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nett/Downloads/"/>
    </mc:Choice>
  </mc:AlternateContent>
  <xr:revisionPtr revIDLastSave="0" documentId="13_ncr:1_{CACE0076-1A5E-D749-B74A-31144EBE7517}" xr6:coauthVersionLast="46" xr6:coauthVersionMax="46" xr10:uidLastSave="{00000000-0000-0000-0000-000000000000}"/>
  <bookViews>
    <workbookView xWindow="0" yWindow="460" windowWidth="28800" windowHeight="16440" activeTab="2" xr2:uid="{00000000-000D-0000-FFFF-FFFF00000000}"/>
  </bookViews>
  <sheets>
    <sheet name="flujo GRAL BANCO" sheetId="15" state="hidden" r:id="rId1"/>
    <sheet name="WBSAvance BANCO" sheetId="16" state="hidden" r:id="rId2"/>
    <sheet name="DISCLAIMER" sheetId="18" r:id="rId3"/>
    <sheet name="flujo GRAL Const" sheetId="13" r:id="rId4"/>
    <sheet name="flujo GENERAL" sheetId="6" state="hidden" r:id="rId5"/>
    <sheet name="WBS-Erogación 01" sheetId="12" r:id="rId6"/>
    <sheet name="WBSAvance" sheetId="14" r:id="rId7"/>
    <sheet name="PN REAL" sheetId="8" r:id="rId8"/>
    <sheet name="PRORRATEO" sheetId="17" r:id="rId9"/>
    <sheet name="RESUMEN" sheetId="11" r:id="rId10"/>
    <sheet name="analisis" sheetId="1" state="hidden" r:id="rId11"/>
    <sheet name="VENTAS DPTOS" sheetId="4" state="hidden" r:id="rId12"/>
    <sheet name="VENTAS OF" sheetId="5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CED1" localSheetId="4">[1]CUFIN!#REF!</definedName>
    <definedName name="_CED1" localSheetId="0">[1]CUFIN!#REF!</definedName>
    <definedName name="_CED1" localSheetId="3">[1]CUFIN!#REF!</definedName>
    <definedName name="_CED1" localSheetId="11">[1]CUFIN!#REF!</definedName>
    <definedName name="_CED1" localSheetId="12">[1]CUFIN!#REF!</definedName>
    <definedName name="_CED1" localSheetId="5">[1]CUFIN!#REF!</definedName>
    <definedName name="_CED1" localSheetId="6">[1]CUFIN!#REF!</definedName>
    <definedName name="_CED1" localSheetId="1">[1]CUFIN!#REF!</definedName>
    <definedName name="_CED1">[1]CUFIN!#REF!</definedName>
    <definedName name="_CED2" localSheetId="4">[1]CUFIN!#REF!</definedName>
    <definedName name="_CED2" localSheetId="0">[1]CUFIN!#REF!</definedName>
    <definedName name="_CED2" localSheetId="3">[1]CUFIN!#REF!</definedName>
    <definedName name="_CED2" localSheetId="11">[1]CUFIN!#REF!</definedName>
    <definedName name="_CED2" localSheetId="12">[1]CUFIN!#REF!</definedName>
    <definedName name="_CED2" localSheetId="5">[1]CUFIN!#REF!</definedName>
    <definedName name="_CED2" localSheetId="6">[1]CUFIN!#REF!</definedName>
    <definedName name="_CED2" localSheetId="1">[1]CUFIN!#REF!</definedName>
    <definedName name="_CED2">[1]CUFIN!#REF!</definedName>
    <definedName name="_DEC2" localSheetId="4">[2]RESUMEN!#REF!</definedName>
    <definedName name="_DEC2" localSheetId="0">[2]RESUMEN!#REF!</definedName>
    <definedName name="_DEC2" localSheetId="3">[2]RESUMEN!#REF!</definedName>
    <definedName name="_DEC2" localSheetId="11">[2]RESUMEN!#REF!</definedName>
    <definedName name="_DEC2" localSheetId="12">[2]RESUMEN!#REF!</definedName>
    <definedName name="_DEC2" localSheetId="5">[2]RESUMEN!#REF!</definedName>
    <definedName name="_DEC2" localSheetId="6">[2]RESUMEN!#REF!</definedName>
    <definedName name="_DEC2" localSheetId="1">[2]RESUMEN!#REF!</definedName>
    <definedName name="_DEC2">[2]RESUMEN!#REF!</definedName>
    <definedName name="_xlnm._FilterDatabase" localSheetId="5" hidden="1">'WBS-Erogación 01'!$B$10:$D$1452</definedName>
    <definedName name="_xlnm._FilterDatabase" localSheetId="6" hidden="1">WBSAvance!$B$10:$D$1410</definedName>
    <definedName name="_xlnm._FilterDatabase" localSheetId="1" hidden="1">'WBSAvance BANCO'!$B$7:$D$1407</definedName>
    <definedName name="_wrn4" localSheetId="4" hidden="1">{"data",#N/A,FALSE,"INPUT"}</definedName>
    <definedName name="_wrn4" localSheetId="0" hidden="1">{"data",#N/A,FALSE,"INPUT"}</definedName>
    <definedName name="_wrn4" localSheetId="3" hidden="1">{"data",#N/A,FALSE,"INPUT"}</definedName>
    <definedName name="_wrn4" localSheetId="12" hidden="1">{"data",#N/A,FALSE,"INPUT"}</definedName>
    <definedName name="_wrn4" localSheetId="5" hidden="1">{"data",#N/A,FALSE,"INPUT"}</definedName>
    <definedName name="_wrn4" localSheetId="6" hidden="1">{"data",#N/A,FALSE,"INPUT"}</definedName>
    <definedName name="_wrn4" localSheetId="1" hidden="1">{"data",#N/A,FALSE,"INPUT"}</definedName>
    <definedName name="_wrn4" hidden="1">{"data",#N/A,FALSE,"INPUT"}</definedName>
    <definedName name="_wrn5" localSheetId="4" hidden="1">{"data",#N/A,FALSE,"INPUT"}</definedName>
    <definedName name="_wrn5" localSheetId="0" hidden="1">{"data",#N/A,FALSE,"INPUT"}</definedName>
    <definedName name="_wrn5" localSheetId="3" hidden="1">{"data",#N/A,FALSE,"INPUT"}</definedName>
    <definedName name="_wrn5" localSheetId="12" hidden="1">{"data",#N/A,FALSE,"INPUT"}</definedName>
    <definedName name="_wrn5" localSheetId="5" hidden="1">{"data",#N/A,FALSE,"INPUT"}</definedName>
    <definedName name="_wrn5" localSheetId="6" hidden="1">{"data",#N/A,FALSE,"INPUT"}</definedName>
    <definedName name="_wrn5" localSheetId="1" hidden="1">{"data",#N/A,FALSE,"INPUT"}</definedName>
    <definedName name="_wrn5" hidden="1">{"data",#N/A,FALSE,"INPUT"}</definedName>
    <definedName name="\b" localSheetId="4">[1]CUCA!#REF!</definedName>
    <definedName name="\b" localSheetId="0">[1]CUCA!#REF!</definedName>
    <definedName name="\b" localSheetId="3">[1]CUCA!#REF!</definedName>
    <definedName name="\b" localSheetId="11">[1]CUCA!#REF!</definedName>
    <definedName name="\b" localSheetId="12">[1]CUCA!#REF!</definedName>
    <definedName name="\b" localSheetId="5">[1]CUCA!#REF!</definedName>
    <definedName name="\b" localSheetId="6">[1]CUCA!#REF!</definedName>
    <definedName name="\b" localSheetId="1">[1]CUCA!#REF!</definedName>
    <definedName name="\b">[1]CUCA!#REF!</definedName>
    <definedName name="\i" localSheetId="4">[1]CUCA!#REF!</definedName>
    <definedName name="\i" localSheetId="0">[1]CUCA!#REF!</definedName>
    <definedName name="\i" localSheetId="3">[1]CUCA!#REF!</definedName>
    <definedName name="\i" localSheetId="11">[1]CUCA!#REF!</definedName>
    <definedName name="\i" localSheetId="12">[1]CUCA!#REF!</definedName>
    <definedName name="\i" localSheetId="5">[1]CUCA!#REF!</definedName>
    <definedName name="\i" localSheetId="6">[1]CUCA!#REF!</definedName>
    <definedName name="\i" localSheetId="1">[1]CUCA!#REF!</definedName>
    <definedName name="\i">[1]CUCA!#REF!</definedName>
    <definedName name="A_impresión_IM">[3]BALANCEjun!$A$3:$G$37</definedName>
    <definedName name="AA" localSheetId="4">#REF!</definedName>
    <definedName name="AA" localSheetId="0">#REF!</definedName>
    <definedName name="AA" localSheetId="3">#REF!</definedName>
    <definedName name="AA" localSheetId="12">#REF!</definedName>
    <definedName name="AA" localSheetId="5">#REF!</definedName>
    <definedName name="AA" localSheetId="6">#REF!</definedName>
    <definedName name="AA" localSheetId="1">#REF!</definedName>
    <definedName name="AA">#REF!</definedName>
    <definedName name="AAA" localSheetId="4">#REF!</definedName>
    <definedName name="AAA" localSheetId="0">#REF!</definedName>
    <definedName name="AAA" localSheetId="3">#REF!</definedName>
    <definedName name="AAA" localSheetId="11">#REF!</definedName>
    <definedName name="AAA" localSheetId="12">#REF!</definedName>
    <definedName name="AAA" localSheetId="5">#REF!</definedName>
    <definedName name="AAA" localSheetId="6">#REF!</definedName>
    <definedName name="AAA" localSheetId="1">#REF!</definedName>
    <definedName name="AAA">#REF!</definedName>
    <definedName name="ABRIL">[4]IVA!$E$7</definedName>
    <definedName name="AGOSTO">[4]IVA!$I$7</definedName>
    <definedName name="APORT" localSheetId="4">'[5]ESTADO DE RESULTADOS'!#REF!</definedName>
    <definedName name="APORT" localSheetId="0">'[5]ESTADO DE RESULTADOS'!#REF!</definedName>
    <definedName name="APORT" localSheetId="3">'[5]ESTADO DE RESULTADOS'!#REF!</definedName>
    <definedName name="APORT" localSheetId="12">'[5]ESTADO DE RESULTADOS'!#REF!</definedName>
    <definedName name="APORT" localSheetId="5">'[5]ESTADO DE RESULTADOS'!#REF!</definedName>
    <definedName name="APORT" localSheetId="6">'[5]ESTADO DE RESULTADOS'!#REF!</definedName>
    <definedName name="APORT" localSheetId="1">'[5]ESTADO DE RESULTADOS'!#REF!</definedName>
    <definedName name="APORT">'[5]ESTADO DE RESULTADOS'!#REF!</definedName>
    <definedName name="APORTA" localSheetId="4">#REF!</definedName>
    <definedName name="APORTA" localSheetId="0">#REF!</definedName>
    <definedName name="APORTA" localSheetId="3">#REF!</definedName>
    <definedName name="APORTA" localSheetId="12">#REF!</definedName>
    <definedName name="APORTA" localSheetId="5">#REF!</definedName>
    <definedName name="APORTA" localSheetId="6">#REF!</definedName>
    <definedName name="APORTA" localSheetId="1">#REF!</definedName>
    <definedName name="APORTA">#REF!</definedName>
    <definedName name="_xlnm.Print_Area" localSheetId="7">'PN REAL'!$A$1:$R$69</definedName>
    <definedName name="cajones" localSheetId="4">[1]CUCA!#REF!</definedName>
    <definedName name="cajones" localSheetId="0">[1]CUCA!#REF!</definedName>
    <definedName name="cajones" localSheetId="3">[1]CUCA!#REF!</definedName>
    <definedName name="cajones" localSheetId="11">[1]CUCA!#REF!</definedName>
    <definedName name="cajones" localSheetId="12">[1]CUCA!#REF!</definedName>
    <definedName name="cajones" localSheetId="5">[1]CUCA!#REF!</definedName>
    <definedName name="cajones" localSheetId="6">[1]CUCA!#REF!</definedName>
    <definedName name="cajones" localSheetId="1">[1]CUCA!#REF!</definedName>
    <definedName name="cajones">[1]CUCA!#REF!</definedName>
    <definedName name="CAS">'[6]Cover Sheet'!$C$22</definedName>
    <definedName name="CASS">[7]Portada!$C$24</definedName>
    <definedName name="CC">"*"</definedName>
    <definedName name="Ced_2h13" localSheetId="4">#REF!</definedName>
    <definedName name="Ced_2h13" localSheetId="0">#REF!</definedName>
    <definedName name="Ced_2h13" localSheetId="3">#REF!</definedName>
    <definedName name="Ced_2h13" localSheetId="11">#REF!</definedName>
    <definedName name="Ced_2h13" localSheetId="12">#REF!</definedName>
    <definedName name="Ced_2h13" localSheetId="5">#REF!</definedName>
    <definedName name="Ced_2h13" localSheetId="6">#REF!</definedName>
    <definedName name="Ced_2h13" localSheetId="1">#REF!</definedName>
    <definedName name="Ced_2h13">#REF!</definedName>
    <definedName name="CED2.22" localSheetId="4">#REF!</definedName>
    <definedName name="CED2.22" localSheetId="0">#REF!</definedName>
    <definedName name="CED2.22" localSheetId="3">#REF!</definedName>
    <definedName name="CED2.22" localSheetId="11">#REF!</definedName>
    <definedName name="CED2.22" localSheetId="12">#REF!</definedName>
    <definedName name="CED2.22" localSheetId="5">#REF!</definedName>
    <definedName name="CED2.22" localSheetId="6">#REF!</definedName>
    <definedName name="CED2.22" localSheetId="1">#REF!</definedName>
    <definedName name="CED2.22">#REF!</definedName>
    <definedName name="CED2.26" localSheetId="4">#REF!</definedName>
    <definedName name="CED2.26" localSheetId="0">#REF!</definedName>
    <definedName name="CED2.26" localSheetId="3">#REF!</definedName>
    <definedName name="CED2.26" localSheetId="11">#REF!</definedName>
    <definedName name="CED2.26" localSheetId="12">#REF!</definedName>
    <definedName name="CED2.26" localSheetId="5">#REF!</definedName>
    <definedName name="CED2.26" localSheetId="6">#REF!</definedName>
    <definedName name="CED2.26" localSheetId="1">#REF!</definedName>
    <definedName name="CED2.26">#REF!</definedName>
    <definedName name="Cia">40</definedName>
    <definedName name="CODE" localSheetId="4">#REF!</definedName>
    <definedName name="CODE" localSheetId="0">#REF!</definedName>
    <definedName name="CODE" localSheetId="3">#REF!</definedName>
    <definedName name="CODE" localSheetId="11">#REF!</definedName>
    <definedName name="CODE" localSheetId="12">#REF!</definedName>
    <definedName name="CODE" localSheetId="5">#REF!</definedName>
    <definedName name="CODE" localSheetId="6">#REF!</definedName>
    <definedName name="CODE" localSheetId="1">#REF!</definedName>
    <definedName name="CODE">#REF!</definedName>
    <definedName name="codee" localSheetId="4">#REF!</definedName>
    <definedName name="codee" localSheetId="0">#REF!</definedName>
    <definedName name="codee" localSheetId="3">#REF!</definedName>
    <definedName name="codee" localSheetId="11">#REF!</definedName>
    <definedName name="codee" localSheetId="12">#REF!</definedName>
    <definedName name="codee" localSheetId="5">#REF!</definedName>
    <definedName name="codee" localSheetId="6">#REF!</definedName>
    <definedName name="codee" localSheetId="1">#REF!</definedName>
    <definedName name="codee">#REF!</definedName>
    <definedName name="CONTRACT" localSheetId="4">#REF!</definedName>
    <definedName name="CONTRACT" localSheetId="0">#REF!</definedName>
    <definedName name="CONTRACT" localSheetId="3">#REF!</definedName>
    <definedName name="CONTRACT" localSheetId="11">#REF!</definedName>
    <definedName name="CONTRACT" localSheetId="12">#REF!</definedName>
    <definedName name="CONTRACT" localSheetId="5">#REF!</definedName>
    <definedName name="CONTRACT" localSheetId="6">#REF!</definedName>
    <definedName name="CONTRACT" localSheetId="1">#REF!</definedName>
    <definedName name="CONTRACT">#REF!</definedName>
    <definedName name="CONTRATOS">[8]CONTRATOS!$C$11:$AB$507</definedName>
    <definedName name="COS">'[6]Cover Sheet'!$C$21</definedName>
    <definedName name="CRÉDITO" localSheetId="4">'[5]ESTADO DE RESULTADOS'!#REF!</definedName>
    <definedName name="CRÉDITO" localSheetId="0">'[5]ESTADO DE RESULTADOS'!#REF!</definedName>
    <definedName name="CRÉDITO" localSheetId="3">'[5]ESTADO DE RESULTADOS'!#REF!</definedName>
    <definedName name="CRÉDITO" localSheetId="12">'[5]ESTADO DE RESULTADOS'!#REF!</definedName>
    <definedName name="CRÉDITO" localSheetId="5">'[5]ESTADO DE RESULTADOS'!#REF!</definedName>
    <definedName name="CRÉDITO" localSheetId="6">'[5]ESTADO DE RESULTADOS'!#REF!</definedName>
    <definedName name="CRÉDITO" localSheetId="1">'[5]ESTADO DE RESULTADOS'!#REF!</definedName>
    <definedName name="CRÉDITO">'[5]ESTADO DE RESULTADOS'!#REF!</definedName>
    <definedName name="CREDITOS" localSheetId="4">#REF!</definedName>
    <definedName name="CREDITOS" localSheetId="0">#REF!</definedName>
    <definedName name="CREDITOS" localSheetId="3">#REF!</definedName>
    <definedName name="CREDITOS" localSheetId="12">#REF!</definedName>
    <definedName name="CREDITOS" localSheetId="5">#REF!</definedName>
    <definedName name="CREDITOS" localSheetId="6">#REF!</definedName>
    <definedName name="CREDITOS" localSheetId="1">#REF!</definedName>
    <definedName name="CREDITOS">#REF!</definedName>
    <definedName name="CTI_Categories" localSheetId="4">#REF!</definedName>
    <definedName name="CTI_Categories" localSheetId="0">#REF!</definedName>
    <definedName name="CTI_Categories" localSheetId="3">#REF!</definedName>
    <definedName name="CTI_Categories" localSheetId="11">#REF!</definedName>
    <definedName name="CTI_Categories" localSheetId="12">#REF!</definedName>
    <definedName name="CTI_Categories" localSheetId="5">#REF!</definedName>
    <definedName name="CTI_Categories" localSheetId="6">#REF!</definedName>
    <definedName name="CTI_Categories" localSheetId="1">#REF!</definedName>
    <definedName name="CTI_Categories">#REF!</definedName>
    <definedName name="CTI_Codes" localSheetId="4">#REF!</definedName>
    <definedName name="CTI_Codes" localSheetId="0">#REF!</definedName>
    <definedName name="CTI_Codes" localSheetId="3">#REF!</definedName>
    <definedName name="CTI_Codes" localSheetId="11">#REF!</definedName>
    <definedName name="CTI_Codes" localSheetId="12">#REF!</definedName>
    <definedName name="CTI_Codes" localSheetId="5">#REF!</definedName>
    <definedName name="CTI_Codes" localSheetId="6">#REF!</definedName>
    <definedName name="CTI_Codes" localSheetId="1">#REF!</definedName>
    <definedName name="CTI_Codes">#REF!</definedName>
    <definedName name="CUADRE" localSheetId="4">#REF!</definedName>
    <definedName name="CUADRE" localSheetId="0">#REF!</definedName>
    <definedName name="CUADRE" localSheetId="3">#REF!</definedName>
    <definedName name="CUADRE" localSheetId="12">#REF!</definedName>
    <definedName name="CUADRE" localSheetId="5">#REF!</definedName>
    <definedName name="CUADRE" localSheetId="6">#REF!</definedName>
    <definedName name="CUADRE" localSheetId="1">#REF!</definedName>
    <definedName name="CUADRE">#REF!</definedName>
    <definedName name="CUS">'[6]Cover Sheet'!$C$20</definedName>
    <definedName name="CUSS">[7]Portada!$C$22</definedName>
    <definedName name="dat" localSheetId="4" hidden="1">{"data",#N/A,FALSE,"INPUT"}</definedName>
    <definedName name="dat" localSheetId="0" hidden="1">{"data",#N/A,FALSE,"INPUT"}</definedName>
    <definedName name="dat" localSheetId="3" hidden="1">{"data",#N/A,FALSE,"INPUT"}</definedName>
    <definedName name="dat" localSheetId="12" hidden="1">{"data",#N/A,FALSE,"INPUT"}</definedName>
    <definedName name="dat" localSheetId="5" hidden="1">{"data",#N/A,FALSE,"INPUT"}</definedName>
    <definedName name="dat" localSheetId="6" hidden="1">{"data",#N/A,FALSE,"INPUT"}</definedName>
    <definedName name="dat" localSheetId="1" hidden="1">{"data",#N/A,FALSE,"INPUT"}</definedName>
    <definedName name="dat" hidden="1">{"data",#N/A,FALSE,"INPUT"}</definedName>
    <definedName name="data" localSheetId="4" hidden="1">{"data",#N/A,FALSE,"INPUT"}</definedName>
    <definedName name="data" localSheetId="0" hidden="1">{"data",#N/A,FALSE,"INPUT"}</definedName>
    <definedName name="data" localSheetId="3" hidden="1">{"data",#N/A,FALSE,"INPUT"}</definedName>
    <definedName name="data" localSheetId="12" hidden="1">{"data",#N/A,FALSE,"INPUT"}</definedName>
    <definedName name="data" localSheetId="5" hidden="1">{"data",#N/A,FALSE,"INPUT"}</definedName>
    <definedName name="data" localSheetId="6" hidden="1">{"data",#N/A,FALSE,"INPUT"}</definedName>
    <definedName name="data" localSheetId="1" hidden="1">{"data",#N/A,FALSE,"INPUT"}</definedName>
    <definedName name="data" hidden="1">{"data",#N/A,FALSE,"INPUT"}</definedName>
    <definedName name="data1" localSheetId="4" hidden="1">{"data",#N/A,FALSE,"INPUT"}</definedName>
    <definedName name="data1" localSheetId="0" hidden="1">{"data",#N/A,FALSE,"INPUT"}</definedName>
    <definedName name="data1" localSheetId="3" hidden="1">{"data",#N/A,FALSE,"INPUT"}</definedName>
    <definedName name="data1" localSheetId="12" hidden="1">{"data",#N/A,FALSE,"INPUT"}</definedName>
    <definedName name="data1" localSheetId="5" hidden="1">{"data",#N/A,FALSE,"INPUT"}</definedName>
    <definedName name="data1" localSheetId="6" hidden="1">{"data",#N/A,FALSE,"INPUT"}</definedName>
    <definedName name="data1" localSheetId="1" hidden="1">{"data",#N/A,FALSE,"INPUT"}</definedName>
    <definedName name="data1" hidden="1">{"data",#N/A,FALSE,"INPUT"}</definedName>
    <definedName name="data2" localSheetId="4" hidden="1">{"data",#N/A,FALSE,"INPUT"}</definedName>
    <definedName name="data2" localSheetId="0" hidden="1">{"data",#N/A,FALSE,"INPUT"}</definedName>
    <definedName name="data2" localSheetId="3" hidden="1">{"data",#N/A,FALSE,"INPUT"}</definedName>
    <definedName name="data2" localSheetId="12" hidden="1">{"data",#N/A,FALSE,"INPUT"}</definedName>
    <definedName name="data2" localSheetId="5" hidden="1">{"data",#N/A,FALSE,"INPUT"}</definedName>
    <definedName name="data2" localSheetId="6" hidden="1">{"data",#N/A,FALSE,"INPUT"}</definedName>
    <definedName name="data2" localSheetId="1" hidden="1">{"data",#N/A,FALSE,"INPUT"}</definedName>
    <definedName name="data2" hidden="1">{"data",#N/A,FALSE,"INPUT"}</definedName>
    <definedName name="data3" localSheetId="4" hidden="1">{"data",#N/A,FALSE,"INPUT"}</definedName>
    <definedName name="data3" localSheetId="0" hidden="1">{"data",#N/A,FALSE,"INPUT"}</definedName>
    <definedName name="data3" localSheetId="3" hidden="1">{"data",#N/A,FALSE,"INPUT"}</definedName>
    <definedName name="data3" localSheetId="12" hidden="1">{"data",#N/A,FALSE,"INPUT"}</definedName>
    <definedName name="data3" localSheetId="5" hidden="1">{"data",#N/A,FALSE,"INPUT"}</definedName>
    <definedName name="data3" localSheetId="6" hidden="1">{"data",#N/A,FALSE,"INPUT"}</definedName>
    <definedName name="data3" localSheetId="1" hidden="1">{"data",#N/A,FALSE,"INPUT"}</definedName>
    <definedName name="data3" hidden="1">{"data",#N/A,FALSE,"INPUT"}</definedName>
    <definedName name="dataerror" localSheetId="4" hidden="1">{"data",#N/A,FALSE,"INPUT"}</definedName>
    <definedName name="dataerror" localSheetId="0" hidden="1">{"data",#N/A,FALSE,"INPUT"}</definedName>
    <definedName name="dataerror" localSheetId="3" hidden="1">{"data",#N/A,FALSE,"INPUT"}</definedName>
    <definedName name="dataerror" localSheetId="12" hidden="1">{"data",#N/A,FALSE,"INPUT"}</definedName>
    <definedName name="dataerror" localSheetId="5" hidden="1">{"data",#N/A,FALSE,"INPUT"}</definedName>
    <definedName name="dataerror" localSheetId="6" hidden="1">{"data",#N/A,FALSE,"INPUT"}</definedName>
    <definedName name="dataerror" localSheetId="1" hidden="1">{"data",#N/A,FALSE,"INPUT"}</definedName>
    <definedName name="dataerror" hidden="1">{"data",#N/A,FALSE,"INPUT"}</definedName>
    <definedName name="db.WrkFile">"MSANTOS"</definedName>
    <definedName name="DBFile">"IVALLES"</definedName>
    <definedName name="DBMizar">"Mizar_GII"</definedName>
    <definedName name="DBServer">"sbs\mizar"</definedName>
    <definedName name="Desde">39234</definedName>
    <definedName name="DICIEMBRE">[4]IVA!$M$7</definedName>
    <definedName name="Drawdate" localSheetId="4">#REF!</definedName>
    <definedName name="Drawdate" localSheetId="0">#REF!</definedName>
    <definedName name="Drawdate" localSheetId="3">#REF!</definedName>
    <definedName name="Drawdate" localSheetId="11">#REF!</definedName>
    <definedName name="Drawdate" localSheetId="12">#REF!</definedName>
    <definedName name="Drawdate" localSheetId="5">#REF!</definedName>
    <definedName name="Drawdate" localSheetId="6">#REF!</definedName>
    <definedName name="Drawdate" localSheetId="1">#REF!</definedName>
    <definedName name="Drawdate">#REF!</definedName>
    <definedName name="Drawno" localSheetId="4">#REF!</definedName>
    <definedName name="Drawno" localSheetId="0">#REF!</definedName>
    <definedName name="Drawno" localSheetId="3">#REF!</definedName>
    <definedName name="Drawno" localSheetId="11">#REF!</definedName>
    <definedName name="Drawno" localSheetId="12">#REF!</definedName>
    <definedName name="Drawno" localSheetId="5">#REF!</definedName>
    <definedName name="Drawno" localSheetId="6">#REF!</definedName>
    <definedName name="Drawno" localSheetId="1">#REF!</definedName>
    <definedName name="Drawno">#REF!</definedName>
    <definedName name="EDIFICIO">[9]BALANZA!$X$50</definedName>
    <definedName name="EDORESACU" localSheetId="4">#REF!</definedName>
    <definedName name="EDORESACU" localSheetId="0">#REF!</definedName>
    <definedName name="EDORESACU" localSheetId="3">#REF!</definedName>
    <definedName name="EDORESACU" localSheetId="11">#REF!</definedName>
    <definedName name="EDORESACU" localSheetId="12">#REF!</definedName>
    <definedName name="EDORESACU" localSheetId="5">#REF!</definedName>
    <definedName name="EDORESACU" localSheetId="6">#REF!</definedName>
    <definedName name="EDORESACU" localSheetId="1">#REF!</definedName>
    <definedName name="EDORESACU">#REF!</definedName>
    <definedName name="eee" localSheetId="4" hidden="1">{"data",#N/A,FALSE,"INPUT"}</definedName>
    <definedName name="eee" localSheetId="0" hidden="1">{"data",#N/A,FALSE,"INPUT"}</definedName>
    <definedName name="eee" localSheetId="3" hidden="1">{"data",#N/A,FALSE,"INPUT"}</definedName>
    <definedName name="eee" localSheetId="12" hidden="1">{"data",#N/A,FALSE,"INPUT"}</definedName>
    <definedName name="eee" localSheetId="5" hidden="1">{"data",#N/A,FALSE,"INPUT"}</definedName>
    <definedName name="eee" localSheetId="6" hidden="1">{"data",#N/A,FALSE,"INPUT"}</definedName>
    <definedName name="eee" localSheetId="1" hidden="1">{"data",#N/A,FALSE,"INPUT"}</definedName>
    <definedName name="eee" hidden="1">{"data",#N/A,FALSE,"INPUT"}</definedName>
    <definedName name="Empresa">[10]DATOS!$F$2</definedName>
    <definedName name="ENERO">[4]IVA!$B$7</definedName>
    <definedName name="EQU.RADIO">[9]BALANZA!$X$54</definedName>
    <definedName name="ESTADOCOSTOACUM" localSheetId="4">[9]EDO.DECOSTO!#REF!</definedName>
    <definedName name="ESTADOCOSTOACUM" localSheetId="0">[9]EDO.DECOSTO!#REF!</definedName>
    <definedName name="ESTADOCOSTOACUM" localSheetId="3">[9]EDO.DECOSTO!#REF!</definedName>
    <definedName name="ESTADOCOSTOACUM" localSheetId="11">[9]EDO.DECOSTO!#REF!</definedName>
    <definedName name="ESTADOCOSTOACUM" localSheetId="12">[9]EDO.DECOSTO!#REF!</definedName>
    <definedName name="ESTADOCOSTOACUM" localSheetId="5">[9]EDO.DECOSTO!#REF!</definedName>
    <definedName name="ESTADOCOSTOACUM" localSheetId="6">[9]EDO.DECOSTO!#REF!</definedName>
    <definedName name="ESTADOCOSTOACUM" localSheetId="1">[9]EDO.DECOSTO!#REF!</definedName>
    <definedName name="ESTADOCOSTOACUM">[9]EDO.DECOSTO!#REF!</definedName>
    <definedName name="FAC" localSheetId="4">[1]CUCA!#REF!</definedName>
    <definedName name="FAC" localSheetId="0">[1]CUCA!#REF!</definedName>
    <definedName name="FAC" localSheetId="3">[1]CUCA!#REF!</definedName>
    <definedName name="FAC" localSheetId="11">[1]CUCA!#REF!</definedName>
    <definedName name="FAC" localSheetId="12">[1]CUCA!#REF!</definedName>
    <definedName name="FAC" localSheetId="5">[1]CUCA!#REF!</definedName>
    <definedName name="FAC" localSheetId="6">[1]CUCA!#REF!</definedName>
    <definedName name="FAC" localSheetId="1">[1]CUCA!#REF!</definedName>
    <definedName name="FAC">[1]CUCA!#REF!</definedName>
    <definedName name="FEBRERO">[4]IVA!$C$7</definedName>
    <definedName name="Fecha">[10]DATOS!$F$4</definedName>
    <definedName name="FUE">39275.4803935185</definedName>
    <definedName name="FUG">39275.5361342593</definedName>
    <definedName name="Hasta">39263</definedName>
    <definedName name="IMAGEN" localSheetId="4">#REF!</definedName>
    <definedName name="IMAGEN" localSheetId="0">#REF!</definedName>
    <definedName name="IMAGEN" localSheetId="3">#REF!</definedName>
    <definedName name="IMAGEN" localSheetId="12">#REF!</definedName>
    <definedName name="IMAGEN" localSheetId="5">#REF!</definedName>
    <definedName name="IMAGEN" localSheetId="6">#REF!</definedName>
    <definedName name="IMAGEN" localSheetId="1">#REF!</definedName>
    <definedName name="IMAGEN">#REF!</definedName>
    <definedName name="jardin" localSheetId="4">#REF!</definedName>
    <definedName name="jardin" localSheetId="0">#REF!</definedName>
    <definedName name="jardin" localSheetId="3">#REF!</definedName>
    <definedName name="jardin" localSheetId="12">#REF!</definedName>
    <definedName name="jardin" localSheetId="5">#REF!</definedName>
    <definedName name="jardin" localSheetId="6">#REF!</definedName>
    <definedName name="jardin" localSheetId="1">#REF!</definedName>
    <definedName name="jardin">#REF!</definedName>
    <definedName name="JULIO">[4]IVA!$H$7</definedName>
    <definedName name="JUNIO">[4]IVA!$G$7</definedName>
    <definedName name="land">'[11]Cover Sheet'!$D$7</definedName>
    <definedName name="LANDD">[7]Portada!$D$7</definedName>
    <definedName name="Libro">"CG"</definedName>
    <definedName name="Localidad">[10]DATOS!$F$3</definedName>
    <definedName name="MAQUINARIA">[9]BALANZA!$X$52</definedName>
    <definedName name="MARZO">[4]IVA!$D$7</definedName>
    <definedName name="matriz">[8]matriz!$K$6:$AX$1472</definedName>
    <definedName name="MAYO">[4]IVA!$F$7</definedName>
    <definedName name="MmExcelLinker_7CB466BD_E9C3_4149_ACDE_BA111B0FFB6C" localSheetId="4">#REF!</definedName>
    <definedName name="MmExcelLinker_7CB466BD_E9C3_4149_ACDE_BA111B0FFB6C" localSheetId="0">#REF!</definedName>
    <definedName name="MmExcelLinker_7CB466BD_E9C3_4149_ACDE_BA111B0FFB6C" localSheetId="3">#REF!</definedName>
    <definedName name="MmExcelLinker_7CB466BD_E9C3_4149_ACDE_BA111B0FFB6C" localSheetId="12">#REF!</definedName>
    <definedName name="MmExcelLinker_7CB466BD_E9C3_4149_ACDE_BA111B0FFB6C" localSheetId="5">#REF!</definedName>
    <definedName name="MmExcelLinker_7CB466BD_E9C3_4149_ACDE_BA111B0FFB6C" localSheetId="6">#REF!</definedName>
    <definedName name="MmExcelLinker_7CB466BD_E9C3_4149_ACDE_BA111B0FFB6C" localSheetId="1">#REF!</definedName>
    <definedName name="MmExcelLinker_7CB466BD_E9C3_4149_ACDE_BA111B0FFB6C">#REF!</definedName>
    <definedName name="Moneda">"Pesos"</definedName>
    <definedName name="Moneda_">1</definedName>
    <definedName name="MUEBLES">[9]BALANZA!$X$53</definedName>
    <definedName name="NE">'[12]2.1.1'!$B$3</definedName>
    <definedName name="no" localSheetId="4">#REF!</definedName>
    <definedName name="no" localSheetId="0">#REF!</definedName>
    <definedName name="no" localSheetId="3">#REF!</definedName>
    <definedName name="no" localSheetId="11">#REF!</definedName>
    <definedName name="no" localSheetId="12">#REF!</definedName>
    <definedName name="no" localSheetId="5">#REF!</definedName>
    <definedName name="no" localSheetId="6">#REF!</definedName>
    <definedName name="no" localSheetId="1">#REF!</definedName>
    <definedName name="no">#REF!</definedName>
    <definedName name="No." localSheetId="4">#REF!</definedName>
    <definedName name="No." localSheetId="0">#REF!</definedName>
    <definedName name="No." localSheetId="3">#REF!</definedName>
    <definedName name="No." localSheetId="11">#REF!</definedName>
    <definedName name="No." localSheetId="12">#REF!</definedName>
    <definedName name="No." localSheetId="5">#REF!</definedName>
    <definedName name="No." localSheetId="6">#REF!</definedName>
    <definedName name="No." localSheetId="1">#REF!</definedName>
    <definedName name="No.">#REF!</definedName>
    <definedName name="NOVIEMBRE">[4]IVA!$L$7</definedName>
    <definedName name="OCTUBRE">[4]IVA!$K$7</definedName>
    <definedName name="OFICINA1" localSheetId="4">#REF!</definedName>
    <definedName name="OFICINA1" localSheetId="0">#REF!</definedName>
    <definedName name="OFICINA1" localSheetId="3">#REF!</definedName>
    <definedName name="OFICINA1" localSheetId="12">#REF!</definedName>
    <definedName name="OFICINA1" localSheetId="5">#REF!</definedName>
    <definedName name="OFICINA1" localSheetId="6">#REF!</definedName>
    <definedName name="OFICINA1" localSheetId="1">#REF!</definedName>
    <definedName name="OFICINA1">#REF!</definedName>
    <definedName name="OFICINA2" localSheetId="4">#REF!</definedName>
    <definedName name="OFICINA2" localSheetId="0">#REF!</definedName>
    <definedName name="OFICINA2" localSheetId="3">#REF!</definedName>
    <definedName name="OFICINA2" localSheetId="12">#REF!</definedName>
    <definedName name="OFICINA2" localSheetId="5">#REF!</definedName>
    <definedName name="OFICINA2" localSheetId="6">#REF!</definedName>
    <definedName name="OFICINA2" localSheetId="1">#REF!</definedName>
    <definedName name="OFICINA2">#REF!</definedName>
    <definedName name="OFICINA3" localSheetId="4">#REF!</definedName>
    <definedName name="OFICINA3" localSheetId="0">#REF!</definedName>
    <definedName name="OFICINA3" localSheetId="3">#REF!</definedName>
    <definedName name="OFICINA3" localSheetId="12">#REF!</definedName>
    <definedName name="OFICINA3" localSheetId="5">#REF!</definedName>
    <definedName name="OFICINA3" localSheetId="6">#REF!</definedName>
    <definedName name="OFICINA3" localSheetId="1">#REF!</definedName>
    <definedName name="OFICINA3">#REF!</definedName>
    <definedName name="OFICINA4" localSheetId="4">#REF!</definedName>
    <definedName name="OFICINA4" localSheetId="0">#REF!</definedName>
    <definedName name="OFICINA4" localSheetId="3">#REF!</definedName>
    <definedName name="OFICINA4" localSheetId="12">#REF!</definedName>
    <definedName name="OFICINA4" localSheetId="5">#REF!</definedName>
    <definedName name="OFICINA4" localSheetId="6">#REF!</definedName>
    <definedName name="OFICINA4" localSheetId="1">#REF!</definedName>
    <definedName name="OFICINA4">#REF!</definedName>
    <definedName name="OFICINA5" localSheetId="4">#REF!</definedName>
    <definedName name="OFICINA5" localSheetId="0">#REF!</definedName>
    <definedName name="OFICINA5" localSheetId="3">#REF!</definedName>
    <definedName name="OFICINA5" localSheetId="12">#REF!</definedName>
    <definedName name="OFICINA5" localSheetId="5">#REF!</definedName>
    <definedName name="OFICINA5" localSheetId="6">#REF!</definedName>
    <definedName name="OFICINA5" localSheetId="1">#REF!</definedName>
    <definedName name="OFICINA5">#REF!</definedName>
    <definedName name="OFICINA6" localSheetId="4">#REF!</definedName>
    <definedName name="OFICINA6" localSheetId="0">#REF!</definedName>
    <definedName name="OFICINA6" localSheetId="3">#REF!</definedName>
    <definedName name="OFICINA6" localSheetId="12">#REF!</definedName>
    <definedName name="OFICINA6" localSheetId="5">#REF!</definedName>
    <definedName name="OFICINA6" localSheetId="6">#REF!</definedName>
    <definedName name="OFICINA6" localSheetId="1">#REF!</definedName>
    <definedName name="OFICINA6">#REF!</definedName>
    <definedName name="OFICINA7" localSheetId="4">#REF!</definedName>
    <definedName name="OFICINA7" localSheetId="0">#REF!</definedName>
    <definedName name="OFICINA7" localSheetId="3">#REF!</definedName>
    <definedName name="OFICINA7" localSheetId="12">#REF!</definedName>
    <definedName name="OFICINA7" localSheetId="5">#REF!</definedName>
    <definedName name="OFICINA7" localSheetId="6">#REF!</definedName>
    <definedName name="OFICINA7" localSheetId="1">#REF!</definedName>
    <definedName name="OFICINA7">#REF!</definedName>
    <definedName name="OFICINA8" localSheetId="4">#REF!</definedName>
    <definedName name="OFICINA8" localSheetId="0">#REF!</definedName>
    <definedName name="OFICINA8" localSheetId="3">#REF!</definedName>
    <definedName name="OFICINA8" localSheetId="12">#REF!</definedName>
    <definedName name="OFICINA8" localSheetId="5">#REF!</definedName>
    <definedName name="OFICINA8" localSheetId="6">#REF!</definedName>
    <definedName name="OFICINA8" localSheetId="1">#REF!</definedName>
    <definedName name="OFICINA8">#REF!</definedName>
    <definedName name="OFICINA9" localSheetId="4">#REF!</definedName>
    <definedName name="OFICINA9" localSheetId="0">#REF!</definedName>
    <definedName name="OFICINA9" localSheetId="3">#REF!</definedName>
    <definedName name="OFICINA9" localSheetId="12">#REF!</definedName>
    <definedName name="OFICINA9" localSheetId="5">#REF!</definedName>
    <definedName name="OFICINA9" localSheetId="6">#REF!</definedName>
    <definedName name="OFICINA9" localSheetId="1">#REF!</definedName>
    <definedName name="OFICINA9">#REF!</definedName>
    <definedName name="OTHER" localSheetId="4">#REF!</definedName>
    <definedName name="OTHER" localSheetId="0">#REF!</definedName>
    <definedName name="OTHER" localSheetId="3">#REF!</definedName>
    <definedName name="OTHER" localSheetId="11">#REF!</definedName>
    <definedName name="OTHER" localSheetId="12">#REF!</definedName>
    <definedName name="OTHER" localSheetId="5">#REF!</definedName>
    <definedName name="OTHER" localSheetId="6">#REF!</definedName>
    <definedName name="OTHER" localSheetId="1">#REF!</definedName>
    <definedName name="OTHER">#REF!</definedName>
    <definedName name="Owner" localSheetId="4">#REF!</definedName>
    <definedName name="Owner" localSheetId="0">#REF!</definedName>
    <definedName name="Owner" localSheetId="3">#REF!</definedName>
    <definedName name="Owner" localSheetId="11">#REF!</definedName>
    <definedName name="Owner" localSheetId="12">#REF!</definedName>
    <definedName name="Owner" localSheetId="5">#REF!</definedName>
    <definedName name="Owner" localSheetId="6">#REF!</definedName>
    <definedName name="Owner" localSheetId="1">#REF!</definedName>
    <definedName name="Owner">#REF!</definedName>
    <definedName name="PAGOS">[13]ISR!$N$47</definedName>
    <definedName name="PExtra">"Normal"</definedName>
    <definedName name="PExtra_">0</definedName>
    <definedName name="Phase" localSheetId="4">#REF!</definedName>
    <definedName name="Phase" localSheetId="0">#REF!</definedName>
    <definedName name="Phase" localSheetId="3">#REF!</definedName>
    <definedName name="Phase" localSheetId="11">#REF!</definedName>
    <definedName name="Phase" localSheetId="12">#REF!</definedName>
    <definedName name="Phase" localSheetId="5">#REF!</definedName>
    <definedName name="Phase" localSheetId="6">#REF!</definedName>
    <definedName name="Phase" localSheetId="1">#REF!</definedName>
    <definedName name="Phase">#REF!</definedName>
    <definedName name="PMeses">"SI"</definedName>
    <definedName name="pr" localSheetId="4">#REF!</definedName>
    <definedName name="pr" localSheetId="0">#REF!</definedName>
    <definedName name="pr" localSheetId="3">#REF!</definedName>
    <definedName name="pr" localSheetId="11">#REF!</definedName>
    <definedName name="pr" localSheetId="12">#REF!</definedName>
    <definedName name="pr" localSheetId="5">#REF!</definedName>
    <definedName name="pr" localSheetId="6">#REF!</definedName>
    <definedName name="pr" localSheetId="1">#REF!</definedName>
    <definedName name="pr">#REF!</definedName>
    <definedName name="PreferredReturnRate" localSheetId="4">#REF!</definedName>
    <definedName name="PreferredReturnRate" localSheetId="0">#REF!</definedName>
    <definedName name="PreferredReturnRate" localSheetId="3">#REF!</definedName>
    <definedName name="PreferredReturnRate" localSheetId="11">#REF!</definedName>
    <definedName name="PreferredReturnRate" localSheetId="12">#REF!</definedName>
    <definedName name="PreferredReturnRate" localSheetId="5">#REF!</definedName>
    <definedName name="PreferredReturnRate" localSheetId="6">#REF!</definedName>
    <definedName name="PreferredReturnRate" localSheetId="1">#REF!</definedName>
    <definedName name="PreferredReturnRate">#REF!</definedName>
    <definedName name="Print_Area_MI" localSheetId="4">#REF!</definedName>
    <definedName name="Print_Area_MI" localSheetId="0">#REF!</definedName>
    <definedName name="Print_Area_MI" localSheetId="3">#REF!</definedName>
    <definedName name="Print_Area_MI" localSheetId="11">#REF!</definedName>
    <definedName name="Print_Area_MI" localSheetId="12">#REF!</definedName>
    <definedName name="Print_Area_MI" localSheetId="5">#REF!</definedName>
    <definedName name="Print_Area_MI" localSheetId="6">#REF!</definedName>
    <definedName name="Print_Area_MI" localSheetId="1">#REF!</definedName>
    <definedName name="Print_Area_MI">#REF!</definedName>
    <definedName name="Print2" localSheetId="4">#REF!</definedName>
    <definedName name="Print2" localSheetId="0">#REF!</definedName>
    <definedName name="Print2" localSheetId="3">#REF!</definedName>
    <definedName name="Print2" localSheetId="11">#REF!</definedName>
    <definedName name="Print2" localSheetId="12">#REF!</definedName>
    <definedName name="Print2" localSheetId="5">#REF!</definedName>
    <definedName name="Print2" localSheetId="6">#REF!</definedName>
    <definedName name="Print2" localSheetId="1">#REF!</definedName>
    <definedName name="Print2">#REF!</definedName>
    <definedName name="Project" localSheetId="4">#REF!</definedName>
    <definedName name="Project" localSheetId="0">#REF!</definedName>
    <definedName name="Project" localSheetId="3">#REF!</definedName>
    <definedName name="Project" localSheetId="11">#REF!</definedName>
    <definedName name="Project" localSheetId="12">#REF!</definedName>
    <definedName name="Project" localSheetId="5">#REF!</definedName>
    <definedName name="Project" localSheetId="6">#REF!</definedName>
    <definedName name="Project" localSheetId="1">#REF!</definedName>
    <definedName name="Project">#REF!</definedName>
    <definedName name="PRY">"*"</definedName>
    <definedName name="Referencia">[10]DATOS!$F$5</definedName>
    <definedName name="REVMAQU.">[9]BALANZA!$X$55</definedName>
    <definedName name="REVTERRENO">[9]BALANZA!$X$51</definedName>
    <definedName name="SEPTIEMBRE">[4]IVA!$J$7</definedName>
    <definedName name="TARIFA141">[14]ALBERTO96!$I$4:$L$11</definedName>
    <definedName name="TARIFA141A">[14]ALBERTO96!$I$17:$L$26</definedName>
    <definedName name="Tarifa80">'[14]Calc.2doTrim.'!$I$4:$L$11</definedName>
    <definedName name="Tarifa80a">'[14]Calc.2doTrim.'!$I$17:$L$26</definedName>
    <definedName name="TC" localSheetId="4">#REF!</definedName>
    <definedName name="TC" localSheetId="0">#REF!</definedName>
    <definedName name="TC" localSheetId="3">#REF!</definedName>
    <definedName name="TC" localSheetId="11">#REF!</definedName>
    <definedName name="TC" localSheetId="12">#REF!</definedName>
    <definedName name="TC" localSheetId="5">#REF!</definedName>
    <definedName name="TC" localSheetId="6">#REF!</definedName>
    <definedName name="TC" localSheetId="1">#REF!</definedName>
    <definedName name="TC">#REF!</definedName>
    <definedName name="TERRENO">[9]BALANZA!$X$49</definedName>
    <definedName name="TipoConstruccion">[10]DATOS!$F$1</definedName>
    <definedName name="_xlnm.Print_Titles" localSheetId="4">#REF!</definedName>
    <definedName name="_xlnm.Print_Titles" localSheetId="0">#REF!</definedName>
    <definedName name="_xlnm.Print_Titles" localSheetId="3">#REF!</definedName>
    <definedName name="_xlnm.Print_Titles" localSheetId="11">#REF!</definedName>
    <definedName name="_xlnm.Print_Titles" localSheetId="12">#REF!</definedName>
    <definedName name="_xlnm.Print_Titles" localSheetId="5">'WBS-Erogación 01'!$4:$10</definedName>
    <definedName name="_xlnm.Print_Titles" localSheetId="6">WBSAvance!$4:$10</definedName>
    <definedName name="_xlnm.Print_Titles" localSheetId="1">'WBSAvance BANCO'!$1:$7</definedName>
    <definedName name="_xlnm.Print_Titles">#REF!</definedName>
    <definedName name="to">[15]condos!$B$47</definedName>
    <definedName name="total" localSheetId="4">#REF!</definedName>
    <definedName name="total" localSheetId="0">#REF!</definedName>
    <definedName name="total" localSheetId="3">#REF!</definedName>
    <definedName name="total" localSheetId="12">#REF!</definedName>
    <definedName name="total" localSheetId="5">#REF!</definedName>
    <definedName name="total" localSheetId="6">#REF!</definedName>
    <definedName name="total" localSheetId="1">#REF!</definedName>
    <definedName name="total">#REF!</definedName>
    <definedName name="TP">[15]condos!$B$22</definedName>
    <definedName name="UEN">"*"</definedName>
    <definedName name="UNICO" localSheetId="4">[2]RESUMEN!#REF!</definedName>
    <definedName name="UNICO" localSheetId="0">[2]RESUMEN!#REF!</definedName>
    <definedName name="UNICO" localSheetId="3">[2]RESUMEN!#REF!</definedName>
    <definedName name="UNICO" localSheetId="11">[2]RESUMEN!#REF!</definedName>
    <definedName name="UNICO" localSheetId="12">[2]RESUMEN!#REF!</definedName>
    <definedName name="UNICO" localSheetId="5">[2]RESUMEN!#REF!</definedName>
    <definedName name="UNICO" localSheetId="6">[2]RESUMEN!#REF!</definedName>
    <definedName name="UNICO" localSheetId="1">[2]RESUMEN!#REF!</definedName>
    <definedName name="UNICO">[2]RESUMEN!#REF!</definedName>
    <definedName name="var_3">'[16]Tabla de Pesos'!$D$10</definedName>
    <definedName name="var_4">'[16]Tabla de Pesos'!$D$11</definedName>
    <definedName name="var_5">'[16]Tabla de Pesos'!$D$12</definedName>
    <definedName name="var_6">'[16]Tabla de Pesos'!$D$13</definedName>
    <definedName name="var_8">'[16]Tabla de Pesos'!$D$14</definedName>
    <definedName name="VENDOR" localSheetId="4">#REF!</definedName>
    <definedName name="VENDOR" localSheetId="0">#REF!</definedName>
    <definedName name="VENDOR" localSheetId="3">#REF!</definedName>
    <definedName name="VENDOR" localSheetId="11">#REF!</definedName>
    <definedName name="VENDOR" localSheetId="12">#REF!</definedName>
    <definedName name="VENDOR" localSheetId="5">#REF!</definedName>
    <definedName name="VENDOR" localSheetId="6">#REF!</definedName>
    <definedName name="VENDOR" localSheetId="1">#REF!</definedName>
    <definedName name="VENDOR">#REF!</definedName>
    <definedName name="Versión">"3.02.01"</definedName>
    <definedName name="WASFSDF" localSheetId="4">'[5]ESTADO DE RESULTADOS'!#REF!</definedName>
    <definedName name="WASFSDF" localSheetId="0">'[5]ESTADO DE RESULTADOS'!#REF!</definedName>
    <definedName name="WASFSDF" localSheetId="3">'[5]ESTADO DE RESULTADOS'!#REF!</definedName>
    <definedName name="WASFSDF" localSheetId="12">'[5]ESTADO DE RESULTADOS'!#REF!</definedName>
    <definedName name="WASFSDF" localSheetId="5">'[5]ESTADO DE RESULTADOS'!#REF!</definedName>
    <definedName name="WASFSDF" localSheetId="6">'[5]ESTADO DE RESULTADOS'!#REF!</definedName>
    <definedName name="WASFSDF" localSheetId="1">'[5]ESTADO DE RESULTADOS'!#REF!</definedName>
    <definedName name="WASFSDF">'[5]ESTADO DE RESULTADOS'!#REF!</definedName>
    <definedName name="wrn.data." localSheetId="4" hidden="1">{"data",#N/A,FALSE,"INPUT"}</definedName>
    <definedName name="wrn.data." localSheetId="0" hidden="1">{"data",#N/A,FALSE,"INPUT"}</definedName>
    <definedName name="wrn.data." localSheetId="3" hidden="1">{"data",#N/A,FALSE,"INPUT"}</definedName>
    <definedName name="wrn.data." localSheetId="12" hidden="1">{"data",#N/A,FALSE,"INPUT"}</definedName>
    <definedName name="wrn.data." localSheetId="5" hidden="1">{"data",#N/A,FALSE,"INPUT"}</definedName>
    <definedName name="wrn.data." localSheetId="6" hidden="1">{"data",#N/A,FALSE,"INPUT"}</definedName>
    <definedName name="wrn.data." localSheetId="1" hidden="1">{"data",#N/A,FALSE,"INPUT"}</definedName>
    <definedName name="wrn.data." hidden="1">{"data",#N/A,FALSE,"INPUT"}</definedName>
    <definedName name="wrn.data1" localSheetId="4" hidden="1">{"data",#N/A,FALSE,"INPUT"}</definedName>
    <definedName name="wrn.data1" localSheetId="0" hidden="1">{"data",#N/A,FALSE,"INPUT"}</definedName>
    <definedName name="wrn.data1" localSheetId="3" hidden="1">{"data",#N/A,FALSE,"INPUT"}</definedName>
    <definedName name="wrn.data1" localSheetId="12" hidden="1">{"data",#N/A,FALSE,"INPUT"}</definedName>
    <definedName name="wrn.data1" localSheetId="5" hidden="1">{"data",#N/A,FALSE,"INPUT"}</definedName>
    <definedName name="wrn.data1" localSheetId="6" hidden="1">{"data",#N/A,FALSE,"INPUT"}</definedName>
    <definedName name="wrn.data1" localSheetId="1" hidden="1">{"data",#N/A,FALSE,"INPUT"}</definedName>
    <definedName name="wrn.data1" hidden="1">{"data",#N/A,FALSE,"INPUT"}</definedName>
    <definedName name="www" localSheetId="4" hidden="1">{"data",#N/A,FALSE,"INPUT"}</definedName>
    <definedName name="www" localSheetId="0" hidden="1">{"data",#N/A,FALSE,"INPUT"}</definedName>
    <definedName name="www" localSheetId="3" hidden="1">{"data",#N/A,FALSE,"INPUT"}</definedName>
    <definedName name="www" localSheetId="12" hidden="1">{"data",#N/A,FALSE,"INPUT"}</definedName>
    <definedName name="www" localSheetId="5" hidden="1">{"data",#N/A,FALSE,"INPUT"}</definedName>
    <definedName name="www" localSheetId="6" hidden="1">{"data",#N/A,FALSE,"INPUT"}</definedName>
    <definedName name="www" localSheetId="1" hidden="1">{"data",#N/A,FALSE,"INPUT"}</definedName>
    <definedName name="www" hidden="1">{"data",#N/A,FALSE,"INPUT"}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17" l="1"/>
  <c r="H57" i="11" l="1"/>
  <c r="AH1136" i="12"/>
  <c r="AJ801" i="12"/>
  <c r="AI801" i="12"/>
  <c r="AJ799" i="12"/>
  <c r="AI799" i="12"/>
  <c r="AJ797" i="12"/>
  <c r="AI797" i="12"/>
  <c r="AJ795" i="12"/>
  <c r="AI795" i="12"/>
  <c r="AJ793" i="12"/>
  <c r="AI793" i="12"/>
  <c r="AJ791" i="12"/>
  <c r="AI791" i="12"/>
  <c r="AJ787" i="12"/>
  <c r="AI787" i="12"/>
  <c r="AJ785" i="12"/>
  <c r="AI785" i="12"/>
  <c r="AJ783" i="12"/>
  <c r="AI783" i="12"/>
  <c r="AJ781" i="12"/>
  <c r="AI781" i="12"/>
  <c r="AJ779" i="12"/>
  <c r="AI779" i="12"/>
  <c r="AJ777" i="12"/>
  <c r="AI777" i="12"/>
  <c r="AJ774" i="12"/>
  <c r="AI774" i="12"/>
  <c r="AJ772" i="12"/>
  <c r="AI772" i="12"/>
  <c r="AJ770" i="12"/>
  <c r="AI770" i="12"/>
  <c r="AJ768" i="12"/>
  <c r="AI768" i="12"/>
  <c r="AJ766" i="12"/>
  <c r="AI766" i="12"/>
  <c r="AJ764" i="12"/>
  <c r="AI764" i="12"/>
  <c r="AJ761" i="12"/>
  <c r="AI761" i="12"/>
  <c r="AJ759" i="12"/>
  <c r="AI759" i="12"/>
  <c r="AJ757" i="12"/>
  <c r="AI757" i="12"/>
  <c r="AJ755" i="12"/>
  <c r="AI755" i="12"/>
  <c r="AJ753" i="12"/>
  <c r="AI753" i="12"/>
  <c r="AJ751" i="12"/>
  <c r="AI751" i="12"/>
  <c r="AJ748" i="12"/>
  <c r="AI748" i="12"/>
  <c r="AJ746" i="12"/>
  <c r="AI746" i="12"/>
  <c r="AJ744" i="12"/>
  <c r="AI744" i="12"/>
  <c r="AJ742" i="12"/>
  <c r="AI742" i="12"/>
  <c r="AJ740" i="12"/>
  <c r="AI740" i="12"/>
  <c r="AJ738" i="12"/>
  <c r="AI738" i="12"/>
  <c r="AJ735" i="12"/>
  <c r="AI735" i="12"/>
  <c r="AJ733" i="12"/>
  <c r="AI733" i="12"/>
  <c r="AJ731" i="12"/>
  <c r="AI731" i="12"/>
  <c r="AJ729" i="12"/>
  <c r="AI729" i="12"/>
  <c r="AJ727" i="12"/>
  <c r="AI727" i="12"/>
  <c r="AJ725" i="12"/>
  <c r="AI725" i="12"/>
  <c r="AJ722" i="12"/>
  <c r="AI722" i="12"/>
  <c r="AJ720" i="12"/>
  <c r="AI720" i="12"/>
  <c r="AJ718" i="12"/>
  <c r="AI718" i="12"/>
  <c r="AJ716" i="12"/>
  <c r="AI716" i="12"/>
  <c r="AJ714" i="12"/>
  <c r="AI714" i="12"/>
  <c r="AJ712" i="12"/>
  <c r="AI712" i="12"/>
  <c r="AJ709" i="12"/>
  <c r="AI709" i="12"/>
  <c r="AJ707" i="12"/>
  <c r="AI707" i="12"/>
  <c r="AJ705" i="12"/>
  <c r="AI705" i="12"/>
  <c r="AJ703" i="12"/>
  <c r="AI703" i="12"/>
  <c r="AJ701" i="12"/>
  <c r="AI701" i="12"/>
  <c r="AJ699" i="12"/>
  <c r="AI699" i="12"/>
  <c r="AJ696" i="12"/>
  <c r="AI696" i="12"/>
  <c r="AJ694" i="12"/>
  <c r="AI694" i="12"/>
  <c r="AJ692" i="12"/>
  <c r="AI692" i="12"/>
  <c r="AJ690" i="12"/>
  <c r="AI690" i="12"/>
  <c r="AJ688" i="12"/>
  <c r="AI688" i="12"/>
  <c r="AJ686" i="12"/>
  <c r="AI686" i="12"/>
  <c r="AJ683" i="12"/>
  <c r="AI683" i="12"/>
  <c r="AJ681" i="12"/>
  <c r="AI681" i="12"/>
  <c r="AJ679" i="12"/>
  <c r="AI679" i="12"/>
  <c r="AJ677" i="12"/>
  <c r="AI677" i="12"/>
  <c r="AJ675" i="12"/>
  <c r="AI675" i="12"/>
  <c r="AJ673" i="12"/>
  <c r="AI673" i="12"/>
  <c r="AJ670" i="12"/>
  <c r="AI670" i="12"/>
  <c r="AJ668" i="12"/>
  <c r="AI668" i="12"/>
  <c r="AJ666" i="12"/>
  <c r="AI666" i="12"/>
  <c r="AJ664" i="12"/>
  <c r="AI664" i="12"/>
  <c r="AJ662" i="12"/>
  <c r="AI662" i="12"/>
  <c r="AJ660" i="12"/>
  <c r="AI660" i="12"/>
  <c r="AJ657" i="12"/>
  <c r="AI657" i="12"/>
  <c r="AJ655" i="12"/>
  <c r="AI655" i="12"/>
  <c r="AJ653" i="12"/>
  <c r="AI653" i="12"/>
  <c r="AJ651" i="12"/>
  <c r="AI651" i="12"/>
  <c r="AJ649" i="12"/>
  <c r="AI649" i="12"/>
  <c r="AJ647" i="12"/>
  <c r="AI647" i="12"/>
  <c r="AJ644" i="12"/>
  <c r="AI644" i="12"/>
  <c r="AJ642" i="12"/>
  <c r="AI642" i="12"/>
  <c r="AJ640" i="12"/>
  <c r="AI640" i="12"/>
  <c r="AJ638" i="12"/>
  <c r="AI638" i="12"/>
  <c r="AJ636" i="12"/>
  <c r="AI636" i="12"/>
  <c r="AJ634" i="12"/>
  <c r="AI634" i="12"/>
  <c r="AJ631" i="12"/>
  <c r="AI631" i="12"/>
  <c r="AJ629" i="12"/>
  <c r="AI629" i="12"/>
  <c r="AJ627" i="12"/>
  <c r="AI627" i="12"/>
  <c r="AJ625" i="12"/>
  <c r="AI625" i="12"/>
  <c r="AJ623" i="12"/>
  <c r="AI623" i="12"/>
  <c r="AJ621" i="12"/>
  <c r="AI621" i="12"/>
  <c r="AJ618" i="12"/>
  <c r="AI618" i="12"/>
  <c r="AJ616" i="12"/>
  <c r="AI616" i="12"/>
  <c r="AJ614" i="12"/>
  <c r="AI614" i="12"/>
  <c r="AJ612" i="12"/>
  <c r="AI612" i="12"/>
  <c r="AJ610" i="12"/>
  <c r="AI610" i="12"/>
  <c r="AJ608" i="12"/>
  <c r="AI608" i="12"/>
  <c r="AJ605" i="12"/>
  <c r="AI605" i="12"/>
  <c r="AJ603" i="12"/>
  <c r="AI603" i="12"/>
  <c r="AJ601" i="12"/>
  <c r="AI601" i="12"/>
  <c r="AJ599" i="12"/>
  <c r="AI599" i="12"/>
  <c r="AJ597" i="12"/>
  <c r="AI597" i="12"/>
  <c r="AJ595" i="12"/>
  <c r="AI595" i="12"/>
  <c r="AJ592" i="12"/>
  <c r="AI592" i="12"/>
  <c r="AJ590" i="12"/>
  <c r="AI590" i="12"/>
  <c r="AJ588" i="12"/>
  <c r="AI588" i="12"/>
  <c r="AJ586" i="12"/>
  <c r="AI586" i="12"/>
  <c r="AJ584" i="12"/>
  <c r="AI584" i="12"/>
  <c r="AJ582" i="12"/>
  <c r="AI582" i="12"/>
  <c r="AJ579" i="12"/>
  <c r="AI579" i="12"/>
  <c r="AJ577" i="12"/>
  <c r="AI577" i="12"/>
  <c r="AJ575" i="12"/>
  <c r="AI575" i="12"/>
  <c r="AJ573" i="12"/>
  <c r="AI573" i="12"/>
  <c r="AJ571" i="12"/>
  <c r="AI571" i="12"/>
  <c r="AJ569" i="12"/>
  <c r="AI569" i="12"/>
  <c r="AJ566" i="12"/>
  <c r="AI566" i="12"/>
  <c r="AJ564" i="12"/>
  <c r="AI564" i="12"/>
  <c r="AJ562" i="12"/>
  <c r="AI562" i="12"/>
  <c r="AJ560" i="12"/>
  <c r="AI560" i="12"/>
  <c r="AJ558" i="12"/>
  <c r="AI558" i="12"/>
  <c r="AJ554" i="12"/>
  <c r="AI554" i="12"/>
  <c r="AJ551" i="12"/>
  <c r="AI551" i="12"/>
  <c r="AJ548" i="12"/>
  <c r="AI548" i="12"/>
  <c r="AJ543" i="12"/>
  <c r="AI543" i="12"/>
  <c r="AJ541" i="12"/>
  <c r="AI541" i="12"/>
  <c r="AJ539" i="12"/>
  <c r="AI539" i="12"/>
  <c r="AJ537" i="12"/>
  <c r="AI537" i="12"/>
  <c r="AJ535" i="12"/>
  <c r="AI535" i="12"/>
  <c r="AJ532" i="12"/>
  <c r="AI532" i="12"/>
  <c r="AJ530" i="12"/>
  <c r="AI530" i="12"/>
  <c r="AJ528" i="12"/>
  <c r="AI528" i="12"/>
  <c r="AJ526" i="12"/>
  <c r="AI526" i="12"/>
  <c r="AJ524" i="12"/>
  <c r="AI524" i="12"/>
  <c r="AJ521" i="12"/>
  <c r="AI521" i="12"/>
  <c r="AJ519" i="12"/>
  <c r="AI519" i="12"/>
  <c r="AJ517" i="12"/>
  <c r="AI517" i="12"/>
  <c r="AJ515" i="12"/>
  <c r="AI515" i="12"/>
  <c r="AJ513" i="12"/>
  <c r="AI513" i="12"/>
  <c r="AJ510" i="12"/>
  <c r="AI510" i="12"/>
  <c r="AJ508" i="12"/>
  <c r="AI508" i="12"/>
  <c r="AJ506" i="12"/>
  <c r="AI506" i="12"/>
  <c r="AJ504" i="12"/>
  <c r="AI504" i="12"/>
  <c r="AJ502" i="12"/>
  <c r="AI502" i="12"/>
  <c r="AJ498" i="12"/>
  <c r="AI498" i="12"/>
  <c r="AJ496" i="12"/>
  <c r="AI496" i="12"/>
  <c r="AJ494" i="12"/>
  <c r="AI494" i="12"/>
  <c r="AJ492" i="12"/>
  <c r="AI492" i="12"/>
  <c r="AI489" i="12" s="1"/>
  <c r="AI490" i="12"/>
  <c r="AI485" i="12"/>
  <c r="AJ482" i="12"/>
  <c r="AI482" i="12"/>
  <c r="AJ479" i="12"/>
  <c r="AI479" i="12"/>
  <c r="AJ477" i="12"/>
  <c r="AI477" i="12"/>
  <c r="AJ475" i="12"/>
  <c r="AI475" i="12"/>
  <c r="AJ473" i="12"/>
  <c r="AI473" i="12"/>
  <c r="AJ471" i="12"/>
  <c r="AI471" i="12"/>
  <c r="AJ469" i="12"/>
  <c r="AI469" i="12"/>
  <c r="AJ467" i="12"/>
  <c r="AI467" i="12"/>
  <c r="AJ465" i="12"/>
  <c r="AI465" i="12"/>
  <c r="AJ463" i="12"/>
  <c r="AI463" i="12"/>
  <c r="AJ461" i="12"/>
  <c r="AI461" i="12"/>
  <c r="AJ459" i="12"/>
  <c r="AI459" i="12"/>
  <c r="AJ457" i="12"/>
  <c r="AI457" i="12"/>
  <c r="AJ455" i="12"/>
  <c r="AI455" i="12"/>
  <c r="AJ453" i="12"/>
  <c r="AI453" i="12"/>
  <c r="AJ451" i="12"/>
  <c r="AI451" i="12"/>
  <c r="AJ449" i="12"/>
  <c r="AI449" i="12"/>
  <c r="AJ447" i="12"/>
  <c r="AI447" i="12"/>
  <c r="AJ445" i="12"/>
  <c r="AI445" i="12"/>
  <c r="AJ442" i="12"/>
  <c r="AI442" i="12"/>
  <c r="AJ440" i="12"/>
  <c r="AI440" i="12"/>
  <c r="AJ438" i="12"/>
  <c r="AI438" i="12"/>
  <c r="AJ434" i="12"/>
  <c r="AI434" i="12"/>
  <c r="AJ432" i="12"/>
  <c r="AI432" i="12"/>
  <c r="AJ430" i="12"/>
  <c r="AI430" i="12"/>
  <c r="AJ428" i="12"/>
  <c r="AI428" i="12"/>
  <c r="AJ426" i="12"/>
  <c r="AI426" i="12"/>
  <c r="AJ424" i="12"/>
  <c r="AI424" i="12"/>
  <c r="AJ421" i="12"/>
  <c r="AI421" i="12"/>
  <c r="AJ419" i="12"/>
  <c r="AI419" i="12"/>
  <c r="AJ415" i="12"/>
  <c r="AI415" i="12"/>
  <c r="AJ412" i="12"/>
  <c r="AI412" i="12"/>
  <c r="AJ410" i="12"/>
  <c r="AI410" i="12"/>
  <c r="AJ408" i="12"/>
  <c r="AI408" i="12"/>
  <c r="AJ406" i="12"/>
  <c r="AI406" i="12"/>
  <c r="AJ404" i="12"/>
  <c r="AI404" i="12"/>
  <c r="AJ402" i="12"/>
  <c r="AI402" i="12"/>
  <c r="AJ400" i="12"/>
  <c r="AI400" i="12"/>
  <c r="AJ398" i="12"/>
  <c r="AI398" i="12"/>
  <c r="AJ396" i="12"/>
  <c r="AI396" i="12"/>
  <c r="AJ394" i="12"/>
  <c r="AI394" i="12"/>
  <c r="AJ392" i="12"/>
  <c r="AI392" i="12"/>
  <c r="AJ390" i="12"/>
  <c r="AI390" i="12"/>
  <c r="AJ388" i="12"/>
  <c r="AI388" i="12"/>
  <c r="AJ386" i="12"/>
  <c r="AI386" i="12"/>
  <c r="AJ384" i="12"/>
  <c r="AI384" i="12"/>
  <c r="AJ382" i="12"/>
  <c r="AI382" i="12"/>
  <c r="AJ380" i="12"/>
  <c r="AI380" i="12"/>
  <c r="AJ378" i="12"/>
  <c r="AI378" i="12"/>
  <c r="AJ375" i="12"/>
  <c r="AI375" i="12"/>
  <c r="AJ373" i="12"/>
  <c r="AI373" i="12"/>
  <c r="AI371" i="12"/>
  <c r="AJ367" i="12"/>
  <c r="AI367" i="12"/>
  <c r="AJ365" i="12"/>
  <c r="AI365" i="12"/>
  <c r="AJ363" i="12"/>
  <c r="AI363" i="12"/>
  <c r="AJ361" i="12"/>
  <c r="AI361" i="12"/>
  <c r="AJ359" i="12"/>
  <c r="AI359" i="12"/>
  <c r="AI357" i="12"/>
  <c r="AJ357" i="12"/>
  <c r="AI1348" i="12"/>
  <c r="AH1348" i="12"/>
  <c r="AI1346" i="12"/>
  <c r="AH1346" i="12"/>
  <c r="AI1344" i="12"/>
  <c r="AH1344" i="12"/>
  <c r="AI1342" i="12"/>
  <c r="AH1342" i="12"/>
  <c r="AI1340" i="12"/>
  <c r="AH1340" i="12"/>
  <c r="AI1338" i="12"/>
  <c r="AH1338" i="12"/>
  <c r="AI1396" i="12"/>
  <c r="AH1396" i="12"/>
  <c r="AI1393" i="12"/>
  <c r="AH1393" i="12"/>
  <c r="AI1391" i="12"/>
  <c r="AH1391" i="12"/>
  <c r="AI1389" i="12"/>
  <c r="AH1389" i="12"/>
  <c r="AI1387" i="12"/>
  <c r="AH1387" i="12"/>
  <c r="AI1385" i="12"/>
  <c r="AH1385" i="12"/>
  <c r="AI1383" i="12"/>
  <c r="AH1383" i="12"/>
  <c r="AI1381" i="12"/>
  <c r="AH1381" i="12"/>
  <c r="AI1379" i="12"/>
  <c r="AH1379" i="12"/>
  <c r="AI1377" i="12"/>
  <c r="AH1377" i="12"/>
  <c r="AI1375" i="12"/>
  <c r="AH1375" i="12"/>
  <c r="AI1373" i="12"/>
  <c r="AH1373" i="12"/>
  <c r="AI1371" i="12"/>
  <c r="AH1371" i="12"/>
  <c r="AI1369" i="12"/>
  <c r="AH1369" i="12"/>
  <c r="AI1367" i="12"/>
  <c r="AH1367" i="12"/>
  <c r="AI1365" i="12"/>
  <c r="AH1365" i="12"/>
  <c r="AI1363" i="12"/>
  <c r="AH1363" i="12"/>
  <c r="AI1361" i="12"/>
  <c r="AH1361" i="12"/>
  <c r="AI1359" i="12"/>
  <c r="AH1359" i="12"/>
  <c r="AI1356" i="12"/>
  <c r="AH1356" i="12"/>
  <c r="AI1354" i="12"/>
  <c r="AH1354" i="12"/>
  <c r="AI1352" i="12"/>
  <c r="AH1352" i="12"/>
  <c r="AI1335" i="12"/>
  <c r="AH1335" i="12"/>
  <c r="AI1333" i="12"/>
  <c r="AH1333" i="12"/>
  <c r="AI1329" i="12"/>
  <c r="AH1329" i="12"/>
  <c r="AI1326" i="12"/>
  <c r="AH1326" i="12"/>
  <c r="AI1324" i="12"/>
  <c r="AH1324" i="12"/>
  <c r="AI1322" i="12"/>
  <c r="AH1322" i="12"/>
  <c r="AI1320" i="12"/>
  <c r="AH1320" i="12"/>
  <c r="AI1318" i="12"/>
  <c r="AH1318" i="12"/>
  <c r="AI1316" i="12"/>
  <c r="AH1316" i="12"/>
  <c r="AI1314" i="12"/>
  <c r="AH1314" i="12"/>
  <c r="AI1312" i="12"/>
  <c r="AH1312" i="12"/>
  <c r="AI1310" i="12"/>
  <c r="AH1310" i="12"/>
  <c r="AI1308" i="12"/>
  <c r="AH1308" i="12"/>
  <c r="AI1306" i="12"/>
  <c r="AH1306" i="12"/>
  <c r="AI1304" i="12"/>
  <c r="AH1304" i="12"/>
  <c r="AI1302" i="12"/>
  <c r="AH1302" i="12"/>
  <c r="AI1300" i="12"/>
  <c r="AH1300" i="12"/>
  <c r="AI1298" i="12"/>
  <c r="AH1298" i="12"/>
  <c r="AI1296" i="12"/>
  <c r="AH1296" i="12"/>
  <c r="AI1294" i="12"/>
  <c r="AH1294" i="12"/>
  <c r="AI1292" i="12"/>
  <c r="AH1292" i="12"/>
  <c r="AI1289" i="12"/>
  <c r="AH1289" i="12"/>
  <c r="AI1287" i="12"/>
  <c r="AH1287" i="12"/>
  <c r="AI1285" i="12"/>
  <c r="AH1285" i="12"/>
  <c r="AI1281" i="12"/>
  <c r="AH1281" i="12"/>
  <c r="AI1279" i="12"/>
  <c r="AH1279" i="12"/>
  <c r="AI1277" i="12"/>
  <c r="AH1277" i="12"/>
  <c r="AI1275" i="12"/>
  <c r="AH1275" i="12"/>
  <c r="AI1273" i="12"/>
  <c r="AH1273" i="12"/>
  <c r="AI1271" i="12"/>
  <c r="AH1271" i="12"/>
  <c r="AI1268" i="12"/>
  <c r="AH1268" i="12"/>
  <c r="AI1266" i="12"/>
  <c r="AH1266" i="12"/>
  <c r="AI1262" i="12"/>
  <c r="AH1262" i="12"/>
  <c r="AI1259" i="12"/>
  <c r="AH1259" i="12"/>
  <c r="AI1257" i="12"/>
  <c r="AH1257" i="12"/>
  <c r="AI1255" i="12"/>
  <c r="AH1255" i="12"/>
  <c r="AI1253" i="12"/>
  <c r="AH1253" i="12"/>
  <c r="AI1251" i="12"/>
  <c r="AH1251" i="12"/>
  <c r="AI1249" i="12"/>
  <c r="AH1249" i="12"/>
  <c r="AI1247" i="12"/>
  <c r="AH1247" i="12"/>
  <c r="AI1245" i="12"/>
  <c r="AH1245" i="12"/>
  <c r="AI1243" i="12"/>
  <c r="AH1243" i="12"/>
  <c r="AI1241" i="12"/>
  <c r="AH1241" i="12"/>
  <c r="AI1239" i="12"/>
  <c r="AH1239" i="12"/>
  <c r="AI1237" i="12"/>
  <c r="AH1237" i="12"/>
  <c r="AI1235" i="12"/>
  <c r="AH1235" i="12"/>
  <c r="AI1233" i="12"/>
  <c r="AH1233" i="12"/>
  <c r="AI1231" i="12"/>
  <c r="AH1231" i="12"/>
  <c r="AI1229" i="12"/>
  <c r="AH1229" i="12"/>
  <c r="AI1227" i="12"/>
  <c r="AH1227" i="12"/>
  <c r="AI1225" i="12"/>
  <c r="AH1225" i="12"/>
  <c r="AI1222" i="12"/>
  <c r="AH1222" i="12"/>
  <c r="AI1220" i="12"/>
  <c r="AH1220" i="12"/>
  <c r="AI1218" i="12"/>
  <c r="AH1218" i="12"/>
  <c r="AI1214" i="12"/>
  <c r="AH1214" i="12"/>
  <c r="AI1212" i="12"/>
  <c r="AH1212" i="12"/>
  <c r="AI1210" i="12"/>
  <c r="AH1210" i="12"/>
  <c r="AI1208" i="12"/>
  <c r="AH1208" i="12"/>
  <c r="AI1206" i="12"/>
  <c r="AH1206" i="12"/>
  <c r="AI1204" i="12"/>
  <c r="AH1204" i="12"/>
  <c r="AI1201" i="12"/>
  <c r="AH1201" i="12"/>
  <c r="AI1199" i="12"/>
  <c r="AH1199" i="12"/>
  <c r="AI1195" i="12"/>
  <c r="AH1195" i="12"/>
  <c r="AI1192" i="12"/>
  <c r="AH1192" i="12"/>
  <c r="AI1190" i="12"/>
  <c r="AH1190" i="12"/>
  <c r="AI1188" i="12"/>
  <c r="AH1188" i="12"/>
  <c r="AI1186" i="12"/>
  <c r="AH1186" i="12"/>
  <c r="AI1184" i="12"/>
  <c r="AH1184" i="12"/>
  <c r="AI1182" i="12"/>
  <c r="AH1182" i="12"/>
  <c r="AI1180" i="12"/>
  <c r="AH1180" i="12"/>
  <c r="AI1178" i="12"/>
  <c r="AH1178" i="12"/>
  <c r="AI1176" i="12"/>
  <c r="AH1176" i="12"/>
  <c r="AI1174" i="12"/>
  <c r="AH1174" i="12"/>
  <c r="AI1172" i="12"/>
  <c r="AH1172" i="12"/>
  <c r="AI1170" i="12"/>
  <c r="AH1170" i="12"/>
  <c r="AI1168" i="12"/>
  <c r="AH1168" i="12"/>
  <c r="AH1166" i="12"/>
  <c r="AH1164" i="12"/>
  <c r="AH1162" i="12"/>
  <c r="AH1160" i="12"/>
  <c r="AH1158" i="12"/>
  <c r="AH1155" i="12"/>
  <c r="AH1153" i="12"/>
  <c r="AH1151" i="12"/>
  <c r="AH1149" i="12"/>
  <c r="AH1147" i="12"/>
  <c r="AH1145" i="12"/>
  <c r="AH1140" i="12"/>
  <c r="AH1133" i="12"/>
  <c r="AH1131" i="12"/>
  <c r="AH1129" i="12"/>
  <c r="AH1127" i="12"/>
  <c r="AH1125" i="12"/>
  <c r="AH1123" i="12"/>
  <c r="AH1121" i="12"/>
  <c r="AH1119" i="12"/>
  <c r="AH1117" i="12"/>
  <c r="AH1115" i="12"/>
  <c r="AH1113" i="12"/>
  <c r="AH1111" i="12"/>
  <c r="AH1109" i="12"/>
  <c r="AH1107" i="12"/>
  <c r="AH1105" i="12"/>
  <c r="AH1103" i="12"/>
  <c r="AH1101" i="12"/>
  <c r="AH1099" i="12"/>
  <c r="AH1096" i="12"/>
  <c r="AH1094" i="12"/>
  <c r="AH1092" i="12"/>
  <c r="AH1088" i="12"/>
  <c r="AH1086" i="12"/>
  <c r="AH1084" i="12"/>
  <c r="AH1082" i="12"/>
  <c r="AH1080" i="12"/>
  <c r="AH1078" i="12"/>
  <c r="AH1075" i="12"/>
  <c r="AH1073" i="12"/>
  <c r="AH1069" i="12"/>
  <c r="AH1066" i="12"/>
  <c r="AH1064" i="12"/>
  <c r="AH1062" i="12"/>
  <c r="AH1060" i="12"/>
  <c r="AH1058" i="12"/>
  <c r="AH1056" i="12"/>
  <c r="AH1054" i="12"/>
  <c r="AH1052" i="12"/>
  <c r="AH1050" i="12"/>
  <c r="AH1048" i="12"/>
  <c r="AH1046" i="12"/>
  <c r="AH1044" i="12"/>
  <c r="AH1042" i="12"/>
  <c r="AH1040" i="12"/>
  <c r="AH1038" i="12"/>
  <c r="AH1036" i="12"/>
  <c r="AH1034" i="12"/>
  <c r="AH1032" i="12"/>
  <c r="AH1029" i="12"/>
  <c r="AH1027" i="12"/>
  <c r="AH1025" i="12"/>
  <c r="AH1021" i="12"/>
  <c r="AH1019" i="12"/>
  <c r="AH1017" i="12"/>
  <c r="AH1015" i="12"/>
  <c r="AH1013" i="12"/>
  <c r="AH1011" i="12"/>
  <c r="AH1008" i="12"/>
  <c r="AH1006" i="12"/>
  <c r="AH1002" i="12"/>
  <c r="AH999" i="12"/>
  <c r="AH997" i="12"/>
  <c r="AH995" i="12"/>
  <c r="AH993" i="12"/>
  <c r="AH991" i="12"/>
  <c r="AH989" i="12"/>
  <c r="AH987" i="12"/>
  <c r="AH985" i="12"/>
  <c r="AH983" i="12"/>
  <c r="AH981" i="12"/>
  <c r="AH979" i="12"/>
  <c r="AH977" i="12"/>
  <c r="AH975" i="12"/>
  <c r="AH973" i="12"/>
  <c r="AH971" i="12"/>
  <c r="AH969" i="12"/>
  <c r="AH967" i="12"/>
  <c r="AH965" i="12"/>
  <c r="AH962" i="12"/>
  <c r="AH960" i="12"/>
  <c r="AH958" i="12"/>
  <c r="AH954" i="12"/>
  <c r="AH952" i="12"/>
  <c r="AH950" i="12"/>
  <c r="AH948" i="12"/>
  <c r="AH946" i="12"/>
  <c r="AH944" i="12"/>
  <c r="AH941" i="12"/>
  <c r="AH939" i="12"/>
  <c r="AH935" i="12"/>
  <c r="AH932" i="12"/>
  <c r="AH930" i="12"/>
  <c r="AH928" i="12"/>
  <c r="AH926" i="12"/>
  <c r="AH924" i="12"/>
  <c r="AH922" i="12"/>
  <c r="AH920" i="12"/>
  <c r="AH918" i="12"/>
  <c r="AH916" i="12"/>
  <c r="AH914" i="12"/>
  <c r="AH912" i="12"/>
  <c r="AH910" i="12"/>
  <c r="AH908" i="12"/>
  <c r="AH906" i="12"/>
  <c r="AH904" i="12"/>
  <c r="AH902" i="12"/>
  <c r="AH900" i="12"/>
  <c r="AH898" i="12"/>
  <c r="AH895" i="12"/>
  <c r="AH893" i="12"/>
  <c r="AH891" i="12"/>
  <c r="AH887" i="12"/>
  <c r="AH885" i="12"/>
  <c r="AH883" i="12"/>
  <c r="AH881" i="12"/>
  <c r="AH879" i="12"/>
  <c r="AH877" i="12"/>
  <c r="AH874" i="12"/>
  <c r="AH872" i="12"/>
  <c r="AH868" i="12"/>
  <c r="AH865" i="12"/>
  <c r="AH863" i="12"/>
  <c r="AH861" i="12"/>
  <c r="AH859" i="12"/>
  <c r="AH857" i="12"/>
  <c r="AH855" i="12"/>
  <c r="AH853" i="12"/>
  <c r="AH851" i="12"/>
  <c r="AH849" i="12"/>
  <c r="AH847" i="12"/>
  <c r="AH845" i="12"/>
  <c r="AH843" i="12"/>
  <c r="AH841" i="12"/>
  <c r="AH839" i="12"/>
  <c r="AH837" i="12"/>
  <c r="AH835" i="12"/>
  <c r="AH833" i="12"/>
  <c r="AH831" i="12"/>
  <c r="AH828" i="12"/>
  <c r="AH826" i="12"/>
  <c r="AH824" i="12"/>
  <c r="AH820" i="12"/>
  <c r="AH818" i="12"/>
  <c r="AH816" i="12"/>
  <c r="AH814" i="12"/>
  <c r="AH812" i="12"/>
  <c r="AH810" i="12"/>
  <c r="AH807" i="12"/>
  <c r="AH805" i="12"/>
  <c r="AJ1469" i="12"/>
  <c r="AI501" i="12" l="1"/>
  <c r="K1469" i="12"/>
  <c r="L1469" i="12"/>
  <c r="M1469" i="12"/>
  <c r="N1469" i="12"/>
  <c r="O1469" i="12"/>
  <c r="P1469" i="12"/>
  <c r="Q1469" i="12"/>
  <c r="R1469" i="12"/>
  <c r="S1469" i="12"/>
  <c r="T1469" i="12"/>
  <c r="U1469" i="12"/>
  <c r="V1469" i="12"/>
  <c r="W1469" i="12"/>
  <c r="X1469" i="12"/>
  <c r="Y1469" i="12"/>
  <c r="Z1469" i="12"/>
  <c r="AA1469" i="12"/>
  <c r="AB1469" i="12"/>
  <c r="AC1469" i="12"/>
  <c r="AD1469" i="12"/>
  <c r="AE1469" i="12"/>
  <c r="AF1469" i="12"/>
  <c r="AG1469" i="12"/>
  <c r="J1469" i="12"/>
  <c r="AM1466" i="12" l="1"/>
  <c r="AN1466" i="12"/>
  <c r="AO1466" i="12"/>
  <c r="AP1466" i="12"/>
  <c r="AR1466" i="12"/>
  <c r="F1379" i="16" l="1"/>
  <c r="F1362" i="16"/>
  <c r="F1356" i="16"/>
  <c r="F1353" i="16"/>
  <c r="F1316" i="16"/>
  <c r="F1309" i="16"/>
  <c r="F1295" i="16"/>
  <c r="F1290" i="16"/>
  <c r="F1286" i="16"/>
  <c r="F1249" i="16"/>
  <c r="F1242" i="16"/>
  <c r="F1228" i="16"/>
  <c r="F1223" i="16"/>
  <c r="F1219" i="16"/>
  <c r="F1182" i="16"/>
  <c r="F1175" i="16"/>
  <c r="F1161" i="16"/>
  <c r="F1156" i="16"/>
  <c r="F1152" i="16"/>
  <c r="F1115" i="16"/>
  <c r="F1102" i="16"/>
  <c r="F1097" i="16"/>
  <c r="F1093" i="16"/>
  <c r="F1056" i="16"/>
  <c r="F1049" i="16"/>
  <c r="F1035" i="16"/>
  <c r="F1030" i="16"/>
  <c r="F1026" i="16"/>
  <c r="F989" i="16"/>
  <c r="F982" i="16"/>
  <c r="F968" i="16"/>
  <c r="F963" i="16"/>
  <c r="F959" i="16"/>
  <c r="F922" i="16"/>
  <c r="F915" i="16"/>
  <c r="F901" i="16"/>
  <c r="F896" i="16"/>
  <c r="F892" i="16"/>
  <c r="F855" i="16"/>
  <c r="F848" i="16"/>
  <c r="F834" i="16"/>
  <c r="F829" i="16"/>
  <c r="F825" i="16"/>
  <c r="F788" i="16"/>
  <c r="F781" i="16"/>
  <c r="F767" i="16"/>
  <c r="F762" i="16"/>
  <c r="F748" i="16"/>
  <c r="F747" i="16" s="1"/>
  <c r="F734" i="16"/>
  <c r="F721" i="16"/>
  <c r="F708" i="16"/>
  <c r="F695" i="16"/>
  <c r="F682" i="16"/>
  <c r="F669" i="16"/>
  <c r="F656" i="16"/>
  <c r="F643" i="16"/>
  <c r="F630" i="16"/>
  <c r="F617" i="16"/>
  <c r="F604" i="16"/>
  <c r="F591" i="16"/>
  <c r="F578" i="16"/>
  <c r="F565" i="16"/>
  <c r="F552" i="16"/>
  <c r="F539" i="16"/>
  <c r="F526" i="16"/>
  <c r="F515" i="16"/>
  <c r="F511" i="16"/>
  <c r="F508" i="16"/>
  <c r="F505" i="16"/>
  <c r="F492" i="16"/>
  <c r="F481" i="16"/>
  <c r="F470" i="16"/>
  <c r="F459" i="16"/>
  <c r="F447" i="16"/>
  <c r="F443" i="16"/>
  <c r="F439" i="16"/>
  <c r="F402" i="16"/>
  <c r="F395" i="16"/>
  <c r="F381" i="16"/>
  <c r="F376" i="16"/>
  <c r="F372" i="16"/>
  <c r="F335" i="16"/>
  <c r="F328" i="16"/>
  <c r="F314" i="16"/>
  <c r="F309" i="16"/>
  <c r="F301" i="16"/>
  <c r="F300" i="16" s="1"/>
  <c r="F291" i="16"/>
  <c r="F284" i="16"/>
  <c r="F277" i="16"/>
  <c r="F270" i="16"/>
  <c r="F263" i="16"/>
  <c r="F256" i="16"/>
  <c r="F249" i="16"/>
  <c r="F242" i="16"/>
  <c r="F235" i="16"/>
  <c r="F228" i="16"/>
  <c r="F221" i="16"/>
  <c r="F214" i="16"/>
  <c r="F207" i="16"/>
  <c r="F200" i="16"/>
  <c r="F193" i="16"/>
  <c r="F186" i="16"/>
  <c r="F179" i="16"/>
  <c r="F172" i="16"/>
  <c r="F164" i="16"/>
  <c r="F157" i="16"/>
  <c r="F150" i="16"/>
  <c r="F147" i="16"/>
  <c r="F143" i="16"/>
  <c r="F134" i="16"/>
  <c r="F127" i="16"/>
  <c r="F120" i="16"/>
  <c r="F113" i="16"/>
  <c r="F103" i="16"/>
  <c r="F97" i="16"/>
  <c r="F51" i="16"/>
  <c r="E50" i="16"/>
  <c r="F37" i="16"/>
  <c r="F32" i="16"/>
  <c r="F22" i="16"/>
  <c r="G22" i="16" s="1"/>
  <c r="F9" i="16"/>
  <c r="B57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B56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B55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F42" i="15" s="1"/>
  <c r="E37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F31" i="15"/>
  <c r="F32" i="15" s="1"/>
  <c r="AG30" i="15"/>
  <c r="E29" i="15"/>
  <c r="E28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AF26" i="15"/>
  <c r="AE26" i="15"/>
  <c r="AD26" i="15"/>
  <c r="E26" i="15"/>
  <c r="E25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E23" i="15"/>
  <c r="E57" i="15" s="1"/>
  <c r="AG17" i="15"/>
  <c r="AG16" i="15"/>
  <c r="AG55" i="15" s="1"/>
  <c r="E13" i="15"/>
  <c r="E12" i="15"/>
  <c r="AG10" i="15"/>
  <c r="D10" i="15"/>
  <c r="D54" i="15" s="1"/>
  <c r="I10" i="1"/>
  <c r="H10" i="1"/>
  <c r="G31" i="15" l="1"/>
  <c r="F142" i="16"/>
  <c r="F504" i="16"/>
  <c r="F1155" i="16"/>
  <c r="AG41" i="15"/>
  <c r="AG27" i="15"/>
  <c r="AG24" i="15"/>
  <c r="G9" i="16"/>
  <c r="F31" i="16"/>
  <c r="F761" i="16"/>
  <c r="G761" i="16" s="1"/>
  <c r="F102" i="16"/>
  <c r="F1096" i="16"/>
  <c r="F145" i="16"/>
  <c r="F149" i="16"/>
  <c r="F375" i="16"/>
  <c r="F1289" i="16"/>
  <c r="F1361" i="16"/>
  <c r="F171" i="16"/>
  <c r="F446" i="16"/>
  <c r="F514" i="16"/>
  <c r="F828" i="16"/>
  <c r="F1029" i="16"/>
  <c r="F962" i="16"/>
  <c r="F308" i="16"/>
  <c r="F895" i="16"/>
  <c r="F1222" i="16"/>
  <c r="AI35" i="15"/>
  <c r="AG56" i="15"/>
  <c r="H31" i="15"/>
  <c r="G32" i="15"/>
  <c r="E58" i="15"/>
  <c r="I6" i="16" l="1"/>
  <c r="F96" i="16"/>
  <c r="G31" i="16"/>
  <c r="I5" i="16" s="1"/>
  <c r="H5" i="16"/>
  <c r="H6" i="16"/>
  <c r="J6" i="16" s="1"/>
  <c r="F442" i="16"/>
  <c r="H4" i="16" s="1"/>
  <c r="H32" i="15"/>
  <c r="I31" i="15"/>
  <c r="J5" i="16" l="1"/>
  <c r="I4" i="16" s="1"/>
  <c r="J4" i="16" s="1"/>
  <c r="G4" i="16" s="1"/>
  <c r="F8" i="16"/>
  <c r="I32" i="15"/>
  <c r="J31" i="15"/>
  <c r="G1155" i="16" l="1"/>
  <c r="G895" i="16"/>
  <c r="G1096" i="16"/>
  <c r="G828" i="16"/>
  <c r="G962" i="16"/>
  <c r="G442" i="16"/>
  <c r="G1289" i="16"/>
  <c r="G1361" i="16"/>
  <c r="G8" i="16"/>
  <c r="J32" i="15"/>
  <c r="K31" i="15"/>
  <c r="L31" i="15" l="1"/>
  <c r="K32" i="15"/>
  <c r="L32" i="15" l="1"/>
  <c r="M31" i="15"/>
  <c r="M32" i="15" l="1"/>
  <c r="N31" i="15"/>
  <c r="N32" i="15" l="1"/>
  <c r="O31" i="15"/>
  <c r="P31" i="15" l="1"/>
  <c r="O32" i="15"/>
  <c r="P32" i="15" l="1"/>
  <c r="Q31" i="15"/>
  <c r="Q32" i="15" l="1"/>
  <c r="R31" i="15"/>
  <c r="R32" i="15" l="1"/>
  <c r="S31" i="15"/>
  <c r="T31" i="15" l="1"/>
  <c r="S32" i="15"/>
  <c r="T32" i="15" l="1"/>
  <c r="U31" i="15"/>
  <c r="U32" i="15" l="1"/>
  <c r="V31" i="15"/>
  <c r="V32" i="15" l="1"/>
  <c r="W31" i="15"/>
  <c r="X31" i="15" l="1"/>
  <c r="W32" i="15"/>
  <c r="X32" i="15" l="1"/>
  <c r="Y31" i="15"/>
  <c r="Y32" i="15" l="1"/>
  <c r="Z31" i="15"/>
  <c r="Z32" i="15" l="1"/>
  <c r="AA31" i="15"/>
  <c r="AB31" i="15" l="1"/>
  <c r="AA32" i="15"/>
  <c r="AB32" i="15" l="1"/>
  <c r="AC31" i="15"/>
  <c r="AC32" i="15" l="1"/>
  <c r="F53" i="13" l="1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E53" i="13"/>
  <c r="D9" i="13"/>
  <c r="F69" i="8" l="1"/>
  <c r="I57" i="11"/>
  <c r="D53" i="13"/>
  <c r="C36" i="11"/>
  <c r="AB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C40" i="13"/>
  <c r="AD40" i="13"/>
  <c r="AE40" i="13"/>
  <c r="AF40" i="13"/>
  <c r="F40" i="13"/>
  <c r="F41" i="13" s="1"/>
  <c r="AE1195" i="12"/>
  <c r="AE1194" i="12" s="1"/>
  <c r="AD1195" i="12"/>
  <c r="AC1195" i="12"/>
  <c r="AB1195" i="12"/>
  <c r="AA1195" i="12"/>
  <c r="AA1194" i="12" s="1"/>
  <c r="Z1195" i="12"/>
  <c r="Y1195" i="12"/>
  <c r="X1195" i="12"/>
  <c r="X1194" i="12" s="1"/>
  <c r="W1195" i="12"/>
  <c r="W1194" i="12" s="1"/>
  <c r="V1195" i="12"/>
  <c r="U1195" i="12"/>
  <c r="T1195" i="12"/>
  <c r="T1194" i="12" s="1"/>
  <c r="S1195" i="12"/>
  <c r="S1194" i="12" s="1"/>
  <c r="R1195" i="12"/>
  <c r="AG1192" i="12"/>
  <c r="AF1192" i="12"/>
  <c r="AE1192" i="12"/>
  <c r="AD1192" i="12"/>
  <c r="AC1192" i="12"/>
  <c r="AB1192" i="12"/>
  <c r="AA1192" i="12"/>
  <c r="Z1192" i="12"/>
  <c r="Y1192" i="12"/>
  <c r="X1192" i="12"/>
  <c r="W1192" i="12"/>
  <c r="V1192" i="12"/>
  <c r="U1192" i="12"/>
  <c r="T1192" i="12"/>
  <c r="S1192" i="12"/>
  <c r="R1192" i="12"/>
  <c r="AG1190" i="12"/>
  <c r="AF1190" i="12"/>
  <c r="AE1190" i="12"/>
  <c r="AD1190" i="12"/>
  <c r="AC1190" i="12"/>
  <c r="AB1190" i="12"/>
  <c r="AA1190" i="12"/>
  <c r="Z1190" i="12"/>
  <c r="Y1190" i="12"/>
  <c r="X1190" i="12"/>
  <c r="W1190" i="12"/>
  <c r="V1190" i="12"/>
  <c r="U1190" i="12"/>
  <c r="T1190" i="12"/>
  <c r="S1190" i="12"/>
  <c r="R1190" i="12"/>
  <c r="AG1188" i="12"/>
  <c r="AF1188" i="12"/>
  <c r="AE1188" i="12"/>
  <c r="AD1188" i="12"/>
  <c r="AC1188" i="12"/>
  <c r="AB1188" i="12"/>
  <c r="AA1188" i="12"/>
  <c r="Z1188" i="12"/>
  <c r="Y1188" i="12"/>
  <c r="X1188" i="12"/>
  <c r="W1188" i="12"/>
  <c r="V1188" i="12"/>
  <c r="U1188" i="12"/>
  <c r="T1188" i="12"/>
  <c r="S1188" i="12"/>
  <c r="R1188" i="12"/>
  <c r="AG1186" i="12"/>
  <c r="AF1186" i="12"/>
  <c r="AE1186" i="12"/>
  <c r="AD1186" i="12"/>
  <c r="AC1186" i="12"/>
  <c r="AB1186" i="12"/>
  <c r="AA1186" i="12"/>
  <c r="Z1186" i="12"/>
  <c r="Y1186" i="12"/>
  <c r="X1186" i="12"/>
  <c r="W1186" i="12"/>
  <c r="V1186" i="12"/>
  <c r="U1186" i="12"/>
  <c r="T1186" i="12"/>
  <c r="S1186" i="12"/>
  <c r="R1186" i="12"/>
  <c r="AG1184" i="12"/>
  <c r="AF1184" i="12"/>
  <c r="AE1184" i="12"/>
  <c r="AD1184" i="12"/>
  <c r="AC1184" i="12"/>
  <c r="AB1184" i="12"/>
  <c r="AA1184" i="12"/>
  <c r="Z1184" i="12"/>
  <c r="Y1184" i="12"/>
  <c r="X1184" i="12"/>
  <c r="W1184" i="12"/>
  <c r="V1184" i="12"/>
  <c r="U1184" i="12"/>
  <c r="T1184" i="12"/>
  <c r="S1184" i="12"/>
  <c r="R1184" i="12"/>
  <c r="AG1182" i="12"/>
  <c r="AF1182" i="12"/>
  <c r="AE1182" i="12"/>
  <c r="AD1182" i="12"/>
  <c r="AC1182" i="12"/>
  <c r="AB1182" i="12"/>
  <c r="AA1182" i="12"/>
  <c r="Z1182" i="12"/>
  <c r="Y1182" i="12"/>
  <c r="X1182" i="12"/>
  <c r="W1182" i="12"/>
  <c r="V1182" i="12"/>
  <c r="U1182" i="12"/>
  <c r="T1182" i="12"/>
  <c r="S1182" i="12"/>
  <c r="R1182" i="12"/>
  <c r="AG1180" i="12"/>
  <c r="AF1180" i="12"/>
  <c r="AE1180" i="12"/>
  <c r="AD1180" i="12"/>
  <c r="AC1180" i="12"/>
  <c r="AB1180" i="12"/>
  <c r="AA1180" i="12"/>
  <c r="Z1180" i="12"/>
  <c r="Y1180" i="12"/>
  <c r="X1180" i="12"/>
  <c r="W1180" i="12"/>
  <c r="V1180" i="12"/>
  <c r="U1180" i="12"/>
  <c r="T1180" i="12"/>
  <c r="S1180" i="12"/>
  <c r="R1180" i="12"/>
  <c r="AG1178" i="12"/>
  <c r="AF1178" i="12"/>
  <c r="AE1178" i="12"/>
  <c r="AD1178" i="12"/>
  <c r="AC1178" i="12"/>
  <c r="AB1178" i="12"/>
  <c r="AA1178" i="12"/>
  <c r="Z1178" i="12"/>
  <c r="Y1178" i="12"/>
  <c r="X1178" i="12"/>
  <c r="W1178" i="12"/>
  <c r="V1178" i="12"/>
  <c r="U1178" i="12"/>
  <c r="T1178" i="12"/>
  <c r="S1178" i="12"/>
  <c r="R1178" i="12"/>
  <c r="AG1176" i="12"/>
  <c r="AF1176" i="12"/>
  <c r="AE1176" i="12"/>
  <c r="AD1176" i="12"/>
  <c r="AC1176" i="12"/>
  <c r="AB1176" i="12"/>
  <c r="AA1176" i="12"/>
  <c r="Z1176" i="12"/>
  <c r="Y1176" i="12"/>
  <c r="X1176" i="12"/>
  <c r="W1176" i="12"/>
  <c r="V1176" i="12"/>
  <c r="U1176" i="12"/>
  <c r="T1176" i="12"/>
  <c r="S1176" i="12"/>
  <c r="R1176" i="12"/>
  <c r="AG1174" i="12"/>
  <c r="AF1174" i="12"/>
  <c r="AE1174" i="12"/>
  <c r="AD1174" i="12"/>
  <c r="AC1174" i="12"/>
  <c r="AB1174" i="12"/>
  <c r="AA1174" i="12"/>
  <c r="Z1174" i="12"/>
  <c r="Y1174" i="12"/>
  <c r="X1174" i="12"/>
  <c r="W1174" i="12"/>
  <c r="V1174" i="12"/>
  <c r="U1174" i="12"/>
  <c r="T1174" i="12"/>
  <c r="S1174" i="12"/>
  <c r="R1174" i="12"/>
  <c r="AG1172" i="12"/>
  <c r="AF1172" i="12"/>
  <c r="AE1172" i="12"/>
  <c r="AD1172" i="12"/>
  <c r="AC1172" i="12"/>
  <c r="AB1172" i="12"/>
  <c r="AA1172" i="12"/>
  <c r="Z1172" i="12"/>
  <c r="Y1172" i="12"/>
  <c r="X1172" i="12"/>
  <c r="W1172" i="12"/>
  <c r="V1172" i="12"/>
  <c r="U1172" i="12"/>
  <c r="T1172" i="12"/>
  <c r="S1172" i="12"/>
  <c r="R1172" i="12"/>
  <c r="AG1170" i="12"/>
  <c r="AF1170" i="12"/>
  <c r="AE1170" i="12"/>
  <c r="AD1170" i="12"/>
  <c r="AC1170" i="12"/>
  <c r="AB1170" i="12"/>
  <c r="AA1170" i="12"/>
  <c r="Z1170" i="12"/>
  <c r="Y1170" i="12"/>
  <c r="X1170" i="12"/>
  <c r="W1170" i="12"/>
  <c r="V1170" i="12"/>
  <c r="U1170" i="12"/>
  <c r="T1170" i="12"/>
  <c r="S1170" i="12"/>
  <c r="R1170" i="12"/>
  <c r="AG1168" i="12"/>
  <c r="AF1168" i="12"/>
  <c r="AE1168" i="12"/>
  <c r="AD1168" i="12"/>
  <c r="AC1168" i="12"/>
  <c r="AB1168" i="12"/>
  <c r="AA1168" i="12"/>
  <c r="Z1168" i="12"/>
  <c r="Y1168" i="12"/>
  <c r="X1168" i="12"/>
  <c r="W1168" i="12"/>
  <c r="V1168" i="12"/>
  <c r="U1168" i="12"/>
  <c r="T1168" i="12"/>
  <c r="S1168" i="12"/>
  <c r="R1168" i="12"/>
  <c r="AG1166" i="12"/>
  <c r="AF1166" i="12"/>
  <c r="AE1166" i="12"/>
  <c r="AD1166" i="12"/>
  <c r="AC1166" i="12"/>
  <c r="AB1166" i="12"/>
  <c r="AA1166" i="12"/>
  <c r="Z1166" i="12"/>
  <c r="Y1166" i="12"/>
  <c r="X1166" i="12"/>
  <c r="W1166" i="12"/>
  <c r="V1166" i="12"/>
  <c r="U1166" i="12"/>
  <c r="T1166" i="12"/>
  <c r="S1166" i="12"/>
  <c r="R1166" i="12"/>
  <c r="AG1164" i="12"/>
  <c r="AF1164" i="12"/>
  <c r="AE1164" i="12"/>
  <c r="AD1164" i="12"/>
  <c r="AC1164" i="12"/>
  <c r="AB1164" i="12"/>
  <c r="AA1164" i="12"/>
  <c r="Z1164" i="12"/>
  <c r="Y1164" i="12"/>
  <c r="X1164" i="12"/>
  <c r="W1164" i="12"/>
  <c r="V1164" i="12"/>
  <c r="U1164" i="12"/>
  <c r="T1164" i="12"/>
  <c r="S1164" i="12"/>
  <c r="R1164" i="12"/>
  <c r="AG1162" i="12"/>
  <c r="AF1162" i="12"/>
  <c r="AE1162" i="12"/>
  <c r="AD1162" i="12"/>
  <c r="AC1162" i="12"/>
  <c r="AB1162" i="12"/>
  <c r="AA1162" i="12"/>
  <c r="Z1162" i="12"/>
  <c r="Y1162" i="12"/>
  <c r="X1162" i="12"/>
  <c r="W1162" i="12"/>
  <c r="V1162" i="12"/>
  <c r="U1162" i="12"/>
  <c r="T1162" i="12"/>
  <c r="S1162" i="12"/>
  <c r="R1162" i="12"/>
  <c r="AG1160" i="12"/>
  <c r="AF1160" i="12"/>
  <c r="AE1160" i="12"/>
  <c r="AD1160" i="12"/>
  <c r="AC1160" i="12"/>
  <c r="AB1160" i="12"/>
  <c r="AA1160" i="12"/>
  <c r="Z1160" i="12"/>
  <c r="Y1160" i="12"/>
  <c r="X1160" i="12"/>
  <c r="W1160" i="12"/>
  <c r="V1160" i="12"/>
  <c r="U1160" i="12"/>
  <c r="T1160" i="12"/>
  <c r="S1160" i="12"/>
  <c r="R1160" i="12"/>
  <c r="AG1158" i="12"/>
  <c r="AF1158" i="12"/>
  <c r="AE1158" i="12"/>
  <c r="AD1158" i="12"/>
  <c r="AC1158" i="12"/>
  <c r="AB1158" i="12"/>
  <c r="AA1158" i="12"/>
  <c r="Z1158" i="12"/>
  <c r="Y1158" i="12"/>
  <c r="X1158" i="12"/>
  <c r="W1158" i="12"/>
  <c r="V1158" i="12"/>
  <c r="U1158" i="12"/>
  <c r="T1158" i="12"/>
  <c r="S1158" i="12"/>
  <c r="R1158" i="12"/>
  <c r="AG1155" i="12"/>
  <c r="AF1155" i="12"/>
  <c r="AE1155" i="12"/>
  <c r="AD1155" i="12"/>
  <c r="AC1155" i="12"/>
  <c r="AB1155" i="12"/>
  <c r="AA1155" i="12"/>
  <c r="Z1155" i="12"/>
  <c r="Y1155" i="12"/>
  <c r="X1155" i="12"/>
  <c r="W1155" i="12"/>
  <c r="V1155" i="12"/>
  <c r="U1155" i="12"/>
  <c r="T1155" i="12"/>
  <c r="S1155" i="12"/>
  <c r="R1155" i="12"/>
  <c r="AG1153" i="12"/>
  <c r="AF1153" i="12"/>
  <c r="AE1153" i="12"/>
  <c r="AD1153" i="12"/>
  <c r="AC1153" i="12"/>
  <c r="AB1153" i="12"/>
  <c r="AA1153" i="12"/>
  <c r="Z1153" i="12"/>
  <c r="Y1153" i="12"/>
  <c r="X1153" i="12"/>
  <c r="W1153" i="12"/>
  <c r="V1153" i="12"/>
  <c r="U1153" i="12"/>
  <c r="T1153" i="12"/>
  <c r="S1153" i="12"/>
  <c r="R1153" i="12"/>
  <c r="AG1151" i="12"/>
  <c r="AF1151" i="12"/>
  <c r="AE1151" i="12"/>
  <c r="AD1151" i="12"/>
  <c r="AC1151" i="12"/>
  <c r="AB1151" i="12"/>
  <c r="AA1151" i="12"/>
  <c r="Z1151" i="12"/>
  <c r="Y1151" i="12"/>
  <c r="X1151" i="12"/>
  <c r="W1151" i="12"/>
  <c r="V1151" i="12"/>
  <c r="U1151" i="12"/>
  <c r="T1151" i="12"/>
  <c r="S1151" i="12"/>
  <c r="R1151" i="12"/>
  <c r="AG1149" i="12"/>
  <c r="AF1149" i="12"/>
  <c r="AE1149" i="12"/>
  <c r="AD1149" i="12"/>
  <c r="AC1149" i="12"/>
  <c r="AB1149" i="12"/>
  <c r="AA1149" i="12"/>
  <c r="Z1149" i="12"/>
  <c r="Y1149" i="12"/>
  <c r="X1149" i="12"/>
  <c r="W1149" i="12"/>
  <c r="V1149" i="12"/>
  <c r="U1149" i="12"/>
  <c r="T1149" i="12"/>
  <c r="S1149" i="12"/>
  <c r="R1149" i="12"/>
  <c r="AG1147" i="12"/>
  <c r="AF1147" i="12"/>
  <c r="AE1147" i="12"/>
  <c r="AD1147" i="12"/>
  <c r="AC1147" i="12"/>
  <c r="AB1147" i="12"/>
  <c r="AA1147" i="12"/>
  <c r="Z1147" i="12"/>
  <c r="Y1147" i="12"/>
  <c r="X1147" i="12"/>
  <c r="W1147" i="12"/>
  <c r="V1147" i="12"/>
  <c r="U1147" i="12"/>
  <c r="T1147" i="12"/>
  <c r="S1147" i="12"/>
  <c r="R1147" i="12"/>
  <c r="AG1145" i="12"/>
  <c r="AF1145" i="12"/>
  <c r="AF1144" i="12" s="1"/>
  <c r="AE1145" i="12"/>
  <c r="AD1145" i="12"/>
  <c r="AC1145" i="12"/>
  <c r="AB1145" i="12"/>
  <c r="AA1145" i="12"/>
  <c r="Z1145" i="12"/>
  <c r="Y1145" i="12"/>
  <c r="X1145" i="12"/>
  <c r="W1145" i="12"/>
  <c r="V1145" i="12"/>
  <c r="U1145" i="12"/>
  <c r="T1145" i="12"/>
  <c r="S1145" i="12"/>
  <c r="O1021" i="12"/>
  <c r="O1019" i="12"/>
  <c r="O1017" i="12"/>
  <c r="O1015" i="12"/>
  <c r="O1013" i="12"/>
  <c r="AG1015" i="12"/>
  <c r="AF1015" i="12"/>
  <c r="AE1015" i="12"/>
  <c r="AD1015" i="12"/>
  <c r="AC1015" i="12"/>
  <c r="AB1015" i="12"/>
  <c r="AA1015" i="12"/>
  <c r="Z1015" i="12"/>
  <c r="Y1015" i="12"/>
  <c r="X1015" i="12"/>
  <c r="W1015" i="12"/>
  <c r="V1015" i="12"/>
  <c r="U1015" i="12"/>
  <c r="T1015" i="12"/>
  <c r="S1015" i="12"/>
  <c r="R1015" i="12"/>
  <c r="Q1015" i="12"/>
  <c r="AG1011" i="12"/>
  <c r="AF1011" i="12"/>
  <c r="AE1011" i="12"/>
  <c r="AD1011" i="12"/>
  <c r="AC1011" i="12"/>
  <c r="AB1011" i="12"/>
  <c r="AA1011" i="12"/>
  <c r="Z1011" i="12"/>
  <c r="Y1011" i="12"/>
  <c r="X1011" i="12"/>
  <c r="W1011" i="12"/>
  <c r="V1011" i="12"/>
  <c r="U1011" i="12"/>
  <c r="T1011" i="12"/>
  <c r="S1011" i="12"/>
  <c r="R1011" i="12"/>
  <c r="Q1011" i="12"/>
  <c r="AH801" i="12"/>
  <c r="AG801" i="12"/>
  <c r="AF801" i="12"/>
  <c r="AE801" i="12"/>
  <c r="AD801" i="12"/>
  <c r="AC801" i="12"/>
  <c r="AB801" i="12"/>
  <c r="AA801" i="12"/>
  <c r="Z801" i="12"/>
  <c r="Y801" i="12"/>
  <c r="X801" i="12"/>
  <c r="W801" i="12"/>
  <c r="V801" i="12"/>
  <c r="U801" i="12"/>
  <c r="T801" i="12"/>
  <c r="S801" i="12"/>
  <c r="AH799" i="12"/>
  <c r="AG799" i="12"/>
  <c r="AF799" i="12"/>
  <c r="AE799" i="12"/>
  <c r="AD799" i="12"/>
  <c r="AC799" i="12"/>
  <c r="AB799" i="12"/>
  <c r="AA799" i="12"/>
  <c r="Z799" i="12"/>
  <c r="Y799" i="12"/>
  <c r="X799" i="12"/>
  <c r="W799" i="12"/>
  <c r="V799" i="12"/>
  <c r="U799" i="12"/>
  <c r="T799" i="12"/>
  <c r="S799" i="12"/>
  <c r="AH797" i="12"/>
  <c r="AG797" i="12"/>
  <c r="AF797" i="12"/>
  <c r="AE797" i="12"/>
  <c r="AD797" i="12"/>
  <c r="AC797" i="12"/>
  <c r="AB797" i="12"/>
  <c r="AA797" i="12"/>
  <c r="Z797" i="12"/>
  <c r="Y797" i="12"/>
  <c r="X797" i="12"/>
  <c r="W797" i="12"/>
  <c r="V797" i="12"/>
  <c r="U797" i="12"/>
  <c r="T797" i="12"/>
  <c r="S797" i="12"/>
  <c r="AH795" i="12"/>
  <c r="AG795" i="12"/>
  <c r="AF795" i="12"/>
  <c r="AE795" i="12"/>
  <c r="AD795" i="12"/>
  <c r="AC795" i="12"/>
  <c r="AB795" i="12"/>
  <c r="AA795" i="12"/>
  <c r="Z795" i="12"/>
  <c r="Y795" i="12"/>
  <c r="X795" i="12"/>
  <c r="W795" i="12"/>
  <c r="V795" i="12"/>
  <c r="U795" i="12"/>
  <c r="T795" i="12"/>
  <c r="S795" i="12"/>
  <c r="AH793" i="12"/>
  <c r="AG793" i="12"/>
  <c r="AF793" i="12"/>
  <c r="AE793" i="12"/>
  <c r="AD793" i="12"/>
  <c r="AC793" i="12"/>
  <c r="AB793" i="12"/>
  <c r="AA793" i="12"/>
  <c r="Z793" i="12"/>
  <c r="Y793" i="12"/>
  <c r="X793" i="12"/>
  <c r="W793" i="12"/>
  <c r="V793" i="12"/>
  <c r="U793" i="12"/>
  <c r="T793" i="12"/>
  <c r="S793" i="12"/>
  <c r="AH791" i="12"/>
  <c r="AH790" i="12" s="1"/>
  <c r="AH789" i="12" s="1"/>
  <c r="AG791" i="12"/>
  <c r="AF791" i="12"/>
  <c r="AE791" i="12"/>
  <c r="AD791" i="12"/>
  <c r="AC791" i="12"/>
  <c r="AB791" i="12"/>
  <c r="AA791" i="12"/>
  <c r="Z791" i="12"/>
  <c r="Z790" i="12" s="1"/>
  <c r="Z789" i="12" s="1"/>
  <c r="Y791" i="12"/>
  <c r="X791" i="12"/>
  <c r="W791" i="12"/>
  <c r="V791" i="12"/>
  <c r="U791" i="12"/>
  <c r="T791" i="12"/>
  <c r="S791" i="12"/>
  <c r="AH787" i="12"/>
  <c r="AG787" i="12"/>
  <c r="AF787" i="12"/>
  <c r="AE787" i="12"/>
  <c r="AD787" i="12"/>
  <c r="AC787" i="12"/>
  <c r="AB787" i="12"/>
  <c r="AA787" i="12"/>
  <c r="Z787" i="12"/>
  <c r="Y787" i="12"/>
  <c r="X787" i="12"/>
  <c r="W787" i="12"/>
  <c r="V787" i="12"/>
  <c r="U787" i="12"/>
  <c r="T787" i="12"/>
  <c r="S787" i="12"/>
  <c r="AH785" i="12"/>
  <c r="AG785" i="12"/>
  <c r="AF785" i="12"/>
  <c r="AE785" i="12"/>
  <c r="AD785" i="12"/>
  <c r="AC785" i="12"/>
  <c r="AB785" i="12"/>
  <c r="AA785" i="12"/>
  <c r="Z785" i="12"/>
  <c r="Y785" i="12"/>
  <c r="X785" i="12"/>
  <c r="W785" i="12"/>
  <c r="V785" i="12"/>
  <c r="U785" i="12"/>
  <c r="T785" i="12"/>
  <c r="S785" i="12"/>
  <c r="AH783" i="12"/>
  <c r="AG783" i="12"/>
  <c r="AF783" i="12"/>
  <c r="AE783" i="12"/>
  <c r="AD783" i="12"/>
  <c r="AC783" i="12"/>
  <c r="AB783" i="12"/>
  <c r="AA783" i="12"/>
  <c r="Z783" i="12"/>
  <c r="Y783" i="12"/>
  <c r="X783" i="12"/>
  <c r="W783" i="12"/>
  <c r="V783" i="12"/>
  <c r="U783" i="12"/>
  <c r="T783" i="12"/>
  <c r="S783" i="12"/>
  <c r="AH781" i="12"/>
  <c r="AG781" i="12"/>
  <c r="AF781" i="12"/>
  <c r="AE781" i="12"/>
  <c r="AD781" i="12"/>
  <c r="AC781" i="12"/>
  <c r="AB781" i="12"/>
  <c r="AA781" i="12"/>
  <c r="Z781" i="12"/>
  <c r="Y781" i="12"/>
  <c r="X781" i="12"/>
  <c r="W781" i="12"/>
  <c r="V781" i="12"/>
  <c r="U781" i="12"/>
  <c r="T781" i="12"/>
  <c r="S781" i="12"/>
  <c r="AH779" i="12"/>
  <c r="AG779" i="12"/>
  <c r="AF779" i="12"/>
  <c r="AE779" i="12"/>
  <c r="AD779" i="12"/>
  <c r="AC779" i="12"/>
  <c r="AB779" i="12"/>
  <c r="AA779" i="12"/>
  <c r="Z779" i="12"/>
  <c r="Y779" i="12"/>
  <c r="X779" i="12"/>
  <c r="W779" i="12"/>
  <c r="V779" i="12"/>
  <c r="U779" i="12"/>
  <c r="T779" i="12"/>
  <c r="S779" i="12"/>
  <c r="AH777" i="12"/>
  <c r="AH776" i="12" s="1"/>
  <c r="AG777" i="12"/>
  <c r="AF777" i="12"/>
  <c r="AE777" i="12"/>
  <c r="AD777" i="12"/>
  <c r="AC777" i="12"/>
  <c r="AB777" i="12"/>
  <c r="AA777" i="12"/>
  <c r="Z777" i="12"/>
  <c r="Z776" i="12" s="1"/>
  <c r="Y777" i="12"/>
  <c r="X777" i="12"/>
  <c r="W777" i="12"/>
  <c r="V777" i="12"/>
  <c r="V776" i="12" s="1"/>
  <c r="U777" i="12"/>
  <c r="T777" i="12"/>
  <c r="S777" i="12"/>
  <c r="AH774" i="12"/>
  <c r="AG774" i="12"/>
  <c r="AF774" i="12"/>
  <c r="AE774" i="12"/>
  <c r="AD774" i="12"/>
  <c r="AC774" i="12"/>
  <c r="AB774" i="12"/>
  <c r="AA774" i="12"/>
  <c r="Z774" i="12"/>
  <c r="Y774" i="12"/>
  <c r="X774" i="12"/>
  <c r="W774" i="12"/>
  <c r="V774" i="12"/>
  <c r="U774" i="12"/>
  <c r="T774" i="12"/>
  <c r="S774" i="12"/>
  <c r="AH772" i="12"/>
  <c r="AG772" i="12"/>
  <c r="AF772" i="12"/>
  <c r="AE772" i="12"/>
  <c r="AD772" i="12"/>
  <c r="AC772" i="12"/>
  <c r="AB772" i="12"/>
  <c r="AA772" i="12"/>
  <c r="Z772" i="12"/>
  <c r="Y772" i="12"/>
  <c r="X772" i="12"/>
  <c r="W772" i="12"/>
  <c r="V772" i="12"/>
  <c r="U772" i="12"/>
  <c r="T772" i="12"/>
  <c r="S772" i="12"/>
  <c r="AH770" i="12"/>
  <c r="AG770" i="12"/>
  <c r="AF770" i="12"/>
  <c r="AE770" i="12"/>
  <c r="AD770" i="12"/>
  <c r="AC770" i="12"/>
  <c r="AB770" i="12"/>
  <c r="AA770" i="12"/>
  <c r="Z770" i="12"/>
  <c r="Y770" i="12"/>
  <c r="X770" i="12"/>
  <c r="W770" i="12"/>
  <c r="V770" i="12"/>
  <c r="U770" i="12"/>
  <c r="T770" i="12"/>
  <c r="S770" i="12"/>
  <c r="AH768" i="12"/>
  <c r="AG768" i="12"/>
  <c r="AF768" i="12"/>
  <c r="AE768" i="12"/>
  <c r="AD768" i="12"/>
  <c r="AC768" i="12"/>
  <c r="AB768" i="12"/>
  <c r="AA768" i="12"/>
  <c r="Z768" i="12"/>
  <c r="Y768" i="12"/>
  <c r="X768" i="12"/>
  <c r="W768" i="12"/>
  <c r="V768" i="12"/>
  <c r="U768" i="12"/>
  <c r="T768" i="12"/>
  <c r="S768" i="12"/>
  <c r="AH766" i="12"/>
  <c r="AG766" i="12"/>
  <c r="AF766" i="12"/>
  <c r="AE766" i="12"/>
  <c r="AD766" i="12"/>
  <c r="AC766" i="12"/>
  <c r="AB766" i="12"/>
  <c r="AA766" i="12"/>
  <c r="Z766" i="12"/>
  <c r="Y766" i="12"/>
  <c r="X766" i="12"/>
  <c r="W766" i="12"/>
  <c r="V766" i="12"/>
  <c r="U766" i="12"/>
  <c r="T766" i="12"/>
  <c r="S766" i="12"/>
  <c r="AH764" i="12"/>
  <c r="AH763" i="12" s="1"/>
  <c r="AG764" i="12"/>
  <c r="AF764" i="12"/>
  <c r="AE764" i="12"/>
  <c r="AD764" i="12"/>
  <c r="AC764" i="12"/>
  <c r="AB764" i="12"/>
  <c r="AA764" i="12"/>
  <c r="Z764" i="12"/>
  <c r="Z763" i="12" s="1"/>
  <c r="Y764" i="12"/>
  <c r="X764" i="12"/>
  <c r="W764" i="12"/>
  <c r="V764" i="12"/>
  <c r="U764" i="12"/>
  <c r="T764" i="12"/>
  <c r="S764" i="12"/>
  <c r="AH761" i="12"/>
  <c r="AG761" i="12"/>
  <c r="AF761" i="12"/>
  <c r="AE761" i="12"/>
  <c r="AD761" i="12"/>
  <c r="AC761" i="12"/>
  <c r="AB761" i="12"/>
  <c r="AA761" i="12"/>
  <c r="Z761" i="12"/>
  <c r="Y761" i="12"/>
  <c r="X761" i="12"/>
  <c r="W761" i="12"/>
  <c r="V761" i="12"/>
  <c r="U761" i="12"/>
  <c r="T761" i="12"/>
  <c r="S761" i="12"/>
  <c r="AH759" i="12"/>
  <c r="AG759" i="12"/>
  <c r="AF759" i="12"/>
  <c r="AE759" i="12"/>
  <c r="AD759" i="12"/>
  <c r="AC759" i="12"/>
  <c r="AB759" i="12"/>
  <c r="AA759" i="12"/>
  <c r="Z759" i="12"/>
  <c r="Y759" i="12"/>
  <c r="X759" i="12"/>
  <c r="W759" i="12"/>
  <c r="V759" i="12"/>
  <c r="U759" i="12"/>
  <c r="T759" i="12"/>
  <c r="S759" i="12"/>
  <c r="AH757" i="12"/>
  <c r="AG757" i="12"/>
  <c r="AF757" i="12"/>
  <c r="AE757" i="12"/>
  <c r="AD757" i="12"/>
  <c r="AC757" i="12"/>
  <c r="AB757" i="12"/>
  <c r="AA757" i="12"/>
  <c r="Z757" i="12"/>
  <c r="Y757" i="12"/>
  <c r="X757" i="12"/>
  <c r="W757" i="12"/>
  <c r="V757" i="12"/>
  <c r="U757" i="12"/>
  <c r="T757" i="12"/>
  <c r="S757" i="12"/>
  <c r="AH755" i="12"/>
  <c r="AG755" i="12"/>
  <c r="AF755" i="12"/>
  <c r="AE755" i="12"/>
  <c r="AD755" i="12"/>
  <c r="AC755" i="12"/>
  <c r="AB755" i="12"/>
  <c r="AA755" i="12"/>
  <c r="Z755" i="12"/>
  <c r="Y755" i="12"/>
  <c r="X755" i="12"/>
  <c r="W755" i="12"/>
  <c r="V755" i="12"/>
  <c r="U755" i="12"/>
  <c r="T755" i="12"/>
  <c r="S755" i="12"/>
  <c r="AH753" i="12"/>
  <c r="AG753" i="12"/>
  <c r="AF753" i="12"/>
  <c r="AE753" i="12"/>
  <c r="AD753" i="12"/>
  <c r="AC753" i="12"/>
  <c r="AB753" i="12"/>
  <c r="AA753" i="12"/>
  <c r="Z753" i="12"/>
  <c r="Y753" i="12"/>
  <c r="X753" i="12"/>
  <c r="W753" i="12"/>
  <c r="V753" i="12"/>
  <c r="U753" i="12"/>
  <c r="T753" i="12"/>
  <c r="S753" i="12"/>
  <c r="AH751" i="12"/>
  <c r="AG751" i="12"/>
  <c r="AF751" i="12"/>
  <c r="AE751" i="12"/>
  <c r="AD751" i="12"/>
  <c r="AD750" i="12" s="1"/>
  <c r="AC751" i="12"/>
  <c r="AB751" i="12"/>
  <c r="AA751" i="12"/>
  <c r="Z751" i="12"/>
  <c r="Z750" i="12" s="1"/>
  <c r="Y751" i="12"/>
  <c r="X751" i="12"/>
  <c r="W751" i="12"/>
  <c r="V751" i="12"/>
  <c r="U751" i="12"/>
  <c r="T751" i="12"/>
  <c r="S751" i="12"/>
  <c r="AH748" i="12"/>
  <c r="AG748" i="12"/>
  <c r="AF748" i="12"/>
  <c r="AE748" i="12"/>
  <c r="AD748" i="12"/>
  <c r="AC748" i="12"/>
  <c r="AB748" i="12"/>
  <c r="AA748" i="12"/>
  <c r="Z748" i="12"/>
  <c r="Y748" i="12"/>
  <c r="X748" i="12"/>
  <c r="W748" i="12"/>
  <c r="V748" i="12"/>
  <c r="U748" i="12"/>
  <c r="T748" i="12"/>
  <c r="S748" i="12"/>
  <c r="AH746" i="12"/>
  <c r="AG746" i="12"/>
  <c r="AF746" i="12"/>
  <c r="AE746" i="12"/>
  <c r="AD746" i="12"/>
  <c r="AC746" i="12"/>
  <c r="AB746" i="12"/>
  <c r="AA746" i="12"/>
  <c r="Z746" i="12"/>
  <c r="Y746" i="12"/>
  <c r="X746" i="12"/>
  <c r="W746" i="12"/>
  <c r="V746" i="12"/>
  <c r="U746" i="12"/>
  <c r="T746" i="12"/>
  <c r="S746" i="12"/>
  <c r="AH744" i="12"/>
  <c r="AG744" i="12"/>
  <c r="AF744" i="12"/>
  <c r="AE744" i="12"/>
  <c r="AD744" i="12"/>
  <c r="AC744" i="12"/>
  <c r="AB744" i="12"/>
  <c r="AA744" i="12"/>
  <c r="Z744" i="12"/>
  <c r="Y744" i="12"/>
  <c r="X744" i="12"/>
  <c r="W744" i="12"/>
  <c r="V744" i="12"/>
  <c r="U744" i="12"/>
  <c r="T744" i="12"/>
  <c r="S744" i="12"/>
  <c r="AH742" i="12"/>
  <c r="AG742" i="12"/>
  <c r="AF742" i="12"/>
  <c r="AE742" i="12"/>
  <c r="AD742" i="12"/>
  <c r="AC742" i="12"/>
  <c r="AB742" i="12"/>
  <c r="AA742" i="12"/>
  <c r="Z742" i="12"/>
  <c r="Y742" i="12"/>
  <c r="X742" i="12"/>
  <c r="W742" i="12"/>
  <c r="V742" i="12"/>
  <c r="U742" i="12"/>
  <c r="T742" i="12"/>
  <c r="S742" i="12"/>
  <c r="AH740" i="12"/>
  <c r="AG740" i="12"/>
  <c r="AF740" i="12"/>
  <c r="AE740" i="12"/>
  <c r="AD740" i="12"/>
  <c r="AC740" i="12"/>
  <c r="AB740" i="12"/>
  <c r="AA740" i="12"/>
  <c r="Z740" i="12"/>
  <c r="Y740" i="12"/>
  <c r="X740" i="12"/>
  <c r="W740" i="12"/>
  <c r="V740" i="12"/>
  <c r="U740" i="12"/>
  <c r="T740" i="12"/>
  <c r="S740" i="12"/>
  <c r="AH738" i="12"/>
  <c r="AH737" i="12" s="1"/>
  <c r="AG738" i="12"/>
  <c r="AF738" i="12"/>
  <c r="AE738" i="12"/>
  <c r="AD738" i="12"/>
  <c r="AC738" i="12"/>
  <c r="AB738" i="12"/>
  <c r="AA738" i="12"/>
  <c r="Z738" i="12"/>
  <c r="Z737" i="12" s="1"/>
  <c r="Y738" i="12"/>
  <c r="X738" i="12"/>
  <c r="W738" i="12"/>
  <c r="V738" i="12"/>
  <c r="U738" i="12"/>
  <c r="T738" i="12"/>
  <c r="S738" i="12"/>
  <c r="AH735" i="12"/>
  <c r="AG735" i="12"/>
  <c r="AF735" i="12"/>
  <c r="AE735" i="12"/>
  <c r="AD735" i="12"/>
  <c r="AC735" i="12"/>
  <c r="AB735" i="12"/>
  <c r="AA735" i="12"/>
  <c r="Z735" i="12"/>
  <c r="Y735" i="12"/>
  <c r="X735" i="12"/>
  <c r="W735" i="12"/>
  <c r="V735" i="12"/>
  <c r="U735" i="12"/>
  <c r="T735" i="12"/>
  <c r="S735" i="12"/>
  <c r="AH733" i="12"/>
  <c r="AG733" i="12"/>
  <c r="AF733" i="12"/>
  <c r="AE733" i="12"/>
  <c r="AD733" i="12"/>
  <c r="AC733" i="12"/>
  <c r="AB733" i="12"/>
  <c r="AA733" i="12"/>
  <c r="Z733" i="12"/>
  <c r="Y733" i="12"/>
  <c r="X733" i="12"/>
  <c r="W733" i="12"/>
  <c r="V733" i="12"/>
  <c r="U733" i="12"/>
  <c r="T733" i="12"/>
  <c r="S733" i="12"/>
  <c r="AH731" i="12"/>
  <c r="AG731" i="12"/>
  <c r="AF731" i="12"/>
  <c r="AE731" i="12"/>
  <c r="AD731" i="12"/>
  <c r="AC731" i="12"/>
  <c r="AB731" i="12"/>
  <c r="AA731" i="12"/>
  <c r="Z731" i="12"/>
  <c r="Y731" i="12"/>
  <c r="X731" i="12"/>
  <c r="W731" i="12"/>
  <c r="V731" i="12"/>
  <c r="U731" i="12"/>
  <c r="T731" i="12"/>
  <c r="S731" i="12"/>
  <c r="AH729" i="12"/>
  <c r="AG729" i="12"/>
  <c r="AF729" i="12"/>
  <c r="AE729" i="12"/>
  <c r="AD729" i="12"/>
  <c r="AC729" i="12"/>
  <c r="AB729" i="12"/>
  <c r="AA729" i="12"/>
  <c r="Z729" i="12"/>
  <c r="Y729" i="12"/>
  <c r="X729" i="12"/>
  <c r="W729" i="12"/>
  <c r="V729" i="12"/>
  <c r="U729" i="12"/>
  <c r="T729" i="12"/>
  <c r="S729" i="12"/>
  <c r="AH727" i="12"/>
  <c r="AG727" i="12"/>
  <c r="AF727" i="12"/>
  <c r="AE727" i="12"/>
  <c r="AD727" i="12"/>
  <c r="AC727" i="12"/>
  <c r="AB727" i="12"/>
  <c r="AA727" i="12"/>
  <c r="Z727" i="12"/>
  <c r="Y727" i="12"/>
  <c r="X727" i="12"/>
  <c r="W727" i="12"/>
  <c r="V727" i="12"/>
  <c r="U727" i="12"/>
  <c r="T727" i="12"/>
  <c r="S727" i="12"/>
  <c r="AH725" i="12"/>
  <c r="AH724" i="12" s="1"/>
  <c r="AG725" i="12"/>
  <c r="AF725" i="12"/>
  <c r="AE725" i="12"/>
  <c r="AD725" i="12"/>
  <c r="AC725" i="12"/>
  <c r="AB725" i="12"/>
  <c r="AA725" i="12"/>
  <c r="Z725" i="12"/>
  <c r="Z724" i="12" s="1"/>
  <c r="Y725" i="12"/>
  <c r="X725" i="12"/>
  <c r="W725" i="12"/>
  <c r="V725" i="12"/>
  <c r="U725" i="12"/>
  <c r="T725" i="12"/>
  <c r="S725" i="12"/>
  <c r="AH722" i="12"/>
  <c r="AG722" i="12"/>
  <c r="AF722" i="12"/>
  <c r="AE722" i="12"/>
  <c r="AD722" i="12"/>
  <c r="AC722" i="12"/>
  <c r="AB722" i="12"/>
  <c r="AA722" i="12"/>
  <c r="Z722" i="12"/>
  <c r="Y722" i="12"/>
  <c r="X722" i="12"/>
  <c r="W722" i="12"/>
  <c r="V722" i="12"/>
  <c r="U722" i="12"/>
  <c r="T722" i="12"/>
  <c r="S722" i="12"/>
  <c r="AH720" i="12"/>
  <c r="AG720" i="12"/>
  <c r="AF720" i="12"/>
  <c r="AE720" i="12"/>
  <c r="AD720" i="12"/>
  <c r="AC720" i="12"/>
  <c r="AB720" i="12"/>
  <c r="AA720" i="12"/>
  <c r="Z720" i="12"/>
  <c r="Y720" i="12"/>
  <c r="X720" i="12"/>
  <c r="W720" i="12"/>
  <c r="V720" i="12"/>
  <c r="U720" i="12"/>
  <c r="T720" i="12"/>
  <c r="S720" i="12"/>
  <c r="AH718" i="12"/>
  <c r="AG718" i="12"/>
  <c r="AF718" i="12"/>
  <c r="AE718" i="12"/>
  <c r="AD718" i="12"/>
  <c r="AC718" i="12"/>
  <c r="AB718" i="12"/>
  <c r="AA718" i="12"/>
  <c r="Z718" i="12"/>
  <c r="Y718" i="12"/>
  <c r="X718" i="12"/>
  <c r="W718" i="12"/>
  <c r="V718" i="12"/>
  <c r="U718" i="12"/>
  <c r="T718" i="12"/>
  <c r="S718" i="12"/>
  <c r="AH716" i="12"/>
  <c r="AG716" i="12"/>
  <c r="AF716" i="12"/>
  <c r="AE716" i="12"/>
  <c r="AD716" i="12"/>
  <c r="AC716" i="12"/>
  <c r="AB716" i="12"/>
  <c r="AA716" i="12"/>
  <c r="Z716" i="12"/>
  <c r="Y716" i="12"/>
  <c r="X716" i="12"/>
  <c r="W716" i="12"/>
  <c r="V716" i="12"/>
  <c r="U716" i="12"/>
  <c r="T716" i="12"/>
  <c r="S716" i="12"/>
  <c r="AH714" i="12"/>
  <c r="AG714" i="12"/>
  <c r="AF714" i="12"/>
  <c r="AE714" i="12"/>
  <c r="AD714" i="12"/>
  <c r="AC714" i="12"/>
  <c r="AB714" i="12"/>
  <c r="AA714" i="12"/>
  <c r="Z714" i="12"/>
  <c r="Y714" i="12"/>
  <c r="X714" i="12"/>
  <c r="W714" i="12"/>
  <c r="V714" i="12"/>
  <c r="U714" i="12"/>
  <c r="T714" i="12"/>
  <c r="S714" i="12"/>
  <c r="AH712" i="12"/>
  <c r="AH711" i="12" s="1"/>
  <c r="AG712" i="12"/>
  <c r="AF712" i="12"/>
  <c r="AE712" i="12"/>
  <c r="AD712" i="12"/>
  <c r="AD711" i="12" s="1"/>
  <c r="AC712" i="12"/>
  <c r="AB712" i="12"/>
  <c r="AA712" i="12"/>
  <c r="Z712" i="12"/>
  <c r="Z711" i="12" s="1"/>
  <c r="Y712" i="12"/>
  <c r="X712" i="12"/>
  <c r="W712" i="12"/>
  <c r="V712" i="12"/>
  <c r="V711" i="12" s="1"/>
  <c r="U712" i="12"/>
  <c r="T712" i="12"/>
  <c r="S712" i="12"/>
  <c r="AH709" i="12"/>
  <c r="AG709" i="12"/>
  <c r="AF709" i="12"/>
  <c r="AE709" i="12"/>
  <c r="AD709" i="12"/>
  <c r="AC709" i="12"/>
  <c r="AB709" i="12"/>
  <c r="AA709" i="12"/>
  <c r="Z709" i="12"/>
  <c r="Y709" i="12"/>
  <c r="X709" i="12"/>
  <c r="W709" i="12"/>
  <c r="V709" i="12"/>
  <c r="U709" i="12"/>
  <c r="T709" i="12"/>
  <c r="S709" i="12"/>
  <c r="AH707" i="12"/>
  <c r="AG707" i="12"/>
  <c r="AF707" i="12"/>
  <c r="AE707" i="12"/>
  <c r="AD707" i="12"/>
  <c r="AC707" i="12"/>
  <c r="AB707" i="12"/>
  <c r="AA707" i="12"/>
  <c r="Z707" i="12"/>
  <c r="Y707" i="12"/>
  <c r="X707" i="12"/>
  <c r="W707" i="12"/>
  <c r="V707" i="12"/>
  <c r="U707" i="12"/>
  <c r="T707" i="12"/>
  <c r="S707" i="12"/>
  <c r="AH705" i="12"/>
  <c r="AG705" i="12"/>
  <c r="AF705" i="12"/>
  <c r="AE705" i="12"/>
  <c r="AD705" i="12"/>
  <c r="AC705" i="12"/>
  <c r="AB705" i="12"/>
  <c r="AA705" i="12"/>
  <c r="Z705" i="12"/>
  <c r="Y705" i="12"/>
  <c r="X705" i="12"/>
  <c r="W705" i="12"/>
  <c r="V705" i="12"/>
  <c r="U705" i="12"/>
  <c r="T705" i="12"/>
  <c r="S705" i="12"/>
  <c r="AH703" i="12"/>
  <c r="AG703" i="12"/>
  <c r="AF703" i="12"/>
  <c r="AE703" i="12"/>
  <c r="AD703" i="12"/>
  <c r="AC703" i="12"/>
  <c r="AB703" i="12"/>
  <c r="AA703" i="12"/>
  <c r="Z703" i="12"/>
  <c r="Y703" i="12"/>
  <c r="X703" i="12"/>
  <c r="W703" i="12"/>
  <c r="V703" i="12"/>
  <c r="U703" i="12"/>
  <c r="T703" i="12"/>
  <c r="S703" i="12"/>
  <c r="AH701" i="12"/>
  <c r="AG701" i="12"/>
  <c r="AF701" i="12"/>
  <c r="AE701" i="12"/>
  <c r="AD701" i="12"/>
  <c r="AC701" i="12"/>
  <c r="AB701" i="12"/>
  <c r="AA701" i="12"/>
  <c r="Z701" i="12"/>
  <c r="Y701" i="12"/>
  <c r="X701" i="12"/>
  <c r="W701" i="12"/>
  <c r="V701" i="12"/>
  <c r="U701" i="12"/>
  <c r="T701" i="12"/>
  <c r="S701" i="12"/>
  <c r="AH699" i="12"/>
  <c r="AH698" i="12" s="1"/>
  <c r="AG699" i="12"/>
  <c r="AF699" i="12"/>
  <c r="AE699" i="12"/>
  <c r="AD699" i="12"/>
  <c r="AC699" i="12"/>
  <c r="AB699" i="12"/>
  <c r="AA699" i="12"/>
  <c r="Z699" i="12"/>
  <c r="Z698" i="12" s="1"/>
  <c r="Y699" i="12"/>
  <c r="X699" i="12"/>
  <c r="W699" i="12"/>
  <c r="V699" i="12"/>
  <c r="U699" i="12"/>
  <c r="T699" i="12"/>
  <c r="S699" i="12"/>
  <c r="AH696" i="12"/>
  <c r="AG696" i="12"/>
  <c r="AF696" i="12"/>
  <c r="AE696" i="12"/>
  <c r="AD696" i="12"/>
  <c r="AC696" i="12"/>
  <c r="AB696" i="12"/>
  <c r="AA696" i="12"/>
  <c r="Z696" i="12"/>
  <c r="Y696" i="12"/>
  <c r="X696" i="12"/>
  <c r="W696" i="12"/>
  <c r="V696" i="12"/>
  <c r="U696" i="12"/>
  <c r="T696" i="12"/>
  <c r="S696" i="12"/>
  <c r="AH694" i="12"/>
  <c r="AG694" i="12"/>
  <c r="AF694" i="12"/>
  <c r="AE694" i="12"/>
  <c r="AD694" i="12"/>
  <c r="AC694" i="12"/>
  <c r="AB694" i="12"/>
  <c r="AA694" i="12"/>
  <c r="Z694" i="12"/>
  <c r="Y694" i="12"/>
  <c r="X694" i="12"/>
  <c r="W694" i="12"/>
  <c r="V694" i="12"/>
  <c r="U694" i="12"/>
  <c r="T694" i="12"/>
  <c r="S694" i="12"/>
  <c r="AH692" i="12"/>
  <c r="AG692" i="12"/>
  <c r="AF692" i="12"/>
  <c r="AE692" i="12"/>
  <c r="AD692" i="12"/>
  <c r="AC692" i="12"/>
  <c r="AB692" i="12"/>
  <c r="AA692" i="12"/>
  <c r="Z692" i="12"/>
  <c r="Y692" i="12"/>
  <c r="X692" i="12"/>
  <c r="W692" i="12"/>
  <c r="V692" i="12"/>
  <c r="U692" i="12"/>
  <c r="T692" i="12"/>
  <c r="S692" i="12"/>
  <c r="AH690" i="12"/>
  <c r="AG690" i="12"/>
  <c r="AF690" i="12"/>
  <c r="AE690" i="12"/>
  <c r="AD690" i="12"/>
  <c r="AC690" i="12"/>
  <c r="AB690" i="12"/>
  <c r="AA690" i="12"/>
  <c r="Z690" i="12"/>
  <c r="Y690" i="12"/>
  <c r="X690" i="12"/>
  <c r="W690" i="12"/>
  <c r="V690" i="12"/>
  <c r="U690" i="12"/>
  <c r="T690" i="12"/>
  <c r="S690" i="12"/>
  <c r="AH688" i="12"/>
  <c r="AG688" i="12"/>
  <c r="AF688" i="12"/>
  <c r="AE688" i="12"/>
  <c r="AD688" i="12"/>
  <c r="AC688" i="12"/>
  <c r="AB688" i="12"/>
  <c r="AA688" i="12"/>
  <c r="Z688" i="12"/>
  <c r="Y688" i="12"/>
  <c r="X688" i="12"/>
  <c r="W688" i="12"/>
  <c r="V688" i="12"/>
  <c r="U688" i="12"/>
  <c r="T688" i="12"/>
  <c r="S688" i="12"/>
  <c r="AH686" i="12"/>
  <c r="AH685" i="12" s="1"/>
  <c r="AG686" i="12"/>
  <c r="AF686" i="12"/>
  <c r="AE686" i="12"/>
  <c r="AD686" i="12"/>
  <c r="AC686" i="12"/>
  <c r="AB686" i="12"/>
  <c r="AA686" i="12"/>
  <c r="Z686" i="12"/>
  <c r="Z685" i="12" s="1"/>
  <c r="Y686" i="12"/>
  <c r="X686" i="12"/>
  <c r="W686" i="12"/>
  <c r="V686" i="12"/>
  <c r="U686" i="12"/>
  <c r="T686" i="12"/>
  <c r="S686" i="12"/>
  <c r="AH683" i="12"/>
  <c r="AG683" i="12"/>
  <c r="AF683" i="12"/>
  <c r="AE683" i="12"/>
  <c r="AD683" i="12"/>
  <c r="AC683" i="12"/>
  <c r="AB683" i="12"/>
  <c r="AA683" i="12"/>
  <c r="Z683" i="12"/>
  <c r="Y683" i="12"/>
  <c r="X683" i="12"/>
  <c r="W683" i="12"/>
  <c r="V683" i="12"/>
  <c r="U683" i="12"/>
  <c r="T683" i="12"/>
  <c r="S683" i="12"/>
  <c r="AH681" i="12"/>
  <c r="AG681" i="12"/>
  <c r="AF681" i="12"/>
  <c r="AE681" i="12"/>
  <c r="AD681" i="12"/>
  <c r="AC681" i="12"/>
  <c r="AB681" i="12"/>
  <c r="AA681" i="12"/>
  <c r="Z681" i="12"/>
  <c r="Y681" i="12"/>
  <c r="X681" i="12"/>
  <c r="W681" i="12"/>
  <c r="V681" i="12"/>
  <c r="U681" i="12"/>
  <c r="T681" i="12"/>
  <c r="S681" i="12"/>
  <c r="AH679" i="12"/>
  <c r="AG679" i="12"/>
  <c r="AF679" i="12"/>
  <c r="AE679" i="12"/>
  <c r="AD679" i="12"/>
  <c r="AC679" i="12"/>
  <c r="AB679" i="12"/>
  <c r="AA679" i="12"/>
  <c r="Z679" i="12"/>
  <c r="Y679" i="12"/>
  <c r="X679" i="12"/>
  <c r="W679" i="12"/>
  <c r="V679" i="12"/>
  <c r="U679" i="12"/>
  <c r="T679" i="12"/>
  <c r="S679" i="12"/>
  <c r="AH677" i="12"/>
  <c r="AG677" i="12"/>
  <c r="AF677" i="12"/>
  <c r="AE677" i="12"/>
  <c r="AD677" i="12"/>
  <c r="AC677" i="12"/>
  <c r="AB677" i="12"/>
  <c r="AA677" i="12"/>
  <c r="Z677" i="12"/>
  <c r="Y677" i="12"/>
  <c r="X677" i="12"/>
  <c r="W677" i="12"/>
  <c r="V677" i="12"/>
  <c r="U677" i="12"/>
  <c r="T677" i="12"/>
  <c r="S677" i="12"/>
  <c r="AH675" i="12"/>
  <c r="AG675" i="12"/>
  <c r="AF675" i="12"/>
  <c r="AE675" i="12"/>
  <c r="AD675" i="12"/>
  <c r="AC675" i="12"/>
  <c r="AB675" i="12"/>
  <c r="AA675" i="12"/>
  <c r="Z675" i="12"/>
  <c r="Y675" i="12"/>
  <c r="X675" i="12"/>
  <c r="W675" i="12"/>
  <c r="V675" i="12"/>
  <c r="U675" i="12"/>
  <c r="T675" i="12"/>
  <c r="S675" i="12"/>
  <c r="T673" i="12"/>
  <c r="U673" i="12"/>
  <c r="V673" i="12"/>
  <c r="W673" i="12"/>
  <c r="X673" i="12"/>
  <c r="Y673" i="12"/>
  <c r="Y672" i="12" s="1"/>
  <c r="Z673" i="12"/>
  <c r="AA673" i="12"/>
  <c r="AB673" i="12"/>
  <c r="AC673" i="12"/>
  <c r="AD673" i="12"/>
  <c r="AE673" i="12"/>
  <c r="AF673" i="12"/>
  <c r="AG673" i="12"/>
  <c r="AH673" i="12"/>
  <c r="K672" i="12"/>
  <c r="L672" i="12"/>
  <c r="M672" i="12"/>
  <c r="N672" i="12"/>
  <c r="O672" i="12"/>
  <c r="P672" i="12"/>
  <c r="Q672" i="12"/>
  <c r="H93" i="12"/>
  <c r="AD1448" i="12"/>
  <c r="AC1448" i="12"/>
  <c r="AB1448" i="12"/>
  <c r="AA1448" i="12"/>
  <c r="Z1448" i="12"/>
  <c r="Y1448" i="12"/>
  <c r="X1448" i="12"/>
  <c r="AD1446" i="12"/>
  <c r="AC1446" i="12"/>
  <c r="AB1446" i="12"/>
  <c r="AA1446" i="12"/>
  <c r="Z1446" i="12"/>
  <c r="Y1446" i="12"/>
  <c r="X1446" i="12"/>
  <c r="AD1444" i="12"/>
  <c r="AC1444" i="12"/>
  <c r="AB1444" i="12"/>
  <c r="AA1444" i="12"/>
  <c r="Z1444" i="12"/>
  <c r="Y1444" i="12"/>
  <c r="X1444" i="12"/>
  <c r="AD1442" i="12"/>
  <c r="AC1442" i="12"/>
  <c r="AB1442" i="12"/>
  <c r="AA1442" i="12"/>
  <c r="Z1442" i="12"/>
  <c r="Y1442" i="12"/>
  <c r="X1442" i="12"/>
  <c r="AD1440" i="12"/>
  <c r="AC1440" i="12"/>
  <c r="AB1440" i="12"/>
  <c r="AA1440" i="12"/>
  <c r="Z1440" i="12"/>
  <c r="Y1440" i="12"/>
  <c r="X1440" i="12"/>
  <c r="AD1438" i="12"/>
  <c r="AC1438" i="12"/>
  <c r="AB1438" i="12"/>
  <c r="AA1438" i="12"/>
  <c r="Z1438" i="12"/>
  <c r="Y1438" i="12"/>
  <c r="X1438" i="12"/>
  <c r="AD1436" i="12"/>
  <c r="AC1436" i="12"/>
  <c r="AB1436" i="12"/>
  <c r="AA1436" i="12"/>
  <c r="Z1436" i="12"/>
  <c r="Y1436" i="12"/>
  <c r="X1436" i="12"/>
  <c r="AD1434" i="12"/>
  <c r="AC1434" i="12"/>
  <c r="AB1434" i="12"/>
  <c r="AA1434" i="12"/>
  <c r="Z1434" i="12"/>
  <c r="Y1434" i="12"/>
  <c r="X1434" i="12"/>
  <c r="AD1432" i="12"/>
  <c r="AC1432" i="12"/>
  <c r="AB1432" i="12"/>
  <c r="AA1432" i="12"/>
  <c r="Z1432" i="12"/>
  <c r="Y1432" i="12"/>
  <c r="X1432" i="12"/>
  <c r="AD1430" i="12"/>
  <c r="AC1430" i="12"/>
  <c r="AB1430" i="12"/>
  <c r="AA1430" i="12"/>
  <c r="Z1430" i="12"/>
  <c r="Y1430" i="12"/>
  <c r="X1430" i="12"/>
  <c r="AD1428" i="12"/>
  <c r="AC1428" i="12"/>
  <c r="AB1428" i="12"/>
  <c r="AA1428" i="12"/>
  <c r="Z1428" i="12"/>
  <c r="Y1428" i="12"/>
  <c r="X1428" i="12"/>
  <c r="AD1426" i="12"/>
  <c r="AC1426" i="12"/>
  <c r="AB1426" i="12"/>
  <c r="AA1426" i="12"/>
  <c r="Z1426" i="12"/>
  <c r="Y1426" i="12"/>
  <c r="X1426" i="12"/>
  <c r="AD1424" i="12"/>
  <c r="AC1424" i="12"/>
  <c r="AB1424" i="12"/>
  <c r="AA1424" i="12"/>
  <c r="Z1424" i="12"/>
  <c r="Y1424" i="12"/>
  <c r="X1424" i="12"/>
  <c r="AD1422" i="12"/>
  <c r="AC1422" i="12"/>
  <c r="AB1422" i="12"/>
  <c r="AA1422" i="12"/>
  <c r="Z1422" i="12"/>
  <c r="Y1422" i="12"/>
  <c r="X1422" i="12"/>
  <c r="AA1419" i="12"/>
  <c r="Z1419" i="12"/>
  <c r="Y1419" i="12"/>
  <c r="W1449" i="12"/>
  <c r="W1447" i="12"/>
  <c r="W1446" i="12" s="1"/>
  <c r="W1445" i="12"/>
  <c r="W1444" i="12"/>
  <c r="W1443" i="12"/>
  <c r="I1443" i="12" s="1"/>
  <c r="W1441" i="12"/>
  <c r="W1440" i="12" s="1"/>
  <c r="W1439" i="12"/>
  <c r="W1438" i="12"/>
  <c r="W1437" i="12"/>
  <c r="W1436" i="12" s="1"/>
  <c r="W1435" i="12"/>
  <c r="I1435" i="12" s="1"/>
  <c r="W1433" i="12"/>
  <c r="W1432" i="12" s="1"/>
  <c r="W1431" i="12"/>
  <c r="W1430" i="12" s="1"/>
  <c r="W1429" i="12"/>
  <c r="W1427" i="12"/>
  <c r="I1427" i="12" s="1"/>
  <c r="W1425" i="12"/>
  <c r="W1424" i="12" s="1"/>
  <c r="W1423" i="12"/>
  <c r="I1423" i="12" s="1"/>
  <c r="AF1413" i="12"/>
  <c r="AE1413" i="12"/>
  <c r="AD1413" i="12"/>
  <c r="AC1413" i="12"/>
  <c r="AB1413" i="12"/>
  <c r="AA1413" i="12"/>
  <c r="Z1413" i="12"/>
  <c r="Y1413" i="12"/>
  <c r="AF1409" i="12"/>
  <c r="AE1409" i="12"/>
  <c r="AD1409" i="12"/>
  <c r="AC1409" i="12"/>
  <c r="AB1409" i="12"/>
  <c r="AA1409" i="12"/>
  <c r="Z1409" i="12"/>
  <c r="Y1409" i="12"/>
  <c r="AG1405" i="12"/>
  <c r="AF1405" i="12"/>
  <c r="AE1405" i="12"/>
  <c r="AD1405" i="12"/>
  <c r="AC1405" i="12"/>
  <c r="AB1405" i="12"/>
  <c r="AA1405" i="12"/>
  <c r="Z1405" i="12"/>
  <c r="Y1405" i="12"/>
  <c r="AG1448" i="12"/>
  <c r="AG1446" i="12"/>
  <c r="AG1444" i="12"/>
  <c r="AG1424" i="12"/>
  <c r="AG1413" i="12"/>
  <c r="AG1409" i="12"/>
  <c r="AG1407" i="12"/>
  <c r="AF1407" i="12"/>
  <c r="AE1407" i="12"/>
  <c r="AD1407" i="12"/>
  <c r="AC1407" i="12"/>
  <c r="AB1407" i="12"/>
  <c r="AA1407" i="12"/>
  <c r="Z1407" i="12"/>
  <c r="Y1407" i="12"/>
  <c r="X1420" i="12"/>
  <c r="X1419" i="12" s="1"/>
  <c r="X1418" i="12"/>
  <c r="I1418" i="12" s="1"/>
  <c r="X1416" i="12"/>
  <c r="I1416" i="12" s="1"/>
  <c r="X1414" i="12"/>
  <c r="X1412" i="12"/>
  <c r="X1411" i="12" s="1"/>
  <c r="I1411" i="12" s="1"/>
  <c r="X1410" i="12"/>
  <c r="I1410" i="12" s="1"/>
  <c r="X1408" i="12"/>
  <c r="X1406" i="12"/>
  <c r="X1405" i="12" s="1"/>
  <c r="I1447" i="12"/>
  <c r="I1445" i="12"/>
  <c r="I1441" i="12"/>
  <c r="I1439" i="12"/>
  <c r="I1437" i="12"/>
  <c r="I1406" i="12"/>
  <c r="AV1421" i="12"/>
  <c r="AU1421" i="12"/>
  <c r="AT1421" i="12"/>
  <c r="AS1421" i="12"/>
  <c r="AR1421" i="12"/>
  <c r="AQ1421" i="12"/>
  <c r="AP1421" i="12"/>
  <c r="AO1421" i="12"/>
  <c r="AN1421" i="12"/>
  <c r="AM1421" i="12"/>
  <c r="AL1421" i="12"/>
  <c r="AK1421" i="12"/>
  <c r="AJ1421" i="12"/>
  <c r="AI1421" i="12"/>
  <c r="AH1421" i="12"/>
  <c r="AF1421" i="12"/>
  <c r="AE1421" i="12"/>
  <c r="V1421" i="12"/>
  <c r="U1421" i="12"/>
  <c r="T1421" i="12"/>
  <c r="S1421" i="12"/>
  <c r="R1421" i="12"/>
  <c r="Q1421" i="12"/>
  <c r="P1421" i="12"/>
  <c r="O1421" i="12"/>
  <c r="N1421" i="12"/>
  <c r="M1421" i="12"/>
  <c r="L1421" i="12"/>
  <c r="K1421" i="12"/>
  <c r="J1421" i="12"/>
  <c r="H1421" i="12"/>
  <c r="AV1404" i="12"/>
  <c r="AU1404" i="12"/>
  <c r="AT1404" i="12"/>
  <c r="AS1404" i="12"/>
  <c r="AR1404" i="12"/>
  <c r="AQ1404" i="12"/>
  <c r="AP1404" i="12"/>
  <c r="AO1404" i="12"/>
  <c r="AO1403" i="12" s="1"/>
  <c r="AN1404" i="12"/>
  <c r="AM1404" i="12"/>
  <c r="AL1404" i="12"/>
  <c r="AK1404" i="12"/>
  <c r="AJ1404" i="12"/>
  <c r="AI1404" i="12"/>
  <c r="AH1404" i="12"/>
  <c r="W1404" i="12"/>
  <c r="V1404" i="12"/>
  <c r="U1404" i="12"/>
  <c r="T1404" i="12"/>
  <c r="T1403" i="12" s="1"/>
  <c r="S1404" i="12"/>
  <c r="R1404" i="12"/>
  <c r="Q1404" i="12"/>
  <c r="P1404" i="12"/>
  <c r="O1404" i="12"/>
  <c r="N1404" i="12"/>
  <c r="M1404" i="12"/>
  <c r="L1404" i="12"/>
  <c r="K1404" i="12"/>
  <c r="J1404" i="12"/>
  <c r="AV1403" i="12"/>
  <c r="AT1403" i="12"/>
  <c r="AL1403" i="12"/>
  <c r="AK1403" i="12"/>
  <c r="N1403" i="12"/>
  <c r="L1403" i="12"/>
  <c r="H1404" i="12"/>
  <c r="AV1401" i="12"/>
  <c r="AU1401" i="12"/>
  <c r="AT1401" i="12"/>
  <c r="AS1401" i="12"/>
  <c r="AR1401" i="12"/>
  <c r="AQ1401" i="12"/>
  <c r="AP1401" i="12"/>
  <c r="AO1401" i="12"/>
  <c r="AN1401" i="12"/>
  <c r="AM1401" i="12"/>
  <c r="AL1401" i="12"/>
  <c r="AK1401" i="12"/>
  <c r="AJ1401" i="12"/>
  <c r="AI1401" i="12"/>
  <c r="AH1401" i="12"/>
  <c r="AG1401" i="12"/>
  <c r="AF1401" i="12"/>
  <c r="AE1401" i="12"/>
  <c r="AD1401" i="12"/>
  <c r="AC1401" i="12"/>
  <c r="AB1401" i="12"/>
  <c r="AA1401" i="12"/>
  <c r="Z1401" i="12"/>
  <c r="Y1401" i="12"/>
  <c r="X1401" i="12"/>
  <c r="W1401" i="12"/>
  <c r="V1401" i="12"/>
  <c r="U1401" i="12"/>
  <c r="T1401" i="12"/>
  <c r="S1401" i="12"/>
  <c r="R1401" i="12"/>
  <c r="Q1401" i="12"/>
  <c r="AV1399" i="12"/>
  <c r="AV1398" i="12" s="1"/>
  <c r="AU1399" i="12"/>
  <c r="AU1398" i="12" s="1"/>
  <c r="AT1399" i="12"/>
  <c r="AS1399" i="12"/>
  <c r="AR1399" i="12"/>
  <c r="AQ1399" i="12"/>
  <c r="AP1399" i="12"/>
  <c r="AP1398" i="12" s="1"/>
  <c r="AO1399" i="12"/>
  <c r="AO1398" i="12" s="1"/>
  <c r="AN1399" i="12"/>
  <c r="AN1398" i="12" s="1"/>
  <c r="AM1399" i="12"/>
  <c r="AM1398" i="12" s="1"/>
  <c r="AL1399" i="12"/>
  <c r="AK1399" i="12"/>
  <c r="AJ1399" i="12"/>
  <c r="AI1399" i="12"/>
  <c r="AH1399" i="12"/>
  <c r="AH1398" i="12" s="1"/>
  <c r="AG1399" i="12"/>
  <c r="AG1398" i="12" s="1"/>
  <c r="AF1399" i="12"/>
  <c r="AF1398" i="12" s="1"/>
  <c r="AE1399" i="12"/>
  <c r="AE1398" i="12" s="1"/>
  <c r="AD1399" i="12"/>
  <c r="AD1398" i="12" s="1"/>
  <c r="AC1399" i="12"/>
  <c r="AB1399" i="12"/>
  <c r="AB1398" i="12" s="1"/>
  <c r="AA1399" i="12"/>
  <c r="AA1398" i="12" s="1"/>
  <c r="Z1399" i="12"/>
  <c r="Y1399" i="12"/>
  <c r="X1399" i="12"/>
  <c r="X1398" i="12" s="1"/>
  <c r="W1399" i="12"/>
  <c r="W1398" i="12" s="1"/>
  <c r="V1399" i="12"/>
  <c r="V1398" i="12" s="1"/>
  <c r="U1399" i="12"/>
  <c r="T1399" i="12"/>
  <c r="S1399" i="12"/>
  <c r="R1399" i="12"/>
  <c r="Q1399" i="12"/>
  <c r="P1401" i="12"/>
  <c r="P1399" i="12"/>
  <c r="AT1398" i="12"/>
  <c r="AS1398" i="12"/>
  <c r="AR1398" i="12"/>
  <c r="AQ1398" i="12"/>
  <c r="AL1398" i="12"/>
  <c r="AK1398" i="12"/>
  <c r="AC1398" i="12"/>
  <c r="U1398" i="12"/>
  <c r="O1398" i="12"/>
  <c r="N1398" i="12"/>
  <c r="M1398" i="12"/>
  <c r="L1398" i="12"/>
  <c r="K1398" i="12"/>
  <c r="J1398" i="12"/>
  <c r="H1398" i="12"/>
  <c r="AG1396" i="12"/>
  <c r="AF1396" i="12"/>
  <c r="AE1396" i="12"/>
  <c r="AE1395" i="12" s="1"/>
  <c r="AD1396" i="12"/>
  <c r="AD1395" i="12" s="1"/>
  <c r="AC1396" i="12"/>
  <c r="AB1396" i="12"/>
  <c r="AB1395" i="12" s="1"/>
  <c r="AA1396" i="12"/>
  <c r="AA1395" i="12" s="1"/>
  <c r="Z1396" i="12"/>
  <c r="Z1395" i="12" s="1"/>
  <c r="Y1396" i="12"/>
  <c r="X1396" i="12"/>
  <c r="W1396" i="12"/>
  <c r="W1395" i="12" s="1"/>
  <c r="V1396" i="12"/>
  <c r="V1395" i="12" s="1"/>
  <c r="U1396" i="12"/>
  <c r="T1396" i="12"/>
  <c r="T1395" i="12" s="1"/>
  <c r="S1396" i="12"/>
  <c r="S1395" i="12" s="1"/>
  <c r="R1396" i="12"/>
  <c r="R1395" i="12" s="1"/>
  <c r="Q1396" i="12"/>
  <c r="P1396" i="12"/>
  <c r="AG1393" i="12"/>
  <c r="AF1393" i="12"/>
  <c r="AE1393" i="12"/>
  <c r="AD1393" i="12"/>
  <c r="AC1393" i="12"/>
  <c r="AB1393" i="12"/>
  <c r="AA1393" i="12"/>
  <c r="Z1393" i="12"/>
  <c r="Y1393" i="12"/>
  <c r="X1393" i="12"/>
  <c r="W1393" i="12"/>
  <c r="V1393" i="12"/>
  <c r="U1393" i="12"/>
  <c r="T1393" i="12"/>
  <c r="S1393" i="12"/>
  <c r="R1393" i="12"/>
  <c r="Q1393" i="12"/>
  <c r="P1393" i="12"/>
  <c r="AG1391" i="12"/>
  <c r="AF1391" i="12"/>
  <c r="AE1391" i="12"/>
  <c r="AD1391" i="12"/>
  <c r="AC1391" i="12"/>
  <c r="AB1391" i="12"/>
  <c r="AA1391" i="12"/>
  <c r="Z1391" i="12"/>
  <c r="Y1391" i="12"/>
  <c r="X1391" i="12"/>
  <c r="W1391" i="12"/>
  <c r="V1391" i="12"/>
  <c r="U1391" i="12"/>
  <c r="T1391" i="12"/>
  <c r="S1391" i="12"/>
  <c r="R1391" i="12"/>
  <c r="Q1391" i="12"/>
  <c r="P1391" i="12"/>
  <c r="AG1389" i="12"/>
  <c r="AF1389" i="12"/>
  <c r="AE1389" i="12"/>
  <c r="AD1389" i="12"/>
  <c r="AC1389" i="12"/>
  <c r="AB1389" i="12"/>
  <c r="AA1389" i="12"/>
  <c r="Z1389" i="12"/>
  <c r="Y1389" i="12"/>
  <c r="X1389" i="12"/>
  <c r="W1389" i="12"/>
  <c r="V1389" i="12"/>
  <c r="U1389" i="12"/>
  <c r="T1389" i="12"/>
  <c r="S1389" i="12"/>
  <c r="R1389" i="12"/>
  <c r="Q1389" i="12"/>
  <c r="P1389" i="12"/>
  <c r="AG1387" i="12"/>
  <c r="AF1387" i="12"/>
  <c r="AE1387" i="12"/>
  <c r="AD1387" i="12"/>
  <c r="AC1387" i="12"/>
  <c r="AB1387" i="12"/>
  <c r="AA1387" i="12"/>
  <c r="Z1387" i="12"/>
  <c r="Y1387" i="12"/>
  <c r="X1387" i="12"/>
  <c r="W1387" i="12"/>
  <c r="V1387" i="12"/>
  <c r="U1387" i="12"/>
  <c r="T1387" i="12"/>
  <c r="S1387" i="12"/>
  <c r="R1387" i="12"/>
  <c r="Q1387" i="12"/>
  <c r="P1387" i="12"/>
  <c r="AG1385" i="12"/>
  <c r="AF1385" i="12"/>
  <c r="AE1385" i="12"/>
  <c r="AD1385" i="12"/>
  <c r="AC1385" i="12"/>
  <c r="AB1385" i="12"/>
  <c r="AA1385" i="12"/>
  <c r="Z1385" i="12"/>
  <c r="Y1385" i="12"/>
  <c r="X1385" i="12"/>
  <c r="W1385" i="12"/>
  <c r="V1385" i="12"/>
  <c r="U1385" i="12"/>
  <c r="T1385" i="12"/>
  <c r="S1385" i="12"/>
  <c r="R1385" i="12"/>
  <c r="Q1385" i="12"/>
  <c r="P1385" i="12"/>
  <c r="AG1383" i="12"/>
  <c r="AF1383" i="12"/>
  <c r="AE1383" i="12"/>
  <c r="AD1383" i="12"/>
  <c r="AC1383" i="12"/>
  <c r="AB1383" i="12"/>
  <c r="AA1383" i="12"/>
  <c r="Z1383" i="12"/>
  <c r="Y1383" i="12"/>
  <c r="X1383" i="12"/>
  <c r="W1383" i="12"/>
  <c r="V1383" i="12"/>
  <c r="U1383" i="12"/>
  <c r="T1383" i="12"/>
  <c r="S1383" i="12"/>
  <c r="R1383" i="12"/>
  <c r="Q1383" i="12"/>
  <c r="P1383" i="12"/>
  <c r="AG1381" i="12"/>
  <c r="AF1381" i="12"/>
  <c r="AE1381" i="12"/>
  <c r="AD1381" i="12"/>
  <c r="AC1381" i="12"/>
  <c r="AB1381" i="12"/>
  <c r="AA1381" i="12"/>
  <c r="Z1381" i="12"/>
  <c r="Y1381" i="12"/>
  <c r="X1381" i="12"/>
  <c r="W1381" i="12"/>
  <c r="V1381" i="12"/>
  <c r="U1381" i="12"/>
  <c r="T1381" i="12"/>
  <c r="S1381" i="12"/>
  <c r="R1381" i="12"/>
  <c r="Q1381" i="12"/>
  <c r="P1381" i="12"/>
  <c r="AG1379" i="12"/>
  <c r="AF1379" i="12"/>
  <c r="AE1379" i="12"/>
  <c r="AD1379" i="12"/>
  <c r="AC1379" i="12"/>
  <c r="AB1379" i="12"/>
  <c r="AA1379" i="12"/>
  <c r="Z1379" i="12"/>
  <c r="Y1379" i="12"/>
  <c r="X1379" i="12"/>
  <c r="W1379" i="12"/>
  <c r="V1379" i="12"/>
  <c r="U1379" i="12"/>
  <c r="T1379" i="12"/>
  <c r="S1379" i="12"/>
  <c r="R1379" i="12"/>
  <c r="Q1379" i="12"/>
  <c r="P1379" i="12"/>
  <c r="AG1377" i="12"/>
  <c r="AF1377" i="12"/>
  <c r="AE1377" i="12"/>
  <c r="AD1377" i="12"/>
  <c r="AC1377" i="12"/>
  <c r="AB1377" i="12"/>
  <c r="AA1377" i="12"/>
  <c r="Z1377" i="12"/>
  <c r="Y1377" i="12"/>
  <c r="X1377" i="12"/>
  <c r="W1377" i="12"/>
  <c r="V1377" i="12"/>
  <c r="U1377" i="12"/>
  <c r="T1377" i="12"/>
  <c r="S1377" i="12"/>
  <c r="R1377" i="12"/>
  <c r="Q1377" i="12"/>
  <c r="P1377" i="12"/>
  <c r="AG1375" i="12"/>
  <c r="AF1375" i="12"/>
  <c r="AE1375" i="12"/>
  <c r="AD1375" i="12"/>
  <c r="AC1375" i="12"/>
  <c r="AB1375" i="12"/>
  <c r="AA1375" i="12"/>
  <c r="Z1375" i="12"/>
  <c r="Y1375" i="12"/>
  <c r="X1375" i="12"/>
  <c r="W1375" i="12"/>
  <c r="V1375" i="12"/>
  <c r="U1375" i="12"/>
  <c r="T1375" i="12"/>
  <c r="S1375" i="12"/>
  <c r="R1375" i="12"/>
  <c r="Q1375" i="12"/>
  <c r="P1375" i="12"/>
  <c r="AG1373" i="12"/>
  <c r="AF1373" i="12"/>
  <c r="AE1373" i="12"/>
  <c r="AD1373" i="12"/>
  <c r="AC1373" i="12"/>
  <c r="AB1373" i="12"/>
  <c r="AA1373" i="12"/>
  <c r="Z1373" i="12"/>
  <c r="Y1373" i="12"/>
  <c r="X1373" i="12"/>
  <c r="W1373" i="12"/>
  <c r="V1373" i="12"/>
  <c r="U1373" i="12"/>
  <c r="T1373" i="12"/>
  <c r="S1373" i="12"/>
  <c r="R1373" i="12"/>
  <c r="Q1373" i="12"/>
  <c r="P1373" i="12"/>
  <c r="AG1371" i="12"/>
  <c r="AF1371" i="12"/>
  <c r="AE1371" i="12"/>
  <c r="AD1371" i="12"/>
  <c r="AC1371" i="12"/>
  <c r="AB1371" i="12"/>
  <c r="AA1371" i="12"/>
  <c r="Z1371" i="12"/>
  <c r="Y1371" i="12"/>
  <c r="X1371" i="12"/>
  <c r="W1371" i="12"/>
  <c r="V1371" i="12"/>
  <c r="U1371" i="12"/>
  <c r="T1371" i="12"/>
  <c r="S1371" i="12"/>
  <c r="R1371" i="12"/>
  <c r="Q1371" i="12"/>
  <c r="P1371" i="12"/>
  <c r="AG1369" i="12"/>
  <c r="AF1369" i="12"/>
  <c r="AE1369" i="12"/>
  <c r="AD1369" i="12"/>
  <c r="AC1369" i="12"/>
  <c r="AB1369" i="12"/>
  <c r="AA1369" i="12"/>
  <c r="Z1369" i="12"/>
  <c r="Y1369" i="12"/>
  <c r="X1369" i="12"/>
  <c r="W1369" i="12"/>
  <c r="V1369" i="12"/>
  <c r="U1369" i="12"/>
  <c r="T1369" i="12"/>
  <c r="S1369" i="12"/>
  <c r="R1369" i="12"/>
  <c r="Q1369" i="12"/>
  <c r="P1369" i="12"/>
  <c r="AG1367" i="12"/>
  <c r="AF1367" i="12"/>
  <c r="AE1367" i="12"/>
  <c r="AD1367" i="12"/>
  <c r="AC1367" i="12"/>
  <c r="AB1367" i="12"/>
  <c r="AA1367" i="12"/>
  <c r="Z1367" i="12"/>
  <c r="Y1367" i="12"/>
  <c r="X1367" i="12"/>
  <c r="W1367" i="12"/>
  <c r="V1367" i="12"/>
  <c r="U1367" i="12"/>
  <c r="T1367" i="12"/>
  <c r="S1367" i="12"/>
  <c r="R1367" i="12"/>
  <c r="Q1367" i="12"/>
  <c r="P1367" i="12"/>
  <c r="AG1365" i="12"/>
  <c r="AF1365" i="12"/>
  <c r="AE1365" i="12"/>
  <c r="AD1365" i="12"/>
  <c r="AC1365" i="12"/>
  <c r="AB1365" i="12"/>
  <c r="AA1365" i="12"/>
  <c r="Z1365" i="12"/>
  <c r="Y1365" i="12"/>
  <c r="X1365" i="12"/>
  <c r="W1365" i="12"/>
  <c r="V1365" i="12"/>
  <c r="U1365" i="12"/>
  <c r="T1365" i="12"/>
  <c r="S1365" i="12"/>
  <c r="R1365" i="12"/>
  <c r="Q1365" i="12"/>
  <c r="P1365" i="12"/>
  <c r="AG1363" i="12"/>
  <c r="AF1363" i="12"/>
  <c r="AE1363" i="12"/>
  <c r="AD1363" i="12"/>
  <c r="AC1363" i="12"/>
  <c r="AB1363" i="12"/>
  <c r="AA1363" i="12"/>
  <c r="Z1363" i="12"/>
  <c r="Y1363" i="12"/>
  <c r="X1363" i="12"/>
  <c r="W1363" i="12"/>
  <c r="V1363" i="12"/>
  <c r="U1363" i="12"/>
  <c r="T1363" i="12"/>
  <c r="S1363" i="12"/>
  <c r="R1363" i="12"/>
  <c r="Q1363" i="12"/>
  <c r="P1363" i="12"/>
  <c r="AG1361" i="12"/>
  <c r="AF1361" i="12"/>
  <c r="AE1361" i="12"/>
  <c r="AD1361" i="12"/>
  <c r="AC1361" i="12"/>
  <c r="AB1361" i="12"/>
  <c r="AA1361" i="12"/>
  <c r="Z1361" i="12"/>
  <c r="Y1361" i="12"/>
  <c r="X1361" i="12"/>
  <c r="W1361" i="12"/>
  <c r="V1361" i="12"/>
  <c r="U1361" i="12"/>
  <c r="T1361" i="12"/>
  <c r="S1361" i="12"/>
  <c r="R1361" i="12"/>
  <c r="Q1361" i="12"/>
  <c r="P1361" i="12"/>
  <c r="AG1359" i="12"/>
  <c r="AF1359" i="12"/>
  <c r="AE1359" i="12"/>
  <c r="AD1359" i="12"/>
  <c r="AC1359" i="12"/>
  <c r="AB1359" i="12"/>
  <c r="AA1359" i="12"/>
  <c r="Z1359" i="12"/>
  <c r="Y1359" i="12"/>
  <c r="X1359" i="12"/>
  <c r="W1359" i="12"/>
  <c r="V1359" i="12"/>
  <c r="U1359" i="12"/>
  <c r="T1359" i="12"/>
  <c r="S1359" i="12"/>
  <c r="R1359" i="12"/>
  <c r="Q1359" i="12"/>
  <c r="P1359" i="12"/>
  <c r="AG1356" i="12"/>
  <c r="AF1356" i="12"/>
  <c r="AE1356" i="12"/>
  <c r="AD1356" i="12"/>
  <c r="AC1356" i="12"/>
  <c r="AB1356" i="12"/>
  <c r="AA1356" i="12"/>
  <c r="Z1356" i="12"/>
  <c r="Y1356" i="12"/>
  <c r="X1356" i="12"/>
  <c r="W1356" i="12"/>
  <c r="V1356" i="12"/>
  <c r="U1356" i="12"/>
  <c r="T1356" i="12"/>
  <c r="S1356" i="12"/>
  <c r="R1356" i="12"/>
  <c r="Q1356" i="12"/>
  <c r="P1356" i="12"/>
  <c r="AH1351" i="12"/>
  <c r="AG1354" i="12"/>
  <c r="AF1354" i="12"/>
  <c r="AE1354" i="12"/>
  <c r="AD1354" i="12"/>
  <c r="AC1354" i="12"/>
  <c r="AB1354" i="12"/>
  <c r="AA1354" i="12"/>
  <c r="Z1354" i="12"/>
  <c r="Y1354" i="12"/>
  <c r="X1354" i="12"/>
  <c r="W1354" i="12"/>
  <c r="V1354" i="12"/>
  <c r="U1354" i="12"/>
  <c r="T1354" i="12"/>
  <c r="S1354" i="12"/>
  <c r="R1354" i="12"/>
  <c r="Q1354" i="12"/>
  <c r="P1354" i="12"/>
  <c r="AG1352" i="12"/>
  <c r="AF1352" i="12"/>
  <c r="AE1352" i="12"/>
  <c r="AD1352" i="12"/>
  <c r="AC1352" i="12"/>
  <c r="AB1352" i="12"/>
  <c r="AA1352" i="12"/>
  <c r="Z1352" i="12"/>
  <c r="Z1351" i="12" s="1"/>
  <c r="Y1352" i="12"/>
  <c r="X1352" i="12"/>
  <c r="W1352" i="12"/>
  <c r="V1352" i="12"/>
  <c r="U1352" i="12"/>
  <c r="T1352" i="12"/>
  <c r="S1352" i="12"/>
  <c r="R1352" i="12"/>
  <c r="R1351" i="12" s="1"/>
  <c r="Q1352" i="12"/>
  <c r="P1352" i="12"/>
  <c r="AG1348" i="12"/>
  <c r="AF1348" i="12"/>
  <c r="AE1348" i="12"/>
  <c r="AD1348" i="12"/>
  <c r="AC1348" i="12"/>
  <c r="AB1348" i="12"/>
  <c r="AA1348" i="12"/>
  <c r="Z1348" i="12"/>
  <c r="Y1348" i="12"/>
  <c r="X1348" i="12"/>
  <c r="W1348" i="12"/>
  <c r="V1348" i="12"/>
  <c r="U1348" i="12"/>
  <c r="T1348" i="12"/>
  <c r="S1348" i="12"/>
  <c r="R1348" i="12"/>
  <c r="Q1348" i="12"/>
  <c r="P1348" i="12"/>
  <c r="AG1346" i="12"/>
  <c r="AF1346" i="12"/>
  <c r="AE1346" i="12"/>
  <c r="AD1346" i="12"/>
  <c r="AC1346" i="12"/>
  <c r="AB1346" i="12"/>
  <c r="AA1346" i="12"/>
  <c r="Z1346" i="12"/>
  <c r="Y1346" i="12"/>
  <c r="X1346" i="12"/>
  <c r="W1346" i="12"/>
  <c r="V1346" i="12"/>
  <c r="U1346" i="12"/>
  <c r="T1346" i="12"/>
  <c r="S1346" i="12"/>
  <c r="R1346" i="12"/>
  <c r="Q1346" i="12"/>
  <c r="P1346" i="12"/>
  <c r="AG1344" i="12"/>
  <c r="AF1344" i="12"/>
  <c r="AE1344" i="12"/>
  <c r="AD1344" i="12"/>
  <c r="AC1344" i="12"/>
  <c r="AB1344" i="12"/>
  <c r="AA1344" i="12"/>
  <c r="Z1344" i="12"/>
  <c r="Y1344" i="12"/>
  <c r="X1344" i="12"/>
  <c r="W1344" i="12"/>
  <c r="V1344" i="12"/>
  <c r="U1344" i="12"/>
  <c r="T1344" i="12"/>
  <c r="S1344" i="12"/>
  <c r="R1344" i="12"/>
  <c r="Q1344" i="12"/>
  <c r="P1344" i="12"/>
  <c r="AH1337" i="12"/>
  <c r="AG1342" i="12"/>
  <c r="AF1342" i="12"/>
  <c r="AE1342" i="12"/>
  <c r="AD1342" i="12"/>
  <c r="AC1342" i="12"/>
  <c r="AB1342" i="12"/>
  <c r="AA1342" i="12"/>
  <c r="Z1342" i="12"/>
  <c r="Y1342" i="12"/>
  <c r="X1342" i="12"/>
  <c r="W1342" i="12"/>
  <c r="V1342" i="12"/>
  <c r="U1342" i="12"/>
  <c r="T1342" i="12"/>
  <c r="S1342" i="12"/>
  <c r="R1342" i="12"/>
  <c r="Q1342" i="12"/>
  <c r="P1342" i="12"/>
  <c r="AG1340" i="12"/>
  <c r="AF1340" i="12"/>
  <c r="AE1340" i="12"/>
  <c r="AD1340" i="12"/>
  <c r="AC1340" i="12"/>
  <c r="AB1340" i="12"/>
  <c r="AA1340" i="12"/>
  <c r="Z1340" i="12"/>
  <c r="Y1340" i="12"/>
  <c r="X1340" i="12"/>
  <c r="W1340" i="12"/>
  <c r="V1340" i="12"/>
  <c r="U1340" i="12"/>
  <c r="T1340" i="12"/>
  <c r="S1340" i="12"/>
  <c r="R1340" i="12"/>
  <c r="Q1340" i="12"/>
  <c r="P1340" i="12"/>
  <c r="AG1338" i="12"/>
  <c r="AF1338" i="12"/>
  <c r="AE1338" i="12"/>
  <c r="AD1338" i="12"/>
  <c r="AC1338" i="12"/>
  <c r="AB1338" i="12"/>
  <c r="AA1338" i="12"/>
  <c r="Z1338" i="12"/>
  <c r="Y1338" i="12"/>
  <c r="X1338" i="12"/>
  <c r="W1338" i="12"/>
  <c r="V1338" i="12"/>
  <c r="U1338" i="12"/>
  <c r="T1338" i="12"/>
  <c r="S1338" i="12"/>
  <c r="R1338" i="12"/>
  <c r="Q1338" i="12"/>
  <c r="P1338" i="12"/>
  <c r="AG1335" i="12"/>
  <c r="AF1335" i="12"/>
  <c r="AE1335" i="12"/>
  <c r="AD1335" i="12"/>
  <c r="AC1335" i="12"/>
  <c r="AB1335" i="12"/>
  <c r="AA1335" i="12"/>
  <c r="Z1335" i="12"/>
  <c r="Y1335" i="12"/>
  <c r="X1335" i="12"/>
  <c r="W1335" i="12"/>
  <c r="V1335" i="12"/>
  <c r="U1335" i="12"/>
  <c r="T1335" i="12"/>
  <c r="S1335" i="12"/>
  <c r="R1335" i="12"/>
  <c r="Q1335" i="12"/>
  <c r="P1335" i="12"/>
  <c r="AH1332" i="12"/>
  <c r="AG1333" i="12"/>
  <c r="AF1333" i="12"/>
  <c r="AE1333" i="12"/>
  <c r="AE1332" i="12" s="1"/>
  <c r="AD1333" i="12"/>
  <c r="AD1332" i="12" s="1"/>
  <c r="AC1333" i="12"/>
  <c r="AB1333" i="12"/>
  <c r="AA1333" i="12"/>
  <c r="Z1333" i="12"/>
  <c r="Z1332" i="12" s="1"/>
  <c r="Y1333" i="12"/>
  <c r="X1333" i="12"/>
  <c r="W1333" i="12"/>
  <c r="W1332" i="12" s="1"/>
  <c r="V1333" i="12"/>
  <c r="V1332" i="12" s="1"/>
  <c r="U1333" i="12"/>
  <c r="T1333" i="12"/>
  <c r="S1333" i="12"/>
  <c r="R1333" i="12"/>
  <c r="R1332" i="12" s="1"/>
  <c r="Q1333" i="12"/>
  <c r="P1333" i="12"/>
  <c r="O1393" i="12"/>
  <c r="O1391" i="12"/>
  <c r="O1389" i="12"/>
  <c r="O1387" i="12"/>
  <c r="O1385" i="12"/>
  <c r="O1383" i="12"/>
  <c r="O1381" i="12"/>
  <c r="O1379" i="12"/>
  <c r="O1377" i="12"/>
  <c r="O1375" i="12"/>
  <c r="O1373" i="12"/>
  <c r="O1371" i="12"/>
  <c r="O1369" i="12"/>
  <c r="O1367" i="12"/>
  <c r="O1365" i="12"/>
  <c r="O1363" i="12"/>
  <c r="O1361" i="12"/>
  <c r="O1359" i="12"/>
  <c r="O1356" i="12"/>
  <c r="O1354" i="12"/>
  <c r="O1352" i="12"/>
  <c r="O1348" i="12"/>
  <c r="O1346" i="12"/>
  <c r="O1344" i="12"/>
  <c r="O1342" i="12"/>
  <c r="O1340" i="12"/>
  <c r="O1338" i="12"/>
  <c r="O1335" i="12"/>
  <c r="O1333" i="12"/>
  <c r="O1396" i="12"/>
  <c r="O1395" i="12" s="1"/>
  <c r="AI1395" i="12"/>
  <c r="AI1358" i="12"/>
  <c r="AI1351" i="12"/>
  <c r="AI1332" i="12"/>
  <c r="AV1395" i="12"/>
  <c r="AU1395" i="12"/>
  <c r="AT1395" i="12"/>
  <c r="AS1395" i="12"/>
  <c r="AR1395" i="12"/>
  <c r="AQ1395" i="12"/>
  <c r="AP1395" i="12"/>
  <c r="AO1395" i="12"/>
  <c r="AN1395" i="12"/>
  <c r="AM1395" i="12"/>
  <c r="AL1395" i="12"/>
  <c r="AK1395" i="12"/>
  <c r="AJ1395" i="12"/>
  <c r="AH1395" i="12"/>
  <c r="AG1395" i="12"/>
  <c r="AF1395" i="12"/>
  <c r="AC1395" i="12"/>
  <c r="Y1395" i="12"/>
  <c r="X1395" i="12"/>
  <c r="U1395" i="12"/>
  <c r="Q1395" i="12"/>
  <c r="P1395" i="12"/>
  <c r="N1395" i="12"/>
  <c r="M1395" i="12"/>
  <c r="L1395" i="12"/>
  <c r="K1395" i="12"/>
  <c r="J1395" i="12"/>
  <c r="AV1358" i="12"/>
  <c r="AU1358" i="12"/>
  <c r="AT1358" i="12"/>
  <c r="AS1358" i="12"/>
  <c r="AR1358" i="12"/>
  <c r="AQ1358" i="12"/>
  <c r="AP1358" i="12"/>
  <c r="AO1358" i="12"/>
  <c r="AN1358" i="12"/>
  <c r="AM1358" i="12"/>
  <c r="AL1358" i="12"/>
  <c r="AK1358" i="12"/>
  <c r="AJ1358" i="12"/>
  <c r="N1358" i="12"/>
  <c r="M1358" i="12"/>
  <c r="L1358" i="12"/>
  <c r="K1358" i="12"/>
  <c r="J1358" i="12"/>
  <c r="AV1351" i="12"/>
  <c r="AU1351" i="12"/>
  <c r="AT1351" i="12"/>
  <c r="AS1351" i="12"/>
  <c r="AR1351" i="12"/>
  <c r="AQ1351" i="12"/>
  <c r="AP1351" i="12"/>
  <c r="AO1351" i="12"/>
  <c r="AN1351" i="12"/>
  <c r="AM1351" i="12"/>
  <c r="AL1351" i="12"/>
  <c r="AK1351" i="12"/>
  <c r="AJ1351" i="12"/>
  <c r="N1351" i="12"/>
  <c r="M1351" i="12"/>
  <c r="L1351" i="12"/>
  <c r="K1351" i="12"/>
  <c r="J1351" i="12"/>
  <c r="AV1337" i="12"/>
  <c r="AU1337" i="12"/>
  <c r="AT1337" i="12"/>
  <c r="AS1337" i="12"/>
  <c r="AR1337" i="12"/>
  <c r="AQ1337" i="12"/>
  <c r="AP1337" i="12"/>
  <c r="AO1337" i="12"/>
  <c r="AN1337" i="12"/>
  <c r="AM1337" i="12"/>
  <c r="AL1337" i="12"/>
  <c r="AK1337" i="12"/>
  <c r="AJ1337" i="12"/>
  <c r="N1337" i="12"/>
  <c r="M1337" i="12"/>
  <c r="L1337" i="12"/>
  <c r="K1337" i="12"/>
  <c r="J1337" i="12"/>
  <c r="AV1332" i="12"/>
  <c r="AU1332" i="12"/>
  <c r="AT1332" i="12"/>
  <c r="AS1332" i="12"/>
  <c r="AR1332" i="12"/>
  <c r="AQ1332" i="12"/>
  <c r="AP1332" i="12"/>
  <c r="AO1332" i="12"/>
  <c r="AN1332" i="12"/>
  <c r="AM1332" i="12"/>
  <c r="AL1332" i="12"/>
  <c r="AK1332" i="12"/>
  <c r="AJ1332" i="12"/>
  <c r="N1332" i="12"/>
  <c r="M1332" i="12"/>
  <c r="L1332" i="12"/>
  <c r="K1332" i="12"/>
  <c r="J1332" i="12"/>
  <c r="H1395" i="12"/>
  <c r="H1358" i="12"/>
  <c r="H1351" i="12"/>
  <c r="H1337" i="12"/>
  <c r="H1332" i="12"/>
  <c r="AG1329" i="12"/>
  <c r="AG1328" i="12" s="1"/>
  <c r="AF1329" i="12"/>
  <c r="AF1328" i="12" s="1"/>
  <c r="AE1329" i="12"/>
  <c r="AD1329" i="12"/>
  <c r="AD1328" i="12" s="1"/>
  <c r="AC1329" i="12"/>
  <c r="AC1328" i="12" s="1"/>
  <c r="AB1329" i="12"/>
  <c r="AB1328" i="12" s="1"/>
  <c r="AA1329" i="12"/>
  <c r="AA1328" i="12" s="1"/>
  <c r="Z1329" i="12"/>
  <c r="Y1329" i="12"/>
  <c r="Y1328" i="12" s="1"/>
  <c r="X1329" i="12"/>
  <c r="X1328" i="12" s="1"/>
  <c r="W1329" i="12"/>
  <c r="V1329" i="12"/>
  <c r="V1328" i="12" s="1"/>
  <c r="U1329" i="12"/>
  <c r="U1328" i="12" s="1"/>
  <c r="T1329" i="12"/>
  <c r="T1328" i="12" s="1"/>
  <c r="S1329" i="12"/>
  <c r="S1328" i="12" s="1"/>
  <c r="R1329" i="12"/>
  <c r="Q1329" i="12"/>
  <c r="Q1328" i="12" s="1"/>
  <c r="P1329" i="12"/>
  <c r="P1328" i="12" s="1"/>
  <c r="AG1326" i="12"/>
  <c r="AF1326" i="12"/>
  <c r="AE1326" i="12"/>
  <c r="AD1326" i="12"/>
  <c r="AC1326" i="12"/>
  <c r="AB1326" i="12"/>
  <c r="AA1326" i="12"/>
  <c r="Z1326" i="12"/>
  <c r="Y1326" i="12"/>
  <c r="X1326" i="12"/>
  <c r="W1326" i="12"/>
  <c r="V1326" i="12"/>
  <c r="U1326" i="12"/>
  <c r="T1326" i="12"/>
  <c r="S1326" i="12"/>
  <c r="R1326" i="12"/>
  <c r="Q1326" i="12"/>
  <c r="P1326" i="12"/>
  <c r="AG1324" i="12"/>
  <c r="AF1324" i="12"/>
  <c r="AE1324" i="12"/>
  <c r="AD1324" i="12"/>
  <c r="AC1324" i="12"/>
  <c r="AB1324" i="12"/>
  <c r="AA1324" i="12"/>
  <c r="Z1324" i="12"/>
  <c r="Y1324" i="12"/>
  <c r="X1324" i="12"/>
  <c r="W1324" i="12"/>
  <c r="V1324" i="12"/>
  <c r="U1324" i="12"/>
  <c r="T1324" i="12"/>
  <c r="S1324" i="12"/>
  <c r="R1324" i="12"/>
  <c r="Q1324" i="12"/>
  <c r="P1324" i="12"/>
  <c r="AG1322" i="12"/>
  <c r="AF1322" i="12"/>
  <c r="AE1322" i="12"/>
  <c r="AD1322" i="12"/>
  <c r="AC1322" i="12"/>
  <c r="AB1322" i="12"/>
  <c r="AA1322" i="12"/>
  <c r="Z1322" i="12"/>
  <c r="Y1322" i="12"/>
  <c r="X1322" i="12"/>
  <c r="W1322" i="12"/>
  <c r="V1322" i="12"/>
  <c r="U1322" i="12"/>
  <c r="T1322" i="12"/>
  <c r="S1322" i="12"/>
  <c r="R1322" i="12"/>
  <c r="Q1322" i="12"/>
  <c r="P1322" i="12"/>
  <c r="AG1320" i="12"/>
  <c r="AF1320" i="12"/>
  <c r="AE1320" i="12"/>
  <c r="AD1320" i="12"/>
  <c r="AC1320" i="12"/>
  <c r="AB1320" i="12"/>
  <c r="AA1320" i="12"/>
  <c r="Z1320" i="12"/>
  <c r="Y1320" i="12"/>
  <c r="X1320" i="12"/>
  <c r="W1320" i="12"/>
  <c r="V1320" i="12"/>
  <c r="U1320" i="12"/>
  <c r="T1320" i="12"/>
  <c r="S1320" i="12"/>
  <c r="R1320" i="12"/>
  <c r="Q1320" i="12"/>
  <c r="P1320" i="12"/>
  <c r="AG1318" i="12"/>
  <c r="AF1318" i="12"/>
  <c r="AE1318" i="12"/>
  <c r="AD1318" i="12"/>
  <c r="AC1318" i="12"/>
  <c r="AB1318" i="12"/>
  <c r="AA1318" i="12"/>
  <c r="Z1318" i="12"/>
  <c r="Y1318" i="12"/>
  <c r="X1318" i="12"/>
  <c r="W1318" i="12"/>
  <c r="V1318" i="12"/>
  <c r="U1318" i="12"/>
  <c r="T1318" i="12"/>
  <c r="S1318" i="12"/>
  <c r="R1318" i="12"/>
  <c r="Q1318" i="12"/>
  <c r="P1318" i="12"/>
  <c r="AG1316" i="12"/>
  <c r="AF1316" i="12"/>
  <c r="AE1316" i="12"/>
  <c r="AD1316" i="12"/>
  <c r="AC1316" i="12"/>
  <c r="AB1316" i="12"/>
  <c r="AA1316" i="12"/>
  <c r="Z1316" i="12"/>
  <c r="Y1316" i="12"/>
  <c r="X1316" i="12"/>
  <c r="W1316" i="12"/>
  <c r="V1316" i="12"/>
  <c r="U1316" i="12"/>
  <c r="T1316" i="12"/>
  <c r="S1316" i="12"/>
  <c r="R1316" i="12"/>
  <c r="Q1316" i="12"/>
  <c r="P1316" i="12"/>
  <c r="AG1314" i="12"/>
  <c r="AF1314" i="12"/>
  <c r="AE1314" i="12"/>
  <c r="AD1314" i="12"/>
  <c r="AC1314" i="12"/>
  <c r="AB1314" i="12"/>
  <c r="AA1314" i="12"/>
  <c r="Z1314" i="12"/>
  <c r="Y1314" i="12"/>
  <c r="X1314" i="12"/>
  <c r="W1314" i="12"/>
  <c r="V1314" i="12"/>
  <c r="U1314" i="12"/>
  <c r="T1314" i="12"/>
  <c r="S1314" i="12"/>
  <c r="R1314" i="12"/>
  <c r="Q1314" i="12"/>
  <c r="P1314" i="12"/>
  <c r="AG1312" i="12"/>
  <c r="AF1312" i="12"/>
  <c r="AE1312" i="12"/>
  <c r="AD1312" i="12"/>
  <c r="AC1312" i="12"/>
  <c r="AB1312" i="12"/>
  <c r="AA1312" i="12"/>
  <c r="Z1312" i="12"/>
  <c r="Y1312" i="12"/>
  <c r="X1312" i="12"/>
  <c r="W1312" i="12"/>
  <c r="V1312" i="12"/>
  <c r="U1312" i="12"/>
  <c r="T1312" i="12"/>
  <c r="S1312" i="12"/>
  <c r="R1312" i="12"/>
  <c r="Q1312" i="12"/>
  <c r="P1312" i="12"/>
  <c r="AG1310" i="12"/>
  <c r="AF1310" i="12"/>
  <c r="AE1310" i="12"/>
  <c r="AD1310" i="12"/>
  <c r="AC1310" i="12"/>
  <c r="AB1310" i="12"/>
  <c r="AA1310" i="12"/>
  <c r="Z1310" i="12"/>
  <c r="Y1310" i="12"/>
  <c r="X1310" i="12"/>
  <c r="W1310" i="12"/>
  <c r="V1310" i="12"/>
  <c r="U1310" i="12"/>
  <c r="T1310" i="12"/>
  <c r="S1310" i="12"/>
  <c r="R1310" i="12"/>
  <c r="Q1310" i="12"/>
  <c r="P1310" i="12"/>
  <c r="AG1308" i="12"/>
  <c r="AF1308" i="12"/>
  <c r="AE1308" i="12"/>
  <c r="AD1308" i="12"/>
  <c r="AC1308" i="12"/>
  <c r="AB1308" i="12"/>
  <c r="AA1308" i="12"/>
  <c r="Z1308" i="12"/>
  <c r="Y1308" i="12"/>
  <c r="X1308" i="12"/>
  <c r="W1308" i="12"/>
  <c r="V1308" i="12"/>
  <c r="U1308" i="12"/>
  <c r="T1308" i="12"/>
  <c r="S1308" i="12"/>
  <c r="R1308" i="12"/>
  <c r="Q1308" i="12"/>
  <c r="P1308" i="12"/>
  <c r="AG1306" i="12"/>
  <c r="AF1306" i="12"/>
  <c r="AE1306" i="12"/>
  <c r="AD1306" i="12"/>
  <c r="AC1306" i="12"/>
  <c r="AB1306" i="12"/>
  <c r="AA1306" i="12"/>
  <c r="Z1306" i="12"/>
  <c r="Y1306" i="12"/>
  <c r="X1306" i="12"/>
  <c r="W1306" i="12"/>
  <c r="V1306" i="12"/>
  <c r="U1306" i="12"/>
  <c r="T1306" i="12"/>
  <c r="S1306" i="12"/>
  <c r="R1306" i="12"/>
  <c r="Q1306" i="12"/>
  <c r="P1306" i="12"/>
  <c r="AG1304" i="12"/>
  <c r="AF1304" i="12"/>
  <c r="AE1304" i="12"/>
  <c r="AD1304" i="12"/>
  <c r="AC1304" i="12"/>
  <c r="AB1304" i="12"/>
  <c r="AA1304" i="12"/>
  <c r="Z1304" i="12"/>
  <c r="Y1304" i="12"/>
  <c r="X1304" i="12"/>
  <c r="W1304" i="12"/>
  <c r="V1304" i="12"/>
  <c r="U1304" i="12"/>
  <c r="T1304" i="12"/>
  <c r="S1304" i="12"/>
  <c r="R1304" i="12"/>
  <c r="Q1304" i="12"/>
  <c r="P1304" i="12"/>
  <c r="AG1302" i="12"/>
  <c r="AF1302" i="12"/>
  <c r="AE1302" i="12"/>
  <c r="AD1302" i="12"/>
  <c r="AC1302" i="12"/>
  <c r="AB1302" i="12"/>
  <c r="AA1302" i="12"/>
  <c r="Z1302" i="12"/>
  <c r="Y1302" i="12"/>
  <c r="X1302" i="12"/>
  <c r="W1302" i="12"/>
  <c r="V1302" i="12"/>
  <c r="U1302" i="12"/>
  <c r="T1302" i="12"/>
  <c r="S1302" i="12"/>
  <c r="R1302" i="12"/>
  <c r="Q1302" i="12"/>
  <c r="P1302" i="12"/>
  <c r="AG1300" i="12"/>
  <c r="AF1300" i="12"/>
  <c r="AE1300" i="12"/>
  <c r="AD1300" i="12"/>
  <c r="AC1300" i="12"/>
  <c r="AB1300" i="12"/>
  <c r="AA1300" i="12"/>
  <c r="Z1300" i="12"/>
  <c r="Y1300" i="12"/>
  <c r="X1300" i="12"/>
  <c r="W1300" i="12"/>
  <c r="V1300" i="12"/>
  <c r="U1300" i="12"/>
  <c r="T1300" i="12"/>
  <c r="S1300" i="12"/>
  <c r="R1300" i="12"/>
  <c r="Q1300" i="12"/>
  <c r="P1300" i="12"/>
  <c r="AG1298" i="12"/>
  <c r="AF1298" i="12"/>
  <c r="AE1298" i="12"/>
  <c r="AD1298" i="12"/>
  <c r="AC1298" i="12"/>
  <c r="AB1298" i="12"/>
  <c r="AA1298" i="12"/>
  <c r="Z1298" i="12"/>
  <c r="Y1298" i="12"/>
  <c r="X1298" i="12"/>
  <c r="W1298" i="12"/>
  <c r="V1298" i="12"/>
  <c r="U1298" i="12"/>
  <c r="T1298" i="12"/>
  <c r="S1298" i="12"/>
  <c r="R1298" i="12"/>
  <c r="Q1298" i="12"/>
  <c r="P1298" i="12"/>
  <c r="AG1296" i="12"/>
  <c r="AF1296" i="12"/>
  <c r="AE1296" i="12"/>
  <c r="AD1296" i="12"/>
  <c r="AC1296" i="12"/>
  <c r="AB1296" i="12"/>
  <c r="AA1296" i="12"/>
  <c r="Z1296" i="12"/>
  <c r="Y1296" i="12"/>
  <c r="X1296" i="12"/>
  <c r="W1296" i="12"/>
  <c r="V1296" i="12"/>
  <c r="U1296" i="12"/>
  <c r="T1296" i="12"/>
  <c r="S1296" i="12"/>
  <c r="R1296" i="12"/>
  <c r="Q1296" i="12"/>
  <c r="P1296" i="12"/>
  <c r="AG1294" i="12"/>
  <c r="AF1294" i="12"/>
  <c r="AE1294" i="12"/>
  <c r="AD1294" i="12"/>
  <c r="AC1294" i="12"/>
  <c r="AB1294" i="12"/>
  <c r="AA1294" i="12"/>
  <c r="Z1294" i="12"/>
  <c r="Y1294" i="12"/>
  <c r="X1294" i="12"/>
  <c r="W1294" i="12"/>
  <c r="V1294" i="12"/>
  <c r="U1294" i="12"/>
  <c r="T1294" i="12"/>
  <c r="S1294" i="12"/>
  <c r="R1294" i="12"/>
  <c r="Q1294" i="12"/>
  <c r="P1294" i="12"/>
  <c r="AH1291" i="12"/>
  <c r="AG1292" i="12"/>
  <c r="AF1292" i="12"/>
  <c r="AE1292" i="12"/>
  <c r="AD1292" i="12"/>
  <c r="AC1292" i="12"/>
  <c r="AB1292" i="12"/>
  <c r="AA1292" i="12"/>
  <c r="Z1292" i="12"/>
  <c r="Y1292" i="12"/>
  <c r="X1292" i="12"/>
  <c r="W1292" i="12"/>
  <c r="V1292" i="12"/>
  <c r="U1292" i="12"/>
  <c r="T1292" i="12"/>
  <c r="S1292" i="12"/>
  <c r="R1292" i="12"/>
  <c r="Q1292" i="12"/>
  <c r="P1292" i="12"/>
  <c r="AG1289" i="12"/>
  <c r="AF1289" i="12"/>
  <c r="AE1289" i="12"/>
  <c r="AD1289" i="12"/>
  <c r="AC1289" i="12"/>
  <c r="AB1289" i="12"/>
  <c r="AA1289" i="12"/>
  <c r="Z1289" i="12"/>
  <c r="Y1289" i="12"/>
  <c r="X1289" i="12"/>
  <c r="W1289" i="12"/>
  <c r="V1289" i="12"/>
  <c r="U1289" i="12"/>
  <c r="T1289" i="12"/>
  <c r="S1289" i="12"/>
  <c r="R1289" i="12"/>
  <c r="Q1289" i="12"/>
  <c r="P1289" i="12"/>
  <c r="AG1287" i="12"/>
  <c r="AF1287" i="12"/>
  <c r="AE1287" i="12"/>
  <c r="AD1287" i="12"/>
  <c r="AC1287" i="12"/>
  <c r="AB1287" i="12"/>
  <c r="AA1287" i="12"/>
  <c r="Z1287" i="12"/>
  <c r="Y1287" i="12"/>
  <c r="X1287" i="12"/>
  <c r="W1287" i="12"/>
  <c r="V1287" i="12"/>
  <c r="U1287" i="12"/>
  <c r="T1287" i="12"/>
  <c r="S1287" i="12"/>
  <c r="R1287" i="12"/>
  <c r="Q1287" i="12"/>
  <c r="P1287" i="12"/>
  <c r="AG1285" i="12"/>
  <c r="AF1285" i="12"/>
  <c r="AE1285" i="12"/>
  <c r="AE1284" i="12" s="1"/>
  <c r="AD1285" i="12"/>
  <c r="AC1285" i="12"/>
  <c r="AB1285" i="12"/>
  <c r="AA1285" i="12"/>
  <c r="Z1285" i="12"/>
  <c r="Y1285" i="12"/>
  <c r="X1285" i="12"/>
  <c r="W1285" i="12"/>
  <c r="W1284" i="12" s="1"/>
  <c r="V1285" i="12"/>
  <c r="U1285" i="12"/>
  <c r="T1285" i="12"/>
  <c r="S1285" i="12"/>
  <c r="R1285" i="12"/>
  <c r="Q1285" i="12"/>
  <c r="P1285" i="12"/>
  <c r="AG1281" i="12"/>
  <c r="AF1281" i="12"/>
  <c r="AE1281" i="12"/>
  <c r="AD1281" i="12"/>
  <c r="AC1281" i="12"/>
  <c r="AB1281" i="12"/>
  <c r="AA1281" i="12"/>
  <c r="Z1281" i="12"/>
  <c r="Y1281" i="12"/>
  <c r="X1281" i="12"/>
  <c r="W1281" i="12"/>
  <c r="V1281" i="12"/>
  <c r="U1281" i="12"/>
  <c r="T1281" i="12"/>
  <c r="S1281" i="12"/>
  <c r="R1281" i="12"/>
  <c r="Q1281" i="12"/>
  <c r="P1281" i="12"/>
  <c r="AG1279" i="12"/>
  <c r="AF1279" i="12"/>
  <c r="AE1279" i="12"/>
  <c r="AD1279" i="12"/>
  <c r="AC1279" i="12"/>
  <c r="AB1279" i="12"/>
  <c r="AA1279" i="12"/>
  <c r="Z1279" i="12"/>
  <c r="Y1279" i="12"/>
  <c r="X1279" i="12"/>
  <c r="W1279" i="12"/>
  <c r="V1279" i="12"/>
  <c r="U1279" i="12"/>
  <c r="T1279" i="12"/>
  <c r="S1279" i="12"/>
  <c r="R1279" i="12"/>
  <c r="Q1279" i="12"/>
  <c r="P1279" i="12"/>
  <c r="AG1277" i="12"/>
  <c r="AF1277" i="12"/>
  <c r="AE1277" i="12"/>
  <c r="AD1277" i="12"/>
  <c r="AC1277" i="12"/>
  <c r="AB1277" i="12"/>
  <c r="AA1277" i="12"/>
  <c r="Z1277" i="12"/>
  <c r="Y1277" i="12"/>
  <c r="X1277" i="12"/>
  <c r="W1277" i="12"/>
  <c r="V1277" i="12"/>
  <c r="U1277" i="12"/>
  <c r="T1277" i="12"/>
  <c r="S1277" i="12"/>
  <c r="R1277" i="12"/>
  <c r="Q1277" i="12"/>
  <c r="P1277" i="12"/>
  <c r="AG1275" i="12"/>
  <c r="AF1275" i="12"/>
  <c r="AE1275" i="12"/>
  <c r="AD1275" i="12"/>
  <c r="AC1275" i="12"/>
  <c r="AB1275" i="12"/>
  <c r="AA1275" i="12"/>
  <c r="Z1275" i="12"/>
  <c r="Y1275" i="12"/>
  <c r="X1275" i="12"/>
  <c r="W1275" i="12"/>
  <c r="V1275" i="12"/>
  <c r="U1275" i="12"/>
  <c r="T1275" i="12"/>
  <c r="S1275" i="12"/>
  <c r="R1275" i="12"/>
  <c r="Q1275" i="12"/>
  <c r="P1275" i="12"/>
  <c r="AG1273" i="12"/>
  <c r="AF1273" i="12"/>
  <c r="AE1273" i="12"/>
  <c r="AD1273" i="12"/>
  <c r="AC1273" i="12"/>
  <c r="AB1273" i="12"/>
  <c r="AA1273" i="12"/>
  <c r="Z1273" i="12"/>
  <c r="Y1273" i="12"/>
  <c r="X1273" i="12"/>
  <c r="W1273" i="12"/>
  <c r="V1273" i="12"/>
  <c r="U1273" i="12"/>
  <c r="T1273" i="12"/>
  <c r="S1273" i="12"/>
  <c r="R1273" i="12"/>
  <c r="Q1273" i="12"/>
  <c r="P1273" i="12"/>
  <c r="AG1271" i="12"/>
  <c r="AF1271" i="12"/>
  <c r="AE1271" i="12"/>
  <c r="AD1271" i="12"/>
  <c r="AC1271" i="12"/>
  <c r="AB1271" i="12"/>
  <c r="AA1271" i="12"/>
  <c r="Z1271" i="12"/>
  <c r="Y1271" i="12"/>
  <c r="X1271" i="12"/>
  <c r="W1271" i="12"/>
  <c r="V1271" i="12"/>
  <c r="U1271" i="12"/>
  <c r="T1271" i="12"/>
  <c r="S1271" i="12"/>
  <c r="R1271" i="12"/>
  <c r="Q1271" i="12"/>
  <c r="P1271" i="12"/>
  <c r="AG1268" i="12"/>
  <c r="AF1268" i="12"/>
  <c r="AE1268" i="12"/>
  <c r="AD1268" i="12"/>
  <c r="AC1268" i="12"/>
  <c r="AB1268" i="12"/>
  <c r="AA1268" i="12"/>
  <c r="Z1268" i="12"/>
  <c r="Y1268" i="12"/>
  <c r="X1268" i="12"/>
  <c r="W1268" i="12"/>
  <c r="V1268" i="12"/>
  <c r="U1268" i="12"/>
  <c r="T1268" i="12"/>
  <c r="S1268" i="12"/>
  <c r="R1268" i="12"/>
  <c r="Q1268" i="12"/>
  <c r="P1268" i="12"/>
  <c r="AI1284" i="12"/>
  <c r="AI1270" i="12"/>
  <c r="AH1265" i="12"/>
  <c r="AG1266" i="12"/>
  <c r="AF1266" i="12"/>
  <c r="AE1266" i="12"/>
  <c r="AE1265" i="12" s="1"/>
  <c r="AD1266" i="12"/>
  <c r="AC1266" i="12"/>
  <c r="AB1266" i="12"/>
  <c r="AA1266" i="12"/>
  <c r="Z1266" i="12"/>
  <c r="Y1266" i="12"/>
  <c r="X1266" i="12"/>
  <c r="W1266" i="12"/>
  <c r="W1265" i="12" s="1"/>
  <c r="V1266" i="12"/>
  <c r="U1266" i="12"/>
  <c r="T1266" i="12"/>
  <c r="S1266" i="12"/>
  <c r="R1266" i="12"/>
  <c r="Q1266" i="12"/>
  <c r="P1266" i="12"/>
  <c r="O1329" i="12"/>
  <c r="O1328" i="12" s="1"/>
  <c r="O1326" i="12"/>
  <c r="O1324" i="12"/>
  <c r="O1322" i="12"/>
  <c r="O1320" i="12"/>
  <c r="O1318" i="12"/>
  <c r="O1316" i="12"/>
  <c r="O1314" i="12"/>
  <c r="O1312" i="12"/>
  <c r="O1310" i="12"/>
  <c r="O1308" i="12"/>
  <c r="O1306" i="12"/>
  <c r="O1304" i="12"/>
  <c r="O1302" i="12"/>
  <c r="O1300" i="12"/>
  <c r="O1298" i="12"/>
  <c r="O1296" i="12"/>
  <c r="O1294" i="12"/>
  <c r="O1292" i="12"/>
  <c r="O1289" i="12"/>
  <c r="O1287" i="12"/>
  <c r="O1285" i="12"/>
  <c r="O1281" i="12"/>
  <c r="O1279" i="12"/>
  <c r="O1277" i="12"/>
  <c r="O1275" i="12"/>
  <c r="O1273" i="12"/>
  <c r="O1271" i="12"/>
  <c r="O1268" i="12"/>
  <c r="O1266" i="12"/>
  <c r="AV1328" i="12"/>
  <c r="AU1328" i="12"/>
  <c r="AT1328" i="12"/>
  <c r="AS1328" i="12"/>
  <c r="AR1328" i="12"/>
  <c r="AQ1328" i="12"/>
  <c r="AP1328" i="12"/>
  <c r="AO1328" i="12"/>
  <c r="AN1328" i="12"/>
  <c r="AM1328" i="12"/>
  <c r="AL1328" i="12"/>
  <c r="AK1328" i="12"/>
  <c r="AJ1328" i="12"/>
  <c r="AI1328" i="12"/>
  <c r="AH1328" i="12"/>
  <c r="AE1328" i="12"/>
  <c r="Z1328" i="12"/>
  <c r="W1328" i="12"/>
  <c r="R1328" i="12"/>
  <c r="N1328" i="12"/>
  <c r="M1328" i="12"/>
  <c r="L1328" i="12"/>
  <c r="K1328" i="12"/>
  <c r="J1328" i="12"/>
  <c r="AV1291" i="12"/>
  <c r="AU1291" i="12"/>
  <c r="AT1291" i="12"/>
  <c r="AS1291" i="12"/>
  <c r="AR1291" i="12"/>
  <c r="AQ1291" i="12"/>
  <c r="AP1291" i="12"/>
  <c r="AO1291" i="12"/>
  <c r="AN1291" i="12"/>
  <c r="AM1291" i="12"/>
  <c r="AL1291" i="12"/>
  <c r="AK1291" i="12"/>
  <c r="AJ1291" i="12"/>
  <c r="N1291" i="12"/>
  <c r="M1291" i="12"/>
  <c r="L1291" i="12"/>
  <c r="K1291" i="12"/>
  <c r="J1291" i="12"/>
  <c r="AV1284" i="12"/>
  <c r="AU1284" i="12"/>
  <c r="AT1284" i="12"/>
  <c r="AS1284" i="12"/>
  <c r="AR1284" i="12"/>
  <c r="AQ1284" i="12"/>
  <c r="AP1284" i="12"/>
  <c r="AO1284" i="12"/>
  <c r="AN1284" i="12"/>
  <c r="AM1284" i="12"/>
  <c r="AL1284" i="12"/>
  <c r="AK1284" i="12"/>
  <c r="AJ1284" i="12"/>
  <c r="AH1284" i="12"/>
  <c r="N1284" i="12"/>
  <c r="M1284" i="12"/>
  <c r="L1284" i="12"/>
  <c r="K1284" i="12"/>
  <c r="J1284" i="12"/>
  <c r="AV1270" i="12"/>
  <c r="AU1270" i="12"/>
  <c r="AT1270" i="12"/>
  <c r="AS1270" i="12"/>
  <c r="AR1270" i="12"/>
  <c r="AQ1270" i="12"/>
  <c r="AP1270" i="12"/>
  <c r="AO1270" i="12"/>
  <c r="AN1270" i="12"/>
  <c r="AM1270" i="12"/>
  <c r="AL1270" i="12"/>
  <c r="AK1270" i="12"/>
  <c r="AJ1270" i="12"/>
  <c r="N1270" i="12"/>
  <c r="M1270" i="12"/>
  <c r="L1270" i="12"/>
  <c r="K1270" i="12"/>
  <c r="J1270" i="12"/>
  <c r="H1328" i="12"/>
  <c r="H1291" i="12"/>
  <c r="H1284" i="12"/>
  <c r="H1270" i="12"/>
  <c r="AV1265" i="12"/>
  <c r="AU1265" i="12"/>
  <c r="AT1265" i="12"/>
  <c r="AS1265" i="12"/>
  <c r="AR1265" i="12"/>
  <c r="AQ1265" i="12"/>
  <c r="AP1265" i="12"/>
  <c r="AO1265" i="12"/>
  <c r="AN1265" i="12"/>
  <c r="AM1265" i="12"/>
  <c r="AL1265" i="12"/>
  <c r="AK1265" i="12"/>
  <c r="AJ1265" i="12"/>
  <c r="AI1265" i="12"/>
  <c r="N1265" i="12"/>
  <c r="M1265" i="12"/>
  <c r="L1265" i="12"/>
  <c r="K1265" i="12"/>
  <c r="J1265" i="12"/>
  <c r="H1265" i="12"/>
  <c r="O1201" i="12"/>
  <c r="O1199" i="12"/>
  <c r="O1214" i="12"/>
  <c r="O1212" i="12"/>
  <c r="O1210" i="12"/>
  <c r="O1208" i="12"/>
  <c r="O1206" i="12"/>
  <c r="O1204" i="12"/>
  <c r="O1222" i="12"/>
  <c r="O1220" i="12"/>
  <c r="O1218" i="12"/>
  <c r="O1257" i="12"/>
  <c r="O1255" i="12"/>
  <c r="O1253" i="12"/>
  <c r="O1251" i="12"/>
  <c r="O1249" i="12"/>
  <c r="O1247" i="12"/>
  <c r="O1245" i="12"/>
  <c r="O1243" i="12"/>
  <c r="O1241" i="12"/>
  <c r="O1239" i="12"/>
  <c r="O1237" i="12"/>
  <c r="O1235" i="12"/>
  <c r="O1233" i="12"/>
  <c r="O1231" i="12"/>
  <c r="O1229" i="12"/>
  <c r="O1227" i="12"/>
  <c r="O1225" i="12"/>
  <c r="AG1262" i="12"/>
  <c r="AF1262" i="12"/>
  <c r="AE1262" i="12"/>
  <c r="AD1262" i="12"/>
  <c r="AC1262" i="12"/>
  <c r="AB1262" i="12"/>
  <c r="AA1262" i="12"/>
  <c r="Z1262" i="12"/>
  <c r="Y1262" i="12"/>
  <c r="X1262" i="12"/>
  <c r="W1262" i="12"/>
  <c r="V1262" i="12"/>
  <c r="U1262" i="12"/>
  <c r="T1262" i="12"/>
  <c r="S1262" i="12"/>
  <c r="R1262" i="12"/>
  <c r="Q1262" i="12"/>
  <c r="P1262" i="12"/>
  <c r="O1262" i="12"/>
  <c r="AG1259" i="12"/>
  <c r="AF1259" i="12"/>
  <c r="AE1259" i="12"/>
  <c r="AD1259" i="12"/>
  <c r="AC1259" i="12"/>
  <c r="AB1259" i="12"/>
  <c r="AA1259" i="12"/>
  <c r="Z1259" i="12"/>
  <c r="Y1259" i="12"/>
  <c r="X1259" i="12"/>
  <c r="W1259" i="12"/>
  <c r="V1259" i="12"/>
  <c r="U1259" i="12"/>
  <c r="T1259" i="12"/>
  <c r="S1259" i="12"/>
  <c r="R1259" i="12"/>
  <c r="Q1259" i="12"/>
  <c r="P1259" i="12"/>
  <c r="O1259" i="12"/>
  <c r="AG1257" i="12"/>
  <c r="AF1257" i="12"/>
  <c r="AE1257" i="12"/>
  <c r="AD1257" i="12"/>
  <c r="AC1257" i="12"/>
  <c r="AB1257" i="12"/>
  <c r="AA1257" i="12"/>
  <c r="Z1257" i="12"/>
  <c r="Y1257" i="12"/>
  <c r="X1257" i="12"/>
  <c r="W1257" i="12"/>
  <c r="V1257" i="12"/>
  <c r="U1257" i="12"/>
  <c r="T1257" i="12"/>
  <c r="S1257" i="12"/>
  <c r="R1257" i="12"/>
  <c r="Q1257" i="12"/>
  <c r="P1257" i="12"/>
  <c r="AG1255" i="12"/>
  <c r="AF1255" i="12"/>
  <c r="AE1255" i="12"/>
  <c r="AD1255" i="12"/>
  <c r="AC1255" i="12"/>
  <c r="AB1255" i="12"/>
  <c r="AA1255" i="12"/>
  <c r="Z1255" i="12"/>
  <c r="Y1255" i="12"/>
  <c r="X1255" i="12"/>
  <c r="W1255" i="12"/>
  <c r="V1255" i="12"/>
  <c r="U1255" i="12"/>
  <c r="T1255" i="12"/>
  <c r="S1255" i="12"/>
  <c r="R1255" i="12"/>
  <c r="Q1255" i="12"/>
  <c r="P1255" i="12"/>
  <c r="AG1253" i="12"/>
  <c r="AF1253" i="12"/>
  <c r="AE1253" i="12"/>
  <c r="AD1253" i="12"/>
  <c r="AC1253" i="12"/>
  <c r="AB1253" i="12"/>
  <c r="AA1253" i="12"/>
  <c r="Z1253" i="12"/>
  <c r="Y1253" i="12"/>
  <c r="X1253" i="12"/>
  <c r="W1253" i="12"/>
  <c r="V1253" i="12"/>
  <c r="U1253" i="12"/>
  <c r="T1253" i="12"/>
  <c r="S1253" i="12"/>
  <c r="R1253" i="12"/>
  <c r="Q1253" i="12"/>
  <c r="P1253" i="12"/>
  <c r="AG1251" i="12"/>
  <c r="AF1251" i="12"/>
  <c r="AE1251" i="12"/>
  <c r="AD1251" i="12"/>
  <c r="AC1251" i="12"/>
  <c r="AB1251" i="12"/>
  <c r="AA1251" i="12"/>
  <c r="Z1251" i="12"/>
  <c r="Y1251" i="12"/>
  <c r="X1251" i="12"/>
  <c r="W1251" i="12"/>
  <c r="V1251" i="12"/>
  <c r="U1251" i="12"/>
  <c r="T1251" i="12"/>
  <c r="S1251" i="12"/>
  <c r="R1251" i="12"/>
  <c r="Q1251" i="12"/>
  <c r="P1251" i="12"/>
  <c r="AG1249" i="12"/>
  <c r="AF1249" i="12"/>
  <c r="AE1249" i="12"/>
  <c r="AD1249" i="12"/>
  <c r="AC1249" i="12"/>
  <c r="AB1249" i="12"/>
  <c r="AA1249" i="12"/>
  <c r="Z1249" i="12"/>
  <c r="Y1249" i="12"/>
  <c r="X1249" i="12"/>
  <c r="W1249" i="12"/>
  <c r="V1249" i="12"/>
  <c r="U1249" i="12"/>
  <c r="T1249" i="12"/>
  <c r="S1249" i="12"/>
  <c r="R1249" i="12"/>
  <c r="Q1249" i="12"/>
  <c r="P1249" i="12"/>
  <c r="AG1247" i="12"/>
  <c r="AF1247" i="12"/>
  <c r="AE1247" i="12"/>
  <c r="AD1247" i="12"/>
  <c r="AC1247" i="12"/>
  <c r="AB1247" i="12"/>
  <c r="AA1247" i="12"/>
  <c r="Z1247" i="12"/>
  <c r="Y1247" i="12"/>
  <c r="X1247" i="12"/>
  <c r="W1247" i="12"/>
  <c r="V1247" i="12"/>
  <c r="U1247" i="12"/>
  <c r="T1247" i="12"/>
  <c r="S1247" i="12"/>
  <c r="R1247" i="12"/>
  <c r="Q1247" i="12"/>
  <c r="P1247" i="12"/>
  <c r="AG1245" i="12"/>
  <c r="AF1245" i="12"/>
  <c r="AE1245" i="12"/>
  <c r="AD1245" i="12"/>
  <c r="AC1245" i="12"/>
  <c r="AB1245" i="12"/>
  <c r="AA1245" i="12"/>
  <c r="Z1245" i="12"/>
  <c r="Y1245" i="12"/>
  <c r="X1245" i="12"/>
  <c r="W1245" i="12"/>
  <c r="V1245" i="12"/>
  <c r="U1245" i="12"/>
  <c r="T1245" i="12"/>
  <c r="S1245" i="12"/>
  <c r="R1245" i="12"/>
  <c r="Q1245" i="12"/>
  <c r="P1245" i="12"/>
  <c r="AG1243" i="12"/>
  <c r="AF1243" i="12"/>
  <c r="AE1243" i="12"/>
  <c r="AD1243" i="12"/>
  <c r="AC1243" i="12"/>
  <c r="AB1243" i="12"/>
  <c r="AA1243" i="12"/>
  <c r="Z1243" i="12"/>
  <c r="Y1243" i="12"/>
  <c r="X1243" i="12"/>
  <c r="W1243" i="12"/>
  <c r="V1243" i="12"/>
  <c r="U1243" i="12"/>
  <c r="T1243" i="12"/>
  <c r="S1243" i="12"/>
  <c r="R1243" i="12"/>
  <c r="Q1243" i="12"/>
  <c r="P1243" i="12"/>
  <c r="AG1241" i="12"/>
  <c r="AF1241" i="12"/>
  <c r="AE1241" i="12"/>
  <c r="AD1241" i="12"/>
  <c r="AC1241" i="12"/>
  <c r="AB1241" i="12"/>
  <c r="AA1241" i="12"/>
  <c r="Z1241" i="12"/>
  <c r="Y1241" i="12"/>
  <c r="X1241" i="12"/>
  <c r="W1241" i="12"/>
  <c r="V1241" i="12"/>
  <c r="U1241" i="12"/>
  <c r="T1241" i="12"/>
  <c r="S1241" i="12"/>
  <c r="R1241" i="12"/>
  <c r="Q1241" i="12"/>
  <c r="P1241" i="12"/>
  <c r="AG1239" i="12"/>
  <c r="AF1239" i="12"/>
  <c r="AE1239" i="12"/>
  <c r="AD1239" i="12"/>
  <c r="AC1239" i="12"/>
  <c r="AB1239" i="12"/>
  <c r="AA1239" i="12"/>
  <c r="Z1239" i="12"/>
  <c r="Y1239" i="12"/>
  <c r="X1239" i="12"/>
  <c r="W1239" i="12"/>
  <c r="V1239" i="12"/>
  <c r="U1239" i="12"/>
  <c r="T1239" i="12"/>
  <c r="S1239" i="12"/>
  <c r="R1239" i="12"/>
  <c r="Q1239" i="12"/>
  <c r="P1239" i="12"/>
  <c r="AG1237" i="12"/>
  <c r="AF1237" i="12"/>
  <c r="AE1237" i="12"/>
  <c r="AD1237" i="12"/>
  <c r="AC1237" i="12"/>
  <c r="AB1237" i="12"/>
  <c r="AA1237" i="12"/>
  <c r="Z1237" i="12"/>
  <c r="Y1237" i="12"/>
  <c r="X1237" i="12"/>
  <c r="W1237" i="12"/>
  <c r="V1237" i="12"/>
  <c r="U1237" i="12"/>
  <c r="T1237" i="12"/>
  <c r="S1237" i="12"/>
  <c r="R1237" i="12"/>
  <c r="Q1237" i="12"/>
  <c r="P1237" i="12"/>
  <c r="AG1235" i="12"/>
  <c r="AF1235" i="12"/>
  <c r="AE1235" i="12"/>
  <c r="AD1235" i="12"/>
  <c r="AC1235" i="12"/>
  <c r="AB1235" i="12"/>
  <c r="AA1235" i="12"/>
  <c r="Z1235" i="12"/>
  <c r="Y1235" i="12"/>
  <c r="X1235" i="12"/>
  <c r="W1235" i="12"/>
  <c r="V1235" i="12"/>
  <c r="U1235" i="12"/>
  <c r="T1235" i="12"/>
  <c r="S1235" i="12"/>
  <c r="R1235" i="12"/>
  <c r="Q1235" i="12"/>
  <c r="P1235" i="12"/>
  <c r="AG1233" i="12"/>
  <c r="AF1233" i="12"/>
  <c r="AE1233" i="12"/>
  <c r="AD1233" i="12"/>
  <c r="AC1233" i="12"/>
  <c r="AB1233" i="12"/>
  <c r="AA1233" i="12"/>
  <c r="Z1233" i="12"/>
  <c r="Y1233" i="12"/>
  <c r="X1233" i="12"/>
  <c r="W1233" i="12"/>
  <c r="V1233" i="12"/>
  <c r="U1233" i="12"/>
  <c r="T1233" i="12"/>
  <c r="S1233" i="12"/>
  <c r="R1233" i="12"/>
  <c r="Q1233" i="12"/>
  <c r="P1233" i="12"/>
  <c r="AG1231" i="12"/>
  <c r="AF1231" i="12"/>
  <c r="AE1231" i="12"/>
  <c r="AD1231" i="12"/>
  <c r="AC1231" i="12"/>
  <c r="AB1231" i="12"/>
  <c r="AA1231" i="12"/>
  <c r="Z1231" i="12"/>
  <c r="Y1231" i="12"/>
  <c r="X1231" i="12"/>
  <c r="W1231" i="12"/>
  <c r="V1231" i="12"/>
  <c r="U1231" i="12"/>
  <c r="T1231" i="12"/>
  <c r="S1231" i="12"/>
  <c r="R1231" i="12"/>
  <c r="Q1231" i="12"/>
  <c r="P1231" i="12"/>
  <c r="AG1229" i="12"/>
  <c r="AF1229" i="12"/>
  <c r="AE1229" i="12"/>
  <c r="AD1229" i="12"/>
  <c r="AC1229" i="12"/>
  <c r="AB1229" i="12"/>
  <c r="AA1229" i="12"/>
  <c r="Z1229" i="12"/>
  <c r="Y1229" i="12"/>
  <c r="X1229" i="12"/>
  <c r="W1229" i="12"/>
  <c r="V1229" i="12"/>
  <c r="U1229" i="12"/>
  <c r="T1229" i="12"/>
  <c r="S1229" i="12"/>
  <c r="R1229" i="12"/>
  <c r="Q1229" i="12"/>
  <c r="P1229" i="12"/>
  <c r="AG1227" i="12"/>
  <c r="AF1227" i="12"/>
  <c r="AE1227" i="12"/>
  <c r="AD1227" i="12"/>
  <c r="AC1227" i="12"/>
  <c r="AB1227" i="12"/>
  <c r="AA1227" i="12"/>
  <c r="Z1227" i="12"/>
  <c r="Y1227" i="12"/>
  <c r="X1227" i="12"/>
  <c r="W1227" i="12"/>
  <c r="V1227" i="12"/>
  <c r="U1227" i="12"/>
  <c r="T1227" i="12"/>
  <c r="S1227" i="12"/>
  <c r="R1227" i="12"/>
  <c r="Q1227" i="12"/>
  <c r="P1227" i="12"/>
  <c r="AG1225" i="12"/>
  <c r="AF1225" i="12"/>
  <c r="AE1225" i="12"/>
  <c r="AD1225" i="12"/>
  <c r="AC1225" i="12"/>
  <c r="AB1225" i="12"/>
  <c r="AA1225" i="12"/>
  <c r="Z1225" i="12"/>
  <c r="Y1225" i="12"/>
  <c r="X1225" i="12"/>
  <c r="W1225" i="12"/>
  <c r="V1225" i="12"/>
  <c r="U1225" i="12"/>
  <c r="T1225" i="12"/>
  <c r="S1225" i="12"/>
  <c r="R1225" i="12"/>
  <c r="Q1225" i="12"/>
  <c r="P1225" i="12"/>
  <c r="AG1222" i="12"/>
  <c r="AF1222" i="12"/>
  <c r="AE1222" i="12"/>
  <c r="AD1222" i="12"/>
  <c r="AC1222" i="12"/>
  <c r="AB1222" i="12"/>
  <c r="AA1222" i="12"/>
  <c r="Z1222" i="12"/>
  <c r="Y1222" i="12"/>
  <c r="X1222" i="12"/>
  <c r="W1222" i="12"/>
  <c r="V1222" i="12"/>
  <c r="U1222" i="12"/>
  <c r="T1222" i="12"/>
  <c r="S1222" i="12"/>
  <c r="R1222" i="12"/>
  <c r="Q1222" i="12"/>
  <c r="P1222" i="12"/>
  <c r="AG1220" i="12"/>
  <c r="AF1220" i="12"/>
  <c r="AE1220" i="12"/>
  <c r="AD1220" i="12"/>
  <c r="AC1220" i="12"/>
  <c r="AB1220" i="12"/>
  <c r="AA1220" i="12"/>
  <c r="Z1220" i="12"/>
  <c r="Y1220" i="12"/>
  <c r="X1220" i="12"/>
  <c r="W1220" i="12"/>
  <c r="V1220" i="12"/>
  <c r="U1220" i="12"/>
  <c r="T1220" i="12"/>
  <c r="S1220" i="12"/>
  <c r="R1220" i="12"/>
  <c r="Q1220" i="12"/>
  <c r="P1220" i="12"/>
  <c r="AG1218" i="12"/>
  <c r="AF1218" i="12"/>
  <c r="AE1218" i="12"/>
  <c r="AD1218" i="12"/>
  <c r="AC1218" i="12"/>
  <c r="AB1218" i="12"/>
  <c r="AA1218" i="12"/>
  <c r="Z1218" i="12"/>
  <c r="Y1218" i="12"/>
  <c r="X1218" i="12"/>
  <c r="W1218" i="12"/>
  <c r="V1218" i="12"/>
  <c r="U1218" i="12"/>
  <c r="T1218" i="12"/>
  <c r="S1218" i="12"/>
  <c r="R1218" i="12"/>
  <c r="Q1218" i="12"/>
  <c r="P1218" i="12"/>
  <c r="AG1214" i="12"/>
  <c r="AF1214" i="12"/>
  <c r="AE1214" i="12"/>
  <c r="AD1214" i="12"/>
  <c r="AC1214" i="12"/>
  <c r="AB1214" i="12"/>
  <c r="AA1214" i="12"/>
  <c r="Z1214" i="12"/>
  <c r="Y1214" i="12"/>
  <c r="X1214" i="12"/>
  <c r="W1214" i="12"/>
  <c r="V1214" i="12"/>
  <c r="U1214" i="12"/>
  <c r="T1214" i="12"/>
  <c r="S1214" i="12"/>
  <c r="R1214" i="12"/>
  <c r="Q1214" i="12"/>
  <c r="P1214" i="12"/>
  <c r="AG1212" i="12"/>
  <c r="AF1212" i="12"/>
  <c r="AE1212" i="12"/>
  <c r="AD1212" i="12"/>
  <c r="AC1212" i="12"/>
  <c r="AB1212" i="12"/>
  <c r="AA1212" i="12"/>
  <c r="Z1212" i="12"/>
  <c r="Y1212" i="12"/>
  <c r="X1212" i="12"/>
  <c r="W1212" i="12"/>
  <c r="V1212" i="12"/>
  <c r="U1212" i="12"/>
  <c r="T1212" i="12"/>
  <c r="S1212" i="12"/>
  <c r="R1212" i="12"/>
  <c r="Q1212" i="12"/>
  <c r="P1212" i="12"/>
  <c r="AG1210" i="12"/>
  <c r="AF1210" i="12"/>
  <c r="AE1210" i="12"/>
  <c r="AD1210" i="12"/>
  <c r="AC1210" i="12"/>
  <c r="AB1210" i="12"/>
  <c r="AA1210" i="12"/>
  <c r="Z1210" i="12"/>
  <c r="Y1210" i="12"/>
  <c r="X1210" i="12"/>
  <c r="W1210" i="12"/>
  <c r="V1210" i="12"/>
  <c r="U1210" i="12"/>
  <c r="T1210" i="12"/>
  <c r="S1210" i="12"/>
  <c r="R1210" i="12"/>
  <c r="Q1210" i="12"/>
  <c r="P1210" i="12"/>
  <c r="AG1208" i="12"/>
  <c r="AF1208" i="12"/>
  <c r="AE1208" i="12"/>
  <c r="AD1208" i="12"/>
  <c r="AC1208" i="12"/>
  <c r="AB1208" i="12"/>
  <c r="AA1208" i="12"/>
  <c r="Z1208" i="12"/>
  <c r="Y1208" i="12"/>
  <c r="X1208" i="12"/>
  <c r="W1208" i="12"/>
  <c r="V1208" i="12"/>
  <c r="U1208" i="12"/>
  <c r="T1208" i="12"/>
  <c r="S1208" i="12"/>
  <c r="R1208" i="12"/>
  <c r="Q1208" i="12"/>
  <c r="P1208" i="12"/>
  <c r="AG1206" i="12"/>
  <c r="AF1206" i="12"/>
  <c r="AE1206" i="12"/>
  <c r="AD1206" i="12"/>
  <c r="AC1206" i="12"/>
  <c r="AB1206" i="12"/>
  <c r="AA1206" i="12"/>
  <c r="Z1206" i="12"/>
  <c r="Y1206" i="12"/>
  <c r="X1206" i="12"/>
  <c r="W1206" i="12"/>
  <c r="V1206" i="12"/>
  <c r="U1206" i="12"/>
  <c r="T1206" i="12"/>
  <c r="S1206" i="12"/>
  <c r="R1206" i="12"/>
  <c r="Q1206" i="12"/>
  <c r="P1206" i="12"/>
  <c r="AG1204" i="12"/>
  <c r="AF1204" i="12"/>
  <c r="AE1204" i="12"/>
  <c r="AD1204" i="12"/>
  <c r="AC1204" i="12"/>
  <c r="AB1204" i="12"/>
  <c r="AA1204" i="12"/>
  <c r="Z1204" i="12"/>
  <c r="Y1204" i="12"/>
  <c r="X1204" i="12"/>
  <c r="W1204" i="12"/>
  <c r="V1204" i="12"/>
  <c r="U1204" i="12"/>
  <c r="T1204" i="12"/>
  <c r="S1204" i="12"/>
  <c r="R1204" i="12"/>
  <c r="Q1204" i="12"/>
  <c r="P1204" i="12"/>
  <c r="AG1201" i="12"/>
  <c r="AF1201" i="12"/>
  <c r="AE1201" i="12"/>
  <c r="AD1201" i="12"/>
  <c r="AC1201" i="12"/>
  <c r="AB1201" i="12"/>
  <c r="AA1201" i="12"/>
  <c r="Z1201" i="12"/>
  <c r="Y1201" i="12"/>
  <c r="X1201" i="12"/>
  <c r="W1201" i="12"/>
  <c r="V1201" i="12"/>
  <c r="U1201" i="12"/>
  <c r="T1201" i="12"/>
  <c r="S1201" i="12"/>
  <c r="R1201" i="12"/>
  <c r="Q1201" i="12"/>
  <c r="P1201" i="12"/>
  <c r="P1199" i="12"/>
  <c r="Q1199" i="12"/>
  <c r="R1199" i="12"/>
  <c r="S1199" i="12"/>
  <c r="T1199" i="12"/>
  <c r="U1199" i="12"/>
  <c r="V1199" i="12"/>
  <c r="W1199" i="12"/>
  <c r="X1199" i="12"/>
  <c r="Y1199" i="12"/>
  <c r="Z1199" i="12"/>
  <c r="AA1199" i="12"/>
  <c r="AB1199" i="12"/>
  <c r="AC1199" i="12"/>
  <c r="AD1199" i="12"/>
  <c r="AE1199" i="12"/>
  <c r="AF1199" i="12"/>
  <c r="AG1199" i="12"/>
  <c r="AI1194" i="12"/>
  <c r="H1261" i="12"/>
  <c r="H1224" i="12"/>
  <c r="H1217" i="12"/>
  <c r="H1203" i="12"/>
  <c r="H1198" i="12"/>
  <c r="AI1142" i="12"/>
  <c r="AI1140" i="12"/>
  <c r="AI1155" i="12"/>
  <c r="AI1153" i="12"/>
  <c r="AI1151" i="12"/>
  <c r="AI1149" i="12"/>
  <c r="AI1147" i="12"/>
  <c r="AI1145" i="12"/>
  <c r="AI1166" i="12"/>
  <c r="AI1164" i="12"/>
  <c r="AI1162" i="12"/>
  <c r="AI1160" i="12"/>
  <c r="AI1158" i="12"/>
  <c r="Q1192" i="12"/>
  <c r="Q1190" i="12"/>
  <c r="Q1188" i="12"/>
  <c r="Q1186" i="12"/>
  <c r="Q1184" i="12"/>
  <c r="Q1182" i="12"/>
  <c r="Q1180" i="12"/>
  <c r="Q1178" i="12"/>
  <c r="Q1176" i="12"/>
  <c r="Q1174" i="12"/>
  <c r="AH1157" i="12"/>
  <c r="Q1172" i="12"/>
  <c r="Q1170" i="12"/>
  <c r="Q1168" i="12"/>
  <c r="Q1166" i="12"/>
  <c r="Q1164" i="12"/>
  <c r="Q1162" i="12"/>
  <c r="Q1160" i="12"/>
  <c r="Q1158" i="12"/>
  <c r="Q1155" i="12"/>
  <c r="Q1153" i="12"/>
  <c r="Q1151" i="12"/>
  <c r="Q1149" i="12"/>
  <c r="AG1144" i="12"/>
  <c r="Q1147" i="12"/>
  <c r="R1145" i="12"/>
  <c r="Q1195" i="12"/>
  <c r="Q1145" i="12"/>
  <c r="AK1139" i="12"/>
  <c r="AL1139" i="12"/>
  <c r="AM1139" i="12"/>
  <c r="AN1139" i="12"/>
  <c r="AO1139" i="12"/>
  <c r="AP1139" i="12"/>
  <c r="AQ1139" i="12"/>
  <c r="AR1139" i="12"/>
  <c r="AS1139" i="12"/>
  <c r="AT1139" i="12"/>
  <c r="AU1139" i="12"/>
  <c r="AV1139" i="12"/>
  <c r="AV1194" i="12"/>
  <c r="AU1194" i="12"/>
  <c r="AT1194" i="12"/>
  <c r="AS1194" i="12"/>
  <c r="AR1194" i="12"/>
  <c r="AQ1194" i="12"/>
  <c r="AP1194" i="12"/>
  <c r="AO1194" i="12"/>
  <c r="AN1194" i="12"/>
  <c r="AM1194" i="12"/>
  <c r="AL1194" i="12"/>
  <c r="AK1194" i="12"/>
  <c r="AJ1194" i="12"/>
  <c r="AH1194" i="12"/>
  <c r="AG1194" i="12"/>
  <c r="AF1194" i="12"/>
  <c r="AD1194" i="12"/>
  <c r="AC1194" i="12"/>
  <c r="AB1194" i="12"/>
  <c r="Z1194" i="12"/>
  <c r="Y1194" i="12"/>
  <c r="V1194" i="12"/>
  <c r="U1194" i="12"/>
  <c r="R1194" i="12"/>
  <c r="Q1194" i="12"/>
  <c r="P1194" i="12"/>
  <c r="O1194" i="12"/>
  <c r="N1194" i="12"/>
  <c r="M1194" i="12"/>
  <c r="L1194" i="12"/>
  <c r="K1194" i="12"/>
  <c r="J1194" i="12"/>
  <c r="H1194" i="12"/>
  <c r="AV1157" i="12"/>
  <c r="AU1157" i="12"/>
  <c r="AT1157" i="12"/>
  <c r="AS1157" i="12"/>
  <c r="AR1157" i="12"/>
  <c r="AQ1157" i="12"/>
  <c r="AP1157" i="12"/>
  <c r="AO1157" i="12"/>
  <c r="AN1157" i="12"/>
  <c r="AM1157" i="12"/>
  <c r="AL1157" i="12"/>
  <c r="AK1157" i="12"/>
  <c r="AJ1157" i="12"/>
  <c r="Z1157" i="12"/>
  <c r="R1157" i="12"/>
  <c r="P1157" i="12"/>
  <c r="O1157" i="12"/>
  <c r="N1157" i="12"/>
  <c r="M1157" i="12"/>
  <c r="L1157" i="12"/>
  <c r="K1157" i="12"/>
  <c r="J1157" i="12"/>
  <c r="H1157" i="12"/>
  <c r="AV1144" i="12"/>
  <c r="AU1144" i="12"/>
  <c r="AT1144" i="12"/>
  <c r="AS1144" i="12"/>
  <c r="AR1144" i="12"/>
  <c r="AQ1144" i="12"/>
  <c r="AP1144" i="12"/>
  <c r="AO1144" i="12"/>
  <c r="AN1144" i="12"/>
  <c r="AM1144" i="12"/>
  <c r="AL1144" i="12"/>
  <c r="AK1144" i="12"/>
  <c r="AJ1144" i="12"/>
  <c r="Y1144" i="12"/>
  <c r="X1144" i="12"/>
  <c r="P1144" i="12"/>
  <c r="O1144" i="12"/>
  <c r="N1144" i="12"/>
  <c r="M1144" i="12"/>
  <c r="L1144" i="12"/>
  <c r="K1144" i="12"/>
  <c r="J1144" i="12"/>
  <c r="H1144" i="12"/>
  <c r="AJ1139" i="12"/>
  <c r="AH1139" i="12"/>
  <c r="AG1139" i="12"/>
  <c r="AF1139" i="12"/>
  <c r="AE1139" i="12"/>
  <c r="AD1139" i="12"/>
  <c r="AC1139" i="12"/>
  <c r="AB1139" i="12"/>
  <c r="AA1139" i="12"/>
  <c r="Z1139" i="12"/>
  <c r="Y1139" i="12"/>
  <c r="X1139" i="12"/>
  <c r="W1139" i="12"/>
  <c r="V1139" i="12"/>
  <c r="U1139" i="12"/>
  <c r="T1139" i="12"/>
  <c r="S1139" i="12"/>
  <c r="R1139" i="12"/>
  <c r="Q1139" i="12"/>
  <c r="P1139" i="12"/>
  <c r="O1139" i="12"/>
  <c r="N1139" i="12"/>
  <c r="M1139" i="12"/>
  <c r="L1139" i="12"/>
  <c r="K1139" i="12"/>
  <c r="J1139" i="12"/>
  <c r="H1139" i="12"/>
  <c r="AI1136" i="12"/>
  <c r="AI1135" i="12" s="1"/>
  <c r="AH1135" i="12"/>
  <c r="AG1136" i="12"/>
  <c r="AG1135" i="12" s="1"/>
  <c r="AF1136" i="12"/>
  <c r="AE1136" i="12"/>
  <c r="AE1135" i="12" s="1"/>
  <c r="AD1136" i="12"/>
  <c r="AC1136" i="12"/>
  <c r="AC1135" i="12" s="1"/>
  <c r="AB1136" i="12"/>
  <c r="AA1136" i="12"/>
  <c r="AA1135" i="12" s="1"/>
  <c r="Z1136" i="12"/>
  <c r="Z1135" i="12" s="1"/>
  <c r="Y1136" i="12"/>
  <c r="Y1135" i="12" s="1"/>
  <c r="X1136" i="12"/>
  <c r="W1136" i="12"/>
  <c r="W1135" i="12" s="1"/>
  <c r="V1136" i="12"/>
  <c r="V1135" i="12" s="1"/>
  <c r="U1136" i="12"/>
  <c r="U1135" i="12" s="1"/>
  <c r="T1136" i="12"/>
  <c r="S1136" i="12"/>
  <c r="S1135" i="12" s="1"/>
  <c r="R1136" i="12"/>
  <c r="Q1136" i="12"/>
  <c r="Q1135" i="12" s="1"/>
  <c r="P1136" i="12"/>
  <c r="O1136" i="12"/>
  <c r="O1135" i="12" s="1"/>
  <c r="AI1133" i="12"/>
  <c r="AG1133" i="12"/>
  <c r="AF1133" i="12"/>
  <c r="AE1133" i="12"/>
  <c r="AD1133" i="12"/>
  <c r="AC1133" i="12"/>
  <c r="AB1133" i="12"/>
  <c r="AA1133" i="12"/>
  <c r="Z1133" i="12"/>
  <c r="Y1133" i="12"/>
  <c r="X1133" i="12"/>
  <c r="W1133" i="12"/>
  <c r="V1133" i="12"/>
  <c r="U1133" i="12"/>
  <c r="T1133" i="12"/>
  <c r="S1133" i="12"/>
  <c r="R1133" i="12"/>
  <c r="Q1133" i="12"/>
  <c r="P1133" i="12"/>
  <c r="O1133" i="12"/>
  <c r="AI1131" i="12"/>
  <c r="AG1131" i="12"/>
  <c r="AF1131" i="12"/>
  <c r="AE1131" i="12"/>
  <c r="AD1131" i="12"/>
  <c r="AC1131" i="12"/>
  <c r="AB1131" i="12"/>
  <c r="AA1131" i="12"/>
  <c r="Z1131" i="12"/>
  <c r="Y1131" i="12"/>
  <c r="X1131" i="12"/>
  <c r="W1131" i="12"/>
  <c r="V1131" i="12"/>
  <c r="U1131" i="12"/>
  <c r="T1131" i="12"/>
  <c r="S1131" i="12"/>
  <c r="R1131" i="12"/>
  <c r="Q1131" i="12"/>
  <c r="P1131" i="12"/>
  <c r="O1131" i="12"/>
  <c r="AI1129" i="12"/>
  <c r="AG1129" i="12"/>
  <c r="AF1129" i="12"/>
  <c r="AE1129" i="12"/>
  <c r="AD1129" i="12"/>
  <c r="AC1129" i="12"/>
  <c r="AB1129" i="12"/>
  <c r="AA1129" i="12"/>
  <c r="Z1129" i="12"/>
  <c r="Y1129" i="12"/>
  <c r="X1129" i="12"/>
  <c r="W1129" i="12"/>
  <c r="V1129" i="12"/>
  <c r="U1129" i="12"/>
  <c r="T1129" i="12"/>
  <c r="S1129" i="12"/>
  <c r="R1129" i="12"/>
  <c r="Q1129" i="12"/>
  <c r="P1129" i="12"/>
  <c r="O1129" i="12"/>
  <c r="AI1127" i="12"/>
  <c r="AG1127" i="12"/>
  <c r="AF1127" i="12"/>
  <c r="AE1127" i="12"/>
  <c r="AD1127" i="12"/>
  <c r="AC1127" i="12"/>
  <c r="AB1127" i="12"/>
  <c r="AA1127" i="12"/>
  <c r="Z1127" i="12"/>
  <c r="Y1127" i="12"/>
  <c r="X1127" i="12"/>
  <c r="W1127" i="12"/>
  <c r="V1127" i="12"/>
  <c r="U1127" i="12"/>
  <c r="T1127" i="12"/>
  <c r="S1127" i="12"/>
  <c r="R1127" i="12"/>
  <c r="Q1127" i="12"/>
  <c r="P1127" i="12"/>
  <c r="O1127" i="12"/>
  <c r="AI1125" i="12"/>
  <c r="AG1125" i="12"/>
  <c r="AF1125" i="12"/>
  <c r="AE1125" i="12"/>
  <c r="AD1125" i="12"/>
  <c r="AC1125" i="12"/>
  <c r="AB1125" i="12"/>
  <c r="AA1125" i="12"/>
  <c r="Z1125" i="12"/>
  <c r="Y1125" i="12"/>
  <c r="X1125" i="12"/>
  <c r="W1125" i="12"/>
  <c r="V1125" i="12"/>
  <c r="U1125" i="12"/>
  <c r="T1125" i="12"/>
  <c r="S1125" i="12"/>
  <c r="R1125" i="12"/>
  <c r="Q1125" i="12"/>
  <c r="P1125" i="12"/>
  <c r="O1125" i="12"/>
  <c r="AI1123" i="12"/>
  <c r="AG1123" i="12"/>
  <c r="AF1123" i="12"/>
  <c r="AE1123" i="12"/>
  <c r="AD1123" i="12"/>
  <c r="AC1123" i="12"/>
  <c r="AB1123" i="12"/>
  <c r="AA1123" i="12"/>
  <c r="Z1123" i="12"/>
  <c r="Y1123" i="12"/>
  <c r="X1123" i="12"/>
  <c r="W1123" i="12"/>
  <c r="V1123" i="12"/>
  <c r="U1123" i="12"/>
  <c r="T1123" i="12"/>
  <c r="S1123" i="12"/>
  <c r="R1123" i="12"/>
  <c r="Q1123" i="12"/>
  <c r="P1123" i="12"/>
  <c r="O1123" i="12"/>
  <c r="AI1121" i="12"/>
  <c r="AG1121" i="12"/>
  <c r="AF1121" i="12"/>
  <c r="AE1121" i="12"/>
  <c r="AD1121" i="12"/>
  <c r="AC1121" i="12"/>
  <c r="AB1121" i="12"/>
  <c r="AA1121" i="12"/>
  <c r="Z1121" i="12"/>
  <c r="Y1121" i="12"/>
  <c r="X1121" i="12"/>
  <c r="W1121" i="12"/>
  <c r="V1121" i="12"/>
  <c r="U1121" i="12"/>
  <c r="T1121" i="12"/>
  <c r="S1121" i="12"/>
  <c r="R1121" i="12"/>
  <c r="Q1121" i="12"/>
  <c r="P1121" i="12"/>
  <c r="O1121" i="12"/>
  <c r="AI1119" i="12"/>
  <c r="AG1119" i="12"/>
  <c r="AF1119" i="12"/>
  <c r="AE1119" i="12"/>
  <c r="AD1119" i="12"/>
  <c r="AC1119" i="12"/>
  <c r="AB1119" i="12"/>
  <c r="AA1119" i="12"/>
  <c r="Z1119" i="12"/>
  <c r="Y1119" i="12"/>
  <c r="X1119" i="12"/>
  <c r="W1119" i="12"/>
  <c r="V1119" i="12"/>
  <c r="U1119" i="12"/>
  <c r="T1119" i="12"/>
  <c r="S1119" i="12"/>
  <c r="R1119" i="12"/>
  <c r="Q1119" i="12"/>
  <c r="P1119" i="12"/>
  <c r="O1119" i="12"/>
  <c r="AI1117" i="12"/>
  <c r="AG1117" i="12"/>
  <c r="AF1117" i="12"/>
  <c r="AE1117" i="12"/>
  <c r="AD1117" i="12"/>
  <c r="AC1117" i="12"/>
  <c r="AB1117" i="12"/>
  <c r="AA1117" i="12"/>
  <c r="Z1117" i="12"/>
  <c r="Y1117" i="12"/>
  <c r="X1117" i="12"/>
  <c r="W1117" i="12"/>
  <c r="V1117" i="12"/>
  <c r="U1117" i="12"/>
  <c r="T1117" i="12"/>
  <c r="S1117" i="12"/>
  <c r="R1117" i="12"/>
  <c r="Q1117" i="12"/>
  <c r="P1117" i="12"/>
  <c r="O1117" i="12"/>
  <c r="AI1115" i="12"/>
  <c r="AG1115" i="12"/>
  <c r="AF1115" i="12"/>
  <c r="AE1115" i="12"/>
  <c r="AD1115" i="12"/>
  <c r="AC1115" i="12"/>
  <c r="AB1115" i="12"/>
  <c r="AA1115" i="12"/>
  <c r="Z1115" i="12"/>
  <c r="Y1115" i="12"/>
  <c r="X1115" i="12"/>
  <c r="W1115" i="12"/>
  <c r="V1115" i="12"/>
  <c r="U1115" i="12"/>
  <c r="T1115" i="12"/>
  <c r="S1115" i="12"/>
  <c r="R1115" i="12"/>
  <c r="Q1115" i="12"/>
  <c r="P1115" i="12"/>
  <c r="O1115" i="12"/>
  <c r="AI1113" i="12"/>
  <c r="AG1113" i="12"/>
  <c r="AF1113" i="12"/>
  <c r="AE1113" i="12"/>
  <c r="AD1113" i="12"/>
  <c r="AC1113" i="12"/>
  <c r="AB1113" i="12"/>
  <c r="AA1113" i="12"/>
  <c r="Z1113" i="12"/>
  <c r="Y1113" i="12"/>
  <c r="X1113" i="12"/>
  <c r="W1113" i="12"/>
  <c r="V1113" i="12"/>
  <c r="U1113" i="12"/>
  <c r="T1113" i="12"/>
  <c r="S1113" i="12"/>
  <c r="R1113" i="12"/>
  <c r="Q1113" i="12"/>
  <c r="P1113" i="12"/>
  <c r="O1113" i="12"/>
  <c r="AI1111" i="12"/>
  <c r="AG1111" i="12"/>
  <c r="AF1111" i="12"/>
  <c r="AE1111" i="12"/>
  <c r="AD1111" i="12"/>
  <c r="AC1111" i="12"/>
  <c r="AB1111" i="12"/>
  <c r="AA1111" i="12"/>
  <c r="Z1111" i="12"/>
  <c r="Y1111" i="12"/>
  <c r="X1111" i="12"/>
  <c r="W1111" i="12"/>
  <c r="V1111" i="12"/>
  <c r="U1111" i="12"/>
  <c r="T1111" i="12"/>
  <c r="S1111" i="12"/>
  <c r="R1111" i="12"/>
  <c r="Q1111" i="12"/>
  <c r="P1111" i="12"/>
  <c r="O1111" i="12"/>
  <c r="AI1109" i="12"/>
  <c r="AG1109" i="12"/>
  <c r="AF1109" i="12"/>
  <c r="AE1109" i="12"/>
  <c r="AD1109" i="12"/>
  <c r="AC1109" i="12"/>
  <c r="AB1109" i="12"/>
  <c r="AA1109" i="12"/>
  <c r="Z1109" i="12"/>
  <c r="Y1109" i="12"/>
  <c r="X1109" i="12"/>
  <c r="W1109" i="12"/>
  <c r="V1109" i="12"/>
  <c r="U1109" i="12"/>
  <c r="T1109" i="12"/>
  <c r="S1109" i="12"/>
  <c r="R1109" i="12"/>
  <c r="Q1109" i="12"/>
  <c r="P1109" i="12"/>
  <c r="O1109" i="12"/>
  <c r="AI1107" i="12"/>
  <c r="AG1107" i="12"/>
  <c r="AF1107" i="12"/>
  <c r="AE1107" i="12"/>
  <c r="AD1107" i="12"/>
  <c r="AC1107" i="12"/>
  <c r="AB1107" i="12"/>
  <c r="AA1107" i="12"/>
  <c r="Z1107" i="12"/>
  <c r="Y1107" i="12"/>
  <c r="X1107" i="12"/>
  <c r="W1107" i="12"/>
  <c r="V1107" i="12"/>
  <c r="U1107" i="12"/>
  <c r="T1107" i="12"/>
  <c r="S1107" i="12"/>
  <c r="R1107" i="12"/>
  <c r="Q1107" i="12"/>
  <c r="P1107" i="12"/>
  <c r="O1107" i="12"/>
  <c r="AI1105" i="12"/>
  <c r="AG1105" i="12"/>
  <c r="AF1105" i="12"/>
  <c r="AE1105" i="12"/>
  <c r="AD1105" i="12"/>
  <c r="AC1105" i="12"/>
  <c r="AB1105" i="12"/>
  <c r="AA1105" i="12"/>
  <c r="Z1105" i="12"/>
  <c r="Y1105" i="12"/>
  <c r="X1105" i="12"/>
  <c r="W1105" i="12"/>
  <c r="V1105" i="12"/>
  <c r="U1105" i="12"/>
  <c r="T1105" i="12"/>
  <c r="S1105" i="12"/>
  <c r="R1105" i="12"/>
  <c r="Q1105" i="12"/>
  <c r="P1105" i="12"/>
  <c r="O1105" i="12"/>
  <c r="AI1103" i="12"/>
  <c r="AG1103" i="12"/>
  <c r="AF1103" i="12"/>
  <c r="AE1103" i="12"/>
  <c r="AD1103" i="12"/>
  <c r="AC1103" i="12"/>
  <c r="AB1103" i="12"/>
  <c r="AA1103" i="12"/>
  <c r="Z1103" i="12"/>
  <c r="Y1103" i="12"/>
  <c r="X1103" i="12"/>
  <c r="W1103" i="12"/>
  <c r="V1103" i="12"/>
  <c r="U1103" i="12"/>
  <c r="T1103" i="12"/>
  <c r="S1103" i="12"/>
  <c r="R1103" i="12"/>
  <c r="Q1103" i="12"/>
  <c r="P1103" i="12"/>
  <c r="O1103" i="12"/>
  <c r="AI1101" i="12"/>
  <c r="AG1101" i="12"/>
  <c r="AF1101" i="12"/>
  <c r="AE1101" i="12"/>
  <c r="AD1101" i="12"/>
  <c r="AC1101" i="12"/>
  <c r="AB1101" i="12"/>
  <c r="AA1101" i="12"/>
  <c r="Z1101" i="12"/>
  <c r="Y1101" i="12"/>
  <c r="X1101" i="12"/>
  <c r="W1101" i="12"/>
  <c r="V1101" i="12"/>
  <c r="U1101" i="12"/>
  <c r="T1101" i="12"/>
  <c r="S1101" i="12"/>
  <c r="R1101" i="12"/>
  <c r="Q1101" i="12"/>
  <c r="P1101" i="12"/>
  <c r="O1101" i="12"/>
  <c r="AI1099" i="12"/>
  <c r="AG1099" i="12"/>
  <c r="AF1099" i="12"/>
  <c r="AF1098" i="12" s="1"/>
  <c r="AE1099" i="12"/>
  <c r="AD1099" i="12"/>
  <c r="AC1099" i="12"/>
  <c r="AB1099" i="12"/>
  <c r="AA1099" i="12"/>
  <c r="Z1099" i="12"/>
  <c r="Y1099" i="12"/>
  <c r="X1099" i="12"/>
  <c r="W1099" i="12"/>
  <c r="V1099" i="12"/>
  <c r="U1099" i="12"/>
  <c r="T1099" i="12"/>
  <c r="S1099" i="12"/>
  <c r="R1099" i="12"/>
  <c r="Q1099" i="12"/>
  <c r="P1099" i="12"/>
  <c r="O1099" i="12"/>
  <c r="AI1096" i="12"/>
  <c r="AG1096" i="12"/>
  <c r="AF1096" i="12"/>
  <c r="AE1096" i="12"/>
  <c r="AD1096" i="12"/>
  <c r="AC1096" i="12"/>
  <c r="AB1096" i="12"/>
  <c r="AA1096" i="12"/>
  <c r="Z1096" i="12"/>
  <c r="Y1096" i="12"/>
  <c r="X1096" i="12"/>
  <c r="W1096" i="12"/>
  <c r="V1096" i="12"/>
  <c r="U1096" i="12"/>
  <c r="T1096" i="12"/>
  <c r="S1096" i="12"/>
  <c r="R1096" i="12"/>
  <c r="Q1096" i="12"/>
  <c r="P1096" i="12"/>
  <c r="O1096" i="12"/>
  <c r="AI1094" i="12"/>
  <c r="AG1094" i="12"/>
  <c r="AF1094" i="12"/>
  <c r="AE1094" i="12"/>
  <c r="AD1094" i="12"/>
  <c r="AC1094" i="12"/>
  <c r="AB1094" i="12"/>
  <c r="AA1094" i="12"/>
  <c r="Z1094" i="12"/>
  <c r="Y1094" i="12"/>
  <c r="X1094" i="12"/>
  <c r="W1094" i="12"/>
  <c r="V1094" i="12"/>
  <c r="U1094" i="12"/>
  <c r="T1094" i="12"/>
  <c r="S1094" i="12"/>
  <c r="R1094" i="12"/>
  <c r="Q1094" i="12"/>
  <c r="P1094" i="12"/>
  <c r="O1094" i="12"/>
  <c r="AI1092" i="12"/>
  <c r="AI1091" i="12" s="1"/>
  <c r="AG1092" i="12"/>
  <c r="AF1092" i="12"/>
  <c r="AE1092" i="12"/>
  <c r="AD1092" i="12"/>
  <c r="AC1092" i="12"/>
  <c r="AB1092" i="12"/>
  <c r="AA1092" i="12"/>
  <c r="AA1091" i="12" s="1"/>
  <c r="Z1092" i="12"/>
  <c r="Y1092" i="12"/>
  <c r="X1092" i="12"/>
  <c r="W1092" i="12"/>
  <c r="V1092" i="12"/>
  <c r="U1092" i="12"/>
  <c r="T1092" i="12"/>
  <c r="S1092" i="12"/>
  <c r="S1091" i="12" s="1"/>
  <c r="R1092" i="12"/>
  <c r="Q1092" i="12"/>
  <c r="P1092" i="12"/>
  <c r="O1092" i="12"/>
  <c r="AI1088" i="12"/>
  <c r="AG1088" i="12"/>
  <c r="AF1088" i="12"/>
  <c r="AE1088" i="12"/>
  <c r="AD1088" i="12"/>
  <c r="AC1088" i="12"/>
  <c r="AB1088" i="12"/>
  <c r="AA1088" i="12"/>
  <c r="Z1088" i="12"/>
  <c r="Y1088" i="12"/>
  <c r="X1088" i="12"/>
  <c r="W1088" i="12"/>
  <c r="V1088" i="12"/>
  <c r="U1088" i="12"/>
  <c r="T1088" i="12"/>
  <c r="S1088" i="12"/>
  <c r="R1088" i="12"/>
  <c r="Q1088" i="12"/>
  <c r="P1088" i="12"/>
  <c r="O1088" i="12"/>
  <c r="AI1086" i="12"/>
  <c r="AG1086" i="12"/>
  <c r="AF1086" i="12"/>
  <c r="AE1086" i="12"/>
  <c r="AD1086" i="12"/>
  <c r="AC1086" i="12"/>
  <c r="AB1086" i="12"/>
  <c r="AA1086" i="12"/>
  <c r="Z1086" i="12"/>
  <c r="Y1086" i="12"/>
  <c r="X1086" i="12"/>
  <c r="W1086" i="12"/>
  <c r="V1086" i="12"/>
  <c r="U1086" i="12"/>
  <c r="T1086" i="12"/>
  <c r="S1086" i="12"/>
  <c r="R1086" i="12"/>
  <c r="Q1086" i="12"/>
  <c r="P1086" i="12"/>
  <c r="O1086" i="12"/>
  <c r="AI1084" i="12"/>
  <c r="AG1084" i="12"/>
  <c r="AF1084" i="12"/>
  <c r="AE1084" i="12"/>
  <c r="AD1084" i="12"/>
  <c r="AC1084" i="12"/>
  <c r="AB1084" i="12"/>
  <c r="AA1084" i="12"/>
  <c r="Z1084" i="12"/>
  <c r="Y1084" i="12"/>
  <c r="X1084" i="12"/>
  <c r="W1084" i="12"/>
  <c r="V1084" i="12"/>
  <c r="U1084" i="12"/>
  <c r="T1084" i="12"/>
  <c r="S1084" i="12"/>
  <c r="R1084" i="12"/>
  <c r="Q1084" i="12"/>
  <c r="P1084" i="12"/>
  <c r="O1084" i="12"/>
  <c r="AI1082" i="12"/>
  <c r="AG1082" i="12"/>
  <c r="AF1082" i="12"/>
  <c r="AE1082" i="12"/>
  <c r="AD1082" i="12"/>
  <c r="AC1082" i="12"/>
  <c r="AB1082" i="12"/>
  <c r="AA1082" i="12"/>
  <c r="Z1082" i="12"/>
  <c r="Y1082" i="12"/>
  <c r="X1082" i="12"/>
  <c r="W1082" i="12"/>
  <c r="V1082" i="12"/>
  <c r="U1082" i="12"/>
  <c r="T1082" i="12"/>
  <c r="S1082" i="12"/>
  <c r="R1082" i="12"/>
  <c r="Q1082" i="12"/>
  <c r="P1082" i="12"/>
  <c r="O1082" i="12"/>
  <c r="AI1080" i="12"/>
  <c r="AG1080" i="12"/>
  <c r="AF1080" i="12"/>
  <c r="AE1080" i="12"/>
  <c r="AD1080" i="12"/>
  <c r="AC1080" i="12"/>
  <c r="AB1080" i="12"/>
  <c r="AA1080" i="12"/>
  <c r="Z1080" i="12"/>
  <c r="Y1080" i="12"/>
  <c r="X1080" i="12"/>
  <c r="W1080" i="12"/>
  <c r="V1080" i="12"/>
  <c r="U1080" i="12"/>
  <c r="T1080" i="12"/>
  <c r="S1080" i="12"/>
  <c r="R1080" i="12"/>
  <c r="Q1080" i="12"/>
  <c r="P1080" i="12"/>
  <c r="O1080" i="12"/>
  <c r="AI1078" i="12"/>
  <c r="AG1078" i="12"/>
  <c r="AF1078" i="12"/>
  <c r="AE1078" i="12"/>
  <c r="AD1078" i="12"/>
  <c r="AC1078" i="12"/>
  <c r="AB1078" i="12"/>
  <c r="AA1078" i="12"/>
  <c r="Z1078" i="12"/>
  <c r="Y1078" i="12"/>
  <c r="X1078" i="12"/>
  <c r="W1078" i="12"/>
  <c r="V1078" i="12"/>
  <c r="U1078" i="12"/>
  <c r="T1078" i="12"/>
  <c r="S1078" i="12"/>
  <c r="R1078" i="12"/>
  <c r="Q1078" i="12"/>
  <c r="P1078" i="12"/>
  <c r="O1078" i="12"/>
  <c r="AI1075" i="12"/>
  <c r="AG1075" i="12"/>
  <c r="AF1075" i="12"/>
  <c r="AE1075" i="12"/>
  <c r="AD1075" i="12"/>
  <c r="AC1075" i="12"/>
  <c r="AB1075" i="12"/>
  <c r="AA1075" i="12"/>
  <c r="Z1075" i="12"/>
  <c r="Y1075" i="12"/>
  <c r="X1075" i="12"/>
  <c r="W1075" i="12"/>
  <c r="V1075" i="12"/>
  <c r="U1075" i="12"/>
  <c r="T1075" i="12"/>
  <c r="S1075" i="12"/>
  <c r="R1075" i="12"/>
  <c r="Q1075" i="12"/>
  <c r="P1075" i="12"/>
  <c r="O1075" i="12"/>
  <c r="AI1073" i="12"/>
  <c r="AG1073" i="12"/>
  <c r="AF1073" i="12"/>
  <c r="AE1073" i="12"/>
  <c r="AE1072" i="12" s="1"/>
  <c r="AD1073" i="12"/>
  <c r="AC1073" i="12"/>
  <c r="AB1073" i="12"/>
  <c r="AA1073" i="12"/>
  <c r="AA1072" i="12" s="1"/>
  <c r="Z1073" i="12"/>
  <c r="Y1073" i="12"/>
  <c r="X1073" i="12"/>
  <c r="W1073" i="12"/>
  <c r="W1072" i="12" s="1"/>
  <c r="V1073" i="12"/>
  <c r="U1073" i="12"/>
  <c r="T1073" i="12"/>
  <c r="S1073" i="12"/>
  <c r="S1072" i="12" s="1"/>
  <c r="R1073" i="12"/>
  <c r="Q1073" i="12"/>
  <c r="P1073" i="12"/>
  <c r="O1073" i="12"/>
  <c r="AV1135" i="12"/>
  <c r="AU1135" i="12"/>
  <c r="AT1135" i="12"/>
  <c r="AS1135" i="12"/>
  <c r="AR1135" i="12"/>
  <c r="AQ1135" i="12"/>
  <c r="AP1135" i="12"/>
  <c r="AO1135" i="12"/>
  <c r="AN1135" i="12"/>
  <c r="AM1135" i="12"/>
  <c r="AL1135" i="12"/>
  <c r="AK1135" i="12"/>
  <c r="AJ1135" i="12"/>
  <c r="AF1135" i="12"/>
  <c r="AD1135" i="12"/>
  <c r="AB1135" i="12"/>
  <c r="X1135" i="12"/>
  <c r="T1135" i="12"/>
  <c r="R1135" i="12"/>
  <c r="P1135" i="12"/>
  <c r="N1135" i="12"/>
  <c r="M1135" i="12"/>
  <c r="L1135" i="12"/>
  <c r="K1135" i="12"/>
  <c r="J1135" i="12"/>
  <c r="H1135" i="12"/>
  <c r="AV1098" i="12"/>
  <c r="AU1098" i="12"/>
  <c r="AT1098" i="12"/>
  <c r="AS1098" i="12"/>
  <c r="AR1098" i="12"/>
  <c r="AQ1098" i="12"/>
  <c r="AP1098" i="12"/>
  <c r="AO1098" i="12"/>
  <c r="AN1098" i="12"/>
  <c r="AM1098" i="12"/>
  <c r="AL1098" i="12"/>
  <c r="AK1098" i="12"/>
  <c r="AJ1098" i="12"/>
  <c r="N1098" i="12"/>
  <c r="M1098" i="12"/>
  <c r="L1098" i="12"/>
  <c r="K1098" i="12"/>
  <c r="J1098" i="12"/>
  <c r="H1098" i="12"/>
  <c r="AV1091" i="12"/>
  <c r="AU1091" i="12"/>
  <c r="AT1091" i="12"/>
  <c r="AS1091" i="12"/>
  <c r="AR1091" i="12"/>
  <c r="AQ1091" i="12"/>
  <c r="AP1091" i="12"/>
  <c r="AO1091" i="12"/>
  <c r="AN1091" i="12"/>
  <c r="AM1091" i="12"/>
  <c r="AL1091" i="12"/>
  <c r="AK1091" i="12"/>
  <c r="AJ1091" i="12"/>
  <c r="AF1091" i="12"/>
  <c r="N1091" i="12"/>
  <c r="M1091" i="12"/>
  <c r="L1091" i="12"/>
  <c r="K1091" i="12"/>
  <c r="J1091" i="12"/>
  <c r="H1091" i="12"/>
  <c r="J1077" i="12"/>
  <c r="AV1077" i="12"/>
  <c r="AU1077" i="12"/>
  <c r="AT1077" i="12"/>
  <c r="AS1077" i="12"/>
  <c r="AR1077" i="12"/>
  <c r="AQ1077" i="12"/>
  <c r="AP1077" i="12"/>
  <c r="AO1077" i="12"/>
  <c r="AN1077" i="12"/>
  <c r="AM1077" i="12"/>
  <c r="AL1077" i="12"/>
  <c r="AK1077" i="12"/>
  <c r="AJ1077" i="12"/>
  <c r="N1077" i="12"/>
  <c r="M1077" i="12"/>
  <c r="L1077" i="12"/>
  <c r="K1077" i="12"/>
  <c r="H1077" i="12"/>
  <c r="AV1072" i="12"/>
  <c r="AU1072" i="12"/>
  <c r="AT1072" i="12"/>
  <c r="AS1072" i="12"/>
  <c r="AR1072" i="12"/>
  <c r="AQ1072" i="12"/>
  <c r="AP1072" i="12"/>
  <c r="AO1072" i="12"/>
  <c r="AN1072" i="12"/>
  <c r="AM1072" i="12"/>
  <c r="AL1072" i="12"/>
  <c r="AK1072" i="12"/>
  <c r="AJ1072" i="12"/>
  <c r="AF1072" i="12"/>
  <c r="X1072" i="12"/>
  <c r="P1072" i="12"/>
  <c r="N1072" i="12"/>
  <c r="M1072" i="12"/>
  <c r="L1072" i="12"/>
  <c r="K1072" i="12"/>
  <c r="J1072" i="12"/>
  <c r="H1072" i="12"/>
  <c r="AI1069" i="12"/>
  <c r="AI1068" i="12" s="1"/>
  <c r="AH1068" i="12"/>
  <c r="AG1069" i="12"/>
  <c r="AG1068" i="12" s="1"/>
  <c r="AF1069" i="12"/>
  <c r="AF1068" i="12" s="1"/>
  <c r="AE1069" i="12"/>
  <c r="AE1068" i="12" s="1"/>
  <c r="AD1069" i="12"/>
  <c r="AC1069" i="12"/>
  <c r="AC1068" i="12" s="1"/>
  <c r="AB1069" i="12"/>
  <c r="AB1068" i="12" s="1"/>
  <c r="AA1069" i="12"/>
  <c r="AA1068" i="12" s="1"/>
  <c r="Z1069" i="12"/>
  <c r="Z1068" i="12" s="1"/>
  <c r="Y1069" i="12"/>
  <c r="X1069" i="12"/>
  <c r="X1068" i="12" s="1"/>
  <c r="W1069" i="12"/>
  <c r="W1068" i="12" s="1"/>
  <c r="V1069" i="12"/>
  <c r="V1068" i="12" s="1"/>
  <c r="U1069" i="12"/>
  <c r="U1068" i="12" s="1"/>
  <c r="T1069" i="12"/>
  <c r="T1068" i="12" s="1"/>
  <c r="S1069" i="12"/>
  <c r="S1068" i="12" s="1"/>
  <c r="R1069" i="12"/>
  <c r="R1068" i="12" s="1"/>
  <c r="Q1069" i="12"/>
  <c r="Q1068" i="12" s="1"/>
  <c r="P1069" i="12"/>
  <c r="P1068" i="12" s="1"/>
  <c r="O1069" i="12"/>
  <c r="O1068" i="12" s="1"/>
  <c r="O1066" i="12"/>
  <c r="O1064" i="12"/>
  <c r="O1062" i="12"/>
  <c r="O1060" i="12"/>
  <c r="O1058" i="12"/>
  <c r="O1056" i="12"/>
  <c r="O1054" i="12"/>
  <c r="O1052" i="12"/>
  <c r="O1050" i="12"/>
  <c r="O1048" i="12"/>
  <c r="O1046" i="12"/>
  <c r="O1044" i="12"/>
  <c r="O1042" i="12"/>
  <c r="O1040" i="12"/>
  <c r="O1038" i="12"/>
  <c r="O1036" i="12"/>
  <c r="O1034" i="12"/>
  <c r="O1032" i="12"/>
  <c r="O1029" i="12"/>
  <c r="O1027" i="12"/>
  <c r="O1025" i="12"/>
  <c r="O1006" i="12"/>
  <c r="O1008" i="12"/>
  <c r="J1068" i="12"/>
  <c r="K1068" i="12"/>
  <c r="L1068" i="12"/>
  <c r="M1068" i="12"/>
  <c r="N1068" i="12"/>
  <c r="Y1068" i="12"/>
  <c r="AD1068" i="12"/>
  <c r="AJ1068" i="12"/>
  <c r="AK1068" i="12"/>
  <c r="AL1068" i="12"/>
  <c r="AM1068" i="12"/>
  <c r="AN1068" i="12"/>
  <c r="AO1068" i="12"/>
  <c r="AP1068" i="12"/>
  <c r="AQ1068" i="12"/>
  <c r="AR1068" i="12"/>
  <c r="AS1068" i="12"/>
  <c r="AT1068" i="12"/>
  <c r="AU1068" i="12"/>
  <c r="AV1068" i="12"/>
  <c r="AI1066" i="12"/>
  <c r="AG1066" i="12"/>
  <c r="AF1066" i="12"/>
  <c r="AE1066" i="12"/>
  <c r="AD1066" i="12"/>
  <c r="AC1066" i="12"/>
  <c r="AB1066" i="12"/>
  <c r="AA1066" i="12"/>
  <c r="Z1066" i="12"/>
  <c r="Y1066" i="12"/>
  <c r="X1066" i="12"/>
  <c r="W1066" i="12"/>
  <c r="V1066" i="12"/>
  <c r="U1066" i="12"/>
  <c r="T1066" i="12"/>
  <c r="S1066" i="12"/>
  <c r="R1066" i="12"/>
  <c r="Q1066" i="12"/>
  <c r="P1066" i="12"/>
  <c r="AI1064" i="12"/>
  <c r="AG1064" i="12"/>
  <c r="AF1064" i="12"/>
  <c r="AE1064" i="12"/>
  <c r="AD1064" i="12"/>
  <c r="AC1064" i="12"/>
  <c r="AB1064" i="12"/>
  <c r="AA1064" i="12"/>
  <c r="Z1064" i="12"/>
  <c r="Y1064" i="12"/>
  <c r="X1064" i="12"/>
  <c r="W1064" i="12"/>
  <c r="V1064" i="12"/>
  <c r="U1064" i="12"/>
  <c r="T1064" i="12"/>
  <c r="S1064" i="12"/>
  <c r="R1064" i="12"/>
  <c r="Q1064" i="12"/>
  <c r="P1064" i="12"/>
  <c r="AI1062" i="12"/>
  <c r="AG1062" i="12"/>
  <c r="AF1062" i="12"/>
  <c r="AE1062" i="12"/>
  <c r="AD1062" i="12"/>
  <c r="AC1062" i="12"/>
  <c r="AB1062" i="12"/>
  <c r="AA1062" i="12"/>
  <c r="Z1062" i="12"/>
  <c r="Y1062" i="12"/>
  <c r="X1062" i="12"/>
  <c r="W1062" i="12"/>
  <c r="V1062" i="12"/>
  <c r="U1062" i="12"/>
  <c r="T1062" i="12"/>
  <c r="S1062" i="12"/>
  <c r="R1062" i="12"/>
  <c r="Q1062" i="12"/>
  <c r="P1062" i="12"/>
  <c r="AI1060" i="12"/>
  <c r="AG1060" i="12"/>
  <c r="AF1060" i="12"/>
  <c r="AE1060" i="12"/>
  <c r="AD1060" i="12"/>
  <c r="AC1060" i="12"/>
  <c r="AB1060" i="12"/>
  <c r="AA1060" i="12"/>
  <c r="Z1060" i="12"/>
  <c r="Y1060" i="12"/>
  <c r="X1060" i="12"/>
  <c r="W1060" i="12"/>
  <c r="V1060" i="12"/>
  <c r="U1060" i="12"/>
  <c r="T1060" i="12"/>
  <c r="S1060" i="12"/>
  <c r="R1060" i="12"/>
  <c r="Q1060" i="12"/>
  <c r="P1060" i="12"/>
  <c r="AI1058" i="12"/>
  <c r="AG1058" i="12"/>
  <c r="AF1058" i="12"/>
  <c r="AE1058" i="12"/>
  <c r="AD1058" i="12"/>
  <c r="AC1058" i="12"/>
  <c r="AB1058" i="12"/>
  <c r="AA1058" i="12"/>
  <c r="Z1058" i="12"/>
  <c r="Y1058" i="12"/>
  <c r="X1058" i="12"/>
  <c r="W1058" i="12"/>
  <c r="V1058" i="12"/>
  <c r="U1058" i="12"/>
  <c r="T1058" i="12"/>
  <c r="S1058" i="12"/>
  <c r="R1058" i="12"/>
  <c r="Q1058" i="12"/>
  <c r="P1058" i="12"/>
  <c r="AI1056" i="12"/>
  <c r="AG1056" i="12"/>
  <c r="AF1056" i="12"/>
  <c r="AE1056" i="12"/>
  <c r="AD1056" i="12"/>
  <c r="AC1056" i="12"/>
  <c r="AB1056" i="12"/>
  <c r="AA1056" i="12"/>
  <c r="Z1056" i="12"/>
  <c r="Y1056" i="12"/>
  <c r="X1056" i="12"/>
  <c r="W1056" i="12"/>
  <c r="V1056" i="12"/>
  <c r="U1056" i="12"/>
  <c r="T1056" i="12"/>
  <c r="S1056" i="12"/>
  <c r="R1056" i="12"/>
  <c r="Q1056" i="12"/>
  <c r="P1056" i="12"/>
  <c r="AI1054" i="12"/>
  <c r="AG1054" i="12"/>
  <c r="AF1054" i="12"/>
  <c r="AE1054" i="12"/>
  <c r="AD1054" i="12"/>
  <c r="AC1054" i="12"/>
  <c r="AB1054" i="12"/>
  <c r="AA1054" i="12"/>
  <c r="Z1054" i="12"/>
  <c r="Y1054" i="12"/>
  <c r="X1054" i="12"/>
  <c r="W1054" i="12"/>
  <c r="V1054" i="12"/>
  <c r="U1054" i="12"/>
  <c r="T1054" i="12"/>
  <c r="S1054" i="12"/>
  <c r="R1054" i="12"/>
  <c r="Q1054" i="12"/>
  <c r="P1054" i="12"/>
  <c r="AI1052" i="12"/>
  <c r="AG1052" i="12"/>
  <c r="AF1052" i="12"/>
  <c r="AE1052" i="12"/>
  <c r="AD1052" i="12"/>
  <c r="AC1052" i="12"/>
  <c r="AB1052" i="12"/>
  <c r="AA1052" i="12"/>
  <c r="Z1052" i="12"/>
  <c r="Y1052" i="12"/>
  <c r="X1052" i="12"/>
  <c r="W1052" i="12"/>
  <c r="V1052" i="12"/>
  <c r="U1052" i="12"/>
  <c r="T1052" i="12"/>
  <c r="S1052" i="12"/>
  <c r="R1052" i="12"/>
  <c r="Q1052" i="12"/>
  <c r="P1052" i="12"/>
  <c r="AI1050" i="12"/>
  <c r="AG1050" i="12"/>
  <c r="AF1050" i="12"/>
  <c r="AE1050" i="12"/>
  <c r="AD1050" i="12"/>
  <c r="AC1050" i="12"/>
  <c r="AB1050" i="12"/>
  <c r="AA1050" i="12"/>
  <c r="Z1050" i="12"/>
  <c r="Y1050" i="12"/>
  <c r="X1050" i="12"/>
  <c r="W1050" i="12"/>
  <c r="V1050" i="12"/>
  <c r="U1050" i="12"/>
  <c r="T1050" i="12"/>
  <c r="S1050" i="12"/>
  <c r="R1050" i="12"/>
  <c r="Q1050" i="12"/>
  <c r="P1050" i="12"/>
  <c r="AI1048" i="12"/>
  <c r="AG1048" i="12"/>
  <c r="AF1048" i="12"/>
  <c r="AE1048" i="12"/>
  <c r="AD1048" i="12"/>
  <c r="AC1048" i="12"/>
  <c r="AB1048" i="12"/>
  <c r="AA1048" i="12"/>
  <c r="Z1048" i="12"/>
  <c r="Y1048" i="12"/>
  <c r="X1048" i="12"/>
  <c r="W1048" i="12"/>
  <c r="V1048" i="12"/>
  <c r="U1048" i="12"/>
  <c r="T1048" i="12"/>
  <c r="S1048" i="12"/>
  <c r="R1048" i="12"/>
  <c r="Q1048" i="12"/>
  <c r="P1048" i="12"/>
  <c r="AI1046" i="12"/>
  <c r="AG1046" i="12"/>
  <c r="AF1046" i="12"/>
  <c r="AE1046" i="12"/>
  <c r="AD1046" i="12"/>
  <c r="AC1046" i="12"/>
  <c r="AB1046" i="12"/>
  <c r="AA1046" i="12"/>
  <c r="Z1046" i="12"/>
  <c r="Y1046" i="12"/>
  <c r="X1046" i="12"/>
  <c r="W1046" i="12"/>
  <c r="V1046" i="12"/>
  <c r="U1046" i="12"/>
  <c r="T1046" i="12"/>
  <c r="S1046" i="12"/>
  <c r="R1046" i="12"/>
  <c r="Q1046" i="12"/>
  <c r="P1046" i="12"/>
  <c r="AI1044" i="12"/>
  <c r="AG1044" i="12"/>
  <c r="AF1044" i="12"/>
  <c r="AE1044" i="12"/>
  <c r="AD1044" i="12"/>
  <c r="AC1044" i="12"/>
  <c r="AB1044" i="12"/>
  <c r="AA1044" i="12"/>
  <c r="Z1044" i="12"/>
  <c r="Y1044" i="12"/>
  <c r="X1044" i="12"/>
  <c r="W1044" i="12"/>
  <c r="V1044" i="12"/>
  <c r="U1044" i="12"/>
  <c r="T1044" i="12"/>
  <c r="S1044" i="12"/>
  <c r="R1044" i="12"/>
  <c r="Q1044" i="12"/>
  <c r="P1044" i="12"/>
  <c r="AI1042" i="12"/>
  <c r="AG1042" i="12"/>
  <c r="AF1042" i="12"/>
  <c r="AE1042" i="12"/>
  <c r="AD1042" i="12"/>
  <c r="AC1042" i="12"/>
  <c r="AB1042" i="12"/>
  <c r="AA1042" i="12"/>
  <c r="Z1042" i="12"/>
  <c r="Y1042" i="12"/>
  <c r="X1042" i="12"/>
  <c r="W1042" i="12"/>
  <c r="V1042" i="12"/>
  <c r="U1042" i="12"/>
  <c r="T1042" i="12"/>
  <c r="S1042" i="12"/>
  <c r="R1042" i="12"/>
  <c r="Q1042" i="12"/>
  <c r="P1042" i="12"/>
  <c r="AI1040" i="12"/>
  <c r="AG1040" i="12"/>
  <c r="AF1040" i="12"/>
  <c r="AE1040" i="12"/>
  <c r="AD1040" i="12"/>
  <c r="AC1040" i="12"/>
  <c r="AB1040" i="12"/>
  <c r="AA1040" i="12"/>
  <c r="Z1040" i="12"/>
  <c r="Y1040" i="12"/>
  <c r="X1040" i="12"/>
  <c r="W1040" i="12"/>
  <c r="V1040" i="12"/>
  <c r="U1040" i="12"/>
  <c r="T1040" i="12"/>
  <c r="S1040" i="12"/>
  <c r="R1040" i="12"/>
  <c r="Q1040" i="12"/>
  <c r="P1040" i="12"/>
  <c r="AI1038" i="12"/>
  <c r="AG1038" i="12"/>
  <c r="AF1038" i="12"/>
  <c r="AE1038" i="12"/>
  <c r="AD1038" i="12"/>
  <c r="AC1038" i="12"/>
  <c r="AB1038" i="12"/>
  <c r="AA1038" i="12"/>
  <c r="Z1038" i="12"/>
  <c r="Y1038" i="12"/>
  <c r="X1038" i="12"/>
  <c r="W1038" i="12"/>
  <c r="V1038" i="12"/>
  <c r="U1038" i="12"/>
  <c r="T1038" i="12"/>
  <c r="S1038" i="12"/>
  <c r="R1038" i="12"/>
  <c r="Q1038" i="12"/>
  <c r="P1038" i="12"/>
  <c r="AI1036" i="12"/>
  <c r="AG1036" i="12"/>
  <c r="AF1036" i="12"/>
  <c r="AE1036" i="12"/>
  <c r="AD1036" i="12"/>
  <c r="AC1036" i="12"/>
  <c r="AB1036" i="12"/>
  <c r="AA1036" i="12"/>
  <c r="Z1036" i="12"/>
  <c r="Y1036" i="12"/>
  <c r="X1036" i="12"/>
  <c r="W1036" i="12"/>
  <c r="V1036" i="12"/>
  <c r="U1036" i="12"/>
  <c r="T1036" i="12"/>
  <c r="S1036" i="12"/>
  <c r="R1036" i="12"/>
  <c r="Q1036" i="12"/>
  <c r="P1036" i="12"/>
  <c r="AI1034" i="12"/>
  <c r="AG1034" i="12"/>
  <c r="AF1034" i="12"/>
  <c r="AE1034" i="12"/>
  <c r="AD1034" i="12"/>
  <c r="AC1034" i="12"/>
  <c r="AB1034" i="12"/>
  <c r="AA1034" i="12"/>
  <c r="Z1034" i="12"/>
  <c r="Y1034" i="12"/>
  <c r="X1034" i="12"/>
  <c r="W1034" i="12"/>
  <c r="V1034" i="12"/>
  <c r="U1034" i="12"/>
  <c r="T1034" i="12"/>
  <c r="S1034" i="12"/>
  <c r="R1034" i="12"/>
  <c r="Q1034" i="12"/>
  <c r="P1034" i="12"/>
  <c r="AI1032" i="12"/>
  <c r="AG1032" i="12"/>
  <c r="AF1032" i="12"/>
  <c r="AE1032" i="12"/>
  <c r="AD1032" i="12"/>
  <c r="AC1032" i="12"/>
  <c r="AB1032" i="12"/>
  <c r="AA1032" i="12"/>
  <c r="Z1032" i="12"/>
  <c r="Y1032" i="12"/>
  <c r="X1032" i="12"/>
  <c r="W1032" i="12"/>
  <c r="V1032" i="12"/>
  <c r="U1032" i="12"/>
  <c r="T1032" i="12"/>
  <c r="S1032" i="12"/>
  <c r="R1032" i="12"/>
  <c r="Q1032" i="12"/>
  <c r="P1032" i="12"/>
  <c r="AI1029" i="12"/>
  <c r="AG1029" i="12"/>
  <c r="AF1029" i="12"/>
  <c r="AE1029" i="12"/>
  <c r="AD1029" i="12"/>
  <c r="AC1029" i="12"/>
  <c r="AB1029" i="12"/>
  <c r="AA1029" i="12"/>
  <c r="Z1029" i="12"/>
  <c r="Y1029" i="12"/>
  <c r="X1029" i="12"/>
  <c r="W1029" i="12"/>
  <c r="V1029" i="12"/>
  <c r="U1029" i="12"/>
  <c r="T1029" i="12"/>
  <c r="S1029" i="12"/>
  <c r="R1029" i="12"/>
  <c r="Q1029" i="12"/>
  <c r="P1029" i="12"/>
  <c r="AI1027" i="12"/>
  <c r="AG1027" i="12"/>
  <c r="AF1027" i="12"/>
  <c r="AE1027" i="12"/>
  <c r="AD1027" i="12"/>
  <c r="AC1027" i="12"/>
  <c r="AB1027" i="12"/>
  <c r="AA1027" i="12"/>
  <c r="Z1027" i="12"/>
  <c r="Y1027" i="12"/>
  <c r="X1027" i="12"/>
  <c r="W1027" i="12"/>
  <c r="V1027" i="12"/>
  <c r="U1027" i="12"/>
  <c r="T1027" i="12"/>
  <c r="S1027" i="12"/>
  <c r="R1027" i="12"/>
  <c r="Q1027" i="12"/>
  <c r="P1027" i="12"/>
  <c r="AI1025" i="12"/>
  <c r="AH1024" i="12"/>
  <c r="AG1025" i="12"/>
  <c r="AG1024" i="12" s="1"/>
  <c r="AF1025" i="12"/>
  <c r="AE1025" i="12"/>
  <c r="AD1025" i="12"/>
  <c r="AC1025" i="12"/>
  <c r="AB1025" i="12"/>
  <c r="AA1025" i="12"/>
  <c r="Z1025" i="12"/>
  <c r="Y1025" i="12"/>
  <c r="Y1024" i="12" s="1"/>
  <c r="X1025" i="12"/>
  <c r="W1025" i="12"/>
  <c r="V1025" i="12"/>
  <c r="V1024" i="12" s="1"/>
  <c r="U1025" i="12"/>
  <c r="T1025" i="12"/>
  <c r="S1025" i="12"/>
  <c r="R1025" i="12"/>
  <c r="R1024" i="12" s="1"/>
  <c r="Q1025" i="12"/>
  <c r="Q1024" i="12" s="1"/>
  <c r="P1025" i="12"/>
  <c r="AI1021" i="12"/>
  <c r="AG1021" i="12"/>
  <c r="AF1021" i="12"/>
  <c r="AE1021" i="12"/>
  <c r="AD1021" i="12"/>
  <c r="AC1021" i="12"/>
  <c r="AB1021" i="12"/>
  <c r="AA1021" i="12"/>
  <c r="Z1021" i="12"/>
  <c r="Y1021" i="12"/>
  <c r="X1021" i="12"/>
  <c r="W1021" i="12"/>
  <c r="V1021" i="12"/>
  <c r="U1021" i="12"/>
  <c r="T1021" i="12"/>
  <c r="S1021" i="12"/>
  <c r="R1021" i="12"/>
  <c r="Q1021" i="12"/>
  <c r="P1021" i="12"/>
  <c r="AI1019" i="12"/>
  <c r="AG1019" i="12"/>
  <c r="AF1019" i="12"/>
  <c r="AE1019" i="12"/>
  <c r="AD1019" i="12"/>
  <c r="AC1019" i="12"/>
  <c r="AB1019" i="12"/>
  <c r="AA1019" i="12"/>
  <c r="Z1019" i="12"/>
  <c r="Y1019" i="12"/>
  <c r="X1019" i="12"/>
  <c r="W1019" i="12"/>
  <c r="V1019" i="12"/>
  <c r="U1019" i="12"/>
  <c r="T1019" i="12"/>
  <c r="S1019" i="12"/>
  <c r="R1019" i="12"/>
  <c r="Q1019" i="12"/>
  <c r="P1019" i="12"/>
  <c r="AI1017" i="12"/>
  <c r="AG1017" i="12"/>
  <c r="AF1017" i="12"/>
  <c r="AE1017" i="12"/>
  <c r="AD1017" i="12"/>
  <c r="AC1017" i="12"/>
  <c r="AB1017" i="12"/>
  <c r="AA1017" i="12"/>
  <c r="Z1017" i="12"/>
  <c r="Y1017" i="12"/>
  <c r="X1017" i="12"/>
  <c r="W1017" i="12"/>
  <c r="V1017" i="12"/>
  <c r="U1017" i="12"/>
  <c r="T1017" i="12"/>
  <c r="S1017" i="12"/>
  <c r="R1017" i="12"/>
  <c r="Q1017" i="12"/>
  <c r="P1017" i="12"/>
  <c r="AI1015" i="12"/>
  <c r="P1015" i="12"/>
  <c r="AI1013" i="12"/>
  <c r="AG1013" i="12"/>
  <c r="AF1013" i="12"/>
  <c r="AE1013" i="12"/>
  <c r="AD1013" i="12"/>
  <c r="AC1013" i="12"/>
  <c r="AB1013" i="12"/>
  <c r="AA1013" i="12"/>
  <c r="Z1013" i="12"/>
  <c r="Y1013" i="12"/>
  <c r="X1013" i="12"/>
  <c r="W1013" i="12"/>
  <c r="V1013" i="12"/>
  <c r="U1013" i="12"/>
  <c r="T1013" i="12"/>
  <c r="S1013" i="12"/>
  <c r="R1013" i="12"/>
  <c r="Q1013" i="12"/>
  <c r="P1013" i="12"/>
  <c r="AI1011" i="12"/>
  <c r="P1011" i="12"/>
  <c r="AI1008" i="12"/>
  <c r="AG1008" i="12"/>
  <c r="AF1008" i="12"/>
  <c r="AE1008" i="12"/>
  <c r="AD1008" i="12"/>
  <c r="AC1008" i="12"/>
  <c r="AB1008" i="12"/>
  <c r="AA1008" i="12"/>
  <c r="Z1008" i="12"/>
  <c r="Y1008" i="12"/>
  <c r="X1008" i="12"/>
  <c r="W1008" i="12"/>
  <c r="V1008" i="12"/>
  <c r="U1008" i="12"/>
  <c r="T1008" i="12"/>
  <c r="S1008" i="12"/>
  <c r="R1008" i="12"/>
  <c r="R1005" i="12" s="1"/>
  <c r="Q1008" i="12"/>
  <c r="P1008" i="12"/>
  <c r="R1006" i="12"/>
  <c r="S1006" i="12"/>
  <c r="S1005" i="12" s="1"/>
  <c r="T1006" i="12"/>
  <c r="U1006" i="12"/>
  <c r="V1006" i="12"/>
  <c r="W1006" i="12"/>
  <c r="X1006" i="12"/>
  <c r="Y1006" i="12"/>
  <c r="Z1006" i="12"/>
  <c r="AA1006" i="12"/>
  <c r="AA1005" i="12" s="1"/>
  <c r="AB1006" i="12"/>
  <c r="AC1006" i="12"/>
  <c r="AD1006" i="12"/>
  <c r="AE1006" i="12"/>
  <c r="AF1006" i="12"/>
  <c r="AF1005" i="12" s="1"/>
  <c r="AG1006" i="12"/>
  <c r="Q1006" i="12"/>
  <c r="P1006" i="12"/>
  <c r="P1005" i="12" s="1"/>
  <c r="O1012" i="12"/>
  <c r="O1011" i="12" s="1"/>
  <c r="AV1031" i="12"/>
  <c r="AU1031" i="12"/>
  <c r="AT1031" i="12"/>
  <c r="AS1031" i="12"/>
  <c r="AR1031" i="12"/>
  <c r="AQ1031" i="12"/>
  <c r="AP1031" i="12"/>
  <c r="AO1031" i="12"/>
  <c r="AN1031" i="12"/>
  <c r="AM1031" i="12"/>
  <c r="AL1031" i="12"/>
  <c r="AK1031" i="12"/>
  <c r="AJ1031" i="12"/>
  <c r="N1031" i="12"/>
  <c r="M1031" i="12"/>
  <c r="L1031" i="12"/>
  <c r="K1031" i="12"/>
  <c r="J1031" i="12"/>
  <c r="H1068" i="12"/>
  <c r="H1031" i="12"/>
  <c r="AV1024" i="12"/>
  <c r="AU1024" i="12"/>
  <c r="AT1024" i="12"/>
  <c r="AS1024" i="12"/>
  <c r="AR1024" i="12"/>
  <c r="AQ1024" i="12"/>
  <c r="AP1024" i="12"/>
  <c r="AO1024" i="12"/>
  <c r="AN1024" i="12"/>
  <c r="AM1024" i="12"/>
  <c r="AL1024" i="12"/>
  <c r="AK1024" i="12"/>
  <c r="AJ1024" i="12"/>
  <c r="AD1024" i="12"/>
  <c r="S1024" i="12"/>
  <c r="N1024" i="12"/>
  <c r="M1024" i="12"/>
  <c r="L1024" i="12"/>
  <c r="K1024" i="12"/>
  <c r="J1024" i="12"/>
  <c r="H1024" i="12"/>
  <c r="AV1010" i="12"/>
  <c r="AU1010" i="12"/>
  <c r="AT1010" i="12"/>
  <c r="AS1010" i="12"/>
  <c r="AR1010" i="12"/>
  <c r="AQ1010" i="12"/>
  <c r="AP1010" i="12"/>
  <c r="AO1010" i="12"/>
  <c r="AN1010" i="12"/>
  <c r="AM1010" i="12"/>
  <c r="AL1010" i="12"/>
  <c r="AK1010" i="12"/>
  <c r="AJ1010" i="12"/>
  <c r="N1010" i="12"/>
  <c r="M1010" i="12"/>
  <c r="L1010" i="12"/>
  <c r="K1010" i="12"/>
  <c r="J1010" i="12"/>
  <c r="H1010" i="12"/>
  <c r="AV1005" i="12"/>
  <c r="AU1005" i="12"/>
  <c r="AT1005" i="12"/>
  <c r="AS1005" i="12"/>
  <c r="AR1005" i="12"/>
  <c r="AQ1005" i="12"/>
  <c r="AP1005" i="12"/>
  <c r="AO1005" i="12"/>
  <c r="AN1005" i="12"/>
  <c r="AM1005" i="12"/>
  <c r="AL1005" i="12"/>
  <c r="AK1005" i="12"/>
  <c r="AJ1005" i="12"/>
  <c r="AH1005" i="12"/>
  <c r="N1005" i="12"/>
  <c r="M1005" i="12"/>
  <c r="L1005" i="12"/>
  <c r="K1005" i="12"/>
  <c r="J1005" i="12"/>
  <c r="H1005" i="12"/>
  <c r="AV1001" i="12"/>
  <c r="AU1001" i="12"/>
  <c r="AT1001" i="12"/>
  <c r="AS1001" i="12"/>
  <c r="AR1001" i="12"/>
  <c r="AQ1001" i="12"/>
  <c r="AP1001" i="12"/>
  <c r="AO1001" i="12"/>
  <c r="AN1001" i="12"/>
  <c r="AM1001" i="12"/>
  <c r="AL1001" i="12"/>
  <c r="AK1001" i="12"/>
  <c r="AJ1001" i="12"/>
  <c r="N1001" i="12"/>
  <c r="M1001" i="12"/>
  <c r="L1001" i="12"/>
  <c r="K1001" i="12"/>
  <c r="J1001" i="12"/>
  <c r="H1001" i="12"/>
  <c r="AV964" i="12"/>
  <c r="AU964" i="12"/>
  <c r="AT964" i="12"/>
  <c r="AS964" i="12"/>
  <c r="AR964" i="12"/>
  <c r="AQ964" i="12"/>
  <c r="AP964" i="12"/>
  <c r="AO964" i="12"/>
  <c r="AN964" i="12"/>
  <c r="AM964" i="12"/>
  <c r="AL964" i="12"/>
  <c r="AK964" i="12"/>
  <c r="AJ964" i="12"/>
  <c r="N964" i="12"/>
  <c r="M964" i="12"/>
  <c r="L964" i="12"/>
  <c r="K964" i="12"/>
  <c r="J964" i="12"/>
  <c r="H964" i="12"/>
  <c r="AV957" i="12"/>
  <c r="AU957" i="12"/>
  <c r="AT957" i="12"/>
  <c r="AS957" i="12"/>
  <c r="AR957" i="12"/>
  <c r="AQ957" i="12"/>
  <c r="AP957" i="12"/>
  <c r="AO957" i="12"/>
  <c r="AN957" i="12"/>
  <c r="AM957" i="12"/>
  <c r="AL957" i="12"/>
  <c r="AK957" i="12"/>
  <c r="AJ957" i="12"/>
  <c r="N957" i="12"/>
  <c r="M957" i="12"/>
  <c r="L957" i="12"/>
  <c r="K957" i="12"/>
  <c r="J957" i="12"/>
  <c r="H957" i="12"/>
  <c r="AV943" i="12"/>
  <c r="AU943" i="12"/>
  <c r="AT943" i="12"/>
  <c r="AS943" i="12"/>
  <c r="AR943" i="12"/>
  <c r="AQ943" i="12"/>
  <c r="AP943" i="12"/>
  <c r="AO943" i="12"/>
  <c r="AN943" i="12"/>
  <c r="AM943" i="12"/>
  <c r="AL943" i="12"/>
  <c r="AK943" i="12"/>
  <c r="AJ943" i="12"/>
  <c r="N943" i="12"/>
  <c r="M943" i="12"/>
  <c r="L943" i="12"/>
  <c r="K943" i="12"/>
  <c r="J943" i="12"/>
  <c r="H943" i="12"/>
  <c r="AV938" i="12"/>
  <c r="AU938" i="12"/>
  <c r="AU937" i="12" s="1"/>
  <c r="AT938" i="12"/>
  <c r="AS938" i="12"/>
  <c r="AR938" i="12"/>
  <c r="AQ938" i="12"/>
  <c r="AQ937" i="12" s="1"/>
  <c r="AP938" i="12"/>
  <c r="AO938" i="12"/>
  <c r="AN938" i="12"/>
  <c r="AM938" i="12"/>
  <c r="AM937" i="12" s="1"/>
  <c r="AL938" i="12"/>
  <c r="AK938" i="12"/>
  <c r="AJ938" i="12"/>
  <c r="N938" i="12"/>
  <c r="N937" i="12" s="1"/>
  <c r="M938" i="12"/>
  <c r="L938" i="12"/>
  <c r="K938" i="12"/>
  <c r="J938" i="12"/>
  <c r="J937" i="12" s="1"/>
  <c r="H938" i="12"/>
  <c r="AV934" i="12"/>
  <c r="AU934" i="12"/>
  <c r="AT934" i="12"/>
  <c r="AS934" i="12"/>
  <c r="AR934" i="12"/>
  <c r="AQ934" i="12"/>
  <c r="AP934" i="12"/>
  <c r="AO934" i="12"/>
  <c r="AN934" i="12"/>
  <c r="AM934" i="12"/>
  <c r="AL934" i="12"/>
  <c r="AK934" i="12"/>
  <c r="AJ934" i="12"/>
  <c r="N934" i="12"/>
  <c r="M934" i="12"/>
  <c r="L934" i="12"/>
  <c r="K934" i="12"/>
  <c r="J934" i="12"/>
  <c r="H934" i="12"/>
  <c r="AV897" i="12"/>
  <c r="AU897" i="12"/>
  <c r="AT897" i="12"/>
  <c r="AS897" i="12"/>
  <c r="AR897" i="12"/>
  <c r="AQ897" i="12"/>
  <c r="AP897" i="12"/>
  <c r="AO897" i="12"/>
  <c r="AN897" i="12"/>
  <c r="AM897" i="12"/>
  <c r="AL897" i="12"/>
  <c r="AK897" i="12"/>
  <c r="AJ897" i="12"/>
  <c r="N897" i="12"/>
  <c r="M897" i="12"/>
  <c r="L897" i="12"/>
  <c r="K897" i="12"/>
  <c r="J897" i="12"/>
  <c r="H897" i="12"/>
  <c r="AV890" i="12"/>
  <c r="AU890" i="12"/>
  <c r="AT890" i="12"/>
  <c r="AS890" i="12"/>
  <c r="AR890" i="12"/>
  <c r="AQ890" i="12"/>
  <c r="AP890" i="12"/>
  <c r="AO890" i="12"/>
  <c r="AN890" i="12"/>
  <c r="AM890" i="12"/>
  <c r="AL890" i="12"/>
  <c r="AK890" i="12"/>
  <c r="AJ890" i="12"/>
  <c r="N890" i="12"/>
  <c r="M890" i="12"/>
  <c r="L890" i="12"/>
  <c r="K890" i="12"/>
  <c r="J890" i="12"/>
  <c r="H890" i="12"/>
  <c r="AV876" i="12"/>
  <c r="AU876" i="12"/>
  <c r="AT876" i="12"/>
  <c r="AS876" i="12"/>
  <c r="AR876" i="12"/>
  <c r="AQ876" i="12"/>
  <c r="AP876" i="12"/>
  <c r="AO876" i="12"/>
  <c r="AN876" i="12"/>
  <c r="AM876" i="12"/>
  <c r="AL876" i="12"/>
  <c r="AK876" i="12"/>
  <c r="AJ876" i="12"/>
  <c r="N876" i="12"/>
  <c r="M876" i="12"/>
  <c r="L876" i="12"/>
  <c r="K876" i="12"/>
  <c r="J876" i="12"/>
  <c r="H876" i="12"/>
  <c r="AV871" i="12"/>
  <c r="AU871" i="12"/>
  <c r="AT871" i="12"/>
  <c r="AS871" i="12"/>
  <c r="AR871" i="12"/>
  <c r="AQ871" i="12"/>
  <c r="AP871" i="12"/>
  <c r="AO871" i="12"/>
  <c r="AN871" i="12"/>
  <c r="AM871" i="12"/>
  <c r="AL871" i="12"/>
  <c r="AK871" i="12"/>
  <c r="AJ871" i="12"/>
  <c r="N871" i="12"/>
  <c r="M871" i="12"/>
  <c r="L871" i="12"/>
  <c r="K871" i="12"/>
  <c r="J871" i="12"/>
  <c r="H871" i="12"/>
  <c r="AI1002" i="12"/>
  <c r="AI1001" i="12" s="1"/>
  <c r="AH1001" i="12"/>
  <c r="AG1002" i="12"/>
  <c r="AG1001" i="12" s="1"/>
  <c r="AF1002" i="12"/>
  <c r="AF1001" i="12" s="1"/>
  <c r="AE1002" i="12"/>
  <c r="AE1001" i="12" s="1"/>
  <c r="AD1002" i="12"/>
  <c r="AD1001" i="12" s="1"/>
  <c r="AC1002" i="12"/>
  <c r="AC1001" i="12" s="1"/>
  <c r="AB1002" i="12"/>
  <c r="AB1001" i="12" s="1"/>
  <c r="AA1002" i="12"/>
  <c r="AA1001" i="12" s="1"/>
  <c r="Z1002" i="12"/>
  <c r="Z1001" i="12" s="1"/>
  <c r="Y1002" i="12"/>
  <c r="Y1001" i="12" s="1"/>
  <c r="X1002" i="12"/>
  <c r="X1001" i="12" s="1"/>
  <c r="W1002" i="12"/>
  <c r="W1001" i="12" s="1"/>
  <c r="V1002" i="12"/>
  <c r="V1001" i="12" s="1"/>
  <c r="U1002" i="12"/>
  <c r="U1001" i="12" s="1"/>
  <c r="T1002" i="12"/>
  <c r="T1001" i="12" s="1"/>
  <c r="S1002" i="12"/>
  <c r="S1001" i="12" s="1"/>
  <c r="R1002" i="12"/>
  <c r="R1001" i="12" s="1"/>
  <c r="Q1002" i="12"/>
  <c r="Q1001" i="12" s="1"/>
  <c r="P1002" i="12"/>
  <c r="P1001" i="12" s="1"/>
  <c r="O1002" i="12"/>
  <c r="O1001" i="12" s="1"/>
  <c r="AI999" i="12"/>
  <c r="AG999" i="12"/>
  <c r="AF999" i="12"/>
  <c r="AE999" i="12"/>
  <c r="AD999" i="12"/>
  <c r="AC999" i="12"/>
  <c r="AB999" i="12"/>
  <c r="AA999" i="12"/>
  <c r="Z999" i="12"/>
  <c r="Y999" i="12"/>
  <c r="X999" i="12"/>
  <c r="W999" i="12"/>
  <c r="V999" i="12"/>
  <c r="U999" i="12"/>
  <c r="T999" i="12"/>
  <c r="S999" i="12"/>
  <c r="R999" i="12"/>
  <c r="Q999" i="12"/>
  <c r="P999" i="12"/>
  <c r="O999" i="12"/>
  <c r="AI997" i="12"/>
  <c r="AG997" i="12"/>
  <c r="AF997" i="12"/>
  <c r="AE997" i="12"/>
  <c r="AD997" i="12"/>
  <c r="AC997" i="12"/>
  <c r="AB997" i="12"/>
  <c r="AA997" i="12"/>
  <c r="Z997" i="12"/>
  <c r="Y997" i="12"/>
  <c r="X997" i="12"/>
  <c r="W997" i="12"/>
  <c r="V997" i="12"/>
  <c r="U997" i="12"/>
  <c r="T997" i="12"/>
  <c r="S997" i="12"/>
  <c r="R997" i="12"/>
  <c r="Q997" i="12"/>
  <c r="P997" i="12"/>
  <c r="O997" i="12"/>
  <c r="AI995" i="12"/>
  <c r="AG995" i="12"/>
  <c r="AF995" i="12"/>
  <c r="AE995" i="12"/>
  <c r="AD995" i="12"/>
  <c r="AC995" i="12"/>
  <c r="AB995" i="12"/>
  <c r="AA995" i="12"/>
  <c r="Z995" i="12"/>
  <c r="Y995" i="12"/>
  <c r="X995" i="12"/>
  <c r="W995" i="12"/>
  <c r="V995" i="12"/>
  <c r="U995" i="12"/>
  <c r="T995" i="12"/>
  <c r="S995" i="12"/>
  <c r="R995" i="12"/>
  <c r="Q995" i="12"/>
  <c r="P995" i="12"/>
  <c r="O995" i="12"/>
  <c r="AI993" i="12"/>
  <c r="AG993" i="12"/>
  <c r="AF993" i="12"/>
  <c r="AE993" i="12"/>
  <c r="AD993" i="12"/>
  <c r="AC993" i="12"/>
  <c r="AB993" i="12"/>
  <c r="AA993" i="12"/>
  <c r="Z993" i="12"/>
  <c r="Y993" i="12"/>
  <c r="X993" i="12"/>
  <c r="W993" i="12"/>
  <c r="V993" i="12"/>
  <c r="U993" i="12"/>
  <c r="T993" i="12"/>
  <c r="S993" i="12"/>
  <c r="R993" i="12"/>
  <c r="Q993" i="12"/>
  <c r="P993" i="12"/>
  <c r="O993" i="12"/>
  <c r="AI991" i="12"/>
  <c r="AG991" i="12"/>
  <c r="AF991" i="12"/>
  <c r="AE991" i="12"/>
  <c r="AD991" i="12"/>
  <c r="AC991" i="12"/>
  <c r="AB991" i="12"/>
  <c r="AA991" i="12"/>
  <c r="Z991" i="12"/>
  <c r="Y991" i="12"/>
  <c r="X991" i="12"/>
  <c r="W991" i="12"/>
  <c r="V991" i="12"/>
  <c r="U991" i="12"/>
  <c r="T991" i="12"/>
  <c r="S991" i="12"/>
  <c r="R991" i="12"/>
  <c r="Q991" i="12"/>
  <c r="P991" i="12"/>
  <c r="O991" i="12"/>
  <c r="AI989" i="12"/>
  <c r="AG989" i="12"/>
  <c r="AF989" i="12"/>
  <c r="AE989" i="12"/>
  <c r="AD989" i="12"/>
  <c r="AC989" i="12"/>
  <c r="AB989" i="12"/>
  <c r="AA989" i="12"/>
  <c r="Z989" i="12"/>
  <c r="Y989" i="12"/>
  <c r="X989" i="12"/>
  <c r="W989" i="12"/>
  <c r="V989" i="12"/>
  <c r="U989" i="12"/>
  <c r="T989" i="12"/>
  <c r="S989" i="12"/>
  <c r="R989" i="12"/>
  <c r="Q989" i="12"/>
  <c r="P989" i="12"/>
  <c r="O989" i="12"/>
  <c r="AI987" i="12"/>
  <c r="AG987" i="12"/>
  <c r="AF987" i="12"/>
  <c r="AE987" i="12"/>
  <c r="AD987" i="12"/>
  <c r="AC987" i="12"/>
  <c r="AB987" i="12"/>
  <c r="AA987" i="12"/>
  <c r="Z987" i="12"/>
  <c r="Y987" i="12"/>
  <c r="X987" i="12"/>
  <c r="W987" i="12"/>
  <c r="V987" i="12"/>
  <c r="U987" i="12"/>
  <c r="T987" i="12"/>
  <c r="S987" i="12"/>
  <c r="R987" i="12"/>
  <c r="Q987" i="12"/>
  <c r="P987" i="12"/>
  <c r="O987" i="12"/>
  <c r="AI985" i="12"/>
  <c r="AG985" i="12"/>
  <c r="AF985" i="12"/>
  <c r="AE985" i="12"/>
  <c r="AD985" i="12"/>
  <c r="AC985" i="12"/>
  <c r="AB985" i="12"/>
  <c r="AA985" i="12"/>
  <c r="Z985" i="12"/>
  <c r="Y985" i="12"/>
  <c r="X985" i="12"/>
  <c r="W985" i="12"/>
  <c r="V985" i="12"/>
  <c r="U985" i="12"/>
  <c r="T985" i="12"/>
  <c r="S985" i="12"/>
  <c r="R985" i="12"/>
  <c r="Q985" i="12"/>
  <c r="P985" i="12"/>
  <c r="O985" i="12"/>
  <c r="AI983" i="12"/>
  <c r="AG983" i="12"/>
  <c r="AF983" i="12"/>
  <c r="AE983" i="12"/>
  <c r="AD983" i="12"/>
  <c r="AC983" i="12"/>
  <c r="AB983" i="12"/>
  <c r="AA983" i="12"/>
  <c r="Z983" i="12"/>
  <c r="Y983" i="12"/>
  <c r="X983" i="12"/>
  <c r="W983" i="12"/>
  <c r="V983" i="12"/>
  <c r="U983" i="12"/>
  <c r="T983" i="12"/>
  <c r="S983" i="12"/>
  <c r="R983" i="12"/>
  <c r="Q983" i="12"/>
  <c r="P983" i="12"/>
  <c r="O983" i="12"/>
  <c r="AI981" i="12"/>
  <c r="AG981" i="12"/>
  <c r="AF981" i="12"/>
  <c r="AE981" i="12"/>
  <c r="AD981" i="12"/>
  <c r="AC981" i="12"/>
  <c r="AB981" i="12"/>
  <c r="AA981" i="12"/>
  <c r="Z981" i="12"/>
  <c r="Y981" i="12"/>
  <c r="X981" i="12"/>
  <c r="W981" i="12"/>
  <c r="V981" i="12"/>
  <c r="U981" i="12"/>
  <c r="T981" i="12"/>
  <c r="S981" i="12"/>
  <c r="R981" i="12"/>
  <c r="Q981" i="12"/>
  <c r="P981" i="12"/>
  <c r="O981" i="12"/>
  <c r="AI979" i="12"/>
  <c r="AG979" i="12"/>
  <c r="AF979" i="12"/>
  <c r="AE979" i="12"/>
  <c r="AD979" i="12"/>
  <c r="AC979" i="12"/>
  <c r="AB979" i="12"/>
  <c r="AA979" i="12"/>
  <c r="Z979" i="12"/>
  <c r="Y979" i="12"/>
  <c r="X979" i="12"/>
  <c r="W979" i="12"/>
  <c r="V979" i="12"/>
  <c r="U979" i="12"/>
  <c r="T979" i="12"/>
  <c r="S979" i="12"/>
  <c r="R979" i="12"/>
  <c r="Q979" i="12"/>
  <c r="P979" i="12"/>
  <c r="O979" i="12"/>
  <c r="AI977" i="12"/>
  <c r="AG977" i="12"/>
  <c r="AF977" i="12"/>
  <c r="AE977" i="12"/>
  <c r="AD977" i="12"/>
  <c r="AC977" i="12"/>
  <c r="AB977" i="12"/>
  <c r="AA977" i="12"/>
  <c r="Z977" i="12"/>
  <c r="Y977" i="12"/>
  <c r="X977" i="12"/>
  <c r="W977" i="12"/>
  <c r="V977" i="12"/>
  <c r="U977" i="12"/>
  <c r="T977" i="12"/>
  <c r="S977" i="12"/>
  <c r="R977" i="12"/>
  <c r="Q977" i="12"/>
  <c r="P977" i="12"/>
  <c r="O977" i="12"/>
  <c r="AI975" i="12"/>
  <c r="AG975" i="12"/>
  <c r="AF975" i="12"/>
  <c r="AE975" i="12"/>
  <c r="AD975" i="12"/>
  <c r="AC975" i="12"/>
  <c r="AB975" i="12"/>
  <c r="AA975" i="12"/>
  <c r="Z975" i="12"/>
  <c r="Y975" i="12"/>
  <c r="X975" i="12"/>
  <c r="W975" i="12"/>
  <c r="V975" i="12"/>
  <c r="U975" i="12"/>
  <c r="T975" i="12"/>
  <c r="S975" i="12"/>
  <c r="R975" i="12"/>
  <c r="Q975" i="12"/>
  <c r="P975" i="12"/>
  <c r="O975" i="12"/>
  <c r="AI973" i="12"/>
  <c r="AG973" i="12"/>
  <c r="AF973" i="12"/>
  <c r="AE973" i="12"/>
  <c r="AD973" i="12"/>
  <c r="AC973" i="12"/>
  <c r="AB973" i="12"/>
  <c r="AA973" i="12"/>
  <c r="Z973" i="12"/>
  <c r="Y973" i="12"/>
  <c r="X973" i="12"/>
  <c r="W973" i="12"/>
  <c r="V973" i="12"/>
  <c r="U973" i="12"/>
  <c r="T973" i="12"/>
  <c r="S973" i="12"/>
  <c r="R973" i="12"/>
  <c r="Q973" i="12"/>
  <c r="P973" i="12"/>
  <c r="O973" i="12"/>
  <c r="AI971" i="12"/>
  <c r="AG971" i="12"/>
  <c r="AF971" i="12"/>
  <c r="AE971" i="12"/>
  <c r="AD971" i="12"/>
  <c r="AC971" i="12"/>
  <c r="AB971" i="12"/>
  <c r="AA971" i="12"/>
  <c r="Z971" i="12"/>
  <c r="Y971" i="12"/>
  <c r="X971" i="12"/>
  <c r="W971" i="12"/>
  <c r="V971" i="12"/>
  <c r="U971" i="12"/>
  <c r="T971" i="12"/>
  <c r="S971" i="12"/>
  <c r="R971" i="12"/>
  <c r="Q971" i="12"/>
  <c r="P971" i="12"/>
  <c r="O971" i="12"/>
  <c r="AI969" i="12"/>
  <c r="AG969" i="12"/>
  <c r="AF969" i="12"/>
  <c r="AE969" i="12"/>
  <c r="AD969" i="12"/>
  <c r="AC969" i="12"/>
  <c r="AB969" i="12"/>
  <c r="AA969" i="12"/>
  <c r="Z969" i="12"/>
  <c r="Y969" i="12"/>
  <c r="X969" i="12"/>
  <c r="W969" i="12"/>
  <c r="V969" i="12"/>
  <c r="U969" i="12"/>
  <c r="T969" i="12"/>
  <c r="S969" i="12"/>
  <c r="R969" i="12"/>
  <c r="Q969" i="12"/>
  <c r="P969" i="12"/>
  <c r="O969" i="12"/>
  <c r="AI967" i="12"/>
  <c r="AG967" i="12"/>
  <c r="AF967" i="12"/>
  <c r="AE967" i="12"/>
  <c r="AD967" i="12"/>
  <c r="AC967" i="12"/>
  <c r="AB967" i="12"/>
  <c r="AA967" i="12"/>
  <c r="Z967" i="12"/>
  <c r="Y967" i="12"/>
  <c r="X967" i="12"/>
  <c r="W967" i="12"/>
  <c r="V967" i="12"/>
  <c r="U967" i="12"/>
  <c r="T967" i="12"/>
  <c r="S967" i="12"/>
  <c r="R967" i="12"/>
  <c r="Q967" i="12"/>
  <c r="P967" i="12"/>
  <c r="O967" i="12"/>
  <c r="AI965" i="12"/>
  <c r="AI964" i="12" s="1"/>
  <c r="AG965" i="12"/>
  <c r="AG964" i="12" s="1"/>
  <c r="AF965" i="12"/>
  <c r="AE965" i="12"/>
  <c r="AE964" i="12" s="1"/>
  <c r="AD965" i="12"/>
  <c r="AC965" i="12"/>
  <c r="AC964" i="12" s="1"/>
  <c r="AB965" i="12"/>
  <c r="AA965" i="12"/>
  <c r="AA964" i="12" s="1"/>
  <c r="Z965" i="12"/>
  <c r="Y965" i="12"/>
  <c r="Y964" i="12" s="1"/>
  <c r="X965" i="12"/>
  <c r="W965" i="12"/>
  <c r="W964" i="12" s="1"/>
  <c r="V965" i="12"/>
  <c r="U965" i="12"/>
  <c r="U964" i="12" s="1"/>
  <c r="T965" i="12"/>
  <c r="S965" i="12"/>
  <c r="S964" i="12" s="1"/>
  <c r="R965" i="12"/>
  <c r="Q965" i="12"/>
  <c r="Q964" i="12" s="1"/>
  <c r="P965" i="12"/>
  <c r="O965" i="12"/>
  <c r="O964" i="12" s="1"/>
  <c r="AI962" i="12"/>
  <c r="AG962" i="12"/>
  <c r="AF962" i="12"/>
  <c r="AE962" i="12"/>
  <c r="AD962" i="12"/>
  <c r="AC962" i="12"/>
  <c r="AB962" i="12"/>
  <c r="AA962" i="12"/>
  <c r="Z962" i="12"/>
  <c r="Y962" i="12"/>
  <c r="X962" i="12"/>
  <c r="W962" i="12"/>
  <c r="V962" i="12"/>
  <c r="U962" i="12"/>
  <c r="T962" i="12"/>
  <c r="S962" i="12"/>
  <c r="R962" i="12"/>
  <c r="Q962" i="12"/>
  <c r="P962" i="12"/>
  <c r="O962" i="12"/>
  <c r="AI960" i="12"/>
  <c r="AG960" i="12"/>
  <c r="AF960" i="12"/>
  <c r="AE960" i="12"/>
  <c r="AD960" i="12"/>
  <c r="AC960" i="12"/>
  <c r="AB960" i="12"/>
  <c r="AA960" i="12"/>
  <c r="Z960" i="12"/>
  <c r="Y960" i="12"/>
  <c r="X960" i="12"/>
  <c r="W960" i="12"/>
  <c r="V960" i="12"/>
  <c r="U960" i="12"/>
  <c r="T960" i="12"/>
  <c r="S960" i="12"/>
  <c r="R960" i="12"/>
  <c r="Q960" i="12"/>
  <c r="P960" i="12"/>
  <c r="O960" i="12"/>
  <c r="AI958" i="12"/>
  <c r="AI957" i="12" s="1"/>
  <c r="AG958" i="12"/>
  <c r="AG957" i="12" s="1"/>
  <c r="AF958" i="12"/>
  <c r="AE958" i="12"/>
  <c r="AE957" i="12" s="1"/>
  <c r="AD958" i="12"/>
  <c r="AD957" i="12" s="1"/>
  <c r="AC958" i="12"/>
  <c r="AC957" i="12" s="1"/>
  <c r="AB958" i="12"/>
  <c r="AA958" i="12"/>
  <c r="AA957" i="12" s="1"/>
  <c r="Z958" i="12"/>
  <c r="Z957" i="12" s="1"/>
  <c r="Y958" i="12"/>
  <c r="Y957" i="12" s="1"/>
  <c r="X958" i="12"/>
  <c r="W958" i="12"/>
  <c r="W957" i="12" s="1"/>
  <c r="V958" i="12"/>
  <c r="V957" i="12" s="1"/>
  <c r="U958" i="12"/>
  <c r="U957" i="12" s="1"/>
  <c r="T958" i="12"/>
  <c r="S958" i="12"/>
  <c r="S957" i="12" s="1"/>
  <c r="R958" i="12"/>
  <c r="R957" i="12" s="1"/>
  <c r="Q958" i="12"/>
  <c r="Q957" i="12" s="1"/>
  <c r="P958" i="12"/>
  <c r="O958" i="12"/>
  <c r="O957" i="12" s="1"/>
  <c r="AI954" i="12"/>
  <c r="AG954" i="12"/>
  <c r="AF954" i="12"/>
  <c r="AE954" i="12"/>
  <c r="AD954" i="12"/>
  <c r="AC954" i="12"/>
  <c r="AB954" i="12"/>
  <c r="AA954" i="12"/>
  <c r="Z954" i="12"/>
  <c r="Y954" i="12"/>
  <c r="X954" i="12"/>
  <c r="W954" i="12"/>
  <c r="V954" i="12"/>
  <c r="U954" i="12"/>
  <c r="T954" i="12"/>
  <c r="S954" i="12"/>
  <c r="R954" i="12"/>
  <c r="Q954" i="12"/>
  <c r="P954" i="12"/>
  <c r="O954" i="12"/>
  <c r="AI952" i="12"/>
  <c r="AG952" i="12"/>
  <c r="AF952" i="12"/>
  <c r="AE952" i="12"/>
  <c r="AD952" i="12"/>
  <c r="AC952" i="12"/>
  <c r="AB952" i="12"/>
  <c r="AA952" i="12"/>
  <c r="Z952" i="12"/>
  <c r="Y952" i="12"/>
  <c r="X952" i="12"/>
  <c r="W952" i="12"/>
  <c r="V952" i="12"/>
  <c r="U952" i="12"/>
  <c r="T952" i="12"/>
  <c r="S952" i="12"/>
  <c r="R952" i="12"/>
  <c r="Q952" i="12"/>
  <c r="P952" i="12"/>
  <c r="O952" i="12"/>
  <c r="AI950" i="12"/>
  <c r="AG950" i="12"/>
  <c r="AF950" i="12"/>
  <c r="AE950" i="12"/>
  <c r="AD950" i="12"/>
  <c r="AC950" i="12"/>
  <c r="AB950" i="12"/>
  <c r="AA950" i="12"/>
  <c r="Z950" i="12"/>
  <c r="Y950" i="12"/>
  <c r="X950" i="12"/>
  <c r="W950" i="12"/>
  <c r="V950" i="12"/>
  <c r="U950" i="12"/>
  <c r="T950" i="12"/>
  <c r="S950" i="12"/>
  <c r="R950" i="12"/>
  <c r="Q950" i="12"/>
  <c r="P950" i="12"/>
  <c r="O950" i="12"/>
  <c r="AI948" i="12"/>
  <c r="AG948" i="12"/>
  <c r="AF948" i="12"/>
  <c r="AE948" i="12"/>
  <c r="AD948" i="12"/>
  <c r="AC948" i="12"/>
  <c r="AB948" i="12"/>
  <c r="AA948" i="12"/>
  <c r="Z948" i="12"/>
  <c r="Y948" i="12"/>
  <c r="X948" i="12"/>
  <c r="W948" i="12"/>
  <c r="V948" i="12"/>
  <c r="U948" i="12"/>
  <c r="T948" i="12"/>
  <c r="S948" i="12"/>
  <c r="R948" i="12"/>
  <c r="Q948" i="12"/>
  <c r="P948" i="12"/>
  <c r="O948" i="12"/>
  <c r="AI946" i="12"/>
  <c r="AG946" i="12"/>
  <c r="AF946" i="12"/>
  <c r="AE946" i="12"/>
  <c r="AD946" i="12"/>
  <c r="AC946" i="12"/>
  <c r="AB946" i="12"/>
  <c r="AA946" i="12"/>
  <c r="Z946" i="12"/>
  <c r="Y946" i="12"/>
  <c r="X946" i="12"/>
  <c r="W946" i="12"/>
  <c r="V946" i="12"/>
  <c r="U946" i="12"/>
  <c r="T946" i="12"/>
  <c r="S946" i="12"/>
  <c r="R946" i="12"/>
  <c r="Q946" i="12"/>
  <c r="P946" i="12"/>
  <c r="O946" i="12"/>
  <c r="AI944" i="12"/>
  <c r="AI943" i="12" s="1"/>
  <c r="AG944" i="12"/>
  <c r="AG943" i="12" s="1"/>
  <c r="AF944" i="12"/>
  <c r="AF943" i="12" s="1"/>
  <c r="AE944" i="12"/>
  <c r="AE943" i="12" s="1"/>
  <c r="AD944" i="12"/>
  <c r="AC944" i="12"/>
  <c r="AC943" i="12" s="1"/>
  <c r="AB944" i="12"/>
  <c r="AB943" i="12" s="1"/>
  <c r="AA944" i="12"/>
  <c r="AA943" i="12" s="1"/>
  <c r="Z944" i="12"/>
  <c r="Y944" i="12"/>
  <c r="Y943" i="12" s="1"/>
  <c r="X944" i="12"/>
  <c r="X943" i="12" s="1"/>
  <c r="W944" i="12"/>
  <c r="W943" i="12" s="1"/>
  <c r="V944" i="12"/>
  <c r="U944" i="12"/>
  <c r="U943" i="12" s="1"/>
  <c r="T944" i="12"/>
  <c r="T943" i="12" s="1"/>
  <c r="S944" i="12"/>
  <c r="S943" i="12" s="1"/>
  <c r="R944" i="12"/>
  <c r="Q944" i="12"/>
  <c r="Q943" i="12" s="1"/>
  <c r="P944" i="12"/>
  <c r="P943" i="12" s="1"/>
  <c r="O944" i="12"/>
  <c r="O943" i="12" s="1"/>
  <c r="AI941" i="12"/>
  <c r="AG941" i="12"/>
  <c r="AF941" i="12"/>
  <c r="AE941" i="12"/>
  <c r="AD941" i="12"/>
  <c r="AC941" i="12"/>
  <c r="AB941" i="12"/>
  <c r="AA941" i="12"/>
  <c r="Z941" i="12"/>
  <c r="Y941" i="12"/>
  <c r="X941" i="12"/>
  <c r="W941" i="12"/>
  <c r="V941" i="12"/>
  <c r="U941" i="12"/>
  <c r="T941" i="12"/>
  <c r="S941" i="12"/>
  <c r="R941" i="12"/>
  <c r="Q941" i="12"/>
  <c r="P941" i="12"/>
  <c r="O941" i="12"/>
  <c r="AI939" i="12"/>
  <c r="AI938" i="12" s="1"/>
  <c r="AG939" i="12"/>
  <c r="AG938" i="12" s="1"/>
  <c r="AF939" i="12"/>
  <c r="AF938" i="12" s="1"/>
  <c r="AE939" i="12"/>
  <c r="AE938" i="12" s="1"/>
  <c r="AD939" i="12"/>
  <c r="AD938" i="12" s="1"/>
  <c r="AC939" i="12"/>
  <c r="AC938" i="12" s="1"/>
  <c r="AB939" i="12"/>
  <c r="AB938" i="12" s="1"/>
  <c r="AA939" i="12"/>
  <c r="AA938" i="12" s="1"/>
  <c r="Z939" i="12"/>
  <c r="Z938" i="12" s="1"/>
  <c r="Y939" i="12"/>
  <c r="Y938" i="12" s="1"/>
  <c r="X939" i="12"/>
  <c r="X938" i="12" s="1"/>
  <c r="W939" i="12"/>
  <c r="W938" i="12" s="1"/>
  <c r="V939" i="12"/>
  <c r="V938" i="12" s="1"/>
  <c r="U939" i="12"/>
  <c r="U938" i="12" s="1"/>
  <c r="T939" i="12"/>
  <c r="T938" i="12" s="1"/>
  <c r="S939" i="12"/>
  <c r="S938" i="12" s="1"/>
  <c r="R939" i="12"/>
  <c r="R938" i="12" s="1"/>
  <c r="Q939" i="12"/>
  <c r="Q938" i="12" s="1"/>
  <c r="P939" i="12"/>
  <c r="P938" i="12" s="1"/>
  <c r="O939" i="12"/>
  <c r="O938" i="12" s="1"/>
  <c r="AI935" i="12"/>
  <c r="AI934" i="12" s="1"/>
  <c r="AH934" i="12"/>
  <c r="AG935" i="12"/>
  <c r="AG934" i="12" s="1"/>
  <c r="AF935" i="12"/>
  <c r="AF934" i="12" s="1"/>
  <c r="AE935" i="12"/>
  <c r="AE934" i="12" s="1"/>
  <c r="AD935" i="12"/>
  <c r="AD934" i="12" s="1"/>
  <c r="AC935" i="12"/>
  <c r="AC934" i="12" s="1"/>
  <c r="AB935" i="12"/>
  <c r="AB934" i="12" s="1"/>
  <c r="AA935" i="12"/>
  <c r="AA934" i="12" s="1"/>
  <c r="Z935" i="12"/>
  <c r="Z934" i="12" s="1"/>
  <c r="Y935" i="12"/>
  <c r="Y934" i="12" s="1"/>
  <c r="X935" i="12"/>
  <c r="X934" i="12" s="1"/>
  <c r="W935" i="12"/>
  <c r="W934" i="12" s="1"/>
  <c r="V935" i="12"/>
  <c r="V934" i="12" s="1"/>
  <c r="U935" i="12"/>
  <c r="U934" i="12" s="1"/>
  <c r="T935" i="12"/>
  <c r="T934" i="12" s="1"/>
  <c r="S935" i="12"/>
  <c r="S934" i="12" s="1"/>
  <c r="R935" i="12"/>
  <c r="R934" i="12" s="1"/>
  <c r="Q935" i="12"/>
  <c r="Q934" i="12" s="1"/>
  <c r="P935" i="12"/>
  <c r="P934" i="12" s="1"/>
  <c r="O935" i="12"/>
  <c r="O934" i="12" s="1"/>
  <c r="AI932" i="12"/>
  <c r="AG932" i="12"/>
  <c r="AF932" i="12"/>
  <c r="AE932" i="12"/>
  <c r="AD932" i="12"/>
  <c r="AC932" i="12"/>
  <c r="AB932" i="12"/>
  <c r="AA932" i="12"/>
  <c r="Z932" i="12"/>
  <c r="Y932" i="12"/>
  <c r="X932" i="12"/>
  <c r="W932" i="12"/>
  <c r="V932" i="12"/>
  <c r="U932" i="12"/>
  <c r="T932" i="12"/>
  <c r="S932" i="12"/>
  <c r="R932" i="12"/>
  <c r="Q932" i="12"/>
  <c r="P932" i="12"/>
  <c r="O932" i="12"/>
  <c r="AI930" i="12"/>
  <c r="AG930" i="12"/>
  <c r="AF930" i="12"/>
  <c r="AE930" i="12"/>
  <c r="AD930" i="12"/>
  <c r="AC930" i="12"/>
  <c r="AB930" i="12"/>
  <c r="AA930" i="12"/>
  <c r="Z930" i="12"/>
  <c r="Y930" i="12"/>
  <c r="X930" i="12"/>
  <c r="W930" i="12"/>
  <c r="V930" i="12"/>
  <c r="U930" i="12"/>
  <c r="T930" i="12"/>
  <c r="S930" i="12"/>
  <c r="R930" i="12"/>
  <c r="Q930" i="12"/>
  <c r="P930" i="12"/>
  <c r="O930" i="12"/>
  <c r="AI928" i="12"/>
  <c r="AG928" i="12"/>
  <c r="AF928" i="12"/>
  <c r="AE928" i="12"/>
  <c r="AD928" i="12"/>
  <c r="AC928" i="12"/>
  <c r="AB928" i="12"/>
  <c r="AA928" i="12"/>
  <c r="Z928" i="12"/>
  <c r="Y928" i="12"/>
  <c r="X928" i="12"/>
  <c r="W928" i="12"/>
  <c r="V928" i="12"/>
  <c r="U928" i="12"/>
  <c r="T928" i="12"/>
  <c r="S928" i="12"/>
  <c r="R928" i="12"/>
  <c r="Q928" i="12"/>
  <c r="P928" i="12"/>
  <c r="O928" i="12"/>
  <c r="AI926" i="12"/>
  <c r="AG926" i="12"/>
  <c r="AF926" i="12"/>
  <c r="AE926" i="12"/>
  <c r="AD926" i="12"/>
  <c r="AC926" i="12"/>
  <c r="AB926" i="12"/>
  <c r="AA926" i="12"/>
  <c r="Z926" i="12"/>
  <c r="Y926" i="12"/>
  <c r="X926" i="12"/>
  <c r="W926" i="12"/>
  <c r="V926" i="12"/>
  <c r="U926" i="12"/>
  <c r="T926" i="12"/>
  <c r="S926" i="12"/>
  <c r="R926" i="12"/>
  <c r="Q926" i="12"/>
  <c r="P926" i="12"/>
  <c r="O926" i="12"/>
  <c r="AI924" i="12"/>
  <c r="AG924" i="12"/>
  <c r="AF924" i="12"/>
  <c r="AE924" i="12"/>
  <c r="AD924" i="12"/>
  <c r="AC924" i="12"/>
  <c r="AB924" i="12"/>
  <c r="AA924" i="12"/>
  <c r="Z924" i="12"/>
  <c r="Y924" i="12"/>
  <c r="X924" i="12"/>
  <c r="W924" i="12"/>
  <c r="V924" i="12"/>
  <c r="U924" i="12"/>
  <c r="T924" i="12"/>
  <c r="S924" i="12"/>
  <c r="R924" i="12"/>
  <c r="Q924" i="12"/>
  <c r="P924" i="12"/>
  <c r="O924" i="12"/>
  <c r="AI922" i="12"/>
  <c r="AG922" i="12"/>
  <c r="AF922" i="12"/>
  <c r="AE922" i="12"/>
  <c r="AD922" i="12"/>
  <c r="AC922" i="12"/>
  <c r="AB922" i="12"/>
  <c r="AA922" i="12"/>
  <c r="Z922" i="12"/>
  <c r="Y922" i="12"/>
  <c r="X922" i="12"/>
  <c r="W922" i="12"/>
  <c r="V922" i="12"/>
  <c r="U922" i="12"/>
  <c r="T922" i="12"/>
  <c r="S922" i="12"/>
  <c r="R922" i="12"/>
  <c r="Q922" i="12"/>
  <c r="P922" i="12"/>
  <c r="O922" i="12"/>
  <c r="AI920" i="12"/>
  <c r="AG920" i="12"/>
  <c r="AF920" i="12"/>
  <c r="AE920" i="12"/>
  <c r="AD920" i="12"/>
  <c r="AC920" i="12"/>
  <c r="AB920" i="12"/>
  <c r="AA920" i="12"/>
  <c r="Z920" i="12"/>
  <c r="Y920" i="12"/>
  <c r="X920" i="12"/>
  <c r="W920" i="12"/>
  <c r="V920" i="12"/>
  <c r="U920" i="12"/>
  <c r="T920" i="12"/>
  <c r="S920" i="12"/>
  <c r="R920" i="12"/>
  <c r="Q920" i="12"/>
  <c r="P920" i="12"/>
  <c r="O920" i="12"/>
  <c r="AI918" i="12"/>
  <c r="AG918" i="12"/>
  <c r="AF918" i="12"/>
  <c r="AE918" i="12"/>
  <c r="AD918" i="12"/>
  <c r="AC918" i="12"/>
  <c r="AB918" i="12"/>
  <c r="AA918" i="12"/>
  <c r="Z918" i="12"/>
  <c r="Y918" i="12"/>
  <c r="X918" i="12"/>
  <c r="W918" i="12"/>
  <c r="V918" i="12"/>
  <c r="U918" i="12"/>
  <c r="T918" i="12"/>
  <c r="S918" i="12"/>
  <c r="R918" i="12"/>
  <c r="Q918" i="12"/>
  <c r="P918" i="12"/>
  <c r="O918" i="12"/>
  <c r="AI916" i="12"/>
  <c r="AG916" i="12"/>
  <c r="AF916" i="12"/>
  <c r="AE916" i="12"/>
  <c r="AD916" i="12"/>
  <c r="AC916" i="12"/>
  <c r="AB916" i="12"/>
  <c r="AA916" i="12"/>
  <c r="Z916" i="12"/>
  <c r="Y916" i="12"/>
  <c r="X916" i="12"/>
  <c r="W916" i="12"/>
  <c r="V916" i="12"/>
  <c r="U916" i="12"/>
  <c r="T916" i="12"/>
  <c r="S916" i="12"/>
  <c r="R916" i="12"/>
  <c r="Q916" i="12"/>
  <c r="P916" i="12"/>
  <c r="O916" i="12"/>
  <c r="AI914" i="12"/>
  <c r="AG914" i="12"/>
  <c r="AF914" i="12"/>
  <c r="AE914" i="12"/>
  <c r="AD914" i="12"/>
  <c r="AC914" i="12"/>
  <c r="AB914" i="12"/>
  <c r="AA914" i="12"/>
  <c r="Z914" i="12"/>
  <c r="Y914" i="12"/>
  <c r="X914" i="12"/>
  <c r="W914" i="12"/>
  <c r="V914" i="12"/>
  <c r="U914" i="12"/>
  <c r="T914" i="12"/>
  <c r="S914" i="12"/>
  <c r="R914" i="12"/>
  <c r="Q914" i="12"/>
  <c r="P914" i="12"/>
  <c r="O914" i="12"/>
  <c r="AI912" i="12"/>
  <c r="AG912" i="12"/>
  <c r="AF912" i="12"/>
  <c r="AE912" i="12"/>
  <c r="AD912" i="12"/>
  <c r="AC912" i="12"/>
  <c r="AB912" i="12"/>
  <c r="AA912" i="12"/>
  <c r="Z912" i="12"/>
  <c r="Y912" i="12"/>
  <c r="X912" i="12"/>
  <c r="W912" i="12"/>
  <c r="V912" i="12"/>
  <c r="U912" i="12"/>
  <c r="T912" i="12"/>
  <c r="S912" i="12"/>
  <c r="R912" i="12"/>
  <c r="Q912" i="12"/>
  <c r="P912" i="12"/>
  <c r="O912" i="12"/>
  <c r="AI910" i="12"/>
  <c r="AG910" i="12"/>
  <c r="AF910" i="12"/>
  <c r="AE910" i="12"/>
  <c r="AD910" i="12"/>
  <c r="AC910" i="12"/>
  <c r="AB910" i="12"/>
  <c r="AA910" i="12"/>
  <c r="Z910" i="12"/>
  <c r="Y910" i="12"/>
  <c r="X910" i="12"/>
  <c r="W910" i="12"/>
  <c r="V910" i="12"/>
  <c r="U910" i="12"/>
  <c r="T910" i="12"/>
  <c r="S910" i="12"/>
  <c r="R910" i="12"/>
  <c r="Q910" i="12"/>
  <c r="P910" i="12"/>
  <c r="O910" i="12"/>
  <c r="AI908" i="12"/>
  <c r="AG908" i="12"/>
  <c r="AF908" i="12"/>
  <c r="AE908" i="12"/>
  <c r="AD908" i="12"/>
  <c r="AC908" i="12"/>
  <c r="AB908" i="12"/>
  <c r="AA908" i="12"/>
  <c r="Z908" i="12"/>
  <c r="Y908" i="12"/>
  <c r="X908" i="12"/>
  <c r="W908" i="12"/>
  <c r="V908" i="12"/>
  <c r="U908" i="12"/>
  <c r="T908" i="12"/>
  <c r="S908" i="12"/>
  <c r="R908" i="12"/>
  <c r="Q908" i="12"/>
  <c r="P908" i="12"/>
  <c r="O908" i="12"/>
  <c r="AI906" i="12"/>
  <c r="AG906" i="12"/>
  <c r="AF906" i="12"/>
  <c r="AE906" i="12"/>
  <c r="AD906" i="12"/>
  <c r="AC906" i="12"/>
  <c r="AB906" i="12"/>
  <c r="AA906" i="12"/>
  <c r="Z906" i="12"/>
  <c r="Y906" i="12"/>
  <c r="X906" i="12"/>
  <c r="W906" i="12"/>
  <c r="V906" i="12"/>
  <c r="U906" i="12"/>
  <c r="T906" i="12"/>
  <c r="S906" i="12"/>
  <c r="R906" i="12"/>
  <c r="Q906" i="12"/>
  <c r="P906" i="12"/>
  <c r="O906" i="12"/>
  <c r="AI904" i="12"/>
  <c r="AG904" i="12"/>
  <c r="AF904" i="12"/>
  <c r="AE904" i="12"/>
  <c r="AD904" i="12"/>
  <c r="AC904" i="12"/>
  <c r="AB904" i="12"/>
  <c r="AA904" i="12"/>
  <c r="Z904" i="12"/>
  <c r="Y904" i="12"/>
  <c r="X904" i="12"/>
  <c r="W904" i="12"/>
  <c r="V904" i="12"/>
  <c r="U904" i="12"/>
  <c r="T904" i="12"/>
  <c r="S904" i="12"/>
  <c r="R904" i="12"/>
  <c r="Q904" i="12"/>
  <c r="P904" i="12"/>
  <c r="O904" i="12"/>
  <c r="AI902" i="12"/>
  <c r="AG902" i="12"/>
  <c r="AF902" i="12"/>
  <c r="AE902" i="12"/>
  <c r="AD902" i="12"/>
  <c r="AC902" i="12"/>
  <c r="AB902" i="12"/>
  <c r="AA902" i="12"/>
  <c r="Z902" i="12"/>
  <c r="Y902" i="12"/>
  <c r="X902" i="12"/>
  <c r="W902" i="12"/>
  <c r="V902" i="12"/>
  <c r="U902" i="12"/>
  <c r="T902" i="12"/>
  <c r="S902" i="12"/>
  <c r="R902" i="12"/>
  <c r="Q902" i="12"/>
  <c r="P902" i="12"/>
  <c r="O902" i="12"/>
  <c r="AI900" i="12"/>
  <c r="AG900" i="12"/>
  <c r="AF900" i="12"/>
  <c r="AE900" i="12"/>
  <c r="AD900" i="12"/>
  <c r="AC900" i="12"/>
  <c r="AB900" i="12"/>
  <c r="AA900" i="12"/>
  <c r="Z900" i="12"/>
  <c r="Y900" i="12"/>
  <c r="X900" i="12"/>
  <c r="W900" i="12"/>
  <c r="V900" i="12"/>
  <c r="U900" i="12"/>
  <c r="T900" i="12"/>
  <c r="S900" i="12"/>
  <c r="R900" i="12"/>
  <c r="Q900" i="12"/>
  <c r="P900" i="12"/>
  <c r="O900" i="12"/>
  <c r="AI898" i="12"/>
  <c r="AG898" i="12"/>
  <c r="AG897" i="12" s="1"/>
  <c r="AF898" i="12"/>
  <c r="AE898" i="12"/>
  <c r="AE897" i="12" s="1"/>
  <c r="AD898" i="12"/>
  <c r="AD897" i="12" s="1"/>
  <c r="AC898" i="12"/>
  <c r="AC897" i="12" s="1"/>
  <c r="AB898" i="12"/>
  <c r="AA898" i="12"/>
  <c r="AA897" i="12" s="1"/>
  <c r="Z898" i="12"/>
  <c r="Z897" i="12" s="1"/>
  <c r="Y898" i="12"/>
  <c r="Y897" i="12" s="1"/>
  <c r="X898" i="12"/>
  <c r="W898" i="12"/>
  <c r="W897" i="12" s="1"/>
  <c r="V898" i="12"/>
  <c r="V897" i="12" s="1"/>
  <c r="U898" i="12"/>
  <c r="U897" i="12" s="1"/>
  <c r="T898" i="12"/>
  <c r="S898" i="12"/>
  <c r="S897" i="12" s="1"/>
  <c r="R898" i="12"/>
  <c r="R897" i="12" s="1"/>
  <c r="Q898" i="12"/>
  <c r="Q897" i="12" s="1"/>
  <c r="P898" i="12"/>
  <c r="O898" i="12"/>
  <c r="O897" i="12" s="1"/>
  <c r="AI895" i="12"/>
  <c r="AG895" i="12"/>
  <c r="AF895" i="12"/>
  <c r="AE895" i="12"/>
  <c r="AD895" i="12"/>
  <c r="AC895" i="12"/>
  <c r="AB895" i="12"/>
  <c r="AA895" i="12"/>
  <c r="Z895" i="12"/>
  <c r="Y895" i="12"/>
  <c r="X895" i="12"/>
  <c r="W895" i="12"/>
  <c r="V895" i="12"/>
  <c r="U895" i="12"/>
  <c r="T895" i="12"/>
  <c r="S895" i="12"/>
  <c r="R895" i="12"/>
  <c r="Q895" i="12"/>
  <c r="P895" i="12"/>
  <c r="O895" i="12"/>
  <c r="AI893" i="12"/>
  <c r="AG893" i="12"/>
  <c r="AF893" i="12"/>
  <c r="AE893" i="12"/>
  <c r="AD893" i="12"/>
  <c r="AC893" i="12"/>
  <c r="AB893" i="12"/>
  <c r="AA893" i="12"/>
  <c r="Z893" i="12"/>
  <c r="Y893" i="12"/>
  <c r="X893" i="12"/>
  <c r="W893" i="12"/>
  <c r="V893" i="12"/>
  <c r="U893" i="12"/>
  <c r="T893" i="12"/>
  <c r="S893" i="12"/>
  <c r="R893" i="12"/>
  <c r="Q893" i="12"/>
  <c r="P893" i="12"/>
  <c r="O893" i="12"/>
  <c r="AI891" i="12"/>
  <c r="AH890" i="12"/>
  <c r="AG891" i="12"/>
  <c r="AF891" i="12"/>
  <c r="AE891" i="12"/>
  <c r="AE890" i="12" s="1"/>
  <c r="AD891" i="12"/>
  <c r="AC891" i="12"/>
  <c r="AB891" i="12"/>
  <c r="AA891" i="12"/>
  <c r="AA890" i="12" s="1"/>
  <c r="Z891" i="12"/>
  <c r="Y891" i="12"/>
  <c r="X891" i="12"/>
  <c r="W891" i="12"/>
  <c r="W890" i="12" s="1"/>
  <c r="V891" i="12"/>
  <c r="U891" i="12"/>
  <c r="T891" i="12"/>
  <c r="S891" i="12"/>
  <c r="S890" i="12" s="1"/>
  <c r="R891" i="12"/>
  <c r="Q891" i="12"/>
  <c r="Q890" i="12" s="1"/>
  <c r="P891" i="12"/>
  <c r="O891" i="12"/>
  <c r="O890" i="12" s="1"/>
  <c r="AI887" i="12"/>
  <c r="AG887" i="12"/>
  <c r="AF887" i="12"/>
  <c r="AE887" i="12"/>
  <c r="AD887" i="12"/>
  <c r="AC887" i="12"/>
  <c r="AB887" i="12"/>
  <c r="AA887" i="12"/>
  <c r="Z887" i="12"/>
  <c r="Y887" i="12"/>
  <c r="X887" i="12"/>
  <c r="W887" i="12"/>
  <c r="V887" i="12"/>
  <c r="U887" i="12"/>
  <c r="T887" i="12"/>
  <c r="S887" i="12"/>
  <c r="R887" i="12"/>
  <c r="Q887" i="12"/>
  <c r="P887" i="12"/>
  <c r="O887" i="12"/>
  <c r="AI885" i="12"/>
  <c r="AG885" i="12"/>
  <c r="AF885" i="12"/>
  <c r="AE885" i="12"/>
  <c r="AD885" i="12"/>
  <c r="AC885" i="12"/>
  <c r="AB885" i="12"/>
  <c r="AA885" i="12"/>
  <c r="Z885" i="12"/>
  <c r="Y885" i="12"/>
  <c r="X885" i="12"/>
  <c r="W885" i="12"/>
  <c r="V885" i="12"/>
  <c r="U885" i="12"/>
  <c r="T885" i="12"/>
  <c r="S885" i="12"/>
  <c r="R885" i="12"/>
  <c r="Q885" i="12"/>
  <c r="P885" i="12"/>
  <c r="O885" i="12"/>
  <c r="AI883" i="12"/>
  <c r="AG883" i="12"/>
  <c r="AF883" i="12"/>
  <c r="AE883" i="12"/>
  <c r="AD883" i="12"/>
  <c r="AC883" i="12"/>
  <c r="AB883" i="12"/>
  <c r="AA883" i="12"/>
  <c r="Z883" i="12"/>
  <c r="Y883" i="12"/>
  <c r="X883" i="12"/>
  <c r="W883" i="12"/>
  <c r="V883" i="12"/>
  <c r="U883" i="12"/>
  <c r="T883" i="12"/>
  <c r="S883" i="12"/>
  <c r="R883" i="12"/>
  <c r="Q883" i="12"/>
  <c r="P883" i="12"/>
  <c r="O883" i="12"/>
  <c r="AI881" i="12"/>
  <c r="AG881" i="12"/>
  <c r="AF881" i="12"/>
  <c r="AE881" i="12"/>
  <c r="AD881" i="12"/>
  <c r="AC881" i="12"/>
  <c r="AB881" i="12"/>
  <c r="AA881" i="12"/>
  <c r="Z881" i="12"/>
  <c r="Y881" i="12"/>
  <c r="X881" i="12"/>
  <c r="W881" i="12"/>
  <c r="V881" i="12"/>
  <c r="U881" i="12"/>
  <c r="T881" i="12"/>
  <c r="S881" i="12"/>
  <c r="R881" i="12"/>
  <c r="Q881" i="12"/>
  <c r="P881" i="12"/>
  <c r="O881" i="12"/>
  <c r="AI879" i="12"/>
  <c r="AG879" i="12"/>
  <c r="AF879" i="12"/>
  <c r="AE879" i="12"/>
  <c r="AD879" i="12"/>
  <c r="AC879" i="12"/>
  <c r="AB879" i="12"/>
  <c r="AA879" i="12"/>
  <c r="Z879" i="12"/>
  <c r="Y879" i="12"/>
  <c r="X879" i="12"/>
  <c r="W879" i="12"/>
  <c r="V879" i="12"/>
  <c r="U879" i="12"/>
  <c r="T879" i="12"/>
  <c r="S879" i="12"/>
  <c r="R879" i="12"/>
  <c r="Q879" i="12"/>
  <c r="P879" i="12"/>
  <c r="O879" i="12"/>
  <c r="AI877" i="12"/>
  <c r="AI876" i="12" s="1"/>
  <c r="AG877" i="12"/>
  <c r="AG876" i="12" s="1"/>
  <c r="AF877" i="12"/>
  <c r="AE877" i="12"/>
  <c r="AE876" i="12" s="1"/>
  <c r="AD877" i="12"/>
  <c r="AD876" i="12" s="1"/>
  <c r="AC877" i="12"/>
  <c r="AC876" i="12" s="1"/>
  <c r="AB877" i="12"/>
  <c r="AA877" i="12"/>
  <c r="AA876" i="12" s="1"/>
  <c r="Z877" i="12"/>
  <c r="Z876" i="12" s="1"/>
  <c r="Y877" i="12"/>
  <c r="Y876" i="12" s="1"/>
  <c r="X877" i="12"/>
  <c r="W877" i="12"/>
  <c r="W876" i="12" s="1"/>
  <c r="V877" i="12"/>
  <c r="V876" i="12" s="1"/>
  <c r="U877" i="12"/>
  <c r="U876" i="12" s="1"/>
  <c r="T877" i="12"/>
  <c r="S877" i="12"/>
  <c r="S876" i="12" s="1"/>
  <c r="R877" i="12"/>
  <c r="R876" i="12" s="1"/>
  <c r="Q877" i="12"/>
  <c r="Q876" i="12" s="1"/>
  <c r="P877" i="12"/>
  <c r="O877" i="12"/>
  <c r="O876" i="12" s="1"/>
  <c r="AI874" i="12"/>
  <c r="AG874" i="12"/>
  <c r="AF874" i="12"/>
  <c r="AE874" i="12"/>
  <c r="AD874" i="12"/>
  <c r="AC874" i="12"/>
  <c r="AB874" i="12"/>
  <c r="AA874" i="12"/>
  <c r="Z874" i="12"/>
  <c r="Y874" i="12"/>
  <c r="X874" i="12"/>
  <c r="W874" i="12"/>
  <c r="V874" i="12"/>
  <c r="U874" i="12"/>
  <c r="T874" i="12"/>
  <c r="S874" i="12"/>
  <c r="R874" i="12"/>
  <c r="Q874" i="12"/>
  <c r="P874" i="12"/>
  <c r="O874" i="12"/>
  <c r="AH871" i="12"/>
  <c r="AG872" i="12"/>
  <c r="AG871" i="12" s="1"/>
  <c r="AF872" i="12"/>
  <c r="AF871" i="12" s="1"/>
  <c r="AE872" i="12"/>
  <c r="AE871" i="12" s="1"/>
  <c r="AD872" i="12"/>
  <c r="AD871" i="12" s="1"/>
  <c r="AC872" i="12"/>
  <c r="AC871" i="12" s="1"/>
  <c r="AB872" i="12"/>
  <c r="AB871" i="12" s="1"/>
  <c r="AA872" i="12"/>
  <c r="AA871" i="12" s="1"/>
  <c r="AA870" i="12" s="1"/>
  <c r="Z872" i="12"/>
  <c r="Z871" i="12" s="1"/>
  <c r="Y872" i="12"/>
  <c r="Y871" i="12" s="1"/>
  <c r="X872" i="12"/>
  <c r="X871" i="12" s="1"/>
  <c r="W872" i="12"/>
  <c r="W871" i="12" s="1"/>
  <c r="V872" i="12"/>
  <c r="V871" i="12" s="1"/>
  <c r="U872" i="12"/>
  <c r="U871" i="12" s="1"/>
  <c r="T872" i="12"/>
  <c r="T871" i="12" s="1"/>
  <c r="S872" i="12"/>
  <c r="S871" i="12" s="1"/>
  <c r="S870" i="12" s="1"/>
  <c r="R872" i="12"/>
  <c r="R871" i="12" s="1"/>
  <c r="Q872" i="12"/>
  <c r="Q871" i="12" s="1"/>
  <c r="P872" i="12"/>
  <c r="P871" i="12" s="1"/>
  <c r="O872" i="12"/>
  <c r="O871" i="12" s="1"/>
  <c r="AI841" i="12"/>
  <c r="AG841" i="12"/>
  <c r="AF841" i="12"/>
  <c r="AE841" i="12"/>
  <c r="AD841" i="12"/>
  <c r="AC841" i="12"/>
  <c r="AB841" i="12"/>
  <c r="AA841" i="12"/>
  <c r="Z841" i="12"/>
  <c r="Y841" i="12"/>
  <c r="X841" i="12"/>
  <c r="W841" i="12"/>
  <c r="V841" i="12"/>
  <c r="U841" i="12"/>
  <c r="T841" i="12"/>
  <c r="S841" i="12"/>
  <c r="R841" i="12"/>
  <c r="Q841" i="12"/>
  <c r="P841" i="12"/>
  <c r="O841" i="12"/>
  <c r="N841" i="12"/>
  <c r="M841" i="12"/>
  <c r="AI839" i="12"/>
  <c r="AG839" i="12"/>
  <c r="AF839" i="12"/>
  <c r="AE839" i="12"/>
  <c r="AD839" i="12"/>
  <c r="AC839" i="12"/>
  <c r="AB839" i="12"/>
  <c r="AA839" i="12"/>
  <c r="Z839" i="12"/>
  <c r="Y839" i="12"/>
  <c r="X839" i="12"/>
  <c r="W839" i="12"/>
  <c r="V839" i="12"/>
  <c r="U839" i="12"/>
  <c r="T839" i="12"/>
  <c r="S839" i="12"/>
  <c r="R839" i="12"/>
  <c r="Q839" i="12"/>
  <c r="P839" i="12"/>
  <c r="O839" i="12"/>
  <c r="N839" i="12"/>
  <c r="M839" i="12"/>
  <c r="AI837" i="12"/>
  <c r="AG837" i="12"/>
  <c r="AF837" i="12"/>
  <c r="AE837" i="12"/>
  <c r="AD837" i="12"/>
  <c r="AC837" i="12"/>
  <c r="AB837" i="12"/>
  <c r="AA837" i="12"/>
  <c r="Z837" i="12"/>
  <c r="Y837" i="12"/>
  <c r="X837" i="12"/>
  <c r="W837" i="12"/>
  <c r="V837" i="12"/>
  <c r="U837" i="12"/>
  <c r="T837" i="12"/>
  <c r="S837" i="12"/>
  <c r="R837" i="12"/>
  <c r="Q837" i="12"/>
  <c r="P837" i="12"/>
  <c r="O837" i="12"/>
  <c r="N837" i="12"/>
  <c r="M837" i="12"/>
  <c r="AI835" i="12"/>
  <c r="AG835" i="12"/>
  <c r="AF835" i="12"/>
  <c r="AE835" i="12"/>
  <c r="AD835" i="12"/>
  <c r="AC835" i="12"/>
  <c r="AB835" i="12"/>
  <c r="AA835" i="12"/>
  <c r="Z835" i="12"/>
  <c r="Y835" i="12"/>
  <c r="X835" i="12"/>
  <c r="W835" i="12"/>
  <c r="V835" i="12"/>
  <c r="U835" i="12"/>
  <c r="T835" i="12"/>
  <c r="S835" i="12"/>
  <c r="R835" i="12"/>
  <c r="Q835" i="12"/>
  <c r="P835" i="12"/>
  <c r="O835" i="12"/>
  <c r="N835" i="12"/>
  <c r="M835" i="12"/>
  <c r="AI833" i="12"/>
  <c r="AG833" i="12"/>
  <c r="AF833" i="12"/>
  <c r="AE833" i="12"/>
  <c r="AD833" i="12"/>
  <c r="AC833" i="12"/>
  <c r="AB833" i="12"/>
  <c r="AA833" i="12"/>
  <c r="Z833" i="12"/>
  <c r="Y833" i="12"/>
  <c r="X833" i="12"/>
  <c r="W833" i="12"/>
  <c r="V833" i="12"/>
  <c r="U833" i="12"/>
  <c r="T833" i="12"/>
  <c r="S833" i="12"/>
  <c r="R833" i="12"/>
  <c r="Q833" i="12"/>
  <c r="P833" i="12"/>
  <c r="O833" i="12"/>
  <c r="N833" i="12"/>
  <c r="M833" i="12"/>
  <c r="AI831" i="12"/>
  <c r="AG831" i="12"/>
  <c r="AF831" i="12"/>
  <c r="AE831" i="12"/>
  <c r="AD831" i="12"/>
  <c r="AC831" i="12"/>
  <c r="AB831" i="12"/>
  <c r="AA831" i="12"/>
  <c r="Z831" i="12"/>
  <c r="Y831" i="12"/>
  <c r="X831" i="12"/>
  <c r="W831" i="12"/>
  <c r="V831" i="12"/>
  <c r="U831" i="12"/>
  <c r="T831" i="12"/>
  <c r="S831" i="12"/>
  <c r="R831" i="12"/>
  <c r="Q831" i="12"/>
  <c r="P831" i="12"/>
  <c r="O831" i="12"/>
  <c r="N831" i="12"/>
  <c r="M831" i="12"/>
  <c r="AI828" i="12"/>
  <c r="AG828" i="12"/>
  <c r="AF828" i="12"/>
  <c r="AE828" i="12"/>
  <c r="AD828" i="12"/>
  <c r="AC828" i="12"/>
  <c r="AB828" i="12"/>
  <c r="AA828" i="12"/>
  <c r="Z828" i="12"/>
  <c r="Y828" i="12"/>
  <c r="X828" i="12"/>
  <c r="W828" i="12"/>
  <c r="V828" i="12"/>
  <c r="U828" i="12"/>
  <c r="T828" i="12"/>
  <c r="S828" i="12"/>
  <c r="R828" i="12"/>
  <c r="Q828" i="12"/>
  <c r="P828" i="12"/>
  <c r="O828" i="12"/>
  <c r="N828" i="12"/>
  <c r="M828" i="12"/>
  <c r="AI826" i="12"/>
  <c r="AG826" i="12"/>
  <c r="AF826" i="12"/>
  <c r="AE826" i="12"/>
  <c r="AD826" i="12"/>
  <c r="AC826" i="12"/>
  <c r="AB826" i="12"/>
  <c r="AA826" i="12"/>
  <c r="Z826" i="12"/>
  <c r="Y826" i="12"/>
  <c r="X826" i="12"/>
  <c r="W826" i="12"/>
  <c r="V826" i="12"/>
  <c r="U826" i="12"/>
  <c r="T826" i="12"/>
  <c r="S826" i="12"/>
  <c r="R826" i="12"/>
  <c r="Q826" i="12"/>
  <c r="P826" i="12"/>
  <c r="O826" i="12"/>
  <c r="N826" i="12"/>
  <c r="M826" i="12"/>
  <c r="AI824" i="12"/>
  <c r="AG824" i="12"/>
  <c r="AF824" i="12"/>
  <c r="AE824" i="12"/>
  <c r="AD824" i="12"/>
  <c r="AC824" i="12"/>
  <c r="AB824" i="12"/>
  <c r="AA824" i="12"/>
  <c r="AA823" i="12" s="1"/>
  <c r="Z824" i="12"/>
  <c r="Y824" i="12"/>
  <c r="X824" i="12"/>
  <c r="W824" i="12"/>
  <c r="V824" i="12"/>
  <c r="U824" i="12"/>
  <c r="T824" i="12"/>
  <c r="S824" i="12"/>
  <c r="R824" i="12"/>
  <c r="Q824" i="12"/>
  <c r="P824" i="12"/>
  <c r="O824" i="12"/>
  <c r="N824" i="12"/>
  <c r="M824" i="12"/>
  <c r="AI820" i="12"/>
  <c r="AG820" i="12"/>
  <c r="AF820" i="12"/>
  <c r="AE820" i="12"/>
  <c r="AD820" i="12"/>
  <c r="AC820" i="12"/>
  <c r="AB820" i="12"/>
  <c r="AA820" i="12"/>
  <c r="Z820" i="12"/>
  <c r="Y820" i="12"/>
  <c r="X820" i="12"/>
  <c r="W820" i="12"/>
  <c r="V820" i="12"/>
  <c r="U820" i="12"/>
  <c r="T820" i="12"/>
  <c r="S820" i="12"/>
  <c r="R820" i="12"/>
  <c r="Q820" i="12"/>
  <c r="P820" i="12"/>
  <c r="O820" i="12"/>
  <c r="N820" i="12"/>
  <c r="M820" i="12"/>
  <c r="AI818" i="12"/>
  <c r="AG818" i="12"/>
  <c r="AF818" i="12"/>
  <c r="AE818" i="12"/>
  <c r="AD818" i="12"/>
  <c r="AC818" i="12"/>
  <c r="AB818" i="12"/>
  <c r="AA818" i="12"/>
  <c r="Z818" i="12"/>
  <c r="Y818" i="12"/>
  <c r="X818" i="12"/>
  <c r="W818" i="12"/>
  <c r="V818" i="12"/>
  <c r="U818" i="12"/>
  <c r="T818" i="12"/>
  <c r="S818" i="12"/>
  <c r="R818" i="12"/>
  <c r="Q818" i="12"/>
  <c r="P818" i="12"/>
  <c r="O818" i="12"/>
  <c r="N818" i="12"/>
  <c r="M818" i="12"/>
  <c r="AI816" i="12"/>
  <c r="AG816" i="12"/>
  <c r="AF816" i="12"/>
  <c r="AE816" i="12"/>
  <c r="AD816" i="12"/>
  <c r="AC816" i="12"/>
  <c r="AB816" i="12"/>
  <c r="AA816" i="12"/>
  <c r="Z816" i="12"/>
  <c r="Y816" i="12"/>
  <c r="X816" i="12"/>
  <c r="W816" i="12"/>
  <c r="V816" i="12"/>
  <c r="U816" i="12"/>
  <c r="T816" i="12"/>
  <c r="S816" i="12"/>
  <c r="R816" i="12"/>
  <c r="Q816" i="12"/>
  <c r="P816" i="12"/>
  <c r="O816" i="12"/>
  <c r="N816" i="12"/>
  <c r="M816" i="12"/>
  <c r="AI1072" i="12"/>
  <c r="AI1006" i="12"/>
  <c r="AI872" i="12"/>
  <c r="AI868" i="12"/>
  <c r="AI867" i="12" s="1"/>
  <c r="AI865" i="12"/>
  <c r="AI863" i="12"/>
  <c r="AI861" i="12"/>
  <c r="AI859" i="12"/>
  <c r="AI857" i="12"/>
  <c r="AI855" i="12"/>
  <c r="AI853" i="12"/>
  <c r="AI851" i="12"/>
  <c r="AI849" i="12"/>
  <c r="AI847" i="12"/>
  <c r="AI845" i="12"/>
  <c r="AI843" i="12"/>
  <c r="AH867" i="12"/>
  <c r="AG868" i="12"/>
  <c r="AG867" i="12" s="1"/>
  <c r="AF868" i="12"/>
  <c r="AF867" i="12" s="1"/>
  <c r="AE868" i="12"/>
  <c r="AE867" i="12" s="1"/>
  <c r="AD868" i="12"/>
  <c r="AD867" i="12" s="1"/>
  <c r="AC868" i="12"/>
  <c r="AC867" i="12" s="1"/>
  <c r="AB868" i="12"/>
  <c r="AB867" i="12" s="1"/>
  <c r="AA868" i="12"/>
  <c r="AA867" i="12" s="1"/>
  <c r="Z868" i="12"/>
  <c r="Z867" i="12" s="1"/>
  <c r="Y868" i="12"/>
  <c r="Y867" i="12" s="1"/>
  <c r="X868" i="12"/>
  <c r="X867" i="12" s="1"/>
  <c r="W868" i="12"/>
  <c r="V868" i="12"/>
  <c r="U868" i="12"/>
  <c r="U867" i="12" s="1"/>
  <c r="T868" i="12"/>
  <c r="T867" i="12" s="1"/>
  <c r="S868" i="12"/>
  <c r="S867" i="12" s="1"/>
  <c r="R868" i="12"/>
  <c r="R867" i="12" s="1"/>
  <c r="Q868" i="12"/>
  <c r="Q867" i="12" s="1"/>
  <c r="P868" i="12"/>
  <c r="P867" i="12" s="1"/>
  <c r="O868" i="12"/>
  <c r="O867" i="12" s="1"/>
  <c r="N868" i="12"/>
  <c r="N867" i="12" s="1"/>
  <c r="M868" i="12"/>
  <c r="AG865" i="12"/>
  <c r="AF865" i="12"/>
  <c r="AE865" i="12"/>
  <c r="AD865" i="12"/>
  <c r="AC865" i="12"/>
  <c r="AB865" i="12"/>
  <c r="AA865" i="12"/>
  <c r="Z865" i="12"/>
  <c r="Y865" i="12"/>
  <c r="X865" i="12"/>
  <c r="W865" i="12"/>
  <c r="V865" i="12"/>
  <c r="U865" i="12"/>
  <c r="T865" i="12"/>
  <c r="S865" i="12"/>
  <c r="R865" i="12"/>
  <c r="Q865" i="12"/>
  <c r="P865" i="12"/>
  <c r="O865" i="12"/>
  <c r="N865" i="12"/>
  <c r="M865" i="12"/>
  <c r="AG863" i="12"/>
  <c r="AF863" i="12"/>
  <c r="AE863" i="12"/>
  <c r="AD863" i="12"/>
  <c r="AC863" i="12"/>
  <c r="AB863" i="12"/>
  <c r="AA863" i="12"/>
  <c r="Z863" i="12"/>
  <c r="Y863" i="12"/>
  <c r="X863" i="12"/>
  <c r="W863" i="12"/>
  <c r="V863" i="12"/>
  <c r="U863" i="12"/>
  <c r="T863" i="12"/>
  <c r="S863" i="12"/>
  <c r="R863" i="12"/>
  <c r="Q863" i="12"/>
  <c r="P863" i="12"/>
  <c r="O863" i="12"/>
  <c r="N863" i="12"/>
  <c r="M863" i="12"/>
  <c r="AG861" i="12"/>
  <c r="AF861" i="12"/>
  <c r="AE861" i="12"/>
  <c r="AD861" i="12"/>
  <c r="AC861" i="12"/>
  <c r="AB861" i="12"/>
  <c r="AA861" i="12"/>
  <c r="Z861" i="12"/>
  <c r="Y861" i="12"/>
  <c r="X861" i="12"/>
  <c r="W861" i="12"/>
  <c r="V861" i="12"/>
  <c r="U861" i="12"/>
  <c r="T861" i="12"/>
  <c r="S861" i="12"/>
  <c r="R861" i="12"/>
  <c r="Q861" i="12"/>
  <c r="P861" i="12"/>
  <c r="O861" i="12"/>
  <c r="N861" i="12"/>
  <c r="M861" i="12"/>
  <c r="AC859" i="12"/>
  <c r="U859" i="12"/>
  <c r="M859" i="12"/>
  <c r="AG859" i="12"/>
  <c r="AF859" i="12"/>
  <c r="AE859" i="12"/>
  <c r="AD859" i="12"/>
  <c r="AB859" i="12"/>
  <c r="AA859" i="12"/>
  <c r="Z859" i="12"/>
  <c r="Y859" i="12"/>
  <c r="X859" i="12"/>
  <c r="W859" i="12"/>
  <c r="V859" i="12"/>
  <c r="T859" i="12"/>
  <c r="S859" i="12"/>
  <c r="R859" i="12"/>
  <c r="Q859" i="12"/>
  <c r="P859" i="12"/>
  <c r="O859" i="12"/>
  <c r="N859" i="12"/>
  <c r="AG857" i="12"/>
  <c r="AF857" i="12"/>
  <c r="AE857" i="12"/>
  <c r="AD857" i="12"/>
  <c r="AC857" i="12"/>
  <c r="AB857" i="12"/>
  <c r="AA857" i="12"/>
  <c r="Z857" i="12"/>
  <c r="Y857" i="12"/>
  <c r="X857" i="12"/>
  <c r="W857" i="12"/>
  <c r="V857" i="12"/>
  <c r="U857" i="12"/>
  <c r="T857" i="12"/>
  <c r="S857" i="12"/>
  <c r="R857" i="12"/>
  <c r="Q857" i="12"/>
  <c r="P857" i="12"/>
  <c r="O857" i="12"/>
  <c r="N857" i="12"/>
  <c r="M857" i="12"/>
  <c r="AG855" i="12"/>
  <c r="AF855" i="12"/>
  <c r="AE855" i="12"/>
  <c r="AD855" i="12"/>
  <c r="AC855" i="12"/>
  <c r="AB855" i="12"/>
  <c r="AA855" i="12"/>
  <c r="Z855" i="12"/>
  <c r="Y855" i="12"/>
  <c r="X855" i="12"/>
  <c r="W855" i="12"/>
  <c r="V855" i="12"/>
  <c r="U855" i="12"/>
  <c r="T855" i="12"/>
  <c r="S855" i="12"/>
  <c r="R855" i="12"/>
  <c r="Q855" i="12"/>
  <c r="P855" i="12"/>
  <c r="O855" i="12"/>
  <c r="N855" i="12"/>
  <c r="M855" i="12"/>
  <c r="AG853" i="12"/>
  <c r="AF853" i="12"/>
  <c r="AE853" i="12"/>
  <c r="AD853" i="12"/>
  <c r="AC853" i="12"/>
  <c r="AB853" i="12"/>
  <c r="AA853" i="12"/>
  <c r="Z853" i="12"/>
  <c r="Y853" i="12"/>
  <c r="X853" i="12"/>
  <c r="W853" i="12"/>
  <c r="V853" i="12"/>
  <c r="U853" i="12"/>
  <c r="T853" i="12"/>
  <c r="S853" i="12"/>
  <c r="R853" i="12"/>
  <c r="Q853" i="12"/>
  <c r="P853" i="12"/>
  <c r="O853" i="12"/>
  <c r="N853" i="12"/>
  <c r="M853" i="12"/>
  <c r="AG851" i="12"/>
  <c r="AF851" i="12"/>
  <c r="AE851" i="12"/>
  <c r="AD851" i="12"/>
  <c r="AC851" i="12"/>
  <c r="AB851" i="12"/>
  <c r="AA851" i="12"/>
  <c r="Z851" i="12"/>
  <c r="Y851" i="12"/>
  <c r="X851" i="12"/>
  <c r="W851" i="12"/>
  <c r="V851" i="12"/>
  <c r="U851" i="12"/>
  <c r="T851" i="12"/>
  <c r="S851" i="12"/>
  <c r="R851" i="12"/>
  <c r="Q851" i="12"/>
  <c r="P851" i="12"/>
  <c r="O851" i="12"/>
  <c r="N851" i="12"/>
  <c r="M851" i="12"/>
  <c r="AG849" i="12"/>
  <c r="AF849" i="12"/>
  <c r="AE849" i="12"/>
  <c r="AD849" i="12"/>
  <c r="AC849" i="12"/>
  <c r="AB849" i="12"/>
  <c r="AA849" i="12"/>
  <c r="Z849" i="12"/>
  <c r="Y849" i="12"/>
  <c r="X849" i="12"/>
  <c r="W849" i="12"/>
  <c r="V849" i="12"/>
  <c r="U849" i="12"/>
  <c r="T849" i="12"/>
  <c r="S849" i="12"/>
  <c r="R849" i="12"/>
  <c r="Q849" i="12"/>
  <c r="P849" i="12"/>
  <c r="O849" i="12"/>
  <c r="N849" i="12"/>
  <c r="M849" i="12"/>
  <c r="AG847" i="12"/>
  <c r="AF847" i="12"/>
  <c r="AE847" i="12"/>
  <c r="AD847" i="12"/>
  <c r="AC847" i="12"/>
  <c r="AB847" i="12"/>
  <c r="AA847" i="12"/>
  <c r="Z847" i="12"/>
  <c r="Y847" i="12"/>
  <c r="X847" i="12"/>
  <c r="W847" i="12"/>
  <c r="V847" i="12"/>
  <c r="U847" i="12"/>
  <c r="T847" i="12"/>
  <c r="S847" i="12"/>
  <c r="R847" i="12"/>
  <c r="Q847" i="12"/>
  <c r="P847" i="12"/>
  <c r="O847" i="12"/>
  <c r="N847" i="12"/>
  <c r="M847" i="12"/>
  <c r="AG845" i="12"/>
  <c r="AF845" i="12"/>
  <c r="AE845" i="12"/>
  <c r="AD845" i="12"/>
  <c r="AC845" i="12"/>
  <c r="AB845" i="12"/>
  <c r="AA845" i="12"/>
  <c r="Z845" i="12"/>
  <c r="Y845" i="12"/>
  <c r="X845" i="12"/>
  <c r="W845" i="12"/>
  <c r="V845" i="12"/>
  <c r="U845" i="12"/>
  <c r="T845" i="12"/>
  <c r="S845" i="12"/>
  <c r="R845" i="12"/>
  <c r="Q845" i="12"/>
  <c r="P845" i="12"/>
  <c r="O845" i="12"/>
  <c r="N845" i="12"/>
  <c r="M845" i="12"/>
  <c r="AG843" i="12"/>
  <c r="AF843" i="12"/>
  <c r="AE843" i="12"/>
  <c r="AD843" i="12"/>
  <c r="AC843" i="12"/>
  <c r="AB843" i="12"/>
  <c r="AA843" i="12"/>
  <c r="Z843" i="12"/>
  <c r="Y843" i="12"/>
  <c r="X843" i="12"/>
  <c r="W843" i="12"/>
  <c r="V843" i="12"/>
  <c r="U843" i="12"/>
  <c r="T843" i="12"/>
  <c r="S843" i="12"/>
  <c r="R843" i="12"/>
  <c r="Q843" i="12"/>
  <c r="P843" i="12"/>
  <c r="O843" i="12"/>
  <c r="N843" i="12"/>
  <c r="M843" i="12"/>
  <c r="AI814" i="12"/>
  <c r="AG814" i="12"/>
  <c r="AF814" i="12"/>
  <c r="AE814" i="12"/>
  <c r="AD814" i="12"/>
  <c r="AC814" i="12"/>
  <c r="AB814" i="12"/>
  <c r="AA814" i="12"/>
  <c r="Z814" i="12"/>
  <c r="Y814" i="12"/>
  <c r="X814" i="12"/>
  <c r="W814" i="12"/>
  <c r="V814" i="12"/>
  <c r="U814" i="12"/>
  <c r="T814" i="12"/>
  <c r="S814" i="12"/>
  <c r="R814" i="12"/>
  <c r="Q814" i="12"/>
  <c r="P814" i="12"/>
  <c r="O814" i="12"/>
  <c r="N814" i="12"/>
  <c r="M814" i="12"/>
  <c r="AI812" i="12"/>
  <c r="AG812" i="12"/>
  <c r="AF812" i="12"/>
  <c r="AE812" i="12"/>
  <c r="AD812" i="12"/>
  <c r="AC812" i="12"/>
  <c r="AB812" i="12"/>
  <c r="AA812" i="12"/>
  <c r="Z812" i="12"/>
  <c r="Y812" i="12"/>
  <c r="X812" i="12"/>
  <c r="W812" i="12"/>
  <c r="V812" i="12"/>
  <c r="U812" i="12"/>
  <c r="T812" i="12"/>
  <c r="S812" i="12"/>
  <c r="R812" i="12"/>
  <c r="Q812" i="12"/>
  <c r="P812" i="12"/>
  <c r="O812" i="12"/>
  <c r="N812" i="12"/>
  <c r="M812" i="12"/>
  <c r="AI810" i="12"/>
  <c r="AG810" i="12"/>
  <c r="AF810" i="12"/>
  <c r="AF809" i="12" s="1"/>
  <c r="AE810" i="12"/>
  <c r="AD810" i="12"/>
  <c r="AC810" i="12"/>
  <c r="AB810" i="12"/>
  <c r="AA810" i="12"/>
  <c r="Z810" i="12"/>
  <c r="Y810" i="12"/>
  <c r="X810" i="12"/>
  <c r="X809" i="12" s="1"/>
  <c r="W810" i="12"/>
  <c r="V810" i="12"/>
  <c r="U810" i="12"/>
  <c r="T810" i="12"/>
  <c r="S810" i="12"/>
  <c r="R810" i="12"/>
  <c r="Q810" i="12"/>
  <c r="P810" i="12"/>
  <c r="P809" i="12" s="1"/>
  <c r="O810" i="12"/>
  <c r="N810" i="12"/>
  <c r="M810" i="12"/>
  <c r="AI807" i="12"/>
  <c r="AG807" i="12"/>
  <c r="AF807" i="12"/>
  <c r="AE807" i="12"/>
  <c r="AD807" i="12"/>
  <c r="AC807" i="12"/>
  <c r="AB807" i="12"/>
  <c r="AA807" i="12"/>
  <c r="Z807" i="12"/>
  <c r="Y807" i="12"/>
  <c r="X807" i="12"/>
  <c r="W807" i="12"/>
  <c r="V807" i="12"/>
  <c r="U807" i="12"/>
  <c r="T807" i="12"/>
  <c r="S807" i="12"/>
  <c r="R807" i="12"/>
  <c r="Q807" i="12"/>
  <c r="P807" i="12"/>
  <c r="O807" i="12"/>
  <c r="N807" i="12"/>
  <c r="M807" i="12"/>
  <c r="AI805" i="12"/>
  <c r="AG805" i="12"/>
  <c r="AF805" i="12"/>
  <c r="AE805" i="12"/>
  <c r="AD805" i="12"/>
  <c r="AC805" i="12"/>
  <c r="AB805" i="12"/>
  <c r="AB804" i="12" s="1"/>
  <c r="AA805" i="12"/>
  <c r="Z805" i="12"/>
  <c r="Y805" i="12"/>
  <c r="X805" i="12"/>
  <c r="W805" i="12"/>
  <c r="V805" i="12"/>
  <c r="U805" i="12"/>
  <c r="T805" i="12"/>
  <c r="T804" i="12" s="1"/>
  <c r="S805" i="12"/>
  <c r="R805" i="12"/>
  <c r="Q805" i="12"/>
  <c r="Q804" i="12" s="1"/>
  <c r="P805" i="12"/>
  <c r="P804" i="12" s="1"/>
  <c r="N805" i="12"/>
  <c r="O805" i="12"/>
  <c r="M805" i="12"/>
  <c r="AV867" i="12"/>
  <c r="AU867" i="12"/>
  <c r="AT867" i="12"/>
  <c r="AS867" i="12"/>
  <c r="AR867" i="12"/>
  <c r="AQ867" i="12"/>
  <c r="AP867" i="12"/>
  <c r="AO867" i="12"/>
  <c r="AN867" i="12"/>
  <c r="AM867" i="12"/>
  <c r="AL867" i="12"/>
  <c r="AK867" i="12"/>
  <c r="AJ867" i="12"/>
  <c r="W867" i="12"/>
  <c r="V867" i="12"/>
  <c r="M867" i="12"/>
  <c r="L867" i="12"/>
  <c r="K867" i="12"/>
  <c r="J867" i="12"/>
  <c r="H867" i="12"/>
  <c r="AV830" i="12"/>
  <c r="AU830" i="12"/>
  <c r="AT830" i="12"/>
  <c r="AS830" i="12"/>
  <c r="AR830" i="12"/>
  <c r="AQ830" i="12"/>
  <c r="AP830" i="12"/>
  <c r="AO830" i="12"/>
  <c r="AN830" i="12"/>
  <c r="AM830" i="12"/>
  <c r="AL830" i="12"/>
  <c r="AK830" i="12"/>
  <c r="AJ830" i="12"/>
  <c r="L830" i="12"/>
  <c r="K830" i="12"/>
  <c r="J830" i="12"/>
  <c r="H830" i="12"/>
  <c r="AV823" i="12"/>
  <c r="AU823" i="12"/>
  <c r="AT823" i="12"/>
  <c r="AS823" i="12"/>
  <c r="AR823" i="12"/>
  <c r="AQ823" i="12"/>
  <c r="AP823" i="12"/>
  <c r="AO823" i="12"/>
  <c r="AN823" i="12"/>
  <c r="AM823" i="12"/>
  <c r="AL823" i="12"/>
  <c r="AK823" i="12"/>
  <c r="AJ823" i="12"/>
  <c r="L823" i="12"/>
  <c r="K823" i="12"/>
  <c r="J823" i="12"/>
  <c r="H823" i="12"/>
  <c r="AV809" i="12"/>
  <c r="AU809" i="12"/>
  <c r="AT809" i="12"/>
  <c r="AS809" i="12"/>
  <c r="AR809" i="12"/>
  <c r="AQ809" i="12"/>
  <c r="AP809" i="12"/>
  <c r="AO809" i="12"/>
  <c r="AN809" i="12"/>
  <c r="AM809" i="12"/>
  <c r="AL809" i="12"/>
  <c r="AK809" i="12"/>
  <c r="AJ809" i="12"/>
  <c r="L809" i="12"/>
  <c r="K809" i="12"/>
  <c r="J809" i="12"/>
  <c r="H809" i="12"/>
  <c r="AV804" i="12"/>
  <c r="AU804" i="12"/>
  <c r="AT804" i="12"/>
  <c r="AS804" i="12"/>
  <c r="AR804" i="12"/>
  <c r="AR803" i="12" s="1"/>
  <c r="AQ804" i="12"/>
  <c r="AP804" i="12"/>
  <c r="AO804" i="12"/>
  <c r="AN804" i="12"/>
  <c r="AM804" i="12"/>
  <c r="AL804" i="12"/>
  <c r="AK804" i="12"/>
  <c r="AJ804" i="12"/>
  <c r="AF804" i="12"/>
  <c r="L804" i="12"/>
  <c r="K804" i="12"/>
  <c r="J804" i="12"/>
  <c r="H804" i="12"/>
  <c r="AV675" i="12"/>
  <c r="AU675" i="12"/>
  <c r="AT675" i="12"/>
  <c r="AS675" i="12"/>
  <c r="AR675" i="12"/>
  <c r="AQ675" i="12"/>
  <c r="AP675" i="12"/>
  <c r="AO675" i="12"/>
  <c r="AN675" i="12"/>
  <c r="AM675" i="12"/>
  <c r="AL675" i="12"/>
  <c r="AK675" i="12"/>
  <c r="R675" i="12"/>
  <c r="AV673" i="12"/>
  <c r="AU673" i="12"/>
  <c r="AT673" i="12"/>
  <c r="AS673" i="12"/>
  <c r="AR673" i="12"/>
  <c r="AQ673" i="12"/>
  <c r="AP673" i="12"/>
  <c r="AO673" i="12"/>
  <c r="AN673" i="12"/>
  <c r="AM673" i="12"/>
  <c r="AL673" i="12"/>
  <c r="AK673" i="12"/>
  <c r="S673" i="12"/>
  <c r="R673" i="12"/>
  <c r="AV670" i="12"/>
  <c r="AU670" i="12"/>
  <c r="AT670" i="12"/>
  <c r="AS670" i="12"/>
  <c r="AR670" i="12"/>
  <c r="AQ670" i="12"/>
  <c r="AP670" i="12"/>
  <c r="AO670" i="12"/>
  <c r="AN670" i="12"/>
  <c r="AM670" i="12"/>
  <c r="AL670" i="12"/>
  <c r="AK670" i="12"/>
  <c r="AH670" i="12"/>
  <c r="AG670" i="12"/>
  <c r="AF670" i="12"/>
  <c r="AE670" i="12"/>
  <c r="AD670" i="12"/>
  <c r="AC670" i="12"/>
  <c r="AB670" i="12"/>
  <c r="AA670" i="12"/>
  <c r="Z670" i="12"/>
  <c r="Y670" i="12"/>
  <c r="X670" i="12"/>
  <c r="W670" i="12"/>
  <c r="V670" i="12"/>
  <c r="U670" i="12"/>
  <c r="T670" i="12"/>
  <c r="S670" i="12"/>
  <c r="R670" i="12"/>
  <c r="AV668" i="12"/>
  <c r="AU668" i="12"/>
  <c r="AT668" i="12"/>
  <c r="AS668" i="12"/>
  <c r="AR668" i="12"/>
  <c r="AQ668" i="12"/>
  <c r="AP668" i="12"/>
  <c r="AO668" i="12"/>
  <c r="AN668" i="12"/>
  <c r="AM668" i="12"/>
  <c r="AL668" i="12"/>
  <c r="AK668" i="12"/>
  <c r="AH668" i="12"/>
  <c r="AG668" i="12"/>
  <c r="AF668" i="12"/>
  <c r="AE668" i="12"/>
  <c r="AD668" i="12"/>
  <c r="AC668" i="12"/>
  <c r="AB668" i="12"/>
  <c r="AA668" i="12"/>
  <c r="Z668" i="12"/>
  <c r="Y668" i="12"/>
  <c r="X668" i="12"/>
  <c r="W668" i="12"/>
  <c r="V668" i="12"/>
  <c r="U668" i="12"/>
  <c r="T668" i="12"/>
  <c r="S668" i="12"/>
  <c r="R668" i="12"/>
  <c r="AV666" i="12"/>
  <c r="AU666" i="12"/>
  <c r="AT666" i="12"/>
  <c r="AS666" i="12"/>
  <c r="AR666" i="12"/>
  <c r="AQ666" i="12"/>
  <c r="AP666" i="12"/>
  <c r="AO666" i="12"/>
  <c r="AN666" i="12"/>
  <c r="AM666" i="12"/>
  <c r="AL666" i="12"/>
  <c r="AK666" i="12"/>
  <c r="AH666" i="12"/>
  <c r="AG666" i="12"/>
  <c r="AF666" i="12"/>
  <c r="AE666" i="12"/>
  <c r="AD666" i="12"/>
  <c r="AC666" i="12"/>
  <c r="AB666" i="12"/>
  <c r="AA666" i="12"/>
  <c r="Z666" i="12"/>
  <c r="Y666" i="12"/>
  <c r="X666" i="12"/>
  <c r="W666" i="12"/>
  <c r="V666" i="12"/>
  <c r="U666" i="12"/>
  <c r="T666" i="12"/>
  <c r="S666" i="12"/>
  <c r="R666" i="12"/>
  <c r="AV664" i="12"/>
  <c r="AU664" i="12"/>
  <c r="AT664" i="12"/>
  <c r="AS664" i="12"/>
  <c r="AR664" i="12"/>
  <c r="AQ664" i="12"/>
  <c r="AP664" i="12"/>
  <c r="AO664" i="12"/>
  <c r="AN664" i="12"/>
  <c r="AM664" i="12"/>
  <c r="AL664" i="12"/>
  <c r="AK664" i="12"/>
  <c r="AH664" i="12"/>
  <c r="AG664" i="12"/>
  <c r="AF664" i="12"/>
  <c r="AE664" i="12"/>
  <c r="AD664" i="12"/>
  <c r="AC664" i="12"/>
  <c r="AB664" i="12"/>
  <c r="AA664" i="12"/>
  <c r="Z664" i="12"/>
  <c r="Y664" i="12"/>
  <c r="X664" i="12"/>
  <c r="W664" i="12"/>
  <c r="V664" i="12"/>
  <c r="U664" i="12"/>
  <c r="T664" i="12"/>
  <c r="S664" i="12"/>
  <c r="R664" i="12"/>
  <c r="AV662" i="12"/>
  <c r="AU662" i="12"/>
  <c r="AT662" i="12"/>
  <c r="AS662" i="12"/>
  <c r="AR662" i="12"/>
  <c r="AQ662" i="12"/>
  <c r="AP662" i="12"/>
  <c r="AO662" i="12"/>
  <c r="AN662" i="12"/>
  <c r="AM662" i="12"/>
  <c r="AL662" i="12"/>
  <c r="AK662" i="12"/>
  <c r="AH662" i="12"/>
  <c r="AG662" i="12"/>
  <c r="AF662" i="12"/>
  <c r="AE662" i="12"/>
  <c r="AD662" i="12"/>
  <c r="AC662" i="12"/>
  <c r="AB662" i="12"/>
  <c r="AA662" i="12"/>
  <c r="Z662" i="12"/>
  <c r="Y662" i="12"/>
  <c r="X662" i="12"/>
  <c r="W662" i="12"/>
  <c r="V662" i="12"/>
  <c r="U662" i="12"/>
  <c r="T662" i="12"/>
  <c r="S662" i="12"/>
  <c r="R662" i="12"/>
  <c r="AV660" i="12"/>
  <c r="AU660" i="12"/>
  <c r="AT660" i="12"/>
  <c r="AS660" i="12"/>
  <c r="AR660" i="12"/>
  <c r="AQ660" i="12"/>
  <c r="AP660" i="12"/>
  <c r="AO660" i="12"/>
  <c r="AN660" i="12"/>
  <c r="AM660" i="12"/>
  <c r="AL660" i="12"/>
  <c r="AK660" i="12"/>
  <c r="AH660" i="12"/>
  <c r="AG660" i="12"/>
  <c r="AF660" i="12"/>
  <c r="AE660" i="12"/>
  <c r="AD660" i="12"/>
  <c r="AC660" i="12"/>
  <c r="AB660" i="12"/>
  <c r="AA660" i="12"/>
  <c r="Z660" i="12"/>
  <c r="Y660" i="12"/>
  <c r="X660" i="12"/>
  <c r="W660" i="12"/>
  <c r="V660" i="12"/>
  <c r="U660" i="12"/>
  <c r="T660" i="12"/>
  <c r="S660" i="12"/>
  <c r="R660" i="12"/>
  <c r="AV657" i="12"/>
  <c r="AU657" i="12"/>
  <c r="AT657" i="12"/>
  <c r="AS657" i="12"/>
  <c r="AR657" i="12"/>
  <c r="AQ657" i="12"/>
  <c r="AP657" i="12"/>
  <c r="AO657" i="12"/>
  <c r="AN657" i="12"/>
  <c r="AM657" i="12"/>
  <c r="AL657" i="12"/>
  <c r="AK657" i="12"/>
  <c r="AH657" i="12"/>
  <c r="AG657" i="12"/>
  <c r="AF657" i="12"/>
  <c r="AE657" i="12"/>
  <c r="AD657" i="12"/>
  <c r="AC657" i="12"/>
  <c r="AB657" i="12"/>
  <c r="AA657" i="12"/>
  <c r="Z657" i="12"/>
  <c r="Y657" i="12"/>
  <c r="X657" i="12"/>
  <c r="W657" i="12"/>
  <c r="V657" i="12"/>
  <c r="U657" i="12"/>
  <c r="T657" i="12"/>
  <c r="S657" i="12"/>
  <c r="R657" i="12"/>
  <c r="AV655" i="12"/>
  <c r="AU655" i="12"/>
  <c r="AT655" i="12"/>
  <c r="AS655" i="12"/>
  <c r="AR655" i="12"/>
  <c r="AQ655" i="12"/>
  <c r="AP655" i="12"/>
  <c r="AO655" i="12"/>
  <c r="AN655" i="12"/>
  <c r="AM655" i="12"/>
  <c r="AL655" i="12"/>
  <c r="AK655" i="12"/>
  <c r="AH655" i="12"/>
  <c r="AG655" i="12"/>
  <c r="AF655" i="12"/>
  <c r="AE655" i="12"/>
  <c r="AD655" i="12"/>
  <c r="AC655" i="12"/>
  <c r="AB655" i="12"/>
  <c r="AA655" i="12"/>
  <c r="Z655" i="12"/>
  <c r="Y655" i="12"/>
  <c r="X655" i="12"/>
  <c r="W655" i="12"/>
  <c r="V655" i="12"/>
  <c r="U655" i="12"/>
  <c r="T655" i="12"/>
  <c r="S655" i="12"/>
  <c r="R655" i="12"/>
  <c r="AV653" i="12"/>
  <c r="AU653" i="12"/>
  <c r="AT653" i="12"/>
  <c r="AS653" i="12"/>
  <c r="AR653" i="12"/>
  <c r="AQ653" i="12"/>
  <c r="AP653" i="12"/>
  <c r="AO653" i="12"/>
  <c r="AN653" i="12"/>
  <c r="AM653" i="12"/>
  <c r="AL653" i="12"/>
  <c r="AK653" i="12"/>
  <c r="AH653" i="12"/>
  <c r="AG653" i="12"/>
  <c r="AF653" i="12"/>
  <c r="AE653" i="12"/>
  <c r="AD653" i="12"/>
  <c r="AC653" i="12"/>
  <c r="AB653" i="12"/>
  <c r="AA653" i="12"/>
  <c r="Z653" i="12"/>
  <c r="Y653" i="12"/>
  <c r="X653" i="12"/>
  <c r="W653" i="12"/>
  <c r="V653" i="12"/>
  <c r="U653" i="12"/>
  <c r="T653" i="12"/>
  <c r="S653" i="12"/>
  <c r="R653" i="12"/>
  <c r="AV651" i="12"/>
  <c r="AU651" i="12"/>
  <c r="AT651" i="12"/>
  <c r="AS651" i="12"/>
  <c r="AR651" i="12"/>
  <c r="AQ651" i="12"/>
  <c r="AP651" i="12"/>
  <c r="AO651" i="12"/>
  <c r="AN651" i="12"/>
  <c r="AM651" i="12"/>
  <c r="AL651" i="12"/>
  <c r="AK651" i="12"/>
  <c r="AH651" i="12"/>
  <c r="AG651" i="12"/>
  <c r="AF651" i="12"/>
  <c r="AE651" i="12"/>
  <c r="AD651" i="12"/>
  <c r="AC651" i="12"/>
  <c r="AB651" i="12"/>
  <c r="AA651" i="12"/>
  <c r="Z651" i="12"/>
  <c r="Y651" i="12"/>
  <c r="X651" i="12"/>
  <c r="W651" i="12"/>
  <c r="V651" i="12"/>
  <c r="U651" i="12"/>
  <c r="T651" i="12"/>
  <c r="S651" i="12"/>
  <c r="R651" i="12"/>
  <c r="AV649" i="12"/>
  <c r="AU649" i="12"/>
  <c r="AT649" i="12"/>
  <c r="AS649" i="12"/>
  <c r="AR649" i="12"/>
  <c r="AQ649" i="12"/>
  <c r="AP649" i="12"/>
  <c r="AO649" i="12"/>
  <c r="AN649" i="12"/>
  <c r="AM649" i="12"/>
  <c r="AL649" i="12"/>
  <c r="AK649" i="12"/>
  <c r="AH649" i="12"/>
  <c r="AG649" i="12"/>
  <c r="AF649" i="12"/>
  <c r="AE649" i="12"/>
  <c r="AD649" i="12"/>
  <c r="AC649" i="12"/>
  <c r="AB649" i="12"/>
  <c r="AA649" i="12"/>
  <c r="Z649" i="12"/>
  <c r="Y649" i="12"/>
  <c r="X649" i="12"/>
  <c r="W649" i="12"/>
  <c r="V649" i="12"/>
  <c r="U649" i="12"/>
  <c r="T649" i="12"/>
  <c r="S649" i="12"/>
  <c r="R649" i="12"/>
  <c r="AV647" i="12"/>
  <c r="AU647" i="12"/>
  <c r="AT647" i="12"/>
  <c r="AS647" i="12"/>
  <c r="AR647" i="12"/>
  <c r="AQ647" i="12"/>
  <c r="AP647" i="12"/>
  <c r="AO647" i="12"/>
  <c r="AN647" i="12"/>
  <c r="AM647" i="12"/>
  <c r="AL647" i="12"/>
  <c r="AK647" i="12"/>
  <c r="AH647" i="12"/>
  <c r="AG647" i="12"/>
  <c r="AF647" i="12"/>
  <c r="AE647" i="12"/>
  <c r="AD647" i="12"/>
  <c r="AC647" i="12"/>
  <c r="AB647" i="12"/>
  <c r="AA647" i="12"/>
  <c r="Z647" i="12"/>
  <c r="Y647" i="12"/>
  <c r="X647" i="12"/>
  <c r="W647" i="12"/>
  <c r="V647" i="12"/>
  <c r="U647" i="12"/>
  <c r="U646" i="12" s="1"/>
  <c r="T647" i="12"/>
  <c r="S647" i="12"/>
  <c r="R647" i="12"/>
  <c r="AV644" i="12"/>
  <c r="AU644" i="12"/>
  <c r="AT644" i="12"/>
  <c r="AS644" i="12"/>
  <c r="AR644" i="12"/>
  <c r="AQ644" i="12"/>
  <c r="AP644" i="12"/>
  <c r="AO644" i="12"/>
  <c r="AN644" i="12"/>
  <c r="AM644" i="12"/>
  <c r="AL644" i="12"/>
  <c r="AK644" i="12"/>
  <c r="AH644" i="12"/>
  <c r="AG644" i="12"/>
  <c r="AF644" i="12"/>
  <c r="AE644" i="12"/>
  <c r="AD644" i="12"/>
  <c r="AC644" i="12"/>
  <c r="AB644" i="12"/>
  <c r="AA644" i="12"/>
  <c r="Z644" i="12"/>
  <c r="Y644" i="12"/>
  <c r="X644" i="12"/>
  <c r="W644" i="12"/>
  <c r="V644" i="12"/>
  <c r="U644" i="12"/>
  <c r="T644" i="12"/>
  <c r="S644" i="12"/>
  <c r="R644" i="12"/>
  <c r="AV642" i="12"/>
  <c r="AU642" i="12"/>
  <c r="AT642" i="12"/>
  <c r="AS642" i="12"/>
  <c r="AR642" i="12"/>
  <c r="AQ642" i="12"/>
  <c r="AP642" i="12"/>
  <c r="AO642" i="12"/>
  <c r="AN642" i="12"/>
  <c r="AM642" i="12"/>
  <c r="AL642" i="12"/>
  <c r="AK642" i="12"/>
  <c r="AH642" i="12"/>
  <c r="AG642" i="12"/>
  <c r="AF642" i="12"/>
  <c r="AE642" i="12"/>
  <c r="AD642" i="12"/>
  <c r="AC642" i="12"/>
  <c r="AB642" i="12"/>
  <c r="AA642" i="12"/>
  <c r="Z642" i="12"/>
  <c r="Y642" i="12"/>
  <c r="X642" i="12"/>
  <c r="W642" i="12"/>
  <c r="V642" i="12"/>
  <c r="U642" i="12"/>
  <c r="T642" i="12"/>
  <c r="S642" i="12"/>
  <c r="R642" i="12"/>
  <c r="AV640" i="12"/>
  <c r="AU640" i="12"/>
  <c r="AT640" i="12"/>
  <c r="AS640" i="12"/>
  <c r="AR640" i="12"/>
  <c r="AQ640" i="12"/>
  <c r="AP640" i="12"/>
  <c r="AO640" i="12"/>
  <c r="AN640" i="12"/>
  <c r="AM640" i="12"/>
  <c r="AL640" i="12"/>
  <c r="AK640" i="12"/>
  <c r="AH640" i="12"/>
  <c r="AG640" i="12"/>
  <c r="AF640" i="12"/>
  <c r="AE640" i="12"/>
  <c r="AD640" i="12"/>
  <c r="AC640" i="12"/>
  <c r="AB640" i="12"/>
  <c r="AA640" i="12"/>
  <c r="Z640" i="12"/>
  <c r="Y640" i="12"/>
  <c r="X640" i="12"/>
  <c r="W640" i="12"/>
  <c r="V640" i="12"/>
  <c r="U640" i="12"/>
  <c r="T640" i="12"/>
  <c r="S640" i="12"/>
  <c r="R640" i="12"/>
  <c r="AV638" i="12"/>
  <c r="AU638" i="12"/>
  <c r="AT638" i="12"/>
  <c r="AS638" i="12"/>
  <c r="AR638" i="12"/>
  <c r="AQ638" i="12"/>
  <c r="AP638" i="12"/>
  <c r="AO638" i="12"/>
  <c r="AN638" i="12"/>
  <c r="AM638" i="12"/>
  <c r="AL638" i="12"/>
  <c r="AK638" i="12"/>
  <c r="AH638" i="12"/>
  <c r="AG638" i="12"/>
  <c r="AF638" i="12"/>
  <c r="AE638" i="12"/>
  <c r="AD638" i="12"/>
  <c r="AC638" i="12"/>
  <c r="AB638" i="12"/>
  <c r="AA638" i="12"/>
  <c r="Z638" i="12"/>
  <c r="Y638" i="12"/>
  <c r="X638" i="12"/>
  <c r="W638" i="12"/>
  <c r="V638" i="12"/>
  <c r="U638" i="12"/>
  <c r="T638" i="12"/>
  <c r="S638" i="12"/>
  <c r="R638" i="12"/>
  <c r="AV636" i="12"/>
  <c r="AU636" i="12"/>
  <c r="AT636" i="12"/>
  <c r="AS636" i="12"/>
  <c r="AR636" i="12"/>
  <c r="AQ636" i="12"/>
  <c r="AP636" i="12"/>
  <c r="AO636" i="12"/>
  <c r="AN636" i="12"/>
  <c r="AN633" i="12" s="1"/>
  <c r="AM636" i="12"/>
  <c r="AL636" i="12"/>
  <c r="AK636" i="12"/>
  <c r="AH636" i="12"/>
  <c r="AG636" i="12"/>
  <c r="AF636" i="12"/>
  <c r="AE636" i="12"/>
  <c r="AD636" i="12"/>
  <c r="AC636" i="12"/>
  <c r="AB636" i="12"/>
  <c r="AA636" i="12"/>
  <c r="Z636" i="12"/>
  <c r="Y636" i="12"/>
  <c r="X636" i="12"/>
  <c r="W636" i="12"/>
  <c r="V636" i="12"/>
  <c r="V633" i="12" s="1"/>
  <c r="U636" i="12"/>
  <c r="T636" i="12"/>
  <c r="S636" i="12"/>
  <c r="R636" i="12"/>
  <c r="AV634" i="12"/>
  <c r="AU634" i="12"/>
  <c r="AT634" i="12"/>
  <c r="AS634" i="12"/>
  <c r="AR634" i="12"/>
  <c r="AQ634" i="12"/>
  <c r="AP634" i="12"/>
  <c r="AO634" i="12"/>
  <c r="AN634" i="12"/>
  <c r="AM634" i="12"/>
  <c r="AL634" i="12"/>
  <c r="AK634" i="12"/>
  <c r="AH634" i="12"/>
  <c r="AG634" i="12"/>
  <c r="AF634" i="12"/>
  <c r="AE634" i="12"/>
  <c r="AD634" i="12"/>
  <c r="AC634" i="12"/>
  <c r="AB634" i="12"/>
  <c r="AA634" i="12"/>
  <c r="Z634" i="12"/>
  <c r="Y634" i="12"/>
  <c r="X634" i="12"/>
  <c r="W634" i="12"/>
  <c r="V634" i="12"/>
  <c r="U634" i="12"/>
  <c r="T634" i="12"/>
  <c r="S634" i="12"/>
  <c r="R634" i="12"/>
  <c r="AV631" i="12"/>
  <c r="AU631" i="12"/>
  <c r="AT631" i="12"/>
  <c r="AS631" i="12"/>
  <c r="AR631" i="12"/>
  <c r="AQ631" i="12"/>
  <c r="AP631" i="12"/>
  <c r="AO631" i="12"/>
  <c r="AN631" i="12"/>
  <c r="AM631" i="12"/>
  <c r="AL631" i="12"/>
  <c r="AK631" i="12"/>
  <c r="AH631" i="12"/>
  <c r="AG631" i="12"/>
  <c r="AF631" i="12"/>
  <c r="AE631" i="12"/>
  <c r="AD631" i="12"/>
  <c r="AC631" i="12"/>
  <c r="AB631" i="12"/>
  <c r="AA631" i="12"/>
  <c r="Z631" i="12"/>
  <c r="Y631" i="12"/>
  <c r="X631" i="12"/>
  <c r="W631" i="12"/>
  <c r="V631" i="12"/>
  <c r="U631" i="12"/>
  <c r="T631" i="12"/>
  <c r="S631" i="12"/>
  <c r="R631" i="12"/>
  <c r="AV629" i="12"/>
  <c r="AU629" i="12"/>
  <c r="AT629" i="12"/>
  <c r="AS629" i="12"/>
  <c r="AR629" i="12"/>
  <c r="AQ629" i="12"/>
  <c r="AP629" i="12"/>
  <c r="AO629" i="12"/>
  <c r="AN629" i="12"/>
  <c r="AM629" i="12"/>
  <c r="AL629" i="12"/>
  <c r="AK629" i="12"/>
  <c r="AH629" i="12"/>
  <c r="AG629" i="12"/>
  <c r="AF629" i="12"/>
  <c r="AE629" i="12"/>
  <c r="AD629" i="12"/>
  <c r="AC629" i="12"/>
  <c r="AB629" i="12"/>
  <c r="AA629" i="12"/>
  <c r="Z629" i="12"/>
  <c r="Y629" i="12"/>
  <c r="X629" i="12"/>
  <c r="W629" i="12"/>
  <c r="V629" i="12"/>
  <c r="U629" i="12"/>
  <c r="T629" i="12"/>
  <c r="S629" i="12"/>
  <c r="R629" i="12"/>
  <c r="AV627" i="12"/>
  <c r="AU627" i="12"/>
  <c r="AT627" i="12"/>
  <c r="AS627" i="12"/>
  <c r="AR627" i="12"/>
  <c r="AQ627" i="12"/>
  <c r="AP627" i="12"/>
  <c r="AO627" i="12"/>
  <c r="AN627" i="12"/>
  <c r="AM627" i="12"/>
  <c r="AL627" i="12"/>
  <c r="AK627" i="12"/>
  <c r="AH627" i="12"/>
  <c r="AG627" i="12"/>
  <c r="AF627" i="12"/>
  <c r="AE627" i="12"/>
  <c r="AD627" i="12"/>
  <c r="AC627" i="12"/>
  <c r="AB627" i="12"/>
  <c r="AA627" i="12"/>
  <c r="Z627" i="12"/>
  <c r="Y627" i="12"/>
  <c r="X627" i="12"/>
  <c r="W627" i="12"/>
  <c r="V627" i="12"/>
  <c r="U627" i="12"/>
  <c r="T627" i="12"/>
  <c r="S627" i="12"/>
  <c r="R627" i="12"/>
  <c r="AV625" i="12"/>
  <c r="AU625" i="12"/>
  <c r="AT625" i="12"/>
  <c r="AS625" i="12"/>
  <c r="AR625" i="12"/>
  <c r="AQ625" i="12"/>
  <c r="AP625" i="12"/>
  <c r="AO625" i="12"/>
  <c r="AN625" i="12"/>
  <c r="AM625" i="12"/>
  <c r="AL625" i="12"/>
  <c r="AK625" i="12"/>
  <c r="AH625" i="12"/>
  <c r="AG625" i="12"/>
  <c r="AF625" i="12"/>
  <c r="AE625" i="12"/>
  <c r="AD625" i="12"/>
  <c r="AC625" i="12"/>
  <c r="AB625" i="12"/>
  <c r="AA625" i="12"/>
  <c r="Z625" i="12"/>
  <c r="Y625" i="12"/>
  <c r="X625" i="12"/>
  <c r="W625" i="12"/>
  <c r="V625" i="12"/>
  <c r="U625" i="12"/>
  <c r="T625" i="12"/>
  <c r="S625" i="12"/>
  <c r="R625" i="12"/>
  <c r="AV623" i="12"/>
  <c r="AU623" i="12"/>
  <c r="AT623" i="12"/>
  <c r="AS623" i="12"/>
  <c r="AR623" i="12"/>
  <c r="AQ623" i="12"/>
  <c r="AP623" i="12"/>
  <c r="AO623" i="12"/>
  <c r="AN623" i="12"/>
  <c r="AM623" i="12"/>
  <c r="AL623" i="12"/>
  <c r="AK623" i="12"/>
  <c r="AH623" i="12"/>
  <c r="AG623" i="12"/>
  <c r="AF623" i="12"/>
  <c r="AE623" i="12"/>
  <c r="AD623" i="12"/>
  <c r="AC623" i="12"/>
  <c r="AB623" i="12"/>
  <c r="AA623" i="12"/>
  <c r="Z623" i="12"/>
  <c r="Y623" i="12"/>
  <c r="X623" i="12"/>
  <c r="W623" i="12"/>
  <c r="V623" i="12"/>
  <c r="U623" i="12"/>
  <c r="T623" i="12"/>
  <c r="S623" i="12"/>
  <c r="R623" i="12"/>
  <c r="AV621" i="12"/>
  <c r="AU621" i="12"/>
  <c r="AT621" i="12"/>
  <c r="AS621" i="12"/>
  <c r="AR621" i="12"/>
  <c r="AQ621" i="12"/>
  <c r="AP621" i="12"/>
  <c r="AO621" i="12"/>
  <c r="AN621" i="12"/>
  <c r="AM621" i="12"/>
  <c r="AL621" i="12"/>
  <c r="AK621" i="12"/>
  <c r="AH621" i="12"/>
  <c r="AG621" i="12"/>
  <c r="AF621" i="12"/>
  <c r="AE621" i="12"/>
  <c r="AD621" i="12"/>
  <c r="AC621" i="12"/>
  <c r="AB621" i="12"/>
  <c r="AA621" i="12"/>
  <c r="Z621" i="12"/>
  <c r="Y621" i="12"/>
  <c r="X621" i="12"/>
  <c r="W621" i="12"/>
  <c r="V621" i="12"/>
  <c r="U621" i="12"/>
  <c r="T621" i="12"/>
  <c r="S621" i="12"/>
  <c r="R621" i="12"/>
  <c r="AV618" i="12"/>
  <c r="AU618" i="12"/>
  <c r="AT618" i="12"/>
  <c r="AS618" i="12"/>
  <c r="AR618" i="12"/>
  <c r="AQ618" i="12"/>
  <c r="AP618" i="12"/>
  <c r="AO618" i="12"/>
  <c r="AN618" i="12"/>
  <c r="AM618" i="12"/>
  <c r="AL618" i="12"/>
  <c r="AK618" i="12"/>
  <c r="AH618" i="12"/>
  <c r="AG618" i="12"/>
  <c r="AF618" i="12"/>
  <c r="AE618" i="12"/>
  <c r="AD618" i="12"/>
  <c r="AC618" i="12"/>
  <c r="AB618" i="12"/>
  <c r="AA618" i="12"/>
  <c r="Z618" i="12"/>
  <c r="Y618" i="12"/>
  <c r="X618" i="12"/>
  <c r="W618" i="12"/>
  <c r="V618" i="12"/>
  <c r="U618" i="12"/>
  <c r="T618" i="12"/>
  <c r="S618" i="12"/>
  <c r="R618" i="12"/>
  <c r="AV616" i="12"/>
  <c r="AU616" i="12"/>
  <c r="AT616" i="12"/>
  <c r="AS616" i="12"/>
  <c r="AR616" i="12"/>
  <c r="AQ616" i="12"/>
  <c r="AP616" i="12"/>
  <c r="AO616" i="12"/>
  <c r="AN616" i="12"/>
  <c r="AM616" i="12"/>
  <c r="AL616" i="12"/>
  <c r="AK616" i="12"/>
  <c r="AH616" i="12"/>
  <c r="AG616" i="12"/>
  <c r="AF616" i="12"/>
  <c r="AE616" i="12"/>
  <c r="AD616" i="12"/>
  <c r="AC616" i="12"/>
  <c r="AB616" i="12"/>
  <c r="AA616" i="12"/>
  <c r="Z616" i="12"/>
  <c r="Y616" i="12"/>
  <c r="X616" i="12"/>
  <c r="W616" i="12"/>
  <c r="V616" i="12"/>
  <c r="U616" i="12"/>
  <c r="T616" i="12"/>
  <c r="S616" i="12"/>
  <c r="R616" i="12"/>
  <c r="AV614" i="12"/>
  <c r="AU614" i="12"/>
  <c r="AT614" i="12"/>
  <c r="AS614" i="12"/>
  <c r="AR614" i="12"/>
  <c r="AQ614" i="12"/>
  <c r="AP614" i="12"/>
  <c r="AO614" i="12"/>
  <c r="AN614" i="12"/>
  <c r="AM614" i="12"/>
  <c r="AL614" i="12"/>
  <c r="AK614" i="12"/>
  <c r="AH614" i="12"/>
  <c r="AG614" i="12"/>
  <c r="AF614" i="12"/>
  <c r="AE614" i="12"/>
  <c r="AD614" i="12"/>
  <c r="AC614" i="12"/>
  <c r="AB614" i="12"/>
  <c r="AA614" i="12"/>
  <c r="Z614" i="12"/>
  <c r="Y614" i="12"/>
  <c r="X614" i="12"/>
  <c r="W614" i="12"/>
  <c r="V614" i="12"/>
  <c r="U614" i="12"/>
  <c r="T614" i="12"/>
  <c r="S614" i="12"/>
  <c r="R614" i="12"/>
  <c r="AV612" i="12"/>
  <c r="AU612" i="12"/>
  <c r="AT612" i="12"/>
  <c r="AS612" i="12"/>
  <c r="AR612" i="12"/>
  <c r="AQ612" i="12"/>
  <c r="AP612" i="12"/>
  <c r="AO612" i="12"/>
  <c r="AN612" i="12"/>
  <c r="AM612" i="12"/>
  <c r="AL612" i="12"/>
  <c r="AK612" i="12"/>
  <c r="AH612" i="12"/>
  <c r="AG612" i="12"/>
  <c r="AF612" i="12"/>
  <c r="AE612" i="12"/>
  <c r="AD612" i="12"/>
  <c r="AC612" i="12"/>
  <c r="AB612" i="12"/>
  <c r="AA612" i="12"/>
  <c r="Z612" i="12"/>
  <c r="Y612" i="12"/>
  <c r="X612" i="12"/>
  <c r="W612" i="12"/>
  <c r="V612" i="12"/>
  <c r="U612" i="12"/>
  <c r="T612" i="12"/>
  <c r="S612" i="12"/>
  <c r="R612" i="12"/>
  <c r="AV610" i="12"/>
  <c r="AU610" i="12"/>
  <c r="AT610" i="12"/>
  <c r="AS610" i="12"/>
  <c r="AR610" i="12"/>
  <c r="AQ610" i="12"/>
  <c r="AP610" i="12"/>
  <c r="AO610" i="12"/>
  <c r="AN610" i="12"/>
  <c r="AM610" i="12"/>
  <c r="AL610" i="12"/>
  <c r="AK610" i="12"/>
  <c r="AH610" i="12"/>
  <c r="AG610" i="12"/>
  <c r="AF610" i="12"/>
  <c r="AE610" i="12"/>
  <c r="AD610" i="12"/>
  <c r="AC610" i="12"/>
  <c r="AB610" i="12"/>
  <c r="AA610" i="12"/>
  <c r="Z610" i="12"/>
  <c r="Y610" i="12"/>
  <c r="X610" i="12"/>
  <c r="W610" i="12"/>
  <c r="V610" i="12"/>
  <c r="U610" i="12"/>
  <c r="T610" i="12"/>
  <c r="S610" i="12"/>
  <c r="R610" i="12"/>
  <c r="AV608" i="12"/>
  <c r="AU608" i="12"/>
  <c r="AT608" i="12"/>
  <c r="AS608" i="12"/>
  <c r="AR608" i="12"/>
  <c r="AQ608" i="12"/>
  <c r="AP608" i="12"/>
  <c r="AO608" i="12"/>
  <c r="AN608" i="12"/>
  <c r="AM608" i="12"/>
  <c r="AL608" i="12"/>
  <c r="AK608" i="12"/>
  <c r="AH608" i="12"/>
  <c r="AG608" i="12"/>
  <c r="AF608" i="12"/>
  <c r="AE608" i="12"/>
  <c r="AD608" i="12"/>
  <c r="AC608" i="12"/>
  <c r="AB608" i="12"/>
  <c r="AA608" i="12"/>
  <c r="Z608" i="12"/>
  <c r="Y608" i="12"/>
  <c r="X608" i="12"/>
  <c r="W608" i="12"/>
  <c r="V608" i="12"/>
  <c r="U608" i="12"/>
  <c r="T608" i="12"/>
  <c r="S608" i="12"/>
  <c r="R608" i="12"/>
  <c r="AV605" i="12"/>
  <c r="AU605" i="12"/>
  <c r="AT605" i="12"/>
  <c r="AS605" i="12"/>
  <c r="AR605" i="12"/>
  <c r="AQ605" i="12"/>
  <c r="AP605" i="12"/>
  <c r="AO605" i="12"/>
  <c r="AN605" i="12"/>
  <c r="AM605" i="12"/>
  <c r="AL605" i="12"/>
  <c r="AK605" i="12"/>
  <c r="AH605" i="12"/>
  <c r="AG605" i="12"/>
  <c r="AF605" i="12"/>
  <c r="AE605" i="12"/>
  <c r="AD605" i="12"/>
  <c r="AC605" i="12"/>
  <c r="AB605" i="12"/>
  <c r="AA605" i="12"/>
  <c r="Z605" i="12"/>
  <c r="Y605" i="12"/>
  <c r="X605" i="12"/>
  <c r="W605" i="12"/>
  <c r="V605" i="12"/>
  <c r="U605" i="12"/>
  <c r="T605" i="12"/>
  <c r="S605" i="12"/>
  <c r="R605" i="12"/>
  <c r="AV603" i="12"/>
  <c r="AU603" i="12"/>
  <c r="AT603" i="12"/>
  <c r="AS603" i="12"/>
  <c r="AR603" i="12"/>
  <c r="AQ603" i="12"/>
  <c r="AP603" i="12"/>
  <c r="AO603" i="12"/>
  <c r="AN603" i="12"/>
  <c r="AM603" i="12"/>
  <c r="AL603" i="12"/>
  <c r="AK603" i="12"/>
  <c r="AH603" i="12"/>
  <c r="AG603" i="12"/>
  <c r="AF603" i="12"/>
  <c r="AE603" i="12"/>
  <c r="AD603" i="12"/>
  <c r="AC603" i="12"/>
  <c r="AB603" i="12"/>
  <c r="AA603" i="12"/>
  <c r="Z603" i="12"/>
  <c r="Y603" i="12"/>
  <c r="X603" i="12"/>
  <c r="W603" i="12"/>
  <c r="V603" i="12"/>
  <c r="U603" i="12"/>
  <c r="T603" i="12"/>
  <c r="S603" i="12"/>
  <c r="R603" i="12"/>
  <c r="AV601" i="12"/>
  <c r="AU601" i="12"/>
  <c r="AT601" i="12"/>
  <c r="AS601" i="12"/>
  <c r="AR601" i="12"/>
  <c r="AQ601" i="12"/>
  <c r="AP601" i="12"/>
  <c r="AO601" i="12"/>
  <c r="AN601" i="12"/>
  <c r="AM601" i="12"/>
  <c r="AL601" i="12"/>
  <c r="AK601" i="12"/>
  <c r="AH601" i="12"/>
  <c r="AG601" i="12"/>
  <c r="AF601" i="12"/>
  <c r="AE601" i="12"/>
  <c r="AD601" i="12"/>
  <c r="AC601" i="12"/>
  <c r="AB601" i="12"/>
  <c r="AA601" i="12"/>
  <c r="Z601" i="12"/>
  <c r="Y601" i="12"/>
  <c r="X601" i="12"/>
  <c r="W601" i="12"/>
  <c r="V601" i="12"/>
  <c r="U601" i="12"/>
  <c r="T601" i="12"/>
  <c r="S601" i="12"/>
  <c r="R601" i="12"/>
  <c r="AV599" i="12"/>
  <c r="AU599" i="12"/>
  <c r="AT599" i="12"/>
  <c r="AS599" i="12"/>
  <c r="AR599" i="12"/>
  <c r="AQ599" i="12"/>
  <c r="AP599" i="12"/>
  <c r="AO599" i="12"/>
  <c r="AN599" i="12"/>
  <c r="AM599" i="12"/>
  <c r="AL599" i="12"/>
  <c r="AK599" i="12"/>
  <c r="AH599" i="12"/>
  <c r="AG599" i="12"/>
  <c r="AF599" i="12"/>
  <c r="AE599" i="12"/>
  <c r="AD599" i="12"/>
  <c r="AC599" i="12"/>
  <c r="AB599" i="12"/>
  <c r="AA599" i="12"/>
  <c r="Z599" i="12"/>
  <c r="Y599" i="12"/>
  <c r="X599" i="12"/>
  <c r="W599" i="12"/>
  <c r="V599" i="12"/>
  <c r="U599" i="12"/>
  <c r="T599" i="12"/>
  <c r="S599" i="12"/>
  <c r="R599" i="12"/>
  <c r="AV597" i="12"/>
  <c r="AU597" i="12"/>
  <c r="AT597" i="12"/>
  <c r="AS597" i="12"/>
  <c r="AR597" i="12"/>
  <c r="AQ597" i="12"/>
  <c r="AP597" i="12"/>
  <c r="AO597" i="12"/>
  <c r="AN597" i="12"/>
  <c r="AM597" i="12"/>
  <c r="AL597" i="12"/>
  <c r="AK597" i="12"/>
  <c r="AH597" i="12"/>
  <c r="AG597" i="12"/>
  <c r="AF597" i="12"/>
  <c r="AE597" i="12"/>
  <c r="AD597" i="12"/>
  <c r="AC597" i="12"/>
  <c r="AB597" i="12"/>
  <c r="AA597" i="12"/>
  <c r="Z597" i="12"/>
  <c r="Y597" i="12"/>
  <c r="X597" i="12"/>
  <c r="W597" i="12"/>
  <c r="V597" i="12"/>
  <c r="U597" i="12"/>
  <c r="T597" i="12"/>
  <c r="S597" i="12"/>
  <c r="R597" i="12"/>
  <c r="AV595" i="12"/>
  <c r="AU595" i="12"/>
  <c r="AT595" i="12"/>
  <c r="AS595" i="12"/>
  <c r="AR595" i="12"/>
  <c r="AQ595" i="12"/>
  <c r="AP595" i="12"/>
  <c r="AO595" i="12"/>
  <c r="AN595" i="12"/>
  <c r="AM595" i="12"/>
  <c r="AL595" i="12"/>
  <c r="AK595" i="12"/>
  <c r="AH595" i="12"/>
  <c r="AG595" i="12"/>
  <c r="AF595" i="12"/>
  <c r="AE595" i="12"/>
  <c r="AD595" i="12"/>
  <c r="AC595" i="12"/>
  <c r="AB595" i="12"/>
  <c r="AA595" i="12"/>
  <c r="Z595" i="12"/>
  <c r="Y595" i="12"/>
  <c r="X595" i="12"/>
  <c r="W595" i="12"/>
  <c r="V595" i="12"/>
  <c r="U595" i="12"/>
  <c r="T595" i="12"/>
  <c r="S595" i="12"/>
  <c r="R595" i="12"/>
  <c r="AV592" i="12"/>
  <c r="AU592" i="12"/>
  <c r="AT592" i="12"/>
  <c r="AS592" i="12"/>
  <c r="AR592" i="12"/>
  <c r="AQ592" i="12"/>
  <c r="AP592" i="12"/>
  <c r="AO592" i="12"/>
  <c r="AN592" i="12"/>
  <c r="AM592" i="12"/>
  <c r="AL592" i="12"/>
  <c r="AK592" i="12"/>
  <c r="AH592" i="12"/>
  <c r="AG592" i="12"/>
  <c r="AF592" i="12"/>
  <c r="AE592" i="12"/>
  <c r="AD592" i="12"/>
  <c r="AC592" i="12"/>
  <c r="AB592" i="12"/>
  <c r="AA592" i="12"/>
  <c r="Z592" i="12"/>
  <c r="Y592" i="12"/>
  <c r="X592" i="12"/>
  <c r="W592" i="12"/>
  <c r="V592" i="12"/>
  <c r="U592" i="12"/>
  <c r="T592" i="12"/>
  <c r="S592" i="12"/>
  <c r="R592" i="12"/>
  <c r="AV590" i="12"/>
  <c r="AU590" i="12"/>
  <c r="AT590" i="12"/>
  <c r="AS590" i="12"/>
  <c r="AR590" i="12"/>
  <c r="AQ590" i="12"/>
  <c r="AP590" i="12"/>
  <c r="AO590" i="12"/>
  <c r="AN590" i="12"/>
  <c r="AM590" i="12"/>
  <c r="AL590" i="12"/>
  <c r="AK590" i="12"/>
  <c r="AH590" i="12"/>
  <c r="AG590" i="12"/>
  <c r="AF590" i="12"/>
  <c r="AE590" i="12"/>
  <c r="AD590" i="12"/>
  <c r="AC590" i="12"/>
  <c r="AB590" i="12"/>
  <c r="AA590" i="12"/>
  <c r="Z590" i="12"/>
  <c r="Y590" i="12"/>
  <c r="X590" i="12"/>
  <c r="W590" i="12"/>
  <c r="V590" i="12"/>
  <c r="U590" i="12"/>
  <c r="T590" i="12"/>
  <c r="S590" i="12"/>
  <c r="R590" i="12"/>
  <c r="AV588" i="12"/>
  <c r="AU588" i="12"/>
  <c r="AT588" i="12"/>
  <c r="AS588" i="12"/>
  <c r="AR588" i="12"/>
  <c r="AQ588" i="12"/>
  <c r="AP588" i="12"/>
  <c r="AO588" i="12"/>
  <c r="AN588" i="12"/>
  <c r="AM588" i="12"/>
  <c r="AL588" i="12"/>
  <c r="AK588" i="12"/>
  <c r="AH588" i="12"/>
  <c r="AG588" i="12"/>
  <c r="AF588" i="12"/>
  <c r="AE588" i="12"/>
  <c r="AD588" i="12"/>
  <c r="AC588" i="12"/>
  <c r="AB588" i="12"/>
  <c r="AA588" i="12"/>
  <c r="Z588" i="12"/>
  <c r="Y588" i="12"/>
  <c r="X588" i="12"/>
  <c r="W588" i="12"/>
  <c r="V588" i="12"/>
  <c r="U588" i="12"/>
  <c r="T588" i="12"/>
  <c r="S588" i="12"/>
  <c r="R588" i="12"/>
  <c r="AV586" i="12"/>
  <c r="AU586" i="12"/>
  <c r="AT586" i="12"/>
  <c r="AS586" i="12"/>
  <c r="AR586" i="12"/>
  <c r="AQ586" i="12"/>
  <c r="AP586" i="12"/>
  <c r="AO586" i="12"/>
  <c r="AN586" i="12"/>
  <c r="AM586" i="12"/>
  <c r="AL586" i="12"/>
  <c r="AK586" i="12"/>
  <c r="AH586" i="12"/>
  <c r="AG586" i="12"/>
  <c r="AF586" i="12"/>
  <c r="AE586" i="12"/>
  <c r="AD586" i="12"/>
  <c r="AC586" i="12"/>
  <c r="AB586" i="12"/>
  <c r="AA586" i="12"/>
  <c r="Z586" i="12"/>
  <c r="Y586" i="12"/>
  <c r="X586" i="12"/>
  <c r="W586" i="12"/>
  <c r="V586" i="12"/>
  <c r="U586" i="12"/>
  <c r="T586" i="12"/>
  <c r="S586" i="12"/>
  <c r="R586" i="12"/>
  <c r="AV584" i="12"/>
  <c r="AU584" i="12"/>
  <c r="AT584" i="12"/>
  <c r="AS584" i="12"/>
  <c r="AR584" i="12"/>
  <c r="AQ584" i="12"/>
  <c r="AP584" i="12"/>
  <c r="AO584" i="12"/>
  <c r="AN584" i="12"/>
  <c r="AM584" i="12"/>
  <c r="AL584" i="12"/>
  <c r="AK584" i="12"/>
  <c r="AH584" i="12"/>
  <c r="AG584" i="12"/>
  <c r="AF584" i="12"/>
  <c r="AE584" i="12"/>
  <c r="AD584" i="12"/>
  <c r="AC584" i="12"/>
  <c r="AB584" i="12"/>
  <c r="AA584" i="12"/>
  <c r="Z584" i="12"/>
  <c r="Y584" i="12"/>
  <c r="X584" i="12"/>
  <c r="W584" i="12"/>
  <c r="V584" i="12"/>
  <c r="U584" i="12"/>
  <c r="T584" i="12"/>
  <c r="S584" i="12"/>
  <c r="R584" i="12"/>
  <c r="AV582" i="12"/>
  <c r="AU582" i="12"/>
  <c r="AT582" i="12"/>
  <c r="AS582" i="12"/>
  <c r="AR582" i="12"/>
  <c r="AQ582" i="12"/>
  <c r="AP582" i="12"/>
  <c r="AO582" i="12"/>
  <c r="AN582" i="12"/>
  <c r="AM582" i="12"/>
  <c r="AL582" i="12"/>
  <c r="AK582" i="12"/>
  <c r="AH582" i="12"/>
  <c r="AG582" i="12"/>
  <c r="AF582" i="12"/>
  <c r="AE582" i="12"/>
  <c r="AD582" i="12"/>
  <c r="AC582" i="12"/>
  <c r="AB582" i="12"/>
  <c r="AA582" i="12"/>
  <c r="Z582" i="12"/>
  <c r="Y582" i="12"/>
  <c r="X582" i="12"/>
  <c r="W582" i="12"/>
  <c r="V582" i="12"/>
  <c r="U582" i="12"/>
  <c r="T582" i="12"/>
  <c r="S582" i="12"/>
  <c r="R582" i="12"/>
  <c r="AV579" i="12"/>
  <c r="AU579" i="12"/>
  <c r="AT579" i="12"/>
  <c r="AS579" i="12"/>
  <c r="AR579" i="12"/>
  <c r="AQ579" i="12"/>
  <c r="AP579" i="12"/>
  <c r="AO579" i="12"/>
  <c r="AN579" i="12"/>
  <c r="AM579" i="12"/>
  <c r="AL579" i="12"/>
  <c r="AK579" i="12"/>
  <c r="AH579" i="12"/>
  <c r="AG579" i="12"/>
  <c r="AF579" i="12"/>
  <c r="AE579" i="12"/>
  <c r="AD579" i="12"/>
  <c r="AC579" i="12"/>
  <c r="AB579" i="12"/>
  <c r="AA579" i="12"/>
  <c r="Z579" i="12"/>
  <c r="Y579" i="12"/>
  <c r="X579" i="12"/>
  <c r="W579" i="12"/>
  <c r="V579" i="12"/>
  <c r="U579" i="12"/>
  <c r="T579" i="12"/>
  <c r="S579" i="12"/>
  <c r="R579" i="12"/>
  <c r="AV577" i="12"/>
  <c r="AU577" i="12"/>
  <c r="AT577" i="12"/>
  <c r="AS577" i="12"/>
  <c r="AR577" i="12"/>
  <c r="AQ577" i="12"/>
  <c r="AP577" i="12"/>
  <c r="AO577" i="12"/>
  <c r="AN577" i="12"/>
  <c r="AM577" i="12"/>
  <c r="AL577" i="12"/>
  <c r="AK577" i="12"/>
  <c r="AH577" i="12"/>
  <c r="AG577" i="12"/>
  <c r="AF577" i="12"/>
  <c r="AE577" i="12"/>
  <c r="AD577" i="12"/>
  <c r="AC577" i="12"/>
  <c r="AB577" i="12"/>
  <c r="AA577" i="12"/>
  <c r="Z577" i="12"/>
  <c r="Y577" i="12"/>
  <c r="X577" i="12"/>
  <c r="W577" i="12"/>
  <c r="V577" i="12"/>
  <c r="U577" i="12"/>
  <c r="T577" i="12"/>
  <c r="S577" i="12"/>
  <c r="R577" i="12"/>
  <c r="AV575" i="12"/>
  <c r="AU575" i="12"/>
  <c r="AT575" i="12"/>
  <c r="AS575" i="12"/>
  <c r="AR575" i="12"/>
  <c r="AQ575" i="12"/>
  <c r="AP575" i="12"/>
  <c r="AO575" i="12"/>
  <c r="AN575" i="12"/>
  <c r="AM575" i="12"/>
  <c r="AL575" i="12"/>
  <c r="AK575" i="12"/>
  <c r="AH575" i="12"/>
  <c r="AG575" i="12"/>
  <c r="AF575" i="12"/>
  <c r="AE575" i="12"/>
  <c r="AD575" i="12"/>
  <c r="AC575" i="12"/>
  <c r="AB575" i="12"/>
  <c r="AA575" i="12"/>
  <c r="Z575" i="12"/>
  <c r="Y575" i="12"/>
  <c r="X575" i="12"/>
  <c r="W575" i="12"/>
  <c r="V575" i="12"/>
  <c r="U575" i="12"/>
  <c r="T575" i="12"/>
  <c r="S575" i="12"/>
  <c r="R575" i="12"/>
  <c r="AV573" i="12"/>
  <c r="AU573" i="12"/>
  <c r="AT573" i="12"/>
  <c r="AS573" i="12"/>
  <c r="AR573" i="12"/>
  <c r="AQ573" i="12"/>
  <c r="AP573" i="12"/>
  <c r="AO573" i="12"/>
  <c r="AN573" i="12"/>
  <c r="AM573" i="12"/>
  <c r="AL573" i="12"/>
  <c r="AK573" i="12"/>
  <c r="AJ568" i="12"/>
  <c r="AH573" i="12"/>
  <c r="AG573" i="12"/>
  <c r="AF573" i="12"/>
  <c r="AE573" i="12"/>
  <c r="AD573" i="12"/>
  <c r="AC573" i="12"/>
  <c r="AB573" i="12"/>
  <c r="AA573" i="12"/>
  <c r="Z573" i="12"/>
  <c r="Y573" i="12"/>
  <c r="X573" i="12"/>
  <c r="W573" i="12"/>
  <c r="V573" i="12"/>
  <c r="U573" i="12"/>
  <c r="T573" i="12"/>
  <c r="S573" i="12"/>
  <c r="R573" i="12"/>
  <c r="AV571" i="12"/>
  <c r="AU571" i="12"/>
  <c r="AT571" i="12"/>
  <c r="AS571" i="12"/>
  <c r="AR571" i="12"/>
  <c r="AQ571" i="12"/>
  <c r="AP571" i="12"/>
  <c r="AO571" i="12"/>
  <c r="AN571" i="12"/>
  <c r="AM571" i="12"/>
  <c r="AL571" i="12"/>
  <c r="AK571" i="12"/>
  <c r="AH571" i="12"/>
  <c r="AG571" i="12"/>
  <c r="AF571" i="12"/>
  <c r="AE571" i="12"/>
  <c r="AD571" i="12"/>
  <c r="AC571" i="12"/>
  <c r="AB571" i="12"/>
  <c r="AA571" i="12"/>
  <c r="Z571" i="12"/>
  <c r="Y571" i="12"/>
  <c r="X571" i="12"/>
  <c r="W571" i="12"/>
  <c r="V571" i="12"/>
  <c r="U571" i="12"/>
  <c r="T571" i="12"/>
  <c r="S571" i="12"/>
  <c r="R571" i="12"/>
  <c r="AV569" i="12"/>
  <c r="AU569" i="12"/>
  <c r="AT569" i="12"/>
  <c r="AS569" i="12"/>
  <c r="AR569" i="12"/>
  <c r="AQ569" i="12"/>
  <c r="AP569" i="12"/>
  <c r="AO569" i="12"/>
  <c r="AN569" i="12"/>
  <c r="AM569" i="12"/>
  <c r="AL569" i="12"/>
  <c r="AK569" i="12"/>
  <c r="AH569" i="12"/>
  <c r="AG569" i="12"/>
  <c r="AF569" i="12"/>
  <c r="AE569" i="12"/>
  <c r="AD569" i="12"/>
  <c r="AD568" i="12" s="1"/>
  <c r="AC569" i="12"/>
  <c r="AB569" i="12"/>
  <c r="AA569" i="12"/>
  <c r="Z569" i="12"/>
  <c r="Y569" i="12"/>
  <c r="X569" i="12"/>
  <c r="W569" i="12"/>
  <c r="V569" i="12"/>
  <c r="V568" i="12" s="1"/>
  <c r="U569" i="12"/>
  <c r="T569" i="12"/>
  <c r="S569" i="12"/>
  <c r="R569" i="12"/>
  <c r="AV566" i="12"/>
  <c r="AU566" i="12"/>
  <c r="AT566" i="12"/>
  <c r="AS566" i="12"/>
  <c r="AR566" i="12"/>
  <c r="AQ566" i="12"/>
  <c r="AP566" i="12"/>
  <c r="AO566" i="12"/>
  <c r="AN566" i="12"/>
  <c r="AM566" i="12"/>
  <c r="AL566" i="12"/>
  <c r="AK566" i="12"/>
  <c r="AH566" i="12"/>
  <c r="AG566" i="12"/>
  <c r="AF566" i="12"/>
  <c r="AE566" i="12"/>
  <c r="AD566" i="12"/>
  <c r="AC566" i="12"/>
  <c r="AB566" i="12"/>
  <c r="AA566" i="12"/>
  <c r="Z566" i="12"/>
  <c r="Y566" i="12"/>
  <c r="X566" i="12"/>
  <c r="W566" i="12"/>
  <c r="V566" i="12"/>
  <c r="U566" i="12"/>
  <c r="T566" i="12"/>
  <c r="S566" i="12"/>
  <c r="R566" i="12"/>
  <c r="AV564" i="12"/>
  <c r="AU564" i="12"/>
  <c r="AT564" i="12"/>
  <c r="AS564" i="12"/>
  <c r="AR564" i="12"/>
  <c r="AQ564" i="12"/>
  <c r="AP564" i="12"/>
  <c r="AO564" i="12"/>
  <c r="AN564" i="12"/>
  <c r="AM564" i="12"/>
  <c r="AL564" i="12"/>
  <c r="AK564" i="12"/>
  <c r="AH564" i="12"/>
  <c r="AG564" i="12"/>
  <c r="AF564" i="12"/>
  <c r="AE564" i="12"/>
  <c r="AD564" i="12"/>
  <c r="AC564" i="12"/>
  <c r="AB564" i="12"/>
  <c r="AA564" i="12"/>
  <c r="Z564" i="12"/>
  <c r="Y564" i="12"/>
  <c r="X564" i="12"/>
  <c r="W564" i="12"/>
  <c r="V564" i="12"/>
  <c r="U564" i="12"/>
  <c r="T564" i="12"/>
  <c r="S564" i="12"/>
  <c r="R564" i="12"/>
  <c r="AV562" i="12"/>
  <c r="AU562" i="12"/>
  <c r="AT562" i="12"/>
  <c r="AS562" i="12"/>
  <c r="AR562" i="12"/>
  <c r="AQ562" i="12"/>
  <c r="AP562" i="12"/>
  <c r="AO562" i="12"/>
  <c r="AN562" i="12"/>
  <c r="AM562" i="12"/>
  <c r="AL562" i="12"/>
  <c r="AK562" i="12"/>
  <c r="AH562" i="12"/>
  <c r="AG562" i="12"/>
  <c r="AF562" i="12"/>
  <c r="AE562" i="12"/>
  <c r="AD562" i="12"/>
  <c r="AC562" i="12"/>
  <c r="AB562" i="12"/>
  <c r="AA562" i="12"/>
  <c r="Z562" i="12"/>
  <c r="Y562" i="12"/>
  <c r="X562" i="12"/>
  <c r="W562" i="12"/>
  <c r="V562" i="12"/>
  <c r="U562" i="12"/>
  <c r="T562" i="12"/>
  <c r="S562" i="12"/>
  <c r="R562" i="12"/>
  <c r="AV560" i="12"/>
  <c r="AU560" i="12"/>
  <c r="AT560" i="12"/>
  <c r="AS560" i="12"/>
  <c r="AR560" i="12"/>
  <c r="AQ560" i="12"/>
  <c r="AP560" i="12"/>
  <c r="AO560" i="12"/>
  <c r="AN560" i="12"/>
  <c r="AM560" i="12"/>
  <c r="AL560" i="12"/>
  <c r="AK560" i="12"/>
  <c r="AH560" i="12"/>
  <c r="AG560" i="12"/>
  <c r="AF560" i="12"/>
  <c r="AE560" i="12"/>
  <c r="AD560" i="12"/>
  <c r="AC560" i="12"/>
  <c r="AB560" i="12"/>
  <c r="AA560" i="12"/>
  <c r="Z560" i="12"/>
  <c r="Y560" i="12"/>
  <c r="X560" i="12"/>
  <c r="W560" i="12"/>
  <c r="V560" i="12"/>
  <c r="U560" i="12"/>
  <c r="T560" i="12"/>
  <c r="S560" i="12"/>
  <c r="R560" i="12"/>
  <c r="AV558" i="12"/>
  <c r="AU558" i="12"/>
  <c r="AT558" i="12"/>
  <c r="AS558" i="12"/>
  <c r="AR558" i="12"/>
  <c r="AQ558" i="12"/>
  <c r="AP558" i="12"/>
  <c r="AO558" i="12"/>
  <c r="AN558" i="12"/>
  <c r="AM558" i="12"/>
  <c r="AL558" i="12"/>
  <c r="AK558" i="12"/>
  <c r="AK557" i="12" s="1"/>
  <c r="AH558" i="12"/>
  <c r="AG558" i="12"/>
  <c r="AF558" i="12"/>
  <c r="AE558" i="12"/>
  <c r="AD558" i="12"/>
  <c r="AC558" i="12"/>
  <c r="AB558" i="12"/>
  <c r="AA558" i="12"/>
  <c r="Z558" i="12"/>
  <c r="Y558" i="12"/>
  <c r="X558" i="12"/>
  <c r="W558" i="12"/>
  <c r="V558" i="12"/>
  <c r="U558" i="12"/>
  <c r="T558" i="12"/>
  <c r="S558" i="12"/>
  <c r="R558" i="12"/>
  <c r="AV554" i="12"/>
  <c r="AV553" i="12" s="1"/>
  <c r="AU554" i="12"/>
  <c r="AU553" i="12" s="1"/>
  <c r="AT554" i="12"/>
  <c r="AT553" i="12" s="1"/>
  <c r="AS554" i="12"/>
  <c r="AR554" i="12"/>
  <c r="AR553" i="12" s="1"/>
  <c r="AQ554" i="12"/>
  <c r="AQ553" i="12" s="1"/>
  <c r="AP554" i="12"/>
  <c r="AP553" i="12" s="1"/>
  <c r="AO554" i="12"/>
  <c r="AN554" i="12"/>
  <c r="AM554" i="12"/>
  <c r="AL554" i="12"/>
  <c r="AL553" i="12" s="1"/>
  <c r="AK554" i="12"/>
  <c r="AJ553" i="12"/>
  <c r="AH554" i="12"/>
  <c r="AH553" i="12" s="1"/>
  <c r="AG554" i="12"/>
  <c r="AG553" i="12" s="1"/>
  <c r="AF554" i="12"/>
  <c r="AE554" i="12"/>
  <c r="AD554" i="12"/>
  <c r="AD553" i="12" s="1"/>
  <c r="AC554" i="12"/>
  <c r="AC553" i="12" s="1"/>
  <c r="AB554" i="12"/>
  <c r="AA554" i="12"/>
  <c r="Z554" i="12"/>
  <c r="Z553" i="12" s="1"/>
  <c r="Y554" i="12"/>
  <c r="Y553" i="12" s="1"/>
  <c r="X554" i="12"/>
  <c r="X553" i="12" s="1"/>
  <c r="W554" i="12"/>
  <c r="V554" i="12"/>
  <c r="V553" i="12" s="1"/>
  <c r="U554" i="12"/>
  <c r="T554" i="12"/>
  <c r="T553" i="12" s="1"/>
  <c r="S554" i="12"/>
  <c r="S553" i="12" s="1"/>
  <c r="R554" i="12"/>
  <c r="R553" i="12" s="1"/>
  <c r="AV551" i="12"/>
  <c r="AV550" i="12" s="1"/>
  <c r="AU551" i="12"/>
  <c r="AT551" i="12"/>
  <c r="AS551" i="12"/>
  <c r="AS550" i="12" s="1"/>
  <c r="AR551" i="12"/>
  <c r="AR550" i="12" s="1"/>
  <c r="AQ551" i="12"/>
  <c r="AP551" i="12"/>
  <c r="AO551" i="12"/>
  <c r="AO550" i="12" s="1"/>
  <c r="AN551" i="12"/>
  <c r="AN550" i="12" s="1"/>
  <c r="AM551" i="12"/>
  <c r="AM550" i="12" s="1"/>
  <c r="AL551" i="12"/>
  <c r="AK551" i="12"/>
  <c r="AJ550" i="12"/>
  <c r="AH551" i="12"/>
  <c r="AG551" i="12"/>
  <c r="AG550" i="12" s="1"/>
  <c r="AF551" i="12"/>
  <c r="AF550" i="12" s="1"/>
  <c r="AE551" i="12"/>
  <c r="AE550" i="12" s="1"/>
  <c r="AD551" i="12"/>
  <c r="AC551" i="12"/>
  <c r="AC550" i="12" s="1"/>
  <c r="AB551" i="12"/>
  <c r="AB550" i="12" s="1"/>
  <c r="AA551" i="12"/>
  <c r="AA550" i="12" s="1"/>
  <c r="Z551" i="12"/>
  <c r="Y551" i="12"/>
  <c r="Y550" i="12" s="1"/>
  <c r="X551" i="12"/>
  <c r="X550" i="12" s="1"/>
  <c r="W551" i="12"/>
  <c r="W550" i="12" s="1"/>
  <c r="V551" i="12"/>
  <c r="U551" i="12"/>
  <c r="T551" i="12"/>
  <c r="T550" i="12" s="1"/>
  <c r="S551" i="12"/>
  <c r="S550" i="12" s="1"/>
  <c r="R551" i="12"/>
  <c r="AV548" i="12"/>
  <c r="AU548" i="12"/>
  <c r="AU547" i="12" s="1"/>
  <c r="AT548" i="12"/>
  <c r="AT547" i="12" s="1"/>
  <c r="AS548" i="12"/>
  <c r="AS547" i="12" s="1"/>
  <c r="AR548" i="12"/>
  <c r="AQ548" i="12"/>
  <c r="AP548" i="12"/>
  <c r="AO548" i="12"/>
  <c r="AO547" i="12" s="1"/>
  <c r="AN548" i="12"/>
  <c r="AN547" i="12" s="1"/>
  <c r="AM548" i="12"/>
  <c r="AM547" i="12" s="1"/>
  <c r="AL548" i="12"/>
  <c r="AL547" i="12" s="1"/>
  <c r="AK548" i="12"/>
  <c r="AH548" i="12"/>
  <c r="AG548" i="12"/>
  <c r="AG547" i="12" s="1"/>
  <c r="AF548" i="12"/>
  <c r="AF547" i="12" s="1"/>
  <c r="AE548" i="12"/>
  <c r="AD548" i="12"/>
  <c r="AD547" i="12" s="1"/>
  <c r="AC548" i="12"/>
  <c r="AC547" i="12" s="1"/>
  <c r="AB548" i="12"/>
  <c r="AB547" i="12" s="1"/>
  <c r="AA548" i="12"/>
  <c r="Z548" i="12"/>
  <c r="Y548" i="12"/>
  <c r="Y547" i="12" s="1"/>
  <c r="X548" i="12"/>
  <c r="X547" i="12" s="1"/>
  <c r="W548" i="12"/>
  <c r="W547" i="12" s="1"/>
  <c r="V548" i="12"/>
  <c r="U548" i="12"/>
  <c r="U547" i="12" s="1"/>
  <c r="T548" i="12"/>
  <c r="T547" i="12" s="1"/>
  <c r="S548" i="12"/>
  <c r="R548" i="12"/>
  <c r="R547" i="12" s="1"/>
  <c r="AV543" i="12"/>
  <c r="AU543" i="12"/>
  <c r="AT543" i="12"/>
  <c r="AS543" i="12"/>
  <c r="AR543" i="12"/>
  <c r="AQ543" i="12"/>
  <c r="AP543" i="12"/>
  <c r="AO543" i="12"/>
  <c r="AN543" i="12"/>
  <c r="AM543" i="12"/>
  <c r="AL543" i="12"/>
  <c r="AK543" i="12"/>
  <c r="AH543" i="12"/>
  <c r="AG543" i="12"/>
  <c r="AF543" i="12"/>
  <c r="AE543" i="12"/>
  <c r="AD543" i="12"/>
  <c r="AC543" i="12"/>
  <c r="AB543" i="12"/>
  <c r="AA543" i="12"/>
  <c r="Z543" i="12"/>
  <c r="Y543" i="12"/>
  <c r="X543" i="12"/>
  <c r="W543" i="12"/>
  <c r="V543" i="12"/>
  <c r="U543" i="12"/>
  <c r="T543" i="12"/>
  <c r="S543" i="12"/>
  <c r="R543" i="12"/>
  <c r="AV541" i="12"/>
  <c r="AU541" i="12"/>
  <c r="AT541" i="12"/>
  <c r="AS541" i="12"/>
  <c r="AR541" i="12"/>
  <c r="AQ541" i="12"/>
  <c r="AP541" i="12"/>
  <c r="AO541" i="12"/>
  <c r="AN541" i="12"/>
  <c r="AM541" i="12"/>
  <c r="AL541" i="12"/>
  <c r="AK541" i="12"/>
  <c r="AH541" i="12"/>
  <c r="AG541" i="12"/>
  <c r="AF541" i="12"/>
  <c r="AE541" i="12"/>
  <c r="AD541" i="12"/>
  <c r="AC541" i="12"/>
  <c r="AB541" i="12"/>
  <c r="AA541" i="12"/>
  <c r="Z541" i="12"/>
  <c r="Y541" i="12"/>
  <c r="X541" i="12"/>
  <c r="W541" i="12"/>
  <c r="V541" i="12"/>
  <c r="U541" i="12"/>
  <c r="T541" i="12"/>
  <c r="S541" i="12"/>
  <c r="R541" i="12"/>
  <c r="AV539" i="12"/>
  <c r="AU539" i="12"/>
  <c r="AT539" i="12"/>
  <c r="AS539" i="12"/>
  <c r="AR539" i="12"/>
  <c r="AQ539" i="12"/>
  <c r="AP539" i="12"/>
  <c r="AO539" i="12"/>
  <c r="AN539" i="12"/>
  <c r="AM539" i="12"/>
  <c r="AL539" i="12"/>
  <c r="AK539" i="12"/>
  <c r="AH539" i="12"/>
  <c r="AG539" i="12"/>
  <c r="AF539" i="12"/>
  <c r="AE539" i="12"/>
  <c r="AD539" i="12"/>
  <c r="AC539" i="12"/>
  <c r="AB539" i="12"/>
  <c r="AA539" i="12"/>
  <c r="Z539" i="12"/>
  <c r="Y539" i="12"/>
  <c r="X539" i="12"/>
  <c r="W539" i="12"/>
  <c r="V539" i="12"/>
  <c r="U539" i="12"/>
  <c r="T539" i="12"/>
  <c r="S539" i="12"/>
  <c r="R539" i="12"/>
  <c r="AV537" i="12"/>
  <c r="AU537" i="12"/>
  <c r="AT537" i="12"/>
  <c r="AS537" i="12"/>
  <c r="AR537" i="12"/>
  <c r="AQ537" i="12"/>
  <c r="AP537" i="12"/>
  <c r="AO537" i="12"/>
  <c r="AN537" i="12"/>
  <c r="AM537" i="12"/>
  <c r="AL537" i="12"/>
  <c r="AL534" i="12" s="1"/>
  <c r="AK537" i="12"/>
  <c r="AH537" i="12"/>
  <c r="AG537" i="12"/>
  <c r="AF537" i="12"/>
  <c r="AE537" i="12"/>
  <c r="AD537" i="12"/>
  <c r="AC537" i="12"/>
  <c r="AB537" i="12"/>
  <c r="AA537" i="12"/>
  <c r="Z537" i="12"/>
  <c r="Y537" i="12"/>
  <c r="X537" i="12"/>
  <c r="W537" i="12"/>
  <c r="V537" i="12"/>
  <c r="U537" i="12"/>
  <c r="T537" i="12"/>
  <c r="S537" i="12"/>
  <c r="R537" i="12"/>
  <c r="AV535" i="12"/>
  <c r="AU535" i="12"/>
  <c r="AT535" i="12"/>
  <c r="AS535" i="12"/>
  <c r="AR535" i="12"/>
  <c r="AQ535" i="12"/>
  <c r="AP535" i="12"/>
  <c r="AO535" i="12"/>
  <c r="AN535" i="12"/>
  <c r="AM535" i="12"/>
  <c r="AL535" i="12"/>
  <c r="AK535" i="12"/>
  <c r="AH535" i="12"/>
  <c r="AG535" i="12"/>
  <c r="AF535" i="12"/>
  <c r="AE535" i="12"/>
  <c r="AD535" i="12"/>
  <c r="AC535" i="12"/>
  <c r="AB535" i="12"/>
  <c r="AA535" i="12"/>
  <c r="Z535" i="12"/>
  <c r="Y535" i="12"/>
  <c r="X535" i="12"/>
  <c r="W535" i="12"/>
  <c r="V535" i="12"/>
  <c r="U535" i="12"/>
  <c r="T535" i="12"/>
  <c r="S535" i="12"/>
  <c r="R535" i="12"/>
  <c r="AV532" i="12"/>
  <c r="AU532" i="12"/>
  <c r="AT532" i="12"/>
  <c r="AS532" i="12"/>
  <c r="AR532" i="12"/>
  <c r="AQ532" i="12"/>
  <c r="AP532" i="12"/>
  <c r="AO532" i="12"/>
  <c r="AN532" i="12"/>
  <c r="AM532" i="12"/>
  <c r="AL532" i="12"/>
  <c r="AK532" i="12"/>
  <c r="AH532" i="12"/>
  <c r="AG532" i="12"/>
  <c r="AF532" i="12"/>
  <c r="AE532" i="12"/>
  <c r="AD532" i="12"/>
  <c r="AC532" i="12"/>
  <c r="AB532" i="12"/>
  <c r="AA532" i="12"/>
  <c r="Z532" i="12"/>
  <c r="Y532" i="12"/>
  <c r="X532" i="12"/>
  <c r="W532" i="12"/>
  <c r="V532" i="12"/>
  <c r="U532" i="12"/>
  <c r="T532" i="12"/>
  <c r="S532" i="12"/>
  <c r="R532" i="12"/>
  <c r="AV530" i="12"/>
  <c r="AU530" i="12"/>
  <c r="AT530" i="12"/>
  <c r="AS530" i="12"/>
  <c r="AR530" i="12"/>
  <c r="AQ530" i="12"/>
  <c r="AP530" i="12"/>
  <c r="AO530" i="12"/>
  <c r="AN530" i="12"/>
  <c r="AM530" i="12"/>
  <c r="AL530" i="12"/>
  <c r="AK530" i="12"/>
  <c r="AH530" i="12"/>
  <c r="AG530" i="12"/>
  <c r="AF530" i="12"/>
  <c r="AE530" i="12"/>
  <c r="AD530" i="12"/>
  <c r="AC530" i="12"/>
  <c r="AB530" i="12"/>
  <c r="AA530" i="12"/>
  <c r="Z530" i="12"/>
  <c r="Y530" i="12"/>
  <c r="X530" i="12"/>
  <c r="W530" i="12"/>
  <c r="V530" i="12"/>
  <c r="U530" i="12"/>
  <c r="T530" i="12"/>
  <c r="S530" i="12"/>
  <c r="R530" i="12"/>
  <c r="AV528" i="12"/>
  <c r="AU528" i="12"/>
  <c r="AT528" i="12"/>
  <c r="AS528" i="12"/>
  <c r="AR528" i="12"/>
  <c r="AQ528" i="12"/>
  <c r="AP528" i="12"/>
  <c r="AO528" i="12"/>
  <c r="AN528" i="12"/>
  <c r="AM528" i="12"/>
  <c r="AL528" i="12"/>
  <c r="AK528" i="12"/>
  <c r="AH528" i="12"/>
  <c r="AG528" i="12"/>
  <c r="AF528" i="12"/>
  <c r="AE528" i="12"/>
  <c r="AD528" i="12"/>
  <c r="AC528" i="12"/>
  <c r="AB528" i="12"/>
  <c r="AA528" i="12"/>
  <c r="Z528" i="12"/>
  <c r="Y528" i="12"/>
  <c r="X528" i="12"/>
  <c r="W528" i="12"/>
  <c r="V528" i="12"/>
  <c r="U528" i="12"/>
  <c r="T528" i="12"/>
  <c r="S528" i="12"/>
  <c r="R528" i="12"/>
  <c r="AM553" i="12"/>
  <c r="AI553" i="12"/>
  <c r="AA553" i="12"/>
  <c r="AQ547" i="12"/>
  <c r="AI547" i="12"/>
  <c r="AE547" i="12"/>
  <c r="AA547" i="12"/>
  <c r="S547" i="12"/>
  <c r="AV526" i="12"/>
  <c r="AU526" i="12"/>
  <c r="AT526" i="12"/>
  <c r="AS526" i="12"/>
  <c r="AR526" i="12"/>
  <c r="AQ526" i="12"/>
  <c r="AP526" i="12"/>
  <c r="AO526" i="12"/>
  <c r="AN526" i="12"/>
  <c r="AM526" i="12"/>
  <c r="AL526" i="12"/>
  <c r="AK526" i="12"/>
  <c r="AH526" i="12"/>
  <c r="AG526" i="12"/>
  <c r="AF526" i="12"/>
  <c r="AE526" i="12"/>
  <c r="AD526" i="12"/>
  <c r="AC526" i="12"/>
  <c r="AB526" i="12"/>
  <c r="AA526" i="12"/>
  <c r="Z526" i="12"/>
  <c r="Y526" i="12"/>
  <c r="X526" i="12"/>
  <c r="W526" i="12"/>
  <c r="V526" i="12"/>
  <c r="U526" i="12"/>
  <c r="T526" i="12"/>
  <c r="S526" i="12"/>
  <c r="AV524" i="12"/>
  <c r="AU524" i="12"/>
  <c r="AT524" i="12"/>
  <c r="AS524" i="12"/>
  <c r="AR524" i="12"/>
  <c r="AQ524" i="12"/>
  <c r="AP524" i="12"/>
  <c r="AO524" i="12"/>
  <c r="AN524" i="12"/>
  <c r="AM524" i="12"/>
  <c r="AL524" i="12"/>
  <c r="AK524" i="12"/>
  <c r="AH524" i="12"/>
  <c r="AG524" i="12"/>
  <c r="AF524" i="12"/>
  <c r="AE524" i="12"/>
  <c r="AD524" i="12"/>
  <c r="AC524" i="12"/>
  <c r="AB524" i="12"/>
  <c r="AA524" i="12"/>
  <c r="Z524" i="12"/>
  <c r="Y524" i="12"/>
  <c r="X524" i="12"/>
  <c r="W524" i="12"/>
  <c r="V524" i="12"/>
  <c r="U524" i="12"/>
  <c r="T524" i="12"/>
  <c r="S524" i="12"/>
  <c r="AV521" i="12"/>
  <c r="AU521" i="12"/>
  <c r="AT521" i="12"/>
  <c r="AS521" i="12"/>
  <c r="AR521" i="12"/>
  <c r="AQ521" i="12"/>
  <c r="AP521" i="12"/>
  <c r="AO521" i="12"/>
  <c r="AN521" i="12"/>
  <c r="AM521" i="12"/>
  <c r="AL521" i="12"/>
  <c r="AK521" i="12"/>
  <c r="AH521" i="12"/>
  <c r="AG521" i="12"/>
  <c r="AF521" i="12"/>
  <c r="AE521" i="12"/>
  <c r="AD521" i="12"/>
  <c r="AC521" i="12"/>
  <c r="AB521" i="12"/>
  <c r="AA521" i="12"/>
  <c r="Z521" i="12"/>
  <c r="Y521" i="12"/>
  <c r="X521" i="12"/>
  <c r="W521" i="12"/>
  <c r="V521" i="12"/>
  <c r="U521" i="12"/>
  <c r="T521" i="12"/>
  <c r="S521" i="12"/>
  <c r="AV519" i="12"/>
  <c r="AU519" i="12"/>
  <c r="AT519" i="12"/>
  <c r="AS519" i="12"/>
  <c r="AR519" i="12"/>
  <c r="AQ519" i="12"/>
  <c r="AP519" i="12"/>
  <c r="AO519" i="12"/>
  <c r="AN519" i="12"/>
  <c r="AM519" i="12"/>
  <c r="AL519" i="12"/>
  <c r="AK519" i="12"/>
  <c r="AH519" i="12"/>
  <c r="AG519" i="12"/>
  <c r="AF519" i="12"/>
  <c r="AE519" i="12"/>
  <c r="AD519" i="12"/>
  <c r="AC519" i="12"/>
  <c r="AB519" i="12"/>
  <c r="AA519" i="12"/>
  <c r="Z519" i="12"/>
  <c r="Y519" i="12"/>
  <c r="X519" i="12"/>
  <c r="W519" i="12"/>
  <c r="V519" i="12"/>
  <c r="U519" i="12"/>
  <c r="T519" i="12"/>
  <c r="S519" i="12"/>
  <c r="AV517" i="12"/>
  <c r="AU517" i="12"/>
  <c r="AT517" i="12"/>
  <c r="AS517" i="12"/>
  <c r="AR517" i="12"/>
  <c r="AQ517" i="12"/>
  <c r="AP517" i="12"/>
  <c r="AO517" i="12"/>
  <c r="AN517" i="12"/>
  <c r="AM517" i="12"/>
  <c r="AL517" i="12"/>
  <c r="AK517" i="12"/>
  <c r="AH517" i="12"/>
  <c r="AG517" i="12"/>
  <c r="AF517" i="12"/>
  <c r="AE517" i="12"/>
  <c r="AD517" i="12"/>
  <c r="AC517" i="12"/>
  <c r="AC512" i="12" s="1"/>
  <c r="AB517" i="12"/>
  <c r="AA517" i="12"/>
  <c r="Z517" i="12"/>
  <c r="Y517" i="12"/>
  <c r="X517" i="12"/>
  <c r="W517" i="12"/>
  <c r="V517" i="12"/>
  <c r="U517" i="12"/>
  <c r="T517" i="12"/>
  <c r="S517" i="12"/>
  <c r="AV515" i="12"/>
  <c r="AU515" i="12"/>
  <c r="AT515" i="12"/>
  <c r="AS515" i="12"/>
  <c r="AR515" i="12"/>
  <c r="AQ515" i="12"/>
  <c r="AP515" i="12"/>
  <c r="AO515" i="12"/>
  <c r="AN515" i="12"/>
  <c r="AM515" i="12"/>
  <c r="AL515" i="12"/>
  <c r="AK515" i="12"/>
  <c r="AI512" i="12"/>
  <c r="AH515" i="12"/>
  <c r="AG515" i="12"/>
  <c r="AF515" i="12"/>
  <c r="AE515" i="12"/>
  <c r="AD515" i="12"/>
  <c r="AC515" i="12"/>
  <c r="AB515" i="12"/>
  <c r="AA515" i="12"/>
  <c r="Z515" i="12"/>
  <c r="Y515" i="12"/>
  <c r="X515" i="12"/>
  <c r="W515" i="12"/>
  <c r="V515" i="12"/>
  <c r="U515" i="12"/>
  <c r="T515" i="12"/>
  <c r="S515" i="12"/>
  <c r="AV513" i="12"/>
  <c r="AU513" i="12"/>
  <c r="AT513" i="12"/>
  <c r="AS513" i="12"/>
  <c r="AR513" i="12"/>
  <c r="AQ513" i="12"/>
  <c r="AP513" i="12"/>
  <c r="AO513" i="12"/>
  <c r="AN513" i="12"/>
  <c r="AM513" i="12"/>
  <c r="AL513" i="12"/>
  <c r="AL512" i="12" s="1"/>
  <c r="AK513" i="12"/>
  <c r="AH513" i="12"/>
  <c r="AG513" i="12"/>
  <c r="AF513" i="12"/>
  <c r="AE513" i="12"/>
  <c r="AD513" i="12"/>
  <c r="AC513" i="12"/>
  <c r="AB513" i="12"/>
  <c r="AA513" i="12"/>
  <c r="Z513" i="12"/>
  <c r="Y513" i="12"/>
  <c r="X513" i="12"/>
  <c r="W513" i="12"/>
  <c r="V513" i="12"/>
  <c r="V512" i="12" s="1"/>
  <c r="U513" i="12"/>
  <c r="T513" i="12"/>
  <c r="S513" i="12"/>
  <c r="AV510" i="12"/>
  <c r="AU510" i="12"/>
  <c r="AT510" i="12"/>
  <c r="AS510" i="12"/>
  <c r="AR510" i="12"/>
  <c r="AQ510" i="12"/>
  <c r="AP510" i="12"/>
  <c r="AO510" i="12"/>
  <c r="AN510" i="12"/>
  <c r="AM510" i="12"/>
  <c r="AL510" i="12"/>
  <c r="AK510" i="12"/>
  <c r="AH510" i="12"/>
  <c r="AG510" i="12"/>
  <c r="AF510" i="12"/>
  <c r="AE510" i="12"/>
  <c r="AD510" i="12"/>
  <c r="AC510" i="12"/>
  <c r="AB510" i="12"/>
  <c r="AA510" i="12"/>
  <c r="Z510" i="12"/>
  <c r="Y510" i="12"/>
  <c r="X510" i="12"/>
  <c r="W510" i="12"/>
  <c r="V510" i="12"/>
  <c r="U510" i="12"/>
  <c r="T510" i="12"/>
  <c r="S510" i="12"/>
  <c r="AV508" i="12"/>
  <c r="AU508" i="12"/>
  <c r="AT508" i="12"/>
  <c r="AS508" i="12"/>
  <c r="AR508" i="12"/>
  <c r="AQ508" i="12"/>
  <c r="AP508" i="12"/>
  <c r="AO508" i="12"/>
  <c r="AN508" i="12"/>
  <c r="AM508" i="12"/>
  <c r="AL508" i="12"/>
  <c r="AK508" i="12"/>
  <c r="AH508" i="12"/>
  <c r="AG508" i="12"/>
  <c r="AF508" i="12"/>
  <c r="AE508" i="12"/>
  <c r="AD508" i="12"/>
  <c r="AC508" i="12"/>
  <c r="AB508" i="12"/>
  <c r="AA508" i="12"/>
  <c r="Z508" i="12"/>
  <c r="Y508" i="12"/>
  <c r="X508" i="12"/>
  <c r="W508" i="12"/>
  <c r="V508" i="12"/>
  <c r="U508" i="12"/>
  <c r="T508" i="12"/>
  <c r="S508" i="12"/>
  <c r="AV506" i="12"/>
  <c r="AU506" i="12"/>
  <c r="AT506" i="12"/>
  <c r="AS506" i="12"/>
  <c r="AR506" i="12"/>
  <c r="AQ506" i="12"/>
  <c r="AP506" i="12"/>
  <c r="AO506" i="12"/>
  <c r="AN506" i="12"/>
  <c r="AM506" i="12"/>
  <c r="AL506" i="12"/>
  <c r="AK506" i="12"/>
  <c r="AH506" i="12"/>
  <c r="AG506" i="12"/>
  <c r="AF506" i="12"/>
  <c r="AE506" i="12"/>
  <c r="AD506" i="12"/>
  <c r="AC506" i="12"/>
  <c r="AB506" i="12"/>
  <c r="AA506" i="12"/>
  <c r="Z506" i="12"/>
  <c r="Y506" i="12"/>
  <c r="X506" i="12"/>
  <c r="W506" i="12"/>
  <c r="V506" i="12"/>
  <c r="U506" i="12"/>
  <c r="T506" i="12"/>
  <c r="S506" i="12"/>
  <c r="AV504" i="12"/>
  <c r="AU504" i="12"/>
  <c r="AT504" i="12"/>
  <c r="AS504" i="12"/>
  <c r="AR504" i="12"/>
  <c r="AQ504" i="12"/>
  <c r="AP504" i="12"/>
  <c r="AO504" i="12"/>
  <c r="AN504" i="12"/>
  <c r="AM504" i="12"/>
  <c r="AL504" i="12"/>
  <c r="AK504" i="12"/>
  <c r="AH504" i="12"/>
  <c r="AG504" i="12"/>
  <c r="AF504" i="12"/>
  <c r="AE504" i="12"/>
  <c r="AD504" i="12"/>
  <c r="AC504" i="12"/>
  <c r="AB504" i="12"/>
  <c r="AA504" i="12"/>
  <c r="Z504" i="12"/>
  <c r="Y504" i="12"/>
  <c r="X504" i="12"/>
  <c r="W504" i="12"/>
  <c r="V504" i="12"/>
  <c r="U504" i="12"/>
  <c r="T504" i="12"/>
  <c r="S504" i="12"/>
  <c r="AV502" i="12"/>
  <c r="AU502" i="12"/>
  <c r="AT502" i="12"/>
  <c r="AT501" i="12" s="1"/>
  <c r="AS502" i="12"/>
  <c r="AR502" i="12"/>
  <c r="AQ502" i="12"/>
  <c r="AP502" i="12"/>
  <c r="AO502" i="12"/>
  <c r="AN502" i="12"/>
  <c r="AM502" i="12"/>
  <c r="AL502" i="12"/>
  <c r="AL501" i="12" s="1"/>
  <c r="AK502" i="12"/>
  <c r="AH502" i="12"/>
  <c r="AH501" i="12" s="1"/>
  <c r="AG502" i="12"/>
  <c r="AF502" i="12"/>
  <c r="AE502" i="12"/>
  <c r="AD502" i="12"/>
  <c r="AD501" i="12" s="1"/>
  <c r="AC502" i="12"/>
  <c r="AB502" i="12"/>
  <c r="AA502" i="12"/>
  <c r="Z502" i="12"/>
  <c r="Y502" i="12"/>
  <c r="X502" i="12"/>
  <c r="W502" i="12"/>
  <c r="V502" i="12"/>
  <c r="V501" i="12" s="1"/>
  <c r="U502" i="12"/>
  <c r="T502" i="12"/>
  <c r="S502" i="12"/>
  <c r="AV498" i="12"/>
  <c r="AU498" i="12"/>
  <c r="AT498" i="12"/>
  <c r="AS498" i="12"/>
  <c r="AR498" i="12"/>
  <c r="AQ498" i="12"/>
  <c r="AP498" i="12"/>
  <c r="AO498" i="12"/>
  <c r="AN498" i="12"/>
  <c r="AM498" i="12"/>
  <c r="AL498" i="12"/>
  <c r="AK498" i="12"/>
  <c r="AH498" i="12"/>
  <c r="AG498" i="12"/>
  <c r="AF498" i="12"/>
  <c r="AE498" i="12"/>
  <c r="AD498" i="12"/>
  <c r="AC498" i="12"/>
  <c r="AB498" i="12"/>
  <c r="AA498" i="12"/>
  <c r="Z498" i="12"/>
  <c r="Y498" i="12"/>
  <c r="X498" i="12"/>
  <c r="W498" i="12"/>
  <c r="V498" i="12"/>
  <c r="U498" i="12"/>
  <c r="T498" i="12"/>
  <c r="S498" i="12"/>
  <c r="AV496" i="12"/>
  <c r="AU496" i="12"/>
  <c r="AT496" i="12"/>
  <c r="AS496" i="12"/>
  <c r="AR496" i="12"/>
  <c r="AQ496" i="12"/>
  <c r="AP496" i="12"/>
  <c r="AO496" i="12"/>
  <c r="AN496" i="12"/>
  <c r="AM496" i="12"/>
  <c r="AL496" i="12"/>
  <c r="AK496" i="12"/>
  <c r="AH496" i="12"/>
  <c r="AG496" i="12"/>
  <c r="AF496" i="12"/>
  <c r="AE496" i="12"/>
  <c r="AD496" i="12"/>
  <c r="AC496" i="12"/>
  <c r="AB496" i="12"/>
  <c r="AA496" i="12"/>
  <c r="Z496" i="12"/>
  <c r="Y496" i="12"/>
  <c r="X496" i="12"/>
  <c r="W496" i="12"/>
  <c r="V496" i="12"/>
  <c r="U496" i="12"/>
  <c r="T496" i="12"/>
  <c r="S496" i="12"/>
  <c r="AV494" i="12"/>
  <c r="AU494" i="12"/>
  <c r="AT494" i="12"/>
  <c r="AS494" i="12"/>
  <c r="AR494" i="12"/>
  <c r="AQ494" i="12"/>
  <c r="AP494" i="12"/>
  <c r="AO494" i="12"/>
  <c r="AN494" i="12"/>
  <c r="AM494" i="12"/>
  <c r="AL494" i="12"/>
  <c r="AK494" i="12"/>
  <c r="AH494" i="12"/>
  <c r="AG494" i="12"/>
  <c r="AF494" i="12"/>
  <c r="AE494" i="12"/>
  <c r="AD494" i="12"/>
  <c r="AC494" i="12"/>
  <c r="AB494" i="12"/>
  <c r="AA494" i="12"/>
  <c r="Z494" i="12"/>
  <c r="Y494" i="12"/>
  <c r="X494" i="12"/>
  <c r="W494" i="12"/>
  <c r="V494" i="12"/>
  <c r="U494" i="12"/>
  <c r="T494" i="12"/>
  <c r="S494" i="12"/>
  <c r="AV492" i="12"/>
  <c r="AU492" i="12"/>
  <c r="AT492" i="12"/>
  <c r="AS492" i="12"/>
  <c r="AR492" i="12"/>
  <c r="AQ492" i="12"/>
  <c r="AP492" i="12"/>
  <c r="AO492" i="12"/>
  <c r="AN492" i="12"/>
  <c r="AM492" i="12"/>
  <c r="AL492" i="12"/>
  <c r="AK492" i="12"/>
  <c r="AH492" i="12"/>
  <c r="AG492" i="12"/>
  <c r="AF492" i="12"/>
  <c r="AE492" i="12"/>
  <c r="AD492" i="12"/>
  <c r="AC492" i="12"/>
  <c r="AB492" i="12"/>
  <c r="AA492" i="12"/>
  <c r="Z492" i="12"/>
  <c r="Y492" i="12"/>
  <c r="X492" i="12"/>
  <c r="W492" i="12"/>
  <c r="V492" i="12"/>
  <c r="U492" i="12"/>
  <c r="T492" i="12"/>
  <c r="S492" i="12"/>
  <c r="R801" i="12"/>
  <c r="R799" i="12"/>
  <c r="R797" i="12"/>
  <c r="R795" i="12"/>
  <c r="R793" i="12"/>
  <c r="R791" i="12"/>
  <c r="R787" i="12"/>
  <c r="R785" i="12"/>
  <c r="R783" i="12"/>
  <c r="R781" i="12"/>
  <c r="R779" i="12"/>
  <c r="R777" i="12"/>
  <c r="R774" i="12"/>
  <c r="R772" i="12"/>
  <c r="R770" i="12"/>
  <c r="R768" i="12"/>
  <c r="R766" i="12"/>
  <c r="R764" i="12"/>
  <c r="R761" i="12"/>
  <c r="R759" i="12"/>
  <c r="R757" i="12"/>
  <c r="R755" i="12"/>
  <c r="R753" i="12"/>
  <c r="R751" i="12"/>
  <c r="R748" i="12"/>
  <c r="R746" i="12"/>
  <c r="R744" i="12"/>
  <c r="R742" i="12"/>
  <c r="R740" i="12"/>
  <c r="R738" i="12"/>
  <c r="R735" i="12"/>
  <c r="R733" i="12"/>
  <c r="R731" i="12"/>
  <c r="R729" i="12"/>
  <c r="R727" i="12"/>
  <c r="R725" i="12"/>
  <c r="R722" i="12"/>
  <c r="R720" i="12"/>
  <c r="R718" i="12"/>
  <c r="R716" i="12"/>
  <c r="R714" i="12"/>
  <c r="R712" i="12"/>
  <c r="R709" i="12"/>
  <c r="R707" i="12"/>
  <c r="R705" i="12"/>
  <c r="R703" i="12"/>
  <c r="R701" i="12"/>
  <c r="R699" i="12"/>
  <c r="R696" i="12"/>
  <c r="R694" i="12"/>
  <c r="R692" i="12"/>
  <c r="R690" i="12"/>
  <c r="R688" i="12"/>
  <c r="R686" i="12"/>
  <c r="R683" i="12"/>
  <c r="R681" i="12"/>
  <c r="R679" i="12"/>
  <c r="R677" i="12"/>
  <c r="R526" i="12"/>
  <c r="R524" i="12"/>
  <c r="R521" i="12"/>
  <c r="R519" i="12"/>
  <c r="R517" i="12"/>
  <c r="R515" i="12"/>
  <c r="R513" i="12"/>
  <c r="R510" i="12"/>
  <c r="R508" i="12"/>
  <c r="R506" i="12"/>
  <c r="R504" i="12"/>
  <c r="R502" i="12"/>
  <c r="R498" i="12"/>
  <c r="R496" i="12"/>
  <c r="R494" i="12"/>
  <c r="R492" i="12"/>
  <c r="R490" i="12"/>
  <c r="AJ750" i="12"/>
  <c r="AJ711" i="12"/>
  <c r="AJ512" i="12"/>
  <c r="AJ490" i="12"/>
  <c r="K490" i="12"/>
  <c r="L490" i="12"/>
  <c r="M490" i="12"/>
  <c r="M489" i="12" s="1"/>
  <c r="N490" i="12"/>
  <c r="N489" i="12" s="1"/>
  <c r="O490" i="12"/>
  <c r="O489" i="12" s="1"/>
  <c r="P490" i="12"/>
  <c r="P489" i="12" s="1"/>
  <c r="Q490" i="12"/>
  <c r="Q489" i="12" s="1"/>
  <c r="S490" i="12"/>
  <c r="T490" i="12"/>
  <c r="U490" i="12"/>
  <c r="V490" i="12"/>
  <c r="W490" i="12"/>
  <c r="X490" i="12"/>
  <c r="Y490" i="12"/>
  <c r="Z490" i="12"/>
  <c r="AA490" i="12"/>
  <c r="AB490" i="12"/>
  <c r="AC490" i="12"/>
  <c r="AD490" i="12"/>
  <c r="AE490" i="12"/>
  <c r="AF490" i="12"/>
  <c r="AG490" i="12"/>
  <c r="AH490" i="12"/>
  <c r="AK490" i="12"/>
  <c r="AL490" i="12"/>
  <c r="AM490" i="12"/>
  <c r="AM489" i="12" s="1"/>
  <c r="AN490" i="12"/>
  <c r="AO490" i="12"/>
  <c r="AP490" i="12"/>
  <c r="AQ490" i="12"/>
  <c r="AR490" i="12"/>
  <c r="AS490" i="12"/>
  <c r="AT490" i="12"/>
  <c r="AU490" i="12"/>
  <c r="AU489" i="12" s="1"/>
  <c r="AV490" i="12"/>
  <c r="J490" i="12"/>
  <c r="AV790" i="12"/>
  <c r="AU790" i="12"/>
  <c r="AU789" i="12" s="1"/>
  <c r="AT790" i="12"/>
  <c r="AT789" i="12" s="1"/>
  <c r="AS790" i="12"/>
  <c r="AS789" i="12" s="1"/>
  <c r="AR790" i="12"/>
  <c r="AR789" i="12" s="1"/>
  <c r="AQ790" i="12"/>
  <c r="AQ789" i="12" s="1"/>
  <c r="AP790" i="12"/>
  <c r="AP789" i="12" s="1"/>
  <c r="AO790" i="12"/>
  <c r="AO789" i="12" s="1"/>
  <c r="AN790" i="12"/>
  <c r="AM790" i="12"/>
  <c r="AM789" i="12" s="1"/>
  <c r="AL790" i="12"/>
  <c r="AK790" i="12"/>
  <c r="AK789" i="12" s="1"/>
  <c r="AJ790" i="12"/>
  <c r="AJ789" i="12" s="1"/>
  <c r="AI790" i="12"/>
  <c r="AI789" i="12" s="1"/>
  <c r="AG790" i="12"/>
  <c r="AG789" i="12" s="1"/>
  <c r="AF790" i="12"/>
  <c r="AF789" i="12" s="1"/>
  <c r="AE790" i="12"/>
  <c r="AE789" i="12" s="1"/>
  <c r="AA790" i="12"/>
  <c r="AA789" i="12" s="1"/>
  <c r="Y790" i="12"/>
  <c r="Y789" i="12" s="1"/>
  <c r="X790" i="12"/>
  <c r="X789" i="12" s="1"/>
  <c r="W790" i="12"/>
  <c r="W789" i="12" s="1"/>
  <c r="S790" i="12"/>
  <c r="S789" i="12" s="1"/>
  <c r="Q790" i="12"/>
  <c r="Q789" i="12" s="1"/>
  <c r="P790" i="12"/>
  <c r="P789" i="12" s="1"/>
  <c r="O790" i="12"/>
  <c r="O789" i="12" s="1"/>
  <c r="N790" i="12"/>
  <c r="N789" i="12" s="1"/>
  <c r="M790" i="12"/>
  <c r="M789" i="12" s="1"/>
  <c r="L790" i="12"/>
  <c r="L789" i="12" s="1"/>
  <c r="K790" i="12"/>
  <c r="K789" i="12" s="1"/>
  <c r="J790" i="12"/>
  <c r="AV789" i="12"/>
  <c r="AN789" i="12"/>
  <c r="AL789" i="12"/>
  <c r="J789" i="12"/>
  <c r="H790" i="12"/>
  <c r="H789" i="12" s="1"/>
  <c r="AV776" i="12"/>
  <c r="AU776" i="12"/>
  <c r="AT776" i="12"/>
  <c r="AS776" i="12"/>
  <c r="AR776" i="12"/>
  <c r="AQ776" i="12"/>
  <c r="AP776" i="12"/>
  <c r="AO776" i="12"/>
  <c r="AN776" i="12"/>
  <c r="AM776" i="12"/>
  <c r="AL776" i="12"/>
  <c r="AK776" i="12"/>
  <c r="AI776" i="12"/>
  <c r="AG776" i="12"/>
  <c r="AF776" i="12"/>
  <c r="AA776" i="12"/>
  <c r="X776" i="12"/>
  <c r="S776" i="12"/>
  <c r="Q776" i="12"/>
  <c r="P776" i="12"/>
  <c r="O776" i="12"/>
  <c r="N776" i="12"/>
  <c r="M776" i="12"/>
  <c r="L776" i="12"/>
  <c r="K776" i="12"/>
  <c r="J776" i="12"/>
  <c r="H776" i="12"/>
  <c r="AV763" i="12"/>
  <c r="AU763" i="12"/>
  <c r="AT763" i="12"/>
  <c r="AS763" i="12"/>
  <c r="AR763" i="12"/>
  <c r="AQ763" i="12"/>
  <c r="AP763" i="12"/>
  <c r="AO763" i="12"/>
  <c r="AN763" i="12"/>
  <c r="AM763" i="12"/>
  <c r="AL763" i="12"/>
  <c r="AK763" i="12"/>
  <c r="AJ763" i="12"/>
  <c r="AI763" i="12"/>
  <c r="AG763" i="12"/>
  <c r="AF763" i="12"/>
  <c r="AE763" i="12"/>
  <c r="AA763" i="12"/>
  <c r="Y763" i="12"/>
  <c r="X763" i="12"/>
  <c r="W763" i="12"/>
  <c r="S763" i="12"/>
  <c r="Q763" i="12"/>
  <c r="P763" i="12"/>
  <c r="O763" i="12"/>
  <c r="N763" i="12"/>
  <c r="M763" i="12"/>
  <c r="L763" i="12"/>
  <c r="K763" i="12"/>
  <c r="J763" i="12"/>
  <c r="H763" i="12"/>
  <c r="AV750" i="12"/>
  <c r="AU750" i="12"/>
  <c r="AT750" i="12"/>
  <c r="AS750" i="12"/>
  <c r="AR750" i="12"/>
  <c r="AQ750" i="12"/>
  <c r="AP750" i="12"/>
  <c r="AO750" i="12"/>
  <c r="AN750" i="12"/>
  <c r="AM750" i="12"/>
  <c r="AL750" i="12"/>
  <c r="AK750" i="12"/>
  <c r="AI750" i="12"/>
  <c r="AH750" i="12"/>
  <c r="AG750" i="12"/>
  <c r="Y750" i="12"/>
  <c r="X750" i="12"/>
  <c r="Q750" i="12"/>
  <c r="P750" i="12"/>
  <c r="O750" i="12"/>
  <c r="N750" i="12"/>
  <c r="M750" i="12"/>
  <c r="L750" i="12"/>
  <c r="K750" i="12"/>
  <c r="J750" i="12"/>
  <c r="H750" i="12"/>
  <c r="AV737" i="12"/>
  <c r="AU737" i="12"/>
  <c r="AT737" i="12"/>
  <c r="AS737" i="12"/>
  <c r="AR737" i="12"/>
  <c r="AQ737" i="12"/>
  <c r="AP737" i="12"/>
  <c r="AO737" i="12"/>
  <c r="AN737" i="12"/>
  <c r="AM737" i="12"/>
  <c r="AL737" i="12"/>
  <c r="AK737" i="12"/>
  <c r="AI737" i="12"/>
  <c r="AG737" i="12"/>
  <c r="AF737" i="12"/>
  <c r="AE737" i="12"/>
  <c r="AA737" i="12"/>
  <c r="Y737" i="12"/>
  <c r="X737" i="12"/>
  <c r="S737" i="12"/>
  <c r="Q737" i="12"/>
  <c r="P737" i="12"/>
  <c r="O737" i="12"/>
  <c r="N737" i="12"/>
  <c r="M737" i="12"/>
  <c r="L737" i="12"/>
  <c r="K737" i="12"/>
  <c r="J737" i="12"/>
  <c r="H737" i="12"/>
  <c r="AV724" i="12"/>
  <c r="AU724" i="12"/>
  <c r="AT724" i="12"/>
  <c r="AS724" i="12"/>
  <c r="AR724" i="12"/>
  <c r="AQ724" i="12"/>
  <c r="AP724" i="12"/>
  <c r="AO724" i="12"/>
  <c r="AN724" i="12"/>
  <c r="AM724" i="12"/>
  <c r="AL724" i="12"/>
  <c r="AK724" i="12"/>
  <c r="AI724" i="12"/>
  <c r="AG724" i="12"/>
  <c r="AF724" i="12"/>
  <c r="AA724" i="12"/>
  <c r="Y724" i="12"/>
  <c r="X724" i="12"/>
  <c r="S724" i="12"/>
  <c r="Q724" i="12"/>
  <c r="P724" i="12"/>
  <c r="O724" i="12"/>
  <c r="N724" i="12"/>
  <c r="M724" i="12"/>
  <c r="L724" i="12"/>
  <c r="K724" i="12"/>
  <c r="J724" i="12"/>
  <c r="H724" i="12"/>
  <c r="AV711" i="12"/>
  <c r="AU711" i="12"/>
  <c r="AT711" i="12"/>
  <c r="AS711" i="12"/>
  <c r="AR711" i="12"/>
  <c r="AQ711" i="12"/>
  <c r="AP711" i="12"/>
  <c r="AO711" i="12"/>
  <c r="AN711" i="12"/>
  <c r="AM711" i="12"/>
  <c r="AL711" i="12"/>
  <c r="AK711" i="12"/>
  <c r="AI711" i="12"/>
  <c r="AG711" i="12"/>
  <c r="AF711" i="12"/>
  <c r="AA711" i="12"/>
  <c r="Y711" i="12"/>
  <c r="X711" i="12"/>
  <c r="S711" i="12"/>
  <c r="Q711" i="12"/>
  <c r="P711" i="12"/>
  <c r="O711" i="12"/>
  <c r="N711" i="12"/>
  <c r="M711" i="12"/>
  <c r="L711" i="12"/>
  <c r="K711" i="12"/>
  <c r="J711" i="12"/>
  <c r="H711" i="12"/>
  <c r="AV698" i="12"/>
  <c r="AU698" i="12"/>
  <c r="AT698" i="12"/>
  <c r="AS698" i="12"/>
  <c r="AR698" i="12"/>
  <c r="AQ698" i="12"/>
  <c r="AP698" i="12"/>
  <c r="AO698" i="12"/>
  <c r="AN698" i="12"/>
  <c r="AM698" i="12"/>
  <c r="AL698" i="12"/>
  <c r="AK698" i="12"/>
  <c r="AJ698" i="12"/>
  <c r="AI698" i="12"/>
  <c r="AG698" i="12"/>
  <c r="AF698" i="12"/>
  <c r="AE698" i="12"/>
  <c r="AA698" i="12"/>
  <c r="Y698" i="12"/>
  <c r="X698" i="12"/>
  <c r="W698" i="12"/>
  <c r="S698" i="12"/>
  <c r="Q698" i="12"/>
  <c r="P698" i="12"/>
  <c r="O698" i="12"/>
  <c r="N698" i="12"/>
  <c r="M698" i="12"/>
  <c r="L698" i="12"/>
  <c r="K698" i="12"/>
  <c r="J698" i="12"/>
  <c r="H698" i="12"/>
  <c r="AV685" i="12"/>
  <c r="AU685" i="12"/>
  <c r="AT685" i="12"/>
  <c r="AS685" i="12"/>
  <c r="AR685" i="12"/>
  <c r="AQ685" i="12"/>
  <c r="AP685" i="12"/>
  <c r="AO685" i="12"/>
  <c r="AN685" i="12"/>
  <c r="AM685" i="12"/>
  <c r="AL685" i="12"/>
  <c r="AK685" i="12"/>
  <c r="AI685" i="12"/>
  <c r="AG685" i="12"/>
  <c r="AF685" i="12"/>
  <c r="AA685" i="12"/>
  <c r="Y685" i="12"/>
  <c r="X685" i="12"/>
  <c r="S685" i="12"/>
  <c r="Q685" i="12"/>
  <c r="P685" i="12"/>
  <c r="O685" i="12"/>
  <c r="N685" i="12"/>
  <c r="M685" i="12"/>
  <c r="L685" i="12"/>
  <c r="K685" i="12"/>
  <c r="J685" i="12"/>
  <c r="H685" i="12"/>
  <c r="J672" i="12"/>
  <c r="H672" i="12"/>
  <c r="Q659" i="12"/>
  <c r="P659" i="12"/>
  <c r="O659" i="12"/>
  <c r="N659" i="12"/>
  <c r="M659" i="12"/>
  <c r="L659" i="12"/>
  <c r="K659" i="12"/>
  <c r="J659" i="12"/>
  <c r="H659" i="12"/>
  <c r="AV646" i="12"/>
  <c r="Q646" i="12"/>
  <c r="P646" i="12"/>
  <c r="O646" i="12"/>
  <c r="N646" i="12"/>
  <c r="M646" i="12"/>
  <c r="L646" i="12"/>
  <c r="K646" i="12"/>
  <c r="J646" i="12"/>
  <c r="H646" i="12"/>
  <c r="AJ633" i="12"/>
  <c r="Q633" i="12"/>
  <c r="P633" i="12"/>
  <c r="O633" i="12"/>
  <c r="N633" i="12"/>
  <c r="M633" i="12"/>
  <c r="L633" i="12"/>
  <c r="K633" i="12"/>
  <c r="J633" i="12"/>
  <c r="H633" i="12"/>
  <c r="AI620" i="12"/>
  <c r="Q620" i="12"/>
  <c r="P620" i="12"/>
  <c r="O620" i="12"/>
  <c r="N620" i="12"/>
  <c r="M620" i="12"/>
  <c r="L620" i="12"/>
  <c r="K620" i="12"/>
  <c r="J620" i="12"/>
  <c r="H620" i="12"/>
  <c r="V607" i="12"/>
  <c r="Q607" i="12"/>
  <c r="P607" i="12"/>
  <c r="O607" i="12"/>
  <c r="N607" i="12"/>
  <c r="M607" i="12"/>
  <c r="L607" i="12"/>
  <c r="K607" i="12"/>
  <c r="J607" i="12"/>
  <c r="H607" i="12"/>
  <c r="Q594" i="12"/>
  <c r="P594" i="12"/>
  <c r="O594" i="12"/>
  <c r="N594" i="12"/>
  <c r="M594" i="12"/>
  <c r="L594" i="12"/>
  <c r="K594" i="12"/>
  <c r="J594" i="12"/>
  <c r="H594" i="12"/>
  <c r="Q581" i="12"/>
  <c r="P581" i="12"/>
  <c r="O581" i="12"/>
  <c r="N581" i="12"/>
  <c r="M581" i="12"/>
  <c r="L581" i="12"/>
  <c r="K581" i="12"/>
  <c r="J581" i="12"/>
  <c r="H581" i="12"/>
  <c r="AB568" i="12"/>
  <c r="Q568" i="12"/>
  <c r="P568" i="12"/>
  <c r="O568" i="12"/>
  <c r="N568" i="12"/>
  <c r="M568" i="12"/>
  <c r="L568" i="12"/>
  <c r="K568" i="12"/>
  <c r="J568" i="12"/>
  <c r="H568" i="12"/>
  <c r="Q557" i="12"/>
  <c r="P557" i="12"/>
  <c r="O557" i="12"/>
  <c r="N557" i="12"/>
  <c r="M557" i="12"/>
  <c r="L557" i="12"/>
  <c r="K557" i="12"/>
  <c r="J557" i="12"/>
  <c r="H557" i="12"/>
  <c r="AS553" i="12"/>
  <c r="AO553" i="12"/>
  <c r="AN553" i="12"/>
  <c r="AK553" i="12"/>
  <c r="AF553" i="12"/>
  <c r="AE553" i="12"/>
  <c r="AB553" i="12"/>
  <c r="W553" i="12"/>
  <c r="U553" i="12"/>
  <c r="Q553" i="12"/>
  <c r="P553" i="12"/>
  <c r="O553" i="12"/>
  <c r="N553" i="12"/>
  <c r="M553" i="12"/>
  <c r="L553" i="12"/>
  <c r="K553" i="12"/>
  <c r="J553" i="12"/>
  <c r="H553" i="12"/>
  <c r="AU550" i="12"/>
  <c r="AT550" i="12"/>
  <c r="AQ550" i="12"/>
  <c r="AP550" i="12"/>
  <c r="AL550" i="12"/>
  <c r="AK550" i="12"/>
  <c r="AI550" i="12"/>
  <c r="AH550" i="12"/>
  <c r="AD550" i="12"/>
  <c r="Z550" i="12"/>
  <c r="V550" i="12"/>
  <c r="U550" i="12"/>
  <c r="R550" i="12"/>
  <c r="Q550" i="12"/>
  <c r="P550" i="12"/>
  <c r="O550" i="12"/>
  <c r="N550" i="12"/>
  <c r="M550" i="12"/>
  <c r="L550" i="12"/>
  <c r="K550" i="12"/>
  <c r="J550" i="12"/>
  <c r="H550" i="12"/>
  <c r="AV547" i="12"/>
  <c r="AR547" i="12"/>
  <c r="AP547" i="12"/>
  <c r="AK547" i="12"/>
  <c r="AJ547" i="12"/>
  <c r="AH547" i="12"/>
  <c r="Z547" i="12"/>
  <c r="V547" i="12"/>
  <c r="Q547" i="12"/>
  <c r="P547" i="12"/>
  <c r="O547" i="12"/>
  <c r="O546" i="12" s="1"/>
  <c r="N547" i="12"/>
  <c r="M547" i="12"/>
  <c r="L547" i="12"/>
  <c r="K547" i="12"/>
  <c r="J547" i="12"/>
  <c r="H547" i="12"/>
  <c r="H546" i="12" s="1"/>
  <c r="N546" i="12"/>
  <c r="Q534" i="12"/>
  <c r="P534" i="12"/>
  <c r="O534" i="12"/>
  <c r="N534" i="12"/>
  <c r="M534" i="12"/>
  <c r="L534" i="12"/>
  <c r="K534" i="12"/>
  <c r="J534" i="12"/>
  <c r="H534" i="12"/>
  <c r="AI523" i="12"/>
  <c r="Q523" i="12"/>
  <c r="P523" i="12"/>
  <c r="O523" i="12"/>
  <c r="N523" i="12"/>
  <c r="M523" i="12"/>
  <c r="L523" i="12"/>
  <c r="K523" i="12"/>
  <c r="J523" i="12"/>
  <c r="H523" i="12"/>
  <c r="Q512" i="12"/>
  <c r="P512" i="12"/>
  <c r="O512" i="12"/>
  <c r="N512" i="12"/>
  <c r="M512" i="12"/>
  <c r="L512" i="12"/>
  <c r="K512" i="12"/>
  <c r="J512" i="12"/>
  <c r="H512" i="12"/>
  <c r="AS501" i="12"/>
  <c r="AK501" i="12"/>
  <c r="Q501" i="12"/>
  <c r="P501" i="12"/>
  <c r="O501" i="12"/>
  <c r="N501" i="12"/>
  <c r="M501" i="12"/>
  <c r="L501" i="12"/>
  <c r="K501" i="12"/>
  <c r="J501" i="12"/>
  <c r="H501" i="12"/>
  <c r="AA489" i="12"/>
  <c r="L489" i="12"/>
  <c r="K489" i="12"/>
  <c r="J489" i="12"/>
  <c r="H489" i="12"/>
  <c r="AV485" i="12"/>
  <c r="AU485" i="12"/>
  <c r="AT485" i="12"/>
  <c r="AS485" i="12"/>
  <c r="AR485" i="12"/>
  <c r="AQ485" i="12"/>
  <c r="AP485" i="12"/>
  <c r="AO485" i="12"/>
  <c r="AN485" i="12"/>
  <c r="AM485" i="12"/>
  <c r="AL485" i="12"/>
  <c r="AK485" i="12"/>
  <c r="AJ485" i="12"/>
  <c r="AH485" i="12"/>
  <c r="AG485" i="12"/>
  <c r="AF485" i="12"/>
  <c r="AE485" i="12"/>
  <c r="AD485" i="12"/>
  <c r="AC485" i="12"/>
  <c r="AB485" i="12"/>
  <c r="AA485" i="12"/>
  <c r="Z485" i="12"/>
  <c r="Y485" i="12"/>
  <c r="X485" i="12"/>
  <c r="W485" i="12"/>
  <c r="V485" i="12"/>
  <c r="U485" i="12"/>
  <c r="T485" i="12"/>
  <c r="S485" i="12"/>
  <c r="R485" i="12"/>
  <c r="Q485" i="12"/>
  <c r="P485" i="12"/>
  <c r="O485" i="12"/>
  <c r="N485" i="12"/>
  <c r="M485" i="12"/>
  <c r="L485" i="12"/>
  <c r="K485" i="12"/>
  <c r="J485" i="12"/>
  <c r="H485" i="12"/>
  <c r="AI481" i="12"/>
  <c r="AH482" i="12"/>
  <c r="AH481" i="12" s="1"/>
  <c r="AG482" i="12"/>
  <c r="AF482" i="12"/>
  <c r="AF481" i="12" s="1"/>
  <c r="AE482" i="12"/>
  <c r="AE481" i="12" s="1"/>
  <c r="AD482" i="12"/>
  <c r="AD481" i="12" s="1"/>
  <c r="AC482" i="12"/>
  <c r="AC481" i="12" s="1"/>
  <c r="AB482" i="12"/>
  <c r="AB481" i="12" s="1"/>
  <c r="AA482" i="12"/>
  <c r="AA481" i="12" s="1"/>
  <c r="Z482" i="12"/>
  <c r="Y482" i="12"/>
  <c r="X482" i="12"/>
  <c r="X481" i="12" s="1"/>
  <c r="W482" i="12"/>
  <c r="W481" i="12" s="1"/>
  <c r="V482" i="12"/>
  <c r="V481" i="12" s="1"/>
  <c r="U482" i="12"/>
  <c r="U481" i="12" s="1"/>
  <c r="T482" i="12"/>
  <c r="T481" i="12" s="1"/>
  <c r="AH479" i="12"/>
  <c r="AG479" i="12"/>
  <c r="AF479" i="12"/>
  <c r="AE479" i="12"/>
  <c r="AD479" i="12"/>
  <c r="AC479" i="12"/>
  <c r="AB479" i="12"/>
  <c r="AA479" i="12"/>
  <c r="Z479" i="12"/>
  <c r="Y479" i="12"/>
  <c r="X479" i="12"/>
  <c r="W479" i="12"/>
  <c r="V479" i="12"/>
  <c r="U479" i="12"/>
  <c r="T479" i="12"/>
  <c r="AH477" i="12"/>
  <c r="AG477" i="12"/>
  <c r="AF477" i="12"/>
  <c r="AE477" i="12"/>
  <c r="AD477" i="12"/>
  <c r="AC477" i="12"/>
  <c r="AB477" i="12"/>
  <c r="AA477" i="12"/>
  <c r="Z477" i="12"/>
  <c r="Y477" i="12"/>
  <c r="X477" i="12"/>
  <c r="W477" i="12"/>
  <c r="V477" i="12"/>
  <c r="U477" i="12"/>
  <c r="T477" i="12"/>
  <c r="AH475" i="12"/>
  <c r="AG475" i="12"/>
  <c r="AF475" i="12"/>
  <c r="AE475" i="12"/>
  <c r="AD475" i="12"/>
  <c r="AC475" i="12"/>
  <c r="AB475" i="12"/>
  <c r="AA475" i="12"/>
  <c r="Z475" i="12"/>
  <c r="Y475" i="12"/>
  <c r="X475" i="12"/>
  <c r="W475" i="12"/>
  <c r="V475" i="12"/>
  <c r="U475" i="12"/>
  <c r="T475" i="12"/>
  <c r="AH473" i="12"/>
  <c r="AG473" i="12"/>
  <c r="AF473" i="12"/>
  <c r="AE473" i="12"/>
  <c r="AD473" i="12"/>
  <c r="AC473" i="12"/>
  <c r="AB473" i="12"/>
  <c r="AA473" i="12"/>
  <c r="Z473" i="12"/>
  <c r="Y473" i="12"/>
  <c r="X473" i="12"/>
  <c r="W473" i="12"/>
  <c r="V473" i="12"/>
  <c r="U473" i="12"/>
  <c r="T473" i="12"/>
  <c r="AH471" i="12"/>
  <c r="AG471" i="12"/>
  <c r="AF471" i="12"/>
  <c r="AE471" i="12"/>
  <c r="AD471" i="12"/>
  <c r="AC471" i="12"/>
  <c r="AB471" i="12"/>
  <c r="AA471" i="12"/>
  <c r="Z471" i="12"/>
  <c r="Y471" i="12"/>
  <c r="X471" i="12"/>
  <c r="W471" i="12"/>
  <c r="V471" i="12"/>
  <c r="U471" i="12"/>
  <c r="T471" i="12"/>
  <c r="AH469" i="12"/>
  <c r="AG469" i="12"/>
  <c r="AF469" i="12"/>
  <c r="AE469" i="12"/>
  <c r="AD469" i="12"/>
  <c r="AC469" i="12"/>
  <c r="AB469" i="12"/>
  <c r="AA469" i="12"/>
  <c r="Z469" i="12"/>
  <c r="Y469" i="12"/>
  <c r="X469" i="12"/>
  <c r="W469" i="12"/>
  <c r="V469" i="12"/>
  <c r="U469" i="12"/>
  <c r="T469" i="12"/>
  <c r="AH467" i="12"/>
  <c r="AG467" i="12"/>
  <c r="AF467" i="12"/>
  <c r="AE467" i="12"/>
  <c r="AD467" i="12"/>
  <c r="AC467" i="12"/>
  <c r="AB467" i="12"/>
  <c r="AA467" i="12"/>
  <c r="Z467" i="12"/>
  <c r="Y467" i="12"/>
  <c r="X467" i="12"/>
  <c r="W467" i="12"/>
  <c r="V467" i="12"/>
  <c r="U467" i="12"/>
  <c r="T467" i="12"/>
  <c r="AH465" i="12"/>
  <c r="AG465" i="12"/>
  <c r="AF465" i="12"/>
  <c r="AE465" i="12"/>
  <c r="AD465" i="12"/>
  <c r="AC465" i="12"/>
  <c r="AB465" i="12"/>
  <c r="AA465" i="12"/>
  <c r="Z465" i="12"/>
  <c r="Y465" i="12"/>
  <c r="X465" i="12"/>
  <c r="W465" i="12"/>
  <c r="V465" i="12"/>
  <c r="U465" i="12"/>
  <c r="T465" i="12"/>
  <c r="AH463" i="12"/>
  <c r="AG463" i="12"/>
  <c r="AF463" i="12"/>
  <c r="AE463" i="12"/>
  <c r="AD463" i="12"/>
  <c r="AC463" i="12"/>
  <c r="AB463" i="12"/>
  <c r="AA463" i="12"/>
  <c r="Z463" i="12"/>
  <c r="Y463" i="12"/>
  <c r="X463" i="12"/>
  <c r="W463" i="12"/>
  <c r="V463" i="12"/>
  <c r="U463" i="12"/>
  <c r="T463" i="12"/>
  <c r="AH461" i="12"/>
  <c r="AG461" i="12"/>
  <c r="AF461" i="12"/>
  <c r="AE461" i="12"/>
  <c r="AD461" i="12"/>
  <c r="AC461" i="12"/>
  <c r="AB461" i="12"/>
  <c r="AA461" i="12"/>
  <c r="Z461" i="12"/>
  <c r="Y461" i="12"/>
  <c r="X461" i="12"/>
  <c r="W461" i="12"/>
  <c r="V461" i="12"/>
  <c r="U461" i="12"/>
  <c r="T461" i="12"/>
  <c r="AH459" i="12"/>
  <c r="AG459" i="12"/>
  <c r="AF459" i="12"/>
  <c r="AE459" i="12"/>
  <c r="AD459" i="12"/>
  <c r="AC459" i="12"/>
  <c r="AB459" i="12"/>
  <c r="AA459" i="12"/>
  <c r="Z459" i="12"/>
  <c r="Y459" i="12"/>
  <c r="X459" i="12"/>
  <c r="W459" i="12"/>
  <c r="V459" i="12"/>
  <c r="U459" i="12"/>
  <c r="T459" i="12"/>
  <c r="AH457" i="12"/>
  <c r="AG457" i="12"/>
  <c r="AF457" i="12"/>
  <c r="AE457" i="12"/>
  <c r="AD457" i="12"/>
  <c r="AC457" i="12"/>
  <c r="AB457" i="12"/>
  <c r="AA457" i="12"/>
  <c r="Z457" i="12"/>
  <c r="Y457" i="12"/>
  <c r="X457" i="12"/>
  <c r="W457" i="12"/>
  <c r="V457" i="12"/>
  <c r="U457" i="12"/>
  <c r="T457" i="12"/>
  <c r="AH455" i="12"/>
  <c r="AG455" i="12"/>
  <c r="AF455" i="12"/>
  <c r="AE455" i="12"/>
  <c r="AD455" i="12"/>
  <c r="AC455" i="12"/>
  <c r="AB455" i="12"/>
  <c r="AA455" i="12"/>
  <c r="Z455" i="12"/>
  <c r="Y455" i="12"/>
  <c r="X455" i="12"/>
  <c r="W455" i="12"/>
  <c r="V455" i="12"/>
  <c r="U455" i="12"/>
  <c r="T455" i="12"/>
  <c r="AH453" i="12"/>
  <c r="AG453" i="12"/>
  <c r="AF453" i="12"/>
  <c r="AE453" i="12"/>
  <c r="AD453" i="12"/>
  <c r="AC453" i="12"/>
  <c r="AB453" i="12"/>
  <c r="AA453" i="12"/>
  <c r="Z453" i="12"/>
  <c r="Y453" i="12"/>
  <c r="X453" i="12"/>
  <c r="W453" i="12"/>
  <c r="V453" i="12"/>
  <c r="U453" i="12"/>
  <c r="T453" i="12"/>
  <c r="AH451" i="12"/>
  <c r="AG451" i="12"/>
  <c r="AF451" i="12"/>
  <c r="AE451" i="12"/>
  <c r="AD451" i="12"/>
  <c r="AC451" i="12"/>
  <c r="AB451" i="12"/>
  <c r="AA451" i="12"/>
  <c r="Z451" i="12"/>
  <c r="Y451" i="12"/>
  <c r="X451" i="12"/>
  <c r="W451" i="12"/>
  <c r="V451" i="12"/>
  <c r="U451" i="12"/>
  <c r="T451" i="12"/>
  <c r="AH449" i="12"/>
  <c r="AG449" i="12"/>
  <c r="AF449" i="12"/>
  <c r="AE449" i="12"/>
  <c r="AD449" i="12"/>
  <c r="AC449" i="12"/>
  <c r="AB449" i="12"/>
  <c r="AA449" i="12"/>
  <c r="Z449" i="12"/>
  <c r="Y449" i="12"/>
  <c r="X449" i="12"/>
  <c r="W449" i="12"/>
  <c r="V449" i="12"/>
  <c r="U449" i="12"/>
  <c r="T449" i="12"/>
  <c r="AH447" i="12"/>
  <c r="AG447" i="12"/>
  <c r="AF447" i="12"/>
  <c r="AE447" i="12"/>
  <c r="AD447" i="12"/>
  <c r="AC447" i="12"/>
  <c r="AB447" i="12"/>
  <c r="AA447" i="12"/>
  <c r="Z447" i="12"/>
  <c r="Y447" i="12"/>
  <c r="X447" i="12"/>
  <c r="W447" i="12"/>
  <c r="V447" i="12"/>
  <c r="U447" i="12"/>
  <c r="T447" i="12"/>
  <c r="AH445" i="12"/>
  <c r="AG445" i="12"/>
  <c r="AF445" i="12"/>
  <c r="AE445" i="12"/>
  <c r="AD445" i="12"/>
  <c r="AC445" i="12"/>
  <c r="AB445" i="12"/>
  <c r="AA445" i="12"/>
  <c r="Z445" i="12"/>
  <c r="Y445" i="12"/>
  <c r="X445" i="12"/>
  <c r="W445" i="12"/>
  <c r="V445" i="12"/>
  <c r="U445" i="12"/>
  <c r="T445" i="12"/>
  <c r="AH442" i="12"/>
  <c r="AG442" i="12"/>
  <c r="AF442" i="12"/>
  <c r="AE442" i="12"/>
  <c r="AD442" i="12"/>
  <c r="AC442" i="12"/>
  <c r="AB442" i="12"/>
  <c r="AA442" i="12"/>
  <c r="Z442" i="12"/>
  <c r="Y442" i="12"/>
  <c r="X442" i="12"/>
  <c r="W442" i="12"/>
  <c r="V442" i="12"/>
  <c r="U442" i="12"/>
  <c r="T442" i="12"/>
  <c r="AH440" i="12"/>
  <c r="AG440" i="12"/>
  <c r="AF440" i="12"/>
  <c r="AE440" i="12"/>
  <c r="AD440" i="12"/>
  <c r="AC440" i="12"/>
  <c r="AB440" i="12"/>
  <c r="AA440" i="12"/>
  <c r="Z440" i="12"/>
  <c r="Y440" i="12"/>
  <c r="X440" i="12"/>
  <c r="W440" i="12"/>
  <c r="V440" i="12"/>
  <c r="U440" i="12"/>
  <c r="T440" i="12"/>
  <c r="AI437" i="12"/>
  <c r="AH438" i="12"/>
  <c r="AH437" i="12" s="1"/>
  <c r="AG438" i="12"/>
  <c r="AF438" i="12"/>
  <c r="AE438" i="12"/>
  <c r="AD438" i="12"/>
  <c r="AC438" i="12"/>
  <c r="AB438" i="12"/>
  <c r="AA438" i="12"/>
  <c r="Z438" i="12"/>
  <c r="Y438" i="12"/>
  <c r="X438" i="12"/>
  <c r="X437" i="12" s="1"/>
  <c r="W438" i="12"/>
  <c r="V438" i="12"/>
  <c r="U438" i="12"/>
  <c r="T438" i="12"/>
  <c r="AH434" i="12"/>
  <c r="AG434" i="12"/>
  <c r="AF434" i="12"/>
  <c r="AE434" i="12"/>
  <c r="AD434" i="12"/>
  <c r="AC434" i="12"/>
  <c r="AB434" i="12"/>
  <c r="AA434" i="12"/>
  <c r="Z434" i="12"/>
  <c r="Y434" i="12"/>
  <c r="X434" i="12"/>
  <c r="W434" i="12"/>
  <c r="V434" i="12"/>
  <c r="U434" i="12"/>
  <c r="T434" i="12"/>
  <c r="AH432" i="12"/>
  <c r="AG432" i="12"/>
  <c r="AF432" i="12"/>
  <c r="AE432" i="12"/>
  <c r="AD432" i="12"/>
  <c r="AC432" i="12"/>
  <c r="AB432" i="12"/>
  <c r="AA432" i="12"/>
  <c r="Z432" i="12"/>
  <c r="Y432" i="12"/>
  <c r="X432" i="12"/>
  <c r="W432" i="12"/>
  <c r="V432" i="12"/>
  <c r="U432" i="12"/>
  <c r="T432" i="12"/>
  <c r="AH430" i="12"/>
  <c r="AG430" i="12"/>
  <c r="AF430" i="12"/>
  <c r="AE430" i="12"/>
  <c r="AD430" i="12"/>
  <c r="AC430" i="12"/>
  <c r="AB430" i="12"/>
  <c r="AA430" i="12"/>
  <c r="Z430" i="12"/>
  <c r="Y430" i="12"/>
  <c r="X430" i="12"/>
  <c r="W430" i="12"/>
  <c r="V430" i="12"/>
  <c r="U430" i="12"/>
  <c r="T430" i="12"/>
  <c r="AH428" i="12"/>
  <c r="AG428" i="12"/>
  <c r="AF428" i="12"/>
  <c r="AE428" i="12"/>
  <c r="AD428" i="12"/>
  <c r="AC428" i="12"/>
  <c r="AB428" i="12"/>
  <c r="AA428" i="12"/>
  <c r="Z428" i="12"/>
  <c r="Y428" i="12"/>
  <c r="X428" i="12"/>
  <c r="W428" i="12"/>
  <c r="V428" i="12"/>
  <c r="U428" i="12"/>
  <c r="T428" i="12"/>
  <c r="AH426" i="12"/>
  <c r="AG426" i="12"/>
  <c r="AF426" i="12"/>
  <c r="AE426" i="12"/>
  <c r="AD426" i="12"/>
  <c r="AC426" i="12"/>
  <c r="AB426" i="12"/>
  <c r="AA426" i="12"/>
  <c r="Z426" i="12"/>
  <c r="Y426" i="12"/>
  <c r="X426" i="12"/>
  <c r="W426" i="12"/>
  <c r="V426" i="12"/>
  <c r="U426" i="12"/>
  <c r="T426" i="12"/>
  <c r="AI423" i="12"/>
  <c r="AH424" i="12"/>
  <c r="AG424" i="12"/>
  <c r="AF424" i="12"/>
  <c r="AE424" i="12"/>
  <c r="AD424" i="12"/>
  <c r="AC424" i="12"/>
  <c r="AB424" i="12"/>
  <c r="AA424" i="12"/>
  <c r="Z424" i="12"/>
  <c r="Y424" i="12"/>
  <c r="X424" i="12"/>
  <c r="W424" i="12"/>
  <c r="V424" i="12"/>
  <c r="U424" i="12"/>
  <c r="T424" i="12"/>
  <c r="AH421" i="12"/>
  <c r="AG421" i="12"/>
  <c r="AF421" i="12"/>
  <c r="AE421" i="12"/>
  <c r="AD421" i="12"/>
  <c r="AC421" i="12"/>
  <c r="AB421" i="12"/>
  <c r="AA421" i="12"/>
  <c r="Z421" i="12"/>
  <c r="Y421" i="12"/>
  <c r="X421" i="12"/>
  <c r="W421" i="12"/>
  <c r="V421" i="12"/>
  <c r="U421" i="12"/>
  <c r="T421" i="12"/>
  <c r="U419" i="12"/>
  <c r="V419" i="12"/>
  <c r="W419" i="12"/>
  <c r="X419" i="12"/>
  <c r="X418" i="12" s="1"/>
  <c r="Y419" i="12"/>
  <c r="Y418" i="12" s="1"/>
  <c r="Z419" i="12"/>
  <c r="AA419" i="12"/>
  <c r="AA418" i="12" s="1"/>
  <c r="AB419" i="12"/>
  <c r="AC419" i="12"/>
  <c r="AD419" i="12"/>
  <c r="AE419" i="12"/>
  <c r="AF419" i="12"/>
  <c r="AF418" i="12" s="1"/>
  <c r="AG419" i="12"/>
  <c r="AH419" i="12"/>
  <c r="AI418" i="12"/>
  <c r="S482" i="12"/>
  <c r="S481" i="12" s="1"/>
  <c r="S479" i="12"/>
  <c r="S477" i="12"/>
  <c r="S475" i="12"/>
  <c r="S473" i="12"/>
  <c r="S471" i="12"/>
  <c r="S469" i="12"/>
  <c r="S467" i="12"/>
  <c r="S465" i="12"/>
  <c r="S463" i="12"/>
  <c r="S461" i="12"/>
  <c r="S459" i="12"/>
  <c r="S457" i="12"/>
  <c r="S455" i="12"/>
  <c r="S453" i="12"/>
  <c r="S451" i="12"/>
  <c r="S449" i="12"/>
  <c r="S447" i="12"/>
  <c r="S445" i="12"/>
  <c r="S442" i="12"/>
  <c r="S440" i="12"/>
  <c r="S438" i="12"/>
  <c r="S434" i="12"/>
  <c r="S432" i="12"/>
  <c r="S430" i="12"/>
  <c r="S428" i="12"/>
  <c r="S426" i="12"/>
  <c r="S424" i="12"/>
  <c r="S421" i="12"/>
  <c r="AV419" i="12"/>
  <c r="AV418" i="12" s="1"/>
  <c r="AU419" i="12"/>
  <c r="AU418" i="12" s="1"/>
  <c r="AT419" i="12"/>
  <c r="AT418" i="12" s="1"/>
  <c r="AS419" i="12"/>
  <c r="AS418" i="12" s="1"/>
  <c r="AR419" i="12"/>
  <c r="AR418" i="12" s="1"/>
  <c r="AQ419" i="12"/>
  <c r="AQ418" i="12" s="1"/>
  <c r="AP419" i="12"/>
  <c r="AP418" i="12" s="1"/>
  <c r="AO419" i="12"/>
  <c r="AO418" i="12" s="1"/>
  <c r="AN419" i="12"/>
  <c r="AN418" i="12" s="1"/>
  <c r="AM419" i="12"/>
  <c r="AM418" i="12" s="1"/>
  <c r="AL419" i="12"/>
  <c r="AL418" i="12" s="1"/>
  <c r="AK419" i="12"/>
  <c r="AK418" i="12" s="1"/>
  <c r="T419" i="12"/>
  <c r="S419" i="12"/>
  <c r="R419" i="12"/>
  <c r="R418" i="12" s="1"/>
  <c r="Q419" i="12"/>
  <c r="Q418" i="12" s="1"/>
  <c r="P419" i="12"/>
  <c r="P418" i="12" s="1"/>
  <c r="O419" i="12"/>
  <c r="O418" i="12" s="1"/>
  <c r="N419" i="12"/>
  <c r="N418" i="12" s="1"/>
  <c r="M419" i="12"/>
  <c r="L419" i="12"/>
  <c r="K419" i="12"/>
  <c r="K418" i="12" s="1"/>
  <c r="J419" i="12"/>
  <c r="J418" i="12" s="1"/>
  <c r="AJ481" i="12"/>
  <c r="AV481" i="12"/>
  <c r="AU481" i="12"/>
  <c r="AT481" i="12"/>
  <c r="AS481" i="12"/>
  <c r="AR481" i="12"/>
  <c r="AQ481" i="12"/>
  <c r="AP481" i="12"/>
  <c r="AO481" i="12"/>
  <c r="AN481" i="12"/>
  <c r="AM481" i="12"/>
  <c r="AL481" i="12"/>
  <c r="AK481" i="12"/>
  <c r="AG481" i="12"/>
  <c r="Z481" i="12"/>
  <c r="Y481" i="12"/>
  <c r="R481" i="12"/>
  <c r="Q481" i="12"/>
  <c r="P481" i="12"/>
  <c r="O481" i="12"/>
  <c r="N481" i="12"/>
  <c r="M481" i="12"/>
  <c r="L481" i="12"/>
  <c r="K481" i="12"/>
  <c r="J481" i="12"/>
  <c r="H481" i="12"/>
  <c r="AV444" i="12"/>
  <c r="AU444" i="12"/>
  <c r="AT444" i="12"/>
  <c r="AS444" i="12"/>
  <c r="AR444" i="12"/>
  <c r="AQ444" i="12"/>
  <c r="AP444" i="12"/>
  <c r="AO444" i="12"/>
  <c r="AN444" i="12"/>
  <c r="AM444" i="12"/>
  <c r="AL444" i="12"/>
  <c r="AK444" i="12"/>
  <c r="R444" i="12"/>
  <c r="Q444" i="12"/>
  <c r="P444" i="12"/>
  <c r="O444" i="12"/>
  <c r="N444" i="12"/>
  <c r="M444" i="12"/>
  <c r="L444" i="12"/>
  <c r="K444" i="12"/>
  <c r="J444" i="12"/>
  <c r="H444" i="12"/>
  <c r="AV437" i="12"/>
  <c r="AU437" i="12"/>
  <c r="AT437" i="12"/>
  <c r="AS437" i="12"/>
  <c r="AR437" i="12"/>
  <c r="AQ437" i="12"/>
  <c r="AP437" i="12"/>
  <c r="AO437" i="12"/>
  <c r="AN437" i="12"/>
  <c r="AM437" i="12"/>
  <c r="AL437" i="12"/>
  <c r="AK437" i="12"/>
  <c r="AE437" i="12"/>
  <c r="R437" i="12"/>
  <c r="Q437" i="12"/>
  <c r="P437" i="12"/>
  <c r="O437" i="12"/>
  <c r="N437" i="12"/>
  <c r="M437" i="12"/>
  <c r="L437" i="12"/>
  <c r="K437" i="12"/>
  <c r="J437" i="12"/>
  <c r="H437" i="12"/>
  <c r="AV423" i="12"/>
  <c r="AU423" i="12"/>
  <c r="AT423" i="12"/>
  <c r="AS423" i="12"/>
  <c r="AR423" i="12"/>
  <c r="AQ423" i="12"/>
  <c r="AP423" i="12"/>
  <c r="AO423" i="12"/>
  <c r="AN423" i="12"/>
  <c r="AM423" i="12"/>
  <c r="AL423" i="12"/>
  <c r="AK423" i="12"/>
  <c r="R423" i="12"/>
  <c r="Q423" i="12"/>
  <c r="P423" i="12"/>
  <c r="O423" i="12"/>
  <c r="N423" i="12"/>
  <c r="M423" i="12"/>
  <c r="L423" i="12"/>
  <c r="K423" i="12"/>
  <c r="J423" i="12"/>
  <c r="H423" i="12"/>
  <c r="AE418" i="12"/>
  <c r="M418" i="12"/>
  <c r="L418" i="12"/>
  <c r="H418" i="12"/>
  <c r="AF410" i="12"/>
  <c r="AF408" i="12"/>
  <c r="H414" i="12"/>
  <c r="H377" i="12"/>
  <c r="H370" i="12"/>
  <c r="H356" i="12"/>
  <c r="AJ356" i="12"/>
  <c r="AJ371" i="12"/>
  <c r="S415" i="12"/>
  <c r="S414" i="12" s="1"/>
  <c r="S412" i="12"/>
  <c r="S410" i="12"/>
  <c r="S408" i="12"/>
  <c r="S406" i="12"/>
  <c r="S404" i="12"/>
  <c r="S402" i="12"/>
  <c r="S400" i="12"/>
  <c r="S398" i="12"/>
  <c r="S396" i="12"/>
  <c r="S394" i="12"/>
  <c r="S392" i="12"/>
  <c r="S390" i="12"/>
  <c r="S388" i="12"/>
  <c r="S386" i="12"/>
  <c r="S384" i="12"/>
  <c r="S382" i="12"/>
  <c r="S380" i="12"/>
  <c r="AV415" i="12"/>
  <c r="AV414" i="12" s="1"/>
  <c r="AU415" i="12"/>
  <c r="AU414" i="12" s="1"/>
  <c r="AT415" i="12"/>
  <c r="AT414" i="12" s="1"/>
  <c r="AS415" i="12"/>
  <c r="AS414" i="12" s="1"/>
  <c r="AR415" i="12"/>
  <c r="AR414" i="12" s="1"/>
  <c r="AQ415" i="12"/>
  <c r="AQ414" i="12" s="1"/>
  <c r="AP415" i="12"/>
  <c r="AP414" i="12" s="1"/>
  <c r="AO415" i="12"/>
  <c r="AO414" i="12" s="1"/>
  <c r="AN415" i="12"/>
  <c r="AN414" i="12" s="1"/>
  <c r="AM415" i="12"/>
  <c r="AM414" i="12" s="1"/>
  <c r="AL415" i="12"/>
  <c r="AL414" i="12" s="1"/>
  <c r="AK415" i="12"/>
  <c r="AK414" i="12" s="1"/>
  <c r="AJ414" i="12"/>
  <c r="AI414" i="12"/>
  <c r="AH415" i="12"/>
  <c r="AH414" i="12" s="1"/>
  <c r="AG415" i="12"/>
  <c r="AG414" i="12" s="1"/>
  <c r="AF415" i="12"/>
  <c r="AF414" i="12" s="1"/>
  <c r="AE415" i="12"/>
  <c r="AE414" i="12" s="1"/>
  <c r="AD415" i="12"/>
  <c r="AD414" i="12" s="1"/>
  <c r="AC415" i="12"/>
  <c r="AC414" i="12" s="1"/>
  <c r="AB415" i="12"/>
  <c r="AB414" i="12" s="1"/>
  <c r="AA415" i="12"/>
  <c r="AA414" i="12" s="1"/>
  <c r="Z415" i="12"/>
  <c r="Z414" i="12" s="1"/>
  <c r="Y415" i="12"/>
  <c r="Y414" i="12" s="1"/>
  <c r="X415" i="12"/>
  <c r="X414" i="12" s="1"/>
  <c r="W415" i="12"/>
  <c r="W414" i="12" s="1"/>
  <c r="V415" i="12"/>
  <c r="V414" i="12" s="1"/>
  <c r="U415" i="12"/>
  <c r="U414" i="12" s="1"/>
  <c r="T415" i="12"/>
  <c r="T414" i="12" s="1"/>
  <c r="R415" i="12"/>
  <c r="R414" i="12" s="1"/>
  <c r="Q415" i="12"/>
  <c r="Q414" i="12" s="1"/>
  <c r="P415" i="12"/>
  <c r="P414" i="12" s="1"/>
  <c r="O415" i="12"/>
  <c r="O414" i="12" s="1"/>
  <c r="N415" i="12"/>
  <c r="N414" i="12" s="1"/>
  <c r="M415" i="12"/>
  <c r="M414" i="12" s="1"/>
  <c r="L415" i="12"/>
  <c r="L414" i="12" s="1"/>
  <c r="K415" i="12"/>
  <c r="K414" i="12" s="1"/>
  <c r="J415" i="12"/>
  <c r="J414" i="12" s="1"/>
  <c r="AV412" i="12"/>
  <c r="AU412" i="12"/>
  <c r="AT412" i="12"/>
  <c r="AS412" i="12"/>
  <c r="AR412" i="12"/>
  <c r="AQ412" i="12"/>
  <c r="AP412" i="12"/>
  <c r="AO412" i="12"/>
  <c r="AN412" i="12"/>
  <c r="AM412" i="12"/>
  <c r="AL412" i="12"/>
  <c r="AK412" i="12"/>
  <c r="AH412" i="12"/>
  <c r="AG412" i="12"/>
  <c r="AF412" i="12"/>
  <c r="AE412" i="12"/>
  <c r="AD412" i="12"/>
  <c r="AC412" i="12"/>
  <c r="AB412" i="12"/>
  <c r="AA412" i="12"/>
  <c r="Z412" i="12"/>
  <c r="Y412" i="12"/>
  <c r="X412" i="12"/>
  <c r="W412" i="12"/>
  <c r="V412" i="12"/>
  <c r="U412" i="12"/>
  <c r="T412" i="12"/>
  <c r="R412" i="12"/>
  <c r="Q412" i="12"/>
  <c r="P412" i="12"/>
  <c r="O412" i="12"/>
  <c r="N412" i="12"/>
  <c r="M412" i="12"/>
  <c r="L412" i="12"/>
  <c r="K412" i="12"/>
  <c r="J412" i="12"/>
  <c r="AV410" i="12"/>
  <c r="AU410" i="12"/>
  <c r="AT410" i="12"/>
  <c r="AS410" i="12"/>
  <c r="AR410" i="12"/>
  <c r="AQ410" i="12"/>
  <c r="AP410" i="12"/>
  <c r="AO410" i="12"/>
  <c r="AN410" i="12"/>
  <c r="AM410" i="12"/>
  <c r="AL410" i="12"/>
  <c r="AK410" i="12"/>
  <c r="AH410" i="12"/>
  <c r="AG410" i="12"/>
  <c r="AE410" i="12"/>
  <c r="AD410" i="12"/>
  <c r="AC410" i="12"/>
  <c r="AB410" i="12"/>
  <c r="AA410" i="12"/>
  <c r="Z410" i="12"/>
  <c r="Y410" i="12"/>
  <c r="X410" i="12"/>
  <c r="W410" i="12"/>
  <c r="V410" i="12"/>
  <c r="U410" i="12"/>
  <c r="T410" i="12"/>
  <c r="R410" i="12"/>
  <c r="Q410" i="12"/>
  <c r="P410" i="12"/>
  <c r="O410" i="12"/>
  <c r="N410" i="12"/>
  <c r="M410" i="12"/>
  <c r="L410" i="12"/>
  <c r="K410" i="12"/>
  <c r="J410" i="12"/>
  <c r="AV408" i="12"/>
  <c r="AU408" i="12"/>
  <c r="AT408" i="12"/>
  <c r="AS408" i="12"/>
  <c r="AR408" i="12"/>
  <c r="AQ408" i="12"/>
  <c r="AP408" i="12"/>
  <c r="AO408" i="12"/>
  <c r="AN408" i="12"/>
  <c r="AM408" i="12"/>
  <c r="AL408" i="12"/>
  <c r="AK408" i="12"/>
  <c r="AH408" i="12"/>
  <c r="AG408" i="12"/>
  <c r="AE408" i="12"/>
  <c r="AD408" i="12"/>
  <c r="AC408" i="12"/>
  <c r="AB408" i="12"/>
  <c r="AA408" i="12"/>
  <c r="Z408" i="12"/>
  <c r="Y408" i="12"/>
  <c r="X408" i="12"/>
  <c r="W408" i="12"/>
  <c r="V408" i="12"/>
  <c r="U408" i="12"/>
  <c r="T408" i="12"/>
  <c r="R408" i="12"/>
  <c r="Q408" i="12"/>
  <c r="P408" i="12"/>
  <c r="O408" i="12"/>
  <c r="N408" i="12"/>
  <c r="M408" i="12"/>
  <c r="L408" i="12"/>
  <c r="K408" i="12"/>
  <c r="J408" i="12"/>
  <c r="AV406" i="12"/>
  <c r="AU406" i="12"/>
  <c r="AT406" i="12"/>
  <c r="AS406" i="12"/>
  <c r="AR406" i="12"/>
  <c r="AQ406" i="12"/>
  <c r="AP406" i="12"/>
  <c r="AO406" i="12"/>
  <c r="AN406" i="12"/>
  <c r="AM406" i="12"/>
  <c r="AL406" i="12"/>
  <c r="AK406" i="12"/>
  <c r="AH406" i="12"/>
  <c r="AG406" i="12"/>
  <c r="AF406" i="12"/>
  <c r="AE406" i="12"/>
  <c r="AD406" i="12"/>
  <c r="AC406" i="12"/>
  <c r="AB406" i="12"/>
  <c r="AA406" i="12"/>
  <c r="Z406" i="12"/>
  <c r="Y406" i="12"/>
  <c r="X406" i="12"/>
  <c r="W406" i="12"/>
  <c r="V406" i="12"/>
  <c r="U406" i="12"/>
  <c r="T406" i="12"/>
  <c r="R406" i="12"/>
  <c r="Q406" i="12"/>
  <c r="P406" i="12"/>
  <c r="O406" i="12"/>
  <c r="N406" i="12"/>
  <c r="M406" i="12"/>
  <c r="L406" i="12"/>
  <c r="K406" i="12"/>
  <c r="J406" i="12"/>
  <c r="AV404" i="12"/>
  <c r="AU404" i="12"/>
  <c r="AT404" i="12"/>
  <c r="AS404" i="12"/>
  <c r="AR404" i="12"/>
  <c r="AQ404" i="12"/>
  <c r="AP404" i="12"/>
  <c r="AO404" i="12"/>
  <c r="AN404" i="12"/>
  <c r="AM404" i="12"/>
  <c r="AL404" i="12"/>
  <c r="AK404" i="12"/>
  <c r="AH404" i="12"/>
  <c r="AG404" i="12"/>
  <c r="AF404" i="12"/>
  <c r="AE404" i="12"/>
  <c r="AD404" i="12"/>
  <c r="AC404" i="12"/>
  <c r="AB404" i="12"/>
  <c r="AA404" i="12"/>
  <c r="Z404" i="12"/>
  <c r="Y404" i="12"/>
  <c r="X404" i="12"/>
  <c r="W404" i="12"/>
  <c r="V404" i="12"/>
  <c r="U404" i="12"/>
  <c r="T404" i="12"/>
  <c r="R404" i="12"/>
  <c r="Q404" i="12"/>
  <c r="P404" i="12"/>
  <c r="O404" i="12"/>
  <c r="N404" i="12"/>
  <c r="M404" i="12"/>
  <c r="L404" i="12"/>
  <c r="K404" i="12"/>
  <c r="J404" i="12"/>
  <c r="AV402" i="12"/>
  <c r="AU402" i="12"/>
  <c r="AT402" i="12"/>
  <c r="AS402" i="12"/>
  <c r="AR402" i="12"/>
  <c r="AQ402" i="12"/>
  <c r="AP402" i="12"/>
  <c r="AO402" i="12"/>
  <c r="AN402" i="12"/>
  <c r="AM402" i="12"/>
  <c r="AL402" i="12"/>
  <c r="AK402" i="12"/>
  <c r="AH402" i="12"/>
  <c r="AG402" i="12"/>
  <c r="AF402" i="12"/>
  <c r="AE402" i="12"/>
  <c r="AD402" i="12"/>
  <c r="AC402" i="12"/>
  <c r="AB402" i="12"/>
  <c r="AA402" i="12"/>
  <c r="Z402" i="12"/>
  <c r="Y402" i="12"/>
  <c r="X402" i="12"/>
  <c r="W402" i="12"/>
  <c r="V402" i="12"/>
  <c r="U402" i="12"/>
  <c r="T402" i="12"/>
  <c r="R402" i="12"/>
  <c r="Q402" i="12"/>
  <c r="P402" i="12"/>
  <c r="O402" i="12"/>
  <c r="N402" i="12"/>
  <c r="M402" i="12"/>
  <c r="L402" i="12"/>
  <c r="K402" i="12"/>
  <c r="J402" i="12"/>
  <c r="AV400" i="12"/>
  <c r="AU400" i="12"/>
  <c r="AT400" i="12"/>
  <c r="AS400" i="12"/>
  <c r="AR400" i="12"/>
  <c r="AQ400" i="12"/>
  <c r="AP400" i="12"/>
  <c r="AO400" i="12"/>
  <c r="AN400" i="12"/>
  <c r="AM400" i="12"/>
  <c r="AL400" i="12"/>
  <c r="AK400" i="12"/>
  <c r="AH400" i="12"/>
  <c r="AG400" i="12"/>
  <c r="AF400" i="12"/>
  <c r="AE400" i="12"/>
  <c r="AD400" i="12"/>
  <c r="AC400" i="12"/>
  <c r="AB400" i="12"/>
  <c r="AA400" i="12"/>
  <c r="Z400" i="12"/>
  <c r="Y400" i="12"/>
  <c r="X400" i="12"/>
  <c r="W400" i="12"/>
  <c r="V400" i="12"/>
  <c r="U400" i="12"/>
  <c r="T400" i="12"/>
  <c r="R400" i="12"/>
  <c r="Q400" i="12"/>
  <c r="P400" i="12"/>
  <c r="O400" i="12"/>
  <c r="N400" i="12"/>
  <c r="M400" i="12"/>
  <c r="L400" i="12"/>
  <c r="K400" i="12"/>
  <c r="J400" i="12"/>
  <c r="AV398" i="12"/>
  <c r="AU398" i="12"/>
  <c r="AT398" i="12"/>
  <c r="AS398" i="12"/>
  <c r="AR398" i="12"/>
  <c r="AQ398" i="12"/>
  <c r="AP398" i="12"/>
  <c r="AO398" i="12"/>
  <c r="AN398" i="12"/>
  <c r="AM398" i="12"/>
  <c r="AL398" i="12"/>
  <c r="AK398" i="12"/>
  <c r="AH398" i="12"/>
  <c r="AG398" i="12"/>
  <c r="AF398" i="12"/>
  <c r="AE398" i="12"/>
  <c r="AD398" i="12"/>
  <c r="AC398" i="12"/>
  <c r="AB398" i="12"/>
  <c r="AA398" i="12"/>
  <c r="Z398" i="12"/>
  <c r="Y398" i="12"/>
  <c r="X398" i="12"/>
  <c r="W398" i="12"/>
  <c r="V398" i="12"/>
  <c r="U398" i="12"/>
  <c r="T398" i="12"/>
  <c r="R398" i="12"/>
  <c r="Q398" i="12"/>
  <c r="P398" i="12"/>
  <c r="O398" i="12"/>
  <c r="N398" i="12"/>
  <c r="M398" i="12"/>
  <c r="L398" i="12"/>
  <c r="K398" i="12"/>
  <c r="J398" i="12"/>
  <c r="AV396" i="12"/>
  <c r="AU396" i="12"/>
  <c r="AT396" i="12"/>
  <c r="AS396" i="12"/>
  <c r="AR396" i="12"/>
  <c r="AQ396" i="12"/>
  <c r="AP396" i="12"/>
  <c r="AO396" i="12"/>
  <c r="AN396" i="12"/>
  <c r="AM396" i="12"/>
  <c r="AL396" i="12"/>
  <c r="AK396" i="12"/>
  <c r="AH396" i="12"/>
  <c r="AG396" i="12"/>
  <c r="AF396" i="12"/>
  <c r="AE396" i="12"/>
  <c r="AD396" i="12"/>
  <c r="AC396" i="12"/>
  <c r="AB396" i="12"/>
  <c r="AA396" i="12"/>
  <c r="Z396" i="12"/>
  <c r="Y396" i="12"/>
  <c r="X396" i="12"/>
  <c r="W396" i="12"/>
  <c r="V396" i="12"/>
  <c r="U396" i="12"/>
  <c r="T396" i="12"/>
  <c r="R396" i="12"/>
  <c r="Q396" i="12"/>
  <c r="P396" i="12"/>
  <c r="O396" i="12"/>
  <c r="N396" i="12"/>
  <c r="M396" i="12"/>
  <c r="L396" i="12"/>
  <c r="K396" i="12"/>
  <c r="J396" i="12"/>
  <c r="AV394" i="12"/>
  <c r="AU394" i="12"/>
  <c r="AT394" i="12"/>
  <c r="AS394" i="12"/>
  <c r="AR394" i="12"/>
  <c r="AQ394" i="12"/>
  <c r="AP394" i="12"/>
  <c r="AO394" i="12"/>
  <c r="AN394" i="12"/>
  <c r="AM394" i="12"/>
  <c r="AL394" i="12"/>
  <c r="AK394" i="12"/>
  <c r="AH394" i="12"/>
  <c r="AG394" i="12"/>
  <c r="AF394" i="12"/>
  <c r="AE394" i="12"/>
  <c r="AD394" i="12"/>
  <c r="AC394" i="12"/>
  <c r="AB394" i="12"/>
  <c r="AA394" i="12"/>
  <c r="Z394" i="12"/>
  <c r="Y394" i="12"/>
  <c r="X394" i="12"/>
  <c r="W394" i="12"/>
  <c r="V394" i="12"/>
  <c r="U394" i="12"/>
  <c r="T394" i="12"/>
  <c r="R394" i="12"/>
  <c r="Q394" i="12"/>
  <c r="P394" i="12"/>
  <c r="O394" i="12"/>
  <c r="N394" i="12"/>
  <c r="M394" i="12"/>
  <c r="L394" i="12"/>
  <c r="K394" i="12"/>
  <c r="J394" i="12"/>
  <c r="AV392" i="12"/>
  <c r="AU392" i="12"/>
  <c r="AT392" i="12"/>
  <c r="AS392" i="12"/>
  <c r="AR392" i="12"/>
  <c r="AQ392" i="12"/>
  <c r="AP392" i="12"/>
  <c r="AO392" i="12"/>
  <c r="AN392" i="12"/>
  <c r="AM392" i="12"/>
  <c r="AL392" i="12"/>
  <c r="AK392" i="12"/>
  <c r="AH392" i="12"/>
  <c r="AG392" i="12"/>
  <c r="AF392" i="12"/>
  <c r="AE392" i="12"/>
  <c r="AD392" i="12"/>
  <c r="AC392" i="12"/>
  <c r="AB392" i="12"/>
  <c r="AA392" i="12"/>
  <c r="Z392" i="12"/>
  <c r="Y392" i="12"/>
  <c r="X392" i="12"/>
  <c r="W392" i="12"/>
  <c r="V392" i="12"/>
  <c r="U392" i="12"/>
  <c r="T392" i="12"/>
  <c r="R392" i="12"/>
  <c r="Q392" i="12"/>
  <c r="P392" i="12"/>
  <c r="O392" i="12"/>
  <c r="N392" i="12"/>
  <c r="M392" i="12"/>
  <c r="L392" i="12"/>
  <c r="K392" i="12"/>
  <c r="J392" i="12"/>
  <c r="AV390" i="12"/>
  <c r="AU390" i="12"/>
  <c r="AT390" i="12"/>
  <c r="AS390" i="12"/>
  <c r="AR390" i="12"/>
  <c r="AQ390" i="12"/>
  <c r="AP390" i="12"/>
  <c r="AO390" i="12"/>
  <c r="AN390" i="12"/>
  <c r="AM390" i="12"/>
  <c r="AL390" i="12"/>
  <c r="AK390" i="12"/>
  <c r="AH390" i="12"/>
  <c r="AG390" i="12"/>
  <c r="AF390" i="12"/>
  <c r="AE390" i="12"/>
  <c r="AD390" i="12"/>
  <c r="AC390" i="12"/>
  <c r="AB390" i="12"/>
  <c r="AA390" i="12"/>
  <c r="Z390" i="12"/>
  <c r="Y390" i="12"/>
  <c r="X390" i="12"/>
  <c r="W390" i="12"/>
  <c r="V390" i="12"/>
  <c r="U390" i="12"/>
  <c r="T390" i="12"/>
  <c r="R390" i="12"/>
  <c r="Q390" i="12"/>
  <c r="P390" i="12"/>
  <c r="O390" i="12"/>
  <c r="N390" i="12"/>
  <c r="M390" i="12"/>
  <c r="L390" i="12"/>
  <c r="K390" i="12"/>
  <c r="J390" i="12"/>
  <c r="AV388" i="12"/>
  <c r="AU388" i="12"/>
  <c r="AT388" i="12"/>
  <c r="AS388" i="12"/>
  <c r="AR388" i="12"/>
  <c r="AQ388" i="12"/>
  <c r="AP388" i="12"/>
  <c r="AO388" i="12"/>
  <c r="AN388" i="12"/>
  <c r="AM388" i="12"/>
  <c r="AL388" i="12"/>
  <c r="AK388" i="12"/>
  <c r="AH388" i="12"/>
  <c r="AG388" i="12"/>
  <c r="AF388" i="12"/>
  <c r="AE388" i="12"/>
  <c r="AD388" i="12"/>
  <c r="AC388" i="12"/>
  <c r="AB388" i="12"/>
  <c r="AA388" i="12"/>
  <c r="Z388" i="12"/>
  <c r="Y388" i="12"/>
  <c r="X388" i="12"/>
  <c r="W388" i="12"/>
  <c r="V388" i="12"/>
  <c r="U388" i="12"/>
  <c r="T388" i="12"/>
  <c r="R388" i="12"/>
  <c r="Q388" i="12"/>
  <c r="P388" i="12"/>
  <c r="O388" i="12"/>
  <c r="N388" i="12"/>
  <c r="M388" i="12"/>
  <c r="L388" i="12"/>
  <c r="K388" i="12"/>
  <c r="J388" i="12"/>
  <c r="AV386" i="12"/>
  <c r="AU386" i="12"/>
  <c r="AT386" i="12"/>
  <c r="AS386" i="12"/>
  <c r="AR386" i="12"/>
  <c r="AQ386" i="12"/>
  <c r="AP386" i="12"/>
  <c r="AO386" i="12"/>
  <c r="AN386" i="12"/>
  <c r="AM386" i="12"/>
  <c r="AL386" i="12"/>
  <c r="AK386" i="12"/>
  <c r="AH386" i="12"/>
  <c r="AG386" i="12"/>
  <c r="AF386" i="12"/>
  <c r="AE386" i="12"/>
  <c r="AD386" i="12"/>
  <c r="AC386" i="12"/>
  <c r="AB386" i="12"/>
  <c r="AA386" i="12"/>
  <c r="Z386" i="12"/>
  <c r="Y386" i="12"/>
  <c r="X386" i="12"/>
  <c r="W386" i="12"/>
  <c r="V386" i="12"/>
  <c r="U386" i="12"/>
  <c r="T386" i="12"/>
  <c r="R386" i="12"/>
  <c r="Q386" i="12"/>
  <c r="P386" i="12"/>
  <c r="O386" i="12"/>
  <c r="N386" i="12"/>
  <c r="M386" i="12"/>
  <c r="L386" i="12"/>
  <c r="K386" i="12"/>
  <c r="J386" i="12"/>
  <c r="AV384" i="12"/>
  <c r="AU384" i="12"/>
  <c r="AT384" i="12"/>
  <c r="AS384" i="12"/>
  <c r="AR384" i="12"/>
  <c r="AQ384" i="12"/>
  <c r="AP384" i="12"/>
  <c r="AO384" i="12"/>
  <c r="AN384" i="12"/>
  <c r="AM384" i="12"/>
  <c r="AL384" i="12"/>
  <c r="AK384" i="12"/>
  <c r="AH384" i="12"/>
  <c r="AG384" i="12"/>
  <c r="AF384" i="12"/>
  <c r="AE384" i="12"/>
  <c r="AD384" i="12"/>
  <c r="AC384" i="12"/>
  <c r="AB384" i="12"/>
  <c r="AA384" i="12"/>
  <c r="Z384" i="12"/>
  <c r="Y384" i="12"/>
  <c r="X384" i="12"/>
  <c r="W384" i="12"/>
  <c r="V384" i="12"/>
  <c r="U384" i="12"/>
  <c r="T384" i="12"/>
  <c r="R384" i="12"/>
  <c r="Q384" i="12"/>
  <c r="P384" i="12"/>
  <c r="O384" i="12"/>
  <c r="N384" i="12"/>
  <c r="M384" i="12"/>
  <c r="L384" i="12"/>
  <c r="K384" i="12"/>
  <c r="J384" i="12"/>
  <c r="AV382" i="12"/>
  <c r="AU382" i="12"/>
  <c r="AT382" i="12"/>
  <c r="AS382" i="12"/>
  <c r="AR382" i="12"/>
  <c r="AQ382" i="12"/>
  <c r="AP382" i="12"/>
  <c r="AO382" i="12"/>
  <c r="AN382" i="12"/>
  <c r="AM382" i="12"/>
  <c r="AL382" i="12"/>
  <c r="AK382" i="12"/>
  <c r="AH382" i="12"/>
  <c r="AG382" i="12"/>
  <c r="AF382" i="12"/>
  <c r="AE382" i="12"/>
  <c r="AD382" i="12"/>
  <c r="AC382" i="12"/>
  <c r="AB382" i="12"/>
  <c r="AA382" i="12"/>
  <c r="Z382" i="12"/>
  <c r="Y382" i="12"/>
  <c r="X382" i="12"/>
  <c r="W382" i="12"/>
  <c r="V382" i="12"/>
  <c r="U382" i="12"/>
  <c r="T382" i="12"/>
  <c r="R382" i="12"/>
  <c r="Q382" i="12"/>
  <c r="P382" i="12"/>
  <c r="O382" i="12"/>
  <c r="N382" i="12"/>
  <c r="M382" i="12"/>
  <c r="L382" i="12"/>
  <c r="K382" i="12"/>
  <c r="J382" i="12"/>
  <c r="AV380" i="12"/>
  <c r="AU380" i="12"/>
  <c r="AT380" i="12"/>
  <c r="AS380" i="12"/>
  <c r="AR380" i="12"/>
  <c r="AQ380" i="12"/>
  <c r="AP380" i="12"/>
  <c r="AO380" i="12"/>
  <c r="AN380" i="12"/>
  <c r="AM380" i="12"/>
  <c r="AL380" i="12"/>
  <c r="AK380" i="12"/>
  <c r="AH380" i="12"/>
  <c r="AG380" i="12"/>
  <c r="AF380" i="12"/>
  <c r="AE380" i="12"/>
  <c r="AD380" i="12"/>
  <c r="AC380" i="12"/>
  <c r="AB380" i="12"/>
  <c r="AA380" i="12"/>
  <c r="Z380" i="12"/>
  <c r="Y380" i="12"/>
  <c r="X380" i="12"/>
  <c r="W380" i="12"/>
  <c r="V380" i="12"/>
  <c r="U380" i="12"/>
  <c r="T380" i="12"/>
  <c r="R380" i="12"/>
  <c r="Q380" i="12"/>
  <c r="P380" i="12"/>
  <c r="O380" i="12"/>
  <c r="N380" i="12"/>
  <c r="M380" i="12"/>
  <c r="L380" i="12"/>
  <c r="K380" i="12"/>
  <c r="J380" i="12"/>
  <c r="AV378" i="12"/>
  <c r="AU378" i="12"/>
  <c r="AT378" i="12"/>
  <c r="AS378" i="12"/>
  <c r="AR378" i="12"/>
  <c r="AQ378" i="12"/>
  <c r="AP378" i="12"/>
  <c r="AO378" i="12"/>
  <c r="AN378" i="12"/>
  <c r="AM378" i="12"/>
  <c r="AL378" i="12"/>
  <c r="AK378" i="12"/>
  <c r="AH378" i="12"/>
  <c r="AG378" i="12"/>
  <c r="AF378" i="12"/>
  <c r="AE378" i="12"/>
  <c r="AD378" i="12"/>
  <c r="AC378" i="12"/>
  <c r="AB378" i="12"/>
  <c r="AA378" i="12"/>
  <c r="Z378" i="12"/>
  <c r="Y378" i="12"/>
  <c r="X378" i="12"/>
  <c r="W378" i="12"/>
  <c r="V378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AV375" i="12"/>
  <c r="AU375" i="12"/>
  <c r="AT375" i="12"/>
  <c r="AS375" i="12"/>
  <c r="AR375" i="12"/>
  <c r="AQ375" i="12"/>
  <c r="AP375" i="12"/>
  <c r="AO375" i="12"/>
  <c r="AN375" i="12"/>
  <c r="AM375" i="12"/>
  <c r="AL375" i="12"/>
  <c r="AK375" i="12"/>
  <c r="AH375" i="12"/>
  <c r="AG375" i="12"/>
  <c r="AF375" i="12"/>
  <c r="AE375" i="12"/>
  <c r="AD375" i="12"/>
  <c r="AC375" i="12"/>
  <c r="AB375" i="12"/>
  <c r="AA375" i="12"/>
  <c r="Z375" i="12"/>
  <c r="Y375" i="12"/>
  <c r="X375" i="12"/>
  <c r="W375" i="12"/>
  <c r="V375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AV373" i="12"/>
  <c r="AU373" i="12"/>
  <c r="AT373" i="12"/>
  <c r="AS373" i="12"/>
  <c r="AR373" i="12"/>
  <c r="AQ373" i="12"/>
  <c r="AP373" i="12"/>
  <c r="AO373" i="12"/>
  <c r="AN373" i="12"/>
  <c r="AM373" i="12"/>
  <c r="AL373" i="12"/>
  <c r="AK373" i="12"/>
  <c r="AH373" i="12"/>
  <c r="AG373" i="12"/>
  <c r="AF373" i="12"/>
  <c r="AE373" i="12"/>
  <c r="AD373" i="12"/>
  <c r="AC373" i="12"/>
  <c r="AB373" i="12"/>
  <c r="AA373" i="12"/>
  <c r="Z373" i="12"/>
  <c r="Y373" i="12"/>
  <c r="X373" i="12"/>
  <c r="W373" i="12"/>
  <c r="V373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AV371" i="12"/>
  <c r="AU371" i="12"/>
  <c r="AT371" i="12"/>
  <c r="AS371" i="12"/>
  <c r="AR371" i="12"/>
  <c r="AQ371" i="12"/>
  <c r="AP371" i="12"/>
  <c r="AO371" i="12"/>
  <c r="AN371" i="12"/>
  <c r="AM371" i="12"/>
  <c r="AL371" i="12"/>
  <c r="AK371" i="12"/>
  <c r="AH371" i="12"/>
  <c r="AG371" i="12"/>
  <c r="AF371" i="12"/>
  <c r="AF370" i="12" s="1"/>
  <c r="AE371" i="12"/>
  <c r="AD371" i="12"/>
  <c r="AC371" i="12"/>
  <c r="AB371" i="12"/>
  <c r="AA371" i="12"/>
  <c r="Z371" i="12"/>
  <c r="Y371" i="12"/>
  <c r="X371" i="12"/>
  <c r="X370" i="12" s="1"/>
  <c r="W371" i="12"/>
  <c r="V371" i="12"/>
  <c r="U371" i="12"/>
  <c r="T371" i="12"/>
  <c r="S371" i="12"/>
  <c r="R371" i="12"/>
  <c r="Q371" i="12"/>
  <c r="P371" i="12"/>
  <c r="P370" i="12" s="1"/>
  <c r="O371" i="12"/>
  <c r="N371" i="12"/>
  <c r="M371" i="12"/>
  <c r="L371" i="12"/>
  <c r="K371" i="12"/>
  <c r="J371" i="12"/>
  <c r="AV367" i="12"/>
  <c r="AU367" i="12"/>
  <c r="AT367" i="12"/>
  <c r="AS367" i="12"/>
  <c r="AR367" i="12"/>
  <c r="AQ367" i="12"/>
  <c r="AP367" i="12"/>
  <c r="AO367" i="12"/>
  <c r="AN367" i="12"/>
  <c r="AM367" i="12"/>
  <c r="AL367" i="12"/>
  <c r="AK367" i="12"/>
  <c r="AH367" i="12"/>
  <c r="AG367" i="12"/>
  <c r="AF367" i="12"/>
  <c r="AE367" i="12"/>
  <c r="AD367" i="12"/>
  <c r="AC367" i="12"/>
  <c r="AB367" i="12"/>
  <c r="AA367" i="12"/>
  <c r="Z367" i="12"/>
  <c r="Y367" i="12"/>
  <c r="X367" i="12"/>
  <c r="W367" i="12"/>
  <c r="V367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AV365" i="12"/>
  <c r="AU365" i="12"/>
  <c r="AT365" i="12"/>
  <c r="AS365" i="12"/>
  <c r="AR365" i="12"/>
  <c r="AQ365" i="12"/>
  <c r="AP365" i="12"/>
  <c r="AO365" i="12"/>
  <c r="AN365" i="12"/>
  <c r="AM365" i="12"/>
  <c r="AL365" i="12"/>
  <c r="AK365" i="12"/>
  <c r="AH365" i="12"/>
  <c r="AG365" i="12"/>
  <c r="AF365" i="12"/>
  <c r="AE365" i="12"/>
  <c r="AD365" i="12"/>
  <c r="AC365" i="12"/>
  <c r="AB365" i="12"/>
  <c r="AA365" i="12"/>
  <c r="Z365" i="12"/>
  <c r="Y365" i="12"/>
  <c r="X365" i="12"/>
  <c r="W365" i="12"/>
  <c r="V365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AV363" i="12"/>
  <c r="AU363" i="12"/>
  <c r="AT363" i="12"/>
  <c r="AS363" i="12"/>
  <c r="AR363" i="12"/>
  <c r="AQ363" i="12"/>
  <c r="AP363" i="12"/>
  <c r="AO363" i="12"/>
  <c r="AN363" i="12"/>
  <c r="AM363" i="12"/>
  <c r="AL363" i="12"/>
  <c r="AK363" i="12"/>
  <c r="AH363" i="12"/>
  <c r="AG363" i="12"/>
  <c r="AF363" i="12"/>
  <c r="AE363" i="12"/>
  <c r="AD363" i="12"/>
  <c r="AC363" i="12"/>
  <c r="AB363" i="12"/>
  <c r="AA363" i="12"/>
  <c r="Z363" i="12"/>
  <c r="Y363" i="12"/>
  <c r="X363" i="12"/>
  <c r="W363" i="12"/>
  <c r="V363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AV361" i="12"/>
  <c r="AU361" i="12"/>
  <c r="AT361" i="12"/>
  <c r="AS361" i="12"/>
  <c r="AR361" i="12"/>
  <c r="AQ361" i="12"/>
  <c r="AP361" i="12"/>
  <c r="AO361" i="12"/>
  <c r="AN361" i="12"/>
  <c r="AM361" i="12"/>
  <c r="AL361" i="12"/>
  <c r="AK361" i="12"/>
  <c r="AH361" i="12"/>
  <c r="AG361" i="12"/>
  <c r="AF361" i="12"/>
  <c r="AE361" i="12"/>
  <c r="AD361" i="12"/>
  <c r="AC361" i="12"/>
  <c r="AB361" i="12"/>
  <c r="AA361" i="12"/>
  <c r="Z361" i="12"/>
  <c r="Y361" i="12"/>
  <c r="X361" i="12"/>
  <c r="W361" i="12"/>
  <c r="V361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AV359" i="12"/>
  <c r="AU359" i="12"/>
  <c r="AT359" i="12"/>
  <c r="AS359" i="12"/>
  <c r="AR359" i="12"/>
  <c r="AQ359" i="12"/>
  <c r="AP359" i="12"/>
  <c r="AO359" i="12"/>
  <c r="AN359" i="12"/>
  <c r="AM359" i="12"/>
  <c r="AL359" i="12"/>
  <c r="AK359" i="12"/>
  <c r="AH359" i="12"/>
  <c r="AG359" i="12"/>
  <c r="AF359" i="12"/>
  <c r="AE359" i="12"/>
  <c r="AD359" i="12"/>
  <c r="AC359" i="12"/>
  <c r="AB359" i="12"/>
  <c r="AA359" i="12"/>
  <c r="Z359" i="12"/>
  <c r="Y359" i="12"/>
  <c r="X359" i="12"/>
  <c r="W359" i="12"/>
  <c r="V359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S357" i="12"/>
  <c r="AV357" i="12"/>
  <c r="AU357" i="12"/>
  <c r="AT357" i="12"/>
  <c r="AS357" i="12"/>
  <c r="AR357" i="12"/>
  <c r="AQ357" i="12"/>
  <c r="AP357" i="12"/>
  <c r="AO357" i="12"/>
  <c r="AN357" i="12"/>
  <c r="AM357" i="12"/>
  <c r="AL357" i="12"/>
  <c r="AK357" i="12"/>
  <c r="AH357" i="12"/>
  <c r="AG357" i="12"/>
  <c r="AF357" i="12"/>
  <c r="AE357" i="12"/>
  <c r="AD357" i="12"/>
  <c r="AC357" i="12"/>
  <c r="AB357" i="12"/>
  <c r="AA357" i="12"/>
  <c r="Z357" i="12"/>
  <c r="Y357" i="12"/>
  <c r="X357" i="12"/>
  <c r="W357" i="12"/>
  <c r="V357" i="12"/>
  <c r="U357" i="12"/>
  <c r="T357" i="12"/>
  <c r="R357" i="12"/>
  <c r="Q357" i="12"/>
  <c r="P357" i="12"/>
  <c r="O357" i="12"/>
  <c r="N357" i="12"/>
  <c r="M357" i="12"/>
  <c r="L357" i="12"/>
  <c r="K357" i="12"/>
  <c r="J357" i="12"/>
  <c r="AV354" i="12"/>
  <c r="AU354" i="12"/>
  <c r="AT354" i="12"/>
  <c r="AS354" i="12"/>
  <c r="AR354" i="12"/>
  <c r="AQ354" i="12"/>
  <c r="AP354" i="12"/>
  <c r="AO354" i="12"/>
  <c r="AN354" i="12"/>
  <c r="AM354" i="12"/>
  <c r="AL354" i="12"/>
  <c r="AK354" i="12"/>
  <c r="AJ354" i="12"/>
  <c r="AI354" i="12"/>
  <c r="AH354" i="12"/>
  <c r="AG354" i="12"/>
  <c r="AF354" i="12"/>
  <c r="AE354" i="12"/>
  <c r="AD354" i="12"/>
  <c r="AC354" i="12"/>
  <c r="AB354" i="12"/>
  <c r="AA354" i="12"/>
  <c r="Z354" i="12"/>
  <c r="Y354" i="12"/>
  <c r="X354" i="12"/>
  <c r="W354" i="12"/>
  <c r="V354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AV352" i="12"/>
  <c r="AU352" i="12"/>
  <c r="AT352" i="12"/>
  <c r="AS352" i="12"/>
  <c r="AR352" i="12"/>
  <c r="AQ352" i="12"/>
  <c r="AP352" i="12"/>
  <c r="AO352" i="12"/>
  <c r="AN352" i="12"/>
  <c r="AM352" i="12"/>
  <c r="AL352" i="12"/>
  <c r="AK352" i="12"/>
  <c r="AJ352" i="12"/>
  <c r="AI352" i="12"/>
  <c r="AH352" i="12"/>
  <c r="AG352" i="12"/>
  <c r="AF352" i="12"/>
  <c r="AE352" i="12"/>
  <c r="AD352" i="12"/>
  <c r="AC352" i="12"/>
  <c r="AB352" i="12"/>
  <c r="AA352" i="12"/>
  <c r="Z352" i="12"/>
  <c r="Y352" i="12"/>
  <c r="X352" i="12"/>
  <c r="W352" i="12"/>
  <c r="V352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Q188" i="12"/>
  <c r="Q186" i="12"/>
  <c r="P188" i="12"/>
  <c r="P186" i="12"/>
  <c r="Q197" i="12"/>
  <c r="Q195" i="12"/>
  <c r="Q193" i="12"/>
  <c r="Q190" i="12"/>
  <c r="Q181" i="12"/>
  <c r="Q179" i="12"/>
  <c r="Q177" i="12"/>
  <c r="Q174" i="12"/>
  <c r="Q172" i="12"/>
  <c r="Q170" i="12"/>
  <c r="Q167" i="12"/>
  <c r="Q165" i="12"/>
  <c r="Q163" i="12"/>
  <c r="Q160" i="12"/>
  <c r="Q158" i="12"/>
  <c r="Q156" i="12"/>
  <c r="Q152" i="12"/>
  <c r="Q150" i="12"/>
  <c r="Q148" i="12"/>
  <c r="Q146" i="12"/>
  <c r="Q142" i="12"/>
  <c r="Q140" i="12"/>
  <c r="H139" i="12"/>
  <c r="H138" i="12" s="1"/>
  <c r="H145" i="12"/>
  <c r="Q204" i="12"/>
  <c r="Q202" i="12"/>
  <c r="Q200" i="12"/>
  <c r="Q211" i="12"/>
  <c r="Q209" i="12"/>
  <c r="Q207" i="12"/>
  <c r="Q219" i="12"/>
  <c r="Q217" i="12"/>
  <c r="Q215" i="12"/>
  <c r="Q226" i="12"/>
  <c r="Q224" i="12"/>
  <c r="Q222" i="12"/>
  <c r="Q233" i="12"/>
  <c r="Q231" i="12"/>
  <c r="Q229" i="12"/>
  <c r="Q240" i="12"/>
  <c r="Q238" i="12"/>
  <c r="Q236" i="12"/>
  <c r="Q247" i="12"/>
  <c r="Q245" i="12"/>
  <c r="Q243" i="12"/>
  <c r="Q254" i="12"/>
  <c r="Q252" i="12"/>
  <c r="Q250" i="12"/>
  <c r="Q261" i="12"/>
  <c r="Q259" i="12"/>
  <c r="Q257" i="12"/>
  <c r="Q268" i="12"/>
  <c r="Q266" i="12"/>
  <c r="Q264" i="12"/>
  <c r="Q275" i="12"/>
  <c r="Q273" i="12"/>
  <c r="Q271" i="12"/>
  <c r="Q282" i="12"/>
  <c r="Q280" i="12"/>
  <c r="Q278" i="12"/>
  <c r="Q289" i="12"/>
  <c r="Q287" i="12"/>
  <c r="Q285" i="12"/>
  <c r="Q296" i="12"/>
  <c r="Q294" i="12"/>
  <c r="Q292" i="12"/>
  <c r="Q303" i="12"/>
  <c r="Q301" i="12"/>
  <c r="Q299" i="12"/>
  <c r="Q310" i="12"/>
  <c r="Q308" i="12"/>
  <c r="Q306" i="12"/>
  <c r="Q317" i="12"/>
  <c r="Q315" i="12"/>
  <c r="Q313" i="12"/>
  <c r="Q324" i="12"/>
  <c r="Q322" i="12"/>
  <c r="Q320" i="12"/>
  <c r="Q331" i="12"/>
  <c r="Q329" i="12"/>
  <c r="Q327" i="12"/>
  <c r="Q334" i="12"/>
  <c r="Q336" i="12"/>
  <c r="Q338" i="12"/>
  <c r="Q340" i="12"/>
  <c r="Q348" i="12"/>
  <c r="Q346" i="12"/>
  <c r="Q344" i="12"/>
  <c r="AG348" i="12"/>
  <c r="AG346" i="12"/>
  <c r="AG344" i="12"/>
  <c r="AG340" i="12"/>
  <c r="AG338" i="12"/>
  <c r="AG336" i="12"/>
  <c r="AG334" i="12"/>
  <c r="AG331" i="12"/>
  <c r="AG329" i="12"/>
  <c r="AG327" i="12"/>
  <c r="AG324" i="12"/>
  <c r="AG322" i="12"/>
  <c r="AG320" i="12"/>
  <c r="AG317" i="12"/>
  <c r="AG315" i="12"/>
  <c r="AG313" i="12"/>
  <c r="AG310" i="12"/>
  <c r="AG308" i="12"/>
  <c r="AG306" i="12"/>
  <c r="AG303" i="12"/>
  <c r="AG301" i="12"/>
  <c r="AG299" i="12"/>
  <c r="AG296" i="12"/>
  <c r="AG294" i="12"/>
  <c r="AG292" i="12"/>
  <c r="AG289" i="12"/>
  <c r="AG287" i="12"/>
  <c r="AG285" i="12"/>
  <c r="AG282" i="12"/>
  <c r="AG280" i="12"/>
  <c r="AG278" i="12"/>
  <c r="AG275" i="12"/>
  <c r="AG273" i="12"/>
  <c r="AG271" i="12"/>
  <c r="AG268" i="12"/>
  <c r="AG266" i="12"/>
  <c r="AG264" i="12"/>
  <c r="AG261" i="12"/>
  <c r="AG259" i="12"/>
  <c r="AG257" i="12"/>
  <c r="AG254" i="12"/>
  <c r="AG252" i="12"/>
  <c r="AG250" i="12"/>
  <c r="AG247" i="12"/>
  <c r="AG245" i="12"/>
  <c r="AG243" i="12"/>
  <c r="AG240" i="12"/>
  <c r="AG238" i="12"/>
  <c r="AG236" i="12"/>
  <c r="AG233" i="12"/>
  <c r="AG231" i="12"/>
  <c r="AG229" i="12"/>
  <c r="AG226" i="12"/>
  <c r="AG224" i="12"/>
  <c r="AG222" i="12"/>
  <c r="AG219" i="12"/>
  <c r="AG217" i="12"/>
  <c r="AG215" i="12"/>
  <c r="AG211" i="12"/>
  <c r="AG209" i="12"/>
  <c r="AG207" i="12"/>
  <c r="AG204" i="12"/>
  <c r="AG202" i="12"/>
  <c r="AG200" i="12"/>
  <c r="AG197" i="12"/>
  <c r="AG195" i="12"/>
  <c r="AG193" i="12"/>
  <c r="AG190" i="12"/>
  <c r="AG188" i="12"/>
  <c r="AG186" i="12"/>
  <c r="AG181" i="12"/>
  <c r="AG179" i="12"/>
  <c r="AG177" i="12"/>
  <c r="AG174" i="12"/>
  <c r="AG172" i="12"/>
  <c r="AG170" i="12"/>
  <c r="AG167" i="12"/>
  <c r="AG165" i="12"/>
  <c r="AG163" i="12"/>
  <c r="AG160" i="12"/>
  <c r="AG158" i="12"/>
  <c r="AG156" i="12"/>
  <c r="AG152" i="12"/>
  <c r="AG150" i="12"/>
  <c r="AG148" i="12"/>
  <c r="AG146" i="12"/>
  <c r="AG142" i="12"/>
  <c r="AG140" i="12"/>
  <c r="AV348" i="12"/>
  <c r="AU348" i="12"/>
  <c r="AT348" i="12"/>
  <c r="AS348" i="12"/>
  <c r="AR348" i="12"/>
  <c r="AQ348" i="12"/>
  <c r="AP348" i="12"/>
  <c r="AO348" i="12"/>
  <c r="AN348" i="12"/>
  <c r="AM348" i="12"/>
  <c r="AL348" i="12"/>
  <c r="AK348" i="12"/>
  <c r="AJ348" i="12"/>
  <c r="AI348" i="12"/>
  <c r="AH348" i="12"/>
  <c r="AF348" i="12"/>
  <c r="AE348" i="12"/>
  <c r="AD348" i="12"/>
  <c r="AC348" i="12"/>
  <c r="AB348" i="12"/>
  <c r="AA348" i="12"/>
  <c r="Z348" i="12"/>
  <c r="Y348" i="12"/>
  <c r="X348" i="12"/>
  <c r="W348" i="12"/>
  <c r="V348" i="12"/>
  <c r="U348" i="12"/>
  <c r="T348" i="12"/>
  <c r="S348" i="12"/>
  <c r="R348" i="12"/>
  <c r="P348" i="12"/>
  <c r="O348" i="12"/>
  <c r="N348" i="12"/>
  <c r="M348" i="12"/>
  <c r="L348" i="12"/>
  <c r="K348" i="12"/>
  <c r="J348" i="12"/>
  <c r="AV346" i="12"/>
  <c r="AU346" i="12"/>
  <c r="AT346" i="12"/>
  <c r="AS346" i="12"/>
  <c r="AR346" i="12"/>
  <c r="AQ346" i="12"/>
  <c r="AP346" i="12"/>
  <c r="AO346" i="12"/>
  <c r="AN346" i="12"/>
  <c r="AM346" i="12"/>
  <c r="AL346" i="12"/>
  <c r="AK346" i="12"/>
  <c r="AJ346" i="12"/>
  <c r="AI346" i="12"/>
  <c r="AH346" i="12"/>
  <c r="AF346" i="12"/>
  <c r="AE346" i="12"/>
  <c r="AD346" i="12"/>
  <c r="AC346" i="12"/>
  <c r="AB346" i="12"/>
  <c r="AA346" i="12"/>
  <c r="Z346" i="12"/>
  <c r="Y346" i="12"/>
  <c r="X346" i="12"/>
  <c r="W346" i="12"/>
  <c r="V346" i="12"/>
  <c r="U346" i="12"/>
  <c r="T346" i="12"/>
  <c r="S346" i="12"/>
  <c r="R346" i="12"/>
  <c r="P346" i="12"/>
  <c r="O346" i="12"/>
  <c r="N346" i="12"/>
  <c r="M346" i="12"/>
  <c r="L346" i="12"/>
  <c r="K346" i="12"/>
  <c r="J346" i="12"/>
  <c r="AV344" i="12"/>
  <c r="AU344" i="12"/>
  <c r="AT344" i="12"/>
  <c r="AS344" i="12"/>
  <c r="AR344" i="12"/>
  <c r="AQ344" i="12"/>
  <c r="AP344" i="12"/>
  <c r="AO344" i="12"/>
  <c r="AN344" i="12"/>
  <c r="AM344" i="12"/>
  <c r="AL344" i="12"/>
  <c r="AK344" i="12"/>
  <c r="AJ344" i="12"/>
  <c r="AI344" i="12"/>
  <c r="AH344" i="12"/>
  <c r="AF344" i="12"/>
  <c r="AE344" i="12"/>
  <c r="AD344" i="12"/>
  <c r="AC344" i="12"/>
  <c r="AB344" i="12"/>
  <c r="AA344" i="12"/>
  <c r="Z344" i="12"/>
  <c r="Y344" i="12"/>
  <c r="X344" i="12"/>
  <c r="W344" i="12"/>
  <c r="V344" i="12"/>
  <c r="U344" i="12"/>
  <c r="T344" i="12"/>
  <c r="S344" i="12"/>
  <c r="R344" i="12"/>
  <c r="P344" i="12"/>
  <c r="O344" i="12"/>
  <c r="N344" i="12"/>
  <c r="M344" i="12"/>
  <c r="L344" i="12"/>
  <c r="K344" i="12"/>
  <c r="J344" i="12"/>
  <c r="AV340" i="12"/>
  <c r="AU340" i="12"/>
  <c r="AT340" i="12"/>
  <c r="AS340" i="12"/>
  <c r="AR340" i="12"/>
  <c r="AQ340" i="12"/>
  <c r="AP340" i="12"/>
  <c r="AO340" i="12"/>
  <c r="AN340" i="12"/>
  <c r="AM340" i="12"/>
  <c r="AL340" i="12"/>
  <c r="AK340" i="12"/>
  <c r="AJ340" i="12"/>
  <c r="AI340" i="12"/>
  <c r="AH340" i="12"/>
  <c r="AF340" i="12"/>
  <c r="AE340" i="12"/>
  <c r="AD340" i="12"/>
  <c r="AC340" i="12"/>
  <c r="AB340" i="12"/>
  <c r="AA340" i="12"/>
  <c r="Z340" i="12"/>
  <c r="Y340" i="12"/>
  <c r="X340" i="12"/>
  <c r="W340" i="12"/>
  <c r="V340" i="12"/>
  <c r="U340" i="12"/>
  <c r="T340" i="12"/>
  <c r="S340" i="12"/>
  <c r="R340" i="12"/>
  <c r="P340" i="12"/>
  <c r="O340" i="12"/>
  <c r="N340" i="12"/>
  <c r="M340" i="12"/>
  <c r="L340" i="12"/>
  <c r="K340" i="12"/>
  <c r="J340" i="12"/>
  <c r="AV338" i="12"/>
  <c r="AU338" i="12"/>
  <c r="AT338" i="12"/>
  <c r="AS338" i="12"/>
  <c r="AR338" i="12"/>
  <c r="AQ338" i="12"/>
  <c r="AP338" i="12"/>
  <c r="AO338" i="12"/>
  <c r="AN338" i="12"/>
  <c r="AM338" i="12"/>
  <c r="AL338" i="12"/>
  <c r="AK338" i="12"/>
  <c r="AJ338" i="12"/>
  <c r="AI338" i="12"/>
  <c r="AH338" i="12"/>
  <c r="AF338" i="12"/>
  <c r="AE338" i="12"/>
  <c r="AD338" i="12"/>
  <c r="AC338" i="12"/>
  <c r="AB338" i="12"/>
  <c r="AA338" i="12"/>
  <c r="Z338" i="12"/>
  <c r="Y338" i="12"/>
  <c r="X338" i="12"/>
  <c r="W338" i="12"/>
  <c r="V338" i="12"/>
  <c r="U338" i="12"/>
  <c r="T338" i="12"/>
  <c r="S338" i="12"/>
  <c r="R338" i="12"/>
  <c r="P338" i="12"/>
  <c r="O338" i="12"/>
  <c r="N338" i="12"/>
  <c r="M338" i="12"/>
  <c r="L338" i="12"/>
  <c r="K338" i="12"/>
  <c r="J338" i="12"/>
  <c r="AV336" i="12"/>
  <c r="AU336" i="12"/>
  <c r="AT336" i="12"/>
  <c r="AS336" i="12"/>
  <c r="AR336" i="12"/>
  <c r="AQ336" i="12"/>
  <c r="AP336" i="12"/>
  <c r="AO336" i="12"/>
  <c r="AN336" i="12"/>
  <c r="AM336" i="12"/>
  <c r="AL336" i="12"/>
  <c r="AK336" i="12"/>
  <c r="AJ336" i="12"/>
  <c r="AI336" i="12"/>
  <c r="AH336" i="12"/>
  <c r="AF336" i="12"/>
  <c r="AE336" i="12"/>
  <c r="AD336" i="12"/>
  <c r="AC336" i="12"/>
  <c r="AB336" i="12"/>
  <c r="AA336" i="12"/>
  <c r="Z336" i="12"/>
  <c r="Y336" i="12"/>
  <c r="X336" i="12"/>
  <c r="W336" i="12"/>
  <c r="V336" i="12"/>
  <c r="U336" i="12"/>
  <c r="T336" i="12"/>
  <c r="S336" i="12"/>
  <c r="R336" i="12"/>
  <c r="P336" i="12"/>
  <c r="O336" i="12"/>
  <c r="N336" i="12"/>
  <c r="M336" i="12"/>
  <c r="L336" i="12"/>
  <c r="K336" i="12"/>
  <c r="J336" i="12"/>
  <c r="AV334" i="12"/>
  <c r="AU334" i="12"/>
  <c r="AT334" i="12"/>
  <c r="AS334" i="12"/>
  <c r="AR334" i="12"/>
  <c r="AQ334" i="12"/>
  <c r="AP334" i="12"/>
  <c r="AO334" i="12"/>
  <c r="AN334" i="12"/>
  <c r="AM334" i="12"/>
  <c r="AL334" i="12"/>
  <c r="AK334" i="12"/>
  <c r="AJ334" i="12"/>
  <c r="AI334" i="12"/>
  <c r="AH334" i="12"/>
  <c r="AF334" i="12"/>
  <c r="AE334" i="12"/>
  <c r="AD334" i="12"/>
  <c r="AC334" i="12"/>
  <c r="AB334" i="12"/>
  <c r="AA334" i="12"/>
  <c r="Z334" i="12"/>
  <c r="Y334" i="12"/>
  <c r="X334" i="12"/>
  <c r="W334" i="12"/>
  <c r="V334" i="12"/>
  <c r="U334" i="12"/>
  <c r="T334" i="12"/>
  <c r="S334" i="12"/>
  <c r="R334" i="12"/>
  <c r="P334" i="12"/>
  <c r="O334" i="12"/>
  <c r="N334" i="12"/>
  <c r="M334" i="12"/>
  <c r="L334" i="12"/>
  <c r="K334" i="12"/>
  <c r="J334" i="12"/>
  <c r="AV331" i="12"/>
  <c r="AU331" i="12"/>
  <c r="AT331" i="12"/>
  <c r="AS331" i="12"/>
  <c r="AR331" i="12"/>
  <c r="AQ331" i="12"/>
  <c r="AP331" i="12"/>
  <c r="AO331" i="12"/>
  <c r="AN331" i="12"/>
  <c r="AM331" i="12"/>
  <c r="AL331" i="12"/>
  <c r="AK331" i="12"/>
  <c r="AJ331" i="12"/>
  <c r="AI331" i="12"/>
  <c r="AH331" i="12"/>
  <c r="AF331" i="12"/>
  <c r="AE331" i="12"/>
  <c r="AD331" i="12"/>
  <c r="AC331" i="12"/>
  <c r="AB331" i="12"/>
  <c r="AA331" i="12"/>
  <c r="Z331" i="12"/>
  <c r="Y331" i="12"/>
  <c r="X331" i="12"/>
  <c r="W331" i="12"/>
  <c r="V331" i="12"/>
  <c r="U331" i="12"/>
  <c r="T331" i="12"/>
  <c r="S331" i="12"/>
  <c r="R331" i="12"/>
  <c r="P331" i="12"/>
  <c r="O331" i="12"/>
  <c r="N331" i="12"/>
  <c r="M331" i="12"/>
  <c r="L331" i="12"/>
  <c r="K331" i="12"/>
  <c r="J331" i="12"/>
  <c r="AV329" i="12"/>
  <c r="AU329" i="12"/>
  <c r="AT329" i="12"/>
  <c r="AS329" i="12"/>
  <c r="AR329" i="12"/>
  <c r="AQ329" i="12"/>
  <c r="AP329" i="12"/>
  <c r="AO329" i="12"/>
  <c r="AN329" i="12"/>
  <c r="AM329" i="12"/>
  <c r="AL329" i="12"/>
  <c r="AK329" i="12"/>
  <c r="AJ329" i="12"/>
  <c r="AI329" i="12"/>
  <c r="AH329" i="12"/>
  <c r="AF329" i="12"/>
  <c r="AE329" i="12"/>
  <c r="AD329" i="12"/>
  <c r="AC329" i="12"/>
  <c r="AB329" i="12"/>
  <c r="AA329" i="12"/>
  <c r="Z329" i="12"/>
  <c r="Y329" i="12"/>
  <c r="X329" i="12"/>
  <c r="W329" i="12"/>
  <c r="V329" i="12"/>
  <c r="U329" i="12"/>
  <c r="T329" i="12"/>
  <c r="S329" i="12"/>
  <c r="R329" i="12"/>
  <c r="P329" i="12"/>
  <c r="O329" i="12"/>
  <c r="N329" i="12"/>
  <c r="M329" i="12"/>
  <c r="L329" i="12"/>
  <c r="K329" i="12"/>
  <c r="J329" i="12"/>
  <c r="AV327" i="12"/>
  <c r="AU327" i="12"/>
  <c r="AT327" i="12"/>
  <c r="AS327" i="12"/>
  <c r="AR327" i="12"/>
  <c r="AQ327" i="12"/>
  <c r="AP327" i="12"/>
  <c r="AO327" i="12"/>
  <c r="AN327" i="12"/>
  <c r="AM327" i="12"/>
  <c r="AL327" i="12"/>
  <c r="AK327" i="12"/>
  <c r="AJ327" i="12"/>
  <c r="AI327" i="12"/>
  <c r="AH327" i="12"/>
  <c r="AF327" i="12"/>
  <c r="AE327" i="12"/>
  <c r="AD327" i="12"/>
  <c r="AC327" i="12"/>
  <c r="AB327" i="12"/>
  <c r="AA327" i="12"/>
  <c r="Z327" i="12"/>
  <c r="Y327" i="12"/>
  <c r="X327" i="12"/>
  <c r="W327" i="12"/>
  <c r="V327" i="12"/>
  <c r="U327" i="12"/>
  <c r="T327" i="12"/>
  <c r="S327" i="12"/>
  <c r="R327" i="12"/>
  <c r="P327" i="12"/>
  <c r="O327" i="12"/>
  <c r="N327" i="12"/>
  <c r="M327" i="12"/>
  <c r="L327" i="12"/>
  <c r="K327" i="12"/>
  <c r="J327" i="12"/>
  <c r="AV324" i="12"/>
  <c r="AU324" i="12"/>
  <c r="AT324" i="12"/>
  <c r="AS324" i="12"/>
  <c r="AR324" i="12"/>
  <c r="AQ324" i="12"/>
  <c r="AP324" i="12"/>
  <c r="AO324" i="12"/>
  <c r="AN324" i="12"/>
  <c r="AM324" i="12"/>
  <c r="AL324" i="12"/>
  <c r="AK324" i="12"/>
  <c r="AJ324" i="12"/>
  <c r="AI324" i="12"/>
  <c r="AH324" i="12"/>
  <c r="AF324" i="12"/>
  <c r="AE324" i="12"/>
  <c r="AD324" i="12"/>
  <c r="AC324" i="12"/>
  <c r="AB324" i="12"/>
  <c r="AA324" i="12"/>
  <c r="Z324" i="12"/>
  <c r="Y324" i="12"/>
  <c r="X324" i="12"/>
  <c r="W324" i="12"/>
  <c r="V324" i="12"/>
  <c r="U324" i="12"/>
  <c r="T324" i="12"/>
  <c r="S324" i="12"/>
  <c r="R324" i="12"/>
  <c r="P324" i="12"/>
  <c r="O324" i="12"/>
  <c r="N324" i="12"/>
  <c r="M324" i="12"/>
  <c r="L324" i="12"/>
  <c r="K324" i="12"/>
  <c r="J324" i="12"/>
  <c r="AV322" i="12"/>
  <c r="AU322" i="12"/>
  <c r="AT322" i="12"/>
  <c r="AS322" i="12"/>
  <c r="AR322" i="12"/>
  <c r="AQ322" i="12"/>
  <c r="AP322" i="12"/>
  <c r="AO322" i="12"/>
  <c r="AN322" i="12"/>
  <c r="AM322" i="12"/>
  <c r="AL322" i="12"/>
  <c r="AK322" i="12"/>
  <c r="AJ322" i="12"/>
  <c r="AI322" i="12"/>
  <c r="AH322" i="12"/>
  <c r="AF322" i="12"/>
  <c r="AE322" i="12"/>
  <c r="AD322" i="12"/>
  <c r="AC322" i="12"/>
  <c r="AB322" i="12"/>
  <c r="AA322" i="12"/>
  <c r="Z322" i="12"/>
  <c r="Y322" i="12"/>
  <c r="X322" i="12"/>
  <c r="W322" i="12"/>
  <c r="V322" i="12"/>
  <c r="U322" i="12"/>
  <c r="T322" i="12"/>
  <c r="S322" i="12"/>
  <c r="R322" i="12"/>
  <c r="P322" i="12"/>
  <c r="O322" i="12"/>
  <c r="N322" i="12"/>
  <c r="M322" i="12"/>
  <c r="L322" i="12"/>
  <c r="K322" i="12"/>
  <c r="J322" i="12"/>
  <c r="AV320" i="12"/>
  <c r="AU320" i="12"/>
  <c r="AT320" i="12"/>
  <c r="AS320" i="12"/>
  <c r="AR320" i="12"/>
  <c r="AQ320" i="12"/>
  <c r="AP320" i="12"/>
  <c r="AO320" i="12"/>
  <c r="AN320" i="12"/>
  <c r="AM320" i="12"/>
  <c r="AL320" i="12"/>
  <c r="AK320" i="12"/>
  <c r="AJ320" i="12"/>
  <c r="AI320" i="12"/>
  <c r="AH320" i="12"/>
  <c r="AF320" i="12"/>
  <c r="AE320" i="12"/>
  <c r="AD320" i="12"/>
  <c r="AC320" i="12"/>
  <c r="AB320" i="12"/>
  <c r="AA320" i="12"/>
  <c r="Z320" i="12"/>
  <c r="Y320" i="12"/>
  <c r="X320" i="12"/>
  <c r="W320" i="12"/>
  <c r="V320" i="12"/>
  <c r="U320" i="12"/>
  <c r="T320" i="12"/>
  <c r="S320" i="12"/>
  <c r="R320" i="12"/>
  <c r="P320" i="12"/>
  <c r="O320" i="12"/>
  <c r="N320" i="12"/>
  <c r="M320" i="12"/>
  <c r="L320" i="12"/>
  <c r="K320" i="12"/>
  <c r="J320" i="12"/>
  <c r="AV317" i="12"/>
  <c r="AU317" i="12"/>
  <c r="AT317" i="12"/>
  <c r="AS317" i="12"/>
  <c r="AR317" i="12"/>
  <c r="AQ317" i="12"/>
  <c r="AP317" i="12"/>
  <c r="AO317" i="12"/>
  <c r="AN317" i="12"/>
  <c r="AM317" i="12"/>
  <c r="AL317" i="12"/>
  <c r="AK317" i="12"/>
  <c r="AJ317" i="12"/>
  <c r="AI317" i="12"/>
  <c r="AH317" i="12"/>
  <c r="AF317" i="12"/>
  <c r="AE317" i="12"/>
  <c r="AD317" i="12"/>
  <c r="AC317" i="12"/>
  <c r="AB317" i="12"/>
  <c r="AA317" i="12"/>
  <c r="Z317" i="12"/>
  <c r="Y317" i="12"/>
  <c r="X317" i="12"/>
  <c r="W317" i="12"/>
  <c r="V317" i="12"/>
  <c r="U317" i="12"/>
  <c r="T317" i="12"/>
  <c r="S317" i="12"/>
  <c r="R317" i="12"/>
  <c r="P317" i="12"/>
  <c r="O317" i="12"/>
  <c r="N317" i="12"/>
  <c r="M317" i="12"/>
  <c r="L317" i="12"/>
  <c r="K317" i="12"/>
  <c r="J317" i="12"/>
  <c r="AV315" i="12"/>
  <c r="AU315" i="12"/>
  <c r="AT315" i="12"/>
  <c r="AS315" i="12"/>
  <c r="AR315" i="12"/>
  <c r="AQ315" i="12"/>
  <c r="AP315" i="12"/>
  <c r="AO315" i="12"/>
  <c r="AN315" i="12"/>
  <c r="AM315" i="12"/>
  <c r="AL315" i="12"/>
  <c r="AK315" i="12"/>
  <c r="AJ315" i="12"/>
  <c r="AI315" i="12"/>
  <c r="AH315" i="12"/>
  <c r="AF315" i="12"/>
  <c r="AE315" i="12"/>
  <c r="AD315" i="12"/>
  <c r="AC315" i="12"/>
  <c r="AB315" i="12"/>
  <c r="AA315" i="12"/>
  <c r="Z315" i="12"/>
  <c r="Y315" i="12"/>
  <c r="X315" i="12"/>
  <c r="W315" i="12"/>
  <c r="V315" i="12"/>
  <c r="U315" i="12"/>
  <c r="T315" i="12"/>
  <c r="S315" i="12"/>
  <c r="R315" i="12"/>
  <c r="P315" i="12"/>
  <c r="O315" i="12"/>
  <c r="N315" i="12"/>
  <c r="M315" i="12"/>
  <c r="L315" i="12"/>
  <c r="K315" i="12"/>
  <c r="J315" i="12"/>
  <c r="AV313" i="12"/>
  <c r="AU313" i="12"/>
  <c r="AT313" i="12"/>
  <c r="AS313" i="12"/>
  <c r="AR313" i="12"/>
  <c r="AQ313" i="12"/>
  <c r="AP313" i="12"/>
  <c r="AO313" i="12"/>
  <c r="AN313" i="12"/>
  <c r="AM313" i="12"/>
  <c r="AL313" i="12"/>
  <c r="AK313" i="12"/>
  <c r="AJ313" i="12"/>
  <c r="AI313" i="12"/>
  <c r="AH313" i="12"/>
  <c r="AF313" i="12"/>
  <c r="AE313" i="12"/>
  <c r="AD313" i="12"/>
  <c r="AC313" i="12"/>
  <c r="AB313" i="12"/>
  <c r="AA313" i="12"/>
  <c r="Z313" i="12"/>
  <c r="Y313" i="12"/>
  <c r="X313" i="12"/>
  <c r="W313" i="12"/>
  <c r="V313" i="12"/>
  <c r="U313" i="12"/>
  <c r="T313" i="12"/>
  <c r="S313" i="12"/>
  <c r="R313" i="12"/>
  <c r="P313" i="12"/>
  <c r="O313" i="12"/>
  <c r="N313" i="12"/>
  <c r="M313" i="12"/>
  <c r="L313" i="12"/>
  <c r="K313" i="12"/>
  <c r="J313" i="12"/>
  <c r="AV310" i="12"/>
  <c r="AU310" i="12"/>
  <c r="AT310" i="12"/>
  <c r="AS310" i="12"/>
  <c r="AR310" i="12"/>
  <c r="AQ310" i="12"/>
  <c r="AP310" i="12"/>
  <c r="AO310" i="12"/>
  <c r="AN310" i="12"/>
  <c r="AM310" i="12"/>
  <c r="AL310" i="12"/>
  <c r="AK310" i="12"/>
  <c r="AJ310" i="12"/>
  <c r="AI310" i="12"/>
  <c r="AH310" i="12"/>
  <c r="AF310" i="12"/>
  <c r="AE310" i="12"/>
  <c r="AD310" i="12"/>
  <c r="AC310" i="12"/>
  <c r="AB310" i="12"/>
  <c r="AA310" i="12"/>
  <c r="Z310" i="12"/>
  <c r="Y310" i="12"/>
  <c r="X310" i="12"/>
  <c r="W310" i="12"/>
  <c r="V310" i="12"/>
  <c r="U310" i="12"/>
  <c r="T310" i="12"/>
  <c r="S310" i="12"/>
  <c r="R310" i="12"/>
  <c r="P310" i="12"/>
  <c r="O310" i="12"/>
  <c r="N310" i="12"/>
  <c r="M310" i="12"/>
  <c r="L310" i="12"/>
  <c r="K310" i="12"/>
  <c r="J310" i="12"/>
  <c r="AV308" i="12"/>
  <c r="AU308" i="12"/>
  <c r="AT308" i="12"/>
  <c r="AS308" i="12"/>
  <c r="AR308" i="12"/>
  <c r="AQ308" i="12"/>
  <c r="AP308" i="12"/>
  <c r="AO308" i="12"/>
  <c r="AN308" i="12"/>
  <c r="AM308" i="12"/>
  <c r="AL308" i="12"/>
  <c r="AK308" i="12"/>
  <c r="AJ308" i="12"/>
  <c r="AI308" i="12"/>
  <c r="AH308" i="12"/>
  <c r="AF308" i="12"/>
  <c r="AE308" i="12"/>
  <c r="AD308" i="12"/>
  <c r="AC308" i="12"/>
  <c r="AB308" i="12"/>
  <c r="AA308" i="12"/>
  <c r="Z308" i="12"/>
  <c r="Y308" i="12"/>
  <c r="X308" i="12"/>
  <c r="W308" i="12"/>
  <c r="V308" i="12"/>
  <c r="U308" i="12"/>
  <c r="T308" i="12"/>
  <c r="S308" i="12"/>
  <c r="R308" i="12"/>
  <c r="P308" i="12"/>
  <c r="O308" i="12"/>
  <c r="N308" i="12"/>
  <c r="M308" i="12"/>
  <c r="L308" i="12"/>
  <c r="K308" i="12"/>
  <c r="J308" i="12"/>
  <c r="AV306" i="12"/>
  <c r="AU306" i="12"/>
  <c r="AT306" i="12"/>
  <c r="AS306" i="12"/>
  <c r="AR306" i="12"/>
  <c r="AQ306" i="12"/>
  <c r="AP306" i="12"/>
  <c r="AO306" i="12"/>
  <c r="AN306" i="12"/>
  <c r="AM306" i="12"/>
  <c r="AL306" i="12"/>
  <c r="AK306" i="12"/>
  <c r="AJ306" i="12"/>
  <c r="AI306" i="12"/>
  <c r="AH306" i="12"/>
  <c r="AF306" i="12"/>
  <c r="AE306" i="12"/>
  <c r="AD306" i="12"/>
  <c r="AC306" i="12"/>
  <c r="AB306" i="12"/>
  <c r="AA306" i="12"/>
  <c r="Z306" i="12"/>
  <c r="Y306" i="12"/>
  <c r="X306" i="12"/>
  <c r="W306" i="12"/>
  <c r="V306" i="12"/>
  <c r="U306" i="12"/>
  <c r="T306" i="12"/>
  <c r="S306" i="12"/>
  <c r="R306" i="12"/>
  <c r="P306" i="12"/>
  <c r="O306" i="12"/>
  <c r="N306" i="12"/>
  <c r="M306" i="12"/>
  <c r="L306" i="12"/>
  <c r="K306" i="12"/>
  <c r="J306" i="12"/>
  <c r="AV303" i="12"/>
  <c r="AU303" i="12"/>
  <c r="AT303" i="12"/>
  <c r="AS303" i="12"/>
  <c r="AR303" i="12"/>
  <c r="AQ303" i="12"/>
  <c r="AP303" i="12"/>
  <c r="AO303" i="12"/>
  <c r="AN303" i="12"/>
  <c r="AM303" i="12"/>
  <c r="AL303" i="12"/>
  <c r="AK303" i="12"/>
  <c r="AJ303" i="12"/>
  <c r="AI303" i="12"/>
  <c r="AH303" i="12"/>
  <c r="AF303" i="12"/>
  <c r="AE303" i="12"/>
  <c r="AD303" i="12"/>
  <c r="AC303" i="12"/>
  <c r="AB303" i="12"/>
  <c r="AA303" i="12"/>
  <c r="Z303" i="12"/>
  <c r="Y303" i="12"/>
  <c r="X303" i="12"/>
  <c r="W303" i="12"/>
  <c r="V303" i="12"/>
  <c r="U303" i="12"/>
  <c r="T303" i="12"/>
  <c r="S303" i="12"/>
  <c r="R303" i="12"/>
  <c r="P303" i="12"/>
  <c r="O303" i="12"/>
  <c r="N303" i="12"/>
  <c r="M303" i="12"/>
  <c r="L303" i="12"/>
  <c r="K303" i="12"/>
  <c r="J303" i="12"/>
  <c r="AV301" i="12"/>
  <c r="AU301" i="12"/>
  <c r="AT301" i="12"/>
  <c r="AS301" i="12"/>
  <c r="AR301" i="12"/>
  <c r="AQ301" i="12"/>
  <c r="AP301" i="12"/>
  <c r="AO301" i="12"/>
  <c r="AN301" i="12"/>
  <c r="AM301" i="12"/>
  <c r="AL301" i="12"/>
  <c r="AK301" i="12"/>
  <c r="AJ301" i="12"/>
  <c r="AI301" i="12"/>
  <c r="AH301" i="12"/>
  <c r="AF301" i="12"/>
  <c r="AE301" i="12"/>
  <c r="AD301" i="12"/>
  <c r="AC301" i="12"/>
  <c r="AB301" i="12"/>
  <c r="AA301" i="12"/>
  <c r="Z301" i="12"/>
  <c r="Y301" i="12"/>
  <c r="X301" i="12"/>
  <c r="W301" i="12"/>
  <c r="V301" i="12"/>
  <c r="U301" i="12"/>
  <c r="T301" i="12"/>
  <c r="S301" i="12"/>
  <c r="R301" i="12"/>
  <c r="P301" i="12"/>
  <c r="O301" i="12"/>
  <c r="N301" i="12"/>
  <c r="M301" i="12"/>
  <c r="L301" i="12"/>
  <c r="K301" i="12"/>
  <c r="J301" i="12"/>
  <c r="AV299" i="12"/>
  <c r="AU299" i="12"/>
  <c r="AT299" i="12"/>
  <c r="AS299" i="12"/>
  <c r="AR299" i="12"/>
  <c r="AQ299" i="12"/>
  <c r="AP299" i="12"/>
  <c r="AO299" i="12"/>
  <c r="AN299" i="12"/>
  <c r="AM299" i="12"/>
  <c r="AL299" i="12"/>
  <c r="AK299" i="12"/>
  <c r="AJ299" i="12"/>
  <c r="AI299" i="12"/>
  <c r="AH299" i="12"/>
  <c r="AF299" i="12"/>
  <c r="AE299" i="12"/>
  <c r="AD299" i="12"/>
  <c r="AC299" i="12"/>
  <c r="AB299" i="12"/>
  <c r="AA299" i="12"/>
  <c r="Z299" i="12"/>
  <c r="Y299" i="12"/>
  <c r="X299" i="12"/>
  <c r="W299" i="12"/>
  <c r="V299" i="12"/>
  <c r="U299" i="12"/>
  <c r="T299" i="12"/>
  <c r="S299" i="12"/>
  <c r="R299" i="12"/>
  <c r="P299" i="12"/>
  <c r="O299" i="12"/>
  <c r="N299" i="12"/>
  <c r="M299" i="12"/>
  <c r="L299" i="12"/>
  <c r="K299" i="12"/>
  <c r="J299" i="12"/>
  <c r="AV296" i="12"/>
  <c r="AU296" i="12"/>
  <c r="AT296" i="12"/>
  <c r="AS296" i="12"/>
  <c r="AR296" i="12"/>
  <c r="AQ296" i="12"/>
  <c r="AP296" i="12"/>
  <c r="AO296" i="12"/>
  <c r="AN296" i="12"/>
  <c r="AM296" i="12"/>
  <c r="AL296" i="12"/>
  <c r="AK296" i="12"/>
  <c r="AJ296" i="12"/>
  <c r="AI296" i="12"/>
  <c r="AH296" i="12"/>
  <c r="AF296" i="12"/>
  <c r="AE296" i="12"/>
  <c r="AD296" i="12"/>
  <c r="AC296" i="12"/>
  <c r="AB296" i="12"/>
  <c r="AA296" i="12"/>
  <c r="Z296" i="12"/>
  <c r="Y296" i="12"/>
  <c r="X296" i="12"/>
  <c r="W296" i="12"/>
  <c r="V296" i="12"/>
  <c r="U296" i="12"/>
  <c r="T296" i="12"/>
  <c r="S296" i="12"/>
  <c r="R296" i="12"/>
  <c r="P296" i="12"/>
  <c r="O296" i="12"/>
  <c r="N296" i="12"/>
  <c r="M296" i="12"/>
  <c r="L296" i="12"/>
  <c r="K296" i="12"/>
  <c r="J296" i="12"/>
  <c r="AV294" i="12"/>
  <c r="AU294" i="12"/>
  <c r="AT294" i="12"/>
  <c r="AS294" i="12"/>
  <c r="AR294" i="12"/>
  <c r="AQ294" i="12"/>
  <c r="AP294" i="12"/>
  <c r="AO294" i="12"/>
  <c r="AN294" i="12"/>
  <c r="AM294" i="12"/>
  <c r="AL294" i="12"/>
  <c r="AK294" i="12"/>
  <c r="AJ294" i="12"/>
  <c r="AI294" i="12"/>
  <c r="AH294" i="12"/>
  <c r="AF294" i="12"/>
  <c r="AE294" i="12"/>
  <c r="AD294" i="12"/>
  <c r="AC294" i="12"/>
  <c r="AB294" i="12"/>
  <c r="AA294" i="12"/>
  <c r="Z294" i="12"/>
  <c r="Y294" i="12"/>
  <c r="X294" i="12"/>
  <c r="W294" i="12"/>
  <c r="V294" i="12"/>
  <c r="U294" i="12"/>
  <c r="T294" i="12"/>
  <c r="S294" i="12"/>
  <c r="R294" i="12"/>
  <c r="P294" i="12"/>
  <c r="O294" i="12"/>
  <c r="N294" i="12"/>
  <c r="M294" i="12"/>
  <c r="L294" i="12"/>
  <c r="K294" i="12"/>
  <c r="J294" i="12"/>
  <c r="AV292" i="12"/>
  <c r="AU292" i="12"/>
  <c r="AT292" i="12"/>
  <c r="AS292" i="12"/>
  <c r="AR292" i="12"/>
  <c r="AQ292" i="12"/>
  <c r="AP292" i="12"/>
  <c r="AO292" i="12"/>
  <c r="AN292" i="12"/>
  <c r="AM292" i="12"/>
  <c r="AL292" i="12"/>
  <c r="AK292" i="12"/>
  <c r="AJ292" i="12"/>
  <c r="AI292" i="12"/>
  <c r="AH292" i="12"/>
  <c r="AF292" i="12"/>
  <c r="AE292" i="12"/>
  <c r="AD292" i="12"/>
  <c r="AC292" i="12"/>
  <c r="AB292" i="12"/>
  <c r="AA292" i="12"/>
  <c r="Z292" i="12"/>
  <c r="Y292" i="12"/>
  <c r="X292" i="12"/>
  <c r="W292" i="12"/>
  <c r="V292" i="12"/>
  <c r="U292" i="12"/>
  <c r="T292" i="12"/>
  <c r="S292" i="12"/>
  <c r="R292" i="12"/>
  <c r="P292" i="12"/>
  <c r="O292" i="12"/>
  <c r="N292" i="12"/>
  <c r="M292" i="12"/>
  <c r="L292" i="12"/>
  <c r="K292" i="12"/>
  <c r="J292" i="12"/>
  <c r="AV289" i="12"/>
  <c r="AU289" i="12"/>
  <c r="AT289" i="12"/>
  <c r="AS289" i="12"/>
  <c r="AR289" i="12"/>
  <c r="AQ289" i="12"/>
  <c r="AP289" i="12"/>
  <c r="AO289" i="12"/>
  <c r="AN289" i="12"/>
  <c r="AM289" i="12"/>
  <c r="AL289" i="12"/>
  <c r="AK289" i="12"/>
  <c r="AJ289" i="12"/>
  <c r="AI289" i="12"/>
  <c r="AH289" i="12"/>
  <c r="AF289" i="12"/>
  <c r="AE289" i="12"/>
  <c r="AD289" i="12"/>
  <c r="AC289" i="12"/>
  <c r="AB289" i="12"/>
  <c r="AA289" i="12"/>
  <c r="Z289" i="12"/>
  <c r="Y289" i="12"/>
  <c r="X289" i="12"/>
  <c r="W289" i="12"/>
  <c r="V289" i="12"/>
  <c r="U289" i="12"/>
  <c r="T289" i="12"/>
  <c r="S289" i="12"/>
  <c r="R289" i="12"/>
  <c r="P289" i="12"/>
  <c r="O289" i="12"/>
  <c r="N289" i="12"/>
  <c r="M289" i="12"/>
  <c r="L289" i="12"/>
  <c r="K289" i="12"/>
  <c r="J289" i="12"/>
  <c r="AV287" i="12"/>
  <c r="AU287" i="12"/>
  <c r="AT287" i="12"/>
  <c r="AS287" i="12"/>
  <c r="AR287" i="12"/>
  <c r="AQ287" i="12"/>
  <c r="AP287" i="12"/>
  <c r="AO287" i="12"/>
  <c r="AN287" i="12"/>
  <c r="AM287" i="12"/>
  <c r="AL287" i="12"/>
  <c r="AK287" i="12"/>
  <c r="AJ287" i="12"/>
  <c r="AI287" i="12"/>
  <c r="AH287" i="12"/>
  <c r="AF287" i="12"/>
  <c r="AE287" i="12"/>
  <c r="AD287" i="12"/>
  <c r="AC287" i="12"/>
  <c r="AB287" i="12"/>
  <c r="AA287" i="12"/>
  <c r="Z287" i="12"/>
  <c r="Y287" i="12"/>
  <c r="X287" i="12"/>
  <c r="W287" i="12"/>
  <c r="V287" i="12"/>
  <c r="U287" i="12"/>
  <c r="T287" i="12"/>
  <c r="S287" i="12"/>
  <c r="R287" i="12"/>
  <c r="P287" i="12"/>
  <c r="O287" i="12"/>
  <c r="N287" i="12"/>
  <c r="M287" i="12"/>
  <c r="L287" i="12"/>
  <c r="K287" i="12"/>
  <c r="J287" i="12"/>
  <c r="AV285" i="12"/>
  <c r="AU285" i="12"/>
  <c r="AT285" i="12"/>
  <c r="AS285" i="12"/>
  <c r="AR285" i="12"/>
  <c r="AQ285" i="12"/>
  <c r="AP285" i="12"/>
  <c r="AO285" i="12"/>
  <c r="AN285" i="12"/>
  <c r="AM285" i="12"/>
  <c r="AL285" i="12"/>
  <c r="AK285" i="12"/>
  <c r="AJ285" i="12"/>
  <c r="AI285" i="12"/>
  <c r="AH285" i="12"/>
  <c r="AF285" i="12"/>
  <c r="AE285" i="12"/>
  <c r="AD285" i="12"/>
  <c r="AC285" i="12"/>
  <c r="AB285" i="12"/>
  <c r="AA285" i="12"/>
  <c r="Z285" i="12"/>
  <c r="Y285" i="12"/>
  <c r="X285" i="12"/>
  <c r="W285" i="12"/>
  <c r="V285" i="12"/>
  <c r="U285" i="12"/>
  <c r="T285" i="12"/>
  <c r="S285" i="12"/>
  <c r="R285" i="12"/>
  <c r="P285" i="12"/>
  <c r="O285" i="12"/>
  <c r="N285" i="12"/>
  <c r="M285" i="12"/>
  <c r="L285" i="12"/>
  <c r="K285" i="12"/>
  <c r="J285" i="12"/>
  <c r="AV282" i="12"/>
  <c r="AU282" i="12"/>
  <c r="AT282" i="12"/>
  <c r="AS282" i="12"/>
  <c r="AR282" i="12"/>
  <c r="AQ282" i="12"/>
  <c r="AP282" i="12"/>
  <c r="AO282" i="12"/>
  <c r="AN282" i="12"/>
  <c r="AM282" i="12"/>
  <c r="AL282" i="12"/>
  <c r="AK282" i="12"/>
  <c r="AJ282" i="12"/>
  <c r="AI282" i="12"/>
  <c r="AH282" i="12"/>
  <c r="AF282" i="12"/>
  <c r="AE282" i="12"/>
  <c r="AD282" i="12"/>
  <c r="AC282" i="12"/>
  <c r="AB282" i="12"/>
  <c r="AA282" i="12"/>
  <c r="Z282" i="12"/>
  <c r="Y282" i="12"/>
  <c r="X282" i="12"/>
  <c r="W282" i="12"/>
  <c r="V282" i="12"/>
  <c r="U282" i="12"/>
  <c r="T282" i="12"/>
  <c r="S282" i="12"/>
  <c r="R282" i="12"/>
  <c r="P282" i="12"/>
  <c r="O282" i="12"/>
  <c r="N282" i="12"/>
  <c r="M282" i="12"/>
  <c r="L282" i="12"/>
  <c r="K282" i="12"/>
  <c r="J282" i="12"/>
  <c r="AV280" i="12"/>
  <c r="AU280" i="12"/>
  <c r="AT280" i="12"/>
  <c r="AS280" i="12"/>
  <c r="AR280" i="12"/>
  <c r="AQ280" i="12"/>
  <c r="AP280" i="12"/>
  <c r="AO280" i="12"/>
  <c r="AN280" i="12"/>
  <c r="AM280" i="12"/>
  <c r="AL280" i="12"/>
  <c r="AK280" i="12"/>
  <c r="AJ280" i="12"/>
  <c r="AI280" i="12"/>
  <c r="AH280" i="12"/>
  <c r="AF280" i="12"/>
  <c r="AE280" i="12"/>
  <c r="AD280" i="12"/>
  <c r="AC280" i="12"/>
  <c r="AB280" i="12"/>
  <c r="AA280" i="12"/>
  <c r="Z280" i="12"/>
  <c r="Y280" i="12"/>
  <c r="X280" i="12"/>
  <c r="W280" i="12"/>
  <c r="V280" i="12"/>
  <c r="U280" i="12"/>
  <c r="T280" i="12"/>
  <c r="S280" i="12"/>
  <c r="R280" i="12"/>
  <c r="P280" i="12"/>
  <c r="O280" i="12"/>
  <c r="N280" i="12"/>
  <c r="M280" i="12"/>
  <c r="L280" i="12"/>
  <c r="K280" i="12"/>
  <c r="J280" i="12"/>
  <c r="AV278" i="12"/>
  <c r="AU278" i="12"/>
  <c r="AT278" i="12"/>
  <c r="AS278" i="12"/>
  <c r="AR278" i="12"/>
  <c r="AQ278" i="12"/>
  <c r="AP278" i="12"/>
  <c r="AO278" i="12"/>
  <c r="AN278" i="12"/>
  <c r="AM278" i="12"/>
  <c r="AL278" i="12"/>
  <c r="AK278" i="12"/>
  <c r="AJ278" i="12"/>
  <c r="AI278" i="12"/>
  <c r="AH278" i="12"/>
  <c r="AF278" i="12"/>
  <c r="AE278" i="12"/>
  <c r="AD278" i="12"/>
  <c r="AC278" i="12"/>
  <c r="AB278" i="12"/>
  <c r="AA278" i="12"/>
  <c r="Z278" i="12"/>
  <c r="Y278" i="12"/>
  <c r="X278" i="12"/>
  <c r="W278" i="12"/>
  <c r="V278" i="12"/>
  <c r="U278" i="12"/>
  <c r="T278" i="12"/>
  <c r="S278" i="12"/>
  <c r="R278" i="12"/>
  <c r="P278" i="12"/>
  <c r="O278" i="12"/>
  <c r="N278" i="12"/>
  <c r="M278" i="12"/>
  <c r="L278" i="12"/>
  <c r="K278" i="12"/>
  <c r="J278" i="12"/>
  <c r="AV275" i="12"/>
  <c r="AU275" i="12"/>
  <c r="AT275" i="12"/>
  <c r="AS275" i="12"/>
  <c r="AR275" i="12"/>
  <c r="AQ275" i="12"/>
  <c r="AP275" i="12"/>
  <c r="AO275" i="12"/>
  <c r="AN275" i="12"/>
  <c r="AM275" i="12"/>
  <c r="AL275" i="12"/>
  <c r="AK275" i="12"/>
  <c r="AJ275" i="12"/>
  <c r="AI275" i="12"/>
  <c r="AH275" i="12"/>
  <c r="AF275" i="12"/>
  <c r="AE275" i="12"/>
  <c r="AD275" i="12"/>
  <c r="AC275" i="12"/>
  <c r="AB275" i="12"/>
  <c r="AA275" i="12"/>
  <c r="Z275" i="12"/>
  <c r="Y275" i="12"/>
  <c r="X275" i="12"/>
  <c r="W275" i="12"/>
  <c r="V275" i="12"/>
  <c r="U275" i="12"/>
  <c r="T275" i="12"/>
  <c r="S275" i="12"/>
  <c r="R275" i="12"/>
  <c r="P275" i="12"/>
  <c r="O275" i="12"/>
  <c r="N275" i="12"/>
  <c r="M275" i="12"/>
  <c r="L275" i="12"/>
  <c r="K275" i="12"/>
  <c r="J275" i="12"/>
  <c r="AV273" i="12"/>
  <c r="AU273" i="12"/>
  <c r="AT273" i="12"/>
  <c r="AS273" i="12"/>
  <c r="AR273" i="12"/>
  <c r="AQ273" i="12"/>
  <c r="AP273" i="12"/>
  <c r="AO273" i="12"/>
  <c r="AN273" i="12"/>
  <c r="AM273" i="12"/>
  <c r="AL273" i="12"/>
  <c r="AK273" i="12"/>
  <c r="AJ273" i="12"/>
  <c r="AI273" i="12"/>
  <c r="AH273" i="12"/>
  <c r="AF273" i="12"/>
  <c r="AE273" i="12"/>
  <c r="AD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P273" i="12"/>
  <c r="O273" i="12"/>
  <c r="N273" i="12"/>
  <c r="M273" i="12"/>
  <c r="L273" i="12"/>
  <c r="K273" i="12"/>
  <c r="J273" i="12"/>
  <c r="AV271" i="12"/>
  <c r="AU271" i="12"/>
  <c r="AT271" i="12"/>
  <c r="AS271" i="12"/>
  <c r="AR271" i="12"/>
  <c r="AQ271" i="12"/>
  <c r="AP271" i="12"/>
  <c r="AO271" i="12"/>
  <c r="AN271" i="12"/>
  <c r="AM271" i="12"/>
  <c r="AL271" i="12"/>
  <c r="AK271" i="12"/>
  <c r="AJ271" i="12"/>
  <c r="AI271" i="12"/>
  <c r="AH271" i="12"/>
  <c r="AF271" i="12"/>
  <c r="AE271" i="12"/>
  <c r="AD271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P271" i="12"/>
  <c r="O271" i="12"/>
  <c r="N271" i="12"/>
  <c r="M271" i="12"/>
  <c r="L271" i="12"/>
  <c r="K271" i="12"/>
  <c r="J271" i="12"/>
  <c r="AV268" i="12"/>
  <c r="AU268" i="12"/>
  <c r="AT268" i="12"/>
  <c r="AS268" i="12"/>
  <c r="AR268" i="12"/>
  <c r="AQ268" i="12"/>
  <c r="AP268" i="12"/>
  <c r="AO268" i="12"/>
  <c r="AN268" i="12"/>
  <c r="AM268" i="12"/>
  <c r="AL268" i="12"/>
  <c r="AK268" i="12"/>
  <c r="AJ268" i="12"/>
  <c r="AI268" i="12"/>
  <c r="AH268" i="12"/>
  <c r="AF268" i="12"/>
  <c r="AE268" i="12"/>
  <c r="AD268" i="12"/>
  <c r="AC268" i="12"/>
  <c r="AB268" i="12"/>
  <c r="AA268" i="12"/>
  <c r="Z268" i="12"/>
  <c r="Y268" i="12"/>
  <c r="X268" i="12"/>
  <c r="W268" i="12"/>
  <c r="V268" i="12"/>
  <c r="U268" i="12"/>
  <c r="T268" i="12"/>
  <c r="S268" i="12"/>
  <c r="R268" i="12"/>
  <c r="P268" i="12"/>
  <c r="O268" i="12"/>
  <c r="N268" i="12"/>
  <c r="M268" i="12"/>
  <c r="L268" i="12"/>
  <c r="K268" i="12"/>
  <c r="J268" i="12"/>
  <c r="AV266" i="12"/>
  <c r="AU266" i="12"/>
  <c r="AT266" i="12"/>
  <c r="AS266" i="12"/>
  <c r="AR266" i="12"/>
  <c r="AQ266" i="12"/>
  <c r="AP266" i="12"/>
  <c r="AO266" i="12"/>
  <c r="AN266" i="12"/>
  <c r="AM266" i="12"/>
  <c r="AL266" i="12"/>
  <c r="AK266" i="12"/>
  <c r="AJ266" i="12"/>
  <c r="AI266" i="12"/>
  <c r="AH266" i="12"/>
  <c r="AF266" i="12"/>
  <c r="AE266" i="12"/>
  <c r="AD266" i="12"/>
  <c r="AC266" i="12"/>
  <c r="AB266" i="12"/>
  <c r="AA266" i="12"/>
  <c r="Z266" i="12"/>
  <c r="Y266" i="12"/>
  <c r="X266" i="12"/>
  <c r="W266" i="12"/>
  <c r="V266" i="12"/>
  <c r="U266" i="12"/>
  <c r="T266" i="12"/>
  <c r="S266" i="12"/>
  <c r="R266" i="12"/>
  <c r="P266" i="12"/>
  <c r="O266" i="12"/>
  <c r="N266" i="12"/>
  <c r="M266" i="12"/>
  <c r="L266" i="12"/>
  <c r="K266" i="12"/>
  <c r="J266" i="12"/>
  <c r="AV264" i="12"/>
  <c r="AU264" i="12"/>
  <c r="AT264" i="12"/>
  <c r="AS264" i="12"/>
  <c r="AR264" i="12"/>
  <c r="AQ264" i="12"/>
  <c r="AP264" i="12"/>
  <c r="AO264" i="12"/>
  <c r="AN264" i="12"/>
  <c r="AM264" i="12"/>
  <c r="AL264" i="12"/>
  <c r="AK264" i="12"/>
  <c r="AJ264" i="12"/>
  <c r="AI264" i="12"/>
  <c r="AH264" i="12"/>
  <c r="AF264" i="12"/>
  <c r="AE264" i="12"/>
  <c r="AD264" i="12"/>
  <c r="AC264" i="12"/>
  <c r="AB264" i="12"/>
  <c r="AA264" i="12"/>
  <c r="Z264" i="12"/>
  <c r="Y264" i="12"/>
  <c r="X264" i="12"/>
  <c r="W264" i="12"/>
  <c r="V264" i="12"/>
  <c r="U264" i="12"/>
  <c r="T264" i="12"/>
  <c r="S264" i="12"/>
  <c r="R264" i="12"/>
  <c r="P264" i="12"/>
  <c r="O264" i="12"/>
  <c r="N264" i="12"/>
  <c r="M264" i="12"/>
  <c r="L264" i="12"/>
  <c r="K264" i="12"/>
  <c r="J264" i="12"/>
  <c r="AV259" i="12"/>
  <c r="AU259" i="12"/>
  <c r="AT259" i="12"/>
  <c r="AS259" i="12"/>
  <c r="AR259" i="12"/>
  <c r="AQ259" i="12"/>
  <c r="AP259" i="12"/>
  <c r="AO259" i="12"/>
  <c r="AN259" i="12"/>
  <c r="AM259" i="12"/>
  <c r="AL259" i="12"/>
  <c r="AK259" i="12"/>
  <c r="AJ259" i="12"/>
  <c r="AI259" i="12"/>
  <c r="AH259" i="12"/>
  <c r="AF259" i="12"/>
  <c r="AE259" i="12"/>
  <c r="AD259" i="12"/>
  <c r="AC259" i="12"/>
  <c r="AB259" i="12"/>
  <c r="AA259" i="12"/>
  <c r="Z259" i="12"/>
  <c r="Y259" i="12"/>
  <c r="X259" i="12"/>
  <c r="W259" i="12"/>
  <c r="V259" i="12"/>
  <c r="U259" i="12"/>
  <c r="T259" i="12"/>
  <c r="S259" i="12"/>
  <c r="R259" i="12"/>
  <c r="P259" i="12"/>
  <c r="O259" i="12"/>
  <c r="N259" i="12"/>
  <c r="M259" i="12"/>
  <c r="L259" i="12"/>
  <c r="K259" i="12"/>
  <c r="J259" i="12"/>
  <c r="AP257" i="12"/>
  <c r="AO257" i="12"/>
  <c r="AH257" i="12"/>
  <c r="Z257" i="12"/>
  <c r="Y257" i="12"/>
  <c r="R257" i="12"/>
  <c r="J257" i="12"/>
  <c r="AV261" i="12"/>
  <c r="AU261" i="12"/>
  <c r="AT261" i="12"/>
  <c r="AS261" i="12"/>
  <c r="AR261" i="12"/>
  <c r="AQ261" i="12"/>
  <c r="AP261" i="12"/>
  <c r="AO261" i="12"/>
  <c r="AN261" i="12"/>
  <c r="AM261" i="12"/>
  <c r="AL261" i="12"/>
  <c r="AK261" i="12"/>
  <c r="AJ261" i="12"/>
  <c r="AI261" i="12"/>
  <c r="AH261" i="12"/>
  <c r="AF261" i="12"/>
  <c r="AE261" i="12"/>
  <c r="AD261" i="12"/>
  <c r="AC261" i="12"/>
  <c r="AB261" i="12"/>
  <c r="AA261" i="12"/>
  <c r="Z261" i="12"/>
  <c r="Y261" i="12"/>
  <c r="X261" i="12"/>
  <c r="W261" i="12"/>
  <c r="V261" i="12"/>
  <c r="U261" i="12"/>
  <c r="T261" i="12"/>
  <c r="S261" i="12"/>
  <c r="R261" i="12"/>
  <c r="P261" i="12"/>
  <c r="O261" i="12"/>
  <c r="N261" i="12"/>
  <c r="M261" i="12"/>
  <c r="L261" i="12"/>
  <c r="K261" i="12"/>
  <c r="J261" i="12"/>
  <c r="AV257" i="12"/>
  <c r="AU257" i="12"/>
  <c r="AT257" i="12"/>
  <c r="AS257" i="12"/>
  <c r="AR257" i="12"/>
  <c r="AQ257" i="12"/>
  <c r="AN257" i="12"/>
  <c r="AM257" i="12"/>
  <c r="AL257" i="12"/>
  <c r="AK257" i="12"/>
  <c r="AJ257" i="12"/>
  <c r="AI257" i="12"/>
  <c r="AF257" i="12"/>
  <c r="AE257" i="12"/>
  <c r="AD257" i="12"/>
  <c r="AC257" i="12"/>
  <c r="AB257" i="12"/>
  <c r="AA257" i="12"/>
  <c r="X257" i="12"/>
  <c r="W257" i="12"/>
  <c r="V257" i="12"/>
  <c r="U257" i="12"/>
  <c r="U256" i="12" s="1"/>
  <c r="T257" i="12"/>
  <c r="S257" i="12"/>
  <c r="P257" i="12"/>
  <c r="O257" i="12"/>
  <c r="N257" i="12"/>
  <c r="M257" i="12"/>
  <c r="L257" i="12"/>
  <c r="K257" i="12"/>
  <c r="AV254" i="12"/>
  <c r="AU254" i="12"/>
  <c r="AT254" i="12"/>
  <c r="AS254" i="12"/>
  <c r="AR254" i="12"/>
  <c r="AQ254" i="12"/>
  <c r="AP254" i="12"/>
  <c r="AO254" i="12"/>
  <c r="AN254" i="12"/>
  <c r="AM254" i="12"/>
  <c r="AL254" i="12"/>
  <c r="AK254" i="12"/>
  <c r="AJ254" i="12"/>
  <c r="AI254" i="12"/>
  <c r="AH254" i="12"/>
  <c r="AF254" i="12"/>
  <c r="AE254" i="12"/>
  <c r="AD254" i="12"/>
  <c r="AC254" i="12"/>
  <c r="AB254" i="12"/>
  <c r="AA254" i="12"/>
  <c r="Z254" i="12"/>
  <c r="Y254" i="12"/>
  <c r="X254" i="12"/>
  <c r="W254" i="12"/>
  <c r="V254" i="12"/>
  <c r="U254" i="12"/>
  <c r="T254" i="12"/>
  <c r="S254" i="12"/>
  <c r="R254" i="12"/>
  <c r="P254" i="12"/>
  <c r="O254" i="12"/>
  <c r="N254" i="12"/>
  <c r="M254" i="12"/>
  <c r="L254" i="12"/>
  <c r="K254" i="12"/>
  <c r="J254" i="12"/>
  <c r="AV252" i="12"/>
  <c r="AU252" i="12"/>
  <c r="AT252" i="12"/>
  <c r="AS252" i="12"/>
  <c r="AR252" i="12"/>
  <c r="AQ252" i="12"/>
  <c r="AP252" i="12"/>
  <c r="AO252" i="12"/>
  <c r="AN252" i="12"/>
  <c r="AM252" i="12"/>
  <c r="AL252" i="12"/>
  <c r="AK252" i="12"/>
  <c r="AJ252" i="12"/>
  <c r="AI252" i="12"/>
  <c r="AH252" i="12"/>
  <c r="AF252" i="12"/>
  <c r="AE252" i="12"/>
  <c r="AD252" i="12"/>
  <c r="AC252" i="12"/>
  <c r="AB252" i="12"/>
  <c r="AA252" i="12"/>
  <c r="Z252" i="12"/>
  <c r="Y252" i="12"/>
  <c r="X252" i="12"/>
  <c r="W252" i="12"/>
  <c r="V252" i="12"/>
  <c r="U252" i="12"/>
  <c r="T252" i="12"/>
  <c r="S252" i="12"/>
  <c r="R252" i="12"/>
  <c r="P252" i="12"/>
  <c r="O252" i="12"/>
  <c r="N252" i="12"/>
  <c r="M252" i="12"/>
  <c r="L252" i="12"/>
  <c r="K252" i="12"/>
  <c r="J252" i="12"/>
  <c r="AV250" i="12"/>
  <c r="AU250" i="12"/>
  <c r="AT250" i="12"/>
  <c r="AS250" i="12"/>
  <c r="AR250" i="12"/>
  <c r="AQ250" i="12"/>
  <c r="AP250" i="12"/>
  <c r="AO250" i="12"/>
  <c r="AN250" i="12"/>
  <c r="AM250" i="12"/>
  <c r="AL250" i="12"/>
  <c r="AK250" i="12"/>
  <c r="AJ250" i="12"/>
  <c r="AI250" i="12"/>
  <c r="AH250" i="12"/>
  <c r="AF250" i="12"/>
  <c r="AE250" i="12"/>
  <c r="AD250" i="12"/>
  <c r="AC250" i="12"/>
  <c r="AB250" i="12"/>
  <c r="AA250" i="12"/>
  <c r="Z250" i="12"/>
  <c r="Y250" i="12"/>
  <c r="X250" i="12"/>
  <c r="W250" i="12"/>
  <c r="V250" i="12"/>
  <c r="U250" i="12"/>
  <c r="T250" i="12"/>
  <c r="S250" i="12"/>
  <c r="R250" i="12"/>
  <c r="P250" i="12"/>
  <c r="O250" i="12"/>
  <c r="N250" i="12"/>
  <c r="M250" i="12"/>
  <c r="L250" i="12"/>
  <c r="K250" i="12"/>
  <c r="J250" i="12"/>
  <c r="AV247" i="12"/>
  <c r="AU247" i="12"/>
  <c r="AT247" i="12"/>
  <c r="AS247" i="12"/>
  <c r="AR247" i="12"/>
  <c r="AQ247" i="12"/>
  <c r="AP247" i="12"/>
  <c r="AO247" i="12"/>
  <c r="AN247" i="12"/>
  <c r="AM247" i="12"/>
  <c r="AL247" i="12"/>
  <c r="AK247" i="12"/>
  <c r="AJ247" i="12"/>
  <c r="AI247" i="12"/>
  <c r="AH247" i="12"/>
  <c r="AF247" i="12"/>
  <c r="AE247" i="12"/>
  <c r="AD247" i="12"/>
  <c r="AC247" i="12"/>
  <c r="AB247" i="12"/>
  <c r="AA247" i="12"/>
  <c r="Z247" i="12"/>
  <c r="Y247" i="12"/>
  <c r="X247" i="12"/>
  <c r="W247" i="12"/>
  <c r="V247" i="12"/>
  <c r="U247" i="12"/>
  <c r="T247" i="12"/>
  <c r="S247" i="12"/>
  <c r="R247" i="12"/>
  <c r="P247" i="12"/>
  <c r="O247" i="12"/>
  <c r="N247" i="12"/>
  <c r="M247" i="12"/>
  <c r="L247" i="12"/>
  <c r="K247" i="12"/>
  <c r="J247" i="12"/>
  <c r="AV245" i="12"/>
  <c r="AU245" i="12"/>
  <c r="AT245" i="12"/>
  <c r="AS245" i="12"/>
  <c r="AR245" i="12"/>
  <c r="AQ245" i="12"/>
  <c r="AP245" i="12"/>
  <c r="AO245" i="12"/>
  <c r="AN245" i="12"/>
  <c r="AM245" i="12"/>
  <c r="AL245" i="12"/>
  <c r="AK245" i="12"/>
  <c r="AJ245" i="12"/>
  <c r="AI245" i="12"/>
  <c r="AH245" i="12"/>
  <c r="AF245" i="12"/>
  <c r="AE245" i="12"/>
  <c r="AD245" i="12"/>
  <c r="AC245" i="12"/>
  <c r="AB245" i="12"/>
  <c r="AA245" i="12"/>
  <c r="Z245" i="12"/>
  <c r="Y245" i="12"/>
  <c r="X245" i="12"/>
  <c r="W245" i="12"/>
  <c r="V245" i="12"/>
  <c r="U245" i="12"/>
  <c r="T245" i="12"/>
  <c r="S245" i="12"/>
  <c r="R245" i="12"/>
  <c r="P245" i="12"/>
  <c r="O245" i="12"/>
  <c r="N245" i="12"/>
  <c r="M245" i="12"/>
  <c r="L245" i="12"/>
  <c r="K245" i="12"/>
  <c r="J245" i="12"/>
  <c r="AV243" i="12"/>
  <c r="AU243" i="12"/>
  <c r="AT243" i="12"/>
  <c r="AS243" i="12"/>
  <c r="AR243" i="12"/>
  <c r="AQ243" i="12"/>
  <c r="AP243" i="12"/>
  <c r="AO243" i="12"/>
  <c r="AN243" i="12"/>
  <c r="AM243" i="12"/>
  <c r="AL243" i="12"/>
  <c r="AK243" i="12"/>
  <c r="AJ243" i="12"/>
  <c r="AI243" i="12"/>
  <c r="AH243" i="12"/>
  <c r="AF243" i="12"/>
  <c r="AE243" i="12"/>
  <c r="AD243" i="12"/>
  <c r="AC243" i="12"/>
  <c r="AB243" i="12"/>
  <c r="AA243" i="12"/>
  <c r="Z243" i="12"/>
  <c r="Y243" i="12"/>
  <c r="X243" i="12"/>
  <c r="W243" i="12"/>
  <c r="V243" i="12"/>
  <c r="U243" i="12"/>
  <c r="T243" i="12"/>
  <c r="S243" i="12"/>
  <c r="R243" i="12"/>
  <c r="P243" i="12"/>
  <c r="O243" i="12"/>
  <c r="N243" i="12"/>
  <c r="M243" i="12"/>
  <c r="L243" i="12"/>
  <c r="K243" i="12"/>
  <c r="J243" i="12"/>
  <c r="AV240" i="12"/>
  <c r="AU240" i="12"/>
  <c r="AT240" i="12"/>
  <c r="AS240" i="12"/>
  <c r="AR240" i="12"/>
  <c r="AQ240" i="12"/>
  <c r="AP240" i="12"/>
  <c r="AO240" i="12"/>
  <c r="AN240" i="12"/>
  <c r="AM240" i="12"/>
  <c r="AL240" i="12"/>
  <c r="AK240" i="12"/>
  <c r="AJ240" i="12"/>
  <c r="AI240" i="12"/>
  <c r="AH240" i="12"/>
  <c r="AF240" i="12"/>
  <c r="AE240" i="12"/>
  <c r="AD240" i="12"/>
  <c r="AC240" i="12"/>
  <c r="AB240" i="12"/>
  <c r="AA240" i="12"/>
  <c r="Z240" i="12"/>
  <c r="Y240" i="12"/>
  <c r="X240" i="12"/>
  <c r="W240" i="12"/>
  <c r="V240" i="12"/>
  <c r="U240" i="12"/>
  <c r="T240" i="12"/>
  <c r="S240" i="12"/>
  <c r="R240" i="12"/>
  <c r="P240" i="12"/>
  <c r="O240" i="12"/>
  <c r="N240" i="12"/>
  <c r="M240" i="12"/>
  <c r="L240" i="12"/>
  <c r="K240" i="12"/>
  <c r="J240" i="12"/>
  <c r="AV238" i="12"/>
  <c r="AU238" i="12"/>
  <c r="AT238" i="12"/>
  <c r="AS238" i="12"/>
  <c r="AR238" i="12"/>
  <c r="AQ238" i="12"/>
  <c r="AP238" i="12"/>
  <c r="AO238" i="12"/>
  <c r="AN238" i="12"/>
  <c r="AM238" i="12"/>
  <c r="AL238" i="12"/>
  <c r="AK238" i="12"/>
  <c r="AJ238" i="12"/>
  <c r="AI238" i="12"/>
  <c r="AH238" i="12"/>
  <c r="AF238" i="12"/>
  <c r="AE238" i="12"/>
  <c r="AD238" i="12"/>
  <c r="AC238" i="12"/>
  <c r="AB238" i="12"/>
  <c r="AA238" i="12"/>
  <c r="Z238" i="12"/>
  <c r="Y238" i="12"/>
  <c r="X238" i="12"/>
  <c r="W238" i="12"/>
  <c r="V238" i="12"/>
  <c r="U238" i="12"/>
  <c r="T238" i="12"/>
  <c r="S238" i="12"/>
  <c r="R238" i="12"/>
  <c r="P238" i="12"/>
  <c r="O238" i="12"/>
  <c r="N238" i="12"/>
  <c r="M238" i="12"/>
  <c r="L238" i="12"/>
  <c r="K238" i="12"/>
  <c r="J238" i="12"/>
  <c r="AV236" i="12"/>
  <c r="AU236" i="12"/>
  <c r="AT236" i="12"/>
  <c r="AS236" i="12"/>
  <c r="AR236" i="12"/>
  <c r="AQ236" i="12"/>
  <c r="AP236" i="12"/>
  <c r="AO236" i="12"/>
  <c r="AN236" i="12"/>
  <c r="AM236" i="12"/>
  <c r="AL236" i="12"/>
  <c r="AK236" i="12"/>
  <c r="AJ236" i="12"/>
  <c r="AI236" i="12"/>
  <c r="AH236" i="12"/>
  <c r="AF236" i="12"/>
  <c r="AE236" i="12"/>
  <c r="AD236" i="12"/>
  <c r="AC236" i="12"/>
  <c r="AB236" i="12"/>
  <c r="AA236" i="12"/>
  <c r="Z236" i="12"/>
  <c r="Y236" i="12"/>
  <c r="X236" i="12"/>
  <c r="W236" i="12"/>
  <c r="V236" i="12"/>
  <c r="U236" i="12"/>
  <c r="T236" i="12"/>
  <c r="S236" i="12"/>
  <c r="R236" i="12"/>
  <c r="P236" i="12"/>
  <c r="O236" i="12"/>
  <c r="N236" i="12"/>
  <c r="M236" i="12"/>
  <c r="L236" i="12"/>
  <c r="K236" i="12"/>
  <c r="J236" i="12"/>
  <c r="AV233" i="12"/>
  <c r="AU233" i="12"/>
  <c r="AT233" i="12"/>
  <c r="AS233" i="12"/>
  <c r="AR233" i="12"/>
  <c r="AQ233" i="12"/>
  <c r="AP233" i="12"/>
  <c r="AO233" i="12"/>
  <c r="AN233" i="12"/>
  <c r="AM233" i="12"/>
  <c r="AL233" i="12"/>
  <c r="AK233" i="12"/>
  <c r="AJ233" i="12"/>
  <c r="AI233" i="12"/>
  <c r="AH233" i="12"/>
  <c r="AF233" i="12"/>
  <c r="AE233" i="12"/>
  <c r="AD233" i="12"/>
  <c r="AC233" i="12"/>
  <c r="AB233" i="12"/>
  <c r="AA233" i="12"/>
  <c r="Z233" i="12"/>
  <c r="Y233" i="12"/>
  <c r="X233" i="12"/>
  <c r="W233" i="12"/>
  <c r="V233" i="12"/>
  <c r="U233" i="12"/>
  <c r="T233" i="12"/>
  <c r="S233" i="12"/>
  <c r="R233" i="12"/>
  <c r="P233" i="12"/>
  <c r="O233" i="12"/>
  <c r="N233" i="12"/>
  <c r="M233" i="12"/>
  <c r="L233" i="12"/>
  <c r="K233" i="12"/>
  <c r="J233" i="12"/>
  <c r="AV231" i="12"/>
  <c r="AU231" i="12"/>
  <c r="AT231" i="12"/>
  <c r="AS231" i="12"/>
  <c r="AR231" i="12"/>
  <c r="AQ231" i="12"/>
  <c r="AP231" i="12"/>
  <c r="AO231" i="12"/>
  <c r="AN231" i="12"/>
  <c r="AM231" i="12"/>
  <c r="AL231" i="12"/>
  <c r="AK231" i="12"/>
  <c r="AJ231" i="12"/>
  <c r="AI231" i="12"/>
  <c r="AH231" i="12"/>
  <c r="AF231" i="12"/>
  <c r="AE231" i="12"/>
  <c r="AD231" i="12"/>
  <c r="AC231" i="12"/>
  <c r="AB231" i="12"/>
  <c r="AA231" i="12"/>
  <c r="Z231" i="12"/>
  <c r="Y231" i="12"/>
  <c r="X231" i="12"/>
  <c r="W231" i="12"/>
  <c r="V231" i="12"/>
  <c r="U231" i="12"/>
  <c r="T231" i="12"/>
  <c r="S231" i="12"/>
  <c r="R231" i="12"/>
  <c r="P231" i="12"/>
  <c r="O231" i="12"/>
  <c r="N231" i="12"/>
  <c r="M231" i="12"/>
  <c r="L231" i="12"/>
  <c r="K231" i="12"/>
  <c r="J231" i="12"/>
  <c r="AV229" i="12"/>
  <c r="AU229" i="12"/>
  <c r="AT229" i="12"/>
  <c r="AS229" i="12"/>
  <c r="AR229" i="12"/>
  <c r="AQ229" i="12"/>
  <c r="AP229" i="12"/>
  <c r="AO229" i="12"/>
  <c r="AN229" i="12"/>
  <c r="AM229" i="12"/>
  <c r="AL229" i="12"/>
  <c r="AK229" i="12"/>
  <c r="AJ229" i="12"/>
  <c r="AI229" i="12"/>
  <c r="AH229" i="12"/>
  <c r="AF229" i="12"/>
  <c r="AE229" i="12"/>
  <c r="AD229" i="12"/>
  <c r="AC229" i="12"/>
  <c r="AB229" i="12"/>
  <c r="AA229" i="12"/>
  <c r="Z229" i="12"/>
  <c r="Y229" i="12"/>
  <c r="X229" i="12"/>
  <c r="W229" i="12"/>
  <c r="V229" i="12"/>
  <c r="U229" i="12"/>
  <c r="T229" i="12"/>
  <c r="S229" i="12"/>
  <c r="R229" i="12"/>
  <c r="P229" i="12"/>
  <c r="O229" i="12"/>
  <c r="N229" i="12"/>
  <c r="M229" i="12"/>
  <c r="L229" i="12"/>
  <c r="K229" i="12"/>
  <c r="J229" i="12"/>
  <c r="AV226" i="12"/>
  <c r="AU226" i="12"/>
  <c r="AT226" i="12"/>
  <c r="AS226" i="12"/>
  <c r="AR226" i="12"/>
  <c r="AQ226" i="12"/>
  <c r="AP226" i="12"/>
  <c r="AO226" i="12"/>
  <c r="AN226" i="12"/>
  <c r="AM226" i="12"/>
  <c r="AL226" i="12"/>
  <c r="AK226" i="12"/>
  <c r="AJ226" i="12"/>
  <c r="AI226" i="12"/>
  <c r="AH226" i="12"/>
  <c r="AF226" i="12"/>
  <c r="AE226" i="12"/>
  <c r="AD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P226" i="12"/>
  <c r="O226" i="12"/>
  <c r="N226" i="12"/>
  <c r="M226" i="12"/>
  <c r="L226" i="12"/>
  <c r="K226" i="12"/>
  <c r="J226" i="12"/>
  <c r="AV224" i="12"/>
  <c r="AU224" i="12"/>
  <c r="AT224" i="12"/>
  <c r="AS224" i="12"/>
  <c r="AR224" i="12"/>
  <c r="AQ224" i="12"/>
  <c r="AP224" i="12"/>
  <c r="AO224" i="12"/>
  <c r="AN224" i="12"/>
  <c r="AM224" i="12"/>
  <c r="AL224" i="12"/>
  <c r="AK224" i="12"/>
  <c r="AJ224" i="12"/>
  <c r="AI224" i="12"/>
  <c r="AH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P224" i="12"/>
  <c r="O224" i="12"/>
  <c r="N224" i="12"/>
  <c r="M224" i="12"/>
  <c r="L224" i="12"/>
  <c r="K224" i="12"/>
  <c r="J224" i="12"/>
  <c r="AV222" i="12"/>
  <c r="AU222" i="12"/>
  <c r="AT222" i="12"/>
  <c r="AS222" i="12"/>
  <c r="AR222" i="12"/>
  <c r="AQ222" i="12"/>
  <c r="AP222" i="12"/>
  <c r="AO222" i="12"/>
  <c r="AN222" i="12"/>
  <c r="AM222" i="12"/>
  <c r="AL222" i="12"/>
  <c r="AK222" i="12"/>
  <c r="AJ222" i="12"/>
  <c r="AI222" i="12"/>
  <c r="AH222" i="12"/>
  <c r="AF222" i="12"/>
  <c r="AE222" i="12"/>
  <c r="AD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P222" i="12"/>
  <c r="O222" i="12"/>
  <c r="N222" i="12"/>
  <c r="M222" i="12"/>
  <c r="L222" i="12"/>
  <c r="K222" i="12"/>
  <c r="J222" i="12"/>
  <c r="AV219" i="12"/>
  <c r="AU219" i="12"/>
  <c r="AT219" i="12"/>
  <c r="AS219" i="12"/>
  <c r="AR219" i="12"/>
  <c r="AQ219" i="12"/>
  <c r="AP219" i="12"/>
  <c r="AO219" i="12"/>
  <c r="AN219" i="12"/>
  <c r="AM219" i="12"/>
  <c r="AL219" i="12"/>
  <c r="AK219" i="12"/>
  <c r="AJ219" i="12"/>
  <c r="AI219" i="12"/>
  <c r="AH219" i="12"/>
  <c r="AF219" i="12"/>
  <c r="AE219" i="12"/>
  <c r="AD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P219" i="12"/>
  <c r="O219" i="12"/>
  <c r="N219" i="12"/>
  <c r="M219" i="12"/>
  <c r="L219" i="12"/>
  <c r="K219" i="12"/>
  <c r="J219" i="12"/>
  <c r="AV217" i="12"/>
  <c r="AU217" i="12"/>
  <c r="AT217" i="12"/>
  <c r="AS217" i="12"/>
  <c r="AR217" i="12"/>
  <c r="AQ217" i="12"/>
  <c r="AP217" i="12"/>
  <c r="AO217" i="12"/>
  <c r="AN217" i="12"/>
  <c r="AM217" i="12"/>
  <c r="AL217" i="12"/>
  <c r="AK217" i="12"/>
  <c r="AJ217" i="12"/>
  <c r="AI217" i="12"/>
  <c r="AH217" i="12"/>
  <c r="AF217" i="12"/>
  <c r="AE217" i="12"/>
  <c r="AD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P217" i="12"/>
  <c r="O217" i="12"/>
  <c r="N217" i="12"/>
  <c r="M217" i="12"/>
  <c r="L217" i="12"/>
  <c r="K217" i="12"/>
  <c r="J217" i="12"/>
  <c r="AV215" i="12"/>
  <c r="AU215" i="12"/>
  <c r="AT215" i="12"/>
  <c r="AS215" i="12"/>
  <c r="AR215" i="12"/>
  <c r="AQ215" i="12"/>
  <c r="AP215" i="12"/>
  <c r="AO215" i="12"/>
  <c r="AN215" i="12"/>
  <c r="AM215" i="12"/>
  <c r="AL215" i="12"/>
  <c r="AK215" i="12"/>
  <c r="AJ215" i="12"/>
  <c r="AI215" i="12"/>
  <c r="AH215" i="12"/>
  <c r="AF215" i="12"/>
  <c r="AE215" i="12"/>
  <c r="AD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P215" i="12"/>
  <c r="O215" i="12"/>
  <c r="N215" i="12"/>
  <c r="M215" i="12"/>
  <c r="L215" i="12"/>
  <c r="K215" i="12"/>
  <c r="J215" i="12"/>
  <c r="AV211" i="12"/>
  <c r="AU211" i="12"/>
  <c r="AT211" i="12"/>
  <c r="AS211" i="12"/>
  <c r="AR211" i="12"/>
  <c r="AQ211" i="12"/>
  <c r="AP211" i="12"/>
  <c r="AO211" i="12"/>
  <c r="AN211" i="12"/>
  <c r="AM211" i="12"/>
  <c r="AL211" i="12"/>
  <c r="AK211" i="12"/>
  <c r="AJ211" i="12"/>
  <c r="AI211" i="12"/>
  <c r="AH211" i="12"/>
  <c r="AF211" i="12"/>
  <c r="AE211" i="12"/>
  <c r="AD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P211" i="12"/>
  <c r="O211" i="12"/>
  <c r="N211" i="12"/>
  <c r="M211" i="12"/>
  <c r="L211" i="12"/>
  <c r="K211" i="12"/>
  <c r="J211" i="12"/>
  <c r="AV209" i="12"/>
  <c r="AU209" i="12"/>
  <c r="AT209" i="12"/>
  <c r="AS209" i="12"/>
  <c r="AR209" i="12"/>
  <c r="AQ209" i="12"/>
  <c r="AP209" i="12"/>
  <c r="AO209" i="12"/>
  <c r="AN209" i="12"/>
  <c r="AM209" i="12"/>
  <c r="AL209" i="12"/>
  <c r="AK209" i="12"/>
  <c r="AJ209" i="12"/>
  <c r="AI209" i="12"/>
  <c r="AH209" i="12"/>
  <c r="AF209" i="12"/>
  <c r="AE209" i="12"/>
  <c r="AD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P209" i="12"/>
  <c r="O209" i="12"/>
  <c r="N209" i="12"/>
  <c r="M209" i="12"/>
  <c r="L209" i="12"/>
  <c r="K209" i="12"/>
  <c r="J209" i="12"/>
  <c r="AV207" i="12"/>
  <c r="AU207" i="12"/>
  <c r="AT207" i="12"/>
  <c r="AS207" i="12"/>
  <c r="AR207" i="12"/>
  <c r="AQ207" i="12"/>
  <c r="AP207" i="12"/>
  <c r="AO207" i="12"/>
  <c r="AN207" i="12"/>
  <c r="AM207" i="12"/>
  <c r="AL207" i="12"/>
  <c r="AK207" i="12"/>
  <c r="AJ207" i="12"/>
  <c r="AI207" i="12"/>
  <c r="AH207" i="12"/>
  <c r="AF207" i="12"/>
  <c r="AE207" i="12"/>
  <c r="AD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P207" i="12"/>
  <c r="O207" i="12"/>
  <c r="N207" i="12"/>
  <c r="M207" i="12"/>
  <c r="L207" i="12"/>
  <c r="K207" i="12"/>
  <c r="J207" i="12"/>
  <c r="AV204" i="12"/>
  <c r="AU204" i="12"/>
  <c r="AT204" i="12"/>
  <c r="AS204" i="12"/>
  <c r="AR204" i="12"/>
  <c r="AQ204" i="12"/>
  <c r="AP204" i="12"/>
  <c r="AO204" i="12"/>
  <c r="AN204" i="12"/>
  <c r="AM204" i="12"/>
  <c r="AL204" i="12"/>
  <c r="AK204" i="12"/>
  <c r="AJ204" i="12"/>
  <c r="AI204" i="12"/>
  <c r="AH204" i="12"/>
  <c r="AF204" i="12"/>
  <c r="AE204" i="12"/>
  <c r="AD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P204" i="12"/>
  <c r="O204" i="12"/>
  <c r="N204" i="12"/>
  <c r="M204" i="12"/>
  <c r="L204" i="12"/>
  <c r="K204" i="12"/>
  <c r="J204" i="12"/>
  <c r="AV202" i="12"/>
  <c r="AU202" i="12"/>
  <c r="AT202" i="12"/>
  <c r="AS202" i="12"/>
  <c r="AR202" i="12"/>
  <c r="AQ202" i="12"/>
  <c r="AP202" i="12"/>
  <c r="AO202" i="12"/>
  <c r="AN202" i="12"/>
  <c r="AM202" i="12"/>
  <c r="AL202" i="12"/>
  <c r="AK202" i="12"/>
  <c r="AJ202" i="12"/>
  <c r="AI202" i="12"/>
  <c r="AH202" i="12"/>
  <c r="AF202" i="12"/>
  <c r="AE202" i="12"/>
  <c r="AD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P202" i="12"/>
  <c r="O202" i="12"/>
  <c r="N202" i="12"/>
  <c r="M202" i="12"/>
  <c r="L202" i="12"/>
  <c r="K202" i="12"/>
  <c r="J202" i="12"/>
  <c r="AV200" i="12"/>
  <c r="AU200" i="12"/>
  <c r="AT200" i="12"/>
  <c r="AS200" i="12"/>
  <c r="AR200" i="12"/>
  <c r="AQ200" i="12"/>
  <c r="AP200" i="12"/>
  <c r="AO200" i="12"/>
  <c r="AN200" i="12"/>
  <c r="AM200" i="12"/>
  <c r="AL200" i="12"/>
  <c r="AK200" i="12"/>
  <c r="AJ200" i="12"/>
  <c r="AI200" i="12"/>
  <c r="AH200" i="12"/>
  <c r="AF200" i="12"/>
  <c r="AE200" i="12"/>
  <c r="AD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P200" i="12"/>
  <c r="O200" i="12"/>
  <c r="N200" i="12"/>
  <c r="M200" i="12"/>
  <c r="L200" i="12"/>
  <c r="K200" i="12"/>
  <c r="J200" i="12"/>
  <c r="AV197" i="12"/>
  <c r="AU197" i="12"/>
  <c r="AT197" i="12"/>
  <c r="AS197" i="12"/>
  <c r="AR197" i="12"/>
  <c r="AQ197" i="12"/>
  <c r="AP197" i="12"/>
  <c r="AO197" i="12"/>
  <c r="AN197" i="12"/>
  <c r="AM197" i="12"/>
  <c r="AL197" i="12"/>
  <c r="AK197" i="12"/>
  <c r="AJ197" i="12"/>
  <c r="AI197" i="12"/>
  <c r="AH197" i="12"/>
  <c r="AF197" i="12"/>
  <c r="AE197" i="12"/>
  <c r="AD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P197" i="12"/>
  <c r="O197" i="12"/>
  <c r="N197" i="12"/>
  <c r="M197" i="12"/>
  <c r="L197" i="12"/>
  <c r="K197" i="12"/>
  <c r="J197" i="12"/>
  <c r="AV195" i="12"/>
  <c r="AU195" i="12"/>
  <c r="AT195" i="12"/>
  <c r="AS195" i="12"/>
  <c r="AR195" i="12"/>
  <c r="AQ195" i="12"/>
  <c r="AP195" i="12"/>
  <c r="AO195" i="12"/>
  <c r="AN195" i="12"/>
  <c r="AM195" i="12"/>
  <c r="AL195" i="12"/>
  <c r="AK195" i="12"/>
  <c r="AJ195" i="12"/>
  <c r="AI195" i="12"/>
  <c r="AH195" i="12"/>
  <c r="AF195" i="12"/>
  <c r="AE195" i="12"/>
  <c r="AD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P195" i="12"/>
  <c r="O195" i="12"/>
  <c r="N195" i="12"/>
  <c r="M195" i="12"/>
  <c r="L195" i="12"/>
  <c r="K195" i="12"/>
  <c r="J195" i="12"/>
  <c r="AV193" i="12"/>
  <c r="AU193" i="12"/>
  <c r="AT193" i="12"/>
  <c r="AS193" i="12"/>
  <c r="AR193" i="12"/>
  <c r="AQ193" i="12"/>
  <c r="AP193" i="12"/>
  <c r="AO193" i="12"/>
  <c r="AN193" i="12"/>
  <c r="AM193" i="12"/>
  <c r="AL193" i="12"/>
  <c r="AK193" i="12"/>
  <c r="AJ193" i="12"/>
  <c r="AI193" i="12"/>
  <c r="AH193" i="12"/>
  <c r="AF193" i="12"/>
  <c r="AE193" i="12"/>
  <c r="AD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P193" i="12"/>
  <c r="O193" i="12"/>
  <c r="N193" i="12"/>
  <c r="M193" i="12"/>
  <c r="L193" i="12"/>
  <c r="K193" i="12"/>
  <c r="J193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P190" i="12"/>
  <c r="P185" i="12" s="1"/>
  <c r="O190" i="12"/>
  <c r="N190" i="12"/>
  <c r="M190" i="12"/>
  <c r="L190" i="12"/>
  <c r="K190" i="12"/>
  <c r="J190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O188" i="12"/>
  <c r="N188" i="12"/>
  <c r="M188" i="12"/>
  <c r="L188" i="12"/>
  <c r="K188" i="12"/>
  <c r="J188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O186" i="12"/>
  <c r="N186" i="12"/>
  <c r="N185" i="12" s="1"/>
  <c r="M186" i="12"/>
  <c r="L186" i="12"/>
  <c r="K186" i="12"/>
  <c r="J186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P181" i="12"/>
  <c r="O181" i="12"/>
  <c r="N181" i="12"/>
  <c r="M181" i="12"/>
  <c r="L181" i="12"/>
  <c r="K181" i="12"/>
  <c r="J181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P179" i="12"/>
  <c r="O179" i="12"/>
  <c r="N179" i="12"/>
  <c r="M179" i="12"/>
  <c r="L179" i="12"/>
  <c r="K179" i="12"/>
  <c r="J179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P177" i="12"/>
  <c r="O177" i="12"/>
  <c r="N177" i="12"/>
  <c r="M177" i="12"/>
  <c r="L177" i="12"/>
  <c r="K177" i="12"/>
  <c r="J177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P174" i="12"/>
  <c r="O174" i="12"/>
  <c r="N174" i="12"/>
  <c r="M174" i="12"/>
  <c r="L174" i="12"/>
  <c r="K174" i="12"/>
  <c r="J174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P172" i="12"/>
  <c r="O172" i="12"/>
  <c r="N172" i="12"/>
  <c r="M172" i="12"/>
  <c r="L172" i="12"/>
  <c r="K172" i="12"/>
  <c r="J172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P170" i="12"/>
  <c r="O170" i="12"/>
  <c r="N170" i="12"/>
  <c r="M170" i="12"/>
  <c r="L170" i="12"/>
  <c r="K170" i="12"/>
  <c r="J170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P167" i="12"/>
  <c r="O167" i="12"/>
  <c r="N167" i="12"/>
  <c r="M167" i="12"/>
  <c r="L167" i="12"/>
  <c r="K167" i="12"/>
  <c r="J167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P165" i="12"/>
  <c r="O165" i="12"/>
  <c r="N165" i="12"/>
  <c r="M165" i="12"/>
  <c r="L165" i="12"/>
  <c r="K165" i="12"/>
  <c r="J165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P163" i="12"/>
  <c r="O163" i="12"/>
  <c r="N163" i="12"/>
  <c r="M163" i="12"/>
  <c r="L163" i="12"/>
  <c r="K163" i="12"/>
  <c r="J163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P160" i="12"/>
  <c r="O160" i="12"/>
  <c r="N160" i="12"/>
  <c r="M160" i="12"/>
  <c r="L160" i="12"/>
  <c r="K160" i="12"/>
  <c r="J160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P158" i="12"/>
  <c r="O158" i="12"/>
  <c r="N158" i="12"/>
  <c r="M158" i="12"/>
  <c r="L158" i="12"/>
  <c r="K158" i="12"/>
  <c r="J158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P156" i="12"/>
  <c r="O156" i="12"/>
  <c r="N156" i="12"/>
  <c r="M156" i="12"/>
  <c r="L156" i="12"/>
  <c r="K156" i="12"/>
  <c r="J156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P152" i="12"/>
  <c r="O152" i="12"/>
  <c r="N152" i="12"/>
  <c r="M152" i="12"/>
  <c r="L152" i="12"/>
  <c r="K152" i="12"/>
  <c r="J152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P150" i="12"/>
  <c r="O150" i="12"/>
  <c r="N150" i="12"/>
  <c r="M150" i="12"/>
  <c r="L150" i="12"/>
  <c r="K150" i="12"/>
  <c r="J150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P148" i="12"/>
  <c r="O148" i="12"/>
  <c r="N148" i="12"/>
  <c r="M148" i="12"/>
  <c r="L148" i="12"/>
  <c r="K148" i="12"/>
  <c r="J148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P146" i="12"/>
  <c r="O146" i="12"/>
  <c r="N146" i="12"/>
  <c r="M146" i="12"/>
  <c r="L146" i="12"/>
  <c r="K146" i="12"/>
  <c r="J146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P142" i="12"/>
  <c r="O142" i="12"/>
  <c r="N142" i="12"/>
  <c r="M142" i="12"/>
  <c r="L142" i="12"/>
  <c r="K142" i="12"/>
  <c r="J142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K140" i="12"/>
  <c r="K139" i="12" s="1"/>
  <c r="L140" i="12"/>
  <c r="M140" i="12"/>
  <c r="N140" i="12"/>
  <c r="O140" i="12"/>
  <c r="O139" i="12" s="1"/>
  <c r="P140" i="12"/>
  <c r="J140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S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R102" i="12"/>
  <c r="Q102" i="12"/>
  <c r="P102" i="12"/>
  <c r="O102" i="12"/>
  <c r="N102" i="12"/>
  <c r="M102" i="12"/>
  <c r="L102" i="12"/>
  <c r="K102" i="12"/>
  <c r="J102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AO93" i="12"/>
  <c r="AG93" i="12"/>
  <c r="Y93" i="12"/>
  <c r="Q93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H101" i="12"/>
  <c r="H79" i="12"/>
  <c r="H74" i="12"/>
  <c r="H64" i="12"/>
  <c r="H51" i="12"/>
  <c r="K72" i="12"/>
  <c r="K71" i="12" s="1"/>
  <c r="K70" i="12"/>
  <c r="K69" i="12" s="1"/>
  <c r="K68" i="12"/>
  <c r="K67" i="12" s="1"/>
  <c r="K66" i="12"/>
  <c r="K65" i="12" s="1"/>
  <c r="AF71" i="12"/>
  <c r="AF69" i="12"/>
  <c r="AF67" i="12"/>
  <c r="AF65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J71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J69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J67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J65" i="12"/>
  <c r="I63" i="12"/>
  <c r="I61" i="12"/>
  <c r="I59" i="12"/>
  <c r="I57" i="12"/>
  <c r="I55" i="12"/>
  <c r="I53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O804" i="12" l="1"/>
  <c r="W804" i="12"/>
  <c r="AE804" i="12"/>
  <c r="W1291" i="12"/>
  <c r="U890" i="12"/>
  <c r="U870" i="12" s="1"/>
  <c r="Z1005" i="12"/>
  <c r="AD1005" i="12"/>
  <c r="AR1403" i="12"/>
  <c r="AE423" i="12"/>
  <c r="AV489" i="12"/>
  <c r="AR523" i="12"/>
  <c r="AF568" i="12"/>
  <c r="AT568" i="12"/>
  <c r="V581" i="12"/>
  <c r="AD581" i="12"/>
  <c r="U594" i="12"/>
  <c r="AL594" i="12"/>
  <c r="AT594" i="12"/>
  <c r="AS620" i="12"/>
  <c r="AL646" i="12"/>
  <c r="AD646" i="12"/>
  <c r="AD659" i="12"/>
  <c r="U659" i="12"/>
  <c r="X659" i="12"/>
  <c r="AL659" i="12"/>
  <c r="AS937" i="12"/>
  <c r="AF1337" i="12"/>
  <c r="W1351" i="12"/>
  <c r="AE1351" i="12"/>
  <c r="AA437" i="12"/>
  <c r="V534" i="12"/>
  <c r="AS534" i="12"/>
  <c r="AL557" i="12"/>
  <c r="AT557" i="12"/>
  <c r="U557" i="12"/>
  <c r="AR568" i="12"/>
  <c r="AL581" i="12"/>
  <c r="AT581" i="12"/>
  <c r="AS581" i="12"/>
  <c r="AC581" i="12"/>
  <c r="V594" i="12"/>
  <c r="AD594" i="12"/>
  <c r="AC594" i="12"/>
  <c r="AK594" i="12"/>
  <c r="AS594" i="12"/>
  <c r="AL607" i="12"/>
  <c r="AT607" i="12"/>
  <c r="AT556" i="12" s="1"/>
  <c r="AD607" i="12"/>
  <c r="R620" i="12"/>
  <c r="V620" i="12"/>
  <c r="AD620" i="12"/>
  <c r="AL620" i="12"/>
  <c r="AT620" i="12"/>
  <c r="T633" i="12"/>
  <c r="X633" i="12"/>
  <c r="AL633" i="12"/>
  <c r="AK633" i="12"/>
  <c r="AM633" i="12"/>
  <c r="V646" i="12"/>
  <c r="AF646" i="12"/>
  <c r="AT646" i="12"/>
  <c r="AK646" i="12"/>
  <c r="AT659" i="12"/>
  <c r="AK659" i="12"/>
  <c r="AS659" i="12"/>
  <c r="V659" i="12"/>
  <c r="AC659" i="12"/>
  <c r="AK1138" i="12"/>
  <c r="AM1331" i="12"/>
  <c r="AU1331" i="12"/>
  <c r="O1332" i="12"/>
  <c r="O1331" i="12" s="1"/>
  <c r="P1332" i="12"/>
  <c r="X1332" i="12"/>
  <c r="AF1332" i="12"/>
  <c r="X1351" i="12"/>
  <c r="X1331" i="12" s="1"/>
  <c r="AF1351" i="12"/>
  <c r="AJ1403" i="12"/>
  <c r="AN1403" i="12"/>
  <c r="AG1421" i="12"/>
  <c r="AA423" i="12"/>
  <c r="X423" i="12"/>
  <c r="AF423" i="12"/>
  <c r="AD423" i="12"/>
  <c r="AH423" i="12"/>
  <c r="V444" i="12"/>
  <c r="AD444" i="12"/>
  <c r="J546" i="12"/>
  <c r="R489" i="12"/>
  <c r="R724" i="12"/>
  <c r="R763" i="12"/>
  <c r="AF489" i="12"/>
  <c r="AL489" i="12"/>
  <c r="AS512" i="12"/>
  <c r="Q823" i="12"/>
  <c r="S823" i="12"/>
  <c r="AE823" i="12"/>
  <c r="Y890" i="12"/>
  <c r="AC890" i="12"/>
  <c r="AC870" i="12" s="1"/>
  <c r="AG890" i="12"/>
  <c r="R1010" i="12"/>
  <c r="L1138" i="12"/>
  <c r="P1138" i="12"/>
  <c r="AP1138" i="12"/>
  <c r="AV1331" i="12"/>
  <c r="I1412" i="12"/>
  <c r="AF1010" i="12"/>
  <c r="Y423" i="12"/>
  <c r="AG423" i="12"/>
  <c r="V437" i="12"/>
  <c r="AM512" i="12"/>
  <c r="N804" i="12"/>
  <c r="AI804" i="12"/>
  <c r="R890" i="12"/>
  <c r="V890" i="12"/>
  <c r="V870" i="12" s="1"/>
  <c r="Z890" i="12"/>
  <c r="AD890" i="12"/>
  <c r="AD870" i="12" s="1"/>
  <c r="U1005" i="12"/>
  <c r="AI1024" i="12"/>
  <c r="AA1024" i="12"/>
  <c r="X1031" i="12"/>
  <c r="AU1264" i="12"/>
  <c r="R1265" i="12"/>
  <c r="P1291" i="12"/>
  <c r="V1403" i="12"/>
  <c r="AQ1403" i="12"/>
  <c r="I1420" i="12"/>
  <c r="AT937" i="12"/>
  <c r="W1428" i="12"/>
  <c r="I1429" i="12"/>
  <c r="J74" i="12"/>
  <c r="R377" i="12"/>
  <c r="AH377" i="12"/>
  <c r="AG418" i="12"/>
  <c r="Y437" i="12"/>
  <c r="H488" i="12"/>
  <c r="R711" i="12"/>
  <c r="R737" i="12"/>
  <c r="R790" i="12"/>
  <c r="R789" i="12" s="1"/>
  <c r="AT512" i="12"/>
  <c r="AR937" i="12"/>
  <c r="AV937" i="12"/>
  <c r="AL937" i="12"/>
  <c r="M1138" i="12"/>
  <c r="I1414" i="12"/>
  <c r="X1413" i="12"/>
  <c r="W937" i="12"/>
  <c r="AP937" i="12"/>
  <c r="R74" i="12"/>
  <c r="Z74" i="12"/>
  <c r="AH74" i="12"/>
  <c r="Q185" i="12"/>
  <c r="AN370" i="12"/>
  <c r="AV370" i="12"/>
  <c r="U423" i="12"/>
  <c r="AC423" i="12"/>
  <c r="Z437" i="12"/>
  <c r="AD437" i="12"/>
  <c r="AN803" i="12"/>
  <c r="AV803" i="12"/>
  <c r="L803" i="12"/>
  <c r="Y809" i="12"/>
  <c r="S809" i="12"/>
  <c r="V1072" i="12"/>
  <c r="AD1072" i="12"/>
  <c r="V1091" i="12"/>
  <c r="J1138" i="12"/>
  <c r="N1138" i="12"/>
  <c r="AL1331" i="12"/>
  <c r="I1408" i="12"/>
  <c r="X1407" i="12"/>
  <c r="I1407" i="12" s="1"/>
  <c r="O937" i="12"/>
  <c r="AE937" i="12"/>
  <c r="W1448" i="12"/>
  <c r="I1449" i="12"/>
  <c r="W64" i="12"/>
  <c r="AP74" i="12"/>
  <c r="M356" i="12"/>
  <c r="Q356" i="12"/>
  <c r="O370" i="12"/>
  <c r="W370" i="12"/>
  <c r="AE370" i="12"/>
  <c r="AO370" i="12"/>
  <c r="V423" i="12"/>
  <c r="Z423" i="12"/>
  <c r="AL523" i="12"/>
  <c r="AC534" i="12"/>
  <c r="AT534" i="12"/>
  <c r="AD557" i="12"/>
  <c r="AL672" i="12"/>
  <c r="AP672" i="12"/>
  <c r="AT672" i="12"/>
  <c r="H803" i="12"/>
  <c r="AR870" i="12"/>
  <c r="X1010" i="12"/>
  <c r="O1077" i="12"/>
  <c r="V1265" i="12"/>
  <c r="Z1265" i="12"/>
  <c r="AD1265" i="12"/>
  <c r="Q1351" i="12"/>
  <c r="Y1351" i="12"/>
  <c r="AG1351" i="12"/>
  <c r="P1351" i="12"/>
  <c r="W750" i="12"/>
  <c r="AE750" i="12"/>
  <c r="AT489" i="12"/>
  <c r="R501" i="12"/>
  <c r="R488" i="12" s="1"/>
  <c r="AN489" i="12"/>
  <c r="AD512" i="12"/>
  <c r="AQ512" i="12"/>
  <c r="AU512" i="12"/>
  <c r="U523" i="12"/>
  <c r="AU523" i="12"/>
  <c r="T523" i="12"/>
  <c r="AD534" i="12"/>
  <c r="AE557" i="12"/>
  <c r="AL568" i="12"/>
  <c r="W568" i="12"/>
  <c r="R804" i="12"/>
  <c r="Z804" i="12"/>
  <c r="R809" i="12"/>
  <c r="Z809" i="12"/>
  <c r="Y823" i="12"/>
  <c r="AG823" i="12"/>
  <c r="M870" i="12"/>
  <c r="AL870" i="12"/>
  <c r="AT870" i="12"/>
  <c r="AU870" i="12"/>
  <c r="AK870" i="12"/>
  <c r="Q1005" i="12"/>
  <c r="W1024" i="12"/>
  <c r="AE1024" i="12"/>
  <c r="P1091" i="12"/>
  <c r="T1091" i="12"/>
  <c r="X1091" i="12"/>
  <c r="AB1091" i="12"/>
  <c r="AU1138" i="12"/>
  <c r="AQ1138" i="12"/>
  <c r="AM1138" i="12"/>
  <c r="AM1264" i="12"/>
  <c r="Q1270" i="12"/>
  <c r="Y1270" i="12"/>
  <c r="AG1270" i="12"/>
  <c r="U1284" i="12"/>
  <c r="Y1284" i="12"/>
  <c r="AC1284" i="12"/>
  <c r="AG1284" i="12"/>
  <c r="O1337" i="12"/>
  <c r="O1351" i="12"/>
  <c r="Q1332" i="12"/>
  <c r="Y1332" i="12"/>
  <c r="AG1332" i="12"/>
  <c r="P1337" i="12"/>
  <c r="X1337" i="12"/>
  <c r="M1403" i="12"/>
  <c r="Q1403" i="12"/>
  <c r="U1403" i="12"/>
  <c r="AI1403" i="12"/>
  <c r="AU1403" i="12"/>
  <c r="K1403" i="12"/>
  <c r="O1403" i="12"/>
  <c r="S1403" i="12"/>
  <c r="I1425" i="12"/>
  <c r="R512" i="12"/>
  <c r="R750" i="12"/>
  <c r="S512" i="12"/>
  <c r="AA512" i="12"/>
  <c r="U581" i="12"/>
  <c r="AN646" i="12"/>
  <c r="AK672" i="12"/>
  <c r="AO672" i="12"/>
  <c r="AS672" i="12"/>
  <c r="K803" i="12"/>
  <c r="M804" i="12"/>
  <c r="Y804" i="12"/>
  <c r="Y803" i="12" s="1"/>
  <c r="AG804" i="12"/>
  <c r="Q809" i="12"/>
  <c r="AI871" i="12"/>
  <c r="P890" i="12"/>
  <c r="T890" i="12"/>
  <c r="X890" i="12"/>
  <c r="AB890" i="12"/>
  <c r="AF890" i="12"/>
  <c r="AC1005" i="12"/>
  <c r="Z1010" i="12"/>
  <c r="AG1010" i="12"/>
  <c r="AJ1071" i="12"/>
  <c r="AR1071" i="12"/>
  <c r="AL1071" i="12"/>
  <c r="AK1071" i="12"/>
  <c r="H1071" i="12"/>
  <c r="Q1072" i="12"/>
  <c r="U1072" i="12"/>
  <c r="Y1072" i="12"/>
  <c r="AC1072" i="12"/>
  <c r="AG1072" i="12"/>
  <c r="Y1091" i="12"/>
  <c r="AG1091" i="12"/>
  <c r="AN1138" i="12"/>
  <c r="AL1138" i="12"/>
  <c r="M1264" i="12"/>
  <c r="O1270" i="12"/>
  <c r="Q1265" i="12"/>
  <c r="Y1265" i="12"/>
  <c r="AC1265" i="12"/>
  <c r="AG1265" i="12"/>
  <c r="P1265" i="12"/>
  <c r="X1265" i="12"/>
  <c r="AF1265" i="12"/>
  <c r="T1284" i="12"/>
  <c r="R1284" i="12"/>
  <c r="S1332" i="12"/>
  <c r="AA1332" i="12"/>
  <c r="AG1337" i="12"/>
  <c r="Z1337" i="12"/>
  <c r="P1403" i="12"/>
  <c r="I1419" i="12"/>
  <c r="AG672" i="12"/>
  <c r="AI1005" i="12"/>
  <c r="AI1010" i="12"/>
  <c r="AI1139" i="12"/>
  <c r="AH1010" i="12"/>
  <c r="AH957" i="12"/>
  <c r="AH938" i="12"/>
  <c r="AH897" i="12"/>
  <c r="AI897" i="12"/>
  <c r="AI890" i="12"/>
  <c r="AH876" i="12"/>
  <c r="AH809" i="12"/>
  <c r="AH804" i="12"/>
  <c r="S437" i="12"/>
  <c r="U546" i="12"/>
  <c r="AJ724" i="12"/>
  <c r="AJ776" i="12"/>
  <c r="R698" i="12"/>
  <c r="X489" i="12"/>
  <c r="AB489" i="12"/>
  <c r="AB523" i="12"/>
  <c r="O870" i="12"/>
  <c r="S937" i="12"/>
  <c r="AA937" i="12"/>
  <c r="AI937" i="12"/>
  <c r="L51" i="12"/>
  <c r="T51" i="12"/>
  <c r="AB51" i="12"/>
  <c r="AJ51" i="12"/>
  <c r="AR51" i="12"/>
  <c r="M64" i="12"/>
  <c r="U64" i="12"/>
  <c r="AC64" i="12"/>
  <c r="AH64" i="12"/>
  <c r="AL64" i="12"/>
  <c r="AP64" i="12"/>
  <c r="AT64" i="12"/>
  <c r="AM64" i="12"/>
  <c r="AU64" i="12"/>
  <c r="AK235" i="12"/>
  <c r="AA343" i="12"/>
  <c r="AA342" i="12" s="1"/>
  <c r="AJ343" i="12"/>
  <c r="AR343" i="12"/>
  <c r="Q162" i="12"/>
  <c r="Y356" i="12"/>
  <c r="AG356" i="12"/>
  <c r="AP356" i="12"/>
  <c r="Q370" i="12"/>
  <c r="Y370" i="12"/>
  <c r="AG370" i="12"/>
  <c r="AP370" i="12"/>
  <c r="AL417" i="12"/>
  <c r="AT417" i="12"/>
  <c r="AJ685" i="12"/>
  <c r="AJ737" i="12"/>
  <c r="R685" i="12"/>
  <c r="S489" i="12"/>
  <c r="U501" i="12"/>
  <c r="AC501" i="12"/>
  <c r="W501" i="12"/>
  <c r="AE501" i="12"/>
  <c r="AQ501" i="12"/>
  <c r="AU501" i="12"/>
  <c r="W512" i="12"/>
  <c r="AE512" i="12"/>
  <c r="AH51" i="12"/>
  <c r="AP51" i="12"/>
  <c r="Q64" i="12"/>
  <c r="AB64" i="12"/>
  <c r="AK64" i="12"/>
  <c r="O64" i="12"/>
  <c r="AT277" i="12"/>
  <c r="M284" i="12"/>
  <c r="AN291" i="12"/>
  <c r="AV291" i="12"/>
  <c r="O298" i="12"/>
  <c r="X298" i="12"/>
  <c r="AF298" i="12"/>
  <c r="AO298" i="12"/>
  <c r="P305" i="12"/>
  <c r="Y305" i="12"/>
  <c r="AH305" i="12"/>
  <c r="AP305" i="12"/>
  <c r="R312" i="12"/>
  <c r="Z312" i="12"/>
  <c r="AI312" i="12"/>
  <c r="AQ312" i="12"/>
  <c r="J319" i="12"/>
  <c r="S319" i="12"/>
  <c r="AA319" i="12"/>
  <c r="AJ319" i="12"/>
  <c r="AR319" i="12"/>
  <c r="K326" i="12"/>
  <c r="L333" i="12"/>
  <c r="U333" i="12"/>
  <c r="AC333" i="12"/>
  <c r="AL333" i="12"/>
  <c r="AT333" i="12"/>
  <c r="P343" i="12"/>
  <c r="P342" i="12" s="1"/>
  <c r="Y343" i="12"/>
  <c r="Y342" i="12" s="1"/>
  <c r="AH343" i="12"/>
  <c r="AP343" i="12"/>
  <c r="N356" i="12"/>
  <c r="W356" i="12"/>
  <c r="AE356" i="12"/>
  <c r="AN356" i="12"/>
  <c r="AV356" i="12"/>
  <c r="J356" i="12"/>
  <c r="R356" i="12"/>
  <c r="Z356" i="12"/>
  <c r="AH356" i="12"/>
  <c r="J370" i="12"/>
  <c r="R370" i="12"/>
  <c r="Z370" i="12"/>
  <c r="AH370" i="12"/>
  <c r="AQ370" i="12"/>
  <c r="P377" i="12"/>
  <c r="X377" i="12"/>
  <c r="AO377" i="12"/>
  <c r="J377" i="12"/>
  <c r="AI377" i="12"/>
  <c r="Y377" i="12"/>
  <c r="AP377" i="12"/>
  <c r="V489" i="12"/>
  <c r="AD489" i="12"/>
  <c r="T512" i="12"/>
  <c r="AU568" i="12"/>
  <c r="W870" i="12"/>
  <c r="AE870" i="12"/>
  <c r="U937" i="12"/>
  <c r="AC937" i="12"/>
  <c r="J51" i="12"/>
  <c r="R51" i="12"/>
  <c r="Z51" i="12"/>
  <c r="Y64" i="12"/>
  <c r="L64" i="12"/>
  <c r="T64" i="12"/>
  <c r="AS64" i="12"/>
  <c r="AE64" i="12"/>
  <c r="AL305" i="12"/>
  <c r="AG326" i="12"/>
  <c r="Q235" i="12"/>
  <c r="AO356" i="12"/>
  <c r="AJ418" i="12"/>
  <c r="W418" i="12"/>
  <c r="R776" i="12"/>
  <c r="AM501" i="12"/>
  <c r="AB512" i="12"/>
  <c r="AR512" i="12"/>
  <c r="AC523" i="12"/>
  <c r="AS523" i="12"/>
  <c r="W523" i="12"/>
  <c r="AE523" i="12"/>
  <c r="X534" i="12"/>
  <c r="V557" i="12"/>
  <c r="AU633" i="12"/>
  <c r="AB633" i="12"/>
  <c r="AR633" i="12"/>
  <c r="W659" i="12"/>
  <c r="AE659" i="12"/>
  <c r="AM659" i="12"/>
  <c r="AU659" i="12"/>
  <c r="AF659" i="12"/>
  <c r="AV659" i="12"/>
  <c r="AM803" i="12"/>
  <c r="AQ803" i="12"/>
  <c r="AU803" i="12"/>
  <c r="AG809" i="12"/>
  <c r="Y830" i="12"/>
  <c r="P897" i="12"/>
  <c r="T897" i="12"/>
  <c r="X897" i="12"/>
  <c r="AB897" i="12"/>
  <c r="AF897" i="12"/>
  <c r="R964" i="12"/>
  <c r="V964" i="12"/>
  <c r="Z964" i="12"/>
  <c r="AD964" i="12"/>
  <c r="AH964" i="12"/>
  <c r="N870" i="12"/>
  <c r="AM870" i="12"/>
  <c r="AQ870" i="12"/>
  <c r="AK937" i="12"/>
  <c r="H937" i="12"/>
  <c r="M937" i="12"/>
  <c r="H1004" i="12"/>
  <c r="W1005" i="12"/>
  <c r="AE1005" i="12"/>
  <c r="AA646" i="12"/>
  <c r="AQ646" i="12"/>
  <c r="R672" i="12"/>
  <c r="AT803" i="12"/>
  <c r="K870" i="12"/>
  <c r="AR489" i="12"/>
  <c r="AJ501" i="12"/>
  <c r="AV501" i="12"/>
  <c r="R581" i="12"/>
  <c r="W620" i="12"/>
  <c r="X620" i="12"/>
  <c r="AJ620" i="12"/>
  <c r="W633" i="12"/>
  <c r="AE633" i="12"/>
  <c r="AD633" i="12"/>
  <c r="AT633" i="12"/>
  <c r="AM672" i="12"/>
  <c r="AQ672" i="12"/>
  <c r="AU672" i="12"/>
  <c r="AK803" i="12"/>
  <c r="AS803" i="12"/>
  <c r="AO803" i="12"/>
  <c r="X804" i="12"/>
  <c r="O823" i="12"/>
  <c r="P964" i="12"/>
  <c r="T964" i="12"/>
  <c r="X964" i="12"/>
  <c r="AB964" i="12"/>
  <c r="AF964" i="12"/>
  <c r="AS870" i="12"/>
  <c r="K937" i="12"/>
  <c r="S534" i="12"/>
  <c r="AQ534" i="12"/>
  <c r="U534" i="12"/>
  <c r="AK534" i="12"/>
  <c r="R557" i="12"/>
  <c r="Z557" i="12"/>
  <c r="AH557" i="12"/>
  <c r="AC568" i="12"/>
  <c r="AS568" i="12"/>
  <c r="U607" i="12"/>
  <c r="AK607" i="12"/>
  <c r="AN620" i="12"/>
  <c r="AF633" i="12"/>
  <c r="AV633" i="12"/>
  <c r="X646" i="12"/>
  <c r="AS646" i="12"/>
  <c r="AN659" i="12"/>
  <c r="AJ672" i="12"/>
  <c r="AN672" i="12"/>
  <c r="AR672" i="12"/>
  <c r="AV672" i="12"/>
  <c r="AP803" i="12"/>
  <c r="AL803" i="12"/>
  <c r="AG830" i="12"/>
  <c r="P876" i="12"/>
  <c r="T876" i="12"/>
  <c r="X876" i="12"/>
  <c r="AB876" i="12"/>
  <c r="AB870" i="12" s="1"/>
  <c r="AF876" i="12"/>
  <c r="R943" i="12"/>
  <c r="V943" i="12"/>
  <c r="Z943" i="12"/>
  <c r="AD943" i="12"/>
  <c r="AH943" i="12"/>
  <c r="P957" i="12"/>
  <c r="P937" i="12" s="1"/>
  <c r="T957" i="12"/>
  <c r="X957" i="12"/>
  <c r="AB957" i="12"/>
  <c r="AF957" i="12"/>
  <c r="AF937" i="12" s="1"/>
  <c r="AO1071" i="12"/>
  <c r="AS1071" i="12"/>
  <c r="H1138" i="12"/>
  <c r="H1197" i="12"/>
  <c r="AF1270" i="12"/>
  <c r="P1284" i="12"/>
  <c r="X1284" i="12"/>
  <c r="AF1284" i="12"/>
  <c r="Q1284" i="12"/>
  <c r="N1331" i="12"/>
  <c r="L870" i="12"/>
  <c r="AN870" i="12"/>
  <c r="AV870" i="12"/>
  <c r="AJ870" i="12"/>
  <c r="Z1024" i="12"/>
  <c r="N1071" i="12"/>
  <c r="AT1071" i="12"/>
  <c r="R1072" i="12"/>
  <c r="Z1072" i="12"/>
  <c r="AH1072" i="12"/>
  <c r="P1077" i="12"/>
  <c r="X1077" i="12"/>
  <c r="AF1077" i="12"/>
  <c r="AE1077" i="12"/>
  <c r="R1091" i="12"/>
  <c r="Z1091" i="12"/>
  <c r="AD1091" i="12"/>
  <c r="AH1091" i="12"/>
  <c r="Q1091" i="12"/>
  <c r="Q1144" i="12"/>
  <c r="AI1144" i="12"/>
  <c r="AJ1138" i="12"/>
  <c r="L937" i="12"/>
  <c r="AJ937" i="12"/>
  <c r="AN937" i="12"/>
  <c r="M1071" i="12"/>
  <c r="S1398" i="12"/>
  <c r="AI1398" i="12"/>
  <c r="AM1403" i="12"/>
  <c r="N1264" i="12"/>
  <c r="AI1291" i="12"/>
  <c r="AI1264" i="12" s="1"/>
  <c r="U1265" i="12"/>
  <c r="P1270" i="12"/>
  <c r="X1270" i="12"/>
  <c r="R1270" i="12"/>
  <c r="AT1331" i="12"/>
  <c r="AI1337" i="12"/>
  <c r="AI1331" i="12" s="1"/>
  <c r="Q1337" i="12"/>
  <c r="Y1337" i="12"/>
  <c r="U1337" i="12"/>
  <c r="AC1337" i="12"/>
  <c r="V1351" i="12"/>
  <c r="AD1351" i="12"/>
  <c r="T1398" i="12"/>
  <c r="AJ1398" i="12"/>
  <c r="I1428" i="12"/>
  <c r="I1430" i="12"/>
  <c r="I1438" i="12"/>
  <c r="I1446" i="12"/>
  <c r="W711" i="12"/>
  <c r="AE711" i="12"/>
  <c r="AF1157" i="12"/>
  <c r="AF1138" i="12" s="1"/>
  <c r="V1005" i="12"/>
  <c r="W1010" i="12"/>
  <c r="O1005" i="12"/>
  <c r="AN1071" i="12"/>
  <c r="AV1071" i="12"/>
  <c r="Y1077" i="12"/>
  <c r="AG1077" i="12"/>
  <c r="AS1138" i="12"/>
  <c r="AO1138" i="12"/>
  <c r="AI1157" i="12"/>
  <c r="AK1264" i="12"/>
  <c r="AS1264" i="12"/>
  <c r="O1265" i="12"/>
  <c r="O1291" i="12"/>
  <c r="Z1270" i="12"/>
  <c r="AH1270" i="12"/>
  <c r="AH1264" i="12" s="1"/>
  <c r="AN1331" i="12"/>
  <c r="AC1351" i="12"/>
  <c r="H1403" i="12"/>
  <c r="AS1403" i="12"/>
  <c r="I1431" i="12"/>
  <c r="W1422" i="12"/>
  <c r="I1422" i="12" s="1"/>
  <c r="AF672" i="12"/>
  <c r="X672" i="12"/>
  <c r="AD672" i="12"/>
  <c r="W685" i="12"/>
  <c r="AE685" i="12"/>
  <c r="W737" i="12"/>
  <c r="AD776" i="12"/>
  <c r="W776" i="12"/>
  <c r="AE776" i="12"/>
  <c r="P1010" i="12"/>
  <c r="AM1071" i="12"/>
  <c r="AQ1071" i="12"/>
  <c r="AU1071" i="12"/>
  <c r="V1077" i="12"/>
  <c r="Q1077" i="12"/>
  <c r="K1138" i="12"/>
  <c r="O1138" i="12"/>
  <c r="AV1138" i="12"/>
  <c r="AL1264" i="12"/>
  <c r="AT1264" i="12"/>
  <c r="AN1264" i="12"/>
  <c r="AV1264" i="12"/>
  <c r="O1284" i="12"/>
  <c r="T1265" i="12"/>
  <c r="AB1265" i="12"/>
  <c r="O1358" i="12"/>
  <c r="U1332" i="12"/>
  <c r="AC1332" i="12"/>
  <c r="X1358" i="12"/>
  <c r="I1433" i="12"/>
  <c r="X1415" i="12"/>
  <c r="I1415" i="12" s="1"/>
  <c r="AB1404" i="12"/>
  <c r="AE1404" i="12"/>
  <c r="AE1403" i="12" s="1"/>
  <c r="I1440" i="12"/>
  <c r="AD1421" i="12"/>
  <c r="AG40" i="13"/>
  <c r="X1157" i="12"/>
  <c r="X1138" i="12" s="1"/>
  <c r="S1157" i="12"/>
  <c r="S1138" i="12" s="1"/>
  <c r="S1144" i="12"/>
  <c r="AA1144" i="12"/>
  <c r="S1010" i="12"/>
  <c r="AA1010" i="12"/>
  <c r="T790" i="12"/>
  <c r="T789" i="12" s="1"/>
  <c r="AB790" i="12"/>
  <c r="AB789" i="12" s="1"/>
  <c r="V790" i="12"/>
  <c r="V789" i="12" s="1"/>
  <c r="AD790" i="12"/>
  <c r="AD789" i="12" s="1"/>
  <c r="U790" i="12"/>
  <c r="U789" i="12" s="1"/>
  <c r="AC790" i="12"/>
  <c r="AC789" i="12" s="1"/>
  <c r="Y776" i="12"/>
  <c r="U776" i="12"/>
  <c r="AC776" i="12"/>
  <c r="T776" i="12"/>
  <c r="AB776" i="12"/>
  <c r="V763" i="12"/>
  <c r="AD763" i="12"/>
  <c r="U763" i="12"/>
  <c r="AC763" i="12"/>
  <c r="T763" i="12"/>
  <c r="AB763" i="12"/>
  <c r="V750" i="12"/>
  <c r="AF750" i="12"/>
  <c r="S750" i="12"/>
  <c r="AA750" i="12"/>
  <c r="T750" i="12"/>
  <c r="AB750" i="12"/>
  <c r="U750" i="12"/>
  <c r="AC750" i="12"/>
  <c r="V737" i="12"/>
  <c r="AD737" i="12"/>
  <c r="U737" i="12"/>
  <c r="AC737" i="12"/>
  <c r="T737" i="12"/>
  <c r="AB737" i="12"/>
  <c r="W724" i="12"/>
  <c r="AE724" i="12"/>
  <c r="V724" i="12"/>
  <c r="AD724" i="12"/>
  <c r="T724" i="12"/>
  <c r="AB724" i="12"/>
  <c r="U724" i="12"/>
  <c r="AC724" i="12"/>
  <c r="U711" i="12"/>
  <c r="AC711" i="12"/>
  <c r="T711" i="12"/>
  <c r="AB711" i="12"/>
  <c r="V698" i="12"/>
  <c r="AD698" i="12"/>
  <c r="T698" i="12"/>
  <c r="AB698" i="12"/>
  <c r="U698" i="12"/>
  <c r="AC698" i="12"/>
  <c r="V685" i="12"/>
  <c r="AD685" i="12"/>
  <c r="U685" i="12"/>
  <c r="AC685" i="12"/>
  <c r="T685" i="12"/>
  <c r="AB685" i="12"/>
  <c r="V672" i="12"/>
  <c r="Z672" i="12"/>
  <c r="AH672" i="12"/>
  <c r="AI672" i="12"/>
  <c r="AA672" i="12"/>
  <c r="T672" i="12"/>
  <c r="AB672" i="12"/>
  <c r="S672" i="12"/>
  <c r="W672" i="12"/>
  <c r="AE672" i="12"/>
  <c r="AC672" i="12"/>
  <c r="U672" i="12"/>
  <c r="J93" i="12"/>
  <c r="R93" i="12"/>
  <c r="Z93" i="12"/>
  <c r="AH93" i="12"/>
  <c r="AP93" i="12"/>
  <c r="K93" i="12"/>
  <c r="S93" i="12"/>
  <c r="AA93" i="12"/>
  <c r="AI93" i="12"/>
  <c r="AQ93" i="12"/>
  <c r="L93" i="12"/>
  <c r="T93" i="12"/>
  <c r="AB93" i="12"/>
  <c r="AJ93" i="12"/>
  <c r="AR93" i="12"/>
  <c r="M93" i="12"/>
  <c r="U93" i="12"/>
  <c r="AC93" i="12"/>
  <c r="AK93" i="12"/>
  <c r="AS93" i="12"/>
  <c r="N93" i="12"/>
  <c r="AL93" i="12"/>
  <c r="O93" i="12"/>
  <c r="W93" i="12"/>
  <c r="AE93" i="12"/>
  <c r="AM93" i="12"/>
  <c r="AU93" i="12"/>
  <c r="V93" i="12"/>
  <c r="AD93" i="12"/>
  <c r="AT93" i="12"/>
  <c r="P93" i="12"/>
  <c r="X93" i="12"/>
  <c r="AF93" i="12"/>
  <c r="AN93" i="12"/>
  <c r="AV93" i="12"/>
  <c r="I1448" i="12"/>
  <c r="AC1421" i="12"/>
  <c r="I1444" i="12"/>
  <c r="I1436" i="12"/>
  <c r="I1432" i="12"/>
  <c r="AB1421" i="12"/>
  <c r="AB1403" i="12" s="1"/>
  <c r="Y1421" i="12"/>
  <c r="AA1421" i="12"/>
  <c r="X1421" i="12"/>
  <c r="Z1421" i="12"/>
  <c r="I1424" i="12"/>
  <c r="W1426" i="12"/>
  <c r="I1426" i="12" s="1"/>
  <c r="W1434" i="12"/>
  <c r="I1434" i="12" s="1"/>
  <c r="W1442" i="12"/>
  <c r="I1442" i="12" s="1"/>
  <c r="I1413" i="12"/>
  <c r="AA1404" i="12"/>
  <c r="AC1404" i="12"/>
  <c r="AC1403" i="12" s="1"/>
  <c r="AD1404" i="12"/>
  <c r="AD1403" i="12" s="1"/>
  <c r="AF1404" i="12"/>
  <c r="AF1403" i="12" s="1"/>
  <c r="Z1404" i="12"/>
  <c r="AG1404" i="12"/>
  <c r="AG1403" i="12" s="1"/>
  <c r="X1409" i="12"/>
  <c r="X1417" i="12"/>
  <c r="I1417" i="12" s="1"/>
  <c r="J1403" i="12"/>
  <c r="AP1403" i="12"/>
  <c r="R1403" i="12"/>
  <c r="AH1403" i="12"/>
  <c r="Q1398" i="12"/>
  <c r="R1398" i="12"/>
  <c r="Y1398" i="12"/>
  <c r="Z1398" i="12"/>
  <c r="P1398" i="12"/>
  <c r="Q1358" i="12"/>
  <c r="Q1331" i="12" s="1"/>
  <c r="P1358" i="12"/>
  <c r="Y1358" i="12"/>
  <c r="AG1358" i="12"/>
  <c r="AG1331" i="12" s="1"/>
  <c r="V1358" i="12"/>
  <c r="AD1358" i="12"/>
  <c r="AF1358" i="12"/>
  <c r="R1358" i="12"/>
  <c r="Z1358" i="12"/>
  <c r="AH1358" i="12"/>
  <c r="AH1331" i="12" s="1"/>
  <c r="W1358" i="12"/>
  <c r="AE1358" i="12"/>
  <c r="S1358" i="12"/>
  <c r="AA1358" i="12"/>
  <c r="T1358" i="12"/>
  <c r="AB1358" i="12"/>
  <c r="U1358" i="12"/>
  <c r="AC1358" i="12"/>
  <c r="T1351" i="12"/>
  <c r="AB1351" i="12"/>
  <c r="U1351" i="12"/>
  <c r="S1351" i="12"/>
  <c r="AA1351" i="12"/>
  <c r="S1337" i="12"/>
  <c r="AA1337" i="12"/>
  <c r="R1337" i="12"/>
  <c r="W1337" i="12"/>
  <c r="W1331" i="12" s="1"/>
  <c r="AE1337" i="12"/>
  <c r="T1337" i="12"/>
  <c r="AB1337" i="12"/>
  <c r="V1337" i="12"/>
  <c r="AD1337" i="12"/>
  <c r="T1332" i="12"/>
  <c r="AB1332" i="12"/>
  <c r="K1331" i="12"/>
  <c r="AQ1331" i="12"/>
  <c r="L1331" i="12"/>
  <c r="AJ1331" i="12"/>
  <c r="AR1331" i="12"/>
  <c r="J1331" i="12"/>
  <c r="AP1331" i="12"/>
  <c r="AO1331" i="12"/>
  <c r="M1331" i="12"/>
  <c r="AK1331" i="12"/>
  <c r="AS1331" i="12"/>
  <c r="H1331" i="12"/>
  <c r="X1291" i="12"/>
  <c r="AF1291" i="12"/>
  <c r="AF1264" i="12" s="1"/>
  <c r="AE1291" i="12"/>
  <c r="Q1291" i="12"/>
  <c r="AG1291" i="12"/>
  <c r="V1291" i="12"/>
  <c r="AD1291" i="12"/>
  <c r="Y1291" i="12"/>
  <c r="Y1264" i="12" s="1"/>
  <c r="R1291" i="12"/>
  <c r="Z1291" i="12"/>
  <c r="U1291" i="12"/>
  <c r="AC1291" i="12"/>
  <c r="S1291" i="12"/>
  <c r="AA1291" i="12"/>
  <c r="T1291" i="12"/>
  <c r="AB1291" i="12"/>
  <c r="Z1284" i="12"/>
  <c r="V1284" i="12"/>
  <c r="AD1284" i="12"/>
  <c r="AB1284" i="12"/>
  <c r="S1284" i="12"/>
  <c r="AA1284" i="12"/>
  <c r="W1270" i="12"/>
  <c r="AE1270" i="12"/>
  <c r="V1270" i="12"/>
  <c r="AD1270" i="12"/>
  <c r="S1270" i="12"/>
  <c r="AA1270" i="12"/>
  <c r="T1270" i="12"/>
  <c r="AB1270" i="12"/>
  <c r="U1270" i="12"/>
  <c r="AC1270" i="12"/>
  <c r="X1264" i="12"/>
  <c r="S1265" i="12"/>
  <c r="AA1265" i="12"/>
  <c r="O1264" i="12"/>
  <c r="K1264" i="12"/>
  <c r="AQ1264" i="12"/>
  <c r="L1264" i="12"/>
  <c r="AJ1264" i="12"/>
  <c r="AR1264" i="12"/>
  <c r="AO1264" i="12"/>
  <c r="J1264" i="12"/>
  <c r="AP1264" i="12"/>
  <c r="H1264" i="12"/>
  <c r="AG1157" i="12"/>
  <c r="AG1138" i="12" s="1"/>
  <c r="AE1157" i="12"/>
  <c r="AA1157" i="12"/>
  <c r="AA1138" i="12" s="1"/>
  <c r="Q1157" i="12"/>
  <c r="Q1138" i="12" s="1"/>
  <c r="Y1157" i="12"/>
  <c r="Y1138" i="12" s="1"/>
  <c r="W1157" i="12"/>
  <c r="T1157" i="12"/>
  <c r="AB1157" i="12"/>
  <c r="U1157" i="12"/>
  <c r="AC1157" i="12"/>
  <c r="V1157" i="12"/>
  <c r="AD1157" i="12"/>
  <c r="AB1144" i="12"/>
  <c r="R1144" i="12"/>
  <c r="R1138" i="12" s="1"/>
  <c r="Z1144" i="12"/>
  <c r="Z1138" i="12" s="1"/>
  <c r="AH1144" i="12"/>
  <c r="AH1138" i="12" s="1"/>
  <c r="W1144" i="12"/>
  <c r="AE1144" i="12"/>
  <c r="T1144" i="12"/>
  <c r="V1144" i="12"/>
  <c r="AD1144" i="12"/>
  <c r="U1144" i="12"/>
  <c r="AC1144" i="12"/>
  <c r="AT1138" i="12"/>
  <c r="AR1138" i="12"/>
  <c r="Q1098" i="12"/>
  <c r="Q1071" i="12" s="1"/>
  <c r="Y1098" i="12"/>
  <c r="Y1071" i="12" s="1"/>
  <c r="AI1098" i="12"/>
  <c r="X1098" i="12"/>
  <c r="AG1098" i="12"/>
  <c r="AG1071" i="12" s="1"/>
  <c r="P1098" i="12"/>
  <c r="W1098" i="12"/>
  <c r="O1098" i="12"/>
  <c r="AE1098" i="12"/>
  <c r="Z1098" i="12"/>
  <c r="AH1098" i="12"/>
  <c r="R1098" i="12"/>
  <c r="S1098" i="12"/>
  <c r="AA1098" i="12"/>
  <c r="T1098" i="12"/>
  <c r="AB1098" i="12"/>
  <c r="U1098" i="12"/>
  <c r="AC1098" i="12"/>
  <c r="V1098" i="12"/>
  <c r="AD1098" i="12"/>
  <c r="W1091" i="12"/>
  <c r="AE1091" i="12"/>
  <c r="O1091" i="12"/>
  <c r="U1091" i="12"/>
  <c r="AC1091" i="12"/>
  <c r="W1077" i="12"/>
  <c r="S1077" i="12"/>
  <c r="AA1077" i="12"/>
  <c r="AI1077" i="12"/>
  <c r="R1077" i="12"/>
  <c r="Z1077" i="12"/>
  <c r="AH1077" i="12"/>
  <c r="T1077" i="12"/>
  <c r="AB1077" i="12"/>
  <c r="U1077" i="12"/>
  <c r="AC1077" i="12"/>
  <c r="AD1077" i="12"/>
  <c r="P1071" i="12"/>
  <c r="T1072" i="12"/>
  <c r="AB1072" i="12"/>
  <c r="O1072" i="12"/>
  <c r="AF1071" i="12"/>
  <c r="L1071" i="12"/>
  <c r="J1071" i="12"/>
  <c r="AP1071" i="12"/>
  <c r="K1071" i="12"/>
  <c r="O1024" i="12"/>
  <c r="AH1031" i="12"/>
  <c r="AH1004" i="12" s="1"/>
  <c r="Y1031" i="12"/>
  <c r="AG1031" i="12"/>
  <c r="Q1031" i="12"/>
  <c r="AD1031" i="12"/>
  <c r="O1031" i="12"/>
  <c r="W1031" i="12"/>
  <c r="AE1031" i="12"/>
  <c r="AF1031" i="12"/>
  <c r="V1031" i="12"/>
  <c r="R1031" i="12"/>
  <c r="R1004" i="12" s="1"/>
  <c r="Z1031" i="12"/>
  <c r="Z1004" i="12" s="1"/>
  <c r="P1031" i="12"/>
  <c r="U1031" i="12"/>
  <c r="AC1031" i="12"/>
  <c r="S1031" i="12"/>
  <c r="S1004" i="12" s="1"/>
  <c r="AA1031" i="12"/>
  <c r="AI1031" i="12"/>
  <c r="T1031" i="12"/>
  <c r="AB1031" i="12"/>
  <c r="AN1004" i="12"/>
  <c r="AV1004" i="12"/>
  <c r="AL1004" i="12"/>
  <c r="AT1004" i="12"/>
  <c r="U1024" i="12"/>
  <c r="AC1024" i="12"/>
  <c r="T1024" i="12"/>
  <c r="AB1024" i="12"/>
  <c r="P1024" i="12"/>
  <c r="X1024" i="12"/>
  <c r="AF1024" i="12"/>
  <c r="O1010" i="12"/>
  <c r="AP1004" i="12"/>
  <c r="V1010" i="12"/>
  <c r="AD1010" i="12"/>
  <c r="AE1010" i="12"/>
  <c r="N1004" i="12"/>
  <c r="Q1010" i="12"/>
  <c r="Y1010" i="12"/>
  <c r="AC1010" i="12"/>
  <c r="J1004" i="12"/>
  <c r="U1010" i="12"/>
  <c r="T1010" i="12"/>
  <c r="AB1010" i="12"/>
  <c r="AQ1004" i="12"/>
  <c r="AG1005" i="12"/>
  <c r="AG1004" i="12" s="1"/>
  <c r="Y1005" i="12"/>
  <c r="K1004" i="12"/>
  <c r="AB1005" i="12"/>
  <c r="T1005" i="12"/>
  <c r="X1005" i="12"/>
  <c r="L1004" i="12"/>
  <c r="AR1004" i="12"/>
  <c r="M1004" i="12"/>
  <c r="AK1004" i="12"/>
  <c r="AS1004" i="12"/>
  <c r="AM1004" i="12"/>
  <c r="AU1004" i="12"/>
  <c r="AO1004" i="12"/>
  <c r="AJ1004" i="12"/>
  <c r="Z937" i="12"/>
  <c r="Y937" i="12"/>
  <c r="AG937" i="12"/>
  <c r="Q937" i="12"/>
  <c r="AO937" i="12"/>
  <c r="T870" i="12"/>
  <c r="Q870" i="12"/>
  <c r="AG870" i="12"/>
  <c r="Y870" i="12"/>
  <c r="AO870" i="12"/>
  <c r="R870" i="12"/>
  <c r="AP870" i="12"/>
  <c r="H870" i="12"/>
  <c r="J870" i="12"/>
  <c r="Z870" i="12"/>
  <c r="Q830" i="12"/>
  <c r="AI823" i="12"/>
  <c r="AA830" i="12"/>
  <c r="S830" i="12"/>
  <c r="AD830" i="12"/>
  <c r="AI830" i="12"/>
  <c r="P830" i="12"/>
  <c r="X830" i="12"/>
  <c r="AF830" i="12"/>
  <c r="R830" i="12"/>
  <c r="Z830" i="12"/>
  <c r="AH830" i="12"/>
  <c r="AJ803" i="12"/>
  <c r="O830" i="12"/>
  <c r="AE830" i="12"/>
  <c r="T830" i="12"/>
  <c r="AB830" i="12"/>
  <c r="N830" i="12"/>
  <c r="V830" i="12"/>
  <c r="W830" i="12"/>
  <c r="M830" i="12"/>
  <c r="U830" i="12"/>
  <c r="AC830" i="12"/>
  <c r="M823" i="12"/>
  <c r="U823" i="12"/>
  <c r="AC823" i="12"/>
  <c r="AB823" i="12"/>
  <c r="N823" i="12"/>
  <c r="AD823" i="12"/>
  <c r="P823" i="12"/>
  <c r="X823" i="12"/>
  <c r="AF823" i="12"/>
  <c r="AF803" i="12" s="1"/>
  <c r="T823" i="12"/>
  <c r="V823" i="12"/>
  <c r="W823" i="12"/>
  <c r="R823" i="12"/>
  <c r="Z823" i="12"/>
  <c r="AH823" i="12"/>
  <c r="AA809" i="12"/>
  <c r="AI809" i="12"/>
  <c r="AE809" i="12"/>
  <c r="T809" i="12"/>
  <c r="AB809" i="12"/>
  <c r="AD809" i="12"/>
  <c r="N809" i="12"/>
  <c r="V809" i="12"/>
  <c r="O809" i="12"/>
  <c r="W809" i="12"/>
  <c r="M809" i="12"/>
  <c r="U809" i="12"/>
  <c r="AC809" i="12"/>
  <c r="U804" i="12"/>
  <c r="S804" i="12"/>
  <c r="AA804" i="12"/>
  <c r="V804" i="12"/>
  <c r="AD804" i="12"/>
  <c r="AC804" i="12"/>
  <c r="Q803" i="12"/>
  <c r="J803" i="12"/>
  <c r="S659" i="12"/>
  <c r="AA659" i="12"/>
  <c r="AI659" i="12"/>
  <c r="AQ659" i="12"/>
  <c r="Z659" i="12"/>
  <c r="AH659" i="12"/>
  <c r="AP659" i="12"/>
  <c r="Y659" i="12"/>
  <c r="AO659" i="12"/>
  <c r="AG659" i="12"/>
  <c r="T659" i="12"/>
  <c r="AB659" i="12"/>
  <c r="AJ659" i="12"/>
  <c r="AR659" i="12"/>
  <c r="R659" i="12"/>
  <c r="AM646" i="12"/>
  <c r="S646" i="12"/>
  <c r="AI646" i="12"/>
  <c r="AC646" i="12"/>
  <c r="AU646" i="12"/>
  <c r="W646" i="12"/>
  <c r="AE646" i="12"/>
  <c r="T646" i="12"/>
  <c r="AB646" i="12"/>
  <c r="AJ646" i="12"/>
  <c r="AR646" i="12"/>
  <c r="Z646" i="12"/>
  <c r="AH646" i="12"/>
  <c r="AP646" i="12"/>
  <c r="Y646" i="12"/>
  <c r="AG646" i="12"/>
  <c r="AO646" i="12"/>
  <c r="R646" i="12"/>
  <c r="U633" i="12"/>
  <c r="AS633" i="12"/>
  <c r="AC633" i="12"/>
  <c r="Y633" i="12"/>
  <c r="AG633" i="12"/>
  <c r="AO633" i="12"/>
  <c r="S633" i="12"/>
  <c r="AA633" i="12"/>
  <c r="AI633" i="12"/>
  <c r="AQ633" i="12"/>
  <c r="R633" i="12"/>
  <c r="Z633" i="12"/>
  <c r="AH633" i="12"/>
  <c r="AP633" i="12"/>
  <c r="S620" i="12"/>
  <c r="AF620" i="12"/>
  <c r="AA620" i="12"/>
  <c r="AQ620" i="12"/>
  <c r="U620" i="12"/>
  <c r="AC620" i="12"/>
  <c r="AK620" i="12"/>
  <c r="AE620" i="12"/>
  <c r="AV620" i="12"/>
  <c r="AA607" i="12"/>
  <c r="R607" i="12"/>
  <c r="Z607" i="12"/>
  <c r="R594" i="12"/>
  <c r="W594" i="12"/>
  <c r="AE594" i="12"/>
  <c r="Z594" i="12"/>
  <c r="AH594" i="12"/>
  <c r="AP594" i="12"/>
  <c r="AN594" i="12"/>
  <c r="AK581" i="12"/>
  <c r="W581" i="12"/>
  <c r="X581" i="12"/>
  <c r="AE581" i="12"/>
  <c r="AM568" i="12"/>
  <c r="L556" i="12"/>
  <c r="X568" i="12"/>
  <c r="T568" i="12"/>
  <c r="R568" i="12"/>
  <c r="U568" i="12"/>
  <c r="AK568" i="12"/>
  <c r="M556" i="12"/>
  <c r="AN568" i="12"/>
  <c r="AV568" i="12"/>
  <c r="AI568" i="12"/>
  <c r="AQ557" i="12"/>
  <c r="AP557" i="12"/>
  <c r="AC557" i="12"/>
  <c r="AS557" i="12"/>
  <c r="W557" i="12"/>
  <c r="AU557" i="12"/>
  <c r="P556" i="12"/>
  <c r="O556" i="12"/>
  <c r="N556" i="12"/>
  <c r="V546" i="12"/>
  <c r="AL546" i="12"/>
  <c r="M546" i="12"/>
  <c r="AT546" i="12"/>
  <c r="L546" i="12"/>
  <c r="AD546" i="12"/>
  <c r="P546" i="12"/>
  <c r="AC546" i="12"/>
  <c r="K546" i="12"/>
  <c r="W534" i="12"/>
  <c r="AE534" i="12"/>
  <c r="AM534" i="12"/>
  <c r="AU534" i="12"/>
  <c r="R534" i="12"/>
  <c r="Z534" i="12"/>
  <c r="AH534" i="12"/>
  <c r="AP534" i="12"/>
  <c r="M488" i="12"/>
  <c r="N488" i="12"/>
  <c r="J488" i="12"/>
  <c r="L488" i="12"/>
  <c r="AK523" i="12"/>
  <c r="Z523" i="12"/>
  <c r="AH523" i="12"/>
  <c r="AP523" i="12"/>
  <c r="R523" i="12"/>
  <c r="Z620" i="12"/>
  <c r="AH620" i="12"/>
  <c r="AP620" i="12"/>
  <c r="Y620" i="12"/>
  <c r="AG620" i="12"/>
  <c r="T620" i="12"/>
  <c r="AB620" i="12"/>
  <c r="AR620" i="12"/>
  <c r="AM620" i="12"/>
  <c r="AU620" i="12"/>
  <c r="AO620" i="12"/>
  <c r="AM607" i="12"/>
  <c r="AU607" i="12"/>
  <c r="W607" i="12"/>
  <c r="AE607" i="12"/>
  <c r="AH607" i="12"/>
  <c r="AP607" i="12"/>
  <c r="S607" i="12"/>
  <c r="AI607" i="12"/>
  <c r="AQ607" i="12"/>
  <c r="T607" i="12"/>
  <c r="AJ607" i="12"/>
  <c r="AB607" i="12"/>
  <c r="AR607" i="12"/>
  <c r="AC607" i="12"/>
  <c r="AS607" i="12"/>
  <c r="X607" i="12"/>
  <c r="AF607" i="12"/>
  <c r="AN607" i="12"/>
  <c r="AV607" i="12"/>
  <c r="Y607" i="12"/>
  <c r="AG607" i="12"/>
  <c r="AO607" i="12"/>
  <c r="AM594" i="12"/>
  <c r="AU594" i="12"/>
  <c r="S594" i="12"/>
  <c r="AQ594" i="12"/>
  <c r="T594" i="12"/>
  <c r="AJ594" i="12"/>
  <c r="AI594" i="12"/>
  <c r="AV594" i="12"/>
  <c r="AA594" i="12"/>
  <c r="AB594" i="12"/>
  <c r="AR594" i="12"/>
  <c r="X594" i="12"/>
  <c r="AF594" i="12"/>
  <c r="Y594" i="12"/>
  <c r="AG594" i="12"/>
  <c r="AO594" i="12"/>
  <c r="AN581" i="12"/>
  <c r="AH581" i="12"/>
  <c r="AM581" i="12"/>
  <c r="AU581" i="12"/>
  <c r="AP581" i="12"/>
  <c r="Z581" i="12"/>
  <c r="AO581" i="12"/>
  <c r="T581" i="12"/>
  <c r="AJ581" i="12"/>
  <c r="AF581" i="12"/>
  <c r="AV581" i="12"/>
  <c r="Y581" i="12"/>
  <c r="AG581" i="12"/>
  <c r="AB581" i="12"/>
  <c r="AR581" i="12"/>
  <c r="S581" i="12"/>
  <c r="AA581" i="12"/>
  <c r="AI581" i="12"/>
  <c r="AQ581" i="12"/>
  <c r="AE568" i="12"/>
  <c r="S568" i="12"/>
  <c r="AA568" i="12"/>
  <c r="Y568" i="12"/>
  <c r="AG568" i="12"/>
  <c r="AO568" i="12"/>
  <c r="Z568" i="12"/>
  <c r="AP568" i="12"/>
  <c r="AQ568" i="12"/>
  <c r="AH568" i="12"/>
  <c r="AM557" i="12"/>
  <c r="T557" i="12"/>
  <c r="AB557" i="12"/>
  <c r="AJ557" i="12"/>
  <c r="AR557" i="12"/>
  <c r="S557" i="12"/>
  <c r="AA557" i="12"/>
  <c r="AI557" i="12"/>
  <c r="X557" i="12"/>
  <c r="AF557" i="12"/>
  <c r="AN557" i="12"/>
  <c r="AV557" i="12"/>
  <c r="Y557" i="12"/>
  <c r="AG557" i="12"/>
  <c r="AO557" i="12"/>
  <c r="AL556" i="12"/>
  <c r="AN546" i="12"/>
  <c r="AM546" i="12"/>
  <c r="AU546" i="12"/>
  <c r="AP546" i="12"/>
  <c r="Z546" i="12"/>
  <c r="AS546" i="12"/>
  <c r="AH546" i="12"/>
  <c r="AV546" i="12"/>
  <c r="X546" i="12"/>
  <c r="AK546" i="12"/>
  <c r="AO546" i="12"/>
  <c r="AI546" i="12"/>
  <c r="AQ546" i="12"/>
  <c r="AR546" i="12"/>
  <c r="AF546" i="12"/>
  <c r="S546" i="12"/>
  <c r="AA546" i="12"/>
  <c r="T546" i="12"/>
  <c r="AB546" i="12"/>
  <c r="W546" i="12"/>
  <c r="AE546" i="12"/>
  <c r="Y546" i="12"/>
  <c r="AG546" i="12"/>
  <c r="AF534" i="12"/>
  <c r="AG534" i="12"/>
  <c r="AN534" i="12"/>
  <c r="AV534" i="12"/>
  <c r="Y534" i="12"/>
  <c r="AO534" i="12"/>
  <c r="AA534" i="12"/>
  <c r="AI534" i="12"/>
  <c r="AI488" i="12" s="1"/>
  <c r="T534" i="12"/>
  <c r="AB534" i="12"/>
  <c r="AJ534" i="12"/>
  <c r="AR534" i="12"/>
  <c r="X523" i="12"/>
  <c r="AF523" i="12"/>
  <c r="AN523" i="12"/>
  <c r="AM523" i="12"/>
  <c r="S523" i="12"/>
  <c r="AA523" i="12"/>
  <c r="AQ523" i="12"/>
  <c r="AJ523" i="12"/>
  <c r="AV523" i="12"/>
  <c r="Y523" i="12"/>
  <c r="AG523" i="12"/>
  <c r="V523" i="12"/>
  <c r="AD523" i="12"/>
  <c r="AT523" i="12"/>
  <c r="AT488" i="12" s="1"/>
  <c r="AO523" i="12"/>
  <c r="U512" i="12"/>
  <c r="AK512" i="12"/>
  <c r="Z512" i="12"/>
  <c r="AH512" i="12"/>
  <c r="AP512" i="12"/>
  <c r="X512" i="12"/>
  <c r="AF512" i="12"/>
  <c r="AN512" i="12"/>
  <c r="AV512" i="12"/>
  <c r="Y512" i="12"/>
  <c r="AG512" i="12"/>
  <c r="AO512" i="12"/>
  <c r="Z501" i="12"/>
  <c r="AP501" i="12"/>
  <c r="X501" i="12"/>
  <c r="AF501" i="12"/>
  <c r="AN501" i="12"/>
  <c r="T501" i="12"/>
  <c r="AB501" i="12"/>
  <c r="Y501" i="12"/>
  <c r="AG501" i="12"/>
  <c r="AO501" i="12"/>
  <c r="S501" i="12"/>
  <c r="AA501" i="12"/>
  <c r="AR501" i="12"/>
  <c r="AL488" i="12"/>
  <c r="AQ489" i="12"/>
  <c r="U489" i="12"/>
  <c r="AC489" i="12"/>
  <c r="AP489" i="12"/>
  <c r="AK489" i="12"/>
  <c r="AS489" i="12"/>
  <c r="AS488" i="12" s="1"/>
  <c r="T489" i="12"/>
  <c r="AH489" i="12"/>
  <c r="Z489" i="12"/>
  <c r="Y489" i="12"/>
  <c r="AG489" i="12"/>
  <c r="AO489" i="12"/>
  <c r="AE489" i="12"/>
  <c r="AE488" i="12" s="1"/>
  <c r="W489" i="12"/>
  <c r="AJ489" i="12"/>
  <c r="R546" i="12"/>
  <c r="AJ546" i="12"/>
  <c r="K488" i="12"/>
  <c r="O488" i="12"/>
  <c r="P488" i="12"/>
  <c r="J556" i="12"/>
  <c r="K556" i="12"/>
  <c r="Q556" i="12"/>
  <c r="H556" i="12"/>
  <c r="H484" i="12" s="1"/>
  <c r="Q546" i="12"/>
  <c r="Q488" i="12"/>
  <c r="K64" i="12"/>
  <c r="Q326" i="12"/>
  <c r="Q270" i="12"/>
  <c r="V356" i="12"/>
  <c r="AD356" i="12"/>
  <c r="AM356" i="12"/>
  <c r="AU356" i="12"/>
  <c r="O377" i="12"/>
  <c r="W377" i="12"/>
  <c r="W350" i="12" s="1"/>
  <c r="AE377" i="12"/>
  <c r="AE350" i="12" s="1"/>
  <c r="AN377" i="12"/>
  <c r="AV377" i="12"/>
  <c r="Q377" i="12"/>
  <c r="Z377" i="12"/>
  <c r="AQ377" i="12"/>
  <c r="N417" i="12"/>
  <c r="AK417" i="12"/>
  <c r="AS417" i="12"/>
  <c r="T418" i="12"/>
  <c r="AH350" i="12"/>
  <c r="O417" i="12"/>
  <c r="O51" i="12"/>
  <c r="AM51" i="12"/>
  <c r="N64" i="12"/>
  <c r="N51" i="12"/>
  <c r="V51" i="12"/>
  <c r="AD51" i="12"/>
  <c r="AL51" i="12"/>
  <c r="AT51" i="12"/>
  <c r="AN64" i="12"/>
  <c r="AV64" i="12"/>
  <c r="AF64" i="12"/>
  <c r="AC319" i="12"/>
  <c r="O356" i="12"/>
  <c r="X356" i="12"/>
  <c r="AF356" i="12"/>
  <c r="S356" i="12"/>
  <c r="K370" i="12"/>
  <c r="S370" i="12"/>
  <c r="AA370" i="12"/>
  <c r="AI370" i="12"/>
  <c r="AR370" i="12"/>
  <c r="AG377" i="12"/>
  <c r="I54" i="12"/>
  <c r="W51" i="12"/>
  <c r="AD64" i="12"/>
  <c r="P64" i="12"/>
  <c r="AR64" i="12"/>
  <c r="AG145" i="12"/>
  <c r="AG185" i="12"/>
  <c r="AG242" i="12"/>
  <c r="P356" i="12"/>
  <c r="P350" i="12" s="1"/>
  <c r="L370" i="12"/>
  <c r="T370" i="12"/>
  <c r="AB370" i="12"/>
  <c r="AK370" i="12"/>
  <c r="AS370" i="12"/>
  <c r="H350" i="12"/>
  <c r="AM417" i="12"/>
  <c r="X64" i="12"/>
  <c r="AN51" i="12"/>
  <c r="T139" i="12"/>
  <c r="AB139" i="12"/>
  <c r="AK139" i="12"/>
  <c r="AS139" i="12"/>
  <c r="S185" i="12"/>
  <c r="AA185" i="12"/>
  <c r="AJ185" i="12"/>
  <c r="AR185" i="12"/>
  <c r="L192" i="12"/>
  <c r="U192" i="12"/>
  <c r="AC192" i="12"/>
  <c r="AL192" i="12"/>
  <c r="AT192" i="12"/>
  <c r="M199" i="12"/>
  <c r="V199" i="12"/>
  <c r="AD199" i="12"/>
  <c r="AM199" i="12"/>
  <c r="AU199" i="12"/>
  <c r="N206" i="12"/>
  <c r="W206" i="12"/>
  <c r="AE206" i="12"/>
  <c r="AN206" i="12"/>
  <c r="AV206" i="12"/>
  <c r="O214" i="12"/>
  <c r="X214" i="12"/>
  <c r="AF214" i="12"/>
  <c r="AO214" i="12"/>
  <c r="P221" i="12"/>
  <c r="Y221" i="12"/>
  <c r="AH221" i="12"/>
  <c r="AP221" i="12"/>
  <c r="R228" i="12"/>
  <c r="Z228" i="12"/>
  <c r="AI228" i="12"/>
  <c r="AQ228" i="12"/>
  <c r="T242" i="12"/>
  <c r="AB242" i="12"/>
  <c r="AK242" i="12"/>
  <c r="AS242" i="12"/>
  <c r="L249" i="12"/>
  <c r="U249" i="12"/>
  <c r="AC249" i="12"/>
  <c r="AL249" i="12"/>
  <c r="AT249" i="12"/>
  <c r="AN263" i="12"/>
  <c r="AV263" i="12"/>
  <c r="Q176" i="12"/>
  <c r="S377" i="12"/>
  <c r="AJ377" i="12"/>
  <c r="AE51" i="12"/>
  <c r="V64" i="12"/>
  <c r="AO64" i="12"/>
  <c r="P51" i="12"/>
  <c r="Y51" i="12"/>
  <c r="AI64" i="12"/>
  <c r="AU74" i="12"/>
  <c r="Q277" i="12"/>
  <c r="AA356" i="12"/>
  <c r="AI356" i="12"/>
  <c r="AR356" i="12"/>
  <c r="N370" i="12"/>
  <c r="V370" i="12"/>
  <c r="AD370" i="12"/>
  <c r="AM370" i="12"/>
  <c r="AU370" i="12"/>
  <c r="L377" i="12"/>
  <c r="T377" i="12"/>
  <c r="AB377" i="12"/>
  <c r="AK377" i="12"/>
  <c r="AS377" i="12"/>
  <c r="AU51" i="12"/>
  <c r="AG64" i="12"/>
  <c r="X51" i="12"/>
  <c r="AV51" i="12"/>
  <c r="AG51" i="12"/>
  <c r="R64" i="12"/>
  <c r="AQ64" i="12"/>
  <c r="O74" i="12"/>
  <c r="M51" i="12"/>
  <c r="U51" i="12"/>
  <c r="AC51" i="12"/>
  <c r="AK51" i="12"/>
  <c r="AS51" i="12"/>
  <c r="J64" i="12"/>
  <c r="S64" i="12"/>
  <c r="AA64" i="12"/>
  <c r="AJ370" i="12"/>
  <c r="AJ64" i="12"/>
  <c r="AF51" i="12"/>
  <c r="Q51" i="12"/>
  <c r="AO51" i="12"/>
  <c r="Z64" i="12"/>
  <c r="K51" i="12"/>
  <c r="S51" i="12"/>
  <c r="AA51" i="12"/>
  <c r="AI51" i="12"/>
  <c r="AQ51" i="12"/>
  <c r="Q291" i="12"/>
  <c r="M417" i="12"/>
  <c r="J185" i="12"/>
  <c r="T185" i="12"/>
  <c r="AB185" i="12"/>
  <c r="AK185" i="12"/>
  <c r="AS185" i="12"/>
  <c r="L242" i="12"/>
  <c r="AK256" i="12"/>
  <c r="I60" i="12"/>
  <c r="I62" i="12"/>
  <c r="N139" i="12"/>
  <c r="P256" i="12"/>
  <c r="AL256" i="12"/>
  <c r="Y256" i="12"/>
  <c r="I52" i="12"/>
  <c r="I56" i="12"/>
  <c r="W139" i="12"/>
  <c r="AE139" i="12"/>
  <c r="AN139" i="12"/>
  <c r="AV139" i="12"/>
  <c r="P155" i="12"/>
  <c r="Y155" i="12"/>
  <c r="AH155" i="12"/>
  <c r="AP155" i="12"/>
  <c r="R162" i="12"/>
  <c r="Z162" i="12"/>
  <c r="AI162" i="12"/>
  <c r="AQ162" i="12"/>
  <c r="J169" i="12"/>
  <c r="S169" i="12"/>
  <c r="AA169" i="12"/>
  <c r="AJ169" i="12"/>
  <c r="AR169" i="12"/>
  <c r="K176" i="12"/>
  <c r="T176" i="12"/>
  <c r="AB176" i="12"/>
  <c r="AK176" i="12"/>
  <c r="AS176" i="12"/>
  <c r="O192" i="12"/>
  <c r="X192" i="12"/>
  <c r="AF192" i="12"/>
  <c r="AO192" i="12"/>
  <c r="P199" i="12"/>
  <c r="Y199" i="12"/>
  <c r="AH199" i="12"/>
  <c r="AP199" i="12"/>
  <c r="R206" i="12"/>
  <c r="Z206" i="12"/>
  <c r="AI206" i="12"/>
  <c r="AQ206" i="12"/>
  <c r="J214" i="12"/>
  <c r="S214" i="12"/>
  <c r="AA214" i="12"/>
  <c r="AJ214" i="12"/>
  <c r="AR214" i="12"/>
  <c r="K221" i="12"/>
  <c r="T221" i="12"/>
  <c r="AB221" i="12"/>
  <c r="AK221" i="12"/>
  <c r="AS221" i="12"/>
  <c r="L228" i="12"/>
  <c r="U228" i="12"/>
  <c r="AC228" i="12"/>
  <c r="AL228" i="12"/>
  <c r="AT228" i="12"/>
  <c r="M235" i="12"/>
  <c r="V235" i="12"/>
  <c r="AD235" i="12"/>
  <c r="AM235" i="12"/>
  <c r="AU235" i="12"/>
  <c r="N242" i="12"/>
  <c r="W242" i="12"/>
  <c r="AE242" i="12"/>
  <c r="AN242" i="12"/>
  <c r="AV242" i="12"/>
  <c r="O249" i="12"/>
  <c r="X249" i="12"/>
  <c r="AF249" i="12"/>
  <c r="AO249" i="12"/>
  <c r="AC256" i="12"/>
  <c r="AM256" i="12"/>
  <c r="Z256" i="12"/>
  <c r="R263" i="12"/>
  <c r="Z263" i="12"/>
  <c r="AI263" i="12"/>
  <c r="AQ263" i="12"/>
  <c r="J270" i="12"/>
  <c r="S270" i="12"/>
  <c r="AA270" i="12"/>
  <c r="AJ270" i="12"/>
  <c r="AR270" i="12"/>
  <c r="K277" i="12"/>
  <c r="T277" i="12"/>
  <c r="AB277" i="12"/>
  <c r="AK277" i="12"/>
  <c r="AS277" i="12"/>
  <c r="L284" i="12"/>
  <c r="U284" i="12"/>
  <c r="AC284" i="12"/>
  <c r="AL284" i="12"/>
  <c r="AT284" i="12"/>
  <c r="O305" i="12"/>
  <c r="I58" i="12"/>
  <c r="AQ74" i="12"/>
  <c r="X139" i="12"/>
  <c r="AF139" i="12"/>
  <c r="AO139" i="12"/>
  <c r="M185" i="12"/>
  <c r="W185" i="12"/>
  <c r="AE185" i="12"/>
  <c r="AN185" i="12"/>
  <c r="AV185" i="12"/>
  <c r="AO256" i="12"/>
  <c r="AP350" i="12"/>
  <c r="N74" i="12"/>
  <c r="V74" i="12"/>
  <c r="AD74" i="12"/>
  <c r="AL74" i="12"/>
  <c r="AT74" i="12"/>
  <c r="R139" i="12"/>
  <c r="Z139" i="12"/>
  <c r="AI139" i="12"/>
  <c r="AQ139" i="12"/>
  <c r="O145" i="12"/>
  <c r="X145" i="12"/>
  <c r="AF145" i="12"/>
  <c r="AO145" i="12"/>
  <c r="K155" i="12"/>
  <c r="T155" i="12"/>
  <c r="AB155" i="12"/>
  <c r="AK155" i="12"/>
  <c r="AS155" i="12"/>
  <c r="L162" i="12"/>
  <c r="U162" i="12"/>
  <c r="AC162" i="12"/>
  <c r="AL162" i="12"/>
  <c r="AT162" i="12"/>
  <c r="M169" i="12"/>
  <c r="V169" i="12"/>
  <c r="AD169" i="12"/>
  <c r="AM169" i="12"/>
  <c r="AU169" i="12"/>
  <c r="N176" i="12"/>
  <c r="W176" i="12"/>
  <c r="AE176" i="12"/>
  <c r="AN176" i="12"/>
  <c r="AV176" i="12"/>
  <c r="O185" i="12"/>
  <c r="J192" i="12"/>
  <c r="S192" i="12"/>
  <c r="AA192" i="12"/>
  <c r="AJ192" i="12"/>
  <c r="AR192" i="12"/>
  <c r="K199" i="12"/>
  <c r="T199" i="12"/>
  <c r="AB199" i="12"/>
  <c r="R350" i="12"/>
  <c r="AM74" i="12"/>
  <c r="M74" i="12"/>
  <c r="J139" i="12"/>
  <c r="S139" i="12"/>
  <c r="AA139" i="12"/>
  <c r="AJ139" i="12"/>
  <c r="AR139" i="12"/>
  <c r="P145" i="12"/>
  <c r="Y145" i="12"/>
  <c r="AH145" i="12"/>
  <c r="AP145" i="12"/>
  <c r="L155" i="12"/>
  <c r="U155" i="12"/>
  <c r="AC155" i="12"/>
  <c r="AL155" i="12"/>
  <c r="AT155" i="12"/>
  <c r="M162" i="12"/>
  <c r="V162" i="12"/>
  <c r="AD162" i="12"/>
  <c r="AM162" i="12"/>
  <c r="AU162" i="12"/>
  <c r="N169" i="12"/>
  <c r="W169" i="12"/>
  <c r="AE169" i="12"/>
  <c r="AN169" i="12"/>
  <c r="AV169" i="12"/>
  <c r="O176" i="12"/>
  <c r="X176" i="12"/>
  <c r="AF176" i="12"/>
  <c r="AO176" i="12"/>
  <c r="R185" i="12"/>
  <c r="Z185" i="12"/>
  <c r="AI185" i="12"/>
  <c r="AQ185" i="12"/>
  <c r="M291" i="12"/>
  <c r="V291" i="12"/>
  <c r="AD291" i="12"/>
  <c r="AM291" i="12"/>
  <c r="AU291" i="12"/>
  <c r="N298" i="12"/>
  <c r="W298" i="12"/>
  <c r="AE298" i="12"/>
  <c r="AN298" i="12"/>
  <c r="AV298" i="12"/>
  <c r="X305" i="12"/>
  <c r="AO343" i="12"/>
  <c r="N235" i="12"/>
  <c r="W235" i="12"/>
  <c r="AE235" i="12"/>
  <c r="AN235" i="12"/>
  <c r="AV235" i="12"/>
  <c r="O242" i="12"/>
  <c r="X242" i="12"/>
  <c r="AF242" i="12"/>
  <c r="AO242" i="12"/>
  <c r="P249" i="12"/>
  <c r="Y249" i="12"/>
  <c r="AH249" i="12"/>
  <c r="AP249" i="12"/>
  <c r="T256" i="12"/>
  <c r="AD256" i="12"/>
  <c r="AH256" i="12"/>
  <c r="AJ263" i="12"/>
  <c r="AR263" i="12"/>
  <c r="K270" i="12"/>
  <c r="T270" i="12"/>
  <c r="AB270" i="12"/>
  <c r="AL277" i="12"/>
  <c r="AG176" i="12"/>
  <c r="AG235" i="12"/>
  <c r="AG291" i="12"/>
  <c r="AQ356" i="12"/>
  <c r="AQ350" i="12" s="1"/>
  <c r="M370" i="12"/>
  <c r="U370" i="12"/>
  <c r="AC370" i="12"/>
  <c r="AL370" i="12"/>
  <c r="AT370" i="12"/>
  <c r="K377" i="12"/>
  <c r="AA377" i="12"/>
  <c r="AR377" i="12"/>
  <c r="AK199" i="12"/>
  <c r="AS199" i="12"/>
  <c r="L206" i="12"/>
  <c r="U206" i="12"/>
  <c r="AC206" i="12"/>
  <c r="AL206" i="12"/>
  <c r="AT206" i="12"/>
  <c r="M214" i="12"/>
  <c r="V214" i="12"/>
  <c r="AD214" i="12"/>
  <c r="AM214" i="12"/>
  <c r="AU214" i="12"/>
  <c r="N221" i="12"/>
  <c r="W221" i="12"/>
  <c r="AE221" i="12"/>
  <c r="AN221" i="12"/>
  <c r="AV221" i="12"/>
  <c r="O228" i="12"/>
  <c r="X228" i="12"/>
  <c r="AF228" i="12"/>
  <c r="AO228" i="12"/>
  <c r="P235" i="12"/>
  <c r="Y235" i="12"/>
  <c r="AH235" i="12"/>
  <c r="AP235" i="12"/>
  <c r="AI242" i="12"/>
  <c r="J249" i="12"/>
  <c r="S249" i="12"/>
  <c r="L256" i="12"/>
  <c r="V256" i="12"/>
  <c r="AF256" i="12"/>
  <c r="AP256" i="12"/>
  <c r="L263" i="12"/>
  <c r="U263" i="12"/>
  <c r="AC263" i="12"/>
  <c r="AM270" i="12"/>
  <c r="AU270" i="12"/>
  <c r="N277" i="12"/>
  <c r="W277" i="12"/>
  <c r="AE277" i="12"/>
  <c r="AN277" i="12"/>
  <c r="AV277" i="12"/>
  <c r="K356" i="12"/>
  <c r="T356" i="12"/>
  <c r="T350" i="12" s="1"/>
  <c r="AB356" i="12"/>
  <c r="AK356" i="12"/>
  <c r="AS356" i="12"/>
  <c r="AV350" i="12"/>
  <c r="M377" i="12"/>
  <c r="M350" i="12" s="1"/>
  <c r="U377" i="12"/>
  <c r="AC377" i="12"/>
  <c r="AL377" i="12"/>
  <c r="AT377" i="12"/>
  <c r="K192" i="12"/>
  <c r="T192" i="12"/>
  <c r="AB192" i="12"/>
  <c r="AK192" i="12"/>
  <c r="AS192" i="12"/>
  <c r="L199" i="12"/>
  <c r="U199" i="12"/>
  <c r="AC199" i="12"/>
  <c r="AL199" i="12"/>
  <c r="AT199" i="12"/>
  <c r="M206" i="12"/>
  <c r="V206" i="12"/>
  <c r="AD206" i="12"/>
  <c r="AM206" i="12"/>
  <c r="AU206" i="12"/>
  <c r="N214" i="12"/>
  <c r="W214" i="12"/>
  <c r="AE214" i="12"/>
  <c r="AN214" i="12"/>
  <c r="AV214" i="12"/>
  <c r="O221" i="12"/>
  <c r="X221" i="12"/>
  <c r="AF221" i="12"/>
  <c r="AO221" i="12"/>
  <c r="P228" i="12"/>
  <c r="Y228" i="12"/>
  <c r="AH228" i="12"/>
  <c r="AP228" i="12"/>
  <c r="R235" i="12"/>
  <c r="Z235" i="12"/>
  <c r="AI235" i="12"/>
  <c r="AQ235" i="12"/>
  <c r="J242" i="12"/>
  <c r="S242" i="12"/>
  <c r="AA242" i="12"/>
  <c r="AJ242" i="12"/>
  <c r="AR242" i="12"/>
  <c r="P242" i="12"/>
  <c r="K249" i="12"/>
  <c r="T249" i="12"/>
  <c r="AB249" i="12"/>
  <c r="AK249" i="12"/>
  <c r="AS249" i="12"/>
  <c r="M256" i="12"/>
  <c r="W256" i="12"/>
  <c r="AI256" i="12"/>
  <c r="AS256" i="12"/>
  <c r="M263" i="12"/>
  <c r="V263" i="12"/>
  <c r="AD263" i="12"/>
  <c r="AM263" i="12"/>
  <c r="AU263" i="12"/>
  <c r="P263" i="12"/>
  <c r="AK263" i="12"/>
  <c r="N270" i="12"/>
  <c r="W270" i="12"/>
  <c r="AE270" i="12"/>
  <c r="AN270" i="12"/>
  <c r="AV270" i="12"/>
  <c r="AI270" i="12"/>
  <c r="L270" i="12"/>
  <c r="O277" i="12"/>
  <c r="X277" i="12"/>
  <c r="AF277" i="12"/>
  <c r="AO277" i="12"/>
  <c r="J277" i="12"/>
  <c r="AD277" i="12"/>
  <c r="L356" i="12"/>
  <c r="U356" i="12"/>
  <c r="U350" i="12" s="1"/>
  <c r="AC356" i="12"/>
  <c r="AC350" i="12" s="1"/>
  <c r="AL356" i="12"/>
  <c r="AL350" i="12" s="1"/>
  <c r="AT356" i="12"/>
  <c r="AT350" i="12" s="1"/>
  <c r="N377" i="12"/>
  <c r="V377" i="12"/>
  <c r="AD377" i="12"/>
  <c r="AM377" i="12"/>
  <c r="AU377" i="12"/>
  <c r="O270" i="12"/>
  <c r="AH277" i="12"/>
  <c r="AP277" i="12"/>
  <c r="R284" i="12"/>
  <c r="Z284" i="12"/>
  <c r="AI284" i="12"/>
  <c r="AQ284" i="12"/>
  <c r="J291" i="12"/>
  <c r="S291" i="12"/>
  <c r="AA291" i="12"/>
  <c r="AJ291" i="12"/>
  <c r="AR291" i="12"/>
  <c r="K298" i="12"/>
  <c r="T298" i="12"/>
  <c r="AB298" i="12"/>
  <c r="AK298" i="12"/>
  <c r="AS298" i="12"/>
  <c r="M312" i="12"/>
  <c r="X263" i="12"/>
  <c r="AF263" i="12"/>
  <c r="R277" i="12"/>
  <c r="Z277" i="12"/>
  <c r="AI277" i="12"/>
  <c r="AQ277" i="12"/>
  <c r="T437" i="12"/>
  <c r="O284" i="12"/>
  <c r="X284" i="12"/>
  <c r="AF284" i="12"/>
  <c r="AO284" i="12"/>
  <c r="P291" i="12"/>
  <c r="Y291" i="12"/>
  <c r="AH291" i="12"/>
  <c r="AP291" i="12"/>
  <c r="R298" i="12"/>
  <c r="Z298" i="12"/>
  <c r="AI298" i="12"/>
  <c r="AQ298" i="12"/>
  <c r="J305" i="12"/>
  <c r="AK312" i="12"/>
  <c r="AS312" i="12"/>
  <c r="L319" i="12"/>
  <c r="U319" i="12"/>
  <c r="N333" i="12"/>
  <c r="W333" i="12"/>
  <c r="AE333" i="12"/>
  <c r="J343" i="12"/>
  <c r="J342" i="12" s="1"/>
  <c r="S343" i="12"/>
  <c r="S342" i="12" s="1"/>
  <c r="Q312" i="12"/>
  <c r="Q256" i="12"/>
  <c r="Q199" i="12"/>
  <c r="Q192" i="12"/>
  <c r="K417" i="12"/>
  <c r="AJ444" i="12"/>
  <c r="AJ437" i="12"/>
  <c r="AH418" i="12"/>
  <c r="Z418" i="12"/>
  <c r="Z417" i="12" s="1"/>
  <c r="P284" i="12"/>
  <c r="Y284" i="12"/>
  <c r="AH284" i="12"/>
  <c r="AP284" i="12"/>
  <c r="R291" i="12"/>
  <c r="Z291" i="12"/>
  <c r="AI291" i="12"/>
  <c r="AQ291" i="12"/>
  <c r="X291" i="12"/>
  <c r="J298" i="12"/>
  <c r="S298" i="12"/>
  <c r="AA298" i="12"/>
  <c r="AJ298" i="12"/>
  <c r="AR298" i="12"/>
  <c r="K305" i="12"/>
  <c r="T305" i="12"/>
  <c r="AB305" i="12"/>
  <c r="AK305" i="12"/>
  <c r="AS305" i="12"/>
  <c r="L312" i="12"/>
  <c r="U312" i="12"/>
  <c r="AC312" i="12"/>
  <c r="AL312" i="12"/>
  <c r="AT312" i="12"/>
  <c r="M319" i="12"/>
  <c r="V319" i="12"/>
  <c r="AD319" i="12"/>
  <c r="AM319" i="12"/>
  <c r="AU319" i="12"/>
  <c r="N326" i="12"/>
  <c r="O333" i="12"/>
  <c r="X333" i="12"/>
  <c r="AF333" i="12"/>
  <c r="AO333" i="12"/>
  <c r="S333" i="12"/>
  <c r="AA333" i="12"/>
  <c r="AD333" i="12"/>
  <c r="AM333" i="12"/>
  <c r="AU333" i="12"/>
  <c r="K343" i="12"/>
  <c r="K342" i="12" s="1"/>
  <c r="T343" i="12"/>
  <c r="T342" i="12" s="1"/>
  <c r="AB343" i="12"/>
  <c r="AB342" i="12" s="1"/>
  <c r="AK343" i="12"/>
  <c r="AS343" i="12"/>
  <c r="N343" i="12"/>
  <c r="N342" i="12" s="1"/>
  <c r="AG256" i="12"/>
  <c r="AG298" i="12"/>
  <c r="AG312" i="12"/>
  <c r="Q169" i="12"/>
  <c r="W423" i="12"/>
  <c r="W437" i="12"/>
  <c r="W444" i="12"/>
  <c r="AE444" i="12"/>
  <c r="AE417" i="12" s="1"/>
  <c r="L305" i="12"/>
  <c r="U305" i="12"/>
  <c r="AC305" i="12"/>
  <c r="AT305" i="12"/>
  <c r="V312" i="12"/>
  <c r="AD312" i="12"/>
  <c r="AM312" i="12"/>
  <c r="AU312" i="12"/>
  <c r="N319" i="12"/>
  <c r="W319" i="12"/>
  <c r="AE319" i="12"/>
  <c r="AN319" i="12"/>
  <c r="AV319" i="12"/>
  <c r="O326" i="12"/>
  <c r="L343" i="12"/>
  <c r="L342" i="12" s="1"/>
  <c r="U343" i="12"/>
  <c r="U342" i="12" s="1"/>
  <c r="AC343" i="12"/>
  <c r="AC342" i="12" s="1"/>
  <c r="AL343" i="12"/>
  <c r="AT343" i="12"/>
  <c r="AF437" i="12"/>
  <c r="X444" i="12"/>
  <c r="X417" i="12" s="1"/>
  <c r="AF444" i="12"/>
  <c r="J284" i="12"/>
  <c r="T291" i="12"/>
  <c r="AB291" i="12"/>
  <c r="V305" i="12"/>
  <c r="AD305" i="12"/>
  <c r="AM305" i="12"/>
  <c r="AU305" i="12"/>
  <c r="N312" i="12"/>
  <c r="X319" i="12"/>
  <c r="AF319" i="12"/>
  <c r="AI333" i="12"/>
  <c r="AQ333" i="12"/>
  <c r="AM343" i="12"/>
  <c r="AU343" i="12"/>
  <c r="AG284" i="12"/>
  <c r="S418" i="12"/>
  <c r="S423" i="12"/>
  <c r="AG437" i="12"/>
  <c r="AG444" i="12"/>
  <c r="Y444" i="12"/>
  <c r="AG343" i="12"/>
  <c r="AG342" i="12" s="1"/>
  <c r="AJ423" i="12"/>
  <c r="S444" i="12"/>
  <c r="AH444" i="12"/>
  <c r="Z444" i="12"/>
  <c r="AF305" i="12"/>
  <c r="AO305" i="12"/>
  <c r="P312" i="12"/>
  <c r="Y312" i="12"/>
  <c r="AH312" i="12"/>
  <c r="AP312" i="12"/>
  <c r="R319" i="12"/>
  <c r="Z319" i="12"/>
  <c r="AI319" i="12"/>
  <c r="AQ319" i="12"/>
  <c r="J326" i="12"/>
  <c r="K333" i="12"/>
  <c r="T333" i="12"/>
  <c r="AB333" i="12"/>
  <c r="AK333" i="12"/>
  <c r="AS333" i="12"/>
  <c r="O343" i="12"/>
  <c r="O342" i="12" s="1"/>
  <c r="X343" i="12"/>
  <c r="X342" i="12" s="1"/>
  <c r="AF343" i="12"/>
  <c r="AF342" i="12" s="1"/>
  <c r="AG270" i="12"/>
  <c r="Q319" i="12"/>
  <c r="Q284" i="12"/>
  <c r="Q263" i="12"/>
  <c r="Q206" i="12"/>
  <c r="L417" i="12"/>
  <c r="AA444" i="12"/>
  <c r="AI444" i="12"/>
  <c r="AI417" i="12" s="1"/>
  <c r="AB444" i="12"/>
  <c r="AC444" i="12"/>
  <c r="T444" i="12"/>
  <c r="U444" i="12"/>
  <c r="AB437" i="12"/>
  <c r="U437" i="12"/>
  <c r="AC437" i="12"/>
  <c r="AB423" i="12"/>
  <c r="T423" i="12"/>
  <c r="AD418" i="12"/>
  <c r="V418" i="12"/>
  <c r="V417" i="12" s="1"/>
  <c r="AB418" i="12"/>
  <c r="AC418" i="12"/>
  <c r="U418" i="12"/>
  <c r="AU417" i="12"/>
  <c r="AN417" i="12"/>
  <c r="AV417" i="12"/>
  <c r="P417" i="12"/>
  <c r="AA417" i="12"/>
  <c r="AQ417" i="12"/>
  <c r="AP417" i="12"/>
  <c r="Q417" i="12"/>
  <c r="AO417" i="12"/>
  <c r="AR417" i="12"/>
  <c r="R417" i="12"/>
  <c r="J417" i="12"/>
  <c r="H417" i="12"/>
  <c r="AF377" i="12"/>
  <c r="AF350" i="12" s="1"/>
  <c r="J350" i="12"/>
  <c r="P139" i="12"/>
  <c r="U139" i="12"/>
  <c r="V139" i="12"/>
  <c r="AD139" i="12"/>
  <c r="AM139" i="12"/>
  <c r="AU139" i="12"/>
  <c r="K145" i="12"/>
  <c r="T145" i="12"/>
  <c r="AB145" i="12"/>
  <c r="AK145" i="12"/>
  <c r="AS145" i="12"/>
  <c r="O155" i="12"/>
  <c r="X155" i="12"/>
  <c r="AF155" i="12"/>
  <c r="AO155" i="12"/>
  <c r="P162" i="12"/>
  <c r="Y162" i="12"/>
  <c r="AH162" i="12"/>
  <c r="AP162" i="12"/>
  <c r="R169" i="12"/>
  <c r="Z169" i="12"/>
  <c r="AI169" i="12"/>
  <c r="AQ169" i="12"/>
  <c r="J176" i="12"/>
  <c r="S176" i="12"/>
  <c r="AA176" i="12"/>
  <c r="AJ176" i="12"/>
  <c r="AO199" i="12"/>
  <c r="M139" i="12"/>
  <c r="Y185" i="12"/>
  <c r="AH185" i="12"/>
  <c r="AP185" i="12"/>
  <c r="R145" i="12"/>
  <c r="Z145" i="12"/>
  <c r="AI145" i="12"/>
  <c r="AQ145" i="12"/>
  <c r="M155" i="12"/>
  <c r="V155" i="12"/>
  <c r="AD155" i="12"/>
  <c r="AM155" i="12"/>
  <c r="AU155" i="12"/>
  <c r="N162" i="12"/>
  <c r="W162" i="12"/>
  <c r="AE162" i="12"/>
  <c r="AN162" i="12"/>
  <c r="AV162" i="12"/>
  <c r="O169" i="12"/>
  <c r="X169" i="12"/>
  <c r="AF169" i="12"/>
  <c r="AO169" i="12"/>
  <c r="P176" i="12"/>
  <c r="Y176" i="12"/>
  <c r="AH176" i="12"/>
  <c r="AP176" i="12"/>
  <c r="N256" i="12"/>
  <c r="AC139" i="12"/>
  <c r="AL139" i="12"/>
  <c r="AT139" i="12"/>
  <c r="J145" i="12"/>
  <c r="S145" i="12"/>
  <c r="AA145" i="12"/>
  <c r="AJ145" i="12"/>
  <c r="AR145" i="12"/>
  <c r="N155" i="12"/>
  <c r="W155" i="12"/>
  <c r="AE155" i="12"/>
  <c r="AN155" i="12"/>
  <c r="AV155" i="12"/>
  <c r="O162" i="12"/>
  <c r="X162" i="12"/>
  <c r="AF162" i="12"/>
  <c r="AO162" i="12"/>
  <c r="P169" i="12"/>
  <c r="Y169" i="12"/>
  <c r="AH169" i="12"/>
  <c r="AP169" i="12"/>
  <c r="R176" i="12"/>
  <c r="Z176" i="12"/>
  <c r="AI176" i="12"/>
  <c r="AQ176" i="12"/>
  <c r="M192" i="12"/>
  <c r="V192" i="12"/>
  <c r="AD192" i="12"/>
  <c r="AM192" i="12"/>
  <c r="AU192" i="12"/>
  <c r="N199" i="12"/>
  <c r="W199" i="12"/>
  <c r="AE199" i="12"/>
  <c r="AN199" i="12"/>
  <c r="AV199" i="12"/>
  <c r="O206" i="12"/>
  <c r="X206" i="12"/>
  <c r="AF206" i="12"/>
  <c r="AO206" i="12"/>
  <c r="P214" i="12"/>
  <c r="Y214" i="12"/>
  <c r="AH214" i="12"/>
  <c r="AP214" i="12"/>
  <c r="R221" i="12"/>
  <c r="Z221" i="12"/>
  <c r="AI221" i="12"/>
  <c r="AQ221" i="12"/>
  <c r="J228" i="12"/>
  <c r="S228" i="12"/>
  <c r="T235" i="12"/>
  <c r="AB235" i="12"/>
  <c r="AR176" i="12"/>
  <c r="K185" i="12"/>
  <c r="U185" i="12"/>
  <c r="AC185" i="12"/>
  <c r="AL185" i="12"/>
  <c r="AT185" i="12"/>
  <c r="N192" i="12"/>
  <c r="W192" i="12"/>
  <c r="AE192" i="12"/>
  <c r="AN192" i="12"/>
  <c r="AV192" i="12"/>
  <c r="O199" i="12"/>
  <c r="X199" i="12"/>
  <c r="AF199" i="12"/>
  <c r="P206" i="12"/>
  <c r="Y206" i="12"/>
  <c r="AH206" i="12"/>
  <c r="AP206" i="12"/>
  <c r="R214" i="12"/>
  <c r="Z214" i="12"/>
  <c r="AI214" i="12"/>
  <c r="AQ214" i="12"/>
  <c r="J221" i="12"/>
  <c r="S221" i="12"/>
  <c r="AA221" i="12"/>
  <c r="AJ221" i="12"/>
  <c r="AR221" i="12"/>
  <c r="K228" i="12"/>
  <c r="AS228" i="12"/>
  <c r="AE249" i="12"/>
  <c r="AQ270" i="12"/>
  <c r="S277" i="12"/>
  <c r="AA277" i="12"/>
  <c r="AK284" i="12"/>
  <c r="AS284" i="12"/>
  <c r="L291" i="12"/>
  <c r="AM298" i="12"/>
  <c r="AU298" i="12"/>
  <c r="N305" i="12"/>
  <c r="W305" i="12"/>
  <c r="AE305" i="12"/>
  <c r="AO312" i="12"/>
  <c r="P319" i="12"/>
  <c r="W343" i="12"/>
  <c r="W342" i="12" s="1"/>
  <c r="AE343" i="12"/>
  <c r="AE342" i="12" s="1"/>
  <c r="AN343" i="12"/>
  <c r="AV343" i="12"/>
  <c r="L145" i="12"/>
  <c r="U145" i="12"/>
  <c r="AC145" i="12"/>
  <c r="AL145" i="12"/>
  <c r="AT145" i="12"/>
  <c r="L185" i="12"/>
  <c r="V185" i="12"/>
  <c r="AD185" i="12"/>
  <c r="AM185" i="12"/>
  <c r="AU185" i="12"/>
  <c r="L139" i="12"/>
  <c r="M145" i="12"/>
  <c r="V145" i="12"/>
  <c r="AD145" i="12"/>
  <c r="AM145" i="12"/>
  <c r="AU145" i="12"/>
  <c r="R155" i="12"/>
  <c r="Z155" i="12"/>
  <c r="AI155" i="12"/>
  <c r="AQ155" i="12"/>
  <c r="J162" i="12"/>
  <c r="S162" i="12"/>
  <c r="AA162" i="12"/>
  <c r="AJ162" i="12"/>
  <c r="AR162" i="12"/>
  <c r="K169" i="12"/>
  <c r="T169" i="12"/>
  <c r="AB169" i="12"/>
  <c r="AK169" i="12"/>
  <c r="AS169" i="12"/>
  <c r="L176" i="12"/>
  <c r="U176" i="12"/>
  <c r="AC176" i="12"/>
  <c r="AL176" i="12"/>
  <c r="AT176" i="12"/>
  <c r="P192" i="12"/>
  <c r="Y192" i="12"/>
  <c r="AH192" i="12"/>
  <c r="AP192" i="12"/>
  <c r="R199" i="12"/>
  <c r="Z199" i="12"/>
  <c r="AI199" i="12"/>
  <c r="AQ199" i="12"/>
  <c r="J206" i="12"/>
  <c r="S206" i="12"/>
  <c r="AA206" i="12"/>
  <c r="AJ206" i="12"/>
  <c r="AR206" i="12"/>
  <c r="K214" i="12"/>
  <c r="T214" i="12"/>
  <c r="AB214" i="12"/>
  <c r="AK214" i="12"/>
  <c r="AS214" i="12"/>
  <c r="L221" i="12"/>
  <c r="U221" i="12"/>
  <c r="AC221" i="12"/>
  <c r="AL221" i="12"/>
  <c r="AT221" i="12"/>
  <c r="M228" i="12"/>
  <c r="V228" i="12"/>
  <c r="AD228" i="12"/>
  <c r="AM228" i="12"/>
  <c r="AU228" i="12"/>
  <c r="Y139" i="12"/>
  <c r="AH139" i="12"/>
  <c r="AP139" i="12"/>
  <c r="N145" i="12"/>
  <c r="W145" i="12"/>
  <c r="AE145" i="12"/>
  <c r="AN145" i="12"/>
  <c r="AV145" i="12"/>
  <c r="J155" i="12"/>
  <c r="S155" i="12"/>
  <c r="AA155" i="12"/>
  <c r="AJ155" i="12"/>
  <c r="AR155" i="12"/>
  <c r="K162" i="12"/>
  <c r="T162" i="12"/>
  <c r="AB162" i="12"/>
  <c r="AK162" i="12"/>
  <c r="AS162" i="12"/>
  <c r="L169" i="12"/>
  <c r="U169" i="12"/>
  <c r="AC169" i="12"/>
  <c r="AL169" i="12"/>
  <c r="AT169" i="12"/>
  <c r="M176" i="12"/>
  <c r="V176" i="12"/>
  <c r="AD176" i="12"/>
  <c r="AM176" i="12"/>
  <c r="AU176" i="12"/>
  <c r="X185" i="12"/>
  <c r="AF185" i="12"/>
  <c r="AO185" i="12"/>
  <c r="R192" i="12"/>
  <c r="Z192" i="12"/>
  <c r="AI192" i="12"/>
  <c r="AQ192" i="12"/>
  <c r="J199" i="12"/>
  <c r="S199" i="12"/>
  <c r="AA199" i="12"/>
  <c r="AJ199" i="12"/>
  <c r="AR199" i="12"/>
  <c r="K206" i="12"/>
  <c r="T206" i="12"/>
  <c r="AB206" i="12"/>
  <c r="AK206" i="12"/>
  <c r="AS206" i="12"/>
  <c r="L214" i="12"/>
  <c r="U214" i="12"/>
  <c r="AC214" i="12"/>
  <c r="AL214" i="12"/>
  <c r="AT214" i="12"/>
  <c r="M221" i="12"/>
  <c r="V221" i="12"/>
  <c r="AD221" i="12"/>
  <c r="AM221" i="12"/>
  <c r="AU221" i="12"/>
  <c r="N228" i="12"/>
  <c r="W228" i="12"/>
  <c r="AE228" i="12"/>
  <c r="AN228" i="12"/>
  <c r="AV228" i="12"/>
  <c r="O235" i="12"/>
  <c r="X235" i="12"/>
  <c r="AF235" i="12"/>
  <c r="AO235" i="12"/>
  <c r="T263" i="12"/>
  <c r="AB263" i="12"/>
  <c r="AS263" i="12"/>
  <c r="V277" i="12"/>
  <c r="AF291" i="12"/>
  <c r="AO291" i="12"/>
  <c r="P298" i="12"/>
  <c r="R305" i="12"/>
  <c r="Z305" i="12"/>
  <c r="T319" i="12"/>
  <c r="AB319" i="12"/>
  <c r="AK319" i="12"/>
  <c r="AS319" i="12"/>
  <c r="M333" i="12"/>
  <c r="V333" i="12"/>
  <c r="AI343" i="12"/>
  <c r="AQ343" i="12"/>
  <c r="R242" i="12"/>
  <c r="Z242" i="12"/>
  <c r="AQ242" i="12"/>
  <c r="AA249" i="12"/>
  <c r="AJ249" i="12"/>
  <c r="AR249" i="12"/>
  <c r="AR256" i="12"/>
  <c r="AL263" i="12"/>
  <c r="AT263" i="12"/>
  <c r="M270" i="12"/>
  <c r="V270" i="12"/>
  <c r="AD270" i="12"/>
  <c r="S305" i="12"/>
  <c r="AA305" i="12"/>
  <c r="AJ305" i="12"/>
  <c r="AR305" i="12"/>
  <c r="K312" i="12"/>
  <c r="T312" i="12"/>
  <c r="AB312" i="12"/>
  <c r="AL319" i="12"/>
  <c r="AT319" i="12"/>
  <c r="M326" i="12"/>
  <c r="AN333" i="12"/>
  <c r="AV333" i="12"/>
  <c r="AG162" i="12"/>
  <c r="AG221" i="12"/>
  <c r="AG277" i="12"/>
  <c r="AG333" i="12"/>
  <c r="Q228" i="12"/>
  <c r="J235" i="12"/>
  <c r="S235" i="12"/>
  <c r="AA235" i="12"/>
  <c r="AJ235" i="12"/>
  <c r="AR235" i="12"/>
  <c r="K242" i="12"/>
  <c r="X256" i="12"/>
  <c r="AJ256" i="12"/>
  <c r="AT256" i="12"/>
  <c r="J256" i="12"/>
  <c r="N263" i="12"/>
  <c r="W263" i="12"/>
  <c r="AE263" i="12"/>
  <c r="X270" i="12"/>
  <c r="AF270" i="12"/>
  <c r="AO270" i="12"/>
  <c r="P277" i="12"/>
  <c r="Y277" i="12"/>
  <c r="P333" i="12"/>
  <c r="Y333" i="12"/>
  <c r="AH333" i="12"/>
  <c r="AP333" i="12"/>
  <c r="AG206" i="12"/>
  <c r="AG263" i="12"/>
  <c r="AG319" i="12"/>
  <c r="Q298" i="12"/>
  <c r="AA228" i="12"/>
  <c r="AJ228" i="12"/>
  <c r="AR228" i="12"/>
  <c r="K235" i="12"/>
  <c r="AS235" i="12"/>
  <c r="U242" i="12"/>
  <c r="AC242" i="12"/>
  <c r="AL242" i="12"/>
  <c r="AT242" i="12"/>
  <c r="M249" i="12"/>
  <c r="V249" i="12"/>
  <c r="AD249" i="12"/>
  <c r="AM249" i="12"/>
  <c r="AU249" i="12"/>
  <c r="O256" i="12"/>
  <c r="AA256" i="12"/>
  <c r="AU256" i="12"/>
  <c r="R256" i="12"/>
  <c r="O263" i="12"/>
  <c r="AO263" i="12"/>
  <c r="P270" i="12"/>
  <c r="Y270" i="12"/>
  <c r="AH270" i="12"/>
  <c r="AP270" i="12"/>
  <c r="S284" i="12"/>
  <c r="AA284" i="12"/>
  <c r="AJ284" i="12"/>
  <c r="AR284" i="12"/>
  <c r="K291" i="12"/>
  <c r="AK291" i="12"/>
  <c r="AS291" i="12"/>
  <c r="L298" i="12"/>
  <c r="U298" i="12"/>
  <c r="AC298" i="12"/>
  <c r="AL298" i="12"/>
  <c r="AT298" i="12"/>
  <c r="M305" i="12"/>
  <c r="W312" i="12"/>
  <c r="AE312" i="12"/>
  <c r="AN312" i="12"/>
  <c r="AV312" i="12"/>
  <c r="O319" i="12"/>
  <c r="AO319" i="12"/>
  <c r="P326" i="12"/>
  <c r="R333" i="12"/>
  <c r="Z333" i="12"/>
  <c r="M343" i="12"/>
  <c r="M342" i="12" s="1"/>
  <c r="V343" i="12"/>
  <c r="V342" i="12" s="1"/>
  <c r="AD343" i="12"/>
  <c r="AD342" i="12" s="1"/>
  <c r="AG169" i="12"/>
  <c r="AG228" i="12"/>
  <c r="T228" i="12"/>
  <c r="AB228" i="12"/>
  <c r="AK228" i="12"/>
  <c r="L235" i="12"/>
  <c r="U235" i="12"/>
  <c r="AC235" i="12"/>
  <c r="AL235" i="12"/>
  <c r="AT235" i="12"/>
  <c r="M242" i="12"/>
  <c r="V242" i="12"/>
  <c r="AD242" i="12"/>
  <c r="AM242" i="12"/>
  <c r="AU242" i="12"/>
  <c r="N249" i="12"/>
  <c r="W249" i="12"/>
  <c r="AN249" i="12"/>
  <c r="AV249" i="12"/>
  <c r="AB256" i="12"/>
  <c r="AV256" i="12"/>
  <c r="Y263" i="12"/>
  <c r="AH263" i="12"/>
  <c r="AP263" i="12"/>
  <c r="R270" i="12"/>
  <c r="Z270" i="12"/>
  <c r="AJ277" i="12"/>
  <c r="AR277" i="12"/>
  <c r="K284" i="12"/>
  <c r="T284" i="12"/>
  <c r="AB284" i="12"/>
  <c r="U291" i="12"/>
  <c r="AC291" i="12"/>
  <c r="AL291" i="12"/>
  <c r="AT291" i="12"/>
  <c r="M298" i="12"/>
  <c r="V298" i="12"/>
  <c r="AD298" i="12"/>
  <c r="AN305" i="12"/>
  <c r="AV305" i="12"/>
  <c r="O312" i="12"/>
  <c r="X312" i="12"/>
  <c r="AF312" i="12"/>
  <c r="Y319" i="12"/>
  <c r="AH319" i="12"/>
  <c r="AP319" i="12"/>
  <c r="J333" i="12"/>
  <c r="AJ333" i="12"/>
  <c r="AR333" i="12"/>
  <c r="AG192" i="12"/>
  <c r="AG249" i="12"/>
  <c r="AG305" i="12"/>
  <c r="Q333" i="12"/>
  <c r="S256" i="12"/>
  <c r="AG155" i="12"/>
  <c r="AG214" i="12"/>
  <c r="AN256" i="12"/>
  <c r="J263" i="12"/>
  <c r="S263" i="12"/>
  <c r="AA263" i="12"/>
  <c r="AK270" i="12"/>
  <c r="AS270" i="12"/>
  <c r="L277" i="12"/>
  <c r="U277" i="12"/>
  <c r="AC277" i="12"/>
  <c r="V284" i="12"/>
  <c r="AD284" i="12"/>
  <c r="AM284" i="12"/>
  <c r="AU284" i="12"/>
  <c r="N291" i="12"/>
  <c r="W291" i="12"/>
  <c r="AE291" i="12"/>
  <c r="Y242" i="12"/>
  <c r="AH242" i="12"/>
  <c r="AP242" i="12"/>
  <c r="R249" i="12"/>
  <c r="Z249" i="12"/>
  <c r="AI249" i="12"/>
  <c r="AQ249" i="12"/>
  <c r="K256" i="12"/>
  <c r="AE256" i="12"/>
  <c r="AQ256" i="12"/>
  <c r="K263" i="12"/>
  <c r="U270" i="12"/>
  <c r="AC270" i="12"/>
  <c r="AL270" i="12"/>
  <c r="AT270" i="12"/>
  <c r="M277" i="12"/>
  <c r="AM277" i="12"/>
  <c r="AU277" i="12"/>
  <c r="N284" i="12"/>
  <c r="W284" i="12"/>
  <c r="AE284" i="12"/>
  <c r="AN284" i="12"/>
  <c r="AV284" i="12"/>
  <c r="O291" i="12"/>
  <c r="Y298" i="12"/>
  <c r="AH298" i="12"/>
  <c r="AP298" i="12"/>
  <c r="AI305" i="12"/>
  <c r="AQ305" i="12"/>
  <c r="J312" i="12"/>
  <c r="S312" i="12"/>
  <c r="AA312" i="12"/>
  <c r="AJ312" i="12"/>
  <c r="AR312" i="12"/>
  <c r="K319" i="12"/>
  <c r="L326" i="12"/>
  <c r="R343" i="12"/>
  <c r="R342" i="12" s="1"/>
  <c r="Z343" i="12"/>
  <c r="Z342" i="12" s="1"/>
  <c r="AG139" i="12"/>
  <c r="AG199" i="12"/>
  <c r="Q305" i="12"/>
  <c r="Q242" i="12"/>
  <c r="Q221" i="12"/>
  <c r="Q214" i="12"/>
  <c r="Q249" i="12"/>
  <c r="Q155" i="12"/>
  <c r="Q139" i="12"/>
  <c r="Q145" i="12"/>
  <c r="Q343" i="12"/>
  <c r="Q342" i="12" s="1"/>
  <c r="W74" i="12"/>
  <c r="AE74" i="12"/>
  <c r="K74" i="12"/>
  <c r="S74" i="12"/>
  <c r="AA74" i="12"/>
  <c r="AI74" i="12"/>
  <c r="AT101" i="12"/>
  <c r="U74" i="12"/>
  <c r="AC74" i="12"/>
  <c r="AK74" i="12"/>
  <c r="AS74" i="12"/>
  <c r="L101" i="12"/>
  <c r="T101" i="12"/>
  <c r="AJ101" i="12"/>
  <c r="P74" i="12"/>
  <c r="X74" i="12"/>
  <c r="AF74" i="12"/>
  <c r="AN74" i="12"/>
  <c r="AV74" i="12"/>
  <c r="Q74" i="12"/>
  <c r="Y74" i="12"/>
  <c r="AG74" i="12"/>
  <c r="AO74" i="12"/>
  <c r="V101" i="12"/>
  <c r="AB101" i="12"/>
  <c r="AR101" i="12"/>
  <c r="T74" i="12"/>
  <c r="AR74" i="12"/>
  <c r="N101" i="12"/>
  <c r="L74" i="12"/>
  <c r="AB74" i="12"/>
  <c r="AJ74" i="12"/>
  <c r="AA101" i="12"/>
  <c r="AI101" i="12"/>
  <c r="AQ101" i="12"/>
  <c r="AS101" i="12"/>
  <c r="U101" i="12"/>
  <c r="AC101" i="12"/>
  <c r="AL101" i="12"/>
  <c r="AD101" i="12"/>
  <c r="M101" i="12"/>
  <c r="AK101" i="12"/>
  <c r="O101" i="12"/>
  <c r="AU101" i="12"/>
  <c r="W101" i="12"/>
  <c r="R101" i="12"/>
  <c r="Z101" i="12"/>
  <c r="AH101" i="12"/>
  <c r="AP101" i="12"/>
  <c r="AE101" i="12"/>
  <c r="AM101" i="12"/>
  <c r="P101" i="12"/>
  <c r="X101" i="12"/>
  <c r="AF101" i="12"/>
  <c r="AN101" i="12"/>
  <c r="AV101" i="12"/>
  <c r="Q101" i="12"/>
  <c r="Y101" i="12"/>
  <c r="AG101" i="12"/>
  <c r="AO101" i="12"/>
  <c r="S101" i="12"/>
  <c r="AA350" i="12" l="1"/>
  <c r="T937" i="12"/>
  <c r="V488" i="12"/>
  <c r="Q1004" i="12"/>
  <c r="AI1004" i="12"/>
  <c r="W1264" i="12"/>
  <c r="AF1331" i="12"/>
  <c r="AD417" i="12"/>
  <c r="W488" i="12"/>
  <c r="AC1331" i="12"/>
  <c r="AG144" i="12"/>
  <c r="U488" i="12"/>
  <c r="R937" i="12"/>
  <c r="Z488" i="12"/>
  <c r="V556" i="12"/>
  <c r="X1071" i="12"/>
  <c r="X937" i="12"/>
  <c r="AD937" i="12"/>
  <c r="AF870" i="12"/>
  <c r="P870" i="12"/>
  <c r="AG803" i="12"/>
  <c r="Y350" i="12"/>
  <c r="X350" i="12"/>
  <c r="Z350" i="12"/>
  <c r="AN350" i="12"/>
  <c r="AQ488" i="12"/>
  <c r="P1264" i="12"/>
  <c r="W1004" i="12"/>
  <c r="X1004" i="12"/>
  <c r="AO350" i="12"/>
  <c r="AS350" i="12"/>
  <c r="AA1004" i="12"/>
  <c r="Y1331" i="12"/>
  <c r="AI870" i="12"/>
  <c r="AM350" i="12"/>
  <c r="AG350" i="12"/>
  <c r="AD488" i="12"/>
  <c r="R1264" i="12"/>
  <c r="AG1264" i="12"/>
  <c r="P1331" i="12"/>
  <c r="V937" i="12"/>
  <c r="X870" i="12"/>
  <c r="Y417" i="12"/>
  <c r="AD350" i="12"/>
  <c r="AJ350" i="12"/>
  <c r="O350" i="12"/>
  <c r="Q350" i="12"/>
  <c r="AC488" i="12"/>
  <c r="AM488" i="12"/>
  <c r="AU488" i="12"/>
  <c r="AD1004" i="12"/>
  <c r="V1071" i="12"/>
  <c r="Q1264" i="12"/>
  <c r="Z1331" i="12"/>
  <c r="AB937" i="12"/>
  <c r="AI350" i="12"/>
  <c r="AI1138" i="12"/>
  <c r="AH937" i="12"/>
  <c r="AH870" i="12"/>
  <c r="U1331" i="12"/>
  <c r="AH417" i="12"/>
  <c r="V350" i="12"/>
  <c r="AH488" i="12"/>
  <c r="X803" i="12"/>
  <c r="P1004" i="12"/>
  <c r="AE1071" i="12"/>
  <c r="Z1403" i="12"/>
  <c r="S350" i="12"/>
  <c r="AB488" i="12"/>
  <c r="R1071" i="12"/>
  <c r="O1071" i="12"/>
  <c r="T1331" i="12"/>
  <c r="N350" i="12"/>
  <c r="S488" i="12"/>
  <c r="Y1004" i="12"/>
  <c r="W1071" i="12"/>
  <c r="AI1071" i="12"/>
  <c r="AA1331" i="12"/>
  <c r="AB1138" i="12"/>
  <c r="AE1004" i="12"/>
  <c r="V1004" i="12"/>
  <c r="AD556" i="12"/>
  <c r="AD484" i="12" s="1"/>
  <c r="AA1403" i="12"/>
  <c r="W1421" i="12"/>
  <c r="I1409" i="12"/>
  <c r="X1404" i="12"/>
  <c r="V1331" i="12"/>
  <c r="R1331" i="12"/>
  <c r="AD1331" i="12"/>
  <c r="AB1331" i="12"/>
  <c r="AE1331" i="12"/>
  <c r="S1331" i="12"/>
  <c r="AE1264" i="12"/>
  <c r="AD1264" i="12"/>
  <c r="Z1264" i="12"/>
  <c r="AC1264" i="12"/>
  <c r="U1264" i="12"/>
  <c r="AA1264" i="12"/>
  <c r="T1264" i="12"/>
  <c r="AB1264" i="12"/>
  <c r="V1264" i="12"/>
  <c r="S1264" i="12"/>
  <c r="AE1138" i="12"/>
  <c r="W1138" i="12"/>
  <c r="T1138" i="12"/>
  <c r="V1138" i="12"/>
  <c r="AD1138" i="12"/>
  <c r="AC1138" i="12"/>
  <c r="U1138" i="12"/>
  <c r="Z1071" i="12"/>
  <c r="AH1071" i="12"/>
  <c r="AB1071" i="12"/>
  <c r="S1071" i="12"/>
  <c r="T1071" i="12"/>
  <c r="AA1071" i="12"/>
  <c r="AD1071" i="12"/>
  <c r="AC1071" i="12"/>
  <c r="U1071" i="12"/>
  <c r="O1004" i="12"/>
  <c r="AB1004" i="12"/>
  <c r="AF1004" i="12"/>
  <c r="AC1004" i="12"/>
  <c r="U1004" i="12"/>
  <c r="T1004" i="12"/>
  <c r="P803" i="12"/>
  <c r="AH803" i="12"/>
  <c r="Z803" i="12"/>
  <c r="AE803" i="12"/>
  <c r="S803" i="12"/>
  <c r="AA803" i="12"/>
  <c r="AD803" i="12"/>
  <c r="AI803" i="12"/>
  <c r="O803" i="12"/>
  <c r="R803" i="12"/>
  <c r="AC803" i="12"/>
  <c r="AB803" i="12"/>
  <c r="N803" i="12"/>
  <c r="M803" i="12"/>
  <c r="T803" i="12"/>
  <c r="W803" i="12"/>
  <c r="U803" i="12"/>
  <c r="V803" i="12"/>
  <c r="AC556" i="12"/>
  <c r="AC484" i="12" s="1"/>
  <c r="U556" i="12"/>
  <c r="U484" i="12" s="1"/>
  <c r="R556" i="12"/>
  <c r="R484" i="12" s="1"/>
  <c r="W556" i="12"/>
  <c r="W484" i="12" s="1"/>
  <c r="AK556" i="12"/>
  <c r="L484" i="12"/>
  <c r="M484" i="12"/>
  <c r="Z556" i="12"/>
  <c r="Z484" i="12" s="1"/>
  <c r="AE556" i="12"/>
  <c r="AE484" i="12" s="1"/>
  <c r="P484" i="12"/>
  <c r="AN556" i="12"/>
  <c r="AS556" i="12"/>
  <c r="AS484" i="12" s="1"/>
  <c r="N484" i="12"/>
  <c r="O484" i="12"/>
  <c r="AU556" i="12"/>
  <c r="AP488" i="12"/>
  <c r="J484" i="12"/>
  <c r="AK488" i="12"/>
  <c r="AN488" i="12"/>
  <c r="K484" i="12"/>
  <c r="AR556" i="12"/>
  <c r="AM556" i="12"/>
  <c r="X556" i="12"/>
  <c r="Y556" i="12"/>
  <c r="AF556" i="12"/>
  <c r="AP556" i="12"/>
  <c r="AI556" i="12"/>
  <c r="AI484" i="12" s="1"/>
  <c r="AJ556" i="12"/>
  <c r="AH556" i="12"/>
  <c r="AH484" i="12" s="1"/>
  <c r="AV556" i="12"/>
  <c r="T556" i="12"/>
  <c r="S556" i="12"/>
  <c r="S484" i="12" s="1"/>
  <c r="AB556" i="12"/>
  <c r="AQ556" i="12"/>
  <c r="AQ484" i="12" s="1"/>
  <c r="AA556" i="12"/>
  <c r="AO556" i="12"/>
  <c r="AG556" i="12"/>
  <c r="V484" i="12"/>
  <c r="AT484" i="12"/>
  <c r="AL484" i="12"/>
  <c r="AG488" i="12"/>
  <c r="T488" i="12"/>
  <c r="AR488" i="12"/>
  <c r="AJ488" i="12"/>
  <c r="AF488" i="12"/>
  <c r="X488" i="12"/>
  <c r="AA488" i="12"/>
  <c r="AV488" i="12"/>
  <c r="Y488" i="12"/>
  <c r="AO488" i="12"/>
  <c r="Q484" i="12"/>
  <c r="AN144" i="12"/>
  <c r="AD144" i="12"/>
  <c r="AJ417" i="12"/>
  <c r="AF417" i="12"/>
  <c r="L350" i="12"/>
  <c r="AR350" i="12"/>
  <c r="O144" i="12"/>
  <c r="AK350" i="12"/>
  <c r="K350" i="12"/>
  <c r="AG417" i="12"/>
  <c r="AB350" i="12"/>
  <c r="S417" i="12"/>
  <c r="W417" i="12"/>
  <c r="Y144" i="12"/>
  <c r="AU350" i="12"/>
  <c r="W144" i="12"/>
  <c r="U144" i="12"/>
  <c r="AP144" i="12"/>
  <c r="AH144" i="12"/>
  <c r="AM144" i="12"/>
  <c r="AO144" i="12"/>
  <c r="P144" i="12"/>
  <c r="AE144" i="12"/>
  <c r="X144" i="12"/>
  <c r="AJ144" i="12"/>
  <c r="AF144" i="12"/>
  <c r="AB417" i="12"/>
  <c r="T417" i="12"/>
  <c r="U417" i="12"/>
  <c r="AC417" i="12"/>
  <c r="AL144" i="12"/>
  <c r="AV144" i="12"/>
  <c r="AU144" i="12"/>
  <c r="AC144" i="12"/>
  <c r="AR144" i="12"/>
  <c r="AA144" i="12"/>
  <c r="V144" i="12"/>
  <c r="S144" i="12"/>
  <c r="AQ144" i="12"/>
  <c r="AK144" i="12"/>
  <c r="L144" i="12"/>
  <c r="AS144" i="12"/>
  <c r="N144" i="12"/>
  <c r="M144" i="12"/>
  <c r="J144" i="12"/>
  <c r="AI144" i="12"/>
  <c r="AB144" i="12"/>
  <c r="Z144" i="12"/>
  <c r="T144" i="12"/>
  <c r="AT144" i="12"/>
  <c r="R144" i="12"/>
  <c r="K144" i="12"/>
  <c r="Q144" i="12"/>
  <c r="B38" i="1"/>
  <c r="C23" i="11" s="1"/>
  <c r="AM484" i="12" l="1"/>
  <c r="AB484" i="12"/>
  <c r="AU484" i="12"/>
  <c r="AP484" i="12"/>
  <c r="AN484" i="12"/>
  <c r="W1403" i="12"/>
  <c r="I1421" i="12"/>
  <c r="X1403" i="12"/>
  <c r="AK484" i="12"/>
  <c r="AR484" i="12"/>
  <c r="AG484" i="12"/>
  <c r="X484" i="12"/>
  <c r="Y484" i="12"/>
  <c r="AF484" i="12"/>
  <c r="AJ484" i="12"/>
  <c r="T484" i="12"/>
  <c r="AV484" i="12"/>
  <c r="AA484" i="12"/>
  <c r="AO484" i="12"/>
  <c r="F106" i="14"/>
  <c r="E53" i="14"/>
  <c r="F54" i="14"/>
  <c r="F1382" i="14"/>
  <c r="F1365" i="14"/>
  <c r="F1364" i="14" s="1"/>
  <c r="F1359" i="14"/>
  <c r="F1356" i="14"/>
  <c r="F1319" i="14"/>
  <c r="F1312" i="14"/>
  <c r="F1298" i="14"/>
  <c r="F1293" i="14"/>
  <c r="F1289" i="14"/>
  <c r="F1252" i="14"/>
  <c r="F1245" i="14"/>
  <c r="F1231" i="14"/>
  <c r="F1226" i="14"/>
  <c r="F1222" i="14"/>
  <c r="F1185" i="14"/>
  <c r="F1178" i="14"/>
  <c r="F1164" i="14"/>
  <c r="F1159" i="14"/>
  <c r="F1155" i="14"/>
  <c r="F1118" i="14"/>
  <c r="F1105" i="14"/>
  <c r="F1100" i="14"/>
  <c r="F1096" i="14"/>
  <c r="F1059" i="14"/>
  <c r="F1052" i="14"/>
  <c r="AT1409" i="14"/>
  <c r="AS1409" i="14"/>
  <c r="AR1409" i="14"/>
  <c r="AQ1409" i="14"/>
  <c r="AP1409" i="14"/>
  <c r="AO1409" i="14"/>
  <c r="AN1409" i="14"/>
  <c r="AM1409" i="14"/>
  <c r="AL1409" i="14"/>
  <c r="AK1409" i="14"/>
  <c r="AJ1409" i="14"/>
  <c r="AI1409" i="14"/>
  <c r="AH1409" i="14"/>
  <c r="AG1409" i="14"/>
  <c r="AF1409" i="14"/>
  <c r="AE1409" i="14"/>
  <c r="AD1409" i="14"/>
  <c r="AC1409" i="14"/>
  <c r="AB1409" i="14"/>
  <c r="AA1409" i="14"/>
  <c r="Z1409" i="14"/>
  <c r="Y1409" i="14"/>
  <c r="X1409" i="14"/>
  <c r="W1409" i="14"/>
  <c r="V1409" i="14"/>
  <c r="U1409" i="14"/>
  <c r="T1409" i="14"/>
  <c r="S1409" i="14"/>
  <c r="R1409" i="14"/>
  <c r="Q1409" i="14"/>
  <c r="P1409" i="14"/>
  <c r="O1409" i="14"/>
  <c r="N1409" i="14"/>
  <c r="M1409" i="14"/>
  <c r="L1409" i="14"/>
  <c r="K1409" i="14"/>
  <c r="J1409" i="14"/>
  <c r="I1409" i="14"/>
  <c r="H1409" i="14"/>
  <c r="AT1407" i="14"/>
  <c r="AS1407" i="14"/>
  <c r="AR1407" i="14"/>
  <c r="AQ1407" i="14"/>
  <c r="AP1407" i="14"/>
  <c r="AO1407" i="14"/>
  <c r="AN1407" i="14"/>
  <c r="AM1407" i="14"/>
  <c r="AL1407" i="14"/>
  <c r="AK1407" i="14"/>
  <c r="AJ1407" i="14"/>
  <c r="AI1407" i="14"/>
  <c r="AH1407" i="14"/>
  <c r="AG1407" i="14"/>
  <c r="AF1407" i="14"/>
  <c r="AE1407" i="14"/>
  <c r="AD1407" i="14"/>
  <c r="AC1407" i="14"/>
  <c r="AB1407" i="14"/>
  <c r="AA1407" i="14"/>
  <c r="Z1407" i="14"/>
  <c r="Y1407" i="14"/>
  <c r="X1407" i="14"/>
  <c r="W1407" i="14"/>
  <c r="V1407" i="14"/>
  <c r="U1407" i="14"/>
  <c r="T1407" i="14"/>
  <c r="S1407" i="14"/>
  <c r="R1407" i="14"/>
  <c r="Q1407" i="14"/>
  <c r="P1407" i="14"/>
  <c r="O1407" i="14"/>
  <c r="N1407" i="14"/>
  <c r="M1407" i="14"/>
  <c r="L1407" i="14"/>
  <c r="K1407" i="14"/>
  <c r="J1407" i="14"/>
  <c r="I1407" i="14"/>
  <c r="H1407" i="14"/>
  <c r="AT1405" i="14"/>
  <c r="AS1405" i="14"/>
  <c r="AR1405" i="14"/>
  <c r="AQ1405" i="14"/>
  <c r="AP1405" i="14"/>
  <c r="AO1405" i="14"/>
  <c r="AN1405" i="14"/>
  <c r="AM1405" i="14"/>
  <c r="AL1405" i="14"/>
  <c r="AK1405" i="14"/>
  <c r="AJ1405" i="14"/>
  <c r="AI1405" i="14"/>
  <c r="AH1405" i="14"/>
  <c r="AG1405" i="14"/>
  <c r="AF1405" i="14"/>
  <c r="AE1405" i="14"/>
  <c r="AD1405" i="14"/>
  <c r="AC1405" i="14"/>
  <c r="AB1405" i="14"/>
  <c r="AA1405" i="14"/>
  <c r="Z1405" i="14"/>
  <c r="Y1405" i="14"/>
  <c r="X1405" i="14"/>
  <c r="W1405" i="14"/>
  <c r="V1405" i="14"/>
  <c r="U1405" i="14"/>
  <c r="T1405" i="14"/>
  <c r="S1405" i="14"/>
  <c r="R1405" i="14"/>
  <c r="Q1405" i="14"/>
  <c r="P1405" i="14"/>
  <c r="O1405" i="14"/>
  <c r="N1405" i="14"/>
  <c r="M1405" i="14"/>
  <c r="L1405" i="14"/>
  <c r="K1405" i="14"/>
  <c r="J1405" i="14"/>
  <c r="I1405" i="14"/>
  <c r="H1405" i="14"/>
  <c r="AT1403" i="14"/>
  <c r="AS1403" i="14"/>
  <c r="AR1403" i="14"/>
  <c r="AQ1403" i="14"/>
  <c r="AP1403" i="14"/>
  <c r="AO1403" i="14"/>
  <c r="AN1403" i="14"/>
  <c r="AM1403" i="14"/>
  <c r="AL1403" i="14"/>
  <c r="AK1403" i="14"/>
  <c r="AJ1403" i="14"/>
  <c r="AI1403" i="14"/>
  <c r="AH1403" i="14"/>
  <c r="AG1403" i="14"/>
  <c r="AF1403" i="14"/>
  <c r="AE1403" i="14"/>
  <c r="AD1403" i="14"/>
  <c r="AC1403" i="14"/>
  <c r="AB1403" i="14"/>
  <c r="AA1403" i="14"/>
  <c r="Z1403" i="14"/>
  <c r="Y1403" i="14"/>
  <c r="X1403" i="14"/>
  <c r="W1403" i="14"/>
  <c r="V1403" i="14"/>
  <c r="U1403" i="14"/>
  <c r="T1403" i="14"/>
  <c r="S1403" i="14"/>
  <c r="R1403" i="14"/>
  <c r="Q1403" i="14"/>
  <c r="P1403" i="14"/>
  <c r="O1403" i="14"/>
  <c r="N1403" i="14"/>
  <c r="M1403" i="14"/>
  <c r="L1403" i="14"/>
  <c r="K1403" i="14"/>
  <c r="J1403" i="14"/>
  <c r="I1403" i="14"/>
  <c r="H1403" i="14"/>
  <c r="AT1401" i="14"/>
  <c r="AS1401" i="14"/>
  <c r="AR1401" i="14"/>
  <c r="AQ1401" i="14"/>
  <c r="AP1401" i="14"/>
  <c r="AO1401" i="14"/>
  <c r="AN1401" i="14"/>
  <c r="AM1401" i="14"/>
  <c r="AL1401" i="14"/>
  <c r="AK1401" i="14"/>
  <c r="AJ1401" i="14"/>
  <c r="AI1401" i="14"/>
  <c r="AH1401" i="14"/>
  <c r="AG1401" i="14"/>
  <c r="AF1401" i="14"/>
  <c r="AE1401" i="14"/>
  <c r="AD1401" i="14"/>
  <c r="AC1401" i="14"/>
  <c r="AB1401" i="14"/>
  <c r="AA1401" i="14"/>
  <c r="Z1401" i="14"/>
  <c r="Y1401" i="14"/>
  <c r="X1401" i="14"/>
  <c r="W1401" i="14"/>
  <c r="V1401" i="14"/>
  <c r="U1401" i="14"/>
  <c r="T1401" i="14"/>
  <c r="S1401" i="14"/>
  <c r="R1401" i="14"/>
  <c r="Q1401" i="14"/>
  <c r="P1401" i="14"/>
  <c r="O1401" i="14"/>
  <c r="N1401" i="14"/>
  <c r="M1401" i="14"/>
  <c r="L1401" i="14"/>
  <c r="K1401" i="14"/>
  <c r="J1401" i="14"/>
  <c r="I1401" i="14"/>
  <c r="H1401" i="14"/>
  <c r="AT1399" i="14"/>
  <c r="AS1399" i="14"/>
  <c r="AR1399" i="14"/>
  <c r="AQ1399" i="14"/>
  <c r="AP1399" i="14"/>
  <c r="AO1399" i="14"/>
  <c r="AN1399" i="14"/>
  <c r="AM1399" i="14"/>
  <c r="AL1399" i="14"/>
  <c r="AK1399" i="14"/>
  <c r="AJ1399" i="14"/>
  <c r="AI1399" i="14"/>
  <c r="AH1399" i="14"/>
  <c r="AG1399" i="14"/>
  <c r="AF1399" i="14"/>
  <c r="AE1399" i="14"/>
  <c r="AD1399" i="14"/>
  <c r="AC1399" i="14"/>
  <c r="AB1399" i="14"/>
  <c r="AA1399" i="14"/>
  <c r="Z1399" i="14"/>
  <c r="Y1399" i="14"/>
  <c r="X1399" i="14"/>
  <c r="W1399" i="14"/>
  <c r="V1399" i="14"/>
  <c r="U1399" i="14"/>
  <c r="T1399" i="14"/>
  <c r="S1399" i="14"/>
  <c r="R1399" i="14"/>
  <c r="Q1399" i="14"/>
  <c r="P1399" i="14"/>
  <c r="O1399" i="14"/>
  <c r="N1399" i="14"/>
  <c r="M1399" i="14"/>
  <c r="L1399" i="14"/>
  <c r="K1399" i="14"/>
  <c r="J1399" i="14"/>
  <c r="I1399" i="14"/>
  <c r="H1399" i="14"/>
  <c r="AT1397" i="14"/>
  <c r="AS1397" i="14"/>
  <c r="AR1397" i="14"/>
  <c r="AQ1397" i="14"/>
  <c r="AP1397" i="14"/>
  <c r="AO1397" i="14"/>
  <c r="AN1397" i="14"/>
  <c r="AM1397" i="14"/>
  <c r="AL1397" i="14"/>
  <c r="AK1397" i="14"/>
  <c r="AJ1397" i="14"/>
  <c r="AI1397" i="14"/>
  <c r="AH1397" i="14"/>
  <c r="AG1397" i="14"/>
  <c r="AF1397" i="14"/>
  <c r="AE1397" i="14"/>
  <c r="AD1397" i="14"/>
  <c r="AC1397" i="14"/>
  <c r="AB1397" i="14"/>
  <c r="AA1397" i="14"/>
  <c r="Z1397" i="14"/>
  <c r="Y1397" i="14"/>
  <c r="X1397" i="14"/>
  <c r="W1397" i="14"/>
  <c r="V1397" i="14"/>
  <c r="U1397" i="14"/>
  <c r="T1397" i="14"/>
  <c r="S1397" i="14"/>
  <c r="R1397" i="14"/>
  <c r="Q1397" i="14"/>
  <c r="P1397" i="14"/>
  <c r="O1397" i="14"/>
  <c r="N1397" i="14"/>
  <c r="M1397" i="14"/>
  <c r="L1397" i="14"/>
  <c r="K1397" i="14"/>
  <c r="J1397" i="14"/>
  <c r="I1397" i="14"/>
  <c r="H1397" i="14"/>
  <c r="AT1395" i="14"/>
  <c r="AS1395" i="14"/>
  <c r="AR1395" i="14"/>
  <c r="AQ1395" i="14"/>
  <c r="AP1395" i="14"/>
  <c r="AO1395" i="14"/>
  <c r="AN1395" i="14"/>
  <c r="AM1395" i="14"/>
  <c r="AL1395" i="14"/>
  <c r="AK1395" i="14"/>
  <c r="AJ1395" i="14"/>
  <c r="AI1395" i="14"/>
  <c r="AH1395" i="14"/>
  <c r="AG1395" i="14"/>
  <c r="AF1395" i="14"/>
  <c r="AE1395" i="14"/>
  <c r="AD1395" i="14"/>
  <c r="AC1395" i="14"/>
  <c r="AB1395" i="14"/>
  <c r="AA1395" i="14"/>
  <c r="Z1395" i="14"/>
  <c r="Y1395" i="14"/>
  <c r="X1395" i="14"/>
  <c r="W1395" i="14"/>
  <c r="V1395" i="14"/>
  <c r="U1395" i="14"/>
  <c r="T1395" i="14"/>
  <c r="S1395" i="14"/>
  <c r="R1395" i="14"/>
  <c r="Q1395" i="14"/>
  <c r="P1395" i="14"/>
  <c r="O1395" i="14"/>
  <c r="N1395" i="14"/>
  <c r="M1395" i="14"/>
  <c r="L1395" i="14"/>
  <c r="K1395" i="14"/>
  <c r="J1395" i="14"/>
  <c r="I1395" i="14"/>
  <c r="H1395" i="14"/>
  <c r="AT1393" i="14"/>
  <c r="AS1393" i="14"/>
  <c r="AR1393" i="14"/>
  <c r="AQ1393" i="14"/>
  <c r="AP1393" i="14"/>
  <c r="AO1393" i="14"/>
  <c r="AN1393" i="14"/>
  <c r="AM1393" i="14"/>
  <c r="AL1393" i="14"/>
  <c r="AK1393" i="14"/>
  <c r="AJ1393" i="14"/>
  <c r="AI1393" i="14"/>
  <c r="AH1393" i="14"/>
  <c r="AG1393" i="14"/>
  <c r="AF1393" i="14"/>
  <c r="AE1393" i="14"/>
  <c r="AD1393" i="14"/>
  <c r="AC1393" i="14"/>
  <c r="AB1393" i="14"/>
  <c r="AA1393" i="14"/>
  <c r="Z1393" i="14"/>
  <c r="Y1393" i="14"/>
  <c r="X1393" i="14"/>
  <c r="W1393" i="14"/>
  <c r="V1393" i="14"/>
  <c r="U1393" i="14"/>
  <c r="T1393" i="14"/>
  <c r="S1393" i="14"/>
  <c r="R1393" i="14"/>
  <c r="Q1393" i="14"/>
  <c r="P1393" i="14"/>
  <c r="O1393" i="14"/>
  <c r="N1393" i="14"/>
  <c r="M1393" i="14"/>
  <c r="L1393" i="14"/>
  <c r="K1393" i="14"/>
  <c r="J1393" i="14"/>
  <c r="I1393" i="14"/>
  <c r="H1393" i="14"/>
  <c r="AT1391" i="14"/>
  <c r="AS1391" i="14"/>
  <c r="AR1391" i="14"/>
  <c r="AQ1391" i="14"/>
  <c r="AP1391" i="14"/>
  <c r="AO1391" i="14"/>
  <c r="AN1391" i="14"/>
  <c r="AM1391" i="14"/>
  <c r="AL1391" i="14"/>
  <c r="AK1391" i="14"/>
  <c r="AJ1391" i="14"/>
  <c r="AI1391" i="14"/>
  <c r="AH1391" i="14"/>
  <c r="AG1391" i="14"/>
  <c r="AF1391" i="14"/>
  <c r="AE1391" i="14"/>
  <c r="AD1391" i="14"/>
  <c r="AC1391" i="14"/>
  <c r="AB1391" i="14"/>
  <c r="AA1391" i="14"/>
  <c r="Z1391" i="14"/>
  <c r="Y1391" i="14"/>
  <c r="X1391" i="14"/>
  <c r="W1391" i="14"/>
  <c r="V1391" i="14"/>
  <c r="U1391" i="14"/>
  <c r="T1391" i="14"/>
  <c r="S1391" i="14"/>
  <c r="R1391" i="14"/>
  <c r="Q1391" i="14"/>
  <c r="P1391" i="14"/>
  <c r="O1391" i="14"/>
  <c r="N1391" i="14"/>
  <c r="M1391" i="14"/>
  <c r="L1391" i="14"/>
  <c r="K1391" i="14"/>
  <c r="J1391" i="14"/>
  <c r="I1391" i="14"/>
  <c r="H1391" i="14"/>
  <c r="AT1389" i="14"/>
  <c r="AS1389" i="14"/>
  <c r="AR1389" i="14"/>
  <c r="AQ1389" i="14"/>
  <c r="AP1389" i="14"/>
  <c r="AO1389" i="14"/>
  <c r="AN1389" i="14"/>
  <c r="AM1389" i="14"/>
  <c r="AL1389" i="14"/>
  <c r="AK1389" i="14"/>
  <c r="AJ1389" i="14"/>
  <c r="AI1389" i="14"/>
  <c r="AH1389" i="14"/>
  <c r="AG1389" i="14"/>
  <c r="AF1389" i="14"/>
  <c r="AE1389" i="14"/>
  <c r="AD1389" i="14"/>
  <c r="AC1389" i="14"/>
  <c r="AB1389" i="14"/>
  <c r="AA1389" i="14"/>
  <c r="Z1389" i="14"/>
  <c r="Y1389" i="14"/>
  <c r="X1389" i="14"/>
  <c r="W1389" i="14"/>
  <c r="V1389" i="14"/>
  <c r="U1389" i="14"/>
  <c r="T1389" i="14"/>
  <c r="S1389" i="14"/>
  <c r="R1389" i="14"/>
  <c r="Q1389" i="14"/>
  <c r="P1389" i="14"/>
  <c r="O1389" i="14"/>
  <c r="N1389" i="14"/>
  <c r="M1389" i="14"/>
  <c r="L1389" i="14"/>
  <c r="K1389" i="14"/>
  <c r="J1389" i="14"/>
  <c r="I1389" i="14"/>
  <c r="H1389" i="14"/>
  <c r="AT1387" i="14"/>
  <c r="AS1387" i="14"/>
  <c r="AR1387" i="14"/>
  <c r="AQ1387" i="14"/>
  <c r="AP1387" i="14"/>
  <c r="AO1387" i="14"/>
  <c r="AN1387" i="14"/>
  <c r="AM1387" i="14"/>
  <c r="AL1387" i="14"/>
  <c r="AK1387" i="14"/>
  <c r="AJ1387" i="14"/>
  <c r="AI1387" i="14"/>
  <c r="AH1387" i="14"/>
  <c r="AG1387" i="14"/>
  <c r="AF1387" i="14"/>
  <c r="AE1387" i="14"/>
  <c r="AD1387" i="14"/>
  <c r="AC1387" i="14"/>
  <c r="AB1387" i="14"/>
  <c r="AA1387" i="14"/>
  <c r="Z1387" i="14"/>
  <c r="Y1387" i="14"/>
  <c r="X1387" i="14"/>
  <c r="W1387" i="14"/>
  <c r="V1387" i="14"/>
  <c r="U1387" i="14"/>
  <c r="T1387" i="14"/>
  <c r="S1387" i="14"/>
  <c r="R1387" i="14"/>
  <c r="Q1387" i="14"/>
  <c r="P1387" i="14"/>
  <c r="O1387" i="14"/>
  <c r="N1387" i="14"/>
  <c r="M1387" i="14"/>
  <c r="L1387" i="14"/>
  <c r="K1387" i="14"/>
  <c r="J1387" i="14"/>
  <c r="I1387" i="14"/>
  <c r="H1387" i="14"/>
  <c r="AT1385" i="14"/>
  <c r="AS1385" i="14"/>
  <c r="AR1385" i="14"/>
  <c r="AQ1385" i="14"/>
  <c r="AP1385" i="14"/>
  <c r="AO1385" i="14"/>
  <c r="AN1385" i="14"/>
  <c r="AM1385" i="14"/>
  <c r="AL1385" i="14"/>
  <c r="AK1385" i="14"/>
  <c r="AJ1385" i="14"/>
  <c r="AI1385" i="14"/>
  <c r="AH1385" i="14"/>
  <c r="AG1385" i="14"/>
  <c r="AF1385" i="14"/>
  <c r="AE1385" i="14"/>
  <c r="AD1385" i="14"/>
  <c r="AC1385" i="14"/>
  <c r="AB1385" i="14"/>
  <c r="AA1385" i="14"/>
  <c r="Z1385" i="14"/>
  <c r="Y1385" i="14"/>
  <c r="X1385" i="14"/>
  <c r="W1385" i="14"/>
  <c r="V1385" i="14"/>
  <c r="U1385" i="14"/>
  <c r="T1385" i="14"/>
  <c r="S1385" i="14"/>
  <c r="R1385" i="14"/>
  <c r="Q1385" i="14"/>
  <c r="P1385" i="14"/>
  <c r="O1385" i="14"/>
  <c r="N1385" i="14"/>
  <c r="M1385" i="14"/>
  <c r="L1385" i="14"/>
  <c r="K1385" i="14"/>
  <c r="J1385" i="14"/>
  <c r="I1385" i="14"/>
  <c r="H1385" i="14"/>
  <c r="AT1383" i="14"/>
  <c r="AS1383" i="14"/>
  <c r="AR1383" i="14"/>
  <c r="AQ1383" i="14"/>
  <c r="AP1383" i="14"/>
  <c r="AO1383" i="14"/>
  <c r="AN1383" i="14"/>
  <c r="AM1383" i="14"/>
  <c r="AL1383" i="14"/>
  <c r="AK1383" i="14"/>
  <c r="AJ1383" i="14"/>
  <c r="AI1383" i="14"/>
  <c r="AH1383" i="14"/>
  <c r="AG1383" i="14"/>
  <c r="AF1383" i="14"/>
  <c r="AE1383" i="14"/>
  <c r="AD1383" i="14"/>
  <c r="AC1383" i="14"/>
  <c r="AB1383" i="14"/>
  <c r="AA1383" i="14"/>
  <c r="Z1383" i="14"/>
  <c r="Y1383" i="14"/>
  <c r="X1383" i="14"/>
  <c r="W1383" i="14"/>
  <c r="V1383" i="14"/>
  <c r="U1383" i="14"/>
  <c r="T1383" i="14"/>
  <c r="S1383" i="14"/>
  <c r="R1383" i="14"/>
  <c r="Q1383" i="14"/>
  <c r="P1383" i="14"/>
  <c r="O1383" i="14"/>
  <c r="N1383" i="14"/>
  <c r="M1383" i="14"/>
  <c r="L1383" i="14"/>
  <c r="K1383" i="14"/>
  <c r="J1383" i="14"/>
  <c r="I1383" i="14"/>
  <c r="H1383" i="14"/>
  <c r="AT1380" i="14"/>
  <c r="AS1380" i="14"/>
  <c r="AR1380" i="14"/>
  <c r="AQ1380" i="14"/>
  <c r="AP1380" i="14"/>
  <c r="AO1380" i="14"/>
  <c r="AN1380" i="14"/>
  <c r="AM1380" i="14"/>
  <c r="AL1380" i="14"/>
  <c r="AK1380" i="14"/>
  <c r="AJ1380" i="14"/>
  <c r="AI1380" i="14"/>
  <c r="AH1380" i="14"/>
  <c r="AG1380" i="14"/>
  <c r="AF1380" i="14"/>
  <c r="AE1380" i="14"/>
  <c r="AD1380" i="14"/>
  <c r="AC1380" i="14"/>
  <c r="AB1380" i="14"/>
  <c r="AA1380" i="14"/>
  <c r="Z1380" i="14"/>
  <c r="Y1380" i="14"/>
  <c r="X1380" i="14"/>
  <c r="W1380" i="14"/>
  <c r="V1380" i="14"/>
  <c r="U1380" i="14"/>
  <c r="T1380" i="14"/>
  <c r="S1380" i="14"/>
  <c r="R1380" i="14"/>
  <c r="Q1380" i="14"/>
  <c r="P1380" i="14"/>
  <c r="O1380" i="14"/>
  <c r="N1380" i="14"/>
  <c r="M1380" i="14"/>
  <c r="L1380" i="14"/>
  <c r="K1380" i="14"/>
  <c r="J1380" i="14"/>
  <c r="I1380" i="14"/>
  <c r="H1380" i="14"/>
  <c r="AT1378" i="14"/>
  <c r="AS1378" i="14"/>
  <c r="AR1378" i="14"/>
  <c r="AQ1378" i="14"/>
  <c r="AP1378" i="14"/>
  <c r="AO1378" i="14"/>
  <c r="AN1378" i="14"/>
  <c r="AM1378" i="14"/>
  <c r="AL1378" i="14"/>
  <c r="AK1378" i="14"/>
  <c r="AJ1378" i="14"/>
  <c r="AI1378" i="14"/>
  <c r="AH1378" i="14"/>
  <c r="AG1378" i="14"/>
  <c r="AF1378" i="14"/>
  <c r="AE1378" i="14"/>
  <c r="AD1378" i="14"/>
  <c r="AC1378" i="14"/>
  <c r="AB1378" i="14"/>
  <c r="AA1378" i="14"/>
  <c r="Z1378" i="14"/>
  <c r="Y1378" i="14"/>
  <c r="X1378" i="14"/>
  <c r="W1378" i="14"/>
  <c r="V1378" i="14"/>
  <c r="U1378" i="14"/>
  <c r="T1378" i="14"/>
  <c r="S1378" i="14"/>
  <c r="R1378" i="14"/>
  <c r="Q1378" i="14"/>
  <c r="P1378" i="14"/>
  <c r="O1378" i="14"/>
  <c r="N1378" i="14"/>
  <c r="M1378" i="14"/>
  <c r="L1378" i="14"/>
  <c r="K1378" i="14"/>
  <c r="J1378" i="14"/>
  <c r="I1378" i="14"/>
  <c r="H1378" i="14"/>
  <c r="AT1376" i="14"/>
  <c r="AS1376" i="14"/>
  <c r="AR1376" i="14"/>
  <c r="AQ1376" i="14"/>
  <c r="AP1376" i="14"/>
  <c r="AO1376" i="14"/>
  <c r="AN1376" i="14"/>
  <c r="AM1376" i="14"/>
  <c r="AL1376" i="14"/>
  <c r="AK1376" i="14"/>
  <c r="AJ1376" i="14"/>
  <c r="AI1376" i="14"/>
  <c r="AH1376" i="14"/>
  <c r="AG1376" i="14"/>
  <c r="AF1376" i="14"/>
  <c r="AE1376" i="14"/>
  <c r="AD1376" i="14"/>
  <c r="AC1376" i="14"/>
  <c r="AB1376" i="14"/>
  <c r="AA1376" i="14"/>
  <c r="Z1376" i="14"/>
  <c r="Y1376" i="14"/>
  <c r="X1376" i="14"/>
  <c r="W1376" i="14"/>
  <c r="V1376" i="14"/>
  <c r="U1376" i="14"/>
  <c r="T1376" i="14"/>
  <c r="S1376" i="14"/>
  <c r="R1376" i="14"/>
  <c r="Q1376" i="14"/>
  <c r="P1376" i="14"/>
  <c r="O1376" i="14"/>
  <c r="N1376" i="14"/>
  <c r="M1376" i="14"/>
  <c r="L1376" i="14"/>
  <c r="K1376" i="14"/>
  <c r="J1376" i="14"/>
  <c r="I1376" i="14"/>
  <c r="H1376" i="14"/>
  <c r="AT1374" i="14"/>
  <c r="AS1374" i="14"/>
  <c r="AR1374" i="14"/>
  <c r="AQ1374" i="14"/>
  <c r="AP1374" i="14"/>
  <c r="AO1374" i="14"/>
  <c r="AN1374" i="14"/>
  <c r="AM1374" i="14"/>
  <c r="AL1374" i="14"/>
  <c r="AK1374" i="14"/>
  <c r="AJ1374" i="14"/>
  <c r="AI1374" i="14"/>
  <c r="AH1374" i="14"/>
  <c r="AG1374" i="14"/>
  <c r="AF1374" i="14"/>
  <c r="AE1374" i="14"/>
  <c r="AD1374" i="14"/>
  <c r="AC1374" i="14"/>
  <c r="AB1374" i="14"/>
  <c r="AA1374" i="14"/>
  <c r="Z1374" i="14"/>
  <c r="Y1374" i="14"/>
  <c r="X1374" i="14"/>
  <c r="W1374" i="14"/>
  <c r="V1374" i="14"/>
  <c r="U1374" i="14"/>
  <c r="T1374" i="14"/>
  <c r="S1374" i="14"/>
  <c r="R1374" i="14"/>
  <c r="Q1374" i="14"/>
  <c r="P1374" i="14"/>
  <c r="O1374" i="14"/>
  <c r="N1374" i="14"/>
  <c r="M1374" i="14"/>
  <c r="L1374" i="14"/>
  <c r="K1374" i="14"/>
  <c r="J1374" i="14"/>
  <c r="I1374" i="14"/>
  <c r="H1374" i="14"/>
  <c r="AT1372" i="14"/>
  <c r="AS1372" i="14"/>
  <c r="AR1372" i="14"/>
  <c r="AQ1372" i="14"/>
  <c r="AP1372" i="14"/>
  <c r="AO1372" i="14"/>
  <c r="AN1372" i="14"/>
  <c r="AM1372" i="14"/>
  <c r="AL1372" i="14"/>
  <c r="AK1372" i="14"/>
  <c r="AJ1372" i="14"/>
  <c r="AI1372" i="14"/>
  <c r="AH1372" i="14"/>
  <c r="AG1372" i="14"/>
  <c r="AF1372" i="14"/>
  <c r="AE1372" i="14"/>
  <c r="AD1372" i="14"/>
  <c r="AC1372" i="14"/>
  <c r="AB1372" i="14"/>
  <c r="AA1372" i="14"/>
  <c r="Z1372" i="14"/>
  <c r="Y1372" i="14"/>
  <c r="X1372" i="14"/>
  <c r="W1372" i="14"/>
  <c r="V1372" i="14"/>
  <c r="U1372" i="14"/>
  <c r="T1372" i="14"/>
  <c r="S1372" i="14"/>
  <c r="R1372" i="14"/>
  <c r="Q1372" i="14"/>
  <c r="P1372" i="14"/>
  <c r="O1372" i="14"/>
  <c r="N1372" i="14"/>
  <c r="M1372" i="14"/>
  <c r="L1372" i="14"/>
  <c r="K1372" i="14"/>
  <c r="J1372" i="14"/>
  <c r="I1372" i="14"/>
  <c r="H1372" i="14"/>
  <c r="AT1370" i="14"/>
  <c r="AS1370" i="14"/>
  <c r="AR1370" i="14"/>
  <c r="AQ1370" i="14"/>
  <c r="AP1370" i="14"/>
  <c r="AO1370" i="14"/>
  <c r="AN1370" i="14"/>
  <c r="AM1370" i="14"/>
  <c r="AL1370" i="14"/>
  <c r="AK1370" i="14"/>
  <c r="AJ1370" i="14"/>
  <c r="AI1370" i="14"/>
  <c r="AH1370" i="14"/>
  <c r="AG1370" i="14"/>
  <c r="AF1370" i="14"/>
  <c r="AE1370" i="14"/>
  <c r="AD1370" i="14"/>
  <c r="AC1370" i="14"/>
  <c r="AB1370" i="14"/>
  <c r="AA1370" i="14"/>
  <c r="Z1370" i="14"/>
  <c r="Y1370" i="14"/>
  <c r="X1370" i="14"/>
  <c r="W1370" i="14"/>
  <c r="V1370" i="14"/>
  <c r="U1370" i="14"/>
  <c r="T1370" i="14"/>
  <c r="S1370" i="14"/>
  <c r="R1370" i="14"/>
  <c r="Q1370" i="14"/>
  <c r="P1370" i="14"/>
  <c r="O1370" i="14"/>
  <c r="N1370" i="14"/>
  <c r="M1370" i="14"/>
  <c r="L1370" i="14"/>
  <c r="K1370" i="14"/>
  <c r="J1370" i="14"/>
  <c r="I1370" i="14"/>
  <c r="H1370" i="14"/>
  <c r="AT1368" i="14"/>
  <c r="AS1368" i="14"/>
  <c r="AR1368" i="14"/>
  <c r="AQ1368" i="14"/>
  <c r="AP1368" i="14"/>
  <c r="AO1368" i="14"/>
  <c r="AN1368" i="14"/>
  <c r="AM1368" i="14"/>
  <c r="AL1368" i="14"/>
  <c r="AK1368" i="14"/>
  <c r="AJ1368" i="14"/>
  <c r="AI1368" i="14"/>
  <c r="AH1368" i="14"/>
  <c r="AG1368" i="14"/>
  <c r="AF1368" i="14"/>
  <c r="AE1368" i="14"/>
  <c r="AD1368" i="14"/>
  <c r="AC1368" i="14"/>
  <c r="AB1368" i="14"/>
  <c r="AA1368" i="14"/>
  <c r="Z1368" i="14"/>
  <c r="Y1368" i="14"/>
  <c r="X1368" i="14"/>
  <c r="W1368" i="14"/>
  <c r="V1368" i="14"/>
  <c r="U1368" i="14"/>
  <c r="T1368" i="14"/>
  <c r="S1368" i="14"/>
  <c r="R1368" i="14"/>
  <c r="Q1368" i="14"/>
  <c r="P1368" i="14"/>
  <c r="O1368" i="14"/>
  <c r="N1368" i="14"/>
  <c r="M1368" i="14"/>
  <c r="L1368" i="14"/>
  <c r="K1368" i="14"/>
  <c r="J1368" i="14"/>
  <c r="I1368" i="14"/>
  <c r="H1368" i="14"/>
  <c r="AT1366" i="14"/>
  <c r="AS1366" i="14"/>
  <c r="AR1366" i="14"/>
  <c r="AQ1366" i="14"/>
  <c r="AP1366" i="14"/>
  <c r="AO1366" i="14"/>
  <c r="AN1366" i="14"/>
  <c r="AM1366" i="14"/>
  <c r="AL1366" i="14"/>
  <c r="AK1366" i="14"/>
  <c r="AJ1366" i="14"/>
  <c r="AI1366" i="14"/>
  <c r="AH1366" i="14"/>
  <c r="AG1366" i="14"/>
  <c r="AF1366" i="14"/>
  <c r="AE1366" i="14"/>
  <c r="AD1366" i="14"/>
  <c r="AC1366" i="14"/>
  <c r="AB1366" i="14"/>
  <c r="AA1366" i="14"/>
  <c r="Z1366" i="14"/>
  <c r="Y1366" i="14"/>
  <c r="X1366" i="14"/>
  <c r="W1366" i="14"/>
  <c r="V1366" i="14"/>
  <c r="U1366" i="14"/>
  <c r="T1366" i="14"/>
  <c r="S1366" i="14"/>
  <c r="R1366" i="14"/>
  <c r="Q1366" i="14"/>
  <c r="P1366" i="14"/>
  <c r="O1366" i="14"/>
  <c r="N1366" i="14"/>
  <c r="M1366" i="14"/>
  <c r="L1366" i="14"/>
  <c r="K1366" i="14"/>
  <c r="J1366" i="14"/>
  <c r="I1366" i="14"/>
  <c r="H1366" i="14"/>
  <c r="AT1362" i="14"/>
  <c r="AS1362" i="14"/>
  <c r="AR1362" i="14"/>
  <c r="AQ1362" i="14"/>
  <c r="AP1362" i="14"/>
  <c r="AO1362" i="14"/>
  <c r="AN1362" i="14"/>
  <c r="AM1362" i="14"/>
  <c r="AL1362" i="14"/>
  <c r="AK1362" i="14"/>
  <c r="AJ1362" i="14"/>
  <c r="AI1362" i="14"/>
  <c r="AH1362" i="14"/>
  <c r="AG1362" i="14"/>
  <c r="AF1362" i="14"/>
  <c r="AE1362" i="14"/>
  <c r="AD1362" i="14"/>
  <c r="AC1362" i="14"/>
  <c r="AB1362" i="14"/>
  <c r="AA1362" i="14"/>
  <c r="Z1362" i="14"/>
  <c r="Y1362" i="14"/>
  <c r="X1362" i="14"/>
  <c r="W1362" i="14"/>
  <c r="V1362" i="14"/>
  <c r="U1362" i="14"/>
  <c r="T1362" i="14"/>
  <c r="S1362" i="14"/>
  <c r="R1362" i="14"/>
  <c r="Q1362" i="14"/>
  <c r="P1362" i="14"/>
  <c r="O1362" i="14"/>
  <c r="N1362" i="14"/>
  <c r="M1362" i="14"/>
  <c r="L1362" i="14"/>
  <c r="K1362" i="14"/>
  <c r="J1362" i="14"/>
  <c r="I1362" i="14"/>
  <c r="H1362" i="14"/>
  <c r="AT1360" i="14"/>
  <c r="AS1360" i="14"/>
  <c r="AR1360" i="14"/>
  <c r="AQ1360" i="14"/>
  <c r="AP1360" i="14"/>
  <c r="AP1359" i="14" s="1"/>
  <c r="AO1360" i="14"/>
  <c r="AN1360" i="14"/>
  <c r="AM1360" i="14"/>
  <c r="AL1360" i="14"/>
  <c r="AK1360" i="14"/>
  <c r="AJ1360" i="14"/>
  <c r="AI1360" i="14"/>
  <c r="AH1360" i="14"/>
  <c r="AH1359" i="14" s="1"/>
  <c r="AG1360" i="14"/>
  <c r="AF1360" i="14"/>
  <c r="AE1360" i="14"/>
  <c r="AD1360" i="14"/>
  <c r="AC1360" i="14"/>
  <c r="AB1360" i="14"/>
  <c r="AA1360" i="14"/>
  <c r="Z1360" i="14"/>
  <c r="Z1359" i="14" s="1"/>
  <c r="Y1360" i="14"/>
  <c r="X1360" i="14"/>
  <c r="W1360" i="14"/>
  <c r="V1360" i="14"/>
  <c r="U1360" i="14"/>
  <c r="T1360" i="14"/>
  <c r="S1360" i="14"/>
  <c r="R1360" i="14"/>
  <c r="R1359" i="14" s="1"/>
  <c r="Q1360" i="14"/>
  <c r="P1360" i="14"/>
  <c r="O1360" i="14"/>
  <c r="N1360" i="14"/>
  <c r="M1360" i="14"/>
  <c r="L1360" i="14"/>
  <c r="K1360" i="14"/>
  <c r="J1360" i="14"/>
  <c r="J1359" i="14" s="1"/>
  <c r="I1360" i="14"/>
  <c r="H1360" i="14"/>
  <c r="AT1357" i="14"/>
  <c r="AT1356" i="14" s="1"/>
  <c r="AS1357" i="14"/>
  <c r="AS1356" i="14" s="1"/>
  <c r="AR1357" i="14"/>
  <c r="AR1356" i="14" s="1"/>
  <c r="AQ1357" i="14"/>
  <c r="AQ1356" i="14" s="1"/>
  <c r="AP1357" i="14"/>
  <c r="AP1356" i="14" s="1"/>
  <c r="AO1357" i="14"/>
  <c r="AO1356" i="14" s="1"/>
  <c r="AN1357" i="14"/>
  <c r="AN1356" i="14" s="1"/>
  <c r="AM1357" i="14"/>
  <c r="AM1356" i="14" s="1"/>
  <c r="AL1357" i="14"/>
  <c r="AL1356" i="14" s="1"/>
  <c r="AK1357" i="14"/>
  <c r="AK1356" i="14" s="1"/>
  <c r="AJ1357" i="14"/>
  <c r="AJ1356" i="14" s="1"/>
  <c r="AI1357" i="14"/>
  <c r="AI1356" i="14" s="1"/>
  <c r="AH1357" i="14"/>
  <c r="AH1356" i="14" s="1"/>
  <c r="AG1357" i="14"/>
  <c r="AG1356" i="14" s="1"/>
  <c r="AF1357" i="14"/>
  <c r="AF1356" i="14" s="1"/>
  <c r="AE1357" i="14"/>
  <c r="AE1356" i="14" s="1"/>
  <c r="AD1357" i="14"/>
  <c r="AD1356" i="14" s="1"/>
  <c r="AC1357" i="14"/>
  <c r="AC1356" i="14" s="1"/>
  <c r="AB1357" i="14"/>
  <c r="AB1356" i="14" s="1"/>
  <c r="AA1357" i="14"/>
  <c r="AA1356" i="14" s="1"/>
  <c r="Z1357" i="14"/>
  <c r="Z1356" i="14" s="1"/>
  <c r="Y1357" i="14"/>
  <c r="Y1356" i="14" s="1"/>
  <c r="X1357" i="14"/>
  <c r="X1356" i="14" s="1"/>
  <c r="W1357" i="14"/>
  <c r="W1356" i="14" s="1"/>
  <c r="V1357" i="14"/>
  <c r="V1356" i="14" s="1"/>
  <c r="U1357" i="14"/>
  <c r="U1356" i="14" s="1"/>
  <c r="T1357" i="14"/>
  <c r="T1356" i="14" s="1"/>
  <c r="S1357" i="14"/>
  <c r="S1356" i="14" s="1"/>
  <c r="R1357" i="14"/>
  <c r="R1356" i="14" s="1"/>
  <c r="Q1357" i="14"/>
  <c r="Q1356" i="14" s="1"/>
  <c r="P1357" i="14"/>
  <c r="P1356" i="14" s="1"/>
  <c r="O1357" i="14"/>
  <c r="O1356" i="14" s="1"/>
  <c r="N1357" i="14"/>
  <c r="N1356" i="14" s="1"/>
  <c r="M1357" i="14"/>
  <c r="M1356" i="14" s="1"/>
  <c r="L1357" i="14"/>
  <c r="L1356" i="14" s="1"/>
  <c r="K1357" i="14"/>
  <c r="K1356" i="14" s="1"/>
  <c r="J1357" i="14"/>
  <c r="J1356" i="14" s="1"/>
  <c r="I1357" i="14"/>
  <c r="I1356" i="14" s="1"/>
  <c r="H1357" i="14"/>
  <c r="H1356" i="14" s="1"/>
  <c r="AT1354" i="14"/>
  <c r="AS1354" i="14"/>
  <c r="AR1354" i="14"/>
  <c r="AQ1354" i="14"/>
  <c r="AP1354" i="14"/>
  <c r="AO1354" i="14"/>
  <c r="AN1354" i="14"/>
  <c r="AM1354" i="14"/>
  <c r="AL1354" i="14"/>
  <c r="AK1354" i="14"/>
  <c r="AJ1354" i="14"/>
  <c r="AI1354" i="14"/>
  <c r="AH1354" i="14"/>
  <c r="AG1354" i="14"/>
  <c r="AF1354" i="14"/>
  <c r="AE1354" i="14"/>
  <c r="AD1354" i="14"/>
  <c r="AC1354" i="14"/>
  <c r="AB1354" i="14"/>
  <c r="AA1354" i="14"/>
  <c r="Z1354" i="14"/>
  <c r="Y1354" i="14"/>
  <c r="X1354" i="14"/>
  <c r="W1354" i="14"/>
  <c r="V1354" i="14"/>
  <c r="U1354" i="14"/>
  <c r="T1354" i="14"/>
  <c r="S1354" i="14"/>
  <c r="R1354" i="14"/>
  <c r="Q1354" i="14"/>
  <c r="P1354" i="14"/>
  <c r="O1354" i="14"/>
  <c r="N1354" i="14"/>
  <c r="M1354" i="14"/>
  <c r="L1354" i="14"/>
  <c r="K1354" i="14"/>
  <c r="J1354" i="14"/>
  <c r="I1354" i="14"/>
  <c r="H1354" i="14"/>
  <c r="AT1352" i="14"/>
  <c r="AS1352" i="14"/>
  <c r="AR1352" i="14"/>
  <c r="AQ1352" i="14"/>
  <c r="AP1352" i="14"/>
  <c r="AO1352" i="14"/>
  <c r="AN1352" i="14"/>
  <c r="AM1352" i="14"/>
  <c r="AL1352" i="14"/>
  <c r="AK1352" i="14"/>
  <c r="AJ1352" i="14"/>
  <c r="AI1352" i="14"/>
  <c r="AH1352" i="14"/>
  <c r="AG1352" i="14"/>
  <c r="AF1352" i="14"/>
  <c r="AE1352" i="14"/>
  <c r="AD1352" i="14"/>
  <c r="AC1352" i="14"/>
  <c r="AB1352" i="14"/>
  <c r="AA1352" i="14"/>
  <c r="Z1352" i="14"/>
  <c r="Y1352" i="14"/>
  <c r="X1352" i="14"/>
  <c r="W1352" i="14"/>
  <c r="V1352" i="14"/>
  <c r="U1352" i="14"/>
  <c r="T1352" i="14"/>
  <c r="S1352" i="14"/>
  <c r="R1352" i="14"/>
  <c r="Q1352" i="14"/>
  <c r="P1352" i="14"/>
  <c r="O1352" i="14"/>
  <c r="N1352" i="14"/>
  <c r="M1352" i="14"/>
  <c r="L1352" i="14"/>
  <c r="K1352" i="14"/>
  <c r="J1352" i="14"/>
  <c r="I1352" i="14"/>
  <c r="H1352" i="14"/>
  <c r="AT1350" i="14"/>
  <c r="AS1350" i="14"/>
  <c r="AR1350" i="14"/>
  <c r="AQ1350" i="14"/>
  <c r="AP1350" i="14"/>
  <c r="AO1350" i="14"/>
  <c r="AN1350" i="14"/>
  <c r="AM1350" i="14"/>
  <c r="AL1350" i="14"/>
  <c r="AK1350" i="14"/>
  <c r="AJ1350" i="14"/>
  <c r="AI1350" i="14"/>
  <c r="AH1350" i="14"/>
  <c r="AG1350" i="14"/>
  <c r="AF1350" i="14"/>
  <c r="AE1350" i="14"/>
  <c r="AD1350" i="14"/>
  <c r="AC1350" i="14"/>
  <c r="AB1350" i="14"/>
  <c r="AA1350" i="14"/>
  <c r="Z1350" i="14"/>
  <c r="Y1350" i="14"/>
  <c r="X1350" i="14"/>
  <c r="W1350" i="14"/>
  <c r="V1350" i="14"/>
  <c r="U1350" i="14"/>
  <c r="T1350" i="14"/>
  <c r="S1350" i="14"/>
  <c r="R1350" i="14"/>
  <c r="Q1350" i="14"/>
  <c r="P1350" i="14"/>
  <c r="O1350" i="14"/>
  <c r="N1350" i="14"/>
  <c r="M1350" i="14"/>
  <c r="L1350" i="14"/>
  <c r="K1350" i="14"/>
  <c r="J1350" i="14"/>
  <c r="I1350" i="14"/>
  <c r="H1350" i="14"/>
  <c r="AT1348" i="14"/>
  <c r="AS1348" i="14"/>
  <c r="AR1348" i="14"/>
  <c r="AQ1348" i="14"/>
  <c r="AP1348" i="14"/>
  <c r="AO1348" i="14"/>
  <c r="AN1348" i="14"/>
  <c r="AM1348" i="14"/>
  <c r="AL1348" i="14"/>
  <c r="AK1348" i="14"/>
  <c r="AJ1348" i="14"/>
  <c r="AI1348" i="14"/>
  <c r="AH1348" i="14"/>
  <c r="AG1348" i="14"/>
  <c r="AF1348" i="14"/>
  <c r="AE1348" i="14"/>
  <c r="AD1348" i="14"/>
  <c r="AC1348" i="14"/>
  <c r="AB1348" i="14"/>
  <c r="AA1348" i="14"/>
  <c r="Z1348" i="14"/>
  <c r="Y1348" i="14"/>
  <c r="X1348" i="14"/>
  <c r="W1348" i="14"/>
  <c r="V1348" i="14"/>
  <c r="U1348" i="14"/>
  <c r="T1348" i="14"/>
  <c r="S1348" i="14"/>
  <c r="R1348" i="14"/>
  <c r="Q1348" i="14"/>
  <c r="P1348" i="14"/>
  <c r="O1348" i="14"/>
  <c r="N1348" i="14"/>
  <c r="M1348" i="14"/>
  <c r="L1348" i="14"/>
  <c r="K1348" i="14"/>
  <c r="J1348" i="14"/>
  <c r="I1348" i="14"/>
  <c r="H1348" i="14"/>
  <c r="AT1346" i="14"/>
  <c r="AS1346" i="14"/>
  <c r="AR1346" i="14"/>
  <c r="AQ1346" i="14"/>
  <c r="AP1346" i="14"/>
  <c r="AO1346" i="14"/>
  <c r="AN1346" i="14"/>
  <c r="AM1346" i="14"/>
  <c r="AL1346" i="14"/>
  <c r="AK1346" i="14"/>
  <c r="AJ1346" i="14"/>
  <c r="AI1346" i="14"/>
  <c r="AH1346" i="14"/>
  <c r="AG1346" i="14"/>
  <c r="AF1346" i="14"/>
  <c r="AE1346" i="14"/>
  <c r="AD1346" i="14"/>
  <c r="AC1346" i="14"/>
  <c r="AB1346" i="14"/>
  <c r="AA1346" i="14"/>
  <c r="Z1346" i="14"/>
  <c r="Y1346" i="14"/>
  <c r="X1346" i="14"/>
  <c r="W1346" i="14"/>
  <c r="V1346" i="14"/>
  <c r="U1346" i="14"/>
  <c r="T1346" i="14"/>
  <c r="S1346" i="14"/>
  <c r="R1346" i="14"/>
  <c r="Q1346" i="14"/>
  <c r="P1346" i="14"/>
  <c r="O1346" i="14"/>
  <c r="N1346" i="14"/>
  <c r="M1346" i="14"/>
  <c r="L1346" i="14"/>
  <c r="K1346" i="14"/>
  <c r="J1346" i="14"/>
  <c r="I1346" i="14"/>
  <c r="H1346" i="14"/>
  <c r="AT1344" i="14"/>
  <c r="AS1344" i="14"/>
  <c r="AR1344" i="14"/>
  <c r="AQ1344" i="14"/>
  <c r="AP1344" i="14"/>
  <c r="AO1344" i="14"/>
  <c r="AN1344" i="14"/>
  <c r="AM1344" i="14"/>
  <c r="AL1344" i="14"/>
  <c r="AK1344" i="14"/>
  <c r="AJ1344" i="14"/>
  <c r="AI1344" i="14"/>
  <c r="AH1344" i="14"/>
  <c r="AG1344" i="14"/>
  <c r="AF1344" i="14"/>
  <c r="AE1344" i="14"/>
  <c r="AD1344" i="14"/>
  <c r="AC1344" i="14"/>
  <c r="AB1344" i="14"/>
  <c r="AA1344" i="14"/>
  <c r="Z1344" i="14"/>
  <c r="Y1344" i="14"/>
  <c r="X1344" i="14"/>
  <c r="W1344" i="14"/>
  <c r="V1344" i="14"/>
  <c r="U1344" i="14"/>
  <c r="T1344" i="14"/>
  <c r="S1344" i="14"/>
  <c r="R1344" i="14"/>
  <c r="Q1344" i="14"/>
  <c r="P1344" i="14"/>
  <c r="O1344" i="14"/>
  <c r="N1344" i="14"/>
  <c r="M1344" i="14"/>
  <c r="L1344" i="14"/>
  <c r="K1344" i="14"/>
  <c r="J1344" i="14"/>
  <c r="I1344" i="14"/>
  <c r="H1344" i="14"/>
  <c r="AT1342" i="14"/>
  <c r="AS1342" i="14"/>
  <c r="AR1342" i="14"/>
  <c r="AQ1342" i="14"/>
  <c r="AP1342" i="14"/>
  <c r="AO1342" i="14"/>
  <c r="AN1342" i="14"/>
  <c r="AM1342" i="14"/>
  <c r="AL1342" i="14"/>
  <c r="AK1342" i="14"/>
  <c r="AJ1342" i="14"/>
  <c r="AI1342" i="14"/>
  <c r="AH1342" i="14"/>
  <c r="AG1342" i="14"/>
  <c r="AF1342" i="14"/>
  <c r="AE1342" i="14"/>
  <c r="AD1342" i="14"/>
  <c r="AC1342" i="14"/>
  <c r="AB1342" i="14"/>
  <c r="AA1342" i="14"/>
  <c r="Z1342" i="14"/>
  <c r="Y1342" i="14"/>
  <c r="X1342" i="14"/>
  <c r="W1342" i="14"/>
  <c r="V1342" i="14"/>
  <c r="U1342" i="14"/>
  <c r="T1342" i="14"/>
  <c r="S1342" i="14"/>
  <c r="R1342" i="14"/>
  <c r="Q1342" i="14"/>
  <c r="P1342" i="14"/>
  <c r="O1342" i="14"/>
  <c r="N1342" i="14"/>
  <c r="M1342" i="14"/>
  <c r="L1342" i="14"/>
  <c r="K1342" i="14"/>
  <c r="J1342" i="14"/>
  <c r="I1342" i="14"/>
  <c r="H1342" i="14"/>
  <c r="AT1340" i="14"/>
  <c r="AS1340" i="14"/>
  <c r="AR1340" i="14"/>
  <c r="AQ1340" i="14"/>
  <c r="AP1340" i="14"/>
  <c r="AO1340" i="14"/>
  <c r="AN1340" i="14"/>
  <c r="AM1340" i="14"/>
  <c r="AL1340" i="14"/>
  <c r="AK1340" i="14"/>
  <c r="AJ1340" i="14"/>
  <c r="AI1340" i="14"/>
  <c r="AH1340" i="14"/>
  <c r="AG1340" i="14"/>
  <c r="AF1340" i="14"/>
  <c r="AE1340" i="14"/>
  <c r="AD1340" i="14"/>
  <c r="AC1340" i="14"/>
  <c r="AB1340" i="14"/>
  <c r="AA1340" i="14"/>
  <c r="Z1340" i="14"/>
  <c r="Y1340" i="14"/>
  <c r="X1340" i="14"/>
  <c r="W1340" i="14"/>
  <c r="V1340" i="14"/>
  <c r="U1340" i="14"/>
  <c r="T1340" i="14"/>
  <c r="S1340" i="14"/>
  <c r="R1340" i="14"/>
  <c r="Q1340" i="14"/>
  <c r="P1340" i="14"/>
  <c r="O1340" i="14"/>
  <c r="N1340" i="14"/>
  <c r="M1340" i="14"/>
  <c r="L1340" i="14"/>
  <c r="K1340" i="14"/>
  <c r="J1340" i="14"/>
  <c r="I1340" i="14"/>
  <c r="H1340" i="14"/>
  <c r="AT1338" i="14"/>
  <c r="AS1338" i="14"/>
  <c r="AR1338" i="14"/>
  <c r="AQ1338" i="14"/>
  <c r="AP1338" i="14"/>
  <c r="AO1338" i="14"/>
  <c r="AN1338" i="14"/>
  <c r="AM1338" i="14"/>
  <c r="AL1338" i="14"/>
  <c r="AK1338" i="14"/>
  <c r="AJ1338" i="14"/>
  <c r="AI1338" i="14"/>
  <c r="AH1338" i="14"/>
  <c r="AG1338" i="14"/>
  <c r="AF1338" i="14"/>
  <c r="AE1338" i="14"/>
  <c r="AD1338" i="14"/>
  <c r="AC1338" i="14"/>
  <c r="AB1338" i="14"/>
  <c r="AA1338" i="14"/>
  <c r="Z1338" i="14"/>
  <c r="Y1338" i="14"/>
  <c r="X1338" i="14"/>
  <c r="W1338" i="14"/>
  <c r="V1338" i="14"/>
  <c r="U1338" i="14"/>
  <c r="T1338" i="14"/>
  <c r="S1338" i="14"/>
  <c r="R1338" i="14"/>
  <c r="Q1338" i="14"/>
  <c r="P1338" i="14"/>
  <c r="O1338" i="14"/>
  <c r="N1338" i="14"/>
  <c r="M1338" i="14"/>
  <c r="L1338" i="14"/>
  <c r="K1338" i="14"/>
  <c r="J1338" i="14"/>
  <c r="I1338" i="14"/>
  <c r="H1338" i="14"/>
  <c r="AT1336" i="14"/>
  <c r="AS1336" i="14"/>
  <c r="AR1336" i="14"/>
  <c r="AQ1336" i="14"/>
  <c r="AP1336" i="14"/>
  <c r="AO1336" i="14"/>
  <c r="AN1336" i="14"/>
  <c r="AM1336" i="14"/>
  <c r="AL1336" i="14"/>
  <c r="AK1336" i="14"/>
  <c r="AJ1336" i="14"/>
  <c r="AI1336" i="14"/>
  <c r="AH1336" i="14"/>
  <c r="AG1336" i="14"/>
  <c r="AF1336" i="14"/>
  <c r="AE1336" i="14"/>
  <c r="AD1336" i="14"/>
  <c r="AC1336" i="14"/>
  <c r="AB1336" i="14"/>
  <c r="AA1336" i="14"/>
  <c r="Z1336" i="14"/>
  <c r="Y1336" i="14"/>
  <c r="X1336" i="14"/>
  <c r="W1336" i="14"/>
  <c r="V1336" i="14"/>
  <c r="U1336" i="14"/>
  <c r="T1336" i="14"/>
  <c r="S1336" i="14"/>
  <c r="R1336" i="14"/>
  <c r="Q1336" i="14"/>
  <c r="P1336" i="14"/>
  <c r="O1336" i="14"/>
  <c r="N1336" i="14"/>
  <c r="M1336" i="14"/>
  <c r="L1336" i="14"/>
  <c r="K1336" i="14"/>
  <c r="J1336" i="14"/>
  <c r="I1336" i="14"/>
  <c r="H1336" i="14"/>
  <c r="AT1334" i="14"/>
  <c r="AS1334" i="14"/>
  <c r="AR1334" i="14"/>
  <c r="AQ1334" i="14"/>
  <c r="AP1334" i="14"/>
  <c r="AO1334" i="14"/>
  <c r="AN1334" i="14"/>
  <c r="AM1334" i="14"/>
  <c r="AL1334" i="14"/>
  <c r="AK1334" i="14"/>
  <c r="AJ1334" i="14"/>
  <c r="AI1334" i="14"/>
  <c r="AH1334" i="14"/>
  <c r="AG1334" i="14"/>
  <c r="AF1334" i="14"/>
  <c r="AE1334" i="14"/>
  <c r="AD1334" i="14"/>
  <c r="AC1334" i="14"/>
  <c r="AB1334" i="14"/>
  <c r="AA1334" i="14"/>
  <c r="Z1334" i="14"/>
  <c r="Y1334" i="14"/>
  <c r="X1334" i="14"/>
  <c r="W1334" i="14"/>
  <c r="V1334" i="14"/>
  <c r="U1334" i="14"/>
  <c r="T1334" i="14"/>
  <c r="S1334" i="14"/>
  <c r="R1334" i="14"/>
  <c r="Q1334" i="14"/>
  <c r="P1334" i="14"/>
  <c r="O1334" i="14"/>
  <c r="N1334" i="14"/>
  <c r="M1334" i="14"/>
  <c r="L1334" i="14"/>
  <c r="K1334" i="14"/>
  <c r="J1334" i="14"/>
  <c r="I1334" i="14"/>
  <c r="H1334" i="14"/>
  <c r="AT1332" i="14"/>
  <c r="AS1332" i="14"/>
  <c r="AR1332" i="14"/>
  <c r="AQ1332" i="14"/>
  <c r="AP1332" i="14"/>
  <c r="AO1332" i="14"/>
  <c r="AN1332" i="14"/>
  <c r="AM1332" i="14"/>
  <c r="AL1332" i="14"/>
  <c r="AK1332" i="14"/>
  <c r="AJ1332" i="14"/>
  <c r="AI1332" i="14"/>
  <c r="AH1332" i="14"/>
  <c r="AG1332" i="14"/>
  <c r="AF1332" i="14"/>
  <c r="AE1332" i="14"/>
  <c r="AD1332" i="14"/>
  <c r="AC1332" i="14"/>
  <c r="AB1332" i="14"/>
  <c r="AA1332" i="14"/>
  <c r="Z1332" i="14"/>
  <c r="Y1332" i="14"/>
  <c r="X1332" i="14"/>
  <c r="W1332" i="14"/>
  <c r="V1332" i="14"/>
  <c r="U1332" i="14"/>
  <c r="T1332" i="14"/>
  <c r="S1332" i="14"/>
  <c r="R1332" i="14"/>
  <c r="Q1332" i="14"/>
  <c r="P1332" i="14"/>
  <c r="O1332" i="14"/>
  <c r="N1332" i="14"/>
  <c r="M1332" i="14"/>
  <c r="L1332" i="14"/>
  <c r="K1332" i="14"/>
  <c r="J1332" i="14"/>
  <c r="I1332" i="14"/>
  <c r="H1332" i="14"/>
  <c r="AT1330" i="14"/>
  <c r="AS1330" i="14"/>
  <c r="AR1330" i="14"/>
  <c r="AQ1330" i="14"/>
  <c r="AP1330" i="14"/>
  <c r="AO1330" i="14"/>
  <c r="AN1330" i="14"/>
  <c r="AM1330" i="14"/>
  <c r="AL1330" i="14"/>
  <c r="AK1330" i="14"/>
  <c r="AJ1330" i="14"/>
  <c r="AI1330" i="14"/>
  <c r="AH1330" i="14"/>
  <c r="AG1330" i="14"/>
  <c r="AF1330" i="14"/>
  <c r="AE1330" i="14"/>
  <c r="AD1330" i="14"/>
  <c r="AC1330" i="14"/>
  <c r="AB1330" i="14"/>
  <c r="AA1330" i="14"/>
  <c r="Z1330" i="14"/>
  <c r="Y1330" i="14"/>
  <c r="X1330" i="14"/>
  <c r="W1330" i="14"/>
  <c r="V1330" i="14"/>
  <c r="U1330" i="14"/>
  <c r="T1330" i="14"/>
  <c r="S1330" i="14"/>
  <c r="R1330" i="14"/>
  <c r="Q1330" i="14"/>
  <c r="P1330" i="14"/>
  <c r="O1330" i="14"/>
  <c r="N1330" i="14"/>
  <c r="M1330" i="14"/>
  <c r="L1330" i="14"/>
  <c r="K1330" i="14"/>
  <c r="J1330" i="14"/>
  <c r="I1330" i="14"/>
  <c r="H1330" i="14"/>
  <c r="AT1328" i="14"/>
  <c r="AS1328" i="14"/>
  <c r="AR1328" i="14"/>
  <c r="AQ1328" i="14"/>
  <c r="AP1328" i="14"/>
  <c r="AO1328" i="14"/>
  <c r="AN1328" i="14"/>
  <c r="AM1328" i="14"/>
  <c r="AL1328" i="14"/>
  <c r="AK1328" i="14"/>
  <c r="AJ1328" i="14"/>
  <c r="AI1328" i="14"/>
  <c r="AH1328" i="14"/>
  <c r="AG1328" i="14"/>
  <c r="AF1328" i="14"/>
  <c r="AE1328" i="14"/>
  <c r="AD1328" i="14"/>
  <c r="AC1328" i="14"/>
  <c r="AB1328" i="14"/>
  <c r="AA1328" i="14"/>
  <c r="Z1328" i="14"/>
  <c r="Y1328" i="14"/>
  <c r="X1328" i="14"/>
  <c r="W1328" i="14"/>
  <c r="V1328" i="14"/>
  <c r="U1328" i="14"/>
  <c r="T1328" i="14"/>
  <c r="S1328" i="14"/>
  <c r="R1328" i="14"/>
  <c r="Q1328" i="14"/>
  <c r="P1328" i="14"/>
  <c r="O1328" i="14"/>
  <c r="N1328" i="14"/>
  <c r="M1328" i="14"/>
  <c r="L1328" i="14"/>
  <c r="K1328" i="14"/>
  <c r="J1328" i="14"/>
  <c r="I1328" i="14"/>
  <c r="H1328" i="14"/>
  <c r="AT1326" i="14"/>
  <c r="AS1326" i="14"/>
  <c r="AR1326" i="14"/>
  <c r="AQ1326" i="14"/>
  <c r="AP1326" i="14"/>
  <c r="AO1326" i="14"/>
  <c r="AN1326" i="14"/>
  <c r="AM1326" i="14"/>
  <c r="AL1326" i="14"/>
  <c r="AK1326" i="14"/>
  <c r="AJ1326" i="14"/>
  <c r="AI1326" i="14"/>
  <c r="AH1326" i="14"/>
  <c r="AG1326" i="14"/>
  <c r="AF1326" i="14"/>
  <c r="AE1326" i="14"/>
  <c r="AD1326" i="14"/>
  <c r="AC1326" i="14"/>
  <c r="AB1326" i="14"/>
  <c r="AA1326" i="14"/>
  <c r="Z1326" i="14"/>
  <c r="Y1326" i="14"/>
  <c r="X1326" i="14"/>
  <c r="W1326" i="14"/>
  <c r="V1326" i="14"/>
  <c r="U1326" i="14"/>
  <c r="T1326" i="14"/>
  <c r="S1326" i="14"/>
  <c r="R1326" i="14"/>
  <c r="Q1326" i="14"/>
  <c r="P1326" i="14"/>
  <c r="O1326" i="14"/>
  <c r="N1326" i="14"/>
  <c r="M1326" i="14"/>
  <c r="L1326" i="14"/>
  <c r="K1326" i="14"/>
  <c r="J1326" i="14"/>
  <c r="I1326" i="14"/>
  <c r="H1326" i="14"/>
  <c r="AT1324" i="14"/>
  <c r="AS1324" i="14"/>
  <c r="AR1324" i="14"/>
  <c r="AQ1324" i="14"/>
  <c r="AP1324" i="14"/>
  <c r="AO1324" i="14"/>
  <c r="AN1324" i="14"/>
  <c r="AM1324" i="14"/>
  <c r="AL1324" i="14"/>
  <c r="AK1324" i="14"/>
  <c r="AJ1324" i="14"/>
  <c r="AI1324" i="14"/>
  <c r="AH1324" i="14"/>
  <c r="AG1324" i="14"/>
  <c r="AF1324" i="14"/>
  <c r="AE1324" i="14"/>
  <c r="AD1324" i="14"/>
  <c r="AC1324" i="14"/>
  <c r="AB1324" i="14"/>
  <c r="AA1324" i="14"/>
  <c r="Z1324" i="14"/>
  <c r="Y1324" i="14"/>
  <c r="X1324" i="14"/>
  <c r="W1324" i="14"/>
  <c r="V1324" i="14"/>
  <c r="U1324" i="14"/>
  <c r="T1324" i="14"/>
  <c r="S1324" i="14"/>
  <c r="R1324" i="14"/>
  <c r="Q1324" i="14"/>
  <c r="P1324" i="14"/>
  <c r="O1324" i="14"/>
  <c r="N1324" i="14"/>
  <c r="M1324" i="14"/>
  <c r="L1324" i="14"/>
  <c r="K1324" i="14"/>
  <c r="J1324" i="14"/>
  <c r="I1324" i="14"/>
  <c r="H1324" i="14"/>
  <c r="AT1322" i="14"/>
  <c r="AS1322" i="14"/>
  <c r="AR1322" i="14"/>
  <c r="AQ1322" i="14"/>
  <c r="AP1322" i="14"/>
  <c r="AO1322" i="14"/>
  <c r="AN1322" i="14"/>
  <c r="AM1322" i="14"/>
  <c r="AL1322" i="14"/>
  <c r="AK1322" i="14"/>
  <c r="AJ1322" i="14"/>
  <c r="AI1322" i="14"/>
  <c r="AH1322" i="14"/>
  <c r="AG1322" i="14"/>
  <c r="AF1322" i="14"/>
  <c r="AE1322" i="14"/>
  <c r="AD1322" i="14"/>
  <c r="AC1322" i="14"/>
  <c r="AB1322" i="14"/>
  <c r="AA1322" i="14"/>
  <c r="Z1322" i="14"/>
  <c r="Y1322" i="14"/>
  <c r="X1322" i="14"/>
  <c r="W1322" i="14"/>
  <c r="V1322" i="14"/>
  <c r="U1322" i="14"/>
  <c r="T1322" i="14"/>
  <c r="S1322" i="14"/>
  <c r="R1322" i="14"/>
  <c r="Q1322" i="14"/>
  <c r="P1322" i="14"/>
  <c r="O1322" i="14"/>
  <c r="N1322" i="14"/>
  <c r="M1322" i="14"/>
  <c r="L1322" i="14"/>
  <c r="K1322" i="14"/>
  <c r="J1322" i="14"/>
  <c r="I1322" i="14"/>
  <c r="H1322" i="14"/>
  <c r="AT1320" i="14"/>
  <c r="AS1320" i="14"/>
  <c r="AR1320" i="14"/>
  <c r="AQ1320" i="14"/>
  <c r="AP1320" i="14"/>
  <c r="AO1320" i="14"/>
  <c r="AN1320" i="14"/>
  <c r="AM1320" i="14"/>
  <c r="AL1320" i="14"/>
  <c r="AK1320" i="14"/>
  <c r="AJ1320" i="14"/>
  <c r="AI1320" i="14"/>
  <c r="AH1320" i="14"/>
  <c r="AG1320" i="14"/>
  <c r="AF1320" i="14"/>
  <c r="AE1320" i="14"/>
  <c r="AD1320" i="14"/>
  <c r="AC1320" i="14"/>
  <c r="AB1320" i="14"/>
  <c r="AA1320" i="14"/>
  <c r="Z1320" i="14"/>
  <c r="Y1320" i="14"/>
  <c r="X1320" i="14"/>
  <c r="W1320" i="14"/>
  <c r="V1320" i="14"/>
  <c r="U1320" i="14"/>
  <c r="T1320" i="14"/>
  <c r="S1320" i="14"/>
  <c r="R1320" i="14"/>
  <c r="Q1320" i="14"/>
  <c r="P1320" i="14"/>
  <c r="O1320" i="14"/>
  <c r="N1320" i="14"/>
  <c r="M1320" i="14"/>
  <c r="L1320" i="14"/>
  <c r="K1320" i="14"/>
  <c r="J1320" i="14"/>
  <c r="I1320" i="14"/>
  <c r="H1320" i="14"/>
  <c r="AT1317" i="14"/>
  <c r="AS1317" i="14"/>
  <c r="AR1317" i="14"/>
  <c r="AQ1317" i="14"/>
  <c r="AP1317" i="14"/>
  <c r="AO1317" i="14"/>
  <c r="AN1317" i="14"/>
  <c r="AM1317" i="14"/>
  <c r="AL1317" i="14"/>
  <c r="AK1317" i="14"/>
  <c r="AJ1317" i="14"/>
  <c r="AI1317" i="14"/>
  <c r="AH1317" i="14"/>
  <c r="AG1317" i="14"/>
  <c r="AF1317" i="14"/>
  <c r="AE1317" i="14"/>
  <c r="AD1317" i="14"/>
  <c r="AC1317" i="14"/>
  <c r="AB1317" i="14"/>
  <c r="AA1317" i="14"/>
  <c r="Z1317" i="14"/>
  <c r="Y1317" i="14"/>
  <c r="X1317" i="14"/>
  <c r="W1317" i="14"/>
  <c r="V1317" i="14"/>
  <c r="U1317" i="14"/>
  <c r="T1317" i="14"/>
  <c r="S1317" i="14"/>
  <c r="R1317" i="14"/>
  <c r="Q1317" i="14"/>
  <c r="P1317" i="14"/>
  <c r="O1317" i="14"/>
  <c r="N1317" i="14"/>
  <c r="M1317" i="14"/>
  <c r="L1317" i="14"/>
  <c r="K1317" i="14"/>
  <c r="J1317" i="14"/>
  <c r="I1317" i="14"/>
  <c r="H1317" i="14"/>
  <c r="AT1315" i="14"/>
  <c r="AS1315" i="14"/>
  <c r="AR1315" i="14"/>
  <c r="AQ1315" i="14"/>
  <c r="AP1315" i="14"/>
  <c r="AO1315" i="14"/>
  <c r="AN1315" i="14"/>
  <c r="AM1315" i="14"/>
  <c r="AL1315" i="14"/>
  <c r="AK1315" i="14"/>
  <c r="AJ1315" i="14"/>
  <c r="AI1315" i="14"/>
  <c r="AH1315" i="14"/>
  <c r="AG1315" i="14"/>
  <c r="AF1315" i="14"/>
  <c r="AE1315" i="14"/>
  <c r="AD1315" i="14"/>
  <c r="AC1315" i="14"/>
  <c r="AB1315" i="14"/>
  <c r="AA1315" i="14"/>
  <c r="Z1315" i="14"/>
  <c r="Y1315" i="14"/>
  <c r="X1315" i="14"/>
  <c r="W1315" i="14"/>
  <c r="V1315" i="14"/>
  <c r="U1315" i="14"/>
  <c r="T1315" i="14"/>
  <c r="S1315" i="14"/>
  <c r="R1315" i="14"/>
  <c r="Q1315" i="14"/>
  <c r="P1315" i="14"/>
  <c r="O1315" i="14"/>
  <c r="N1315" i="14"/>
  <c r="M1315" i="14"/>
  <c r="L1315" i="14"/>
  <c r="K1315" i="14"/>
  <c r="J1315" i="14"/>
  <c r="I1315" i="14"/>
  <c r="H1315" i="14"/>
  <c r="AT1313" i="14"/>
  <c r="AS1313" i="14"/>
  <c r="AR1313" i="14"/>
  <c r="AQ1313" i="14"/>
  <c r="AP1313" i="14"/>
  <c r="AO1313" i="14"/>
  <c r="AN1313" i="14"/>
  <c r="AM1313" i="14"/>
  <c r="AL1313" i="14"/>
  <c r="AK1313" i="14"/>
  <c r="AJ1313" i="14"/>
  <c r="AI1313" i="14"/>
  <c r="AH1313" i="14"/>
  <c r="AG1313" i="14"/>
  <c r="AF1313" i="14"/>
  <c r="AE1313" i="14"/>
  <c r="AD1313" i="14"/>
  <c r="AC1313" i="14"/>
  <c r="AB1313" i="14"/>
  <c r="AA1313" i="14"/>
  <c r="Z1313" i="14"/>
  <c r="Y1313" i="14"/>
  <c r="X1313" i="14"/>
  <c r="W1313" i="14"/>
  <c r="V1313" i="14"/>
  <c r="U1313" i="14"/>
  <c r="T1313" i="14"/>
  <c r="S1313" i="14"/>
  <c r="R1313" i="14"/>
  <c r="Q1313" i="14"/>
  <c r="P1313" i="14"/>
  <c r="O1313" i="14"/>
  <c r="N1313" i="14"/>
  <c r="M1313" i="14"/>
  <c r="L1313" i="14"/>
  <c r="K1313" i="14"/>
  <c r="J1313" i="14"/>
  <c r="I1313" i="14"/>
  <c r="H1313" i="14"/>
  <c r="AT1309" i="14"/>
  <c r="AS1309" i="14"/>
  <c r="AR1309" i="14"/>
  <c r="AQ1309" i="14"/>
  <c r="AP1309" i="14"/>
  <c r="AO1309" i="14"/>
  <c r="AN1309" i="14"/>
  <c r="AM1309" i="14"/>
  <c r="AL1309" i="14"/>
  <c r="AK1309" i="14"/>
  <c r="AJ1309" i="14"/>
  <c r="AI1309" i="14"/>
  <c r="AH1309" i="14"/>
  <c r="AG1309" i="14"/>
  <c r="AF1309" i="14"/>
  <c r="AE1309" i="14"/>
  <c r="AD1309" i="14"/>
  <c r="AC1309" i="14"/>
  <c r="AB1309" i="14"/>
  <c r="AA1309" i="14"/>
  <c r="Z1309" i="14"/>
  <c r="Y1309" i="14"/>
  <c r="X1309" i="14"/>
  <c r="W1309" i="14"/>
  <c r="V1309" i="14"/>
  <c r="U1309" i="14"/>
  <c r="T1309" i="14"/>
  <c r="S1309" i="14"/>
  <c r="R1309" i="14"/>
  <c r="Q1309" i="14"/>
  <c r="P1309" i="14"/>
  <c r="O1309" i="14"/>
  <c r="N1309" i="14"/>
  <c r="M1309" i="14"/>
  <c r="L1309" i="14"/>
  <c r="K1309" i="14"/>
  <c r="J1309" i="14"/>
  <c r="I1309" i="14"/>
  <c r="H1309" i="14"/>
  <c r="AT1307" i="14"/>
  <c r="AS1307" i="14"/>
  <c r="AR1307" i="14"/>
  <c r="AQ1307" i="14"/>
  <c r="AP1307" i="14"/>
  <c r="AO1307" i="14"/>
  <c r="AN1307" i="14"/>
  <c r="AM1307" i="14"/>
  <c r="AL1307" i="14"/>
  <c r="AK1307" i="14"/>
  <c r="AJ1307" i="14"/>
  <c r="AI1307" i="14"/>
  <c r="AH1307" i="14"/>
  <c r="AG1307" i="14"/>
  <c r="AF1307" i="14"/>
  <c r="AE1307" i="14"/>
  <c r="AD1307" i="14"/>
  <c r="AC1307" i="14"/>
  <c r="AB1307" i="14"/>
  <c r="AA1307" i="14"/>
  <c r="Z1307" i="14"/>
  <c r="Y1307" i="14"/>
  <c r="X1307" i="14"/>
  <c r="W1307" i="14"/>
  <c r="V1307" i="14"/>
  <c r="U1307" i="14"/>
  <c r="T1307" i="14"/>
  <c r="S1307" i="14"/>
  <c r="R1307" i="14"/>
  <c r="Q1307" i="14"/>
  <c r="P1307" i="14"/>
  <c r="O1307" i="14"/>
  <c r="N1307" i="14"/>
  <c r="M1307" i="14"/>
  <c r="L1307" i="14"/>
  <c r="K1307" i="14"/>
  <c r="J1307" i="14"/>
  <c r="I1307" i="14"/>
  <c r="H1307" i="14"/>
  <c r="AT1305" i="14"/>
  <c r="AS1305" i="14"/>
  <c r="AR1305" i="14"/>
  <c r="AQ1305" i="14"/>
  <c r="AP1305" i="14"/>
  <c r="AO1305" i="14"/>
  <c r="AN1305" i="14"/>
  <c r="AM1305" i="14"/>
  <c r="AL1305" i="14"/>
  <c r="AK1305" i="14"/>
  <c r="AJ1305" i="14"/>
  <c r="AI1305" i="14"/>
  <c r="AH1305" i="14"/>
  <c r="AG1305" i="14"/>
  <c r="AF1305" i="14"/>
  <c r="AE1305" i="14"/>
  <c r="AD1305" i="14"/>
  <c r="AC1305" i="14"/>
  <c r="AB1305" i="14"/>
  <c r="AA1305" i="14"/>
  <c r="Z1305" i="14"/>
  <c r="Y1305" i="14"/>
  <c r="X1305" i="14"/>
  <c r="W1305" i="14"/>
  <c r="V1305" i="14"/>
  <c r="U1305" i="14"/>
  <c r="T1305" i="14"/>
  <c r="S1305" i="14"/>
  <c r="R1305" i="14"/>
  <c r="Q1305" i="14"/>
  <c r="P1305" i="14"/>
  <c r="O1305" i="14"/>
  <c r="N1305" i="14"/>
  <c r="M1305" i="14"/>
  <c r="L1305" i="14"/>
  <c r="K1305" i="14"/>
  <c r="J1305" i="14"/>
  <c r="I1305" i="14"/>
  <c r="H1305" i="14"/>
  <c r="AT1303" i="14"/>
  <c r="AS1303" i="14"/>
  <c r="AR1303" i="14"/>
  <c r="AQ1303" i="14"/>
  <c r="AP1303" i="14"/>
  <c r="AO1303" i="14"/>
  <c r="AN1303" i="14"/>
  <c r="AM1303" i="14"/>
  <c r="AL1303" i="14"/>
  <c r="AK1303" i="14"/>
  <c r="AJ1303" i="14"/>
  <c r="AI1303" i="14"/>
  <c r="AH1303" i="14"/>
  <c r="AG1303" i="14"/>
  <c r="AF1303" i="14"/>
  <c r="AE1303" i="14"/>
  <c r="AD1303" i="14"/>
  <c r="AC1303" i="14"/>
  <c r="AB1303" i="14"/>
  <c r="AA1303" i="14"/>
  <c r="Z1303" i="14"/>
  <c r="Y1303" i="14"/>
  <c r="X1303" i="14"/>
  <c r="W1303" i="14"/>
  <c r="V1303" i="14"/>
  <c r="U1303" i="14"/>
  <c r="T1303" i="14"/>
  <c r="S1303" i="14"/>
  <c r="R1303" i="14"/>
  <c r="Q1303" i="14"/>
  <c r="P1303" i="14"/>
  <c r="O1303" i="14"/>
  <c r="N1303" i="14"/>
  <c r="M1303" i="14"/>
  <c r="L1303" i="14"/>
  <c r="K1303" i="14"/>
  <c r="J1303" i="14"/>
  <c r="I1303" i="14"/>
  <c r="H1303" i="14"/>
  <c r="AT1301" i="14"/>
  <c r="AS1301" i="14"/>
  <c r="AR1301" i="14"/>
  <c r="AQ1301" i="14"/>
  <c r="AP1301" i="14"/>
  <c r="AO1301" i="14"/>
  <c r="AN1301" i="14"/>
  <c r="AM1301" i="14"/>
  <c r="AL1301" i="14"/>
  <c r="AK1301" i="14"/>
  <c r="AJ1301" i="14"/>
  <c r="AI1301" i="14"/>
  <c r="AH1301" i="14"/>
  <c r="AG1301" i="14"/>
  <c r="AF1301" i="14"/>
  <c r="AE1301" i="14"/>
  <c r="AD1301" i="14"/>
  <c r="AC1301" i="14"/>
  <c r="AB1301" i="14"/>
  <c r="AA1301" i="14"/>
  <c r="Z1301" i="14"/>
  <c r="Y1301" i="14"/>
  <c r="X1301" i="14"/>
  <c r="W1301" i="14"/>
  <c r="V1301" i="14"/>
  <c r="U1301" i="14"/>
  <c r="T1301" i="14"/>
  <c r="S1301" i="14"/>
  <c r="R1301" i="14"/>
  <c r="Q1301" i="14"/>
  <c r="P1301" i="14"/>
  <c r="O1301" i="14"/>
  <c r="N1301" i="14"/>
  <c r="M1301" i="14"/>
  <c r="L1301" i="14"/>
  <c r="K1301" i="14"/>
  <c r="J1301" i="14"/>
  <c r="I1301" i="14"/>
  <c r="H1301" i="14"/>
  <c r="AT1299" i="14"/>
  <c r="AS1299" i="14"/>
  <c r="AR1299" i="14"/>
  <c r="AQ1299" i="14"/>
  <c r="AP1299" i="14"/>
  <c r="AO1299" i="14"/>
  <c r="AN1299" i="14"/>
  <c r="AM1299" i="14"/>
  <c r="AL1299" i="14"/>
  <c r="AK1299" i="14"/>
  <c r="AJ1299" i="14"/>
  <c r="AI1299" i="14"/>
  <c r="AH1299" i="14"/>
  <c r="AG1299" i="14"/>
  <c r="AF1299" i="14"/>
  <c r="AE1299" i="14"/>
  <c r="AD1299" i="14"/>
  <c r="AC1299" i="14"/>
  <c r="AB1299" i="14"/>
  <c r="AA1299" i="14"/>
  <c r="Z1299" i="14"/>
  <c r="Y1299" i="14"/>
  <c r="X1299" i="14"/>
  <c r="W1299" i="14"/>
  <c r="V1299" i="14"/>
  <c r="U1299" i="14"/>
  <c r="T1299" i="14"/>
  <c r="S1299" i="14"/>
  <c r="R1299" i="14"/>
  <c r="Q1299" i="14"/>
  <c r="P1299" i="14"/>
  <c r="O1299" i="14"/>
  <c r="N1299" i="14"/>
  <c r="M1299" i="14"/>
  <c r="L1299" i="14"/>
  <c r="K1299" i="14"/>
  <c r="J1299" i="14"/>
  <c r="I1299" i="14"/>
  <c r="H1299" i="14"/>
  <c r="AT1296" i="14"/>
  <c r="AS1296" i="14"/>
  <c r="AR1296" i="14"/>
  <c r="AQ1296" i="14"/>
  <c r="AP1296" i="14"/>
  <c r="AO1296" i="14"/>
  <c r="AN1296" i="14"/>
  <c r="AM1296" i="14"/>
  <c r="AL1296" i="14"/>
  <c r="AK1296" i="14"/>
  <c r="AJ1296" i="14"/>
  <c r="AI1296" i="14"/>
  <c r="AH1296" i="14"/>
  <c r="AG1296" i="14"/>
  <c r="AF1296" i="14"/>
  <c r="AE1296" i="14"/>
  <c r="AD1296" i="14"/>
  <c r="AC1296" i="14"/>
  <c r="AB1296" i="14"/>
  <c r="AA1296" i="14"/>
  <c r="Z1296" i="14"/>
  <c r="Y1296" i="14"/>
  <c r="X1296" i="14"/>
  <c r="W1296" i="14"/>
  <c r="V1296" i="14"/>
  <c r="U1296" i="14"/>
  <c r="T1296" i="14"/>
  <c r="S1296" i="14"/>
  <c r="R1296" i="14"/>
  <c r="Q1296" i="14"/>
  <c r="P1296" i="14"/>
  <c r="O1296" i="14"/>
  <c r="N1296" i="14"/>
  <c r="M1296" i="14"/>
  <c r="L1296" i="14"/>
  <c r="K1296" i="14"/>
  <c r="J1296" i="14"/>
  <c r="I1296" i="14"/>
  <c r="H1296" i="14"/>
  <c r="AT1294" i="14"/>
  <c r="AS1294" i="14"/>
  <c r="AR1294" i="14"/>
  <c r="AQ1294" i="14"/>
  <c r="AP1294" i="14"/>
  <c r="AO1294" i="14"/>
  <c r="AN1294" i="14"/>
  <c r="AM1294" i="14"/>
  <c r="AL1294" i="14"/>
  <c r="AK1294" i="14"/>
  <c r="AJ1294" i="14"/>
  <c r="AI1294" i="14"/>
  <c r="AH1294" i="14"/>
  <c r="AG1294" i="14"/>
  <c r="AF1294" i="14"/>
  <c r="AE1294" i="14"/>
  <c r="AD1294" i="14"/>
  <c r="AC1294" i="14"/>
  <c r="AB1294" i="14"/>
  <c r="AA1294" i="14"/>
  <c r="Z1294" i="14"/>
  <c r="Y1294" i="14"/>
  <c r="X1294" i="14"/>
  <c r="W1294" i="14"/>
  <c r="V1294" i="14"/>
  <c r="U1294" i="14"/>
  <c r="T1294" i="14"/>
  <c r="S1294" i="14"/>
  <c r="R1294" i="14"/>
  <c r="Q1294" i="14"/>
  <c r="P1294" i="14"/>
  <c r="O1294" i="14"/>
  <c r="N1294" i="14"/>
  <c r="M1294" i="14"/>
  <c r="L1294" i="14"/>
  <c r="K1294" i="14"/>
  <c r="J1294" i="14"/>
  <c r="I1294" i="14"/>
  <c r="H1294" i="14"/>
  <c r="AT1290" i="14"/>
  <c r="AT1289" i="14" s="1"/>
  <c r="AS1290" i="14"/>
  <c r="AS1289" i="14" s="1"/>
  <c r="AR1290" i="14"/>
  <c r="AR1289" i="14" s="1"/>
  <c r="AQ1290" i="14"/>
  <c r="AQ1289" i="14" s="1"/>
  <c r="AP1290" i="14"/>
  <c r="AP1289" i="14" s="1"/>
  <c r="AO1290" i="14"/>
  <c r="AO1289" i="14" s="1"/>
  <c r="AN1290" i="14"/>
  <c r="AN1289" i="14" s="1"/>
  <c r="AM1290" i="14"/>
  <c r="AM1289" i="14" s="1"/>
  <c r="AL1290" i="14"/>
  <c r="AL1289" i="14" s="1"/>
  <c r="AK1290" i="14"/>
  <c r="AK1289" i="14" s="1"/>
  <c r="AJ1290" i="14"/>
  <c r="AJ1289" i="14" s="1"/>
  <c r="AI1290" i="14"/>
  <c r="AI1289" i="14" s="1"/>
  <c r="AH1290" i="14"/>
  <c r="AH1289" i="14" s="1"/>
  <c r="AG1290" i="14"/>
  <c r="AG1289" i="14" s="1"/>
  <c r="AF1290" i="14"/>
  <c r="AF1289" i="14" s="1"/>
  <c r="AE1290" i="14"/>
  <c r="AE1289" i="14" s="1"/>
  <c r="AD1290" i="14"/>
  <c r="AD1289" i="14" s="1"/>
  <c r="AC1290" i="14"/>
  <c r="AC1289" i="14" s="1"/>
  <c r="AB1290" i="14"/>
  <c r="AB1289" i="14" s="1"/>
  <c r="AA1290" i="14"/>
  <c r="AA1289" i="14" s="1"/>
  <c r="Z1290" i="14"/>
  <c r="Z1289" i="14" s="1"/>
  <c r="Y1290" i="14"/>
  <c r="Y1289" i="14" s="1"/>
  <c r="X1290" i="14"/>
  <c r="X1289" i="14" s="1"/>
  <c r="W1290" i="14"/>
  <c r="W1289" i="14" s="1"/>
  <c r="V1290" i="14"/>
  <c r="V1289" i="14" s="1"/>
  <c r="U1290" i="14"/>
  <c r="U1289" i="14" s="1"/>
  <c r="T1290" i="14"/>
  <c r="T1289" i="14" s="1"/>
  <c r="S1290" i="14"/>
  <c r="S1289" i="14" s="1"/>
  <c r="R1290" i="14"/>
  <c r="R1289" i="14" s="1"/>
  <c r="Q1290" i="14"/>
  <c r="Q1289" i="14" s="1"/>
  <c r="P1290" i="14"/>
  <c r="P1289" i="14" s="1"/>
  <c r="O1290" i="14"/>
  <c r="O1289" i="14" s="1"/>
  <c r="N1290" i="14"/>
  <c r="N1289" i="14" s="1"/>
  <c r="M1290" i="14"/>
  <c r="M1289" i="14" s="1"/>
  <c r="L1290" i="14"/>
  <c r="L1289" i="14" s="1"/>
  <c r="K1290" i="14"/>
  <c r="K1289" i="14" s="1"/>
  <c r="J1290" i="14"/>
  <c r="J1289" i="14" s="1"/>
  <c r="I1290" i="14"/>
  <c r="I1289" i="14" s="1"/>
  <c r="H1290" i="14"/>
  <c r="H1289" i="14" s="1"/>
  <c r="AT1287" i="14"/>
  <c r="AS1287" i="14"/>
  <c r="AR1287" i="14"/>
  <c r="AQ1287" i="14"/>
  <c r="AP1287" i="14"/>
  <c r="AO1287" i="14"/>
  <c r="AN1287" i="14"/>
  <c r="AM1287" i="14"/>
  <c r="AL1287" i="14"/>
  <c r="AK1287" i="14"/>
  <c r="AJ1287" i="14"/>
  <c r="AI1287" i="14"/>
  <c r="AH1287" i="14"/>
  <c r="AG1287" i="14"/>
  <c r="AF1287" i="14"/>
  <c r="AE1287" i="14"/>
  <c r="AD1287" i="14"/>
  <c r="AC1287" i="14"/>
  <c r="AB1287" i="14"/>
  <c r="AA1287" i="14"/>
  <c r="Z1287" i="14"/>
  <c r="Y1287" i="14"/>
  <c r="X1287" i="14"/>
  <c r="W1287" i="14"/>
  <c r="V1287" i="14"/>
  <c r="U1287" i="14"/>
  <c r="T1287" i="14"/>
  <c r="S1287" i="14"/>
  <c r="R1287" i="14"/>
  <c r="Q1287" i="14"/>
  <c r="P1287" i="14"/>
  <c r="O1287" i="14"/>
  <c r="N1287" i="14"/>
  <c r="M1287" i="14"/>
  <c r="L1287" i="14"/>
  <c r="K1287" i="14"/>
  <c r="J1287" i="14"/>
  <c r="I1287" i="14"/>
  <c r="H1287" i="14"/>
  <c r="AT1285" i="14"/>
  <c r="AS1285" i="14"/>
  <c r="AR1285" i="14"/>
  <c r="AQ1285" i="14"/>
  <c r="AP1285" i="14"/>
  <c r="AO1285" i="14"/>
  <c r="AN1285" i="14"/>
  <c r="AM1285" i="14"/>
  <c r="AL1285" i="14"/>
  <c r="AK1285" i="14"/>
  <c r="AJ1285" i="14"/>
  <c r="AI1285" i="14"/>
  <c r="AH1285" i="14"/>
  <c r="AG1285" i="14"/>
  <c r="AF1285" i="14"/>
  <c r="AE1285" i="14"/>
  <c r="AD1285" i="14"/>
  <c r="AC1285" i="14"/>
  <c r="AB1285" i="14"/>
  <c r="AA1285" i="14"/>
  <c r="Z1285" i="14"/>
  <c r="Y1285" i="14"/>
  <c r="X1285" i="14"/>
  <c r="W1285" i="14"/>
  <c r="V1285" i="14"/>
  <c r="U1285" i="14"/>
  <c r="T1285" i="14"/>
  <c r="S1285" i="14"/>
  <c r="R1285" i="14"/>
  <c r="Q1285" i="14"/>
  <c r="P1285" i="14"/>
  <c r="O1285" i="14"/>
  <c r="N1285" i="14"/>
  <c r="M1285" i="14"/>
  <c r="L1285" i="14"/>
  <c r="K1285" i="14"/>
  <c r="J1285" i="14"/>
  <c r="I1285" i="14"/>
  <c r="H1285" i="14"/>
  <c r="AT1283" i="14"/>
  <c r="AS1283" i="14"/>
  <c r="AR1283" i="14"/>
  <c r="AQ1283" i="14"/>
  <c r="AP1283" i="14"/>
  <c r="AO1283" i="14"/>
  <c r="AN1283" i="14"/>
  <c r="AM1283" i="14"/>
  <c r="AL1283" i="14"/>
  <c r="AK1283" i="14"/>
  <c r="AJ1283" i="14"/>
  <c r="AI1283" i="14"/>
  <c r="AH1283" i="14"/>
  <c r="AG1283" i="14"/>
  <c r="AF1283" i="14"/>
  <c r="AE1283" i="14"/>
  <c r="AD1283" i="14"/>
  <c r="AC1283" i="14"/>
  <c r="AB1283" i="14"/>
  <c r="AA1283" i="14"/>
  <c r="Z1283" i="14"/>
  <c r="Y1283" i="14"/>
  <c r="X1283" i="14"/>
  <c r="W1283" i="14"/>
  <c r="V1283" i="14"/>
  <c r="U1283" i="14"/>
  <c r="T1283" i="14"/>
  <c r="S1283" i="14"/>
  <c r="R1283" i="14"/>
  <c r="Q1283" i="14"/>
  <c r="P1283" i="14"/>
  <c r="O1283" i="14"/>
  <c r="N1283" i="14"/>
  <c r="M1283" i="14"/>
  <c r="L1283" i="14"/>
  <c r="K1283" i="14"/>
  <c r="J1283" i="14"/>
  <c r="I1283" i="14"/>
  <c r="H1283" i="14"/>
  <c r="AT1281" i="14"/>
  <c r="AS1281" i="14"/>
  <c r="AR1281" i="14"/>
  <c r="AQ1281" i="14"/>
  <c r="AP1281" i="14"/>
  <c r="AO1281" i="14"/>
  <c r="AN1281" i="14"/>
  <c r="AM1281" i="14"/>
  <c r="AL1281" i="14"/>
  <c r="AK1281" i="14"/>
  <c r="AJ1281" i="14"/>
  <c r="AI1281" i="14"/>
  <c r="AH1281" i="14"/>
  <c r="AG1281" i="14"/>
  <c r="AF1281" i="14"/>
  <c r="AE1281" i="14"/>
  <c r="AD1281" i="14"/>
  <c r="AC1281" i="14"/>
  <c r="AB1281" i="14"/>
  <c r="AA1281" i="14"/>
  <c r="Z1281" i="14"/>
  <c r="Y1281" i="14"/>
  <c r="X1281" i="14"/>
  <c r="W1281" i="14"/>
  <c r="V1281" i="14"/>
  <c r="U1281" i="14"/>
  <c r="T1281" i="14"/>
  <c r="S1281" i="14"/>
  <c r="R1281" i="14"/>
  <c r="Q1281" i="14"/>
  <c r="P1281" i="14"/>
  <c r="O1281" i="14"/>
  <c r="N1281" i="14"/>
  <c r="M1281" i="14"/>
  <c r="L1281" i="14"/>
  <c r="K1281" i="14"/>
  <c r="J1281" i="14"/>
  <c r="I1281" i="14"/>
  <c r="H1281" i="14"/>
  <c r="AT1279" i="14"/>
  <c r="AS1279" i="14"/>
  <c r="AR1279" i="14"/>
  <c r="AQ1279" i="14"/>
  <c r="AP1279" i="14"/>
  <c r="AO1279" i="14"/>
  <c r="AN1279" i="14"/>
  <c r="AM1279" i="14"/>
  <c r="AL1279" i="14"/>
  <c r="AK1279" i="14"/>
  <c r="AJ1279" i="14"/>
  <c r="AI1279" i="14"/>
  <c r="AH1279" i="14"/>
  <c r="AG1279" i="14"/>
  <c r="AF1279" i="14"/>
  <c r="AE1279" i="14"/>
  <c r="AD1279" i="14"/>
  <c r="AC1279" i="14"/>
  <c r="AB1279" i="14"/>
  <c r="AA1279" i="14"/>
  <c r="Z1279" i="14"/>
  <c r="Y1279" i="14"/>
  <c r="X1279" i="14"/>
  <c r="W1279" i="14"/>
  <c r="V1279" i="14"/>
  <c r="U1279" i="14"/>
  <c r="T1279" i="14"/>
  <c r="S1279" i="14"/>
  <c r="R1279" i="14"/>
  <c r="Q1279" i="14"/>
  <c r="P1279" i="14"/>
  <c r="O1279" i="14"/>
  <c r="N1279" i="14"/>
  <c r="M1279" i="14"/>
  <c r="L1279" i="14"/>
  <c r="K1279" i="14"/>
  <c r="J1279" i="14"/>
  <c r="I1279" i="14"/>
  <c r="H1279" i="14"/>
  <c r="AT1277" i="14"/>
  <c r="AS1277" i="14"/>
  <c r="AR1277" i="14"/>
  <c r="AQ1277" i="14"/>
  <c r="AP1277" i="14"/>
  <c r="AO1277" i="14"/>
  <c r="AN1277" i="14"/>
  <c r="AM1277" i="14"/>
  <c r="AL1277" i="14"/>
  <c r="AK1277" i="14"/>
  <c r="AJ1277" i="14"/>
  <c r="AI1277" i="14"/>
  <c r="AH1277" i="14"/>
  <c r="AG1277" i="14"/>
  <c r="AF1277" i="14"/>
  <c r="AE1277" i="14"/>
  <c r="AD1277" i="14"/>
  <c r="AC1277" i="14"/>
  <c r="AB1277" i="14"/>
  <c r="AA1277" i="14"/>
  <c r="Z1277" i="14"/>
  <c r="Y1277" i="14"/>
  <c r="X1277" i="14"/>
  <c r="W1277" i="14"/>
  <c r="V1277" i="14"/>
  <c r="U1277" i="14"/>
  <c r="T1277" i="14"/>
  <c r="S1277" i="14"/>
  <c r="R1277" i="14"/>
  <c r="Q1277" i="14"/>
  <c r="P1277" i="14"/>
  <c r="O1277" i="14"/>
  <c r="N1277" i="14"/>
  <c r="M1277" i="14"/>
  <c r="L1277" i="14"/>
  <c r="K1277" i="14"/>
  <c r="J1277" i="14"/>
  <c r="I1277" i="14"/>
  <c r="H1277" i="14"/>
  <c r="AT1273" i="14"/>
  <c r="AS1273" i="14"/>
  <c r="AR1273" i="14"/>
  <c r="AQ1273" i="14"/>
  <c r="AP1273" i="14"/>
  <c r="AO1273" i="14"/>
  <c r="AN1273" i="14"/>
  <c r="AM1273" i="14"/>
  <c r="AL1273" i="14"/>
  <c r="AK1273" i="14"/>
  <c r="AJ1273" i="14"/>
  <c r="AI1273" i="14"/>
  <c r="AH1273" i="14"/>
  <c r="AG1273" i="14"/>
  <c r="AF1273" i="14"/>
  <c r="AE1273" i="14"/>
  <c r="AD1273" i="14"/>
  <c r="AC1273" i="14"/>
  <c r="AB1273" i="14"/>
  <c r="AA1273" i="14"/>
  <c r="Z1273" i="14"/>
  <c r="Y1273" i="14"/>
  <c r="X1273" i="14"/>
  <c r="W1273" i="14"/>
  <c r="V1273" i="14"/>
  <c r="U1273" i="14"/>
  <c r="T1273" i="14"/>
  <c r="S1273" i="14"/>
  <c r="R1273" i="14"/>
  <c r="Q1273" i="14"/>
  <c r="P1273" i="14"/>
  <c r="O1273" i="14"/>
  <c r="N1273" i="14"/>
  <c r="M1273" i="14"/>
  <c r="L1273" i="14"/>
  <c r="K1273" i="14"/>
  <c r="J1273" i="14"/>
  <c r="I1273" i="14"/>
  <c r="H1273" i="14"/>
  <c r="AT1271" i="14"/>
  <c r="AS1271" i="14"/>
  <c r="AR1271" i="14"/>
  <c r="AQ1271" i="14"/>
  <c r="AP1271" i="14"/>
  <c r="AO1271" i="14"/>
  <c r="AN1271" i="14"/>
  <c r="AM1271" i="14"/>
  <c r="AL1271" i="14"/>
  <c r="AK1271" i="14"/>
  <c r="AJ1271" i="14"/>
  <c r="AI1271" i="14"/>
  <c r="AH1271" i="14"/>
  <c r="AG1271" i="14"/>
  <c r="AF1271" i="14"/>
  <c r="AE1271" i="14"/>
  <c r="AD1271" i="14"/>
  <c r="AC1271" i="14"/>
  <c r="AB1271" i="14"/>
  <c r="AA1271" i="14"/>
  <c r="Z1271" i="14"/>
  <c r="Y1271" i="14"/>
  <c r="X1271" i="14"/>
  <c r="W1271" i="14"/>
  <c r="V1271" i="14"/>
  <c r="U1271" i="14"/>
  <c r="T1271" i="14"/>
  <c r="S1271" i="14"/>
  <c r="R1271" i="14"/>
  <c r="Q1271" i="14"/>
  <c r="P1271" i="14"/>
  <c r="O1271" i="14"/>
  <c r="N1271" i="14"/>
  <c r="M1271" i="14"/>
  <c r="L1271" i="14"/>
  <c r="K1271" i="14"/>
  <c r="J1271" i="14"/>
  <c r="I1271" i="14"/>
  <c r="H1271" i="14"/>
  <c r="AT1269" i="14"/>
  <c r="AS1269" i="14"/>
  <c r="AR1269" i="14"/>
  <c r="AQ1269" i="14"/>
  <c r="AP1269" i="14"/>
  <c r="AO1269" i="14"/>
  <c r="AN1269" i="14"/>
  <c r="AM1269" i="14"/>
  <c r="AL1269" i="14"/>
  <c r="AK1269" i="14"/>
  <c r="AJ1269" i="14"/>
  <c r="AI1269" i="14"/>
  <c r="AH1269" i="14"/>
  <c r="AG1269" i="14"/>
  <c r="AF1269" i="14"/>
  <c r="AE1269" i="14"/>
  <c r="AD1269" i="14"/>
  <c r="AC1269" i="14"/>
  <c r="AB1269" i="14"/>
  <c r="AA1269" i="14"/>
  <c r="Z1269" i="14"/>
  <c r="Y1269" i="14"/>
  <c r="X1269" i="14"/>
  <c r="W1269" i="14"/>
  <c r="V1269" i="14"/>
  <c r="U1269" i="14"/>
  <c r="T1269" i="14"/>
  <c r="S1269" i="14"/>
  <c r="R1269" i="14"/>
  <c r="Q1269" i="14"/>
  <c r="P1269" i="14"/>
  <c r="O1269" i="14"/>
  <c r="N1269" i="14"/>
  <c r="M1269" i="14"/>
  <c r="L1269" i="14"/>
  <c r="K1269" i="14"/>
  <c r="J1269" i="14"/>
  <c r="I1269" i="14"/>
  <c r="H1269" i="14"/>
  <c r="AT1267" i="14"/>
  <c r="AS1267" i="14"/>
  <c r="AR1267" i="14"/>
  <c r="AQ1267" i="14"/>
  <c r="AP1267" i="14"/>
  <c r="AO1267" i="14"/>
  <c r="AN1267" i="14"/>
  <c r="AM1267" i="14"/>
  <c r="AL1267" i="14"/>
  <c r="AK1267" i="14"/>
  <c r="AJ1267" i="14"/>
  <c r="AI1267" i="14"/>
  <c r="AH1267" i="14"/>
  <c r="AG1267" i="14"/>
  <c r="AF1267" i="14"/>
  <c r="AE1267" i="14"/>
  <c r="AD1267" i="14"/>
  <c r="AC1267" i="14"/>
  <c r="AB1267" i="14"/>
  <c r="AA1267" i="14"/>
  <c r="Z1267" i="14"/>
  <c r="Y1267" i="14"/>
  <c r="X1267" i="14"/>
  <c r="W1267" i="14"/>
  <c r="V1267" i="14"/>
  <c r="U1267" i="14"/>
  <c r="T1267" i="14"/>
  <c r="S1267" i="14"/>
  <c r="R1267" i="14"/>
  <c r="Q1267" i="14"/>
  <c r="P1267" i="14"/>
  <c r="O1267" i="14"/>
  <c r="N1267" i="14"/>
  <c r="M1267" i="14"/>
  <c r="L1267" i="14"/>
  <c r="K1267" i="14"/>
  <c r="J1267" i="14"/>
  <c r="I1267" i="14"/>
  <c r="H1267" i="14"/>
  <c r="AT1265" i="14"/>
  <c r="AS1265" i="14"/>
  <c r="AR1265" i="14"/>
  <c r="AQ1265" i="14"/>
  <c r="AP1265" i="14"/>
  <c r="AO1265" i="14"/>
  <c r="AN1265" i="14"/>
  <c r="AM1265" i="14"/>
  <c r="AL1265" i="14"/>
  <c r="AK1265" i="14"/>
  <c r="AJ1265" i="14"/>
  <c r="AI1265" i="14"/>
  <c r="AH1265" i="14"/>
  <c r="AG1265" i="14"/>
  <c r="AF1265" i="14"/>
  <c r="AE1265" i="14"/>
  <c r="AD1265" i="14"/>
  <c r="AC1265" i="14"/>
  <c r="AB1265" i="14"/>
  <c r="AA1265" i="14"/>
  <c r="Z1265" i="14"/>
  <c r="Y1265" i="14"/>
  <c r="X1265" i="14"/>
  <c r="W1265" i="14"/>
  <c r="V1265" i="14"/>
  <c r="U1265" i="14"/>
  <c r="T1265" i="14"/>
  <c r="S1265" i="14"/>
  <c r="R1265" i="14"/>
  <c r="Q1265" i="14"/>
  <c r="P1265" i="14"/>
  <c r="O1265" i="14"/>
  <c r="N1265" i="14"/>
  <c r="M1265" i="14"/>
  <c r="L1265" i="14"/>
  <c r="K1265" i="14"/>
  <c r="J1265" i="14"/>
  <c r="I1265" i="14"/>
  <c r="H1265" i="14"/>
  <c r="AT1263" i="14"/>
  <c r="AS1263" i="14"/>
  <c r="AR1263" i="14"/>
  <c r="AQ1263" i="14"/>
  <c r="AP1263" i="14"/>
  <c r="AO1263" i="14"/>
  <c r="AN1263" i="14"/>
  <c r="AM1263" i="14"/>
  <c r="AL1263" i="14"/>
  <c r="AK1263" i="14"/>
  <c r="AJ1263" i="14"/>
  <c r="AI1263" i="14"/>
  <c r="AH1263" i="14"/>
  <c r="AG1263" i="14"/>
  <c r="AF1263" i="14"/>
  <c r="AE1263" i="14"/>
  <c r="AD1263" i="14"/>
  <c r="AC1263" i="14"/>
  <c r="AB1263" i="14"/>
  <c r="AA1263" i="14"/>
  <c r="Z1263" i="14"/>
  <c r="Y1263" i="14"/>
  <c r="X1263" i="14"/>
  <c r="W1263" i="14"/>
  <c r="V1263" i="14"/>
  <c r="U1263" i="14"/>
  <c r="T1263" i="14"/>
  <c r="S1263" i="14"/>
  <c r="R1263" i="14"/>
  <c r="Q1263" i="14"/>
  <c r="P1263" i="14"/>
  <c r="O1263" i="14"/>
  <c r="N1263" i="14"/>
  <c r="M1263" i="14"/>
  <c r="L1263" i="14"/>
  <c r="K1263" i="14"/>
  <c r="J1263" i="14"/>
  <c r="I1263" i="14"/>
  <c r="H1263" i="14"/>
  <c r="AT1261" i="14"/>
  <c r="AS1261" i="14"/>
  <c r="AR1261" i="14"/>
  <c r="AQ1261" i="14"/>
  <c r="AP1261" i="14"/>
  <c r="AO1261" i="14"/>
  <c r="AN1261" i="14"/>
  <c r="AM1261" i="14"/>
  <c r="AL1261" i="14"/>
  <c r="AK1261" i="14"/>
  <c r="AJ1261" i="14"/>
  <c r="AI1261" i="14"/>
  <c r="AH1261" i="14"/>
  <c r="AG1261" i="14"/>
  <c r="AF1261" i="14"/>
  <c r="AE1261" i="14"/>
  <c r="AD1261" i="14"/>
  <c r="AC1261" i="14"/>
  <c r="AB1261" i="14"/>
  <c r="AA1261" i="14"/>
  <c r="Z1261" i="14"/>
  <c r="Y1261" i="14"/>
  <c r="X1261" i="14"/>
  <c r="W1261" i="14"/>
  <c r="V1261" i="14"/>
  <c r="U1261" i="14"/>
  <c r="T1261" i="14"/>
  <c r="S1261" i="14"/>
  <c r="R1261" i="14"/>
  <c r="Q1261" i="14"/>
  <c r="P1261" i="14"/>
  <c r="O1261" i="14"/>
  <c r="N1261" i="14"/>
  <c r="M1261" i="14"/>
  <c r="L1261" i="14"/>
  <c r="K1261" i="14"/>
  <c r="J1261" i="14"/>
  <c r="I1261" i="14"/>
  <c r="H1261" i="14"/>
  <c r="AT1259" i="14"/>
  <c r="AS1259" i="14"/>
  <c r="AR1259" i="14"/>
  <c r="AQ1259" i="14"/>
  <c r="AP1259" i="14"/>
  <c r="AO1259" i="14"/>
  <c r="AN1259" i="14"/>
  <c r="AM1259" i="14"/>
  <c r="AL1259" i="14"/>
  <c r="AK1259" i="14"/>
  <c r="AJ1259" i="14"/>
  <c r="AI1259" i="14"/>
  <c r="AH1259" i="14"/>
  <c r="AG1259" i="14"/>
  <c r="AF1259" i="14"/>
  <c r="AE1259" i="14"/>
  <c r="AD1259" i="14"/>
  <c r="AC1259" i="14"/>
  <c r="AB1259" i="14"/>
  <c r="AA1259" i="14"/>
  <c r="Z1259" i="14"/>
  <c r="Y1259" i="14"/>
  <c r="X1259" i="14"/>
  <c r="W1259" i="14"/>
  <c r="V1259" i="14"/>
  <c r="U1259" i="14"/>
  <c r="T1259" i="14"/>
  <c r="S1259" i="14"/>
  <c r="R1259" i="14"/>
  <c r="Q1259" i="14"/>
  <c r="P1259" i="14"/>
  <c r="O1259" i="14"/>
  <c r="N1259" i="14"/>
  <c r="M1259" i="14"/>
  <c r="L1259" i="14"/>
  <c r="K1259" i="14"/>
  <c r="J1259" i="14"/>
  <c r="I1259" i="14"/>
  <c r="H1259" i="14"/>
  <c r="AT1257" i="14"/>
  <c r="AS1257" i="14"/>
  <c r="AR1257" i="14"/>
  <c r="AQ1257" i="14"/>
  <c r="AP1257" i="14"/>
  <c r="AO1257" i="14"/>
  <c r="AN1257" i="14"/>
  <c r="AM1257" i="14"/>
  <c r="AL1257" i="14"/>
  <c r="AK1257" i="14"/>
  <c r="AJ1257" i="14"/>
  <c r="AI1257" i="14"/>
  <c r="AH1257" i="14"/>
  <c r="AG1257" i="14"/>
  <c r="AF1257" i="14"/>
  <c r="AE1257" i="14"/>
  <c r="AD1257" i="14"/>
  <c r="AC1257" i="14"/>
  <c r="AB1257" i="14"/>
  <c r="AA1257" i="14"/>
  <c r="Z1257" i="14"/>
  <c r="Y1257" i="14"/>
  <c r="X1257" i="14"/>
  <c r="W1257" i="14"/>
  <c r="V1257" i="14"/>
  <c r="U1257" i="14"/>
  <c r="T1257" i="14"/>
  <c r="S1257" i="14"/>
  <c r="R1257" i="14"/>
  <c r="Q1257" i="14"/>
  <c r="P1257" i="14"/>
  <c r="O1257" i="14"/>
  <c r="N1257" i="14"/>
  <c r="M1257" i="14"/>
  <c r="L1257" i="14"/>
  <c r="K1257" i="14"/>
  <c r="J1257" i="14"/>
  <c r="I1257" i="14"/>
  <c r="H1257" i="14"/>
  <c r="AT1255" i="14"/>
  <c r="AS1255" i="14"/>
  <c r="AR1255" i="14"/>
  <c r="AQ1255" i="14"/>
  <c r="AP1255" i="14"/>
  <c r="AO1255" i="14"/>
  <c r="AN1255" i="14"/>
  <c r="AM1255" i="14"/>
  <c r="AL1255" i="14"/>
  <c r="AK1255" i="14"/>
  <c r="AJ1255" i="14"/>
  <c r="AI1255" i="14"/>
  <c r="AH1255" i="14"/>
  <c r="AG1255" i="14"/>
  <c r="AF1255" i="14"/>
  <c r="AE1255" i="14"/>
  <c r="AD1255" i="14"/>
  <c r="AC1255" i="14"/>
  <c r="AB1255" i="14"/>
  <c r="AA1255" i="14"/>
  <c r="Z1255" i="14"/>
  <c r="Y1255" i="14"/>
  <c r="X1255" i="14"/>
  <c r="W1255" i="14"/>
  <c r="V1255" i="14"/>
  <c r="U1255" i="14"/>
  <c r="T1255" i="14"/>
  <c r="S1255" i="14"/>
  <c r="R1255" i="14"/>
  <c r="Q1255" i="14"/>
  <c r="P1255" i="14"/>
  <c r="O1255" i="14"/>
  <c r="N1255" i="14"/>
  <c r="M1255" i="14"/>
  <c r="L1255" i="14"/>
  <c r="K1255" i="14"/>
  <c r="J1255" i="14"/>
  <c r="I1255" i="14"/>
  <c r="H1255" i="14"/>
  <c r="AT1253" i="14"/>
  <c r="AS1253" i="14"/>
  <c r="AR1253" i="14"/>
  <c r="AQ1253" i="14"/>
  <c r="AP1253" i="14"/>
  <c r="AO1253" i="14"/>
  <c r="AN1253" i="14"/>
  <c r="AM1253" i="14"/>
  <c r="AL1253" i="14"/>
  <c r="AK1253" i="14"/>
  <c r="AJ1253" i="14"/>
  <c r="AI1253" i="14"/>
  <c r="AH1253" i="14"/>
  <c r="AG1253" i="14"/>
  <c r="AF1253" i="14"/>
  <c r="AE1253" i="14"/>
  <c r="AD1253" i="14"/>
  <c r="AC1253" i="14"/>
  <c r="AB1253" i="14"/>
  <c r="AA1253" i="14"/>
  <c r="Z1253" i="14"/>
  <c r="Y1253" i="14"/>
  <c r="X1253" i="14"/>
  <c r="W1253" i="14"/>
  <c r="V1253" i="14"/>
  <c r="U1253" i="14"/>
  <c r="T1253" i="14"/>
  <c r="S1253" i="14"/>
  <c r="R1253" i="14"/>
  <c r="Q1253" i="14"/>
  <c r="P1253" i="14"/>
  <c r="O1253" i="14"/>
  <c r="N1253" i="14"/>
  <c r="M1253" i="14"/>
  <c r="L1253" i="14"/>
  <c r="K1253" i="14"/>
  <c r="J1253" i="14"/>
  <c r="I1253" i="14"/>
  <c r="H1253" i="14"/>
  <c r="AT1250" i="14"/>
  <c r="AS1250" i="14"/>
  <c r="AR1250" i="14"/>
  <c r="AQ1250" i="14"/>
  <c r="AP1250" i="14"/>
  <c r="AO1250" i="14"/>
  <c r="AN1250" i="14"/>
  <c r="AM1250" i="14"/>
  <c r="AL1250" i="14"/>
  <c r="AK1250" i="14"/>
  <c r="AJ1250" i="14"/>
  <c r="AI1250" i="14"/>
  <c r="AH1250" i="14"/>
  <c r="AG1250" i="14"/>
  <c r="AF1250" i="14"/>
  <c r="AE1250" i="14"/>
  <c r="AD1250" i="14"/>
  <c r="AC1250" i="14"/>
  <c r="AB1250" i="14"/>
  <c r="AA1250" i="14"/>
  <c r="Z1250" i="14"/>
  <c r="Y1250" i="14"/>
  <c r="X1250" i="14"/>
  <c r="W1250" i="14"/>
  <c r="V1250" i="14"/>
  <c r="U1250" i="14"/>
  <c r="T1250" i="14"/>
  <c r="S1250" i="14"/>
  <c r="R1250" i="14"/>
  <c r="Q1250" i="14"/>
  <c r="P1250" i="14"/>
  <c r="O1250" i="14"/>
  <c r="N1250" i="14"/>
  <c r="M1250" i="14"/>
  <c r="L1250" i="14"/>
  <c r="K1250" i="14"/>
  <c r="J1250" i="14"/>
  <c r="I1250" i="14"/>
  <c r="H1250" i="14"/>
  <c r="AT1248" i="14"/>
  <c r="AS1248" i="14"/>
  <c r="AR1248" i="14"/>
  <c r="AQ1248" i="14"/>
  <c r="AP1248" i="14"/>
  <c r="AO1248" i="14"/>
  <c r="AN1248" i="14"/>
  <c r="AM1248" i="14"/>
  <c r="AL1248" i="14"/>
  <c r="AK1248" i="14"/>
  <c r="AJ1248" i="14"/>
  <c r="AI1248" i="14"/>
  <c r="AH1248" i="14"/>
  <c r="AG1248" i="14"/>
  <c r="AF1248" i="14"/>
  <c r="AE1248" i="14"/>
  <c r="AD1248" i="14"/>
  <c r="AC1248" i="14"/>
  <c r="AB1248" i="14"/>
  <c r="AA1248" i="14"/>
  <c r="Z1248" i="14"/>
  <c r="Y1248" i="14"/>
  <c r="X1248" i="14"/>
  <c r="W1248" i="14"/>
  <c r="V1248" i="14"/>
  <c r="U1248" i="14"/>
  <c r="T1248" i="14"/>
  <c r="S1248" i="14"/>
  <c r="R1248" i="14"/>
  <c r="Q1248" i="14"/>
  <c r="P1248" i="14"/>
  <c r="O1248" i="14"/>
  <c r="N1248" i="14"/>
  <c r="M1248" i="14"/>
  <c r="L1248" i="14"/>
  <c r="K1248" i="14"/>
  <c r="J1248" i="14"/>
  <c r="I1248" i="14"/>
  <c r="H1248" i="14"/>
  <c r="AT1246" i="14"/>
  <c r="AS1246" i="14"/>
  <c r="AR1246" i="14"/>
  <c r="AQ1246" i="14"/>
  <c r="AP1246" i="14"/>
  <c r="AO1246" i="14"/>
  <c r="AN1246" i="14"/>
  <c r="AM1246" i="14"/>
  <c r="AL1246" i="14"/>
  <c r="AK1246" i="14"/>
  <c r="AJ1246" i="14"/>
  <c r="AI1246" i="14"/>
  <c r="AH1246" i="14"/>
  <c r="AG1246" i="14"/>
  <c r="AF1246" i="14"/>
  <c r="AE1246" i="14"/>
  <c r="AD1246" i="14"/>
  <c r="AC1246" i="14"/>
  <c r="AB1246" i="14"/>
  <c r="AA1246" i="14"/>
  <c r="Z1246" i="14"/>
  <c r="Y1246" i="14"/>
  <c r="X1246" i="14"/>
  <c r="W1246" i="14"/>
  <c r="V1246" i="14"/>
  <c r="U1246" i="14"/>
  <c r="T1246" i="14"/>
  <c r="S1246" i="14"/>
  <c r="R1246" i="14"/>
  <c r="Q1246" i="14"/>
  <c r="P1246" i="14"/>
  <c r="O1246" i="14"/>
  <c r="N1246" i="14"/>
  <c r="M1246" i="14"/>
  <c r="L1246" i="14"/>
  <c r="K1246" i="14"/>
  <c r="J1246" i="14"/>
  <c r="I1246" i="14"/>
  <c r="H1246" i="14"/>
  <c r="AT1242" i="14"/>
  <c r="AS1242" i="14"/>
  <c r="AR1242" i="14"/>
  <c r="AQ1242" i="14"/>
  <c r="AP1242" i="14"/>
  <c r="AO1242" i="14"/>
  <c r="AN1242" i="14"/>
  <c r="AM1242" i="14"/>
  <c r="AL1242" i="14"/>
  <c r="AK1242" i="14"/>
  <c r="AJ1242" i="14"/>
  <c r="AI1242" i="14"/>
  <c r="AH1242" i="14"/>
  <c r="AG1242" i="14"/>
  <c r="AF1242" i="14"/>
  <c r="AE1242" i="14"/>
  <c r="AD1242" i="14"/>
  <c r="AC1242" i="14"/>
  <c r="AB1242" i="14"/>
  <c r="AA1242" i="14"/>
  <c r="Z1242" i="14"/>
  <c r="Y1242" i="14"/>
  <c r="X1242" i="14"/>
  <c r="W1242" i="14"/>
  <c r="V1242" i="14"/>
  <c r="U1242" i="14"/>
  <c r="T1242" i="14"/>
  <c r="S1242" i="14"/>
  <c r="R1242" i="14"/>
  <c r="Q1242" i="14"/>
  <c r="P1242" i="14"/>
  <c r="O1242" i="14"/>
  <c r="N1242" i="14"/>
  <c r="M1242" i="14"/>
  <c r="L1242" i="14"/>
  <c r="K1242" i="14"/>
  <c r="J1242" i="14"/>
  <c r="I1242" i="14"/>
  <c r="H1242" i="14"/>
  <c r="AT1240" i="14"/>
  <c r="AS1240" i="14"/>
  <c r="AR1240" i="14"/>
  <c r="AQ1240" i="14"/>
  <c r="AP1240" i="14"/>
  <c r="AO1240" i="14"/>
  <c r="AN1240" i="14"/>
  <c r="AM1240" i="14"/>
  <c r="AL1240" i="14"/>
  <c r="AK1240" i="14"/>
  <c r="AJ1240" i="14"/>
  <c r="AI1240" i="14"/>
  <c r="AH1240" i="14"/>
  <c r="AG1240" i="14"/>
  <c r="AF1240" i="14"/>
  <c r="AE1240" i="14"/>
  <c r="AD1240" i="14"/>
  <c r="AC1240" i="14"/>
  <c r="AB1240" i="14"/>
  <c r="AA1240" i="14"/>
  <c r="Z1240" i="14"/>
  <c r="Y1240" i="14"/>
  <c r="X1240" i="14"/>
  <c r="W1240" i="14"/>
  <c r="V1240" i="14"/>
  <c r="U1240" i="14"/>
  <c r="T1240" i="14"/>
  <c r="S1240" i="14"/>
  <c r="R1240" i="14"/>
  <c r="Q1240" i="14"/>
  <c r="P1240" i="14"/>
  <c r="O1240" i="14"/>
  <c r="N1240" i="14"/>
  <c r="M1240" i="14"/>
  <c r="L1240" i="14"/>
  <c r="K1240" i="14"/>
  <c r="J1240" i="14"/>
  <c r="I1240" i="14"/>
  <c r="H1240" i="14"/>
  <c r="AT1238" i="14"/>
  <c r="AS1238" i="14"/>
  <c r="AR1238" i="14"/>
  <c r="AQ1238" i="14"/>
  <c r="AP1238" i="14"/>
  <c r="AO1238" i="14"/>
  <c r="AN1238" i="14"/>
  <c r="AM1238" i="14"/>
  <c r="AL1238" i="14"/>
  <c r="AK1238" i="14"/>
  <c r="AJ1238" i="14"/>
  <c r="AI1238" i="14"/>
  <c r="AH1238" i="14"/>
  <c r="AG1238" i="14"/>
  <c r="AF1238" i="14"/>
  <c r="AE1238" i="14"/>
  <c r="AD1238" i="14"/>
  <c r="AC1238" i="14"/>
  <c r="AB1238" i="14"/>
  <c r="AA1238" i="14"/>
  <c r="Z1238" i="14"/>
  <c r="Y1238" i="14"/>
  <c r="X1238" i="14"/>
  <c r="W1238" i="14"/>
  <c r="V1238" i="14"/>
  <c r="U1238" i="14"/>
  <c r="T1238" i="14"/>
  <c r="S1238" i="14"/>
  <c r="R1238" i="14"/>
  <c r="Q1238" i="14"/>
  <c r="P1238" i="14"/>
  <c r="O1238" i="14"/>
  <c r="N1238" i="14"/>
  <c r="M1238" i="14"/>
  <c r="L1238" i="14"/>
  <c r="K1238" i="14"/>
  <c r="J1238" i="14"/>
  <c r="I1238" i="14"/>
  <c r="H1238" i="14"/>
  <c r="AT1236" i="14"/>
  <c r="AS1236" i="14"/>
  <c r="AR1236" i="14"/>
  <c r="AQ1236" i="14"/>
  <c r="AP1236" i="14"/>
  <c r="AO1236" i="14"/>
  <c r="AN1236" i="14"/>
  <c r="AM1236" i="14"/>
  <c r="AL1236" i="14"/>
  <c r="AK1236" i="14"/>
  <c r="AJ1236" i="14"/>
  <c r="AI1236" i="14"/>
  <c r="AH1236" i="14"/>
  <c r="AG1236" i="14"/>
  <c r="AF1236" i="14"/>
  <c r="AE1236" i="14"/>
  <c r="AD1236" i="14"/>
  <c r="AC1236" i="14"/>
  <c r="AB1236" i="14"/>
  <c r="AA1236" i="14"/>
  <c r="Z1236" i="14"/>
  <c r="Y1236" i="14"/>
  <c r="X1236" i="14"/>
  <c r="W1236" i="14"/>
  <c r="V1236" i="14"/>
  <c r="U1236" i="14"/>
  <c r="T1236" i="14"/>
  <c r="S1236" i="14"/>
  <c r="R1236" i="14"/>
  <c r="Q1236" i="14"/>
  <c r="P1236" i="14"/>
  <c r="O1236" i="14"/>
  <c r="N1236" i="14"/>
  <c r="M1236" i="14"/>
  <c r="L1236" i="14"/>
  <c r="K1236" i="14"/>
  <c r="J1236" i="14"/>
  <c r="I1236" i="14"/>
  <c r="H1236" i="14"/>
  <c r="AT1234" i="14"/>
  <c r="AS1234" i="14"/>
  <c r="AR1234" i="14"/>
  <c r="AQ1234" i="14"/>
  <c r="AP1234" i="14"/>
  <c r="AO1234" i="14"/>
  <c r="AN1234" i="14"/>
  <c r="AM1234" i="14"/>
  <c r="AL1234" i="14"/>
  <c r="AK1234" i="14"/>
  <c r="AJ1234" i="14"/>
  <c r="AI1234" i="14"/>
  <c r="AH1234" i="14"/>
  <c r="AG1234" i="14"/>
  <c r="AF1234" i="14"/>
  <c r="AE1234" i="14"/>
  <c r="AD1234" i="14"/>
  <c r="AC1234" i="14"/>
  <c r="AB1234" i="14"/>
  <c r="AA1234" i="14"/>
  <c r="Z1234" i="14"/>
  <c r="Y1234" i="14"/>
  <c r="X1234" i="14"/>
  <c r="W1234" i="14"/>
  <c r="V1234" i="14"/>
  <c r="U1234" i="14"/>
  <c r="T1234" i="14"/>
  <c r="S1234" i="14"/>
  <c r="R1234" i="14"/>
  <c r="Q1234" i="14"/>
  <c r="P1234" i="14"/>
  <c r="O1234" i="14"/>
  <c r="N1234" i="14"/>
  <c r="M1234" i="14"/>
  <c r="L1234" i="14"/>
  <c r="K1234" i="14"/>
  <c r="J1234" i="14"/>
  <c r="I1234" i="14"/>
  <c r="H1234" i="14"/>
  <c r="AT1232" i="14"/>
  <c r="AS1232" i="14"/>
  <c r="AR1232" i="14"/>
  <c r="AQ1232" i="14"/>
  <c r="AP1232" i="14"/>
  <c r="AO1232" i="14"/>
  <c r="AN1232" i="14"/>
  <c r="AM1232" i="14"/>
  <c r="AL1232" i="14"/>
  <c r="AK1232" i="14"/>
  <c r="AJ1232" i="14"/>
  <c r="AI1232" i="14"/>
  <c r="AH1232" i="14"/>
  <c r="AG1232" i="14"/>
  <c r="AF1232" i="14"/>
  <c r="AE1232" i="14"/>
  <c r="AD1232" i="14"/>
  <c r="AC1232" i="14"/>
  <c r="AB1232" i="14"/>
  <c r="AA1232" i="14"/>
  <c r="Z1232" i="14"/>
  <c r="Y1232" i="14"/>
  <c r="X1232" i="14"/>
  <c r="W1232" i="14"/>
  <c r="V1232" i="14"/>
  <c r="U1232" i="14"/>
  <c r="T1232" i="14"/>
  <c r="S1232" i="14"/>
  <c r="R1232" i="14"/>
  <c r="Q1232" i="14"/>
  <c r="P1232" i="14"/>
  <c r="O1232" i="14"/>
  <c r="N1232" i="14"/>
  <c r="M1232" i="14"/>
  <c r="L1232" i="14"/>
  <c r="K1232" i="14"/>
  <c r="J1232" i="14"/>
  <c r="I1232" i="14"/>
  <c r="H1232" i="14"/>
  <c r="AT1229" i="14"/>
  <c r="AS1229" i="14"/>
  <c r="AR1229" i="14"/>
  <c r="AQ1229" i="14"/>
  <c r="AP1229" i="14"/>
  <c r="AO1229" i="14"/>
  <c r="AN1229" i="14"/>
  <c r="AM1229" i="14"/>
  <c r="AL1229" i="14"/>
  <c r="AK1229" i="14"/>
  <c r="AJ1229" i="14"/>
  <c r="AI1229" i="14"/>
  <c r="AH1229" i="14"/>
  <c r="AG1229" i="14"/>
  <c r="AF1229" i="14"/>
  <c r="AE1229" i="14"/>
  <c r="AD1229" i="14"/>
  <c r="AC1229" i="14"/>
  <c r="AB1229" i="14"/>
  <c r="AA1229" i="14"/>
  <c r="Z1229" i="14"/>
  <c r="Y1229" i="14"/>
  <c r="X1229" i="14"/>
  <c r="W1229" i="14"/>
  <c r="V1229" i="14"/>
  <c r="U1229" i="14"/>
  <c r="T1229" i="14"/>
  <c r="S1229" i="14"/>
  <c r="R1229" i="14"/>
  <c r="Q1229" i="14"/>
  <c r="P1229" i="14"/>
  <c r="O1229" i="14"/>
  <c r="N1229" i="14"/>
  <c r="M1229" i="14"/>
  <c r="L1229" i="14"/>
  <c r="K1229" i="14"/>
  <c r="J1229" i="14"/>
  <c r="I1229" i="14"/>
  <c r="H1229" i="14"/>
  <c r="AT1227" i="14"/>
  <c r="AS1227" i="14"/>
  <c r="AR1227" i="14"/>
  <c r="AQ1227" i="14"/>
  <c r="AP1227" i="14"/>
  <c r="AO1227" i="14"/>
  <c r="AN1227" i="14"/>
  <c r="AM1227" i="14"/>
  <c r="AL1227" i="14"/>
  <c r="AK1227" i="14"/>
  <c r="AJ1227" i="14"/>
  <c r="AI1227" i="14"/>
  <c r="AH1227" i="14"/>
  <c r="AG1227" i="14"/>
  <c r="AF1227" i="14"/>
  <c r="AE1227" i="14"/>
  <c r="AD1227" i="14"/>
  <c r="AC1227" i="14"/>
  <c r="AB1227" i="14"/>
  <c r="AA1227" i="14"/>
  <c r="Z1227" i="14"/>
  <c r="Y1227" i="14"/>
  <c r="X1227" i="14"/>
  <c r="W1227" i="14"/>
  <c r="V1227" i="14"/>
  <c r="U1227" i="14"/>
  <c r="T1227" i="14"/>
  <c r="S1227" i="14"/>
  <c r="R1227" i="14"/>
  <c r="Q1227" i="14"/>
  <c r="P1227" i="14"/>
  <c r="O1227" i="14"/>
  <c r="N1227" i="14"/>
  <c r="M1227" i="14"/>
  <c r="L1227" i="14"/>
  <c r="K1227" i="14"/>
  <c r="J1227" i="14"/>
  <c r="I1227" i="14"/>
  <c r="H1227" i="14"/>
  <c r="AT1223" i="14"/>
  <c r="AT1222" i="14" s="1"/>
  <c r="AS1223" i="14"/>
  <c r="AS1222" i="14" s="1"/>
  <c r="AR1223" i="14"/>
  <c r="AR1222" i="14" s="1"/>
  <c r="AQ1223" i="14"/>
  <c r="AQ1222" i="14" s="1"/>
  <c r="AP1223" i="14"/>
  <c r="AP1222" i="14" s="1"/>
  <c r="AO1223" i="14"/>
  <c r="AO1222" i="14" s="1"/>
  <c r="AN1223" i="14"/>
  <c r="AN1222" i="14" s="1"/>
  <c r="AM1223" i="14"/>
  <c r="AM1222" i="14" s="1"/>
  <c r="AL1223" i="14"/>
  <c r="AL1222" i="14" s="1"/>
  <c r="AK1223" i="14"/>
  <c r="AK1222" i="14" s="1"/>
  <c r="AJ1223" i="14"/>
  <c r="AJ1222" i="14" s="1"/>
  <c r="AI1223" i="14"/>
  <c r="AI1222" i="14" s="1"/>
  <c r="AH1223" i="14"/>
  <c r="AH1222" i="14" s="1"/>
  <c r="AG1223" i="14"/>
  <c r="AG1222" i="14" s="1"/>
  <c r="AF1223" i="14"/>
  <c r="AF1222" i="14" s="1"/>
  <c r="AE1223" i="14"/>
  <c r="AE1222" i="14" s="1"/>
  <c r="AD1223" i="14"/>
  <c r="AD1222" i="14" s="1"/>
  <c r="AC1223" i="14"/>
  <c r="AC1222" i="14" s="1"/>
  <c r="AB1223" i="14"/>
  <c r="AB1222" i="14" s="1"/>
  <c r="AA1223" i="14"/>
  <c r="AA1222" i="14" s="1"/>
  <c r="Z1223" i="14"/>
  <c r="Z1222" i="14" s="1"/>
  <c r="Y1223" i="14"/>
  <c r="Y1222" i="14" s="1"/>
  <c r="X1223" i="14"/>
  <c r="X1222" i="14" s="1"/>
  <c r="W1223" i="14"/>
  <c r="W1222" i="14" s="1"/>
  <c r="V1223" i="14"/>
  <c r="V1222" i="14" s="1"/>
  <c r="U1223" i="14"/>
  <c r="U1222" i="14" s="1"/>
  <c r="T1223" i="14"/>
  <c r="T1222" i="14" s="1"/>
  <c r="S1223" i="14"/>
  <c r="S1222" i="14" s="1"/>
  <c r="R1223" i="14"/>
  <c r="R1222" i="14" s="1"/>
  <c r="Q1223" i="14"/>
  <c r="Q1222" i="14" s="1"/>
  <c r="P1223" i="14"/>
  <c r="P1222" i="14" s="1"/>
  <c r="O1223" i="14"/>
  <c r="O1222" i="14" s="1"/>
  <c r="N1223" i="14"/>
  <c r="N1222" i="14" s="1"/>
  <c r="M1223" i="14"/>
  <c r="M1222" i="14" s="1"/>
  <c r="L1223" i="14"/>
  <c r="L1222" i="14" s="1"/>
  <c r="K1223" i="14"/>
  <c r="K1222" i="14" s="1"/>
  <c r="J1223" i="14"/>
  <c r="J1222" i="14" s="1"/>
  <c r="I1223" i="14"/>
  <c r="I1222" i="14" s="1"/>
  <c r="H1223" i="14"/>
  <c r="H1222" i="14" s="1"/>
  <c r="AT1220" i="14"/>
  <c r="AS1220" i="14"/>
  <c r="AR1220" i="14"/>
  <c r="AQ1220" i="14"/>
  <c r="AP1220" i="14"/>
  <c r="AO1220" i="14"/>
  <c r="AN1220" i="14"/>
  <c r="AM1220" i="14"/>
  <c r="AL1220" i="14"/>
  <c r="AK1220" i="14"/>
  <c r="AJ1220" i="14"/>
  <c r="AI1220" i="14"/>
  <c r="AH1220" i="14"/>
  <c r="AG1220" i="14"/>
  <c r="AF1220" i="14"/>
  <c r="AE1220" i="14"/>
  <c r="AD1220" i="14"/>
  <c r="AC1220" i="14"/>
  <c r="AB1220" i="14"/>
  <c r="AA1220" i="14"/>
  <c r="Z1220" i="14"/>
  <c r="Y1220" i="14"/>
  <c r="X1220" i="14"/>
  <c r="W1220" i="14"/>
  <c r="V1220" i="14"/>
  <c r="U1220" i="14"/>
  <c r="T1220" i="14"/>
  <c r="S1220" i="14"/>
  <c r="R1220" i="14"/>
  <c r="Q1220" i="14"/>
  <c r="P1220" i="14"/>
  <c r="O1220" i="14"/>
  <c r="N1220" i="14"/>
  <c r="M1220" i="14"/>
  <c r="L1220" i="14"/>
  <c r="K1220" i="14"/>
  <c r="J1220" i="14"/>
  <c r="I1220" i="14"/>
  <c r="H1220" i="14"/>
  <c r="AT1218" i="14"/>
  <c r="AS1218" i="14"/>
  <c r="AR1218" i="14"/>
  <c r="AQ1218" i="14"/>
  <c r="AP1218" i="14"/>
  <c r="AO1218" i="14"/>
  <c r="AN1218" i="14"/>
  <c r="AM1218" i="14"/>
  <c r="AL1218" i="14"/>
  <c r="AK1218" i="14"/>
  <c r="AJ1218" i="14"/>
  <c r="AI1218" i="14"/>
  <c r="AH1218" i="14"/>
  <c r="AG1218" i="14"/>
  <c r="AF1218" i="14"/>
  <c r="AE1218" i="14"/>
  <c r="AD1218" i="14"/>
  <c r="AC1218" i="14"/>
  <c r="AB1218" i="14"/>
  <c r="AA1218" i="14"/>
  <c r="Z1218" i="14"/>
  <c r="Y1218" i="14"/>
  <c r="X1218" i="14"/>
  <c r="W1218" i="14"/>
  <c r="V1218" i="14"/>
  <c r="U1218" i="14"/>
  <c r="T1218" i="14"/>
  <c r="S1218" i="14"/>
  <c r="R1218" i="14"/>
  <c r="Q1218" i="14"/>
  <c r="P1218" i="14"/>
  <c r="O1218" i="14"/>
  <c r="N1218" i="14"/>
  <c r="M1218" i="14"/>
  <c r="L1218" i="14"/>
  <c r="K1218" i="14"/>
  <c r="J1218" i="14"/>
  <c r="I1218" i="14"/>
  <c r="H1218" i="14"/>
  <c r="AT1216" i="14"/>
  <c r="AS1216" i="14"/>
  <c r="AR1216" i="14"/>
  <c r="AQ1216" i="14"/>
  <c r="AP1216" i="14"/>
  <c r="AO1216" i="14"/>
  <c r="AN1216" i="14"/>
  <c r="AM1216" i="14"/>
  <c r="AL1216" i="14"/>
  <c r="AK1216" i="14"/>
  <c r="AJ1216" i="14"/>
  <c r="AI1216" i="14"/>
  <c r="AH1216" i="14"/>
  <c r="AG1216" i="14"/>
  <c r="AF1216" i="14"/>
  <c r="AE1216" i="14"/>
  <c r="AD1216" i="14"/>
  <c r="AC1216" i="14"/>
  <c r="AB1216" i="14"/>
  <c r="AA1216" i="14"/>
  <c r="Z1216" i="14"/>
  <c r="Y1216" i="14"/>
  <c r="X1216" i="14"/>
  <c r="W1216" i="14"/>
  <c r="V1216" i="14"/>
  <c r="U1216" i="14"/>
  <c r="T1216" i="14"/>
  <c r="S1216" i="14"/>
  <c r="R1216" i="14"/>
  <c r="Q1216" i="14"/>
  <c r="P1216" i="14"/>
  <c r="O1216" i="14"/>
  <c r="N1216" i="14"/>
  <c r="M1216" i="14"/>
  <c r="L1216" i="14"/>
  <c r="K1216" i="14"/>
  <c r="J1216" i="14"/>
  <c r="I1216" i="14"/>
  <c r="H1216" i="14"/>
  <c r="AT1214" i="14"/>
  <c r="AS1214" i="14"/>
  <c r="AR1214" i="14"/>
  <c r="AQ1214" i="14"/>
  <c r="AP1214" i="14"/>
  <c r="AO1214" i="14"/>
  <c r="AN1214" i="14"/>
  <c r="AM1214" i="14"/>
  <c r="AL1214" i="14"/>
  <c r="AK1214" i="14"/>
  <c r="AJ1214" i="14"/>
  <c r="AI1214" i="14"/>
  <c r="AH1214" i="14"/>
  <c r="AG1214" i="14"/>
  <c r="AF1214" i="14"/>
  <c r="AE1214" i="14"/>
  <c r="AD1214" i="14"/>
  <c r="AC1214" i="14"/>
  <c r="AB1214" i="14"/>
  <c r="AA1214" i="14"/>
  <c r="Z1214" i="14"/>
  <c r="Y1214" i="14"/>
  <c r="X1214" i="14"/>
  <c r="W1214" i="14"/>
  <c r="V1214" i="14"/>
  <c r="U1214" i="14"/>
  <c r="T1214" i="14"/>
  <c r="S1214" i="14"/>
  <c r="R1214" i="14"/>
  <c r="Q1214" i="14"/>
  <c r="P1214" i="14"/>
  <c r="O1214" i="14"/>
  <c r="N1214" i="14"/>
  <c r="M1214" i="14"/>
  <c r="L1214" i="14"/>
  <c r="K1214" i="14"/>
  <c r="J1214" i="14"/>
  <c r="I1214" i="14"/>
  <c r="H1214" i="14"/>
  <c r="AT1212" i="14"/>
  <c r="AS1212" i="14"/>
  <c r="AR1212" i="14"/>
  <c r="AQ1212" i="14"/>
  <c r="AP1212" i="14"/>
  <c r="AO1212" i="14"/>
  <c r="AN1212" i="14"/>
  <c r="AM1212" i="14"/>
  <c r="AL1212" i="14"/>
  <c r="AK1212" i="14"/>
  <c r="AJ1212" i="14"/>
  <c r="AI1212" i="14"/>
  <c r="AH1212" i="14"/>
  <c r="AG1212" i="14"/>
  <c r="AF1212" i="14"/>
  <c r="AE1212" i="14"/>
  <c r="AD1212" i="14"/>
  <c r="AC1212" i="14"/>
  <c r="AB1212" i="14"/>
  <c r="AA1212" i="14"/>
  <c r="Z1212" i="14"/>
  <c r="Y1212" i="14"/>
  <c r="X1212" i="14"/>
  <c r="W1212" i="14"/>
  <c r="V1212" i="14"/>
  <c r="U1212" i="14"/>
  <c r="T1212" i="14"/>
  <c r="S1212" i="14"/>
  <c r="R1212" i="14"/>
  <c r="Q1212" i="14"/>
  <c r="P1212" i="14"/>
  <c r="O1212" i="14"/>
  <c r="N1212" i="14"/>
  <c r="M1212" i="14"/>
  <c r="L1212" i="14"/>
  <c r="K1212" i="14"/>
  <c r="J1212" i="14"/>
  <c r="I1212" i="14"/>
  <c r="H1212" i="14"/>
  <c r="AT1210" i="14"/>
  <c r="AS1210" i="14"/>
  <c r="AR1210" i="14"/>
  <c r="AQ1210" i="14"/>
  <c r="AP1210" i="14"/>
  <c r="AO1210" i="14"/>
  <c r="AN1210" i="14"/>
  <c r="AM1210" i="14"/>
  <c r="AL1210" i="14"/>
  <c r="AK1210" i="14"/>
  <c r="AJ1210" i="14"/>
  <c r="AI1210" i="14"/>
  <c r="AH1210" i="14"/>
  <c r="AG1210" i="14"/>
  <c r="AF1210" i="14"/>
  <c r="AE1210" i="14"/>
  <c r="AD1210" i="14"/>
  <c r="AC1210" i="14"/>
  <c r="AB1210" i="14"/>
  <c r="AA1210" i="14"/>
  <c r="Z1210" i="14"/>
  <c r="Y1210" i="14"/>
  <c r="X1210" i="14"/>
  <c r="W1210" i="14"/>
  <c r="V1210" i="14"/>
  <c r="U1210" i="14"/>
  <c r="T1210" i="14"/>
  <c r="S1210" i="14"/>
  <c r="R1210" i="14"/>
  <c r="Q1210" i="14"/>
  <c r="P1210" i="14"/>
  <c r="O1210" i="14"/>
  <c r="N1210" i="14"/>
  <c r="M1210" i="14"/>
  <c r="L1210" i="14"/>
  <c r="K1210" i="14"/>
  <c r="J1210" i="14"/>
  <c r="I1210" i="14"/>
  <c r="H1210" i="14"/>
  <c r="AT1208" i="14"/>
  <c r="AS1208" i="14"/>
  <c r="AR1208" i="14"/>
  <c r="AQ1208" i="14"/>
  <c r="AP1208" i="14"/>
  <c r="AO1208" i="14"/>
  <c r="AN1208" i="14"/>
  <c r="AM1208" i="14"/>
  <c r="AL1208" i="14"/>
  <c r="AK1208" i="14"/>
  <c r="AJ1208" i="14"/>
  <c r="AI1208" i="14"/>
  <c r="AH1208" i="14"/>
  <c r="AG1208" i="14"/>
  <c r="AF1208" i="14"/>
  <c r="AE1208" i="14"/>
  <c r="AD1208" i="14"/>
  <c r="AC1208" i="14"/>
  <c r="AB1208" i="14"/>
  <c r="AA1208" i="14"/>
  <c r="Z1208" i="14"/>
  <c r="Y1208" i="14"/>
  <c r="X1208" i="14"/>
  <c r="W1208" i="14"/>
  <c r="V1208" i="14"/>
  <c r="U1208" i="14"/>
  <c r="T1208" i="14"/>
  <c r="S1208" i="14"/>
  <c r="R1208" i="14"/>
  <c r="Q1208" i="14"/>
  <c r="P1208" i="14"/>
  <c r="O1208" i="14"/>
  <c r="N1208" i="14"/>
  <c r="M1208" i="14"/>
  <c r="L1208" i="14"/>
  <c r="K1208" i="14"/>
  <c r="J1208" i="14"/>
  <c r="I1208" i="14"/>
  <c r="H1208" i="14"/>
  <c r="AT1206" i="14"/>
  <c r="AS1206" i="14"/>
  <c r="AR1206" i="14"/>
  <c r="AQ1206" i="14"/>
  <c r="AP1206" i="14"/>
  <c r="AO1206" i="14"/>
  <c r="AN1206" i="14"/>
  <c r="AM1206" i="14"/>
  <c r="AL1206" i="14"/>
  <c r="AK1206" i="14"/>
  <c r="AJ1206" i="14"/>
  <c r="AI1206" i="14"/>
  <c r="AH1206" i="14"/>
  <c r="AG1206" i="14"/>
  <c r="AF1206" i="14"/>
  <c r="AE1206" i="14"/>
  <c r="AD1206" i="14"/>
  <c r="AC1206" i="14"/>
  <c r="AB1206" i="14"/>
  <c r="AA1206" i="14"/>
  <c r="Z1206" i="14"/>
  <c r="Y1206" i="14"/>
  <c r="X1206" i="14"/>
  <c r="W1206" i="14"/>
  <c r="V1206" i="14"/>
  <c r="U1206" i="14"/>
  <c r="T1206" i="14"/>
  <c r="S1206" i="14"/>
  <c r="R1206" i="14"/>
  <c r="Q1206" i="14"/>
  <c r="P1206" i="14"/>
  <c r="O1206" i="14"/>
  <c r="N1206" i="14"/>
  <c r="M1206" i="14"/>
  <c r="L1206" i="14"/>
  <c r="K1206" i="14"/>
  <c r="J1206" i="14"/>
  <c r="I1206" i="14"/>
  <c r="H1206" i="14"/>
  <c r="AT1204" i="14"/>
  <c r="AS1204" i="14"/>
  <c r="AR1204" i="14"/>
  <c r="AQ1204" i="14"/>
  <c r="AP1204" i="14"/>
  <c r="AO1204" i="14"/>
  <c r="AN1204" i="14"/>
  <c r="AM1204" i="14"/>
  <c r="AL1204" i="14"/>
  <c r="AK1204" i="14"/>
  <c r="AJ1204" i="14"/>
  <c r="AI1204" i="14"/>
  <c r="AH1204" i="14"/>
  <c r="AG1204" i="14"/>
  <c r="AF1204" i="14"/>
  <c r="AE1204" i="14"/>
  <c r="AD1204" i="14"/>
  <c r="AC1204" i="14"/>
  <c r="AB1204" i="14"/>
  <c r="AA1204" i="14"/>
  <c r="Z1204" i="14"/>
  <c r="Y1204" i="14"/>
  <c r="X1204" i="14"/>
  <c r="W1204" i="14"/>
  <c r="V1204" i="14"/>
  <c r="U1204" i="14"/>
  <c r="T1204" i="14"/>
  <c r="S1204" i="14"/>
  <c r="R1204" i="14"/>
  <c r="Q1204" i="14"/>
  <c r="P1204" i="14"/>
  <c r="O1204" i="14"/>
  <c r="N1204" i="14"/>
  <c r="M1204" i="14"/>
  <c r="L1204" i="14"/>
  <c r="K1204" i="14"/>
  <c r="J1204" i="14"/>
  <c r="I1204" i="14"/>
  <c r="H1204" i="14"/>
  <c r="AT1202" i="14"/>
  <c r="AS1202" i="14"/>
  <c r="AR1202" i="14"/>
  <c r="AQ1202" i="14"/>
  <c r="AP1202" i="14"/>
  <c r="AO1202" i="14"/>
  <c r="AN1202" i="14"/>
  <c r="AM1202" i="14"/>
  <c r="AL1202" i="14"/>
  <c r="AK1202" i="14"/>
  <c r="AJ1202" i="14"/>
  <c r="AI1202" i="14"/>
  <c r="AH1202" i="14"/>
  <c r="AG1202" i="14"/>
  <c r="AF1202" i="14"/>
  <c r="AE1202" i="14"/>
  <c r="AD1202" i="14"/>
  <c r="AC1202" i="14"/>
  <c r="AB1202" i="14"/>
  <c r="AA1202" i="14"/>
  <c r="Z1202" i="14"/>
  <c r="Y1202" i="14"/>
  <c r="X1202" i="14"/>
  <c r="W1202" i="14"/>
  <c r="V1202" i="14"/>
  <c r="U1202" i="14"/>
  <c r="T1202" i="14"/>
  <c r="S1202" i="14"/>
  <c r="R1202" i="14"/>
  <c r="Q1202" i="14"/>
  <c r="P1202" i="14"/>
  <c r="O1202" i="14"/>
  <c r="N1202" i="14"/>
  <c r="M1202" i="14"/>
  <c r="L1202" i="14"/>
  <c r="K1202" i="14"/>
  <c r="J1202" i="14"/>
  <c r="I1202" i="14"/>
  <c r="H1202" i="14"/>
  <c r="AT1200" i="14"/>
  <c r="AS1200" i="14"/>
  <c r="AR1200" i="14"/>
  <c r="AQ1200" i="14"/>
  <c r="AP1200" i="14"/>
  <c r="AO1200" i="14"/>
  <c r="AN1200" i="14"/>
  <c r="AM1200" i="14"/>
  <c r="AL1200" i="14"/>
  <c r="AK1200" i="14"/>
  <c r="AJ1200" i="14"/>
  <c r="AI1200" i="14"/>
  <c r="AH1200" i="14"/>
  <c r="AG1200" i="14"/>
  <c r="AF1200" i="14"/>
  <c r="AE1200" i="14"/>
  <c r="AD1200" i="14"/>
  <c r="AC1200" i="14"/>
  <c r="AB1200" i="14"/>
  <c r="AA1200" i="14"/>
  <c r="Z1200" i="14"/>
  <c r="Y1200" i="14"/>
  <c r="X1200" i="14"/>
  <c r="W1200" i="14"/>
  <c r="V1200" i="14"/>
  <c r="U1200" i="14"/>
  <c r="T1200" i="14"/>
  <c r="S1200" i="14"/>
  <c r="R1200" i="14"/>
  <c r="Q1200" i="14"/>
  <c r="P1200" i="14"/>
  <c r="O1200" i="14"/>
  <c r="N1200" i="14"/>
  <c r="M1200" i="14"/>
  <c r="L1200" i="14"/>
  <c r="K1200" i="14"/>
  <c r="J1200" i="14"/>
  <c r="I1200" i="14"/>
  <c r="H1200" i="14"/>
  <c r="AT1198" i="14"/>
  <c r="AS1198" i="14"/>
  <c r="AR1198" i="14"/>
  <c r="AQ1198" i="14"/>
  <c r="AP1198" i="14"/>
  <c r="AO1198" i="14"/>
  <c r="AN1198" i="14"/>
  <c r="AM1198" i="14"/>
  <c r="AL1198" i="14"/>
  <c r="AK1198" i="14"/>
  <c r="AJ1198" i="14"/>
  <c r="AI1198" i="14"/>
  <c r="AH1198" i="14"/>
  <c r="AG1198" i="14"/>
  <c r="AF1198" i="14"/>
  <c r="AE1198" i="14"/>
  <c r="AD1198" i="14"/>
  <c r="AC1198" i="14"/>
  <c r="AB1198" i="14"/>
  <c r="AA1198" i="14"/>
  <c r="Z1198" i="14"/>
  <c r="Y1198" i="14"/>
  <c r="X1198" i="14"/>
  <c r="W1198" i="14"/>
  <c r="V1198" i="14"/>
  <c r="U1198" i="14"/>
  <c r="T1198" i="14"/>
  <c r="S1198" i="14"/>
  <c r="R1198" i="14"/>
  <c r="Q1198" i="14"/>
  <c r="P1198" i="14"/>
  <c r="O1198" i="14"/>
  <c r="N1198" i="14"/>
  <c r="M1198" i="14"/>
  <c r="L1198" i="14"/>
  <c r="K1198" i="14"/>
  <c r="J1198" i="14"/>
  <c r="I1198" i="14"/>
  <c r="H1198" i="14"/>
  <c r="AT1196" i="14"/>
  <c r="AS1196" i="14"/>
  <c r="AR1196" i="14"/>
  <c r="AQ1196" i="14"/>
  <c r="AP1196" i="14"/>
  <c r="AO1196" i="14"/>
  <c r="AN1196" i="14"/>
  <c r="AM1196" i="14"/>
  <c r="AL1196" i="14"/>
  <c r="AK1196" i="14"/>
  <c r="AJ1196" i="14"/>
  <c r="AI1196" i="14"/>
  <c r="AH1196" i="14"/>
  <c r="AG1196" i="14"/>
  <c r="AF1196" i="14"/>
  <c r="AE1196" i="14"/>
  <c r="AD1196" i="14"/>
  <c r="AC1196" i="14"/>
  <c r="AB1196" i="14"/>
  <c r="AA1196" i="14"/>
  <c r="Z1196" i="14"/>
  <c r="Y1196" i="14"/>
  <c r="X1196" i="14"/>
  <c r="W1196" i="14"/>
  <c r="V1196" i="14"/>
  <c r="U1196" i="14"/>
  <c r="T1196" i="14"/>
  <c r="S1196" i="14"/>
  <c r="R1196" i="14"/>
  <c r="Q1196" i="14"/>
  <c r="P1196" i="14"/>
  <c r="O1196" i="14"/>
  <c r="N1196" i="14"/>
  <c r="M1196" i="14"/>
  <c r="L1196" i="14"/>
  <c r="K1196" i="14"/>
  <c r="J1196" i="14"/>
  <c r="I1196" i="14"/>
  <c r="H1196" i="14"/>
  <c r="AT1194" i="14"/>
  <c r="AS1194" i="14"/>
  <c r="AR1194" i="14"/>
  <c r="AQ1194" i="14"/>
  <c r="AP1194" i="14"/>
  <c r="AO1194" i="14"/>
  <c r="AN1194" i="14"/>
  <c r="AM1194" i="14"/>
  <c r="AL1194" i="14"/>
  <c r="AK1194" i="14"/>
  <c r="AJ1194" i="14"/>
  <c r="AI1194" i="14"/>
  <c r="AH1194" i="14"/>
  <c r="AG1194" i="14"/>
  <c r="AF1194" i="14"/>
  <c r="AE1194" i="14"/>
  <c r="AD1194" i="14"/>
  <c r="AC1194" i="14"/>
  <c r="AB1194" i="14"/>
  <c r="AA1194" i="14"/>
  <c r="Z1194" i="14"/>
  <c r="Y1194" i="14"/>
  <c r="X1194" i="14"/>
  <c r="W1194" i="14"/>
  <c r="V1194" i="14"/>
  <c r="U1194" i="14"/>
  <c r="T1194" i="14"/>
  <c r="S1194" i="14"/>
  <c r="R1194" i="14"/>
  <c r="Q1194" i="14"/>
  <c r="P1194" i="14"/>
  <c r="O1194" i="14"/>
  <c r="N1194" i="14"/>
  <c r="M1194" i="14"/>
  <c r="L1194" i="14"/>
  <c r="K1194" i="14"/>
  <c r="J1194" i="14"/>
  <c r="I1194" i="14"/>
  <c r="H1194" i="14"/>
  <c r="AT1192" i="14"/>
  <c r="AS1192" i="14"/>
  <c r="AR1192" i="14"/>
  <c r="AQ1192" i="14"/>
  <c r="AP1192" i="14"/>
  <c r="AO1192" i="14"/>
  <c r="AN1192" i="14"/>
  <c r="AM1192" i="14"/>
  <c r="AL1192" i="14"/>
  <c r="AK1192" i="14"/>
  <c r="AJ1192" i="14"/>
  <c r="AI1192" i="14"/>
  <c r="AH1192" i="14"/>
  <c r="AG1192" i="14"/>
  <c r="AF1192" i="14"/>
  <c r="AE1192" i="14"/>
  <c r="AD1192" i="14"/>
  <c r="AC1192" i="14"/>
  <c r="AB1192" i="14"/>
  <c r="AA1192" i="14"/>
  <c r="Z1192" i="14"/>
  <c r="Y1192" i="14"/>
  <c r="X1192" i="14"/>
  <c r="W1192" i="14"/>
  <c r="V1192" i="14"/>
  <c r="U1192" i="14"/>
  <c r="T1192" i="14"/>
  <c r="S1192" i="14"/>
  <c r="R1192" i="14"/>
  <c r="Q1192" i="14"/>
  <c r="P1192" i="14"/>
  <c r="O1192" i="14"/>
  <c r="N1192" i="14"/>
  <c r="M1192" i="14"/>
  <c r="L1192" i="14"/>
  <c r="K1192" i="14"/>
  <c r="J1192" i="14"/>
  <c r="I1192" i="14"/>
  <c r="H1192" i="14"/>
  <c r="AT1190" i="14"/>
  <c r="AS1190" i="14"/>
  <c r="AR1190" i="14"/>
  <c r="AQ1190" i="14"/>
  <c r="AP1190" i="14"/>
  <c r="AO1190" i="14"/>
  <c r="AN1190" i="14"/>
  <c r="AM1190" i="14"/>
  <c r="AL1190" i="14"/>
  <c r="AK1190" i="14"/>
  <c r="AJ1190" i="14"/>
  <c r="AI1190" i="14"/>
  <c r="AH1190" i="14"/>
  <c r="AG1190" i="14"/>
  <c r="AF1190" i="14"/>
  <c r="AE1190" i="14"/>
  <c r="AD1190" i="14"/>
  <c r="AC1190" i="14"/>
  <c r="AB1190" i="14"/>
  <c r="AA1190" i="14"/>
  <c r="Z1190" i="14"/>
  <c r="Y1190" i="14"/>
  <c r="X1190" i="14"/>
  <c r="W1190" i="14"/>
  <c r="V1190" i="14"/>
  <c r="U1190" i="14"/>
  <c r="T1190" i="14"/>
  <c r="S1190" i="14"/>
  <c r="R1190" i="14"/>
  <c r="Q1190" i="14"/>
  <c r="P1190" i="14"/>
  <c r="O1190" i="14"/>
  <c r="N1190" i="14"/>
  <c r="M1190" i="14"/>
  <c r="L1190" i="14"/>
  <c r="K1190" i="14"/>
  <c r="J1190" i="14"/>
  <c r="I1190" i="14"/>
  <c r="H1190" i="14"/>
  <c r="AT1188" i="14"/>
  <c r="AS1188" i="14"/>
  <c r="AR1188" i="14"/>
  <c r="AQ1188" i="14"/>
  <c r="AP1188" i="14"/>
  <c r="AO1188" i="14"/>
  <c r="AN1188" i="14"/>
  <c r="AM1188" i="14"/>
  <c r="AL1188" i="14"/>
  <c r="AK1188" i="14"/>
  <c r="AJ1188" i="14"/>
  <c r="AI1188" i="14"/>
  <c r="AH1188" i="14"/>
  <c r="AG1188" i="14"/>
  <c r="AF1188" i="14"/>
  <c r="AE1188" i="14"/>
  <c r="AD1188" i="14"/>
  <c r="AC1188" i="14"/>
  <c r="AB1188" i="14"/>
  <c r="AA1188" i="14"/>
  <c r="Z1188" i="14"/>
  <c r="Y1188" i="14"/>
  <c r="X1188" i="14"/>
  <c r="W1188" i="14"/>
  <c r="V1188" i="14"/>
  <c r="U1188" i="14"/>
  <c r="T1188" i="14"/>
  <c r="S1188" i="14"/>
  <c r="R1188" i="14"/>
  <c r="Q1188" i="14"/>
  <c r="P1188" i="14"/>
  <c r="O1188" i="14"/>
  <c r="N1188" i="14"/>
  <c r="M1188" i="14"/>
  <c r="L1188" i="14"/>
  <c r="K1188" i="14"/>
  <c r="J1188" i="14"/>
  <c r="I1188" i="14"/>
  <c r="H1188" i="14"/>
  <c r="AT1186" i="14"/>
  <c r="AS1186" i="14"/>
  <c r="AR1186" i="14"/>
  <c r="AQ1186" i="14"/>
  <c r="AP1186" i="14"/>
  <c r="AO1186" i="14"/>
  <c r="AN1186" i="14"/>
  <c r="AM1186" i="14"/>
  <c r="AL1186" i="14"/>
  <c r="AK1186" i="14"/>
  <c r="AJ1186" i="14"/>
  <c r="AI1186" i="14"/>
  <c r="AH1186" i="14"/>
  <c r="AG1186" i="14"/>
  <c r="AF1186" i="14"/>
  <c r="AE1186" i="14"/>
  <c r="AD1186" i="14"/>
  <c r="AC1186" i="14"/>
  <c r="AB1186" i="14"/>
  <c r="AA1186" i="14"/>
  <c r="Z1186" i="14"/>
  <c r="Y1186" i="14"/>
  <c r="X1186" i="14"/>
  <c r="W1186" i="14"/>
  <c r="V1186" i="14"/>
  <c r="U1186" i="14"/>
  <c r="T1186" i="14"/>
  <c r="S1186" i="14"/>
  <c r="R1186" i="14"/>
  <c r="Q1186" i="14"/>
  <c r="P1186" i="14"/>
  <c r="O1186" i="14"/>
  <c r="N1186" i="14"/>
  <c r="M1186" i="14"/>
  <c r="L1186" i="14"/>
  <c r="K1186" i="14"/>
  <c r="J1186" i="14"/>
  <c r="I1186" i="14"/>
  <c r="H1186" i="14"/>
  <c r="AT1183" i="14"/>
  <c r="AS1183" i="14"/>
  <c r="AR1183" i="14"/>
  <c r="AQ1183" i="14"/>
  <c r="AP1183" i="14"/>
  <c r="AO1183" i="14"/>
  <c r="AN1183" i="14"/>
  <c r="AM1183" i="14"/>
  <c r="AL1183" i="14"/>
  <c r="AK1183" i="14"/>
  <c r="AJ1183" i="14"/>
  <c r="AI1183" i="14"/>
  <c r="AH1183" i="14"/>
  <c r="AG1183" i="14"/>
  <c r="AF1183" i="14"/>
  <c r="AE1183" i="14"/>
  <c r="AD1183" i="14"/>
  <c r="AC1183" i="14"/>
  <c r="AB1183" i="14"/>
  <c r="AA1183" i="14"/>
  <c r="Z1183" i="14"/>
  <c r="Y1183" i="14"/>
  <c r="X1183" i="14"/>
  <c r="W1183" i="14"/>
  <c r="V1183" i="14"/>
  <c r="U1183" i="14"/>
  <c r="T1183" i="14"/>
  <c r="S1183" i="14"/>
  <c r="R1183" i="14"/>
  <c r="Q1183" i="14"/>
  <c r="P1183" i="14"/>
  <c r="O1183" i="14"/>
  <c r="N1183" i="14"/>
  <c r="M1183" i="14"/>
  <c r="L1183" i="14"/>
  <c r="K1183" i="14"/>
  <c r="J1183" i="14"/>
  <c r="I1183" i="14"/>
  <c r="H1183" i="14"/>
  <c r="AT1181" i="14"/>
  <c r="AS1181" i="14"/>
  <c r="AR1181" i="14"/>
  <c r="AQ1181" i="14"/>
  <c r="AP1181" i="14"/>
  <c r="AO1181" i="14"/>
  <c r="AN1181" i="14"/>
  <c r="AM1181" i="14"/>
  <c r="AL1181" i="14"/>
  <c r="AK1181" i="14"/>
  <c r="AJ1181" i="14"/>
  <c r="AI1181" i="14"/>
  <c r="AH1181" i="14"/>
  <c r="AG1181" i="14"/>
  <c r="AF1181" i="14"/>
  <c r="AE1181" i="14"/>
  <c r="AD1181" i="14"/>
  <c r="AC1181" i="14"/>
  <c r="AB1181" i="14"/>
  <c r="AA1181" i="14"/>
  <c r="Z1181" i="14"/>
  <c r="Y1181" i="14"/>
  <c r="X1181" i="14"/>
  <c r="W1181" i="14"/>
  <c r="V1181" i="14"/>
  <c r="U1181" i="14"/>
  <c r="T1181" i="14"/>
  <c r="S1181" i="14"/>
  <c r="R1181" i="14"/>
  <c r="Q1181" i="14"/>
  <c r="P1181" i="14"/>
  <c r="O1181" i="14"/>
  <c r="N1181" i="14"/>
  <c r="M1181" i="14"/>
  <c r="L1181" i="14"/>
  <c r="K1181" i="14"/>
  <c r="J1181" i="14"/>
  <c r="I1181" i="14"/>
  <c r="H1181" i="14"/>
  <c r="AT1179" i="14"/>
  <c r="AS1179" i="14"/>
  <c r="AR1179" i="14"/>
  <c r="AQ1179" i="14"/>
  <c r="AP1179" i="14"/>
  <c r="AO1179" i="14"/>
  <c r="AN1179" i="14"/>
  <c r="AM1179" i="14"/>
  <c r="AL1179" i="14"/>
  <c r="AK1179" i="14"/>
  <c r="AJ1179" i="14"/>
  <c r="AI1179" i="14"/>
  <c r="AH1179" i="14"/>
  <c r="AG1179" i="14"/>
  <c r="AF1179" i="14"/>
  <c r="AE1179" i="14"/>
  <c r="AD1179" i="14"/>
  <c r="AC1179" i="14"/>
  <c r="AB1179" i="14"/>
  <c r="AA1179" i="14"/>
  <c r="Z1179" i="14"/>
  <c r="Y1179" i="14"/>
  <c r="X1179" i="14"/>
  <c r="W1179" i="14"/>
  <c r="V1179" i="14"/>
  <c r="U1179" i="14"/>
  <c r="T1179" i="14"/>
  <c r="S1179" i="14"/>
  <c r="R1179" i="14"/>
  <c r="Q1179" i="14"/>
  <c r="P1179" i="14"/>
  <c r="O1179" i="14"/>
  <c r="N1179" i="14"/>
  <c r="M1179" i="14"/>
  <c r="L1179" i="14"/>
  <c r="K1179" i="14"/>
  <c r="J1179" i="14"/>
  <c r="I1179" i="14"/>
  <c r="H1179" i="14"/>
  <c r="AT1175" i="14"/>
  <c r="AS1175" i="14"/>
  <c r="AR1175" i="14"/>
  <c r="AQ1175" i="14"/>
  <c r="AP1175" i="14"/>
  <c r="AO1175" i="14"/>
  <c r="AN1175" i="14"/>
  <c r="AM1175" i="14"/>
  <c r="AL1175" i="14"/>
  <c r="AK1175" i="14"/>
  <c r="AJ1175" i="14"/>
  <c r="AI1175" i="14"/>
  <c r="AH1175" i="14"/>
  <c r="AG1175" i="14"/>
  <c r="AF1175" i="14"/>
  <c r="AE1175" i="14"/>
  <c r="AD1175" i="14"/>
  <c r="AC1175" i="14"/>
  <c r="AB1175" i="14"/>
  <c r="AA1175" i="14"/>
  <c r="Z1175" i="14"/>
  <c r="Y1175" i="14"/>
  <c r="X1175" i="14"/>
  <c r="W1175" i="14"/>
  <c r="V1175" i="14"/>
  <c r="U1175" i="14"/>
  <c r="T1175" i="14"/>
  <c r="S1175" i="14"/>
  <c r="R1175" i="14"/>
  <c r="Q1175" i="14"/>
  <c r="P1175" i="14"/>
  <c r="O1175" i="14"/>
  <c r="N1175" i="14"/>
  <c r="M1175" i="14"/>
  <c r="L1175" i="14"/>
  <c r="K1175" i="14"/>
  <c r="J1175" i="14"/>
  <c r="I1175" i="14"/>
  <c r="H1175" i="14"/>
  <c r="AT1173" i="14"/>
  <c r="AS1173" i="14"/>
  <c r="AR1173" i="14"/>
  <c r="AQ1173" i="14"/>
  <c r="AP1173" i="14"/>
  <c r="AO1173" i="14"/>
  <c r="AN1173" i="14"/>
  <c r="AM1173" i="14"/>
  <c r="AL1173" i="14"/>
  <c r="AK1173" i="14"/>
  <c r="AJ1173" i="14"/>
  <c r="AI1173" i="14"/>
  <c r="AH1173" i="14"/>
  <c r="AG1173" i="14"/>
  <c r="AF1173" i="14"/>
  <c r="AE1173" i="14"/>
  <c r="AD1173" i="14"/>
  <c r="AC1173" i="14"/>
  <c r="AB1173" i="14"/>
  <c r="AA1173" i="14"/>
  <c r="Z1173" i="14"/>
  <c r="Y1173" i="14"/>
  <c r="X1173" i="14"/>
  <c r="W1173" i="14"/>
  <c r="V1173" i="14"/>
  <c r="U1173" i="14"/>
  <c r="T1173" i="14"/>
  <c r="S1173" i="14"/>
  <c r="R1173" i="14"/>
  <c r="Q1173" i="14"/>
  <c r="P1173" i="14"/>
  <c r="O1173" i="14"/>
  <c r="N1173" i="14"/>
  <c r="M1173" i="14"/>
  <c r="L1173" i="14"/>
  <c r="K1173" i="14"/>
  <c r="J1173" i="14"/>
  <c r="I1173" i="14"/>
  <c r="H1173" i="14"/>
  <c r="AT1171" i="14"/>
  <c r="AS1171" i="14"/>
  <c r="AR1171" i="14"/>
  <c r="AQ1171" i="14"/>
  <c r="AP1171" i="14"/>
  <c r="AO1171" i="14"/>
  <c r="AN1171" i="14"/>
  <c r="AM1171" i="14"/>
  <c r="AL1171" i="14"/>
  <c r="AK1171" i="14"/>
  <c r="AJ1171" i="14"/>
  <c r="AI1171" i="14"/>
  <c r="AH1171" i="14"/>
  <c r="AG1171" i="14"/>
  <c r="AF1171" i="14"/>
  <c r="AE1171" i="14"/>
  <c r="AD1171" i="14"/>
  <c r="AC1171" i="14"/>
  <c r="AB1171" i="14"/>
  <c r="AA1171" i="14"/>
  <c r="Z1171" i="14"/>
  <c r="Y1171" i="14"/>
  <c r="X1171" i="14"/>
  <c r="W1171" i="14"/>
  <c r="V1171" i="14"/>
  <c r="U1171" i="14"/>
  <c r="T1171" i="14"/>
  <c r="S1171" i="14"/>
  <c r="R1171" i="14"/>
  <c r="Q1171" i="14"/>
  <c r="P1171" i="14"/>
  <c r="O1171" i="14"/>
  <c r="N1171" i="14"/>
  <c r="M1171" i="14"/>
  <c r="L1171" i="14"/>
  <c r="K1171" i="14"/>
  <c r="J1171" i="14"/>
  <c r="I1171" i="14"/>
  <c r="H1171" i="14"/>
  <c r="AT1169" i="14"/>
  <c r="AS1169" i="14"/>
  <c r="AR1169" i="14"/>
  <c r="AQ1169" i="14"/>
  <c r="AP1169" i="14"/>
  <c r="AO1169" i="14"/>
  <c r="AN1169" i="14"/>
  <c r="AM1169" i="14"/>
  <c r="AL1169" i="14"/>
  <c r="AK1169" i="14"/>
  <c r="AJ1169" i="14"/>
  <c r="AI1169" i="14"/>
  <c r="AH1169" i="14"/>
  <c r="AG1169" i="14"/>
  <c r="AF1169" i="14"/>
  <c r="AE1169" i="14"/>
  <c r="AD1169" i="14"/>
  <c r="AC1169" i="14"/>
  <c r="AB1169" i="14"/>
  <c r="AA1169" i="14"/>
  <c r="Z1169" i="14"/>
  <c r="Y1169" i="14"/>
  <c r="X1169" i="14"/>
  <c r="W1169" i="14"/>
  <c r="V1169" i="14"/>
  <c r="U1169" i="14"/>
  <c r="T1169" i="14"/>
  <c r="S1169" i="14"/>
  <c r="R1169" i="14"/>
  <c r="Q1169" i="14"/>
  <c r="P1169" i="14"/>
  <c r="O1169" i="14"/>
  <c r="N1169" i="14"/>
  <c r="M1169" i="14"/>
  <c r="L1169" i="14"/>
  <c r="K1169" i="14"/>
  <c r="J1169" i="14"/>
  <c r="I1169" i="14"/>
  <c r="H1169" i="14"/>
  <c r="AT1167" i="14"/>
  <c r="AS1167" i="14"/>
  <c r="AR1167" i="14"/>
  <c r="AQ1167" i="14"/>
  <c r="AP1167" i="14"/>
  <c r="AO1167" i="14"/>
  <c r="AN1167" i="14"/>
  <c r="AM1167" i="14"/>
  <c r="AL1167" i="14"/>
  <c r="AK1167" i="14"/>
  <c r="AJ1167" i="14"/>
  <c r="AI1167" i="14"/>
  <c r="AH1167" i="14"/>
  <c r="AG1167" i="14"/>
  <c r="AF1167" i="14"/>
  <c r="AE1167" i="14"/>
  <c r="AD1167" i="14"/>
  <c r="AC1167" i="14"/>
  <c r="AB1167" i="14"/>
  <c r="AA1167" i="14"/>
  <c r="Z1167" i="14"/>
  <c r="Y1167" i="14"/>
  <c r="X1167" i="14"/>
  <c r="W1167" i="14"/>
  <c r="V1167" i="14"/>
  <c r="U1167" i="14"/>
  <c r="T1167" i="14"/>
  <c r="S1167" i="14"/>
  <c r="R1167" i="14"/>
  <c r="Q1167" i="14"/>
  <c r="P1167" i="14"/>
  <c r="O1167" i="14"/>
  <c r="N1167" i="14"/>
  <c r="M1167" i="14"/>
  <c r="L1167" i="14"/>
  <c r="K1167" i="14"/>
  <c r="J1167" i="14"/>
  <c r="I1167" i="14"/>
  <c r="H1167" i="14"/>
  <c r="AT1165" i="14"/>
  <c r="AS1165" i="14"/>
  <c r="AR1165" i="14"/>
  <c r="AQ1165" i="14"/>
  <c r="AP1165" i="14"/>
  <c r="AO1165" i="14"/>
  <c r="AN1165" i="14"/>
  <c r="AM1165" i="14"/>
  <c r="AL1165" i="14"/>
  <c r="AK1165" i="14"/>
  <c r="AJ1165" i="14"/>
  <c r="AI1165" i="14"/>
  <c r="AH1165" i="14"/>
  <c r="AG1165" i="14"/>
  <c r="AF1165" i="14"/>
  <c r="AE1165" i="14"/>
  <c r="AD1165" i="14"/>
  <c r="AC1165" i="14"/>
  <c r="AB1165" i="14"/>
  <c r="AA1165" i="14"/>
  <c r="Z1165" i="14"/>
  <c r="Y1165" i="14"/>
  <c r="X1165" i="14"/>
  <c r="W1165" i="14"/>
  <c r="V1165" i="14"/>
  <c r="U1165" i="14"/>
  <c r="T1165" i="14"/>
  <c r="S1165" i="14"/>
  <c r="R1165" i="14"/>
  <c r="Q1165" i="14"/>
  <c r="P1165" i="14"/>
  <c r="O1165" i="14"/>
  <c r="N1165" i="14"/>
  <c r="M1165" i="14"/>
  <c r="L1165" i="14"/>
  <c r="K1165" i="14"/>
  <c r="J1165" i="14"/>
  <c r="I1165" i="14"/>
  <c r="H1165" i="14"/>
  <c r="AT1162" i="14"/>
  <c r="AS1162" i="14"/>
  <c r="AR1162" i="14"/>
  <c r="AQ1162" i="14"/>
  <c r="AP1162" i="14"/>
  <c r="AO1162" i="14"/>
  <c r="AN1162" i="14"/>
  <c r="AM1162" i="14"/>
  <c r="AL1162" i="14"/>
  <c r="AK1162" i="14"/>
  <c r="AJ1162" i="14"/>
  <c r="AI1162" i="14"/>
  <c r="AH1162" i="14"/>
  <c r="AG1162" i="14"/>
  <c r="AF1162" i="14"/>
  <c r="AE1162" i="14"/>
  <c r="AD1162" i="14"/>
  <c r="AC1162" i="14"/>
  <c r="AB1162" i="14"/>
  <c r="AA1162" i="14"/>
  <c r="Z1162" i="14"/>
  <c r="Y1162" i="14"/>
  <c r="X1162" i="14"/>
  <c r="W1162" i="14"/>
  <c r="V1162" i="14"/>
  <c r="U1162" i="14"/>
  <c r="T1162" i="14"/>
  <c r="S1162" i="14"/>
  <c r="R1162" i="14"/>
  <c r="Q1162" i="14"/>
  <c r="P1162" i="14"/>
  <c r="O1162" i="14"/>
  <c r="N1162" i="14"/>
  <c r="M1162" i="14"/>
  <c r="L1162" i="14"/>
  <c r="K1162" i="14"/>
  <c r="J1162" i="14"/>
  <c r="I1162" i="14"/>
  <c r="H1162" i="14"/>
  <c r="AT1160" i="14"/>
  <c r="AS1160" i="14"/>
  <c r="AR1160" i="14"/>
  <c r="AQ1160" i="14"/>
  <c r="AP1160" i="14"/>
  <c r="AO1160" i="14"/>
  <c r="AN1160" i="14"/>
  <c r="AM1160" i="14"/>
  <c r="AL1160" i="14"/>
  <c r="AK1160" i="14"/>
  <c r="AJ1160" i="14"/>
  <c r="AI1160" i="14"/>
  <c r="AH1160" i="14"/>
  <c r="AG1160" i="14"/>
  <c r="AF1160" i="14"/>
  <c r="AE1160" i="14"/>
  <c r="AD1160" i="14"/>
  <c r="AC1160" i="14"/>
  <c r="AB1160" i="14"/>
  <c r="AA1160" i="14"/>
  <c r="Z1160" i="14"/>
  <c r="Y1160" i="14"/>
  <c r="X1160" i="14"/>
  <c r="W1160" i="14"/>
  <c r="V1160" i="14"/>
  <c r="U1160" i="14"/>
  <c r="T1160" i="14"/>
  <c r="S1160" i="14"/>
  <c r="R1160" i="14"/>
  <c r="Q1160" i="14"/>
  <c r="P1160" i="14"/>
  <c r="O1160" i="14"/>
  <c r="N1160" i="14"/>
  <c r="M1160" i="14"/>
  <c r="L1160" i="14"/>
  <c r="K1160" i="14"/>
  <c r="J1160" i="14"/>
  <c r="I1160" i="14"/>
  <c r="H1160" i="14"/>
  <c r="AT1156" i="14"/>
  <c r="AT1155" i="14" s="1"/>
  <c r="AS1156" i="14"/>
  <c r="AS1155" i="14" s="1"/>
  <c r="AR1156" i="14"/>
  <c r="AR1155" i="14" s="1"/>
  <c r="AQ1156" i="14"/>
  <c r="AQ1155" i="14" s="1"/>
  <c r="AP1156" i="14"/>
  <c r="AP1155" i="14" s="1"/>
  <c r="AO1156" i="14"/>
  <c r="AO1155" i="14" s="1"/>
  <c r="AN1156" i="14"/>
  <c r="AN1155" i="14" s="1"/>
  <c r="AM1156" i="14"/>
  <c r="AM1155" i="14" s="1"/>
  <c r="AL1156" i="14"/>
  <c r="AL1155" i="14" s="1"/>
  <c r="AK1156" i="14"/>
  <c r="AK1155" i="14" s="1"/>
  <c r="AJ1156" i="14"/>
  <c r="AJ1155" i="14" s="1"/>
  <c r="AI1156" i="14"/>
  <c r="AI1155" i="14" s="1"/>
  <c r="AH1156" i="14"/>
  <c r="AH1155" i="14" s="1"/>
  <c r="AG1156" i="14"/>
  <c r="AG1155" i="14" s="1"/>
  <c r="AF1156" i="14"/>
  <c r="AF1155" i="14" s="1"/>
  <c r="AE1156" i="14"/>
  <c r="AE1155" i="14" s="1"/>
  <c r="AD1156" i="14"/>
  <c r="AD1155" i="14" s="1"/>
  <c r="AC1156" i="14"/>
  <c r="AC1155" i="14" s="1"/>
  <c r="AB1156" i="14"/>
  <c r="AB1155" i="14" s="1"/>
  <c r="AA1156" i="14"/>
  <c r="AA1155" i="14" s="1"/>
  <c r="Z1156" i="14"/>
  <c r="Z1155" i="14" s="1"/>
  <c r="Y1156" i="14"/>
  <c r="Y1155" i="14" s="1"/>
  <c r="X1156" i="14"/>
  <c r="X1155" i="14" s="1"/>
  <c r="W1156" i="14"/>
  <c r="W1155" i="14" s="1"/>
  <c r="V1156" i="14"/>
  <c r="V1155" i="14" s="1"/>
  <c r="U1156" i="14"/>
  <c r="U1155" i="14" s="1"/>
  <c r="T1156" i="14"/>
  <c r="T1155" i="14" s="1"/>
  <c r="S1156" i="14"/>
  <c r="S1155" i="14" s="1"/>
  <c r="R1156" i="14"/>
  <c r="R1155" i="14" s="1"/>
  <c r="Q1156" i="14"/>
  <c r="Q1155" i="14" s="1"/>
  <c r="P1156" i="14"/>
  <c r="P1155" i="14" s="1"/>
  <c r="O1156" i="14"/>
  <c r="O1155" i="14" s="1"/>
  <c r="N1156" i="14"/>
  <c r="N1155" i="14" s="1"/>
  <c r="M1156" i="14"/>
  <c r="M1155" i="14" s="1"/>
  <c r="L1156" i="14"/>
  <c r="L1155" i="14" s="1"/>
  <c r="K1156" i="14"/>
  <c r="K1155" i="14" s="1"/>
  <c r="J1156" i="14"/>
  <c r="J1155" i="14" s="1"/>
  <c r="I1156" i="14"/>
  <c r="I1155" i="14" s="1"/>
  <c r="H1156" i="14"/>
  <c r="H1155" i="14" s="1"/>
  <c r="AT1153" i="14"/>
  <c r="AS1153" i="14"/>
  <c r="AR1153" i="14"/>
  <c r="AQ1153" i="14"/>
  <c r="AP1153" i="14"/>
  <c r="AO1153" i="14"/>
  <c r="AN1153" i="14"/>
  <c r="AM1153" i="14"/>
  <c r="AL1153" i="14"/>
  <c r="AK1153" i="14"/>
  <c r="AJ1153" i="14"/>
  <c r="AI1153" i="14"/>
  <c r="AH1153" i="14"/>
  <c r="AG1153" i="14"/>
  <c r="AF1153" i="14"/>
  <c r="AE1153" i="14"/>
  <c r="AD1153" i="14"/>
  <c r="AC1153" i="14"/>
  <c r="AB1153" i="14"/>
  <c r="AA1153" i="14"/>
  <c r="Z1153" i="14"/>
  <c r="Y1153" i="14"/>
  <c r="X1153" i="14"/>
  <c r="W1153" i="14"/>
  <c r="V1153" i="14"/>
  <c r="U1153" i="14"/>
  <c r="T1153" i="14"/>
  <c r="S1153" i="14"/>
  <c r="R1153" i="14"/>
  <c r="Q1153" i="14"/>
  <c r="P1153" i="14"/>
  <c r="O1153" i="14"/>
  <c r="N1153" i="14"/>
  <c r="M1153" i="14"/>
  <c r="L1153" i="14"/>
  <c r="K1153" i="14"/>
  <c r="J1153" i="14"/>
  <c r="I1153" i="14"/>
  <c r="H1153" i="14"/>
  <c r="AT1151" i="14"/>
  <c r="AS1151" i="14"/>
  <c r="AR1151" i="14"/>
  <c r="AQ1151" i="14"/>
  <c r="AP1151" i="14"/>
  <c r="AO1151" i="14"/>
  <c r="AN1151" i="14"/>
  <c r="AM1151" i="14"/>
  <c r="AL1151" i="14"/>
  <c r="AK1151" i="14"/>
  <c r="AJ1151" i="14"/>
  <c r="AI1151" i="14"/>
  <c r="AH1151" i="14"/>
  <c r="AG1151" i="14"/>
  <c r="AF1151" i="14"/>
  <c r="AE1151" i="14"/>
  <c r="AD1151" i="14"/>
  <c r="AC1151" i="14"/>
  <c r="AB1151" i="14"/>
  <c r="AA1151" i="14"/>
  <c r="Z1151" i="14"/>
  <c r="Y1151" i="14"/>
  <c r="X1151" i="14"/>
  <c r="W1151" i="14"/>
  <c r="V1151" i="14"/>
  <c r="U1151" i="14"/>
  <c r="T1151" i="14"/>
  <c r="S1151" i="14"/>
  <c r="R1151" i="14"/>
  <c r="Q1151" i="14"/>
  <c r="P1151" i="14"/>
  <c r="O1151" i="14"/>
  <c r="N1151" i="14"/>
  <c r="M1151" i="14"/>
  <c r="L1151" i="14"/>
  <c r="K1151" i="14"/>
  <c r="J1151" i="14"/>
  <c r="I1151" i="14"/>
  <c r="H1151" i="14"/>
  <c r="AT1149" i="14"/>
  <c r="AS1149" i="14"/>
  <c r="AR1149" i="14"/>
  <c r="AQ1149" i="14"/>
  <c r="AP1149" i="14"/>
  <c r="AO1149" i="14"/>
  <c r="AN1149" i="14"/>
  <c r="AM1149" i="14"/>
  <c r="AL1149" i="14"/>
  <c r="AK1149" i="14"/>
  <c r="AJ1149" i="14"/>
  <c r="AI1149" i="14"/>
  <c r="AH1149" i="14"/>
  <c r="AG1149" i="14"/>
  <c r="AF1149" i="14"/>
  <c r="AE1149" i="14"/>
  <c r="AD1149" i="14"/>
  <c r="AC1149" i="14"/>
  <c r="AB1149" i="14"/>
  <c r="AA1149" i="14"/>
  <c r="Z1149" i="14"/>
  <c r="Y1149" i="14"/>
  <c r="X1149" i="14"/>
  <c r="W1149" i="14"/>
  <c r="V1149" i="14"/>
  <c r="U1149" i="14"/>
  <c r="T1149" i="14"/>
  <c r="S1149" i="14"/>
  <c r="R1149" i="14"/>
  <c r="Q1149" i="14"/>
  <c r="P1149" i="14"/>
  <c r="O1149" i="14"/>
  <c r="N1149" i="14"/>
  <c r="M1149" i="14"/>
  <c r="L1149" i="14"/>
  <c r="K1149" i="14"/>
  <c r="J1149" i="14"/>
  <c r="I1149" i="14"/>
  <c r="H1149" i="14"/>
  <c r="AT1147" i="14"/>
  <c r="AS1147" i="14"/>
  <c r="AR1147" i="14"/>
  <c r="AQ1147" i="14"/>
  <c r="AP1147" i="14"/>
  <c r="AO1147" i="14"/>
  <c r="AN1147" i="14"/>
  <c r="AM1147" i="14"/>
  <c r="AL1147" i="14"/>
  <c r="AK1147" i="14"/>
  <c r="AJ1147" i="14"/>
  <c r="AI1147" i="14"/>
  <c r="AH1147" i="14"/>
  <c r="AG1147" i="14"/>
  <c r="AF1147" i="14"/>
  <c r="AE1147" i="14"/>
  <c r="AD1147" i="14"/>
  <c r="AC1147" i="14"/>
  <c r="AB1147" i="14"/>
  <c r="AA1147" i="14"/>
  <c r="Z1147" i="14"/>
  <c r="Y1147" i="14"/>
  <c r="X1147" i="14"/>
  <c r="W1147" i="14"/>
  <c r="V1147" i="14"/>
  <c r="U1147" i="14"/>
  <c r="T1147" i="14"/>
  <c r="S1147" i="14"/>
  <c r="R1147" i="14"/>
  <c r="Q1147" i="14"/>
  <c r="P1147" i="14"/>
  <c r="O1147" i="14"/>
  <c r="N1147" i="14"/>
  <c r="M1147" i="14"/>
  <c r="L1147" i="14"/>
  <c r="K1147" i="14"/>
  <c r="J1147" i="14"/>
  <c r="I1147" i="14"/>
  <c r="H1147" i="14"/>
  <c r="AT1145" i="14"/>
  <c r="AS1145" i="14"/>
  <c r="AR1145" i="14"/>
  <c r="AQ1145" i="14"/>
  <c r="AP1145" i="14"/>
  <c r="AO1145" i="14"/>
  <c r="AN1145" i="14"/>
  <c r="AM1145" i="14"/>
  <c r="AL1145" i="14"/>
  <c r="AK1145" i="14"/>
  <c r="AJ1145" i="14"/>
  <c r="AI1145" i="14"/>
  <c r="AH1145" i="14"/>
  <c r="AG1145" i="14"/>
  <c r="AF1145" i="14"/>
  <c r="AE1145" i="14"/>
  <c r="AD1145" i="14"/>
  <c r="AC1145" i="14"/>
  <c r="AB1145" i="14"/>
  <c r="AA1145" i="14"/>
  <c r="Z1145" i="14"/>
  <c r="Y1145" i="14"/>
  <c r="X1145" i="14"/>
  <c r="W1145" i="14"/>
  <c r="V1145" i="14"/>
  <c r="U1145" i="14"/>
  <c r="T1145" i="14"/>
  <c r="S1145" i="14"/>
  <c r="R1145" i="14"/>
  <c r="Q1145" i="14"/>
  <c r="P1145" i="14"/>
  <c r="O1145" i="14"/>
  <c r="N1145" i="14"/>
  <c r="M1145" i="14"/>
  <c r="L1145" i="14"/>
  <c r="K1145" i="14"/>
  <c r="J1145" i="14"/>
  <c r="I1145" i="14"/>
  <c r="H1145" i="14"/>
  <c r="AT1143" i="14"/>
  <c r="AS1143" i="14"/>
  <c r="AR1143" i="14"/>
  <c r="AQ1143" i="14"/>
  <c r="AP1143" i="14"/>
  <c r="AO1143" i="14"/>
  <c r="AN1143" i="14"/>
  <c r="AM1143" i="14"/>
  <c r="AL1143" i="14"/>
  <c r="AK1143" i="14"/>
  <c r="AJ1143" i="14"/>
  <c r="AI1143" i="14"/>
  <c r="AH1143" i="14"/>
  <c r="AG1143" i="14"/>
  <c r="AF1143" i="14"/>
  <c r="AE1143" i="14"/>
  <c r="AD1143" i="14"/>
  <c r="AC1143" i="14"/>
  <c r="AB1143" i="14"/>
  <c r="AA1143" i="14"/>
  <c r="Z1143" i="14"/>
  <c r="Y1143" i="14"/>
  <c r="X1143" i="14"/>
  <c r="W1143" i="14"/>
  <c r="V1143" i="14"/>
  <c r="U1143" i="14"/>
  <c r="T1143" i="14"/>
  <c r="S1143" i="14"/>
  <c r="R1143" i="14"/>
  <c r="Q1143" i="14"/>
  <c r="P1143" i="14"/>
  <c r="O1143" i="14"/>
  <c r="N1143" i="14"/>
  <c r="M1143" i="14"/>
  <c r="L1143" i="14"/>
  <c r="K1143" i="14"/>
  <c r="J1143" i="14"/>
  <c r="I1143" i="14"/>
  <c r="H1143" i="14"/>
  <c r="AT1141" i="14"/>
  <c r="AS1141" i="14"/>
  <c r="AR1141" i="14"/>
  <c r="AQ1141" i="14"/>
  <c r="AP1141" i="14"/>
  <c r="AO1141" i="14"/>
  <c r="AN1141" i="14"/>
  <c r="AM1141" i="14"/>
  <c r="AL1141" i="14"/>
  <c r="AK1141" i="14"/>
  <c r="AJ1141" i="14"/>
  <c r="AI1141" i="14"/>
  <c r="AH1141" i="14"/>
  <c r="AG1141" i="14"/>
  <c r="AF1141" i="14"/>
  <c r="AE1141" i="14"/>
  <c r="AD1141" i="14"/>
  <c r="AC1141" i="14"/>
  <c r="AB1141" i="14"/>
  <c r="AA1141" i="14"/>
  <c r="Z1141" i="14"/>
  <c r="Y1141" i="14"/>
  <c r="X1141" i="14"/>
  <c r="W1141" i="14"/>
  <c r="V1141" i="14"/>
  <c r="U1141" i="14"/>
  <c r="T1141" i="14"/>
  <c r="S1141" i="14"/>
  <c r="R1141" i="14"/>
  <c r="Q1141" i="14"/>
  <c r="P1141" i="14"/>
  <c r="O1141" i="14"/>
  <c r="N1141" i="14"/>
  <c r="M1141" i="14"/>
  <c r="L1141" i="14"/>
  <c r="K1141" i="14"/>
  <c r="J1141" i="14"/>
  <c r="I1141" i="14"/>
  <c r="H1141" i="14"/>
  <c r="AT1139" i="14"/>
  <c r="AS1139" i="14"/>
  <c r="AR1139" i="14"/>
  <c r="AQ1139" i="14"/>
  <c r="AP1139" i="14"/>
  <c r="AO1139" i="14"/>
  <c r="AN1139" i="14"/>
  <c r="AM1139" i="14"/>
  <c r="AL1139" i="14"/>
  <c r="AK1139" i="14"/>
  <c r="AJ1139" i="14"/>
  <c r="AI1139" i="14"/>
  <c r="AH1139" i="14"/>
  <c r="AG1139" i="14"/>
  <c r="AF1139" i="14"/>
  <c r="AE1139" i="14"/>
  <c r="AD1139" i="14"/>
  <c r="AC1139" i="14"/>
  <c r="AB1139" i="14"/>
  <c r="AA1139" i="14"/>
  <c r="Z1139" i="14"/>
  <c r="Y1139" i="14"/>
  <c r="X1139" i="14"/>
  <c r="W1139" i="14"/>
  <c r="V1139" i="14"/>
  <c r="U1139" i="14"/>
  <c r="T1139" i="14"/>
  <c r="S1139" i="14"/>
  <c r="R1139" i="14"/>
  <c r="Q1139" i="14"/>
  <c r="P1139" i="14"/>
  <c r="O1139" i="14"/>
  <c r="N1139" i="14"/>
  <c r="M1139" i="14"/>
  <c r="L1139" i="14"/>
  <c r="K1139" i="14"/>
  <c r="J1139" i="14"/>
  <c r="I1139" i="14"/>
  <c r="H1139" i="14"/>
  <c r="AT1137" i="14"/>
  <c r="AS1137" i="14"/>
  <c r="AR1137" i="14"/>
  <c r="AQ1137" i="14"/>
  <c r="AP1137" i="14"/>
  <c r="AO1137" i="14"/>
  <c r="AN1137" i="14"/>
  <c r="AM1137" i="14"/>
  <c r="AL1137" i="14"/>
  <c r="AK1137" i="14"/>
  <c r="AJ1137" i="14"/>
  <c r="AI1137" i="14"/>
  <c r="AH1137" i="14"/>
  <c r="AG1137" i="14"/>
  <c r="AF1137" i="14"/>
  <c r="AE1137" i="14"/>
  <c r="AD1137" i="14"/>
  <c r="AC1137" i="14"/>
  <c r="AB1137" i="14"/>
  <c r="AA1137" i="14"/>
  <c r="Z1137" i="14"/>
  <c r="Y1137" i="14"/>
  <c r="X1137" i="14"/>
  <c r="W1137" i="14"/>
  <c r="V1137" i="14"/>
  <c r="U1137" i="14"/>
  <c r="T1137" i="14"/>
  <c r="S1137" i="14"/>
  <c r="R1137" i="14"/>
  <c r="Q1137" i="14"/>
  <c r="P1137" i="14"/>
  <c r="O1137" i="14"/>
  <c r="N1137" i="14"/>
  <c r="M1137" i="14"/>
  <c r="L1137" i="14"/>
  <c r="K1137" i="14"/>
  <c r="J1137" i="14"/>
  <c r="I1137" i="14"/>
  <c r="H1137" i="14"/>
  <c r="AT1135" i="14"/>
  <c r="AS1135" i="14"/>
  <c r="AR1135" i="14"/>
  <c r="AQ1135" i="14"/>
  <c r="AP1135" i="14"/>
  <c r="AO1135" i="14"/>
  <c r="AN1135" i="14"/>
  <c r="AM1135" i="14"/>
  <c r="AL1135" i="14"/>
  <c r="AK1135" i="14"/>
  <c r="AJ1135" i="14"/>
  <c r="AI1135" i="14"/>
  <c r="AH1135" i="14"/>
  <c r="AG1135" i="14"/>
  <c r="AF1135" i="14"/>
  <c r="AE1135" i="14"/>
  <c r="AD1135" i="14"/>
  <c r="AC1135" i="14"/>
  <c r="AB1135" i="14"/>
  <c r="AA1135" i="14"/>
  <c r="Z1135" i="14"/>
  <c r="Y1135" i="14"/>
  <c r="X1135" i="14"/>
  <c r="W1135" i="14"/>
  <c r="V1135" i="14"/>
  <c r="U1135" i="14"/>
  <c r="T1135" i="14"/>
  <c r="S1135" i="14"/>
  <c r="R1135" i="14"/>
  <c r="Q1135" i="14"/>
  <c r="P1135" i="14"/>
  <c r="O1135" i="14"/>
  <c r="N1135" i="14"/>
  <c r="M1135" i="14"/>
  <c r="L1135" i="14"/>
  <c r="K1135" i="14"/>
  <c r="J1135" i="14"/>
  <c r="I1135" i="14"/>
  <c r="H1135" i="14"/>
  <c r="AT1133" i="14"/>
  <c r="AS1133" i="14"/>
  <c r="AR1133" i="14"/>
  <c r="AQ1133" i="14"/>
  <c r="AP1133" i="14"/>
  <c r="AO1133" i="14"/>
  <c r="AN1133" i="14"/>
  <c r="AM1133" i="14"/>
  <c r="AL1133" i="14"/>
  <c r="AK1133" i="14"/>
  <c r="AJ1133" i="14"/>
  <c r="AI1133" i="14"/>
  <c r="AH1133" i="14"/>
  <c r="AG1133" i="14"/>
  <c r="AF1133" i="14"/>
  <c r="AE1133" i="14"/>
  <c r="AD1133" i="14"/>
  <c r="AC1133" i="14"/>
  <c r="AB1133" i="14"/>
  <c r="AA1133" i="14"/>
  <c r="Z1133" i="14"/>
  <c r="Y1133" i="14"/>
  <c r="X1133" i="14"/>
  <c r="W1133" i="14"/>
  <c r="V1133" i="14"/>
  <c r="U1133" i="14"/>
  <c r="T1133" i="14"/>
  <c r="S1133" i="14"/>
  <c r="R1133" i="14"/>
  <c r="Q1133" i="14"/>
  <c r="P1133" i="14"/>
  <c r="O1133" i="14"/>
  <c r="N1133" i="14"/>
  <c r="M1133" i="14"/>
  <c r="L1133" i="14"/>
  <c r="K1133" i="14"/>
  <c r="J1133" i="14"/>
  <c r="I1133" i="14"/>
  <c r="H1133" i="14"/>
  <c r="AT1131" i="14"/>
  <c r="AS1131" i="14"/>
  <c r="AR1131" i="14"/>
  <c r="AQ1131" i="14"/>
  <c r="AP1131" i="14"/>
  <c r="AO1131" i="14"/>
  <c r="AN1131" i="14"/>
  <c r="AM1131" i="14"/>
  <c r="AL1131" i="14"/>
  <c r="AK1131" i="14"/>
  <c r="AJ1131" i="14"/>
  <c r="AI1131" i="14"/>
  <c r="AH1131" i="14"/>
  <c r="AG1131" i="14"/>
  <c r="AF1131" i="14"/>
  <c r="AE1131" i="14"/>
  <c r="AD1131" i="14"/>
  <c r="AC1131" i="14"/>
  <c r="AB1131" i="14"/>
  <c r="AA1131" i="14"/>
  <c r="Z1131" i="14"/>
  <c r="Y1131" i="14"/>
  <c r="X1131" i="14"/>
  <c r="W1131" i="14"/>
  <c r="V1131" i="14"/>
  <c r="U1131" i="14"/>
  <c r="T1131" i="14"/>
  <c r="S1131" i="14"/>
  <c r="R1131" i="14"/>
  <c r="Q1131" i="14"/>
  <c r="P1131" i="14"/>
  <c r="O1131" i="14"/>
  <c r="N1131" i="14"/>
  <c r="M1131" i="14"/>
  <c r="L1131" i="14"/>
  <c r="K1131" i="14"/>
  <c r="J1131" i="14"/>
  <c r="I1131" i="14"/>
  <c r="H1131" i="14"/>
  <c r="AT1129" i="14"/>
  <c r="AS1129" i="14"/>
  <c r="AR1129" i="14"/>
  <c r="AQ1129" i="14"/>
  <c r="AP1129" i="14"/>
  <c r="AO1129" i="14"/>
  <c r="AN1129" i="14"/>
  <c r="AM1129" i="14"/>
  <c r="AL1129" i="14"/>
  <c r="AK1129" i="14"/>
  <c r="AJ1129" i="14"/>
  <c r="AI1129" i="14"/>
  <c r="AH1129" i="14"/>
  <c r="AG1129" i="14"/>
  <c r="AF1129" i="14"/>
  <c r="AE1129" i="14"/>
  <c r="AD1129" i="14"/>
  <c r="AC1129" i="14"/>
  <c r="AB1129" i="14"/>
  <c r="AA1129" i="14"/>
  <c r="Z1129" i="14"/>
  <c r="Y1129" i="14"/>
  <c r="X1129" i="14"/>
  <c r="W1129" i="14"/>
  <c r="V1129" i="14"/>
  <c r="U1129" i="14"/>
  <c r="T1129" i="14"/>
  <c r="S1129" i="14"/>
  <c r="R1129" i="14"/>
  <c r="Q1129" i="14"/>
  <c r="P1129" i="14"/>
  <c r="O1129" i="14"/>
  <c r="N1129" i="14"/>
  <c r="M1129" i="14"/>
  <c r="L1129" i="14"/>
  <c r="K1129" i="14"/>
  <c r="J1129" i="14"/>
  <c r="I1129" i="14"/>
  <c r="H1129" i="14"/>
  <c r="AT1127" i="14"/>
  <c r="AS1127" i="14"/>
  <c r="AR1127" i="14"/>
  <c r="AQ1127" i="14"/>
  <c r="AP1127" i="14"/>
  <c r="AO1127" i="14"/>
  <c r="AN1127" i="14"/>
  <c r="AM1127" i="14"/>
  <c r="AL1127" i="14"/>
  <c r="AK1127" i="14"/>
  <c r="AJ1127" i="14"/>
  <c r="AI1127" i="14"/>
  <c r="AH1127" i="14"/>
  <c r="AG1127" i="14"/>
  <c r="AF1127" i="14"/>
  <c r="AE1127" i="14"/>
  <c r="AD1127" i="14"/>
  <c r="AC1127" i="14"/>
  <c r="AB1127" i="14"/>
  <c r="AA1127" i="14"/>
  <c r="Z1127" i="14"/>
  <c r="Y1127" i="14"/>
  <c r="X1127" i="14"/>
  <c r="W1127" i="14"/>
  <c r="V1127" i="14"/>
  <c r="U1127" i="14"/>
  <c r="T1127" i="14"/>
  <c r="S1127" i="14"/>
  <c r="R1127" i="14"/>
  <c r="Q1127" i="14"/>
  <c r="P1127" i="14"/>
  <c r="O1127" i="14"/>
  <c r="N1127" i="14"/>
  <c r="M1127" i="14"/>
  <c r="L1127" i="14"/>
  <c r="K1127" i="14"/>
  <c r="J1127" i="14"/>
  <c r="I1127" i="14"/>
  <c r="H1127" i="14"/>
  <c r="AT1125" i="14"/>
  <c r="AS1125" i="14"/>
  <c r="AR1125" i="14"/>
  <c r="AQ1125" i="14"/>
  <c r="AP1125" i="14"/>
  <c r="AO1125" i="14"/>
  <c r="AN1125" i="14"/>
  <c r="AM1125" i="14"/>
  <c r="AL1125" i="14"/>
  <c r="AK1125" i="14"/>
  <c r="AJ1125" i="14"/>
  <c r="AI1125" i="14"/>
  <c r="AH1125" i="14"/>
  <c r="AG1125" i="14"/>
  <c r="AF1125" i="14"/>
  <c r="AE1125" i="14"/>
  <c r="AD1125" i="14"/>
  <c r="AC1125" i="14"/>
  <c r="AB1125" i="14"/>
  <c r="AA1125" i="14"/>
  <c r="Z1125" i="14"/>
  <c r="Y1125" i="14"/>
  <c r="X1125" i="14"/>
  <c r="W1125" i="14"/>
  <c r="V1125" i="14"/>
  <c r="U1125" i="14"/>
  <c r="T1125" i="14"/>
  <c r="S1125" i="14"/>
  <c r="R1125" i="14"/>
  <c r="Q1125" i="14"/>
  <c r="P1125" i="14"/>
  <c r="O1125" i="14"/>
  <c r="N1125" i="14"/>
  <c r="M1125" i="14"/>
  <c r="L1125" i="14"/>
  <c r="K1125" i="14"/>
  <c r="J1125" i="14"/>
  <c r="I1125" i="14"/>
  <c r="H1125" i="14"/>
  <c r="AT1123" i="14"/>
  <c r="AS1123" i="14"/>
  <c r="AR1123" i="14"/>
  <c r="AQ1123" i="14"/>
  <c r="AP1123" i="14"/>
  <c r="AO1123" i="14"/>
  <c r="AN1123" i="14"/>
  <c r="AM1123" i="14"/>
  <c r="AL1123" i="14"/>
  <c r="AK1123" i="14"/>
  <c r="AJ1123" i="14"/>
  <c r="AI1123" i="14"/>
  <c r="AH1123" i="14"/>
  <c r="AG1123" i="14"/>
  <c r="AF1123" i="14"/>
  <c r="AE1123" i="14"/>
  <c r="AD1123" i="14"/>
  <c r="AC1123" i="14"/>
  <c r="AB1123" i="14"/>
  <c r="AA1123" i="14"/>
  <c r="Z1123" i="14"/>
  <c r="Y1123" i="14"/>
  <c r="X1123" i="14"/>
  <c r="W1123" i="14"/>
  <c r="V1123" i="14"/>
  <c r="U1123" i="14"/>
  <c r="T1123" i="14"/>
  <c r="S1123" i="14"/>
  <c r="R1123" i="14"/>
  <c r="Q1123" i="14"/>
  <c r="P1123" i="14"/>
  <c r="O1123" i="14"/>
  <c r="N1123" i="14"/>
  <c r="M1123" i="14"/>
  <c r="L1123" i="14"/>
  <c r="K1123" i="14"/>
  <c r="J1123" i="14"/>
  <c r="I1123" i="14"/>
  <c r="H1123" i="14"/>
  <c r="AT1121" i="14"/>
  <c r="AS1121" i="14"/>
  <c r="AR1121" i="14"/>
  <c r="AQ1121" i="14"/>
  <c r="AP1121" i="14"/>
  <c r="AO1121" i="14"/>
  <c r="AN1121" i="14"/>
  <c r="AM1121" i="14"/>
  <c r="AL1121" i="14"/>
  <c r="AK1121" i="14"/>
  <c r="AJ1121" i="14"/>
  <c r="AI1121" i="14"/>
  <c r="AH1121" i="14"/>
  <c r="AG1121" i="14"/>
  <c r="AF1121" i="14"/>
  <c r="AE1121" i="14"/>
  <c r="AD1121" i="14"/>
  <c r="AC1121" i="14"/>
  <c r="AB1121" i="14"/>
  <c r="AA1121" i="14"/>
  <c r="Z1121" i="14"/>
  <c r="Y1121" i="14"/>
  <c r="X1121" i="14"/>
  <c r="W1121" i="14"/>
  <c r="V1121" i="14"/>
  <c r="U1121" i="14"/>
  <c r="T1121" i="14"/>
  <c r="S1121" i="14"/>
  <c r="R1121" i="14"/>
  <c r="Q1121" i="14"/>
  <c r="P1121" i="14"/>
  <c r="O1121" i="14"/>
  <c r="N1121" i="14"/>
  <c r="M1121" i="14"/>
  <c r="L1121" i="14"/>
  <c r="K1121" i="14"/>
  <c r="J1121" i="14"/>
  <c r="I1121" i="14"/>
  <c r="H1121" i="14"/>
  <c r="AT1119" i="14"/>
  <c r="AS1119" i="14"/>
  <c r="AR1119" i="14"/>
  <c r="AQ1119" i="14"/>
  <c r="AP1119" i="14"/>
  <c r="AO1119" i="14"/>
  <c r="AN1119" i="14"/>
  <c r="AM1119" i="14"/>
  <c r="AL1119" i="14"/>
  <c r="AK1119" i="14"/>
  <c r="AJ1119" i="14"/>
  <c r="AI1119" i="14"/>
  <c r="AH1119" i="14"/>
  <c r="AG1119" i="14"/>
  <c r="AF1119" i="14"/>
  <c r="AE1119" i="14"/>
  <c r="AD1119" i="14"/>
  <c r="AC1119" i="14"/>
  <c r="AB1119" i="14"/>
  <c r="AA1119" i="14"/>
  <c r="Z1119" i="14"/>
  <c r="Y1119" i="14"/>
  <c r="X1119" i="14"/>
  <c r="W1119" i="14"/>
  <c r="V1119" i="14"/>
  <c r="U1119" i="14"/>
  <c r="T1119" i="14"/>
  <c r="S1119" i="14"/>
  <c r="R1119" i="14"/>
  <c r="Q1119" i="14"/>
  <c r="P1119" i="14"/>
  <c r="O1119" i="14"/>
  <c r="N1119" i="14"/>
  <c r="M1119" i="14"/>
  <c r="L1119" i="14"/>
  <c r="K1119" i="14"/>
  <c r="J1119" i="14"/>
  <c r="I1119" i="14"/>
  <c r="H1119" i="14"/>
  <c r="AT1116" i="14"/>
  <c r="AS1116" i="14"/>
  <c r="AR1116" i="14"/>
  <c r="AQ1116" i="14"/>
  <c r="AP1116" i="14"/>
  <c r="AO1116" i="14"/>
  <c r="AN1116" i="14"/>
  <c r="AM1116" i="14"/>
  <c r="AL1116" i="14"/>
  <c r="AK1116" i="14"/>
  <c r="AJ1116" i="14"/>
  <c r="AI1116" i="14"/>
  <c r="AH1116" i="14"/>
  <c r="AG1116" i="14"/>
  <c r="AF1116" i="14"/>
  <c r="AE1116" i="14"/>
  <c r="AD1116" i="14"/>
  <c r="AC1116" i="14"/>
  <c r="AB1116" i="14"/>
  <c r="AA1116" i="14"/>
  <c r="Z1116" i="14"/>
  <c r="Y1116" i="14"/>
  <c r="X1116" i="14"/>
  <c r="W1116" i="14"/>
  <c r="V1116" i="14"/>
  <c r="U1116" i="14"/>
  <c r="T1116" i="14"/>
  <c r="S1116" i="14"/>
  <c r="R1116" i="14"/>
  <c r="Q1116" i="14"/>
  <c r="P1116" i="14"/>
  <c r="O1116" i="14"/>
  <c r="N1116" i="14"/>
  <c r="M1116" i="14"/>
  <c r="L1116" i="14"/>
  <c r="K1116" i="14"/>
  <c r="J1116" i="14"/>
  <c r="I1116" i="14"/>
  <c r="H1116" i="14"/>
  <c r="AT1114" i="14"/>
  <c r="AS1114" i="14"/>
  <c r="AR1114" i="14"/>
  <c r="AQ1114" i="14"/>
  <c r="AP1114" i="14"/>
  <c r="AO1114" i="14"/>
  <c r="AN1114" i="14"/>
  <c r="AM1114" i="14"/>
  <c r="AL1114" i="14"/>
  <c r="AK1114" i="14"/>
  <c r="AJ1114" i="14"/>
  <c r="AI1114" i="14"/>
  <c r="AH1114" i="14"/>
  <c r="AG1114" i="14"/>
  <c r="AF1114" i="14"/>
  <c r="AE1114" i="14"/>
  <c r="AD1114" i="14"/>
  <c r="AC1114" i="14"/>
  <c r="AB1114" i="14"/>
  <c r="AA1114" i="14"/>
  <c r="Z1114" i="14"/>
  <c r="Y1114" i="14"/>
  <c r="X1114" i="14"/>
  <c r="W1114" i="14"/>
  <c r="V1114" i="14"/>
  <c r="U1114" i="14"/>
  <c r="T1114" i="14"/>
  <c r="S1114" i="14"/>
  <c r="R1114" i="14"/>
  <c r="Q1114" i="14"/>
  <c r="P1114" i="14"/>
  <c r="O1114" i="14"/>
  <c r="N1114" i="14"/>
  <c r="M1114" i="14"/>
  <c r="L1114" i="14"/>
  <c r="K1114" i="14"/>
  <c r="J1114" i="14"/>
  <c r="I1114" i="14"/>
  <c r="H1114" i="14"/>
  <c r="AT1112" i="14"/>
  <c r="AP1112" i="14"/>
  <c r="AN1112" i="14"/>
  <c r="AL1112" i="14"/>
  <c r="AH1112" i="14"/>
  <c r="AF1112" i="14"/>
  <c r="AD1112" i="14"/>
  <c r="Z1112" i="14"/>
  <c r="X1112" i="14"/>
  <c r="V1112" i="14"/>
  <c r="R1112" i="14"/>
  <c r="P1112" i="14"/>
  <c r="N1112" i="14"/>
  <c r="J1112" i="14"/>
  <c r="H1112" i="14"/>
  <c r="AS1112" i="14"/>
  <c r="AO1112" i="14"/>
  <c r="AM1112" i="14"/>
  <c r="AK1112" i="14"/>
  <c r="AG1112" i="14"/>
  <c r="AE1112" i="14"/>
  <c r="AC1112" i="14"/>
  <c r="Y1112" i="14"/>
  <c r="W1112" i="14"/>
  <c r="U1112" i="14"/>
  <c r="Q1112" i="14"/>
  <c r="O1112" i="14"/>
  <c r="M1112" i="14"/>
  <c r="I1112" i="14"/>
  <c r="AR1112" i="14"/>
  <c r="AQ1112" i="14"/>
  <c r="AJ1112" i="14"/>
  <c r="AI1112" i="14"/>
  <c r="AB1112" i="14"/>
  <c r="AA1112" i="14"/>
  <c r="T1112" i="14"/>
  <c r="S1112" i="14"/>
  <c r="L1112" i="14"/>
  <c r="K1112" i="14"/>
  <c r="AT1110" i="14"/>
  <c r="AS1110" i="14"/>
  <c r="AR1110" i="14"/>
  <c r="AQ1110" i="14"/>
  <c r="AP1110" i="14"/>
  <c r="AO1110" i="14"/>
  <c r="AN1110" i="14"/>
  <c r="AM1110" i="14"/>
  <c r="AL1110" i="14"/>
  <c r="AK1110" i="14"/>
  <c r="AJ1110" i="14"/>
  <c r="AI1110" i="14"/>
  <c r="AH1110" i="14"/>
  <c r="AG1110" i="14"/>
  <c r="AF1110" i="14"/>
  <c r="AE1110" i="14"/>
  <c r="AD1110" i="14"/>
  <c r="AC1110" i="14"/>
  <c r="AB1110" i="14"/>
  <c r="AA1110" i="14"/>
  <c r="Z1110" i="14"/>
  <c r="Y1110" i="14"/>
  <c r="X1110" i="14"/>
  <c r="W1110" i="14"/>
  <c r="V1110" i="14"/>
  <c r="U1110" i="14"/>
  <c r="T1110" i="14"/>
  <c r="S1110" i="14"/>
  <c r="R1110" i="14"/>
  <c r="Q1110" i="14"/>
  <c r="P1110" i="14"/>
  <c r="O1110" i="14"/>
  <c r="N1110" i="14"/>
  <c r="M1110" i="14"/>
  <c r="L1110" i="14"/>
  <c r="K1110" i="14"/>
  <c r="J1110" i="14"/>
  <c r="I1110" i="14"/>
  <c r="H1110" i="14"/>
  <c r="AT1108" i="14"/>
  <c r="AS1108" i="14"/>
  <c r="AR1108" i="14"/>
  <c r="AQ1108" i="14"/>
  <c r="AP1108" i="14"/>
  <c r="AO1108" i="14"/>
  <c r="AN1108" i="14"/>
  <c r="AM1108" i="14"/>
  <c r="AL1108" i="14"/>
  <c r="AK1108" i="14"/>
  <c r="AJ1108" i="14"/>
  <c r="AI1108" i="14"/>
  <c r="AH1108" i="14"/>
  <c r="AG1108" i="14"/>
  <c r="AF1108" i="14"/>
  <c r="AE1108" i="14"/>
  <c r="AD1108" i="14"/>
  <c r="AC1108" i="14"/>
  <c r="AB1108" i="14"/>
  <c r="AA1108" i="14"/>
  <c r="Z1108" i="14"/>
  <c r="Y1108" i="14"/>
  <c r="X1108" i="14"/>
  <c r="W1108" i="14"/>
  <c r="V1108" i="14"/>
  <c r="U1108" i="14"/>
  <c r="T1108" i="14"/>
  <c r="S1108" i="14"/>
  <c r="R1108" i="14"/>
  <c r="Q1108" i="14"/>
  <c r="P1108" i="14"/>
  <c r="O1108" i="14"/>
  <c r="N1108" i="14"/>
  <c r="M1108" i="14"/>
  <c r="L1108" i="14"/>
  <c r="K1108" i="14"/>
  <c r="J1108" i="14"/>
  <c r="I1108" i="14"/>
  <c r="H1108" i="14"/>
  <c r="AT1106" i="14"/>
  <c r="AS1106" i="14"/>
  <c r="AR1106" i="14"/>
  <c r="AQ1106" i="14"/>
  <c r="AP1106" i="14"/>
  <c r="AO1106" i="14"/>
  <c r="AN1106" i="14"/>
  <c r="AM1106" i="14"/>
  <c r="AL1106" i="14"/>
  <c r="AK1106" i="14"/>
  <c r="AJ1106" i="14"/>
  <c r="AI1106" i="14"/>
  <c r="AH1106" i="14"/>
  <c r="AG1106" i="14"/>
  <c r="AF1106" i="14"/>
  <c r="AE1106" i="14"/>
  <c r="AD1106" i="14"/>
  <c r="AC1106" i="14"/>
  <c r="AB1106" i="14"/>
  <c r="AA1106" i="14"/>
  <c r="Z1106" i="14"/>
  <c r="Y1106" i="14"/>
  <c r="X1106" i="14"/>
  <c r="W1106" i="14"/>
  <c r="V1106" i="14"/>
  <c r="U1106" i="14"/>
  <c r="T1106" i="14"/>
  <c r="S1106" i="14"/>
  <c r="R1106" i="14"/>
  <c r="Q1106" i="14"/>
  <c r="P1106" i="14"/>
  <c r="O1106" i="14"/>
  <c r="N1106" i="14"/>
  <c r="M1106" i="14"/>
  <c r="L1106" i="14"/>
  <c r="K1106" i="14"/>
  <c r="J1106" i="14"/>
  <c r="I1106" i="14"/>
  <c r="H1106" i="14"/>
  <c r="AT1103" i="14"/>
  <c r="AS1103" i="14"/>
  <c r="AR1103" i="14"/>
  <c r="AQ1103" i="14"/>
  <c r="AP1103" i="14"/>
  <c r="AO1103" i="14"/>
  <c r="AN1103" i="14"/>
  <c r="AM1103" i="14"/>
  <c r="AL1103" i="14"/>
  <c r="AK1103" i="14"/>
  <c r="AJ1103" i="14"/>
  <c r="AI1103" i="14"/>
  <c r="AH1103" i="14"/>
  <c r="AG1103" i="14"/>
  <c r="AF1103" i="14"/>
  <c r="AE1103" i="14"/>
  <c r="AD1103" i="14"/>
  <c r="AC1103" i="14"/>
  <c r="AB1103" i="14"/>
  <c r="AA1103" i="14"/>
  <c r="Z1103" i="14"/>
  <c r="Y1103" i="14"/>
  <c r="X1103" i="14"/>
  <c r="W1103" i="14"/>
  <c r="V1103" i="14"/>
  <c r="U1103" i="14"/>
  <c r="T1103" i="14"/>
  <c r="S1103" i="14"/>
  <c r="R1103" i="14"/>
  <c r="Q1103" i="14"/>
  <c r="P1103" i="14"/>
  <c r="O1103" i="14"/>
  <c r="N1103" i="14"/>
  <c r="M1103" i="14"/>
  <c r="L1103" i="14"/>
  <c r="K1103" i="14"/>
  <c r="J1103" i="14"/>
  <c r="I1103" i="14"/>
  <c r="H1103" i="14"/>
  <c r="AT1101" i="14"/>
  <c r="AS1101" i="14"/>
  <c r="AR1101" i="14"/>
  <c r="AQ1101" i="14"/>
  <c r="AP1101" i="14"/>
  <c r="AO1101" i="14"/>
  <c r="AN1101" i="14"/>
  <c r="AM1101" i="14"/>
  <c r="AL1101" i="14"/>
  <c r="AK1101" i="14"/>
  <c r="AJ1101" i="14"/>
  <c r="AI1101" i="14"/>
  <c r="AH1101" i="14"/>
  <c r="AG1101" i="14"/>
  <c r="AF1101" i="14"/>
  <c r="AE1101" i="14"/>
  <c r="AD1101" i="14"/>
  <c r="AC1101" i="14"/>
  <c r="AB1101" i="14"/>
  <c r="AA1101" i="14"/>
  <c r="Z1101" i="14"/>
  <c r="Y1101" i="14"/>
  <c r="X1101" i="14"/>
  <c r="W1101" i="14"/>
  <c r="V1101" i="14"/>
  <c r="U1101" i="14"/>
  <c r="T1101" i="14"/>
  <c r="S1101" i="14"/>
  <c r="R1101" i="14"/>
  <c r="Q1101" i="14"/>
  <c r="P1101" i="14"/>
  <c r="O1101" i="14"/>
  <c r="N1101" i="14"/>
  <c r="M1101" i="14"/>
  <c r="L1101" i="14"/>
  <c r="K1101" i="14"/>
  <c r="J1101" i="14"/>
  <c r="I1101" i="14"/>
  <c r="H1101" i="14"/>
  <c r="AT1097" i="14"/>
  <c r="AT1096" i="14" s="1"/>
  <c r="AS1097" i="14"/>
  <c r="AS1096" i="14" s="1"/>
  <c r="AR1097" i="14"/>
  <c r="AR1096" i="14" s="1"/>
  <c r="AQ1097" i="14"/>
  <c r="AQ1096" i="14" s="1"/>
  <c r="AP1097" i="14"/>
  <c r="AP1096" i="14" s="1"/>
  <c r="AO1097" i="14"/>
  <c r="AO1096" i="14" s="1"/>
  <c r="AN1097" i="14"/>
  <c r="AN1096" i="14" s="1"/>
  <c r="AM1097" i="14"/>
  <c r="AM1096" i="14" s="1"/>
  <c r="AL1097" i="14"/>
  <c r="AL1096" i="14" s="1"/>
  <c r="AK1097" i="14"/>
  <c r="AK1096" i="14" s="1"/>
  <c r="AJ1097" i="14"/>
  <c r="AJ1096" i="14" s="1"/>
  <c r="AI1097" i="14"/>
  <c r="AI1096" i="14" s="1"/>
  <c r="AH1097" i="14"/>
  <c r="AH1096" i="14" s="1"/>
  <c r="AG1097" i="14"/>
  <c r="AG1096" i="14" s="1"/>
  <c r="AF1097" i="14"/>
  <c r="AF1096" i="14" s="1"/>
  <c r="AE1097" i="14"/>
  <c r="AE1096" i="14" s="1"/>
  <c r="AD1097" i="14"/>
  <c r="AD1096" i="14" s="1"/>
  <c r="AC1097" i="14"/>
  <c r="AC1096" i="14" s="1"/>
  <c r="AB1097" i="14"/>
  <c r="AB1096" i="14" s="1"/>
  <c r="AA1097" i="14"/>
  <c r="AA1096" i="14" s="1"/>
  <c r="Z1097" i="14"/>
  <c r="Z1096" i="14" s="1"/>
  <c r="Y1097" i="14"/>
  <c r="Y1096" i="14" s="1"/>
  <c r="X1097" i="14"/>
  <c r="X1096" i="14" s="1"/>
  <c r="W1097" i="14"/>
  <c r="W1096" i="14" s="1"/>
  <c r="V1097" i="14"/>
  <c r="V1096" i="14" s="1"/>
  <c r="U1097" i="14"/>
  <c r="U1096" i="14" s="1"/>
  <c r="T1097" i="14"/>
  <c r="T1096" i="14" s="1"/>
  <c r="S1097" i="14"/>
  <c r="S1096" i="14" s="1"/>
  <c r="R1097" i="14"/>
  <c r="R1096" i="14" s="1"/>
  <c r="Q1097" i="14"/>
  <c r="Q1096" i="14" s="1"/>
  <c r="P1097" i="14"/>
  <c r="P1096" i="14" s="1"/>
  <c r="O1097" i="14"/>
  <c r="O1096" i="14" s="1"/>
  <c r="N1097" i="14"/>
  <c r="N1096" i="14" s="1"/>
  <c r="M1097" i="14"/>
  <c r="M1096" i="14" s="1"/>
  <c r="L1097" i="14"/>
  <c r="L1096" i="14" s="1"/>
  <c r="K1097" i="14"/>
  <c r="K1096" i="14" s="1"/>
  <c r="J1097" i="14"/>
  <c r="J1096" i="14" s="1"/>
  <c r="I1097" i="14"/>
  <c r="I1096" i="14" s="1"/>
  <c r="H1097" i="14"/>
  <c r="H1096" i="14" s="1"/>
  <c r="AT1094" i="14"/>
  <c r="AS1094" i="14"/>
  <c r="AR1094" i="14"/>
  <c r="AQ1094" i="14"/>
  <c r="AP1094" i="14"/>
  <c r="AO1094" i="14"/>
  <c r="AN1094" i="14"/>
  <c r="AM1094" i="14"/>
  <c r="AL1094" i="14"/>
  <c r="AK1094" i="14"/>
  <c r="AJ1094" i="14"/>
  <c r="AI1094" i="14"/>
  <c r="AH1094" i="14"/>
  <c r="AG1094" i="14"/>
  <c r="AF1094" i="14"/>
  <c r="AE1094" i="14"/>
  <c r="AD1094" i="14"/>
  <c r="AC1094" i="14"/>
  <c r="AB1094" i="14"/>
  <c r="AA1094" i="14"/>
  <c r="Z1094" i="14"/>
  <c r="Y1094" i="14"/>
  <c r="X1094" i="14"/>
  <c r="W1094" i="14"/>
  <c r="V1094" i="14"/>
  <c r="U1094" i="14"/>
  <c r="T1094" i="14"/>
  <c r="S1094" i="14"/>
  <c r="R1094" i="14"/>
  <c r="Q1094" i="14"/>
  <c r="P1094" i="14"/>
  <c r="O1094" i="14"/>
  <c r="N1094" i="14"/>
  <c r="M1094" i="14"/>
  <c r="L1094" i="14"/>
  <c r="K1094" i="14"/>
  <c r="J1094" i="14"/>
  <c r="I1094" i="14"/>
  <c r="H1094" i="14"/>
  <c r="AT1092" i="14"/>
  <c r="AS1092" i="14"/>
  <c r="AR1092" i="14"/>
  <c r="AQ1092" i="14"/>
  <c r="AP1092" i="14"/>
  <c r="AO1092" i="14"/>
  <c r="AN1092" i="14"/>
  <c r="AM1092" i="14"/>
  <c r="AL1092" i="14"/>
  <c r="AK1092" i="14"/>
  <c r="AJ1092" i="14"/>
  <c r="AI1092" i="14"/>
  <c r="AH1092" i="14"/>
  <c r="AG1092" i="14"/>
  <c r="AF1092" i="14"/>
  <c r="AE1092" i="14"/>
  <c r="AD1092" i="14"/>
  <c r="AC1092" i="14"/>
  <c r="AB1092" i="14"/>
  <c r="AA1092" i="14"/>
  <c r="Z1092" i="14"/>
  <c r="Y1092" i="14"/>
  <c r="X1092" i="14"/>
  <c r="W1092" i="14"/>
  <c r="V1092" i="14"/>
  <c r="U1092" i="14"/>
  <c r="T1092" i="14"/>
  <c r="S1092" i="14"/>
  <c r="R1092" i="14"/>
  <c r="Q1092" i="14"/>
  <c r="P1092" i="14"/>
  <c r="O1092" i="14"/>
  <c r="N1092" i="14"/>
  <c r="M1092" i="14"/>
  <c r="L1092" i="14"/>
  <c r="K1092" i="14"/>
  <c r="J1092" i="14"/>
  <c r="I1092" i="14"/>
  <c r="H1092" i="14"/>
  <c r="AT1090" i="14"/>
  <c r="AS1090" i="14"/>
  <c r="AR1090" i="14"/>
  <c r="AQ1090" i="14"/>
  <c r="AP1090" i="14"/>
  <c r="AO1090" i="14"/>
  <c r="AN1090" i="14"/>
  <c r="AM1090" i="14"/>
  <c r="AL1090" i="14"/>
  <c r="AK1090" i="14"/>
  <c r="AJ1090" i="14"/>
  <c r="AI1090" i="14"/>
  <c r="AH1090" i="14"/>
  <c r="AG1090" i="14"/>
  <c r="AF1090" i="14"/>
  <c r="AE1090" i="14"/>
  <c r="AD1090" i="14"/>
  <c r="AC1090" i="14"/>
  <c r="AB1090" i="14"/>
  <c r="AA1090" i="14"/>
  <c r="Z1090" i="14"/>
  <c r="Y1090" i="14"/>
  <c r="X1090" i="14"/>
  <c r="W1090" i="14"/>
  <c r="V1090" i="14"/>
  <c r="U1090" i="14"/>
  <c r="T1090" i="14"/>
  <c r="S1090" i="14"/>
  <c r="R1090" i="14"/>
  <c r="Q1090" i="14"/>
  <c r="P1090" i="14"/>
  <c r="O1090" i="14"/>
  <c r="N1090" i="14"/>
  <c r="M1090" i="14"/>
  <c r="L1090" i="14"/>
  <c r="K1090" i="14"/>
  <c r="J1090" i="14"/>
  <c r="I1090" i="14"/>
  <c r="H1090" i="14"/>
  <c r="AT1088" i="14"/>
  <c r="AS1088" i="14"/>
  <c r="AR1088" i="14"/>
  <c r="AQ1088" i="14"/>
  <c r="AP1088" i="14"/>
  <c r="AO1088" i="14"/>
  <c r="AN1088" i="14"/>
  <c r="AM1088" i="14"/>
  <c r="AL1088" i="14"/>
  <c r="AK1088" i="14"/>
  <c r="AJ1088" i="14"/>
  <c r="AI1088" i="14"/>
  <c r="AH1088" i="14"/>
  <c r="AG1088" i="14"/>
  <c r="AF1088" i="14"/>
  <c r="AE1088" i="14"/>
  <c r="AD1088" i="14"/>
  <c r="AC1088" i="14"/>
  <c r="AB1088" i="14"/>
  <c r="AA1088" i="14"/>
  <c r="Z1088" i="14"/>
  <c r="Y1088" i="14"/>
  <c r="X1088" i="14"/>
  <c r="W1088" i="14"/>
  <c r="V1088" i="14"/>
  <c r="U1088" i="14"/>
  <c r="T1088" i="14"/>
  <c r="S1088" i="14"/>
  <c r="R1088" i="14"/>
  <c r="Q1088" i="14"/>
  <c r="P1088" i="14"/>
  <c r="O1088" i="14"/>
  <c r="N1088" i="14"/>
  <c r="M1088" i="14"/>
  <c r="L1088" i="14"/>
  <c r="K1088" i="14"/>
  <c r="J1088" i="14"/>
  <c r="I1088" i="14"/>
  <c r="H1088" i="14"/>
  <c r="AT1086" i="14"/>
  <c r="AS1086" i="14"/>
  <c r="AR1086" i="14"/>
  <c r="AQ1086" i="14"/>
  <c r="AP1086" i="14"/>
  <c r="AO1086" i="14"/>
  <c r="AN1086" i="14"/>
  <c r="AM1086" i="14"/>
  <c r="AL1086" i="14"/>
  <c r="AK1086" i="14"/>
  <c r="AJ1086" i="14"/>
  <c r="AI1086" i="14"/>
  <c r="AH1086" i="14"/>
  <c r="AG1086" i="14"/>
  <c r="AF1086" i="14"/>
  <c r="AE1086" i="14"/>
  <c r="AD1086" i="14"/>
  <c r="AC1086" i="14"/>
  <c r="AB1086" i="14"/>
  <c r="AA1086" i="14"/>
  <c r="Z1086" i="14"/>
  <c r="Y1086" i="14"/>
  <c r="X1086" i="14"/>
  <c r="W1086" i="14"/>
  <c r="V1086" i="14"/>
  <c r="U1086" i="14"/>
  <c r="T1086" i="14"/>
  <c r="S1086" i="14"/>
  <c r="R1086" i="14"/>
  <c r="Q1086" i="14"/>
  <c r="P1086" i="14"/>
  <c r="O1086" i="14"/>
  <c r="N1086" i="14"/>
  <c r="M1086" i="14"/>
  <c r="L1086" i="14"/>
  <c r="K1086" i="14"/>
  <c r="J1086" i="14"/>
  <c r="I1086" i="14"/>
  <c r="H1086" i="14"/>
  <c r="AT1084" i="14"/>
  <c r="AS1084" i="14"/>
  <c r="AR1084" i="14"/>
  <c r="AQ1084" i="14"/>
  <c r="AP1084" i="14"/>
  <c r="AO1084" i="14"/>
  <c r="AN1084" i="14"/>
  <c r="AM1084" i="14"/>
  <c r="AL1084" i="14"/>
  <c r="AK1084" i="14"/>
  <c r="AJ1084" i="14"/>
  <c r="AI1084" i="14"/>
  <c r="AH1084" i="14"/>
  <c r="AG1084" i="14"/>
  <c r="AF1084" i="14"/>
  <c r="AE1084" i="14"/>
  <c r="AD1084" i="14"/>
  <c r="AC1084" i="14"/>
  <c r="AB1084" i="14"/>
  <c r="AA1084" i="14"/>
  <c r="Z1084" i="14"/>
  <c r="Y1084" i="14"/>
  <c r="X1084" i="14"/>
  <c r="W1084" i="14"/>
  <c r="V1084" i="14"/>
  <c r="U1084" i="14"/>
  <c r="T1084" i="14"/>
  <c r="S1084" i="14"/>
  <c r="R1084" i="14"/>
  <c r="Q1084" i="14"/>
  <c r="P1084" i="14"/>
  <c r="O1084" i="14"/>
  <c r="N1084" i="14"/>
  <c r="M1084" i="14"/>
  <c r="L1084" i="14"/>
  <c r="K1084" i="14"/>
  <c r="J1084" i="14"/>
  <c r="I1084" i="14"/>
  <c r="H1084" i="14"/>
  <c r="AT1082" i="14"/>
  <c r="AS1082" i="14"/>
  <c r="AR1082" i="14"/>
  <c r="AQ1082" i="14"/>
  <c r="AP1082" i="14"/>
  <c r="AO1082" i="14"/>
  <c r="AN1082" i="14"/>
  <c r="AM1082" i="14"/>
  <c r="AL1082" i="14"/>
  <c r="AK1082" i="14"/>
  <c r="AJ1082" i="14"/>
  <c r="AI1082" i="14"/>
  <c r="AH1082" i="14"/>
  <c r="AG1082" i="14"/>
  <c r="AF1082" i="14"/>
  <c r="AE1082" i="14"/>
  <c r="AD1082" i="14"/>
  <c r="AC1082" i="14"/>
  <c r="AB1082" i="14"/>
  <c r="AA1082" i="14"/>
  <c r="Z1082" i="14"/>
  <c r="Y1082" i="14"/>
  <c r="X1082" i="14"/>
  <c r="W1082" i="14"/>
  <c r="V1082" i="14"/>
  <c r="U1082" i="14"/>
  <c r="T1082" i="14"/>
  <c r="S1082" i="14"/>
  <c r="R1082" i="14"/>
  <c r="Q1082" i="14"/>
  <c r="P1082" i="14"/>
  <c r="O1082" i="14"/>
  <c r="N1082" i="14"/>
  <c r="M1082" i="14"/>
  <c r="L1082" i="14"/>
  <c r="K1082" i="14"/>
  <c r="J1082" i="14"/>
  <c r="I1082" i="14"/>
  <c r="H1082" i="14"/>
  <c r="AT1080" i="14"/>
  <c r="AS1080" i="14"/>
  <c r="AR1080" i="14"/>
  <c r="AQ1080" i="14"/>
  <c r="AP1080" i="14"/>
  <c r="AO1080" i="14"/>
  <c r="AN1080" i="14"/>
  <c r="AM1080" i="14"/>
  <c r="AL1080" i="14"/>
  <c r="AK1080" i="14"/>
  <c r="AJ1080" i="14"/>
  <c r="AI1080" i="14"/>
  <c r="AH1080" i="14"/>
  <c r="AG1080" i="14"/>
  <c r="AF1080" i="14"/>
  <c r="AE1080" i="14"/>
  <c r="AD1080" i="14"/>
  <c r="AC1080" i="14"/>
  <c r="AB1080" i="14"/>
  <c r="AA1080" i="14"/>
  <c r="Z1080" i="14"/>
  <c r="Y1080" i="14"/>
  <c r="X1080" i="14"/>
  <c r="W1080" i="14"/>
  <c r="V1080" i="14"/>
  <c r="U1080" i="14"/>
  <c r="T1080" i="14"/>
  <c r="S1080" i="14"/>
  <c r="R1080" i="14"/>
  <c r="Q1080" i="14"/>
  <c r="P1080" i="14"/>
  <c r="O1080" i="14"/>
  <c r="N1080" i="14"/>
  <c r="M1080" i="14"/>
  <c r="L1080" i="14"/>
  <c r="K1080" i="14"/>
  <c r="J1080" i="14"/>
  <c r="I1080" i="14"/>
  <c r="H1080" i="14"/>
  <c r="AT1078" i="14"/>
  <c r="AS1078" i="14"/>
  <c r="AR1078" i="14"/>
  <c r="AQ1078" i="14"/>
  <c r="AP1078" i="14"/>
  <c r="AO1078" i="14"/>
  <c r="AN1078" i="14"/>
  <c r="AM1078" i="14"/>
  <c r="AL1078" i="14"/>
  <c r="AK1078" i="14"/>
  <c r="AJ1078" i="14"/>
  <c r="AI1078" i="14"/>
  <c r="AH1078" i="14"/>
  <c r="AG1078" i="14"/>
  <c r="AF1078" i="14"/>
  <c r="AE1078" i="14"/>
  <c r="AD1078" i="14"/>
  <c r="AC1078" i="14"/>
  <c r="AB1078" i="14"/>
  <c r="AA1078" i="14"/>
  <c r="Z1078" i="14"/>
  <c r="Y1078" i="14"/>
  <c r="X1078" i="14"/>
  <c r="W1078" i="14"/>
  <c r="V1078" i="14"/>
  <c r="U1078" i="14"/>
  <c r="T1078" i="14"/>
  <c r="S1078" i="14"/>
  <c r="R1078" i="14"/>
  <c r="Q1078" i="14"/>
  <c r="P1078" i="14"/>
  <c r="O1078" i="14"/>
  <c r="N1078" i="14"/>
  <c r="M1078" i="14"/>
  <c r="L1078" i="14"/>
  <c r="K1078" i="14"/>
  <c r="J1078" i="14"/>
  <c r="I1078" i="14"/>
  <c r="H1078" i="14"/>
  <c r="AT1076" i="14"/>
  <c r="AS1076" i="14"/>
  <c r="AR1076" i="14"/>
  <c r="AQ1076" i="14"/>
  <c r="AP1076" i="14"/>
  <c r="AO1076" i="14"/>
  <c r="AN1076" i="14"/>
  <c r="AM1076" i="14"/>
  <c r="AL1076" i="14"/>
  <c r="AK1076" i="14"/>
  <c r="AJ1076" i="14"/>
  <c r="AI1076" i="14"/>
  <c r="AH1076" i="14"/>
  <c r="AG1076" i="14"/>
  <c r="AF1076" i="14"/>
  <c r="AE1076" i="14"/>
  <c r="AD1076" i="14"/>
  <c r="AC1076" i="14"/>
  <c r="AB1076" i="14"/>
  <c r="AA1076" i="14"/>
  <c r="Z1076" i="14"/>
  <c r="Y1076" i="14"/>
  <c r="X1076" i="14"/>
  <c r="W1076" i="14"/>
  <c r="V1076" i="14"/>
  <c r="U1076" i="14"/>
  <c r="T1076" i="14"/>
  <c r="S1076" i="14"/>
  <c r="R1076" i="14"/>
  <c r="Q1076" i="14"/>
  <c r="P1076" i="14"/>
  <c r="O1076" i="14"/>
  <c r="N1076" i="14"/>
  <c r="M1076" i="14"/>
  <c r="L1076" i="14"/>
  <c r="K1076" i="14"/>
  <c r="J1076" i="14"/>
  <c r="I1076" i="14"/>
  <c r="H1076" i="14"/>
  <c r="AT1074" i="14"/>
  <c r="AS1074" i="14"/>
  <c r="AR1074" i="14"/>
  <c r="AQ1074" i="14"/>
  <c r="AP1074" i="14"/>
  <c r="AO1074" i="14"/>
  <c r="AN1074" i="14"/>
  <c r="AM1074" i="14"/>
  <c r="AL1074" i="14"/>
  <c r="AK1074" i="14"/>
  <c r="AJ1074" i="14"/>
  <c r="AI1074" i="14"/>
  <c r="AH1074" i="14"/>
  <c r="AG1074" i="14"/>
  <c r="AF1074" i="14"/>
  <c r="AE1074" i="14"/>
  <c r="AD1074" i="14"/>
  <c r="AC1074" i="14"/>
  <c r="AB1074" i="14"/>
  <c r="AA1074" i="14"/>
  <c r="Z1074" i="14"/>
  <c r="Y1074" i="14"/>
  <c r="X1074" i="14"/>
  <c r="W1074" i="14"/>
  <c r="V1074" i="14"/>
  <c r="U1074" i="14"/>
  <c r="T1074" i="14"/>
  <c r="S1074" i="14"/>
  <c r="R1074" i="14"/>
  <c r="Q1074" i="14"/>
  <c r="P1074" i="14"/>
  <c r="O1074" i="14"/>
  <c r="N1074" i="14"/>
  <c r="M1074" i="14"/>
  <c r="L1074" i="14"/>
  <c r="K1074" i="14"/>
  <c r="J1074" i="14"/>
  <c r="I1074" i="14"/>
  <c r="H1074" i="14"/>
  <c r="AT1072" i="14"/>
  <c r="AS1072" i="14"/>
  <c r="AR1072" i="14"/>
  <c r="AQ1072" i="14"/>
  <c r="AP1072" i="14"/>
  <c r="AO1072" i="14"/>
  <c r="AN1072" i="14"/>
  <c r="AM1072" i="14"/>
  <c r="AL1072" i="14"/>
  <c r="AK1072" i="14"/>
  <c r="AJ1072" i="14"/>
  <c r="AI1072" i="14"/>
  <c r="AH1072" i="14"/>
  <c r="AG1072" i="14"/>
  <c r="AF1072" i="14"/>
  <c r="AE1072" i="14"/>
  <c r="AD1072" i="14"/>
  <c r="AC1072" i="14"/>
  <c r="AB1072" i="14"/>
  <c r="AA1072" i="14"/>
  <c r="Z1072" i="14"/>
  <c r="Y1072" i="14"/>
  <c r="X1072" i="14"/>
  <c r="W1072" i="14"/>
  <c r="V1072" i="14"/>
  <c r="U1072" i="14"/>
  <c r="T1072" i="14"/>
  <c r="S1072" i="14"/>
  <c r="R1072" i="14"/>
  <c r="Q1072" i="14"/>
  <c r="P1072" i="14"/>
  <c r="O1072" i="14"/>
  <c r="N1072" i="14"/>
  <c r="M1072" i="14"/>
  <c r="L1072" i="14"/>
  <c r="K1072" i="14"/>
  <c r="J1072" i="14"/>
  <c r="I1072" i="14"/>
  <c r="H1072" i="14"/>
  <c r="AT1070" i="14"/>
  <c r="AS1070" i="14"/>
  <c r="AR1070" i="14"/>
  <c r="AQ1070" i="14"/>
  <c r="AP1070" i="14"/>
  <c r="AO1070" i="14"/>
  <c r="AN1070" i="14"/>
  <c r="AM1070" i="14"/>
  <c r="AL1070" i="14"/>
  <c r="AK1070" i="14"/>
  <c r="AJ1070" i="14"/>
  <c r="AI1070" i="14"/>
  <c r="AH1070" i="14"/>
  <c r="AG1070" i="14"/>
  <c r="AF1070" i="14"/>
  <c r="AE1070" i="14"/>
  <c r="AD1070" i="14"/>
  <c r="AC1070" i="14"/>
  <c r="AB1070" i="14"/>
  <c r="AA1070" i="14"/>
  <c r="Z1070" i="14"/>
  <c r="Y1070" i="14"/>
  <c r="X1070" i="14"/>
  <c r="W1070" i="14"/>
  <c r="V1070" i="14"/>
  <c r="U1070" i="14"/>
  <c r="T1070" i="14"/>
  <c r="S1070" i="14"/>
  <c r="R1070" i="14"/>
  <c r="Q1070" i="14"/>
  <c r="P1070" i="14"/>
  <c r="O1070" i="14"/>
  <c r="N1070" i="14"/>
  <c r="M1070" i="14"/>
  <c r="L1070" i="14"/>
  <c r="K1070" i="14"/>
  <c r="J1070" i="14"/>
  <c r="I1070" i="14"/>
  <c r="H1070" i="14"/>
  <c r="AT1068" i="14"/>
  <c r="AS1068" i="14"/>
  <c r="AR1068" i="14"/>
  <c r="AQ1068" i="14"/>
  <c r="AP1068" i="14"/>
  <c r="AO1068" i="14"/>
  <c r="AN1068" i="14"/>
  <c r="AM1068" i="14"/>
  <c r="AL1068" i="14"/>
  <c r="AK1068" i="14"/>
  <c r="AJ1068" i="14"/>
  <c r="AI1068" i="14"/>
  <c r="AH1068" i="14"/>
  <c r="AG1068" i="14"/>
  <c r="AF1068" i="14"/>
  <c r="AE1068" i="14"/>
  <c r="AD1068" i="14"/>
  <c r="AC1068" i="14"/>
  <c r="AB1068" i="14"/>
  <c r="AA1068" i="14"/>
  <c r="Z1068" i="14"/>
  <c r="Y1068" i="14"/>
  <c r="X1068" i="14"/>
  <c r="W1068" i="14"/>
  <c r="V1068" i="14"/>
  <c r="U1068" i="14"/>
  <c r="T1068" i="14"/>
  <c r="S1068" i="14"/>
  <c r="R1068" i="14"/>
  <c r="Q1068" i="14"/>
  <c r="P1068" i="14"/>
  <c r="O1068" i="14"/>
  <c r="N1068" i="14"/>
  <c r="M1068" i="14"/>
  <c r="L1068" i="14"/>
  <c r="K1068" i="14"/>
  <c r="J1068" i="14"/>
  <c r="I1068" i="14"/>
  <c r="H1068" i="14"/>
  <c r="AT1066" i="14"/>
  <c r="AS1066" i="14"/>
  <c r="AR1066" i="14"/>
  <c r="AQ1066" i="14"/>
  <c r="AP1066" i="14"/>
  <c r="AO1066" i="14"/>
  <c r="AN1066" i="14"/>
  <c r="AM1066" i="14"/>
  <c r="AL1066" i="14"/>
  <c r="AK1066" i="14"/>
  <c r="AJ1066" i="14"/>
  <c r="AI1066" i="14"/>
  <c r="AH1066" i="14"/>
  <c r="AG1066" i="14"/>
  <c r="AF1066" i="14"/>
  <c r="AE1066" i="14"/>
  <c r="AD1066" i="14"/>
  <c r="AC1066" i="14"/>
  <c r="AB1066" i="14"/>
  <c r="AA1066" i="14"/>
  <c r="Z1066" i="14"/>
  <c r="Y1066" i="14"/>
  <c r="X1066" i="14"/>
  <c r="W1066" i="14"/>
  <c r="V1066" i="14"/>
  <c r="U1066" i="14"/>
  <c r="T1066" i="14"/>
  <c r="S1066" i="14"/>
  <c r="R1066" i="14"/>
  <c r="Q1066" i="14"/>
  <c r="P1066" i="14"/>
  <c r="O1066" i="14"/>
  <c r="N1066" i="14"/>
  <c r="M1066" i="14"/>
  <c r="L1066" i="14"/>
  <c r="K1066" i="14"/>
  <c r="J1066" i="14"/>
  <c r="I1066" i="14"/>
  <c r="H1066" i="14"/>
  <c r="AT1064" i="14"/>
  <c r="AS1064" i="14"/>
  <c r="AR1064" i="14"/>
  <c r="AQ1064" i="14"/>
  <c r="AP1064" i="14"/>
  <c r="AO1064" i="14"/>
  <c r="AN1064" i="14"/>
  <c r="AM1064" i="14"/>
  <c r="AL1064" i="14"/>
  <c r="AK1064" i="14"/>
  <c r="AJ1064" i="14"/>
  <c r="AI1064" i="14"/>
  <c r="AH1064" i="14"/>
  <c r="AG1064" i="14"/>
  <c r="AF1064" i="14"/>
  <c r="AE1064" i="14"/>
  <c r="AD1064" i="14"/>
  <c r="AC1064" i="14"/>
  <c r="AB1064" i="14"/>
  <c r="AA1064" i="14"/>
  <c r="Z1064" i="14"/>
  <c r="Y1064" i="14"/>
  <c r="X1064" i="14"/>
  <c r="W1064" i="14"/>
  <c r="V1064" i="14"/>
  <c r="U1064" i="14"/>
  <c r="T1064" i="14"/>
  <c r="S1064" i="14"/>
  <c r="R1064" i="14"/>
  <c r="Q1064" i="14"/>
  <c r="P1064" i="14"/>
  <c r="O1064" i="14"/>
  <c r="N1064" i="14"/>
  <c r="M1064" i="14"/>
  <c r="L1064" i="14"/>
  <c r="K1064" i="14"/>
  <c r="J1064" i="14"/>
  <c r="I1064" i="14"/>
  <c r="H1064" i="14"/>
  <c r="AT1062" i="14"/>
  <c r="AS1062" i="14"/>
  <c r="AR1062" i="14"/>
  <c r="AQ1062" i="14"/>
  <c r="AP1062" i="14"/>
  <c r="AO1062" i="14"/>
  <c r="AN1062" i="14"/>
  <c r="AM1062" i="14"/>
  <c r="AL1062" i="14"/>
  <c r="AK1062" i="14"/>
  <c r="AJ1062" i="14"/>
  <c r="AI1062" i="14"/>
  <c r="AH1062" i="14"/>
  <c r="AG1062" i="14"/>
  <c r="AF1062" i="14"/>
  <c r="AE1062" i="14"/>
  <c r="AD1062" i="14"/>
  <c r="AC1062" i="14"/>
  <c r="AB1062" i="14"/>
  <c r="AA1062" i="14"/>
  <c r="Z1062" i="14"/>
  <c r="Y1062" i="14"/>
  <c r="X1062" i="14"/>
  <c r="W1062" i="14"/>
  <c r="V1062" i="14"/>
  <c r="U1062" i="14"/>
  <c r="T1062" i="14"/>
  <c r="S1062" i="14"/>
  <c r="R1062" i="14"/>
  <c r="Q1062" i="14"/>
  <c r="P1062" i="14"/>
  <c r="O1062" i="14"/>
  <c r="N1062" i="14"/>
  <c r="M1062" i="14"/>
  <c r="L1062" i="14"/>
  <c r="K1062" i="14"/>
  <c r="J1062" i="14"/>
  <c r="I1062" i="14"/>
  <c r="H1062" i="14"/>
  <c r="AT1060" i="14"/>
  <c r="AS1060" i="14"/>
  <c r="AR1060" i="14"/>
  <c r="AQ1060" i="14"/>
  <c r="AP1060" i="14"/>
  <c r="AO1060" i="14"/>
  <c r="AN1060" i="14"/>
  <c r="AM1060" i="14"/>
  <c r="AL1060" i="14"/>
  <c r="AK1060" i="14"/>
  <c r="AJ1060" i="14"/>
  <c r="AI1060" i="14"/>
  <c r="AH1060" i="14"/>
  <c r="AG1060" i="14"/>
  <c r="AF1060" i="14"/>
  <c r="AE1060" i="14"/>
  <c r="AD1060" i="14"/>
  <c r="AC1060" i="14"/>
  <c r="AB1060" i="14"/>
  <c r="AA1060" i="14"/>
  <c r="Z1060" i="14"/>
  <c r="Y1060" i="14"/>
  <c r="X1060" i="14"/>
  <c r="W1060" i="14"/>
  <c r="V1060" i="14"/>
  <c r="U1060" i="14"/>
  <c r="T1060" i="14"/>
  <c r="S1060" i="14"/>
  <c r="R1060" i="14"/>
  <c r="Q1060" i="14"/>
  <c r="P1060" i="14"/>
  <c r="O1060" i="14"/>
  <c r="N1060" i="14"/>
  <c r="M1060" i="14"/>
  <c r="L1060" i="14"/>
  <c r="K1060" i="14"/>
  <c r="J1060" i="14"/>
  <c r="I1060" i="14"/>
  <c r="H1060" i="14"/>
  <c r="AT1057" i="14"/>
  <c r="AS1057" i="14"/>
  <c r="AR1057" i="14"/>
  <c r="AQ1057" i="14"/>
  <c r="AP1057" i="14"/>
  <c r="AO1057" i="14"/>
  <c r="AN1057" i="14"/>
  <c r="AM1057" i="14"/>
  <c r="AL1057" i="14"/>
  <c r="AK1057" i="14"/>
  <c r="AJ1057" i="14"/>
  <c r="AI1057" i="14"/>
  <c r="AH1057" i="14"/>
  <c r="AG1057" i="14"/>
  <c r="AF1057" i="14"/>
  <c r="AE1057" i="14"/>
  <c r="AD1057" i="14"/>
  <c r="AC1057" i="14"/>
  <c r="AB1057" i="14"/>
  <c r="AA1057" i="14"/>
  <c r="Z1057" i="14"/>
  <c r="Y1057" i="14"/>
  <c r="X1057" i="14"/>
  <c r="W1057" i="14"/>
  <c r="V1057" i="14"/>
  <c r="U1057" i="14"/>
  <c r="T1057" i="14"/>
  <c r="S1057" i="14"/>
  <c r="R1057" i="14"/>
  <c r="Q1057" i="14"/>
  <c r="P1057" i="14"/>
  <c r="O1057" i="14"/>
  <c r="N1057" i="14"/>
  <c r="M1057" i="14"/>
  <c r="L1057" i="14"/>
  <c r="K1057" i="14"/>
  <c r="J1057" i="14"/>
  <c r="I1057" i="14"/>
  <c r="H1057" i="14"/>
  <c r="AT1055" i="14"/>
  <c r="AS1055" i="14"/>
  <c r="AR1055" i="14"/>
  <c r="AQ1055" i="14"/>
  <c r="AP1055" i="14"/>
  <c r="AO1055" i="14"/>
  <c r="AN1055" i="14"/>
  <c r="AM1055" i="14"/>
  <c r="AL1055" i="14"/>
  <c r="AK1055" i="14"/>
  <c r="AJ1055" i="14"/>
  <c r="AI1055" i="14"/>
  <c r="AH1055" i="14"/>
  <c r="AG1055" i="14"/>
  <c r="AF1055" i="14"/>
  <c r="AE1055" i="14"/>
  <c r="AD1055" i="14"/>
  <c r="AC1055" i="14"/>
  <c r="AB1055" i="14"/>
  <c r="AA1055" i="14"/>
  <c r="Z1055" i="14"/>
  <c r="Y1055" i="14"/>
  <c r="X1055" i="14"/>
  <c r="W1055" i="14"/>
  <c r="V1055" i="14"/>
  <c r="U1055" i="14"/>
  <c r="T1055" i="14"/>
  <c r="S1055" i="14"/>
  <c r="R1055" i="14"/>
  <c r="Q1055" i="14"/>
  <c r="P1055" i="14"/>
  <c r="O1055" i="14"/>
  <c r="N1055" i="14"/>
  <c r="M1055" i="14"/>
  <c r="L1055" i="14"/>
  <c r="K1055" i="14"/>
  <c r="J1055" i="14"/>
  <c r="I1055" i="14"/>
  <c r="H1055" i="14"/>
  <c r="AT1053" i="14"/>
  <c r="AS1053" i="14"/>
  <c r="AR1053" i="14"/>
  <c r="AQ1053" i="14"/>
  <c r="AP1053" i="14"/>
  <c r="AO1053" i="14"/>
  <c r="AN1053" i="14"/>
  <c r="AM1053" i="14"/>
  <c r="AL1053" i="14"/>
  <c r="AK1053" i="14"/>
  <c r="AJ1053" i="14"/>
  <c r="AI1053" i="14"/>
  <c r="AH1053" i="14"/>
  <c r="AG1053" i="14"/>
  <c r="AF1053" i="14"/>
  <c r="AE1053" i="14"/>
  <c r="AD1053" i="14"/>
  <c r="AC1053" i="14"/>
  <c r="AB1053" i="14"/>
  <c r="AA1053" i="14"/>
  <c r="Z1053" i="14"/>
  <c r="Y1053" i="14"/>
  <c r="X1053" i="14"/>
  <c r="W1053" i="14"/>
  <c r="V1053" i="14"/>
  <c r="U1053" i="14"/>
  <c r="T1053" i="14"/>
  <c r="S1053" i="14"/>
  <c r="R1053" i="14"/>
  <c r="Q1053" i="14"/>
  <c r="P1053" i="14"/>
  <c r="O1053" i="14"/>
  <c r="N1053" i="14"/>
  <c r="M1053" i="14"/>
  <c r="L1053" i="14"/>
  <c r="K1053" i="14"/>
  <c r="J1053" i="14"/>
  <c r="I1053" i="14"/>
  <c r="H1053" i="14"/>
  <c r="AT1049" i="14"/>
  <c r="AS1049" i="14"/>
  <c r="AR1049" i="14"/>
  <c r="AQ1049" i="14"/>
  <c r="AP1049" i="14"/>
  <c r="AO1049" i="14"/>
  <c r="AN1049" i="14"/>
  <c r="AM1049" i="14"/>
  <c r="AL1049" i="14"/>
  <c r="AK1049" i="14"/>
  <c r="AJ1049" i="14"/>
  <c r="AI1049" i="14"/>
  <c r="AH1049" i="14"/>
  <c r="AG1049" i="14"/>
  <c r="AF1049" i="14"/>
  <c r="AE1049" i="14"/>
  <c r="AD1049" i="14"/>
  <c r="AC1049" i="14"/>
  <c r="AB1049" i="14"/>
  <c r="AA1049" i="14"/>
  <c r="Z1049" i="14"/>
  <c r="Y1049" i="14"/>
  <c r="X1049" i="14"/>
  <c r="W1049" i="14"/>
  <c r="V1049" i="14"/>
  <c r="U1049" i="14"/>
  <c r="T1049" i="14"/>
  <c r="S1049" i="14"/>
  <c r="R1049" i="14"/>
  <c r="Q1049" i="14"/>
  <c r="P1049" i="14"/>
  <c r="O1049" i="14"/>
  <c r="N1049" i="14"/>
  <c r="M1049" i="14"/>
  <c r="L1049" i="14"/>
  <c r="K1049" i="14"/>
  <c r="J1049" i="14"/>
  <c r="I1049" i="14"/>
  <c r="H1049" i="14"/>
  <c r="AT1047" i="14"/>
  <c r="AS1047" i="14"/>
  <c r="AR1047" i="14"/>
  <c r="AQ1047" i="14"/>
  <c r="AP1047" i="14"/>
  <c r="AO1047" i="14"/>
  <c r="AN1047" i="14"/>
  <c r="AM1047" i="14"/>
  <c r="AL1047" i="14"/>
  <c r="AK1047" i="14"/>
  <c r="AJ1047" i="14"/>
  <c r="AI1047" i="14"/>
  <c r="AH1047" i="14"/>
  <c r="AG1047" i="14"/>
  <c r="AF1047" i="14"/>
  <c r="AE1047" i="14"/>
  <c r="AD1047" i="14"/>
  <c r="AC1047" i="14"/>
  <c r="AB1047" i="14"/>
  <c r="AA1047" i="14"/>
  <c r="Z1047" i="14"/>
  <c r="Y1047" i="14"/>
  <c r="X1047" i="14"/>
  <c r="W1047" i="14"/>
  <c r="V1047" i="14"/>
  <c r="U1047" i="14"/>
  <c r="T1047" i="14"/>
  <c r="S1047" i="14"/>
  <c r="R1047" i="14"/>
  <c r="Q1047" i="14"/>
  <c r="P1047" i="14"/>
  <c r="O1047" i="14"/>
  <c r="N1047" i="14"/>
  <c r="M1047" i="14"/>
  <c r="L1047" i="14"/>
  <c r="K1047" i="14"/>
  <c r="J1047" i="14"/>
  <c r="I1047" i="14"/>
  <c r="H1047" i="14"/>
  <c r="AT1045" i="14"/>
  <c r="AS1045" i="14"/>
  <c r="AR1045" i="14"/>
  <c r="AQ1045" i="14"/>
  <c r="AP1045" i="14"/>
  <c r="AO1045" i="14"/>
  <c r="AN1045" i="14"/>
  <c r="AM1045" i="14"/>
  <c r="AL1045" i="14"/>
  <c r="AK1045" i="14"/>
  <c r="AJ1045" i="14"/>
  <c r="AI1045" i="14"/>
  <c r="AH1045" i="14"/>
  <c r="AG1045" i="14"/>
  <c r="AF1045" i="14"/>
  <c r="AE1045" i="14"/>
  <c r="AD1045" i="14"/>
  <c r="AC1045" i="14"/>
  <c r="AB1045" i="14"/>
  <c r="AA1045" i="14"/>
  <c r="Z1045" i="14"/>
  <c r="Y1045" i="14"/>
  <c r="X1045" i="14"/>
  <c r="W1045" i="14"/>
  <c r="V1045" i="14"/>
  <c r="U1045" i="14"/>
  <c r="T1045" i="14"/>
  <c r="S1045" i="14"/>
  <c r="R1045" i="14"/>
  <c r="Q1045" i="14"/>
  <c r="P1045" i="14"/>
  <c r="O1045" i="14"/>
  <c r="N1045" i="14"/>
  <c r="M1045" i="14"/>
  <c r="L1045" i="14"/>
  <c r="K1045" i="14"/>
  <c r="J1045" i="14"/>
  <c r="I1045" i="14"/>
  <c r="H1045" i="14"/>
  <c r="AT1043" i="14"/>
  <c r="AS1043" i="14"/>
  <c r="AR1043" i="14"/>
  <c r="AQ1043" i="14"/>
  <c r="AP1043" i="14"/>
  <c r="AO1043" i="14"/>
  <c r="AN1043" i="14"/>
  <c r="AM1043" i="14"/>
  <c r="AL1043" i="14"/>
  <c r="AK1043" i="14"/>
  <c r="AJ1043" i="14"/>
  <c r="AI1043" i="14"/>
  <c r="AH1043" i="14"/>
  <c r="AG1043" i="14"/>
  <c r="AF1043" i="14"/>
  <c r="AE1043" i="14"/>
  <c r="AD1043" i="14"/>
  <c r="AC1043" i="14"/>
  <c r="AB1043" i="14"/>
  <c r="AA1043" i="14"/>
  <c r="Z1043" i="14"/>
  <c r="Y1043" i="14"/>
  <c r="X1043" i="14"/>
  <c r="W1043" i="14"/>
  <c r="V1043" i="14"/>
  <c r="U1043" i="14"/>
  <c r="T1043" i="14"/>
  <c r="S1043" i="14"/>
  <c r="R1043" i="14"/>
  <c r="Q1043" i="14"/>
  <c r="P1043" i="14"/>
  <c r="O1043" i="14"/>
  <c r="N1043" i="14"/>
  <c r="M1043" i="14"/>
  <c r="L1043" i="14"/>
  <c r="K1043" i="14"/>
  <c r="J1043" i="14"/>
  <c r="I1043" i="14"/>
  <c r="H1043" i="14"/>
  <c r="AT1041" i="14"/>
  <c r="AS1041" i="14"/>
  <c r="AR1041" i="14"/>
  <c r="AQ1041" i="14"/>
  <c r="AP1041" i="14"/>
  <c r="AO1041" i="14"/>
  <c r="AN1041" i="14"/>
  <c r="AM1041" i="14"/>
  <c r="AL1041" i="14"/>
  <c r="AK1041" i="14"/>
  <c r="AJ1041" i="14"/>
  <c r="AI1041" i="14"/>
  <c r="AH1041" i="14"/>
  <c r="AG1041" i="14"/>
  <c r="AF1041" i="14"/>
  <c r="AE1041" i="14"/>
  <c r="AD1041" i="14"/>
  <c r="AC1041" i="14"/>
  <c r="AB1041" i="14"/>
  <c r="AA1041" i="14"/>
  <c r="Z1041" i="14"/>
  <c r="Y1041" i="14"/>
  <c r="X1041" i="14"/>
  <c r="W1041" i="14"/>
  <c r="V1041" i="14"/>
  <c r="U1041" i="14"/>
  <c r="T1041" i="14"/>
  <c r="S1041" i="14"/>
  <c r="R1041" i="14"/>
  <c r="Q1041" i="14"/>
  <c r="P1041" i="14"/>
  <c r="O1041" i="14"/>
  <c r="N1041" i="14"/>
  <c r="M1041" i="14"/>
  <c r="L1041" i="14"/>
  <c r="K1041" i="14"/>
  <c r="J1041" i="14"/>
  <c r="I1041" i="14"/>
  <c r="H1041" i="14"/>
  <c r="AT1039" i="14"/>
  <c r="AS1039" i="14"/>
  <c r="AR1039" i="14"/>
  <c r="AQ1039" i="14"/>
  <c r="AP1039" i="14"/>
  <c r="AO1039" i="14"/>
  <c r="AN1039" i="14"/>
  <c r="AM1039" i="14"/>
  <c r="AL1039" i="14"/>
  <c r="AK1039" i="14"/>
  <c r="AJ1039" i="14"/>
  <c r="AI1039" i="14"/>
  <c r="AH1039" i="14"/>
  <c r="AG1039" i="14"/>
  <c r="AF1039" i="14"/>
  <c r="AE1039" i="14"/>
  <c r="AD1039" i="14"/>
  <c r="AC1039" i="14"/>
  <c r="AB1039" i="14"/>
  <c r="AA1039" i="14"/>
  <c r="Z1039" i="14"/>
  <c r="Y1039" i="14"/>
  <c r="X1039" i="14"/>
  <c r="W1039" i="14"/>
  <c r="V1039" i="14"/>
  <c r="U1039" i="14"/>
  <c r="T1039" i="14"/>
  <c r="S1039" i="14"/>
  <c r="R1039" i="14"/>
  <c r="Q1039" i="14"/>
  <c r="P1039" i="14"/>
  <c r="O1039" i="14"/>
  <c r="N1039" i="14"/>
  <c r="M1039" i="14"/>
  <c r="L1039" i="14"/>
  <c r="K1039" i="14"/>
  <c r="J1039" i="14"/>
  <c r="I1039" i="14"/>
  <c r="H1039" i="14"/>
  <c r="F1038" i="14"/>
  <c r="I1036" i="14"/>
  <c r="J1036" i="14"/>
  <c r="K1036" i="14"/>
  <c r="L1036" i="14"/>
  <c r="M1036" i="14"/>
  <c r="N1036" i="14"/>
  <c r="O1036" i="14"/>
  <c r="P1036" i="14"/>
  <c r="Q1036" i="14"/>
  <c r="R1036" i="14"/>
  <c r="S1036" i="14"/>
  <c r="T1036" i="14"/>
  <c r="U1036" i="14"/>
  <c r="V1036" i="14"/>
  <c r="W1036" i="14"/>
  <c r="X1036" i="14"/>
  <c r="Y1036" i="14"/>
  <c r="Z1036" i="14"/>
  <c r="AA1036" i="14"/>
  <c r="AB1036" i="14"/>
  <c r="AC1036" i="14"/>
  <c r="AD1036" i="14"/>
  <c r="AE1036" i="14"/>
  <c r="AF1036" i="14"/>
  <c r="AG1036" i="14"/>
  <c r="AH1036" i="14"/>
  <c r="AI1036" i="14"/>
  <c r="AJ1036" i="14"/>
  <c r="AK1036" i="14"/>
  <c r="AL1036" i="14"/>
  <c r="AM1036" i="14"/>
  <c r="AN1036" i="14"/>
  <c r="AO1036" i="14"/>
  <c r="AP1036" i="14"/>
  <c r="AQ1036" i="14"/>
  <c r="AR1036" i="14"/>
  <c r="AS1036" i="14"/>
  <c r="AT1036" i="14"/>
  <c r="I1034" i="14"/>
  <c r="J1034" i="14"/>
  <c r="K1034" i="14"/>
  <c r="L1034" i="14"/>
  <c r="M1034" i="14"/>
  <c r="N1034" i="14"/>
  <c r="O1034" i="14"/>
  <c r="P1034" i="14"/>
  <c r="Q1034" i="14"/>
  <c r="R1034" i="14"/>
  <c r="S1034" i="14"/>
  <c r="T1034" i="14"/>
  <c r="U1034" i="14"/>
  <c r="V1034" i="14"/>
  <c r="W1034" i="14"/>
  <c r="X1034" i="14"/>
  <c r="Y1034" i="14"/>
  <c r="Z1034" i="14"/>
  <c r="AA1034" i="14"/>
  <c r="AB1034" i="14"/>
  <c r="AC1034" i="14"/>
  <c r="AD1034" i="14"/>
  <c r="AE1034" i="14"/>
  <c r="AF1034" i="14"/>
  <c r="AG1034" i="14"/>
  <c r="AH1034" i="14"/>
  <c r="AI1034" i="14"/>
  <c r="AJ1034" i="14"/>
  <c r="AK1034" i="14"/>
  <c r="AL1034" i="14"/>
  <c r="AM1034" i="14"/>
  <c r="AN1034" i="14"/>
  <c r="AO1034" i="14"/>
  <c r="AP1034" i="14"/>
  <c r="AQ1034" i="14"/>
  <c r="AR1034" i="14"/>
  <c r="AS1034" i="14"/>
  <c r="AT1034" i="14"/>
  <c r="F1033" i="14"/>
  <c r="F1029" i="14"/>
  <c r="F992" i="14"/>
  <c r="F985" i="14"/>
  <c r="F971" i="14"/>
  <c r="F966" i="14"/>
  <c r="M940" i="14"/>
  <c r="N940" i="14"/>
  <c r="O940" i="14"/>
  <c r="M942" i="14"/>
  <c r="N942" i="14"/>
  <c r="O942" i="14"/>
  <c r="M944" i="14"/>
  <c r="N944" i="14"/>
  <c r="O944" i="14"/>
  <c r="M946" i="14"/>
  <c r="N946" i="14"/>
  <c r="O946" i="14"/>
  <c r="M948" i="14"/>
  <c r="N948" i="14"/>
  <c r="O948" i="14"/>
  <c r="M950" i="14"/>
  <c r="N950" i="14"/>
  <c r="O950" i="14"/>
  <c r="M952" i="14"/>
  <c r="N952" i="14"/>
  <c r="O952" i="14"/>
  <c r="M954" i="14"/>
  <c r="N954" i="14"/>
  <c r="O954" i="14"/>
  <c r="M956" i="14"/>
  <c r="N956" i="14"/>
  <c r="O956" i="14"/>
  <c r="M958" i="14"/>
  <c r="N958" i="14"/>
  <c r="O958" i="14"/>
  <c r="M960" i="14"/>
  <c r="N960" i="14"/>
  <c r="O960" i="14"/>
  <c r="F962" i="14"/>
  <c r="F925" i="14"/>
  <c r="F918" i="14"/>
  <c r="F904" i="14"/>
  <c r="F899" i="14"/>
  <c r="F895" i="14"/>
  <c r="F858" i="14"/>
  <c r="F851" i="14"/>
  <c r="F837" i="14"/>
  <c r="F832" i="14"/>
  <c r="F828" i="14"/>
  <c r="F791" i="14"/>
  <c r="F784" i="14"/>
  <c r="F770" i="14"/>
  <c r="H1036" i="14"/>
  <c r="H1034" i="14"/>
  <c r="AT1030" i="14"/>
  <c r="AT1029" i="14" s="1"/>
  <c r="AS1030" i="14"/>
  <c r="AS1029" i="14" s="1"/>
  <c r="AR1030" i="14"/>
  <c r="AR1029" i="14" s="1"/>
  <c r="AQ1030" i="14"/>
  <c r="AQ1029" i="14" s="1"/>
  <c r="AP1030" i="14"/>
  <c r="AP1029" i="14" s="1"/>
  <c r="AO1030" i="14"/>
  <c r="AO1029" i="14" s="1"/>
  <c r="AN1030" i="14"/>
  <c r="AN1029" i="14" s="1"/>
  <c r="AM1030" i="14"/>
  <c r="AM1029" i="14" s="1"/>
  <c r="AL1030" i="14"/>
  <c r="AL1029" i="14" s="1"/>
  <c r="AK1030" i="14"/>
  <c r="AK1029" i="14" s="1"/>
  <c r="AJ1030" i="14"/>
  <c r="AJ1029" i="14" s="1"/>
  <c r="AI1030" i="14"/>
  <c r="AI1029" i="14" s="1"/>
  <c r="AH1030" i="14"/>
  <c r="AH1029" i="14" s="1"/>
  <c r="AG1030" i="14"/>
  <c r="AG1029" i="14" s="1"/>
  <c r="AF1030" i="14"/>
  <c r="AF1029" i="14" s="1"/>
  <c r="AE1030" i="14"/>
  <c r="AE1029" i="14" s="1"/>
  <c r="AD1030" i="14"/>
  <c r="AD1029" i="14" s="1"/>
  <c r="AC1030" i="14"/>
  <c r="AC1029" i="14" s="1"/>
  <c r="AB1030" i="14"/>
  <c r="AB1029" i="14" s="1"/>
  <c r="AA1030" i="14"/>
  <c r="AA1029" i="14" s="1"/>
  <c r="Z1030" i="14"/>
  <c r="Z1029" i="14" s="1"/>
  <c r="Y1030" i="14"/>
  <c r="Y1029" i="14" s="1"/>
  <c r="X1030" i="14"/>
  <c r="X1029" i="14" s="1"/>
  <c r="W1030" i="14"/>
  <c r="W1029" i="14" s="1"/>
  <c r="V1030" i="14"/>
  <c r="V1029" i="14" s="1"/>
  <c r="U1030" i="14"/>
  <c r="U1029" i="14" s="1"/>
  <c r="T1030" i="14"/>
  <c r="T1029" i="14" s="1"/>
  <c r="S1030" i="14"/>
  <c r="S1029" i="14" s="1"/>
  <c r="R1030" i="14"/>
  <c r="R1029" i="14" s="1"/>
  <c r="Q1030" i="14"/>
  <c r="Q1029" i="14" s="1"/>
  <c r="P1030" i="14"/>
  <c r="P1029" i="14" s="1"/>
  <c r="O1030" i="14"/>
  <c r="O1029" i="14" s="1"/>
  <c r="N1030" i="14"/>
  <c r="N1029" i="14" s="1"/>
  <c r="M1030" i="14"/>
  <c r="M1029" i="14" s="1"/>
  <c r="L1030" i="14"/>
  <c r="L1029" i="14" s="1"/>
  <c r="K1030" i="14"/>
  <c r="K1029" i="14" s="1"/>
  <c r="J1030" i="14"/>
  <c r="J1029" i="14" s="1"/>
  <c r="I1030" i="14"/>
  <c r="I1029" i="14" s="1"/>
  <c r="H1030" i="14"/>
  <c r="H1029" i="14" s="1"/>
  <c r="AT1027" i="14"/>
  <c r="AS1027" i="14"/>
  <c r="AR1027" i="14"/>
  <c r="AQ1027" i="14"/>
  <c r="AP1027" i="14"/>
  <c r="AO1027" i="14"/>
  <c r="AN1027" i="14"/>
  <c r="AM1027" i="14"/>
  <c r="AL1027" i="14"/>
  <c r="AK1027" i="14"/>
  <c r="AJ1027" i="14"/>
  <c r="AI1027" i="14"/>
  <c r="AH1027" i="14"/>
  <c r="AG1027" i="14"/>
  <c r="AF1027" i="14"/>
  <c r="AE1027" i="14"/>
  <c r="AD1027" i="14"/>
  <c r="AC1027" i="14"/>
  <c r="AB1027" i="14"/>
  <c r="AA1027" i="14"/>
  <c r="Z1027" i="14"/>
  <c r="Y1027" i="14"/>
  <c r="X1027" i="14"/>
  <c r="W1027" i="14"/>
  <c r="V1027" i="14"/>
  <c r="U1027" i="14"/>
  <c r="T1027" i="14"/>
  <c r="S1027" i="14"/>
  <c r="R1027" i="14"/>
  <c r="Q1027" i="14"/>
  <c r="P1027" i="14"/>
  <c r="O1027" i="14"/>
  <c r="N1027" i="14"/>
  <c r="M1027" i="14"/>
  <c r="L1027" i="14"/>
  <c r="K1027" i="14"/>
  <c r="J1027" i="14"/>
  <c r="I1027" i="14"/>
  <c r="H1027" i="14"/>
  <c r="AT1025" i="14"/>
  <c r="AS1025" i="14"/>
  <c r="AR1025" i="14"/>
  <c r="AQ1025" i="14"/>
  <c r="AP1025" i="14"/>
  <c r="AO1025" i="14"/>
  <c r="AN1025" i="14"/>
  <c r="AM1025" i="14"/>
  <c r="AL1025" i="14"/>
  <c r="AK1025" i="14"/>
  <c r="AJ1025" i="14"/>
  <c r="AI1025" i="14"/>
  <c r="AH1025" i="14"/>
  <c r="AG1025" i="14"/>
  <c r="AF1025" i="14"/>
  <c r="AE1025" i="14"/>
  <c r="AD1025" i="14"/>
  <c r="AC1025" i="14"/>
  <c r="AB1025" i="14"/>
  <c r="AA1025" i="14"/>
  <c r="Z1025" i="14"/>
  <c r="Y1025" i="14"/>
  <c r="X1025" i="14"/>
  <c r="W1025" i="14"/>
  <c r="V1025" i="14"/>
  <c r="U1025" i="14"/>
  <c r="T1025" i="14"/>
  <c r="S1025" i="14"/>
  <c r="R1025" i="14"/>
  <c r="Q1025" i="14"/>
  <c r="P1025" i="14"/>
  <c r="O1025" i="14"/>
  <c r="N1025" i="14"/>
  <c r="M1025" i="14"/>
  <c r="L1025" i="14"/>
  <c r="K1025" i="14"/>
  <c r="J1025" i="14"/>
  <c r="I1025" i="14"/>
  <c r="H1025" i="14"/>
  <c r="AT1023" i="14"/>
  <c r="AS1023" i="14"/>
  <c r="AR1023" i="14"/>
  <c r="AQ1023" i="14"/>
  <c r="AP1023" i="14"/>
  <c r="AO1023" i="14"/>
  <c r="AN1023" i="14"/>
  <c r="AM1023" i="14"/>
  <c r="AL1023" i="14"/>
  <c r="AK1023" i="14"/>
  <c r="AJ1023" i="14"/>
  <c r="AI1023" i="14"/>
  <c r="AH1023" i="14"/>
  <c r="AG1023" i="14"/>
  <c r="AF1023" i="14"/>
  <c r="AE1023" i="14"/>
  <c r="AD1023" i="14"/>
  <c r="AC1023" i="14"/>
  <c r="AB1023" i="14"/>
  <c r="AA1023" i="14"/>
  <c r="Z1023" i="14"/>
  <c r="Y1023" i="14"/>
  <c r="X1023" i="14"/>
  <c r="W1023" i="14"/>
  <c r="V1023" i="14"/>
  <c r="U1023" i="14"/>
  <c r="T1023" i="14"/>
  <c r="S1023" i="14"/>
  <c r="R1023" i="14"/>
  <c r="Q1023" i="14"/>
  <c r="P1023" i="14"/>
  <c r="O1023" i="14"/>
  <c r="N1023" i="14"/>
  <c r="M1023" i="14"/>
  <c r="L1023" i="14"/>
  <c r="K1023" i="14"/>
  <c r="J1023" i="14"/>
  <c r="I1023" i="14"/>
  <c r="H1023" i="14"/>
  <c r="AT1021" i="14"/>
  <c r="AS1021" i="14"/>
  <c r="AR1021" i="14"/>
  <c r="AQ1021" i="14"/>
  <c r="AP1021" i="14"/>
  <c r="AO1021" i="14"/>
  <c r="AN1021" i="14"/>
  <c r="AM1021" i="14"/>
  <c r="AL1021" i="14"/>
  <c r="AK1021" i="14"/>
  <c r="AJ1021" i="14"/>
  <c r="AI1021" i="14"/>
  <c r="AH1021" i="14"/>
  <c r="AG1021" i="14"/>
  <c r="AF1021" i="14"/>
  <c r="AE1021" i="14"/>
  <c r="AD1021" i="14"/>
  <c r="AC1021" i="14"/>
  <c r="AB1021" i="14"/>
  <c r="AA1021" i="14"/>
  <c r="Z1021" i="14"/>
  <c r="Y1021" i="14"/>
  <c r="X1021" i="14"/>
  <c r="W1021" i="14"/>
  <c r="V1021" i="14"/>
  <c r="U1021" i="14"/>
  <c r="T1021" i="14"/>
  <c r="S1021" i="14"/>
  <c r="R1021" i="14"/>
  <c r="Q1021" i="14"/>
  <c r="P1021" i="14"/>
  <c r="O1021" i="14"/>
  <c r="N1021" i="14"/>
  <c r="M1021" i="14"/>
  <c r="L1021" i="14"/>
  <c r="K1021" i="14"/>
  <c r="J1021" i="14"/>
  <c r="I1021" i="14"/>
  <c r="H1021" i="14"/>
  <c r="AT1019" i="14"/>
  <c r="AS1019" i="14"/>
  <c r="AR1019" i="14"/>
  <c r="AQ1019" i="14"/>
  <c r="AP1019" i="14"/>
  <c r="AO1019" i="14"/>
  <c r="AN1019" i="14"/>
  <c r="AM1019" i="14"/>
  <c r="AL1019" i="14"/>
  <c r="AK1019" i="14"/>
  <c r="AJ1019" i="14"/>
  <c r="AI1019" i="14"/>
  <c r="AH1019" i="14"/>
  <c r="AG1019" i="14"/>
  <c r="AF1019" i="14"/>
  <c r="AE1019" i="14"/>
  <c r="AD1019" i="14"/>
  <c r="AC1019" i="14"/>
  <c r="AB1019" i="14"/>
  <c r="AA1019" i="14"/>
  <c r="Z1019" i="14"/>
  <c r="Y1019" i="14"/>
  <c r="X1019" i="14"/>
  <c r="W1019" i="14"/>
  <c r="V1019" i="14"/>
  <c r="U1019" i="14"/>
  <c r="T1019" i="14"/>
  <c r="S1019" i="14"/>
  <c r="R1019" i="14"/>
  <c r="Q1019" i="14"/>
  <c r="P1019" i="14"/>
  <c r="O1019" i="14"/>
  <c r="N1019" i="14"/>
  <c r="M1019" i="14"/>
  <c r="L1019" i="14"/>
  <c r="K1019" i="14"/>
  <c r="J1019" i="14"/>
  <c r="I1019" i="14"/>
  <c r="H1019" i="14"/>
  <c r="AT1017" i="14"/>
  <c r="AS1017" i="14"/>
  <c r="AR1017" i="14"/>
  <c r="AQ1017" i="14"/>
  <c r="AP1017" i="14"/>
  <c r="AO1017" i="14"/>
  <c r="AN1017" i="14"/>
  <c r="AM1017" i="14"/>
  <c r="AL1017" i="14"/>
  <c r="AK1017" i="14"/>
  <c r="AJ1017" i="14"/>
  <c r="AI1017" i="14"/>
  <c r="AH1017" i="14"/>
  <c r="AG1017" i="14"/>
  <c r="AF1017" i="14"/>
  <c r="AE1017" i="14"/>
  <c r="AD1017" i="14"/>
  <c r="AC1017" i="14"/>
  <c r="AB1017" i="14"/>
  <c r="AA1017" i="14"/>
  <c r="Z1017" i="14"/>
  <c r="Y1017" i="14"/>
  <c r="X1017" i="14"/>
  <c r="W1017" i="14"/>
  <c r="V1017" i="14"/>
  <c r="U1017" i="14"/>
  <c r="T1017" i="14"/>
  <c r="S1017" i="14"/>
  <c r="R1017" i="14"/>
  <c r="Q1017" i="14"/>
  <c r="P1017" i="14"/>
  <c r="O1017" i="14"/>
  <c r="N1017" i="14"/>
  <c r="M1017" i="14"/>
  <c r="L1017" i="14"/>
  <c r="K1017" i="14"/>
  <c r="J1017" i="14"/>
  <c r="I1017" i="14"/>
  <c r="H1017" i="14"/>
  <c r="AT1015" i="14"/>
  <c r="AS1015" i="14"/>
  <c r="AR1015" i="14"/>
  <c r="AQ1015" i="14"/>
  <c r="AP1015" i="14"/>
  <c r="AO1015" i="14"/>
  <c r="AN1015" i="14"/>
  <c r="AM1015" i="14"/>
  <c r="AL1015" i="14"/>
  <c r="AK1015" i="14"/>
  <c r="AJ1015" i="14"/>
  <c r="AI1015" i="14"/>
  <c r="AH1015" i="14"/>
  <c r="AG1015" i="14"/>
  <c r="AF1015" i="14"/>
  <c r="AE1015" i="14"/>
  <c r="AD1015" i="14"/>
  <c r="AC1015" i="14"/>
  <c r="AB1015" i="14"/>
  <c r="AA1015" i="14"/>
  <c r="Z1015" i="14"/>
  <c r="Y1015" i="14"/>
  <c r="X1015" i="14"/>
  <c r="W1015" i="14"/>
  <c r="V1015" i="14"/>
  <c r="U1015" i="14"/>
  <c r="T1015" i="14"/>
  <c r="S1015" i="14"/>
  <c r="R1015" i="14"/>
  <c r="Q1015" i="14"/>
  <c r="P1015" i="14"/>
  <c r="O1015" i="14"/>
  <c r="N1015" i="14"/>
  <c r="M1015" i="14"/>
  <c r="L1015" i="14"/>
  <c r="K1015" i="14"/>
  <c r="J1015" i="14"/>
  <c r="I1015" i="14"/>
  <c r="H1015" i="14"/>
  <c r="AT1013" i="14"/>
  <c r="AS1013" i="14"/>
  <c r="AR1013" i="14"/>
  <c r="AQ1013" i="14"/>
  <c r="AP1013" i="14"/>
  <c r="AO1013" i="14"/>
  <c r="AN1013" i="14"/>
  <c r="AM1013" i="14"/>
  <c r="AL1013" i="14"/>
  <c r="AK1013" i="14"/>
  <c r="AJ1013" i="14"/>
  <c r="AI1013" i="14"/>
  <c r="AH1013" i="14"/>
  <c r="AG1013" i="14"/>
  <c r="AF1013" i="14"/>
  <c r="AE1013" i="14"/>
  <c r="AD1013" i="14"/>
  <c r="AC1013" i="14"/>
  <c r="AB1013" i="14"/>
  <c r="AA1013" i="14"/>
  <c r="Z1013" i="14"/>
  <c r="Y1013" i="14"/>
  <c r="X1013" i="14"/>
  <c r="W1013" i="14"/>
  <c r="V1013" i="14"/>
  <c r="U1013" i="14"/>
  <c r="T1013" i="14"/>
  <c r="S1013" i="14"/>
  <c r="R1013" i="14"/>
  <c r="Q1013" i="14"/>
  <c r="P1013" i="14"/>
  <c r="O1013" i="14"/>
  <c r="N1013" i="14"/>
  <c r="M1013" i="14"/>
  <c r="L1013" i="14"/>
  <c r="K1013" i="14"/>
  <c r="J1013" i="14"/>
  <c r="I1013" i="14"/>
  <c r="H1013" i="14"/>
  <c r="AT1011" i="14"/>
  <c r="AS1011" i="14"/>
  <c r="AR1011" i="14"/>
  <c r="AQ1011" i="14"/>
  <c r="AP1011" i="14"/>
  <c r="AO1011" i="14"/>
  <c r="AN1011" i="14"/>
  <c r="AM1011" i="14"/>
  <c r="AL1011" i="14"/>
  <c r="AK1011" i="14"/>
  <c r="AJ1011" i="14"/>
  <c r="AI1011" i="14"/>
  <c r="AH1011" i="14"/>
  <c r="AG1011" i="14"/>
  <c r="AF1011" i="14"/>
  <c r="AE1011" i="14"/>
  <c r="AD1011" i="14"/>
  <c r="AC1011" i="14"/>
  <c r="AB1011" i="14"/>
  <c r="AA1011" i="14"/>
  <c r="Z1011" i="14"/>
  <c r="Y1011" i="14"/>
  <c r="X1011" i="14"/>
  <c r="W1011" i="14"/>
  <c r="V1011" i="14"/>
  <c r="U1011" i="14"/>
  <c r="T1011" i="14"/>
  <c r="S1011" i="14"/>
  <c r="R1011" i="14"/>
  <c r="Q1011" i="14"/>
  <c r="P1011" i="14"/>
  <c r="O1011" i="14"/>
  <c r="N1011" i="14"/>
  <c r="M1011" i="14"/>
  <c r="L1011" i="14"/>
  <c r="K1011" i="14"/>
  <c r="J1011" i="14"/>
  <c r="I1011" i="14"/>
  <c r="H1011" i="14"/>
  <c r="AT1009" i="14"/>
  <c r="AS1009" i="14"/>
  <c r="AR1009" i="14"/>
  <c r="AQ1009" i="14"/>
  <c r="AP1009" i="14"/>
  <c r="AO1009" i="14"/>
  <c r="AN1009" i="14"/>
  <c r="AM1009" i="14"/>
  <c r="AL1009" i="14"/>
  <c r="AK1009" i="14"/>
  <c r="AJ1009" i="14"/>
  <c r="AI1009" i="14"/>
  <c r="AH1009" i="14"/>
  <c r="AG1009" i="14"/>
  <c r="AF1009" i="14"/>
  <c r="AE1009" i="14"/>
  <c r="AD1009" i="14"/>
  <c r="AC1009" i="14"/>
  <c r="AB1009" i="14"/>
  <c r="AA1009" i="14"/>
  <c r="Z1009" i="14"/>
  <c r="Y1009" i="14"/>
  <c r="X1009" i="14"/>
  <c r="W1009" i="14"/>
  <c r="V1009" i="14"/>
  <c r="U1009" i="14"/>
  <c r="T1009" i="14"/>
  <c r="S1009" i="14"/>
  <c r="R1009" i="14"/>
  <c r="Q1009" i="14"/>
  <c r="P1009" i="14"/>
  <c r="O1009" i="14"/>
  <c r="N1009" i="14"/>
  <c r="M1009" i="14"/>
  <c r="L1009" i="14"/>
  <c r="K1009" i="14"/>
  <c r="J1009" i="14"/>
  <c r="I1009" i="14"/>
  <c r="H1009" i="14"/>
  <c r="AT1007" i="14"/>
  <c r="AS1007" i="14"/>
  <c r="AR1007" i="14"/>
  <c r="AQ1007" i="14"/>
  <c r="AP1007" i="14"/>
  <c r="AO1007" i="14"/>
  <c r="AN1007" i="14"/>
  <c r="AM1007" i="14"/>
  <c r="AL1007" i="14"/>
  <c r="AK1007" i="14"/>
  <c r="AJ1007" i="14"/>
  <c r="AI1007" i="14"/>
  <c r="AH1007" i="14"/>
  <c r="AG1007" i="14"/>
  <c r="AF1007" i="14"/>
  <c r="AE1007" i="14"/>
  <c r="AD1007" i="14"/>
  <c r="AC1007" i="14"/>
  <c r="AB1007" i="14"/>
  <c r="AA1007" i="14"/>
  <c r="Z1007" i="14"/>
  <c r="Y1007" i="14"/>
  <c r="X1007" i="14"/>
  <c r="W1007" i="14"/>
  <c r="V1007" i="14"/>
  <c r="U1007" i="14"/>
  <c r="T1007" i="14"/>
  <c r="S1007" i="14"/>
  <c r="R1007" i="14"/>
  <c r="Q1007" i="14"/>
  <c r="P1007" i="14"/>
  <c r="O1007" i="14"/>
  <c r="N1007" i="14"/>
  <c r="M1007" i="14"/>
  <c r="L1007" i="14"/>
  <c r="K1007" i="14"/>
  <c r="J1007" i="14"/>
  <c r="I1007" i="14"/>
  <c r="H1007" i="14"/>
  <c r="AT1005" i="14"/>
  <c r="AS1005" i="14"/>
  <c r="AR1005" i="14"/>
  <c r="AQ1005" i="14"/>
  <c r="AP1005" i="14"/>
  <c r="AO1005" i="14"/>
  <c r="AN1005" i="14"/>
  <c r="AM1005" i="14"/>
  <c r="AL1005" i="14"/>
  <c r="AK1005" i="14"/>
  <c r="AJ1005" i="14"/>
  <c r="AI1005" i="14"/>
  <c r="AH1005" i="14"/>
  <c r="AG1005" i="14"/>
  <c r="AF1005" i="14"/>
  <c r="AE1005" i="14"/>
  <c r="AD1005" i="14"/>
  <c r="AC1005" i="14"/>
  <c r="AB1005" i="14"/>
  <c r="AA1005" i="14"/>
  <c r="Z1005" i="14"/>
  <c r="Y1005" i="14"/>
  <c r="X1005" i="14"/>
  <c r="W1005" i="14"/>
  <c r="V1005" i="14"/>
  <c r="U1005" i="14"/>
  <c r="T1005" i="14"/>
  <c r="S1005" i="14"/>
  <c r="R1005" i="14"/>
  <c r="Q1005" i="14"/>
  <c r="P1005" i="14"/>
  <c r="O1005" i="14"/>
  <c r="N1005" i="14"/>
  <c r="M1005" i="14"/>
  <c r="L1005" i="14"/>
  <c r="K1005" i="14"/>
  <c r="J1005" i="14"/>
  <c r="I1005" i="14"/>
  <c r="H1005" i="14"/>
  <c r="AT1003" i="14"/>
  <c r="AS1003" i="14"/>
  <c r="AR1003" i="14"/>
  <c r="AQ1003" i="14"/>
  <c r="AP1003" i="14"/>
  <c r="AO1003" i="14"/>
  <c r="AN1003" i="14"/>
  <c r="AM1003" i="14"/>
  <c r="AL1003" i="14"/>
  <c r="AK1003" i="14"/>
  <c r="AJ1003" i="14"/>
  <c r="AI1003" i="14"/>
  <c r="AH1003" i="14"/>
  <c r="AG1003" i="14"/>
  <c r="AF1003" i="14"/>
  <c r="AE1003" i="14"/>
  <c r="AD1003" i="14"/>
  <c r="AC1003" i="14"/>
  <c r="AB1003" i="14"/>
  <c r="AA1003" i="14"/>
  <c r="Z1003" i="14"/>
  <c r="Y1003" i="14"/>
  <c r="X1003" i="14"/>
  <c r="W1003" i="14"/>
  <c r="V1003" i="14"/>
  <c r="U1003" i="14"/>
  <c r="T1003" i="14"/>
  <c r="S1003" i="14"/>
  <c r="R1003" i="14"/>
  <c r="Q1003" i="14"/>
  <c r="P1003" i="14"/>
  <c r="O1003" i="14"/>
  <c r="N1003" i="14"/>
  <c r="M1003" i="14"/>
  <c r="L1003" i="14"/>
  <c r="K1003" i="14"/>
  <c r="J1003" i="14"/>
  <c r="I1003" i="14"/>
  <c r="H1003" i="14"/>
  <c r="AT1001" i="14"/>
  <c r="AS1001" i="14"/>
  <c r="AR1001" i="14"/>
  <c r="AQ1001" i="14"/>
  <c r="AP1001" i="14"/>
  <c r="AO1001" i="14"/>
  <c r="AN1001" i="14"/>
  <c r="AM1001" i="14"/>
  <c r="AL1001" i="14"/>
  <c r="AK1001" i="14"/>
  <c r="AJ1001" i="14"/>
  <c r="AI1001" i="14"/>
  <c r="AH1001" i="14"/>
  <c r="AG1001" i="14"/>
  <c r="AF1001" i="14"/>
  <c r="AE1001" i="14"/>
  <c r="AD1001" i="14"/>
  <c r="AC1001" i="14"/>
  <c r="AB1001" i="14"/>
  <c r="AA1001" i="14"/>
  <c r="Z1001" i="14"/>
  <c r="Y1001" i="14"/>
  <c r="X1001" i="14"/>
  <c r="W1001" i="14"/>
  <c r="V1001" i="14"/>
  <c r="U1001" i="14"/>
  <c r="T1001" i="14"/>
  <c r="S1001" i="14"/>
  <c r="R1001" i="14"/>
  <c r="Q1001" i="14"/>
  <c r="P1001" i="14"/>
  <c r="O1001" i="14"/>
  <c r="N1001" i="14"/>
  <c r="M1001" i="14"/>
  <c r="L1001" i="14"/>
  <c r="K1001" i="14"/>
  <c r="J1001" i="14"/>
  <c r="I1001" i="14"/>
  <c r="H1001" i="14"/>
  <c r="AT999" i="14"/>
  <c r="AS999" i="14"/>
  <c r="AR999" i="14"/>
  <c r="AQ999" i="14"/>
  <c r="AP999" i="14"/>
  <c r="AO999" i="14"/>
  <c r="AN999" i="14"/>
  <c r="AM999" i="14"/>
  <c r="AL999" i="14"/>
  <c r="AK999" i="14"/>
  <c r="AJ999" i="14"/>
  <c r="AI999" i="14"/>
  <c r="AH999" i="14"/>
  <c r="AG999" i="14"/>
  <c r="AF999" i="14"/>
  <c r="AE999" i="14"/>
  <c r="AD999" i="14"/>
  <c r="AC999" i="14"/>
  <c r="AB999" i="14"/>
  <c r="AA999" i="14"/>
  <c r="Z999" i="14"/>
  <c r="Y999" i="14"/>
  <c r="X999" i="14"/>
  <c r="W999" i="14"/>
  <c r="V999" i="14"/>
  <c r="U999" i="14"/>
  <c r="T999" i="14"/>
  <c r="S999" i="14"/>
  <c r="R999" i="14"/>
  <c r="Q999" i="14"/>
  <c r="P999" i="14"/>
  <c r="O999" i="14"/>
  <c r="N999" i="14"/>
  <c r="M999" i="14"/>
  <c r="L999" i="14"/>
  <c r="K999" i="14"/>
  <c r="J999" i="14"/>
  <c r="I999" i="14"/>
  <c r="H999" i="14"/>
  <c r="AT997" i="14"/>
  <c r="AS997" i="14"/>
  <c r="AR997" i="14"/>
  <c r="AQ997" i="14"/>
  <c r="AP997" i="14"/>
  <c r="AO997" i="14"/>
  <c r="AN997" i="14"/>
  <c r="AM997" i="14"/>
  <c r="AL997" i="14"/>
  <c r="AK997" i="14"/>
  <c r="AJ997" i="14"/>
  <c r="AI997" i="14"/>
  <c r="AH997" i="14"/>
  <c r="AG997" i="14"/>
  <c r="AF997" i="14"/>
  <c r="AE997" i="14"/>
  <c r="AD997" i="14"/>
  <c r="AC997" i="14"/>
  <c r="AB997" i="14"/>
  <c r="AA997" i="14"/>
  <c r="Z997" i="14"/>
  <c r="Y997" i="14"/>
  <c r="X997" i="14"/>
  <c r="W997" i="14"/>
  <c r="V997" i="14"/>
  <c r="U997" i="14"/>
  <c r="T997" i="14"/>
  <c r="S997" i="14"/>
  <c r="R997" i="14"/>
  <c r="Q997" i="14"/>
  <c r="P997" i="14"/>
  <c r="O997" i="14"/>
  <c r="N997" i="14"/>
  <c r="M997" i="14"/>
  <c r="L997" i="14"/>
  <c r="K997" i="14"/>
  <c r="J997" i="14"/>
  <c r="I997" i="14"/>
  <c r="H997" i="14"/>
  <c r="AT995" i="14"/>
  <c r="AS995" i="14"/>
  <c r="AR995" i="14"/>
  <c r="AQ995" i="14"/>
  <c r="AP995" i="14"/>
  <c r="AO995" i="14"/>
  <c r="AN995" i="14"/>
  <c r="AM995" i="14"/>
  <c r="AL995" i="14"/>
  <c r="AK995" i="14"/>
  <c r="AJ995" i="14"/>
  <c r="AI995" i="14"/>
  <c r="AH995" i="14"/>
  <c r="AG995" i="14"/>
  <c r="AF995" i="14"/>
  <c r="AE995" i="14"/>
  <c r="AD995" i="14"/>
  <c r="AC995" i="14"/>
  <c r="AB995" i="14"/>
  <c r="AA995" i="14"/>
  <c r="Z995" i="14"/>
  <c r="Y995" i="14"/>
  <c r="X995" i="14"/>
  <c r="W995" i="14"/>
  <c r="V995" i="14"/>
  <c r="U995" i="14"/>
  <c r="T995" i="14"/>
  <c r="S995" i="14"/>
  <c r="R995" i="14"/>
  <c r="Q995" i="14"/>
  <c r="P995" i="14"/>
  <c r="O995" i="14"/>
  <c r="N995" i="14"/>
  <c r="M995" i="14"/>
  <c r="L995" i="14"/>
  <c r="K995" i="14"/>
  <c r="J995" i="14"/>
  <c r="I995" i="14"/>
  <c r="H995" i="14"/>
  <c r="AT993" i="14"/>
  <c r="AS993" i="14"/>
  <c r="AR993" i="14"/>
  <c r="AQ993" i="14"/>
  <c r="AP993" i="14"/>
  <c r="AO993" i="14"/>
  <c r="AN993" i="14"/>
  <c r="AM993" i="14"/>
  <c r="AL993" i="14"/>
  <c r="AK993" i="14"/>
  <c r="AJ993" i="14"/>
  <c r="AI993" i="14"/>
  <c r="AH993" i="14"/>
  <c r="AG993" i="14"/>
  <c r="AF993" i="14"/>
  <c r="AE993" i="14"/>
  <c r="AD993" i="14"/>
  <c r="AC993" i="14"/>
  <c r="AB993" i="14"/>
  <c r="AA993" i="14"/>
  <c r="Z993" i="14"/>
  <c r="Y993" i="14"/>
  <c r="X993" i="14"/>
  <c r="W993" i="14"/>
  <c r="V993" i="14"/>
  <c r="U993" i="14"/>
  <c r="T993" i="14"/>
  <c r="S993" i="14"/>
  <c r="R993" i="14"/>
  <c r="Q993" i="14"/>
  <c r="P993" i="14"/>
  <c r="O993" i="14"/>
  <c r="N993" i="14"/>
  <c r="M993" i="14"/>
  <c r="L993" i="14"/>
  <c r="K993" i="14"/>
  <c r="J993" i="14"/>
  <c r="I993" i="14"/>
  <c r="H993" i="14"/>
  <c r="AT990" i="14"/>
  <c r="AS990" i="14"/>
  <c r="AR990" i="14"/>
  <c r="AQ990" i="14"/>
  <c r="AP990" i="14"/>
  <c r="AO990" i="14"/>
  <c r="AN990" i="14"/>
  <c r="AM990" i="14"/>
  <c r="AL990" i="14"/>
  <c r="AK990" i="14"/>
  <c r="AJ990" i="14"/>
  <c r="AI990" i="14"/>
  <c r="AH990" i="14"/>
  <c r="AG990" i="14"/>
  <c r="AF990" i="14"/>
  <c r="AE990" i="14"/>
  <c r="AD990" i="14"/>
  <c r="AC990" i="14"/>
  <c r="AB990" i="14"/>
  <c r="AA990" i="14"/>
  <c r="Z990" i="14"/>
  <c r="Y990" i="14"/>
  <c r="X990" i="14"/>
  <c r="W990" i="14"/>
  <c r="V990" i="14"/>
  <c r="U990" i="14"/>
  <c r="T990" i="14"/>
  <c r="S990" i="14"/>
  <c r="R990" i="14"/>
  <c r="Q990" i="14"/>
  <c r="P990" i="14"/>
  <c r="O990" i="14"/>
  <c r="N990" i="14"/>
  <c r="M990" i="14"/>
  <c r="L990" i="14"/>
  <c r="K990" i="14"/>
  <c r="J990" i="14"/>
  <c r="I990" i="14"/>
  <c r="H990" i="14"/>
  <c r="AT988" i="14"/>
  <c r="AS988" i="14"/>
  <c r="AR988" i="14"/>
  <c r="AQ988" i="14"/>
  <c r="AP988" i="14"/>
  <c r="AO988" i="14"/>
  <c r="AN988" i="14"/>
  <c r="AM988" i="14"/>
  <c r="AL988" i="14"/>
  <c r="AK988" i="14"/>
  <c r="AJ988" i="14"/>
  <c r="AI988" i="14"/>
  <c r="AH988" i="14"/>
  <c r="AG988" i="14"/>
  <c r="AF988" i="14"/>
  <c r="AE988" i="14"/>
  <c r="AD988" i="14"/>
  <c r="AC988" i="14"/>
  <c r="AB988" i="14"/>
  <c r="AA988" i="14"/>
  <c r="Z988" i="14"/>
  <c r="Y988" i="14"/>
  <c r="X988" i="14"/>
  <c r="W988" i="14"/>
  <c r="V988" i="14"/>
  <c r="U988" i="14"/>
  <c r="T988" i="14"/>
  <c r="S988" i="14"/>
  <c r="R988" i="14"/>
  <c r="Q988" i="14"/>
  <c r="P988" i="14"/>
  <c r="O988" i="14"/>
  <c r="N988" i="14"/>
  <c r="M988" i="14"/>
  <c r="L988" i="14"/>
  <c r="K988" i="14"/>
  <c r="J988" i="14"/>
  <c r="I988" i="14"/>
  <c r="H988" i="14"/>
  <c r="AT986" i="14"/>
  <c r="AS986" i="14"/>
  <c r="AR986" i="14"/>
  <c r="AQ986" i="14"/>
  <c r="AP986" i="14"/>
  <c r="AO986" i="14"/>
  <c r="AN986" i="14"/>
  <c r="AM986" i="14"/>
  <c r="AL986" i="14"/>
  <c r="AK986" i="14"/>
  <c r="AJ986" i="14"/>
  <c r="AI986" i="14"/>
  <c r="AH986" i="14"/>
  <c r="AG986" i="14"/>
  <c r="AF986" i="14"/>
  <c r="AE986" i="14"/>
  <c r="AD986" i="14"/>
  <c r="AC986" i="14"/>
  <c r="AB986" i="14"/>
  <c r="AA986" i="14"/>
  <c r="Z986" i="14"/>
  <c r="Y986" i="14"/>
  <c r="X986" i="14"/>
  <c r="W986" i="14"/>
  <c r="V986" i="14"/>
  <c r="U986" i="14"/>
  <c r="T986" i="14"/>
  <c r="S986" i="14"/>
  <c r="R986" i="14"/>
  <c r="Q986" i="14"/>
  <c r="P986" i="14"/>
  <c r="O986" i="14"/>
  <c r="N986" i="14"/>
  <c r="M986" i="14"/>
  <c r="L986" i="14"/>
  <c r="K986" i="14"/>
  <c r="J986" i="14"/>
  <c r="I986" i="14"/>
  <c r="H986" i="14"/>
  <c r="AT982" i="14"/>
  <c r="AS982" i="14"/>
  <c r="AR982" i="14"/>
  <c r="AQ982" i="14"/>
  <c r="AP982" i="14"/>
  <c r="AO982" i="14"/>
  <c r="AN982" i="14"/>
  <c r="AM982" i="14"/>
  <c r="AL982" i="14"/>
  <c r="AK982" i="14"/>
  <c r="AJ982" i="14"/>
  <c r="AI982" i="14"/>
  <c r="AH982" i="14"/>
  <c r="AG982" i="14"/>
  <c r="AF982" i="14"/>
  <c r="AE982" i="14"/>
  <c r="AD982" i="14"/>
  <c r="AC982" i="14"/>
  <c r="AB982" i="14"/>
  <c r="AA982" i="14"/>
  <c r="Z982" i="14"/>
  <c r="Y982" i="14"/>
  <c r="X982" i="14"/>
  <c r="W982" i="14"/>
  <c r="V982" i="14"/>
  <c r="U982" i="14"/>
  <c r="T982" i="14"/>
  <c r="S982" i="14"/>
  <c r="R982" i="14"/>
  <c r="Q982" i="14"/>
  <c r="P982" i="14"/>
  <c r="O982" i="14"/>
  <c r="N982" i="14"/>
  <c r="M982" i="14"/>
  <c r="L982" i="14"/>
  <c r="K982" i="14"/>
  <c r="J982" i="14"/>
  <c r="I982" i="14"/>
  <c r="H982" i="14"/>
  <c r="AT980" i="14"/>
  <c r="AS980" i="14"/>
  <c r="AR980" i="14"/>
  <c r="AQ980" i="14"/>
  <c r="AP980" i="14"/>
  <c r="AO980" i="14"/>
  <c r="AN980" i="14"/>
  <c r="AM980" i="14"/>
  <c r="AL980" i="14"/>
  <c r="AK980" i="14"/>
  <c r="AJ980" i="14"/>
  <c r="AI980" i="14"/>
  <c r="AH980" i="14"/>
  <c r="AG980" i="14"/>
  <c r="AF980" i="14"/>
  <c r="AE980" i="14"/>
  <c r="AD980" i="14"/>
  <c r="AC980" i="14"/>
  <c r="AB980" i="14"/>
  <c r="AA980" i="14"/>
  <c r="Z980" i="14"/>
  <c r="Y980" i="14"/>
  <c r="X980" i="14"/>
  <c r="W980" i="14"/>
  <c r="V980" i="14"/>
  <c r="U980" i="14"/>
  <c r="T980" i="14"/>
  <c r="S980" i="14"/>
  <c r="R980" i="14"/>
  <c r="Q980" i="14"/>
  <c r="P980" i="14"/>
  <c r="O980" i="14"/>
  <c r="N980" i="14"/>
  <c r="M980" i="14"/>
  <c r="L980" i="14"/>
  <c r="K980" i="14"/>
  <c r="J980" i="14"/>
  <c r="I980" i="14"/>
  <c r="H980" i="14"/>
  <c r="AT978" i="14"/>
  <c r="AS978" i="14"/>
  <c r="AR978" i="14"/>
  <c r="AQ978" i="14"/>
  <c r="AP978" i="14"/>
  <c r="AO978" i="14"/>
  <c r="AN978" i="14"/>
  <c r="AM978" i="14"/>
  <c r="AL978" i="14"/>
  <c r="AK978" i="14"/>
  <c r="AJ978" i="14"/>
  <c r="AI978" i="14"/>
  <c r="AH978" i="14"/>
  <c r="AG978" i="14"/>
  <c r="AF978" i="14"/>
  <c r="AE978" i="14"/>
  <c r="AD978" i="14"/>
  <c r="AC978" i="14"/>
  <c r="AB978" i="14"/>
  <c r="AA978" i="14"/>
  <c r="Z978" i="14"/>
  <c r="Y978" i="14"/>
  <c r="X978" i="14"/>
  <c r="W978" i="14"/>
  <c r="V978" i="14"/>
  <c r="U978" i="14"/>
  <c r="T978" i="14"/>
  <c r="S978" i="14"/>
  <c r="R978" i="14"/>
  <c r="Q978" i="14"/>
  <c r="P978" i="14"/>
  <c r="O978" i="14"/>
  <c r="N978" i="14"/>
  <c r="M978" i="14"/>
  <c r="L978" i="14"/>
  <c r="K978" i="14"/>
  <c r="J978" i="14"/>
  <c r="I978" i="14"/>
  <c r="H978" i="14"/>
  <c r="AT976" i="14"/>
  <c r="AS976" i="14"/>
  <c r="AR976" i="14"/>
  <c r="AQ976" i="14"/>
  <c r="AP976" i="14"/>
  <c r="AO976" i="14"/>
  <c r="AN976" i="14"/>
  <c r="AM976" i="14"/>
  <c r="AL976" i="14"/>
  <c r="AK976" i="14"/>
  <c r="AJ976" i="14"/>
  <c r="AI976" i="14"/>
  <c r="AH976" i="14"/>
  <c r="AG976" i="14"/>
  <c r="AF976" i="14"/>
  <c r="AE976" i="14"/>
  <c r="AD976" i="14"/>
  <c r="AC976" i="14"/>
  <c r="AB976" i="14"/>
  <c r="AA976" i="14"/>
  <c r="Z976" i="14"/>
  <c r="Y976" i="14"/>
  <c r="X976" i="14"/>
  <c r="W976" i="14"/>
  <c r="V976" i="14"/>
  <c r="U976" i="14"/>
  <c r="T976" i="14"/>
  <c r="S976" i="14"/>
  <c r="R976" i="14"/>
  <c r="Q976" i="14"/>
  <c r="P976" i="14"/>
  <c r="O976" i="14"/>
  <c r="N976" i="14"/>
  <c r="M976" i="14"/>
  <c r="L976" i="14"/>
  <c r="K976" i="14"/>
  <c r="J976" i="14"/>
  <c r="I976" i="14"/>
  <c r="H976" i="14"/>
  <c r="AT974" i="14"/>
  <c r="AS974" i="14"/>
  <c r="AR974" i="14"/>
  <c r="AQ974" i="14"/>
  <c r="AP974" i="14"/>
  <c r="AO974" i="14"/>
  <c r="AN974" i="14"/>
  <c r="AM974" i="14"/>
  <c r="AL974" i="14"/>
  <c r="AK974" i="14"/>
  <c r="AJ974" i="14"/>
  <c r="AI974" i="14"/>
  <c r="AH974" i="14"/>
  <c r="AG974" i="14"/>
  <c r="AF974" i="14"/>
  <c r="AE974" i="14"/>
  <c r="AD974" i="14"/>
  <c r="AC974" i="14"/>
  <c r="AB974" i="14"/>
  <c r="AA974" i="14"/>
  <c r="Z974" i="14"/>
  <c r="Y974" i="14"/>
  <c r="X974" i="14"/>
  <c r="W974" i="14"/>
  <c r="V974" i="14"/>
  <c r="U974" i="14"/>
  <c r="T974" i="14"/>
  <c r="S974" i="14"/>
  <c r="R974" i="14"/>
  <c r="Q974" i="14"/>
  <c r="P974" i="14"/>
  <c r="O974" i="14"/>
  <c r="N974" i="14"/>
  <c r="M974" i="14"/>
  <c r="L974" i="14"/>
  <c r="K974" i="14"/>
  <c r="J974" i="14"/>
  <c r="I974" i="14"/>
  <c r="H974" i="14"/>
  <c r="AT972" i="14"/>
  <c r="AS972" i="14"/>
  <c r="AR972" i="14"/>
  <c r="AQ972" i="14"/>
  <c r="AP972" i="14"/>
  <c r="AO972" i="14"/>
  <c r="AN972" i="14"/>
  <c r="AM972" i="14"/>
  <c r="AL972" i="14"/>
  <c r="AK972" i="14"/>
  <c r="AJ972" i="14"/>
  <c r="AI972" i="14"/>
  <c r="AH972" i="14"/>
  <c r="AG972" i="14"/>
  <c r="AF972" i="14"/>
  <c r="AE972" i="14"/>
  <c r="AD972" i="14"/>
  <c r="AC972" i="14"/>
  <c r="AB972" i="14"/>
  <c r="AA972" i="14"/>
  <c r="Z972" i="14"/>
  <c r="Y972" i="14"/>
  <c r="X972" i="14"/>
  <c r="W972" i="14"/>
  <c r="V972" i="14"/>
  <c r="U972" i="14"/>
  <c r="T972" i="14"/>
  <c r="S972" i="14"/>
  <c r="R972" i="14"/>
  <c r="Q972" i="14"/>
  <c r="P972" i="14"/>
  <c r="O972" i="14"/>
  <c r="N972" i="14"/>
  <c r="M972" i="14"/>
  <c r="L972" i="14"/>
  <c r="K972" i="14"/>
  <c r="J972" i="14"/>
  <c r="I972" i="14"/>
  <c r="H972" i="14"/>
  <c r="AT969" i="14"/>
  <c r="AS969" i="14"/>
  <c r="AR969" i="14"/>
  <c r="AQ969" i="14"/>
  <c r="AP969" i="14"/>
  <c r="AO969" i="14"/>
  <c r="AN969" i="14"/>
  <c r="AM969" i="14"/>
  <c r="AL969" i="14"/>
  <c r="AK969" i="14"/>
  <c r="AJ969" i="14"/>
  <c r="AI969" i="14"/>
  <c r="AH969" i="14"/>
  <c r="AG969" i="14"/>
  <c r="AF969" i="14"/>
  <c r="AE969" i="14"/>
  <c r="AD969" i="14"/>
  <c r="AC969" i="14"/>
  <c r="AB969" i="14"/>
  <c r="AA969" i="14"/>
  <c r="Z969" i="14"/>
  <c r="Y969" i="14"/>
  <c r="X969" i="14"/>
  <c r="W969" i="14"/>
  <c r="V969" i="14"/>
  <c r="U969" i="14"/>
  <c r="T969" i="14"/>
  <c r="S969" i="14"/>
  <c r="R969" i="14"/>
  <c r="Q969" i="14"/>
  <c r="P969" i="14"/>
  <c r="O969" i="14"/>
  <c r="N969" i="14"/>
  <c r="M969" i="14"/>
  <c r="L969" i="14"/>
  <c r="K969" i="14"/>
  <c r="J969" i="14"/>
  <c r="I969" i="14"/>
  <c r="H969" i="14"/>
  <c r="AT967" i="14"/>
  <c r="AS967" i="14"/>
  <c r="AR967" i="14"/>
  <c r="AQ967" i="14"/>
  <c r="AQ966" i="14" s="1"/>
  <c r="AP967" i="14"/>
  <c r="AO967" i="14"/>
  <c r="AN967" i="14"/>
  <c r="AM967" i="14"/>
  <c r="AM966" i="14" s="1"/>
  <c r="AL967" i="14"/>
  <c r="AK967" i="14"/>
  <c r="AJ967" i="14"/>
  <c r="AI967" i="14"/>
  <c r="AH967" i="14"/>
  <c r="AG967" i="14"/>
  <c r="AF967" i="14"/>
  <c r="AE967" i="14"/>
  <c r="AE966" i="14" s="1"/>
  <c r="AD967" i="14"/>
  <c r="AC967" i="14"/>
  <c r="AB967" i="14"/>
  <c r="AA967" i="14"/>
  <c r="AA966" i="14" s="1"/>
  <c r="Z967" i="14"/>
  <c r="Y967" i="14"/>
  <c r="X967" i="14"/>
  <c r="W967" i="14"/>
  <c r="W966" i="14" s="1"/>
  <c r="V967" i="14"/>
  <c r="U967" i="14"/>
  <c r="T967" i="14"/>
  <c r="S967" i="14"/>
  <c r="S966" i="14" s="1"/>
  <c r="R967" i="14"/>
  <c r="Q967" i="14"/>
  <c r="P967" i="14"/>
  <c r="O967" i="14"/>
  <c r="O966" i="14" s="1"/>
  <c r="N967" i="14"/>
  <c r="M967" i="14"/>
  <c r="L967" i="14"/>
  <c r="K967" i="14"/>
  <c r="K966" i="14" s="1"/>
  <c r="J967" i="14"/>
  <c r="J966" i="14" s="1"/>
  <c r="I967" i="14"/>
  <c r="H967" i="14"/>
  <c r="AT963" i="14"/>
  <c r="AT962" i="14" s="1"/>
  <c r="AS963" i="14"/>
  <c r="AS962" i="14" s="1"/>
  <c r="AR963" i="14"/>
  <c r="AR962" i="14" s="1"/>
  <c r="AQ963" i="14"/>
  <c r="AQ962" i="14" s="1"/>
  <c r="AP963" i="14"/>
  <c r="AP962" i="14" s="1"/>
  <c r="AO963" i="14"/>
  <c r="AO962" i="14" s="1"/>
  <c r="AN963" i="14"/>
  <c r="AN962" i="14" s="1"/>
  <c r="AM963" i="14"/>
  <c r="AM962" i="14" s="1"/>
  <c r="AL963" i="14"/>
  <c r="AL962" i="14" s="1"/>
  <c r="AK963" i="14"/>
  <c r="AK962" i="14" s="1"/>
  <c r="AJ963" i="14"/>
  <c r="AJ962" i="14" s="1"/>
  <c r="AI963" i="14"/>
  <c r="AI962" i="14" s="1"/>
  <c r="AH963" i="14"/>
  <c r="AH962" i="14" s="1"/>
  <c r="AG963" i="14"/>
  <c r="AG962" i="14" s="1"/>
  <c r="AF963" i="14"/>
  <c r="AF962" i="14" s="1"/>
  <c r="AE963" i="14"/>
  <c r="AE962" i="14" s="1"/>
  <c r="AD963" i="14"/>
  <c r="AD962" i="14" s="1"/>
  <c r="AC963" i="14"/>
  <c r="AC962" i="14" s="1"/>
  <c r="AB963" i="14"/>
  <c r="AB962" i="14" s="1"/>
  <c r="AA963" i="14"/>
  <c r="AA962" i="14" s="1"/>
  <c r="Z963" i="14"/>
  <c r="Z962" i="14" s="1"/>
  <c r="Y963" i="14"/>
  <c r="Y962" i="14" s="1"/>
  <c r="X963" i="14"/>
  <c r="X962" i="14" s="1"/>
  <c r="W963" i="14"/>
  <c r="W962" i="14" s="1"/>
  <c r="V963" i="14"/>
  <c r="V962" i="14" s="1"/>
  <c r="U963" i="14"/>
  <c r="U962" i="14" s="1"/>
  <c r="T963" i="14"/>
  <c r="T962" i="14" s="1"/>
  <c r="S963" i="14"/>
  <c r="S962" i="14" s="1"/>
  <c r="R963" i="14"/>
  <c r="R962" i="14" s="1"/>
  <c r="Q963" i="14"/>
  <c r="Q962" i="14" s="1"/>
  <c r="P963" i="14"/>
  <c r="P962" i="14" s="1"/>
  <c r="O963" i="14"/>
  <c r="O962" i="14" s="1"/>
  <c r="N963" i="14"/>
  <c r="N962" i="14" s="1"/>
  <c r="M963" i="14"/>
  <c r="M962" i="14" s="1"/>
  <c r="L963" i="14"/>
  <c r="L962" i="14" s="1"/>
  <c r="K963" i="14"/>
  <c r="K962" i="14" s="1"/>
  <c r="J963" i="14"/>
  <c r="J962" i="14" s="1"/>
  <c r="I963" i="14"/>
  <c r="I962" i="14" s="1"/>
  <c r="H963" i="14"/>
  <c r="H962" i="14" s="1"/>
  <c r="AT960" i="14"/>
  <c r="AS960" i="14"/>
  <c r="AR960" i="14"/>
  <c r="AQ960" i="14"/>
  <c r="AP960" i="14"/>
  <c r="AO960" i="14"/>
  <c r="AN960" i="14"/>
  <c r="AM960" i="14"/>
  <c r="AL960" i="14"/>
  <c r="AK960" i="14"/>
  <c r="AJ960" i="14"/>
  <c r="AI960" i="14"/>
  <c r="AH960" i="14"/>
  <c r="AG960" i="14"/>
  <c r="AF960" i="14"/>
  <c r="AE960" i="14"/>
  <c r="AD960" i="14"/>
  <c r="AC960" i="14"/>
  <c r="AB960" i="14"/>
  <c r="AA960" i="14"/>
  <c r="Z960" i="14"/>
  <c r="Y960" i="14"/>
  <c r="X960" i="14"/>
  <c r="W960" i="14"/>
  <c r="V960" i="14"/>
  <c r="U960" i="14"/>
  <c r="T960" i="14"/>
  <c r="S960" i="14"/>
  <c r="R960" i="14"/>
  <c r="Q960" i="14"/>
  <c r="P960" i="14"/>
  <c r="L960" i="14"/>
  <c r="K960" i="14"/>
  <c r="J960" i="14"/>
  <c r="I960" i="14"/>
  <c r="H960" i="14"/>
  <c r="AT958" i="14"/>
  <c r="AS958" i="14"/>
  <c r="AR958" i="14"/>
  <c r="AQ958" i="14"/>
  <c r="AP958" i="14"/>
  <c r="AO958" i="14"/>
  <c r="AN958" i="14"/>
  <c r="AM958" i="14"/>
  <c r="AL958" i="14"/>
  <c r="AK958" i="14"/>
  <c r="AJ958" i="14"/>
  <c r="AI958" i="14"/>
  <c r="AH958" i="14"/>
  <c r="AG958" i="14"/>
  <c r="AF958" i="14"/>
  <c r="AE958" i="14"/>
  <c r="AD958" i="14"/>
  <c r="AC958" i="14"/>
  <c r="AB958" i="14"/>
  <c r="AA958" i="14"/>
  <c r="Z958" i="14"/>
  <c r="Y958" i="14"/>
  <c r="X958" i="14"/>
  <c r="W958" i="14"/>
  <c r="V958" i="14"/>
  <c r="U958" i="14"/>
  <c r="T958" i="14"/>
  <c r="S958" i="14"/>
  <c r="R958" i="14"/>
  <c r="Q958" i="14"/>
  <c r="P958" i="14"/>
  <c r="L958" i="14"/>
  <c r="K958" i="14"/>
  <c r="J958" i="14"/>
  <c r="I958" i="14"/>
  <c r="H958" i="14"/>
  <c r="AT956" i="14"/>
  <c r="AS956" i="14"/>
  <c r="AR956" i="14"/>
  <c r="AQ956" i="14"/>
  <c r="AP956" i="14"/>
  <c r="AO956" i="14"/>
  <c r="AN956" i="14"/>
  <c r="AM956" i="14"/>
  <c r="AL956" i="14"/>
  <c r="AK956" i="14"/>
  <c r="AJ956" i="14"/>
  <c r="AI956" i="14"/>
  <c r="AH956" i="14"/>
  <c r="AG956" i="14"/>
  <c r="AF956" i="14"/>
  <c r="AE956" i="14"/>
  <c r="AD956" i="14"/>
  <c r="AC956" i="14"/>
  <c r="AB956" i="14"/>
  <c r="AA956" i="14"/>
  <c r="Z956" i="14"/>
  <c r="Y956" i="14"/>
  <c r="X956" i="14"/>
  <c r="W956" i="14"/>
  <c r="V956" i="14"/>
  <c r="U956" i="14"/>
  <c r="T956" i="14"/>
  <c r="S956" i="14"/>
  <c r="R956" i="14"/>
  <c r="Q956" i="14"/>
  <c r="P956" i="14"/>
  <c r="L956" i="14"/>
  <c r="K956" i="14"/>
  <c r="J956" i="14"/>
  <c r="I956" i="14"/>
  <c r="H956" i="14"/>
  <c r="AT954" i="14"/>
  <c r="AS954" i="14"/>
  <c r="AR954" i="14"/>
  <c r="AQ954" i="14"/>
  <c r="AP954" i="14"/>
  <c r="AO954" i="14"/>
  <c r="AN954" i="14"/>
  <c r="AM954" i="14"/>
  <c r="AL954" i="14"/>
  <c r="AK954" i="14"/>
  <c r="AJ954" i="14"/>
  <c r="AI954" i="14"/>
  <c r="AH954" i="14"/>
  <c r="AG954" i="14"/>
  <c r="AF954" i="14"/>
  <c r="AE954" i="14"/>
  <c r="AD954" i="14"/>
  <c r="AC954" i="14"/>
  <c r="AB954" i="14"/>
  <c r="AA954" i="14"/>
  <c r="Z954" i="14"/>
  <c r="Y954" i="14"/>
  <c r="X954" i="14"/>
  <c r="W954" i="14"/>
  <c r="V954" i="14"/>
  <c r="U954" i="14"/>
  <c r="T954" i="14"/>
  <c r="S954" i="14"/>
  <c r="R954" i="14"/>
  <c r="Q954" i="14"/>
  <c r="P954" i="14"/>
  <c r="L954" i="14"/>
  <c r="K954" i="14"/>
  <c r="J954" i="14"/>
  <c r="I954" i="14"/>
  <c r="H954" i="14"/>
  <c r="AT952" i="14"/>
  <c r="AS952" i="14"/>
  <c r="AR952" i="14"/>
  <c r="AQ952" i="14"/>
  <c r="AP952" i="14"/>
  <c r="AO952" i="14"/>
  <c r="AN952" i="14"/>
  <c r="AM952" i="14"/>
  <c r="AL952" i="14"/>
  <c r="AK952" i="14"/>
  <c r="AJ952" i="14"/>
  <c r="AI952" i="14"/>
  <c r="AH952" i="14"/>
  <c r="AG952" i="14"/>
  <c r="AF952" i="14"/>
  <c r="AE952" i="14"/>
  <c r="AD952" i="14"/>
  <c r="AC952" i="14"/>
  <c r="AB952" i="14"/>
  <c r="AA952" i="14"/>
  <c r="Z952" i="14"/>
  <c r="Y952" i="14"/>
  <c r="X952" i="14"/>
  <c r="W952" i="14"/>
  <c r="V952" i="14"/>
  <c r="U952" i="14"/>
  <c r="T952" i="14"/>
  <c r="S952" i="14"/>
  <c r="R952" i="14"/>
  <c r="Q952" i="14"/>
  <c r="P952" i="14"/>
  <c r="L952" i="14"/>
  <c r="K952" i="14"/>
  <c r="J952" i="14"/>
  <c r="I952" i="14"/>
  <c r="H952" i="14"/>
  <c r="AT950" i="14"/>
  <c r="AS950" i="14"/>
  <c r="AR950" i="14"/>
  <c r="AQ950" i="14"/>
  <c r="AP950" i="14"/>
  <c r="AO950" i="14"/>
  <c r="AN950" i="14"/>
  <c r="AM950" i="14"/>
  <c r="AL950" i="14"/>
  <c r="AK950" i="14"/>
  <c r="AJ950" i="14"/>
  <c r="AI950" i="14"/>
  <c r="AH950" i="14"/>
  <c r="AG950" i="14"/>
  <c r="AF950" i="14"/>
  <c r="AE950" i="14"/>
  <c r="AD950" i="14"/>
  <c r="AC950" i="14"/>
  <c r="AB950" i="14"/>
  <c r="AA950" i="14"/>
  <c r="Z950" i="14"/>
  <c r="Y950" i="14"/>
  <c r="X950" i="14"/>
  <c r="W950" i="14"/>
  <c r="V950" i="14"/>
  <c r="U950" i="14"/>
  <c r="T950" i="14"/>
  <c r="S950" i="14"/>
  <c r="R950" i="14"/>
  <c r="Q950" i="14"/>
  <c r="P950" i="14"/>
  <c r="L950" i="14"/>
  <c r="K950" i="14"/>
  <c r="J950" i="14"/>
  <c r="I950" i="14"/>
  <c r="H950" i="14"/>
  <c r="AT948" i="14"/>
  <c r="AS948" i="14"/>
  <c r="AR948" i="14"/>
  <c r="AQ948" i="14"/>
  <c r="AP948" i="14"/>
  <c r="AO948" i="14"/>
  <c r="AN948" i="14"/>
  <c r="AM948" i="14"/>
  <c r="AL948" i="14"/>
  <c r="AK948" i="14"/>
  <c r="AJ948" i="14"/>
  <c r="AI948" i="14"/>
  <c r="AH948" i="14"/>
  <c r="AG948" i="14"/>
  <c r="AF948" i="14"/>
  <c r="AE948" i="14"/>
  <c r="AD948" i="14"/>
  <c r="AC948" i="14"/>
  <c r="AB948" i="14"/>
  <c r="AA948" i="14"/>
  <c r="Z948" i="14"/>
  <c r="Y948" i="14"/>
  <c r="X948" i="14"/>
  <c r="W948" i="14"/>
  <c r="V948" i="14"/>
  <c r="U948" i="14"/>
  <c r="T948" i="14"/>
  <c r="S948" i="14"/>
  <c r="R948" i="14"/>
  <c r="Q948" i="14"/>
  <c r="P948" i="14"/>
  <c r="L948" i="14"/>
  <c r="K948" i="14"/>
  <c r="J948" i="14"/>
  <c r="I948" i="14"/>
  <c r="H948" i="14"/>
  <c r="AT946" i="14"/>
  <c r="AS946" i="14"/>
  <c r="AR946" i="14"/>
  <c r="AQ946" i="14"/>
  <c r="AP946" i="14"/>
  <c r="AO946" i="14"/>
  <c r="AN946" i="14"/>
  <c r="AM946" i="14"/>
  <c r="AL946" i="14"/>
  <c r="AK946" i="14"/>
  <c r="AJ946" i="14"/>
  <c r="AI946" i="14"/>
  <c r="AH946" i="14"/>
  <c r="AG946" i="14"/>
  <c r="AF946" i="14"/>
  <c r="AE946" i="14"/>
  <c r="AD946" i="14"/>
  <c r="AC946" i="14"/>
  <c r="AB946" i="14"/>
  <c r="AA946" i="14"/>
  <c r="Z946" i="14"/>
  <c r="Y946" i="14"/>
  <c r="X946" i="14"/>
  <c r="W946" i="14"/>
  <c r="V946" i="14"/>
  <c r="U946" i="14"/>
  <c r="T946" i="14"/>
  <c r="S946" i="14"/>
  <c r="R946" i="14"/>
  <c r="Q946" i="14"/>
  <c r="P946" i="14"/>
  <c r="L946" i="14"/>
  <c r="K946" i="14"/>
  <c r="J946" i="14"/>
  <c r="I946" i="14"/>
  <c r="H946" i="14"/>
  <c r="AT944" i="14"/>
  <c r="AS944" i="14"/>
  <c r="AR944" i="14"/>
  <c r="AQ944" i="14"/>
  <c r="AP944" i="14"/>
  <c r="AO944" i="14"/>
  <c r="AN944" i="14"/>
  <c r="AM944" i="14"/>
  <c r="AL944" i="14"/>
  <c r="AK944" i="14"/>
  <c r="AJ944" i="14"/>
  <c r="AI944" i="14"/>
  <c r="AH944" i="14"/>
  <c r="AG944" i="14"/>
  <c r="AF944" i="14"/>
  <c r="AE944" i="14"/>
  <c r="AD944" i="14"/>
  <c r="AC944" i="14"/>
  <c r="AB944" i="14"/>
  <c r="AA944" i="14"/>
  <c r="Z944" i="14"/>
  <c r="Y944" i="14"/>
  <c r="X944" i="14"/>
  <c r="W944" i="14"/>
  <c r="V944" i="14"/>
  <c r="U944" i="14"/>
  <c r="T944" i="14"/>
  <c r="S944" i="14"/>
  <c r="R944" i="14"/>
  <c r="Q944" i="14"/>
  <c r="P944" i="14"/>
  <c r="L944" i="14"/>
  <c r="K944" i="14"/>
  <c r="J944" i="14"/>
  <c r="I944" i="14"/>
  <c r="H944" i="14"/>
  <c r="AT942" i="14"/>
  <c r="AS942" i="14"/>
  <c r="AR942" i="14"/>
  <c r="AQ942" i="14"/>
  <c r="AP942" i="14"/>
  <c r="AO942" i="14"/>
  <c r="AN942" i="14"/>
  <c r="AM942" i="14"/>
  <c r="AL942" i="14"/>
  <c r="AK942" i="14"/>
  <c r="AJ942" i="14"/>
  <c r="AI942" i="14"/>
  <c r="AH942" i="14"/>
  <c r="AG942" i="14"/>
  <c r="AF942" i="14"/>
  <c r="AE942" i="14"/>
  <c r="AD942" i="14"/>
  <c r="AC942" i="14"/>
  <c r="AB942" i="14"/>
  <c r="AA942" i="14"/>
  <c r="Z942" i="14"/>
  <c r="Y942" i="14"/>
  <c r="X942" i="14"/>
  <c r="W942" i="14"/>
  <c r="V942" i="14"/>
  <c r="U942" i="14"/>
  <c r="T942" i="14"/>
  <c r="S942" i="14"/>
  <c r="R942" i="14"/>
  <c r="Q942" i="14"/>
  <c r="P942" i="14"/>
  <c r="L942" i="14"/>
  <c r="K942" i="14"/>
  <c r="J942" i="14"/>
  <c r="I942" i="14"/>
  <c r="H942" i="14"/>
  <c r="AT940" i="14"/>
  <c r="AS940" i="14"/>
  <c r="AR940" i="14"/>
  <c r="AQ940" i="14"/>
  <c r="AP940" i="14"/>
  <c r="AO940" i="14"/>
  <c r="AN940" i="14"/>
  <c r="AM940" i="14"/>
  <c r="AL940" i="14"/>
  <c r="AK940" i="14"/>
  <c r="AJ940" i="14"/>
  <c r="AI940" i="14"/>
  <c r="AH940" i="14"/>
  <c r="AG940" i="14"/>
  <c r="AF940" i="14"/>
  <c r="AE940" i="14"/>
  <c r="AD940" i="14"/>
  <c r="AC940" i="14"/>
  <c r="AB940" i="14"/>
  <c r="AA940" i="14"/>
  <c r="Z940" i="14"/>
  <c r="Y940" i="14"/>
  <c r="X940" i="14"/>
  <c r="W940" i="14"/>
  <c r="V940" i="14"/>
  <c r="U940" i="14"/>
  <c r="T940" i="14"/>
  <c r="S940" i="14"/>
  <c r="R940" i="14"/>
  <c r="Q940" i="14"/>
  <c r="P940" i="14"/>
  <c r="L940" i="14"/>
  <c r="K940" i="14"/>
  <c r="J940" i="14"/>
  <c r="I940" i="14"/>
  <c r="H940" i="14"/>
  <c r="AT938" i="14"/>
  <c r="AS938" i="14"/>
  <c r="AR938" i="14"/>
  <c r="AQ938" i="14"/>
  <c r="AP938" i="14"/>
  <c r="AO938" i="14"/>
  <c r="AN938" i="14"/>
  <c r="AM938" i="14"/>
  <c r="AL938" i="14"/>
  <c r="AK938" i="14"/>
  <c r="AJ938" i="14"/>
  <c r="AI938" i="14"/>
  <c r="AH938" i="14"/>
  <c r="AG938" i="14"/>
  <c r="AF938" i="14"/>
  <c r="AE938" i="14"/>
  <c r="AD938" i="14"/>
  <c r="AC938" i="14"/>
  <c r="AB938" i="14"/>
  <c r="AA938" i="14"/>
  <c r="Z938" i="14"/>
  <c r="Y938" i="14"/>
  <c r="X938" i="14"/>
  <c r="W938" i="14"/>
  <c r="V938" i="14"/>
  <c r="U938" i="14"/>
  <c r="T938" i="14"/>
  <c r="S938" i="14"/>
  <c r="R938" i="14"/>
  <c r="Q938" i="14"/>
  <c r="P938" i="14"/>
  <c r="O938" i="14"/>
  <c r="N938" i="14"/>
  <c r="M938" i="14"/>
  <c r="L938" i="14"/>
  <c r="K938" i="14"/>
  <c r="J938" i="14"/>
  <c r="I938" i="14"/>
  <c r="H938" i="14"/>
  <c r="AT936" i="14"/>
  <c r="AS936" i="14"/>
  <c r="AR936" i="14"/>
  <c r="AQ936" i="14"/>
  <c r="AP936" i="14"/>
  <c r="AO936" i="14"/>
  <c r="AN936" i="14"/>
  <c r="AM936" i="14"/>
  <c r="AL936" i="14"/>
  <c r="AK936" i="14"/>
  <c r="AJ936" i="14"/>
  <c r="AI936" i="14"/>
  <c r="AH936" i="14"/>
  <c r="AG936" i="14"/>
  <c r="AF936" i="14"/>
  <c r="AE936" i="14"/>
  <c r="AD936" i="14"/>
  <c r="AC936" i="14"/>
  <c r="AB936" i="14"/>
  <c r="AA936" i="14"/>
  <c r="Z936" i="14"/>
  <c r="Y936" i="14"/>
  <c r="X936" i="14"/>
  <c r="W936" i="14"/>
  <c r="V936" i="14"/>
  <c r="U936" i="14"/>
  <c r="T936" i="14"/>
  <c r="S936" i="14"/>
  <c r="R936" i="14"/>
  <c r="Q936" i="14"/>
  <c r="P936" i="14"/>
  <c r="O936" i="14"/>
  <c r="N936" i="14"/>
  <c r="M936" i="14"/>
  <c r="L936" i="14"/>
  <c r="K936" i="14"/>
  <c r="J936" i="14"/>
  <c r="I936" i="14"/>
  <c r="H936" i="14"/>
  <c r="AT934" i="14"/>
  <c r="AS934" i="14"/>
  <c r="AR934" i="14"/>
  <c r="AQ934" i="14"/>
  <c r="AP934" i="14"/>
  <c r="AO934" i="14"/>
  <c r="AN934" i="14"/>
  <c r="AM934" i="14"/>
  <c r="AL934" i="14"/>
  <c r="AK934" i="14"/>
  <c r="AJ934" i="14"/>
  <c r="AI934" i="14"/>
  <c r="AH934" i="14"/>
  <c r="AG934" i="14"/>
  <c r="AF934" i="14"/>
  <c r="AE934" i="14"/>
  <c r="AD934" i="14"/>
  <c r="AC934" i="14"/>
  <c r="AB934" i="14"/>
  <c r="AA934" i="14"/>
  <c r="Z934" i="14"/>
  <c r="Y934" i="14"/>
  <c r="X934" i="14"/>
  <c r="W934" i="14"/>
  <c r="V934" i="14"/>
  <c r="U934" i="14"/>
  <c r="T934" i="14"/>
  <c r="S934" i="14"/>
  <c r="R934" i="14"/>
  <c r="Q934" i="14"/>
  <c r="P934" i="14"/>
  <c r="O934" i="14"/>
  <c r="N934" i="14"/>
  <c r="M934" i="14"/>
  <c r="L934" i="14"/>
  <c r="K934" i="14"/>
  <c r="J934" i="14"/>
  <c r="I934" i="14"/>
  <c r="H934" i="14"/>
  <c r="AT932" i="14"/>
  <c r="AS932" i="14"/>
  <c r="AR932" i="14"/>
  <c r="AQ932" i="14"/>
  <c r="AP932" i="14"/>
  <c r="AO932" i="14"/>
  <c r="AN932" i="14"/>
  <c r="AM932" i="14"/>
  <c r="AL932" i="14"/>
  <c r="AK932" i="14"/>
  <c r="AJ932" i="14"/>
  <c r="AI932" i="14"/>
  <c r="AH932" i="14"/>
  <c r="AG932" i="14"/>
  <c r="AF932" i="14"/>
  <c r="AE932" i="14"/>
  <c r="AD932" i="14"/>
  <c r="AC932" i="14"/>
  <c r="AB932" i="14"/>
  <c r="AA932" i="14"/>
  <c r="Z932" i="14"/>
  <c r="Y932" i="14"/>
  <c r="X932" i="14"/>
  <c r="W932" i="14"/>
  <c r="V932" i="14"/>
  <c r="U932" i="14"/>
  <c r="T932" i="14"/>
  <c r="S932" i="14"/>
  <c r="R932" i="14"/>
  <c r="Q932" i="14"/>
  <c r="P932" i="14"/>
  <c r="O932" i="14"/>
  <c r="N932" i="14"/>
  <c r="M932" i="14"/>
  <c r="L932" i="14"/>
  <c r="K932" i="14"/>
  <c r="J932" i="14"/>
  <c r="I932" i="14"/>
  <c r="H932" i="14"/>
  <c r="AT930" i="14"/>
  <c r="AS930" i="14"/>
  <c r="AR930" i="14"/>
  <c r="AQ930" i="14"/>
  <c r="AP930" i="14"/>
  <c r="AO930" i="14"/>
  <c r="AN930" i="14"/>
  <c r="AM930" i="14"/>
  <c r="AL930" i="14"/>
  <c r="AK930" i="14"/>
  <c r="AJ930" i="14"/>
  <c r="AI930" i="14"/>
  <c r="AH930" i="14"/>
  <c r="AG930" i="14"/>
  <c r="AF930" i="14"/>
  <c r="AE930" i="14"/>
  <c r="AD930" i="14"/>
  <c r="AC930" i="14"/>
  <c r="AB930" i="14"/>
  <c r="AA930" i="14"/>
  <c r="Z930" i="14"/>
  <c r="Y930" i="14"/>
  <c r="X930" i="14"/>
  <c r="W930" i="14"/>
  <c r="V930" i="14"/>
  <c r="U930" i="14"/>
  <c r="T930" i="14"/>
  <c r="S930" i="14"/>
  <c r="R930" i="14"/>
  <c r="Q930" i="14"/>
  <c r="P930" i="14"/>
  <c r="O930" i="14"/>
  <c r="N930" i="14"/>
  <c r="M930" i="14"/>
  <c r="L930" i="14"/>
  <c r="K930" i="14"/>
  <c r="J930" i="14"/>
  <c r="I930" i="14"/>
  <c r="H930" i="14"/>
  <c r="AT928" i="14"/>
  <c r="AS928" i="14"/>
  <c r="AR928" i="14"/>
  <c r="AQ928" i="14"/>
  <c r="AP928" i="14"/>
  <c r="AO928" i="14"/>
  <c r="AN928" i="14"/>
  <c r="AM928" i="14"/>
  <c r="AL928" i="14"/>
  <c r="AK928" i="14"/>
  <c r="AJ928" i="14"/>
  <c r="AI928" i="14"/>
  <c r="AH928" i="14"/>
  <c r="AG928" i="14"/>
  <c r="AF928" i="14"/>
  <c r="AE928" i="14"/>
  <c r="AD928" i="14"/>
  <c r="AC928" i="14"/>
  <c r="AB928" i="14"/>
  <c r="AA928" i="14"/>
  <c r="Z928" i="14"/>
  <c r="Y928" i="14"/>
  <c r="X928" i="14"/>
  <c r="W928" i="14"/>
  <c r="V928" i="14"/>
  <c r="U928" i="14"/>
  <c r="T928" i="14"/>
  <c r="S928" i="14"/>
  <c r="R928" i="14"/>
  <c r="Q928" i="14"/>
  <c r="P928" i="14"/>
  <c r="O928" i="14"/>
  <c r="N928" i="14"/>
  <c r="M928" i="14"/>
  <c r="L928" i="14"/>
  <c r="K928" i="14"/>
  <c r="J928" i="14"/>
  <c r="I928" i="14"/>
  <c r="H928" i="14"/>
  <c r="AT926" i="14"/>
  <c r="AS926" i="14"/>
  <c r="AR926" i="14"/>
  <c r="AQ926" i="14"/>
  <c r="AP926" i="14"/>
  <c r="AO926" i="14"/>
  <c r="AN926" i="14"/>
  <c r="AM926" i="14"/>
  <c r="AL926" i="14"/>
  <c r="AK926" i="14"/>
  <c r="AJ926" i="14"/>
  <c r="AI926" i="14"/>
  <c r="AH926" i="14"/>
  <c r="AG926" i="14"/>
  <c r="AF926" i="14"/>
  <c r="AE926" i="14"/>
  <c r="AD926" i="14"/>
  <c r="AC926" i="14"/>
  <c r="AB926" i="14"/>
  <c r="AA926" i="14"/>
  <c r="Z926" i="14"/>
  <c r="Y926" i="14"/>
  <c r="X926" i="14"/>
  <c r="W926" i="14"/>
  <c r="V926" i="14"/>
  <c r="U926" i="14"/>
  <c r="T926" i="14"/>
  <c r="S926" i="14"/>
  <c r="R926" i="14"/>
  <c r="Q926" i="14"/>
  <c r="P926" i="14"/>
  <c r="O926" i="14"/>
  <c r="N926" i="14"/>
  <c r="M926" i="14"/>
  <c r="L926" i="14"/>
  <c r="K926" i="14"/>
  <c r="J926" i="14"/>
  <c r="I926" i="14"/>
  <c r="H926" i="14"/>
  <c r="AT923" i="14"/>
  <c r="AS923" i="14"/>
  <c r="AR923" i="14"/>
  <c r="AQ923" i="14"/>
  <c r="AP923" i="14"/>
  <c r="AO923" i="14"/>
  <c r="AN923" i="14"/>
  <c r="AM923" i="14"/>
  <c r="AL923" i="14"/>
  <c r="AK923" i="14"/>
  <c r="AJ923" i="14"/>
  <c r="AI923" i="14"/>
  <c r="AH923" i="14"/>
  <c r="AG923" i="14"/>
  <c r="AF923" i="14"/>
  <c r="AE923" i="14"/>
  <c r="AD923" i="14"/>
  <c r="AC923" i="14"/>
  <c r="AB923" i="14"/>
  <c r="AA923" i="14"/>
  <c r="Z923" i="14"/>
  <c r="Y923" i="14"/>
  <c r="X923" i="14"/>
  <c r="W923" i="14"/>
  <c r="V923" i="14"/>
  <c r="U923" i="14"/>
  <c r="T923" i="14"/>
  <c r="S923" i="14"/>
  <c r="R923" i="14"/>
  <c r="Q923" i="14"/>
  <c r="P923" i="14"/>
  <c r="O923" i="14"/>
  <c r="N923" i="14"/>
  <c r="M923" i="14"/>
  <c r="L923" i="14"/>
  <c r="K923" i="14"/>
  <c r="J923" i="14"/>
  <c r="I923" i="14"/>
  <c r="H923" i="14"/>
  <c r="AT921" i="14"/>
  <c r="AS921" i="14"/>
  <c r="AR921" i="14"/>
  <c r="AQ921" i="14"/>
  <c r="AP921" i="14"/>
  <c r="AO921" i="14"/>
  <c r="AN921" i="14"/>
  <c r="AM921" i="14"/>
  <c r="AL921" i="14"/>
  <c r="AK921" i="14"/>
  <c r="AJ921" i="14"/>
  <c r="AI921" i="14"/>
  <c r="AH921" i="14"/>
  <c r="AG921" i="14"/>
  <c r="AF921" i="14"/>
  <c r="AE921" i="14"/>
  <c r="AD921" i="14"/>
  <c r="AC921" i="14"/>
  <c r="AB921" i="14"/>
  <c r="AA921" i="14"/>
  <c r="Z921" i="14"/>
  <c r="Y921" i="14"/>
  <c r="X921" i="14"/>
  <c r="W921" i="14"/>
  <c r="V921" i="14"/>
  <c r="U921" i="14"/>
  <c r="T921" i="14"/>
  <c r="S921" i="14"/>
  <c r="R921" i="14"/>
  <c r="Q921" i="14"/>
  <c r="P921" i="14"/>
  <c r="O921" i="14"/>
  <c r="N921" i="14"/>
  <c r="M921" i="14"/>
  <c r="L921" i="14"/>
  <c r="K921" i="14"/>
  <c r="J921" i="14"/>
  <c r="I921" i="14"/>
  <c r="H921" i="14"/>
  <c r="AT919" i="14"/>
  <c r="AS919" i="14"/>
  <c r="AR919" i="14"/>
  <c r="AQ919" i="14"/>
  <c r="AP919" i="14"/>
  <c r="AO919" i="14"/>
  <c r="AN919" i="14"/>
  <c r="AM919" i="14"/>
  <c r="AL919" i="14"/>
  <c r="AK919" i="14"/>
  <c r="AJ919" i="14"/>
  <c r="AI919" i="14"/>
  <c r="AH919" i="14"/>
  <c r="AG919" i="14"/>
  <c r="AF919" i="14"/>
  <c r="AE919" i="14"/>
  <c r="AD919" i="14"/>
  <c r="AC919" i="14"/>
  <c r="AB919" i="14"/>
  <c r="AA919" i="14"/>
  <c r="Z919" i="14"/>
  <c r="Y919" i="14"/>
  <c r="X919" i="14"/>
  <c r="W919" i="14"/>
  <c r="V919" i="14"/>
  <c r="U919" i="14"/>
  <c r="T919" i="14"/>
  <c r="S919" i="14"/>
  <c r="R919" i="14"/>
  <c r="Q919" i="14"/>
  <c r="P919" i="14"/>
  <c r="O919" i="14"/>
  <c r="N919" i="14"/>
  <c r="M919" i="14"/>
  <c r="L919" i="14"/>
  <c r="K919" i="14"/>
  <c r="J919" i="14"/>
  <c r="I919" i="14"/>
  <c r="H919" i="14"/>
  <c r="AT915" i="14"/>
  <c r="AS915" i="14"/>
  <c r="AR915" i="14"/>
  <c r="AQ915" i="14"/>
  <c r="AP915" i="14"/>
  <c r="AO915" i="14"/>
  <c r="AN915" i="14"/>
  <c r="AM915" i="14"/>
  <c r="AL915" i="14"/>
  <c r="AK915" i="14"/>
  <c r="AJ915" i="14"/>
  <c r="AI915" i="14"/>
  <c r="AH915" i="14"/>
  <c r="AG915" i="14"/>
  <c r="AF915" i="14"/>
  <c r="AE915" i="14"/>
  <c r="AD915" i="14"/>
  <c r="AC915" i="14"/>
  <c r="AB915" i="14"/>
  <c r="AA915" i="14"/>
  <c r="Z915" i="14"/>
  <c r="Y915" i="14"/>
  <c r="X915" i="14"/>
  <c r="W915" i="14"/>
  <c r="V915" i="14"/>
  <c r="U915" i="14"/>
  <c r="T915" i="14"/>
  <c r="S915" i="14"/>
  <c r="R915" i="14"/>
  <c r="Q915" i="14"/>
  <c r="P915" i="14"/>
  <c r="O915" i="14"/>
  <c r="N915" i="14"/>
  <c r="M915" i="14"/>
  <c r="L915" i="14"/>
  <c r="K915" i="14"/>
  <c r="J915" i="14"/>
  <c r="I915" i="14"/>
  <c r="H915" i="14"/>
  <c r="AT913" i="14"/>
  <c r="AS913" i="14"/>
  <c r="AR913" i="14"/>
  <c r="AQ913" i="14"/>
  <c r="AP913" i="14"/>
  <c r="AO913" i="14"/>
  <c r="AN913" i="14"/>
  <c r="AM913" i="14"/>
  <c r="AL913" i="14"/>
  <c r="AK913" i="14"/>
  <c r="AJ913" i="14"/>
  <c r="AI913" i="14"/>
  <c r="AH913" i="14"/>
  <c r="AG913" i="14"/>
  <c r="AF913" i="14"/>
  <c r="AE913" i="14"/>
  <c r="AD913" i="14"/>
  <c r="AC913" i="14"/>
  <c r="AB913" i="14"/>
  <c r="AA913" i="14"/>
  <c r="Z913" i="14"/>
  <c r="Y913" i="14"/>
  <c r="X913" i="14"/>
  <c r="W913" i="14"/>
  <c r="V913" i="14"/>
  <c r="U913" i="14"/>
  <c r="T913" i="14"/>
  <c r="S913" i="14"/>
  <c r="R913" i="14"/>
  <c r="Q913" i="14"/>
  <c r="P913" i="14"/>
  <c r="O913" i="14"/>
  <c r="N913" i="14"/>
  <c r="M913" i="14"/>
  <c r="L913" i="14"/>
  <c r="K913" i="14"/>
  <c r="J913" i="14"/>
  <c r="I913" i="14"/>
  <c r="H913" i="14"/>
  <c r="AT911" i="14"/>
  <c r="AS911" i="14"/>
  <c r="AR911" i="14"/>
  <c r="AQ911" i="14"/>
  <c r="AP911" i="14"/>
  <c r="AO911" i="14"/>
  <c r="AN911" i="14"/>
  <c r="AM911" i="14"/>
  <c r="AL911" i="14"/>
  <c r="AK911" i="14"/>
  <c r="AJ911" i="14"/>
  <c r="AI911" i="14"/>
  <c r="AH911" i="14"/>
  <c r="AG911" i="14"/>
  <c r="AF911" i="14"/>
  <c r="AE911" i="14"/>
  <c r="AD911" i="14"/>
  <c r="AC911" i="14"/>
  <c r="AB911" i="14"/>
  <c r="AA911" i="14"/>
  <c r="Z911" i="14"/>
  <c r="Y911" i="14"/>
  <c r="X911" i="14"/>
  <c r="W911" i="14"/>
  <c r="V911" i="14"/>
  <c r="U911" i="14"/>
  <c r="T911" i="14"/>
  <c r="S911" i="14"/>
  <c r="R911" i="14"/>
  <c r="Q911" i="14"/>
  <c r="P911" i="14"/>
  <c r="O911" i="14"/>
  <c r="N911" i="14"/>
  <c r="M911" i="14"/>
  <c r="L911" i="14"/>
  <c r="K911" i="14"/>
  <c r="J911" i="14"/>
  <c r="I911" i="14"/>
  <c r="H911" i="14"/>
  <c r="AT909" i="14"/>
  <c r="AS909" i="14"/>
  <c r="AR909" i="14"/>
  <c r="AQ909" i="14"/>
  <c r="AP909" i="14"/>
  <c r="AO909" i="14"/>
  <c r="AN909" i="14"/>
  <c r="AM909" i="14"/>
  <c r="AL909" i="14"/>
  <c r="AK909" i="14"/>
  <c r="AJ909" i="14"/>
  <c r="AI909" i="14"/>
  <c r="AH909" i="14"/>
  <c r="AG909" i="14"/>
  <c r="AF909" i="14"/>
  <c r="AE909" i="14"/>
  <c r="AD909" i="14"/>
  <c r="AC909" i="14"/>
  <c r="AB909" i="14"/>
  <c r="AA909" i="14"/>
  <c r="Z909" i="14"/>
  <c r="Y909" i="14"/>
  <c r="X909" i="14"/>
  <c r="W909" i="14"/>
  <c r="V909" i="14"/>
  <c r="U909" i="14"/>
  <c r="T909" i="14"/>
  <c r="S909" i="14"/>
  <c r="R909" i="14"/>
  <c r="Q909" i="14"/>
  <c r="P909" i="14"/>
  <c r="O909" i="14"/>
  <c r="N909" i="14"/>
  <c r="M909" i="14"/>
  <c r="L909" i="14"/>
  <c r="K909" i="14"/>
  <c r="J909" i="14"/>
  <c r="I909" i="14"/>
  <c r="H909" i="14"/>
  <c r="AT907" i="14"/>
  <c r="AS907" i="14"/>
  <c r="AR907" i="14"/>
  <c r="AQ907" i="14"/>
  <c r="AP907" i="14"/>
  <c r="AO907" i="14"/>
  <c r="AN907" i="14"/>
  <c r="AM907" i="14"/>
  <c r="AL907" i="14"/>
  <c r="AK907" i="14"/>
  <c r="AJ907" i="14"/>
  <c r="AI907" i="14"/>
  <c r="AH907" i="14"/>
  <c r="AG907" i="14"/>
  <c r="AF907" i="14"/>
  <c r="AE907" i="14"/>
  <c r="AD907" i="14"/>
  <c r="AC907" i="14"/>
  <c r="AB907" i="14"/>
  <c r="AA907" i="14"/>
  <c r="Z907" i="14"/>
  <c r="Y907" i="14"/>
  <c r="X907" i="14"/>
  <c r="W907" i="14"/>
  <c r="V907" i="14"/>
  <c r="U907" i="14"/>
  <c r="T907" i="14"/>
  <c r="S907" i="14"/>
  <c r="R907" i="14"/>
  <c r="Q907" i="14"/>
  <c r="P907" i="14"/>
  <c r="O907" i="14"/>
  <c r="N907" i="14"/>
  <c r="M907" i="14"/>
  <c r="L907" i="14"/>
  <c r="K907" i="14"/>
  <c r="J907" i="14"/>
  <c r="I907" i="14"/>
  <c r="H907" i="14"/>
  <c r="AT905" i="14"/>
  <c r="AS905" i="14"/>
  <c r="AR905" i="14"/>
  <c r="AQ905" i="14"/>
  <c r="AP905" i="14"/>
  <c r="AO905" i="14"/>
  <c r="AN905" i="14"/>
  <c r="AM905" i="14"/>
  <c r="AL905" i="14"/>
  <c r="AK905" i="14"/>
  <c r="AJ905" i="14"/>
  <c r="AI905" i="14"/>
  <c r="AH905" i="14"/>
  <c r="AG905" i="14"/>
  <c r="AF905" i="14"/>
  <c r="AE905" i="14"/>
  <c r="AD905" i="14"/>
  <c r="AC905" i="14"/>
  <c r="AB905" i="14"/>
  <c r="AA905" i="14"/>
  <c r="Z905" i="14"/>
  <c r="Y905" i="14"/>
  <c r="X905" i="14"/>
  <c r="W905" i="14"/>
  <c r="V905" i="14"/>
  <c r="U905" i="14"/>
  <c r="T905" i="14"/>
  <c r="S905" i="14"/>
  <c r="R905" i="14"/>
  <c r="Q905" i="14"/>
  <c r="P905" i="14"/>
  <c r="O905" i="14"/>
  <c r="N905" i="14"/>
  <c r="M905" i="14"/>
  <c r="L905" i="14"/>
  <c r="K905" i="14"/>
  <c r="J905" i="14"/>
  <c r="I905" i="14"/>
  <c r="H905" i="14"/>
  <c r="AT902" i="14"/>
  <c r="AS902" i="14"/>
  <c r="AR902" i="14"/>
  <c r="AQ902" i="14"/>
  <c r="AP902" i="14"/>
  <c r="AO902" i="14"/>
  <c r="AN902" i="14"/>
  <c r="AM902" i="14"/>
  <c r="AL902" i="14"/>
  <c r="AK902" i="14"/>
  <c r="AJ902" i="14"/>
  <c r="AI902" i="14"/>
  <c r="AH902" i="14"/>
  <c r="AG902" i="14"/>
  <c r="AF902" i="14"/>
  <c r="AE902" i="14"/>
  <c r="AD902" i="14"/>
  <c r="AC902" i="14"/>
  <c r="AB902" i="14"/>
  <c r="AA902" i="14"/>
  <c r="Z902" i="14"/>
  <c r="Y902" i="14"/>
  <c r="X902" i="14"/>
  <c r="W902" i="14"/>
  <c r="V902" i="14"/>
  <c r="U902" i="14"/>
  <c r="T902" i="14"/>
  <c r="S902" i="14"/>
  <c r="R902" i="14"/>
  <c r="Q902" i="14"/>
  <c r="P902" i="14"/>
  <c r="O902" i="14"/>
  <c r="N902" i="14"/>
  <c r="M902" i="14"/>
  <c r="L902" i="14"/>
  <c r="K902" i="14"/>
  <c r="J902" i="14"/>
  <c r="I902" i="14"/>
  <c r="H902" i="14"/>
  <c r="AT900" i="14"/>
  <c r="AS900" i="14"/>
  <c r="AR900" i="14"/>
  <c r="AQ900" i="14"/>
  <c r="AP900" i="14"/>
  <c r="AO900" i="14"/>
  <c r="AN900" i="14"/>
  <c r="AM900" i="14"/>
  <c r="AL900" i="14"/>
  <c r="AK900" i="14"/>
  <c r="AJ900" i="14"/>
  <c r="AI900" i="14"/>
  <c r="AH900" i="14"/>
  <c r="AG900" i="14"/>
  <c r="AF900" i="14"/>
  <c r="AE900" i="14"/>
  <c r="AD900" i="14"/>
  <c r="AC900" i="14"/>
  <c r="AB900" i="14"/>
  <c r="AA900" i="14"/>
  <c r="Z900" i="14"/>
  <c r="Y900" i="14"/>
  <c r="X900" i="14"/>
  <c r="W900" i="14"/>
  <c r="V900" i="14"/>
  <c r="U900" i="14"/>
  <c r="T900" i="14"/>
  <c r="S900" i="14"/>
  <c r="R900" i="14"/>
  <c r="Q900" i="14"/>
  <c r="P900" i="14"/>
  <c r="O900" i="14"/>
  <c r="N900" i="14"/>
  <c r="M900" i="14"/>
  <c r="L900" i="14"/>
  <c r="K900" i="14"/>
  <c r="J900" i="14"/>
  <c r="I900" i="14"/>
  <c r="H900" i="14"/>
  <c r="AT896" i="14"/>
  <c r="AT895" i="14" s="1"/>
  <c r="AS896" i="14"/>
  <c r="AS895" i="14" s="1"/>
  <c r="AR896" i="14"/>
  <c r="AR895" i="14" s="1"/>
  <c r="AQ896" i="14"/>
  <c r="AQ895" i="14" s="1"/>
  <c r="AP896" i="14"/>
  <c r="AP895" i="14" s="1"/>
  <c r="AO896" i="14"/>
  <c r="AO895" i="14" s="1"/>
  <c r="AN896" i="14"/>
  <c r="AN895" i="14" s="1"/>
  <c r="AM896" i="14"/>
  <c r="AM895" i="14" s="1"/>
  <c r="AL896" i="14"/>
  <c r="AL895" i="14" s="1"/>
  <c r="AK896" i="14"/>
  <c r="AK895" i="14" s="1"/>
  <c r="AJ896" i="14"/>
  <c r="AJ895" i="14" s="1"/>
  <c r="AI896" i="14"/>
  <c r="AI895" i="14" s="1"/>
  <c r="AH896" i="14"/>
  <c r="AH895" i="14" s="1"/>
  <c r="AG896" i="14"/>
  <c r="AG895" i="14" s="1"/>
  <c r="AF896" i="14"/>
  <c r="AF895" i="14" s="1"/>
  <c r="AE896" i="14"/>
  <c r="AE895" i="14" s="1"/>
  <c r="AD896" i="14"/>
  <c r="AD895" i="14" s="1"/>
  <c r="AC896" i="14"/>
  <c r="AC895" i="14" s="1"/>
  <c r="AB896" i="14"/>
  <c r="AB895" i="14" s="1"/>
  <c r="AA896" i="14"/>
  <c r="AA895" i="14" s="1"/>
  <c r="Z896" i="14"/>
  <c r="Z895" i="14" s="1"/>
  <c r="Y896" i="14"/>
  <c r="Y895" i="14" s="1"/>
  <c r="X896" i="14"/>
  <c r="X895" i="14" s="1"/>
  <c r="W896" i="14"/>
  <c r="W895" i="14" s="1"/>
  <c r="V896" i="14"/>
  <c r="V895" i="14" s="1"/>
  <c r="U896" i="14"/>
  <c r="U895" i="14" s="1"/>
  <c r="T896" i="14"/>
  <c r="T895" i="14" s="1"/>
  <c r="S896" i="14"/>
  <c r="S895" i="14" s="1"/>
  <c r="R896" i="14"/>
  <c r="R895" i="14" s="1"/>
  <c r="Q896" i="14"/>
  <c r="Q895" i="14" s="1"/>
  <c r="P896" i="14"/>
  <c r="P895" i="14" s="1"/>
  <c r="O896" i="14"/>
  <c r="O895" i="14" s="1"/>
  <c r="N896" i="14"/>
  <c r="N895" i="14" s="1"/>
  <c r="M896" i="14"/>
  <c r="M895" i="14" s="1"/>
  <c r="L896" i="14"/>
  <c r="L895" i="14" s="1"/>
  <c r="K896" i="14"/>
  <c r="K895" i="14" s="1"/>
  <c r="J896" i="14"/>
  <c r="J895" i="14" s="1"/>
  <c r="I896" i="14"/>
  <c r="I895" i="14" s="1"/>
  <c r="H896" i="14"/>
  <c r="H895" i="14" s="1"/>
  <c r="AT893" i="14"/>
  <c r="AS893" i="14"/>
  <c r="AR893" i="14"/>
  <c r="AQ893" i="14"/>
  <c r="AP893" i="14"/>
  <c r="AO893" i="14"/>
  <c r="AN893" i="14"/>
  <c r="AM893" i="14"/>
  <c r="AL893" i="14"/>
  <c r="AK893" i="14"/>
  <c r="AJ893" i="14"/>
  <c r="AI893" i="14"/>
  <c r="AH893" i="14"/>
  <c r="AG893" i="14"/>
  <c r="AF893" i="14"/>
  <c r="AE893" i="14"/>
  <c r="AD893" i="14"/>
  <c r="AC893" i="14"/>
  <c r="AB893" i="14"/>
  <c r="AA893" i="14"/>
  <c r="Z893" i="14"/>
  <c r="Y893" i="14"/>
  <c r="X893" i="14"/>
  <c r="W893" i="14"/>
  <c r="V893" i="14"/>
  <c r="U893" i="14"/>
  <c r="T893" i="14"/>
  <c r="S893" i="14"/>
  <c r="R893" i="14"/>
  <c r="Q893" i="14"/>
  <c r="P893" i="14"/>
  <c r="O893" i="14"/>
  <c r="N893" i="14"/>
  <c r="M893" i="14"/>
  <c r="L893" i="14"/>
  <c r="K893" i="14"/>
  <c r="J893" i="14"/>
  <c r="I893" i="14"/>
  <c r="H893" i="14"/>
  <c r="AT891" i="14"/>
  <c r="AS891" i="14"/>
  <c r="AR891" i="14"/>
  <c r="AQ891" i="14"/>
  <c r="AP891" i="14"/>
  <c r="AO891" i="14"/>
  <c r="AN891" i="14"/>
  <c r="AM891" i="14"/>
  <c r="AL891" i="14"/>
  <c r="AK891" i="14"/>
  <c r="AJ891" i="14"/>
  <c r="AI891" i="14"/>
  <c r="AH891" i="14"/>
  <c r="AG891" i="14"/>
  <c r="AF891" i="14"/>
  <c r="AE891" i="14"/>
  <c r="AD891" i="14"/>
  <c r="AC891" i="14"/>
  <c r="AB891" i="14"/>
  <c r="AA891" i="14"/>
  <c r="Z891" i="14"/>
  <c r="Y891" i="14"/>
  <c r="X891" i="14"/>
  <c r="W891" i="14"/>
  <c r="V891" i="14"/>
  <c r="U891" i="14"/>
  <c r="T891" i="14"/>
  <c r="S891" i="14"/>
  <c r="R891" i="14"/>
  <c r="Q891" i="14"/>
  <c r="P891" i="14"/>
  <c r="O891" i="14"/>
  <c r="N891" i="14"/>
  <c r="M891" i="14"/>
  <c r="L891" i="14"/>
  <c r="K891" i="14"/>
  <c r="J891" i="14"/>
  <c r="I891" i="14"/>
  <c r="H891" i="14"/>
  <c r="AT889" i="14"/>
  <c r="AS889" i="14"/>
  <c r="AR889" i="14"/>
  <c r="AQ889" i="14"/>
  <c r="AP889" i="14"/>
  <c r="AO889" i="14"/>
  <c r="AN889" i="14"/>
  <c r="AM889" i="14"/>
  <c r="AL889" i="14"/>
  <c r="AK889" i="14"/>
  <c r="AJ889" i="14"/>
  <c r="AI889" i="14"/>
  <c r="AH889" i="14"/>
  <c r="AG889" i="14"/>
  <c r="AF889" i="14"/>
  <c r="AE889" i="14"/>
  <c r="AD889" i="14"/>
  <c r="AC889" i="14"/>
  <c r="AB889" i="14"/>
  <c r="AA889" i="14"/>
  <c r="Z889" i="14"/>
  <c r="Y889" i="14"/>
  <c r="X889" i="14"/>
  <c r="W889" i="14"/>
  <c r="V889" i="14"/>
  <c r="U889" i="14"/>
  <c r="T889" i="14"/>
  <c r="S889" i="14"/>
  <c r="R889" i="14"/>
  <c r="Q889" i="14"/>
  <c r="P889" i="14"/>
  <c r="O889" i="14"/>
  <c r="N889" i="14"/>
  <c r="M889" i="14"/>
  <c r="L889" i="14"/>
  <c r="K889" i="14"/>
  <c r="J889" i="14"/>
  <c r="I889" i="14"/>
  <c r="H889" i="14"/>
  <c r="AT887" i="14"/>
  <c r="AS887" i="14"/>
  <c r="AR887" i="14"/>
  <c r="AQ887" i="14"/>
  <c r="AP887" i="14"/>
  <c r="AO887" i="14"/>
  <c r="AN887" i="14"/>
  <c r="AM887" i="14"/>
  <c r="AL887" i="14"/>
  <c r="AK887" i="14"/>
  <c r="AJ887" i="14"/>
  <c r="AI887" i="14"/>
  <c r="AH887" i="14"/>
  <c r="AG887" i="14"/>
  <c r="AF887" i="14"/>
  <c r="AE887" i="14"/>
  <c r="AD887" i="14"/>
  <c r="AC887" i="14"/>
  <c r="AB887" i="14"/>
  <c r="AA887" i="14"/>
  <c r="Z887" i="14"/>
  <c r="Y887" i="14"/>
  <c r="X887" i="14"/>
  <c r="W887" i="14"/>
  <c r="V887" i="14"/>
  <c r="U887" i="14"/>
  <c r="T887" i="14"/>
  <c r="S887" i="14"/>
  <c r="R887" i="14"/>
  <c r="Q887" i="14"/>
  <c r="P887" i="14"/>
  <c r="O887" i="14"/>
  <c r="N887" i="14"/>
  <c r="M887" i="14"/>
  <c r="L887" i="14"/>
  <c r="K887" i="14"/>
  <c r="J887" i="14"/>
  <c r="I887" i="14"/>
  <c r="H887" i="14"/>
  <c r="AT885" i="14"/>
  <c r="AS885" i="14"/>
  <c r="AR885" i="14"/>
  <c r="AQ885" i="14"/>
  <c r="AP885" i="14"/>
  <c r="AO885" i="14"/>
  <c r="AN885" i="14"/>
  <c r="AM885" i="14"/>
  <c r="AL885" i="14"/>
  <c r="AK885" i="14"/>
  <c r="AJ885" i="14"/>
  <c r="AI885" i="14"/>
  <c r="AH885" i="14"/>
  <c r="AG885" i="14"/>
  <c r="AF885" i="14"/>
  <c r="AE885" i="14"/>
  <c r="AD885" i="14"/>
  <c r="AC885" i="14"/>
  <c r="AB885" i="14"/>
  <c r="AA885" i="14"/>
  <c r="Z885" i="14"/>
  <c r="Y885" i="14"/>
  <c r="X885" i="14"/>
  <c r="W885" i="14"/>
  <c r="V885" i="14"/>
  <c r="U885" i="14"/>
  <c r="T885" i="14"/>
  <c r="S885" i="14"/>
  <c r="R885" i="14"/>
  <c r="Q885" i="14"/>
  <c r="P885" i="14"/>
  <c r="O885" i="14"/>
  <c r="N885" i="14"/>
  <c r="M885" i="14"/>
  <c r="L885" i="14"/>
  <c r="K885" i="14"/>
  <c r="J885" i="14"/>
  <c r="I885" i="14"/>
  <c r="H885" i="14"/>
  <c r="AT883" i="14"/>
  <c r="AS883" i="14"/>
  <c r="AR883" i="14"/>
  <c r="AQ883" i="14"/>
  <c r="AP883" i="14"/>
  <c r="AO883" i="14"/>
  <c r="AN883" i="14"/>
  <c r="AM883" i="14"/>
  <c r="AL883" i="14"/>
  <c r="AK883" i="14"/>
  <c r="AJ883" i="14"/>
  <c r="AI883" i="14"/>
  <c r="AH883" i="14"/>
  <c r="AG883" i="14"/>
  <c r="AF883" i="14"/>
  <c r="AE883" i="14"/>
  <c r="AD883" i="14"/>
  <c r="AC883" i="14"/>
  <c r="AB883" i="14"/>
  <c r="AA883" i="14"/>
  <c r="Z883" i="14"/>
  <c r="Y883" i="14"/>
  <c r="X883" i="14"/>
  <c r="W883" i="14"/>
  <c r="V883" i="14"/>
  <c r="U883" i="14"/>
  <c r="T883" i="14"/>
  <c r="S883" i="14"/>
  <c r="R883" i="14"/>
  <c r="Q883" i="14"/>
  <c r="P883" i="14"/>
  <c r="O883" i="14"/>
  <c r="N883" i="14"/>
  <c r="M883" i="14"/>
  <c r="L883" i="14"/>
  <c r="K883" i="14"/>
  <c r="J883" i="14"/>
  <c r="I883" i="14"/>
  <c r="H883" i="14"/>
  <c r="AT881" i="14"/>
  <c r="AS881" i="14"/>
  <c r="AR881" i="14"/>
  <c r="AQ881" i="14"/>
  <c r="AP881" i="14"/>
  <c r="AO881" i="14"/>
  <c r="AN881" i="14"/>
  <c r="AM881" i="14"/>
  <c r="AL881" i="14"/>
  <c r="AK881" i="14"/>
  <c r="AJ881" i="14"/>
  <c r="AI881" i="14"/>
  <c r="AH881" i="14"/>
  <c r="AG881" i="14"/>
  <c r="AF881" i="14"/>
  <c r="AE881" i="14"/>
  <c r="AD881" i="14"/>
  <c r="AC881" i="14"/>
  <c r="AB881" i="14"/>
  <c r="AA881" i="14"/>
  <c r="Z881" i="14"/>
  <c r="Y881" i="14"/>
  <c r="X881" i="14"/>
  <c r="W881" i="14"/>
  <c r="V881" i="14"/>
  <c r="U881" i="14"/>
  <c r="T881" i="14"/>
  <c r="S881" i="14"/>
  <c r="R881" i="14"/>
  <c r="Q881" i="14"/>
  <c r="P881" i="14"/>
  <c r="O881" i="14"/>
  <c r="N881" i="14"/>
  <c r="M881" i="14"/>
  <c r="L881" i="14"/>
  <c r="K881" i="14"/>
  <c r="J881" i="14"/>
  <c r="I881" i="14"/>
  <c r="H881" i="14"/>
  <c r="AT879" i="14"/>
  <c r="AS879" i="14"/>
  <c r="AR879" i="14"/>
  <c r="AQ879" i="14"/>
  <c r="AP879" i="14"/>
  <c r="AO879" i="14"/>
  <c r="AN879" i="14"/>
  <c r="AM879" i="14"/>
  <c r="AL879" i="14"/>
  <c r="AK879" i="14"/>
  <c r="AJ879" i="14"/>
  <c r="AI879" i="14"/>
  <c r="AH879" i="14"/>
  <c r="AG879" i="14"/>
  <c r="AF879" i="14"/>
  <c r="AE879" i="14"/>
  <c r="AD879" i="14"/>
  <c r="AC879" i="14"/>
  <c r="AB879" i="14"/>
  <c r="AA879" i="14"/>
  <c r="Z879" i="14"/>
  <c r="Y879" i="14"/>
  <c r="X879" i="14"/>
  <c r="W879" i="14"/>
  <c r="V879" i="14"/>
  <c r="U879" i="14"/>
  <c r="T879" i="14"/>
  <c r="S879" i="14"/>
  <c r="R879" i="14"/>
  <c r="Q879" i="14"/>
  <c r="P879" i="14"/>
  <c r="O879" i="14"/>
  <c r="N879" i="14"/>
  <c r="M879" i="14"/>
  <c r="L879" i="14"/>
  <c r="K879" i="14"/>
  <c r="J879" i="14"/>
  <c r="I879" i="14"/>
  <c r="H879" i="14"/>
  <c r="AT877" i="14"/>
  <c r="AS877" i="14"/>
  <c r="AR877" i="14"/>
  <c r="AQ877" i="14"/>
  <c r="AP877" i="14"/>
  <c r="AO877" i="14"/>
  <c r="AN877" i="14"/>
  <c r="AM877" i="14"/>
  <c r="AL877" i="14"/>
  <c r="AK877" i="14"/>
  <c r="AJ877" i="14"/>
  <c r="AI877" i="14"/>
  <c r="AH877" i="14"/>
  <c r="AG877" i="14"/>
  <c r="AF877" i="14"/>
  <c r="AE877" i="14"/>
  <c r="AD877" i="14"/>
  <c r="AC877" i="14"/>
  <c r="AB877" i="14"/>
  <c r="AA877" i="14"/>
  <c r="Z877" i="14"/>
  <c r="Y877" i="14"/>
  <c r="X877" i="14"/>
  <c r="W877" i="14"/>
  <c r="V877" i="14"/>
  <c r="U877" i="14"/>
  <c r="T877" i="14"/>
  <c r="S877" i="14"/>
  <c r="R877" i="14"/>
  <c r="Q877" i="14"/>
  <c r="P877" i="14"/>
  <c r="O877" i="14"/>
  <c r="N877" i="14"/>
  <c r="M877" i="14"/>
  <c r="L877" i="14"/>
  <c r="K877" i="14"/>
  <c r="J877" i="14"/>
  <c r="I877" i="14"/>
  <c r="H877" i="14"/>
  <c r="AT875" i="14"/>
  <c r="AS875" i="14"/>
  <c r="AR875" i="14"/>
  <c r="AQ875" i="14"/>
  <c r="AP875" i="14"/>
  <c r="AO875" i="14"/>
  <c r="AN875" i="14"/>
  <c r="AM875" i="14"/>
  <c r="AL875" i="14"/>
  <c r="AK875" i="14"/>
  <c r="AJ875" i="14"/>
  <c r="AI875" i="14"/>
  <c r="AH875" i="14"/>
  <c r="AG875" i="14"/>
  <c r="AF875" i="14"/>
  <c r="AE875" i="14"/>
  <c r="AD875" i="14"/>
  <c r="AC875" i="14"/>
  <c r="AB875" i="14"/>
  <c r="AA875" i="14"/>
  <c r="Z875" i="14"/>
  <c r="Y875" i="14"/>
  <c r="X875" i="14"/>
  <c r="W875" i="14"/>
  <c r="V875" i="14"/>
  <c r="U875" i="14"/>
  <c r="T875" i="14"/>
  <c r="S875" i="14"/>
  <c r="R875" i="14"/>
  <c r="Q875" i="14"/>
  <c r="P875" i="14"/>
  <c r="O875" i="14"/>
  <c r="N875" i="14"/>
  <c r="M875" i="14"/>
  <c r="L875" i="14"/>
  <c r="K875" i="14"/>
  <c r="J875" i="14"/>
  <c r="I875" i="14"/>
  <c r="H875" i="14"/>
  <c r="AT873" i="14"/>
  <c r="AS873" i="14"/>
  <c r="AR873" i="14"/>
  <c r="AQ873" i="14"/>
  <c r="AP873" i="14"/>
  <c r="AO873" i="14"/>
  <c r="AN873" i="14"/>
  <c r="AM873" i="14"/>
  <c r="AL873" i="14"/>
  <c r="AK873" i="14"/>
  <c r="AJ873" i="14"/>
  <c r="AI873" i="14"/>
  <c r="AH873" i="14"/>
  <c r="AG873" i="14"/>
  <c r="AF873" i="14"/>
  <c r="AE873" i="14"/>
  <c r="AD873" i="14"/>
  <c r="AC873" i="14"/>
  <c r="AB873" i="14"/>
  <c r="AA873" i="14"/>
  <c r="Z873" i="14"/>
  <c r="Y873" i="14"/>
  <c r="X873" i="14"/>
  <c r="W873" i="14"/>
  <c r="V873" i="14"/>
  <c r="U873" i="14"/>
  <c r="T873" i="14"/>
  <c r="S873" i="14"/>
  <c r="R873" i="14"/>
  <c r="Q873" i="14"/>
  <c r="P873" i="14"/>
  <c r="O873" i="14"/>
  <c r="N873" i="14"/>
  <c r="M873" i="14"/>
  <c r="L873" i="14"/>
  <c r="K873" i="14"/>
  <c r="J873" i="14"/>
  <c r="I873" i="14"/>
  <c r="H873" i="14"/>
  <c r="AT871" i="14"/>
  <c r="AS871" i="14"/>
  <c r="AR871" i="14"/>
  <c r="AQ871" i="14"/>
  <c r="AP871" i="14"/>
  <c r="AO871" i="14"/>
  <c r="AN871" i="14"/>
  <c r="AM871" i="14"/>
  <c r="AL871" i="14"/>
  <c r="AK871" i="14"/>
  <c r="AJ871" i="14"/>
  <c r="AI871" i="14"/>
  <c r="AH871" i="14"/>
  <c r="AG871" i="14"/>
  <c r="AF871" i="14"/>
  <c r="AE871" i="14"/>
  <c r="AD871" i="14"/>
  <c r="AC871" i="14"/>
  <c r="AB871" i="14"/>
  <c r="AA871" i="14"/>
  <c r="Z871" i="14"/>
  <c r="Y871" i="14"/>
  <c r="X871" i="14"/>
  <c r="W871" i="14"/>
  <c r="V871" i="14"/>
  <c r="U871" i="14"/>
  <c r="T871" i="14"/>
  <c r="S871" i="14"/>
  <c r="R871" i="14"/>
  <c r="Q871" i="14"/>
  <c r="P871" i="14"/>
  <c r="O871" i="14"/>
  <c r="N871" i="14"/>
  <c r="M871" i="14"/>
  <c r="L871" i="14"/>
  <c r="K871" i="14"/>
  <c r="J871" i="14"/>
  <c r="I871" i="14"/>
  <c r="H871" i="14"/>
  <c r="AT869" i="14"/>
  <c r="AS869" i="14"/>
  <c r="AR869" i="14"/>
  <c r="AQ869" i="14"/>
  <c r="AP869" i="14"/>
  <c r="AO869" i="14"/>
  <c r="AN869" i="14"/>
  <c r="AM869" i="14"/>
  <c r="AL869" i="14"/>
  <c r="AK869" i="14"/>
  <c r="AJ869" i="14"/>
  <c r="AI869" i="14"/>
  <c r="AH869" i="14"/>
  <c r="AG869" i="14"/>
  <c r="AF869" i="14"/>
  <c r="AE869" i="14"/>
  <c r="AD869" i="14"/>
  <c r="AC869" i="14"/>
  <c r="AB869" i="14"/>
  <c r="AA869" i="14"/>
  <c r="Z869" i="14"/>
  <c r="Y869" i="14"/>
  <c r="X869" i="14"/>
  <c r="W869" i="14"/>
  <c r="V869" i="14"/>
  <c r="U869" i="14"/>
  <c r="T869" i="14"/>
  <c r="S869" i="14"/>
  <c r="R869" i="14"/>
  <c r="Q869" i="14"/>
  <c r="P869" i="14"/>
  <c r="O869" i="14"/>
  <c r="N869" i="14"/>
  <c r="M869" i="14"/>
  <c r="L869" i="14"/>
  <c r="K869" i="14"/>
  <c r="J869" i="14"/>
  <c r="I869" i="14"/>
  <c r="H869" i="14"/>
  <c r="AT867" i="14"/>
  <c r="AS867" i="14"/>
  <c r="AR867" i="14"/>
  <c r="AQ867" i="14"/>
  <c r="AP867" i="14"/>
  <c r="AO867" i="14"/>
  <c r="AN867" i="14"/>
  <c r="AM867" i="14"/>
  <c r="AL867" i="14"/>
  <c r="AK867" i="14"/>
  <c r="AJ867" i="14"/>
  <c r="AI867" i="14"/>
  <c r="AH867" i="14"/>
  <c r="AG867" i="14"/>
  <c r="AF867" i="14"/>
  <c r="AE867" i="14"/>
  <c r="AD867" i="14"/>
  <c r="AC867" i="14"/>
  <c r="AB867" i="14"/>
  <c r="AA867" i="14"/>
  <c r="Z867" i="14"/>
  <c r="Y867" i="14"/>
  <c r="X867" i="14"/>
  <c r="W867" i="14"/>
  <c r="V867" i="14"/>
  <c r="U867" i="14"/>
  <c r="T867" i="14"/>
  <c r="S867" i="14"/>
  <c r="R867" i="14"/>
  <c r="Q867" i="14"/>
  <c r="P867" i="14"/>
  <c r="O867" i="14"/>
  <c r="N867" i="14"/>
  <c r="M867" i="14"/>
  <c r="L867" i="14"/>
  <c r="K867" i="14"/>
  <c r="J867" i="14"/>
  <c r="I867" i="14"/>
  <c r="H867" i="14"/>
  <c r="AT865" i="14"/>
  <c r="AS865" i="14"/>
  <c r="AR865" i="14"/>
  <c r="AQ865" i="14"/>
  <c r="AP865" i="14"/>
  <c r="AO865" i="14"/>
  <c r="AN865" i="14"/>
  <c r="AM865" i="14"/>
  <c r="AL865" i="14"/>
  <c r="AK865" i="14"/>
  <c r="AJ865" i="14"/>
  <c r="AI865" i="14"/>
  <c r="AH865" i="14"/>
  <c r="AG865" i="14"/>
  <c r="AF865" i="14"/>
  <c r="AE865" i="14"/>
  <c r="AD865" i="14"/>
  <c r="AC865" i="14"/>
  <c r="AB865" i="14"/>
  <c r="AA865" i="14"/>
  <c r="Z865" i="14"/>
  <c r="Y865" i="14"/>
  <c r="X865" i="14"/>
  <c r="W865" i="14"/>
  <c r="V865" i="14"/>
  <c r="U865" i="14"/>
  <c r="T865" i="14"/>
  <c r="S865" i="14"/>
  <c r="R865" i="14"/>
  <c r="Q865" i="14"/>
  <c r="P865" i="14"/>
  <c r="O865" i="14"/>
  <c r="N865" i="14"/>
  <c r="M865" i="14"/>
  <c r="L865" i="14"/>
  <c r="K865" i="14"/>
  <c r="J865" i="14"/>
  <c r="I865" i="14"/>
  <c r="H865" i="14"/>
  <c r="AT863" i="14"/>
  <c r="AS863" i="14"/>
  <c r="AR863" i="14"/>
  <c r="AQ863" i="14"/>
  <c r="AP863" i="14"/>
  <c r="AO863" i="14"/>
  <c r="AN863" i="14"/>
  <c r="AM863" i="14"/>
  <c r="AL863" i="14"/>
  <c r="AK863" i="14"/>
  <c r="AJ863" i="14"/>
  <c r="AI863" i="14"/>
  <c r="AH863" i="14"/>
  <c r="AG863" i="14"/>
  <c r="AF863" i="14"/>
  <c r="AE863" i="14"/>
  <c r="AD863" i="14"/>
  <c r="AC863" i="14"/>
  <c r="AB863" i="14"/>
  <c r="AA863" i="14"/>
  <c r="Z863" i="14"/>
  <c r="Y863" i="14"/>
  <c r="X863" i="14"/>
  <c r="W863" i="14"/>
  <c r="V863" i="14"/>
  <c r="U863" i="14"/>
  <c r="T863" i="14"/>
  <c r="S863" i="14"/>
  <c r="R863" i="14"/>
  <c r="Q863" i="14"/>
  <c r="P863" i="14"/>
  <c r="O863" i="14"/>
  <c r="N863" i="14"/>
  <c r="M863" i="14"/>
  <c r="L863" i="14"/>
  <c r="K863" i="14"/>
  <c r="J863" i="14"/>
  <c r="I863" i="14"/>
  <c r="H863" i="14"/>
  <c r="AT861" i="14"/>
  <c r="AS861" i="14"/>
  <c r="AR861" i="14"/>
  <c r="AQ861" i="14"/>
  <c r="AP861" i="14"/>
  <c r="AO861" i="14"/>
  <c r="AN861" i="14"/>
  <c r="AM861" i="14"/>
  <c r="AL861" i="14"/>
  <c r="AK861" i="14"/>
  <c r="AJ861" i="14"/>
  <c r="AI861" i="14"/>
  <c r="AH861" i="14"/>
  <c r="AG861" i="14"/>
  <c r="AF861" i="14"/>
  <c r="AE861" i="14"/>
  <c r="AD861" i="14"/>
  <c r="AC861" i="14"/>
  <c r="AB861" i="14"/>
  <c r="AA861" i="14"/>
  <c r="Z861" i="14"/>
  <c r="Y861" i="14"/>
  <c r="X861" i="14"/>
  <c r="W861" i="14"/>
  <c r="V861" i="14"/>
  <c r="U861" i="14"/>
  <c r="T861" i="14"/>
  <c r="S861" i="14"/>
  <c r="R861" i="14"/>
  <c r="Q861" i="14"/>
  <c r="P861" i="14"/>
  <c r="O861" i="14"/>
  <c r="N861" i="14"/>
  <c r="M861" i="14"/>
  <c r="L861" i="14"/>
  <c r="K861" i="14"/>
  <c r="J861" i="14"/>
  <c r="I861" i="14"/>
  <c r="H861" i="14"/>
  <c r="AT859" i="14"/>
  <c r="AS859" i="14"/>
  <c r="AR859" i="14"/>
  <c r="AQ859" i="14"/>
  <c r="AP859" i="14"/>
  <c r="AO859" i="14"/>
  <c r="AN859" i="14"/>
  <c r="AM859" i="14"/>
  <c r="AL859" i="14"/>
  <c r="AK859" i="14"/>
  <c r="AJ859" i="14"/>
  <c r="AI859" i="14"/>
  <c r="AH859" i="14"/>
  <c r="AG859" i="14"/>
  <c r="AF859" i="14"/>
  <c r="AE859" i="14"/>
  <c r="AD859" i="14"/>
  <c r="AC859" i="14"/>
  <c r="AB859" i="14"/>
  <c r="AA859" i="14"/>
  <c r="Z859" i="14"/>
  <c r="Y859" i="14"/>
  <c r="X859" i="14"/>
  <c r="W859" i="14"/>
  <c r="V859" i="14"/>
  <c r="U859" i="14"/>
  <c r="T859" i="14"/>
  <c r="S859" i="14"/>
  <c r="R859" i="14"/>
  <c r="Q859" i="14"/>
  <c r="P859" i="14"/>
  <c r="O859" i="14"/>
  <c r="N859" i="14"/>
  <c r="M859" i="14"/>
  <c r="L859" i="14"/>
  <c r="K859" i="14"/>
  <c r="J859" i="14"/>
  <c r="I859" i="14"/>
  <c r="H859" i="14"/>
  <c r="AT856" i="14"/>
  <c r="AS856" i="14"/>
  <c r="AR856" i="14"/>
  <c r="AQ856" i="14"/>
  <c r="AP856" i="14"/>
  <c r="AO856" i="14"/>
  <c r="AN856" i="14"/>
  <c r="AM856" i="14"/>
  <c r="AL856" i="14"/>
  <c r="AK856" i="14"/>
  <c r="AJ856" i="14"/>
  <c r="AI856" i="14"/>
  <c r="AH856" i="14"/>
  <c r="AG856" i="14"/>
  <c r="AF856" i="14"/>
  <c r="AE856" i="14"/>
  <c r="AD856" i="14"/>
  <c r="AC856" i="14"/>
  <c r="AB856" i="14"/>
  <c r="AA856" i="14"/>
  <c r="Z856" i="14"/>
  <c r="Y856" i="14"/>
  <c r="X856" i="14"/>
  <c r="W856" i="14"/>
  <c r="V856" i="14"/>
  <c r="U856" i="14"/>
  <c r="T856" i="14"/>
  <c r="S856" i="14"/>
  <c r="R856" i="14"/>
  <c r="Q856" i="14"/>
  <c r="P856" i="14"/>
  <c r="O856" i="14"/>
  <c r="N856" i="14"/>
  <c r="M856" i="14"/>
  <c r="L856" i="14"/>
  <c r="K856" i="14"/>
  <c r="J856" i="14"/>
  <c r="I856" i="14"/>
  <c r="H856" i="14"/>
  <c r="AT854" i="14"/>
  <c r="AS854" i="14"/>
  <c r="AR854" i="14"/>
  <c r="AQ854" i="14"/>
  <c r="AP854" i="14"/>
  <c r="AO854" i="14"/>
  <c r="AN854" i="14"/>
  <c r="AM854" i="14"/>
  <c r="AL854" i="14"/>
  <c r="AK854" i="14"/>
  <c r="AJ854" i="14"/>
  <c r="AI854" i="14"/>
  <c r="AH854" i="14"/>
  <c r="AG854" i="14"/>
  <c r="AF854" i="14"/>
  <c r="AE854" i="14"/>
  <c r="AD854" i="14"/>
  <c r="AC854" i="14"/>
  <c r="AB854" i="14"/>
  <c r="AA854" i="14"/>
  <c r="Z854" i="14"/>
  <c r="Y854" i="14"/>
  <c r="X854" i="14"/>
  <c r="W854" i="14"/>
  <c r="V854" i="14"/>
  <c r="U854" i="14"/>
  <c r="T854" i="14"/>
  <c r="S854" i="14"/>
  <c r="R854" i="14"/>
  <c r="Q854" i="14"/>
  <c r="P854" i="14"/>
  <c r="O854" i="14"/>
  <c r="N854" i="14"/>
  <c r="M854" i="14"/>
  <c r="L854" i="14"/>
  <c r="K854" i="14"/>
  <c r="J854" i="14"/>
  <c r="I854" i="14"/>
  <c r="H854" i="14"/>
  <c r="AT852" i="14"/>
  <c r="AS852" i="14"/>
  <c r="AR852" i="14"/>
  <c r="AQ852" i="14"/>
  <c r="AP852" i="14"/>
  <c r="AO852" i="14"/>
  <c r="AN852" i="14"/>
  <c r="AM852" i="14"/>
  <c r="AL852" i="14"/>
  <c r="AK852" i="14"/>
  <c r="AJ852" i="14"/>
  <c r="AI852" i="14"/>
  <c r="AH852" i="14"/>
  <c r="AG852" i="14"/>
  <c r="AF852" i="14"/>
  <c r="AE852" i="14"/>
  <c r="AD852" i="14"/>
  <c r="AC852" i="14"/>
  <c r="AB852" i="14"/>
  <c r="AA852" i="14"/>
  <c r="Z852" i="14"/>
  <c r="Y852" i="14"/>
  <c r="X852" i="14"/>
  <c r="W852" i="14"/>
  <c r="V852" i="14"/>
  <c r="U852" i="14"/>
  <c r="T852" i="14"/>
  <c r="S852" i="14"/>
  <c r="R852" i="14"/>
  <c r="Q852" i="14"/>
  <c r="P852" i="14"/>
  <c r="O852" i="14"/>
  <c r="N852" i="14"/>
  <c r="M852" i="14"/>
  <c r="L852" i="14"/>
  <c r="K852" i="14"/>
  <c r="J852" i="14"/>
  <c r="I852" i="14"/>
  <c r="H852" i="14"/>
  <c r="AT848" i="14"/>
  <c r="AS848" i="14"/>
  <c r="AR848" i="14"/>
  <c r="AQ848" i="14"/>
  <c r="AP848" i="14"/>
  <c r="AO848" i="14"/>
  <c r="AN848" i="14"/>
  <c r="AM848" i="14"/>
  <c r="AL848" i="14"/>
  <c r="AK848" i="14"/>
  <c r="AJ848" i="14"/>
  <c r="AI848" i="14"/>
  <c r="AH848" i="14"/>
  <c r="AG848" i="14"/>
  <c r="AF848" i="14"/>
  <c r="AE848" i="14"/>
  <c r="AD848" i="14"/>
  <c r="AC848" i="14"/>
  <c r="AB848" i="14"/>
  <c r="AA848" i="14"/>
  <c r="Z848" i="14"/>
  <c r="Y848" i="14"/>
  <c r="X848" i="14"/>
  <c r="W848" i="14"/>
  <c r="V848" i="14"/>
  <c r="U848" i="14"/>
  <c r="T848" i="14"/>
  <c r="S848" i="14"/>
  <c r="R848" i="14"/>
  <c r="Q848" i="14"/>
  <c r="P848" i="14"/>
  <c r="O848" i="14"/>
  <c r="N848" i="14"/>
  <c r="M848" i="14"/>
  <c r="L848" i="14"/>
  <c r="K848" i="14"/>
  <c r="J848" i="14"/>
  <c r="I848" i="14"/>
  <c r="H848" i="14"/>
  <c r="AT846" i="14"/>
  <c r="AS846" i="14"/>
  <c r="AR846" i="14"/>
  <c r="AQ846" i="14"/>
  <c r="AP846" i="14"/>
  <c r="AO846" i="14"/>
  <c r="AN846" i="14"/>
  <c r="AM846" i="14"/>
  <c r="AL846" i="14"/>
  <c r="AK846" i="14"/>
  <c r="AJ846" i="14"/>
  <c r="AI846" i="14"/>
  <c r="AH846" i="14"/>
  <c r="AG846" i="14"/>
  <c r="AF846" i="14"/>
  <c r="AE846" i="14"/>
  <c r="AD846" i="14"/>
  <c r="AC846" i="14"/>
  <c r="AB846" i="14"/>
  <c r="AA846" i="14"/>
  <c r="Z846" i="14"/>
  <c r="Y846" i="14"/>
  <c r="X846" i="14"/>
  <c r="W846" i="14"/>
  <c r="V846" i="14"/>
  <c r="U846" i="14"/>
  <c r="T846" i="14"/>
  <c r="S846" i="14"/>
  <c r="R846" i="14"/>
  <c r="Q846" i="14"/>
  <c r="P846" i="14"/>
  <c r="O846" i="14"/>
  <c r="N846" i="14"/>
  <c r="M846" i="14"/>
  <c r="L846" i="14"/>
  <c r="K846" i="14"/>
  <c r="J846" i="14"/>
  <c r="I846" i="14"/>
  <c r="H846" i="14"/>
  <c r="AT844" i="14"/>
  <c r="AS844" i="14"/>
  <c r="AR844" i="14"/>
  <c r="AQ844" i="14"/>
  <c r="AP844" i="14"/>
  <c r="AO844" i="14"/>
  <c r="AN844" i="14"/>
  <c r="AM844" i="14"/>
  <c r="AL844" i="14"/>
  <c r="AK844" i="14"/>
  <c r="AJ844" i="14"/>
  <c r="AI844" i="14"/>
  <c r="AH844" i="14"/>
  <c r="AG844" i="14"/>
  <c r="AF844" i="14"/>
  <c r="AE844" i="14"/>
  <c r="AD844" i="14"/>
  <c r="AC844" i="14"/>
  <c r="AB844" i="14"/>
  <c r="AA844" i="14"/>
  <c r="Z844" i="14"/>
  <c r="Y844" i="14"/>
  <c r="X844" i="14"/>
  <c r="W844" i="14"/>
  <c r="V844" i="14"/>
  <c r="U844" i="14"/>
  <c r="T844" i="14"/>
  <c r="S844" i="14"/>
  <c r="R844" i="14"/>
  <c r="Q844" i="14"/>
  <c r="P844" i="14"/>
  <c r="O844" i="14"/>
  <c r="N844" i="14"/>
  <c r="M844" i="14"/>
  <c r="L844" i="14"/>
  <c r="K844" i="14"/>
  <c r="J844" i="14"/>
  <c r="I844" i="14"/>
  <c r="H844" i="14"/>
  <c r="AT842" i="14"/>
  <c r="AS842" i="14"/>
  <c r="AR842" i="14"/>
  <c r="AQ842" i="14"/>
  <c r="AP842" i="14"/>
  <c r="AO842" i="14"/>
  <c r="AN842" i="14"/>
  <c r="AM842" i="14"/>
  <c r="AL842" i="14"/>
  <c r="AK842" i="14"/>
  <c r="AJ842" i="14"/>
  <c r="AI842" i="14"/>
  <c r="AH842" i="14"/>
  <c r="AG842" i="14"/>
  <c r="AF842" i="14"/>
  <c r="AE842" i="14"/>
  <c r="AD842" i="14"/>
  <c r="AC842" i="14"/>
  <c r="AB842" i="14"/>
  <c r="AA842" i="14"/>
  <c r="Z842" i="14"/>
  <c r="Y842" i="14"/>
  <c r="X842" i="14"/>
  <c r="W842" i="14"/>
  <c r="V842" i="14"/>
  <c r="U842" i="14"/>
  <c r="T842" i="14"/>
  <c r="S842" i="14"/>
  <c r="R842" i="14"/>
  <c r="Q842" i="14"/>
  <c r="P842" i="14"/>
  <c r="O842" i="14"/>
  <c r="N842" i="14"/>
  <c r="M842" i="14"/>
  <c r="L842" i="14"/>
  <c r="K842" i="14"/>
  <c r="J842" i="14"/>
  <c r="I842" i="14"/>
  <c r="H842" i="14"/>
  <c r="AT840" i="14"/>
  <c r="AS840" i="14"/>
  <c r="AR840" i="14"/>
  <c r="AQ840" i="14"/>
  <c r="AP840" i="14"/>
  <c r="AO840" i="14"/>
  <c r="AN840" i="14"/>
  <c r="AM840" i="14"/>
  <c r="AL840" i="14"/>
  <c r="AK840" i="14"/>
  <c r="AJ840" i="14"/>
  <c r="AI840" i="14"/>
  <c r="AH840" i="14"/>
  <c r="AG840" i="14"/>
  <c r="AF840" i="14"/>
  <c r="AE840" i="14"/>
  <c r="AD840" i="14"/>
  <c r="AC840" i="14"/>
  <c r="AB840" i="14"/>
  <c r="AA840" i="14"/>
  <c r="Z840" i="14"/>
  <c r="Y840" i="14"/>
  <c r="X840" i="14"/>
  <c r="W840" i="14"/>
  <c r="V840" i="14"/>
  <c r="U840" i="14"/>
  <c r="T840" i="14"/>
  <c r="S840" i="14"/>
  <c r="R840" i="14"/>
  <c r="Q840" i="14"/>
  <c r="P840" i="14"/>
  <c r="O840" i="14"/>
  <c r="N840" i="14"/>
  <c r="M840" i="14"/>
  <c r="L840" i="14"/>
  <c r="K840" i="14"/>
  <c r="J840" i="14"/>
  <c r="I840" i="14"/>
  <c r="H840" i="14"/>
  <c r="AT838" i="14"/>
  <c r="AS838" i="14"/>
  <c r="AR838" i="14"/>
  <c r="AQ838" i="14"/>
  <c r="AP838" i="14"/>
  <c r="AO838" i="14"/>
  <c r="AN838" i="14"/>
  <c r="AM838" i="14"/>
  <c r="AL838" i="14"/>
  <c r="AK838" i="14"/>
  <c r="AJ838" i="14"/>
  <c r="AI838" i="14"/>
  <c r="AH838" i="14"/>
  <c r="AG838" i="14"/>
  <c r="AF838" i="14"/>
  <c r="AE838" i="14"/>
  <c r="AD838" i="14"/>
  <c r="AC838" i="14"/>
  <c r="AB838" i="14"/>
  <c r="AA838" i="14"/>
  <c r="Z838" i="14"/>
  <c r="Y838" i="14"/>
  <c r="X838" i="14"/>
  <c r="W838" i="14"/>
  <c r="V838" i="14"/>
  <c r="U838" i="14"/>
  <c r="T838" i="14"/>
  <c r="S838" i="14"/>
  <c r="R838" i="14"/>
  <c r="Q838" i="14"/>
  <c r="P838" i="14"/>
  <c r="O838" i="14"/>
  <c r="N838" i="14"/>
  <c r="M838" i="14"/>
  <c r="L838" i="14"/>
  <c r="K838" i="14"/>
  <c r="J838" i="14"/>
  <c r="I838" i="14"/>
  <c r="H838" i="14"/>
  <c r="AT835" i="14"/>
  <c r="AS835" i="14"/>
  <c r="AR835" i="14"/>
  <c r="AQ835" i="14"/>
  <c r="AP835" i="14"/>
  <c r="AO835" i="14"/>
  <c r="AN835" i="14"/>
  <c r="AM835" i="14"/>
  <c r="AL835" i="14"/>
  <c r="AK835" i="14"/>
  <c r="AJ835" i="14"/>
  <c r="AI835" i="14"/>
  <c r="AH835" i="14"/>
  <c r="AG835" i="14"/>
  <c r="AF835" i="14"/>
  <c r="AE835" i="14"/>
  <c r="AD835" i="14"/>
  <c r="AC835" i="14"/>
  <c r="AB835" i="14"/>
  <c r="AA835" i="14"/>
  <c r="Z835" i="14"/>
  <c r="Y835" i="14"/>
  <c r="X835" i="14"/>
  <c r="W835" i="14"/>
  <c r="V835" i="14"/>
  <c r="U835" i="14"/>
  <c r="T835" i="14"/>
  <c r="S835" i="14"/>
  <c r="R835" i="14"/>
  <c r="Q835" i="14"/>
  <c r="P835" i="14"/>
  <c r="O835" i="14"/>
  <c r="N835" i="14"/>
  <c r="M835" i="14"/>
  <c r="L835" i="14"/>
  <c r="K835" i="14"/>
  <c r="J835" i="14"/>
  <c r="I835" i="14"/>
  <c r="H835" i="14"/>
  <c r="AT833" i="14"/>
  <c r="AS833" i="14"/>
  <c r="AR833" i="14"/>
  <c r="AQ833" i="14"/>
  <c r="AP833" i="14"/>
  <c r="AP832" i="14" s="1"/>
  <c r="AO833" i="14"/>
  <c r="AN833" i="14"/>
  <c r="AM833" i="14"/>
  <c r="AL833" i="14"/>
  <c r="AK833" i="14"/>
  <c r="AJ833" i="14"/>
  <c r="AI833" i="14"/>
  <c r="AH833" i="14"/>
  <c r="AH832" i="14" s="1"/>
  <c r="AG833" i="14"/>
  <c r="AF833" i="14"/>
  <c r="AE833" i="14"/>
  <c r="AD833" i="14"/>
  <c r="AC833" i="14"/>
  <c r="AB833" i="14"/>
  <c r="AA833" i="14"/>
  <c r="Z833" i="14"/>
  <c r="Z832" i="14" s="1"/>
  <c r="Y833" i="14"/>
  <c r="X833" i="14"/>
  <c r="W833" i="14"/>
  <c r="V833" i="14"/>
  <c r="U833" i="14"/>
  <c r="T833" i="14"/>
  <c r="S833" i="14"/>
  <c r="R833" i="14"/>
  <c r="R832" i="14" s="1"/>
  <c r="Q833" i="14"/>
  <c r="P833" i="14"/>
  <c r="O833" i="14"/>
  <c r="N833" i="14"/>
  <c r="M833" i="14"/>
  <c r="L833" i="14"/>
  <c r="K833" i="14"/>
  <c r="J833" i="14"/>
  <c r="J832" i="14" s="1"/>
  <c r="I833" i="14"/>
  <c r="H833" i="14"/>
  <c r="AT829" i="14"/>
  <c r="AT828" i="14" s="1"/>
  <c r="AS829" i="14"/>
  <c r="AS828" i="14" s="1"/>
  <c r="AR829" i="14"/>
  <c r="AR828" i="14" s="1"/>
  <c r="AQ829" i="14"/>
  <c r="AQ828" i="14" s="1"/>
  <c r="AP829" i="14"/>
  <c r="AP828" i="14" s="1"/>
  <c r="AO829" i="14"/>
  <c r="AO828" i="14" s="1"/>
  <c r="AN829" i="14"/>
  <c r="AN828" i="14" s="1"/>
  <c r="AM829" i="14"/>
  <c r="AM828" i="14" s="1"/>
  <c r="AL829" i="14"/>
  <c r="AL828" i="14" s="1"/>
  <c r="AK829" i="14"/>
  <c r="AK828" i="14" s="1"/>
  <c r="AJ829" i="14"/>
  <c r="AJ828" i="14" s="1"/>
  <c r="AI829" i="14"/>
  <c r="AI828" i="14" s="1"/>
  <c r="AH829" i="14"/>
  <c r="AH828" i="14" s="1"/>
  <c r="AG829" i="14"/>
  <c r="AG828" i="14" s="1"/>
  <c r="AF829" i="14"/>
  <c r="AF828" i="14" s="1"/>
  <c r="AE829" i="14"/>
  <c r="AE828" i="14" s="1"/>
  <c r="AD829" i="14"/>
  <c r="AD828" i="14" s="1"/>
  <c r="AC829" i="14"/>
  <c r="AC828" i="14" s="1"/>
  <c r="AB829" i="14"/>
  <c r="AB828" i="14" s="1"/>
  <c r="AA829" i="14"/>
  <c r="AA828" i="14" s="1"/>
  <c r="Z829" i="14"/>
  <c r="Z828" i="14" s="1"/>
  <c r="Y829" i="14"/>
  <c r="Y828" i="14" s="1"/>
  <c r="X829" i="14"/>
  <c r="X828" i="14" s="1"/>
  <c r="W829" i="14"/>
  <c r="W828" i="14" s="1"/>
  <c r="V829" i="14"/>
  <c r="V828" i="14" s="1"/>
  <c r="U829" i="14"/>
  <c r="U828" i="14" s="1"/>
  <c r="T829" i="14"/>
  <c r="T828" i="14" s="1"/>
  <c r="S829" i="14"/>
  <c r="S828" i="14" s="1"/>
  <c r="R829" i="14"/>
  <c r="R828" i="14" s="1"/>
  <c r="Q829" i="14"/>
  <c r="Q828" i="14" s="1"/>
  <c r="P829" i="14"/>
  <c r="P828" i="14" s="1"/>
  <c r="O829" i="14"/>
  <c r="O828" i="14" s="1"/>
  <c r="N829" i="14"/>
  <c r="N828" i="14" s="1"/>
  <c r="M829" i="14"/>
  <c r="M828" i="14" s="1"/>
  <c r="L829" i="14"/>
  <c r="L828" i="14" s="1"/>
  <c r="K829" i="14"/>
  <c r="K828" i="14" s="1"/>
  <c r="J829" i="14"/>
  <c r="J828" i="14" s="1"/>
  <c r="I829" i="14"/>
  <c r="I828" i="14" s="1"/>
  <c r="H829" i="14"/>
  <c r="H828" i="14" s="1"/>
  <c r="AT826" i="14"/>
  <c r="AS826" i="14"/>
  <c r="AR826" i="14"/>
  <c r="AQ826" i="14"/>
  <c r="AP826" i="14"/>
  <c r="AO826" i="14"/>
  <c r="AN826" i="14"/>
  <c r="AM826" i="14"/>
  <c r="AL826" i="14"/>
  <c r="AK826" i="14"/>
  <c r="AJ826" i="14"/>
  <c r="AI826" i="14"/>
  <c r="AH826" i="14"/>
  <c r="AG826" i="14"/>
  <c r="AF826" i="14"/>
  <c r="AE826" i="14"/>
  <c r="AD826" i="14"/>
  <c r="AC826" i="14"/>
  <c r="AB826" i="14"/>
  <c r="AA826" i="14"/>
  <c r="Z826" i="14"/>
  <c r="Y826" i="14"/>
  <c r="X826" i="14"/>
  <c r="W826" i="14"/>
  <c r="V826" i="14"/>
  <c r="U826" i="14"/>
  <c r="T826" i="14"/>
  <c r="S826" i="14"/>
  <c r="R826" i="14"/>
  <c r="Q826" i="14"/>
  <c r="P826" i="14"/>
  <c r="O826" i="14"/>
  <c r="N826" i="14"/>
  <c r="M826" i="14"/>
  <c r="L826" i="14"/>
  <c r="K826" i="14"/>
  <c r="J826" i="14"/>
  <c r="I826" i="14"/>
  <c r="H826" i="14"/>
  <c r="AT824" i="14"/>
  <c r="AS824" i="14"/>
  <c r="AR824" i="14"/>
  <c r="AQ824" i="14"/>
  <c r="AP824" i="14"/>
  <c r="AO824" i="14"/>
  <c r="AN824" i="14"/>
  <c r="AM824" i="14"/>
  <c r="AL824" i="14"/>
  <c r="AK824" i="14"/>
  <c r="AJ824" i="14"/>
  <c r="AI824" i="14"/>
  <c r="AH824" i="14"/>
  <c r="AG824" i="14"/>
  <c r="AF824" i="14"/>
  <c r="AE824" i="14"/>
  <c r="AD824" i="14"/>
  <c r="AC824" i="14"/>
  <c r="AB824" i="14"/>
  <c r="AA824" i="14"/>
  <c r="Z824" i="14"/>
  <c r="Y824" i="14"/>
  <c r="X824" i="14"/>
  <c r="W824" i="14"/>
  <c r="V824" i="14"/>
  <c r="U824" i="14"/>
  <c r="T824" i="14"/>
  <c r="S824" i="14"/>
  <c r="R824" i="14"/>
  <c r="Q824" i="14"/>
  <c r="P824" i="14"/>
  <c r="O824" i="14"/>
  <c r="N824" i="14"/>
  <c r="M824" i="14"/>
  <c r="L824" i="14"/>
  <c r="K824" i="14"/>
  <c r="J824" i="14"/>
  <c r="I824" i="14"/>
  <c r="H824" i="14"/>
  <c r="AT822" i="14"/>
  <c r="AS822" i="14"/>
  <c r="AR822" i="14"/>
  <c r="AQ822" i="14"/>
  <c r="AP822" i="14"/>
  <c r="AO822" i="14"/>
  <c r="AN822" i="14"/>
  <c r="AM822" i="14"/>
  <c r="AL822" i="14"/>
  <c r="AK822" i="14"/>
  <c r="AJ822" i="14"/>
  <c r="AI822" i="14"/>
  <c r="AH822" i="14"/>
  <c r="AG822" i="14"/>
  <c r="AF822" i="14"/>
  <c r="AE822" i="14"/>
  <c r="AD822" i="14"/>
  <c r="AC822" i="14"/>
  <c r="AB822" i="14"/>
  <c r="AA822" i="14"/>
  <c r="Z822" i="14"/>
  <c r="Y822" i="14"/>
  <c r="X822" i="14"/>
  <c r="W822" i="14"/>
  <c r="V822" i="14"/>
  <c r="U822" i="14"/>
  <c r="T822" i="14"/>
  <c r="S822" i="14"/>
  <c r="R822" i="14"/>
  <c r="Q822" i="14"/>
  <c r="P822" i="14"/>
  <c r="O822" i="14"/>
  <c r="N822" i="14"/>
  <c r="M822" i="14"/>
  <c r="L822" i="14"/>
  <c r="K822" i="14"/>
  <c r="J822" i="14"/>
  <c r="I822" i="14"/>
  <c r="H822" i="14"/>
  <c r="AT820" i="14"/>
  <c r="AS820" i="14"/>
  <c r="AR820" i="14"/>
  <c r="AQ820" i="14"/>
  <c r="AP820" i="14"/>
  <c r="AO820" i="14"/>
  <c r="AN820" i="14"/>
  <c r="AM820" i="14"/>
  <c r="AL820" i="14"/>
  <c r="AK820" i="14"/>
  <c r="AJ820" i="14"/>
  <c r="AI820" i="14"/>
  <c r="AH820" i="14"/>
  <c r="AG820" i="14"/>
  <c r="AF820" i="14"/>
  <c r="AE820" i="14"/>
  <c r="AD820" i="14"/>
  <c r="AC820" i="14"/>
  <c r="AB820" i="14"/>
  <c r="AA820" i="14"/>
  <c r="Z820" i="14"/>
  <c r="Y820" i="14"/>
  <c r="X820" i="14"/>
  <c r="W820" i="14"/>
  <c r="V820" i="14"/>
  <c r="U820" i="14"/>
  <c r="T820" i="14"/>
  <c r="S820" i="14"/>
  <c r="R820" i="14"/>
  <c r="Q820" i="14"/>
  <c r="P820" i="14"/>
  <c r="O820" i="14"/>
  <c r="N820" i="14"/>
  <c r="M820" i="14"/>
  <c r="L820" i="14"/>
  <c r="K820" i="14"/>
  <c r="J820" i="14"/>
  <c r="I820" i="14"/>
  <c r="H820" i="14"/>
  <c r="AT818" i="14"/>
  <c r="AS818" i="14"/>
  <c r="AR818" i="14"/>
  <c r="AQ818" i="14"/>
  <c r="AP818" i="14"/>
  <c r="AO818" i="14"/>
  <c r="AN818" i="14"/>
  <c r="AM818" i="14"/>
  <c r="AL818" i="14"/>
  <c r="AK818" i="14"/>
  <c r="AJ818" i="14"/>
  <c r="AI818" i="14"/>
  <c r="AH818" i="14"/>
  <c r="AG818" i="14"/>
  <c r="AF818" i="14"/>
  <c r="AE818" i="14"/>
  <c r="AD818" i="14"/>
  <c r="AC818" i="14"/>
  <c r="AB818" i="14"/>
  <c r="AA818" i="14"/>
  <c r="Z818" i="14"/>
  <c r="Y818" i="14"/>
  <c r="X818" i="14"/>
  <c r="W818" i="14"/>
  <c r="V818" i="14"/>
  <c r="U818" i="14"/>
  <c r="T818" i="14"/>
  <c r="S818" i="14"/>
  <c r="R818" i="14"/>
  <c r="Q818" i="14"/>
  <c r="P818" i="14"/>
  <c r="O818" i="14"/>
  <c r="N818" i="14"/>
  <c r="M818" i="14"/>
  <c r="L818" i="14"/>
  <c r="K818" i="14"/>
  <c r="J818" i="14"/>
  <c r="I818" i="14"/>
  <c r="H818" i="14"/>
  <c r="AT816" i="14"/>
  <c r="AS816" i="14"/>
  <c r="AR816" i="14"/>
  <c r="AQ816" i="14"/>
  <c r="AP816" i="14"/>
  <c r="AO816" i="14"/>
  <c r="AN816" i="14"/>
  <c r="AM816" i="14"/>
  <c r="AL816" i="14"/>
  <c r="AK816" i="14"/>
  <c r="AJ816" i="14"/>
  <c r="AI816" i="14"/>
  <c r="AH816" i="14"/>
  <c r="AG816" i="14"/>
  <c r="AF816" i="14"/>
  <c r="AE816" i="14"/>
  <c r="AD816" i="14"/>
  <c r="AC816" i="14"/>
  <c r="AB816" i="14"/>
  <c r="AA816" i="14"/>
  <c r="Z816" i="14"/>
  <c r="Y816" i="14"/>
  <c r="X816" i="14"/>
  <c r="W816" i="14"/>
  <c r="V816" i="14"/>
  <c r="U816" i="14"/>
  <c r="T816" i="14"/>
  <c r="S816" i="14"/>
  <c r="R816" i="14"/>
  <c r="Q816" i="14"/>
  <c r="P816" i="14"/>
  <c r="O816" i="14"/>
  <c r="N816" i="14"/>
  <c r="M816" i="14"/>
  <c r="L816" i="14"/>
  <c r="K816" i="14"/>
  <c r="J816" i="14"/>
  <c r="I816" i="14"/>
  <c r="H816" i="14"/>
  <c r="AT814" i="14"/>
  <c r="AS814" i="14"/>
  <c r="AR814" i="14"/>
  <c r="AQ814" i="14"/>
  <c r="AP814" i="14"/>
  <c r="AO814" i="14"/>
  <c r="AN814" i="14"/>
  <c r="AM814" i="14"/>
  <c r="AL814" i="14"/>
  <c r="AK814" i="14"/>
  <c r="AJ814" i="14"/>
  <c r="AI814" i="14"/>
  <c r="AH814" i="14"/>
  <c r="AG814" i="14"/>
  <c r="AF814" i="14"/>
  <c r="AE814" i="14"/>
  <c r="AD814" i="14"/>
  <c r="AC814" i="14"/>
  <c r="AB814" i="14"/>
  <c r="AA814" i="14"/>
  <c r="Z814" i="14"/>
  <c r="Y814" i="14"/>
  <c r="X814" i="14"/>
  <c r="W814" i="14"/>
  <c r="V814" i="14"/>
  <c r="U814" i="14"/>
  <c r="T814" i="14"/>
  <c r="S814" i="14"/>
  <c r="R814" i="14"/>
  <c r="Q814" i="14"/>
  <c r="P814" i="14"/>
  <c r="O814" i="14"/>
  <c r="N814" i="14"/>
  <c r="M814" i="14"/>
  <c r="L814" i="14"/>
  <c r="K814" i="14"/>
  <c r="J814" i="14"/>
  <c r="I814" i="14"/>
  <c r="H814" i="14"/>
  <c r="AT812" i="14"/>
  <c r="AS812" i="14"/>
  <c r="AR812" i="14"/>
  <c r="AQ812" i="14"/>
  <c r="AP812" i="14"/>
  <c r="AO812" i="14"/>
  <c r="AN812" i="14"/>
  <c r="AM812" i="14"/>
  <c r="AL812" i="14"/>
  <c r="AK812" i="14"/>
  <c r="AJ812" i="14"/>
  <c r="AI812" i="14"/>
  <c r="AH812" i="14"/>
  <c r="AG812" i="14"/>
  <c r="AF812" i="14"/>
  <c r="AE812" i="14"/>
  <c r="AD812" i="14"/>
  <c r="AC812" i="14"/>
  <c r="AB812" i="14"/>
  <c r="AA812" i="14"/>
  <c r="Z812" i="14"/>
  <c r="Y812" i="14"/>
  <c r="X812" i="14"/>
  <c r="W812" i="14"/>
  <c r="V812" i="14"/>
  <c r="U812" i="14"/>
  <c r="T812" i="14"/>
  <c r="S812" i="14"/>
  <c r="R812" i="14"/>
  <c r="Q812" i="14"/>
  <c r="P812" i="14"/>
  <c r="O812" i="14"/>
  <c r="N812" i="14"/>
  <c r="M812" i="14"/>
  <c r="L812" i="14"/>
  <c r="K812" i="14"/>
  <c r="J812" i="14"/>
  <c r="I812" i="14"/>
  <c r="H812" i="14"/>
  <c r="AT810" i="14"/>
  <c r="AS810" i="14"/>
  <c r="AR810" i="14"/>
  <c r="AQ810" i="14"/>
  <c r="AP810" i="14"/>
  <c r="AO810" i="14"/>
  <c r="AN810" i="14"/>
  <c r="AM810" i="14"/>
  <c r="AL810" i="14"/>
  <c r="AK810" i="14"/>
  <c r="AJ810" i="14"/>
  <c r="AI810" i="14"/>
  <c r="AH810" i="14"/>
  <c r="AG810" i="14"/>
  <c r="AF810" i="14"/>
  <c r="AE810" i="14"/>
  <c r="AD810" i="14"/>
  <c r="AC810" i="14"/>
  <c r="AB810" i="14"/>
  <c r="AA810" i="14"/>
  <c r="Z810" i="14"/>
  <c r="Y810" i="14"/>
  <c r="X810" i="14"/>
  <c r="W810" i="14"/>
  <c r="V810" i="14"/>
  <c r="U810" i="14"/>
  <c r="T810" i="14"/>
  <c r="S810" i="14"/>
  <c r="R810" i="14"/>
  <c r="Q810" i="14"/>
  <c r="P810" i="14"/>
  <c r="O810" i="14"/>
  <c r="N810" i="14"/>
  <c r="M810" i="14"/>
  <c r="L810" i="14"/>
  <c r="K810" i="14"/>
  <c r="J810" i="14"/>
  <c r="I810" i="14"/>
  <c r="H810" i="14"/>
  <c r="AT808" i="14"/>
  <c r="AS808" i="14"/>
  <c r="AR808" i="14"/>
  <c r="AQ808" i="14"/>
  <c r="AP808" i="14"/>
  <c r="AO808" i="14"/>
  <c r="AN808" i="14"/>
  <c r="AM808" i="14"/>
  <c r="AL808" i="14"/>
  <c r="AK808" i="14"/>
  <c r="AJ808" i="14"/>
  <c r="AI808" i="14"/>
  <c r="AH808" i="14"/>
  <c r="AG808" i="14"/>
  <c r="AF808" i="14"/>
  <c r="AE808" i="14"/>
  <c r="AD808" i="14"/>
  <c r="AC808" i="14"/>
  <c r="AB808" i="14"/>
  <c r="AA808" i="14"/>
  <c r="Z808" i="14"/>
  <c r="Y808" i="14"/>
  <c r="X808" i="14"/>
  <c r="W808" i="14"/>
  <c r="V808" i="14"/>
  <c r="U808" i="14"/>
  <c r="T808" i="14"/>
  <c r="S808" i="14"/>
  <c r="R808" i="14"/>
  <c r="Q808" i="14"/>
  <c r="P808" i="14"/>
  <c r="O808" i="14"/>
  <c r="N808" i="14"/>
  <c r="M808" i="14"/>
  <c r="L808" i="14"/>
  <c r="K808" i="14"/>
  <c r="J808" i="14"/>
  <c r="I808" i="14"/>
  <c r="H808" i="14"/>
  <c r="AT806" i="14"/>
  <c r="AS806" i="14"/>
  <c r="AR806" i="14"/>
  <c r="AQ806" i="14"/>
  <c r="AP806" i="14"/>
  <c r="AO806" i="14"/>
  <c r="AN806" i="14"/>
  <c r="AM806" i="14"/>
  <c r="AL806" i="14"/>
  <c r="AK806" i="14"/>
  <c r="AJ806" i="14"/>
  <c r="AI806" i="14"/>
  <c r="AH806" i="14"/>
  <c r="AG806" i="14"/>
  <c r="AF806" i="14"/>
  <c r="AE806" i="14"/>
  <c r="AD806" i="14"/>
  <c r="AC806" i="14"/>
  <c r="AB806" i="14"/>
  <c r="AA806" i="14"/>
  <c r="Z806" i="14"/>
  <c r="Y806" i="14"/>
  <c r="X806" i="14"/>
  <c r="W806" i="14"/>
  <c r="V806" i="14"/>
  <c r="U806" i="14"/>
  <c r="T806" i="14"/>
  <c r="S806" i="14"/>
  <c r="R806" i="14"/>
  <c r="Q806" i="14"/>
  <c r="P806" i="14"/>
  <c r="O806" i="14"/>
  <c r="N806" i="14"/>
  <c r="M806" i="14"/>
  <c r="L806" i="14"/>
  <c r="K806" i="14"/>
  <c r="J806" i="14"/>
  <c r="I806" i="14"/>
  <c r="H806" i="14"/>
  <c r="AT804" i="14"/>
  <c r="AS804" i="14"/>
  <c r="AR804" i="14"/>
  <c r="AQ804" i="14"/>
  <c r="AP804" i="14"/>
  <c r="AO804" i="14"/>
  <c r="AN804" i="14"/>
  <c r="AM804" i="14"/>
  <c r="AL804" i="14"/>
  <c r="AK804" i="14"/>
  <c r="AJ804" i="14"/>
  <c r="AI804" i="14"/>
  <c r="AH804" i="14"/>
  <c r="AG804" i="14"/>
  <c r="AF804" i="14"/>
  <c r="AE804" i="14"/>
  <c r="AD804" i="14"/>
  <c r="AC804" i="14"/>
  <c r="AB804" i="14"/>
  <c r="AA804" i="14"/>
  <c r="Z804" i="14"/>
  <c r="Y804" i="14"/>
  <c r="X804" i="14"/>
  <c r="W804" i="14"/>
  <c r="V804" i="14"/>
  <c r="U804" i="14"/>
  <c r="T804" i="14"/>
  <c r="S804" i="14"/>
  <c r="R804" i="14"/>
  <c r="Q804" i="14"/>
  <c r="P804" i="14"/>
  <c r="O804" i="14"/>
  <c r="N804" i="14"/>
  <c r="M804" i="14"/>
  <c r="L804" i="14"/>
  <c r="K804" i="14"/>
  <c r="J804" i="14"/>
  <c r="I804" i="14"/>
  <c r="H804" i="14"/>
  <c r="AT802" i="14"/>
  <c r="AS802" i="14"/>
  <c r="AR802" i="14"/>
  <c r="AQ802" i="14"/>
  <c r="AP802" i="14"/>
  <c r="AO802" i="14"/>
  <c r="AN802" i="14"/>
  <c r="AM802" i="14"/>
  <c r="AL802" i="14"/>
  <c r="AK802" i="14"/>
  <c r="AJ802" i="14"/>
  <c r="AI802" i="14"/>
  <c r="AH802" i="14"/>
  <c r="AG802" i="14"/>
  <c r="AF802" i="14"/>
  <c r="AE802" i="14"/>
  <c r="AD802" i="14"/>
  <c r="AC802" i="14"/>
  <c r="AB802" i="14"/>
  <c r="AA802" i="14"/>
  <c r="Z802" i="14"/>
  <c r="Y802" i="14"/>
  <c r="X802" i="14"/>
  <c r="W802" i="14"/>
  <c r="V802" i="14"/>
  <c r="U802" i="14"/>
  <c r="T802" i="14"/>
  <c r="S802" i="14"/>
  <c r="R802" i="14"/>
  <c r="Q802" i="14"/>
  <c r="P802" i="14"/>
  <c r="O802" i="14"/>
  <c r="N802" i="14"/>
  <c r="M802" i="14"/>
  <c r="L802" i="14"/>
  <c r="K802" i="14"/>
  <c r="J802" i="14"/>
  <c r="I802" i="14"/>
  <c r="H802" i="14"/>
  <c r="AT800" i="14"/>
  <c r="AS800" i="14"/>
  <c r="AR800" i="14"/>
  <c r="AQ800" i="14"/>
  <c r="AP800" i="14"/>
  <c r="AO800" i="14"/>
  <c r="AN800" i="14"/>
  <c r="AM800" i="14"/>
  <c r="AL800" i="14"/>
  <c r="AK800" i="14"/>
  <c r="AJ800" i="14"/>
  <c r="AI800" i="14"/>
  <c r="AH800" i="14"/>
  <c r="AG800" i="14"/>
  <c r="AF800" i="14"/>
  <c r="AE800" i="14"/>
  <c r="AD800" i="14"/>
  <c r="AC800" i="14"/>
  <c r="AB800" i="14"/>
  <c r="AA800" i="14"/>
  <c r="Z800" i="14"/>
  <c r="Y800" i="14"/>
  <c r="X800" i="14"/>
  <c r="W800" i="14"/>
  <c r="V800" i="14"/>
  <c r="U800" i="14"/>
  <c r="T800" i="14"/>
  <c r="S800" i="14"/>
  <c r="R800" i="14"/>
  <c r="Q800" i="14"/>
  <c r="P800" i="14"/>
  <c r="O800" i="14"/>
  <c r="N800" i="14"/>
  <c r="M800" i="14"/>
  <c r="L800" i="14"/>
  <c r="K800" i="14"/>
  <c r="J800" i="14"/>
  <c r="I800" i="14"/>
  <c r="H800" i="14"/>
  <c r="AT798" i="14"/>
  <c r="AS798" i="14"/>
  <c r="AR798" i="14"/>
  <c r="AQ798" i="14"/>
  <c r="AP798" i="14"/>
  <c r="AO798" i="14"/>
  <c r="AN798" i="14"/>
  <c r="AM798" i="14"/>
  <c r="AL798" i="14"/>
  <c r="AK798" i="14"/>
  <c r="AJ798" i="14"/>
  <c r="AI798" i="14"/>
  <c r="AH798" i="14"/>
  <c r="AG798" i="14"/>
  <c r="AF798" i="14"/>
  <c r="AE798" i="14"/>
  <c r="AD798" i="14"/>
  <c r="AC798" i="14"/>
  <c r="AB798" i="14"/>
  <c r="AA798" i="14"/>
  <c r="Z798" i="14"/>
  <c r="Y798" i="14"/>
  <c r="X798" i="14"/>
  <c r="W798" i="14"/>
  <c r="V798" i="14"/>
  <c r="U798" i="14"/>
  <c r="T798" i="14"/>
  <c r="S798" i="14"/>
  <c r="R798" i="14"/>
  <c r="Q798" i="14"/>
  <c r="P798" i="14"/>
  <c r="O798" i="14"/>
  <c r="N798" i="14"/>
  <c r="M798" i="14"/>
  <c r="L798" i="14"/>
  <c r="K798" i="14"/>
  <c r="J798" i="14"/>
  <c r="I798" i="14"/>
  <c r="H798" i="14"/>
  <c r="AT796" i="14"/>
  <c r="AS796" i="14"/>
  <c r="AR796" i="14"/>
  <c r="AQ796" i="14"/>
  <c r="AP796" i="14"/>
  <c r="AO796" i="14"/>
  <c r="AN796" i="14"/>
  <c r="AM796" i="14"/>
  <c r="AL796" i="14"/>
  <c r="AK796" i="14"/>
  <c r="AJ796" i="14"/>
  <c r="AI796" i="14"/>
  <c r="AH796" i="14"/>
  <c r="AG796" i="14"/>
  <c r="AF796" i="14"/>
  <c r="AE796" i="14"/>
  <c r="AD796" i="14"/>
  <c r="AC796" i="14"/>
  <c r="AB796" i="14"/>
  <c r="AA796" i="14"/>
  <c r="Z796" i="14"/>
  <c r="Y796" i="14"/>
  <c r="X796" i="14"/>
  <c r="W796" i="14"/>
  <c r="V796" i="14"/>
  <c r="U796" i="14"/>
  <c r="T796" i="14"/>
  <c r="S796" i="14"/>
  <c r="R796" i="14"/>
  <c r="Q796" i="14"/>
  <c r="P796" i="14"/>
  <c r="O796" i="14"/>
  <c r="N796" i="14"/>
  <c r="M796" i="14"/>
  <c r="L796" i="14"/>
  <c r="K796" i="14"/>
  <c r="J796" i="14"/>
  <c r="I796" i="14"/>
  <c r="H796" i="14"/>
  <c r="AT794" i="14"/>
  <c r="AS794" i="14"/>
  <c r="AR794" i="14"/>
  <c r="AQ794" i="14"/>
  <c r="AP794" i="14"/>
  <c r="AO794" i="14"/>
  <c r="AN794" i="14"/>
  <c r="AM794" i="14"/>
  <c r="AL794" i="14"/>
  <c r="AK794" i="14"/>
  <c r="AJ794" i="14"/>
  <c r="AI794" i="14"/>
  <c r="AH794" i="14"/>
  <c r="AG794" i="14"/>
  <c r="AF794" i="14"/>
  <c r="AE794" i="14"/>
  <c r="AD794" i="14"/>
  <c r="AC794" i="14"/>
  <c r="AB794" i="14"/>
  <c r="AA794" i="14"/>
  <c r="Z794" i="14"/>
  <c r="Y794" i="14"/>
  <c r="X794" i="14"/>
  <c r="W794" i="14"/>
  <c r="V794" i="14"/>
  <c r="U794" i="14"/>
  <c r="T794" i="14"/>
  <c r="S794" i="14"/>
  <c r="R794" i="14"/>
  <c r="Q794" i="14"/>
  <c r="P794" i="14"/>
  <c r="O794" i="14"/>
  <c r="N794" i="14"/>
  <c r="M794" i="14"/>
  <c r="L794" i="14"/>
  <c r="K794" i="14"/>
  <c r="J794" i="14"/>
  <c r="I794" i="14"/>
  <c r="H794" i="14"/>
  <c r="AT792" i="14"/>
  <c r="AS792" i="14"/>
  <c r="AR792" i="14"/>
  <c r="AQ792" i="14"/>
  <c r="AP792" i="14"/>
  <c r="AO792" i="14"/>
  <c r="AN792" i="14"/>
  <c r="AM792" i="14"/>
  <c r="AL792" i="14"/>
  <c r="AK792" i="14"/>
  <c r="AJ792" i="14"/>
  <c r="AI792" i="14"/>
  <c r="AH792" i="14"/>
  <c r="AG792" i="14"/>
  <c r="AF792" i="14"/>
  <c r="AE792" i="14"/>
  <c r="AD792" i="14"/>
  <c r="AC792" i="14"/>
  <c r="AB792" i="14"/>
  <c r="AA792" i="14"/>
  <c r="Z792" i="14"/>
  <c r="Y792" i="14"/>
  <c r="X792" i="14"/>
  <c r="W792" i="14"/>
  <c r="V792" i="14"/>
  <c r="U792" i="14"/>
  <c r="T792" i="14"/>
  <c r="S792" i="14"/>
  <c r="R792" i="14"/>
  <c r="Q792" i="14"/>
  <c r="P792" i="14"/>
  <c r="O792" i="14"/>
  <c r="N792" i="14"/>
  <c r="M792" i="14"/>
  <c r="L792" i="14"/>
  <c r="K792" i="14"/>
  <c r="J792" i="14"/>
  <c r="I792" i="14"/>
  <c r="H792" i="14"/>
  <c r="AT789" i="14"/>
  <c r="AS789" i="14"/>
  <c r="AR789" i="14"/>
  <c r="AQ789" i="14"/>
  <c r="AP789" i="14"/>
  <c r="AO789" i="14"/>
  <c r="AN789" i="14"/>
  <c r="AM789" i="14"/>
  <c r="AL789" i="14"/>
  <c r="AK789" i="14"/>
  <c r="AJ789" i="14"/>
  <c r="AI789" i="14"/>
  <c r="AH789" i="14"/>
  <c r="AG789" i="14"/>
  <c r="AF789" i="14"/>
  <c r="AE789" i="14"/>
  <c r="AD789" i="14"/>
  <c r="AC789" i="14"/>
  <c r="AB789" i="14"/>
  <c r="AA789" i="14"/>
  <c r="Z789" i="14"/>
  <c r="Y789" i="14"/>
  <c r="X789" i="14"/>
  <c r="W789" i="14"/>
  <c r="V789" i="14"/>
  <c r="U789" i="14"/>
  <c r="T789" i="14"/>
  <c r="S789" i="14"/>
  <c r="R789" i="14"/>
  <c r="Q789" i="14"/>
  <c r="P789" i="14"/>
  <c r="O789" i="14"/>
  <c r="N789" i="14"/>
  <c r="M789" i="14"/>
  <c r="L789" i="14"/>
  <c r="K789" i="14"/>
  <c r="J789" i="14"/>
  <c r="I789" i="14"/>
  <c r="H789" i="14"/>
  <c r="AT787" i="14"/>
  <c r="AS787" i="14"/>
  <c r="AR787" i="14"/>
  <c r="AQ787" i="14"/>
  <c r="AP787" i="14"/>
  <c r="AO787" i="14"/>
  <c r="AN787" i="14"/>
  <c r="AM787" i="14"/>
  <c r="AL787" i="14"/>
  <c r="AK787" i="14"/>
  <c r="AJ787" i="14"/>
  <c r="AI787" i="14"/>
  <c r="AH787" i="14"/>
  <c r="AG787" i="14"/>
  <c r="AF787" i="14"/>
  <c r="AE787" i="14"/>
  <c r="AD787" i="14"/>
  <c r="AC787" i="14"/>
  <c r="AB787" i="14"/>
  <c r="AA787" i="14"/>
  <c r="Z787" i="14"/>
  <c r="Y787" i="14"/>
  <c r="X787" i="14"/>
  <c r="W787" i="14"/>
  <c r="V787" i="14"/>
  <c r="U787" i="14"/>
  <c r="T787" i="14"/>
  <c r="S787" i="14"/>
  <c r="R787" i="14"/>
  <c r="Q787" i="14"/>
  <c r="P787" i="14"/>
  <c r="O787" i="14"/>
  <c r="N787" i="14"/>
  <c r="M787" i="14"/>
  <c r="L787" i="14"/>
  <c r="K787" i="14"/>
  <c r="J787" i="14"/>
  <c r="I787" i="14"/>
  <c r="H787" i="14"/>
  <c r="AT785" i="14"/>
  <c r="AS785" i="14"/>
  <c r="AR785" i="14"/>
  <c r="AQ785" i="14"/>
  <c r="AP785" i="14"/>
  <c r="AO785" i="14"/>
  <c r="AN785" i="14"/>
  <c r="AM785" i="14"/>
  <c r="AL785" i="14"/>
  <c r="AK785" i="14"/>
  <c r="AJ785" i="14"/>
  <c r="AI785" i="14"/>
  <c r="AH785" i="14"/>
  <c r="AG785" i="14"/>
  <c r="AF785" i="14"/>
  <c r="AE785" i="14"/>
  <c r="AD785" i="14"/>
  <c r="AC785" i="14"/>
  <c r="AB785" i="14"/>
  <c r="AA785" i="14"/>
  <c r="Z785" i="14"/>
  <c r="Y785" i="14"/>
  <c r="X785" i="14"/>
  <c r="W785" i="14"/>
  <c r="V785" i="14"/>
  <c r="U785" i="14"/>
  <c r="T785" i="14"/>
  <c r="S785" i="14"/>
  <c r="R785" i="14"/>
  <c r="Q785" i="14"/>
  <c r="P785" i="14"/>
  <c r="O785" i="14"/>
  <c r="N785" i="14"/>
  <c r="M785" i="14"/>
  <c r="L785" i="14"/>
  <c r="K785" i="14"/>
  <c r="J785" i="14"/>
  <c r="I785" i="14"/>
  <c r="H785" i="14"/>
  <c r="AT781" i="14"/>
  <c r="AS781" i="14"/>
  <c r="AR781" i="14"/>
  <c r="AQ781" i="14"/>
  <c r="AP781" i="14"/>
  <c r="AO781" i="14"/>
  <c r="AN781" i="14"/>
  <c r="AM781" i="14"/>
  <c r="AL781" i="14"/>
  <c r="AK781" i="14"/>
  <c r="AJ781" i="14"/>
  <c r="AI781" i="14"/>
  <c r="AH781" i="14"/>
  <c r="AG781" i="14"/>
  <c r="AF781" i="14"/>
  <c r="AE781" i="14"/>
  <c r="AD781" i="14"/>
  <c r="AC781" i="14"/>
  <c r="AB781" i="14"/>
  <c r="AA781" i="14"/>
  <c r="Z781" i="14"/>
  <c r="Y781" i="14"/>
  <c r="X781" i="14"/>
  <c r="W781" i="14"/>
  <c r="V781" i="14"/>
  <c r="U781" i="14"/>
  <c r="T781" i="14"/>
  <c r="S781" i="14"/>
  <c r="R781" i="14"/>
  <c r="Q781" i="14"/>
  <c r="P781" i="14"/>
  <c r="O781" i="14"/>
  <c r="N781" i="14"/>
  <c r="M781" i="14"/>
  <c r="L781" i="14"/>
  <c r="K781" i="14"/>
  <c r="J781" i="14"/>
  <c r="I781" i="14"/>
  <c r="H781" i="14"/>
  <c r="AT779" i="14"/>
  <c r="AS779" i="14"/>
  <c r="AR779" i="14"/>
  <c r="AQ779" i="14"/>
  <c r="AP779" i="14"/>
  <c r="AO779" i="14"/>
  <c r="AN779" i="14"/>
  <c r="AM779" i="14"/>
  <c r="AL779" i="14"/>
  <c r="AK779" i="14"/>
  <c r="AJ779" i="14"/>
  <c r="AI779" i="14"/>
  <c r="AH779" i="14"/>
  <c r="AG779" i="14"/>
  <c r="AF779" i="14"/>
  <c r="AE779" i="14"/>
  <c r="AD779" i="14"/>
  <c r="AC779" i="14"/>
  <c r="AB779" i="14"/>
  <c r="AA779" i="14"/>
  <c r="Z779" i="14"/>
  <c r="Y779" i="14"/>
  <c r="X779" i="14"/>
  <c r="W779" i="14"/>
  <c r="V779" i="14"/>
  <c r="U779" i="14"/>
  <c r="T779" i="14"/>
  <c r="S779" i="14"/>
  <c r="R779" i="14"/>
  <c r="Q779" i="14"/>
  <c r="P779" i="14"/>
  <c r="O779" i="14"/>
  <c r="N779" i="14"/>
  <c r="M779" i="14"/>
  <c r="L779" i="14"/>
  <c r="K779" i="14"/>
  <c r="J779" i="14"/>
  <c r="I779" i="14"/>
  <c r="H779" i="14"/>
  <c r="AT777" i="14"/>
  <c r="AS777" i="14"/>
  <c r="AR777" i="14"/>
  <c r="AQ777" i="14"/>
  <c r="AP777" i="14"/>
  <c r="AO777" i="14"/>
  <c r="AN777" i="14"/>
  <c r="AM777" i="14"/>
  <c r="AL777" i="14"/>
  <c r="AK777" i="14"/>
  <c r="AJ777" i="14"/>
  <c r="AI777" i="14"/>
  <c r="AH777" i="14"/>
  <c r="AG777" i="14"/>
  <c r="AF777" i="14"/>
  <c r="AE777" i="14"/>
  <c r="AD777" i="14"/>
  <c r="AC777" i="14"/>
  <c r="AB777" i="14"/>
  <c r="AA777" i="14"/>
  <c r="Z777" i="14"/>
  <c r="Y777" i="14"/>
  <c r="X777" i="14"/>
  <c r="W777" i="14"/>
  <c r="V777" i="14"/>
  <c r="U777" i="14"/>
  <c r="T777" i="14"/>
  <c r="S777" i="14"/>
  <c r="R777" i="14"/>
  <c r="Q777" i="14"/>
  <c r="P777" i="14"/>
  <c r="O777" i="14"/>
  <c r="N777" i="14"/>
  <c r="M777" i="14"/>
  <c r="L777" i="14"/>
  <c r="K777" i="14"/>
  <c r="J777" i="14"/>
  <c r="I777" i="14"/>
  <c r="H777" i="14"/>
  <c r="AT775" i="14"/>
  <c r="AS775" i="14"/>
  <c r="AR775" i="14"/>
  <c r="AQ775" i="14"/>
  <c r="AP775" i="14"/>
  <c r="AO775" i="14"/>
  <c r="AN775" i="14"/>
  <c r="AM775" i="14"/>
  <c r="AL775" i="14"/>
  <c r="AK775" i="14"/>
  <c r="AJ775" i="14"/>
  <c r="AI775" i="14"/>
  <c r="AH775" i="14"/>
  <c r="AG775" i="14"/>
  <c r="AF775" i="14"/>
  <c r="AE775" i="14"/>
  <c r="AD775" i="14"/>
  <c r="AC775" i="14"/>
  <c r="AB775" i="14"/>
  <c r="AA775" i="14"/>
  <c r="Z775" i="14"/>
  <c r="Y775" i="14"/>
  <c r="X775" i="14"/>
  <c r="W775" i="14"/>
  <c r="V775" i="14"/>
  <c r="U775" i="14"/>
  <c r="T775" i="14"/>
  <c r="S775" i="14"/>
  <c r="R775" i="14"/>
  <c r="Q775" i="14"/>
  <c r="P775" i="14"/>
  <c r="O775" i="14"/>
  <c r="N775" i="14"/>
  <c r="M775" i="14"/>
  <c r="L775" i="14"/>
  <c r="K775" i="14"/>
  <c r="J775" i="14"/>
  <c r="I775" i="14"/>
  <c r="H775" i="14"/>
  <c r="AT773" i="14"/>
  <c r="AS773" i="14"/>
  <c r="AR773" i="14"/>
  <c r="AQ773" i="14"/>
  <c r="AP773" i="14"/>
  <c r="AO773" i="14"/>
  <c r="AN773" i="14"/>
  <c r="AM773" i="14"/>
  <c r="AL773" i="14"/>
  <c r="AK773" i="14"/>
  <c r="AJ773" i="14"/>
  <c r="AI773" i="14"/>
  <c r="AH773" i="14"/>
  <c r="AG773" i="14"/>
  <c r="AF773" i="14"/>
  <c r="AE773" i="14"/>
  <c r="AD773" i="14"/>
  <c r="AC773" i="14"/>
  <c r="AB773" i="14"/>
  <c r="AA773" i="14"/>
  <c r="Z773" i="14"/>
  <c r="Y773" i="14"/>
  <c r="X773" i="14"/>
  <c r="W773" i="14"/>
  <c r="V773" i="14"/>
  <c r="U773" i="14"/>
  <c r="T773" i="14"/>
  <c r="S773" i="14"/>
  <c r="R773" i="14"/>
  <c r="Q773" i="14"/>
  <c r="P773" i="14"/>
  <c r="O773" i="14"/>
  <c r="N773" i="14"/>
  <c r="M773" i="14"/>
  <c r="L773" i="14"/>
  <c r="K773" i="14"/>
  <c r="J773" i="14"/>
  <c r="I773" i="14"/>
  <c r="H773" i="14"/>
  <c r="AT771" i="14"/>
  <c r="AS771" i="14"/>
  <c r="AR771" i="14"/>
  <c r="AQ771" i="14"/>
  <c r="AP771" i="14"/>
  <c r="AO771" i="14"/>
  <c r="AN771" i="14"/>
  <c r="AM771" i="14"/>
  <c r="AL771" i="14"/>
  <c r="AK771" i="14"/>
  <c r="AJ771" i="14"/>
  <c r="AI771" i="14"/>
  <c r="AH771" i="14"/>
  <c r="AG771" i="14"/>
  <c r="AF771" i="14"/>
  <c r="AE771" i="14"/>
  <c r="AD771" i="14"/>
  <c r="AC771" i="14"/>
  <c r="AB771" i="14"/>
  <c r="AA771" i="14"/>
  <c r="Z771" i="14"/>
  <c r="Y771" i="14"/>
  <c r="X771" i="14"/>
  <c r="W771" i="14"/>
  <c r="V771" i="14"/>
  <c r="U771" i="14"/>
  <c r="T771" i="14"/>
  <c r="S771" i="14"/>
  <c r="R771" i="14"/>
  <c r="Q771" i="14"/>
  <c r="P771" i="14"/>
  <c r="O771" i="14"/>
  <c r="N771" i="14"/>
  <c r="M771" i="14"/>
  <c r="L771" i="14"/>
  <c r="K771" i="14"/>
  <c r="J771" i="14"/>
  <c r="I771" i="14"/>
  <c r="H771" i="14"/>
  <c r="AT768" i="14"/>
  <c r="AS768" i="14"/>
  <c r="AR768" i="14"/>
  <c r="AQ768" i="14"/>
  <c r="AP768" i="14"/>
  <c r="AO768" i="14"/>
  <c r="AN768" i="14"/>
  <c r="AM768" i="14"/>
  <c r="AL768" i="14"/>
  <c r="AK768" i="14"/>
  <c r="AJ768" i="14"/>
  <c r="AI768" i="14"/>
  <c r="AH768" i="14"/>
  <c r="AG768" i="14"/>
  <c r="AF768" i="14"/>
  <c r="AE768" i="14"/>
  <c r="AD768" i="14"/>
  <c r="AC768" i="14"/>
  <c r="AB768" i="14"/>
  <c r="AA768" i="14"/>
  <c r="Z768" i="14"/>
  <c r="Y768" i="14"/>
  <c r="X768" i="14"/>
  <c r="W768" i="14"/>
  <c r="V768" i="14"/>
  <c r="U768" i="14"/>
  <c r="T768" i="14"/>
  <c r="S768" i="14"/>
  <c r="R768" i="14"/>
  <c r="Q768" i="14"/>
  <c r="P768" i="14"/>
  <c r="O768" i="14"/>
  <c r="N768" i="14"/>
  <c r="M768" i="14"/>
  <c r="L768" i="14"/>
  <c r="K768" i="14"/>
  <c r="J768" i="14"/>
  <c r="I768" i="14"/>
  <c r="H768" i="14"/>
  <c r="I766" i="14"/>
  <c r="J766" i="14"/>
  <c r="J765" i="14" s="1"/>
  <c r="K766" i="14"/>
  <c r="L766" i="14"/>
  <c r="M766" i="14"/>
  <c r="N766" i="14"/>
  <c r="O766" i="14"/>
  <c r="P766" i="14"/>
  <c r="Q766" i="14"/>
  <c r="R766" i="14"/>
  <c r="R765" i="14" s="1"/>
  <c r="S766" i="14"/>
  <c r="T766" i="14"/>
  <c r="U766" i="14"/>
  <c r="V766" i="14"/>
  <c r="W766" i="14"/>
  <c r="X766" i="14"/>
  <c r="Y766" i="14"/>
  <c r="Z766" i="14"/>
  <c r="Z765" i="14" s="1"/>
  <c r="AA766" i="14"/>
  <c r="AB766" i="14"/>
  <c r="AC766" i="14"/>
  <c r="AD766" i="14"/>
  <c r="AE766" i="14"/>
  <c r="AF766" i="14"/>
  <c r="AG766" i="14"/>
  <c r="AH766" i="14"/>
  <c r="AH765" i="14" s="1"/>
  <c r="AI766" i="14"/>
  <c r="AJ766" i="14"/>
  <c r="AJ765" i="14" s="1"/>
  <c r="AK766" i="14"/>
  <c r="AL766" i="14"/>
  <c r="AM766" i="14"/>
  <c r="AN766" i="14"/>
  <c r="AO766" i="14"/>
  <c r="AO765" i="14" s="1"/>
  <c r="AP766" i="14"/>
  <c r="AP765" i="14" s="1"/>
  <c r="AQ766" i="14"/>
  <c r="AR766" i="14"/>
  <c r="AS766" i="14"/>
  <c r="AT766" i="14"/>
  <c r="H766" i="14"/>
  <c r="F765" i="14"/>
  <c r="F751" i="14"/>
  <c r="F750" i="14" s="1"/>
  <c r="F737" i="14"/>
  <c r="F724" i="14"/>
  <c r="F711" i="14"/>
  <c r="F698" i="14"/>
  <c r="F685" i="14"/>
  <c r="AT675" i="14"/>
  <c r="AS675" i="14"/>
  <c r="AR675" i="14"/>
  <c r="AQ675" i="14"/>
  <c r="AP675" i="14"/>
  <c r="AO675" i="14"/>
  <c r="AN675" i="14"/>
  <c r="AM675" i="14"/>
  <c r="AL675" i="14"/>
  <c r="AK675" i="14"/>
  <c r="AJ675" i="14"/>
  <c r="AI675" i="14"/>
  <c r="AH675" i="14"/>
  <c r="AG675" i="14"/>
  <c r="AF675" i="14"/>
  <c r="AE675" i="14"/>
  <c r="AD675" i="14"/>
  <c r="AC675" i="14"/>
  <c r="AB675" i="14"/>
  <c r="AA675" i="14"/>
  <c r="Z675" i="14"/>
  <c r="Y675" i="14"/>
  <c r="X675" i="14"/>
  <c r="W675" i="14"/>
  <c r="V675" i="14"/>
  <c r="U675" i="14"/>
  <c r="T675" i="14"/>
  <c r="S675" i="14"/>
  <c r="R675" i="14"/>
  <c r="Q675" i="14"/>
  <c r="P675" i="14"/>
  <c r="O675" i="14"/>
  <c r="N675" i="14"/>
  <c r="M675" i="14"/>
  <c r="L675" i="14"/>
  <c r="K675" i="14"/>
  <c r="J675" i="14"/>
  <c r="I675" i="14"/>
  <c r="H675" i="14"/>
  <c r="AT673" i="14"/>
  <c r="AS673" i="14"/>
  <c r="AR673" i="14"/>
  <c r="AQ673" i="14"/>
  <c r="AP673" i="14"/>
  <c r="AO673" i="14"/>
  <c r="AN673" i="14"/>
  <c r="AM673" i="14"/>
  <c r="AL673" i="14"/>
  <c r="AK673" i="14"/>
  <c r="AJ673" i="14"/>
  <c r="AI673" i="14"/>
  <c r="AH673" i="14"/>
  <c r="AG673" i="14"/>
  <c r="AF673" i="14"/>
  <c r="AE673" i="14"/>
  <c r="AD673" i="14"/>
  <c r="AC673" i="14"/>
  <c r="AB673" i="14"/>
  <c r="AA673" i="14"/>
  <c r="Z673" i="14"/>
  <c r="Y673" i="14"/>
  <c r="X673" i="14"/>
  <c r="W673" i="14"/>
  <c r="V673" i="14"/>
  <c r="U673" i="14"/>
  <c r="T673" i="14"/>
  <c r="S673" i="14"/>
  <c r="R673" i="14"/>
  <c r="Q673" i="14"/>
  <c r="P673" i="14"/>
  <c r="O673" i="14"/>
  <c r="N673" i="14"/>
  <c r="M673" i="14"/>
  <c r="L673" i="14"/>
  <c r="K673" i="14"/>
  <c r="J673" i="14"/>
  <c r="I673" i="14"/>
  <c r="H673" i="14"/>
  <c r="F672" i="14"/>
  <c r="G674" i="14"/>
  <c r="G676" i="14"/>
  <c r="H677" i="14"/>
  <c r="I677" i="14"/>
  <c r="J677" i="14"/>
  <c r="K677" i="14"/>
  <c r="L677" i="14"/>
  <c r="M677" i="14"/>
  <c r="N677" i="14"/>
  <c r="O677" i="14"/>
  <c r="P677" i="14"/>
  <c r="Q677" i="14"/>
  <c r="R677" i="14"/>
  <c r="S677" i="14"/>
  <c r="T677" i="14"/>
  <c r="U677" i="14"/>
  <c r="V677" i="14"/>
  <c r="W677" i="14"/>
  <c r="X677" i="14"/>
  <c r="Y677" i="14"/>
  <c r="Z677" i="14"/>
  <c r="AA677" i="14"/>
  <c r="AB677" i="14"/>
  <c r="AC677" i="14"/>
  <c r="AD677" i="14"/>
  <c r="AE677" i="14"/>
  <c r="AF677" i="14"/>
  <c r="AG677" i="14"/>
  <c r="AH677" i="14"/>
  <c r="AI677" i="14"/>
  <c r="AJ677" i="14"/>
  <c r="AK677" i="14"/>
  <c r="AL677" i="14"/>
  <c r="AM677" i="14"/>
  <c r="AN677" i="14"/>
  <c r="AO677" i="14"/>
  <c r="AP677" i="14"/>
  <c r="AQ677" i="14"/>
  <c r="AR677" i="14"/>
  <c r="AS677" i="14"/>
  <c r="AT677" i="14"/>
  <c r="G678" i="14"/>
  <c r="H679" i="14"/>
  <c r="I679" i="14"/>
  <c r="J679" i="14"/>
  <c r="K679" i="14"/>
  <c r="L679" i="14"/>
  <c r="M679" i="14"/>
  <c r="N679" i="14"/>
  <c r="O679" i="14"/>
  <c r="P679" i="14"/>
  <c r="Q679" i="14"/>
  <c r="R679" i="14"/>
  <c r="S679" i="14"/>
  <c r="T679" i="14"/>
  <c r="U679" i="14"/>
  <c r="V679" i="14"/>
  <c r="W679" i="14"/>
  <c r="X679" i="14"/>
  <c r="Y679" i="14"/>
  <c r="Z679" i="14"/>
  <c r="AA679" i="14"/>
  <c r="AB679" i="14"/>
  <c r="AC679" i="14"/>
  <c r="AD679" i="14"/>
  <c r="AE679" i="14"/>
  <c r="AF679" i="14"/>
  <c r="AG679" i="14"/>
  <c r="AH679" i="14"/>
  <c r="AI679" i="14"/>
  <c r="AJ679" i="14"/>
  <c r="AK679" i="14"/>
  <c r="AL679" i="14"/>
  <c r="AM679" i="14"/>
  <c r="AN679" i="14"/>
  <c r="AO679" i="14"/>
  <c r="AP679" i="14"/>
  <c r="AQ679" i="14"/>
  <c r="AR679" i="14"/>
  <c r="AS679" i="14"/>
  <c r="AT679" i="14"/>
  <c r="G680" i="14"/>
  <c r="H681" i="14"/>
  <c r="I681" i="14"/>
  <c r="J681" i="14"/>
  <c r="K681" i="14"/>
  <c r="L681" i="14"/>
  <c r="M681" i="14"/>
  <c r="N681" i="14"/>
  <c r="O681" i="14"/>
  <c r="P681" i="14"/>
  <c r="Q681" i="14"/>
  <c r="R681" i="14"/>
  <c r="S681" i="14"/>
  <c r="T681" i="14"/>
  <c r="U681" i="14"/>
  <c r="V681" i="14"/>
  <c r="W681" i="14"/>
  <c r="X681" i="14"/>
  <c r="Y681" i="14"/>
  <c r="Z681" i="14"/>
  <c r="AA681" i="14"/>
  <c r="AB681" i="14"/>
  <c r="AC681" i="14"/>
  <c r="AD681" i="14"/>
  <c r="AE681" i="14"/>
  <c r="AF681" i="14"/>
  <c r="AG681" i="14"/>
  <c r="AH681" i="14"/>
  <c r="AI681" i="14"/>
  <c r="AJ681" i="14"/>
  <c r="AK681" i="14"/>
  <c r="AL681" i="14"/>
  <c r="AM681" i="14"/>
  <c r="AN681" i="14"/>
  <c r="AO681" i="14"/>
  <c r="AP681" i="14"/>
  <c r="AQ681" i="14"/>
  <c r="AR681" i="14"/>
  <c r="AS681" i="14"/>
  <c r="AT681" i="14"/>
  <c r="G682" i="14"/>
  <c r="H683" i="14"/>
  <c r="I683" i="14"/>
  <c r="J683" i="14"/>
  <c r="K683" i="14"/>
  <c r="L683" i="14"/>
  <c r="M683" i="14"/>
  <c r="N683" i="14"/>
  <c r="O683" i="14"/>
  <c r="P683" i="14"/>
  <c r="Q683" i="14"/>
  <c r="R683" i="14"/>
  <c r="S683" i="14"/>
  <c r="T683" i="14"/>
  <c r="U683" i="14"/>
  <c r="V683" i="14"/>
  <c r="W683" i="14"/>
  <c r="X683" i="14"/>
  <c r="Y683" i="14"/>
  <c r="Z683" i="14"/>
  <c r="AA683" i="14"/>
  <c r="AB683" i="14"/>
  <c r="AC683" i="14"/>
  <c r="AD683" i="14"/>
  <c r="AE683" i="14"/>
  <c r="AF683" i="14"/>
  <c r="AG683" i="14"/>
  <c r="AH683" i="14"/>
  <c r="AI683" i="14"/>
  <c r="AJ683" i="14"/>
  <c r="AK683" i="14"/>
  <c r="AL683" i="14"/>
  <c r="AM683" i="14"/>
  <c r="AN683" i="14"/>
  <c r="AO683" i="14"/>
  <c r="AP683" i="14"/>
  <c r="AQ683" i="14"/>
  <c r="AR683" i="14"/>
  <c r="AS683" i="14"/>
  <c r="AT683" i="14"/>
  <c r="G684" i="14"/>
  <c r="F659" i="14"/>
  <c r="F646" i="14"/>
  <c r="F633" i="14"/>
  <c r="F620" i="14"/>
  <c r="F607" i="14"/>
  <c r="F594" i="14"/>
  <c r="F581" i="14"/>
  <c r="F568" i="14"/>
  <c r="F555" i="14"/>
  <c r="F542" i="14"/>
  <c r="F529" i="14"/>
  <c r="AT762" i="14"/>
  <c r="AS762" i="14"/>
  <c r="AR762" i="14"/>
  <c r="AQ762" i="14"/>
  <c r="AP762" i="14"/>
  <c r="AO762" i="14"/>
  <c r="AN762" i="14"/>
  <c r="AM762" i="14"/>
  <c r="AL762" i="14"/>
  <c r="AK762" i="14"/>
  <c r="AJ762" i="14"/>
  <c r="AI762" i="14"/>
  <c r="AH762" i="14"/>
  <c r="AG762" i="14"/>
  <c r="AF762" i="14"/>
  <c r="AE762" i="14"/>
  <c r="AD762" i="14"/>
  <c r="AC762" i="14"/>
  <c r="AB762" i="14"/>
  <c r="AA762" i="14"/>
  <c r="Z762" i="14"/>
  <c r="Y762" i="14"/>
  <c r="X762" i="14"/>
  <c r="W762" i="14"/>
  <c r="V762" i="14"/>
  <c r="U762" i="14"/>
  <c r="T762" i="14"/>
  <c r="S762" i="14"/>
  <c r="R762" i="14"/>
  <c r="Q762" i="14"/>
  <c r="P762" i="14"/>
  <c r="O762" i="14"/>
  <c r="N762" i="14"/>
  <c r="M762" i="14"/>
  <c r="L762" i="14"/>
  <c r="K762" i="14"/>
  <c r="J762" i="14"/>
  <c r="I762" i="14"/>
  <c r="H762" i="14"/>
  <c r="AT760" i="14"/>
  <c r="AS760" i="14"/>
  <c r="AR760" i="14"/>
  <c r="AQ760" i="14"/>
  <c r="AP760" i="14"/>
  <c r="AO760" i="14"/>
  <c r="AN760" i="14"/>
  <c r="AM760" i="14"/>
  <c r="AL760" i="14"/>
  <c r="AK760" i="14"/>
  <c r="AJ760" i="14"/>
  <c r="AI760" i="14"/>
  <c r="AH760" i="14"/>
  <c r="AG760" i="14"/>
  <c r="AF760" i="14"/>
  <c r="AE760" i="14"/>
  <c r="AD760" i="14"/>
  <c r="AC760" i="14"/>
  <c r="AB760" i="14"/>
  <c r="AA760" i="14"/>
  <c r="Z760" i="14"/>
  <c r="Y760" i="14"/>
  <c r="X760" i="14"/>
  <c r="W760" i="14"/>
  <c r="V760" i="14"/>
  <c r="U760" i="14"/>
  <c r="T760" i="14"/>
  <c r="S760" i="14"/>
  <c r="R760" i="14"/>
  <c r="Q760" i="14"/>
  <c r="P760" i="14"/>
  <c r="O760" i="14"/>
  <c r="N760" i="14"/>
  <c r="M760" i="14"/>
  <c r="L760" i="14"/>
  <c r="K760" i="14"/>
  <c r="J760" i="14"/>
  <c r="I760" i="14"/>
  <c r="H760" i="14"/>
  <c r="AT758" i="14"/>
  <c r="AS758" i="14"/>
  <c r="AR758" i="14"/>
  <c r="AQ758" i="14"/>
  <c r="AP758" i="14"/>
  <c r="AO758" i="14"/>
  <c r="AN758" i="14"/>
  <c r="AM758" i="14"/>
  <c r="AL758" i="14"/>
  <c r="AK758" i="14"/>
  <c r="AJ758" i="14"/>
  <c r="AI758" i="14"/>
  <c r="AH758" i="14"/>
  <c r="AG758" i="14"/>
  <c r="AF758" i="14"/>
  <c r="AE758" i="14"/>
  <c r="AD758" i="14"/>
  <c r="AC758" i="14"/>
  <c r="AB758" i="14"/>
  <c r="AA758" i="14"/>
  <c r="Z758" i="14"/>
  <c r="Y758" i="14"/>
  <c r="X758" i="14"/>
  <c r="W758" i="14"/>
  <c r="V758" i="14"/>
  <c r="U758" i="14"/>
  <c r="T758" i="14"/>
  <c r="S758" i="14"/>
  <c r="R758" i="14"/>
  <c r="Q758" i="14"/>
  <c r="P758" i="14"/>
  <c r="O758" i="14"/>
  <c r="N758" i="14"/>
  <c r="M758" i="14"/>
  <c r="L758" i="14"/>
  <c r="K758" i="14"/>
  <c r="J758" i="14"/>
  <c r="I758" i="14"/>
  <c r="H758" i="14"/>
  <c r="AT756" i="14"/>
  <c r="AS756" i="14"/>
  <c r="AR756" i="14"/>
  <c r="AQ756" i="14"/>
  <c r="AP756" i="14"/>
  <c r="AO756" i="14"/>
  <c r="AN756" i="14"/>
  <c r="AM756" i="14"/>
  <c r="AL756" i="14"/>
  <c r="AK756" i="14"/>
  <c r="AJ756" i="14"/>
  <c r="AI756" i="14"/>
  <c r="AH756" i="14"/>
  <c r="AG756" i="14"/>
  <c r="AF756" i="14"/>
  <c r="AE756" i="14"/>
  <c r="AD756" i="14"/>
  <c r="AC756" i="14"/>
  <c r="AB756" i="14"/>
  <c r="AA756" i="14"/>
  <c r="Z756" i="14"/>
  <c r="Y756" i="14"/>
  <c r="X756" i="14"/>
  <c r="W756" i="14"/>
  <c r="V756" i="14"/>
  <c r="U756" i="14"/>
  <c r="T756" i="14"/>
  <c r="S756" i="14"/>
  <c r="R756" i="14"/>
  <c r="Q756" i="14"/>
  <c r="P756" i="14"/>
  <c r="O756" i="14"/>
  <c r="N756" i="14"/>
  <c r="M756" i="14"/>
  <c r="L756" i="14"/>
  <c r="K756" i="14"/>
  <c r="J756" i="14"/>
  <c r="I756" i="14"/>
  <c r="H756" i="14"/>
  <c r="AT754" i="14"/>
  <c r="AS754" i="14"/>
  <c r="AR754" i="14"/>
  <c r="AQ754" i="14"/>
  <c r="AP754" i="14"/>
  <c r="AO754" i="14"/>
  <c r="AN754" i="14"/>
  <c r="AM754" i="14"/>
  <c r="AL754" i="14"/>
  <c r="AK754" i="14"/>
  <c r="AJ754" i="14"/>
  <c r="AI754" i="14"/>
  <c r="AH754" i="14"/>
  <c r="AG754" i="14"/>
  <c r="AF754" i="14"/>
  <c r="AE754" i="14"/>
  <c r="AD754" i="14"/>
  <c r="AC754" i="14"/>
  <c r="AB754" i="14"/>
  <c r="AA754" i="14"/>
  <c r="Z754" i="14"/>
  <c r="Y754" i="14"/>
  <c r="X754" i="14"/>
  <c r="W754" i="14"/>
  <c r="V754" i="14"/>
  <c r="U754" i="14"/>
  <c r="T754" i="14"/>
  <c r="S754" i="14"/>
  <c r="R754" i="14"/>
  <c r="Q754" i="14"/>
  <c r="P754" i="14"/>
  <c r="O754" i="14"/>
  <c r="N754" i="14"/>
  <c r="M754" i="14"/>
  <c r="L754" i="14"/>
  <c r="K754" i="14"/>
  <c r="J754" i="14"/>
  <c r="I754" i="14"/>
  <c r="H754" i="14"/>
  <c r="AT752" i="14"/>
  <c r="AS752" i="14"/>
  <c r="AR752" i="14"/>
  <c r="AQ752" i="14"/>
  <c r="AP752" i="14"/>
  <c r="AO752" i="14"/>
  <c r="AN752" i="14"/>
  <c r="AM752" i="14"/>
  <c r="AL752" i="14"/>
  <c r="AK752" i="14"/>
  <c r="AJ752" i="14"/>
  <c r="AI752" i="14"/>
  <c r="AH752" i="14"/>
  <c r="AG752" i="14"/>
  <c r="AF752" i="14"/>
  <c r="AE752" i="14"/>
  <c r="AD752" i="14"/>
  <c r="AC752" i="14"/>
  <c r="AB752" i="14"/>
  <c r="AA752" i="14"/>
  <c r="Z752" i="14"/>
  <c r="Y752" i="14"/>
  <c r="X752" i="14"/>
  <c r="W752" i="14"/>
  <c r="V752" i="14"/>
  <c r="U752" i="14"/>
  <c r="T752" i="14"/>
  <c r="S752" i="14"/>
  <c r="R752" i="14"/>
  <c r="Q752" i="14"/>
  <c r="P752" i="14"/>
  <c r="O752" i="14"/>
  <c r="N752" i="14"/>
  <c r="M752" i="14"/>
  <c r="L752" i="14"/>
  <c r="K752" i="14"/>
  <c r="J752" i="14"/>
  <c r="I752" i="14"/>
  <c r="H752" i="14"/>
  <c r="AT748" i="14"/>
  <c r="AS748" i="14"/>
  <c r="AR748" i="14"/>
  <c r="AQ748" i="14"/>
  <c r="AP748" i="14"/>
  <c r="AO748" i="14"/>
  <c r="AN748" i="14"/>
  <c r="AM748" i="14"/>
  <c r="AL748" i="14"/>
  <c r="AK748" i="14"/>
  <c r="AJ748" i="14"/>
  <c r="AI748" i="14"/>
  <c r="AH748" i="14"/>
  <c r="AG748" i="14"/>
  <c r="AF748" i="14"/>
  <c r="AE748" i="14"/>
  <c r="AD748" i="14"/>
  <c r="AC748" i="14"/>
  <c r="AB748" i="14"/>
  <c r="AA748" i="14"/>
  <c r="Z748" i="14"/>
  <c r="Y748" i="14"/>
  <c r="X748" i="14"/>
  <c r="W748" i="14"/>
  <c r="V748" i="14"/>
  <c r="U748" i="14"/>
  <c r="T748" i="14"/>
  <c r="S748" i="14"/>
  <c r="R748" i="14"/>
  <c r="Q748" i="14"/>
  <c r="P748" i="14"/>
  <c r="O748" i="14"/>
  <c r="N748" i="14"/>
  <c r="M748" i="14"/>
  <c r="L748" i="14"/>
  <c r="K748" i="14"/>
  <c r="J748" i="14"/>
  <c r="I748" i="14"/>
  <c r="H748" i="14"/>
  <c r="AT746" i="14"/>
  <c r="AS746" i="14"/>
  <c r="AR746" i="14"/>
  <c r="AQ746" i="14"/>
  <c r="AP746" i="14"/>
  <c r="AO746" i="14"/>
  <c r="AN746" i="14"/>
  <c r="AM746" i="14"/>
  <c r="AL746" i="14"/>
  <c r="AK746" i="14"/>
  <c r="AJ746" i="14"/>
  <c r="AI746" i="14"/>
  <c r="AH746" i="14"/>
  <c r="AG746" i="14"/>
  <c r="AF746" i="14"/>
  <c r="AE746" i="14"/>
  <c r="AD746" i="14"/>
  <c r="AC746" i="14"/>
  <c r="AB746" i="14"/>
  <c r="AA746" i="14"/>
  <c r="Z746" i="14"/>
  <c r="Y746" i="14"/>
  <c r="X746" i="14"/>
  <c r="W746" i="14"/>
  <c r="V746" i="14"/>
  <c r="U746" i="14"/>
  <c r="T746" i="14"/>
  <c r="S746" i="14"/>
  <c r="R746" i="14"/>
  <c r="Q746" i="14"/>
  <c r="P746" i="14"/>
  <c r="O746" i="14"/>
  <c r="N746" i="14"/>
  <c r="M746" i="14"/>
  <c r="L746" i="14"/>
  <c r="K746" i="14"/>
  <c r="J746" i="14"/>
  <c r="I746" i="14"/>
  <c r="H746" i="14"/>
  <c r="AT744" i="14"/>
  <c r="AS744" i="14"/>
  <c r="AR744" i="14"/>
  <c r="AQ744" i="14"/>
  <c r="AP744" i="14"/>
  <c r="AO744" i="14"/>
  <c r="AN744" i="14"/>
  <c r="AM744" i="14"/>
  <c r="AL744" i="14"/>
  <c r="AK744" i="14"/>
  <c r="AJ744" i="14"/>
  <c r="AI744" i="14"/>
  <c r="AH744" i="14"/>
  <c r="AG744" i="14"/>
  <c r="AF744" i="14"/>
  <c r="AE744" i="14"/>
  <c r="AD744" i="14"/>
  <c r="AC744" i="14"/>
  <c r="AB744" i="14"/>
  <c r="AA744" i="14"/>
  <c r="Z744" i="14"/>
  <c r="Y744" i="14"/>
  <c r="X744" i="14"/>
  <c r="W744" i="14"/>
  <c r="V744" i="14"/>
  <c r="U744" i="14"/>
  <c r="T744" i="14"/>
  <c r="S744" i="14"/>
  <c r="R744" i="14"/>
  <c r="Q744" i="14"/>
  <c r="P744" i="14"/>
  <c r="O744" i="14"/>
  <c r="N744" i="14"/>
  <c r="M744" i="14"/>
  <c r="L744" i="14"/>
  <c r="K744" i="14"/>
  <c r="J744" i="14"/>
  <c r="I744" i="14"/>
  <c r="H744" i="14"/>
  <c r="AT742" i="14"/>
  <c r="AS742" i="14"/>
  <c r="AR742" i="14"/>
  <c r="AQ742" i="14"/>
  <c r="AP742" i="14"/>
  <c r="AO742" i="14"/>
  <c r="AN742" i="14"/>
  <c r="AM742" i="14"/>
  <c r="AL742" i="14"/>
  <c r="AK742" i="14"/>
  <c r="AJ742" i="14"/>
  <c r="AI742" i="14"/>
  <c r="AH742" i="14"/>
  <c r="AG742" i="14"/>
  <c r="AF742" i="14"/>
  <c r="AE742" i="14"/>
  <c r="AD742" i="14"/>
  <c r="AC742" i="14"/>
  <c r="AB742" i="14"/>
  <c r="AA742" i="14"/>
  <c r="Z742" i="14"/>
  <c r="Y742" i="14"/>
  <c r="X742" i="14"/>
  <c r="W742" i="14"/>
  <c r="V742" i="14"/>
  <c r="U742" i="14"/>
  <c r="T742" i="14"/>
  <c r="S742" i="14"/>
  <c r="R742" i="14"/>
  <c r="Q742" i="14"/>
  <c r="P742" i="14"/>
  <c r="O742" i="14"/>
  <c r="N742" i="14"/>
  <c r="M742" i="14"/>
  <c r="L742" i="14"/>
  <c r="K742" i="14"/>
  <c r="J742" i="14"/>
  <c r="I742" i="14"/>
  <c r="H742" i="14"/>
  <c r="AT740" i="14"/>
  <c r="AS740" i="14"/>
  <c r="AR740" i="14"/>
  <c r="AQ740" i="14"/>
  <c r="AP740" i="14"/>
  <c r="AO740" i="14"/>
  <c r="AN740" i="14"/>
  <c r="AM740" i="14"/>
  <c r="AL740" i="14"/>
  <c r="AK740" i="14"/>
  <c r="AJ740" i="14"/>
  <c r="AI740" i="14"/>
  <c r="AH740" i="14"/>
  <c r="AG740" i="14"/>
  <c r="AF740" i="14"/>
  <c r="AE740" i="14"/>
  <c r="AD740" i="14"/>
  <c r="AC740" i="14"/>
  <c r="AB740" i="14"/>
  <c r="AA740" i="14"/>
  <c r="Z740" i="14"/>
  <c r="Y740" i="14"/>
  <c r="X740" i="14"/>
  <c r="W740" i="14"/>
  <c r="V740" i="14"/>
  <c r="U740" i="14"/>
  <c r="T740" i="14"/>
  <c r="S740" i="14"/>
  <c r="R740" i="14"/>
  <c r="Q740" i="14"/>
  <c r="P740" i="14"/>
  <c r="O740" i="14"/>
  <c r="N740" i="14"/>
  <c r="M740" i="14"/>
  <c r="L740" i="14"/>
  <c r="K740" i="14"/>
  <c r="J740" i="14"/>
  <c r="I740" i="14"/>
  <c r="H740" i="14"/>
  <c r="AT738" i="14"/>
  <c r="AS738" i="14"/>
  <c r="AR738" i="14"/>
  <c r="AQ738" i="14"/>
  <c r="AP738" i="14"/>
  <c r="AO738" i="14"/>
  <c r="AN738" i="14"/>
  <c r="AM738" i="14"/>
  <c r="AL738" i="14"/>
  <c r="AK738" i="14"/>
  <c r="AJ738" i="14"/>
  <c r="AI738" i="14"/>
  <c r="AH738" i="14"/>
  <c r="AG738" i="14"/>
  <c r="AF738" i="14"/>
  <c r="AE738" i="14"/>
  <c r="AD738" i="14"/>
  <c r="AC738" i="14"/>
  <c r="AB738" i="14"/>
  <c r="AA738" i="14"/>
  <c r="Z738" i="14"/>
  <c r="Y738" i="14"/>
  <c r="X738" i="14"/>
  <c r="W738" i="14"/>
  <c r="V738" i="14"/>
  <c r="U738" i="14"/>
  <c r="T738" i="14"/>
  <c r="S738" i="14"/>
  <c r="R738" i="14"/>
  <c r="Q738" i="14"/>
  <c r="P738" i="14"/>
  <c r="O738" i="14"/>
  <c r="N738" i="14"/>
  <c r="M738" i="14"/>
  <c r="L738" i="14"/>
  <c r="K738" i="14"/>
  <c r="J738" i="14"/>
  <c r="I738" i="14"/>
  <c r="H738" i="14"/>
  <c r="AT735" i="14"/>
  <c r="AS735" i="14"/>
  <c r="AR735" i="14"/>
  <c r="AQ735" i="14"/>
  <c r="AP735" i="14"/>
  <c r="AO735" i="14"/>
  <c r="AN735" i="14"/>
  <c r="AM735" i="14"/>
  <c r="AL735" i="14"/>
  <c r="AK735" i="14"/>
  <c r="AJ735" i="14"/>
  <c r="AI735" i="14"/>
  <c r="AH735" i="14"/>
  <c r="AG735" i="14"/>
  <c r="AF735" i="14"/>
  <c r="AE735" i="14"/>
  <c r="AD735" i="14"/>
  <c r="AC735" i="14"/>
  <c r="AB735" i="14"/>
  <c r="AA735" i="14"/>
  <c r="Z735" i="14"/>
  <c r="Y735" i="14"/>
  <c r="X735" i="14"/>
  <c r="W735" i="14"/>
  <c r="V735" i="14"/>
  <c r="U735" i="14"/>
  <c r="T735" i="14"/>
  <c r="S735" i="14"/>
  <c r="R735" i="14"/>
  <c r="Q735" i="14"/>
  <c r="P735" i="14"/>
  <c r="O735" i="14"/>
  <c r="N735" i="14"/>
  <c r="M735" i="14"/>
  <c r="L735" i="14"/>
  <c r="K735" i="14"/>
  <c r="J735" i="14"/>
  <c r="I735" i="14"/>
  <c r="H735" i="14"/>
  <c r="AT733" i="14"/>
  <c r="AS733" i="14"/>
  <c r="AR733" i="14"/>
  <c r="AQ733" i="14"/>
  <c r="AP733" i="14"/>
  <c r="AO733" i="14"/>
  <c r="AN733" i="14"/>
  <c r="AM733" i="14"/>
  <c r="AL733" i="14"/>
  <c r="AK733" i="14"/>
  <c r="AJ733" i="14"/>
  <c r="AI733" i="14"/>
  <c r="AH733" i="14"/>
  <c r="AG733" i="14"/>
  <c r="AF733" i="14"/>
  <c r="AE733" i="14"/>
  <c r="AD733" i="14"/>
  <c r="AC733" i="14"/>
  <c r="AB733" i="14"/>
  <c r="AA733" i="14"/>
  <c r="Z733" i="14"/>
  <c r="Y733" i="14"/>
  <c r="X733" i="14"/>
  <c r="W733" i="14"/>
  <c r="V733" i="14"/>
  <c r="U733" i="14"/>
  <c r="T733" i="14"/>
  <c r="S733" i="14"/>
  <c r="R733" i="14"/>
  <c r="Q733" i="14"/>
  <c r="P733" i="14"/>
  <c r="O733" i="14"/>
  <c r="N733" i="14"/>
  <c r="M733" i="14"/>
  <c r="L733" i="14"/>
  <c r="K733" i="14"/>
  <c r="J733" i="14"/>
  <c r="I733" i="14"/>
  <c r="H733" i="14"/>
  <c r="AT731" i="14"/>
  <c r="AS731" i="14"/>
  <c r="AR731" i="14"/>
  <c r="AQ731" i="14"/>
  <c r="AP731" i="14"/>
  <c r="AO731" i="14"/>
  <c r="AN731" i="14"/>
  <c r="AM731" i="14"/>
  <c r="AL731" i="14"/>
  <c r="AK731" i="14"/>
  <c r="AJ731" i="14"/>
  <c r="AI731" i="14"/>
  <c r="AH731" i="14"/>
  <c r="AG731" i="14"/>
  <c r="AF731" i="14"/>
  <c r="AE731" i="14"/>
  <c r="AD731" i="14"/>
  <c r="AC731" i="14"/>
  <c r="AB731" i="14"/>
  <c r="AA731" i="14"/>
  <c r="Z731" i="14"/>
  <c r="Y731" i="14"/>
  <c r="X731" i="14"/>
  <c r="W731" i="14"/>
  <c r="V731" i="14"/>
  <c r="U731" i="14"/>
  <c r="T731" i="14"/>
  <c r="S731" i="14"/>
  <c r="R731" i="14"/>
  <c r="Q731" i="14"/>
  <c r="P731" i="14"/>
  <c r="O731" i="14"/>
  <c r="N731" i="14"/>
  <c r="M731" i="14"/>
  <c r="L731" i="14"/>
  <c r="K731" i="14"/>
  <c r="J731" i="14"/>
  <c r="I731" i="14"/>
  <c r="H731" i="14"/>
  <c r="AT729" i="14"/>
  <c r="AS729" i="14"/>
  <c r="AR729" i="14"/>
  <c r="AQ729" i="14"/>
  <c r="AP729" i="14"/>
  <c r="AO729" i="14"/>
  <c r="AN729" i="14"/>
  <c r="AM729" i="14"/>
  <c r="AL729" i="14"/>
  <c r="AK729" i="14"/>
  <c r="AJ729" i="14"/>
  <c r="AI729" i="14"/>
  <c r="AH729" i="14"/>
  <c r="AG729" i="14"/>
  <c r="AF729" i="14"/>
  <c r="AE729" i="14"/>
  <c r="AD729" i="14"/>
  <c r="AC729" i="14"/>
  <c r="AB729" i="14"/>
  <c r="AA729" i="14"/>
  <c r="Z729" i="14"/>
  <c r="Y729" i="14"/>
  <c r="X729" i="14"/>
  <c r="W729" i="14"/>
  <c r="V729" i="14"/>
  <c r="U729" i="14"/>
  <c r="T729" i="14"/>
  <c r="S729" i="14"/>
  <c r="R729" i="14"/>
  <c r="Q729" i="14"/>
  <c r="P729" i="14"/>
  <c r="O729" i="14"/>
  <c r="N729" i="14"/>
  <c r="M729" i="14"/>
  <c r="L729" i="14"/>
  <c r="K729" i="14"/>
  <c r="J729" i="14"/>
  <c r="I729" i="14"/>
  <c r="H729" i="14"/>
  <c r="AT727" i="14"/>
  <c r="AS727" i="14"/>
  <c r="AR727" i="14"/>
  <c r="AQ727" i="14"/>
  <c r="AP727" i="14"/>
  <c r="AO727" i="14"/>
  <c r="AN727" i="14"/>
  <c r="AM727" i="14"/>
  <c r="AL727" i="14"/>
  <c r="AK727" i="14"/>
  <c r="AJ727" i="14"/>
  <c r="AI727" i="14"/>
  <c r="AH727" i="14"/>
  <c r="AG727" i="14"/>
  <c r="AF727" i="14"/>
  <c r="AE727" i="14"/>
  <c r="AD727" i="14"/>
  <c r="AC727" i="14"/>
  <c r="AB727" i="14"/>
  <c r="AA727" i="14"/>
  <c r="Z727" i="14"/>
  <c r="Y727" i="14"/>
  <c r="X727" i="14"/>
  <c r="W727" i="14"/>
  <c r="V727" i="14"/>
  <c r="U727" i="14"/>
  <c r="T727" i="14"/>
  <c r="S727" i="14"/>
  <c r="R727" i="14"/>
  <c r="Q727" i="14"/>
  <c r="P727" i="14"/>
  <c r="O727" i="14"/>
  <c r="N727" i="14"/>
  <c r="M727" i="14"/>
  <c r="L727" i="14"/>
  <c r="K727" i="14"/>
  <c r="J727" i="14"/>
  <c r="I727" i="14"/>
  <c r="H727" i="14"/>
  <c r="AT725" i="14"/>
  <c r="AS725" i="14"/>
  <c r="AR725" i="14"/>
  <c r="AQ725" i="14"/>
  <c r="AP725" i="14"/>
  <c r="AO725" i="14"/>
  <c r="AN725" i="14"/>
  <c r="AM725" i="14"/>
  <c r="AL725" i="14"/>
  <c r="AK725" i="14"/>
  <c r="AJ725" i="14"/>
  <c r="AI725" i="14"/>
  <c r="AH725" i="14"/>
  <c r="AG725" i="14"/>
  <c r="AF725" i="14"/>
  <c r="AE725" i="14"/>
  <c r="AD725" i="14"/>
  <c r="AC725" i="14"/>
  <c r="AB725" i="14"/>
  <c r="AA725" i="14"/>
  <c r="Z725" i="14"/>
  <c r="Y725" i="14"/>
  <c r="X725" i="14"/>
  <c r="W725" i="14"/>
  <c r="V725" i="14"/>
  <c r="U725" i="14"/>
  <c r="T725" i="14"/>
  <c r="S725" i="14"/>
  <c r="R725" i="14"/>
  <c r="Q725" i="14"/>
  <c r="P725" i="14"/>
  <c r="O725" i="14"/>
  <c r="N725" i="14"/>
  <c r="M725" i="14"/>
  <c r="L725" i="14"/>
  <c r="K725" i="14"/>
  <c r="J725" i="14"/>
  <c r="I725" i="14"/>
  <c r="H725" i="14"/>
  <c r="AT722" i="14"/>
  <c r="AS722" i="14"/>
  <c r="AR722" i="14"/>
  <c r="AQ722" i="14"/>
  <c r="AP722" i="14"/>
  <c r="AO722" i="14"/>
  <c r="AN722" i="14"/>
  <c r="AM722" i="14"/>
  <c r="AL722" i="14"/>
  <c r="AK722" i="14"/>
  <c r="AJ722" i="14"/>
  <c r="AI722" i="14"/>
  <c r="AH722" i="14"/>
  <c r="AG722" i="14"/>
  <c r="AF722" i="14"/>
  <c r="AE722" i="14"/>
  <c r="AD722" i="14"/>
  <c r="AC722" i="14"/>
  <c r="AB722" i="14"/>
  <c r="AA722" i="14"/>
  <c r="Z722" i="14"/>
  <c r="Y722" i="14"/>
  <c r="X722" i="14"/>
  <c r="W722" i="14"/>
  <c r="V722" i="14"/>
  <c r="U722" i="14"/>
  <c r="T722" i="14"/>
  <c r="S722" i="14"/>
  <c r="R722" i="14"/>
  <c r="Q722" i="14"/>
  <c r="P722" i="14"/>
  <c r="O722" i="14"/>
  <c r="N722" i="14"/>
  <c r="M722" i="14"/>
  <c r="L722" i="14"/>
  <c r="K722" i="14"/>
  <c r="J722" i="14"/>
  <c r="I722" i="14"/>
  <c r="H722" i="14"/>
  <c r="AT720" i="14"/>
  <c r="AS720" i="14"/>
  <c r="AR720" i="14"/>
  <c r="AQ720" i="14"/>
  <c r="AP720" i="14"/>
  <c r="AO720" i="14"/>
  <c r="AN720" i="14"/>
  <c r="AM720" i="14"/>
  <c r="AL720" i="14"/>
  <c r="AK720" i="14"/>
  <c r="AJ720" i="14"/>
  <c r="AI720" i="14"/>
  <c r="AH720" i="14"/>
  <c r="AG720" i="14"/>
  <c r="AF720" i="14"/>
  <c r="AE720" i="14"/>
  <c r="AD720" i="14"/>
  <c r="AC720" i="14"/>
  <c r="AB720" i="14"/>
  <c r="AA720" i="14"/>
  <c r="Z720" i="14"/>
  <c r="Y720" i="14"/>
  <c r="X720" i="14"/>
  <c r="W720" i="14"/>
  <c r="V720" i="14"/>
  <c r="U720" i="14"/>
  <c r="T720" i="14"/>
  <c r="S720" i="14"/>
  <c r="R720" i="14"/>
  <c r="Q720" i="14"/>
  <c r="P720" i="14"/>
  <c r="O720" i="14"/>
  <c r="N720" i="14"/>
  <c r="M720" i="14"/>
  <c r="L720" i="14"/>
  <c r="K720" i="14"/>
  <c r="J720" i="14"/>
  <c r="I720" i="14"/>
  <c r="H720" i="14"/>
  <c r="AT718" i="14"/>
  <c r="AS718" i="14"/>
  <c r="AR718" i="14"/>
  <c r="AQ718" i="14"/>
  <c r="AP718" i="14"/>
  <c r="AO718" i="14"/>
  <c r="AN718" i="14"/>
  <c r="AM718" i="14"/>
  <c r="AL718" i="14"/>
  <c r="AK718" i="14"/>
  <c r="AJ718" i="14"/>
  <c r="AI718" i="14"/>
  <c r="AH718" i="14"/>
  <c r="AG718" i="14"/>
  <c r="AF718" i="14"/>
  <c r="AE718" i="14"/>
  <c r="AD718" i="14"/>
  <c r="AC718" i="14"/>
  <c r="AB718" i="14"/>
  <c r="AA718" i="14"/>
  <c r="Z718" i="14"/>
  <c r="Y718" i="14"/>
  <c r="X718" i="14"/>
  <c r="W718" i="14"/>
  <c r="V718" i="14"/>
  <c r="U718" i="14"/>
  <c r="T718" i="14"/>
  <c r="S718" i="14"/>
  <c r="R718" i="14"/>
  <c r="Q718" i="14"/>
  <c r="P718" i="14"/>
  <c r="O718" i="14"/>
  <c r="N718" i="14"/>
  <c r="M718" i="14"/>
  <c r="L718" i="14"/>
  <c r="K718" i="14"/>
  <c r="J718" i="14"/>
  <c r="I718" i="14"/>
  <c r="H718" i="14"/>
  <c r="AT716" i="14"/>
  <c r="AS716" i="14"/>
  <c r="AR716" i="14"/>
  <c r="AQ716" i="14"/>
  <c r="AP716" i="14"/>
  <c r="AO716" i="14"/>
  <c r="AN716" i="14"/>
  <c r="AM716" i="14"/>
  <c r="AL716" i="14"/>
  <c r="AK716" i="14"/>
  <c r="AJ716" i="14"/>
  <c r="AI716" i="14"/>
  <c r="AH716" i="14"/>
  <c r="AG716" i="14"/>
  <c r="AF716" i="14"/>
  <c r="AE716" i="14"/>
  <c r="AD716" i="14"/>
  <c r="AC716" i="14"/>
  <c r="AB716" i="14"/>
  <c r="AA716" i="14"/>
  <c r="Z716" i="14"/>
  <c r="Y716" i="14"/>
  <c r="X716" i="14"/>
  <c r="W716" i="14"/>
  <c r="V716" i="14"/>
  <c r="U716" i="14"/>
  <c r="T716" i="14"/>
  <c r="S716" i="14"/>
  <c r="R716" i="14"/>
  <c r="Q716" i="14"/>
  <c r="P716" i="14"/>
  <c r="O716" i="14"/>
  <c r="N716" i="14"/>
  <c r="M716" i="14"/>
  <c r="L716" i="14"/>
  <c r="K716" i="14"/>
  <c r="J716" i="14"/>
  <c r="I716" i="14"/>
  <c r="H716" i="14"/>
  <c r="AT714" i="14"/>
  <c r="AS714" i="14"/>
  <c r="AR714" i="14"/>
  <c r="AQ714" i="14"/>
  <c r="AP714" i="14"/>
  <c r="AO714" i="14"/>
  <c r="AN714" i="14"/>
  <c r="AM714" i="14"/>
  <c r="AL714" i="14"/>
  <c r="AK714" i="14"/>
  <c r="AJ714" i="14"/>
  <c r="AI714" i="14"/>
  <c r="AH714" i="14"/>
  <c r="AG714" i="14"/>
  <c r="AF714" i="14"/>
  <c r="AE714" i="14"/>
  <c r="AD714" i="14"/>
  <c r="AC714" i="14"/>
  <c r="AB714" i="14"/>
  <c r="AA714" i="14"/>
  <c r="Z714" i="14"/>
  <c r="Y714" i="14"/>
  <c r="X714" i="14"/>
  <c r="W714" i="14"/>
  <c r="V714" i="14"/>
  <c r="U714" i="14"/>
  <c r="T714" i="14"/>
  <c r="S714" i="14"/>
  <c r="R714" i="14"/>
  <c r="Q714" i="14"/>
  <c r="P714" i="14"/>
  <c r="O714" i="14"/>
  <c r="N714" i="14"/>
  <c r="M714" i="14"/>
  <c r="L714" i="14"/>
  <c r="K714" i="14"/>
  <c r="J714" i="14"/>
  <c r="I714" i="14"/>
  <c r="H714" i="14"/>
  <c r="AT712" i="14"/>
  <c r="AS712" i="14"/>
  <c r="AR712" i="14"/>
  <c r="AQ712" i="14"/>
  <c r="AP712" i="14"/>
  <c r="AO712" i="14"/>
  <c r="AN712" i="14"/>
  <c r="AM712" i="14"/>
  <c r="AL712" i="14"/>
  <c r="AK712" i="14"/>
  <c r="AJ712" i="14"/>
  <c r="AI712" i="14"/>
  <c r="AH712" i="14"/>
  <c r="AG712" i="14"/>
  <c r="AF712" i="14"/>
  <c r="AE712" i="14"/>
  <c r="AD712" i="14"/>
  <c r="AC712" i="14"/>
  <c r="AB712" i="14"/>
  <c r="AA712" i="14"/>
  <c r="Z712" i="14"/>
  <c r="Y712" i="14"/>
  <c r="X712" i="14"/>
  <c r="W712" i="14"/>
  <c r="V712" i="14"/>
  <c r="U712" i="14"/>
  <c r="T712" i="14"/>
  <c r="S712" i="14"/>
  <c r="R712" i="14"/>
  <c r="Q712" i="14"/>
  <c r="P712" i="14"/>
  <c r="O712" i="14"/>
  <c r="N712" i="14"/>
  <c r="M712" i="14"/>
  <c r="L712" i="14"/>
  <c r="K712" i="14"/>
  <c r="J712" i="14"/>
  <c r="I712" i="14"/>
  <c r="H712" i="14"/>
  <c r="AT709" i="14"/>
  <c r="AS709" i="14"/>
  <c r="AR709" i="14"/>
  <c r="AQ709" i="14"/>
  <c r="AP709" i="14"/>
  <c r="AO709" i="14"/>
  <c r="AN709" i="14"/>
  <c r="AM709" i="14"/>
  <c r="AL709" i="14"/>
  <c r="AK709" i="14"/>
  <c r="AJ709" i="14"/>
  <c r="AI709" i="14"/>
  <c r="AH709" i="14"/>
  <c r="AG709" i="14"/>
  <c r="AF709" i="14"/>
  <c r="AE709" i="14"/>
  <c r="AD709" i="14"/>
  <c r="AC709" i="14"/>
  <c r="AB709" i="14"/>
  <c r="AA709" i="14"/>
  <c r="Z709" i="14"/>
  <c r="Y709" i="14"/>
  <c r="X709" i="14"/>
  <c r="W709" i="14"/>
  <c r="V709" i="14"/>
  <c r="U709" i="14"/>
  <c r="T709" i="14"/>
  <c r="S709" i="14"/>
  <c r="R709" i="14"/>
  <c r="Q709" i="14"/>
  <c r="P709" i="14"/>
  <c r="O709" i="14"/>
  <c r="N709" i="14"/>
  <c r="M709" i="14"/>
  <c r="L709" i="14"/>
  <c r="K709" i="14"/>
  <c r="J709" i="14"/>
  <c r="I709" i="14"/>
  <c r="H709" i="14"/>
  <c r="AT707" i="14"/>
  <c r="AS707" i="14"/>
  <c r="AR707" i="14"/>
  <c r="AQ707" i="14"/>
  <c r="AP707" i="14"/>
  <c r="AO707" i="14"/>
  <c r="AN707" i="14"/>
  <c r="AM707" i="14"/>
  <c r="AL707" i="14"/>
  <c r="AK707" i="14"/>
  <c r="AJ707" i="14"/>
  <c r="AI707" i="14"/>
  <c r="AH707" i="14"/>
  <c r="AG707" i="14"/>
  <c r="AF707" i="14"/>
  <c r="AE707" i="14"/>
  <c r="AD707" i="14"/>
  <c r="AC707" i="14"/>
  <c r="AB707" i="14"/>
  <c r="AA707" i="14"/>
  <c r="Z707" i="14"/>
  <c r="Y707" i="14"/>
  <c r="X707" i="14"/>
  <c r="W707" i="14"/>
  <c r="V707" i="14"/>
  <c r="U707" i="14"/>
  <c r="T707" i="14"/>
  <c r="S707" i="14"/>
  <c r="R707" i="14"/>
  <c r="Q707" i="14"/>
  <c r="P707" i="14"/>
  <c r="O707" i="14"/>
  <c r="N707" i="14"/>
  <c r="M707" i="14"/>
  <c r="L707" i="14"/>
  <c r="K707" i="14"/>
  <c r="J707" i="14"/>
  <c r="I707" i="14"/>
  <c r="H707" i="14"/>
  <c r="AT705" i="14"/>
  <c r="AS705" i="14"/>
  <c r="AR705" i="14"/>
  <c r="AQ705" i="14"/>
  <c r="AP705" i="14"/>
  <c r="AO705" i="14"/>
  <c r="AN705" i="14"/>
  <c r="AM705" i="14"/>
  <c r="AL705" i="14"/>
  <c r="AK705" i="14"/>
  <c r="AJ705" i="14"/>
  <c r="AI705" i="14"/>
  <c r="AH705" i="14"/>
  <c r="AG705" i="14"/>
  <c r="AF705" i="14"/>
  <c r="AE705" i="14"/>
  <c r="AD705" i="14"/>
  <c r="AC705" i="14"/>
  <c r="AB705" i="14"/>
  <c r="AA705" i="14"/>
  <c r="Z705" i="14"/>
  <c r="Y705" i="14"/>
  <c r="X705" i="14"/>
  <c r="W705" i="14"/>
  <c r="V705" i="14"/>
  <c r="U705" i="14"/>
  <c r="T705" i="14"/>
  <c r="S705" i="14"/>
  <c r="R705" i="14"/>
  <c r="Q705" i="14"/>
  <c r="P705" i="14"/>
  <c r="O705" i="14"/>
  <c r="N705" i="14"/>
  <c r="M705" i="14"/>
  <c r="L705" i="14"/>
  <c r="K705" i="14"/>
  <c r="J705" i="14"/>
  <c r="I705" i="14"/>
  <c r="H705" i="14"/>
  <c r="AT703" i="14"/>
  <c r="AS703" i="14"/>
  <c r="AR703" i="14"/>
  <c r="AQ703" i="14"/>
  <c r="AP703" i="14"/>
  <c r="AO703" i="14"/>
  <c r="AN703" i="14"/>
  <c r="AM703" i="14"/>
  <c r="AL703" i="14"/>
  <c r="AK703" i="14"/>
  <c r="AJ703" i="14"/>
  <c r="AI703" i="14"/>
  <c r="AH703" i="14"/>
  <c r="AG703" i="14"/>
  <c r="AF703" i="14"/>
  <c r="AE703" i="14"/>
  <c r="AD703" i="14"/>
  <c r="AC703" i="14"/>
  <c r="AB703" i="14"/>
  <c r="AA703" i="14"/>
  <c r="Z703" i="14"/>
  <c r="Y703" i="14"/>
  <c r="X703" i="14"/>
  <c r="W703" i="14"/>
  <c r="V703" i="14"/>
  <c r="U703" i="14"/>
  <c r="T703" i="14"/>
  <c r="S703" i="14"/>
  <c r="R703" i="14"/>
  <c r="Q703" i="14"/>
  <c r="P703" i="14"/>
  <c r="O703" i="14"/>
  <c r="N703" i="14"/>
  <c r="M703" i="14"/>
  <c r="L703" i="14"/>
  <c r="K703" i="14"/>
  <c r="J703" i="14"/>
  <c r="I703" i="14"/>
  <c r="H703" i="14"/>
  <c r="AT701" i="14"/>
  <c r="AS701" i="14"/>
  <c r="AR701" i="14"/>
  <c r="AQ701" i="14"/>
  <c r="AP701" i="14"/>
  <c r="AO701" i="14"/>
  <c r="AN701" i="14"/>
  <c r="AM701" i="14"/>
  <c r="AL701" i="14"/>
  <c r="AK701" i="14"/>
  <c r="AJ701" i="14"/>
  <c r="AI701" i="14"/>
  <c r="AH701" i="14"/>
  <c r="AG701" i="14"/>
  <c r="AF701" i="14"/>
  <c r="AE701" i="14"/>
  <c r="AD701" i="14"/>
  <c r="AC701" i="14"/>
  <c r="AB701" i="14"/>
  <c r="AA701" i="14"/>
  <c r="Z701" i="14"/>
  <c r="Y701" i="14"/>
  <c r="X701" i="14"/>
  <c r="W701" i="14"/>
  <c r="V701" i="14"/>
  <c r="U701" i="14"/>
  <c r="T701" i="14"/>
  <c r="S701" i="14"/>
  <c r="R701" i="14"/>
  <c r="Q701" i="14"/>
  <c r="P701" i="14"/>
  <c r="O701" i="14"/>
  <c r="N701" i="14"/>
  <c r="M701" i="14"/>
  <c r="L701" i="14"/>
  <c r="K701" i="14"/>
  <c r="J701" i="14"/>
  <c r="I701" i="14"/>
  <c r="H701" i="14"/>
  <c r="AT699" i="14"/>
  <c r="AS699" i="14"/>
  <c r="AR699" i="14"/>
  <c r="AQ699" i="14"/>
  <c r="AP699" i="14"/>
  <c r="AO699" i="14"/>
  <c r="AN699" i="14"/>
  <c r="AM699" i="14"/>
  <c r="AL699" i="14"/>
  <c r="AK699" i="14"/>
  <c r="AJ699" i="14"/>
  <c r="AI699" i="14"/>
  <c r="AH699" i="14"/>
  <c r="AG699" i="14"/>
  <c r="AF699" i="14"/>
  <c r="AE699" i="14"/>
  <c r="AD699" i="14"/>
  <c r="AC699" i="14"/>
  <c r="AB699" i="14"/>
  <c r="AA699" i="14"/>
  <c r="Z699" i="14"/>
  <c r="Y699" i="14"/>
  <c r="X699" i="14"/>
  <c r="W699" i="14"/>
  <c r="V699" i="14"/>
  <c r="U699" i="14"/>
  <c r="T699" i="14"/>
  <c r="S699" i="14"/>
  <c r="R699" i="14"/>
  <c r="Q699" i="14"/>
  <c r="P699" i="14"/>
  <c r="O699" i="14"/>
  <c r="N699" i="14"/>
  <c r="M699" i="14"/>
  <c r="L699" i="14"/>
  <c r="K699" i="14"/>
  <c r="J699" i="14"/>
  <c r="I699" i="14"/>
  <c r="H699" i="14"/>
  <c r="AT696" i="14"/>
  <c r="AS696" i="14"/>
  <c r="AR696" i="14"/>
  <c r="AQ696" i="14"/>
  <c r="AP696" i="14"/>
  <c r="AO696" i="14"/>
  <c r="AN696" i="14"/>
  <c r="AM696" i="14"/>
  <c r="AL696" i="14"/>
  <c r="AK696" i="14"/>
  <c r="AJ696" i="14"/>
  <c r="AI696" i="14"/>
  <c r="AH696" i="14"/>
  <c r="AG696" i="14"/>
  <c r="AF696" i="14"/>
  <c r="AE696" i="14"/>
  <c r="AD696" i="14"/>
  <c r="AC696" i="14"/>
  <c r="AB696" i="14"/>
  <c r="AA696" i="14"/>
  <c r="Z696" i="14"/>
  <c r="Y696" i="14"/>
  <c r="X696" i="14"/>
  <c r="W696" i="14"/>
  <c r="V696" i="14"/>
  <c r="U696" i="14"/>
  <c r="T696" i="14"/>
  <c r="S696" i="14"/>
  <c r="R696" i="14"/>
  <c r="Q696" i="14"/>
  <c r="P696" i="14"/>
  <c r="O696" i="14"/>
  <c r="N696" i="14"/>
  <c r="M696" i="14"/>
  <c r="L696" i="14"/>
  <c r="K696" i="14"/>
  <c r="J696" i="14"/>
  <c r="I696" i="14"/>
  <c r="H696" i="14"/>
  <c r="AT694" i="14"/>
  <c r="AS694" i="14"/>
  <c r="AR694" i="14"/>
  <c r="AQ694" i="14"/>
  <c r="AP694" i="14"/>
  <c r="AO694" i="14"/>
  <c r="AN694" i="14"/>
  <c r="AM694" i="14"/>
  <c r="AL694" i="14"/>
  <c r="AK694" i="14"/>
  <c r="AJ694" i="14"/>
  <c r="AI694" i="14"/>
  <c r="AH694" i="14"/>
  <c r="AG694" i="14"/>
  <c r="AF694" i="14"/>
  <c r="AE694" i="14"/>
  <c r="AD694" i="14"/>
  <c r="AC694" i="14"/>
  <c r="AB694" i="14"/>
  <c r="AA694" i="14"/>
  <c r="Z694" i="14"/>
  <c r="Y694" i="14"/>
  <c r="X694" i="14"/>
  <c r="W694" i="14"/>
  <c r="V694" i="14"/>
  <c r="U694" i="14"/>
  <c r="T694" i="14"/>
  <c r="S694" i="14"/>
  <c r="R694" i="14"/>
  <c r="Q694" i="14"/>
  <c r="P694" i="14"/>
  <c r="O694" i="14"/>
  <c r="N694" i="14"/>
  <c r="M694" i="14"/>
  <c r="L694" i="14"/>
  <c r="K694" i="14"/>
  <c r="J694" i="14"/>
  <c r="I694" i="14"/>
  <c r="H694" i="14"/>
  <c r="AT692" i="14"/>
  <c r="AS692" i="14"/>
  <c r="AR692" i="14"/>
  <c r="AQ692" i="14"/>
  <c r="AP692" i="14"/>
  <c r="AO692" i="14"/>
  <c r="AN692" i="14"/>
  <c r="AM692" i="14"/>
  <c r="AL692" i="14"/>
  <c r="AK692" i="14"/>
  <c r="AJ692" i="14"/>
  <c r="AI692" i="14"/>
  <c r="AH692" i="14"/>
  <c r="AG692" i="14"/>
  <c r="AF692" i="14"/>
  <c r="AE692" i="14"/>
  <c r="AD692" i="14"/>
  <c r="AC692" i="14"/>
  <c r="AB692" i="14"/>
  <c r="AA692" i="14"/>
  <c r="Z692" i="14"/>
  <c r="Y692" i="14"/>
  <c r="X692" i="14"/>
  <c r="W692" i="14"/>
  <c r="V692" i="14"/>
  <c r="U692" i="14"/>
  <c r="T692" i="14"/>
  <c r="S692" i="14"/>
  <c r="R692" i="14"/>
  <c r="Q692" i="14"/>
  <c r="P692" i="14"/>
  <c r="O692" i="14"/>
  <c r="N692" i="14"/>
  <c r="M692" i="14"/>
  <c r="L692" i="14"/>
  <c r="K692" i="14"/>
  <c r="J692" i="14"/>
  <c r="I692" i="14"/>
  <c r="H692" i="14"/>
  <c r="AT690" i="14"/>
  <c r="AS690" i="14"/>
  <c r="AR690" i="14"/>
  <c r="AQ690" i="14"/>
  <c r="AP690" i="14"/>
  <c r="AO690" i="14"/>
  <c r="AN690" i="14"/>
  <c r="AM690" i="14"/>
  <c r="AL690" i="14"/>
  <c r="AK690" i="14"/>
  <c r="AJ690" i="14"/>
  <c r="AI690" i="14"/>
  <c r="AH690" i="14"/>
  <c r="AG690" i="14"/>
  <c r="AF690" i="14"/>
  <c r="AE690" i="14"/>
  <c r="AD690" i="14"/>
  <c r="AC690" i="14"/>
  <c r="AB690" i="14"/>
  <c r="AA690" i="14"/>
  <c r="Z690" i="14"/>
  <c r="Y690" i="14"/>
  <c r="X690" i="14"/>
  <c r="W690" i="14"/>
  <c r="V690" i="14"/>
  <c r="U690" i="14"/>
  <c r="T690" i="14"/>
  <c r="S690" i="14"/>
  <c r="R690" i="14"/>
  <c r="Q690" i="14"/>
  <c r="P690" i="14"/>
  <c r="O690" i="14"/>
  <c r="N690" i="14"/>
  <c r="M690" i="14"/>
  <c r="L690" i="14"/>
  <c r="K690" i="14"/>
  <c r="J690" i="14"/>
  <c r="I690" i="14"/>
  <c r="H690" i="14"/>
  <c r="AT688" i="14"/>
  <c r="AS688" i="14"/>
  <c r="AR688" i="14"/>
  <c r="AQ688" i="14"/>
  <c r="AP688" i="14"/>
  <c r="AO688" i="14"/>
  <c r="AN688" i="14"/>
  <c r="AM688" i="14"/>
  <c r="AL688" i="14"/>
  <c r="AK688" i="14"/>
  <c r="AJ688" i="14"/>
  <c r="AI688" i="14"/>
  <c r="AH688" i="14"/>
  <c r="AG688" i="14"/>
  <c r="AF688" i="14"/>
  <c r="AE688" i="14"/>
  <c r="AD688" i="14"/>
  <c r="AC688" i="14"/>
  <c r="AB688" i="14"/>
  <c r="AA688" i="14"/>
  <c r="Z688" i="14"/>
  <c r="Y688" i="14"/>
  <c r="X688" i="14"/>
  <c r="W688" i="14"/>
  <c r="V688" i="14"/>
  <c r="U688" i="14"/>
  <c r="T688" i="14"/>
  <c r="S688" i="14"/>
  <c r="R688" i="14"/>
  <c r="Q688" i="14"/>
  <c r="P688" i="14"/>
  <c r="O688" i="14"/>
  <c r="N688" i="14"/>
  <c r="M688" i="14"/>
  <c r="L688" i="14"/>
  <c r="K688" i="14"/>
  <c r="J688" i="14"/>
  <c r="I688" i="14"/>
  <c r="H688" i="14"/>
  <c r="AT686" i="14"/>
  <c r="AS686" i="14"/>
  <c r="AR686" i="14"/>
  <c r="AQ686" i="14"/>
  <c r="AP686" i="14"/>
  <c r="AO686" i="14"/>
  <c r="AN686" i="14"/>
  <c r="AM686" i="14"/>
  <c r="AL686" i="14"/>
  <c r="AK686" i="14"/>
  <c r="AJ686" i="14"/>
  <c r="AI686" i="14"/>
  <c r="AH686" i="14"/>
  <c r="AG686" i="14"/>
  <c r="AF686" i="14"/>
  <c r="AE686" i="14"/>
  <c r="AD686" i="14"/>
  <c r="AC686" i="14"/>
  <c r="AB686" i="14"/>
  <c r="AA686" i="14"/>
  <c r="Z686" i="14"/>
  <c r="Y686" i="14"/>
  <c r="X686" i="14"/>
  <c r="W686" i="14"/>
  <c r="V686" i="14"/>
  <c r="U686" i="14"/>
  <c r="T686" i="14"/>
  <c r="S686" i="14"/>
  <c r="R686" i="14"/>
  <c r="Q686" i="14"/>
  <c r="P686" i="14"/>
  <c r="O686" i="14"/>
  <c r="N686" i="14"/>
  <c r="M686" i="14"/>
  <c r="L686" i="14"/>
  <c r="K686" i="14"/>
  <c r="J686" i="14"/>
  <c r="I686" i="14"/>
  <c r="H686" i="14"/>
  <c r="AT670" i="14"/>
  <c r="AS670" i="14"/>
  <c r="AR670" i="14"/>
  <c r="AQ670" i="14"/>
  <c r="AP670" i="14"/>
  <c r="AO670" i="14"/>
  <c r="AN670" i="14"/>
  <c r="AM670" i="14"/>
  <c r="AL670" i="14"/>
  <c r="AK670" i="14"/>
  <c r="AJ670" i="14"/>
  <c r="AI670" i="14"/>
  <c r="AH670" i="14"/>
  <c r="AG670" i="14"/>
  <c r="AF670" i="14"/>
  <c r="AE670" i="14"/>
  <c r="AD670" i="14"/>
  <c r="AC670" i="14"/>
  <c r="AB670" i="14"/>
  <c r="AA670" i="14"/>
  <c r="Z670" i="14"/>
  <c r="Y670" i="14"/>
  <c r="X670" i="14"/>
  <c r="W670" i="14"/>
  <c r="V670" i="14"/>
  <c r="U670" i="14"/>
  <c r="T670" i="14"/>
  <c r="S670" i="14"/>
  <c r="R670" i="14"/>
  <c r="Q670" i="14"/>
  <c r="P670" i="14"/>
  <c r="O670" i="14"/>
  <c r="N670" i="14"/>
  <c r="M670" i="14"/>
  <c r="L670" i="14"/>
  <c r="K670" i="14"/>
  <c r="J670" i="14"/>
  <c r="I670" i="14"/>
  <c r="H670" i="14"/>
  <c r="AT668" i="14"/>
  <c r="AS668" i="14"/>
  <c r="AR668" i="14"/>
  <c r="AQ668" i="14"/>
  <c r="AP668" i="14"/>
  <c r="AO668" i="14"/>
  <c r="AN668" i="14"/>
  <c r="AM668" i="14"/>
  <c r="AL668" i="14"/>
  <c r="AK668" i="14"/>
  <c r="AJ668" i="14"/>
  <c r="AI668" i="14"/>
  <c r="AH668" i="14"/>
  <c r="AG668" i="14"/>
  <c r="AF668" i="14"/>
  <c r="AE668" i="14"/>
  <c r="AD668" i="14"/>
  <c r="AC668" i="14"/>
  <c r="AB668" i="14"/>
  <c r="AA668" i="14"/>
  <c r="Z668" i="14"/>
  <c r="Y668" i="14"/>
  <c r="X668" i="14"/>
  <c r="W668" i="14"/>
  <c r="V668" i="14"/>
  <c r="U668" i="14"/>
  <c r="T668" i="14"/>
  <c r="S668" i="14"/>
  <c r="R668" i="14"/>
  <c r="Q668" i="14"/>
  <c r="P668" i="14"/>
  <c r="O668" i="14"/>
  <c r="N668" i="14"/>
  <c r="M668" i="14"/>
  <c r="L668" i="14"/>
  <c r="K668" i="14"/>
  <c r="J668" i="14"/>
  <c r="I668" i="14"/>
  <c r="H668" i="14"/>
  <c r="AT666" i="14"/>
  <c r="AS666" i="14"/>
  <c r="AR666" i="14"/>
  <c r="AQ666" i="14"/>
  <c r="AP666" i="14"/>
  <c r="AO666" i="14"/>
  <c r="AN666" i="14"/>
  <c r="AM666" i="14"/>
  <c r="AL666" i="14"/>
  <c r="AK666" i="14"/>
  <c r="AJ666" i="14"/>
  <c r="AI666" i="14"/>
  <c r="AH666" i="14"/>
  <c r="AG666" i="14"/>
  <c r="AF666" i="14"/>
  <c r="AE666" i="14"/>
  <c r="AD666" i="14"/>
  <c r="AC666" i="14"/>
  <c r="AB666" i="14"/>
  <c r="AA666" i="14"/>
  <c r="Z666" i="14"/>
  <c r="Y666" i="14"/>
  <c r="X666" i="14"/>
  <c r="W666" i="14"/>
  <c r="V666" i="14"/>
  <c r="U666" i="14"/>
  <c r="T666" i="14"/>
  <c r="S666" i="14"/>
  <c r="R666" i="14"/>
  <c r="Q666" i="14"/>
  <c r="P666" i="14"/>
  <c r="O666" i="14"/>
  <c r="N666" i="14"/>
  <c r="M666" i="14"/>
  <c r="L666" i="14"/>
  <c r="K666" i="14"/>
  <c r="J666" i="14"/>
  <c r="I666" i="14"/>
  <c r="H666" i="14"/>
  <c r="AT664" i="14"/>
  <c r="AS664" i="14"/>
  <c r="AR664" i="14"/>
  <c r="AQ664" i="14"/>
  <c r="AP664" i="14"/>
  <c r="AO664" i="14"/>
  <c r="AN664" i="14"/>
  <c r="AM664" i="14"/>
  <c r="AL664" i="14"/>
  <c r="AK664" i="14"/>
  <c r="AJ664" i="14"/>
  <c r="AI664" i="14"/>
  <c r="AH664" i="14"/>
  <c r="AG664" i="14"/>
  <c r="AF664" i="14"/>
  <c r="AE664" i="14"/>
  <c r="AD664" i="14"/>
  <c r="AC664" i="14"/>
  <c r="AB664" i="14"/>
  <c r="AA664" i="14"/>
  <c r="Z664" i="14"/>
  <c r="Y664" i="14"/>
  <c r="X664" i="14"/>
  <c r="W664" i="14"/>
  <c r="V664" i="14"/>
  <c r="U664" i="14"/>
  <c r="T664" i="14"/>
  <c r="S664" i="14"/>
  <c r="R664" i="14"/>
  <c r="Q664" i="14"/>
  <c r="P664" i="14"/>
  <c r="O664" i="14"/>
  <c r="N664" i="14"/>
  <c r="M664" i="14"/>
  <c r="L664" i="14"/>
  <c r="K664" i="14"/>
  <c r="J664" i="14"/>
  <c r="I664" i="14"/>
  <c r="H664" i="14"/>
  <c r="AT662" i="14"/>
  <c r="AS662" i="14"/>
  <c r="AR662" i="14"/>
  <c r="AQ662" i="14"/>
  <c r="AP662" i="14"/>
  <c r="AO662" i="14"/>
  <c r="AN662" i="14"/>
  <c r="AM662" i="14"/>
  <c r="AL662" i="14"/>
  <c r="AK662" i="14"/>
  <c r="AJ662" i="14"/>
  <c r="AI662" i="14"/>
  <c r="AH662" i="14"/>
  <c r="AG662" i="14"/>
  <c r="AF662" i="14"/>
  <c r="AE662" i="14"/>
  <c r="AD662" i="14"/>
  <c r="AC662" i="14"/>
  <c r="AB662" i="14"/>
  <c r="AA662" i="14"/>
  <c r="Z662" i="14"/>
  <c r="Y662" i="14"/>
  <c r="X662" i="14"/>
  <c r="W662" i="14"/>
  <c r="V662" i="14"/>
  <c r="U662" i="14"/>
  <c r="T662" i="14"/>
  <c r="S662" i="14"/>
  <c r="R662" i="14"/>
  <c r="Q662" i="14"/>
  <c r="P662" i="14"/>
  <c r="O662" i="14"/>
  <c r="N662" i="14"/>
  <c r="M662" i="14"/>
  <c r="L662" i="14"/>
  <c r="K662" i="14"/>
  <c r="J662" i="14"/>
  <c r="I662" i="14"/>
  <c r="H662" i="14"/>
  <c r="AT660" i="14"/>
  <c r="AS660" i="14"/>
  <c r="AR660" i="14"/>
  <c r="AQ660" i="14"/>
  <c r="AP660" i="14"/>
  <c r="AO660" i="14"/>
  <c r="AN660" i="14"/>
  <c r="AM660" i="14"/>
  <c r="AL660" i="14"/>
  <c r="AK660" i="14"/>
  <c r="AJ660" i="14"/>
  <c r="AI660" i="14"/>
  <c r="AH660" i="14"/>
  <c r="AG660" i="14"/>
  <c r="AF660" i="14"/>
  <c r="AE660" i="14"/>
  <c r="AD660" i="14"/>
  <c r="AC660" i="14"/>
  <c r="AB660" i="14"/>
  <c r="AA660" i="14"/>
  <c r="Z660" i="14"/>
  <c r="Y660" i="14"/>
  <c r="X660" i="14"/>
  <c r="W660" i="14"/>
  <c r="V660" i="14"/>
  <c r="U660" i="14"/>
  <c r="T660" i="14"/>
  <c r="S660" i="14"/>
  <c r="R660" i="14"/>
  <c r="Q660" i="14"/>
  <c r="P660" i="14"/>
  <c r="O660" i="14"/>
  <c r="N660" i="14"/>
  <c r="M660" i="14"/>
  <c r="L660" i="14"/>
  <c r="K660" i="14"/>
  <c r="J660" i="14"/>
  <c r="I660" i="14"/>
  <c r="H660" i="14"/>
  <c r="AT657" i="14"/>
  <c r="AS657" i="14"/>
  <c r="AR657" i="14"/>
  <c r="AQ657" i="14"/>
  <c r="AP657" i="14"/>
  <c r="AO657" i="14"/>
  <c r="AN657" i="14"/>
  <c r="AM657" i="14"/>
  <c r="AL657" i="14"/>
  <c r="AK657" i="14"/>
  <c r="AJ657" i="14"/>
  <c r="AI657" i="14"/>
  <c r="AH657" i="14"/>
  <c r="AG657" i="14"/>
  <c r="AF657" i="14"/>
  <c r="AE657" i="14"/>
  <c r="AD657" i="14"/>
  <c r="AC657" i="14"/>
  <c r="AB657" i="14"/>
  <c r="AA657" i="14"/>
  <c r="Z657" i="14"/>
  <c r="Y657" i="14"/>
  <c r="X657" i="14"/>
  <c r="W657" i="14"/>
  <c r="V657" i="14"/>
  <c r="U657" i="14"/>
  <c r="T657" i="14"/>
  <c r="S657" i="14"/>
  <c r="R657" i="14"/>
  <c r="Q657" i="14"/>
  <c r="P657" i="14"/>
  <c r="O657" i="14"/>
  <c r="N657" i="14"/>
  <c r="M657" i="14"/>
  <c r="L657" i="14"/>
  <c r="K657" i="14"/>
  <c r="J657" i="14"/>
  <c r="I657" i="14"/>
  <c r="H657" i="14"/>
  <c r="AT655" i="14"/>
  <c r="AS655" i="14"/>
  <c r="AR655" i="14"/>
  <c r="AQ655" i="14"/>
  <c r="AP655" i="14"/>
  <c r="AO655" i="14"/>
  <c r="AN655" i="14"/>
  <c r="AM655" i="14"/>
  <c r="AL655" i="14"/>
  <c r="AK655" i="14"/>
  <c r="AJ655" i="14"/>
  <c r="AI655" i="14"/>
  <c r="AH655" i="14"/>
  <c r="AG655" i="14"/>
  <c r="AF655" i="14"/>
  <c r="AE655" i="14"/>
  <c r="AD655" i="14"/>
  <c r="AC655" i="14"/>
  <c r="AB655" i="14"/>
  <c r="AA655" i="14"/>
  <c r="Z655" i="14"/>
  <c r="Y655" i="14"/>
  <c r="X655" i="14"/>
  <c r="W655" i="14"/>
  <c r="V655" i="14"/>
  <c r="U655" i="14"/>
  <c r="T655" i="14"/>
  <c r="S655" i="14"/>
  <c r="R655" i="14"/>
  <c r="Q655" i="14"/>
  <c r="P655" i="14"/>
  <c r="O655" i="14"/>
  <c r="N655" i="14"/>
  <c r="M655" i="14"/>
  <c r="L655" i="14"/>
  <c r="K655" i="14"/>
  <c r="J655" i="14"/>
  <c r="I655" i="14"/>
  <c r="H655" i="14"/>
  <c r="AT653" i="14"/>
  <c r="AS653" i="14"/>
  <c r="AR653" i="14"/>
  <c r="AQ653" i="14"/>
  <c r="AP653" i="14"/>
  <c r="AO653" i="14"/>
  <c r="AN653" i="14"/>
  <c r="AM653" i="14"/>
  <c r="AL653" i="14"/>
  <c r="AK653" i="14"/>
  <c r="AJ653" i="14"/>
  <c r="AI653" i="14"/>
  <c r="AH653" i="14"/>
  <c r="AG653" i="14"/>
  <c r="AF653" i="14"/>
  <c r="AE653" i="14"/>
  <c r="AD653" i="14"/>
  <c r="AC653" i="14"/>
  <c r="AB653" i="14"/>
  <c r="AA653" i="14"/>
  <c r="Z653" i="14"/>
  <c r="Y653" i="14"/>
  <c r="X653" i="14"/>
  <c r="W653" i="14"/>
  <c r="V653" i="14"/>
  <c r="U653" i="14"/>
  <c r="T653" i="14"/>
  <c r="S653" i="14"/>
  <c r="R653" i="14"/>
  <c r="Q653" i="14"/>
  <c r="P653" i="14"/>
  <c r="O653" i="14"/>
  <c r="N653" i="14"/>
  <c r="M653" i="14"/>
  <c r="L653" i="14"/>
  <c r="K653" i="14"/>
  <c r="J653" i="14"/>
  <c r="I653" i="14"/>
  <c r="H653" i="14"/>
  <c r="AT651" i="14"/>
  <c r="AS651" i="14"/>
  <c r="AR651" i="14"/>
  <c r="AQ651" i="14"/>
  <c r="AP651" i="14"/>
  <c r="AO651" i="14"/>
  <c r="AN651" i="14"/>
  <c r="AM651" i="14"/>
  <c r="AL651" i="14"/>
  <c r="AK651" i="14"/>
  <c r="AJ651" i="14"/>
  <c r="AI651" i="14"/>
  <c r="AH651" i="14"/>
  <c r="AG651" i="14"/>
  <c r="AF651" i="14"/>
  <c r="AE651" i="14"/>
  <c r="AD651" i="14"/>
  <c r="AC651" i="14"/>
  <c r="AB651" i="14"/>
  <c r="AA651" i="14"/>
  <c r="Z651" i="14"/>
  <c r="Y651" i="14"/>
  <c r="X651" i="14"/>
  <c r="W651" i="14"/>
  <c r="V651" i="14"/>
  <c r="U651" i="14"/>
  <c r="T651" i="14"/>
  <c r="S651" i="14"/>
  <c r="R651" i="14"/>
  <c r="Q651" i="14"/>
  <c r="P651" i="14"/>
  <c r="O651" i="14"/>
  <c r="N651" i="14"/>
  <c r="M651" i="14"/>
  <c r="L651" i="14"/>
  <c r="K651" i="14"/>
  <c r="J651" i="14"/>
  <c r="I651" i="14"/>
  <c r="H651" i="14"/>
  <c r="AT649" i="14"/>
  <c r="AS649" i="14"/>
  <c r="AR649" i="14"/>
  <c r="AQ649" i="14"/>
  <c r="AP649" i="14"/>
  <c r="AO649" i="14"/>
  <c r="AN649" i="14"/>
  <c r="AM649" i="14"/>
  <c r="AL649" i="14"/>
  <c r="AK649" i="14"/>
  <c r="AJ649" i="14"/>
  <c r="AI649" i="14"/>
  <c r="AH649" i="14"/>
  <c r="AG649" i="14"/>
  <c r="AF649" i="14"/>
  <c r="AE649" i="14"/>
  <c r="AD649" i="14"/>
  <c r="AC649" i="14"/>
  <c r="AB649" i="14"/>
  <c r="AA649" i="14"/>
  <c r="Z649" i="14"/>
  <c r="Y649" i="14"/>
  <c r="X649" i="14"/>
  <c r="W649" i="14"/>
  <c r="V649" i="14"/>
  <c r="U649" i="14"/>
  <c r="T649" i="14"/>
  <c r="S649" i="14"/>
  <c r="R649" i="14"/>
  <c r="Q649" i="14"/>
  <c r="P649" i="14"/>
  <c r="O649" i="14"/>
  <c r="N649" i="14"/>
  <c r="M649" i="14"/>
  <c r="L649" i="14"/>
  <c r="K649" i="14"/>
  <c r="J649" i="14"/>
  <c r="I649" i="14"/>
  <c r="H649" i="14"/>
  <c r="AT647" i="14"/>
  <c r="AS647" i="14"/>
  <c r="AR647" i="14"/>
  <c r="AQ647" i="14"/>
  <c r="AP647" i="14"/>
  <c r="AO647" i="14"/>
  <c r="AN647" i="14"/>
  <c r="AM647" i="14"/>
  <c r="AL647" i="14"/>
  <c r="AK647" i="14"/>
  <c r="AJ647" i="14"/>
  <c r="AI647" i="14"/>
  <c r="AH647" i="14"/>
  <c r="AG647" i="14"/>
  <c r="AF647" i="14"/>
  <c r="AE647" i="14"/>
  <c r="AD647" i="14"/>
  <c r="AC647" i="14"/>
  <c r="AB647" i="14"/>
  <c r="AA647" i="14"/>
  <c r="Z647" i="14"/>
  <c r="Y647" i="14"/>
  <c r="X647" i="14"/>
  <c r="W647" i="14"/>
  <c r="V647" i="14"/>
  <c r="U647" i="14"/>
  <c r="T647" i="14"/>
  <c r="S647" i="14"/>
  <c r="R647" i="14"/>
  <c r="Q647" i="14"/>
  <c r="P647" i="14"/>
  <c r="O647" i="14"/>
  <c r="N647" i="14"/>
  <c r="M647" i="14"/>
  <c r="L647" i="14"/>
  <c r="K647" i="14"/>
  <c r="J647" i="14"/>
  <c r="I647" i="14"/>
  <c r="H647" i="14"/>
  <c r="AT644" i="14"/>
  <c r="AS644" i="14"/>
  <c r="AR644" i="14"/>
  <c r="AQ644" i="14"/>
  <c r="AP644" i="14"/>
  <c r="AO644" i="14"/>
  <c r="AN644" i="14"/>
  <c r="AM644" i="14"/>
  <c r="AL644" i="14"/>
  <c r="AK644" i="14"/>
  <c r="AJ644" i="14"/>
  <c r="AI644" i="14"/>
  <c r="AH644" i="14"/>
  <c r="AG644" i="14"/>
  <c r="AF644" i="14"/>
  <c r="AE644" i="14"/>
  <c r="AD644" i="14"/>
  <c r="AC644" i="14"/>
  <c r="AB644" i="14"/>
  <c r="AA644" i="14"/>
  <c r="Z644" i="14"/>
  <c r="Y644" i="14"/>
  <c r="X644" i="14"/>
  <c r="W644" i="14"/>
  <c r="V644" i="14"/>
  <c r="U644" i="14"/>
  <c r="T644" i="14"/>
  <c r="S644" i="14"/>
  <c r="R644" i="14"/>
  <c r="Q644" i="14"/>
  <c r="P644" i="14"/>
  <c r="O644" i="14"/>
  <c r="N644" i="14"/>
  <c r="M644" i="14"/>
  <c r="L644" i="14"/>
  <c r="K644" i="14"/>
  <c r="J644" i="14"/>
  <c r="I644" i="14"/>
  <c r="H644" i="14"/>
  <c r="AT642" i="14"/>
  <c r="AS642" i="14"/>
  <c r="AR642" i="14"/>
  <c r="AQ642" i="14"/>
  <c r="AP642" i="14"/>
  <c r="AO642" i="14"/>
  <c r="AN642" i="14"/>
  <c r="AM642" i="14"/>
  <c r="AL642" i="14"/>
  <c r="AK642" i="14"/>
  <c r="AJ642" i="14"/>
  <c r="AI642" i="14"/>
  <c r="AH642" i="14"/>
  <c r="AG642" i="14"/>
  <c r="AF642" i="14"/>
  <c r="AE642" i="14"/>
  <c r="AD642" i="14"/>
  <c r="AC642" i="14"/>
  <c r="AB642" i="14"/>
  <c r="AA642" i="14"/>
  <c r="Z642" i="14"/>
  <c r="Y642" i="14"/>
  <c r="X642" i="14"/>
  <c r="W642" i="14"/>
  <c r="V642" i="14"/>
  <c r="U642" i="14"/>
  <c r="T642" i="14"/>
  <c r="S642" i="14"/>
  <c r="R642" i="14"/>
  <c r="Q642" i="14"/>
  <c r="P642" i="14"/>
  <c r="O642" i="14"/>
  <c r="N642" i="14"/>
  <c r="M642" i="14"/>
  <c r="L642" i="14"/>
  <c r="K642" i="14"/>
  <c r="J642" i="14"/>
  <c r="I642" i="14"/>
  <c r="H642" i="14"/>
  <c r="AT640" i="14"/>
  <c r="AS640" i="14"/>
  <c r="AR640" i="14"/>
  <c r="AQ640" i="14"/>
  <c r="AP640" i="14"/>
  <c r="AO640" i="14"/>
  <c r="AN640" i="14"/>
  <c r="AM640" i="14"/>
  <c r="AL640" i="14"/>
  <c r="AK640" i="14"/>
  <c r="AJ640" i="14"/>
  <c r="AI640" i="14"/>
  <c r="AH640" i="14"/>
  <c r="AG640" i="14"/>
  <c r="AF640" i="14"/>
  <c r="AE640" i="14"/>
  <c r="AD640" i="14"/>
  <c r="AC640" i="14"/>
  <c r="AB640" i="14"/>
  <c r="AA640" i="14"/>
  <c r="Z640" i="14"/>
  <c r="Y640" i="14"/>
  <c r="X640" i="14"/>
  <c r="W640" i="14"/>
  <c r="V640" i="14"/>
  <c r="U640" i="14"/>
  <c r="T640" i="14"/>
  <c r="S640" i="14"/>
  <c r="R640" i="14"/>
  <c r="Q640" i="14"/>
  <c r="P640" i="14"/>
  <c r="O640" i="14"/>
  <c r="N640" i="14"/>
  <c r="M640" i="14"/>
  <c r="L640" i="14"/>
  <c r="K640" i="14"/>
  <c r="J640" i="14"/>
  <c r="I640" i="14"/>
  <c r="H640" i="14"/>
  <c r="AT638" i="14"/>
  <c r="AS638" i="14"/>
  <c r="AR638" i="14"/>
  <c r="AQ638" i="14"/>
  <c r="AP638" i="14"/>
  <c r="AO638" i="14"/>
  <c r="AN638" i="14"/>
  <c r="AM638" i="14"/>
  <c r="AL638" i="14"/>
  <c r="AK638" i="14"/>
  <c r="AJ638" i="14"/>
  <c r="AI638" i="14"/>
  <c r="AH638" i="14"/>
  <c r="AG638" i="14"/>
  <c r="AF638" i="14"/>
  <c r="AE638" i="14"/>
  <c r="AD638" i="14"/>
  <c r="AC638" i="14"/>
  <c r="AB638" i="14"/>
  <c r="AA638" i="14"/>
  <c r="Z638" i="14"/>
  <c r="Y638" i="14"/>
  <c r="X638" i="14"/>
  <c r="W638" i="14"/>
  <c r="V638" i="14"/>
  <c r="U638" i="14"/>
  <c r="T638" i="14"/>
  <c r="S638" i="14"/>
  <c r="R638" i="14"/>
  <c r="Q638" i="14"/>
  <c r="P638" i="14"/>
  <c r="O638" i="14"/>
  <c r="N638" i="14"/>
  <c r="M638" i="14"/>
  <c r="L638" i="14"/>
  <c r="K638" i="14"/>
  <c r="J638" i="14"/>
  <c r="I638" i="14"/>
  <c r="H638" i="14"/>
  <c r="AT636" i="14"/>
  <c r="AS636" i="14"/>
  <c r="AR636" i="14"/>
  <c r="AQ636" i="14"/>
  <c r="AP636" i="14"/>
  <c r="AO636" i="14"/>
  <c r="AN636" i="14"/>
  <c r="AM636" i="14"/>
  <c r="AL636" i="14"/>
  <c r="AK636" i="14"/>
  <c r="AJ636" i="14"/>
  <c r="AI636" i="14"/>
  <c r="AH636" i="14"/>
  <c r="AG636" i="14"/>
  <c r="AF636" i="14"/>
  <c r="AE636" i="14"/>
  <c r="AD636" i="14"/>
  <c r="AC636" i="14"/>
  <c r="AB636" i="14"/>
  <c r="AA636" i="14"/>
  <c r="Z636" i="14"/>
  <c r="Y636" i="14"/>
  <c r="X636" i="14"/>
  <c r="W636" i="14"/>
  <c r="V636" i="14"/>
  <c r="U636" i="14"/>
  <c r="T636" i="14"/>
  <c r="S636" i="14"/>
  <c r="R636" i="14"/>
  <c r="Q636" i="14"/>
  <c r="P636" i="14"/>
  <c r="O636" i="14"/>
  <c r="N636" i="14"/>
  <c r="M636" i="14"/>
  <c r="L636" i="14"/>
  <c r="K636" i="14"/>
  <c r="J636" i="14"/>
  <c r="I636" i="14"/>
  <c r="H636" i="14"/>
  <c r="AT634" i="14"/>
  <c r="AS634" i="14"/>
  <c r="AR634" i="14"/>
  <c r="AQ634" i="14"/>
  <c r="AP634" i="14"/>
  <c r="AO634" i="14"/>
  <c r="AN634" i="14"/>
  <c r="AM634" i="14"/>
  <c r="AL634" i="14"/>
  <c r="AK634" i="14"/>
  <c r="AJ634" i="14"/>
  <c r="AI634" i="14"/>
  <c r="AH634" i="14"/>
  <c r="AG634" i="14"/>
  <c r="AF634" i="14"/>
  <c r="AE634" i="14"/>
  <c r="AD634" i="14"/>
  <c r="AC634" i="14"/>
  <c r="AB634" i="14"/>
  <c r="AA634" i="14"/>
  <c r="Z634" i="14"/>
  <c r="Y634" i="14"/>
  <c r="X634" i="14"/>
  <c r="W634" i="14"/>
  <c r="V634" i="14"/>
  <c r="U634" i="14"/>
  <c r="T634" i="14"/>
  <c r="S634" i="14"/>
  <c r="R634" i="14"/>
  <c r="Q634" i="14"/>
  <c r="P634" i="14"/>
  <c r="O634" i="14"/>
  <c r="N634" i="14"/>
  <c r="M634" i="14"/>
  <c r="L634" i="14"/>
  <c r="K634" i="14"/>
  <c r="J634" i="14"/>
  <c r="I634" i="14"/>
  <c r="H634" i="14"/>
  <c r="AT631" i="14"/>
  <c r="AS631" i="14"/>
  <c r="AR631" i="14"/>
  <c r="AQ631" i="14"/>
  <c r="AP631" i="14"/>
  <c r="AO631" i="14"/>
  <c r="AN631" i="14"/>
  <c r="AM631" i="14"/>
  <c r="AL631" i="14"/>
  <c r="AK631" i="14"/>
  <c r="AJ631" i="14"/>
  <c r="AI631" i="14"/>
  <c r="AH631" i="14"/>
  <c r="AG631" i="14"/>
  <c r="AF631" i="14"/>
  <c r="AE631" i="14"/>
  <c r="AD631" i="14"/>
  <c r="AC631" i="14"/>
  <c r="AB631" i="14"/>
  <c r="AA631" i="14"/>
  <c r="Z631" i="14"/>
  <c r="Y631" i="14"/>
  <c r="X631" i="14"/>
  <c r="W631" i="14"/>
  <c r="V631" i="14"/>
  <c r="U631" i="14"/>
  <c r="T631" i="14"/>
  <c r="S631" i="14"/>
  <c r="R631" i="14"/>
  <c r="Q631" i="14"/>
  <c r="P631" i="14"/>
  <c r="O631" i="14"/>
  <c r="N631" i="14"/>
  <c r="M631" i="14"/>
  <c r="L631" i="14"/>
  <c r="K631" i="14"/>
  <c r="J631" i="14"/>
  <c r="I631" i="14"/>
  <c r="H631" i="14"/>
  <c r="AT629" i="14"/>
  <c r="AS629" i="14"/>
  <c r="AR629" i="14"/>
  <c r="AQ629" i="14"/>
  <c r="AP629" i="14"/>
  <c r="AO629" i="14"/>
  <c r="AN629" i="14"/>
  <c r="AM629" i="14"/>
  <c r="AL629" i="14"/>
  <c r="AK629" i="14"/>
  <c r="AJ629" i="14"/>
  <c r="AI629" i="14"/>
  <c r="AH629" i="14"/>
  <c r="AG629" i="14"/>
  <c r="AF629" i="14"/>
  <c r="AE629" i="14"/>
  <c r="AD629" i="14"/>
  <c r="AC629" i="14"/>
  <c r="AB629" i="14"/>
  <c r="AA629" i="14"/>
  <c r="Z629" i="14"/>
  <c r="Y629" i="14"/>
  <c r="X629" i="14"/>
  <c r="W629" i="14"/>
  <c r="V629" i="14"/>
  <c r="U629" i="14"/>
  <c r="T629" i="14"/>
  <c r="S629" i="14"/>
  <c r="R629" i="14"/>
  <c r="Q629" i="14"/>
  <c r="P629" i="14"/>
  <c r="O629" i="14"/>
  <c r="N629" i="14"/>
  <c r="M629" i="14"/>
  <c r="L629" i="14"/>
  <c r="K629" i="14"/>
  <c r="J629" i="14"/>
  <c r="I629" i="14"/>
  <c r="H629" i="14"/>
  <c r="AT627" i="14"/>
  <c r="AS627" i="14"/>
  <c r="AR627" i="14"/>
  <c r="AQ627" i="14"/>
  <c r="AP627" i="14"/>
  <c r="AO627" i="14"/>
  <c r="AN627" i="14"/>
  <c r="AM627" i="14"/>
  <c r="AL627" i="14"/>
  <c r="AK627" i="14"/>
  <c r="AJ627" i="14"/>
  <c r="AI627" i="14"/>
  <c r="AH627" i="14"/>
  <c r="AG627" i="14"/>
  <c r="AF627" i="14"/>
  <c r="AE627" i="14"/>
  <c r="AD627" i="14"/>
  <c r="AC627" i="14"/>
  <c r="AB627" i="14"/>
  <c r="AA627" i="14"/>
  <c r="Z627" i="14"/>
  <c r="Y627" i="14"/>
  <c r="X627" i="14"/>
  <c r="W627" i="14"/>
  <c r="V627" i="14"/>
  <c r="U627" i="14"/>
  <c r="T627" i="14"/>
  <c r="S627" i="14"/>
  <c r="R627" i="14"/>
  <c r="Q627" i="14"/>
  <c r="P627" i="14"/>
  <c r="O627" i="14"/>
  <c r="N627" i="14"/>
  <c r="M627" i="14"/>
  <c r="L627" i="14"/>
  <c r="K627" i="14"/>
  <c r="J627" i="14"/>
  <c r="I627" i="14"/>
  <c r="H627" i="14"/>
  <c r="AT625" i="14"/>
  <c r="AS625" i="14"/>
  <c r="AR625" i="14"/>
  <c r="AQ625" i="14"/>
  <c r="AP625" i="14"/>
  <c r="AO625" i="14"/>
  <c r="AN625" i="14"/>
  <c r="AM625" i="14"/>
  <c r="AL625" i="14"/>
  <c r="AK625" i="14"/>
  <c r="AJ625" i="14"/>
  <c r="AI625" i="14"/>
  <c r="AH625" i="14"/>
  <c r="AG625" i="14"/>
  <c r="AF625" i="14"/>
  <c r="AE625" i="14"/>
  <c r="AD625" i="14"/>
  <c r="AC625" i="14"/>
  <c r="AB625" i="14"/>
  <c r="AA625" i="14"/>
  <c r="Z625" i="14"/>
  <c r="Y625" i="14"/>
  <c r="X625" i="14"/>
  <c r="W625" i="14"/>
  <c r="V625" i="14"/>
  <c r="U625" i="14"/>
  <c r="T625" i="14"/>
  <c r="S625" i="14"/>
  <c r="R625" i="14"/>
  <c r="Q625" i="14"/>
  <c r="P625" i="14"/>
  <c r="O625" i="14"/>
  <c r="N625" i="14"/>
  <c r="M625" i="14"/>
  <c r="L625" i="14"/>
  <c r="K625" i="14"/>
  <c r="J625" i="14"/>
  <c r="I625" i="14"/>
  <c r="H625" i="14"/>
  <c r="AT623" i="14"/>
  <c r="AS623" i="14"/>
  <c r="AR623" i="14"/>
  <c r="AQ623" i="14"/>
  <c r="AP623" i="14"/>
  <c r="AO623" i="14"/>
  <c r="AN623" i="14"/>
  <c r="AM623" i="14"/>
  <c r="AL623" i="14"/>
  <c r="AK623" i="14"/>
  <c r="AJ623" i="14"/>
  <c r="AI623" i="14"/>
  <c r="AH623" i="14"/>
  <c r="AG623" i="14"/>
  <c r="AF623" i="14"/>
  <c r="AE623" i="14"/>
  <c r="AD623" i="14"/>
  <c r="AC623" i="14"/>
  <c r="AB623" i="14"/>
  <c r="AA623" i="14"/>
  <c r="Z623" i="14"/>
  <c r="Y623" i="14"/>
  <c r="X623" i="14"/>
  <c r="W623" i="14"/>
  <c r="V623" i="14"/>
  <c r="U623" i="14"/>
  <c r="T623" i="14"/>
  <c r="S623" i="14"/>
  <c r="R623" i="14"/>
  <c r="Q623" i="14"/>
  <c r="P623" i="14"/>
  <c r="O623" i="14"/>
  <c r="N623" i="14"/>
  <c r="M623" i="14"/>
  <c r="L623" i="14"/>
  <c r="K623" i="14"/>
  <c r="J623" i="14"/>
  <c r="I623" i="14"/>
  <c r="H623" i="14"/>
  <c r="AT621" i="14"/>
  <c r="AS621" i="14"/>
  <c r="AR621" i="14"/>
  <c r="AQ621" i="14"/>
  <c r="AP621" i="14"/>
  <c r="AO621" i="14"/>
  <c r="AN621" i="14"/>
  <c r="AM621" i="14"/>
  <c r="AL621" i="14"/>
  <c r="AK621" i="14"/>
  <c r="AJ621" i="14"/>
  <c r="AI621" i="14"/>
  <c r="AH621" i="14"/>
  <c r="AG621" i="14"/>
  <c r="AF621" i="14"/>
  <c r="AE621" i="14"/>
  <c r="AD621" i="14"/>
  <c r="AC621" i="14"/>
  <c r="AB621" i="14"/>
  <c r="AA621" i="14"/>
  <c r="Z621" i="14"/>
  <c r="Y621" i="14"/>
  <c r="X621" i="14"/>
  <c r="W621" i="14"/>
  <c r="V621" i="14"/>
  <c r="U621" i="14"/>
  <c r="T621" i="14"/>
  <c r="S621" i="14"/>
  <c r="R621" i="14"/>
  <c r="Q621" i="14"/>
  <c r="P621" i="14"/>
  <c r="O621" i="14"/>
  <c r="N621" i="14"/>
  <c r="M621" i="14"/>
  <c r="L621" i="14"/>
  <c r="K621" i="14"/>
  <c r="J621" i="14"/>
  <c r="I621" i="14"/>
  <c r="H621" i="14"/>
  <c r="AT618" i="14"/>
  <c r="AS618" i="14"/>
  <c r="AR618" i="14"/>
  <c r="AQ618" i="14"/>
  <c r="AP618" i="14"/>
  <c r="AO618" i="14"/>
  <c r="AN618" i="14"/>
  <c r="AM618" i="14"/>
  <c r="AL618" i="14"/>
  <c r="AK618" i="14"/>
  <c r="AJ618" i="14"/>
  <c r="AI618" i="14"/>
  <c r="AH618" i="14"/>
  <c r="AG618" i="14"/>
  <c r="AF618" i="14"/>
  <c r="AE618" i="14"/>
  <c r="AD618" i="14"/>
  <c r="AC618" i="14"/>
  <c r="AB618" i="14"/>
  <c r="AA618" i="14"/>
  <c r="Z618" i="14"/>
  <c r="Y618" i="14"/>
  <c r="X618" i="14"/>
  <c r="W618" i="14"/>
  <c r="V618" i="14"/>
  <c r="U618" i="14"/>
  <c r="T618" i="14"/>
  <c r="S618" i="14"/>
  <c r="R618" i="14"/>
  <c r="Q618" i="14"/>
  <c r="P618" i="14"/>
  <c r="O618" i="14"/>
  <c r="N618" i="14"/>
  <c r="M618" i="14"/>
  <c r="L618" i="14"/>
  <c r="K618" i="14"/>
  <c r="J618" i="14"/>
  <c r="I618" i="14"/>
  <c r="H618" i="14"/>
  <c r="AT616" i="14"/>
  <c r="AS616" i="14"/>
  <c r="AR616" i="14"/>
  <c r="AQ616" i="14"/>
  <c r="AP616" i="14"/>
  <c r="AO616" i="14"/>
  <c r="AN616" i="14"/>
  <c r="AM616" i="14"/>
  <c r="AL616" i="14"/>
  <c r="AK616" i="14"/>
  <c r="AJ616" i="14"/>
  <c r="AI616" i="14"/>
  <c r="AH616" i="14"/>
  <c r="AG616" i="14"/>
  <c r="AF616" i="14"/>
  <c r="AE616" i="14"/>
  <c r="AD616" i="14"/>
  <c r="AC616" i="14"/>
  <c r="AB616" i="14"/>
  <c r="AA616" i="14"/>
  <c r="Z616" i="14"/>
  <c r="Y616" i="14"/>
  <c r="X616" i="14"/>
  <c r="W616" i="14"/>
  <c r="V616" i="14"/>
  <c r="U616" i="14"/>
  <c r="T616" i="14"/>
  <c r="S616" i="14"/>
  <c r="R616" i="14"/>
  <c r="Q616" i="14"/>
  <c r="P616" i="14"/>
  <c r="O616" i="14"/>
  <c r="N616" i="14"/>
  <c r="M616" i="14"/>
  <c r="L616" i="14"/>
  <c r="K616" i="14"/>
  <c r="J616" i="14"/>
  <c r="I616" i="14"/>
  <c r="H616" i="14"/>
  <c r="AT614" i="14"/>
  <c r="AS614" i="14"/>
  <c r="AR614" i="14"/>
  <c r="AQ614" i="14"/>
  <c r="AP614" i="14"/>
  <c r="AO614" i="14"/>
  <c r="AN614" i="14"/>
  <c r="AM614" i="14"/>
  <c r="AL614" i="14"/>
  <c r="AK614" i="14"/>
  <c r="AJ614" i="14"/>
  <c r="AI614" i="14"/>
  <c r="AH614" i="14"/>
  <c r="AG614" i="14"/>
  <c r="AF614" i="14"/>
  <c r="AE614" i="14"/>
  <c r="AD614" i="14"/>
  <c r="AC614" i="14"/>
  <c r="AB614" i="14"/>
  <c r="AA614" i="14"/>
  <c r="Z614" i="14"/>
  <c r="Y614" i="14"/>
  <c r="X614" i="14"/>
  <c r="W614" i="14"/>
  <c r="V614" i="14"/>
  <c r="U614" i="14"/>
  <c r="T614" i="14"/>
  <c r="S614" i="14"/>
  <c r="R614" i="14"/>
  <c r="Q614" i="14"/>
  <c r="P614" i="14"/>
  <c r="O614" i="14"/>
  <c r="N614" i="14"/>
  <c r="M614" i="14"/>
  <c r="L614" i="14"/>
  <c r="K614" i="14"/>
  <c r="J614" i="14"/>
  <c r="I614" i="14"/>
  <c r="H614" i="14"/>
  <c r="AT612" i="14"/>
  <c r="AS612" i="14"/>
  <c r="AR612" i="14"/>
  <c r="AQ612" i="14"/>
  <c r="AP612" i="14"/>
  <c r="AO612" i="14"/>
  <c r="AN612" i="14"/>
  <c r="AM612" i="14"/>
  <c r="AL612" i="14"/>
  <c r="AK612" i="14"/>
  <c r="AJ612" i="14"/>
  <c r="AI612" i="14"/>
  <c r="AH612" i="14"/>
  <c r="AG612" i="14"/>
  <c r="AF612" i="14"/>
  <c r="AE612" i="14"/>
  <c r="AD612" i="14"/>
  <c r="AC612" i="14"/>
  <c r="AB612" i="14"/>
  <c r="AA612" i="14"/>
  <c r="Z612" i="14"/>
  <c r="Y612" i="14"/>
  <c r="X612" i="14"/>
  <c r="W612" i="14"/>
  <c r="V612" i="14"/>
  <c r="U612" i="14"/>
  <c r="T612" i="14"/>
  <c r="S612" i="14"/>
  <c r="R612" i="14"/>
  <c r="Q612" i="14"/>
  <c r="P612" i="14"/>
  <c r="O612" i="14"/>
  <c r="N612" i="14"/>
  <c r="M612" i="14"/>
  <c r="L612" i="14"/>
  <c r="K612" i="14"/>
  <c r="J612" i="14"/>
  <c r="I612" i="14"/>
  <c r="H612" i="14"/>
  <c r="AT610" i="14"/>
  <c r="AS610" i="14"/>
  <c r="AR610" i="14"/>
  <c r="AQ610" i="14"/>
  <c r="AP610" i="14"/>
  <c r="AO610" i="14"/>
  <c r="AN610" i="14"/>
  <c r="AM610" i="14"/>
  <c r="AL610" i="14"/>
  <c r="AK610" i="14"/>
  <c r="AJ610" i="14"/>
  <c r="AI610" i="14"/>
  <c r="AH610" i="14"/>
  <c r="AG610" i="14"/>
  <c r="AF610" i="14"/>
  <c r="AE610" i="14"/>
  <c r="AD610" i="14"/>
  <c r="AC610" i="14"/>
  <c r="AB610" i="14"/>
  <c r="AA610" i="14"/>
  <c r="Z610" i="14"/>
  <c r="Y610" i="14"/>
  <c r="X610" i="14"/>
  <c r="W610" i="14"/>
  <c r="V610" i="14"/>
  <c r="U610" i="14"/>
  <c r="T610" i="14"/>
  <c r="S610" i="14"/>
  <c r="R610" i="14"/>
  <c r="Q610" i="14"/>
  <c r="P610" i="14"/>
  <c r="O610" i="14"/>
  <c r="N610" i="14"/>
  <c r="M610" i="14"/>
  <c r="L610" i="14"/>
  <c r="K610" i="14"/>
  <c r="J610" i="14"/>
  <c r="I610" i="14"/>
  <c r="H610" i="14"/>
  <c r="AT608" i="14"/>
  <c r="AS608" i="14"/>
  <c r="AR608" i="14"/>
  <c r="AQ608" i="14"/>
  <c r="AP608" i="14"/>
  <c r="AO608" i="14"/>
  <c r="AN608" i="14"/>
  <c r="AM608" i="14"/>
  <c r="AL608" i="14"/>
  <c r="AK608" i="14"/>
  <c r="AJ608" i="14"/>
  <c r="AI608" i="14"/>
  <c r="AH608" i="14"/>
  <c r="AG608" i="14"/>
  <c r="AF608" i="14"/>
  <c r="AE608" i="14"/>
  <c r="AD608" i="14"/>
  <c r="AC608" i="14"/>
  <c r="AB608" i="14"/>
  <c r="AA608" i="14"/>
  <c r="Z608" i="14"/>
  <c r="Y608" i="14"/>
  <c r="X608" i="14"/>
  <c r="W608" i="14"/>
  <c r="V608" i="14"/>
  <c r="U608" i="14"/>
  <c r="T608" i="14"/>
  <c r="S608" i="14"/>
  <c r="R608" i="14"/>
  <c r="Q608" i="14"/>
  <c r="P608" i="14"/>
  <c r="O608" i="14"/>
  <c r="N608" i="14"/>
  <c r="M608" i="14"/>
  <c r="L608" i="14"/>
  <c r="K608" i="14"/>
  <c r="J608" i="14"/>
  <c r="I608" i="14"/>
  <c r="H608" i="14"/>
  <c r="AT605" i="14"/>
  <c r="AS605" i="14"/>
  <c r="AR605" i="14"/>
  <c r="AQ605" i="14"/>
  <c r="AP605" i="14"/>
  <c r="AO605" i="14"/>
  <c r="AN605" i="14"/>
  <c r="AM605" i="14"/>
  <c r="AL605" i="14"/>
  <c r="AK605" i="14"/>
  <c r="AJ605" i="14"/>
  <c r="AI605" i="14"/>
  <c r="AH605" i="14"/>
  <c r="AG605" i="14"/>
  <c r="AF605" i="14"/>
  <c r="AE605" i="14"/>
  <c r="AD605" i="14"/>
  <c r="AC605" i="14"/>
  <c r="AB605" i="14"/>
  <c r="AA605" i="14"/>
  <c r="Z605" i="14"/>
  <c r="Y605" i="14"/>
  <c r="X605" i="14"/>
  <c r="W605" i="14"/>
  <c r="V605" i="14"/>
  <c r="U605" i="14"/>
  <c r="T605" i="14"/>
  <c r="S605" i="14"/>
  <c r="R605" i="14"/>
  <c r="Q605" i="14"/>
  <c r="P605" i="14"/>
  <c r="O605" i="14"/>
  <c r="N605" i="14"/>
  <c r="M605" i="14"/>
  <c r="L605" i="14"/>
  <c r="K605" i="14"/>
  <c r="J605" i="14"/>
  <c r="I605" i="14"/>
  <c r="H605" i="14"/>
  <c r="AT603" i="14"/>
  <c r="AS603" i="14"/>
  <c r="AR603" i="14"/>
  <c r="AQ603" i="14"/>
  <c r="AP603" i="14"/>
  <c r="AO603" i="14"/>
  <c r="AN603" i="14"/>
  <c r="AM603" i="14"/>
  <c r="AL603" i="14"/>
  <c r="AK603" i="14"/>
  <c r="AJ603" i="14"/>
  <c r="AI603" i="14"/>
  <c r="AH603" i="14"/>
  <c r="AG603" i="14"/>
  <c r="AF603" i="14"/>
  <c r="AE603" i="14"/>
  <c r="AD603" i="14"/>
  <c r="AC603" i="14"/>
  <c r="AB603" i="14"/>
  <c r="AA603" i="14"/>
  <c r="Z603" i="14"/>
  <c r="Y603" i="14"/>
  <c r="X603" i="14"/>
  <c r="W603" i="14"/>
  <c r="V603" i="14"/>
  <c r="U603" i="14"/>
  <c r="T603" i="14"/>
  <c r="S603" i="14"/>
  <c r="R603" i="14"/>
  <c r="Q603" i="14"/>
  <c r="P603" i="14"/>
  <c r="O603" i="14"/>
  <c r="N603" i="14"/>
  <c r="M603" i="14"/>
  <c r="L603" i="14"/>
  <c r="K603" i="14"/>
  <c r="J603" i="14"/>
  <c r="I603" i="14"/>
  <c r="H603" i="14"/>
  <c r="AT601" i="14"/>
  <c r="AS601" i="14"/>
  <c r="AR601" i="14"/>
  <c r="AQ601" i="14"/>
  <c r="AP601" i="14"/>
  <c r="AO601" i="14"/>
  <c r="AN601" i="14"/>
  <c r="AM601" i="14"/>
  <c r="AL601" i="14"/>
  <c r="AK601" i="14"/>
  <c r="AJ601" i="14"/>
  <c r="AI601" i="14"/>
  <c r="AH601" i="14"/>
  <c r="AG601" i="14"/>
  <c r="AF601" i="14"/>
  <c r="AE601" i="14"/>
  <c r="AD601" i="14"/>
  <c r="AC601" i="14"/>
  <c r="AB601" i="14"/>
  <c r="AA601" i="14"/>
  <c r="Z601" i="14"/>
  <c r="Y601" i="14"/>
  <c r="X601" i="14"/>
  <c r="W601" i="14"/>
  <c r="V601" i="14"/>
  <c r="U601" i="14"/>
  <c r="T601" i="14"/>
  <c r="S601" i="14"/>
  <c r="R601" i="14"/>
  <c r="Q601" i="14"/>
  <c r="P601" i="14"/>
  <c r="O601" i="14"/>
  <c r="N601" i="14"/>
  <c r="M601" i="14"/>
  <c r="L601" i="14"/>
  <c r="K601" i="14"/>
  <c r="J601" i="14"/>
  <c r="I601" i="14"/>
  <c r="H601" i="14"/>
  <c r="AT599" i="14"/>
  <c r="AS599" i="14"/>
  <c r="AR599" i="14"/>
  <c r="AQ599" i="14"/>
  <c r="AP599" i="14"/>
  <c r="AO599" i="14"/>
  <c r="AN599" i="14"/>
  <c r="AM599" i="14"/>
  <c r="AL599" i="14"/>
  <c r="AK599" i="14"/>
  <c r="AJ599" i="14"/>
  <c r="AI599" i="14"/>
  <c r="AH599" i="14"/>
  <c r="AG599" i="14"/>
  <c r="AF599" i="14"/>
  <c r="AE599" i="14"/>
  <c r="AD599" i="14"/>
  <c r="AC599" i="14"/>
  <c r="AB599" i="14"/>
  <c r="AA599" i="14"/>
  <c r="Z599" i="14"/>
  <c r="Y599" i="14"/>
  <c r="X599" i="14"/>
  <c r="W599" i="14"/>
  <c r="V599" i="14"/>
  <c r="U599" i="14"/>
  <c r="T599" i="14"/>
  <c r="S599" i="14"/>
  <c r="R599" i="14"/>
  <c r="Q599" i="14"/>
  <c r="P599" i="14"/>
  <c r="O599" i="14"/>
  <c r="N599" i="14"/>
  <c r="M599" i="14"/>
  <c r="L599" i="14"/>
  <c r="K599" i="14"/>
  <c r="J599" i="14"/>
  <c r="I599" i="14"/>
  <c r="H599" i="14"/>
  <c r="AT597" i="14"/>
  <c r="AS597" i="14"/>
  <c r="AR597" i="14"/>
  <c r="AQ597" i="14"/>
  <c r="AP597" i="14"/>
  <c r="AO597" i="14"/>
  <c r="AN597" i="14"/>
  <c r="AM597" i="14"/>
  <c r="AL597" i="14"/>
  <c r="AK597" i="14"/>
  <c r="AJ597" i="14"/>
  <c r="AI597" i="14"/>
  <c r="AH597" i="14"/>
  <c r="AG597" i="14"/>
  <c r="AF597" i="14"/>
  <c r="AE597" i="14"/>
  <c r="AD597" i="14"/>
  <c r="AC597" i="14"/>
  <c r="AB597" i="14"/>
  <c r="AA597" i="14"/>
  <c r="Z597" i="14"/>
  <c r="Y597" i="14"/>
  <c r="X597" i="14"/>
  <c r="W597" i="14"/>
  <c r="V597" i="14"/>
  <c r="U597" i="14"/>
  <c r="T597" i="14"/>
  <c r="S597" i="14"/>
  <c r="R597" i="14"/>
  <c r="Q597" i="14"/>
  <c r="P597" i="14"/>
  <c r="O597" i="14"/>
  <c r="N597" i="14"/>
  <c r="M597" i="14"/>
  <c r="L597" i="14"/>
  <c r="K597" i="14"/>
  <c r="J597" i="14"/>
  <c r="I597" i="14"/>
  <c r="H597" i="14"/>
  <c r="AT595" i="14"/>
  <c r="AS595" i="14"/>
  <c r="AR595" i="14"/>
  <c r="AQ595" i="14"/>
  <c r="AP595" i="14"/>
  <c r="AO595" i="14"/>
  <c r="AN595" i="14"/>
  <c r="AM595" i="14"/>
  <c r="AL595" i="14"/>
  <c r="AK595" i="14"/>
  <c r="AJ595" i="14"/>
  <c r="AI595" i="14"/>
  <c r="AH595" i="14"/>
  <c r="AG595" i="14"/>
  <c r="AF595" i="14"/>
  <c r="AE595" i="14"/>
  <c r="AD595" i="14"/>
  <c r="AC595" i="14"/>
  <c r="AB595" i="14"/>
  <c r="AA595" i="14"/>
  <c r="Z595" i="14"/>
  <c r="Y595" i="14"/>
  <c r="X595" i="14"/>
  <c r="W595" i="14"/>
  <c r="V595" i="14"/>
  <c r="U595" i="14"/>
  <c r="T595" i="14"/>
  <c r="S595" i="14"/>
  <c r="R595" i="14"/>
  <c r="Q595" i="14"/>
  <c r="P595" i="14"/>
  <c r="O595" i="14"/>
  <c r="N595" i="14"/>
  <c r="M595" i="14"/>
  <c r="L595" i="14"/>
  <c r="K595" i="14"/>
  <c r="J595" i="14"/>
  <c r="I595" i="14"/>
  <c r="H595" i="14"/>
  <c r="AT592" i="14"/>
  <c r="AS592" i="14"/>
  <c r="AR592" i="14"/>
  <c r="AQ592" i="14"/>
  <c r="AP592" i="14"/>
  <c r="AO592" i="14"/>
  <c r="AN592" i="14"/>
  <c r="AM592" i="14"/>
  <c r="AL592" i="14"/>
  <c r="AK592" i="14"/>
  <c r="AJ592" i="14"/>
  <c r="AI592" i="14"/>
  <c r="AH592" i="14"/>
  <c r="AG592" i="14"/>
  <c r="AF592" i="14"/>
  <c r="AE592" i="14"/>
  <c r="AD592" i="14"/>
  <c r="AC592" i="14"/>
  <c r="AB592" i="14"/>
  <c r="AA592" i="14"/>
  <c r="Z592" i="14"/>
  <c r="Y592" i="14"/>
  <c r="X592" i="14"/>
  <c r="W592" i="14"/>
  <c r="V592" i="14"/>
  <c r="U592" i="14"/>
  <c r="T592" i="14"/>
  <c r="S592" i="14"/>
  <c r="R592" i="14"/>
  <c r="Q592" i="14"/>
  <c r="P592" i="14"/>
  <c r="O592" i="14"/>
  <c r="N592" i="14"/>
  <c r="M592" i="14"/>
  <c r="L592" i="14"/>
  <c r="K592" i="14"/>
  <c r="J592" i="14"/>
  <c r="I592" i="14"/>
  <c r="H592" i="14"/>
  <c r="AT590" i="14"/>
  <c r="AS590" i="14"/>
  <c r="AR590" i="14"/>
  <c r="AQ590" i="14"/>
  <c r="AP590" i="14"/>
  <c r="AO590" i="14"/>
  <c r="AN590" i="14"/>
  <c r="AM590" i="14"/>
  <c r="AL590" i="14"/>
  <c r="AK590" i="14"/>
  <c r="AJ590" i="14"/>
  <c r="AI590" i="14"/>
  <c r="AH590" i="14"/>
  <c r="AG590" i="14"/>
  <c r="AF590" i="14"/>
  <c r="AE590" i="14"/>
  <c r="AD590" i="14"/>
  <c r="AC590" i="14"/>
  <c r="AB590" i="14"/>
  <c r="AA590" i="14"/>
  <c r="Z590" i="14"/>
  <c r="Y590" i="14"/>
  <c r="X590" i="14"/>
  <c r="W590" i="14"/>
  <c r="V590" i="14"/>
  <c r="U590" i="14"/>
  <c r="T590" i="14"/>
  <c r="S590" i="14"/>
  <c r="R590" i="14"/>
  <c r="Q590" i="14"/>
  <c r="P590" i="14"/>
  <c r="O590" i="14"/>
  <c r="N590" i="14"/>
  <c r="M590" i="14"/>
  <c r="L590" i="14"/>
  <c r="K590" i="14"/>
  <c r="J590" i="14"/>
  <c r="I590" i="14"/>
  <c r="H590" i="14"/>
  <c r="AT588" i="14"/>
  <c r="AS588" i="14"/>
  <c r="AR588" i="14"/>
  <c r="AQ588" i="14"/>
  <c r="AP588" i="14"/>
  <c r="AO588" i="14"/>
  <c r="AN588" i="14"/>
  <c r="AM588" i="14"/>
  <c r="AL588" i="14"/>
  <c r="AK588" i="14"/>
  <c r="AJ588" i="14"/>
  <c r="AI588" i="14"/>
  <c r="AH588" i="14"/>
  <c r="AG588" i="14"/>
  <c r="AF588" i="14"/>
  <c r="AE588" i="14"/>
  <c r="AD588" i="14"/>
  <c r="AC588" i="14"/>
  <c r="AB588" i="14"/>
  <c r="AA588" i="14"/>
  <c r="Z588" i="14"/>
  <c r="Y588" i="14"/>
  <c r="X588" i="14"/>
  <c r="W588" i="14"/>
  <c r="V588" i="14"/>
  <c r="U588" i="14"/>
  <c r="T588" i="14"/>
  <c r="S588" i="14"/>
  <c r="R588" i="14"/>
  <c r="Q588" i="14"/>
  <c r="P588" i="14"/>
  <c r="O588" i="14"/>
  <c r="N588" i="14"/>
  <c r="M588" i="14"/>
  <c r="L588" i="14"/>
  <c r="K588" i="14"/>
  <c r="J588" i="14"/>
  <c r="I588" i="14"/>
  <c r="H588" i="14"/>
  <c r="AT586" i="14"/>
  <c r="AS586" i="14"/>
  <c r="AR586" i="14"/>
  <c r="AQ586" i="14"/>
  <c r="AP586" i="14"/>
  <c r="AO586" i="14"/>
  <c r="AN586" i="14"/>
  <c r="AM586" i="14"/>
  <c r="AL586" i="14"/>
  <c r="AK586" i="14"/>
  <c r="AJ586" i="14"/>
  <c r="AI586" i="14"/>
  <c r="AH586" i="14"/>
  <c r="AG586" i="14"/>
  <c r="AF586" i="14"/>
  <c r="AE586" i="14"/>
  <c r="AD586" i="14"/>
  <c r="AC586" i="14"/>
  <c r="AB586" i="14"/>
  <c r="AA586" i="14"/>
  <c r="Z586" i="14"/>
  <c r="Y586" i="14"/>
  <c r="X586" i="14"/>
  <c r="W586" i="14"/>
  <c r="V586" i="14"/>
  <c r="U586" i="14"/>
  <c r="T586" i="14"/>
  <c r="S586" i="14"/>
  <c r="R586" i="14"/>
  <c r="Q586" i="14"/>
  <c r="P586" i="14"/>
  <c r="O586" i="14"/>
  <c r="N586" i="14"/>
  <c r="M586" i="14"/>
  <c r="L586" i="14"/>
  <c r="K586" i="14"/>
  <c r="J586" i="14"/>
  <c r="I586" i="14"/>
  <c r="H586" i="14"/>
  <c r="AT584" i="14"/>
  <c r="AS584" i="14"/>
  <c r="AR584" i="14"/>
  <c r="AQ584" i="14"/>
  <c r="AP584" i="14"/>
  <c r="AO584" i="14"/>
  <c r="AN584" i="14"/>
  <c r="AM584" i="14"/>
  <c r="AL584" i="14"/>
  <c r="AK584" i="14"/>
  <c r="AJ584" i="14"/>
  <c r="AI584" i="14"/>
  <c r="AH584" i="14"/>
  <c r="AG584" i="14"/>
  <c r="AF584" i="14"/>
  <c r="AE584" i="14"/>
  <c r="AD584" i="14"/>
  <c r="AC584" i="14"/>
  <c r="AB584" i="14"/>
  <c r="AA584" i="14"/>
  <c r="Z584" i="14"/>
  <c r="Y584" i="14"/>
  <c r="X584" i="14"/>
  <c r="W584" i="14"/>
  <c r="V584" i="14"/>
  <c r="U584" i="14"/>
  <c r="T584" i="14"/>
  <c r="S584" i="14"/>
  <c r="R584" i="14"/>
  <c r="Q584" i="14"/>
  <c r="P584" i="14"/>
  <c r="O584" i="14"/>
  <c r="N584" i="14"/>
  <c r="M584" i="14"/>
  <c r="L584" i="14"/>
  <c r="K584" i="14"/>
  <c r="J584" i="14"/>
  <c r="I584" i="14"/>
  <c r="H584" i="14"/>
  <c r="AT582" i="14"/>
  <c r="AS582" i="14"/>
  <c r="AR582" i="14"/>
  <c r="AQ582" i="14"/>
  <c r="AP582" i="14"/>
  <c r="AO582" i="14"/>
  <c r="AN582" i="14"/>
  <c r="AM582" i="14"/>
  <c r="AL582" i="14"/>
  <c r="AK582" i="14"/>
  <c r="AJ582" i="14"/>
  <c r="AI582" i="14"/>
  <c r="AH582" i="14"/>
  <c r="AG582" i="14"/>
  <c r="AF582" i="14"/>
  <c r="AE582" i="14"/>
  <c r="AD582" i="14"/>
  <c r="AC582" i="14"/>
  <c r="AB582" i="14"/>
  <c r="AA582" i="14"/>
  <c r="Z582" i="14"/>
  <c r="Y582" i="14"/>
  <c r="X582" i="14"/>
  <c r="W582" i="14"/>
  <c r="V582" i="14"/>
  <c r="U582" i="14"/>
  <c r="T582" i="14"/>
  <c r="S582" i="14"/>
  <c r="R582" i="14"/>
  <c r="Q582" i="14"/>
  <c r="P582" i="14"/>
  <c r="O582" i="14"/>
  <c r="N582" i="14"/>
  <c r="M582" i="14"/>
  <c r="L582" i="14"/>
  <c r="K582" i="14"/>
  <c r="J582" i="14"/>
  <c r="I582" i="14"/>
  <c r="H582" i="14"/>
  <c r="AT579" i="14"/>
  <c r="AS579" i="14"/>
  <c r="AR579" i="14"/>
  <c r="AQ579" i="14"/>
  <c r="AP579" i="14"/>
  <c r="AO579" i="14"/>
  <c r="AN579" i="14"/>
  <c r="AM579" i="14"/>
  <c r="AL579" i="14"/>
  <c r="AK579" i="14"/>
  <c r="AJ579" i="14"/>
  <c r="AI579" i="14"/>
  <c r="AH579" i="14"/>
  <c r="AG579" i="14"/>
  <c r="AF579" i="14"/>
  <c r="AE579" i="14"/>
  <c r="AD579" i="14"/>
  <c r="AC579" i="14"/>
  <c r="AB579" i="14"/>
  <c r="AA579" i="14"/>
  <c r="Z579" i="14"/>
  <c r="Y579" i="14"/>
  <c r="X579" i="14"/>
  <c r="W579" i="14"/>
  <c r="V579" i="14"/>
  <c r="U579" i="14"/>
  <c r="T579" i="14"/>
  <c r="S579" i="14"/>
  <c r="R579" i="14"/>
  <c r="Q579" i="14"/>
  <c r="P579" i="14"/>
  <c r="O579" i="14"/>
  <c r="N579" i="14"/>
  <c r="M579" i="14"/>
  <c r="L579" i="14"/>
  <c r="K579" i="14"/>
  <c r="J579" i="14"/>
  <c r="I579" i="14"/>
  <c r="H579" i="14"/>
  <c r="AT577" i="14"/>
  <c r="AS577" i="14"/>
  <c r="AR577" i="14"/>
  <c r="AQ577" i="14"/>
  <c r="AP577" i="14"/>
  <c r="AO577" i="14"/>
  <c r="AN577" i="14"/>
  <c r="AM577" i="14"/>
  <c r="AL577" i="14"/>
  <c r="AK577" i="14"/>
  <c r="AJ577" i="14"/>
  <c r="AI577" i="14"/>
  <c r="AH577" i="14"/>
  <c r="AG577" i="14"/>
  <c r="AF577" i="14"/>
  <c r="AE577" i="14"/>
  <c r="AD577" i="14"/>
  <c r="AC577" i="14"/>
  <c r="AB577" i="14"/>
  <c r="AA577" i="14"/>
  <c r="Z577" i="14"/>
  <c r="Y577" i="14"/>
  <c r="X577" i="14"/>
  <c r="W577" i="14"/>
  <c r="V577" i="14"/>
  <c r="U577" i="14"/>
  <c r="T577" i="14"/>
  <c r="S577" i="14"/>
  <c r="R577" i="14"/>
  <c r="Q577" i="14"/>
  <c r="P577" i="14"/>
  <c r="O577" i="14"/>
  <c r="N577" i="14"/>
  <c r="M577" i="14"/>
  <c r="L577" i="14"/>
  <c r="K577" i="14"/>
  <c r="J577" i="14"/>
  <c r="I577" i="14"/>
  <c r="H577" i="14"/>
  <c r="AT575" i="14"/>
  <c r="AS575" i="14"/>
  <c r="AR575" i="14"/>
  <c r="AQ575" i="14"/>
  <c r="AP575" i="14"/>
  <c r="AO575" i="14"/>
  <c r="AN575" i="14"/>
  <c r="AM575" i="14"/>
  <c r="AL575" i="14"/>
  <c r="AK575" i="14"/>
  <c r="AJ575" i="14"/>
  <c r="AI575" i="14"/>
  <c r="AH575" i="14"/>
  <c r="AG575" i="14"/>
  <c r="AF575" i="14"/>
  <c r="AE575" i="14"/>
  <c r="AD575" i="14"/>
  <c r="AC575" i="14"/>
  <c r="AB575" i="14"/>
  <c r="AA575" i="14"/>
  <c r="Z575" i="14"/>
  <c r="Y575" i="14"/>
  <c r="X575" i="14"/>
  <c r="W575" i="14"/>
  <c r="V575" i="14"/>
  <c r="U575" i="14"/>
  <c r="T575" i="14"/>
  <c r="S575" i="14"/>
  <c r="R575" i="14"/>
  <c r="Q575" i="14"/>
  <c r="P575" i="14"/>
  <c r="O575" i="14"/>
  <c r="N575" i="14"/>
  <c r="M575" i="14"/>
  <c r="L575" i="14"/>
  <c r="K575" i="14"/>
  <c r="J575" i="14"/>
  <c r="I575" i="14"/>
  <c r="H575" i="14"/>
  <c r="AT573" i="14"/>
  <c r="AS573" i="14"/>
  <c r="AR573" i="14"/>
  <c r="AQ573" i="14"/>
  <c r="AP573" i="14"/>
  <c r="AO573" i="14"/>
  <c r="AN573" i="14"/>
  <c r="AM573" i="14"/>
  <c r="AL573" i="14"/>
  <c r="AK573" i="14"/>
  <c r="AJ573" i="14"/>
  <c r="AI573" i="14"/>
  <c r="AH573" i="14"/>
  <c r="AG573" i="14"/>
  <c r="AF573" i="14"/>
  <c r="AE573" i="14"/>
  <c r="AD573" i="14"/>
  <c r="AC573" i="14"/>
  <c r="AB573" i="14"/>
  <c r="AA573" i="14"/>
  <c r="Z573" i="14"/>
  <c r="Y573" i="14"/>
  <c r="X573" i="14"/>
  <c r="W573" i="14"/>
  <c r="V573" i="14"/>
  <c r="U573" i="14"/>
  <c r="T573" i="14"/>
  <c r="S573" i="14"/>
  <c r="R573" i="14"/>
  <c r="Q573" i="14"/>
  <c r="P573" i="14"/>
  <c r="O573" i="14"/>
  <c r="N573" i="14"/>
  <c r="M573" i="14"/>
  <c r="L573" i="14"/>
  <c r="K573" i="14"/>
  <c r="J573" i="14"/>
  <c r="I573" i="14"/>
  <c r="H573" i="14"/>
  <c r="AT571" i="14"/>
  <c r="AS571" i="14"/>
  <c r="AR571" i="14"/>
  <c r="AQ571" i="14"/>
  <c r="AP571" i="14"/>
  <c r="AO571" i="14"/>
  <c r="AN571" i="14"/>
  <c r="AM571" i="14"/>
  <c r="AL571" i="14"/>
  <c r="AK571" i="14"/>
  <c r="AJ571" i="14"/>
  <c r="AI571" i="14"/>
  <c r="AH571" i="14"/>
  <c r="AG571" i="14"/>
  <c r="AF571" i="14"/>
  <c r="AE571" i="14"/>
  <c r="AD571" i="14"/>
  <c r="AC571" i="14"/>
  <c r="AB571" i="14"/>
  <c r="AA571" i="14"/>
  <c r="Z571" i="14"/>
  <c r="Y571" i="14"/>
  <c r="X571" i="14"/>
  <c r="W571" i="14"/>
  <c r="V571" i="14"/>
  <c r="U571" i="14"/>
  <c r="T571" i="14"/>
  <c r="S571" i="14"/>
  <c r="R571" i="14"/>
  <c r="Q571" i="14"/>
  <c r="P571" i="14"/>
  <c r="O571" i="14"/>
  <c r="N571" i="14"/>
  <c r="M571" i="14"/>
  <c r="L571" i="14"/>
  <c r="K571" i="14"/>
  <c r="J571" i="14"/>
  <c r="I571" i="14"/>
  <c r="H571" i="14"/>
  <c r="AT569" i="14"/>
  <c r="AS569" i="14"/>
  <c r="AR569" i="14"/>
  <c r="AQ569" i="14"/>
  <c r="AP569" i="14"/>
  <c r="AO569" i="14"/>
  <c r="AN569" i="14"/>
  <c r="AM569" i="14"/>
  <c r="AL569" i="14"/>
  <c r="AK569" i="14"/>
  <c r="AJ569" i="14"/>
  <c r="AI569" i="14"/>
  <c r="AH569" i="14"/>
  <c r="AG569" i="14"/>
  <c r="AF569" i="14"/>
  <c r="AE569" i="14"/>
  <c r="AD569" i="14"/>
  <c r="AC569" i="14"/>
  <c r="AB569" i="14"/>
  <c r="AA569" i="14"/>
  <c r="Z569" i="14"/>
  <c r="Y569" i="14"/>
  <c r="X569" i="14"/>
  <c r="W569" i="14"/>
  <c r="V569" i="14"/>
  <c r="U569" i="14"/>
  <c r="T569" i="14"/>
  <c r="S569" i="14"/>
  <c r="R569" i="14"/>
  <c r="Q569" i="14"/>
  <c r="P569" i="14"/>
  <c r="O569" i="14"/>
  <c r="N569" i="14"/>
  <c r="M569" i="14"/>
  <c r="L569" i="14"/>
  <c r="K569" i="14"/>
  <c r="J569" i="14"/>
  <c r="I569" i="14"/>
  <c r="H569" i="14"/>
  <c r="AT566" i="14"/>
  <c r="AS566" i="14"/>
  <c r="AR566" i="14"/>
  <c r="AQ566" i="14"/>
  <c r="AP566" i="14"/>
  <c r="AO566" i="14"/>
  <c r="AN566" i="14"/>
  <c r="AM566" i="14"/>
  <c r="AL566" i="14"/>
  <c r="AK566" i="14"/>
  <c r="AJ566" i="14"/>
  <c r="AI566" i="14"/>
  <c r="AH566" i="14"/>
  <c r="AG566" i="14"/>
  <c r="AF566" i="14"/>
  <c r="AE566" i="14"/>
  <c r="AD566" i="14"/>
  <c r="AC566" i="14"/>
  <c r="AB566" i="14"/>
  <c r="AA566" i="14"/>
  <c r="Z566" i="14"/>
  <c r="Y566" i="14"/>
  <c r="X566" i="14"/>
  <c r="W566" i="14"/>
  <c r="V566" i="14"/>
  <c r="U566" i="14"/>
  <c r="T566" i="14"/>
  <c r="S566" i="14"/>
  <c r="R566" i="14"/>
  <c r="Q566" i="14"/>
  <c r="P566" i="14"/>
  <c r="O566" i="14"/>
  <c r="N566" i="14"/>
  <c r="M566" i="14"/>
  <c r="L566" i="14"/>
  <c r="K566" i="14"/>
  <c r="J566" i="14"/>
  <c r="I566" i="14"/>
  <c r="H566" i="14"/>
  <c r="AT564" i="14"/>
  <c r="AS564" i="14"/>
  <c r="AR564" i="14"/>
  <c r="AQ564" i="14"/>
  <c r="AP564" i="14"/>
  <c r="AO564" i="14"/>
  <c r="AN564" i="14"/>
  <c r="AM564" i="14"/>
  <c r="AL564" i="14"/>
  <c r="AK564" i="14"/>
  <c r="AJ564" i="14"/>
  <c r="AI564" i="14"/>
  <c r="AH564" i="14"/>
  <c r="AG564" i="14"/>
  <c r="AF564" i="14"/>
  <c r="AE564" i="14"/>
  <c r="AD564" i="14"/>
  <c r="AC564" i="14"/>
  <c r="AB564" i="14"/>
  <c r="AA564" i="14"/>
  <c r="Z564" i="14"/>
  <c r="Y564" i="14"/>
  <c r="X564" i="14"/>
  <c r="W564" i="14"/>
  <c r="V564" i="14"/>
  <c r="U564" i="14"/>
  <c r="T564" i="14"/>
  <c r="S564" i="14"/>
  <c r="R564" i="14"/>
  <c r="Q564" i="14"/>
  <c r="P564" i="14"/>
  <c r="O564" i="14"/>
  <c r="N564" i="14"/>
  <c r="M564" i="14"/>
  <c r="L564" i="14"/>
  <c r="K564" i="14"/>
  <c r="J564" i="14"/>
  <c r="I564" i="14"/>
  <c r="H564" i="14"/>
  <c r="AT562" i="14"/>
  <c r="AS562" i="14"/>
  <c r="AR562" i="14"/>
  <c r="AQ562" i="14"/>
  <c r="AP562" i="14"/>
  <c r="AO562" i="14"/>
  <c r="AN562" i="14"/>
  <c r="AM562" i="14"/>
  <c r="AL562" i="14"/>
  <c r="AK562" i="14"/>
  <c r="AJ562" i="14"/>
  <c r="AI562" i="14"/>
  <c r="AH562" i="14"/>
  <c r="AG562" i="14"/>
  <c r="AF562" i="14"/>
  <c r="AE562" i="14"/>
  <c r="AD562" i="14"/>
  <c r="AC562" i="14"/>
  <c r="AB562" i="14"/>
  <c r="AA562" i="14"/>
  <c r="Z562" i="14"/>
  <c r="Y562" i="14"/>
  <c r="X562" i="14"/>
  <c r="W562" i="14"/>
  <c r="V562" i="14"/>
  <c r="U562" i="14"/>
  <c r="T562" i="14"/>
  <c r="S562" i="14"/>
  <c r="R562" i="14"/>
  <c r="Q562" i="14"/>
  <c r="P562" i="14"/>
  <c r="O562" i="14"/>
  <c r="N562" i="14"/>
  <c r="M562" i="14"/>
  <c r="L562" i="14"/>
  <c r="K562" i="14"/>
  <c r="J562" i="14"/>
  <c r="I562" i="14"/>
  <c r="H562" i="14"/>
  <c r="AT560" i="14"/>
  <c r="AS560" i="14"/>
  <c r="AR560" i="14"/>
  <c r="AQ560" i="14"/>
  <c r="AP560" i="14"/>
  <c r="AO560" i="14"/>
  <c r="AN560" i="14"/>
  <c r="AM560" i="14"/>
  <c r="AL560" i="14"/>
  <c r="AK560" i="14"/>
  <c r="AJ560" i="14"/>
  <c r="AI560" i="14"/>
  <c r="AH560" i="14"/>
  <c r="AG560" i="14"/>
  <c r="AF560" i="14"/>
  <c r="AE560" i="14"/>
  <c r="AD560" i="14"/>
  <c r="AC560" i="14"/>
  <c r="AB560" i="14"/>
  <c r="AA560" i="14"/>
  <c r="Z560" i="14"/>
  <c r="Y560" i="14"/>
  <c r="X560" i="14"/>
  <c r="W560" i="14"/>
  <c r="V560" i="14"/>
  <c r="U560" i="14"/>
  <c r="T560" i="14"/>
  <c r="S560" i="14"/>
  <c r="R560" i="14"/>
  <c r="Q560" i="14"/>
  <c r="P560" i="14"/>
  <c r="O560" i="14"/>
  <c r="N560" i="14"/>
  <c r="M560" i="14"/>
  <c r="L560" i="14"/>
  <c r="K560" i="14"/>
  <c r="J560" i="14"/>
  <c r="I560" i="14"/>
  <c r="H560" i="14"/>
  <c r="AT558" i="14"/>
  <c r="AS558" i="14"/>
  <c r="AR558" i="14"/>
  <c r="AQ558" i="14"/>
  <c r="AP558" i="14"/>
  <c r="AO558" i="14"/>
  <c r="AN558" i="14"/>
  <c r="AM558" i="14"/>
  <c r="AL558" i="14"/>
  <c r="AK558" i="14"/>
  <c r="AJ558" i="14"/>
  <c r="AI558" i="14"/>
  <c r="AH558" i="14"/>
  <c r="AG558" i="14"/>
  <c r="AF558" i="14"/>
  <c r="AE558" i="14"/>
  <c r="AD558" i="14"/>
  <c r="AC558" i="14"/>
  <c r="AB558" i="14"/>
  <c r="AA558" i="14"/>
  <c r="Z558" i="14"/>
  <c r="Y558" i="14"/>
  <c r="X558" i="14"/>
  <c r="W558" i="14"/>
  <c r="V558" i="14"/>
  <c r="U558" i="14"/>
  <c r="T558" i="14"/>
  <c r="S558" i="14"/>
  <c r="R558" i="14"/>
  <c r="Q558" i="14"/>
  <c r="P558" i="14"/>
  <c r="O558" i="14"/>
  <c r="N558" i="14"/>
  <c r="M558" i="14"/>
  <c r="L558" i="14"/>
  <c r="K558" i="14"/>
  <c r="J558" i="14"/>
  <c r="I558" i="14"/>
  <c r="H558" i="14"/>
  <c r="AT556" i="14"/>
  <c r="AS556" i="14"/>
  <c r="AR556" i="14"/>
  <c r="AQ556" i="14"/>
  <c r="AP556" i="14"/>
  <c r="AO556" i="14"/>
  <c r="AN556" i="14"/>
  <c r="AM556" i="14"/>
  <c r="AL556" i="14"/>
  <c r="AK556" i="14"/>
  <c r="AJ556" i="14"/>
  <c r="AI556" i="14"/>
  <c r="AH556" i="14"/>
  <c r="AG556" i="14"/>
  <c r="AF556" i="14"/>
  <c r="AE556" i="14"/>
  <c r="AD556" i="14"/>
  <c r="AC556" i="14"/>
  <c r="AB556" i="14"/>
  <c r="AA556" i="14"/>
  <c r="Z556" i="14"/>
  <c r="Y556" i="14"/>
  <c r="X556" i="14"/>
  <c r="W556" i="14"/>
  <c r="V556" i="14"/>
  <c r="U556" i="14"/>
  <c r="T556" i="14"/>
  <c r="S556" i="14"/>
  <c r="R556" i="14"/>
  <c r="Q556" i="14"/>
  <c r="P556" i="14"/>
  <c r="O556" i="14"/>
  <c r="N556" i="14"/>
  <c r="M556" i="14"/>
  <c r="L556" i="14"/>
  <c r="K556" i="14"/>
  <c r="J556" i="14"/>
  <c r="I556" i="14"/>
  <c r="H556" i="14"/>
  <c r="AT553" i="14"/>
  <c r="AS553" i="14"/>
  <c r="AR553" i="14"/>
  <c r="AQ553" i="14"/>
  <c r="AP553" i="14"/>
  <c r="AO553" i="14"/>
  <c r="AN553" i="14"/>
  <c r="AM553" i="14"/>
  <c r="AL553" i="14"/>
  <c r="AK553" i="14"/>
  <c r="AJ553" i="14"/>
  <c r="AI553" i="14"/>
  <c r="AH553" i="14"/>
  <c r="AG553" i="14"/>
  <c r="AF553" i="14"/>
  <c r="AE553" i="14"/>
  <c r="AD553" i="14"/>
  <c r="AC553" i="14"/>
  <c r="AB553" i="14"/>
  <c r="AA553" i="14"/>
  <c r="Z553" i="14"/>
  <c r="Y553" i="14"/>
  <c r="X553" i="14"/>
  <c r="W553" i="14"/>
  <c r="V553" i="14"/>
  <c r="U553" i="14"/>
  <c r="T553" i="14"/>
  <c r="S553" i="14"/>
  <c r="R553" i="14"/>
  <c r="Q553" i="14"/>
  <c r="P553" i="14"/>
  <c r="O553" i="14"/>
  <c r="N553" i="14"/>
  <c r="M553" i="14"/>
  <c r="L553" i="14"/>
  <c r="K553" i="14"/>
  <c r="J553" i="14"/>
  <c r="I553" i="14"/>
  <c r="H553" i="14"/>
  <c r="AT551" i="14"/>
  <c r="AS551" i="14"/>
  <c r="AR551" i="14"/>
  <c r="AQ551" i="14"/>
  <c r="AP551" i="14"/>
  <c r="AO551" i="14"/>
  <c r="AN551" i="14"/>
  <c r="AM551" i="14"/>
  <c r="AL551" i="14"/>
  <c r="AK551" i="14"/>
  <c r="AJ551" i="14"/>
  <c r="AI551" i="14"/>
  <c r="AH551" i="14"/>
  <c r="AG551" i="14"/>
  <c r="AF551" i="14"/>
  <c r="AE551" i="14"/>
  <c r="AD551" i="14"/>
  <c r="AC551" i="14"/>
  <c r="AB551" i="14"/>
  <c r="AA551" i="14"/>
  <c r="Z551" i="14"/>
  <c r="Y551" i="14"/>
  <c r="X551" i="14"/>
  <c r="W551" i="14"/>
  <c r="V551" i="14"/>
  <c r="U551" i="14"/>
  <c r="T551" i="14"/>
  <c r="S551" i="14"/>
  <c r="R551" i="14"/>
  <c r="Q551" i="14"/>
  <c r="P551" i="14"/>
  <c r="O551" i="14"/>
  <c r="N551" i="14"/>
  <c r="M551" i="14"/>
  <c r="L551" i="14"/>
  <c r="K551" i="14"/>
  <c r="J551" i="14"/>
  <c r="I551" i="14"/>
  <c r="H551" i="14"/>
  <c r="AT549" i="14"/>
  <c r="AS549" i="14"/>
  <c r="AR549" i="14"/>
  <c r="AQ549" i="14"/>
  <c r="AP549" i="14"/>
  <c r="AO549" i="14"/>
  <c r="AN549" i="14"/>
  <c r="AM549" i="14"/>
  <c r="AL549" i="14"/>
  <c r="AK549" i="14"/>
  <c r="AJ549" i="14"/>
  <c r="AI549" i="14"/>
  <c r="AH549" i="14"/>
  <c r="AG549" i="14"/>
  <c r="AF549" i="14"/>
  <c r="AE549" i="14"/>
  <c r="AD549" i="14"/>
  <c r="AC549" i="14"/>
  <c r="AB549" i="14"/>
  <c r="AA549" i="14"/>
  <c r="Z549" i="14"/>
  <c r="Y549" i="14"/>
  <c r="X549" i="14"/>
  <c r="W549" i="14"/>
  <c r="V549" i="14"/>
  <c r="U549" i="14"/>
  <c r="T549" i="14"/>
  <c r="S549" i="14"/>
  <c r="R549" i="14"/>
  <c r="Q549" i="14"/>
  <c r="P549" i="14"/>
  <c r="O549" i="14"/>
  <c r="N549" i="14"/>
  <c r="M549" i="14"/>
  <c r="L549" i="14"/>
  <c r="K549" i="14"/>
  <c r="J549" i="14"/>
  <c r="I549" i="14"/>
  <c r="H549" i="14"/>
  <c r="AT547" i="14"/>
  <c r="AS547" i="14"/>
  <c r="AR547" i="14"/>
  <c r="AQ547" i="14"/>
  <c r="AP547" i="14"/>
  <c r="AO547" i="14"/>
  <c r="AN547" i="14"/>
  <c r="AM547" i="14"/>
  <c r="AL547" i="14"/>
  <c r="AK547" i="14"/>
  <c r="AJ547" i="14"/>
  <c r="AI547" i="14"/>
  <c r="AH547" i="14"/>
  <c r="AG547" i="14"/>
  <c r="AF547" i="14"/>
  <c r="AE547" i="14"/>
  <c r="AD547" i="14"/>
  <c r="AC547" i="14"/>
  <c r="AB547" i="14"/>
  <c r="AA547" i="14"/>
  <c r="Z547" i="14"/>
  <c r="Y547" i="14"/>
  <c r="X547" i="14"/>
  <c r="W547" i="14"/>
  <c r="V547" i="14"/>
  <c r="U547" i="14"/>
  <c r="T547" i="14"/>
  <c r="S547" i="14"/>
  <c r="R547" i="14"/>
  <c r="Q547" i="14"/>
  <c r="P547" i="14"/>
  <c r="O547" i="14"/>
  <c r="N547" i="14"/>
  <c r="M547" i="14"/>
  <c r="L547" i="14"/>
  <c r="K547" i="14"/>
  <c r="J547" i="14"/>
  <c r="I547" i="14"/>
  <c r="H547" i="14"/>
  <c r="AT545" i="14"/>
  <c r="AS545" i="14"/>
  <c r="AR545" i="14"/>
  <c r="AQ545" i="14"/>
  <c r="AP545" i="14"/>
  <c r="AO545" i="14"/>
  <c r="AN545" i="14"/>
  <c r="AM545" i="14"/>
  <c r="AL545" i="14"/>
  <c r="AK545" i="14"/>
  <c r="AJ545" i="14"/>
  <c r="AI545" i="14"/>
  <c r="AH545" i="14"/>
  <c r="AG545" i="14"/>
  <c r="AF545" i="14"/>
  <c r="AE545" i="14"/>
  <c r="AD545" i="14"/>
  <c r="AC545" i="14"/>
  <c r="AB545" i="14"/>
  <c r="AA545" i="14"/>
  <c r="Z545" i="14"/>
  <c r="Y545" i="14"/>
  <c r="X545" i="14"/>
  <c r="W545" i="14"/>
  <c r="V545" i="14"/>
  <c r="U545" i="14"/>
  <c r="T545" i="14"/>
  <c r="S545" i="14"/>
  <c r="R545" i="14"/>
  <c r="Q545" i="14"/>
  <c r="P545" i="14"/>
  <c r="O545" i="14"/>
  <c r="N545" i="14"/>
  <c r="M545" i="14"/>
  <c r="L545" i="14"/>
  <c r="K545" i="14"/>
  <c r="J545" i="14"/>
  <c r="I545" i="14"/>
  <c r="H545" i="14"/>
  <c r="AT543" i="14"/>
  <c r="AS543" i="14"/>
  <c r="AR543" i="14"/>
  <c r="AQ543" i="14"/>
  <c r="AP543" i="14"/>
  <c r="AO543" i="14"/>
  <c r="AN543" i="14"/>
  <c r="AM543" i="14"/>
  <c r="AL543" i="14"/>
  <c r="AK543" i="14"/>
  <c r="AJ543" i="14"/>
  <c r="AI543" i="14"/>
  <c r="AH543" i="14"/>
  <c r="AG543" i="14"/>
  <c r="AF543" i="14"/>
  <c r="AE543" i="14"/>
  <c r="AD543" i="14"/>
  <c r="AC543" i="14"/>
  <c r="AB543" i="14"/>
  <c r="AA543" i="14"/>
  <c r="Z543" i="14"/>
  <c r="Y543" i="14"/>
  <c r="X543" i="14"/>
  <c r="W543" i="14"/>
  <c r="V543" i="14"/>
  <c r="U543" i="14"/>
  <c r="T543" i="14"/>
  <c r="S543" i="14"/>
  <c r="R543" i="14"/>
  <c r="Q543" i="14"/>
  <c r="P543" i="14"/>
  <c r="O543" i="14"/>
  <c r="N543" i="14"/>
  <c r="M543" i="14"/>
  <c r="L543" i="14"/>
  <c r="K543" i="14"/>
  <c r="J543" i="14"/>
  <c r="I543" i="14"/>
  <c r="H543" i="14"/>
  <c r="AT540" i="14"/>
  <c r="AS540" i="14"/>
  <c r="AR540" i="14"/>
  <c r="AQ540" i="14"/>
  <c r="AP540" i="14"/>
  <c r="AO540" i="14"/>
  <c r="AN540" i="14"/>
  <c r="AM540" i="14"/>
  <c r="AL540" i="14"/>
  <c r="AK540" i="14"/>
  <c r="AJ540" i="14"/>
  <c r="AI540" i="14"/>
  <c r="AH540" i="14"/>
  <c r="AG540" i="14"/>
  <c r="AF540" i="14"/>
  <c r="AE540" i="14"/>
  <c r="AD540" i="14"/>
  <c r="AC540" i="14"/>
  <c r="AB540" i="14"/>
  <c r="AA540" i="14"/>
  <c r="Z540" i="14"/>
  <c r="Y540" i="14"/>
  <c r="X540" i="14"/>
  <c r="W540" i="14"/>
  <c r="V540" i="14"/>
  <c r="U540" i="14"/>
  <c r="T540" i="14"/>
  <c r="S540" i="14"/>
  <c r="R540" i="14"/>
  <c r="Q540" i="14"/>
  <c r="P540" i="14"/>
  <c r="O540" i="14"/>
  <c r="N540" i="14"/>
  <c r="M540" i="14"/>
  <c r="L540" i="14"/>
  <c r="K540" i="14"/>
  <c r="J540" i="14"/>
  <c r="I540" i="14"/>
  <c r="H540" i="14"/>
  <c r="AT538" i="14"/>
  <c r="AS538" i="14"/>
  <c r="AR538" i="14"/>
  <c r="AQ538" i="14"/>
  <c r="AP538" i="14"/>
  <c r="AO538" i="14"/>
  <c r="AN538" i="14"/>
  <c r="AM538" i="14"/>
  <c r="AL538" i="14"/>
  <c r="AK538" i="14"/>
  <c r="AJ538" i="14"/>
  <c r="AI538" i="14"/>
  <c r="AH538" i="14"/>
  <c r="AG538" i="14"/>
  <c r="AF538" i="14"/>
  <c r="AE538" i="14"/>
  <c r="AD538" i="14"/>
  <c r="AC538" i="14"/>
  <c r="AB538" i="14"/>
  <c r="AA538" i="14"/>
  <c r="Z538" i="14"/>
  <c r="Y538" i="14"/>
  <c r="X538" i="14"/>
  <c r="W538" i="14"/>
  <c r="V538" i="14"/>
  <c r="U538" i="14"/>
  <c r="T538" i="14"/>
  <c r="S538" i="14"/>
  <c r="R538" i="14"/>
  <c r="Q538" i="14"/>
  <c r="P538" i="14"/>
  <c r="O538" i="14"/>
  <c r="N538" i="14"/>
  <c r="M538" i="14"/>
  <c r="L538" i="14"/>
  <c r="K538" i="14"/>
  <c r="J538" i="14"/>
  <c r="I538" i="14"/>
  <c r="H538" i="14"/>
  <c r="AT536" i="14"/>
  <c r="AS536" i="14"/>
  <c r="AR536" i="14"/>
  <c r="AQ536" i="14"/>
  <c r="AP536" i="14"/>
  <c r="AO536" i="14"/>
  <c r="AN536" i="14"/>
  <c r="AM536" i="14"/>
  <c r="AL536" i="14"/>
  <c r="AK536" i="14"/>
  <c r="AJ536" i="14"/>
  <c r="AI536" i="14"/>
  <c r="AH536" i="14"/>
  <c r="AG536" i="14"/>
  <c r="AF536" i="14"/>
  <c r="AE536" i="14"/>
  <c r="AD536" i="14"/>
  <c r="AC536" i="14"/>
  <c r="AB536" i="14"/>
  <c r="AA536" i="14"/>
  <c r="Z536" i="14"/>
  <c r="Y536" i="14"/>
  <c r="X536" i="14"/>
  <c r="W536" i="14"/>
  <c r="V536" i="14"/>
  <c r="U536" i="14"/>
  <c r="T536" i="14"/>
  <c r="S536" i="14"/>
  <c r="R536" i="14"/>
  <c r="Q536" i="14"/>
  <c r="P536" i="14"/>
  <c r="O536" i="14"/>
  <c r="N536" i="14"/>
  <c r="M536" i="14"/>
  <c r="L536" i="14"/>
  <c r="K536" i="14"/>
  <c r="J536" i="14"/>
  <c r="I536" i="14"/>
  <c r="H536" i="14"/>
  <c r="AT534" i="14"/>
  <c r="AS534" i="14"/>
  <c r="AR534" i="14"/>
  <c r="AQ534" i="14"/>
  <c r="AP534" i="14"/>
  <c r="AO534" i="14"/>
  <c r="AN534" i="14"/>
  <c r="AM534" i="14"/>
  <c r="AL534" i="14"/>
  <c r="AK534" i="14"/>
  <c r="AJ534" i="14"/>
  <c r="AI534" i="14"/>
  <c r="AH534" i="14"/>
  <c r="AG534" i="14"/>
  <c r="AF534" i="14"/>
  <c r="AE534" i="14"/>
  <c r="AD534" i="14"/>
  <c r="AC534" i="14"/>
  <c r="AB534" i="14"/>
  <c r="AA534" i="14"/>
  <c r="Z534" i="14"/>
  <c r="Y534" i="14"/>
  <c r="X534" i="14"/>
  <c r="W534" i="14"/>
  <c r="V534" i="14"/>
  <c r="U534" i="14"/>
  <c r="T534" i="14"/>
  <c r="S534" i="14"/>
  <c r="R534" i="14"/>
  <c r="Q534" i="14"/>
  <c r="P534" i="14"/>
  <c r="O534" i="14"/>
  <c r="N534" i="14"/>
  <c r="M534" i="14"/>
  <c r="L534" i="14"/>
  <c r="K534" i="14"/>
  <c r="J534" i="14"/>
  <c r="I534" i="14"/>
  <c r="H534" i="14"/>
  <c r="AT532" i="14"/>
  <c r="AS532" i="14"/>
  <c r="AR532" i="14"/>
  <c r="AQ532" i="14"/>
  <c r="AP532" i="14"/>
  <c r="AO532" i="14"/>
  <c r="AN532" i="14"/>
  <c r="AM532" i="14"/>
  <c r="AL532" i="14"/>
  <c r="AK532" i="14"/>
  <c r="AJ532" i="14"/>
  <c r="AI532" i="14"/>
  <c r="AH532" i="14"/>
  <c r="AG532" i="14"/>
  <c r="AF532" i="14"/>
  <c r="AE532" i="14"/>
  <c r="AD532" i="14"/>
  <c r="AC532" i="14"/>
  <c r="AB532" i="14"/>
  <c r="AA532" i="14"/>
  <c r="Z532" i="14"/>
  <c r="Y532" i="14"/>
  <c r="X532" i="14"/>
  <c r="W532" i="14"/>
  <c r="V532" i="14"/>
  <c r="U532" i="14"/>
  <c r="T532" i="14"/>
  <c r="S532" i="14"/>
  <c r="R532" i="14"/>
  <c r="Q532" i="14"/>
  <c r="P532" i="14"/>
  <c r="O532" i="14"/>
  <c r="N532" i="14"/>
  <c r="M532" i="14"/>
  <c r="L532" i="14"/>
  <c r="K532" i="14"/>
  <c r="J532" i="14"/>
  <c r="I532" i="14"/>
  <c r="H532" i="14"/>
  <c r="AT530" i="14"/>
  <c r="AS530" i="14"/>
  <c r="AR530" i="14"/>
  <c r="AQ530" i="14"/>
  <c r="AP530" i="14"/>
  <c r="AO530" i="14"/>
  <c r="AN530" i="14"/>
  <c r="AM530" i="14"/>
  <c r="AL530" i="14"/>
  <c r="AK530" i="14"/>
  <c r="AJ530" i="14"/>
  <c r="AI530" i="14"/>
  <c r="AH530" i="14"/>
  <c r="AG530" i="14"/>
  <c r="AF530" i="14"/>
  <c r="AE530" i="14"/>
  <c r="AD530" i="14"/>
  <c r="AC530" i="14"/>
  <c r="AB530" i="14"/>
  <c r="AA530" i="14"/>
  <c r="Z530" i="14"/>
  <c r="Y530" i="14"/>
  <c r="X530" i="14"/>
  <c r="W530" i="14"/>
  <c r="V530" i="14"/>
  <c r="U530" i="14"/>
  <c r="T530" i="14"/>
  <c r="S530" i="14"/>
  <c r="R530" i="14"/>
  <c r="Q530" i="14"/>
  <c r="P530" i="14"/>
  <c r="O530" i="14"/>
  <c r="N530" i="14"/>
  <c r="M530" i="14"/>
  <c r="L530" i="14"/>
  <c r="K530" i="14"/>
  <c r="J530" i="14"/>
  <c r="I530" i="14"/>
  <c r="H530" i="14"/>
  <c r="AT527" i="14"/>
  <c r="AS527" i="14"/>
  <c r="AR527" i="14"/>
  <c r="AQ527" i="14"/>
  <c r="AP527" i="14"/>
  <c r="AO527" i="14"/>
  <c r="AN527" i="14"/>
  <c r="AM527" i="14"/>
  <c r="AL527" i="14"/>
  <c r="AK527" i="14"/>
  <c r="AJ527" i="14"/>
  <c r="AI527" i="14"/>
  <c r="AH527" i="14"/>
  <c r="AG527" i="14"/>
  <c r="AF527" i="14"/>
  <c r="AE527" i="14"/>
  <c r="AD527" i="14"/>
  <c r="AC527" i="14"/>
  <c r="AB527" i="14"/>
  <c r="AA527" i="14"/>
  <c r="Z527" i="14"/>
  <c r="Y527" i="14"/>
  <c r="X527" i="14"/>
  <c r="W527" i="14"/>
  <c r="V527" i="14"/>
  <c r="U527" i="14"/>
  <c r="T527" i="14"/>
  <c r="S527" i="14"/>
  <c r="R527" i="14"/>
  <c r="Q527" i="14"/>
  <c r="P527" i="14"/>
  <c r="O527" i="14"/>
  <c r="N527" i="14"/>
  <c r="M527" i="14"/>
  <c r="L527" i="14"/>
  <c r="K527" i="14"/>
  <c r="J527" i="14"/>
  <c r="I527" i="14"/>
  <c r="H527" i="14"/>
  <c r="AT525" i="14"/>
  <c r="AS525" i="14"/>
  <c r="AR525" i="14"/>
  <c r="AQ525" i="14"/>
  <c r="AP525" i="14"/>
  <c r="AO525" i="14"/>
  <c r="AN525" i="14"/>
  <c r="AM525" i="14"/>
  <c r="AL525" i="14"/>
  <c r="AK525" i="14"/>
  <c r="AJ525" i="14"/>
  <c r="AI525" i="14"/>
  <c r="AH525" i="14"/>
  <c r="AG525" i="14"/>
  <c r="AF525" i="14"/>
  <c r="AE525" i="14"/>
  <c r="AD525" i="14"/>
  <c r="AC525" i="14"/>
  <c r="AB525" i="14"/>
  <c r="AA525" i="14"/>
  <c r="Z525" i="14"/>
  <c r="Y525" i="14"/>
  <c r="X525" i="14"/>
  <c r="W525" i="14"/>
  <c r="V525" i="14"/>
  <c r="U525" i="14"/>
  <c r="T525" i="14"/>
  <c r="S525" i="14"/>
  <c r="R525" i="14"/>
  <c r="Q525" i="14"/>
  <c r="P525" i="14"/>
  <c r="O525" i="14"/>
  <c r="N525" i="14"/>
  <c r="M525" i="14"/>
  <c r="L525" i="14"/>
  <c r="K525" i="14"/>
  <c r="J525" i="14"/>
  <c r="I525" i="14"/>
  <c r="H525" i="14"/>
  <c r="AT523" i="14"/>
  <c r="AS523" i="14"/>
  <c r="AR523" i="14"/>
  <c r="AQ523" i="14"/>
  <c r="AP523" i="14"/>
  <c r="AO523" i="14"/>
  <c r="AN523" i="14"/>
  <c r="AM523" i="14"/>
  <c r="AL523" i="14"/>
  <c r="AK523" i="14"/>
  <c r="AJ523" i="14"/>
  <c r="AI523" i="14"/>
  <c r="AH523" i="14"/>
  <c r="AG523" i="14"/>
  <c r="AF523" i="14"/>
  <c r="AE523" i="14"/>
  <c r="AD523" i="14"/>
  <c r="AC523" i="14"/>
  <c r="AB523" i="14"/>
  <c r="AA523" i="14"/>
  <c r="Z523" i="14"/>
  <c r="Y523" i="14"/>
  <c r="X523" i="14"/>
  <c r="W523" i="14"/>
  <c r="V523" i="14"/>
  <c r="U523" i="14"/>
  <c r="T523" i="14"/>
  <c r="S523" i="14"/>
  <c r="R523" i="14"/>
  <c r="Q523" i="14"/>
  <c r="P523" i="14"/>
  <c r="O523" i="14"/>
  <c r="N523" i="14"/>
  <c r="M523" i="14"/>
  <c r="L523" i="14"/>
  <c r="K523" i="14"/>
  <c r="J523" i="14"/>
  <c r="I523" i="14"/>
  <c r="H523" i="14"/>
  <c r="AT521" i="14"/>
  <c r="AS521" i="14"/>
  <c r="AR521" i="14"/>
  <c r="AQ521" i="14"/>
  <c r="AP521" i="14"/>
  <c r="AO521" i="14"/>
  <c r="AN521" i="14"/>
  <c r="AM521" i="14"/>
  <c r="AL521" i="14"/>
  <c r="AK521" i="14"/>
  <c r="AJ521" i="14"/>
  <c r="AI521" i="14"/>
  <c r="AH521" i="14"/>
  <c r="AG521" i="14"/>
  <c r="AF521" i="14"/>
  <c r="AE521" i="14"/>
  <c r="AD521" i="14"/>
  <c r="AC521" i="14"/>
  <c r="AB521" i="14"/>
  <c r="AA521" i="14"/>
  <c r="Z521" i="14"/>
  <c r="Y521" i="14"/>
  <c r="X521" i="14"/>
  <c r="W521" i="14"/>
  <c r="V521" i="14"/>
  <c r="U521" i="14"/>
  <c r="T521" i="14"/>
  <c r="S521" i="14"/>
  <c r="R521" i="14"/>
  <c r="Q521" i="14"/>
  <c r="P521" i="14"/>
  <c r="O521" i="14"/>
  <c r="N521" i="14"/>
  <c r="M521" i="14"/>
  <c r="L521" i="14"/>
  <c r="K521" i="14"/>
  <c r="J521" i="14"/>
  <c r="I521" i="14"/>
  <c r="H521" i="14"/>
  <c r="AT519" i="14"/>
  <c r="AS519" i="14"/>
  <c r="AR519" i="14"/>
  <c r="AQ519" i="14"/>
  <c r="AP519" i="14"/>
  <c r="AO519" i="14"/>
  <c r="AN519" i="14"/>
  <c r="AM519" i="14"/>
  <c r="AL519" i="14"/>
  <c r="AK519" i="14"/>
  <c r="AJ519" i="14"/>
  <c r="AI519" i="14"/>
  <c r="AH519" i="14"/>
  <c r="AG519" i="14"/>
  <c r="AF519" i="14"/>
  <c r="AE519" i="14"/>
  <c r="AD519" i="14"/>
  <c r="AC519" i="14"/>
  <c r="AB519" i="14"/>
  <c r="AA519" i="14"/>
  <c r="Z519" i="14"/>
  <c r="Y519" i="14"/>
  <c r="X519" i="14"/>
  <c r="W519" i="14"/>
  <c r="V519" i="14"/>
  <c r="U519" i="14"/>
  <c r="T519" i="14"/>
  <c r="S519" i="14"/>
  <c r="R519" i="14"/>
  <c r="Q519" i="14"/>
  <c r="P519" i="14"/>
  <c r="O519" i="14"/>
  <c r="N519" i="14"/>
  <c r="M519" i="14"/>
  <c r="L519" i="14"/>
  <c r="K519" i="14"/>
  <c r="J519" i="14"/>
  <c r="I519" i="14"/>
  <c r="H519" i="14"/>
  <c r="F518" i="14"/>
  <c r="F514" i="14"/>
  <c r="F511" i="14"/>
  <c r="F508" i="14"/>
  <c r="H515" i="14"/>
  <c r="AT512" i="14"/>
  <c r="AS512" i="14"/>
  <c r="AR512" i="14"/>
  <c r="AQ512" i="14"/>
  <c r="AP512" i="14"/>
  <c r="AO512" i="14"/>
  <c r="AN512" i="14"/>
  <c r="AM512" i="14"/>
  <c r="AL512" i="14"/>
  <c r="AK512" i="14"/>
  <c r="AJ512" i="14"/>
  <c r="AI512" i="14"/>
  <c r="AH512" i="14"/>
  <c r="AG512" i="14"/>
  <c r="AF512" i="14"/>
  <c r="AE512" i="14"/>
  <c r="AD512" i="14"/>
  <c r="AC512" i="14"/>
  <c r="AB512" i="14"/>
  <c r="AA512" i="14"/>
  <c r="Z512" i="14"/>
  <c r="Y512" i="14"/>
  <c r="X512" i="14"/>
  <c r="W512" i="14"/>
  <c r="V512" i="14"/>
  <c r="U512" i="14"/>
  <c r="T512" i="14"/>
  <c r="S512" i="14"/>
  <c r="R512" i="14"/>
  <c r="Q512" i="14"/>
  <c r="P512" i="14"/>
  <c r="O512" i="14"/>
  <c r="N512" i="14"/>
  <c r="M512" i="14"/>
  <c r="L512" i="14"/>
  <c r="K512" i="14"/>
  <c r="J512" i="14"/>
  <c r="I512" i="14"/>
  <c r="H512" i="14"/>
  <c r="AT509" i="14"/>
  <c r="AT508" i="14" s="1"/>
  <c r="AT507" i="14" s="1"/>
  <c r="AS509" i="14"/>
  <c r="AS508" i="14" s="1"/>
  <c r="AS507" i="14" s="1"/>
  <c r="AR509" i="14"/>
  <c r="AR508" i="14" s="1"/>
  <c r="AR507" i="14" s="1"/>
  <c r="AQ509" i="14"/>
  <c r="AP509" i="14"/>
  <c r="AP508" i="14" s="1"/>
  <c r="AP507" i="14" s="1"/>
  <c r="AO509" i="14"/>
  <c r="AO508" i="14" s="1"/>
  <c r="AO507" i="14" s="1"/>
  <c r="AN509" i="14"/>
  <c r="AN508" i="14" s="1"/>
  <c r="AN507" i="14" s="1"/>
  <c r="AM509" i="14"/>
  <c r="AM508" i="14" s="1"/>
  <c r="AM507" i="14" s="1"/>
  <c r="AL509" i="14"/>
  <c r="AL508" i="14" s="1"/>
  <c r="AL507" i="14" s="1"/>
  <c r="AK509" i="14"/>
  <c r="AK508" i="14" s="1"/>
  <c r="AK507" i="14" s="1"/>
  <c r="AJ509" i="14"/>
  <c r="AJ508" i="14" s="1"/>
  <c r="AJ507" i="14" s="1"/>
  <c r="AI509" i="14"/>
  <c r="AI508" i="14" s="1"/>
  <c r="AI507" i="14" s="1"/>
  <c r="AH509" i="14"/>
  <c r="AH508" i="14" s="1"/>
  <c r="AH507" i="14" s="1"/>
  <c r="AG509" i="14"/>
  <c r="AG508" i="14" s="1"/>
  <c r="AG507" i="14" s="1"/>
  <c r="AF509" i="14"/>
  <c r="AF508" i="14" s="1"/>
  <c r="AF507" i="14" s="1"/>
  <c r="AE509" i="14"/>
  <c r="AE508" i="14" s="1"/>
  <c r="AE507" i="14" s="1"/>
  <c r="AD509" i="14"/>
  <c r="AD508" i="14" s="1"/>
  <c r="AD507" i="14" s="1"/>
  <c r="AC509" i="14"/>
  <c r="AC508" i="14" s="1"/>
  <c r="AC507" i="14" s="1"/>
  <c r="AB509" i="14"/>
  <c r="AB508" i="14" s="1"/>
  <c r="AB507" i="14" s="1"/>
  <c r="AA509" i="14"/>
  <c r="AA508" i="14" s="1"/>
  <c r="AA507" i="14" s="1"/>
  <c r="Z509" i="14"/>
  <c r="Z508" i="14" s="1"/>
  <c r="Z507" i="14" s="1"/>
  <c r="Y509" i="14"/>
  <c r="Y508" i="14" s="1"/>
  <c r="Y507" i="14" s="1"/>
  <c r="X509" i="14"/>
  <c r="X508" i="14" s="1"/>
  <c r="X507" i="14" s="1"/>
  <c r="W509" i="14"/>
  <c r="W508" i="14" s="1"/>
  <c r="W507" i="14" s="1"/>
  <c r="V509" i="14"/>
  <c r="V508" i="14" s="1"/>
  <c r="V507" i="14" s="1"/>
  <c r="U509" i="14"/>
  <c r="U508" i="14" s="1"/>
  <c r="U507" i="14" s="1"/>
  <c r="T509" i="14"/>
  <c r="T508" i="14" s="1"/>
  <c r="T507" i="14" s="1"/>
  <c r="S509" i="14"/>
  <c r="S508" i="14" s="1"/>
  <c r="S507" i="14" s="1"/>
  <c r="R509" i="14"/>
  <c r="R508" i="14" s="1"/>
  <c r="R507" i="14" s="1"/>
  <c r="Q509" i="14"/>
  <c r="Q508" i="14" s="1"/>
  <c r="Q507" i="14" s="1"/>
  <c r="P509" i="14"/>
  <c r="P508" i="14" s="1"/>
  <c r="P507" i="14" s="1"/>
  <c r="O509" i="14"/>
  <c r="O508" i="14" s="1"/>
  <c r="O507" i="14" s="1"/>
  <c r="N509" i="14"/>
  <c r="N508" i="14" s="1"/>
  <c r="N507" i="14" s="1"/>
  <c r="M509" i="14"/>
  <c r="M508" i="14" s="1"/>
  <c r="M507" i="14" s="1"/>
  <c r="L509" i="14"/>
  <c r="L508" i="14" s="1"/>
  <c r="L507" i="14" s="1"/>
  <c r="K509" i="14"/>
  <c r="J509" i="14"/>
  <c r="J508" i="14" s="1"/>
  <c r="J507" i="14" s="1"/>
  <c r="I509" i="14"/>
  <c r="I508" i="14" s="1"/>
  <c r="I507" i="14" s="1"/>
  <c r="H509" i="14"/>
  <c r="H508" i="14" s="1"/>
  <c r="H507" i="14" s="1"/>
  <c r="K508" i="14"/>
  <c r="K507" i="14" s="1"/>
  <c r="AQ508" i="14"/>
  <c r="AQ507" i="14" s="1"/>
  <c r="AT504" i="14"/>
  <c r="AS504" i="14"/>
  <c r="AR504" i="14"/>
  <c r="AQ504" i="14"/>
  <c r="AP504" i="14"/>
  <c r="AO504" i="14"/>
  <c r="AN504" i="14"/>
  <c r="AM504" i="14"/>
  <c r="AL504" i="14"/>
  <c r="AK504" i="14"/>
  <c r="AJ504" i="14"/>
  <c r="AI504" i="14"/>
  <c r="AH504" i="14"/>
  <c r="AG504" i="14"/>
  <c r="AF504" i="14"/>
  <c r="AE504" i="14"/>
  <c r="AD504" i="14"/>
  <c r="AC504" i="14"/>
  <c r="AB504" i="14"/>
  <c r="AA504" i="14"/>
  <c r="Z504" i="14"/>
  <c r="Y504" i="14"/>
  <c r="X504" i="14"/>
  <c r="W504" i="14"/>
  <c r="V504" i="14"/>
  <c r="U504" i="14"/>
  <c r="T504" i="14"/>
  <c r="S504" i="14"/>
  <c r="R504" i="14"/>
  <c r="Q504" i="14"/>
  <c r="P504" i="14"/>
  <c r="O504" i="14"/>
  <c r="N504" i="14"/>
  <c r="M504" i="14"/>
  <c r="L504" i="14"/>
  <c r="K504" i="14"/>
  <c r="J504" i="14"/>
  <c r="I504" i="14"/>
  <c r="H504" i="14"/>
  <c r="AT502" i="14"/>
  <c r="AS502" i="14"/>
  <c r="AR502" i="14"/>
  <c r="AQ502" i="14"/>
  <c r="AP502" i="14"/>
  <c r="AO502" i="14"/>
  <c r="AN502" i="14"/>
  <c r="AM502" i="14"/>
  <c r="AL502" i="14"/>
  <c r="AK502" i="14"/>
  <c r="AJ502" i="14"/>
  <c r="AI502" i="14"/>
  <c r="AH502" i="14"/>
  <c r="AG502" i="14"/>
  <c r="AF502" i="14"/>
  <c r="AE502" i="14"/>
  <c r="AD502" i="14"/>
  <c r="AC502" i="14"/>
  <c r="AB502" i="14"/>
  <c r="AA502" i="14"/>
  <c r="Z502" i="14"/>
  <c r="Y502" i="14"/>
  <c r="X502" i="14"/>
  <c r="W502" i="14"/>
  <c r="V502" i="14"/>
  <c r="U502" i="14"/>
  <c r="T502" i="14"/>
  <c r="S502" i="14"/>
  <c r="R502" i="14"/>
  <c r="Q502" i="14"/>
  <c r="P502" i="14"/>
  <c r="O502" i="14"/>
  <c r="N502" i="14"/>
  <c r="M502" i="14"/>
  <c r="L502" i="14"/>
  <c r="K502" i="14"/>
  <c r="J502" i="14"/>
  <c r="I502" i="14"/>
  <c r="H502" i="14"/>
  <c r="AT500" i="14"/>
  <c r="AS500" i="14"/>
  <c r="AR500" i="14"/>
  <c r="AQ500" i="14"/>
  <c r="AP500" i="14"/>
  <c r="AO500" i="14"/>
  <c r="AN500" i="14"/>
  <c r="AM500" i="14"/>
  <c r="AL500" i="14"/>
  <c r="AK500" i="14"/>
  <c r="AJ500" i="14"/>
  <c r="AI500" i="14"/>
  <c r="AH500" i="14"/>
  <c r="AG500" i="14"/>
  <c r="AF500" i="14"/>
  <c r="AE500" i="14"/>
  <c r="AD500" i="14"/>
  <c r="AC500" i="14"/>
  <c r="AB500" i="14"/>
  <c r="AA500" i="14"/>
  <c r="Z500" i="14"/>
  <c r="Y500" i="14"/>
  <c r="X500" i="14"/>
  <c r="W500" i="14"/>
  <c r="V500" i="14"/>
  <c r="U500" i="14"/>
  <c r="T500" i="14"/>
  <c r="S500" i="14"/>
  <c r="R500" i="14"/>
  <c r="Q500" i="14"/>
  <c r="P500" i="14"/>
  <c r="O500" i="14"/>
  <c r="N500" i="14"/>
  <c r="M500" i="14"/>
  <c r="L500" i="14"/>
  <c r="K500" i="14"/>
  <c r="J500" i="14"/>
  <c r="I500" i="14"/>
  <c r="H500" i="14"/>
  <c r="AT498" i="14"/>
  <c r="AS498" i="14"/>
  <c r="AR498" i="14"/>
  <c r="AQ498" i="14"/>
  <c r="AP498" i="14"/>
  <c r="AO498" i="14"/>
  <c r="AN498" i="14"/>
  <c r="AM498" i="14"/>
  <c r="AL498" i="14"/>
  <c r="AK498" i="14"/>
  <c r="AJ498" i="14"/>
  <c r="AI498" i="14"/>
  <c r="AH498" i="14"/>
  <c r="AG498" i="14"/>
  <c r="AF498" i="14"/>
  <c r="AE498" i="14"/>
  <c r="AD498" i="14"/>
  <c r="AC498" i="14"/>
  <c r="AB498" i="14"/>
  <c r="AA498" i="14"/>
  <c r="Z498" i="14"/>
  <c r="Y498" i="14"/>
  <c r="X498" i="14"/>
  <c r="W498" i="14"/>
  <c r="V498" i="14"/>
  <c r="U498" i="14"/>
  <c r="T498" i="14"/>
  <c r="S498" i="14"/>
  <c r="R498" i="14"/>
  <c r="Q498" i="14"/>
  <c r="P498" i="14"/>
  <c r="O498" i="14"/>
  <c r="N498" i="14"/>
  <c r="M498" i="14"/>
  <c r="L498" i="14"/>
  <c r="K498" i="14"/>
  <c r="J498" i="14"/>
  <c r="I498" i="14"/>
  <c r="H498" i="14"/>
  <c r="AT496" i="14"/>
  <c r="AS496" i="14"/>
  <c r="AR496" i="14"/>
  <c r="AQ496" i="14"/>
  <c r="AP496" i="14"/>
  <c r="AO496" i="14"/>
  <c r="AN496" i="14"/>
  <c r="AM496" i="14"/>
  <c r="AL496" i="14"/>
  <c r="AK496" i="14"/>
  <c r="AJ496" i="14"/>
  <c r="AI496" i="14"/>
  <c r="AH496" i="14"/>
  <c r="AG496" i="14"/>
  <c r="AF496" i="14"/>
  <c r="AE496" i="14"/>
  <c r="AD496" i="14"/>
  <c r="AC496" i="14"/>
  <c r="AB496" i="14"/>
  <c r="AA496" i="14"/>
  <c r="Z496" i="14"/>
  <c r="Y496" i="14"/>
  <c r="X496" i="14"/>
  <c r="W496" i="14"/>
  <c r="V496" i="14"/>
  <c r="U496" i="14"/>
  <c r="T496" i="14"/>
  <c r="S496" i="14"/>
  <c r="R496" i="14"/>
  <c r="Q496" i="14"/>
  <c r="P496" i="14"/>
  <c r="O496" i="14"/>
  <c r="N496" i="14"/>
  <c r="M496" i="14"/>
  <c r="L496" i="14"/>
  <c r="K496" i="14"/>
  <c r="J496" i="14"/>
  <c r="I496" i="14"/>
  <c r="H496" i="14"/>
  <c r="F495" i="14"/>
  <c r="AT493" i="14"/>
  <c r="AS493" i="14"/>
  <c r="AR493" i="14"/>
  <c r="AQ493" i="14"/>
  <c r="AP493" i="14"/>
  <c r="AO493" i="14"/>
  <c r="AN493" i="14"/>
  <c r="AM493" i="14"/>
  <c r="AL493" i="14"/>
  <c r="AK493" i="14"/>
  <c r="AJ493" i="14"/>
  <c r="AI493" i="14"/>
  <c r="AH493" i="14"/>
  <c r="AG493" i="14"/>
  <c r="AF493" i="14"/>
  <c r="AE493" i="14"/>
  <c r="AD493" i="14"/>
  <c r="AC493" i="14"/>
  <c r="AB493" i="14"/>
  <c r="AA493" i="14"/>
  <c r="Z493" i="14"/>
  <c r="Y493" i="14"/>
  <c r="X493" i="14"/>
  <c r="W493" i="14"/>
  <c r="V493" i="14"/>
  <c r="U493" i="14"/>
  <c r="T493" i="14"/>
  <c r="S493" i="14"/>
  <c r="R493" i="14"/>
  <c r="Q493" i="14"/>
  <c r="P493" i="14"/>
  <c r="O493" i="14"/>
  <c r="N493" i="14"/>
  <c r="M493" i="14"/>
  <c r="L493" i="14"/>
  <c r="K493" i="14"/>
  <c r="J493" i="14"/>
  <c r="I493" i="14"/>
  <c r="H493" i="14"/>
  <c r="AT491" i="14"/>
  <c r="AS491" i="14"/>
  <c r="AR491" i="14"/>
  <c r="AQ491" i="14"/>
  <c r="AP491" i="14"/>
  <c r="AO491" i="14"/>
  <c r="AN491" i="14"/>
  <c r="AM491" i="14"/>
  <c r="AL491" i="14"/>
  <c r="AK491" i="14"/>
  <c r="AJ491" i="14"/>
  <c r="AI491" i="14"/>
  <c r="AH491" i="14"/>
  <c r="AG491" i="14"/>
  <c r="AF491" i="14"/>
  <c r="AE491" i="14"/>
  <c r="AD491" i="14"/>
  <c r="AC491" i="14"/>
  <c r="AB491" i="14"/>
  <c r="AA491" i="14"/>
  <c r="Z491" i="14"/>
  <c r="Y491" i="14"/>
  <c r="X491" i="14"/>
  <c r="W491" i="14"/>
  <c r="V491" i="14"/>
  <c r="U491" i="14"/>
  <c r="T491" i="14"/>
  <c r="S491" i="14"/>
  <c r="R491" i="14"/>
  <c r="Q491" i="14"/>
  <c r="P491" i="14"/>
  <c r="O491" i="14"/>
  <c r="N491" i="14"/>
  <c r="M491" i="14"/>
  <c r="L491" i="14"/>
  <c r="K491" i="14"/>
  <c r="J491" i="14"/>
  <c r="I491" i="14"/>
  <c r="H491" i="14"/>
  <c r="AT489" i="14"/>
  <c r="AS489" i="14"/>
  <c r="AR489" i="14"/>
  <c r="AQ489" i="14"/>
  <c r="AP489" i="14"/>
  <c r="AO489" i="14"/>
  <c r="AN489" i="14"/>
  <c r="AM489" i="14"/>
  <c r="AL489" i="14"/>
  <c r="AK489" i="14"/>
  <c r="AJ489" i="14"/>
  <c r="AI489" i="14"/>
  <c r="AH489" i="14"/>
  <c r="AG489" i="14"/>
  <c r="AF489" i="14"/>
  <c r="AE489" i="14"/>
  <c r="AD489" i="14"/>
  <c r="AC489" i="14"/>
  <c r="AB489" i="14"/>
  <c r="AA489" i="14"/>
  <c r="Z489" i="14"/>
  <c r="Y489" i="14"/>
  <c r="X489" i="14"/>
  <c r="W489" i="14"/>
  <c r="V489" i="14"/>
  <c r="U489" i="14"/>
  <c r="T489" i="14"/>
  <c r="S489" i="14"/>
  <c r="R489" i="14"/>
  <c r="Q489" i="14"/>
  <c r="P489" i="14"/>
  <c r="O489" i="14"/>
  <c r="N489" i="14"/>
  <c r="M489" i="14"/>
  <c r="L489" i="14"/>
  <c r="K489" i="14"/>
  <c r="J489" i="14"/>
  <c r="I489" i="14"/>
  <c r="H489" i="14"/>
  <c r="AT487" i="14"/>
  <c r="AS487" i="14"/>
  <c r="AR487" i="14"/>
  <c r="AQ487" i="14"/>
  <c r="AP487" i="14"/>
  <c r="AO487" i="14"/>
  <c r="AN487" i="14"/>
  <c r="AM487" i="14"/>
  <c r="AL487" i="14"/>
  <c r="AK487" i="14"/>
  <c r="AJ487" i="14"/>
  <c r="AI487" i="14"/>
  <c r="AH487" i="14"/>
  <c r="AG487" i="14"/>
  <c r="AF487" i="14"/>
  <c r="AE487" i="14"/>
  <c r="AD487" i="14"/>
  <c r="AC487" i="14"/>
  <c r="AB487" i="14"/>
  <c r="AA487" i="14"/>
  <c r="Z487" i="14"/>
  <c r="Y487" i="14"/>
  <c r="X487" i="14"/>
  <c r="W487" i="14"/>
  <c r="V487" i="14"/>
  <c r="U487" i="14"/>
  <c r="T487" i="14"/>
  <c r="S487" i="14"/>
  <c r="R487" i="14"/>
  <c r="Q487" i="14"/>
  <c r="P487" i="14"/>
  <c r="O487" i="14"/>
  <c r="N487" i="14"/>
  <c r="M487" i="14"/>
  <c r="L487" i="14"/>
  <c r="K487" i="14"/>
  <c r="J487" i="14"/>
  <c r="I487" i="14"/>
  <c r="H487" i="14"/>
  <c r="I485" i="14"/>
  <c r="J485" i="14"/>
  <c r="K485" i="14"/>
  <c r="L485" i="14"/>
  <c r="M485" i="14"/>
  <c r="N485" i="14"/>
  <c r="O485" i="14"/>
  <c r="P485" i="14"/>
  <c r="Q485" i="14"/>
  <c r="R485" i="14"/>
  <c r="S485" i="14"/>
  <c r="T485" i="14"/>
  <c r="U485" i="14"/>
  <c r="V485" i="14"/>
  <c r="W485" i="14"/>
  <c r="X485" i="14"/>
  <c r="Y485" i="14"/>
  <c r="Z485" i="14"/>
  <c r="AA485" i="14"/>
  <c r="AB485" i="14"/>
  <c r="AC485" i="14"/>
  <c r="AD485" i="14"/>
  <c r="AE485" i="14"/>
  <c r="AF485" i="14"/>
  <c r="AG485" i="14"/>
  <c r="AH485" i="14"/>
  <c r="AI485" i="14"/>
  <c r="AJ485" i="14"/>
  <c r="AK485" i="14"/>
  <c r="AL485" i="14"/>
  <c r="AM485" i="14"/>
  <c r="AN485" i="14"/>
  <c r="AO485" i="14"/>
  <c r="AP485" i="14"/>
  <c r="AQ485" i="14"/>
  <c r="AR485" i="14"/>
  <c r="AS485" i="14"/>
  <c r="AT485" i="14"/>
  <c r="H485" i="14"/>
  <c r="F484" i="14"/>
  <c r="AT482" i="14"/>
  <c r="AS482" i="14"/>
  <c r="AR482" i="14"/>
  <c r="AQ482" i="14"/>
  <c r="AP482" i="14"/>
  <c r="AO482" i="14"/>
  <c r="AN482" i="14"/>
  <c r="AM482" i="14"/>
  <c r="AL482" i="14"/>
  <c r="AK482" i="14"/>
  <c r="AJ482" i="14"/>
  <c r="AI482" i="14"/>
  <c r="AH482" i="14"/>
  <c r="AG482" i="14"/>
  <c r="AF482" i="14"/>
  <c r="AE482" i="14"/>
  <c r="AD482" i="14"/>
  <c r="AC482" i="14"/>
  <c r="AB482" i="14"/>
  <c r="AA482" i="14"/>
  <c r="Z482" i="14"/>
  <c r="Y482" i="14"/>
  <c r="X482" i="14"/>
  <c r="W482" i="14"/>
  <c r="V482" i="14"/>
  <c r="U482" i="14"/>
  <c r="T482" i="14"/>
  <c r="S482" i="14"/>
  <c r="R482" i="14"/>
  <c r="Q482" i="14"/>
  <c r="P482" i="14"/>
  <c r="O482" i="14"/>
  <c r="N482" i="14"/>
  <c r="M482" i="14"/>
  <c r="L482" i="14"/>
  <c r="K482" i="14"/>
  <c r="J482" i="14"/>
  <c r="I482" i="14"/>
  <c r="H482" i="14"/>
  <c r="AT480" i="14"/>
  <c r="AS480" i="14"/>
  <c r="AR480" i="14"/>
  <c r="AQ480" i="14"/>
  <c r="AP480" i="14"/>
  <c r="AO480" i="14"/>
  <c r="AN480" i="14"/>
  <c r="AM480" i="14"/>
  <c r="AL480" i="14"/>
  <c r="AK480" i="14"/>
  <c r="AJ480" i="14"/>
  <c r="AI480" i="14"/>
  <c r="AH480" i="14"/>
  <c r="AG480" i="14"/>
  <c r="AF480" i="14"/>
  <c r="AE480" i="14"/>
  <c r="AD480" i="14"/>
  <c r="AC480" i="14"/>
  <c r="AB480" i="14"/>
  <c r="AA480" i="14"/>
  <c r="Z480" i="14"/>
  <c r="Y480" i="14"/>
  <c r="X480" i="14"/>
  <c r="W480" i="14"/>
  <c r="V480" i="14"/>
  <c r="U480" i="14"/>
  <c r="T480" i="14"/>
  <c r="S480" i="14"/>
  <c r="R480" i="14"/>
  <c r="Q480" i="14"/>
  <c r="P480" i="14"/>
  <c r="O480" i="14"/>
  <c r="N480" i="14"/>
  <c r="M480" i="14"/>
  <c r="L480" i="14"/>
  <c r="K480" i="14"/>
  <c r="J480" i="14"/>
  <c r="I480" i="14"/>
  <c r="H480" i="14"/>
  <c r="AT478" i="14"/>
  <c r="AS478" i="14"/>
  <c r="AR478" i="14"/>
  <c r="AQ478" i="14"/>
  <c r="AP478" i="14"/>
  <c r="AO478" i="14"/>
  <c r="AN478" i="14"/>
  <c r="AM478" i="14"/>
  <c r="AL478" i="14"/>
  <c r="AK478" i="14"/>
  <c r="AJ478" i="14"/>
  <c r="AI478" i="14"/>
  <c r="AH478" i="14"/>
  <c r="AG478" i="14"/>
  <c r="AF478" i="14"/>
  <c r="AE478" i="14"/>
  <c r="AD478" i="14"/>
  <c r="AC478" i="14"/>
  <c r="AB478" i="14"/>
  <c r="AA478" i="14"/>
  <c r="Z478" i="14"/>
  <c r="Y478" i="14"/>
  <c r="X478" i="14"/>
  <c r="W478" i="14"/>
  <c r="V478" i="14"/>
  <c r="U478" i="14"/>
  <c r="T478" i="14"/>
  <c r="S478" i="14"/>
  <c r="R478" i="14"/>
  <c r="Q478" i="14"/>
  <c r="P478" i="14"/>
  <c r="O478" i="14"/>
  <c r="N478" i="14"/>
  <c r="M478" i="14"/>
  <c r="L478" i="14"/>
  <c r="K478" i="14"/>
  <c r="J478" i="14"/>
  <c r="I478" i="14"/>
  <c r="H478" i="14"/>
  <c r="AT476" i="14"/>
  <c r="AS476" i="14"/>
  <c r="AR476" i="14"/>
  <c r="AQ476" i="14"/>
  <c r="AP476" i="14"/>
  <c r="AO476" i="14"/>
  <c r="AN476" i="14"/>
  <c r="AM476" i="14"/>
  <c r="AL476" i="14"/>
  <c r="AK476" i="14"/>
  <c r="AJ476" i="14"/>
  <c r="AI476" i="14"/>
  <c r="AH476" i="14"/>
  <c r="AG476" i="14"/>
  <c r="AF476" i="14"/>
  <c r="AE476" i="14"/>
  <c r="AD476" i="14"/>
  <c r="AC476" i="14"/>
  <c r="AB476" i="14"/>
  <c r="AA476" i="14"/>
  <c r="Z476" i="14"/>
  <c r="Y476" i="14"/>
  <c r="X476" i="14"/>
  <c r="W476" i="14"/>
  <c r="V476" i="14"/>
  <c r="U476" i="14"/>
  <c r="T476" i="14"/>
  <c r="S476" i="14"/>
  <c r="R476" i="14"/>
  <c r="Q476" i="14"/>
  <c r="P476" i="14"/>
  <c r="O476" i="14"/>
  <c r="N476" i="14"/>
  <c r="M476" i="14"/>
  <c r="L476" i="14"/>
  <c r="K476" i="14"/>
  <c r="J476" i="14"/>
  <c r="I476" i="14"/>
  <c r="H476" i="14"/>
  <c r="AT474" i="14"/>
  <c r="AS474" i="14"/>
  <c r="AR474" i="14"/>
  <c r="AQ474" i="14"/>
  <c r="AP474" i="14"/>
  <c r="AO474" i="14"/>
  <c r="AN474" i="14"/>
  <c r="AM474" i="14"/>
  <c r="AL474" i="14"/>
  <c r="AK474" i="14"/>
  <c r="AJ474" i="14"/>
  <c r="AI474" i="14"/>
  <c r="AH474" i="14"/>
  <c r="AG474" i="14"/>
  <c r="AF474" i="14"/>
  <c r="AE474" i="14"/>
  <c r="AD474" i="14"/>
  <c r="AC474" i="14"/>
  <c r="AB474" i="14"/>
  <c r="AA474" i="14"/>
  <c r="Z474" i="14"/>
  <c r="Y474" i="14"/>
  <c r="X474" i="14"/>
  <c r="W474" i="14"/>
  <c r="V474" i="14"/>
  <c r="U474" i="14"/>
  <c r="T474" i="14"/>
  <c r="S474" i="14"/>
  <c r="R474" i="14"/>
  <c r="Q474" i="14"/>
  <c r="P474" i="14"/>
  <c r="O474" i="14"/>
  <c r="N474" i="14"/>
  <c r="M474" i="14"/>
  <c r="L474" i="14"/>
  <c r="K474" i="14"/>
  <c r="J474" i="14"/>
  <c r="I474" i="14"/>
  <c r="H474" i="14"/>
  <c r="F473" i="14"/>
  <c r="AT471" i="14"/>
  <c r="AS471" i="14"/>
  <c r="AR471" i="14"/>
  <c r="AQ471" i="14"/>
  <c r="AP471" i="14"/>
  <c r="AO471" i="14"/>
  <c r="AN471" i="14"/>
  <c r="AM471" i="14"/>
  <c r="AL471" i="14"/>
  <c r="AK471" i="14"/>
  <c r="AJ471" i="14"/>
  <c r="AI471" i="14"/>
  <c r="AH471" i="14"/>
  <c r="AG471" i="14"/>
  <c r="AF471" i="14"/>
  <c r="AE471" i="14"/>
  <c r="AD471" i="14"/>
  <c r="AC471" i="14"/>
  <c r="AB471" i="14"/>
  <c r="AA471" i="14"/>
  <c r="Z471" i="14"/>
  <c r="Y471" i="14"/>
  <c r="X471" i="14"/>
  <c r="W471" i="14"/>
  <c r="V471" i="14"/>
  <c r="U471" i="14"/>
  <c r="T471" i="14"/>
  <c r="S471" i="14"/>
  <c r="R471" i="14"/>
  <c r="Q471" i="14"/>
  <c r="P471" i="14"/>
  <c r="O471" i="14"/>
  <c r="N471" i="14"/>
  <c r="M471" i="14"/>
  <c r="L471" i="14"/>
  <c r="K471" i="14"/>
  <c r="J471" i="14"/>
  <c r="I471" i="14"/>
  <c r="H471" i="14"/>
  <c r="AT469" i="14"/>
  <c r="AS469" i="14"/>
  <c r="AR469" i="14"/>
  <c r="AQ469" i="14"/>
  <c r="AP469" i="14"/>
  <c r="AO469" i="14"/>
  <c r="AN469" i="14"/>
  <c r="AM469" i="14"/>
  <c r="AL469" i="14"/>
  <c r="AK469" i="14"/>
  <c r="AJ469" i="14"/>
  <c r="AI469" i="14"/>
  <c r="AH469" i="14"/>
  <c r="AG469" i="14"/>
  <c r="AF469" i="14"/>
  <c r="AE469" i="14"/>
  <c r="AD469" i="14"/>
  <c r="AC469" i="14"/>
  <c r="AB469" i="14"/>
  <c r="AA469" i="14"/>
  <c r="Z469" i="14"/>
  <c r="Y469" i="14"/>
  <c r="X469" i="14"/>
  <c r="W469" i="14"/>
  <c r="V469" i="14"/>
  <c r="U469" i="14"/>
  <c r="T469" i="14"/>
  <c r="S469" i="14"/>
  <c r="R469" i="14"/>
  <c r="Q469" i="14"/>
  <c r="P469" i="14"/>
  <c r="O469" i="14"/>
  <c r="N469" i="14"/>
  <c r="M469" i="14"/>
  <c r="L469" i="14"/>
  <c r="K469" i="14"/>
  <c r="J469" i="14"/>
  <c r="I469" i="14"/>
  <c r="H469" i="14"/>
  <c r="AT467" i="14"/>
  <c r="AS467" i="14"/>
  <c r="AR467" i="14"/>
  <c r="AQ467" i="14"/>
  <c r="AP467" i="14"/>
  <c r="AO467" i="14"/>
  <c r="AN467" i="14"/>
  <c r="AM467" i="14"/>
  <c r="AL467" i="14"/>
  <c r="AK467" i="14"/>
  <c r="AJ467" i="14"/>
  <c r="AI467" i="14"/>
  <c r="AH467" i="14"/>
  <c r="AG467" i="14"/>
  <c r="AF467" i="14"/>
  <c r="AE467" i="14"/>
  <c r="AD467" i="14"/>
  <c r="AC467" i="14"/>
  <c r="AB467" i="14"/>
  <c r="AA467" i="14"/>
  <c r="Z467" i="14"/>
  <c r="Y467" i="14"/>
  <c r="X467" i="14"/>
  <c r="W467" i="14"/>
  <c r="V467" i="14"/>
  <c r="U467" i="14"/>
  <c r="T467" i="14"/>
  <c r="S467" i="14"/>
  <c r="R467" i="14"/>
  <c r="Q467" i="14"/>
  <c r="P467" i="14"/>
  <c r="O467" i="14"/>
  <c r="N467" i="14"/>
  <c r="M467" i="14"/>
  <c r="L467" i="14"/>
  <c r="K467" i="14"/>
  <c r="J467" i="14"/>
  <c r="I467" i="14"/>
  <c r="H467" i="14"/>
  <c r="AT465" i="14"/>
  <c r="AS465" i="14"/>
  <c r="AR465" i="14"/>
  <c r="AQ465" i="14"/>
  <c r="AP465" i="14"/>
  <c r="AO465" i="14"/>
  <c r="AN465" i="14"/>
  <c r="AM465" i="14"/>
  <c r="AL465" i="14"/>
  <c r="AK465" i="14"/>
  <c r="AJ465" i="14"/>
  <c r="AI465" i="14"/>
  <c r="AH465" i="14"/>
  <c r="AG465" i="14"/>
  <c r="AF465" i="14"/>
  <c r="AE465" i="14"/>
  <c r="AD465" i="14"/>
  <c r="AC465" i="14"/>
  <c r="AB465" i="14"/>
  <c r="AA465" i="14"/>
  <c r="Z465" i="14"/>
  <c r="Y465" i="14"/>
  <c r="X465" i="14"/>
  <c r="W465" i="14"/>
  <c r="V465" i="14"/>
  <c r="U465" i="14"/>
  <c r="T465" i="14"/>
  <c r="S465" i="14"/>
  <c r="R465" i="14"/>
  <c r="Q465" i="14"/>
  <c r="P465" i="14"/>
  <c r="O465" i="14"/>
  <c r="N465" i="14"/>
  <c r="M465" i="14"/>
  <c r="L465" i="14"/>
  <c r="K465" i="14"/>
  <c r="J465" i="14"/>
  <c r="I465" i="14"/>
  <c r="H465" i="14"/>
  <c r="AT463" i="14"/>
  <c r="AS463" i="14"/>
  <c r="AR463" i="14"/>
  <c r="AQ463" i="14"/>
  <c r="AP463" i="14"/>
  <c r="AO463" i="14"/>
  <c r="AN463" i="14"/>
  <c r="AM463" i="14"/>
  <c r="AL463" i="14"/>
  <c r="AK463" i="14"/>
  <c r="AJ463" i="14"/>
  <c r="AI463" i="14"/>
  <c r="AH463" i="14"/>
  <c r="AG463" i="14"/>
  <c r="AF463" i="14"/>
  <c r="AE463" i="14"/>
  <c r="AD463" i="14"/>
  <c r="AC463" i="14"/>
  <c r="AB463" i="14"/>
  <c r="AA463" i="14"/>
  <c r="Z463" i="14"/>
  <c r="Y463" i="14"/>
  <c r="X463" i="14"/>
  <c r="W463" i="14"/>
  <c r="V463" i="14"/>
  <c r="U463" i="14"/>
  <c r="T463" i="14"/>
  <c r="S463" i="14"/>
  <c r="R463" i="14"/>
  <c r="Q463" i="14"/>
  <c r="P463" i="14"/>
  <c r="O463" i="14"/>
  <c r="N463" i="14"/>
  <c r="M463" i="14"/>
  <c r="L463" i="14"/>
  <c r="K463" i="14"/>
  <c r="J463" i="14"/>
  <c r="I463" i="14"/>
  <c r="H463" i="14"/>
  <c r="AT459" i="14"/>
  <c r="AS459" i="14"/>
  <c r="AR459" i="14"/>
  <c r="AQ459" i="14"/>
  <c r="AP459" i="14"/>
  <c r="AO459" i="14"/>
  <c r="AN459" i="14"/>
  <c r="AM459" i="14"/>
  <c r="AL459" i="14"/>
  <c r="AK459" i="14"/>
  <c r="AJ459" i="14"/>
  <c r="AI459" i="14"/>
  <c r="AH459" i="14"/>
  <c r="AG459" i="14"/>
  <c r="AF459" i="14"/>
  <c r="AE459" i="14"/>
  <c r="AD459" i="14"/>
  <c r="AC459" i="14"/>
  <c r="AB459" i="14"/>
  <c r="AA459" i="14"/>
  <c r="Z459" i="14"/>
  <c r="Y459" i="14"/>
  <c r="X459" i="14"/>
  <c r="W459" i="14"/>
  <c r="V459" i="14"/>
  <c r="U459" i="14"/>
  <c r="T459" i="14"/>
  <c r="S459" i="14"/>
  <c r="R459" i="14"/>
  <c r="Q459" i="14"/>
  <c r="P459" i="14"/>
  <c r="O459" i="14"/>
  <c r="N459" i="14"/>
  <c r="M459" i="14"/>
  <c r="L459" i="14"/>
  <c r="K459" i="14"/>
  <c r="J459" i="14"/>
  <c r="I459" i="14"/>
  <c r="H459" i="14"/>
  <c r="AT457" i="14"/>
  <c r="AS457" i="14"/>
  <c r="AR457" i="14"/>
  <c r="AQ457" i="14"/>
  <c r="AP457" i="14"/>
  <c r="AO457" i="14"/>
  <c r="AN457" i="14"/>
  <c r="AM457" i="14"/>
  <c r="AL457" i="14"/>
  <c r="AK457" i="14"/>
  <c r="AJ457" i="14"/>
  <c r="AI457" i="14"/>
  <c r="AH457" i="14"/>
  <c r="AG457" i="14"/>
  <c r="AF457" i="14"/>
  <c r="AE457" i="14"/>
  <c r="AD457" i="14"/>
  <c r="AC457" i="14"/>
  <c r="AB457" i="14"/>
  <c r="AA457" i="14"/>
  <c r="Z457" i="14"/>
  <c r="Y457" i="14"/>
  <c r="X457" i="14"/>
  <c r="W457" i="14"/>
  <c r="V457" i="14"/>
  <c r="U457" i="14"/>
  <c r="T457" i="14"/>
  <c r="S457" i="14"/>
  <c r="R457" i="14"/>
  <c r="Q457" i="14"/>
  <c r="P457" i="14"/>
  <c r="O457" i="14"/>
  <c r="N457" i="14"/>
  <c r="M457" i="14"/>
  <c r="L457" i="14"/>
  <c r="K457" i="14"/>
  <c r="J457" i="14"/>
  <c r="I457" i="14"/>
  <c r="H457" i="14"/>
  <c r="AT455" i="14"/>
  <c r="AS455" i="14"/>
  <c r="AR455" i="14"/>
  <c r="AQ455" i="14"/>
  <c r="AP455" i="14"/>
  <c r="AO455" i="14"/>
  <c r="AN455" i="14"/>
  <c r="AM455" i="14"/>
  <c r="AL455" i="14"/>
  <c r="AK455" i="14"/>
  <c r="AJ455" i="14"/>
  <c r="AI455" i="14"/>
  <c r="AH455" i="14"/>
  <c r="AG455" i="14"/>
  <c r="AF455" i="14"/>
  <c r="AE455" i="14"/>
  <c r="AD455" i="14"/>
  <c r="AC455" i="14"/>
  <c r="AB455" i="14"/>
  <c r="AA455" i="14"/>
  <c r="Z455" i="14"/>
  <c r="Y455" i="14"/>
  <c r="X455" i="14"/>
  <c r="W455" i="14"/>
  <c r="V455" i="14"/>
  <c r="U455" i="14"/>
  <c r="T455" i="14"/>
  <c r="S455" i="14"/>
  <c r="R455" i="14"/>
  <c r="Q455" i="14"/>
  <c r="P455" i="14"/>
  <c r="O455" i="14"/>
  <c r="N455" i="14"/>
  <c r="M455" i="14"/>
  <c r="L455" i="14"/>
  <c r="K455" i="14"/>
  <c r="J455" i="14"/>
  <c r="I455" i="14"/>
  <c r="H455" i="14"/>
  <c r="AT453" i="14"/>
  <c r="AS453" i="14"/>
  <c r="AR453" i="14"/>
  <c r="AQ453" i="14"/>
  <c r="AP453" i="14"/>
  <c r="AO453" i="14"/>
  <c r="AN453" i="14"/>
  <c r="AM453" i="14"/>
  <c r="AL453" i="14"/>
  <c r="AK453" i="14"/>
  <c r="AJ453" i="14"/>
  <c r="AI453" i="14"/>
  <c r="AH453" i="14"/>
  <c r="AG453" i="14"/>
  <c r="AF453" i="14"/>
  <c r="AE453" i="14"/>
  <c r="AD453" i="14"/>
  <c r="AC453" i="14"/>
  <c r="AB453" i="14"/>
  <c r="AA453" i="14"/>
  <c r="Z453" i="14"/>
  <c r="Y453" i="14"/>
  <c r="X453" i="14"/>
  <c r="W453" i="14"/>
  <c r="V453" i="14"/>
  <c r="U453" i="14"/>
  <c r="T453" i="14"/>
  <c r="S453" i="14"/>
  <c r="R453" i="14"/>
  <c r="Q453" i="14"/>
  <c r="P453" i="14"/>
  <c r="O453" i="14"/>
  <c r="N453" i="14"/>
  <c r="M453" i="14"/>
  <c r="L453" i="14"/>
  <c r="K453" i="14"/>
  <c r="J453" i="14"/>
  <c r="I453" i="14"/>
  <c r="H453" i="14"/>
  <c r="AT451" i="14"/>
  <c r="AS451" i="14"/>
  <c r="AR451" i="14"/>
  <c r="AQ451" i="14"/>
  <c r="AP451" i="14"/>
  <c r="AO451" i="14"/>
  <c r="AN451" i="14"/>
  <c r="AM451" i="14"/>
  <c r="AL451" i="14"/>
  <c r="AK451" i="14"/>
  <c r="AJ451" i="14"/>
  <c r="AI451" i="14"/>
  <c r="AH451" i="14"/>
  <c r="AG451" i="14"/>
  <c r="AF451" i="14"/>
  <c r="AE451" i="14"/>
  <c r="AD451" i="14"/>
  <c r="AC451" i="14"/>
  <c r="AB451" i="14"/>
  <c r="AA451" i="14"/>
  <c r="Z451" i="14"/>
  <c r="Y451" i="14"/>
  <c r="X451" i="14"/>
  <c r="W451" i="14"/>
  <c r="V451" i="14"/>
  <c r="U451" i="14"/>
  <c r="T451" i="14"/>
  <c r="S451" i="14"/>
  <c r="R451" i="14"/>
  <c r="Q451" i="14"/>
  <c r="P451" i="14"/>
  <c r="O451" i="14"/>
  <c r="N451" i="14"/>
  <c r="M451" i="14"/>
  <c r="L451" i="14"/>
  <c r="K451" i="14"/>
  <c r="J451" i="14"/>
  <c r="I451" i="14"/>
  <c r="H451" i="14"/>
  <c r="F450" i="14"/>
  <c r="F462" i="14"/>
  <c r="AT446" i="14"/>
  <c r="AS446" i="14"/>
  <c r="AR446" i="14"/>
  <c r="AQ446" i="14"/>
  <c r="AP446" i="14"/>
  <c r="AO446" i="14"/>
  <c r="AN446" i="14"/>
  <c r="AM446" i="14"/>
  <c r="AL446" i="14"/>
  <c r="AK446" i="14"/>
  <c r="AJ446" i="14"/>
  <c r="AI446" i="14"/>
  <c r="AH446" i="14"/>
  <c r="AG446" i="14"/>
  <c r="AF446" i="14"/>
  <c r="AE446" i="14"/>
  <c r="AD446" i="14"/>
  <c r="AC446" i="14"/>
  <c r="AB446" i="14"/>
  <c r="AA446" i="14"/>
  <c r="Z446" i="14"/>
  <c r="Y446" i="14"/>
  <c r="X446" i="14"/>
  <c r="W446" i="14"/>
  <c r="V446" i="14"/>
  <c r="U446" i="14"/>
  <c r="T446" i="14"/>
  <c r="S446" i="14"/>
  <c r="R446" i="14"/>
  <c r="Q446" i="14"/>
  <c r="P446" i="14"/>
  <c r="O446" i="14"/>
  <c r="N446" i="14"/>
  <c r="M446" i="14"/>
  <c r="L446" i="14"/>
  <c r="K446" i="14"/>
  <c r="J446" i="14"/>
  <c r="I446" i="14"/>
  <c r="H446" i="14"/>
  <c r="F446" i="14"/>
  <c r="AT443" i="14"/>
  <c r="AT442" i="14" s="1"/>
  <c r="AS443" i="14"/>
  <c r="AS442" i="14" s="1"/>
  <c r="AR443" i="14"/>
  <c r="AR442" i="14" s="1"/>
  <c r="AQ443" i="14"/>
  <c r="AQ442" i="14" s="1"/>
  <c r="AP443" i="14"/>
  <c r="AP442" i="14" s="1"/>
  <c r="AO443" i="14"/>
  <c r="AO442" i="14" s="1"/>
  <c r="AN443" i="14"/>
  <c r="AN442" i="14" s="1"/>
  <c r="AM443" i="14"/>
  <c r="AM442" i="14" s="1"/>
  <c r="AL443" i="14"/>
  <c r="AL442" i="14" s="1"/>
  <c r="AK443" i="14"/>
  <c r="AK442" i="14" s="1"/>
  <c r="AJ443" i="14"/>
  <c r="AJ442" i="14" s="1"/>
  <c r="AI443" i="14"/>
  <c r="AI442" i="14" s="1"/>
  <c r="AH443" i="14"/>
  <c r="AH442" i="14" s="1"/>
  <c r="AG443" i="14"/>
  <c r="AG442" i="14" s="1"/>
  <c r="AF443" i="14"/>
  <c r="AF442" i="14" s="1"/>
  <c r="AE443" i="14"/>
  <c r="AE442" i="14" s="1"/>
  <c r="AD443" i="14"/>
  <c r="AD442" i="14" s="1"/>
  <c r="AC443" i="14"/>
  <c r="AC442" i="14" s="1"/>
  <c r="AB443" i="14"/>
  <c r="AB442" i="14" s="1"/>
  <c r="AA443" i="14"/>
  <c r="AA442" i="14" s="1"/>
  <c r="Z443" i="14"/>
  <c r="Z442" i="14" s="1"/>
  <c r="Y443" i="14"/>
  <c r="Y442" i="14" s="1"/>
  <c r="X443" i="14"/>
  <c r="X442" i="14" s="1"/>
  <c r="W443" i="14"/>
  <c r="W442" i="14" s="1"/>
  <c r="V443" i="14"/>
  <c r="V442" i="14" s="1"/>
  <c r="U443" i="14"/>
  <c r="U442" i="14" s="1"/>
  <c r="T443" i="14"/>
  <c r="T442" i="14" s="1"/>
  <c r="S443" i="14"/>
  <c r="S442" i="14" s="1"/>
  <c r="R443" i="14"/>
  <c r="R442" i="14" s="1"/>
  <c r="Q443" i="14"/>
  <c r="Q442" i="14" s="1"/>
  <c r="P443" i="14"/>
  <c r="P442" i="14" s="1"/>
  <c r="O443" i="14"/>
  <c r="O442" i="14" s="1"/>
  <c r="N443" i="14"/>
  <c r="N442" i="14" s="1"/>
  <c r="M443" i="14"/>
  <c r="M442" i="14" s="1"/>
  <c r="L443" i="14"/>
  <c r="L442" i="14" s="1"/>
  <c r="K443" i="14"/>
  <c r="K442" i="14" s="1"/>
  <c r="J443" i="14"/>
  <c r="J442" i="14" s="1"/>
  <c r="I443" i="14"/>
  <c r="I442" i="14" s="1"/>
  <c r="H443" i="14"/>
  <c r="H442" i="14" s="1"/>
  <c r="AT440" i="14"/>
  <c r="AS440" i="14"/>
  <c r="AR440" i="14"/>
  <c r="AQ440" i="14"/>
  <c r="AP440" i="14"/>
  <c r="AO440" i="14"/>
  <c r="AN440" i="14"/>
  <c r="AM440" i="14"/>
  <c r="AL440" i="14"/>
  <c r="AK440" i="14"/>
  <c r="AJ440" i="14"/>
  <c r="AI440" i="14"/>
  <c r="AH440" i="14"/>
  <c r="AG440" i="14"/>
  <c r="AF440" i="14"/>
  <c r="AE440" i="14"/>
  <c r="AD440" i="14"/>
  <c r="AC440" i="14"/>
  <c r="AB440" i="14"/>
  <c r="AA440" i="14"/>
  <c r="Z440" i="14"/>
  <c r="Y440" i="14"/>
  <c r="X440" i="14"/>
  <c r="W440" i="14"/>
  <c r="V440" i="14"/>
  <c r="U440" i="14"/>
  <c r="T440" i="14"/>
  <c r="S440" i="14"/>
  <c r="R440" i="14"/>
  <c r="Q440" i="14"/>
  <c r="P440" i="14"/>
  <c r="O440" i="14"/>
  <c r="N440" i="14"/>
  <c r="M440" i="14"/>
  <c r="L440" i="14"/>
  <c r="K440" i="14"/>
  <c r="J440" i="14"/>
  <c r="I440" i="14"/>
  <c r="H440" i="14"/>
  <c r="AT438" i="14"/>
  <c r="AS438" i="14"/>
  <c r="AR438" i="14"/>
  <c r="AQ438" i="14"/>
  <c r="AP438" i="14"/>
  <c r="AO438" i="14"/>
  <c r="AN438" i="14"/>
  <c r="AM438" i="14"/>
  <c r="AL438" i="14"/>
  <c r="AK438" i="14"/>
  <c r="AJ438" i="14"/>
  <c r="AI438" i="14"/>
  <c r="AH438" i="14"/>
  <c r="AG438" i="14"/>
  <c r="AF438" i="14"/>
  <c r="AE438" i="14"/>
  <c r="AD438" i="14"/>
  <c r="AC438" i="14"/>
  <c r="AB438" i="14"/>
  <c r="AA438" i="14"/>
  <c r="Z438" i="14"/>
  <c r="Y438" i="14"/>
  <c r="X438" i="14"/>
  <c r="W438" i="14"/>
  <c r="V438" i="14"/>
  <c r="U438" i="14"/>
  <c r="T438" i="14"/>
  <c r="S438" i="14"/>
  <c r="R438" i="14"/>
  <c r="Q438" i="14"/>
  <c r="P438" i="14"/>
  <c r="O438" i="14"/>
  <c r="N438" i="14"/>
  <c r="M438" i="14"/>
  <c r="L438" i="14"/>
  <c r="K438" i="14"/>
  <c r="J438" i="14"/>
  <c r="I438" i="14"/>
  <c r="H438" i="14"/>
  <c r="AT436" i="14"/>
  <c r="AS436" i="14"/>
  <c r="AR436" i="14"/>
  <c r="AQ436" i="14"/>
  <c r="AP436" i="14"/>
  <c r="AO436" i="14"/>
  <c r="AN436" i="14"/>
  <c r="AM436" i="14"/>
  <c r="AL436" i="14"/>
  <c r="AK436" i="14"/>
  <c r="AJ436" i="14"/>
  <c r="AI436" i="14"/>
  <c r="AH436" i="14"/>
  <c r="AG436" i="14"/>
  <c r="AF436" i="14"/>
  <c r="AE436" i="14"/>
  <c r="AD436" i="14"/>
  <c r="AC436" i="14"/>
  <c r="AB436" i="14"/>
  <c r="AA436" i="14"/>
  <c r="Z436" i="14"/>
  <c r="Y436" i="14"/>
  <c r="X436" i="14"/>
  <c r="W436" i="14"/>
  <c r="V436" i="14"/>
  <c r="U436" i="14"/>
  <c r="T436" i="14"/>
  <c r="S436" i="14"/>
  <c r="R436" i="14"/>
  <c r="Q436" i="14"/>
  <c r="P436" i="14"/>
  <c r="O436" i="14"/>
  <c r="N436" i="14"/>
  <c r="M436" i="14"/>
  <c r="L436" i="14"/>
  <c r="K436" i="14"/>
  <c r="J436" i="14"/>
  <c r="I436" i="14"/>
  <c r="H436" i="14"/>
  <c r="AT434" i="14"/>
  <c r="AS434" i="14"/>
  <c r="AR434" i="14"/>
  <c r="AQ434" i="14"/>
  <c r="AP434" i="14"/>
  <c r="AO434" i="14"/>
  <c r="AN434" i="14"/>
  <c r="AM434" i="14"/>
  <c r="AL434" i="14"/>
  <c r="AK434" i="14"/>
  <c r="AJ434" i="14"/>
  <c r="AI434" i="14"/>
  <c r="AH434" i="14"/>
  <c r="AG434" i="14"/>
  <c r="AF434" i="14"/>
  <c r="AE434" i="14"/>
  <c r="AD434" i="14"/>
  <c r="AC434" i="14"/>
  <c r="AB434" i="14"/>
  <c r="AA434" i="14"/>
  <c r="Z434" i="14"/>
  <c r="Y434" i="14"/>
  <c r="X434" i="14"/>
  <c r="W434" i="14"/>
  <c r="V434" i="14"/>
  <c r="U434" i="14"/>
  <c r="T434" i="14"/>
  <c r="S434" i="14"/>
  <c r="R434" i="14"/>
  <c r="Q434" i="14"/>
  <c r="P434" i="14"/>
  <c r="O434" i="14"/>
  <c r="N434" i="14"/>
  <c r="M434" i="14"/>
  <c r="L434" i="14"/>
  <c r="K434" i="14"/>
  <c r="J434" i="14"/>
  <c r="I434" i="14"/>
  <c r="H434" i="14"/>
  <c r="AT432" i="14"/>
  <c r="AS432" i="14"/>
  <c r="AR432" i="14"/>
  <c r="AQ432" i="14"/>
  <c r="AP432" i="14"/>
  <c r="AO432" i="14"/>
  <c r="AN432" i="14"/>
  <c r="AM432" i="14"/>
  <c r="AL432" i="14"/>
  <c r="AK432" i="14"/>
  <c r="AJ432" i="14"/>
  <c r="AI432" i="14"/>
  <c r="AH432" i="14"/>
  <c r="AG432" i="14"/>
  <c r="AF432" i="14"/>
  <c r="AE432" i="14"/>
  <c r="AD432" i="14"/>
  <c r="AC432" i="14"/>
  <c r="AB432" i="14"/>
  <c r="AA432" i="14"/>
  <c r="Z432" i="14"/>
  <c r="Y432" i="14"/>
  <c r="X432" i="14"/>
  <c r="W432" i="14"/>
  <c r="V432" i="14"/>
  <c r="U432" i="14"/>
  <c r="T432" i="14"/>
  <c r="S432" i="14"/>
  <c r="R432" i="14"/>
  <c r="Q432" i="14"/>
  <c r="P432" i="14"/>
  <c r="O432" i="14"/>
  <c r="N432" i="14"/>
  <c r="M432" i="14"/>
  <c r="L432" i="14"/>
  <c r="K432" i="14"/>
  <c r="J432" i="14"/>
  <c r="I432" i="14"/>
  <c r="H432" i="14"/>
  <c r="AT430" i="14"/>
  <c r="AS430" i="14"/>
  <c r="AR430" i="14"/>
  <c r="AQ430" i="14"/>
  <c r="AP430" i="14"/>
  <c r="AO430" i="14"/>
  <c r="AN430" i="14"/>
  <c r="AM430" i="14"/>
  <c r="AL430" i="14"/>
  <c r="AK430" i="14"/>
  <c r="AJ430" i="14"/>
  <c r="AI430" i="14"/>
  <c r="AH430" i="14"/>
  <c r="AG430" i="14"/>
  <c r="AF430" i="14"/>
  <c r="AE430" i="14"/>
  <c r="AD430" i="14"/>
  <c r="AC430" i="14"/>
  <c r="AB430" i="14"/>
  <c r="AA430" i="14"/>
  <c r="Z430" i="14"/>
  <c r="Y430" i="14"/>
  <c r="X430" i="14"/>
  <c r="W430" i="14"/>
  <c r="V430" i="14"/>
  <c r="U430" i="14"/>
  <c r="T430" i="14"/>
  <c r="S430" i="14"/>
  <c r="R430" i="14"/>
  <c r="Q430" i="14"/>
  <c r="P430" i="14"/>
  <c r="O430" i="14"/>
  <c r="N430" i="14"/>
  <c r="M430" i="14"/>
  <c r="L430" i="14"/>
  <c r="K430" i="14"/>
  <c r="J430" i="14"/>
  <c r="I430" i="14"/>
  <c r="H430" i="14"/>
  <c r="AT428" i="14"/>
  <c r="AS428" i="14"/>
  <c r="AR428" i="14"/>
  <c r="AQ428" i="14"/>
  <c r="AP428" i="14"/>
  <c r="AO428" i="14"/>
  <c r="AN428" i="14"/>
  <c r="AM428" i="14"/>
  <c r="AL428" i="14"/>
  <c r="AK428" i="14"/>
  <c r="AJ428" i="14"/>
  <c r="AI428" i="14"/>
  <c r="AH428" i="14"/>
  <c r="AG428" i="14"/>
  <c r="AF428" i="14"/>
  <c r="AE428" i="14"/>
  <c r="AD428" i="14"/>
  <c r="AC428" i="14"/>
  <c r="AB428" i="14"/>
  <c r="AA428" i="14"/>
  <c r="Z428" i="14"/>
  <c r="Y428" i="14"/>
  <c r="X428" i="14"/>
  <c r="W428" i="14"/>
  <c r="V428" i="14"/>
  <c r="U428" i="14"/>
  <c r="T428" i="14"/>
  <c r="S428" i="14"/>
  <c r="R428" i="14"/>
  <c r="Q428" i="14"/>
  <c r="P428" i="14"/>
  <c r="O428" i="14"/>
  <c r="N428" i="14"/>
  <c r="M428" i="14"/>
  <c r="L428" i="14"/>
  <c r="K428" i="14"/>
  <c r="J428" i="14"/>
  <c r="I428" i="14"/>
  <c r="H428" i="14"/>
  <c r="AT426" i="14"/>
  <c r="AS426" i="14"/>
  <c r="AR426" i="14"/>
  <c r="AQ426" i="14"/>
  <c r="AP426" i="14"/>
  <c r="AO426" i="14"/>
  <c r="AN426" i="14"/>
  <c r="AM426" i="14"/>
  <c r="AL426" i="14"/>
  <c r="AK426" i="14"/>
  <c r="AJ426" i="14"/>
  <c r="AI426" i="14"/>
  <c r="AH426" i="14"/>
  <c r="AG426" i="14"/>
  <c r="AF426" i="14"/>
  <c r="AE426" i="14"/>
  <c r="AD426" i="14"/>
  <c r="AC426" i="14"/>
  <c r="AB426" i="14"/>
  <c r="AA426" i="14"/>
  <c r="Z426" i="14"/>
  <c r="Y426" i="14"/>
  <c r="X426" i="14"/>
  <c r="W426" i="14"/>
  <c r="V426" i="14"/>
  <c r="U426" i="14"/>
  <c r="T426" i="14"/>
  <c r="S426" i="14"/>
  <c r="R426" i="14"/>
  <c r="Q426" i="14"/>
  <c r="P426" i="14"/>
  <c r="O426" i="14"/>
  <c r="N426" i="14"/>
  <c r="M426" i="14"/>
  <c r="L426" i="14"/>
  <c r="K426" i="14"/>
  <c r="J426" i="14"/>
  <c r="I426" i="14"/>
  <c r="H426" i="14"/>
  <c r="AT424" i="14"/>
  <c r="AS424" i="14"/>
  <c r="AR424" i="14"/>
  <c r="AQ424" i="14"/>
  <c r="AP424" i="14"/>
  <c r="AO424" i="14"/>
  <c r="AN424" i="14"/>
  <c r="AM424" i="14"/>
  <c r="AL424" i="14"/>
  <c r="AK424" i="14"/>
  <c r="AJ424" i="14"/>
  <c r="AI424" i="14"/>
  <c r="AH424" i="14"/>
  <c r="AG424" i="14"/>
  <c r="AF424" i="14"/>
  <c r="AE424" i="14"/>
  <c r="AD424" i="14"/>
  <c r="AC424" i="14"/>
  <c r="AB424" i="14"/>
  <c r="AA424" i="14"/>
  <c r="Z424" i="14"/>
  <c r="Y424" i="14"/>
  <c r="X424" i="14"/>
  <c r="W424" i="14"/>
  <c r="V424" i="14"/>
  <c r="U424" i="14"/>
  <c r="T424" i="14"/>
  <c r="S424" i="14"/>
  <c r="R424" i="14"/>
  <c r="Q424" i="14"/>
  <c r="P424" i="14"/>
  <c r="O424" i="14"/>
  <c r="N424" i="14"/>
  <c r="M424" i="14"/>
  <c r="L424" i="14"/>
  <c r="K424" i="14"/>
  <c r="J424" i="14"/>
  <c r="I424" i="14"/>
  <c r="H424" i="14"/>
  <c r="AT422" i="14"/>
  <c r="AS422" i="14"/>
  <c r="AR422" i="14"/>
  <c r="AQ422" i="14"/>
  <c r="AP422" i="14"/>
  <c r="AO422" i="14"/>
  <c r="AN422" i="14"/>
  <c r="AM422" i="14"/>
  <c r="AL422" i="14"/>
  <c r="AK422" i="14"/>
  <c r="AJ422" i="14"/>
  <c r="AI422" i="14"/>
  <c r="AH422" i="14"/>
  <c r="AG422" i="14"/>
  <c r="AF422" i="14"/>
  <c r="AE422" i="14"/>
  <c r="AD422" i="14"/>
  <c r="AC422" i="14"/>
  <c r="AB422" i="14"/>
  <c r="AA422" i="14"/>
  <c r="Z422" i="14"/>
  <c r="Y422" i="14"/>
  <c r="X422" i="14"/>
  <c r="W422" i="14"/>
  <c r="V422" i="14"/>
  <c r="U422" i="14"/>
  <c r="T422" i="14"/>
  <c r="S422" i="14"/>
  <c r="R422" i="14"/>
  <c r="Q422" i="14"/>
  <c r="P422" i="14"/>
  <c r="O422" i="14"/>
  <c r="N422" i="14"/>
  <c r="M422" i="14"/>
  <c r="L422" i="14"/>
  <c r="K422" i="14"/>
  <c r="J422" i="14"/>
  <c r="I422" i="14"/>
  <c r="H422" i="14"/>
  <c r="AT420" i="14"/>
  <c r="AS420" i="14"/>
  <c r="AR420" i="14"/>
  <c r="AQ420" i="14"/>
  <c r="AP420" i="14"/>
  <c r="AO420" i="14"/>
  <c r="AN420" i="14"/>
  <c r="AM420" i="14"/>
  <c r="AL420" i="14"/>
  <c r="AK420" i="14"/>
  <c r="AJ420" i="14"/>
  <c r="AI420" i="14"/>
  <c r="AH420" i="14"/>
  <c r="AG420" i="14"/>
  <c r="AF420" i="14"/>
  <c r="AE420" i="14"/>
  <c r="AD420" i="14"/>
  <c r="AC420" i="14"/>
  <c r="AB420" i="14"/>
  <c r="AA420" i="14"/>
  <c r="Z420" i="14"/>
  <c r="Y420" i="14"/>
  <c r="X420" i="14"/>
  <c r="W420" i="14"/>
  <c r="V420" i="14"/>
  <c r="U420" i="14"/>
  <c r="T420" i="14"/>
  <c r="S420" i="14"/>
  <c r="R420" i="14"/>
  <c r="Q420" i="14"/>
  <c r="P420" i="14"/>
  <c r="O420" i="14"/>
  <c r="N420" i="14"/>
  <c r="M420" i="14"/>
  <c r="L420" i="14"/>
  <c r="K420" i="14"/>
  <c r="J420" i="14"/>
  <c r="I420" i="14"/>
  <c r="H420" i="14"/>
  <c r="AT418" i="14"/>
  <c r="AS418" i="14"/>
  <c r="AR418" i="14"/>
  <c r="AQ418" i="14"/>
  <c r="AP418" i="14"/>
  <c r="AO418" i="14"/>
  <c r="AN418" i="14"/>
  <c r="AM418" i="14"/>
  <c r="AL418" i="14"/>
  <c r="AK418" i="14"/>
  <c r="AJ418" i="14"/>
  <c r="AI418" i="14"/>
  <c r="AH418" i="14"/>
  <c r="AG418" i="14"/>
  <c r="AF418" i="14"/>
  <c r="AE418" i="14"/>
  <c r="AD418" i="14"/>
  <c r="AC418" i="14"/>
  <c r="AB418" i="14"/>
  <c r="AA418" i="14"/>
  <c r="Z418" i="14"/>
  <c r="Y418" i="14"/>
  <c r="X418" i="14"/>
  <c r="W418" i="14"/>
  <c r="V418" i="14"/>
  <c r="U418" i="14"/>
  <c r="T418" i="14"/>
  <c r="S418" i="14"/>
  <c r="R418" i="14"/>
  <c r="Q418" i="14"/>
  <c r="P418" i="14"/>
  <c r="O418" i="14"/>
  <c r="N418" i="14"/>
  <c r="M418" i="14"/>
  <c r="L418" i="14"/>
  <c r="K418" i="14"/>
  <c r="J418" i="14"/>
  <c r="I418" i="14"/>
  <c r="H418" i="14"/>
  <c r="AT416" i="14"/>
  <c r="AS416" i="14"/>
  <c r="AR416" i="14"/>
  <c r="AQ416" i="14"/>
  <c r="AP416" i="14"/>
  <c r="AO416" i="14"/>
  <c r="AN416" i="14"/>
  <c r="AM416" i="14"/>
  <c r="AL416" i="14"/>
  <c r="AK416" i="14"/>
  <c r="AJ416" i="14"/>
  <c r="AI416" i="14"/>
  <c r="AH416" i="14"/>
  <c r="AG416" i="14"/>
  <c r="AF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Q416" i="14"/>
  <c r="P416" i="14"/>
  <c r="O416" i="14"/>
  <c r="N416" i="14"/>
  <c r="M416" i="14"/>
  <c r="L416" i="14"/>
  <c r="K416" i="14"/>
  <c r="J416" i="14"/>
  <c r="I416" i="14"/>
  <c r="H416" i="14"/>
  <c r="AT414" i="14"/>
  <c r="AS414" i="14"/>
  <c r="AR414" i="14"/>
  <c r="AQ414" i="14"/>
  <c r="AP414" i="14"/>
  <c r="AO414" i="14"/>
  <c r="AN414" i="14"/>
  <c r="AM414" i="14"/>
  <c r="AL414" i="14"/>
  <c r="AK414" i="14"/>
  <c r="AJ414" i="14"/>
  <c r="AI414" i="14"/>
  <c r="AH414" i="14"/>
  <c r="AG414" i="14"/>
  <c r="AF414" i="14"/>
  <c r="AE414" i="14"/>
  <c r="AD414" i="14"/>
  <c r="AC414" i="14"/>
  <c r="AB414" i="14"/>
  <c r="AA414" i="14"/>
  <c r="Z414" i="14"/>
  <c r="Y414" i="14"/>
  <c r="X414" i="14"/>
  <c r="W414" i="14"/>
  <c r="V414" i="14"/>
  <c r="U414" i="14"/>
  <c r="T414" i="14"/>
  <c r="S414" i="14"/>
  <c r="R414" i="14"/>
  <c r="Q414" i="14"/>
  <c r="P414" i="14"/>
  <c r="O414" i="14"/>
  <c r="N414" i="14"/>
  <c r="M414" i="14"/>
  <c r="L414" i="14"/>
  <c r="K414" i="14"/>
  <c r="J414" i="14"/>
  <c r="I414" i="14"/>
  <c r="H414" i="14"/>
  <c r="AT412" i="14"/>
  <c r="AS412" i="14"/>
  <c r="AR412" i="14"/>
  <c r="AQ412" i="14"/>
  <c r="AP412" i="14"/>
  <c r="AO412" i="14"/>
  <c r="AN412" i="14"/>
  <c r="AM412" i="14"/>
  <c r="AL412" i="14"/>
  <c r="AK412" i="14"/>
  <c r="AJ412" i="14"/>
  <c r="AI412" i="14"/>
  <c r="AH412" i="14"/>
  <c r="AG412" i="14"/>
  <c r="AF412" i="14"/>
  <c r="AE412" i="14"/>
  <c r="AD412" i="14"/>
  <c r="AC412" i="14"/>
  <c r="AB412" i="14"/>
  <c r="AA412" i="14"/>
  <c r="Z412" i="14"/>
  <c r="Y412" i="14"/>
  <c r="X412" i="14"/>
  <c r="W412" i="14"/>
  <c r="V412" i="14"/>
  <c r="U412" i="14"/>
  <c r="T412" i="14"/>
  <c r="S412" i="14"/>
  <c r="R412" i="14"/>
  <c r="Q412" i="14"/>
  <c r="P412" i="14"/>
  <c r="O412" i="14"/>
  <c r="N412" i="14"/>
  <c r="M412" i="14"/>
  <c r="L412" i="14"/>
  <c r="K412" i="14"/>
  <c r="J412" i="14"/>
  <c r="I412" i="14"/>
  <c r="H412" i="14"/>
  <c r="AT410" i="14"/>
  <c r="AS410" i="14"/>
  <c r="AR410" i="14"/>
  <c r="AQ410" i="14"/>
  <c r="AP410" i="14"/>
  <c r="AO410" i="14"/>
  <c r="AN410" i="14"/>
  <c r="AM410" i="14"/>
  <c r="AL410" i="14"/>
  <c r="AK410" i="14"/>
  <c r="AJ410" i="14"/>
  <c r="AI410" i="14"/>
  <c r="AH410" i="14"/>
  <c r="AG410" i="14"/>
  <c r="AF410" i="14"/>
  <c r="AE410" i="14"/>
  <c r="AD410" i="14"/>
  <c r="AC410" i="14"/>
  <c r="AB410" i="14"/>
  <c r="AA410" i="14"/>
  <c r="Z410" i="14"/>
  <c r="Y410" i="14"/>
  <c r="X410" i="14"/>
  <c r="W410" i="14"/>
  <c r="V410" i="14"/>
  <c r="U410" i="14"/>
  <c r="T410" i="14"/>
  <c r="S410" i="14"/>
  <c r="R410" i="14"/>
  <c r="Q410" i="14"/>
  <c r="P410" i="14"/>
  <c r="O410" i="14"/>
  <c r="N410" i="14"/>
  <c r="M410" i="14"/>
  <c r="L410" i="14"/>
  <c r="K410" i="14"/>
  <c r="J410" i="14"/>
  <c r="I410" i="14"/>
  <c r="H410" i="14"/>
  <c r="AT408" i="14"/>
  <c r="AS408" i="14"/>
  <c r="AR408" i="14"/>
  <c r="AQ408" i="14"/>
  <c r="AP408" i="14"/>
  <c r="AO408" i="14"/>
  <c r="AN408" i="14"/>
  <c r="AM408" i="14"/>
  <c r="AL408" i="14"/>
  <c r="AK408" i="14"/>
  <c r="AJ408" i="14"/>
  <c r="AI408" i="14"/>
  <c r="AH408" i="14"/>
  <c r="AG408" i="14"/>
  <c r="AF408" i="14"/>
  <c r="AE408" i="14"/>
  <c r="AD408" i="14"/>
  <c r="AC408" i="14"/>
  <c r="AB408" i="14"/>
  <c r="AA408" i="14"/>
  <c r="Z408" i="14"/>
  <c r="Y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L408" i="14"/>
  <c r="K408" i="14"/>
  <c r="J408" i="14"/>
  <c r="I408" i="14"/>
  <c r="H408" i="14"/>
  <c r="AT406" i="14"/>
  <c r="AS406" i="14"/>
  <c r="AR406" i="14"/>
  <c r="AQ406" i="14"/>
  <c r="AP406" i="14"/>
  <c r="AO406" i="14"/>
  <c r="AN406" i="14"/>
  <c r="AM406" i="14"/>
  <c r="AL406" i="14"/>
  <c r="AK406" i="14"/>
  <c r="AJ406" i="14"/>
  <c r="AI406" i="14"/>
  <c r="AH406" i="14"/>
  <c r="AG406" i="14"/>
  <c r="AF406" i="14"/>
  <c r="AE406" i="14"/>
  <c r="AD406" i="14"/>
  <c r="AC406" i="14"/>
  <c r="AB406" i="14"/>
  <c r="AA406" i="14"/>
  <c r="Z406" i="14"/>
  <c r="Y406" i="14"/>
  <c r="X406" i="14"/>
  <c r="W406" i="14"/>
  <c r="V406" i="14"/>
  <c r="U406" i="14"/>
  <c r="T406" i="14"/>
  <c r="S406" i="14"/>
  <c r="R406" i="14"/>
  <c r="Q406" i="14"/>
  <c r="P406" i="14"/>
  <c r="O406" i="14"/>
  <c r="N406" i="14"/>
  <c r="M406" i="14"/>
  <c r="L406" i="14"/>
  <c r="K406" i="14"/>
  <c r="J406" i="14"/>
  <c r="I406" i="14"/>
  <c r="H406" i="14"/>
  <c r="AT403" i="14"/>
  <c r="AS403" i="14"/>
  <c r="AR403" i="14"/>
  <c r="AQ403" i="14"/>
  <c r="AP403" i="14"/>
  <c r="AO403" i="14"/>
  <c r="AN403" i="14"/>
  <c r="AM403" i="14"/>
  <c r="AL403" i="14"/>
  <c r="AK403" i="14"/>
  <c r="AJ403" i="14"/>
  <c r="AI403" i="14"/>
  <c r="AH403" i="14"/>
  <c r="AG403" i="14"/>
  <c r="AF403" i="14"/>
  <c r="AE403" i="14"/>
  <c r="AD403" i="14"/>
  <c r="AC403" i="14"/>
  <c r="AB403" i="14"/>
  <c r="AA403" i="14"/>
  <c r="Z403" i="14"/>
  <c r="Y403" i="14"/>
  <c r="X403" i="14"/>
  <c r="W403" i="14"/>
  <c r="V403" i="14"/>
  <c r="U403" i="14"/>
  <c r="T403" i="14"/>
  <c r="S403" i="14"/>
  <c r="R403" i="14"/>
  <c r="Q403" i="14"/>
  <c r="P403" i="14"/>
  <c r="O403" i="14"/>
  <c r="N403" i="14"/>
  <c r="M403" i="14"/>
  <c r="L403" i="14"/>
  <c r="K403" i="14"/>
  <c r="J403" i="14"/>
  <c r="I403" i="14"/>
  <c r="H403" i="14"/>
  <c r="AT401" i="14"/>
  <c r="AS401" i="14"/>
  <c r="AR401" i="14"/>
  <c r="AQ401" i="14"/>
  <c r="AP401" i="14"/>
  <c r="AO401" i="14"/>
  <c r="AN401" i="14"/>
  <c r="AM401" i="14"/>
  <c r="AL401" i="14"/>
  <c r="AK401" i="14"/>
  <c r="AJ401" i="14"/>
  <c r="AI401" i="14"/>
  <c r="AH401" i="14"/>
  <c r="AG401" i="14"/>
  <c r="AF401" i="14"/>
  <c r="AE401" i="14"/>
  <c r="AD401" i="14"/>
  <c r="AC401" i="14"/>
  <c r="AB401" i="14"/>
  <c r="AA401" i="14"/>
  <c r="Z401" i="14"/>
  <c r="Y401" i="14"/>
  <c r="X401" i="14"/>
  <c r="W401" i="14"/>
  <c r="V401" i="14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AT399" i="14"/>
  <c r="AS399" i="14"/>
  <c r="AR399" i="14"/>
  <c r="AQ399" i="14"/>
  <c r="AP399" i="14"/>
  <c r="AO399" i="14"/>
  <c r="AN399" i="14"/>
  <c r="AM399" i="14"/>
  <c r="AL399" i="14"/>
  <c r="AK399" i="14"/>
  <c r="AJ399" i="14"/>
  <c r="AI399" i="14"/>
  <c r="AH399" i="14"/>
  <c r="AG399" i="14"/>
  <c r="AF399" i="14"/>
  <c r="AE399" i="14"/>
  <c r="AD399" i="14"/>
  <c r="AC399" i="14"/>
  <c r="AB399" i="14"/>
  <c r="AA399" i="14"/>
  <c r="Z399" i="14"/>
  <c r="Y399" i="14"/>
  <c r="X399" i="14"/>
  <c r="W399" i="14"/>
  <c r="V399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AT395" i="14"/>
  <c r="AS395" i="14"/>
  <c r="AR395" i="14"/>
  <c r="AQ395" i="14"/>
  <c r="AP395" i="14"/>
  <c r="AO395" i="14"/>
  <c r="AN395" i="14"/>
  <c r="AM395" i="14"/>
  <c r="AL395" i="14"/>
  <c r="AK395" i="14"/>
  <c r="AJ395" i="14"/>
  <c r="AI395" i="14"/>
  <c r="AH395" i="14"/>
  <c r="AG395" i="14"/>
  <c r="AF395" i="14"/>
  <c r="AE395" i="14"/>
  <c r="AD395" i="14"/>
  <c r="AC395" i="14"/>
  <c r="AB395" i="14"/>
  <c r="AA395" i="14"/>
  <c r="Z395" i="14"/>
  <c r="Y395" i="14"/>
  <c r="X395" i="14"/>
  <c r="W395" i="14"/>
  <c r="V395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AT393" i="14"/>
  <c r="AS393" i="14"/>
  <c r="AR393" i="14"/>
  <c r="AQ393" i="14"/>
  <c r="AP393" i="14"/>
  <c r="AO393" i="14"/>
  <c r="AN393" i="14"/>
  <c r="AM393" i="14"/>
  <c r="AL393" i="14"/>
  <c r="AK393" i="14"/>
  <c r="AJ393" i="14"/>
  <c r="AI393" i="14"/>
  <c r="AH393" i="14"/>
  <c r="AG393" i="14"/>
  <c r="AF393" i="14"/>
  <c r="AE393" i="14"/>
  <c r="AD393" i="14"/>
  <c r="AC393" i="14"/>
  <c r="AB393" i="14"/>
  <c r="AA393" i="14"/>
  <c r="Z393" i="14"/>
  <c r="Y393" i="14"/>
  <c r="X393" i="14"/>
  <c r="W393" i="14"/>
  <c r="V393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AT391" i="14"/>
  <c r="AS391" i="14"/>
  <c r="AR391" i="14"/>
  <c r="AQ391" i="14"/>
  <c r="AP391" i="14"/>
  <c r="AO391" i="14"/>
  <c r="AN391" i="14"/>
  <c r="AM391" i="14"/>
  <c r="AL391" i="14"/>
  <c r="AK391" i="14"/>
  <c r="AJ391" i="14"/>
  <c r="AI391" i="14"/>
  <c r="AH391" i="14"/>
  <c r="AG391" i="14"/>
  <c r="AF391" i="14"/>
  <c r="AE391" i="14"/>
  <c r="AD391" i="14"/>
  <c r="AC391" i="14"/>
  <c r="AB391" i="14"/>
  <c r="AA391" i="14"/>
  <c r="Z391" i="14"/>
  <c r="Y391" i="14"/>
  <c r="X391" i="14"/>
  <c r="W391" i="14"/>
  <c r="V391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AT389" i="14"/>
  <c r="AS389" i="14"/>
  <c r="AR389" i="14"/>
  <c r="AQ389" i="14"/>
  <c r="AP389" i="14"/>
  <c r="AO389" i="14"/>
  <c r="AN389" i="14"/>
  <c r="AM389" i="14"/>
  <c r="AL389" i="14"/>
  <c r="AK389" i="14"/>
  <c r="AJ389" i="14"/>
  <c r="AI389" i="14"/>
  <c r="AH389" i="14"/>
  <c r="AG389" i="14"/>
  <c r="AF389" i="14"/>
  <c r="AE389" i="14"/>
  <c r="AD389" i="14"/>
  <c r="AC389" i="14"/>
  <c r="AB389" i="14"/>
  <c r="AA389" i="14"/>
  <c r="Z389" i="14"/>
  <c r="Y389" i="14"/>
  <c r="X389" i="14"/>
  <c r="W389" i="14"/>
  <c r="V389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AT387" i="14"/>
  <c r="AS387" i="14"/>
  <c r="AR387" i="14"/>
  <c r="AQ387" i="14"/>
  <c r="AP387" i="14"/>
  <c r="AO387" i="14"/>
  <c r="AN387" i="14"/>
  <c r="AM387" i="14"/>
  <c r="AL387" i="14"/>
  <c r="AK387" i="14"/>
  <c r="AJ387" i="14"/>
  <c r="AI387" i="14"/>
  <c r="AH387" i="14"/>
  <c r="AG387" i="14"/>
  <c r="AF387" i="14"/>
  <c r="AE387" i="14"/>
  <c r="AD387" i="14"/>
  <c r="AC387" i="14"/>
  <c r="AB387" i="14"/>
  <c r="AA387" i="14"/>
  <c r="Z387" i="14"/>
  <c r="Y387" i="14"/>
  <c r="X387" i="14"/>
  <c r="W387" i="14"/>
  <c r="V387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AT385" i="14"/>
  <c r="AS385" i="14"/>
  <c r="AR385" i="14"/>
  <c r="AQ385" i="14"/>
  <c r="AP385" i="14"/>
  <c r="AO385" i="14"/>
  <c r="AN385" i="14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Z385" i="14"/>
  <c r="Y385" i="14"/>
  <c r="X385" i="14"/>
  <c r="W385" i="14"/>
  <c r="V385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AT382" i="14"/>
  <c r="AS382" i="14"/>
  <c r="AR382" i="14"/>
  <c r="AQ382" i="14"/>
  <c r="AP382" i="14"/>
  <c r="AO382" i="14"/>
  <c r="AN382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Z382" i="14"/>
  <c r="Y382" i="14"/>
  <c r="X382" i="14"/>
  <c r="W382" i="14"/>
  <c r="V382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AT380" i="14"/>
  <c r="AS380" i="14"/>
  <c r="AR380" i="14"/>
  <c r="AQ380" i="14"/>
  <c r="AP380" i="14"/>
  <c r="AO380" i="14"/>
  <c r="AN380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Z380" i="14"/>
  <c r="Y380" i="14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F442" i="14"/>
  <c r="F405" i="14"/>
  <c r="F398" i="14"/>
  <c r="F384" i="14"/>
  <c r="F379" i="14"/>
  <c r="I376" i="14"/>
  <c r="I375" i="14" s="1"/>
  <c r="J376" i="14"/>
  <c r="J375" i="14" s="1"/>
  <c r="K376" i="14"/>
  <c r="K375" i="14" s="1"/>
  <c r="L376" i="14"/>
  <c r="L375" i="14" s="1"/>
  <c r="M376" i="14"/>
  <c r="M375" i="14" s="1"/>
  <c r="N376" i="14"/>
  <c r="N375" i="14" s="1"/>
  <c r="O376" i="14"/>
  <c r="O375" i="14" s="1"/>
  <c r="P376" i="14"/>
  <c r="P375" i="14" s="1"/>
  <c r="Q376" i="14"/>
  <c r="Q375" i="14" s="1"/>
  <c r="R376" i="14"/>
  <c r="R375" i="14" s="1"/>
  <c r="S376" i="14"/>
  <c r="S375" i="14" s="1"/>
  <c r="T376" i="14"/>
  <c r="T375" i="14" s="1"/>
  <c r="U376" i="14"/>
  <c r="U375" i="14" s="1"/>
  <c r="V376" i="14"/>
  <c r="V375" i="14" s="1"/>
  <c r="W376" i="14"/>
  <c r="W375" i="14" s="1"/>
  <c r="X376" i="14"/>
  <c r="X375" i="14" s="1"/>
  <c r="Y376" i="14"/>
  <c r="Y375" i="14" s="1"/>
  <c r="Z376" i="14"/>
  <c r="Z375" i="14" s="1"/>
  <c r="AA376" i="14"/>
  <c r="AA375" i="14" s="1"/>
  <c r="AB376" i="14"/>
  <c r="AB375" i="14" s="1"/>
  <c r="AC376" i="14"/>
  <c r="AC375" i="14" s="1"/>
  <c r="AD376" i="14"/>
  <c r="AD375" i="14" s="1"/>
  <c r="AE376" i="14"/>
  <c r="AE375" i="14" s="1"/>
  <c r="AF376" i="14"/>
  <c r="AF375" i="14" s="1"/>
  <c r="AG376" i="14"/>
  <c r="AG375" i="14" s="1"/>
  <c r="AH376" i="14"/>
  <c r="AH375" i="14" s="1"/>
  <c r="AI376" i="14"/>
  <c r="AI375" i="14" s="1"/>
  <c r="AJ376" i="14"/>
  <c r="AJ375" i="14" s="1"/>
  <c r="AK376" i="14"/>
  <c r="AK375" i="14" s="1"/>
  <c r="AL376" i="14"/>
  <c r="AL375" i="14" s="1"/>
  <c r="AM376" i="14"/>
  <c r="AM375" i="14" s="1"/>
  <c r="AN376" i="14"/>
  <c r="AN375" i="14" s="1"/>
  <c r="AO376" i="14"/>
  <c r="AO375" i="14" s="1"/>
  <c r="AP376" i="14"/>
  <c r="AP375" i="14" s="1"/>
  <c r="AQ376" i="14"/>
  <c r="AR376" i="14"/>
  <c r="AR375" i="14" s="1"/>
  <c r="AS376" i="14"/>
  <c r="AS375" i="14" s="1"/>
  <c r="AT376" i="14"/>
  <c r="AT375" i="14" s="1"/>
  <c r="H376" i="14"/>
  <c r="H375" i="14" s="1"/>
  <c r="AQ375" i="14"/>
  <c r="F375" i="14"/>
  <c r="AT373" i="14"/>
  <c r="AS373" i="14"/>
  <c r="AR373" i="14"/>
  <c r="AQ373" i="14"/>
  <c r="AP373" i="14"/>
  <c r="AO373" i="14"/>
  <c r="AN373" i="14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Z373" i="14"/>
  <c r="Y373" i="14"/>
  <c r="X373" i="14"/>
  <c r="W373" i="14"/>
  <c r="V373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AT371" i="14"/>
  <c r="AS371" i="14"/>
  <c r="AR371" i="14"/>
  <c r="AQ371" i="14"/>
  <c r="AP371" i="14"/>
  <c r="AO371" i="14"/>
  <c r="AN371" i="14"/>
  <c r="AM371" i="14"/>
  <c r="AL371" i="14"/>
  <c r="AK371" i="14"/>
  <c r="AJ371" i="14"/>
  <c r="AI371" i="14"/>
  <c r="AH371" i="14"/>
  <c r="AG371" i="14"/>
  <c r="AF371" i="14"/>
  <c r="AE371" i="14"/>
  <c r="AD371" i="14"/>
  <c r="AC371" i="14"/>
  <c r="AB371" i="14"/>
  <c r="AA371" i="14"/>
  <c r="Z371" i="14"/>
  <c r="Y371" i="14"/>
  <c r="X371" i="14"/>
  <c r="W371" i="14"/>
  <c r="V371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AT369" i="14"/>
  <c r="AS369" i="14"/>
  <c r="AR369" i="14"/>
  <c r="AQ369" i="14"/>
  <c r="AP369" i="14"/>
  <c r="AO369" i="14"/>
  <c r="AN369" i="14"/>
  <c r="AM369" i="14"/>
  <c r="AL369" i="14"/>
  <c r="AK369" i="14"/>
  <c r="AJ369" i="14"/>
  <c r="AI369" i="14"/>
  <c r="AH369" i="14"/>
  <c r="AG369" i="14"/>
  <c r="AF369" i="14"/>
  <c r="AE369" i="14"/>
  <c r="AD369" i="14"/>
  <c r="AC369" i="14"/>
  <c r="AB369" i="14"/>
  <c r="AA369" i="14"/>
  <c r="Z369" i="14"/>
  <c r="Y369" i="14"/>
  <c r="X369" i="14"/>
  <c r="W369" i="14"/>
  <c r="V369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AT367" i="14"/>
  <c r="AS367" i="14"/>
  <c r="AR367" i="14"/>
  <c r="AQ367" i="14"/>
  <c r="AP367" i="14"/>
  <c r="AO367" i="14"/>
  <c r="AN367" i="14"/>
  <c r="AM367" i="14"/>
  <c r="AL367" i="14"/>
  <c r="AK367" i="14"/>
  <c r="AJ367" i="14"/>
  <c r="AI367" i="14"/>
  <c r="AH367" i="14"/>
  <c r="AG367" i="14"/>
  <c r="AF367" i="14"/>
  <c r="AE367" i="14"/>
  <c r="AD367" i="14"/>
  <c r="AC367" i="14"/>
  <c r="AB367" i="14"/>
  <c r="AA367" i="14"/>
  <c r="Z367" i="14"/>
  <c r="Y367" i="14"/>
  <c r="X367" i="14"/>
  <c r="W367" i="14"/>
  <c r="V367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AT365" i="14"/>
  <c r="AS365" i="14"/>
  <c r="AR365" i="14"/>
  <c r="AQ365" i="14"/>
  <c r="AP365" i="14"/>
  <c r="AO365" i="14"/>
  <c r="AN365" i="14"/>
  <c r="AM365" i="14"/>
  <c r="AL365" i="14"/>
  <c r="AK365" i="14"/>
  <c r="AJ365" i="14"/>
  <c r="AI365" i="14"/>
  <c r="AH365" i="14"/>
  <c r="AG365" i="14"/>
  <c r="AF365" i="14"/>
  <c r="AE365" i="14"/>
  <c r="AD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AT363" i="14"/>
  <c r="AS363" i="14"/>
  <c r="AR363" i="14"/>
  <c r="AQ363" i="14"/>
  <c r="AP363" i="14"/>
  <c r="AO363" i="14"/>
  <c r="AN363" i="14"/>
  <c r="AM363" i="14"/>
  <c r="AL363" i="14"/>
  <c r="AK363" i="14"/>
  <c r="AJ363" i="14"/>
  <c r="AI363" i="14"/>
  <c r="AH363" i="14"/>
  <c r="AG363" i="14"/>
  <c r="AF363" i="14"/>
  <c r="AE363" i="14"/>
  <c r="AD363" i="14"/>
  <c r="AC363" i="14"/>
  <c r="AB363" i="14"/>
  <c r="AA363" i="14"/>
  <c r="Z363" i="14"/>
  <c r="Y363" i="14"/>
  <c r="X363" i="14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AT361" i="14"/>
  <c r="AS361" i="14"/>
  <c r="AR361" i="14"/>
  <c r="AQ361" i="14"/>
  <c r="AP361" i="14"/>
  <c r="AO361" i="14"/>
  <c r="AN361" i="14"/>
  <c r="AM361" i="14"/>
  <c r="AL361" i="14"/>
  <c r="AK361" i="14"/>
  <c r="AJ361" i="14"/>
  <c r="AI361" i="14"/>
  <c r="AH361" i="14"/>
  <c r="AG361" i="14"/>
  <c r="AF361" i="14"/>
  <c r="AE361" i="14"/>
  <c r="AD361" i="14"/>
  <c r="AC361" i="14"/>
  <c r="AB361" i="14"/>
  <c r="AA361" i="14"/>
  <c r="Z361" i="14"/>
  <c r="Y361" i="14"/>
  <c r="X361" i="14"/>
  <c r="W361" i="14"/>
  <c r="V361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AT359" i="14"/>
  <c r="AS359" i="14"/>
  <c r="AR359" i="14"/>
  <c r="AQ359" i="14"/>
  <c r="AP359" i="14"/>
  <c r="AO359" i="14"/>
  <c r="AN359" i="14"/>
  <c r="AM359" i="14"/>
  <c r="AL359" i="14"/>
  <c r="AK359" i="14"/>
  <c r="AJ359" i="14"/>
  <c r="AI359" i="14"/>
  <c r="AH359" i="14"/>
  <c r="AG359" i="14"/>
  <c r="AF359" i="14"/>
  <c r="AE359" i="14"/>
  <c r="AD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AT357" i="14"/>
  <c r="AS357" i="14"/>
  <c r="AR357" i="14"/>
  <c r="AQ357" i="14"/>
  <c r="AP357" i="14"/>
  <c r="AO357" i="14"/>
  <c r="AN357" i="14"/>
  <c r="AM357" i="14"/>
  <c r="AL357" i="14"/>
  <c r="AK357" i="14"/>
  <c r="AJ357" i="14"/>
  <c r="AI357" i="14"/>
  <c r="AH357" i="14"/>
  <c r="AG357" i="14"/>
  <c r="AF357" i="14"/>
  <c r="AE357" i="14"/>
  <c r="AD357" i="14"/>
  <c r="AC357" i="14"/>
  <c r="AB357" i="14"/>
  <c r="AA357" i="14"/>
  <c r="Z357" i="14"/>
  <c r="Y357" i="14"/>
  <c r="X357" i="14"/>
  <c r="W357" i="14"/>
  <c r="V357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AT355" i="14"/>
  <c r="AS355" i="14"/>
  <c r="AR355" i="14"/>
  <c r="AQ355" i="14"/>
  <c r="AP355" i="14"/>
  <c r="AO355" i="14"/>
  <c r="AN355" i="14"/>
  <c r="AM355" i="14"/>
  <c r="AL355" i="14"/>
  <c r="AK355" i="14"/>
  <c r="AJ355" i="14"/>
  <c r="AI355" i="14"/>
  <c r="AH355" i="14"/>
  <c r="AG355" i="14"/>
  <c r="AF355" i="14"/>
  <c r="AE355" i="14"/>
  <c r="AD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AT353" i="14"/>
  <c r="AS353" i="14"/>
  <c r="AR353" i="14"/>
  <c r="AQ353" i="14"/>
  <c r="AP353" i="14"/>
  <c r="AO353" i="14"/>
  <c r="AN353" i="14"/>
  <c r="AM353" i="14"/>
  <c r="AL353" i="14"/>
  <c r="AK353" i="14"/>
  <c r="AJ353" i="14"/>
  <c r="AI353" i="14"/>
  <c r="AH353" i="14"/>
  <c r="AG353" i="14"/>
  <c r="AF353" i="14"/>
  <c r="AE353" i="14"/>
  <c r="AD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AT351" i="14"/>
  <c r="AS351" i="14"/>
  <c r="AR351" i="14"/>
  <c r="AQ351" i="14"/>
  <c r="AP351" i="14"/>
  <c r="AO351" i="14"/>
  <c r="AN351" i="14"/>
  <c r="AM351" i="14"/>
  <c r="AL351" i="14"/>
  <c r="AK351" i="14"/>
  <c r="AJ351" i="14"/>
  <c r="AI351" i="14"/>
  <c r="AH351" i="14"/>
  <c r="AG351" i="14"/>
  <c r="AF351" i="14"/>
  <c r="AE351" i="14"/>
  <c r="AD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AT349" i="14"/>
  <c r="AS349" i="14"/>
  <c r="AR349" i="14"/>
  <c r="AQ349" i="14"/>
  <c r="AP349" i="14"/>
  <c r="AO349" i="14"/>
  <c r="AN349" i="14"/>
  <c r="AM349" i="14"/>
  <c r="AL349" i="14"/>
  <c r="AK349" i="14"/>
  <c r="AJ349" i="14"/>
  <c r="AI349" i="14"/>
  <c r="AH349" i="14"/>
  <c r="AG349" i="14"/>
  <c r="AF349" i="14"/>
  <c r="AE349" i="14"/>
  <c r="AD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AT347" i="14"/>
  <c r="AS347" i="14"/>
  <c r="AR347" i="14"/>
  <c r="AQ347" i="14"/>
  <c r="AP347" i="14"/>
  <c r="AO347" i="14"/>
  <c r="AN347" i="14"/>
  <c r="AM347" i="14"/>
  <c r="AL347" i="14"/>
  <c r="AK347" i="14"/>
  <c r="AJ347" i="14"/>
  <c r="AI347" i="14"/>
  <c r="AH347" i="14"/>
  <c r="AG347" i="14"/>
  <c r="AF347" i="14"/>
  <c r="AE347" i="14"/>
  <c r="AD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AT345" i="14"/>
  <c r="AS345" i="14"/>
  <c r="AR345" i="14"/>
  <c r="AQ345" i="14"/>
  <c r="AP345" i="14"/>
  <c r="AO345" i="14"/>
  <c r="AN345" i="14"/>
  <c r="AM345" i="14"/>
  <c r="AL345" i="14"/>
  <c r="AK345" i="14"/>
  <c r="AJ345" i="14"/>
  <c r="AI345" i="14"/>
  <c r="AH345" i="14"/>
  <c r="AG345" i="14"/>
  <c r="AF345" i="14"/>
  <c r="AE345" i="14"/>
  <c r="AD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AT343" i="14"/>
  <c r="AS343" i="14"/>
  <c r="AR343" i="14"/>
  <c r="AQ343" i="14"/>
  <c r="AP343" i="14"/>
  <c r="AO343" i="14"/>
  <c r="AN343" i="14"/>
  <c r="AM343" i="14"/>
  <c r="AL343" i="14"/>
  <c r="AK343" i="14"/>
  <c r="AJ343" i="14"/>
  <c r="AI343" i="14"/>
  <c r="AH343" i="14"/>
  <c r="AG343" i="14"/>
  <c r="AF343" i="14"/>
  <c r="AE343" i="14"/>
  <c r="AD343" i="14"/>
  <c r="AC343" i="14"/>
  <c r="AB343" i="14"/>
  <c r="AA343" i="14"/>
  <c r="Z343" i="14"/>
  <c r="Y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AT341" i="14"/>
  <c r="AS341" i="14"/>
  <c r="AR341" i="14"/>
  <c r="AQ341" i="14"/>
  <c r="AP341" i="14"/>
  <c r="AO341" i="14"/>
  <c r="AN341" i="14"/>
  <c r="AM341" i="14"/>
  <c r="AL341" i="14"/>
  <c r="AK341" i="14"/>
  <c r="AJ341" i="14"/>
  <c r="AI341" i="14"/>
  <c r="AH341" i="14"/>
  <c r="AG341" i="14"/>
  <c r="AF341" i="14"/>
  <c r="AE341" i="14"/>
  <c r="AD341" i="14"/>
  <c r="AC341" i="14"/>
  <c r="AB341" i="14"/>
  <c r="AA341" i="14"/>
  <c r="Z341" i="14"/>
  <c r="Y341" i="14"/>
  <c r="X341" i="14"/>
  <c r="W341" i="14"/>
  <c r="V341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AT339" i="14"/>
  <c r="AS339" i="14"/>
  <c r="AR339" i="14"/>
  <c r="AQ339" i="14"/>
  <c r="AP339" i="14"/>
  <c r="AO339" i="14"/>
  <c r="AN339" i="14"/>
  <c r="AM339" i="14"/>
  <c r="AL339" i="14"/>
  <c r="AK339" i="14"/>
  <c r="AJ339" i="14"/>
  <c r="AI339" i="14"/>
  <c r="AH339" i="14"/>
  <c r="AG339" i="14"/>
  <c r="AF339" i="14"/>
  <c r="AE339" i="14"/>
  <c r="AD339" i="14"/>
  <c r="AC339" i="14"/>
  <c r="AB339" i="14"/>
  <c r="AA339" i="14"/>
  <c r="Z339" i="14"/>
  <c r="Y339" i="14"/>
  <c r="X339" i="14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F338" i="14"/>
  <c r="AT331" i="14"/>
  <c r="AS331" i="14"/>
  <c r="AR331" i="14"/>
  <c r="AQ331" i="14"/>
  <c r="AP331" i="14"/>
  <c r="AO331" i="14"/>
  <c r="AN331" i="14"/>
  <c r="AM331" i="14"/>
  <c r="AL331" i="14"/>
  <c r="AK331" i="14"/>
  <c r="AJ331" i="14"/>
  <c r="AI331" i="14"/>
  <c r="AH331" i="14"/>
  <c r="AG331" i="14"/>
  <c r="AF331" i="14"/>
  <c r="AE331" i="14"/>
  <c r="AD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F331" i="14"/>
  <c r="AT328" i="14"/>
  <c r="AS328" i="14"/>
  <c r="AR328" i="14"/>
  <c r="AQ328" i="14"/>
  <c r="AP328" i="14"/>
  <c r="AO328" i="14"/>
  <c r="AN328" i="14"/>
  <c r="AM328" i="14"/>
  <c r="AL328" i="14"/>
  <c r="AK328" i="14"/>
  <c r="AJ328" i="14"/>
  <c r="AI328" i="14"/>
  <c r="AH328" i="14"/>
  <c r="AG328" i="14"/>
  <c r="AF328" i="14"/>
  <c r="AE328" i="14"/>
  <c r="AD328" i="14"/>
  <c r="AC328" i="14"/>
  <c r="AB328" i="14"/>
  <c r="AA328" i="14"/>
  <c r="Z328" i="14"/>
  <c r="Y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AT326" i="14"/>
  <c r="AS326" i="14"/>
  <c r="AR326" i="14"/>
  <c r="AQ326" i="14"/>
  <c r="AP326" i="14"/>
  <c r="AO326" i="14"/>
  <c r="AN326" i="14"/>
  <c r="AM326" i="14"/>
  <c r="AL326" i="14"/>
  <c r="AK326" i="14"/>
  <c r="AJ326" i="14"/>
  <c r="AI326" i="14"/>
  <c r="AH326" i="14"/>
  <c r="AG326" i="14"/>
  <c r="AF326" i="14"/>
  <c r="AE326" i="14"/>
  <c r="AD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AT324" i="14"/>
  <c r="AS324" i="14"/>
  <c r="AR324" i="14"/>
  <c r="AQ324" i="14"/>
  <c r="AP324" i="14"/>
  <c r="AO324" i="14"/>
  <c r="AN324" i="14"/>
  <c r="AM324" i="14"/>
  <c r="AL324" i="14"/>
  <c r="AK324" i="14"/>
  <c r="AJ324" i="14"/>
  <c r="AI324" i="14"/>
  <c r="AH324" i="14"/>
  <c r="AG324" i="14"/>
  <c r="AF324" i="14"/>
  <c r="AE324" i="14"/>
  <c r="AD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AT322" i="14"/>
  <c r="AS322" i="14"/>
  <c r="AR322" i="14"/>
  <c r="AQ322" i="14"/>
  <c r="AP322" i="14"/>
  <c r="AO322" i="14"/>
  <c r="AN322" i="14"/>
  <c r="AM322" i="14"/>
  <c r="AL322" i="14"/>
  <c r="AK322" i="14"/>
  <c r="AJ322" i="14"/>
  <c r="AI322" i="14"/>
  <c r="AH322" i="14"/>
  <c r="AG322" i="14"/>
  <c r="AF322" i="14"/>
  <c r="AE322" i="14"/>
  <c r="AD322" i="14"/>
  <c r="AC322" i="14"/>
  <c r="AB322" i="14"/>
  <c r="AA322" i="14"/>
  <c r="Z322" i="14"/>
  <c r="Y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AT320" i="14"/>
  <c r="AS320" i="14"/>
  <c r="AR320" i="14"/>
  <c r="AQ320" i="14"/>
  <c r="AP320" i="14"/>
  <c r="AO320" i="14"/>
  <c r="AN320" i="14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AT318" i="14"/>
  <c r="AS318" i="14"/>
  <c r="AR318" i="14"/>
  <c r="AQ318" i="14"/>
  <c r="AP318" i="14"/>
  <c r="AO318" i="14"/>
  <c r="AN318" i="14"/>
  <c r="AM318" i="14"/>
  <c r="AL318" i="14"/>
  <c r="AK318" i="14"/>
  <c r="AJ318" i="14"/>
  <c r="AI318" i="14"/>
  <c r="AH318" i="14"/>
  <c r="AG318" i="14"/>
  <c r="AF318" i="14"/>
  <c r="AE318" i="14"/>
  <c r="AD318" i="14"/>
  <c r="AC318" i="14"/>
  <c r="AB318" i="14"/>
  <c r="AA318" i="14"/>
  <c r="Z318" i="14"/>
  <c r="Y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F317" i="14"/>
  <c r="H315" i="14"/>
  <c r="AT313" i="14"/>
  <c r="AT312" i="14" s="1"/>
  <c r="AS313" i="14"/>
  <c r="AS312" i="14" s="1"/>
  <c r="AR313" i="14"/>
  <c r="AR312" i="14" s="1"/>
  <c r="AQ313" i="14"/>
  <c r="AQ312" i="14" s="1"/>
  <c r="AP313" i="14"/>
  <c r="AP312" i="14" s="1"/>
  <c r="AO313" i="14"/>
  <c r="AO312" i="14" s="1"/>
  <c r="AN313" i="14"/>
  <c r="AN312" i="14" s="1"/>
  <c r="AM313" i="14"/>
  <c r="AM312" i="14" s="1"/>
  <c r="AL313" i="14"/>
  <c r="AL312" i="14" s="1"/>
  <c r="AK313" i="14"/>
  <c r="AK312" i="14" s="1"/>
  <c r="AJ313" i="14"/>
  <c r="AJ312" i="14" s="1"/>
  <c r="AI313" i="14"/>
  <c r="AI312" i="14" s="1"/>
  <c r="AH313" i="14"/>
  <c r="AH312" i="14" s="1"/>
  <c r="AG313" i="14"/>
  <c r="AG312" i="14" s="1"/>
  <c r="AF313" i="14"/>
  <c r="AF312" i="14" s="1"/>
  <c r="AE313" i="14"/>
  <c r="AE312" i="14" s="1"/>
  <c r="AD313" i="14"/>
  <c r="AD312" i="14" s="1"/>
  <c r="AC313" i="14"/>
  <c r="AC312" i="14" s="1"/>
  <c r="AB313" i="14"/>
  <c r="AB312" i="14" s="1"/>
  <c r="AA313" i="14"/>
  <c r="AA312" i="14" s="1"/>
  <c r="Z313" i="14"/>
  <c r="Z312" i="14" s="1"/>
  <c r="Y313" i="14"/>
  <c r="Y312" i="14" s="1"/>
  <c r="X313" i="14"/>
  <c r="X312" i="14" s="1"/>
  <c r="W313" i="14"/>
  <c r="W312" i="14" s="1"/>
  <c r="V313" i="14"/>
  <c r="V312" i="14" s="1"/>
  <c r="U313" i="14"/>
  <c r="U312" i="14" s="1"/>
  <c r="T313" i="14"/>
  <c r="T312" i="14" s="1"/>
  <c r="S313" i="14"/>
  <c r="S312" i="14" s="1"/>
  <c r="R313" i="14"/>
  <c r="R312" i="14" s="1"/>
  <c r="Q313" i="14"/>
  <c r="Q312" i="14" s="1"/>
  <c r="P313" i="14"/>
  <c r="P312" i="14" s="1"/>
  <c r="O313" i="14"/>
  <c r="O312" i="14" s="1"/>
  <c r="N313" i="14"/>
  <c r="N312" i="14" s="1"/>
  <c r="M313" i="14"/>
  <c r="M312" i="14" s="1"/>
  <c r="L313" i="14"/>
  <c r="L312" i="14" s="1"/>
  <c r="K313" i="14"/>
  <c r="K312" i="14" s="1"/>
  <c r="J313" i="14"/>
  <c r="J312" i="14" s="1"/>
  <c r="I313" i="14"/>
  <c r="I312" i="14" s="1"/>
  <c r="H313" i="14"/>
  <c r="F312" i="14"/>
  <c r="F304" i="14"/>
  <c r="F303" i="14" s="1"/>
  <c r="F294" i="14"/>
  <c r="F287" i="14"/>
  <c r="F280" i="14"/>
  <c r="F273" i="14"/>
  <c r="F266" i="14"/>
  <c r="F259" i="14"/>
  <c r="F252" i="14"/>
  <c r="F245" i="14"/>
  <c r="F238" i="14"/>
  <c r="F231" i="14"/>
  <c r="F224" i="14"/>
  <c r="F217" i="14"/>
  <c r="F210" i="14"/>
  <c r="F203" i="14"/>
  <c r="F196" i="14"/>
  <c r="F189" i="14"/>
  <c r="F182" i="14"/>
  <c r="F175" i="14"/>
  <c r="F167" i="14"/>
  <c r="F160" i="14"/>
  <c r="F153" i="14"/>
  <c r="AT309" i="14"/>
  <c r="AS309" i="14"/>
  <c r="AR309" i="14"/>
  <c r="AQ309" i="14"/>
  <c r="AP309" i="14"/>
  <c r="AO309" i="14"/>
  <c r="AN309" i="14"/>
  <c r="AM309" i="14"/>
  <c r="AL309" i="14"/>
  <c r="AK309" i="14"/>
  <c r="AJ309" i="14"/>
  <c r="AI309" i="14"/>
  <c r="AH309" i="14"/>
  <c r="AG309" i="14"/>
  <c r="AF309" i="14"/>
  <c r="AE309" i="14"/>
  <c r="AD309" i="14"/>
  <c r="AC309" i="14"/>
  <c r="AB309" i="14"/>
  <c r="AA309" i="14"/>
  <c r="Z309" i="14"/>
  <c r="Y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AT307" i="14"/>
  <c r="AS307" i="14"/>
  <c r="AR307" i="14"/>
  <c r="AQ307" i="14"/>
  <c r="AP307" i="14"/>
  <c r="AO307" i="14"/>
  <c r="AN307" i="14"/>
  <c r="AM307" i="14"/>
  <c r="AL307" i="14"/>
  <c r="AK307" i="14"/>
  <c r="AJ307" i="14"/>
  <c r="AI307" i="14"/>
  <c r="AH307" i="14"/>
  <c r="AG307" i="14"/>
  <c r="AF307" i="14"/>
  <c r="AE307" i="14"/>
  <c r="AD307" i="14"/>
  <c r="AC307" i="14"/>
  <c r="AB307" i="14"/>
  <c r="AA307" i="14"/>
  <c r="Z307" i="14"/>
  <c r="Y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AT305" i="14"/>
  <c r="AS305" i="14"/>
  <c r="AR305" i="14"/>
  <c r="AQ305" i="14"/>
  <c r="AP305" i="14"/>
  <c r="AO305" i="14"/>
  <c r="AN305" i="14"/>
  <c r="AM305" i="14"/>
  <c r="AL305" i="14"/>
  <c r="AK305" i="14"/>
  <c r="AJ305" i="14"/>
  <c r="AI305" i="14"/>
  <c r="AH305" i="14"/>
  <c r="AG305" i="14"/>
  <c r="AF305" i="14"/>
  <c r="AE305" i="14"/>
  <c r="AD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AT301" i="14"/>
  <c r="AS301" i="14"/>
  <c r="AR301" i="14"/>
  <c r="AQ301" i="14"/>
  <c r="AP301" i="14"/>
  <c r="AO301" i="14"/>
  <c r="AN301" i="14"/>
  <c r="AM301" i="14"/>
  <c r="AL301" i="14"/>
  <c r="AK301" i="14"/>
  <c r="AJ301" i="14"/>
  <c r="AI301" i="14"/>
  <c r="AH301" i="14"/>
  <c r="AG301" i="14"/>
  <c r="AF301" i="14"/>
  <c r="AE301" i="14"/>
  <c r="AD301" i="14"/>
  <c r="AC301" i="14"/>
  <c r="AB301" i="14"/>
  <c r="AA301" i="14"/>
  <c r="Z301" i="14"/>
  <c r="Y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AT299" i="14"/>
  <c r="AS299" i="14"/>
  <c r="AR299" i="14"/>
  <c r="AQ299" i="14"/>
  <c r="AP299" i="14"/>
  <c r="AO299" i="14"/>
  <c r="AN299" i="14"/>
  <c r="AM299" i="14"/>
  <c r="AL299" i="14"/>
  <c r="AK299" i="14"/>
  <c r="AJ299" i="14"/>
  <c r="AI299" i="14"/>
  <c r="AH299" i="14"/>
  <c r="AG299" i="14"/>
  <c r="AF299" i="14"/>
  <c r="AE299" i="14"/>
  <c r="AD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AT297" i="14"/>
  <c r="AS297" i="14"/>
  <c r="AR297" i="14"/>
  <c r="AQ297" i="14"/>
  <c r="AP297" i="14"/>
  <c r="AO297" i="14"/>
  <c r="AN297" i="14"/>
  <c r="AM297" i="14"/>
  <c r="AL297" i="14"/>
  <c r="AK297" i="14"/>
  <c r="AJ297" i="14"/>
  <c r="AI297" i="14"/>
  <c r="AH297" i="14"/>
  <c r="AG297" i="14"/>
  <c r="AF297" i="14"/>
  <c r="AE297" i="14"/>
  <c r="AD297" i="14"/>
  <c r="AC297" i="14"/>
  <c r="AB297" i="14"/>
  <c r="AA297" i="14"/>
  <c r="Z297" i="14"/>
  <c r="Y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AT295" i="14"/>
  <c r="AS295" i="14"/>
  <c r="AR295" i="14"/>
  <c r="AQ295" i="14"/>
  <c r="AP295" i="14"/>
  <c r="AO295" i="14"/>
  <c r="AN295" i="14"/>
  <c r="AM295" i="14"/>
  <c r="AL295" i="14"/>
  <c r="AK295" i="14"/>
  <c r="AJ295" i="14"/>
  <c r="AI295" i="14"/>
  <c r="AH295" i="14"/>
  <c r="AG295" i="14"/>
  <c r="AF295" i="14"/>
  <c r="AE295" i="14"/>
  <c r="AD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AT292" i="14"/>
  <c r="AS292" i="14"/>
  <c r="AR292" i="14"/>
  <c r="AQ292" i="14"/>
  <c r="AP292" i="14"/>
  <c r="AO292" i="14"/>
  <c r="AN292" i="14"/>
  <c r="AM292" i="14"/>
  <c r="AL292" i="14"/>
  <c r="AK292" i="14"/>
  <c r="AJ292" i="14"/>
  <c r="AI292" i="14"/>
  <c r="AH292" i="14"/>
  <c r="AG292" i="14"/>
  <c r="AF292" i="14"/>
  <c r="AE292" i="14"/>
  <c r="AD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AT290" i="14"/>
  <c r="AS290" i="14"/>
  <c r="AR290" i="14"/>
  <c r="AQ290" i="14"/>
  <c r="AP290" i="14"/>
  <c r="AO290" i="14"/>
  <c r="AN290" i="14"/>
  <c r="AM290" i="14"/>
  <c r="AL290" i="14"/>
  <c r="AK290" i="14"/>
  <c r="AJ290" i="14"/>
  <c r="AI290" i="14"/>
  <c r="AH290" i="14"/>
  <c r="AG290" i="14"/>
  <c r="AF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AT288" i="14"/>
  <c r="AS288" i="14"/>
  <c r="AR288" i="14"/>
  <c r="AQ288" i="14"/>
  <c r="AP288" i="14"/>
  <c r="AO288" i="14"/>
  <c r="AN288" i="14"/>
  <c r="AM288" i="14"/>
  <c r="AL288" i="14"/>
  <c r="AK288" i="14"/>
  <c r="AJ288" i="14"/>
  <c r="AI288" i="14"/>
  <c r="AH288" i="14"/>
  <c r="AG288" i="14"/>
  <c r="AF288" i="14"/>
  <c r="AE288" i="14"/>
  <c r="AD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AT285" i="14"/>
  <c r="AS285" i="14"/>
  <c r="AR285" i="14"/>
  <c r="AQ285" i="14"/>
  <c r="AP285" i="14"/>
  <c r="AO285" i="14"/>
  <c r="AN285" i="14"/>
  <c r="AM285" i="14"/>
  <c r="AL285" i="14"/>
  <c r="AK285" i="14"/>
  <c r="AJ285" i="14"/>
  <c r="AI285" i="14"/>
  <c r="AH285" i="14"/>
  <c r="AG285" i="14"/>
  <c r="AF285" i="14"/>
  <c r="AE285" i="14"/>
  <c r="AD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AT283" i="14"/>
  <c r="AS283" i="14"/>
  <c r="AR283" i="14"/>
  <c r="AQ283" i="14"/>
  <c r="AP283" i="14"/>
  <c r="AO283" i="14"/>
  <c r="AN283" i="14"/>
  <c r="AM283" i="14"/>
  <c r="AL283" i="14"/>
  <c r="AK283" i="14"/>
  <c r="AJ283" i="14"/>
  <c r="AI283" i="14"/>
  <c r="AH283" i="14"/>
  <c r="AG283" i="14"/>
  <c r="AF283" i="14"/>
  <c r="AE283" i="14"/>
  <c r="AD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AT281" i="14"/>
  <c r="AS281" i="14"/>
  <c r="AR281" i="14"/>
  <c r="AQ281" i="14"/>
  <c r="AP281" i="14"/>
  <c r="AO281" i="14"/>
  <c r="AN281" i="14"/>
  <c r="AM281" i="14"/>
  <c r="AL281" i="14"/>
  <c r="AK281" i="14"/>
  <c r="AJ281" i="14"/>
  <c r="AI281" i="14"/>
  <c r="AH281" i="14"/>
  <c r="AG281" i="14"/>
  <c r="AF281" i="14"/>
  <c r="AE281" i="14"/>
  <c r="AD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AT278" i="14"/>
  <c r="AS278" i="14"/>
  <c r="AR278" i="14"/>
  <c r="AQ278" i="14"/>
  <c r="AP278" i="14"/>
  <c r="AO278" i="14"/>
  <c r="AN278" i="14"/>
  <c r="AM278" i="14"/>
  <c r="AL278" i="14"/>
  <c r="AK278" i="14"/>
  <c r="AJ278" i="14"/>
  <c r="AI278" i="14"/>
  <c r="AH278" i="14"/>
  <c r="AG278" i="14"/>
  <c r="AF278" i="14"/>
  <c r="AE278" i="14"/>
  <c r="AD278" i="14"/>
  <c r="AC278" i="14"/>
  <c r="AB278" i="14"/>
  <c r="AA278" i="14"/>
  <c r="Z278" i="14"/>
  <c r="Y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AT276" i="14"/>
  <c r="AS276" i="14"/>
  <c r="AR276" i="14"/>
  <c r="AQ276" i="14"/>
  <c r="AP276" i="14"/>
  <c r="AO276" i="14"/>
  <c r="AN276" i="14"/>
  <c r="AM276" i="14"/>
  <c r="AL276" i="14"/>
  <c r="AK276" i="14"/>
  <c r="AJ276" i="14"/>
  <c r="AI276" i="14"/>
  <c r="AH276" i="14"/>
  <c r="AG276" i="14"/>
  <c r="AF276" i="14"/>
  <c r="AE276" i="14"/>
  <c r="AD276" i="14"/>
  <c r="AC276" i="14"/>
  <c r="AB276" i="14"/>
  <c r="AA276" i="14"/>
  <c r="Z276" i="14"/>
  <c r="Y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AT274" i="14"/>
  <c r="AS274" i="14"/>
  <c r="AR274" i="14"/>
  <c r="AQ274" i="14"/>
  <c r="AP274" i="14"/>
  <c r="AO274" i="14"/>
  <c r="AN274" i="14"/>
  <c r="AM274" i="14"/>
  <c r="AL274" i="14"/>
  <c r="AK274" i="14"/>
  <c r="AJ274" i="14"/>
  <c r="AI274" i="14"/>
  <c r="AH274" i="14"/>
  <c r="AH273" i="14" s="1"/>
  <c r="AG274" i="14"/>
  <c r="AF274" i="14"/>
  <c r="AE274" i="14"/>
  <c r="AD274" i="14"/>
  <c r="AC274" i="14"/>
  <c r="AB274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AT271" i="14"/>
  <c r="AS271" i="14"/>
  <c r="AR271" i="14"/>
  <c r="AQ271" i="14"/>
  <c r="AP271" i="14"/>
  <c r="AO271" i="14"/>
  <c r="AN271" i="14"/>
  <c r="AM271" i="14"/>
  <c r="AL271" i="14"/>
  <c r="AK271" i="14"/>
  <c r="AJ271" i="14"/>
  <c r="AI271" i="14"/>
  <c r="AH271" i="14"/>
  <c r="AG271" i="14"/>
  <c r="AF271" i="14"/>
  <c r="AE271" i="14"/>
  <c r="AD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AT269" i="14"/>
  <c r="AS269" i="14"/>
  <c r="AR269" i="14"/>
  <c r="AQ269" i="14"/>
  <c r="AP269" i="14"/>
  <c r="AO269" i="14"/>
  <c r="AN269" i="14"/>
  <c r="AM269" i="14"/>
  <c r="AL269" i="14"/>
  <c r="AK269" i="14"/>
  <c r="AJ269" i="14"/>
  <c r="AI269" i="14"/>
  <c r="AH269" i="14"/>
  <c r="AG269" i="14"/>
  <c r="AF269" i="14"/>
  <c r="AE269" i="14"/>
  <c r="AD269" i="14"/>
  <c r="AC269" i="14"/>
  <c r="AB269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AT267" i="14"/>
  <c r="AS267" i="14"/>
  <c r="AR267" i="14"/>
  <c r="AQ267" i="14"/>
  <c r="AP267" i="14"/>
  <c r="AO267" i="14"/>
  <c r="AN267" i="14"/>
  <c r="AM267" i="14"/>
  <c r="AL267" i="14"/>
  <c r="AK267" i="14"/>
  <c r="AJ267" i="14"/>
  <c r="AI267" i="14"/>
  <c r="AH267" i="14"/>
  <c r="AG267" i="14"/>
  <c r="AF267" i="14"/>
  <c r="AE267" i="14"/>
  <c r="AD267" i="14"/>
  <c r="AC267" i="14"/>
  <c r="AB267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AT264" i="14"/>
  <c r="AS264" i="14"/>
  <c r="AR264" i="14"/>
  <c r="AQ264" i="14"/>
  <c r="AP264" i="14"/>
  <c r="AO264" i="14"/>
  <c r="AN264" i="14"/>
  <c r="AM264" i="14"/>
  <c r="AL264" i="14"/>
  <c r="AK264" i="14"/>
  <c r="AJ264" i="14"/>
  <c r="AI264" i="14"/>
  <c r="AH264" i="14"/>
  <c r="AG264" i="14"/>
  <c r="AF264" i="14"/>
  <c r="AE264" i="14"/>
  <c r="AD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AT262" i="14"/>
  <c r="AS262" i="14"/>
  <c r="AR262" i="14"/>
  <c r="AQ262" i="14"/>
  <c r="AP262" i="14"/>
  <c r="AO262" i="14"/>
  <c r="AN262" i="14"/>
  <c r="AM262" i="14"/>
  <c r="AL262" i="14"/>
  <c r="AK262" i="14"/>
  <c r="AJ262" i="14"/>
  <c r="AI262" i="14"/>
  <c r="AH262" i="14"/>
  <c r="AG262" i="14"/>
  <c r="AF262" i="14"/>
  <c r="AE262" i="14"/>
  <c r="AD262" i="14"/>
  <c r="AC262" i="14"/>
  <c r="AB262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AT260" i="14"/>
  <c r="AS260" i="14"/>
  <c r="AR260" i="14"/>
  <c r="AQ260" i="14"/>
  <c r="AP260" i="14"/>
  <c r="AO260" i="14"/>
  <c r="AN260" i="14"/>
  <c r="AM260" i="14"/>
  <c r="AL260" i="14"/>
  <c r="AK260" i="14"/>
  <c r="AJ260" i="14"/>
  <c r="AI260" i="14"/>
  <c r="AH260" i="14"/>
  <c r="AG260" i="14"/>
  <c r="AF260" i="14"/>
  <c r="AE260" i="14"/>
  <c r="AD260" i="14"/>
  <c r="AC260" i="14"/>
  <c r="AB260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AT257" i="14"/>
  <c r="AS257" i="14"/>
  <c r="AR257" i="14"/>
  <c r="AQ257" i="14"/>
  <c r="AP257" i="14"/>
  <c r="AO257" i="14"/>
  <c r="AN257" i="14"/>
  <c r="AM257" i="14"/>
  <c r="AL257" i="14"/>
  <c r="AK257" i="14"/>
  <c r="AJ257" i="14"/>
  <c r="AI257" i="14"/>
  <c r="AH257" i="14"/>
  <c r="AG257" i="14"/>
  <c r="AF257" i="14"/>
  <c r="AE257" i="14"/>
  <c r="AD257" i="14"/>
  <c r="AC257" i="14"/>
  <c r="AB257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AT255" i="14"/>
  <c r="AS255" i="14"/>
  <c r="AR255" i="14"/>
  <c r="AQ255" i="14"/>
  <c r="AP255" i="14"/>
  <c r="AO255" i="14"/>
  <c r="AN255" i="14"/>
  <c r="AM255" i="14"/>
  <c r="AL255" i="14"/>
  <c r="AK255" i="14"/>
  <c r="AJ255" i="14"/>
  <c r="AI255" i="14"/>
  <c r="AH255" i="14"/>
  <c r="AG255" i="14"/>
  <c r="AF255" i="14"/>
  <c r="AE255" i="14"/>
  <c r="AD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AT253" i="14"/>
  <c r="AS253" i="14"/>
  <c r="AR253" i="14"/>
  <c r="AQ253" i="14"/>
  <c r="AP253" i="14"/>
  <c r="AO253" i="14"/>
  <c r="AN253" i="14"/>
  <c r="AM253" i="14"/>
  <c r="AL253" i="14"/>
  <c r="AK253" i="14"/>
  <c r="AJ253" i="14"/>
  <c r="AI253" i="14"/>
  <c r="AH253" i="14"/>
  <c r="AG253" i="14"/>
  <c r="AF253" i="14"/>
  <c r="AE253" i="14"/>
  <c r="AD253" i="14"/>
  <c r="AC253" i="14"/>
  <c r="AB253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AT250" i="14"/>
  <c r="AS250" i="14"/>
  <c r="AR250" i="14"/>
  <c r="AQ250" i="14"/>
  <c r="AP250" i="14"/>
  <c r="AO250" i="14"/>
  <c r="AN250" i="14"/>
  <c r="AM250" i="14"/>
  <c r="AL250" i="14"/>
  <c r="AK250" i="14"/>
  <c r="AJ250" i="14"/>
  <c r="AI250" i="14"/>
  <c r="AH250" i="14"/>
  <c r="AG250" i="14"/>
  <c r="AF250" i="14"/>
  <c r="AE250" i="14"/>
  <c r="AD250" i="14"/>
  <c r="AC250" i="14"/>
  <c r="AB250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AT248" i="14"/>
  <c r="AS248" i="14"/>
  <c r="AR248" i="14"/>
  <c r="AQ248" i="14"/>
  <c r="AP248" i="14"/>
  <c r="AO248" i="14"/>
  <c r="AN248" i="14"/>
  <c r="AM248" i="14"/>
  <c r="AL248" i="14"/>
  <c r="AK248" i="14"/>
  <c r="AJ248" i="14"/>
  <c r="AI248" i="14"/>
  <c r="AH248" i="14"/>
  <c r="AG248" i="14"/>
  <c r="AF248" i="14"/>
  <c r="AE248" i="14"/>
  <c r="AD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AT246" i="14"/>
  <c r="AS246" i="14"/>
  <c r="AR246" i="14"/>
  <c r="AQ246" i="14"/>
  <c r="AP246" i="14"/>
  <c r="AO246" i="14"/>
  <c r="AN246" i="14"/>
  <c r="AM246" i="14"/>
  <c r="AL246" i="14"/>
  <c r="AK246" i="14"/>
  <c r="AJ246" i="14"/>
  <c r="AI246" i="14"/>
  <c r="AH246" i="14"/>
  <c r="AG246" i="14"/>
  <c r="AF246" i="14"/>
  <c r="AE246" i="14"/>
  <c r="AD246" i="14"/>
  <c r="AC246" i="14"/>
  <c r="AB246" i="14"/>
  <c r="AA246" i="14"/>
  <c r="Z246" i="14"/>
  <c r="Y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AT243" i="14"/>
  <c r="AS243" i="14"/>
  <c r="AR243" i="14"/>
  <c r="AQ243" i="14"/>
  <c r="AP243" i="14"/>
  <c r="AO243" i="14"/>
  <c r="AN243" i="14"/>
  <c r="AM243" i="14"/>
  <c r="AL243" i="14"/>
  <c r="AK243" i="14"/>
  <c r="AJ243" i="14"/>
  <c r="AI243" i="14"/>
  <c r="AH243" i="14"/>
  <c r="AG243" i="14"/>
  <c r="AF243" i="14"/>
  <c r="AE243" i="14"/>
  <c r="AD243" i="14"/>
  <c r="AC243" i="14"/>
  <c r="AB243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AT241" i="14"/>
  <c r="AS241" i="14"/>
  <c r="AR241" i="14"/>
  <c r="AQ241" i="14"/>
  <c r="AP241" i="14"/>
  <c r="AO241" i="14"/>
  <c r="AN241" i="14"/>
  <c r="AM241" i="14"/>
  <c r="AL241" i="14"/>
  <c r="AK241" i="14"/>
  <c r="AJ241" i="14"/>
  <c r="AI241" i="14"/>
  <c r="AH241" i="14"/>
  <c r="AG241" i="14"/>
  <c r="AF241" i="14"/>
  <c r="AE241" i="14"/>
  <c r="AD241" i="14"/>
  <c r="AC241" i="14"/>
  <c r="AB241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AT239" i="14"/>
  <c r="AS239" i="14"/>
  <c r="AR239" i="14"/>
  <c r="AQ239" i="14"/>
  <c r="AP239" i="14"/>
  <c r="AO239" i="14"/>
  <c r="AN239" i="14"/>
  <c r="AM239" i="14"/>
  <c r="AL239" i="14"/>
  <c r="AK239" i="14"/>
  <c r="AJ239" i="14"/>
  <c r="AI239" i="14"/>
  <c r="AH239" i="14"/>
  <c r="AG239" i="14"/>
  <c r="AF239" i="14"/>
  <c r="AE239" i="14"/>
  <c r="AD239" i="14"/>
  <c r="AC239" i="14"/>
  <c r="AB239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AT236" i="14"/>
  <c r="AS236" i="14"/>
  <c r="AR236" i="14"/>
  <c r="AQ236" i="14"/>
  <c r="AP236" i="14"/>
  <c r="AO236" i="14"/>
  <c r="AN236" i="14"/>
  <c r="AM236" i="14"/>
  <c r="AL236" i="14"/>
  <c r="AK236" i="14"/>
  <c r="AJ236" i="14"/>
  <c r="AI236" i="14"/>
  <c r="AH236" i="14"/>
  <c r="AG236" i="14"/>
  <c r="AF236" i="14"/>
  <c r="AE236" i="14"/>
  <c r="AD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AT234" i="14"/>
  <c r="AS234" i="14"/>
  <c r="AR234" i="14"/>
  <c r="AQ234" i="14"/>
  <c r="AP234" i="14"/>
  <c r="AO234" i="14"/>
  <c r="AN234" i="14"/>
  <c r="AM234" i="14"/>
  <c r="AL234" i="14"/>
  <c r="AK234" i="14"/>
  <c r="AJ234" i="14"/>
  <c r="AI234" i="14"/>
  <c r="AH234" i="14"/>
  <c r="AG234" i="14"/>
  <c r="AF234" i="14"/>
  <c r="AE234" i="14"/>
  <c r="AD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AT232" i="14"/>
  <c r="AS232" i="14"/>
  <c r="AR232" i="14"/>
  <c r="AQ232" i="14"/>
  <c r="AP232" i="14"/>
  <c r="AO232" i="14"/>
  <c r="AN232" i="14"/>
  <c r="AM232" i="14"/>
  <c r="AL232" i="14"/>
  <c r="AK232" i="14"/>
  <c r="AJ232" i="14"/>
  <c r="AI232" i="14"/>
  <c r="AH232" i="14"/>
  <c r="AG232" i="14"/>
  <c r="AF232" i="14"/>
  <c r="AE232" i="14"/>
  <c r="AD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AT229" i="14"/>
  <c r="AS229" i="14"/>
  <c r="AR229" i="14"/>
  <c r="AQ229" i="14"/>
  <c r="AP229" i="14"/>
  <c r="AO229" i="14"/>
  <c r="AN229" i="14"/>
  <c r="AM229" i="14"/>
  <c r="AL229" i="14"/>
  <c r="AK229" i="14"/>
  <c r="AJ229" i="14"/>
  <c r="AI229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AT227" i="14"/>
  <c r="AS227" i="14"/>
  <c r="AR227" i="14"/>
  <c r="AQ227" i="14"/>
  <c r="AP227" i="14"/>
  <c r="AO227" i="14"/>
  <c r="AN227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AT225" i="14"/>
  <c r="AS225" i="14"/>
  <c r="AR225" i="14"/>
  <c r="AQ225" i="14"/>
  <c r="AP225" i="14"/>
  <c r="AO225" i="14"/>
  <c r="AN225" i="14"/>
  <c r="AM225" i="14"/>
  <c r="AL225" i="14"/>
  <c r="AK225" i="14"/>
  <c r="AJ225" i="14"/>
  <c r="AI225" i="14"/>
  <c r="AH225" i="14"/>
  <c r="AG225" i="14"/>
  <c r="AF225" i="14"/>
  <c r="AE225" i="14"/>
  <c r="AD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AT222" i="14"/>
  <c r="AS222" i="14"/>
  <c r="AR222" i="14"/>
  <c r="AQ222" i="14"/>
  <c r="AP222" i="14"/>
  <c r="AO222" i="14"/>
  <c r="AN222" i="14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AT220" i="14"/>
  <c r="AS220" i="14"/>
  <c r="AR220" i="14"/>
  <c r="AQ220" i="14"/>
  <c r="AP220" i="14"/>
  <c r="AO220" i="14"/>
  <c r="AN220" i="14"/>
  <c r="AM220" i="14"/>
  <c r="AL220" i="14"/>
  <c r="AK220" i="14"/>
  <c r="AJ220" i="14"/>
  <c r="AI220" i="14"/>
  <c r="AH220" i="14"/>
  <c r="AG220" i="14"/>
  <c r="AF220" i="14"/>
  <c r="AE220" i="14"/>
  <c r="AD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AT218" i="14"/>
  <c r="AS218" i="14"/>
  <c r="AR218" i="14"/>
  <c r="AQ218" i="14"/>
  <c r="AP218" i="14"/>
  <c r="AO218" i="14"/>
  <c r="AN218" i="14"/>
  <c r="AM218" i="14"/>
  <c r="AL218" i="14"/>
  <c r="AK218" i="14"/>
  <c r="AJ218" i="14"/>
  <c r="AI218" i="14"/>
  <c r="AH218" i="14"/>
  <c r="AG218" i="14"/>
  <c r="AF218" i="14"/>
  <c r="AE218" i="14"/>
  <c r="AD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AT215" i="14"/>
  <c r="AS215" i="14"/>
  <c r="AR215" i="14"/>
  <c r="AQ215" i="14"/>
  <c r="AP215" i="14"/>
  <c r="AO215" i="14"/>
  <c r="AN215" i="14"/>
  <c r="AM215" i="14"/>
  <c r="AL215" i="14"/>
  <c r="AK215" i="14"/>
  <c r="AJ215" i="14"/>
  <c r="AI215" i="14"/>
  <c r="AH215" i="14"/>
  <c r="AG215" i="14"/>
  <c r="AF215" i="14"/>
  <c r="AE215" i="14"/>
  <c r="AD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AT213" i="14"/>
  <c r="AS213" i="14"/>
  <c r="AR213" i="14"/>
  <c r="AQ213" i="14"/>
  <c r="AP213" i="14"/>
  <c r="AO213" i="14"/>
  <c r="AN213" i="14"/>
  <c r="AM213" i="14"/>
  <c r="AL213" i="14"/>
  <c r="AK213" i="14"/>
  <c r="AJ213" i="14"/>
  <c r="AI213" i="14"/>
  <c r="AH213" i="14"/>
  <c r="AG213" i="14"/>
  <c r="AF213" i="14"/>
  <c r="AE213" i="14"/>
  <c r="AD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AT211" i="14"/>
  <c r="AS211" i="14"/>
  <c r="AR211" i="14"/>
  <c r="AQ211" i="14"/>
  <c r="AP211" i="14"/>
  <c r="AO211" i="14"/>
  <c r="AN211" i="14"/>
  <c r="AM211" i="14"/>
  <c r="AL211" i="14"/>
  <c r="AK211" i="14"/>
  <c r="AJ211" i="14"/>
  <c r="AI211" i="14"/>
  <c r="AH211" i="14"/>
  <c r="AG211" i="14"/>
  <c r="AF211" i="14"/>
  <c r="AE211" i="14"/>
  <c r="AD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AT208" i="14"/>
  <c r="AS208" i="14"/>
  <c r="AR208" i="14"/>
  <c r="AQ208" i="14"/>
  <c r="AP208" i="14"/>
  <c r="AO208" i="14"/>
  <c r="AN208" i="14"/>
  <c r="AM208" i="14"/>
  <c r="AL208" i="14"/>
  <c r="AK208" i="14"/>
  <c r="AJ208" i="14"/>
  <c r="AI208" i="14"/>
  <c r="AH208" i="14"/>
  <c r="AG208" i="14"/>
  <c r="AF208" i="14"/>
  <c r="AE208" i="14"/>
  <c r="AD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AT201" i="14"/>
  <c r="AS201" i="14"/>
  <c r="AR201" i="14"/>
  <c r="AQ201" i="14"/>
  <c r="AP201" i="14"/>
  <c r="AO201" i="14"/>
  <c r="AN201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AT192" i="14"/>
  <c r="AS192" i="14"/>
  <c r="AR192" i="14"/>
  <c r="AQ192" i="14"/>
  <c r="AP192" i="14"/>
  <c r="AO192" i="14"/>
  <c r="AN192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F146" i="14"/>
  <c r="F137" i="14"/>
  <c r="F130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F123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W116" i="14" s="1"/>
  <c r="X117" i="14"/>
  <c r="Y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AN117" i="14"/>
  <c r="AO117" i="14"/>
  <c r="AP117" i="14"/>
  <c r="AQ117" i="14"/>
  <c r="AR117" i="14"/>
  <c r="AS117" i="14"/>
  <c r="AT117" i="14"/>
  <c r="H117" i="14"/>
  <c r="F116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I101" i="14"/>
  <c r="J101" i="14"/>
  <c r="K101" i="14"/>
  <c r="L101" i="14"/>
  <c r="L100" i="14" s="1"/>
  <c r="M101" i="14"/>
  <c r="N101" i="14"/>
  <c r="O101" i="14"/>
  <c r="P101" i="14"/>
  <c r="P100" i="14" s="1"/>
  <c r="Q101" i="14"/>
  <c r="R101" i="14"/>
  <c r="S101" i="14"/>
  <c r="T101" i="14"/>
  <c r="T100" i="14" s="1"/>
  <c r="U101" i="14"/>
  <c r="V101" i="14"/>
  <c r="W101" i="14"/>
  <c r="X101" i="14"/>
  <c r="X100" i="14" s="1"/>
  <c r="Y101" i="14"/>
  <c r="Z101" i="14"/>
  <c r="AA101" i="14"/>
  <c r="AB101" i="14"/>
  <c r="AB100" i="14" s="1"/>
  <c r="AC101" i="14"/>
  <c r="AD101" i="14"/>
  <c r="AE101" i="14"/>
  <c r="AF101" i="14"/>
  <c r="AF100" i="14" s="1"/>
  <c r="AG101" i="14"/>
  <c r="AH101" i="14"/>
  <c r="AI101" i="14"/>
  <c r="AJ101" i="14"/>
  <c r="AJ100" i="14" s="1"/>
  <c r="AK101" i="14"/>
  <c r="AL101" i="14"/>
  <c r="AM101" i="14"/>
  <c r="AN101" i="14"/>
  <c r="AN100" i="14" s="1"/>
  <c r="AO101" i="14"/>
  <c r="AP101" i="14"/>
  <c r="AP100" i="14" s="1"/>
  <c r="AQ101" i="14"/>
  <c r="AR101" i="14"/>
  <c r="AR100" i="14" s="1"/>
  <c r="AS101" i="14"/>
  <c r="AT101" i="14"/>
  <c r="H101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U100" i="14"/>
  <c r="F100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F40" i="14"/>
  <c r="F35" i="14"/>
  <c r="F1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H17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H13" i="14"/>
  <c r="F25" i="14"/>
  <c r="AF287" i="14" l="1"/>
  <c r="K473" i="14"/>
  <c r="W100" i="14"/>
  <c r="I100" i="14"/>
  <c r="AB450" i="14"/>
  <c r="AT1033" i="14"/>
  <c r="AD1033" i="14"/>
  <c r="N1033" i="14"/>
  <c r="AI1038" i="14"/>
  <c r="I1052" i="14"/>
  <c r="Q1052" i="14"/>
  <c r="Y1052" i="14"/>
  <c r="AG1052" i="14"/>
  <c r="AO1052" i="14"/>
  <c r="O1100" i="14"/>
  <c r="W1100" i="14"/>
  <c r="AE1100" i="14"/>
  <c r="AM1100" i="14"/>
  <c r="I1105" i="14"/>
  <c r="AJ1226" i="14"/>
  <c r="AH1231" i="14"/>
  <c r="AS1293" i="14"/>
  <c r="F1158" i="14"/>
  <c r="O985" i="14"/>
  <c r="S985" i="14"/>
  <c r="W985" i="14"/>
  <c r="AA985" i="14"/>
  <c r="AE985" i="14"/>
  <c r="AM985" i="14"/>
  <c r="Y1033" i="14"/>
  <c r="Q1033" i="14"/>
  <c r="AA1033" i="14"/>
  <c r="K1033" i="14"/>
  <c r="I966" i="14"/>
  <c r="I1359" i="14"/>
  <c r="Q1359" i="14"/>
  <c r="Y1359" i="14"/>
  <c r="AG1359" i="14"/>
  <c r="AO1359" i="14"/>
  <c r="O770" i="14"/>
  <c r="W770" i="14"/>
  <c r="AE770" i="14"/>
  <c r="AM770" i="14"/>
  <c r="M784" i="14"/>
  <c r="U784" i="14"/>
  <c r="AC784" i="14"/>
  <c r="AK784" i="14"/>
  <c r="AS784" i="14"/>
  <c r="K832" i="14"/>
  <c r="S832" i="14"/>
  <c r="AA832" i="14"/>
  <c r="AI832" i="14"/>
  <c r="AM832" i="14"/>
  <c r="AQ832" i="14"/>
  <c r="U837" i="14"/>
  <c r="AC837" i="14"/>
  <c r="AK837" i="14"/>
  <c r="AS837" i="14"/>
  <c r="K851" i="14"/>
  <c r="S851" i="14"/>
  <c r="AA851" i="14"/>
  <c r="AI851" i="14"/>
  <c r="AQ851" i="14"/>
  <c r="AJ851" i="14"/>
  <c r="V858" i="14"/>
  <c r="AD858" i="14"/>
  <c r="AL858" i="14"/>
  <c r="AT858" i="14"/>
  <c r="U899" i="14"/>
  <c r="AK899" i="14"/>
  <c r="AS899" i="14"/>
  <c r="H966" i="14"/>
  <c r="L966" i="14"/>
  <c r="P966" i="14"/>
  <c r="X966" i="14"/>
  <c r="AB966" i="14"/>
  <c r="AF966" i="14"/>
  <c r="AN966" i="14"/>
  <c r="J971" i="14"/>
  <c r="R971" i="14"/>
  <c r="Z971" i="14"/>
  <c r="AH971" i="14"/>
  <c r="AP971" i="14"/>
  <c r="S971" i="14"/>
  <c r="H985" i="14"/>
  <c r="P985" i="14"/>
  <c r="X985" i="14"/>
  <c r="AB985" i="14"/>
  <c r="AF985" i="14"/>
  <c r="AJ985" i="14"/>
  <c r="AN985" i="14"/>
  <c r="AR985" i="14"/>
  <c r="Q985" i="14"/>
  <c r="K992" i="14"/>
  <c r="S992" i="14"/>
  <c r="AA992" i="14"/>
  <c r="AI992" i="14"/>
  <c r="AQ992" i="14"/>
  <c r="L992" i="14"/>
  <c r="N137" i="14"/>
  <c r="N484" i="14"/>
  <c r="F517" i="14"/>
  <c r="AT646" i="14"/>
  <c r="S711" i="14"/>
  <c r="AI711" i="14"/>
  <c r="AS765" i="14"/>
  <c r="Q765" i="14"/>
  <c r="AP130" i="14"/>
  <c r="N495" i="14"/>
  <c r="W737" i="14"/>
  <c r="AG672" i="14"/>
  <c r="AH966" i="14"/>
  <c r="H1033" i="14"/>
  <c r="K462" i="14"/>
  <c r="AJ473" i="14"/>
  <c r="AR484" i="14"/>
  <c r="AB484" i="14"/>
  <c r="AC484" i="14"/>
  <c r="AK484" i="14"/>
  <c r="AT484" i="14"/>
  <c r="N153" i="14"/>
  <c r="V153" i="14"/>
  <c r="AD153" i="14"/>
  <c r="AL153" i="14"/>
  <c r="AT153" i="14"/>
  <c r="I160" i="14"/>
  <c r="Q160" i="14"/>
  <c r="Y160" i="14"/>
  <c r="AG160" i="14"/>
  <c r="AO160" i="14"/>
  <c r="L167" i="14"/>
  <c r="T167" i="14"/>
  <c r="AB167" i="14"/>
  <c r="AJ167" i="14"/>
  <c r="AR167" i="14"/>
  <c r="O175" i="14"/>
  <c r="W175" i="14"/>
  <c r="AE175" i="14"/>
  <c r="AM175" i="14"/>
  <c r="J182" i="14"/>
  <c r="R182" i="14"/>
  <c r="M189" i="14"/>
  <c r="U189" i="14"/>
  <c r="AC189" i="14"/>
  <c r="AK189" i="14"/>
  <c r="AS189" i="14"/>
  <c r="H196" i="14"/>
  <c r="P196" i="14"/>
  <c r="X196" i="14"/>
  <c r="O379" i="14"/>
  <c r="W379" i="14"/>
  <c r="AE379" i="14"/>
  <c r="AM379" i="14"/>
  <c r="AR495" i="14"/>
  <c r="L146" i="14"/>
  <c r="AJ146" i="14"/>
  <c r="AK259" i="14"/>
  <c r="AO287" i="14"/>
  <c r="AI473" i="14"/>
  <c r="V484" i="14"/>
  <c r="J484" i="14"/>
  <c r="AL495" i="14"/>
  <c r="N765" i="14"/>
  <c r="V765" i="14"/>
  <c r="AD765" i="14"/>
  <c r="AL765" i="14"/>
  <c r="AT765" i="14"/>
  <c r="AD971" i="14"/>
  <c r="AT971" i="14"/>
  <c r="X992" i="14"/>
  <c r="AO992" i="14"/>
  <c r="AR518" i="14"/>
  <c r="AJ518" i="14"/>
  <c r="Q581" i="14"/>
  <c r="W594" i="14"/>
  <c r="AE594" i="14"/>
  <c r="M607" i="14"/>
  <c r="U607" i="14"/>
  <c r="AC607" i="14"/>
  <c r="AK607" i="14"/>
  <c r="AS607" i="14"/>
  <c r="K620" i="14"/>
  <c r="S620" i="14"/>
  <c r="AA620" i="14"/>
  <c r="AI620" i="14"/>
  <c r="AQ620" i="14"/>
  <c r="I633" i="14"/>
  <c r="Q633" i="14"/>
  <c r="Y633" i="14"/>
  <c r="AG633" i="14"/>
  <c r="AO633" i="14"/>
  <c r="O646" i="14"/>
  <c r="W646" i="14"/>
  <c r="AE646" i="14"/>
  <c r="J784" i="14"/>
  <c r="R784" i="14"/>
  <c r="Z784" i="14"/>
  <c r="AH784" i="14"/>
  <c r="AP784" i="14"/>
  <c r="H832" i="14"/>
  <c r="U966" i="14"/>
  <c r="AS518" i="14"/>
  <c r="N555" i="14"/>
  <c r="V555" i="14"/>
  <c r="AD555" i="14"/>
  <c r="AL555" i="14"/>
  <c r="AT555" i="14"/>
  <c r="L568" i="14"/>
  <c r="T568" i="14"/>
  <c r="AB568" i="14"/>
  <c r="AJ568" i="14"/>
  <c r="AR568" i="14"/>
  <c r="J581" i="14"/>
  <c r="R581" i="14"/>
  <c r="Z581" i="14"/>
  <c r="AH581" i="14"/>
  <c r="AP581" i="14"/>
  <c r="H594" i="14"/>
  <c r="P594" i="14"/>
  <c r="X594" i="14"/>
  <c r="AF594" i="14"/>
  <c r="AN594" i="14"/>
  <c r="N607" i="14"/>
  <c r="V607" i="14"/>
  <c r="AD607" i="14"/>
  <c r="AL607" i="14"/>
  <c r="AT607" i="14"/>
  <c r="L620" i="14"/>
  <c r="T620" i="14"/>
  <c r="AB620" i="14"/>
  <c r="AJ620" i="14"/>
  <c r="AR620" i="14"/>
  <c r="J633" i="14"/>
  <c r="R633" i="14"/>
  <c r="Z633" i="14"/>
  <c r="AD633" i="14"/>
  <c r="AH633" i="14"/>
  <c r="AP633" i="14"/>
  <c r="U633" i="14"/>
  <c r="H646" i="14"/>
  <c r="P646" i="14"/>
  <c r="X646" i="14"/>
  <c r="AF646" i="14"/>
  <c r="AN646" i="14"/>
  <c r="J646" i="14"/>
  <c r="N659" i="14"/>
  <c r="V659" i="14"/>
  <c r="AD659" i="14"/>
  <c r="AL659" i="14"/>
  <c r="AT659" i="14"/>
  <c r="AP659" i="14"/>
  <c r="L685" i="14"/>
  <c r="T685" i="14"/>
  <c r="AB685" i="14"/>
  <c r="AJ685" i="14"/>
  <c r="AR685" i="14"/>
  <c r="M685" i="14"/>
  <c r="AP685" i="14"/>
  <c r="J698" i="14"/>
  <c r="R698" i="14"/>
  <c r="Z698" i="14"/>
  <c r="AH698" i="14"/>
  <c r="AP698" i="14"/>
  <c r="AK698" i="14"/>
  <c r="M711" i="14"/>
  <c r="N711" i="14"/>
  <c r="V711" i="14"/>
  <c r="AT711" i="14"/>
  <c r="AO711" i="14"/>
  <c r="Z724" i="14"/>
  <c r="AI724" i="14"/>
  <c r="T724" i="14"/>
  <c r="AJ724" i="14"/>
  <c r="AR724" i="14"/>
  <c r="X737" i="14"/>
  <c r="AF737" i="14"/>
  <c r="AG737" i="14"/>
  <c r="AO737" i="14"/>
  <c r="J737" i="14"/>
  <c r="Z737" i="14"/>
  <c r="AP737" i="14"/>
  <c r="V751" i="14"/>
  <c r="V750" i="14" s="1"/>
  <c r="W751" i="14"/>
  <c r="W750" i="14" s="1"/>
  <c r="P832" i="14"/>
  <c r="X832" i="14"/>
  <c r="AF832" i="14"/>
  <c r="AN832" i="14"/>
  <c r="H851" i="14"/>
  <c r="AN851" i="14"/>
  <c r="V918" i="14"/>
  <c r="AL918" i="14"/>
  <c r="AT918" i="14"/>
  <c r="L1038" i="14"/>
  <c r="AB1038" i="14"/>
  <c r="J1052" i="14"/>
  <c r="R1052" i="14"/>
  <c r="Z1052" i="14"/>
  <c r="AH1052" i="14"/>
  <c r="AP1052" i="14"/>
  <c r="H1100" i="14"/>
  <c r="P1100" i="14"/>
  <c r="X1100" i="14"/>
  <c r="AF1100" i="14"/>
  <c r="AN1100" i="14"/>
  <c r="J1105" i="14"/>
  <c r="R1105" i="14"/>
  <c r="Z1105" i="14"/>
  <c r="AH1105" i="14"/>
  <c r="AP1105" i="14"/>
  <c r="K1159" i="14"/>
  <c r="S1159" i="14"/>
  <c r="AA1159" i="14"/>
  <c r="AI1159" i="14"/>
  <c r="AQ1159" i="14"/>
  <c r="M1164" i="14"/>
  <c r="U1164" i="14"/>
  <c r="AC1164" i="14"/>
  <c r="AK1164" i="14"/>
  <c r="AS1164" i="14"/>
  <c r="K1178" i="14"/>
  <c r="S1178" i="14"/>
  <c r="AA1178" i="14"/>
  <c r="AI1178" i="14"/>
  <c r="AQ1178" i="14"/>
  <c r="N1185" i="14"/>
  <c r="V1185" i="14"/>
  <c r="AD1185" i="14"/>
  <c r="AL1185" i="14"/>
  <c r="AT1185" i="14"/>
  <c r="I1226" i="14"/>
  <c r="Q1226" i="14"/>
  <c r="Y1226" i="14"/>
  <c r="AG1226" i="14"/>
  <c r="AO1226" i="14"/>
  <c r="K1231" i="14"/>
  <c r="S1231" i="14"/>
  <c r="AA1231" i="14"/>
  <c r="AI1231" i="14"/>
  <c r="AQ1231" i="14"/>
  <c r="I1245" i="14"/>
  <c r="Q1245" i="14"/>
  <c r="Y1245" i="14"/>
  <c r="AG1245" i="14"/>
  <c r="AO1245" i="14"/>
  <c r="N1293" i="14"/>
  <c r="V1293" i="14"/>
  <c r="AD1293" i="14"/>
  <c r="AL1293" i="14"/>
  <c r="AT1293" i="14"/>
  <c r="Q1319" i="14"/>
  <c r="L1359" i="14"/>
  <c r="AB1359" i="14"/>
  <c r="AJ1359" i="14"/>
  <c r="AR1359" i="14"/>
  <c r="U770" i="14"/>
  <c r="AC770" i="14"/>
  <c r="AK770" i="14"/>
  <c r="AS770" i="14"/>
  <c r="K784" i="14"/>
  <c r="S784" i="14"/>
  <c r="AA784" i="14"/>
  <c r="AI784" i="14"/>
  <c r="AQ784" i="14"/>
  <c r="I832" i="14"/>
  <c r="Q832" i="14"/>
  <c r="U832" i="14"/>
  <c r="Y832" i="14"/>
  <c r="AC832" i="14"/>
  <c r="AK832" i="14"/>
  <c r="AO832" i="14"/>
  <c r="AS832" i="14"/>
  <c r="K837" i="14"/>
  <c r="S837" i="14"/>
  <c r="AA837" i="14"/>
  <c r="AQ837" i="14"/>
  <c r="I851" i="14"/>
  <c r="Q851" i="14"/>
  <c r="Y851" i="14"/>
  <c r="K899" i="14"/>
  <c r="S899" i="14"/>
  <c r="W899" i="14"/>
  <c r="AE899" i="14"/>
  <c r="I904" i="14"/>
  <c r="Q904" i="14"/>
  <c r="Y904" i="14"/>
  <c r="AO904" i="14"/>
  <c r="W918" i="14"/>
  <c r="AE918" i="14"/>
  <c r="AM918" i="14"/>
  <c r="N966" i="14"/>
  <c r="R966" i="14"/>
  <c r="V966" i="14"/>
  <c r="Z966" i="14"/>
  <c r="AD966" i="14"/>
  <c r="AL966" i="14"/>
  <c r="AP966" i="14"/>
  <c r="AT966" i="14"/>
  <c r="H971" i="14"/>
  <c r="P971" i="14"/>
  <c r="X971" i="14"/>
  <c r="AN971" i="14"/>
  <c r="N985" i="14"/>
  <c r="AL985" i="14"/>
  <c r="AT985" i="14"/>
  <c r="F898" i="14"/>
  <c r="P1159" i="14"/>
  <c r="AJ672" i="14"/>
  <c r="I672" i="14"/>
  <c r="Q672" i="14"/>
  <c r="Y672" i="14"/>
  <c r="AO672" i="14"/>
  <c r="F764" i="14"/>
  <c r="AQ765" i="14"/>
  <c r="AI765" i="14"/>
  <c r="AA765" i="14"/>
  <c r="S765" i="14"/>
  <c r="I765" i="14"/>
  <c r="U765" i="14"/>
  <c r="Y765" i="14"/>
  <c r="AC765" i="14"/>
  <c r="AK765" i="14"/>
  <c r="N770" i="14"/>
  <c r="H784" i="14"/>
  <c r="L784" i="14"/>
  <c r="T784" i="14"/>
  <c r="AB784" i="14"/>
  <c r="AJ784" i="14"/>
  <c r="AR784" i="14"/>
  <c r="AR837" i="14"/>
  <c r="J851" i="14"/>
  <c r="R851" i="14"/>
  <c r="Z851" i="14"/>
  <c r="AH851" i="14"/>
  <c r="AP851" i="14"/>
  <c r="I971" i="14"/>
  <c r="Q971" i="14"/>
  <c r="Y971" i="14"/>
  <c r="AG971" i="14"/>
  <c r="AO971" i="14"/>
  <c r="AQ1033" i="14"/>
  <c r="AI1033" i="14"/>
  <c r="N1100" i="14"/>
  <c r="V1100" i="14"/>
  <c r="I1159" i="14"/>
  <c r="Q1159" i="14"/>
  <c r="Y1159" i="14"/>
  <c r="AG1159" i="14"/>
  <c r="AO1159" i="14"/>
  <c r="AB1312" i="14"/>
  <c r="V899" i="14"/>
  <c r="AD899" i="14"/>
  <c r="AL899" i="14"/>
  <c r="AT899" i="14"/>
  <c r="L899" i="14"/>
  <c r="T899" i="14"/>
  <c r="AB899" i="14"/>
  <c r="AJ899" i="14"/>
  <c r="AR899" i="14"/>
  <c r="L918" i="14"/>
  <c r="T918" i="14"/>
  <c r="AB918" i="14"/>
  <c r="AJ918" i="14"/>
  <c r="AR918" i="14"/>
  <c r="AC918" i="14"/>
  <c r="AK918" i="14"/>
  <c r="AS918" i="14"/>
  <c r="H899" i="14"/>
  <c r="R904" i="14"/>
  <c r="AI925" i="14"/>
  <c r="AF899" i="14"/>
  <c r="AH904" i="14"/>
  <c r="X918" i="14"/>
  <c r="I899" i="14"/>
  <c r="Q899" i="14"/>
  <c r="Y899" i="14"/>
  <c r="AG899" i="14"/>
  <c r="AO899" i="14"/>
  <c r="K904" i="14"/>
  <c r="S904" i="14"/>
  <c r="AA904" i="14"/>
  <c r="AI904" i="14"/>
  <c r="AQ904" i="14"/>
  <c r="AS904" i="14"/>
  <c r="X904" i="14"/>
  <c r="I918" i="14"/>
  <c r="Q918" i="14"/>
  <c r="Y918" i="14"/>
  <c r="AO918" i="14"/>
  <c r="T925" i="14"/>
  <c r="AB925" i="14"/>
  <c r="AJ925" i="14"/>
  <c r="AR925" i="14"/>
  <c r="AT925" i="14"/>
  <c r="Y925" i="14"/>
  <c r="J925" i="14"/>
  <c r="J904" i="14"/>
  <c r="H918" i="14"/>
  <c r="AA925" i="14"/>
  <c r="R918" i="14"/>
  <c r="X899" i="14"/>
  <c r="AP904" i="14"/>
  <c r="AF918" i="14"/>
  <c r="S925" i="14"/>
  <c r="AA899" i="14"/>
  <c r="AI899" i="14"/>
  <c r="AQ899" i="14"/>
  <c r="AN899" i="14"/>
  <c r="Z904" i="14"/>
  <c r="AN918" i="14"/>
  <c r="AQ925" i="14"/>
  <c r="AA100" i="14"/>
  <c r="M100" i="14"/>
  <c r="AC100" i="14"/>
  <c r="AK100" i="14"/>
  <c r="AS100" i="14"/>
  <c r="O116" i="14"/>
  <c r="T473" i="14"/>
  <c r="AB473" i="14"/>
  <c r="M473" i="14"/>
  <c r="U473" i="14"/>
  <c r="AK473" i="14"/>
  <c r="AS473" i="14"/>
  <c r="AQ495" i="14"/>
  <c r="L495" i="14"/>
  <c r="T495" i="14"/>
  <c r="AB495" i="14"/>
  <c r="AJ495" i="14"/>
  <c r="K518" i="14"/>
  <c r="AM542" i="14"/>
  <c r="I581" i="14"/>
  <c r="T633" i="14"/>
  <c r="AB633" i="14"/>
  <c r="AR633" i="14"/>
  <c r="Z646" i="14"/>
  <c r="AH646" i="14"/>
  <c r="I659" i="14"/>
  <c r="V685" i="14"/>
  <c r="AD685" i="14"/>
  <c r="AL685" i="14"/>
  <c r="L698" i="14"/>
  <c r="T698" i="14"/>
  <c r="AR698" i="14"/>
  <c r="U698" i="14"/>
  <c r="J711" i="14"/>
  <c r="R711" i="14"/>
  <c r="Z711" i="14"/>
  <c r="AH711" i="14"/>
  <c r="L751" i="14"/>
  <c r="L750" i="14" s="1"/>
  <c r="S646" i="14"/>
  <c r="Y100" i="14"/>
  <c r="AD473" i="14"/>
  <c r="M495" i="14"/>
  <c r="U495" i="14"/>
  <c r="AS495" i="14"/>
  <c r="V633" i="14"/>
  <c r="AE633" i="14"/>
  <c r="AM633" i="14"/>
  <c r="AB646" i="14"/>
  <c r="AJ646" i="14"/>
  <c r="AK646" i="14"/>
  <c r="AS646" i="14"/>
  <c r="AH659" i="14"/>
  <c r="AQ659" i="14"/>
  <c r="AG685" i="14"/>
  <c r="AO685" i="14"/>
  <c r="AT698" i="14"/>
  <c r="M672" i="14"/>
  <c r="U672" i="14"/>
  <c r="AK672" i="14"/>
  <c r="L25" i="14"/>
  <c r="T25" i="14"/>
  <c r="AB25" i="14"/>
  <c r="J130" i="14"/>
  <c r="AA724" i="14"/>
  <c r="AA473" i="14"/>
  <c r="K450" i="14"/>
  <c r="AA450" i="14"/>
  <c r="L518" i="14"/>
  <c r="T518" i="14"/>
  <c r="AB518" i="14"/>
  <c r="O542" i="14"/>
  <c r="W542" i="14"/>
  <c r="AE542" i="14"/>
  <c r="K130" i="14"/>
  <c r="S130" i="14"/>
  <c r="AA130" i="14"/>
  <c r="AI130" i="14"/>
  <c r="AQ130" i="14"/>
  <c r="V137" i="14"/>
  <c r="AD137" i="14"/>
  <c r="AL137" i="14"/>
  <c r="AT137" i="14"/>
  <c r="AG304" i="14"/>
  <c r="AG303" i="14" s="1"/>
  <c r="L450" i="14"/>
  <c r="T450" i="14"/>
  <c r="AJ450" i="14"/>
  <c r="AR450" i="14"/>
  <c r="AO462" i="14"/>
  <c r="J529" i="14"/>
  <c r="R529" i="14"/>
  <c r="Z529" i="14"/>
  <c r="AH529" i="14"/>
  <c r="AP529" i="14"/>
  <c r="H542" i="14"/>
  <c r="P542" i="14"/>
  <c r="X542" i="14"/>
  <c r="AF542" i="14"/>
  <c r="AN542" i="14"/>
  <c r="L379" i="14"/>
  <c r="T379" i="14"/>
  <c r="AB379" i="14"/>
  <c r="AJ379" i="14"/>
  <c r="AR379" i="14"/>
  <c r="AE405" i="14"/>
  <c r="AE378" i="14" s="1"/>
  <c r="AM405" i="14"/>
  <c r="AI462" i="14"/>
  <c r="AB462" i="14"/>
  <c r="S473" i="14"/>
  <c r="AQ473" i="14"/>
  <c r="AT518" i="14"/>
  <c r="K529" i="14"/>
  <c r="S529" i="14"/>
  <c r="AA529" i="14"/>
  <c r="AI529" i="14"/>
  <c r="AQ529" i="14"/>
  <c r="I542" i="14"/>
  <c r="Q542" i="14"/>
  <c r="Y542" i="14"/>
  <c r="AG542" i="14"/>
  <c r="AO542" i="14"/>
  <c r="O555" i="14"/>
  <c r="W555" i="14"/>
  <c r="AE555" i="14"/>
  <c r="AM555" i="14"/>
  <c r="M568" i="14"/>
  <c r="U568" i="14"/>
  <c r="AC568" i="14"/>
  <c r="AK568" i="14"/>
  <c r="AS568" i="14"/>
  <c r="K581" i="14"/>
  <c r="S581" i="14"/>
  <c r="AA581" i="14"/>
  <c r="AI581" i="14"/>
  <c r="AQ581" i="14"/>
  <c r="I594" i="14"/>
  <c r="Q594" i="14"/>
  <c r="Y594" i="14"/>
  <c r="AG594" i="14"/>
  <c r="AO594" i="14"/>
  <c r="O607" i="14"/>
  <c r="W607" i="14"/>
  <c r="AE607" i="14"/>
  <c r="AM607" i="14"/>
  <c r="Y607" i="14"/>
  <c r="M620" i="14"/>
  <c r="U620" i="14"/>
  <c r="AC620" i="14"/>
  <c r="AK620" i="14"/>
  <c r="AS620" i="14"/>
  <c r="AD620" i="14"/>
  <c r="O620" i="14"/>
  <c r="AM620" i="14"/>
  <c r="Z620" i="14"/>
  <c r="K633" i="14"/>
  <c r="S633" i="14"/>
  <c r="AA633" i="14"/>
  <c r="L633" i="14"/>
  <c r="M633" i="14"/>
  <c r="I646" i="14"/>
  <c r="I1038" i="14"/>
  <c r="Y1038" i="14"/>
  <c r="M1059" i="14"/>
  <c r="U1059" i="14"/>
  <c r="AC1059" i="14"/>
  <c r="AK1059" i="14"/>
  <c r="AS1059" i="14"/>
  <c r="H1118" i="14"/>
  <c r="P1118" i="14"/>
  <c r="X1118" i="14"/>
  <c r="AF1118" i="14"/>
  <c r="AN1118" i="14"/>
  <c r="J1245" i="14"/>
  <c r="R1245" i="14"/>
  <c r="Z1245" i="14"/>
  <c r="AH1245" i="14"/>
  <c r="AP1245" i="14"/>
  <c r="O1293" i="14"/>
  <c r="W1293" i="14"/>
  <c r="AE1293" i="14"/>
  <c r="AM1293" i="14"/>
  <c r="O1312" i="14"/>
  <c r="W1312" i="14"/>
  <c r="AE1312" i="14"/>
  <c r="AM1312" i="14"/>
  <c r="M1359" i="14"/>
  <c r="U1359" i="14"/>
  <c r="AC1359" i="14"/>
  <c r="AK1359" i="14"/>
  <c r="AS1359" i="14"/>
  <c r="N672" i="14"/>
  <c r="AD672" i="14"/>
  <c r="AT672" i="14"/>
  <c r="AF770" i="14"/>
  <c r="S1033" i="14"/>
  <c r="J1100" i="14"/>
  <c r="R1100" i="14"/>
  <c r="Z1100" i="14"/>
  <c r="AH1100" i="14"/>
  <c r="AP1100" i="14"/>
  <c r="M1159" i="14"/>
  <c r="U1159" i="14"/>
  <c r="AC1159" i="14"/>
  <c r="AK1159" i="14"/>
  <c r="AS1159" i="14"/>
  <c r="K1226" i="14"/>
  <c r="S1226" i="14"/>
  <c r="AA1226" i="14"/>
  <c r="AI1226" i="14"/>
  <c r="AQ1226" i="14"/>
  <c r="U1231" i="14"/>
  <c r="AC1231" i="14"/>
  <c r="AK1231" i="14"/>
  <c r="AS1231" i="14"/>
  <c r="K1245" i="14"/>
  <c r="S1245" i="14"/>
  <c r="AA1245" i="14"/>
  <c r="AI1245" i="14"/>
  <c r="AQ1245" i="14"/>
  <c r="N1252" i="14"/>
  <c r="V1252" i="14"/>
  <c r="AD1252" i="14"/>
  <c r="AL1252" i="14"/>
  <c r="AT1252" i="14"/>
  <c r="H1293" i="14"/>
  <c r="P1293" i="14"/>
  <c r="X1293" i="14"/>
  <c r="AF1293" i="14"/>
  <c r="AN1293" i="14"/>
  <c r="H1312" i="14"/>
  <c r="P1312" i="14"/>
  <c r="X1312" i="14"/>
  <c r="AF1312" i="14"/>
  <c r="AN1312" i="14"/>
  <c r="K1319" i="14"/>
  <c r="S1319" i="14"/>
  <c r="AA1319" i="14"/>
  <c r="AI1319" i="14"/>
  <c r="AQ1319" i="14"/>
  <c r="N1359" i="14"/>
  <c r="V1359" i="14"/>
  <c r="AD1359" i="14"/>
  <c r="AL1359" i="14"/>
  <c r="AT1359" i="14"/>
  <c r="H1365" i="14"/>
  <c r="P1365" i="14"/>
  <c r="X1365" i="14"/>
  <c r="AF1365" i="14"/>
  <c r="AN1365" i="14"/>
  <c r="J1365" i="14"/>
  <c r="AP1365" i="14"/>
  <c r="AK1365" i="14"/>
  <c r="H1382" i="14"/>
  <c r="P1382" i="14"/>
  <c r="X1382" i="14"/>
  <c r="AF1382" i="14"/>
  <c r="AN1382" i="14"/>
  <c r="Z1382" i="14"/>
  <c r="AM646" i="14"/>
  <c r="M659" i="14"/>
  <c r="U659" i="14"/>
  <c r="AC659" i="14"/>
  <c r="AK659" i="14"/>
  <c r="AS659" i="14"/>
  <c r="K685" i="14"/>
  <c r="S685" i="14"/>
  <c r="AA685" i="14"/>
  <c r="AI685" i="14"/>
  <c r="AQ685" i="14"/>
  <c r="I698" i="14"/>
  <c r="Q698" i="14"/>
  <c r="Y698" i="14"/>
  <c r="AG698" i="14"/>
  <c r="AO698" i="14"/>
  <c r="O711" i="14"/>
  <c r="W711" i="14"/>
  <c r="AE711" i="14"/>
  <c r="AM711" i="14"/>
  <c r="M724" i="14"/>
  <c r="U724" i="14"/>
  <c r="AC724" i="14"/>
  <c r="AK724" i="14"/>
  <c r="AS724" i="14"/>
  <c r="K737" i="14"/>
  <c r="S737" i="14"/>
  <c r="AA737" i="14"/>
  <c r="AI737" i="14"/>
  <c r="AQ737" i="14"/>
  <c r="I751" i="14"/>
  <c r="I750" i="14" s="1"/>
  <c r="Q751" i="14"/>
  <c r="Q750" i="14" s="1"/>
  <c r="Y751" i="14"/>
  <c r="Y750" i="14" s="1"/>
  <c r="AG751" i="14"/>
  <c r="AG750" i="14" s="1"/>
  <c r="AO751" i="14"/>
  <c r="AO750" i="14" s="1"/>
  <c r="I770" i="14"/>
  <c r="Q770" i="14"/>
  <c r="Y770" i="14"/>
  <c r="AG770" i="14"/>
  <c r="AO770" i="14"/>
  <c r="O784" i="14"/>
  <c r="W784" i="14"/>
  <c r="AE784" i="14"/>
  <c r="AM784" i="14"/>
  <c r="J791" i="14"/>
  <c r="R791" i="14"/>
  <c r="Z791" i="14"/>
  <c r="AH791" i="14"/>
  <c r="AP791" i="14"/>
  <c r="W837" i="14"/>
  <c r="AE837" i="14"/>
  <c r="AM837" i="14"/>
  <c r="P837" i="14"/>
  <c r="Y837" i="14"/>
  <c r="AI837" i="14"/>
  <c r="U851" i="14"/>
  <c r="AC851" i="14"/>
  <c r="AK851" i="14"/>
  <c r="AS851" i="14"/>
  <c r="H858" i="14"/>
  <c r="P858" i="14"/>
  <c r="X858" i="14"/>
  <c r="AF858" i="14"/>
  <c r="AN858" i="14"/>
  <c r="Q858" i="14"/>
  <c r="Z858" i="14"/>
  <c r="AJ858" i="14"/>
  <c r="AP1033" i="14"/>
  <c r="AH1033" i="14"/>
  <c r="Z1033" i="14"/>
  <c r="R1033" i="14"/>
  <c r="J1033" i="14"/>
  <c r="F1032" i="14"/>
  <c r="H711" i="14"/>
  <c r="P711" i="14"/>
  <c r="X711" i="14"/>
  <c r="AF711" i="14"/>
  <c r="AN711" i="14"/>
  <c r="N724" i="14"/>
  <c r="V724" i="14"/>
  <c r="AD724" i="14"/>
  <c r="AL724" i="14"/>
  <c r="AT724" i="14"/>
  <c r="W724" i="14"/>
  <c r="AM724" i="14"/>
  <c r="H724" i="14"/>
  <c r="I724" i="14"/>
  <c r="Q724" i="14"/>
  <c r="R724" i="14"/>
  <c r="L737" i="14"/>
  <c r="T737" i="14"/>
  <c r="AB737" i="14"/>
  <c r="AJ737" i="14"/>
  <c r="AR737" i="14"/>
  <c r="M737" i="14"/>
  <c r="AK737" i="14"/>
  <c r="O737" i="14"/>
  <c r="J751" i="14"/>
  <c r="J750" i="14" s="1"/>
  <c r="R751" i="14"/>
  <c r="R750" i="14" s="1"/>
  <c r="Z751" i="14"/>
  <c r="Z750" i="14" s="1"/>
  <c r="AH751" i="14"/>
  <c r="AH750" i="14" s="1"/>
  <c r="AP751" i="14"/>
  <c r="AP750" i="14" s="1"/>
  <c r="S751" i="14"/>
  <c r="S750" i="14" s="1"/>
  <c r="AA751" i="14"/>
  <c r="AA750" i="14" s="1"/>
  <c r="AI751" i="14"/>
  <c r="AI750" i="14" s="1"/>
  <c r="AR751" i="14"/>
  <c r="AR750" i="14" s="1"/>
  <c r="M751" i="14"/>
  <c r="M750" i="14" s="1"/>
  <c r="AC751" i="14"/>
  <c r="AC750" i="14" s="1"/>
  <c r="AS751" i="14"/>
  <c r="AS750" i="14" s="1"/>
  <c r="AA791" i="14"/>
  <c r="AJ791" i="14"/>
  <c r="AT791" i="14"/>
  <c r="M899" i="14"/>
  <c r="T966" i="14"/>
  <c r="I1033" i="14"/>
  <c r="H1359" i="14"/>
  <c r="P1359" i="14"/>
  <c r="X1359" i="14"/>
  <c r="AF1359" i="14"/>
  <c r="AN1359" i="14"/>
  <c r="R646" i="14"/>
  <c r="AA646" i="14"/>
  <c r="O659" i="14"/>
  <c r="W659" i="14"/>
  <c r="Y659" i="14"/>
  <c r="AG659" i="14"/>
  <c r="N685" i="14"/>
  <c r="W685" i="14"/>
  <c r="AE685" i="14"/>
  <c r="S698" i="14"/>
  <c r="AA698" i="14"/>
  <c r="AB698" i="14"/>
  <c r="AJ698" i="14"/>
  <c r="AS698" i="14"/>
  <c r="AG711" i="14"/>
  <c r="AP711" i="14"/>
  <c r="M1100" i="14"/>
  <c r="U1100" i="14"/>
  <c r="AC1100" i="14"/>
  <c r="AK1100" i="14"/>
  <c r="AS1100" i="14"/>
  <c r="H1159" i="14"/>
  <c r="X1159" i="14"/>
  <c r="AF1159" i="14"/>
  <c r="AN1159" i="14"/>
  <c r="H1178" i="14"/>
  <c r="N1226" i="14"/>
  <c r="V1226" i="14"/>
  <c r="AD1226" i="14"/>
  <c r="AL1226" i="14"/>
  <c r="AT1226" i="14"/>
  <c r="K1293" i="14"/>
  <c r="S1293" i="14"/>
  <c r="AA1293" i="14"/>
  <c r="AI1293" i="14"/>
  <c r="AQ1293" i="14"/>
  <c r="P724" i="14"/>
  <c r="X724" i="14"/>
  <c r="AF724" i="14"/>
  <c r="AN724" i="14"/>
  <c r="AO724" i="14"/>
  <c r="T751" i="14"/>
  <c r="T750" i="14" s="1"/>
  <c r="AB751" i="14"/>
  <c r="AB750" i="14" s="1"/>
  <c r="AJ751" i="14"/>
  <c r="AJ750" i="14" s="1"/>
  <c r="AK751" i="14"/>
  <c r="AK750" i="14" s="1"/>
  <c r="T770" i="14"/>
  <c r="AB770" i="14"/>
  <c r="AJ770" i="14"/>
  <c r="AR770" i="14"/>
  <c r="J837" i="14"/>
  <c r="R837" i="14"/>
  <c r="Z837" i="14"/>
  <c r="AH837" i="14"/>
  <c r="AP837" i="14"/>
  <c r="K858" i="14"/>
  <c r="K831" i="14" s="1"/>
  <c r="S858" i="14"/>
  <c r="AA858" i="14"/>
  <c r="AI858" i="14"/>
  <c r="AQ858" i="14"/>
  <c r="AQ831" i="14" s="1"/>
  <c r="P904" i="14"/>
  <c r="AF904" i="14"/>
  <c r="I925" i="14"/>
  <c r="Q925" i="14"/>
  <c r="M966" i="14"/>
  <c r="AC966" i="14"/>
  <c r="AK966" i="14"/>
  <c r="AS966" i="14"/>
  <c r="O971" i="14"/>
  <c r="AM971" i="14"/>
  <c r="AK985" i="14"/>
  <c r="AS985" i="14"/>
  <c r="P992" i="14"/>
  <c r="AF992" i="14"/>
  <c r="AS1033" i="14"/>
  <c r="AK1033" i="14"/>
  <c r="AC1033" i="14"/>
  <c r="U1033" i="14"/>
  <c r="M1033" i="14"/>
  <c r="H1052" i="14"/>
  <c r="P1052" i="14"/>
  <c r="X1052" i="14"/>
  <c r="AF1052" i="14"/>
  <c r="AN1052" i="14"/>
  <c r="AD1100" i="14"/>
  <c r="AL1100" i="14"/>
  <c r="AT1100" i="14"/>
  <c r="M1293" i="14"/>
  <c r="L672" i="14"/>
  <c r="N791" i="14"/>
  <c r="V791" i="14"/>
  <c r="AD791" i="14"/>
  <c r="AL791" i="14"/>
  <c r="L858" i="14"/>
  <c r="AR858" i="14"/>
  <c r="R925" i="14"/>
  <c r="Z925" i="14"/>
  <c r="AH925" i="14"/>
  <c r="AP925" i="14"/>
  <c r="Y992" i="14"/>
  <c r="AR1033" i="14"/>
  <c r="AJ1033" i="14"/>
  <c r="AB1033" i="14"/>
  <c r="T1033" i="14"/>
  <c r="L1033" i="14"/>
  <c r="T1359" i="14"/>
  <c r="AC1382" i="14"/>
  <c r="N25" i="14"/>
  <c r="AM25" i="14"/>
  <c r="Z12" i="14"/>
  <c r="AN12" i="14"/>
  <c r="X12" i="14"/>
  <c r="AF12" i="14"/>
  <c r="N146" i="14"/>
  <c r="AD146" i="14"/>
  <c r="AL146" i="14"/>
  <c r="H189" i="14"/>
  <c r="P189" i="14"/>
  <c r="X189" i="14"/>
  <c r="AF189" i="14"/>
  <c r="AN189" i="14"/>
  <c r="K196" i="14"/>
  <c r="S196" i="14"/>
  <c r="AA196" i="14"/>
  <c r="AI196" i="14"/>
  <c r="AQ196" i="14"/>
  <c r="N203" i="14"/>
  <c r="V203" i="14"/>
  <c r="AD203" i="14"/>
  <c r="AL203" i="14"/>
  <c r="AT203" i="14"/>
  <c r="I210" i="14"/>
  <c r="Q210" i="14"/>
  <c r="Y210" i="14"/>
  <c r="AG210" i="14"/>
  <c r="AO210" i="14"/>
  <c r="L217" i="14"/>
  <c r="T217" i="14"/>
  <c r="AB217" i="14"/>
  <c r="AJ217" i="14"/>
  <c r="AR217" i="14"/>
  <c r="O224" i="14"/>
  <c r="W224" i="14"/>
  <c r="AE224" i="14"/>
  <c r="AM224" i="14"/>
  <c r="J231" i="14"/>
  <c r="R231" i="14"/>
  <c r="Z231" i="14"/>
  <c r="AH231" i="14"/>
  <c r="AP231" i="14"/>
  <c r="M238" i="14"/>
  <c r="U238" i="14"/>
  <c r="AC238" i="14"/>
  <c r="AK238" i="14"/>
  <c r="AS238" i="14"/>
  <c r="H245" i="14"/>
  <c r="P245" i="14"/>
  <c r="X245" i="14"/>
  <c r="AF245" i="14"/>
  <c r="AN245" i="14"/>
  <c r="K252" i="14"/>
  <c r="S252" i="14"/>
  <c r="AA252" i="14"/>
  <c r="AI252" i="14"/>
  <c r="AQ252" i="14"/>
  <c r="N259" i="14"/>
  <c r="V259" i="14"/>
  <c r="AD259" i="14"/>
  <c r="AL259" i="14"/>
  <c r="AT259" i="14"/>
  <c r="I266" i="14"/>
  <c r="Q266" i="14"/>
  <c r="Y266" i="14"/>
  <c r="AG266" i="14"/>
  <c r="AO266" i="14"/>
  <c r="L273" i="14"/>
  <c r="T273" i="14"/>
  <c r="AB273" i="14"/>
  <c r="AR273" i="14"/>
  <c r="R287" i="14"/>
  <c r="AH287" i="14"/>
  <c r="I304" i="14"/>
  <c r="I303" i="14" s="1"/>
  <c r="Q304" i="14"/>
  <c r="Q303" i="14" s="1"/>
  <c r="Y304" i="14"/>
  <c r="Y303" i="14" s="1"/>
  <c r="AO304" i="14"/>
  <c r="AO303" i="14" s="1"/>
  <c r="K379" i="14"/>
  <c r="I137" i="14"/>
  <c r="Q137" i="14"/>
  <c r="Y137" i="14"/>
  <c r="AG137" i="14"/>
  <c r="F145" i="14"/>
  <c r="N529" i="14"/>
  <c r="V529" i="14"/>
  <c r="AD529" i="14"/>
  <c r="AL529" i="14"/>
  <c r="AT529" i="14"/>
  <c r="W529" i="14"/>
  <c r="AE529" i="14"/>
  <c r="J607" i="14"/>
  <c r="K607" i="14"/>
  <c r="S607" i="14"/>
  <c r="Q620" i="14"/>
  <c r="Y620" i="14"/>
  <c r="AH12" i="14"/>
  <c r="AS25" i="14"/>
  <c r="AM106" i="14"/>
  <c r="AP12" i="14"/>
  <c r="AK25" i="14"/>
  <c r="H12" i="14"/>
  <c r="V25" i="14"/>
  <c r="O25" i="14"/>
  <c r="W25" i="14"/>
  <c r="AE25" i="14"/>
  <c r="N542" i="14"/>
  <c r="V542" i="14"/>
  <c r="AD542" i="14"/>
  <c r="AL542" i="14"/>
  <c r="AT542" i="14"/>
  <c r="N594" i="14"/>
  <c r="V594" i="14"/>
  <c r="T607" i="14"/>
  <c r="AB607" i="14"/>
  <c r="AH620" i="14"/>
  <c r="AP196" i="14"/>
  <c r="I287" i="14"/>
  <c r="L294" i="14"/>
  <c r="P304" i="14"/>
  <c r="P303" i="14" s="1"/>
  <c r="K495" i="14"/>
  <c r="S495" i="14"/>
  <c r="L529" i="14"/>
  <c r="T529" i="14"/>
  <c r="O529" i="14"/>
  <c r="AM529" i="14"/>
  <c r="N568" i="14"/>
  <c r="V568" i="14"/>
  <c r="AD568" i="14"/>
  <c r="AL568" i="14"/>
  <c r="O568" i="14"/>
  <c r="W568" i="14"/>
  <c r="AE568" i="14"/>
  <c r="AM568" i="14"/>
  <c r="AJ581" i="14"/>
  <c r="AR581" i="14"/>
  <c r="AS581" i="14"/>
  <c r="AP594" i="14"/>
  <c r="M594" i="14"/>
  <c r="AI633" i="14"/>
  <c r="AQ633" i="14"/>
  <c r="AJ633" i="14"/>
  <c r="AS633" i="14"/>
  <c r="Q646" i="14"/>
  <c r="Y646" i="14"/>
  <c r="AG646" i="14"/>
  <c r="AO646" i="14"/>
  <c r="AP646" i="14"/>
  <c r="AE659" i="14"/>
  <c r="AM659" i="14"/>
  <c r="U685" i="14"/>
  <c r="AC685" i="14"/>
  <c r="AK685" i="14"/>
  <c r="AS685" i="14"/>
  <c r="AT685" i="14"/>
  <c r="K698" i="14"/>
  <c r="AI698" i="14"/>
  <c r="AQ698" i="14"/>
  <c r="I711" i="14"/>
  <c r="Q711" i="14"/>
  <c r="Y711" i="14"/>
  <c r="O724" i="14"/>
  <c r="AE724" i="14"/>
  <c r="U737" i="14"/>
  <c r="AC737" i="14"/>
  <c r="AS737" i="14"/>
  <c r="K751" i="14"/>
  <c r="K750" i="14" s="1"/>
  <c r="AQ751" i="14"/>
  <c r="AQ750" i="14" s="1"/>
  <c r="AB529" i="14"/>
  <c r="AR529" i="14"/>
  <c r="J542" i="14"/>
  <c r="Z542" i="14"/>
  <c r="AH542" i="14"/>
  <c r="K542" i="14"/>
  <c r="AA542" i="14"/>
  <c r="AQ542" i="14"/>
  <c r="H555" i="14"/>
  <c r="P555" i="14"/>
  <c r="AF555" i="14"/>
  <c r="I555" i="14"/>
  <c r="Y555" i="14"/>
  <c r="AG555" i="14"/>
  <c r="AT568" i="14"/>
  <c r="L581" i="14"/>
  <c r="AB581" i="14"/>
  <c r="AC581" i="14"/>
  <c r="J594" i="14"/>
  <c r="R594" i="14"/>
  <c r="Z594" i="14"/>
  <c r="AH594" i="14"/>
  <c r="S594" i="14"/>
  <c r="AI594" i="14"/>
  <c r="H607" i="14"/>
  <c r="P607" i="14"/>
  <c r="X607" i="14"/>
  <c r="AF607" i="14"/>
  <c r="AO607" i="14"/>
  <c r="N620" i="14"/>
  <c r="V620" i="14"/>
  <c r="AL620" i="14"/>
  <c r="AT620" i="14"/>
  <c r="AJ529" i="14"/>
  <c r="R542" i="14"/>
  <c r="AP542" i="14"/>
  <c r="S542" i="14"/>
  <c r="AI542" i="14"/>
  <c r="X555" i="14"/>
  <c r="AN555" i="14"/>
  <c r="Q555" i="14"/>
  <c r="AO555" i="14"/>
  <c r="T581" i="14"/>
  <c r="M581" i="14"/>
  <c r="AS12" i="14"/>
  <c r="AK12" i="14"/>
  <c r="AC12" i="14"/>
  <c r="U12" i="14"/>
  <c r="M12" i="14"/>
  <c r="H25" i="14"/>
  <c r="P25" i="14"/>
  <c r="X25" i="14"/>
  <c r="AF25" i="14"/>
  <c r="AN25" i="14"/>
  <c r="AG25" i="14"/>
  <c r="AO25" i="14"/>
  <c r="I130" i="14"/>
  <c r="Q130" i="14"/>
  <c r="Y130" i="14"/>
  <c r="AO130" i="14"/>
  <c r="J153" i="14"/>
  <c r="R153" i="14"/>
  <c r="Z153" i="14"/>
  <c r="AH153" i="14"/>
  <c r="AP153" i="14"/>
  <c r="M160" i="14"/>
  <c r="U160" i="14"/>
  <c r="AC160" i="14"/>
  <c r="AK160" i="14"/>
  <c r="AS160" i="14"/>
  <c r="H167" i="14"/>
  <c r="P167" i="14"/>
  <c r="X167" i="14"/>
  <c r="AF167" i="14"/>
  <c r="AN167" i="14"/>
  <c r="K175" i="14"/>
  <c r="S175" i="14"/>
  <c r="AA175" i="14"/>
  <c r="AI175" i="14"/>
  <c r="AQ175" i="14"/>
  <c r="N182" i="14"/>
  <c r="V182" i="14"/>
  <c r="AD182" i="14"/>
  <c r="AL182" i="14"/>
  <c r="AT182" i="14"/>
  <c r="I189" i="14"/>
  <c r="Q189" i="14"/>
  <c r="Y189" i="14"/>
  <c r="AG189" i="14"/>
  <c r="AO189" i="14"/>
  <c r="AP189" i="14"/>
  <c r="L196" i="14"/>
  <c r="T196" i="14"/>
  <c r="AB196" i="14"/>
  <c r="AJ196" i="14"/>
  <c r="AR196" i="14"/>
  <c r="O203" i="14"/>
  <c r="W203" i="14"/>
  <c r="AE203" i="14"/>
  <c r="AM203" i="14"/>
  <c r="J210" i="14"/>
  <c r="R210" i="14"/>
  <c r="Z210" i="14"/>
  <c r="AH210" i="14"/>
  <c r="AP210" i="14"/>
  <c r="M217" i="14"/>
  <c r="U217" i="14"/>
  <c r="AC217" i="14"/>
  <c r="AK217" i="14"/>
  <c r="AS217" i="14"/>
  <c r="H224" i="14"/>
  <c r="P224" i="14"/>
  <c r="X224" i="14"/>
  <c r="AF224" i="14"/>
  <c r="AN224" i="14"/>
  <c r="K231" i="14"/>
  <c r="S231" i="14"/>
  <c r="AA231" i="14"/>
  <c r="AI231" i="14"/>
  <c r="AQ231" i="14"/>
  <c r="N238" i="14"/>
  <c r="V238" i="14"/>
  <c r="AD238" i="14"/>
  <c r="AL238" i="14"/>
  <c r="AT238" i="14"/>
  <c r="M379" i="14"/>
  <c r="AQ462" i="14"/>
  <c r="L462" i="14"/>
  <c r="T462" i="14"/>
  <c r="AR462" i="14"/>
  <c r="M484" i="14"/>
  <c r="M529" i="14"/>
  <c r="U529" i="14"/>
  <c r="AC529" i="14"/>
  <c r="AK529" i="14"/>
  <c r="AS529" i="14"/>
  <c r="U581" i="14"/>
  <c r="AK581" i="14"/>
  <c r="K594" i="14"/>
  <c r="AA594" i="14"/>
  <c r="AQ594" i="14"/>
  <c r="I607" i="14"/>
  <c r="Q607" i="14"/>
  <c r="AG607" i="14"/>
  <c r="W620" i="14"/>
  <c r="AE620" i="14"/>
  <c r="AC633" i="14"/>
  <c r="AK633" i="14"/>
  <c r="K646" i="14"/>
  <c r="AI646" i="14"/>
  <c r="AQ646" i="14"/>
  <c r="Q659" i="14"/>
  <c r="AO659" i="14"/>
  <c r="O685" i="14"/>
  <c r="AM685" i="14"/>
  <c r="M698" i="14"/>
  <c r="AC698" i="14"/>
  <c r="K711" i="14"/>
  <c r="AA711" i="14"/>
  <c r="AQ711" i="14"/>
  <c r="Y724" i="14"/>
  <c r="AG724" i="14"/>
  <c r="AE737" i="14"/>
  <c r="AM737" i="14"/>
  <c r="U751" i="14"/>
  <c r="U750" i="14" s="1"/>
  <c r="Z106" i="14"/>
  <c r="AH245" i="14"/>
  <c r="L287" i="14"/>
  <c r="AQ317" i="14"/>
  <c r="F449" i="14"/>
  <c r="AJ462" i="14"/>
  <c r="AR473" i="14"/>
  <c r="R484" i="14"/>
  <c r="AI495" i="14"/>
  <c r="L542" i="14"/>
  <c r="T542" i="14"/>
  <c r="AB542" i="14"/>
  <c r="AJ542" i="14"/>
  <c r="AR542" i="14"/>
  <c r="J555" i="14"/>
  <c r="R555" i="14"/>
  <c r="Z555" i="14"/>
  <c r="AH555" i="14"/>
  <c r="AP555" i="14"/>
  <c r="K555" i="14"/>
  <c r="S555" i="14"/>
  <c r="AA555" i="14"/>
  <c r="AI555" i="14"/>
  <c r="AQ555" i="14"/>
  <c r="H568" i="14"/>
  <c r="P568" i="14"/>
  <c r="X568" i="14"/>
  <c r="AF568" i="14"/>
  <c r="AN568" i="14"/>
  <c r="I568" i="14"/>
  <c r="Q568" i="14"/>
  <c r="Y568" i="14"/>
  <c r="AG568" i="14"/>
  <c r="N581" i="14"/>
  <c r="V581" i="14"/>
  <c r="AD581" i="14"/>
  <c r="AL581" i="14"/>
  <c r="AT581" i="14"/>
  <c r="AE581" i="14"/>
  <c r="L594" i="14"/>
  <c r="T594" i="14"/>
  <c r="AB594" i="14"/>
  <c r="AJ594" i="14"/>
  <c r="AR594" i="14"/>
  <c r="AK594" i="14"/>
  <c r="R607" i="14"/>
  <c r="Z607" i="14"/>
  <c r="AH607" i="14"/>
  <c r="AP607" i="14"/>
  <c r="AQ607" i="14"/>
  <c r="H620" i="14"/>
  <c r="P620" i="14"/>
  <c r="X620" i="14"/>
  <c r="AF620" i="14"/>
  <c r="AN620" i="14"/>
  <c r="N633" i="14"/>
  <c r="AL633" i="14"/>
  <c r="AT633" i="14"/>
  <c r="O633" i="14"/>
  <c r="L646" i="14"/>
  <c r="T646" i="14"/>
  <c r="AR646" i="14"/>
  <c r="U646" i="14"/>
  <c r="J659" i="14"/>
  <c r="R659" i="14"/>
  <c r="Z659" i="14"/>
  <c r="K659" i="14"/>
  <c r="AA659" i="14"/>
  <c r="H685" i="14"/>
  <c r="P685" i="14"/>
  <c r="X685" i="14"/>
  <c r="AF685" i="14"/>
  <c r="AN685" i="14"/>
  <c r="Q685" i="14"/>
  <c r="J685" i="14"/>
  <c r="Z685" i="14"/>
  <c r="N698" i="14"/>
  <c r="V698" i="14"/>
  <c r="AD698" i="14"/>
  <c r="AL698" i="14"/>
  <c r="X698" i="14"/>
  <c r="AN698" i="14"/>
  <c r="L711" i="14"/>
  <c r="T711" i="14"/>
  <c r="AB711" i="14"/>
  <c r="AJ711" i="14"/>
  <c r="AR711" i="14"/>
  <c r="AK711" i="14"/>
  <c r="J724" i="14"/>
  <c r="AH724" i="14"/>
  <c r="AP724" i="14"/>
  <c r="K724" i="14"/>
  <c r="H737" i="14"/>
  <c r="P737" i="14"/>
  <c r="AN737" i="14"/>
  <c r="Q737" i="14"/>
  <c r="N751" i="14"/>
  <c r="N750" i="14" s="1"/>
  <c r="AD751" i="14"/>
  <c r="AD750" i="14" s="1"/>
  <c r="AL751" i="14"/>
  <c r="AL750" i="14" s="1"/>
  <c r="AT751" i="14"/>
  <c r="AT750" i="14" s="1"/>
  <c r="O751" i="14"/>
  <c r="O750" i="14" s="1"/>
  <c r="AM751" i="14"/>
  <c r="AM750" i="14" s="1"/>
  <c r="J106" i="14"/>
  <c r="AH106" i="14"/>
  <c r="H146" i="14"/>
  <c r="AE100" i="14"/>
  <c r="AG130" i="14"/>
  <c r="U231" i="14"/>
  <c r="N231" i="14"/>
  <c r="K245" i="14"/>
  <c r="S245" i="14"/>
  <c r="AA245" i="14"/>
  <c r="AI245" i="14"/>
  <c r="AQ245" i="14"/>
  <c r="N252" i="14"/>
  <c r="V252" i="14"/>
  <c r="AD252" i="14"/>
  <c r="AL252" i="14"/>
  <c r="AT252" i="14"/>
  <c r="I259" i="14"/>
  <c r="Q259" i="14"/>
  <c r="Y259" i="14"/>
  <c r="AG259" i="14"/>
  <c r="AO259" i="14"/>
  <c r="AH259" i="14"/>
  <c r="L266" i="14"/>
  <c r="M266" i="14"/>
  <c r="R280" i="14"/>
  <c r="AH280" i="14"/>
  <c r="P294" i="14"/>
  <c r="T304" i="14"/>
  <c r="T303" i="14" s="1"/>
  <c r="AC473" i="14"/>
  <c r="M542" i="14"/>
  <c r="U542" i="14"/>
  <c r="AC542" i="14"/>
  <c r="AK542" i="14"/>
  <c r="AS542" i="14"/>
  <c r="AO568" i="14"/>
  <c r="O581" i="14"/>
  <c r="W581" i="14"/>
  <c r="AM581" i="14"/>
  <c r="U594" i="14"/>
  <c r="AC594" i="14"/>
  <c r="AS594" i="14"/>
  <c r="AA607" i="14"/>
  <c r="AI607" i="14"/>
  <c r="I620" i="14"/>
  <c r="AG620" i="14"/>
  <c r="AO620" i="14"/>
  <c r="W633" i="14"/>
  <c r="M646" i="14"/>
  <c r="AC646" i="14"/>
  <c r="S659" i="14"/>
  <c r="AI659" i="14"/>
  <c r="I685" i="14"/>
  <c r="Y685" i="14"/>
  <c r="U711" i="14"/>
  <c r="AC711" i="14"/>
  <c r="AS711" i="14"/>
  <c r="S724" i="14"/>
  <c r="AQ724" i="14"/>
  <c r="I737" i="14"/>
  <c r="Y737" i="14"/>
  <c r="AE751" i="14"/>
  <c r="AE750" i="14" s="1"/>
  <c r="T672" i="14"/>
  <c r="AB672" i="14"/>
  <c r="AR672" i="14"/>
  <c r="R106" i="14"/>
  <c r="AP106" i="14"/>
  <c r="AF146" i="14"/>
  <c r="J100" i="14"/>
  <c r="Z100" i="14"/>
  <c r="AH100" i="14"/>
  <c r="V106" i="14"/>
  <c r="R130" i="14"/>
  <c r="Z130" i="14"/>
  <c r="AH130" i="14"/>
  <c r="M137" i="14"/>
  <c r="U137" i="14"/>
  <c r="AC137" i="14"/>
  <c r="AK137" i="14"/>
  <c r="AS137" i="14"/>
  <c r="Y379" i="14"/>
  <c r="K405" i="14"/>
  <c r="K378" i="14" s="1"/>
  <c r="S405" i="14"/>
  <c r="AA405" i="14"/>
  <c r="AI405" i="14"/>
  <c r="AQ405" i="14"/>
  <c r="L405" i="14"/>
  <c r="AB405" i="14"/>
  <c r="AB378" i="14" s="1"/>
  <c r="AJ405" i="14"/>
  <c r="O405" i="14"/>
  <c r="W405" i="14"/>
  <c r="R462" i="14"/>
  <c r="N473" i="14"/>
  <c r="V473" i="14"/>
  <c r="AL473" i="14"/>
  <c r="AT473" i="14"/>
  <c r="S484" i="14"/>
  <c r="AI484" i="14"/>
  <c r="S518" i="14"/>
  <c r="AA518" i="14"/>
  <c r="N518" i="14"/>
  <c r="AD518" i="14"/>
  <c r="AL518" i="14"/>
  <c r="H529" i="14"/>
  <c r="P529" i="14"/>
  <c r="X529" i="14"/>
  <c r="AF529" i="14"/>
  <c r="AN529" i="14"/>
  <c r="L555" i="14"/>
  <c r="T555" i="14"/>
  <c r="AB555" i="14"/>
  <c r="AJ555" i="14"/>
  <c r="AR555" i="14"/>
  <c r="J568" i="14"/>
  <c r="R568" i="14"/>
  <c r="Z568" i="14"/>
  <c r="AH568" i="14"/>
  <c r="AP568" i="14"/>
  <c r="H581" i="14"/>
  <c r="P581" i="14"/>
  <c r="X581" i="14"/>
  <c r="AF581" i="14"/>
  <c r="AN581" i="14"/>
  <c r="AD594" i="14"/>
  <c r="AL594" i="14"/>
  <c r="AT594" i="14"/>
  <c r="L607" i="14"/>
  <c r="AJ607" i="14"/>
  <c r="AR607" i="14"/>
  <c r="J620" i="14"/>
  <c r="AU620" i="14" s="1"/>
  <c r="R620" i="14"/>
  <c r="AP620" i="14"/>
  <c r="H633" i="14"/>
  <c r="P633" i="14"/>
  <c r="X633" i="14"/>
  <c r="AF633" i="14"/>
  <c r="AN633" i="14"/>
  <c r="N646" i="14"/>
  <c r="V646" i="14"/>
  <c r="AD646" i="14"/>
  <c r="AL646" i="14"/>
  <c r="L659" i="14"/>
  <c r="T659" i="14"/>
  <c r="AB659" i="14"/>
  <c r="AJ659" i="14"/>
  <c r="AR659" i="14"/>
  <c r="R685" i="14"/>
  <c r="AH685" i="14"/>
  <c r="H698" i="14"/>
  <c r="P698" i="14"/>
  <c r="AF698" i="14"/>
  <c r="AD711" i="14"/>
  <c r="AL711" i="14"/>
  <c r="L724" i="14"/>
  <c r="AB724" i="14"/>
  <c r="R737" i="14"/>
  <c r="AH737" i="14"/>
  <c r="AC672" i="14"/>
  <c r="AS672" i="14"/>
  <c r="AH294" i="14"/>
  <c r="T405" i="14"/>
  <c r="AR405" i="14"/>
  <c r="AR378" i="14" s="1"/>
  <c r="I529" i="14"/>
  <c r="Q529" i="14"/>
  <c r="Y529" i="14"/>
  <c r="AG529" i="14"/>
  <c r="AO529" i="14"/>
  <c r="M555" i="14"/>
  <c r="U555" i="14"/>
  <c r="AC555" i="14"/>
  <c r="AK555" i="14"/>
  <c r="AS555" i="14"/>
  <c r="K568" i="14"/>
  <c r="S568" i="14"/>
  <c r="AA568" i="14"/>
  <c r="AI568" i="14"/>
  <c r="AQ568" i="14"/>
  <c r="Y581" i="14"/>
  <c r="AG581" i="14"/>
  <c r="AO581" i="14"/>
  <c r="O594" i="14"/>
  <c r="AM594" i="14"/>
  <c r="S462" i="14"/>
  <c r="AA462" i="14"/>
  <c r="Z495" i="14"/>
  <c r="S831" i="14"/>
  <c r="Z831" i="14"/>
  <c r="H751" i="14"/>
  <c r="P751" i="14"/>
  <c r="P750" i="14" s="1"/>
  <c r="X751" i="14"/>
  <c r="X750" i="14" s="1"/>
  <c r="AF751" i="14"/>
  <c r="AF750" i="14" s="1"/>
  <c r="AN751" i="14"/>
  <c r="AN750" i="14" s="1"/>
  <c r="J672" i="14"/>
  <c r="R672" i="14"/>
  <c r="Z672" i="14"/>
  <c r="AH672" i="14"/>
  <c r="AP672" i="14"/>
  <c r="T791" i="14"/>
  <c r="AB791" i="14"/>
  <c r="AR791" i="14"/>
  <c r="Q837" i="14"/>
  <c r="Q831" i="14" s="1"/>
  <c r="AO837" i="14"/>
  <c r="W851" i="14"/>
  <c r="AE851" i="14"/>
  <c r="AM851" i="14"/>
  <c r="J858" i="14"/>
  <c r="R858" i="14"/>
  <c r="AH858" i="14"/>
  <c r="AH831" i="14" s="1"/>
  <c r="AP858" i="14"/>
  <c r="W904" i="14"/>
  <c r="AE904" i="14"/>
  <c r="P925" i="14"/>
  <c r="X925" i="14"/>
  <c r="AF925" i="14"/>
  <c r="AL971" i="14"/>
  <c r="O992" i="14"/>
  <c r="O965" i="14" s="1"/>
  <c r="AE992" i="14"/>
  <c r="V672" i="14"/>
  <c r="AL672" i="14"/>
  <c r="V770" i="14"/>
  <c r="AD770" i="14"/>
  <c r="AL770" i="14"/>
  <c r="AT770" i="14"/>
  <c r="O791" i="14"/>
  <c r="W791" i="14"/>
  <c r="AE791" i="14"/>
  <c r="AM791" i="14"/>
  <c r="L837" i="14"/>
  <c r="T837" i="14"/>
  <c r="AB837" i="14"/>
  <c r="AJ837" i="14"/>
  <c r="U858" i="14"/>
  <c r="U831" i="14" s="1"/>
  <c r="AC858" i="14"/>
  <c r="AC831" i="14" s="1"/>
  <c r="AK858" i="14"/>
  <c r="AK831" i="14" s="1"/>
  <c r="AH992" i="14"/>
  <c r="AP992" i="14"/>
  <c r="AT1038" i="14"/>
  <c r="AN607" i="14"/>
  <c r="H659" i="14"/>
  <c r="P659" i="14"/>
  <c r="X659" i="14"/>
  <c r="AF659" i="14"/>
  <c r="AN659" i="14"/>
  <c r="N737" i="14"/>
  <c r="V737" i="14"/>
  <c r="AD737" i="14"/>
  <c r="AL737" i="14"/>
  <c r="AT737" i="14"/>
  <c r="H791" i="14"/>
  <c r="P791" i="14"/>
  <c r="X791" i="14"/>
  <c r="AF791" i="14"/>
  <c r="AN791" i="14"/>
  <c r="S379" i="14"/>
  <c r="AA379" i="14"/>
  <c r="AI379" i="14"/>
  <c r="AQ379" i="14"/>
  <c r="S450" i="14"/>
  <c r="AI450" i="14"/>
  <c r="AQ450" i="14"/>
  <c r="Q462" i="14"/>
  <c r="AG462" i="14"/>
  <c r="Z484" i="14"/>
  <c r="AH484" i="14"/>
  <c r="AP484" i="14"/>
  <c r="V495" i="14"/>
  <c r="AT495" i="14"/>
  <c r="G681" i="14"/>
  <c r="AV681" i="14" s="1"/>
  <c r="AW681" i="14" s="1"/>
  <c r="G679" i="14"/>
  <c r="AV679" i="14" s="1"/>
  <c r="AW679" i="14" s="1"/>
  <c r="G677" i="14"/>
  <c r="O765" i="14"/>
  <c r="W765" i="14"/>
  <c r="AE765" i="14"/>
  <c r="AM765" i="14"/>
  <c r="H770" i="14"/>
  <c r="P770" i="14"/>
  <c r="X770" i="14"/>
  <c r="AN770" i="14"/>
  <c r="N784" i="14"/>
  <c r="V784" i="14"/>
  <c r="AD784" i="14"/>
  <c r="AL784" i="14"/>
  <c r="AT784" i="14"/>
  <c r="AT764" i="14" s="1"/>
  <c r="I791" i="14"/>
  <c r="Q791" i="14"/>
  <c r="Y791" i="14"/>
  <c r="AG791" i="14"/>
  <c r="AO791" i="14"/>
  <c r="T832" i="14"/>
  <c r="AB832" i="14"/>
  <c r="AJ832" i="14"/>
  <c r="AR832" i="14"/>
  <c r="V837" i="14"/>
  <c r="AD837" i="14"/>
  <c r="AL837" i="14"/>
  <c r="AT837" i="14"/>
  <c r="L851" i="14"/>
  <c r="T851" i="14"/>
  <c r="AB851" i="14"/>
  <c r="AR851" i="14"/>
  <c r="W858" i="14"/>
  <c r="AE858" i="14"/>
  <c r="AM858" i="14"/>
  <c r="J899" i="14"/>
  <c r="AH899" i="14"/>
  <c r="AP899" i="14"/>
  <c r="L904" i="14"/>
  <c r="AB904" i="14"/>
  <c r="AJ904" i="14"/>
  <c r="AR904" i="14"/>
  <c r="J918" i="14"/>
  <c r="Z918" i="14"/>
  <c r="AH918" i="14"/>
  <c r="AP918" i="14"/>
  <c r="AC925" i="14"/>
  <c r="AK925" i="14"/>
  <c r="AS925" i="14"/>
  <c r="K971" i="14"/>
  <c r="AA971" i="14"/>
  <c r="AA965" i="14" s="1"/>
  <c r="AI971" i="14"/>
  <c r="I985" i="14"/>
  <c r="Y985" i="14"/>
  <c r="G683" i="14"/>
  <c r="K791" i="14"/>
  <c r="U904" i="14"/>
  <c r="AK904" i="14"/>
  <c r="K918" i="14"/>
  <c r="AI918" i="14"/>
  <c r="AQ918" i="14"/>
  <c r="V925" i="14"/>
  <c r="AL925" i="14"/>
  <c r="L971" i="14"/>
  <c r="T971" i="14"/>
  <c r="AB971" i="14"/>
  <c r="AJ971" i="14"/>
  <c r="AH985" i="14"/>
  <c r="AP985" i="14"/>
  <c r="M992" i="14"/>
  <c r="U992" i="14"/>
  <c r="AS992" i="14"/>
  <c r="U379" i="14"/>
  <c r="AC379" i="14"/>
  <c r="AK379" i="14"/>
  <c r="AS379" i="14"/>
  <c r="AT450" i="14"/>
  <c r="K484" i="14"/>
  <c r="AQ484" i="14"/>
  <c r="L484" i="14"/>
  <c r="T484" i="14"/>
  <c r="AJ484" i="14"/>
  <c r="U484" i="14"/>
  <c r="AS484" i="14"/>
  <c r="AD495" i="14"/>
  <c r="AI518" i="14"/>
  <c r="AQ518" i="14"/>
  <c r="M518" i="14"/>
  <c r="U518" i="14"/>
  <c r="AC518" i="14"/>
  <c r="AK518" i="14"/>
  <c r="V518" i="14"/>
  <c r="O698" i="14"/>
  <c r="W698" i="14"/>
  <c r="AE698" i="14"/>
  <c r="AM698" i="14"/>
  <c r="J770" i="14"/>
  <c r="J764" i="14" s="1"/>
  <c r="R770" i="14"/>
  <c r="R764" i="14" s="1"/>
  <c r="Z770" i="14"/>
  <c r="AH770" i="14"/>
  <c r="AP770" i="14"/>
  <c r="AP764" i="14" s="1"/>
  <c r="P784" i="14"/>
  <c r="X784" i="14"/>
  <c r="AF784" i="14"/>
  <c r="AN784" i="14"/>
  <c r="S791" i="14"/>
  <c r="AI791" i="14"/>
  <c r="AQ791" i="14"/>
  <c r="V832" i="14"/>
  <c r="AD832" i="14"/>
  <c r="AL832" i="14"/>
  <c r="AT832" i="14"/>
  <c r="H837" i="14"/>
  <c r="X837" i="14"/>
  <c r="AF837" i="14"/>
  <c r="AN837" i="14"/>
  <c r="V851" i="14"/>
  <c r="AD851" i="14"/>
  <c r="AL851" i="14"/>
  <c r="AT851" i="14"/>
  <c r="Y858" i="14"/>
  <c r="AO858" i="14"/>
  <c r="AL904" i="14"/>
  <c r="AT904" i="14"/>
  <c r="AM925" i="14"/>
  <c r="S965" i="14"/>
  <c r="U971" i="14"/>
  <c r="AC971" i="14"/>
  <c r="AK971" i="14"/>
  <c r="AS971" i="14"/>
  <c r="N992" i="14"/>
  <c r="V992" i="14"/>
  <c r="AD992" i="14"/>
  <c r="W992" i="14"/>
  <c r="AN992" i="14"/>
  <c r="AS858" i="14"/>
  <c r="K925" i="14"/>
  <c r="J992" i="14"/>
  <c r="R992" i="14"/>
  <c r="Z992" i="14"/>
  <c r="N1038" i="14"/>
  <c r="AD1038" i="14"/>
  <c r="L1059" i="14"/>
  <c r="T1059" i="14"/>
  <c r="AB1059" i="14"/>
  <c r="AJ1059" i="14"/>
  <c r="AR1059" i="14"/>
  <c r="Q1105" i="14"/>
  <c r="Y1105" i="14"/>
  <c r="AG1105" i="14"/>
  <c r="AO1105" i="14"/>
  <c r="L832" i="14"/>
  <c r="R899" i="14"/>
  <c r="Z899" i="14"/>
  <c r="T904" i="14"/>
  <c r="T898" i="14" s="1"/>
  <c r="U925" i="14"/>
  <c r="Q966" i="14"/>
  <c r="Y966" i="14"/>
  <c r="AO966" i="14"/>
  <c r="AQ971" i="14"/>
  <c r="AG985" i="14"/>
  <c r="AO985" i="14"/>
  <c r="T992" i="14"/>
  <c r="AB992" i="14"/>
  <c r="AJ992" i="14"/>
  <c r="AR992" i="14"/>
  <c r="AL1033" i="14"/>
  <c r="V1033" i="14"/>
  <c r="K1052" i="14"/>
  <c r="S1052" i="14"/>
  <c r="AA1052" i="14"/>
  <c r="AI1052" i="14"/>
  <c r="AQ1052" i="14"/>
  <c r="AC904" i="14"/>
  <c r="S918" i="14"/>
  <c r="AA918" i="14"/>
  <c r="AD925" i="14"/>
  <c r="AR971" i="14"/>
  <c r="J985" i="14"/>
  <c r="R985" i="14"/>
  <c r="Z985" i="14"/>
  <c r="AC992" i="14"/>
  <c r="AK992" i="14"/>
  <c r="AM1033" i="14"/>
  <c r="AE1033" i="14"/>
  <c r="W1033" i="14"/>
  <c r="O1033" i="14"/>
  <c r="L1052" i="14"/>
  <c r="T1052" i="14"/>
  <c r="AB1052" i="14"/>
  <c r="AJ1052" i="14"/>
  <c r="AR1052" i="14"/>
  <c r="O1059" i="14"/>
  <c r="W1059" i="14"/>
  <c r="AE1059" i="14"/>
  <c r="AM1059" i="14"/>
  <c r="L1105" i="14"/>
  <c r="T1105" i="14"/>
  <c r="AB1105" i="14"/>
  <c r="AJ1105" i="14"/>
  <c r="AR1105" i="14"/>
  <c r="J1118" i="14"/>
  <c r="J1099" i="14" s="1"/>
  <c r="R1118" i="14"/>
  <c r="Z1118" i="14"/>
  <c r="Z1099" i="14" s="1"/>
  <c r="AH1118" i="14"/>
  <c r="AH1099" i="14" s="1"/>
  <c r="AP1118" i="14"/>
  <c r="AP1099" i="14" s="1"/>
  <c r="L791" i="14"/>
  <c r="I858" i="14"/>
  <c r="V904" i="14"/>
  <c r="V898" i="14" s="1"/>
  <c r="AD904" i="14"/>
  <c r="W925" i="14"/>
  <c r="AE925" i="14"/>
  <c r="AI966" i="14"/>
  <c r="M971" i="14"/>
  <c r="K985" i="14"/>
  <c r="AI985" i="14"/>
  <c r="AQ985" i="14"/>
  <c r="AL992" i="14"/>
  <c r="AT992" i="14"/>
  <c r="AT965" i="14" s="1"/>
  <c r="K1038" i="14"/>
  <c r="AA1038" i="14"/>
  <c r="T1038" i="14"/>
  <c r="AJ1038" i="14"/>
  <c r="AR1038" i="14"/>
  <c r="M1052" i="14"/>
  <c r="U1052" i="14"/>
  <c r="AC1052" i="14"/>
  <c r="AK1052" i="14"/>
  <c r="AS1052" i="14"/>
  <c r="H1059" i="14"/>
  <c r="P1059" i="14"/>
  <c r="X1059" i="14"/>
  <c r="AF1059" i="14"/>
  <c r="AN1059" i="14"/>
  <c r="S770" i="14"/>
  <c r="AA770" i="14"/>
  <c r="AA764" i="14" s="1"/>
  <c r="AI770" i="14"/>
  <c r="AQ770" i="14"/>
  <c r="I784" i="14"/>
  <c r="Q784" i="14"/>
  <c r="Y784" i="14"/>
  <c r="AG784" i="14"/>
  <c r="AO784" i="14"/>
  <c r="AO764" i="14" s="1"/>
  <c r="M791" i="14"/>
  <c r="W832" i="14"/>
  <c r="W831" i="14" s="1"/>
  <c r="AE832" i="14"/>
  <c r="I837" i="14"/>
  <c r="AC899" i="14"/>
  <c r="AM904" i="14"/>
  <c r="U918" i="14"/>
  <c r="H925" i="14"/>
  <c r="AN925" i="14"/>
  <c r="AJ966" i="14"/>
  <c r="AR966" i="14"/>
  <c r="N971" i="14"/>
  <c r="V971" i="14"/>
  <c r="L985" i="14"/>
  <c r="T985" i="14"/>
  <c r="AM992" i="14"/>
  <c r="AM965" i="14" s="1"/>
  <c r="U791" i="14"/>
  <c r="AC791" i="14"/>
  <c r="AC764" i="14" s="1"/>
  <c r="AK791" i="14"/>
  <c r="AS791" i="14"/>
  <c r="P851" i="14"/>
  <c r="X851" i="14"/>
  <c r="X831" i="14" s="1"/>
  <c r="AF851" i="14"/>
  <c r="H904" i="14"/>
  <c r="H898" i="14" s="1"/>
  <c r="AN904" i="14"/>
  <c r="N918" i="14"/>
  <c r="AD918" i="14"/>
  <c r="P918" i="14"/>
  <c r="AO925" i="14"/>
  <c r="L925" i="14"/>
  <c r="W971" i="14"/>
  <c r="AE971" i="14"/>
  <c r="M985" i="14"/>
  <c r="U985" i="14"/>
  <c r="AC985" i="14"/>
  <c r="H992" i="14"/>
  <c r="O672" i="14"/>
  <c r="W672" i="14"/>
  <c r="AE672" i="14"/>
  <c r="AM672" i="14"/>
  <c r="G675" i="14"/>
  <c r="T765" i="14"/>
  <c r="T764" i="14" s="1"/>
  <c r="AB765" i="14"/>
  <c r="AR765" i="14"/>
  <c r="AO851" i="14"/>
  <c r="T858" i="14"/>
  <c r="AB858" i="14"/>
  <c r="O899" i="14"/>
  <c r="AM899" i="14"/>
  <c r="P899" i="14"/>
  <c r="AF971" i="14"/>
  <c r="AF965" i="14" s="1"/>
  <c r="V985" i="14"/>
  <c r="V965" i="14" s="1"/>
  <c r="AD985" i="14"/>
  <c r="I992" i="14"/>
  <c r="Q992" i="14"/>
  <c r="O1164" i="14"/>
  <c r="W1164" i="14"/>
  <c r="AE1164" i="14"/>
  <c r="AM1164" i="14"/>
  <c r="M1178" i="14"/>
  <c r="U1178" i="14"/>
  <c r="AC1178" i="14"/>
  <c r="AK1178" i="14"/>
  <c r="AS1178" i="14"/>
  <c r="H1185" i="14"/>
  <c r="P1185" i="14"/>
  <c r="X1185" i="14"/>
  <c r="AF1185" i="14"/>
  <c r="AN1185" i="14"/>
  <c r="K1100" i="14"/>
  <c r="S1100" i="14"/>
  <c r="AA1100" i="14"/>
  <c r="AI1100" i="14"/>
  <c r="AQ1100" i="14"/>
  <c r="M1105" i="14"/>
  <c r="U1105" i="14"/>
  <c r="AC1105" i="14"/>
  <c r="AK1105" i="14"/>
  <c r="AS1105" i="14"/>
  <c r="K1118" i="14"/>
  <c r="S1118" i="14"/>
  <c r="AA1118" i="14"/>
  <c r="AI1118" i="14"/>
  <c r="AQ1118" i="14"/>
  <c r="Q1185" i="14"/>
  <c r="O1052" i="14"/>
  <c r="W1052" i="14"/>
  <c r="AE1052" i="14"/>
  <c r="AM1052" i="14"/>
  <c r="U1118" i="14"/>
  <c r="K1059" i="14"/>
  <c r="S1059" i="14"/>
  <c r="AA1059" i="14"/>
  <c r="AI1059" i="14"/>
  <c r="AQ1059" i="14"/>
  <c r="O1118" i="14"/>
  <c r="W1118" i="14"/>
  <c r="AE1118" i="14"/>
  <c r="AM1118" i="14"/>
  <c r="H1105" i="14"/>
  <c r="H1099" i="14" s="1"/>
  <c r="P1105" i="14"/>
  <c r="X1105" i="14"/>
  <c r="X1099" i="14" s="1"/>
  <c r="AF1105" i="14"/>
  <c r="AF1099" i="14" s="1"/>
  <c r="AN1105" i="14"/>
  <c r="AN1099" i="14" s="1"/>
  <c r="N1118" i="14"/>
  <c r="V1118" i="14"/>
  <c r="AD1118" i="14"/>
  <c r="AL1118" i="14"/>
  <c r="AT1118" i="14"/>
  <c r="K1164" i="14"/>
  <c r="S1164" i="14"/>
  <c r="AA1164" i="14"/>
  <c r="AI1164" i="14"/>
  <c r="AQ1164" i="14"/>
  <c r="I1178" i="14"/>
  <c r="Q1178" i="14"/>
  <c r="Y1178" i="14"/>
  <c r="AG1178" i="14"/>
  <c r="AO1178" i="14"/>
  <c r="L1185" i="14"/>
  <c r="T1185" i="14"/>
  <c r="AB1185" i="14"/>
  <c r="AJ1185" i="14"/>
  <c r="AR1185" i="14"/>
  <c r="O1226" i="14"/>
  <c r="W1226" i="14"/>
  <c r="AH1252" i="14"/>
  <c r="N1059" i="14"/>
  <c r="V1059" i="14"/>
  <c r="AD1059" i="14"/>
  <c r="AL1059" i="14"/>
  <c r="AT1059" i="14"/>
  <c r="I1100" i="14"/>
  <c r="Q1100" i="14"/>
  <c r="Y1100" i="14"/>
  <c r="AG1100" i="14"/>
  <c r="AO1100" i="14"/>
  <c r="K1105" i="14"/>
  <c r="S1105" i="14"/>
  <c r="AA1105" i="14"/>
  <c r="AI1105" i="14"/>
  <c r="AQ1105" i="14"/>
  <c r="I1118" i="14"/>
  <c r="Q1118" i="14"/>
  <c r="Y1118" i="14"/>
  <c r="AG1118" i="14"/>
  <c r="AO1118" i="14"/>
  <c r="L1159" i="14"/>
  <c r="T1159" i="14"/>
  <c r="AB1159" i="14"/>
  <c r="AJ1159" i="14"/>
  <c r="AR1159" i="14"/>
  <c r="N1164" i="14"/>
  <c r="V1164" i="14"/>
  <c r="AD1164" i="14"/>
  <c r="AL1164" i="14"/>
  <c r="AT1164" i="14"/>
  <c r="L1178" i="14"/>
  <c r="T1178" i="14"/>
  <c r="AB1178" i="14"/>
  <c r="AJ1178" i="14"/>
  <c r="AR1178" i="14"/>
  <c r="O1185" i="14"/>
  <c r="W1185" i="14"/>
  <c r="AE1185" i="14"/>
  <c r="AM1185" i="14"/>
  <c r="J1226" i="14"/>
  <c r="R1226" i="14"/>
  <c r="Z1226" i="14"/>
  <c r="AH1226" i="14"/>
  <c r="AH1225" i="14" s="1"/>
  <c r="AP1226" i="14"/>
  <c r="L1231" i="14"/>
  <c r="T1231" i="14"/>
  <c r="AB1231" i="14"/>
  <c r="AJ1231" i="14"/>
  <c r="AR1231" i="14"/>
  <c r="M1252" i="14"/>
  <c r="U1252" i="14"/>
  <c r="AC1252" i="14"/>
  <c r="AK1252" i="14"/>
  <c r="AS1252" i="14"/>
  <c r="M1231" i="14"/>
  <c r="N1159" i="14"/>
  <c r="V1159" i="14"/>
  <c r="AD1159" i="14"/>
  <c r="AL1159" i="14"/>
  <c r="AT1159" i="14"/>
  <c r="H1164" i="14"/>
  <c r="P1164" i="14"/>
  <c r="X1164" i="14"/>
  <c r="AF1164" i="14"/>
  <c r="AN1164" i="14"/>
  <c r="N1178" i="14"/>
  <c r="V1178" i="14"/>
  <c r="AD1178" i="14"/>
  <c r="AL1178" i="14"/>
  <c r="AT1178" i="14"/>
  <c r="I1185" i="14"/>
  <c r="Y1185" i="14"/>
  <c r="AG1185" i="14"/>
  <c r="AO1185" i="14"/>
  <c r="L1226" i="14"/>
  <c r="T1226" i="14"/>
  <c r="AB1226" i="14"/>
  <c r="AR1226" i="14"/>
  <c r="N1231" i="14"/>
  <c r="V1231" i="14"/>
  <c r="AD1231" i="14"/>
  <c r="AL1231" i="14"/>
  <c r="AT1231" i="14"/>
  <c r="L1245" i="14"/>
  <c r="T1245" i="14"/>
  <c r="AB1245" i="14"/>
  <c r="AJ1245" i="14"/>
  <c r="AR1245" i="14"/>
  <c r="M1245" i="14"/>
  <c r="O1252" i="14"/>
  <c r="W1252" i="14"/>
  <c r="AE1252" i="14"/>
  <c r="AM1252" i="14"/>
  <c r="I1293" i="14"/>
  <c r="Q1293" i="14"/>
  <c r="Y1293" i="14"/>
  <c r="AG1293" i="14"/>
  <c r="AO1293" i="14"/>
  <c r="I1312" i="14"/>
  <c r="Q1312" i="14"/>
  <c r="Y1312" i="14"/>
  <c r="AG1312" i="14"/>
  <c r="AO1312" i="14"/>
  <c r="L1319" i="14"/>
  <c r="T1319" i="14"/>
  <c r="AB1319" i="14"/>
  <c r="AJ1319" i="14"/>
  <c r="AR1319" i="14"/>
  <c r="O1359" i="14"/>
  <c r="W1359" i="14"/>
  <c r="N1052" i="14"/>
  <c r="V1052" i="14"/>
  <c r="AD1052" i="14"/>
  <c r="AL1052" i="14"/>
  <c r="AT1052" i="14"/>
  <c r="I1059" i="14"/>
  <c r="Q1059" i="14"/>
  <c r="Y1059" i="14"/>
  <c r="AG1059" i="14"/>
  <c r="AO1059" i="14"/>
  <c r="L1100" i="14"/>
  <c r="T1100" i="14"/>
  <c r="AB1100" i="14"/>
  <c r="AJ1100" i="14"/>
  <c r="AR1100" i="14"/>
  <c r="N1105" i="14"/>
  <c r="V1105" i="14"/>
  <c r="AD1105" i="14"/>
  <c r="AD1099" i="14" s="1"/>
  <c r="AL1105" i="14"/>
  <c r="AL1099" i="14" s="1"/>
  <c r="AT1105" i="14"/>
  <c r="AT1099" i="14" s="1"/>
  <c r="L1118" i="14"/>
  <c r="T1118" i="14"/>
  <c r="AB1118" i="14"/>
  <c r="AJ1118" i="14"/>
  <c r="AR1118" i="14"/>
  <c r="I1164" i="14"/>
  <c r="Q1164" i="14"/>
  <c r="Q1158" i="14" s="1"/>
  <c r="AG1164" i="14"/>
  <c r="AS1245" i="14"/>
  <c r="J1293" i="14"/>
  <c r="AP1293" i="14"/>
  <c r="J1059" i="14"/>
  <c r="R1059" i="14"/>
  <c r="Z1059" i="14"/>
  <c r="AH1059" i="14"/>
  <c r="AP1059" i="14"/>
  <c r="O1105" i="14"/>
  <c r="W1105" i="14"/>
  <c r="W1099" i="14" s="1"/>
  <c r="AE1105" i="14"/>
  <c r="AM1105" i="14"/>
  <c r="M1118" i="14"/>
  <c r="AC1118" i="14"/>
  <c r="AK1118" i="14"/>
  <c r="AS1118" i="14"/>
  <c r="J1164" i="14"/>
  <c r="R1164" i="14"/>
  <c r="Z1164" i="14"/>
  <c r="AH1164" i="14"/>
  <c r="AP1164" i="14"/>
  <c r="P1178" i="14"/>
  <c r="X1178" i="14"/>
  <c r="AF1178" i="14"/>
  <c r="AN1178" i="14"/>
  <c r="K1185" i="14"/>
  <c r="S1185" i="14"/>
  <c r="AA1185" i="14"/>
  <c r="AI1185" i="14"/>
  <c r="AQ1185" i="14"/>
  <c r="H1231" i="14"/>
  <c r="P1231" i="14"/>
  <c r="X1231" i="14"/>
  <c r="AF1231" i="14"/>
  <c r="AN1231" i="14"/>
  <c r="N1245" i="14"/>
  <c r="V1245" i="14"/>
  <c r="V1225" i="14" s="1"/>
  <c r="AD1245" i="14"/>
  <c r="AL1245" i="14"/>
  <c r="AT1245" i="14"/>
  <c r="I1252" i="14"/>
  <c r="Q1252" i="14"/>
  <c r="Y1252" i="14"/>
  <c r="AG1252" i="14"/>
  <c r="AO1252" i="14"/>
  <c r="O1159" i="14"/>
  <c r="W1159" i="14"/>
  <c r="AE1159" i="14"/>
  <c r="AM1159" i="14"/>
  <c r="Y1164" i="14"/>
  <c r="AO1164" i="14"/>
  <c r="O1178" i="14"/>
  <c r="W1178" i="14"/>
  <c r="AE1178" i="14"/>
  <c r="AM1178" i="14"/>
  <c r="J1185" i="14"/>
  <c r="R1185" i="14"/>
  <c r="Z1185" i="14"/>
  <c r="AH1185" i="14"/>
  <c r="AP1185" i="14"/>
  <c r="M1226" i="14"/>
  <c r="U1226" i="14"/>
  <c r="AC1226" i="14"/>
  <c r="AK1226" i="14"/>
  <c r="AS1226" i="14"/>
  <c r="O1231" i="14"/>
  <c r="W1231" i="14"/>
  <c r="AE1231" i="14"/>
  <c r="AM1231" i="14"/>
  <c r="U1245" i="14"/>
  <c r="AC1245" i="14"/>
  <c r="AK1245" i="14"/>
  <c r="H1252" i="14"/>
  <c r="P1252" i="14"/>
  <c r="X1252" i="14"/>
  <c r="AF1252" i="14"/>
  <c r="AN1252" i="14"/>
  <c r="R1293" i="14"/>
  <c r="Z1293" i="14"/>
  <c r="AH1293" i="14"/>
  <c r="J1312" i="14"/>
  <c r="R1312" i="14"/>
  <c r="Z1312" i="14"/>
  <c r="AH1312" i="14"/>
  <c r="AP1312" i="14"/>
  <c r="M1319" i="14"/>
  <c r="U1319" i="14"/>
  <c r="AC1319" i="14"/>
  <c r="AK1319" i="14"/>
  <c r="AS1319" i="14"/>
  <c r="R1365" i="14"/>
  <c r="Z1365" i="14"/>
  <c r="Z1364" i="14" s="1"/>
  <c r="AH1365" i="14"/>
  <c r="J1382" i="14"/>
  <c r="J1364" i="14" s="1"/>
  <c r="R1382" i="14"/>
  <c r="AH1382" i="14"/>
  <c r="AP1382" i="14"/>
  <c r="AP1364" i="14" s="1"/>
  <c r="AT1298" i="14"/>
  <c r="O1298" i="14"/>
  <c r="K1312" i="14"/>
  <c r="S1312" i="14"/>
  <c r="AA1312" i="14"/>
  <c r="AI1312" i="14"/>
  <c r="AQ1312" i="14"/>
  <c r="N1319" i="14"/>
  <c r="V1319" i="14"/>
  <c r="AD1319" i="14"/>
  <c r="AL1319" i="14"/>
  <c r="AT1319" i="14"/>
  <c r="AE1226" i="14"/>
  <c r="AM1226" i="14"/>
  <c r="I1231" i="14"/>
  <c r="Q1231" i="14"/>
  <c r="Y1231" i="14"/>
  <c r="AG1231" i="14"/>
  <c r="AO1231" i="14"/>
  <c r="O1245" i="14"/>
  <c r="W1245" i="14"/>
  <c r="AE1245" i="14"/>
  <c r="AM1245" i="14"/>
  <c r="J1252" i="14"/>
  <c r="R1252" i="14"/>
  <c r="Z1252" i="14"/>
  <c r="AP1252" i="14"/>
  <c r="L1293" i="14"/>
  <c r="T1293" i="14"/>
  <c r="AB1293" i="14"/>
  <c r="AJ1293" i="14"/>
  <c r="AR1293" i="14"/>
  <c r="L1312" i="14"/>
  <c r="T1312" i="14"/>
  <c r="AJ1312" i="14"/>
  <c r="AR1312" i="14"/>
  <c r="O1319" i="14"/>
  <c r="W1319" i="14"/>
  <c r="AE1319" i="14"/>
  <c r="AM1319" i="14"/>
  <c r="L1365" i="14"/>
  <c r="T1365" i="14"/>
  <c r="AB1365" i="14"/>
  <c r="AJ1365" i="14"/>
  <c r="AR1365" i="14"/>
  <c r="L1382" i="14"/>
  <c r="T1382" i="14"/>
  <c r="AB1382" i="14"/>
  <c r="AJ1382" i="14"/>
  <c r="AR1382" i="14"/>
  <c r="J1159" i="14"/>
  <c r="R1159" i="14"/>
  <c r="Z1159" i="14"/>
  <c r="AH1159" i="14"/>
  <c r="AP1159" i="14"/>
  <c r="L1164" i="14"/>
  <c r="T1164" i="14"/>
  <c r="AB1164" i="14"/>
  <c r="AJ1164" i="14"/>
  <c r="AR1164" i="14"/>
  <c r="J1178" i="14"/>
  <c r="R1178" i="14"/>
  <c r="Z1178" i="14"/>
  <c r="AH1178" i="14"/>
  <c r="AP1178" i="14"/>
  <c r="M1185" i="14"/>
  <c r="U1185" i="14"/>
  <c r="AC1185" i="14"/>
  <c r="AC1158" i="14" s="1"/>
  <c r="AK1185" i="14"/>
  <c r="AS1185" i="14"/>
  <c r="H1226" i="14"/>
  <c r="P1226" i="14"/>
  <c r="X1226" i="14"/>
  <c r="AF1226" i="14"/>
  <c r="AN1226" i="14"/>
  <c r="J1231" i="14"/>
  <c r="R1231" i="14"/>
  <c r="Z1231" i="14"/>
  <c r="AP1231" i="14"/>
  <c r="H1245" i="14"/>
  <c r="P1245" i="14"/>
  <c r="X1245" i="14"/>
  <c r="AF1245" i="14"/>
  <c r="AN1245" i="14"/>
  <c r="K1252" i="14"/>
  <c r="K1225" i="14" s="1"/>
  <c r="S1252" i="14"/>
  <c r="S1225" i="14" s="1"/>
  <c r="AA1252" i="14"/>
  <c r="AI1252" i="14"/>
  <c r="AQ1252" i="14"/>
  <c r="AQ1225" i="14" s="1"/>
  <c r="U1293" i="14"/>
  <c r="AC1293" i="14"/>
  <c r="AK1293" i="14"/>
  <c r="M1312" i="14"/>
  <c r="U1312" i="14"/>
  <c r="AC1312" i="14"/>
  <c r="AK1312" i="14"/>
  <c r="AS1312" i="14"/>
  <c r="H1319" i="14"/>
  <c r="P1319" i="14"/>
  <c r="X1319" i="14"/>
  <c r="AF1319" i="14"/>
  <c r="AN1319" i="14"/>
  <c r="K1359" i="14"/>
  <c r="S1359" i="14"/>
  <c r="AA1359" i="14"/>
  <c r="AI1359" i="14"/>
  <c r="AQ1359" i="14"/>
  <c r="M1365" i="14"/>
  <c r="U1365" i="14"/>
  <c r="AC1365" i="14"/>
  <c r="AC1364" i="14" s="1"/>
  <c r="AS1365" i="14"/>
  <c r="M1382" i="14"/>
  <c r="U1382" i="14"/>
  <c r="AK1382" i="14"/>
  <c r="AK1364" i="14" s="1"/>
  <c r="AS1382" i="14"/>
  <c r="L1252" i="14"/>
  <c r="T1252" i="14"/>
  <c r="AB1252" i="14"/>
  <c r="AJ1252" i="14"/>
  <c r="AR1252" i="14"/>
  <c r="N1312" i="14"/>
  <c r="V1312" i="14"/>
  <c r="AD1312" i="14"/>
  <c r="AL1312" i="14"/>
  <c r="AT1312" i="14"/>
  <c r="I1319" i="14"/>
  <c r="Y1319" i="14"/>
  <c r="AG1319" i="14"/>
  <c r="AO1319" i="14"/>
  <c r="AL1225" i="14"/>
  <c r="J1319" i="14"/>
  <c r="R1319" i="14"/>
  <c r="Z1319" i="14"/>
  <c r="AH1319" i="14"/>
  <c r="AP1319" i="14"/>
  <c r="O1365" i="14"/>
  <c r="W1365" i="14"/>
  <c r="AE1365" i="14"/>
  <c r="AM1365" i="14"/>
  <c r="O1382" i="14"/>
  <c r="W1382" i="14"/>
  <c r="W1364" i="14" s="1"/>
  <c r="AE1382" i="14"/>
  <c r="AM1382" i="14"/>
  <c r="AE1359" i="14"/>
  <c r="AM1359" i="14"/>
  <c r="I1365" i="14"/>
  <c r="I1364" i="14" s="1"/>
  <c r="Q1365" i="14"/>
  <c r="Y1365" i="14"/>
  <c r="AG1365" i="14"/>
  <c r="AO1365" i="14"/>
  <c r="I1382" i="14"/>
  <c r="Q1382" i="14"/>
  <c r="Y1382" i="14"/>
  <c r="AG1382" i="14"/>
  <c r="AO1382" i="14"/>
  <c r="F1099" i="14"/>
  <c r="K1365" i="14"/>
  <c r="S1365" i="14"/>
  <c r="AA1365" i="14"/>
  <c r="AI1365" i="14"/>
  <c r="AQ1365" i="14"/>
  <c r="K1382" i="14"/>
  <c r="S1382" i="14"/>
  <c r="AA1382" i="14"/>
  <c r="AI1382" i="14"/>
  <c r="AQ1382" i="14"/>
  <c r="N1365" i="14"/>
  <c r="V1365" i="14"/>
  <c r="AD1365" i="14"/>
  <c r="AL1365" i="14"/>
  <c r="AL1364" i="14" s="1"/>
  <c r="AT1365" i="14"/>
  <c r="N1382" i="14"/>
  <c r="V1382" i="14"/>
  <c r="AD1382" i="14"/>
  <c r="AL1382" i="14"/>
  <c r="AT1382" i="14"/>
  <c r="L1298" i="14"/>
  <c r="T1298" i="14"/>
  <c r="AB1298" i="14"/>
  <c r="AJ1298" i="14"/>
  <c r="AR1298" i="14"/>
  <c r="W1298" i="14"/>
  <c r="W1292" i="14" s="1"/>
  <c r="AE1298" i="14"/>
  <c r="AM1298" i="14"/>
  <c r="I1298" i="14"/>
  <c r="Q1298" i="14"/>
  <c r="Y1298" i="14"/>
  <c r="AG1298" i="14"/>
  <c r="AO1298" i="14"/>
  <c r="J1298" i="14"/>
  <c r="R1298" i="14"/>
  <c r="Z1298" i="14"/>
  <c r="AH1298" i="14"/>
  <c r="AP1298" i="14"/>
  <c r="M1298" i="14"/>
  <c r="U1298" i="14"/>
  <c r="AC1298" i="14"/>
  <c r="AK1298" i="14"/>
  <c r="AS1298" i="14"/>
  <c r="N1298" i="14"/>
  <c r="V1298" i="14"/>
  <c r="AD1298" i="14"/>
  <c r="AL1298" i="14"/>
  <c r="H1298" i="14"/>
  <c r="P1298" i="14"/>
  <c r="P1292" i="14" s="1"/>
  <c r="X1298" i="14"/>
  <c r="AF1298" i="14"/>
  <c r="AN1298" i="14"/>
  <c r="K1298" i="14"/>
  <c r="K1292" i="14" s="1"/>
  <c r="S1298" i="14"/>
  <c r="AA1298" i="14"/>
  <c r="AI1298" i="14"/>
  <c r="AQ1298" i="14"/>
  <c r="F1292" i="14"/>
  <c r="F1225" i="14"/>
  <c r="H1158" i="14"/>
  <c r="S1038" i="14"/>
  <c r="AQ1038" i="14"/>
  <c r="AK1038" i="14"/>
  <c r="AL1038" i="14"/>
  <c r="AG1038" i="14"/>
  <c r="V1038" i="14"/>
  <c r="M1038" i="14"/>
  <c r="U1038" i="14"/>
  <c r="U1032" i="14" s="1"/>
  <c r="AC1038" i="14"/>
  <c r="AS1038" i="14"/>
  <c r="Q1038" i="14"/>
  <c r="AO1038" i="14"/>
  <c r="O1038" i="14"/>
  <c r="H1038" i="14"/>
  <c r="P1038" i="14"/>
  <c r="X1038" i="14"/>
  <c r="AF1038" i="14"/>
  <c r="AN1038" i="14"/>
  <c r="J1038" i="14"/>
  <c r="R1038" i="14"/>
  <c r="Z1038" i="14"/>
  <c r="Z1032" i="14" s="1"/>
  <c r="AH1038" i="14"/>
  <c r="AP1038" i="14"/>
  <c r="AP1032" i="14" s="1"/>
  <c r="W1038" i="14"/>
  <c r="AE1038" i="14"/>
  <c r="AM1038" i="14"/>
  <c r="AO1033" i="14"/>
  <c r="AG1033" i="14"/>
  <c r="AN1033" i="14"/>
  <c r="AF1033" i="14"/>
  <c r="X1033" i="14"/>
  <c r="P1033" i="14"/>
  <c r="AG992" i="14"/>
  <c r="AG966" i="14"/>
  <c r="F965" i="14"/>
  <c r="P965" i="14"/>
  <c r="AG918" i="14"/>
  <c r="AG904" i="14"/>
  <c r="AG925" i="14"/>
  <c r="M925" i="14"/>
  <c r="N925" i="14"/>
  <c r="O925" i="14"/>
  <c r="M918" i="14"/>
  <c r="O918" i="14"/>
  <c r="N904" i="14"/>
  <c r="M904" i="14"/>
  <c r="O904" i="14"/>
  <c r="N899" i="14"/>
  <c r="AG832" i="14"/>
  <c r="AG837" i="14"/>
  <c r="AG851" i="14"/>
  <c r="AG858" i="14"/>
  <c r="M832" i="14"/>
  <c r="N832" i="14"/>
  <c r="O832" i="14"/>
  <c r="M837" i="14"/>
  <c r="N837" i="14"/>
  <c r="O837" i="14"/>
  <c r="M851" i="14"/>
  <c r="N851" i="14"/>
  <c r="O851" i="14"/>
  <c r="N858" i="14"/>
  <c r="O858" i="14"/>
  <c r="M858" i="14"/>
  <c r="AT831" i="14"/>
  <c r="F831" i="14"/>
  <c r="H831" i="14"/>
  <c r="P831" i="14"/>
  <c r="AN831" i="14"/>
  <c r="L770" i="14"/>
  <c r="M770" i="14"/>
  <c r="K770" i="14"/>
  <c r="K765" i="14"/>
  <c r="M765" i="14"/>
  <c r="L765" i="14"/>
  <c r="AK764" i="14"/>
  <c r="AQ764" i="14"/>
  <c r="H765" i="14"/>
  <c r="P765" i="14"/>
  <c r="X765" i="14"/>
  <c r="AF765" i="14"/>
  <c r="AN765" i="14"/>
  <c r="AG765" i="14"/>
  <c r="H672" i="14"/>
  <c r="P672" i="14"/>
  <c r="X672" i="14"/>
  <c r="AF672" i="14"/>
  <c r="AN672" i="14"/>
  <c r="K672" i="14"/>
  <c r="S672" i="14"/>
  <c r="AA672" i="14"/>
  <c r="AI672" i="14"/>
  <c r="AQ672" i="14"/>
  <c r="G673" i="14"/>
  <c r="AV675" i="14"/>
  <c r="AW675" i="14" s="1"/>
  <c r="I518" i="14"/>
  <c r="Q518" i="14"/>
  <c r="Y518" i="14"/>
  <c r="AG518" i="14"/>
  <c r="AO518" i="14"/>
  <c r="AN518" i="14"/>
  <c r="H518" i="14"/>
  <c r="P518" i="14"/>
  <c r="X518" i="14"/>
  <c r="AF518" i="14"/>
  <c r="J518" i="14"/>
  <c r="R518" i="14"/>
  <c r="Z518" i="14"/>
  <c r="AH518" i="14"/>
  <c r="AP518" i="14"/>
  <c r="O518" i="14"/>
  <c r="W518" i="14"/>
  <c r="AE518" i="14"/>
  <c r="AM518" i="14"/>
  <c r="F507" i="14"/>
  <c r="W495" i="14"/>
  <c r="AA495" i="14"/>
  <c r="AC495" i="14"/>
  <c r="AK495" i="14"/>
  <c r="R495" i="14"/>
  <c r="H495" i="14"/>
  <c r="AE495" i="14"/>
  <c r="O495" i="14"/>
  <c r="I495" i="14"/>
  <c r="Q495" i="14"/>
  <c r="Y495" i="14"/>
  <c r="AG495" i="14"/>
  <c r="AO495" i="14"/>
  <c r="J495" i="14"/>
  <c r="AH495" i="14"/>
  <c r="AP495" i="14"/>
  <c r="AM495" i="14"/>
  <c r="P495" i="14"/>
  <c r="X495" i="14"/>
  <c r="AF495" i="14"/>
  <c r="AN495" i="14"/>
  <c r="AI449" i="14"/>
  <c r="AD484" i="14"/>
  <c r="AL484" i="14"/>
  <c r="AA484" i="14"/>
  <c r="AM484" i="14"/>
  <c r="AN484" i="14"/>
  <c r="O484" i="14"/>
  <c r="W484" i="14"/>
  <c r="AE484" i="14"/>
  <c r="AF484" i="14"/>
  <c r="X484" i="14"/>
  <c r="P484" i="14"/>
  <c r="H484" i="14"/>
  <c r="AO484" i="14"/>
  <c r="AG484" i="14"/>
  <c r="Y484" i="14"/>
  <c r="Q484" i="14"/>
  <c r="I484" i="14"/>
  <c r="AH473" i="14"/>
  <c r="J473" i="14"/>
  <c r="Z473" i="14"/>
  <c r="L473" i="14"/>
  <c r="I473" i="14"/>
  <c r="Q473" i="14"/>
  <c r="Y473" i="14"/>
  <c r="AG473" i="14"/>
  <c r="AO473" i="14"/>
  <c r="R473" i="14"/>
  <c r="AP473" i="14"/>
  <c r="O473" i="14"/>
  <c r="W473" i="14"/>
  <c r="AE473" i="14"/>
  <c r="AM473" i="14"/>
  <c r="H473" i="14"/>
  <c r="P473" i="14"/>
  <c r="X473" i="14"/>
  <c r="AF473" i="14"/>
  <c r="AN473" i="14"/>
  <c r="H462" i="14"/>
  <c r="Y462" i="14"/>
  <c r="I462" i="14"/>
  <c r="M462" i="14"/>
  <c r="AS462" i="14"/>
  <c r="U462" i="14"/>
  <c r="AC462" i="14"/>
  <c r="AK462" i="14"/>
  <c r="N462" i="14"/>
  <c r="AL462" i="14"/>
  <c r="AT462" i="14"/>
  <c r="V462" i="14"/>
  <c r="AD462" i="14"/>
  <c r="J462" i="14"/>
  <c r="Z462" i="14"/>
  <c r="AH462" i="14"/>
  <c r="AP462" i="14"/>
  <c r="O462" i="14"/>
  <c r="AE462" i="14"/>
  <c r="P462" i="14"/>
  <c r="X462" i="14"/>
  <c r="AF462" i="14"/>
  <c r="AN462" i="14"/>
  <c r="W462" i="14"/>
  <c r="AM462" i="14"/>
  <c r="N450" i="14"/>
  <c r="V450" i="14"/>
  <c r="AD450" i="14"/>
  <c r="AL450" i="14"/>
  <c r="Z450" i="14"/>
  <c r="I450" i="14"/>
  <c r="Q450" i="14"/>
  <c r="Y450" i="14"/>
  <c r="AG450" i="14"/>
  <c r="AO450" i="14"/>
  <c r="M450" i="14"/>
  <c r="M449" i="14" s="1"/>
  <c r="U450" i="14"/>
  <c r="AC450" i="14"/>
  <c r="AK450" i="14"/>
  <c r="AS450" i="14"/>
  <c r="AH450" i="14"/>
  <c r="P450" i="14"/>
  <c r="X450" i="14"/>
  <c r="AF450" i="14"/>
  <c r="AN450" i="14"/>
  <c r="J450" i="14"/>
  <c r="R450" i="14"/>
  <c r="AP450" i="14"/>
  <c r="O450" i="14"/>
  <c r="W450" i="14"/>
  <c r="AE450" i="14"/>
  <c r="AM450" i="14"/>
  <c r="H450" i="14"/>
  <c r="P146" i="14"/>
  <c r="X146" i="14"/>
  <c r="AN146" i="14"/>
  <c r="H40" i="14"/>
  <c r="R12" i="14"/>
  <c r="J12" i="14"/>
  <c r="P12" i="14"/>
  <c r="K25" i="14"/>
  <c r="S25" i="14"/>
  <c r="AA25" i="14"/>
  <c r="AI25" i="14"/>
  <c r="AQ25" i="14"/>
  <c r="AJ25" i="14"/>
  <c r="AR25" i="14"/>
  <c r="M25" i="14"/>
  <c r="U25" i="14"/>
  <c r="AC25" i="14"/>
  <c r="AL25" i="14"/>
  <c r="AT25" i="14"/>
  <c r="AN116" i="14"/>
  <c r="AF116" i="14"/>
  <c r="X116" i="14"/>
  <c r="P116" i="14"/>
  <c r="I123" i="14"/>
  <c r="Q123" i="14"/>
  <c r="Y123" i="14"/>
  <c r="AG123" i="14"/>
  <c r="AO123" i="14"/>
  <c r="J123" i="14"/>
  <c r="Z123" i="14"/>
  <c r="AP123" i="14"/>
  <c r="L130" i="14"/>
  <c r="T130" i="14"/>
  <c r="AB130" i="14"/>
  <c r="AJ130" i="14"/>
  <c r="AR130" i="14"/>
  <c r="O137" i="14"/>
  <c r="W137" i="14"/>
  <c r="AE137" i="14"/>
  <c r="AM137" i="14"/>
  <c r="AM12" i="14"/>
  <c r="AE12" i="14"/>
  <c r="W12" i="14"/>
  <c r="AO100" i="14"/>
  <c r="AG100" i="14"/>
  <c r="R123" i="14"/>
  <c r="AH123" i="14"/>
  <c r="M130" i="14"/>
  <c r="U130" i="14"/>
  <c r="AC130" i="14"/>
  <c r="AK130" i="14"/>
  <c r="AS130" i="14"/>
  <c r="O130" i="14"/>
  <c r="W130" i="14"/>
  <c r="AE130" i="14"/>
  <c r="AM130" i="14"/>
  <c r="H137" i="14"/>
  <c r="P137" i="14"/>
  <c r="X137" i="14"/>
  <c r="AF137" i="14"/>
  <c r="AN137" i="14"/>
  <c r="AO137" i="14"/>
  <c r="J137" i="14"/>
  <c r="AT12" i="14"/>
  <c r="AL12" i="14"/>
  <c r="AD12" i="14"/>
  <c r="V12" i="14"/>
  <c r="N12" i="14"/>
  <c r="T12" i="14"/>
  <c r="AB12" i="14"/>
  <c r="AJ12" i="14"/>
  <c r="AR12" i="14"/>
  <c r="O12" i="14"/>
  <c r="AK231" i="14"/>
  <c r="P238" i="14"/>
  <c r="X238" i="14"/>
  <c r="AF238" i="14"/>
  <c r="AN238" i="14"/>
  <c r="R137" i="14"/>
  <c r="Z137" i="14"/>
  <c r="AH137" i="14"/>
  <c r="AP137" i="14"/>
  <c r="I146" i="14"/>
  <c r="Q146" i="14"/>
  <c r="Y146" i="14"/>
  <c r="AG146" i="14"/>
  <c r="AO146" i="14"/>
  <c r="L153" i="14"/>
  <c r="T153" i="14"/>
  <c r="AB153" i="14"/>
  <c r="AJ153" i="14"/>
  <c r="AR153" i="14"/>
  <c r="U153" i="14"/>
  <c r="O160" i="14"/>
  <c r="W160" i="14"/>
  <c r="AE160" i="14"/>
  <c r="AM160" i="14"/>
  <c r="J167" i="14"/>
  <c r="R167" i="14"/>
  <c r="Z167" i="14"/>
  <c r="AH167" i="14"/>
  <c r="AP167" i="14"/>
  <c r="M175" i="14"/>
  <c r="U175" i="14"/>
  <c r="AC175" i="14"/>
  <c r="AK175" i="14"/>
  <c r="AS175" i="14"/>
  <c r="H182" i="14"/>
  <c r="P182" i="14"/>
  <c r="X182" i="14"/>
  <c r="AF182" i="14"/>
  <c r="AN182" i="14"/>
  <c r="K189" i="14"/>
  <c r="S189" i="14"/>
  <c r="AA189" i="14"/>
  <c r="AI189" i="14"/>
  <c r="AQ189" i="14"/>
  <c r="N196" i="14"/>
  <c r="V196" i="14"/>
  <c r="AD196" i="14"/>
  <c r="AL196" i="14"/>
  <c r="AT196" i="14"/>
  <c r="I203" i="14"/>
  <c r="Q203" i="14"/>
  <c r="Y203" i="14"/>
  <c r="AG203" i="14"/>
  <c r="AO203" i="14"/>
  <c r="J203" i="14"/>
  <c r="AP203" i="14"/>
  <c r="L210" i="14"/>
  <c r="T210" i="14"/>
  <c r="AB210" i="14"/>
  <c r="AJ210" i="14"/>
  <c r="AR210" i="14"/>
  <c r="O217" i="14"/>
  <c r="W217" i="14"/>
  <c r="AE217" i="14"/>
  <c r="AM217" i="14"/>
  <c r="J224" i="14"/>
  <c r="R224" i="14"/>
  <c r="Z224" i="14"/>
  <c r="AH224" i="14"/>
  <c r="AP224" i="14"/>
  <c r="AI224" i="14"/>
  <c r="M231" i="14"/>
  <c r="AC231" i="14"/>
  <c r="AS231" i="14"/>
  <c r="H238" i="14"/>
  <c r="H35" i="14"/>
  <c r="N130" i="14"/>
  <c r="V130" i="14"/>
  <c r="AD130" i="14"/>
  <c r="AL130" i="14"/>
  <c r="AT130" i="14"/>
  <c r="X160" i="14"/>
  <c r="AK266" i="14"/>
  <c r="H130" i="14"/>
  <c r="P130" i="14"/>
  <c r="X130" i="14"/>
  <c r="AF130" i="14"/>
  <c r="AN130" i="14"/>
  <c r="K137" i="14"/>
  <c r="S137" i="14"/>
  <c r="AA137" i="14"/>
  <c r="AI137" i="14"/>
  <c r="AQ137" i="14"/>
  <c r="L137" i="14"/>
  <c r="T137" i="14"/>
  <c r="AB137" i="14"/>
  <c r="AJ137" i="14"/>
  <c r="AR137" i="14"/>
  <c r="T146" i="14"/>
  <c r="AB146" i="14"/>
  <c r="AR146" i="14"/>
  <c r="V146" i="14"/>
  <c r="AT146" i="14"/>
  <c r="O153" i="14"/>
  <c r="W153" i="14"/>
  <c r="AE153" i="14"/>
  <c r="AM153" i="14"/>
  <c r="J160" i="14"/>
  <c r="R160" i="14"/>
  <c r="Z160" i="14"/>
  <c r="AH160" i="14"/>
  <c r="AP160" i="14"/>
  <c r="M167" i="14"/>
  <c r="U167" i="14"/>
  <c r="AC167" i="14"/>
  <c r="AK167" i="14"/>
  <c r="AS167" i="14"/>
  <c r="H175" i="14"/>
  <c r="P175" i="14"/>
  <c r="X175" i="14"/>
  <c r="AF175" i="14"/>
  <c r="AN175" i="14"/>
  <c r="K182" i="14"/>
  <c r="S182" i="14"/>
  <c r="AA182" i="14"/>
  <c r="AI182" i="14"/>
  <c r="AQ182" i="14"/>
  <c r="N189" i="14"/>
  <c r="V189" i="14"/>
  <c r="AD189" i="14"/>
  <c r="L12" i="14"/>
  <c r="I25" i="14"/>
  <c r="Q25" i="14"/>
  <c r="Y25" i="14"/>
  <c r="AQ12" i="14"/>
  <c r="AI12" i="14"/>
  <c r="AA12" i="14"/>
  <c r="S12" i="14"/>
  <c r="K12" i="14"/>
  <c r="AO12" i="14"/>
  <c r="AG12" i="14"/>
  <c r="Y12" i="14"/>
  <c r="I12" i="14"/>
  <c r="J25" i="14"/>
  <c r="R25" i="14"/>
  <c r="Z25" i="14"/>
  <c r="AH25" i="14"/>
  <c r="AP25" i="14"/>
  <c r="O106" i="14"/>
  <c r="Q100" i="14"/>
  <c r="O100" i="14"/>
  <c r="AM100" i="14"/>
  <c r="AO106" i="14"/>
  <c r="AE116" i="14"/>
  <c r="AM116" i="14"/>
  <c r="I245" i="14"/>
  <c r="Q245" i="14"/>
  <c r="Y245" i="14"/>
  <c r="AG245" i="14"/>
  <c r="AO245" i="14"/>
  <c r="H405" i="14"/>
  <c r="P405" i="14"/>
  <c r="X405" i="14"/>
  <c r="AF405" i="14"/>
  <c r="AN405" i="14"/>
  <c r="L252" i="14"/>
  <c r="T252" i="14"/>
  <c r="AB252" i="14"/>
  <c r="AJ252" i="14"/>
  <c r="AR252" i="14"/>
  <c r="AK252" i="14"/>
  <c r="O259" i="14"/>
  <c r="W259" i="14"/>
  <c r="AE259" i="14"/>
  <c r="AM259" i="14"/>
  <c r="J266" i="14"/>
  <c r="R266" i="14"/>
  <c r="Z266" i="14"/>
  <c r="AH266" i="14"/>
  <c r="AP266" i="14"/>
  <c r="M273" i="14"/>
  <c r="U273" i="14"/>
  <c r="AC273" i="14"/>
  <c r="AK273" i="14"/>
  <c r="AS273" i="14"/>
  <c r="H280" i="14"/>
  <c r="P280" i="14"/>
  <c r="X280" i="14"/>
  <c r="AF280" i="14"/>
  <c r="AN280" i="14"/>
  <c r="AG280" i="14"/>
  <c r="K287" i="14"/>
  <c r="S287" i="14"/>
  <c r="AA287" i="14"/>
  <c r="AI287" i="14"/>
  <c r="AQ287" i="14"/>
  <c r="N294" i="14"/>
  <c r="V294" i="14"/>
  <c r="AD294" i="14"/>
  <c r="AL294" i="14"/>
  <c r="AT294" i="14"/>
  <c r="J304" i="14"/>
  <c r="J303" i="14" s="1"/>
  <c r="R304" i="14"/>
  <c r="R303" i="14" s="1"/>
  <c r="Z304" i="14"/>
  <c r="Z303" i="14" s="1"/>
  <c r="AH304" i="14"/>
  <c r="AH303" i="14" s="1"/>
  <c r="AP304" i="14"/>
  <c r="AP303" i="14" s="1"/>
  <c r="AJ304" i="14"/>
  <c r="AJ303" i="14" s="1"/>
  <c r="N379" i="14"/>
  <c r="V379" i="14"/>
  <c r="AD379" i="14"/>
  <c r="AL379" i="14"/>
  <c r="AT379" i="14"/>
  <c r="I405" i="14"/>
  <c r="Q405" i="14"/>
  <c r="Y405" i="14"/>
  <c r="AG405" i="14"/>
  <c r="AO405" i="14"/>
  <c r="I280" i="14"/>
  <c r="AF294" i="14"/>
  <c r="J294" i="14"/>
  <c r="AF196" i="14"/>
  <c r="AN196" i="14"/>
  <c r="K203" i="14"/>
  <c r="S203" i="14"/>
  <c r="AA203" i="14"/>
  <c r="AI203" i="14"/>
  <c r="AQ203" i="14"/>
  <c r="N210" i="14"/>
  <c r="V210" i="14"/>
  <c r="AD210" i="14"/>
  <c r="AL210" i="14"/>
  <c r="AT210" i="14"/>
  <c r="I217" i="14"/>
  <c r="Q217" i="14"/>
  <c r="Y217" i="14"/>
  <c r="AG217" i="14"/>
  <c r="AO217" i="14"/>
  <c r="L224" i="14"/>
  <c r="T224" i="14"/>
  <c r="AB224" i="14"/>
  <c r="AJ224" i="14"/>
  <c r="AR224" i="14"/>
  <c r="M224" i="14"/>
  <c r="O231" i="14"/>
  <c r="W231" i="14"/>
  <c r="AE231" i="14"/>
  <c r="AM231" i="14"/>
  <c r="J238" i="14"/>
  <c r="R238" i="14"/>
  <c r="Z238" i="14"/>
  <c r="AH238" i="14"/>
  <c r="AP238" i="14"/>
  <c r="M245" i="14"/>
  <c r="U245" i="14"/>
  <c r="AC245" i="14"/>
  <c r="AK245" i="14"/>
  <c r="AS245" i="14"/>
  <c r="H252" i="14"/>
  <c r="P252" i="14"/>
  <c r="X252" i="14"/>
  <c r="AF252" i="14"/>
  <c r="AN252" i="14"/>
  <c r="AH252" i="14"/>
  <c r="K259" i="14"/>
  <c r="S259" i="14"/>
  <c r="AA259" i="14"/>
  <c r="AI259" i="14"/>
  <c r="AQ259" i="14"/>
  <c r="M259" i="14"/>
  <c r="N266" i="14"/>
  <c r="V266" i="14"/>
  <c r="AD266" i="14"/>
  <c r="AL266" i="14"/>
  <c r="AT266" i="14"/>
  <c r="I273" i="14"/>
  <c r="Q273" i="14"/>
  <c r="Y273" i="14"/>
  <c r="AG273" i="14"/>
  <c r="AO273" i="14"/>
  <c r="J273" i="14"/>
  <c r="L280" i="14"/>
  <c r="T280" i="14"/>
  <c r="AB280" i="14"/>
  <c r="AJ280" i="14"/>
  <c r="AR280" i="14"/>
  <c r="O287" i="14"/>
  <c r="W287" i="14"/>
  <c r="AE287" i="14"/>
  <c r="AM287" i="14"/>
  <c r="R294" i="14"/>
  <c r="Z294" i="14"/>
  <c r="AP294" i="14"/>
  <c r="N304" i="14"/>
  <c r="N303" i="14" s="1"/>
  <c r="V304" i="14"/>
  <c r="V303" i="14" s="1"/>
  <c r="AD304" i="14"/>
  <c r="AD303" i="14" s="1"/>
  <c r="AL304" i="14"/>
  <c r="AL303" i="14" s="1"/>
  <c r="AT304" i="14"/>
  <c r="AT303" i="14" s="1"/>
  <c r="AG196" i="14"/>
  <c r="L203" i="14"/>
  <c r="AR203" i="14"/>
  <c r="W210" i="14"/>
  <c r="K238" i="14"/>
  <c r="AI238" i="14"/>
  <c r="Q252" i="14"/>
  <c r="H287" i="14"/>
  <c r="P287" i="14"/>
  <c r="X287" i="14"/>
  <c r="AN287" i="14"/>
  <c r="K294" i="14"/>
  <c r="S294" i="14"/>
  <c r="AA294" i="14"/>
  <c r="AI294" i="14"/>
  <c r="AQ294" i="14"/>
  <c r="T294" i="14"/>
  <c r="AB294" i="14"/>
  <c r="AJ294" i="14"/>
  <c r="AR294" i="14"/>
  <c r="O304" i="14"/>
  <c r="O303" i="14" s="1"/>
  <c r="W304" i="14"/>
  <c r="W303" i="14" s="1"/>
  <c r="AE304" i="14"/>
  <c r="AE303" i="14" s="1"/>
  <c r="AM304" i="14"/>
  <c r="AM303" i="14" s="1"/>
  <c r="X304" i="14"/>
  <c r="X303" i="14" s="1"/>
  <c r="AF304" i="14"/>
  <c r="AF303" i="14" s="1"/>
  <c r="AN304" i="14"/>
  <c r="AN303" i="14" s="1"/>
  <c r="I317" i="14"/>
  <c r="Q317" i="14"/>
  <c r="AO317" i="14"/>
  <c r="AB317" i="14"/>
  <c r="N405" i="14"/>
  <c r="V405" i="14"/>
  <c r="AD405" i="14"/>
  <c r="AL405" i="14"/>
  <c r="AT405" i="14"/>
  <c r="Y287" i="14"/>
  <c r="H304" i="14"/>
  <c r="H303" i="14" s="1"/>
  <c r="K116" i="14"/>
  <c r="S116" i="14"/>
  <c r="AA116" i="14"/>
  <c r="AI116" i="14"/>
  <c r="AQ116" i="14"/>
  <c r="R100" i="14"/>
  <c r="N100" i="14"/>
  <c r="V100" i="14"/>
  <c r="AD100" i="14"/>
  <c r="AL100" i="14"/>
  <c r="AT100" i="14"/>
  <c r="AR116" i="14"/>
  <c r="AJ116" i="14"/>
  <c r="AB116" i="14"/>
  <c r="T116" i="14"/>
  <c r="L116" i="14"/>
  <c r="H153" i="14"/>
  <c r="P153" i="14"/>
  <c r="X153" i="14"/>
  <c r="AF153" i="14"/>
  <c r="AN153" i="14"/>
  <c r="K160" i="14"/>
  <c r="S160" i="14"/>
  <c r="AA160" i="14"/>
  <c r="AI160" i="14"/>
  <c r="AQ160" i="14"/>
  <c r="N167" i="14"/>
  <c r="V167" i="14"/>
  <c r="AD167" i="14"/>
  <c r="AL167" i="14"/>
  <c r="AT167" i="14"/>
  <c r="I175" i="14"/>
  <c r="Q175" i="14"/>
  <c r="Y175" i="14"/>
  <c r="AG175" i="14"/>
  <c r="AO175" i="14"/>
  <c r="L182" i="14"/>
  <c r="T182" i="14"/>
  <c r="AB182" i="14"/>
  <c r="AJ182" i="14"/>
  <c r="AR182" i="14"/>
  <c r="O189" i="14"/>
  <c r="W189" i="14"/>
  <c r="AE189" i="14"/>
  <c r="AM189" i="14"/>
  <c r="J196" i="14"/>
  <c r="R196" i="14"/>
  <c r="Z196" i="14"/>
  <c r="AH196" i="14"/>
  <c r="U203" i="14"/>
  <c r="X210" i="14"/>
  <c r="S106" i="14"/>
  <c r="AQ106" i="14"/>
  <c r="L123" i="14"/>
  <c r="T123" i="14"/>
  <c r="AB123" i="14"/>
  <c r="AJ123" i="14"/>
  <c r="AR123" i="14"/>
  <c r="M123" i="14"/>
  <c r="U123" i="14"/>
  <c r="AC123" i="14"/>
  <c r="AK123" i="14"/>
  <c r="AS123" i="14"/>
  <c r="I153" i="14"/>
  <c r="Q153" i="14"/>
  <c r="Y153" i="14"/>
  <c r="AG153" i="14"/>
  <c r="AO153" i="14"/>
  <c r="L160" i="14"/>
  <c r="T160" i="14"/>
  <c r="T145" i="14" s="1"/>
  <c r="AB160" i="14"/>
  <c r="AJ160" i="14"/>
  <c r="AR160" i="14"/>
  <c r="O167" i="14"/>
  <c r="W167" i="14"/>
  <c r="AE167" i="14"/>
  <c r="AM167" i="14"/>
  <c r="J175" i="14"/>
  <c r="R175" i="14"/>
  <c r="Z175" i="14"/>
  <c r="AH175" i="14"/>
  <c r="AP175" i="14"/>
  <c r="M182" i="14"/>
  <c r="U182" i="14"/>
  <c r="AC182" i="14"/>
  <c r="AK182" i="14"/>
  <c r="AS182" i="14"/>
  <c r="I106" i="14"/>
  <c r="Q106" i="14"/>
  <c r="Y106" i="14"/>
  <c r="AP116" i="14"/>
  <c r="Z116" i="14"/>
  <c r="W123" i="14"/>
  <c r="AM123" i="14"/>
  <c r="K153" i="14"/>
  <c r="S153" i="14"/>
  <c r="AA153" i="14"/>
  <c r="AI153" i="14"/>
  <c r="AQ153" i="14"/>
  <c r="N160" i="14"/>
  <c r="V160" i="14"/>
  <c r="AD160" i="14"/>
  <c r="AL160" i="14"/>
  <c r="AT160" i="14"/>
  <c r="I167" i="14"/>
  <c r="Q167" i="14"/>
  <c r="Q145" i="14" s="1"/>
  <c r="Y167" i="14"/>
  <c r="AG167" i="14"/>
  <c r="AO167" i="14"/>
  <c r="L175" i="14"/>
  <c r="T175" i="14"/>
  <c r="AB175" i="14"/>
  <c r="AJ175" i="14"/>
  <c r="AR175" i="14"/>
  <c r="O182" i="14"/>
  <c r="W182" i="14"/>
  <c r="AE182" i="14"/>
  <c r="AM182" i="14"/>
  <c r="J189" i="14"/>
  <c r="R189" i="14"/>
  <c r="U196" i="14"/>
  <c r="AF203" i="14"/>
  <c r="AI210" i="14"/>
  <c r="AJ231" i="14"/>
  <c r="AI266" i="14"/>
  <c r="Q12" i="14"/>
  <c r="K100" i="14"/>
  <c r="S100" i="14"/>
  <c r="AI100" i="14"/>
  <c r="AQ100" i="14"/>
  <c r="N106" i="14"/>
  <c r="AD106" i="14"/>
  <c r="AL106" i="14"/>
  <c r="AT106" i="14"/>
  <c r="M153" i="14"/>
  <c r="AC153" i="14"/>
  <c r="AK153" i="14"/>
  <c r="AS153" i="14"/>
  <c r="H160" i="14"/>
  <c r="P160" i="14"/>
  <c r="AF160" i="14"/>
  <c r="AF145" i="14" s="1"/>
  <c r="AN160" i="14"/>
  <c r="AA167" i="14"/>
  <c r="T189" i="14"/>
  <c r="P217" i="14"/>
  <c r="K224" i="14"/>
  <c r="AG238" i="14"/>
  <c r="S123" i="14"/>
  <c r="AI123" i="14"/>
  <c r="Z182" i="14"/>
  <c r="AH182" i="14"/>
  <c r="AP182" i="14"/>
  <c r="K167" i="14"/>
  <c r="S167" i="14"/>
  <c r="AI167" i="14"/>
  <c r="AQ167" i="14"/>
  <c r="N175" i="14"/>
  <c r="V175" i="14"/>
  <c r="AD175" i="14"/>
  <c r="AL175" i="14"/>
  <c r="AT175" i="14"/>
  <c r="I182" i="14"/>
  <c r="Q182" i="14"/>
  <c r="Y182" i="14"/>
  <c r="AG182" i="14"/>
  <c r="AO182" i="14"/>
  <c r="L189" i="14"/>
  <c r="AB189" i="14"/>
  <c r="AJ189" i="14"/>
  <c r="AR189" i="14"/>
  <c r="O196" i="14"/>
  <c r="W196" i="14"/>
  <c r="AE196" i="14"/>
  <c r="AM196" i="14"/>
  <c r="R203" i="14"/>
  <c r="Z203" i="14"/>
  <c r="AH203" i="14"/>
  <c r="M210" i="14"/>
  <c r="U210" i="14"/>
  <c r="AC210" i="14"/>
  <c r="AK210" i="14"/>
  <c r="AS210" i="14"/>
  <c r="H217" i="14"/>
  <c r="X217" i="14"/>
  <c r="AF217" i="14"/>
  <c r="AN217" i="14"/>
  <c r="S224" i="14"/>
  <c r="AA224" i="14"/>
  <c r="AQ224" i="14"/>
  <c r="V231" i="14"/>
  <c r="AD231" i="14"/>
  <c r="AL231" i="14"/>
  <c r="AT231" i="14"/>
  <c r="I238" i="14"/>
  <c r="Q238" i="14"/>
  <c r="Y238" i="14"/>
  <c r="AO238" i="14"/>
  <c r="L245" i="14"/>
  <c r="T245" i="14"/>
  <c r="AB245" i="14"/>
  <c r="AJ245" i="14"/>
  <c r="AR245" i="14"/>
  <c r="O252" i="14"/>
  <c r="W252" i="14"/>
  <c r="AE252" i="14"/>
  <c r="AM252" i="14"/>
  <c r="J259" i="14"/>
  <c r="R259" i="14"/>
  <c r="Z259" i="14"/>
  <c r="AP259" i="14"/>
  <c r="U266" i="14"/>
  <c r="AC266" i="14"/>
  <c r="AS266" i="14"/>
  <c r="H273" i="14"/>
  <c r="P273" i="14"/>
  <c r="X273" i="14"/>
  <c r="AN273" i="14"/>
  <c r="I294" i="14"/>
  <c r="Y294" i="14"/>
  <c r="AO294" i="14"/>
  <c r="AL189" i="14"/>
  <c r="AT189" i="14"/>
  <c r="I196" i="14"/>
  <c r="Q196" i="14"/>
  <c r="Y196" i="14"/>
  <c r="AO196" i="14"/>
  <c r="T203" i="14"/>
  <c r="AB203" i="14"/>
  <c r="AJ203" i="14"/>
  <c r="O210" i="14"/>
  <c r="AE210" i="14"/>
  <c r="AM210" i="14"/>
  <c r="J217" i="14"/>
  <c r="R217" i="14"/>
  <c r="Z217" i="14"/>
  <c r="AH217" i="14"/>
  <c r="AP217" i="14"/>
  <c r="U224" i="14"/>
  <c r="AC224" i="14"/>
  <c r="AK224" i="14"/>
  <c r="AS224" i="14"/>
  <c r="H231" i="14"/>
  <c r="P231" i="14"/>
  <c r="X231" i="14"/>
  <c r="AF231" i="14"/>
  <c r="AN231" i="14"/>
  <c r="S238" i="14"/>
  <c r="AA238" i="14"/>
  <c r="AQ238" i="14"/>
  <c r="N245" i="14"/>
  <c r="V245" i="14"/>
  <c r="AD245" i="14"/>
  <c r="AL245" i="14"/>
  <c r="AT245" i="14"/>
  <c r="I252" i="14"/>
  <c r="Y252" i="14"/>
  <c r="AG252" i="14"/>
  <c r="AO252" i="14"/>
  <c r="L259" i="14"/>
  <c r="T259" i="14"/>
  <c r="AB259" i="14"/>
  <c r="AJ259" i="14"/>
  <c r="AR259" i="14"/>
  <c r="O266" i="14"/>
  <c r="W266" i="14"/>
  <c r="AE266" i="14"/>
  <c r="AM266" i="14"/>
  <c r="R273" i="14"/>
  <c r="Z273" i="14"/>
  <c r="AP273" i="14"/>
  <c r="M280" i="14"/>
  <c r="U280" i="14"/>
  <c r="AC280" i="14"/>
  <c r="AK280" i="14"/>
  <c r="AS280" i="14"/>
  <c r="M203" i="14"/>
  <c r="AC203" i="14"/>
  <c r="AK203" i="14"/>
  <c r="AS203" i="14"/>
  <c r="H210" i="14"/>
  <c r="P210" i="14"/>
  <c r="AF210" i="14"/>
  <c r="AN210" i="14"/>
  <c r="K217" i="14"/>
  <c r="S217" i="14"/>
  <c r="AA217" i="14"/>
  <c r="AI217" i="14"/>
  <c r="AQ217" i="14"/>
  <c r="N224" i="14"/>
  <c r="V224" i="14"/>
  <c r="AD224" i="14"/>
  <c r="AL224" i="14"/>
  <c r="AT224" i="14"/>
  <c r="I231" i="14"/>
  <c r="Q231" i="14"/>
  <c r="Y231" i="14"/>
  <c r="AG231" i="14"/>
  <c r="AO231" i="14"/>
  <c r="L238" i="14"/>
  <c r="T238" i="14"/>
  <c r="AB238" i="14"/>
  <c r="J252" i="14"/>
  <c r="R252" i="14"/>
  <c r="Z252" i="14"/>
  <c r="AP252" i="14"/>
  <c r="U259" i="14"/>
  <c r="AC259" i="14"/>
  <c r="AS259" i="14"/>
  <c r="T317" i="14"/>
  <c r="Z189" i="14"/>
  <c r="AH189" i="14"/>
  <c r="M196" i="14"/>
  <c r="AC196" i="14"/>
  <c r="AK196" i="14"/>
  <c r="AS196" i="14"/>
  <c r="H203" i="14"/>
  <c r="P203" i="14"/>
  <c r="X203" i="14"/>
  <c r="AN203" i="14"/>
  <c r="K210" i="14"/>
  <c r="S210" i="14"/>
  <c r="AA210" i="14"/>
  <c r="AQ210" i="14"/>
  <c r="N217" i="14"/>
  <c r="V217" i="14"/>
  <c r="AD217" i="14"/>
  <c r="AL217" i="14"/>
  <c r="AT217" i="14"/>
  <c r="I224" i="14"/>
  <c r="Q224" i="14"/>
  <c r="Y224" i="14"/>
  <c r="AG224" i="14"/>
  <c r="AO224" i="14"/>
  <c r="L231" i="14"/>
  <c r="T231" i="14"/>
  <c r="AB231" i="14"/>
  <c r="AR231" i="14"/>
  <c r="O238" i="14"/>
  <c r="W238" i="14"/>
  <c r="AE238" i="14"/>
  <c r="AM238" i="14"/>
  <c r="J245" i="14"/>
  <c r="R245" i="14"/>
  <c r="Z245" i="14"/>
  <c r="AP245" i="14"/>
  <c r="M252" i="14"/>
  <c r="U252" i="14"/>
  <c r="AC252" i="14"/>
  <c r="AS252" i="14"/>
  <c r="H259" i="14"/>
  <c r="P259" i="14"/>
  <c r="X259" i="14"/>
  <c r="AF259" i="14"/>
  <c r="AN259" i="14"/>
  <c r="K266" i="14"/>
  <c r="S266" i="14"/>
  <c r="AA266" i="14"/>
  <c r="AQ266" i="14"/>
  <c r="N273" i="14"/>
  <c r="V273" i="14"/>
  <c r="AD273" i="14"/>
  <c r="AL273" i="14"/>
  <c r="AT273" i="14"/>
  <c r="Q280" i="14"/>
  <c r="Y280" i="14"/>
  <c r="AO280" i="14"/>
  <c r="T287" i="14"/>
  <c r="AB287" i="14"/>
  <c r="AJ287" i="14"/>
  <c r="AR287" i="14"/>
  <c r="O294" i="14"/>
  <c r="W294" i="14"/>
  <c r="AE294" i="14"/>
  <c r="AM294" i="14"/>
  <c r="K304" i="14"/>
  <c r="K303" i="14" s="1"/>
  <c r="S304" i="14"/>
  <c r="S303" i="14" s="1"/>
  <c r="AA304" i="14"/>
  <c r="AA303" i="14" s="1"/>
  <c r="AI304" i="14"/>
  <c r="AI303" i="14" s="1"/>
  <c r="AQ304" i="14"/>
  <c r="AQ303" i="14" s="1"/>
  <c r="T266" i="14"/>
  <c r="AB266" i="14"/>
  <c r="AJ266" i="14"/>
  <c r="AR266" i="14"/>
  <c r="O273" i="14"/>
  <c r="W273" i="14"/>
  <c r="AE273" i="14"/>
  <c r="AM273" i="14"/>
  <c r="J280" i="14"/>
  <c r="Z280" i="14"/>
  <c r="AP280" i="14"/>
  <c r="M287" i="14"/>
  <c r="U287" i="14"/>
  <c r="AC287" i="14"/>
  <c r="AK287" i="14"/>
  <c r="AS287" i="14"/>
  <c r="H294" i="14"/>
  <c r="X294" i="14"/>
  <c r="AN294" i="14"/>
  <c r="L304" i="14"/>
  <c r="L303" i="14" s="1"/>
  <c r="AB304" i="14"/>
  <c r="AB303" i="14" s="1"/>
  <c r="AR304" i="14"/>
  <c r="AR303" i="14" s="1"/>
  <c r="L317" i="14"/>
  <c r="AR317" i="14"/>
  <c r="AF273" i="14"/>
  <c r="K280" i="14"/>
  <c r="S280" i="14"/>
  <c r="AA280" i="14"/>
  <c r="AI280" i="14"/>
  <c r="AQ280" i="14"/>
  <c r="N287" i="14"/>
  <c r="V287" i="14"/>
  <c r="AD287" i="14"/>
  <c r="AL287" i="14"/>
  <c r="AT287" i="14"/>
  <c r="Q294" i="14"/>
  <c r="AG294" i="14"/>
  <c r="M304" i="14"/>
  <c r="M303" i="14" s="1"/>
  <c r="U304" i="14"/>
  <c r="U303" i="14" s="1"/>
  <c r="AC304" i="14"/>
  <c r="AC303" i="14" s="1"/>
  <c r="AK304" i="14"/>
  <c r="AK303" i="14" s="1"/>
  <c r="AS304" i="14"/>
  <c r="AS303" i="14" s="1"/>
  <c r="K317" i="14"/>
  <c r="AA317" i="14"/>
  <c r="AI317" i="14"/>
  <c r="AJ317" i="14"/>
  <c r="S317" i="14"/>
  <c r="AJ238" i="14"/>
  <c r="AR238" i="14"/>
  <c r="O245" i="14"/>
  <c r="W245" i="14"/>
  <c r="AE245" i="14"/>
  <c r="AM245" i="14"/>
  <c r="H266" i="14"/>
  <c r="P266" i="14"/>
  <c r="X266" i="14"/>
  <c r="AF266" i="14"/>
  <c r="AN266" i="14"/>
  <c r="K273" i="14"/>
  <c r="S273" i="14"/>
  <c r="AA273" i="14"/>
  <c r="AI273" i="14"/>
  <c r="AQ273" i="14"/>
  <c r="N280" i="14"/>
  <c r="V280" i="14"/>
  <c r="AD280" i="14"/>
  <c r="AL280" i="14"/>
  <c r="AT280" i="14"/>
  <c r="Q287" i="14"/>
  <c r="AG287" i="14"/>
  <c r="H312" i="14"/>
  <c r="G312" i="14" s="1"/>
  <c r="AV312" i="14" s="1"/>
  <c r="AW312" i="14" s="1"/>
  <c r="AJ273" i="14"/>
  <c r="O280" i="14"/>
  <c r="W280" i="14"/>
  <c r="AE280" i="14"/>
  <c r="AM280" i="14"/>
  <c r="J287" i="14"/>
  <c r="Z287" i="14"/>
  <c r="AP287" i="14"/>
  <c r="M294" i="14"/>
  <c r="U294" i="14"/>
  <c r="AC294" i="14"/>
  <c r="AK294" i="14"/>
  <c r="AS294" i="14"/>
  <c r="J405" i="14"/>
  <c r="R405" i="14"/>
  <c r="Z405" i="14"/>
  <c r="AH405" i="14"/>
  <c r="AP405" i="14"/>
  <c r="L378" i="14"/>
  <c r="M405" i="14"/>
  <c r="M378" i="14" s="1"/>
  <c r="U405" i="14"/>
  <c r="U378" i="14" s="1"/>
  <c r="AC405" i="14"/>
  <c r="AK405" i="14"/>
  <c r="AS405" i="14"/>
  <c r="AS378" i="14" s="1"/>
  <c r="I379" i="14"/>
  <c r="Q379" i="14"/>
  <c r="AG379" i="14"/>
  <c r="AO379" i="14"/>
  <c r="S378" i="14"/>
  <c r="AI378" i="14"/>
  <c r="AJ378" i="14"/>
  <c r="W378" i="14"/>
  <c r="AM378" i="14"/>
  <c r="H379" i="14"/>
  <c r="P379" i="14"/>
  <c r="X379" i="14"/>
  <c r="X378" i="14" s="1"/>
  <c r="AF379" i="14"/>
  <c r="AN379" i="14"/>
  <c r="J379" i="14"/>
  <c r="R379" i="14"/>
  <c r="Z379" i="14"/>
  <c r="AH379" i="14"/>
  <c r="AP379" i="14"/>
  <c r="F378" i="14"/>
  <c r="F311" i="14"/>
  <c r="L338" i="14"/>
  <c r="T338" i="14"/>
  <c r="AR338" i="14"/>
  <c r="AH338" i="14"/>
  <c r="H338" i="14"/>
  <c r="X338" i="14"/>
  <c r="AF338" i="14"/>
  <c r="AN338" i="14"/>
  <c r="AB338" i="14"/>
  <c r="AJ338" i="14"/>
  <c r="P338" i="14"/>
  <c r="J338" i="14"/>
  <c r="Z338" i="14"/>
  <c r="AP338" i="14"/>
  <c r="R338" i="14"/>
  <c r="M338" i="14"/>
  <c r="AS338" i="14"/>
  <c r="N338" i="14"/>
  <c r="V338" i="14"/>
  <c r="AD338" i="14"/>
  <c r="AL338" i="14"/>
  <c r="AT338" i="14"/>
  <c r="K338" i="14"/>
  <c r="S338" i="14"/>
  <c r="AA338" i="14"/>
  <c r="AI338" i="14"/>
  <c r="AQ338" i="14"/>
  <c r="AQ311" i="14" s="1"/>
  <c r="AC338" i="14"/>
  <c r="U338" i="14"/>
  <c r="AK338" i="14"/>
  <c r="O338" i="14"/>
  <c r="W338" i="14"/>
  <c r="AE338" i="14"/>
  <c r="AM338" i="14"/>
  <c r="I338" i="14"/>
  <c r="Q338" i="14"/>
  <c r="Y338" i="14"/>
  <c r="AG338" i="14"/>
  <c r="AO338" i="14"/>
  <c r="N317" i="14"/>
  <c r="V317" i="14"/>
  <c r="AD317" i="14"/>
  <c r="AL317" i="14"/>
  <c r="AT317" i="14"/>
  <c r="Y317" i="14"/>
  <c r="AG317" i="14"/>
  <c r="H317" i="14"/>
  <c r="P317" i="14"/>
  <c r="X317" i="14"/>
  <c r="AF317" i="14"/>
  <c r="AN317" i="14"/>
  <c r="O317" i="14"/>
  <c r="W317" i="14"/>
  <c r="AE317" i="14"/>
  <c r="AM317" i="14"/>
  <c r="J317" i="14"/>
  <c r="R317" i="14"/>
  <c r="Z317" i="14"/>
  <c r="AH317" i="14"/>
  <c r="AP317" i="14"/>
  <c r="M317" i="14"/>
  <c r="U317" i="14"/>
  <c r="AC317" i="14"/>
  <c r="AK317" i="14"/>
  <c r="AS317" i="14"/>
  <c r="F174" i="14"/>
  <c r="J146" i="14"/>
  <c r="R146" i="14"/>
  <c r="Z146" i="14"/>
  <c r="AH146" i="14"/>
  <c r="AP146" i="14"/>
  <c r="K146" i="14"/>
  <c r="S146" i="14"/>
  <c r="AA146" i="14"/>
  <c r="AI146" i="14"/>
  <c r="AQ146" i="14"/>
  <c r="O146" i="14"/>
  <c r="W146" i="14"/>
  <c r="AE146" i="14"/>
  <c r="AM146" i="14"/>
  <c r="M146" i="14"/>
  <c r="U146" i="14"/>
  <c r="AC146" i="14"/>
  <c r="AK146" i="14"/>
  <c r="AS146" i="14"/>
  <c r="F105" i="14"/>
  <c r="O123" i="14"/>
  <c r="AE123" i="14"/>
  <c r="K123" i="14"/>
  <c r="AA123" i="14"/>
  <c r="AQ123" i="14"/>
  <c r="N123" i="14"/>
  <c r="V123" i="14"/>
  <c r="AD123" i="14"/>
  <c r="AL123" i="14"/>
  <c r="AT123" i="14"/>
  <c r="H123" i="14"/>
  <c r="P123" i="14"/>
  <c r="X123" i="14"/>
  <c r="AF123" i="14"/>
  <c r="AN123" i="14"/>
  <c r="N116" i="14"/>
  <c r="V116" i="14"/>
  <c r="AD116" i="14"/>
  <c r="AL116" i="14"/>
  <c r="AT116" i="14"/>
  <c r="AO116" i="14"/>
  <c r="AG116" i="14"/>
  <c r="Y116" i="14"/>
  <c r="Q116" i="14"/>
  <c r="I116" i="14"/>
  <c r="J116" i="14"/>
  <c r="R116" i="14"/>
  <c r="H116" i="14"/>
  <c r="AS116" i="14"/>
  <c r="AK116" i="14"/>
  <c r="AC116" i="14"/>
  <c r="U116" i="14"/>
  <c r="M116" i="14"/>
  <c r="AH116" i="14"/>
  <c r="L106" i="14"/>
  <c r="T106" i="14"/>
  <c r="AB106" i="14"/>
  <c r="AJ106" i="14"/>
  <c r="AR106" i="14"/>
  <c r="W106" i="14"/>
  <c r="AE106" i="14"/>
  <c r="AG106" i="14"/>
  <c r="K106" i="14"/>
  <c r="AA106" i="14"/>
  <c r="AI106" i="14"/>
  <c r="H106" i="14"/>
  <c r="P106" i="14"/>
  <c r="X106" i="14"/>
  <c r="AF106" i="14"/>
  <c r="AN106" i="14"/>
  <c r="M106" i="14"/>
  <c r="U106" i="14"/>
  <c r="AC106" i="14"/>
  <c r="AK106" i="14"/>
  <c r="AS106" i="14"/>
  <c r="H100" i="14"/>
  <c r="V53" i="14"/>
  <c r="AD53" i="14"/>
  <c r="Y53" i="14"/>
  <c r="AG53" i="14"/>
  <c r="R53" i="14"/>
  <c r="AH53" i="14"/>
  <c r="AP53" i="14"/>
  <c r="F34" i="14"/>
  <c r="AD25" i="14"/>
  <c r="G1410" i="14"/>
  <c r="G1409" i="14"/>
  <c r="G1408" i="14"/>
  <c r="G1407" i="14"/>
  <c r="G1406" i="14"/>
  <c r="G1405" i="14"/>
  <c r="G1404" i="14"/>
  <c r="G1403" i="14"/>
  <c r="G1402" i="14"/>
  <c r="G1401" i="14"/>
  <c r="G1400" i="14"/>
  <c r="G1399" i="14"/>
  <c r="G1398" i="14"/>
  <c r="G1397" i="14"/>
  <c r="G1396" i="14"/>
  <c r="G1395" i="14"/>
  <c r="G1394" i="14"/>
  <c r="G1393" i="14"/>
  <c r="G1392" i="14"/>
  <c r="G1391" i="14"/>
  <c r="G1390" i="14"/>
  <c r="G1389" i="14"/>
  <c r="G1388" i="14"/>
  <c r="G1387" i="14"/>
  <c r="G1386" i="14"/>
  <c r="G1385" i="14"/>
  <c r="G1384" i="14"/>
  <c r="G1383" i="14"/>
  <c r="G1381" i="14"/>
  <c r="G1380" i="14"/>
  <c r="G1379" i="14"/>
  <c r="G1378" i="14"/>
  <c r="G1377" i="14"/>
  <c r="G1376" i="14"/>
  <c r="G1375" i="14"/>
  <c r="G1374" i="14"/>
  <c r="G1373" i="14"/>
  <c r="G1372" i="14"/>
  <c r="G1371" i="14"/>
  <c r="G1370" i="14"/>
  <c r="G1369" i="14"/>
  <c r="G1368" i="14"/>
  <c r="G1367" i="14"/>
  <c r="G1366" i="14"/>
  <c r="G1363" i="14"/>
  <c r="AV1363" i="14" s="1"/>
  <c r="AW1363" i="14" s="1"/>
  <c r="G1362" i="14"/>
  <c r="AV1362" i="14" s="1"/>
  <c r="AW1362" i="14" s="1"/>
  <c r="G1361" i="14"/>
  <c r="AV1361" i="14" s="1"/>
  <c r="AW1361" i="14" s="1"/>
  <c r="G1360" i="14"/>
  <c r="AV1360" i="14" s="1"/>
  <c r="AW1360" i="14" s="1"/>
  <c r="G1358" i="14"/>
  <c r="AV1358" i="14" s="1"/>
  <c r="AW1358" i="14" s="1"/>
  <c r="G1357" i="14"/>
  <c r="G1356" i="14"/>
  <c r="AV1356" i="14" s="1"/>
  <c r="AW1356" i="14" s="1"/>
  <c r="G1355" i="14"/>
  <c r="AV1355" i="14" s="1"/>
  <c r="AW1355" i="14" s="1"/>
  <c r="G1354" i="14"/>
  <c r="AV1354" i="14" s="1"/>
  <c r="AW1354" i="14" s="1"/>
  <c r="G1353" i="14"/>
  <c r="AV1353" i="14" s="1"/>
  <c r="AW1353" i="14" s="1"/>
  <c r="G1352" i="14"/>
  <c r="AV1352" i="14" s="1"/>
  <c r="AW1352" i="14" s="1"/>
  <c r="G1351" i="14"/>
  <c r="AV1351" i="14" s="1"/>
  <c r="AW1351" i="14" s="1"/>
  <c r="G1350" i="14"/>
  <c r="G1349" i="14"/>
  <c r="G1348" i="14"/>
  <c r="AV1348" i="14" s="1"/>
  <c r="AW1348" i="14" s="1"/>
  <c r="G1347" i="14"/>
  <c r="AV1347" i="14" s="1"/>
  <c r="AW1347" i="14" s="1"/>
  <c r="G1346" i="14"/>
  <c r="AV1346" i="14" s="1"/>
  <c r="AW1346" i="14" s="1"/>
  <c r="G1345" i="14"/>
  <c r="AV1345" i="14" s="1"/>
  <c r="AW1345" i="14" s="1"/>
  <c r="G1344" i="14"/>
  <c r="AV1344" i="14" s="1"/>
  <c r="AW1344" i="14" s="1"/>
  <c r="G1343" i="14"/>
  <c r="AV1343" i="14" s="1"/>
  <c r="AW1343" i="14" s="1"/>
  <c r="G1342" i="14"/>
  <c r="AV1342" i="14" s="1"/>
  <c r="AW1342" i="14" s="1"/>
  <c r="G1341" i="14"/>
  <c r="AV1341" i="14" s="1"/>
  <c r="AW1341" i="14" s="1"/>
  <c r="G1340" i="14"/>
  <c r="AV1340" i="14" s="1"/>
  <c r="AW1340" i="14" s="1"/>
  <c r="G1339" i="14"/>
  <c r="AV1339" i="14" s="1"/>
  <c r="AW1339" i="14" s="1"/>
  <c r="G1338" i="14"/>
  <c r="AV1338" i="14" s="1"/>
  <c r="AW1338" i="14" s="1"/>
  <c r="G1337" i="14"/>
  <c r="G1336" i="14"/>
  <c r="AV1336" i="14" s="1"/>
  <c r="AW1336" i="14" s="1"/>
  <c r="G1335" i="14"/>
  <c r="AV1335" i="14" s="1"/>
  <c r="AW1335" i="14" s="1"/>
  <c r="G1334" i="14"/>
  <c r="G1333" i="14"/>
  <c r="G1332" i="14"/>
  <c r="AV1332" i="14" s="1"/>
  <c r="AW1332" i="14" s="1"/>
  <c r="G1331" i="14"/>
  <c r="AV1331" i="14" s="1"/>
  <c r="AW1331" i="14" s="1"/>
  <c r="G1330" i="14"/>
  <c r="AV1330" i="14" s="1"/>
  <c r="AW1330" i="14" s="1"/>
  <c r="G1329" i="14"/>
  <c r="AV1329" i="14" s="1"/>
  <c r="AW1329" i="14" s="1"/>
  <c r="G1328" i="14"/>
  <c r="AV1328" i="14" s="1"/>
  <c r="AW1328" i="14" s="1"/>
  <c r="G1327" i="14"/>
  <c r="AV1327" i="14" s="1"/>
  <c r="AW1327" i="14" s="1"/>
  <c r="G1326" i="14"/>
  <c r="G1325" i="14"/>
  <c r="G1324" i="14"/>
  <c r="AV1324" i="14" s="1"/>
  <c r="AW1324" i="14" s="1"/>
  <c r="G1323" i="14"/>
  <c r="AV1323" i="14" s="1"/>
  <c r="AW1323" i="14" s="1"/>
  <c r="G1322" i="14"/>
  <c r="AV1322" i="14" s="1"/>
  <c r="AW1322" i="14" s="1"/>
  <c r="G1321" i="14"/>
  <c r="AV1321" i="14" s="1"/>
  <c r="AW1321" i="14" s="1"/>
  <c r="G1320" i="14"/>
  <c r="AV1320" i="14" s="1"/>
  <c r="AW1320" i="14" s="1"/>
  <c r="G1318" i="14"/>
  <c r="AV1318" i="14" s="1"/>
  <c r="AW1318" i="14" s="1"/>
  <c r="G1317" i="14"/>
  <c r="G1316" i="14"/>
  <c r="AV1316" i="14" s="1"/>
  <c r="AW1316" i="14" s="1"/>
  <c r="G1315" i="14"/>
  <c r="AV1315" i="14" s="1"/>
  <c r="AW1315" i="14" s="1"/>
  <c r="G1314" i="14"/>
  <c r="AV1314" i="14" s="1"/>
  <c r="AW1314" i="14" s="1"/>
  <c r="G1313" i="14"/>
  <c r="AV1313" i="14" s="1"/>
  <c r="AW1313" i="14" s="1"/>
  <c r="G1311" i="14"/>
  <c r="AV1311" i="14" s="1"/>
  <c r="AW1311" i="14" s="1"/>
  <c r="G1310" i="14"/>
  <c r="AV1310" i="14" s="1"/>
  <c r="AW1310" i="14" s="1"/>
  <c r="G1309" i="14"/>
  <c r="G1308" i="14"/>
  <c r="AV1308" i="14" s="1"/>
  <c r="AW1308" i="14" s="1"/>
  <c r="G1307" i="14"/>
  <c r="AV1307" i="14" s="1"/>
  <c r="AW1307" i="14" s="1"/>
  <c r="G1306" i="14"/>
  <c r="AV1306" i="14" s="1"/>
  <c r="AW1306" i="14" s="1"/>
  <c r="G1305" i="14"/>
  <c r="AV1305" i="14" s="1"/>
  <c r="AW1305" i="14" s="1"/>
  <c r="G1304" i="14"/>
  <c r="AV1304" i="14" s="1"/>
  <c r="AW1304" i="14" s="1"/>
  <c r="G1303" i="14"/>
  <c r="AV1303" i="14" s="1"/>
  <c r="AW1303" i="14" s="1"/>
  <c r="G1302" i="14"/>
  <c r="AV1302" i="14" s="1"/>
  <c r="AW1302" i="14" s="1"/>
  <c r="G1301" i="14"/>
  <c r="AV1301" i="14" s="1"/>
  <c r="AW1301" i="14" s="1"/>
  <c r="G1300" i="14"/>
  <c r="AV1300" i="14" s="1"/>
  <c r="AW1300" i="14" s="1"/>
  <c r="G1299" i="14"/>
  <c r="AV1299" i="14" s="1"/>
  <c r="AW1299" i="14" s="1"/>
  <c r="G1297" i="14"/>
  <c r="AV1297" i="14" s="1"/>
  <c r="AW1297" i="14" s="1"/>
  <c r="G1296" i="14"/>
  <c r="AV1296" i="14" s="1"/>
  <c r="AW1296" i="14" s="1"/>
  <c r="G1295" i="14"/>
  <c r="AV1295" i="14" s="1"/>
  <c r="AW1295" i="14" s="1"/>
  <c r="G1294" i="14"/>
  <c r="G1291" i="14"/>
  <c r="AV1291" i="14" s="1"/>
  <c r="AW1291" i="14" s="1"/>
  <c r="G1290" i="14"/>
  <c r="AV1290" i="14" s="1"/>
  <c r="AW1290" i="14" s="1"/>
  <c r="G1289" i="14"/>
  <c r="AV1289" i="14" s="1"/>
  <c r="AW1289" i="14" s="1"/>
  <c r="G1288" i="14"/>
  <c r="AV1288" i="14" s="1"/>
  <c r="AW1288" i="14" s="1"/>
  <c r="G1287" i="14"/>
  <c r="AV1287" i="14" s="1"/>
  <c r="AW1287" i="14" s="1"/>
  <c r="G1286" i="14"/>
  <c r="AV1286" i="14" s="1"/>
  <c r="AW1286" i="14" s="1"/>
  <c r="G1285" i="14"/>
  <c r="AV1285" i="14" s="1"/>
  <c r="AW1285" i="14" s="1"/>
  <c r="G1284" i="14"/>
  <c r="AV1284" i="14" s="1"/>
  <c r="AW1284" i="14" s="1"/>
  <c r="G1283" i="14"/>
  <c r="G1282" i="14"/>
  <c r="AV1282" i="14" s="1"/>
  <c r="AW1282" i="14" s="1"/>
  <c r="G1281" i="14"/>
  <c r="AV1281" i="14" s="1"/>
  <c r="AW1281" i="14" s="1"/>
  <c r="G1280" i="14"/>
  <c r="AV1280" i="14" s="1"/>
  <c r="AW1280" i="14" s="1"/>
  <c r="G1279" i="14"/>
  <c r="AV1279" i="14" s="1"/>
  <c r="AW1279" i="14" s="1"/>
  <c r="G1278" i="14"/>
  <c r="AV1278" i="14" s="1"/>
  <c r="AW1278" i="14" s="1"/>
  <c r="G1277" i="14"/>
  <c r="G1276" i="14"/>
  <c r="AV1276" i="14" s="1"/>
  <c r="AW1276" i="14" s="1"/>
  <c r="G1275" i="14"/>
  <c r="AV1275" i="14" s="1"/>
  <c r="AW1275" i="14" s="1"/>
  <c r="G1274" i="14"/>
  <c r="AV1274" i="14" s="1"/>
  <c r="AW1274" i="14" s="1"/>
  <c r="G1273" i="14"/>
  <c r="AV1273" i="14" s="1"/>
  <c r="AW1273" i="14" s="1"/>
  <c r="G1272" i="14"/>
  <c r="AV1272" i="14" s="1"/>
  <c r="AW1272" i="14" s="1"/>
  <c r="G1271" i="14"/>
  <c r="AV1271" i="14" s="1"/>
  <c r="AW1271" i="14" s="1"/>
  <c r="G1270" i="14"/>
  <c r="AV1270" i="14" s="1"/>
  <c r="AW1270" i="14" s="1"/>
  <c r="G1269" i="14"/>
  <c r="G1268" i="14"/>
  <c r="AV1268" i="14" s="1"/>
  <c r="AW1268" i="14" s="1"/>
  <c r="G1267" i="14"/>
  <c r="AV1267" i="14" s="1"/>
  <c r="AW1267" i="14" s="1"/>
  <c r="G1266" i="14"/>
  <c r="AV1266" i="14" s="1"/>
  <c r="AW1266" i="14" s="1"/>
  <c r="G1265" i="14"/>
  <c r="AV1265" i="14" s="1"/>
  <c r="AW1265" i="14" s="1"/>
  <c r="G1264" i="14"/>
  <c r="AV1264" i="14" s="1"/>
  <c r="AW1264" i="14" s="1"/>
  <c r="G1263" i="14"/>
  <c r="AV1263" i="14" s="1"/>
  <c r="AW1263" i="14" s="1"/>
  <c r="G1262" i="14"/>
  <c r="AV1262" i="14" s="1"/>
  <c r="AW1262" i="14" s="1"/>
  <c r="G1261" i="14"/>
  <c r="AV1261" i="14" s="1"/>
  <c r="AW1261" i="14" s="1"/>
  <c r="G1260" i="14"/>
  <c r="G1259" i="14"/>
  <c r="AV1259" i="14" s="1"/>
  <c r="AW1259" i="14" s="1"/>
  <c r="G1258" i="14"/>
  <c r="AV1258" i="14" s="1"/>
  <c r="AW1258" i="14" s="1"/>
  <c r="G1257" i="14"/>
  <c r="AV1257" i="14" s="1"/>
  <c r="AW1257" i="14" s="1"/>
  <c r="G1256" i="14"/>
  <c r="AV1256" i="14" s="1"/>
  <c r="AW1256" i="14" s="1"/>
  <c r="G1255" i="14"/>
  <c r="AV1255" i="14" s="1"/>
  <c r="AW1255" i="14" s="1"/>
  <c r="G1254" i="14"/>
  <c r="G1253" i="14"/>
  <c r="AV1253" i="14" s="1"/>
  <c r="AW1253" i="14" s="1"/>
  <c r="G1251" i="14"/>
  <c r="G1250" i="14"/>
  <c r="AV1250" i="14" s="1"/>
  <c r="AW1250" i="14" s="1"/>
  <c r="G1249" i="14"/>
  <c r="AV1249" i="14" s="1"/>
  <c r="AW1249" i="14" s="1"/>
  <c r="G1248" i="14"/>
  <c r="AV1248" i="14" s="1"/>
  <c r="AW1248" i="14" s="1"/>
  <c r="G1247" i="14"/>
  <c r="AV1247" i="14" s="1"/>
  <c r="AW1247" i="14" s="1"/>
  <c r="G1246" i="14"/>
  <c r="AV1246" i="14" s="1"/>
  <c r="AW1246" i="14" s="1"/>
  <c r="G1244" i="14"/>
  <c r="AV1244" i="14" s="1"/>
  <c r="AW1244" i="14" s="1"/>
  <c r="G1243" i="14"/>
  <c r="AV1243" i="14" s="1"/>
  <c r="AW1243" i="14" s="1"/>
  <c r="G1242" i="14"/>
  <c r="AV1242" i="14" s="1"/>
  <c r="AW1242" i="14" s="1"/>
  <c r="G1241" i="14"/>
  <c r="AV1241" i="14" s="1"/>
  <c r="AW1241" i="14" s="1"/>
  <c r="G1240" i="14"/>
  <c r="AV1240" i="14" s="1"/>
  <c r="AW1240" i="14" s="1"/>
  <c r="G1239" i="14"/>
  <c r="AV1239" i="14" s="1"/>
  <c r="AW1239" i="14" s="1"/>
  <c r="G1238" i="14"/>
  <c r="AV1238" i="14" s="1"/>
  <c r="AW1238" i="14" s="1"/>
  <c r="G1237" i="14"/>
  <c r="AV1237" i="14" s="1"/>
  <c r="AW1237" i="14" s="1"/>
  <c r="G1236" i="14"/>
  <c r="AV1236" i="14" s="1"/>
  <c r="AW1236" i="14" s="1"/>
  <c r="G1235" i="14"/>
  <c r="G1234" i="14"/>
  <c r="AV1234" i="14" s="1"/>
  <c r="AW1234" i="14" s="1"/>
  <c r="G1233" i="14"/>
  <c r="AV1233" i="14" s="1"/>
  <c r="AW1233" i="14" s="1"/>
  <c r="G1232" i="14"/>
  <c r="AV1232" i="14" s="1"/>
  <c r="AW1232" i="14" s="1"/>
  <c r="G1230" i="14"/>
  <c r="AV1230" i="14" s="1"/>
  <c r="AW1230" i="14" s="1"/>
  <c r="G1229" i="14"/>
  <c r="AV1229" i="14" s="1"/>
  <c r="AW1229" i="14" s="1"/>
  <c r="G1228" i="14"/>
  <c r="AV1228" i="14" s="1"/>
  <c r="AW1228" i="14" s="1"/>
  <c r="G1227" i="14"/>
  <c r="AV1227" i="14" s="1"/>
  <c r="AW1227" i="14" s="1"/>
  <c r="G1224" i="14"/>
  <c r="AV1224" i="14" s="1"/>
  <c r="AW1224" i="14" s="1"/>
  <c r="G1223" i="14"/>
  <c r="AV1223" i="14" s="1"/>
  <c r="AW1223" i="14" s="1"/>
  <c r="G1222" i="14"/>
  <c r="G1221" i="14"/>
  <c r="AV1221" i="14" s="1"/>
  <c r="AW1221" i="14" s="1"/>
  <c r="G1220" i="14"/>
  <c r="AV1220" i="14" s="1"/>
  <c r="AW1220" i="14" s="1"/>
  <c r="G1219" i="14"/>
  <c r="G1218" i="14"/>
  <c r="AV1218" i="14" s="1"/>
  <c r="AW1218" i="14" s="1"/>
  <c r="G1217" i="14"/>
  <c r="AV1217" i="14" s="1"/>
  <c r="AW1217" i="14" s="1"/>
  <c r="G1216" i="14"/>
  <c r="AV1216" i="14" s="1"/>
  <c r="AW1216" i="14" s="1"/>
  <c r="G1215" i="14"/>
  <c r="AV1215" i="14" s="1"/>
  <c r="AW1215" i="14" s="1"/>
  <c r="G1214" i="14"/>
  <c r="G1213" i="14"/>
  <c r="AV1213" i="14" s="1"/>
  <c r="AW1213" i="14" s="1"/>
  <c r="G1212" i="14"/>
  <c r="AV1212" i="14" s="1"/>
  <c r="AW1212" i="14" s="1"/>
  <c r="G1211" i="14"/>
  <c r="AV1211" i="14" s="1"/>
  <c r="AW1211" i="14" s="1"/>
  <c r="G1210" i="14"/>
  <c r="AV1210" i="14" s="1"/>
  <c r="AW1210" i="14" s="1"/>
  <c r="G1209" i="14"/>
  <c r="AV1209" i="14" s="1"/>
  <c r="AW1209" i="14" s="1"/>
  <c r="G1208" i="14"/>
  <c r="AV1208" i="14" s="1"/>
  <c r="AW1208" i="14" s="1"/>
  <c r="G1207" i="14"/>
  <c r="AV1207" i="14" s="1"/>
  <c r="AW1207" i="14" s="1"/>
  <c r="G1206" i="14"/>
  <c r="AV1206" i="14" s="1"/>
  <c r="AW1206" i="14" s="1"/>
  <c r="G1205" i="14"/>
  <c r="AV1205" i="14" s="1"/>
  <c r="AW1205" i="14" s="1"/>
  <c r="G1204" i="14"/>
  <c r="AV1204" i="14" s="1"/>
  <c r="AW1204" i="14" s="1"/>
  <c r="G1203" i="14"/>
  <c r="AV1203" i="14" s="1"/>
  <c r="AW1203" i="14" s="1"/>
  <c r="G1202" i="14"/>
  <c r="AV1202" i="14" s="1"/>
  <c r="AW1202" i="14" s="1"/>
  <c r="G1201" i="14"/>
  <c r="AV1201" i="14" s="1"/>
  <c r="AW1201" i="14" s="1"/>
  <c r="G1200" i="14"/>
  <c r="AV1200" i="14" s="1"/>
  <c r="AW1200" i="14" s="1"/>
  <c r="G1199" i="14"/>
  <c r="AV1199" i="14" s="1"/>
  <c r="AW1199" i="14" s="1"/>
  <c r="G1198" i="14"/>
  <c r="AV1198" i="14" s="1"/>
  <c r="AW1198" i="14" s="1"/>
  <c r="G1197" i="14"/>
  <c r="AV1197" i="14" s="1"/>
  <c r="AW1197" i="14" s="1"/>
  <c r="G1196" i="14"/>
  <c r="AV1196" i="14" s="1"/>
  <c r="AW1196" i="14" s="1"/>
  <c r="G1195" i="14"/>
  <c r="G1194" i="14"/>
  <c r="AV1194" i="14" s="1"/>
  <c r="AW1194" i="14" s="1"/>
  <c r="G1193" i="14"/>
  <c r="AV1193" i="14" s="1"/>
  <c r="AW1193" i="14" s="1"/>
  <c r="G1192" i="14"/>
  <c r="AV1192" i="14" s="1"/>
  <c r="AW1192" i="14" s="1"/>
  <c r="G1191" i="14"/>
  <c r="AV1191" i="14" s="1"/>
  <c r="AW1191" i="14" s="1"/>
  <c r="G1190" i="14"/>
  <c r="G1189" i="14"/>
  <c r="G1188" i="14"/>
  <c r="AV1188" i="14" s="1"/>
  <c r="AW1188" i="14" s="1"/>
  <c r="G1187" i="14"/>
  <c r="AV1187" i="14" s="1"/>
  <c r="AW1187" i="14" s="1"/>
  <c r="G1186" i="14"/>
  <c r="AV1186" i="14" s="1"/>
  <c r="AW1186" i="14" s="1"/>
  <c r="G1184" i="14"/>
  <c r="AV1184" i="14" s="1"/>
  <c r="AW1184" i="14" s="1"/>
  <c r="G1183" i="14"/>
  <c r="AV1183" i="14" s="1"/>
  <c r="AW1183" i="14" s="1"/>
  <c r="G1182" i="14"/>
  <c r="AV1182" i="14" s="1"/>
  <c r="AW1182" i="14" s="1"/>
  <c r="G1181" i="14"/>
  <c r="AV1181" i="14" s="1"/>
  <c r="AW1181" i="14" s="1"/>
  <c r="G1180" i="14"/>
  <c r="AV1180" i="14" s="1"/>
  <c r="AW1180" i="14" s="1"/>
  <c r="G1179" i="14"/>
  <c r="G1177" i="14"/>
  <c r="AV1177" i="14" s="1"/>
  <c r="AW1177" i="14" s="1"/>
  <c r="G1176" i="14"/>
  <c r="AV1176" i="14" s="1"/>
  <c r="AW1176" i="14" s="1"/>
  <c r="G1175" i="14"/>
  <c r="AV1175" i="14" s="1"/>
  <c r="AW1175" i="14" s="1"/>
  <c r="G1174" i="14"/>
  <c r="AV1174" i="14" s="1"/>
  <c r="AW1174" i="14" s="1"/>
  <c r="G1173" i="14"/>
  <c r="AV1173" i="14" s="1"/>
  <c r="AW1173" i="14" s="1"/>
  <c r="G1172" i="14"/>
  <c r="AV1172" i="14" s="1"/>
  <c r="AW1172" i="14" s="1"/>
  <c r="G1171" i="14"/>
  <c r="AV1171" i="14" s="1"/>
  <c r="AW1171" i="14" s="1"/>
  <c r="G1170" i="14"/>
  <c r="AV1170" i="14" s="1"/>
  <c r="AW1170" i="14" s="1"/>
  <c r="G1169" i="14"/>
  <c r="AV1169" i="14" s="1"/>
  <c r="AW1169" i="14" s="1"/>
  <c r="G1168" i="14"/>
  <c r="AV1168" i="14" s="1"/>
  <c r="AW1168" i="14" s="1"/>
  <c r="G1167" i="14"/>
  <c r="AV1167" i="14" s="1"/>
  <c r="AW1167" i="14" s="1"/>
  <c r="G1166" i="14"/>
  <c r="G1165" i="14"/>
  <c r="G1163" i="14"/>
  <c r="AV1163" i="14" s="1"/>
  <c r="AW1163" i="14" s="1"/>
  <c r="G1162" i="14"/>
  <c r="AV1162" i="14" s="1"/>
  <c r="AW1162" i="14" s="1"/>
  <c r="G1161" i="14"/>
  <c r="AV1161" i="14" s="1"/>
  <c r="AW1161" i="14" s="1"/>
  <c r="G1160" i="14"/>
  <c r="AV1160" i="14" s="1"/>
  <c r="AW1160" i="14" s="1"/>
  <c r="G1157" i="14"/>
  <c r="AV1157" i="14" s="1"/>
  <c r="AW1157" i="14" s="1"/>
  <c r="G1156" i="14"/>
  <c r="AV1156" i="14" s="1"/>
  <c r="AW1156" i="14" s="1"/>
  <c r="G1155" i="14"/>
  <c r="G1154" i="14"/>
  <c r="AV1154" i="14" s="1"/>
  <c r="AW1154" i="14" s="1"/>
  <c r="G1153" i="14"/>
  <c r="AV1153" i="14" s="1"/>
  <c r="AW1153" i="14" s="1"/>
  <c r="G1152" i="14"/>
  <c r="AV1152" i="14" s="1"/>
  <c r="AW1152" i="14" s="1"/>
  <c r="G1151" i="14"/>
  <c r="AV1151" i="14" s="1"/>
  <c r="AW1151" i="14" s="1"/>
  <c r="G1150" i="14"/>
  <c r="AV1150" i="14" s="1"/>
  <c r="AW1150" i="14" s="1"/>
  <c r="G1149" i="14"/>
  <c r="AV1149" i="14" s="1"/>
  <c r="AW1149" i="14" s="1"/>
  <c r="G1148" i="14"/>
  <c r="AV1148" i="14" s="1"/>
  <c r="AW1148" i="14" s="1"/>
  <c r="G1147" i="14"/>
  <c r="G1146" i="14"/>
  <c r="AV1146" i="14" s="1"/>
  <c r="AW1146" i="14" s="1"/>
  <c r="G1145" i="14"/>
  <c r="AV1145" i="14" s="1"/>
  <c r="AW1145" i="14" s="1"/>
  <c r="G1144" i="14"/>
  <c r="AV1144" i="14" s="1"/>
  <c r="AW1144" i="14" s="1"/>
  <c r="G1143" i="14"/>
  <c r="AV1143" i="14" s="1"/>
  <c r="AW1143" i="14" s="1"/>
  <c r="G1142" i="14"/>
  <c r="AV1142" i="14" s="1"/>
  <c r="AW1142" i="14" s="1"/>
  <c r="G1141" i="14"/>
  <c r="AV1141" i="14" s="1"/>
  <c r="AW1141" i="14" s="1"/>
  <c r="G1140" i="14"/>
  <c r="AV1140" i="14" s="1"/>
  <c r="AW1140" i="14" s="1"/>
  <c r="G1139" i="14"/>
  <c r="G1138" i="14"/>
  <c r="AV1138" i="14" s="1"/>
  <c r="AW1138" i="14" s="1"/>
  <c r="G1137" i="14"/>
  <c r="AV1137" i="14" s="1"/>
  <c r="AW1137" i="14" s="1"/>
  <c r="G1136" i="14"/>
  <c r="AV1136" i="14" s="1"/>
  <c r="AW1136" i="14" s="1"/>
  <c r="G1135" i="14"/>
  <c r="AV1135" i="14" s="1"/>
  <c r="AW1135" i="14" s="1"/>
  <c r="G1134" i="14"/>
  <c r="AV1134" i="14" s="1"/>
  <c r="AW1134" i="14" s="1"/>
  <c r="G1133" i="14"/>
  <c r="AV1133" i="14" s="1"/>
  <c r="AW1133" i="14" s="1"/>
  <c r="G1132" i="14"/>
  <c r="G1131" i="14"/>
  <c r="G1130" i="14"/>
  <c r="AV1130" i="14" s="1"/>
  <c r="AW1130" i="14" s="1"/>
  <c r="G1129" i="14"/>
  <c r="AV1129" i="14" s="1"/>
  <c r="AW1129" i="14" s="1"/>
  <c r="G1128" i="14"/>
  <c r="AV1128" i="14" s="1"/>
  <c r="AW1128" i="14" s="1"/>
  <c r="G1127" i="14"/>
  <c r="AV1127" i="14" s="1"/>
  <c r="AW1127" i="14" s="1"/>
  <c r="G1126" i="14"/>
  <c r="AV1126" i="14" s="1"/>
  <c r="AW1126" i="14" s="1"/>
  <c r="G1125" i="14"/>
  <c r="AV1125" i="14" s="1"/>
  <c r="AW1125" i="14" s="1"/>
  <c r="G1124" i="14"/>
  <c r="AV1124" i="14" s="1"/>
  <c r="AW1124" i="14" s="1"/>
  <c r="G1123" i="14"/>
  <c r="G1122" i="14"/>
  <c r="AV1122" i="14" s="1"/>
  <c r="AW1122" i="14" s="1"/>
  <c r="G1121" i="14"/>
  <c r="AV1121" i="14" s="1"/>
  <c r="AW1121" i="14" s="1"/>
  <c r="G1120" i="14"/>
  <c r="AV1120" i="14" s="1"/>
  <c r="AW1120" i="14" s="1"/>
  <c r="G1119" i="14"/>
  <c r="AV1119" i="14" s="1"/>
  <c r="AW1119" i="14" s="1"/>
  <c r="G1117" i="14"/>
  <c r="G1116" i="14"/>
  <c r="AV1116" i="14" s="1"/>
  <c r="AW1116" i="14" s="1"/>
  <c r="G1115" i="14"/>
  <c r="G1114" i="14"/>
  <c r="AV1114" i="14" s="1"/>
  <c r="AW1114" i="14" s="1"/>
  <c r="G1113" i="14"/>
  <c r="AV1113" i="14" s="1"/>
  <c r="AW1113" i="14" s="1"/>
  <c r="G1112" i="14"/>
  <c r="AV1112" i="14" s="1"/>
  <c r="AW1112" i="14" s="1"/>
  <c r="G1111" i="14"/>
  <c r="AV1111" i="14" s="1"/>
  <c r="AW1111" i="14" s="1"/>
  <c r="G1110" i="14"/>
  <c r="AV1110" i="14" s="1"/>
  <c r="AW1110" i="14" s="1"/>
  <c r="G1109" i="14"/>
  <c r="G1108" i="14"/>
  <c r="AV1108" i="14" s="1"/>
  <c r="AW1108" i="14" s="1"/>
  <c r="G1107" i="14"/>
  <c r="AV1107" i="14" s="1"/>
  <c r="AW1107" i="14" s="1"/>
  <c r="G1106" i="14"/>
  <c r="AV1106" i="14" s="1"/>
  <c r="AW1106" i="14" s="1"/>
  <c r="G1104" i="14"/>
  <c r="AV1104" i="14" s="1"/>
  <c r="AW1104" i="14" s="1"/>
  <c r="G1103" i="14"/>
  <c r="AV1103" i="14" s="1"/>
  <c r="AW1103" i="14" s="1"/>
  <c r="G1102" i="14"/>
  <c r="AV1102" i="14" s="1"/>
  <c r="AW1102" i="14" s="1"/>
  <c r="G1101" i="14"/>
  <c r="G1098" i="14"/>
  <c r="AV1098" i="14" s="1"/>
  <c r="AW1098" i="14" s="1"/>
  <c r="G1097" i="14"/>
  <c r="AV1097" i="14" s="1"/>
  <c r="AW1097" i="14" s="1"/>
  <c r="G1096" i="14"/>
  <c r="AV1096" i="14" s="1"/>
  <c r="AW1096" i="14" s="1"/>
  <c r="G1095" i="14"/>
  <c r="AV1095" i="14" s="1"/>
  <c r="AW1095" i="14" s="1"/>
  <c r="G1094" i="14"/>
  <c r="AV1094" i="14" s="1"/>
  <c r="AW1094" i="14" s="1"/>
  <c r="G1093" i="14"/>
  <c r="AV1093" i="14" s="1"/>
  <c r="AW1093" i="14" s="1"/>
  <c r="G1092" i="14"/>
  <c r="AV1092" i="14" s="1"/>
  <c r="AW1092" i="14" s="1"/>
  <c r="G1091" i="14"/>
  <c r="G1090" i="14"/>
  <c r="AV1090" i="14" s="1"/>
  <c r="AW1090" i="14" s="1"/>
  <c r="G1089" i="14"/>
  <c r="AV1089" i="14" s="1"/>
  <c r="AW1089" i="14" s="1"/>
  <c r="G1088" i="14"/>
  <c r="AV1088" i="14" s="1"/>
  <c r="AW1088" i="14" s="1"/>
  <c r="G1087" i="14"/>
  <c r="AV1087" i="14" s="1"/>
  <c r="AW1087" i="14" s="1"/>
  <c r="G1086" i="14"/>
  <c r="AV1086" i="14" s="1"/>
  <c r="AW1086" i="14" s="1"/>
  <c r="G1085" i="14"/>
  <c r="AV1085" i="14" s="1"/>
  <c r="AW1085" i="14" s="1"/>
  <c r="G1084" i="14"/>
  <c r="AV1084" i="14" s="1"/>
  <c r="AW1084" i="14" s="1"/>
  <c r="G1083" i="14"/>
  <c r="G1082" i="14"/>
  <c r="AV1082" i="14" s="1"/>
  <c r="AW1082" i="14" s="1"/>
  <c r="G1081" i="14"/>
  <c r="AV1081" i="14" s="1"/>
  <c r="AW1081" i="14" s="1"/>
  <c r="G1080" i="14"/>
  <c r="AV1080" i="14" s="1"/>
  <c r="AW1080" i="14" s="1"/>
  <c r="G1079" i="14"/>
  <c r="AV1079" i="14" s="1"/>
  <c r="AW1079" i="14" s="1"/>
  <c r="G1078" i="14"/>
  <c r="AV1078" i="14" s="1"/>
  <c r="AW1078" i="14" s="1"/>
  <c r="G1077" i="14"/>
  <c r="AV1077" i="14" s="1"/>
  <c r="AW1077" i="14" s="1"/>
  <c r="G1076" i="14"/>
  <c r="AV1076" i="14" s="1"/>
  <c r="AW1076" i="14" s="1"/>
  <c r="G1075" i="14"/>
  <c r="G1074" i="14"/>
  <c r="AV1074" i="14" s="1"/>
  <c r="AW1074" i="14" s="1"/>
  <c r="G1073" i="14"/>
  <c r="AV1073" i="14" s="1"/>
  <c r="AW1073" i="14" s="1"/>
  <c r="G1072" i="14"/>
  <c r="AV1072" i="14" s="1"/>
  <c r="AW1072" i="14" s="1"/>
  <c r="G1071" i="14"/>
  <c r="AV1071" i="14" s="1"/>
  <c r="AW1071" i="14" s="1"/>
  <c r="G1070" i="14"/>
  <c r="AV1070" i="14" s="1"/>
  <c r="AW1070" i="14" s="1"/>
  <c r="G1069" i="14"/>
  <c r="AV1069" i="14" s="1"/>
  <c r="AW1069" i="14" s="1"/>
  <c r="G1068" i="14"/>
  <c r="AV1068" i="14" s="1"/>
  <c r="AW1068" i="14" s="1"/>
  <c r="G1067" i="14"/>
  <c r="G1066" i="14"/>
  <c r="AV1066" i="14" s="1"/>
  <c r="AW1066" i="14" s="1"/>
  <c r="G1065" i="14"/>
  <c r="AV1065" i="14" s="1"/>
  <c r="AW1065" i="14" s="1"/>
  <c r="G1064" i="14"/>
  <c r="AV1064" i="14" s="1"/>
  <c r="AW1064" i="14" s="1"/>
  <c r="G1063" i="14"/>
  <c r="AV1063" i="14" s="1"/>
  <c r="AW1063" i="14" s="1"/>
  <c r="G1062" i="14"/>
  <c r="AV1062" i="14" s="1"/>
  <c r="AW1062" i="14" s="1"/>
  <c r="G1061" i="14"/>
  <c r="AV1061" i="14" s="1"/>
  <c r="AW1061" i="14" s="1"/>
  <c r="G1060" i="14"/>
  <c r="AV1060" i="14" s="1"/>
  <c r="AW1060" i="14" s="1"/>
  <c r="G1058" i="14"/>
  <c r="AV1058" i="14" s="1"/>
  <c r="AW1058" i="14" s="1"/>
  <c r="G1057" i="14"/>
  <c r="AV1057" i="14" s="1"/>
  <c r="AW1057" i="14" s="1"/>
  <c r="G1056" i="14"/>
  <c r="AV1056" i="14" s="1"/>
  <c r="AW1056" i="14" s="1"/>
  <c r="G1055" i="14"/>
  <c r="AV1055" i="14" s="1"/>
  <c r="AW1055" i="14" s="1"/>
  <c r="G1054" i="14"/>
  <c r="AV1054" i="14" s="1"/>
  <c r="AW1054" i="14" s="1"/>
  <c r="G1053" i="14"/>
  <c r="G1051" i="14"/>
  <c r="AV1051" i="14" s="1"/>
  <c r="AW1051" i="14" s="1"/>
  <c r="G1050" i="14"/>
  <c r="AV1050" i="14" s="1"/>
  <c r="AW1050" i="14" s="1"/>
  <c r="G1049" i="14"/>
  <c r="AV1049" i="14" s="1"/>
  <c r="AW1049" i="14" s="1"/>
  <c r="G1048" i="14"/>
  <c r="AV1048" i="14" s="1"/>
  <c r="AW1048" i="14" s="1"/>
  <c r="G1047" i="14"/>
  <c r="AV1047" i="14" s="1"/>
  <c r="AW1047" i="14" s="1"/>
  <c r="G1046" i="14"/>
  <c r="AV1046" i="14" s="1"/>
  <c r="AW1046" i="14" s="1"/>
  <c r="G1045" i="14"/>
  <c r="AV1045" i="14" s="1"/>
  <c r="AW1045" i="14" s="1"/>
  <c r="G1044" i="14"/>
  <c r="AV1044" i="14" s="1"/>
  <c r="AW1044" i="14" s="1"/>
  <c r="G1043" i="14"/>
  <c r="AV1043" i="14" s="1"/>
  <c r="AW1043" i="14" s="1"/>
  <c r="G1042" i="14"/>
  <c r="AV1042" i="14" s="1"/>
  <c r="AW1042" i="14" s="1"/>
  <c r="G1041" i="14"/>
  <c r="AV1041" i="14" s="1"/>
  <c r="AW1041" i="14" s="1"/>
  <c r="G1040" i="14"/>
  <c r="AV1040" i="14" s="1"/>
  <c r="AW1040" i="14" s="1"/>
  <c r="G1039" i="14"/>
  <c r="AV1039" i="14" s="1"/>
  <c r="AW1039" i="14" s="1"/>
  <c r="G1037" i="14"/>
  <c r="AV1037" i="14" s="1"/>
  <c r="AW1037" i="14" s="1"/>
  <c r="G1036" i="14"/>
  <c r="AV1036" i="14" s="1"/>
  <c r="AW1036" i="14" s="1"/>
  <c r="G1035" i="14"/>
  <c r="G1034" i="14"/>
  <c r="AV1034" i="14" s="1"/>
  <c r="AW1034" i="14" s="1"/>
  <c r="G1031" i="14"/>
  <c r="AV1031" i="14" s="1"/>
  <c r="AW1031" i="14" s="1"/>
  <c r="G1030" i="14"/>
  <c r="AV1030" i="14" s="1"/>
  <c r="AW1030" i="14" s="1"/>
  <c r="G1029" i="14"/>
  <c r="AV1029" i="14" s="1"/>
  <c r="AW1029" i="14" s="1"/>
  <c r="G1028" i="14"/>
  <c r="AV1028" i="14" s="1"/>
  <c r="AW1028" i="14" s="1"/>
  <c r="G1027" i="14"/>
  <c r="AV1027" i="14" s="1"/>
  <c r="AW1027" i="14" s="1"/>
  <c r="G1026" i="14"/>
  <c r="AV1026" i="14" s="1"/>
  <c r="AW1026" i="14" s="1"/>
  <c r="G1025" i="14"/>
  <c r="AV1025" i="14" s="1"/>
  <c r="AW1025" i="14" s="1"/>
  <c r="G1024" i="14"/>
  <c r="AV1024" i="14" s="1"/>
  <c r="AW1024" i="14" s="1"/>
  <c r="G1023" i="14"/>
  <c r="AV1023" i="14" s="1"/>
  <c r="AW1023" i="14" s="1"/>
  <c r="G1022" i="14"/>
  <c r="AV1022" i="14" s="1"/>
  <c r="AW1022" i="14" s="1"/>
  <c r="G1021" i="14"/>
  <c r="G1020" i="14"/>
  <c r="AV1020" i="14" s="1"/>
  <c r="AW1020" i="14" s="1"/>
  <c r="G1019" i="14"/>
  <c r="G1018" i="14"/>
  <c r="AV1018" i="14" s="1"/>
  <c r="AW1018" i="14" s="1"/>
  <c r="G1017" i="14"/>
  <c r="AV1017" i="14" s="1"/>
  <c r="AW1017" i="14" s="1"/>
  <c r="G1016" i="14"/>
  <c r="AV1016" i="14" s="1"/>
  <c r="AW1016" i="14" s="1"/>
  <c r="G1015" i="14"/>
  <c r="AV1015" i="14" s="1"/>
  <c r="AW1015" i="14" s="1"/>
  <c r="G1014" i="14"/>
  <c r="AV1014" i="14" s="1"/>
  <c r="AW1014" i="14" s="1"/>
  <c r="G1013" i="14"/>
  <c r="AV1013" i="14" s="1"/>
  <c r="AW1013" i="14" s="1"/>
  <c r="G1012" i="14"/>
  <c r="AV1012" i="14" s="1"/>
  <c r="AW1012" i="14" s="1"/>
  <c r="G1011" i="14"/>
  <c r="AV1011" i="14" s="1"/>
  <c r="AW1011" i="14" s="1"/>
  <c r="G1010" i="14"/>
  <c r="AV1010" i="14" s="1"/>
  <c r="AW1010" i="14" s="1"/>
  <c r="G1009" i="14"/>
  <c r="AV1009" i="14" s="1"/>
  <c r="AW1009" i="14" s="1"/>
  <c r="G1008" i="14"/>
  <c r="AV1008" i="14" s="1"/>
  <c r="AW1008" i="14" s="1"/>
  <c r="G1007" i="14"/>
  <c r="AV1007" i="14" s="1"/>
  <c r="AW1007" i="14" s="1"/>
  <c r="G1006" i="14"/>
  <c r="AV1006" i="14" s="1"/>
  <c r="AW1006" i="14" s="1"/>
  <c r="G1005" i="14"/>
  <c r="AV1005" i="14" s="1"/>
  <c r="AW1005" i="14" s="1"/>
  <c r="G1004" i="14"/>
  <c r="AV1004" i="14" s="1"/>
  <c r="AW1004" i="14" s="1"/>
  <c r="G1003" i="14"/>
  <c r="AV1003" i="14" s="1"/>
  <c r="AW1003" i="14" s="1"/>
  <c r="G1002" i="14"/>
  <c r="AV1002" i="14" s="1"/>
  <c r="AW1002" i="14" s="1"/>
  <c r="G1001" i="14"/>
  <c r="AV1001" i="14" s="1"/>
  <c r="AW1001" i="14" s="1"/>
  <c r="G1000" i="14"/>
  <c r="AV1000" i="14" s="1"/>
  <c r="AW1000" i="14" s="1"/>
  <c r="G999" i="14"/>
  <c r="AV999" i="14" s="1"/>
  <c r="AW999" i="14" s="1"/>
  <c r="G998" i="14"/>
  <c r="AV998" i="14" s="1"/>
  <c r="AW998" i="14" s="1"/>
  <c r="G997" i="14"/>
  <c r="G996" i="14"/>
  <c r="AV996" i="14" s="1"/>
  <c r="AW996" i="14" s="1"/>
  <c r="G995" i="14"/>
  <c r="G994" i="14"/>
  <c r="AV994" i="14" s="1"/>
  <c r="AW994" i="14" s="1"/>
  <c r="G993" i="14"/>
  <c r="AV993" i="14" s="1"/>
  <c r="AW993" i="14" s="1"/>
  <c r="G991" i="14"/>
  <c r="AV991" i="14" s="1"/>
  <c r="AW991" i="14" s="1"/>
  <c r="G990" i="14"/>
  <c r="AV990" i="14" s="1"/>
  <c r="AW990" i="14" s="1"/>
  <c r="G989" i="14"/>
  <c r="AV989" i="14" s="1"/>
  <c r="AW989" i="14" s="1"/>
  <c r="G988" i="14"/>
  <c r="AV988" i="14" s="1"/>
  <c r="AW988" i="14" s="1"/>
  <c r="G987" i="14"/>
  <c r="AV987" i="14" s="1"/>
  <c r="AW987" i="14" s="1"/>
  <c r="G986" i="14"/>
  <c r="AV986" i="14" s="1"/>
  <c r="AW986" i="14" s="1"/>
  <c r="G984" i="14"/>
  <c r="AV984" i="14" s="1"/>
  <c r="AW984" i="14" s="1"/>
  <c r="G983" i="14"/>
  <c r="AV983" i="14" s="1"/>
  <c r="AW983" i="14" s="1"/>
  <c r="G982" i="14"/>
  <c r="G981" i="14"/>
  <c r="AV981" i="14" s="1"/>
  <c r="AW981" i="14" s="1"/>
  <c r="G980" i="14"/>
  <c r="AV980" i="14" s="1"/>
  <c r="AW980" i="14" s="1"/>
  <c r="G979" i="14"/>
  <c r="G978" i="14"/>
  <c r="AV978" i="14" s="1"/>
  <c r="AW978" i="14" s="1"/>
  <c r="G977" i="14"/>
  <c r="AV977" i="14" s="1"/>
  <c r="AW977" i="14" s="1"/>
  <c r="G976" i="14"/>
  <c r="AV976" i="14" s="1"/>
  <c r="AW976" i="14" s="1"/>
  <c r="G975" i="14"/>
  <c r="AV975" i="14" s="1"/>
  <c r="AW975" i="14" s="1"/>
  <c r="G974" i="14"/>
  <c r="G973" i="14"/>
  <c r="AV973" i="14" s="1"/>
  <c r="AW973" i="14" s="1"/>
  <c r="G972" i="14"/>
  <c r="AV972" i="14" s="1"/>
  <c r="AW972" i="14" s="1"/>
  <c r="G970" i="14"/>
  <c r="AV970" i="14" s="1"/>
  <c r="AW970" i="14" s="1"/>
  <c r="G969" i="14"/>
  <c r="AV969" i="14" s="1"/>
  <c r="AW969" i="14" s="1"/>
  <c r="G968" i="14"/>
  <c r="AV968" i="14" s="1"/>
  <c r="AW968" i="14" s="1"/>
  <c r="G967" i="14"/>
  <c r="AV967" i="14" s="1"/>
  <c r="AW967" i="14" s="1"/>
  <c r="G964" i="14"/>
  <c r="AV964" i="14" s="1"/>
  <c r="AW964" i="14" s="1"/>
  <c r="G963" i="14"/>
  <c r="AV963" i="14" s="1"/>
  <c r="AW963" i="14" s="1"/>
  <c r="G962" i="14"/>
  <c r="AV962" i="14" s="1"/>
  <c r="AW962" i="14" s="1"/>
  <c r="G961" i="14"/>
  <c r="AV961" i="14" s="1"/>
  <c r="AW961" i="14" s="1"/>
  <c r="G960" i="14"/>
  <c r="AV960" i="14" s="1"/>
  <c r="AW960" i="14" s="1"/>
  <c r="G959" i="14"/>
  <c r="AV959" i="14" s="1"/>
  <c r="AW959" i="14" s="1"/>
  <c r="G958" i="14"/>
  <c r="AV958" i="14" s="1"/>
  <c r="AW958" i="14" s="1"/>
  <c r="G957" i="14"/>
  <c r="AV957" i="14" s="1"/>
  <c r="AW957" i="14" s="1"/>
  <c r="G956" i="14"/>
  <c r="AV956" i="14" s="1"/>
  <c r="AW956" i="14" s="1"/>
  <c r="G955" i="14"/>
  <c r="AV955" i="14" s="1"/>
  <c r="AW955" i="14" s="1"/>
  <c r="G954" i="14"/>
  <c r="AV954" i="14" s="1"/>
  <c r="AW954" i="14" s="1"/>
  <c r="G953" i="14"/>
  <c r="AV953" i="14" s="1"/>
  <c r="AW953" i="14" s="1"/>
  <c r="G952" i="14"/>
  <c r="AV952" i="14" s="1"/>
  <c r="AW952" i="14" s="1"/>
  <c r="G951" i="14"/>
  <c r="AV951" i="14" s="1"/>
  <c r="AW951" i="14" s="1"/>
  <c r="G950" i="14"/>
  <c r="AV950" i="14" s="1"/>
  <c r="AW950" i="14" s="1"/>
  <c r="G949" i="14"/>
  <c r="G948" i="14"/>
  <c r="G947" i="14"/>
  <c r="G946" i="14"/>
  <c r="AV946" i="14" s="1"/>
  <c r="AW946" i="14" s="1"/>
  <c r="G945" i="14"/>
  <c r="AV945" i="14" s="1"/>
  <c r="AW945" i="14" s="1"/>
  <c r="G944" i="14"/>
  <c r="AV944" i="14" s="1"/>
  <c r="AW944" i="14" s="1"/>
  <c r="G943" i="14"/>
  <c r="AV943" i="14" s="1"/>
  <c r="AW943" i="14" s="1"/>
  <c r="G942" i="14"/>
  <c r="AV942" i="14" s="1"/>
  <c r="AW942" i="14" s="1"/>
  <c r="G941" i="14"/>
  <c r="G940" i="14"/>
  <c r="AV940" i="14" s="1"/>
  <c r="AW940" i="14" s="1"/>
  <c r="G939" i="14"/>
  <c r="AV939" i="14" s="1"/>
  <c r="AW939" i="14" s="1"/>
  <c r="G938" i="14"/>
  <c r="AV938" i="14" s="1"/>
  <c r="AW938" i="14" s="1"/>
  <c r="G937" i="14"/>
  <c r="AV937" i="14" s="1"/>
  <c r="AW937" i="14" s="1"/>
  <c r="G936" i="14"/>
  <c r="AV936" i="14" s="1"/>
  <c r="AW936" i="14" s="1"/>
  <c r="G935" i="14"/>
  <c r="AV935" i="14" s="1"/>
  <c r="AW935" i="14" s="1"/>
  <c r="G934" i="14"/>
  <c r="AV934" i="14" s="1"/>
  <c r="AW934" i="14" s="1"/>
  <c r="G933" i="14"/>
  <c r="G932" i="14"/>
  <c r="AV932" i="14" s="1"/>
  <c r="AW932" i="14" s="1"/>
  <c r="G931" i="14"/>
  <c r="AV931" i="14" s="1"/>
  <c r="AW931" i="14" s="1"/>
  <c r="G930" i="14"/>
  <c r="AV930" i="14" s="1"/>
  <c r="AW930" i="14" s="1"/>
  <c r="G929" i="14"/>
  <c r="AV929" i="14" s="1"/>
  <c r="AW929" i="14" s="1"/>
  <c r="G928" i="14"/>
  <c r="AV928" i="14" s="1"/>
  <c r="AW928" i="14" s="1"/>
  <c r="G927" i="14"/>
  <c r="AV927" i="14" s="1"/>
  <c r="AW927" i="14" s="1"/>
  <c r="G926" i="14"/>
  <c r="AV926" i="14" s="1"/>
  <c r="AW926" i="14" s="1"/>
  <c r="G924" i="14"/>
  <c r="AV924" i="14" s="1"/>
  <c r="AW924" i="14" s="1"/>
  <c r="G923" i="14"/>
  <c r="AV923" i="14" s="1"/>
  <c r="AW923" i="14" s="1"/>
  <c r="G922" i="14"/>
  <c r="AV922" i="14" s="1"/>
  <c r="AW922" i="14" s="1"/>
  <c r="G921" i="14"/>
  <c r="AV921" i="14" s="1"/>
  <c r="AW921" i="14" s="1"/>
  <c r="G920" i="14"/>
  <c r="AV920" i="14" s="1"/>
  <c r="AW920" i="14" s="1"/>
  <c r="G919" i="14"/>
  <c r="AV919" i="14" s="1"/>
  <c r="AW919" i="14" s="1"/>
  <c r="G917" i="14"/>
  <c r="AV917" i="14" s="1"/>
  <c r="AW917" i="14" s="1"/>
  <c r="G916" i="14"/>
  <c r="AV916" i="14" s="1"/>
  <c r="AW916" i="14" s="1"/>
  <c r="G915" i="14"/>
  <c r="G914" i="14"/>
  <c r="AV914" i="14" s="1"/>
  <c r="AW914" i="14" s="1"/>
  <c r="G913" i="14"/>
  <c r="AV913" i="14" s="1"/>
  <c r="AW913" i="14" s="1"/>
  <c r="G912" i="14"/>
  <c r="AV912" i="14" s="1"/>
  <c r="AW912" i="14" s="1"/>
  <c r="G911" i="14"/>
  <c r="AV911" i="14" s="1"/>
  <c r="AW911" i="14" s="1"/>
  <c r="G910" i="14"/>
  <c r="G909" i="14"/>
  <c r="AV909" i="14" s="1"/>
  <c r="AW909" i="14" s="1"/>
  <c r="G908" i="14"/>
  <c r="AV908" i="14" s="1"/>
  <c r="AW908" i="14" s="1"/>
  <c r="G907" i="14"/>
  <c r="G906" i="14"/>
  <c r="AV906" i="14" s="1"/>
  <c r="AW906" i="14" s="1"/>
  <c r="G905" i="14"/>
  <c r="AV905" i="14" s="1"/>
  <c r="AW905" i="14" s="1"/>
  <c r="G903" i="14"/>
  <c r="AV903" i="14" s="1"/>
  <c r="AW903" i="14" s="1"/>
  <c r="G902" i="14"/>
  <c r="AV902" i="14" s="1"/>
  <c r="AW902" i="14" s="1"/>
  <c r="G901" i="14"/>
  <c r="G900" i="14"/>
  <c r="AV900" i="14" s="1"/>
  <c r="AW900" i="14" s="1"/>
  <c r="G897" i="14"/>
  <c r="AV897" i="14" s="1"/>
  <c r="AW897" i="14" s="1"/>
  <c r="G896" i="14"/>
  <c r="AV896" i="14" s="1"/>
  <c r="AW896" i="14" s="1"/>
  <c r="G895" i="14"/>
  <c r="AV895" i="14" s="1"/>
  <c r="AW895" i="14" s="1"/>
  <c r="G894" i="14"/>
  <c r="AV894" i="14" s="1"/>
  <c r="AW894" i="14" s="1"/>
  <c r="G893" i="14"/>
  <c r="AV893" i="14" s="1"/>
  <c r="AW893" i="14" s="1"/>
  <c r="G892" i="14"/>
  <c r="AV892" i="14" s="1"/>
  <c r="AW892" i="14" s="1"/>
  <c r="G891" i="14"/>
  <c r="G890" i="14"/>
  <c r="AV890" i="14" s="1"/>
  <c r="AW890" i="14" s="1"/>
  <c r="G889" i="14"/>
  <c r="AV889" i="14" s="1"/>
  <c r="AW889" i="14" s="1"/>
  <c r="G888" i="14"/>
  <c r="AV888" i="14" s="1"/>
  <c r="AW888" i="14" s="1"/>
  <c r="G887" i="14"/>
  <c r="AV887" i="14" s="1"/>
  <c r="AW887" i="14" s="1"/>
  <c r="G886" i="14"/>
  <c r="G885" i="14"/>
  <c r="AV885" i="14" s="1"/>
  <c r="AW885" i="14" s="1"/>
  <c r="G884" i="14"/>
  <c r="AV884" i="14" s="1"/>
  <c r="AW884" i="14" s="1"/>
  <c r="G883" i="14"/>
  <c r="G882" i="14"/>
  <c r="AV882" i="14" s="1"/>
  <c r="AW882" i="14" s="1"/>
  <c r="G881" i="14"/>
  <c r="G880" i="14"/>
  <c r="AV880" i="14" s="1"/>
  <c r="AW880" i="14" s="1"/>
  <c r="G879" i="14"/>
  <c r="AV879" i="14" s="1"/>
  <c r="AW879" i="14" s="1"/>
  <c r="G878" i="14"/>
  <c r="AV878" i="14" s="1"/>
  <c r="AW878" i="14" s="1"/>
  <c r="G877" i="14"/>
  <c r="AV877" i="14" s="1"/>
  <c r="AW877" i="14" s="1"/>
  <c r="G876" i="14"/>
  <c r="AV876" i="14" s="1"/>
  <c r="AW876" i="14" s="1"/>
  <c r="G875" i="14"/>
  <c r="G874" i="14"/>
  <c r="AV874" i="14" s="1"/>
  <c r="AW874" i="14" s="1"/>
  <c r="G873" i="14"/>
  <c r="AV873" i="14" s="1"/>
  <c r="AW873" i="14" s="1"/>
  <c r="G872" i="14"/>
  <c r="AV872" i="14" s="1"/>
  <c r="AW872" i="14" s="1"/>
  <c r="G871" i="14"/>
  <c r="AV871" i="14" s="1"/>
  <c r="AW871" i="14" s="1"/>
  <c r="G870" i="14"/>
  <c r="G869" i="14"/>
  <c r="AV869" i="14" s="1"/>
  <c r="AW869" i="14" s="1"/>
  <c r="G868" i="14"/>
  <c r="AV868" i="14" s="1"/>
  <c r="AW868" i="14" s="1"/>
  <c r="G867" i="14"/>
  <c r="AV867" i="14" s="1"/>
  <c r="AW867" i="14" s="1"/>
  <c r="G866" i="14"/>
  <c r="AV866" i="14" s="1"/>
  <c r="AW866" i="14" s="1"/>
  <c r="G865" i="14"/>
  <c r="G864" i="14"/>
  <c r="AV864" i="14" s="1"/>
  <c r="AW864" i="14" s="1"/>
  <c r="G863" i="14"/>
  <c r="AV863" i="14" s="1"/>
  <c r="AW863" i="14" s="1"/>
  <c r="G862" i="14"/>
  <c r="G861" i="14"/>
  <c r="AV861" i="14" s="1"/>
  <c r="AW861" i="14" s="1"/>
  <c r="G860" i="14"/>
  <c r="AV860" i="14" s="1"/>
  <c r="AW860" i="14" s="1"/>
  <c r="G859" i="14"/>
  <c r="G857" i="14"/>
  <c r="AV857" i="14" s="1"/>
  <c r="AW857" i="14" s="1"/>
  <c r="G856" i="14"/>
  <c r="AV856" i="14" s="1"/>
  <c r="AW856" i="14" s="1"/>
  <c r="G855" i="14"/>
  <c r="AV855" i="14" s="1"/>
  <c r="AW855" i="14" s="1"/>
  <c r="G854" i="14"/>
  <c r="AV854" i="14" s="1"/>
  <c r="AW854" i="14" s="1"/>
  <c r="G853" i="14"/>
  <c r="AV853" i="14" s="1"/>
  <c r="AW853" i="14" s="1"/>
  <c r="G852" i="14"/>
  <c r="AV852" i="14" s="1"/>
  <c r="AW852" i="14" s="1"/>
  <c r="G850" i="14"/>
  <c r="AV850" i="14" s="1"/>
  <c r="AW850" i="14" s="1"/>
  <c r="G849" i="14"/>
  <c r="G848" i="14"/>
  <c r="AV848" i="14" s="1"/>
  <c r="AW848" i="14" s="1"/>
  <c r="G847" i="14"/>
  <c r="AV847" i="14" s="1"/>
  <c r="AW847" i="14" s="1"/>
  <c r="G846" i="14"/>
  <c r="G845" i="14"/>
  <c r="AV845" i="14" s="1"/>
  <c r="AW845" i="14" s="1"/>
  <c r="G844" i="14"/>
  <c r="AV844" i="14" s="1"/>
  <c r="AW844" i="14" s="1"/>
  <c r="G843" i="14"/>
  <c r="G842" i="14"/>
  <c r="AV842" i="14" s="1"/>
  <c r="AW842" i="14" s="1"/>
  <c r="G841" i="14"/>
  <c r="AV841" i="14" s="1"/>
  <c r="AW841" i="14" s="1"/>
  <c r="G840" i="14"/>
  <c r="AV840" i="14" s="1"/>
  <c r="AW840" i="14" s="1"/>
  <c r="G839" i="14"/>
  <c r="AV839" i="14" s="1"/>
  <c r="AW839" i="14" s="1"/>
  <c r="G838" i="14"/>
  <c r="G836" i="14"/>
  <c r="AV836" i="14" s="1"/>
  <c r="AW836" i="14" s="1"/>
  <c r="G835" i="14"/>
  <c r="AV835" i="14" s="1"/>
  <c r="AW835" i="14" s="1"/>
  <c r="G834" i="14"/>
  <c r="AV834" i="14" s="1"/>
  <c r="AW834" i="14" s="1"/>
  <c r="G833" i="14"/>
  <c r="AV833" i="14" s="1"/>
  <c r="AW833" i="14" s="1"/>
  <c r="G830" i="14"/>
  <c r="AV830" i="14" s="1"/>
  <c r="AW830" i="14" s="1"/>
  <c r="G829" i="14"/>
  <c r="AV829" i="14" s="1"/>
  <c r="AW829" i="14" s="1"/>
  <c r="G828" i="14"/>
  <c r="AV828" i="14" s="1"/>
  <c r="AW828" i="14" s="1"/>
  <c r="G827" i="14"/>
  <c r="G826" i="14"/>
  <c r="AV826" i="14" s="1"/>
  <c r="AW826" i="14" s="1"/>
  <c r="G825" i="14"/>
  <c r="AV825" i="14" s="1"/>
  <c r="AW825" i="14" s="1"/>
  <c r="G824" i="14"/>
  <c r="AV824" i="14" s="1"/>
  <c r="AW824" i="14" s="1"/>
  <c r="G823" i="14"/>
  <c r="G822" i="14"/>
  <c r="G821" i="14"/>
  <c r="AV821" i="14" s="1"/>
  <c r="AW821" i="14" s="1"/>
  <c r="G820" i="14"/>
  <c r="AV820" i="14" s="1"/>
  <c r="AW820" i="14" s="1"/>
  <c r="G819" i="14"/>
  <c r="G818" i="14"/>
  <c r="AV818" i="14" s="1"/>
  <c r="AW818" i="14" s="1"/>
  <c r="G817" i="14"/>
  <c r="AV817" i="14" s="1"/>
  <c r="AW817" i="14" s="1"/>
  <c r="G816" i="14"/>
  <c r="AV816" i="14" s="1"/>
  <c r="AW816" i="14" s="1"/>
  <c r="G815" i="14"/>
  <c r="AV815" i="14" s="1"/>
  <c r="AW815" i="14" s="1"/>
  <c r="G814" i="14"/>
  <c r="AV814" i="14" s="1"/>
  <c r="AW814" i="14" s="1"/>
  <c r="G813" i="14"/>
  <c r="AV813" i="14" s="1"/>
  <c r="AW813" i="14" s="1"/>
  <c r="G812" i="14"/>
  <c r="AV812" i="14" s="1"/>
  <c r="AW812" i="14" s="1"/>
  <c r="G811" i="14"/>
  <c r="G810" i="14"/>
  <c r="AV810" i="14" s="1"/>
  <c r="AW810" i="14" s="1"/>
  <c r="G809" i="14"/>
  <c r="AV809" i="14" s="1"/>
  <c r="AW809" i="14" s="1"/>
  <c r="G808" i="14"/>
  <c r="AV808" i="14" s="1"/>
  <c r="AW808" i="14" s="1"/>
  <c r="G807" i="14"/>
  <c r="AV807" i="14" s="1"/>
  <c r="AW807" i="14" s="1"/>
  <c r="G806" i="14"/>
  <c r="AV806" i="14" s="1"/>
  <c r="AW806" i="14" s="1"/>
  <c r="G805" i="14"/>
  <c r="AV805" i="14" s="1"/>
  <c r="AW805" i="14" s="1"/>
  <c r="G804" i="14"/>
  <c r="AV804" i="14" s="1"/>
  <c r="AW804" i="14" s="1"/>
  <c r="G803" i="14"/>
  <c r="G802" i="14"/>
  <c r="AV802" i="14" s="1"/>
  <c r="AW802" i="14" s="1"/>
  <c r="G801" i="14"/>
  <c r="AV801" i="14" s="1"/>
  <c r="AW801" i="14" s="1"/>
  <c r="G800" i="14"/>
  <c r="AV800" i="14" s="1"/>
  <c r="AW800" i="14" s="1"/>
  <c r="G799" i="14"/>
  <c r="AV799" i="14" s="1"/>
  <c r="AW799" i="14" s="1"/>
  <c r="G798" i="14"/>
  <c r="AV798" i="14" s="1"/>
  <c r="AW798" i="14" s="1"/>
  <c r="G797" i="14"/>
  <c r="AV797" i="14" s="1"/>
  <c r="AW797" i="14" s="1"/>
  <c r="G796" i="14"/>
  <c r="AV796" i="14" s="1"/>
  <c r="AW796" i="14" s="1"/>
  <c r="G795" i="14"/>
  <c r="G794" i="14"/>
  <c r="AV794" i="14" s="1"/>
  <c r="AW794" i="14" s="1"/>
  <c r="G793" i="14"/>
  <c r="AV793" i="14" s="1"/>
  <c r="AW793" i="14" s="1"/>
  <c r="G792" i="14"/>
  <c r="AV792" i="14" s="1"/>
  <c r="AW792" i="14" s="1"/>
  <c r="G790" i="14"/>
  <c r="AV790" i="14" s="1"/>
  <c r="AW790" i="14" s="1"/>
  <c r="G789" i="14"/>
  <c r="AV789" i="14" s="1"/>
  <c r="AW789" i="14" s="1"/>
  <c r="G788" i="14"/>
  <c r="AV788" i="14" s="1"/>
  <c r="AW788" i="14" s="1"/>
  <c r="G787" i="14"/>
  <c r="AV787" i="14" s="1"/>
  <c r="AW787" i="14" s="1"/>
  <c r="G786" i="14"/>
  <c r="AV786" i="14" s="1"/>
  <c r="AW786" i="14" s="1"/>
  <c r="G785" i="14"/>
  <c r="AV785" i="14" s="1"/>
  <c r="AW785" i="14" s="1"/>
  <c r="G783" i="14"/>
  <c r="AV783" i="14" s="1"/>
  <c r="AW783" i="14" s="1"/>
  <c r="G782" i="14"/>
  <c r="G781" i="14"/>
  <c r="AV781" i="14" s="1"/>
  <c r="AW781" i="14" s="1"/>
  <c r="G780" i="14"/>
  <c r="G779" i="14"/>
  <c r="AV779" i="14" s="1"/>
  <c r="AW779" i="14" s="1"/>
  <c r="G778" i="14"/>
  <c r="AV778" i="14" s="1"/>
  <c r="AW778" i="14" s="1"/>
  <c r="G777" i="14"/>
  <c r="AV777" i="14" s="1"/>
  <c r="AW777" i="14" s="1"/>
  <c r="G776" i="14"/>
  <c r="AV776" i="14" s="1"/>
  <c r="AW776" i="14" s="1"/>
  <c r="G775" i="14"/>
  <c r="AV775" i="14" s="1"/>
  <c r="AW775" i="14" s="1"/>
  <c r="G774" i="14"/>
  <c r="AV774" i="14" s="1"/>
  <c r="AW774" i="14" s="1"/>
  <c r="G773" i="14"/>
  <c r="AV773" i="14" s="1"/>
  <c r="AW773" i="14" s="1"/>
  <c r="G772" i="14"/>
  <c r="AV772" i="14" s="1"/>
  <c r="AW772" i="14" s="1"/>
  <c r="G771" i="14"/>
  <c r="AV771" i="14" s="1"/>
  <c r="AW771" i="14" s="1"/>
  <c r="G769" i="14"/>
  <c r="AV769" i="14" s="1"/>
  <c r="AW769" i="14" s="1"/>
  <c r="G768" i="14"/>
  <c r="AV768" i="14" s="1"/>
  <c r="AW768" i="14" s="1"/>
  <c r="G767" i="14"/>
  <c r="AV767" i="14" s="1"/>
  <c r="AW767" i="14" s="1"/>
  <c r="G766" i="14"/>
  <c r="AV766" i="14" s="1"/>
  <c r="AW766" i="14" s="1"/>
  <c r="G763" i="14"/>
  <c r="AV763" i="14" s="1"/>
  <c r="AW763" i="14" s="1"/>
  <c r="G762" i="14"/>
  <c r="AV762" i="14" s="1"/>
  <c r="AW762" i="14" s="1"/>
  <c r="G761" i="14"/>
  <c r="AV761" i="14" s="1"/>
  <c r="AW761" i="14" s="1"/>
  <c r="G760" i="14"/>
  <c r="AV760" i="14" s="1"/>
  <c r="AW760" i="14" s="1"/>
  <c r="G759" i="14"/>
  <c r="G758" i="14"/>
  <c r="G757" i="14"/>
  <c r="G756" i="14"/>
  <c r="AV756" i="14" s="1"/>
  <c r="AW756" i="14" s="1"/>
  <c r="G755" i="14"/>
  <c r="AV755" i="14" s="1"/>
  <c r="AW755" i="14" s="1"/>
  <c r="G754" i="14"/>
  <c r="AV754" i="14" s="1"/>
  <c r="AW754" i="14" s="1"/>
  <c r="G753" i="14"/>
  <c r="G752" i="14"/>
  <c r="AV752" i="14" s="1"/>
  <c r="AW752" i="14" s="1"/>
  <c r="G749" i="14"/>
  <c r="G748" i="14"/>
  <c r="G747" i="14"/>
  <c r="G746" i="14"/>
  <c r="AV746" i="14" s="1"/>
  <c r="AW746" i="14" s="1"/>
  <c r="G745" i="14"/>
  <c r="AV745" i="14" s="1"/>
  <c r="AW745" i="14" s="1"/>
  <c r="G744" i="14"/>
  <c r="AV744" i="14" s="1"/>
  <c r="AW744" i="14" s="1"/>
  <c r="G743" i="14"/>
  <c r="AV743" i="14" s="1"/>
  <c r="AW743" i="14" s="1"/>
  <c r="G742" i="14"/>
  <c r="AV742" i="14" s="1"/>
  <c r="AW742" i="14" s="1"/>
  <c r="G741" i="14"/>
  <c r="AV741" i="14" s="1"/>
  <c r="AW741" i="14" s="1"/>
  <c r="G740" i="14"/>
  <c r="AV740" i="14" s="1"/>
  <c r="AW740" i="14" s="1"/>
  <c r="G739" i="14"/>
  <c r="AV739" i="14" s="1"/>
  <c r="AW739" i="14" s="1"/>
  <c r="G738" i="14"/>
  <c r="AV738" i="14" s="1"/>
  <c r="AW738" i="14" s="1"/>
  <c r="G736" i="14"/>
  <c r="AV736" i="14" s="1"/>
  <c r="AW736" i="14" s="1"/>
  <c r="G735" i="14"/>
  <c r="AV735" i="14" s="1"/>
  <c r="AW735" i="14" s="1"/>
  <c r="G734" i="14"/>
  <c r="AV734" i="14" s="1"/>
  <c r="AW734" i="14" s="1"/>
  <c r="G733" i="14"/>
  <c r="AV733" i="14" s="1"/>
  <c r="AW733" i="14" s="1"/>
  <c r="G732" i="14"/>
  <c r="AV732" i="14" s="1"/>
  <c r="AW732" i="14" s="1"/>
  <c r="G731" i="14"/>
  <c r="G730" i="14"/>
  <c r="AV730" i="14" s="1"/>
  <c r="AW730" i="14" s="1"/>
  <c r="G729" i="14"/>
  <c r="AV729" i="14" s="1"/>
  <c r="AW729" i="14" s="1"/>
  <c r="G728" i="14"/>
  <c r="AV728" i="14" s="1"/>
  <c r="AW728" i="14" s="1"/>
  <c r="G727" i="14"/>
  <c r="AV727" i="14" s="1"/>
  <c r="AW727" i="14" s="1"/>
  <c r="G726" i="14"/>
  <c r="AV726" i="14" s="1"/>
  <c r="AW726" i="14" s="1"/>
  <c r="G725" i="14"/>
  <c r="AV725" i="14" s="1"/>
  <c r="AW725" i="14" s="1"/>
  <c r="G723" i="14"/>
  <c r="AV723" i="14" s="1"/>
  <c r="AW723" i="14" s="1"/>
  <c r="G722" i="14"/>
  <c r="AV722" i="14" s="1"/>
  <c r="AW722" i="14" s="1"/>
  <c r="G721" i="14"/>
  <c r="AV721" i="14" s="1"/>
  <c r="AW721" i="14" s="1"/>
  <c r="G720" i="14"/>
  <c r="AV720" i="14" s="1"/>
  <c r="AW720" i="14" s="1"/>
  <c r="G719" i="14"/>
  <c r="AV719" i="14" s="1"/>
  <c r="AW719" i="14" s="1"/>
  <c r="G718" i="14"/>
  <c r="G717" i="14"/>
  <c r="G716" i="14"/>
  <c r="AV716" i="14" s="1"/>
  <c r="AW716" i="14" s="1"/>
  <c r="G715" i="14"/>
  <c r="AV715" i="14" s="1"/>
  <c r="AW715" i="14" s="1"/>
  <c r="G714" i="14"/>
  <c r="AV714" i="14" s="1"/>
  <c r="AW714" i="14" s="1"/>
  <c r="G713" i="14"/>
  <c r="AV713" i="14" s="1"/>
  <c r="AW713" i="14" s="1"/>
  <c r="G712" i="14"/>
  <c r="AV712" i="14" s="1"/>
  <c r="AW712" i="14" s="1"/>
  <c r="G710" i="14"/>
  <c r="AV710" i="14" s="1"/>
  <c r="AW710" i="14" s="1"/>
  <c r="G709" i="14"/>
  <c r="G708" i="14"/>
  <c r="AV708" i="14" s="1"/>
  <c r="AW708" i="14" s="1"/>
  <c r="G707" i="14"/>
  <c r="AV707" i="14" s="1"/>
  <c r="AW707" i="14" s="1"/>
  <c r="G706" i="14"/>
  <c r="AV706" i="14" s="1"/>
  <c r="AW706" i="14" s="1"/>
  <c r="G705" i="14"/>
  <c r="AV705" i="14" s="1"/>
  <c r="AW705" i="14" s="1"/>
  <c r="G704" i="14"/>
  <c r="AV704" i="14" s="1"/>
  <c r="AW704" i="14" s="1"/>
  <c r="G703" i="14"/>
  <c r="AV703" i="14" s="1"/>
  <c r="AW703" i="14" s="1"/>
  <c r="G702" i="14"/>
  <c r="AV702" i="14" s="1"/>
  <c r="AW702" i="14" s="1"/>
  <c r="G701" i="14"/>
  <c r="AV701" i="14" s="1"/>
  <c r="AW701" i="14" s="1"/>
  <c r="G700" i="14"/>
  <c r="G699" i="14"/>
  <c r="AV699" i="14" s="1"/>
  <c r="AW699" i="14" s="1"/>
  <c r="G697" i="14"/>
  <c r="AV697" i="14" s="1"/>
  <c r="AW697" i="14" s="1"/>
  <c r="G696" i="14"/>
  <c r="AV696" i="14" s="1"/>
  <c r="AW696" i="14" s="1"/>
  <c r="G695" i="14"/>
  <c r="AV695" i="14" s="1"/>
  <c r="AW695" i="14" s="1"/>
  <c r="G694" i="14"/>
  <c r="G693" i="14"/>
  <c r="AV693" i="14" s="1"/>
  <c r="AW693" i="14" s="1"/>
  <c r="G692" i="14"/>
  <c r="AV692" i="14" s="1"/>
  <c r="AW692" i="14" s="1"/>
  <c r="G691" i="14"/>
  <c r="G690" i="14"/>
  <c r="AV690" i="14" s="1"/>
  <c r="AW690" i="14" s="1"/>
  <c r="G689" i="14"/>
  <c r="AV689" i="14" s="1"/>
  <c r="AW689" i="14" s="1"/>
  <c r="G688" i="14"/>
  <c r="AV688" i="14" s="1"/>
  <c r="AW688" i="14" s="1"/>
  <c r="G687" i="14"/>
  <c r="AV687" i="14" s="1"/>
  <c r="AW687" i="14" s="1"/>
  <c r="G686" i="14"/>
  <c r="AV686" i="14" s="1"/>
  <c r="AW686" i="14" s="1"/>
  <c r="AV684" i="14"/>
  <c r="AW684" i="14" s="1"/>
  <c r="AV682" i="14"/>
  <c r="AW682" i="14" s="1"/>
  <c r="AV680" i="14"/>
  <c r="AW680" i="14" s="1"/>
  <c r="AV676" i="14"/>
  <c r="AW676" i="14" s="1"/>
  <c r="AV674" i="14"/>
  <c r="AW674" i="14" s="1"/>
  <c r="G671" i="14"/>
  <c r="AV671" i="14" s="1"/>
  <c r="AW671" i="14" s="1"/>
  <c r="G670" i="14"/>
  <c r="G669" i="14"/>
  <c r="G668" i="14"/>
  <c r="AV668" i="14" s="1"/>
  <c r="AW668" i="14" s="1"/>
  <c r="G667" i="14"/>
  <c r="AV667" i="14" s="1"/>
  <c r="AW667" i="14" s="1"/>
  <c r="G666" i="14"/>
  <c r="AV666" i="14" s="1"/>
  <c r="AW666" i="14" s="1"/>
  <c r="G665" i="14"/>
  <c r="AV665" i="14" s="1"/>
  <c r="AW665" i="14" s="1"/>
  <c r="G664" i="14"/>
  <c r="AV664" i="14" s="1"/>
  <c r="AW664" i="14" s="1"/>
  <c r="G663" i="14"/>
  <c r="G662" i="14"/>
  <c r="G661" i="14"/>
  <c r="AV661" i="14" s="1"/>
  <c r="AW661" i="14" s="1"/>
  <c r="G660" i="14"/>
  <c r="AV660" i="14" s="1"/>
  <c r="AW660" i="14" s="1"/>
  <c r="G658" i="14"/>
  <c r="AV658" i="14" s="1"/>
  <c r="AW658" i="14" s="1"/>
  <c r="G657" i="14"/>
  <c r="AV657" i="14" s="1"/>
  <c r="AW657" i="14" s="1"/>
  <c r="G656" i="14"/>
  <c r="AV656" i="14" s="1"/>
  <c r="AW656" i="14" s="1"/>
  <c r="G655" i="14"/>
  <c r="AV655" i="14" s="1"/>
  <c r="AW655" i="14" s="1"/>
  <c r="G654" i="14"/>
  <c r="G653" i="14"/>
  <c r="G652" i="14"/>
  <c r="AV652" i="14" s="1"/>
  <c r="AW652" i="14" s="1"/>
  <c r="G651" i="14"/>
  <c r="AV651" i="14" s="1"/>
  <c r="AW651" i="14" s="1"/>
  <c r="G650" i="14"/>
  <c r="AV650" i="14" s="1"/>
  <c r="AW650" i="14" s="1"/>
  <c r="G649" i="14"/>
  <c r="AV649" i="14" s="1"/>
  <c r="AW649" i="14" s="1"/>
  <c r="G648" i="14"/>
  <c r="AV648" i="14" s="1"/>
  <c r="AW648" i="14" s="1"/>
  <c r="G647" i="14"/>
  <c r="AV647" i="14" s="1"/>
  <c r="AW647" i="14" s="1"/>
  <c r="G645" i="14"/>
  <c r="AV645" i="14" s="1"/>
  <c r="AW645" i="14" s="1"/>
  <c r="G644" i="14"/>
  <c r="AV644" i="14" s="1"/>
  <c r="AW644" i="14" s="1"/>
  <c r="G643" i="14"/>
  <c r="AV643" i="14" s="1"/>
  <c r="AW643" i="14" s="1"/>
  <c r="G642" i="14"/>
  <c r="AV642" i="14" s="1"/>
  <c r="AW642" i="14" s="1"/>
  <c r="G641" i="14"/>
  <c r="AV641" i="14" s="1"/>
  <c r="AW641" i="14" s="1"/>
  <c r="G640" i="14"/>
  <c r="AV640" i="14" s="1"/>
  <c r="AW640" i="14" s="1"/>
  <c r="G639" i="14"/>
  <c r="AV639" i="14" s="1"/>
  <c r="AW639" i="14" s="1"/>
  <c r="G638" i="14"/>
  <c r="G637" i="14"/>
  <c r="AV637" i="14" s="1"/>
  <c r="AW637" i="14" s="1"/>
  <c r="G636" i="14"/>
  <c r="AV636" i="14" s="1"/>
  <c r="AW636" i="14" s="1"/>
  <c r="G635" i="14"/>
  <c r="AV635" i="14" s="1"/>
  <c r="AW635" i="14" s="1"/>
  <c r="G634" i="14"/>
  <c r="AV634" i="14" s="1"/>
  <c r="AW634" i="14" s="1"/>
  <c r="G632" i="14"/>
  <c r="AV632" i="14" s="1"/>
  <c r="AW632" i="14" s="1"/>
  <c r="G631" i="14"/>
  <c r="AV631" i="14" s="1"/>
  <c r="AW631" i="14" s="1"/>
  <c r="G630" i="14"/>
  <c r="G629" i="14"/>
  <c r="G628" i="14"/>
  <c r="AV628" i="14" s="1"/>
  <c r="AW628" i="14" s="1"/>
  <c r="G627" i="14"/>
  <c r="AV627" i="14" s="1"/>
  <c r="AW627" i="14" s="1"/>
  <c r="G626" i="14"/>
  <c r="AV626" i="14" s="1"/>
  <c r="AW626" i="14" s="1"/>
  <c r="G625" i="14"/>
  <c r="AV625" i="14" s="1"/>
  <c r="AW625" i="14" s="1"/>
  <c r="G624" i="14"/>
  <c r="AV624" i="14" s="1"/>
  <c r="AW624" i="14" s="1"/>
  <c r="G623" i="14"/>
  <c r="AV623" i="14" s="1"/>
  <c r="AW623" i="14" s="1"/>
  <c r="G622" i="14"/>
  <c r="AV622" i="14" s="1"/>
  <c r="AW622" i="14" s="1"/>
  <c r="G621" i="14"/>
  <c r="G619" i="14"/>
  <c r="AV619" i="14" s="1"/>
  <c r="AW619" i="14" s="1"/>
  <c r="G618" i="14"/>
  <c r="AV618" i="14" s="1"/>
  <c r="AW618" i="14" s="1"/>
  <c r="G617" i="14"/>
  <c r="AV617" i="14" s="1"/>
  <c r="AW617" i="14" s="1"/>
  <c r="G616" i="14"/>
  <c r="AV616" i="14" s="1"/>
  <c r="AW616" i="14" s="1"/>
  <c r="G615" i="14"/>
  <c r="AV615" i="14" s="1"/>
  <c r="AW615" i="14" s="1"/>
  <c r="G614" i="14"/>
  <c r="AV614" i="14" s="1"/>
  <c r="AW614" i="14" s="1"/>
  <c r="G613" i="14"/>
  <c r="AV613" i="14" s="1"/>
  <c r="AW613" i="14" s="1"/>
  <c r="G612" i="14"/>
  <c r="G611" i="14"/>
  <c r="G610" i="14"/>
  <c r="AV610" i="14" s="1"/>
  <c r="AW610" i="14" s="1"/>
  <c r="G609" i="14"/>
  <c r="AV609" i="14" s="1"/>
  <c r="AW609" i="14" s="1"/>
  <c r="G608" i="14"/>
  <c r="AV608" i="14" s="1"/>
  <c r="AW608" i="14" s="1"/>
  <c r="G606" i="14"/>
  <c r="AV606" i="14" s="1"/>
  <c r="AW606" i="14" s="1"/>
  <c r="G605" i="14"/>
  <c r="AV605" i="14" s="1"/>
  <c r="AW605" i="14" s="1"/>
  <c r="G604" i="14"/>
  <c r="AV604" i="14" s="1"/>
  <c r="AW604" i="14" s="1"/>
  <c r="G603" i="14"/>
  <c r="AV603" i="14" s="1"/>
  <c r="AW603" i="14" s="1"/>
  <c r="G602" i="14"/>
  <c r="AV602" i="14" s="1"/>
  <c r="AW602" i="14" s="1"/>
  <c r="G601" i="14"/>
  <c r="AV601" i="14" s="1"/>
  <c r="AW601" i="14" s="1"/>
  <c r="G600" i="14"/>
  <c r="AV600" i="14" s="1"/>
  <c r="AW600" i="14" s="1"/>
  <c r="G599" i="14"/>
  <c r="AV599" i="14" s="1"/>
  <c r="AW599" i="14" s="1"/>
  <c r="G598" i="14"/>
  <c r="G597" i="14"/>
  <c r="AV597" i="14" s="1"/>
  <c r="AW597" i="14" s="1"/>
  <c r="G596" i="14"/>
  <c r="AV596" i="14" s="1"/>
  <c r="AW596" i="14" s="1"/>
  <c r="G595" i="14"/>
  <c r="AV595" i="14" s="1"/>
  <c r="AW595" i="14" s="1"/>
  <c r="G593" i="14"/>
  <c r="AV593" i="14" s="1"/>
  <c r="AW593" i="14" s="1"/>
  <c r="G592" i="14"/>
  <c r="AV592" i="14" s="1"/>
  <c r="AW592" i="14" s="1"/>
  <c r="G591" i="14"/>
  <c r="AV591" i="14" s="1"/>
  <c r="AW591" i="14" s="1"/>
  <c r="G590" i="14"/>
  <c r="AV590" i="14" s="1"/>
  <c r="AW590" i="14" s="1"/>
  <c r="G589" i="14"/>
  <c r="AV589" i="14" s="1"/>
  <c r="AW589" i="14" s="1"/>
  <c r="G588" i="14"/>
  <c r="AV588" i="14" s="1"/>
  <c r="AW588" i="14" s="1"/>
  <c r="G587" i="14"/>
  <c r="AV587" i="14" s="1"/>
  <c r="AW587" i="14" s="1"/>
  <c r="G586" i="14"/>
  <c r="AV586" i="14" s="1"/>
  <c r="AW586" i="14" s="1"/>
  <c r="G585" i="14"/>
  <c r="AV585" i="14" s="1"/>
  <c r="AW585" i="14" s="1"/>
  <c r="G584" i="14"/>
  <c r="AV584" i="14" s="1"/>
  <c r="AW584" i="14" s="1"/>
  <c r="G583" i="14"/>
  <c r="AV583" i="14" s="1"/>
  <c r="AW583" i="14" s="1"/>
  <c r="G582" i="14"/>
  <c r="AV582" i="14" s="1"/>
  <c r="AW582" i="14" s="1"/>
  <c r="G580" i="14"/>
  <c r="AV580" i="14" s="1"/>
  <c r="AW580" i="14" s="1"/>
  <c r="G579" i="14"/>
  <c r="AV579" i="14" s="1"/>
  <c r="AW579" i="14" s="1"/>
  <c r="G578" i="14"/>
  <c r="AV578" i="14" s="1"/>
  <c r="AW578" i="14" s="1"/>
  <c r="G577" i="14"/>
  <c r="G576" i="14"/>
  <c r="AV576" i="14" s="1"/>
  <c r="AW576" i="14" s="1"/>
  <c r="G575" i="14"/>
  <c r="AV575" i="14" s="1"/>
  <c r="AW575" i="14" s="1"/>
  <c r="G574" i="14"/>
  <c r="G573" i="14"/>
  <c r="AV573" i="14" s="1"/>
  <c r="AW573" i="14" s="1"/>
  <c r="G572" i="14"/>
  <c r="G571" i="14"/>
  <c r="AV571" i="14" s="1"/>
  <c r="AW571" i="14" s="1"/>
  <c r="G570" i="14"/>
  <c r="AV570" i="14" s="1"/>
  <c r="AW570" i="14" s="1"/>
  <c r="G569" i="14"/>
  <c r="AV569" i="14" s="1"/>
  <c r="AW569" i="14" s="1"/>
  <c r="G567" i="14"/>
  <c r="AV567" i="14" s="1"/>
  <c r="AW567" i="14" s="1"/>
  <c r="G566" i="14"/>
  <c r="AV566" i="14" s="1"/>
  <c r="AW566" i="14" s="1"/>
  <c r="G565" i="14"/>
  <c r="AV565" i="14" s="1"/>
  <c r="AW565" i="14" s="1"/>
  <c r="G564" i="14"/>
  <c r="AV564" i="14" s="1"/>
  <c r="AW564" i="14" s="1"/>
  <c r="G563" i="14"/>
  <c r="AV563" i="14" s="1"/>
  <c r="AW563" i="14" s="1"/>
  <c r="G562" i="14"/>
  <c r="AV562" i="14" s="1"/>
  <c r="AW562" i="14" s="1"/>
  <c r="G561" i="14"/>
  <c r="AV561" i="14" s="1"/>
  <c r="AW561" i="14" s="1"/>
  <c r="G560" i="14"/>
  <c r="AV560" i="14" s="1"/>
  <c r="AW560" i="14" s="1"/>
  <c r="G559" i="14"/>
  <c r="AV559" i="14" s="1"/>
  <c r="AW559" i="14" s="1"/>
  <c r="G558" i="14"/>
  <c r="AV558" i="14" s="1"/>
  <c r="AW558" i="14" s="1"/>
  <c r="G557" i="14"/>
  <c r="AV557" i="14" s="1"/>
  <c r="AW557" i="14" s="1"/>
  <c r="G556" i="14"/>
  <c r="AV556" i="14" s="1"/>
  <c r="AW556" i="14" s="1"/>
  <c r="G554" i="14"/>
  <c r="AV554" i="14" s="1"/>
  <c r="AW554" i="14" s="1"/>
  <c r="G553" i="14"/>
  <c r="AV553" i="14" s="1"/>
  <c r="AW553" i="14" s="1"/>
  <c r="G552" i="14"/>
  <c r="AV552" i="14" s="1"/>
  <c r="AW552" i="14" s="1"/>
  <c r="G551" i="14"/>
  <c r="AV551" i="14" s="1"/>
  <c r="AW551" i="14" s="1"/>
  <c r="G550" i="14"/>
  <c r="AV550" i="14" s="1"/>
  <c r="AW550" i="14" s="1"/>
  <c r="G549" i="14"/>
  <c r="G548" i="14"/>
  <c r="G547" i="14"/>
  <c r="AV547" i="14" s="1"/>
  <c r="AW547" i="14" s="1"/>
  <c r="G546" i="14"/>
  <c r="AV546" i="14" s="1"/>
  <c r="AW546" i="14" s="1"/>
  <c r="G545" i="14"/>
  <c r="AV545" i="14" s="1"/>
  <c r="AW545" i="14" s="1"/>
  <c r="G544" i="14"/>
  <c r="AV544" i="14" s="1"/>
  <c r="AW544" i="14" s="1"/>
  <c r="G543" i="14"/>
  <c r="AV543" i="14" s="1"/>
  <c r="AW543" i="14" s="1"/>
  <c r="G541" i="14"/>
  <c r="G540" i="14"/>
  <c r="AV540" i="14" s="1"/>
  <c r="AW540" i="14" s="1"/>
  <c r="G539" i="14"/>
  <c r="AV539" i="14" s="1"/>
  <c r="AW539" i="14" s="1"/>
  <c r="G538" i="14"/>
  <c r="AV538" i="14" s="1"/>
  <c r="AW538" i="14" s="1"/>
  <c r="G537" i="14"/>
  <c r="AV537" i="14" s="1"/>
  <c r="AW537" i="14" s="1"/>
  <c r="G536" i="14"/>
  <c r="AV536" i="14" s="1"/>
  <c r="AW536" i="14" s="1"/>
  <c r="G535" i="14"/>
  <c r="AV535" i="14" s="1"/>
  <c r="AW535" i="14" s="1"/>
  <c r="G534" i="14"/>
  <c r="G533" i="14"/>
  <c r="AV533" i="14" s="1"/>
  <c r="AW533" i="14" s="1"/>
  <c r="G532" i="14"/>
  <c r="AV532" i="14" s="1"/>
  <c r="AW532" i="14" s="1"/>
  <c r="G531" i="14"/>
  <c r="AV531" i="14" s="1"/>
  <c r="AW531" i="14" s="1"/>
  <c r="G530" i="14"/>
  <c r="AV530" i="14" s="1"/>
  <c r="AW530" i="14" s="1"/>
  <c r="G528" i="14"/>
  <c r="AV528" i="14" s="1"/>
  <c r="AW528" i="14" s="1"/>
  <c r="G527" i="14"/>
  <c r="AV527" i="14" s="1"/>
  <c r="AW527" i="14" s="1"/>
  <c r="G526" i="14"/>
  <c r="AV526" i="14" s="1"/>
  <c r="AW526" i="14" s="1"/>
  <c r="G525" i="14"/>
  <c r="AV525" i="14" s="1"/>
  <c r="AW525" i="14" s="1"/>
  <c r="G524" i="14"/>
  <c r="AV524" i="14" s="1"/>
  <c r="AW524" i="14" s="1"/>
  <c r="G523" i="14"/>
  <c r="AV523" i="14" s="1"/>
  <c r="AW523" i="14" s="1"/>
  <c r="G522" i="14"/>
  <c r="AV522" i="14" s="1"/>
  <c r="AW522" i="14" s="1"/>
  <c r="G521" i="14"/>
  <c r="AV521" i="14" s="1"/>
  <c r="AW521" i="14" s="1"/>
  <c r="G520" i="14"/>
  <c r="AV520" i="14" s="1"/>
  <c r="AW520" i="14" s="1"/>
  <c r="G519" i="14"/>
  <c r="AV519" i="14" s="1"/>
  <c r="AW519" i="14" s="1"/>
  <c r="G516" i="14"/>
  <c r="AV516" i="14" s="1"/>
  <c r="AW516" i="14" s="1"/>
  <c r="G515" i="14"/>
  <c r="AV515" i="14" s="1"/>
  <c r="AW515" i="14" s="1"/>
  <c r="G514" i="14"/>
  <c r="AV514" i="14" s="1"/>
  <c r="AW514" i="14" s="1"/>
  <c r="G513" i="14"/>
  <c r="AV513" i="14" s="1"/>
  <c r="AW513" i="14" s="1"/>
  <c r="G512" i="14"/>
  <c r="AV512" i="14" s="1"/>
  <c r="AW512" i="14" s="1"/>
  <c r="G511" i="14"/>
  <c r="AV511" i="14" s="1"/>
  <c r="AW511" i="14" s="1"/>
  <c r="G510" i="14"/>
  <c r="G509" i="14"/>
  <c r="G508" i="14"/>
  <c r="AV508" i="14" s="1"/>
  <c r="AW508" i="14" s="1"/>
  <c r="G507" i="14"/>
  <c r="AV507" i="14" s="1"/>
  <c r="AW507" i="14" s="1"/>
  <c r="G506" i="14"/>
  <c r="AV506" i="14" s="1"/>
  <c r="AW506" i="14" s="1"/>
  <c r="G505" i="14"/>
  <c r="AV505" i="14" s="1"/>
  <c r="AW505" i="14" s="1"/>
  <c r="G504" i="14"/>
  <c r="AV504" i="14" s="1"/>
  <c r="AW504" i="14" s="1"/>
  <c r="G503" i="14"/>
  <c r="AV503" i="14" s="1"/>
  <c r="AW503" i="14" s="1"/>
  <c r="G502" i="14"/>
  <c r="AV502" i="14" s="1"/>
  <c r="AW502" i="14" s="1"/>
  <c r="G501" i="14"/>
  <c r="G500" i="14"/>
  <c r="AV500" i="14" s="1"/>
  <c r="AW500" i="14" s="1"/>
  <c r="G499" i="14"/>
  <c r="AV499" i="14" s="1"/>
  <c r="AW499" i="14" s="1"/>
  <c r="G498" i="14"/>
  <c r="AV498" i="14" s="1"/>
  <c r="AW498" i="14" s="1"/>
  <c r="G497" i="14"/>
  <c r="AV497" i="14" s="1"/>
  <c r="AW497" i="14" s="1"/>
  <c r="G496" i="14"/>
  <c r="AV496" i="14" s="1"/>
  <c r="AW496" i="14" s="1"/>
  <c r="G494" i="14"/>
  <c r="AV494" i="14" s="1"/>
  <c r="AW494" i="14" s="1"/>
  <c r="G493" i="14"/>
  <c r="AV493" i="14" s="1"/>
  <c r="AW493" i="14" s="1"/>
  <c r="G492" i="14"/>
  <c r="AV492" i="14" s="1"/>
  <c r="AW492" i="14" s="1"/>
  <c r="G491" i="14"/>
  <c r="G490" i="14"/>
  <c r="AV490" i="14" s="1"/>
  <c r="AW490" i="14" s="1"/>
  <c r="G489" i="14"/>
  <c r="AV489" i="14" s="1"/>
  <c r="AW489" i="14" s="1"/>
  <c r="G488" i="14"/>
  <c r="AV488" i="14" s="1"/>
  <c r="AW488" i="14" s="1"/>
  <c r="G487" i="14"/>
  <c r="AV487" i="14" s="1"/>
  <c r="AW487" i="14" s="1"/>
  <c r="G486" i="14"/>
  <c r="AV486" i="14" s="1"/>
  <c r="AW486" i="14" s="1"/>
  <c r="G485" i="14"/>
  <c r="G483" i="14"/>
  <c r="G482" i="14"/>
  <c r="AV482" i="14" s="1"/>
  <c r="AW482" i="14" s="1"/>
  <c r="G481" i="14"/>
  <c r="AV481" i="14" s="1"/>
  <c r="AW481" i="14" s="1"/>
  <c r="G480" i="14"/>
  <c r="AV480" i="14" s="1"/>
  <c r="AW480" i="14" s="1"/>
  <c r="G479" i="14"/>
  <c r="AV479" i="14" s="1"/>
  <c r="AW479" i="14" s="1"/>
  <c r="G478" i="14"/>
  <c r="AV478" i="14" s="1"/>
  <c r="AW478" i="14" s="1"/>
  <c r="G477" i="14"/>
  <c r="AV477" i="14" s="1"/>
  <c r="AW477" i="14" s="1"/>
  <c r="G476" i="14"/>
  <c r="AV476" i="14" s="1"/>
  <c r="AW476" i="14" s="1"/>
  <c r="G475" i="14"/>
  <c r="AV475" i="14" s="1"/>
  <c r="AW475" i="14" s="1"/>
  <c r="G474" i="14"/>
  <c r="AV474" i="14" s="1"/>
  <c r="AW474" i="14" s="1"/>
  <c r="G472" i="14"/>
  <c r="AV472" i="14" s="1"/>
  <c r="AW472" i="14" s="1"/>
  <c r="G471" i="14"/>
  <c r="AV471" i="14" s="1"/>
  <c r="AW471" i="14" s="1"/>
  <c r="G470" i="14"/>
  <c r="AV470" i="14" s="1"/>
  <c r="AW470" i="14" s="1"/>
  <c r="G469" i="14"/>
  <c r="AV469" i="14" s="1"/>
  <c r="AW469" i="14" s="1"/>
  <c r="G468" i="14"/>
  <c r="AV468" i="14" s="1"/>
  <c r="AW468" i="14" s="1"/>
  <c r="G467" i="14"/>
  <c r="AV467" i="14" s="1"/>
  <c r="AW467" i="14" s="1"/>
  <c r="G466" i="14"/>
  <c r="AV466" i="14" s="1"/>
  <c r="AW466" i="14" s="1"/>
  <c r="G465" i="14"/>
  <c r="AV465" i="14" s="1"/>
  <c r="AW465" i="14" s="1"/>
  <c r="G464" i="14"/>
  <c r="AV464" i="14" s="1"/>
  <c r="AW464" i="14" s="1"/>
  <c r="G463" i="14"/>
  <c r="AV463" i="14" s="1"/>
  <c r="AW463" i="14" s="1"/>
  <c r="G461" i="14"/>
  <c r="AV461" i="14" s="1"/>
  <c r="AW461" i="14" s="1"/>
  <c r="G460" i="14"/>
  <c r="AV460" i="14" s="1"/>
  <c r="AW460" i="14" s="1"/>
  <c r="G459" i="14"/>
  <c r="AV459" i="14" s="1"/>
  <c r="AW459" i="14" s="1"/>
  <c r="G458" i="14"/>
  <c r="AV458" i="14" s="1"/>
  <c r="AW458" i="14" s="1"/>
  <c r="G457" i="14"/>
  <c r="AV457" i="14" s="1"/>
  <c r="AW457" i="14" s="1"/>
  <c r="G456" i="14"/>
  <c r="AV456" i="14" s="1"/>
  <c r="AW456" i="14" s="1"/>
  <c r="G455" i="14"/>
  <c r="AV455" i="14" s="1"/>
  <c r="AW455" i="14" s="1"/>
  <c r="G454" i="14"/>
  <c r="AV454" i="14" s="1"/>
  <c r="AW454" i="14" s="1"/>
  <c r="G453" i="14"/>
  <c r="AV453" i="14" s="1"/>
  <c r="AW453" i="14" s="1"/>
  <c r="G452" i="14"/>
  <c r="AV452" i="14" s="1"/>
  <c r="AW452" i="14" s="1"/>
  <c r="G451" i="14"/>
  <c r="AV451" i="14" s="1"/>
  <c r="AW451" i="14" s="1"/>
  <c r="G448" i="14"/>
  <c r="AV448" i="14" s="1"/>
  <c r="AW448" i="14" s="1"/>
  <c r="G447" i="14"/>
  <c r="AV447" i="14" s="1"/>
  <c r="AW447" i="14" s="1"/>
  <c r="G446" i="14"/>
  <c r="AV446" i="14" s="1"/>
  <c r="AW446" i="14" s="1"/>
  <c r="G444" i="14"/>
  <c r="AV444" i="14" s="1"/>
  <c r="AW444" i="14" s="1"/>
  <c r="G443" i="14"/>
  <c r="AV443" i="14" s="1"/>
  <c r="AW443" i="14" s="1"/>
  <c r="G442" i="14"/>
  <c r="AV442" i="14" s="1"/>
  <c r="AW442" i="14" s="1"/>
  <c r="G441" i="14"/>
  <c r="G440" i="14"/>
  <c r="AV440" i="14" s="1"/>
  <c r="AW440" i="14" s="1"/>
  <c r="G439" i="14"/>
  <c r="AV439" i="14" s="1"/>
  <c r="AW439" i="14" s="1"/>
  <c r="G438" i="14"/>
  <c r="G437" i="14"/>
  <c r="AV437" i="14" s="1"/>
  <c r="AW437" i="14" s="1"/>
  <c r="G436" i="14"/>
  <c r="AV436" i="14" s="1"/>
  <c r="AW436" i="14" s="1"/>
  <c r="G435" i="14"/>
  <c r="AV435" i="14" s="1"/>
  <c r="AW435" i="14" s="1"/>
  <c r="G434" i="14"/>
  <c r="AV434" i="14" s="1"/>
  <c r="AW434" i="14" s="1"/>
  <c r="G433" i="14"/>
  <c r="AV433" i="14" s="1"/>
  <c r="AW433" i="14" s="1"/>
  <c r="G432" i="14"/>
  <c r="AV432" i="14" s="1"/>
  <c r="AW432" i="14" s="1"/>
  <c r="G431" i="14"/>
  <c r="AV431" i="14" s="1"/>
  <c r="AW431" i="14" s="1"/>
  <c r="G430" i="14"/>
  <c r="AV430" i="14" s="1"/>
  <c r="AW430" i="14" s="1"/>
  <c r="G429" i="14"/>
  <c r="AV429" i="14" s="1"/>
  <c r="AW429" i="14" s="1"/>
  <c r="G428" i="14"/>
  <c r="AV428" i="14" s="1"/>
  <c r="AW428" i="14" s="1"/>
  <c r="G427" i="14"/>
  <c r="AV427" i="14" s="1"/>
  <c r="AW427" i="14" s="1"/>
  <c r="G426" i="14"/>
  <c r="AV426" i="14" s="1"/>
  <c r="AW426" i="14" s="1"/>
  <c r="G425" i="14"/>
  <c r="AV425" i="14" s="1"/>
  <c r="AW425" i="14" s="1"/>
  <c r="G424" i="14"/>
  <c r="AV424" i="14" s="1"/>
  <c r="AW424" i="14" s="1"/>
  <c r="G423" i="14"/>
  <c r="AV423" i="14" s="1"/>
  <c r="AW423" i="14" s="1"/>
  <c r="G422" i="14"/>
  <c r="AV422" i="14" s="1"/>
  <c r="AW422" i="14" s="1"/>
  <c r="G421" i="14"/>
  <c r="AV421" i="14" s="1"/>
  <c r="AW421" i="14" s="1"/>
  <c r="G420" i="14"/>
  <c r="AV420" i="14" s="1"/>
  <c r="AW420" i="14" s="1"/>
  <c r="G419" i="14"/>
  <c r="G418" i="14"/>
  <c r="AV418" i="14" s="1"/>
  <c r="AW418" i="14" s="1"/>
  <c r="G417" i="14"/>
  <c r="AV417" i="14" s="1"/>
  <c r="AW417" i="14" s="1"/>
  <c r="G416" i="14"/>
  <c r="AV416" i="14" s="1"/>
  <c r="AW416" i="14" s="1"/>
  <c r="G415" i="14"/>
  <c r="AV415" i="14" s="1"/>
  <c r="AW415" i="14" s="1"/>
  <c r="G414" i="14"/>
  <c r="AV414" i="14" s="1"/>
  <c r="AW414" i="14" s="1"/>
  <c r="G413" i="14"/>
  <c r="AV413" i="14" s="1"/>
  <c r="AW413" i="14" s="1"/>
  <c r="G412" i="14"/>
  <c r="AV412" i="14" s="1"/>
  <c r="AW412" i="14" s="1"/>
  <c r="G411" i="14"/>
  <c r="AV411" i="14" s="1"/>
  <c r="AW411" i="14" s="1"/>
  <c r="G410" i="14"/>
  <c r="AV410" i="14" s="1"/>
  <c r="AW410" i="14" s="1"/>
  <c r="G409" i="14"/>
  <c r="AV409" i="14" s="1"/>
  <c r="AW409" i="14" s="1"/>
  <c r="G408" i="14"/>
  <c r="AV408" i="14" s="1"/>
  <c r="AW408" i="14" s="1"/>
  <c r="G407" i="14"/>
  <c r="AV407" i="14" s="1"/>
  <c r="AW407" i="14" s="1"/>
  <c r="G406" i="14"/>
  <c r="AV406" i="14" s="1"/>
  <c r="AW406" i="14" s="1"/>
  <c r="G404" i="14"/>
  <c r="AV404" i="14" s="1"/>
  <c r="AW404" i="14" s="1"/>
  <c r="G403" i="14"/>
  <c r="AV403" i="14" s="1"/>
  <c r="AW403" i="14" s="1"/>
  <c r="G402" i="14"/>
  <c r="AV402" i="14" s="1"/>
  <c r="AW402" i="14" s="1"/>
  <c r="G401" i="14"/>
  <c r="AV401" i="14" s="1"/>
  <c r="AW401" i="14" s="1"/>
  <c r="G400" i="14"/>
  <c r="AV400" i="14" s="1"/>
  <c r="AW400" i="14" s="1"/>
  <c r="G399" i="14"/>
  <c r="AV399" i="14" s="1"/>
  <c r="AW399" i="14" s="1"/>
  <c r="G398" i="14"/>
  <c r="AV398" i="14" s="1"/>
  <c r="AW398" i="14" s="1"/>
  <c r="G397" i="14"/>
  <c r="G396" i="14"/>
  <c r="AV396" i="14" s="1"/>
  <c r="AW396" i="14" s="1"/>
  <c r="G395" i="14"/>
  <c r="AV395" i="14" s="1"/>
  <c r="AW395" i="14" s="1"/>
  <c r="G394" i="14"/>
  <c r="AV394" i="14" s="1"/>
  <c r="AW394" i="14" s="1"/>
  <c r="G393" i="14"/>
  <c r="AV393" i="14" s="1"/>
  <c r="AW393" i="14" s="1"/>
  <c r="G392" i="14"/>
  <c r="AV392" i="14" s="1"/>
  <c r="AW392" i="14" s="1"/>
  <c r="G391" i="14"/>
  <c r="AV391" i="14" s="1"/>
  <c r="AW391" i="14" s="1"/>
  <c r="G390" i="14"/>
  <c r="AV390" i="14" s="1"/>
  <c r="AW390" i="14" s="1"/>
  <c r="G389" i="14"/>
  <c r="AV389" i="14" s="1"/>
  <c r="AW389" i="14" s="1"/>
  <c r="G388" i="14"/>
  <c r="AV388" i="14" s="1"/>
  <c r="AW388" i="14" s="1"/>
  <c r="G387" i="14"/>
  <c r="AV387" i="14" s="1"/>
  <c r="AW387" i="14" s="1"/>
  <c r="G386" i="14"/>
  <c r="AV386" i="14" s="1"/>
  <c r="AW386" i="14" s="1"/>
  <c r="G385" i="14"/>
  <c r="AV385" i="14" s="1"/>
  <c r="AW385" i="14" s="1"/>
  <c r="G384" i="14"/>
  <c r="G383" i="14"/>
  <c r="AV383" i="14" s="1"/>
  <c r="AW383" i="14" s="1"/>
  <c r="G382" i="14"/>
  <c r="AV382" i="14" s="1"/>
  <c r="AW382" i="14" s="1"/>
  <c r="G381" i="14"/>
  <c r="G380" i="14"/>
  <c r="AV380" i="14" s="1"/>
  <c r="AW380" i="14" s="1"/>
  <c r="G377" i="14"/>
  <c r="AV377" i="14" s="1"/>
  <c r="AW377" i="14" s="1"/>
  <c r="G376" i="14"/>
  <c r="AV376" i="14" s="1"/>
  <c r="AW376" i="14" s="1"/>
  <c r="G375" i="14"/>
  <c r="AV375" i="14" s="1"/>
  <c r="AW375" i="14" s="1"/>
  <c r="G374" i="14"/>
  <c r="AV374" i="14" s="1"/>
  <c r="AW374" i="14" s="1"/>
  <c r="G373" i="14"/>
  <c r="AV373" i="14" s="1"/>
  <c r="AW373" i="14" s="1"/>
  <c r="G372" i="14"/>
  <c r="AV372" i="14" s="1"/>
  <c r="AW372" i="14" s="1"/>
  <c r="G371" i="14"/>
  <c r="G370" i="14"/>
  <c r="AV370" i="14" s="1"/>
  <c r="AW370" i="14" s="1"/>
  <c r="G369" i="14"/>
  <c r="AV369" i="14" s="1"/>
  <c r="AW369" i="14" s="1"/>
  <c r="G368" i="14"/>
  <c r="AV368" i="14" s="1"/>
  <c r="AW368" i="14" s="1"/>
  <c r="G367" i="14"/>
  <c r="AV367" i="14" s="1"/>
  <c r="AW367" i="14" s="1"/>
  <c r="G366" i="14"/>
  <c r="AV366" i="14" s="1"/>
  <c r="AW366" i="14" s="1"/>
  <c r="G365" i="14"/>
  <c r="AV365" i="14" s="1"/>
  <c r="AW365" i="14" s="1"/>
  <c r="G364" i="14"/>
  <c r="AV364" i="14" s="1"/>
  <c r="AW364" i="14" s="1"/>
  <c r="G363" i="14"/>
  <c r="G362" i="14"/>
  <c r="AV362" i="14" s="1"/>
  <c r="AW362" i="14" s="1"/>
  <c r="G361" i="14"/>
  <c r="AV361" i="14" s="1"/>
  <c r="AW361" i="14" s="1"/>
  <c r="G360" i="14"/>
  <c r="AV360" i="14" s="1"/>
  <c r="AW360" i="14" s="1"/>
  <c r="G359" i="14"/>
  <c r="AV359" i="14" s="1"/>
  <c r="AW359" i="14" s="1"/>
  <c r="G358" i="14"/>
  <c r="AV358" i="14" s="1"/>
  <c r="AW358" i="14" s="1"/>
  <c r="G357" i="14"/>
  <c r="AV357" i="14" s="1"/>
  <c r="AW357" i="14" s="1"/>
  <c r="G356" i="14"/>
  <c r="AV356" i="14" s="1"/>
  <c r="AW356" i="14" s="1"/>
  <c r="G355" i="14"/>
  <c r="G354" i="14"/>
  <c r="AV354" i="14" s="1"/>
  <c r="AW354" i="14" s="1"/>
  <c r="G353" i="14"/>
  <c r="AV353" i="14" s="1"/>
  <c r="AW353" i="14" s="1"/>
  <c r="G352" i="14"/>
  <c r="AV352" i="14" s="1"/>
  <c r="AW352" i="14" s="1"/>
  <c r="G351" i="14"/>
  <c r="AV351" i="14" s="1"/>
  <c r="AW351" i="14" s="1"/>
  <c r="G350" i="14"/>
  <c r="AV350" i="14" s="1"/>
  <c r="AW350" i="14" s="1"/>
  <c r="G349" i="14"/>
  <c r="AV349" i="14" s="1"/>
  <c r="AW349" i="14" s="1"/>
  <c r="G348" i="14"/>
  <c r="AV348" i="14" s="1"/>
  <c r="AW348" i="14" s="1"/>
  <c r="G347" i="14"/>
  <c r="G346" i="14"/>
  <c r="AV346" i="14" s="1"/>
  <c r="AW346" i="14" s="1"/>
  <c r="G345" i="14"/>
  <c r="AV345" i="14" s="1"/>
  <c r="AW345" i="14" s="1"/>
  <c r="G344" i="14"/>
  <c r="AV344" i="14" s="1"/>
  <c r="AW344" i="14" s="1"/>
  <c r="G343" i="14"/>
  <c r="AV343" i="14" s="1"/>
  <c r="AW343" i="14" s="1"/>
  <c r="G342" i="14"/>
  <c r="AV342" i="14" s="1"/>
  <c r="AW342" i="14" s="1"/>
  <c r="G341" i="14"/>
  <c r="AV341" i="14" s="1"/>
  <c r="AW341" i="14" s="1"/>
  <c r="G340" i="14"/>
  <c r="AV340" i="14" s="1"/>
  <c r="AW340" i="14" s="1"/>
  <c r="G339" i="14"/>
  <c r="G337" i="14"/>
  <c r="G336" i="14"/>
  <c r="AV336" i="14" s="1"/>
  <c r="AW336" i="14" s="1"/>
  <c r="G335" i="14"/>
  <c r="AV335" i="14" s="1"/>
  <c r="AW335" i="14" s="1"/>
  <c r="G334" i="14"/>
  <c r="G333" i="14"/>
  <c r="AV333" i="14" s="1"/>
  <c r="AW333" i="14" s="1"/>
  <c r="G332" i="14"/>
  <c r="AV332" i="14" s="1"/>
  <c r="AW332" i="14" s="1"/>
  <c r="G331" i="14"/>
  <c r="AV331" i="14" s="1"/>
  <c r="AW331" i="14" s="1"/>
  <c r="G330" i="14"/>
  <c r="AV330" i="14" s="1"/>
  <c r="AW330" i="14" s="1"/>
  <c r="G329" i="14"/>
  <c r="AV329" i="14" s="1"/>
  <c r="AW329" i="14" s="1"/>
  <c r="G328" i="14"/>
  <c r="AV328" i="14" s="1"/>
  <c r="AW328" i="14" s="1"/>
  <c r="G327" i="14"/>
  <c r="G326" i="14"/>
  <c r="AV326" i="14" s="1"/>
  <c r="AW326" i="14" s="1"/>
  <c r="G325" i="14"/>
  <c r="AV325" i="14" s="1"/>
  <c r="AW325" i="14" s="1"/>
  <c r="G324" i="14"/>
  <c r="AV324" i="14" s="1"/>
  <c r="AW324" i="14" s="1"/>
  <c r="G323" i="14"/>
  <c r="AV323" i="14" s="1"/>
  <c r="AW323" i="14" s="1"/>
  <c r="G322" i="14"/>
  <c r="AV322" i="14" s="1"/>
  <c r="AW322" i="14" s="1"/>
  <c r="G321" i="14"/>
  <c r="AV321" i="14" s="1"/>
  <c r="AW321" i="14" s="1"/>
  <c r="G320" i="14"/>
  <c r="AV320" i="14" s="1"/>
  <c r="AW320" i="14" s="1"/>
  <c r="G319" i="14"/>
  <c r="AV319" i="14" s="1"/>
  <c r="AW319" i="14" s="1"/>
  <c r="G318" i="14"/>
  <c r="AV318" i="14" s="1"/>
  <c r="AW318" i="14" s="1"/>
  <c r="G316" i="14"/>
  <c r="AV316" i="14" s="1"/>
  <c r="AW316" i="14" s="1"/>
  <c r="G315" i="14"/>
  <c r="AV315" i="14" s="1"/>
  <c r="AW315" i="14" s="1"/>
  <c r="G314" i="14"/>
  <c r="AV314" i="14" s="1"/>
  <c r="AW314" i="14" s="1"/>
  <c r="G313" i="14"/>
  <c r="G310" i="14"/>
  <c r="AV310" i="14" s="1"/>
  <c r="AW310" i="14" s="1"/>
  <c r="G309" i="14"/>
  <c r="AV309" i="14" s="1"/>
  <c r="AW309" i="14" s="1"/>
  <c r="G308" i="14"/>
  <c r="AV308" i="14" s="1"/>
  <c r="AW308" i="14" s="1"/>
  <c r="G307" i="14"/>
  <c r="AV307" i="14" s="1"/>
  <c r="AW307" i="14" s="1"/>
  <c r="G306" i="14"/>
  <c r="G305" i="14"/>
  <c r="AV305" i="14" s="1"/>
  <c r="AW305" i="14" s="1"/>
  <c r="G302" i="14"/>
  <c r="AV302" i="14" s="1"/>
  <c r="AW302" i="14" s="1"/>
  <c r="G301" i="14"/>
  <c r="G300" i="14"/>
  <c r="AV300" i="14" s="1"/>
  <c r="AW300" i="14" s="1"/>
  <c r="G299" i="14"/>
  <c r="AV299" i="14" s="1"/>
  <c r="AW299" i="14" s="1"/>
  <c r="G298" i="14"/>
  <c r="G297" i="14"/>
  <c r="AV297" i="14" s="1"/>
  <c r="AW297" i="14" s="1"/>
  <c r="G296" i="14"/>
  <c r="G295" i="14"/>
  <c r="AV295" i="14" s="1"/>
  <c r="AW295" i="14" s="1"/>
  <c r="G293" i="14"/>
  <c r="AV293" i="14" s="1"/>
  <c r="AW293" i="14" s="1"/>
  <c r="G292" i="14"/>
  <c r="G291" i="14"/>
  <c r="AV291" i="14" s="1"/>
  <c r="AW291" i="14" s="1"/>
  <c r="G290" i="14"/>
  <c r="AV290" i="14" s="1"/>
  <c r="AW290" i="14" s="1"/>
  <c r="G289" i="14"/>
  <c r="AV289" i="14" s="1"/>
  <c r="AW289" i="14" s="1"/>
  <c r="G288" i="14"/>
  <c r="G286" i="14"/>
  <c r="AV286" i="14" s="1"/>
  <c r="AW286" i="14" s="1"/>
  <c r="G285" i="14"/>
  <c r="AV285" i="14" s="1"/>
  <c r="AW285" i="14" s="1"/>
  <c r="G284" i="14"/>
  <c r="AV284" i="14" s="1"/>
  <c r="AW284" i="14" s="1"/>
  <c r="G283" i="14"/>
  <c r="AV283" i="14" s="1"/>
  <c r="AW283" i="14" s="1"/>
  <c r="G282" i="14"/>
  <c r="AV282" i="14" s="1"/>
  <c r="AW282" i="14" s="1"/>
  <c r="G281" i="14"/>
  <c r="AV281" i="14" s="1"/>
  <c r="AW281" i="14" s="1"/>
  <c r="G279" i="14"/>
  <c r="AV279" i="14" s="1"/>
  <c r="AW279" i="14" s="1"/>
  <c r="G278" i="14"/>
  <c r="AV278" i="14" s="1"/>
  <c r="AW278" i="14" s="1"/>
  <c r="G277" i="14"/>
  <c r="AV277" i="14" s="1"/>
  <c r="AW277" i="14" s="1"/>
  <c r="G276" i="14"/>
  <c r="AV276" i="14" s="1"/>
  <c r="AW276" i="14" s="1"/>
  <c r="G275" i="14"/>
  <c r="G274" i="14"/>
  <c r="AV274" i="14" s="1"/>
  <c r="AW274" i="14" s="1"/>
  <c r="G272" i="14"/>
  <c r="AV272" i="14" s="1"/>
  <c r="AW272" i="14" s="1"/>
  <c r="G271" i="14"/>
  <c r="AV271" i="14" s="1"/>
  <c r="AW271" i="14" s="1"/>
  <c r="G270" i="14"/>
  <c r="AV270" i="14" s="1"/>
  <c r="AW270" i="14" s="1"/>
  <c r="G269" i="14"/>
  <c r="AV269" i="14" s="1"/>
  <c r="AW269" i="14" s="1"/>
  <c r="G268" i="14"/>
  <c r="AV268" i="14" s="1"/>
  <c r="AW268" i="14" s="1"/>
  <c r="G267" i="14"/>
  <c r="AV267" i="14" s="1"/>
  <c r="AW267" i="14" s="1"/>
  <c r="G265" i="14"/>
  <c r="AV265" i="14" s="1"/>
  <c r="AW265" i="14" s="1"/>
  <c r="G264" i="14"/>
  <c r="G263" i="14"/>
  <c r="AV263" i="14" s="1"/>
  <c r="AW263" i="14" s="1"/>
  <c r="G262" i="14"/>
  <c r="AV262" i="14" s="1"/>
  <c r="AW262" i="14" s="1"/>
  <c r="G261" i="14"/>
  <c r="AV261" i="14" s="1"/>
  <c r="AW261" i="14" s="1"/>
  <c r="G260" i="14"/>
  <c r="AV260" i="14" s="1"/>
  <c r="AW260" i="14" s="1"/>
  <c r="G258" i="14"/>
  <c r="AV258" i="14" s="1"/>
  <c r="AW258" i="14" s="1"/>
  <c r="G257" i="14"/>
  <c r="AV257" i="14" s="1"/>
  <c r="AW257" i="14" s="1"/>
  <c r="G256" i="14"/>
  <c r="AV256" i="14" s="1"/>
  <c r="AW256" i="14" s="1"/>
  <c r="G255" i="14"/>
  <c r="AV255" i="14" s="1"/>
  <c r="AW255" i="14" s="1"/>
  <c r="G254" i="14"/>
  <c r="AV254" i="14" s="1"/>
  <c r="AW254" i="14" s="1"/>
  <c r="G253" i="14"/>
  <c r="AV253" i="14" s="1"/>
  <c r="AW253" i="14" s="1"/>
  <c r="G251" i="14"/>
  <c r="AV251" i="14" s="1"/>
  <c r="AW251" i="14" s="1"/>
  <c r="G250" i="14"/>
  <c r="AV250" i="14" s="1"/>
  <c r="AW250" i="14" s="1"/>
  <c r="G249" i="14"/>
  <c r="AV249" i="14" s="1"/>
  <c r="AW249" i="14" s="1"/>
  <c r="G248" i="14"/>
  <c r="AV248" i="14" s="1"/>
  <c r="AW248" i="14" s="1"/>
  <c r="G247" i="14"/>
  <c r="AV247" i="14" s="1"/>
  <c r="AW247" i="14" s="1"/>
  <c r="G246" i="14"/>
  <c r="G244" i="14"/>
  <c r="AV244" i="14" s="1"/>
  <c r="AW244" i="14" s="1"/>
  <c r="G243" i="14"/>
  <c r="AV243" i="14" s="1"/>
  <c r="AW243" i="14" s="1"/>
  <c r="G242" i="14"/>
  <c r="AV242" i="14" s="1"/>
  <c r="AW242" i="14" s="1"/>
  <c r="G241" i="14"/>
  <c r="AV241" i="14" s="1"/>
  <c r="AW241" i="14" s="1"/>
  <c r="G240" i="14"/>
  <c r="AV240" i="14" s="1"/>
  <c r="AW240" i="14" s="1"/>
  <c r="G239" i="14"/>
  <c r="AV239" i="14" s="1"/>
  <c r="AW239" i="14" s="1"/>
  <c r="G237" i="14"/>
  <c r="AV237" i="14" s="1"/>
  <c r="AW237" i="14" s="1"/>
  <c r="G236" i="14"/>
  <c r="AV236" i="14" s="1"/>
  <c r="AW236" i="14" s="1"/>
  <c r="G235" i="14"/>
  <c r="AV235" i="14" s="1"/>
  <c r="AW235" i="14" s="1"/>
  <c r="G234" i="14"/>
  <c r="AV234" i="14" s="1"/>
  <c r="AW234" i="14" s="1"/>
  <c r="G233" i="14"/>
  <c r="G232" i="14"/>
  <c r="G230" i="14"/>
  <c r="G229" i="14"/>
  <c r="AV229" i="14" s="1"/>
  <c r="AW229" i="14" s="1"/>
  <c r="G228" i="14"/>
  <c r="AV228" i="14" s="1"/>
  <c r="AW228" i="14" s="1"/>
  <c r="G227" i="14"/>
  <c r="G226" i="14"/>
  <c r="AV226" i="14" s="1"/>
  <c r="AW226" i="14" s="1"/>
  <c r="G225" i="14"/>
  <c r="AV225" i="14" s="1"/>
  <c r="AW225" i="14" s="1"/>
  <c r="G223" i="14"/>
  <c r="AV223" i="14" s="1"/>
  <c r="AW223" i="14" s="1"/>
  <c r="G222" i="14"/>
  <c r="AV222" i="14" s="1"/>
  <c r="AW222" i="14" s="1"/>
  <c r="G221" i="14"/>
  <c r="AV221" i="14" s="1"/>
  <c r="AW221" i="14" s="1"/>
  <c r="G220" i="14"/>
  <c r="AV220" i="14" s="1"/>
  <c r="AW220" i="14" s="1"/>
  <c r="G219" i="14"/>
  <c r="AV219" i="14" s="1"/>
  <c r="AW219" i="14" s="1"/>
  <c r="G218" i="14"/>
  <c r="AV218" i="14" s="1"/>
  <c r="AW218" i="14" s="1"/>
  <c r="G216" i="14"/>
  <c r="AV216" i="14" s="1"/>
  <c r="AW216" i="14" s="1"/>
  <c r="G215" i="14"/>
  <c r="AV215" i="14" s="1"/>
  <c r="AW215" i="14" s="1"/>
  <c r="G214" i="14"/>
  <c r="G213" i="14"/>
  <c r="AV213" i="14" s="1"/>
  <c r="AW213" i="14" s="1"/>
  <c r="G212" i="14"/>
  <c r="AV212" i="14" s="1"/>
  <c r="AW212" i="14" s="1"/>
  <c r="G211" i="14"/>
  <c r="AV211" i="14" s="1"/>
  <c r="AW211" i="14" s="1"/>
  <c r="G209" i="14"/>
  <c r="AV209" i="14" s="1"/>
  <c r="AW209" i="14" s="1"/>
  <c r="G208" i="14"/>
  <c r="G207" i="14"/>
  <c r="AV207" i="14" s="1"/>
  <c r="AW207" i="14" s="1"/>
  <c r="G206" i="14"/>
  <c r="AV206" i="14" s="1"/>
  <c r="AW206" i="14" s="1"/>
  <c r="G205" i="14"/>
  <c r="AV205" i="14" s="1"/>
  <c r="AW205" i="14" s="1"/>
  <c r="G204" i="14"/>
  <c r="AV204" i="14" s="1"/>
  <c r="AW204" i="14" s="1"/>
  <c r="G202" i="14"/>
  <c r="AV202" i="14" s="1"/>
  <c r="AW202" i="14" s="1"/>
  <c r="G201" i="14"/>
  <c r="AV201" i="14" s="1"/>
  <c r="AW201" i="14" s="1"/>
  <c r="G200" i="14"/>
  <c r="AV200" i="14" s="1"/>
  <c r="AW200" i="14" s="1"/>
  <c r="G199" i="14"/>
  <c r="G198" i="14"/>
  <c r="G197" i="14"/>
  <c r="AV197" i="14" s="1"/>
  <c r="AW197" i="14" s="1"/>
  <c r="G195" i="14"/>
  <c r="AV195" i="14" s="1"/>
  <c r="AW195" i="14" s="1"/>
  <c r="G194" i="14"/>
  <c r="AV194" i="14" s="1"/>
  <c r="AW194" i="14" s="1"/>
  <c r="G193" i="14"/>
  <c r="AV193" i="14" s="1"/>
  <c r="AW193" i="14" s="1"/>
  <c r="G192" i="14"/>
  <c r="AV192" i="14" s="1"/>
  <c r="AW192" i="14" s="1"/>
  <c r="G191" i="14"/>
  <c r="AV191" i="14" s="1"/>
  <c r="AW191" i="14" s="1"/>
  <c r="G190" i="14"/>
  <c r="G188" i="14"/>
  <c r="AV188" i="14" s="1"/>
  <c r="AW188" i="14" s="1"/>
  <c r="G187" i="14"/>
  <c r="AV187" i="14" s="1"/>
  <c r="AW187" i="14" s="1"/>
  <c r="G186" i="14"/>
  <c r="AV186" i="14" s="1"/>
  <c r="AW186" i="14" s="1"/>
  <c r="G185" i="14"/>
  <c r="AV185" i="14" s="1"/>
  <c r="AW185" i="14" s="1"/>
  <c r="G184" i="14"/>
  <c r="G183" i="14"/>
  <c r="AV183" i="14" s="1"/>
  <c r="AW183" i="14" s="1"/>
  <c r="G181" i="14"/>
  <c r="AV181" i="14" s="1"/>
  <c r="AW181" i="14" s="1"/>
  <c r="G180" i="14"/>
  <c r="AV180" i="14" s="1"/>
  <c r="AW180" i="14" s="1"/>
  <c r="G179" i="14"/>
  <c r="AV179" i="14" s="1"/>
  <c r="AW179" i="14" s="1"/>
  <c r="G178" i="14"/>
  <c r="AV178" i="14" s="1"/>
  <c r="AW178" i="14" s="1"/>
  <c r="G177" i="14"/>
  <c r="AV177" i="14" s="1"/>
  <c r="AW177" i="14" s="1"/>
  <c r="G176" i="14"/>
  <c r="AV176" i="14" s="1"/>
  <c r="AW176" i="14" s="1"/>
  <c r="G173" i="14"/>
  <c r="AV173" i="14" s="1"/>
  <c r="AW173" i="14" s="1"/>
  <c r="G172" i="14"/>
  <c r="AV172" i="14" s="1"/>
  <c r="AW172" i="14" s="1"/>
  <c r="G171" i="14"/>
  <c r="AV171" i="14" s="1"/>
  <c r="AW171" i="14" s="1"/>
  <c r="G170" i="14"/>
  <c r="G169" i="14"/>
  <c r="AV169" i="14" s="1"/>
  <c r="AW169" i="14" s="1"/>
  <c r="G168" i="14"/>
  <c r="AV168" i="14" s="1"/>
  <c r="AW168" i="14" s="1"/>
  <c r="G166" i="14"/>
  <c r="AV166" i="14" s="1"/>
  <c r="AW166" i="14" s="1"/>
  <c r="G165" i="14"/>
  <c r="AV165" i="14" s="1"/>
  <c r="AW165" i="14" s="1"/>
  <c r="G164" i="14"/>
  <c r="AV164" i="14" s="1"/>
  <c r="AW164" i="14" s="1"/>
  <c r="G163" i="14"/>
  <c r="AV163" i="14" s="1"/>
  <c r="AW163" i="14" s="1"/>
  <c r="G162" i="14"/>
  <c r="AV162" i="14" s="1"/>
  <c r="AW162" i="14" s="1"/>
  <c r="G161" i="14"/>
  <c r="AV161" i="14" s="1"/>
  <c r="AW161" i="14" s="1"/>
  <c r="G159" i="14"/>
  <c r="G158" i="14"/>
  <c r="AV158" i="14" s="1"/>
  <c r="AW158" i="14" s="1"/>
  <c r="G157" i="14"/>
  <c r="AV157" i="14" s="1"/>
  <c r="AW157" i="14" s="1"/>
  <c r="G156" i="14"/>
  <c r="AV156" i="14" s="1"/>
  <c r="AW156" i="14" s="1"/>
  <c r="G155" i="14"/>
  <c r="G154" i="14"/>
  <c r="AV154" i="14" s="1"/>
  <c r="AW154" i="14" s="1"/>
  <c r="G152" i="14"/>
  <c r="G151" i="14"/>
  <c r="AV151" i="14" s="1"/>
  <c r="AW151" i="14" s="1"/>
  <c r="G150" i="14"/>
  <c r="G148" i="14"/>
  <c r="G144" i="14"/>
  <c r="AV144" i="14" s="1"/>
  <c r="AW144" i="14" s="1"/>
  <c r="G143" i="14"/>
  <c r="AV143" i="14" s="1"/>
  <c r="AW143" i="14" s="1"/>
  <c r="G142" i="14"/>
  <c r="AV142" i="14" s="1"/>
  <c r="AW142" i="14" s="1"/>
  <c r="G141" i="14"/>
  <c r="AV141" i="14" s="1"/>
  <c r="AW141" i="14" s="1"/>
  <c r="G140" i="14"/>
  <c r="AV140" i="14" s="1"/>
  <c r="AW140" i="14" s="1"/>
  <c r="G139" i="14"/>
  <c r="AV139" i="14" s="1"/>
  <c r="AW139" i="14" s="1"/>
  <c r="G138" i="14"/>
  <c r="AV138" i="14" s="1"/>
  <c r="AW138" i="14" s="1"/>
  <c r="G136" i="14"/>
  <c r="AV136" i="14" s="1"/>
  <c r="AW136" i="14" s="1"/>
  <c r="G135" i="14"/>
  <c r="AV135" i="14" s="1"/>
  <c r="AW135" i="14" s="1"/>
  <c r="G134" i="14"/>
  <c r="AV134" i="14" s="1"/>
  <c r="AW134" i="14" s="1"/>
  <c r="G133" i="14"/>
  <c r="AV133" i="14" s="1"/>
  <c r="AW133" i="14" s="1"/>
  <c r="G132" i="14"/>
  <c r="AV132" i="14" s="1"/>
  <c r="AW132" i="14" s="1"/>
  <c r="G131" i="14"/>
  <c r="AV131" i="14" s="1"/>
  <c r="AW131" i="14" s="1"/>
  <c r="G129" i="14"/>
  <c r="G128" i="14"/>
  <c r="G127" i="14"/>
  <c r="AV127" i="14" s="1"/>
  <c r="AW127" i="14" s="1"/>
  <c r="G126" i="14"/>
  <c r="AV126" i="14" s="1"/>
  <c r="AW126" i="14" s="1"/>
  <c r="G125" i="14"/>
  <c r="AV125" i="14" s="1"/>
  <c r="AW125" i="14" s="1"/>
  <c r="G124" i="14"/>
  <c r="G122" i="14"/>
  <c r="AV122" i="14" s="1"/>
  <c r="AW122" i="14" s="1"/>
  <c r="G121" i="14"/>
  <c r="AV121" i="14" s="1"/>
  <c r="AW121" i="14" s="1"/>
  <c r="G120" i="14"/>
  <c r="AV120" i="14" s="1"/>
  <c r="AW120" i="14" s="1"/>
  <c r="G119" i="14"/>
  <c r="AV119" i="14" s="1"/>
  <c r="AW119" i="14" s="1"/>
  <c r="G118" i="14"/>
  <c r="AV118" i="14" s="1"/>
  <c r="AW118" i="14" s="1"/>
  <c r="G117" i="14"/>
  <c r="AV117" i="14" s="1"/>
  <c r="AW117" i="14" s="1"/>
  <c r="G115" i="14"/>
  <c r="AV115" i="14" s="1"/>
  <c r="AW115" i="14" s="1"/>
  <c r="G114" i="14"/>
  <c r="AV114" i="14" s="1"/>
  <c r="AW114" i="14" s="1"/>
  <c r="G113" i="14"/>
  <c r="AV113" i="14" s="1"/>
  <c r="AW113" i="14" s="1"/>
  <c r="G112" i="14"/>
  <c r="AV112" i="14" s="1"/>
  <c r="AW112" i="14" s="1"/>
  <c r="G111" i="14"/>
  <c r="AV111" i="14" s="1"/>
  <c r="AW111" i="14" s="1"/>
  <c r="G110" i="14"/>
  <c r="AV110" i="14" s="1"/>
  <c r="AW110" i="14" s="1"/>
  <c r="G109" i="14"/>
  <c r="AV109" i="14" s="1"/>
  <c r="AW109" i="14" s="1"/>
  <c r="G108" i="14"/>
  <c r="AV108" i="14" s="1"/>
  <c r="AW108" i="14" s="1"/>
  <c r="G107" i="14"/>
  <c r="G104" i="14"/>
  <c r="G103" i="14"/>
  <c r="AV103" i="14" s="1"/>
  <c r="AW103" i="14" s="1"/>
  <c r="G102" i="14"/>
  <c r="AV102" i="14" s="1"/>
  <c r="AW102" i="14" s="1"/>
  <c r="G101" i="14"/>
  <c r="AV101" i="14" s="1"/>
  <c r="AW101" i="14" s="1"/>
  <c r="G98" i="14"/>
  <c r="AV98" i="14" s="1"/>
  <c r="G97" i="14"/>
  <c r="AV97" i="14" s="1"/>
  <c r="G96" i="14"/>
  <c r="AV96" i="14" s="1"/>
  <c r="G95" i="14"/>
  <c r="AV95" i="14" s="1"/>
  <c r="G94" i="14"/>
  <c r="AV94" i="14" s="1"/>
  <c r="G93" i="14"/>
  <c r="AV93" i="14" s="1"/>
  <c r="G92" i="14"/>
  <c r="AV92" i="14" s="1"/>
  <c r="G91" i="14"/>
  <c r="AV91" i="14" s="1"/>
  <c r="G90" i="14"/>
  <c r="AV90" i="14" s="1"/>
  <c r="G89" i="14"/>
  <c r="AV89" i="14" s="1"/>
  <c r="G88" i="14"/>
  <c r="AV88" i="14" s="1"/>
  <c r="G87" i="14"/>
  <c r="AV87" i="14" s="1"/>
  <c r="G86" i="14"/>
  <c r="AV86" i="14" s="1"/>
  <c r="G85" i="14"/>
  <c r="AV85" i="14" s="1"/>
  <c r="G84" i="14"/>
  <c r="AV84" i="14" s="1"/>
  <c r="G83" i="14"/>
  <c r="AV83" i="14" s="1"/>
  <c r="G82" i="14"/>
  <c r="AV82" i="14" s="1"/>
  <c r="G81" i="14"/>
  <c r="AV81" i="14" s="1"/>
  <c r="G80" i="14"/>
  <c r="AV80" i="14" s="1"/>
  <c r="G79" i="14"/>
  <c r="AV79" i="14" s="1"/>
  <c r="G78" i="14"/>
  <c r="AV78" i="14" s="1"/>
  <c r="G77" i="14"/>
  <c r="AV77" i="14" s="1"/>
  <c r="G76" i="14"/>
  <c r="AV76" i="14" s="1"/>
  <c r="G75" i="14"/>
  <c r="AV75" i="14" s="1"/>
  <c r="G74" i="14"/>
  <c r="G73" i="14"/>
  <c r="AV73" i="14" s="1"/>
  <c r="G72" i="14"/>
  <c r="AV72" i="14" s="1"/>
  <c r="G71" i="14"/>
  <c r="AV71" i="14" s="1"/>
  <c r="G70" i="14"/>
  <c r="AV70" i="14" s="1"/>
  <c r="G69" i="14"/>
  <c r="AV69" i="14" s="1"/>
  <c r="G68" i="14"/>
  <c r="AV68" i="14" s="1"/>
  <c r="G67" i="14"/>
  <c r="AV67" i="14" s="1"/>
  <c r="G66" i="14"/>
  <c r="AV66" i="14" s="1"/>
  <c r="G65" i="14"/>
  <c r="AV65" i="14" s="1"/>
  <c r="G64" i="14"/>
  <c r="AV64" i="14" s="1"/>
  <c r="G63" i="14"/>
  <c r="AV63" i="14" s="1"/>
  <c r="G61" i="14"/>
  <c r="AV61" i="14" s="1"/>
  <c r="G60" i="14"/>
  <c r="AV60" i="14" s="1"/>
  <c r="G59" i="14"/>
  <c r="AV59" i="14" s="1"/>
  <c r="G58" i="14"/>
  <c r="AV58" i="14" s="1"/>
  <c r="G57" i="14"/>
  <c r="AV57" i="14" s="1"/>
  <c r="G56" i="14"/>
  <c r="AV56" i="14" s="1"/>
  <c r="G55" i="14"/>
  <c r="AV55" i="14" s="1"/>
  <c r="G52" i="14"/>
  <c r="AV52" i="14" s="1"/>
  <c r="G51" i="14"/>
  <c r="AV51" i="14" s="1"/>
  <c r="G50" i="14"/>
  <c r="AV50" i="14" s="1"/>
  <c r="G49" i="14"/>
  <c r="AV49" i="14" s="1"/>
  <c r="G48" i="14"/>
  <c r="AV48" i="14" s="1"/>
  <c r="G47" i="14"/>
  <c r="AV47" i="14" s="1"/>
  <c r="G46" i="14"/>
  <c r="AV46" i="14" s="1"/>
  <c r="G45" i="14"/>
  <c r="AV45" i="14" s="1"/>
  <c r="G44" i="14"/>
  <c r="AV44" i="14" s="1"/>
  <c r="G43" i="14"/>
  <c r="AV43" i="14" s="1"/>
  <c r="G42" i="14"/>
  <c r="AV42" i="14" s="1"/>
  <c r="G41" i="14"/>
  <c r="AV41" i="14" s="1"/>
  <c r="G39" i="14"/>
  <c r="AV39" i="14" s="1"/>
  <c r="G38" i="14"/>
  <c r="AV38" i="14" s="1"/>
  <c r="G37" i="14"/>
  <c r="AV37" i="14" s="1"/>
  <c r="G36" i="14"/>
  <c r="AV36" i="14" s="1"/>
  <c r="G33" i="14"/>
  <c r="G32" i="14"/>
  <c r="G31" i="14"/>
  <c r="G30" i="14"/>
  <c r="G29" i="14"/>
  <c r="G28" i="14"/>
  <c r="G27" i="14"/>
  <c r="G26" i="14"/>
  <c r="G24" i="14"/>
  <c r="G23" i="14"/>
  <c r="G22" i="14"/>
  <c r="G21" i="14"/>
  <c r="G20" i="14"/>
  <c r="G19" i="14"/>
  <c r="G18" i="14"/>
  <c r="G17" i="14"/>
  <c r="G16" i="14"/>
  <c r="G15" i="14"/>
  <c r="G14" i="14"/>
  <c r="AU1410" i="14"/>
  <c r="AU1409" i="14"/>
  <c r="AU1408" i="14"/>
  <c r="AU1407" i="14"/>
  <c r="AU1406" i="14"/>
  <c r="AU1405" i="14"/>
  <c r="AU1404" i="14"/>
  <c r="AU1403" i="14"/>
  <c r="AU1402" i="14"/>
  <c r="AU1401" i="14"/>
  <c r="AU1400" i="14"/>
  <c r="AU1399" i="14"/>
  <c r="AU1398" i="14"/>
  <c r="AU1397" i="14"/>
  <c r="AU1396" i="14"/>
  <c r="AU1395" i="14"/>
  <c r="AU1394" i="14"/>
  <c r="AU1393" i="14"/>
  <c r="AU1392" i="14"/>
  <c r="AU1391" i="14"/>
  <c r="AU1390" i="14"/>
  <c r="AU1389" i="14"/>
  <c r="AU1388" i="14"/>
  <c r="AU1387" i="14"/>
  <c r="AU1386" i="14"/>
  <c r="AU1385" i="14"/>
  <c r="AU1384" i="14"/>
  <c r="AU1383" i="14"/>
  <c r="AU1381" i="14"/>
  <c r="AU1380" i="14"/>
  <c r="AU1379" i="14"/>
  <c r="AU1378" i="14"/>
  <c r="AU1377" i="14"/>
  <c r="AU1376" i="14"/>
  <c r="AU1375" i="14"/>
  <c r="AU1374" i="14"/>
  <c r="AU1373" i="14"/>
  <c r="AU1372" i="14"/>
  <c r="AU1371" i="14"/>
  <c r="AU1370" i="14"/>
  <c r="AU1369" i="14"/>
  <c r="AU1368" i="14"/>
  <c r="AU1367" i="14"/>
  <c r="AU1366" i="14"/>
  <c r="AU1363" i="14"/>
  <c r="AU1362" i="14"/>
  <c r="AU1361" i="14"/>
  <c r="AU1360" i="14"/>
  <c r="AU1358" i="14"/>
  <c r="AV1357" i="14"/>
  <c r="AW1357" i="14" s="1"/>
  <c r="AU1357" i="14"/>
  <c r="AU1356" i="14"/>
  <c r="AU1355" i="14"/>
  <c r="AU1354" i="14"/>
  <c r="AU1353" i="14"/>
  <c r="AU1352" i="14"/>
  <c r="AU1351" i="14"/>
  <c r="AU1350" i="14"/>
  <c r="AV1350" i="14"/>
  <c r="AW1350" i="14" s="1"/>
  <c r="AU1349" i="14"/>
  <c r="AV1349" i="14"/>
  <c r="AW1349" i="14" s="1"/>
  <c r="AU1348" i="14"/>
  <c r="AU1347" i="14"/>
  <c r="AU1346" i="14"/>
  <c r="AU1345" i="14"/>
  <c r="AU1344" i="14"/>
  <c r="AU1343" i="14"/>
  <c r="AU1342" i="14"/>
  <c r="AU1341" i="14"/>
  <c r="AU1340" i="14"/>
  <c r="AU1339" i="14"/>
  <c r="AU1338" i="14"/>
  <c r="AU1337" i="14"/>
  <c r="AV1337" i="14"/>
  <c r="AW1337" i="14" s="1"/>
  <c r="AU1336" i="14"/>
  <c r="AU1335" i="14"/>
  <c r="AV1334" i="14"/>
  <c r="AW1334" i="14" s="1"/>
  <c r="AU1334" i="14"/>
  <c r="AV1333" i="14"/>
  <c r="AW1333" i="14" s="1"/>
  <c r="AU1333" i="14"/>
  <c r="AU1332" i="14"/>
  <c r="AU1331" i="14"/>
  <c r="AU1330" i="14"/>
  <c r="AU1329" i="14"/>
  <c r="AU1328" i="14"/>
  <c r="AU1327" i="14"/>
  <c r="AV1326" i="14"/>
  <c r="AW1326" i="14" s="1"/>
  <c r="AU1326" i="14"/>
  <c r="AU1325" i="14"/>
  <c r="AV1325" i="14"/>
  <c r="AW1325" i="14" s="1"/>
  <c r="AU1324" i="14"/>
  <c r="AU1323" i="14"/>
  <c r="AU1322" i="14"/>
  <c r="AU1321" i="14"/>
  <c r="AU1320" i="14"/>
  <c r="AU1318" i="14"/>
  <c r="AU1317" i="14"/>
  <c r="AV1317" i="14"/>
  <c r="AW1317" i="14" s="1"/>
  <c r="AU1316" i="14"/>
  <c r="AU1315" i="14"/>
  <c r="AU1314" i="14"/>
  <c r="AU1313" i="14"/>
  <c r="AU1311" i="14"/>
  <c r="AU1310" i="14"/>
  <c r="AV1309" i="14"/>
  <c r="AW1309" i="14" s="1"/>
  <c r="AU1309" i="14"/>
  <c r="AU1308" i="14"/>
  <c r="AU1307" i="14"/>
  <c r="AU1306" i="14"/>
  <c r="AU1305" i="14"/>
  <c r="AU1304" i="14"/>
  <c r="AU1303" i="14"/>
  <c r="AU1302" i="14"/>
  <c r="AU1301" i="14"/>
  <c r="AU1300" i="14"/>
  <c r="AU1299" i="14"/>
  <c r="AU1297" i="14"/>
  <c r="AU1296" i="14"/>
  <c r="AU1295" i="14"/>
  <c r="AU1294" i="14"/>
  <c r="AV1294" i="14"/>
  <c r="AW1294" i="14" s="1"/>
  <c r="AU1291" i="14"/>
  <c r="AU1290" i="14"/>
  <c r="AU1289" i="14"/>
  <c r="AU1288" i="14"/>
  <c r="AU1287" i="14"/>
  <c r="AU1286" i="14"/>
  <c r="AU1285" i="14"/>
  <c r="AU1284" i="14"/>
  <c r="AU1283" i="14"/>
  <c r="AV1283" i="14"/>
  <c r="AW1283" i="14" s="1"/>
  <c r="AU1282" i="14"/>
  <c r="AU1281" i="14"/>
  <c r="AU1280" i="14"/>
  <c r="AU1279" i="14"/>
  <c r="AU1278" i="14"/>
  <c r="AU1277" i="14"/>
  <c r="AV1277" i="14"/>
  <c r="AW1277" i="14" s="1"/>
  <c r="AU1276" i="14"/>
  <c r="AU1275" i="14"/>
  <c r="AU1274" i="14"/>
  <c r="AU1273" i="14"/>
  <c r="AU1272" i="14"/>
  <c r="AU1271" i="14"/>
  <c r="AU1270" i="14"/>
  <c r="AU1269" i="14"/>
  <c r="AV1269" i="14"/>
  <c r="AW1269" i="14" s="1"/>
  <c r="AU1268" i="14"/>
  <c r="AU1267" i="14"/>
  <c r="AU1266" i="14"/>
  <c r="AU1265" i="14"/>
  <c r="AU1264" i="14"/>
  <c r="AU1263" i="14"/>
  <c r="AU1262" i="14"/>
  <c r="AU1261" i="14"/>
  <c r="AU1260" i="14"/>
  <c r="AV1260" i="14"/>
  <c r="AW1260" i="14" s="1"/>
  <c r="AU1259" i="14"/>
  <c r="AU1258" i="14"/>
  <c r="AU1257" i="14"/>
  <c r="AU1256" i="14"/>
  <c r="AU1255" i="14"/>
  <c r="AU1254" i="14"/>
  <c r="AV1254" i="14"/>
  <c r="AW1254" i="14" s="1"/>
  <c r="AU1253" i="14"/>
  <c r="AU1251" i="14"/>
  <c r="AV1251" i="14"/>
  <c r="AW1251" i="14" s="1"/>
  <c r="AU1250" i="14"/>
  <c r="AU1249" i="14"/>
  <c r="AU1248" i="14"/>
  <c r="AU1247" i="14"/>
  <c r="AU1246" i="14"/>
  <c r="AU1244" i="14"/>
  <c r="AU1243" i="14"/>
  <c r="AU1242" i="14"/>
  <c r="AU1241" i="14"/>
  <c r="AU1240" i="14"/>
  <c r="AU1239" i="14"/>
  <c r="AU1238" i="14"/>
  <c r="AU1237" i="14"/>
  <c r="AU1236" i="14"/>
  <c r="AU1235" i="14"/>
  <c r="AV1235" i="14"/>
  <c r="AW1235" i="14" s="1"/>
  <c r="AU1234" i="14"/>
  <c r="AU1233" i="14"/>
  <c r="AU1232" i="14"/>
  <c r="AU1230" i="14"/>
  <c r="AU1229" i="14"/>
  <c r="AU1228" i="14"/>
  <c r="AU1227" i="14"/>
  <c r="AU1224" i="14"/>
  <c r="AU1223" i="14"/>
  <c r="AU1222" i="14"/>
  <c r="AV1222" i="14"/>
  <c r="AW1222" i="14" s="1"/>
  <c r="AU1221" i="14"/>
  <c r="AU1220" i="14"/>
  <c r="AU1219" i="14"/>
  <c r="AV1219" i="14"/>
  <c r="AW1219" i="14" s="1"/>
  <c r="AU1218" i="14"/>
  <c r="AU1217" i="14"/>
  <c r="AU1216" i="14"/>
  <c r="AU1215" i="14"/>
  <c r="AU1214" i="14"/>
  <c r="AV1214" i="14"/>
  <c r="AW1214" i="14" s="1"/>
  <c r="AU1213" i="14"/>
  <c r="AU1212" i="14"/>
  <c r="AU1211" i="14"/>
  <c r="AU1210" i="14"/>
  <c r="AU1209" i="14"/>
  <c r="AU1208" i="14"/>
  <c r="AU1207" i="14"/>
  <c r="AU1206" i="14"/>
  <c r="AU1205" i="14"/>
  <c r="AU1204" i="14"/>
  <c r="AU1203" i="14"/>
  <c r="AU1202" i="14"/>
  <c r="AU1201" i="14"/>
  <c r="AU1200" i="14"/>
  <c r="AU1199" i="14"/>
  <c r="AU1198" i="14"/>
  <c r="AU1197" i="14"/>
  <c r="AU1196" i="14"/>
  <c r="AV1195" i="14"/>
  <c r="AW1195" i="14" s="1"/>
  <c r="AU1195" i="14"/>
  <c r="AU1194" i="14"/>
  <c r="AU1193" i="14"/>
  <c r="AU1192" i="14"/>
  <c r="AU1191" i="14"/>
  <c r="AU1190" i="14"/>
  <c r="AV1190" i="14"/>
  <c r="AW1190" i="14" s="1"/>
  <c r="AU1189" i="14"/>
  <c r="AV1189" i="14"/>
  <c r="AW1189" i="14" s="1"/>
  <c r="AU1188" i="14"/>
  <c r="AU1187" i="14"/>
  <c r="AU1186" i="14"/>
  <c r="AU1184" i="14"/>
  <c r="AU1183" i="14"/>
  <c r="AU1182" i="14"/>
  <c r="AU1181" i="14"/>
  <c r="AU1180" i="14"/>
  <c r="AV1179" i="14"/>
  <c r="AW1179" i="14" s="1"/>
  <c r="AU1179" i="14"/>
  <c r="AU1177" i="14"/>
  <c r="AU1176" i="14"/>
  <c r="AU1175" i="14"/>
  <c r="AU1174" i="14"/>
  <c r="AU1173" i="14"/>
  <c r="AU1172" i="14"/>
  <c r="AU1171" i="14"/>
  <c r="AU1170" i="14"/>
  <c r="AU1169" i="14"/>
  <c r="AU1168" i="14"/>
  <c r="AU1167" i="14"/>
  <c r="AU1166" i="14"/>
  <c r="AV1166" i="14"/>
  <c r="AW1166" i="14" s="1"/>
  <c r="AV1165" i="14"/>
  <c r="AW1165" i="14" s="1"/>
  <c r="AU1165" i="14"/>
  <c r="AU1163" i="14"/>
  <c r="AU1162" i="14"/>
  <c r="AU1161" i="14"/>
  <c r="AU1160" i="14"/>
  <c r="AU1157" i="14"/>
  <c r="AU1156" i="14"/>
  <c r="AV1155" i="14"/>
  <c r="AW1155" i="14" s="1"/>
  <c r="AU1155" i="14"/>
  <c r="AU1154" i="14"/>
  <c r="AU1153" i="14"/>
  <c r="AU1152" i="14"/>
  <c r="AU1151" i="14"/>
  <c r="AU1150" i="14"/>
  <c r="AU1149" i="14"/>
  <c r="AU1148" i="14"/>
  <c r="AU1147" i="14"/>
  <c r="AV1147" i="14"/>
  <c r="AW1147" i="14" s="1"/>
  <c r="AU1146" i="14"/>
  <c r="AU1145" i="14"/>
  <c r="AU1144" i="14"/>
  <c r="AU1143" i="14"/>
  <c r="AU1142" i="14"/>
  <c r="AU1141" i="14"/>
  <c r="AU1140" i="14"/>
  <c r="AU1139" i="14"/>
  <c r="AV1139" i="14"/>
  <c r="AW1139" i="14" s="1"/>
  <c r="AU1138" i="14"/>
  <c r="AU1137" i="14"/>
  <c r="AU1136" i="14"/>
  <c r="AU1135" i="14"/>
  <c r="AU1134" i="14"/>
  <c r="AU1133" i="14"/>
  <c r="AU1132" i="14"/>
  <c r="AV1132" i="14"/>
  <c r="AW1132" i="14" s="1"/>
  <c r="AU1131" i="14"/>
  <c r="AV1131" i="14"/>
  <c r="AW1131" i="14" s="1"/>
  <c r="AU1130" i="14"/>
  <c r="AU1129" i="14"/>
  <c r="AU1128" i="14"/>
  <c r="AU1127" i="14"/>
  <c r="AU1126" i="14"/>
  <c r="AU1125" i="14"/>
  <c r="AU1124" i="14"/>
  <c r="AV1123" i="14"/>
  <c r="AW1123" i="14" s="1"/>
  <c r="AU1123" i="14"/>
  <c r="AU1122" i="14"/>
  <c r="AU1121" i="14"/>
  <c r="AU1120" i="14"/>
  <c r="AU1119" i="14"/>
  <c r="AV1117" i="14"/>
  <c r="AW1117" i="14" s="1"/>
  <c r="AU1117" i="14"/>
  <c r="AU1116" i="14"/>
  <c r="AU1115" i="14"/>
  <c r="AV1115" i="14"/>
  <c r="AW1115" i="14" s="1"/>
  <c r="AU1114" i="14"/>
  <c r="AU1113" i="14"/>
  <c r="AU1112" i="14"/>
  <c r="AU1111" i="14"/>
  <c r="AU1110" i="14"/>
  <c r="AV1109" i="14"/>
  <c r="AW1109" i="14" s="1"/>
  <c r="AU1109" i="14"/>
  <c r="AU1108" i="14"/>
  <c r="AU1107" i="14"/>
  <c r="AU1106" i="14"/>
  <c r="AU1104" i="14"/>
  <c r="AU1103" i="14"/>
  <c r="AU1102" i="14"/>
  <c r="AV1101" i="14"/>
  <c r="AW1101" i="14" s="1"/>
  <c r="AU1101" i="14"/>
  <c r="AU1098" i="14"/>
  <c r="AU1097" i="14"/>
  <c r="AU1096" i="14"/>
  <c r="AU1095" i="14"/>
  <c r="AU1094" i="14"/>
  <c r="AU1093" i="14"/>
  <c r="AU1092" i="14"/>
  <c r="AV1091" i="14"/>
  <c r="AW1091" i="14" s="1"/>
  <c r="AU1091" i="14"/>
  <c r="AU1090" i="14"/>
  <c r="AU1089" i="14"/>
  <c r="AU1088" i="14"/>
  <c r="AU1087" i="14"/>
  <c r="AU1086" i="14"/>
  <c r="AU1085" i="14"/>
  <c r="AU1084" i="14"/>
  <c r="AU1083" i="14"/>
  <c r="AV1083" i="14"/>
  <c r="AW1083" i="14" s="1"/>
  <c r="AU1082" i="14"/>
  <c r="AU1081" i="14"/>
  <c r="AU1080" i="14"/>
  <c r="AU1079" i="14"/>
  <c r="AU1078" i="14"/>
  <c r="AU1077" i="14"/>
  <c r="AU1076" i="14"/>
  <c r="AV1075" i="14"/>
  <c r="AW1075" i="14" s="1"/>
  <c r="AU1075" i="14"/>
  <c r="AU1074" i="14"/>
  <c r="AU1073" i="14"/>
  <c r="AU1072" i="14"/>
  <c r="AU1071" i="14"/>
  <c r="AU1070" i="14"/>
  <c r="AU1069" i="14"/>
  <c r="AU1068" i="14"/>
  <c r="AU1067" i="14"/>
  <c r="AV1067" i="14"/>
  <c r="AW1067" i="14" s="1"/>
  <c r="AU1066" i="14"/>
  <c r="AU1065" i="14"/>
  <c r="AU1064" i="14"/>
  <c r="AU1063" i="14"/>
  <c r="AU1062" i="14"/>
  <c r="AU1061" i="14"/>
  <c r="AU1060" i="14"/>
  <c r="AU1058" i="14"/>
  <c r="AU1057" i="14"/>
  <c r="AU1056" i="14"/>
  <c r="AU1055" i="14"/>
  <c r="AU1054" i="14"/>
  <c r="AU1053" i="14"/>
  <c r="AV1053" i="14"/>
  <c r="AW1053" i="14" s="1"/>
  <c r="AU1051" i="14"/>
  <c r="AU1050" i="14"/>
  <c r="AU1049" i="14"/>
  <c r="AU1048" i="14"/>
  <c r="AU1047" i="14"/>
  <c r="AU1046" i="14"/>
  <c r="AU1045" i="14"/>
  <c r="AU1044" i="14"/>
  <c r="AU1043" i="14"/>
  <c r="AU1042" i="14"/>
  <c r="AU1041" i="14"/>
  <c r="AU1040" i="14"/>
  <c r="AU1039" i="14"/>
  <c r="AU1037" i="14"/>
  <c r="AU1036" i="14"/>
  <c r="AU1035" i="14"/>
  <c r="AV1035" i="14"/>
  <c r="AW1035" i="14" s="1"/>
  <c r="AU1034" i="14"/>
  <c r="AU1031" i="14"/>
  <c r="AU1030" i="14"/>
  <c r="AU1029" i="14"/>
  <c r="AU1028" i="14"/>
  <c r="AU1027" i="14"/>
  <c r="AU1026" i="14"/>
  <c r="AU1025" i="14"/>
  <c r="AU1024" i="14"/>
  <c r="AU1023" i="14"/>
  <c r="AU1022" i="14"/>
  <c r="AU1021" i="14"/>
  <c r="AV1021" i="14"/>
  <c r="AW1021" i="14" s="1"/>
  <c r="AU1020" i="14"/>
  <c r="AU1019" i="14"/>
  <c r="AV1019" i="14"/>
  <c r="AW1019" i="14" s="1"/>
  <c r="AU1018" i="14"/>
  <c r="AU1017" i="14"/>
  <c r="AU1016" i="14"/>
  <c r="AU1015" i="14"/>
  <c r="AU1014" i="14"/>
  <c r="AU1013" i="14"/>
  <c r="AU1012" i="14"/>
  <c r="AU1011" i="14"/>
  <c r="AU1010" i="14"/>
  <c r="AU1009" i="14"/>
  <c r="AU1008" i="14"/>
  <c r="AU1007" i="14"/>
  <c r="AU1006" i="14"/>
  <c r="AU1005" i="14"/>
  <c r="AU1004" i="14"/>
  <c r="AU1003" i="14"/>
  <c r="AU1002" i="14"/>
  <c r="AU1001" i="14"/>
  <c r="AU1000" i="14"/>
  <c r="AU999" i="14"/>
  <c r="AU998" i="14"/>
  <c r="AV997" i="14"/>
  <c r="AW997" i="14" s="1"/>
  <c r="AU997" i="14"/>
  <c r="AU996" i="14"/>
  <c r="AU995" i="14"/>
  <c r="AV995" i="14"/>
  <c r="AW995" i="14" s="1"/>
  <c r="AU994" i="14"/>
  <c r="AU993" i="14"/>
  <c r="AU991" i="14"/>
  <c r="AU990" i="14"/>
  <c r="AU989" i="14"/>
  <c r="AU988" i="14"/>
  <c r="AU987" i="14"/>
  <c r="AU986" i="14"/>
  <c r="AU984" i="14"/>
  <c r="AU983" i="14"/>
  <c r="AU982" i="14"/>
  <c r="AV982" i="14"/>
  <c r="AW982" i="14" s="1"/>
  <c r="AU981" i="14"/>
  <c r="AU980" i="14"/>
  <c r="AU979" i="14"/>
  <c r="AV979" i="14"/>
  <c r="AW979" i="14" s="1"/>
  <c r="AU978" i="14"/>
  <c r="AU977" i="14"/>
  <c r="AU976" i="14"/>
  <c r="AU975" i="14"/>
  <c r="AU974" i="14"/>
  <c r="AV974" i="14"/>
  <c r="AW974" i="14" s="1"/>
  <c r="AU973" i="14"/>
  <c r="AU972" i="14"/>
  <c r="AU970" i="14"/>
  <c r="AU969" i="14"/>
  <c r="AU968" i="14"/>
  <c r="AU967" i="14"/>
  <c r="AU964" i="14"/>
  <c r="AU963" i="14"/>
  <c r="AU962" i="14"/>
  <c r="AU961" i="14"/>
  <c r="AU960" i="14"/>
  <c r="AU959" i="14"/>
  <c r="AU958" i="14"/>
  <c r="AU957" i="14"/>
  <c r="AU956" i="14"/>
  <c r="AU955" i="14"/>
  <c r="AU954" i="14"/>
  <c r="AU953" i="14"/>
  <c r="AU952" i="14"/>
  <c r="AU951" i="14"/>
  <c r="AU950" i="14"/>
  <c r="AU949" i="14"/>
  <c r="AV949" i="14"/>
  <c r="AW949" i="14" s="1"/>
  <c r="AU948" i="14"/>
  <c r="AV948" i="14"/>
  <c r="AW948" i="14" s="1"/>
  <c r="AU947" i="14"/>
  <c r="AV947" i="14"/>
  <c r="AW947" i="14" s="1"/>
  <c r="AU946" i="14"/>
  <c r="AU945" i="14"/>
  <c r="AU944" i="14"/>
  <c r="AU943" i="14"/>
  <c r="AU942" i="14"/>
  <c r="AU941" i="14"/>
  <c r="AV941" i="14"/>
  <c r="AW941" i="14" s="1"/>
  <c r="AU940" i="14"/>
  <c r="AU939" i="14"/>
  <c r="AU938" i="14"/>
  <c r="AU937" i="14"/>
  <c r="AU936" i="14"/>
  <c r="AU935" i="14"/>
  <c r="AU934" i="14"/>
  <c r="AU933" i="14"/>
  <c r="AV933" i="14"/>
  <c r="AW933" i="14" s="1"/>
  <c r="AU932" i="14"/>
  <c r="AU931" i="14"/>
  <c r="AU930" i="14"/>
  <c r="AU929" i="14"/>
  <c r="AU928" i="14"/>
  <c r="AU927" i="14"/>
  <c r="AU926" i="14"/>
  <c r="AU924" i="14"/>
  <c r="AU923" i="14"/>
  <c r="AU922" i="14"/>
  <c r="AU921" i="14"/>
  <c r="AU920" i="14"/>
  <c r="AU919" i="14"/>
  <c r="AU917" i="14"/>
  <c r="AU916" i="14"/>
  <c r="AU915" i="14"/>
  <c r="AV915" i="14"/>
  <c r="AW915" i="14" s="1"/>
  <c r="AU914" i="14"/>
  <c r="AU913" i="14"/>
  <c r="AU912" i="14"/>
  <c r="AU911" i="14"/>
  <c r="AU910" i="14"/>
  <c r="AV910" i="14"/>
  <c r="AW910" i="14" s="1"/>
  <c r="AU909" i="14"/>
  <c r="AU908" i="14"/>
  <c r="AU907" i="14"/>
  <c r="AV907" i="14"/>
  <c r="AW907" i="14" s="1"/>
  <c r="AU906" i="14"/>
  <c r="AU905" i="14"/>
  <c r="AU903" i="14"/>
  <c r="AU902" i="14"/>
  <c r="AU901" i="14"/>
  <c r="AV901" i="14"/>
  <c r="AW901" i="14" s="1"/>
  <c r="AU900" i="14"/>
  <c r="AU897" i="14"/>
  <c r="AU896" i="14"/>
  <c r="AU895" i="14"/>
  <c r="AU894" i="14"/>
  <c r="AU893" i="14"/>
  <c r="AU892" i="14"/>
  <c r="AU891" i="14"/>
  <c r="AV891" i="14"/>
  <c r="AW891" i="14" s="1"/>
  <c r="AU890" i="14"/>
  <c r="AU889" i="14"/>
  <c r="AU888" i="14"/>
  <c r="AU887" i="14"/>
  <c r="AV886" i="14"/>
  <c r="AW886" i="14" s="1"/>
  <c r="AU886" i="14"/>
  <c r="AU885" i="14"/>
  <c r="AU884" i="14"/>
  <c r="AV883" i="14"/>
  <c r="AW883" i="14" s="1"/>
  <c r="AU883" i="14"/>
  <c r="AU882" i="14"/>
  <c r="AU881" i="14"/>
  <c r="AV881" i="14"/>
  <c r="AW881" i="14" s="1"/>
  <c r="AU880" i="14"/>
  <c r="AU879" i="14"/>
  <c r="AU878" i="14"/>
  <c r="AU877" i="14"/>
  <c r="AU876" i="14"/>
  <c r="AV875" i="14"/>
  <c r="AW875" i="14" s="1"/>
  <c r="AU875" i="14"/>
  <c r="AU874" i="14"/>
  <c r="AU873" i="14"/>
  <c r="AU872" i="14"/>
  <c r="AU871" i="14"/>
  <c r="AV870" i="14"/>
  <c r="AW870" i="14" s="1"/>
  <c r="AU870" i="14"/>
  <c r="AU869" i="14"/>
  <c r="AU868" i="14"/>
  <c r="AU867" i="14"/>
  <c r="AU866" i="14"/>
  <c r="AU865" i="14"/>
  <c r="AV865" i="14"/>
  <c r="AW865" i="14" s="1"/>
  <c r="AU864" i="14"/>
  <c r="AU863" i="14"/>
  <c r="AU862" i="14"/>
  <c r="AV862" i="14"/>
  <c r="AW862" i="14" s="1"/>
  <c r="AU861" i="14"/>
  <c r="AU860" i="14"/>
  <c r="AV859" i="14"/>
  <c r="AW859" i="14" s="1"/>
  <c r="AU859" i="14"/>
  <c r="AU857" i="14"/>
  <c r="AU856" i="14"/>
  <c r="AU855" i="14"/>
  <c r="AU854" i="14"/>
  <c r="AU853" i="14"/>
  <c r="AU852" i="14"/>
  <c r="AU850" i="14"/>
  <c r="AU849" i="14"/>
  <c r="AV849" i="14"/>
  <c r="AW849" i="14" s="1"/>
  <c r="AU848" i="14"/>
  <c r="AU847" i="14"/>
  <c r="AU846" i="14"/>
  <c r="AV846" i="14"/>
  <c r="AW846" i="14" s="1"/>
  <c r="AU845" i="14"/>
  <c r="AU844" i="14"/>
  <c r="AV843" i="14"/>
  <c r="AW843" i="14" s="1"/>
  <c r="AU843" i="14"/>
  <c r="AU842" i="14"/>
  <c r="AU841" i="14"/>
  <c r="AU840" i="14"/>
  <c r="AU839" i="14"/>
  <c r="AU838" i="14"/>
  <c r="AV838" i="14"/>
  <c r="AW838" i="14" s="1"/>
  <c r="AU836" i="14"/>
  <c r="AU835" i="14"/>
  <c r="AU834" i="14"/>
  <c r="AU833" i="14"/>
  <c r="AU832" i="14"/>
  <c r="AU830" i="14"/>
  <c r="AU829" i="14"/>
  <c r="AU828" i="14"/>
  <c r="AV827" i="14"/>
  <c r="AW827" i="14" s="1"/>
  <c r="AU827" i="14"/>
  <c r="AU826" i="14"/>
  <c r="AU825" i="14"/>
  <c r="AU824" i="14"/>
  <c r="AU823" i="14"/>
  <c r="AV823" i="14"/>
  <c r="AW823" i="14" s="1"/>
  <c r="AV822" i="14"/>
  <c r="AW822" i="14" s="1"/>
  <c r="AU822" i="14"/>
  <c r="AU821" i="14"/>
  <c r="AU820" i="14"/>
  <c r="AV819" i="14"/>
  <c r="AW819" i="14" s="1"/>
  <c r="AU819" i="14"/>
  <c r="AU818" i="14"/>
  <c r="AU817" i="14"/>
  <c r="AU816" i="14"/>
  <c r="AU815" i="14"/>
  <c r="AU814" i="14"/>
  <c r="AU813" i="14"/>
  <c r="AU812" i="14"/>
  <c r="AU811" i="14"/>
  <c r="AV811" i="14"/>
  <c r="AW811" i="14" s="1"/>
  <c r="AU810" i="14"/>
  <c r="AU809" i="14"/>
  <c r="AU808" i="14"/>
  <c r="AU807" i="14"/>
  <c r="AU806" i="14"/>
  <c r="AU805" i="14"/>
  <c r="AU804" i="14"/>
  <c r="AV803" i="14"/>
  <c r="AW803" i="14" s="1"/>
  <c r="AU803" i="14"/>
  <c r="AU802" i="14"/>
  <c r="AU801" i="14"/>
  <c r="AU800" i="14"/>
  <c r="AU799" i="14"/>
  <c r="AU798" i="14"/>
  <c r="AU797" i="14"/>
  <c r="AU796" i="14"/>
  <c r="AU795" i="14"/>
  <c r="AV795" i="14"/>
  <c r="AW795" i="14" s="1"/>
  <c r="AU794" i="14"/>
  <c r="AU793" i="14"/>
  <c r="AU792" i="14"/>
  <c r="AU790" i="14"/>
  <c r="AU789" i="14"/>
  <c r="AU788" i="14"/>
  <c r="AU787" i="14"/>
  <c r="AU786" i="14"/>
  <c r="AU785" i="14"/>
  <c r="AU783" i="14"/>
  <c r="AU782" i="14"/>
  <c r="AV782" i="14"/>
  <c r="AW782" i="14" s="1"/>
  <c r="AU781" i="14"/>
  <c r="AV780" i="14"/>
  <c r="AW780" i="14" s="1"/>
  <c r="AU780" i="14"/>
  <c r="AU779" i="14"/>
  <c r="AU778" i="14"/>
  <c r="AU777" i="14"/>
  <c r="AU776" i="14"/>
  <c r="AU775" i="14"/>
  <c r="AU774" i="14"/>
  <c r="AU773" i="14"/>
  <c r="AU772" i="14"/>
  <c r="AU771" i="14"/>
  <c r="AU769" i="14"/>
  <c r="AU768" i="14"/>
  <c r="AU767" i="14"/>
  <c r="AU766" i="14"/>
  <c r="AU763" i="14"/>
  <c r="AU762" i="14"/>
  <c r="AU761" i="14"/>
  <c r="AU760" i="14"/>
  <c r="AU759" i="14"/>
  <c r="AV759" i="14"/>
  <c r="AW759" i="14" s="1"/>
  <c r="AV758" i="14"/>
  <c r="AW758" i="14" s="1"/>
  <c r="AU758" i="14"/>
  <c r="AU757" i="14"/>
  <c r="AV757" i="14"/>
  <c r="AW757" i="14" s="1"/>
  <c r="AU756" i="14"/>
  <c r="AU755" i="14"/>
  <c r="AU754" i="14"/>
  <c r="AU753" i="14"/>
  <c r="AV753" i="14"/>
  <c r="AW753" i="14" s="1"/>
  <c r="AU752" i="14"/>
  <c r="AV749" i="14"/>
  <c r="AW749" i="14" s="1"/>
  <c r="AU749" i="14"/>
  <c r="AU748" i="14"/>
  <c r="AV748" i="14"/>
  <c r="AW748" i="14" s="1"/>
  <c r="AU747" i="14"/>
  <c r="AV747" i="14"/>
  <c r="AW747" i="14" s="1"/>
  <c r="AU746" i="14"/>
  <c r="AU745" i="14"/>
  <c r="AU744" i="14"/>
  <c r="AU743" i="14"/>
  <c r="AU742" i="14"/>
  <c r="AU741" i="14"/>
  <c r="AU740" i="14"/>
  <c r="AU739" i="14"/>
  <c r="AU738" i="14"/>
  <c r="AU736" i="14"/>
  <c r="AU735" i="14"/>
  <c r="AU734" i="14"/>
  <c r="AU733" i="14"/>
  <c r="AU732" i="14"/>
  <c r="AV731" i="14"/>
  <c r="AW731" i="14" s="1"/>
  <c r="AU731" i="14"/>
  <c r="AU730" i="14"/>
  <c r="AU729" i="14"/>
  <c r="AU728" i="14"/>
  <c r="AU727" i="14"/>
  <c r="AU726" i="14"/>
  <c r="AU725" i="14"/>
  <c r="AU723" i="14"/>
  <c r="AU722" i="14"/>
  <c r="AU721" i="14"/>
  <c r="AU720" i="14"/>
  <c r="AU719" i="14"/>
  <c r="AU718" i="14"/>
  <c r="AV718" i="14"/>
  <c r="AW718" i="14" s="1"/>
  <c r="AV717" i="14"/>
  <c r="AW717" i="14" s="1"/>
  <c r="AU717" i="14"/>
  <c r="AU716" i="14"/>
  <c r="AU715" i="14"/>
  <c r="AU714" i="14"/>
  <c r="AU713" i="14"/>
  <c r="AU712" i="14"/>
  <c r="AU710" i="14"/>
  <c r="AU709" i="14"/>
  <c r="AV709" i="14"/>
  <c r="AW709" i="14" s="1"/>
  <c r="AU708" i="14"/>
  <c r="AU707" i="14"/>
  <c r="AU706" i="14"/>
  <c r="AU705" i="14"/>
  <c r="AU704" i="14"/>
  <c r="AU703" i="14"/>
  <c r="AU702" i="14"/>
  <c r="AU701" i="14"/>
  <c r="AU700" i="14"/>
  <c r="AV700" i="14"/>
  <c r="AW700" i="14" s="1"/>
  <c r="AU699" i="14"/>
  <c r="AU697" i="14"/>
  <c r="AU696" i="14"/>
  <c r="AU695" i="14"/>
  <c r="AU694" i="14"/>
  <c r="AV694" i="14"/>
  <c r="AW694" i="14" s="1"/>
  <c r="AU693" i="14"/>
  <c r="AU692" i="14"/>
  <c r="AV691" i="14"/>
  <c r="AW691" i="14" s="1"/>
  <c r="AU691" i="14"/>
  <c r="AU690" i="14"/>
  <c r="AU689" i="14"/>
  <c r="AU688" i="14"/>
  <c r="AU687" i="14"/>
  <c r="AU686" i="14"/>
  <c r="AU684" i="14"/>
  <c r="AU683" i="14"/>
  <c r="AV683" i="14"/>
  <c r="AW683" i="14" s="1"/>
  <c r="AU682" i="14"/>
  <c r="AU681" i="14"/>
  <c r="AU680" i="14"/>
  <c r="AU679" i="14"/>
  <c r="AU678" i="14"/>
  <c r="AV678" i="14"/>
  <c r="AW678" i="14" s="1"/>
  <c r="AV677" i="14"/>
  <c r="AW677" i="14" s="1"/>
  <c r="AU677" i="14"/>
  <c r="AU676" i="14"/>
  <c r="AU675" i="14"/>
  <c r="AU674" i="14"/>
  <c r="AV673" i="14"/>
  <c r="AW673" i="14" s="1"/>
  <c r="AU673" i="14"/>
  <c r="AU671" i="14"/>
  <c r="AU670" i="14"/>
  <c r="AV670" i="14"/>
  <c r="AW670" i="14" s="1"/>
  <c r="AU669" i="14"/>
  <c r="AV669" i="14"/>
  <c r="AW669" i="14" s="1"/>
  <c r="AU668" i="14"/>
  <c r="AU667" i="14"/>
  <c r="AU666" i="14"/>
  <c r="AU665" i="14"/>
  <c r="AU664" i="14"/>
  <c r="AU663" i="14"/>
  <c r="AV663" i="14"/>
  <c r="AW663" i="14" s="1"/>
  <c r="AU662" i="14"/>
  <c r="AV662" i="14"/>
  <c r="AW662" i="14" s="1"/>
  <c r="AU661" i="14"/>
  <c r="AU660" i="14"/>
  <c r="AU658" i="14"/>
  <c r="AU657" i="14"/>
  <c r="AU656" i="14"/>
  <c r="AU655" i="14"/>
  <c r="AU654" i="14"/>
  <c r="AV654" i="14"/>
  <c r="AW654" i="14" s="1"/>
  <c r="AU653" i="14"/>
  <c r="AV653" i="14"/>
  <c r="AW653" i="14" s="1"/>
  <c r="AU652" i="14"/>
  <c r="AU651" i="14"/>
  <c r="AU650" i="14"/>
  <c r="AU649" i="14"/>
  <c r="AU648" i="14"/>
  <c r="AU647" i="14"/>
  <c r="AU645" i="14"/>
  <c r="AU644" i="14"/>
  <c r="AU643" i="14"/>
  <c r="AU642" i="14"/>
  <c r="AU641" i="14"/>
  <c r="AU640" i="14"/>
  <c r="AU639" i="14"/>
  <c r="AU638" i="14"/>
  <c r="AV638" i="14"/>
  <c r="AW638" i="14" s="1"/>
  <c r="AU637" i="14"/>
  <c r="AU636" i="14"/>
  <c r="AU635" i="14"/>
  <c r="AU634" i="14"/>
  <c r="AU632" i="14"/>
  <c r="AU631" i="14"/>
  <c r="AU630" i="14"/>
  <c r="AV630" i="14"/>
  <c r="AW630" i="14" s="1"/>
  <c r="AU629" i="14"/>
  <c r="AV629" i="14"/>
  <c r="AW629" i="14" s="1"/>
  <c r="AU628" i="14"/>
  <c r="AU627" i="14"/>
  <c r="AU626" i="14"/>
  <c r="AU625" i="14"/>
  <c r="AU624" i="14"/>
  <c r="AU623" i="14"/>
  <c r="AU622" i="14"/>
  <c r="AU621" i="14"/>
  <c r="AV621" i="14"/>
  <c r="AW621" i="14" s="1"/>
  <c r="AU619" i="14"/>
  <c r="AU618" i="14"/>
  <c r="AU617" i="14"/>
  <c r="AU616" i="14"/>
  <c r="AU615" i="14"/>
  <c r="AU614" i="14"/>
  <c r="AU613" i="14"/>
  <c r="AU612" i="14"/>
  <c r="AV612" i="14"/>
  <c r="AW612" i="14" s="1"/>
  <c r="AU611" i="14"/>
  <c r="AV611" i="14"/>
  <c r="AW611" i="14" s="1"/>
  <c r="AU610" i="14"/>
  <c r="AU609" i="14"/>
  <c r="AU608" i="14"/>
  <c r="AU607" i="14"/>
  <c r="AU606" i="14"/>
  <c r="AU605" i="14"/>
  <c r="AU604" i="14"/>
  <c r="AU603" i="14"/>
  <c r="AU602" i="14"/>
  <c r="AU601" i="14"/>
  <c r="AU600" i="14"/>
  <c r="AU599" i="14"/>
  <c r="AU598" i="14"/>
  <c r="AV598" i="14"/>
  <c r="AW598" i="14" s="1"/>
  <c r="AU597" i="14"/>
  <c r="AU596" i="14"/>
  <c r="AU595" i="14"/>
  <c r="AU593" i="14"/>
  <c r="AU592" i="14"/>
  <c r="AU591" i="14"/>
  <c r="AU590" i="14"/>
  <c r="AU589" i="14"/>
  <c r="AU588" i="14"/>
  <c r="AU587" i="14"/>
  <c r="AU586" i="14"/>
  <c r="AU585" i="14"/>
  <c r="AU584" i="14"/>
  <c r="AU583" i="14"/>
  <c r="AU582" i="14"/>
  <c r="AU580" i="14"/>
  <c r="AU579" i="14"/>
  <c r="AU578" i="14"/>
  <c r="AU577" i="14"/>
  <c r="AV577" i="14"/>
  <c r="AW577" i="14" s="1"/>
  <c r="AU576" i="14"/>
  <c r="AU575" i="14"/>
  <c r="AU574" i="14"/>
  <c r="AV574" i="14"/>
  <c r="AW574" i="14" s="1"/>
  <c r="AU573" i="14"/>
  <c r="AU572" i="14"/>
  <c r="AV572" i="14"/>
  <c r="AW572" i="14" s="1"/>
  <c r="AU571" i="14"/>
  <c r="AU570" i="14"/>
  <c r="AU569" i="14"/>
  <c r="AU567" i="14"/>
  <c r="AU566" i="14"/>
  <c r="AU565" i="14"/>
  <c r="AU564" i="14"/>
  <c r="AU563" i="14"/>
  <c r="AU562" i="14"/>
  <c r="AU561" i="14"/>
  <c r="AU560" i="14"/>
  <c r="AU559" i="14"/>
  <c r="AU558" i="14"/>
  <c r="AU557" i="14"/>
  <c r="AU556" i="14"/>
  <c r="AU554" i="14"/>
  <c r="AU553" i="14"/>
  <c r="AU552" i="14"/>
  <c r="AU551" i="14"/>
  <c r="AU550" i="14"/>
  <c r="AU549" i="14"/>
  <c r="AV549" i="14"/>
  <c r="AW549" i="14" s="1"/>
  <c r="AU548" i="14"/>
  <c r="AV548" i="14"/>
  <c r="AW548" i="14" s="1"/>
  <c r="AU547" i="14"/>
  <c r="AU546" i="14"/>
  <c r="AU545" i="14"/>
  <c r="AU544" i="14"/>
  <c r="AU543" i="14"/>
  <c r="AU542" i="14"/>
  <c r="AU541" i="14"/>
  <c r="AV541" i="14"/>
  <c r="AW541" i="14" s="1"/>
  <c r="AU540" i="14"/>
  <c r="AU539" i="14"/>
  <c r="AU538" i="14"/>
  <c r="AU537" i="14"/>
  <c r="AU536" i="14"/>
  <c r="AU535" i="14"/>
  <c r="AU534" i="14"/>
  <c r="AV534" i="14"/>
  <c r="AW534" i="14" s="1"/>
  <c r="AU533" i="14"/>
  <c r="AU532" i="14"/>
  <c r="AU531" i="14"/>
  <c r="AU530" i="14"/>
  <c r="AU528" i="14"/>
  <c r="AU527" i="14"/>
  <c r="AU526" i="14"/>
  <c r="AU525" i="14"/>
  <c r="AU524" i="14"/>
  <c r="AU523" i="14"/>
  <c r="AU522" i="14"/>
  <c r="AU521" i="14"/>
  <c r="AU520" i="14"/>
  <c r="AU519" i="14"/>
  <c r="AU516" i="14"/>
  <c r="AU515" i="14"/>
  <c r="AU514" i="14"/>
  <c r="AU513" i="14"/>
  <c r="AU512" i="14"/>
  <c r="AU511" i="14"/>
  <c r="AU510" i="14"/>
  <c r="AV510" i="14"/>
  <c r="AW510" i="14" s="1"/>
  <c r="AU509" i="14"/>
  <c r="AV509" i="14"/>
  <c r="AW509" i="14" s="1"/>
  <c r="AU508" i="14"/>
  <c r="AU507" i="14"/>
  <c r="AU506" i="14"/>
  <c r="AU505" i="14"/>
  <c r="AU504" i="14"/>
  <c r="AU503" i="14"/>
  <c r="AU502" i="14"/>
  <c r="AU501" i="14"/>
  <c r="AV501" i="14"/>
  <c r="AW501" i="14" s="1"/>
  <c r="AU500" i="14"/>
  <c r="AU499" i="14"/>
  <c r="AU498" i="14"/>
  <c r="AU497" i="14"/>
  <c r="AU496" i="14"/>
  <c r="AU494" i="14"/>
  <c r="AU493" i="14"/>
  <c r="AU492" i="14"/>
  <c r="AU491" i="14"/>
  <c r="AV491" i="14"/>
  <c r="AW491" i="14" s="1"/>
  <c r="AU490" i="14"/>
  <c r="AU489" i="14"/>
  <c r="AU488" i="14"/>
  <c r="AU487" i="14"/>
  <c r="AU486" i="14"/>
  <c r="AU485" i="14"/>
  <c r="AV485" i="14"/>
  <c r="AW485" i="14" s="1"/>
  <c r="AU483" i="14"/>
  <c r="AV483" i="14"/>
  <c r="AW483" i="14" s="1"/>
  <c r="AU482" i="14"/>
  <c r="AU481" i="14"/>
  <c r="AU480" i="14"/>
  <c r="AU479" i="14"/>
  <c r="AU478" i="14"/>
  <c r="AU477" i="14"/>
  <c r="AU476" i="14"/>
  <c r="AU475" i="14"/>
  <c r="AU474" i="14"/>
  <c r="AU472" i="14"/>
  <c r="AU471" i="14"/>
  <c r="AU470" i="14"/>
  <c r="AU469" i="14"/>
  <c r="AU468" i="14"/>
  <c r="AU467" i="14"/>
  <c r="AU466" i="14"/>
  <c r="AU465" i="14"/>
  <c r="AU464" i="14"/>
  <c r="AU463" i="14"/>
  <c r="AU461" i="14"/>
  <c r="AU460" i="14"/>
  <c r="AU459" i="14"/>
  <c r="AU458" i="14"/>
  <c r="AU457" i="14"/>
  <c r="AU456" i="14"/>
  <c r="AU455" i="14"/>
  <c r="AU454" i="14"/>
  <c r="AU453" i="14"/>
  <c r="AU452" i="14"/>
  <c r="AU451" i="14"/>
  <c r="AU448" i="14"/>
  <c r="AU447" i="14"/>
  <c r="AU446" i="14"/>
  <c r="AU444" i="14"/>
  <c r="AU443" i="14"/>
  <c r="AU442" i="14"/>
  <c r="AU441" i="14"/>
  <c r="AV441" i="14"/>
  <c r="AW441" i="14" s="1"/>
  <c r="AU440" i="14"/>
  <c r="AU439" i="14"/>
  <c r="AU438" i="14"/>
  <c r="AV438" i="14"/>
  <c r="AW438" i="14" s="1"/>
  <c r="AU437" i="14"/>
  <c r="AU436" i="14"/>
  <c r="AU435" i="14"/>
  <c r="AU434" i="14"/>
  <c r="AU433" i="14"/>
  <c r="AU432" i="14"/>
  <c r="AU431" i="14"/>
  <c r="AU430" i="14"/>
  <c r="AU429" i="14"/>
  <c r="AU428" i="14"/>
  <c r="AU427" i="14"/>
  <c r="AU426" i="14"/>
  <c r="AU425" i="14"/>
  <c r="AU424" i="14"/>
  <c r="AU423" i="14"/>
  <c r="AU422" i="14"/>
  <c r="AU421" i="14"/>
  <c r="AU420" i="14"/>
  <c r="AU419" i="14"/>
  <c r="AV419" i="14"/>
  <c r="AW419" i="14" s="1"/>
  <c r="AU418" i="14"/>
  <c r="AU417" i="14"/>
  <c r="AU416" i="14"/>
  <c r="AU415" i="14"/>
  <c r="AU414" i="14"/>
  <c r="AU413" i="14"/>
  <c r="AU412" i="14"/>
  <c r="AU411" i="14"/>
  <c r="AU410" i="14"/>
  <c r="AU409" i="14"/>
  <c r="AU408" i="14"/>
  <c r="AU407" i="14"/>
  <c r="AU406" i="14"/>
  <c r="AU404" i="14"/>
  <c r="AU403" i="14"/>
  <c r="AU402" i="14"/>
  <c r="AU401" i="14"/>
  <c r="AU400" i="14"/>
  <c r="AU399" i="14"/>
  <c r="AU398" i="14"/>
  <c r="AU397" i="14"/>
  <c r="AV397" i="14"/>
  <c r="AW397" i="14" s="1"/>
  <c r="AU396" i="14"/>
  <c r="AU395" i="14"/>
  <c r="AU394" i="14"/>
  <c r="AU393" i="14"/>
  <c r="AU392" i="14"/>
  <c r="AU391" i="14"/>
  <c r="AU390" i="14"/>
  <c r="AU389" i="14"/>
  <c r="AU388" i="14"/>
  <c r="AU387" i="14"/>
  <c r="AU386" i="14"/>
  <c r="AU385" i="14"/>
  <c r="AU384" i="14"/>
  <c r="AV384" i="14"/>
  <c r="AW384" i="14" s="1"/>
  <c r="AU383" i="14"/>
  <c r="AU382" i="14"/>
  <c r="AU381" i="14"/>
  <c r="AV381" i="14"/>
  <c r="AW381" i="14" s="1"/>
  <c r="AU380" i="14"/>
  <c r="AU377" i="14"/>
  <c r="AU376" i="14"/>
  <c r="AU375" i="14"/>
  <c r="AU374" i="14"/>
  <c r="AU373" i="14"/>
  <c r="AU372" i="14"/>
  <c r="AU371" i="14"/>
  <c r="AV371" i="14"/>
  <c r="AW371" i="14" s="1"/>
  <c r="AU370" i="14"/>
  <c r="AU369" i="14"/>
  <c r="AU368" i="14"/>
  <c r="AU367" i="14"/>
  <c r="AU366" i="14"/>
  <c r="AU365" i="14"/>
  <c r="AU364" i="14"/>
  <c r="AU363" i="14"/>
  <c r="AV363" i="14"/>
  <c r="AW363" i="14" s="1"/>
  <c r="AU362" i="14"/>
  <c r="AU361" i="14"/>
  <c r="AU360" i="14"/>
  <c r="AU359" i="14"/>
  <c r="AU358" i="14"/>
  <c r="AU357" i="14"/>
  <c r="AU356" i="14"/>
  <c r="AU355" i="14"/>
  <c r="AV355" i="14"/>
  <c r="AW355" i="14" s="1"/>
  <c r="AU354" i="14"/>
  <c r="AU353" i="14"/>
  <c r="AU352" i="14"/>
  <c r="AU351" i="14"/>
  <c r="AU350" i="14"/>
  <c r="AU349" i="14"/>
  <c r="AU348" i="14"/>
  <c r="AU347" i="14"/>
  <c r="AV347" i="14"/>
  <c r="AW347" i="14" s="1"/>
  <c r="AU346" i="14"/>
  <c r="AU345" i="14"/>
  <c r="AU344" i="14"/>
  <c r="AU343" i="14"/>
  <c r="AU342" i="14"/>
  <c r="AU341" i="14"/>
  <c r="AU340" i="14"/>
  <c r="AU339" i="14"/>
  <c r="AV339" i="14"/>
  <c r="AW339" i="14" s="1"/>
  <c r="AU337" i="14"/>
  <c r="AV337" i="14"/>
  <c r="AW337" i="14" s="1"/>
  <c r="AU336" i="14"/>
  <c r="AU335" i="14"/>
  <c r="AU334" i="14"/>
  <c r="AV334" i="14"/>
  <c r="AW334" i="14" s="1"/>
  <c r="AU333" i="14"/>
  <c r="AU332" i="14"/>
  <c r="AU331" i="14"/>
  <c r="AU330" i="14"/>
  <c r="AU329" i="14"/>
  <c r="AU328" i="14"/>
  <c r="AU327" i="14"/>
  <c r="AV327" i="14"/>
  <c r="AW327" i="14" s="1"/>
  <c r="AU326" i="14"/>
  <c r="AU325" i="14"/>
  <c r="AU324" i="14"/>
  <c r="AU323" i="14"/>
  <c r="AU322" i="14"/>
  <c r="AU321" i="14"/>
  <c r="AU320" i="14"/>
  <c r="AU319" i="14"/>
  <c r="AU318" i="14"/>
  <c r="AU316" i="14"/>
  <c r="AU315" i="14"/>
  <c r="AU314" i="14"/>
  <c r="AU313" i="14"/>
  <c r="AV313" i="14"/>
  <c r="AW313" i="14" s="1"/>
  <c r="AU310" i="14"/>
  <c r="AU309" i="14"/>
  <c r="AU308" i="14"/>
  <c r="AU307" i="14"/>
  <c r="AU306" i="14"/>
  <c r="AV306" i="14"/>
  <c r="AW306" i="14" s="1"/>
  <c r="AU305" i="14"/>
  <c r="AU302" i="14"/>
  <c r="AU301" i="14"/>
  <c r="AV301" i="14"/>
  <c r="AW301" i="14" s="1"/>
  <c r="AU300" i="14"/>
  <c r="AU299" i="14"/>
  <c r="AU298" i="14"/>
  <c r="AV298" i="14"/>
  <c r="AW298" i="14" s="1"/>
  <c r="AU297" i="14"/>
  <c r="AU296" i="14"/>
  <c r="AV296" i="14"/>
  <c r="AW296" i="14" s="1"/>
  <c r="AU295" i="14"/>
  <c r="AU293" i="14"/>
  <c r="AU292" i="14"/>
  <c r="AV292" i="14"/>
  <c r="AW292" i="14" s="1"/>
  <c r="AU291" i="14"/>
  <c r="AU290" i="14"/>
  <c r="AU289" i="14"/>
  <c r="AU288" i="14"/>
  <c r="AV288" i="14"/>
  <c r="AW288" i="14" s="1"/>
  <c r="AU286" i="14"/>
  <c r="AU285" i="14"/>
  <c r="AU284" i="14"/>
  <c r="AU283" i="14"/>
  <c r="AU282" i="14"/>
  <c r="AU281" i="14"/>
  <c r="AU279" i="14"/>
  <c r="AU278" i="14"/>
  <c r="AU277" i="14"/>
  <c r="AU276" i="14"/>
  <c r="AU275" i="14"/>
  <c r="AV275" i="14"/>
  <c r="AW275" i="14" s="1"/>
  <c r="AU274" i="14"/>
  <c r="AU272" i="14"/>
  <c r="AU271" i="14"/>
  <c r="AU270" i="14"/>
  <c r="AU269" i="14"/>
  <c r="AU268" i="14"/>
  <c r="AU267" i="14"/>
  <c r="AU265" i="14"/>
  <c r="AU264" i="14"/>
  <c r="AV264" i="14"/>
  <c r="AW264" i="14" s="1"/>
  <c r="AU263" i="14"/>
  <c r="AU262" i="14"/>
  <c r="AU261" i="14"/>
  <c r="AU260" i="14"/>
  <c r="AU258" i="14"/>
  <c r="AU257" i="14"/>
  <c r="AU256" i="14"/>
  <c r="AU255" i="14"/>
  <c r="AU254" i="14"/>
  <c r="AU253" i="14"/>
  <c r="AU251" i="14"/>
  <c r="AU250" i="14"/>
  <c r="AU249" i="14"/>
  <c r="AU248" i="14"/>
  <c r="AU247" i="14"/>
  <c r="AU246" i="14"/>
  <c r="AV246" i="14"/>
  <c r="AW246" i="14" s="1"/>
  <c r="AU244" i="14"/>
  <c r="AU243" i="14"/>
  <c r="AU242" i="14"/>
  <c r="AU241" i="14"/>
  <c r="AU240" i="14"/>
  <c r="AU239" i="14"/>
  <c r="AU237" i="14"/>
  <c r="AU236" i="14"/>
  <c r="AU235" i="14"/>
  <c r="AU234" i="14"/>
  <c r="AU233" i="14"/>
  <c r="AV233" i="14"/>
  <c r="AW233" i="14" s="1"/>
  <c r="AU232" i="14"/>
  <c r="AV232" i="14"/>
  <c r="AW232" i="14" s="1"/>
  <c r="AU230" i="14"/>
  <c r="AV230" i="14"/>
  <c r="AW230" i="14" s="1"/>
  <c r="AU229" i="14"/>
  <c r="AU228" i="14"/>
  <c r="AU227" i="14"/>
  <c r="AV227" i="14"/>
  <c r="AW227" i="14" s="1"/>
  <c r="AU226" i="14"/>
  <c r="AU225" i="14"/>
  <c r="AU223" i="14"/>
  <c r="AU222" i="14"/>
  <c r="AU221" i="14"/>
  <c r="AU220" i="14"/>
  <c r="AU219" i="14"/>
  <c r="AU218" i="14"/>
  <c r="AU216" i="14"/>
  <c r="AU215" i="14"/>
  <c r="AU214" i="14"/>
  <c r="AV214" i="14"/>
  <c r="AW214" i="14" s="1"/>
  <c r="AU213" i="14"/>
  <c r="AU212" i="14"/>
  <c r="AU211" i="14"/>
  <c r="AU209" i="14"/>
  <c r="AU208" i="14"/>
  <c r="AV208" i="14"/>
  <c r="AW208" i="14" s="1"/>
  <c r="AU207" i="14"/>
  <c r="AU206" i="14"/>
  <c r="AU205" i="14"/>
  <c r="AU204" i="14"/>
  <c r="AU202" i="14"/>
  <c r="AU201" i="14"/>
  <c r="AU200" i="14"/>
  <c r="AU199" i="14"/>
  <c r="AV199" i="14"/>
  <c r="AW199" i="14" s="1"/>
  <c r="AU198" i="14"/>
  <c r="AV198" i="14"/>
  <c r="AW198" i="14" s="1"/>
  <c r="AU197" i="14"/>
  <c r="AU195" i="14"/>
  <c r="AU194" i="14"/>
  <c r="AU193" i="14"/>
  <c r="AU192" i="14"/>
  <c r="AU191" i="14"/>
  <c r="AU190" i="14"/>
  <c r="AV190" i="14"/>
  <c r="AW190" i="14" s="1"/>
  <c r="AU188" i="14"/>
  <c r="AU187" i="14"/>
  <c r="AU186" i="14"/>
  <c r="AU185" i="14"/>
  <c r="AU184" i="14"/>
  <c r="AV184" i="14"/>
  <c r="AW184" i="14" s="1"/>
  <c r="AU183" i="14"/>
  <c r="AU181" i="14"/>
  <c r="AU180" i="14"/>
  <c r="AU179" i="14"/>
  <c r="AU178" i="14"/>
  <c r="AU177" i="14"/>
  <c r="AU176" i="14"/>
  <c r="AU173" i="14"/>
  <c r="AU172" i="14"/>
  <c r="AU171" i="14"/>
  <c r="AU170" i="14"/>
  <c r="AV170" i="14"/>
  <c r="AW170" i="14" s="1"/>
  <c r="AU169" i="14"/>
  <c r="AU168" i="14"/>
  <c r="AU166" i="14"/>
  <c r="AU165" i="14"/>
  <c r="AU164" i="14"/>
  <c r="AU163" i="14"/>
  <c r="AU162" i="14"/>
  <c r="AU161" i="14"/>
  <c r="AV159" i="14"/>
  <c r="AW159" i="14" s="1"/>
  <c r="AU159" i="14"/>
  <c r="AU158" i="14"/>
  <c r="AU157" i="14"/>
  <c r="AU156" i="14"/>
  <c r="AV155" i="14"/>
  <c r="AW155" i="14" s="1"/>
  <c r="AU155" i="14"/>
  <c r="AU154" i="14"/>
  <c r="AG145" i="14"/>
  <c r="N145" i="14"/>
  <c r="AU152" i="14"/>
  <c r="AU151" i="14"/>
  <c r="AU150" i="14"/>
  <c r="G149" i="14"/>
  <c r="F150" i="14" s="1"/>
  <c r="AU148" i="14"/>
  <c r="AU144" i="14"/>
  <c r="AU143" i="14"/>
  <c r="AU142" i="14"/>
  <c r="AU141" i="14"/>
  <c r="AU140" i="14"/>
  <c r="AU139" i="14"/>
  <c r="AU138" i="14"/>
  <c r="AU136" i="14"/>
  <c r="AU135" i="14"/>
  <c r="AU134" i="14"/>
  <c r="AU133" i="14"/>
  <c r="AU132" i="14"/>
  <c r="AU131" i="14"/>
  <c r="AU129" i="14"/>
  <c r="AV129" i="14"/>
  <c r="AW129" i="14" s="1"/>
  <c r="AU128" i="14"/>
  <c r="AV128" i="14"/>
  <c r="AW128" i="14" s="1"/>
  <c r="AU127" i="14"/>
  <c r="AU126" i="14"/>
  <c r="AU125" i="14"/>
  <c r="AV124" i="14"/>
  <c r="AW124" i="14" s="1"/>
  <c r="AU124" i="14"/>
  <c r="AU122" i="14"/>
  <c r="AU121" i="14"/>
  <c r="AU120" i="14"/>
  <c r="AU119" i="14"/>
  <c r="AU118" i="14"/>
  <c r="AU117" i="14"/>
  <c r="AU115" i="14"/>
  <c r="AU114" i="14"/>
  <c r="AU113" i="14"/>
  <c r="AU112" i="14"/>
  <c r="AU111" i="14"/>
  <c r="AU110" i="14"/>
  <c r="AU109" i="14"/>
  <c r="AU108" i="14"/>
  <c r="AU107" i="14"/>
  <c r="AV107" i="14"/>
  <c r="AW107" i="14" s="1"/>
  <c r="AU104" i="14"/>
  <c r="AV104" i="14"/>
  <c r="AW104" i="14" s="1"/>
  <c r="AU103" i="14"/>
  <c r="AU102" i="14"/>
  <c r="AU101" i="14"/>
  <c r="AU98" i="14"/>
  <c r="AU97" i="14"/>
  <c r="AU96" i="14"/>
  <c r="AU95" i="14"/>
  <c r="AU94" i="14"/>
  <c r="AU93" i="14"/>
  <c r="AU92" i="14"/>
  <c r="AU91" i="14"/>
  <c r="AU90" i="14"/>
  <c r="AU89" i="14"/>
  <c r="AU88" i="14"/>
  <c r="AU87" i="14"/>
  <c r="AU86" i="14"/>
  <c r="AU85" i="14"/>
  <c r="AU84" i="14"/>
  <c r="AU83" i="14"/>
  <c r="AU82" i="14"/>
  <c r="AU81" i="14"/>
  <c r="AU80" i="14"/>
  <c r="AU79" i="14"/>
  <c r="AU78" i="14"/>
  <c r="AU77" i="14"/>
  <c r="AU76" i="14"/>
  <c r="AU75" i="14"/>
  <c r="AU74" i="14"/>
  <c r="AV74" i="14"/>
  <c r="AU73" i="14"/>
  <c r="AU72" i="14"/>
  <c r="AU71" i="14"/>
  <c r="AU70" i="14"/>
  <c r="AU69" i="14"/>
  <c r="AU68" i="14"/>
  <c r="AU67" i="14"/>
  <c r="AU66" i="14"/>
  <c r="AU65" i="14"/>
  <c r="AU64" i="14"/>
  <c r="AU63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AU61" i="14"/>
  <c r="AU60" i="14"/>
  <c r="AU59" i="14"/>
  <c r="AU58" i="14"/>
  <c r="AU57" i="14"/>
  <c r="AU56" i="14"/>
  <c r="AU55" i="14"/>
  <c r="AT53" i="14"/>
  <c r="AS53" i="14"/>
  <c r="AR53" i="14"/>
  <c r="AQ53" i="14"/>
  <c r="AO53" i="14"/>
  <c r="AN53" i="14"/>
  <c r="AM53" i="14"/>
  <c r="AL53" i="14"/>
  <c r="AK53" i="14"/>
  <c r="AJ53" i="14"/>
  <c r="AI53" i="14"/>
  <c r="AF53" i="14"/>
  <c r="AE53" i="14"/>
  <c r="AC53" i="14"/>
  <c r="AB53" i="14"/>
  <c r="AA53" i="14"/>
  <c r="Z53" i="14"/>
  <c r="X53" i="14"/>
  <c r="W53" i="14"/>
  <c r="U53" i="14"/>
  <c r="T53" i="14"/>
  <c r="S53" i="14"/>
  <c r="Q53" i="14"/>
  <c r="P53" i="14"/>
  <c r="O53" i="14"/>
  <c r="N53" i="14"/>
  <c r="M53" i="14"/>
  <c r="L53" i="14"/>
  <c r="K53" i="14"/>
  <c r="J53" i="14"/>
  <c r="H53" i="14"/>
  <c r="AU52" i="14"/>
  <c r="AU51" i="14"/>
  <c r="AU50" i="14"/>
  <c r="AU49" i="14"/>
  <c r="AU48" i="14"/>
  <c r="AU47" i="14"/>
  <c r="AU46" i="14"/>
  <c r="AU45" i="14"/>
  <c r="AU44" i="14"/>
  <c r="AU43" i="14"/>
  <c r="AU42" i="14"/>
  <c r="AU41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AU39" i="14"/>
  <c r="AU38" i="14"/>
  <c r="AU37" i="14"/>
  <c r="AU36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AU33" i="14"/>
  <c r="AU32" i="14"/>
  <c r="AU31" i="14"/>
  <c r="AU30" i="14"/>
  <c r="AU29" i="14"/>
  <c r="AU28" i="14"/>
  <c r="AU27" i="14"/>
  <c r="AU26" i="14"/>
  <c r="AU24" i="14"/>
  <c r="AU23" i="14"/>
  <c r="AU22" i="14"/>
  <c r="AU21" i="14"/>
  <c r="AU20" i="14"/>
  <c r="AU19" i="14"/>
  <c r="AU18" i="14"/>
  <c r="AU17" i="14"/>
  <c r="AU16" i="14"/>
  <c r="AU15" i="14"/>
  <c r="AU14" i="14"/>
  <c r="AN10" i="14"/>
  <c r="AO10" i="14" s="1"/>
  <c r="AP10" i="14" s="1"/>
  <c r="AQ10" i="14" s="1"/>
  <c r="AR10" i="14" s="1"/>
  <c r="AS10" i="14" s="1"/>
  <c r="AT10" i="14" s="1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K9" i="14"/>
  <c r="L9" i="14" s="1"/>
  <c r="M9" i="14" s="1"/>
  <c r="N9" i="14" s="1"/>
  <c r="O9" i="14" s="1"/>
  <c r="P9" i="14" s="1"/>
  <c r="Q9" i="14" s="1"/>
  <c r="R9" i="14" s="1"/>
  <c r="S9" i="14" s="1"/>
  <c r="T9" i="14" s="1"/>
  <c r="U9" i="14" s="1"/>
  <c r="V9" i="14" s="1"/>
  <c r="W9" i="14" s="1"/>
  <c r="X9" i="14" s="1"/>
  <c r="Y9" i="14" s="1"/>
  <c r="Z9" i="14" s="1"/>
  <c r="AA9" i="14" s="1"/>
  <c r="AB9" i="14" s="1"/>
  <c r="AC9" i="14" s="1"/>
  <c r="AD9" i="14" s="1"/>
  <c r="AE9" i="14" s="1"/>
  <c r="AF9" i="14" s="1"/>
  <c r="AG9" i="14" s="1"/>
  <c r="AH9" i="14" s="1"/>
  <c r="AI9" i="14" s="1"/>
  <c r="AJ9" i="14" s="1"/>
  <c r="AK9" i="14" s="1"/>
  <c r="AL9" i="14" s="1"/>
  <c r="AM9" i="14" s="1"/>
  <c r="AN9" i="14" s="1"/>
  <c r="AO9" i="14" s="1"/>
  <c r="AP9" i="14" s="1"/>
  <c r="AQ9" i="14" s="1"/>
  <c r="AR9" i="14" s="1"/>
  <c r="AS9" i="14" s="1"/>
  <c r="AT9" i="14" s="1"/>
  <c r="B56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B55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B54" i="13"/>
  <c r="AF32" i="13"/>
  <c r="AJ1466" i="12" s="1"/>
  <c r="AF29" i="15" s="1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F30" i="13"/>
  <c r="F31" i="13" s="1"/>
  <c r="J1466" i="12" s="1"/>
  <c r="AG29" i="13"/>
  <c r="E28" i="13"/>
  <c r="E27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AF25" i="13"/>
  <c r="AE25" i="13"/>
  <c r="AD25" i="13"/>
  <c r="E25" i="13"/>
  <c r="E24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E22" i="13"/>
  <c r="E56" i="13" s="1"/>
  <c r="AG17" i="13"/>
  <c r="AG16" i="13"/>
  <c r="AG15" i="13"/>
  <c r="AG54" i="13" s="1"/>
  <c r="E12" i="13"/>
  <c r="E11" i="13"/>
  <c r="AG9" i="13"/>
  <c r="AF28" i="13" l="1"/>
  <c r="G30" i="13"/>
  <c r="H30" i="13" s="1"/>
  <c r="H31" i="13" s="1"/>
  <c r="Y1364" i="14"/>
  <c r="AI965" i="14"/>
  <c r="P145" i="14"/>
  <c r="J965" i="14"/>
  <c r="AU791" i="14"/>
  <c r="AU568" i="14"/>
  <c r="G659" i="14"/>
  <c r="AV659" i="14" s="1"/>
  <c r="AW659" i="14" s="1"/>
  <c r="AU555" i="14"/>
  <c r="G529" i="14"/>
  <c r="AV529" i="14" s="1"/>
  <c r="AW529" i="14" s="1"/>
  <c r="AL145" i="14"/>
  <c r="AU737" i="14"/>
  <c r="AU685" i="14"/>
  <c r="T378" i="14"/>
  <c r="G581" i="14"/>
  <c r="AV581" i="14" s="1"/>
  <c r="AW581" i="14" s="1"/>
  <c r="AP831" i="14"/>
  <c r="J831" i="14"/>
  <c r="N764" i="14"/>
  <c r="AA831" i="14"/>
  <c r="AU711" i="14"/>
  <c r="AU594" i="14"/>
  <c r="AH764" i="14"/>
  <c r="X965" i="14"/>
  <c r="AL764" i="14"/>
  <c r="O378" i="14"/>
  <c r="AJ145" i="14"/>
  <c r="K449" i="14"/>
  <c r="AU581" i="14"/>
  <c r="P378" i="14"/>
  <c r="AC378" i="14"/>
  <c r="I145" i="14"/>
  <c r="AR145" i="14"/>
  <c r="AD145" i="14"/>
  <c r="AN145" i="14"/>
  <c r="AG898" i="14"/>
  <c r="AA1225" i="14"/>
  <c r="AM1099" i="14"/>
  <c r="N1099" i="14"/>
  <c r="Y1032" i="14"/>
  <c r="AD965" i="14"/>
  <c r="U764" i="14"/>
  <c r="AR1032" i="14"/>
  <c r="AS831" i="14"/>
  <c r="Y831" i="14"/>
  <c r="T449" i="14"/>
  <c r="AP965" i="14"/>
  <c r="AR898" i="14"/>
  <c r="AD831" i="14"/>
  <c r="AM764" i="14"/>
  <c r="W764" i="14"/>
  <c r="AR449" i="14"/>
  <c r="AQ1032" i="14"/>
  <c r="AE1225" i="14"/>
  <c r="AO1158" i="14"/>
  <c r="AF1158" i="14"/>
  <c r="O1158" i="14"/>
  <c r="H965" i="14"/>
  <c r="AS764" i="14"/>
  <c r="N965" i="14"/>
  <c r="S764" i="14"/>
  <c r="R1099" i="14"/>
  <c r="AN965" i="14"/>
  <c r="AJ898" i="14"/>
  <c r="AQ378" i="14"/>
  <c r="S311" i="14"/>
  <c r="F445" i="14"/>
  <c r="Y1158" i="14"/>
  <c r="Q965" i="14"/>
  <c r="AA1292" i="14"/>
  <c r="AF1292" i="14"/>
  <c r="O1292" i="14"/>
  <c r="AG55" i="13"/>
  <c r="AI34" i="13"/>
  <c r="E57" i="13"/>
  <c r="AG26" i="13"/>
  <c r="AG23" i="13"/>
  <c r="AD378" i="14"/>
  <c r="Y378" i="14"/>
  <c r="L764" i="14"/>
  <c r="Q1032" i="14"/>
  <c r="AD1225" i="14"/>
  <c r="AC1099" i="14"/>
  <c r="AB764" i="14"/>
  <c r="Q764" i="14"/>
  <c r="AD764" i="14"/>
  <c r="AD517" i="14"/>
  <c r="O764" i="14"/>
  <c r="V764" i="14"/>
  <c r="AE831" i="14"/>
  <c r="AR764" i="14"/>
  <c r="AA378" i="14"/>
  <c r="AU724" i="14"/>
  <c r="AJ449" i="14"/>
  <c r="L449" i="14"/>
  <c r="T517" i="14"/>
  <c r="M898" i="14"/>
  <c r="AM1032" i="14"/>
  <c r="AH1032" i="14"/>
  <c r="H1292" i="14"/>
  <c r="G1365" i="14"/>
  <c r="AU1231" i="14"/>
  <c r="AU1159" i="14"/>
  <c r="AN1158" i="14"/>
  <c r="O1099" i="14"/>
  <c r="G1059" i="14"/>
  <c r="AV1059" i="14" s="1"/>
  <c r="AW1059" i="14" s="1"/>
  <c r="AU1118" i="14"/>
  <c r="AT1032" i="14"/>
  <c r="AU1178" i="14"/>
  <c r="AE1099" i="14"/>
  <c r="AI1032" i="14"/>
  <c r="U1099" i="14"/>
  <c r="AU992" i="14"/>
  <c r="Y764" i="14"/>
  <c r="AU1052" i="14"/>
  <c r="AQ965" i="14"/>
  <c r="AC898" i="14"/>
  <c r="Y965" i="14"/>
  <c r="AU698" i="14"/>
  <c r="R831" i="14"/>
  <c r="N378" i="14"/>
  <c r="Y1292" i="14"/>
  <c r="I1099" i="14"/>
  <c r="K1032" i="14"/>
  <c r="AK965" i="14"/>
  <c r="AK898" i="14"/>
  <c r="AM831" i="14"/>
  <c r="AJ831" i="14"/>
  <c r="AU1252" i="14"/>
  <c r="G1252" i="14"/>
  <c r="AV1252" i="14" s="1"/>
  <c r="AW1252" i="14" s="1"/>
  <c r="G1105" i="14"/>
  <c r="AV1105" i="14" s="1"/>
  <c r="AW1105" i="14" s="1"/>
  <c r="G1052" i="14"/>
  <c r="AV1052" i="14" s="1"/>
  <c r="AW1052" i="14" s="1"/>
  <c r="AL831" i="14"/>
  <c r="G784" i="14"/>
  <c r="AV784" i="14" s="1"/>
  <c r="AW784" i="14" s="1"/>
  <c r="G971" i="14"/>
  <c r="AV971" i="14" s="1"/>
  <c r="AW971" i="14" s="1"/>
  <c r="AU971" i="14"/>
  <c r="AU784" i="14"/>
  <c r="AJ105" i="14"/>
  <c r="AP517" i="14"/>
  <c r="W1032" i="14"/>
  <c r="AU1365" i="14"/>
  <c r="AU1359" i="14"/>
  <c r="AU1245" i="14"/>
  <c r="G1164" i="14"/>
  <c r="AV1164" i="14" s="1"/>
  <c r="AW1164" i="14" s="1"/>
  <c r="AU1164" i="14"/>
  <c r="AS1225" i="14"/>
  <c r="AU1312" i="14"/>
  <c r="G1312" i="14"/>
  <c r="AV1312" i="14" s="1"/>
  <c r="AW1312" i="14" s="1"/>
  <c r="G1178" i="14"/>
  <c r="AV1178" i="14" s="1"/>
  <c r="AW1178" i="14" s="1"/>
  <c r="AU1105" i="14"/>
  <c r="W1225" i="14"/>
  <c r="G1100" i="14"/>
  <c r="AV1100" i="14" s="1"/>
  <c r="AW1100" i="14" s="1"/>
  <c r="AU858" i="14"/>
  <c r="AU966" i="14"/>
  <c r="AU1059" i="14"/>
  <c r="AU1100" i="14"/>
  <c r="AU985" i="14"/>
  <c r="AU851" i="14"/>
  <c r="H750" i="14"/>
  <c r="AU750" i="14" s="1"/>
  <c r="G751" i="14"/>
  <c r="AV751" i="14" s="1"/>
  <c r="AW751" i="14" s="1"/>
  <c r="AU751" i="14"/>
  <c r="AU529" i="14"/>
  <c r="G633" i="14"/>
  <c r="AV633" i="14" s="1"/>
  <c r="AW633" i="14" s="1"/>
  <c r="AU633" i="14"/>
  <c r="U517" i="14"/>
  <c r="AT517" i="14"/>
  <c r="G568" i="14"/>
  <c r="AV568" i="14" s="1"/>
  <c r="AW568" i="14" s="1"/>
  <c r="AR517" i="14"/>
  <c r="G542" i="14"/>
  <c r="AV542" i="14" s="1"/>
  <c r="AW542" i="14" s="1"/>
  <c r="AU659" i="14"/>
  <c r="AS517" i="14"/>
  <c r="G594" i="14"/>
  <c r="AV594" i="14" s="1"/>
  <c r="AW594" i="14" s="1"/>
  <c r="G555" i="14"/>
  <c r="AV555" i="14" s="1"/>
  <c r="AW555" i="14" s="1"/>
  <c r="G646" i="14"/>
  <c r="AV646" i="14" s="1"/>
  <c r="AW646" i="14" s="1"/>
  <c r="AU646" i="14"/>
  <c r="AB1032" i="14"/>
  <c r="AP898" i="14"/>
  <c r="I898" i="14"/>
  <c r="V311" i="14"/>
  <c r="N449" i="14"/>
  <c r="AA449" i="14"/>
  <c r="AQ517" i="14"/>
  <c r="AG1032" i="14"/>
  <c r="M1032" i="14"/>
  <c r="AL1292" i="14"/>
  <c r="AS1364" i="14"/>
  <c r="G1359" i="14"/>
  <c r="AV1359" i="14" s="1"/>
  <c r="AW1359" i="14" s="1"/>
  <c r="AU1226" i="14"/>
  <c r="AU1382" i="14"/>
  <c r="AJ1292" i="14"/>
  <c r="I1225" i="14"/>
  <c r="AU1293" i="14"/>
  <c r="AU1185" i="14"/>
  <c r="AT1225" i="14"/>
  <c r="P1158" i="14"/>
  <c r="AI1158" i="14"/>
  <c r="G985" i="14"/>
  <c r="AV985" i="14" s="1"/>
  <c r="AW985" i="14" s="1"/>
  <c r="G791" i="14"/>
  <c r="AV791" i="14" s="1"/>
  <c r="AW791" i="14" s="1"/>
  <c r="I764" i="14"/>
  <c r="AQ449" i="14"/>
  <c r="AQ445" i="14" s="1"/>
  <c r="AL965" i="14"/>
  <c r="AC517" i="14"/>
  <c r="G607" i="14"/>
  <c r="AV607" i="14" s="1"/>
  <c r="AW607" i="14" s="1"/>
  <c r="AO898" i="14"/>
  <c r="AL378" i="14"/>
  <c r="G851" i="14"/>
  <c r="AV851" i="14" s="1"/>
  <c r="AW851" i="14" s="1"/>
  <c r="AS1032" i="14"/>
  <c r="AE1364" i="14"/>
  <c r="AU1319" i="14"/>
  <c r="G1245" i="14"/>
  <c r="AV1245" i="14" s="1"/>
  <c r="AW1245" i="14" s="1"/>
  <c r="T1292" i="14"/>
  <c r="W1158" i="14"/>
  <c r="R1225" i="14"/>
  <c r="AG1099" i="14"/>
  <c r="N1032" i="14"/>
  <c r="G1118" i="14"/>
  <c r="AV1118" i="14" s="1"/>
  <c r="AW1118" i="14" s="1"/>
  <c r="AA1099" i="14"/>
  <c r="I831" i="14"/>
  <c r="AJ1032" i="14"/>
  <c r="L831" i="14"/>
  <c r="V831" i="14"/>
  <c r="AE764" i="14"/>
  <c r="V517" i="14"/>
  <c r="Y898" i="14"/>
  <c r="H378" i="14"/>
  <c r="AK378" i="14"/>
  <c r="Q378" i="14"/>
  <c r="M174" i="14"/>
  <c r="AS449" i="14"/>
  <c r="R517" i="14"/>
  <c r="AG517" i="14"/>
  <c r="M764" i="14"/>
  <c r="O831" i="14"/>
  <c r="L1292" i="14"/>
  <c r="V1364" i="14"/>
  <c r="Q1225" i="14"/>
  <c r="I1158" i="14"/>
  <c r="S1099" i="14"/>
  <c r="W965" i="14"/>
  <c r="AD898" i="14"/>
  <c r="AO965" i="14"/>
  <c r="L1032" i="14"/>
  <c r="K965" i="14"/>
  <c r="AL517" i="14"/>
  <c r="L517" i="14"/>
  <c r="G711" i="14"/>
  <c r="AV711" i="14" s="1"/>
  <c r="AW711" i="14" s="1"/>
  <c r="G620" i="14"/>
  <c r="AV620" i="14" s="1"/>
  <c r="AW620" i="14" s="1"/>
  <c r="AJ517" i="14"/>
  <c r="AJ445" i="14" s="1"/>
  <c r="X1158" i="14"/>
  <c r="AJ764" i="14"/>
  <c r="M517" i="14"/>
  <c r="M445" i="14" s="1"/>
  <c r="G1033" i="14"/>
  <c r="AV1033" i="14" s="1"/>
  <c r="AW1033" i="14" s="1"/>
  <c r="AI831" i="14"/>
  <c r="AI1225" i="14"/>
  <c r="G1159" i="14"/>
  <c r="AV1159" i="14" s="1"/>
  <c r="AW1159" i="14" s="1"/>
  <c r="AK517" i="14"/>
  <c r="S517" i="14"/>
  <c r="AB517" i="14"/>
  <c r="AB449" i="14"/>
  <c r="AB445" i="14" s="1"/>
  <c r="Q898" i="14"/>
  <c r="G31" i="13"/>
  <c r="K1466" i="12" s="1"/>
  <c r="AU904" i="14"/>
  <c r="N898" i="14"/>
  <c r="AN898" i="14"/>
  <c r="AB898" i="14"/>
  <c r="AF898" i="14"/>
  <c r="Z898" i="14"/>
  <c r="X898" i="14"/>
  <c r="R898" i="14"/>
  <c r="L898" i="14"/>
  <c r="P898" i="14"/>
  <c r="AS898" i="14"/>
  <c r="AT898" i="14"/>
  <c r="AQ898" i="14"/>
  <c r="AM898" i="14"/>
  <c r="AL898" i="14"/>
  <c r="AU918" i="14"/>
  <c r="AU925" i="14"/>
  <c r="AI898" i="14"/>
  <c r="AU899" i="14"/>
  <c r="AE898" i="14"/>
  <c r="J898" i="14"/>
  <c r="AA898" i="14"/>
  <c r="U898" i="14"/>
  <c r="W898" i="14"/>
  <c r="S898" i="14"/>
  <c r="AH898" i="14"/>
  <c r="G904" i="14"/>
  <c r="AV904" i="14" s="1"/>
  <c r="AW904" i="14" s="1"/>
  <c r="O898" i="14"/>
  <c r="K898" i="14"/>
  <c r="G918" i="14"/>
  <c r="AV918" i="14" s="1"/>
  <c r="AW918" i="14" s="1"/>
  <c r="G899" i="14"/>
  <c r="AV899" i="14" s="1"/>
  <c r="AW899" i="14" s="1"/>
  <c r="AN1364" i="14"/>
  <c r="G1185" i="14"/>
  <c r="AV1185" i="14" s="1"/>
  <c r="AW1185" i="14" s="1"/>
  <c r="G1226" i="14"/>
  <c r="AV1226" i="14" s="1"/>
  <c r="AW1226" i="14" s="1"/>
  <c r="Q311" i="14"/>
  <c r="AU252" i="14"/>
  <c r="S105" i="14"/>
  <c r="AQ105" i="14"/>
  <c r="V449" i="14"/>
  <c r="AT449" i="14"/>
  <c r="R449" i="14"/>
  <c r="AM517" i="14"/>
  <c r="J517" i="14"/>
  <c r="Y517" i="14"/>
  <c r="H1032" i="14"/>
  <c r="V1032" i="14"/>
  <c r="M1292" i="14"/>
  <c r="N1364" i="14"/>
  <c r="AA1364" i="14"/>
  <c r="O1364" i="14"/>
  <c r="Z1225" i="14"/>
  <c r="AS1158" i="14"/>
  <c r="R1158" i="14"/>
  <c r="G1319" i="14"/>
  <c r="AV1319" i="14" s="1"/>
  <c r="AW1319" i="14" s="1"/>
  <c r="AB1292" i="14"/>
  <c r="AM1225" i="14"/>
  <c r="R1364" i="14"/>
  <c r="AM1158" i="14"/>
  <c r="AG1158" i="14"/>
  <c r="AP1225" i="14"/>
  <c r="AL1158" i="14"/>
  <c r="AS1099" i="14"/>
  <c r="AK1158" i="14"/>
  <c r="T1032" i="14"/>
  <c r="AD1032" i="14"/>
  <c r="AF1364" i="14"/>
  <c r="G832" i="14"/>
  <c r="AV832" i="14" s="1"/>
  <c r="AW832" i="14" s="1"/>
  <c r="AP105" i="14"/>
  <c r="X145" i="14"/>
  <c r="AE517" i="14"/>
  <c r="Q517" i="14"/>
  <c r="S1292" i="14"/>
  <c r="AP1292" i="14"/>
  <c r="AT1364" i="14"/>
  <c r="Q1364" i="14"/>
  <c r="L1099" i="14"/>
  <c r="P1099" i="14"/>
  <c r="K1099" i="14"/>
  <c r="AF831" i="14"/>
  <c r="AI764" i="14"/>
  <c r="Z764" i="14"/>
  <c r="G724" i="14"/>
  <c r="AV724" i="14" s="1"/>
  <c r="AW724" i="14" s="1"/>
  <c r="X1364" i="14"/>
  <c r="G966" i="14"/>
  <c r="AV966" i="14" s="1"/>
  <c r="AW966" i="14" s="1"/>
  <c r="G1293" i="14"/>
  <c r="AV1293" i="14" s="1"/>
  <c r="AW1293" i="14" s="1"/>
  <c r="R105" i="14"/>
  <c r="T311" i="14"/>
  <c r="I517" i="14"/>
  <c r="AG764" i="14"/>
  <c r="AH1292" i="14"/>
  <c r="G1382" i="14"/>
  <c r="M1225" i="14"/>
  <c r="U1158" i="14"/>
  <c r="AO831" i="14"/>
  <c r="AB965" i="14"/>
  <c r="I965" i="14"/>
  <c r="N517" i="14"/>
  <c r="P1364" i="14"/>
  <c r="AO378" i="14"/>
  <c r="V378" i="14"/>
  <c r="AK449" i="14"/>
  <c r="O517" i="14"/>
  <c r="J1032" i="14"/>
  <c r="AL1032" i="14"/>
  <c r="AN1292" i="14"/>
  <c r="N1292" i="14"/>
  <c r="Z1292" i="14"/>
  <c r="AM1292" i="14"/>
  <c r="AO1225" i="14"/>
  <c r="M1099" i="14"/>
  <c r="V1099" i="14"/>
  <c r="AJ1225" i="14"/>
  <c r="N1225" i="14"/>
  <c r="AQ1158" i="14"/>
  <c r="M1158" i="14"/>
  <c r="T965" i="14"/>
  <c r="H1364" i="14"/>
  <c r="AE105" i="14"/>
  <c r="AK1032" i="14"/>
  <c r="AS965" i="14"/>
  <c r="L965" i="14"/>
  <c r="G1231" i="14"/>
  <c r="AV1231" i="14" s="1"/>
  <c r="AW1231" i="14" s="1"/>
  <c r="AG378" i="14"/>
  <c r="AC449" i="14"/>
  <c r="Z449" i="14"/>
  <c r="AH517" i="14"/>
  <c r="AN517" i="14"/>
  <c r="AI517" i="14"/>
  <c r="AI445" i="14" s="1"/>
  <c r="AE1032" i="14"/>
  <c r="X1292" i="14"/>
  <c r="AK1292" i="14"/>
  <c r="P1225" i="14"/>
  <c r="Y1225" i="14"/>
  <c r="AT1292" i="14"/>
  <c r="R1292" i="14"/>
  <c r="O1225" i="14"/>
  <c r="AF1225" i="14"/>
  <c r="Q1099" i="14"/>
  <c r="AA1158" i="14"/>
  <c r="G737" i="14"/>
  <c r="AV737" i="14" s="1"/>
  <c r="AW737" i="14" s="1"/>
  <c r="U449" i="14"/>
  <c r="U445" i="14" s="1"/>
  <c r="Z517" i="14"/>
  <c r="AO517" i="14"/>
  <c r="AA517" i="14"/>
  <c r="AA445" i="14" s="1"/>
  <c r="S1032" i="14"/>
  <c r="AQ1292" i="14"/>
  <c r="AC1292" i="14"/>
  <c r="K1158" i="14"/>
  <c r="T1099" i="14"/>
  <c r="AJ1099" i="14"/>
  <c r="I1032" i="14"/>
  <c r="AR1292" i="14"/>
  <c r="S1158" i="14"/>
  <c r="AI1099" i="14"/>
  <c r="U965" i="14"/>
  <c r="AE449" i="14"/>
  <c r="AC1225" i="14"/>
  <c r="T1225" i="14"/>
  <c r="L1158" i="14"/>
  <c r="AR831" i="14"/>
  <c r="AB311" i="14"/>
  <c r="L311" i="14"/>
  <c r="AN378" i="14"/>
  <c r="AR311" i="14"/>
  <c r="AU294" i="14"/>
  <c r="G238" i="14"/>
  <c r="AV238" i="14" s="1"/>
  <c r="AW238" i="14" s="1"/>
  <c r="Q174" i="14"/>
  <c r="AG174" i="14"/>
  <c r="H145" i="14"/>
  <c r="N105" i="14"/>
  <c r="Y145" i="14"/>
  <c r="X174" i="14"/>
  <c r="AU189" i="14"/>
  <c r="AT378" i="14"/>
  <c r="J105" i="14"/>
  <c r="Y449" i="14"/>
  <c r="W449" i="14"/>
  <c r="AF517" i="14"/>
  <c r="G992" i="14"/>
  <c r="AV992" i="14" s="1"/>
  <c r="AW992" i="14" s="1"/>
  <c r="AS1292" i="14"/>
  <c r="AE1292" i="14"/>
  <c r="AD1364" i="14"/>
  <c r="AQ1364" i="14"/>
  <c r="U1364" i="14"/>
  <c r="AR1364" i="14"/>
  <c r="U1225" i="14"/>
  <c r="J1158" i="14"/>
  <c r="AB1099" i="14"/>
  <c r="L1225" i="14"/>
  <c r="AD1158" i="14"/>
  <c r="Y1099" i="14"/>
  <c r="S449" i="14"/>
  <c r="S445" i="14" s="1"/>
  <c r="AR105" i="14"/>
  <c r="AG449" i="14"/>
  <c r="AP449" i="14"/>
  <c r="W517" i="14"/>
  <c r="X517" i="14"/>
  <c r="G672" i="14"/>
  <c r="AV672" i="14" s="1"/>
  <c r="AW672" i="14" s="1"/>
  <c r="AU837" i="14"/>
  <c r="J1292" i="14"/>
  <c r="AI1364" i="14"/>
  <c r="M1364" i="14"/>
  <c r="AN1225" i="14"/>
  <c r="J1225" i="14"/>
  <c r="AJ1364" i="14"/>
  <c r="AH1364" i="14"/>
  <c r="V1158" i="14"/>
  <c r="AB831" i="14"/>
  <c r="Q105" i="14"/>
  <c r="AO449" i="14"/>
  <c r="AH449" i="14"/>
  <c r="R1032" i="14"/>
  <c r="O1032" i="14"/>
  <c r="AO1292" i="14"/>
  <c r="AM1364" i="14"/>
  <c r="AB1364" i="14"/>
  <c r="AK1099" i="14"/>
  <c r="N1158" i="14"/>
  <c r="Z965" i="14"/>
  <c r="T831" i="14"/>
  <c r="AI105" i="14"/>
  <c r="Y105" i="14"/>
  <c r="AP378" i="14"/>
  <c r="AM449" i="14"/>
  <c r="AI1292" i="14"/>
  <c r="U1292" i="14"/>
  <c r="AG1292" i="14"/>
  <c r="S1364" i="14"/>
  <c r="AO1364" i="14"/>
  <c r="T1364" i="14"/>
  <c r="AG1225" i="14"/>
  <c r="AR1158" i="14"/>
  <c r="AQ1099" i="14"/>
  <c r="AC965" i="14"/>
  <c r="R965" i="14"/>
  <c r="G685" i="14"/>
  <c r="AV685" i="14" s="1"/>
  <c r="AW685" i="14" s="1"/>
  <c r="I378" i="14"/>
  <c r="K1364" i="14"/>
  <c r="AG1364" i="14"/>
  <c r="L1364" i="14"/>
  <c r="AP1158" i="14"/>
  <c r="AJ1158" i="14"/>
  <c r="AR965" i="14"/>
  <c r="G698" i="14"/>
  <c r="AV698" i="14" s="1"/>
  <c r="AW698" i="14" s="1"/>
  <c r="AO105" i="14"/>
  <c r="AC174" i="14"/>
  <c r="AU273" i="14"/>
  <c r="AU12" i="14"/>
  <c r="AU175" i="14"/>
  <c r="AU137" i="14"/>
  <c r="AU217" i="14"/>
  <c r="AU203" i="14"/>
  <c r="L145" i="14"/>
  <c r="AM105" i="14"/>
  <c r="G130" i="14"/>
  <c r="AV130" i="14" s="1"/>
  <c r="AW130" i="14" s="1"/>
  <c r="G25" i="14"/>
  <c r="AL449" i="14"/>
  <c r="K764" i="14"/>
  <c r="N831" i="14"/>
  <c r="AD1292" i="14"/>
  <c r="Q1292" i="14"/>
  <c r="AH1158" i="14"/>
  <c r="H1225" i="14"/>
  <c r="X1225" i="14"/>
  <c r="AR1225" i="14"/>
  <c r="AB1158" i="14"/>
  <c r="M965" i="14"/>
  <c r="AJ965" i="14"/>
  <c r="AA1032" i="14"/>
  <c r="AH105" i="14"/>
  <c r="I311" i="14"/>
  <c r="AO145" i="14"/>
  <c r="V145" i="14"/>
  <c r="I449" i="14"/>
  <c r="AF449" i="14"/>
  <c r="AD449" i="14"/>
  <c r="AC1032" i="14"/>
  <c r="V1292" i="14"/>
  <c r="I1292" i="14"/>
  <c r="Z1158" i="14"/>
  <c r="AK1225" i="14"/>
  <c r="AR1099" i="14"/>
  <c r="AB1225" i="14"/>
  <c r="AE1158" i="14"/>
  <c r="AT1158" i="14"/>
  <c r="AO1099" i="14"/>
  <c r="T1158" i="14"/>
  <c r="AE965" i="14"/>
  <c r="AH965" i="14"/>
  <c r="AU1298" i="14"/>
  <c r="G1298" i="14"/>
  <c r="AV1298" i="14" s="1"/>
  <c r="AW1298" i="14" s="1"/>
  <c r="AO1032" i="14"/>
  <c r="X1032" i="14"/>
  <c r="AU1038" i="14"/>
  <c r="P1032" i="14"/>
  <c r="AN1032" i="14"/>
  <c r="G1038" i="14"/>
  <c r="AV1038" i="14" s="1"/>
  <c r="AW1038" i="14" s="1"/>
  <c r="AF1032" i="14"/>
  <c r="AU1033" i="14"/>
  <c r="AG965" i="14"/>
  <c r="G925" i="14"/>
  <c r="AV925" i="14" s="1"/>
  <c r="AW925" i="14" s="1"/>
  <c r="G837" i="14"/>
  <c r="AV837" i="14" s="1"/>
  <c r="AW837" i="14" s="1"/>
  <c r="AG831" i="14"/>
  <c r="M831" i="14"/>
  <c r="G858" i="14"/>
  <c r="AV858" i="14" s="1"/>
  <c r="AW858" i="14" s="1"/>
  <c r="AN764" i="14"/>
  <c r="G770" i="14"/>
  <c r="AV770" i="14" s="1"/>
  <c r="AW770" i="14" s="1"/>
  <c r="AF764" i="14"/>
  <c r="X764" i="14"/>
  <c r="P764" i="14"/>
  <c r="H764" i="14"/>
  <c r="AU770" i="14"/>
  <c r="G765" i="14"/>
  <c r="AV765" i="14" s="1"/>
  <c r="AW765" i="14" s="1"/>
  <c r="AU765" i="14"/>
  <c r="T445" i="14"/>
  <c r="K517" i="14"/>
  <c r="P517" i="14"/>
  <c r="AK445" i="14"/>
  <c r="AT445" i="14"/>
  <c r="H517" i="14"/>
  <c r="AU672" i="14"/>
  <c r="AU518" i="14"/>
  <c r="R445" i="14"/>
  <c r="Z445" i="14"/>
  <c r="G518" i="14"/>
  <c r="AV518" i="14" s="1"/>
  <c r="AW518" i="14" s="1"/>
  <c r="AN449" i="14"/>
  <c r="G495" i="14"/>
  <c r="AV495" i="14" s="1"/>
  <c r="AW495" i="14" s="1"/>
  <c r="O449" i="14"/>
  <c r="O445" i="14" s="1"/>
  <c r="J449" i="14"/>
  <c r="AU495" i="14"/>
  <c r="Q449" i="14"/>
  <c r="P449" i="14"/>
  <c r="X449" i="14"/>
  <c r="G484" i="14"/>
  <c r="AV484" i="14" s="1"/>
  <c r="AW484" i="14" s="1"/>
  <c r="AU484" i="14"/>
  <c r="G473" i="14"/>
  <c r="AV473" i="14" s="1"/>
  <c r="AW473" i="14" s="1"/>
  <c r="AU473" i="14"/>
  <c r="H449" i="14"/>
  <c r="G462" i="14"/>
  <c r="AV462" i="14" s="1"/>
  <c r="AW462" i="14" s="1"/>
  <c r="AU462" i="14"/>
  <c r="AU450" i="14"/>
  <c r="G450" i="14"/>
  <c r="AV450" i="14" s="1"/>
  <c r="AW450" i="14" s="1"/>
  <c r="AU379" i="14"/>
  <c r="AA105" i="14"/>
  <c r="T105" i="14"/>
  <c r="AL311" i="14"/>
  <c r="H311" i="14"/>
  <c r="AA174" i="14"/>
  <c r="AF174" i="14"/>
  <c r="N174" i="14"/>
  <c r="G217" i="14"/>
  <c r="AV217" i="14" s="1"/>
  <c r="AW217" i="14" s="1"/>
  <c r="K174" i="14"/>
  <c r="AP174" i="14"/>
  <c r="U174" i="14"/>
  <c r="AU130" i="14"/>
  <c r="K105" i="14"/>
  <c r="L105" i="14"/>
  <c r="I105" i="14"/>
  <c r="O105" i="14"/>
  <c r="G287" i="14"/>
  <c r="AV287" i="14" s="1"/>
  <c r="AW287" i="14" s="1"/>
  <c r="G224" i="14"/>
  <c r="AV224" i="14" s="1"/>
  <c r="AW224" i="14" s="1"/>
  <c r="S174" i="14"/>
  <c r="AT174" i="14"/>
  <c r="AU167" i="14"/>
  <c r="G12" i="14"/>
  <c r="G137" i="14"/>
  <c r="AV137" i="14" s="1"/>
  <c r="AW137" i="14" s="1"/>
  <c r="AD105" i="14"/>
  <c r="J174" i="14"/>
  <c r="R378" i="14"/>
  <c r="Y174" i="14"/>
  <c r="AQ174" i="14"/>
  <c r="G210" i="14"/>
  <c r="AV210" i="14" s="1"/>
  <c r="AW210" i="14" s="1"/>
  <c r="AU266" i="14"/>
  <c r="AU238" i="14"/>
  <c r="AU224" i="14"/>
  <c r="AM174" i="14"/>
  <c r="AU196" i="14"/>
  <c r="AI311" i="14"/>
  <c r="G294" i="14"/>
  <c r="AV294" i="14" s="1"/>
  <c r="AW294" i="14" s="1"/>
  <c r="AU287" i="14"/>
  <c r="AU303" i="14"/>
  <c r="AU259" i="14"/>
  <c r="AU245" i="14"/>
  <c r="AN174" i="14"/>
  <c r="AH174" i="14"/>
  <c r="AI174" i="14"/>
  <c r="I174" i="14"/>
  <c r="G189" i="14"/>
  <c r="AV189" i="14" s="1"/>
  <c r="AW189" i="14" s="1"/>
  <c r="AS174" i="14"/>
  <c r="G175" i="14"/>
  <c r="AV175" i="14" s="1"/>
  <c r="AW175" i="14" s="1"/>
  <c r="AB145" i="14"/>
  <c r="G182" i="14"/>
  <c r="AV182" i="14" s="1"/>
  <c r="AW182" i="14" s="1"/>
  <c r="AT145" i="14"/>
  <c r="AU100" i="14"/>
  <c r="P174" i="14"/>
  <c r="G160" i="14"/>
  <c r="AV160" i="14" s="1"/>
  <c r="AW160" i="14" s="1"/>
  <c r="AO174" i="14"/>
  <c r="G245" i="14"/>
  <c r="AV245" i="14" s="1"/>
  <c r="AW245" i="14" s="1"/>
  <c r="AD174" i="14"/>
  <c r="Z174" i="14"/>
  <c r="AK174" i="14"/>
  <c r="AU231" i="14"/>
  <c r="AU312" i="14"/>
  <c r="P105" i="14"/>
  <c r="P99" i="14" s="1"/>
  <c r="AF378" i="14"/>
  <c r="AU405" i="14"/>
  <c r="AU280" i="14"/>
  <c r="V174" i="14"/>
  <c r="AE174" i="14"/>
  <c r="AU304" i="14"/>
  <c r="AU25" i="14"/>
  <c r="AO311" i="14"/>
  <c r="G405" i="14"/>
  <c r="AV405" i="14" s="1"/>
  <c r="AW405" i="14" s="1"/>
  <c r="G280" i="14"/>
  <c r="AV280" i="14" s="1"/>
  <c r="AW280" i="14" s="1"/>
  <c r="W174" i="14"/>
  <c r="Z105" i="14"/>
  <c r="G167" i="14"/>
  <c r="AV167" i="14" s="1"/>
  <c r="AW167" i="14" s="1"/>
  <c r="AC105" i="14"/>
  <c r="AB105" i="14"/>
  <c r="V105" i="14"/>
  <c r="R174" i="14"/>
  <c r="K311" i="14"/>
  <c r="L174" i="14"/>
  <c r="AJ174" i="14"/>
  <c r="AJ99" i="14" s="1"/>
  <c r="H174" i="14"/>
  <c r="AH378" i="14"/>
  <c r="G259" i="14"/>
  <c r="AV259" i="14" s="1"/>
  <c r="AW259" i="14" s="1"/>
  <c r="AB174" i="14"/>
  <c r="AL174" i="14"/>
  <c r="F152" i="14"/>
  <c r="AN105" i="14"/>
  <c r="Z378" i="14"/>
  <c r="G196" i="14"/>
  <c r="AV196" i="14" s="1"/>
  <c r="AW196" i="14" s="1"/>
  <c r="AU160" i="14"/>
  <c r="AF105" i="14"/>
  <c r="F99" i="14"/>
  <c r="F11" i="14" s="1"/>
  <c r="G266" i="14"/>
  <c r="AV266" i="14" s="1"/>
  <c r="AW266" i="14" s="1"/>
  <c r="G203" i="14"/>
  <c r="AV203" i="14" s="1"/>
  <c r="AW203" i="14" s="1"/>
  <c r="G273" i="14"/>
  <c r="AV273" i="14" s="1"/>
  <c r="AW273" i="14" s="1"/>
  <c r="T174" i="14"/>
  <c r="AR174" i="14"/>
  <c r="AU182" i="14"/>
  <c r="G303" i="14"/>
  <c r="AV303" i="14" s="1"/>
  <c r="AW303" i="14" s="1"/>
  <c r="X105" i="14"/>
  <c r="X99" i="14" s="1"/>
  <c r="W105" i="14"/>
  <c r="N311" i="14"/>
  <c r="AJ311" i="14"/>
  <c r="J378" i="14"/>
  <c r="AU210" i="14"/>
  <c r="G100" i="14"/>
  <c r="AV100" i="14" s="1"/>
  <c r="AW100" i="14" s="1"/>
  <c r="G304" i="14"/>
  <c r="AV304" i="14" s="1"/>
  <c r="AW304" i="14" s="1"/>
  <c r="O174" i="14"/>
  <c r="AA311" i="14"/>
  <c r="G252" i="14"/>
  <c r="AV252" i="14" s="1"/>
  <c r="AW252" i="14" s="1"/>
  <c r="AK105" i="14"/>
  <c r="G231" i="14"/>
  <c r="AV231" i="14" s="1"/>
  <c r="AW231" i="14" s="1"/>
  <c r="G379" i="14"/>
  <c r="AV379" i="14" s="1"/>
  <c r="AW379" i="14" s="1"/>
  <c r="AF311" i="14"/>
  <c r="P311" i="14"/>
  <c r="X311" i="14"/>
  <c r="AH311" i="14"/>
  <c r="AC311" i="14"/>
  <c r="AN311" i="14"/>
  <c r="AP311" i="14"/>
  <c r="M311" i="14"/>
  <c r="J311" i="14"/>
  <c r="AT311" i="14"/>
  <c r="Z311" i="14"/>
  <c r="AS311" i="14"/>
  <c r="AD311" i="14"/>
  <c r="AK311" i="14"/>
  <c r="W311" i="14"/>
  <c r="O311" i="14"/>
  <c r="U311" i="14"/>
  <c r="AM311" i="14"/>
  <c r="G338" i="14"/>
  <c r="AV338" i="14" s="1"/>
  <c r="AW338" i="14" s="1"/>
  <c r="AU338" i="14"/>
  <c r="AE311" i="14"/>
  <c r="AG311" i="14"/>
  <c r="Y311" i="14"/>
  <c r="AU317" i="14"/>
  <c r="G317" i="14"/>
  <c r="AV317" i="14" s="1"/>
  <c r="AW317" i="14" s="1"/>
  <c r="R311" i="14"/>
  <c r="O145" i="14"/>
  <c r="Z145" i="14"/>
  <c r="S145" i="14"/>
  <c r="K145" i="14"/>
  <c r="W145" i="14"/>
  <c r="AH145" i="14"/>
  <c r="AK145" i="14"/>
  <c r="AQ145" i="14"/>
  <c r="R145" i="14"/>
  <c r="AS145" i="14"/>
  <c r="AC145" i="14"/>
  <c r="AI145" i="14"/>
  <c r="J145" i="14"/>
  <c r="U145" i="14"/>
  <c r="AA145" i="14"/>
  <c r="M145" i="14"/>
  <c r="AM145" i="14"/>
  <c r="AE145" i="14"/>
  <c r="AP145" i="14"/>
  <c r="G123" i="14"/>
  <c r="AV123" i="14" s="1"/>
  <c r="AW123" i="14" s="1"/>
  <c r="AT105" i="14"/>
  <c r="AU123" i="14"/>
  <c r="AL105" i="14"/>
  <c r="M105" i="14"/>
  <c r="G116" i="14"/>
  <c r="AV116" i="14" s="1"/>
  <c r="AW116" i="14" s="1"/>
  <c r="AU116" i="14"/>
  <c r="AG105" i="14"/>
  <c r="H105" i="14"/>
  <c r="U105" i="14"/>
  <c r="AS105" i="14"/>
  <c r="G106" i="14"/>
  <c r="AV106" i="14" s="1"/>
  <c r="AW106" i="14" s="1"/>
  <c r="AU106" i="14"/>
  <c r="G54" i="14"/>
  <c r="AV54" i="14" s="1"/>
  <c r="AU54" i="14"/>
  <c r="I53" i="14"/>
  <c r="I34" i="14" s="1"/>
  <c r="AA34" i="14"/>
  <c r="G62" i="14"/>
  <c r="AV62" i="14" s="1"/>
  <c r="AT34" i="14"/>
  <c r="AU149" i="14"/>
  <c r="AD34" i="14"/>
  <c r="G153" i="14"/>
  <c r="AV153" i="14" s="1"/>
  <c r="AW153" i="14" s="1"/>
  <c r="G40" i="14"/>
  <c r="AV40" i="14" s="1"/>
  <c r="G35" i="14"/>
  <c r="AV35" i="14" s="1"/>
  <c r="N34" i="14"/>
  <c r="AL34" i="14"/>
  <c r="V34" i="14"/>
  <c r="H34" i="14"/>
  <c r="G147" i="14"/>
  <c r="P34" i="14"/>
  <c r="X34" i="14"/>
  <c r="AF34" i="14"/>
  <c r="AN34" i="14"/>
  <c r="J34" i="14"/>
  <c r="R34" i="14"/>
  <c r="Z34" i="14"/>
  <c r="AH34" i="14"/>
  <c r="AP34" i="14"/>
  <c r="K34" i="14"/>
  <c r="S34" i="14"/>
  <c r="AI34" i="14"/>
  <c r="AQ34" i="14"/>
  <c r="M34" i="14"/>
  <c r="U34" i="14"/>
  <c r="AC34" i="14"/>
  <c r="AK34" i="14"/>
  <c r="AS34" i="14"/>
  <c r="AV149" i="14"/>
  <c r="AW149" i="14" s="1"/>
  <c r="AV152" i="14"/>
  <c r="AW152" i="14" s="1"/>
  <c r="O34" i="14"/>
  <c r="W34" i="14"/>
  <c r="AE34" i="14"/>
  <c r="AM34" i="14"/>
  <c r="AV150" i="14"/>
  <c r="AW150" i="14" s="1"/>
  <c r="AU53" i="14"/>
  <c r="AU35" i="14"/>
  <c r="Q34" i="14"/>
  <c r="Y34" i="14"/>
  <c r="AG34" i="14"/>
  <c r="AO34" i="14"/>
  <c r="AU40" i="14"/>
  <c r="AU153" i="14"/>
  <c r="L34" i="14"/>
  <c r="T34" i="14"/>
  <c r="AB34" i="14"/>
  <c r="AJ34" i="14"/>
  <c r="AR34" i="14"/>
  <c r="AU62" i="14"/>
  <c r="AU147" i="14"/>
  <c r="I30" i="13"/>
  <c r="AG17" i="6"/>
  <c r="AD62" i="6"/>
  <c r="AE62" i="6"/>
  <c r="AF62" i="6"/>
  <c r="X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Y62" i="6"/>
  <c r="Z62" i="6"/>
  <c r="AA62" i="6"/>
  <c r="AB62" i="6"/>
  <c r="AC62" i="6"/>
  <c r="G62" i="6"/>
  <c r="Q445" i="14" l="1"/>
  <c r="K445" i="14"/>
  <c r="AC445" i="14"/>
  <c r="AH445" i="14"/>
  <c r="AE445" i="14"/>
  <c r="V445" i="14"/>
  <c r="V11" i="14" s="1"/>
  <c r="AS445" i="14"/>
  <c r="AP445" i="14"/>
  <c r="L445" i="14"/>
  <c r="G53" i="14"/>
  <c r="AV53" i="14" s="1"/>
  <c r="AL99" i="14"/>
  <c r="S99" i="14"/>
  <c r="S11" i="14" s="1"/>
  <c r="AD445" i="14"/>
  <c r="AM445" i="14"/>
  <c r="W445" i="14"/>
  <c r="AR99" i="14"/>
  <c r="Q99" i="14"/>
  <c r="Q11" i="14" s="1"/>
  <c r="AR445" i="14"/>
  <c r="AO445" i="14"/>
  <c r="AL445" i="14"/>
  <c r="AB99" i="14"/>
  <c r="I445" i="14"/>
  <c r="Y445" i="14"/>
  <c r="AQ99" i="14"/>
  <c r="AN445" i="14"/>
  <c r="Y99" i="14"/>
  <c r="AG445" i="14"/>
  <c r="AF445" i="14"/>
  <c r="G750" i="14"/>
  <c r="AV750" i="14" s="1"/>
  <c r="AW750" i="14" s="1"/>
  <c r="AG99" i="14"/>
  <c r="AG11" i="14" s="1"/>
  <c r="AO99" i="14"/>
  <c r="AO11" i="14" s="1"/>
  <c r="J445" i="14"/>
  <c r="N445" i="14"/>
  <c r="T99" i="14"/>
  <c r="T11" i="14" s="1"/>
  <c r="AH99" i="14"/>
  <c r="AH11" i="14" s="1"/>
  <c r="AP99" i="14"/>
  <c r="AE99" i="14"/>
  <c r="AU1292" i="14"/>
  <c r="AU1099" i="14"/>
  <c r="AU1158" i="14"/>
  <c r="AT99" i="14"/>
  <c r="J99" i="14"/>
  <c r="J11" i="14" s="1"/>
  <c r="I99" i="14"/>
  <c r="N99" i="14"/>
  <c r="G1032" i="14"/>
  <c r="AV1032" i="14" s="1"/>
  <c r="AW1032" i="14" s="1"/>
  <c r="G1099" i="14"/>
  <c r="AV1099" i="14" s="1"/>
  <c r="AW1099" i="14" s="1"/>
  <c r="AF99" i="14"/>
  <c r="V99" i="14"/>
  <c r="G1225" i="14"/>
  <c r="AV1225" i="14" s="1"/>
  <c r="AW1225" i="14" s="1"/>
  <c r="AN99" i="14"/>
  <c r="AN11" i="14" s="1"/>
  <c r="L99" i="14"/>
  <c r="L11" i="14" s="1"/>
  <c r="AD99" i="14"/>
  <c r="G965" i="14"/>
  <c r="AV965" i="14" s="1"/>
  <c r="AW965" i="14" s="1"/>
  <c r="AM99" i="14"/>
  <c r="AM11" i="14" s="1"/>
  <c r="G1158" i="14"/>
  <c r="AV1158" i="14" s="1"/>
  <c r="AW1158" i="14" s="1"/>
  <c r="AU1225" i="14"/>
  <c r="X445" i="14"/>
  <c r="AU1364" i="14"/>
  <c r="Z99" i="14"/>
  <c r="Z11" i="14" s="1"/>
  <c r="AA99" i="14"/>
  <c r="G1364" i="14"/>
  <c r="AV1364" i="14" s="1"/>
  <c r="AW1364" i="14" s="1"/>
  <c r="R99" i="14"/>
  <c r="G1292" i="14"/>
  <c r="AV1292" i="14" s="1"/>
  <c r="AW1292" i="14" s="1"/>
  <c r="K99" i="14"/>
  <c r="AU1032" i="14"/>
  <c r="AU965" i="14"/>
  <c r="AU898" i="14"/>
  <c r="G898" i="14"/>
  <c r="AV898" i="14" s="1"/>
  <c r="AW898" i="14" s="1"/>
  <c r="AU831" i="14"/>
  <c r="G831" i="14"/>
  <c r="AV831" i="14" s="1"/>
  <c r="AW831" i="14" s="1"/>
  <c r="G764" i="14"/>
  <c r="AV764" i="14" s="1"/>
  <c r="AW764" i="14" s="1"/>
  <c r="AU764" i="14"/>
  <c r="P445" i="14"/>
  <c r="P11" i="14" s="1"/>
  <c r="AU517" i="14"/>
  <c r="H445" i="14"/>
  <c r="G517" i="14"/>
  <c r="AV517" i="14" s="1"/>
  <c r="AW517" i="14" s="1"/>
  <c r="G449" i="14"/>
  <c r="AV449" i="14" s="1"/>
  <c r="AW449" i="14" s="1"/>
  <c r="AU449" i="14"/>
  <c r="W99" i="14"/>
  <c r="W11" i="14" s="1"/>
  <c r="O99" i="14"/>
  <c r="O11" i="14" s="1"/>
  <c r="AI99" i="14"/>
  <c r="AI11" i="14" s="1"/>
  <c r="AU174" i="14"/>
  <c r="AS99" i="14"/>
  <c r="AS11" i="14" s="1"/>
  <c r="G378" i="14"/>
  <c r="AV378" i="14" s="1"/>
  <c r="AW378" i="14" s="1"/>
  <c r="AU378" i="14"/>
  <c r="AC99" i="14"/>
  <c r="AC11" i="14" s="1"/>
  <c r="H99" i="14"/>
  <c r="AK99" i="14"/>
  <c r="AK11" i="14" s="1"/>
  <c r="G174" i="14"/>
  <c r="AV174" i="14" s="1"/>
  <c r="AW174" i="14" s="1"/>
  <c r="AU311" i="14"/>
  <c r="G311" i="14"/>
  <c r="AV311" i="14" s="1"/>
  <c r="AW311" i="14" s="1"/>
  <c r="AJ11" i="14"/>
  <c r="M99" i="14"/>
  <c r="M11" i="14" s="1"/>
  <c r="N11" i="14"/>
  <c r="U99" i="14"/>
  <c r="U11" i="14" s="1"/>
  <c r="AL11" i="14"/>
  <c r="AT11" i="14"/>
  <c r="AU105" i="14"/>
  <c r="G105" i="14"/>
  <c r="AV105" i="14" s="1"/>
  <c r="AW105" i="14" s="1"/>
  <c r="AA11" i="14"/>
  <c r="AQ11" i="14"/>
  <c r="AU146" i="14"/>
  <c r="X11" i="14"/>
  <c r="G146" i="14"/>
  <c r="AV146" i="14" s="1"/>
  <c r="AW146" i="14" s="1"/>
  <c r="AB11" i="14"/>
  <c r="AF11" i="14"/>
  <c r="G34" i="14"/>
  <c r="AV34" i="14" s="1"/>
  <c r="G145" i="14"/>
  <c r="AV145" i="14" s="1"/>
  <c r="AW145" i="14" s="1"/>
  <c r="R11" i="14"/>
  <c r="AP11" i="14"/>
  <c r="AE11" i="14"/>
  <c r="F148" i="14"/>
  <c r="AV148" i="14" s="1"/>
  <c r="AW148" i="14" s="1"/>
  <c r="AV147" i="14"/>
  <c r="AW147" i="14" s="1"/>
  <c r="AU34" i="14"/>
  <c r="AU145" i="14"/>
  <c r="I31" i="13"/>
  <c r="M1466" i="12" s="1"/>
  <c r="J30" i="13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H33" i="6"/>
  <c r="K11" i="14" l="1"/>
  <c r="I11" i="14"/>
  <c r="G36" i="13" s="1"/>
  <c r="AD11" i="14"/>
  <c r="AR11" i="14"/>
  <c r="Y11" i="14"/>
  <c r="W37" i="15" s="1"/>
  <c r="S36" i="13"/>
  <c r="S37" i="13" s="1"/>
  <c r="S38" i="13" s="1"/>
  <c r="S37" i="15"/>
  <c r="M36" i="13"/>
  <c r="M37" i="13" s="1"/>
  <c r="M38" i="13" s="1"/>
  <c r="M37" i="15"/>
  <c r="M38" i="15" s="1"/>
  <c r="M39" i="15" s="1"/>
  <c r="AD36" i="13"/>
  <c r="AD37" i="13" s="1"/>
  <c r="AD38" i="13" s="1"/>
  <c r="AD37" i="15"/>
  <c r="Y36" i="13"/>
  <c r="Y37" i="13" s="1"/>
  <c r="Y38" i="13" s="1"/>
  <c r="Y37" i="15"/>
  <c r="Y38" i="15" s="1"/>
  <c r="Y39" i="15" s="1"/>
  <c r="L36" i="13"/>
  <c r="L37" i="13" s="1"/>
  <c r="L38" i="13" s="1"/>
  <c r="L37" i="15"/>
  <c r="L38" i="15" s="1"/>
  <c r="L39" i="15" s="1"/>
  <c r="U36" i="13"/>
  <c r="U37" i="13" s="1"/>
  <c r="U38" i="13" s="1"/>
  <c r="U37" i="15"/>
  <c r="X36" i="13"/>
  <c r="X37" i="13" s="1"/>
  <c r="X38" i="13" s="1"/>
  <c r="X37" i="15"/>
  <c r="X38" i="15" s="1"/>
  <c r="X39" i="15" s="1"/>
  <c r="J36" i="13"/>
  <c r="J37" i="13" s="1"/>
  <c r="J38" i="13" s="1"/>
  <c r="J37" i="15"/>
  <c r="J38" i="15" s="1"/>
  <c r="J39" i="15" s="1"/>
  <c r="G37" i="13"/>
  <c r="G38" i="13" s="1"/>
  <c r="G37" i="15"/>
  <c r="AF36" i="13"/>
  <c r="AF37" i="15"/>
  <c r="AE36" i="13"/>
  <c r="AE37" i="15"/>
  <c r="AC36" i="13"/>
  <c r="AC37" i="13" s="1"/>
  <c r="AC38" i="13" s="1"/>
  <c r="AC37" i="15"/>
  <c r="K36" i="13"/>
  <c r="K37" i="13" s="1"/>
  <c r="K38" i="13" s="1"/>
  <c r="K37" i="15"/>
  <c r="AA36" i="13"/>
  <c r="AA38" i="13" s="1"/>
  <c r="AA37" i="15"/>
  <c r="AA39" i="15" s="1"/>
  <c r="H36" i="13"/>
  <c r="H37" i="13" s="1"/>
  <c r="H38" i="13" s="1"/>
  <c r="H37" i="15"/>
  <c r="R36" i="13"/>
  <c r="R37" i="13" s="1"/>
  <c r="R38" i="13" s="1"/>
  <c r="R37" i="15"/>
  <c r="W36" i="13"/>
  <c r="W37" i="13" s="1"/>
  <c r="W38" i="13" s="1"/>
  <c r="T36" i="13"/>
  <c r="T37" i="13" s="1"/>
  <c r="T38" i="13" s="1"/>
  <c r="T37" i="15"/>
  <c r="I36" i="13"/>
  <c r="I37" i="15"/>
  <c r="I38" i="15" s="1"/>
  <c r="I39" i="15" s="1"/>
  <c r="V36" i="13"/>
  <c r="V37" i="13" s="1"/>
  <c r="V38" i="13" s="1"/>
  <c r="V37" i="15"/>
  <c r="V38" i="15" s="1"/>
  <c r="V39" i="15" s="1"/>
  <c r="P36" i="13"/>
  <c r="P37" i="13" s="1"/>
  <c r="P38" i="13" s="1"/>
  <c r="P37" i="15"/>
  <c r="O36" i="13"/>
  <c r="O37" i="13" s="1"/>
  <c r="O38" i="13" s="1"/>
  <c r="O37" i="15"/>
  <c r="O38" i="15" s="1"/>
  <c r="O39" i="15" s="1"/>
  <c r="Z36" i="13"/>
  <c r="Z38" i="13" s="1"/>
  <c r="Z37" i="15"/>
  <c r="Z39" i="15" s="1"/>
  <c r="Q36" i="13"/>
  <c r="Q37" i="13" s="1"/>
  <c r="Q38" i="13" s="1"/>
  <c r="Q37" i="15"/>
  <c r="AB36" i="13"/>
  <c r="AB38" i="13" s="1"/>
  <c r="AB37" i="15"/>
  <c r="AB39" i="15" s="1"/>
  <c r="N36" i="13"/>
  <c r="N37" i="13" s="1"/>
  <c r="N38" i="13" s="1"/>
  <c r="N37" i="15"/>
  <c r="N38" i="15" s="1"/>
  <c r="N39" i="15" s="1"/>
  <c r="I37" i="13"/>
  <c r="I38" i="13" s="1"/>
  <c r="G445" i="14"/>
  <c r="AV445" i="14" s="1"/>
  <c r="AW445" i="14" s="1"/>
  <c r="AU445" i="14"/>
  <c r="H11" i="14"/>
  <c r="G99" i="14"/>
  <c r="AV99" i="14" s="1"/>
  <c r="AW99" i="14" s="1"/>
  <c r="AU99" i="14"/>
  <c r="AW34" i="14"/>
  <c r="J31" i="13"/>
  <c r="N1466" i="12" s="1"/>
  <c r="K30" i="13"/>
  <c r="P1463" i="12"/>
  <c r="L1464" i="12"/>
  <c r="H26" i="15" s="1"/>
  <c r="Q1461" i="12"/>
  <c r="M1459" i="12"/>
  <c r="L1459" i="12"/>
  <c r="K1459" i="12"/>
  <c r="J1459" i="12"/>
  <c r="AD1458" i="12"/>
  <c r="AC1458" i="12"/>
  <c r="AB1458" i="12"/>
  <c r="AA1458" i="12"/>
  <c r="Z1458" i="12"/>
  <c r="Y1458" i="12"/>
  <c r="X1458" i="12"/>
  <c r="W1458" i="12"/>
  <c r="V1458" i="12"/>
  <c r="U1458" i="12"/>
  <c r="T1458" i="12"/>
  <c r="S1458" i="12"/>
  <c r="R1458" i="12"/>
  <c r="Q1458" i="12"/>
  <c r="P1458" i="12"/>
  <c r="O1458" i="12"/>
  <c r="N1458" i="12"/>
  <c r="M1458" i="12"/>
  <c r="L1458" i="12"/>
  <c r="K1458" i="12"/>
  <c r="J1458" i="12"/>
  <c r="K1454" i="12"/>
  <c r="L1454" i="12"/>
  <c r="M1454" i="12"/>
  <c r="N1454" i="12"/>
  <c r="O1454" i="12"/>
  <c r="P1454" i="12"/>
  <c r="Q1454" i="12"/>
  <c r="R1454" i="12"/>
  <c r="S1454" i="12"/>
  <c r="T1454" i="12"/>
  <c r="U1454" i="12"/>
  <c r="V1454" i="12"/>
  <c r="W1454" i="12"/>
  <c r="X1454" i="12"/>
  <c r="Y1454" i="12"/>
  <c r="Z1454" i="12"/>
  <c r="AA1454" i="12"/>
  <c r="AB1454" i="12"/>
  <c r="AC1454" i="12"/>
  <c r="AD1454" i="12"/>
  <c r="K1455" i="12"/>
  <c r="L1455" i="12"/>
  <c r="M1455" i="12"/>
  <c r="N1455" i="12"/>
  <c r="O1455" i="12"/>
  <c r="P1455" i="12"/>
  <c r="Q1455" i="12"/>
  <c r="R1455" i="12"/>
  <c r="S1455" i="12"/>
  <c r="T1455" i="12"/>
  <c r="U1455" i="12"/>
  <c r="V1455" i="12"/>
  <c r="W1455" i="12"/>
  <c r="X1455" i="12"/>
  <c r="Y1455" i="12"/>
  <c r="Z1455" i="12"/>
  <c r="AA1455" i="12"/>
  <c r="AB1455" i="12"/>
  <c r="AC1455" i="12"/>
  <c r="AD1455" i="12"/>
  <c r="K1456" i="12"/>
  <c r="L1456" i="12"/>
  <c r="M1456" i="12"/>
  <c r="N1456" i="12"/>
  <c r="O1456" i="12"/>
  <c r="P1456" i="12"/>
  <c r="Q1456" i="12"/>
  <c r="R1456" i="12"/>
  <c r="S1456" i="12"/>
  <c r="T1456" i="12"/>
  <c r="U1456" i="12"/>
  <c r="V1456" i="12"/>
  <c r="W1456" i="12"/>
  <c r="X1456" i="12"/>
  <c r="Y1456" i="12"/>
  <c r="Z1456" i="12"/>
  <c r="AA1456" i="12"/>
  <c r="AB1456" i="12"/>
  <c r="AC1456" i="12"/>
  <c r="AD1456" i="12"/>
  <c r="J1456" i="12"/>
  <c r="J1455" i="12"/>
  <c r="J1454" i="12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F24" i="6"/>
  <c r="H1467" i="12"/>
  <c r="G12" i="12"/>
  <c r="G11" i="12" s="1"/>
  <c r="K1464" i="12"/>
  <c r="G26" i="15" s="1"/>
  <c r="O1464" i="12"/>
  <c r="K26" i="15" s="1"/>
  <c r="Q1464" i="12"/>
  <c r="M26" i="15" s="1"/>
  <c r="R1464" i="12"/>
  <c r="N26" i="15" s="1"/>
  <c r="S1464" i="12"/>
  <c r="O26" i="15" s="1"/>
  <c r="V1464" i="12"/>
  <c r="R26" i="15" s="1"/>
  <c r="W1464" i="12"/>
  <c r="S26" i="15" s="1"/>
  <c r="Y1464" i="12"/>
  <c r="U26" i="15" s="1"/>
  <c r="Z1464" i="12"/>
  <c r="V26" i="15" s="1"/>
  <c r="AA1464" i="12"/>
  <c r="W26" i="15" s="1"/>
  <c r="AD1464" i="12"/>
  <c r="Z26" i="15" s="1"/>
  <c r="AE1464" i="12"/>
  <c r="AA26" i="15" s="1"/>
  <c r="AG1464" i="12"/>
  <c r="AC26" i="15" s="1"/>
  <c r="L1461" i="12"/>
  <c r="O1461" i="12"/>
  <c r="P1461" i="12"/>
  <c r="T1461" i="12"/>
  <c r="W1461" i="12"/>
  <c r="W1457" i="12" s="1"/>
  <c r="S25" i="15" s="1"/>
  <c r="X1461" i="12"/>
  <c r="AB1461" i="12"/>
  <c r="J1461" i="12"/>
  <c r="K1468" i="12"/>
  <c r="L1468" i="12"/>
  <c r="L1467" i="12" s="1"/>
  <c r="M1468" i="12"/>
  <c r="N1468" i="12"/>
  <c r="N1467" i="12" s="1"/>
  <c r="O1468" i="12"/>
  <c r="P1468" i="12"/>
  <c r="Q1468" i="12"/>
  <c r="R1468" i="12"/>
  <c r="R1467" i="12" s="1"/>
  <c r="S1468" i="12"/>
  <c r="T1468" i="12"/>
  <c r="U1468" i="12"/>
  <c r="V1468" i="12"/>
  <c r="V1467" i="12" s="1"/>
  <c r="W1468" i="12"/>
  <c r="W1467" i="12" s="1"/>
  <c r="X1468" i="12"/>
  <c r="Y1468" i="12"/>
  <c r="Z1468" i="12"/>
  <c r="AA1468" i="12"/>
  <c r="AB1468" i="12"/>
  <c r="AB1467" i="12" s="1"/>
  <c r="AC1468" i="12"/>
  <c r="AD1468" i="12"/>
  <c r="AE1468" i="12"/>
  <c r="AF1468" i="12"/>
  <c r="AG1468" i="12"/>
  <c r="J1468" i="12"/>
  <c r="J1464" i="12"/>
  <c r="F26" i="15" s="1"/>
  <c r="AV1467" i="12"/>
  <c r="AU1467" i="12"/>
  <c r="AT1467" i="12"/>
  <c r="AS1467" i="12"/>
  <c r="AR1467" i="12"/>
  <c r="AQ1467" i="12"/>
  <c r="AP1467" i="12"/>
  <c r="AO1467" i="12"/>
  <c r="AN1467" i="12"/>
  <c r="AM1467" i="12"/>
  <c r="AL1467" i="12"/>
  <c r="AK1467" i="12"/>
  <c r="AJ1467" i="12"/>
  <c r="AF28" i="15" s="1"/>
  <c r="AI1467" i="12"/>
  <c r="AE28" i="15" s="1"/>
  <c r="AH1467" i="12"/>
  <c r="AD28" i="15" s="1"/>
  <c r="AD1467" i="12"/>
  <c r="AV1462" i="12"/>
  <c r="AU1462" i="12"/>
  <c r="AT1462" i="12"/>
  <c r="AS1462" i="12"/>
  <c r="AR1462" i="12"/>
  <c r="AQ1462" i="12"/>
  <c r="AP1462" i="12"/>
  <c r="AO1462" i="12"/>
  <c r="AN1462" i="12"/>
  <c r="AM1462" i="12"/>
  <c r="AL1462" i="12"/>
  <c r="AK1462" i="12"/>
  <c r="AJ1462" i="12"/>
  <c r="K1463" i="12"/>
  <c r="N1463" i="12"/>
  <c r="O1463" i="12"/>
  <c r="S1463" i="12"/>
  <c r="V1463" i="12"/>
  <c r="W1463" i="12"/>
  <c r="AA1463" i="12"/>
  <c r="AD1463" i="12"/>
  <c r="AE1463" i="12"/>
  <c r="AE1457" i="12"/>
  <c r="AA25" i="15" s="1"/>
  <c r="AF1457" i="12"/>
  <c r="AB25" i="15" s="1"/>
  <c r="AG1457" i="12"/>
  <c r="AC25" i="15" s="1"/>
  <c r="AH1457" i="12"/>
  <c r="AD25" i="15" s="1"/>
  <c r="AI1457" i="12"/>
  <c r="AE25" i="15" s="1"/>
  <c r="AJ1457" i="12"/>
  <c r="AF25" i="15" s="1"/>
  <c r="AK1457" i="12"/>
  <c r="AL1457" i="12"/>
  <c r="AM1457" i="12"/>
  <c r="AN1457" i="12"/>
  <c r="AO1457" i="12"/>
  <c r="AP1457" i="12"/>
  <c r="AQ1457" i="12"/>
  <c r="AR1457" i="12"/>
  <c r="AS1457" i="12"/>
  <c r="AT1457" i="12"/>
  <c r="AU1457" i="12"/>
  <c r="AV1457" i="12"/>
  <c r="K1460" i="12"/>
  <c r="L1460" i="12"/>
  <c r="M1460" i="12"/>
  <c r="J1460" i="12"/>
  <c r="I1465" i="12"/>
  <c r="I1453" i="12"/>
  <c r="I1452" i="12"/>
  <c r="I1451" i="12"/>
  <c r="I1450" i="12"/>
  <c r="V184" i="12"/>
  <c r="V138" i="12" s="1"/>
  <c r="I186" i="12"/>
  <c r="K101" i="12"/>
  <c r="J101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J92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J79" i="12"/>
  <c r="I1402" i="12"/>
  <c r="I1401" i="12"/>
  <c r="AX1401" i="12" s="1"/>
  <c r="AY1401" i="12" s="1"/>
  <c r="I1400" i="12"/>
  <c r="AX1400" i="12" s="1"/>
  <c r="AY1400" i="12" s="1"/>
  <c r="I1399" i="12"/>
  <c r="I1398" i="12"/>
  <c r="I1397" i="12"/>
  <c r="I1396" i="12"/>
  <c r="AX1396" i="12" s="1"/>
  <c r="AY1396" i="12" s="1"/>
  <c r="I1395" i="12"/>
  <c r="AX1395" i="12" s="1"/>
  <c r="AY1395" i="12" s="1"/>
  <c r="I1394" i="12"/>
  <c r="AX1394" i="12" s="1"/>
  <c r="AY1394" i="12" s="1"/>
  <c r="I1393" i="12"/>
  <c r="AX1393" i="12" s="1"/>
  <c r="AY1393" i="12" s="1"/>
  <c r="I1392" i="12"/>
  <c r="I1391" i="12"/>
  <c r="I1390" i="12"/>
  <c r="I1389" i="12"/>
  <c r="I1388" i="12"/>
  <c r="AX1388" i="12" s="1"/>
  <c r="AY1388" i="12" s="1"/>
  <c r="I1387" i="12"/>
  <c r="AX1387" i="12" s="1"/>
  <c r="AY1387" i="12" s="1"/>
  <c r="I1386" i="12"/>
  <c r="AX1386" i="12" s="1"/>
  <c r="AY1386" i="12" s="1"/>
  <c r="I1385" i="12"/>
  <c r="AX1385" i="12" s="1"/>
  <c r="AY1385" i="12" s="1"/>
  <c r="I1384" i="12"/>
  <c r="I1383" i="12"/>
  <c r="I1382" i="12"/>
  <c r="I1381" i="12"/>
  <c r="AX1381" i="12" s="1"/>
  <c r="AY1381" i="12" s="1"/>
  <c r="I1380" i="12"/>
  <c r="AX1380" i="12" s="1"/>
  <c r="AY1380" i="12" s="1"/>
  <c r="I1379" i="12"/>
  <c r="AX1379" i="12" s="1"/>
  <c r="AY1379" i="12" s="1"/>
  <c r="I1378" i="12"/>
  <c r="AX1378" i="12" s="1"/>
  <c r="AY1378" i="12" s="1"/>
  <c r="I1377" i="12"/>
  <c r="AX1377" i="12" s="1"/>
  <c r="AY1377" i="12" s="1"/>
  <c r="I1376" i="12"/>
  <c r="I1375" i="12"/>
  <c r="I1374" i="12"/>
  <c r="I1373" i="12"/>
  <c r="I1372" i="12"/>
  <c r="AX1372" i="12" s="1"/>
  <c r="I1371" i="12"/>
  <c r="AX1371" i="12" s="1"/>
  <c r="AY1371" i="12" s="1"/>
  <c r="I1370" i="12"/>
  <c r="AX1370" i="12" s="1"/>
  <c r="AY1370" i="12" s="1"/>
  <c r="I1369" i="12"/>
  <c r="AX1369" i="12" s="1"/>
  <c r="AY1369" i="12" s="1"/>
  <c r="I1368" i="12"/>
  <c r="I1367" i="12"/>
  <c r="I1366" i="12"/>
  <c r="I1365" i="12"/>
  <c r="I1364" i="12"/>
  <c r="AX1364" i="12" s="1"/>
  <c r="AY1364" i="12" s="1"/>
  <c r="I1363" i="12"/>
  <c r="AX1363" i="12" s="1"/>
  <c r="AY1363" i="12" s="1"/>
  <c r="I1362" i="12"/>
  <c r="AX1362" i="12" s="1"/>
  <c r="AY1362" i="12" s="1"/>
  <c r="I1361" i="12"/>
  <c r="AX1361" i="12" s="1"/>
  <c r="AY1361" i="12" s="1"/>
  <c r="I1360" i="12"/>
  <c r="I1359" i="12"/>
  <c r="I1358" i="12"/>
  <c r="AX1358" i="12" s="1"/>
  <c r="AY1358" i="12" s="1"/>
  <c r="I1357" i="12"/>
  <c r="AX1357" i="12" s="1"/>
  <c r="AY1357" i="12" s="1"/>
  <c r="I1356" i="12"/>
  <c r="AX1356" i="12" s="1"/>
  <c r="AY1356" i="12" s="1"/>
  <c r="I1355" i="12"/>
  <c r="I1354" i="12"/>
  <c r="AX1354" i="12" s="1"/>
  <c r="AY1354" i="12" s="1"/>
  <c r="I1353" i="12"/>
  <c r="AX1353" i="12" s="1"/>
  <c r="AY1353" i="12" s="1"/>
  <c r="I1352" i="12"/>
  <c r="AX1352" i="12" s="1"/>
  <c r="AY1352" i="12" s="1"/>
  <c r="I1351" i="12"/>
  <c r="I1350" i="12"/>
  <c r="I1349" i="12"/>
  <c r="I1348" i="12"/>
  <c r="AX1348" i="12" s="1"/>
  <c r="AY1348" i="12" s="1"/>
  <c r="I1347" i="12"/>
  <c r="AX1347" i="12" s="1"/>
  <c r="AY1347" i="12" s="1"/>
  <c r="I1346" i="12"/>
  <c r="AX1346" i="12" s="1"/>
  <c r="AY1346" i="12" s="1"/>
  <c r="I1345" i="12"/>
  <c r="AX1345" i="12" s="1"/>
  <c r="AY1345" i="12" s="1"/>
  <c r="I1344" i="12"/>
  <c r="AX1344" i="12" s="1"/>
  <c r="AY1344" i="12" s="1"/>
  <c r="I1343" i="12"/>
  <c r="I1342" i="12"/>
  <c r="AX1342" i="12" s="1"/>
  <c r="AY1342" i="12" s="1"/>
  <c r="I1341" i="12"/>
  <c r="I1340" i="12"/>
  <c r="AX1340" i="12" s="1"/>
  <c r="AY1340" i="12" s="1"/>
  <c r="I1339" i="12"/>
  <c r="I1338" i="12"/>
  <c r="AX1338" i="12" s="1"/>
  <c r="AY1338" i="12" s="1"/>
  <c r="I1337" i="12"/>
  <c r="AX1337" i="12" s="1"/>
  <c r="AY1337" i="12" s="1"/>
  <c r="I1336" i="12"/>
  <c r="AX1336" i="12" s="1"/>
  <c r="AY1336" i="12" s="1"/>
  <c r="I1335" i="12"/>
  <c r="I1334" i="12"/>
  <c r="I1333" i="12"/>
  <c r="I1332" i="12"/>
  <c r="AX1332" i="12" s="1"/>
  <c r="AY1332" i="12" s="1"/>
  <c r="I1331" i="12"/>
  <c r="I1330" i="12"/>
  <c r="AX1330" i="12" s="1"/>
  <c r="AY1330" i="12" s="1"/>
  <c r="I1329" i="12"/>
  <c r="AX1329" i="12" s="1"/>
  <c r="AY1329" i="12" s="1"/>
  <c r="I1328" i="12"/>
  <c r="AX1328" i="12" s="1"/>
  <c r="AY1328" i="12" s="1"/>
  <c r="I1327" i="12"/>
  <c r="I1326" i="12"/>
  <c r="I1325" i="12"/>
  <c r="I1324" i="12"/>
  <c r="AX1324" i="12" s="1"/>
  <c r="AY1324" i="12" s="1"/>
  <c r="I1323" i="12"/>
  <c r="AX1323" i="12" s="1"/>
  <c r="AY1323" i="12" s="1"/>
  <c r="I1322" i="12"/>
  <c r="AX1322" i="12" s="1"/>
  <c r="AY1322" i="12" s="1"/>
  <c r="I1321" i="12"/>
  <c r="AX1321" i="12" s="1"/>
  <c r="AY1321" i="12" s="1"/>
  <c r="I1320" i="12"/>
  <c r="AX1320" i="12" s="1"/>
  <c r="AY1320" i="12" s="1"/>
  <c r="I1319" i="12"/>
  <c r="I1318" i="12"/>
  <c r="I1317" i="12"/>
  <c r="I1316" i="12"/>
  <c r="AX1316" i="12" s="1"/>
  <c r="AY1316" i="12" s="1"/>
  <c r="I1315" i="12"/>
  <c r="AX1315" i="12" s="1"/>
  <c r="AY1315" i="12" s="1"/>
  <c r="I1314" i="12"/>
  <c r="AX1314" i="12" s="1"/>
  <c r="AY1314" i="12" s="1"/>
  <c r="I1313" i="12"/>
  <c r="AX1313" i="12" s="1"/>
  <c r="AY1313" i="12" s="1"/>
  <c r="I1312" i="12"/>
  <c r="AX1312" i="12" s="1"/>
  <c r="AY1312" i="12" s="1"/>
  <c r="I1311" i="12"/>
  <c r="I1310" i="12"/>
  <c r="I1309" i="12"/>
  <c r="AX1309" i="12" s="1"/>
  <c r="AY1309" i="12" s="1"/>
  <c r="I1308" i="12"/>
  <c r="AX1308" i="12" s="1"/>
  <c r="AY1308" i="12" s="1"/>
  <c r="I1307" i="12"/>
  <c r="I1306" i="12"/>
  <c r="AX1306" i="12" s="1"/>
  <c r="AY1306" i="12" s="1"/>
  <c r="I1305" i="12"/>
  <c r="AX1305" i="12" s="1"/>
  <c r="AY1305" i="12" s="1"/>
  <c r="I1304" i="12"/>
  <c r="AX1304" i="12" s="1"/>
  <c r="AY1304" i="12" s="1"/>
  <c r="I1303" i="12"/>
  <c r="I1302" i="12"/>
  <c r="I1301" i="12"/>
  <c r="AX1301" i="12" s="1"/>
  <c r="AY1301" i="12" s="1"/>
  <c r="I1300" i="12"/>
  <c r="I1299" i="12"/>
  <c r="I1298" i="12"/>
  <c r="AX1298" i="12" s="1"/>
  <c r="AY1298" i="12" s="1"/>
  <c r="I1297" i="12"/>
  <c r="AX1297" i="12" s="1"/>
  <c r="AY1297" i="12" s="1"/>
  <c r="I1296" i="12"/>
  <c r="AX1296" i="12" s="1"/>
  <c r="AY1296" i="12" s="1"/>
  <c r="I1295" i="12"/>
  <c r="I1294" i="12"/>
  <c r="I1293" i="12"/>
  <c r="AX1293" i="12" s="1"/>
  <c r="AY1293" i="12" s="1"/>
  <c r="I1292" i="12"/>
  <c r="AX1292" i="12" s="1"/>
  <c r="AY1292" i="12" s="1"/>
  <c r="I1291" i="12"/>
  <c r="AX1291" i="12" s="1"/>
  <c r="AY1291" i="12" s="1"/>
  <c r="I1290" i="12"/>
  <c r="AX1290" i="12" s="1"/>
  <c r="AY1290" i="12" s="1"/>
  <c r="I1289" i="12"/>
  <c r="I1288" i="12"/>
  <c r="AX1288" i="12" s="1"/>
  <c r="AY1288" i="12" s="1"/>
  <c r="I1287" i="12"/>
  <c r="I1286" i="12"/>
  <c r="I1285" i="12"/>
  <c r="I1284" i="12"/>
  <c r="AX1284" i="12" s="1"/>
  <c r="AY1284" i="12" s="1"/>
  <c r="I1283" i="12"/>
  <c r="AX1283" i="12" s="1"/>
  <c r="AY1283" i="12" s="1"/>
  <c r="I1282" i="12"/>
  <c r="AX1282" i="12" s="1"/>
  <c r="AY1282" i="12" s="1"/>
  <c r="I1281" i="12"/>
  <c r="AX1281" i="12" s="1"/>
  <c r="AY1281" i="12" s="1"/>
  <c r="I1280" i="12"/>
  <c r="AX1280" i="12" s="1"/>
  <c r="AY1280" i="12" s="1"/>
  <c r="I1279" i="12"/>
  <c r="I1278" i="12"/>
  <c r="I1277" i="12"/>
  <c r="I1276" i="12"/>
  <c r="AX1276" i="12" s="1"/>
  <c r="AY1276" i="12" s="1"/>
  <c r="I1275" i="12"/>
  <c r="I1274" i="12"/>
  <c r="AX1274" i="12" s="1"/>
  <c r="AY1274" i="12" s="1"/>
  <c r="I1273" i="12"/>
  <c r="AX1273" i="12" s="1"/>
  <c r="AY1273" i="12" s="1"/>
  <c r="I1272" i="12"/>
  <c r="AX1272" i="12" s="1"/>
  <c r="AY1272" i="12" s="1"/>
  <c r="I1271" i="12"/>
  <c r="I1270" i="12"/>
  <c r="AX1270" i="12" s="1"/>
  <c r="AY1270" i="12" s="1"/>
  <c r="I1269" i="12"/>
  <c r="I1268" i="12"/>
  <c r="AX1268" i="12" s="1"/>
  <c r="AY1268" i="12" s="1"/>
  <c r="I1267" i="12"/>
  <c r="AX1267" i="12" s="1"/>
  <c r="AY1267" i="12" s="1"/>
  <c r="I1266" i="12"/>
  <c r="I1265" i="12"/>
  <c r="AX1265" i="12" s="1"/>
  <c r="AY1265" i="12" s="1"/>
  <c r="I1264" i="12"/>
  <c r="AX1264" i="12" s="1"/>
  <c r="AY1264" i="12" s="1"/>
  <c r="I1263" i="12"/>
  <c r="I1262" i="12"/>
  <c r="I1261" i="12"/>
  <c r="AX1261" i="12" s="1"/>
  <c r="AY1261" i="12" s="1"/>
  <c r="I1260" i="12"/>
  <c r="AX1260" i="12" s="1"/>
  <c r="AY1260" i="12" s="1"/>
  <c r="I1259" i="12"/>
  <c r="AX1259" i="12" s="1"/>
  <c r="AY1259" i="12" s="1"/>
  <c r="I1258" i="12"/>
  <c r="I1257" i="12"/>
  <c r="AX1257" i="12" s="1"/>
  <c r="AY1257" i="12" s="1"/>
  <c r="I1256" i="12"/>
  <c r="AX1256" i="12" s="1"/>
  <c r="AY1256" i="12" s="1"/>
  <c r="I1255" i="12"/>
  <c r="I1254" i="12"/>
  <c r="I1253" i="12"/>
  <c r="AX1253" i="12" s="1"/>
  <c r="AY1253" i="12" s="1"/>
  <c r="I1252" i="12"/>
  <c r="AX1252" i="12" s="1"/>
  <c r="AY1252" i="12" s="1"/>
  <c r="I1251" i="12"/>
  <c r="AX1251" i="12" s="1"/>
  <c r="AY1251" i="12" s="1"/>
  <c r="I1250" i="12"/>
  <c r="I1249" i="12"/>
  <c r="I1248" i="12"/>
  <c r="I1247" i="12"/>
  <c r="I1246" i="12"/>
  <c r="I1245" i="12"/>
  <c r="AX1245" i="12" s="1"/>
  <c r="AY1245" i="12" s="1"/>
  <c r="I1244" i="12"/>
  <c r="AX1244" i="12" s="1"/>
  <c r="AY1244" i="12" s="1"/>
  <c r="I1243" i="12"/>
  <c r="AX1243" i="12" s="1"/>
  <c r="AY1243" i="12" s="1"/>
  <c r="I1242" i="12"/>
  <c r="I1241" i="12"/>
  <c r="AX1241" i="12" s="1"/>
  <c r="AY1241" i="12" s="1"/>
  <c r="I1240" i="12"/>
  <c r="AX1240" i="12" s="1"/>
  <c r="AY1240" i="12" s="1"/>
  <c r="I1239" i="12"/>
  <c r="I1238" i="12"/>
  <c r="I1237" i="12"/>
  <c r="I1236" i="12"/>
  <c r="AX1236" i="12" s="1"/>
  <c r="AY1236" i="12" s="1"/>
  <c r="I1235" i="12"/>
  <c r="AX1235" i="12" s="1"/>
  <c r="AY1235" i="12" s="1"/>
  <c r="I1234" i="12"/>
  <c r="I1233" i="12"/>
  <c r="AX1233" i="12" s="1"/>
  <c r="AY1233" i="12" s="1"/>
  <c r="I1232" i="12"/>
  <c r="AX1232" i="12" s="1"/>
  <c r="AY1232" i="12" s="1"/>
  <c r="I1231" i="12"/>
  <c r="I1230" i="12"/>
  <c r="I1229" i="12"/>
  <c r="AX1229" i="12" s="1"/>
  <c r="AY1229" i="12" s="1"/>
  <c r="I1228" i="12"/>
  <c r="AX1228" i="12" s="1"/>
  <c r="AY1228" i="12" s="1"/>
  <c r="I1227" i="12"/>
  <c r="AX1227" i="12" s="1"/>
  <c r="AY1227" i="12" s="1"/>
  <c r="I1226" i="12"/>
  <c r="I1225" i="12"/>
  <c r="I1224" i="12"/>
  <c r="AX1224" i="12" s="1"/>
  <c r="AY1224" i="12" s="1"/>
  <c r="I1223" i="12"/>
  <c r="I1222" i="12"/>
  <c r="I1221" i="12"/>
  <c r="AX1221" i="12" s="1"/>
  <c r="AY1221" i="12" s="1"/>
  <c r="I1220" i="12"/>
  <c r="AX1220" i="12" s="1"/>
  <c r="AY1220" i="12" s="1"/>
  <c r="I1219" i="12"/>
  <c r="AX1219" i="12" s="1"/>
  <c r="AY1219" i="12" s="1"/>
  <c r="I1218" i="12"/>
  <c r="AX1218" i="12" s="1"/>
  <c r="AY1218" i="12" s="1"/>
  <c r="I1217" i="12"/>
  <c r="AX1217" i="12" s="1"/>
  <c r="AY1217" i="12" s="1"/>
  <c r="I1216" i="12"/>
  <c r="AX1216" i="12" s="1"/>
  <c r="AY1216" i="12" s="1"/>
  <c r="I1215" i="12"/>
  <c r="I1214" i="12"/>
  <c r="I1213" i="12"/>
  <c r="AX1213" i="12" s="1"/>
  <c r="AY1213" i="12" s="1"/>
  <c r="I1212" i="12"/>
  <c r="AX1212" i="12" s="1"/>
  <c r="I1211" i="12"/>
  <c r="AX1211" i="12" s="1"/>
  <c r="AY1211" i="12" s="1"/>
  <c r="I1210" i="12"/>
  <c r="AX1210" i="12" s="1"/>
  <c r="AY1210" i="12" s="1"/>
  <c r="I1209" i="12"/>
  <c r="AX1209" i="12" s="1"/>
  <c r="AY1209" i="12" s="1"/>
  <c r="I1208" i="12"/>
  <c r="I1207" i="12"/>
  <c r="I1206" i="12"/>
  <c r="AX1206" i="12" s="1"/>
  <c r="AY1206" i="12" s="1"/>
  <c r="I1205" i="12"/>
  <c r="AX1205" i="12" s="1"/>
  <c r="AY1205" i="12" s="1"/>
  <c r="I1204" i="12"/>
  <c r="AX1204" i="12" s="1"/>
  <c r="AY1204" i="12" s="1"/>
  <c r="I1203" i="12"/>
  <c r="AX1203" i="12" s="1"/>
  <c r="AY1203" i="12" s="1"/>
  <c r="I1202" i="12"/>
  <c r="AX1202" i="12" s="1"/>
  <c r="AY1202" i="12" s="1"/>
  <c r="I1201" i="12"/>
  <c r="AX1201" i="12" s="1"/>
  <c r="AY1201" i="12" s="1"/>
  <c r="I1200" i="12"/>
  <c r="I1199" i="12"/>
  <c r="I1198" i="12"/>
  <c r="AX1198" i="12" s="1"/>
  <c r="AY1198" i="12" s="1"/>
  <c r="I1197" i="12"/>
  <c r="I1196" i="12"/>
  <c r="AX1196" i="12" s="1"/>
  <c r="AY1196" i="12" s="1"/>
  <c r="I1195" i="12"/>
  <c r="AX1195" i="12" s="1"/>
  <c r="AY1195" i="12" s="1"/>
  <c r="I1194" i="12"/>
  <c r="AX1194" i="12" s="1"/>
  <c r="AY1194" i="12" s="1"/>
  <c r="I1193" i="12"/>
  <c r="AX1193" i="12" s="1"/>
  <c r="AY1193" i="12" s="1"/>
  <c r="I1192" i="12"/>
  <c r="AX1192" i="12" s="1"/>
  <c r="AY1192" i="12" s="1"/>
  <c r="I1191" i="12"/>
  <c r="I1190" i="12"/>
  <c r="I1189" i="12"/>
  <c r="I1188" i="12"/>
  <c r="AX1188" i="12" s="1"/>
  <c r="AY1188" i="12" s="1"/>
  <c r="I1187" i="12"/>
  <c r="I1186" i="12"/>
  <c r="AX1186" i="12" s="1"/>
  <c r="AY1186" i="12" s="1"/>
  <c r="I1185" i="12"/>
  <c r="AX1185" i="12" s="1"/>
  <c r="AY1185" i="12" s="1"/>
  <c r="I1184" i="12"/>
  <c r="AX1184" i="12" s="1"/>
  <c r="AY1184" i="12" s="1"/>
  <c r="I1183" i="12"/>
  <c r="AX1183" i="12" s="1"/>
  <c r="AY1183" i="12" s="1"/>
  <c r="I1182" i="12"/>
  <c r="I1181" i="12"/>
  <c r="I1180" i="12"/>
  <c r="AX1180" i="12" s="1"/>
  <c r="AY1180" i="12" s="1"/>
  <c r="I1179" i="12"/>
  <c r="AX1179" i="12" s="1"/>
  <c r="AY1179" i="12" s="1"/>
  <c r="I1178" i="12"/>
  <c r="AX1178" i="12" s="1"/>
  <c r="AY1178" i="12" s="1"/>
  <c r="I1177" i="12"/>
  <c r="AX1177" i="12" s="1"/>
  <c r="AY1177" i="12" s="1"/>
  <c r="I1176" i="12"/>
  <c r="AX1176" i="12" s="1"/>
  <c r="AY1176" i="12" s="1"/>
  <c r="I1175" i="12"/>
  <c r="AX1175" i="12" s="1"/>
  <c r="AY1175" i="12" s="1"/>
  <c r="I1174" i="12"/>
  <c r="I1173" i="12"/>
  <c r="I1172" i="12"/>
  <c r="AX1172" i="12" s="1"/>
  <c r="AY1172" i="12" s="1"/>
  <c r="I1171" i="12"/>
  <c r="AX1171" i="12" s="1"/>
  <c r="AY1171" i="12" s="1"/>
  <c r="I1170" i="12"/>
  <c r="AX1170" i="12" s="1"/>
  <c r="AY1170" i="12" s="1"/>
  <c r="I1169" i="12"/>
  <c r="AX1169" i="12" s="1"/>
  <c r="AY1169" i="12" s="1"/>
  <c r="I1168" i="12"/>
  <c r="AX1168" i="12" s="1"/>
  <c r="AY1168" i="12" s="1"/>
  <c r="I1167" i="12"/>
  <c r="AX1167" i="12" s="1"/>
  <c r="AY1167" i="12" s="1"/>
  <c r="I1166" i="12"/>
  <c r="I1165" i="12"/>
  <c r="AX1165" i="12" s="1"/>
  <c r="AY1165" i="12" s="1"/>
  <c r="I1164" i="12"/>
  <c r="AX1164" i="12" s="1"/>
  <c r="AY1164" i="12" s="1"/>
  <c r="I1163" i="12"/>
  <c r="AX1163" i="12" s="1"/>
  <c r="AY1163" i="12" s="1"/>
  <c r="I1162" i="12"/>
  <c r="AX1162" i="12" s="1"/>
  <c r="AY1162" i="12" s="1"/>
  <c r="I1161" i="12"/>
  <c r="AX1161" i="12" s="1"/>
  <c r="AY1161" i="12" s="1"/>
  <c r="I1160" i="12"/>
  <c r="AX1160" i="12" s="1"/>
  <c r="AY1160" i="12" s="1"/>
  <c r="I1159" i="12"/>
  <c r="AX1159" i="12" s="1"/>
  <c r="AY1159" i="12" s="1"/>
  <c r="I1158" i="12"/>
  <c r="I1157" i="12"/>
  <c r="AX1157" i="12" s="1"/>
  <c r="AY1157" i="12" s="1"/>
  <c r="I1156" i="12"/>
  <c r="AX1156" i="12" s="1"/>
  <c r="AY1156" i="12" s="1"/>
  <c r="I1155" i="12"/>
  <c r="AX1155" i="12" s="1"/>
  <c r="AY1155" i="12" s="1"/>
  <c r="I1154" i="12"/>
  <c r="AX1154" i="12" s="1"/>
  <c r="AY1154" i="12" s="1"/>
  <c r="I1153" i="12"/>
  <c r="AX1153" i="12" s="1"/>
  <c r="AY1153" i="12" s="1"/>
  <c r="I1152" i="12"/>
  <c r="AX1152" i="12" s="1"/>
  <c r="AY1152" i="12" s="1"/>
  <c r="I1151" i="12"/>
  <c r="AX1151" i="12" s="1"/>
  <c r="AY1151" i="12" s="1"/>
  <c r="I1150" i="12"/>
  <c r="I1149" i="12"/>
  <c r="AX1149" i="12" s="1"/>
  <c r="AY1149" i="12" s="1"/>
  <c r="I1148" i="12"/>
  <c r="AX1148" i="12" s="1"/>
  <c r="AY1148" i="12" s="1"/>
  <c r="I1147" i="12"/>
  <c r="AX1147" i="12" s="1"/>
  <c r="AY1147" i="12" s="1"/>
  <c r="I1146" i="12"/>
  <c r="AX1146" i="12" s="1"/>
  <c r="AY1146" i="12" s="1"/>
  <c r="I1145" i="12"/>
  <c r="AX1145" i="12" s="1"/>
  <c r="AY1145" i="12" s="1"/>
  <c r="I1144" i="12"/>
  <c r="AX1144" i="12" s="1"/>
  <c r="AY1144" i="12" s="1"/>
  <c r="I1143" i="12"/>
  <c r="I1142" i="12"/>
  <c r="I1141" i="12"/>
  <c r="I1140" i="12"/>
  <c r="AX1140" i="12" s="1"/>
  <c r="AY1140" i="12" s="1"/>
  <c r="I1139" i="12"/>
  <c r="AX1139" i="12" s="1"/>
  <c r="AY1139" i="12" s="1"/>
  <c r="I1138" i="12"/>
  <c r="AX1138" i="12" s="1"/>
  <c r="AY1138" i="12" s="1"/>
  <c r="I1137" i="12"/>
  <c r="AX1137" i="12" s="1"/>
  <c r="AY1137" i="12" s="1"/>
  <c r="I1136" i="12"/>
  <c r="AX1136" i="12" s="1"/>
  <c r="AY1136" i="12" s="1"/>
  <c r="I1135" i="12"/>
  <c r="I1134" i="12"/>
  <c r="AX1134" i="12" s="1"/>
  <c r="AY1134" i="12" s="1"/>
  <c r="I1133" i="12"/>
  <c r="AX1133" i="12" s="1"/>
  <c r="AY1133" i="12" s="1"/>
  <c r="I1132" i="12"/>
  <c r="AX1132" i="12" s="1"/>
  <c r="AY1132" i="12" s="1"/>
  <c r="I1131" i="12"/>
  <c r="AX1131" i="12" s="1"/>
  <c r="AY1131" i="12" s="1"/>
  <c r="I1130" i="12"/>
  <c r="AX1130" i="12" s="1"/>
  <c r="AY1130" i="12" s="1"/>
  <c r="I1129" i="12"/>
  <c r="AX1129" i="12" s="1"/>
  <c r="AY1129" i="12" s="1"/>
  <c r="I1128" i="12"/>
  <c r="AX1128" i="12" s="1"/>
  <c r="AY1128" i="12" s="1"/>
  <c r="I1127" i="12"/>
  <c r="I1126" i="12"/>
  <c r="AX1126" i="12" s="1"/>
  <c r="AY1126" i="12" s="1"/>
  <c r="I1125" i="12"/>
  <c r="AX1125" i="12" s="1"/>
  <c r="AY1125" i="12" s="1"/>
  <c r="I1124" i="12"/>
  <c r="AX1124" i="12" s="1"/>
  <c r="AY1124" i="12" s="1"/>
  <c r="I1123" i="12"/>
  <c r="AX1123" i="12" s="1"/>
  <c r="AY1123" i="12" s="1"/>
  <c r="I1122" i="12"/>
  <c r="AX1122" i="12" s="1"/>
  <c r="AY1122" i="12" s="1"/>
  <c r="I1121" i="12"/>
  <c r="AX1121" i="12" s="1"/>
  <c r="AY1121" i="12" s="1"/>
  <c r="I1120" i="12"/>
  <c r="I1119" i="12"/>
  <c r="I1118" i="12"/>
  <c r="AX1118" i="12" s="1"/>
  <c r="AY1118" i="12" s="1"/>
  <c r="I1117" i="12"/>
  <c r="AX1117" i="12" s="1"/>
  <c r="AY1117" i="12" s="1"/>
  <c r="I1116" i="12"/>
  <c r="AX1116" i="12" s="1"/>
  <c r="AY1116" i="12" s="1"/>
  <c r="I1115" i="12"/>
  <c r="AX1115" i="12" s="1"/>
  <c r="AY1115" i="12" s="1"/>
  <c r="I1114" i="12"/>
  <c r="AX1114" i="12" s="1"/>
  <c r="AY1114" i="12" s="1"/>
  <c r="I1113" i="12"/>
  <c r="AX1113" i="12" s="1"/>
  <c r="AY1113" i="12" s="1"/>
  <c r="I1112" i="12"/>
  <c r="I1111" i="12"/>
  <c r="I1110" i="12"/>
  <c r="I1109" i="12"/>
  <c r="I1108" i="12"/>
  <c r="I1107" i="12"/>
  <c r="AX1107" i="12" s="1"/>
  <c r="AY1107" i="12" s="1"/>
  <c r="I1106" i="12"/>
  <c r="AX1106" i="12" s="1"/>
  <c r="AY1106" i="12" s="1"/>
  <c r="I1105" i="12"/>
  <c r="AX1105" i="12" s="1"/>
  <c r="AY1105" i="12" s="1"/>
  <c r="I1104" i="12"/>
  <c r="AX1104" i="12" s="1"/>
  <c r="AY1104" i="12" s="1"/>
  <c r="I1103" i="12"/>
  <c r="I1102" i="12"/>
  <c r="I1101" i="12"/>
  <c r="AX1101" i="12" s="1"/>
  <c r="AY1101" i="12" s="1"/>
  <c r="I1100" i="12"/>
  <c r="AX1100" i="12" s="1"/>
  <c r="AY1100" i="12" s="1"/>
  <c r="I1099" i="12"/>
  <c r="AX1099" i="12" s="1"/>
  <c r="AY1099" i="12" s="1"/>
  <c r="I1098" i="12"/>
  <c r="AX1098" i="12" s="1"/>
  <c r="AY1098" i="12" s="1"/>
  <c r="I1097" i="12"/>
  <c r="AX1097" i="12" s="1"/>
  <c r="AY1097" i="12" s="1"/>
  <c r="I1096" i="12"/>
  <c r="AX1096" i="12" s="1"/>
  <c r="AY1096" i="12" s="1"/>
  <c r="I1095" i="12"/>
  <c r="I1094" i="12"/>
  <c r="AX1094" i="12" s="1"/>
  <c r="AY1094" i="12" s="1"/>
  <c r="I1093" i="12"/>
  <c r="AX1093" i="12" s="1"/>
  <c r="AY1093" i="12" s="1"/>
  <c r="I1092" i="12"/>
  <c r="AX1092" i="12" s="1"/>
  <c r="AY1092" i="12" s="1"/>
  <c r="I1091" i="12"/>
  <c r="I1090" i="12"/>
  <c r="I1089" i="12"/>
  <c r="AX1089" i="12" s="1"/>
  <c r="AY1089" i="12" s="1"/>
  <c r="I1088" i="12"/>
  <c r="AX1088" i="12" s="1"/>
  <c r="AY1088" i="12" s="1"/>
  <c r="I1087" i="12"/>
  <c r="I1086" i="12"/>
  <c r="I1085" i="12"/>
  <c r="AX1085" i="12" s="1"/>
  <c r="AY1085" i="12" s="1"/>
  <c r="I1084" i="12"/>
  <c r="AX1084" i="12" s="1"/>
  <c r="AY1084" i="12" s="1"/>
  <c r="I1083" i="12"/>
  <c r="AX1083" i="12" s="1"/>
  <c r="AY1083" i="12" s="1"/>
  <c r="I1082" i="12"/>
  <c r="AX1082" i="12" s="1"/>
  <c r="AY1082" i="12" s="1"/>
  <c r="I1081" i="12"/>
  <c r="AX1081" i="12" s="1"/>
  <c r="AY1081" i="12" s="1"/>
  <c r="I1080" i="12"/>
  <c r="AX1080" i="12" s="1"/>
  <c r="AY1080" i="12" s="1"/>
  <c r="I1079" i="12"/>
  <c r="I1078" i="12"/>
  <c r="I1077" i="12"/>
  <c r="AX1077" i="12" s="1"/>
  <c r="AY1077" i="12" s="1"/>
  <c r="I1076" i="12"/>
  <c r="AX1076" i="12" s="1"/>
  <c r="AY1076" i="12" s="1"/>
  <c r="I1075" i="12"/>
  <c r="AX1075" i="12" s="1"/>
  <c r="AY1075" i="12" s="1"/>
  <c r="I1074" i="12"/>
  <c r="AX1074" i="12" s="1"/>
  <c r="AY1074" i="12" s="1"/>
  <c r="I1073" i="12"/>
  <c r="AX1073" i="12" s="1"/>
  <c r="AY1073" i="12" s="1"/>
  <c r="I1072" i="12"/>
  <c r="AX1072" i="12" s="1"/>
  <c r="AY1072" i="12" s="1"/>
  <c r="I1071" i="12"/>
  <c r="I1070" i="12"/>
  <c r="AX1070" i="12" s="1"/>
  <c r="AY1070" i="12" s="1"/>
  <c r="I1069" i="12"/>
  <c r="I1068" i="12"/>
  <c r="AX1068" i="12" s="1"/>
  <c r="AY1068" i="12" s="1"/>
  <c r="I1067" i="12"/>
  <c r="AX1067" i="12" s="1"/>
  <c r="AY1067" i="12" s="1"/>
  <c r="I1066" i="12"/>
  <c r="AX1066" i="12" s="1"/>
  <c r="AY1066" i="12" s="1"/>
  <c r="I1065" i="12"/>
  <c r="AX1065" i="12" s="1"/>
  <c r="AY1065" i="12" s="1"/>
  <c r="I1064" i="12"/>
  <c r="I1063" i="12"/>
  <c r="I1062" i="12"/>
  <c r="AX1062" i="12" s="1"/>
  <c r="AY1062" i="12" s="1"/>
  <c r="I1061" i="12"/>
  <c r="AX1061" i="12" s="1"/>
  <c r="AY1061" i="12" s="1"/>
  <c r="I1060" i="12"/>
  <c r="AX1060" i="12" s="1"/>
  <c r="AY1060" i="12" s="1"/>
  <c r="I1059" i="12"/>
  <c r="AX1059" i="12" s="1"/>
  <c r="AY1059" i="12" s="1"/>
  <c r="I1058" i="12"/>
  <c r="AX1058" i="12" s="1"/>
  <c r="AY1058" i="12" s="1"/>
  <c r="I1057" i="12"/>
  <c r="AX1057" i="12" s="1"/>
  <c r="AY1057" i="12" s="1"/>
  <c r="I1056" i="12"/>
  <c r="I1055" i="12"/>
  <c r="I1054" i="12"/>
  <c r="I1053" i="12"/>
  <c r="AX1053" i="12" s="1"/>
  <c r="AY1053" i="12" s="1"/>
  <c r="I1052" i="12"/>
  <c r="AX1052" i="12" s="1"/>
  <c r="AY1052" i="12" s="1"/>
  <c r="I1051" i="12"/>
  <c r="AX1051" i="12" s="1"/>
  <c r="AY1051" i="12" s="1"/>
  <c r="I1050" i="12"/>
  <c r="AX1050" i="12" s="1"/>
  <c r="AY1050" i="12" s="1"/>
  <c r="I1049" i="12"/>
  <c r="I1048" i="12"/>
  <c r="I1047" i="12"/>
  <c r="I1046" i="12"/>
  <c r="I1045" i="12"/>
  <c r="AX1045" i="12" s="1"/>
  <c r="AY1045" i="12" s="1"/>
  <c r="I1044" i="12"/>
  <c r="I1043" i="12"/>
  <c r="AX1043" i="12" s="1"/>
  <c r="AY1043" i="12" s="1"/>
  <c r="I1042" i="12"/>
  <c r="AX1042" i="12" s="1"/>
  <c r="AY1042" i="12" s="1"/>
  <c r="I1041" i="12"/>
  <c r="AX1041" i="12" s="1"/>
  <c r="AY1041" i="12" s="1"/>
  <c r="I1040" i="12"/>
  <c r="AX1040" i="12" s="1"/>
  <c r="AY1040" i="12" s="1"/>
  <c r="I1039" i="12"/>
  <c r="I1038" i="12"/>
  <c r="AX1038" i="12" s="1"/>
  <c r="AY1038" i="12" s="1"/>
  <c r="I1037" i="12"/>
  <c r="AX1037" i="12" s="1"/>
  <c r="AY1037" i="12" s="1"/>
  <c r="I1036" i="12"/>
  <c r="AX1036" i="12" s="1"/>
  <c r="AY1036" i="12" s="1"/>
  <c r="I1035" i="12"/>
  <c r="AX1035" i="12" s="1"/>
  <c r="AY1035" i="12" s="1"/>
  <c r="I1034" i="12"/>
  <c r="AX1034" i="12" s="1"/>
  <c r="AY1034" i="12" s="1"/>
  <c r="I1033" i="12"/>
  <c r="AX1033" i="12" s="1"/>
  <c r="AY1033" i="12" s="1"/>
  <c r="I1032" i="12"/>
  <c r="AX1032" i="12" s="1"/>
  <c r="AY1032" i="12" s="1"/>
  <c r="I1031" i="12"/>
  <c r="AX1031" i="12" s="1"/>
  <c r="AY1031" i="12" s="1"/>
  <c r="I1030" i="12"/>
  <c r="AX1030" i="12" s="1"/>
  <c r="AY1030" i="12" s="1"/>
  <c r="I1029" i="12"/>
  <c r="AX1029" i="12" s="1"/>
  <c r="AY1029" i="12" s="1"/>
  <c r="I1028" i="12"/>
  <c r="AX1028" i="12" s="1"/>
  <c r="AY1028" i="12" s="1"/>
  <c r="I1027" i="12"/>
  <c r="AX1027" i="12" s="1"/>
  <c r="AY1027" i="12" s="1"/>
  <c r="I1026" i="12"/>
  <c r="I1025" i="12"/>
  <c r="AX1025" i="12" s="1"/>
  <c r="AY1025" i="12" s="1"/>
  <c r="I1024" i="12"/>
  <c r="AX1024" i="12" s="1"/>
  <c r="AY1024" i="12" s="1"/>
  <c r="I1023" i="12"/>
  <c r="I1022" i="12"/>
  <c r="AX1022" i="12" s="1"/>
  <c r="AY1022" i="12" s="1"/>
  <c r="I1021" i="12"/>
  <c r="AX1021" i="12" s="1"/>
  <c r="AY1021" i="12" s="1"/>
  <c r="I1020" i="12"/>
  <c r="AX1020" i="12" s="1"/>
  <c r="AY1020" i="12" s="1"/>
  <c r="I1019" i="12"/>
  <c r="AX1019" i="12" s="1"/>
  <c r="AY1019" i="12" s="1"/>
  <c r="I1018" i="12"/>
  <c r="AX1018" i="12" s="1"/>
  <c r="AY1018" i="12" s="1"/>
  <c r="I1017" i="12"/>
  <c r="AX1017" i="12" s="1"/>
  <c r="AY1017" i="12" s="1"/>
  <c r="I1016" i="12"/>
  <c r="AX1016" i="12" s="1"/>
  <c r="AY1016" i="12" s="1"/>
  <c r="I1015" i="12"/>
  <c r="I1014" i="12"/>
  <c r="I1013" i="12"/>
  <c r="AX1013" i="12" s="1"/>
  <c r="AY1013" i="12" s="1"/>
  <c r="I1012" i="12"/>
  <c r="AX1012" i="12" s="1"/>
  <c r="AY1012" i="12" s="1"/>
  <c r="I1011" i="12"/>
  <c r="AX1011" i="12" s="1"/>
  <c r="AY1011" i="12" s="1"/>
  <c r="I1010" i="12"/>
  <c r="AX1010" i="12" s="1"/>
  <c r="AY1010" i="12" s="1"/>
  <c r="I1009" i="12"/>
  <c r="AX1009" i="12" s="1"/>
  <c r="AY1009" i="12" s="1"/>
  <c r="I1008" i="12"/>
  <c r="AX1008" i="12" s="1"/>
  <c r="AY1008" i="12" s="1"/>
  <c r="I1007" i="12"/>
  <c r="I1006" i="12"/>
  <c r="AX1006" i="12" s="1"/>
  <c r="AY1006" i="12" s="1"/>
  <c r="I1005" i="12"/>
  <c r="AX1005" i="12" s="1"/>
  <c r="AY1005" i="12" s="1"/>
  <c r="I1004" i="12"/>
  <c r="AX1004" i="12" s="1"/>
  <c r="AY1004" i="12" s="1"/>
  <c r="I1003" i="12"/>
  <c r="AX1003" i="12" s="1"/>
  <c r="AY1003" i="12" s="1"/>
  <c r="I1002" i="12"/>
  <c r="AX1002" i="12" s="1"/>
  <c r="AY1002" i="12" s="1"/>
  <c r="I1001" i="12"/>
  <c r="AX1001" i="12" s="1"/>
  <c r="AY1001" i="12" s="1"/>
  <c r="I1000" i="12"/>
  <c r="I999" i="12"/>
  <c r="I998" i="12"/>
  <c r="AX998" i="12" s="1"/>
  <c r="AY998" i="12" s="1"/>
  <c r="I997" i="12"/>
  <c r="AX997" i="12" s="1"/>
  <c r="AY997" i="12" s="1"/>
  <c r="I996" i="12"/>
  <c r="AX996" i="12" s="1"/>
  <c r="AY996" i="12" s="1"/>
  <c r="I995" i="12"/>
  <c r="AX995" i="12" s="1"/>
  <c r="AY995" i="12" s="1"/>
  <c r="I994" i="12"/>
  <c r="AX994" i="12" s="1"/>
  <c r="AY994" i="12" s="1"/>
  <c r="I993" i="12"/>
  <c r="AX993" i="12" s="1"/>
  <c r="AY993" i="12" s="1"/>
  <c r="I992" i="12"/>
  <c r="AX992" i="12" s="1"/>
  <c r="AY992" i="12" s="1"/>
  <c r="I991" i="12"/>
  <c r="I990" i="12"/>
  <c r="AX990" i="12" s="1"/>
  <c r="AY990" i="12" s="1"/>
  <c r="I989" i="12"/>
  <c r="I988" i="12"/>
  <c r="AX988" i="12" s="1"/>
  <c r="AY988" i="12" s="1"/>
  <c r="I987" i="12"/>
  <c r="I986" i="12"/>
  <c r="AX986" i="12" s="1"/>
  <c r="AY986" i="12" s="1"/>
  <c r="I985" i="12"/>
  <c r="AX985" i="12" s="1"/>
  <c r="AY985" i="12" s="1"/>
  <c r="I984" i="12"/>
  <c r="I983" i="12"/>
  <c r="I982" i="12"/>
  <c r="I981" i="12"/>
  <c r="AX981" i="12" s="1"/>
  <c r="AY981" i="12" s="1"/>
  <c r="I980" i="12"/>
  <c r="I979" i="12"/>
  <c r="AX979" i="12" s="1"/>
  <c r="AY979" i="12" s="1"/>
  <c r="I978" i="12"/>
  <c r="AX978" i="12" s="1"/>
  <c r="AY978" i="12" s="1"/>
  <c r="I977" i="12"/>
  <c r="AX977" i="12" s="1"/>
  <c r="AY977" i="12" s="1"/>
  <c r="I976" i="12"/>
  <c r="AX976" i="12" s="1"/>
  <c r="AY976" i="12" s="1"/>
  <c r="I975" i="12"/>
  <c r="AX975" i="12" s="1"/>
  <c r="AY975" i="12" s="1"/>
  <c r="I974" i="12"/>
  <c r="AX974" i="12" s="1"/>
  <c r="AY974" i="12" s="1"/>
  <c r="I973" i="12"/>
  <c r="AX973" i="12" s="1"/>
  <c r="AY973" i="12" s="1"/>
  <c r="I972" i="12"/>
  <c r="AX972" i="12" s="1"/>
  <c r="AY972" i="12" s="1"/>
  <c r="I971" i="12"/>
  <c r="AX971" i="12" s="1"/>
  <c r="AY971" i="12" s="1"/>
  <c r="I970" i="12"/>
  <c r="AX970" i="12" s="1"/>
  <c r="AY970" i="12" s="1"/>
  <c r="I969" i="12"/>
  <c r="AX969" i="12" s="1"/>
  <c r="AY969" i="12" s="1"/>
  <c r="I968" i="12"/>
  <c r="AX968" i="12" s="1"/>
  <c r="AY968" i="12" s="1"/>
  <c r="I967" i="12"/>
  <c r="I966" i="12"/>
  <c r="AX966" i="12" s="1"/>
  <c r="AY966" i="12" s="1"/>
  <c r="I965" i="12"/>
  <c r="AX965" i="12" s="1"/>
  <c r="AY965" i="12" s="1"/>
  <c r="I964" i="12"/>
  <c r="AX964" i="12" s="1"/>
  <c r="AY964" i="12" s="1"/>
  <c r="I963" i="12"/>
  <c r="I962" i="12"/>
  <c r="AX962" i="12" s="1"/>
  <c r="AY962" i="12" s="1"/>
  <c r="I961" i="12"/>
  <c r="AX961" i="12" s="1"/>
  <c r="AY961" i="12" s="1"/>
  <c r="I960" i="12"/>
  <c r="AX960" i="12" s="1"/>
  <c r="AY960" i="12" s="1"/>
  <c r="I959" i="12"/>
  <c r="AX959" i="12" s="1"/>
  <c r="AY959" i="12" s="1"/>
  <c r="I958" i="12"/>
  <c r="AX958" i="12" s="1"/>
  <c r="AY958" i="12" s="1"/>
  <c r="I957" i="12"/>
  <c r="I956" i="12"/>
  <c r="AX956" i="12" s="1"/>
  <c r="AY956" i="12" s="1"/>
  <c r="I955" i="12"/>
  <c r="I954" i="12"/>
  <c r="AX954" i="12" s="1"/>
  <c r="AY954" i="12" s="1"/>
  <c r="I953" i="12"/>
  <c r="AX953" i="12" s="1"/>
  <c r="AY953" i="12" s="1"/>
  <c r="I952" i="12"/>
  <c r="AX952" i="12" s="1"/>
  <c r="AY952" i="12" s="1"/>
  <c r="I951" i="12"/>
  <c r="I950" i="12"/>
  <c r="I949" i="12"/>
  <c r="AX949" i="12" s="1"/>
  <c r="AY949" i="12" s="1"/>
  <c r="I948" i="12"/>
  <c r="AX948" i="12" s="1"/>
  <c r="AY948" i="12" s="1"/>
  <c r="I947" i="12"/>
  <c r="AX947" i="12" s="1"/>
  <c r="AY947" i="12" s="1"/>
  <c r="I946" i="12"/>
  <c r="AX946" i="12" s="1"/>
  <c r="AY946" i="12" s="1"/>
  <c r="I945" i="12"/>
  <c r="AX945" i="12" s="1"/>
  <c r="AY945" i="12" s="1"/>
  <c r="I944" i="12"/>
  <c r="AX944" i="12" s="1"/>
  <c r="AY944" i="12" s="1"/>
  <c r="I943" i="12"/>
  <c r="I942" i="12"/>
  <c r="I941" i="12"/>
  <c r="AX941" i="12" s="1"/>
  <c r="AY941" i="12" s="1"/>
  <c r="I940" i="12"/>
  <c r="AX940" i="12" s="1"/>
  <c r="AY940" i="12" s="1"/>
  <c r="I939" i="12"/>
  <c r="AX939" i="12" s="1"/>
  <c r="AY939" i="12" s="1"/>
  <c r="I938" i="12"/>
  <c r="AX938" i="12" s="1"/>
  <c r="AY938" i="12" s="1"/>
  <c r="I937" i="12"/>
  <c r="AX937" i="12" s="1"/>
  <c r="AY937" i="12" s="1"/>
  <c r="I936" i="12"/>
  <c r="AX936" i="12" s="1"/>
  <c r="AY936" i="12" s="1"/>
  <c r="I935" i="12"/>
  <c r="I934" i="12"/>
  <c r="AX934" i="12" s="1"/>
  <c r="AY934" i="12" s="1"/>
  <c r="I933" i="12"/>
  <c r="AX933" i="12" s="1"/>
  <c r="AY933" i="12" s="1"/>
  <c r="I932" i="12"/>
  <c r="AX932" i="12" s="1"/>
  <c r="AY932" i="12" s="1"/>
  <c r="I931" i="12"/>
  <c r="AX931" i="12" s="1"/>
  <c r="AY931" i="12" s="1"/>
  <c r="I930" i="12"/>
  <c r="AX930" i="12" s="1"/>
  <c r="AY930" i="12" s="1"/>
  <c r="I929" i="12"/>
  <c r="AX929" i="12" s="1"/>
  <c r="AY929" i="12" s="1"/>
  <c r="I928" i="12"/>
  <c r="AX928" i="12" s="1"/>
  <c r="AY928" i="12" s="1"/>
  <c r="I927" i="12"/>
  <c r="I926" i="12"/>
  <c r="AX926" i="12" s="1"/>
  <c r="AY926" i="12" s="1"/>
  <c r="I925" i="12"/>
  <c r="AX925" i="12" s="1"/>
  <c r="AY925" i="12" s="1"/>
  <c r="I924" i="12"/>
  <c r="AX924" i="12" s="1"/>
  <c r="AY924" i="12" s="1"/>
  <c r="I923" i="12"/>
  <c r="AX923" i="12" s="1"/>
  <c r="AY923" i="12" s="1"/>
  <c r="I922" i="12"/>
  <c r="AX922" i="12" s="1"/>
  <c r="AY922" i="12" s="1"/>
  <c r="I921" i="12"/>
  <c r="AX921" i="12" s="1"/>
  <c r="AY921" i="12" s="1"/>
  <c r="I920" i="12"/>
  <c r="AX920" i="12" s="1"/>
  <c r="AY920" i="12" s="1"/>
  <c r="I919" i="12"/>
  <c r="I918" i="12"/>
  <c r="I917" i="12"/>
  <c r="AX917" i="12" s="1"/>
  <c r="AY917" i="12" s="1"/>
  <c r="I916" i="12"/>
  <c r="AX916" i="12" s="1"/>
  <c r="AY916" i="12" s="1"/>
  <c r="I915" i="12"/>
  <c r="AX915" i="12" s="1"/>
  <c r="AY915" i="12" s="1"/>
  <c r="I914" i="12"/>
  <c r="AX914" i="12" s="1"/>
  <c r="AY914" i="12" s="1"/>
  <c r="I913" i="12"/>
  <c r="AX913" i="12" s="1"/>
  <c r="AY913" i="12" s="1"/>
  <c r="I912" i="12"/>
  <c r="AX912" i="12" s="1"/>
  <c r="AY912" i="12" s="1"/>
  <c r="I911" i="12"/>
  <c r="I910" i="12"/>
  <c r="I909" i="12"/>
  <c r="I908" i="12"/>
  <c r="AX908" i="12" s="1"/>
  <c r="AY908" i="12" s="1"/>
  <c r="I907" i="12"/>
  <c r="AX907" i="12" s="1"/>
  <c r="AY907" i="12" s="1"/>
  <c r="I906" i="12"/>
  <c r="AX906" i="12" s="1"/>
  <c r="AY906" i="12" s="1"/>
  <c r="I905" i="12"/>
  <c r="AX905" i="12" s="1"/>
  <c r="AY905" i="12" s="1"/>
  <c r="I904" i="12"/>
  <c r="AX904" i="12" s="1"/>
  <c r="AY904" i="12" s="1"/>
  <c r="I903" i="12"/>
  <c r="AX903" i="12" s="1"/>
  <c r="AY903" i="12" s="1"/>
  <c r="I902" i="12"/>
  <c r="I901" i="12"/>
  <c r="AX901" i="12" s="1"/>
  <c r="AY901" i="12" s="1"/>
  <c r="I900" i="12"/>
  <c r="AX900" i="12" s="1"/>
  <c r="AY900" i="12" s="1"/>
  <c r="I899" i="12"/>
  <c r="I898" i="12"/>
  <c r="AX898" i="12" s="1"/>
  <c r="AY898" i="12" s="1"/>
  <c r="I897" i="12"/>
  <c r="AX897" i="12" s="1"/>
  <c r="AY897" i="12" s="1"/>
  <c r="I896" i="12"/>
  <c r="AX896" i="12" s="1"/>
  <c r="AY896" i="12" s="1"/>
  <c r="I895" i="12"/>
  <c r="I894" i="12"/>
  <c r="AX894" i="12" s="1"/>
  <c r="AY894" i="12" s="1"/>
  <c r="I893" i="12"/>
  <c r="AX893" i="12" s="1"/>
  <c r="AY893" i="12" s="1"/>
  <c r="I892" i="12"/>
  <c r="AX892" i="12" s="1"/>
  <c r="AY892" i="12" s="1"/>
  <c r="I891" i="12"/>
  <c r="AX891" i="12" s="1"/>
  <c r="AY891" i="12" s="1"/>
  <c r="I890" i="12"/>
  <c r="AX890" i="12" s="1"/>
  <c r="AY890" i="12" s="1"/>
  <c r="I889" i="12"/>
  <c r="I888" i="12"/>
  <c r="AX888" i="12" s="1"/>
  <c r="AY888" i="12" s="1"/>
  <c r="I887" i="12"/>
  <c r="I886" i="12"/>
  <c r="I885" i="12"/>
  <c r="AX885" i="12" s="1"/>
  <c r="AY885" i="12" s="1"/>
  <c r="I884" i="12"/>
  <c r="AX884" i="12" s="1"/>
  <c r="AY884" i="12" s="1"/>
  <c r="I883" i="12"/>
  <c r="AX883" i="12" s="1"/>
  <c r="AY883" i="12" s="1"/>
  <c r="I882" i="12"/>
  <c r="AX882" i="12" s="1"/>
  <c r="AY882" i="12" s="1"/>
  <c r="I881" i="12"/>
  <c r="AX881" i="12" s="1"/>
  <c r="AY881" i="12" s="1"/>
  <c r="I880" i="12"/>
  <c r="AX880" i="12" s="1"/>
  <c r="AY880" i="12" s="1"/>
  <c r="I879" i="12"/>
  <c r="I878" i="12"/>
  <c r="AX878" i="12" s="1"/>
  <c r="AY878" i="12" s="1"/>
  <c r="I877" i="12"/>
  <c r="AX877" i="12" s="1"/>
  <c r="AY877" i="12" s="1"/>
  <c r="I876" i="12"/>
  <c r="AX876" i="12" s="1"/>
  <c r="AY876" i="12" s="1"/>
  <c r="I875" i="12"/>
  <c r="AX875" i="12" s="1"/>
  <c r="AY875" i="12" s="1"/>
  <c r="I874" i="12"/>
  <c r="AX874" i="12" s="1"/>
  <c r="AY874" i="12" s="1"/>
  <c r="I873" i="12"/>
  <c r="AX873" i="12" s="1"/>
  <c r="AY873" i="12" s="1"/>
  <c r="I872" i="12"/>
  <c r="AX872" i="12" s="1"/>
  <c r="AY872" i="12" s="1"/>
  <c r="I871" i="12"/>
  <c r="AX871" i="12" s="1"/>
  <c r="AY871" i="12" s="1"/>
  <c r="I870" i="12"/>
  <c r="AX870" i="12" s="1"/>
  <c r="AY870" i="12" s="1"/>
  <c r="I869" i="12"/>
  <c r="I868" i="12"/>
  <c r="AX868" i="12" s="1"/>
  <c r="AY868" i="12" s="1"/>
  <c r="I867" i="12"/>
  <c r="AX867" i="12" s="1"/>
  <c r="AY867" i="12" s="1"/>
  <c r="I866" i="12"/>
  <c r="I865" i="12"/>
  <c r="AX865" i="12" s="1"/>
  <c r="AY865" i="12" s="1"/>
  <c r="I864" i="12"/>
  <c r="AX864" i="12" s="1"/>
  <c r="AY864" i="12" s="1"/>
  <c r="I863" i="12"/>
  <c r="I862" i="12"/>
  <c r="AX862" i="12" s="1"/>
  <c r="AY862" i="12" s="1"/>
  <c r="I861" i="12"/>
  <c r="AX861" i="12" s="1"/>
  <c r="AY861" i="12" s="1"/>
  <c r="I860" i="12"/>
  <c r="AX860" i="12" s="1"/>
  <c r="AY860" i="12" s="1"/>
  <c r="I859" i="12"/>
  <c r="AX859" i="12" s="1"/>
  <c r="AY859" i="12" s="1"/>
  <c r="I858" i="12"/>
  <c r="AX858" i="12" s="1"/>
  <c r="AY858" i="12" s="1"/>
  <c r="I857" i="12"/>
  <c r="AX857" i="12" s="1"/>
  <c r="AY857" i="12" s="1"/>
  <c r="I856" i="12"/>
  <c r="AX856" i="12" s="1"/>
  <c r="AY856" i="12" s="1"/>
  <c r="I855" i="12"/>
  <c r="I854" i="12"/>
  <c r="AX854" i="12" s="1"/>
  <c r="AY854" i="12" s="1"/>
  <c r="I853" i="12"/>
  <c r="I852" i="12"/>
  <c r="AX852" i="12" s="1"/>
  <c r="AY852" i="12" s="1"/>
  <c r="I851" i="12"/>
  <c r="I850" i="12"/>
  <c r="AX850" i="12" s="1"/>
  <c r="AY850" i="12" s="1"/>
  <c r="I849" i="12"/>
  <c r="AX849" i="12" s="1"/>
  <c r="AY849" i="12" s="1"/>
  <c r="I848" i="12"/>
  <c r="AX848" i="12" s="1"/>
  <c r="AY848" i="12" s="1"/>
  <c r="I847" i="12"/>
  <c r="I846" i="12"/>
  <c r="AX846" i="12" s="1"/>
  <c r="AY846" i="12" s="1"/>
  <c r="I845" i="12"/>
  <c r="AX845" i="12" s="1"/>
  <c r="AY845" i="12" s="1"/>
  <c r="I844" i="12"/>
  <c r="AX844" i="12" s="1"/>
  <c r="AY844" i="12" s="1"/>
  <c r="I843" i="12"/>
  <c r="AX843" i="12" s="1"/>
  <c r="AY843" i="12" s="1"/>
  <c r="I842" i="12"/>
  <c r="AX842" i="12" s="1"/>
  <c r="AY842" i="12" s="1"/>
  <c r="I841" i="12"/>
  <c r="AX841" i="12" s="1"/>
  <c r="AY841" i="12" s="1"/>
  <c r="I840" i="12"/>
  <c r="AX840" i="12" s="1"/>
  <c r="AY840" i="12" s="1"/>
  <c r="I839" i="12"/>
  <c r="I838" i="12"/>
  <c r="AX838" i="12" s="1"/>
  <c r="AY838" i="12" s="1"/>
  <c r="I837" i="12"/>
  <c r="AX837" i="12" s="1"/>
  <c r="AY837" i="12" s="1"/>
  <c r="I836" i="12"/>
  <c r="AX836" i="12" s="1"/>
  <c r="AY836" i="12" s="1"/>
  <c r="I835" i="12"/>
  <c r="AX835" i="12" s="1"/>
  <c r="AY835" i="12" s="1"/>
  <c r="I834" i="12"/>
  <c r="AX834" i="12" s="1"/>
  <c r="AY834" i="12" s="1"/>
  <c r="I833" i="12"/>
  <c r="AX833" i="12" s="1"/>
  <c r="AY833" i="12" s="1"/>
  <c r="I832" i="12"/>
  <c r="AX832" i="12" s="1"/>
  <c r="AY832" i="12" s="1"/>
  <c r="I831" i="12"/>
  <c r="AX831" i="12" s="1"/>
  <c r="AY831" i="12" s="1"/>
  <c r="I830" i="12"/>
  <c r="AX830" i="12" s="1"/>
  <c r="AY830" i="12" s="1"/>
  <c r="I829" i="12"/>
  <c r="AX829" i="12" s="1"/>
  <c r="AY829" i="12" s="1"/>
  <c r="I828" i="12"/>
  <c r="AX828" i="12" s="1"/>
  <c r="AY828" i="12" s="1"/>
  <c r="I827" i="12"/>
  <c r="AX827" i="12" s="1"/>
  <c r="AY827" i="12" s="1"/>
  <c r="I826" i="12"/>
  <c r="AX826" i="12" s="1"/>
  <c r="AY826" i="12" s="1"/>
  <c r="I825" i="12"/>
  <c r="AX825" i="12" s="1"/>
  <c r="AY825" i="12" s="1"/>
  <c r="I824" i="12"/>
  <c r="AX824" i="12" s="1"/>
  <c r="AY824" i="12" s="1"/>
  <c r="I823" i="12"/>
  <c r="I822" i="12"/>
  <c r="I821" i="12"/>
  <c r="AX821" i="12" s="1"/>
  <c r="AY821" i="12" s="1"/>
  <c r="I820" i="12"/>
  <c r="AX820" i="12" s="1"/>
  <c r="AY820" i="12" s="1"/>
  <c r="I819" i="12"/>
  <c r="I818" i="12"/>
  <c r="AX818" i="12" s="1"/>
  <c r="AY818" i="12" s="1"/>
  <c r="I817" i="12"/>
  <c r="AX817" i="12" s="1"/>
  <c r="AY817" i="12" s="1"/>
  <c r="I816" i="12"/>
  <c r="AX816" i="12" s="1"/>
  <c r="AY816" i="12" s="1"/>
  <c r="I815" i="12"/>
  <c r="I814" i="12"/>
  <c r="AX814" i="12" s="1"/>
  <c r="AY814" i="12" s="1"/>
  <c r="I813" i="12"/>
  <c r="AX813" i="12" s="1"/>
  <c r="AY813" i="12" s="1"/>
  <c r="I812" i="12"/>
  <c r="AX812" i="12" s="1"/>
  <c r="AY812" i="12" s="1"/>
  <c r="I811" i="12"/>
  <c r="AX811" i="12" s="1"/>
  <c r="AY811" i="12" s="1"/>
  <c r="I810" i="12"/>
  <c r="I809" i="12"/>
  <c r="AX809" i="12" s="1"/>
  <c r="AY809" i="12" s="1"/>
  <c r="I808" i="12"/>
  <c r="AX808" i="12" s="1"/>
  <c r="AY808" i="12" s="1"/>
  <c r="I807" i="12"/>
  <c r="I806" i="12"/>
  <c r="AX806" i="12" s="1"/>
  <c r="AY806" i="12" s="1"/>
  <c r="I805" i="12"/>
  <c r="AX805" i="12" s="1"/>
  <c r="AY805" i="12" s="1"/>
  <c r="I804" i="12"/>
  <c r="AX804" i="12" s="1"/>
  <c r="AY804" i="12" s="1"/>
  <c r="I803" i="12"/>
  <c r="AX803" i="12" s="1"/>
  <c r="AY803" i="12" s="1"/>
  <c r="I802" i="12"/>
  <c r="AX802" i="12" s="1"/>
  <c r="AY802" i="12" s="1"/>
  <c r="I801" i="12"/>
  <c r="AX801" i="12" s="1"/>
  <c r="AY801" i="12" s="1"/>
  <c r="I800" i="12"/>
  <c r="AX800" i="12" s="1"/>
  <c r="AY800" i="12" s="1"/>
  <c r="I799" i="12"/>
  <c r="AX799" i="12" s="1"/>
  <c r="AY799" i="12" s="1"/>
  <c r="I798" i="12"/>
  <c r="I797" i="12"/>
  <c r="AX797" i="12" s="1"/>
  <c r="AY797" i="12" s="1"/>
  <c r="I796" i="12"/>
  <c r="AX796" i="12" s="1"/>
  <c r="AY796" i="12" s="1"/>
  <c r="I795" i="12"/>
  <c r="AX795" i="12" s="1"/>
  <c r="AY795" i="12" s="1"/>
  <c r="I794" i="12"/>
  <c r="I793" i="12"/>
  <c r="AX793" i="12" s="1"/>
  <c r="AY793" i="12" s="1"/>
  <c r="I792" i="12"/>
  <c r="AX792" i="12" s="1"/>
  <c r="AY792" i="12" s="1"/>
  <c r="I791" i="12"/>
  <c r="AX791" i="12" s="1"/>
  <c r="AY791" i="12" s="1"/>
  <c r="I790" i="12"/>
  <c r="AX790" i="12" s="1"/>
  <c r="AY790" i="12" s="1"/>
  <c r="I789" i="12"/>
  <c r="AX789" i="12" s="1"/>
  <c r="AY789" i="12" s="1"/>
  <c r="I788" i="12"/>
  <c r="AX788" i="12" s="1"/>
  <c r="AY788" i="12" s="1"/>
  <c r="I787" i="12"/>
  <c r="AX787" i="12" s="1"/>
  <c r="AY787" i="12" s="1"/>
  <c r="I786" i="12"/>
  <c r="AX786" i="12" s="1"/>
  <c r="AY786" i="12" s="1"/>
  <c r="I785" i="12"/>
  <c r="AX785" i="12" s="1"/>
  <c r="AY785" i="12" s="1"/>
  <c r="I784" i="12"/>
  <c r="AX784" i="12" s="1"/>
  <c r="AY784" i="12" s="1"/>
  <c r="I783" i="12"/>
  <c r="AX783" i="12" s="1"/>
  <c r="AY783" i="12" s="1"/>
  <c r="I782" i="12"/>
  <c r="I781" i="12"/>
  <c r="I780" i="12"/>
  <c r="AX780" i="12" s="1"/>
  <c r="AY780" i="12" s="1"/>
  <c r="I779" i="12"/>
  <c r="AX779" i="12" s="1"/>
  <c r="AY779" i="12" s="1"/>
  <c r="I778" i="12"/>
  <c r="AX778" i="12" s="1"/>
  <c r="AY778" i="12" s="1"/>
  <c r="I777" i="12"/>
  <c r="AX777" i="12" s="1"/>
  <c r="AY777" i="12" s="1"/>
  <c r="I776" i="12"/>
  <c r="AX776" i="12" s="1"/>
  <c r="AY776" i="12" s="1"/>
  <c r="I775" i="12"/>
  <c r="AX775" i="12" s="1"/>
  <c r="AY775" i="12" s="1"/>
  <c r="I774" i="12"/>
  <c r="AX774" i="12" s="1"/>
  <c r="AY774" i="12" s="1"/>
  <c r="I773" i="12"/>
  <c r="AX773" i="12" s="1"/>
  <c r="AY773" i="12" s="1"/>
  <c r="I772" i="12"/>
  <c r="AX772" i="12" s="1"/>
  <c r="AY772" i="12" s="1"/>
  <c r="I771" i="12"/>
  <c r="AX771" i="12" s="1"/>
  <c r="AY771" i="12" s="1"/>
  <c r="I770" i="12"/>
  <c r="AX770" i="12" s="1"/>
  <c r="AY770" i="12" s="1"/>
  <c r="I769" i="12"/>
  <c r="AX769" i="12" s="1"/>
  <c r="AY769" i="12" s="1"/>
  <c r="I768" i="12"/>
  <c r="AX768" i="12" s="1"/>
  <c r="AY768" i="12" s="1"/>
  <c r="I767" i="12"/>
  <c r="AX767" i="12" s="1"/>
  <c r="AY767" i="12" s="1"/>
  <c r="I766" i="12"/>
  <c r="AX766" i="12" s="1"/>
  <c r="AY766" i="12" s="1"/>
  <c r="I765" i="12"/>
  <c r="AX765" i="12" s="1"/>
  <c r="AY765" i="12" s="1"/>
  <c r="I764" i="12"/>
  <c r="AX764" i="12" s="1"/>
  <c r="AY764" i="12" s="1"/>
  <c r="I763" i="12"/>
  <c r="AX763" i="12" s="1"/>
  <c r="AY763" i="12" s="1"/>
  <c r="I762" i="12"/>
  <c r="AX762" i="12" s="1"/>
  <c r="AY762" i="12" s="1"/>
  <c r="I761" i="12"/>
  <c r="I760" i="12"/>
  <c r="AX760" i="12" s="1"/>
  <c r="AY760" i="12" s="1"/>
  <c r="I759" i="12"/>
  <c r="I758" i="12"/>
  <c r="AX758" i="12" s="1"/>
  <c r="AY758" i="12" s="1"/>
  <c r="I757" i="12"/>
  <c r="AX757" i="12" s="1"/>
  <c r="AY757" i="12" s="1"/>
  <c r="I756" i="12"/>
  <c r="AX756" i="12" s="1"/>
  <c r="AY756" i="12" s="1"/>
  <c r="I755" i="12"/>
  <c r="AX755" i="12" s="1"/>
  <c r="AY755" i="12" s="1"/>
  <c r="I754" i="12"/>
  <c r="AX754" i="12" s="1"/>
  <c r="AY754" i="12" s="1"/>
  <c r="I753" i="12"/>
  <c r="I752" i="12"/>
  <c r="AX752" i="12" s="1"/>
  <c r="AY752" i="12" s="1"/>
  <c r="I751" i="12"/>
  <c r="AX751" i="12" s="1"/>
  <c r="AY751" i="12" s="1"/>
  <c r="I750" i="12"/>
  <c r="AX750" i="12" s="1"/>
  <c r="AY750" i="12" s="1"/>
  <c r="I749" i="12"/>
  <c r="AX749" i="12" s="1"/>
  <c r="AY749" i="12" s="1"/>
  <c r="I748" i="12"/>
  <c r="AX748" i="12" s="1"/>
  <c r="AY748" i="12" s="1"/>
  <c r="I747" i="12"/>
  <c r="AX747" i="12" s="1"/>
  <c r="AY747" i="12" s="1"/>
  <c r="I746" i="12"/>
  <c r="AX746" i="12" s="1"/>
  <c r="AY746" i="12" s="1"/>
  <c r="I745" i="12"/>
  <c r="AX745" i="12" s="1"/>
  <c r="AY745" i="12" s="1"/>
  <c r="I744" i="12"/>
  <c r="AX744" i="12" s="1"/>
  <c r="AY744" i="12" s="1"/>
  <c r="I743" i="12"/>
  <c r="AX743" i="12" s="1"/>
  <c r="AY743" i="12" s="1"/>
  <c r="I742" i="12"/>
  <c r="AX742" i="12" s="1"/>
  <c r="AY742" i="12" s="1"/>
  <c r="I741" i="12"/>
  <c r="AX741" i="12" s="1"/>
  <c r="AY741" i="12" s="1"/>
  <c r="I740" i="12"/>
  <c r="AX740" i="12" s="1"/>
  <c r="AY740" i="12" s="1"/>
  <c r="I739" i="12"/>
  <c r="AX739" i="12" s="1"/>
  <c r="AY739" i="12" s="1"/>
  <c r="I738" i="12"/>
  <c r="AX738" i="12" s="1"/>
  <c r="AY738" i="12" s="1"/>
  <c r="I737" i="12"/>
  <c r="AX737" i="12" s="1"/>
  <c r="AY737" i="12" s="1"/>
  <c r="I736" i="12"/>
  <c r="AX736" i="12" s="1"/>
  <c r="AY736" i="12" s="1"/>
  <c r="I735" i="12"/>
  <c r="AX735" i="12" s="1"/>
  <c r="AY735" i="12" s="1"/>
  <c r="I734" i="12"/>
  <c r="AX734" i="12" s="1"/>
  <c r="AY734" i="12" s="1"/>
  <c r="I733" i="12"/>
  <c r="AX733" i="12" s="1"/>
  <c r="AY733" i="12" s="1"/>
  <c r="I732" i="12"/>
  <c r="AX732" i="12" s="1"/>
  <c r="AY732" i="12" s="1"/>
  <c r="I731" i="12"/>
  <c r="AX731" i="12" s="1"/>
  <c r="AY731" i="12" s="1"/>
  <c r="I730" i="12"/>
  <c r="AX730" i="12" s="1"/>
  <c r="AY730" i="12" s="1"/>
  <c r="I729" i="12"/>
  <c r="I728" i="12"/>
  <c r="AX728" i="12" s="1"/>
  <c r="AY728" i="12" s="1"/>
  <c r="I727" i="12"/>
  <c r="AX727" i="12" s="1"/>
  <c r="AY727" i="12" s="1"/>
  <c r="I726" i="12"/>
  <c r="AX726" i="12" s="1"/>
  <c r="AY726" i="12" s="1"/>
  <c r="I725" i="12"/>
  <c r="AX725" i="12" s="1"/>
  <c r="AY725" i="12" s="1"/>
  <c r="I724" i="12"/>
  <c r="AX724" i="12" s="1"/>
  <c r="AY724" i="12" s="1"/>
  <c r="I723" i="12"/>
  <c r="AX723" i="12" s="1"/>
  <c r="AY723" i="12" s="1"/>
  <c r="I722" i="12"/>
  <c r="I721" i="12"/>
  <c r="I720" i="12"/>
  <c r="AX720" i="12" s="1"/>
  <c r="AY720" i="12" s="1"/>
  <c r="I719" i="12"/>
  <c r="AX719" i="12" s="1"/>
  <c r="AY719" i="12" s="1"/>
  <c r="I718" i="12"/>
  <c r="I717" i="12"/>
  <c r="AX717" i="12" s="1"/>
  <c r="AY717" i="12" s="1"/>
  <c r="I716" i="12"/>
  <c r="AX716" i="12" s="1"/>
  <c r="AY716" i="12" s="1"/>
  <c r="I715" i="12"/>
  <c r="I714" i="12"/>
  <c r="AX714" i="12" s="1"/>
  <c r="AY714" i="12" s="1"/>
  <c r="I713" i="12"/>
  <c r="AX713" i="12" s="1"/>
  <c r="AY713" i="12" s="1"/>
  <c r="I712" i="12"/>
  <c r="AX712" i="12" s="1"/>
  <c r="AY712" i="12" s="1"/>
  <c r="I711" i="12"/>
  <c r="AX711" i="12" s="1"/>
  <c r="AY711" i="12" s="1"/>
  <c r="I710" i="12"/>
  <c r="AX710" i="12" s="1"/>
  <c r="AY710" i="12" s="1"/>
  <c r="I709" i="12"/>
  <c r="AX709" i="12" s="1"/>
  <c r="AY709" i="12" s="1"/>
  <c r="I708" i="12"/>
  <c r="AX708" i="12" s="1"/>
  <c r="AY708" i="12" s="1"/>
  <c r="I707" i="12"/>
  <c r="AX707" i="12" s="1"/>
  <c r="AY707" i="12" s="1"/>
  <c r="I706" i="12"/>
  <c r="AX706" i="12" s="1"/>
  <c r="AY706" i="12" s="1"/>
  <c r="I705" i="12"/>
  <c r="AX705" i="12" s="1"/>
  <c r="AY705" i="12" s="1"/>
  <c r="I704" i="12"/>
  <c r="AX704" i="12" s="1"/>
  <c r="AY704" i="12" s="1"/>
  <c r="I703" i="12"/>
  <c r="AX703" i="12" s="1"/>
  <c r="AY703" i="12" s="1"/>
  <c r="I702" i="12"/>
  <c r="AX702" i="12" s="1"/>
  <c r="AY702" i="12" s="1"/>
  <c r="I701" i="12"/>
  <c r="AX701" i="12" s="1"/>
  <c r="AY701" i="12" s="1"/>
  <c r="I700" i="12"/>
  <c r="AX700" i="12" s="1"/>
  <c r="AY700" i="12" s="1"/>
  <c r="I699" i="12"/>
  <c r="AX699" i="12" s="1"/>
  <c r="AY699" i="12" s="1"/>
  <c r="I698" i="12"/>
  <c r="AX698" i="12" s="1"/>
  <c r="AY698" i="12" s="1"/>
  <c r="I697" i="12"/>
  <c r="AX697" i="12" s="1"/>
  <c r="AY697" i="12" s="1"/>
  <c r="I696" i="12"/>
  <c r="AX696" i="12" s="1"/>
  <c r="AY696" i="12" s="1"/>
  <c r="I695" i="12"/>
  <c r="AX695" i="12" s="1"/>
  <c r="AY695" i="12" s="1"/>
  <c r="I694" i="12"/>
  <c r="AX694" i="12" s="1"/>
  <c r="AY694" i="12" s="1"/>
  <c r="I693" i="12"/>
  <c r="AX693" i="12" s="1"/>
  <c r="AY693" i="12" s="1"/>
  <c r="I692" i="12"/>
  <c r="AX692" i="12" s="1"/>
  <c r="AY692" i="12" s="1"/>
  <c r="I691" i="12"/>
  <c r="AX691" i="12" s="1"/>
  <c r="AY691" i="12" s="1"/>
  <c r="I690" i="12"/>
  <c r="AX690" i="12" s="1"/>
  <c r="AY690" i="12" s="1"/>
  <c r="I689" i="12"/>
  <c r="AX689" i="12" s="1"/>
  <c r="AY689" i="12" s="1"/>
  <c r="I688" i="12"/>
  <c r="AX688" i="12" s="1"/>
  <c r="AY688" i="12" s="1"/>
  <c r="I687" i="12"/>
  <c r="AX687" i="12" s="1"/>
  <c r="AY687" i="12" s="1"/>
  <c r="I686" i="12"/>
  <c r="AX686" i="12" s="1"/>
  <c r="AY686" i="12" s="1"/>
  <c r="I685" i="12"/>
  <c r="AX685" i="12" s="1"/>
  <c r="I684" i="12"/>
  <c r="AX684" i="12" s="1"/>
  <c r="AY684" i="12" s="1"/>
  <c r="I683" i="12"/>
  <c r="I682" i="12"/>
  <c r="AX682" i="12" s="1"/>
  <c r="AY682" i="12" s="1"/>
  <c r="I681" i="12"/>
  <c r="AX681" i="12" s="1"/>
  <c r="AY681" i="12" s="1"/>
  <c r="I680" i="12"/>
  <c r="AX680" i="12" s="1"/>
  <c r="AY680" i="12" s="1"/>
  <c r="I679" i="12"/>
  <c r="AX679" i="12" s="1"/>
  <c r="AY679" i="12" s="1"/>
  <c r="I678" i="12"/>
  <c r="I677" i="12"/>
  <c r="AX677" i="12" s="1"/>
  <c r="AY677" i="12" s="1"/>
  <c r="I676" i="12"/>
  <c r="AX676" i="12" s="1"/>
  <c r="AY676" i="12" s="1"/>
  <c r="I675" i="12"/>
  <c r="AX675" i="12" s="1"/>
  <c r="AY675" i="12" s="1"/>
  <c r="I674" i="12"/>
  <c r="AX674" i="12" s="1"/>
  <c r="AY674" i="12" s="1"/>
  <c r="I673" i="12"/>
  <c r="AX673" i="12" s="1"/>
  <c r="AY673" i="12" s="1"/>
  <c r="I672" i="12"/>
  <c r="AX672" i="12" s="1"/>
  <c r="AY672" i="12" s="1"/>
  <c r="I671" i="12"/>
  <c r="I670" i="12"/>
  <c r="AX670" i="12" s="1"/>
  <c r="AY670" i="12" s="1"/>
  <c r="I669" i="12"/>
  <c r="AX669" i="12" s="1"/>
  <c r="AY669" i="12" s="1"/>
  <c r="I668" i="12"/>
  <c r="AX668" i="12" s="1"/>
  <c r="AY668" i="12" s="1"/>
  <c r="I667" i="12"/>
  <c r="AX667" i="12" s="1"/>
  <c r="AY667" i="12" s="1"/>
  <c r="I666" i="12"/>
  <c r="AX666" i="12" s="1"/>
  <c r="AY666" i="12" s="1"/>
  <c r="I665" i="12"/>
  <c r="AX665" i="12" s="1"/>
  <c r="AY665" i="12" s="1"/>
  <c r="I664" i="12"/>
  <c r="AX664" i="12" s="1"/>
  <c r="AY664" i="12" s="1"/>
  <c r="I663" i="12"/>
  <c r="I662" i="12"/>
  <c r="I661" i="12"/>
  <c r="AX661" i="12" s="1"/>
  <c r="AY661" i="12" s="1"/>
  <c r="I660" i="12"/>
  <c r="AX660" i="12" s="1"/>
  <c r="AY660" i="12" s="1"/>
  <c r="I659" i="12"/>
  <c r="AX659" i="12" s="1"/>
  <c r="AY659" i="12" s="1"/>
  <c r="I658" i="12"/>
  <c r="AX658" i="12" s="1"/>
  <c r="AY658" i="12" s="1"/>
  <c r="I657" i="12"/>
  <c r="AX657" i="12" s="1"/>
  <c r="AY657" i="12" s="1"/>
  <c r="I656" i="12"/>
  <c r="AX656" i="12" s="1"/>
  <c r="AY656" i="12" s="1"/>
  <c r="I655" i="12"/>
  <c r="AX655" i="12" s="1"/>
  <c r="AY655" i="12" s="1"/>
  <c r="I654" i="12"/>
  <c r="AX654" i="12" s="1"/>
  <c r="AY654" i="12" s="1"/>
  <c r="I653" i="12"/>
  <c r="AX653" i="12" s="1"/>
  <c r="AY653" i="12" s="1"/>
  <c r="I652" i="12"/>
  <c r="AX652" i="12" s="1"/>
  <c r="AY652" i="12" s="1"/>
  <c r="I651" i="12"/>
  <c r="AX651" i="12" s="1"/>
  <c r="AY651" i="12" s="1"/>
  <c r="I650" i="12"/>
  <c r="AX650" i="12" s="1"/>
  <c r="AY650" i="12" s="1"/>
  <c r="I649" i="12"/>
  <c r="AX649" i="12" s="1"/>
  <c r="AY649" i="12" s="1"/>
  <c r="I648" i="12"/>
  <c r="AX648" i="12" s="1"/>
  <c r="AY648" i="12" s="1"/>
  <c r="I647" i="12"/>
  <c r="AX647" i="12" s="1"/>
  <c r="AY647" i="12" s="1"/>
  <c r="I646" i="12"/>
  <c r="AX646" i="12" s="1"/>
  <c r="AY646" i="12" s="1"/>
  <c r="I645" i="12"/>
  <c r="AX645" i="12" s="1"/>
  <c r="AY645" i="12" s="1"/>
  <c r="I644" i="12"/>
  <c r="AX644" i="12" s="1"/>
  <c r="AY644" i="12" s="1"/>
  <c r="I643" i="12"/>
  <c r="AX643" i="12" s="1"/>
  <c r="AY643" i="12" s="1"/>
  <c r="I642" i="12"/>
  <c r="AX642" i="12" s="1"/>
  <c r="AY642" i="12" s="1"/>
  <c r="I641" i="12"/>
  <c r="I640" i="12"/>
  <c r="AX640" i="12" s="1"/>
  <c r="AY640" i="12" s="1"/>
  <c r="I639" i="12"/>
  <c r="AX639" i="12" s="1"/>
  <c r="AY639" i="12" s="1"/>
  <c r="I638" i="12"/>
  <c r="I637" i="12"/>
  <c r="AX637" i="12" s="1"/>
  <c r="AY637" i="12" s="1"/>
  <c r="I636" i="12"/>
  <c r="AX636" i="12" s="1"/>
  <c r="AY636" i="12" s="1"/>
  <c r="I635" i="12"/>
  <c r="AX635" i="12" s="1"/>
  <c r="AY635" i="12" s="1"/>
  <c r="I634" i="12"/>
  <c r="AX634" i="12" s="1"/>
  <c r="AY634" i="12" s="1"/>
  <c r="I633" i="12"/>
  <c r="AX633" i="12" s="1"/>
  <c r="AY633" i="12" s="1"/>
  <c r="I632" i="12"/>
  <c r="I631" i="12"/>
  <c r="AX631" i="12" s="1"/>
  <c r="AY631" i="12" s="1"/>
  <c r="I630" i="12"/>
  <c r="AX630" i="12" s="1"/>
  <c r="AY630" i="12" s="1"/>
  <c r="I629" i="12"/>
  <c r="AX629" i="12" s="1"/>
  <c r="AY629" i="12" s="1"/>
  <c r="I628" i="12"/>
  <c r="AX628" i="12" s="1"/>
  <c r="AY628" i="12" s="1"/>
  <c r="I627" i="12"/>
  <c r="AX627" i="12" s="1"/>
  <c r="AY627" i="12" s="1"/>
  <c r="I626" i="12"/>
  <c r="AX626" i="12" s="1"/>
  <c r="AY626" i="12" s="1"/>
  <c r="I625" i="12"/>
  <c r="I624" i="12"/>
  <c r="AX624" i="12" s="1"/>
  <c r="AY624" i="12" s="1"/>
  <c r="I623" i="12"/>
  <c r="AX623" i="12" s="1"/>
  <c r="AY623" i="12" s="1"/>
  <c r="I622" i="12"/>
  <c r="I621" i="12"/>
  <c r="AX621" i="12" s="1"/>
  <c r="AY621" i="12" s="1"/>
  <c r="I620" i="12"/>
  <c r="AX620" i="12" s="1"/>
  <c r="AY620" i="12" s="1"/>
  <c r="I619" i="12"/>
  <c r="AX619" i="12" s="1"/>
  <c r="AY619" i="12" s="1"/>
  <c r="I618" i="12"/>
  <c r="AX618" i="12" s="1"/>
  <c r="AY618" i="12" s="1"/>
  <c r="I617" i="12"/>
  <c r="AX617" i="12" s="1"/>
  <c r="AY617" i="12" s="1"/>
  <c r="I616" i="12"/>
  <c r="AX616" i="12" s="1"/>
  <c r="AY616" i="12" s="1"/>
  <c r="I615" i="12"/>
  <c r="AX615" i="12" s="1"/>
  <c r="AY615" i="12" s="1"/>
  <c r="I614" i="12"/>
  <c r="AX614" i="12" s="1"/>
  <c r="AY614" i="12" s="1"/>
  <c r="I613" i="12"/>
  <c r="AX613" i="12" s="1"/>
  <c r="AY613" i="12" s="1"/>
  <c r="I612" i="12"/>
  <c r="AX612" i="12" s="1"/>
  <c r="AY612" i="12" s="1"/>
  <c r="I611" i="12"/>
  <c r="AX611" i="12" s="1"/>
  <c r="AY611" i="12" s="1"/>
  <c r="I610" i="12"/>
  <c r="AX610" i="12" s="1"/>
  <c r="AY610" i="12" s="1"/>
  <c r="I609" i="12"/>
  <c r="AX609" i="12" s="1"/>
  <c r="AY609" i="12" s="1"/>
  <c r="I608" i="12"/>
  <c r="AX608" i="12" s="1"/>
  <c r="AY608" i="12" s="1"/>
  <c r="I607" i="12"/>
  <c r="AX607" i="12" s="1"/>
  <c r="AY607" i="12" s="1"/>
  <c r="I606" i="12"/>
  <c r="I605" i="12"/>
  <c r="AX605" i="12" s="1"/>
  <c r="AY605" i="12" s="1"/>
  <c r="I604" i="12"/>
  <c r="AX604" i="12" s="1"/>
  <c r="AY604" i="12" s="1"/>
  <c r="I603" i="12"/>
  <c r="AX603" i="12" s="1"/>
  <c r="AY603" i="12" s="1"/>
  <c r="I602" i="12"/>
  <c r="AX602" i="12" s="1"/>
  <c r="AY602" i="12" s="1"/>
  <c r="I601" i="12"/>
  <c r="AX601" i="12" s="1"/>
  <c r="AY601" i="12" s="1"/>
  <c r="I600" i="12"/>
  <c r="AX600" i="12" s="1"/>
  <c r="AY600" i="12" s="1"/>
  <c r="I599" i="12"/>
  <c r="AX599" i="12" s="1"/>
  <c r="AY599" i="12" s="1"/>
  <c r="I598" i="12"/>
  <c r="I597" i="12"/>
  <c r="AX597" i="12" s="1"/>
  <c r="AY597" i="12" s="1"/>
  <c r="I596" i="12"/>
  <c r="AX596" i="12" s="1"/>
  <c r="AY596" i="12" s="1"/>
  <c r="I595" i="12"/>
  <c r="AX595" i="12" s="1"/>
  <c r="AY595" i="12" s="1"/>
  <c r="I594" i="12"/>
  <c r="AX594" i="12" s="1"/>
  <c r="AY594" i="12" s="1"/>
  <c r="I593" i="12"/>
  <c r="I592" i="12"/>
  <c r="AX592" i="12" s="1"/>
  <c r="AY592" i="12" s="1"/>
  <c r="I591" i="12"/>
  <c r="AX591" i="12" s="1"/>
  <c r="AY591" i="12" s="1"/>
  <c r="I590" i="12"/>
  <c r="AX590" i="12" s="1"/>
  <c r="AY590" i="12" s="1"/>
  <c r="I589" i="12"/>
  <c r="AX589" i="12" s="1"/>
  <c r="AY589" i="12" s="1"/>
  <c r="I588" i="12"/>
  <c r="AX588" i="12" s="1"/>
  <c r="AY588" i="12" s="1"/>
  <c r="I587" i="12"/>
  <c r="I586" i="12"/>
  <c r="AX586" i="12" s="1"/>
  <c r="AY586" i="12" s="1"/>
  <c r="I585" i="12"/>
  <c r="I584" i="12"/>
  <c r="AX584" i="12" s="1"/>
  <c r="AY584" i="12" s="1"/>
  <c r="I583" i="12"/>
  <c r="AX583" i="12" s="1"/>
  <c r="AY583" i="12" s="1"/>
  <c r="I582" i="12"/>
  <c r="AX582" i="12" s="1"/>
  <c r="AY582" i="12" s="1"/>
  <c r="I581" i="12"/>
  <c r="AX581" i="12" s="1"/>
  <c r="AY581" i="12" s="1"/>
  <c r="I580" i="12"/>
  <c r="AX580" i="12" s="1"/>
  <c r="AY580" i="12" s="1"/>
  <c r="I579" i="12"/>
  <c r="AX579" i="12" s="1"/>
  <c r="AY579" i="12" s="1"/>
  <c r="I578" i="12"/>
  <c r="AX578" i="12" s="1"/>
  <c r="AY578" i="12" s="1"/>
  <c r="I577" i="12"/>
  <c r="I576" i="12"/>
  <c r="AX576" i="12" s="1"/>
  <c r="AY576" i="12" s="1"/>
  <c r="I575" i="12"/>
  <c r="AX575" i="12" s="1"/>
  <c r="AY575" i="12" s="1"/>
  <c r="I574" i="12"/>
  <c r="AX574" i="12" s="1"/>
  <c r="AY574" i="12" s="1"/>
  <c r="I573" i="12"/>
  <c r="AX573" i="12" s="1"/>
  <c r="AY573" i="12" s="1"/>
  <c r="I572" i="12"/>
  <c r="AX572" i="12" s="1"/>
  <c r="AY572" i="12" s="1"/>
  <c r="I571" i="12"/>
  <c r="AX571" i="12" s="1"/>
  <c r="AY571" i="12" s="1"/>
  <c r="I570" i="12"/>
  <c r="AX570" i="12" s="1"/>
  <c r="AY570" i="12" s="1"/>
  <c r="I569" i="12"/>
  <c r="AX569" i="12" s="1"/>
  <c r="AY569" i="12" s="1"/>
  <c r="I568" i="12"/>
  <c r="AX568" i="12" s="1"/>
  <c r="AY568" i="12" s="1"/>
  <c r="I567" i="12"/>
  <c r="AX567" i="12" s="1"/>
  <c r="AY567" i="12" s="1"/>
  <c r="I566" i="12"/>
  <c r="AX566" i="12" s="1"/>
  <c r="AY566" i="12" s="1"/>
  <c r="I565" i="12"/>
  <c r="AX565" i="12" s="1"/>
  <c r="AY565" i="12" s="1"/>
  <c r="I564" i="12"/>
  <c r="AX564" i="12" s="1"/>
  <c r="AY564" i="12" s="1"/>
  <c r="I563" i="12"/>
  <c r="I562" i="12"/>
  <c r="AX562" i="12" s="1"/>
  <c r="AY562" i="12" s="1"/>
  <c r="I561" i="12"/>
  <c r="I560" i="12"/>
  <c r="AX560" i="12" s="1"/>
  <c r="AY560" i="12" s="1"/>
  <c r="I559" i="12"/>
  <c r="AX559" i="12" s="1"/>
  <c r="AY559" i="12" s="1"/>
  <c r="I558" i="12"/>
  <c r="AX558" i="12" s="1"/>
  <c r="AY558" i="12" s="1"/>
  <c r="I557" i="12"/>
  <c r="AX557" i="12" s="1"/>
  <c r="AY557" i="12" s="1"/>
  <c r="I556" i="12"/>
  <c r="AX556" i="12" s="1"/>
  <c r="AY556" i="12" s="1"/>
  <c r="I555" i="12"/>
  <c r="AX555" i="12" s="1"/>
  <c r="AY555" i="12" s="1"/>
  <c r="I554" i="12"/>
  <c r="AX554" i="12" s="1"/>
  <c r="AY554" i="12" s="1"/>
  <c r="I553" i="12"/>
  <c r="AX553" i="12" s="1"/>
  <c r="AY553" i="12" s="1"/>
  <c r="I552" i="12"/>
  <c r="AX552" i="12" s="1"/>
  <c r="AY552" i="12" s="1"/>
  <c r="I551" i="12"/>
  <c r="AX551" i="12" s="1"/>
  <c r="AY551" i="12" s="1"/>
  <c r="I550" i="12"/>
  <c r="AX550" i="12" s="1"/>
  <c r="AY550" i="12" s="1"/>
  <c r="I549" i="12"/>
  <c r="AX549" i="12" s="1"/>
  <c r="AY549" i="12" s="1"/>
  <c r="I548" i="12"/>
  <c r="AX548" i="12" s="1"/>
  <c r="AY548" i="12" s="1"/>
  <c r="I547" i="12"/>
  <c r="AX547" i="12" s="1"/>
  <c r="AY547" i="12" s="1"/>
  <c r="I546" i="12"/>
  <c r="AX546" i="12" s="1"/>
  <c r="AY546" i="12" s="1"/>
  <c r="I545" i="12"/>
  <c r="I544" i="12"/>
  <c r="AX544" i="12" s="1"/>
  <c r="AY544" i="12" s="1"/>
  <c r="I543" i="12"/>
  <c r="AX543" i="12" s="1"/>
  <c r="AY543" i="12" s="1"/>
  <c r="I542" i="12"/>
  <c r="AX542" i="12" s="1"/>
  <c r="AY542" i="12" s="1"/>
  <c r="I541" i="12"/>
  <c r="AX541" i="12" s="1"/>
  <c r="I540" i="12"/>
  <c r="AX540" i="12" s="1"/>
  <c r="AY540" i="12" s="1"/>
  <c r="I539" i="12"/>
  <c r="AX539" i="12" s="1"/>
  <c r="AY539" i="12" s="1"/>
  <c r="I538" i="12"/>
  <c r="AX538" i="12" s="1"/>
  <c r="AY538" i="12" s="1"/>
  <c r="I537" i="12"/>
  <c r="AX537" i="12" s="1"/>
  <c r="AY537" i="12" s="1"/>
  <c r="I536" i="12"/>
  <c r="AX536" i="12" s="1"/>
  <c r="AY536" i="12" s="1"/>
  <c r="I535" i="12"/>
  <c r="AX535" i="12" s="1"/>
  <c r="AY535" i="12" s="1"/>
  <c r="I534" i="12"/>
  <c r="AX534" i="12" s="1"/>
  <c r="AY534" i="12" s="1"/>
  <c r="I533" i="12"/>
  <c r="AX533" i="12" s="1"/>
  <c r="I532" i="12"/>
  <c r="AX532" i="12" s="1"/>
  <c r="AY532" i="12" s="1"/>
  <c r="I531" i="12"/>
  <c r="AX531" i="12" s="1"/>
  <c r="AY531" i="12" s="1"/>
  <c r="I530" i="12"/>
  <c r="AX530" i="12" s="1"/>
  <c r="AY530" i="12" s="1"/>
  <c r="I529" i="12"/>
  <c r="AX529" i="12" s="1"/>
  <c r="AY529" i="12" s="1"/>
  <c r="I528" i="12"/>
  <c r="AX528" i="12" s="1"/>
  <c r="AY528" i="12" s="1"/>
  <c r="I527" i="12"/>
  <c r="AX527" i="12" s="1"/>
  <c r="AY527" i="12" s="1"/>
  <c r="I526" i="12"/>
  <c r="AX526" i="12" s="1"/>
  <c r="AY526" i="12" s="1"/>
  <c r="I525" i="12"/>
  <c r="AX525" i="12" s="1"/>
  <c r="AY525" i="12" s="1"/>
  <c r="I524" i="12"/>
  <c r="AX524" i="12" s="1"/>
  <c r="AY524" i="12" s="1"/>
  <c r="I523" i="12"/>
  <c r="AX523" i="12" s="1"/>
  <c r="AY523" i="12" s="1"/>
  <c r="I522" i="12"/>
  <c r="AX522" i="12" s="1"/>
  <c r="AY522" i="12" s="1"/>
  <c r="I521" i="12"/>
  <c r="AX521" i="12" s="1"/>
  <c r="AY521" i="12" s="1"/>
  <c r="I520" i="12"/>
  <c r="AX520" i="12" s="1"/>
  <c r="AY520" i="12" s="1"/>
  <c r="I519" i="12"/>
  <c r="AX519" i="12" s="1"/>
  <c r="AY519" i="12" s="1"/>
  <c r="I518" i="12"/>
  <c r="AX518" i="12" s="1"/>
  <c r="AY518" i="12" s="1"/>
  <c r="I517" i="12"/>
  <c r="AX517" i="12" s="1"/>
  <c r="AY517" i="12" s="1"/>
  <c r="I516" i="12"/>
  <c r="AX516" i="12" s="1"/>
  <c r="AY516" i="12" s="1"/>
  <c r="I515" i="12"/>
  <c r="AX515" i="12" s="1"/>
  <c r="AY515" i="12" s="1"/>
  <c r="I514" i="12"/>
  <c r="I513" i="12"/>
  <c r="AX513" i="12" s="1"/>
  <c r="AY513" i="12" s="1"/>
  <c r="I512" i="12"/>
  <c r="AX512" i="12" s="1"/>
  <c r="AY512" i="12" s="1"/>
  <c r="I511" i="12"/>
  <c r="AX511" i="12" s="1"/>
  <c r="AY511" i="12" s="1"/>
  <c r="I510" i="12"/>
  <c r="AX510" i="12" s="1"/>
  <c r="AY510" i="12" s="1"/>
  <c r="I509" i="12"/>
  <c r="AX509" i="12" s="1"/>
  <c r="AY509" i="12" s="1"/>
  <c r="I508" i="12"/>
  <c r="AX508" i="12" s="1"/>
  <c r="AY508" i="12" s="1"/>
  <c r="I507" i="12"/>
  <c r="AX507" i="12" s="1"/>
  <c r="AY507" i="12" s="1"/>
  <c r="I506" i="12"/>
  <c r="AX506" i="12" s="1"/>
  <c r="AY506" i="12" s="1"/>
  <c r="I505" i="12"/>
  <c r="I504" i="12"/>
  <c r="AX504" i="12" s="1"/>
  <c r="AY504" i="12" s="1"/>
  <c r="I503" i="12"/>
  <c r="AX503" i="12" s="1"/>
  <c r="AY503" i="12" s="1"/>
  <c r="I502" i="12"/>
  <c r="AX502" i="12" s="1"/>
  <c r="AY502" i="12" s="1"/>
  <c r="I501" i="12"/>
  <c r="AX501" i="12" s="1"/>
  <c r="AY501" i="12" s="1"/>
  <c r="I500" i="12"/>
  <c r="AX500" i="12" s="1"/>
  <c r="AY500" i="12" s="1"/>
  <c r="I499" i="12"/>
  <c r="AX499" i="12" s="1"/>
  <c r="AY499" i="12" s="1"/>
  <c r="I498" i="12"/>
  <c r="AX498" i="12" s="1"/>
  <c r="AY498" i="12" s="1"/>
  <c r="I497" i="12"/>
  <c r="AX497" i="12" s="1"/>
  <c r="AY497" i="12" s="1"/>
  <c r="I496" i="12"/>
  <c r="AX496" i="12" s="1"/>
  <c r="AY496" i="12" s="1"/>
  <c r="I495" i="12"/>
  <c r="AX495" i="12" s="1"/>
  <c r="AY495" i="12" s="1"/>
  <c r="I494" i="12"/>
  <c r="AX494" i="12" s="1"/>
  <c r="AY494" i="12" s="1"/>
  <c r="I493" i="12"/>
  <c r="AX493" i="12" s="1"/>
  <c r="AY493" i="12" s="1"/>
  <c r="I492" i="12"/>
  <c r="AX492" i="12" s="1"/>
  <c r="AY492" i="12" s="1"/>
  <c r="I491" i="12"/>
  <c r="AX491" i="12" s="1"/>
  <c r="AY491" i="12" s="1"/>
  <c r="I490" i="12"/>
  <c r="AX490" i="12" s="1"/>
  <c r="AY490" i="12" s="1"/>
  <c r="I489" i="12"/>
  <c r="AX489" i="12" s="1"/>
  <c r="AY489" i="12" s="1"/>
  <c r="I488" i="12"/>
  <c r="AX488" i="12" s="1"/>
  <c r="AY488" i="12" s="1"/>
  <c r="I487" i="12"/>
  <c r="AX487" i="12" s="1"/>
  <c r="AY487" i="12" s="1"/>
  <c r="I486" i="12"/>
  <c r="AX486" i="12" s="1"/>
  <c r="AY486" i="12" s="1"/>
  <c r="I485" i="12"/>
  <c r="AX485" i="12" s="1"/>
  <c r="AY485" i="12" s="1"/>
  <c r="I484" i="12"/>
  <c r="AX484" i="12" s="1"/>
  <c r="AY484" i="12" s="1"/>
  <c r="I483" i="12"/>
  <c r="AX483" i="12" s="1"/>
  <c r="AY483" i="12" s="1"/>
  <c r="I482" i="12"/>
  <c r="AX482" i="12" s="1"/>
  <c r="AY482" i="12" s="1"/>
  <c r="I481" i="12"/>
  <c r="I480" i="12"/>
  <c r="AX480" i="12" s="1"/>
  <c r="AY480" i="12" s="1"/>
  <c r="I479" i="12"/>
  <c r="AX479" i="12" s="1"/>
  <c r="AY479" i="12" s="1"/>
  <c r="I478" i="12"/>
  <c r="AX478" i="12" s="1"/>
  <c r="AY478" i="12" s="1"/>
  <c r="I477" i="12"/>
  <c r="AX477" i="12" s="1"/>
  <c r="AY477" i="12" s="1"/>
  <c r="I476" i="12"/>
  <c r="AX476" i="12" s="1"/>
  <c r="AY476" i="12" s="1"/>
  <c r="I475" i="12"/>
  <c r="AX475" i="12" s="1"/>
  <c r="AY475" i="12" s="1"/>
  <c r="I474" i="12"/>
  <c r="I473" i="12"/>
  <c r="AX473" i="12" s="1"/>
  <c r="AY473" i="12" s="1"/>
  <c r="I472" i="12"/>
  <c r="AX472" i="12" s="1"/>
  <c r="AY472" i="12" s="1"/>
  <c r="I471" i="12"/>
  <c r="AX471" i="12" s="1"/>
  <c r="AY471" i="12" s="1"/>
  <c r="I470" i="12"/>
  <c r="AX470" i="12" s="1"/>
  <c r="AY470" i="12" s="1"/>
  <c r="I469" i="12"/>
  <c r="AX469" i="12" s="1"/>
  <c r="AY469" i="12" s="1"/>
  <c r="I468" i="12"/>
  <c r="AX468" i="12" s="1"/>
  <c r="AY468" i="12" s="1"/>
  <c r="I467" i="12"/>
  <c r="I466" i="12"/>
  <c r="I465" i="12"/>
  <c r="AX465" i="12" s="1"/>
  <c r="AY465" i="12" s="1"/>
  <c r="I464" i="12"/>
  <c r="AX464" i="12" s="1"/>
  <c r="AY464" i="12" s="1"/>
  <c r="I463" i="12"/>
  <c r="AX463" i="12" s="1"/>
  <c r="AY463" i="12" s="1"/>
  <c r="I462" i="12"/>
  <c r="AX462" i="12" s="1"/>
  <c r="AY462" i="12" s="1"/>
  <c r="I461" i="12"/>
  <c r="AX461" i="12" s="1"/>
  <c r="AY461" i="12" s="1"/>
  <c r="I460" i="12"/>
  <c r="AX460" i="12" s="1"/>
  <c r="AY460" i="12" s="1"/>
  <c r="I459" i="12"/>
  <c r="AX459" i="12" s="1"/>
  <c r="AY459" i="12" s="1"/>
  <c r="I458" i="12"/>
  <c r="I457" i="12"/>
  <c r="AX457" i="12" s="1"/>
  <c r="AY457" i="12" s="1"/>
  <c r="I456" i="12"/>
  <c r="AX456" i="12" s="1"/>
  <c r="AY456" i="12" s="1"/>
  <c r="I455" i="12"/>
  <c r="AX455" i="12" s="1"/>
  <c r="AY455" i="12" s="1"/>
  <c r="I454" i="12"/>
  <c r="I453" i="12"/>
  <c r="AX453" i="12" s="1"/>
  <c r="AY453" i="12" s="1"/>
  <c r="I452" i="12"/>
  <c r="AX452" i="12" s="1"/>
  <c r="AY452" i="12" s="1"/>
  <c r="I451" i="12"/>
  <c r="AX451" i="12" s="1"/>
  <c r="AY451" i="12" s="1"/>
  <c r="I450" i="12"/>
  <c r="I449" i="12"/>
  <c r="AX449" i="12" s="1"/>
  <c r="AY449" i="12" s="1"/>
  <c r="I448" i="12"/>
  <c r="AX448" i="12" s="1"/>
  <c r="AY448" i="12" s="1"/>
  <c r="I447" i="12"/>
  <c r="AX447" i="12" s="1"/>
  <c r="AY447" i="12" s="1"/>
  <c r="I446" i="12"/>
  <c r="I445" i="12"/>
  <c r="AX445" i="12" s="1"/>
  <c r="AY445" i="12" s="1"/>
  <c r="I444" i="12"/>
  <c r="AX444" i="12" s="1"/>
  <c r="AY444" i="12" s="1"/>
  <c r="I443" i="12"/>
  <c r="AX443" i="12" s="1"/>
  <c r="AY443" i="12" s="1"/>
  <c r="I442" i="12"/>
  <c r="AX442" i="12" s="1"/>
  <c r="AY442" i="12" s="1"/>
  <c r="I441" i="12"/>
  <c r="I440" i="12"/>
  <c r="AX440" i="12" s="1"/>
  <c r="AY440" i="12" s="1"/>
  <c r="I439" i="12"/>
  <c r="AX439" i="12" s="1"/>
  <c r="AY439" i="12" s="1"/>
  <c r="I438" i="12"/>
  <c r="AX438" i="12" s="1"/>
  <c r="AY438" i="12" s="1"/>
  <c r="I437" i="12"/>
  <c r="AX437" i="12" s="1"/>
  <c r="AY437" i="12" s="1"/>
  <c r="I436" i="12"/>
  <c r="AX436" i="12" s="1"/>
  <c r="AY436" i="12" s="1"/>
  <c r="I435" i="12"/>
  <c r="AX435" i="12" s="1"/>
  <c r="AY435" i="12" s="1"/>
  <c r="I434" i="12"/>
  <c r="I433" i="12"/>
  <c r="AX433" i="12" s="1"/>
  <c r="AY433" i="12" s="1"/>
  <c r="I432" i="12"/>
  <c r="AX432" i="12" s="1"/>
  <c r="AY432" i="12" s="1"/>
  <c r="I431" i="12"/>
  <c r="AX431" i="12" s="1"/>
  <c r="AY431" i="12" s="1"/>
  <c r="I430" i="12"/>
  <c r="AX430" i="12" s="1"/>
  <c r="AY430" i="12" s="1"/>
  <c r="I429" i="12"/>
  <c r="AX429" i="12" s="1"/>
  <c r="AY429" i="12" s="1"/>
  <c r="I428" i="12"/>
  <c r="AX428" i="12" s="1"/>
  <c r="AY428" i="12" s="1"/>
  <c r="I427" i="12"/>
  <c r="AX427" i="12" s="1"/>
  <c r="AY427" i="12" s="1"/>
  <c r="I426" i="12"/>
  <c r="I425" i="12"/>
  <c r="AX425" i="12" s="1"/>
  <c r="AY425" i="12" s="1"/>
  <c r="I424" i="12"/>
  <c r="AX424" i="12" s="1"/>
  <c r="AY424" i="12" s="1"/>
  <c r="I423" i="12"/>
  <c r="AX423" i="12" s="1"/>
  <c r="AY423" i="12" s="1"/>
  <c r="I422" i="12"/>
  <c r="AX422" i="12" s="1"/>
  <c r="AY422" i="12" s="1"/>
  <c r="I421" i="12"/>
  <c r="AX421" i="12" s="1"/>
  <c r="AY421" i="12" s="1"/>
  <c r="I420" i="12"/>
  <c r="AX420" i="12" s="1"/>
  <c r="AY420" i="12" s="1"/>
  <c r="I419" i="12"/>
  <c r="AX419" i="12" s="1"/>
  <c r="AY419" i="12" s="1"/>
  <c r="I418" i="12"/>
  <c r="AX418" i="12" s="1"/>
  <c r="AY418" i="12" s="1"/>
  <c r="I417" i="12"/>
  <c r="AX417" i="12" s="1"/>
  <c r="AY417" i="12" s="1"/>
  <c r="I416" i="12"/>
  <c r="AX416" i="12" s="1"/>
  <c r="AY416" i="12" s="1"/>
  <c r="I415" i="12"/>
  <c r="AX415" i="12" s="1"/>
  <c r="AY415" i="12" s="1"/>
  <c r="I414" i="12"/>
  <c r="AX414" i="12" s="1"/>
  <c r="AY414" i="12" s="1"/>
  <c r="I413" i="12"/>
  <c r="AX413" i="12" s="1"/>
  <c r="AY413" i="12" s="1"/>
  <c r="I412" i="12"/>
  <c r="AX412" i="12" s="1"/>
  <c r="AY412" i="12" s="1"/>
  <c r="I411" i="12"/>
  <c r="AX411" i="12" s="1"/>
  <c r="AY411" i="12" s="1"/>
  <c r="I410" i="12"/>
  <c r="AX410" i="12" s="1"/>
  <c r="AY410" i="12" s="1"/>
  <c r="I409" i="12"/>
  <c r="AX409" i="12" s="1"/>
  <c r="AY409" i="12" s="1"/>
  <c r="I408" i="12"/>
  <c r="AX408" i="12" s="1"/>
  <c r="AY408" i="12" s="1"/>
  <c r="I407" i="12"/>
  <c r="AX407" i="12" s="1"/>
  <c r="AY407" i="12" s="1"/>
  <c r="I406" i="12"/>
  <c r="AX406" i="12" s="1"/>
  <c r="AY406" i="12" s="1"/>
  <c r="I405" i="12"/>
  <c r="AX405" i="12" s="1"/>
  <c r="AY405" i="12" s="1"/>
  <c r="I404" i="12"/>
  <c r="AX404" i="12" s="1"/>
  <c r="AY404" i="12" s="1"/>
  <c r="I403" i="12"/>
  <c r="AX403" i="12" s="1"/>
  <c r="AY403" i="12" s="1"/>
  <c r="I402" i="12"/>
  <c r="I401" i="12"/>
  <c r="AX401" i="12" s="1"/>
  <c r="AY401" i="12" s="1"/>
  <c r="I400" i="12"/>
  <c r="AX400" i="12" s="1"/>
  <c r="AY400" i="12" s="1"/>
  <c r="I399" i="12"/>
  <c r="AX399" i="12" s="1"/>
  <c r="AY399" i="12" s="1"/>
  <c r="I398" i="12"/>
  <c r="AX398" i="12" s="1"/>
  <c r="AY398" i="12" s="1"/>
  <c r="I397" i="12"/>
  <c r="AX397" i="12" s="1"/>
  <c r="AY397" i="12" s="1"/>
  <c r="I396" i="12"/>
  <c r="AX396" i="12" s="1"/>
  <c r="AY396" i="12" s="1"/>
  <c r="I395" i="12"/>
  <c r="AX395" i="12" s="1"/>
  <c r="AY395" i="12" s="1"/>
  <c r="I394" i="12"/>
  <c r="AX394" i="12" s="1"/>
  <c r="AY394" i="12" s="1"/>
  <c r="I393" i="12"/>
  <c r="AX393" i="12" s="1"/>
  <c r="AY393" i="12" s="1"/>
  <c r="I392" i="12"/>
  <c r="AX392" i="12" s="1"/>
  <c r="AY392" i="12" s="1"/>
  <c r="I391" i="12"/>
  <c r="AX391" i="12" s="1"/>
  <c r="AY391" i="12" s="1"/>
  <c r="I390" i="12"/>
  <c r="AX390" i="12" s="1"/>
  <c r="AY390" i="12" s="1"/>
  <c r="I389" i="12"/>
  <c r="AX389" i="12" s="1"/>
  <c r="AY389" i="12" s="1"/>
  <c r="I388" i="12"/>
  <c r="AX388" i="12" s="1"/>
  <c r="AY388" i="12" s="1"/>
  <c r="I387" i="12"/>
  <c r="AX387" i="12" s="1"/>
  <c r="AY387" i="12" s="1"/>
  <c r="I386" i="12"/>
  <c r="AX386" i="12" s="1"/>
  <c r="AY386" i="12" s="1"/>
  <c r="I385" i="12"/>
  <c r="I384" i="12"/>
  <c r="AX384" i="12" s="1"/>
  <c r="AY384" i="12" s="1"/>
  <c r="I383" i="12"/>
  <c r="AX383" i="12" s="1"/>
  <c r="AY383" i="12" s="1"/>
  <c r="I382" i="12"/>
  <c r="AX382" i="12" s="1"/>
  <c r="AY382" i="12" s="1"/>
  <c r="I381" i="12"/>
  <c r="AX381" i="12" s="1"/>
  <c r="AY381" i="12" s="1"/>
  <c r="I380" i="12"/>
  <c r="AX380" i="12" s="1"/>
  <c r="AY380" i="12" s="1"/>
  <c r="I379" i="12"/>
  <c r="AX379" i="12" s="1"/>
  <c r="AY379" i="12" s="1"/>
  <c r="I378" i="12"/>
  <c r="AX378" i="12" s="1"/>
  <c r="AY378" i="12" s="1"/>
  <c r="I377" i="12"/>
  <c r="AX377" i="12" s="1"/>
  <c r="AY377" i="12" s="1"/>
  <c r="I376" i="12"/>
  <c r="AX376" i="12" s="1"/>
  <c r="AY376" i="12" s="1"/>
  <c r="I375" i="12"/>
  <c r="AX375" i="12" s="1"/>
  <c r="AY375" i="12" s="1"/>
  <c r="I374" i="12"/>
  <c r="AX374" i="12" s="1"/>
  <c r="AY374" i="12" s="1"/>
  <c r="I373" i="12"/>
  <c r="AX373" i="12" s="1"/>
  <c r="AY373" i="12" s="1"/>
  <c r="I372" i="12"/>
  <c r="AX372" i="12" s="1"/>
  <c r="AY372" i="12" s="1"/>
  <c r="I371" i="12"/>
  <c r="AX371" i="12" s="1"/>
  <c r="AY371" i="12" s="1"/>
  <c r="I370" i="12"/>
  <c r="I369" i="12"/>
  <c r="I368" i="12"/>
  <c r="AX368" i="12" s="1"/>
  <c r="AY368" i="12" s="1"/>
  <c r="I367" i="12"/>
  <c r="AX367" i="12" s="1"/>
  <c r="AY367" i="12" s="1"/>
  <c r="I366" i="12"/>
  <c r="AX366" i="12" s="1"/>
  <c r="AY366" i="12" s="1"/>
  <c r="I365" i="12"/>
  <c r="AX365" i="12" s="1"/>
  <c r="AY365" i="12" s="1"/>
  <c r="I364" i="12"/>
  <c r="AX364" i="12" s="1"/>
  <c r="AY364" i="12" s="1"/>
  <c r="I363" i="12"/>
  <c r="AX363" i="12" s="1"/>
  <c r="AY363" i="12" s="1"/>
  <c r="I362" i="12"/>
  <c r="AX362" i="12" s="1"/>
  <c r="AY362" i="12" s="1"/>
  <c r="I361" i="12"/>
  <c r="AX361" i="12" s="1"/>
  <c r="AY361" i="12" s="1"/>
  <c r="I360" i="12"/>
  <c r="AX360" i="12" s="1"/>
  <c r="AY360" i="12" s="1"/>
  <c r="I359" i="12"/>
  <c r="AX359" i="12" s="1"/>
  <c r="AY359" i="12" s="1"/>
  <c r="I358" i="12"/>
  <c r="AX358" i="12" s="1"/>
  <c r="AY358" i="12" s="1"/>
  <c r="I357" i="12"/>
  <c r="AX357" i="12" s="1"/>
  <c r="AY357" i="12" s="1"/>
  <c r="I356" i="12"/>
  <c r="AX356" i="12" s="1"/>
  <c r="AY356" i="12" s="1"/>
  <c r="I355" i="12"/>
  <c r="AX355" i="12" s="1"/>
  <c r="AY355" i="12" s="1"/>
  <c r="I354" i="12"/>
  <c r="I353" i="12"/>
  <c r="I352" i="12"/>
  <c r="AX352" i="12" s="1"/>
  <c r="AY352" i="12" s="1"/>
  <c r="I351" i="12"/>
  <c r="AX351" i="12" s="1"/>
  <c r="AY351" i="12" s="1"/>
  <c r="I350" i="12"/>
  <c r="AX350" i="12" s="1"/>
  <c r="AY350" i="12" s="1"/>
  <c r="I349" i="12"/>
  <c r="AX349" i="12" s="1"/>
  <c r="AY349" i="12" s="1"/>
  <c r="I348" i="12"/>
  <c r="AX348" i="12" s="1"/>
  <c r="AY348" i="12" s="1"/>
  <c r="I347" i="12"/>
  <c r="I346" i="12"/>
  <c r="AX346" i="12" s="1"/>
  <c r="AY346" i="12" s="1"/>
  <c r="I345" i="12"/>
  <c r="I344" i="12"/>
  <c r="AX344" i="12" s="1"/>
  <c r="AY344" i="12" s="1"/>
  <c r="I343" i="12"/>
  <c r="AX343" i="12" s="1"/>
  <c r="AY343" i="12" s="1"/>
  <c r="I342" i="12"/>
  <c r="AX342" i="12" s="1"/>
  <c r="AY342" i="12" s="1"/>
  <c r="I341" i="12"/>
  <c r="AX341" i="12" s="1"/>
  <c r="AY341" i="12" s="1"/>
  <c r="I340" i="12"/>
  <c r="AX340" i="12" s="1"/>
  <c r="AY340" i="12" s="1"/>
  <c r="I339" i="12"/>
  <c r="AX339" i="12" s="1"/>
  <c r="AY339" i="12" s="1"/>
  <c r="I338" i="12"/>
  <c r="I337" i="12"/>
  <c r="AX337" i="12" s="1"/>
  <c r="AY337" i="12" s="1"/>
  <c r="I336" i="12"/>
  <c r="AX336" i="12" s="1"/>
  <c r="AY336" i="12" s="1"/>
  <c r="I335" i="12"/>
  <c r="AX335" i="12" s="1"/>
  <c r="AY335" i="12" s="1"/>
  <c r="I334" i="12"/>
  <c r="AX334" i="12" s="1"/>
  <c r="AY334" i="12" s="1"/>
  <c r="I333" i="12"/>
  <c r="AX333" i="12" s="1"/>
  <c r="AY333" i="12" s="1"/>
  <c r="I332" i="12"/>
  <c r="AX332" i="12" s="1"/>
  <c r="AY332" i="12" s="1"/>
  <c r="I331" i="12"/>
  <c r="AX331" i="12" s="1"/>
  <c r="AY331" i="12" s="1"/>
  <c r="I330" i="12"/>
  <c r="I329" i="12"/>
  <c r="AX329" i="12" s="1"/>
  <c r="AY329" i="12" s="1"/>
  <c r="I328" i="12"/>
  <c r="AX328" i="12" s="1"/>
  <c r="AY328" i="12" s="1"/>
  <c r="I327" i="12"/>
  <c r="AX327" i="12" s="1"/>
  <c r="AY327" i="12" s="1"/>
  <c r="I326" i="12"/>
  <c r="AX326" i="12" s="1"/>
  <c r="AY326" i="12" s="1"/>
  <c r="I325" i="12"/>
  <c r="AX325" i="12" s="1"/>
  <c r="AY325" i="12" s="1"/>
  <c r="I324" i="12"/>
  <c r="AX324" i="12" s="1"/>
  <c r="AY324" i="12" s="1"/>
  <c r="I323" i="12"/>
  <c r="AX323" i="12" s="1"/>
  <c r="AY323" i="12" s="1"/>
  <c r="I322" i="12"/>
  <c r="AX322" i="12" s="1"/>
  <c r="AY322" i="12" s="1"/>
  <c r="I321" i="12"/>
  <c r="AX321" i="12" s="1"/>
  <c r="AY321" i="12" s="1"/>
  <c r="I320" i="12"/>
  <c r="AX320" i="12" s="1"/>
  <c r="AY320" i="12" s="1"/>
  <c r="I319" i="12"/>
  <c r="I318" i="12"/>
  <c r="AX318" i="12" s="1"/>
  <c r="AY318" i="12" s="1"/>
  <c r="I317" i="12"/>
  <c r="AX317" i="12" s="1"/>
  <c r="AY317" i="12" s="1"/>
  <c r="I316" i="12"/>
  <c r="AX316" i="12" s="1"/>
  <c r="AY316" i="12" s="1"/>
  <c r="I315" i="12"/>
  <c r="I314" i="12"/>
  <c r="AX314" i="12" s="1"/>
  <c r="AY314" i="12" s="1"/>
  <c r="I313" i="12"/>
  <c r="AX313" i="12" s="1"/>
  <c r="AY313" i="12" s="1"/>
  <c r="I312" i="12"/>
  <c r="AX312" i="12" s="1"/>
  <c r="AY312" i="12" s="1"/>
  <c r="I311" i="12"/>
  <c r="AX311" i="12" s="1"/>
  <c r="AY311" i="12" s="1"/>
  <c r="I310" i="12"/>
  <c r="AX310" i="12" s="1"/>
  <c r="AY310" i="12" s="1"/>
  <c r="I309" i="12"/>
  <c r="AX309" i="12" s="1"/>
  <c r="AY309" i="12" s="1"/>
  <c r="I308" i="12"/>
  <c r="AX308" i="12" s="1"/>
  <c r="AY308" i="12" s="1"/>
  <c r="I307" i="12"/>
  <c r="AX307" i="12" s="1"/>
  <c r="AY307" i="12" s="1"/>
  <c r="I306" i="12"/>
  <c r="AX306" i="12" s="1"/>
  <c r="AY306" i="12" s="1"/>
  <c r="I305" i="12"/>
  <c r="AX305" i="12" s="1"/>
  <c r="AY305" i="12" s="1"/>
  <c r="I304" i="12"/>
  <c r="AX304" i="12" s="1"/>
  <c r="AY304" i="12" s="1"/>
  <c r="I303" i="12"/>
  <c r="AX303" i="12" s="1"/>
  <c r="AY303" i="12" s="1"/>
  <c r="I302" i="12"/>
  <c r="AX302" i="12" s="1"/>
  <c r="AY302" i="12" s="1"/>
  <c r="I301" i="12"/>
  <c r="AX301" i="12" s="1"/>
  <c r="AY301" i="12" s="1"/>
  <c r="I300" i="12"/>
  <c r="AX300" i="12" s="1"/>
  <c r="AY300" i="12" s="1"/>
  <c r="I299" i="12"/>
  <c r="AX299" i="12" s="1"/>
  <c r="AY299" i="12" s="1"/>
  <c r="I298" i="12"/>
  <c r="AX298" i="12" s="1"/>
  <c r="AY298" i="12" s="1"/>
  <c r="I297" i="12"/>
  <c r="I296" i="12"/>
  <c r="AX296" i="12" s="1"/>
  <c r="AY296" i="12" s="1"/>
  <c r="I295" i="12"/>
  <c r="AX295" i="12" s="1"/>
  <c r="AY295" i="12" s="1"/>
  <c r="I294" i="12"/>
  <c r="AX294" i="12" s="1"/>
  <c r="AY294" i="12" s="1"/>
  <c r="I293" i="12"/>
  <c r="AX293" i="12" s="1"/>
  <c r="AY293" i="12" s="1"/>
  <c r="I292" i="12"/>
  <c r="AX292" i="12" s="1"/>
  <c r="AY292" i="12" s="1"/>
  <c r="I291" i="12"/>
  <c r="AX291" i="12" s="1"/>
  <c r="AY291" i="12" s="1"/>
  <c r="I290" i="12"/>
  <c r="I289" i="12"/>
  <c r="AX289" i="12" s="1"/>
  <c r="AY289" i="12" s="1"/>
  <c r="I288" i="12"/>
  <c r="AX288" i="12" s="1"/>
  <c r="AY288" i="12" s="1"/>
  <c r="I287" i="12"/>
  <c r="AX287" i="12" s="1"/>
  <c r="AY287" i="12" s="1"/>
  <c r="I286" i="12"/>
  <c r="AX286" i="12" s="1"/>
  <c r="AY286" i="12" s="1"/>
  <c r="I285" i="12"/>
  <c r="AX285" i="12" s="1"/>
  <c r="AY285" i="12" s="1"/>
  <c r="I284" i="12"/>
  <c r="AX284" i="12" s="1"/>
  <c r="AY284" i="12" s="1"/>
  <c r="I283" i="12"/>
  <c r="AX283" i="12" s="1"/>
  <c r="AY283" i="12" s="1"/>
  <c r="I282" i="12"/>
  <c r="AX282" i="12" s="1"/>
  <c r="AY282" i="12" s="1"/>
  <c r="I281" i="12"/>
  <c r="I280" i="12"/>
  <c r="AX280" i="12" s="1"/>
  <c r="AY280" i="12" s="1"/>
  <c r="I279" i="12"/>
  <c r="AX279" i="12" s="1"/>
  <c r="AY279" i="12" s="1"/>
  <c r="I278" i="12"/>
  <c r="AX278" i="12" s="1"/>
  <c r="AY278" i="12" s="1"/>
  <c r="I277" i="12"/>
  <c r="AX277" i="12" s="1"/>
  <c r="AY277" i="12" s="1"/>
  <c r="I276" i="12"/>
  <c r="AX276" i="12" s="1"/>
  <c r="AY276" i="12" s="1"/>
  <c r="I275" i="12"/>
  <c r="AX275" i="12" s="1"/>
  <c r="AY275" i="12" s="1"/>
  <c r="I274" i="12"/>
  <c r="AX274" i="12" s="1"/>
  <c r="AY274" i="12" s="1"/>
  <c r="I273" i="12"/>
  <c r="I272" i="12"/>
  <c r="AX272" i="12" s="1"/>
  <c r="AY272" i="12" s="1"/>
  <c r="I271" i="12"/>
  <c r="AX271" i="12" s="1"/>
  <c r="AY271" i="12" s="1"/>
  <c r="I270" i="12"/>
  <c r="AX270" i="12" s="1"/>
  <c r="AY270" i="12" s="1"/>
  <c r="I269" i="12"/>
  <c r="AX269" i="12" s="1"/>
  <c r="AY269" i="12" s="1"/>
  <c r="I268" i="12"/>
  <c r="AX268" i="12" s="1"/>
  <c r="AY268" i="12" s="1"/>
  <c r="I267" i="12"/>
  <c r="AX267" i="12" s="1"/>
  <c r="AY267" i="12" s="1"/>
  <c r="I266" i="12"/>
  <c r="AX266" i="12" s="1"/>
  <c r="AY266" i="12" s="1"/>
  <c r="I265" i="12"/>
  <c r="AX265" i="12" s="1"/>
  <c r="AY265" i="12" s="1"/>
  <c r="I264" i="12"/>
  <c r="AX264" i="12" s="1"/>
  <c r="AY264" i="12" s="1"/>
  <c r="I263" i="12"/>
  <c r="AX263" i="12" s="1"/>
  <c r="AY263" i="12" s="1"/>
  <c r="I262" i="12"/>
  <c r="AX262" i="12" s="1"/>
  <c r="AY262" i="12" s="1"/>
  <c r="I261" i="12"/>
  <c r="AX261" i="12" s="1"/>
  <c r="AY261" i="12" s="1"/>
  <c r="I260" i="12"/>
  <c r="AX260" i="12" s="1"/>
  <c r="AY260" i="12" s="1"/>
  <c r="I259" i="12"/>
  <c r="AX259" i="12" s="1"/>
  <c r="AY259" i="12" s="1"/>
  <c r="I258" i="12"/>
  <c r="AX258" i="12" s="1"/>
  <c r="AY258" i="12" s="1"/>
  <c r="I257" i="12"/>
  <c r="AX257" i="12" s="1"/>
  <c r="AY257" i="12" s="1"/>
  <c r="I256" i="12"/>
  <c r="AX256" i="12" s="1"/>
  <c r="AY256" i="12" s="1"/>
  <c r="I255" i="12"/>
  <c r="AX255" i="12" s="1"/>
  <c r="AY255" i="12" s="1"/>
  <c r="I254" i="12"/>
  <c r="AX254" i="12" s="1"/>
  <c r="AY254" i="12" s="1"/>
  <c r="I253" i="12"/>
  <c r="AX253" i="12" s="1"/>
  <c r="AY253" i="12" s="1"/>
  <c r="I252" i="12"/>
  <c r="AX252" i="12" s="1"/>
  <c r="AY252" i="12" s="1"/>
  <c r="I251" i="12"/>
  <c r="AX251" i="12" s="1"/>
  <c r="AY251" i="12" s="1"/>
  <c r="I250" i="12"/>
  <c r="AX250" i="12" s="1"/>
  <c r="AY250" i="12" s="1"/>
  <c r="I249" i="12"/>
  <c r="I248" i="12"/>
  <c r="AX248" i="12" s="1"/>
  <c r="AY248" i="12" s="1"/>
  <c r="I247" i="12"/>
  <c r="AX247" i="12" s="1"/>
  <c r="AY247" i="12" s="1"/>
  <c r="I246" i="12"/>
  <c r="AX246" i="12" s="1"/>
  <c r="AY246" i="12" s="1"/>
  <c r="I245" i="12"/>
  <c r="AX245" i="12" s="1"/>
  <c r="AY245" i="12" s="1"/>
  <c r="I244" i="12"/>
  <c r="AX244" i="12" s="1"/>
  <c r="AY244" i="12" s="1"/>
  <c r="I243" i="12"/>
  <c r="AX243" i="12" s="1"/>
  <c r="AY243" i="12" s="1"/>
  <c r="I242" i="12"/>
  <c r="AX242" i="12" s="1"/>
  <c r="AY242" i="12" s="1"/>
  <c r="I241" i="12"/>
  <c r="AX241" i="12" s="1"/>
  <c r="AY241" i="12" s="1"/>
  <c r="I240" i="12"/>
  <c r="AX240" i="12" s="1"/>
  <c r="AY240" i="12" s="1"/>
  <c r="I239" i="12"/>
  <c r="AX239" i="12" s="1"/>
  <c r="AY239" i="12" s="1"/>
  <c r="I238" i="12"/>
  <c r="AX238" i="12" s="1"/>
  <c r="AY238" i="12" s="1"/>
  <c r="I237" i="12"/>
  <c r="AX237" i="12" s="1"/>
  <c r="AY237" i="12" s="1"/>
  <c r="I236" i="12"/>
  <c r="AX236" i="12" s="1"/>
  <c r="AY236" i="12" s="1"/>
  <c r="I235" i="12"/>
  <c r="AX235" i="12" s="1"/>
  <c r="AY235" i="12" s="1"/>
  <c r="I234" i="12"/>
  <c r="AX234" i="12" s="1"/>
  <c r="AY234" i="12" s="1"/>
  <c r="I233" i="12"/>
  <c r="AX233" i="12" s="1"/>
  <c r="AY233" i="12" s="1"/>
  <c r="I232" i="12"/>
  <c r="AX232" i="12" s="1"/>
  <c r="AY232" i="12" s="1"/>
  <c r="I231" i="12"/>
  <c r="AX231" i="12" s="1"/>
  <c r="AY231" i="12" s="1"/>
  <c r="I230" i="12"/>
  <c r="AX230" i="12" s="1"/>
  <c r="AY230" i="12" s="1"/>
  <c r="I229" i="12"/>
  <c r="AX229" i="12" s="1"/>
  <c r="AY229" i="12" s="1"/>
  <c r="I228" i="12"/>
  <c r="AX228" i="12" s="1"/>
  <c r="AY228" i="12" s="1"/>
  <c r="I227" i="12"/>
  <c r="AX227" i="12" s="1"/>
  <c r="AY227" i="12" s="1"/>
  <c r="I226" i="12"/>
  <c r="AX226" i="12" s="1"/>
  <c r="AY226" i="12" s="1"/>
  <c r="I225" i="12"/>
  <c r="I224" i="12"/>
  <c r="AX224" i="12" s="1"/>
  <c r="AY224" i="12" s="1"/>
  <c r="I223" i="12"/>
  <c r="AX223" i="12" s="1"/>
  <c r="AY223" i="12" s="1"/>
  <c r="I222" i="12"/>
  <c r="AX222" i="12" s="1"/>
  <c r="AY222" i="12" s="1"/>
  <c r="I221" i="12"/>
  <c r="AX221" i="12" s="1"/>
  <c r="AY221" i="12" s="1"/>
  <c r="I220" i="12"/>
  <c r="AX220" i="12" s="1"/>
  <c r="AY220" i="12" s="1"/>
  <c r="I219" i="12"/>
  <c r="I218" i="12"/>
  <c r="I217" i="12"/>
  <c r="AX217" i="12" s="1"/>
  <c r="AY217" i="12" s="1"/>
  <c r="I216" i="12"/>
  <c r="AX216" i="12" s="1"/>
  <c r="AY216" i="12" s="1"/>
  <c r="I215" i="12"/>
  <c r="AX215" i="12" s="1"/>
  <c r="AY215" i="12" s="1"/>
  <c r="I214" i="12"/>
  <c r="AX214" i="12" s="1"/>
  <c r="AY214" i="12" s="1"/>
  <c r="I213" i="12"/>
  <c r="AX213" i="12" s="1"/>
  <c r="AY213" i="12" s="1"/>
  <c r="I212" i="12"/>
  <c r="AX212" i="12" s="1"/>
  <c r="AY212" i="12" s="1"/>
  <c r="I211" i="12"/>
  <c r="AX211" i="12" s="1"/>
  <c r="AY211" i="12" s="1"/>
  <c r="I210" i="12"/>
  <c r="AX210" i="12" s="1"/>
  <c r="AY210" i="12" s="1"/>
  <c r="I209" i="12"/>
  <c r="AX209" i="12" s="1"/>
  <c r="AY209" i="12" s="1"/>
  <c r="I208" i="12"/>
  <c r="AX208" i="12" s="1"/>
  <c r="AY208" i="12" s="1"/>
  <c r="I207" i="12"/>
  <c r="AX207" i="12" s="1"/>
  <c r="AY207" i="12" s="1"/>
  <c r="I206" i="12"/>
  <c r="AX206" i="12" s="1"/>
  <c r="AY206" i="12" s="1"/>
  <c r="I205" i="12"/>
  <c r="AX205" i="12" s="1"/>
  <c r="AY205" i="12" s="1"/>
  <c r="I204" i="12"/>
  <c r="AX204" i="12" s="1"/>
  <c r="AY204" i="12" s="1"/>
  <c r="I203" i="12"/>
  <c r="AX203" i="12" s="1"/>
  <c r="AY203" i="12" s="1"/>
  <c r="I202" i="12"/>
  <c r="AX202" i="12" s="1"/>
  <c r="AY202" i="12" s="1"/>
  <c r="I201" i="12"/>
  <c r="I200" i="12"/>
  <c r="AX200" i="12" s="1"/>
  <c r="AY200" i="12" s="1"/>
  <c r="I199" i="12"/>
  <c r="AX199" i="12" s="1"/>
  <c r="AY199" i="12" s="1"/>
  <c r="I198" i="12"/>
  <c r="AX198" i="12" s="1"/>
  <c r="AY198" i="12" s="1"/>
  <c r="I197" i="12"/>
  <c r="AX197" i="12" s="1"/>
  <c r="AY197" i="12" s="1"/>
  <c r="I196" i="12"/>
  <c r="AX196" i="12" s="1"/>
  <c r="AY196" i="12" s="1"/>
  <c r="I195" i="12"/>
  <c r="AX195" i="12" s="1"/>
  <c r="AY195" i="12" s="1"/>
  <c r="I194" i="12"/>
  <c r="AX194" i="12" s="1"/>
  <c r="AY194" i="12" s="1"/>
  <c r="I193" i="12"/>
  <c r="AX193" i="12" s="1"/>
  <c r="AY193" i="12" s="1"/>
  <c r="I191" i="12"/>
  <c r="I190" i="12"/>
  <c r="AX190" i="12" s="1"/>
  <c r="AY190" i="12" s="1"/>
  <c r="I189" i="12"/>
  <c r="I188" i="12"/>
  <c r="AX188" i="12" s="1"/>
  <c r="AY188" i="12" s="1"/>
  <c r="I187" i="12"/>
  <c r="I183" i="12"/>
  <c r="AX183" i="12" s="1"/>
  <c r="AY183" i="12" s="1"/>
  <c r="I182" i="12"/>
  <c r="AX182" i="12" s="1"/>
  <c r="AY182" i="12" s="1"/>
  <c r="I181" i="12"/>
  <c r="AX181" i="12" s="1"/>
  <c r="AY181" i="12" s="1"/>
  <c r="I180" i="12"/>
  <c r="AX180" i="12" s="1"/>
  <c r="AY180" i="12" s="1"/>
  <c r="I179" i="12"/>
  <c r="AX179" i="12" s="1"/>
  <c r="AY179" i="12" s="1"/>
  <c r="I178" i="12"/>
  <c r="AX178" i="12" s="1"/>
  <c r="AY178" i="12" s="1"/>
  <c r="I177" i="12"/>
  <c r="AX177" i="12" s="1"/>
  <c r="AY177" i="12" s="1"/>
  <c r="I176" i="12"/>
  <c r="AX176" i="12" s="1"/>
  <c r="AY176" i="12" s="1"/>
  <c r="I175" i="12"/>
  <c r="AX175" i="12" s="1"/>
  <c r="AY175" i="12" s="1"/>
  <c r="I174" i="12"/>
  <c r="AX174" i="12" s="1"/>
  <c r="AY174" i="12" s="1"/>
  <c r="I173" i="12"/>
  <c r="AX173" i="12" s="1"/>
  <c r="AY173" i="12" s="1"/>
  <c r="I172" i="12"/>
  <c r="AX172" i="12" s="1"/>
  <c r="AY172" i="12" s="1"/>
  <c r="I171" i="12"/>
  <c r="AX171" i="12" s="1"/>
  <c r="AY171" i="12" s="1"/>
  <c r="I170" i="12"/>
  <c r="AX170" i="12" s="1"/>
  <c r="AY170" i="12" s="1"/>
  <c r="I169" i="12"/>
  <c r="AX169" i="12" s="1"/>
  <c r="AY169" i="12" s="1"/>
  <c r="I168" i="12"/>
  <c r="AX168" i="12" s="1"/>
  <c r="AY168" i="12" s="1"/>
  <c r="I167" i="12"/>
  <c r="AX167" i="12" s="1"/>
  <c r="AY167" i="12" s="1"/>
  <c r="I166" i="12"/>
  <c r="AX166" i="12" s="1"/>
  <c r="AY166" i="12" s="1"/>
  <c r="I165" i="12"/>
  <c r="AX165" i="12" s="1"/>
  <c r="AY165" i="12" s="1"/>
  <c r="I164" i="12"/>
  <c r="AX164" i="12" s="1"/>
  <c r="AY164" i="12" s="1"/>
  <c r="I163" i="12"/>
  <c r="AX163" i="12" s="1"/>
  <c r="AY163" i="12" s="1"/>
  <c r="I162" i="12"/>
  <c r="AX162" i="12" s="1"/>
  <c r="AY162" i="12" s="1"/>
  <c r="I161" i="12"/>
  <c r="AX161" i="12" s="1"/>
  <c r="AY161" i="12" s="1"/>
  <c r="I160" i="12"/>
  <c r="AX160" i="12" s="1"/>
  <c r="AY160" i="12" s="1"/>
  <c r="I159" i="12"/>
  <c r="AX159" i="12" s="1"/>
  <c r="AY159" i="12" s="1"/>
  <c r="I158" i="12"/>
  <c r="AX158" i="12" s="1"/>
  <c r="AY158" i="12" s="1"/>
  <c r="I157" i="12"/>
  <c r="AX157" i="12" s="1"/>
  <c r="AY157" i="12" s="1"/>
  <c r="I156" i="12"/>
  <c r="AX156" i="12" s="1"/>
  <c r="AY156" i="12" s="1"/>
  <c r="I155" i="12"/>
  <c r="AX155" i="12" s="1"/>
  <c r="AY155" i="12" s="1"/>
  <c r="I154" i="12"/>
  <c r="AX154" i="12" s="1"/>
  <c r="AY154" i="12" s="1"/>
  <c r="I153" i="12"/>
  <c r="AX153" i="12" s="1"/>
  <c r="AY153" i="12" s="1"/>
  <c r="I152" i="12"/>
  <c r="AX152" i="12" s="1"/>
  <c r="AY152" i="12" s="1"/>
  <c r="I151" i="12"/>
  <c r="AX151" i="12" s="1"/>
  <c r="AY151" i="12" s="1"/>
  <c r="I150" i="12"/>
  <c r="AX150" i="12" s="1"/>
  <c r="AY150" i="12" s="1"/>
  <c r="I149" i="12"/>
  <c r="AX149" i="12" s="1"/>
  <c r="AY149" i="12" s="1"/>
  <c r="I148" i="12"/>
  <c r="AX148" i="12" s="1"/>
  <c r="AY148" i="12" s="1"/>
  <c r="I147" i="12"/>
  <c r="AX147" i="12" s="1"/>
  <c r="AY147" i="12" s="1"/>
  <c r="I146" i="12"/>
  <c r="AX146" i="12" s="1"/>
  <c r="AY146" i="12" s="1"/>
  <c r="I145" i="12"/>
  <c r="AX145" i="12" s="1"/>
  <c r="AY145" i="12" s="1"/>
  <c r="I144" i="12"/>
  <c r="AX144" i="12" s="1"/>
  <c r="AY144" i="12" s="1"/>
  <c r="I143" i="12"/>
  <c r="AX143" i="12" s="1"/>
  <c r="AY143" i="12" s="1"/>
  <c r="I142" i="12"/>
  <c r="AX142" i="12" s="1"/>
  <c r="AY142" i="12" s="1"/>
  <c r="I141" i="12"/>
  <c r="AX141" i="12" s="1"/>
  <c r="AY141" i="12" s="1"/>
  <c r="I139" i="12"/>
  <c r="AX139" i="12" s="1"/>
  <c r="AY139" i="12" s="1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0" i="12"/>
  <c r="I99" i="12"/>
  <c r="I98" i="12"/>
  <c r="I97" i="12"/>
  <c r="I96" i="12"/>
  <c r="I95" i="12"/>
  <c r="I94" i="12"/>
  <c r="I93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8" i="12"/>
  <c r="I77" i="12"/>
  <c r="I76" i="12"/>
  <c r="I75" i="12"/>
  <c r="I72" i="12"/>
  <c r="I71" i="12"/>
  <c r="I70" i="12"/>
  <c r="I69" i="12"/>
  <c r="I68" i="12"/>
  <c r="I67" i="12"/>
  <c r="I66" i="12"/>
  <c r="I65" i="12"/>
  <c r="I64" i="12"/>
  <c r="I51" i="12"/>
  <c r="AX201" i="12"/>
  <c r="AY201" i="12" s="1"/>
  <c r="AX218" i="12"/>
  <c r="AY218" i="12" s="1"/>
  <c r="AX219" i="12"/>
  <c r="AY219" i="12" s="1"/>
  <c r="AX225" i="12"/>
  <c r="AY225" i="12" s="1"/>
  <c r="AX249" i="12"/>
  <c r="AY249" i="12" s="1"/>
  <c r="AX273" i="12"/>
  <c r="AY273" i="12" s="1"/>
  <c r="AX281" i="12"/>
  <c r="AY281" i="12" s="1"/>
  <c r="AX290" i="12"/>
  <c r="AY290" i="12" s="1"/>
  <c r="AX297" i="12"/>
  <c r="AY297" i="12" s="1"/>
  <c r="AX315" i="12"/>
  <c r="AY315" i="12" s="1"/>
  <c r="AX319" i="12"/>
  <c r="AY319" i="12" s="1"/>
  <c r="AX330" i="12"/>
  <c r="AY330" i="12" s="1"/>
  <c r="AX338" i="12"/>
  <c r="AY338" i="12" s="1"/>
  <c r="AX345" i="12"/>
  <c r="AY345" i="12" s="1"/>
  <c r="AX347" i="12"/>
  <c r="AY347" i="12" s="1"/>
  <c r="AX353" i="12"/>
  <c r="AY353" i="12" s="1"/>
  <c r="AX354" i="12"/>
  <c r="AY354" i="12" s="1"/>
  <c r="AX369" i="12"/>
  <c r="AY369" i="12" s="1"/>
  <c r="AX370" i="12"/>
  <c r="AY370" i="12" s="1"/>
  <c r="AX385" i="12"/>
  <c r="AY385" i="12" s="1"/>
  <c r="AX402" i="12"/>
  <c r="AY402" i="12" s="1"/>
  <c r="AX426" i="12"/>
  <c r="AY426" i="12" s="1"/>
  <c r="AX434" i="12"/>
  <c r="AY434" i="12" s="1"/>
  <c r="AX441" i="12"/>
  <c r="AY441" i="12" s="1"/>
  <c r="AX446" i="12"/>
  <c r="AY446" i="12" s="1"/>
  <c r="AX450" i="12"/>
  <c r="AY450" i="12" s="1"/>
  <c r="AX454" i="12"/>
  <c r="AY454" i="12" s="1"/>
  <c r="AX458" i="12"/>
  <c r="AY458" i="12" s="1"/>
  <c r="AX466" i="12"/>
  <c r="AY466" i="12" s="1"/>
  <c r="AX467" i="12"/>
  <c r="AY467" i="12" s="1"/>
  <c r="AX474" i="12"/>
  <c r="AY474" i="12" s="1"/>
  <c r="AX481" i="12"/>
  <c r="AY481" i="12" s="1"/>
  <c r="AX505" i="12"/>
  <c r="AY505" i="12" s="1"/>
  <c r="AX514" i="12"/>
  <c r="AY514" i="12" s="1"/>
  <c r="AY533" i="12"/>
  <c r="AY541" i="12"/>
  <c r="AX545" i="12"/>
  <c r="AY545" i="12" s="1"/>
  <c r="AX561" i="12"/>
  <c r="AY561" i="12" s="1"/>
  <c r="AX563" i="12"/>
  <c r="AY563" i="12" s="1"/>
  <c r="AX577" i="12"/>
  <c r="AY577" i="12" s="1"/>
  <c r="AX585" i="12"/>
  <c r="AY585" i="12" s="1"/>
  <c r="AX587" i="12"/>
  <c r="AY587" i="12" s="1"/>
  <c r="AX593" i="12"/>
  <c r="AY593" i="12" s="1"/>
  <c r="AX598" i="12"/>
  <c r="AY598" i="12" s="1"/>
  <c r="AX606" i="12"/>
  <c r="AY606" i="12" s="1"/>
  <c r="AX622" i="12"/>
  <c r="AY622" i="12" s="1"/>
  <c r="AX625" i="12"/>
  <c r="AY625" i="12" s="1"/>
  <c r="AX632" i="12"/>
  <c r="AY632" i="12" s="1"/>
  <c r="AX638" i="12"/>
  <c r="AY638" i="12" s="1"/>
  <c r="AX641" i="12"/>
  <c r="AY641" i="12" s="1"/>
  <c r="AX662" i="12"/>
  <c r="AY662" i="12" s="1"/>
  <c r="AX663" i="12"/>
  <c r="AY663" i="12" s="1"/>
  <c r="AX671" i="12"/>
  <c r="AY671" i="12" s="1"/>
  <c r="AX678" i="12"/>
  <c r="AY678" i="12" s="1"/>
  <c r="AX683" i="12"/>
  <c r="AY683" i="12" s="1"/>
  <c r="AY685" i="12"/>
  <c r="AX715" i="12"/>
  <c r="AY715" i="12" s="1"/>
  <c r="AX718" i="12"/>
  <c r="AY718" i="12" s="1"/>
  <c r="AX721" i="12"/>
  <c r="AY721" i="12" s="1"/>
  <c r="AX722" i="12"/>
  <c r="AY722" i="12" s="1"/>
  <c r="AX729" i="12"/>
  <c r="AY729" i="12" s="1"/>
  <c r="AX753" i="12"/>
  <c r="AY753" i="12" s="1"/>
  <c r="AX759" i="12"/>
  <c r="AY759" i="12" s="1"/>
  <c r="AX761" i="12"/>
  <c r="AY761" i="12" s="1"/>
  <c r="AX781" i="12"/>
  <c r="AY781" i="12" s="1"/>
  <c r="AX782" i="12"/>
  <c r="AY782" i="12" s="1"/>
  <c r="AX794" i="12"/>
  <c r="AY794" i="12" s="1"/>
  <c r="AX798" i="12"/>
  <c r="AY798" i="12" s="1"/>
  <c r="AX807" i="12"/>
  <c r="AY807" i="12" s="1"/>
  <c r="AX810" i="12"/>
  <c r="AY810" i="12" s="1"/>
  <c r="AX815" i="12"/>
  <c r="AY815" i="12" s="1"/>
  <c r="AX819" i="12"/>
  <c r="AY819" i="12" s="1"/>
  <c r="AX822" i="12"/>
  <c r="AY822" i="12" s="1"/>
  <c r="AX823" i="12"/>
  <c r="AY823" i="12" s="1"/>
  <c r="AX839" i="12"/>
  <c r="AY839" i="12" s="1"/>
  <c r="AX847" i="12"/>
  <c r="AY847" i="12" s="1"/>
  <c r="AX851" i="12"/>
  <c r="AY851" i="12" s="1"/>
  <c r="AX853" i="12"/>
  <c r="AY853" i="12" s="1"/>
  <c r="AX855" i="12"/>
  <c r="AY855" i="12" s="1"/>
  <c r="AX863" i="12"/>
  <c r="AY863" i="12" s="1"/>
  <c r="AX866" i="12"/>
  <c r="AY866" i="12" s="1"/>
  <c r="AX869" i="12"/>
  <c r="AY869" i="12" s="1"/>
  <c r="AX879" i="12"/>
  <c r="AY879" i="12" s="1"/>
  <c r="AX886" i="12"/>
  <c r="AY886" i="12" s="1"/>
  <c r="AX887" i="12"/>
  <c r="AY887" i="12" s="1"/>
  <c r="AX889" i="12"/>
  <c r="AY889" i="12" s="1"/>
  <c r="AX895" i="12"/>
  <c r="AY895" i="12" s="1"/>
  <c r="AX899" i="12"/>
  <c r="AY899" i="12" s="1"/>
  <c r="AX902" i="12"/>
  <c r="AY902" i="12" s="1"/>
  <c r="AX909" i="12"/>
  <c r="AY909" i="12" s="1"/>
  <c r="AX910" i="12"/>
  <c r="AY910" i="12" s="1"/>
  <c r="AX911" i="12"/>
  <c r="AY911" i="12" s="1"/>
  <c r="AX918" i="12"/>
  <c r="AY918" i="12" s="1"/>
  <c r="AX919" i="12"/>
  <c r="AY919" i="12" s="1"/>
  <c r="AX927" i="12"/>
  <c r="AY927" i="12" s="1"/>
  <c r="AX935" i="12"/>
  <c r="AY935" i="12" s="1"/>
  <c r="AX942" i="12"/>
  <c r="AY942" i="12" s="1"/>
  <c r="AX943" i="12"/>
  <c r="AY943" i="12" s="1"/>
  <c r="AX950" i="12"/>
  <c r="AY950" i="12" s="1"/>
  <c r="AX951" i="12"/>
  <c r="AY951" i="12" s="1"/>
  <c r="AX955" i="12"/>
  <c r="AY955" i="12" s="1"/>
  <c r="AX957" i="12"/>
  <c r="AY957" i="12" s="1"/>
  <c r="AX963" i="12"/>
  <c r="AY963" i="12" s="1"/>
  <c r="AX967" i="12"/>
  <c r="AY967" i="12" s="1"/>
  <c r="AX980" i="12"/>
  <c r="AY980" i="12" s="1"/>
  <c r="AX982" i="12"/>
  <c r="AY982" i="12" s="1"/>
  <c r="AX983" i="12"/>
  <c r="AY983" i="12" s="1"/>
  <c r="AX984" i="12"/>
  <c r="AY984" i="12" s="1"/>
  <c r="AX987" i="12"/>
  <c r="AY987" i="12" s="1"/>
  <c r="AX989" i="12"/>
  <c r="AY989" i="12" s="1"/>
  <c r="AX991" i="12"/>
  <c r="AY991" i="12" s="1"/>
  <c r="AX999" i="12"/>
  <c r="AY999" i="12" s="1"/>
  <c r="AX1000" i="12"/>
  <c r="AY1000" i="12" s="1"/>
  <c r="AX1007" i="12"/>
  <c r="AY1007" i="12" s="1"/>
  <c r="AX1014" i="12"/>
  <c r="AY1014" i="12" s="1"/>
  <c r="AX1015" i="12"/>
  <c r="AY1015" i="12" s="1"/>
  <c r="AX1023" i="12"/>
  <c r="AY1023" i="12" s="1"/>
  <c r="AX1026" i="12"/>
  <c r="AY1026" i="12" s="1"/>
  <c r="AX1039" i="12"/>
  <c r="AY1039" i="12" s="1"/>
  <c r="AX1044" i="12"/>
  <c r="AY1044" i="12" s="1"/>
  <c r="AX1046" i="12"/>
  <c r="AY1046" i="12" s="1"/>
  <c r="AX1047" i="12"/>
  <c r="AY1047" i="12" s="1"/>
  <c r="AX1048" i="12"/>
  <c r="AY1048" i="12" s="1"/>
  <c r="AX1049" i="12"/>
  <c r="AY1049" i="12" s="1"/>
  <c r="AX1054" i="12"/>
  <c r="AY1054" i="12" s="1"/>
  <c r="AX1055" i="12"/>
  <c r="AY1055" i="12" s="1"/>
  <c r="AX1056" i="12"/>
  <c r="AY1056" i="12" s="1"/>
  <c r="AX1063" i="12"/>
  <c r="AY1063" i="12" s="1"/>
  <c r="AX1064" i="12"/>
  <c r="AY1064" i="12" s="1"/>
  <c r="AX1069" i="12"/>
  <c r="AY1069" i="12" s="1"/>
  <c r="AX1071" i="12"/>
  <c r="AY1071" i="12" s="1"/>
  <c r="AX1078" i="12"/>
  <c r="AY1078" i="12" s="1"/>
  <c r="AX1079" i="12"/>
  <c r="AY1079" i="12" s="1"/>
  <c r="AX1086" i="12"/>
  <c r="AY1086" i="12" s="1"/>
  <c r="AX1087" i="12"/>
  <c r="AY1087" i="12" s="1"/>
  <c r="AX1090" i="12"/>
  <c r="AY1090" i="12" s="1"/>
  <c r="AX1091" i="12"/>
  <c r="AY1091" i="12" s="1"/>
  <c r="AX1095" i="12"/>
  <c r="AY1095" i="12" s="1"/>
  <c r="AX1102" i="12"/>
  <c r="AY1102" i="12" s="1"/>
  <c r="AX1103" i="12"/>
  <c r="AY1103" i="12" s="1"/>
  <c r="AX1108" i="12"/>
  <c r="AY1108" i="12" s="1"/>
  <c r="AX1109" i="12"/>
  <c r="AY1109" i="12" s="1"/>
  <c r="AX1110" i="12"/>
  <c r="AY1110" i="12" s="1"/>
  <c r="AX1111" i="12"/>
  <c r="AY1111" i="12" s="1"/>
  <c r="AX1112" i="12"/>
  <c r="AY1112" i="12" s="1"/>
  <c r="AX1119" i="12"/>
  <c r="AY1119" i="12" s="1"/>
  <c r="AX1120" i="12"/>
  <c r="AY1120" i="12" s="1"/>
  <c r="AX1127" i="12"/>
  <c r="AY1127" i="12" s="1"/>
  <c r="AX1135" i="12"/>
  <c r="AY1135" i="12" s="1"/>
  <c r="AX1141" i="12"/>
  <c r="AY1141" i="12" s="1"/>
  <c r="AX1142" i="12"/>
  <c r="AY1142" i="12" s="1"/>
  <c r="AX1143" i="12"/>
  <c r="AY1143" i="12" s="1"/>
  <c r="AX1150" i="12"/>
  <c r="AY1150" i="12" s="1"/>
  <c r="AX1158" i="12"/>
  <c r="AY1158" i="12" s="1"/>
  <c r="AX1166" i="12"/>
  <c r="AY1166" i="12" s="1"/>
  <c r="AX1173" i="12"/>
  <c r="AY1173" i="12" s="1"/>
  <c r="AX1174" i="12"/>
  <c r="AY1174" i="12" s="1"/>
  <c r="AX1181" i="12"/>
  <c r="AY1181" i="12" s="1"/>
  <c r="AX1182" i="12"/>
  <c r="AY1182" i="12" s="1"/>
  <c r="AX1187" i="12"/>
  <c r="AY1187" i="12" s="1"/>
  <c r="AX1189" i="12"/>
  <c r="AY1189" i="12" s="1"/>
  <c r="AX1190" i="12"/>
  <c r="AY1190" i="12" s="1"/>
  <c r="AX1191" i="12"/>
  <c r="AY1191" i="12" s="1"/>
  <c r="AX1197" i="12"/>
  <c r="AY1197" i="12" s="1"/>
  <c r="AX1199" i="12"/>
  <c r="AY1199" i="12" s="1"/>
  <c r="AX1200" i="12"/>
  <c r="AY1200" i="12" s="1"/>
  <c r="AX1207" i="12"/>
  <c r="AY1207" i="12" s="1"/>
  <c r="AX1208" i="12"/>
  <c r="AY1208" i="12" s="1"/>
  <c r="AY1212" i="12"/>
  <c r="AX1214" i="12"/>
  <c r="AY1214" i="12" s="1"/>
  <c r="AX1215" i="12"/>
  <c r="AY1215" i="12" s="1"/>
  <c r="AX1222" i="12"/>
  <c r="AY1222" i="12" s="1"/>
  <c r="AX1223" i="12"/>
  <c r="AY1223" i="12" s="1"/>
  <c r="AX1225" i="12"/>
  <c r="AY1225" i="12" s="1"/>
  <c r="AX1226" i="12"/>
  <c r="AY1226" i="12" s="1"/>
  <c r="AX1230" i="12"/>
  <c r="AY1230" i="12" s="1"/>
  <c r="AX1231" i="12"/>
  <c r="AY1231" i="12" s="1"/>
  <c r="AX1234" i="12"/>
  <c r="AY1234" i="12" s="1"/>
  <c r="AX1237" i="12"/>
  <c r="AY1237" i="12" s="1"/>
  <c r="AX1238" i="12"/>
  <c r="AY1238" i="12" s="1"/>
  <c r="AX1239" i="12"/>
  <c r="AY1239" i="12" s="1"/>
  <c r="AX1242" i="12"/>
  <c r="AY1242" i="12" s="1"/>
  <c r="AX1246" i="12"/>
  <c r="AY1246" i="12" s="1"/>
  <c r="AX1247" i="12"/>
  <c r="AY1247" i="12" s="1"/>
  <c r="AX1248" i="12"/>
  <c r="AY1248" i="12" s="1"/>
  <c r="AX1249" i="12"/>
  <c r="AY1249" i="12" s="1"/>
  <c r="AX1250" i="12"/>
  <c r="AY1250" i="12" s="1"/>
  <c r="AX1254" i="12"/>
  <c r="AY1254" i="12" s="1"/>
  <c r="AX1255" i="12"/>
  <c r="AY1255" i="12" s="1"/>
  <c r="AX1258" i="12"/>
  <c r="AY1258" i="12" s="1"/>
  <c r="AX1262" i="12"/>
  <c r="AY1262" i="12" s="1"/>
  <c r="AX1263" i="12"/>
  <c r="AY1263" i="12" s="1"/>
  <c r="AX1266" i="12"/>
  <c r="AY1266" i="12" s="1"/>
  <c r="AX1269" i="12"/>
  <c r="AY1269" i="12" s="1"/>
  <c r="AX1271" i="12"/>
  <c r="AY1271" i="12" s="1"/>
  <c r="AX1275" i="12"/>
  <c r="AY1275" i="12" s="1"/>
  <c r="AX1277" i="12"/>
  <c r="AY1277" i="12" s="1"/>
  <c r="AX1278" i="12"/>
  <c r="AY1278" i="12" s="1"/>
  <c r="AX1279" i="12"/>
  <c r="AY1279" i="12" s="1"/>
  <c r="AX1285" i="12"/>
  <c r="AY1285" i="12" s="1"/>
  <c r="AX1286" i="12"/>
  <c r="AY1286" i="12" s="1"/>
  <c r="AX1287" i="12"/>
  <c r="AY1287" i="12" s="1"/>
  <c r="AX1289" i="12"/>
  <c r="AY1289" i="12" s="1"/>
  <c r="AX1294" i="12"/>
  <c r="AY1294" i="12" s="1"/>
  <c r="AX1295" i="12"/>
  <c r="AY1295" i="12" s="1"/>
  <c r="AX1299" i="12"/>
  <c r="AY1299" i="12" s="1"/>
  <c r="AX1300" i="12"/>
  <c r="AY1300" i="12" s="1"/>
  <c r="AX1302" i="12"/>
  <c r="AY1302" i="12" s="1"/>
  <c r="AX1303" i="12"/>
  <c r="AY1303" i="12" s="1"/>
  <c r="AX1307" i="12"/>
  <c r="AY1307" i="12" s="1"/>
  <c r="AX1310" i="12"/>
  <c r="AY1310" i="12" s="1"/>
  <c r="AX1311" i="12"/>
  <c r="AY1311" i="12" s="1"/>
  <c r="AX1317" i="12"/>
  <c r="AY1317" i="12" s="1"/>
  <c r="AX1318" i="12"/>
  <c r="AY1318" i="12" s="1"/>
  <c r="AX1319" i="12"/>
  <c r="AY1319" i="12" s="1"/>
  <c r="AX1325" i="12"/>
  <c r="AY1325" i="12" s="1"/>
  <c r="AX1326" i="12"/>
  <c r="AY1326" i="12" s="1"/>
  <c r="AX1327" i="12"/>
  <c r="AY1327" i="12" s="1"/>
  <c r="AX1331" i="12"/>
  <c r="AY1331" i="12" s="1"/>
  <c r="AX1333" i="12"/>
  <c r="AY1333" i="12" s="1"/>
  <c r="AX1334" i="12"/>
  <c r="AY1334" i="12" s="1"/>
  <c r="AX1335" i="12"/>
  <c r="AY1335" i="12" s="1"/>
  <c r="AX1339" i="12"/>
  <c r="AY1339" i="12" s="1"/>
  <c r="AX1341" i="12"/>
  <c r="AY1341" i="12" s="1"/>
  <c r="AX1343" i="12"/>
  <c r="AY1343" i="12" s="1"/>
  <c r="AX1349" i="12"/>
  <c r="AY1349" i="12" s="1"/>
  <c r="AX1350" i="12"/>
  <c r="AY1350" i="12" s="1"/>
  <c r="AX1351" i="12"/>
  <c r="AY1351" i="12" s="1"/>
  <c r="AX1355" i="12"/>
  <c r="AY1355" i="12" s="1"/>
  <c r="AX1359" i="12"/>
  <c r="AY1359" i="12" s="1"/>
  <c r="AX1360" i="12"/>
  <c r="AY1360" i="12" s="1"/>
  <c r="AX1365" i="12"/>
  <c r="AY1365" i="12" s="1"/>
  <c r="AX1366" i="12"/>
  <c r="AY1366" i="12" s="1"/>
  <c r="AX1367" i="12"/>
  <c r="AY1367" i="12" s="1"/>
  <c r="AX1368" i="12"/>
  <c r="AY1368" i="12" s="1"/>
  <c r="AY1372" i="12"/>
  <c r="AX1373" i="12"/>
  <c r="AY1373" i="12" s="1"/>
  <c r="AX1374" i="12"/>
  <c r="AY1374" i="12" s="1"/>
  <c r="AX1375" i="12"/>
  <c r="AY1375" i="12" s="1"/>
  <c r="AX1376" i="12"/>
  <c r="AY1376" i="12" s="1"/>
  <c r="AX1382" i="12"/>
  <c r="AY1382" i="12" s="1"/>
  <c r="AX1383" i="12"/>
  <c r="AY1383" i="12" s="1"/>
  <c r="AX1384" i="12"/>
  <c r="AY1384" i="12" s="1"/>
  <c r="AX1389" i="12"/>
  <c r="AY1389" i="12" s="1"/>
  <c r="AX1390" i="12"/>
  <c r="AY1390" i="12" s="1"/>
  <c r="AX1391" i="12"/>
  <c r="AY1391" i="12" s="1"/>
  <c r="AX1392" i="12"/>
  <c r="AY1392" i="12" s="1"/>
  <c r="AX1397" i="12"/>
  <c r="AY1397" i="12" s="1"/>
  <c r="AX1398" i="12"/>
  <c r="AY1398" i="12" s="1"/>
  <c r="AX1399" i="12"/>
  <c r="AY1399" i="12" s="1"/>
  <c r="AX1402" i="12"/>
  <c r="AY1402" i="12" s="1"/>
  <c r="T1457" i="12" l="1"/>
  <c r="P25" i="15" s="1"/>
  <c r="Q38" i="15"/>
  <c r="Q39" i="15" s="1"/>
  <c r="T38" i="15"/>
  <c r="T39" i="15" s="1"/>
  <c r="R38" i="15"/>
  <c r="R39" i="15" s="1"/>
  <c r="AC38" i="15"/>
  <c r="AC39" i="15" s="1"/>
  <c r="U38" i="15"/>
  <c r="U39" i="15" s="1"/>
  <c r="P38" i="15"/>
  <c r="P39" i="15" s="1"/>
  <c r="W38" i="15"/>
  <c r="W39" i="15" s="1"/>
  <c r="H38" i="15"/>
  <c r="H39" i="15" s="1"/>
  <c r="K38" i="15"/>
  <c r="K39" i="15" s="1"/>
  <c r="G38" i="15"/>
  <c r="G39" i="15" s="1"/>
  <c r="AD38" i="15"/>
  <c r="AD39" i="15" s="1"/>
  <c r="S38" i="15"/>
  <c r="S39" i="15" s="1"/>
  <c r="F36" i="13"/>
  <c r="F38" i="13" s="1"/>
  <c r="AG38" i="13" s="1"/>
  <c r="F37" i="15"/>
  <c r="S28" i="15"/>
  <c r="Z28" i="15"/>
  <c r="R28" i="15"/>
  <c r="J28" i="15"/>
  <c r="AG37" i="13"/>
  <c r="X1457" i="12"/>
  <c r="T25" i="15" s="1"/>
  <c r="P1457" i="12"/>
  <c r="L25" i="15" s="1"/>
  <c r="P24" i="13"/>
  <c r="AC24" i="13"/>
  <c r="R27" i="13"/>
  <c r="AC1467" i="12"/>
  <c r="U1467" i="12"/>
  <c r="M1467" i="12"/>
  <c r="T1467" i="12"/>
  <c r="S25" i="13"/>
  <c r="AA24" i="13"/>
  <c r="AD27" i="13"/>
  <c r="AA1467" i="12"/>
  <c r="S1467" i="12"/>
  <c r="O28" i="15" s="1"/>
  <c r="K1467" i="12"/>
  <c r="G28" i="15" s="1"/>
  <c r="Z1467" i="12"/>
  <c r="AC25" i="13"/>
  <c r="O25" i="13"/>
  <c r="H25" i="13"/>
  <c r="F25" i="13"/>
  <c r="I1455" i="12"/>
  <c r="J27" i="13"/>
  <c r="AE27" i="13"/>
  <c r="AB1457" i="12"/>
  <c r="X25" i="15" s="1"/>
  <c r="AA25" i="13"/>
  <c r="N25" i="13"/>
  <c r="AB24" i="13"/>
  <c r="R25" i="13"/>
  <c r="AF27" i="13"/>
  <c r="AF1467" i="12"/>
  <c r="X1467" i="12"/>
  <c r="P1467" i="12"/>
  <c r="L28" i="15" s="1"/>
  <c r="Z25" i="13"/>
  <c r="M25" i="13"/>
  <c r="I1456" i="12"/>
  <c r="AF24" i="13"/>
  <c r="Z27" i="13"/>
  <c r="O1467" i="12"/>
  <c r="K28" i="15" s="1"/>
  <c r="S25" i="6"/>
  <c r="S24" i="13"/>
  <c r="W25" i="13"/>
  <c r="K25" i="13"/>
  <c r="AE24" i="13"/>
  <c r="V25" i="13"/>
  <c r="G25" i="13"/>
  <c r="AD24" i="13"/>
  <c r="S27" i="13"/>
  <c r="L25" i="6"/>
  <c r="L24" i="13"/>
  <c r="U25" i="13"/>
  <c r="AV184" i="12"/>
  <c r="AV138" i="12" s="1"/>
  <c r="AN184" i="12"/>
  <c r="AN138" i="12" s="1"/>
  <c r="AF184" i="12"/>
  <c r="AF138" i="12" s="1"/>
  <c r="X184" i="12"/>
  <c r="X138" i="12" s="1"/>
  <c r="P184" i="12"/>
  <c r="P138" i="12" s="1"/>
  <c r="AT184" i="12"/>
  <c r="AT138" i="12" s="1"/>
  <c r="AL184" i="12"/>
  <c r="AL138" i="12" s="1"/>
  <c r="AD184" i="12"/>
  <c r="AD138" i="12" s="1"/>
  <c r="N184" i="12"/>
  <c r="N138" i="12" s="1"/>
  <c r="AS184" i="12"/>
  <c r="AS138" i="12" s="1"/>
  <c r="AK184" i="12"/>
  <c r="AK138" i="12" s="1"/>
  <c r="AC184" i="12"/>
  <c r="AC138" i="12" s="1"/>
  <c r="U184" i="12"/>
  <c r="U138" i="12" s="1"/>
  <c r="M184" i="12"/>
  <c r="M138" i="12" s="1"/>
  <c r="AQ184" i="12"/>
  <c r="AQ138" i="12" s="1"/>
  <c r="AI184" i="12"/>
  <c r="AI138" i="12" s="1"/>
  <c r="AA184" i="12"/>
  <c r="AA138" i="12" s="1"/>
  <c r="S184" i="12"/>
  <c r="S138" i="12" s="1"/>
  <c r="K184" i="12"/>
  <c r="K138" i="12" s="1"/>
  <c r="AP184" i="12"/>
  <c r="AP138" i="12" s="1"/>
  <c r="AH184" i="12"/>
  <c r="AH138" i="12" s="1"/>
  <c r="Z184" i="12"/>
  <c r="Z138" i="12" s="1"/>
  <c r="R184" i="12"/>
  <c r="R138" i="12" s="1"/>
  <c r="J73" i="12"/>
  <c r="AO73" i="12"/>
  <c r="AG73" i="12"/>
  <c r="Y73" i="12"/>
  <c r="Q73" i="12"/>
  <c r="AU73" i="12"/>
  <c r="AM73" i="12"/>
  <c r="AE73" i="12"/>
  <c r="W73" i="12"/>
  <c r="O73" i="12"/>
  <c r="AP73" i="12"/>
  <c r="AH73" i="12"/>
  <c r="Z73" i="12"/>
  <c r="R73" i="12"/>
  <c r="AT73" i="12"/>
  <c r="AL73" i="12"/>
  <c r="AL50" i="12" s="1"/>
  <c r="AL12" i="12" s="1"/>
  <c r="AD73" i="12"/>
  <c r="AD50" i="12" s="1"/>
  <c r="V73" i="12"/>
  <c r="V50" i="12" s="1"/>
  <c r="N73" i="12"/>
  <c r="AR73" i="12"/>
  <c r="AJ73" i="12"/>
  <c r="AB73" i="12"/>
  <c r="T73" i="12"/>
  <c r="AQ73" i="12"/>
  <c r="AI73" i="12"/>
  <c r="AI50" i="12" s="1"/>
  <c r="AA73" i="12"/>
  <c r="AA50" i="12" s="1"/>
  <c r="S73" i="12"/>
  <c r="S50" i="12" s="1"/>
  <c r="K73" i="12"/>
  <c r="AV73" i="12"/>
  <c r="AN73" i="12"/>
  <c r="AF73" i="12"/>
  <c r="X73" i="12"/>
  <c r="P73" i="12"/>
  <c r="L73" i="12"/>
  <c r="AS73" i="12"/>
  <c r="AK73" i="12"/>
  <c r="AC73" i="12"/>
  <c r="AC50" i="12" s="1"/>
  <c r="Y23" i="15" s="1"/>
  <c r="Y57" i="15" s="1"/>
  <c r="Y58" i="15" s="1"/>
  <c r="U73" i="12"/>
  <c r="M73" i="12"/>
  <c r="AU11" i="14"/>
  <c r="AV11" i="14" s="1"/>
  <c r="G11" i="14"/>
  <c r="L30" i="13"/>
  <c r="K31" i="13"/>
  <c r="O1466" i="12" s="1"/>
  <c r="O1462" i="12" s="1"/>
  <c r="AC1463" i="12"/>
  <c r="U1463" i="12"/>
  <c r="M1463" i="12"/>
  <c r="AB1463" i="12"/>
  <c r="X28" i="15" s="1"/>
  <c r="T1463" i="12"/>
  <c r="L1463" i="12"/>
  <c r="H28" i="15" s="1"/>
  <c r="J1463" i="12"/>
  <c r="Z1463" i="12"/>
  <c r="R1463" i="12"/>
  <c r="N28" i="15" s="1"/>
  <c r="AG1463" i="12"/>
  <c r="Y1463" i="12"/>
  <c r="Q1463" i="12"/>
  <c r="AF1463" i="12"/>
  <c r="X1463" i="12"/>
  <c r="K1462" i="12"/>
  <c r="AF1464" i="12"/>
  <c r="AB26" i="15" s="1"/>
  <c r="X1464" i="12"/>
  <c r="T26" i="15" s="1"/>
  <c r="P1464" i="12"/>
  <c r="L26" i="15" s="1"/>
  <c r="N1464" i="12"/>
  <c r="J26" i="15" s="1"/>
  <c r="AC1464" i="12"/>
  <c r="Y26" i="15" s="1"/>
  <c r="U1464" i="12"/>
  <c r="Q26" i="15" s="1"/>
  <c r="M1464" i="12"/>
  <c r="I26" i="15" s="1"/>
  <c r="AG26" i="15" s="1"/>
  <c r="H1462" i="12"/>
  <c r="AB1464" i="12"/>
  <c r="X26" i="15" s="1"/>
  <c r="T1464" i="12"/>
  <c r="P26" i="15" s="1"/>
  <c r="AD1461" i="12"/>
  <c r="AD1457" i="12" s="1"/>
  <c r="Z25" i="15" s="1"/>
  <c r="V1461" i="12"/>
  <c r="V1457" i="12" s="1"/>
  <c r="R25" i="15" s="1"/>
  <c r="N1461" i="12"/>
  <c r="N1457" i="12" s="1"/>
  <c r="J25" i="15" s="1"/>
  <c r="O1457" i="12"/>
  <c r="K25" i="15" s="1"/>
  <c r="AC1461" i="12"/>
  <c r="AC1457" i="12" s="1"/>
  <c r="Y25" i="15" s="1"/>
  <c r="U1461" i="12"/>
  <c r="U1457" i="12" s="1"/>
  <c r="Q25" i="15" s="1"/>
  <c r="M1461" i="12"/>
  <c r="M1457" i="12" s="1"/>
  <c r="I25" i="15" s="1"/>
  <c r="H1457" i="12"/>
  <c r="AA1461" i="12"/>
  <c r="AA1457" i="12" s="1"/>
  <c r="W25" i="15" s="1"/>
  <c r="S1461" i="12"/>
  <c r="S1457" i="12" s="1"/>
  <c r="O25" i="15" s="1"/>
  <c r="K1461" i="12"/>
  <c r="K1457" i="12" s="1"/>
  <c r="G25" i="15" s="1"/>
  <c r="Z1461" i="12"/>
  <c r="Z1457" i="12" s="1"/>
  <c r="V25" i="15" s="1"/>
  <c r="R1461" i="12"/>
  <c r="Y1461" i="12"/>
  <c r="Y1457" i="12" s="1"/>
  <c r="U25" i="15" s="1"/>
  <c r="L1457" i="12"/>
  <c r="H25" i="15" s="1"/>
  <c r="I1459" i="12"/>
  <c r="I1458" i="12"/>
  <c r="Q1457" i="12"/>
  <c r="M25" i="15" s="1"/>
  <c r="J1457" i="12"/>
  <c r="F25" i="15" s="1"/>
  <c r="I1454" i="12"/>
  <c r="AE1467" i="12"/>
  <c r="AA28" i="15" s="1"/>
  <c r="I1468" i="12"/>
  <c r="AG1467" i="12"/>
  <c r="AC28" i="15" s="1"/>
  <c r="Y1467" i="12"/>
  <c r="U28" i="15" s="1"/>
  <c r="Q1467" i="12"/>
  <c r="M28" i="15" s="1"/>
  <c r="I1469" i="12"/>
  <c r="J1467" i="12"/>
  <c r="I1460" i="12"/>
  <c r="I79" i="12"/>
  <c r="AX79" i="12" s="1"/>
  <c r="AX191" i="12"/>
  <c r="AY191" i="12" s="1"/>
  <c r="AR184" i="12"/>
  <c r="AR138" i="12" s="1"/>
  <c r="AJ184" i="12"/>
  <c r="AJ138" i="12" s="1"/>
  <c r="AB184" i="12"/>
  <c r="AB138" i="12" s="1"/>
  <c r="T184" i="12"/>
  <c r="T138" i="12" s="1"/>
  <c r="L184" i="12"/>
  <c r="L138" i="12" s="1"/>
  <c r="I192" i="12"/>
  <c r="AX192" i="12" s="1"/>
  <c r="AY192" i="12" s="1"/>
  <c r="AO184" i="12"/>
  <c r="AO138" i="12" s="1"/>
  <c r="AG184" i="12"/>
  <c r="AG138" i="12" s="1"/>
  <c r="Y184" i="12"/>
  <c r="Y138" i="12" s="1"/>
  <c r="Q184" i="12"/>
  <c r="Q138" i="12" s="1"/>
  <c r="AU184" i="12"/>
  <c r="AU138" i="12" s="1"/>
  <c r="AM184" i="12"/>
  <c r="AM138" i="12" s="1"/>
  <c r="AE184" i="12"/>
  <c r="AE138" i="12" s="1"/>
  <c r="W184" i="12"/>
  <c r="W138" i="12" s="1"/>
  <c r="O184" i="12"/>
  <c r="O138" i="12" s="1"/>
  <c r="J184" i="12"/>
  <c r="J138" i="12" s="1"/>
  <c r="I185" i="12"/>
  <c r="AX185" i="12" s="1"/>
  <c r="AY185" i="12" s="1"/>
  <c r="AX189" i="12"/>
  <c r="AY189" i="12" s="1"/>
  <c r="AX187" i="12"/>
  <c r="AY187" i="12" s="1"/>
  <c r="AX186" i="12"/>
  <c r="AY186" i="12" s="1"/>
  <c r="I74" i="12"/>
  <c r="AX74" i="12" s="1"/>
  <c r="I101" i="12"/>
  <c r="AX101" i="12" s="1"/>
  <c r="I92" i="12"/>
  <c r="AX137" i="12"/>
  <c r="AX136" i="12"/>
  <c r="AX135" i="12"/>
  <c r="AX134" i="12"/>
  <c r="AX133" i="12"/>
  <c r="AX132" i="12"/>
  <c r="AX131" i="12"/>
  <c r="AX130" i="12"/>
  <c r="AX129" i="12"/>
  <c r="AX128" i="12"/>
  <c r="AX127" i="12"/>
  <c r="AX126" i="12"/>
  <c r="AX125" i="12"/>
  <c r="AX124" i="12"/>
  <c r="AX123" i="12"/>
  <c r="AX122" i="12"/>
  <c r="AX121" i="12"/>
  <c r="AX120" i="12"/>
  <c r="AX119" i="12"/>
  <c r="AX118" i="12"/>
  <c r="AX117" i="12"/>
  <c r="AX116" i="12"/>
  <c r="AX115" i="12"/>
  <c r="AX114" i="12"/>
  <c r="AX113" i="12"/>
  <c r="AX112" i="12"/>
  <c r="AX111" i="12"/>
  <c r="AX110" i="12"/>
  <c r="AX109" i="12"/>
  <c r="AX108" i="12"/>
  <c r="AX107" i="12"/>
  <c r="AX106" i="12"/>
  <c r="AX105" i="12"/>
  <c r="AX104" i="12"/>
  <c r="AX103" i="12"/>
  <c r="AX102" i="12"/>
  <c r="AX100" i="12"/>
  <c r="AX99" i="12"/>
  <c r="AX98" i="12"/>
  <c r="AX97" i="12"/>
  <c r="AX96" i="12"/>
  <c r="AX95" i="12"/>
  <c r="AX94" i="12"/>
  <c r="AX93" i="12"/>
  <c r="AX91" i="12"/>
  <c r="AX90" i="12"/>
  <c r="AX89" i="12"/>
  <c r="AX88" i="12"/>
  <c r="AX87" i="12"/>
  <c r="AX86" i="12"/>
  <c r="AX85" i="12"/>
  <c r="AX84" i="12"/>
  <c r="AX83" i="12"/>
  <c r="AX82" i="12"/>
  <c r="AX81" i="12"/>
  <c r="AX80" i="12"/>
  <c r="AX78" i="12"/>
  <c r="AX77" i="12"/>
  <c r="AX76" i="12"/>
  <c r="AX75" i="12"/>
  <c r="AW123" i="12"/>
  <c r="AW124" i="12"/>
  <c r="AW125" i="12"/>
  <c r="AW126" i="12"/>
  <c r="AW127" i="12"/>
  <c r="AW128" i="12"/>
  <c r="AW129" i="12"/>
  <c r="AW130" i="12"/>
  <c r="AW131" i="12"/>
  <c r="AW132" i="12"/>
  <c r="AW133" i="12"/>
  <c r="AW134" i="12"/>
  <c r="AW135" i="12"/>
  <c r="AW136" i="12"/>
  <c r="AW137" i="12"/>
  <c r="AW139" i="12"/>
  <c r="AW141" i="12"/>
  <c r="AW142" i="12"/>
  <c r="AW143" i="12"/>
  <c r="AW144" i="12"/>
  <c r="AW145" i="12"/>
  <c r="AW146" i="12"/>
  <c r="AW147" i="12"/>
  <c r="AW148" i="12"/>
  <c r="AW149" i="12"/>
  <c r="AW150" i="12"/>
  <c r="AW151" i="12"/>
  <c r="AW152" i="12"/>
  <c r="AW153" i="12"/>
  <c r="AW154" i="12"/>
  <c r="AW155" i="12"/>
  <c r="AW156" i="12"/>
  <c r="AW157" i="12"/>
  <c r="AW158" i="12"/>
  <c r="AW159" i="12"/>
  <c r="AW160" i="12"/>
  <c r="AW161" i="12"/>
  <c r="AW162" i="12"/>
  <c r="AW163" i="12"/>
  <c r="AW164" i="12"/>
  <c r="AW165" i="12"/>
  <c r="AW166" i="12"/>
  <c r="AW167" i="12"/>
  <c r="AW168" i="12"/>
  <c r="AW169" i="12"/>
  <c r="AW170" i="12"/>
  <c r="AW171" i="12"/>
  <c r="AW172" i="12"/>
  <c r="AW173" i="12"/>
  <c r="AW174" i="12"/>
  <c r="AW175" i="12"/>
  <c r="AW176" i="12"/>
  <c r="AW177" i="12"/>
  <c r="AW178" i="12"/>
  <c r="AW179" i="12"/>
  <c r="AW180" i="12"/>
  <c r="AW181" i="12"/>
  <c r="AW182" i="12"/>
  <c r="AW183" i="12"/>
  <c r="AW185" i="12"/>
  <c r="AW186" i="12"/>
  <c r="AW187" i="12"/>
  <c r="AW188" i="12"/>
  <c r="AW189" i="12"/>
  <c r="AW190" i="12"/>
  <c r="AW191" i="12"/>
  <c r="AW192" i="12"/>
  <c r="AW193" i="12"/>
  <c r="AW194" i="12"/>
  <c r="AW195" i="12"/>
  <c r="AW196" i="12"/>
  <c r="AW197" i="12"/>
  <c r="AW198" i="12"/>
  <c r="AW199" i="12"/>
  <c r="AW200" i="12"/>
  <c r="AW201" i="12"/>
  <c r="AW202" i="12"/>
  <c r="AW203" i="12"/>
  <c r="AW204" i="12"/>
  <c r="AW205" i="12"/>
  <c r="AW206" i="12"/>
  <c r="AW207" i="12"/>
  <c r="AW208" i="12"/>
  <c r="AW209" i="12"/>
  <c r="AW210" i="12"/>
  <c r="AW211" i="12"/>
  <c r="AW212" i="12"/>
  <c r="AW213" i="12"/>
  <c r="AW214" i="12"/>
  <c r="AW215" i="12"/>
  <c r="AW216" i="12"/>
  <c r="AW217" i="12"/>
  <c r="AW218" i="12"/>
  <c r="AW219" i="12"/>
  <c r="AW220" i="12"/>
  <c r="AW221" i="12"/>
  <c r="AW222" i="12"/>
  <c r="AW223" i="12"/>
  <c r="AW224" i="12"/>
  <c r="AW225" i="12"/>
  <c r="AW226" i="12"/>
  <c r="AW227" i="12"/>
  <c r="AW228" i="12"/>
  <c r="AW229" i="12"/>
  <c r="AW230" i="12"/>
  <c r="AW231" i="12"/>
  <c r="AW232" i="12"/>
  <c r="AW233" i="12"/>
  <c r="AW234" i="12"/>
  <c r="AW235" i="12"/>
  <c r="AW236" i="12"/>
  <c r="AW237" i="12"/>
  <c r="AW238" i="12"/>
  <c r="AW239" i="12"/>
  <c r="AW240" i="12"/>
  <c r="AW241" i="12"/>
  <c r="AW242" i="12"/>
  <c r="AW243" i="12"/>
  <c r="AW244" i="12"/>
  <c r="AW245" i="12"/>
  <c r="AW246" i="12"/>
  <c r="AW247" i="12"/>
  <c r="AW248" i="12"/>
  <c r="AW249" i="12"/>
  <c r="AW250" i="12"/>
  <c r="AW251" i="12"/>
  <c r="AW252" i="12"/>
  <c r="AW253" i="12"/>
  <c r="AW254" i="12"/>
  <c r="AW255" i="12"/>
  <c r="AW256" i="12"/>
  <c r="AW257" i="12"/>
  <c r="AW258" i="12"/>
  <c r="AW259" i="12"/>
  <c r="AW260" i="12"/>
  <c r="AW261" i="12"/>
  <c r="AW262" i="12"/>
  <c r="AW263" i="12"/>
  <c r="AW264" i="12"/>
  <c r="AW265" i="12"/>
  <c r="AW266" i="12"/>
  <c r="AW267" i="12"/>
  <c r="AW268" i="12"/>
  <c r="AW269" i="12"/>
  <c r="AW270" i="12"/>
  <c r="AW271" i="12"/>
  <c r="AW272" i="12"/>
  <c r="AW273" i="12"/>
  <c r="AW274" i="12"/>
  <c r="AW275" i="12"/>
  <c r="AW276" i="12"/>
  <c r="AW277" i="12"/>
  <c r="AW278" i="12"/>
  <c r="AW279" i="12"/>
  <c r="AW280" i="12"/>
  <c r="AW281" i="12"/>
  <c r="AW282" i="12"/>
  <c r="AW283" i="12"/>
  <c r="AW284" i="12"/>
  <c r="AW285" i="12"/>
  <c r="AW286" i="12"/>
  <c r="AW287" i="12"/>
  <c r="AW288" i="12"/>
  <c r="AW289" i="12"/>
  <c r="AW290" i="12"/>
  <c r="AW291" i="12"/>
  <c r="AW292" i="12"/>
  <c r="AW293" i="12"/>
  <c r="AW294" i="12"/>
  <c r="AW295" i="12"/>
  <c r="AW296" i="12"/>
  <c r="AW297" i="12"/>
  <c r="AW298" i="12"/>
  <c r="AW299" i="12"/>
  <c r="AW300" i="12"/>
  <c r="AW301" i="12"/>
  <c r="AW302" i="12"/>
  <c r="AW303" i="12"/>
  <c r="AW304" i="12"/>
  <c r="AW305" i="12"/>
  <c r="AW306" i="12"/>
  <c r="AW307" i="12"/>
  <c r="AW308" i="12"/>
  <c r="AW309" i="12"/>
  <c r="AW310" i="12"/>
  <c r="AW311" i="12"/>
  <c r="AW312" i="12"/>
  <c r="AW313" i="12"/>
  <c r="AW314" i="12"/>
  <c r="AW315" i="12"/>
  <c r="AW316" i="12"/>
  <c r="AW317" i="12"/>
  <c r="AW318" i="12"/>
  <c r="AW319" i="12"/>
  <c r="AW320" i="12"/>
  <c r="AW321" i="12"/>
  <c r="AW322" i="12"/>
  <c r="AW323" i="12"/>
  <c r="AW324" i="12"/>
  <c r="AW325" i="12"/>
  <c r="AW326" i="12"/>
  <c r="AW327" i="12"/>
  <c r="AW328" i="12"/>
  <c r="AW329" i="12"/>
  <c r="AW330" i="12"/>
  <c r="AW331" i="12"/>
  <c r="AW332" i="12"/>
  <c r="AW333" i="12"/>
  <c r="AW334" i="12"/>
  <c r="AW335" i="12"/>
  <c r="AW336" i="12"/>
  <c r="AW337" i="12"/>
  <c r="AW338" i="12"/>
  <c r="AW339" i="12"/>
  <c r="AW340" i="12"/>
  <c r="AW341" i="12"/>
  <c r="AW342" i="12"/>
  <c r="AW343" i="12"/>
  <c r="AW344" i="12"/>
  <c r="AW345" i="12"/>
  <c r="AW346" i="12"/>
  <c r="AW347" i="12"/>
  <c r="AW348" i="12"/>
  <c r="AW349" i="12"/>
  <c r="AW350" i="12"/>
  <c r="AW351" i="12"/>
  <c r="AW352" i="12"/>
  <c r="AW353" i="12"/>
  <c r="AW354" i="12"/>
  <c r="AW355" i="12"/>
  <c r="AW356" i="12"/>
  <c r="AW357" i="12"/>
  <c r="AW358" i="12"/>
  <c r="AW359" i="12"/>
  <c r="AW360" i="12"/>
  <c r="AW361" i="12"/>
  <c r="AW362" i="12"/>
  <c r="AW363" i="12"/>
  <c r="AW364" i="12"/>
  <c r="AW365" i="12"/>
  <c r="AW366" i="12"/>
  <c r="AW367" i="12"/>
  <c r="AW368" i="12"/>
  <c r="AW369" i="12"/>
  <c r="AW370" i="12"/>
  <c r="AW371" i="12"/>
  <c r="AW372" i="12"/>
  <c r="AW373" i="12"/>
  <c r="AW374" i="12"/>
  <c r="AW375" i="12"/>
  <c r="AW376" i="12"/>
  <c r="AW377" i="12"/>
  <c r="AW378" i="12"/>
  <c r="AW379" i="12"/>
  <c r="AW380" i="12"/>
  <c r="AW381" i="12"/>
  <c r="AW382" i="12"/>
  <c r="AW383" i="12"/>
  <c r="AW384" i="12"/>
  <c r="AW385" i="12"/>
  <c r="AW386" i="12"/>
  <c r="AW387" i="12"/>
  <c r="AW388" i="12"/>
  <c r="AW389" i="12"/>
  <c r="AW390" i="12"/>
  <c r="AW391" i="12"/>
  <c r="AW392" i="12"/>
  <c r="AW393" i="12"/>
  <c r="AW394" i="12"/>
  <c r="AW395" i="12"/>
  <c r="AW396" i="12"/>
  <c r="AW397" i="12"/>
  <c r="AW398" i="12"/>
  <c r="AW399" i="12"/>
  <c r="AW400" i="12"/>
  <c r="AW401" i="12"/>
  <c r="AW402" i="12"/>
  <c r="AW403" i="12"/>
  <c r="AW404" i="12"/>
  <c r="AW405" i="12"/>
  <c r="AW406" i="12"/>
  <c r="AW407" i="12"/>
  <c r="AW408" i="12"/>
  <c r="AW409" i="12"/>
  <c r="AW410" i="12"/>
  <c r="AW411" i="12"/>
  <c r="AW412" i="12"/>
  <c r="AW413" i="12"/>
  <c r="AW414" i="12"/>
  <c r="AW415" i="12"/>
  <c r="AW416" i="12"/>
  <c r="AW417" i="12"/>
  <c r="AW418" i="12"/>
  <c r="AW419" i="12"/>
  <c r="AW420" i="12"/>
  <c r="AW421" i="12"/>
  <c r="AW422" i="12"/>
  <c r="AW423" i="12"/>
  <c r="AW424" i="12"/>
  <c r="AW425" i="12"/>
  <c r="AW426" i="12"/>
  <c r="AW427" i="12"/>
  <c r="AW428" i="12"/>
  <c r="AW429" i="12"/>
  <c r="AW430" i="12"/>
  <c r="AW431" i="12"/>
  <c r="AW432" i="12"/>
  <c r="AW433" i="12"/>
  <c r="AW434" i="12"/>
  <c r="AW435" i="12"/>
  <c r="AW436" i="12"/>
  <c r="AW437" i="12"/>
  <c r="AW438" i="12"/>
  <c r="AW439" i="12"/>
  <c r="AW440" i="12"/>
  <c r="AW441" i="12"/>
  <c r="AW442" i="12"/>
  <c r="AW443" i="12"/>
  <c r="AW444" i="12"/>
  <c r="AW445" i="12"/>
  <c r="AW446" i="12"/>
  <c r="AW447" i="12"/>
  <c r="AW448" i="12"/>
  <c r="AW449" i="12"/>
  <c r="AW450" i="12"/>
  <c r="AW451" i="12"/>
  <c r="AW452" i="12"/>
  <c r="AW453" i="12"/>
  <c r="AW454" i="12"/>
  <c r="AW455" i="12"/>
  <c r="AW456" i="12"/>
  <c r="AW457" i="12"/>
  <c r="AW458" i="12"/>
  <c r="AW459" i="12"/>
  <c r="AW460" i="12"/>
  <c r="AW461" i="12"/>
  <c r="AW462" i="12"/>
  <c r="AW463" i="12"/>
  <c r="AW464" i="12"/>
  <c r="AW465" i="12"/>
  <c r="AW466" i="12"/>
  <c r="AW467" i="12"/>
  <c r="AW468" i="12"/>
  <c r="AW469" i="12"/>
  <c r="AW470" i="12"/>
  <c r="AW471" i="12"/>
  <c r="AW472" i="12"/>
  <c r="AW473" i="12"/>
  <c r="AW474" i="12"/>
  <c r="AW475" i="12"/>
  <c r="AW476" i="12"/>
  <c r="AW477" i="12"/>
  <c r="AW478" i="12"/>
  <c r="AW479" i="12"/>
  <c r="AW480" i="12"/>
  <c r="AW481" i="12"/>
  <c r="AW482" i="12"/>
  <c r="AW483" i="12"/>
  <c r="AW484" i="12"/>
  <c r="AW485" i="12"/>
  <c r="AW486" i="12"/>
  <c r="AW487" i="12"/>
  <c r="AW488" i="12"/>
  <c r="AW489" i="12"/>
  <c r="AW490" i="12"/>
  <c r="AW491" i="12"/>
  <c r="AW492" i="12"/>
  <c r="AW493" i="12"/>
  <c r="AW494" i="12"/>
  <c r="AW495" i="12"/>
  <c r="AW496" i="12"/>
  <c r="AW497" i="12"/>
  <c r="AW498" i="12"/>
  <c r="AW499" i="12"/>
  <c r="AW500" i="12"/>
  <c r="AW501" i="12"/>
  <c r="AW502" i="12"/>
  <c r="AW503" i="12"/>
  <c r="AW504" i="12"/>
  <c r="AW505" i="12"/>
  <c r="AW506" i="12"/>
  <c r="AW507" i="12"/>
  <c r="AW508" i="12"/>
  <c r="AW509" i="12"/>
  <c r="AW510" i="12"/>
  <c r="AW511" i="12"/>
  <c r="AW512" i="12"/>
  <c r="AW513" i="12"/>
  <c r="AW514" i="12"/>
  <c r="AW515" i="12"/>
  <c r="AW516" i="12"/>
  <c r="AW517" i="12"/>
  <c r="AW518" i="12"/>
  <c r="AW519" i="12"/>
  <c r="AW520" i="12"/>
  <c r="AW521" i="12"/>
  <c r="AW522" i="12"/>
  <c r="AW523" i="12"/>
  <c r="AW524" i="12"/>
  <c r="AW525" i="12"/>
  <c r="AW526" i="12"/>
  <c r="AW527" i="12"/>
  <c r="AW528" i="12"/>
  <c r="AW529" i="12"/>
  <c r="AW530" i="12"/>
  <c r="AW531" i="12"/>
  <c r="AW532" i="12"/>
  <c r="AW533" i="12"/>
  <c r="AW534" i="12"/>
  <c r="AW535" i="12"/>
  <c r="AW536" i="12"/>
  <c r="AW537" i="12"/>
  <c r="AW538" i="12"/>
  <c r="AW539" i="12"/>
  <c r="AW540" i="12"/>
  <c r="AW541" i="12"/>
  <c r="AW542" i="12"/>
  <c r="AW543" i="12"/>
  <c r="AW544" i="12"/>
  <c r="AW545" i="12"/>
  <c r="AW546" i="12"/>
  <c r="AW547" i="12"/>
  <c r="AW548" i="12"/>
  <c r="AW549" i="12"/>
  <c r="AW550" i="12"/>
  <c r="AW551" i="12"/>
  <c r="AW552" i="12"/>
  <c r="AW553" i="12"/>
  <c r="AW554" i="12"/>
  <c r="AW555" i="12"/>
  <c r="AW556" i="12"/>
  <c r="AW557" i="12"/>
  <c r="AW558" i="12"/>
  <c r="AW559" i="12"/>
  <c r="AW560" i="12"/>
  <c r="AW561" i="12"/>
  <c r="AW562" i="12"/>
  <c r="AW563" i="12"/>
  <c r="AW564" i="12"/>
  <c r="AW565" i="12"/>
  <c r="AW566" i="12"/>
  <c r="AW567" i="12"/>
  <c r="AW568" i="12"/>
  <c r="AW569" i="12"/>
  <c r="AW570" i="12"/>
  <c r="AW571" i="12"/>
  <c r="AW572" i="12"/>
  <c r="AW573" i="12"/>
  <c r="AW574" i="12"/>
  <c r="AW575" i="12"/>
  <c r="AW576" i="12"/>
  <c r="AW577" i="12"/>
  <c r="AW578" i="12"/>
  <c r="AW579" i="12"/>
  <c r="AW580" i="12"/>
  <c r="AW581" i="12"/>
  <c r="AW582" i="12"/>
  <c r="AW583" i="12"/>
  <c r="AW584" i="12"/>
  <c r="AW585" i="12"/>
  <c r="AW586" i="12"/>
  <c r="AW587" i="12"/>
  <c r="AW588" i="12"/>
  <c r="AW589" i="12"/>
  <c r="AW590" i="12"/>
  <c r="AW591" i="12"/>
  <c r="AW592" i="12"/>
  <c r="AW593" i="12"/>
  <c r="AW594" i="12"/>
  <c r="AW595" i="12"/>
  <c r="AW596" i="12"/>
  <c r="AW597" i="12"/>
  <c r="AW598" i="12"/>
  <c r="AW599" i="12"/>
  <c r="AW600" i="12"/>
  <c r="AW601" i="12"/>
  <c r="AW602" i="12"/>
  <c r="AW603" i="12"/>
  <c r="AW604" i="12"/>
  <c r="AW605" i="12"/>
  <c r="AW606" i="12"/>
  <c r="AW607" i="12"/>
  <c r="AW608" i="12"/>
  <c r="AW609" i="12"/>
  <c r="AW610" i="12"/>
  <c r="AW611" i="12"/>
  <c r="AW612" i="12"/>
  <c r="AW613" i="12"/>
  <c r="AW614" i="12"/>
  <c r="AW615" i="12"/>
  <c r="AW616" i="12"/>
  <c r="AW617" i="12"/>
  <c r="AW618" i="12"/>
  <c r="AW619" i="12"/>
  <c r="AW620" i="12"/>
  <c r="AW621" i="12"/>
  <c r="AW622" i="12"/>
  <c r="AW623" i="12"/>
  <c r="AW624" i="12"/>
  <c r="AW625" i="12"/>
  <c r="AW626" i="12"/>
  <c r="AW627" i="12"/>
  <c r="AW628" i="12"/>
  <c r="AW629" i="12"/>
  <c r="AW630" i="12"/>
  <c r="AW631" i="12"/>
  <c r="AW632" i="12"/>
  <c r="AW633" i="12"/>
  <c r="AW634" i="12"/>
  <c r="AW635" i="12"/>
  <c r="AW636" i="12"/>
  <c r="AW637" i="12"/>
  <c r="AW638" i="12"/>
  <c r="AW639" i="12"/>
  <c r="AW640" i="12"/>
  <c r="AW641" i="12"/>
  <c r="AW642" i="12"/>
  <c r="AW643" i="12"/>
  <c r="AW644" i="12"/>
  <c r="AW645" i="12"/>
  <c r="AW646" i="12"/>
  <c r="AW647" i="12"/>
  <c r="AW648" i="12"/>
  <c r="AW649" i="12"/>
  <c r="AW650" i="12"/>
  <c r="AW651" i="12"/>
  <c r="AW652" i="12"/>
  <c r="AW653" i="12"/>
  <c r="AW654" i="12"/>
  <c r="AW655" i="12"/>
  <c r="AW656" i="12"/>
  <c r="AW657" i="12"/>
  <c r="AW658" i="12"/>
  <c r="AW659" i="12"/>
  <c r="AW660" i="12"/>
  <c r="AW661" i="12"/>
  <c r="AW662" i="12"/>
  <c r="AW663" i="12"/>
  <c r="AW664" i="12"/>
  <c r="AW665" i="12"/>
  <c r="AW666" i="12"/>
  <c r="AW667" i="12"/>
  <c r="AW668" i="12"/>
  <c r="AW669" i="12"/>
  <c r="AW670" i="12"/>
  <c r="AW671" i="12"/>
  <c r="AW672" i="12"/>
  <c r="AW673" i="12"/>
  <c r="AW674" i="12"/>
  <c r="AW675" i="12"/>
  <c r="AW676" i="12"/>
  <c r="AW677" i="12"/>
  <c r="AW678" i="12"/>
  <c r="AW679" i="12"/>
  <c r="AW680" i="12"/>
  <c r="AW681" i="12"/>
  <c r="AW682" i="12"/>
  <c r="AW683" i="12"/>
  <c r="AW684" i="12"/>
  <c r="AW685" i="12"/>
  <c r="AW686" i="12"/>
  <c r="AW687" i="12"/>
  <c r="AW688" i="12"/>
  <c r="AW689" i="12"/>
  <c r="AW690" i="12"/>
  <c r="AW691" i="12"/>
  <c r="AW692" i="12"/>
  <c r="AW693" i="12"/>
  <c r="AW694" i="12"/>
  <c r="AW695" i="12"/>
  <c r="AW696" i="12"/>
  <c r="AW697" i="12"/>
  <c r="AW698" i="12"/>
  <c r="AW699" i="12"/>
  <c r="AW700" i="12"/>
  <c r="AW701" i="12"/>
  <c r="AW702" i="12"/>
  <c r="AW703" i="12"/>
  <c r="AW704" i="12"/>
  <c r="AW705" i="12"/>
  <c r="AW706" i="12"/>
  <c r="AW707" i="12"/>
  <c r="AW708" i="12"/>
  <c r="AW709" i="12"/>
  <c r="AW710" i="12"/>
  <c r="AW711" i="12"/>
  <c r="AW712" i="12"/>
  <c r="AW713" i="12"/>
  <c r="AW714" i="12"/>
  <c r="AW715" i="12"/>
  <c r="AW716" i="12"/>
  <c r="AW717" i="12"/>
  <c r="AW718" i="12"/>
  <c r="AW719" i="12"/>
  <c r="AW720" i="12"/>
  <c r="AW721" i="12"/>
  <c r="AW722" i="12"/>
  <c r="AW723" i="12"/>
  <c r="AW724" i="12"/>
  <c r="AW725" i="12"/>
  <c r="AW726" i="12"/>
  <c r="AW727" i="12"/>
  <c r="AW728" i="12"/>
  <c r="AW729" i="12"/>
  <c r="AW730" i="12"/>
  <c r="AW731" i="12"/>
  <c r="AW732" i="12"/>
  <c r="AW733" i="12"/>
  <c r="AW734" i="12"/>
  <c r="AW735" i="12"/>
  <c r="AW736" i="12"/>
  <c r="AW737" i="12"/>
  <c r="AW738" i="12"/>
  <c r="AW739" i="12"/>
  <c r="AW740" i="12"/>
  <c r="AW741" i="12"/>
  <c r="AW742" i="12"/>
  <c r="AW743" i="12"/>
  <c r="AW744" i="12"/>
  <c r="AW745" i="12"/>
  <c r="AW746" i="12"/>
  <c r="AW747" i="12"/>
  <c r="AW748" i="12"/>
  <c r="AW749" i="12"/>
  <c r="AW750" i="12"/>
  <c r="AW751" i="12"/>
  <c r="AW752" i="12"/>
  <c r="AW753" i="12"/>
  <c r="AW754" i="12"/>
  <c r="AW755" i="12"/>
  <c r="AW756" i="12"/>
  <c r="AW757" i="12"/>
  <c r="AW758" i="12"/>
  <c r="AW759" i="12"/>
  <c r="AW760" i="12"/>
  <c r="AW761" i="12"/>
  <c r="AW762" i="12"/>
  <c r="AW763" i="12"/>
  <c r="AW764" i="12"/>
  <c r="AW765" i="12"/>
  <c r="AW766" i="12"/>
  <c r="AW767" i="12"/>
  <c r="AW768" i="12"/>
  <c r="AW769" i="12"/>
  <c r="AW770" i="12"/>
  <c r="AW771" i="12"/>
  <c r="AW772" i="12"/>
  <c r="AW773" i="12"/>
  <c r="AW774" i="12"/>
  <c r="AW775" i="12"/>
  <c r="AW776" i="12"/>
  <c r="AW777" i="12"/>
  <c r="AW778" i="12"/>
  <c r="AW779" i="12"/>
  <c r="AW780" i="12"/>
  <c r="AW781" i="12"/>
  <c r="AW782" i="12"/>
  <c r="AW783" i="12"/>
  <c r="AW784" i="12"/>
  <c r="AW785" i="12"/>
  <c r="AW786" i="12"/>
  <c r="AW787" i="12"/>
  <c r="AW788" i="12"/>
  <c r="AW789" i="12"/>
  <c r="AW790" i="12"/>
  <c r="AW791" i="12"/>
  <c r="AW792" i="12"/>
  <c r="AW793" i="12"/>
  <c r="AW794" i="12"/>
  <c r="AW795" i="12"/>
  <c r="AW796" i="12"/>
  <c r="AW797" i="12"/>
  <c r="AW798" i="12"/>
  <c r="AW799" i="12"/>
  <c r="AW800" i="12"/>
  <c r="AW801" i="12"/>
  <c r="AW802" i="12"/>
  <c r="AW803" i="12"/>
  <c r="AW804" i="12"/>
  <c r="AW805" i="12"/>
  <c r="AW806" i="12"/>
  <c r="AW807" i="12"/>
  <c r="AW808" i="12"/>
  <c r="AW809" i="12"/>
  <c r="AW810" i="12"/>
  <c r="AW811" i="12"/>
  <c r="AW812" i="12"/>
  <c r="AW813" i="12"/>
  <c r="AW814" i="12"/>
  <c r="AW815" i="12"/>
  <c r="AW816" i="12"/>
  <c r="AW817" i="12"/>
  <c r="AW818" i="12"/>
  <c r="AW819" i="12"/>
  <c r="AW820" i="12"/>
  <c r="AW821" i="12"/>
  <c r="AW822" i="12"/>
  <c r="AW823" i="12"/>
  <c r="AW824" i="12"/>
  <c r="AW825" i="12"/>
  <c r="AW826" i="12"/>
  <c r="AW827" i="12"/>
  <c r="AW828" i="12"/>
  <c r="AW829" i="12"/>
  <c r="AW830" i="12"/>
  <c r="AW831" i="12"/>
  <c r="AW832" i="12"/>
  <c r="AW833" i="12"/>
  <c r="AW834" i="12"/>
  <c r="AW835" i="12"/>
  <c r="AW836" i="12"/>
  <c r="AW837" i="12"/>
  <c r="AW838" i="12"/>
  <c r="AW839" i="12"/>
  <c r="AW840" i="12"/>
  <c r="AW841" i="12"/>
  <c r="AW842" i="12"/>
  <c r="AW843" i="12"/>
  <c r="AW844" i="12"/>
  <c r="AW845" i="12"/>
  <c r="AW846" i="12"/>
  <c r="AW847" i="12"/>
  <c r="AW848" i="12"/>
  <c r="AW849" i="12"/>
  <c r="AW850" i="12"/>
  <c r="AW851" i="12"/>
  <c r="AW852" i="12"/>
  <c r="AW853" i="12"/>
  <c r="AW854" i="12"/>
  <c r="AW855" i="12"/>
  <c r="AW856" i="12"/>
  <c r="AW857" i="12"/>
  <c r="AW858" i="12"/>
  <c r="AW859" i="12"/>
  <c r="AW860" i="12"/>
  <c r="AW861" i="12"/>
  <c r="AW862" i="12"/>
  <c r="AW863" i="12"/>
  <c r="AW864" i="12"/>
  <c r="AW865" i="12"/>
  <c r="AW866" i="12"/>
  <c r="AW867" i="12"/>
  <c r="AW868" i="12"/>
  <c r="AW869" i="12"/>
  <c r="AW870" i="12"/>
  <c r="AW871" i="12"/>
  <c r="AW872" i="12"/>
  <c r="AW873" i="12"/>
  <c r="AW874" i="12"/>
  <c r="AW875" i="12"/>
  <c r="AW876" i="12"/>
  <c r="AW877" i="12"/>
  <c r="AW878" i="12"/>
  <c r="AW879" i="12"/>
  <c r="AW880" i="12"/>
  <c r="AW881" i="12"/>
  <c r="AW882" i="12"/>
  <c r="AW883" i="12"/>
  <c r="AW884" i="12"/>
  <c r="AW885" i="12"/>
  <c r="AW886" i="12"/>
  <c r="AW887" i="12"/>
  <c r="AW888" i="12"/>
  <c r="AW889" i="12"/>
  <c r="AW890" i="12"/>
  <c r="AW891" i="12"/>
  <c r="AW892" i="12"/>
  <c r="AW893" i="12"/>
  <c r="AW894" i="12"/>
  <c r="AW895" i="12"/>
  <c r="AW896" i="12"/>
  <c r="AW897" i="12"/>
  <c r="AW898" i="12"/>
  <c r="AW899" i="12"/>
  <c r="AW900" i="12"/>
  <c r="AW901" i="12"/>
  <c r="AW902" i="12"/>
  <c r="AW903" i="12"/>
  <c r="AW904" i="12"/>
  <c r="AW905" i="12"/>
  <c r="AW906" i="12"/>
  <c r="AW907" i="12"/>
  <c r="AW908" i="12"/>
  <c r="AW909" i="12"/>
  <c r="AW910" i="12"/>
  <c r="AW911" i="12"/>
  <c r="AW912" i="12"/>
  <c r="AW913" i="12"/>
  <c r="AW914" i="12"/>
  <c r="AW915" i="12"/>
  <c r="AW916" i="12"/>
  <c r="AW917" i="12"/>
  <c r="AW918" i="12"/>
  <c r="AW919" i="12"/>
  <c r="AW920" i="12"/>
  <c r="AW921" i="12"/>
  <c r="AW922" i="12"/>
  <c r="AW923" i="12"/>
  <c r="AW924" i="12"/>
  <c r="AW925" i="12"/>
  <c r="AW926" i="12"/>
  <c r="AW927" i="12"/>
  <c r="AW928" i="12"/>
  <c r="AW929" i="12"/>
  <c r="AW930" i="12"/>
  <c r="AW931" i="12"/>
  <c r="AW932" i="12"/>
  <c r="AW933" i="12"/>
  <c r="AW934" i="12"/>
  <c r="AW935" i="12"/>
  <c r="AW936" i="12"/>
  <c r="AW937" i="12"/>
  <c r="AW938" i="12"/>
  <c r="AW939" i="12"/>
  <c r="AW940" i="12"/>
  <c r="AW941" i="12"/>
  <c r="AW942" i="12"/>
  <c r="AW943" i="12"/>
  <c r="AW944" i="12"/>
  <c r="AW945" i="12"/>
  <c r="AW946" i="12"/>
  <c r="AW947" i="12"/>
  <c r="AW948" i="12"/>
  <c r="AW949" i="12"/>
  <c r="AW950" i="12"/>
  <c r="AW951" i="12"/>
  <c r="AW952" i="12"/>
  <c r="AW953" i="12"/>
  <c r="AW954" i="12"/>
  <c r="AW955" i="12"/>
  <c r="AW956" i="12"/>
  <c r="AW957" i="12"/>
  <c r="AW958" i="12"/>
  <c r="AW959" i="12"/>
  <c r="AW960" i="12"/>
  <c r="AW961" i="12"/>
  <c r="AW962" i="12"/>
  <c r="AW963" i="12"/>
  <c r="AW964" i="12"/>
  <c r="AW965" i="12"/>
  <c r="AW966" i="12"/>
  <c r="AW967" i="12"/>
  <c r="AW968" i="12"/>
  <c r="AW969" i="12"/>
  <c r="AW970" i="12"/>
  <c r="AW971" i="12"/>
  <c r="AW972" i="12"/>
  <c r="AW973" i="12"/>
  <c r="AW974" i="12"/>
  <c r="AW975" i="12"/>
  <c r="AW976" i="12"/>
  <c r="AW977" i="12"/>
  <c r="AW978" i="12"/>
  <c r="AW979" i="12"/>
  <c r="AW980" i="12"/>
  <c r="AW981" i="12"/>
  <c r="AW982" i="12"/>
  <c r="AW983" i="12"/>
  <c r="AW984" i="12"/>
  <c r="AW985" i="12"/>
  <c r="AW986" i="12"/>
  <c r="AW987" i="12"/>
  <c r="AW988" i="12"/>
  <c r="AW989" i="12"/>
  <c r="AW990" i="12"/>
  <c r="AW991" i="12"/>
  <c r="AW992" i="12"/>
  <c r="AW993" i="12"/>
  <c r="AW994" i="12"/>
  <c r="AW995" i="12"/>
  <c r="AW996" i="12"/>
  <c r="AW997" i="12"/>
  <c r="AW998" i="12"/>
  <c r="AW999" i="12"/>
  <c r="AW1000" i="12"/>
  <c r="AW1001" i="12"/>
  <c r="AW1002" i="12"/>
  <c r="AW1003" i="12"/>
  <c r="AW1004" i="12"/>
  <c r="AW1005" i="12"/>
  <c r="AW1006" i="12"/>
  <c r="AW1007" i="12"/>
  <c r="AW1008" i="12"/>
  <c r="AW1009" i="12"/>
  <c r="AW1010" i="12"/>
  <c r="AW1011" i="12"/>
  <c r="AW1012" i="12"/>
  <c r="AW1013" i="12"/>
  <c r="AW1014" i="12"/>
  <c r="AW1015" i="12"/>
  <c r="AW1016" i="12"/>
  <c r="AW1017" i="12"/>
  <c r="AW1018" i="12"/>
  <c r="AW1019" i="12"/>
  <c r="AW1020" i="12"/>
  <c r="AW1021" i="12"/>
  <c r="AW1022" i="12"/>
  <c r="AW1023" i="12"/>
  <c r="AW1024" i="12"/>
  <c r="AW1025" i="12"/>
  <c r="AW1026" i="12"/>
  <c r="AW1027" i="12"/>
  <c r="AW1028" i="12"/>
  <c r="AW1029" i="12"/>
  <c r="AW1030" i="12"/>
  <c r="AW1031" i="12"/>
  <c r="AW1032" i="12"/>
  <c r="AW1033" i="12"/>
  <c r="AW1034" i="12"/>
  <c r="AW1035" i="12"/>
  <c r="AW1036" i="12"/>
  <c r="AW1037" i="12"/>
  <c r="AW1038" i="12"/>
  <c r="AW1039" i="12"/>
  <c r="AW1040" i="12"/>
  <c r="AW1041" i="12"/>
  <c r="AW1042" i="12"/>
  <c r="AW1043" i="12"/>
  <c r="AW1044" i="12"/>
  <c r="AW1045" i="12"/>
  <c r="AW1046" i="12"/>
  <c r="AW1047" i="12"/>
  <c r="AW1048" i="12"/>
  <c r="AW1049" i="12"/>
  <c r="AW1050" i="12"/>
  <c r="AW1051" i="12"/>
  <c r="AW1052" i="12"/>
  <c r="AW1053" i="12"/>
  <c r="AW1054" i="12"/>
  <c r="AW1055" i="12"/>
  <c r="AW1056" i="12"/>
  <c r="AW1057" i="12"/>
  <c r="AW1058" i="12"/>
  <c r="AW1059" i="12"/>
  <c r="AW1060" i="12"/>
  <c r="AW1061" i="12"/>
  <c r="AW1062" i="12"/>
  <c r="AW1063" i="12"/>
  <c r="AW1064" i="12"/>
  <c r="AW1065" i="12"/>
  <c r="AW1066" i="12"/>
  <c r="AW1067" i="12"/>
  <c r="AW1068" i="12"/>
  <c r="AW1069" i="12"/>
  <c r="AW1070" i="12"/>
  <c r="AW1071" i="12"/>
  <c r="AW1072" i="12"/>
  <c r="AW1073" i="12"/>
  <c r="AW1074" i="12"/>
  <c r="AW1075" i="12"/>
  <c r="AW1076" i="12"/>
  <c r="AW1077" i="12"/>
  <c r="AW1078" i="12"/>
  <c r="AW1079" i="12"/>
  <c r="AW1080" i="12"/>
  <c r="AW1081" i="12"/>
  <c r="AW1082" i="12"/>
  <c r="AW1083" i="12"/>
  <c r="AW1084" i="12"/>
  <c r="AW1085" i="12"/>
  <c r="AW1086" i="12"/>
  <c r="AW1087" i="12"/>
  <c r="AW1088" i="12"/>
  <c r="AW1089" i="12"/>
  <c r="AW1090" i="12"/>
  <c r="AW1091" i="12"/>
  <c r="AW1092" i="12"/>
  <c r="AW1093" i="12"/>
  <c r="AW1094" i="12"/>
  <c r="AW1095" i="12"/>
  <c r="AW1096" i="12"/>
  <c r="AW1097" i="12"/>
  <c r="AW1098" i="12"/>
  <c r="AW1099" i="12"/>
  <c r="AW1100" i="12"/>
  <c r="AW1101" i="12"/>
  <c r="AW1102" i="12"/>
  <c r="AW1103" i="12"/>
  <c r="AW1104" i="12"/>
  <c r="AW1105" i="12"/>
  <c r="AW1106" i="12"/>
  <c r="AW1107" i="12"/>
  <c r="AW1108" i="12"/>
  <c r="AW1109" i="12"/>
  <c r="AW1110" i="12"/>
  <c r="AW1111" i="12"/>
  <c r="AW1112" i="12"/>
  <c r="AW1113" i="12"/>
  <c r="AW1114" i="12"/>
  <c r="AW1115" i="12"/>
  <c r="AW1116" i="12"/>
  <c r="AW1117" i="12"/>
  <c r="AW1118" i="12"/>
  <c r="AW1119" i="12"/>
  <c r="AW1120" i="12"/>
  <c r="AW1121" i="12"/>
  <c r="AW1122" i="12"/>
  <c r="AW1123" i="12"/>
  <c r="AW1124" i="12"/>
  <c r="AW1125" i="12"/>
  <c r="AW1126" i="12"/>
  <c r="AW1127" i="12"/>
  <c r="AW1128" i="12"/>
  <c r="AW1129" i="12"/>
  <c r="AW1130" i="12"/>
  <c r="AW1131" i="12"/>
  <c r="AW1132" i="12"/>
  <c r="AW1133" i="12"/>
  <c r="AW1134" i="12"/>
  <c r="AW1135" i="12"/>
  <c r="AW1136" i="12"/>
  <c r="AW1137" i="12"/>
  <c r="AW1138" i="12"/>
  <c r="AW1139" i="12"/>
  <c r="AW1140" i="12"/>
  <c r="AW1141" i="12"/>
  <c r="AW1142" i="12"/>
  <c r="AW1143" i="12"/>
  <c r="AW1144" i="12"/>
  <c r="AW1145" i="12"/>
  <c r="AW1146" i="12"/>
  <c r="AW1147" i="12"/>
  <c r="AW1148" i="12"/>
  <c r="AW1149" i="12"/>
  <c r="AW1150" i="12"/>
  <c r="AW1151" i="12"/>
  <c r="AW1152" i="12"/>
  <c r="AW1153" i="12"/>
  <c r="AW1154" i="12"/>
  <c r="AW1155" i="12"/>
  <c r="AW1156" i="12"/>
  <c r="AW1157" i="12"/>
  <c r="AW1158" i="12"/>
  <c r="AW1159" i="12"/>
  <c r="AW1160" i="12"/>
  <c r="AW1161" i="12"/>
  <c r="AW1162" i="12"/>
  <c r="AW1163" i="12"/>
  <c r="AW1164" i="12"/>
  <c r="AW1165" i="12"/>
  <c r="AW1166" i="12"/>
  <c r="AW1167" i="12"/>
  <c r="AW1168" i="12"/>
  <c r="AW1169" i="12"/>
  <c r="AW1170" i="12"/>
  <c r="AW1171" i="12"/>
  <c r="AW1172" i="12"/>
  <c r="AW1173" i="12"/>
  <c r="AW1174" i="12"/>
  <c r="AW1175" i="12"/>
  <c r="AW1176" i="12"/>
  <c r="AW1177" i="12"/>
  <c r="AW1178" i="12"/>
  <c r="AW1179" i="12"/>
  <c r="AW1180" i="12"/>
  <c r="AW1181" i="12"/>
  <c r="AW1182" i="12"/>
  <c r="AW1183" i="12"/>
  <c r="AW1184" i="12"/>
  <c r="AW1185" i="12"/>
  <c r="AW1186" i="12"/>
  <c r="AW1187" i="12"/>
  <c r="AW1188" i="12"/>
  <c r="AW1189" i="12"/>
  <c r="AW1190" i="12"/>
  <c r="AW1191" i="12"/>
  <c r="AW1192" i="12"/>
  <c r="AW1193" i="12"/>
  <c r="AW1194" i="12"/>
  <c r="AW1195" i="12"/>
  <c r="AW1196" i="12"/>
  <c r="AW1197" i="12"/>
  <c r="AW1198" i="12"/>
  <c r="AW1199" i="12"/>
  <c r="AW1200" i="12"/>
  <c r="AW1201" i="12"/>
  <c r="AW1202" i="12"/>
  <c r="AW1203" i="12"/>
  <c r="AW1204" i="12"/>
  <c r="AW1205" i="12"/>
  <c r="AW1206" i="12"/>
  <c r="AW1207" i="12"/>
  <c r="AW1208" i="12"/>
  <c r="AW1209" i="12"/>
  <c r="AW1210" i="12"/>
  <c r="AW1211" i="12"/>
  <c r="AW1212" i="12"/>
  <c r="AW1213" i="12"/>
  <c r="AW1214" i="12"/>
  <c r="AW1215" i="12"/>
  <c r="AW1216" i="12"/>
  <c r="AW1217" i="12"/>
  <c r="AW1218" i="12"/>
  <c r="AW1219" i="12"/>
  <c r="AW1220" i="12"/>
  <c r="AW1221" i="12"/>
  <c r="AW1222" i="12"/>
  <c r="AW1223" i="12"/>
  <c r="AW1224" i="12"/>
  <c r="AW1225" i="12"/>
  <c r="AW1226" i="12"/>
  <c r="AW1227" i="12"/>
  <c r="AW1228" i="12"/>
  <c r="AW1229" i="12"/>
  <c r="AW1230" i="12"/>
  <c r="AW1231" i="12"/>
  <c r="AW1232" i="12"/>
  <c r="AW1233" i="12"/>
  <c r="AW1234" i="12"/>
  <c r="AW1235" i="12"/>
  <c r="AW1236" i="12"/>
  <c r="AW1237" i="12"/>
  <c r="AW1238" i="12"/>
  <c r="AW1239" i="12"/>
  <c r="AW1240" i="12"/>
  <c r="AW1241" i="12"/>
  <c r="AW1242" i="12"/>
  <c r="AW1243" i="12"/>
  <c r="AW1244" i="12"/>
  <c r="AW1245" i="12"/>
  <c r="AW1246" i="12"/>
  <c r="AW1247" i="12"/>
  <c r="AW1248" i="12"/>
  <c r="AW1249" i="12"/>
  <c r="AW1250" i="12"/>
  <c r="AW1251" i="12"/>
  <c r="AW1252" i="12"/>
  <c r="AW1253" i="12"/>
  <c r="AW1254" i="12"/>
  <c r="AW1255" i="12"/>
  <c r="AW1256" i="12"/>
  <c r="AW1257" i="12"/>
  <c r="AW1258" i="12"/>
  <c r="AW1259" i="12"/>
  <c r="AW1260" i="12"/>
  <c r="AW1261" i="12"/>
  <c r="AW1262" i="12"/>
  <c r="AW1263" i="12"/>
  <c r="AW1264" i="12"/>
  <c r="AW1265" i="12"/>
  <c r="AW1266" i="12"/>
  <c r="AW1267" i="12"/>
  <c r="AW1268" i="12"/>
  <c r="AW1269" i="12"/>
  <c r="AW1270" i="12"/>
  <c r="AW1271" i="12"/>
  <c r="AW1272" i="12"/>
  <c r="AW1273" i="12"/>
  <c r="AW1274" i="12"/>
  <c r="AW1275" i="12"/>
  <c r="AW1276" i="12"/>
  <c r="AW1277" i="12"/>
  <c r="AW1278" i="12"/>
  <c r="AW1279" i="12"/>
  <c r="AW1280" i="12"/>
  <c r="AW1281" i="12"/>
  <c r="AW1282" i="12"/>
  <c r="AW1283" i="12"/>
  <c r="AW1284" i="12"/>
  <c r="AW1285" i="12"/>
  <c r="AW1286" i="12"/>
  <c r="AW1287" i="12"/>
  <c r="AW1288" i="12"/>
  <c r="AW1289" i="12"/>
  <c r="AW1290" i="12"/>
  <c r="AW1291" i="12"/>
  <c r="AW1292" i="12"/>
  <c r="AW1293" i="12"/>
  <c r="AW1294" i="12"/>
  <c r="AW1295" i="12"/>
  <c r="AW1296" i="12"/>
  <c r="AW1297" i="12"/>
  <c r="AW1298" i="12"/>
  <c r="AW1299" i="12"/>
  <c r="AW1300" i="12"/>
  <c r="AW1301" i="12"/>
  <c r="AW1302" i="12"/>
  <c r="AW1303" i="12"/>
  <c r="AW1304" i="12"/>
  <c r="AW1305" i="12"/>
  <c r="AW1306" i="12"/>
  <c r="AW1307" i="12"/>
  <c r="AW1308" i="12"/>
  <c r="AW1309" i="12"/>
  <c r="AW1310" i="12"/>
  <c r="AW1311" i="12"/>
  <c r="AW1312" i="12"/>
  <c r="AW1313" i="12"/>
  <c r="AW1314" i="12"/>
  <c r="AW1315" i="12"/>
  <c r="AW1316" i="12"/>
  <c r="AW1317" i="12"/>
  <c r="AW1318" i="12"/>
  <c r="AW1319" i="12"/>
  <c r="AW1320" i="12"/>
  <c r="AW1321" i="12"/>
  <c r="AW1322" i="12"/>
  <c r="AW1323" i="12"/>
  <c r="AW1324" i="12"/>
  <c r="AW1325" i="12"/>
  <c r="AW1326" i="12"/>
  <c r="AW1327" i="12"/>
  <c r="AW1328" i="12"/>
  <c r="AW1329" i="12"/>
  <c r="AW1330" i="12"/>
  <c r="AW1331" i="12"/>
  <c r="AW1332" i="12"/>
  <c r="AW1333" i="12"/>
  <c r="AW1334" i="12"/>
  <c r="AW1335" i="12"/>
  <c r="AW1336" i="12"/>
  <c r="AW1337" i="12"/>
  <c r="AW1338" i="12"/>
  <c r="AW1339" i="12"/>
  <c r="AW1340" i="12"/>
  <c r="AW1341" i="12"/>
  <c r="AW1342" i="12"/>
  <c r="AW1343" i="12"/>
  <c r="AW1344" i="12"/>
  <c r="AW1345" i="12"/>
  <c r="AW1346" i="12"/>
  <c r="AW1347" i="12"/>
  <c r="AW1348" i="12"/>
  <c r="AW1349" i="12"/>
  <c r="AW1350" i="12"/>
  <c r="AW1351" i="12"/>
  <c r="AW1352" i="12"/>
  <c r="AW1353" i="12"/>
  <c r="AW1354" i="12"/>
  <c r="AW1355" i="12"/>
  <c r="AW1356" i="12"/>
  <c r="AW1357" i="12"/>
  <c r="AW1358" i="12"/>
  <c r="AW1359" i="12"/>
  <c r="AW1360" i="12"/>
  <c r="AW1361" i="12"/>
  <c r="AW1362" i="12"/>
  <c r="AW1363" i="12"/>
  <c r="AW1364" i="12"/>
  <c r="AW1365" i="12"/>
  <c r="AW1366" i="12"/>
  <c r="AW1367" i="12"/>
  <c r="AW1368" i="12"/>
  <c r="AW1369" i="12"/>
  <c r="AW1370" i="12"/>
  <c r="AW1371" i="12"/>
  <c r="AW1372" i="12"/>
  <c r="AW1373" i="12"/>
  <c r="AW1374" i="12"/>
  <c r="AW1375" i="12"/>
  <c r="AW1376" i="12"/>
  <c r="AW1377" i="12"/>
  <c r="AW1378" i="12"/>
  <c r="AW1379" i="12"/>
  <c r="AW1380" i="12"/>
  <c r="AW1381" i="12"/>
  <c r="AW1382" i="12"/>
  <c r="AW1383" i="12"/>
  <c r="AW1384" i="12"/>
  <c r="AW1385" i="12"/>
  <c r="AW1386" i="12"/>
  <c r="AW1387" i="12"/>
  <c r="AW1388" i="12"/>
  <c r="AW1389" i="12"/>
  <c r="AW1390" i="12"/>
  <c r="AW1391" i="12"/>
  <c r="AW1392" i="12"/>
  <c r="AW1393" i="12"/>
  <c r="AW1394" i="12"/>
  <c r="AW1395" i="12"/>
  <c r="AW1396" i="12"/>
  <c r="AW1397" i="12"/>
  <c r="AW1398" i="12"/>
  <c r="AW1399" i="12"/>
  <c r="AW1400" i="12"/>
  <c r="AW1401" i="12"/>
  <c r="AW1402" i="12"/>
  <c r="AW1406" i="12"/>
  <c r="AW1407" i="12"/>
  <c r="AW1408" i="12"/>
  <c r="AW1409" i="12"/>
  <c r="AW1410" i="12"/>
  <c r="AW1411" i="12"/>
  <c r="AW1412" i="12"/>
  <c r="AW1413" i="12"/>
  <c r="AW1414" i="12"/>
  <c r="AW1415" i="12"/>
  <c r="AW1416" i="12"/>
  <c r="AW1417" i="12"/>
  <c r="AW1418" i="12"/>
  <c r="AW1419" i="12"/>
  <c r="AW1420" i="12"/>
  <c r="AW1421" i="12"/>
  <c r="AW1422" i="12"/>
  <c r="AW1423" i="12"/>
  <c r="AW1424" i="12"/>
  <c r="AW1425" i="12"/>
  <c r="AW1426" i="12"/>
  <c r="AW1427" i="12"/>
  <c r="AW1428" i="12"/>
  <c r="AW1429" i="12"/>
  <c r="AW1430" i="12"/>
  <c r="AW1431" i="12"/>
  <c r="AW1432" i="12"/>
  <c r="AW1433" i="12"/>
  <c r="AW1434" i="12"/>
  <c r="AW1435" i="12"/>
  <c r="AW1436" i="12"/>
  <c r="AW1437" i="12"/>
  <c r="AW1438" i="12"/>
  <c r="AW1439" i="12"/>
  <c r="AW1440" i="12"/>
  <c r="AW1441" i="12"/>
  <c r="AW1442" i="12"/>
  <c r="AW1443" i="12"/>
  <c r="AW1444" i="12"/>
  <c r="AW1445" i="12"/>
  <c r="AW1446" i="12"/>
  <c r="AW1447" i="12"/>
  <c r="AW1448" i="12"/>
  <c r="AW1449" i="12"/>
  <c r="AW1450" i="12"/>
  <c r="AW1451" i="12"/>
  <c r="AW1452" i="12"/>
  <c r="AW1453" i="12"/>
  <c r="AW1454" i="12"/>
  <c r="AW1455" i="12"/>
  <c r="AW1456" i="12"/>
  <c r="AW1458" i="12"/>
  <c r="AW1459" i="12"/>
  <c r="AW1460" i="12"/>
  <c r="AW1465" i="12"/>
  <c r="AW1468" i="12"/>
  <c r="AW1469" i="12"/>
  <c r="AW13" i="12"/>
  <c r="AW14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4" i="12"/>
  <c r="AW75" i="12"/>
  <c r="AW76" i="12"/>
  <c r="AW77" i="12"/>
  <c r="AW78" i="12"/>
  <c r="AW79" i="12"/>
  <c r="AW80" i="12"/>
  <c r="AW81" i="12"/>
  <c r="AW82" i="12"/>
  <c r="AW83" i="12"/>
  <c r="AW84" i="12"/>
  <c r="AW85" i="12"/>
  <c r="AW86" i="12"/>
  <c r="AW87" i="12"/>
  <c r="AW88" i="12"/>
  <c r="AW89" i="12"/>
  <c r="AW90" i="12"/>
  <c r="AW91" i="12"/>
  <c r="AW92" i="12"/>
  <c r="AW93" i="12"/>
  <c r="AW94" i="12"/>
  <c r="AW95" i="12"/>
  <c r="AW96" i="12"/>
  <c r="AW97" i="12"/>
  <c r="AW98" i="12"/>
  <c r="AW99" i="12"/>
  <c r="AW100" i="12"/>
  <c r="AW101" i="12"/>
  <c r="AW102" i="12"/>
  <c r="AW103" i="12"/>
  <c r="AW104" i="12"/>
  <c r="AW105" i="12"/>
  <c r="AW106" i="12"/>
  <c r="AW107" i="12"/>
  <c r="AW108" i="12"/>
  <c r="AW109" i="12"/>
  <c r="AW110" i="12"/>
  <c r="AW111" i="12"/>
  <c r="AW112" i="12"/>
  <c r="AW113" i="12"/>
  <c r="AW114" i="12"/>
  <c r="AW115" i="12"/>
  <c r="AW116" i="12"/>
  <c r="AW117" i="12"/>
  <c r="AW118" i="12"/>
  <c r="AW119" i="12"/>
  <c r="AW120" i="12"/>
  <c r="AW121" i="12"/>
  <c r="AW122" i="12"/>
  <c r="AW11" i="12"/>
  <c r="T24" i="13" l="1"/>
  <c r="P25" i="6"/>
  <c r="T25" i="6"/>
  <c r="AG36" i="13"/>
  <c r="AG38" i="15"/>
  <c r="F39" i="15"/>
  <c r="AG39" i="15" s="1"/>
  <c r="AG37" i="15"/>
  <c r="AA12" i="12"/>
  <c r="W23" i="15"/>
  <c r="W57" i="15" s="1"/>
  <c r="W58" i="15" s="1"/>
  <c r="V12" i="12"/>
  <c r="R23" i="15"/>
  <c r="R57" i="15" s="1"/>
  <c r="R58" i="15" s="1"/>
  <c r="P28" i="15"/>
  <c r="AI12" i="12"/>
  <c r="AE23" i="15"/>
  <c r="AE57" i="15" s="1"/>
  <c r="AE58" i="15" s="1"/>
  <c r="AD12" i="12"/>
  <c r="Z23" i="15"/>
  <c r="Z57" i="15" s="1"/>
  <c r="Z58" i="15" s="1"/>
  <c r="V28" i="15"/>
  <c r="I28" i="15"/>
  <c r="R34" i="15"/>
  <c r="T28" i="15"/>
  <c r="Q28" i="15"/>
  <c r="S12" i="12"/>
  <c r="O23" i="15"/>
  <c r="O57" i="15" s="1"/>
  <c r="O58" i="15" s="1"/>
  <c r="AB28" i="15"/>
  <c r="Y28" i="15"/>
  <c r="Y34" i="15" s="1"/>
  <c r="W27" i="13"/>
  <c r="W28" i="15"/>
  <c r="L27" i="13"/>
  <c r="O27" i="13"/>
  <c r="I1467" i="12"/>
  <c r="F28" i="15"/>
  <c r="Y23" i="6"/>
  <c r="Y52" i="6" s="1"/>
  <c r="AC12" i="12"/>
  <c r="G27" i="13"/>
  <c r="Q25" i="6"/>
  <c r="Q24" i="13"/>
  <c r="V25" i="6"/>
  <c r="V24" i="13"/>
  <c r="K25" i="6"/>
  <c r="K24" i="13"/>
  <c r="Q25" i="13"/>
  <c r="X27" i="13"/>
  <c r="X25" i="6"/>
  <c r="X24" i="13"/>
  <c r="G25" i="6"/>
  <c r="G24" i="13"/>
  <c r="J25" i="6"/>
  <c r="J24" i="13"/>
  <c r="Y25" i="13"/>
  <c r="T27" i="13"/>
  <c r="N27" i="13"/>
  <c r="O25" i="6"/>
  <c r="O24" i="13"/>
  <c r="R25" i="6"/>
  <c r="R24" i="13"/>
  <c r="N1462" i="12"/>
  <c r="J25" i="13"/>
  <c r="AB27" i="13"/>
  <c r="V27" i="13"/>
  <c r="I27" i="13"/>
  <c r="H25" i="6"/>
  <c r="H24" i="13"/>
  <c r="W25" i="6"/>
  <c r="W24" i="13"/>
  <c r="Z25" i="6"/>
  <c r="Z24" i="13"/>
  <c r="L25" i="13"/>
  <c r="J1462" i="12"/>
  <c r="F27" i="13"/>
  <c r="Q27" i="13"/>
  <c r="Y25" i="6"/>
  <c r="Y24" i="13"/>
  <c r="P25" i="13"/>
  <c r="T25" i="13"/>
  <c r="Y27" i="13"/>
  <c r="AA27" i="13"/>
  <c r="I25" i="6"/>
  <c r="I24" i="13"/>
  <c r="X25" i="13"/>
  <c r="AB25" i="13"/>
  <c r="M27" i="13"/>
  <c r="AW1467" i="12"/>
  <c r="F25" i="6"/>
  <c r="F24" i="13"/>
  <c r="U25" i="6"/>
  <c r="U24" i="13"/>
  <c r="U27" i="13"/>
  <c r="H27" i="13"/>
  <c r="K27" i="13"/>
  <c r="M25" i="6"/>
  <c r="M24" i="13"/>
  <c r="M1462" i="12"/>
  <c r="I25" i="13"/>
  <c r="AC27" i="13"/>
  <c r="P27" i="13"/>
  <c r="X50" i="12"/>
  <c r="T23" i="15" s="1"/>
  <c r="T57" i="15" s="1"/>
  <c r="T58" i="15" s="1"/>
  <c r="AK50" i="12"/>
  <c r="AK12" i="12" s="1"/>
  <c r="K50" i="12"/>
  <c r="G23" i="15" s="1"/>
  <c r="G57" i="15" s="1"/>
  <c r="G58" i="15" s="1"/>
  <c r="AF50" i="12"/>
  <c r="AB23" i="15" s="1"/>
  <c r="AB57" i="15" s="1"/>
  <c r="AB58" i="15" s="1"/>
  <c r="AS50" i="12"/>
  <c r="AS12" i="12" s="1"/>
  <c r="P50" i="12"/>
  <c r="L23" i="15" s="1"/>
  <c r="L57" i="15" s="1"/>
  <c r="L58" i="15" s="1"/>
  <c r="AQ50" i="12"/>
  <c r="AQ12" i="12" s="1"/>
  <c r="M50" i="12"/>
  <c r="I23" i="15" s="1"/>
  <c r="I57" i="15" s="1"/>
  <c r="I58" i="15" s="1"/>
  <c r="U50" i="12"/>
  <c r="Q23" i="15" s="1"/>
  <c r="Q57" i="15" s="1"/>
  <c r="Q58" i="15" s="1"/>
  <c r="AN50" i="12"/>
  <c r="AN12" i="12" s="1"/>
  <c r="AV50" i="12"/>
  <c r="AV12" i="12" s="1"/>
  <c r="AT50" i="12"/>
  <c r="AT12" i="12" s="1"/>
  <c r="N50" i="12"/>
  <c r="J23" i="15" s="1"/>
  <c r="J57" i="15" s="1"/>
  <c r="J58" i="15" s="1"/>
  <c r="R50" i="12"/>
  <c r="N23" i="15" s="1"/>
  <c r="N57" i="15" s="1"/>
  <c r="N58" i="15" s="1"/>
  <c r="T50" i="12"/>
  <c r="P23" i="15" s="1"/>
  <c r="P57" i="15" s="1"/>
  <c r="P58" i="15" s="1"/>
  <c r="AR50" i="12"/>
  <c r="AR12" i="12" s="1"/>
  <c r="AH50" i="12"/>
  <c r="AD23" i="15" s="1"/>
  <c r="AB50" i="12"/>
  <c r="X23" i="15" s="1"/>
  <c r="X57" i="15" s="1"/>
  <c r="X58" i="15" s="1"/>
  <c r="AU50" i="12"/>
  <c r="AU12" i="12" s="1"/>
  <c r="Z50" i="12"/>
  <c r="V23" i="15" s="1"/>
  <c r="V57" i="15" s="1"/>
  <c r="V58" i="15" s="1"/>
  <c r="Q50" i="12"/>
  <c r="M23" i="15" s="1"/>
  <c r="M57" i="15" s="1"/>
  <c r="M58" i="15" s="1"/>
  <c r="AP50" i="12"/>
  <c r="AP12" i="12" s="1"/>
  <c r="AG50" i="12"/>
  <c r="AC23" i="15" s="1"/>
  <c r="AC57" i="15" s="1"/>
  <c r="AC58" i="15" s="1"/>
  <c r="O50" i="12"/>
  <c r="K23" i="15" s="1"/>
  <c r="K57" i="15" s="1"/>
  <c r="K58" i="15" s="1"/>
  <c r="AO50" i="12"/>
  <c r="AO12" i="12" s="1"/>
  <c r="W50" i="12"/>
  <c r="S23" i="15" s="1"/>
  <c r="S57" i="15" s="1"/>
  <c r="S58" i="15" s="1"/>
  <c r="J50" i="12"/>
  <c r="F23" i="15" s="1"/>
  <c r="AE50" i="12"/>
  <c r="AA23" i="15" s="1"/>
  <c r="AA57" i="15" s="1"/>
  <c r="AA58" i="15" s="1"/>
  <c r="AM50" i="12"/>
  <c r="AM12" i="12" s="1"/>
  <c r="W23" i="6"/>
  <c r="W52" i="6" s="1"/>
  <c r="W22" i="13"/>
  <c r="Z23" i="6"/>
  <c r="Z52" i="6" s="1"/>
  <c r="Z22" i="13"/>
  <c r="Y22" i="13"/>
  <c r="R22" i="13"/>
  <c r="R23" i="6"/>
  <c r="R52" i="6" s="1"/>
  <c r="O23" i="6"/>
  <c r="O52" i="6" s="1"/>
  <c r="O22" i="13"/>
  <c r="AE23" i="6"/>
  <c r="AE58" i="6" s="1"/>
  <c r="AE22" i="13"/>
  <c r="AE33" i="13" s="1"/>
  <c r="M30" i="13"/>
  <c r="L31" i="13"/>
  <c r="P1466" i="12" s="1"/>
  <c r="AW1463" i="12"/>
  <c r="I1463" i="12"/>
  <c r="I1464" i="12"/>
  <c r="AW1464" i="12"/>
  <c r="I1461" i="12"/>
  <c r="AW1461" i="12"/>
  <c r="R1457" i="12"/>
  <c r="N25" i="15" s="1"/>
  <c r="AG25" i="15" s="1"/>
  <c r="AW184" i="12"/>
  <c r="L50" i="12"/>
  <c r="AJ50" i="12"/>
  <c r="I184" i="12"/>
  <c r="AX184" i="12" s="1"/>
  <c r="AY184" i="12" s="1"/>
  <c r="I73" i="12"/>
  <c r="AW73" i="12"/>
  <c r="AF29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A25" i="6"/>
  <c r="AB25" i="6"/>
  <c r="AC25" i="6"/>
  <c r="AD25" i="6"/>
  <c r="AE25" i="6"/>
  <c r="AF25" i="6"/>
  <c r="AA24" i="6"/>
  <c r="AB24" i="6"/>
  <c r="AC24" i="6"/>
  <c r="AD24" i="6"/>
  <c r="AE24" i="6"/>
  <c r="AF24" i="6"/>
  <c r="G50" i="6"/>
  <c r="B52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B51" i="6"/>
  <c r="E50" i="6"/>
  <c r="F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B50" i="6"/>
  <c r="AG10" i="6"/>
  <c r="W34" i="15" l="1"/>
  <c r="Z34" i="15"/>
  <c r="AJ12" i="12"/>
  <c r="AF23" i="15"/>
  <c r="V34" i="15"/>
  <c r="S34" i="15"/>
  <c r="M34" i="15"/>
  <c r="L12" i="12"/>
  <c r="H23" i="15"/>
  <c r="F57" i="15"/>
  <c r="F58" i="15" s="1"/>
  <c r="O34" i="15"/>
  <c r="Q34" i="15"/>
  <c r="AC34" i="15"/>
  <c r="L34" i="15"/>
  <c r="J34" i="15"/>
  <c r="AB34" i="15"/>
  <c r="G34" i="15"/>
  <c r="K34" i="15"/>
  <c r="P34" i="15"/>
  <c r="X34" i="15"/>
  <c r="AD57" i="15"/>
  <c r="AD58" i="15" s="1"/>
  <c r="AD34" i="15"/>
  <c r="AG25" i="13"/>
  <c r="T34" i="15"/>
  <c r="I34" i="15"/>
  <c r="AA34" i="15"/>
  <c r="N34" i="15"/>
  <c r="P1462" i="12"/>
  <c r="F34" i="15"/>
  <c r="AG28" i="15"/>
  <c r="F23" i="6"/>
  <c r="F52" i="6" s="1"/>
  <c r="F53" i="6" s="1"/>
  <c r="J12" i="12"/>
  <c r="G23" i="6"/>
  <c r="G52" i="6" s="1"/>
  <c r="G53" i="6" s="1"/>
  <c r="K12" i="12"/>
  <c r="S22" i="13"/>
  <c r="S56" i="13" s="1"/>
  <c r="S57" i="13" s="1"/>
  <c r="W12" i="12"/>
  <c r="X23" i="6"/>
  <c r="X52" i="6" s="1"/>
  <c r="X53" i="6" s="1"/>
  <c r="AB12" i="12"/>
  <c r="AH12" i="12"/>
  <c r="Q23" i="6"/>
  <c r="Q52" i="6" s="1"/>
  <c r="Q53" i="6" s="1"/>
  <c r="U12" i="12"/>
  <c r="T23" i="6"/>
  <c r="T52" i="6" s="1"/>
  <c r="T53" i="6" s="1"/>
  <c r="X12" i="12"/>
  <c r="AC23" i="6"/>
  <c r="AC52" i="6" s="1"/>
  <c r="AC53" i="6" s="1"/>
  <c r="AG12" i="12"/>
  <c r="P22" i="13"/>
  <c r="P33" i="13" s="1"/>
  <c r="T12" i="12"/>
  <c r="I23" i="6"/>
  <c r="I52" i="6" s="1"/>
  <c r="M12" i="12"/>
  <c r="N23" i="6"/>
  <c r="N52" i="6" s="1"/>
  <c r="N53" i="6" s="1"/>
  <c r="R12" i="12"/>
  <c r="L23" i="6"/>
  <c r="L52" i="6" s="1"/>
  <c r="P12" i="12"/>
  <c r="K23" i="6"/>
  <c r="K52" i="6" s="1"/>
  <c r="K53" i="6" s="1"/>
  <c r="O12" i="12"/>
  <c r="M22" i="13"/>
  <c r="M33" i="13" s="1"/>
  <c r="Q12" i="12"/>
  <c r="J23" i="6"/>
  <c r="J52" i="6" s="1"/>
  <c r="J53" i="6" s="1"/>
  <c r="N12" i="12"/>
  <c r="AA23" i="6"/>
  <c r="AA52" i="6" s="1"/>
  <c r="AA53" i="6" s="1"/>
  <c r="AE12" i="12"/>
  <c r="Z12" i="12"/>
  <c r="AB23" i="6"/>
  <c r="AB52" i="6" s="1"/>
  <c r="AB53" i="6" s="1"/>
  <c r="AF12" i="12"/>
  <c r="N25" i="6"/>
  <c r="N24" i="13"/>
  <c r="AG24" i="13" s="1"/>
  <c r="AG27" i="13"/>
  <c r="AW1457" i="12"/>
  <c r="T22" i="13"/>
  <c r="T56" i="13" s="1"/>
  <c r="T57" i="13" s="1"/>
  <c r="G22" i="13"/>
  <c r="G56" i="13" s="1"/>
  <c r="G57" i="13" s="1"/>
  <c r="L22" i="13"/>
  <c r="L33" i="13" s="1"/>
  <c r="I22" i="13"/>
  <c r="I33" i="13" s="1"/>
  <c r="AB22" i="13"/>
  <c r="AB56" i="13" s="1"/>
  <c r="AB57" i="13" s="1"/>
  <c r="Q22" i="13"/>
  <c r="Q56" i="13" s="1"/>
  <c r="Q57" i="13" s="1"/>
  <c r="J22" i="13"/>
  <c r="J33" i="13" s="1"/>
  <c r="F22" i="13"/>
  <c r="AD23" i="6"/>
  <c r="AD58" i="6" s="1"/>
  <c r="N22" i="13"/>
  <c r="N56" i="13" s="1"/>
  <c r="N57" i="13" s="1"/>
  <c r="AD22" i="13"/>
  <c r="AD56" i="13" s="1"/>
  <c r="AD57" i="13" s="1"/>
  <c r="X22" i="13"/>
  <c r="X56" i="13" s="1"/>
  <c r="X57" i="13" s="1"/>
  <c r="V23" i="6"/>
  <c r="V52" i="6" s="1"/>
  <c r="V53" i="6" s="1"/>
  <c r="P23" i="6"/>
  <c r="P52" i="6" s="1"/>
  <c r="P53" i="6" s="1"/>
  <c r="AA22" i="13"/>
  <c r="AA33" i="13" s="1"/>
  <c r="M23" i="6"/>
  <c r="M52" i="6" s="1"/>
  <c r="M53" i="6" s="1"/>
  <c r="V22" i="13"/>
  <c r="V56" i="13" s="1"/>
  <c r="V57" i="13" s="1"/>
  <c r="S23" i="6"/>
  <c r="S52" i="6" s="1"/>
  <c r="S53" i="6" s="1"/>
  <c r="K22" i="13"/>
  <c r="K56" i="13" s="1"/>
  <c r="K57" i="13" s="1"/>
  <c r="AC22" i="13"/>
  <c r="AC56" i="13" s="1"/>
  <c r="AC57" i="13" s="1"/>
  <c r="O33" i="13"/>
  <c r="O56" i="13"/>
  <c r="O57" i="13" s="1"/>
  <c r="Z33" i="13"/>
  <c r="Z56" i="13"/>
  <c r="Z57" i="13" s="1"/>
  <c r="Y56" i="13"/>
  <c r="Y57" i="13" s="1"/>
  <c r="Y33" i="13"/>
  <c r="H22" i="13"/>
  <c r="AE52" i="6"/>
  <c r="AE53" i="6" s="1"/>
  <c r="AE56" i="13"/>
  <c r="AE57" i="13" s="1"/>
  <c r="R33" i="13"/>
  <c r="R56" i="13"/>
  <c r="R57" i="13" s="1"/>
  <c r="AF23" i="6"/>
  <c r="AF34" i="6" s="1"/>
  <c r="AF22" i="13"/>
  <c r="AF33" i="13" s="1"/>
  <c r="W33" i="13"/>
  <c r="W56" i="13"/>
  <c r="W57" i="13" s="1"/>
  <c r="N30" i="13"/>
  <c r="M31" i="13"/>
  <c r="Q1466" i="12" s="1"/>
  <c r="Q1462" i="12" s="1"/>
  <c r="Y53" i="6"/>
  <c r="L53" i="6"/>
  <c r="I53" i="6"/>
  <c r="W53" i="6"/>
  <c r="Z53" i="6"/>
  <c r="R53" i="6"/>
  <c r="O53" i="6"/>
  <c r="I1457" i="12"/>
  <c r="H23" i="6"/>
  <c r="H34" i="6" s="1"/>
  <c r="I138" i="12"/>
  <c r="AX138" i="12" s="1"/>
  <c r="AY138" i="12" s="1"/>
  <c r="AW138" i="12"/>
  <c r="W34" i="6"/>
  <c r="O34" i="6"/>
  <c r="Y34" i="6"/>
  <c r="I34" i="6"/>
  <c r="Z34" i="6"/>
  <c r="R34" i="6"/>
  <c r="H57" i="15" l="1"/>
  <c r="H58" i="15" s="1"/>
  <c r="H34" i="15"/>
  <c r="AF57" i="15"/>
  <c r="AF58" i="15" s="1"/>
  <c r="AF34" i="15"/>
  <c r="M56" i="13"/>
  <c r="M57" i="13" s="1"/>
  <c r="Q34" i="6"/>
  <c r="AB34" i="6"/>
  <c r="AC34" i="6"/>
  <c r="L34" i="6"/>
  <c r="X34" i="6"/>
  <c r="AA34" i="6"/>
  <c r="T34" i="6"/>
  <c r="N34" i="6"/>
  <c r="P56" i="13"/>
  <c r="P57" i="13" s="1"/>
  <c r="K34" i="6"/>
  <c r="J34" i="6"/>
  <c r="S33" i="13"/>
  <c r="G33" i="13"/>
  <c r="Q33" i="13"/>
  <c r="T33" i="13"/>
  <c r="I56" i="13"/>
  <c r="I57" i="13" s="1"/>
  <c r="L56" i="13"/>
  <c r="L57" i="13" s="1"/>
  <c r="AD33" i="13"/>
  <c r="K33" i="13"/>
  <c r="AB33" i="13"/>
  <c r="X33" i="13"/>
  <c r="AA56" i="13"/>
  <c r="AA57" i="13" s="1"/>
  <c r="J56" i="13"/>
  <c r="J57" i="13" s="1"/>
  <c r="V33" i="13"/>
  <c r="AD52" i="6"/>
  <c r="AD53" i="6" s="1"/>
  <c r="AD34" i="6"/>
  <c r="P34" i="6"/>
  <c r="AC33" i="13"/>
  <c r="F33" i="13"/>
  <c r="F56" i="13"/>
  <c r="F57" i="13" s="1"/>
  <c r="N33" i="13"/>
  <c r="M34" i="6"/>
  <c r="V34" i="6"/>
  <c r="S34" i="6"/>
  <c r="AF56" i="13"/>
  <c r="AF57" i="13" s="1"/>
  <c r="AF58" i="6"/>
  <c r="AF52" i="6"/>
  <c r="AF53" i="6" s="1"/>
  <c r="H33" i="13"/>
  <c r="H56" i="13"/>
  <c r="H57" i="13" s="1"/>
  <c r="N31" i="13"/>
  <c r="R1466" i="12" s="1"/>
  <c r="O30" i="13"/>
  <c r="H52" i="6"/>
  <c r="H53" i="6" s="1"/>
  <c r="E4" i="1"/>
  <c r="R1462" i="12" l="1"/>
  <c r="P30" i="13"/>
  <c r="O31" i="13"/>
  <c r="S1466" i="12" s="1"/>
  <c r="S1462" i="12" s="1"/>
  <c r="Q62" i="8"/>
  <c r="Q63" i="8"/>
  <c r="Q64" i="8"/>
  <c r="Q65" i="8"/>
  <c r="Q66" i="8"/>
  <c r="Q67" i="8"/>
  <c r="Q68" i="8"/>
  <c r="Q61" i="8"/>
  <c r="P31" i="13" l="1"/>
  <c r="T1466" i="12" s="1"/>
  <c r="T1462" i="12" s="1"/>
  <c r="Q30" i="13"/>
  <c r="E29" i="6"/>
  <c r="Q31" i="13" l="1"/>
  <c r="U1466" i="12" s="1"/>
  <c r="U1462" i="12" s="1"/>
  <c r="R30" i="13"/>
  <c r="G12" i="11"/>
  <c r="G10" i="11"/>
  <c r="G9" i="11"/>
  <c r="R31" i="13" l="1"/>
  <c r="V1466" i="12" s="1"/>
  <c r="V1462" i="12" s="1"/>
  <c r="S30" i="13"/>
  <c r="F31" i="6"/>
  <c r="F32" i="6" s="1"/>
  <c r="T30" i="13" l="1"/>
  <c r="S31" i="13"/>
  <c r="W1466" i="12" s="1"/>
  <c r="W1462" i="12" s="1"/>
  <c r="G31" i="6"/>
  <c r="H31" i="6" s="1"/>
  <c r="H32" i="6" s="1"/>
  <c r="E26" i="6"/>
  <c r="E25" i="6"/>
  <c r="E28" i="6"/>
  <c r="E24" i="6"/>
  <c r="E23" i="6"/>
  <c r="G58" i="6" s="1"/>
  <c r="D49" i="12"/>
  <c r="C49" i="12"/>
  <c r="D48" i="12"/>
  <c r="C48" i="12"/>
  <c r="D47" i="12"/>
  <c r="C47" i="12"/>
  <c r="D46" i="12"/>
  <c r="C46" i="12"/>
  <c r="D45" i="12"/>
  <c r="C45" i="12"/>
  <c r="D44" i="12"/>
  <c r="C44" i="12"/>
  <c r="D43" i="12"/>
  <c r="C43" i="12"/>
  <c r="D42" i="12"/>
  <c r="C42" i="12"/>
  <c r="D41" i="12"/>
  <c r="C41" i="12"/>
  <c r="D40" i="12"/>
  <c r="C40" i="12"/>
  <c r="D39" i="12"/>
  <c r="C39" i="12"/>
  <c r="D38" i="12"/>
  <c r="C38" i="12"/>
  <c r="D37" i="12"/>
  <c r="C37" i="12"/>
  <c r="D36" i="12"/>
  <c r="C36" i="12"/>
  <c r="D35" i="12"/>
  <c r="C35" i="12"/>
  <c r="D34" i="12"/>
  <c r="C34" i="12"/>
  <c r="C11" i="12"/>
  <c r="AP10" i="12"/>
  <c r="AQ10" i="12" s="1"/>
  <c r="AR10" i="12" s="1"/>
  <c r="AS10" i="12" s="1"/>
  <c r="AT10" i="12" s="1"/>
  <c r="AU10" i="12" s="1"/>
  <c r="AV10" i="12" s="1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M9" i="12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U30" i="13" l="1"/>
  <c r="T31" i="13"/>
  <c r="X1466" i="12" s="1"/>
  <c r="X1462" i="12" s="1"/>
  <c r="G32" i="6"/>
  <c r="I31" i="6"/>
  <c r="I32" i="6" s="1"/>
  <c r="E52" i="6"/>
  <c r="E53" i="6" s="1"/>
  <c r="E27" i="6"/>
  <c r="AE9" i="12"/>
  <c r="AF9" i="12" s="1"/>
  <c r="AG9" i="12" s="1"/>
  <c r="V30" i="13" l="1"/>
  <c r="U31" i="13"/>
  <c r="Y1466" i="12" s="1"/>
  <c r="Y1462" i="12" s="1"/>
  <c r="J31" i="6"/>
  <c r="K31" i="6" s="1"/>
  <c r="L31" i="6" s="1"/>
  <c r="F26" i="6"/>
  <c r="AG26" i="6" s="1"/>
  <c r="AH9" i="12"/>
  <c r="AI9" i="12" s="1"/>
  <c r="AJ9" i="12" s="1"/>
  <c r="AK9" i="12" s="1"/>
  <c r="AL9" i="12" s="1"/>
  <c r="AM9" i="12" s="1"/>
  <c r="AN9" i="12" s="1"/>
  <c r="AO9" i="12" s="1"/>
  <c r="AP9" i="12" s="1"/>
  <c r="AQ9" i="12" s="1"/>
  <c r="AR9" i="12" s="1"/>
  <c r="AS9" i="12" s="1"/>
  <c r="AT9" i="12" s="1"/>
  <c r="AU9" i="12" s="1"/>
  <c r="AV9" i="12" s="1"/>
  <c r="AG25" i="6"/>
  <c r="AG24" i="6"/>
  <c r="V31" i="13" l="1"/>
  <c r="Z1466" i="12" s="1"/>
  <c r="Z1462" i="12" s="1"/>
  <c r="W30" i="13"/>
  <c r="K32" i="6"/>
  <c r="J32" i="6"/>
  <c r="M31" i="6"/>
  <c r="L32" i="6"/>
  <c r="F27" i="6"/>
  <c r="AG27" i="6" s="1"/>
  <c r="X30" i="13" l="1"/>
  <c r="W31" i="13"/>
  <c r="AA1466" i="12" s="1"/>
  <c r="AA1462" i="12" s="1"/>
  <c r="N31" i="6"/>
  <c r="M32" i="6"/>
  <c r="R58" i="6"/>
  <c r="M58" i="6"/>
  <c r="AC58" i="6"/>
  <c r="F28" i="6"/>
  <c r="AG28" i="6" s="1"/>
  <c r="X31" i="13" l="1"/>
  <c r="AB1466" i="12" s="1"/>
  <c r="AB1462" i="12" s="1"/>
  <c r="Y30" i="13"/>
  <c r="Y58" i="6"/>
  <c r="O31" i="6"/>
  <c r="N32" i="6"/>
  <c r="Z58" i="6"/>
  <c r="P58" i="6"/>
  <c r="AA58" i="6"/>
  <c r="I58" i="6"/>
  <c r="J58" i="6"/>
  <c r="L58" i="6"/>
  <c r="T58" i="6"/>
  <c r="Q58" i="6"/>
  <c r="S58" i="6"/>
  <c r="X58" i="6"/>
  <c r="N58" i="6"/>
  <c r="O58" i="6"/>
  <c r="V58" i="6"/>
  <c r="H58" i="6"/>
  <c r="W58" i="6"/>
  <c r="AB58" i="6"/>
  <c r="K58" i="6"/>
  <c r="Y31" i="13" l="1"/>
  <c r="AC1466" i="12" s="1"/>
  <c r="AC1462" i="12" s="1"/>
  <c r="Z30" i="13"/>
  <c r="P31" i="6"/>
  <c r="O32" i="6"/>
  <c r="AA30" i="13" l="1"/>
  <c r="Z31" i="13"/>
  <c r="AD1466" i="12" s="1"/>
  <c r="AD1462" i="12" s="1"/>
  <c r="Q31" i="6"/>
  <c r="P32" i="6"/>
  <c r="AB30" i="13" l="1"/>
  <c r="AB31" i="13" s="1"/>
  <c r="AA31" i="13"/>
  <c r="AE1466" i="12" s="1"/>
  <c r="AE1462" i="12" s="1"/>
  <c r="R31" i="6"/>
  <c r="Q32" i="6"/>
  <c r="F13" i="11"/>
  <c r="H13" i="11" s="1"/>
  <c r="F14" i="11"/>
  <c r="H14" i="11" s="1"/>
  <c r="F7" i="11"/>
  <c r="H7" i="11" s="1"/>
  <c r="F16" i="11"/>
  <c r="H16" i="11" s="1"/>
  <c r="AC30" i="13" l="1"/>
  <c r="AC31" i="13" s="1"/>
  <c r="AF1466" i="12"/>
  <c r="AF1462" i="12" s="1"/>
  <c r="S31" i="6"/>
  <c r="R32" i="6"/>
  <c r="F18" i="11"/>
  <c r="F41" i="8"/>
  <c r="C10" i="11" s="1"/>
  <c r="D10" i="11" s="1"/>
  <c r="E10" i="11" s="1"/>
  <c r="F40" i="8"/>
  <c r="C12" i="11" s="1"/>
  <c r="D12" i="11" s="1"/>
  <c r="E12" i="11" s="1"/>
  <c r="F37" i="8"/>
  <c r="C11" i="11" s="1"/>
  <c r="D11" i="11" s="1"/>
  <c r="E11" i="11" s="1"/>
  <c r="AG1466" i="12" l="1"/>
  <c r="AG1462" i="12" s="1"/>
  <c r="T31" i="6"/>
  <c r="S32" i="6"/>
  <c r="AG30" i="6"/>
  <c r="AG51" i="6" l="1"/>
  <c r="U31" i="6"/>
  <c r="T32" i="6"/>
  <c r="V31" i="6" l="1"/>
  <c r="U32" i="6"/>
  <c r="W31" i="6" l="1"/>
  <c r="V32" i="6"/>
  <c r="X31" i="6" l="1"/>
  <c r="W32" i="6"/>
  <c r="Y31" i="6" l="1"/>
  <c r="X32" i="6"/>
  <c r="E13" i="6"/>
  <c r="AG18" i="6"/>
  <c r="E12" i="6"/>
  <c r="B25" i="1"/>
  <c r="B27" i="1"/>
  <c r="B26" i="1"/>
  <c r="N69" i="8"/>
  <c r="F65" i="8"/>
  <c r="D48" i="8"/>
  <c r="D47" i="8"/>
  <c r="F36" i="8"/>
  <c r="F35" i="8"/>
  <c r="D32" i="8"/>
  <c r="F31" i="8"/>
  <c r="F30" i="8"/>
  <c r="H28" i="8"/>
  <c r="G28" i="8"/>
  <c r="F27" i="8"/>
  <c r="F26" i="8"/>
  <c r="F25" i="8"/>
  <c r="F24" i="8"/>
  <c r="F23" i="8"/>
  <c r="F22" i="8"/>
  <c r="F21" i="8"/>
  <c r="O20" i="8"/>
  <c r="N20" i="8"/>
  <c r="F20" i="8"/>
  <c r="N19" i="8"/>
  <c r="F19" i="8"/>
  <c r="O18" i="8"/>
  <c r="N18" i="8"/>
  <c r="F18" i="8"/>
  <c r="Q17" i="8"/>
  <c r="R17" i="8" s="1"/>
  <c r="F17" i="8"/>
  <c r="O16" i="8"/>
  <c r="N16" i="8"/>
  <c r="O15" i="8"/>
  <c r="N15" i="8"/>
  <c r="O14" i="8"/>
  <c r="N14" i="8"/>
  <c r="I14" i="8"/>
  <c r="I45" i="8" s="1"/>
  <c r="H14" i="8"/>
  <c r="G14" i="8"/>
  <c r="G42" i="8" s="1"/>
  <c r="O13" i="8"/>
  <c r="N13" i="8"/>
  <c r="B5" i="8"/>
  <c r="D44" i="8" s="1"/>
  <c r="F44" i="8" s="1"/>
  <c r="C10" i="17" l="1"/>
  <c r="C5" i="1"/>
  <c r="D26" i="15"/>
  <c r="D25" i="13"/>
  <c r="D26" i="6"/>
  <c r="C14" i="11"/>
  <c r="C13" i="11"/>
  <c r="D13" i="11" s="1"/>
  <c r="E13" i="11" s="1"/>
  <c r="I30" i="8"/>
  <c r="I29" i="8" s="1"/>
  <c r="C14" i="17"/>
  <c r="C4" i="1"/>
  <c r="D4" i="1" s="1"/>
  <c r="H20" i="8"/>
  <c r="C9" i="17"/>
  <c r="P20" i="8"/>
  <c r="B19" i="1" s="1"/>
  <c r="C15" i="17"/>
  <c r="D25" i="15"/>
  <c r="D24" i="13"/>
  <c r="D25" i="6"/>
  <c r="H33" i="8"/>
  <c r="H29" i="8" s="1"/>
  <c r="C8" i="17"/>
  <c r="D24" i="15"/>
  <c r="D23" i="13"/>
  <c r="D24" i="6"/>
  <c r="C8" i="11"/>
  <c r="G17" i="8"/>
  <c r="G24" i="8"/>
  <c r="G26" i="8"/>
  <c r="G40" i="8"/>
  <c r="G22" i="8"/>
  <c r="G45" i="8"/>
  <c r="G25" i="8"/>
  <c r="G20" i="8"/>
  <c r="G21" i="8"/>
  <c r="M22" i="8"/>
  <c r="P15" i="8"/>
  <c r="Q15" i="8" s="1"/>
  <c r="P27" i="8"/>
  <c r="O19" i="8"/>
  <c r="P14" i="8"/>
  <c r="Q14" i="8" s="1"/>
  <c r="P18" i="8"/>
  <c r="Z31" i="6"/>
  <c r="Y32" i="6"/>
  <c r="Q20" i="8"/>
  <c r="R20" i="8" s="1"/>
  <c r="P16" i="8"/>
  <c r="Q16" i="8" s="1"/>
  <c r="E30" i="8"/>
  <c r="I19" i="8"/>
  <c r="I24" i="8"/>
  <c r="I41" i="8"/>
  <c r="H19" i="8"/>
  <c r="H24" i="8"/>
  <c r="H21" i="8"/>
  <c r="H45" i="8"/>
  <c r="H25" i="8"/>
  <c r="H22" i="8"/>
  <c r="H17" i="8"/>
  <c r="R19" i="8"/>
  <c r="E47" i="8"/>
  <c r="F47" i="8" s="1"/>
  <c r="N43" i="8"/>
  <c r="I23" i="8"/>
  <c r="G23" i="8"/>
  <c r="H23" i="8"/>
  <c r="I48" i="8"/>
  <c r="G48" i="8"/>
  <c r="F43" i="8"/>
  <c r="H48" i="8"/>
  <c r="I18" i="8"/>
  <c r="F16" i="8"/>
  <c r="H18" i="8"/>
  <c r="G18" i="8"/>
  <c r="G33" i="8"/>
  <c r="G29" i="8" s="1"/>
  <c r="E31" i="8"/>
  <c r="D29" i="8"/>
  <c r="D9" i="11" s="1"/>
  <c r="I26" i="8"/>
  <c r="H26" i="8"/>
  <c r="F29" i="8"/>
  <c r="C9" i="11" s="1"/>
  <c r="H40" i="8"/>
  <c r="I40" i="8"/>
  <c r="H42" i="8"/>
  <c r="I17" i="8"/>
  <c r="G41" i="8"/>
  <c r="I42" i="8"/>
  <c r="G19" i="8"/>
  <c r="I21" i="8"/>
  <c r="I22" i="8"/>
  <c r="I25" i="8"/>
  <c r="H41" i="8"/>
  <c r="I20" i="8"/>
  <c r="P13" i="8"/>
  <c r="N21" i="8"/>
  <c r="N44" i="8" l="1"/>
  <c r="B16" i="1"/>
  <c r="M23" i="8"/>
  <c r="M24" i="8" s="1"/>
  <c r="F34" i="11"/>
  <c r="F35" i="11" s="1"/>
  <c r="C16" i="17"/>
  <c r="D14" i="17" s="1"/>
  <c r="E46" i="15"/>
  <c r="D22" i="15"/>
  <c r="E22" i="15" s="1"/>
  <c r="D15" i="15"/>
  <c r="E15" i="15" s="1"/>
  <c r="AG15" i="15" s="1"/>
  <c r="D21" i="13"/>
  <c r="E21" i="13" s="1"/>
  <c r="E45" i="13"/>
  <c r="D14" i="13"/>
  <c r="E14" i="13" s="1"/>
  <c r="AG14" i="13" s="1"/>
  <c r="C7" i="11"/>
  <c r="D8" i="11"/>
  <c r="E8" i="11" s="1"/>
  <c r="C12" i="17"/>
  <c r="D9" i="17" s="1"/>
  <c r="F9" i="17" s="1"/>
  <c r="D8" i="17"/>
  <c r="E16" i="8"/>
  <c r="L23" i="8"/>
  <c r="B23" i="1"/>
  <c r="R28" i="8"/>
  <c r="E5" i="1"/>
  <c r="B17" i="1"/>
  <c r="D14" i="11"/>
  <c r="E14" i="11" s="1"/>
  <c r="R15" i="8"/>
  <c r="F30" i="11"/>
  <c r="N42" i="8"/>
  <c r="R14" i="8"/>
  <c r="C17" i="11"/>
  <c r="D53" i="11" s="1"/>
  <c r="C58" i="8"/>
  <c r="E41" i="6"/>
  <c r="D15" i="6"/>
  <c r="E15" i="6" s="1"/>
  <c r="AG15" i="6" s="1"/>
  <c r="D22" i="6"/>
  <c r="E22" i="6" s="1"/>
  <c r="F57" i="11"/>
  <c r="Q18" i="8"/>
  <c r="Q8" i="8" s="1"/>
  <c r="AA31" i="6"/>
  <c r="Z32" i="6"/>
  <c r="C16" i="11"/>
  <c r="E16" i="11" s="1"/>
  <c r="B29" i="1"/>
  <c r="E9" i="11"/>
  <c r="Q13" i="8"/>
  <c r="D52" i="11"/>
  <c r="F32" i="11"/>
  <c r="F33" i="11" s="1"/>
  <c r="R16" i="8"/>
  <c r="C24" i="1"/>
  <c r="B24" i="1"/>
  <c r="G47" i="8"/>
  <c r="I47" i="8"/>
  <c r="H47" i="8"/>
  <c r="P21" i="8"/>
  <c r="P24" i="8" s="1"/>
  <c r="N41" i="8"/>
  <c r="E40" i="8"/>
  <c r="D40" i="8" s="1"/>
  <c r="E37" i="8"/>
  <c r="D37" i="8" s="1"/>
  <c r="E29" i="8"/>
  <c r="F38" i="8"/>
  <c r="D27" i="15" s="1"/>
  <c r="E41" i="8"/>
  <c r="D41" i="8" s="1"/>
  <c r="E38" i="8"/>
  <c r="H16" i="8"/>
  <c r="G16" i="8"/>
  <c r="I16" i="8"/>
  <c r="D15" i="17" l="1"/>
  <c r="F15" i="17" s="1"/>
  <c r="Q21" i="8"/>
  <c r="P34" i="8" s="1"/>
  <c r="D10" i="17"/>
  <c r="F10" i="17" s="1"/>
  <c r="D7" i="11"/>
  <c r="E7" i="11" s="1"/>
  <c r="F8" i="17"/>
  <c r="E34" i="15"/>
  <c r="AG22" i="15"/>
  <c r="E50" i="15"/>
  <c r="E49" i="13"/>
  <c r="D11" i="17"/>
  <c r="F11" i="17" s="1"/>
  <c r="C18" i="17"/>
  <c r="F14" i="17"/>
  <c r="D14" i="15"/>
  <c r="D18" i="15" s="1"/>
  <c r="AF18" i="15" s="1"/>
  <c r="AG18" i="15" s="1"/>
  <c r="D13" i="13"/>
  <c r="D14" i="6"/>
  <c r="AG21" i="13"/>
  <c r="E33" i="13"/>
  <c r="D23" i="15"/>
  <c r="D57" i="15" s="1"/>
  <c r="F31" i="11"/>
  <c r="F37" i="11" s="1"/>
  <c r="E55" i="11" s="1"/>
  <c r="D26" i="13"/>
  <c r="D22" i="13"/>
  <c r="E17" i="11"/>
  <c r="C60" i="8"/>
  <c r="E45" i="6"/>
  <c r="C65" i="8"/>
  <c r="C61" i="11"/>
  <c r="AG22" i="6"/>
  <c r="E34" i="6"/>
  <c r="R18" i="8"/>
  <c r="D27" i="6"/>
  <c r="E52" i="8"/>
  <c r="AB31" i="6"/>
  <c r="AA32" i="6"/>
  <c r="D54" i="11"/>
  <c r="C24" i="11"/>
  <c r="P26" i="8"/>
  <c r="D23" i="6"/>
  <c r="E48" i="8"/>
  <c r="F48" i="8" s="1"/>
  <c r="P28" i="8"/>
  <c r="R13" i="8"/>
  <c r="H43" i="8"/>
  <c r="G43" i="8"/>
  <c r="I43" i="8"/>
  <c r="N45" i="8"/>
  <c r="O66" i="8"/>
  <c r="O65" i="8"/>
  <c r="O64" i="8"/>
  <c r="O63" i="8"/>
  <c r="O68" i="8"/>
  <c r="O67" i="8"/>
  <c r="O62" i="8"/>
  <c r="O61" i="8"/>
  <c r="D16" i="17" l="1"/>
  <c r="R21" i="8"/>
  <c r="C62" i="11" s="1"/>
  <c r="E47" i="15"/>
  <c r="C66" i="15" s="1"/>
  <c r="A11" i="17"/>
  <c r="H11" i="17" s="1"/>
  <c r="A9" i="17"/>
  <c r="H9" i="17" s="1"/>
  <c r="A15" i="17"/>
  <c r="H15" i="17" s="1"/>
  <c r="A14" i="17"/>
  <c r="A8" i="17"/>
  <c r="A10" i="17"/>
  <c r="H10" i="17" s="1"/>
  <c r="F16" i="17"/>
  <c r="D15" i="13"/>
  <c r="D54" i="13" s="1"/>
  <c r="D29" i="13"/>
  <c r="H32" i="13"/>
  <c r="H33" i="15"/>
  <c r="AG33" i="15" s="1"/>
  <c r="D16" i="15"/>
  <c r="D55" i="15" s="1"/>
  <c r="D30" i="15"/>
  <c r="D12" i="17"/>
  <c r="F12" i="17" s="1"/>
  <c r="C46" i="11"/>
  <c r="C37" i="11"/>
  <c r="E46" i="13"/>
  <c r="D56" i="13"/>
  <c r="F55" i="6"/>
  <c r="F56" i="6" s="1"/>
  <c r="G33" i="6"/>
  <c r="AG33" i="6" s="1"/>
  <c r="E42" i="6"/>
  <c r="D61" i="6" s="1"/>
  <c r="D52" i="6"/>
  <c r="C34" i="1"/>
  <c r="C35" i="1" s="1"/>
  <c r="AC31" i="6"/>
  <c r="AB32" i="6"/>
  <c r="F46" i="8"/>
  <c r="O69" i="8"/>
  <c r="O44" i="8"/>
  <c r="P44" i="8" s="1"/>
  <c r="O42" i="8"/>
  <c r="P42" i="8" s="1"/>
  <c r="O43" i="8"/>
  <c r="P43" i="8" s="1"/>
  <c r="O41" i="8"/>
  <c r="C67" i="8" l="1"/>
  <c r="D17" i="15"/>
  <c r="D56" i="15" s="1"/>
  <c r="D58" i="15" s="1"/>
  <c r="D27" i="13"/>
  <c r="D28" i="15"/>
  <c r="D16" i="13"/>
  <c r="AG32" i="13"/>
  <c r="L1466" i="12"/>
  <c r="L1462" i="12" s="1"/>
  <c r="F18" i="17"/>
  <c r="A12" i="17"/>
  <c r="H8" i="17"/>
  <c r="H12" i="17" s="1"/>
  <c r="A16" i="17"/>
  <c r="H14" i="17"/>
  <c r="H16" i="17" s="1"/>
  <c r="J40" i="15"/>
  <c r="T40" i="15"/>
  <c r="W40" i="15"/>
  <c r="L40" i="15"/>
  <c r="AB40" i="15"/>
  <c r="Z40" i="15"/>
  <c r="U40" i="15"/>
  <c r="V40" i="15"/>
  <c r="P40" i="15"/>
  <c r="X40" i="15"/>
  <c r="AA40" i="15"/>
  <c r="G40" i="15"/>
  <c r="Y40" i="15"/>
  <c r="N40" i="15"/>
  <c r="Q40" i="15"/>
  <c r="K40" i="15"/>
  <c r="R40" i="15"/>
  <c r="AE40" i="15"/>
  <c r="AD40" i="15"/>
  <c r="O40" i="15"/>
  <c r="S40" i="15"/>
  <c r="AC40" i="15"/>
  <c r="M40" i="15"/>
  <c r="AF40" i="15"/>
  <c r="I40" i="15"/>
  <c r="H40" i="15"/>
  <c r="D63" i="13"/>
  <c r="AC32" i="6"/>
  <c r="D28" i="6"/>
  <c r="O45" i="8"/>
  <c r="P41" i="8"/>
  <c r="P45" i="8" s="1"/>
  <c r="AI18" i="15" l="1"/>
  <c r="A18" i="17"/>
  <c r="H18" i="17"/>
  <c r="D34" i="15"/>
  <c r="E48" i="15"/>
  <c r="E49" i="15" s="1"/>
  <c r="D55" i="13"/>
  <c r="D57" i="13" s="1"/>
  <c r="AI17" i="13"/>
  <c r="G42" i="15"/>
  <c r="H42" i="15" s="1"/>
  <c r="I42" i="15" s="1"/>
  <c r="J42" i="15" s="1"/>
  <c r="K42" i="15" s="1"/>
  <c r="L42" i="15" s="1"/>
  <c r="M42" i="15" s="1"/>
  <c r="N42" i="15" s="1"/>
  <c r="O42" i="15" s="1"/>
  <c r="P42" i="15" s="1"/>
  <c r="Q42" i="15" s="1"/>
  <c r="R42" i="15" s="1"/>
  <c r="S42" i="15" s="1"/>
  <c r="T42" i="15" s="1"/>
  <c r="U42" i="15" s="1"/>
  <c r="V42" i="15" s="1"/>
  <c r="W42" i="15" s="1"/>
  <c r="X42" i="15" s="1"/>
  <c r="Y42" i="15" s="1"/>
  <c r="Z42" i="15" s="1"/>
  <c r="AA42" i="15" s="1"/>
  <c r="AB42" i="15" s="1"/>
  <c r="AC42" i="15" s="1"/>
  <c r="AD42" i="15" s="1"/>
  <c r="AE42" i="15" s="1"/>
  <c r="AF42" i="15" s="1"/>
  <c r="AG40" i="15"/>
  <c r="AE39" i="13"/>
  <c r="X39" i="13"/>
  <c r="L39" i="13"/>
  <c r="Q39" i="13"/>
  <c r="U39" i="13"/>
  <c r="O39" i="13"/>
  <c r="W39" i="13"/>
  <c r="AA39" i="13"/>
  <c r="V39" i="13"/>
  <c r="S39" i="13"/>
  <c r="Y39" i="13"/>
  <c r="K39" i="13"/>
  <c r="AD39" i="13"/>
  <c r="Z39" i="13"/>
  <c r="P39" i="13"/>
  <c r="AC39" i="13"/>
  <c r="AB39" i="13"/>
  <c r="H39" i="13"/>
  <c r="M39" i="13"/>
  <c r="I39" i="13"/>
  <c r="T39" i="13"/>
  <c r="G39" i="13"/>
  <c r="AF39" i="13"/>
  <c r="N39" i="13"/>
  <c r="J39" i="13"/>
  <c r="R39" i="13"/>
  <c r="AH28" i="15" l="1"/>
  <c r="AH22" i="15"/>
  <c r="AH26" i="15"/>
  <c r="AH25" i="15"/>
  <c r="AH27" i="15"/>
  <c r="AH24" i="15"/>
  <c r="AH33" i="15"/>
  <c r="AG42" i="15"/>
  <c r="G41" i="13"/>
  <c r="AG39" i="13"/>
  <c r="H41" i="13" l="1"/>
  <c r="I41" i="13" s="1"/>
  <c r="J41" i="13" s="1"/>
  <c r="K41" i="13" s="1"/>
  <c r="L41" i="13" s="1"/>
  <c r="M41" i="13" s="1"/>
  <c r="N41" i="13" s="1"/>
  <c r="O41" i="13" s="1"/>
  <c r="P41" i="13" s="1"/>
  <c r="Q41" i="13" s="1"/>
  <c r="R41" i="13" s="1"/>
  <c r="S41" i="13" s="1"/>
  <c r="T41" i="13" s="1"/>
  <c r="U41" i="13" s="1"/>
  <c r="V41" i="13" s="1"/>
  <c r="W41" i="13" s="1"/>
  <c r="X41" i="13" s="1"/>
  <c r="Y41" i="13" s="1"/>
  <c r="Z41" i="13" s="1"/>
  <c r="AA41" i="13" s="1"/>
  <c r="AB41" i="13" s="1"/>
  <c r="AC41" i="13" s="1"/>
  <c r="AD41" i="13" s="1"/>
  <c r="AE41" i="13" s="1"/>
  <c r="AF41" i="13" s="1"/>
  <c r="AG41" i="13" l="1"/>
  <c r="Q69" i="8"/>
  <c r="G34" i="6" l="1"/>
  <c r="F34" i="6"/>
  <c r="B4" i="1" l="1"/>
  <c r="B17" i="5"/>
  <c r="B16" i="5"/>
  <c r="B15" i="5"/>
  <c r="B12" i="5"/>
  <c r="B14" i="5" s="1"/>
  <c r="F5" i="5"/>
  <c r="F4" i="5"/>
  <c r="F3" i="5"/>
  <c r="F5" i="4"/>
  <c r="F4" i="4"/>
  <c r="F3" i="4"/>
  <c r="L10" i="1"/>
  <c r="D5" i="1" l="1"/>
  <c r="M42" i="5"/>
  <c r="N42" i="5" s="1"/>
  <c r="O42" i="5" s="1"/>
  <c r="P42" i="5" s="1"/>
  <c r="Q42" i="5" s="1"/>
  <c r="R42" i="5" s="1"/>
  <c r="S42" i="5" s="1"/>
  <c r="T42" i="5" s="1"/>
  <c r="U42" i="5" s="1"/>
  <c r="V42" i="5" s="1"/>
  <c r="W42" i="5" s="1"/>
  <c r="X42" i="5" s="1"/>
  <c r="Y42" i="5" s="1"/>
  <c r="Z41" i="5"/>
  <c r="L40" i="5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39" i="5"/>
  <c r="J39" i="5"/>
  <c r="H35" i="5"/>
  <c r="I34" i="5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3" i="5"/>
  <c r="H32" i="5"/>
  <c r="I32" i="5" s="1"/>
  <c r="J32" i="5" s="1"/>
  <c r="K32" i="5" s="1"/>
  <c r="L32" i="5" s="1"/>
  <c r="M32" i="5" s="1"/>
  <c r="N32" i="5" s="1"/>
  <c r="O32" i="5" s="1"/>
  <c r="P32" i="5" s="1"/>
  <c r="Q32" i="5" s="1"/>
  <c r="R32" i="5" s="1"/>
  <c r="S32" i="5" s="1"/>
  <c r="T32" i="5" s="1"/>
  <c r="U32" i="5" s="1"/>
  <c r="V32" i="5" s="1"/>
  <c r="W32" i="5" s="1"/>
  <c r="X32" i="5" s="1"/>
  <c r="Y32" i="5" s="1"/>
  <c r="Z31" i="5"/>
  <c r="F31" i="5"/>
  <c r="L42" i="5"/>
  <c r="Z40" i="5"/>
  <c r="Z38" i="5"/>
  <c r="J38" i="5"/>
  <c r="Z35" i="5"/>
  <c r="Z34" i="5"/>
  <c r="Z32" i="5"/>
  <c r="G30" i="5"/>
  <c r="H30" i="5" s="1"/>
  <c r="I30" i="5" s="1"/>
  <c r="J30" i="5" s="1"/>
  <c r="K30" i="5" s="1"/>
  <c r="L30" i="5" s="1"/>
  <c r="M30" i="5" s="1"/>
  <c r="N30" i="5" s="1"/>
  <c r="O30" i="5" s="1"/>
  <c r="P30" i="5" s="1"/>
  <c r="Q30" i="5" s="1"/>
  <c r="R30" i="5" s="1"/>
  <c r="S30" i="5" s="1"/>
  <c r="T30" i="5" s="1"/>
  <c r="U30" i="5" s="1"/>
  <c r="V30" i="5" s="1"/>
  <c r="W30" i="5" s="1"/>
  <c r="X30" i="5" s="1"/>
  <c r="Y30" i="5" s="1"/>
  <c r="F28" i="5"/>
  <c r="G28" i="5" s="1"/>
  <c r="H28" i="5" s="1"/>
  <c r="I28" i="5" s="1"/>
  <c r="J28" i="5" s="1"/>
  <c r="K28" i="5" s="1"/>
  <c r="L28" i="5" s="1"/>
  <c r="M28" i="5" s="1"/>
  <c r="N28" i="5" s="1"/>
  <c r="O28" i="5" s="1"/>
  <c r="P28" i="5" s="1"/>
  <c r="Q28" i="5" s="1"/>
  <c r="R28" i="5" s="1"/>
  <c r="S28" i="5" s="1"/>
  <c r="T28" i="5" s="1"/>
  <c r="U28" i="5" s="1"/>
  <c r="V28" i="5" s="1"/>
  <c r="W28" i="5" s="1"/>
  <c r="X28" i="5" s="1"/>
  <c r="Y28" i="5" s="1"/>
  <c r="E27" i="5"/>
  <c r="F27" i="5" s="1"/>
  <c r="G27" i="5" s="1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W27" i="5" s="1"/>
  <c r="X27" i="5" s="1"/>
  <c r="Y27" i="5" s="1"/>
  <c r="Z26" i="5"/>
  <c r="C25" i="5"/>
  <c r="Z42" i="5"/>
  <c r="K41" i="5"/>
  <c r="Z37" i="5"/>
  <c r="J37" i="5"/>
  <c r="K37" i="5" s="1"/>
  <c r="L37" i="5" s="1"/>
  <c r="M37" i="5" s="1"/>
  <c r="N37" i="5" s="1"/>
  <c r="O37" i="5" s="1"/>
  <c r="P37" i="5" s="1"/>
  <c r="Q37" i="5" s="1"/>
  <c r="R37" i="5" s="1"/>
  <c r="S37" i="5" s="1"/>
  <c r="T37" i="5" s="1"/>
  <c r="U37" i="5" s="1"/>
  <c r="V37" i="5" s="1"/>
  <c r="W37" i="5" s="1"/>
  <c r="X37" i="5" s="1"/>
  <c r="Y37" i="5" s="1"/>
  <c r="I36" i="5"/>
  <c r="G33" i="5"/>
  <c r="G32" i="5"/>
  <c r="Z30" i="5"/>
  <c r="F29" i="5"/>
  <c r="G29" i="5" s="1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W29" i="5" s="1"/>
  <c r="X29" i="5" s="1"/>
  <c r="Y29" i="5" s="1"/>
  <c r="D26" i="5"/>
  <c r="K39" i="5"/>
  <c r="L39" i="5" s="1"/>
  <c r="M39" i="5" s="1"/>
  <c r="N39" i="5" s="1"/>
  <c r="O39" i="5" s="1"/>
  <c r="P39" i="5" s="1"/>
  <c r="Q39" i="5" s="1"/>
  <c r="R39" i="5" s="1"/>
  <c r="S39" i="5" s="1"/>
  <c r="T39" i="5" s="1"/>
  <c r="U39" i="5" s="1"/>
  <c r="V39" i="5" s="1"/>
  <c r="W39" i="5" s="1"/>
  <c r="X39" i="5" s="1"/>
  <c r="Y39" i="5" s="1"/>
  <c r="Z36" i="5"/>
  <c r="F30" i="5"/>
  <c r="Z25" i="5"/>
  <c r="C22" i="5"/>
  <c r="L41" i="5"/>
  <c r="M41" i="5" s="1"/>
  <c r="N41" i="5" s="1"/>
  <c r="O41" i="5" s="1"/>
  <c r="P41" i="5" s="1"/>
  <c r="Q41" i="5" s="1"/>
  <c r="R41" i="5" s="1"/>
  <c r="S41" i="5" s="1"/>
  <c r="T41" i="5" s="1"/>
  <c r="U41" i="5" s="1"/>
  <c r="V41" i="5" s="1"/>
  <c r="W41" i="5" s="1"/>
  <c r="X41" i="5" s="1"/>
  <c r="Y41" i="5" s="1"/>
  <c r="J36" i="5"/>
  <c r="K36" i="5" s="1"/>
  <c r="L36" i="5" s="1"/>
  <c r="M36" i="5" s="1"/>
  <c r="N36" i="5" s="1"/>
  <c r="O36" i="5" s="1"/>
  <c r="P36" i="5" s="1"/>
  <c r="Q36" i="5" s="1"/>
  <c r="R36" i="5" s="1"/>
  <c r="S36" i="5" s="1"/>
  <c r="T36" i="5" s="1"/>
  <c r="U36" i="5" s="1"/>
  <c r="V36" i="5" s="1"/>
  <c r="W36" i="5" s="1"/>
  <c r="X36" i="5" s="1"/>
  <c r="Y36" i="5" s="1"/>
  <c r="I35" i="5"/>
  <c r="J35" i="5" s="1"/>
  <c r="K35" i="5" s="1"/>
  <c r="L35" i="5" s="1"/>
  <c r="M35" i="5" s="1"/>
  <c r="N35" i="5" s="1"/>
  <c r="O35" i="5" s="1"/>
  <c r="P35" i="5" s="1"/>
  <c r="Q35" i="5" s="1"/>
  <c r="R35" i="5" s="1"/>
  <c r="S35" i="5" s="1"/>
  <c r="T35" i="5" s="1"/>
  <c r="U35" i="5" s="1"/>
  <c r="V35" i="5" s="1"/>
  <c r="W35" i="5" s="1"/>
  <c r="X35" i="5" s="1"/>
  <c r="Y35" i="5" s="1"/>
  <c r="H34" i="5"/>
  <c r="E26" i="5"/>
  <c r="F26" i="5" s="1"/>
  <c r="G26" i="5" s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T26" i="5" s="1"/>
  <c r="U26" i="5" s="1"/>
  <c r="V26" i="5" s="1"/>
  <c r="W26" i="5" s="1"/>
  <c r="X26" i="5" s="1"/>
  <c r="Y26" i="5" s="1"/>
  <c r="Z24" i="5"/>
  <c r="Z23" i="5"/>
  <c r="K40" i="5"/>
  <c r="Z29" i="5"/>
  <c r="E29" i="5"/>
  <c r="C23" i="5"/>
  <c r="D23" i="5" s="1"/>
  <c r="E23" i="5" s="1"/>
  <c r="F23" i="5" s="1"/>
  <c r="G23" i="5" s="1"/>
  <c r="H23" i="5" s="1"/>
  <c r="I23" i="5" s="1"/>
  <c r="J23" i="5" s="1"/>
  <c r="K23" i="5" s="1"/>
  <c r="L23" i="5" s="1"/>
  <c r="M23" i="5" s="1"/>
  <c r="N23" i="5" s="1"/>
  <c r="O23" i="5" s="1"/>
  <c r="P23" i="5" s="1"/>
  <c r="Q23" i="5" s="1"/>
  <c r="R23" i="5" s="1"/>
  <c r="S23" i="5" s="1"/>
  <c r="T23" i="5" s="1"/>
  <c r="U23" i="5" s="1"/>
  <c r="V23" i="5" s="1"/>
  <c r="W23" i="5" s="1"/>
  <c r="X23" i="5" s="1"/>
  <c r="Y23" i="5" s="1"/>
  <c r="Z22" i="5"/>
  <c r="B22" i="5"/>
  <c r="H33" i="5"/>
  <c r="I33" i="5" s="1"/>
  <c r="J33" i="5" s="1"/>
  <c r="K33" i="5" s="1"/>
  <c r="L33" i="5" s="1"/>
  <c r="M33" i="5" s="1"/>
  <c r="N33" i="5" s="1"/>
  <c r="O33" i="5" s="1"/>
  <c r="P33" i="5" s="1"/>
  <c r="Q33" i="5" s="1"/>
  <c r="R33" i="5" s="1"/>
  <c r="S33" i="5" s="1"/>
  <c r="T33" i="5" s="1"/>
  <c r="U33" i="5" s="1"/>
  <c r="V33" i="5" s="1"/>
  <c r="W33" i="5" s="1"/>
  <c r="X33" i="5" s="1"/>
  <c r="Y33" i="5" s="1"/>
  <c r="Z28" i="5"/>
  <c r="E28" i="5"/>
  <c r="D27" i="5"/>
  <c r="D24" i="5"/>
  <c r="E24" i="5" s="1"/>
  <c r="F24" i="5" s="1"/>
  <c r="G24" i="5" s="1"/>
  <c r="H24" i="5" s="1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W24" i="5" s="1"/>
  <c r="X24" i="5" s="1"/>
  <c r="Y24" i="5" s="1"/>
  <c r="K38" i="5"/>
  <c r="L38" i="5" s="1"/>
  <c r="M38" i="5" s="1"/>
  <c r="N38" i="5" s="1"/>
  <c r="O38" i="5" s="1"/>
  <c r="P38" i="5" s="1"/>
  <c r="Q38" i="5" s="1"/>
  <c r="R38" i="5" s="1"/>
  <c r="S38" i="5" s="1"/>
  <c r="T38" i="5" s="1"/>
  <c r="U38" i="5" s="1"/>
  <c r="V38" i="5" s="1"/>
  <c r="W38" i="5" s="1"/>
  <c r="X38" i="5" s="1"/>
  <c r="Y38" i="5" s="1"/>
  <c r="B23" i="5"/>
  <c r="Z27" i="5"/>
  <c r="C24" i="5"/>
  <c r="D25" i="5"/>
  <c r="E25" i="5" s="1"/>
  <c r="F25" i="5" s="1"/>
  <c r="G25" i="5" s="1"/>
  <c r="H25" i="5" s="1"/>
  <c r="I25" i="5" s="1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G31" i="5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W31" i="5" s="1"/>
  <c r="X31" i="5" s="1"/>
  <c r="Y31" i="5" s="1"/>
  <c r="I37" i="5"/>
  <c r="AA37" i="5" s="1"/>
  <c r="AC37" i="5" s="1"/>
  <c r="C12" i="1"/>
  <c r="D13" i="4" s="1"/>
  <c r="B11" i="1"/>
  <c r="B10" i="1"/>
  <c r="AA29" i="5" l="1"/>
  <c r="AC29" i="5" s="1"/>
  <c r="AA30" i="5"/>
  <c r="AC30" i="5" s="1"/>
  <c r="C13" i="1"/>
  <c r="AA24" i="5"/>
  <c r="AC24" i="5" s="1"/>
  <c r="AA25" i="5"/>
  <c r="AC25" i="5" s="1"/>
  <c r="AA38" i="5"/>
  <c r="AC38" i="5" s="1"/>
  <c r="AA31" i="5"/>
  <c r="AC31" i="5" s="1"/>
  <c r="AA36" i="5"/>
  <c r="AC36" i="5" s="1"/>
  <c r="AA42" i="5"/>
  <c r="AC42" i="5" s="1"/>
  <c r="AA27" i="5"/>
  <c r="AC27" i="5" s="1"/>
  <c r="B43" i="5"/>
  <c r="B44" i="5" s="1"/>
  <c r="F14" i="15" s="1"/>
  <c r="AA23" i="5"/>
  <c r="AC23" i="5" s="1"/>
  <c r="AA28" i="5"/>
  <c r="AC28" i="5" s="1"/>
  <c r="Z43" i="5"/>
  <c r="Z44" i="5" s="1"/>
  <c r="AA40" i="5"/>
  <c r="AC40" i="5" s="1"/>
  <c r="AA34" i="5"/>
  <c r="AC34" i="5" s="1"/>
  <c r="C43" i="5"/>
  <c r="C44" i="5" s="1"/>
  <c r="G14" i="15" s="1"/>
  <c r="D22" i="5"/>
  <c r="AA32" i="5"/>
  <c r="AC32" i="5" s="1"/>
  <c r="AA35" i="5"/>
  <c r="AC35" i="5" s="1"/>
  <c r="AA26" i="5"/>
  <c r="AC26" i="5" s="1"/>
  <c r="AA33" i="5"/>
  <c r="AC33" i="5" s="1"/>
  <c r="AA41" i="5"/>
  <c r="AC41" i="5" s="1"/>
  <c r="AA39" i="5"/>
  <c r="AC39" i="5" s="1"/>
  <c r="B43" i="1"/>
  <c r="J11" i="1"/>
  <c r="J12" i="1"/>
  <c r="D10" i="1"/>
  <c r="AE13" i="13" l="1"/>
  <c r="AD13" i="13"/>
  <c r="AE14" i="15"/>
  <c r="AD14" i="15"/>
  <c r="AF14" i="15"/>
  <c r="D10" i="13"/>
  <c r="D11" i="15"/>
  <c r="C43" i="1"/>
  <c r="G14" i="6"/>
  <c r="G13" i="13"/>
  <c r="F14" i="6"/>
  <c r="F13" i="13"/>
  <c r="D11" i="6"/>
  <c r="AF14" i="6"/>
  <c r="AE14" i="6"/>
  <c r="AD14" i="6"/>
  <c r="D43" i="5"/>
  <c r="D44" i="5" s="1"/>
  <c r="H14" i="15" s="1"/>
  <c r="E22" i="5"/>
  <c r="C27" i="1"/>
  <c r="D27" i="1" s="1"/>
  <c r="D24" i="1"/>
  <c r="C26" i="1"/>
  <c r="D26" i="1" s="1"/>
  <c r="C25" i="1"/>
  <c r="D25" i="1" s="1"/>
  <c r="C23" i="1"/>
  <c r="D29" i="1"/>
  <c r="H14" i="6" l="1"/>
  <c r="H13" i="13"/>
  <c r="E28" i="11"/>
  <c r="E43" i="5"/>
  <c r="E44" i="5" s="1"/>
  <c r="I14" i="15" s="1"/>
  <c r="F22" i="5"/>
  <c r="D23" i="1"/>
  <c r="I14" i="6" l="1"/>
  <c r="I13" i="13"/>
  <c r="F43" i="5"/>
  <c r="F44" i="5" s="1"/>
  <c r="J14" i="15" s="1"/>
  <c r="G22" i="5"/>
  <c r="J14" i="6" l="1"/>
  <c r="J13" i="13"/>
  <c r="G43" i="5"/>
  <c r="G44" i="5" s="1"/>
  <c r="K14" i="15" s="1"/>
  <c r="H22" i="5"/>
  <c r="K14" i="6" l="1"/>
  <c r="K13" i="13"/>
  <c r="H43" i="5"/>
  <c r="H44" i="5" s="1"/>
  <c r="L14" i="15" s="1"/>
  <c r="I22" i="5"/>
  <c r="L14" i="6" l="1"/>
  <c r="L13" i="13"/>
  <c r="I43" i="5"/>
  <c r="I44" i="5" s="1"/>
  <c r="M14" i="15" s="1"/>
  <c r="J22" i="5"/>
  <c r="M14" i="6" l="1"/>
  <c r="M13" i="13"/>
  <c r="J43" i="5"/>
  <c r="J44" i="5" s="1"/>
  <c r="N14" i="15" s="1"/>
  <c r="K22" i="5"/>
  <c r="D11" i="1"/>
  <c r="D12" i="13" l="1"/>
  <c r="D13" i="15"/>
  <c r="N14" i="6"/>
  <c r="N13" i="13"/>
  <c r="D13" i="6"/>
  <c r="AE13" i="6" s="1"/>
  <c r="D12" i="1"/>
  <c r="K43" i="5"/>
  <c r="K44" i="5" s="1"/>
  <c r="O14" i="15" s="1"/>
  <c r="L22" i="5"/>
  <c r="I11" i="1"/>
  <c r="D38" i="1"/>
  <c r="F11" i="1"/>
  <c r="G11" i="1"/>
  <c r="AD12" i="13" l="1"/>
  <c r="AE12" i="13"/>
  <c r="F12" i="13"/>
  <c r="AF13" i="15"/>
  <c r="AD13" i="15"/>
  <c r="F13" i="15"/>
  <c r="AE13" i="15"/>
  <c r="D11" i="13"/>
  <c r="D18" i="13" s="1"/>
  <c r="AH16" i="13" s="1"/>
  <c r="D12" i="15"/>
  <c r="D19" i="15" s="1"/>
  <c r="D36" i="15" s="1"/>
  <c r="O14" i="6"/>
  <c r="O13" i="13"/>
  <c r="G12" i="13"/>
  <c r="H12" i="13" s="1"/>
  <c r="I12" i="13" s="1"/>
  <c r="J12" i="13" s="1"/>
  <c r="K12" i="13" s="1"/>
  <c r="L12" i="13" s="1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Z12" i="13" s="1"/>
  <c r="AA12" i="13" s="1"/>
  <c r="AB12" i="13" s="1"/>
  <c r="AC12" i="13" s="1"/>
  <c r="F13" i="6"/>
  <c r="G13" i="6" s="1"/>
  <c r="H13" i="6" s="1"/>
  <c r="I13" i="6" s="1"/>
  <c r="J13" i="6" s="1"/>
  <c r="K13" i="6" s="1"/>
  <c r="L13" i="6" s="1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AF13" i="6"/>
  <c r="AD13" i="6"/>
  <c r="B34" i="1"/>
  <c r="B35" i="1" s="1"/>
  <c r="L43" i="5"/>
  <c r="L44" i="5" s="1"/>
  <c r="P14" i="15" s="1"/>
  <c r="M22" i="5"/>
  <c r="L11" i="1"/>
  <c r="K11" i="1"/>
  <c r="G10" i="1"/>
  <c r="F10" i="1"/>
  <c r="E10" i="1"/>
  <c r="AE10" i="13" l="1"/>
  <c r="AD10" i="13"/>
  <c r="E10" i="13"/>
  <c r="F10" i="13" s="1"/>
  <c r="E11" i="15"/>
  <c r="AF11" i="15"/>
  <c r="AE11" i="15"/>
  <c r="AD11" i="15"/>
  <c r="AH15" i="13"/>
  <c r="AH14" i="13"/>
  <c r="AH9" i="13"/>
  <c r="AH17" i="13"/>
  <c r="G13" i="15"/>
  <c r="H13" i="15" s="1"/>
  <c r="I13" i="15" s="1"/>
  <c r="J13" i="15" s="1"/>
  <c r="K13" i="15" s="1"/>
  <c r="L13" i="15" s="1"/>
  <c r="M13" i="15" s="1"/>
  <c r="N13" i="15" s="1"/>
  <c r="O13" i="15" s="1"/>
  <c r="P13" i="15" s="1"/>
  <c r="Q13" i="15" s="1"/>
  <c r="R13" i="15" s="1"/>
  <c r="S13" i="15" s="1"/>
  <c r="T13" i="15" s="1"/>
  <c r="U13" i="15" s="1"/>
  <c r="V13" i="15" s="1"/>
  <c r="W13" i="15" s="1"/>
  <c r="X13" i="15" s="1"/>
  <c r="Y13" i="15" s="1"/>
  <c r="Z13" i="15" s="1"/>
  <c r="AA13" i="15" s="1"/>
  <c r="AB13" i="15" s="1"/>
  <c r="AC13" i="15" s="1"/>
  <c r="AH10" i="15"/>
  <c r="AH17" i="15"/>
  <c r="AH18" i="15"/>
  <c r="AH16" i="15"/>
  <c r="AH15" i="15"/>
  <c r="E27" i="11"/>
  <c r="P14" i="6"/>
  <c r="P13" i="13"/>
  <c r="AG12" i="13"/>
  <c r="AH12" i="13" s="1"/>
  <c r="AE11" i="6"/>
  <c r="AF11" i="6"/>
  <c r="AD11" i="6"/>
  <c r="AG13" i="6"/>
  <c r="E11" i="6"/>
  <c r="H17" i="1"/>
  <c r="D27" i="11"/>
  <c r="C51" i="1"/>
  <c r="C50" i="1"/>
  <c r="J10" i="1"/>
  <c r="K10" i="1" s="1"/>
  <c r="M43" i="5"/>
  <c r="M44" i="5" s="1"/>
  <c r="Q14" i="15" s="1"/>
  <c r="N22" i="5"/>
  <c r="H13" i="1"/>
  <c r="H16" i="1" s="1"/>
  <c r="E13" i="1"/>
  <c r="E18" i="13" l="1"/>
  <c r="E35" i="13" s="1"/>
  <c r="AG13" i="15"/>
  <c r="AH13" i="15" s="1"/>
  <c r="F11" i="15"/>
  <c r="G11" i="15" s="1"/>
  <c r="H11" i="15" s="1"/>
  <c r="I11" i="15" s="1"/>
  <c r="J11" i="15" s="1"/>
  <c r="K11" i="15" s="1"/>
  <c r="L11" i="15" s="1"/>
  <c r="M11" i="15" s="1"/>
  <c r="N11" i="15" s="1"/>
  <c r="O11" i="15" s="1"/>
  <c r="P11" i="15" s="1"/>
  <c r="Q11" i="15" s="1"/>
  <c r="R11" i="15" s="1"/>
  <c r="S11" i="15" s="1"/>
  <c r="T11" i="15" s="1"/>
  <c r="U11" i="15" s="1"/>
  <c r="V11" i="15" s="1"/>
  <c r="W11" i="15" s="1"/>
  <c r="X11" i="15" s="1"/>
  <c r="Y11" i="15" s="1"/>
  <c r="Z11" i="15" s="1"/>
  <c r="AA11" i="15" s="1"/>
  <c r="AB11" i="15" s="1"/>
  <c r="AC11" i="15" s="1"/>
  <c r="E19" i="15"/>
  <c r="E36" i="15" s="1"/>
  <c r="C38" i="1"/>
  <c r="A38" i="1" s="1"/>
  <c r="Q14" i="6"/>
  <c r="Q13" i="13"/>
  <c r="G10" i="13"/>
  <c r="E25" i="11"/>
  <c r="F11" i="6"/>
  <c r="E19" i="6"/>
  <c r="E36" i="6" s="1"/>
  <c r="AG16" i="6"/>
  <c r="AG50" i="6" s="1"/>
  <c r="H55" i="6"/>
  <c r="D30" i="6"/>
  <c r="D16" i="6"/>
  <c r="D50" i="6" s="1"/>
  <c r="H18" i="1"/>
  <c r="N43" i="5"/>
  <c r="N44" i="5" s="1"/>
  <c r="R14" i="15" s="1"/>
  <c r="O22" i="5"/>
  <c r="AG11" i="15" l="1"/>
  <c r="AH11" i="15" s="1"/>
  <c r="H10" i="13"/>
  <c r="R14" i="6"/>
  <c r="R13" i="13"/>
  <c r="G56" i="6"/>
  <c r="G59" i="6" s="1"/>
  <c r="D17" i="6"/>
  <c r="AJ18" i="6" s="1"/>
  <c r="G11" i="6"/>
  <c r="O43" i="5"/>
  <c r="O44" i="5" s="1"/>
  <c r="S14" i="15" s="1"/>
  <c r="P22" i="5"/>
  <c r="G60" i="6" l="1"/>
  <c r="G61" i="6" s="1"/>
  <c r="G64" i="6" s="1"/>
  <c r="I10" i="13"/>
  <c r="S14" i="6"/>
  <c r="S13" i="13"/>
  <c r="D51" i="6"/>
  <c r="D53" i="6" s="1"/>
  <c r="G57" i="6"/>
  <c r="H11" i="6"/>
  <c r="P43" i="5"/>
  <c r="P44" i="5" s="1"/>
  <c r="T14" i="15" s="1"/>
  <c r="Q22" i="5"/>
  <c r="J10" i="13" l="1"/>
  <c r="T14" i="6"/>
  <c r="T13" i="13"/>
  <c r="H57" i="6"/>
  <c r="H59" i="6"/>
  <c r="I59" i="6"/>
  <c r="I60" i="6" s="1"/>
  <c r="I61" i="6" s="1"/>
  <c r="J59" i="6"/>
  <c r="J60" i="6" s="1"/>
  <c r="J61" i="6" s="1"/>
  <c r="J57" i="6"/>
  <c r="I57" i="6"/>
  <c r="I11" i="6"/>
  <c r="K59" i="6"/>
  <c r="K60" i="6" s="1"/>
  <c r="K61" i="6" s="1"/>
  <c r="K57" i="6"/>
  <c r="Q43" i="5"/>
  <c r="Q44" i="5" s="1"/>
  <c r="U14" i="15" s="1"/>
  <c r="R22" i="5"/>
  <c r="H60" i="6" l="1"/>
  <c r="H61" i="6" s="1"/>
  <c r="H64" i="6" s="1"/>
  <c r="I64" i="6" s="1"/>
  <c r="J64" i="6" s="1"/>
  <c r="K64" i="6" s="1"/>
  <c r="K10" i="13"/>
  <c r="U14" i="6"/>
  <c r="U13" i="13"/>
  <c r="J11" i="6"/>
  <c r="L59" i="6"/>
  <c r="L60" i="6" s="1"/>
  <c r="L61" i="6" s="1"/>
  <c r="L57" i="6"/>
  <c r="R43" i="5"/>
  <c r="R44" i="5" s="1"/>
  <c r="V14" i="15" s="1"/>
  <c r="S22" i="5"/>
  <c r="L10" i="13" l="1"/>
  <c r="V14" i="6"/>
  <c r="V13" i="13"/>
  <c r="L64" i="6"/>
  <c r="K11" i="6"/>
  <c r="M59" i="6"/>
  <c r="M60" i="6" s="1"/>
  <c r="M61" i="6" s="1"/>
  <c r="M57" i="6"/>
  <c r="S43" i="5"/>
  <c r="S44" i="5" s="1"/>
  <c r="W14" i="15" s="1"/>
  <c r="T22" i="5"/>
  <c r="M64" i="6" l="1"/>
  <c r="W14" i="6"/>
  <c r="W13" i="13"/>
  <c r="M10" i="13"/>
  <c r="L11" i="6"/>
  <c r="N59" i="6"/>
  <c r="N60" i="6" s="1"/>
  <c r="N61" i="6" s="1"/>
  <c r="N57" i="6"/>
  <c r="T43" i="5"/>
  <c r="T44" i="5" s="1"/>
  <c r="X14" i="15" s="1"/>
  <c r="U22" i="5"/>
  <c r="N10" i="13" l="1"/>
  <c r="N64" i="6"/>
  <c r="X14" i="6"/>
  <c r="X13" i="13"/>
  <c r="M11" i="6"/>
  <c r="O59" i="6"/>
  <c r="O60" i="6" s="1"/>
  <c r="O61" i="6" s="1"/>
  <c r="O57" i="6"/>
  <c r="U43" i="5"/>
  <c r="U44" i="5" s="1"/>
  <c r="Y14" i="15" s="1"/>
  <c r="V22" i="5"/>
  <c r="O64" i="6" l="1"/>
  <c r="Y14" i="6"/>
  <c r="Y13" i="13"/>
  <c r="O10" i="13"/>
  <c r="N11" i="6"/>
  <c r="P59" i="6"/>
  <c r="P60" i="6" s="1"/>
  <c r="P61" i="6" s="1"/>
  <c r="P57" i="6"/>
  <c r="V43" i="5"/>
  <c r="V44" i="5" s="1"/>
  <c r="Z14" i="15" s="1"/>
  <c r="W22" i="5"/>
  <c r="P64" i="6" l="1"/>
  <c r="Z14" i="6"/>
  <c r="Z13" i="13"/>
  <c r="P10" i="13"/>
  <c r="O11" i="6"/>
  <c r="Q59" i="6"/>
  <c r="Q60" i="6" s="1"/>
  <c r="Q61" i="6" s="1"/>
  <c r="Q57" i="6"/>
  <c r="W43" i="5"/>
  <c r="W44" i="5" s="1"/>
  <c r="AA14" i="15" s="1"/>
  <c r="X22" i="5"/>
  <c r="Q64" i="6" l="1"/>
  <c r="Q10" i="13"/>
  <c r="AA14" i="6"/>
  <c r="AA13" i="13"/>
  <c r="P11" i="6"/>
  <c r="R59" i="6"/>
  <c r="R60" i="6" s="1"/>
  <c r="R61" i="6" s="1"/>
  <c r="R57" i="6"/>
  <c r="X43" i="5"/>
  <c r="X44" i="5" s="1"/>
  <c r="AB14" i="15" s="1"/>
  <c r="Y22" i="5"/>
  <c r="R64" i="6" l="1"/>
  <c r="AB14" i="6"/>
  <c r="AB13" i="13"/>
  <c r="R10" i="13"/>
  <c r="Q11" i="6"/>
  <c r="S59" i="6"/>
  <c r="S60" i="6" s="1"/>
  <c r="S61" i="6" s="1"/>
  <c r="S57" i="6"/>
  <c r="Y43" i="5"/>
  <c r="Y44" i="5" s="1"/>
  <c r="AA22" i="5"/>
  <c r="AC13" i="13" l="1"/>
  <c r="AG13" i="13" s="1"/>
  <c r="AH13" i="13" s="1"/>
  <c r="AC14" i="15"/>
  <c r="AG14" i="15" s="1"/>
  <c r="AH14" i="15" s="1"/>
  <c r="S64" i="6"/>
  <c r="S10" i="13"/>
  <c r="AC14" i="6"/>
  <c r="AG14" i="6" s="1"/>
  <c r="R11" i="6"/>
  <c r="T59" i="6"/>
  <c r="T60" i="6" s="1"/>
  <c r="T61" i="6" s="1"/>
  <c r="T57" i="6"/>
  <c r="AA43" i="5"/>
  <c r="AA44" i="5" s="1"/>
  <c r="AC22" i="5"/>
  <c r="AC43" i="5" s="1"/>
  <c r="T64" i="6" l="1"/>
  <c r="T10" i="13"/>
  <c r="D28" i="11"/>
  <c r="E29" i="11" s="1"/>
  <c r="S11" i="6"/>
  <c r="U57" i="6"/>
  <c r="B18" i="1"/>
  <c r="B12" i="4"/>
  <c r="B14" i="4" s="1"/>
  <c r="U10" i="13" l="1"/>
  <c r="T11" i="6"/>
  <c r="V57" i="6"/>
  <c r="V59" i="6"/>
  <c r="V60" i="6" s="1"/>
  <c r="V61" i="6" s="1"/>
  <c r="D12" i="4"/>
  <c r="D14" i="4" s="1"/>
  <c r="Z51" i="4" s="1"/>
  <c r="D12" i="6"/>
  <c r="I12" i="1"/>
  <c r="I13" i="1" s="1"/>
  <c r="F12" i="1"/>
  <c r="D13" i="1"/>
  <c r="B44" i="1"/>
  <c r="G12" i="1"/>
  <c r="G13" i="1" s="1"/>
  <c r="V10" i="13" l="1"/>
  <c r="Z34" i="4"/>
  <c r="K49" i="4"/>
  <c r="R71" i="4"/>
  <c r="S71" i="4" s="1"/>
  <c r="T71" i="4" s="1"/>
  <c r="U71" i="4" s="1"/>
  <c r="V71" i="4" s="1"/>
  <c r="W71" i="4" s="1"/>
  <c r="X71" i="4" s="1"/>
  <c r="Y71" i="4" s="1"/>
  <c r="J48" i="4"/>
  <c r="B23" i="4"/>
  <c r="O63" i="4"/>
  <c r="P63" i="4" s="1"/>
  <c r="Q63" i="4" s="1"/>
  <c r="R63" i="4" s="1"/>
  <c r="S63" i="4" s="1"/>
  <c r="T63" i="4" s="1"/>
  <c r="U63" i="4" s="1"/>
  <c r="V63" i="4" s="1"/>
  <c r="W63" i="4" s="1"/>
  <c r="X63" i="4" s="1"/>
  <c r="Y63" i="4" s="1"/>
  <c r="M55" i="4"/>
  <c r="N55" i="4" s="1"/>
  <c r="O55" i="4" s="1"/>
  <c r="P55" i="4" s="1"/>
  <c r="Q55" i="4" s="1"/>
  <c r="R55" i="4" s="1"/>
  <c r="S55" i="4" s="1"/>
  <c r="T55" i="4" s="1"/>
  <c r="U55" i="4" s="1"/>
  <c r="V55" i="4" s="1"/>
  <c r="W55" i="4" s="1"/>
  <c r="X55" i="4" s="1"/>
  <c r="Y55" i="4" s="1"/>
  <c r="H42" i="4"/>
  <c r="I42" i="4" s="1"/>
  <c r="J42" i="4" s="1"/>
  <c r="K42" i="4" s="1"/>
  <c r="L42" i="4" s="1"/>
  <c r="M42" i="4" s="1"/>
  <c r="N42" i="4" s="1"/>
  <c r="O42" i="4" s="1"/>
  <c r="P42" i="4" s="1"/>
  <c r="Q42" i="4" s="1"/>
  <c r="R42" i="4" s="1"/>
  <c r="S42" i="4" s="1"/>
  <c r="T42" i="4" s="1"/>
  <c r="U42" i="4" s="1"/>
  <c r="V42" i="4" s="1"/>
  <c r="W42" i="4" s="1"/>
  <c r="X42" i="4" s="1"/>
  <c r="Y42" i="4" s="1"/>
  <c r="Z58" i="4"/>
  <c r="H40" i="4"/>
  <c r="I40" i="4" s="1"/>
  <c r="J40" i="4" s="1"/>
  <c r="K40" i="4" s="1"/>
  <c r="L40" i="4" s="1"/>
  <c r="M40" i="4" s="1"/>
  <c r="N40" i="4" s="1"/>
  <c r="O40" i="4" s="1"/>
  <c r="P40" i="4" s="1"/>
  <c r="Q40" i="4" s="1"/>
  <c r="R40" i="4" s="1"/>
  <c r="S40" i="4" s="1"/>
  <c r="T40" i="4" s="1"/>
  <c r="U40" i="4" s="1"/>
  <c r="V40" i="4" s="1"/>
  <c r="W40" i="4" s="1"/>
  <c r="X40" i="4" s="1"/>
  <c r="Y40" i="4" s="1"/>
  <c r="Z65" i="4"/>
  <c r="F35" i="4"/>
  <c r="Z32" i="4"/>
  <c r="Z60" i="4"/>
  <c r="M56" i="4"/>
  <c r="N56" i="4" s="1"/>
  <c r="O56" i="4" s="1"/>
  <c r="P56" i="4" s="1"/>
  <c r="Q56" i="4" s="1"/>
  <c r="R56" i="4" s="1"/>
  <c r="S56" i="4" s="1"/>
  <c r="T56" i="4" s="1"/>
  <c r="U56" i="4" s="1"/>
  <c r="V56" i="4" s="1"/>
  <c r="W56" i="4" s="1"/>
  <c r="X56" i="4" s="1"/>
  <c r="Y56" i="4" s="1"/>
  <c r="K50" i="4"/>
  <c r="L50" i="4" s="1"/>
  <c r="M50" i="4" s="1"/>
  <c r="N50" i="4" s="1"/>
  <c r="O50" i="4" s="1"/>
  <c r="P50" i="4" s="1"/>
  <c r="Q50" i="4" s="1"/>
  <c r="R50" i="4" s="1"/>
  <c r="S50" i="4" s="1"/>
  <c r="T50" i="4" s="1"/>
  <c r="U50" i="4" s="1"/>
  <c r="V50" i="4" s="1"/>
  <c r="W50" i="4" s="1"/>
  <c r="X50" i="4" s="1"/>
  <c r="Y50" i="4" s="1"/>
  <c r="D28" i="4"/>
  <c r="E28" i="4" s="1"/>
  <c r="F28" i="4" s="1"/>
  <c r="G28" i="4" s="1"/>
  <c r="H28" i="4" s="1"/>
  <c r="I28" i="4" s="1"/>
  <c r="J28" i="4" s="1"/>
  <c r="K28" i="4" s="1"/>
  <c r="L28" i="4" s="1"/>
  <c r="M28" i="4" s="1"/>
  <c r="N28" i="4" s="1"/>
  <c r="O28" i="4" s="1"/>
  <c r="P28" i="4" s="1"/>
  <c r="Q28" i="4" s="1"/>
  <c r="R28" i="4" s="1"/>
  <c r="S28" i="4" s="1"/>
  <c r="T28" i="4" s="1"/>
  <c r="U28" i="4" s="1"/>
  <c r="V28" i="4" s="1"/>
  <c r="W28" i="4" s="1"/>
  <c r="X28" i="4" s="1"/>
  <c r="Y28" i="4" s="1"/>
  <c r="S73" i="4"/>
  <c r="T73" i="4" s="1"/>
  <c r="U73" i="4" s="1"/>
  <c r="V73" i="4" s="1"/>
  <c r="W73" i="4" s="1"/>
  <c r="X73" i="4" s="1"/>
  <c r="Y73" i="4" s="1"/>
  <c r="Z27" i="4"/>
  <c r="Z66" i="4"/>
  <c r="Z63" i="4"/>
  <c r="F34" i="4"/>
  <c r="G34" i="4" s="1"/>
  <c r="H34" i="4" s="1"/>
  <c r="I34" i="4" s="1"/>
  <c r="J34" i="4" s="1"/>
  <c r="K34" i="4" s="1"/>
  <c r="L34" i="4" s="1"/>
  <c r="M34" i="4" s="1"/>
  <c r="N34" i="4" s="1"/>
  <c r="O34" i="4" s="1"/>
  <c r="P34" i="4" s="1"/>
  <c r="Q34" i="4" s="1"/>
  <c r="R34" i="4" s="1"/>
  <c r="S34" i="4" s="1"/>
  <c r="T34" i="4" s="1"/>
  <c r="U34" i="4" s="1"/>
  <c r="V34" i="4" s="1"/>
  <c r="W34" i="4" s="1"/>
  <c r="X34" i="4" s="1"/>
  <c r="Y34" i="4" s="1"/>
  <c r="D19" i="6"/>
  <c r="U11" i="6"/>
  <c r="W59" i="6"/>
  <c r="W60" i="6" s="1"/>
  <c r="W61" i="6" s="1"/>
  <c r="W57" i="6"/>
  <c r="J46" i="4"/>
  <c r="K46" i="4" s="1"/>
  <c r="L46" i="4" s="1"/>
  <c r="M46" i="4" s="1"/>
  <c r="N46" i="4" s="1"/>
  <c r="O46" i="4" s="1"/>
  <c r="P46" i="4" s="1"/>
  <c r="Q46" i="4" s="1"/>
  <c r="R46" i="4" s="1"/>
  <c r="S46" i="4" s="1"/>
  <c r="T46" i="4" s="1"/>
  <c r="U46" i="4" s="1"/>
  <c r="V46" i="4" s="1"/>
  <c r="W46" i="4" s="1"/>
  <c r="X46" i="4" s="1"/>
  <c r="Y46" i="4" s="1"/>
  <c r="Z37" i="4"/>
  <c r="Z48" i="4"/>
  <c r="B22" i="4"/>
  <c r="C22" i="4" s="1"/>
  <c r="S75" i="4"/>
  <c r="T75" i="4" s="1"/>
  <c r="U75" i="4" s="1"/>
  <c r="V75" i="4" s="1"/>
  <c r="W75" i="4" s="1"/>
  <c r="X75" i="4" s="1"/>
  <c r="Y75" i="4" s="1"/>
  <c r="I45" i="4"/>
  <c r="J45" i="4" s="1"/>
  <c r="K45" i="4" s="1"/>
  <c r="L45" i="4" s="1"/>
  <c r="M45" i="4" s="1"/>
  <c r="N45" i="4" s="1"/>
  <c r="O45" i="4" s="1"/>
  <c r="P45" i="4" s="1"/>
  <c r="Q45" i="4" s="1"/>
  <c r="R45" i="4" s="1"/>
  <c r="S45" i="4" s="1"/>
  <c r="T45" i="4" s="1"/>
  <c r="U45" i="4" s="1"/>
  <c r="V45" i="4" s="1"/>
  <c r="W45" i="4" s="1"/>
  <c r="X45" i="4" s="1"/>
  <c r="Y45" i="4" s="1"/>
  <c r="Z45" i="4"/>
  <c r="Z62" i="4"/>
  <c r="S74" i="4"/>
  <c r="T74" i="4" s="1"/>
  <c r="U74" i="4" s="1"/>
  <c r="V74" i="4" s="1"/>
  <c r="W74" i="4" s="1"/>
  <c r="X74" i="4" s="1"/>
  <c r="Y74" i="4" s="1"/>
  <c r="O61" i="4"/>
  <c r="P61" i="4" s="1"/>
  <c r="Q61" i="4" s="1"/>
  <c r="R61" i="4" s="1"/>
  <c r="S61" i="4" s="1"/>
  <c r="T61" i="4" s="1"/>
  <c r="U61" i="4" s="1"/>
  <c r="V61" i="4" s="1"/>
  <c r="W61" i="4" s="1"/>
  <c r="X61" i="4" s="1"/>
  <c r="Y61" i="4" s="1"/>
  <c r="O62" i="4"/>
  <c r="P62" i="4" s="1"/>
  <c r="Q62" i="4" s="1"/>
  <c r="R62" i="4" s="1"/>
  <c r="S62" i="4" s="1"/>
  <c r="T62" i="4" s="1"/>
  <c r="U62" i="4" s="1"/>
  <c r="V62" i="4" s="1"/>
  <c r="W62" i="4" s="1"/>
  <c r="X62" i="4" s="1"/>
  <c r="Y62" i="4" s="1"/>
  <c r="Z29" i="4"/>
  <c r="P65" i="4"/>
  <c r="Q65" i="4" s="1"/>
  <c r="R65" i="4" s="1"/>
  <c r="S65" i="4" s="1"/>
  <c r="T65" i="4" s="1"/>
  <c r="U65" i="4" s="1"/>
  <c r="V65" i="4" s="1"/>
  <c r="W65" i="4" s="1"/>
  <c r="X65" i="4" s="1"/>
  <c r="Y65" i="4" s="1"/>
  <c r="Z36" i="4"/>
  <c r="N60" i="4"/>
  <c r="O60" i="4" s="1"/>
  <c r="P60" i="4" s="1"/>
  <c r="Q60" i="4" s="1"/>
  <c r="R60" i="4" s="1"/>
  <c r="S60" i="4" s="1"/>
  <c r="T60" i="4" s="1"/>
  <c r="U60" i="4" s="1"/>
  <c r="V60" i="4" s="1"/>
  <c r="W60" i="4" s="1"/>
  <c r="X60" i="4" s="1"/>
  <c r="Y60" i="4" s="1"/>
  <c r="Z43" i="4"/>
  <c r="J47" i="4"/>
  <c r="K47" i="4" s="1"/>
  <c r="L47" i="4" s="1"/>
  <c r="M47" i="4" s="1"/>
  <c r="N47" i="4" s="1"/>
  <c r="O47" i="4" s="1"/>
  <c r="P47" i="4" s="1"/>
  <c r="Q47" i="4" s="1"/>
  <c r="R47" i="4" s="1"/>
  <c r="S47" i="4" s="1"/>
  <c r="T47" i="4" s="1"/>
  <c r="U47" i="4" s="1"/>
  <c r="V47" i="4" s="1"/>
  <c r="W47" i="4" s="1"/>
  <c r="X47" i="4" s="1"/>
  <c r="Y47" i="4" s="1"/>
  <c r="Z30" i="4"/>
  <c r="G38" i="4"/>
  <c r="H38" i="4" s="1"/>
  <c r="I38" i="4" s="1"/>
  <c r="J38" i="4" s="1"/>
  <c r="K38" i="4" s="1"/>
  <c r="L38" i="4" s="1"/>
  <c r="M38" i="4" s="1"/>
  <c r="N38" i="4" s="1"/>
  <c r="O38" i="4" s="1"/>
  <c r="P38" i="4" s="1"/>
  <c r="Q38" i="4" s="1"/>
  <c r="R38" i="4" s="1"/>
  <c r="S38" i="4" s="1"/>
  <c r="T38" i="4" s="1"/>
  <c r="U38" i="4" s="1"/>
  <c r="V38" i="4" s="1"/>
  <c r="W38" i="4" s="1"/>
  <c r="X38" i="4" s="1"/>
  <c r="Y38" i="4" s="1"/>
  <c r="E32" i="4"/>
  <c r="F32" i="4" s="1"/>
  <c r="G32" i="4" s="1"/>
  <c r="H32" i="4" s="1"/>
  <c r="I32" i="4" s="1"/>
  <c r="J32" i="4" s="1"/>
  <c r="K32" i="4" s="1"/>
  <c r="L32" i="4" s="1"/>
  <c r="M32" i="4" s="1"/>
  <c r="N32" i="4" s="1"/>
  <c r="O32" i="4" s="1"/>
  <c r="P32" i="4" s="1"/>
  <c r="Q32" i="4" s="1"/>
  <c r="R32" i="4" s="1"/>
  <c r="S32" i="4" s="1"/>
  <c r="T32" i="4" s="1"/>
  <c r="U32" i="4" s="1"/>
  <c r="V32" i="4" s="1"/>
  <c r="W32" i="4" s="1"/>
  <c r="X32" i="4" s="1"/>
  <c r="Y32" i="4" s="1"/>
  <c r="Z42" i="4"/>
  <c r="Z69" i="4"/>
  <c r="R70" i="4"/>
  <c r="S70" i="4" s="1"/>
  <c r="T70" i="4" s="1"/>
  <c r="U70" i="4" s="1"/>
  <c r="V70" i="4" s="1"/>
  <c r="W70" i="4" s="1"/>
  <c r="X70" i="4" s="1"/>
  <c r="Y70" i="4" s="1"/>
  <c r="R72" i="4"/>
  <c r="S72" i="4" s="1"/>
  <c r="T72" i="4" s="1"/>
  <c r="U72" i="4" s="1"/>
  <c r="V72" i="4" s="1"/>
  <c r="W72" i="4" s="1"/>
  <c r="X72" i="4" s="1"/>
  <c r="Y72" i="4" s="1"/>
  <c r="H41" i="4"/>
  <c r="I41" i="4" s="1"/>
  <c r="J41" i="4" s="1"/>
  <c r="K41" i="4" s="1"/>
  <c r="L41" i="4" s="1"/>
  <c r="M41" i="4" s="1"/>
  <c r="N41" i="4" s="1"/>
  <c r="O41" i="4" s="1"/>
  <c r="P41" i="4" s="1"/>
  <c r="Q41" i="4" s="1"/>
  <c r="R41" i="4" s="1"/>
  <c r="S41" i="4" s="1"/>
  <c r="T41" i="4" s="1"/>
  <c r="U41" i="4" s="1"/>
  <c r="V41" i="4" s="1"/>
  <c r="W41" i="4" s="1"/>
  <c r="X41" i="4" s="1"/>
  <c r="Y41" i="4" s="1"/>
  <c r="Z47" i="4"/>
  <c r="C25" i="4"/>
  <c r="D25" i="4" s="1"/>
  <c r="E25" i="4" s="1"/>
  <c r="F25" i="4" s="1"/>
  <c r="G25" i="4" s="1"/>
  <c r="H25" i="4" s="1"/>
  <c r="I25" i="4" s="1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I43" i="4"/>
  <c r="J43" i="4" s="1"/>
  <c r="K43" i="4" s="1"/>
  <c r="L43" i="4" s="1"/>
  <c r="M43" i="4" s="1"/>
  <c r="N43" i="4" s="1"/>
  <c r="O43" i="4" s="1"/>
  <c r="P43" i="4" s="1"/>
  <c r="Q43" i="4" s="1"/>
  <c r="R43" i="4" s="1"/>
  <c r="S43" i="4" s="1"/>
  <c r="T43" i="4" s="1"/>
  <c r="U43" i="4" s="1"/>
  <c r="V43" i="4" s="1"/>
  <c r="W43" i="4" s="1"/>
  <c r="X43" i="4" s="1"/>
  <c r="Y43" i="4" s="1"/>
  <c r="Z49" i="4"/>
  <c r="Z38" i="4"/>
  <c r="Z44" i="4"/>
  <c r="Z75" i="4"/>
  <c r="E31" i="4"/>
  <c r="F31" i="4" s="1"/>
  <c r="G31" i="4" s="1"/>
  <c r="H31" i="4" s="1"/>
  <c r="I31" i="4" s="1"/>
  <c r="J31" i="4" s="1"/>
  <c r="K31" i="4" s="1"/>
  <c r="L31" i="4" s="1"/>
  <c r="M31" i="4" s="1"/>
  <c r="N31" i="4" s="1"/>
  <c r="O31" i="4" s="1"/>
  <c r="P31" i="4" s="1"/>
  <c r="Q31" i="4" s="1"/>
  <c r="R31" i="4" s="1"/>
  <c r="S31" i="4" s="1"/>
  <c r="T31" i="4" s="1"/>
  <c r="U31" i="4" s="1"/>
  <c r="V31" i="4" s="1"/>
  <c r="W31" i="4" s="1"/>
  <c r="X31" i="4" s="1"/>
  <c r="Y31" i="4" s="1"/>
  <c r="Z54" i="4"/>
  <c r="Z22" i="4"/>
  <c r="N58" i="4"/>
  <c r="O58" i="4" s="1"/>
  <c r="P58" i="4" s="1"/>
  <c r="Q58" i="4" s="1"/>
  <c r="R58" i="4" s="1"/>
  <c r="S58" i="4" s="1"/>
  <c r="T58" i="4" s="1"/>
  <c r="U58" i="4" s="1"/>
  <c r="V58" i="4" s="1"/>
  <c r="W58" i="4" s="1"/>
  <c r="X58" i="4" s="1"/>
  <c r="Y58" i="4" s="1"/>
  <c r="P64" i="4"/>
  <c r="Q64" i="4" s="1"/>
  <c r="R64" i="4" s="1"/>
  <c r="S64" i="4" s="1"/>
  <c r="T64" i="4" s="1"/>
  <c r="U64" i="4" s="1"/>
  <c r="V64" i="4" s="1"/>
  <c r="W64" i="4" s="1"/>
  <c r="X64" i="4" s="1"/>
  <c r="Y64" i="4" s="1"/>
  <c r="Z39" i="4"/>
  <c r="Z57" i="4"/>
  <c r="Z67" i="4"/>
  <c r="C26" i="4"/>
  <c r="D26" i="4" s="1"/>
  <c r="E26" i="4" s="1"/>
  <c r="F26" i="4" s="1"/>
  <c r="G26" i="4" s="1"/>
  <c r="H26" i="4" s="1"/>
  <c r="I26" i="4" s="1"/>
  <c r="J26" i="4" s="1"/>
  <c r="K26" i="4" s="1"/>
  <c r="L26" i="4" s="1"/>
  <c r="M26" i="4" s="1"/>
  <c r="N26" i="4" s="1"/>
  <c r="O26" i="4" s="1"/>
  <c r="P26" i="4" s="1"/>
  <c r="Q26" i="4" s="1"/>
  <c r="R26" i="4" s="1"/>
  <c r="S26" i="4" s="1"/>
  <c r="T26" i="4" s="1"/>
  <c r="U26" i="4" s="1"/>
  <c r="V26" i="4" s="1"/>
  <c r="W26" i="4" s="1"/>
  <c r="X26" i="4" s="1"/>
  <c r="Y26" i="4" s="1"/>
  <c r="G39" i="4"/>
  <c r="H39" i="4" s="1"/>
  <c r="I39" i="4" s="1"/>
  <c r="J39" i="4" s="1"/>
  <c r="K39" i="4" s="1"/>
  <c r="L39" i="4" s="1"/>
  <c r="M39" i="4" s="1"/>
  <c r="N39" i="4" s="1"/>
  <c r="O39" i="4" s="1"/>
  <c r="P39" i="4" s="1"/>
  <c r="Q39" i="4" s="1"/>
  <c r="R39" i="4" s="1"/>
  <c r="S39" i="4" s="1"/>
  <c r="T39" i="4" s="1"/>
  <c r="U39" i="4" s="1"/>
  <c r="V39" i="4" s="1"/>
  <c r="W39" i="4" s="1"/>
  <c r="X39" i="4" s="1"/>
  <c r="Y39" i="4" s="1"/>
  <c r="Z53" i="4"/>
  <c r="Z50" i="4"/>
  <c r="Z64" i="4"/>
  <c r="M57" i="4"/>
  <c r="Z31" i="4"/>
  <c r="L54" i="4"/>
  <c r="M54" i="4" s="1"/>
  <c r="N54" i="4" s="1"/>
  <c r="O54" i="4" s="1"/>
  <c r="P54" i="4" s="1"/>
  <c r="Q54" i="4" s="1"/>
  <c r="R54" i="4" s="1"/>
  <c r="S54" i="4" s="1"/>
  <c r="T54" i="4" s="1"/>
  <c r="U54" i="4" s="1"/>
  <c r="V54" i="4" s="1"/>
  <c r="W54" i="4" s="1"/>
  <c r="X54" i="4" s="1"/>
  <c r="Y54" i="4" s="1"/>
  <c r="N59" i="4"/>
  <c r="O59" i="4" s="1"/>
  <c r="P59" i="4" s="1"/>
  <c r="Q59" i="4" s="1"/>
  <c r="R59" i="4" s="1"/>
  <c r="S59" i="4" s="1"/>
  <c r="T59" i="4" s="1"/>
  <c r="U59" i="4" s="1"/>
  <c r="V59" i="4" s="1"/>
  <c r="W59" i="4" s="1"/>
  <c r="X59" i="4" s="1"/>
  <c r="Y59" i="4" s="1"/>
  <c r="Z33" i="4"/>
  <c r="I44" i="4"/>
  <c r="J44" i="4" s="1"/>
  <c r="K44" i="4" s="1"/>
  <c r="L44" i="4" s="1"/>
  <c r="M44" i="4" s="1"/>
  <c r="N44" i="4" s="1"/>
  <c r="O44" i="4" s="1"/>
  <c r="P44" i="4" s="1"/>
  <c r="Q44" i="4" s="1"/>
  <c r="R44" i="4" s="1"/>
  <c r="S44" i="4" s="1"/>
  <c r="T44" i="4" s="1"/>
  <c r="U44" i="4" s="1"/>
  <c r="V44" i="4" s="1"/>
  <c r="W44" i="4" s="1"/>
  <c r="X44" i="4" s="1"/>
  <c r="Y44" i="4" s="1"/>
  <c r="Z28" i="4"/>
  <c r="Z59" i="4"/>
  <c r="B24" i="4"/>
  <c r="C24" i="4" s="1"/>
  <c r="D24" i="4" s="1"/>
  <c r="E24" i="4" s="1"/>
  <c r="F24" i="4" s="1"/>
  <c r="G24" i="4" s="1"/>
  <c r="H24" i="4" s="1"/>
  <c r="I24" i="4" s="1"/>
  <c r="J24" i="4" s="1"/>
  <c r="K24" i="4" s="1"/>
  <c r="L24" i="4" s="1"/>
  <c r="M24" i="4" s="1"/>
  <c r="N24" i="4" s="1"/>
  <c r="O24" i="4" s="1"/>
  <c r="P24" i="4" s="1"/>
  <c r="Q24" i="4" s="1"/>
  <c r="R24" i="4" s="1"/>
  <c r="S24" i="4" s="1"/>
  <c r="T24" i="4" s="1"/>
  <c r="U24" i="4" s="1"/>
  <c r="V24" i="4" s="1"/>
  <c r="W24" i="4" s="1"/>
  <c r="X24" i="4" s="1"/>
  <c r="Y24" i="4" s="1"/>
  <c r="Z26" i="4"/>
  <c r="Z61" i="4"/>
  <c r="Z70" i="4"/>
  <c r="Z72" i="4"/>
  <c r="D30" i="4"/>
  <c r="E30" i="4" s="1"/>
  <c r="F30" i="4" s="1"/>
  <c r="G30" i="4" s="1"/>
  <c r="H30" i="4" s="1"/>
  <c r="I30" i="4" s="1"/>
  <c r="J30" i="4" s="1"/>
  <c r="K30" i="4" s="1"/>
  <c r="L30" i="4" s="1"/>
  <c r="M30" i="4" s="1"/>
  <c r="N30" i="4" s="1"/>
  <c r="O30" i="4" s="1"/>
  <c r="P30" i="4" s="1"/>
  <c r="Q30" i="4" s="1"/>
  <c r="R30" i="4" s="1"/>
  <c r="S30" i="4" s="1"/>
  <c r="T30" i="4" s="1"/>
  <c r="U30" i="4" s="1"/>
  <c r="V30" i="4" s="1"/>
  <c r="W30" i="4" s="1"/>
  <c r="X30" i="4" s="1"/>
  <c r="Y30" i="4" s="1"/>
  <c r="Z41" i="4"/>
  <c r="Z56" i="4"/>
  <c r="Z23" i="4"/>
  <c r="K51" i="4"/>
  <c r="L51" i="4" s="1"/>
  <c r="M51" i="4" s="1"/>
  <c r="N51" i="4" s="1"/>
  <c r="O51" i="4" s="1"/>
  <c r="P51" i="4" s="1"/>
  <c r="Q51" i="4" s="1"/>
  <c r="R51" i="4" s="1"/>
  <c r="S51" i="4" s="1"/>
  <c r="T51" i="4" s="1"/>
  <c r="U51" i="4" s="1"/>
  <c r="V51" i="4" s="1"/>
  <c r="W51" i="4" s="1"/>
  <c r="X51" i="4" s="1"/>
  <c r="Y51" i="4" s="1"/>
  <c r="F36" i="4"/>
  <c r="G36" i="4" s="1"/>
  <c r="H36" i="4" s="1"/>
  <c r="I36" i="4" s="1"/>
  <c r="J36" i="4" s="1"/>
  <c r="K36" i="4" s="1"/>
  <c r="L36" i="4" s="1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40" i="4"/>
  <c r="Z71" i="4"/>
  <c r="D29" i="4"/>
  <c r="E29" i="4" s="1"/>
  <c r="F29" i="4" s="1"/>
  <c r="G29" i="4" s="1"/>
  <c r="H29" i="4" s="1"/>
  <c r="I29" i="4" s="1"/>
  <c r="J29" i="4" s="1"/>
  <c r="K29" i="4" s="1"/>
  <c r="L29" i="4" s="1"/>
  <c r="M29" i="4" s="1"/>
  <c r="N29" i="4" s="1"/>
  <c r="O29" i="4" s="1"/>
  <c r="P29" i="4" s="1"/>
  <c r="Q29" i="4" s="1"/>
  <c r="R29" i="4" s="1"/>
  <c r="S29" i="4" s="1"/>
  <c r="T29" i="4" s="1"/>
  <c r="U29" i="4" s="1"/>
  <c r="V29" i="4" s="1"/>
  <c r="W29" i="4" s="1"/>
  <c r="X29" i="4" s="1"/>
  <c r="Y29" i="4" s="1"/>
  <c r="Z74" i="4"/>
  <c r="Q67" i="4"/>
  <c r="R67" i="4" s="1"/>
  <c r="S67" i="4" s="1"/>
  <c r="T67" i="4" s="1"/>
  <c r="U67" i="4" s="1"/>
  <c r="V67" i="4" s="1"/>
  <c r="W67" i="4" s="1"/>
  <c r="X67" i="4" s="1"/>
  <c r="Y67" i="4" s="1"/>
  <c r="Z25" i="4"/>
  <c r="L52" i="4"/>
  <c r="M52" i="4" s="1"/>
  <c r="N52" i="4" s="1"/>
  <c r="O52" i="4" s="1"/>
  <c r="P52" i="4" s="1"/>
  <c r="Q52" i="4" s="1"/>
  <c r="R52" i="4" s="1"/>
  <c r="S52" i="4" s="1"/>
  <c r="T52" i="4" s="1"/>
  <c r="U52" i="4" s="1"/>
  <c r="V52" i="4" s="1"/>
  <c r="W52" i="4" s="1"/>
  <c r="X52" i="4" s="1"/>
  <c r="Y52" i="4" s="1"/>
  <c r="Z35" i="4"/>
  <c r="Z24" i="4"/>
  <c r="Z55" i="4"/>
  <c r="C27" i="4"/>
  <c r="D27" i="4" s="1"/>
  <c r="E27" i="4" s="1"/>
  <c r="F27" i="4" s="1"/>
  <c r="G27" i="4" s="1"/>
  <c r="H27" i="4" s="1"/>
  <c r="I27" i="4" s="1"/>
  <c r="J27" i="4" s="1"/>
  <c r="K27" i="4" s="1"/>
  <c r="L27" i="4" s="1"/>
  <c r="M27" i="4" s="1"/>
  <c r="N27" i="4" s="1"/>
  <c r="O27" i="4" s="1"/>
  <c r="P27" i="4" s="1"/>
  <c r="Q27" i="4" s="1"/>
  <c r="R27" i="4" s="1"/>
  <c r="S27" i="4" s="1"/>
  <c r="T27" i="4" s="1"/>
  <c r="U27" i="4" s="1"/>
  <c r="V27" i="4" s="1"/>
  <c r="W27" i="4" s="1"/>
  <c r="X27" i="4" s="1"/>
  <c r="Y27" i="4" s="1"/>
  <c r="Z46" i="4"/>
  <c r="Z73" i="4"/>
  <c r="P66" i="4"/>
  <c r="Q66" i="4" s="1"/>
  <c r="R66" i="4" s="1"/>
  <c r="S66" i="4" s="1"/>
  <c r="T66" i="4" s="1"/>
  <c r="U66" i="4" s="1"/>
  <c r="V66" i="4" s="1"/>
  <c r="W66" i="4" s="1"/>
  <c r="X66" i="4" s="1"/>
  <c r="Y66" i="4" s="1"/>
  <c r="Z68" i="4"/>
  <c r="L53" i="4"/>
  <c r="M53" i="4" s="1"/>
  <c r="N53" i="4" s="1"/>
  <c r="O53" i="4" s="1"/>
  <c r="P53" i="4" s="1"/>
  <c r="Q53" i="4" s="1"/>
  <c r="R53" i="4" s="1"/>
  <c r="S53" i="4" s="1"/>
  <c r="T53" i="4" s="1"/>
  <c r="U53" i="4" s="1"/>
  <c r="V53" i="4" s="1"/>
  <c r="W53" i="4" s="1"/>
  <c r="X53" i="4" s="1"/>
  <c r="Y53" i="4" s="1"/>
  <c r="Z52" i="4"/>
  <c r="Q69" i="4"/>
  <c r="R69" i="4" s="1"/>
  <c r="S69" i="4" s="1"/>
  <c r="T69" i="4" s="1"/>
  <c r="U69" i="4" s="1"/>
  <c r="V69" i="4" s="1"/>
  <c r="W69" i="4" s="1"/>
  <c r="X69" i="4" s="1"/>
  <c r="Y69" i="4" s="1"/>
  <c r="E33" i="4"/>
  <c r="F33" i="4" s="1"/>
  <c r="G33" i="4" s="1"/>
  <c r="H33" i="4" s="1"/>
  <c r="I33" i="4" s="1"/>
  <c r="J33" i="4" s="1"/>
  <c r="K33" i="4" s="1"/>
  <c r="L33" i="4" s="1"/>
  <c r="M33" i="4" s="1"/>
  <c r="N33" i="4" s="1"/>
  <c r="O33" i="4" s="1"/>
  <c r="P33" i="4" s="1"/>
  <c r="Q33" i="4" s="1"/>
  <c r="R33" i="4" s="1"/>
  <c r="S33" i="4" s="1"/>
  <c r="T33" i="4" s="1"/>
  <c r="U33" i="4" s="1"/>
  <c r="V33" i="4" s="1"/>
  <c r="W33" i="4" s="1"/>
  <c r="X33" i="4" s="1"/>
  <c r="Y33" i="4" s="1"/>
  <c r="Q68" i="4"/>
  <c r="R68" i="4" s="1"/>
  <c r="S68" i="4" s="1"/>
  <c r="T68" i="4" s="1"/>
  <c r="U68" i="4" s="1"/>
  <c r="V68" i="4" s="1"/>
  <c r="W68" i="4" s="1"/>
  <c r="X68" i="4" s="1"/>
  <c r="Y68" i="4" s="1"/>
  <c r="G37" i="4"/>
  <c r="H37" i="4" s="1"/>
  <c r="I37" i="4" s="1"/>
  <c r="J37" i="4" s="1"/>
  <c r="K37" i="4" s="1"/>
  <c r="L37" i="4" s="1"/>
  <c r="M37" i="4" s="1"/>
  <c r="N37" i="4" s="1"/>
  <c r="O37" i="4" s="1"/>
  <c r="P37" i="4" s="1"/>
  <c r="Q37" i="4" s="1"/>
  <c r="R37" i="4" s="1"/>
  <c r="S37" i="4" s="1"/>
  <c r="T37" i="4" s="1"/>
  <c r="U37" i="4" s="1"/>
  <c r="V37" i="4" s="1"/>
  <c r="W37" i="4" s="1"/>
  <c r="X37" i="4" s="1"/>
  <c r="Y37" i="4" s="1"/>
  <c r="T76" i="4"/>
  <c r="U76" i="4" s="1"/>
  <c r="V76" i="4" s="1"/>
  <c r="W76" i="4" s="1"/>
  <c r="X76" i="4" s="1"/>
  <c r="Y76" i="4" s="1"/>
  <c r="Z76" i="4"/>
  <c r="F13" i="1"/>
  <c r="L12" i="1"/>
  <c r="L13" i="1" s="1"/>
  <c r="K12" i="1"/>
  <c r="K48" i="4"/>
  <c r="L48" i="4" s="1"/>
  <c r="M48" i="4" s="1"/>
  <c r="N48" i="4" s="1"/>
  <c r="O48" i="4" s="1"/>
  <c r="P48" i="4" s="1"/>
  <c r="Q48" i="4" s="1"/>
  <c r="R48" i="4" s="1"/>
  <c r="S48" i="4" s="1"/>
  <c r="T48" i="4" s="1"/>
  <c r="U48" i="4" s="1"/>
  <c r="V48" i="4" s="1"/>
  <c r="W48" i="4" s="1"/>
  <c r="X48" i="4" s="1"/>
  <c r="Y48" i="4" s="1"/>
  <c r="L49" i="4"/>
  <c r="M49" i="4" s="1"/>
  <c r="N49" i="4" s="1"/>
  <c r="O49" i="4" s="1"/>
  <c r="P49" i="4" s="1"/>
  <c r="Q49" i="4" s="1"/>
  <c r="R49" i="4" s="1"/>
  <c r="S49" i="4" s="1"/>
  <c r="T49" i="4" s="1"/>
  <c r="U49" i="4" s="1"/>
  <c r="V49" i="4" s="1"/>
  <c r="W49" i="4" s="1"/>
  <c r="X49" i="4" s="1"/>
  <c r="Y49" i="4" s="1"/>
  <c r="G35" i="4"/>
  <c r="H35" i="4" s="1"/>
  <c r="I35" i="4" s="1"/>
  <c r="J35" i="4" s="1"/>
  <c r="K35" i="4" s="1"/>
  <c r="L35" i="4" s="1"/>
  <c r="M35" i="4" s="1"/>
  <c r="N35" i="4" s="1"/>
  <c r="O35" i="4" s="1"/>
  <c r="P35" i="4" s="1"/>
  <c r="Q35" i="4" s="1"/>
  <c r="R35" i="4" s="1"/>
  <c r="S35" i="4" s="1"/>
  <c r="T35" i="4" s="1"/>
  <c r="U35" i="4" s="1"/>
  <c r="V35" i="4" s="1"/>
  <c r="W35" i="4" s="1"/>
  <c r="X35" i="4" s="1"/>
  <c r="Y35" i="4" s="1"/>
  <c r="N57" i="4"/>
  <c r="O57" i="4" s="1"/>
  <c r="P57" i="4" s="1"/>
  <c r="Q57" i="4" s="1"/>
  <c r="R57" i="4" s="1"/>
  <c r="S57" i="4" s="1"/>
  <c r="T57" i="4" s="1"/>
  <c r="U57" i="4" s="1"/>
  <c r="V57" i="4" s="1"/>
  <c r="W57" i="4" s="1"/>
  <c r="X57" i="4" s="1"/>
  <c r="Y57" i="4" s="1"/>
  <c r="C23" i="4"/>
  <c r="D23" i="4" s="1"/>
  <c r="E23" i="4" s="1"/>
  <c r="F23" i="4" s="1"/>
  <c r="G23" i="4" s="1"/>
  <c r="H23" i="4" s="1"/>
  <c r="I23" i="4" s="1"/>
  <c r="J23" i="4" s="1"/>
  <c r="K23" i="4" s="1"/>
  <c r="L23" i="4" s="1"/>
  <c r="M23" i="4" s="1"/>
  <c r="N23" i="4" s="1"/>
  <c r="O23" i="4" s="1"/>
  <c r="P23" i="4" s="1"/>
  <c r="Q23" i="4" s="1"/>
  <c r="R23" i="4" s="1"/>
  <c r="S23" i="4" s="1"/>
  <c r="T23" i="4" s="1"/>
  <c r="U23" i="4" s="1"/>
  <c r="V23" i="4" s="1"/>
  <c r="W23" i="4" s="1"/>
  <c r="X23" i="4" s="1"/>
  <c r="Y23" i="4" s="1"/>
  <c r="W10" i="13" l="1"/>
  <c r="V11" i="6"/>
  <c r="X59" i="6"/>
  <c r="X60" i="6" s="1"/>
  <c r="X61" i="6" s="1"/>
  <c r="X57" i="6"/>
  <c r="AA54" i="4"/>
  <c r="AC54" i="4" s="1"/>
  <c r="AA61" i="4"/>
  <c r="AC61" i="4" s="1"/>
  <c r="B77" i="4"/>
  <c r="Z77" i="4"/>
  <c r="AA68" i="4"/>
  <c r="AC68" i="4" s="1"/>
  <c r="C77" i="4"/>
  <c r="G12" i="15" s="1"/>
  <c r="G19" i="15" s="1"/>
  <c r="AA23" i="4"/>
  <c r="AC23" i="4" s="1"/>
  <c r="AA76" i="4"/>
  <c r="AC76" i="4" s="1"/>
  <c r="AH17" i="6"/>
  <c r="AH16" i="6"/>
  <c r="AH18" i="6"/>
  <c r="AH15" i="6"/>
  <c r="AH13" i="6"/>
  <c r="AH14" i="6"/>
  <c r="AA41" i="4"/>
  <c r="AC41" i="4" s="1"/>
  <c r="AA28" i="4"/>
  <c r="AC28" i="4" s="1"/>
  <c r="AA26" i="4"/>
  <c r="AC26" i="4" s="1"/>
  <c r="AA39" i="4"/>
  <c r="AC39" i="4" s="1"/>
  <c r="AA58" i="4"/>
  <c r="AC58" i="4" s="1"/>
  <c r="AA44" i="4"/>
  <c r="AC44" i="4" s="1"/>
  <c r="AA70" i="4"/>
  <c r="AC70" i="4" s="1"/>
  <c r="AH10" i="6"/>
  <c r="AA36" i="4"/>
  <c r="AC36" i="4" s="1"/>
  <c r="AA47" i="4"/>
  <c r="AC47" i="4" s="1"/>
  <c r="AA33" i="4"/>
  <c r="AC33" i="4" s="1"/>
  <c r="AA45" i="4"/>
  <c r="AC45" i="4" s="1"/>
  <c r="AA60" i="4"/>
  <c r="AC60" i="4" s="1"/>
  <c r="AA29" i="4"/>
  <c r="AC29" i="4" s="1"/>
  <c r="AA27" i="4"/>
  <c r="AC27" i="4" s="1"/>
  <c r="AA38" i="4"/>
  <c r="AC38" i="4" s="1"/>
  <c r="AA42" i="4"/>
  <c r="AC42" i="4" s="1"/>
  <c r="AA40" i="4"/>
  <c r="AC40" i="4" s="1"/>
  <c r="AA67" i="4"/>
  <c r="AC67" i="4" s="1"/>
  <c r="AA49" i="4"/>
  <c r="AC49" i="4" s="1"/>
  <c r="AA69" i="4"/>
  <c r="AC69" i="4" s="1"/>
  <c r="AA51" i="4"/>
  <c r="AC51" i="4" s="1"/>
  <c r="AA65" i="4"/>
  <c r="AC65" i="4" s="1"/>
  <c r="AA34" i="4"/>
  <c r="AC34" i="4" s="1"/>
  <c r="AA74" i="4"/>
  <c r="AC74" i="4" s="1"/>
  <c r="AA56" i="4"/>
  <c r="AC56" i="4" s="1"/>
  <c r="AA71" i="4"/>
  <c r="AC71" i="4" s="1"/>
  <c r="AA24" i="4"/>
  <c r="AC24" i="4" s="1"/>
  <c r="AA75" i="4"/>
  <c r="AC75" i="4" s="1"/>
  <c r="AA46" i="4"/>
  <c r="AC46" i="4" s="1"/>
  <c r="AA35" i="4"/>
  <c r="AC35" i="4" s="1"/>
  <c r="AA43" i="4"/>
  <c r="AC43" i="4" s="1"/>
  <c r="AA48" i="4"/>
  <c r="AC48" i="4" s="1"/>
  <c r="D22" i="4"/>
  <c r="D77" i="4" s="1"/>
  <c r="H12" i="15" s="1"/>
  <c r="H19" i="15" s="1"/>
  <c r="AA73" i="4"/>
  <c r="AC73" i="4" s="1"/>
  <c r="AA55" i="4"/>
  <c r="AC55" i="4" s="1"/>
  <c r="AA57" i="4"/>
  <c r="AC57" i="4" s="1"/>
  <c r="AA52" i="4"/>
  <c r="AC52" i="4" s="1"/>
  <c r="AA72" i="4"/>
  <c r="AC72" i="4" s="1"/>
  <c r="AA53" i="4"/>
  <c r="AC53" i="4" s="1"/>
  <c r="AA30" i="4"/>
  <c r="AC30" i="4" s="1"/>
  <c r="AA50" i="4"/>
  <c r="AC50" i="4" s="1"/>
  <c r="AA62" i="4"/>
  <c r="AC62" i="4" s="1"/>
  <c r="AA37" i="4"/>
  <c r="AC37" i="4" s="1"/>
  <c r="AA66" i="4"/>
  <c r="AC66" i="4" s="1"/>
  <c r="AA64" i="4"/>
  <c r="AC64" i="4" s="1"/>
  <c r="AA31" i="4"/>
  <c r="AC31" i="4" s="1"/>
  <c r="AA59" i="4"/>
  <c r="AC59" i="4" s="1"/>
  <c r="AA63" i="4"/>
  <c r="AC63" i="4" s="1"/>
  <c r="AA25" i="4"/>
  <c r="AC25" i="4" s="1"/>
  <c r="AA32" i="4"/>
  <c r="AC32" i="4" s="1"/>
  <c r="AE11" i="13" l="1"/>
  <c r="AE18" i="13" s="1"/>
  <c r="AD11" i="13"/>
  <c r="AD18" i="13" s="1"/>
  <c r="AD30" i="13" s="1"/>
  <c r="AD31" i="13" s="1"/>
  <c r="AE12" i="15"/>
  <c r="AE19" i="15" s="1"/>
  <c r="AD12" i="15"/>
  <c r="AD19" i="15" s="1"/>
  <c r="AD31" i="15" s="1"/>
  <c r="AF12" i="15"/>
  <c r="AF19" i="15" s="1"/>
  <c r="F11" i="13"/>
  <c r="F18" i="13" s="1"/>
  <c r="F35" i="13" s="1"/>
  <c r="F12" i="15"/>
  <c r="H12" i="6"/>
  <c r="H19" i="6" s="1"/>
  <c r="H11" i="13"/>
  <c r="H18" i="13" s="1"/>
  <c r="G12" i="6"/>
  <c r="G19" i="6" s="1"/>
  <c r="G11" i="13"/>
  <c r="G18" i="13" s="1"/>
  <c r="X10" i="13"/>
  <c r="AF18" i="13"/>
  <c r="F12" i="6"/>
  <c r="AF12" i="6"/>
  <c r="AF19" i="6" s="1"/>
  <c r="AE12" i="6"/>
  <c r="AE19" i="6" s="1"/>
  <c r="AD12" i="6"/>
  <c r="W11" i="6"/>
  <c r="Y59" i="6"/>
  <c r="Y60" i="6" s="1"/>
  <c r="Y61" i="6" s="1"/>
  <c r="Y57" i="6"/>
  <c r="E22" i="4"/>
  <c r="E77" i="4" s="1"/>
  <c r="I12" i="15" s="1"/>
  <c r="I19" i="15" s="1"/>
  <c r="AD32" i="15" l="1"/>
  <c r="AE31" i="15"/>
  <c r="F19" i="15"/>
  <c r="F36" i="15" s="1"/>
  <c r="G36" i="15" s="1"/>
  <c r="H36" i="15" s="1"/>
  <c r="I36" i="15" s="1"/>
  <c r="G35" i="13"/>
  <c r="H35" i="13" s="1"/>
  <c r="I12" i="6"/>
  <c r="I19" i="6" s="1"/>
  <c r="I11" i="13"/>
  <c r="I18" i="13" s="1"/>
  <c r="Y10" i="13"/>
  <c r="AH1466" i="12"/>
  <c r="AH1462" i="12" s="1"/>
  <c r="AE30" i="13"/>
  <c r="AE31" i="13" s="1"/>
  <c r="E26" i="11"/>
  <c r="E37" i="11" s="1"/>
  <c r="AD19" i="6"/>
  <c r="AD31" i="6" s="1"/>
  <c r="F19" i="6"/>
  <c r="F36" i="6" s="1"/>
  <c r="X11" i="6"/>
  <c r="Z59" i="6"/>
  <c r="Z60" i="6" s="1"/>
  <c r="Z61" i="6" s="1"/>
  <c r="Z57" i="6"/>
  <c r="F22" i="4"/>
  <c r="F77" i="4" s="1"/>
  <c r="J12" i="15" s="1"/>
  <c r="J19" i="15" s="1"/>
  <c r="J36" i="15" l="1"/>
  <c r="AF31" i="15"/>
  <c r="AE32" i="15"/>
  <c r="AG32" i="15" s="1"/>
  <c r="I35" i="13"/>
  <c r="J12" i="6"/>
  <c r="J19" i="6" s="1"/>
  <c r="J11" i="13"/>
  <c r="J18" i="13" s="1"/>
  <c r="AF30" i="13"/>
  <c r="Z10" i="13"/>
  <c r="F37" i="6"/>
  <c r="G36" i="6"/>
  <c r="AD32" i="6"/>
  <c r="AE31" i="6"/>
  <c r="E46" i="11"/>
  <c r="D46" i="11"/>
  <c r="D47" i="11" s="1"/>
  <c r="Y11" i="6"/>
  <c r="AA59" i="6"/>
  <c r="AA60" i="6" s="1"/>
  <c r="AA61" i="6" s="1"/>
  <c r="AA57" i="6"/>
  <c r="G22" i="4"/>
  <c r="G77" i="4" s="1"/>
  <c r="K12" i="15" s="1"/>
  <c r="K19" i="15" s="1"/>
  <c r="AG31" i="13" l="1"/>
  <c r="AG30" i="13" s="1"/>
  <c r="D28" i="13" s="1"/>
  <c r="F39" i="8" s="1"/>
  <c r="AI1466" i="12"/>
  <c r="AG20" i="15"/>
  <c r="AG31" i="15"/>
  <c r="AH32" i="15"/>
  <c r="K36" i="15"/>
  <c r="D51" i="11"/>
  <c r="J35" i="13"/>
  <c r="K12" i="6"/>
  <c r="K19" i="6" s="1"/>
  <c r="K11" i="13"/>
  <c r="K18" i="13" s="1"/>
  <c r="AA10" i="13"/>
  <c r="G37" i="6"/>
  <c r="H36" i="6"/>
  <c r="AF31" i="6"/>
  <c r="AE32" i="6"/>
  <c r="Z11" i="6"/>
  <c r="AB59" i="6"/>
  <c r="AB60" i="6" s="1"/>
  <c r="AB61" i="6" s="1"/>
  <c r="AB57" i="6"/>
  <c r="H22" i="4"/>
  <c r="H77" i="4" s="1"/>
  <c r="L12" i="15" s="1"/>
  <c r="L19" i="15" s="1"/>
  <c r="AG19" i="13" l="1"/>
  <c r="G44" i="8"/>
  <c r="D29" i="6"/>
  <c r="H44" i="8"/>
  <c r="C15" i="11"/>
  <c r="B28" i="1"/>
  <c r="I44" i="8"/>
  <c r="F34" i="8"/>
  <c r="AE29" i="15"/>
  <c r="AI1462" i="12"/>
  <c r="AE29" i="6"/>
  <c r="I1466" i="12"/>
  <c r="AW1466" i="12"/>
  <c r="K35" i="13"/>
  <c r="L36" i="15"/>
  <c r="E47" i="13"/>
  <c r="E48" i="13" s="1"/>
  <c r="D33" i="13"/>
  <c r="D35" i="13" s="1"/>
  <c r="L12" i="6"/>
  <c r="L19" i="6" s="1"/>
  <c r="L11" i="13"/>
  <c r="L18" i="13" s="1"/>
  <c r="AB10" i="13"/>
  <c r="H37" i="6"/>
  <c r="I36" i="6"/>
  <c r="AG32" i="6"/>
  <c r="AA11" i="6"/>
  <c r="AC59" i="6"/>
  <c r="AC60" i="6" s="1"/>
  <c r="AC61" i="6" s="1"/>
  <c r="AC57" i="6"/>
  <c r="I22" i="4"/>
  <c r="I77" i="4" s="1"/>
  <c r="M12" i="15" s="1"/>
  <c r="M19" i="15" s="1"/>
  <c r="E34" i="8" l="1"/>
  <c r="C64" i="8" s="1"/>
  <c r="C66" i="8" s="1"/>
  <c r="D67" i="8" s="1"/>
  <c r="E67" i="8" s="1"/>
  <c r="G9" i="17"/>
  <c r="I9" i="17" s="1"/>
  <c r="E9" i="17" s="1"/>
  <c r="G14" i="17"/>
  <c r="G11" i="17"/>
  <c r="I11" i="17" s="1"/>
  <c r="E11" i="17" s="1"/>
  <c r="G10" i="17"/>
  <c r="I10" i="17" s="1"/>
  <c r="E10" i="17" s="1"/>
  <c r="G8" i="17"/>
  <c r="G15" i="17"/>
  <c r="I15" i="17" s="1"/>
  <c r="E15" i="17" s="1"/>
  <c r="L35" i="13"/>
  <c r="B30" i="1"/>
  <c r="C28" i="1"/>
  <c r="G39" i="8"/>
  <c r="G49" i="8" s="1"/>
  <c r="C57" i="8"/>
  <c r="C59" i="8" s="1"/>
  <c r="O34" i="8"/>
  <c r="Q34" i="8" s="1"/>
  <c r="I39" i="8"/>
  <c r="I49" i="8" s="1"/>
  <c r="H39" i="8"/>
  <c r="H49" i="8" s="1"/>
  <c r="E15" i="11"/>
  <c r="C18" i="11"/>
  <c r="AE34" i="6"/>
  <c r="AG29" i="6"/>
  <c r="AW1462" i="12"/>
  <c r="I1462" i="12"/>
  <c r="E43" i="6"/>
  <c r="E44" i="6" s="1"/>
  <c r="D34" i="6"/>
  <c r="D36" i="6" s="1"/>
  <c r="AG28" i="13"/>
  <c r="AG29" i="15"/>
  <c r="AH29" i="15" s="1"/>
  <c r="AE34" i="15"/>
  <c r="M36" i="15"/>
  <c r="AH24" i="13"/>
  <c r="AH27" i="13"/>
  <c r="AH32" i="13"/>
  <c r="AH23" i="13"/>
  <c r="AH25" i="13"/>
  <c r="AH26" i="13"/>
  <c r="AH21" i="13"/>
  <c r="AH31" i="13"/>
  <c r="AC10" i="13"/>
  <c r="M12" i="6"/>
  <c r="M19" i="6" s="1"/>
  <c r="M11" i="13"/>
  <c r="M18" i="13" s="1"/>
  <c r="I37" i="6"/>
  <c r="J36" i="6"/>
  <c r="AD59" i="6"/>
  <c r="AG20" i="6"/>
  <c r="AG37" i="6" s="1"/>
  <c r="AG31" i="6"/>
  <c r="AB11" i="6"/>
  <c r="AD57" i="6"/>
  <c r="J22" i="4"/>
  <c r="J77" i="4" s="1"/>
  <c r="N12" i="15" s="1"/>
  <c r="N19" i="15" s="1"/>
  <c r="G16" i="17" l="1"/>
  <c r="I14" i="17"/>
  <c r="G12" i="17"/>
  <c r="I8" i="17"/>
  <c r="E18" i="11"/>
  <c r="C60" i="11" s="1"/>
  <c r="C64" i="11" s="1"/>
  <c r="G57" i="11" s="1"/>
  <c r="L15" i="11"/>
  <c r="L18" i="11" s="1"/>
  <c r="AH28" i="13"/>
  <c r="AH29" i="6"/>
  <c r="M35" i="13"/>
  <c r="D28" i="1"/>
  <c r="D30" i="1" s="1"/>
  <c r="C30" i="1"/>
  <c r="AH22" i="6"/>
  <c r="AH33" i="6"/>
  <c r="AH26" i="6"/>
  <c r="AH28" i="6"/>
  <c r="AH25" i="6"/>
  <c r="AH24" i="6"/>
  <c r="AH27" i="6"/>
  <c r="AH32" i="6"/>
  <c r="D61" i="8"/>
  <c r="D57" i="8"/>
  <c r="P29" i="8"/>
  <c r="P30" i="8" s="1"/>
  <c r="P35" i="8" s="1"/>
  <c r="D58" i="8"/>
  <c r="N36" i="15"/>
  <c r="AD60" i="6"/>
  <c r="AD61" i="6" s="1"/>
  <c r="N12" i="6"/>
  <c r="N19" i="6" s="1"/>
  <c r="N11" i="13"/>
  <c r="N18" i="13" s="1"/>
  <c r="AG10" i="13"/>
  <c r="J37" i="6"/>
  <c r="K36" i="6"/>
  <c r="AE57" i="6"/>
  <c r="AE60" i="6"/>
  <c r="AE61" i="6" s="1"/>
  <c r="AC11" i="6"/>
  <c r="K22" i="4"/>
  <c r="K77" i="4" s="1"/>
  <c r="O12" i="15" s="1"/>
  <c r="O19" i="15" s="1"/>
  <c r="G18" i="17" l="1"/>
  <c r="E14" i="17"/>
  <c r="I16" i="17"/>
  <c r="E8" i="17"/>
  <c r="I12" i="17"/>
  <c r="P65" i="8"/>
  <c r="R65" i="8" s="1"/>
  <c r="P61" i="8"/>
  <c r="R61" i="8" s="1"/>
  <c r="P64" i="8"/>
  <c r="P62" i="8"/>
  <c r="P66" i="8"/>
  <c r="R66" i="8" s="1"/>
  <c r="P63" i="8"/>
  <c r="P67" i="8"/>
  <c r="R67" i="8" s="1"/>
  <c r="P68" i="8"/>
  <c r="R68" i="8" s="1"/>
  <c r="G20" i="11"/>
  <c r="C42" i="11" s="1"/>
  <c r="N35" i="13"/>
  <c r="D59" i="8"/>
  <c r="C61" i="8"/>
  <c r="E61" i="8" s="1"/>
  <c r="P31" i="8"/>
  <c r="R63" i="8"/>
  <c r="R64" i="8"/>
  <c r="O36" i="15"/>
  <c r="O12" i="6"/>
  <c r="O19" i="6" s="1"/>
  <c r="O11" i="13"/>
  <c r="O18" i="13" s="1"/>
  <c r="AH10" i="13"/>
  <c r="K37" i="6"/>
  <c r="L36" i="6"/>
  <c r="AF60" i="6"/>
  <c r="AF61" i="6" s="1"/>
  <c r="AF57" i="6"/>
  <c r="AG11" i="6"/>
  <c r="D25" i="11"/>
  <c r="L22" i="4"/>
  <c r="L77" i="4" s="1"/>
  <c r="P12" i="15" s="1"/>
  <c r="P19" i="15" s="1"/>
  <c r="I18" i="17" l="1"/>
  <c r="E18" i="17" s="1"/>
  <c r="P69" i="8"/>
  <c r="R62" i="8"/>
  <c r="R69" i="8" s="1"/>
  <c r="O35" i="13"/>
  <c r="C62" i="8"/>
  <c r="P36" i="15"/>
  <c r="P12" i="6"/>
  <c r="P19" i="6" s="1"/>
  <c r="P11" i="13"/>
  <c r="P18" i="13" s="1"/>
  <c r="L37" i="6"/>
  <c r="M36" i="6"/>
  <c r="AH11" i="6"/>
  <c r="M22" i="4"/>
  <c r="M77" i="4" s="1"/>
  <c r="Q12" i="15" s="1"/>
  <c r="Q19" i="15" s="1"/>
  <c r="P35" i="13" l="1"/>
  <c r="Q36" i="15"/>
  <c r="Q12" i="6"/>
  <c r="Q19" i="6" s="1"/>
  <c r="Q11" i="13"/>
  <c r="Q18" i="13" s="1"/>
  <c r="M37" i="6"/>
  <c r="N36" i="6"/>
  <c r="N22" i="4"/>
  <c r="N77" i="4" s="1"/>
  <c r="R12" i="15" s="1"/>
  <c r="R19" i="15" s="1"/>
  <c r="Q35" i="13" l="1"/>
  <c r="R36" i="15"/>
  <c r="R12" i="6"/>
  <c r="R19" i="6" s="1"/>
  <c r="R11" i="13"/>
  <c r="R18" i="13" s="1"/>
  <c r="N37" i="6"/>
  <c r="O36" i="6"/>
  <c r="O22" i="4"/>
  <c r="O77" i="4" s="1"/>
  <c r="S12" i="15" s="1"/>
  <c r="S19" i="15" s="1"/>
  <c r="R35" i="13" l="1"/>
  <c r="S36" i="15"/>
  <c r="S12" i="6"/>
  <c r="S19" i="6" s="1"/>
  <c r="S11" i="13"/>
  <c r="S18" i="13" s="1"/>
  <c r="O37" i="6"/>
  <c r="P36" i="6"/>
  <c r="P22" i="4"/>
  <c r="P77" i="4" s="1"/>
  <c r="T12" i="15" s="1"/>
  <c r="T19" i="15" s="1"/>
  <c r="S35" i="13" l="1"/>
  <c r="T36" i="15"/>
  <c r="T12" i="6"/>
  <c r="T19" i="6" s="1"/>
  <c r="T11" i="13"/>
  <c r="T18" i="13" s="1"/>
  <c r="P37" i="6"/>
  <c r="Q36" i="6"/>
  <c r="Q22" i="4"/>
  <c r="Q77" i="4" s="1"/>
  <c r="U12" i="15" s="1"/>
  <c r="U19" i="15" s="1"/>
  <c r="T35" i="13" l="1"/>
  <c r="U12" i="6"/>
  <c r="U19" i="6" s="1"/>
  <c r="U11" i="13"/>
  <c r="U18" i="13" s="1"/>
  <c r="R36" i="6"/>
  <c r="Q37" i="6"/>
  <c r="R22" i="4"/>
  <c r="R77" i="4" s="1"/>
  <c r="V12" i="15" s="1"/>
  <c r="V19" i="15" s="1"/>
  <c r="V12" i="6" l="1"/>
  <c r="V19" i="6" s="1"/>
  <c r="V11" i="13"/>
  <c r="V18" i="13" s="1"/>
  <c r="S36" i="6"/>
  <c r="R37" i="6"/>
  <c r="S22" i="4"/>
  <c r="S77" i="4" s="1"/>
  <c r="W12" i="15" s="1"/>
  <c r="W19" i="15" s="1"/>
  <c r="W12" i="6" l="1"/>
  <c r="W19" i="6" s="1"/>
  <c r="W11" i="13"/>
  <c r="W18" i="13" s="1"/>
  <c r="S37" i="6"/>
  <c r="T36" i="6"/>
  <c r="T22" i="4"/>
  <c r="T77" i="4" s="1"/>
  <c r="X12" i="15" s="1"/>
  <c r="X19" i="15" s="1"/>
  <c r="X12" i="6" l="1"/>
  <c r="X19" i="6" s="1"/>
  <c r="X11" i="13"/>
  <c r="X18" i="13" s="1"/>
  <c r="T37" i="6"/>
  <c r="U22" i="4"/>
  <c r="U77" i="4" s="1"/>
  <c r="Y12" i="15" s="1"/>
  <c r="Y19" i="15" s="1"/>
  <c r="Y12" i="6" l="1"/>
  <c r="Y19" i="6" s="1"/>
  <c r="Y11" i="13"/>
  <c r="Y18" i="13" s="1"/>
  <c r="V22" i="4"/>
  <c r="V77" i="4" s="1"/>
  <c r="Z12" i="15" s="1"/>
  <c r="Z19" i="15" s="1"/>
  <c r="Z12" i="6" l="1"/>
  <c r="Z19" i="6" s="1"/>
  <c r="Z11" i="13"/>
  <c r="Z18" i="13" s="1"/>
  <c r="W22" i="4"/>
  <c r="W77" i="4" s="1"/>
  <c r="AA12" i="15" s="1"/>
  <c r="AA19" i="15" s="1"/>
  <c r="AA12" i="6" l="1"/>
  <c r="AA19" i="6" s="1"/>
  <c r="AA11" i="13"/>
  <c r="AA18" i="13" s="1"/>
  <c r="X22" i="4"/>
  <c r="X77" i="4" s="1"/>
  <c r="AB12" i="15" s="1"/>
  <c r="AB19" i="15" s="1"/>
  <c r="AB12" i="6" l="1"/>
  <c r="AB19" i="6" s="1"/>
  <c r="AB11" i="13"/>
  <c r="AB18" i="13" s="1"/>
  <c r="Y22" i="4"/>
  <c r="Y77" i="4" s="1"/>
  <c r="AC12" i="15" s="1"/>
  <c r="AC19" i="15" l="1"/>
  <c r="AG12" i="15"/>
  <c r="AG19" i="15" s="1"/>
  <c r="AC12" i="6"/>
  <c r="AG12" i="6" s="1"/>
  <c r="AG19" i="6" s="1"/>
  <c r="AC11" i="13"/>
  <c r="AA22" i="4"/>
  <c r="AA77" i="4" s="1"/>
  <c r="AH12" i="15" l="1"/>
  <c r="AH19" i="15" s="1"/>
  <c r="D26" i="11"/>
  <c r="D37" i="11" s="1"/>
  <c r="AC19" i="6"/>
  <c r="AG11" i="13"/>
  <c r="AC18" i="13"/>
  <c r="AH12" i="6"/>
  <c r="AH19" i="6" s="1"/>
  <c r="AC22" i="4"/>
  <c r="AC77" i="4" s="1"/>
  <c r="D42" i="11" l="1"/>
  <c r="D43" i="11" s="1"/>
  <c r="AH11" i="13"/>
  <c r="AH18" i="13" s="1"/>
  <c r="AG18" i="13"/>
  <c r="D50" i="11" l="1"/>
  <c r="D55" i="11" s="1"/>
  <c r="D57" i="11" s="1"/>
  <c r="AU13" i="14"/>
  <c r="G13" i="14"/>
  <c r="AW140" i="12" l="1"/>
  <c r="I140" i="12"/>
  <c r="AX140" i="12" s="1"/>
  <c r="AY140" i="12" s="1"/>
  <c r="AW1405" i="12"/>
  <c r="I1405" i="12"/>
  <c r="Y1404" i="12"/>
  <c r="AW1404" i="12" s="1"/>
  <c r="I1404" i="12" l="1"/>
  <c r="Y1403" i="12"/>
  <c r="AW1403" i="12" l="1"/>
  <c r="Y50" i="12"/>
  <c r="I1403" i="12"/>
  <c r="AX1403" i="12" s="1"/>
  <c r="AY1403" i="12" s="1"/>
  <c r="Y12" i="12" l="1"/>
  <c r="AW12" i="12" s="1"/>
  <c r="U23" i="15"/>
  <c r="U22" i="13"/>
  <c r="I50" i="12"/>
  <c r="I12" i="12" s="1"/>
  <c r="I11" i="12" s="1"/>
  <c r="U23" i="6"/>
  <c r="AW50" i="12"/>
  <c r="U57" i="15" l="1"/>
  <c r="U58" i="15" s="1"/>
  <c r="U34" i="15"/>
  <c r="AG23" i="15"/>
  <c r="U52" i="6"/>
  <c r="U53" i="6" s="1"/>
  <c r="U58" i="6"/>
  <c r="U59" i="6"/>
  <c r="AG59" i="6" s="1"/>
  <c r="AG23" i="6"/>
  <c r="U34" i="6"/>
  <c r="AG22" i="13"/>
  <c r="U33" i="13"/>
  <c r="U35" i="13" s="1"/>
  <c r="V35" i="13" s="1"/>
  <c r="W35" i="13" s="1"/>
  <c r="X35" i="13" s="1"/>
  <c r="Y35" i="13" s="1"/>
  <c r="Z35" i="13" s="1"/>
  <c r="AA35" i="13" s="1"/>
  <c r="AB35" i="13" s="1"/>
  <c r="AC35" i="13" s="1"/>
  <c r="AD35" i="13" s="1"/>
  <c r="AE35" i="13" s="1"/>
  <c r="AF35" i="13" s="1"/>
  <c r="U56" i="13"/>
  <c r="U57" i="13" s="1"/>
  <c r="AG57" i="15" l="1"/>
  <c r="AG58" i="15" s="1"/>
  <c r="AH23" i="15"/>
  <c r="AH34" i="15" s="1"/>
  <c r="AG34" i="15"/>
  <c r="AG36" i="15" s="1"/>
  <c r="U36" i="15"/>
  <c r="V36" i="15" s="1"/>
  <c r="W36" i="15" s="1"/>
  <c r="X36" i="15" s="1"/>
  <c r="Y36" i="15" s="1"/>
  <c r="Z36" i="15" s="1"/>
  <c r="AA36" i="15" s="1"/>
  <c r="AB36" i="15" s="1"/>
  <c r="AC36" i="15" s="1"/>
  <c r="AD36" i="15" s="1"/>
  <c r="AE36" i="15" s="1"/>
  <c r="AF36" i="15" s="1"/>
  <c r="AG34" i="6"/>
  <c r="AG36" i="6" s="1"/>
  <c r="AH36" i="6" s="1"/>
  <c r="U36" i="6"/>
  <c r="AG52" i="6"/>
  <c r="AG53" i="6" s="1"/>
  <c r="AH23" i="6"/>
  <c r="AH34" i="6" s="1"/>
  <c r="AG33" i="13"/>
  <c r="AG35" i="13" s="1"/>
  <c r="U60" i="6"/>
  <c r="AH22" i="13"/>
  <c r="AH33" i="13" s="1"/>
  <c r="AG56" i="13"/>
  <c r="AG57" i="13" s="1"/>
  <c r="U61" i="6" l="1"/>
  <c r="U64" i="6" s="1"/>
  <c r="V64" i="6" s="1"/>
  <c r="W64" i="6" s="1"/>
  <c r="X64" i="6" s="1"/>
  <c r="Y64" i="6" s="1"/>
  <c r="Z64" i="6" s="1"/>
  <c r="AA64" i="6" s="1"/>
  <c r="AB64" i="6" s="1"/>
  <c r="AC64" i="6" s="1"/>
  <c r="AD64" i="6" s="1"/>
  <c r="AE64" i="6" s="1"/>
  <c r="AF64" i="6" s="1"/>
  <c r="V36" i="6"/>
  <c r="AG60" i="6" l="1"/>
  <c r="U37" i="6"/>
  <c r="W36" i="6"/>
  <c r="V37" i="6"/>
  <c r="X36" i="6" l="1"/>
  <c r="W37" i="6"/>
  <c r="X37" i="6" l="1"/>
  <c r="Y36" i="6"/>
  <c r="Z36" i="6" l="1"/>
  <c r="Y37" i="6"/>
  <c r="Z37" i="6" l="1"/>
  <c r="AA36" i="6"/>
  <c r="AA37" i="6" l="1"/>
  <c r="AB36" i="6"/>
  <c r="AB37" i="6" l="1"/>
  <c r="AC36" i="6"/>
  <c r="AC37" i="6" l="1"/>
  <c r="AD36" i="6"/>
  <c r="AE36" i="6" l="1"/>
  <c r="AD37" i="6"/>
  <c r="AF36" i="6" l="1"/>
  <c r="AF37" i="6" s="1"/>
  <c r="AE37" i="6"/>
  <c r="H73" i="12"/>
  <c r="AX73" i="12" s="1"/>
  <c r="AY73" i="12" s="1"/>
  <c r="AX92" i="12"/>
  <c r="H50" i="12" l="1"/>
  <c r="AX50" i="12" s="1"/>
  <c r="H12" i="12" l="1"/>
  <c r="H11" i="12" s="1"/>
  <c r="I9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jorge_valdes@redsisjm.com</author>
  </authors>
  <commentList>
    <comment ref="F39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jorge_valdes@redsisjm.com:</t>
        </r>
        <r>
          <rPr>
            <sz val="9"/>
            <color indexed="81"/>
            <rFont val="Tahoma"/>
            <family val="2"/>
          </rPr>
          <t xml:space="preserve">
YA INCLUYE IVA
</t>
        </r>
      </text>
    </comment>
  </commentList>
</comments>
</file>

<file path=xl/sharedStrings.xml><?xml version="1.0" encoding="utf-8"?>
<sst xmlns="http://schemas.openxmlformats.org/spreadsheetml/2006/main" count="7991" uniqueCount="1759">
  <si>
    <t>Pagado al dia de hoy</t>
  </si>
  <si>
    <t>Por pagar de lo vendido</t>
  </si>
  <si>
    <t>Por recibir mensualmente de lo vendido</t>
  </si>
  <si>
    <t>Ventas Intersocios</t>
  </si>
  <si>
    <t>Pagado en Anticipo 10%</t>
  </si>
  <si>
    <t>Por pagar en mensualidades 10%</t>
  </si>
  <si>
    <t>Por pagar en finiquito 80%</t>
  </si>
  <si>
    <t>Ventas futuras</t>
  </si>
  <si>
    <t>Tipo de venta</t>
  </si>
  <si>
    <t>Ventas Dptos Al dia de hoy</t>
  </si>
  <si>
    <t>Montos de VENTA</t>
  </si>
  <si>
    <t>Pagado de mensualidades</t>
  </si>
  <si>
    <t>Por pagar de las mensualidades</t>
  </si>
  <si>
    <t>Tipo</t>
  </si>
  <si>
    <t>m2</t>
  </si>
  <si>
    <t>PLANTA BAJA</t>
  </si>
  <si>
    <t>SEGUNDO NIVEL</t>
  </si>
  <si>
    <t>OFICINAS</t>
  </si>
  <si>
    <t>N4 al N5</t>
  </si>
  <si>
    <t>BODEGAS</t>
  </si>
  <si>
    <t>S2, S1, E2, E3, E4</t>
  </si>
  <si>
    <t>DPTOS</t>
  </si>
  <si>
    <t>90 DEPARTAMENTOS</t>
  </si>
  <si>
    <t>Crédito</t>
  </si>
  <si>
    <t>Iva</t>
  </si>
  <si>
    <t>CLIENTE</t>
  </si>
  <si>
    <t>ATN</t>
  </si>
  <si>
    <t>Lineamientos</t>
  </si>
  <si>
    <t>PROYECTO</t>
  </si>
  <si>
    <t xml:space="preserve">REVOLUCION </t>
  </si>
  <si>
    <t>CUS</t>
  </si>
  <si>
    <t>10v</t>
  </si>
  <si>
    <t>UBICACIÓN</t>
  </si>
  <si>
    <t>COS</t>
  </si>
  <si>
    <t>M2 TERRENO</t>
  </si>
  <si>
    <t>FECHA</t>
  </si>
  <si>
    <t>PROPUESTA:</t>
  </si>
  <si>
    <t>PRESUPUESTO DE OBRA PARAMETRICO</t>
  </si>
  <si>
    <t>VENTA DE AREAS</t>
  </si>
  <si>
    <t>RENGLON</t>
  </si>
  <si>
    <t>CONCEPTO</t>
  </si>
  <si>
    <t>UNIDAD</t>
  </si>
  <si>
    <t>CANTIDAD</t>
  </si>
  <si>
    <t>P. UNITARIO</t>
  </si>
  <si>
    <t>IMPORTE</t>
  </si>
  <si>
    <t>M2</t>
  </si>
  <si>
    <t>PRECIO /M2</t>
  </si>
  <si>
    <t xml:space="preserve">IVA aplicado </t>
  </si>
  <si>
    <t>Venta total</t>
  </si>
  <si>
    <t>PRESUPUESTO PARAMÉTRICO PROYECTO REVOLUCION</t>
  </si>
  <si>
    <t>PARTICIPACION POR ESPECIALIDAD SEGÚN M2 CONSTRUCCION</t>
  </si>
  <si>
    <t>COMERCIAL</t>
  </si>
  <si>
    <t>COMERCIO</t>
  </si>
  <si>
    <t>VIVIENDA</t>
  </si>
  <si>
    <t>RESTAURANTES</t>
  </si>
  <si>
    <t>1.-</t>
  </si>
  <si>
    <t>PERMISOS DE CONSTRUCCION/PROYECTO</t>
  </si>
  <si>
    <t>TERRAZA REST</t>
  </si>
  <si>
    <t>Mecanica de Suelos</t>
  </si>
  <si>
    <t>lote</t>
  </si>
  <si>
    <t>Estudio de Impacto Vial</t>
  </si>
  <si>
    <t>Estudio Hidrologico</t>
  </si>
  <si>
    <t>Estudio Geologico</t>
  </si>
  <si>
    <t>Estudio Analisis de riesgo Proteccion Civil</t>
  </si>
  <si>
    <t>Estudio de Estabilidad de Taludes</t>
  </si>
  <si>
    <t>Estudio de Impacto Ambiental (M.I.A.)</t>
  </si>
  <si>
    <t>Aportaciones a Dependencias</t>
  </si>
  <si>
    <t>Proyecto Arquitectonico/Ejecutivo</t>
  </si>
  <si>
    <t>RESUMEN</t>
  </si>
  <si>
    <t>Ingenierias</t>
  </si>
  <si>
    <t>TOTAL VENTAS</t>
  </si>
  <si>
    <t>IVA PAGADO COMISIONES</t>
  </si>
  <si>
    <t>Gestoria y Tramites</t>
  </si>
  <si>
    <t>COMISION VIVIENDA</t>
  </si>
  <si>
    <t>INCLUIDO</t>
  </si>
  <si>
    <t>COMISION COMERCIAL</t>
  </si>
  <si>
    <t>2.-</t>
  </si>
  <si>
    <t>CONSTRUCCIÓN.</t>
  </si>
  <si>
    <t>IVA a comercial</t>
  </si>
  <si>
    <t>TOTAL DE INVERSION</t>
  </si>
  <si>
    <t>Area Habitacional</t>
  </si>
  <si>
    <t xml:space="preserve">UTILIDAD PROYECTO </t>
  </si>
  <si>
    <t>Area Comercial</t>
  </si>
  <si>
    <t>Total de m2</t>
  </si>
  <si>
    <t>IVA PAGADO</t>
  </si>
  <si>
    <t>IVA COBRADO</t>
  </si>
  <si>
    <t>3.-</t>
  </si>
  <si>
    <t>VARIOS</t>
  </si>
  <si>
    <t>Publicidad</t>
  </si>
  <si>
    <t>Legal</t>
  </si>
  <si>
    <t>Imprevistos</t>
  </si>
  <si>
    <t>porcentaje</t>
  </si>
  <si>
    <t>Developer Fee</t>
  </si>
  <si>
    <t>Costo Financiero</t>
  </si>
  <si>
    <t>PRO-RATA</t>
  </si>
  <si>
    <t>Gerencia de obra Interna</t>
  </si>
  <si>
    <t>VENTAS</t>
  </si>
  <si>
    <t>%</t>
  </si>
  <si>
    <t>VALOR/TIERRA</t>
  </si>
  <si>
    <t>Preliminares de obra</t>
  </si>
  <si>
    <t>OFICINA</t>
  </si>
  <si>
    <t>4.-</t>
  </si>
  <si>
    <t>TERRENO</t>
  </si>
  <si>
    <t xml:space="preserve">Terreno </t>
  </si>
  <si>
    <t>5.-</t>
  </si>
  <si>
    <t>COMISIONES</t>
  </si>
  <si>
    <t>Comisión Vivienda</t>
  </si>
  <si>
    <t>Comisión Comercial</t>
  </si>
  <si>
    <t>TIERRA</t>
  </si>
  <si>
    <t>ACCIONISTA</t>
  </si>
  <si>
    <t>%  PARTICIPACION</t>
  </si>
  <si>
    <t>$ TIERRA</t>
  </si>
  <si>
    <t>$ UTILIDAD</t>
  </si>
  <si>
    <t>Total Utilidad</t>
  </si>
  <si>
    <t>RENTABILIDAD</t>
  </si>
  <si>
    <t>Necesidades</t>
  </si>
  <si>
    <t>Credito</t>
  </si>
  <si>
    <t>Venta de OF</t>
  </si>
  <si>
    <t>Lo que falta por vender al 80%</t>
  </si>
  <si>
    <t>anticipo</t>
  </si>
  <si>
    <t>parcialidades</t>
  </si>
  <si>
    <t>Forma de solicitar el anticipo del credito</t>
  </si>
  <si>
    <t>Unidades</t>
  </si>
  <si>
    <t>Construccion</t>
  </si>
  <si>
    <t>Tramites y proyecto e ingenierias</t>
  </si>
  <si>
    <t>Comision de venta vivienda</t>
  </si>
  <si>
    <t>Estado de cuenta</t>
  </si>
  <si>
    <t>Importe</t>
  </si>
  <si>
    <t>Subtotal</t>
  </si>
  <si>
    <t>Credito PUENTE</t>
  </si>
  <si>
    <t>Importe en Banco Cuenta 019</t>
  </si>
  <si>
    <t>Vendido por recibir en mensualidades</t>
  </si>
  <si>
    <t>Por recibir Dptos socios 20%</t>
  </si>
  <si>
    <t>Comercio 100%</t>
  </si>
  <si>
    <t>Oficinas 100%</t>
  </si>
  <si>
    <t>Vivienda 100%</t>
  </si>
  <si>
    <t>ESQUEMAS DE PAGO TRADICIONALES</t>
  </si>
  <si>
    <t>ESQUEMAS DE PAGO</t>
  </si>
  <si>
    <t>DESCUENTO</t>
  </si>
  <si>
    <t>ENGANCHE</t>
  </si>
  <si>
    <t>FINANCIADO</t>
  </si>
  <si>
    <t>ESCRITURACION</t>
  </si>
  <si>
    <t>TOTAL</t>
  </si>
  <si>
    <t>Contado</t>
  </si>
  <si>
    <t>Construcción</t>
  </si>
  <si>
    <t>PLAZOS</t>
  </si>
  <si>
    <t xml:space="preserve">FINANCIADO: </t>
  </si>
  <si>
    <t>Sera a un plazo no mayor a 24 mensualidades o bien a la fecha de entrega del inmueble</t>
  </si>
  <si>
    <t>ESCRITURACION:</t>
  </si>
  <si>
    <t>Sera a la entrega del inmueble.</t>
  </si>
  <si>
    <t>FORMA DE PAGO:</t>
  </si>
  <si>
    <t>Se establecera que sera mediante transferencia electronica o bien con cheque bancario a nombre de DESARROLLOS DAGS S.A. de C.V.</t>
  </si>
  <si>
    <t>$ unidad prom</t>
  </si>
  <si>
    <t>Enganche</t>
  </si>
  <si>
    <t>Financiado</t>
  </si>
  <si>
    <t>Finiquito</t>
  </si>
  <si>
    <t># unidades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</si>
  <si>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</si>
  <si>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</si>
  <si>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</si>
  <si>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</si>
  <si>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</si>
  <si>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</si>
  <si>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</si>
  <si>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</si>
  <si>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</si>
  <si>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</si>
  <si>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</si>
  <si>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</si>
  <si>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MES 13</t>
  </si>
  <si>
    <t>MES 14</t>
  </si>
  <si>
    <t>MES 15</t>
  </si>
  <si>
    <t>MES 16</t>
  </si>
  <si>
    <t>MES 17</t>
  </si>
  <si>
    <t>MES 18</t>
  </si>
  <si>
    <t>MES 19</t>
  </si>
  <si>
    <t>MES 20</t>
  </si>
  <si>
    <t>MES 21</t>
  </si>
  <si>
    <t>MES 22</t>
  </si>
  <si>
    <t>MES 23</t>
  </si>
  <si>
    <t>MES 24</t>
  </si>
  <si>
    <t>FINIQUITO</t>
  </si>
  <si>
    <t>COMISION DE VENTA</t>
  </si>
  <si>
    <t>INGRESOS</t>
  </si>
  <si>
    <t>Ejercicio: La venta de 3 Dptos por mes en el esquema de CREDITO</t>
  </si>
  <si>
    <t>Disponibles</t>
  </si>
  <si>
    <t>Ejercicio: La venta de 2 Oficinas por mes en el esquema de CREDITO</t>
  </si>
  <si>
    <t>AL 50%</t>
  </si>
  <si>
    <t>Costo /m2</t>
  </si>
  <si>
    <t>M2 Rentable</t>
  </si>
  <si>
    <t>Importe SIN IVA</t>
  </si>
  <si>
    <t>Flujo de Efectivo del Proyecto</t>
  </si>
  <si>
    <t>AÑO</t>
  </si>
  <si>
    <t>Proyecto: LIVO</t>
  </si>
  <si>
    <t>TOTALES</t>
  </si>
  <si>
    <t>ANTERIOR</t>
  </si>
  <si>
    <t>Aportaciones de capital</t>
  </si>
  <si>
    <t>Aportacion Terreno</t>
  </si>
  <si>
    <t>Anticipo Puente</t>
  </si>
  <si>
    <t>Ministraciones</t>
  </si>
  <si>
    <t>TOTAL INGRESOS</t>
  </si>
  <si>
    <t>EGRESOS</t>
  </si>
  <si>
    <t>Terreno</t>
  </si>
  <si>
    <t>Gastos Legales</t>
  </si>
  <si>
    <t>Gastos de administración</t>
  </si>
  <si>
    <t>Gastos de comercialización</t>
  </si>
  <si>
    <t xml:space="preserve">Pago intereses crédito </t>
  </si>
  <si>
    <t>Amortización crédito</t>
  </si>
  <si>
    <t>TOTAL EGRESOS</t>
  </si>
  <si>
    <t>Costo de Tierra</t>
  </si>
  <si>
    <t>REPRESENTANTE LEGAL</t>
  </si>
  <si>
    <t>Hard Cost</t>
  </si>
  <si>
    <t>Soft Cost</t>
  </si>
  <si>
    <t>Monto total del proyecto</t>
  </si>
  <si>
    <t>Crédito solicitado</t>
  </si>
  <si>
    <t>NOMBRE Y FIRMA</t>
  </si>
  <si>
    <t>Proyecto:</t>
  </si>
  <si>
    <t>LIVO - WBS</t>
  </si>
  <si>
    <t>Ubicación:</t>
  </si>
  <si>
    <t>Av. Revolución 108, Col. Buenos Aires, Monterrey. N. L. 64800</t>
  </si>
  <si>
    <t>Partida:</t>
  </si>
  <si>
    <t>Formación de Presupuesto Base</t>
  </si>
  <si>
    <t>Metros cuadrados de construcción</t>
  </si>
  <si>
    <t>Metros cuadrados vendibles</t>
  </si>
  <si>
    <t>Cve</t>
  </si>
  <si>
    <t>Descripción</t>
  </si>
  <si>
    <t>Flujo</t>
  </si>
  <si>
    <t>Capítulo</t>
  </si>
  <si>
    <t>Subcapítulo</t>
  </si>
  <si>
    <t>A2</t>
  </si>
  <si>
    <t>CONSTRUCCIÓN</t>
  </si>
  <si>
    <t>Nivel 3</t>
  </si>
  <si>
    <t>A2.1</t>
  </si>
  <si>
    <t>PREELIMINARES DE OBRA</t>
  </si>
  <si>
    <t>Nivel 4</t>
  </si>
  <si>
    <t>A2.1.1</t>
  </si>
  <si>
    <t>Caseta de obra</t>
  </si>
  <si>
    <t>A2.1.2</t>
  </si>
  <si>
    <t>Instalación de oficina de obra</t>
  </si>
  <si>
    <t>A2.1.3</t>
  </si>
  <si>
    <t>Servicios de oficina en campo</t>
  </si>
  <si>
    <t>A2.1.4</t>
  </si>
  <si>
    <t>Laboratorio de calidad</t>
  </si>
  <si>
    <t>A2.1.5</t>
  </si>
  <si>
    <t>Topografía de obra</t>
  </si>
  <si>
    <t>A2.1.6</t>
  </si>
  <si>
    <t>Consultorías</t>
  </si>
  <si>
    <t>A2.1.7</t>
  </si>
  <si>
    <t>Papelería y equipo de cómputo</t>
  </si>
  <si>
    <t>A2.1.8</t>
  </si>
  <si>
    <t>Bodegas y almacenes</t>
  </si>
  <si>
    <t>A2.1.9</t>
  </si>
  <si>
    <t>Seguridad y Vigilancia patrimonial</t>
  </si>
  <si>
    <t>A2.1.10</t>
  </si>
  <si>
    <t>Energía Eléctrica en obra</t>
  </si>
  <si>
    <t>A2.1.11</t>
  </si>
  <si>
    <t>Agua en obra</t>
  </si>
  <si>
    <t>A2.1.12</t>
  </si>
  <si>
    <t>Telefonía e internet</t>
  </si>
  <si>
    <t>A2.1.13</t>
  </si>
  <si>
    <t>Iluminación</t>
  </si>
  <si>
    <t>A2.1.14</t>
  </si>
  <si>
    <t>Grúa Torre</t>
  </si>
  <si>
    <t>A2.1.15</t>
  </si>
  <si>
    <t>Elevador de Personal</t>
  </si>
  <si>
    <t>A2.1.16</t>
  </si>
  <si>
    <t>Subestación Provisional</t>
  </si>
  <si>
    <t>A2.1.17</t>
  </si>
  <si>
    <t>Tapiales</t>
  </si>
  <si>
    <t>A2.1.18</t>
  </si>
  <si>
    <t>Malla anti caídos</t>
  </si>
  <si>
    <t>A2.1.19</t>
  </si>
  <si>
    <t>Permisos y colados nocturnos</t>
  </si>
  <si>
    <t>A2.2</t>
  </si>
  <si>
    <t>PERSONAL DE PROYECTO</t>
  </si>
  <si>
    <t>A2.3</t>
  </si>
  <si>
    <t>A2.3.1</t>
  </si>
  <si>
    <t>EXCAVACIÓN Y RETENCIÓN DE TALUDES</t>
  </si>
  <si>
    <t>Nivel 5</t>
  </si>
  <si>
    <t>A2.3.1.1</t>
  </si>
  <si>
    <t>EXCAVACIONES EN SOTANOS</t>
  </si>
  <si>
    <t>A2.3.1.2</t>
  </si>
  <si>
    <t>TALUD PONIENTE 61.40ml x 9.40m</t>
  </si>
  <si>
    <t>A2.3.1.3</t>
  </si>
  <si>
    <t>TALUD NORTE 52.00ml x 9.40m</t>
  </si>
  <si>
    <t>A2.3.1.4</t>
  </si>
  <si>
    <t>TALUD ORIENTE 95.50ml x 9.40m</t>
  </si>
  <si>
    <t>A2.3.1.5</t>
  </si>
  <si>
    <t>TALUD SUR 40.75ml X 9.40m</t>
  </si>
  <si>
    <t>A2.3.1.6</t>
  </si>
  <si>
    <t>EXTRACCIÓN DE EXCAVADORA</t>
  </si>
  <si>
    <t>A2.3.2</t>
  </si>
  <si>
    <t>CIMENTACIÓN</t>
  </si>
  <si>
    <t>A2.3.2.1</t>
  </si>
  <si>
    <t>PILAS Y CABEZALES</t>
  </si>
  <si>
    <t>A2.3.2.2</t>
  </si>
  <si>
    <t>TRABES DE LIGA</t>
  </si>
  <si>
    <t>A2.3.2.3</t>
  </si>
  <si>
    <t>MUROS DE CONTENCIÓN</t>
  </si>
  <si>
    <t>A2.3.2.4</t>
  </si>
  <si>
    <t>CISTERNAS</t>
  </si>
  <si>
    <t>A2.3.3</t>
  </si>
  <si>
    <t>ESTRUCTURA</t>
  </si>
  <si>
    <t>A2.3.3.1</t>
  </si>
  <si>
    <t>ESTRUCTURA SÓTANOS</t>
  </si>
  <si>
    <t>Nivel 6</t>
  </si>
  <si>
    <t>A2.3.3.1.1</t>
  </si>
  <si>
    <t>Estructura Sótanos-S-1-Comercial/Oficinas</t>
  </si>
  <si>
    <t>A2.3.3.1.2</t>
  </si>
  <si>
    <t>Estructura Sótanos-S-2-Comercial/Oficinas</t>
  </si>
  <si>
    <t>A2.3.3.2</t>
  </si>
  <si>
    <t>ESTRUCTURA LOCALES COMERCIALES Y OFICINAS</t>
  </si>
  <si>
    <t>A2.3.3.2.1</t>
  </si>
  <si>
    <t>Estructura PB-Comercial/Oficinas</t>
  </si>
  <si>
    <t>A2.3.3.2.2</t>
  </si>
  <si>
    <t>Estructura N1-Comercial/Oficinas</t>
  </si>
  <si>
    <t>A2.3.3.2.3</t>
  </si>
  <si>
    <t>Estructura N2-Comercial/Oficinas</t>
  </si>
  <si>
    <t>A2.3.3.2.4</t>
  </si>
  <si>
    <t>Estructura N3-Comercial/Oficinas</t>
  </si>
  <si>
    <t>A2.3.3.2.5</t>
  </si>
  <si>
    <t>Estructura N4-Comercial/Oficinas</t>
  </si>
  <si>
    <t>A2.3.3.2.6</t>
  </si>
  <si>
    <t>Estructura N5-Comercial/Oficinas</t>
  </si>
  <si>
    <t>A2.3.3.3</t>
  </si>
  <si>
    <t>ESTRUCTURA ESTACIONAMIENTO VIVIENDA</t>
  </si>
  <si>
    <t>A2.3.3.3.1</t>
  </si>
  <si>
    <t>Estructura N1-Residencial</t>
  </si>
  <si>
    <t>A2.3.3.3.2</t>
  </si>
  <si>
    <t>Estructura N2-Residencial</t>
  </si>
  <si>
    <t>A2.3.3.3.3</t>
  </si>
  <si>
    <t>Estructura N3-Residencial</t>
  </si>
  <si>
    <t>A2.3.3.3.4</t>
  </si>
  <si>
    <t>Estructura N4-Residencial</t>
  </si>
  <si>
    <t>A2.3.3.4</t>
  </si>
  <si>
    <t>ESTRUCTURA TORRE DE VIVIENDA</t>
  </si>
  <si>
    <t>A2.3.3.4.1</t>
  </si>
  <si>
    <t>Estructura N5-Residencia</t>
  </si>
  <si>
    <t>A2.3.3.4.2</t>
  </si>
  <si>
    <t>Estructura N6-Residencial</t>
  </si>
  <si>
    <t>A2.3.3.4.3</t>
  </si>
  <si>
    <t>Estructura N7-Residencial</t>
  </si>
  <si>
    <t>A2.3.3.4.4</t>
  </si>
  <si>
    <t>Estructura N8-Residencia</t>
  </si>
  <si>
    <t>A2.3.3.4.5</t>
  </si>
  <si>
    <t>Estructura N9-Residencial</t>
  </si>
  <si>
    <t>A2.3.3.4.6</t>
  </si>
  <si>
    <t>Estructura N10-Residencial</t>
  </si>
  <si>
    <t>A2.3.3.4.7</t>
  </si>
  <si>
    <t>Estructura N11-Residencial</t>
  </si>
  <si>
    <t>A2.3.3.4.8</t>
  </si>
  <si>
    <t>Estructura N12-Residencial</t>
  </si>
  <si>
    <t>A2.3.3.4.9</t>
  </si>
  <si>
    <t>Estructura N13-Residencial</t>
  </si>
  <si>
    <t>A2.3.3.4.10</t>
  </si>
  <si>
    <t>Estructura N14-Residencial</t>
  </si>
  <si>
    <t>A2.3.3.4.11</t>
  </si>
  <si>
    <t>Estructura N15-Residencia</t>
  </si>
  <si>
    <t>A2.3.3.4.12</t>
  </si>
  <si>
    <t>Estructura N16-Residencial</t>
  </si>
  <si>
    <t>A2.3.3.4.13</t>
  </si>
  <si>
    <t>Estructura N17-Residencial</t>
  </si>
  <si>
    <t>A2.3.3.4.14</t>
  </si>
  <si>
    <t>Estructura N18-Residencia</t>
  </si>
  <si>
    <t>A2.3.3.4.15</t>
  </si>
  <si>
    <t>Estructura N19-Residencial</t>
  </si>
  <si>
    <t>A2.3.3.4.16</t>
  </si>
  <si>
    <t>Estructura N20-Residencial</t>
  </si>
  <si>
    <t>A2.3.3.4.17</t>
  </si>
  <si>
    <t>Estructura N21-Residencial</t>
  </si>
  <si>
    <t>A2.3.3.4.18</t>
  </si>
  <si>
    <t>Estructura Azotea-Residencial</t>
  </si>
  <si>
    <t>A2.3.4</t>
  </si>
  <si>
    <t>ALBAÑILERÍA</t>
  </si>
  <si>
    <t>A2.3.4.1</t>
  </si>
  <si>
    <t>ALBAÑILERÍA SÓTANOS</t>
  </si>
  <si>
    <t>A2.3.4.1.1</t>
  </si>
  <si>
    <t>Albañilería Sótanos-S-1-Comercial/Oficinas</t>
  </si>
  <si>
    <t>Nivel 7</t>
  </si>
  <si>
    <t>Escaleras de concreto</t>
  </si>
  <si>
    <t>Banquetas de 15 cms de espesor</t>
  </si>
  <si>
    <t>A2.3.4.1.2</t>
  </si>
  <si>
    <t>Albañilería Sótanos-S-2-Comercial/Oficinas</t>
  </si>
  <si>
    <t>A2.3.4.2</t>
  </si>
  <si>
    <t>ALBAÑILERÍA LOCALES COMERCIALES Y OFICINAS</t>
  </si>
  <si>
    <t>A2.3.4.2.1</t>
  </si>
  <si>
    <t>Albañilería PB-Comercial/Oficinas</t>
  </si>
  <si>
    <t>A2.3.4.2.1.1</t>
  </si>
  <si>
    <t>Muros de block en locales mezcla cortada</t>
  </si>
  <si>
    <t>A2.3.4.2.1.2</t>
  </si>
  <si>
    <t>A2.3.4.2.1.3</t>
  </si>
  <si>
    <t>Empastados 5 cms</t>
  </si>
  <si>
    <t>A2.3.4.2.2</t>
  </si>
  <si>
    <t>Albañilería N1-Comercial/Oficinas</t>
  </si>
  <si>
    <t>A2.3.4.2.3</t>
  </si>
  <si>
    <t>Albañilería N2-Comercial/Oficinas</t>
  </si>
  <si>
    <t>A2.3.4.2.3.1</t>
  </si>
  <si>
    <t>A2.3.4.2.3.2</t>
  </si>
  <si>
    <t>A2.3.4.2.3.3</t>
  </si>
  <si>
    <t>A2.3.4.2.4</t>
  </si>
  <si>
    <t>Albañilería N3-Comercial/Oficinas</t>
  </si>
  <si>
    <t>A2.3.4.2.4.1</t>
  </si>
  <si>
    <t>A2.3.4.2.4.2</t>
  </si>
  <si>
    <t>A2.3.4.2.4.3</t>
  </si>
  <si>
    <t>A2.3.4.2.5</t>
  </si>
  <si>
    <t>Albañilería N4-Comercial/Oficinas</t>
  </si>
  <si>
    <t>A2.3.4.2.5.1</t>
  </si>
  <si>
    <t>A2.3.4.2.5.2</t>
  </si>
  <si>
    <t>A2.3.4.2.5.3</t>
  </si>
  <si>
    <t>A2.3.4.2.6</t>
  </si>
  <si>
    <t>Albañilería N5-Comercial/Oficinas</t>
  </si>
  <si>
    <t>A2.3.4.3</t>
  </si>
  <si>
    <t>ALBAÑILERÍA AMENIDADES LOCALES COMERCIALES</t>
  </si>
  <si>
    <t>A2.3.4.4</t>
  </si>
  <si>
    <t>ALBAÑILERÍA ESTACIONAMIENTO VIVIENDA</t>
  </si>
  <si>
    <t>A2.3.4.4.1</t>
  </si>
  <si>
    <t>Albañilería PB-Residencial</t>
  </si>
  <si>
    <t>A2.3.4.4.1.1</t>
  </si>
  <si>
    <t>Muros de block aparente en bodegas y perimetro</t>
  </si>
  <si>
    <t>A2.3.4.4.1.2</t>
  </si>
  <si>
    <t>A2.3.4.4.1.3</t>
  </si>
  <si>
    <t>A2.3.4.4.2</t>
  </si>
  <si>
    <t>Albañilería N1-Residencial</t>
  </si>
  <si>
    <t>A2.3.4.4.2.1</t>
  </si>
  <si>
    <t>A2.3.4.4.2.2</t>
  </si>
  <si>
    <t>A2.3.4.4.2.3</t>
  </si>
  <si>
    <t>A2.3.4.4.3</t>
  </si>
  <si>
    <t>Albañilería N2-Residencial</t>
  </si>
  <si>
    <t>A2.3.4.4.3.1</t>
  </si>
  <si>
    <t>A2.3.4.4.3.2</t>
  </si>
  <si>
    <t>A2.3.4.4.3.3</t>
  </si>
  <si>
    <t>A2.3.4.4.4</t>
  </si>
  <si>
    <t>Albañilería N3-Residencial</t>
  </si>
  <si>
    <t>A2.3.4.4.4.1</t>
  </si>
  <si>
    <t>A2.3.4.4.4.2</t>
  </si>
  <si>
    <t>A2.3.4.4.4.3</t>
  </si>
  <si>
    <t>A2.3.4.5</t>
  </si>
  <si>
    <t>ALBAÑILERÍA TORRE DE VIVIENDA</t>
  </si>
  <si>
    <t>A2.3.4.5.1</t>
  </si>
  <si>
    <t>Albañilería N5-Residencia</t>
  </si>
  <si>
    <t>A2.3.4.5.1.1</t>
  </si>
  <si>
    <t>Muros de block mezcla cortada</t>
  </si>
  <si>
    <t>A2.3.4.5.1.2</t>
  </si>
  <si>
    <t>A2.3.4.5.1.3</t>
  </si>
  <si>
    <t>A2.3.4.5.2</t>
  </si>
  <si>
    <t>Albañilería N6-Residencial</t>
  </si>
  <si>
    <t>A2.3.4.5.2.1</t>
  </si>
  <si>
    <t>A2.3.4.5.2.2</t>
  </si>
  <si>
    <t>A2.3.4.5.2.3</t>
  </si>
  <si>
    <t>A2.3.4.5.3</t>
  </si>
  <si>
    <t>Albañilería N7-Residencial</t>
  </si>
  <si>
    <t>A2.3.4.5.3.1</t>
  </si>
  <si>
    <t>A2.3.4.5.3.2</t>
  </si>
  <si>
    <t>A2.3.4.5.3.3</t>
  </si>
  <si>
    <t>A2.3.4.5.4</t>
  </si>
  <si>
    <t>Albañilería N8-Residencia</t>
  </si>
  <si>
    <t>A2.3.4.5.4.1</t>
  </si>
  <si>
    <t>A2.3.4.5.4.2</t>
  </si>
  <si>
    <t>A2.3.4.5.4.3</t>
  </si>
  <si>
    <t>A2.3.4.5.5</t>
  </si>
  <si>
    <t>Albañilería N9-Residencial</t>
  </si>
  <si>
    <t>A2.3.4.5.5.1</t>
  </si>
  <si>
    <t>A2.3.4.5.5.2</t>
  </si>
  <si>
    <t>A2.3.4.5.5.3</t>
  </si>
  <si>
    <t>A2.3.4.5.6</t>
  </si>
  <si>
    <t>Albañilería N10-Residencial</t>
  </si>
  <si>
    <t>A2.3.4.5.6.1</t>
  </si>
  <si>
    <t>A2.3.4.5.6.2</t>
  </si>
  <si>
    <t>A2.3.4.5.6.3</t>
  </si>
  <si>
    <t>A2.3.4.5.7</t>
  </si>
  <si>
    <t>Albañilería N11-Residencial</t>
  </si>
  <si>
    <t>A2.3.4.5.7.1</t>
  </si>
  <si>
    <t>A2.3.4.5.7.2</t>
  </si>
  <si>
    <t>A2.3.4.5.7.3</t>
  </si>
  <si>
    <t>A2.3.4.5.8</t>
  </si>
  <si>
    <t>Albañilería N12-Residencial</t>
  </si>
  <si>
    <t>A2.3.4.5.8.1</t>
  </si>
  <si>
    <t>A2.3.4.5.8.2</t>
  </si>
  <si>
    <t>A2.3.4.5.8.3</t>
  </si>
  <si>
    <t>A2.3.4.5.9</t>
  </si>
  <si>
    <t>Albañilería N13-Residencial</t>
  </si>
  <si>
    <t>A2.3.4.5.9.1</t>
  </si>
  <si>
    <t>A2.3.4.5.9.2</t>
  </si>
  <si>
    <t>A2.3.4.5.9.3</t>
  </si>
  <si>
    <t>A2.3.4.5.10</t>
  </si>
  <si>
    <t>Albañilería N14-Residencial</t>
  </si>
  <si>
    <t>A2.3.4.5.10.1</t>
  </si>
  <si>
    <t>A2.3.4.5.10.2</t>
  </si>
  <si>
    <t>A2.3.4.5.10.3</t>
  </si>
  <si>
    <t>A2.3.4.5.11</t>
  </si>
  <si>
    <t>Albañilería N15-Residencia</t>
  </si>
  <si>
    <t>A2.3.4.5.11.1</t>
  </si>
  <si>
    <t>A2.3.4.5.11.2</t>
  </si>
  <si>
    <t>A2.3.4.5.11.3</t>
  </si>
  <si>
    <t>A2.3.4.5.12</t>
  </si>
  <si>
    <t>Albañilería N16-Residencial</t>
  </si>
  <si>
    <t>A2.3.4.5.12.1</t>
  </si>
  <si>
    <t>A2.3.4.5.12.2</t>
  </si>
  <si>
    <t>A2.3.4.5.12.3</t>
  </si>
  <si>
    <t>A2.3.4.5.13</t>
  </si>
  <si>
    <t>Albañilería N17-Residencial</t>
  </si>
  <si>
    <t>A2.3.4.5.13.1</t>
  </si>
  <si>
    <t>A2.3.4.5.13.2</t>
  </si>
  <si>
    <t>A2.3.4.5.13.3</t>
  </si>
  <si>
    <t>A2.3.4.5.14</t>
  </si>
  <si>
    <t>Albañilería N18-Residencia</t>
  </si>
  <si>
    <t>A2.3.4.5.14.1</t>
  </si>
  <si>
    <t>A2.3.4.5.14.2</t>
  </si>
  <si>
    <t>A2.3.4.5.14.3</t>
  </si>
  <si>
    <t>A2.3.4.5.15</t>
  </si>
  <si>
    <t>Albañilería N19-Residencial</t>
  </si>
  <si>
    <t>A2.3.4.5.15.1</t>
  </si>
  <si>
    <t>A2.3.4.5.15.2</t>
  </si>
  <si>
    <t>A2.3.4.5.15.3</t>
  </si>
  <si>
    <t>A2.3.4.5.16</t>
  </si>
  <si>
    <t>Albañilería N20-Residencial</t>
  </si>
  <si>
    <t>A2.3.4.5.16.1</t>
  </si>
  <si>
    <t>A2.3.4.5.16.2</t>
  </si>
  <si>
    <t>A2.3.4.5.16.3</t>
  </si>
  <si>
    <t>A2.3.4.5.17</t>
  </si>
  <si>
    <t>Albañilería N21-Residencial</t>
  </si>
  <si>
    <t>A2.3.4.5.17.1</t>
  </si>
  <si>
    <t>A2.3.4.5.17.2</t>
  </si>
  <si>
    <t>A2.3.4.5.17.3</t>
  </si>
  <si>
    <t>A2.3.4.5.18</t>
  </si>
  <si>
    <t>Albañilería Azotea-Residencial</t>
  </si>
  <si>
    <t>A2.3.4.5.18.1</t>
  </si>
  <si>
    <t>A2.3.4.5.18.2</t>
  </si>
  <si>
    <t>A2.3.4.5.18.3</t>
  </si>
  <si>
    <t>A2.3.4.5.18.4</t>
  </si>
  <si>
    <t>A2.3.4.6</t>
  </si>
  <si>
    <t>ALBAÑILERÍA AMENIDADES VIVIENDA</t>
  </si>
  <si>
    <t>A2.3.4.6.1</t>
  </si>
  <si>
    <t>Albañilería N4-Residencial</t>
  </si>
  <si>
    <t>A2.3.4.6.2</t>
  </si>
  <si>
    <t>A2.3.4.6.3</t>
  </si>
  <si>
    <t>Muros de block aparente</t>
  </si>
  <si>
    <t>A2.3.5</t>
  </si>
  <si>
    <t>ACABADOS</t>
  </si>
  <si>
    <t>A2.3.5.1</t>
  </si>
  <si>
    <t>ACABADOS SÓTANOS</t>
  </si>
  <si>
    <t>A2.3.5.1.1</t>
  </si>
  <si>
    <t>Acabados Sótanos-S-1-Comercial/Oficinas</t>
  </si>
  <si>
    <t>A2.3.5.1.2</t>
  </si>
  <si>
    <t>Acabados Sótanos-S-2-Comercial/Oficinas</t>
  </si>
  <si>
    <t>A2.3.5.2</t>
  </si>
  <si>
    <t>ACABADOS LOCALES COMERCIALES Y OFICINAS</t>
  </si>
  <si>
    <t>A2.3.5.2.1</t>
  </si>
  <si>
    <t>Acabados PB-Comercial/Oficinas</t>
  </si>
  <si>
    <t>A2.3.5.2.2</t>
  </si>
  <si>
    <t>Acabados N1-Comercial/Oficinas</t>
  </si>
  <si>
    <t>A2.3.5.2.3</t>
  </si>
  <si>
    <t>Acabados N2-Comercial/Oficinas</t>
  </si>
  <si>
    <t>A2.3.5.2.4</t>
  </si>
  <si>
    <t>Acabados N3-Comercial/Oficinas</t>
  </si>
  <si>
    <t>A2.3.5.2.5</t>
  </si>
  <si>
    <t>Acabados N4-Comercial/Oficinas</t>
  </si>
  <si>
    <t>A2.3.5.2.6</t>
  </si>
  <si>
    <t>Acabados N5-Comercial/Oficinas</t>
  </si>
  <si>
    <t>A2.3.5.3</t>
  </si>
  <si>
    <t>ACABADOS AMENIDADES LOCALES COMERCIALES</t>
  </si>
  <si>
    <t>A2.3.5.4</t>
  </si>
  <si>
    <t>ACABADOS ESTACIONAMIENTO VIVIENDA</t>
  </si>
  <si>
    <t>A2.3.5.4.1</t>
  </si>
  <si>
    <t>Acabados N1-Residencial</t>
  </si>
  <si>
    <t>A2.3.5.4.2</t>
  </si>
  <si>
    <t>Acabados N2-Residencial</t>
  </si>
  <si>
    <t>A2.3.5.4.3</t>
  </si>
  <si>
    <t>Acabados N3-Residencial</t>
  </si>
  <si>
    <t>A2.3.5.5</t>
  </si>
  <si>
    <t>ACABADOS TORRE DE VIVIENDA</t>
  </si>
  <si>
    <t>A2.3.5.5.1</t>
  </si>
  <si>
    <t>Acabados N5-Residencia</t>
  </si>
  <si>
    <t>A2.3.5.5.2</t>
  </si>
  <si>
    <t>Acabados N6-Residencial</t>
  </si>
  <si>
    <t>A2.3.5.5.3</t>
  </si>
  <si>
    <t>Acabados N7-Residencial</t>
  </si>
  <si>
    <t>A2.3.5.5.4</t>
  </si>
  <si>
    <t>Acabados N8-Residencia</t>
  </si>
  <si>
    <t>A2.3.5.5.5</t>
  </si>
  <si>
    <t>Acabados N9-Residencial</t>
  </si>
  <si>
    <t>A2.3.5.5.6</t>
  </si>
  <si>
    <t>Acabados N10-Residencial</t>
  </si>
  <si>
    <t>A2.3.5.5.7</t>
  </si>
  <si>
    <t>Acabados N11-Residencial</t>
  </si>
  <si>
    <t>A2.3.5.5.8</t>
  </si>
  <si>
    <t>Acabados N12-Residencial</t>
  </si>
  <si>
    <t>A2.3.5.5.9</t>
  </si>
  <si>
    <t>Acabados N13-Residencial</t>
  </si>
  <si>
    <t>A2.3.5.5.10</t>
  </si>
  <si>
    <t>Acabados N14-Residencial</t>
  </si>
  <si>
    <t>A2.3.5.5.11</t>
  </si>
  <si>
    <t>Acabados N15-Residencia</t>
  </si>
  <si>
    <t>A2.3.5.5.12</t>
  </si>
  <si>
    <t>Acabados N16-Residencial</t>
  </si>
  <si>
    <t>A2.3.5.5.13</t>
  </si>
  <si>
    <t>Acabados N17-Residencial</t>
  </si>
  <si>
    <t>A2.3.5.5.14</t>
  </si>
  <si>
    <t>Acabados N18-Residencia</t>
  </si>
  <si>
    <t>A2.3.5.5.15</t>
  </si>
  <si>
    <t>Acabados N19-Residencial</t>
  </si>
  <si>
    <t>A2.3.5.5.16</t>
  </si>
  <si>
    <t>Acabados N20-Residencial</t>
  </si>
  <si>
    <t>A2.3.5.5.17</t>
  </si>
  <si>
    <t>Acabados N21-Residencial</t>
  </si>
  <si>
    <t>A2.3.5.5.18</t>
  </si>
  <si>
    <t>Acabados Azotea-Residencial</t>
  </si>
  <si>
    <t>A2.3.5.6</t>
  </si>
  <si>
    <t>ACABADOS AMENIDADES VIVIENDA</t>
  </si>
  <si>
    <t>A2.3.5.6.1</t>
  </si>
  <si>
    <t>Acabados N4-Residencial</t>
  </si>
  <si>
    <t>A2.3.6</t>
  </si>
  <si>
    <t>HERRERÍA</t>
  </si>
  <si>
    <t>A2.3.6.1</t>
  </si>
  <si>
    <t>HERRERÍA SÓTANOS</t>
  </si>
  <si>
    <t>A2.3.6.1.1</t>
  </si>
  <si>
    <t>Herrería Sótanos-S-1-Comercial/Oficinas</t>
  </si>
  <si>
    <t>A2.3.6.1.2</t>
  </si>
  <si>
    <t>Herrería Sótanos-S-2-Comercial/Oficinas</t>
  </si>
  <si>
    <t>A2.3.6.2</t>
  </si>
  <si>
    <t>HERRERÍA LOCALES COMERCIALES Y OFICINAS</t>
  </si>
  <si>
    <t>A2.3.6.2.1</t>
  </si>
  <si>
    <t>Herrería PB-Comercial/Oficinas</t>
  </si>
  <si>
    <t>A2.3.6.2.2</t>
  </si>
  <si>
    <t>Herrería N1-Comercial/Oficinas</t>
  </si>
  <si>
    <t>A2.3.6.2.3</t>
  </si>
  <si>
    <t>Herrería N2-Comercial/Oficinas</t>
  </si>
  <si>
    <t>A2.3.6.2.4</t>
  </si>
  <si>
    <t>Herrería N3-Comercial/Oficinas</t>
  </si>
  <si>
    <t>A2.3.6.2.5</t>
  </si>
  <si>
    <t>Herrería N4-Comercial/Oficinas</t>
  </si>
  <si>
    <t>A2.3.6.2.6</t>
  </si>
  <si>
    <t>Herrería N5-Comercial/Oficinas</t>
  </si>
  <si>
    <t>A2.3.6.3</t>
  </si>
  <si>
    <t>HERRERÍA AMENIDADES LOCALES COMERCIALES</t>
  </si>
  <si>
    <t>A2.3.6.4</t>
  </si>
  <si>
    <t>HERRERÍA ESTACIONAMIENTO VIVIENDA</t>
  </si>
  <si>
    <t>A2.3.6.4.1</t>
  </si>
  <si>
    <t>Herrería N1-Residencial</t>
  </si>
  <si>
    <t>A2.3.6.4.2</t>
  </si>
  <si>
    <t>Herrería N2-Residencial</t>
  </si>
  <si>
    <t>A2.3.6.4.3</t>
  </si>
  <si>
    <t>Herrería N3-Residencial</t>
  </si>
  <si>
    <t>A2.3.6.5</t>
  </si>
  <si>
    <t>HERRERÍA TORRE DE VIVIENDA</t>
  </si>
  <si>
    <t>A2.3.6.5.1</t>
  </si>
  <si>
    <t>Herrería N5-Residencia</t>
  </si>
  <si>
    <t>A2.3.6.5.2</t>
  </si>
  <si>
    <t>Herrería N6-Residencial</t>
  </si>
  <si>
    <t>A2.3.6.5.3</t>
  </si>
  <si>
    <t>Herrería N7-Residencial</t>
  </si>
  <si>
    <t>A2.3.6.5.4</t>
  </si>
  <si>
    <t>Herrería N8-Residencia</t>
  </si>
  <si>
    <t>A2.3.6.5.5</t>
  </si>
  <si>
    <t>Herrería N9-Residencial</t>
  </si>
  <si>
    <t>A2.3.6.5.6</t>
  </si>
  <si>
    <t>Herrería N10-Residencial</t>
  </si>
  <si>
    <t>A2.3.6.5.7</t>
  </si>
  <si>
    <t>Herrería N11-Residencial</t>
  </si>
  <si>
    <t>A2.3.6.5.8</t>
  </si>
  <si>
    <t>Herrería N12-Residencial</t>
  </si>
  <si>
    <t>A2.3.6.5.9</t>
  </si>
  <si>
    <t>Herrería N13-Residencial</t>
  </si>
  <si>
    <t>A2.3.6.5.10</t>
  </si>
  <si>
    <t>Herrería N14-Residencial</t>
  </si>
  <si>
    <t>A2.3.6.5.11</t>
  </si>
  <si>
    <t>Herrería N15-Residencia</t>
  </si>
  <si>
    <t>A2.3.6.5.12</t>
  </si>
  <si>
    <t>Herrería N16-Residencial</t>
  </si>
  <si>
    <t>A2.3.6.5.13</t>
  </si>
  <si>
    <t>Herrería N17-Residencial</t>
  </si>
  <si>
    <t>A2.3.6.5.14</t>
  </si>
  <si>
    <t>Herrería N18-Residencia</t>
  </si>
  <si>
    <t>A2.3.6.5.15</t>
  </si>
  <si>
    <t>Herrería N19-Residencial</t>
  </si>
  <si>
    <t>A2.3.6.5.16</t>
  </si>
  <si>
    <t>Herrería N20-Residencial</t>
  </si>
  <si>
    <t>A2.3.6.5.17</t>
  </si>
  <si>
    <t>Herrería N21-Residencial</t>
  </si>
  <si>
    <t>A2.3.6.5.18</t>
  </si>
  <si>
    <t>Herrería Azotea-Residencial</t>
  </si>
  <si>
    <t>A2.3.6.6</t>
  </si>
  <si>
    <t>HERRERÍA AMENIDADES VIVIENDA</t>
  </si>
  <si>
    <t>A2.3.6.6.1</t>
  </si>
  <si>
    <t>Herrería N4-Residencial</t>
  </si>
  <si>
    <t>A2.3.7</t>
  </si>
  <si>
    <t>FACHADA</t>
  </si>
  <si>
    <t>A2.3.7.1</t>
  </si>
  <si>
    <t>FACHADA SÓTANOS</t>
  </si>
  <si>
    <t>A2.3.7.1.1</t>
  </si>
  <si>
    <t>Fachada Sótanos-S-1-Comercial/Oficinas</t>
  </si>
  <si>
    <t>A2.3.7.1.2</t>
  </si>
  <si>
    <t>Fachada Sótanos-S-2-Comercial/Oficinas</t>
  </si>
  <si>
    <t>A2.3.7.2</t>
  </si>
  <si>
    <t>FACHADA LOCALES COMERCIALES Y OFICINAS</t>
  </si>
  <si>
    <t>A2.3.7.2.1</t>
  </si>
  <si>
    <t>Fachada PB-Comercial/Oficinas</t>
  </si>
  <si>
    <t>A2.3.7.2.1.1</t>
  </si>
  <si>
    <t>Cancelería templado 6mm</t>
  </si>
  <si>
    <t>A2.3.7.2.1.2</t>
  </si>
  <si>
    <t>Puertas en locales comerciales y oficinas de cristal templado 6mm</t>
  </si>
  <si>
    <t>A2.3.7.2.1.3</t>
  </si>
  <si>
    <t>Barandal de cristal</t>
  </si>
  <si>
    <t>A2.3.7.2.1.4</t>
  </si>
  <si>
    <t>Zarpeo, afine y pintura</t>
  </si>
  <si>
    <t>A2.3.7.2.1.5</t>
  </si>
  <si>
    <t>Moldura de durock</t>
  </si>
  <si>
    <t>A2.3.7.2.2</t>
  </si>
  <si>
    <t>Fachada N1-Comercial/Oficinas</t>
  </si>
  <si>
    <t>A2.3.7.2.3</t>
  </si>
  <si>
    <t>Fachada N2-Comercial/Oficinas</t>
  </si>
  <si>
    <t>A2.3.7.2.3.1</t>
  </si>
  <si>
    <t>A2.3.7.2.3.2</t>
  </si>
  <si>
    <t>A2.3.7.2.3.3</t>
  </si>
  <si>
    <t>A2.3.7.2.3.4</t>
  </si>
  <si>
    <t>A2.3.7.2.3.5</t>
  </si>
  <si>
    <t>A2.3.7.2.4</t>
  </si>
  <si>
    <t>Fachada N3-Comercial/Oficinas</t>
  </si>
  <si>
    <t>A2.3.7.2.4.1</t>
  </si>
  <si>
    <t>A2.3.7.2.4.2</t>
  </si>
  <si>
    <t>A2.3.7.2.4.3</t>
  </si>
  <si>
    <t>Barandal de crital</t>
  </si>
  <si>
    <t>A2.3.7.2.4.4</t>
  </si>
  <si>
    <t>A2.3.7.2.4.5</t>
  </si>
  <si>
    <t>A2.3.7.2.5</t>
  </si>
  <si>
    <t>Fachada N4-Comercial/Oficinas</t>
  </si>
  <si>
    <t>A2.3.7.2.5.1</t>
  </si>
  <si>
    <t>A2.3.7.2.5.2</t>
  </si>
  <si>
    <t>A2.3.7.2.5.3</t>
  </si>
  <si>
    <t>A2.3.7.2.5.4</t>
  </si>
  <si>
    <t>A2.3.7.2.5.5</t>
  </si>
  <si>
    <t>A2.3.7.2.6</t>
  </si>
  <si>
    <t>Fachada N5-Comercial/Oficinas</t>
  </si>
  <si>
    <t>A2.3.7.2.6.1</t>
  </si>
  <si>
    <t>A2.3.7.2.6.2</t>
  </si>
  <si>
    <t>A2.3.7.2.6.3</t>
  </si>
  <si>
    <t>A2.3.7.2.6.4</t>
  </si>
  <si>
    <t>A2.3.7.2.6.5</t>
  </si>
  <si>
    <t>A2.3.7.3</t>
  </si>
  <si>
    <t>FACHADA AMENIDADES LOCALES COMERCIALES</t>
  </si>
  <si>
    <t>A2.3.7.4</t>
  </si>
  <si>
    <t>FACHADA ESTACIONAMIENTO VIVIENDA</t>
  </si>
  <si>
    <t>A2.3.7.4.1</t>
  </si>
  <si>
    <t>Fachada N1-Residencial</t>
  </si>
  <si>
    <t>A2.3.7.4.1.1</t>
  </si>
  <si>
    <t>A2.3.7.4.2</t>
  </si>
  <si>
    <t>Fachada N2-Residencial</t>
  </si>
  <si>
    <t>A2.3.7.4.2.1</t>
  </si>
  <si>
    <t>A2.3.7.4.3</t>
  </si>
  <si>
    <t>Fachada N3-Residencial</t>
  </si>
  <si>
    <t>A2.3.7.4.3.1</t>
  </si>
  <si>
    <t>A2.3.7.5</t>
  </si>
  <si>
    <t>FACHADA TORRE DE VIVIENDA</t>
  </si>
  <si>
    <t>A2.3.7.5.1</t>
  </si>
  <si>
    <t>Fachada N5-Residencia</t>
  </si>
  <si>
    <t>A2.3.7.5.1.1</t>
  </si>
  <si>
    <t>Cancelería templado 9mm</t>
  </si>
  <si>
    <t>A2.3.7.5.1.2</t>
  </si>
  <si>
    <t>Puertas de cristal templado 6mm</t>
  </si>
  <si>
    <t>A2.3.7.5.1.3</t>
  </si>
  <si>
    <t>A2.3.7.5.1.4</t>
  </si>
  <si>
    <t>A2.3.7.5.1.5</t>
  </si>
  <si>
    <t>A2.3.7.5.2</t>
  </si>
  <si>
    <t>Fachada N6-Residencial</t>
  </si>
  <si>
    <t>A2.3.7.5.2.1</t>
  </si>
  <si>
    <t>A2.3.7.5.2.2</t>
  </si>
  <si>
    <t>A2.3.7.5.2.3</t>
  </si>
  <si>
    <t>A2.3.7.5.2.4</t>
  </si>
  <si>
    <t>A2.3.7.5.2.5</t>
  </si>
  <si>
    <t>A2.3.7.5.2.6</t>
  </si>
  <si>
    <t>Fachada ventilada área de equipos</t>
  </si>
  <si>
    <t>A2.3.7.5.3</t>
  </si>
  <si>
    <t>Fachada N7-Residencial</t>
  </si>
  <si>
    <t>A2.3.7.5.3.1</t>
  </si>
  <si>
    <t>A2.3.7.5.3.2</t>
  </si>
  <si>
    <t>A2.3.7.5.3.3</t>
  </si>
  <si>
    <t>A2.3.7.5.3.4</t>
  </si>
  <si>
    <t>A2.3.7.5.3.5</t>
  </si>
  <si>
    <t>A2.3.7.5.3.6</t>
  </si>
  <si>
    <t>A2.3.7.5.4</t>
  </si>
  <si>
    <t>Fachada N8-Residencia</t>
  </si>
  <si>
    <t>A2.3.7.5.4.1</t>
  </si>
  <si>
    <t>A2.3.7.5.4.2</t>
  </si>
  <si>
    <t>A2.3.7.5.4.3</t>
  </si>
  <si>
    <t>A2.3.7.5.4.4</t>
  </si>
  <si>
    <t>A2.3.7.5.4.5</t>
  </si>
  <si>
    <t>A2.3.7.5.4.6</t>
  </si>
  <si>
    <t>A2.3.7.5.5</t>
  </si>
  <si>
    <t>Fachada N9-Residencial</t>
  </si>
  <si>
    <t>A2.3.7.5.5.1</t>
  </si>
  <si>
    <t>A2.3.7.5.5.2</t>
  </si>
  <si>
    <t>A2.3.7.5.5.3</t>
  </si>
  <si>
    <t>A2.3.7.5.5.4</t>
  </si>
  <si>
    <t>A2.3.7.5.5.5</t>
  </si>
  <si>
    <t>A2.3.7.5.5.6</t>
  </si>
  <si>
    <t>A2.3.7.5.6</t>
  </si>
  <si>
    <t>Fachada N10-Residencial</t>
  </si>
  <si>
    <t>A2.3.7.5.6.1</t>
  </si>
  <si>
    <t>A2.3.7.5.6.2</t>
  </si>
  <si>
    <t>A2.3.7.5.6.3</t>
  </si>
  <si>
    <t>A2.3.7.5.6.4</t>
  </si>
  <si>
    <t>A2.3.7.5.6.5</t>
  </si>
  <si>
    <t>A2.3.7.5.6.6</t>
  </si>
  <si>
    <t>A2.3.7.5.7</t>
  </si>
  <si>
    <t>Fachada N11-Residencial</t>
  </si>
  <si>
    <t>A2.3.7.5.7.1</t>
  </si>
  <si>
    <t>A2.3.7.5.7.2</t>
  </si>
  <si>
    <t>A2.3.7.5.7.3</t>
  </si>
  <si>
    <t>A2.3.7.5.7.4</t>
  </si>
  <si>
    <t>A2.3.7.5.7.5</t>
  </si>
  <si>
    <t>A2.3.7.5.7.6</t>
  </si>
  <si>
    <t>A2.3.7.5.8</t>
  </si>
  <si>
    <t>Fachada N12-Residencial</t>
  </si>
  <si>
    <t>A2.3.7.5.8.1</t>
  </si>
  <si>
    <t>A2.3.7.5.8.2</t>
  </si>
  <si>
    <t>A2.3.7.5.8.3</t>
  </si>
  <si>
    <t>A2.3.7.5.8.4</t>
  </si>
  <si>
    <t>A2.3.7.5.8.5</t>
  </si>
  <si>
    <t>A2.3.7.5.8.6</t>
  </si>
  <si>
    <t>A2.3.7.5.9</t>
  </si>
  <si>
    <t>Fachada N13-Residencial</t>
  </si>
  <si>
    <t>A2.3.7.5.9.1</t>
  </si>
  <si>
    <t>A2.3.7.5.9.2</t>
  </si>
  <si>
    <t>A2.3.7.5.9.3</t>
  </si>
  <si>
    <t>A2.3.7.5.9.4</t>
  </si>
  <si>
    <t>A2.3.7.5.9.5</t>
  </si>
  <si>
    <t>A2.3.7.5.9.6</t>
  </si>
  <si>
    <t>A2.3.7.5.10</t>
  </si>
  <si>
    <t>Fachada N14-Residencial</t>
  </si>
  <si>
    <t>A2.3.7.5.10.1</t>
  </si>
  <si>
    <t>A2.3.7.5.10.2</t>
  </si>
  <si>
    <t>A2.3.7.5.10.3</t>
  </si>
  <si>
    <t>A2.3.7.5.10.4</t>
  </si>
  <si>
    <t>A2.3.7.5.10.5</t>
  </si>
  <si>
    <t>A2.3.7.5.10.6</t>
  </si>
  <si>
    <t>A2.3.7.5.11</t>
  </si>
  <si>
    <t>Fachada N15-Residencia</t>
  </si>
  <si>
    <t>A2.3.7.5.11.1</t>
  </si>
  <si>
    <t>A2.3.7.5.11.2</t>
  </si>
  <si>
    <t>A2.3.7.5.11.3</t>
  </si>
  <si>
    <t>A2.3.7.5.11.4</t>
  </si>
  <si>
    <t>A2.3.7.5.11.5</t>
  </si>
  <si>
    <t>A2.3.7.5.11.6</t>
  </si>
  <si>
    <t>A2.3.7.5.12</t>
  </si>
  <si>
    <t>Fachada N16-Residencial</t>
  </si>
  <si>
    <t>A2.3.7.5.12.1</t>
  </si>
  <si>
    <t>A2.3.7.5.12.2</t>
  </si>
  <si>
    <t>A2.3.7.5.12.3</t>
  </si>
  <si>
    <t>A2.3.7.5.12.4</t>
  </si>
  <si>
    <t>A2.3.7.5.12.5</t>
  </si>
  <si>
    <t>A2.3.7.5.12.6</t>
  </si>
  <si>
    <t>A2.3.7.5.13</t>
  </si>
  <si>
    <t>Fachada N17-Residencial</t>
  </si>
  <si>
    <t>A2.3.7.5.13.1</t>
  </si>
  <si>
    <t>A2.3.7.5.13.2</t>
  </si>
  <si>
    <t>A2.3.7.5.13.3</t>
  </si>
  <si>
    <t>A2.3.7.5.13.4</t>
  </si>
  <si>
    <t>A2.3.7.5.13.5</t>
  </si>
  <si>
    <t>A2.3.7.5.13.6</t>
  </si>
  <si>
    <t>A2.3.7.5.14</t>
  </si>
  <si>
    <t>Fachada N18-Residencia</t>
  </si>
  <si>
    <t>A2.3.7.5.14.1</t>
  </si>
  <si>
    <t>A2.3.7.5.14.2</t>
  </si>
  <si>
    <t>A2.3.7.5.14.3</t>
  </si>
  <si>
    <t>A2.3.7.5.14.4</t>
  </si>
  <si>
    <t>A2.3.7.5.14.5</t>
  </si>
  <si>
    <t>A2.3.7.5.14.6</t>
  </si>
  <si>
    <t>A2.3.7.5.15</t>
  </si>
  <si>
    <t>Fachada N19-Residencial</t>
  </si>
  <si>
    <t>A2.3.7.5.15.1</t>
  </si>
  <si>
    <t>A2.3.7.5.15.2</t>
  </si>
  <si>
    <t>A2.3.7.5.15.3</t>
  </si>
  <si>
    <t>A2.3.7.5.15.4</t>
  </si>
  <si>
    <t>A2.3.7.5.15.5</t>
  </si>
  <si>
    <t>A2.3.7.5.15.6</t>
  </si>
  <si>
    <t>A2.3.7.5.16</t>
  </si>
  <si>
    <t>Fachada N20-Residencial</t>
  </si>
  <si>
    <t>A2.3.7.5.16.1</t>
  </si>
  <si>
    <t>A2.3.7.5.16.2</t>
  </si>
  <si>
    <t>A2.3.7.5.16.3</t>
  </si>
  <si>
    <t>A2.3.7.5.16.4</t>
  </si>
  <si>
    <t>A2.3.7.5.16.5</t>
  </si>
  <si>
    <t>A2.3.7.5.16.6</t>
  </si>
  <si>
    <t>A2.3.7.5.17</t>
  </si>
  <si>
    <t>Fachada N21-Residencial</t>
  </si>
  <si>
    <t>A2.3.7.5.17.1</t>
  </si>
  <si>
    <t>A2.3.7.5.17.2</t>
  </si>
  <si>
    <t>A2.3.7.5.17.3</t>
  </si>
  <si>
    <t>A2.3.7.5.17.4</t>
  </si>
  <si>
    <t>A2.3.7.5.17.5</t>
  </si>
  <si>
    <t>A2.3.7.5.17.6</t>
  </si>
  <si>
    <t>A2.3.7.5.18</t>
  </si>
  <si>
    <t>Fachada Azotea-Residencial</t>
  </si>
  <si>
    <t>A2.3.7.5.18.1</t>
  </si>
  <si>
    <t>A2.3.7.5.18.2</t>
  </si>
  <si>
    <t>A2.3.7.5.18.3</t>
  </si>
  <si>
    <t>A2.3.7.5.18.4</t>
  </si>
  <si>
    <t>A2.3.7.5.18.5</t>
  </si>
  <si>
    <t>A2.3.7.5.18.6</t>
  </si>
  <si>
    <t>A2.3.7.6</t>
  </si>
  <si>
    <t>FACHADA AMENIDADES VIVIENDA</t>
  </si>
  <si>
    <t>A2.3.7.6.1</t>
  </si>
  <si>
    <t>Fachada N4-Residencial</t>
  </si>
  <si>
    <t>A2.3.7.6.1.1</t>
  </si>
  <si>
    <t>A2.3.7.6.1.2</t>
  </si>
  <si>
    <t>A2.3.7.6.1.3</t>
  </si>
  <si>
    <t>A2.3.7.6.1.4</t>
  </si>
  <si>
    <t>A2.3.7.6.1.5</t>
  </si>
  <si>
    <t>A2.3.7.6.1.6</t>
  </si>
  <si>
    <t>A2.3.8</t>
  </si>
  <si>
    <t>INSTALACIONES ELÉCTRICAS</t>
  </si>
  <si>
    <t>A2.3.8.1</t>
  </si>
  <si>
    <t>INSTALACIONES ELÉCTRICAS SÓTANOS</t>
  </si>
  <si>
    <t>A2.3.8.1.1</t>
  </si>
  <si>
    <t>Instalaciones Eléctricas Sótanos-S-1-Comercial/Oficinas</t>
  </si>
  <si>
    <t>A2.3.8.1.2</t>
  </si>
  <si>
    <t>Instalaciones Eléctricas Sótanos-S-2-Comercial/Oficinas</t>
  </si>
  <si>
    <t>A2.3.8.2</t>
  </si>
  <si>
    <t>INSTALACIONES ELÉCTRICAS LOCALES COMERCIALES Y OFICINAS</t>
  </si>
  <si>
    <t>A2.3.8.2.1</t>
  </si>
  <si>
    <t>Instalaciones Eléctricas PB-Comercial/Oficinas</t>
  </si>
  <si>
    <t>A2.3.8.2.2</t>
  </si>
  <si>
    <t>Instalaciones Eléctricas N1-Comercial/Oficinas</t>
  </si>
  <si>
    <t>A2.3.8.2.3</t>
  </si>
  <si>
    <t>Instalaciones Eléctricas N2-Comercial/Oficinas</t>
  </si>
  <si>
    <t>A2.3.8.2.4</t>
  </si>
  <si>
    <t>Instalaciones Eléctricas N3-Comercial/Oficinas</t>
  </si>
  <si>
    <t>A2.3.8.2.5</t>
  </si>
  <si>
    <t>Instalaciones Eléctricas N4-Comercial/Oficinas</t>
  </si>
  <si>
    <t>A2.3.8.2.6</t>
  </si>
  <si>
    <t>Instalaciones Eléctricas N5-Comercial/Oficinas</t>
  </si>
  <si>
    <t>A2.3.8.3</t>
  </si>
  <si>
    <t>INSTALACIONES ELÉCTRICAS AMENIDADES LOCALES COMERCIALES</t>
  </si>
  <si>
    <t>A2.3.8.4</t>
  </si>
  <si>
    <t>INSTALACIONES ELÉCTRICAS ESTACIONAMIENTO VIVIENDA</t>
  </si>
  <si>
    <t>A2.3.8.4.1</t>
  </si>
  <si>
    <t>Instalaciones Eléctricas N1-Residencial</t>
  </si>
  <si>
    <t>A2.3.8.4.2</t>
  </si>
  <si>
    <t>Instalaciones Eléctricas N2-Residencial</t>
  </si>
  <si>
    <t>A2.3.8.4.3</t>
  </si>
  <si>
    <t>Instalaciones Eléctricas N3-Residencial</t>
  </si>
  <si>
    <t>A2.3.8.5</t>
  </si>
  <si>
    <t>INSTALACIONES ELÉCTRICAS TORRE DE VIVIENDA</t>
  </si>
  <si>
    <t>A2.3.8.5.1</t>
  </si>
  <si>
    <t>Instalaciones Eléctricas N5-Residencia</t>
  </si>
  <si>
    <t>A2.3.8.5.2</t>
  </si>
  <si>
    <t>Instalaciones Eléctricas N6-Residencial</t>
  </si>
  <si>
    <t>A2.3.8.5.3</t>
  </si>
  <si>
    <t>Instalaciones Eléctricas N7-Residencial</t>
  </si>
  <si>
    <t>A2.3.8.5.4</t>
  </si>
  <si>
    <t>Instalaciones Eléctricas N8-Residencia</t>
  </si>
  <si>
    <t>A2.3.8.5.5</t>
  </si>
  <si>
    <t>Instalaciones Eléctricas N9-Residencial</t>
  </si>
  <si>
    <t>A2.3.8.5.6</t>
  </si>
  <si>
    <t>Instalaciones Eléctricas N10-Residencial</t>
  </si>
  <si>
    <t>A2.3.8.5.7</t>
  </si>
  <si>
    <t>Instalaciones Eléctricas N11-Residencial</t>
  </si>
  <si>
    <t>A2.3.8.5.8</t>
  </si>
  <si>
    <t>Instalaciones Eléctricas N12-Residencial</t>
  </si>
  <si>
    <t>A2.3.8.5.9</t>
  </si>
  <si>
    <t>Instalaciones Eléctricas N13-Residencial</t>
  </si>
  <si>
    <t>A2.3.8.5.10</t>
  </si>
  <si>
    <t>Instalaciones Eléctricas N14-Residencial</t>
  </si>
  <si>
    <t>A2.3.8.5.11</t>
  </si>
  <si>
    <t>Instalaciones Eléctricas N15-Residencia</t>
  </si>
  <si>
    <t>A2.3.8.5.12</t>
  </si>
  <si>
    <t>Instalaciones Eléctricas N16-Residencial</t>
  </si>
  <si>
    <t>A2.3.8.5.13</t>
  </si>
  <si>
    <t>Instalaciones Eléctricas N17-Residencial</t>
  </si>
  <si>
    <t>A2.3.8.5.14</t>
  </si>
  <si>
    <t>Instalaciones Eléctricas N18-Residencia</t>
  </si>
  <si>
    <t>A2.3.8.5.15</t>
  </si>
  <si>
    <t>Instalaciones Eléctricas N19-Residencial</t>
  </si>
  <si>
    <t>A2.3.8.5.16</t>
  </si>
  <si>
    <t>Instalaciones Eléctricas N20-Residencial</t>
  </si>
  <si>
    <t>A2.3.8.5.17</t>
  </si>
  <si>
    <t>Instalaciones Eléctricas N21-Residencial</t>
  </si>
  <si>
    <t>A2.3.8.5.18</t>
  </si>
  <si>
    <t>Instalaciones Eléctricas Azotea-Residencial</t>
  </si>
  <si>
    <t>A2.3.8.6</t>
  </si>
  <si>
    <t>INSTALACIONES ELÉCTRICAS AMENIDADES VIVIENDA</t>
  </si>
  <si>
    <t>A2.3.8.6.1</t>
  </si>
  <si>
    <t>Instalaciones Eléctricas N4-Residencial</t>
  </si>
  <si>
    <t>A2.3.9</t>
  </si>
  <si>
    <t>INSTALACIONES HIDRÁULICAS</t>
  </si>
  <si>
    <t>A2.3.9.1</t>
  </si>
  <si>
    <t>INSTALACIONES HIDRÁULICAS SÓTANOS</t>
  </si>
  <si>
    <t>A2.3.9.1.1</t>
  </si>
  <si>
    <t>Instalaciones Hidráulicas Sótanos-S-1-Comercial/Oficinas</t>
  </si>
  <si>
    <t>A2.3.9.1.2</t>
  </si>
  <si>
    <t>Instalaciones Hidráulicas Sótanos-S-2-Comercial/Oficinas</t>
  </si>
  <si>
    <t>A2.3.9.2</t>
  </si>
  <si>
    <t>INSTALACIONES HIDRÁULICAS LOCALES COMERCIALES Y OFICINAS</t>
  </si>
  <si>
    <t>A2.3.9.2.1</t>
  </si>
  <si>
    <t>Instalaciones Hidráulicas PB-Comercial/Oficinas</t>
  </si>
  <si>
    <t>A2.3.9.2.2</t>
  </si>
  <si>
    <t>Instalaciones Hidráulicas N1-Comercial/Oficinas</t>
  </si>
  <si>
    <t>A2.3.9.2.3</t>
  </si>
  <si>
    <t>Instalaciones Hidráulicas N2-Comercial/Oficinas</t>
  </si>
  <si>
    <t>A2.3.9.2.4</t>
  </si>
  <si>
    <t>Instalaciones Hidráulicas N3-Comercial/Oficinas</t>
  </si>
  <si>
    <t>A2.3.9.2.5</t>
  </si>
  <si>
    <t>Instalaciones Hidráulicas N4-Comercial/Oficinas</t>
  </si>
  <si>
    <t>A2.3.9.2.6</t>
  </si>
  <si>
    <t>Instalaciones Hidráulicas N5-Comercial/Oficinas</t>
  </si>
  <si>
    <t>A2.3.9.3</t>
  </si>
  <si>
    <t>INSTALACIONES HIDRÁULICAS AMENIDADES LOCALES COMERCIALES</t>
  </si>
  <si>
    <t>A2.3.9.4</t>
  </si>
  <si>
    <t>INSTALACIONES HIDRÁULICAS ESTACIONAMIENTO VIVIENDA</t>
  </si>
  <si>
    <t>A2.3.9.4.1</t>
  </si>
  <si>
    <t>Instalaciones Hidráulicas N1-Residencial</t>
  </si>
  <si>
    <t>A2.3.9.4.2</t>
  </si>
  <si>
    <t>Instalaciones Hidráulicas N2-Residencial</t>
  </si>
  <si>
    <t>A2.3.9.4.3</t>
  </si>
  <si>
    <t>Instalaciones Hidráulicas N3-Residencial</t>
  </si>
  <si>
    <t>A2.3.9.5</t>
  </si>
  <si>
    <t>INSTALACIONES HIDRÁULICAS TORRE DE VIVIENDA</t>
  </si>
  <si>
    <t>A2.3.9.5.1</t>
  </si>
  <si>
    <t>Instalaciones Hidráulicas N5-Residencia</t>
  </si>
  <si>
    <t>A2.3.9.5.2</t>
  </si>
  <si>
    <t>Instalaciones Hidráulicas N6-Residencial</t>
  </si>
  <si>
    <t>A2.3.9.5.3</t>
  </si>
  <si>
    <t>Instalaciones Hidráulicas N7-Residencial</t>
  </si>
  <si>
    <t>A2.3.9.5.4</t>
  </si>
  <si>
    <t>Instalaciones Hidráulicas N8-Residencia</t>
  </si>
  <si>
    <t>A2.3.9.5.5</t>
  </si>
  <si>
    <t>Instalaciones Hidráulicas N9-Residencial</t>
  </si>
  <si>
    <t>A2.3.9.5.6</t>
  </si>
  <si>
    <t>Instalaciones Hidráulicas N10-Residencial</t>
  </si>
  <si>
    <t>A2.3.9.5.7</t>
  </si>
  <si>
    <t>Instalaciones Hidráulicas N11-Residencial</t>
  </si>
  <si>
    <t>A2.3.9.5.8</t>
  </si>
  <si>
    <t>Instalaciones Hidráulicas N12-Residencial</t>
  </si>
  <si>
    <t>A2.3.9.5.9</t>
  </si>
  <si>
    <t>Instalaciones Hidráulicas N13-Residencial</t>
  </si>
  <si>
    <t>A2.3.9.5.10</t>
  </si>
  <si>
    <t>Instalaciones Hidráulicas N14-Residencial</t>
  </si>
  <si>
    <t>A2.3.9.5.11</t>
  </si>
  <si>
    <t>Instalaciones Hidráulicas N15-Residencia</t>
  </si>
  <si>
    <t>A2.3.9.5.12</t>
  </si>
  <si>
    <t>Instalaciones Hidráulicas N16-Residencial</t>
  </si>
  <si>
    <t>A2.3.9.5.13</t>
  </si>
  <si>
    <t>Instalaciones Hidráulicas N17-Residencial</t>
  </si>
  <si>
    <t>A2.3.9.5.14</t>
  </si>
  <si>
    <t>Instalaciones Hidráulicas N18-Residencia</t>
  </si>
  <si>
    <t>A2.3.9.5.15</t>
  </si>
  <si>
    <t>Instalaciones Hidráulicas N19-Residencial</t>
  </si>
  <si>
    <t>A2.3.9.5.16</t>
  </si>
  <si>
    <t>Instalaciones Hidráulicas N20-Residencial</t>
  </si>
  <si>
    <t>A2.3.9.5.17</t>
  </si>
  <si>
    <t>Instalaciones Hidráulicas N21-Residencial</t>
  </si>
  <si>
    <t>A2.3.9.5.18</t>
  </si>
  <si>
    <t>Instalaciones Hidráulicas Azotea-Residencial</t>
  </si>
  <si>
    <t>A2.3.9.6</t>
  </si>
  <si>
    <t>INSTALACIONES HIDRÁULICAS AMENIDADES VIVIENDA</t>
  </si>
  <si>
    <t>A2.3.9.6.1</t>
  </si>
  <si>
    <t>Instalaciones Hidráulicas N4-Residencial</t>
  </si>
  <si>
    <t>A2.3.10</t>
  </si>
  <si>
    <t>INSTALACIONES SANITARIAS</t>
  </si>
  <si>
    <t>A2.3.10.1</t>
  </si>
  <si>
    <t>INSTALACIONES SANITARIAS SÓTANOS</t>
  </si>
  <si>
    <t>A2.3.10.1.1</t>
  </si>
  <si>
    <t>Instalaciones Sanitarias Sótanos-S-1-Comercial/Oficinas</t>
  </si>
  <si>
    <t>A2.3.10.1.2</t>
  </si>
  <si>
    <t>Instalaciones Sanitarias Sótanos-S-2-Comercial/Oficinas</t>
  </si>
  <si>
    <t>A2.3.10.2</t>
  </si>
  <si>
    <t>INSTALACIONES SANITARIAS LOCALES COMERCIALES Y OFICINAS</t>
  </si>
  <si>
    <t>A2.3.10.2.1</t>
  </si>
  <si>
    <t>Instalaciones Sanitarias PB-Comercial/Oficinas</t>
  </si>
  <si>
    <t>A2.3.10.2.2</t>
  </si>
  <si>
    <t>Instalaciones Sanitarias N1-Comercial/Oficinas</t>
  </si>
  <si>
    <t>A2.3.10.2.3</t>
  </si>
  <si>
    <t>Instalaciones Sanitarias N2-Comercial/Oficinas</t>
  </si>
  <si>
    <t>A2.3.10.2.4</t>
  </si>
  <si>
    <t>Instalaciones Sanitarias N3-Comercial/Oficinas</t>
  </si>
  <si>
    <t>A2.3.10.2.5</t>
  </si>
  <si>
    <t>Instalaciones Sanitarias N4-Comercial/Oficinas</t>
  </si>
  <si>
    <t>A2.3.10.2.6</t>
  </si>
  <si>
    <t>Instalaciones Sanitarias N5-Comercial/Oficinas</t>
  </si>
  <si>
    <t>A2.3.10.3</t>
  </si>
  <si>
    <t>INSTALACIONES SANITARIAS AMENIDADES LOCALES COMERCIALES</t>
  </si>
  <si>
    <t>A2.3.10.4</t>
  </si>
  <si>
    <t>INSTALACIONES SANITARIAS ESTACIONAMIENTO VIVIENDA</t>
  </si>
  <si>
    <t>A2.3.10.4.1</t>
  </si>
  <si>
    <t>Instalaciones Sanitarias N1-Residencial</t>
  </si>
  <si>
    <t>A2.3.10.4.2</t>
  </si>
  <si>
    <t>Instalaciones Sanitarias N2-Residencial</t>
  </si>
  <si>
    <t>A2.3.10.4.3</t>
  </si>
  <si>
    <t>Instalaciones Sanitarias N3-Residencial</t>
  </si>
  <si>
    <t>A2.3.10.5</t>
  </si>
  <si>
    <t>INSTALACIONES SANITARIAS TORRE DE VIVIENDA</t>
  </si>
  <si>
    <t>A2.3.10.5.1</t>
  </si>
  <si>
    <t>Instalaciones Sanitarias N5-Residencia</t>
  </si>
  <si>
    <t>A2.3.10.5.2</t>
  </si>
  <si>
    <t>Instalaciones Sanitarias N6-Residencial</t>
  </si>
  <si>
    <t>A2.3.10.5.3</t>
  </si>
  <si>
    <t>Instalaciones Sanitarias N7-Residencial</t>
  </si>
  <si>
    <t>A2.3.10.5.4</t>
  </si>
  <si>
    <t>Instalaciones Sanitarias N8-Residencia</t>
  </si>
  <si>
    <t>A2.3.10.5.5</t>
  </si>
  <si>
    <t>Instalaciones Sanitarias N9-Residencial</t>
  </si>
  <si>
    <t>A2.3.10.5.6</t>
  </si>
  <si>
    <t>Instalaciones Sanitarias N10-Residencial</t>
  </si>
  <si>
    <t>A2.3.10.5.7</t>
  </si>
  <si>
    <t>Instalaciones Sanitarias N11-Residencial</t>
  </si>
  <si>
    <t>A2.3.10.5.8</t>
  </si>
  <si>
    <t>Instalaciones Sanitarias N12-Residencial</t>
  </si>
  <si>
    <t>A2.3.10.5.9</t>
  </si>
  <si>
    <t>Instalaciones Sanitarias N13-Residencial</t>
  </si>
  <si>
    <t>A2.3.10.5.10</t>
  </si>
  <si>
    <t>Instalaciones Sanitarias N14-Residencial</t>
  </si>
  <si>
    <t>A2.3.10.5.11</t>
  </si>
  <si>
    <t>Instalaciones Sanitarias N15-Residencia</t>
  </si>
  <si>
    <t>A2.3.10.5.12</t>
  </si>
  <si>
    <t>Instalaciones Sanitarias N16-Residencial</t>
  </si>
  <si>
    <t>A2.3.10.5.13</t>
  </si>
  <si>
    <t>Instalaciones Sanitarias N17-Residencial</t>
  </si>
  <si>
    <t>A2.3.10.5.14</t>
  </si>
  <si>
    <t>Instalaciones Sanitarias N18-Residencia</t>
  </si>
  <si>
    <t>A2.3.10.5.15</t>
  </si>
  <si>
    <t>Instalaciones Sanitarias N19-Residencial</t>
  </si>
  <si>
    <t>A2.3.10.5.16</t>
  </si>
  <si>
    <t>Instalaciones Sanitarias N20-Residencial</t>
  </si>
  <si>
    <t>A2.3.10.5.17</t>
  </si>
  <si>
    <t>Instalaciones Sanitarias N21-Residencial</t>
  </si>
  <si>
    <t>A2.3.10.5.18</t>
  </si>
  <si>
    <t>Instalaciones Sanitarias Azotea-Residencial</t>
  </si>
  <si>
    <t>A2.3.10.6</t>
  </si>
  <si>
    <t>INSTALACIONES SANITARIAS AMENIDADES VIVIENDA</t>
  </si>
  <si>
    <t>A2.3.10.6.1</t>
  </si>
  <si>
    <t>Instalaciones Sanitarias N4-Residencial</t>
  </si>
  <si>
    <t>A2.3.11</t>
  </si>
  <si>
    <t>INSTALACIONES PLUVIALES</t>
  </si>
  <si>
    <t>A2.3.11.1</t>
  </si>
  <si>
    <t>INSTALACIONES PLUVIALES SÓTANOS</t>
  </si>
  <si>
    <t>A2.3.11.1.1</t>
  </si>
  <si>
    <t>Instalaciones Pluvial Sótanos-S-1-Comercial/Oficinas</t>
  </si>
  <si>
    <t>A2.3.11.1.2</t>
  </si>
  <si>
    <t>Instalaciones Pluvial Sótanos-S-2-Comercial/Oficinas</t>
  </si>
  <si>
    <t>A2.3.11.2</t>
  </si>
  <si>
    <t>INSTALACIONES PLUVIALES LOCALES COMERCIALES Y OFICINAS</t>
  </si>
  <si>
    <t>A2.3.11.2.1</t>
  </si>
  <si>
    <t>Instalaciones Pluvial PB-Comercial/Oficinas</t>
  </si>
  <si>
    <t>A2.3.11.2.2</t>
  </si>
  <si>
    <t>Instalaciones Pluvial N1-Comercial/Oficinas</t>
  </si>
  <si>
    <t>A2.3.11.2.3</t>
  </si>
  <si>
    <t>Instalaciones Pluvial N2-Comercial/Oficinas</t>
  </si>
  <si>
    <t>A2.3.11.2.4</t>
  </si>
  <si>
    <t>Instalaciones Pluvial N3-Comercial/Oficinas</t>
  </si>
  <si>
    <t>A2.3.11.2.5</t>
  </si>
  <si>
    <t>Instalaciones Pluvial N4-Comercial/Oficinas</t>
  </si>
  <si>
    <t>A2.3.11.2.6</t>
  </si>
  <si>
    <t>Instalaciones Pluvial N5-Comercial/Oficinas</t>
  </si>
  <si>
    <t>A2.3.11.3</t>
  </si>
  <si>
    <t>INSTALACIONES PLUVIALES AMENIDADES LOCALES COMERCIALES</t>
  </si>
  <si>
    <t>A2.3.11.4</t>
  </si>
  <si>
    <t>INSTALACIONES PLUVIALES ESTACIONAMIENTO VIVIENDA</t>
  </si>
  <si>
    <t>A2.3.11.4.1</t>
  </si>
  <si>
    <t>Instalaciones Pluvial N1-Residencial</t>
  </si>
  <si>
    <t>A2.3.11.4.2</t>
  </si>
  <si>
    <t>Instalaciones Pluvial N2-Residencial</t>
  </si>
  <si>
    <t>A2.3.11.4.3</t>
  </si>
  <si>
    <t>Instalaciones Pluvial N3-Residencial</t>
  </si>
  <si>
    <t>A2.3.11.5</t>
  </si>
  <si>
    <t>INSTALACIONES PLUVIALES TORRE DE VIVIENDA</t>
  </si>
  <si>
    <t>A2.3.11.5.1</t>
  </si>
  <si>
    <t>Instalaciones Pluvial N5-Residencia</t>
  </si>
  <si>
    <t>A2.3.11.5.2</t>
  </si>
  <si>
    <t>Instalaciones Pluvial N6-Residencial</t>
  </si>
  <si>
    <t>A2.3.11.5.3</t>
  </si>
  <si>
    <t>Instalaciones Pluvial N7-Residencial</t>
  </si>
  <si>
    <t>A2.3.11.5.4</t>
  </si>
  <si>
    <t>Instalaciones Pluvial N8-Residencia</t>
  </si>
  <si>
    <t>A2.3.11.5.5</t>
  </si>
  <si>
    <t>Instalaciones Pluvial N9-Residencial</t>
  </si>
  <si>
    <t>A2.3.11.5.6</t>
  </si>
  <si>
    <t>Instalaciones Pluvial N10-Residencial</t>
  </si>
  <si>
    <t>A2.3.11.5.7</t>
  </si>
  <si>
    <t>Instalaciones Pluvial N11-Residencial</t>
  </si>
  <si>
    <t>A2.3.11.5.8</t>
  </si>
  <si>
    <t>Instalaciones Pluvial N12-Residencial</t>
  </si>
  <si>
    <t>A2.3.11.5.9</t>
  </si>
  <si>
    <t>Instalaciones Pluvial N13-Residencial</t>
  </si>
  <si>
    <t>A2.3.11.5.10</t>
  </si>
  <si>
    <t>Instalaciones Pluvial N14-Residencial</t>
  </si>
  <si>
    <t>A2.3.11.5.11</t>
  </si>
  <si>
    <t>Instalaciones Pluvial N15-Residencia</t>
  </si>
  <si>
    <t>A2.3.11.5.12</t>
  </si>
  <si>
    <t>Instalaciones Pluvial N16-Residencial</t>
  </si>
  <si>
    <t>A2.3.11.5.13</t>
  </si>
  <si>
    <t>Instalaciones Pluvial N17-Residencial</t>
  </si>
  <si>
    <t>A2.3.11.5.14</t>
  </si>
  <si>
    <t>Instalaciones Pluvial N18-Residencia</t>
  </si>
  <si>
    <t>A2.3.11.5.15</t>
  </si>
  <si>
    <t>Instalaciones Pluvial N19-Residencial</t>
  </si>
  <si>
    <t>A2.3.11.5.16</t>
  </si>
  <si>
    <t>Instalaciones Pluvial N20-Residencial</t>
  </si>
  <si>
    <t>A2.3.11.5.17</t>
  </si>
  <si>
    <t>Instalaciones Pluvial N21-Residencial</t>
  </si>
  <si>
    <t>A2.3.11.5.18</t>
  </si>
  <si>
    <t>Instalaciones Pluvial Azotea-Residencial</t>
  </si>
  <si>
    <t>A2.3.11.6</t>
  </si>
  <si>
    <t>INSTALACIONES PLUVIALES AMENIDADES VIVIENDA</t>
  </si>
  <si>
    <t>A2.3.11.6.1</t>
  </si>
  <si>
    <t>Instalaciones Pluvial N4-Residencial</t>
  </si>
  <si>
    <t>A2.3.12</t>
  </si>
  <si>
    <t>INSTALACIONES CONDENSADOS</t>
  </si>
  <si>
    <t>A2.3.12.1</t>
  </si>
  <si>
    <t>INSTALACIONES CONDENSADOS SÓTANOS</t>
  </si>
  <si>
    <t>A2.3.12.1.1</t>
  </si>
  <si>
    <t>Instalaciones Condensados Sótanos-S-1-Comercial/Oficinas</t>
  </si>
  <si>
    <t>A2.3.12.1.2</t>
  </si>
  <si>
    <t>Instalaciones Condensados Sótanos-S-2-Comercial/Oficinas</t>
  </si>
  <si>
    <t>A2.3.12.2</t>
  </si>
  <si>
    <t>INSTALACIONES CONDENSADOS LOCALES COMERCIALES Y OFICINAS</t>
  </si>
  <si>
    <t>A2.3.12.2.1</t>
  </si>
  <si>
    <t>Instalaciones Condensados PB-Comercial/Oficinas</t>
  </si>
  <si>
    <t>A2.3.12.2.2</t>
  </si>
  <si>
    <t>Instalaciones Condensados N1-Comercial/Oficinas</t>
  </si>
  <si>
    <t>A2.3.12.2.3</t>
  </si>
  <si>
    <t>Instalaciones Condensados N2-Comercial/Oficinas</t>
  </si>
  <si>
    <t>A2.3.12.2.4</t>
  </si>
  <si>
    <t>Instalaciones Condensados N3-Comercial/Oficinas</t>
  </si>
  <si>
    <t>A2.3.12.2.5</t>
  </si>
  <si>
    <t>Instalaciones Condensados N4-Comercial/Oficinas</t>
  </si>
  <si>
    <t>A2.3.12.2.6</t>
  </si>
  <si>
    <t>Instalaciones Condensados N5-Comercial/Oficinas</t>
  </si>
  <si>
    <t>A2.3.12.3</t>
  </si>
  <si>
    <t>INSTALACIONES CONDENSADOS AMENIDADES LOCALES COMERCIALES</t>
  </si>
  <si>
    <t>A2.3.12.4</t>
  </si>
  <si>
    <t>INSTALACIONES CONDENSADOS ESTACIONAMIENTO VIVIENDA</t>
  </si>
  <si>
    <t>A2.3.12.4.1</t>
  </si>
  <si>
    <t>Instalaciones Condensados N1-Residencial</t>
  </si>
  <si>
    <t>A2.3.12.4.2</t>
  </si>
  <si>
    <t>Instalaciones Condensados N2-Residencial</t>
  </si>
  <si>
    <t>A2.3.12.4.3</t>
  </si>
  <si>
    <t>Instalaciones Condensados N3-Residencial</t>
  </si>
  <si>
    <t>A2.3.12.5</t>
  </si>
  <si>
    <t>INSTALACIONES CONDENSADOS TORRE DE VIVIENDA</t>
  </si>
  <si>
    <t>A2.3.12.5.1</t>
  </si>
  <si>
    <t>Instalaciones Condensados N5-Residencia</t>
  </si>
  <si>
    <t>A2.3.12.5.2</t>
  </si>
  <si>
    <t>Instalaciones Condensados N6-Residencial</t>
  </si>
  <si>
    <t>A2.3.12.5.3</t>
  </si>
  <si>
    <t>Instalaciones Condensados N7-Residencial</t>
  </si>
  <si>
    <t>A2.3.12.5.4</t>
  </si>
  <si>
    <t>Instalaciones Condensados N8-Residencia</t>
  </si>
  <si>
    <t>A2.3.12.5.5</t>
  </si>
  <si>
    <t>Instalaciones Condensados N9-Residencial</t>
  </si>
  <si>
    <t>A2.3.12.5.6</t>
  </si>
  <si>
    <t>Instalaciones Condensados N10-Residencial</t>
  </si>
  <si>
    <t>A2.3.12.5.7</t>
  </si>
  <si>
    <t>Instalaciones Condensados N11-Residencial</t>
  </si>
  <si>
    <t>A2.3.12.5.8</t>
  </si>
  <si>
    <t>Instalaciones Condensados N12-Residencial</t>
  </si>
  <si>
    <t>A2.3.12.5.9</t>
  </si>
  <si>
    <t>Instalaciones Condensados N13-Residencial</t>
  </si>
  <si>
    <t>A2.3.12.5.10</t>
  </si>
  <si>
    <t>Instalaciones Condensados N14-Residencial</t>
  </si>
  <si>
    <t>A2.3.12.5.11</t>
  </si>
  <si>
    <t>Instalaciones Condensados N15-Residencia</t>
  </si>
  <si>
    <t>A2.3.12.5.12</t>
  </si>
  <si>
    <t>Instalaciones Condensados N16-Residencial</t>
  </si>
  <si>
    <t>A2.3.12.5.13</t>
  </si>
  <si>
    <t>Instalaciones Condensados N17-Residencial</t>
  </si>
  <si>
    <t>A2.3.12.5.14</t>
  </si>
  <si>
    <t>Instalaciones Condensados N18-Residencia</t>
  </si>
  <si>
    <t>A2.3.12.5.15</t>
  </si>
  <si>
    <t>Instalaciones Condensados N19-Residencial</t>
  </si>
  <si>
    <t>A2.3.12.5.16</t>
  </si>
  <si>
    <t>Instalaciones Condensados N20-Residencial</t>
  </si>
  <si>
    <t>A2.3.12.5.17</t>
  </si>
  <si>
    <t>Instalaciones Condensados N21-Residencial</t>
  </si>
  <si>
    <t>A2.3.12.5.18</t>
  </si>
  <si>
    <t>Instalaciones Condensados Azotea-Residencial</t>
  </si>
  <si>
    <t>A2.3.12.6</t>
  </si>
  <si>
    <t>INSTALACIONES CONDENSADOS AMENIDADES VIVIENDA</t>
  </si>
  <si>
    <t>A2.3.12.6.1</t>
  </si>
  <si>
    <t>Instalaciones Condensados N4-Residencial</t>
  </si>
  <si>
    <t>A2.3.13</t>
  </si>
  <si>
    <t>INSTALACIONES GAS NATURAL</t>
  </si>
  <si>
    <t>A2.3.13.1</t>
  </si>
  <si>
    <t>INSTALACIONES GAS NATURAL SÓTANOS</t>
  </si>
  <si>
    <t>A2.3.13.1.1</t>
  </si>
  <si>
    <t>Instalaciones Gas Natural Sótanos-S-1-Comercial/Oficinas</t>
  </si>
  <si>
    <t>A2.3.13.1.2</t>
  </si>
  <si>
    <t>Instalaciones Gas Natural Sótanos-S-2-Comercial/Oficinas</t>
  </si>
  <si>
    <t>A2.3.13.2</t>
  </si>
  <si>
    <t>INSTALACIONES GAS NATURAL RESTAURANTES</t>
  </si>
  <si>
    <t>A2.3.13.2.1</t>
  </si>
  <si>
    <t>Instalaciones Gas Natural PB-Comercial/Oficinas</t>
  </si>
  <si>
    <t>A2.3.13.2.2</t>
  </si>
  <si>
    <t>Instalaciones Gas Natural N1-Comercial/Oficinas</t>
  </si>
  <si>
    <t>A2.3.13.2.3</t>
  </si>
  <si>
    <t>Instalaciones Gas Natural N2-Comercial/Oficinas</t>
  </si>
  <si>
    <t>A2.3.13.2.4</t>
  </si>
  <si>
    <t>Instalaciones Gas Natural N3-Comercial/Oficinas</t>
  </si>
  <si>
    <t>A2.3.13.2.5</t>
  </si>
  <si>
    <t>Instalaciones Gas Natural N4-Comercial/Oficinas</t>
  </si>
  <si>
    <t>A2.3.13.2.6</t>
  </si>
  <si>
    <t>Instalaciones Gas Natural N5-Comercial/Oficinas</t>
  </si>
  <si>
    <t>A2.3.13.3</t>
  </si>
  <si>
    <t>INSTALACIONES GAS NATURAL TORRE DE VIVIENDA</t>
  </si>
  <si>
    <t>A2.3.13.3.1</t>
  </si>
  <si>
    <t>Instalaciones Gas Natural N5-Residencia</t>
  </si>
  <si>
    <t>A2.3.13.3.2</t>
  </si>
  <si>
    <t>Instalaciones Gas Natural N6-Residencial</t>
  </si>
  <si>
    <t>A2.3.13.3.3</t>
  </si>
  <si>
    <t>Instalaciones Gas Natural N7-Residencial</t>
  </si>
  <si>
    <t>A2.3.13.3.4</t>
  </si>
  <si>
    <t>Instalaciones Gas Natural N8-Residencia</t>
  </si>
  <si>
    <t>A2.3.13.3.5</t>
  </si>
  <si>
    <t>Instalaciones Gas Natural N9-Residencial</t>
  </si>
  <si>
    <t>A2.3.13.3.6</t>
  </si>
  <si>
    <t>Instalaciones Gas Natural N10-Residencial</t>
  </si>
  <si>
    <t>A2.3.13.3.7</t>
  </si>
  <si>
    <t>Instalaciones Gas Natural N11-Residencial</t>
  </si>
  <si>
    <t>A2.3.13.3.8</t>
  </si>
  <si>
    <t>Instalaciones Gas Natural N12-Residencial</t>
  </si>
  <si>
    <t>A2.3.13.3.9</t>
  </si>
  <si>
    <t>Instalaciones Gas Natural N13-Residencial</t>
  </si>
  <si>
    <t>A2.3.13.3.10</t>
  </si>
  <si>
    <t>Instalaciones Gas Natural N14-Residencial</t>
  </si>
  <si>
    <t>A2.3.13.3.11</t>
  </si>
  <si>
    <t>Instalaciones Gas Natural N15-Residencia</t>
  </si>
  <si>
    <t>A2.3.13.3.12</t>
  </si>
  <si>
    <t>Instalaciones Gas Natural N16-Residencial</t>
  </si>
  <si>
    <t>A2.3.13.3.13</t>
  </si>
  <si>
    <t>Instalaciones Gas Natural N17-Residencial</t>
  </si>
  <si>
    <t>A2.3.13.3.14</t>
  </si>
  <si>
    <t>Instalaciones Gas Natural N18-Residencia</t>
  </si>
  <si>
    <t>A2.3.13.3.15</t>
  </si>
  <si>
    <t>Instalaciones Gas Natural N19-Residencial</t>
  </si>
  <si>
    <t>A2.3.13.3.16</t>
  </si>
  <si>
    <t>Instalaciones Gas Natural N20-Residencial</t>
  </si>
  <si>
    <t>A2.3.13.3.17</t>
  </si>
  <si>
    <t>Instalaciones Gas Natural N21-Residencial</t>
  </si>
  <si>
    <t>A2.3.13.3.18</t>
  </si>
  <si>
    <t>Instalaciones Gas Natural Azotea-Residencial</t>
  </si>
  <si>
    <t>A2.3.13.4</t>
  </si>
  <si>
    <t>INSTALACIONES GAS NATURAL AMENIDADES VIVIENDA</t>
  </si>
  <si>
    <t>A2.3.13.4.1</t>
  </si>
  <si>
    <t>Instalaciones Gas Natural N4-Residencial</t>
  </si>
  <si>
    <t>A2.3.14</t>
  </si>
  <si>
    <t>INSTALACIONES ESPECIALES</t>
  </si>
  <si>
    <t>A2.3.14.1</t>
  </si>
  <si>
    <t>INSTALACIONES ESPECIALES SÓTANOS</t>
  </si>
  <si>
    <t>A2.3.14.1.1</t>
  </si>
  <si>
    <t>Instalaciones Especiales Sótanos-S-1-Comercial/Oficinas</t>
  </si>
  <si>
    <t>A2.3.14.1.2</t>
  </si>
  <si>
    <t>Instalaciones Especiales Sótanos-S-2-Comercial/Oficinas</t>
  </si>
  <si>
    <t>A2.3.14.2</t>
  </si>
  <si>
    <t>INSTALACIONES ESPECIALES LOCALES COMERCIALES Y OFICINAS</t>
  </si>
  <si>
    <t>A2.3.14.2.1</t>
  </si>
  <si>
    <t>Instalaciones Especiales PB-Comercial/Oficinas</t>
  </si>
  <si>
    <t>A2.3.14.2.2</t>
  </si>
  <si>
    <t>Instalaciones Especiales N1-Comercial/Oficinas</t>
  </si>
  <si>
    <t>A2.3.14.2.3</t>
  </si>
  <si>
    <t>Instalaciones Especiales N2-Comercial/Oficinas</t>
  </si>
  <si>
    <t>A2.3.14.2.4</t>
  </si>
  <si>
    <t>Instalaciones Especiales N3-Comercial/Oficinas</t>
  </si>
  <si>
    <t>A2.3.14.2.5</t>
  </si>
  <si>
    <t>Instalaciones Especiales N4-Comercial/Oficinas</t>
  </si>
  <si>
    <t>A2.3.14.2.6</t>
  </si>
  <si>
    <t>Instalaciones Especiales N5-Comercial/Oficinas</t>
  </si>
  <si>
    <t>A2.3.14.3</t>
  </si>
  <si>
    <t>INSTALACIONES ESPECIALES AMENIDADES LOCALES COMERCIALES</t>
  </si>
  <si>
    <t>A2.3.14.4</t>
  </si>
  <si>
    <t>INSTALACIONES ESPECIALES ESTACIONAMIENTO VIVIENDA</t>
  </si>
  <si>
    <t>A2.3.14.4.1</t>
  </si>
  <si>
    <t>Instalaciones Especiales N1-Residencial</t>
  </si>
  <si>
    <t>A2.3.14.4.2</t>
  </si>
  <si>
    <t>Instalaciones Especiales N2-Residencial</t>
  </si>
  <si>
    <t>A2.3.14.4.3</t>
  </si>
  <si>
    <t>Instalaciones Especiales N3-Residencial</t>
  </si>
  <si>
    <t>A2.3.14.5</t>
  </si>
  <si>
    <t>INSTALACIONES ESPECIALES TORRE DE VIVIENDA</t>
  </si>
  <si>
    <t>A2.3.14.5.1</t>
  </si>
  <si>
    <t>Instalaciones Especiales N5-Residencia</t>
  </si>
  <si>
    <t>A2.3.14.5.2</t>
  </si>
  <si>
    <t>Instalaciones Especiales N6-Residencial</t>
  </si>
  <si>
    <t>A2.3.14.5.3</t>
  </si>
  <si>
    <t>Instalaciones Especiales N7-Residencial</t>
  </si>
  <si>
    <t>A2.3.14.5.4</t>
  </si>
  <si>
    <t>Instalaciones Especiales N8-Residencia</t>
  </si>
  <si>
    <t>A2.3.14.5.5</t>
  </si>
  <si>
    <t>Instalaciones Especiales N9-Residencial</t>
  </si>
  <si>
    <t>A2.3.14.5.6</t>
  </si>
  <si>
    <t>Instalaciones Especiales N10-Residencial</t>
  </si>
  <si>
    <t>A2.3.14.5.7</t>
  </si>
  <si>
    <t>Instalaciones Especiales N11-Residencial</t>
  </si>
  <si>
    <t>A2.3.14.5.8</t>
  </si>
  <si>
    <t>Instalaciones Especiales N12-Residencial</t>
  </si>
  <si>
    <t>A2.3.14.5.9</t>
  </si>
  <si>
    <t>Instalaciones Especiales N13-Residencial</t>
  </si>
  <si>
    <t>A2.3.14.5.10</t>
  </si>
  <si>
    <t>Instalaciones Especiales N14-Residencial</t>
  </si>
  <si>
    <t>A2.3.14.5.11</t>
  </si>
  <si>
    <t>Instalaciones Especiales N15-Residencia</t>
  </si>
  <si>
    <t>A2.3.14.5.12</t>
  </si>
  <si>
    <t>Instalaciones Especiales N16-Residencial</t>
  </si>
  <si>
    <t>A2.3.14.5.13</t>
  </si>
  <si>
    <t>Instalaciones Especiales N17-Residencial</t>
  </si>
  <si>
    <t>A2.3.14.5.14</t>
  </si>
  <si>
    <t>Instalaciones Especiales N18-Residencia</t>
  </si>
  <si>
    <t>A2.3.14.5.15</t>
  </si>
  <si>
    <t>Instalaciones Especiales N19-Residencial</t>
  </si>
  <si>
    <t>A2.3.14.5.16</t>
  </si>
  <si>
    <t>Instalaciones Especiales N20-Residencial</t>
  </si>
  <si>
    <t>A2.3.14.5.17</t>
  </si>
  <si>
    <t>Instalaciones Especiales N21-Residencial</t>
  </si>
  <si>
    <t>A2.3.14.5.18</t>
  </si>
  <si>
    <t>Instalaciones Especiales Azotea-Residencial</t>
  </si>
  <si>
    <t>A2.3.14.6</t>
  </si>
  <si>
    <t>INSTALACIONES ESPECIALES AMENIDADES VIVIENDA</t>
  </si>
  <si>
    <t>A2.3.14.6.1</t>
  </si>
  <si>
    <t>Instalaciones Especiales N4-Residencial</t>
  </si>
  <si>
    <t>A2.3.15</t>
  </si>
  <si>
    <t>SISTEMA CONTRA INCENDIO</t>
  </si>
  <si>
    <t>A2.3.15.1</t>
  </si>
  <si>
    <t>SISTEMA CONTRA INCENDIO SÓTANOS</t>
  </si>
  <si>
    <t>A2.3.15.1.1</t>
  </si>
  <si>
    <t>Sistema Contra Incendio Sótanos-S-1-Comercial/Oficinas</t>
  </si>
  <si>
    <t>A2.3.15.1.2</t>
  </si>
  <si>
    <t>Sistema Contra Incendio Sótanos-S-2-Comercial/Oficinas</t>
  </si>
  <si>
    <t>A2.3.15.2</t>
  </si>
  <si>
    <t>SISTEMA CONTRA INCENDIO LOCALES COMERCIALES Y OFICINAS</t>
  </si>
  <si>
    <t>A2.3.15.2.1</t>
  </si>
  <si>
    <t>Sistema Contra Incendio PB-Comercial/Oficinas</t>
  </si>
  <si>
    <t>A2.3.15.2.2</t>
  </si>
  <si>
    <t>Sistema Contra Incendio N1-Comercial/Oficinas</t>
  </si>
  <si>
    <t>A2.3.15.2.3</t>
  </si>
  <si>
    <t>Sistema Contra Incendio N2-Comercial/Oficinas</t>
  </si>
  <si>
    <t>A2.3.15.2.4</t>
  </si>
  <si>
    <t>Sistema Contra Incendio N3-Comercial/Oficinas</t>
  </si>
  <si>
    <t>A2.3.15.2.5</t>
  </si>
  <si>
    <t>Sistema Contra Incendio N4-Comercial/Oficinas</t>
  </si>
  <si>
    <t>A2.3.15.2.6</t>
  </si>
  <si>
    <t>Sistema Contra Incendio N5-Comercial/Oficinas</t>
  </si>
  <si>
    <t>A2.3.15.3</t>
  </si>
  <si>
    <t>SISTEMA CONTRA INCENDIO AMENIDADES LOCALES COMERCIALES</t>
  </si>
  <si>
    <t>A2.3.15.4</t>
  </si>
  <si>
    <t>SISTEMA CONTRA INCENDIO ESTACIONAMIENTO VIVIENDA</t>
  </si>
  <si>
    <t>A2.3.15.4.1</t>
  </si>
  <si>
    <t>Sistema Contra Incendio N1-Residencial</t>
  </si>
  <si>
    <t>A2.3.15.4.2</t>
  </si>
  <si>
    <t>Sistema Contra Incendio N2-Residencial</t>
  </si>
  <si>
    <t>A2.3.15.4.3</t>
  </si>
  <si>
    <t>Sistema Contra Incendio N3-Residencial</t>
  </si>
  <si>
    <t>A2.3.15.5</t>
  </si>
  <si>
    <t>SISTEMA CONTRA INCENDIO TORRE DE VIVIENDA</t>
  </si>
  <si>
    <t>A2.3.15.5.1</t>
  </si>
  <si>
    <t>Sistema Contra Incendio N5-Residencia</t>
  </si>
  <si>
    <t>A2.3.15.5.2</t>
  </si>
  <si>
    <t>Sistema Contra Incendio N6-Residencial</t>
  </si>
  <si>
    <t>A2.3.15.5.3</t>
  </si>
  <si>
    <t>Sistema Contra Incendio N7-Residencial</t>
  </si>
  <si>
    <t>A2.3.15.5.4</t>
  </si>
  <si>
    <t>Sistema Contra Incendio N8-Residencia</t>
  </si>
  <si>
    <t>A2.3.15.5.5</t>
  </si>
  <si>
    <t>Sistema Contra Incendio N9-Residencial</t>
  </si>
  <si>
    <t>A2.3.15.5.6</t>
  </si>
  <si>
    <t>Sistema Contra Incendio N10-Residencial</t>
  </si>
  <si>
    <t>A2.3.15.5.7</t>
  </si>
  <si>
    <t>Sistema Contra Incendio N11-Residencial</t>
  </si>
  <si>
    <t>A2.3.15.5.8</t>
  </si>
  <si>
    <t>Sistema Contra Incendio N12-Residencial</t>
  </si>
  <si>
    <t>A2.3.15.5.9</t>
  </si>
  <si>
    <t>Sistema Contra Incendio N13-Residencial</t>
  </si>
  <si>
    <t>A2.3.15.5.10</t>
  </si>
  <si>
    <t>Sistema Contra Incendio N14-Residencial</t>
  </si>
  <si>
    <t>A2.3.15.5.11</t>
  </si>
  <si>
    <t>Sistema Contra Incendio N15-Residencia</t>
  </si>
  <si>
    <t>A2.3.15.5.12</t>
  </si>
  <si>
    <t>Sistema Contra Incendio N16-Residencial</t>
  </si>
  <si>
    <t>A2.3.15.5.13</t>
  </si>
  <si>
    <t>Sistema Contra Incendio N17-Residencial</t>
  </si>
  <si>
    <t>A2.3.15.5.14</t>
  </si>
  <si>
    <t>Sistema Contra Incendio N18-Residencia</t>
  </si>
  <si>
    <t>A2.3.15.5.15</t>
  </si>
  <si>
    <t>Sistema Contra Incendio N19-Residencial</t>
  </si>
  <si>
    <t>A2.3.15.5.16</t>
  </si>
  <si>
    <t>Sistema Contra Incendio N20-Residencial</t>
  </si>
  <si>
    <t>A2.3.15.5.17</t>
  </si>
  <si>
    <t>Sistema Contra Incendio N21-Residencial</t>
  </si>
  <si>
    <t>A2.3.15.5.18</t>
  </si>
  <si>
    <t>Sistema Contra Incendio Azotea-Residencial</t>
  </si>
  <si>
    <t>A2.3.15.6</t>
  </si>
  <si>
    <t>SISTEMA CONTRA INCENDIO AMENIDADES VIVIENDA</t>
  </si>
  <si>
    <t>A2.3.15.6.1</t>
  </si>
  <si>
    <t>Sistema Contra Incendio N4-Residencial</t>
  </si>
  <si>
    <t>A2.3.16</t>
  </si>
  <si>
    <t>INSTALACIONES HVAC</t>
  </si>
  <si>
    <t>A2.3.16.1</t>
  </si>
  <si>
    <t>HVAC SÓTANOS</t>
  </si>
  <si>
    <t>A2.3.16.1.1</t>
  </si>
  <si>
    <t>A2.3.16.1.2</t>
  </si>
  <si>
    <t>A2.3.16.2</t>
  </si>
  <si>
    <t>HVAC LOCALES COMERCIALES Y OFICINAS</t>
  </si>
  <si>
    <t>A2.3.16.2.1</t>
  </si>
  <si>
    <t>A2.3.16.2.2</t>
  </si>
  <si>
    <t>A2.3.16.2.3</t>
  </si>
  <si>
    <t>A2.3.16.2.4</t>
  </si>
  <si>
    <t>A2.3.16.2.5</t>
  </si>
  <si>
    <t>A2.3.16.2.6</t>
  </si>
  <si>
    <t>A2.3.16.3</t>
  </si>
  <si>
    <t>HVAC AMENIDADES LOCALES COMERCIALES</t>
  </si>
  <si>
    <t>A2.3.16.4</t>
  </si>
  <si>
    <t>HVAC ESTACIONAMIENTO VIVIENDA</t>
  </si>
  <si>
    <t>A2.3.16.4.1</t>
  </si>
  <si>
    <t>A2.3.16.4.2</t>
  </si>
  <si>
    <t>A2.3.16.4.3</t>
  </si>
  <si>
    <t>A2.3.16.5</t>
  </si>
  <si>
    <t>HVAC TORRE DE VIVIENDA</t>
  </si>
  <si>
    <t>A2.3.16.5.1</t>
  </si>
  <si>
    <t>A2.3.16.5.2</t>
  </si>
  <si>
    <t>A2.3.16.5.3</t>
  </si>
  <si>
    <t>A2.3.16.5.4</t>
  </si>
  <si>
    <t>A2.3.16.5.5</t>
  </si>
  <si>
    <t>A2.3.16.5.6</t>
  </si>
  <si>
    <t>A2.3.16.5.7</t>
  </si>
  <si>
    <t>A2.3.16.5.8</t>
  </si>
  <si>
    <t>A2.3.16.5.9</t>
  </si>
  <si>
    <t>A2.3.16.5.10</t>
  </si>
  <si>
    <t>A2.3.16.5.11</t>
  </si>
  <si>
    <t>A2.3.16.5.12</t>
  </si>
  <si>
    <t>A2.3.16.5.13</t>
  </si>
  <si>
    <t>A2.3.16.5.14</t>
  </si>
  <si>
    <t>A2.3.16.5.15</t>
  </si>
  <si>
    <t>A2.3.16.5.16</t>
  </si>
  <si>
    <t>A2.3.16.5.17</t>
  </si>
  <si>
    <t>A2.3.16.5.18</t>
  </si>
  <si>
    <t>A2.3.16.6</t>
  </si>
  <si>
    <t>HVAC AMENIDADES VIVIENDA</t>
  </si>
  <si>
    <t>A2.3.16.6.1</t>
  </si>
  <si>
    <t>A2.3.17</t>
  </si>
  <si>
    <t>ELEVADORES</t>
  </si>
  <si>
    <t>A2.3.17.1</t>
  </si>
  <si>
    <t>ELEVADORES EN LOCALES COMERCIALES Y OFICINAS</t>
  </si>
  <si>
    <t>A2.3.17.2</t>
  </si>
  <si>
    <t>ELEVADORES EN TORRE DE VIVIENDA</t>
  </si>
  <si>
    <t>A2.3.18</t>
  </si>
  <si>
    <t>EQUIPAMIENTO</t>
  </si>
  <si>
    <t>A2.3.18.1</t>
  </si>
  <si>
    <t>EQUIPAMIENTO AMENIDADES LOCALES COMERCIALES Y OFICINAS</t>
  </si>
  <si>
    <t>A2.3.18.1.1</t>
  </si>
  <si>
    <t>PLAZA N1 - PAISAJISMO, JUEGOS INFANTILES, BANCAS.</t>
  </si>
  <si>
    <t>A2.3.18.1.2</t>
  </si>
  <si>
    <t>SEÑALÉTICA COMERCIAL</t>
  </si>
  <si>
    <t>A2.3.18.1.3</t>
  </si>
  <si>
    <t>SEÑALIZACIÓN ESTACIONAMIENTOS</t>
  </si>
  <si>
    <t>A2.3.18.1.4</t>
  </si>
  <si>
    <t>MUEBLES SANITARIOS Y MAMPARAS</t>
  </si>
  <si>
    <t>A2.3.18.1.5</t>
  </si>
  <si>
    <t>CUARTO DE BASURA</t>
  </si>
  <si>
    <t>A2.3.18.1.6</t>
  </si>
  <si>
    <t>LOBBY OFICINAS</t>
  </si>
  <si>
    <t>A2.3.18.1.7</t>
  </si>
  <si>
    <t>Mobiliario Oficinas</t>
  </si>
  <si>
    <t>OTROS EQUIPOS</t>
  </si>
  <si>
    <t>A2.3.18.2</t>
  </si>
  <si>
    <t>EQUIPAMIENTO AMENIDADES TORRE DE VIVIENDA</t>
  </si>
  <si>
    <t>A2.3.18.2.1</t>
  </si>
  <si>
    <t>GIMNASIO</t>
  </si>
  <si>
    <t>A2.3.18.2.2</t>
  </si>
  <si>
    <t>ALBERCA</t>
  </si>
  <si>
    <t>A2.3.18.2.3</t>
  </si>
  <si>
    <t>ASADORES</t>
  </si>
  <si>
    <t>A2.3.18.2.4</t>
  </si>
  <si>
    <t>GAME ROOM</t>
  </si>
  <si>
    <t>A2.3.18.2.5</t>
  </si>
  <si>
    <t>JUEGOS INFANTILES</t>
  </si>
  <si>
    <t>A2.3.18.2.6</t>
  </si>
  <si>
    <t>PET DAY CARE</t>
  </si>
  <si>
    <t>A2.3.18.2.7</t>
  </si>
  <si>
    <t>CINE CLUB</t>
  </si>
  <si>
    <t>A2.3.18.2.8</t>
  </si>
  <si>
    <t>MINI SALAS EVENTO PRIV (ANTES ADMINISTRACIÓN)</t>
  </si>
  <si>
    <t>A2.3.18.2.9</t>
  </si>
  <si>
    <t>COWORKING</t>
  </si>
  <si>
    <t>A2.3.18.2.10</t>
  </si>
  <si>
    <t>MUEBLES SANITARIOS Y MAMPARAS NIVEL DE AMENIDADES</t>
  </si>
  <si>
    <t>A2.3.18.2.11</t>
  </si>
  <si>
    <t>LOBBY PARA VIVIENDA N01</t>
  </si>
  <si>
    <t>A2.3.18.2.12</t>
  </si>
  <si>
    <t>CHUTE DE BASURA</t>
  </si>
  <si>
    <t>A2.3.18.2.13</t>
  </si>
  <si>
    <t>A2.3.18.2.14</t>
  </si>
  <si>
    <t>A2.4</t>
  </si>
  <si>
    <t>A2.4.1</t>
  </si>
  <si>
    <t>IMPREVISTOS LOCALES COMERCIALES Y OFICINAS</t>
  </si>
  <si>
    <t>A2.4.2</t>
  </si>
  <si>
    <t>IMPREVISTOS TORRE VIVIENDA</t>
  </si>
  <si>
    <t>A4</t>
  </si>
  <si>
    <t>Aportaciones</t>
  </si>
  <si>
    <t>A4.1</t>
  </si>
  <si>
    <t>Aportaciones medidores eléctrico</t>
  </si>
  <si>
    <t>Aportaciones medidores Hidraulico</t>
  </si>
  <si>
    <t>Aportaciones medidores Gas</t>
  </si>
  <si>
    <t>A1</t>
  </si>
  <si>
    <t>A1.1</t>
  </si>
  <si>
    <t>A1.3</t>
  </si>
  <si>
    <t>A1.4</t>
  </si>
  <si>
    <t>A3</t>
  </si>
  <si>
    <t>A3.1</t>
  </si>
  <si>
    <t>A5</t>
  </si>
  <si>
    <t>A5.1</t>
  </si>
  <si>
    <t>A5.2</t>
  </si>
  <si>
    <t>ventas de Oficinas Proyeccion 50%</t>
  </si>
  <si>
    <t>ventas Departamentos Proyeccion</t>
  </si>
  <si>
    <t>ventas Departamentos Socios</t>
  </si>
  <si>
    <t>ventas Departamentos real al dia</t>
  </si>
  <si>
    <t>%Anticipo</t>
  </si>
  <si>
    <t>%FDG</t>
  </si>
  <si>
    <t>Erogado a la Fecha</t>
  </si>
  <si>
    <t>Validación</t>
  </si>
  <si>
    <t>HVAC Sótanos-S-1-Comercial/Oficinas</t>
  </si>
  <si>
    <t>HVAC Sótanos-S-2-Comercial/Oficinas</t>
  </si>
  <si>
    <t>HVAC PB-Comercial/Oficinas</t>
  </si>
  <si>
    <t>HVAC N1-Comercial/Oficinas</t>
  </si>
  <si>
    <t>HVAC N2-Comercial/Oficinas</t>
  </si>
  <si>
    <t>HVAC N3-Comercial/Oficinas</t>
  </si>
  <si>
    <t>HVAC N4-Comercial/Oficinas</t>
  </si>
  <si>
    <t>HVAC N5-Comercial/Oficinas</t>
  </si>
  <si>
    <t>HVAC N1-Residencial</t>
  </si>
  <si>
    <t>HVAC N2-Residencial</t>
  </si>
  <si>
    <t>HVAC N3-Residencial</t>
  </si>
  <si>
    <t>HVAC N5-Residencia</t>
  </si>
  <si>
    <t>HVAC N6-Residencial</t>
  </si>
  <si>
    <t>HVAC N7-Residencial</t>
  </si>
  <si>
    <t>HVAC N8-Residencia</t>
  </si>
  <si>
    <t>HVAC N9-Residencial</t>
  </si>
  <si>
    <t>HVAC N10-Residencial</t>
  </si>
  <si>
    <t>HVAC N11-Residencial</t>
  </si>
  <si>
    <t>HVAC N12-Residencial</t>
  </si>
  <si>
    <t>HVAC N13-Residencial</t>
  </si>
  <si>
    <t>HVAC N14-Residencial</t>
  </si>
  <si>
    <t>HVAC N15-Residencia</t>
  </si>
  <si>
    <t>HVAC N16-Residencial</t>
  </si>
  <si>
    <t>HVAC N17-Residencial</t>
  </si>
  <si>
    <t>HVAC N18-Residencia</t>
  </si>
  <si>
    <t>HVAC N19-Residencial</t>
  </si>
  <si>
    <t>HVAC N20-Residencial</t>
  </si>
  <si>
    <t>HVAC N21-Residencial</t>
  </si>
  <si>
    <t>HVAC Azotea-Residencial</t>
  </si>
  <si>
    <t>HVAC N4-Residencial</t>
  </si>
  <si>
    <t>IMPREVISTOS ÁREA COMERCIAL Y OFICINAS</t>
  </si>
  <si>
    <t>A1.2</t>
  </si>
  <si>
    <t>MES 25</t>
  </si>
  <si>
    <t>Licencias, estudios, proyecto y permisos</t>
  </si>
  <si>
    <t>FINIQUITOS</t>
  </si>
  <si>
    <t>Gerencia interna</t>
  </si>
  <si>
    <t>Preliminares</t>
  </si>
  <si>
    <t>Comiciones 100% Vivienda</t>
  </si>
  <si>
    <t>Comision 50% oficina</t>
  </si>
  <si>
    <t>Costo financiero</t>
  </si>
  <si>
    <t>Bancos cta 019</t>
  </si>
  <si>
    <t>Credito Hipotecario 55% ventas sin Iva</t>
  </si>
  <si>
    <t>TOTAL DE VENTAS SIN IVA</t>
  </si>
  <si>
    <t>En Caja</t>
  </si>
  <si>
    <t xml:space="preserve">Venta de 50% oficinas </t>
  </si>
  <si>
    <t>Ingreso durante la construccion</t>
  </si>
  <si>
    <t>Ingreso por Finiquitos</t>
  </si>
  <si>
    <t>Departamentos vendidos al dia de hoy (27 unidades)</t>
  </si>
  <si>
    <t>Departamentos disponibles (55 unidades)</t>
  </si>
  <si>
    <t>Departamentos INTERSOCIOS</t>
  </si>
  <si>
    <t>Venta de 100% comercio</t>
  </si>
  <si>
    <t>Venta 100% bodegas</t>
  </si>
  <si>
    <t>Aportaciones Obras Inducidas</t>
  </si>
  <si>
    <t>Permisos de construccion y proyecto e ingenierias</t>
  </si>
  <si>
    <t>VENTAS Sin considerar P/egreso</t>
  </si>
  <si>
    <t>EGRESOS PARA COSNTRUIR</t>
  </si>
  <si>
    <t>INGRESOS DURANTE LA CONSTRUCCION</t>
  </si>
  <si>
    <t>DIFERENCIA</t>
  </si>
  <si>
    <t>PRESTAMO BANCARIO</t>
  </si>
  <si>
    <t>FLUJO DE FINIQUITOS</t>
  </si>
  <si>
    <t>INGRESOS CONTRA EGRESOS EN LA CONSTRUCCION</t>
  </si>
  <si>
    <t>Dif. Por cubrir de credito con cierre de finiquitos</t>
  </si>
  <si>
    <t>Dif. por cubrir periodo de construccion</t>
  </si>
  <si>
    <t>Pagar Comision 100% comercio</t>
  </si>
  <si>
    <t>Pagar Comision 50% oficina</t>
  </si>
  <si>
    <t>PENDIENTE EGRESOS</t>
  </si>
  <si>
    <t>EGRESOS RESTANTES</t>
  </si>
  <si>
    <t>INGRESOS RESTANTES</t>
  </si>
  <si>
    <t>Diferencia</t>
  </si>
  <si>
    <t>ACUMULADO DE CREDITO BANCARIO</t>
  </si>
  <si>
    <t>COSTO DEL PROYECTO con IVA incluyendo comisiones</t>
  </si>
  <si>
    <t>Utilidad</t>
  </si>
  <si>
    <t>CTA 027</t>
  </si>
  <si>
    <t>CTA 019</t>
  </si>
  <si>
    <t>IVA de ventas 50% oficinas</t>
  </si>
  <si>
    <t>IVA de venta 100% comercio</t>
  </si>
  <si>
    <t>Ventas con Iva</t>
  </si>
  <si>
    <t>Pagado al dia de hoy de los departamentos</t>
  </si>
  <si>
    <t>Lo que corresponde anticipo</t>
  </si>
  <si>
    <t>lo que corresponde a mensualidades</t>
  </si>
  <si>
    <t>Ventas con IVA</t>
  </si>
  <si>
    <t>Total</t>
  </si>
  <si>
    <t>corresponde a:</t>
  </si>
  <si>
    <t>tierra</t>
  </si>
  <si>
    <t>Intereses, apertura, separaciones en cuenta 019</t>
  </si>
  <si>
    <t>Aportacion de socios</t>
  </si>
  <si>
    <t>IVA EN CONTRA</t>
  </si>
  <si>
    <t>UTILIDAD BRUTA</t>
  </si>
  <si>
    <t>APORTACION</t>
  </si>
  <si>
    <t>$APORTACION</t>
  </si>
  <si>
    <t>$TIERRA+UT+AP</t>
  </si>
  <si>
    <t>COSTO DE PROYECTO SIN IVA</t>
  </si>
  <si>
    <t xml:space="preserve">TOTAL INVERSION SIN IVA </t>
  </si>
  <si>
    <t xml:space="preserve">TOTAL INVERSION CON IVA </t>
  </si>
  <si>
    <t>COSTO DE PROYECTO CON IVA</t>
  </si>
  <si>
    <t>VENTAS SIN IVA</t>
  </si>
  <si>
    <t>MES 26</t>
  </si>
  <si>
    <t>MES 27</t>
  </si>
  <si>
    <t>Simulacion de interes</t>
  </si>
  <si>
    <t>OPCION CREDITO/CONSTRUCCION</t>
  </si>
  <si>
    <t>Aportacion de Socios</t>
  </si>
  <si>
    <t>Porcentaje de finiquito que ocupa el banco</t>
  </si>
  <si>
    <t>GENERALES</t>
  </si>
  <si>
    <t>Flujo disponible (INGRESO-EGRESO)</t>
  </si>
  <si>
    <t>Simulación de comisión</t>
  </si>
  <si>
    <t>Flujo Amortizado</t>
  </si>
  <si>
    <t>Flujo para Producción</t>
  </si>
  <si>
    <t>Amortización Anticipo</t>
  </si>
  <si>
    <t>Fondo de avance de obra</t>
  </si>
  <si>
    <t>Ministración</t>
  </si>
  <si>
    <t>Flujo Real Banco</t>
  </si>
  <si>
    <t>Flujo disponible final</t>
  </si>
  <si>
    <t>Saldo en Ministración</t>
  </si>
  <si>
    <t>Saldo en Ministracion</t>
  </si>
  <si>
    <t>Bodegas 100%</t>
  </si>
  <si>
    <t>ventas Oficinas 50%, comercio y bodegas</t>
  </si>
  <si>
    <t>Flujo REAL</t>
  </si>
  <si>
    <t>Flujo BANCO</t>
  </si>
  <si>
    <t>VERIFICACION</t>
  </si>
  <si>
    <t>IVA de Venta 100% bodegas</t>
  </si>
  <si>
    <t>EGRESOS P/CONST AL MES 26</t>
  </si>
  <si>
    <t>Aportaciones de socios</t>
  </si>
  <si>
    <t>% CREDITO VS HARD COST</t>
  </si>
  <si>
    <t>% AMORTIZACION ANTICIPO CREDITO</t>
  </si>
  <si>
    <t>PORCENTAJES</t>
  </si>
  <si>
    <t>DIFERENCIA DE IVA</t>
  </si>
  <si>
    <t xml:space="preserve">UTILIDAD NETA DE PROYECTO </t>
  </si>
  <si>
    <t>RESTAURANTE</t>
  </si>
  <si>
    <t>M2 RETAIL</t>
  </si>
  <si>
    <t>BODEGA COM</t>
  </si>
  <si>
    <t>BODEGA VIV</t>
  </si>
  <si>
    <t>$ Soft Cost</t>
  </si>
  <si>
    <t>$ Tierra</t>
  </si>
  <si>
    <t>$ total</t>
  </si>
  <si>
    <t xml:space="preserve">$ Hard Cost </t>
  </si>
  <si>
    <t>% GRAL</t>
  </si>
  <si>
    <t>% por Giro</t>
  </si>
  <si>
    <t>$/m2 rentable</t>
  </si>
  <si>
    <t>GIRO</t>
  </si>
  <si>
    <t>GRAN TOTAL</t>
  </si>
  <si>
    <t>Total Com/Of</t>
  </si>
  <si>
    <t>Montos antes de IVA</t>
  </si>
  <si>
    <t>HOJA DE TRABAJO PARA USO EXCLUSIVO DE MIEMBROS DE 
REAL START BUSINESS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</si>
</sst>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80A]d&quot; de &quot;mmmm&quot; de &quot;yyyy;@"/>
    <numFmt numFmtId="165" formatCode="00"/>
    <numFmt numFmtId="166" formatCode="0.000%"/>
    <numFmt numFmtId="167" formatCode="#,##0\ &quot;m2&quot;"/>
    <numFmt numFmtId="168" formatCode="0.0000%"/>
    <numFmt numFmtId="169" formatCode="#,##0.00;[Red]#,##0.00"/>
    <numFmt numFmtId="170" formatCode="&quot;$&quot;#,##0.00;[Red]&quot;$&quot;#,##0.00"/>
    <numFmt numFmtId="171" formatCode="#,##0;[Red]#,##0"/>
    <numFmt numFmtId="172" formatCode="_-&quot;$&quot;* #,##0.000000_-;\-&quot;$&quot;* #,##0.000000_-;_-&quot;$&quot;* &quot;-&quot;??_-;_-@_-"/>
    <numFmt numFmtId="173" formatCode="_-&quot;$&quot;* #,##0.00000_-;\-&quot;$&quot;* #,##0.00000_-;_-&quot;$&quot;* &quot;-&quot;??_-;_-@_-"/>
    <numFmt numFmtId="174" formatCode="_-&quot;$&quot;* #,##0.0000_-;\-&quot;$&quot;* #,##0.0000_-;_-&quot;$&quot;* &quot;-&quot;??_-;_-@_-"/>
  </numFmts>
  <fonts count="6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i/>
      <sz val="14"/>
      <color theme="0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b/>
      <sz val="11"/>
      <color indexed="63"/>
      <name val="Calibri"/>
      <family val="2"/>
    </font>
    <font>
      <b/>
      <sz val="11"/>
      <color theme="7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0"/>
      <name val="Arial"/>
      <family val="2"/>
    </font>
    <font>
      <sz val="10"/>
      <color indexed="62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sz val="8"/>
      <color theme="1"/>
      <name val="Century Gothic"/>
      <family val="2"/>
    </font>
    <font>
      <sz val="10"/>
      <color theme="1"/>
      <name val="Century Gothic"/>
      <family val="2"/>
    </font>
    <font>
      <b/>
      <sz val="10"/>
      <color theme="1"/>
      <name val="Century Gothic"/>
      <family val="2"/>
    </font>
    <font>
      <sz val="8"/>
      <name val="Century Gothic"/>
      <family val="2"/>
    </font>
    <font>
      <b/>
      <sz val="8"/>
      <color theme="1"/>
      <name val="Century Gothic"/>
      <family val="2"/>
    </font>
    <font>
      <b/>
      <sz val="8"/>
      <color theme="0"/>
      <name val="Century Gothic"/>
      <family val="2"/>
    </font>
    <font>
      <b/>
      <sz val="8"/>
      <color rgb="FF000099"/>
      <name val="Century Gothic"/>
      <family val="2"/>
    </font>
    <font>
      <b/>
      <sz val="8"/>
      <color rgb="FF002060"/>
      <name val="Century Gothic"/>
      <family val="2"/>
    </font>
    <font>
      <sz val="8"/>
      <color rgb="FF002060"/>
      <name val="Century Gothic"/>
      <family val="2"/>
    </font>
    <font>
      <b/>
      <sz val="8"/>
      <name val="Century Gothic"/>
      <family val="2"/>
    </font>
    <font>
      <b/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color theme="1"/>
      <name val="Arial MT"/>
    </font>
    <font>
      <b/>
      <sz val="12"/>
      <color rgb="FFFF0000"/>
      <name val="Calibri"/>
      <family val="2"/>
      <scheme val="minor"/>
    </font>
    <font>
      <b/>
      <sz val="10"/>
      <color rgb="FF0070C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0070C0"/>
      <name val="Arial"/>
      <family val="2"/>
    </font>
    <font>
      <sz val="12"/>
      <color indexed="62"/>
      <name val="Arial"/>
      <family val="2"/>
    </font>
    <font>
      <sz val="12"/>
      <color theme="0"/>
      <name val="Arial"/>
      <family val="2"/>
    </font>
    <font>
      <b/>
      <sz val="12"/>
      <color theme="0"/>
      <name val="Arial"/>
      <family val="2"/>
    </font>
    <font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name val="Arial"/>
      <family val="2"/>
    </font>
    <font>
      <b/>
      <sz val="16"/>
      <name val="Calibri"/>
      <family val="2"/>
      <scheme val="minor"/>
    </font>
    <font>
      <b/>
      <sz val="11"/>
      <name val="Calibri"/>
      <family val="2"/>
    </font>
    <font>
      <b/>
      <sz val="13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b/>
      <sz val="8"/>
      <color rgb="FF000099"/>
      <name val="Arial"/>
      <family val="2"/>
    </font>
    <font>
      <sz val="8"/>
      <color rgb="FF002060"/>
      <name val="Arial"/>
      <family val="2"/>
    </font>
    <font>
      <b/>
      <sz val="8"/>
      <color rgb="FF00206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14999847407452621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2">
    <xf numFmtId="0" fontId="0" fillId="0" borderId="0" xfId="0"/>
    <xf numFmtId="0" fontId="0" fillId="0" borderId="0" xfId="0" applyAlignment="1">
      <alignment wrapText="1"/>
    </xf>
    <xf numFmtId="44" fontId="0" fillId="0" borderId="0" xfId="1" applyFont="1"/>
    <xf numFmtId="44" fontId="0" fillId="0" borderId="0" xfId="0" applyNumberFormat="1"/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44" fontId="2" fillId="0" borderId="0" xfId="1" applyFont="1" applyAlignment="1">
      <alignment horizontal="center" vertical="center"/>
    </xf>
    <xf numFmtId="44" fontId="0" fillId="0" borderId="1" xfId="0" applyNumberFormat="1" applyBorder="1"/>
    <xf numFmtId="44" fontId="0" fillId="0" borderId="1" xfId="1" applyFont="1" applyBorder="1"/>
    <xf numFmtId="44" fontId="2" fillId="0" borderId="0" xfId="0" applyNumberFormat="1" applyFont="1"/>
    <xf numFmtId="44" fontId="3" fillId="0" borderId="0" xfId="1" applyFont="1" applyAlignment="1">
      <alignment wrapText="1"/>
    </xf>
    <xf numFmtId="0" fontId="5" fillId="0" borderId="0" xfId="0" applyFont="1" applyFill="1" applyBorder="1" applyAlignment="1">
      <alignment horizontal="right" vertical="top"/>
    </xf>
    <xf numFmtId="0" fontId="6" fillId="0" borderId="0" xfId="0" applyNumberFormat="1" applyFont="1" applyFill="1" applyBorder="1" applyAlignment="1">
      <alignment vertical="top"/>
    </xf>
    <xf numFmtId="0" fontId="6" fillId="0" borderId="0" xfId="0" applyNumberFormat="1" applyFont="1" applyFill="1" applyBorder="1" applyAlignment="1">
      <alignment horizontal="center" vertical="top"/>
    </xf>
    <xf numFmtId="43" fontId="6" fillId="0" borderId="0" xfId="2" applyFont="1" applyFill="1" applyBorder="1" applyAlignment="1">
      <alignment horizontal="center" vertical="top"/>
    </xf>
    <xf numFmtId="44" fontId="6" fillId="0" borderId="0" xfId="1" applyFont="1" applyFill="1" applyBorder="1" applyAlignment="1">
      <alignment horizontal="center" vertical="top"/>
    </xf>
    <xf numFmtId="0" fontId="7" fillId="0" borderId="0" xfId="0" applyFont="1"/>
    <xf numFmtId="43" fontId="6" fillId="0" borderId="0" xfId="2" applyFont="1" applyFill="1" applyBorder="1" applyAlignment="1">
      <alignment horizontal="left" vertical="top"/>
    </xf>
    <xf numFmtId="44" fontId="6" fillId="0" borderId="0" xfId="1" applyFont="1" applyFill="1" applyBorder="1" applyAlignment="1">
      <alignment vertical="top"/>
    </xf>
    <xf numFmtId="0" fontId="6" fillId="0" borderId="0" xfId="0" applyNumberFormat="1" applyFont="1" applyFill="1" applyBorder="1" applyAlignment="1">
      <alignment vertical="top" shrinkToFit="1"/>
    </xf>
    <xf numFmtId="43" fontId="6" fillId="0" borderId="0" xfId="2" applyFont="1" applyFill="1" applyBorder="1" applyAlignment="1">
      <alignment horizontal="right" vertical="top"/>
    </xf>
    <xf numFmtId="0" fontId="6" fillId="0" borderId="0" xfId="1" applyNumberFormat="1" applyFont="1" applyFill="1" applyBorder="1" applyAlignment="1">
      <alignment horizontal="left" vertical="top"/>
    </xf>
    <xf numFmtId="0" fontId="6" fillId="0" borderId="0" xfId="0" applyFont="1" applyFill="1" applyBorder="1" applyAlignment="1">
      <alignment vertical="top"/>
    </xf>
    <xf numFmtId="9" fontId="6" fillId="0" borderId="0" xfId="1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center" vertical="top"/>
    </xf>
    <xf numFmtId="4" fontId="6" fillId="0" borderId="0" xfId="0" applyNumberFormat="1" applyFont="1" applyFill="1" applyBorder="1" applyAlignment="1">
      <alignment horizontal="left" vertical="top"/>
    </xf>
    <xf numFmtId="164" fontId="5" fillId="0" borderId="0" xfId="0" applyNumberFormat="1" applyFont="1" applyFill="1" applyBorder="1" applyAlignment="1">
      <alignment horizontal="center" vertical="top"/>
    </xf>
    <xf numFmtId="43" fontId="5" fillId="0" borderId="0" xfId="2" applyFont="1" applyFill="1" applyBorder="1" applyAlignment="1">
      <alignment horizontal="center" vertical="top"/>
    </xf>
    <xf numFmtId="44" fontId="7" fillId="0" borderId="0" xfId="0" applyNumberFormat="1" applyFont="1"/>
    <xf numFmtId="14" fontId="5" fillId="0" borderId="0" xfId="1" applyNumberFormat="1" applyFont="1" applyFill="1" applyBorder="1" applyAlignment="1">
      <alignment horizontal="left" vertical="top"/>
    </xf>
    <xf numFmtId="0" fontId="5" fillId="0" borderId="0" xfId="0" applyNumberFormat="1" applyFont="1" applyFill="1" applyBorder="1" applyAlignment="1">
      <alignment horizontal="center" vertical="top"/>
    </xf>
    <xf numFmtId="43" fontId="6" fillId="0" borderId="0" xfId="2" applyFont="1" applyFill="1" applyBorder="1" applyAlignment="1">
      <alignment vertical="top"/>
    </xf>
    <xf numFmtId="0" fontId="5" fillId="0" borderId="5" xfId="0" applyFont="1" applyFill="1" applyBorder="1" applyAlignment="1">
      <alignment horizontal="right" vertical="top"/>
    </xf>
    <xf numFmtId="0" fontId="5" fillId="0" borderId="5" xfId="0" applyNumberFormat="1" applyFont="1" applyFill="1" applyBorder="1" applyAlignment="1">
      <alignment vertical="top" shrinkToFit="1"/>
    </xf>
    <xf numFmtId="0" fontId="5" fillId="0" borderId="5" xfId="0" applyNumberFormat="1" applyFont="1" applyFill="1" applyBorder="1" applyAlignment="1">
      <alignment horizontal="center" vertical="top"/>
    </xf>
    <xf numFmtId="43" fontId="6" fillId="0" borderId="5" xfId="2" applyFont="1" applyFill="1" applyBorder="1" applyAlignment="1">
      <alignment vertical="top"/>
    </xf>
    <xf numFmtId="0" fontId="6" fillId="0" borderId="5" xfId="0" applyFont="1" applyFill="1" applyBorder="1" applyAlignment="1">
      <alignment vertical="top"/>
    </xf>
    <xf numFmtId="0" fontId="5" fillId="0" borderId="0" xfId="0" applyNumberFormat="1" applyFont="1" applyFill="1" applyBorder="1" applyAlignment="1">
      <alignment vertical="top" shrinkToFit="1"/>
    </xf>
    <xf numFmtId="0" fontId="6" fillId="0" borderId="0" xfId="0" applyFont="1" applyFill="1" applyAlignment="1">
      <alignment vertical="top"/>
    </xf>
    <xf numFmtId="0" fontId="5" fillId="3" borderId="10" xfId="0" applyNumberFormat="1" applyFont="1" applyFill="1" applyBorder="1" applyAlignment="1">
      <alignment horizontal="center" vertical="top"/>
    </xf>
    <xf numFmtId="43" fontId="5" fillId="3" borderId="10" xfId="2" applyFont="1" applyFill="1" applyBorder="1" applyAlignment="1">
      <alignment horizontal="center" vertical="top"/>
    </xf>
    <xf numFmtId="44" fontId="5" fillId="3" borderId="10" xfId="1" applyFont="1" applyFill="1" applyBorder="1" applyAlignment="1">
      <alignment horizontal="center" vertical="top"/>
    </xf>
    <xf numFmtId="0" fontId="6" fillId="0" borderId="0" xfId="0" applyFont="1" applyFill="1" applyAlignment="1">
      <alignment horizontal="right" vertical="top"/>
    </xf>
    <xf numFmtId="0" fontId="6" fillId="0" borderId="0" xfId="0" applyFont="1" applyFill="1" applyBorder="1" applyAlignment="1">
      <alignment horizontal="center" vertical="top"/>
    </xf>
    <xf numFmtId="0" fontId="6" fillId="0" borderId="0" xfId="0" applyFont="1" applyFill="1" applyAlignment="1">
      <alignment horizontal="center" vertical="top"/>
    </xf>
    <xf numFmtId="44" fontId="6" fillId="0" borderId="0" xfId="1" applyFont="1" applyFill="1" applyAlignment="1">
      <alignment vertical="top"/>
    </xf>
    <xf numFmtId="165" fontId="6" fillId="0" borderId="0" xfId="0" applyNumberFormat="1" applyFont="1" applyFill="1" applyBorder="1" applyAlignment="1">
      <alignment horizontal="center" vertical="top"/>
    </xf>
    <xf numFmtId="4" fontId="6" fillId="0" borderId="0" xfId="0" applyNumberFormat="1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right" vertical="top"/>
    </xf>
    <xf numFmtId="0" fontId="5" fillId="0" borderId="3" xfId="0" applyFont="1" applyFill="1" applyBorder="1" applyAlignment="1">
      <alignment horizontal="center" vertical="top"/>
    </xf>
    <xf numFmtId="44" fontId="5" fillId="0" borderId="3" xfId="1" applyFont="1" applyFill="1" applyBorder="1" applyAlignment="1">
      <alignment horizontal="center" vertical="top"/>
    </xf>
    <xf numFmtId="44" fontId="5" fillId="0" borderId="4" xfId="1" applyFont="1" applyFill="1" applyBorder="1" applyAlignment="1">
      <alignment horizontal="center" vertical="top"/>
    </xf>
    <xf numFmtId="0" fontId="7" fillId="0" borderId="0" xfId="0" applyFont="1" applyAlignment="1">
      <alignment horizontal="right"/>
    </xf>
    <xf numFmtId="0" fontId="5" fillId="0" borderId="0" xfId="0" applyNumberFormat="1" applyFont="1" applyFill="1" applyBorder="1" applyAlignment="1">
      <alignment horizontal="left" vertical="top"/>
    </xf>
    <xf numFmtId="0" fontId="5" fillId="0" borderId="10" xfId="0" applyFont="1" applyFill="1" applyBorder="1" applyAlignment="1">
      <alignment horizontal="right" vertical="top"/>
    </xf>
    <xf numFmtId="0" fontId="5" fillId="0" borderId="10" xfId="0" applyFont="1" applyFill="1" applyBorder="1" applyAlignment="1">
      <alignment horizontal="center" vertical="top"/>
    </xf>
    <xf numFmtId="2" fontId="5" fillId="0" borderId="10" xfId="0" applyNumberFormat="1" applyFont="1" applyFill="1" applyBorder="1" applyAlignment="1">
      <alignment horizontal="center" vertical="center"/>
    </xf>
    <xf numFmtId="44" fontId="5" fillId="0" borderId="10" xfId="1" applyFont="1" applyFill="1" applyBorder="1" applyAlignment="1">
      <alignment vertical="top"/>
    </xf>
    <xf numFmtId="2" fontId="7" fillId="0" borderId="0" xfId="0" applyNumberFormat="1" applyFont="1"/>
    <xf numFmtId="44" fontId="7" fillId="0" borderId="0" xfId="1" applyFont="1"/>
    <xf numFmtId="166" fontId="7" fillId="0" borderId="0" xfId="3" applyNumberFormat="1" applyFont="1"/>
    <xf numFmtId="10" fontId="6" fillId="0" borderId="12" xfId="3" applyNumberFormat="1" applyFont="1" applyFill="1" applyBorder="1" applyAlignment="1">
      <alignment horizontal="center" vertical="top"/>
    </xf>
    <xf numFmtId="10" fontId="6" fillId="0" borderId="13" xfId="3" applyNumberFormat="1" applyFont="1" applyFill="1" applyBorder="1" applyAlignment="1">
      <alignment horizontal="center" vertical="top"/>
    </xf>
    <xf numFmtId="10" fontId="6" fillId="0" borderId="14" xfId="3" applyNumberFormat="1" applyFont="1" applyFill="1" applyBorder="1" applyAlignment="1">
      <alignment horizontal="center" vertical="top"/>
    </xf>
    <xf numFmtId="0" fontId="5" fillId="0" borderId="9" xfId="0" applyFont="1" applyFill="1" applyBorder="1" applyAlignment="1">
      <alignment horizontal="right" vertical="top"/>
    </xf>
    <xf numFmtId="0" fontId="5" fillId="0" borderId="9" xfId="0" applyFont="1" applyFill="1" applyBorder="1" applyAlignment="1">
      <alignment horizontal="center" vertical="top"/>
    </xf>
    <xf numFmtId="2" fontId="5" fillId="0" borderId="9" xfId="0" applyNumberFormat="1" applyFont="1" applyFill="1" applyBorder="1" applyAlignment="1">
      <alignment horizontal="center" vertical="center"/>
    </xf>
    <xf numFmtId="44" fontId="5" fillId="0" borderId="9" xfId="1" applyFont="1" applyFill="1" applyBorder="1" applyAlignment="1">
      <alignment vertical="top"/>
    </xf>
    <xf numFmtId="43" fontId="6" fillId="0" borderId="0" xfId="2" applyFont="1" applyFill="1" applyBorder="1" applyAlignment="1" applyProtection="1">
      <alignment horizontal="center" vertical="top"/>
    </xf>
    <xf numFmtId="44" fontId="5" fillId="0" borderId="0" xfId="1" applyFont="1" applyFill="1" applyBorder="1" applyAlignment="1">
      <alignment horizontal="center" vertical="top" shrinkToFit="1"/>
    </xf>
    <xf numFmtId="44" fontId="5" fillId="0" borderId="15" xfId="1" applyFont="1" applyFill="1" applyBorder="1" applyAlignment="1">
      <alignment horizontal="center" vertical="top" shrinkToFit="1"/>
    </xf>
    <xf numFmtId="44" fontId="5" fillId="0" borderId="16" xfId="1" applyFont="1" applyFill="1" applyBorder="1" applyAlignment="1">
      <alignment horizontal="center" vertical="top" shrinkToFit="1"/>
    </xf>
    <xf numFmtId="0" fontId="5" fillId="0" borderId="0" xfId="0" applyFont="1" applyFill="1" applyBorder="1" applyAlignment="1">
      <alignment horizontal="left" vertical="top"/>
    </xf>
    <xf numFmtId="44" fontId="5" fillId="0" borderId="15" xfId="1" applyFont="1" applyFill="1" applyBorder="1" applyAlignment="1">
      <alignment horizontal="center" vertical="top"/>
    </xf>
    <xf numFmtId="44" fontId="5" fillId="0" borderId="0" xfId="0" applyNumberFormat="1" applyFont="1" applyFill="1" applyBorder="1" applyAlignment="1">
      <alignment vertical="top"/>
    </xf>
    <xf numFmtId="44" fontId="5" fillId="0" borderId="16" xfId="0" applyNumberFormat="1" applyFont="1" applyFill="1" applyBorder="1" applyAlignment="1">
      <alignment vertical="top"/>
    </xf>
    <xf numFmtId="44" fontId="6" fillId="0" borderId="15" xfId="1" applyFont="1" applyFill="1" applyBorder="1" applyAlignment="1">
      <alignment horizontal="center" vertical="top"/>
    </xf>
    <xf numFmtId="44" fontId="6" fillId="0" borderId="0" xfId="0" applyNumberFormat="1" applyFont="1" applyFill="1" applyBorder="1" applyAlignment="1">
      <alignment vertical="top"/>
    </xf>
    <xf numFmtId="44" fontId="6" fillId="0" borderId="16" xfId="0" applyNumberFormat="1" applyFont="1" applyFill="1" applyBorder="1" applyAlignment="1">
      <alignment vertical="top"/>
    </xf>
    <xf numFmtId="4" fontId="5" fillId="0" borderId="9" xfId="0" applyNumberFormat="1" applyFont="1" applyFill="1" applyBorder="1" applyAlignment="1">
      <alignment horizontal="center" vertical="center"/>
    </xf>
    <xf numFmtId="0" fontId="7" fillId="0" borderId="9" xfId="0" applyFont="1" applyBorder="1"/>
    <xf numFmtId="0" fontId="6" fillId="0" borderId="9" xfId="0" applyFont="1" applyFill="1" applyBorder="1" applyAlignment="1">
      <alignment horizontal="center" vertical="top"/>
    </xf>
    <xf numFmtId="44" fontId="7" fillId="0" borderId="9" xfId="0" applyNumberFormat="1" applyFont="1" applyBorder="1"/>
    <xf numFmtId="44" fontId="7" fillId="0" borderId="0" xfId="3" applyNumberFormat="1" applyFont="1"/>
    <xf numFmtId="165" fontId="8" fillId="0" borderId="0" xfId="0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center" vertical="top"/>
    </xf>
    <xf numFmtId="43" fontId="8" fillId="0" borderId="0" xfId="2" applyFont="1" applyFill="1" applyBorder="1" applyAlignment="1">
      <alignment horizontal="center" vertical="top"/>
    </xf>
    <xf numFmtId="44" fontId="8" fillId="0" borderId="0" xfId="1" applyFont="1" applyFill="1" applyBorder="1" applyAlignment="1">
      <alignment horizontal="center" vertical="top"/>
    </xf>
    <xf numFmtId="44" fontId="5" fillId="0" borderId="18" xfId="1" applyFont="1" applyFill="1" applyBorder="1" applyAlignment="1">
      <alignment vertical="top"/>
    </xf>
    <xf numFmtId="0" fontId="5" fillId="6" borderId="19" xfId="0" applyFont="1" applyFill="1" applyBorder="1" applyAlignment="1">
      <alignment horizontal="center" vertical="top"/>
    </xf>
    <xf numFmtId="0" fontId="5" fillId="6" borderId="1" xfId="0" applyFont="1" applyFill="1" applyBorder="1" applyAlignment="1">
      <alignment horizontal="center" vertical="top"/>
    </xf>
    <xf numFmtId="0" fontId="5" fillId="6" borderId="8" xfId="0" applyFont="1" applyFill="1" applyBorder="1" applyAlignment="1">
      <alignment horizontal="center" vertical="top"/>
    </xf>
    <xf numFmtId="44" fontId="5" fillId="0" borderId="0" xfId="1" applyFont="1" applyFill="1" applyBorder="1" applyAlignment="1"/>
    <xf numFmtId="10" fontId="6" fillId="0" borderId="0" xfId="3" applyNumberFormat="1" applyFont="1" applyFill="1" applyAlignment="1">
      <alignment horizontal="right" vertical="top"/>
    </xf>
    <xf numFmtId="44" fontId="7" fillId="0" borderId="0" xfId="0" applyNumberFormat="1" applyFont="1" applyAlignment="1">
      <alignment horizontal="center" vertical="center"/>
    </xf>
    <xf numFmtId="0" fontId="7" fillId="0" borderId="0" xfId="0" applyFont="1" applyBorder="1"/>
    <xf numFmtId="10" fontId="7" fillId="0" borderId="0" xfId="3" applyNumberFormat="1" applyFont="1"/>
    <xf numFmtId="0" fontId="7" fillId="0" borderId="16" xfId="0" applyFont="1" applyBorder="1"/>
    <xf numFmtId="43" fontId="5" fillId="0" borderId="0" xfId="2" applyFont="1" applyFill="1" applyBorder="1" applyAlignment="1">
      <alignment vertical="center"/>
    </xf>
    <xf numFmtId="44" fontId="9" fillId="0" borderId="0" xfId="0" applyNumberFormat="1" applyFont="1"/>
    <xf numFmtId="44" fontId="6" fillId="0" borderId="9" xfId="1" applyFont="1" applyFill="1" applyBorder="1" applyAlignment="1" applyProtection="1">
      <alignment horizontal="center" vertical="top"/>
    </xf>
    <xf numFmtId="44" fontId="6" fillId="0" borderId="9" xfId="1" applyFont="1" applyFill="1" applyBorder="1" applyAlignment="1">
      <alignment vertical="top"/>
    </xf>
    <xf numFmtId="44" fontId="7" fillId="0" borderId="0" xfId="0" applyNumberFormat="1" applyFont="1" applyBorder="1"/>
    <xf numFmtId="0" fontId="5" fillId="0" borderId="0" xfId="0" applyFont="1" applyFill="1" applyBorder="1" applyAlignment="1">
      <alignment horizontal="center" vertical="center"/>
    </xf>
    <xf numFmtId="44" fontId="5" fillId="0" borderId="1" xfId="1" applyFont="1" applyFill="1" applyBorder="1" applyAlignment="1">
      <alignment vertical="top"/>
    </xf>
    <xf numFmtId="165" fontId="6" fillId="7" borderId="0" xfId="0" applyNumberFormat="1" applyFont="1" applyFill="1" applyBorder="1" applyAlignment="1">
      <alignment horizontal="center" vertical="top"/>
    </xf>
    <xf numFmtId="4" fontId="6" fillId="7" borderId="0" xfId="0" applyNumberFormat="1" applyFont="1" applyFill="1" applyBorder="1" applyAlignment="1">
      <alignment horizontal="left" vertical="top" wrapText="1"/>
    </xf>
    <xf numFmtId="0" fontId="6" fillId="7" borderId="0" xfId="0" applyFont="1" applyFill="1" applyBorder="1" applyAlignment="1">
      <alignment horizontal="center" vertical="top"/>
    </xf>
    <xf numFmtId="43" fontId="6" fillId="7" borderId="0" xfId="2" applyFont="1" applyFill="1" applyBorder="1" applyAlignment="1">
      <alignment horizontal="center" vertical="top"/>
    </xf>
    <xf numFmtId="44" fontId="6" fillId="7" borderId="0" xfId="1" applyFont="1" applyFill="1" applyBorder="1" applyAlignment="1">
      <alignment horizontal="center" vertical="top"/>
    </xf>
    <xf numFmtId="44" fontId="6" fillId="7" borderId="15" xfId="1" applyFont="1" applyFill="1" applyBorder="1" applyAlignment="1">
      <alignment horizontal="center" vertical="top"/>
    </xf>
    <xf numFmtId="44" fontId="6" fillId="7" borderId="16" xfId="1" applyFont="1" applyFill="1" applyBorder="1" applyAlignment="1">
      <alignment horizontal="center" vertical="top"/>
    </xf>
    <xf numFmtId="9" fontId="7" fillId="0" borderId="0" xfId="3" applyFont="1" applyBorder="1"/>
    <xf numFmtId="44" fontId="5" fillId="0" borderId="0" xfId="0" applyNumberFormat="1" applyFont="1" applyFill="1" applyBorder="1" applyAlignment="1">
      <alignment horizontal="right" vertical="top"/>
    </xf>
    <xf numFmtId="44" fontId="5" fillId="0" borderId="0" xfId="1" applyFont="1" applyFill="1" applyBorder="1" applyAlignment="1">
      <alignment vertical="top"/>
    </xf>
    <xf numFmtId="10" fontId="7" fillId="0" borderId="0" xfId="3" applyNumberFormat="1" applyFont="1" applyBorder="1"/>
    <xf numFmtId="44" fontId="7" fillId="0" borderId="0" xfId="1" applyFont="1" applyBorder="1"/>
    <xf numFmtId="0" fontId="7" fillId="0" borderId="0" xfId="0" applyFont="1" applyFill="1" applyBorder="1"/>
    <xf numFmtId="0" fontId="11" fillId="9" borderId="22" xfId="0" applyFont="1" applyFill="1" applyBorder="1" applyAlignment="1">
      <alignment horizontal="center"/>
    </xf>
    <xf numFmtId="0" fontId="11" fillId="9" borderId="23" xfId="0" applyFont="1" applyFill="1" applyBorder="1" applyAlignment="1">
      <alignment horizontal="center"/>
    </xf>
    <xf numFmtId="44" fontId="7" fillId="0" borderId="24" xfId="1" applyFont="1" applyBorder="1" applyAlignment="1">
      <alignment horizontal="center"/>
    </xf>
    <xf numFmtId="0" fontId="6" fillId="0" borderId="0" xfId="0" applyFont="1" applyFill="1" applyBorder="1" applyAlignment="1">
      <alignment horizontal="left" vertical="top"/>
    </xf>
    <xf numFmtId="0" fontId="8" fillId="0" borderId="0" xfId="0" applyFont="1" applyFill="1" applyBorder="1" applyAlignment="1">
      <alignment horizontal="left" vertical="top"/>
    </xf>
    <xf numFmtId="10" fontId="8" fillId="0" borderId="0" xfId="2" applyNumberFormat="1" applyFont="1" applyFill="1" applyBorder="1" applyAlignment="1">
      <alignment vertical="center"/>
    </xf>
    <xf numFmtId="9" fontId="6" fillId="0" borderId="0" xfId="2" applyNumberFormat="1" applyFont="1" applyFill="1" applyBorder="1" applyAlignment="1">
      <alignment vertical="center"/>
    </xf>
    <xf numFmtId="44" fontId="6" fillId="0" borderId="16" xfId="1" applyFont="1" applyFill="1" applyBorder="1" applyAlignment="1">
      <alignment horizontal="center" vertical="top"/>
    </xf>
    <xf numFmtId="43" fontId="5" fillId="2" borderId="0" xfId="2" applyFont="1" applyFill="1" applyBorder="1" applyAlignment="1">
      <alignment vertical="center"/>
    </xf>
    <xf numFmtId="0" fontId="8" fillId="0" borderId="0" xfId="0" applyFont="1"/>
    <xf numFmtId="0" fontId="7" fillId="2" borderId="9" xfId="0" applyFont="1" applyFill="1" applyBorder="1"/>
    <xf numFmtId="43" fontId="5" fillId="2" borderId="9" xfId="2" applyFont="1" applyFill="1" applyBorder="1" applyAlignment="1">
      <alignment horizontal="center" vertical="center"/>
    </xf>
    <xf numFmtId="43" fontId="5" fillId="2" borderId="9" xfId="2" applyFont="1" applyFill="1" applyBorder="1" applyAlignment="1">
      <alignment vertical="center"/>
    </xf>
    <xf numFmtId="10" fontId="5" fillId="0" borderId="9" xfId="3" applyNumberFormat="1" applyFont="1" applyFill="1" applyBorder="1" applyAlignment="1">
      <alignment horizontal="center" vertical="center"/>
    </xf>
    <xf numFmtId="44" fontId="6" fillId="0" borderId="9" xfId="0" applyNumberFormat="1" applyFont="1" applyFill="1" applyBorder="1" applyAlignment="1">
      <alignment horizontal="center" vertical="center"/>
    </xf>
    <xf numFmtId="10" fontId="6" fillId="0" borderId="9" xfId="3" applyNumberFormat="1" applyFont="1" applyFill="1" applyBorder="1" applyAlignment="1">
      <alignment horizontal="center" vertical="center"/>
    </xf>
    <xf numFmtId="44" fontId="6" fillId="0" borderId="9" xfId="1" applyFont="1" applyFill="1" applyBorder="1" applyAlignment="1">
      <alignment horizontal="center" vertical="center"/>
    </xf>
    <xf numFmtId="44" fontId="6" fillId="0" borderId="9" xfId="0" applyNumberFormat="1" applyFont="1" applyFill="1" applyBorder="1" applyAlignment="1">
      <alignment horizontal="center" vertical="top"/>
    </xf>
    <xf numFmtId="44" fontId="5" fillId="0" borderId="0" xfId="1" applyFont="1" applyFill="1" applyBorder="1" applyAlignment="1">
      <alignment horizontal="right" vertical="top"/>
    </xf>
    <xf numFmtId="10" fontId="6" fillId="0" borderId="0" xfId="3" applyNumberFormat="1" applyFont="1" applyFill="1" applyBorder="1" applyAlignment="1">
      <alignment horizontal="right" vertical="top"/>
    </xf>
    <xf numFmtId="44" fontId="5" fillId="0" borderId="0" xfId="0" applyNumberFormat="1" applyFont="1" applyFill="1" applyBorder="1" applyAlignment="1">
      <alignment horizontal="center" vertical="top"/>
    </xf>
    <xf numFmtId="10" fontId="5" fillId="0" borderId="0" xfId="2" applyNumberFormat="1" applyFont="1" applyFill="1" applyBorder="1" applyAlignment="1">
      <alignment horizontal="center" vertical="center"/>
    </xf>
    <xf numFmtId="44" fontId="9" fillId="0" borderId="0" xfId="1" applyFont="1" applyFill="1" applyBorder="1"/>
    <xf numFmtId="0" fontId="7" fillId="0" borderId="15" xfId="0" applyFont="1" applyBorder="1"/>
    <xf numFmtId="10" fontId="6" fillId="0" borderId="0" xfId="2" applyNumberFormat="1" applyFont="1" applyFill="1" applyBorder="1" applyAlignment="1">
      <alignment horizontal="center" vertical="top"/>
    </xf>
    <xf numFmtId="44" fontId="6" fillId="0" borderId="25" xfId="1" applyFont="1" applyFill="1" applyBorder="1" applyAlignment="1">
      <alignment horizontal="center" vertical="top"/>
    </xf>
    <xf numFmtId="44" fontId="6" fillId="0" borderId="11" xfId="0" applyNumberFormat="1" applyFont="1" applyFill="1" applyBorder="1" applyAlignment="1">
      <alignment vertical="top"/>
    </xf>
    <xf numFmtId="44" fontId="6" fillId="0" borderId="26" xfId="0" applyNumberFormat="1" applyFont="1" applyFill="1" applyBorder="1" applyAlignment="1">
      <alignment vertical="top"/>
    </xf>
    <xf numFmtId="10" fontId="6" fillId="0" borderId="1" xfId="3" applyNumberFormat="1" applyFont="1" applyFill="1" applyBorder="1" applyAlignment="1">
      <alignment horizontal="center" vertical="center"/>
    </xf>
    <xf numFmtId="167" fontId="6" fillId="0" borderId="1" xfId="0" applyNumberFormat="1" applyFont="1" applyFill="1" applyBorder="1" applyAlignment="1">
      <alignment horizontal="right" vertical="center"/>
    </xf>
    <xf numFmtId="9" fontId="6" fillId="0" borderId="1" xfId="3" applyFont="1" applyFill="1" applyBorder="1" applyAlignment="1">
      <alignment horizontal="center" vertical="center"/>
    </xf>
    <xf numFmtId="44" fontId="9" fillId="0" borderId="1" xfId="0" applyNumberFormat="1" applyFont="1" applyBorder="1" applyAlignment="1">
      <alignment vertical="center"/>
    </xf>
    <xf numFmtId="0" fontId="7" fillId="0" borderId="1" xfId="0" applyFont="1" applyBorder="1"/>
    <xf numFmtId="9" fontId="6" fillId="0" borderId="0" xfId="3" applyFont="1" applyFill="1" applyBorder="1" applyAlignment="1">
      <alignment horizontal="center" vertical="center"/>
    </xf>
    <xf numFmtId="44" fontId="6" fillId="0" borderId="0" xfId="1" applyFont="1" applyFill="1" applyBorder="1" applyAlignment="1">
      <alignment horizontal="center" vertical="center"/>
    </xf>
    <xf numFmtId="10" fontId="6" fillId="0" borderId="0" xfId="3" applyNumberFormat="1" applyFont="1" applyFill="1" applyAlignment="1">
      <alignment horizontal="center" vertical="center"/>
    </xf>
    <xf numFmtId="167" fontId="6" fillId="0" borderId="0" xfId="0" applyNumberFormat="1" applyFont="1" applyFill="1" applyBorder="1" applyAlignment="1">
      <alignment vertical="center"/>
    </xf>
    <xf numFmtId="44" fontId="9" fillId="0" borderId="0" xfId="0" applyNumberFormat="1" applyFont="1" applyBorder="1" applyAlignment="1">
      <alignment vertical="center"/>
    </xf>
    <xf numFmtId="44" fontId="5" fillId="0" borderId="0" xfId="1" applyFont="1" applyFill="1" applyBorder="1" applyAlignment="1">
      <alignment horizontal="center" vertical="center"/>
    </xf>
    <xf numFmtId="44" fontId="11" fillId="9" borderId="0" xfId="1" applyFont="1" applyFill="1" applyBorder="1" applyAlignment="1">
      <alignment horizontal="center" vertical="center"/>
    </xf>
    <xf numFmtId="44" fontId="7" fillId="0" borderId="0" xfId="0" applyNumberFormat="1" applyFont="1" applyFill="1" applyBorder="1"/>
    <xf numFmtId="44" fontId="5" fillId="4" borderId="17" xfId="1" applyFont="1" applyFill="1" applyBorder="1" applyAlignment="1">
      <alignment horizontal="right" vertical="center"/>
    </xf>
    <xf numFmtId="44" fontId="5" fillId="4" borderId="18" xfId="1" applyFont="1" applyFill="1" applyBorder="1" applyAlignment="1">
      <alignment horizontal="center" vertical="center"/>
    </xf>
    <xf numFmtId="44" fontId="11" fillId="8" borderId="2" xfId="0" applyNumberFormat="1" applyFont="1" applyFill="1" applyBorder="1" applyAlignment="1">
      <alignment horizontal="center" vertical="center"/>
    </xf>
    <xf numFmtId="44" fontId="11" fillId="8" borderId="3" xfId="0" applyNumberFormat="1" applyFont="1" applyFill="1" applyBorder="1" applyAlignment="1">
      <alignment horizontal="center" vertical="center"/>
    </xf>
    <xf numFmtId="44" fontId="11" fillId="9" borderId="4" xfId="1" applyFont="1" applyFill="1" applyBorder="1" applyAlignment="1">
      <alignment horizontal="center" vertical="center"/>
    </xf>
    <xf numFmtId="44" fontId="11" fillId="10" borderId="4" xfId="1" applyFont="1" applyFill="1" applyBorder="1" applyAlignment="1">
      <alignment horizontal="center" vertical="center"/>
    </xf>
    <xf numFmtId="44" fontId="11" fillId="8" borderId="27" xfId="0" applyNumberFormat="1" applyFont="1" applyFill="1" applyBorder="1" applyAlignment="1">
      <alignment horizontal="center" vertical="center"/>
    </xf>
    <xf numFmtId="0" fontId="12" fillId="0" borderId="28" xfId="0" applyFont="1" applyBorder="1" applyAlignment="1">
      <alignment horizontal="right"/>
    </xf>
    <xf numFmtId="168" fontId="3" fillId="0" borderId="10" xfId="3" applyNumberFormat="1" applyFont="1" applyBorder="1"/>
    <xf numFmtId="44" fontId="3" fillId="0" borderId="29" xfId="0" applyNumberFormat="1" applyFont="1" applyFill="1" applyBorder="1"/>
    <xf numFmtId="0" fontId="7" fillId="0" borderId="0" xfId="0" applyFont="1" applyAlignment="1">
      <alignment horizontal="center"/>
    </xf>
    <xf numFmtId="44" fontId="7" fillId="0" borderId="0" xfId="0" applyNumberFormat="1" applyFont="1" applyAlignment="1">
      <alignment horizontal="center"/>
    </xf>
    <xf numFmtId="0" fontId="12" fillId="0" borderId="30" xfId="0" applyFont="1" applyBorder="1" applyAlignment="1">
      <alignment horizontal="right"/>
    </xf>
    <xf numFmtId="168" fontId="3" fillId="0" borderId="9" xfId="3" applyNumberFormat="1" applyFont="1" applyBorder="1"/>
    <xf numFmtId="44" fontId="3" fillId="0" borderId="31" xfId="0" applyNumberFormat="1" applyFont="1" applyFill="1" applyBorder="1"/>
    <xf numFmtId="44" fontId="13" fillId="0" borderId="0" xfId="1" applyFont="1"/>
    <xf numFmtId="0" fontId="12" fillId="0" borderId="32" xfId="0" applyFont="1" applyBorder="1" applyAlignment="1">
      <alignment horizontal="right"/>
    </xf>
    <xf numFmtId="168" fontId="3" fillId="0" borderId="33" xfId="3" applyNumberFormat="1" applyFont="1" applyBorder="1"/>
    <xf numFmtId="44" fontId="3" fillId="0" borderId="34" xfId="0" applyNumberFormat="1" applyFont="1" applyFill="1" applyBorder="1"/>
    <xf numFmtId="0" fontId="9" fillId="0" borderId="2" xfId="0" applyFont="1" applyBorder="1"/>
    <xf numFmtId="168" fontId="12" fillId="0" borderId="35" xfId="0" applyNumberFormat="1" applyFont="1" applyBorder="1"/>
    <xf numFmtId="44" fontId="12" fillId="0" borderId="18" xfId="0" applyNumberFormat="1" applyFont="1" applyBorder="1"/>
    <xf numFmtId="0" fontId="0" fillId="0" borderId="1" xfId="0" applyBorder="1"/>
    <xf numFmtId="44" fontId="0" fillId="0" borderId="0" xfId="0" applyNumberFormat="1" applyAlignment="1">
      <alignment wrapText="1"/>
    </xf>
    <xf numFmtId="9" fontId="0" fillId="0" borderId="0" xfId="3" applyFont="1" applyAlignment="1">
      <alignment horizontal="left" wrapText="1"/>
    </xf>
    <xf numFmtId="166" fontId="0" fillId="0" borderId="0" xfId="3" applyNumberFormat="1" applyFont="1"/>
    <xf numFmtId="0" fontId="0" fillId="0" borderId="0" xfId="0" applyAlignment="1"/>
    <xf numFmtId="2" fontId="0" fillId="0" borderId="0" xfId="1" applyNumberFormat="1" applyFont="1"/>
    <xf numFmtId="2" fontId="0" fillId="0" borderId="0" xfId="0" applyNumberFormat="1"/>
    <xf numFmtId="0" fontId="2" fillId="0" borderId="0" xfId="0" applyFont="1" applyAlignment="1">
      <alignment wrapText="1"/>
    </xf>
    <xf numFmtId="9" fontId="0" fillId="0" borderId="0" xfId="3" applyFont="1"/>
    <xf numFmtId="0" fontId="2" fillId="2" borderId="9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44" fontId="2" fillId="0" borderId="0" xfId="0" applyNumberFormat="1" applyFont="1" applyAlignment="1">
      <alignment horizontal="center" wrapText="1"/>
    </xf>
    <xf numFmtId="44" fontId="0" fillId="0" borderId="0" xfId="1" applyFont="1" applyAlignment="1">
      <alignment horizontal="center"/>
    </xf>
    <xf numFmtId="44" fontId="0" fillId="0" borderId="0" xfId="0" applyNumberFormat="1" applyAlignment="1">
      <alignment horizontal="center"/>
    </xf>
    <xf numFmtId="44" fontId="5" fillId="0" borderId="0" xfId="1" applyFont="1" applyFill="1" applyBorder="1" applyAlignment="1">
      <alignment horizontal="center" vertical="top"/>
    </xf>
    <xf numFmtId="0" fontId="9" fillId="0" borderId="0" xfId="0" applyFont="1" applyAlignment="1">
      <alignment horizontal="center" vertical="center"/>
    </xf>
    <xf numFmtId="0" fontId="14" fillId="11" borderId="0" xfId="4" applyFont="1" applyFill="1" applyBorder="1" applyAlignment="1">
      <alignment vertical="center"/>
    </xf>
    <xf numFmtId="0" fontId="3" fillId="0" borderId="0" xfId="4" applyFont="1"/>
    <xf numFmtId="0" fontId="15" fillId="12" borderId="36" xfId="4" applyFont="1" applyFill="1" applyBorder="1"/>
    <xf numFmtId="0" fontId="16" fillId="13" borderId="33" xfId="4" applyFont="1" applyFill="1" applyBorder="1" applyAlignment="1">
      <alignment horizontal="center"/>
    </xf>
    <xf numFmtId="0" fontId="17" fillId="12" borderId="20" xfId="4" applyFont="1" applyFill="1" applyBorder="1" applyAlignment="1">
      <alignment horizontal="center"/>
    </xf>
    <xf numFmtId="0" fontId="17" fillId="12" borderId="33" xfId="4" applyFont="1" applyFill="1" applyBorder="1" applyAlignment="1">
      <alignment horizontal="center"/>
    </xf>
    <xf numFmtId="0" fontId="15" fillId="0" borderId="37" xfId="4" applyFont="1" applyBorder="1"/>
    <xf numFmtId="9" fontId="18" fillId="0" borderId="38" xfId="5" applyFont="1" applyBorder="1" applyAlignment="1">
      <alignment horizontal="center"/>
    </xf>
    <xf numFmtId="9" fontId="19" fillId="0" borderId="0" xfId="5" applyFont="1" applyBorder="1" applyAlignment="1">
      <alignment horizontal="center"/>
    </xf>
    <xf numFmtId="9" fontId="19" fillId="0" borderId="38" xfId="4" applyNumberFormat="1" applyFont="1" applyBorder="1" applyAlignment="1">
      <alignment horizontal="center"/>
    </xf>
    <xf numFmtId="9" fontId="19" fillId="0" borderId="38" xfId="5" applyFont="1" applyBorder="1" applyAlignment="1">
      <alignment horizontal="center"/>
    </xf>
    <xf numFmtId="0" fontId="15" fillId="14" borderId="19" xfId="4" applyFont="1" applyFill="1" applyBorder="1"/>
    <xf numFmtId="9" fontId="18" fillId="14" borderId="10" xfId="5" applyFont="1" applyFill="1" applyBorder="1" applyAlignment="1">
      <alignment horizontal="center"/>
    </xf>
    <xf numFmtId="9" fontId="19" fillId="14" borderId="1" xfId="5" applyFont="1" applyFill="1" applyBorder="1" applyAlignment="1">
      <alignment horizontal="center"/>
    </xf>
    <xf numFmtId="9" fontId="19" fillId="14" borderId="10" xfId="4" applyNumberFormat="1" applyFont="1" applyFill="1" applyBorder="1" applyAlignment="1">
      <alignment horizontal="center"/>
    </xf>
    <xf numFmtId="9" fontId="19" fillId="14" borderId="10" xfId="5" applyFont="1" applyFill="1" applyBorder="1" applyAlignment="1">
      <alignment horizontal="center"/>
    </xf>
    <xf numFmtId="44" fontId="3" fillId="0" borderId="0" xfId="6" applyFont="1"/>
    <xf numFmtId="9" fontId="3" fillId="0" borderId="0" xfId="5" applyFont="1"/>
    <xf numFmtId="0" fontId="3" fillId="0" borderId="0" xfId="4" applyFont="1" applyAlignment="1">
      <alignment horizontal="center"/>
    </xf>
    <xf numFmtId="9" fontId="12" fillId="0" borderId="0" xfId="5" applyFont="1" applyAlignment="1">
      <alignment horizontal="center"/>
    </xf>
    <xf numFmtId="0" fontId="12" fillId="0" borderId="0" xfId="4" applyFont="1" applyAlignment="1">
      <alignment horizontal="center"/>
    </xf>
    <xf numFmtId="0" fontId="12" fillId="5" borderId="0" xfId="4" applyFont="1" applyFill="1" applyAlignment="1">
      <alignment horizontal="center"/>
    </xf>
    <xf numFmtId="44" fontId="3" fillId="15" borderId="0" xfId="4" applyNumberFormat="1" applyFont="1" applyFill="1" applyAlignment="1">
      <alignment horizontal="center"/>
    </xf>
    <xf numFmtId="44" fontId="3" fillId="0" borderId="0" xfId="4" applyNumberFormat="1" applyFont="1" applyAlignment="1">
      <alignment horizontal="center"/>
    </xf>
    <xf numFmtId="44" fontId="3" fillId="5" borderId="0" xfId="4" applyNumberFormat="1" applyFont="1" applyFill="1" applyAlignment="1">
      <alignment horizontal="center"/>
    </xf>
    <xf numFmtId="44" fontId="3" fillId="0" borderId="0" xfId="4" applyNumberFormat="1" applyFont="1"/>
    <xf numFmtId="44" fontId="3" fillId="0" borderId="0" xfId="4" applyNumberFormat="1" applyFont="1" applyFill="1" applyAlignment="1">
      <alignment horizontal="center"/>
    </xf>
    <xf numFmtId="44" fontId="12" fillId="5" borderId="0" xfId="4" applyNumberFormat="1" applyFont="1" applyFill="1" applyAlignment="1">
      <alignment horizontal="center"/>
    </xf>
    <xf numFmtId="0" fontId="3" fillId="0" borderId="0" xfId="4" applyFont="1" applyFill="1" applyAlignment="1">
      <alignment horizontal="center"/>
    </xf>
    <xf numFmtId="0" fontId="12" fillId="4" borderId="0" xfId="4" applyFont="1" applyFill="1"/>
    <xf numFmtId="44" fontId="12" fillId="4" borderId="0" xfId="4" applyNumberFormat="1" applyFont="1" applyFill="1"/>
    <xf numFmtId="0" fontId="12" fillId="4" borderId="0" xfId="4" applyFont="1" applyFill="1" applyAlignment="1">
      <alignment horizontal="right"/>
    </xf>
    <xf numFmtId="2" fontId="12" fillId="4" borderId="0" xfId="4" applyNumberFormat="1" applyFont="1" applyFill="1"/>
    <xf numFmtId="44" fontId="12" fillId="4" borderId="0" xfId="6" applyFont="1" applyFill="1"/>
    <xf numFmtId="9" fontId="12" fillId="4" borderId="0" xfId="5" applyFont="1" applyFill="1"/>
    <xf numFmtId="2" fontId="2" fillId="0" borderId="0" xfId="1" applyNumberFormat="1" applyFont="1" applyAlignment="1">
      <alignment horizontal="center" vertical="center"/>
    </xf>
    <xf numFmtId="43" fontId="0" fillId="0" borderId="0" xfId="0" applyNumberFormat="1" applyAlignment="1">
      <alignment horizontal="right"/>
    </xf>
    <xf numFmtId="44" fontId="2" fillId="0" borderId="0" xfId="1" applyFont="1" applyAlignment="1">
      <alignment horizontal="right" vertical="center"/>
    </xf>
    <xf numFmtId="0" fontId="2" fillId="0" borderId="0" xfId="0" applyFont="1" applyAlignment="1">
      <alignment horizontal="right"/>
    </xf>
    <xf numFmtId="44" fontId="2" fillId="0" borderId="0" xfId="1" applyFont="1" applyAlignment="1">
      <alignment horizontal="right"/>
    </xf>
    <xf numFmtId="2" fontId="2" fillId="0" borderId="0" xfId="1" applyNumberFormat="1" applyFont="1" applyAlignment="1">
      <alignment horizontal="right" vertical="center"/>
    </xf>
    <xf numFmtId="44" fontId="0" fillId="0" borderId="0" xfId="1" applyFont="1" applyAlignment="1">
      <alignment horizontal="right"/>
    </xf>
    <xf numFmtId="2" fontId="0" fillId="0" borderId="0" xfId="1" applyNumberFormat="1" applyFont="1" applyAlignment="1">
      <alignment horizontal="right"/>
    </xf>
    <xf numFmtId="0" fontId="20" fillId="0" borderId="0" xfId="7"/>
    <xf numFmtId="0" fontId="20" fillId="0" borderId="40" xfId="7" applyBorder="1" applyAlignment="1">
      <alignment vertical="center"/>
    </xf>
    <xf numFmtId="0" fontId="23" fillId="0" borderId="41" xfId="7" applyFont="1" applyBorder="1" applyAlignment="1" applyProtection="1">
      <alignment vertical="center"/>
      <protection locked="0"/>
    </xf>
    <xf numFmtId="0" fontId="23" fillId="0" borderId="42" xfId="7" applyFont="1" applyBorder="1" applyAlignment="1" applyProtection="1">
      <alignment vertical="center"/>
      <protection locked="0"/>
    </xf>
    <xf numFmtId="0" fontId="20" fillId="0" borderId="41" xfId="7" applyBorder="1" applyAlignment="1">
      <alignment vertical="center"/>
    </xf>
    <xf numFmtId="49" fontId="23" fillId="0" borderId="41" xfId="7" applyNumberFormat="1" applyFont="1" applyBorder="1" applyAlignment="1" applyProtection="1">
      <alignment vertical="center"/>
      <protection locked="0"/>
    </xf>
    <xf numFmtId="0" fontId="23" fillId="0" borderId="8" xfId="7" applyFont="1" applyBorder="1" applyAlignment="1">
      <alignment horizontal="left"/>
    </xf>
    <xf numFmtId="169" fontId="23" fillId="0" borderId="8" xfId="7" applyNumberFormat="1" applyFont="1" applyBorder="1" applyAlignment="1" applyProtection="1">
      <alignment horizontal="center"/>
      <protection locked="0"/>
    </xf>
    <xf numFmtId="169" fontId="23" fillId="0" borderId="9" xfId="7" applyNumberFormat="1" applyFont="1" applyBorder="1" applyAlignment="1" applyProtection="1">
      <alignment horizontal="center"/>
      <protection locked="0"/>
    </xf>
    <xf numFmtId="170" fontId="23" fillId="0" borderId="6" xfId="7" applyNumberFormat="1" applyFont="1" applyBorder="1" applyAlignment="1">
      <alignment horizontal="center"/>
    </xf>
    <xf numFmtId="0" fontId="23" fillId="16" borderId="8" xfId="7" applyFont="1" applyFill="1" applyBorder="1" applyAlignment="1">
      <alignment horizontal="center"/>
    </xf>
    <xf numFmtId="0" fontId="23" fillId="0" borderId="8" xfId="7" applyFont="1" applyBorder="1"/>
    <xf numFmtId="0" fontId="23" fillId="0" borderId="9" xfId="7" applyFont="1" applyBorder="1"/>
    <xf numFmtId="0" fontId="23" fillId="0" borderId="6" xfId="7" applyFont="1" applyBorder="1"/>
    <xf numFmtId="44" fontId="20" fillId="0" borderId="8" xfId="7" applyNumberFormat="1" applyBorder="1" applyAlignment="1">
      <alignment horizontal="left"/>
    </xf>
    <xf numFmtId="44" fontId="20" fillId="0" borderId="0" xfId="7" applyNumberFormat="1"/>
    <xf numFmtId="44" fontId="23" fillId="16" borderId="8" xfId="1" applyFont="1" applyFill="1" applyBorder="1" applyAlignment="1">
      <alignment horizontal="center"/>
    </xf>
    <xf numFmtId="170" fontId="20" fillId="0" borderId="8" xfId="7" applyNumberFormat="1" applyBorder="1" applyAlignment="1">
      <alignment horizontal="left"/>
    </xf>
    <xf numFmtId="44" fontId="23" fillId="17" borderId="8" xfId="7" applyNumberFormat="1" applyFont="1" applyFill="1" applyBorder="1" applyAlignment="1">
      <alignment horizontal="center"/>
    </xf>
    <xf numFmtId="0" fontId="24" fillId="0" borderId="0" xfId="7" applyFont="1"/>
    <xf numFmtId="0" fontId="20" fillId="0" borderId="0" xfId="7" applyBorder="1" applyAlignment="1">
      <alignment horizontal="center"/>
    </xf>
    <xf numFmtId="0" fontId="27" fillId="0" borderId="0" xfId="0" applyFont="1" applyAlignment="1">
      <alignment vertical="center"/>
    </xf>
    <xf numFmtId="44" fontId="27" fillId="0" borderId="0" xfId="1" applyFont="1" applyAlignment="1">
      <alignment vertical="center"/>
    </xf>
    <xf numFmtId="0" fontId="28" fillId="0" borderId="1" xfId="0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28" fillId="0" borderId="7" xfId="0" applyFont="1" applyBorder="1" applyAlignment="1">
      <alignment vertical="center"/>
    </xf>
    <xf numFmtId="0" fontId="27" fillId="0" borderId="0" xfId="0" applyFont="1" applyAlignment="1">
      <alignment horizontal="right" vertical="center"/>
    </xf>
    <xf numFmtId="15" fontId="27" fillId="0" borderId="0" xfId="0" applyNumberFormat="1" applyFont="1" applyAlignment="1">
      <alignment vertical="center"/>
    </xf>
    <xf numFmtId="0" fontId="32" fillId="20" borderId="43" xfId="0" applyFont="1" applyFill="1" applyBorder="1" applyAlignment="1">
      <alignment horizontal="center" vertical="center"/>
    </xf>
    <xf numFmtId="44" fontId="32" fillId="20" borderId="43" xfId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2" fillId="22" borderId="0" xfId="0" applyFont="1" applyFill="1" applyAlignment="1">
      <alignment vertical="center"/>
    </xf>
    <xf numFmtId="0" fontId="34" fillId="23" borderId="0" xfId="0" applyFont="1" applyFill="1" applyAlignment="1">
      <alignment vertical="center"/>
    </xf>
    <xf numFmtId="0" fontId="34" fillId="23" borderId="0" xfId="0" applyFont="1" applyFill="1" applyAlignment="1">
      <alignment horizontal="left" vertical="center" indent="2"/>
    </xf>
    <xf numFmtId="44" fontId="34" fillId="23" borderId="0" xfId="1" applyFont="1" applyFill="1" applyAlignment="1">
      <alignment vertical="center"/>
    </xf>
    <xf numFmtId="0" fontId="35" fillId="0" borderId="0" xfId="0" applyFont="1" applyAlignment="1">
      <alignment vertical="center"/>
    </xf>
    <xf numFmtId="0" fontId="36" fillId="12" borderId="0" xfId="0" applyFont="1" applyFill="1" applyAlignment="1">
      <alignment vertical="center"/>
    </xf>
    <xf numFmtId="0" fontId="36" fillId="12" borderId="0" xfId="0" applyFont="1" applyFill="1" applyAlignment="1">
      <alignment horizontal="left" vertical="center" indent="3"/>
    </xf>
    <xf numFmtId="44" fontId="36" fillId="12" borderId="0" xfId="1" applyFont="1" applyFill="1" applyAlignment="1">
      <alignment vertical="center"/>
    </xf>
    <xf numFmtId="0" fontId="30" fillId="0" borderId="0" xfId="0" applyFont="1" applyAlignment="1">
      <alignment vertical="center"/>
    </xf>
    <xf numFmtId="0" fontId="36" fillId="24" borderId="0" xfId="0" applyFont="1" applyFill="1" applyAlignment="1">
      <alignment vertical="center"/>
    </xf>
    <xf numFmtId="0" fontId="36" fillId="24" borderId="0" xfId="0" applyFont="1" applyFill="1" applyAlignment="1">
      <alignment horizontal="left" vertical="center" indent="4"/>
    </xf>
    <xf numFmtId="44" fontId="36" fillId="24" borderId="0" xfId="1" applyFont="1" applyFill="1" applyAlignment="1">
      <alignment vertical="center"/>
    </xf>
    <xf numFmtId="0" fontId="36" fillId="19" borderId="0" xfId="0" applyFont="1" applyFill="1" applyAlignment="1">
      <alignment vertical="center"/>
    </xf>
    <xf numFmtId="0" fontId="36" fillId="19" borderId="0" xfId="0" applyFont="1" applyFill="1" applyAlignment="1">
      <alignment horizontal="left" vertical="center" indent="4"/>
    </xf>
    <xf numFmtId="44" fontId="36" fillId="19" borderId="0" xfId="1" applyFont="1" applyFill="1" applyAlignment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Alignment="1">
      <alignment horizontal="justify" vertical="center"/>
    </xf>
    <xf numFmtId="10" fontId="27" fillId="0" borderId="0" xfId="3" applyNumberFormat="1" applyFont="1" applyAlignment="1">
      <alignment vertical="center"/>
    </xf>
    <xf numFmtId="44" fontId="2" fillId="0" borderId="0" xfId="0" applyNumberFormat="1" applyFont="1" applyAlignment="1">
      <alignment wrapText="1"/>
    </xf>
    <xf numFmtId="169" fontId="23" fillId="0" borderId="6" xfId="7" applyNumberFormat="1" applyFont="1" applyBorder="1" applyAlignment="1" applyProtection="1">
      <alignment horizontal="center"/>
      <protection locked="0"/>
    </xf>
    <xf numFmtId="44" fontId="29" fillId="0" borderId="0" xfId="1" applyFont="1" applyBorder="1" applyAlignment="1">
      <alignment vertical="center"/>
    </xf>
    <xf numFmtId="44" fontId="28" fillId="0" borderId="0" xfId="1" applyFont="1" applyBorder="1" applyAlignment="1">
      <alignment vertical="center"/>
    </xf>
    <xf numFmtId="44" fontId="27" fillId="0" borderId="0" xfId="1" applyFont="1" applyBorder="1" applyAlignment="1">
      <alignment horizontal="right" vertical="center"/>
    </xf>
    <xf numFmtId="44" fontId="27" fillId="0" borderId="0" xfId="1" applyFont="1" applyAlignment="1">
      <alignment horizontal="right" vertical="center"/>
    </xf>
    <xf numFmtId="44" fontId="32" fillId="22" borderId="0" xfId="1" applyFont="1" applyFill="1" applyAlignment="1">
      <alignment horizontal="left" vertical="center" indent="1"/>
    </xf>
    <xf numFmtId="44" fontId="34" fillId="23" borderId="0" xfId="1" applyFont="1" applyFill="1" applyAlignment="1">
      <alignment horizontal="left" vertical="center" indent="2"/>
    </xf>
    <xf numFmtId="44" fontId="35" fillId="0" borderId="0" xfId="1" applyFont="1" applyAlignment="1">
      <alignment vertical="center"/>
    </xf>
    <xf numFmtId="44" fontId="36" fillId="12" borderId="0" xfId="1" applyFont="1" applyFill="1" applyAlignment="1">
      <alignment horizontal="left" vertical="center" indent="3"/>
    </xf>
    <xf numFmtId="44" fontId="30" fillId="0" borderId="0" xfId="1" applyFont="1" applyAlignment="1">
      <alignment vertical="center"/>
    </xf>
    <xf numFmtId="0" fontId="30" fillId="19" borderId="0" xfId="0" applyFont="1" applyFill="1" applyAlignment="1">
      <alignment vertical="center"/>
    </xf>
    <xf numFmtId="0" fontId="36" fillId="19" borderId="0" xfId="0" applyFont="1" applyFill="1" applyAlignment="1">
      <alignment horizontal="left" vertical="center" indent="3"/>
    </xf>
    <xf numFmtId="44" fontId="36" fillId="19" borderId="0" xfId="1" applyFont="1" applyFill="1" applyAlignment="1">
      <alignment horizontal="left" vertical="center" indent="3"/>
    </xf>
    <xf numFmtId="0" fontId="27" fillId="19" borderId="0" xfId="0" applyFont="1" applyFill="1" applyAlignment="1">
      <alignment vertical="center"/>
    </xf>
    <xf numFmtId="44" fontId="36" fillId="24" borderId="0" xfId="1" applyFont="1" applyFill="1" applyAlignment="1">
      <alignment horizontal="left" vertical="center" indent="4"/>
    </xf>
    <xf numFmtId="44" fontId="36" fillId="19" borderId="0" xfId="1" applyFont="1" applyFill="1" applyAlignment="1">
      <alignment horizontal="left" vertical="center" indent="4"/>
    </xf>
    <xf numFmtId="172" fontId="36" fillId="19" borderId="0" xfId="1" applyNumberFormat="1" applyFont="1" applyFill="1" applyAlignment="1">
      <alignment vertical="center"/>
    </xf>
    <xf numFmtId="173" fontId="36" fillId="19" borderId="0" xfId="1" applyNumberFormat="1" applyFont="1" applyFill="1" applyAlignment="1">
      <alignment vertical="center"/>
    </xf>
    <xf numFmtId="174" fontId="36" fillId="19" borderId="0" xfId="1" applyNumberFormat="1" applyFont="1" applyFill="1" applyAlignment="1">
      <alignment vertical="center"/>
    </xf>
    <xf numFmtId="44" fontId="27" fillId="19" borderId="0" xfId="1" applyFont="1" applyFill="1" applyAlignment="1">
      <alignment vertical="center"/>
    </xf>
    <xf numFmtId="44" fontId="27" fillId="0" borderId="0" xfId="1" applyFont="1" applyAlignment="1">
      <alignment horizontal="justify" vertical="center"/>
    </xf>
    <xf numFmtId="44" fontId="20" fillId="0" borderId="40" xfId="7" applyNumberFormat="1" applyBorder="1" applyAlignment="1">
      <alignment vertical="center"/>
    </xf>
    <xf numFmtId="44" fontId="7" fillId="0" borderId="1" xfId="0" applyNumberFormat="1" applyFont="1" applyBorder="1"/>
    <xf numFmtId="43" fontId="7" fillId="0" borderId="0" xfId="0" applyNumberFormat="1" applyFont="1"/>
    <xf numFmtId="44" fontId="0" fillId="0" borderId="0" xfId="1" applyFont="1" applyBorder="1"/>
    <xf numFmtId="44" fontId="0" fillId="0" borderId="0" xfId="1" applyFont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0" applyNumberFormat="1" applyBorder="1"/>
    <xf numFmtId="43" fontId="39" fillId="0" borderId="0" xfId="2" applyFont="1" applyFill="1" applyBorder="1" applyProtection="1"/>
    <xf numFmtId="0" fontId="20" fillId="27" borderId="8" xfId="7" applyFill="1" applyBorder="1" applyAlignment="1">
      <alignment horizontal="center"/>
    </xf>
    <xf numFmtId="44" fontId="20" fillId="27" borderId="8" xfId="7" applyNumberFormat="1" applyFill="1" applyBorder="1" applyAlignment="1">
      <alignment horizontal="left"/>
    </xf>
    <xf numFmtId="44" fontId="13" fillId="0" borderId="0" xfId="0" applyNumberFormat="1" applyFont="1"/>
    <xf numFmtId="0" fontId="13" fillId="0" borderId="0" xfId="0" applyFont="1"/>
    <xf numFmtId="0" fontId="13" fillId="0" borderId="0" xfId="0" applyFont="1" applyBorder="1"/>
    <xf numFmtId="44" fontId="13" fillId="0" borderId="1" xfId="0" applyNumberFormat="1" applyFont="1" applyBorder="1"/>
    <xf numFmtId="44" fontId="20" fillId="0" borderId="8" xfId="7" applyNumberFormat="1" applyFill="1" applyBorder="1" applyAlignment="1">
      <alignment horizontal="left"/>
    </xf>
    <xf numFmtId="0" fontId="0" fillId="0" borderId="0" xfId="0" applyBorder="1"/>
    <xf numFmtId="0" fontId="0" fillId="0" borderId="0" xfId="0" applyAlignment="1">
      <alignment horizontal="right"/>
    </xf>
    <xf numFmtId="44" fontId="9" fillId="0" borderId="0" xfId="0" applyNumberFormat="1" applyFont="1" applyAlignment="1">
      <alignment horizontal="center"/>
    </xf>
    <xf numFmtId="0" fontId="7" fillId="28" borderId="0" xfId="0" applyFont="1" applyFill="1" applyAlignment="1">
      <alignment horizontal="center"/>
    </xf>
    <xf numFmtId="44" fontId="9" fillId="28" borderId="0" xfId="0" applyNumberFormat="1" applyFont="1" applyFill="1" applyAlignment="1">
      <alignment horizontal="center"/>
    </xf>
    <xf numFmtId="0" fontId="9" fillId="0" borderId="0" xfId="0" applyFont="1" applyAlignment="1">
      <alignment horizontal="center"/>
    </xf>
    <xf numFmtId="44" fontId="7" fillId="28" borderId="0" xfId="0" applyNumberFormat="1" applyFont="1" applyFill="1" applyAlignment="1">
      <alignment horizontal="center" vertical="center"/>
    </xf>
    <xf numFmtId="44" fontId="7" fillId="29" borderId="0" xfId="0" applyNumberFormat="1" applyFont="1" applyFill="1" applyAlignment="1">
      <alignment horizontal="center" vertical="center"/>
    </xf>
    <xf numFmtId="44" fontId="40" fillId="0" borderId="0" xfId="0" applyNumberFormat="1" applyFont="1" applyAlignment="1">
      <alignment horizontal="center"/>
    </xf>
    <xf numFmtId="0" fontId="40" fillId="0" borderId="0" xfId="0" applyFont="1" applyAlignment="1">
      <alignment horizontal="center"/>
    </xf>
    <xf numFmtId="166" fontId="9" fillId="0" borderId="0" xfId="3" applyNumberFormat="1" applyFont="1" applyAlignment="1">
      <alignment horizontal="center"/>
    </xf>
    <xf numFmtId="44" fontId="20" fillId="0" borderId="0" xfId="1" applyFont="1"/>
    <xf numFmtId="0" fontId="23" fillId="0" borderId="41" xfId="7" applyFont="1" applyBorder="1" applyAlignment="1" applyProtection="1">
      <alignment horizontal="center" vertical="center"/>
      <protection locked="0"/>
    </xf>
    <xf numFmtId="0" fontId="23" fillId="17" borderId="45" xfId="7" applyFont="1" applyFill="1" applyBorder="1" applyAlignment="1">
      <alignment horizontal="center"/>
    </xf>
    <xf numFmtId="0" fontId="23" fillId="30" borderId="45" xfId="7" applyFont="1" applyFill="1" applyBorder="1" applyAlignment="1">
      <alignment horizontal="center"/>
    </xf>
    <xf numFmtId="44" fontId="20" fillId="15" borderId="8" xfId="7" applyNumberFormat="1" applyFill="1" applyBorder="1" applyAlignment="1">
      <alignment horizontal="left"/>
    </xf>
    <xf numFmtId="171" fontId="23" fillId="15" borderId="8" xfId="7" applyNumberFormat="1" applyFont="1" applyFill="1" applyBorder="1" applyAlignment="1" applyProtection="1">
      <alignment horizontal="center"/>
      <protection locked="0"/>
    </xf>
    <xf numFmtId="171" fontId="23" fillId="15" borderId="7" xfId="7" applyNumberFormat="1" applyFont="1" applyFill="1" applyBorder="1" applyAlignment="1" applyProtection="1">
      <alignment horizontal="center"/>
      <protection locked="0"/>
    </xf>
    <xf numFmtId="171" fontId="23" fillId="15" borderId="6" xfId="7" applyNumberFormat="1" applyFont="1" applyFill="1" applyBorder="1" applyAlignment="1">
      <alignment horizontal="center"/>
    </xf>
    <xf numFmtId="171" fontId="41" fillId="27" borderId="9" xfId="7" applyNumberFormat="1" applyFont="1" applyFill="1" applyBorder="1" applyAlignment="1" applyProtection="1">
      <alignment horizontal="center"/>
      <protection locked="0"/>
    </xf>
    <xf numFmtId="171" fontId="41" fillId="27" borderId="6" xfId="7" applyNumberFormat="1" applyFont="1" applyFill="1" applyBorder="1" applyAlignment="1" applyProtection="1">
      <alignment horizontal="center"/>
      <protection locked="0"/>
    </xf>
    <xf numFmtId="171" fontId="41" fillId="27" borderId="6" xfId="7" applyNumberFormat="1" applyFont="1" applyFill="1" applyBorder="1" applyAlignment="1">
      <alignment horizontal="center"/>
    </xf>
    <xf numFmtId="44" fontId="25" fillId="18" borderId="8" xfId="7" applyNumberFormat="1" applyFont="1" applyFill="1" applyBorder="1" applyAlignment="1">
      <alignment horizontal="left"/>
    </xf>
    <xf numFmtId="44" fontId="20" fillId="0" borderId="45" xfId="1" applyFont="1" applyFill="1" applyBorder="1" applyAlignment="1">
      <alignment horizontal="center"/>
    </xf>
    <xf numFmtId="44" fontId="20" fillId="0" borderId="8" xfId="1" applyFont="1" applyBorder="1" applyAlignment="1" applyProtection="1">
      <alignment horizontal="center"/>
      <protection locked="0"/>
    </xf>
    <xf numFmtId="44" fontId="23" fillId="0" borderId="8" xfId="1" applyFont="1" applyBorder="1" applyAlignment="1" applyProtection="1">
      <alignment horizontal="center"/>
      <protection locked="0"/>
    </xf>
    <xf numFmtId="44" fontId="23" fillId="0" borderId="9" xfId="1" applyFont="1" applyBorder="1" applyAlignment="1" applyProtection="1">
      <alignment horizontal="center"/>
      <protection locked="0"/>
    </xf>
    <xf numFmtId="44" fontId="23" fillId="0" borderId="6" xfId="1" applyFont="1" applyBorder="1" applyAlignment="1" applyProtection="1">
      <alignment horizontal="center"/>
      <protection locked="0"/>
    </xf>
    <xf numFmtId="44" fontId="23" fillId="0" borderId="6" xfId="1" applyFont="1" applyBorder="1" applyAlignment="1">
      <alignment horizontal="center"/>
    </xf>
    <xf numFmtId="44" fontId="23" fillId="0" borderId="7" xfId="1" applyFont="1" applyBorder="1" applyAlignment="1" applyProtection="1">
      <alignment horizontal="center"/>
      <protection locked="0"/>
    </xf>
    <xf numFmtId="44" fontId="41" fillId="27" borderId="9" xfId="1" applyFont="1" applyFill="1" applyBorder="1" applyAlignment="1" applyProtection="1">
      <alignment horizontal="center"/>
      <protection locked="0"/>
    </xf>
    <xf numFmtId="44" fontId="41" fillId="27" borderId="6" xfId="1" applyFont="1" applyFill="1" applyBorder="1" applyAlignment="1" applyProtection="1">
      <alignment horizontal="center"/>
      <protection locked="0"/>
    </xf>
    <xf numFmtId="44" fontId="41" fillId="27" borderId="6" xfId="1" applyFont="1" applyFill="1" applyBorder="1" applyAlignment="1">
      <alignment horizontal="center"/>
    </xf>
    <xf numFmtId="44" fontId="41" fillId="27" borderId="8" xfId="1" applyFont="1" applyFill="1" applyBorder="1" applyAlignment="1" applyProtection="1">
      <alignment horizontal="center"/>
      <protection locked="0"/>
    </xf>
    <xf numFmtId="44" fontId="23" fillId="16" borderId="6" xfId="1" applyFont="1" applyFill="1" applyBorder="1" applyAlignment="1">
      <alignment horizontal="center"/>
    </xf>
    <xf numFmtId="44" fontId="20" fillId="27" borderId="8" xfId="1" applyFont="1" applyFill="1" applyBorder="1"/>
    <xf numFmtId="44" fontId="20" fillId="27" borderId="9" xfId="1" applyFont="1" applyFill="1" applyBorder="1"/>
    <xf numFmtId="44" fontId="23" fillId="27" borderId="6" xfId="1" applyFont="1" applyFill="1" applyBorder="1" applyAlignment="1">
      <alignment horizontal="center"/>
    </xf>
    <xf numFmtId="44" fontId="20" fillId="0" borderId="0" xfId="1" applyFont="1" applyBorder="1"/>
    <xf numFmtId="44" fontId="23" fillId="0" borderId="0" xfId="1" applyFont="1" applyBorder="1" applyAlignment="1">
      <alignment horizontal="center"/>
    </xf>
    <xf numFmtId="44" fontId="23" fillId="0" borderId="19" xfId="1" applyFont="1" applyBorder="1" applyAlignment="1">
      <alignment horizontal="center"/>
    </xf>
    <xf numFmtId="44" fontId="23" fillId="17" borderId="8" xfId="1" applyFont="1" applyFill="1" applyBorder="1" applyAlignment="1">
      <alignment horizontal="center"/>
    </xf>
    <xf numFmtId="44" fontId="23" fillId="17" borderId="6" xfId="1" applyFont="1" applyFill="1" applyBorder="1" applyAlignment="1">
      <alignment horizontal="center"/>
    </xf>
    <xf numFmtId="44" fontId="26" fillId="18" borderId="9" xfId="1" applyFont="1" applyFill="1" applyBorder="1" applyAlignment="1" applyProtection="1">
      <alignment horizontal="center"/>
      <protection locked="0"/>
    </xf>
    <xf numFmtId="44" fontId="26" fillId="18" borderId="6" xfId="1" applyFont="1" applyFill="1" applyBorder="1" applyAlignment="1">
      <alignment horizontal="center"/>
    </xf>
    <xf numFmtId="44" fontId="20" fillId="0" borderId="9" xfId="1" applyFont="1" applyBorder="1" applyAlignment="1" applyProtection="1">
      <alignment horizontal="center"/>
      <protection locked="0"/>
    </xf>
    <xf numFmtId="44" fontId="20" fillId="0" borderId="6" xfId="1" applyFont="1" applyBorder="1" applyAlignment="1" applyProtection="1">
      <alignment horizontal="center"/>
      <protection locked="0"/>
    </xf>
    <xf numFmtId="44" fontId="20" fillId="0" borderId="6" xfId="1" applyFont="1" applyBorder="1" applyAlignment="1">
      <alignment horizontal="center"/>
    </xf>
    <xf numFmtId="44" fontId="20" fillId="0" borderId="7" xfId="1" applyFont="1" applyBorder="1" applyAlignment="1" applyProtection="1">
      <alignment horizontal="center"/>
      <protection locked="0"/>
    </xf>
    <xf numFmtId="44" fontId="20" fillId="15" borderId="8" xfId="1" applyFont="1" applyFill="1" applyBorder="1" applyAlignment="1" applyProtection="1">
      <alignment horizontal="center"/>
      <protection locked="0"/>
    </xf>
    <xf numFmtId="44" fontId="20" fillId="15" borderId="6" xfId="1" applyFont="1" applyFill="1" applyBorder="1" applyAlignment="1">
      <alignment horizontal="center"/>
    </xf>
    <xf numFmtId="44" fontId="27" fillId="0" borderId="0" xfId="0" applyNumberFormat="1" applyFont="1" applyAlignment="1">
      <alignment vertical="center"/>
    </xf>
    <xf numFmtId="0" fontId="20" fillId="19" borderId="0" xfId="7" applyFont="1" applyFill="1" applyBorder="1" applyAlignment="1">
      <alignment horizontal="left"/>
    </xf>
    <xf numFmtId="44" fontId="20" fillId="19" borderId="0" xfId="7" applyNumberFormat="1" applyFont="1" applyFill="1" applyBorder="1" applyAlignment="1">
      <alignment horizontal="left"/>
    </xf>
    <xf numFmtId="44" fontId="23" fillId="19" borderId="0" xfId="1" applyFont="1" applyFill="1" applyBorder="1" applyAlignment="1" applyProtection="1">
      <alignment horizontal="center"/>
      <protection locked="0"/>
    </xf>
    <xf numFmtId="44" fontId="23" fillId="19" borderId="0" xfId="1" applyFont="1" applyFill="1" applyBorder="1" applyAlignment="1">
      <alignment horizontal="center"/>
    </xf>
    <xf numFmtId="10" fontId="6" fillId="19" borderId="0" xfId="8" applyNumberFormat="1" applyFont="1" applyFill="1"/>
    <xf numFmtId="0" fontId="20" fillId="19" borderId="0" xfId="7" applyFont="1" applyFill="1"/>
    <xf numFmtId="0" fontId="20" fillId="19" borderId="0" xfId="7" applyFill="1"/>
    <xf numFmtId="0" fontId="20" fillId="19" borderId="0" xfId="7" applyFill="1" applyAlignment="1">
      <alignment horizontal="center"/>
    </xf>
    <xf numFmtId="10" fontId="0" fillId="19" borderId="0" xfId="8" applyNumberFormat="1" applyFont="1" applyFill="1"/>
    <xf numFmtId="0" fontId="23" fillId="19" borderId="8" xfId="7" applyFont="1" applyFill="1" applyBorder="1" applyAlignment="1">
      <alignment horizontal="center" vertical="center"/>
    </xf>
    <xf numFmtId="0" fontId="20" fillId="19" borderId="9" xfId="7" applyFill="1" applyBorder="1" applyAlignment="1">
      <alignment horizontal="left"/>
    </xf>
    <xf numFmtId="170" fontId="20" fillId="19" borderId="0" xfId="7" applyNumberFormat="1" applyFill="1"/>
    <xf numFmtId="0" fontId="20" fillId="19" borderId="0" xfId="7" applyFill="1" applyBorder="1" applyAlignment="1">
      <alignment horizontal="center"/>
    </xf>
    <xf numFmtId="44" fontId="20" fillId="19" borderId="0" xfId="7" applyNumberFormat="1" applyFill="1" applyBorder="1" applyAlignment="1">
      <alignment horizontal="center"/>
    </xf>
    <xf numFmtId="44" fontId="20" fillId="19" borderId="0" xfId="9" applyFont="1" applyFill="1"/>
    <xf numFmtId="0" fontId="23" fillId="19" borderId="0" xfId="7" applyFont="1" applyFill="1" applyBorder="1" applyAlignment="1" applyProtection="1">
      <alignment horizontal="center"/>
      <protection locked="0"/>
    </xf>
    <xf numFmtId="0" fontId="20" fillId="19" borderId="0" xfId="7" applyFill="1" applyBorder="1" applyAlignment="1">
      <alignment horizontal="left"/>
    </xf>
    <xf numFmtId="170" fontId="23" fillId="19" borderId="0" xfId="7" applyNumberFormat="1" applyFont="1" applyFill="1" applyBorder="1" applyAlignment="1" applyProtection="1">
      <alignment horizontal="center"/>
      <protection locked="0"/>
    </xf>
    <xf numFmtId="0" fontId="20" fillId="19" borderId="44" xfId="7" applyFill="1" applyBorder="1" applyAlignment="1">
      <alignment horizontal="center"/>
    </xf>
    <xf numFmtId="44" fontId="20" fillId="19" borderId="44" xfId="1" applyFont="1" applyFill="1" applyBorder="1"/>
    <xf numFmtId="44" fontId="20" fillId="19" borderId="33" xfId="1" applyFont="1" applyFill="1" applyBorder="1"/>
    <xf numFmtId="44" fontId="23" fillId="19" borderId="36" xfId="1" applyFont="1" applyFill="1" applyBorder="1" applyAlignment="1">
      <alignment horizontal="center"/>
    </xf>
    <xf numFmtId="0" fontId="20" fillId="19" borderId="0" xfId="7" applyFill="1" applyBorder="1"/>
    <xf numFmtId="44" fontId="20" fillId="19" borderId="0" xfId="1" applyFont="1" applyFill="1" applyBorder="1"/>
    <xf numFmtId="10" fontId="0" fillId="19" borderId="0" xfId="8" applyNumberFormat="1" applyFont="1" applyFill="1" applyBorder="1"/>
    <xf numFmtId="0" fontId="25" fillId="19" borderId="0" xfId="7" applyFont="1" applyFill="1"/>
    <xf numFmtId="0" fontId="21" fillId="19" borderId="0" xfId="7" applyFont="1" applyFill="1" applyAlignment="1">
      <alignment horizontal="right"/>
    </xf>
    <xf numFmtId="0" fontId="22" fillId="19" borderId="0" xfId="7" applyFont="1" applyFill="1"/>
    <xf numFmtId="0" fontId="20" fillId="19" borderId="20" xfId="7" applyFill="1" applyBorder="1" applyAlignment="1">
      <alignment horizontal="center"/>
    </xf>
    <xf numFmtId="44" fontId="20" fillId="19" borderId="0" xfId="7" applyNumberFormat="1" applyFill="1"/>
    <xf numFmtId="0" fontId="23" fillId="19" borderId="1" xfId="7" applyFont="1" applyFill="1" applyBorder="1" applyAlignment="1" applyProtection="1">
      <alignment horizontal="center" vertical="center"/>
      <protection locked="0"/>
    </xf>
    <xf numFmtId="0" fontId="20" fillId="19" borderId="39" xfId="7" applyFill="1" applyBorder="1"/>
    <xf numFmtId="8" fontId="20" fillId="19" borderId="39" xfId="7" applyNumberFormat="1" applyFill="1" applyBorder="1"/>
    <xf numFmtId="9" fontId="20" fillId="19" borderId="0" xfId="3" applyFont="1" applyFill="1"/>
    <xf numFmtId="44" fontId="23" fillId="19" borderId="0" xfId="1" applyFont="1" applyFill="1"/>
    <xf numFmtId="44" fontId="20" fillId="19" borderId="0" xfId="1" applyFont="1" applyFill="1"/>
    <xf numFmtId="10" fontId="20" fillId="19" borderId="0" xfId="3" applyNumberFormat="1" applyFont="1" applyFill="1"/>
    <xf numFmtId="10" fontId="13" fillId="19" borderId="0" xfId="8" applyNumberFormat="1" applyFont="1" applyFill="1"/>
    <xf numFmtId="173" fontId="20" fillId="0" borderId="8" xfId="7" applyNumberFormat="1" applyBorder="1" applyAlignment="1">
      <alignment horizontal="left"/>
    </xf>
    <xf numFmtId="44" fontId="20" fillId="4" borderId="0" xfId="7" applyNumberFormat="1" applyFill="1"/>
    <xf numFmtId="0" fontId="42" fillId="19" borderId="0" xfId="7" applyFont="1" applyFill="1"/>
    <xf numFmtId="0" fontId="43" fillId="19" borderId="0" xfId="7" applyFont="1" applyFill="1" applyAlignment="1">
      <alignment horizontal="right"/>
    </xf>
    <xf numFmtId="44" fontId="42" fillId="19" borderId="0" xfId="7" applyNumberFormat="1" applyFont="1" applyFill="1"/>
    <xf numFmtId="0" fontId="43" fillId="19" borderId="1" xfId="7" applyFont="1" applyFill="1" applyBorder="1" applyAlignment="1" applyProtection="1">
      <alignment horizontal="center" vertical="center"/>
      <protection locked="0"/>
    </xf>
    <xf numFmtId="0" fontId="42" fillId="19" borderId="39" xfId="7" applyFont="1" applyFill="1" applyBorder="1"/>
    <xf numFmtId="0" fontId="42" fillId="0" borderId="40" xfId="7" applyFont="1" applyBorder="1" applyAlignment="1">
      <alignment vertical="center"/>
    </xf>
    <xf numFmtId="44" fontId="42" fillId="0" borderId="40" xfId="7" applyNumberFormat="1" applyFont="1" applyBorder="1" applyAlignment="1">
      <alignment vertical="center"/>
    </xf>
    <xf numFmtId="0" fontId="43" fillId="0" borderId="41" xfId="7" applyFont="1" applyBorder="1" applyAlignment="1" applyProtection="1">
      <alignment vertical="center"/>
      <protection locked="0"/>
    </xf>
    <xf numFmtId="0" fontId="43" fillId="0" borderId="42" xfId="7" applyFont="1" applyBorder="1" applyAlignment="1" applyProtection="1">
      <alignment vertical="center"/>
      <protection locked="0"/>
    </xf>
    <xf numFmtId="0" fontId="42" fillId="0" borderId="41" xfId="7" applyFont="1" applyBorder="1" applyAlignment="1">
      <alignment vertical="center"/>
    </xf>
    <xf numFmtId="0" fontId="43" fillId="0" borderId="41" xfId="7" applyFont="1" applyBorder="1" applyAlignment="1" applyProtection="1">
      <alignment horizontal="center" vertical="center"/>
      <protection locked="0"/>
    </xf>
    <xf numFmtId="49" fontId="43" fillId="0" borderId="41" xfId="7" applyNumberFormat="1" applyFont="1" applyBorder="1" applyAlignment="1" applyProtection="1">
      <alignment vertical="center"/>
      <protection locked="0"/>
    </xf>
    <xf numFmtId="10" fontId="7" fillId="19" borderId="0" xfId="8" applyNumberFormat="1" applyFont="1" applyFill="1"/>
    <xf numFmtId="0" fontId="43" fillId="0" borderId="8" xfId="7" applyFont="1" applyBorder="1" applyAlignment="1">
      <alignment horizontal="left"/>
    </xf>
    <xf numFmtId="169" fontId="43" fillId="0" borderId="8" xfId="7" applyNumberFormat="1" applyFont="1" applyBorder="1" applyAlignment="1" applyProtection="1">
      <alignment horizontal="center"/>
      <protection locked="0"/>
    </xf>
    <xf numFmtId="169" fontId="43" fillId="0" borderId="9" xfId="7" applyNumberFormat="1" applyFont="1" applyBorder="1" applyAlignment="1" applyProtection="1">
      <alignment horizontal="center"/>
      <protection locked="0"/>
    </xf>
    <xf numFmtId="169" fontId="43" fillId="0" borderId="6" xfId="7" applyNumberFormat="1" applyFont="1" applyBorder="1" applyAlignment="1" applyProtection="1">
      <alignment horizontal="center"/>
      <protection locked="0"/>
    </xf>
    <xf numFmtId="170" fontId="43" fillId="0" borderId="6" xfId="7" applyNumberFormat="1" applyFont="1" applyBorder="1" applyAlignment="1">
      <alignment horizontal="center"/>
    </xf>
    <xf numFmtId="0" fontId="43" fillId="16" borderId="8" xfId="7" applyFont="1" applyFill="1" applyBorder="1" applyAlignment="1">
      <alignment horizontal="center"/>
    </xf>
    <xf numFmtId="0" fontId="43" fillId="0" borderId="8" xfId="7" applyFont="1" applyBorder="1"/>
    <xf numFmtId="0" fontId="43" fillId="0" borderId="9" xfId="7" applyFont="1" applyBorder="1"/>
    <xf numFmtId="0" fontId="43" fillId="0" borderId="6" xfId="7" applyFont="1" applyBorder="1"/>
    <xf numFmtId="44" fontId="42" fillId="0" borderId="8" xfId="7" applyNumberFormat="1" applyFont="1" applyBorder="1" applyAlignment="1">
      <alignment horizontal="left"/>
    </xf>
    <xf numFmtId="44" fontId="42" fillId="0" borderId="8" xfId="1" applyFont="1" applyBorder="1" applyAlignment="1" applyProtection="1">
      <alignment horizontal="center"/>
      <protection locked="0"/>
    </xf>
    <xf numFmtId="44" fontId="42" fillId="0" borderId="9" xfId="1" applyFont="1" applyBorder="1" applyAlignment="1" applyProtection="1">
      <alignment horizontal="center"/>
      <protection locked="0"/>
    </xf>
    <xf numFmtId="44" fontId="42" fillId="0" borderId="6" xfId="1" applyFont="1" applyBorder="1" applyAlignment="1" applyProtection="1">
      <alignment horizontal="center"/>
      <protection locked="0"/>
    </xf>
    <xf numFmtId="44" fontId="42" fillId="0" borderId="6" xfId="1" applyFont="1" applyBorder="1" applyAlignment="1">
      <alignment horizontal="center"/>
    </xf>
    <xf numFmtId="44" fontId="42" fillId="0" borderId="7" xfId="1" applyFont="1" applyBorder="1" applyAlignment="1" applyProtection="1">
      <alignment horizontal="center"/>
      <protection locked="0"/>
    </xf>
    <xf numFmtId="44" fontId="42" fillId="27" borderId="8" xfId="7" applyNumberFormat="1" applyFont="1" applyFill="1" applyBorder="1" applyAlignment="1">
      <alignment horizontal="left"/>
    </xf>
    <xf numFmtId="44" fontId="44" fillId="27" borderId="9" xfId="1" applyFont="1" applyFill="1" applyBorder="1" applyAlignment="1" applyProtection="1">
      <alignment horizontal="center"/>
      <protection locked="0"/>
    </xf>
    <xf numFmtId="44" fontId="44" fillId="27" borderId="6" xfId="1" applyFont="1" applyFill="1" applyBorder="1" applyAlignment="1" applyProtection="1">
      <alignment horizontal="center"/>
      <protection locked="0"/>
    </xf>
    <xf numFmtId="44" fontId="44" fillId="27" borderId="6" xfId="1" applyFont="1" applyFill="1" applyBorder="1" applyAlignment="1">
      <alignment horizontal="center"/>
    </xf>
    <xf numFmtId="44" fontId="44" fillId="27" borderId="8" xfId="1" applyFont="1" applyFill="1" applyBorder="1" applyAlignment="1" applyProtection="1">
      <alignment horizontal="center"/>
      <protection locked="0"/>
    </xf>
    <xf numFmtId="44" fontId="42" fillId="4" borderId="0" xfId="7" applyNumberFormat="1" applyFont="1" applyFill="1"/>
    <xf numFmtId="173" fontId="42" fillId="0" borderId="8" xfId="7" applyNumberFormat="1" applyFont="1" applyBorder="1" applyAlignment="1">
      <alignment horizontal="left"/>
    </xf>
    <xf numFmtId="44" fontId="43" fillId="0" borderId="8" xfId="1" applyFont="1" applyBorder="1" applyAlignment="1" applyProtection="1">
      <alignment horizontal="center"/>
      <protection locked="0"/>
    </xf>
    <xf numFmtId="44" fontId="43" fillId="0" borderId="9" xfId="1" applyFont="1" applyBorder="1" applyAlignment="1" applyProtection="1">
      <alignment horizontal="center"/>
      <protection locked="0"/>
    </xf>
    <xf numFmtId="44" fontId="43" fillId="0" borderId="6" xfId="1" applyFont="1" applyBorder="1" applyAlignment="1" applyProtection="1">
      <alignment horizontal="center"/>
      <protection locked="0"/>
    </xf>
    <xf numFmtId="44" fontId="43" fillId="0" borderId="6" xfId="1" applyFont="1" applyBorder="1" applyAlignment="1">
      <alignment horizontal="center"/>
    </xf>
    <xf numFmtId="44" fontId="43" fillId="16" borderId="8" xfId="1" applyFont="1" applyFill="1" applyBorder="1" applyAlignment="1">
      <alignment horizontal="center"/>
    </xf>
    <xf numFmtId="44" fontId="43" fillId="16" borderId="6" xfId="1" applyFont="1" applyFill="1" applyBorder="1" applyAlignment="1">
      <alignment horizontal="center"/>
    </xf>
    <xf numFmtId="0" fontId="42" fillId="0" borderId="0" xfId="7" applyFont="1" applyBorder="1" applyAlignment="1">
      <alignment horizontal="center"/>
    </xf>
    <xf numFmtId="44" fontId="42" fillId="0" borderId="0" xfId="1" applyFont="1" applyBorder="1"/>
    <xf numFmtId="44" fontId="43" fillId="0" borderId="0" xfId="1" applyFont="1" applyBorder="1" applyAlignment="1">
      <alignment horizontal="center"/>
    </xf>
    <xf numFmtId="10" fontId="7" fillId="19" borderId="0" xfId="8" applyNumberFormat="1" applyFont="1" applyFill="1" applyBorder="1"/>
    <xf numFmtId="0" fontId="42" fillId="19" borderId="0" xfId="7" applyFont="1" applyFill="1" applyBorder="1"/>
    <xf numFmtId="0" fontId="43" fillId="17" borderId="45" xfId="7" applyFont="1" applyFill="1" applyBorder="1" applyAlignment="1">
      <alignment horizontal="center"/>
    </xf>
    <xf numFmtId="44" fontId="43" fillId="0" borderId="19" xfId="1" applyFont="1" applyBorder="1" applyAlignment="1">
      <alignment horizontal="center"/>
    </xf>
    <xf numFmtId="44" fontId="42" fillId="15" borderId="8" xfId="7" applyNumberFormat="1" applyFont="1" applyFill="1" applyBorder="1" applyAlignment="1">
      <alignment horizontal="left"/>
    </xf>
    <xf numFmtId="44" fontId="42" fillId="15" borderId="8" xfId="1" applyFont="1" applyFill="1" applyBorder="1" applyAlignment="1" applyProtection="1">
      <alignment horizontal="center"/>
      <protection locked="0"/>
    </xf>
    <xf numFmtId="44" fontId="42" fillId="15" borderId="6" xfId="1" applyFont="1" applyFill="1" applyBorder="1" applyAlignment="1">
      <alignment horizontal="center"/>
    </xf>
    <xf numFmtId="44" fontId="42" fillId="0" borderId="8" xfId="7" applyNumberFormat="1" applyFont="1" applyFill="1" applyBorder="1" applyAlignment="1">
      <alignment horizontal="left"/>
    </xf>
    <xf numFmtId="44" fontId="43" fillId="0" borderId="7" xfId="1" applyFont="1" applyBorder="1" applyAlignment="1" applyProtection="1">
      <alignment horizontal="center"/>
      <protection locked="0"/>
    </xf>
    <xf numFmtId="170" fontId="42" fillId="19" borderId="0" xfId="7" applyNumberFormat="1" applyFont="1" applyFill="1"/>
    <xf numFmtId="0" fontId="42" fillId="27" borderId="8" xfId="7" applyFont="1" applyFill="1" applyBorder="1" applyAlignment="1">
      <alignment horizontal="center"/>
    </xf>
    <xf numFmtId="44" fontId="42" fillId="27" borderId="8" xfId="1" applyFont="1" applyFill="1" applyBorder="1"/>
    <xf numFmtId="44" fontId="42" fillId="27" borderId="9" xfId="1" applyFont="1" applyFill="1" applyBorder="1"/>
    <xf numFmtId="44" fontId="43" fillId="27" borderId="6" xfId="1" applyFont="1" applyFill="1" applyBorder="1" applyAlignment="1">
      <alignment horizontal="center"/>
    </xf>
    <xf numFmtId="0" fontId="42" fillId="19" borderId="44" xfId="7" applyFont="1" applyFill="1" applyBorder="1" applyAlignment="1">
      <alignment horizontal="center"/>
    </xf>
    <xf numFmtId="44" fontId="42" fillId="19" borderId="44" xfId="1" applyFont="1" applyFill="1" applyBorder="1"/>
    <xf numFmtId="44" fontId="42" fillId="19" borderId="33" xfId="1" applyFont="1" applyFill="1" applyBorder="1"/>
    <xf numFmtId="44" fontId="43" fillId="19" borderId="36" xfId="1" applyFont="1" applyFill="1" applyBorder="1" applyAlignment="1">
      <alignment horizontal="center"/>
    </xf>
    <xf numFmtId="0" fontId="42" fillId="19" borderId="0" xfId="7" applyFont="1" applyFill="1" applyBorder="1" applyAlignment="1">
      <alignment horizontal="center"/>
    </xf>
    <xf numFmtId="44" fontId="42" fillId="19" borderId="0" xfId="1" applyFont="1" applyFill="1" applyBorder="1"/>
    <xf numFmtId="44" fontId="42" fillId="0" borderId="0" xfId="7" applyNumberFormat="1" applyFont="1"/>
    <xf numFmtId="0" fontId="45" fillId="0" borderId="0" xfId="7" applyFont="1"/>
    <xf numFmtId="44" fontId="42" fillId="0" borderId="0" xfId="1" applyFont="1"/>
    <xf numFmtId="44" fontId="46" fillId="18" borderId="8" xfId="7" applyNumberFormat="1" applyFont="1" applyFill="1" applyBorder="1" applyAlignment="1">
      <alignment horizontal="left"/>
    </xf>
    <xf numFmtId="44" fontId="47" fillId="18" borderId="9" xfId="1" applyFont="1" applyFill="1" applyBorder="1" applyAlignment="1" applyProtection="1">
      <alignment horizontal="center"/>
      <protection locked="0"/>
    </xf>
    <xf numFmtId="44" fontId="47" fillId="18" borderId="6" xfId="1" applyFont="1" applyFill="1" applyBorder="1" applyAlignment="1">
      <alignment horizontal="center"/>
    </xf>
    <xf numFmtId="0" fontId="46" fillId="19" borderId="0" xfId="7" applyFont="1" applyFill="1"/>
    <xf numFmtId="0" fontId="42" fillId="19" borderId="0" xfId="7" applyFont="1" applyFill="1" applyBorder="1" applyAlignment="1">
      <alignment horizontal="left"/>
    </xf>
    <xf numFmtId="44" fontId="42" fillId="19" borderId="0" xfId="7" applyNumberFormat="1" applyFont="1" applyFill="1" applyBorder="1" applyAlignment="1">
      <alignment horizontal="left"/>
    </xf>
    <xf numFmtId="44" fontId="43" fillId="19" borderId="0" xfId="1" applyFont="1" applyFill="1" applyBorder="1" applyAlignment="1" applyProtection="1">
      <alignment horizontal="center"/>
      <protection locked="0"/>
    </xf>
    <xf numFmtId="44" fontId="43" fillId="19" borderId="0" xfId="1" applyFont="1" applyFill="1" applyBorder="1" applyAlignment="1">
      <alignment horizontal="center"/>
    </xf>
    <xf numFmtId="0" fontId="42" fillId="19" borderId="0" xfId="7" applyFont="1" applyFill="1" applyAlignment="1">
      <alignment horizontal="center"/>
    </xf>
    <xf numFmtId="0" fontId="43" fillId="19" borderId="8" xfId="7" applyFont="1" applyFill="1" applyBorder="1" applyAlignment="1">
      <alignment horizontal="center" vertical="center"/>
    </xf>
    <xf numFmtId="0" fontId="42" fillId="19" borderId="9" xfId="7" applyFont="1" applyFill="1" applyBorder="1" applyAlignment="1">
      <alignment horizontal="left"/>
    </xf>
    <xf numFmtId="44" fontId="42" fillId="19" borderId="0" xfId="7" applyNumberFormat="1" applyFont="1" applyFill="1" applyBorder="1" applyAlignment="1">
      <alignment horizontal="center"/>
    </xf>
    <xf numFmtId="44" fontId="42" fillId="19" borderId="0" xfId="9" applyFont="1" applyFill="1"/>
    <xf numFmtId="0" fontId="43" fillId="19" borderId="0" xfId="7" applyFont="1" applyFill="1" applyBorder="1" applyAlignment="1" applyProtection="1">
      <alignment horizontal="center"/>
      <protection locked="0"/>
    </xf>
    <xf numFmtId="170" fontId="43" fillId="19" borderId="0" xfId="7" applyNumberFormat="1" applyFont="1" applyFill="1" applyBorder="1" applyAlignment="1" applyProtection="1">
      <alignment horizontal="center"/>
      <protection locked="0"/>
    </xf>
    <xf numFmtId="0" fontId="43" fillId="30" borderId="45" xfId="7" applyFont="1" applyFill="1" applyBorder="1" applyAlignment="1">
      <alignment horizontal="center"/>
    </xf>
    <xf numFmtId="0" fontId="42" fillId="0" borderId="0" xfId="7" applyFont="1"/>
    <xf numFmtId="44" fontId="42" fillId="0" borderId="45" xfId="1" applyFont="1" applyFill="1" applyBorder="1" applyAlignment="1">
      <alignment horizontal="center"/>
    </xf>
    <xf numFmtId="171" fontId="44" fillId="27" borderId="9" xfId="7" applyNumberFormat="1" applyFont="1" applyFill="1" applyBorder="1" applyAlignment="1" applyProtection="1">
      <alignment horizontal="center"/>
      <protection locked="0"/>
    </xf>
    <xf numFmtId="171" fontId="44" fillId="27" borderId="6" xfId="7" applyNumberFormat="1" applyFont="1" applyFill="1" applyBorder="1" applyAlignment="1" applyProtection="1">
      <alignment horizontal="center"/>
      <protection locked="0"/>
    </xf>
    <xf numFmtId="171" fontId="44" fillId="27" borderId="6" xfId="7" applyNumberFormat="1" applyFont="1" applyFill="1" applyBorder="1" applyAlignment="1">
      <alignment horizontal="center"/>
    </xf>
    <xf numFmtId="171" fontId="43" fillId="15" borderId="8" xfId="7" applyNumberFormat="1" applyFont="1" applyFill="1" applyBorder="1" applyAlignment="1" applyProtection="1">
      <alignment horizontal="center"/>
      <protection locked="0"/>
    </xf>
    <xf numFmtId="171" fontId="43" fillId="15" borderId="7" xfId="7" applyNumberFormat="1" applyFont="1" applyFill="1" applyBorder="1" applyAlignment="1" applyProtection="1">
      <alignment horizontal="center"/>
      <protection locked="0"/>
    </xf>
    <xf numFmtId="171" fontId="43" fillId="15" borderId="6" xfId="7" applyNumberFormat="1" applyFont="1" applyFill="1" applyBorder="1" applyAlignment="1">
      <alignment horizontal="center"/>
    </xf>
    <xf numFmtId="8" fontId="42" fillId="19" borderId="39" xfId="7" applyNumberFormat="1" applyFont="1" applyFill="1" applyBorder="1"/>
    <xf numFmtId="9" fontId="42" fillId="19" borderId="0" xfId="3" applyFont="1" applyFill="1"/>
    <xf numFmtId="44" fontId="42" fillId="19" borderId="0" xfId="3" applyNumberFormat="1" applyFont="1" applyFill="1"/>
    <xf numFmtId="44" fontId="43" fillId="19" borderId="0" xfId="1" applyFont="1" applyFill="1"/>
    <xf numFmtId="44" fontId="42" fillId="19" borderId="0" xfId="1" applyFont="1" applyFill="1"/>
    <xf numFmtId="10" fontId="42" fillId="19" borderId="0" xfId="3" applyNumberFormat="1" applyFont="1" applyFill="1"/>
    <xf numFmtId="0" fontId="46" fillId="18" borderId="7" xfId="7" applyFont="1" applyFill="1" applyBorder="1" applyAlignment="1">
      <alignment horizontal="left"/>
    </xf>
    <xf numFmtId="0" fontId="46" fillId="18" borderId="8" xfId="7" applyFont="1" applyFill="1" applyBorder="1" applyAlignment="1">
      <alignment horizontal="left"/>
    </xf>
    <xf numFmtId="44" fontId="34" fillId="4" borderId="0" xfId="1" applyFont="1" applyFill="1" applyAlignment="1">
      <alignment vertical="center"/>
    </xf>
    <xf numFmtId="0" fontId="46" fillId="18" borderId="7" xfId="7" applyFont="1" applyFill="1" applyBorder="1" applyAlignment="1"/>
    <xf numFmtId="0" fontId="46" fillId="18" borderId="8" xfId="7" applyFont="1" applyFill="1" applyBorder="1" applyAlignment="1"/>
    <xf numFmtId="0" fontId="42" fillId="4" borderId="7" xfId="7" applyFont="1" applyFill="1" applyBorder="1" applyAlignment="1"/>
    <xf numFmtId="0" fontId="42" fillId="4" borderId="8" xfId="7" applyFont="1" applyFill="1" applyBorder="1" applyAlignment="1"/>
    <xf numFmtId="44" fontId="42" fillId="4" borderId="8" xfId="7" applyNumberFormat="1" applyFont="1" applyFill="1" applyBorder="1" applyAlignment="1">
      <alignment horizontal="left"/>
    </xf>
    <xf numFmtId="44" fontId="43" fillId="4" borderId="9" xfId="1" applyFont="1" applyFill="1" applyBorder="1" applyAlignment="1" applyProtection="1">
      <alignment horizontal="center"/>
      <protection locked="0"/>
    </xf>
    <xf numFmtId="44" fontId="43" fillId="4" borderId="6" xfId="1" applyFont="1" applyFill="1" applyBorder="1" applyAlignment="1">
      <alignment horizontal="center"/>
    </xf>
    <xf numFmtId="44" fontId="6" fillId="19" borderId="0" xfId="8" applyNumberFormat="1" applyFont="1" applyFill="1"/>
    <xf numFmtId="0" fontId="42" fillId="19" borderId="9" xfId="7" applyFont="1" applyFill="1" applyBorder="1" applyAlignment="1">
      <alignment horizontal="left"/>
    </xf>
    <xf numFmtId="0" fontId="42" fillId="19" borderId="20" xfId="7" applyFont="1" applyFill="1" applyBorder="1" applyAlignment="1">
      <alignment horizontal="center"/>
    </xf>
    <xf numFmtId="0" fontId="42" fillId="27" borderId="8" xfId="7" applyFont="1" applyFill="1" applyBorder="1" applyAlignment="1">
      <alignment horizontal="center"/>
    </xf>
    <xf numFmtId="0" fontId="42" fillId="19" borderId="44" xfId="7" applyFont="1" applyFill="1" applyBorder="1" applyAlignment="1">
      <alignment horizontal="center"/>
    </xf>
    <xf numFmtId="0" fontId="42" fillId="19" borderId="0" xfId="7" applyFont="1" applyFill="1" applyBorder="1" applyAlignment="1">
      <alignment horizontal="center"/>
    </xf>
    <xf numFmtId="0" fontId="46" fillId="18" borderId="7" xfId="7" applyFont="1" applyFill="1" applyBorder="1" applyAlignment="1">
      <alignment horizontal="left"/>
    </xf>
    <xf numFmtId="0" fontId="46" fillId="18" borderId="8" xfId="7" applyFont="1" applyFill="1" applyBorder="1" applyAlignment="1">
      <alignment horizontal="left"/>
    </xf>
    <xf numFmtId="0" fontId="43" fillId="19" borderId="8" xfId="7" applyFont="1" applyFill="1" applyBorder="1" applyAlignment="1">
      <alignment horizontal="center" vertical="center"/>
    </xf>
    <xf numFmtId="0" fontId="43" fillId="16" borderId="8" xfId="7" applyFont="1" applyFill="1" applyBorder="1" applyAlignment="1">
      <alignment horizontal="center"/>
    </xf>
    <xf numFmtId="0" fontId="43" fillId="17" borderId="45" xfId="7" applyFont="1" applyFill="1" applyBorder="1" applyAlignment="1">
      <alignment horizontal="center"/>
    </xf>
    <xf numFmtId="0" fontId="43" fillId="0" borderId="8" xfId="7" applyFont="1" applyBorder="1" applyAlignment="1">
      <alignment horizontal="left"/>
    </xf>
    <xf numFmtId="44" fontId="47" fillId="17" borderId="8" xfId="7" applyNumberFormat="1" applyFont="1" applyFill="1" applyBorder="1" applyAlignment="1">
      <alignment horizontal="center"/>
    </xf>
    <xf numFmtId="44" fontId="47" fillId="17" borderId="8" xfId="1" applyFont="1" applyFill="1" applyBorder="1" applyAlignment="1">
      <alignment horizontal="center"/>
    </xf>
    <xf numFmtId="44" fontId="47" fillId="17" borderId="6" xfId="1" applyFont="1" applyFill="1" applyBorder="1" applyAlignment="1">
      <alignment horizontal="center"/>
    </xf>
    <xf numFmtId="44" fontId="30" fillId="19" borderId="0" xfId="1" applyFont="1" applyFill="1" applyAlignment="1">
      <alignment vertical="center"/>
    </xf>
    <xf numFmtId="9" fontId="27" fillId="0" borderId="0" xfId="3" applyFont="1" applyAlignment="1">
      <alignment vertical="center"/>
    </xf>
    <xf numFmtId="44" fontId="34" fillId="30" borderId="0" xfId="1" applyFont="1" applyFill="1" applyAlignment="1">
      <alignment vertical="center"/>
    </xf>
    <xf numFmtId="44" fontId="34" fillId="28" borderId="0" xfId="1" applyFont="1" applyFill="1" applyAlignment="1">
      <alignment vertical="center"/>
    </xf>
    <xf numFmtId="44" fontId="27" fillId="30" borderId="0" xfId="0" applyNumberFormat="1" applyFont="1" applyFill="1" applyAlignment="1">
      <alignment vertical="center"/>
    </xf>
    <xf numFmtId="44" fontId="27" fillId="28" borderId="0" xfId="0" applyNumberFormat="1" applyFont="1" applyFill="1" applyAlignment="1">
      <alignment vertical="center"/>
    </xf>
    <xf numFmtId="44" fontId="27" fillId="4" borderId="0" xfId="0" applyNumberFormat="1" applyFont="1" applyFill="1" applyAlignment="1">
      <alignment vertical="center"/>
    </xf>
    <xf numFmtId="44" fontId="31" fillId="29" borderId="0" xfId="1" applyFont="1" applyFill="1" applyAlignment="1">
      <alignment horizontal="center" vertical="center"/>
    </xf>
    <xf numFmtId="44" fontId="42" fillId="0" borderId="0" xfId="7" applyNumberFormat="1" applyFont="1" applyBorder="1" applyAlignment="1">
      <alignment horizontal="center"/>
    </xf>
    <xf numFmtId="44" fontId="0" fillId="32" borderId="1" xfId="0" applyNumberFormat="1" applyFill="1" applyBorder="1"/>
    <xf numFmtId="44" fontId="5" fillId="0" borderId="0" xfId="1" applyFont="1" applyFill="1" applyBorder="1" applyAlignment="1">
      <alignment horizontal="center" vertical="top"/>
    </xf>
    <xf numFmtId="0" fontId="48" fillId="0" borderId="0" xfId="0" applyFont="1"/>
    <xf numFmtId="44" fontId="48" fillId="0" borderId="0" xfId="0" applyNumberFormat="1" applyFont="1"/>
    <xf numFmtId="44" fontId="48" fillId="0" borderId="0" xfId="0" applyNumberFormat="1" applyFont="1" applyBorder="1"/>
    <xf numFmtId="0" fontId="48" fillId="0" borderId="0" xfId="0" applyFont="1" applyBorder="1"/>
    <xf numFmtId="44" fontId="48" fillId="0" borderId="0" xfId="1" applyFont="1" applyBorder="1"/>
    <xf numFmtId="44" fontId="48" fillId="0" borderId="0" xfId="0" applyNumberFormat="1" applyFont="1" applyFill="1" applyBorder="1" applyAlignment="1">
      <alignment horizontal="right" vertical="top"/>
    </xf>
    <xf numFmtId="0" fontId="48" fillId="0" borderId="0" xfId="0" applyFont="1" applyFill="1" applyAlignment="1">
      <alignment vertical="top"/>
    </xf>
    <xf numFmtId="43" fontId="40" fillId="0" borderId="0" xfId="2" applyFont="1" applyFill="1" applyBorder="1" applyAlignment="1">
      <alignment vertical="center"/>
    </xf>
    <xf numFmtId="0" fontId="40" fillId="0" borderId="0" xfId="0" applyFont="1" applyFill="1" applyBorder="1" applyAlignment="1">
      <alignment horizontal="center" vertical="center"/>
    </xf>
    <xf numFmtId="44" fontId="40" fillId="0" borderId="0" xfId="0" applyNumberFormat="1" applyFont="1" applyFill="1" applyBorder="1" applyAlignment="1">
      <alignment horizontal="right" vertical="top"/>
    </xf>
    <xf numFmtId="0" fontId="48" fillId="0" borderId="0" xfId="0" applyFont="1" applyFill="1" applyBorder="1"/>
    <xf numFmtId="44" fontId="40" fillId="0" borderId="0" xfId="1" applyFont="1" applyFill="1" applyBorder="1" applyAlignment="1">
      <alignment vertical="top"/>
    </xf>
    <xf numFmtId="43" fontId="40" fillId="0" borderId="0" xfId="2" applyFont="1" applyFill="1" applyBorder="1" applyAlignment="1">
      <alignment horizontal="center" vertical="center"/>
    </xf>
    <xf numFmtId="10" fontId="40" fillId="0" borderId="0" xfId="3" applyNumberFormat="1" applyFont="1" applyFill="1" applyBorder="1" applyAlignment="1">
      <alignment horizontal="center" vertical="center"/>
    </xf>
    <xf numFmtId="43" fontId="48" fillId="0" borderId="0" xfId="2" applyFont="1" applyFill="1" applyBorder="1" applyAlignment="1">
      <alignment horizontal="center" vertical="top"/>
    </xf>
    <xf numFmtId="9" fontId="48" fillId="0" borderId="0" xfId="3" applyFont="1" applyFill="1" applyBorder="1" applyAlignment="1">
      <alignment horizontal="center" vertical="center"/>
    </xf>
    <xf numFmtId="44" fontId="48" fillId="0" borderId="0" xfId="1" applyFont="1" applyFill="1" applyBorder="1" applyAlignment="1">
      <alignment horizontal="center" vertical="center"/>
    </xf>
    <xf numFmtId="2" fontId="40" fillId="0" borderId="0" xfId="0" applyNumberFormat="1" applyFont="1" applyFill="1" applyBorder="1" applyAlignment="1">
      <alignment horizontal="center" vertical="top"/>
    </xf>
    <xf numFmtId="10" fontId="40" fillId="0" borderId="0" xfId="2" applyNumberFormat="1" applyFont="1" applyFill="1" applyBorder="1" applyAlignment="1">
      <alignment horizontal="center" vertical="center"/>
    </xf>
    <xf numFmtId="44" fontId="40" fillId="0" borderId="0" xfId="1" applyFont="1" applyFill="1" applyBorder="1"/>
    <xf numFmtId="10" fontId="40" fillId="0" borderId="0" xfId="3" applyNumberFormat="1" applyFont="1" applyFill="1" applyBorder="1" applyAlignment="1">
      <alignment horizontal="right" vertical="center"/>
    </xf>
    <xf numFmtId="0" fontId="48" fillId="0" borderId="0" xfId="0" applyFont="1" applyBorder="1" applyAlignment="1">
      <alignment horizontal="right"/>
    </xf>
    <xf numFmtId="44" fontId="48" fillId="0" borderId="0" xfId="1" applyFont="1" applyFill="1" applyBorder="1" applyAlignment="1">
      <alignment horizontal="right" vertical="center"/>
    </xf>
    <xf numFmtId="44" fontId="48" fillId="0" borderId="0" xfId="0" applyNumberFormat="1" applyFont="1" applyBorder="1" applyAlignment="1">
      <alignment horizontal="right"/>
    </xf>
    <xf numFmtId="44" fontId="5" fillId="4" borderId="9" xfId="1" applyFont="1" applyFill="1" applyBorder="1" applyAlignment="1">
      <alignment horizontal="center" vertical="top"/>
    </xf>
    <xf numFmtId="44" fontId="5" fillId="4" borderId="9" xfId="0" applyNumberFormat="1" applyFont="1" applyFill="1" applyBorder="1" applyAlignment="1">
      <alignment vertical="top"/>
    </xf>
    <xf numFmtId="0" fontId="7" fillId="0" borderId="0" xfId="0" applyFont="1" applyFill="1"/>
    <xf numFmtId="10" fontId="51" fillId="33" borderId="9" xfId="3" applyNumberFormat="1" applyFont="1" applyFill="1" applyBorder="1" applyAlignment="1">
      <alignment horizontal="center" vertical="center"/>
    </xf>
    <xf numFmtId="10" fontId="51" fillId="34" borderId="9" xfId="3" applyNumberFormat="1" applyFont="1" applyFill="1" applyBorder="1" applyAlignment="1">
      <alignment horizontal="center" vertical="center"/>
    </xf>
    <xf numFmtId="0" fontId="11" fillId="35" borderId="23" xfId="0" applyFont="1" applyFill="1" applyBorder="1" applyAlignment="1">
      <alignment horizontal="center"/>
    </xf>
    <xf numFmtId="44" fontId="7" fillId="0" borderId="32" xfId="1" applyFont="1" applyBorder="1" applyAlignment="1">
      <alignment horizontal="center"/>
    </xf>
    <xf numFmtId="170" fontId="7" fillId="0" borderId="24" xfId="1" applyNumberFormat="1" applyFont="1" applyBorder="1" applyAlignment="1">
      <alignment horizontal="center"/>
    </xf>
    <xf numFmtId="44" fontId="52" fillId="0" borderId="0" xfId="1" applyFont="1" applyFill="1" applyBorder="1" applyAlignment="1">
      <alignment vertical="top"/>
    </xf>
    <xf numFmtId="0" fontId="0" fillId="0" borderId="0" xfId="0" applyAlignment="1">
      <alignment horizontal="center"/>
    </xf>
    <xf numFmtId="0" fontId="55" fillId="0" borderId="0" xfId="0" applyFont="1" applyAlignment="1">
      <alignment vertical="center"/>
    </xf>
    <xf numFmtId="44" fontId="55" fillId="0" borderId="0" xfId="1" applyFont="1" applyAlignment="1">
      <alignment vertical="center"/>
    </xf>
    <xf numFmtId="0" fontId="56" fillId="0" borderId="1" xfId="0" applyFont="1" applyBorder="1" applyAlignment="1">
      <alignment vertical="center"/>
    </xf>
    <xf numFmtId="0" fontId="57" fillId="0" borderId="1" xfId="0" applyFont="1" applyBorder="1" applyAlignment="1">
      <alignment vertical="center"/>
    </xf>
    <xf numFmtId="0" fontId="57" fillId="0" borderId="0" xfId="0" applyFont="1" applyBorder="1" applyAlignment="1">
      <alignment vertical="center"/>
    </xf>
    <xf numFmtId="44" fontId="57" fillId="0" borderId="0" xfId="1" applyFont="1" applyBorder="1" applyAlignment="1">
      <alignment vertical="center"/>
    </xf>
    <xf numFmtId="0" fontId="56" fillId="0" borderId="7" xfId="0" applyFont="1" applyBorder="1" applyAlignment="1">
      <alignment vertical="center"/>
    </xf>
    <xf numFmtId="0" fontId="56" fillId="0" borderId="0" xfId="0" applyFont="1" applyBorder="1" applyAlignment="1">
      <alignment vertical="center"/>
    </xf>
    <xf numFmtId="44" fontId="56" fillId="0" borderId="0" xfId="1" applyFont="1" applyBorder="1" applyAlignment="1">
      <alignment vertical="center"/>
    </xf>
    <xf numFmtId="0" fontId="55" fillId="0" borderId="0" xfId="0" applyFont="1" applyBorder="1" applyAlignment="1">
      <alignment horizontal="right" vertical="center"/>
    </xf>
    <xf numFmtId="44" fontId="55" fillId="0" borderId="0" xfId="1" applyFont="1" applyBorder="1" applyAlignment="1">
      <alignment horizontal="right" vertical="center"/>
    </xf>
    <xf numFmtId="15" fontId="55" fillId="0" borderId="0" xfId="0" applyNumberFormat="1" applyFont="1" applyAlignment="1">
      <alignment vertical="center"/>
    </xf>
    <xf numFmtId="0" fontId="55" fillId="0" borderId="0" xfId="0" applyNumberFormat="1" applyFont="1" applyAlignment="1">
      <alignment vertical="center"/>
    </xf>
    <xf numFmtId="0" fontId="55" fillId="0" borderId="0" xfId="0" applyFont="1" applyAlignment="1">
      <alignment horizontal="right" vertical="center"/>
    </xf>
    <xf numFmtId="44" fontId="55" fillId="0" borderId="0" xfId="1" applyFont="1" applyAlignment="1">
      <alignment horizontal="right" vertical="center"/>
    </xf>
    <xf numFmtId="10" fontId="55" fillId="0" borderId="0" xfId="3" applyNumberFormat="1" applyFont="1" applyAlignment="1">
      <alignment vertical="center"/>
    </xf>
    <xf numFmtId="0" fontId="58" fillId="0" borderId="0" xfId="0" applyFont="1" applyAlignment="1">
      <alignment horizontal="center" vertical="center"/>
    </xf>
    <xf numFmtId="0" fontId="59" fillId="20" borderId="43" xfId="0" applyFont="1" applyFill="1" applyBorder="1" applyAlignment="1">
      <alignment horizontal="center" vertical="center"/>
    </xf>
    <xf numFmtId="44" fontId="59" fillId="20" borderId="43" xfId="1" applyFont="1" applyFill="1" applyBorder="1" applyAlignment="1">
      <alignment horizontal="center" vertical="center"/>
    </xf>
    <xf numFmtId="14" fontId="59" fillId="20" borderId="43" xfId="0" applyNumberFormat="1" applyFont="1" applyFill="1" applyBorder="1" applyAlignment="1">
      <alignment horizontal="center" vertical="center"/>
    </xf>
    <xf numFmtId="0" fontId="58" fillId="0" borderId="0" xfId="0" applyFont="1" applyAlignment="1">
      <alignment vertical="center"/>
    </xf>
    <xf numFmtId="0" fontId="59" fillId="21" borderId="0" xfId="0" applyFont="1" applyFill="1" applyAlignment="1">
      <alignment vertical="center"/>
    </xf>
    <xf numFmtId="44" fontId="59" fillId="21" borderId="0" xfId="1" applyFont="1" applyFill="1" applyAlignment="1">
      <alignment vertical="center"/>
    </xf>
    <xf numFmtId="44" fontId="58" fillId="0" borderId="0" xfId="0" applyNumberFormat="1" applyFont="1" applyAlignment="1">
      <alignment vertical="center"/>
    </xf>
    <xf numFmtId="0" fontId="60" fillId="0" borderId="0" xfId="0" applyFont="1" applyAlignment="1">
      <alignment vertical="center"/>
    </xf>
    <xf numFmtId="0" fontId="59" fillId="20" borderId="0" xfId="0" applyFont="1" applyFill="1" applyAlignment="1">
      <alignment vertical="center"/>
    </xf>
    <xf numFmtId="44" fontId="59" fillId="20" borderId="0" xfId="1" applyFont="1" applyFill="1" applyAlignment="1">
      <alignment vertical="center"/>
    </xf>
    <xf numFmtId="0" fontId="59" fillId="22" borderId="0" xfId="0" applyFont="1" applyFill="1" applyAlignment="1">
      <alignment vertical="center"/>
    </xf>
    <xf numFmtId="0" fontId="59" fillId="22" borderId="0" xfId="0" applyFont="1" applyFill="1" applyAlignment="1">
      <alignment horizontal="left" vertical="center" indent="1"/>
    </xf>
    <xf numFmtId="44" fontId="59" fillId="22" borderId="0" xfId="1" applyFont="1" applyFill="1" applyAlignment="1">
      <alignment horizontal="left" vertical="center" indent="1"/>
    </xf>
    <xf numFmtId="44" fontId="59" fillId="22" borderId="0" xfId="1" applyFont="1" applyFill="1" applyAlignment="1">
      <alignment vertical="center"/>
    </xf>
    <xf numFmtId="0" fontId="61" fillId="0" borderId="0" xfId="0" applyFont="1" applyAlignment="1">
      <alignment vertical="center"/>
    </xf>
    <xf numFmtId="0" fontId="62" fillId="23" borderId="0" xfId="0" applyFont="1" applyFill="1" applyAlignment="1">
      <alignment vertical="center"/>
    </xf>
    <xf numFmtId="0" fontId="62" fillId="23" borderId="0" xfId="0" applyFont="1" applyFill="1" applyAlignment="1">
      <alignment horizontal="left" vertical="center" indent="2"/>
    </xf>
    <xf numFmtId="44" fontId="62" fillId="23" borderId="0" xfId="1" applyFont="1" applyFill="1" applyAlignment="1">
      <alignment horizontal="left" vertical="center" indent="2"/>
    </xf>
    <xf numFmtId="44" fontId="62" fillId="23" borderId="0" xfId="1" applyFont="1" applyFill="1" applyAlignment="1">
      <alignment vertical="center"/>
    </xf>
    <xf numFmtId="44" fontId="61" fillId="0" borderId="0" xfId="1" applyFont="1" applyAlignment="1">
      <alignment vertical="center"/>
    </xf>
    <xf numFmtId="44" fontId="55" fillId="0" borderId="0" xfId="0" applyNumberFormat="1" applyFont="1" applyAlignment="1">
      <alignment vertical="center"/>
    </xf>
    <xf numFmtId="0" fontId="63" fillId="0" borderId="0" xfId="0" applyFont="1" applyAlignment="1">
      <alignment vertical="center"/>
    </xf>
    <xf numFmtId="0" fontId="64" fillId="12" borderId="0" xfId="0" applyFont="1" applyFill="1" applyAlignment="1">
      <alignment vertical="center"/>
    </xf>
    <xf numFmtId="0" fontId="64" fillId="12" borderId="0" xfId="0" applyFont="1" applyFill="1" applyAlignment="1">
      <alignment horizontal="left" vertical="center" indent="3"/>
    </xf>
    <xf numFmtId="44" fontId="64" fillId="12" borderId="0" xfId="1" applyFont="1" applyFill="1" applyAlignment="1">
      <alignment horizontal="left" vertical="center" indent="3"/>
    </xf>
    <xf numFmtId="44" fontId="64" fillId="12" borderId="0" xfId="1" applyFont="1" applyFill="1" applyAlignment="1">
      <alignment vertical="center"/>
    </xf>
    <xf numFmtId="44" fontId="64" fillId="12" borderId="0" xfId="0" applyNumberFormat="1" applyFont="1" applyFill="1" applyAlignment="1">
      <alignment horizontal="left" vertical="center" indent="3"/>
    </xf>
    <xf numFmtId="44" fontId="63" fillId="0" borderId="0" xfId="1" applyFont="1" applyAlignment="1">
      <alignment vertical="center"/>
    </xf>
    <xf numFmtId="0" fontId="63" fillId="19" borderId="0" xfId="0" applyFont="1" applyFill="1" applyAlignment="1">
      <alignment vertical="center"/>
    </xf>
    <xf numFmtId="0" fontId="64" fillId="19" borderId="0" xfId="0" applyFont="1" applyFill="1" applyAlignment="1">
      <alignment vertical="center"/>
    </xf>
    <xf numFmtId="0" fontId="64" fillId="19" borderId="0" xfId="0" applyFont="1" applyFill="1" applyAlignment="1">
      <alignment horizontal="left" vertical="center" indent="3"/>
    </xf>
    <xf numFmtId="9" fontId="64" fillId="19" borderId="0" xfId="3" applyFont="1" applyFill="1" applyAlignment="1">
      <alignment horizontal="left" vertical="center" indent="3"/>
    </xf>
    <xf numFmtId="44" fontId="64" fillId="19" borderId="0" xfId="1" applyFont="1" applyFill="1" applyAlignment="1">
      <alignment horizontal="left" vertical="center" indent="3"/>
    </xf>
    <xf numFmtId="44" fontId="64" fillId="19" borderId="0" xfId="1" applyFont="1" applyFill="1" applyAlignment="1">
      <alignment vertical="center"/>
    </xf>
    <xf numFmtId="9" fontId="64" fillId="19" borderId="0" xfId="0" applyNumberFormat="1" applyFont="1" applyFill="1" applyAlignment="1">
      <alignment horizontal="left" vertical="center" indent="3"/>
    </xf>
    <xf numFmtId="0" fontId="55" fillId="19" borderId="0" xfId="0" applyFont="1" applyFill="1" applyAlignment="1">
      <alignment vertical="center"/>
    </xf>
    <xf numFmtId="9" fontId="64" fillId="12" borderId="0" xfId="3" applyFont="1" applyFill="1" applyAlignment="1">
      <alignment horizontal="left" vertical="center" indent="3"/>
    </xf>
    <xf numFmtId="9" fontId="62" fillId="23" borderId="0" xfId="3" applyFont="1" applyFill="1" applyAlignment="1">
      <alignment horizontal="left" vertical="center" indent="2"/>
    </xf>
    <xf numFmtId="44" fontId="61" fillId="0" borderId="0" xfId="0" applyNumberFormat="1" applyFont="1" applyAlignment="1">
      <alignment vertical="center"/>
    </xf>
    <xf numFmtId="0" fontId="64" fillId="24" borderId="0" xfId="0" applyFont="1" applyFill="1" applyAlignment="1">
      <alignment vertical="center"/>
    </xf>
    <xf numFmtId="0" fontId="64" fillId="24" borderId="0" xfId="0" applyFont="1" applyFill="1" applyAlignment="1">
      <alignment horizontal="left" vertical="center" indent="4"/>
    </xf>
    <xf numFmtId="9" fontId="64" fillId="24" borderId="0" xfId="3" applyFont="1" applyFill="1" applyAlignment="1">
      <alignment horizontal="left" vertical="center" indent="4"/>
    </xf>
    <xf numFmtId="44" fontId="64" fillId="24" borderId="0" xfId="1" applyFont="1" applyFill="1" applyAlignment="1">
      <alignment horizontal="left" vertical="center" indent="4"/>
    </xf>
    <xf numFmtId="44" fontId="64" fillId="24" borderId="0" xfId="1" applyFont="1" applyFill="1" applyAlignment="1">
      <alignment vertical="center"/>
    </xf>
    <xf numFmtId="0" fontId="64" fillId="19" borderId="0" xfId="0" applyFont="1" applyFill="1" applyAlignment="1">
      <alignment horizontal="left" vertical="center" indent="4"/>
    </xf>
    <xf numFmtId="9" fontId="64" fillId="19" borderId="0" xfId="3" applyFont="1" applyFill="1" applyAlignment="1">
      <alignment horizontal="left" vertical="center" indent="4"/>
    </xf>
    <xf numFmtId="44" fontId="64" fillId="19" borderId="0" xfId="1" applyFont="1" applyFill="1" applyAlignment="1">
      <alignment horizontal="left" vertical="center" indent="4"/>
    </xf>
    <xf numFmtId="9" fontId="64" fillId="19" borderId="0" xfId="0" applyNumberFormat="1" applyFont="1" applyFill="1" applyAlignment="1">
      <alignment horizontal="left" vertical="center" indent="4"/>
    </xf>
    <xf numFmtId="172" fontId="64" fillId="19" borderId="0" xfId="1" applyNumberFormat="1" applyFont="1" applyFill="1" applyAlignment="1">
      <alignment vertical="center"/>
    </xf>
    <xf numFmtId="10" fontId="61" fillId="0" borderId="0" xfId="3" applyNumberFormat="1" applyFont="1" applyAlignment="1">
      <alignment vertical="center"/>
    </xf>
    <xf numFmtId="173" fontId="64" fillId="19" borderId="0" xfId="1" applyNumberFormat="1" applyFont="1" applyFill="1" applyAlignment="1">
      <alignment vertical="center"/>
    </xf>
    <xf numFmtId="9" fontId="64" fillId="19" borderId="0" xfId="1" applyNumberFormat="1" applyFont="1" applyFill="1" applyAlignment="1">
      <alignment horizontal="left" vertical="center" indent="4"/>
    </xf>
    <xf numFmtId="174" fontId="64" fillId="19" borderId="0" xfId="1" applyNumberFormat="1" applyFont="1" applyFill="1" applyAlignment="1">
      <alignment vertical="center"/>
    </xf>
    <xf numFmtId="0" fontId="55" fillId="0" borderId="0" xfId="0" applyFont="1" applyFill="1" applyAlignment="1">
      <alignment vertical="center"/>
    </xf>
    <xf numFmtId="44" fontId="55" fillId="19" borderId="0" xfId="1" applyFont="1" applyFill="1" applyAlignment="1">
      <alignment vertical="center"/>
    </xf>
    <xf numFmtId="9" fontId="59" fillId="22" borderId="0" xfId="3" applyFont="1" applyFill="1" applyAlignment="1">
      <alignment horizontal="left" vertical="center" indent="1"/>
    </xf>
    <xf numFmtId="9" fontId="59" fillId="20" borderId="0" xfId="3" applyFont="1" applyFill="1" applyAlignment="1">
      <alignment vertical="center"/>
    </xf>
    <xf numFmtId="44" fontId="59" fillId="4" borderId="0" xfId="1" applyFont="1" applyFill="1" applyAlignment="1">
      <alignment vertical="center"/>
    </xf>
    <xf numFmtId="0" fontId="55" fillId="0" borderId="0" xfId="0" applyFont="1" applyAlignment="1">
      <alignment horizontal="justify" vertical="center"/>
    </xf>
    <xf numFmtId="44" fontId="55" fillId="0" borderId="0" xfId="1" applyFont="1" applyAlignment="1">
      <alignment horizontal="justify" vertical="center"/>
    </xf>
    <xf numFmtId="0" fontId="47" fillId="30" borderId="0" xfId="7" applyFont="1" applyFill="1" applyBorder="1" applyAlignment="1">
      <alignment horizontal="center"/>
    </xf>
    <xf numFmtId="0" fontId="44" fillId="0" borderId="1" xfId="7" applyFont="1" applyFill="1" applyBorder="1" applyAlignment="1">
      <alignment horizontal="left"/>
    </xf>
    <xf numFmtId="0" fontId="42" fillId="27" borderId="7" xfId="7" applyFont="1" applyFill="1" applyBorder="1" applyAlignment="1">
      <alignment horizontal="left"/>
    </xf>
    <xf numFmtId="0" fontId="42" fillId="27" borderId="8" xfId="7" applyFont="1" applyFill="1" applyBorder="1" applyAlignment="1">
      <alignment horizontal="left"/>
    </xf>
    <xf numFmtId="0" fontId="42" fillId="15" borderId="7" xfId="7" applyFont="1" applyFill="1" applyBorder="1" applyAlignment="1">
      <alignment horizontal="left"/>
    </xf>
    <xf numFmtId="0" fontId="42" fillId="15" borderId="8" xfId="7" applyFont="1" applyFill="1" applyBorder="1" applyAlignment="1">
      <alignment horizontal="left"/>
    </xf>
    <xf numFmtId="0" fontId="42" fillId="19" borderId="8" xfId="7" applyFont="1" applyFill="1" applyBorder="1" applyAlignment="1">
      <alignment horizontal="left"/>
    </xf>
    <xf numFmtId="0" fontId="42" fillId="19" borderId="9" xfId="7" applyFont="1" applyFill="1" applyBorder="1" applyAlignment="1">
      <alignment horizontal="left"/>
    </xf>
    <xf numFmtId="170" fontId="43" fillId="19" borderId="9" xfId="7" applyNumberFormat="1" applyFont="1" applyFill="1" applyBorder="1" applyAlignment="1" applyProtection="1">
      <alignment horizontal="center"/>
      <protection locked="0"/>
    </xf>
    <xf numFmtId="0" fontId="43" fillId="19" borderId="1" xfId="7" applyFont="1" applyFill="1" applyBorder="1" applyAlignment="1" applyProtection="1">
      <alignment horizontal="center"/>
      <protection locked="0"/>
    </xf>
    <xf numFmtId="0" fontId="42" fillId="19" borderId="20" xfId="7" applyFont="1" applyFill="1" applyBorder="1" applyAlignment="1">
      <alignment horizontal="center"/>
    </xf>
    <xf numFmtId="0" fontId="42" fillId="19" borderId="0" xfId="7" applyFont="1" applyFill="1" applyBorder="1" applyAlignment="1">
      <alignment horizontal="center"/>
    </xf>
    <xf numFmtId="0" fontId="47" fillId="17" borderId="7" xfId="7" applyFont="1" applyFill="1" applyBorder="1" applyAlignment="1">
      <alignment horizontal="center"/>
    </xf>
    <xf numFmtId="0" fontId="47" fillId="17" borderId="8" xfId="7" applyFont="1" applyFill="1" applyBorder="1" applyAlignment="1">
      <alignment horizontal="center"/>
    </xf>
    <xf numFmtId="0" fontId="46" fillId="18" borderId="7" xfId="7" applyFont="1" applyFill="1" applyBorder="1" applyAlignment="1">
      <alignment horizontal="left"/>
    </xf>
    <xf numFmtId="0" fontId="46" fillId="18" borderId="8" xfId="7" applyFont="1" applyFill="1" applyBorder="1" applyAlignment="1">
      <alignment horizontal="left"/>
    </xf>
    <xf numFmtId="0" fontId="43" fillId="19" borderId="7" xfId="7" applyFont="1" applyFill="1" applyBorder="1" applyAlignment="1">
      <alignment horizontal="center" vertical="center"/>
    </xf>
    <xf numFmtId="0" fontId="43" fillId="19" borderId="8" xfId="7" applyFont="1" applyFill="1" applyBorder="1" applyAlignment="1">
      <alignment horizontal="center" vertical="center"/>
    </xf>
    <xf numFmtId="0" fontId="42" fillId="19" borderId="9" xfId="7" applyFont="1" applyFill="1" applyBorder="1" applyAlignment="1">
      <alignment horizontal="center"/>
    </xf>
    <xf numFmtId="0" fontId="42" fillId="19" borderId="44" xfId="7" applyFont="1" applyFill="1" applyBorder="1" applyAlignment="1">
      <alignment horizontal="center"/>
    </xf>
    <xf numFmtId="0" fontId="43" fillId="17" borderId="1" xfId="7" applyFont="1" applyFill="1" applyBorder="1" applyAlignment="1">
      <alignment horizontal="center"/>
    </xf>
    <xf numFmtId="0" fontId="43" fillId="17" borderId="45" xfId="7" applyFont="1" applyFill="1" applyBorder="1" applyAlignment="1">
      <alignment horizontal="center"/>
    </xf>
    <xf numFmtId="0" fontId="42" fillId="0" borderId="7" xfId="7" applyFont="1" applyBorder="1" applyAlignment="1">
      <alignment horizontal="left"/>
    </xf>
    <xf numFmtId="0" fontId="42" fillId="0" borderId="8" xfId="7" applyFont="1" applyBorder="1" applyAlignment="1">
      <alignment horizontal="left"/>
    </xf>
    <xf numFmtId="0" fontId="42" fillId="4" borderId="7" xfId="7" applyFont="1" applyFill="1" applyBorder="1" applyAlignment="1">
      <alignment horizontal="left"/>
    </xf>
    <xf numFmtId="0" fontId="42" fillId="4" borderId="8" xfId="7" applyFont="1" applyFill="1" applyBorder="1" applyAlignment="1">
      <alignment horizontal="left"/>
    </xf>
    <xf numFmtId="0" fontId="42" fillId="27" borderId="7" xfId="7" applyFont="1" applyFill="1" applyBorder="1" applyAlignment="1">
      <alignment horizontal="center"/>
    </xf>
    <xf numFmtId="0" fontId="42" fillId="27" borderId="8" xfId="7" applyFont="1" applyFill="1" applyBorder="1" applyAlignment="1">
      <alignment horizontal="center"/>
    </xf>
    <xf numFmtId="0" fontId="43" fillId="16" borderId="7" xfId="7" applyFont="1" applyFill="1" applyBorder="1" applyAlignment="1">
      <alignment horizontal="center"/>
    </xf>
    <xf numFmtId="0" fontId="43" fillId="16" borderId="8" xfId="7" applyFont="1" applyFill="1" applyBorder="1" applyAlignment="1">
      <alignment horizontal="center"/>
    </xf>
    <xf numFmtId="0" fontId="43" fillId="0" borderId="7" xfId="7" applyFont="1" applyBorder="1" applyAlignment="1">
      <alignment horizontal="left"/>
    </xf>
    <xf numFmtId="0" fontId="43" fillId="0" borderId="8" xfId="7" applyFont="1" applyBorder="1" applyAlignment="1">
      <alignment horizontal="left"/>
    </xf>
    <xf numFmtId="44" fontId="42" fillId="0" borderId="7" xfId="7" applyNumberFormat="1" applyFont="1" applyBorder="1" applyAlignment="1">
      <alignment horizontal="left"/>
    </xf>
    <xf numFmtId="0" fontId="27" fillId="0" borderId="20" xfId="0" applyFont="1" applyBorder="1" applyAlignment="1">
      <alignment horizontal="right" vertical="center"/>
    </xf>
    <xf numFmtId="0" fontId="54" fillId="0" borderId="0" xfId="0" applyFont="1" applyAlignment="1">
      <alignment horizontal="center" vertical="center" wrapText="1"/>
    </xf>
    <xf numFmtId="0" fontId="54" fillId="0" borderId="0" xfId="0" applyFont="1" applyAlignment="1">
      <alignment horizontal="center" vertical="center"/>
    </xf>
    <xf numFmtId="0" fontId="53" fillId="37" borderId="0" xfId="0" applyFont="1" applyFill="1" applyAlignment="1">
      <alignment horizontal="center" vertical="top"/>
    </xf>
    <xf numFmtId="0" fontId="51" fillId="33" borderId="9" xfId="7" applyFont="1" applyFill="1" applyBorder="1" applyAlignment="1">
      <alignment horizontal="center" wrapText="1"/>
    </xf>
    <xf numFmtId="0" fontId="51" fillId="34" borderId="9" xfId="7" applyFont="1" applyFill="1" applyBorder="1" applyAlignment="1">
      <alignment horizontal="center" wrapText="1"/>
    </xf>
    <xf numFmtId="0" fontId="42" fillId="13" borderId="1" xfId="7" applyFont="1" applyFill="1" applyBorder="1" applyAlignment="1">
      <alignment horizontal="center"/>
    </xf>
    <xf numFmtId="0" fontId="20" fillId="15" borderId="7" xfId="7" applyFill="1" applyBorder="1" applyAlignment="1">
      <alignment horizontal="left"/>
    </xf>
    <xf numFmtId="0" fontId="20" fillId="15" borderId="8" xfId="7" applyFill="1" applyBorder="1" applyAlignment="1">
      <alignment horizontal="left"/>
    </xf>
    <xf numFmtId="0" fontId="41" fillId="0" borderId="1" xfId="7" applyFont="1" applyFill="1" applyBorder="1" applyAlignment="1">
      <alignment horizontal="left"/>
    </xf>
    <xf numFmtId="0" fontId="26" fillId="30" borderId="0" xfId="7" applyFont="1" applyFill="1" applyBorder="1" applyAlignment="1">
      <alignment horizontal="center"/>
    </xf>
    <xf numFmtId="0" fontId="20" fillId="27" borderId="7" xfId="7" applyFill="1" applyBorder="1" applyAlignment="1">
      <alignment horizontal="left"/>
    </xf>
    <xf numFmtId="0" fontId="20" fillId="27" borderId="8" xfId="7" applyFill="1" applyBorder="1" applyAlignment="1">
      <alignment horizontal="left"/>
    </xf>
    <xf numFmtId="0" fontId="20" fillId="19" borderId="8" xfId="7" applyFill="1" applyBorder="1" applyAlignment="1">
      <alignment horizontal="left"/>
    </xf>
    <xf numFmtId="0" fontId="20" fillId="19" borderId="9" xfId="7" applyFill="1" applyBorder="1" applyAlignment="1">
      <alignment horizontal="left"/>
    </xf>
    <xf numFmtId="170" fontId="23" fillId="19" borderId="9" xfId="7" applyNumberFormat="1" applyFont="1" applyFill="1" applyBorder="1" applyAlignment="1" applyProtection="1">
      <alignment horizontal="center"/>
      <protection locked="0"/>
    </xf>
    <xf numFmtId="0" fontId="20" fillId="19" borderId="20" xfId="7" applyFill="1" applyBorder="1" applyAlignment="1">
      <alignment horizontal="center"/>
    </xf>
    <xf numFmtId="0" fontId="23" fillId="19" borderId="1" xfId="7" applyFont="1" applyFill="1" applyBorder="1" applyAlignment="1" applyProtection="1">
      <alignment horizontal="center"/>
      <protection locked="0"/>
    </xf>
    <xf numFmtId="44" fontId="20" fillId="0" borderId="7" xfId="7" applyNumberFormat="1" applyBorder="1" applyAlignment="1">
      <alignment horizontal="left"/>
    </xf>
    <xf numFmtId="0" fontId="20" fillId="0" borderId="8" xfId="7" applyBorder="1" applyAlignment="1">
      <alignment horizontal="left"/>
    </xf>
    <xf numFmtId="0" fontId="23" fillId="16" borderId="7" xfId="7" applyFont="1" applyFill="1" applyBorder="1" applyAlignment="1">
      <alignment horizontal="center"/>
    </xf>
    <xf numFmtId="0" fontId="23" fillId="16" borderId="8" xfId="7" applyFont="1" applyFill="1" applyBorder="1" applyAlignment="1">
      <alignment horizontal="center"/>
    </xf>
    <xf numFmtId="0" fontId="20" fillId="0" borderId="7" xfId="7" applyBorder="1" applyAlignment="1">
      <alignment horizontal="left"/>
    </xf>
    <xf numFmtId="0" fontId="23" fillId="0" borderId="7" xfId="7" applyFont="1" applyBorder="1" applyAlignment="1">
      <alignment horizontal="left"/>
    </xf>
    <xf numFmtId="0" fontId="23" fillId="0" borderId="8" xfId="7" applyFont="1" applyBorder="1" applyAlignment="1">
      <alignment horizontal="left"/>
    </xf>
    <xf numFmtId="0" fontId="25" fillId="18" borderId="7" xfId="7" applyFont="1" applyFill="1" applyBorder="1" applyAlignment="1">
      <alignment horizontal="left"/>
    </xf>
    <xf numFmtId="0" fontId="25" fillId="18" borderId="8" xfId="7" applyFont="1" applyFill="1" applyBorder="1" applyAlignment="1">
      <alignment horizontal="left"/>
    </xf>
    <xf numFmtId="0" fontId="20" fillId="19" borderId="9" xfId="7" applyFont="1" applyFill="1" applyBorder="1" applyAlignment="1">
      <alignment horizontal="center"/>
    </xf>
    <xf numFmtId="0" fontId="23" fillId="19" borderId="7" xfId="7" applyFont="1" applyFill="1" applyBorder="1" applyAlignment="1">
      <alignment horizontal="center" vertical="center"/>
    </xf>
    <xf numFmtId="0" fontId="23" fillId="19" borderId="8" xfId="7" applyFont="1" applyFill="1" applyBorder="1" applyAlignment="1">
      <alignment horizontal="center" vertical="center"/>
    </xf>
    <xf numFmtId="0" fontId="23" fillId="17" borderId="1" xfId="7" applyFont="1" applyFill="1" applyBorder="1" applyAlignment="1">
      <alignment horizontal="center"/>
    </xf>
    <xf numFmtId="0" fontId="23" fillId="17" borderId="45" xfId="7" applyFont="1" applyFill="1" applyBorder="1" applyAlignment="1">
      <alignment horizontal="center"/>
    </xf>
    <xf numFmtId="0" fontId="20" fillId="4" borderId="7" xfId="7" applyFill="1" applyBorder="1" applyAlignment="1">
      <alignment horizontal="left"/>
    </xf>
    <xf numFmtId="0" fontId="20" fillId="4" borderId="8" xfId="7" applyFill="1" applyBorder="1" applyAlignment="1">
      <alignment horizontal="left"/>
    </xf>
    <xf numFmtId="0" fontId="23" fillId="17" borderId="7" xfId="7" applyFont="1" applyFill="1" applyBorder="1" applyAlignment="1">
      <alignment horizontal="center"/>
    </xf>
    <xf numFmtId="0" fontId="23" fillId="17" borderId="8" xfId="7" applyFont="1" applyFill="1" applyBorder="1" applyAlignment="1">
      <alignment horizontal="center"/>
    </xf>
    <xf numFmtId="0" fontId="20" fillId="27" borderId="7" xfId="7" applyFill="1" applyBorder="1" applyAlignment="1">
      <alignment horizontal="center"/>
    </xf>
    <xf numFmtId="0" fontId="20" fillId="27" borderId="8" xfId="7" applyFill="1" applyBorder="1" applyAlignment="1">
      <alignment horizontal="center"/>
    </xf>
    <xf numFmtId="0" fontId="20" fillId="19" borderId="44" xfId="7" applyFill="1" applyBorder="1" applyAlignment="1">
      <alignment horizontal="center"/>
    </xf>
    <xf numFmtId="0" fontId="20" fillId="19" borderId="0" xfId="7" applyFill="1" applyBorder="1" applyAlignment="1">
      <alignment horizontal="center"/>
    </xf>
    <xf numFmtId="0" fontId="55" fillId="0" borderId="20" xfId="0" applyFont="1" applyBorder="1" applyAlignment="1">
      <alignment horizontal="right" vertical="center"/>
    </xf>
    <xf numFmtId="0" fontId="11" fillId="35" borderId="17" xfId="0" applyFont="1" applyFill="1" applyBorder="1" applyAlignment="1">
      <alignment horizontal="center" vertical="center"/>
    </xf>
    <xf numFmtId="0" fontId="11" fillId="35" borderId="18" xfId="0" applyFont="1" applyFill="1" applyBorder="1" applyAlignment="1">
      <alignment horizontal="center" vertical="center"/>
    </xf>
    <xf numFmtId="44" fontId="10" fillId="0" borderId="0" xfId="1" applyFont="1" applyFill="1" applyBorder="1" applyAlignment="1">
      <alignment horizontal="center"/>
    </xf>
    <xf numFmtId="44" fontId="5" fillId="0" borderId="0" xfId="1" applyFont="1" applyFill="1" applyBorder="1" applyAlignment="1">
      <alignment horizontal="center" vertical="top"/>
    </xf>
    <xf numFmtId="0" fontId="11" fillId="8" borderId="0" xfId="0" applyFont="1" applyFill="1" applyBorder="1" applyAlignment="1">
      <alignment horizontal="center" vertical="center"/>
    </xf>
    <xf numFmtId="0" fontId="11" fillId="8" borderId="21" xfId="0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top"/>
    </xf>
    <xf numFmtId="0" fontId="5" fillId="3" borderId="7" xfId="0" applyNumberFormat="1" applyFont="1" applyFill="1" applyBorder="1" applyAlignment="1">
      <alignment horizontal="center" vertical="top"/>
    </xf>
    <xf numFmtId="0" fontId="5" fillId="3" borderId="8" xfId="0" applyNumberFormat="1" applyFont="1" applyFill="1" applyBorder="1" applyAlignment="1">
      <alignment horizontal="center" vertical="top"/>
    </xf>
    <xf numFmtId="0" fontId="5" fillId="4" borderId="9" xfId="0" applyFont="1" applyFill="1" applyBorder="1" applyAlignment="1">
      <alignment horizontal="center" vertical="top"/>
    </xf>
    <xf numFmtId="44" fontId="6" fillId="5" borderId="11" xfId="1" applyFont="1" applyFill="1" applyBorder="1" applyAlignment="1">
      <alignment horizontal="center" vertical="top" wrapText="1"/>
    </xf>
    <xf numFmtId="44" fontId="5" fillId="0" borderId="17" xfId="1" applyFont="1" applyFill="1" applyBorder="1" applyAlignment="1">
      <alignment horizontal="center" vertical="top"/>
    </xf>
    <xf numFmtId="44" fontId="5" fillId="0" borderId="18" xfId="1" applyFont="1" applyFill="1" applyBorder="1" applyAlignment="1">
      <alignment horizontal="center" vertical="top"/>
    </xf>
    <xf numFmtId="44" fontId="5" fillId="0" borderId="20" xfId="1" applyFont="1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2" fillId="2" borderId="9" xfId="0" applyFont="1" applyFill="1" applyBorder="1" applyAlignment="1">
      <alignment horizontal="center" vertical="center" wrapText="1"/>
    </xf>
    <xf numFmtId="44" fontId="62" fillId="4" borderId="0" xfId="1" applyFont="1" applyFill="1" applyAlignment="1">
      <alignment vertical="center"/>
    </xf>
    <xf numFmtId="10" fontId="66" fillId="36" borderId="9" xfId="3" applyNumberFormat="1" applyFont="1" applyFill="1" applyBorder="1" applyAlignment="1">
      <alignment horizontal="center"/>
    </xf>
    <xf numFmtId="0" fontId="66" fillId="36" borderId="9" xfId="0" applyFont="1" applyFill="1" applyBorder="1"/>
    <xf numFmtId="0" fontId="66" fillId="36" borderId="9" xfId="0" applyFont="1" applyFill="1" applyBorder="1" applyAlignment="1">
      <alignment horizontal="center"/>
    </xf>
    <xf numFmtId="10" fontId="65" fillId="0" borderId="9" xfId="3" applyNumberFormat="1" applyFont="1" applyBorder="1" applyAlignment="1">
      <alignment horizontal="center"/>
    </xf>
    <xf numFmtId="0" fontId="65" fillId="0" borderId="9" xfId="0" applyFont="1" applyBorder="1"/>
    <xf numFmtId="4" fontId="65" fillId="0" borderId="9" xfId="0" applyNumberFormat="1" applyFont="1" applyBorder="1" applyAlignment="1">
      <alignment horizontal="center"/>
    </xf>
    <xf numFmtId="44" fontId="65" fillId="0" borderId="9" xfId="0" applyNumberFormat="1" applyFont="1" applyBorder="1" applyAlignment="1">
      <alignment horizontal="center"/>
    </xf>
    <xf numFmtId="0" fontId="66" fillId="27" borderId="38" xfId="0" applyFont="1" applyFill="1" applyBorder="1"/>
    <xf numFmtId="0" fontId="53" fillId="37" borderId="0" xfId="0" applyFont="1" applyFill="1" applyAlignment="1">
      <alignment vertical="top"/>
    </xf>
    <xf numFmtId="0" fontId="53" fillId="19" borderId="0" xfId="0" applyFont="1" applyFill="1" applyAlignment="1">
      <alignment vertical="top"/>
    </xf>
    <xf numFmtId="0" fontId="53" fillId="19" borderId="0" xfId="0" applyFont="1" applyFill="1" applyAlignment="1">
      <alignment horizontal="center" vertical="top"/>
    </xf>
    <xf numFmtId="0" fontId="65" fillId="19" borderId="0" xfId="0" applyFont="1" applyFill="1"/>
    <xf numFmtId="0" fontId="0" fillId="19" borderId="0" xfId="0" applyFill="1"/>
    <xf numFmtId="44" fontId="65" fillId="19" borderId="0" xfId="0" applyNumberFormat="1" applyFont="1" applyFill="1"/>
    <xf numFmtId="0" fontId="65" fillId="19" borderId="0" xfId="0" applyFont="1" applyFill="1" applyAlignment="1">
      <alignment horizontal="center"/>
    </xf>
    <xf numFmtId="0" fontId="0" fillId="19" borderId="0" xfId="0" applyFill="1" applyAlignment="1">
      <alignment horizontal="center"/>
    </xf>
    <xf numFmtId="0" fontId="0" fillId="19" borderId="0" xfId="0" applyFill="1" applyAlignment="1">
      <alignment wrapText="1"/>
    </xf>
    <xf numFmtId="44" fontId="0" fillId="19" borderId="0" xfId="1" applyFont="1" applyFill="1"/>
    <xf numFmtId="44" fontId="0" fillId="19" borderId="0" xfId="0" applyNumberFormat="1" applyFill="1"/>
    <xf numFmtId="0" fontId="0" fillId="19" borderId="0" xfId="0" applyFill="1" applyBorder="1"/>
    <xf numFmtId="0" fontId="0" fillId="0" borderId="20" xfId="0" applyBorder="1"/>
    <xf numFmtId="44" fontId="0" fillId="0" borderId="20" xfId="0" applyNumberFormat="1" applyBorder="1"/>
    <xf numFmtId="44" fontId="0" fillId="19" borderId="0" xfId="0" applyNumberFormat="1" applyFill="1" applyBorder="1"/>
    <xf numFmtId="0" fontId="37" fillId="17" borderId="36" xfId="0" applyFont="1" applyFill="1" applyBorder="1" applyAlignment="1">
      <alignment horizontal="center" wrapText="1"/>
    </xf>
    <xf numFmtId="0" fontId="37" fillId="17" borderId="20" xfId="0" applyFont="1" applyFill="1" applyBorder="1" applyAlignment="1">
      <alignment horizontal="center"/>
    </xf>
    <xf numFmtId="0" fontId="2" fillId="25" borderId="20" xfId="0" applyFont="1" applyFill="1" applyBorder="1" applyAlignment="1">
      <alignment horizontal="center"/>
    </xf>
    <xf numFmtId="44" fontId="0" fillId="0" borderId="44" xfId="1" applyFont="1" applyBorder="1"/>
    <xf numFmtId="0" fontId="0" fillId="0" borderId="37" xfId="0" applyBorder="1" applyAlignment="1">
      <alignment horizontal="right" wrapText="1"/>
    </xf>
    <xf numFmtId="44" fontId="0" fillId="0" borderId="0" xfId="0" applyNumberFormat="1" applyBorder="1" applyAlignment="1">
      <alignment horizontal="center"/>
    </xf>
    <xf numFmtId="44" fontId="0" fillId="31" borderId="0" xfId="0" applyNumberFormat="1" applyFill="1" applyBorder="1" applyAlignment="1">
      <alignment horizontal="center"/>
    </xf>
    <xf numFmtId="44" fontId="0" fillId="31" borderId="21" xfId="0" applyNumberFormat="1" applyFill="1" applyBorder="1" applyAlignment="1">
      <alignment horizontal="center"/>
    </xf>
    <xf numFmtId="44" fontId="0" fillId="4" borderId="0" xfId="0" applyNumberFormat="1" applyFill="1" applyBorder="1" applyAlignment="1">
      <alignment horizontal="center"/>
    </xf>
    <xf numFmtId="0" fontId="0" fillId="0" borderId="0" xfId="0" applyBorder="1" applyAlignment="1">
      <alignment wrapText="1"/>
    </xf>
    <xf numFmtId="44" fontId="0" fillId="4" borderId="21" xfId="1" applyFont="1" applyFill="1" applyBorder="1"/>
    <xf numFmtId="44" fontId="0" fillId="0" borderId="0" xfId="0" applyNumberFormat="1" applyBorder="1" applyAlignment="1">
      <alignment wrapText="1"/>
    </xf>
    <xf numFmtId="44" fontId="0" fillId="32" borderId="0" xfId="0" applyNumberFormat="1" applyFill="1" applyBorder="1" applyAlignment="1">
      <alignment horizontal="center"/>
    </xf>
    <xf numFmtId="44" fontId="0" fillId="32" borderId="21" xfId="1" applyFont="1" applyFill="1" applyBorder="1"/>
    <xf numFmtId="44" fontId="0" fillId="0" borderId="21" xfId="1" applyFont="1" applyBorder="1"/>
    <xf numFmtId="44" fontId="0" fillId="29" borderId="0" xfId="0" applyNumberFormat="1" applyFill="1" applyBorder="1" applyAlignment="1">
      <alignment horizontal="center"/>
    </xf>
    <xf numFmtId="44" fontId="0" fillId="29" borderId="21" xfId="0" applyNumberFormat="1" applyFill="1" applyBorder="1" applyAlignment="1">
      <alignment horizontal="center"/>
    </xf>
    <xf numFmtId="44" fontId="0" fillId="4" borderId="0" xfId="1" applyFont="1" applyFill="1" applyBorder="1"/>
    <xf numFmtId="0" fontId="0" fillId="0" borderId="37" xfId="0" applyBorder="1" applyAlignment="1">
      <alignment wrapText="1"/>
    </xf>
    <xf numFmtId="44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44" fontId="2" fillId="0" borderId="21" xfId="0" applyNumberFormat="1" applyFont="1" applyBorder="1" applyAlignment="1">
      <alignment horizontal="center"/>
    </xf>
    <xf numFmtId="0" fontId="37" fillId="17" borderId="0" xfId="0" applyFont="1" applyFill="1" applyBorder="1" applyAlignment="1">
      <alignment horizontal="center" wrapText="1"/>
    </xf>
    <xf numFmtId="0" fontId="0" fillId="0" borderId="19" xfId="0" applyBorder="1" applyAlignment="1">
      <alignment wrapText="1"/>
    </xf>
    <xf numFmtId="44" fontId="2" fillId="0" borderId="1" xfId="0" applyNumberFormat="1" applyFont="1" applyBorder="1"/>
    <xf numFmtId="44" fontId="0" fillId="0" borderId="45" xfId="1" applyFont="1" applyBorder="1"/>
    <xf numFmtId="44" fontId="2" fillId="0" borderId="0" xfId="0" applyNumberFormat="1" applyFont="1" applyBorder="1"/>
    <xf numFmtId="0" fontId="0" fillId="19" borderId="0" xfId="0" applyFill="1" applyBorder="1" applyAlignment="1">
      <alignment wrapText="1"/>
    </xf>
    <xf numFmtId="44" fontId="2" fillId="19" borderId="0" xfId="0" applyNumberFormat="1" applyFont="1" applyFill="1" applyBorder="1"/>
    <xf numFmtId="44" fontId="0" fillId="19" borderId="0" xfId="1" applyFont="1" applyFill="1" applyBorder="1"/>
    <xf numFmtId="0" fontId="38" fillId="25" borderId="36" xfId="0" applyFont="1" applyFill="1" applyBorder="1" applyAlignment="1">
      <alignment horizontal="center" vertical="center" wrapText="1"/>
    </xf>
    <xf numFmtId="0" fontId="2" fillId="25" borderId="20" xfId="0" applyFont="1" applyFill="1" applyBorder="1" applyAlignment="1">
      <alignment horizontal="center" vertical="center"/>
    </xf>
    <xf numFmtId="0" fontId="2" fillId="25" borderId="20" xfId="0" applyFont="1" applyFill="1" applyBorder="1" applyAlignment="1">
      <alignment horizontal="center" vertical="center" wrapText="1"/>
    </xf>
    <xf numFmtId="0" fontId="2" fillId="25" borderId="44" xfId="0" applyFont="1" applyFill="1" applyBorder="1" applyAlignment="1">
      <alignment horizontal="center" vertical="center" wrapText="1"/>
    </xf>
    <xf numFmtId="44" fontId="2" fillId="0" borderId="1" xfId="1" applyFont="1" applyBorder="1"/>
    <xf numFmtId="44" fontId="2" fillId="0" borderId="45" xfId="1" applyFont="1" applyBorder="1"/>
    <xf numFmtId="0" fontId="4" fillId="0" borderId="0" xfId="0" applyFont="1" applyBorder="1" applyAlignment="1">
      <alignment wrapText="1"/>
    </xf>
    <xf numFmtId="44" fontId="2" fillId="26" borderId="0" xfId="0" applyNumberFormat="1" applyFont="1" applyFill="1" applyBorder="1"/>
    <xf numFmtId="0" fontId="4" fillId="0" borderId="0" xfId="0" applyFont="1" applyBorder="1" applyAlignment="1">
      <alignment horizontal="center" wrapText="1"/>
    </xf>
    <xf numFmtId="168" fontId="0" fillId="0" borderId="0" xfId="3" applyNumberFormat="1" applyFont="1" applyBorder="1" applyAlignment="1">
      <alignment horizontal="center"/>
    </xf>
    <xf numFmtId="44" fontId="0" fillId="29" borderId="0" xfId="0" applyNumberFormat="1" applyFill="1" applyBorder="1" applyAlignment="1">
      <alignment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4" borderId="1" xfId="0" applyFill="1" applyBorder="1" applyAlignment="1">
      <alignment horizontal="right"/>
    </xf>
    <xf numFmtId="44" fontId="0" fillId="4" borderId="1" xfId="0" applyNumberFormat="1" applyFill="1" applyBorder="1" applyAlignment="1">
      <alignment horizontal="center"/>
    </xf>
    <xf numFmtId="44" fontId="0" fillId="4" borderId="1" xfId="0" applyNumberFormat="1" applyFill="1" applyBorder="1"/>
    <xf numFmtId="44" fontId="0" fillId="4" borderId="45" xfId="0" applyNumberFormat="1" applyFill="1" applyBorder="1"/>
    <xf numFmtId="0" fontId="0" fillId="0" borderId="20" xfId="0" applyFill="1" applyBorder="1"/>
    <xf numFmtId="0" fontId="0" fillId="0" borderId="44" xfId="0" applyFill="1" applyBorder="1"/>
    <xf numFmtId="0" fontId="0" fillId="0" borderId="0" xfId="0" applyFill="1" applyBorder="1"/>
    <xf numFmtId="0" fontId="0" fillId="0" borderId="21" xfId="0" applyFill="1" applyBorder="1"/>
    <xf numFmtId="0" fontId="0" fillId="0" borderId="36" xfId="0" applyBorder="1" applyAlignment="1">
      <alignment wrapText="1"/>
    </xf>
    <xf numFmtId="44" fontId="0" fillId="0" borderId="44" xfId="0" applyNumberFormat="1" applyBorder="1"/>
    <xf numFmtId="44" fontId="0" fillId="0" borderId="21" xfId="0" applyNumberFormat="1" applyBorder="1"/>
    <xf numFmtId="44" fontId="0" fillId="0" borderId="45" xfId="0" applyNumberFormat="1" applyBorder="1"/>
    <xf numFmtId="0" fontId="0" fillId="28" borderId="19" xfId="0" applyFill="1" applyBorder="1" applyAlignment="1">
      <alignment wrapText="1"/>
    </xf>
    <xf numFmtId="44" fontId="0" fillId="28" borderId="45" xfId="0" applyNumberFormat="1" applyFill="1" applyBorder="1"/>
    <xf numFmtId="0" fontId="4" fillId="0" borderId="37" xfId="0" applyFont="1" applyBorder="1" applyAlignment="1">
      <alignment wrapText="1"/>
    </xf>
    <xf numFmtId="44" fontId="0" fillId="0" borderId="37" xfId="0" applyNumberFormat="1" applyBorder="1" applyAlignment="1">
      <alignment wrapText="1"/>
    </xf>
    <xf numFmtId="0" fontId="4" fillId="0" borderId="37" xfId="0" applyFont="1" applyBorder="1" applyAlignment="1">
      <alignment horizontal="center" wrapText="1"/>
    </xf>
    <xf numFmtId="44" fontId="0" fillId="0" borderId="37" xfId="0" applyNumberFormat="1" applyBorder="1" applyAlignment="1">
      <alignment horizontal="center" wrapText="1"/>
    </xf>
    <xf numFmtId="0" fontId="0" fillId="0" borderId="33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65" fillId="0" borderId="36" xfId="0" applyFont="1" applyBorder="1"/>
    <xf numFmtId="43" fontId="43" fillId="2" borderId="20" xfId="2" applyFont="1" applyFill="1" applyBorder="1" applyAlignment="1">
      <alignment vertical="center"/>
    </xf>
    <xf numFmtId="0" fontId="65" fillId="19" borderId="20" xfId="0" applyFont="1" applyFill="1" applyBorder="1" applyAlignment="1">
      <alignment horizontal="center"/>
    </xf>
    <xf numFmtId="0" fontId="65" fillId="4" borderId="7" xfId="0" applyFont="1" applyFill="1" applyBorder="1" applyAlignment="1">
      <alignment horizontal="center"/>
    </xf>
    <xf numFmtId="0" fontId="65" fillId="4" borderId="8" xfId="0" applyFont="1" applyFill="1" applyBorder="1" applyAlignment="1">
      <alignment horizontal="center"/>
    </xf>
    <xf numFmtId="10" fontId="66" fillId="27" borderId="37" xfId="3" applyNumberFormat="1" applyFont="1" applyFill="1" applyBorder="1" applyAlignment="1">
      <alignment horizontal="center"/>
    </xf>
    <xf numFmtId="4" fontId="66" fillId="27" borderId="0" xfId="0" applyNumberFormat="1" applyFont="1" applyFill="1" applyBorder="1" applyAlignment="1">
      <alignment horizontal="center"/>
    </xf>
    <xf numFmtId="10" fontId="66" fillId="27" borderId="0" xfId="3" applyNumberFormat="1" applyFont="1" applyFill="1" applyBorder="1" applyAlignment="1">
      <alignment horizontal="center"/>
    </xf>
    <xf numFmtId="0" fontId="66" fillId="27" borderId="0" xfId="0" applyFont="1" applyFill="1" applyBorder="1" applyAlignment="1">
      <alignment horizontal="center"/>
    </xf>
    <xf numFmtId="44" fontId="66" fillId="27" borderId="0" xfId="0" applyNumberFormat="1" applyFont="1" applyFill="1" applyBorder="1" applyAlignment="1">
      <alignment horizontal="center"/>
    </xf>
    <xf numFmtId="44" fontId="66" fillId="27" borderId="0" xfId="1" applyFont="1" applyFill="1" applyBorder="1" applyAlignment="1">
      <alignment horizontal="center"/>
    </xf>
    <xf numFmtId="44" fontId="66" fillId="27" borderId="21" xfId="1" applyFont="1" applyFill="1" applyBorder="1" applyAlignment="1">
      <alignment horizontal="center"/>
    </xf>
    <xf numFmtId="10" fontId="65" fillId="0" borderId="37" xfId="3" applyNumberFormat="1" applyFont="1" applyBorder="1" applyAlignment="1">
      <alignment horizontal="center"/>
    </xf>
    <xf numFmtId="0" fontId="65" fillId="0" borderId="0" xfId="0" applyFont="1" applyBorder="1"/>
    <xf numFmtId="4" fontId="65" fillId="0" borderId="0" xfId="0" applyNumberFormat="1" applyFont="1" applyBorder="1" applyAlignment="1">
      <alignment horizontal="center"/>
    </xf>
    <xf numFmtId="10" fontId="65" fillId="0" borderId="0" xfId="3" applyNumberFormat="1" applyFont="1" applyBorder="1" applyAlignment="1">
      <alignment horizontal="center"/>
    </xf>
    <xf numFmtId="44" fontId="65" fillId="0" borderId="0" xfId="1" applyFont="1" applyBorder="1" applyAlignment="1">
      <alignment horizontal="center"/>
    </xf>
    <xf numFmtId="0" fontId="65" fillId="0" borderId="0" xfId="0" applyFont="1" applyBorder="1" applyAlignment="1">
      <alignment horizontal="center"/>
    </xf>
    <xf numFmtId="0" fontId="65" fillId="0" borderId="21" xfId="0" applyFont="1" applyBorder="1" applyAlignment="1">
      <alignment horizontal="center"/>
    </xf>
    <xf numFmtId="10" fontId="66" fillId="28" borderId="19" xfId="3" applyNumberFormat="1" applyFont="1" applyFill="1" applyBorder="1" applyAlignment="1">
      <alignment horizontal="center"/>
    </xf>
    <xf numFmtId="0" fontId="66" fillId="28" borderId="1" xfId="0" applyFont="1" applyFill="1" applyBorder="1"/>
    <xf numFmtId="4" fontId="66" fillId="28" borderId="1" xfId="0" applyNumberFormat="1" applyFont="1" applyFill="1" applyBorder="1" applyAlignment="1">
      <alignment horizontal="center"/>
    </xf>
    <xf numFmtId="0" fontId="66" fillId="28" borderId="1" xfId="0" applyFont="1" applyFill="1" applyBorder="1" applyAlignment="1">
      <alignment horizontal="center"/>
    </xf>
    <xf numFmtId="44" fontId="66" fillId="28" borderId="1" xfId="0" applyNumberFormat="1" applyFont="1" applyFill="1" applyBorder="1" applyAlignment="1">
      <alignment horizontal="center"/>
    </xf>
    <xf numFmtId="44" fontId="66" fillId="28" borderId="45" xfId="0" applyNumberFormat="1" applyFont="1" applyFill="1" applyBorder="1" applyAlignment="1">
      <alignment horizontal="center"/>
    </xf>
  </cellXfs>
  <cellStyles count="10">
    <cellStyle name="Millares" xfId="2" builtinId="3"/>
    <cellStyle name="Moneda" xfId="1" builtinId="4"/>
    <cellStyle name="Moneda 17" xfId="9" xr:uid="{00000000-0005-0000-0000-000002000000}"/>
    <cellStyle name="Moneda 4" xfId="6" xr:uid="{00000000-0005-0000-0000-000003000000}"/>
    <cellStyle name="Normal" xfId="0" builtinId="0"/>
    <cellStyle name="Normal 2 54" xfId="7" xr:uid="{00000000-0005-0000-0000-000005000000}"/>
    <cellStyle name="Normal 22" xfId="4" xr:uid="{00000000-0005-0000-0000-000006000000}"/>
    <cellStyle name="Porcentaje" xfId="3" builtinId="5"/>
    <cellStyle name="Porcentaje 2 2" xfId="8" xr:uid="{00000000-0005-0000-0000-000008000000}"/>
    <cellStyle name="Porcentaje 3" xfId="5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43364</xdr:colOff>
      <xdr:row>0</xdr:row>
      <xdr:rowOff>107156</xdr:rowOff>
    </xdr:from>
    <xdr:to>
      <xdr:col>2</xdr:col>
      <xdr:colOff>1464468</xdr:colOff>
      <xdr:row>5</xdr:row>
      <xdr:rowOff>61491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88" t="36306" r="14418" b="29977"/>
        <a:stretch/>
      </xdr:blipFill>
      <xdr:spPr>
        <a:xfrm>
          <a:off x="224339" y="107156"/>
          <a:ext cx="2516479" cy="9258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77514</xdr:rowOff>
    </xdr:from>
    <xdr:to>
      <xdr:col>6</xdr:col>
      <xdr:colOff>272215</xdr:colOff>
      <xdr:row>4</xdr:row>
      <xdr:rowOff>163239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7F7F7"/>
            </a:clrFrom>
            <a:clrTo>
              <a:srgbClr val="F7F7F7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438650" y="248964"/>
          <a:ext cx="1386640" cy="600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9</xdr:row>
      <xdr:rowOff>101600</xdr:rowOff>
    </xdr:from>
    <xdr:to>
      <xdr:col>3</xdr:col>
      <xdr:colOff>444500</xdr:colOff>
      <xdr:row>23</xdr:row>
      <xdr:rowOff>129198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583801-9B25-2849-976E-121C1E0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816100"/>
          <a:ext cx="2667000" cy="26945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3629</xdr:colOff>
      <xdr:row>0</xdr:row>
      <xdr:rowOff>156029</xdr:rowOff>
    </xdr:from>
    <xdr:to>
      <xdr:col>2</xdr:col>
      <xdr:colOff>1028700</xdr:colOff>
      <xdr:row>2</xdr:row>
      <xdr:rowOff>248200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C0053B99-DEFB-414F-8AD1-43B11A1CF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" y="156029"/>
          <a:ext cx="2276929" cy="4913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43364</xdr:colOff>
      <xdr:row>0</xdr:row>
      <xdr:rowOff>107156</xdr:rowOff>
    </xdr:from>
    <xdr:to>
      <xdr:col>2</xdr:col>
      <xdr:colOff>607218</xdr:colOff>
      <xdr:row>5</xdr:row>
      <xdr:rowOff>88705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88" t="36306" r="14418" b="29977"/>
        <a:stretch/>
      </xdr:blipFill>
      <xdr:spPr>
        <a:xfrm>
          <a:off x="221958" y="107156"/>
          <a:ext cx="2516479" cy="934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77514</xdr:rowOff>
    </xdr:from>
    <xdr:to>
      <xdr:col>8</xdr:col>
      <xdr:colOff>171362</xdr:colOff>
      <xdr:row>8</xdr:row>
      <xdr:rowOff>3367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7F7F7"/>
            </a:clrFrom>
            <a:clrTo>
              <a:srgbClr val="F7F7F7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648325" y="248964"/>
          <a:ext cx="1386640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206187</xdr:rowOff>
    </xdr:from>
    <xdr:to>
      <xdr:col>3</xdr:col>
      <xdr:colOff>1473200</xdr:colOff>
      <xdr:row>2</xdr:row>
      <xdr:rowOff>145958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156437CC-587E-3B42-94E9-971F0CB7C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059" y="206187"/>
          <a:ext cx="2280023" cy="4776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22086</xdr:colOff>
      <xdr:row>0</xdr:row>
      <xdr:rowOff>145772</xdr:rowOff>
    </xdr:from>
    <xdr:to>
      <xdr:col>3</xdr:col>
      <xdr:colOff>1506329</xdr:colOff>
      <xdr:row>2</xdr:row>
      <xdr:rowOff>173891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D0C8DD8B-1A36-0140-8E5E-00D7B2CD8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043" y="145772"/>
          <a:ext cx="2301460" cy="5140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11026</xdr:colOff>
      <xdr:row>1</xdr:row>
      <xdr:rowOff>2891</xdr:rowOff>
    </xdr:from>
    <xdr:to>
      <xdr:col>5</xdr:col>
      <xdr:colOff>1296373</xdr:colOff>
      <xdr:row>7</xdr:row>
      <xdr:rowOff>86746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7B67EAEE-BDE5-E347-82CB-C0BA4E32E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5089" y="201329"/>
          <a:ext cx="1285347" cy="12744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270267</xdr:colOff>
      <xdr:row>0</xdr:row>
      <xdr:rowOff>94465</xdr:rowOff>
    </xdr:from>
    <xdr:to>
      <xdr:col>2</xdr:col>
      <xdr:colOff>575067</xdr:colOff>
      <xdr:row>2</xdr:row>
      <xdr:rowOff>211306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AAC7E482-FAE4-8542-B437-216FA1B6B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267" y="94465"/>
          <a:ext cx="2288283" cy="5021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584200</xdr:colOff>
      <xdr:row>0</xdr:row>
      <xdr:rowOff>127001</xdr:rowOff>
    </xdr:from>
    <xdr:to>
      <xdr:col>1</xdr:col>
      <xdr:colOff>2019300</xdr:colOff>
      <xdr:row>2</xdr:row>
      <xdr:rowOff>130272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87EA8ADC-0D3F-0C41-9570-B28AE5BB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" y="127001"/>
          <a:ext cx="2290233" cy="5112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afaelsaavedra/Documents/INSAR/LEVANT/PRESENTACI&#211;NES%20INVERSIONISTAS/SEBASTIAN/Aptiva/c/CLIENTES/NAYARIT/SIERRA/HECTOR/CLIENTES/IND.GAN/FISCGAN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afaelsaavedra/Documents/INSAR/LEVANT/PRESENTACI&#211;NES%20INVERSIONISTAS/SEBASTIAN/luxor/M/Usuarios/CAF/ASESORIA/ANALITEK/2002/EDOS.FIN/ANALITEK/DIC--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afaelsaavedra/Documents/INSAR/EVALUACION%20TERRENOS/PLAZA%20QUINTA/luxor/M/LAURA/Laura/Mis%20documentos/difisa99/MTCL9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afaelsaavedra/Documents/INSAR/EVALUACION%20TERRENOS/PLAZA%20QUINTA/luxor/M/LAURA/Laura/Mis%20documentos/difisa99/USUARIOS/SIAC/JAVIER/GOVISA/USUARIOS/SIAC/JORGE/PAGPROV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LUJO%20ESCOBEDO%20JOSE%20SADA%20RQC_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eperales/Desarrollo%20Inmobiliario/Leaf/Proyectos%20de%20Inversi&#243;n/Gruas%20Monterrey/Modelo%20Financiero%20Gruas%20Monterrey-Sergio%202008%2006%202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jcano/Local%20Settings/Temporary%20Internet%20Files/Content.Outlook/YRIGI303/Modelo%20Financiero%20Frida%20Khalo%2003%2024SEP08%20xlsx%20JC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ORD%20PROY%20DI/AppData/Local/Microsoft/Windows/Temporary%20Internet%20Files/Content.Outlook/1WI7N8QB/CONTROL%20PRESUPESTAL%20LEVANT%20FASE%20I%20MANUA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afaelsaavedra/Documents/INSAR/EVALUACION%20TERRENOS/PLAZA%20QUINTA/Caf_siac/sys/USUARIOS/SIAC/OFELIA/LOSAS/BALANZ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afaelsaavedra/Documents/INSAR/EVALUACION%20TERRENOS/PLAZA%20QUINTA/Mercurio/construccion/Datos/Jaime%202002/Grupoaccion/Centro%20de%20Distribucion%20RYDER/Informacion%20del%20cliente/45-02%20b%20Ryder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jcano/Proyectos%20de%20Inversi&#243;n/Modelo%20Financiero%20Gruas%20Monterrey-Versi&#243;n2-2008%2006%202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afaelsaavedra/Documents/INSAR/EVALUACION%20TERRENOS/PLAZA%20QUINTA/luxor/M/LAURA/Laura/Mis%20documentos/difisa99/USUARIOS/OPERATIV/CURSOS/TALLER98/CEDULA9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afaelsaavedra/Documents/INSAR/EVALUACION%20TERRENOS/PLAZA%20QUINTA/Servidor/f/USUARIOS/CAF/MATEO/FCADIANA/MATS/ANURAI9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afaelsaavedra/Documents/INSAR/EVALUACION%20TERRENOS/PLAZA%20QUINTA/luxor/M/LAURA/Laura/Mis%20documentos/difisa99/USUARIOS/SIAC/KEREN/SRAANGEL/98/ALBERT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onsultor&#237;a/Grupo%20Inmobiliario%20Monterrey/Frida%20Khalo/Costo%20Frida%20Khalo%20parametrico%201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dmin/Dropbox%20(GRUPO%20DAGS)/DAGS%20DESARROLLOS/02%20Proyectos/COM%20Livo/01%20Modelos%20Estrat&#233;gicos/01.00%20Plan%20de%20Negocio/B%20Plan%20200304a/LIVO%20BPlan%20200304a%20-%20WB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rge/Desktop/flujos,%20presupuesto%20y%20programa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rge/Downloads/LIVO%20-%20WBS%20ErogacionesR2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rge/Dropbox/DAGS%20DESARROLLOS/02%20Proyectos/COM%20Livo/01%20Modelos%20Estrat&#233;gicos/01.00%20Plan%20de%20Negocio/30%20PLAN%20DE%20NEGOCIOS%20LIVO%20200114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rge/Downloads/WBS%20LIVO%20V.1%20200525a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rge/Desktop/Desktop/GRUOPO%20DAGS/REVOLUCION/VENTAS/CONTROL%20DE%20PAGOS%20LIVO%20OFICIAL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rge/Desktop/Desktop/GRUOPO%20DAGS/ERIKA%20ORTIZ/AYF/2020/06%20Junio/AUXILIAR%20LIVO%20JUNIO%20202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rge/Desktop/Desktop/GRUOPO%20DAGS/REVOLUCION/01%20DOCUMENTACION%20OFICIAL/CREDITO%20PUENTE/D)%20Informacion%20cualitativa/1%20Plan%20de%20negoci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CA"/>
      <sheetName val="CUFIN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INDICE"/>
      <sheetName val="BAL y ER"/>
      <sheetName val="CONFISPTU"/>
      <sheetName val="CON-FIS"/>
      <sheetName val="PTU"/>
      <sheetName val="compinf"/>
      <sheetName val="comp2"/>
      <sheetName val="actfindeuded"/>
      <sheetName val="DEDISR"/>
      <sheetName val="COMPRAS-CTO,VTAS"/>
      <sheetName val="iva"/>
      <sheetName val="pprovsisria"/>
      <sheetName val="provconj"/>
      <sheetName val="IMPAC (2)"/>
      <sheetName val="IMPAC"/>
      <sheetName val="EQ.OF"/>
      <sheetName val="EQ.COMP."/>
      <sheetName val="EQ.TRAN"/>
      <sheetName val="VTA A.FIJO"/>
      <sheetName val="PERDIDAS"/>
      <sheetName val="ASIENTOS"/>
      <sheetName val="RET."/>
      <sheetName val="inpc"/>
      <sheetName val="ASIENTO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jun"/>
    </sheetNames>
    <sheetDataSet>
      <sheetData sheetId="0" refreshError="1">
        <row r="8">
          <cell r="B8" t="str">
            <v xml:space="preserve">A C T I V O </v>
          </cell>
        </row>
        <row r="9">
          <cell r="A9" t="str">
            <v>CIRCULANTE:</v>
          </cell>
        </row>
        <row r="11">
          <cell r="B11" t="str">
            <v>BANCOS</v>
          </cell>
          <cell r="E11">
            <v>-169127.76</v>
          </cell>
        </row>
        <row r="12">
          <cell r="B12" t="str">
            <v>ALMACEN</v>
          </cell>
          <cell r="E12">
            <v>1639184.26</v>
          </cell>
        </row>
        <row r="13">
          <cell r="B13" t="str">
            <v>GASTOS POR COMPROBAR</v>
          </cell>
          <cell r="E13">
            <v>12413.68</v>
          </cell>
        </row>
        <row r="14">
          <cell r="B14" t="str">
            <v>IVA ACREDITABLE</v>
          </cell>
          <cell r="E14">
            <v>2881.94</v>
          </cell>
        </row>
        <row r="15">
          <cell r="B15" t="str">
            <v>ANT. ISR</v>
          </cell>
          <cell r="E15">
            <v>12011.36</v>
          </cell>
        </row>
        <row r="16">
          <cell r="F16">
            <v>1497363.48</v>
          </cell>
        </row>
        <row r="20">
          <cell r="A20" t="str">
            <v>FIJO:</v>
          </cell>
        </row>
        <row r="22">
          <cell r="B22" t="str">
            <v>MUEBLES Y ENSERES</v>
          </cell>
          <cell r="E22">
            <v>175.52</v>
          </cell>
        </row>
        <row r="23">
          <cell r="B23" t="str">
            <v>EQ. DE TRANSPORTE</v>
          </cell>
          <cell r="E23">
            <v>123957.32</v>
          </cell>
        </row>
        <row r="24">
          <cell r="B24" t="str">
            <v>EQUIPO DE OFICINA</v>
          </cell>
          <cell r="E24">
            <v>1997.54</v>
          </cell>
        </row>
        <row r="25">
          <cell r="B25" t="str">
            <v>DEPRECIACIONES</v>
          </cell>
          <cell r="E25">
            <v>-78304.240000000005</v>
          </cell>
        </row>
        <row r="26">
          <cell r="F26">
            <v>47826.14</v>
          </cell>
        </row>
        <row r="30">
          <cell r="A30" t="str">
            <v>DIFERIDO:</v>
          </cell>
        </row>
        <row r="32">
          <cell r="B32" t="str">
            <v>GASTOS DE INSTALACION</v>
          </cell>
          <cell r="E32">
            <v>2273.3000000000002</v>
          </cell>
        </row>
        <row r="33">
          <cell r="B33" t="str">
            <v>AMORTIZACION</v>
          </cell>
          <cell r="E33">
            <v>-620.36</v>
          </cell>
        </row>
        <row r="34">
          <cell r="F34">
            <v>1652.94</v>
          </cell>
        </row>
        <row r="36">
          <cell r="B36" t="str">
            <v xml:space="preserve">       TOTAL ACTIVO :</v>
          </cell>
          <cell r="F36">
            <v>1546842.5599999998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VA"/>
      <sheetName val="IMPUESTOS"/>
    </sheetNames>
    <sheetDataSet>
      <sheetData sheetId="0" refreshError="1"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12547.35</v>
          </cell>
          <cell r="G7">
            <v>12673.62</v>
          </cell>
          <cell r="H7">
            <v>30721.14</v>
          </cell>
          <cell r="I7">
            <v>46830.14</v>
          </cell>
          <cell r="J7">
            <v>57183.12</v>
          </cell>
          <cell r="K7">
            <v>126778.09</v>
          </cell>
          <cell r="L7">
            <v>0</v>
          </cell>
          <cell r="M7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TRUCCIÓN 1"/>
      <sheetName val="CRÉDITO"/>
      <sheetName val="PREMISAS"/>
      <sheetName val="ÁREAS PLAZA COMERCIAL"/>
      <sheetName val="COMPARATIVO"/>
      <sheetName val="FLUJO DE OBRA"/>
      <sheetName val="ROE con inflación"/>
      <sheetName val="ROE"/>
      <sheetName val="FLUJO"/>
      <sheetName val="ESTADO DE RESULTADOS"/>
      <sheetName val="RESUMEN DE RENTAS"/>
      <sheetName val="PREMISAS GLOBALES"/>
      <sheetName val="PROMEDIOS"/>
      <sheetName val="LISTA DE PRECIOS"/>
      <sheetName val="ANÁLISIS PARA LA VENTA"/>
      <sheetName val="CONSTRUCCIÓ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st"/>
      <sheetName val="Sales Condo"/>
      <sheetName val="Rent Off &amp; Retail"/>
      <sheetName val="Cash flow"/>
    </sheetNames>
    <sheetDataSet>
      <sheetData sheetId="0">
        <row r="7">
          <cell r="D7">
            <v>4993.08</v>
          </cell>
        </row>
        <row r="20">
          <cell r="C20">
            <v>10</v>
          </cell>
        </row>
        <row r="21">
          <cell r="C21">
            <v>0.7</v>
          </cell>
        </row>
        <row r="22">
          <cell r="C22">
            <v>0.15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cion de producto"/>
      <sheetName val="Portada"/>
      <sheetName val="Areas GLR"/>
      <sheetName val="Análisis Costo"/>
      <sheetName val="Costo"/>
      <sheetName val="Venta Condominio"/>
      <sheetName val="Venta C.C."/>
      <sheetName val="Flujo"/>
      <sheetName val="Costo Paramétrico"/>
      <sheetName val="Sheet1"/>
    </sheetNames>
    <sheetDataSet>
      <sheetData sheetId="0">
        <row r="33">
          <cell r="G33">
            <v>95.5</v>
          </cell>
        </row>
      </sheetData>
      <sheetData sheetId="1">
        <row r="7">
          <cell r="D7">
            <v>5900</v>
          </cell>
        </row>
        <row r="22">
          <cell r="C22">
            <v>5.5</v>
          </cell>
        </row>
        <row r="24">
          <cell r="C24">
            <v>0.15</v>
          </cell>
        </row>
      </sheetData>
      <sheetData sheetId="2">
        <row r="32">
          <cell r="H32">
            <v>11928.140000000001</v>
          </cell>
        </row>
      </sheetData>
      <sheetData sheetId="3" refreshError="1"/>
      <sheetData sheetId="4">
        <row r="18">
          <cell r="C18">
            <v>1077.1600000000001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REGISTRO"/>
      <sheetName val="matriz"/>
      <sheetName val="CONTRATOS"/>
      <sheetName val="CARATULA"/>
      <sheetName val="FINANCIERO"/>
      <sheetName val="Resumen de Sol. Cheques"/>
      <sheetName val="EDO DE CUENTA"/>
      <sheetName val="ESTADO DE CUENTA AL DIA"/>
      <sheetName val="ORDENES DE CAMBIO"/>
      <sheetName val="CARATULA OC"/>
      <sheetName val="ADITIVAS"/>
      <sheetName val="CARATULA AD"/>
      <sheetName val="EXTRAS"/>
      <sheetName val="CARATULA EXTRAS"/>
      <sheetName val="DEDUCTIVAS"/>
      <sheetName val="CARATULA DEDUCTIVAS"/>
      <sheetName val="ORDENES CAMBIO PLANEACION"/>
      <sheetName val="CARATULA OC PLANEACION"/>
      <sheetName val="CARATULA ANTICIPO"/>
    </sheetNames>
    <sheetDataSet>
      <sheetData sheetId="0"/>
      <sheetData sheetId="1"/>
      <sheetData sheetId="2">
        <row r="6">
          <cell r="K6" t="str">
            <v>No Sol. Cheque</v>
          </cell>
          <cell r="L6" t="str">
            <v>Relacion de Facturas</v>
          </cell>
          <cell r="M6" t="str">
            <v>Fecha de Solicitud</v>
          </cell>
          <cell r="N6" t="str">
            <v>No. De Factura</v>
          </cell>
          <cell r="O6" t="str">
            <v>Fecha de Factura</v>
          </cell>
          <cell r="P6" t="str">
            <v>Contratista</v>
          </cell>
          <cell r="Q6" t="str">
            <v>Cargo a Cuenta No.</v>
          </cell>
          <cell r="R6" t="str">
            <v>Nombre a quien elaboramos el cheque</v>
          </cell>
          <cell r="S6" t="str">
            <v>Concepto de la factura</v>
          </cell>
          <cell r="T6" t="str">
            <v>No. De Contrato</v>
          </cell>
          <cell r="U6" t="str">
            <v>Importe de la Estimacion</v>
          </cell>
          <cell r="V6" t="str">
            <v>Amortizacion</v>
          </cell>
          <cell r="W6" t="str">
            <v>Fondo de Garantia</v>
          </cell>
          <cell r="X6" t="str">
            <v>Penalizaciones y otras retenciones</v>
          </cell>
          <cell r="Y6" t="str">
            <v>Importe de Factura</v>
          </cell>
          <cell r="Z6" t="str">
            <v>I.V.A.</v>
          </cell>
          <cell r="AA6" t="str">
            <v>Total de Factura</v>
          </cell>
          <cell r="AB6" t="str">
            <v>Amortizacion Anterior</v>
          </cell>
          <cell r="AC6" t="str">
            <v>Fondo de Garantia Anterior</v>
          </cell>
          <cell r="AD6" t="str">
            <v>Otros Anterior</v>
          </cell>
          <cell r="AE6" t="str">
            <v>Aditivas</v>
          </cell>
          <cell r="AF6" t="str">
            <v>Deductivas</v>
          </cell>
          <cell r="AG6" t="str">
            <v>Aditivas Anterior</v>
          </cell>
          <cell r="AH6" t="str">
            <v>Deductivas Anterior</v>
          </cell>
          <cell r="AI6" t="str">
            <v>Importe de Estimaciones</v>
          </cell>
          <cell r="AJ6" t="str">
            <v>Periodo de Estimacion      DEL</v>
          </cell>
          <cell r="AK6" t="str">
            <v>Periodo de Estimacion       AL</v>
          </cell>
          <cell r="AL6" t="str">
            <v>TOTAL Solicitado Anterior</v>
          </cell>
          <cell r="AM6" t="str">
            <v>TOTAL Solicitado a la Fecha</v>
          </cell>
          <cell r="AN6" t="str">
            <v>OC</v>
          </cell>
          <cell r="AO6" t="str">
            <v>RECEPCION SAP</v>
          </cell>
          <cell r="AP6" t="str">
            <v>SOLICITUD PEDIDO</v>
          </cell>
          <cell r="AQ6" t="str">
            <v>NUMERO PROVEEDOR</v>
          </cell>
          <cell r="AR6" t="str">
            <v>DESCRIPCION</v>
          </cell>
          <cell r="AS6" t="str">
            <v>FONDOS GARANTIA LIQUIDADOS NETOS</v>
          </cell>
          <cell r="AT6" t="str">
            <v>FECHA ENTREGA CONTRATISTA-PRISMA</v>
          </cell>
          <cell r="AU6" t="str">
            <v>FECHA ENTREGA PRISMA- IDEI</v>
          </cell>
          <cell r="AV6" t="str">
            <v>FECHA DE PAGO</v>
          </cell>
          <cell r="AW6" t="str">
            <v>ESTIMACION PAGADO</v>
          </cell>
          <cell r="AX6" t="str">
            <v>ANTICIPO PAGADO</v>
          </cell>
        </row>
        <row r="7">
          <cell r="Q7" t="e">
            <v>#N/A</v>
          </cell>
          <cell r="T7" t="e">
            <v>#N/A</v>
          </cell>
          <cell r="V7" t="e">
            <v>#N/A</v>
          </cell>
          <cell r="W7" t="e">
            <v>#N/A</v>
          </cell>
          <cell r="Y7" t="e">
            <v>#N/A</v>
          </cell>
          <cell r="Z7" t="e">
            <v>#N/A</v>
          </cell>
          <cell r="AA7" t="e">
            <v>#N/A</v>
          </cell>
          <cell r="AB7">
            <v>0</v>
          </cell>
          <cell r="AC7">
            <v>0</v>
          </cell>
          <cell r="AD7">
            <v>0</v>
          </cell>
          <cell r="AG7">
            <v>0</v>
          </cell>
          <cell r="AH7">
            <v>0</v>
          </cell>
          <cell r="AI7" t="e">
            <v>#N/A</v>
          </cell>
          <cell r="AL7">
            <v>0</v>
          </cell>
          <cell r="AM7" t="e">
            <v>#N/A</v>
          </cell>
          <cell r="AN7" t="e">
            <v>#N/A</v>
          </cell>
          <cell r="AP7" t="e">
            <v>#N/A</v>
          </cell>
          <cell r="AQ7" t="e">
            <v>#N/A</v>
          </cell>
          <cell r="AR7" t="e">
            <v>#N/A</v>
          </cell>
        </row>
        <row r="8">
          <cell r="Q8" t="e">
            <v>#N/A</v>
          </cell>
          <cell r="T8" t="e">
            <v>#N/A</v>
          </cell>
          <cell r="V8" t="e">
            <v>#N/A</v>
          </cell>
          <cell r="W8" t="e">
            <v>#N/A</v>
          </cell>
          <cell r="Y8" t="e">
            <v>#N/A</v>
          </cell>
          <cell r="Z8" t="e">
            <v>#N/A</v>
          </cell>
          <cell r="AA8" t="e">
            <v>#N/A</v>
          </cell>
          <cell r="AB8" t="e">
            <v>#N/A</v>
          </cell>
          <cell r="AC8" t="e">
            <v>#N/A</v>
          </cell>
          <cell r="AD8">
            <v>0</v>
          </cell>
          <cell r="AG8">
            <v>0</v>
          </cell>
          <cell r="AH8">
            <v>0</v>
          </cell>
          <cell r="AI8" t="e">
            <v>#N/A</v>
          </cell>
          <cell r="AL8" t="e">
            <v>#N/A</v>
          </cell>
          <cell r="AM8" t="e">
            <v>#N/A</v>
          </cell>
          <cell r="AN8" t="e">
            <v>#N/A</v>
          </cell>
          <cell r="AP8" t="e">
            <v>#N/A</v>
          </cell>
          <cell r="AQ8" t="e">
            <v>#N/A</v>
          </cell>
          <cell r="AR8" t="e">
            <v>#N/A</v>
          </cell>
        </row>
        <row r="9">
          <cell r="Q9" t="e">
            <v>#N/A</v>
          </cell>
          <cell r="T9" t="e">
            <v>#N/A</v>
          </cell>
          <cell r="V9" t="e">
            <v>#N/A</v>
          </cell>
          <cell r="W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>
            <v>0</v>
          </cell>
          <cell r="AG9">
            <v>0</v>
          </cell>
          <cell r="AH9">
            <v>0</v>
          </cell>
          <cell r="AI9" t="e">
            <v>#N/A</v>
          </cell>
          <cell r="AL9" t="e">
            <v>#N/A</v>
          </cell>
          <cell r="AM9" t="e">
            <v>#N/A</v>
          </cell>
          <cell r="AN9" t="e">
            <v>#N/A</v>
          </cell>
          <cell r="AP9" t="e">
            <v>#N/A</v>
          </cell>
          <cell r="AQ9" t="e">
            <v>#N/A</v>
          </cell>
          <cell r="AR9" t="e">
            <v>#N/A</v>
          </cell>
        </row>
        <row r="10">
          <cell r="Q10" t="e">
            <v>#N/A</v>
          </cell>
          <cell r="T10" t="e">
            <v>#N/A</v>
          </cell>
          <cell r="V10" t="e">
            <v>#N/A</v>
          </cell>
          <cell r="W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>
            <v>0</v>
          </cell>
          <cell r="AG10">
            <v>0</v>
          </cell>
          <cell r="AH10">
            <v>0</v>
          </cell>
          <cell r="AI10" t="e">
            <v>#N/A</v>
          </cell>
          <cell r="AL10" t="e">
            <v>#N/A</v>
          </cell>
          <cell r="AM10" t="e">
            <v>#N/A</v>
          </cell>
          <cell r="AN10" t="e">
            <v>#N/A</v>
          </cell>
          <cell r="AO10" t="str">
            <v>OK</v>
          </cell>
          <cell r="AP10" t="e">
            <v>#N/A</v>
          </cell>
          <cell r="AQ10" t="e">
            <v>#N/A</v>
          </cell>
          <cell r="AR10" t="e">
            <v>#N/A</v>
          </cell>
        </row>
        <row r="11">
          <cell r="Q11" t="e">
            <v>#N/A</v>
          </cell>
          <cell r="T11" t="e">
            <v>#N/A</v>
          </cell>
          <cell r="V11" t="e">
            <v>#N/A</v>
          </cell>
          <cell r="W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>
            <v>0</v>
          </cell>
          <cell r="AG11">
            <v>0</v>
          </cell>
          <cell r="AH11">
            <v>0</v>
          </cell>
          <cell r="AI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</row>
        <row r="12">
          <cell r="Q12" t="e">
            <v>#N/A</v>
          </cell>
          <cell r="T12" t="e">
            <v>#N/A</v>
          </cell>
          <cell r="V12" t="e">
            <v>#N/A</v>
          </cell>
          <cell r="W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>
            <v>0</v>
          </cell>
          <cell r="AG12">
            <v>0</v>
          </cell>
          <cell r="AH12">
            <v>0</v>
          </cell>
          <cell r="AI12" t="e">
            <v>#N/A</v>
          </cell>
          <cell r="AL12" t="e">
            <v>#N/A</v>
          </cell>
          <cell r="AM12" t="e">
            <v>#N/A</v>
          </cell>
          <cell r="AN12" t="e">
            <v>#N/A</v>
          </cell>
          <cell r="AP12" t="e">
            <v>#N/A</v>
          </cell>
          <cell r="AQ12" t="e">
            <v>#N/A</v>
          </cell>
          <cell r="AR12" t="e">
            <v>#N/A</v>
          </cell>
        </row>
        <row r="13">
          <cell r="Q13" t="e">
            <v>#N/A</v>
          </cell>
          <cell r="T13" t="e">
            <v>#N/A</v>
          </cell>
          <cell r="V13" t="e">
            <v>#N/A</v>
          </cell>
          <cell r="W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>
            <v>0</v>
          </cell>
          <cell r="AG13">
            <v>0</v>
          </cell>
          <cell r="AH13">
            <v>0</v>
          </cell>
          <cell r="AI13" t="e">
            <v>#N/A</v>
          </cell>
          <cell r="AL13" t="e">
            <v>#N/A</v>
          </cell>
          <cell r="AM13" t="e">
            <v>#N/A</v>
          </cell>
          <cell r="AN13" t="e">
            <v>#N/A</v>
          </cell>
          <cell r="AP13" t="e">
            <v>#N/A</v>
          </cell>
          <cell r="AQ13" t="e">
            <v>#N/A</v>
          </cell>
          <cell r="AR13" t="e">
            <v>#N/A</v>
          </cell>
        </row>
        <row r="14">
          <cell r="Q14" t="e">
            <v>#N/A</v>
          </cell>
          <cell r="T14" t="e">
            <v>#N/A</v>
          </cell>
          <cell r="V14" t="e">
            <v>#N/A</v>
          </cell>
          <cell r="W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>
            <v>0</v>
          </cell>
          <cell r="AG14">
            <v>0</v>
          </cell>
          <cell r="AH14">
            <v>0</v>
          </cell>
          <cell r="AI14" t="e">
            <v>#N/A</v>
          </cell>
          <cell r="AL14" t="e">
            <v>#N/A</v>
          </cell>
          <cell r="AM14" t="e">
            <v>#N/A</v>
          </cell>
          <cell r="AN14" t="e">
            <v>#N/A</v>
          </cell>
          <cell r="AP14" t="e">
            <v>#N/A</v>
          </cell>
          <cell r="AQ14" t="e">
            <v>#N/A</v>
          </cell>
          <cell r="AR14" t="e">
            <v>#N/A</v>
          </cell>
        </row>
        <row r="15">
          <cell r="Q15" t="e">
            <v>#N/A</v>
          </cell>
          <cell r="T15" t="e">
            <v>#N/A</v>
          </cell>
          <cell r="V15" t="e">
            <v>#N/A</v>
          </cell>
          <cell r="W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>
            <v>0</v>
          </cell>
          <cell r="AG15">
            <v>0</v>
          </cell>
          <cell r="AH15">
            <v>0</v>
          </cell>
          <cell r="AI15" t="e">
            <v>#N/A</v>
          </cell>
          <cell r="AL15" t="e">
            <v>#N/A</v>
          </cell>
          <cell r="AM15" t="e">
            <v>#N/A</v>
          </cell>
          <cell r="AN15" t="e">
            <v>#N/A</v>
          </cell>
          <cell r="AO15" t="str">
            <v>OK</v>
          </cell>
          <cell r="AP15" t="e">
            <v>#N/A</v>
          </cell>
          <cell r="AQ15" t="e">
            <v>#N/A</v>
          </cell>
          <cell r="AR15" t="e">
            <v>#N/A</v>
          </cell>
        </row>
        <row r="16">
          <cell r="Q16" t="e">
            <v>#N/A</v>
          </cell>
          <cell r="T16" t="e">
            <v>#N/A</v>
          </cell>
          <cell r="V16" t="e">
            <v>#N/A</v>
          </cell>
          <cell r="W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>
            <v>0</v>
          </cell>
          <cell r="AG16">
            <v>0</v>
          </cell>
          <cell r="AH16">
            <v>0</v>
          </cell>
          <cell r="AI16" t="e">
            <v>#N/A</v>
          </cell>
          <cell r="AL16" t="e">
            <v>#N/A</v>
          </cell>
          <cell r="AM16" t="e">
            <v>#N/A</v>
          </cell>
          <cell r="AN16" t="e">
            <v>#N/A</v>
          </cell>
          <cell r="AP16" t="e">
            <v>#N/A</v>
          </cell>
          <cell r="AQ16" t="e">
            <v>#N/A</v>
          </cell>
          <cell r="AR16" t="e">
            <v>#N/A</v>
          </cell>
        </row>
        <row r="17">
          <cell r="Q17" t="e">
            <v>#N/A</v>
          </cell>
          <cell r="T17" t="e">
            <v>#N/A</v>
          </cell>
          <cell r="V17" t="e">
            <v>#N/A</v>
          </cell>
          <cell r="W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>
            <v>0</v>
          </cell>
          <cell r="AG17">
            <v>0</v>
          </cell>
          <cell r="AH17">
            <v>0</v>
          </cell>
          <cell r="AI17" t="e">
            <v>#N/A</v>
          </cell>
          <cell r="AL17" t="e">
            <v>#N/A</v>
          </cell>
          <cell r="AM17" t="e">
            <v>#N/A</v>
          </cell>
          <cell r="AN17" t="e">
            <v>#N/A</v>
          </cell>
          <cell r="AP17" t="e">
            <v>#N/A</v>
          </cell>
          <cell r="AQ17" t="e">
            <v>#N/A</v>
          </cell>
          <cell r="AR17" t="e">
            <v>#N/A</v>
          </cell>
        </row>
        <row r="18">
          <cell r="Q18" t="e">
            <v>#N/A</v>
          </cell>
          <cell r="T18" t="e">
            <v>#N/A</v>
          </cell>
          <cell r="V18" t="e">
            <v>#N/A</v>
          </cell>
          <cell r="W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>
            <v>0</v>
          </cell>
          <cell r="AG18">
            <v>0</v>
          </cell>
          <cell r="AH18">
            <v>0</v>
          </cell>
          <cell r="AI18" t="e">
            <v>#N/A</v>
          </cell>
          <cell r="AL18" t="e">
            <v>#N/A</v>
          </cell>
          <cell r="AM18" t="e">
            <v>#N/A</v>
          </cell>
          <cell r="AN18" t="e">
            <v>#N/A</v>
          </cell>
          <cell r="AP18" t="e">
            <v>#N/A</v>
          </cell>
          <cell r="AQ18" t="e">
            <v>#N/A</v>
          </cell>
          <cell r="AR18" t="e">
            <v>#N/A</v>
          </cell>
        </row>
        <row r="19">
          <cell r="Q19" t="e">
            <v>#N/A</v>
          </cell>
          <cell r="T19" t="e">
            <v>#N/A</v>
          </cell>
          <cell r="V19" t="e">
            <v>#N/A</v>
          </cell>
          <cell r="W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>
            <v>0</v>
          </cell>
          <cell r="AG19">
            <v>0</v>
          </cell>
          <cell r="AH19">
            <v>0</v>
          </cell>
          <cell r="AI19" t="e">
            <v>#N/A</v>
          </cell>
          <cell r="AL19" t="e">
            <v>#N/A</v>
          </cell>
          <cell r="AM19" t="e">
            <v>#N/A</v>
          </cell>
          <cell r="AN19" t="e">
            <v>#N/A</v>
          </cell>
          <cell r="AP19" t="e">
            <v>#N/A</v>
          </cell>
          <cell r="AQ19" t="e">
            <v>#N/A</v>
          </cell>
          <cell r="AR19" t="e">
            <v>#N/A</v>
          </cell>
        </row>
        <row r="20">
          <cell r="Q20" t="e">
            <v>#N/A</v>
          </cell>
          <cell r="T20" t="e">
            <v>#N/A</v>
          </cell>
          <cell r="V20" t="e">
            <v>#N/A</v>
          </cell>
          <cell r="W20" t="e">
            <v>#N/A</v>
          </cell>
          <cell r="Y20" t="e">
            <v>#N/A</v>
          </cell>
          <cell r="Z20" t="e">
            <v>#N/A</v>
          </cell>
          <cell r="AA20" t="e">
            <v>#N/A</v>
          </cell>
          <cell r="AB20" t="e">
            <v>#N/A</v>
          </cell>
          <cell r="AC20" t="e">
            <v>#N/A</v>
          </cell>
          <cell r="AD20">
            <v>0</v>
          </cell>
          <cell r="AG20">
            <v>0</v>
          </cell>
          <cell r="AH20">
            <v>0</v>
          </cell>
          <cell r="AI20" t="e">
            <v>#N/A</v>
          </cell>
          <cell r="AL20" t="e">
            <v>#N/A</v>
          </cell>
          <cell r="AM20" t="e">
            <v>#N/A</v>
          </cell>
          <cell r="AN20" t="e">
            <v>#N/A</v>
          </cell>
          <cell r="AP20" t="e">
            <v>#N/A</v>
          </cell>
          <cell r="AQ20" t="e">
            <v>#N/A</v>
          </cell>
          <cell r="AR20" t="e">
            <v>#N/A</v>
          </cell>
        </row>
        <row r="21">
          <cell r="Q21" t="e">
            <v>#N/A</v>
          </cell>
          <cell r="T21" t="e">
            <v>#N/A</v>
          </cell>
          <cell r="V21" t="e">
            <v>#N/A</v>
          </cell>
          <cell r="W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>
            <v>0</v>
          </cell>
          <cell r="AG21">
            <v>0</v>
          </cell>
          <cell r="AH21">
            <v>0</v>
          </cell>
          <cell r="AI21" t="e">
            <v>#N/A</v>
          </cell>
          <cell r="AL21" t="e">
            <v>#N/A</v>
          </cell>
          <cell r="AM21" t="e">
            <v>#N/A</v>
          </cell>
          <cell r="AN21" t="e">
            <v>#N/A</v>
          </cell>
          <cell r="AP21" t="e">
            <v>#N/A</v>
          </cell>
          <cell r="AQ21" t="e">
            <v>#N/A</v>
          </cell>
          <cell r="AR21" t="e">
            <v>#N/A</v>
          </cell>
        </row>
        <row r="22">
          <cell r="Q22" t="e">
            <v>#N/A</v>
          </cell>
          <cell r="T22" t="e">
            <v>#N/A</v>
          </cell>
          <cell r="V22" t="e">
            <v>#N/A</v>
          </cell>
          <cell r="W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>
            <v>0</v>
          </cell>
          <cell r="AG22">
            <v>0</v>
          </cell>
          <cell r="AH22">
            <v>0</v>
          </cell>
          <cell r="AI22" t="e">
            <v>#N/A</v>
          </cell>
          <cell r="AL22" t="e">
            <v>#N/A</v>
          </cell>
          <cell r="AM22" t="e">
            <v>#N/A</v>
          </cell>
          <cell r="AN22" t="e">
            <v>#N/A</v>
          </cell>
          <cell r="AP22" t="e">
            <v>#N/A</v>
          </cell>
          <cell r="AQ22" t="e">
            <v>#N/A</v>
          </cell>
          <cell r="AR22" t="e">
            <v>#N/A</v>
          </cell>
        </row>
        <row r="23">
          <cell r="Q23" t="e">
            <v>#N/A</v>
          </cell>
          <cell r="T23" t="e">
            <v>#N/A</v>
          </cell>
          <cell r="V23" t="e">
            <v>#N/A</v>
          </cell>
          <cell r="W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>
            <v>0</v>
          </cell>
          <cell r="AG23">
            <v>0</v>
          </cell>
          <cell r="AH23">
            <v>0</v>
          </cell>
          <cell r="AI23" t="e">
            <v>#N/A</v>
          </cell>
          <cell r="AL23" t="e">
            <v>#N/A</v>
          </cell>
          <cell r="AM23" t="e">
            <v>#N/A</v>
          </cell>
          <cell r="AN23" t="e">
            <v>#N/A</v>
          </cell>
          <cell r="AP23" t="e">
            <v>#N/A</v>
          </cell>
          <cell r="AQ23" t="e">
            <v>#N/A</v>
          </cell>
          <cell r="AR23" t="e">
            <v>#N/A</v>
          </cell>
        </row>
        <row r="24">
          <cell r="Q24" t="e">
            <v>#N/A</v>
          </cell>
          <cell r="T24" t="e">
            <v>#N/A</v>
          </cell>
          <cell r="V24" t="e">
            <v>#N/A</v>
          </cell>
          <cell r="W24" t="e">
            <v>#N/A</v>
          </cell>
          <cell r="Y24" t="e">
            <v>#N/A</v>
          </cell>
          <cell r="Z24" t="e">
            <v>#N/A</v>
          </cell>
          <cell r="AA24" t="e">
            <v>#N/A</v>
          </cell>
          <cell r="AB24" t="e">
            <v>#N/A</v>
          </cell>
          <cell r="AC24" t="e">
            <v>#N/A</v>
          </cell>
          <cell r="AD24">
            <v>0</v>
          </cell>
          <cell r="AG24">
            <v>0</v>
          </cell>
          <cell r="AH24">
            <v>0</v>
          </cell>
          <cell r="AI24" t="e">
            <v>#N/A</v>
          </cell>
          <cell r="AL24" t="e">
            <v>#N/A</v>
          </cell>
          <cell r="AM24" t="e">
            <v>#N/A</v>
          </cell>
          <cell r="AN24" t="e">
            <v>#N/A</v>
          </cell>
          <cell r="AP24" t="e">
            <v>#N/A</v>
          </cell>
          <cell r="AQ24" t="e">
            <v>#N/A</v>
          </cell>
          <cell r="AR24" t="e">
            <v>#N/A</v>
          </cell>
        </row>
        <row r="25">
          <cell r="Q25" t="e">
            <v>#N/A</v>
          </cell>
          <cell r="T25" t="e">
            <v>#N/A</v>
          </cell>
          <cell r="V25" t="e">
            <v>#N/A</v>
          </cell>
          <cell r="W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>
            <v>0</v>
          </cell>
          <cell r="AG25">
            <v>0</v>
          </cell>
          <cell r="AH25">
            <v>0</v>
          </cell>
          <cell r="AI25" t="e">
            <v>#N/A</v>
          </cell>
          <cell r="AL25" t="e">
            <v>#N/A</v>
          </cell>
          <cell r="AM25" t="e">
            <v>#N/A</v>
          </cell>
          <cell r="AN25" t="e">
            <v>#N/A</v>
          </cell>
          <cell r="AP25" t="e">
            <v>#N/A</v>
          </cell>
          <cell r="AQ25" t="e">
            <v>#N/A</v>
          </cell>
          <cell r="AR25" t="e">
            <v>#N/A</v>
          </cell>
        </row>
        <row r="26">
          <cell r="Q26" t="e">
            <v>#N/A</v>
          </cell>
          <cell r="T26" t="e">
            <v>#N/A</v>
          </cell>
          <cell r="V26" t="e">
            <v>#N/A</v>
          </cell>
          <cell r="W26" t="e">
            <v>#N/A</v>
          </cell>
          <cell r="Y26" t="e">
            <v>#N/A</v>
          </cell>
          <cell r="Z26" t="e">
            <v>#N/A</v>
          </cell>
          <cell r="AA26" t="e">
            <v>#N/A</v>
          </cell>
          <cell r="AB26" t="e">
            <v>#N/A</v>
          </cell>
          <cell r="AC26" t="e">
            <v>#N/A</v>
          </cell>
          <cell r="AD26">
            <v>0</v>
          </cell>
          <cell r="AG26">
            <v>0</v>
          </cell>
          <cell r="AH26">
            <v>0</v>
          </cell>
          <cell r="AI26" t="e">
            <v>#N/A</v>
          </cell>
          <cell r="AL26" t="e">
            <v>#N/A</v>
          </cell>
          <cell r="AM26" t="e">
            <v>#N/A</v>
          </cell>
          <cell r="AN26" t="e">
            <v>#N/A</v>
          </cell>
          <cell r="AP26" t="e">
            <v>#N/A</v>
          </cell>
          <cell r="AQ26" t="e">
            <v>#N/A</v>
          </cell>
          <cell r="AR26" t="e">
            <v>#N/A</v>
          </cell>
        </row>
        <row r="27">
          <cell r="Q27" t="e">
            <v>#N/A</v>
          </cell>
          <cell r="T27" t="e">
            <v>#N/A</v>
          </cell>
          <cell r="V27" t="e">
            <v>#N/A</v>
          </cell>
          <cell r="W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>
            <v>0</v>
          </cell>
          <cell r="AG27">
            <v>0</v>
          </cell>
          <cell r="AH27">
            <v>0</v>
          </cell>
          <cell r="AI27" t="e">
            <v>#N/A</v>
          </cell>
          <cell r="AL27" t="e">
            <v>#N/A</v>
          </cell>
          <cell r="AM27" t="e">
            <v>#N/A</v>
          </cell>
          <cell r="AN27" t="e">
            <v>#N/A</v>
          </cell>
          <cell r="AP27" t="e">
            <v>#N/A</v>
          </cell>
          <cell r="AQ27" t="e">
            <v>#N/A</v>
          </cell>
          <cell r="AR27" t="e">
            <v>#N/A</v>
          </cell>
        </row>
        <row r="28">
          <cell r="Q28" t="e">
            <v>#N/A</v>
          </cell>
          <cell r="T28" t="e">
            <v>#N/A</v>
          </cell>
          <cell r="V28" t="e">
            <v>#N/A</v>
          </cell>
          <cell r="W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e">
            <v>#N/A</v>
          </cell>
          <cell r="AC28" t="e">
            <v>#N/A</v>
          </cell>
          <cell r="AD28">
            <v>0</v>
          </cell>
          <cell r="AG28">
            <v>0</v>
          </cell>
          <cell r="AH28">
            <v>0</v>
          </cell>
          <cell r="AI28" t="e">
            <v>#N/A</v>
          </cell>
          <cell r="AL28" t="e">
            <v>#N/A</v>
          </cell>
          <cell r="AM28" t="e">
            <v>#N/A</v>
          </cell>
          <cell r="AN28" t="e">
            <v>#N/A</v>
          </cell>
          <cell r="AP28" t="e">
            <v>#N/A</v>
          </cell>
          <cell r="AQ28" t="e">
            <v>#N/A</v>
          </cell>
          <cell r="AR28" t="e">
            <v>#N/A</v>
          </cell>
        </row>
        <row r="29">
          <cell r="Q29" t="e">
            <v>#N/A</v>
          </cell>
          <cell r="T29" t="e">
            <v>#N/A</v>
          </cell>
          <cell r="V29" t="e">
            <v>#N/A</v>
          </cell>
          <cell r="W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>
            <v>0</v>
          </cell>
          <cell r="AG29">
            <v>0</v>
          </cell>
          <cell r="AH29">
            <v>0</v>
          </cell>
          <cell r="AI29" t="e">
            <v>#N/A</v>
          </cell>
          <cell r="AL29" t="e">
            <v>#N/A</v>
          </cell>
          <cell r="AM29" t="e">
            <v>#N/A</v>
          </cell>
          <cell r="AN29" t="e">
            <v>#N/A</v>
          </cell>
          <cell r="AP29" t="e">
            <v>#N/A</v>
          </cell>
          <cell r="AQ29" t="e">
            <v>#N/A</v>
          </cell>
          <cell r="AR29" t="e">
            <v>#N/A</v>
          </cell>
        </row>
        <row r="30">
          <cell r="Q30" t="e">
            <v>#N/A</v>
          </cell>
          <cell r="T30" t="e">
            <v>#N/A</v>
          </cell>
          <cell r="V30" t="e">
            <v>#N/A</v>
          </cell>
          <cell r="W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>
            <v>0</v>
          </cell>
          <cell r="AG30">
            <v>0</v>
          </cell>
          <cell r="AH30">
            <v>0</v>
          </cell>
          <cell r="AI30" t="e">
            <v>#N/A</v>
          </cell>
          <cell r="AL30" t="e">
            <v>#N/A</v>
          </cell>
          <cell r="AM30" t="e">
            <v>#N/A</v>
          </cell>
          <cell r="AN30" t="e">
            <v>#N/A</v>
          </cell>
          <cell r="AP30" t="e">
            <v>#N/A</v>
          </cell>
          <cell r="AQ30" t="e">
            <v>#N/A</v>
          </cell>
          <cell r="AR30" t="e">
            <v>#N/A</v>
          </cell>
        </row>
        <row r="31">
          <cell r="Q31" t="e">
            <v>#N/A</v>
          </cell>
          <cell r="T31" t="e">
            <v>#N/A</v>
          </cell>
          <cell r="V31" t="e">
            <v>#N/A</v>
          </cell>
          <cell r="W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>
            <v>0</v>
          </cell>
          <cell r="AG31">
            <v>0</v>
          </cell>
          <cell r="AH31">
            <v>0</v>
          </cell>
          <cell r="AI31" t="e">
            <v>#N/A</v>
          </cell>
          <cell r="AL31" t="e">
            <v>#N/A</v>
          </cell>
          <cell r="AM31" t="e">
            <v>#N/A</v>
          </cell>
          <cell r="AN31" t="e">
            <v>#N/A</v>
          </cell>
          <cell r="AP31" t="e">
            <v>#N/A</v>
          </cell>
          <cell r="AQ31" t="e">
            <v>#N/A</v>
          </cell>
          <cell r="AR31" t="e">
            <v>#N/A</v>
          </cell>
        </row>
        <row r="32">
          <cell r="Q32" t="e">
            <v>#N/A</v>
          </cell>
          <cell r="T32" t="e">
            <v>#N/A</v>
          </cell>
          <cell r="V32" t="e">
            <v>#N/A</v>
          </cell>
          <cell r="W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>
            <v>0</v>
          </cell>
          <cell r="AG32">
            <v>0</v>
          </cell>
          <cell r="AH32">
            <v>0</v>
          </cell>
          <cell r="AI32" t="e">
            <v>#N/A</v>
          </cell>
          <cell r="AL32" t="e">
            <v>#N/A</v>
          </cell>
          <cell r="AM32" t="e">
            <v>#N/A</v>
          </cell>
          <cell r="AN32" t="e">
            <v>#N/A</v>
          </cell>
          <cell r="AP32" t="e">
            <v>#N/A</v>
          </cell>
          <cell r="AQ32" t="e">
            <v>#N/A</v>
          </cell>
          <cell r="AR32" t="e">
            <v>#N/A</v>
          </cell>
        </row>
        <row r="33">
          <cell r="Q33" t="e">
            <v>#N/A</v>
          </cell>
          <cell r="T33" t="e">
            <v>#N/A</v>
          </cell>
          <cell r="V33" t="e">
            <v>#N/A</v>
          </cell>
          <cell r="W33" t="e">
            <v>#N/A</v>
          </cell>
          <cell r="Y33" t="e">
            <v>#N/A</v>
          </cell>
          <cell r="Z33" t="e">
            <v>#N/A</v>
          </cell>
          <cell r="AA33" t="e">
            <v>#N/A</v>
          </cell>
          <cell r="AB33" t="e">
            <v>#N/A</v>
          </cell>
          <cell r="AC33" t="e">
            <v>#N/A</v>
          </cell>
          <cell r="AD33">
            <v>0</v>
          </cell>
          <cell r="AG33">
            <v>0</v>
          </cell>
          <cell r="AH33">
            <v>0</v>
          </cell>
          <cell r="AI33" t="e">
            <v>#N/A</v>
          </cell>
          <cell r="AL33" t="e">
            <v>#N/A</v>
          </cell>
          <cell r="AM33" t="e">
            <v>#N/A</v>
          </cell>
          <cell r="AN33" t="e">
            <v>#N/A</v>
          </cell>
          <cell r="AP33" t="e">
            <v>#N/A</v>
          </cell>
          <cell r="AQ33" t="e">
            <v>#N/A</v>
          </cell>
          <cell r="AR33" t="e">
            <v>#N/A</v>
          </cell>
        </row>
        <row r="34">
          <cell r="Q34" t="e">
            <v>#N/A</v>
          </cell>
          <cell r="T34" t="e">
            <v>#N/A</v>
          </cell>
          <cell r="V34" t="e">
            <v>#N/A</v>
          </cell>
          <cell r="W34" t="e">
            <v>#N/A</v>
          </cell>
          <cell r="Y34" t="e">
            <v>#N/A</v>
          </cell>
          <cell r="Z34" t="e">
            <v>#N/A</v>
          </cell>
          <cell r="AA34" t="e">
            <v>#N/A</v>
          </cell>
          <cell r="AB34" t="e">
            <v>#N/A</v>
          </cell>
          <cell r="AC34" t="e">
            <v>#N/A</v>
          </cell>
          <cell r="AD34">
            <v>0</v>
          </cell>
          <cell r="AG34">
            <v>0</v>
          </cell>
          <cell r="AH34">
            <v>0</v>
          </cell>
          <cell r="AI34" t="e">
            <v>#N/A</v>
          </cell>
          <cell r="AL34" t="e">
            <v>#N/A</v>
          </cell>
          <cell r="AM34" t="e">
            <v>#N/A</v>
          </cell>
          <cell r="AN34" t="e">
            <v>#N/A</v>
          </cell>
          <cell r="AP34" t="e">
            <v>#N/A</v>
          </cell>
          <cell r="AQ34" t="e">
            <v>#N/A</v>
          </cell>
          <cell r="AR34" t="e">
            <v>#N/A</v>
          </cell>
        </row>
        <row r="35">
          <cell r="Q35" t="e">
            <v>#N/A</v>
          </cell>
          <cell r="T35" t="e">
            <v>#N/A</v>
          </cell>
          <cell r="V35" t="e">
            <v>#N/A</v>
          </cell>
          <cell r="W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>
            <v>0</v>
          </cell>
          <cell r="AG35">
            <v>0</v>
          </cell>
          <cell r="AH35">
            <v>0</v>
          </cell>
          <cell r="AI35" t="e">
            <v>#N/A</v>
          </cell>
          <cell r="AL35" t="e">
            <v>#N/A</v>
          </cell>
          <cell r="AM35" t="e">
            <v>#N/A</v>
          </cell>
          <cell r="AN35" t="e">
            <v>#N/A</v>
          </cell>
          <cell r="AP35" t="e">
            <v>#N/A</v>
          </cell>
          <cell r="AQ35" t="e">
            <v>#N/A</v>
          </cell>
          <cell r="AR35" t="e">
            <v>#N/A</v>
          </cell>
        </row>
        <row r="36">
          <cell r="Q36" t="e">
            <v>#N/A</v>
          </cell>
          <cell r="T36" t="e">
            <v>#N/A</v>
          </cell>
          <cell r="V36" t="e">
            <v>#N/A</v>
          </cell>
          <cell r="W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>
            <v>0</v>
          </cell>
          <cell r="AG36">
            <v>0</v>
          </cell>
          <cell r="AH36">
            <v>0</v>
          </cell>
          <cell r="AI36" t="e">
            <v>#N/A</v>
          </cell>
          <cell r="AL36" t="e">
            <v>#N/A</v>
          </cell>
          <cell r="AM36" t="e">
            <v>#N/A</v>
          </cell>
          <cell r="AN36" t="e">
            <v>#N/A</v>
          </cell>
          <cell r="AP36" t="e">
            <v>#N/A</v>
          </cell>
          <cell r="AQ36" t="e">
            <v>#N/A</v>
          </cell>
          <cell r="AR36" t="e">
            <v>#N/A</v>
          </cell>
        </row>
        <row r="37">
          <cell r="Q37" t="e">
            <v>#N/A</v>
          </cell>
          <cell r="T37" t="e">
            <v>#N/A</v>
          </cell>
          <cell r="V37" t="e">
            <v>#N/A</v>
          </cell>
          <cell r="W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>
            <v>0</v>
          </cell>
          <cell r="AG37">
            <v>0</v>
          </cell>
          <cell r="AH37">
            <v>0</v>
          </cell>
          <cell r="AI37" t="e">
            <v>#N/A</v>
          </cell>
          <cell r="AL37" t="e">
            <v>#N/A</v>
          </cell>
          <cell r="AM37" t="e">
            <v>#N/A</v>
          </cell>
          <cell r="AN37" t="e">
            <v>#N/A</v>
          </cell>
          <cell r="AP37" t="e">
            <v>#N/A</v>
          </cell>
          <cell r="AQ37" t="e">
            <v>#N/A</v>
          </cell>
          <cell r="AR37" t="e">
            <v>#N/A</v>
          </cell>
        </row>
        <row r="38">
          <cell r="Q38" t="e">
            <v>#N/A</v>
          </cell>
          <cell r="T38" t="e">
            <v>#N/A</v>
          </cell>
          <cell r="V38" t="e">
            <v>#N/A</v>
          </cell>
          <cell r="W38" t="e">
            <v>#N/A</v>
          </cell>
          <cell r="Y38" t="e">
            <v>#N/A</v>
          </cell>
          <cell r="Z38" t="e">
            <v>#N/A</v>
          </cell>
          <cell r="AA38" t="e">
            <v>#N/A</v>
          </cell>
          <cell r="AB38" t="e">
            <v>#N/A</v>
          </cell>
          <cell r="AC38" t="e">
            <v>#N/A</v>
          </cell>
          <cell r="AD38">
            <v>0</v>
          </cell>
          <cell r="AG38">
            <v>0</v>
          </cell>
          <cell r="AH38">
            <v>0</v>
          </cell>
          <cell r="AI38" t="e">
            <v>#N/A</v>
          </cell>
          <cell r="AL38" t="e">
            <v>#N/A</v>
          </cell>
          <cell r="AM38" t="e">
            <v>#N/A</v>
          </cell>
          <cell r="AN38" t="e">
            <v>#N/A</v>
          </cell>
          <cell r="AP38" t="e">
            <v>#N/A</v>
          </cell>
          <cell r="AQ38" t="e">
            <v>#N/A</v>
          </cell>
          <cell r="AR38" t="e">
            <v>#N/A</v>
          </cell>
        </row>
        <row r="39">
          <cell r="Q39" t="e">
            <v>#N/A</v>
          </cell>
          <cell r="T39" t="e">
            <v>#N/A</v>
          </cell>
          <cell r="V39" t="e">
            <v>#N/A</v>
          </cell>
          <cell r="W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>
            <v>0</v>
          </cell>
          <cell r="AG39">
            <v>0</v>
          </cell>
          <cell r="AH39">
            <v>0</v>
          </cell>
          <cell r="AI39" t="e">
            <v>#N/A</v>
          </cell>
          <cell r="AL39" t="e">
            <v>#N/A</v>
          </cell>
          <cell r="AM39" t="e">
            <v>#N/A</v>
          </cell>
          <cell r="AN39" t="e">
            <v>#N/A</v>
          </cell>
          <cell r="AP39" t="e">
            <v>#N/A</v>
          </cell>
          <cell r="AQ39" t="e">
            <v>#N/A</v>
          </cell>
          <cell r="AR39" t="e">
            <v>#N/A</v>
          </cell>
        </row>
        <row r="40">
          <cell r="Q40" t="e">
            <v>#N/A</v>
          </cell>
          <cell r="T40" t="e">
            <v>#N/A</v>
          </cell>
          <cell r="V40" t="e">
            <v>#N/A</v>
          </cell>
          <cell r="W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>
            <v>0</v>
          </cell>
          <cell r="AG40">
            <v>0</v>
          </cell>
          <cell r="AH40">
            <v>0</v>
          </cell>
          <cell r="AI40" t="e">
            <v>#N/A</v>
          </cell>
          <cell r="AL40" t="e">
            <v>#N/A</v>
          </cell>
          <cell r="AM40" t="e">
            <v>#N/A</v>
          </cell>
          <cell r="AN40" t="e">
            <v>#N/A</v>
          </cell>
          <cell r="AP40" t="e">
            <v>#N/A</v>
          </cell>
          <cell r="AQ40" t="e">
            <v>#N/A</v>
          </cell>
          <cell r="AR40" t="e">
            <v>#N/A</v>
          </cell>
        </row>
        <row r="41">
          <cell r="Q41" t="e">
            <v>#N/A</v>
          </cell>
          <cell r="T41" t="e">
            <v>#N/A</v>
          </cell>
          <cell r="V41" t="e">
            <v>#N/A</v>
          </cell>
          <cell r="W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>
            <v>0</v>
          </cell>
          <cell r="AG41">
            <v>0</v>
          </cell>
          <cell r="AH41">
            <v>0</v>
          </cell>
          <cell r="AI41" t="e">
            <v>#N/A</v>
          </cell>
          <cell r="AL41" t="e">
            <v>#N/A</v>
          </cell>
          <cell r="AM41" t="e">
            <v>#N/A</v>
          </cell>
          <cell r="AN41" t="e">
            <v>#N/A</v>
          </cell>
          <cell r="AP41" t="e">
            <v>#N/A</v>
          </cell>
          <cell r="AQ41" t="e">
            <v>#N/A</v>
          </cell>
          <cell r="AR41" t="e">
            <v>#N/A</v>
          </cell>
        </row>
        <row r="42">
          <cell r="Q42" t="e">
            <v>#N/A</v>
          </cell>
          <cell r="T42" t="e">
            <v>#N/A</v>
          </cell>
          <cell r="V42" t="e">
            <v>#N/A</v>
          </cell>
          <cell r="W42" t="e">
            <v>#N/A</v>
          </cell>
          <cell r="Y42" t="e">
            <v>#N/A</v>
          </cell>
          <cell r="Z42" t="e">
            <v>#N/A</v>
          </cell>
          <cell r="AA42" t="e">
            <v>#N/A</v>
          </cell>
          <cell r="AB42" t="e">
            <v>#N/A</v>
          </cell>
          <cell r="AC42" t="e">
            <v>#N/A</v>
          </cell>
          <cell r="AD42">
            <v>0</v>
          </cell>
          <cell r="AG42">
            <v>0</v>
          </cell>
          <cell r="AH42">
            <v>0</v>
          </cell>
          <cell r="AI42" t="e">
            <v>#N/A</v>
          </cell>
          <cell r="AL42" t="e">
            <v>#N/A</v>
          </cell>
          <cell r="AM42" t="e">
            <v>#N/A</v>
          </cell>
          <cell r="AN42" t="e">
            <v>#N/A</v>
          </cell>
          <cell r="AP42" t="e">
            <v>#N/A</v>
          </cell>
          <cell r="AQ42" t="e">
            <v>#N/A</v>
          </cell>
          <cell r="AR42" t="e">
            <v>#N/A</v>
          </cell>
        </row>
        <row r="43">
          <cell r="Q43" t="e">
            <v>#N/A</v>
          </cell>
          <cell r="T43" t="e">
            <v>#N/A</v>
          </cell>
          <cell r="V43" t="e">
            <v>#N/A</v>
          </cell>
          <cell r="W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>
            <v>0</v>
          </cell>
          <cell r="AG43">
            <v>0</v>
          </cell>
          <cell r="AH43">
            <v>0</v>
          </cell>
          <cell r="AI43" t="e">
            <v>#N/A</v>
          </cell>
          <cell r="AL43" t="e">
            <v>#N/A</v>
          </cell>
          <cell r="AM43" t="e">
            <v>#N/A</v>
          </cell>
          <cell r="AN43" t="e">
            <v>#N/A</v>
          </cell>
          <cell r="AP43" t="e">
            <v>#N/A</v>
          </cell>
          <cell r="AQ43" t="e">
            <v>#N/A</v>
          </cell>
          <cell r="AR43" t="e">
            <v>#N/A</v>
          </cell>
        </row>
        <row r="44">
          <cell r="Q44" t="e">
            <v>#N/A</v>
          </cell>
          <cell r="T44" t="e">
            <v>#N/A</v>
          </cell>
          <cell r="V44" t="e">
            <v>#N/A</v>
          </cell>
          <cell r="W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>
            <v>0</v>
          </cell>
          <cell r="AG44">
            <v>0</v>
          </cell>
          <cell r="AH44">
            <v>0</v>
          </cell>
          <cell r="AI44" t="e">
            <v>#N/A</v>
          </cell>
          <cell r="AL44" t="e">
            <v>#N/A</v>
          </cell>
          <cell r="AM44" t="e">
            <v>#N/A</v>
          </cell>
          <cell r="AN44" t="e">
            <v>#N/A</v>
          </cell>
          <cell r="AP44" t="e">
            <v>#N/A</v>
          </cell>
          <cell r="AQ44" t="e">
            <v>#N/A</v>
          </cell>
          <cell r="AR44" t="e">
            <v>#N/A</v>
          </cell>
        </row>
        <row r="45">
          <cell r="Q45" t="e">
            <v>#N/A</v>
          </cell>
          <cell r="T45" t="e">
            <v>#N/A</v>
          </cell>
          <cell r="V45" t="e">
            <v>#N/A</v>
          </cell>
          <cell r="W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>
            <v>0</v>
          </cell>
          <cell r="AG45">
            <v>0</v>
          </cell>
          <cell r="AH45">
            <v>0</v>
          </cell>
          <cell r="AI45" t="e">
            <v>#N/A</v>
          </cell>
          <cell r="AL45" t="e">
            <v>#N/A</v>
          </cell>
          <cell r="AM45" t="e">
            <v>#N/A</v>
          </cell>
          <cell r="AN45" t="e">
            <v>#N/A</v>
          </cell>
          <cell r="AP45" t="e">
            <v>#N/A</v>
          </cell>
          <cell r="AQ45" t="e">
            <v>#N/A</v>
          </cell>
          <cell r="AR45" t="e">
            <v>#N/A</v>
          </cell>
        </row>
        <row r="46">
          <cell r="Q46" t="e">
            <v>#N/A</v>
          </cell>
          <cell r="T46" t="e">
            <v>#N/A</v>
          </cell>
          <cell r="V46" t="e">
            <v>#N/A</v>
          </cell>
          <cell r="W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>
            <v>0</v>
          </cell>
          <cell r="AG46">
            <v>0</v>
          </cell>
          <cell r="AH46">
            <v>0</v>
          </cell>
          <cell r="AI46" t="e">
            <v>#N/A</v>
          </cell>
          <cell r="AL46" t="e">
            <v>#N/A</v>
          </cell>
          <cell r="AM46" t="e">
            <v>#N/A</v>
          </cell>
          <cell r="AN46" t="e">
            <v>#N/A</v>
          </cell>
          <cell r="AP46" t="e">
            <v>#N/A</v>
          </cell>
          <cell r="AQ46" t="e">
            <v>#N/A</v>
          </cell>
          <cell r="AR46" t="e">
            <v>#N/A</v>
          </cell>
        </row>
        <row r="47">
          <cell r="Q47" t="e">
            <v>#N/A</v>
          </cell>
          <cell r="T47" t="e">
            <v>#N/A</v>
          </cell>
          <cell r="V47" t="e">
            <v>#N/A</v>
          </cell>
          <cell r="W47" t="e">
            <v>#N/A</v>
          </cell>
          <cell r="Y47" t="e">
            <v>#N/A</v>
          </cell>
          <cell r="Z47" t="e">
            <v>#N/A</v>
          </cell>
          <cell r="AA47" t="e">
            <v>#N/A</v>
          </cell>
          <cell r="AB47" t="e">
            <v>#N/A</v>
          </cell>
          <cell r="AC47" t="e">
            <v>#N/A</v>
          </cell>
          <cell r="AD47">
            <v>0</v>
          </cell>
          <cell r="AG47">
            <v>0</v>
          </cell>
          <cell r="AH47">
            <v>0</v>
          </cell>
          <cell r="AI47" t="e">
            <v>#N/A</v>
          </cell>
          <cell r="AL47" t="e">
            <v>#N/A</v>
          </cell>
          <cell r="AM47" t="e">
            <v>#N/A</v>
          </cell>
          <cell r="AN47" t="e">
            <v>#N/A</v>
          </cell>
          <cell r="AP47" t="e">
            <v>#N/A</v>
          </cell>
          <cell r="AQ47" t="e">
            <v>#N/A</v>
          </cell>
          <cell r="AR47" t="e">
            <v>#N/A</v>
          </cell>
        </row>
        <row r="48">
          <cell r="Q48" t="e">
            <v>#N/A</v>
          </cell>
          <cell r="T48" t="e">
            <v>#N/A</v>
          </cell>
          <cell r="V48" t="e">
            <v>#N/A</v>
          </cell>
          <cell r="W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>
            <v>0</v>
          </cell>
          <cell r="AG48">
            <v>0</v>
          </cell>
          <cell r="AH48">
            <v>0</v>
          </cell>
          <cell r="AI48" t="e">
            <v>#N/A</v>
          </cell>
          <cell r="AL48" t="e">
            <v>#N/A</v>
          </cell>
          <cell r="AM48" t="e">
            <v>#N/A</v>
          </cell>
          <cell r="AN48" t="e">
            <v>#N/A</v>
          </cell>
          <cell r="AP48" t="e">
            <v>#N/A</v>
          </cell>
          <cell r="AQ48" t="e">
            <v>#N/A</v>
          </cell>
          <cell r="AR48" t="e">
            <v>#N/A</v>
          </cell>
        </row>
        <row r="49">
          <cell r="Q49" t="e">
            <v>#N/A</v>
          </cell>
          <cell r="T49" t="e">
            <v>#N/A</v>
          </cell>
          <cell r="V49" t="e">
            <v>#N/A</v>
          </cell>
          <cell r="W49" t="e">
            <v>#N/A</v>
          </cell>
          <cell r="Y49" t="e">
            <v>#N/A</v>
          </cell>
          <cell r="Z49" t="e">
            <v>#N/A</v>
          </cell>
          <cell r="AA49" t="e">
            <v>#N/A</v>
          </cell>
          <cell r="AB49" t="e">
            <v>#N/A</v>
          </cell>
          <cell r="AC49" t="e">
            <v>#N/A</v>
          </cell>
          <cell r="AD49">
            <v>0</v>
          </cell>
          <cell r="AG49">
            <v>0</v>
          </cell>
          <cell r="AH49">
            <v>0</v>
          </cell>
          <cell r="AI49" t="e">
            <v>#N/A</v>
          </cell>
          <cell r="AL49" t="e">
            <v>#N/A</v>
          </cell>
          <cell r="AM49" t="e">
            <v>#N/A</v>
          </cell>
          <cell r="AN49" t="e">
            <v>#N/A</v>
          </cell>
          <cell r="AP49" t="e">
            <v>#N/A</v>
          </cell>
          <cell r="AQ49" t="e">
            <v>#N/A</v>
          </cell>
          <cell r="AR49" t="e">
            <v>#N/A</v>
          </cell>
        </row>
        <row r="50">
          <cell r="Q50" t="e">
            <v>#N/A</v>
          </cell>
          <cell r="T50" t="e">
            <v>#N/A</v>
          </cell>
          <cell r="V50" t="e">
            <v>#N/A</v>
          </cell>
          <cell r="W50" t="e">
            <v>#N/A</v>
          </cell>
          <cell r="Y50" t="e">
            <v>#N/A</v>
          </cell>
          <cell r="Z50" t="e">
            <v>#N/A</v>
          </cell>
          <cell r="AA50" t="e">
            <v>#N/A</v>
          </cell>
          <cell r="AB50" t="e">
            <v>#N/A</v>
          </cell>
          <cell r="AC50" t="e">
            <v>#N/A</v>
          </cell>
          <cell r="AD50">
            <v>0</v>
          </cell>
          <cell r="AG50">
            <v>0</v>
          </cell>
          <cell r="AH50">
            <v>0</v>
          </cell>
          <cell r="AI50" t="e">
            <v>#N/A</v>
          </cell>
          <cell r="AL50" t="e">
            <v>#N/A</v>
          </cell>
          <cell r="AM50" t="e">
            <v>#N/A</v>
          </cell>
          <cell r="AN50" t="e">
            <v>#N/A</v>
          </cell>
          <cell r="AP50" t="e">
            <v>#N/A</v>
          </cell>
          <cell r="AQ50" t="e">
            <v>#N/A</v>
          </cell>
          <cell r="AR50" t="e">
            <v>#N/A</v>
          </cell>
        </row>
        <row r="51">
          <cell r="Q51" t="e">
            <v>#N/A</v>
          </cell>
          <cell r="T51" t="e">
            <v>#N/A</v>
          </cell>
          <cell r="V51" t="e">
            <v>#N/A</v>
          </cell>
          <cell r="W51" t="e">
            <v>#N/A</v>
          </cell>
          <cell r="Y51" t="e">
            <v>#N/A</v>
          </cell>
          <cell r="Z51" t="e">
            <v>#N/A</v>
          </cell>
          <cell r="AA51" t="e">
            <v>#N/A</v>
          </cell>
          <cell r="AB51" t="e">
            <v>#N/A</v>
          </cell>
          <cell r="AC51" t="e">
            <v>#N/A</v>
          </cell>
          <cell r="AD51">
            <v>0</v>
          </cell>
          <cell r="AG51">
            <v>0</v>
          </cell>
          <cell r="AH51">
            <v>0</v>
          </cell>
          <cell r="AI51" t="e">
            <v>#N/A</v>
          </cell>
          <cell r="AL51" t="e">
            <v>#N/A</v>
          </cell>
          <cell r="AM51" t="e">
            <v>#N/A</v>
          </cell>
          <cell r="AN51" t="e">
            <v>#N/A</v>
          </cell>
          <cell r="AP51" t="e">
            <v>#N/A</v>
          </cell>
          <cell r="AQ51" t="e">
            <v>#N/A</v>
          </cell>
          <cell r="AR51" t="e">
            <v>#N/A</v>
          </cell>
        </row>
        <row r="52">
          <cell r="Q52" t="e">
            <v>#N/A</v>
          </cell>
          <cell r="T52" t="e">
            <v>#N/A</v>
          </cell>
          <cell r="V52" t="e">
            <v>#N/A</v>
          </cell>
          <cell r="W52" t="e">
            <v>#N/A</v>
          </cell>
          <cell r="Y52" t="e">
            <v>#N/A</v>
          </cell>
          <cell r="Z52" t="e">
            <v>#N/A</v>
          </cell>
          <cell r="AA52" t="e">
            <v>#N/A</v>
          </cell>
          <cell r="AB52" t="e">
            <v>#N/A</v>
          </cell>
          <cell r="AC52" t="e">
            <v>#N/A</v>
          </cell>
          <cell r="AD52">
            <v>0</v>
          </cell>
          <cell r="AG52">
            <v>0</v>
          </cell>
          <cell r="AH52">
            <v>0</v>
          </cell>
          <cell r="AI52" t="e">
            <v>#N/A</v>
          </cell>
          <cell r="AL52" t="e">
            <v>#N/A</v>
          </cell>
          <cell r="AM52" t="e">
            <v>#N/A</v>
          </cell>
          <cell r="AN52" t="e">
            <v>#N/A</v>
          </cell>
          <cell r="AP52" t="e">
            <v>#N/A</v>
          </cell>
          <cell r="AQ52" t="e">
            <v>#N/A</v>
          </cell>
          <cell r="AR52" t="e">
            <v>#N/A</v>
          </cell>
        </row>
        <row r="53">
          <cell r="Q53" t="e">
            <v>#N/A</v>
          </cell>
          <cell r="T53" t="e">
            <v>#N/A</v>
          </cell>
          <cell r="V53" t="e">
            <v>#N/A</v>
          </cell>
          <cell r="W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>
            <v>0</v>
          </cell>
          <cell r="AG53">
            <v>0</v>
          </cell>
          <cell r="AH53">
            <v>0</v>
          </cell>
          <cell r="AI53" t="e">
            <v>#N/A</v>
          </cell>
          <cell r="AL53" t="e">
            <v>#N/A</v>
          </cell>
          <cell r="AM53" t="e">
            <v>#N/A</v>
          </cell>
          <cell r="AN53" t="e">
            <v>#N/A</v>
          </cell>
          <cell r="AP53" t="e">
            <v>#N/A</v>
          </cell>
          <cell r="AQ53" t="e">
            <v>#N/A</v>
          </cell>
          <cell r="AR53" t="e">
            <v>#N/A</v>
          </cell>
        </row>
        <row r="54">
          <cell r="Q54" t="e">
            <v>#N/A</v>
          </cell>
          <cell r="T54" t="e">
            <v>#N/A</v>
          </cell>
          <cell r="V54" t="e">
            <v>#N/A</v>
          </cell>
          <cell r="W54" t="e">
            <v>#N/A</v>
          </cell>
          <cell r="Y54" t="e">
            <v>#N/A</v>
          </cell>
          <cell r="Z54" t="e">
            <v>#N/A</v>
          </cell>
          <cell r="AA54" t="e">
            <v>#N/A</v>
          </cell>
          <cell r="AB54" t="e">
            <v>#N/A</v>
          </cell>
          <cell r="AC54" t="e">
            <v>#N/A</v>
          </cell>
          <cell r="AD54">
            <v>0</v>
          </cell>
          <cell r="AG54">
            <v>0</v>
          </cell>
          <cell r="AH54">
            <v>0</v>
          </cell>
          <cell r="AI54" t="e">
            <v>#N/A</v>
          </cell>
          <cell r="AL54" t="e">
            <v>#N/A</v>
          </cell>
          <cell r="AM54" t="e">
            <v>#N/A</v>
          </cell>
          <cell r="AN54" t="e">
            <v>#N/A</v>
          </cell>
          <cell r="AP54" t="e">
            <v>#N/A</v>
          </cell>
          <cell r="AQ54" t="e">
            <v>#N/A</v>
          </cell>
          <cell r="AR54" t="e">
            <v>#N/A</v>
          </cell>
        </row>
        <row r="55">
          <cell r="Q55" t="e">
            <v>#N/A</v>
          </cell>
          <cell r="T55" t="e">
            <v>#N/A</v>
          </cell>
          <cell r="V55" t="e">
            <v>#N/A</v>
          </cell>
          <cell r="W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  <cell r="AB55" t="e">
            <v>#N/A</v>
          </cell>
          <cell r="AC55" t="e">
            <v>#N/A</v>
          </cell>
          <cell r="AD55">
            <v>0</v>
          </cell>
          <cell r="AG55">
            <v>0</v>
          </cell>
          <cell r="AH55">
            <v>0</v>
          </cell>
          <cell r="AI55" t="e">
            <v>#N/A</v>
          </cell>
          <cell r="AL55" t="e">
            <v>#N/A</v>
          </cell>
          <cell r="AM55" t="e">
            <v>#N/A</v>
          </cell>
          <cell r="AN55" t="e">
            <v>#N/A</v>
          </cell>
          <cell r="AP55" t="e">
            <v>#N/A</v>
          </cell>
          <cell r="AQ55" t="e">
            <v>#N/A</v>
          </cell>
          <cell r="AR55" t="e">
            <v>#N/A</v>
          </cell>
        </row>
        <row r="56">
          <cell r="Q56" t="e">
            <v>#N/A</v>
          </cell>
          <cell r="T56" t="e">
            <v>#N/A</v>
          </cell>
          <cell r="V56" t="e">
            <v>#N/A</v>
          </cell>
          <cell r="W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  <cell r="AB56" t="e">
            <v>#N/A</v>
          </cell>
          <cell r="AC56" t="e">
            <v>#N/A</v>
          </cell>
          <cell r="AD56">
            <v>0</v>
          </cell>
          <cell r="AG56">
            <v>0</v>
          </cell>
          <cell r="AH56">
            <v>0</v>
          </cell>
          <cell r="AI56" t="e">
            <v>#N/A</v>
          </cell>
          <cell r="AL56" t="e">
            <v>#N/A</v>
          </cell>
          <cell r="AM56" t="e">
            <v>#N/A</v>
          </cell>
          <cell r="AN56" t="e">
            <v>#N/A</v>
          </cell>
          <cell r="AP56" t="e">
            <v>#N/A</v>
          </cell>
          <cell r="AQ56" t="e">
            <v>#N/A</v>
          </cell>
          <cell r="AR56" t="e">
            <v>#N/A</v>
          </cell>
        </row>
        <row r="57">
          <cell r="Q57" t="e">
            <v>#N/A</v>
          </cell>
          <cell r="T57" t="e">
            <v>#N/A</v>
          </cell>
          <cell r="V57" t="e">
            <v>#N/A</v>
          </cell>
          <cell r="W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  <cell r="AB57" t="e">
            <v>#N/A</v>
          </cell>
          <cell r="AC57" t="e">
            <v>#N/A</v>
          </cell>
          <cell r="AD57">
            <v>0</v>
          </cell>
          <cell r="AG57">
            <v>0</v>
          </cell>
          <cell r="AH57">
            <v>0</v>
          </cell>
          <cell r="AI57" t="e">
            <v>#N/A</v>
          </cell>
          <cell r="AL57" t="e">
            <v>#N/A</v>
          </cell>
          <cell r="AM57" t="e">
            <v>#N/A</v>
          </cell>
          <cell r="AN57" t="e">
            <v>#N/A</v>
          </cell>
          <cell r="AP57" t="e">
            <v>#N/A</v>
          </cell>
          <cell r="AQ57" t="e">
            <v>#N/A</v>
          </cell>
          <cell r="AR57" t="e">
            <v>#N/A</v>
          </cell>
        </row>
        <row r="58">
          <cell r="Q58" t="e">
            <v>#N/A</v>
          </cell>
          <cell r="T58" t="e">
            <v>#N/A</v>
          </cell>
          <cell r="V58" t="e">
            <v>#N/A</v>
          </cell>
          <cell r="W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  <cell r="AB58" t="e">
            <v>#N/A</v>
          </cell>
          <cell r="AC58" t="e">
            <v>#N/A</v>
          </cell>
          <cell r="AD58">
            <v>0</v>
          </cell>
          <cell r="AG58">
            <v>0</v>
          </cell>
          <cell r="AH58">
            <v>0</v>
          </cell>
          <cell r="AI58" t="e">
            <v>#N/A</v>
          </cell>
          <cell r="AL58" t="e">
            <v>#N/A</v>
          </cell>
          <cell r="AM58" t="e">
            <v>#N/A</v>
          </cell>
          <cell r="AN58" t="e">
            <v>#N/A</v>
          </cell>
          <cell r="AP58" t="e">
            <v>#N/A</v>
          </cell>
          <cell r="AQ58" t="e">
            <v>#N/A</v>
          </cell>
          <cell r="AR58" t="e">
            <v>#N/A</v>
          </cell>
        </row>
        <row r="59">
          <cell r="Q59" t="e">
            <v>#N/A</v>
          </cell>
          <cell r="T59" t="e">
            <v>#N/A</v>
          </cell>
          <cell r="V59" t="e">
            <v>#N/A</v>
          </cell>
          <cell r="W59" t="e">
            <v>#N/A</v>
          </cell>
          <cell r="Y59" t="e">
            <v>#N/A</v>
          </cell>
          <cell r="Z59" t="e">
            <v>#N/A</v>
          </cell>
          <cell r="AA59" t="e">
            <v>#N/A</v>
          </cell>
          <cell r="AB59" t="e">
            <v>#N/A</v>
          </cell>
          <cell r="AC59" t="e">
            <v>#N/A</v>
          </cell>
          <cell r="AD59">
            <v>0</v>
          </cell>
          <cell r="AG59">
            <v>0</v>
          </cell>
          <cell r="AH59">
            <v>0</v>
          </cell>
          <cell r="AI59" t="e">
            <v>#N/A</v>
          </cell>
          <cell r="AL59" t="e">
            <v>#N/A</v>
          </cell>
          <cell r="AM59" t="e">
            <v>#N/A</v>
          </cell>
          <cell r="AN59" t="e">
            <v>#N/A</v>
          </cell>
          <cell r="AP59" t="e">
            <v>#N/A</v>
          </cell>
          <cell r="AQ59" t="e">
            <v>#N/A</v>
          </cell>
          <cell r="AR59" t="e">
            <v>#N/A</v>
          </cell>
        </row>
        <row r="60">
          <cell r="Q60" t="e">
            <v>#N/A</v>
          </cell>
          <cell r="T60" t="e">
            <v>#N/A</v>
          </cell>
          <cell r="V60" t="e">
            <v>#N/A</v>
          </cell>
          <cell r="W60" t="e">
            <v>#N/A</v>
          </cell>
          <cell r="Y60" t="e">
            <v>#N/A</v>
          </cell>
          <cell r="Z60" t="e">
            <v>#N/A</v>
          </cell>
          <cell r="AA60" t="e">
            <v>#N/A</v>
          </cell>
          <cell r="AB60" t="e">
            <v>#N/A</v>
          </cell>
          <cell r="AC60" t="e">
            <v>#N/A</v>
          </cell>
          <cell r="AD60">
            <v>0</v>
          </cell>
          <cell r="AG60">
            <v>0</v>
          </cell>
          <cell r="AH60">
            <v>0</v>
          </cell>
          <cell r="AI60" t="e">
            <v>#N/A</v>
          </cell>
          <cell r="AL60" t="e">
            <v>#N/A</v>
          </cell>
          <cell r="AM60" t="e">
            <v>#N/A</v>
          </cell>
          <cell r="AN60" t="e">
            <v>#N/A</v>
          </cell>
          <cell r="AP60" t="e">
            <v>#N/A</v>
          </cell>
          <cell r="AQ60" t="e">
            <v>#N/A</v>
          </cell>
          <cell r="AR60" t="e">
            <v>#N/A</v>
          </cell>
        </row>
        <row r="61">
          <cell r="Q61" t="e">
            <v>#N/A</v>
          </cell>
          <cell r="T61" t="e">
            <v>#N/A</v>
          </cell>
          <cell r="V61" t="e">
            <v>#N/A</v>
          </cell>
          <cell r="W61" t="e">
            <v>#N/A</v>
          </cell>
          <cell r="Y61" t="e">
            <v>#N/A</v>
          </cell>
          <cell r="Z61" t="e">
            <v>#N/A</v>
          </cell>
          <cell r="AA61" t="e">
            <v>#N/A</v>
          </cell>
          <cell r="AB61" t="e">
            <v>#N/A</v>
          </cell>
          <cell r="AC61" t="e">
            <v>#N/A</v>
          </cell>
          <cell r="AD61">
            <v>0</v>
          </cell>
          <cell r="AG61">
            <v>0</v>
          </cell>
          <cell r="AH61">
            <v>0</v>
          </cell>
          <cell r="AI61" t="e">
            <v>#N/A</v>
          </cell>
          <cell r="AL61" t="e">
            <v>#N/A</v>
          </cell>
          <cell r="AM61" t="e">
            <v>#N/A</v>
          </cell>
          <cell r="AN61" t="e">
            <v>#N/A</v>
          </cell>
          <cell r="AP61" t="e">
            <v>#N/A</v>
          </cell>
          <cell r="AQ61" t="e">
            <v>#N/A</v>
          </cell>
          <cell r="AR61" t="e">
            <v>#N/A</v>
          </cell>
        </row>
        <row r="62">
          <cell r="Q62" t="e">
            <v>#N/A</v>
          </cell>
          <cell r="T62" t="e">
            <v>#N/A</v>
          </cell>
          <cell r="V62" t="e">
            <v>#N/A</v>
          </cell>
          <cell r="W62" t="e">
            <v>#N/A</v>
          </cell>
          <cell r="Y62" t="e">
            <v>#N/A</v>
          </cell>
          <cell r="Z62" t="e">
            <v>#N/A</v>
          </cell>
          <cell r="AA62" t="e">
            <v>#N/A</v>
          </cell>
          <cell r="AB62" t="e">
            <v>#N/A</v>
          </cell>
          <cell r="AC62" t="e">
            <v>#N/A</v>
          </cell>
          <cell r="AD62">
            <v>0</v>
          </cell>
          <cell r="AG62">
            <v>0</v>
          </cell>
          <cell r="AH62">
            <v>0</v>
          </cell>
          <cell r="AI62" t="e">
            <v>#N/A</v>
          </cell>
          <cell r="AL62" t="e">
            <v>#N/A</v>
          </cell>
          <cell r="AM62" t="e">
            <v>#N/A</v>
          </cell>
          <cell r="AN62" t="e">
            <v>#N/A</v>
          </cell>
          <cell r="AP62" t="e">
            <v>#N/A</v>
          </cell>
          <cell r="AQ62" t="e">
            <v>#N/A</v>
          </cell>
          <cell r="AR62" t="e">
            <v>#N/A</v>
          </cell>
        </row>
        <row r="63">
          <cell r="Q63" t="e">
            <v>#N/A</v>
          </cell>
          <cell r="T63" t="e">
            <v>#N/A</v>
          </cell>
          <cell r="V63" t="e">
            <v>#N/A</v>
          </cell>
          <cell r="W63" t="e">
            <v>#N/A</v>
          </cell>
          <cell r="Y63" t="e">
            <v>#N/A</v>
          </cell>
          <cell r="Z63" t="e">
            <v>#N/A</v>
          </cell>
          <cell r="AA63" t="e">
            <v>#N/A</v>
          </cell>
          <cell r="AB63" t="e">
            <v>#N/A</v>
          </cell>
          <cell r="AC63" t="e">
            <v>#N/A</v>
          </cell>
          <cell r="AD63">
            <v>0</v>
          </cell>
          <cell r="AG63">
            <v>0</v>
          </cell>
          <cell r="AH63">
            <v>0</v>
          </cell>
          <cell r="AI63" t="e">
            <v>#N/A</v>
          </cell>
          <cell r="AL63" t="e">
            <v>#N/A</v>
          </cell>
          <cell r="AM63" t="e">
            <v>#N/A</v>
          </cell>
          <cell r="AN63" t="e">
            <v>#N/A</v>
          </cell>
          <cell r="AP63" t="e">
            <v>#N/A</v>
          </cell>
          <cell r="AQ63" t="e">
            <v>#N/A</v>
          </cell>
          <cell r="AR63" t="e">
            <v>#N/A</v>
          </cell>
        </row>
        <row r="64">
          <cell r="Q64" t="e">
            <v>#N/A</v>
          </cell>
          <cell r="T64" t="e">
            <v>#N/A</v>
          </cell>
          <cell r="V64" t="e">
            <v>#N/A</v>
          </cell>
          <cell r="W64" t="e">
            <v>#N/A</v>
          </cell>
          <cell r="Y64" t="e">
            <v>#N/A</v>
          </cell>
          <cell r="Z64" t="e">
            <v>#N/A</v>
          </cell>
          <cell r="AA64" t="e">
            <v>#N/A</v>
          </cell>
          <cell r="AB64" t="e">
            <v>#N/A</v>
          </cell>
          <cell r="AC64" t="e">
            <v>#N/A</v>
          </cell>
          <cell r="AD64">
            <v>0</v>
          </cell>
          <cell r="AG64">
            <v>0</v>
          </cell>
          <cell r="AH64">
            <v>0</v>
          </cell>
          <cell r="AI64" t="e">
            <v>#N/A</v>
          </cell>
          <cell r="AL64" t="e">
            <v>#N/A</v>
          </cell>
          <cell r="AM64" t="e">
            <v>#N/A</v>
          </cell>
          <cell r="AN64" t="e">
            <v>#N/A</v>
          </cell>
          <cell r="AP64" t="e">
            <v>#N/A</v>
          </cell>
          <cell r="AQ64" t="e">
            <v>#N/A</v>
          </cell>
          <cell r="AR64" t="e">
            <v>#N/A</v>
          </cell>
        </row>
        <row r="65">
          <cell r="Q65" t="e">
            <v>#N/A</v>
          </cell>
          <cell r="T65" t="e">
            <v>#N/A</v>
          </cell>
          <cell r="V65" t="e">
            <v>#N/A</v>
          </cell>
          <cell r="W65" t="e">
            <v>#N/A</v>
          </cell>
          <cell r="Y65" t="e">
            <v>#N/A</v>
          </cell>
          <cell r="Z65" t="e">
            <v>#N/A</v>
          </cell>
          <cell r="AA65" t="e">
            <v>#N/A</v>
          </cell>
          <cell r="AB65" t="e">
            <v>#N/A</v>
          </cell>
          <cell r="AC65" t="e">
            <v>#N/A</v>
          </cell>
          <cell r="AD65">
            <v>0</v>
          </cell>
          <cell r="AG65">
            <v>0</v>
          </cell>
          <cell r="AH65">
            <v>0</v>
          </cell>
          <cell r="AI65" t="e">
            <v>#N/A</v>
          </cell>
          <cell r="AL65" t="e">
            <v>#N/A</v>
          </cell>
          <cell r="AM65" t="e">
            <v>#N/A</v>
          </cell>
          <cell r="AN65" t="e">
            <v>#N/A</v>
          </cell>
          <cell r="AP65" t="e">
            <v>#N/A</v>
          </cell>
          <cell r="AQ65" t="e">
            <v>#N/A</v>
          </cell>
          <cell r="AR65" t="e">
            <v>#N/A</v>
          </cell>
        </row>
        <row r="66">
          <cell r="Q66" t="e">
            <v>#N/A</v>
          </cell>
          <cell r="T66" t="e">
            <v>#N/A</v>
          </cell>
          <cell r="V66" t="e">
            <v>#N/A</v>
          </cell>
          <cell r="W66" t="e">
            <v>#N/A</v>
          </cell>
          <cell r="Y66" t="e">
            <v>#N/A</v>
          </cell>
          <cell r="Z66" t="e">
            <v>#N/A</v>
          </cell>
          <cell r="AA66" t="e">
            <v>#N/A</v>
          </cell>
          <cell r="AB66" t="e">
            <v>#N/A</v>
          </cell>
          <cell r="AC66" t="e">
            <v>#N/A</v>
          </cell>
          <cell r="AD66">
            <v>0</v>
          </cell>
          <cell r="AG66">
            <v>0</v>
          </cell>
          <cell r="AH66">
            <v>0</v>
          </cell>
          <cell r="AI66" t="e">
            <v>#N/A</v>
          </cell>
          <cell r="AL66" t="e">
            <v>#N/A</v>
          </cell>
          <cell r="AM66" t="e">
            <v>#N/A</v>
          </cell>
          <cell r="AN66" t="e">
            <v>#N/A</v>
          </cell>
          <cell r="AP66" t="e">
            <v>#N/A</v>
          </cell>
          <cell r="AQ66" t="e">
            <v>#N/A</v>
          </cell>
          <cell r="AR66" t="e">
            <v>#N/A</v>
          </cell>
        </row>
        <row r="67">
          <cell r="Q67" t="e">
            <v>#N/A</v>
          </cell>
          <cell r="T67" t="e">
            <v>#N/A</v>
          </cell>
          <cell r="V67" t="e">
            <v>#N/A</v>
          </cell>
          <cell r="W67" t="e">
            <v>#N/A</v>
          </cell>
          <cell r="Y67" t="e">
            <v>#N/A</v>
          </cell>
          <cell r="Z67" t="e">
            <v>#N/A</v>
          </cell>
          <cell r="AA67" t="e">
            <v>#N/A</v>
          </cell>
          <cell r="AB67" t="e">
            <v>#N/A</v>
          </cell>
          <cell r="AC67" t="e">
            <v>#N/A</v>
          </cell>
          <cell r="AD67">
            <v>0</v>
          </cell>
          <cell r="AG67">
            <v>0</v>
          </cell>
          <cell r="AH67">
            <v>0</v>
          </cell>
          <cell r="AI67" t="e">
            <v>#N/A</v>
          </cell>
          <cell r="AL67" t="e">
            <v>#N/A</v>
          </cell>
          <cell r="AM67" t="e">
            <v>#N/A</v>
          </cell>
          <cell r="AN67" t="e">
            <v>#N/A</v>
          </cell>
          <cell r="AP67" t="e">
            <v>#N/A</v>
          </cell>
          <cell r="AQ67" t="e">
            <v>#N/A</v>
          </cell>
          <cell r="AR67" t="e">
            <v>#N/A</v>
          </cell>
        </row>
        <row r="68">
          <cell r="Q68" t="e">
            <v>#N/A</v>
          </cell>
          <cell r="T68" t="e">
            <v>#N/A</v>
          </cell>
          <cell r="V68" t="e">
            <v>#N/A</v>
          </cell>
          <cell r="W68" t="e">
            <v>#N/A</v>
          </cell>
          <cell r="Y68" t="e">
            <v>#N/A</v>
          </cell>
          <cell r="Z68" t="e">
            <v>#N/A</v>
          </cell>
          <cell r="AA68" t="e">
            <v>#N/A</v>
          </cell>
          <cell r="AB68" t="e">
            <v>#N/A</v>
          </cell>
          <cell r="AC68" t="e">
            <v>#N/A</v>
          </cell>
          <cell r="AD68">
            <v>0</v>
          </cell>
          <cell r="AG68">
            <v>0</v>
          </cell>
          <cell r="AH68">
            <v>0</v>
          </cell>
          <cell r="AI68" t="e">
            <v>#N/A</v>
          </cell>
          <cell r="AL68" t="e">
            <v>#N/A</v>
          </cell>
          <cell r="AM68" t="e">
            <v>#N/A</v>
          </cell>
          <cell r="AN68" t="e">
            <v>#N/A</v>
          </cell>
          <cell r="AP68" t="e">
            <v>#N/A</v>
          </cell>
          <cell r="AQ68" t="e">
            <v>#N/A</v>
          </cell>
          <cell r="AR68" t="e">
            <v>#N/A</v>
          </cell>
        </row>
        <row r="69">
          <cell r="Q69" t="e">
            <v>#N/A</v>
          </cell>
          <cell r="T69" t="e">
            <v>#N/A</v>
          </cell>
          <cell r="V69" t="e">
            <v>#N/A</v>
          </cell>
          <cell r="W69" t="e">
            <v>#N/A</v>
          </cell>
          <cell r="Y69" t="e">
            <v>#N/A</v>
          </cell>
          <cell r="Z69" t="e">
            <v>#N/A</v>
          </cell>
          <cell r="AA69" t="e">
            <v>#N/A</v>
          </cell>
          <cell r="AB69" t="e">
            <v>#N/A</v>
          </cell>
          <cell r="AC69" t="e">
            <v>#N/A</v>
          </cell>
          <cell r="AD69">
            <v>0</v>
          </cell>
          <cell r="AG69">
            <v>0</v>
          </cell>
          <cell r="AH69">
            <v>0</v>
          </cell>
          <cell r="AI69" t="e">
            <v>#N/A</v>
          </cell>
          <cell r="AL69" t="e">
            <v>#N/A</v>
          </cell>
          <cell r="AM69" t="e">
            <v>#N/A</v>
          </cell>
          <cell r="AN69" t="e">
            <v>#N/A</v>
          </cell>
          <cell r="AP69" t="e">
            <v>#N/A</v>
          </cell>
          <cell r="AQ69" t="e">
            <v>#N/A</v>
          </cell>
          <cell r="AR69" t="e">
            <v>#N/A</v>
          </cell>
        </row>
        <row r="70">
          <cell r="Q70" t="e">
            <v>#N/A</v>
          </cell>
          <cell r="T70" t="e">
            <v>#N/A</v>
          </cell>
          <cell r="V70" t="e">
            <v>#N/A</v>
          </cell>
          <cell r="W70" t="e">
            <v>#N/A</v>
          </cell>
          <cell r="Y70" t="e">
            <v>#N/A</v>
          </cell>
          <cell r="Z70" t="e">
            <v>#N/A</v>
          </cell>
          <cell r="AA70" t="e">
            <v>#N/A</v>
          </cell>
          <cell r="AB70" t="e">
            <v>#N/A</v>
          </cell>
          <cell r="AC70" t="e">
            <v>#N/A</v>
          </cell>
          <cell r="AD70">
            <v>0</v>
          </cell>
          <cell r="AG70">
            <v>0</v>
          </cell>
          <cell r="AH70">
            <v>0</v>
          </cell>
          <cell r="AI70" t="e">
            <v>#N/A</v>
          </cell>
          <cell r="AL70" t="e">
            <v>#N/A</v>
          </cell>
          <cell r="AM70" t="e">
            <v>#N/A</v>
          </cell>
          <cell r="AN70" t="e">
            <v>#N/A</v>
          </cell>
          <cell r="AP70" t="e">
            <v>#N/A</v>
          </cell>
          <cell r="AQ70" t="e">
            <v>#N/A</v>
          </cell>
          <cell r="AR70" t="e">
            <v>#N/A</v>
          </cell>
        </row>
        <row r="71">
          <cell r="Q71" t="e">
            <v>#N/A</v>
          </cell>
          <cell r="T71" t="e">
            <v>#N/A</v>
          </cell>
          <cell r="V71" t="e">
            <v>#N/A</v>
          </cell>
          <cell r="W71" t="e">
            <v>#N/A</v>
          </cell>
          <cell r="Y71" t="e">
            <v>#N/A</v>
          </cell>
          <cell r="Z71" t="e">
            <v>#N/A</v>
          </cell>
          <cell r="AA71" t="e">
            <v>#N/A</v>
          </cell>
          <cell r="AB71" t="e">
            <v>#N/A</v>
          </cell>
          <cell r="AC71" t="e">
            <v>#N/A</v>
          </cell>
          <cell r="AD71">
            <v>0</v>
          </cell>
          <cell r="AG71">
            <v>0</v>
          </cell>
          <cell r="AH71">
            <v>0</v>
          </cell>
          <cell r="AI71" t="e">
            <v>#N/A</v>
          </cell>
          <cell r="AL71" t="e">
            <v>#N/A</v>
          </cell>
          <cell r="AM71" t="e">
            <v>#N/A</v>
          </cell>
          <cell r="AN71" t="e">
            <v>#N/A</v>
          </cell>
          <cell r="AP71" t="e">
            <v>#N/A</v>
          </cell>
          <cell r="AQ71" t="e">
            <v>#N/A</v>
          </cell>
          <cell r="AR71" t="e">
            <v>#N/A</v>
          </cell>
        </row>
        <row r="72">
          <cell r="Q72" t="e">
            <v>#N/A</v>
          </cell>
          <cell r="T72" t="e">
            <v>#N/A</v>
          </cell>
          <cell r="V72" t="e">
            <v>#N/A</v>
          </cell>
          <cell r="W72" t="e">
            <v>#N/A</v>
          </cell>
          <cell r="Y72" t="e">
            <v>#N/A</v>
          </cell>
          <cell r="Z72" t="e">
            <v>#N/A</v>
          </cell>
          <cell r="AA72" t="e">
            <v>#N/A</v>
          </cell>
          <cell r="AB72" t="e">
            <v>#N/A</v>
          </cell>
          <cell r="AC72" t="e">
            <v>#N/A</v>
          </cell>
          <cell r="AD72">
            <v>0</v>
          </cell>
          <cell r="AG72">
            <v>0</v>
          </cell>
          <cell r="AH72">
            <v>0</v>
          </cell>
          <cell r="AI72" t="e">
            <v>#N/A</v>
          </cell>
          <cell r="AL72" t="e">
            <v>#N/A</v>
          </cell>
          <cell r="AM72" t="e">
            <v>#N/A</v>
          </cell>
          <cell r="AN72" t="e">
            <v>#N/A</v>
          </cell>
          <cell r="AP72" t="e">
            <v>#N/A</v>
          </cell>
          <cell r="AQ72" t="e">
            <v>#N/A</v>
          </cell>
          <cell r="AR72" t="e">
            <v>#N/A</v>
          </cell>
        </row>
        <row r="73">
          <cell r="Q73" t="e">
            <v>#N/A</v>
          </cell>
          <cell r="T73" t="e">
            <v>#N/A</v>
          </cell>
          <cell r="V73" t="e">
            <v>#N/A</v>
          </cell>
          <cell r="W73" t="e">
            <v>#N/A</v>
          </cell>
          <cell r="Y73" t="e">
            <v>#N/A</v>
          </cell>
          <cell r="Z73" t="e">
            <v>#N/A</v>
          </cell>
          <cell r="AA73" t="e">
            <v>#N/A</v>
          </cell>
          <cell r="AB73" t="e">
            <v>#N/A</v>
          </cell>
          <cell r="AC73" t="e">
            <v>#N/A</v>
          </cell>
          <cell r="AD73">
            <v>0</v>
          </cell>
          <cell r="AG73">
            <v>0</v>
          </cell>
          <cell r="AH73">
            <v>0</v>
          </cell>
          <cell r="AI73" t="e">
            <v>#N/A</v>
          </cell>
          <cell r="AL73" t="e">
            <v>#N/A</v>
          </cell>
          <cell r="AM73" t="e">
            <v>#N/A</v>
          </cell>
          <cell r="AN73" t="e">
            <v>#N/A</v>
          </cell>
          <cell r="AP73" t="e">
            <v>#N/A</v>
          </cell>
          <cell r="AQ73" t="e">
            <v>#N/A</v>
          </cell>
          <cell r="AR73" t="e">
            <v>#N/A</v>
          </cell>
        </row>
        <row r="74">
          <cell r="Q74" t="e">
            <v>#N/A</v>
          </cell>
          <cell r="T74" t="e">
            <v>#N/A</v>
          </cell>
          <cell r="V74" t="e">
            <v>#N/A</v>
          </cell>
          <cell r="W74" t="e">
            <v>#N/A</v>
          </cell>
          <cell r="Y74" t="e">
            <v>#N/A</v>
          </cell>
          <cell r="Z74" t="e">
            <v>#N/A</v>
          </cell>
          <cell r="AA74" t="e">
            <v>#N/A</v>
          </cell>
          <cell r="AB74" t="e">
            <v>#N/A</v>
          </cell>
          <cell r="AC74" t="e">
            <v>#N/A</v>
          </cell>
          <cell r="AD74">
            <v>0</v>
          </cell>
          <cell r="AG74">
            <v>0</v>
          </cell>
          <cell r="AH74">
            <v>0</v>
          </cell>
          <cell r="AI74" t="e">
            <v>#N/A</v>
          </cell>
          <cell r="AL74" t="e">
            <v>#N/A</v>
          </cell>
          <cell r="AM74" t="e">
            <v>#N/A</v>
          </cell>
          <cell r="AN74" t="e">
            <v>#N/A</v>
          </cell>
          <cell r="AP74" t="e">
            <v>#N/A</v>
          </cell>
          <cell r="AQ74" t="e">
            <v>#N/A</v>
          </cell>
          <cell r="AR74" t="e">
            <v>#N/A</v>
          </cell>
        </row>
        <row r="75">
          <cell r="Q75" t="e">
            <v>#N/A</v>
          </cell>
          <cell r="T75" t="e">
            <v>#N/A</v>
          </cell>
          <cell r="V75" t="e">
            <v>#N/A</v>
          </cell>
          <cell r="W75" t="e">
            <v>#N/A</v>
          </cell>
          <cell r="Y75" t="e">
            <v>#N/A</v>
          </cell>
          <cell r="Z75" t="e">
            <v>#N/A</v>
          </cell>
          <cell r="AA75" t="e">
            <v>#N/A</v>
          </cell>
          <cell r="AB75" t="e">
            <v>#N/A</v>
          </cell>
          <cell r="AC75" t="e">
            <v>#N/A</v>
          </cell>
          <cell r="AD75">
            <v>0</v>
          </cell>
          <cell r="AG75">
            <v>0</v>
          </cell>
          <cell r="AH75">
            <v>0</v>
          </cell>
          <cell r="AI75" t="e">
            <v>#N/A</v>
          </cell>
          <cell r="AL75" t="e">
            <v>#N/A</v>
          </cell>
          <cell r="AM75" t="e">
            <v>#N/A</v>
          </cell>
          <cell r="AN75" t="e">
            <v>#N/A</v>
          </cell>
          <cell r="AP75" t="e">
            <v>#N/A</v>
          </cell>
          <cell r="AQ75" t="e">
            <v>#N/A</v>
          </cell>
          <cell r="AR75" t="e">
            <v>#N/A</v>
          </cell>
        </row>
        <row r="76">
          <cell r="Q76" t="e">
            <v>#N/A</v>
          </cell>
          <cell r="T76" t="e">
            <v>#N/A</v>
          </cell>
          <cell r="V76" t="e">
            <v>#N/A</v>
          </cell>
          <cell r="W76" t="e">
            <v>#N/A</v>
          </cell>
          <cell r="Y76" t="e">
            <v>#N/A</v>
          </cell>
          <cell r="Z76" t="e">
            <v>#N/A</v>
          </cell>
          <cell r="AA76" t="e">
            <v>#N/A</v>
          </cell>
          <cell r="AB76" t="e">
            <v>#N/A</v>
          </cell>
          <cell r="AC76" t="e">
            <v>#N/A</v>
          </cell>
          <cell r="AD76">
            <v>0</v>
          </cell>
          <cell r="AG76">
            <v>0</v>
          </cell>
          <cell r="AH76">
            <v>0</v>
          </cell>
          <cell r="AI76" t="e">
            <v>#N/A</v>
          </cell>
          <cell r="AL76" t="e">
            <v>#N/A</v>
          </cell>
          <cell r="AM76" t="e">
            <v>#N/A</v>
          </cell>
          <cell r="AN76" t="e">
            <v>#N/A</v>
          </cell>
          <cell r="AP76" t="e">
            <v>#N/A</v>
          </cell>
          <cell r="AQ76" t="e">
            <v>#N/A</v>
          </cell>
          <cell r="AR76" t="e">
            <v>#N/A</v>
          </cell>
        </row>
        <row r="77">
          <cell r="Q77" t="e">
            <v>#N/A</v>
          </cell>
          <cell r="T77" t="e">
            <v>#N/A</v>
          </cell>
          <cell r="V77" t="e">
            <v>#N/A</v>
          </cell>
          <cell r="W77" t="e">
            <v>#N/A</v>
          </cell>
          <cell r="Y77" t="e">
            <v>#N/A</v>
          </cell>
          <cell r="Z77" t="e">
            <v>#N/A</v>
          </cell>
          <cell r="AA77" t="e">
            <v>#N/A</v>
          </cell>
          <cell r="AB77" t="e">
            <v>#N/A</v>
          </cell>
          <cell r="AC77" t="e">
            <v>#N/A</v>
          </cell>
          <cell r="AD77">
            <v>0</v>
          </cell>
          <cell r="AG77">
            <v>0</v>
          </cell>
          <cell r="AH77">
            <v>0</v>
          </cell>
          <cell r="AI77" t="e">
            <v>#N/A</v>
          </cell>
          <cell r="AL77" t="e">
            <v>#N/A</v>
          </cell>
          <cell r="AM77" t="e">
            <v>#N/A</v>
          </cell>
          <cell r="AN77" t="e">
            <v>#N/A</v>
          </cell>
          <cell r="AP77" t="e">
            <v>#N/A</v>
          </cell>
          <cell r="AQ77" t="e">
            <v>#N/A</v>
          </cell>
          <cell r="AR77" t="e">
            <v>#N/A</v>
          </cell>
        </row>
        <row r="78">
          <cell r="Q78" t="e">
            <v>#N/A</v>
          </cell>
          <cell r="T78" t="e">
            <v>#N/A</v>
          </cell>
          <cell r="V78" t="e">
            <v>#N/A</v>
          </cell>
          <cell r="W78" t="e">
            <v>#N/A</v>
          </cell>
          <cell r="Y78" t="e">
            <v>#N/A</v>
          </cell>
          <cell r="Z78" t="e">
            <v>#N/A</v>
          </cell>
          <cell r="AA78" t="e">
            <v>#N/A</v>
          </cell>
          <cell r="AB78" t="e">
            <v>#N/A</v>
          </cell>
          <cell r="AC78" t="e">
            <v>#N/A</v>
          </cell>
          <cell r="AD78">
            <v>0</v>
          </cell>
          <cell r="AG78">
            <v>0</v>
          </cell>
          <cell r="AH78">
            <v>0</v>
          </cell>
          <cell r="AI78" t="e">
            <v>#N/A</v>
          </cell>
          <cell r="AL78" t="e">
            <v>#N/A</v>
          </cell>
          <cell r="AM78" t="e">
            <v>#N/A</v>
          </cell>
          <cell r="AN78" t="e">
            <v>#N/A</v>
          </cell>
          <cell r="AP78" t="e">
            <v>#N/A</v>
          </cell>
          <cell r="AQ78" t="e">
            <v>#N/A</v>
          </cell>
          <cell r="AR78" t="e">
            <v>#N/A</v>
          </cell>
        </row>
        <row r="79">
          <cell r="Q79" t="e">
            <v>#N/A</v>
          </cell>
          <cell r="T79" t="e">
            <v>#N/A</v>
          </cell>
          <cell r="V79" t="e">
            <v>#N/A</v>
          </cell>
          <cell r="W79" t="e">
            <v>#N/A</v>
          </cell>
          <cell r="Y79" t="e">
            <v>#N/A</v>
          </cell>
          <cell r="Z79" t="e">
            <v>#N/A</v>
          </cell>
          <cell r="AA79" t="e">
            <v>#N/A</v>
          </cell>
          <cell r="AB79" t="e">
            <v>#N/A</v>
          </cell>
          <cell r="AC79" t="e">
            <v>#N/A</v>
          </cell>
          <cell r="AD79">
            <v>0</v>
          </cell>
          <cell r="AG79">
            <v>0</v>
          </cell>
          <cell r="AH79">
            <v>0</v>
          </cell>
          <cell r="AI79" t="e">
            <v>#N/A</v>
          </cell>
          <cell r="AL79" t="e">
            <v>#N/A</v>
          </cell>
          <cell r="AM79" t="e">
            <v>#N/A</v>
          </cell>
          <cell r="AN79" t="e">
            <v>#N/A</v>
          </cell>
          <cell r="AP79" t="e">
            <v>#N/A</v>
          </cell>
          <cell r="AQ79" t="e">
            <v>#N/A</v>
          </cell>
          <cell r="AR79" t="e">
            <v>#N/A</v>
          </cell>
        </row>
        <row r="80">
          <cell r="Q80" t="e">
            <v>#N/A</v>
          </cell>
          <cell r="T80" t="e">
            <v>#N/A</v>
          </cell>
          <cell r="V80" t="e">
            <v>#N/A</v>
          </cell>
          <cell r="W80" t="e">
            <v>#N/A</v>
          </cell>
          <cell r="Y80" t="e">
            <v>#N/A</v>
          </cell>
          <cell r="Z80" t="e">
            <v>#N/A</v>
          </cell>
          <cell r="AA80" t="e">
            <v>#N/A</v>
          </cell>
          <cell r="AB80" t="e">
            <v>#N/A</v>
          </cell>
          <cell r="AC80" t="e">
            <v>#N/A</v>
          </cell>
          <cell r="AD80">
            <v>0</v>
          </cell>
          <cell r="AG80">
            <v>0</v>
          </cell>
          <cell r="AH80">
            <v>0</v>
          </cell>
          <cell r="AI80" t="e">
            <v>#N/A</v>
          </cell>
          <cell r="AL80" t="e">
            <v>#N/A</v>
          </cell>
          <cell r="AM80" t="e">
            <v>#N/A</v>
          </cell>
          <cell r="AN80" t="e">
            <v>#N/A</v>
          </cell>
          <cell r="AP80" t="e">
            <v>#N/A</v>
          </cell>
          <cell r="AQ80" t="e">
            <v>#N/A</v>
          </cell>
          <cell r="AR80" t="e">
            <v>#N/A</v>
          </cell>
        </row>
        <row r="81">
          <cell r="Q81" t="e">
            <v>#N/A</v>
          </cell>
          <cell r="T81" t="e">
            <v>#N/A</v>
          </cell>
          <cell r="V81" t="e">
            <v>#N/A</v>
          </cell>
          <cell r="W81" t="e">
            <v>#N/A</v>
          </cell>
          <cell r="Y81" t="e">
            <v>#N/A</v>
          </cell>
          <cell r="Z81" t="e">
            <v>#N/A</v>
          </cell>
          <cell r="AA81" t="e">
            <v>#N/A</v>
          </cell>
          <cell r="AB81" t="e">
            <v>#N/A</v>
          </cell>
          <cell r="AC81" t="e">
            <v>#N/A</v>
          </cell>
          <cell r="AD81">
            <v>0</v>
          </cell>
          <cell r="AG81">
            <v>0</v>
          </cell>
          <cell r="AH81">
            <v>0</v>
          </cell>
          <cell r="AI81" t="e">
            <v>#N/A</v>
          </cell>
          <cell r="AL81" t="e">
            <v>#N/A</v>
          </cell>
          <cell r="AM81" t="e">
            <v>#N/A</v>
          </cell>
          <cell r="AN81" t="e">
            <v>#N/A</v>
          </cell>
          <cell r="AP81" t="e">
            <v>#N/A</v>
          </cell>
          <cell r="AQ81" t="e">
            <v>#N/A</v>
          </cell>
          <cell r="AR81" t="e">
            <v>#N/A</v>
          </cell>
        </row>
        <row r="82">
          <cell r="Q82" t="e">
            <v>#N/A</v>
          </cell>
          <cell r="T82" t="e">
            <v>#N/A</v>
          </cell>
          <cell r="V82" t="e">
            <v>#N/A</v>
          </cell>
          <cell r="W82" t="e">
            <v>#N/A</v>
          </cell>
          <cell r="Y82" t="e">
            <v>#N/A</v>
          </cell>
          <cell r="Z82" t="e">
            <v>#N/A</v>
          </cell>
          <cell r="AA82" t="e">
            <v>#N/A</v>
          </cell>
          <cell r="AB82" t="e">
            <v>#N/A</v>
          </cell>
          <cell r="AC82" t="e">
            <v>#N/A</v>
          </cell>
          <cell r="AD82">
            <v>0</v>
          </cell>
          <cell r="AG82">
            <v>0</v>
          </cell>
          <cell r="AH82">
            <v>0</v>
          </cell>
          <cell r="AI82" t="e">
            <v>#N/A</v>
          </cell>
          <cell r="AL82" t="e">
            <v>#N/A</v>
          </cell>
          <cell r="AM82" t="e">
            <v>#N/A</v>
          </cell>
          <cell r="AN82" t="e">
            <v>#N/A</v>
          </cell>
          <cell r="AP82" t="e">
            <v>#N/A</v>
          </cell>
          <cell r="AQ82" t="e">
            <v>#N/A</v>
          </cell>
          <cell r="AR82" t="e">
            <v>#N/A</v>
          </cell>
        </row>
        <row r="83">
          <cell r="Q83" t="e">
            <v>#N/A</v>
          </cell>
          <cell r="T83" t="e">
            <v>#N/A</v>
          </cell>
          <cell r="V83" t="e">
            <v>#N/A</v>
          </cell>
          <cell r="W83" t="e">
            <v>#N/A</v>
          </cell>
          <cell r="Y83" t="e">
            <v>#N/A</v>
          </cell>
          <cell r="Z83" t="e">
            <v>#N/A</v>
          </cell>
          <cell r="AA83" t="e">
            <v>#N/A</v>
          </cell>
          <cell r="AB83" t="e">
            <v>#N/A</v>
          </cell>
          <cell r="AC83" t="e">
            <v>#N/A</v>
          </cell>
          <cell r="AD83">
            <v>0</v>
          </cell>
          <cell r="AG83">
            <v>0</v>
          </cell>
          <cell r="AH83">
            <v>0</v>
          </cell>
          <cell r="AI83" t="e">
            <v>#N/A</v>
          </cell>
          <cell r="AL83" t="e">
            <v>#N/A</v>
          </cell>
          <cell r="AM83" t="e">
            <v>#N/A</v>
          </cell>
          <cell r="AN83" t="e">
            <v>#N/A</v>
          </cell>
          <cell r="AP83" t="e">
            <v>#N/A</v>
          </cell>
          <cell r="AQ83" t="e">
            <v>#N/A</v>
          </cell>
          <cell r="AR83" t="e">
            <v>#N/A</v>
          </cell>
        </row>
        <row r="84">
          <cell r="Q84" t="e">
            <v>#N/A</v>
          </cell>
          <cell r="T84" t="e">
            <v>#N/A</v>
          </cell>
          <cell r="V84" t="e">
            <v>#N/A</v>
          </cell>
          <cell r="W84" t="e">
            <v>#N/A</v>
          </cell>
          <cell r="Y84" t="e">
            <v>#N/A</v>
          </cell>
          <cell r="Z84" t="e">
            <v>#N/A</v>
          </cell>
          <cell r="AA84" t="e">
            <v>#N/A</v>
          </cell>
          <cell r="AB84" t="e">
            <v>#N/A</v>
          </cell>
          <cell r="AC84" t="e">
            <v>#N/A</v>
          </cell>
          <cell r="AD84">
            <v>0</v>
          </cell>
          <cell r="AG84">
            <v>0</v>
          </cell>
          <cell r="AH84">
            <v>0</v>
          </cell>
          <cell r="AI84" t="e">
            <v>#N/A</v>
          </cell>
          <cell r="AL84" t="e">
            <v>#N/A</v>
          </cell>
          <cell r="AM84" t="e">
            <v>#N/A</v>
          </cell>
          <cell r="AN84" t="e">
            <v>#N/A</v>
          </cell>
          <cell r="AP84" t="e">
            <v>#N/A</v>
          </cell>
          <cell r="AQ84" t="e">
            <v>#N/A</v>
          </cell>
          <cell r="AR84" t="e">
            <v>#N/A</v>
          </cell>
        </row>
        <row r="85">
          <cell r="Q85" t="e">
            <v>#N/A</v>
          </cell>
          <cell r="T85" t="e">
            <v>#N/A</v>
          </cell>
          <cell r="V85" t="e">
            <v>#N/A</v>
          </cell>
          <cell r="W85" t="e">
            <v>#N/A</v>
          </cell>
          <cell r="Y85" t="e">
            <v>#N/A</v>
          </cell>
          <cell r="Z85" t="e">
            <v>#N/A</v>
          </cell>
          <cell r="AA85" t="e">
            <v>#N/A</v>
          </cell>
          <cell r="AB85" t="e">
            <v>#N/A</v>
          </cell>
          <cell r="AC85" t="e">
            <v>#N/A</v>
          </cell>
          <cell r="AD85">
            <v>0</v>
          </cell>
          <cell r="AG85">
            <v>0</v>
          </cell>
          <cell r="AH85">
            <v>0</v>
          </cell>
          <cell r="AI85" t="e">
            <v>#N/A</v>
          </cell>
          <cell r="AL85" t="e">
            <v>#N/A</v>
          </cell>
          <cell r="AM85" t="e">
            <v>#N/A</v>
          </cell>
          <cell r="AN85" t="e">
            <v>#N/A</v>
          </cell>
          <cell r="AP85" t="e">
            <v>#N/A</v>
          </cell>
          <cell r="AQ85" t="e">
            <v>#N/A</v>
          </cell>
          <cell r="AR85" t="e">
            <v>#N/A</v>
          </cell>
        </row>
        <row r="86">
          <cell r="Q86" t="e">
            <v>#N/A</v>
          </cell>
          <cell r="T86" t="e">
            <v>#N/A</v>
          </cell>
          <cell r="V86" t="e">
            <v>#N/A</v>
          </cell>
          <cell r="W86" t="e">
            <v>#N/A</v>
          </cell>
          <cell r="Y86" t="e">
            <v>#N/A</v>
          </cell>
          <cell r="Z86" t="e">
            <v>#N/A</v>
          </cell>
          <cell r="AA86" t="e">
            <v>#N/A</v>
          </cell>
          <cell r="AB86" t="e">
            <v>#N/A</v>
          </cell>
          <cell r="AC86" t="e">
            <v>#N/A</v>
          </cell>
          <cell r="AD86">
            <v>0</v>
          </cell>
          <cell r="AG86">
            <v>0</v>
          </cell>
          <cell r="AH86">
            <v>0</v>
          </cell>
          <cell r="AI86" t="e">
            <v>#N/A</v>
          </cell>
          <cell r="AL86" t="e">
            <v>#N/A</v>
          </cell>
          <cell r="AM86" t="e">
            <v>#N/A</v>
          </cell>
          <cell r="AN86" t="e">
            <v>#N/A</v>
          </cell>
          <cell r="AP86" t="e">
            <v>#N/A</v>
          </cell>
          <cell r="AQ86" t="e">
            <v>#N/A</v>
          </cell>
          <cell r="AR86" t="e">
            <v>#N/A</v>
          </cell>
        </row>
        <row r="87">
          <cell r="Q87" t="e">
            <v>#N/A</v>
          </cell>
          <cell r="T87" t="e">
            <v>#N/A</v>
          </cell>
          <cell r="V87" t="e">
            <v>#N/A</v>
          </cell>
          <cell r="W87" t="e">
            <v>#N/A</v>
          </cell>
          <cell r="Y87" t="e">
            <v>#N/A</v>
          </cell>
          <cell r="Z87" t="e">
            <v>#N/A</v>
          </cell>
          <cell r="AA87" t="e">
            <v>#N/A</v>
          </cell>
          <cell r="AB87" t="e">
            <v>#N/A</v>
          </cell>
          <cell r="AC87" t="e">
            <v>#N/A</v>
          </cell>
          <cell r="AD87">
            <v>0</v>
          </cell>
          <cell r="AG87">
            <v>0</v>
          </cell>
          <cell r="AH87">
            <v>0</v>
          </cell>
          <cell r="AI87" t="e">
            <v>#N/A</v>
          </cell>
          <cell r="AL87" t="e">
            <v>#N/A</v>
          </cell>
          <cell r="AM87" t="e">
            <v>#N/A</v>
          </cell>
          <cell r="AN87" t="e">
            <v>#N/A</v>
          </cell>
          <cell r="AP87" t="e">
            <v>#N/A</v>
          </cell>
          <cell r="AQ87" t="e">
            <v>#N/A</v>
          </cell>
          <cell r="AR87" t="e">
            <v>#N/A</v>
          </cell>
        </row>
        <row r="88">
          <cell r="Q88" t="e">
            <v>#N/A</v>
          </cell>
          <cell r="T88" t="e">
            <v>#N/A</v>
          </cell>
          <cell r="V88" t="e">
            <v>#N/A</v>
          </cell>
          <cell r="W88" t="e">
            <v>#N/A</v>
          </cell>
          <cell r="Y88" t="e">
            <v>#N/A</v>
          </cell>
          <cell r="Z88" t="e">
            <v>#N/A</v>
          </cell>
          <cell r="AA88" t="e">
            <v>#N/A</v>
          </cell>
          <cell r="AB88" t="e">
            <v>#N/A</v>
          </cell>
          <cell r="AC88" t="e">
            <v>#N/A</v>
          </cell>
          <cell r="AD88">
            <v>0</v>
          </cell>
          <cell r="AG88">
            <v>0</v>
          </cell>
          <cell r="AH88">
            <v>0</v>
          </cell>
          <cell r="AI88" t="e">
            <v>#N/A</v>
          </cell>
          <cell r="AL88" t="e">
            <v>#N/A</v>
          </cell>
          <cell r="AM88" t="e">
            <v>#N/A</v>
          </cell>
          <cell r="AN88" t="e">
            <v>#N/A</v>
          </cell>
          <cell r="AP88" t="e">
            <v>#N/A</v>
          </cell>
          <cell r="AQ88" t="e">
            <v>#N/A</v>
          </cell>
          <cell r="AR88" t="e">
            <v>#N/A</v>
          </cell>
        </row>
        <row r="89">
          <cell r="Q89" t="e">
            <v>#N/A</v>
          </cell>
          <cell r="T89" t="e">
            <v>#N/A</v>
          </cell>
          <cell r="V89" t="e">
            <v>#N/A</v>
          </cell>
          <cell r="W89" t="e">
            <v>#N/A</v>
          </cell>
          <cell r="Y89" t="e">
            <v>#N/A</v>
          </cell>
          <cell r="Z89" t="e">
            <v>#N/A</v>
          </cell>
          <cell r="AA89" t="e">
            <v>#N/A</v>
          </cell>
          <cell r="AB89" t="e">
            <v>#N/A</v>
          </cell>
          <cell r="AC89" t="e">
            <v>#N/A</v>
          </cell>
          <cell r="AD89">
            <v>0</v>
          </cell>
          <cell r="AG89">
            <v>0</v>
          </cell>
          <cell r="AH89">
            <v>0</v>
          </cell>
          <cell r="AI89" t="e">
            <v>#N/A</v>
          </cell>
          <cell r="AL89" t="e">
            <v>#N/A</v>
          </cell>
          <cell r="AM89" t="e">
            <v>#N/A</v>
          </cell>
          <cell r="AN89" t="e">
            <v>#N/A</v>
          </cell>
          <cell r="AP89" t="e">
            <v>#N/A</v>
          </cell>
          <cell r="AQ89" t="e">
            <v>#N/A</v>
          </cell>
          <cell r="AR89" t="e">
            <v>#N/A</v>
          </cell>
        </row>
        <row r="90">
          <cell r="Q90" t="e">
            <v>#N/A</v>
          </cell>
          <cell r="T90" t="e">
            <v>#N/A</v>
          </cell>
          <cell r="V90" t="e">
            <v>#N/A</v>
          </cell>
          <cell r="W90" t="e">
            <v>#N/A</v>
          </cell>
          <cell r="Y90" t="e">
            <v>#N/A</v>
          </cell>
          <cell r="Z90" t="e">
            <v>#N/A</v>
          </cell>
          <cell r="AA90" t="e">
            <v>#N/A</v>
          </cell>
          <cell r="AB90" t="e">
            <v>#N/A</v>
          </cell>
          <cell r="AC90" t="e">
            <v>#N/A</v>
          </cell>
          <cell r="AD90">
            <v>0</v>
          </cell>
          <cell r="AG90">
            <v>0</v>
          </cell>
          <cell r="AH90">
            <v>0</v>
          </cell>
          <cell r="AI90" t="e">
            <v>#N/A</v>
          </cell>
          <cell r="AL90" t="e">
            <v>#N/A</v>
          </cell>
          <cell r="AM90" t="e">
            <v>#N/A</v>
          </cell>
          <cell r="AN90" t="e">
            <v>#N/A</v>
          </cell>
          <cell r="AP90" t="e">
            <v>#N/A</v>
          </cell>
          <cell r="AQ90" t="e">
            <v>#N/A</v>
          </cell>
          <cell r="AR90" t="e">
            <v>#N/A</v>
          </cell>
        </row>
        <row r="91">
          <cell r="Q91" t="e">
            <v>#N/A</v>
          </cell>
          <cell r="T91" t="e">
            <v>#N/A</v>
          </cell>
          <cell r="V91" t="e">
            <v>#N/A</v>
          </cell>
          <cell r="W91" t="e">
            <v>#N/A</v>
          </cell>
          <cell r="Y91" t="e">
            <v>#N/A</v>
          </cell>
          <cell r="Z91" t="e">
            <v>#N/A</v>
          </cell>
          <cell r="AA91" t="e">
            <v>#N/A</v>
          </cell>
          <cell r="AB91" t="e">
            <v>#N/A</v>
          </cell>
          <cell r="AC91" t="e">
            <v>#N/A</v>
          </cell>
          <cell r="AD91">
            <v>0</v>
          </cell>
          <cell r="AG91">
            <v>0</v>
          </cell>
          <cell r="AH91">
            <v>0</v>
          </cell>
          <cell r="AI91" t="e">
            <v>#N/A</v>
          </cell>
          <cell r="AL91" t="e">
            <v>#N/A</v>
          </cell>
          <cell r="AM91" t="e">
            <v>#N/A</v>
          </cell>
          <cell r="AN91" t="e">
            <v>#N/A</v>
          </cell>
          <cell r="AP91" t="e">
            <v>#N/A</v>
          </cell>
          <cell r="AQ91" t="e">
            <v>#N/A</v>
          </cell>
          <cell r="AR91" t="e">
            <v>#N/A</v>
          </cell>
        </row>
        <row r="92">
          <cell r="Q92" t="e">
            <v>#N/A</v>
          </cell>
          <cell r="T92" t="e">
            <v>#N/A</v>
          </cell>
          <cell r="V92" t="e">
            <v>#N/A</v>
          </cell>
          <cell r="W92" t="e">
            <v>#N/A</v>
          </cell>
          <cell r="Y92" t="e">
            <v>#N/A</v>
          </cell>
          <cell r="Z92" t="e">
            <v>#N/A</v>
          </cell>
          <cell r="AA92" t="e">
            <v>#N/A</v>
          </cell>
          <cell r="AB92" t="e">
            <v>#N/A</v>
          </cell>
          <cell r="AC92" t="e">
            <v>#N/A</v>
          </cell>
          <cell r="AD92">
            <v>0</v>
          </cell>
          <cell r="AG92">
            <v>0</v>
          </cell>
          <cell r="AH92">
            <v>0</v>
          </cell>
          <cell r="AI92" t="e">
            <v>#N/A</v>
          </cell>
          <cell r="AL92" t="e">
            <v>#N/A</v>
          </cell>
          <cell r="AM92" t="e">
            <v>#N/A</v>
          </cell>
          <cell r="AN92" t="e">
            <v>#N/A</v>
          </cell>
          <cell r="AP92" t="e">
            <v>#N/A</v>
          </cell>
          <cell r="AQ92" t="e">
            <v>#N/A</v>
          </cell>
          <cell r="AR92" t="e">
            <v>#N/A</v>
          </cell>
        </row>
        <row r="93">
          <cell r="Q93" t="e">
            <v>#N/A</v>
          </cell>
          <cell r="T93" t="e">
            <v>#N/A</v>
          </cell>
          <cell r="V93" t="e">
            <v>#N/A</v>
          </cell>
          <cell r="W93" t="e">
            <v>#N/A</v>
          </cell>
          <cell r="Y93" t="e">
            <v>#N/A</v>
          </cell>
          <cell r="Z93" t="e">
            <v>#N/A</v>
          </cell>
          <cell r="AA93" t="e">
            <v>#N/A</v>
          </cell>
          <cell r="AB93" t="e">
            <v>#N/A</v>
          </cell>
          <cell r="AC93" t="e">
            <v>#N/A</v>
          </cell>
          <cell r="AD93">
            <v>0</v>
          </cell>
          <cell r="AG93">
            <v>0</v>
          </cell>
          <cell r="AH93">
            <v>0</v>
          </cell>
          <cell r="AI93" t="e">
            <v>#N/A</v>
          </cell>
          <cell r="AL93" t="e">
            <v>#N/A</v>
          </cell>
          <cell r="AM93" t="e">
            <v>#N/A</v>
          </cell>
          <cell r="AN93" t="e">
            <v>#N/A</v>
          </cell>
          <cell r="AP93" t="e">
            <v>#N/A</v>
          </cell>
          <cell r="AQ93" t="e">
            <v>#N/A</v>
          </cell>
          <cell r="AR93" t="e">
            <v>#N/A</v>
          </cell>
        </row>
        <row r="94">
          <cell r="Q94" t="e">
            <v>#N/A</v>
          </cell>
          <cell r="T94" t="e">
            <v>#N/A</v>
          </cell>
          <cell r="V94" t="e">
            <v>#N/A</v>
          </cell>
          <cell r="W94" t="e">
            <v>#N/A</v>
          </cell>
          <cell r="Y94" t="e">
            <v>#N/A</v>
          </cell>
          <cell r="Z94" t="e">
            <v>#N/A</v>
          </cell>
          <cell r="AA94" t="e">
            <v>#N/A</v>
          </cell>
          <cell r="AB94" t="e">
            <v>#N/A</v>
          </cell>
          <cell r="AC94" t="e">
            <v>#N/A</v>
          </cell>
          <cell r="AD94">
            <v>0</v>
          </cell>
          <cell r="AG94">
            <v>0</v>
          </cell>
          <cell r="AH94">
            <v>0</v>
          </cell>
          <cell r="AI94" t="e">
            <v>#N/A</v>
          </cell>
          <cell r="AL94" t="e">
            <v>#N/A</v>
          </cell>
          <cell r="AM94" t="e">
            <v>#N/A</v>
          </cell>
          <cell r="AN94" t="e">
            <v>#N/A</v>
          </cell>
          <cell r="AP94" t="e">
            <v>#N/A</v>
          </cell>
          <cell r="AQ94" t="e">
            <v>#N/A</v>
          </cell>
          <cell r="AR94" t="e">
            <v>#N/A</v>
          </cell>
        </row>
        <row r="95">
          <cell r="Q95" t="e">
            <v>#N/A</v>
          </cell>
          <cell r="T95" t="e">
            <v>#N/A</v>
          </cell>
          <cell r="V95" t="e">
            <v>#N/A</v>
          </cell>
          <cell r="W95" t="e">
            <v>#N/A</v>
          </cell>
          <cell r="Y95" t="e">
            <v>#N/A</v>
          </cell>
          <cell r="Z95" t="e">
            <v>#N/A</v>
          </cell>
          <cell r="AA95" t="e">
            <v>#N/A</v>
          </cell>
          <cell r="AB95" t="e">
            <v>#N/A</v>
          </cell>
          <cell r="AC95" t="e">
            <v>#N/A</v>
          </cell>
          <cell r="AD95">
            <v>0</v>
          </cell>
          <cell r="AG95">
            <v>0</v>
          </cell>
          <cell r="AH95">
            <v>0</v>
          </cell>
          <cell r="AI95" t="e">
            <v>#N/A</v>
          </cell>
          <cell r="AL95" t="e">
            <v>#N/A</v>
          </cell>
          <cell r="AM95" t="e">
            <v>#N/A</v>
          </cell>
          <cell r="AN95" t="e">
            <v>#N/A</v>
          </cell>
          <cell r="AO95" t="str">
            <v>OK</v>
          </cell>
          <cell r="AP95" t="e">
            <v>#N/A</v>
          </cell>
          <cell r="AQ95" t="e">
            <v>#N/A</v>
          </cell>
          <cell r="AR95" t="e">
            <v>#N/A</v>
          </cell>
        </row>
        <row r="96">
          <cell r="Q96" t="e">
            <v>#N/A</v>
          </cell>
          <cell r="T96" t="e">
            <v>#N/A</v>
          </cell>
          <cell r="V96" t="e">
            <v>#N/A</v>
          </cell>
          <cell r="W96" t="e">
            <v>#N/A</v>
          </cell>
          <cell r="Y96" t="e">
            <v>#N/A</v>
          </cell>
          <cell r="Z96" t="e">
            <v>#N/A</v>
          </cell>
          <cell r="AA96" t="e">
            <v>#N/A</v>
          </cell>
          <cell r="AB96" t="e">
            <v>#N/A</v>
          </cell>
          <cell r="AC96" t="e">
            <v>#N/A</v>
          </cell>
          <cell r="AD96">
            <v>0</v>
          </cell>
          <cell r="AG96">
            <v>0</v>
          </cell>
          <cell r="AH96">
            <v>0</v>
          </cell>
          <cell r="AI96" t="e">
            <v>#N/A</v>
          </cell>
          <cell r="AL96" t="e">
            <v>#N/A</v>
          </cell>
          <cell r="AM96" t="e">
            <v>#N/A</v>
          </cell>
          <cell r="AN96" t="e">
            <v>#N/A</v>
          </cell>
          <cell r="AP96" t="e">
            <v>#N/A</v>
          </cell>
          <cell r="AQ96" t="e">
            <v>#N/A</v>
          </cell>
          <cell r="AR96" t="e">
            <v>#N/A</v>
          </cell>
        </row>
        <row r="97">
          <cell r="Q97" t="e">
            <v>#N/A</v>
          </cell>
          <cell r="T97" t="e">
            <v>#N/A</v>
          </cell>
          <cell r="V97" t="e">
            <v>#N/A</v>
          </cell>
          <cell r="W97" t="e">
            <v>#N/A</v>
          </cell>
          <cell r="Y97" t="e">
            <v>#N/A</v>
          </cell>
          <cell r="Z97" t="e">
            <v>#N/A</v>
          </cell>
          <cell r="AA97" t="e">
            <v>#N/A</v>
          </cell>
          <cell r="AB97" t="e">
            <v>#N/A</v>
          </cell>
          <cell r="AC97" t="e">
            <v>#N/A</v>
          </cell>
          <cell r="AD97">
            <v>0</v>
          </cell>
          <cell r="AG97">
            <v>0</v>
          </cell>
          <cell r="AH97">
            <v>0</v>
          </cell>
          <cell r="AI97" t="e">
            <v>#N/A</v>
          </cell>
          <cell r="AL97" t="e">
            <v>#N/A</v>
          </cell>
          <cell r="AM97" t="e">
            <v>#N/A</v>
          </cell>
          <cell r="AN97" t="e">
            <v>#N/A</v>
          </cell>
          <cell r="AP97" t="e">
            <v>#N/A</v>
          </cell>
          <cell r="AQ97" t="e">
            <v>#N/A</v>
          </cell>
          <cell r="AR97" t="e">
            <v>#N/A</v>
          </cell>
        </row>
        <row r="98">
          <cell r="Q98" t="e">
            <v>#N/A</v>
          </cell>
          <cell r="T98" t="e">
            <v>#N/A</v>
          </cell>
          <cell r="V98" t="e">
            <v>#N/A</v>
          </cell>
          <cell r="W98" t="e">
            <v>#N/A</v>
          </cell>
          <cell r="Y98" t="e">
            <v>#N/A</v>
          </cell>
          <cell r="Z98" t="e">
            <v>#N/A</v>
          </cell>
          <cell r="AA98" t="e">
            <v>#N/A</v>
          </cell>
          <cell r="AB98" t="e">
            <v>#N/A</v>
          </cell>
          <cell r="AC98" t="e">
            <v>#N/A</v>
          </cell>
          <cell r="AD98">
            <v>0</v>
          </cell>
          <cell r="AG98">
            <v>0</v>
          </cell>
          <cell r="AH98">
            <v>0</v>
          </cell>
          <cell r="AI98" t="e">
            <v>#N/A</v>
          </cell>
          <cell r="AL98" t="e">
            <v>#N/A</v>
          </cell>
          <cell r="AM98" t="e">
            <v>#N/A</v>
          </cell>
          <cell r="AN98" t="e">
            <v>#N/A</v>
          </cell>
          <cell r="AP98" t="e">
            <v>#N/A</v>
          </cell>
          <cell r="AQ98" t="e">
            <v>#N/A</v>
          </cell>
          <cell r="AR98" t="e">
            <v>#N/A</v>
          </cell>
        </row>
        <row r="99">
          <cell r="Q99" t="e">
            <v>#N/A</v>
          </cell>
          <cell r="T99" t="e">
            <v>#N/A</v>
          </cell>
          <cell r="V99" t="e">
            <v>#N/A</v>
          </cell>
          <cell r="W99" t="e">
            <v>#N/A</v>
          </cell>
          <cell r="Y99" t="e">
            <v>#N/A</v>
          </cell>
          <cell r="Z99" t="e">
            <v>#N/A</v>
          </cell>
          <cell r="AA99" t="e">
            <v>#N/A</v>
          </cell>
          <cell r="AB99" t="e">
            <v>#N/A</v>
          </cell>
          <cell r="AC99" t="e">
            <v>#N/A</v>
          </cell>
          <cell r="AD99">
            <v>0</v>
          </cell>
          <cell r="AG99">
            <v>0</v>
          </cell>
          <cell r="AH99">
            <v>0</v>
          </cell>
          <cell r="AI99" t="e">
            <v>#N/A</v>
          </cell>
          <cell r="AL99" t="e">
            <v>#N/A</v>
          </cell>
          <cell r="AM99" t="e">
            <v>#N/A</v>
          </cell>
          <cell r="AN99" t="e">
            <v>#N/A</v>
          </cell>
          <cell r="AP99" t="e">
            <v>#N/A</v>
          </cell>
          <cell r="AQ99" t="e">
            <v>#N/A</v>
          </cell>
          <cell r="AR99" t="e">
            <v>#N/A</v>
          </cell>
        </row>
        <row r="100">
          <cell r="Q100" t="e">
            <v>#N/A</v>
          </cell>
          <cell r="T100" t="e">
            <v>#N/A</v>
          </cell>
          <cell r="V100" t="e">
            <v>#N/A</v>
          </cell>
          <cell r="W100" t="e">
            <v>#N/A</v>
          </cell>
          <cell r="Y100" t="e">
            <v>#N/A</v>
          </cell>
          <cell r="Z100" t="e">
            <v>#N/A</v>
          </cell>
          <cell r="AA100" t="e">
            <v>#N/A</v>
          </cell>
          <cell r="AB100" t="e">
            <v>#N/A</v>
          </cell>
          <cell r="AC100" t="e">
            <v>#N/A</v>
          </cell>
          <cell r="AD100">
            <v>0</v>
          </cell>
          <cell r="AG100">
            <v>0</v>
          </cell>
          <cell r="AH100">
            <v>0</v>
          </cell>
          <cell r="AI100" t="e">
            <v>#N/A</v>
          </cell>
          <cell r="AL100" t="e">
            <v>#N/A</v>
          </cell>
          <cell r="AM100" t="e">
            <v>#N/A</v>
          </cell>
          <cell r="AN100" t="e">
            <v>#N/A</v>
          </cell>
          <cell r="AP100" t="e">
            <v>#N/A</v>
          </cell>
          <cell r="AQ100" t="e">
            <v>#N/A</v>
          </cell>
          <cell r="AR100" t="e">
            <v>#N/A</v>
          </cell>
        </row>
        <row r="101">
          <cell r="Q101" t="e">
            <v>#N/A</v>
          </cell>
          <cell r="T101" t="e">
            <v>#N/A</v>
          </cell>
          <cell r="V101" t="e">
            <v>#N/A</v>
          </cell>
          <cell r="W101" t="e">
            <v>#N/A</v>
          </cell>
          <cell r="Y101" t="e">
            <v>#N/A</v>
          </cell>
          <cell r="Z101" t="e">
            <v>#N/A</v>
          </cell>
          <cell r="AA101" t="e">
            <v>#N/A</v>
          </cell>
          <cell r="AB101" t="e">
            <v>#N/A</v>
          </cell>
          <cell r="AC101" t="e">
            <v>#N/A</v>
          </cell>
          <cell r="AD101">
            <v>0</v>
          </cell>
          <cell r="AG101">
            <v>0</v>
          </cell>
          <cell r="AH101">
            <v>0</v>
          </cell>
          <cell r="AI101" t="e">
            <v>#N/A</v>
          </cell>
          <cell r="AL101" t="e">
            <v>#N/A</v>
          </cell>
          <cell r="AM101" t="e">
            <v>#N/A</v>
          </cell>
          <cell r="AN101" t="e">
            <v>#N/A</v>
          </cell>
          <cell r="AP101" t="e">
            <v>#N/A</v>
          </cell>
          <cell r="AQ101" t="e">
            <v>#N/A</v>
          </cell>
          <cell r="AR101" t="e">
            <v>#N/A</v>
          </cell>
        </row>
        <row r="102">
          <cell r="Q102" t="e">
            <v>#N/A</v>
          </cell>
          <cell r="T102" t="e">
            <v>#N/A</v>
          </cell>
          <cell r="V102" t="e">
            <v>#N/A</v>
          </cell>
          <cell r="W102" t="e">
            <v>#N/A</v>
          </cell>
          <cell r="Y102" t="e">
            <v>#N/A</v>
          </cell>
          <cell r="Z102" t="e">
            <v>#N/A</v>
          </cell>
          <cell r="AA102" t="e">
            <v>#N/A</v>
          </cell>
          <cell r="AB102" t="e">
            <v>#N/A</v>
          </cell>
          <cell r="AC102" t="e">
            <v>#N/A</v>
          </cell>
          <cell r="AD102">
            <v>0</v>
          </cell>
          <cell r="AG102">
            <v>0</v>
          </cell>
          <cell r="AH102">
            <v>0</v>
          </cell>
          <cell r="AI102" t="e">
            <v>#N/A</v>
          </cell>
          <cell r="AL102" t="e">
            <v>#N/A</v>
          </cell>
          <cell r="AM102" t="e">
            <v>#N/A</v>
          </cell>
          <cell r="AN102" t="e">
            <v>#N/A</v>
          </cell>
          <cell r="AP102" t="e">
            <v>#N/A</v>
          </cell>
          <cell r="AQ102" t="e">
            <v>#N/A</v>
          </cell>
          <cell r="AR102" t="e">
            <v>#N/A</v>
          </cell>
        </row>
        <row r="103">
          <cell r="Q103" t="e">
            <v>#N/A</v>
          </cell>
          <cell r="T103" t="e">
            <v>#N/A</v>
          </cell>
          <cell r="V103" t="e">
            <v>#N/A</v>
          </cell>
          <cell r="W103" t="e">
            <v>#N/A</v>
          </cell>
          <cell r="Y103" t="e">
            <v>#N/A</v>
          </cell>
          <cell r="Z103" t="e">
            <v>#N/A</v>
          </cell>
          <cell r="AA103" t="e">
            <v>#N/A</v>
          </cell>
          <cell r="AB103" t="e">
            <v>#N/A</v>
          </cell>
          <cell r="AC103" t="e">
            <v>#N/A</v>
          </cell>
          <cell r="AD103">
            <v>0</v>
          </cell>
          <cell r="AG103">
            <v>0</v>
          </cell>
          <cell r="AH103">
            <v>0</v>
          </cell>
          <cell r="AI103" t="e">
            <v>#N/A</v>
          </cell>
          <cell r="AL103" t="e">
            <v>#N/A</v>
          </cell>
          <cell r="AM103" t="e">
            <v>#N/A</v>
          </cell>
          <cell r="AN103" t="e">
            <v>#N/A</v>
          </cell>
          <cell r="AP103" t="e">
            <v>#N/A</v>
          </cell>
          <cell r="AQ103" t="e">
            <v>#N/A</v>
          </cell>
          <cell r="AR103" t="e">
            <v>#N/A</v>
          </cell>
        </row>
        <row r="104">
          <cell r="Q104" t="e">
            <v>#N/A</v>
          </cell>
          <cell r="T104" t="e">
            <v>#N/A</v>
          </cell>
          <cell r="V104" t="e">
            <v>#N/A</v>
          </cell>
          <cell r="W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  <cell r="AB104" t="e">
            <v>#N/A</v>
          </cell>
          <cell r="AC104" t="e">
            <v>#N/A</v>
          </cell>
          <cell r="AD104">
            <v>0</v>
          </cell>
          <cell r="AG104">
            <v>0</v>
          </cell>
          <cell r="AH104">
            <v>0</v>
          </cell>
          <cell r="AI104" t="e">
            <v>#N/A</v>
          </cell>
          <cell r="AL104" t="e">
            <v>#N/A</v>
          </cell>
          <cell r="AM104" t="e">
            <v>#N/A</v>
          </cell>
          <cell r="AN104" t="e">
            <v>#N/A</v>
          </cell>
          <cell r="AO104" t="str">
            <v>OK</v>
          </cell>
          <cell r="AP104" t="e">
            <v>#N/A</v>
          </cell>
          <cell r="AQ104" t="e">
            <v>#N/A</v>
          </cell>
          <cell r="AR104" t="e">
            <v>#N/A</v>
          </cell>
        </row>
        <row r="105">
          <cell r="Q105" t="e">
            <v>#N/A</v>
          </cell>
          <cell r="T105" t="e">
            <v>#N/A</v>
          </cell>
          <cell r="V105" t="e">
            <v>#N/A</v>
          </cell>
          <cell r="W105" t="e">
            <v>#N/A</v>
          </cell>
          <cell r="Y105" t="e">
            <v>#N/A</v>
          </cell>
          <cell r="Z105" t="e">
            <v>#N/A</v>
          </cell>
          <cell r="AA105" t="e">
            <v>#N/A</v>
          </cell>
          <cell r="AB105" t="e">
            <v>#N/A</v>
          </cell>
          <cell r="AC105" t="e">
            <v>#N/A</v>
          </cell>
          <cell r="AD105">
            <v>0</v>
          </cell>
          <cell r="AG105">
            <v>0</v>
          </cell>
          <cell r="AH105">
            <v>0</v>
          </cell>
          <cell r="AI105" t="e">
            <v>#N/A</v>
          </cell>
          <cell r="AL105" t="e">
            <v>#N/A</v>
          </cell>
          <cell r="AM105" t="e">
            <v>#N/A</v>
          </cell>
          <cell r="AN105" t="e">
            <v>#N/A</v>
          </cell>
          <cell r="AP105" t="e">
            <v>#N/A</v>
          </cell>
          <cell r="AQ105" t="e">
            <v>#N/A</v>
          </cell>
          <cell r="AR105" t="e">
            <v>#N/A</v>
          </cell>
        </row>
        <row r="106">
          <cell r="Q106" t="e">
            <v>#N/A</v>
          </cell>
          <cell r="T106" t="e">
            <v>#N/A</v>
          </cell>
          <cell r="V106" t="e">
            <v>#N/A</v>
          </cell>
          <cell r="W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  <cell r="AB106" t="e">
            <v>#N/A</v>
          </cell>
          <cell r="AC106" t="e">
            <v>#N/A</v>
          </cell>
          <cell r="AD106">
            <v>0</v>
          </cell>
          <cell r="AG106">
            <v>0</v>
          </cell>
          <cell r="AH106">
            <v>0</v>
          </cell>
          <cell r="AI106" t="e">
            <v>#N/A</v>
          </cell>
          <cell r="AL106" t="e">
            <v>#N/A</v>
          </cell>
          <cell r="AM106" t="e">
            <v>#N/A</v>
          </cell>
          <cell r="AN106" t="e">
            <v>#N/A</v>
          </cell>
          <cell r="AP106" t="e">
            <v>#N/A</v>
          </cell>
          <cell r="AQ106" t="e">
            <v>#N/A</v>
          </cell>
          <cell r="AR106" t="e">
            <v>#N/A</v>
          </cell>
        </row>
        <row r="107">
          <cell r="Q107" t="e">
            <v>#N/A</v>
          </cell>
          <cell r="T107" t="e">
            <v>#N/A</v>
          </cell>
          <cell r="V107" t="e">
            <v>#N/A</v>
          </cell>
          <cell r="W107" t="e">
            <v>#N/A</v>
          </cell>
          <cell r="Y107" t="e">
            <v>#N/A</v>
          </cell>
          <cell r="Z107" t="e">
            <v>#N/A</v>
          </cell>
          <cell r="AA107" t="e">
            <v>#N/A</v>
          </cell>
          <cell r="AB107" t="e">
            <v>#N/A</v>
          </cell>
          <cell r="AC107" t="e">
            <v>#N/A</v>
          </cell>
          <cell r="AD107">
            <v>0</v>
          </cell>
          <cell r="AG107">
            <v>0</v>
          </cell>
          <cell r="AH107">
            <v>0</v>
          </cell>
          <cell r="AI107" t="e">
            <v>#N/A</v>
          </cell>
          <cell r="AL107" t="e">
            <v>#N/A</v>
          </cell>
          <cell r="AM107" t="e">
            <v>#N/A</v>
          </cell>
          <cell r="AN107" t="e">
            <v>#N/A</v>
          </cell>
          <cell r="AP107" t="e">
            <v>#N/A</v>
          </cell>
          <cell r="AQ107" t="e">
            <v>#N/A</v>
          </cell>
          <cell r="AR107" t="e">
            <v>#N/A</v>
          </cell>
        </row>
        <row r="108">
          <cell r="Q108" t="e">
            <v>#N/A</v>
          </cell>
          <cell r="T108" t="e">
            <v>#N/A</v>
          </cell>
          <cell r="V108" t="e">
            <v>#N/A</v>
          </cell>
          <cell r="W108" t="e">
            <v>#N/A</v>
          </cell>
          <cell r="Y108" t="e">
            <v>#N/A</v>
          </cell>
          <cell r="Z108" t="e">
            <v>#N/A</v>
          </cell>
          <cell r="AA108" t="e">
            <v>#N/A</v>
          </cell>
          <cell r="AB108" t="e">
            <v>#N/A</v>
          </cell>
          <cell r="AC108" t="e">
            <v>#N/A</v>
          </cell>
          <cell r="AD108">
            <v>0</v>
          </cell>
          <cell r="AG108">
            <v>0</v>
          </cell>
          <cell r="AH108">
            <v>0</v>
          </cell>
          <cell r="AI108" t="e">
            <v>#N/A</v>
          </cell>
          <cell r="AL108" t="e">
            <v>#N/A</v>
          </cell>
          <cell r="AM108" t="e">
            <v>#N/A</v>
          </cell>
          <cell r="AN108" t="e">
            <v>#N/A</v>
          </cell>
          <cell r="AP108" t="e">
            <v>#N/A</v>
          </cell>
          <cell r="AQ108" t="e">
            <v>#N/A</v>
          </cell>
          <cell r="AR108" t="e">
            <v>#N/A</v>
          </cell>
        </row>
        <row r="109">
          <cell r="Q109" t="e">
            <v>#N/A</v>
          </cell>
          <cell r="T109" t="e">
            <v>#N/A</v>
          </cell>
          <cell r="V109" t="e">
            <v>#N/A</v>
          </cell>
          <cell r="W109" t="e">
            <v>#N/A</v>
          </cell>
          <cell r="Y109" t="e">
            <v>#N/A</v>
          </cell>
          <cell r="Z109" t="e">
            <v>#N/A</v>
          </cell>
          <cell r="AA109" t="e">
            <v>#N/A</v>
          </cell>
          <cell r="AB109" t="e">
            <v>#N/A</v>
          </cell>
          <cell r="AC109" t="e">
            <v>#N/A</v>
          </cell>
          <cell r="AD109">
            <v>0</v>
          </cell>
          <cell r="AG109">
            <v>0</v>
          </cell>
          <cell r="AH109">
            <v>0</v>
          </cell>
          <cell r="AI109" t="e">
            <v>#N/A</v>
          </cell>
          <cell r="AL109" t="e">
            <v>#N/A</v>
          </cell>
          <cell r="AM109" t="e">
            <v>#N/A</v>
          </cell>
          <cell r="AN109" t="e">
            <v>#N/A</v>
          </cell>
          <cell r="AP109" t="e">
            <v>#N/A</v>
          </cell>
          <cell r="AQ109" t="e">
            <v>#N/A</v>
          </cell>
          <cell r="AR109" t="e">
            <v>#N/A</v>
          </cell>
        </row>
        <row r="110">
          <cell r="Q110" t="e">
            <v>#N/A</v>
          </cell>
          <cell r="T110" t="e">
            <v>#N/A</v>
          </cell>
          <cell r="V110" t="e">
            <v>#N/A</v>
          </cell>
          <cell r="W110" t="e">
            <v>#N/A</v>
          </cell>
          <cell r="Y110" t="e">
            <v>#N/A</v>
          </cell>
          <cell r="Z110" t="e">
            <v>#N/A</v>
          </cell>
          <cell r="AA110" t="e">
            <v>#N/A</v>
          </cell>
          <cell r="AB110" t="e">
            <v>#N/A</v>
          </cell>
          <cell r="AC110" t="e">
            <v>#N/A</v>
          </cell>
          <cell r="AD110">
            <v>0</v>
          </cell>
          <cell r="AG110">
            <v>0</v>
          </cell>
          <cell r="AH110">
            <v>0</v>
          </cell>
          <cell r="AI110" t="e">
            <v>#N/A</v>
          </cell>
          <cell r="AL110" t="e">
            <v>#N/A</v>
          </cell>
          <cell r="AM110" t="e">
            <v>#N/A</v>
          </cell>
          <cell r="AN110" t="e">
            <v>#N/A</v>
          </cell>
          <cell r="AP110" t="e">
            <v>#N/A</v>
          </cell>
          <cell r="AQ110" t="e">
            <v>#N/A</v>
          </cell>
          <cell r="AR110" t="e">
            <v>#N/A</v>
          </cell>
        </row>
        <row r="111">
          <cell r="Q111" t="e">
            <v>#N/A</v>
          </cell>
          <cell r="T111" t="e">
            <v>#N/A</v>
          </cell>
          <cell r="V111" t="e">
            <v>#N/A</v>
          </cell>
          <cell r="W111" t="e">
            <v>#N/A</v>
          </cell>
          <cell r="Y111" t="e">
            <v>#N/A</v>
          </cell>
          <cell r="Z111" t="e">
            <v>#N/A</v>
          </cell>
          <cell r="AA111" t="e">
            <v>#N/A</v>
          </cell>
          <cell r="AB111" t="e">
            <v>#N/A</v>
          </cell>
          <cell r="AC111" t="e">
            <v>#N/A</v>
          </cell>
          <cell r="AD111">
            <v>0</v>
          </cell>
          <cell r="AG111">
            <v>0</v>
          </cell>
          <cell r="AH111">
            <v>0</v>
          </cell>
          <cell r="AI111" t="e">
            <v>#N/A</v>
          </cell>
          <cell r="AL111" t="e">
            <v>#N/A</v>
          </cell>
          <cell r="AM111" t="e">
            <v>#N/A</v>
          </cell>
          <cell r="AN111" t="e">
            <v>#N/A</v>
          </cell>
          <cell r="AP111" t="e">
            <v>#N/A</v>
          </cell>
          <cell r="AQ111" t="e">
            <v>#N/A</v>
          </cell>
          <cell r="AR111" t="e">
            <v>#N/A</v>
          </cell>
        </row>
        <row r="112">
          <cell r="Q112" t="e">
            <v>#N/A</v>
          </cell>
          <cell r="T112" t="e">
            <v>#N/A</v>
          </cell>
          <cell r="V112" t="e">
            <v>#N/A</v>
          </cell>
          <cell r="W112" t="e">
            <v>#N/A</v>
          </cell>
          <cell r="Y112" t="e">
            <v>#N/A</v>
          </cell>
          <cell r="Z112" t="e">
            <v>#N/A</v>
          </cell>
          <cell r="AA112" t="e">
            <v>#N/A</v>
          </cell>
          <cell r="AB112" t="e">
            <v>#N/A</v>
          </cell>
          <cell r="AC112" t="e">
            <v>#N/A</v>
          </cell>
          <cell r="AD112">
            <v>0</v>
          </cell>
          <cell r="AG112">
            <v>0</v>
          </cell>
          <cell r="AH112">
            <v>0</v>
          </cell>
          <cell r="AI112" t="e">
            <v>#N/A</v>
          </cell>
          <cell r="AL112" t="e">
            <v>#N/A</v>
          </cell>
          <cell r="AM112" t="e">
            <v>#N/A</v>
          </cell>
          <cell r="AN112" t="e">
            <v>#N/A</v>
          </cell>
          <cell r="AO112" t="str">
            <v>OK</v>
          </cell>
          <cell r="AP112" t="e">
            <v>#N/A</v>
          </cell>
          <cell r="AQ112" t="e">
            <v>#N/A</v>
          </cell>
          <cell r="AR112" t="e">
            <v>#N/A</v>
          </cell>
        </row>
        <row r="113">
          <cell r="Q113" t="e">
            <v>#N/A</v>
          </cell>
          <cell r="T113" t="e">
            <v>#N/A</v>
          </cell>
          <cell r="V113" t="e">
            <v>#N/A</v>
          </cell>
          <cell r="W113" t="e">
            <v>#N/A</v>
          </cell>
          <cell r="Y113" t="e">
            <v>#N/A</v>
          </cell>
          <cell r="Z113" t="e">
            <v>#N/A</v>
          </cell>
          <cell r="AA113" t="e">
            <v>#N/A</v>
          </cell>
          <cell r="AB113" t="e">
            <v>#N/A</v>
          </cell>
          <cell r="AC113" t="e">
            <v>#N/A</v>
          </cell>
          <cell r="AD113">
            <v>0</v>
          </cell>
          <cell r="AG113">
            <v>0</v>
          </cell>
          <cell r="AH113">
            <v>0</v>
          </cell>
          <cell r="AI113" t="e">
            <v>#N/A</v>
          </cell>
          <cell r="AL113" t="e">
            <v>#N/A</v>
          </cell>
          <cell r="AM113" t="e">
            <v>#N/A</v>
          </cell>
          <cell r="AN113" t="e">
            <v>#N/A</v>
          </cell>
          <cell r="AO113" t="str">
            <v>OK</v>
          </cell>
          <cell r="AP113" t="e">
            <v>#N/A</v>
          </cell>
          <cell r="AQ113" t="e">
            <v>#N/A</v>
          </cell>
          <cell r="AR113" t="e">
            <v>#N/A</v>
          </cell>
        </row>
        <row r="114">
          <cell r="Q114" t="e">
            <v>#N/A</v>
          </cell>
          <cell r="T114" t="e">
            <v>#N/A</v>
          </cell>
          <cell r="V114" t="e">
            <v>#N/A</v>
          </cell>
          <cell r="W114" t="e">
            <v>#N/A</v>
          </cell>
          <cell r="Y114" t="e">
            <v>#N/A</v>
          </cell>
          <cell r="Z114" t="e">
            <v>#N/A</v>
          </cell>
          <cell r="AA114" t="e">
            <v>#N/A</v>
          </cell>
          <cell r="AB114" t="e">
            <v>#N/A</v>
          </cell>
          <cell r="AC114" t="e">
            <v>#N/A</v>
          </cell>
          <cell r="AD114">
            <v>0</v>
          </cell>
          <cell r="AG114">
            <v>0</v>
          </cell>
          <cell r="AH114">
            <v>0</v>
          </cell>
          <cell r="AI114" t="e">
            <v>#N/A</v>
          </cell>
          <cell r="AL114" t="e">
            <v>#N/A</v>
          </cell>
          <cell r="AM114" t="e">
            <v>#N/A</v>
          </cell>
          <cell r="AN114" t="e">
            <v>#N/A</v>
          </cell>
          <cell r="AO114" t="str">
            <v>OK</v>
          </cell>
          <cell r="AP114" t="e">
            <v>#N/A</v>
          </cell>
          <cell r="AQ114" t="e">
            <v>#N/A</v>
          </cell>
          <cell r="AR114" t="e">
            <v>#N/A</v>
          </cell>
        </row>
        <row r="115">
          <cell r="Q115" t="e">
            <v>#N/A</v>
          </cell>
          <cell r="T115" t="e">
            <v>#N/A</v>
          </cell>
          <cell r="V115" t="e">
            <v>#N/A</v>
          </cell>
          <cell r="W115" t="e">
            <v>#N/A</v>
          </cell>
          <cell r="Y115" t="e">
            <v>#N/A</v>
          </cell>
          <cell r="Z115" t="e">
            <v>#N/A</v>
          </cell>
          <cell r="AA115" t="e">
            <v>#N/A</v>
          </cell>
          <cell r="AB115" t="e">
            <v>#N/A</v>
          </cell>
          <cell r="AC115" t="e">
            <v>#N/A</v>
          </cell>
          <cell r="AD115">
            <v>0</v>
          </cell>
          <cell r="AG115">
            <v>0</v>
          </cell>
          <cell r="AH115">
            <v>0</v>
          </cell>
          <cell r="AI115" t="e">
            <v>#N/A</v>
          </cell>
          <cell r="AL115" t="e">
            <v>#N/A</v>
          </cell>
          <cell r="AM115" t="e">
            <v>#N/A</v>
          </cell>
          <cell r="AN115" t="e">
            <v>#N/A</v>
          </cell>
          <cell r="AP115" t="e">
            <v>#N/A</v>
          </cell>
          <cell r="AQ115" t="e">
            <v>#N/A</v>
          </cell>
          <cell r="AR115" t="e">
            <v>#N/A</v>
          </cell>
        </row>
        <row r="116">
          <cell r="Q116" t="e">
            <v>#N/A</v>
          </cell>
          <cell r="T116" t="e">
            <v>#N/A</v>
          </cell>
          <cell r="V116" t="e">
            <v>#N/A</v>
          </cell>
          <cell r="W116" t="e">
            <v>#N/A</v>
          </cell>
          <cell r="Y116" t="e">
            <v>#N/A</v>
          </cell>
          <cell r="Z116" t="e">
            <v>#N/A</v>
          </cell>
          <cell r="AA116" t="e">
            <v>#N/A</v>
          </cell>
          <cell r="AB116" t="e">
            <v>#N/A</v>
          </cell>
          <cell r="AC116" t="e">
            <v>#N/A</v>
          </cell>
          <cell r="AD116">
            <v>0</v>
          </cell>
          <cell r="AG116">
            <v>0</v>
          </cell>
          <cell r="AH116">
            <v>0</v>
          </cell>
          <cell r="AI116" t="e">
            <v>#N/A</v>
          </cell>
          <cell r="AL116" t="e">
            <v>#N/A</v>
          </cell>
          <cell r="AM116" t="e">
            <v>#N/A</v>
          </cell>
          <cell r="AN116" t="e">
            <v>#N/A</v>
          </cell>
          <cell r="AP116" t="e">
            <v>#N/A</v>
          </cell>
          <cell r="AQ116" t="e">
            <v>#N/A</v>
          </cell>
          <cell r="AR116" t="e">
            <v>#N/A</v>
          </cell>
        </row>
        <row r="117">
          <cell r="Q117" t="e">
            <v>#N/A</v>
          </cell>
          <cell r="T117" t="e">
            <v>#N/A</v>
          </cell>
          <cell r="V117" t="e">
            <v>#N/A</v>
          </cell>
          <cell r="W117" t="e">
            <v>#N/A</v>
          </cell>
          <cell r="Y117" t="e">
            <v>#N/A</v>
          </cell>
          <cell r="Z117" t="e">
            <v>#N/A</v>
          </cell>
          <cell r="AA117" t="e">
            <v>#N/A</v>
          </cell>
          <cell r="AB117" t="e">
            <v>#N/A</v>
          </cell>
          <cell r="AC117" t="e">
            <v>#N/A</v>
          </cell>
          <cell r="AD117">
            <v>0</v>
          </cell>
          <cell r="AG117">
            <v>0</v>
          </cell>
          <cell r="AH117">
            <v>0</v>
          </cell>
          <cell r="AI117" t="e">
            <v>#N/A</v>
          </cell>
          <cell r="AL117" t="e">
            <v>#N/A</v>
          </cell>
          <cell r="AM117" t="e">
            <v>#N/A</v>
          </cell>
          <cell r="AN117" t="e">
            <v>#N/A</v>
          </cell>
          <cell r="AP117" t="e">
            <v>#N/A</v>
          </cell>
          <cell r="AQ117" t="e">
            <v>#N/A</v>
          </cell>
          <cell r="AR117" t="e">
            <v>#N/A</v>
          </cell>
        </row>
        <row r="118">
          <cell r="Q118" t="e">
            <v>#N/A</v>
          </cell>
          <cell r="T118" t="e">
            <v>#N/A</v>
          </cell>
          <cell r="V118" t="e">
            <v>#N/A</v>
          </cell>
          <cell r="W118" t="e">
            <v>#N/A</v>
          </cell>
          <cell r="Y118" t="e">
            <v>#N/A</v>
          </cell>
          <cell r="Z118" t="e">
            <v>#N/A</v>
          </cell>
          <cell r="AA118" t="e">
            <v>#N/A</v>
          </cell>
          <cell r="AB118" t="e">
            <v>#N/A</v>
          </cell>
          <cell r="AC118" t="e">
            <v>#N/A</v>
          </cell>
          <cell r="AD118">
            <v>0</v>
          </cell>
          <cell r="AG118">
            <v>0</v>
          </cell>
          <cell r="AH118">
            <v>0</v>
          </cell>
          <cell r="AI118" t="e">
            <v>#N/A</v>
          </cell>
          <cell r="AL118" t="e">
            <v>#N/A</v>
          </cell>
          <cell r="AM118" t="e">
            <v>#N/A</v>
          </cell>
          <cell r="AN118" t="e">
            <v>#N/A</v>
          </cell>
          <cell r="AP118" t="e">
            <v>#N/A</v>
          </cell>
          <cell r="AQ118" t="e">
            <v>#N/A</v>
          </cell>
          <cell r="AR118" t="e">
            <v>#N/A</v>
          </cell>
        </row>
        <row r="119">
          <cell r="Q119" t="e">
            <v>#N/A</v>
          </cell>
          <cell r="T119" t="e">
            <v>#N/A</v>
          </cell>
          <cell r="V119" t="e">
            <v>#N/A</v>
          </cell>
          <cell r="W119" t="e">
            <v>#N/A</v>
          </cell>
          <cell r="Y119" t="e">
            <v>#N/A</v>
          </cell>
          <cell r="Z119" t="e">
            <v>#N/A</v>
          </cell>
          <cell r="AA119" t="e">
            <v>#N/A</v>
          </cell>
          <cell r="AB119" t="e">
            <v>#N/A</v>
          </cell>
          <cell r="AC119" t="e">
            <v>#N/A</v>
          </cell>
          <cell r="AD119">
            <v>0</v>
          </cell>
          <cell r="AG119">
            <v>0</v>
          </cell>
          <cell r="AH119">
            <v>0</v>
          </cell>
          <cell r="AI119" t="e">
            <v>#N/A</v>
          </cell>
          <cell r="AL119" t="e">
            <v>#N/A</v>
          </cell>
          <cell r="AM119" t="e">
            <v>#N/A</v>
          </cell>
          <cell r="AN119" t="e">
            <v>#N/A</v>
          </cell>
          <cell r="AP119" t="e">
            <v>#N/A</v>
          </cell>
          <cell r="AQ119" t="e">
            <v>#N/A</v>
          </cell>
          <cell r="AR119" t="e">
            <v>#N/A</v>
          </cell>
        </row>
        <row r="120">
          <cell r="Q120" t="e">
            <v>#N/A</v>
          </cell>
          <cell r="T120" t="e">
            <v>#N/A</v>
          </cell>
          <cell r="V120" t="e">
            <v>#N/A</v>
          </cell>
          <cell r="W120" t="e">
            <v>#N/A</v>
          </cell>
          <cell r="Y120" t="e">
            <v>#N/A</v>
          </cell>
          <cell r="Z120" t="e">
            <v>#N/A</v>
          </cell>
          <cell r="AA120" t="e">
            <v>#N/A</v>
          </cell>
          <cell r="AB120" t="e">
            <v>#N/A</v>
          </cell>
          <cell r="AC120" t="e">
            <v>#N/A</v>
          </cell>
          <cell r="AD120">
            <v>0</v>
          </cell>
          <cell r="AG120">
            <v>0</v>
          </cell>
          <cell r="AH120">
            <v>0</v>
          </cell>
          <cell r="AI120" t="e">
            <v>#N/A</v>
          </cell>
          <cell r="AL120" t="e">
            <v>#N/A</v>
          </cell>
          <cell r="AM120" t="e">
            <v>#N/A</v>
          </cell>
          <cell r="AN120" t="e">
            <v>#N/A</v>
          </cell>
          <cell r="AP120" t="e">
            <v>#N/A</v>
          </cell>
          <cell r="AQ120" t="e">
            <v>#N/A</v>
          </cell>
          <cell r="AR120" t="e">
            <v>#N/A</v>
          </cell>
        </row>
        <row r="121">
          <cell r="Q121" t="e">
            <v>#N/A</v>
          </cell>
          <cell r="T121" t="e">
            <v>#N/A</v>
          </cell>
          <cell r="V121" t="e">
            <v>#N/A</v>
          </cell>
          <cell r="W121" t="e">
            <v>#N/A</v>
          </cell>
          <cell r="Y121" t="e">
            <v>#N/A</v>
          </cell>
          <cell r="Z121" t="e">
            <v>#N/A</v>
          </cell>
          <cell r="AA121" t="e">
            <v>#N/A</v>
          </cell>
          <cell r="AB121" t="e">
            <v>#N/A</v>
          </cell>
          <cell r="AC121" t="e">
            <v>#N/A</v>
          </cell>
          <cell r="AD121">
            <v>0</v>
          </cell>
          <cell r="AG121">
            <v>0</v>
          </cell>
          <cell r="AH121">
            <v>0</v>
          </cell>
          <cell r="AI121" t="e">
            <v>#N/A</v>
          </cell>
          <cell r="AL121" t="e">
            <v>#N/A</v>
          </cell>
          <cell r="AM121" t="e">
            <v>#N/A</v>
          </cell>
          <cell r="AN121" t="e">
            <v>#N/A</v>
          </cell>
          <cell r="AP121" t="e">
            <v>#N/A</v>
          </cell>
          <cell r="AQ121" t="e">
            <v>#N/A</v>
          </cell>
          <cell r="AR121" t="e">
            <v>#N/A</v>
          </cell>
        </row>
        <row r="122">
          <cell r="Q122" t="e">
            <v>#N/A</v>
          </cell>
          <cell r="T122" t="e">
            <v>#N/A</v>
          </cell>
          <cell r="V122" t="e">
            <v>#N/A</v>
          </cell>
          <cell r="W122" t="e">
            <v>#N/A</v>
          </cell>
          <cell r="Y122" t="e">
            <v>#N/A</v>
          </cell>
          <cell r="Z122" t="e">
            <v>#N/A</v>
          </cell>
          <cell r="AA122" t="e">
            <v>#N/A</v>
          </cell>
          <cell r="AB122" t="e">
            <v>#N/A</v>
          </cell>
          <cell r="AC122" t="e">
            <v>#N/A</v>
          </cell>
          <cell r="AD122">
            <v>0</v>
          </cell>
          <cell r="AG122">
            <v>0</v>
          </cell>
          <cell r="AH122">
            <v>0</v>
          </cell>
          <cell r="AI122" t="e">
            <v>#N/A</v>
          </cell>
          <cell r="AL122" t="e">
            <v>#N/A</v>
          </cell>
          <cell r="AM122" t="e">
            <v>#N/A</v>
          </cell>
          <cell r="AN122" t="e">
            <v>#N/A</v>
          </cell>
          <cell r="AP122" t="e">
            <v>#N/A</v>
          </cell>
          <cell r="AQ122" t="e">
            <v>#N/A</v>
          </cell>
          <cell r="AR122" t="e">
            <v>#N/A</v>
          </cell>
        </row>
        <row r="123">
          <cell r="Q123" t="e">
            <v>#N/A</v>
          </cell>
          <cell r="T123" t="e">
            <v>#N/A</v>
          </cell>
          <cell r="V123" t="e">
            <v>#N/A</v>
          </cell>
          <cell r="W123" t="e">
            <v>#N/A</v>
          </cell>
          <cell r="Y123" t="e">
            <v>#N/A</v>
          </cell>
          <cell r="Z123" t="e">
            <v>#N/A</v>
          </cell>
          <cell r="AA123" t="e">
            <v>#N/A</v>
          </cell>
          <cell r="AB123" t="e">
            <v>#N/A</v>
          </cell>
          <cell r="AC123" t="e">
            <v>#N/A</v>
          </cell>
          <cell r="AD123">
            <v>0</v>
          </cell>
          <cell r="AG123">
            <v>0</v>
          </cell>
          <cell r="AH123">
            <v>0</v>
          </cell>
          <cell r="AI123" t="e">
            <v>#N/A</v>
          </cell>
          <cell r="AL123" t="e">
            <v>#N/A</v>
          </cell>
          <cell r="AM123" t="e">
            <v>#N/A</v>
          </cell>
          <cell r="AN123" t="e">
            <v>#N/A</v>
          </cell>
          <cell r="AO123" t="str">
            <v>OK</v>
          </cell>
          <cell r="AP123" t="e">
            <v>#N/A</v>
          </cell>
          <cell r="AQ123" t="e">
            <v>#N/A</v>
          </cell>
          <cell r="AR123" t="e">
            <v>#N/A</v>
          </cell>
        </row>
        <row r="124">
          <cell r="Q124" t="e">
            <v>#N/A</v>
          </cell>
          <cell r="T124" t="e">
            <v>#N/A</v>
          </cell>
          <cell r="V124" t="e">
            <v>#N/A</v>
          </cell>
          <cell r="W124" t="e">
            <v>#N/A</v>
          </cell>
          <cell r="Y124" t="e">
            <v>#N/A</v>
          </cell>
          <cell r="Z124" t="e">
            <v>#N/A</v>
          </cell>
          <cell r="AA124" t="e">
            <v>#N/A</v>
          </cell>
          <cell r="AB124" t="e">
            <v>#N/A</v>
          </cell>
          <cell r="AC124" t="e">
            <v>#N/A</v>
          </cell>
          <cell r="AD124">
            <v>0</v>
          </cell>
          <cell r="AG124">
            <v>0</v>
          </cell>
          <cell r="AH124">
            <v>0</v>
          </cell>
          <cell r="AI124" t="e">
            <v>#N/A</v>
          </cell>
          <cell r="AL124" t="e">
            <v>#N/A</v>
          </cell>
          <cell r="AM124" t="e">
            <v>#N/A</v>
          </cell>
          <cell r="AN124" t="e">
            <v>#N/A</v>
          </cell>
          <cell r="AO124" t="str">
            <v>OK</v>
          </cell>
          <cell r="AP124" t="e">
            <v>#N/A</v>
          </cell>
          <cell r="AQ124" t="e">
            <v>#N/A</v>
          </cell>
          <cell r="AR124" t="e">
            <v>#N/A</v>
          </cell>
        </row>
        <row r="125">
          <cell r="Q125" t="e">
            <v>#N/A</v>
          </cell>
          <cell r="T125" t="e">
            <v>#N/A</v>
          </cell>
          <cell r="V125" t="e">
            <v>#N/A</v>
          </cell>
          <cell r="W125" t="e">
            <v>#N/A</v>
          </cell>
          <cell r="Y125" t="e">
            <v>#N/A</v>
          </cell>
          <cell r="Z125" t="e">
            <v>#N/A</v>
          </cell>
          <cell r="AA125" t="e">
            <v>#N/A</v>
          </cell>
          <cell r="AB125" t="e">
            <v>#N/A</v>
          </cell>
          <cell r="AC125" t="e">
            <v>#N/A</v>
          </cell>
          <cell r="AD125">
            <v>0</v>
          </cell>
          <cell r="AG125">
            <v>0</v>
          </cell>
          <cell r="AH125">
            <v>0</v>
          </cell>
          <cell r="AI125" t="e">
            <v>#N/A</v>
          </cell>
          <cell r="AL125" t="e">
            <v>#N/A</v>
          </cell>
          <cell r="AM125" t="e">
            <v>#N/A</v>
          </cell>
          <cell r="AN125" t="e">
            <v>#N/A</v>
          </cell>
          <cell r="AP125" t="e">
            <v>#N/A</v>
          </cell>
          <cell r="AQ125" t="e">
            <v>#N/A</v>
          </cell>
          <cell r="AR125" t="e">
            <v>#N/A</v>
          </cell>
        </row>
        <row r="126">
          <cell r="Q126" t="e">
            <v>#N/A</v>
          </cell>
          <cell r="T126" t="e">
            <v>#N/A</v>
          </cell>
          <cell r="V126" t="e">
            <v>#N/A</v>
          </cell>
          <cell r="W126" t="e">
            <v>#N/A</v>
          </cell>
          <cell r="Y126" t="e">
            <v>#N/A</v>
          </cell>
          <cell r="Z126" t="e">
            <v>#N/A</v>
          </cell>
          <cell r="AA126" t="e">
            <v>#N/A</v>
          </cell>
          <cell r="AB126" t="e">
            <v>#N/A</v>
          </cell>
          <cell r="AC126" t="e">
            <v>#N/A</v>
          </cell>
          <cell r="AD126">
            <v>0</v>
          </cell>
          <cell r="AG126">
            <v>0</v>
          </cell>
          <cell r="AH126">
            <v>0</v>
          </cell>
          <cell r="AI126" t="e">
            <v>#N/A</v>
          </cell>
          <cell r="AL126" t="e">
            <v>#N/A</v>
          </cell>
          <cell r="AM126" t="e">
            <v>#N/A</v>
          </cell>
          <cell r="AN126" t="e">
            <v>#N/A</v>
          </cell>
          <cell r="AP126" t="e">
            <v>#N/A</v>
          </cell>
          <cell r="AQ126" t="e">
            <v>#N/A</v>
          </cell>
          <cell r="AR126" t="e">
            <v>#N/A</v>
          </cell>
        </row>
        <row r="127">
          <cell r="Q127" t="e">
            <v>#N/A</v>
          </cell>
          <cell r="T127" t="e">
            <v>#N/A</v>
          </cell>
          <cell r="V127" t="e">
            <v>#N/A</v>
          </cell>
          <cell r="W127" t="e">
            <v>#N/A</v>
          </cell>
          <cell r="Y127" t="e">
            <v>#N/A</v>
          </cell>
          <cell r="Z127" t="e">
            <v>#N/A</v>
          </cell>
          <cell r="AA127" t="e">
            <v>#N/A</v>
          </cell>
          <cell r="AB127" t="e">
            <v>#N/A</v>
          </cell>
          <cell r="AC127" t="e">
            <v>#N/A</v>
          </cell>
          <cell r="AD127">
            <v>0</v>
          </cell>
          <cell r="AG127">
            <v>0</v>
          </cell>
          <cell r="AH127">
            <v>0</v>
          </cell>
          <cell r="AI127" t="e">
            <v>#N/A</v>
          </cell>
          <cell r="AL127" t="e">
            <v>#N/A</v>
          </cell>
          <cell r="AM127" t="e">
            <v>#N/A</v>
          </cell>
          <cell r="AN127" t="e">
            <v>#N/A</v>
          </cell>
          <cell r="AP127" t="e">
            <v>#N/A</v>
          </cell>
          <cell r="AQ127" t="e">
            <v>#N/A</v>
          </cell>
          <cell r="AR127" t="e">
            <v>#N/A</v>
          </cell>
        </row>
        <row r="128">
          <cell r="Q128" t="e">
            <v>#N/A</v>
          </cell>
          <cell r="T128" t="e">
            <v>#N/A</v>
          </cell>
          <cell r="V128" t="e">
            <v>#N/A</v>
          </cell>
          <cell r="W128" t="e">
            <v>#N/A</v>
          </cell>
          <cell r="Y128" t="e">
            <v>#N/A</v>
          </cell>
          <cell r="Z128" t="e">
            <v>#N/A</v>
          </cell>
          <cell r="AA128" t="e">
            <v>#N/A</v>
          </cell>
          <cell r="AB128" t="e">
            <v>#N/A</v>
          </cell>
          <cell r="AC128" t="e">
            <v>#N/A</v>
          </cell>
          <cell r="AD128">
            <v>0</v>
          </cell>
          <cell r="AG128">
            <v>0</v>
          </cell>
          <cell r="AH128">
            <v>0</v>
          </cell>
          <cell r="AI128" t="e">
            <v>#N/A</v>
          </cell>
          <cell r="AL128" t="e">
            <v>#N/A</v>
          </cell>
          <cell r="AM128" t="e">
            <v>#N/A</v>
          </cell>
          <cell r="AN128" t="e">
            <v>#N/A</v>
          </cell>
          <cell r="AP128" t="e">
            <v>#N/A</v>
          </cell>
          <cell r="AQ128" t="e">
            <v>#N/A</v>
          </cell>
          <cell r="AR128" t="e">
            <v>#N/A</v>
          </cell>
        </row>
        <row r="129">
          <cell r="Q129" t="e">
            <v>#N/A</v>
          </cell>
          <cell r="T129" t="e">
            <v>#N/A</v>
          </cell>
          <cell r="V129" t="e">
            <v>#N/A</v>
          </cell>
          <cell r="W129" t="e">
            <v>#N/A</v>
          </cell>
          <cell r="Y129" t="e">
            <v>#N/A</v>
          </cell>
          <cell r="Z129" t="e">
            <v>#N/A</v>
          </cell>
          <cell r="AA129" t="e">
            <v>#N/A</v>
          </cell>
          <cell r="AB129" t="e">
            <v>#N/A</v>
          </cell>
          <cell r="AC129" t="e">
            <v>#N/A</v>
          </cell>
          <cell r="AD129">
            <v>0</v>
          </cell>
          <cell r="AG129">
            <v>0</v>
          </cell>
          <cell r="AH129">
            <v>0</v>
          </cell>
          <cell r="AI129" t="e">
            <v>#N/A</v>
          </cell>
          <cell r="AL129" t="e">
            <v>#N/A</v>
          </cell>
          <cell r="AM129" t="e">
            <v>#N/A</v>
          </cell>
          <cell r="AN129" t="e">
            <v>#N/A</v>
          </cell>
          <cell r="AP129" t="e">
            <v>#N/A</v>
          </cell>
          <cell r="AQ129" t="e">
            <v>#N/A</v>
          </cell>
          <cell r="AR129" t="e">
            <v>#N/A</v>
          </cell>
        </row>
        <row r="130">
          <cell r="Q130" t="e">
            <v>#N/A</v>
          </cell>
          <cell r="T130" t="e">
            <v>#N/A</v>
          </cell>
          <cell r="V130" t="e">
            <v>#N/A</v>
          </cell>
          <cell r="W130" t="e">
            <v>#N/A</v>
          </cell>
          <cell r="Y130" t="e">
            <v>#N/A</v>
          </cell>
          <cell r="Z130" t="e">
            <v>#N/A</v>
          </cell>
          <cell r="AA130" t="e">
            <v>#N/A</v>
          </cell>
          <cell r="AB130" t="e">
            <v>#N/A</v>
          </cell>
          <cell r="AC130" t="e">
            <v>#N/A</v>
          </cell>
          <cell r="AD130">
            <v>0</v>
          </cell>
          <cell r="AG130">
            <v>0</v>
          </cell>
          <cell r="AH130">
            <v>0</v>
          </cell>
          <cell r="AI130" t="e">
            <v>#N/A</v>
          </cell>
          <cell r="AL130" t="e">
            <v>#N/A</v>
          </cell>
          <cell r="AM130" t="e">
            <v>#N/A</v>
          </cell>
          <cell r="AN130" t="e">
            <v>#N/A</v>
          </cell>
          <cell r="AP130" t="e">
            <v>#N/A</v>
          </cell>
          <cell r="AQ130" t="e">
            <v>#N/A</v>
          </cell>
          <cell r="AR130" t="e">
            <v>#N/A</v>
          </cell>
        </row>
        <row r="131">
          <cell r="Q131" t="e">
            <v>#N/A</v>
          </cell>
          <cell r="T131" t="e">
            <v>#N/A</v>
          </cell>
          <cell r="V131" t="e">
            <v>#N/A</v>
          </cell>
          <cell r="W131" t="e">
            <v>#N/A</v>
          </cell>
          <cell r="Y131" t="e">
            <v>#N/A</v>
          </cell>
          <cell r="Z131" t="e">
            <v>#N/A</v>
          </cell>
          <cell r="AA131" t="e">
            <v>#N/A</v>
          </cell>
          <cell r="AB131" t="e">
            <v>#N/A</v>
          </cell>
          <cell r="AC131" t="e">
            <v>#N/A</v>
          </cell>
          <cell r="AD131">
            <v>0</v>
          </cell>
          <cell r="AG131">
            <v>0</v>
          </cell>
          <cell r="AH131">
            <v>0</v>
          </cell>
          <cell r="AI131" t="e">
            <v>#N/A</v>
          </cell>
          <cell r="AL131" t="e">
            <v>#N/A</v>
          </cell>
          <cell r="AM131" t="e">
            <v>#N/A</v>
          </cell>
          <cell r="AN131" t="e">
            <v>#N/A</v>
          </cell>
          <cell r="AP131" t="e">
            <v>#N/A</v>
          </cell>
          <cell r="AQ131" t="e">
            <v>#N/A</v>
          </cell>
          <cell r="AR131" t="e">
            <v>#N/A</v>
          </cell>
        </row>
        <row r="132">
          <cell r="Q132" t="e">
            <v>#N/A</v>
          </cell>
          <cell r="T132" t="e">
            <v>#N/A</v>
          </cell>
          <cell r="V132" t="e">
            <v>#N/A</v>
          </cell>
          <cell r="W132" t="e">
            <v>#N/A</v>
          </cell>
          <cell r="Y132" t="e">
            <v>#N/A</v>
          </cell>
          <cell r="Z132" t="e">
            <v>#N/A</v>
          </cell>
          <cell r="AA132" t="e">
            <v>#N/A</v>
          </cell>
          <cell r="AB132" t="e">
            <v>#N/A</v>
          </cell>
          <cell r="AC132" t="e">
            <v>#N/A</v>
          </cell>
          <cell r="AD132">
            <v>0</v>
          </cell>
          <cell r="AG132">
            <v>0</v>
          </cell>
          <cell r="AH132">
            <v>0</v>
          </cell>
          <cell r="AI132" t="e">
            <v>#N/A</v>
          </cell>
          <cell r="AL132" t="e">
            <v>#N/A</v>
          </cell>
          <cell r="AM132" t="e">
            <v>#N/A</v>
          </cell>
          <cell r="AN132" t="e">
            <v>#N/A</v>
          </cell>
          <cell r="AP132" t="e">
            <v>#N/A</v>
          </cell>
          <cell r="AQ132" t="e">
            <v>#N/A</v>
          </cell>
          <cell r="AR132" t="e">
            <v>#N/A</v>
          </cell>
        </row>
        <row r="133">
          <cell r="Q133" t="e">
            <v>#N/A</v>
          </cell>
          <cell r="T133" t="e">
            <v>#N/A</v>
          </cell>
          <cell r="V133" t="e">
            <v>#N/A</v>
          </cell>
          <cell r="W133" t="e">
            <v>#N/A</v>
          </cell>
          <cell r="Y133" t="e">
            <v>#N/A</v>
          </cell>
          <cell r="Z133" t="e">
            <v>#N/A</v>
          </cell>
          <cell r="AA133" t="e">
            <v>#N/A</v>
          </cell>
          <cell r="AB133" t="e">
            <v>#N/A</v>
          </cell>
          <cell r="AC133" t="e">
            <v>#N/A</v>
          </cell>
          <cell r="AD133">
            <v>0</v>
          </cell>
          <cell r="AG133">
            <v>0</v>
          </cell>
          <cell r="AH133">
            <v>0</v>
          </cell>
          <cell r="AI133" t="e">
            <v>#N/A</v>
          </cell>
          <cell r="AL133" t="e">
            <v>#N/A</v>
          </cell>
          <cell r="AM133" t="e">
            <v>#N/A</v>
          </cell>
          <cell r="AN133" t="e">
            <v>#N/A</v>
          </cell>
          <cell r="AP133" t="e">
            <v>#N/A</v>
          </cell>
          <cell r="AQ133" t="e">
            <v>#N/A</v>
          </cell>
          <cell r="AR133" t="e">
            <v>#N/A</v>
          </cell>
        </row>
        <row r="134">
          <cell r="Q134" t="e">
            <v>#N/A</v>
          </cell>
          <cell r="T134" t="e">
            <v>#N/A</v>
          </cell>
          <cell r="V134" t="e">
            <v>#N/A</v>
          </cell>
          <cell r="W134" t="e">
            <v>#N/A</v>
          </cell>
          <cell r="Y134" t="e">
            <v>#N/A</v>
          </cell>
          <cell r="Z134" t="e">
            <v>#N/A</v>
          </cell>
          <cell r="AA134" t="e">
            <v>#N/A</v>
          </cell>
          <cell r="AB134" t="e">
            <v>#N/A</v>
          </cell>
          <cell r="AC134" t="e">
            <v>#N/A</v>
          </cell>
          <cell r="AD134">
            <v>0</v>
          </cell>
          <cell r="AG134">
            <v>0</v>
          </cell>
          <cell r="AH134">
            <v>0</v>
          </cell>
          <cell r="AI134" t="e">
            <v>#N/A</v>
          </cell>
          <cell r="AL134" t="e">
            <v>#N/A</v>
          </cell>
          <cell r="AM134" t="e">
            <v>#N/A</v>
          </cell>
          <cell r="AN134" t="e">
            <v>#N/A</v>
          </cell>
          <cell r="AP134" t="e">
            <v>#N/A</v>
          </cell>
          <cell r="AQ134" t="e">
            <v>#N/A</v>
          </cell>
          <cell r="AR134" t="e">
            <v>#N/A</v>
          </cell>
        </row>
        <row r="135">
          <cell r="Q135" t="e">
            <v>#N/A</v>
          </cell>
          <cell r="T135" t="e">
            <v>#N/A</v>
          </cell>
          <cell r="V135" t="e">
            <v>#N/A</v>
          </cell>
          <cell r="W135" t="e">
            <v>#N/A</v>
          </cell>
          <cell r="Y135" t="e">
            <v>#N/A</v>
          </cell>
          <cell r="Z135" t="e">
            <v>#N/A</v>
          </cell>
          <cell r="AA135" t="e">
            <v>#N/A</v>
          </cell>
          <cell r="AB135" t="e">
            <v>#N/A</v>
          </cell>
          <cell r="AC135" t="e">
            <v>#N/A</v>
          </cell>
          <cell r="AD135">
            <v>0</v>
          </cell>
          <cell r="AG135">
            <v>0</v>
          </cell>
          <cell r="AH135">
            <v>0</v>
          </cell>
          <cell r="AI135" t="e">
            <v>#N/A</v>
          </cell>
          <cell r="AL135" t="e">
            <v>#N/A</v>
          </cell>
          <cell r="AM135" t="e">
            <v>#N/A</v>
          </cell>
          <cell r="AN135" t="e">
            <v>#N/A</v>
          </cell>
          <cell r="AP135" t="e">
            <v>#N/A</v>
          </cell>
          <cell r="AQ135" t="e">
            <v>#N/A</v>
          </cell>
          <cell r="AR135" t="e">
            <v>#N/A</v>
          </cell>
        </row>
        <row r="136">
          <cell r="Q136" t="e">
            <v>#N/A</v>
          </cell>
          <cell r="T136" t="e">
            <v>#N/A</v>
          </cell>
          <cell r="V136" t="e">
            <v>#N/A</v>
          </cell>
          <cell r="W136" t="e">
            <v>#N/A</v>
          </cell>
          <cell r="Y136" t="e">
            <v>#N/A</v>
          </cell>
          <cell r="Z136" t="e">
            <v>#N/A</v>
          </cell>
          <cell r="AA136" t="e">
            <v>#N/A</v>
          </cell>
          <cell r="AB136" t="e">
            <v>#N/A</v>
          </cell>
          <cell r="AC136" t="e">
            <v>#N/A</v>
          </cell>
          <cell r="AD136">
            <v>0</v>
          </cell>
          <cell r="AG136">
            <v>0</v>
          </cell>
          <cell r="AH136">
            <v>0</v>
          </cell>
          <cell r="AI136" t="e">
            <v>#N/A</v>
          </cell>
          <cell r="AL136" t="e">
            <v>#N/A</v>
          </cell>
          <cell r="AM136" t="e">
            <v>#N/A</v>
          </cell>
          <cell r="AN136" t="e">
            <v>#N/A</v>
          </cell>
          <cell r="AP136" t="e">
            <v>#N/A</v>
          </cell>
          <cell r="AQ136" t="e">
            <v>#N/A</v>
          </cell>
          <cell r="AR136" t="e">
            <v>#N/A</v>
          </cell>
        </row>
        <row r="137">
          <cell r="Q137" t="e">
            <v>#N/A</v>
          </cell>
          <cell r="T137" t="e">
            <v>#N/A</v>
          </cell>
          <cell r="V137" t="e">
            <v>#N/A</v>
          </cell>
          <cell r="W137" t="e">
            <v>#N/A</v>
          </cell>
          <cell r="Y137" t="e">
            <v>#N/A</v>
          </cell>
          <cell r="Z137" t="e">
            <v>#N/A</v>
          </cell>
          <cell r="AA137" t="e">
            <v>#N/A</v>
          </cell>
          <cell r="AB137" t="e">
            <v>#N/A</v>
          </cell>
          <cell r="AC137" t="e">
            <v>#N/A</v>
          </cell>
          <cell r="AD137">
            <v>0</v>
          </cell>
          <cell r="AG137">
            <v>0</v>
          </cell>
          <cell r="AH137">
            <v>0</v>
          </cell>
          <cell r="AI137" t="e">
            <v>#N/A</v>
          </cell>
          <cell r="AL137" t="e">
            <v>#N/A</v>
          </cell>
          <cell r="AM137" t="e">
            <v>#N/A</v>
          </cell>
          <cell r="AN137" t="e">
            <v>#N/A</v>
          </cell>
          <cell r="AP137" t="e">
            <v>#N/A</v>
          </cell>
          <cell r="AQ137" t="e">
            <v>#N/A</v>
          </cell>
          <cell r="AR137" t="e">
            <v>#N/A</v>
          </cell>
        </row>
        <row r="138">
          <cell r="Q138" t="e">
            <v>#N/A</v>
          </cell>
          <cell r="T138" t="e">
            <v>#N/A</v>
          </cell>
          <cell r="V138" t="e">
            <v>#N/A</v>
          </cell>
          <cell r="W138" t="e">
            <v>#N/A</v>
          </cell>
          <cell r="Y138" t="e">
            <v>#N/A</v>
          </cell>
          <cell r="Z138" t="e">
            <v>#N/A</v>
          </cell>
          <cell r="AA138" t="e">
            <v>#N/A</v>
          </cell>
          <cell r="AB138" t="e">
            <v>#N/A</v>
          </cell>
          <cell r="AC138" t="e">
            <v>#N/A</v>
          </cell>
          <cell r="AD138">
            <v>0</v>
          </cell>
          <cell r="AG138">
            <v>0</v>
          </cell>
          <cell r="AH138">
            <v>0</v>
          </cell>
          <cell r="AI138" t="e">
            <v>#N/A</v>
          </cell>
          <cell r="AL138" t="e">
            <v>#N/A</v>
          </cell>
          <cell r="AM138" t="e">
            <v>#N/A</v>
          </cell>
          <cell r="AN138" t="e">
            <v>#N/A</v>
          </cell>
          <cell r="AP138" t="e">
            <v>#N/A</v>
          </cell>
          <cell r="AQ138" t="e">
            <v>#N/A</v>
          </cell>
          <cell r="AR138" t="e">
            <v>#N/A</v>
          </cell>
        </row>
        <row r="139">
          <cell r="Q139" t="e">
            <v>#N/A</v>
          </cell>
          <cell r="T139" t="e">
            <v>#N/A</v>
          </cell>
          <cell r="V139" t="e">
            <v>#N/A</v>
          </cell>
          <cell r="W139" t="e">
            <v>#N/A</v>
          </cell>
          <cell r="Y139" t="e">
            <v>#N/A</v>
          </cell>
          <cell r="Z139" t="e">
            <v>#N/A</v>
          </cell>
          <cell r="AA139" t="e">
            <v>#N/A</v>
          </cell>
          <cell r="AB139" t="e">
            <v>#N/A</v>
          </cell>
          <cell r="AC139" t="e">
            <v>#N/A</v>
          </cell>
          <cell r="AD139">
            <v>0</v>
          </cell>
          <cell r="AG139">
            <v>0</v>
          </cell>
          <cell r="AH139">
            <v>0</v>
          </cell>
          <cell r="AI139" t="e">
            <v>#N/A</v>
          </cell>
          <cell r="AL139" t="e">
            <v>#N/A</v>
          </cell>
          <cell r="AM139" t="e">
            <v>#N/A</v>
          </cell>
          <cell r="AN139" t="e">
            <v>#N/A</v>
          </cell>
          <cell r="AP139" t="e">
            <v>#N/A</v>
          </cell>
          <cell r="AQ139" t="e">
            <v>#N/A</v>
          </cell>
          <cell r="AR139" t="e">
            <v>#N/A</v>
          </cell>
        </row>
        <row r="140">
          <cell r="Q140" t="e">
            <v>#N/A</v>
          </cell>
          <cell r="T140" t="e">
            <v>#N/A</v>
          </cell>
          <cell r="V140" t="e">
            <v>#N/A</v>
          </cell>
          <cell r="W140" t="e">
            <v>#N/A</v>
          </cell>
          <cell r="Y140" t="e">
            <v>#N/A</v>
          </cell>
          <cell r="Z140" t="e">
            <v>#N/A</v>
          </cell>
          <cell r="AA140" t="e">
            <v>#N/A</v>
          </cell>
          <cell r="AB140" t="e">
            <v>#N/A</v>
          </cell>
          <cell r="AC140" t="e">
            <v>#N/A</v>
          </cell>
          <cell r="AD140">
            <v>0</v>
          </cell>
          <cell r="AG140">
            <v>0</v>
          </cell>
          <cell r="AH140">
            <v>0</v>
          </cell>
          <cell r="AI140" t="e">
            <v>#N/A</v>
          </cell>
          <cell r="AL140" t="e">
            <v>#N/A</v>
          </cell>
          <cell r="AM140" t="e">
            <v>#N/A</v>
          </cell>
          <cell r="AN140" t="e">
            <v>#N/A</v>
          </cell>
          <cell r="AP140" t="e">
            <v>#N/A</v>
          </cell>
          <cell r="AQ140" t="e">
            <v>#N/A</v>
          </cell>
          <cell r="AR140" t="e">
            <v>#N/A</v>
          </cell>
        </row>
        <row r="141">
          <cell r="Q141" t="e">
            <v>#N/A</v>
          </cell>
          <cell r="T141" t="e">
            <v>#N/A</v>
          </cell>
          <cell r="V141" t="e">
            <v>#N/A</v>
          </cell>
          <cell r="W141" t="e">
            <v>#N/A</v>
          </cell>
          <cell r="Y141" t="e">
            <v>#N/A</v>
          </cell>
          <cell r="Z141" t="e">
            <v>#N/A</v>
          </cell>
          <cell r="AA141" t="e">
            <v>#N/A</v>
          </cell>
          <cell r="AB141" t="e">
            <v>#N/A</v>
          </cell>
          <cell r="AC141" t="e">
            <v>#N/A</v>
          </cell>
          <cell r="AD141">
            <v>0</v>
          </cell>
          <cell r="AG141">
            <v>0</v>
          </cell>
          <cell r="AH141">
            <v>0</v>
          </cell>
          <cell r="AI141" t="e">
            <v>#N/A</v>
          </cell>
          <cell r="AL141" t="e">
            <v>#N/A</v>
          </cell>
          <cell r="AM141" t="e">
            <v>#N/A</v>
          </cell>
          <cell r="AN141" t="e">
            <v>#N/A</v>
          </cell>
          <cell r="AP141" t="e">
            <v>#N/A</v>
          </cell>
          <cell r="AQ141" t="e">
            <v>#N/A</v>
          </cell>
          <cell r="AR141" t="e">
            <v>#N/A</v>
          </cell>
        </row>
        <row r="142">
          <cell r="Q142" t="e">
            <v>#N/A</v>
          </cell>
          <cell r="T142" t="e">
            <v>#N/A</v>
          </cell>
          <cell r="V142" t="e">
            <v>#N/A</v>
          </cell>
          <cell r="W142" t="e">
            <v>#N/A</v>
          </cell>
          <cell r="Y142" t="e">
            <v>#N/A</v>
          </cell>
          <cell r="Z142" t="e">
            <v>#N/A</v>
          </cell>
          <cell r="AA142" t="e">
            <v>#N/A</v>
          </cell>
          <cell r="AB142" t="e">
            <v>#N/A</v>
          </cell>
          <cell r="AC142" t="e">
            <v>#N/A</v>
          </cell>
          <cell r="AD142">
            <v>0</v>
          </cell>
          <cell r="AG142">
            <v>0</v>
          </cell>
          <cell r="AH142">
            <v>0</v>
          </cell>
          <cell r="AI142" t="e">
            <v>#N/A</v>
          </cell>
          <cell r="AL142" t="e">
            <v>#N/A</v>
          </cell>
          <cell r="AM142" t="e">
            <v>#N/A</v>
          </cell>
          <cell r="AN142" t="e">
            <v>#N/A</v>
          </cell>
          <cell r="AP142" t="e">
            <v>#N/A</v>
          </cell>
          <cell r="AQ142" t="e">
            <v>#N/A</v>
          </cell>
          <cell r="AR142" t="e">
            <v>#N/A</v>
          </cell>
        </row>
        <row r="143">
          <cell r="Q143" t="e">
            <v>#N/A</v>
          </cell>
          <cell r="T143" t="e">
            <v>#N/A</v>
          </cell>
          <cell r="V143" t="e">
            <v>#N/A</v>
          </cell>
          <cell r="W143" t="e">
            <v>#N/A</v>
          </cell>
          <cell r="Y143" t="e">
            <v>#N/A</v>
          </cell>
          <cell r="Z143" t="e">
            <v>#N/A</v>
          </cell>
          <cell r="AA143" t="e">
            <v>#N/A</v>
          </cell>
          <cell r="AB143" t="e">
            <v>#N/A</v>
          </cell>
          <cell r="AC143" t="e">
            <v>#N/A</v>
          </cell>
          <cell r="AD143">
            <v>0</v>
          </cell>
          <cell r="AG143">
            <v>0</v>
          </cell>
          <cell r="AH143">
            <v>0</v>
          </cell>
          <cell r="AI143" t="e">
            <v>#N/A</v>
          </cell>
          <cell r="AL143" t="e">
            <v>#N/A</v>
          </cell>
          <cell r="AM143" t="e">
            <v>#N/A</v>
          </cell>
          <cell r="AN143" t="e">
            <v>#N/A</v>
          </cell>
          <cell r="AP143" t="e">
            <v>#N/A</v>
          </cell>
          <cell r="AQ143" t="e">
            <v>#N/A</v>
          </cell>
          <cell r="AR143" t="e">
            <v>#N/A</v>
          </cell>
        </row>
        <row r="144">
          <cell r="Q144" t="e">
            <v>#N/A</v>
          </cell>
          <cell r="T144" t="e">
            <v>#N/A</v>
          </cell>
          <cell r="V144" t="e">
            <v>#N/A</v>
          </cell>
          <cell r="W144" t="e">
            <v>#N/A</v>
          </cell>
          <cell r="Y144" t="e">
            <v>#N/A</v>
          </cell>
          <cell r="Z144" t="e">
            <v>#N/A</v>
          </cell>
          <cell r="AA144" t="e">
            <v>#N/A</v>
          </cell>
          <cell r="AB144" t="e">
            <v>#N/A</v>
          </cell>
          <cell r="AC144" t="e">
            <v>#N/A</v>
          </cell>
          <cell r="AD144">
            <v>0</v>
          </cell>
          <cell r="AG144">
            <v>0</v>
          </cell>
          <cell r="AH144">
            <v>0</v>
          </cell>
          <cell r="AI144" t="e">
            <v>#N/A</v>
          </cell>
          <cell r="AL144" t="e">
            <v>#N/A</v>
          </cell>
          <cell r="AM144" t="e">
            <v>#N/A</v>
          </cell>
          <cell r="AN144" t="e">
            <v>#N/A</v>
          </cell>
          <cell r="AP144" t="e">
            <v>#N/A</v>
          </cell>
          <cell r="AQ144" t="e">
            <v>#N/A</v>
          </cell>
          <cell r="AR144" t="e">
            <v>#N/A</v>
          </cell>
        </row>
        <row r="145">
          <cell r="Q145" t="e">
            <v>#N/A</v>
          </cell>
          <cell r="T145" t="e">
            <v>#N/A</v>
          </cell>
          <cell r="V145" t="e">
            <v>#N/A</v>
          </cell>
          <cell r="W145" t="e">
            <v>#N/A</v>
          </cell>
          <cell r="Y145" t="e">
            <v>#N/A</v>
          </cell>
          <cell r="Z145" t="e">
            <v>#N/A</v>
          </cell>
          <cell r="AA145" t="e">
            <v>#N/A</v>
          </cell>
          <cell r="AB145" t="e">
            <v>#N/A</v>
          </cell>
          <cell r="AC145" t="e">
            <v>#N/A</v>
          </cell>
          <cell r="AD145">
            <v>0</v>
          </cell>
          <cell r="AG145">
            <v>0</v>
          </cell>
          <cell r="AH145">
            <v>0</v>
          </cell>
          <cell r="AI145" t="e">
            <v>#N/A</v>
          </cell>
          <cell r="AL145" t="e">
            <v>#N/A</v>
          </cell>
          <cell r="AM145" t="e">
            <v>#N/A</v>
          </cell>
          <cell r="AN145" t="e">
            <v>#N/A</v>
          </cell>
          <cell r="AP145" t="e">
            <v>#N/A</v>
          </cell>
          <cell r="AQ145" t="e">
            <v>#N/A</v>
          </cell>
          <cell r="AR145" t="e">
            <v>#N/A</v>
          </cell>
        </row>
        <row r="146">
          <cell r="Q146" t="e">
            <v>#N/A</v>
          </cell>
          <cell r="T146" t="e">
            <v>#N/A</v>
          </cell>
          <cell r="V146" t="e">
            <v>#N/A</v>
          </cell>
          <cell r="W146" t="e">
            <v>#N/A</v>
          </cell>
          <cell r="Y146" t="e">
            <v>#N/A</v>
          </cell>
          <cell r="Z146" t="e">
            <v>#N/A</v>
          </cell>
          <cell r="AA146" t="e">
            <v>#N/A</v>
          </cell>
          <cell r="AB146" t="e">
            <v>#N/A</v>
          </cell>
          <cell r="AC146" t="e">
            <v>#N/A</v>
          </cell>
          <cell r="AD146">
            <v>0</v>
          </cell>
          <cell r="AG146">
            <v>0</v>
          </cell>
          <cell r="AH146">
            <v>0</v>
          </cell>
          <cell r="AI146" t="e">
            <v>#N/A</v>
          </cell>
          <cell r="AL146" t="e">
            <v>#N/A</v>
          </cell>
          <cell r="AM146" t="e">
            <v>#N/A</v>
          </cell>
          <cell r="AN146" t="e">
            <v>#N/A</v>
          </cell>
          <cell r="AP146" t="e">
            <v>#N/A</v>
          </cell>
          <cell r="AQ146" t="e">
            <v>#N/A</v>
          </cell>
          <cell r="AR146" t="e">
            <v>#N/A</v>
          </cell>
        </row>
        <row r="147">
          <cell r="Q147" t="e">
            <v>#N/A</v>
          </cell>
          <cell r="T147" t="e">
            <v>#N/A</v>
          </cell>
          <cell r="V147" t="e">
            <v>#N/A</v>
          </cell>
          <cell r="W147" t="e">
            <v>#N/A</v>
          </cell>
          <cell r="Y147" t="e">
            <v>#N/A</v>
          </cell>
          <cell r="Z147" t="e">
            <v>#N/A</v>
          </cell>
          <cell r="AA147" t="e">
            <v>#N/A</v>
          </cell>
          <cell r="AB147" t="e">
            <v>#N/A</v>
          </cell>
          <cell r="AC147" t="e">
            <v>#N/A</v>
          </cell>
          <cell r="AD147">
            <v>0</v>
          </cell>
          <cell r="AG147">
            <v>0</v>
          </cell>
          <cell r="AH147">
            <v>0</v>
          </cell>
          <cell r="AI147" t="e">
            <v>#N/A</v>
          </cell>
          <cell r="AL147" t="e">
            <v>#N/A</v>
          </cell>
          <cell r="AM147" t="e">
            <v>#N/A</v>
          </cell>
          <cell r="AN147" t="e">
            <v>#N/A</v>
          </cell>
          <cell r="AO147" t="str">
            <v>OK</v>
          </cell>
          <cell r="AP147" t="e">
            <v>#N/A</v>
          </cell>
          <cell r="AQ147" t="e">
            <v>#N/A</v>
          </cell>
          <cell r="AR147" t="e">
            <v>#N/A</v>
          </cell>
        </row>
        <row r="148">
          <cell r="Q148" t="e">
            <v>#N/A</v>
          </cell>
          <cell r="T148" t="e">
            <v>#N/A</v>
          </cell>
          <cell r="V148" t="e">
            <v>#N/A</v>
          </cell>
          <cell r="W148" t="e">
            <v>#N/A</v>
          </cell>
          <cell r="Y148" t="e">
            <v>#N/A</v>
          </cell>
          <cell r="Z148" t="e">
            <v>#N/A</v>
          </cell>
          <cell r="AA148" t="e">
            <v>#N/A</v>
          </cell>
          <cell r="AB148" t="e">
            <v>#N/A</v>
          </cell>
          <cell r="AC148" t="e">
            <v>#N/A</v>
          </cell>
          <cell r="AD148">
            <v>0</v>
          </cell>
          <cell r="AG148">
            <v>0</v>
          </cell>
          <cell r="AH148">
            <v>0</v>
          </cell>
          <cell r="AI148" t="e">
            <v>#N/A</v>
          </cell>
          <cell r="AL148" t="e">
            <v>#N/A</v>
          </cell>
          <cell r="AM148" t="e">
            <v>#N/A</v>
          </cell>
          <cell r="AN148" t="e">
            <v>#N/A</v>
          </cell>
          <cell r="AO148" t="str">
            <v>OK</v>
          </cell>
          <cell r="AP148" t="e">
            <v>#N/A</v>
          </cell>
          <cell r="AQ148" t="e">
            <v>#N/A</v>
          </cell>
          <cell r="AR148" t="e">
            <v>#N/A</v>
          </cell>
        </row>
        <row r="149">
          <cell r="Q149" t="e">
            <v>#N/A</v>
          </cell>
          <cell r="T149" t="e">
            <v>#N/A</v>
          </cell>
          <cell r="V149" t="e">
            <v>#N/A</v>
          </cell>
          <cell r="W149" t="e">
            <v>#N/A</v>
          </cell>
          <cell r="Y149" t="e">
            <v>#N/A</v>
          </cell>
          <cell r="Z149" t="e">
            <v>#N/A</v>
          </cell>
          <cell r="AA149" t="e">
            <v>#N/A</v>
          </cell>
          <cell r="AB149" t="e">
            <v>#N/A</v>
          </cell>
          <cell r="AC149" t="e">
            <v>#N/A</v>
          </cell>
          <cell r="AD149">
            <v>0</v>
          </cell>
          <cell r="AG149">
            <v>0</v>
          </cell>
          <cell r="AH149">
            <v>0</v>
          </cell>
          <cell r="AI149" t="e">
            <v>#N/A</v>
          </cell>
          <cell r="AL149" t="e">
            <v>#N/A</v>
          </cell>
          <cell r="AM149" t="e">
            <v>#N/A</v>
          </cell>
          <cell r="AN149" t="e">
            <v>#N/A</v>
          </cell>
          <cell r="AO149" t="str">
            <v>OK</v>
          </cell>
          <cell r="AP149" t="e">
            <v>#N/A</v>
          </cell>
          <cell r="AQ149" t="e">
            <v>#N/A</v>
          </cell>
          <cell r="AR149" t="e">
            <v>#N/A</v>
          </cell>
        </row>
        <row r="150">
          <cell r="Q150" t="e">
            <v>#N/A</v>
          </cell>
          <cell r="T150" t="e">
            <v>#N/A</v>
          </cell>
          <cell r="V150" t="e">
            <v>#N/A</v>
          </cell>
          <cell r="W150" t="e">
            <v>#N/A</v>
          </cell>
          <cell r="Y150" t="e">
            <v>#N/A</v>
          </cell>
          <cell r="Z150" t="e">
            <v>#N/A</v>
          </cell>
          <cell r="AA150" t="e">
            <v>#N/A</v>
          </cell>
          <cell r="AB150" t="e">
            <v>#N/A</v>
          </cell>
          <cell r="AC150" t="e">
            <v>#N/A</v>
          </cell>
          <cell r="AD150">
            <v>0</v>
          </cell>
          <cell r="AG150">
            <v>0</v>
          </cell>
          <cell r="AH150">
            <v>0</v>
          </cell>
          <cell r="AI150" t="e">
            <v>#N/A</v>
          </cell>
          <cell r="AL150" t="e">
            <v>#N/A</v>
          </cell>
          <cell r="AM150" t="e">
            <v>#N/A</v>
          </cell>
          <cell r="AN150" t="e">
            <v>#N/A</v>
          </cell>
          <cell r="AO150" t="str">
            <v>OK</v>
          </cell>
          <cell r="AP150" t="e">
            <v>#N/A</v>
          </cell>
          <cell r="AQ150" t="e">
            <v>#N/A</v>
          </cell>
          <cell r="AR150" t="e">
            <v>#N/A</v>
          </cell>
        </row>
        <row r="151">
          <cell r="Q151" t="e">
            <v>#N/A</v>
          </cell>
          <cell r="T151" t="e">
            <v>#N/A</v>
          </cell>
          <cell r="V151" t="e">
            <v>#N/A</v>
          </cell>
          <cell r="W151" t="e">
            <v>#N/A</v>
          </cell>
          <cell r="Y151" t="e">
            <v>#N/A</v>
          </cell>
          <cell r="Z151" t="e">
            <v>#N/A</v>
          </cell>
          <cell r="AA151" t="e">
            <v>#N/A</v>
          </cell>
          <cell r="AB151" t="e">
            <v>#N/A</v>
          </cell>
          <cell r="AC151" t="e">
            <v>#N/A</v>
          </cell>
          <cell r="AD151">
            <v>0</v>
          </cell>
          <cell r="AG151">
            <v>0</v>
          </cell>
          <cell r="AH151">
            <v>0</v>
          </cell>
          <cell r="AI151" t="e">
            <v>#N/A</v>
          </cell>
          <cell r="AL151" t="e">
            <v>#N/A</v>
          </cell>
          <cell r="AM151" t="e">
            <v>#N/A</v>
          </cell>
          <cell r="AN151" t="e">
            <v>#N/A</v>
          </cell>
          <cell r="AO151" t="str">
            <v>OK</v>
          </cell>
          <cell r="AP151" t="e">
            <v>#N/A</v>
          </cell>
          <cell r="AQ151" t="e">
            <v>#N/A</v>
          </cell>
          <cell r="AR151" t="e">
            <v>#N/A</v>
          </cell>
        </row>
        <row r="152">
          <cell r="Q152" t="e">
            <v>#N/A</v>
          </cell>
          <cell r="T152" t="e">
            <v>#N/A</v>
          </cell>
          <cell r="V152" t="e">
            <v>#N/A</v>
          </cell>
          <cell r="W152" t="e">
            <v>#N/A</v>
          </cell>
          <cell r="Y152" t="e">
            <v>#N/A</v>
          </cell>
          <cell r="Z152" t="e">
            <v>#N/A</v>
          </cell>
          <cell r="AA152" t="e">
            <v>#N/A</v>
          </cell>
          <cell r="AB152" t="e">
            <v>#N/A</v>
          </cell>
          <cell r="AC152" t="e">
            <v>#N/A</v>
          </cell>
          <cell r="AD152">
            <v>0</v>
          </cell>
          <cell r="AG152">
            <v>0</v>
          </cell>
          <cell r="AH152">
            <v>0</v>
          </cell>
          <cell r="AI152" t="e">
            <v>#N/A</v>
          </cell>
          <cell r="AL152" t="e">
            <v>#N/A</v>
          </cell>
          <cell r="AM152" t="e">
            <v>#N/A</v>
          </cell>
          <cell r="AN152" t="e">
            <v>#N/A</v>
          </cell>
          <cell r="AP152" t="e">
            <v>#N/A</v>
          </cell>
          <cell r="AQ152" t="e">
            <v>#N/A</v>
          </cell>
          <cell r="AR152" t="e">
            <v>#N/A</v>
          </cell>
        </row>
        <row r="153">
          <cell r="Q153" t="e">
            <v>#N/A</v>
          </cell>
          <cell r="T153" t="e">
            <v>#N/A</v>
          </cell>
          <cell r="V153" t="e">
            <v>#N/A</v>
          </cell>
          <cell r="W153" t="e">
            <v>#N/A</v>
          </cell>
          <cell r="Y153" t="e">
            <v>#N/A</v>
          </cell>
          <cell r="Z153" t="e">
            <v>#N/A</v>
          </cell>
          <cell r="AA153" t="e">
            <v>#N/A</v>
          </cell>
          <cell r="AB153" t="e">
            <v>#N/A</v>
          </cell>
          <cell r="AC153" t="e">
            <v>#N/A</v>
          </cell>
          <cell r="AD153">
            <v>0</v>
          </cell>
          <cell r="AG153">
            <v>0</v>
          </cell>
          <cell r="AH153">
            <v>0</v>
          </cell>
          <cell r="AI153" t="e">
            <v>#N/A</v>
          </cell>
          <cell r="AL153" t="e">
            <v>#N/A</v>
          </cell>
          <cell r="AM153" t="e">
            <v>#N/A</v>
          </cell>
          <cell r="AN153" t="e">
            <v>#N/A</v>
          </cell>
          <cell r="AP153" t="e">
            <v>#N/A</v>
          </cell>
          <cell r="AQ153" t="e">
            <v>#N/A</v>
          </cell>
          <cell r="AR153" t="e">
            <v>#N/A</v>
          </cell>
        </row>
        <row r="154">
          <cell r="Q154" t="e">
            <v>#N/A</v>
          </cell>
          <cell r="T154" t="e">
            <v>#N/A</v>
          </cell>
          <cell r="V154" t="e">
            <v>#N/A</v>
          </cell>
          <cell r="W154" t="e">
            <v>#N/A</v>
          </cell>
          <cell r="Y154" t="e">
            <v>#N/A</v>
          </cell>
          <cell r="Z154" t="e">
            <v>#N/A</v>
          </cell>
          <cell r="AA154" t="e">
            <v>#N/A</v>
          </cell>
          <cell r="AB154" t="e">
            <v>#N/A</v>
          </cell>
          <cell r="AC154" t="e">
            <v>#N/A</v>
          </cell>
          <cell r="AD154">
            <v>0</v>
          </cell>
          <cell r="AG154">
            <v>0</v>
          </cell>
          <cell r="AH154">
            <v>0</v>
          </cell>
          <cell r="AI154" t="e">
            <v>#N/A</v>
          </cell>
          <cell r="AL154" t="e">
            <v>#N/A</v>
          </cell>
          <cell r="AM154" t="e">
            <v>#N/A</v>
          </cell>
          <cell r="AN154" t="e">
            <v>#N/A</v>
          </cell>
          <cell r="AO154" t="str">
            <v>OK</v>
          </cell>
          <cell r="AP154" t="e">
            <v>#N/A</v>
          </cell>
          <cell r="AQ154" t="e">
            <v>#N/A</v>
          </cell>
          <cell r="AR154" t="e">
            <v>#N/A</v>
          </cell>
        </row>
        <row r="155">
          <cell r="Q155" t="e">
            <v>#N/A</v>
          </cell>
          <cell r="T155" t="e">
            <v>#N/A</v>
          </cell>
          <cell r="V155" t="e">
            <v>#N/A</v>
          </cell>
          <cell r="W155" t="e">
            <v>#N/A</v>
          </cell>
          <cell r="Y155" t="e">
            <v>#N/A</v>
          </cell>
          <cell r="Z155" t="e">
            <v>#N/A</v>
          </cell>
          <cell r="AA155" t="e">
            <v>#N/A</v>
          </cell>
          <cell r="AB155" t="e">
            <v>#N/A</v>
          </cell>
          <cell r="AC155" t="e">
            <v>#N/A</v>
          </cell>
          <cell r="AD155">
            <v>0</v>
          </cell>
          <cell r="AG155">
            <v>0</v>
          </cell>
          <cell r="AH155">
            <v>0</v>
          </cell>
          <cell r="AI155" t="e">
            <v>#N/A</v>
          </cell>
          <cell r="AL155" t="e">
            <v>#N/A</v>
          </cell>
          <cell r="AM155" t="e">
            <v>#N/A</v>
          </cell>
          <cell r="AN155" t="e">
            <v>#N/A</v>
          </cell>
          <cell r="AO155" t="str">
            <v>OK</v>
          </cell>
          <cell r="AP155" t="e">
            <v>#N/A</v>
          </cell>
          <cell r="AQ155" t="e">
            <v>#N/A</v>
          </cell>
          <cell r="AR155" t="e">
            <v>#N/A</v>
          </cell>
        </row>
        <row r="156">
          <cell r="Q156" t="e">
            <v>#N/A</v>
          </cell>
          <cell r="T156" t="e">
            <v>#N/A</v>
          </cell>
          <cell r="V156" t="e">
            <v>#N/A</v>
          </cell>
          <cell r="W156" t="e">
            <v>#N/A</v>
          </cell>
          <cell r="Y156" t="e">
            <v>#N/A</v>
          </cell>
          <cell r="Z156" t="e">
            <v>#N/A</v>
          </cell>
          <cell r="AA156" t="e">
            <v>#N/A</v>
          </cell>
          <cell r="AB156" t="e">
            <v>#N/A</v>
          </cell>
          <cell r="AC156" t="e">
            <v>#N/A</v>
          </cell>
          <cell r="AD156">
            <v>0</v>
          </cell>
          <cell r="AG156">
            <v>0</v>
          </cell>
          <cell r="AH156">
            <v>0</v>
          </cell>
          <cell r="AI156" t="e">
            <v>#N/A</v>
          </cell>
          <cell r="AL156" t="e">
            <v>#N/A</v>
          </cell>
          <cell r="AM156" t="e">
            <v>#N/A</v>
          </cell>
          <cell r="AN156" t="e">
            <v>#N/A</v>
          </cell>
          <cell r="AP156" t="e">
            <v>#N/A</v>
          </cell>
          <cell r="AQ156" t="e">
            <v>#N/A</v>
          </cell>
          <cell r="AR156" t="e">
            <v>#N/A</v>
          </cell>
        </row>
        <row r="157">
          <cell r="Q157" t="e">
            <v>#N/A</v>
          </cell>
          <cell r="T157" t="e">
            <v>#N/A</v>
          </cell>
          <cell r="V157" t="e">
            <v>#N/A</v>
          </cell>
          <cell r="W157" t="e">
            <v>#N/A</v>
          </cell>
          <cell r="Y157" t="e">
            <v>#N/A</v>
          </cell>
          <cell r="Z157" t="e">
            <v>#N/A</v>
          </cell>
          <cell r="AA157" t="e">
            <v>#N/A</v>
          </cell>
          <cell r="AB157" t="e">
            <v>#N/A</v>
          </cell>
          <cell r="AC157" t="e">
            <v>#N/A</v>
          </cell>
          <cell r="AD157">
            <v>0</v>
          </cell>
          <cell r="AG157">
            <v>0</v>
          </cell>
          <cell r="AH157">
            <v>0</v>
          </cell>
          <cell r="AI157" t="e">
            <v>#N/A</v>
          </cell>
          <cell r="AL157" t="e">
            <v>#N/A</v>
          </cell>
          <cell r="AM157" t="e">
            <v>#N/A</v>
          </cell>
          <cell r="AN157" t="e">
            <v>#N/A</v>
          </cell>
          <cell r="AP157" t="e">
            <v>#N/A</v>
          </cell>
          <cell r="AQ157" t="e">
            <v>#N/A</v>
          </cell>
          <cell r="AR157" t="e">
            <v>#N/A</v>
          </cell>
        </row>
        <row r="158">
          <cell r="Q158" t="e">
            <v>#N/A</v>
          </cell>
          <cell r="T158" t="e">
            <v>#N/A</v>
          </cell>
          <cell r="V158" t="e">
            <v>#N/A</v>
          </cell>
          <cell r="W158" t="e">
            <v>#N/A</v>
          </cell>
          <cell r="Y158" t="e">
            <v>#N/A</v>
          </cell>
          <cell r="Z158" t="e">
            <v>#N/A</v>
          </cell>
          <cell r="AA158" t="e">
            <v>#N/A</v>
          </cell>
          <cell r="AB158" t="e">
            <v>#N/A</v>
          </cell>
          <cell r="AC158" t="e">
            <v>#N/A</v>
          </cell>
          <cell r="AD158">
            <v>0</v>
          </cell>
          <cell r="AG158">
            <v>0</v>
          </cell>
          <cell r="AH158">
            <v>0</v>
          </cell>
          <cell r="AI158" t="e">
            <v>#N/A</v>
          </cell>
          <cell r="AL158" t="e">
            <v>#N/A</v>
          </cell>
          <cell r="AM158" t="e">
            <v>#N/A</v>
          </cell>
          <cell r="AN158" t="e">
            <v>#N/A</v>
          </cell>
          <cell r="AP158" t="e">
            <v>#N/A</v>
          </cell>
          <cell r="AQ158" t="e">
            <v>#N/A</v>
          </cell>
          <cell r="AR158" t="e">
            <v>#N/A</v>
          </cell>
        </row>
        <row r="159">
          <cell r="Q159" t="e">
            <v>#N/A</v>
          </cell>
          <cell r="T159" t="e">
            <v>#N/A</v>
          </cell>
          <cell r="V159" t="e">
            <v>#N/A</v>
          </cell>
          <cell r="W159" t="e">
            <v>#N/A</v>
          </cell>
          <cell r="Y159" t="e">
            <v>#N/A</v>
          </cell>
          <cell r="Z159" t="e">
            <v>#N/A</v>
          </cell>
          <cell r="AA159" t="e">
            <v>#N/A</v>
          </cell>
          <cell r="AB159" t="e">
            <v>#N/A</v>
          </cell>
          <cell r="AC159" t="e">
            <v>#N/A</v>
          </cell>
          <cell r="AD159">
            <v>0</v>
          </cell>
          <cell r="AG159">
            <v>0</v>
          </cell>
          <cell r="AH159">
            <v>0</v>
          </cell>
          <cell r="AI159" t="e">
            <v>#N/A</v>
          </cell>
          <cell r="AL159" t="e">
            <v>#N/A</v>
          </cell>
          <cell r="AM159" t="e">
            <v>#N/A</v>
          </cell>
          <cell r="AN159" t="e">
            <v>#N/A</v>
          </cell>
          <cell r="AO159" t="str">
            <v>OK</v>
          </cell>
          <cell r="AP159" t="e">
            <v>#N/A</v>
          </cell>
          <cell r="AQ159" t="e">
            <v>#N/A</v>
          </cell>
          <cell r="AR159" t="e">
            <v>#N/A</v>
          </cell>
        </row>
        <row r="160">
          <cell r="Q160" t="e">
            <v>#N/A</v>
          </cell>
          <cell r="T160" t="e">
            <v>#N/A</v>
          </cell>
          <cell r="V160" t="e">
            <v>#N/A</v>
          </cell>
          <cell r="W160" t="e">
            <v>#N/A</v>
          </cell>
          <cell r="Y160" t="e">
            <v>#N/A</v>
          </cell>
          <cell r="Z160" t="e">
            <v>#N/A</v>
          </cell>
          <cell r="AA160" t="e">
            <v>#N/A</v>
          </cell>
          <cell r="AB160" t="e">
            <v>#N/A</v>
          </cell>
          <cell r="AC160" t="e">
            <v>#N/A</v>
          </cell>
          <cell r="AD160">
            <v>0</v>
          </cell>
          <cell r="AG160">
            <v>0</v>
          </cell>
          <cell r="AH160">
            <v>0</v>
          </cell>
          <cell r="AI160" t="e">
            <v>#N/A</v>
          </cell>
          <cell r="AL160" t="e">
            <v>#N/A</v>
          </cell>
          <cell r="AM160" t="e">
            <v>#N/A</v>
          </cell>
          <cell r="AN160" t="e">
            <v>#N/A</v>
          </cell>
          <cell r="AO160" t="str">
            <v>OK</v>
          </cell>
          <cell r="AP160" t="e">
            <v>#N/A</v>
          </cell>
          <cell r="AQ160" t="e">
            <v>#N/A</v>
          </cell>
          <cell r="AR160" t="e">
            <v>#N/A</v>
          </cell>
        </row>
        <row r="161">
          <cell r="Q161" t="e">
            <v>#N/A</v>
          </cell>
          <cell r="T161" t="e">
            <v>#N/A</v>
          </cell>
          <cell r="V161" t="e">
            <v>#N/A</v>
          </cell>
          <cell r="W161" t="e">
            <v>#N/A</v>
          </cell>
          <cell r="Y161" t="e">
            <v>#N/A</v>
          </cell>
          <cell r="Z161" t="e">
            <v>#N/A</v>
          </cell>
          <cell r="AA161" t="e">
            <v>#N/A</v>
          </cell>
          <cell r="AB161" t="e">
            <v>#N/A</v>
          </cell>
          <cell r="AC161" t="e">
            <v>#N/A</v>
          </cell>
          <cell r="AD161">
            <v>0</v>
          </cell>
          <cell r="AG161">
            <v>0</v>
          </cell>
          <cell r="AH161">
            <v>0</v>
          </cell>
          <cell r="AI161" t="e">
            <v>#N/A</v>
          </cell>
          <cell r="AL161" t="e">
            <v>#N/A</v>
          </cell>
          <cell r="AM161" t="e">
            <v>#N/A</v>
          </cell>
          <cell r="AN161" t="e">
            <v>#N/A</v>
          </cell>
          <cell r="AP161" t="e">
            <v>#N/A</v>
          </cell>
          <cell r="AQ161" t="e">
            <v>#N/A</v>
          </cell>
          <cell r="AR161" t="e">
            <v>#N/A</v>
          </cell>
        </row>
        <row r="162">
          <cell r="Q162" t="e">
            <v>#N/A</v>
          </cell>
          <cell r="T162" t="e">
            <v>#N/A</v>
          </cell>
          <cell r="V162" t="e">
            <v>#N/A</v>
          </cell>
          <cell r="W162" t="e">
            <v>#N/A</v>
          </cell>
          <cell r="Y162" t="e">
            <v>#N/A</v>
          </cell>
          <cell r="Z162" t="e">
            <v>#N/A</v>
          </cell>
          <cell r="AA162" t="e">
            <v>#N/A</v>
          </cell>
          <cell r="AB162" t="e">
            <v>#N/A</v>
          </cell>
          <cell r="AC162" t="e">
            <v>#N/A</v>
          </cell>
          <cell r="AD162">
            <v>0</v>
          </cell>
          <cell r="AG162">
            <v>0</v>
          </cell>
          <cell r="AH162">
            <v>0</v>
          </cell>
          <cell r="AI162" t="e">
            <v>#N/A</v>
          </cell>
          <cell r="AL162" t="e">
            <v>#N/A</v>
          </cell>
          <cell r="AM162" t="e">
            <v>#N/A</v>
          </cell>
          <cell r="AN162" t="e">
            <v>#N/A</v>
          </cell>
          <cell r="AO162" t="str">
            <v>OK</v>
          </cell>
          <cell r="AP162" t="e">
            <v>#N/A</v>
          </cell>
          <cell r="AQ162" t="e">
            <v>#N/A</v>
          </cell>
          <cell r="AR162" t="e">
            <v>#N/A</v>
          </cell>
        </row>
        <row r="163">
          <cell r="Q163" t="e">
            <v>#N/A</v>
          </cell>
          <cell r="T163" t="e">
            <v>#N/A</v>
          </cell>
          <cell r="V163" t="e">
            <v>#N/A</v>
          </cell>
          <cell r="W163" t="e">
            <v>#N/A</v>
          </cell>
          <cell r="Y163" t="e">
            <v>#N/A</v>
          </cell>
          <cell r="Z163" t="e">
            <v>#N/A</v>
          </cell>
          <cell r="AA163" t="e">
            <v>#N/A</v>
          </cell>
          <cell r="AB163" t="e">
            <v>#N/A</v>
          </cell>
          <cell r="AC163" t="e">
            <v>#N/A</v>
          </cell>
          <cell r="AD163">
            <v>0</v>
          </cell>
          <cell r="AG163">
            <v>0</v>
          </cell>
          <cell r="AH163">
            <v>0</v>
          </cell>
          <cell r="AI163" t="e">
            <v>#N/A</v>
          </cell>
          <cell r="AL163" t="e">
            <v>#N/A</v>
          </cell>
          <cell r="AM163" t="e">
            <v>#N/A</v>
          </cell>
          <cell r="AN163" t="e">
            <v>#N/A</v>
          </cell>
          <cell r="AO163" t="str">
            <v>OK</v>
          </cell>
          <cell r="AP163" t="e">
            <v>#N/A</v>
          </cell>
          <cell r="AQ163" t="e">
            <v>#N/A</v>
          </cell>
          <cell r="AR163" t="e">
            <v>#N/A</v>
          </cell>
        </row>
        <row r="164">
          <cell r="Q164" t="e">
            <v>#N/A</v>
          </cell>
          <cell r="T164" t="e">
            <v>#N/A</v>
          </cell>
          <cell r="V164" t="e">
            <v>#N/A</v>
          </cell>
          <cell r="W164" t="e">
            <v>#N/A</v>
          </cell>
          <cell r="Y164" t="e">
            <v>#N/A</v>
          </cell>
          <cell r="Z164" t="e">
            <v>#N/A</v>
          </cell>
          <cell r="AA164" t="e">
            <v>#N/A</v>
          </cell>
          <cell r="AB164" t="e">
            <v>#N/A</v>
          </cell>
          <cell r="AC164" t="e">
            <v>#N/A</v>
          </cell>
          <cell r="AD164">
            <v>0</v>
          </cell>
          <cell r="AG164">
            <v>0</v>
          </cell>
          <cell r="AH164">
            <v>0</v>
          </cell>
          <cell r="AI164" t="e">
            <v>#N/A</v>
          </cell>
          <cell r="AL164" t="e">
            <v>#N/A</v>
          </cell>
          <cell r="AM164" t="e">
            <v>#N/A</v>
          </cell>
          <cell r="AN164" t="e">
            <v>#N/A</v>
          </cell>
          <cell r="AP164" t="e">
            <v>#N/A</v>
          </cell>
          <cell r="AQ164" t="e">
            <v>#N/A</v>
          </cell>
          <cell r="AR164" t="e">
            <v>#N/A</v>
          </cell>
        </row>
        <row r="165">
          <cell r="Q165" t="e">
            <v>#N/A</v>
          </cell>
          <cell r="T165" t="e">
            <v>#N/A</v>
          </cell>
          <cell r="V165" t="e">
            <v>#N/A</v>
          </cell>
          <cell r="W165" t="e">
            <v>#N/A</v>
          </cell>
          <cell r="Y165" t="e">
            <v>#N/A</v>
          </cell>
          <cell r="Z165" t="e">
            <v>#N/A</v>
          </cell>
          <cell r="AA165" t="e">
            <v>#N/A</v>
          </cell>
          <cell r="AB165" t="e">
            <v>#N/A</v>
          </cell>
          <cell r="AC165" t="e">
            <v>#N/A</v>
          </cell>
          <cell r="AD165">
            <v>0</v>
          </cell>
          <cell r="AG165">
            <v>0</v>
          </cell>
          <cell r="AH165">
            <v>0</v>
          </cell>
          <cell r="AI165" t="e">
            <v>#N/A</v>
          </cell>
          <cell r="AL165" t="e">
            <v>#N/A</v>
          </cell>
          <cell r="AM165" t="e">
            <v>#N/A</v>
          </cell>
          <cell r="AN165" t="e">
            <v>#N/A</v>
          </cell>
          <cell r="AO165" t="str">
            <v>OK</v>
          </cell>
          <cell r="AP165" t="e">
            <v>#N/A</v>
          </cell>
          <cell r="AQ165" t="e">
            <v>#N/A</v>
          </cell>
          <cell r="AR165" t="e">
            <v>#N/A</v>
          </cell>
        </row>
        <row r="166">
          <cell r="Q166" t="e">
            <v>#N/A</v>
          </cell>
          <cell r="T166" t="e">
            <v>#N/A</v>
          </cell>
          <cell r="V166" t="e">
            <v>#N/A</v>
          </cell>
          <cell r="W166" t="e">
            <v>#N/A</v>
          </cell>
          <cell r="Y166" t="e">
            <v>#N/A</v>
          </cell>
          <cell r="Z166" t="e">
            <v>#N/A</v>
          </cell>
          <cell r="AA166" t="e">
            <v>#N/A</v>
          </cell>
          <cell r="AB166" t="e">
            <v>#N/A</v>
          </cell>
          <cell r="AC166" t="e">
            <v>#N/A</v>
          </cell>
          <cell r="AD166">
            <v>0</v>
          </cell>
          <cell r="AG166">
            <v>0</v>
          </cell>
          <cell r="AH166">
            <v>0</v>
          </cell>
          <cell r="AI166" t="e">
            <v>#N/A</v>
          </cell>
          <cell r="AL166" t="e">
            <v>#N/A</v>
          </cell>
          <cell r="AM166" t="e">
            <v>#N/A</v>
          </cell>
          <cell r="AN166" t="e">
            <v>#N/A</v>
          </cell>
          <cell r="AP166" t="e">
            <v>#N/A</v>
          </cell>
          <cell r="AQ166" t="e">
            <v>#N/A</v>
          </cell>
          <cell r="AR166" t="e">
            <v>#N/A</v>
          </cell>
        </row>
        <row r="167">
          <cell r="Q167" t="e">
            <v>#N/A</v>
          </cell>
          <cell r="T167" t="e">
            <v>#N/A</v>
          </cell>
          <cell r="V167" t="e">
            <v>#N/A</v>
          </cell>
          <cell r="W167" t="e">
            <v>#N/A</v>
          </cell>
          <cell r="Y167" t="e">
            <v>#N/A</v>
          </cell>
          <cell r="Z167" t="e">
            <v>#N/A</v>
          </cell>
          <cell r="AA167" t="e">
            <v>#N/A</v>
          </cell>
          <cell r="AB167" t="e">
            <v>#N/A</v>
          </cell>
          <cell r="AC167" t="e">
            <v>#N/A</v>
          </cell>
          <cell r="AD167">
            <v>0</v>
          </cell>
          <cell r="AG167">
            <v>0</v>
          </cell>
          <cell r="AH167">
            <v>0</v>
          </cell>
          <cell r="AI167" t="e">
            <v>#N/A</v>
          </cell>
          <cell r="AL167" t="e">
            <v>#N/A</v>
          </cell>
          <cell r="AM167" t="e">
            <v>#N/A</v>
          </cell>
          <cell r="AN167" t="e">
            <v>#N/A</v>
          </cell>
          <cell r="AP167" t="e">
            <v>#N/A</v>
          </cell>
          <cell r="AQ167" t="e">
            <v>#N/A</v>
          </cell>
          <cell r="AR167" t="e">
            <v>#N/A</v>
          </cell>
        </row>
        <row r="168">
          <cell r="Q168" t="e">
            <v>#N/A</v>
          </cell>
          <cell r="T168" t="e">
            <v>#N/A</v>
          </cell>
          <cell r="V168" t="e">
            <v>#N/A</v>
          </cell>
          <cell r="W168" t="e">
            <v>#N/A</v>
          </cell>
          <cell r="Y168" t="e">
            <v>#N/A</v>
          </cell>
          <cell r="Z168" t="e">
            <v>#N/A</v>
          </cell>
          <cell r="AA168" t="e">
            <v>#N/A</v>
          </cell>
          <cell r="AB168" t="e">
            <v>#N/A</v>
          </cell>
          <cell r="AC168" t="e">
            <v>#N/A</v>
          </cell>
          <cell r="AD168">
            <v>0</v>
          </cell>
          <cell r="AG168">
            <v>0</v>
          </cell>
          <cell r="AH168">
            <v>0</v>
          </cell>
          <cell r="AI168" t="e">
            <v>#N/A</v>
          </cell>
          <cell r="AL168" t="e">
            <v>#N/A</v>
          </cell>
          <cell r="AM168" t="e">
            <v>#N/A</v>
          </cell>
          <cell r="AN168" t="e">
            <v>#N/A</v>
          </cell>
          <cell r="AP168" t="e">
            <v>#N/A</v>
          </cell>
          <cell r="AQ168" t="e">
            <v>#N/A</v>
          </cell>
          <cell r="AR168" t="e">
            <v>#N/A</v>
          </cell>
        </row>
        <row r="169">
          <cell r="Q169" t="e">
            <v>#N/A</v>
          </cell>
          <cell r="T169" t="e">
            <v>#N/A</v>
          </cell>
          <cell r="V169" t="e">
            <v>#N/A</v>
          </cell>
          <cell r="W169" t="e">
            <v>#N/A</v>
          </cell>
          <cell r="Y169" t="e">
            <v>#N/A</v>
          </cell>
          <cell r="Z169" t="e">
            <v>#N/A</v>
          </cell>
          <cell r="AA169" t="e">
            <v>#N/A</v>
          </cell>
          <cell r="AB169" t="e">
            <v>#N/A</v>
          </cell>
          <cell r="AC169" t="e">
            <v>#N/A</v>
          </cell>
          <cell r="AD169">
            <v>0</v>
          </cell>
          <cell r="AG169">
            <v>0</v>
          </cell>
          <cell r="AH169">
            <v>0</v>
          </cell>
          <cell r="AI169" t="e">
            <v>#N/A</v>
          </cell>
          <cell r="AL169" t="e">
            <v>#N/A</v>
          </cell>
          <cell r="AM169" t="e">
            <v>#N/A</v>
          </cell>
          <cell r="AN169" t="e">
            <v>#N/A</v>
          </cell>
          <cell r="AP169" t="e">
            <v>#N/A</v>
          </cell>
          <cell r="AQ169" t="e">
            <v>#N/A</v>
          </cell>
          <cell r="AR169" t="e">
            <v>#N/A</v>
          </cell>
        </row>
        <row r="170">
          <cell r="Q170" t="e">
            <v>#N/A</v>
          </cell>
          <cell r="T170" t="e">
            <v>#N/A</v>
          </cell>
          <cell r="V170" t="e">
            <v>#N/A</v>
          </cell>
          <cell r="W170" t="e">
            <v>#N/A</v>
          </cell>
          <cell r="Y170" t="e">
            <v>#N/A</v>
          </cell>
          <cell r="Z170" t="e">
            <v>#N/A</v>
          </cell>
          <cell r="AA170" t="e">
            <v>#N/A</v>
          </cell>
          <cell r="AB170" t="e">
            <v>#N/A</v>
          </cell>
          <cell r="AC170" t="e">
            <v>#N/A</v>
          </cell>
          <cell r="AD170">
            <v>0</v>
          </cell>
          <cell r="AG170">
            <v>0</v>
          </cell>
          <cell r="AH170">
            <v>0</v>
          </cell>
          <cell r="AI170" t="e">
            <v>#N/A</v>
          </cell>
          <cell r="AL170" t="e">
            <v>#N/A</v>
          </cell>
          <cell r="AM170" t="e">
            <v>#N/A</v>
          </cell>
          <cell r="AN170" t="e">
            <v>#N/A</v>
          </cell>
          <cell r="AO170" t="str">
            <v>OK</v>
          </cell>
          <cell r="AP170" t="e">
            <v>#N/A</v>
          </cell>
          <cell r="AQ170" t="e">
            <v>#N/A</v>
          </cell>
          <cell r="AR170" t="e">
            <v>#N/A</v>
          </cell>
        </row>
        <row r="171">
          <cell r="Q171" t="e">
            <v>#N/A</v>
          </cell>
          <cell r="T171" t="e">
            <v>#N/A</v>
          </cell>
          <cell r="V171" t="e">
            <v>#N/A</v>
          </cell>
          <cell r="W171" t="e">
            <v>#N/A</v>
          </cell>
          <cell r="Y171" t="e">
            <v>#N/A</v>
          </cell>
          <cell r="Z171" t="e">
            <v>#N/A</v>
          </cell>
          <cell r="AA171" t="e">
            <v>#N/A</v>
          </cell>
          <cell r="AB171" t="e">
            <v>#N/A</v>
          </cell>
          <cell r="AC171" t="e">
            <v>#N/A</v>
          </cell>
          <cell r="AD171">
            <v>0</v>
          </cell>
          <cell r="AG171">
            <v>0</v>
          </cell>
          <cell r="AH171">
            <v>0</v>
          </cell>
          <cell r="AI171" t="e">
            <v>#N/A</v>
          </cell>
          <cell r="AL171" t="e">
            <v>#N/A</v>
          </cell>
          <cell r="AM171" t="e">
            <v>#N/A</v>
          </cell>
          <cell r="AN171" t="e">
            <v>#N/A</v>
          </cell>
          <cell r="AO171" t="str">
            <v>OK</v>
          </cell>
          <cell r="AP171" t="e">
            <v>#N/A</v>
          </cell>
          <cell r="AQ171" t="e">
            <v>#N/A</v>
          </cell>
          <cell r="AR171" t="e">
            <v>#N/A</v>
          </cell>
        </row>
        <row r="172">
          <cell r="Q172" t="e">
            <v>#N/A</v>
          </cell>
          <cell r="T172" t="e">
            <v>#N/A</v>
          </cell>
          <cell r="V172" t="e">
            <v>#N/A</v>
          </cell>
          <cell r="W172" t="e">
            <v>#N/A</v>
          </cell>
          <cell r="Y172" t="e">
            <v>#N/A</v>
          </cell>
          <cell r="Z172" t="e">
            <v>#N/A</v>
          </cell>
          <cell r="AA172" t="e">
            <v>#N/A</v>
          </cell>
          <cell r="AB172" t="e">
            <v>#N/A</v>
          </cell>
          <cell r="AC172" t="e">
            <v>#N/A</v>
          </cell>
          <cell r="AD172">
            <v>0</v>
          </cell>
          <cell r="AG172">
            <v>0</v>
          </cell>
          <cell r="AH172">
            <v>0</v>
          </cell>
          <cell r="AI172" t="e">
            <v>#N/A</v>
          </cell>
          <cell r="AL172" t="e">
            <v>#N/A</v>
          </cell>
          <cell r="AM172" t="e">
            <v>#N/A</v>
          </cell>
          <cell r="AN172" t="e">
            <v>#N/A</v>
          </cell>
          <cell r="AP172" t="e">
            <v>#N/A</v>
          </cell>
          <cell r="AQ172" t="e">
            <v>#N/A</v>
          </cell>
          <cell r="AR172" t="e">
            <v>#N/A</v>
          </cell>
        </row>
        <row r="173">
          <cell r="Q173" t="e">
            <v>#N/A</v>
          </cell>
          <cell r="T173" t="e">
            <v>#N/A</v>
          </cell>
          <cell r="V173" t="e">
            <v>#N/A</v>
          </cell>
          <cell r="W173" t="e">
            <v>#N/A</v>
          </cell>
          <cell r="Y173" t="e">
            <v>#N/A</v>
          </cell>
          <cell r="Z173" t="e">
            <v>#N/A</v>
          </cell>
          <cell r="AA173" t="e">
            <v>#N/A</v>
          </cell>
          <cell r="AB173" t="e">
            <v>#N/A</v>
          </cell>
          <cell r="AC173" t="e">
            <v>#N/A</v>
          </cell>
          <cell r="AD173">
            <v>0</v>
          </cell>
          <cell r="AG173">
            <v>0</v>
          </cell>
          <cell r="AH173">
            <v>0</v>
          </cell>
          <cell r="AI173" t="e">
            <v>#N/A</v>
          </cell>
          <cell r="AL173" t="e">
            <v>#N/A</v>
          </cell>
          <cell r="AM173" t="e">
            <v>#N/A</v>
          </cell>
          <cell r="AN173" t="e">
            <v>#N/A</v>
          </cell>
          <cell r="AP173" t="e">
            <v>#N/A</v>
          </cell>
          <cell r="AQ173" t="e">
            <v>#N/A</v>
          </cell>
          <cell r="AR173" t="e">
            <v>#N/A</v>
          </cell>
        </row>
        <row r="174">
          <cell r="Q174" t="e">
            <v>#N/A</v>
          </cell>
          <cell r="T174" t="e">
            <v>#N/A</v>
          </cell>
          <cell r="V174" t="e">
            <v>#N/A</v>
          </cell>
          <cell r="W174" t="e">
            <v>#N/A</v>
          </cell>
          <cell r="Y174" t="e">
            <v>#N/A</v>
          </cell>
          <cell r="Z174" t="e">
            <v>#N/A</v>
          </cell>
          <cell r="AA174" t="e">
            <v>#N/A</v>
          </cell>
          <cell r="AB174" t="e">
            <v>#N/A</v>
          </cell>
          <cell r="AC174" t="e">
            <v>#N/A</v>
          </cell>
          <cell r="AD174">
            <v>0</v>
          </cell>
          <cell r="AG174">
            <v>0</v>
          </cell>
          <cell r="AH174">
            <v>0</v>
          </cell>
          <cell r="AI174" t="e">
            <v>#N/A</v>
          </cell>
          <cell r="AL174" t="e">
            <v>#N/A</v>
          </cell>
          <cell r="AM174" t="e">
            <v>#N/A</v>
          </cell>
          <cell r="AN174" t="e">
            <v>#N/A</v>
          </cell>
          <cell r="AO174" t="str">
            <v>OK</v>
          </cell>
          <cell r="AP174" t="e">
            <v>#N/A</v>
          </cell>
          <cell r="AQ174" t="e">
            <v>#N/A</v>
          </cell>
          <cell r="AR174" t="e">
            <v>#N/A</v>
          </cell>
        </row>
        <row r="175">
          <cell r="Q175" t="e">
            <v>#N/A</v>
          </cell>
          <cell r="T175" t="e">
            <v>#N/A</v>
          </cell>
          <cell r="V175" t="e">
            <v>#N/A</v>
          </cell>
          <cell r="W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>
            <v>0</v>
          </cell>
          <cell r="AG175">
            <v>0</v>
          </cell>
          <cell r="AH175">
            <v>0</v>
          </cell>
          <cell r="AI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str">
            <v>OK</v>
          </cell>
          <cell r="AP175" t="e">
            <v>#N/A</v>
          </cell>
          <cell r="AQ175" t="e">
            <v>#N/A</v>
          </cell>
          <cell r="AR175" t="e">
            <v>#N/A</v>
          </cell>
        </row>
        <row r="176">
          <cell r="Q176" t="e">
            <v>#N/A</v>
          </cell>
          <cell r="T176" t="e">
            <v>#N/A</v>
          </cell>
          <cell r="V176" t="e">
            <v>#N/A</v>
          </cell>
          <cell r="W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>
            <v>0</v>
          </cell>
          <cell r="AG176">
            <v>0</v>
          </cell>
          <cell r="AH176">
            <v>0</v>
          </cell>
          <cell r="AI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</row>
        <row r="177">
          <cell r="Q177" t="e">
            <v>#N/A</v>
          </cell>
          <cell r="T177" t="e">
            <v>#N/A</v>
          </cell>
          <cell r="V177" t="e">
            <v>#N/A</v>
          </cell>
          <cell r="W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>
            <v>0</v>
          </cell>
          <cell r="AG177">
            <v>0</v>
          </cell>
          <cell r="AH177">
            <v>0</v>
          </cell>
          <cell r="AI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</row>
        <row r="178">
          <cell r="Q178" t="e">
            <v>#N/A</v>
          </cell>
          <cell r="T178" t="e">
            <v>#N/A</v>
          </cell>
          <cell r="V178" t="e">
            <v>#N/A</v>
          </cell>
          <cell r="W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>
            <v>0</v>
          </cell>
          <cell r="AG178">
            <v>0</v>
          </cell>
          <cell r="AH178">
            <v>0</v>
          </cell>
          <cell r="AI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str">
            <v>OK</v>
          </cell>
          <cell r="AP178" t="e">
            <v>#N/A</v>
          </cell>
          <cell r="AQ178" t="e">
            <v>#N/A</v>
          </cell>
          <cell r="AR178" t="e">
            <v>#N/A</v>
          </cell>
        </row>
        <row r="179">
          <cell r="Q179" t="e">
            <v>#N/A</v>
          </cell>
          <cell r="T179" t="e">
            <v>#N/A</v>
          </cell>
          <cell r="V179" t="e">
            <v>#N/A</v>
          </cell>
          <cell r="W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>
            <v>0</v>
          </cell>
          <cell r="AG179">
            <v>0</v>
          </cell>
          <cell r="AH179">
            <v>0</v>
          </cell>
          <cell r="AI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</row>
        <row r="180">
          <cell r="Q180" t="e">
            <v>#N/A</v>
          </cell>
          <cell r="T180" t="e">
            <v>#N/A</v>
          </cell>
          <cell r="V180" t="e">
            <v>#N/A</v>
          </cell>
          <cell r="W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>
            <v>0</v>
          </cell>
          <cell r="AG180">
            <v>0</v>
          </cell>
          <cell r="AH180">
            <v>0</v>
          </cell>
          <cell r="AI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str">
            <v>OK</v>
          </cell>
          <cell r="AP180" t="e">
            <v>#N/A</v>
          </cell>
          <cell r="AQ180" t="e">
            <v>#N/A</v>
          </cell>
          <cell r="AR180" t="e">
            <v>#N/A</v>
          </cell>
        </row>
        <row r="181">
          <cell r="Q181" t="e">
            <v>#N/A</v>
          </cell>
          <cell r="T181" t="e">
            <v>#N/A</v>
          </cell>
          <cell r="V181" t="e">
            <v>#N/A</v>
          </cell>
          <cell r="W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>
            <v>0</v>
          </cell>
          <cell r="AG181">
            <v>0</v>
          </cell>
          <cell r="AH181">
            <v>0</v>
          </cell>
          <cell r="AI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str">
            <v>OK</v>
          </cell>
          <cell r="AP181" t="e">
            <v>#N/A</v>
          </cell>
          <cell r="AQ181" t="e">
            <v>#N/A</v>
          </cell>
          <cell r="AR181" t="e">
            <v>#N/A</v>
          </cell>
        </row>
        <row r="182">
          <cell r="Q182" t="e">
            <v>#N/A</v>
          </cell>
          <cell r="T182" t="e">
            <v>#N/A</v>
          </cell>
          <cell r="V182" t="e">
            <v>#N/A</v>
          </cell>
          <cell r="W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>
            <v>0</v>
          </cell>
          <cell r="AG182">
            <v>0</v>
          </cell>
          <cell r="AH182">
            <v>0</v>
          </cell>
          <cell r="AI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str">
            <v>OK</v>
          </cell>
          <cell r="AP182" t="e">
            <v>#N/A</v>
          </cell>
          <cell r="AQ182" t="e">
            <v>#N/A</v>
          </cell>
          <cell r="AR182" t="e">
            <v>#N/A</v>
          </cell>
        </row>
        <row r="183">
          <cell r="Q183" t="e">
            <v>#N/A</v>
          </cell>
          <cell r="T183" t="e">
            <v>#N/A</v>
          </cell>
          <cell r="V183" t="e">
            <v>#N/A</v>
          </cell>
          <cell r="W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>
            <v>0</v>
          </cell>
          <cell r="AG183">
            <v>0</v>
          </cell>
          <cell r="AH183">
            <v>0</v>
          </cell>
          <cell r="AI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str">
            <v>OK</v>
          </cell>
          <cell r="AP183" t="e">
            <v>#N/A</v>
          </cell>
          <cell r="AQ183" t="e">
            <v>#N/A</v>
          </cell>
          <cell r="AR183" t="e">
            <v>#N/A</v>
          </cell>
        </row>
        <row r="184">
          <cell r="Q184" t="e">
            <v>#N/A</v>
          </cell>
          <cell r="T184" t="e">
            <v>#N/A</v>
          </cell>
          <cell r="V184" t="e">
            <v>#N/A</v>
          </cell>
          <cell r="W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>
            <v>0</v>
          </cell>
          <cell r="AG184">
            <v>0</v>
          </cell>
          <cell r="AH184">
            <v>0</v>
          </cell>
          <cell r="AI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str">
            <v>OK</v>
          </cell>
          <cell r="AP184" t="e">
            <v>#N/A</v>
          </cell>
          <cell r="AQ184" t="e">
            <v>#N/A</v>
          </cell>
          <cell r="AR184" t="e">
            <v>#N/A</v>
          </cell>
        </row>
        <row r="185">
          <cell r="Q185" t="e">
            <v>#N/A</v>
          </cell>
          <cell r="T185" t="e">
            <v>#N/A</v>
          </cell>
          <cell r="V185" t="e">
            <v>#N/A</v>
          </cell>
          <cell r="W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>
            <v>0</v>
          </cell>
          <cell r="AG185">
            <v>0</v>
          </cell>
          <cell r="AH185">
            <v>0</v>
          </cell>
          <cell r="AI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str">
            <v>OK</v>
          </cell>
          <cell r="AP185" t="e">
            <v>#N/A</v>
          </cell>
          <cell r="AQ185" t="e">
            <v>#N/A</v>
          </cell>
          <cell r="AR185" t="e">
            <v>#N/A</v>
          </cell>
        </row>
        <row r="186">
          <cell r="Q186" t="e">
            <v>#N/A</v>
          </cell>
          <cell r="T186" t="e">
            <v>#N/A</v>
          </cell>
          <cell r="V186" t="e">
            <v>#N/A</v>
          </cell>
          <cell r="W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>
            <v>0</v>
          </cell>
          <cell r="AG186">
            <v>0</v>
          </cell>
          <cell r="AH186">
            <v>0</v>
          </cell>
          <cell r="AI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str">
            <v>OK</v>
          </cell>
          <cell r="AP186" t="e">
            <v>#N/A</v>
          </cell>
          <cell r="AQ186" t="e">
            <v>#N/A</v>
          </cell>
          <cell r="AR186" t="e">
            <v>#N/A</v>
          </cell>
        </row>
        <row r="187">
          <cell r="Q187" t="e">
            <v>#N/A</v>
          </cell>
          <cell r="T187" t="e">
            <v>#N/A</v>
          </cell>
          <cell r="V187" t="e">
            <v>#N/A</v>
          </cell>
          <cell r="W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>
            <v>0</v>
          </cell>
          <cell r="AG187">
            <v>0</v>
          </cell>
          <cell r="AH187">
            <v>0</v>
          </cell>
          <cell r="AI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str">
            <v>OK</v>
          </cell>
          <cell r="AP187" t="e">
            <v>#N/A</v>
          </cell>
          <cell r="AQ187" t="e">
            <v>#N/A</v>
          </cell>
          <cell r="AR187" t="e">
            <v>#N/A</v>
          </cell>
        </row>
        <row r="188">
          <cell r="Q188" t="e">
            <v>#N/A</v>
          </cell>
          <cell r="T188" t="e">
            <v>#N/A</v>
          </cell>
          <cell r="V188" t="e">
            <v>#N/A</v>
          </cell>
          <cell r="W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>
            <v>0</v>
          </cell>
          <cell r="AG188">
            <v>0</v>
          </cell>
          <cell r="AH188">
            <v>0</v>
          </cell>
          <cell r="AI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str">
            <v>OK</v>
          </cell>
          <cell r="AP188" t="e">
            <v>#N/A</v>
          </cell>
          <cell r="AQ188" t="e">
            <v>#N/A</v>
          </cell>
          <cell r="AR188" t="e">
            <v>#N/A</v>
          </cell>
        </row>
        <row r="189">
          <cell r="Q189" t="e">
            <v>#N/A</v>
          </cell>
          <cell r="T189" t="e">
            <v>#N/A</v>
          </cell>
          <cell r="V189" t="e">
            <v>#N/A</v>
          </cell>
          <cell r="W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>
            <v>0</v>
          </cell>
          <cell r="AG189">
            <v>0</v>
          </cell>
          <cell r="AH189">
            <v>0</v>
          </cell>
          <cell r="AI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str">
            <v>OK</v>
          </cell>
          <cell r="AP189" t="e">
            <v>#N/A</v>
          </cell>
          <cell r="AQ189" t="e">
            <v>#N/A</v>
          </cell>
          <cell r="AR189" t="e">
            <v>#N/A</v>
          </cell>
        </row>
        <row r="190">
          <cell r="Q190" t="e">
            <v>#N/A</v>
          </cell>
          <cell r="T190" t="e">
            <v>#N/A</v>
          </cell>
          <cell r="V190" t="e">
            <v>#N/A</v>
          </cell>
          <cell r="W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>
            <v>0</v>
          </cell>
          <cell r="AG190">
            <v>0</v>
          </cell>
          <cell r="AH190">
            <v>0</v>
          </cell>
          <cell r="AI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str">
            <v>OK</v>
          </cell>
          <cell r="AP190" t="e">
            <v>#N/A</v>
          </cell>
          <cell r="AQ190" t="e">
            <v>#N/A</v>
          </cell>
          <cell r="AR190" t="e">
            <v>#N/A</v>
          </cell>
        </row>
        <row r="191">
          <cell r="Q191" t="e">
            <v>#N/A</v>
          </cell>
          <cell r="T191" t="e">
            <v>#N/A</v>
          </cell>
          <cell r="V191" t="e">
            <v>#N/A</v>
          </cell>
          <cell r="W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>
            <v>0</v>
          </cell>
          <cell r="AG191">
            <v>0</v>
          </cell>
          <cell r="AH191">
            <v>0</v>
          </cell>
          <cell r="AI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str">
            <v>OK</v>
          </cell>
          <cell r="AP191" t="e">
            <v>#N/A</v>
          </cell>
          <cell r="AQ191" t="e">
            <v>#N/A</v>
          </cell>
          <cell r="AR191" t="e">
            <v>#N/A</v>
          </cell>
        </row>
        <row r="192">
          <cell r="Q192" t="e">
            <v>#N/A</v>
          </cell>
          <cell r="T192" t="e">
            <v>#N/A</v>
          </cell>
          <cell r="V192" t="e">
            <v>#N/A</v>
          </cell>
          <cell r="W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>
            <v>0</v>
          </cell>
          <cell r="AG192">
            <v>0</v>
          </cell>
          <cell r="AH192">
            <v>0</v>
          </cell>
          <cell r="AI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str">
            <v>OK</v>
          </cell>
          <cell r="AP192" t="e">
            <v>#N/A</v>
          </cell>
          <cell r="AQ192" t="e">
            <v>#N/A</v>
          </cell>
          <cell r="AR192" t="e">
            <v>#N/A</v>
          </cell>
        </row>
        <row r="193">
          <cell r="Q193" t="e">
            <v>#N/A</v>
          </cell>
          <cell r="T193" t="e">
            <v>#N/A</v>
          </cell>
          <cell r="V193" t="e">
            <v>#N/A</v>
          </cell>
          <cell r="W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>
            <v>0</v>
          </cell>
          <cell r="AG193">
            <v>0</v>
          </cell>
          <cell r="AH193">
            <v>0</v>
          </cell>
          <cell r="AI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str">
            <v>OK</v>
          </cell>
          <cell r="AP193" t="e">
            <v>#N/A</v>
          </cell>
          <cell r="AQ193" t="e">
            <v>#N/A</v>
          </cell>
          <cell r="AR193" t="e">
            <v>#N/A</v>
          </cell>
        </row>
        <row r="194">
          <cell r="Q194" t="e">
            <v>#N/A</v>
          </cell>
          <cell r="T194" t="e">
            <v>#N/A</v>
          </cell>
          <cell r="V194" t="e">
            <v>#N/A</v>
          </cell>
          <cell r="W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>
            <v>0</v>
          </cell>
          <cell r="AG194">
            <v>0</v>
          </cell>
          <cell r="AH194">
            <v>0</v>
          </cell>
          <cell r="AI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str">
            <v>OK</v>
          </cell>
          <cell r="AP194" t="e">
            <v>#N/A</v>
          </cell>
          <cell r="AQ194" t="e">
            <v>#N/A</v>
          </cell>
          <cell r="AR194" t="e">
            <v>#N/A</v>
          </cell>
        </row>
        <row r="195">
          <cell r="Q195" t="e">
            <v>#N/A</v>
          </cell>
          <cell r="T195" t="e">
            <v>#N/A</v>
          </cell>
          <cell r="V195" t="e">
            <v>#N/A</v>
          </cell>
          <cell r="W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>
            <v>0</v>
          </cell>
          <cell r="AG195">
            <v>0</v>
          </cell>
          <cell r="AH195">
            <v>0</v>
          </cell>
          <cell r="AI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str">
            <v>OK</v>
          </cell>
          <cell r="AP195" t="e">
            <v>#N/A</v>
          </cell>
          <cell r="AQ195" t="e">
            <v>#N/A</v>
          </cell>
          <cell r="AR195" t="e">
            <v>#N/A</v>
          </cell>
        </row>
        <row r="196">
          <cell r="Q196" t="e">
            <v>#N/A</v>
          </cell>
          <cell r="T196" t="e">
            <v>#N/A</v>
          </cell>
          <cell r="V196" t="e">
            <v>#N/A</v>
          </cell>
          <cell r="W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>
            <v>0</v>
          </cell>
          <cell r="AG196">
            <v>0</v>
          </cell>
          <cell r="AH196">
            <v>0</v>
          </cell>
          <cell r="AI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str">
            <v>OK</v>
          </cell>
          <cell r="AP196" t="e">
            <v>#N/A</v>
          </cell>
          <cell r="AQ196" t="e">
            <v>#N/A</v>
          </cell>
          <cell r="AR196" t="e">
            <v>#N/A</v>
          </cell>
        </row>
        <row r="197">
          <cell r="Q197" t="e">
            <v>#N/A</v>
          </cell>
          <cell r="T197" t="e">
            <v>#N/A</v>
          </cell>
          <cell r="V197" t="e">
            <v>#N/A</v>
          </cell>
          <cell r="W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>
            <v>0</v>
          </cell>
          <cell r="AG197">
            <v>0</v>
          </cell>
          <cell r="AH197">
            <v>0</v>
          </cell>
          <cell r="AI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str">
            <v>OK</v>
          </cell>
          <cell r="AP197" t="e">
            <v>#N/A</v>
          </cell>
          <cell r="AQ197" t="e">
            <v>#N/A</v>
          </cell>
          <cell r="AR197" t="e">
            <v>#N/A</v>
          </cell>
        </row>
        <row r="198">
          <cell r="Q198" t="e">
            <v>#N/A</v>
          </cell>
          <cell r="T198" t="e">
            <v>#N/A</v>
          </cell>
          <cell r="V198" t="e">
            <v>#N/A</v>
          </cell>
          <cell r="W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>
            <v>0</v>
          </cell>
          <cell r="AG198">
            <v>0</v>
          </cell>
          <cell r="AH198">
            <v>0</v>
          </cell>
          <cell r="AI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str">
            <v>OK</v>
          </cell>
          <cell r="AP198" t="e">
            <v>#N/A</v>
          </cell>
          <cell r="AQ198" t="e">
            <v>#N/A</v>
          </cell>
          <cell r="AR198" t="e">
            <v>#N/A</v>
          </cell>
        </row>
        <row r="199">
          <cell r="Q199" t="e">
            <v>#N/A</v>
          </cell>
          <cell r="T199" t="e">
            <v>#N/A</v>
          </cell>
          <cell r="V199" t="e">
            <v>#N/A</v>
          </cell>
          <cell r="W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>
            <v>0</v>
          </cell>
          <cell r="AG199">
            <v>0</v>
          </cell>
          <cell r="AH199">
            <v>0</v>
          </cell>
          <cell r="AI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str">
            <v>OK</v>
          </cell>
          <cell r="AP199" t="e">
            <v>#N/A</v>
          </cell>
          <cell r="AQ199" t="e">
            <v>#N/A</v>
          </cell>
          <cell r="AR199" t="e">
            <v>#N/A</v>
          </cell>
        </row>
        <row r="200">
          <cell r="Q200" t="e">
            <v>#N/A</v>
          </cell>
          <cell r="T200" t="e">
            <v>#N/A</v>
          </cell>
          <cell r="V200" t="e">
            <v>#N/A</v>
          </cell>
          <cell r="W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>
            <v>0</v>
          </cell>
          <cell r="AG200">
            <v>0</v>
          </cell>
          <cell r="AH200">
            <v>0</v>
          </cell>
          <cell r="AI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str">
            <v>OK</v>
          </cell>
          <cell r="AP200" t="e">
            <v>#N/A</v>
          </cell>
          <cell r="AQ200" t="e">
            <v>#N/A</v>
          </cell>
          <cell r="AR200" t="e">
            <v>#N/A</v>
          </cell>
        </row>
        <row r="201">
          <cell r="Q201" t="e">
            <v>#N/A</v>
          </cell>
          <cell r="T201" t="e">
            <v>#N/A</v>
          </cell>
          <cell r="V201" t="e">
            <v>#N/A</v>
          </cell>
          <cell r="W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>
            <v>0</v>
          </cell>
          <cell r="AG201">
            <v>0</v>
          </cell>
          <cell r="AH201">
            <v>0</v>
          </cell>
          <cell r="AI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</row>
        <row r="202">
          <cell r="Q202" t="e">
            <v>#N/A</v>
          </cell>
          <cell r="T202" t="e">
            <v>#N/A</v>
          </cell>
          <cell r="V202" t="e">
            <v>#N/A</v>
          </cell>
          <cell r="W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>
            <v>0</v>
          </cell>
          <cell r="AG202">
            <v>0</v>
          </cell>
          <cell r="AH202">
            <v>0</v>
          </cell>
          <cell r="AI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str">
            <v>OK</v>
          </cell>
          <cell r="AP202" t="e">
            <v>#N/A</v>
          </cell>
          <cell r="AQ202" t="e">
            <v>#N/A</v>
          </cell>
          <cell r="AR202" t="e">
            <v>#N/A</v>
          </cell>
        </row>
        <row r="203">
          <cell r="Q203" t="e">
            <v>#N/A</v>
          </cell>
          <cell r="T203" t="e">
            <v>#N/A</v>
          </cell>
          <cell r="V203" t="e">
            <v>#N/A</v>
          </cell>
          <cell r="W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>
            <v>0</v>
          </cell>
          <cell r="AG203">
            <v>0</v>
          </cell>
          <cell r="AH203">
            <v>0</v>
          </cell>
          <cell r="AI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str">
            <v>OK</v>
          </cell>
          <cell r="AP203" t="e">
            <v>#N/A</v>
          </cell>
          <cell r="AQ203" t="e">
            <v>#N/A</v>
          </cell>
          <cell r="AR203" t="e">
            <v>#N/A</v>
          </cell>
        </row>
        <row r="204">
          <cell r="Q204" t="e">
            <v>#N/A</v>
          </cell>
          <cell r="T204" t="e">
            <v>#N/A</v>
          </cell>
          <cell r="V204" t="e">
            <v>#N/A</v>
          </cell>
          <cell r="W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>
            <v>0</v>
          </cell>
          <cell r="AG204">
            <v>0</v>
          </cell>
          <cell r="AH204">
            <v>0</v>
          </cell>
          <cell r="AI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str">
            <v>OK</v>
          </cell>
          <cell r="AP204" t="e">
            <v>#N/A</v>
          </cell>
          <cell r="AQ204" t="e">
            <v>#N/A</v>
          </cell>
          <cell r="AR204" t="e">
            <v>#N/A</v>
          </cell>
        </row>
        <row r="205">
          <cell r="Q205" t="e">
            <v>#N/A</v>
          </cell>
          <cell r="T205" t="e">
            <v>#N/A</v>
          </cell>
          <cell r="V205" t="e">
            <v>#N/A</v>
          </cell>
          <cell r="W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>
            <v>0</v>
          </cell>
          <cell r="AG205">
            <v>0</v>
          </cell>
          <cell r="AH205">
            <v>0</v>
          </cell>
          <cell r="AI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str">
            <v>OK</v>
          </cell>
          <cell r="AP205" t="e">
            <v>#N/A</v>
          </cell>
          <cell r="AQ205" t="e">
            <v>#N/A</v>
          </cell>
          <cell r="AR205" t="e">
            <v>#N/A</v>
          </cell>
        </row>
        <row r="206">
          <cell r="Q206" t="e">
            <v>#N/A</v>
          </cell>
          <cell r="T206" t="e">
            <v>#N/A</v>
          </cell>
          <cell r="V206" t="e">
            <v>#N/A</v>
          </cell>
          <cell r="W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>
            <v>0</v>
          </cell>
          <cell r="AG206">
            <v>0</v>
          </cell>
          <cell r="AH206">
            <v>0</v>
          </cell>
          <cell r="AI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str">
            <v>OK</v>
          </cell>
          <cell r="AP206" t="e">
            <v>#N/A</v>
          </cell>
          <cell r="AQ206" t="e">
            <v>#N/A</v>
          </cell>
          <cell r="AR206" t="e">
            <v>#N/A</v>
          </cell>
        </row>
        <row r="207">
          <cell r="Q207" t="e">
            <v>#N/A</v>
          </cell>
          <cell r="T207" t="e">
            <v>#N/A</v>
          </cell>
          <cell r="V207" t="e">
            <v>#N/A</v>
          </cell>
          <cell r="W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>
            <v>0</v>
          </cell>
          <cell r="AG207">
            <v>0</v>
          </cell>
          <cell r="AH207">
            <v>0</v>
          </cell>
          <cell r="AI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str">
            <v>OK</v>
          </cell>
          <cell r="AP207" t="e">
            <v>#N/A</v>
          </cell>
          <cell r="AQ207" t="e">
            <v>#N/A</v>
          </cell>
          <cell r="AR207" t="e">
            <v>#N/A</v>
          </cell>
        </row>
        <row r="208">
          <cell r="Q208" t="e">
            <v>#N/A</v>
          </cell>
          <cell r="T208" t="e">
            <v>#N/A</v>
          </cell>
          <cell r="V208" t="e">
            <v>#N/A</v>
          </cell>
          <cell r="W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>
            <v>0</v>
          </cell>
          <cell r="AG208">
            <v>0</v>
          </cell>
          <cell r="AH208">
            <v>0</v>
          </cell>
          <cell r="AI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str">
            <v>OK</v>
          </cell>
          <cell r="AP208" t="e">
            <v>#N/A</v>
          </cell>
          <cell r="AQ208" t="e">
            <v>#N/A</v>
          </cell>
          <cell r="AR208" t="e">
            <v>#N/A</v>
          </cell>
        </row>
        <row r="209">
          <cell r="Q209" t="e">
            <v>#N/A</v>
          </cell>
          <cell r="T209" t="e">
            <v>#N/A</v>
          </cell>
          <cell r="V209" t="e">
            <v>#N/A</v>
          </cell>
          <cell r="W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>
            <v>0</v>
          </cell>
          <cell r="AG209">
            <v>0</v>
          </cell>
          <cell r="AH209">
            <v>0</v>
          </cell>
          <cell r="AI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str">
            <v>OK</v>
          </cell>
          <cell r="AP209" t="e">
            <v>#N/A</v>
          </cell>
          <cell r="AQ209" t="e">
            <v>#N/A</v>
          </cell>
          <cell r="AR209" t="e">
            <v>#N/A</v>
          </cell>
        </row>
        <row r="210">
          <cell r="Q210" t="e">
            <v>#N/A</v>
          </cell>
          <cell r="T210" t="e">
            <v>#N/A</v>
          </cell>
          <cell r="V210" t="e">
            <v>#N/A</v>
          </cell>
          <cell r="W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>
            <v>0</v>
          </cell>
          <cell r="AG210">
            <v>0</v>
          </cell>
          <cell r="AH210">
            <v>0</v>
          </cell>
          <cell r="AI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str">
            <v>OK</v>
          </cell>
          <cell r="AP210" t="e">
            <v>#N/A</v>
          </cell>
          <cell r="AQ210" t="e">
            <v>#N/A</v>
          </cell>
          <cell r="AR210" t="e">
            <v>#N/A</v>
          </cell>
        </row>
        <row r="211">
          <cell r="Q211" t="e">
            <v>#N/A</v>
          </cell>
          <cell r="T211" t="e">
            <v>#N/A</v>
          </cell>
          <cell r="V211" t="e">
            <v>#N/A</v>
          </cell>
          <cell r="W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>
            <v>0</v>
          </cell>
          <cell r="AG211">
            <v>0</v>
          </cell>
          <cell r="AH211">
            <v>0</v>
          </cell>
          <cell r="AI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str">
            <v>OK</v>
          </cell>
          <cell r="AP211" t="e">
            <v>#N/A</v>
          </cell>
          <cell r="AQ211" t="e">
            <v>#N/A</v>
          </cell>
          <cell r="AR211" t="e">
            <v>#N/A</v>
          </cell>
        </row>
        <row r="212">
          <cell r="Q212" t="e">
            <v>#N/A</v>
          </cell>
          <cell r="T212" t="e">
            <v>#N/A</v>
          </cell>
          <cell r="V212" t="e">
            <v>#N/A</v>
          </cell>
          <cell r="W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>
            <v>0</v>
          </cell>
          <cell r="AG212">
            <v>0</v>
          </cell>
          <cell r="AH212">
            <v>0</v>
          </cell>
          <cell r="AI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str">
            <v>OK</v>
          </cell>
          <cell r="AP212" t="e">
            <v>#N/A</v>
          </cell>
          <cell r="AQ212" t="e">
            <v>#N/A</v>
          </cell>
          <cell r="AR212" t="e">
            <v>#N/A</v>
          </cell>
        </row>
        <row r="213">
          <cell r="Q213" t="e">
            <v>#N/A</v>
          </cell>
          <cell r="T213" t="e">
            <v>#N/A</v>
          </cell>
          <cell r="V213" t="e">
            <v>#N/A</v>
          </cell>
          <cell r="W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>
            <v>0</v>
          </cell>
          <cell r="AG213">
            <v>0</v>
          </cell>
          <cell r="AH213">
            <v>0</v>
          </cell>
          <cell r="AI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str">
            <v>OK</v>
          </cell>
          <cell r="AP213" t="e">
            <v>#N/A</v>
          </cell>
          <cell r="AQ213" t="e">
            <v>#N/A</v>
          </cell>
          <cell r="AR213" t="e">
            <v>#N/A</v>
          </cell>
        </row>
        <row r="214">
          <cell r="Q214" t="e">
            <v>#N/A</v>
          </cell>
          <cell r="T214" t="e">
            <v>#N/A</v>
          </cell>
          <cell r="V214" t="e">
            <v>#N/A</v>
          </cell>
          <cell r="W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>
            <v>0</v>
          </cell>
          <cell r="AG214">
            <v>0</v>
          </cell>
          <cell r="AH214">
            <v>0</v>
          </cell>
          <cell r="AI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str">
            <v>OK</v>
          </cell>
          <cell r="AP214" t="e">
            <v>#N/A</v>
          </cell>
          <cell r="AQ214" t="e">
            <v>#N/A</v>
          </cell>
          <cell r="AR214" t="e">
            <v>#N/A</v>
          </cell>
        </row>
        <row r="215">
          <cell r="Q215" t="e">
            <v>#N/A</v>
          </cell>
          <cell r="T215" t="e">
            <v>#N/A</v>
          </cell>
          <cell r="V215" t="e">
            <v>#N/A</v>
          </cell>
          <cell r="W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>
            <v>0</v>
          </cell>
          <cell r="AG215">
            <v>0</v>
          </cell>
          <cell r="AH215">
            <v>0</v>
          </cell>
          <cell r="AI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str">
            <v>OK</v>
          </cell>
          <cell r="AP215" t="e">
            <v>#N/A</v>
          </cell>
          <cell r="AQ215" t="e">
            <v>#N/A</v>
          </cell>
          <cell r="AR215" t="e">
            <v>#N/A</v>
          </cell>
        </row>
        <row r="216">
          <cell r="Q216" t="e">
            <v>#N/A</v>
          </cell>
          <cell r="T216" t="e">
            <v>#N/A</v>
          </cell>
          <cell r="V216" t="e">
            <v>#N/A</v>
          </cell>
          <cell r="W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>
            <v>0</v>
          </cell>
          <cell r="AG216">
            <v>0</v>
          </cell>
          <cell r="AH216">
            <v>0</v>
          </cell>
          <cell r="AI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str">
            <v>OK</v>
          </cell>
          <cell r="AP216" t="e">
            <v>#N/A</v>
          </cell>
          <cell r="AQ216" t="e">
            <v>#N/A</v>
          </cell>
          <cell r="AR216" t="e">
            <v>#N/A</v>
          </cell>
        </row>
        <row r="217">
          <cell r="Q217" t="e">
            <v>#N/A</v>
          </cell>
          <cell r="T217" t="e">
            <v>#N/A</v>
          </cell>
          <cell r="V217" t="e">
            <v>#N/A</v>
          </cell>
          <cell r="W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>
            <v>0</v>
          </cell>
          <cell r="AG217">
            <v>0</v>
          </cell>
          <cell r="AH217">
            <v>0</v>
          </cell>
          <cell r="AI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str">
            <v>NA</v>
          </cell>
          <cell r="AP217" t="e">
            <v>#N/A</v>
          </cell>
          <cell r="AQ217" t="e">
            <v>#N/A</v>
          </cell>
          <cell r="AR217" t="e">
            <v>#N/A</v>
          </cell>
        </row>
        <row r="218">
          <cell r="Q218" t="e">
            <v>#N/A</v>
          </cell>
          <cell r="T218" t="e">
            <v>#N/A</v>
          </cell>
          <cell r="V218" t="e">
            <v>#N/A</v>
          </cell>
          <cell r="W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>
            <v>0</v>
          </cell>
          <cell r="AG218">
            <v>0</v>
          </cell>
          <cell r="AH218">
            <v>0</v>
          </cell>
          <cell r="AI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str">
            <v>NA</v>
          </cell>
          <cell r="AP218" t="e">
            <v>#N/A</v>
          </cell>
          <cell r="AQ218" t="e">
            <v>#N/A</v>
          </cell>
          <cell r="AR218" t="e">
            <v>#N/A</v>
          </cell>
        </row>
        <row r="219">
          <cell r="Q219" t="e">
            <v>#N/A</v>
          </cell>
          <cell r="T219" t="e">
            <v>#N/A</v>
          </cell>
          <cell r="V219" t="e">
            <v>#N/A</v>
          </cell>
          <cell r="W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>
            <v>0</v>
          </cell>
          <cell r="AG219">
            <v>0</v>
          </cell>
          <cell r="AH219">
            <v>0</v>
          </cell>
          <cell r="AI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str">
            <v>NA</v>
          </cell>
          <cell r="AP219" t="e">
            <v>#N/A</v>
          </cell>
          <cell r="AQ219" t="e">
            <v>#N/A</v>
          </cell>
          <cell r="AR219" t="e">
            <v>#N/A</v>
          </cell>
        </row>
        <row r="220">
          <cell r="Q220" t="e">
            <v>#N/A</v>
          </cell>
          <cell r="T220" t="e">
            <v>#N/A</v>
          </cell>
          <cell r="V220" t="e">
            <v>#N/A</v>
          </cell>
          <cell r="W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>
            <v>0</v>
          </cell>
          <cell r="AG220">
            <v>0</v>
          </cell>
          <cell r="AH220">
            <v>0</v>
          </cell>
          <cell r="AI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str">
            <v>NA</v>
          </cell>
          <cell r="AP220" t="e">
            <v>#N/A</v>
          </cell>
          <cell r="AQ220" t="e">
            <v>#N/A</v>
          </cell>
          <cell r="AR220" t="e">
            <v>#N/A</v>
          </cell>
        </row>
        <row r="221">
          <cell r="Q221" t="e">
            <v>#N/A</v>
          </cell>
          <cell r="T221" t="e">
            <v>#N/A</v>
          </cell>
          <cell r="V221" t="e">
            <v>#N/A</v>
          </cell>
          <cell r="W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>
            <v>0</v>
          </cell>
          <cell r="AG221">
            <v>0</v>
          </cell>
          <cell r="AH221">
            <v>0</v>
          </cell>
          <cell r="AI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str">
            <v>NA</v>
          </cell>
          <cell r="AP221" t="e">
            <v>#N/A</v>
          </cell>
          <cell r="AQ221" t="e">
            <v>#N/A</v>
          </cell>
          <cell r="AR221" t="e">
            <v>#N/A</v>
          </cell>
        </row>
        <row r="222">
          <cell r="Q222" t="e">
            <v>#N/A</v>
          </cell>
          <cell r="T222" t="e">
            <v>#N/A</v>
          </cell>
          <cell r="V222" t="e">
            <v>#N/A</v>
          </cell>
          <cell r="W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>
            <v>0</v>
          </cell>
          <cell r="AG222">
            <v>0</v>
          </cell>
          <cell r="AH222">
            <v>0</v>
          </cell>
          <cell r="AI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str">
            <v>NA</v>
          </cell>
          <cell r="AP222" t="e">
            <v>#N/A</v>
          </cell>
          <cell r="AQ222" t="e">
            <v>#N/A</v>
          </cell>
          <cell r="AR222" t="e">
            <v>#N/A</v>
          </cell>
        </row>
        <row r="223">
          <cell r="Q223" t="e">
            <v>#N/A</v>
          </cell>
          <cell r="T223" t="e">
            <v>#N/A</v>
          </cell>
          <cell r="V223" t="e">
            <v>#N/A</v>
          </cell>
          <cell r="W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>
            <v>0</v>
          </cell>
          <cell r="AG223">
            <v>0</v>
          </cell>
          <cell r="AH223">
            <v>0</v>
          </cell>
          <cell r="AI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str">
            <v>NA</v>
          </cell>
          <cell r="AP223" t="e">
            <v>#N/A</v>
          </cell>
          <cell r="AQ223" t="e">
            <v>#N/A</v>
          </cell>
          <cell r="AR223" t="e">
            <v>#N/A</v>
          </cell>
        </row>
        <row r="224">
          <cell r="Q224" t="e">
            <v>#N/A</v>
          </cell>
          <cell r="T224" t="e">
            <v>#N/A</v>
          </cell>
          <cell r="V224" t="e">
            <v>#N/A</v>
          </cell>
          <cell r="W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>
            <v>0</v>
          </cell>
          <cell r="AG224">
            <v>0</v>
          </cell>
          <cell r="AH224">
            <v>0</v>
          </cell>
          <cell r="AI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str">
            <v>NA</v>
          </cell>
          <cell r="AP224" t="e">
            <v>#N/A</v>
          </cell>
          <cell r="AQ224" t="e">
            <v>#N/A</v>
          </cell>
          <cell r="AR224" t="e">
            <v>#N/A</v>
          </cell>
        </row>
        <row r="225">
          <cell r="Q225" t="e">
            <v>#N/A</v>
          </cell>
          <cell r="T225" t="e">
            <v>#N/A</v>
          </cell>
          <cell r="V225" t="e">
            <v>#N/A</v>
          </cell>
          <cell r="W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>
            <v>0</v>
          </cell>
          <cell r="AG225">
            <v>0</v>
          </cell>
          <cell r="AH225">
            <v>0</v>
          </cell>
          <cell r="AI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str">
            <v>NA</v>
          </cell>
          <cell r="AP225" t="e">
            <v>#N/A</v>
          </cell>
          <cell r="AQ225" t="e">
            <v>#N/A</v>
          </cell>
          <cell r="AR225" t="e">
            <v>#N/A</v>
          </cell>
        </row>
        <row r="226">
          <cell r="Q226" t="e">
            <v>#N/A</v>
          </cell>
          <cell r="T226" t="e">
            <v>#N/A</v>
          </cell>
          <cell r="V226" t="e">
            <v>#N/A</v>
          </cell>
          <cell r="W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>
            <v>0</v>
          </cell>
          <cell r="AG226">
            <v>0</v>
          </cell>
          <cell r="AH226">
            <v>0</v>
          </cell>
          <cell r="AI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</row>
        <row r="227">
          <cell r="Q227" t="e">
            <v>#N/A</v>
          </cell>
          <cell r="T227" t="e">
            <v>#N/A</v>
          </cell>
          <cell r="V227" t="e">
            <v>#N/A</v>
          </cell>
          <cell r="W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>
            <v>0</v>
          </cell>
          <cell r="AG227">
            <v>0</v>
          </cell>
          <cell r="AH227">
            <v>0</v>
          </cell>
          <cell r="AI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str">
            <v>NA</v>
          </cell>
          <cell r="AP227" t="e">
            <v>#N/A</v>
          </cell>
          <cell r="AQ227" t="e">
            <v>#N/A</v>
          </cell>
          <cell r="AR227" t="e">
            <v>#N/A</v>
          </cell>
        </row>
        <row r="228">
          <cell r="Q228" t="e">
            <v>#N/A</v>
          </cell>
          <cell r="T228" t="e">
            <v>#N/A</v>
          </cell>
          <cell r="V228" t="e">
            <v>#N/A</v>
          </cell>
          <cell r="W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>
            <v>0</v>
          </cell>
          <cell r="AG228">
            <v>0</v>
          </cell>
          <cell r="AH228">
            <v>0</v>
          </cell>
          <cell r="AI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str">
            <v>NA</v>
          </cell>
          <cell r="AP228" t="e">
            <v>#N/A</v>
          </cell>
          <cell r="AQ228" t="e">
            <v>#N/A</v>
          </cell>
          <cell r="AR228" t="e">
            <v>#N/A</v>
          </cell>
        </row>
        <row r="229">
          <cell r="Q229" t="e">
            <v>#N/A</v>
          </cell>
          <cell r="T229" t="e">
            <v>#N/A</v>
          </cell>
          <cell r="V229" t="e">
            <v>#N/A</v>
          </cell>
          <cell r="W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>
            <v>0</v>
          </cell>
          <cell r="AG229">
            <v>0</v>
          </cell>
          <cell r="AH229">
            <v>0</v>
          </cell>
          <cell r="AI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</row>
        <row r="230">
          <cell r="Q230" t="e">
            <v>#N/A</v>
          </cell>
          <cell r="T230" t="e">
            <v>#N/A</v>
          </cell>
          <cell r="V230" t="e">
            <v>#N/A</v>
          </cell>
          <cell r="W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>
            <v>0</v>
          </cell>
          <cell r="AG230">
            <v>0</v>
          </cell>
          <cell r="AH230">
            <v>0</v>
          </cell>
          <cell r="AI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</row>
        <row r="231">
          <cell r="Q231" t="e">
            <v>#N/A</v>
          </cell>
          <cell r="T231" t="e">
            <v>#N/A</v>
          </cell>
          <cell r="V231" t="e">
            <v>#N/A</v>
          </cell>
          <cell r="W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>
            <v>0</v>
          </cell>
          <cell r="AG231">
            <v>0</v>
          </cell>
          <cell r="AH231">
            <v>0</v>
          </cell>
          <cell r="AI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</row>
        <row r="232">
          <cell r="Q232" t="e">
            <v>#N/A</v>
          </cell>
          <cell r="T232" t="e">
            <v>#N/A</v>
          </cell>
          <cell r="V232" t="e">
            <v>#N/A</v>
          </cell>
          <cell r="W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>
            <v>0</v>
          </cell>
          <cell r="AG232">
            <v>0</v>
          </cell>
          <cell r="AH232">
            <v>0</v>
          </cell>
          <cell r="AI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</row>
        <row r="233">
          <cell r="Q233" t="e">
            <v>#N/A</v>
          </cell>
          <cell r="T233" t="e">
            <v>#N/A</v>
          </cell>
          <cell r="V233" t="e">
            <v>#N/A</v>
          </cell>
          <cell r="W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>
            <v>0</v>
          </cell>
          <cell r="AG233">
            <v>0</v>
          </cell>
          <cell r="AH233">
            <v>0</v>
          </cell>
          <cell r="AI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</row>
        <row r="234">
          <cell r="Q234" t="e">
            <v>#N/A</v>
          </cell>
          <cell r="T234" t="e">
            <v>#N/A</v>
          </cell>
          <cell r="V234" t="e">
            <v>#N/A</v>
          </cell>
          <cell r="W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>
            <v>0</v>
          </cell>
          <cell r="AG234">
            <v>0</v>
          </cell>
          <cell r="AH234">
            <v>0</v>
          </cell>
          <cell r="AI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</row>
        <row r="235">
          <cell r="Q235" t="e">
            <v>#N/A</v>
          </cell>
          <cell r="T235" t="e">
            <v>#N/A</v>
          </cell>
          <cell r="V235" t="e">
            <v>#N/A</v>
          </cell>
          <cell r="W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>
            <v>0</v>
          </cell>
          <cell r="AG235">
            <v>0</v>
          </cell>
          <cell r="AH235">
            <v>0</v>
          </cell>
          <cell r="AI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</row>
        <row r="236">
          <cell r="Q236" t="e">
            <v>#N/A</v>
          </cell>
          <cell r="T236" t="e">
            <v>#N/A</v>
          </cell>
          <cell r="V236" t="e">
            <v>#N/A</v>
          </cell>
          <cell r="W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>
            <v>0</v>
          </cell>
          <cell r="AG236">
            <v>0</v>
          </cell>
          <cell r="AH236">
            <v>0</v>
          </cell>
          <cell r="AI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</row>
        <row r="237">
          <cell r="Q237" t="e">
            <v>#N/A</v>
          </cell>
          <cell r="T237" t="e">
            <v>#N/A</v>
          </cell>
          <cell r="V237" t="e">
            <v>#N/A</v>
          </cell>
          <cell r="W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>
            <v>0</v>
          </cell>
          <cell r="AG237">
            <v>0</v>
          </cell>
          <cell r="AH237">
            <v>0</v>
          </cell>
          <cell r="AI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</row>
        <row r="238">
          <cell r="Q238" t="e">
            <v>#N/A</v>
          </cell>
          <cell r="T238" t="e">
            <v>#N/A</v>
          </cell>
          <cell r="V238" t="e">
            <v>#N/A</v>
          </cell>
          <cell r="W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>
            <v>0</v>
          </cell>
          <cell r="AG238">
            <v>0</v>
          </cell>
          <cell r="AH238">
            <v>0</v>
          </cell>
          <cell r="AI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</row>
        <row r="239">
          <cell r="Q239" t="e">
            <v>#N/A</v>
          </cell>
          <cell r="T239" t="e">
            <v>#N/A</v>
          </cell>
          <cell r="V239" t="e">
            <v>#N/A</v>
          </cell>
          <cell r="W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>
            <v>0</v>
          </cell>
          <cell r="AG239">
            <v>0</v>
          </cell>
          <cell r="AH239">
            <v>0</v>
          </cell>
          <cell r="AI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</row>
        <row r="240">
          <cell r="Q240" t="e">
            <v>#N/A</v>
          </cell>
          <cell r="T240" t="e">
            <v>#N/A</v>
          </cell>
          <cell r="V240" t="e">
            <v>#N/A</v>
          </cell>
          <cell r="W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>
            <v>0</v>
          </cell>
          <cell r="AG240">
            <v>0</v>
          </cell>
          <cell r="AH240">
            <v>0</v>
          </cell>
          <cell r="AI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</row>
        <row r="241">
          <cell r="Q241" t="e">
            <v>#N/A</v>
          </cell>
          <cell r="T241" t="e">
            <v>#N/A</v>
          </cell>
          <cell r="V241" t="e">
            <v>#N/A</v>
          </cell>
          <cell r="W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>
            <v>0</v>
          </cell>
          <cell r="AG241">
            <v>0</v>
          </cell>
          <cell r="AH241">
            <v>0</v>
          </cell>
          <cell r="AI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</row>
        <row r="242">
          <cell r="Q242" t="e">
            <v>#N/A</v>
          </cell>
          <cell r="T242" t="e">
            <v>#N/A</v>
          </cell>
          <cell r="V242" t="e">
            <v>#N/A</v>
          </cell>
          <cell r="W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>
            <v>0</v>
          </cell>
          <cell r="AG242">
            <v>0</v>
          </cell>
          <cell r="AH242">
            <v>0</v>
          </cell>
          <cell r="AI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</row>
        <row r="243">
          <cell r="Q243" t="e">
            <v>#N/A</v>
          </cell>
          <cell r="T243" t="e">
            <v>#N/A</v>
          </cell>
          <cell r="V243" t="e">
            <v>#N/A</v>
          </cell>
          <cell r="W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>
            <v>0</v>
          </cell>
          <cell r="AG243">
            <v>0</v>
          </cell>
          <cell r="AH243">
            <v>0</v>
          </cell>
          <cell r="AI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</row>
        <row r="244">
          <cell r="Q244" t="e">
            <v>#N/A</v>
          </cell>
          <cell r="T244" t="e">
            <v>#N/A</v>
          </cell>
          <cell r="V244" t="e">
            <v>#N/A</v>
          </cell>
          <cell r="W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>
            <v>0</v>
          </cell>
          <cell r="AG244">
            <v>0</v>
          </cell>
          <cell r="AH244">
            <v>0</v>
          </cell>
          <cell r="AI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</row>
        <row r="245">
          <cell r="Q245" t="e">
            <v>#N/A</v>
          </cell>
          <cell r="T245" t="e">
            <v>#N/A</v>
          </cell>
          <cell r="V245" t="e">
            <v>#N/A</v>
          </cell>
          <cell r="W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>
            <v>0</v>
          </cell>
          <cell r="AG245">
            <v>0</v>
          </cell>
          <cell r="AH245">
            <v>0</v>
          </cell>
          <cell r="AI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</row>
        <row r="246">
          <cell r="Q246" t="e">
            <v>#N/A</v>
          </cell>
          <cell r="T246" t="e">
            <v>#N/A</v>
          </cell>
          <cell r="V246" t="e">
            <v>#N/A</v>
          </cell>
          <cell r="W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>
            <v>0</v>
          </cell>
          <cell r="AG246">
            <v>0</v>
          </cell>
          <cell r="AH246">
            <v>0</v>
          </cell>
          <cell r="AI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</row>
        <row r="247">
          <cell r="Q247" t="e">
            <v>#N/A</v>
          </cell>
          <cell r="T247" t="e">
            <v>#N/A</v>
          </cell>
          <cell r="V247" t="e">
            <v>#N/A</v>
          </cell>
          <cell r="W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>
            <v>0</v>
          </cell>
          <cell r="AG247">
            <v>0</v>
          </cell>
          <cell r="AH247">
            <v>0</v>
          </cell>
          <cell r="AI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</row>
        <row r="248">
          <cell r="Q248" t="e">
            <v>#N/A</v>
          </cell>
          <cell r="T248" t="e">
            <v>#N/A</v>
          </cell>
          <cell r="V248" t="e">
            <v>#N/A</v>
          </cell>
          <cell r="W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>
            <v>0</v>
          </cell>
          <cell r="AG248">
            <v>0</v>
          </cell>
          <cell r="AH248">
            <v>0</v>
          </cell>
          <cell r="AI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</row>
        <row r="249">
          <cell r="Q249" t="e">
            <v>#N/A</v>
          </cell>
          <cell r="T249" t="e">
            <v>#N/A</v>
          </cell>
          <cell r="V249" t="e">
            <v>#N/A</v>
          </cell>
          <cell r="W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>
            <v>0</v>
          </cell>
          <cell r="AG249">
            <v>0</v>
          </cell>
          <cell r="AH249">
            <v>0</v>
          </cell>
          <cell r="AI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</row>
        <row r="250">
          <cell r="Q250" t="e">
            <v>#N/A</v>
          </cell>
          <cell r="T250" t="e">
            <v>#N/A</v>
          </cell>
          <cell r="V250" t="e">
            <v>#N/A</v>
          </cell>
          <cell r="W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>
            <v>0</v>
          </cell>
          <cell r="AG250">
            <v>0</v>
          </cell>
          <cell r="AH250">
            <v>0</v>
          </cell>
          <cell r="AI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</row>
        <row r="251">
          <cell r="Q251" t="e">
            <v>#N/A</v>
          </cell>
          <cell r="T251" t="e">
            <v>#N/A</v>
          </cell>
          <cell r="V251" t="e">
            <v>#N/A</v>
          </cell>
          <cell r="W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>
            <v>0</v>
          </cell>
          <cell r="AG251">
            <v>0</v>
          </cell>
          <cell r="AH251">
            <v>0</v>
          </cell>
          <cell r="AI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</row>
        <row r="252">
          <cell r="Q252" t="e">
            <v>#N/A</v>
          </cell>
          <cell r="T252" t="e">
            <v>#N/A</v>
          </cell>
          <cell r="V252" t="e">
            <v>#N/A</v>
          </cell>
          <cell r="W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>
            <v>0</v>
          </cell>
          <cell r="AG252">
            <v>0</v>
          </cell>
          <cell r="AH252">
            <v>0</v>
          </cell>
          <cell r="AI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</row>
        <row r="253">
          <cell r="Q253" t="e">
            <v>#N/A</v>
          </cell>
          <cell r="T253" t="e">
            <v>#N/A</v>
          </cell>
          <cell r="V253" t="e">
            <v>#N/A</v>
          </cell>
          <cell r="W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>
            <v>0</v>
          </cell>
          <cell r="AG253">
            <v>0</v>
          </cell>
          <cell r="AH253">
            <v>0</v>
          </cell>
          <cell r="AI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</row>
        <row r="254">
          <cell r="Q254" t="e">
            <v>#N/A</v>
          </cell>
          <cell r="T254" t="e">
            <v>#N/A</v>
          </cell>
          <cell r="V254" t="e">
            <v>#N/A</v>
          </cell>
          <cell r="W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>
            <v>0</v>
          </cell>
          <cell r="AG254">
            <v>0</v>
          </cell>
          <cell r="AH254">
            <v>0</v>
          </cell>
          <cell r="AI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</row>
        <row r="255">
          <cell r="Q255" t="e">
            <v>#N/A</v>
          </cell>
          <cell r="T255" t="e">
            <v>#N/A</v>
          </cell>
          <cell r="V255" t="e">
            <v>#N/A</v>
          </cell>
          <cell r="W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>
            <v>0</v>
          </cell>
          <cell r="AG255">
            <v>0</v>
          </cell>
          <cell r="AH255">
            <v>0</v>
          </cell>
          <cell r="AI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</row>
        <row r="256">
          <cell r="Q256" t="e">
            <v>#N/A</v>
          </cell>
          <cell r="T256" t="e">
            <v>#N/A</v>
          </cell>
          <cell r="V256" t="e">
            <v>#N/A</v>
          </cell>
          <cell r="W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>
            <v>0</v>
          </cell>
          <cell r="AG256">
            <v>0</v>
          </cell>
          <cell r="AH256">
            <v>0</v>
          </cell>
          <cell r="AI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</row>
        <row r="257">
          <cell r="Q257" t="e">
            <v>#N/A</v>
          </cell>
          <cell r="T257" t="e">
            <v>#N/A</v>
          </cell>
          <cell r="V257" t="e">
            <v>#N/A</v>
          </cell>
          <cell r="W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>
            <v>0</v>
          </cell>
          <cell r="AG257">
            <v>0</v>
          </cell>
          <cell r="AH257">
            <v>0</v>
          </cell>
          <cell r="AI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</row>
        <row r="258">
          <cell r="Q258" t="e">
            <v>#N/A</v>
          </cell>
          <cell r="T258" t="e">
            <v>#N/A</v>
          </cell>
          <cell r="V258" t="e">
            <v>#N/A</v>
          </cell>
          <cell r="W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>
            <v>0</v>
          </cell>
          <cell r="AG258">
            <v>0</v>
          </cell>
          <cell r="AH258">
            <v>0</v>
          </cell>
          <cell r="AI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</row>
        <row r="259">
          <cell r="Q259" t="e">
            <v>#N/A</v>
          </cell>
          <cell r="T259" t="e">
            <v>#N/A</v>
          </cell>
          <cell r="V259" t="e">
            <v>#N/A</v>
          </cell>
          <cell r="W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>
            <v>0</v>
          </cell>
          <cell r="AG259">
            <v>0</v>
          </cell>
          <cell r="AH259">
            <v>0</v>
          </cell>
          <cell r="AI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</row>
        <row r="260">
          <cell r="Q260" t="e">
            <v>#N/A</v>
          </cell>
          <cell r="T260" t="e">
            <v>#N/A</v>
          </cell>
          <cell r="V260" t="e">
            <v>#N/A</v>
          </cell>
          <cell r="W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>
            <v>0</v>
          </cell>
          <cell r="AG260">
            <v>0</v>
          </cell>
          <cell r="AH260">
            <v>0</v>
          </cell>
          <cell r="AI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</row>
        <row r="261">
          <cell r="Q261" t="e">
            <v>#N/A</v>
          </cell>
          <cell r="T261" t="e">
            <v>#N/A</v>
          </cell>
          <cell r="V261" t="e">
            <v>#N/A</v>
          </cell>
          <cell r="W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>
            <v>0</v>
          </cell>
          <cell r="AG261">
            <v>0</v>
          </cell>
          <cell r="AH261">
            <v>0</v>
          </cell>
          <cell r="AI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</row>
        <row r="262">
          <cell r="Q262" t="e">
            <v>#N/A</v>
          </cell>
          <cell r="T262" t="e">
            <v>#N/A</v>
          </cell>
          <cell r="V262" t="e">
            <v>#N/A</v>
          </cell>
          <cell r="W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>
            <v>0</v>
          </cell>
          <cell r="AG262">
            <v>0</v>
          </cell>
          <cell r="AH262">
            <v>0</v>
          </cell>
          <cell r="AI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</row>
        <row r="263">
          <cell r="Q263" t="e">
            <v>#N/A</v>
          </cell>
          <cell r="T263" t="e">
            <v>#N/A</v>
          </cell>
          <cell r="V263" t="e">
            <v>#N/A</v>
          </cell>
          <cell r="W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>
            <v>0</v>
          </cell>
          <cell r="AG263">
            <v>0</v>
          </cell>
          <cell r="AH263">
            <v>0</v>
          </cell>
          <cell r="AI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</row>
        <row r="264">
          <cell r="Q264" t="e">
            <v>#N/A</v>
          </cell>
          <cell r="T264" t="e">
            <v>#N/A</v>
          </cell>
          <cell r="V264" t="e">
            <v>#N/A</v>
          </cell>
          <cell r="W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>
            <v>0</v>
          </cell>
          <cell r="AG264">
            <v>0</v>
          </cell>
          <cell r="AH264">
            <v>0</v>
          </cell>
          <cell r="AI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</row>
        <row r="265">
          <cell r="Q265" t="e">
            <v>#N/A</v>
          </cell>
          <cell r="T265" t="e">
            <v>#N/A</v>
          </cell>
          <cell r="V265" t="e">
            <v>#N/A</v>
          </cell>
          <cell r="W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>
            <v>0</v>
          </cell>
          <cell r="AG265">
            <v>0</v>
          </cell>
          <cell r="AH265">
            <v>0</v>
          </cell>
          <cell r="AI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</row>
        <row r="266">
          <cell r="Q266" t="e">
            <v>#N/A</v>
          </cell>
          <cell r="T266" t="e">
            <v>#N/A</v>
          </cell>
          <cell r="V266" t="e">
            <v>#N/A</v>
          </cell>
          <cell r="W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>
            <v>0</v>
          </cell>
          <cell r="AG266">
            <v>0</v>
          </cell>
          <cell r="AH266">
            <v>0</v>
          </cell>
          <cell r="AI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</row>
        <row r="267">
          <cell r="Q267" t="e">
            <v>#N/A</v>
          </cell>
          <cell r="T267" t="e">
            <v>#N/A</v>
          </cell>
          <cell r="V267" t="e">
            <v>#N/A</v>
          </cell>
          <cell r="W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>
            <v>0</v>
          </cell>
          <cell r="AG267">
            <v>0</v>
          </cell>
          <cell r="AH267">
            <v>0</v>
          </cell>
          <cell r="AI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</row>
        <row r="268">
          <cell r="Q268" t="e">
            <v>#N/A</v>
          </cell>
          <cell r="T268" t="e">
            <v>#N/A</v>
          </cell>
          <cell r="V268" t="e">
            <v>#N/A</v>
          </cell>
          <cell r="W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>
            <v>0</v>
          </cell>
          <cell r="AG268">
            <v>0</v>
          </cell>
          <cell r="AH268">
            <v>0</v>
          </cell>
          <cell r="AI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</row>
        <row r="269">
          <cell r="Q269" t="e">
            <v>#N/A</v>
          </cell>
          <cell r="T269" t="e">
            <v>#N/A</v>
          </cell>
          <cell r="V269" t="e">
            <v>#N/A</v>
          </cell>
          <cell r="W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>
            <v>0</v>
          </cell>
          <cell r="AG269">
            <v>0</v>
          </cell>
          <cell r="AH269">
            <v>0</v>
          </cell>
          <cell r="AI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</row>
        <row r="270">
          <cell r="Q270" t="e">
            <v>#N/A</v>
          </cell>
          <cell r="T270" t="e">
            <v>#N/A</v>
          </cell>
          <cell r="V270" t="e">
            <v>#N/A</v>
          </cell>
          <cell r="W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>
            <v>0</v>
          </cell>
          <cell r="AG270">
            <v>0</v>
          </cell>
          <cell r="AH270">
            <v>0</v>
          </cell>
          <cell r="AI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</row>
        <row r="271">
          <cell r="Q271" t="e">
            <v>#N/A</v>
          </cell>
          <cell r="T271" t="e">
            <v>#N/A</v>
          </cell>
          <cell r="V271" t="e">
            <v>#N/A</v>
          </cell>
          <cell r="W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>
            <v>0</v>
          </cell>
          <cell r="AG271">
            <v>0</v>
          </cell>
          <cell r="AH271">
            <v>0</v>
          </cell>
          <cell r="AI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</row>
        <row r="272">
          <cell r="Q272" t="e">
            <v>#N/A</v>
          </cell>
          <cell r="T272" t="e">
            <v>#N/A</v>
          </cell>
          <cell r="V272" t="e">
            <v>#N/A</v>
          </cell>
          <cell r="W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>
            <v>0</v>
          </cell>
          <cell r="AG272">
            <v>0</v>
          </cell>
          <cell r="AH272">
            <v>0</v>
          </cell>
          <cell r="AI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</row>
        <row r="273">
          <cell r="Q273" t="e">
            <v>#N/A</v>
          </cell>
          <cell r="T273" t="e">
            <v>#N/A</v>
          </cell>
          <cell r="V273" t="e">
            <v>#N/A</v>
          </cell>
          <cell r="W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>
            <v>0</v>
          </cell>
          <cell r="AG273">
            <v>0</v>
          </cell>
          <cell r="AH273">
            <v>0</v>
          </cell>
          <cell r="AI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</row>
        <row r="274">
          <cell r="Q274" t="e">
            <v>#N/A</v>
          </cell>
          <cell r="T274" t="e">
            <v>#N/A</v>
          </cell>
          <cell r="V274" t="e">
            <v>#N/A</v>
          </cell>
          <cell r="W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>
            <v>0</v>
          </cell>
          <cell r="AG274">
            <v>0</v>
          </cell>
          <cell r="AH274">
            <v>0</v>
          </cell>
          <cell r="AI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</row>
        <row r="275">
          <cell r="Q275" t="e">
            <v>#N/A</v>
          </cell>
          <cell r="T275" t="e">
            <v>#N/A</v>
          </cell>
          <cell r="V275" t="e">
            <v>#N/A</v>
          </cell>
          <cell r="W275" t="e">
            <v>#N/A</v>
          </cell>
          <cell r="Y275" t="e">
            <v>#N/A</v>
          </cell>
          <cell r="Z275" t="e">
            <v>#N/A</v>
          </cell>
          <cell r="AA275" t="e">
            <v>#N/A</v>
          </cell>
          <cell r="AB275" t="e">
            <v>#N/A</v>
          </cell>
          <cell r="AC275" t="e">
            <v>#N/A</v>
          </cell>
          <cell r="AD275">
            <v>0</v>
          </cell>
          <cell r="AG275">
            <v>0</v>
          </cell>
          <cell r="AH275">
            <v>0</v>
          </cell>
          <cell r="AI275" t="e">
            <v>#N/A</v>
          </cell>
          <cell r="AL275" t="e">
            <v>#N/A</v>
          </cell>
          <cell r="AM275" t="e">
            <v>#N/A</v>
          </cell>
          <cell r="AN275" t="e">
            <v>#N/A</v>
          </cell>
          <cell r="AP275" t="e">
            <v>#N/A</v>
          </cell>
          <cell r="AQ275" t="e">
            <v>#N/A</v>
          </cell>
          <cell r="AR275" t="e">
            <v>#N/A</v>
          </cell>
        </row>
        <row r="276">
          <cell r="Q276" t="e">
            <v>#N/A</v>
          </cell>
          <cell r="T276" t="e">
            <v>#N/A</v>
          </cell>
          <cell r="V276" t="e">
            <v>#N/A</v>
          </cell>
          <cell r="W276" t="e">
            <v>#N/A</v>
          </cell>
          <cell r="Y276" t="e">
            <v>#N/A</v>
          </cell>
          <cell r="Z276" t="e">
            <v>#N/A</v>
          </cell>
          <cell r="AA276" t="e">
            <v>#N/A</v>
          </cell>
          <cell r="AB276" t="e">
            <v>#N/A</v>
          </cell>
          <cell r="AC276" t="e">
            <v>#N/A</v>
          </cell>
          <cell r="AD276">
            <v>0</v>
          </cell>
          <cell r="AG276">
            <v>0</v>
          </cell>
          <cell r="AH276">
            <v>0</v>
          </cell>
          <cell r="AI276" t="e">
            <v>#N/A</v>
          </cell>
          <cell r="AL276" t="e">
            <v>#N/A</v>
          </cell>
          <cell r="AM276" t="e">
            <v>#N/A</v>
          </cell>
          <cell r="AN276" t="e">
            <v>#N/A</v>
          </cell>
          <cell r="AP276" t="e">
            <v>#N/A</v>
          </cell>
          <cell r="AQ276" t="e">
            <v>#N/A</v>
          </cell>
          <cell r="AR276" t="e">
            <v>#N/A</v>
          </cell>
        </row>
        <row r="277">
          <cell r="Q277" t="e">
            <v>#N/A</v>
          </cell>
          <cell r="T277" t="e">
            <v>#N/A</v>
          </cell>
          <cell r="V277" t="e">
            <v>#N/A</v>
          </cell>
          <cell r="W277" t="e">
            <v>#N/A</v>
          </cell>
          <cell r="Y277" t="e">
            <v>#N/A</v>
          </cell>
          <cell r="Z277" t="e">
            <v>#N/A</v>
          </cell>
          <cell r="AA277" t="e">
            <v>#N/A</v>
          </cell>
          <cell r="AB277" t="e">
            <v>#N/A</v>
          </cell>
          <cell r="AC277" t="e">
            <v>#N/A</v>
          </cell>
          <cell r="AD277">
            <v>0</v>
          </cell>
          <cell r="AG277">
            <v>0</v>
          </cell>
          <cell r="AH277">
            <v>0</v>
          </cell>
          <cell r="AI277" t="e">
            <v>#N/A</v>
          </cell>
          <cell r="AL277" t="e">
            <v>#N/A</v>
          </cell>
          <cell r="AM277" t="e">
            <v>#N/A</v>
          </cell>
          <cell r="AN277" t="e">
            <v>#N/A</v>
          </cell>
          <cell r="AP277" t="e">
            <v>#N/A</v>
          </cell>
          <cell r="AQ277" t="e">
            <v>#N/A</v>
          </cell>
          <cell r="AR277" t="e">
            <v>#N/A</v>
          </cell>
        </row>
        <row r="278">
          <cell r="Q278" t="e">
            <v>#N/A</v>
          </cell>
          <cell r="T278" t="e">
            <v>#N/A</v>
          </cell>
          <cell r="V278" t="e">
            <v>#N/A</v>
          </cell>
          <cell r="W278" t="e">
            <v>#N/A</v>
          </cell>
          <cell r="Y278" t="e">
            <v>#N/A</v>
          </cell>
          <cell r="Z278" t="e">
            <v>#N/A</v>
          </cell>
          <cell r="AA278" t="e">
            <v>#N/A</v>
          </cell>
          <cell r="AB278" t="e">
            <v>#N/A</v>
          </cell>
          <cell r="AC278" t="e">
            <v>#N/A</v>
          </cell>
          <cell r="AD278">
            <v>0</v>
          </cell>
          <cell r="AG278">
            <v>0</v>
          </cell>
          <cell r="AH278">
            <v>0</v>
          </cell>
          <cell r="AI278" t="e">
            <v>#N/A</v>
          </cell>
          <cell r="AL278" t="e">
            <v>#N/A</v>
          </cell>
          <cell r="AM278" t="e">
            <v>#N/A</v>
          </cell>
          <cell r="AN278" t="e">
            <v>#N/A</v>
          </cell>
          <cell r="AP278" t="e">
            <v>#N/A</v>
          </cell>
          <cell r="AQ278" t="e">
            <v>#N/A</v>
          </cell>
          <cell r="AR278" t="e">
            <v>#N/A</v>
          </cell>
        </row>
        <row r="279">
          <cell r="Q279" t="e">
            <v>#N/A</v>
          </cell>
          <cell r="T279" t="e">
            <v>#N/A</v>
          </cell>
          <cell r="V279" t="e">
            <v>#N/A</v>
          </cell>
          <cell r="W279" t="e">
            <v>#N/A</v>
          </cell>
          <cell r="Y279" t="e">
            <v>#N/A</v>
          </cell>
          <cell r="Z279" t="e">
            <v>#N/A</v>
          </cell>
          <cell r="AA279" t="e">
            <v>#N/A</v>
          </cell>
          <cell r="AB279" t="e">
            <v>#N/A</v>
          </cell>
          <cell r="AC279" t="e">
            <v>#N/A</v>
          </cell>
          <cell r="AD279">
            <v>0</v>
          </cell>
          <cell r="AG279">
            <v>0</v>
          </cell>
          <cell r="AH279">
            <v>0</v>
          </cell>
          <cell r="AI279" t="e">
            <v>#N/A</v>
          </cell>
          <cell r="AL279" t="e">
            <v>#N/A</v>
          </cell>
          <cell r="AM279" t="e">
            <v>#N/A</v>
          </cell>
          <cell r="AN279" t="e">
            <v>#N/A</v>
          </cell>
          <cell r="AP279" t="e">
            <v>#N/A</v>
          </cell>
          <cell r="AQ279" t="e">
            <v>#N/A</v>
          </cell>
          <cell r="AR279" t="e">
            <v>#N/A</v>
          </cell>
        </row>
        <row r="280">
          <cell r="Q280" t="e">
            <v>#N/A</v>
          </cell>
          <cell r="T280" t="e">
            <v>#N/A</v>
          </cell>
          <cell r="V280" t="e">
            <v>#N/A</v>
          </cell>
          <cell r="W280" t="e">
            <v>#N/A</v>
          </cell>
          <cell r="Y280" t="e">
            <v>#N/A</v>
          </cell>
          <cell r="Z280" t="e">
            <v>#N/A</v>
          </cell>
          <cell r="AA280" t="e">
            <v>#N/A</v>
          </cell>
          <cell r="AB280" t="e">
            <v>#N/A</v>
          </cell>
          <cell r="AC280" t="e">
            <v>#N/A</v>
          </cell>
          <cell r="AD280">
            <v>0</v>
          </cell>
          <cell r="AG280">
            <v>0</v>
          </cell>
          <cell r="AH280">
            <v>0</v>
          </cell>
          <cell r="AI280" t="e">
            <v>#N/A</v>
          </cell>
          <cell r="AL280" t="e">
            <v>#N/A</v>
          </cell>
          <cell r="AM280" t="e">
            <v>#N/A</v>
          </cell>
          <cell r="AN280" t="e">
            <v>#N/A</v>
          </cell>
          <cell r="AP280" t="e">
            <v>#N/A</v>
          </cell>
          <cell r="AQ280" t="e">
            <v>#N/A</v>
          </cell>
          <cell r="AR280" t="e">
            <v>#N/A</v>
          </cell>
        </row>
        <row r="281">
          <cell r="Q281" t="e">
            <v>#N/A</v>
          </cell>
          <cell r="T281" t="e">
            <v>#N/A</v>
          </cell>
          <cell r="V281" t="e">
            <v>#N/A</v>
          </cell>
          <cell r="W281" t="e">
            <v>#N/A</v>
          </cell>
          <cell r="Y281" t="e">
            <v>#N/A</v>
          </cell>
          <cell r="Z281" t="e">
            <v>#N/A</v>
          </cell>
          <cell r="AA281" t="e">
            <v>#N/A</v>
          </cell>
          <cell r="AB281" t="e">
            <v>#N/A</v>
          </cell>
          <cell r="AC281" t="e">
            <v>#N/A</v>
          </cell>
          <cell r="AD281">
            <v>0</v>
          </cell>
          <cell r="AG281">
            <v>0</v>
          </cell>
          <cell r="AH281">
            <v>0</v>
          </cell>
          <cell r="AI281" t="e">
            <v>#N/A</v>
          </cell>
          <cell r="AL281" t="e">
            <v>#N/A</v>
          </cell>
          <cell r="AM281" t="e">
            <v>#N/A</v>
          </cell>
          <cell r="AN281" t="e">
            <v>#N/A</v>
          </cell>
          <cell r="AP281" t="e">
            <v>#N/A</v>
          </cell>
          <cell r="AQ281" t="e">
            <v>#N/A</v>
          </cell>
          <cell r="AR281" t="e">
            <v>#N/A</v>
          </cell>
        </row>
        <row r="282">
          <cell r="Q282" t="e">
            <v>#N/A</v>
          </cell>
          <cell r="T282" t="e">
            <v>#N/A</v>
          </cell>
          <cell r="V282" t="e">
            <v>#N/A</v>
          </cell>
          <cell r="W282" t="e">
            <v>#N/A</v>
          </cell>
          <cell r="Y282" t="e">
            <v>#N/A</v>
          </cell>
          <cell r="Z282" t="e">
            <v>#N/A</v>
          </cell>
          <cell r="AA282" t="e">
            <v>#N/A</v>
          </cell>
          <cell r="AB282" t="e">
            <v>#N/A</v>
          </cell>
          <cell r="AC282" t="e">
            <v>#N/A</v>
          </cell>
          <cell r="AD282">
            <v>0</v>
          </cell>
          <cell r="AG282">
            <v>0</v>
          </cell>
          <cell r="AH282">
            <v>0</v>
          </cell>
          <cell r="AI282" t="e">
            <v>#N/A</v>
          </cell>
          <cell r="AL282" t="e">
            <v>#N/A</v>
          </cell>
          <cell r="AM282" t="e">
            <v>#N/A</v>
          </cell>
          <cell r="AN282" t="e">
            <v>#N/A</v>
          </cell>
          <cell r="AP282" t="e">
            <v>#N/A</v>
          </cell>
          <cell r="AQ282" t="e">
            <v>#N/A</v>
          </cell>
          <cell r="AR282" t="e">
            <v>#N/A</v>
          </cell>
        </row>
        <row r="283">
          <cell r="Q283" t="e">
            <v>#N/A</v>
          </cell>
          <cell r="T283" t="e">
            <v>#N/A</v>
          </cell>
          <cell r="V283" t="e">
            <v>#N/A</v>
          </cell>
          <cell r="W283" t="e">
            <v>#N/A</v>
          </cell>
          <cell r="Y283" t="e">
            <v>#N/A</v>
          </cell>
          <cell r="Z283" t="e">
            <v>#N/A</v>
          </cell>
          <cell r="AA283" t="e">
            <v>#N/A</v>
          </cell>
          <cell r="AB283" t="e">
            <v>#N/A</v>
          </cell>
          <cell r="AC283" t="e">
            <v>#N/A</v>
          </cell>
          <cell r="AD283">
            <v>0</v>
          </cell>
          <cell r="AG283">
            <v>0</v>
          </cell>
          <cell r="AH283">
            <v>0</v>
          </cell>
          <cell r="AI283" t="e">
            <v>#N/A</v>
          </cell>
          <cell r="AL283" t="e">
            <v>#N/A</v>
          </cell>
          <cell r="AM283" t="e">
            <v>#N/A</v>
          </cell>
          <cell r="AN283" t="e">
            <v>#N/A</v>
          </cell>
          <cell r="AP283" t="e">
            <v>#N/A</v>
          </cell>
          <cell r="AQ283" t="e">
            <v>#N/A</v>
          </cell>
          <cell r="AR283" t="e">
            <v>#N/A</v>
          </cell>
        </row>
        <row r="284">
          <cell r="Q284" t="e">
            <v>#N/A</v>
          </cell>
          <cell r="T284" t="e">
            <v>#N/A</v>
          </cell>
          <cell r="V284" t="e">
            <v>#N/A</v>
          </cell>
          <cell r="W284" t="e">
            <v>#N/A</v>
          </cell>
          <cell r="Y284" t="e">
            <v>#N/A</v>
          </cell>
          <cell r="Z284" t="e">
            <v>#N/A</v>
          </cell>
          <cell r="AA284" t="e">
            <v>#N/A</v>
          </cell>
          <cell r="AB284" t="e">
            <v>#N/A</v>
          </cell>
          <cell r="AC284" t="e">
            <v>#N/A</v>
          </cell>
          <cell r="AD284">
            <v>0</v>
          </cell>
          <cell r="AG284">
            <v>0</v>
          </cell>
          <cell r="AH284">
            <v>0</v>
          </cell>
          <cell r="AI284" t="e">
            <v>#N/A</v>
          </cell>
          <cell r="AL284" t="e">
            <v>#N/A</v>
          </cell>
          <cell r="AM284" t="e">
            <v>#N/A</v>
          </cell>
          <cell r="AN284" t="e">
            <v>#N/A</v>
          </cell>
          <cell r="AP284" t="e">
            <v>#N/A</v>
          </cell>
          <cell r="AQ284" t="e">
            <v>#N/A</v>
          </cell>
          <cell r="AR284" t="e">
            <v>#N/A</v>
          </cell>
        </row>
        <row r="285">
          <cell r="Q285" t="e">
            <v>#N/A</v>
          </cell>
          <cell r="T285" t="e">
            <v>#N/A</v>
          </cell>
          <cell r="V285" t="e">
            <v>#N/A</v>
          </cell>
          <cell r="W285" t="e">
            <v>#N/A</v>
          </cell>
          <cell r="Y285" t="e">
            <v>#N/A</v>
          </cell>
          <cell r="Z285" t="e">
            <v>#N/A</v>
          </cell>
          <cell r="AA285" t="e">
            <v>#N/A</v>
          </cell>
          <cell r="AB285" t="e">
            <v>#N/A</v>
          </cell>
          <cell r="AC285" t="e">
            <v>#N/A</v>
          </cell>
          <cell r="AD285">
            <v>0</v>
          </cell>
          <cell r="AG285">
            <v>0</v>
          </cell>
          <cell r="AH285">
            <v>0</v>
          </cell>
          <cell r="AI285" t="e">
            <v>#N/A</v>
          </cell>
          <cell r="AL285" t="e">
            <v>#N/A</v>
          </cell>
          <cell r="AM285" t="e">
            <v>#N/A</v>
          </cell>
          <cell r="AN285" t="e">
            <v>#N/A</v>
          </cell>
          <cell r="AP285" t="e">
            <v>#N/A</v>
          </cell>
          <cell r="AQ285" t="e">
            <v>#N/A</v>
          </cell>
          <cell r="AR285" t="e">
            <v>#N/A</v>
          </cell>
        </row>
        <row r="286">
          <cell r="Q286" t="e">
            <v>#N/A</v>
          </cell>
          <cell r="T286" t="e">
            <v>#N/A</v>
          </cell>
          <cell r="V286" t="e">
            <v>#N/A</v>
          </cell>
          <cell r="W286" t="e">
            <v>#N/A</v>
          </cell>
          <cell r="Y286" t="e">
            <v>#N/A</v>
          </cell>
          <cell r="Z286" t="e">
            <v>#N/A</v>
          </cell>
          <cell r="AA286" t="e">
            <v>#N/A</v>
          </cell>
          <cell r="AB286" t="e">
            <v>#N/A</v>
          </cell>
          <cell r="AC286" t="e">
            <v>#N/A</v>
          </cell>
          <cell r="AD286">
            <v>0</v>
          </cell>
          <cell r="AG286">
            <v>0</v>
          </cell>
          <cell r="AH286">
            <v>0</v>
          </cell>
          <cell r="AI286" t="e">
            <v>#N/A</v>
          </cell>
          <cell r="AL286" t="e">
            <v>#N/A</v>
          </cell>
          <cell r="AM286" t="e">
            <v>#N/A</v>
          </cell>
          <cell r="AN286" t="e">
            <v>#N/A</v>
          </cell>
          <cell r="AP286" t="e">
            <v>#N/A</v>
          </cell>
          <cell r="AQ286" t="e">
            <v>#N/A</v>
          </cell>
          <cell r="AR286" t="e">
            <v>#N/A</v>
          </cell>
        </row>
        <row r="287">
          <cell r="Q287" t="e">
            <v>#N/A</v>
          </cell>
          <cell r="T287" t="e">
            <v>#N/A</v>
          </cell>
          <cell r="V287" t="e">
            <v>#N/A</v>
          </cell>
          <cell r="W287" t="e">
            <v>#N/A</v>
          </cell>
          <cell r="Y287" t="e">
            <v>#N/A</v>
          </cell>
          <cell r="Z287" t="e">
            <v>#N/A</v>
          </cell>
          <cell r="AA287" t="e">
            <v>#N/A</v>
          </cell>
          <cell r="AB287" t="e">
            <v>#N/A</v>
          </cell>
          <cell r="AC287" t="e">
            <v>#N/A</v>
          </cell>
          <cell r="AD287">
            <v>0</v>
          </cell>
          <cell r="AG287">
            <v>0</v>
          </cell>
          <cell r="AH287">
            <v>0</v>
          </cell>
          <cell r="AI287" t="e">
            <v>#N/A</v>
          </cell>
          <cell r="AL287" t="e">
            <v>#N/A</v>
          </cell>
          <cell r="AM287" t="e">
            <v>#N/A</v>
          </cell>
          <cell r="AN287" t="e">
            <v>#N/A</v>
          </cell>
          <cell r="AP287" t="e">
            <v>#N/A</v>
          </cell>
          <cell r="AQ287" t="e">
            <v>#N/A</v>
          </cell>
          <cell r="AR287" t="e">
            <v>#N/A</v>
          </cell>
        </row>
        <row r="288">
          <cell r="Q288" t="e">
            <v>#N/A</v>
          </cell>
          <cell r="T288" t="e">
            <v>#N/A</v>
          </cell>
          <cell r="V288" t="e">
            <v>#N/A</v>
          </cell>
          <cell r="W288" t="e">
            <v>#N/A</v>
          </cell>
          <cell r="Y288" t="e">
            <v>#N/A</v>
          </cell>
          <cell r="Z288" t="e">
            <v>#N/A</v>
          </cell>
          <cell r="AA288" t="e">
            <v>#N/A</v>
          </cell>
          <cell r="AB288" t="e">
            <v>#N/A</v>
          </cell>
          <cell r="AC288" t="e">
            <v>#N/A</v>
          </cell>
          <cell r="AD288">
            <v>0</v>
          </cell>
          <cell r="AG288">
            <v>0</v>
          </cell>
          <cell r="AH288">
            <v>0</v>
          </cell>
          <cell r="AI288" t="e">
            <v>#N/A</v>
          </cell>
          <cell r="AL288" t="e">
            <v>#N/A</v>
          </cell>
          <cell r="AM288" t="e">
            <v>#N/A</v>
          </cell>
          <cell r="AN288" t="e">
            <v>#N/A</v>
          </cell>
          <cell r="AP288" t="e">
            <v>#N/A</v>
          </cell>
          <cell r="AQ288" t="e">
            <v>#N/A</v>
          </cell>
          <cell r="AR288" t="e">
            <v>#N/A</v>
          </cell>
        </row>
        <row r="289">
          <cell r="Q289" t="e">
            <v>#N/A</v>
          </cell>
          <cell r="T289" t="e">
            <v>#N/A</v>
          </cell>
          <cell r="V289" t="e">
            <v>#N/A</v>
          </cell>
          <cell r="W289" t="e">
            <v>#N/A</v>
          </cell>
          <cell r="Y289" t="e">
            <v>#N/A</v>
          </cell>
          <cell r="Z289" t="e">
            <v>#N/A</v>
          </cell>
          <cell r="AA289" t="e">
            <v>#N/A</v>
          </cell>
          <cell r="AB289" t="e">
            <v>#N/A</v>
          </cell>
          <cell r="AC289" t="e">
            <v>#N/A</v>
          </cell>
          <cell r="AD289">
            <v>0</v>
          </cell>
          <cell r="AG289">
            <v>0</v>
          </cell>
          <cell r="AH289">
            <v>0</v>
          </cell>
          <cell r="AI289" t="e">
            <v>#N/A</v>
          </cell>
          <cell r="AL289" t="e">
            <v>#N/A</v>
          </cell>
          <cell r="AM289" t="e">
            <v>#N/A</v>
          </cell>
          <cell r="AN289" t="e">
            <v>#N/A</v>
          </cell>
          <cell r="AP289" t="e">
            <v>#N/A</v>
          </cell>
          <cell r="AQ289" t="e">
            <v>#N/A</v>
          </cell>
          <cell r="AR289" t="e">
            <v>#N/A</v>
          </cell>
        </row>
        <row r="290">
          <cell r="Q290" t="e">
            <v>#N/A</v>
          </cell>
          <cell r="T290" t="e">
            <v>#N/A</v>
          </cell>
          <cell r="V290" t="e">
            <v>#N/A</v>
          </cell>
          <cell r="W290" t="e">
            <v>#N/A</v>
          </cell>
          <cell r="Y290" t="e">
            <v>#N/A</v>
          </cell>
          <cell r="Z290" t="e">
            <v>#N/A</v>
          </cell>
          <cell r="AA290" t="e">
            <v>#N/A</v>
          </cell>
          <cell r="AB290" t="e">
            <v>#N/A</v>
          </cell>
          <cell r="AC290" t="e">
            <v>#N/A</v>
          </cell>
          <cell r="AD290">
            <v>0</v>
          </cell>
          <cell r="AG290">
            <v>0</v>
          </cell>
          <cell r="AH290">
            <v>0</v>
          </cell>
          <cell r="AI290" t="e">
            <v>#N/A</v>
          </cell>
          <cell r="AL290" t="e">
            <v>#N/A</v>
          </cell>
          <cell r="AM290" t="e">
            <v>#N/A</v>
          </cell>
          <cell r="AN290" t="e">
            <v>#N/A</v>
          </cell>
          <cell r="AP290" t="e">
            <v>#N/A</v>
          </cell>
          <cell r="AQ290" t="e">
            <v>#N/A</v>
          </cell>
          <cell r="AR290" t="e">
            <v>#N/A</v>
          </cell>
        </row>
        <row r="291">
          <cell r="Q291" t="e">
            <v>#N/A</v>
          </cell>
          <cell r="T291" t="e">
            <v>#N/A</v>
          </cell>
          <cell r="V291" t="e">
            <v>#N/A</v>
          </cell>
          <cell r="W291" t="e">
            <v>#N/A</v>
          </cell>
          <cell r="Y291" t="e">
            <v>#N/A</v>
          </cell>
          <cell r="Z291" t="e">
            <v>#N/A</v>
          </cell>
          <cell r="AA291" t="e">
            <v>#N/A</v>
          </cell>
          <cell r="AB291" t="e">
            <v>#N/A</v>
          </cell>
          <cell r="AC291" t="e">
            <v>#N/A</v>
          </cell>
          <cell r="AD291">
            <v>0</v>
          </cell>
          <cell r="AG291">
            <v>0</v>
          </cell>
          <cell r="AH291">
            <v>0</v>
          </cell>
          <cell r="AI291" t="e">
            <v>#N/A</v>
          </cell>
          <cell r="AL291" t="e">
            <v>#N/A</v>
          </cell>
          <cell r="AM291" t="e">
            <v>#N/A</v>
          </cell>
          <cell r="AN291" t="e">
            <v>#N/A</v>
          </cell>
          <cell r="AP291" t="e">
            <v>#N/A</v>
          </cell>
          <cell r="AQ291" t="e">
            <v>#N/A</v>
          </cell>
          <cell r="AR291" t="e">
            <v>#N/A</v>
          </cell>
        </row>
        <row r="292">
          <cell r="Q292" t="e">
            <v>#N/A</v>
          </cell>
          <cell r="T292" t="e">
            <v>#N/A</v>
          </cell>
          <cell r="V292" t="e">
            <v>#N/A</v>
          </cell>
          <cell r="W292" t="e">
            <v>#N/A</v>
          </cell>
          <cell r="Y292" t="e">
            <v>#N/A</v>
          </cell>
          <cell r="Z292" t="e">
            <v>#N/A</v>
          </cell>
          <cell r="AA292" t="e">
            <v>#N/A</v>
          </cell>
          <cell r="AB292" t="e">
            <v>#N/A</v>
          </cell>
          <cell r="AC292" t="e">
            <v>#N/A</v>
          </cell>
          <cell r="AD292">
            <v>0</v>
          </cell>
          <cell r="AG292">
            <v>0</v>
          </cell>
          <cell r="AH292">
            <v>0</v>
          </cell>
          <cell r="AI292" t="e">
            <v>#N/A</v>
          </cell>
          <cell r="AL292" t="e">
            <v>#N/A</v>
          </cell>
          <cell r="AM292" t="e">
            <v>#N/A</v>
          </cell>
          <cell r="AN292" t="e">
            <v>#N/A</v>
          </cell>
          <cell r="AP292" t="e">
            <v>#N/A</v>
          </cell>
          <cell r="AQ292" t="e">
            <v>#N/A</v>
          </cell>
          <cell r="AR292" t="e">
            <v>#N/A</v>
          </cell>
        </row>
        <row r="293">
          <cell r="Q293" t="e">
            <v>#N/A</v>
          </cell>
          <cell r="T293" t="e">
            <v>#N/A</v>
          </cell>
          <cell r="V293" t="e">
            <v>#N/A</v>
          </cell>
          <cell r="W293" t="e">
            <v>#N/A</v>
          </cell>
          <cell r="Y293" t="e">
            <v>#N/A</v>
          </cell>
          <cell r="Z293" t="e">
            <v>#N/A</v>
          </cell>
          <cell r="AA293" t="e">
            <v>#N/A</v>
          </cell>
          <cell r="AB293" t="e">
            <v>#N/A</v>
          </cell>
          <cell r="AC293" t="e">
            <v>#N/A</v>
          </cell>
          <cell r="AD293">
            <v>0</v>
          </cell>
          <cell r="AG293">
            <v>0</v>
          </cell>
          <cell r="AH293">
            <v>0</v>
          </cell>
          <cell r="AI293" t="e">
            <v>#N/A</v>
          </cell>
          <cell r="AL293" t="e">
            <v>#N/A</v>
          </cell>
          <cell r="AM293" t="e">
            <v>#N/A</v>
          </cell>
          <cell r="AN293" t="e">
            <v>#N/A</v>
          </cell>
          <cell r="AP293" t="e">
            <v>#N/A</v>
          </cell>
          <cell r="AQ293" t="e">
            <v>#N/A</v>
          </cell>
          <cell r="AR293" t="e">
            <v>#N/A</v>
          </cell>
        </row>
        <row r="294">
          <cell r="Q294" t="e">
            <v>#N/A</v>
          </cell>
          <cell r="T294" t="e">
            <v>#N/A</v>
          </cell>
          <cell r="V294" t="e">
            <v>#N/A</v>
          </cell>
          <cell r="W294" t="e">
            <v>#N/A</v>
          </cell>
          <cell r="Y294" t="e">
            <v>#N/A</v>
          </cell>
          <cell r="Z294" t="e">
            <v>#N/A</v>
          </cell>
          <cell r="AA294" t="e">
            <v>#N/A</v>
          </cell>
          <cell r="AB294" t="e">
            <v>#N/A</v>
          </cell>
          <cell r="AC294" t="e">
            <v>#N/A</v>
          </cell>
          <cell r="AD294">
            <v>0</v>
          </cell>
          <cell r="AG294">
            <v>0</v>
          </cell>
          <cell r="AH294">
            <v>0</v>
          </cell>
          <cell r="AI294" t="e">
            <v>#N/A</v>
          </cell>
          <cell r="AL294" t="e">
            <v>#N/A</v>
          </cell>
          <cell r="AM294" t="e">
            <v>#N/A</v>
          </cell>
          <cell r="AN294" t="e">
            <v>#N/A</v>
          </cell>
          <cell r="AP294" t="e">
            <v>#N/A</v>
          </cell>
          <cell r="AQ294" t="e">
            <v>#N/A</v>
          </cell>
          <cell r="AR294" t="e">
            <v>#N/A</v>
          </cell>
        </row>
        <row r="295">
          <cell r="Q295" t="e">
            <v>#N/A</v>
          </cell>
          <cell r="T295" t="e">
            <v>#N/A</v>
          </cell>
          <cell r="V295" t="e">
            <v>#N/A</v>
          </cell>
          <cell r="W295" t="e">
            <v>#N/A</v>
          </cell>
          <cell r="Y295" t="e">
            <v>#N/A</v>
          </cell>
          <cell r="Z295" t="e">
            <v>#N/A</v>
          </cell>
          <cell r="AA295" t="e">
            <v>#N/A</v>
          </cell>
          <cell r="AB295" t="e">
            <v>#N/A</v>
          </cell>
          <cell r="AC295" t="e">
            <v>#N/A</v>
          </cell>
          <cell r="AD295">
            <v>0</v>
          </cell>
          <cell r="AG295">
            <v>0</v>
          </cell>
          <cell r="AH295">
            <v>0</v>
          </cell>
          <cell r="AI295" t="e">
            <v>#N/A</v>
          </cell>
          <cell r="AL295" t="e">
            <v>#N/A</v>
          </cell>
          <cell r="AM295" t="e">
            <v>#N/A</v>
          </cell>
          <cell r="AN295" t="e">
            <v>#N/A</v>
          </cell>
          <cell r="AP295" t="e">
            <v>#N/A</v>
          </cell>
          <cell r="AQ295" t="e">
            <v>#N/A</v>
          </cell>
          <cell r="AR295" t="e">
            <v>#N/A</v>
          </cell>
        </row>
        <row r="296">
          <cell r="Q296" t="e">
            <v>#N/A</v>
          </cell>
          <cell r="T296" t="e">
            <v>#N/A</v>
          </cell>
          <cell r="V296" t="e">
            <v>#N/A</v>
          </cell>
          <cell r="W296" t="e">
            <v>#N/A</v>
          </cell>
          <cell r="Y296" t="e">
            <v>#N/A</v>
          </cell>
          <cell r="Z296" t="e">
            <v>#N/A</v>
          </cell>
          <cell r="AA296" t="e">
            <v>#N/A</v>
          </cell>
          <cell r="AB296" t="e">
            <v>#N/A</v>
          </cell>
          <cell r="AC296" t="e">
            <v>#N/A</v>
          </cell>
          <cell r="AD296">
            <v>0</v>
          </cell>
          <cell r="AG296">
            <v>0</v>
          </cell>
          <cell r="AH296">
            <v>0</v>
          </cell>
          <cell r="AI296" t="e">
            <v>#N/A</v>
          </cell>
          <cell r="AL296" t="e">
            <v>#N/A</v>
          </cell>
          <cell r="AM296" t="e">
            <v>#N/A</v>
          </cell>
          <cell r="AN296" t="e">
            <v>#N/A</v>
          </cell>
          <cell r="AP296" t="e">
            <v>#N/A</v>
          </cell>
          <cell r="AQ296" t="e">
            <v>#N/A</v>
          </cell>
          <cell r="AR296" t="e">
            <v>#N/A</v>
          </cell>
        </row>
        <row r="297">
          <cell r="Q297" t="e">
            <v>#N/A</v>
          </cell>
          <cell r="T297" t="e">
            <v>#N/A</v>
          </cell>
          <cell r="V297" t="e">
            <v>#N/A</v>
          </cell>
          <cell r="W297" t="e">
            <v>#N/A</v>
          </cell>
          <cell r="Y297" t="e">
            <v>#N/A</v>
          </cell>
          <cell r="Z297" t="e">
            <v>#N/A</v>
          </cell>
          <cell r="AA297" t="e">
            <v>#N/A</v>
          </cell>
          <cell r="AB297" t="e">
            <v>#N/A</v>
          </cell>
          <cell r="AC297" t="e">
            <v>#N/A</v>
          </cell>
          <cell r="AD297">
            <v>0</v>
          </cell>
          <cell r="AG297">
            <v>0</v>
          </cell>
          <cell r="AH297">
            <v>0</v>
          </cell>
          <cell r="AI297" t="e">
            <v>#N/A</v>
          </cell>
          <cell r="AL297" t="e">
            <v>#N/A</v>
          </cell>
          <cell r="AM297" t="e">
            <v>#N/A</v>
          </cell>
          <cell r="AN297" t="e">
            <v>#N/A</v>
          </cell>
          <cell r="AP297" t="e">
            <v>#N/A</v>
          </cell>
          <cell r="AQ297" t="e">
            <v>#N/A</v>
          </cell>
          <cell r="AR297" t="e">
            <v>#N/A</v>
          </cell>
        </row>
        <row r="298">
          <cell r="Q298" t="e">
            <v>#N/A</v>
          </cell>
          <cell r="T298" t="e">
            <v>#N/A</v>
          </cell>
          <cell r="V298" t="e">
            <v>#N/A</v>
          </cell>
          <cell r="W298" t="e">
            <v>#N/A</v>
          </cell>
          <cell r="Y298" t="e">
            <v>#N/A</v>
          </cell>
          <cell r="Z298" t="e">
            <v>#N/A</v>
          </cell>
          <cell r="AA298" t="e">
            <v>#N/A</v>
          </cell>
          <cell r="AB298" t="e">
            <v>#N/A</v>
          </cell>
          <cell r="AC298" t="e">
            <v>#N/A</v>
          </cell>
          <cell r="AD298">
            <v>0</v>
          </cell>
          <cell r="AG298">
            <v>0</v>
          </cell>
          <cell r="AH298">
            <v>0</v>
          </cell>
          <cell r="AI298" t="e">
            <v>#N/A</v>
          </cell>
          <cell r="AL298" t="e">
            <v>#N/A</v>
          </cell>
          <cell r="AM298" t="e">
            <v>#N/A</v>
          </cell>
          <cell r="AN298" t="e">
            <v>#N/A</v>
          </cell>
          <cell r="AP298" t="e">
            <v>#N/A</v>
          </cell>
          <cell r="AQ298" t="e">
            <v>#N/A</v>
          </cell>
          <cell r="AR298" t="e">
            <v>#N/A</v>
          </cell>
        </row>
        <row r="299">
          <cell r="Q299" t="e">
            <v>#N/A</v>
          </cell>
          <cell r="T299" t="e">
            <v>#N/A</v>
          </cell>
          <cell r="V299" t="e">
            <v>#N/A</v>
          </cell>
          <cell r="W299" t="e">
            <v>#N/A</v>
          </cell>
          <cell r="Y299" t="e">
            <v>#N/A</v>
          </cell>
          <cell r="Z299" t="e">
            <v>#N/A</v>
          </cell>
          <cell r="AA299" t="e">
            <v>#N/A</v>
          </cell>
          <cell r="AB299" t="e">
            <v>#N/A</v>
          </cell>
          <cell r="AC299" t="e">
            <v>#N/A</v>
          </cell>
          <cell r="AD299">
            <v>0</v>
          </cell>
          <cell r="AG299">
            <v>0</v>
          </cell>
          <cell r="AH299">
            <v>0</v>
          </cell>
          <cell r="AI299" t="e">
            <v>#N/A</v>
          </cell>
          <cell r="AL299" t="e">
            <v>#N/A</v>
          </cell>
          <cell r="AM299" t="e">
            <v>#N/A</v>
          </cell>
          <cell r="AN299" t="e">
            <v>#N/A</v>
          </cell>
          <cell r="AP299" t="e">
            <v>#N/A</v>
          </cell>
          <cell r="AQ299" t="e">
            <v>#N/A</v>
          </cell>
          <cell r="AR299" t="e">
            <v>#N/A</v>
          </cell>
        </row>
        <row r="300">
          <cell r="Q300" t="e">
            <v>#N/A</v>
          </cell>
          <cell r="T300" t="e">
            <v>#N/A</v>
          </cell>
          <cell r="V300" t="e">
            <v>#N/A</v>
          </cell>
          <cell r="W300" t="e">
            <v>#N/A</v>
          </cell>
          <cell r="Y300" t="e">
            <v>#N/A</v>
          </cell>
          <cell r="Z300" t="e">
            <v>#N/A</v>
          </cell>
          <cell r="AA300" t="e">
            <v>#N/A</v>
          </cell>
          <cell r="AB300" t="e">
            <v>#N/A</v>
          </cell>
          <cell r="AC300" t="e">
            <v>#N/A</v>
          </cell>
          <cell r="AD300">
            <v>0</v>
          </cell>
          <cell r="AG300">
            <v>0</v>
          </cell>
          <cell r="AH300">
            <v>0</v>
          </cell>
          <cell r="AI300" t="e">
            <v>#N/A</v>
          </cell>
          <cell r="AL300" t="e">
            <v>#N/A</v>
          </cell>
          <cell r="AM300" t="e">
            <v>#N/A</v>
          </cell>
          <cell r="AN300" t="e">
            <v>#N/A</v>
          </cell>
          <cell r="AP300" t="e">
            <v>#N/A</v>
          </cell>
          <cell r="AQ300" t="e">
            <v>#N/A</v>
          </cell>
          <cell r="AR300" t="e">
            <v>#N/A</v>
          </cell>
        </row>
        <row r="301">
          <cell r="Q301" t="e">
            <v>#N/A</v>
          </cell>
          <cell r="T301" t="e">
            <v>#N/A</v>
          </cell>
          <cell r="V301" t="e">
            <v>#N/A</v>
          </cell>
          <cell r="W301" t="e">
            <v>#N/A</v>
          </cell>
          <cell r="Y301" t="e">
            <v>#N/A</v>
          </cell>
          <cell r="Z301" t="e">
            <v>#N/A</v>
          </cell>
          <cell r="AA301" t="e">
            <v>#N/A</v>
          </cell>
          <cell r="AB301" t="e">
            <v>#N/A</v>
          </cell>
          <cell r="AC301" t="e">
            <v>#N/A</v>
          </cell>
          <cell r="AD301">
            <v>0</v>
          </cell>
          <cell r="AG301">
            <v>0</v>
          </cell>
          <cell r="AH301">
            <v>0</v>
          </cell>
          <cell r="AI301" t="e">
            <v>#N/A</v>
          </cell>
          <cell r="AL301" t="e">
            <v>#N/A</v>
          </cell>
          <cell r="AM301" t="e">
            <v>#N/A</v>
          </cell>
          <cell r="AN301" t="e">
            <v>#N/A</v>
          </cell>
          <cell r="AP301" t="e">
            <v>#N/A</v>
          </cell>
          <cell r="AQ301" t="e">
            <v>#N/A</v>
          </cell>
          <cell r="AR301" t="e">
            <v>#N/A</v>
          </cell>
        </row>
        <row r="302">
          <cell r="Q302" t="e">
            <v>#N/A</v>
          </cell>
          <cell r="T302" t="e">
            <v>#N/A</v>
          </cell>
          <cell r="V302" t="e">
            <v>#N/A</v>
          </cell>
          <cell r="W302" t="e">
            <v>#N/A</v>
          </cell>
          <cell r="Y302" t="e">
            <v>#N/A</v>
          </cell>
          <cell r="Z302" t="e">
            <v>#N/A</v>
          </cell>
          <cell r="AA302" t="e">
            <v>#N/A</v>
          </cell>
          <cell r="AB302" t="e">
            <v>#N/A</v>
          </cell>
          <cell r="AC302" t="e">
            <v>#N/A</v>
          </cell>
          <cell r="AD302">
            <v>0</v>
          </cell>
          <cell r="AG302">
            <v>0</v>
          </cell>
          <cell r="AH302">
            <v>0</v>
          </cell>
          <cell r="AI302" t="e">
            <v>#N/A</v>
          </cell>
          <cell r="AL302" t="e">
            <v>#N/A</v>
          </cell>
          <cell r="AM302" t="e">
            <v>#N/A</v>
          </cell>
          <cell r="AN302" t="e">
            <v>#N/A</v>
          </cell>
          <cell r="AP302" t="e">
            <v>#N/A</v>
          </cell>
          <cell r="AQ302" t="e">
            <v>#N/A</v>
          </cell>
          <cell r="AR302" t="e">
            <v>#N/A</v>
          </cell>
        </row>
        <row r="303">
          <cell r="Q303" t="e">
            <v>#N/A</v>
          </cell>
          <cell r="T303" t="e">
            <v>#N/A</v>
          </cell>
          <cell r="V303" t="e">
            <v>#N/A</v>
          </cell>
          <cell r="W303" t="e">
            <v>#N/A</v>
          </cell>
          <cell r="Y303" t="e">
            <v>#N/A</v>
          </cell>
          <cell r="Z303" t="e">
            <v>#N/A</v>
          </cell>
          <cell r="AA303" t="e">
            <v>#N/A</v>
          </cell>
          <cell r="AB303" t="e">
            <v>#N/A</v>
          </cell>
          <cell r="AC303" t="e">
            <v>#N/A</v>
          </cell>
          <cell r="AD303">
            <v>0</v>
          </cell>
          <cell r="AG303">
            <v>0</v>
          </cell>
          <cell r="AH303">
            <v>0</v>
          </cell>
          <cell r="AI303" t="e">
            <v>#N/A</v>
          </cell>
          <cell r="AL303" t="e">
            <v>#N/A</v>
          </cell>
          <cell r="AM303" t="e">
            <v>#N/A</v>
          </cell>
          <cell r="AN303" t="e">
            <v>#N/A</v>
          </cell>
          <cell r="AP303" t="e">
            <v>#N/A</v>
          </cell>
          <cell r="AQ303" t="e">
            <v>#N/A</v>
          </cell>
          <cell r="AR303" t="e">
            <v>#N/A</v>
          </cell>
        </row>
        <row r="304">
          <cell r="Q304" t="e">
            <v>#N/A</v>
          </cell>
          <cell r="T304" t="e">
            <v>#N/A</v>
          </cell>
          <cell r="V304" t="e">
            <v>#N/A</v>
          </cell>
          <cell r="W304" t="e">
            <v>#N/A</v>
          </cell>
          <cell r="Y304" t="e">
            <v>#N/A</v>
          </cell>
          <cell r="Z304" t="e">
            <v>#N/A</v>
          </cell>
          <cell r="AA304" t="e">
            <v>#N/A</v>
          </cell>
          <cell r="AB304" t="e">
            <v>#N/A</v>
          </cell>
          <cell r="AC304" t="e">
            <v>#N/A</v>
          </cell>
          <cell r="AD304">
            <v>0</v>
          </cell>
          <cell r="AG304">
            <v>0</v>
          </cell>
          <cell r="AH304">
            <v>0</v>
          </cell>
          <cell r="AI304" t="e">
            <v>#N/A</v>
          </cell>
          <cell r="AL304" t="e">
            <v>#N/A</v>
          </cell>
          <cell r="AM304" t="e">
            <v>#N/A</v>
          </cell>
          <cell r="AN304" t="e">
            <v>#N/A</v>
          </cell>
          <cell r="AP304" t="e">
            <v>#N/A</v>
          </cell>
          <cell r="AQ304" t="e">
            <v>#N/A</v>
          </cell>
          <cell r="AR304" t="e">
            <v>#N/A</v>
          </cell>
        </row>
        <row r="305">
          <cell r="Q305" t="e">
            <v>#N/A</v>
          </cell>
          <cell r="T305" t="e">
            <v>#N/A</v>
          </cell>
          <cell r="V305" t="e">
            <v>#N/A</v>
          </cell>
          <cell r="W305" t="e">
            <v>#N/A</v>
          </cell>
          <cell r="Y305" t="e">
            <v>#N/A</v>
          </cell>
          <cell r="Z305" t="e">
            <v>#N/A</v>
          </cell>
          <cell r="AA305" t="e">
            <v>#N/A</v>
          </cell>
          <cell r="AB305" t="e">
            <v>#N/A</v>
          </cell>
          <cell r="AC305" t="e">
            <v>#N/A</v>
          </cell>
          <cell r="AD305">
            <v>0</v>
          </cell>
          <cell r="AG305">
            <v>0</v>
          </cell>
          <cell r="AH305">
            <v>0</v>
          </cell>
          <cell r="AI305" t="e">
            <v>#N/A</v>
          </cell>
          <cell r="AL305" t="e">
            <v>#N/A</v>
          </cell>
          <cell r="AM305" t="e">
            <v>#N/A</v>
          </cell>
          <cell r="AN305" t="e">
            <v>#N/A</v>
          </cell>
          <cell r="AP305" t="e">
            <v>#N/A</v>
          </cell>
          <cell r="AQ305" t="e">
            <v>#N/A</v>
          </cell>
          <cell r="AR305" t="e">
            <v>#N/A</v>
          </cell>
        </row>
        <row r="306">
          <cell r="Q306" t="e">
            <v>#N/A</v>
          </cell>
          <cell r="T306" t="e">
            <v>#N/A</v>
          </cell>
          <cell r="V306" t="e">
            <v>#N/A</v>
          </cell>
          <cell r="W306" t="e">
            <v>#N/A</v>
          </cell>
          <cell r="Y306" t="e">
            <v>#N/A</v>
          </cell>
          <cell r="Z306" t="e">
            <v>#N/A</v>
          </cell>
          <cell r="AA306" t="e">
            <v>#N/A</v>
          </cell>
          <cell r="AB306" t="e">
            <v>#N/A</v>
          </cell>
          <cell r="AC306" t="e">
            <v>#N/A</v>
          </cell>
          <cell r="AD306">
            <v>0</v>
          </cell>
          <cell r="AG306">
            <v>0</v>
          </cell>
          <cell r="AH306">
            <v>0</v>
          </cell>
          <cell r="AI306" t="e">
            <v>#N/A</v>
          </cell>
          <cell r="AL306" t="e">
            <v>#N/A</v>
          </cell>
          <cell r="AM306" t="e">
            <v>#N/A</v>
          </cell>
          <cell r="AN306" t="e">
            <v>#N/A</v>
          </cell>
          <cell r="AP306" t="e">
            <v>#N/A</v>
          </cell>
          <cell r="AQ306" t="e">
            <v>#N/A</v>
          </cell>
          <cell r="AR306" t="e">
            <v>#N/A</v>
          </cell>
        </row>
        <row r="307">
          <cell r="Q307" t="e">
            <v>#N/A</v>
          </cell>
          <cell r="T307" t="e">
            <v>#N/A</v>
          </cell>
          <cell r="V307" t="e">
            <v>#N/A</v>
          </cell>
          <cell r="W307" t="e">
            <v>#N/A</v>
          </cell>
          <cell r="Y307" t="e">
            <v>#N/A</v>
          </cell>
          <cell r="Z307" t="e">
            <v>#N/A</v>
          </cell>
          <cell r="AA307" t="e">
            <v>#N/A</v>
          </cell>
          <cell r="AB307" t="e">
            <v>#N/A</v>
          </cell>
          <cell r="AC307" t="e">
            <v>#N/A</v>
          </cell>
          <cell r="AD307">
            <v>0</v>
          </cell>
          <cell r="AG307">
            <v>0</v>
          </cell>
          <cell r="AH307">
            <v>0</v>
          </cell>
          <cell r="AI307" t="e">
            <v>#N/A</v>
          </cell>
          <cell r="AL307" t="e">
            <v>#N/A</v>
          </cell>
          <cell r="AM307" t="e">
            <v>#N/A</v>
          </cell>
          <cell r="AN307" t="e">
            <v>#N/A</v>
          </cell>
          <cell r="AP307" t="e">
            <v>#N/A</v>
          </cell>
          <cell r="AQ307" t="e">
            <v>#N/A</v>
          </cell>
          <cell r="AR307" t="e">
            <v>#N/A</v>
          </cell>
        </row>
        <row r="308">
          <cell r="Q308" t="e">
            <v>#N/A</v>
          </cell>
          <cell r="T308" t="e">
            <v>#N/A</v>
          </cell>
          <cell r="V308" t="e">
            <v>#N/A</v>
          </cell>
          <cell r="W308" t="e">
            <v>#N/A</v>
          </cell>
          <cell r="Y308" t="e">
            <v>#N/A</v>
          </cell>
          <cell r="Z308" t="e">
            <v>#N/A</v>
          </cell>
          <cell r="AA308" t="e">
            <v>#N/A</v>
          </cell>
          <cell r="AB308" t="e">
            <v>#N/A</v>
          </cell>
          <cell r="AC308" t="e">
            <v>#N/A</v>
          </cell>
          <cell r="AD308">
            <v>0</v>
          </cell>
          <cell r="AG308">
            <v>0</v>
          </cell>
          <cell r="AH308">
            <v>0</v>
          </cell>
          <cell r="AI308" t="e">
            <v>#N/A</v>
          </cell>
          <cell r="AL308" t="e">
            <v>#N/A</v>
          </cell>
          <cell r="AM308" t="e">
            <v>#N/A</v>
          </cell>
          <cell r="AN308" t="e">
            <v>#N/A</v>
          </cell>
          <cell r="AP308" t="e">
            <v>#N/A</v>
          </cell>
          <cell r="AQ308" t="e">
            <v>#N/A</v>
          </cell>
          <cell r="AR308" t="e">
            <v>#N/A</v>
          </cell>
        </row>
        <row r="309">
          <cell r="Q309" t="e">
            <v>#N/A</v>
          </cell>
          <cell r="T309" t="e">
            <v>#N/A</v>
          </cell>
          <cell r="V309" t="e">
            <v>#N/A</v>
          </cell>
          <cell r="W309" t="e">
            <v>#N/A</v>
          </cell>
          <cell r="Y309" t="e">
            <v>#N/A</v>
          </cell>
          <cell r="Z309" t="e">
            <v>#N/A</v>
          </cell>
          <cell r="AA309" t="e">
            <v>#N/A</v>
          </cell>
          <cell r="AB309" t="e">
            <v>#N/A</v>
          </cell>
          <cell r="AC309" t="e">
            <v>#N/A</v>
          </cell>
          <cell r="AD309">
            <v>0</v>
          </cell>
          <cell r="AG309">
            <v>0</v>
          </cell>
          <cell r="AH309">
            <v>0</v>
          </cell>
          <cell r="AI309" t="e">
            <v>#N/A</v>
          </cell>
          <cell r="AL309" t="e">
            <v>#N/A</v>
          </cell>
          <cell r="AM309" t="e">
            <v>#N/A</v>
          </cell>
          <cell r="AN309" t="e">
            <v>#N/A</v>
          </cell>
          <cell r="AP309" t="e">
            <v>#N/A</v>
          </cell>
          <cell r="AQ309" t="e">
            <v>#N/A</v>
          </cell>
          <cell r="AR309" t="e">
            <v>#N/A</v>
          </cell>
        </row>
        <row r="310">
          <cell r="Q310" t="e">
            <v>#N/A</v>
          </cell>
          <cell r="T310" t="e">
            <v>#N/A</v>
          </cell>
          <cell r="V310" t="e">
            <v>#N/A</v>
          </cell>
          <cell r="W310" t="e">
            <v>#N/A</v>
          </cell>
          <cell r="Y310" t="e">
            <v>#N/A</v>
          </cell>
          <cell r="Z310" t="e">
            <v>#N/A</v>
          </cell>
          <cell r="AA310" t="e">
            <v>#N/A</v>
          </cell>
          <cell r="AB310" t="e">
            <v>#N/A</v>
          </cell>
          <cell r="AC310" t="e">
            <v>#N/A</v>
          </cell>
          <cell r="AD310">
            <v>0</v>
          </cell>
          <cell r="AG310">
            <v>0</v>
          </cell>
          <cell r="AH310">
            <v>0</v>
          </cell>
          <cell r="AI310" t="e">
            <v>#N/A</v>
          </cell>
          <cell r="AL310" t="e">
            <v>#N/A</v>
          </cell>
          <cell r="AM310" t="e">
            <v>#N/A</v>
          </cell>
          <cell r="AN310" t="e">
            <v>#N/A</v>
          </cell>
          <cell r="AP310" t="e">
            <v>#N/A</v>
          </cell>
          <cell r="AQ310" t="e">
            <v>#N/A</v>
          </cell>
          <cell r="AR310" t="e">
            <v>#N/A</v>
          </cell>
        </row>
        <row r="311">
          <cell r="Q311" t="e">
            <v>#N/A</v>
          </cell>
          <cell r="T311" t="e">
            <v>#N/A</v>
          </cell>
          <cell r="V311" t="e">
            <v>#N/A</v>
          </cell>
          <cell r="W311" t="e">
            <v>#N/A</v>
          </cell>
          <cell r="Y311" t="e">
            <v>#N/A</v>
          </cell>
          <cell r="Z311" t="e">
            <v>#N/A</v>
          </cell>
          <cell r="AA311" t="e">
            <v>#N/A</v>
          </cell>
          <cell r="AB311" t="e">
            <v>#N/A</v>
          </cell>
          <cell r="AC311" t="e">
            <v>#N/A</v>
          </cell>
          <cell r="AD311">
            <v>0</v>
          </cell>
          <cell r="AG311">
            <v>0</v>
          </cell>
          <cell r="AH311">
            <v>0</v>
          </cell>
          <cell r="AI311" t="e">
            <v>#N/A</v>
          </cell>
          <cell r="AL311" t="e">
            <v>#N/A</v>
          </cell>
          <cell r="AM311" t="e">
            <v>#N/A</v>
          </cell>
          <cell r="AN311" t="e">
            <v>#N/A</v>
          </cell>
          <cell r="AP311" t="e">
            <v>#N/A</v>
          </cell>
          <cell r="AQ311" t="e">
            <v>#N/A</v>
          </cell>
          <cell r="AR311" t="e">
            <v>#N/A</v>
          </cell>
        </row>
        <row r="312">
          <cell r="Q312" t="e">
            <v>#N/A</v>
          </cell>
          <cell r="T312" t="e">
            <v>#N/A</v>
          </cell>
          <cell r="V312" t="e">
            <v>#N/A</v>
          </cell>
          <cell r="W312" t="e">
            <v>#N/A</v>
          </cell>
          <cell r="Y312" t="e">
            <v>#N/A</v>
          </cell>
          <cell r="Z312" t="e">
            <v>#N/A</v>
          </cell>
          <cell r="AA312" t="e">
            <v>#N/A</v>
          </cell>
          <cell r="AB312" t="e">
            <v>#N/A</v>
          </cell>
          <cell r="AC312" t="e">
            <v>#N/A</v>
          </cell>
          <cell r="AD312">
            <v>0</v>
          </cell>
          <cell r="AG312">
            <v>0</v>
          </cell>
          <cell r="AH312">
            <v>0</v>
          </cell>
          <cell r="AI312" t="e">
            <v>#N/A</v>
          </cell>
          <cell r="AL312" t="e">
            <v>#N/A</v>
          </cell>
          <cell r="AM312" t="e">
            <v>#N/A</v>
          </cell>
          <cell r="AN312" t="e">
            <v>#N/A</v>
          </cell>
          <cell r="AP312" t="e">
            <v>#N/A</v>
          </cell>
          <cell r="AQ312" t="e">
            <v>#N/A</v>
          </cell>
          <cell r="AR312" t="e">
            <v>#N/A</v>
          </cell>
        </row>
        <row r="313">
          <cell r="Q313" t="e">
            <v>#N/A</v>
          </cell>
          <cell r="T313" t="e">
            <v>#N/A</v>
          </cell>
          <cell r="V313" t="e">
            <v>#N/A</v>
          </cell>
          <cell r="W313" t="e">
            <v>#N/A</v>
          </cell>
          <cell r="Y313" t="e">
            <v>#N/A</v>
          </cell>
          <cell r="Z313" t="e">
            <v>#N/A</v>
          </cell>
          <cell r="AA313" t="e">
            <v>#N/A</v>
          </cell>
          <cell r="AB313" t="e">
            <v>#N/A</v>
          </cell>
          <cell r="AC313" t="e">
            <v>#N/A</v>
          </cell>
          <cell r="AD313">
            <v>0</v>
          </cell>
          <cell r="AG313">
            <v>0</v>
          </cell>
          <cell r="AH313">
            <v>0</v>
          </cell>
          <cell r="AI313" t="e">
            <v>#N/A</v>
          </cell>
          <cell r="AL313" t="e">
            <v>#N/A</v>
          </cell>
          <cell r="AM313" t="e">
            <v>#N/A</v>
          </cell>
          <cell r="AN313" t="e">
            <v>#N/A</v>
          </cell>
          <cell r="AP313" t="e">
            <v>#N/A</v>
          </cell>
          <cell r="AQ313" t="e">
            <v>#N/A</v>
          </cell>
          <cell r="AR313" t="e">
            <v>#N/A</v>
          </cell>
        </row>
        <row r="314">
          <cell r="Q314" t="e">
            <v>#N/A</v>
          </cell>
          <cell r="T314" t="e">
            <v>#N/A</v>
          </cell>
          <cell r="V314" t="e">
            <v>#N/A</v>
          </cell>
          <cell r="W314" t="e">
            <v>#N/A</v>
          </cell>
          <cell r="Y314" t="e">
            <v>#N/A</v>
          </cell>
          <cell r="Z314" t="e">
            <v>#N/A</v>
          </cell>
          <cell r="AA314" t="e">
            <v>#N/A</v>
          </cell>
          <cell r="AB314" t="e">
            <v>#N/A</v>
          </cell>
          <cell r="AC314" t="e">
            <v>#N/A</v>
          </cell>
          <cell r="AD314">
            <v>0</v>
          </cell>
          <cell r="AG314">
            <v>0</v>
          </cell>
          <cell r="AH314">
            <v>0</v>
          </cell>
          <cell r="AI314" t="e">
            <v>#N/A</v>
          </cell>
          <cell r="AL314" t="e">
            <v>#N/A</v>
          </cell>
          <cell r="AM314" t="e">
            <v>#N/A</v>
          </cell>
          <cell r="AN314" t="e">
            <v>#N/A</v>
          </cell>
          <cell r="AP314" t="e">
            <v>#N/A</v>
          </cell>
          <cell r="AQ314" t="e">
            <v>#N/A</v>
          </cell>
          <cell r="AR314" t="e">
            <v>#N/A</v>
          </cell>
        </row>
        <row r="315">
          <cell r="Q315" t="e">
            <v>#N/A</v>
          </cell>
          <cell r="T315" t="e">
            <v>#N/A</v>
          </cell>
          <cell r="V315" t="e">
            <v>#N/A</v>
          </cell>
          <cell r="W315" t="e">
            <v>#N/A</v>
          </cell>
          <cell r="Y315" t="e">
            <v>#N/A</v>
          </cell>
          <cell r="Z315" t="e">
            <v>#N/A</v>
          </cell>
          <cell r="AA315" t="e">
            <v>#N/A</v>
          </cell>
          <cell r="AB315" t="e">
            <v>#N/A</v>
          </cell>
          <cell r="AC315" t="e">
            <v>#N/A</v>
          </cell>
          <cell r="AD315">
            <v>0</v>
          </cell>
          <cell r="AG315">
            <v>0</v>
          </cell>
          <cell r="AH315">
            <v>0</v>
          </cell>
          <cell r="AI315" t="e">
            <v>#N/A</v>
          </cell>
          <cell r="AL315" t="e">
            <v>#N/A</v>
          </cell>
          <cell r="AM315" t="e">
            <v>#N/A</v>
          </cell>
          <cell r="AN315" t="e">
            <v>#N/A</v>
          </cell>
          <cell r="AP315" t="e">
            <v>#N/A</v>
          </cell>
          <cell r="AQ315" t="e">
            <v>#N/A</v>
          </cell>
          <cell r="AR315" t="e">
            <v>#N/A</v>
          </cell>
        </row>
        <row r="316">
          <cell r="Q316" t="e">
            <v>#N/A</v>
          </cell>
          <cell r="T316" t="e">
            <v>#N/A</v>
          </cell>
          <cell r="V316" t="e">
            <v>#N/A</v>
          </cell>
          <cell r="W316" t="e">
            <v>#N/A</v>
          </cell>
          <cell r="Y316" t="e">
            <v>#N/A</v>
          </cell>
          <cell r="Z316" t="e">
            <v>#N/A</v>
          </cell>
          <cell r="AA316" t="e">
            <v>#N/A</v>
          </cell>
          <cell r="AB316" t="e">
            <v>#N/A</v>
          </cell>
          <cell r="AC316" t="e">
            <v>#N/A</v>
          </cell>
          <cell r="AD316">
            <v>0</v>
          </cell>
          <cell r="AG316">
            <v>0</v>
          </cell>
          <cell r="AH316">
            <v>0</v>
          </cell>
          <cell r="AI316" t="e">
            <v>#N/A</v>
          </cell>
          <cell r="AL316" t="e">
            <v>#N/A</v>
          </cell>
          <cell r="AM316" t="e">
            <v>#N/A</v>
          </cell>
          <cell r="AN316" t="e">
            <v>#N/A</v>
          </cell>
          <cell r="AP316" t="e">
            <v>#N/A</v>
          </cell>
          <cell r="AQ316" t="e">
            <v>#N/A</v>
          </cell>
          <cell r="AR316" t="e">
            <v>#N/A</v>
          </cell>
        </row>
        <row r="317">
          <cell r="Q317" t="e">
            <v>#N/A</v>
          </cell>
          <cell r="T317" t="e">
            <v>#N/A</v>
          </cell>
          <cell r="V317" t="e">
            <v>#N/A</v>
          </cell>
          <cell r="W317" t="e">
            <v>#N/A</v>
          </cell>
          <cell r="Y317" t="e">
            <v>#N/A</v>
          </cell>
          <cell r="Z317" t="e">
            <v>#N/A</v>
          </cell>
          <cell r="AA317" t="e">
            <v>#N/A</v>
          </cell>
          <cell r="AB317" t="e">
            <v>#N/A</v>
          </cell>
          <cell r="AC317" t="e">
            <v>#N/A</v>
          </cell>
          <cell r="AD317">
            <v>0</v>
          </cell>
          <cell r="AG317">
            <v>0</v>
          </cell>
          <cell r="AH317">
            <v>0</v>
          </cell>
          <cell r="AI317" t="e">
            <v>#N/A</v>
          </cell>
          <cell r="AL317" t="e">
            <v>#N/A</v>
          </cell>
          <cell r="AM317" t="e">
            <v>#N/A</v>
          </cell>
          <cell r="AN317" t="e">
            <v>#N/A</v>
          </cell>
          <cell r="AP317" t="e">
            <v>#N/A</v>
          </cell>
          <cell r="AQ317" t="e">
            <v>#N/A</v>
          </cell>
          <cell r="AR317" t="e">
            <v>#N/A</v>
          </cell>
        </row>
        <row r="318">
          <cell r="Q318" t="e">
            <v>#N/A</v>
          </cell>
          <cell r="T318" t="e">
            <v>#N/A</v>
          </cell>
          <cell r="V318" t="e">
            <v>#N/A</v>
          </cell>
          <cell r="W318" t="e">
            <v>#N/A</v>
          </cell>
          <cell r="Y318" t="e">
            <v>#N/A</v>
          </cell>
          <cell r="Z318" t="e">
            <v>#N/A</v>
          </cell>
          <cell r="AA318" t="e">
            <v>#N/A</v>
          </cell>
          <cell r="AB318" t="e">
            <v>#N/A</v>
          </cell>
          <cell r="AC318" t="e">
            <v>#N/A</v>
          </cell>
          <cell r="AD318">
            <v>0</v>
          </cell>
          <cell r="AG318">
            <v>0</v>
          </cell>
          <cell r="AH318">
            <v>0</v>
          </cell>
          <cell r="AI318" t="e">
            <v>#N/A</v>
          </cell>
          <cell r="AL318" t="e">
            <v>#N/A</v>
          </cell>
          <cell r="AM318" t="e">
            <v>#N/A</v>
          </cell>
          <cell r="AN318" t="e">
            <v>#N/A</v>
          </cell>
          <cell r="AP318" t="e">
            <v>#N/A</v>
          </cell>
          <cell r="AQ318" t="e">
            <v>#N/A</v>
          </cell>
          <cell r="AR318" t="e">
            <v>#N/A</v>
          </cell>
        </row>
        <row r="319">
          <cell r="Q319" t="e">
            <v>#N/A</v>
          </cell>
          <cell r="T319" t="e">
            <v>#N/A</v>
          </cell>
          <cell r="V319" t="e">
            <v>#N/A</v>
          </cell>
          <cell r="W319" t="e">
            <v>#N/A</v>
          </cell>
          <cell r="Y319" t="e">
            <v>#N/A</v>
          </cell>
          <cell r="Z319" t="e">
            <v>#N/A</v>
          </cell>
          <cell r="AA319" t="e">
            <v>#N/A</v>
          </cell>
          <cell r="AB319" t="e">
            <v>#N/A</v>
          </cell>
          <cell r="AC319" t="e">
            <v>#N/A</v>
          </cell>
          <cell r="AD319">
            <v>0</v>
          </cell>
          <cell r="AG319">
            <v>0</v>
          </cell>
          <cell r="AH319">
            <v>0</v>
          </cell>
          <cell r="AI319" t="e">
            <v>#N/A</v>
          </cell>
          <cell r="AL319" t="e">
            <v>#N/A</v>
          </cell>
          <cell r="AM319" t="e">
            <v>#N/A</v>
          </cell>
          <cell r="AN319" t="e">
            <v>#N/A</v>
          </cell>
          <cell r="AP319" t="e">
            <v>#N/A</v>
          </cell>
          <cell r="AQ319" t="e">
            <v>#N/A</v>
          </cell>
          <cell r="AR319" t="e">
            <v>#N/A</v>
          </cell>
        </row>
        <row r="320">
          <cell r="Q320" t="e">
            <v>#N/A</v>
          </cell>
          <cell r="T320" t="e">
            <v>#N/A</v>
          </cell>
          <cell r="V320" t="e">
            <v>#N/A</v>
          </cell>
          <cell r="W320" t="e">
            <v>#N/A</v>
          </cell>
          <cell r="Y320" t="e">
            <v>#N/A</v>
          </cell>
          <cell r="Z320" t="e">
            <v>#N/A</v>
          </cell>
          <cell r="AA320" t="e">
            <v>#N/A</v>
          </cell>
          <cell r="AB320" t="e">
            <v>#N/A</v>
          </cell>
          <cell r="AC320" t="e">
            <v>#N/A</v>
          </cell>
          <cell r="AD320">
            <v>0</v>
          </cell>
          <cell r="AG320">
            <v>0</v>
          </cell>
          <cell r="AH320">
            <v>0</v>
          </cell>
          <cell r="AI320" t="e">
            <v>#N/A</v>
          </cell>
          <cell r="AL320" t="e">
            <v>#N/A</v>
          </cell>
          <cell r="AM320" t="e">
            <v>#N/A</v>
          </cell>
          <cell r="AN320" t="e">
            <v>#N/A</v>
          </cell>
          <cell r="AP320" t="e">
            <v>#N/A</v>
          </cell>
          <cell r="AQ320" t="e">
            <v>#N/A</v>
          </cell>
          <cell r="AR320" t="e">
            <v>#N/A</v>
          </cell>
        </row>
        <row r="321">
          <cell r="Q321" t="e">
            <v>#N/A</v>
          </cell>
          <cell r="T321" t="e">
            <v>#N/A</v>
          </cell>
          <cell r="V321" t="e">
            <v>#N/A</v>
          </cell>
          <cell r="W321" t="e">
            <v>#N/A</v>
          </cell>
          <cell r="Y321" t="e">
            <v>#N/A</v>
          </cell>
          <cell r="Z321" t="e">
            <v>#N/A</v>
          </cell>
          <cell r="AA321" t="e">
            <v>#N/A</v>
          </cell>
          <cell r="AB321" t="e">
            <v>#N/A</v>
          </cell>
          <cell r="AC321" t="e">
            <v>#N/A</v>
          </cell>
          <cell r="AD321">
            <v>0</v>
          </cell>
          <cell r="AG321">
            <v>0</v>
          </cell>
          <cell r="AH321">
            <v>0</v>
          </cell>
          <cell r="AI321" t="e">
            <v>#N/A</v>
          </cell>
          <cell r="AL321" t="e">
            <v>#N/A</v>
          </cell>
          <cell r="AM321" t="e">
            <v>#N/A</v>
          </cell>
          <cell r="AN321" t="e">
            <v>#N/A</v>
          </cell>
          <cell r="AP321" t="e">
            <v>#N/A</v>
          </cell>
          <cell r="AQ321" t="e">
            <v>#N/A</v>
          </cell>
          <cell r="AR321" t="e">
            <v>#N/A</v>
          </cell>
        </row>
        <row r="322">
          <cell r="Q322" t="e">
            <v>#N/A</v>
          </cell>
          <cell r="T322" t="e">
            <v>#N/A</v>
          </cell>
          <cell r="V322" t="e">
            <v>#N/A</v>
          </cell>
          <cell r="W322" t="e">
            <v>#N/A</v>
          </cell>
          <cell r="Y322" t="e">
            <v>#N/A</v>
          </cell>
          <cell r="Z322" t="e">
            <v>#N/A</v>
          </cell>
          <cell r="AA322" t="e">
            <v>#N/A</v>
          </cell>
          <cell r="AB322" t="e">
            <v>#N/A</v>
          </cell>
          <cell r="AC322" t="e">
            <v>#N/A</v>
          </cell>
          <cell r="AD322">
            <v>0</v>
          </cell>
          <cell r="AG322">
            <v>0</v>
          </cell>
          <cell r="AH322">
            <v>0</v>
          </cell>
          <cell r="AI322" t="e">
            <v>#N/A</v>
          </cell>
          <cell r="AL322" t="e">
            <v>#N/A</v>
          </cell>
          <cell r="AM322" t="e">
            <v>#N/A</v>
          </cell>
          <cell r="AN322" t="e">
            <v>#N/A</v>
          </cell>
          <cell r="AP322" t="e">
            <v>#N/A</v>
          </cell>
          <cell r="AQ322" t="e">
            <v>#N/A</v>
          </cell>
          <cell r="AR322" t="e">
            <v>#N/A</v>
          </cell>
        </row>
        <row r="323">
          <cell r="Q323" t="e">
            <v>#N/A</v>
          </cell>
          <cell r="T323" t="e">
            <v>#N/A</v>
          </cell>
          <cell r="V323" t="e">
            <v>#N/A</v>
          </cell>
          <cell r="W323" t="e">
            <v>#N/A</v>
          </cell>
          <cell r="Y323" t="e">
            <v>#N/A</v>
          </cell>
          <cell r="Z323" t="e">
            <v>#N/A</v>
          </cell>
          <cell r="AA323" t="e">
            <v>#N/A</v>
          </cell>
          <cell r="AB323" t="e">
            <v>#N/A</v>
          </cell>
          <cell r="AC323" t="e">
            <v>#N/A</v>
          </cell>
          <cell r="AD323">
            <v>0</v>
          </cell>
          <cell r="AG323">
            <v>0</v>
          </cell>
          <cell r="AH323">
            <v>0</v>
          </cell>
          <cell r="AI323" t="e">
            <v>#N/A</v>
          </cell>
          <cell r="AL323" t="e">
            <v>#N/A</v>
          </cell>
          <cell r="AM323" t="e">
            <v>#N/A</v>
          </cell>
          <cell r="AN323" t="e">
            <v>#N/A</v>
          </cell>
          <cell r="AP323" t="e">
            <v>#N/A</v>
          </cell>
          <cell r="AQ323" t="e">
            <v>#N/A</v>
          </cell>
          <cell r="AR323" t="e">
            <v>#N/A</v>
          </cell>
        </row>
        <row r="324">
          <cell r="Q324" t="e">
            <v>#N/A</v>
          </cell>
          <cell r="T324" t="e">
            <v>#N/A</v>
          </cell>
          <cell r="V324" t="e">
            <v>#N/A</v>
          </cell>
          <cell r="W324" t="e">
            <v>#N/A</v>
          </cell>
          <cell r="Y324" t="e">
            <v>#N/A</v>
          </cell>
          <cell r="Z324" t="e">
            <v>#N/A</v>
          </cell>
          <cell r="AA324" t="e">
            <v>#N/A</v>
          </cell>
          <cell r="AB324" t="e">
            <v>#N/A</v>
          </cell>
          <cell r="AC324" t="e">
            <v>#N/A</v>
          </cell>
          <cell r="AD324">
            <v>0</v>
          </cell>
          <cell r="AG324">
            <v>0</v>
          </cell>
          <cell r="AH324">
            <v>0</v>
          </cell>
          <cell r="AI324" t="e">
            <v>#N/A</v>
          </cell>
          <cell r="AL324" t="e">
            <v>#N/A</v>
          </cell>
          <cell r="AM324" t="e">
            <v>#N/A</v>
          </cell>
          <cell r="AN324" t="e">
            <v>#N/A</v>
          </cell>
          <cell r="AP324" t="e">
            <v>#N/A</v>
          </cell>
          <cell r="AQ324" t="e">
            <v>#N/A</v>
          </cell>
          <cell r="AR324" t="e">
            <v>#N/A</v>
          </cell>
        </row>
        <row r="325">
          <cell r="Q325" t="e">
            <v>#N/A</v>
          </cell>
          <cell r="T325" t="e">
            <v>#N/A</v>
          </cell>
          <cell r="V325" t="e">
            <v>#N/A</v>
          </cell>
          <cell r="W325" t="e">
            <v>#N/A</v>
          </cell>
          <cell r="Y325" t="e">
            <v>#N/A</v>
          </cell>
          <cell r="Z325" t="e">
            <v>#N/A</v>
          </cell>
          <cell r="AA325" t="e">
            <v>#N/A</v>
          </cell>
          <cell r="AB325" t="e">
            <v>#N/A</v>
          </cell>
          <cell r="AC325" t="e">
            <v>#N/A</v>
          </cell>
          <cell r="AD325">
            <v>0</v>
          </cell>
          <cell r="AG325">
            <v>0</v>
          </cell>
          <cell r="AH325">
            <v>0</v>
          </cell>
          <cell r="AI325" t="e">
            <v>#N/A</v>
          </cell>
          <cell r="AL325" t="e">
            <v>#N/A</v>
          </cell>
          <cell r="AM325" t="e">
            <v>#N/A</v>
          </cell>
          <cell r="AN325" t="e">
            <v>#N/A</v>
          </cell>
          <cell r="AP325" t="e">
            <v>#N/A</v>
          </cell>
          <cell r="AQ325" t="e">
            <v>#N/A</v>
          </cell>
          <cell r="AR325" t="e">
            <v>#N/A</v>
          </cell>
        </row>
        <row r="326">
          <cell r="Q326" t="e">
            <v>#N/A</v>
          </cell>
          <cell r="T326" t="e">
            <v>#N/A</v>
          </cell>
          <cell r="V326" t="e">
            <v>#N/A</v>
          </cell>
          <cell r="W326" t="e">
            <v>#N/A</v>
          </cell>
          <cell r="Y326" t="e">
            <v>#N/A</v>
          </cell>
          <cell r="Z326" t="e">
            <v>#N/A</v>
          </cell>
          <cell r="AA326" t="e">
            <v>#N/A</v>
          </cell>
          <cell r="AB326" t="e">
            <v>#N/A</v>
          </cell>
          <cell r="AC326" t="e">
            <v>#N/A</v>
          </cell>
          <cell r="AD326">
            <v>0</v>
          </cell>
          <cell r="AG326">
            <v>0</v>
          </cell>
          <cell r="AH326">
            <v>0</v>
          </cell>
          <cell r="AI326" t="e">
            <v>#N/A</v>
          </cell>
          <cell r="AL326" t="e">
            <v>#N/A</v>
          </cell>
          <cell r="AM326" t="e">
            <v>#N/A</v>
          </cell>
          <cell r="AN326" t="e">
            <v>#N/A</v>
          </cell>
          <cell r="AP326" t="e">
            <v>#N/A</v>
          </cell>
          <cell r="AQ326" t="e">
            <v>#N/A</v>
          </cell>
          <cell r="AR326" t="e">
            <v>#N/A</v>
          </cell>
        </row>
        <row r="327">
          <cell r="Q327" t="e">
            <v>#N/A</v>
          </cell>
          <cell r="T327" t="e">
            <v>#N/A</v>
          </cell>
          <cell r="V327" t="e">
            <v>#N/A</v>
          </cell>
          <cell r="W327" t="e">
            <v>#N/A</v>
          </cell>
          <cell r="Y327" t="e">
            <v>#N/A</v>
          </cell>
          <cell r="Z327" t="e">
            <v>#N/A</v>
          </cell>
          <cell r="AA327" t="e">
            <v>#N/A</v>
          </cell>
          <cell r="AB327" t="e">
            <v>#N/A</v>
          </cell>
          <cell r="AC327" t="e">
            <v>#N/A</v>
          </cell>
          <cell r="AD327">
            <v>0</v>
          </cell>
          <cell r="AG327">
            <v>0</v>
          </cell>
          <cell r="AH327">
            <v>0</v>
          </cell>
          <cell r="AI327" t="e">
            <v>#N/A</v>
          </cell>
          <cell r="AL327" t="e">
            <v>#N/A</v>
          </cell>
          <cell r="AM327" t="e">
            <v>#N/A</v>
          </cell>
          <cell r="AN327" t="e">
            <v>#N/A</v>
          </cell>
          <cell r="AP327" t="e">
            <v>#N/A</v>
          </cell>
          <cell r="AQ327" t="e">
            <v>#N/A</v>
          </cell>
          <cell r="AR327" t="e">
            <v>#N/A</v>
          </cell>
        </row>
        <row r="328">
          <cell r="Q328" t="e">
            <v>#N/A</v>
          </cell>
          <cell r="T328" t="e">
            <v>#N/A</v>
          </cell>
          <cell r="V328" t="e">
            <v>#N/A</v>
          </cell>
          <cell r="W328" t="e">
            <v>#N/A</v>
          </cell>
          <cell r="Y328" t="e">
            <v>#N/A</v>
          </cell>
          <cell r="Z328" t="e">
            <v>#N/A</v>
          </cell>
          <cell r="AA328" t="e">
            <v>#N/A</v>
          </cell>
          <cell r="AB328" t="e">
            <v>#N/A</v>
          </cell>
          <cell r="AC328" t="e">
            <v>#N/A</v>
          </cell>
          <cell r="AD328">
            <v>0</v>
          </cell>
          <cell r="AG328">
            <v>0</v>
          </cell>
          <cell r="AH328">
            <v>0</v>
          </cell>
          <cell r="AI328" t="e">
            <v>#N/A</v>
          </cell>
          <cell r="AL328" t="e">
            <v>#N/A</v>
          </cell>
          <cell r="AM328" t="e">
            <v>#N/A</v>
          </cell>
          <cell r="AN328" t="e">
            <v>#N/A</v>
          </cell>
          <cell r="AP328" t="e">
            <v>#N/A</v>
          </cell>
          <cell r="AQ328" t="e">
            <v>#N/A</v>
          </cell>
          <cell r="AR328" t="e">
            <v>#N/A</v>
          </cell>
        </row>
        <row r="329">
          <cell r="Q329" t="e">
            <v>#N/A</v>
          </cell>
          <cell r="T329" t="e">
            <v>#N/A</v>
          </cell>
          <cell r="V329" t="e">
            <v>#N/A</v>
          </cell>
          <cell r="W329" t="e">
            <v>#N/A</v>
          </cell>
          <cell r="Y329" t="e">
            <v>#N/A</v>
          </cell>
          <cell r="Z329" t="e">
            <v>#N/A</v>
          </cell>
          <cell r="AA329" t="e">
            <v>#N/A</v>
          </cell>
          <cell r="AB329" t="e">
            <v>#N/A</v>
          </cell>
          <cell r="AC329" t="e">
            <v>#N/A</v>
          </cell>
          <cell r="AD329">
            <v>0</v>
          </cell>
          <cell r="AG329">
            <v>0</v>
          </cell>
          <cell r="AH329">
            <v>0</v>
          </cell>
          <cell r="AI329" t="e">
            <v>#N/A</v>
          </cell>
          <cell r="AL329" t="e">
            <v>#N/A</v>
          </cell>
          <cell r="AM329" t="e">
            <v>#N/A</v>
          </cell>
          <cell r="AN329" t="e">
            <v>#N/A</v>
          </cell>
          <cell r="AP329" t="e">
            <v>#N/A</v>
          </cell>
          <cell r="AQ329" t="e">
            <v>#N/A</v>
          </cell>
          <cell r="AR329" t="e">
            <v>#N/A</v>
          </cell>
        </row>
        <row r="330">
          <cell r="Q330" t="e">
            <v>#N/A</v>
          </cell>
          <cell r="T330" t="e">
            <v>#N/A</v>
          </cell>
          <cell r="V330" t="e">
            <v>#N/A</v>
          </cell>
          <cell r="W330" t="e">
            <v>#N/A</v>
          </cell>
          <cell r="Y330" t="e">
            <v>#N/A</v>
          </cell>
          <cell r="Z330" t="e">
            <v>#N/A</v>
          </cell>
          <cell r="AA330" t="e">
            <v>#N/A</v>
          </cell>
          <cell r="AB330" t="e">
            <v>#N/A</v>
          </cell>
          <cell r="AC330" t="e">
            <v>#N/A</v>
          </cell>
          <cell r="AD330">
            <v>0</v>
          </cell>
          <cell r="AG330">
            <v>0</v>
          </cell>
          <cell r="AH330">
            <v>0</v>
          </cell>
          <cell r="AI330" t="e">
            <v>#N/A</v>
          </cell>
          <cell r="AL330" t="e">
            <v>#N/A</v>
          </cell>
          <cell r="AM330" t="e">
            <v>#N/A</v>
          </cell>
          <cell r="AN330" t="e">
            <v>#N/A</v>
          </cell>
          <cell r="AP330" t="e">
            <v>#N/A</v>
          </cell>
          <cell r="AQ330" t="e">
            <v>#N/A</v>
          </cell>
          <cell r="AR330" t="e">
            <v>#N/A</v>
          </cell>
        </row>
        <row r="331">
          <cell r="Q331" t="e">
            <v>#N/A</v>
          </cell>
          <cell r="T331" t="e">
            <v>#N/A</v>
          </cell>
          <cell r="V331" t="e">
            <v>#N/A</v>
          </cell>
          <cell r="W331" t="e">
            <v>#N/A</v>
          </cell>
          <cell r="Y331" t="e">
            <v>#N/A</v>
          </cell>
          <cell r="Z331" t="e">
            <v>#N/A</v>
          </cell>
          <cell r="AA331" t="e">
            <v>#N/A</v>
          </cell>
          <cell r="AB331" t="e">
            <v>#N/A</v>
          </cell>
          <cell r="AC331" t="e">
            <v>#N/A</v>
          </cell>
          <cell r="AD331">
            <v>0</v>
          </cell>
          <cell r="AG331">
            <v>0</v>
          </cell>
          <cell r="AH331">
            <v>0</v>
          </cell>
          <cell r="AI331" t="e">
            <v>#N/A</v>
          </cell>
          <cell r="AL331" t="e">
            <v>#N/A</v>
          </cell>
          <cell r="AM331" t="e">
            <v>#N/A</v>
          </cell>
          <cell r="AN331" t="e">
            <v>#N/A</v>
          </cell>
          <cell r="AP331" t="e">
            <v>#N/A</v>
          </cell>
          <cell r="AQ331" t="e">
            <v>#N/A</v>
          </cell>
          <cell r="AR331" t="e">
            <v>#N/A</v>
          </cell>
        </row>
        <row r="332">
          <cell r="Q332" t="e">
            <v>#N/A</v>
          </cell>
          <cell r="T332" t="e">
            <v>#N/A</v>
          </cell>
          <cell r="V332" t="e">
            <v>#N/A</v>
          </cell>
          <cell r="W332" t="e">
            <v>#N/A</v>
          </cell>
          <cell r="Y332" t="e">
            <v>#N/A</v>
          </cell>
          <cell r="Z332" t="e">
            <v>#N/A</v>
          </cell>
          <cell r="AA332" t="e">
            <v>#N/A</v>
          </cell>
          <cell r="AB332" t="e">
            <v>#N/A</v>
          </cell>
          <cell r="AC332" t="e">
            <v>#N/A</v>
          </cell>
          <cell r="AD332">
            <v>0</v>
          </cell>
          <cell r="AG332">
            <v>0</v>
          </cell>
          <cell r="AH332">
            <v>0</v>
          </cell>
          <cell r="AI332" t="e">
            <v>#N/A</v>
          </cell>
          <cell r="AL332" t="e">
            <v>#N/A</v>
          </cell>
          <cell r="AM332" t="e">
            <v>#N/A</v>
          </cell>
          <cell r="AN332" t="e">
            <v>#N/A</v>
          </cell>
          <cell r="AP332" t="e">
            <v>#N/A</v>
          </cell>
          <cell r="AQ332" t="e">
            <v>#N/A</v>
          </cell>
          <cell r="AR332" t="e">
            <v>#N/A</v>
          </cell>
        </row>
        <row r="333">
          <cell r="Q333" t="e">
            <v>#N/A</v>
          </cell>
          <cell r="T333" t="e">
            <v>#N/A</v>
          </cell>
          <cell r="V333" t="e">
            <v>#N/A</v>
          </cell>
          <cell r="W333" t="e">
            <v>#N/A</v>
          </cell>
          <cell r="Y333" t="e">
            <v>#N/A</v>
          </cell>
          <cell r="Z333" t="e">
            <v>#N/A</v>
          </cell>
          <cell r="AA333" t="e">
            <v>#N/A</v>
          </cell>
          <cell r="AB333" t="e">
            <v>#N/A</v>
          </cell>
          <cell r="AC333" t="e">
            <v>#N/A</v>
          </cell>
          <cell r="AD333">
            <v>0</v>
          </cell>
          <cell r="AG333">
            <v>0</v>
          </cell>
          <cell r="AH333">
            <v>0</v>
          </cell>
          <cell r="AI333" t="e">
            <v>#N/A</v>
          </cell>
          <cell r="AL333" t="e">
            <v>#N/A</v>
          </cell>
          <cell r="AM333" t="e">
            <v>#N/A</v>
          </cell>
          <cell r="AN333" t="e">
            <v>#N/A</v>
          </cell>
          <cell r="AP333" t="e">
            <v>#N/A</v>
          </cell>
          <cell r="AQ333" t="e">
            <v>#N/A</v>
          </cell>
          <cell r="AR333" t="e">
            <v>#N/A</v>
          </cell>
        </row>
        <row r="334">
          <cell r="Q334" t="e">
            <v>#N/A</v>
          </cell>
          <cell r="T334" t="e">
            <v>#N/A</v>
          </cell>
          <cell r="V334" t="e">
            <v>#N/A</v>
          </cell>
          <cell r="W334" t="e">
            <v>#N/A</v>
          </cell>
          <cell r="Y334" t="e">
            <v>#N/A</v>
          </cell>
          <cell r="Z334" t="e">
            <v>#N/A</v>
          </cell>
          <cell r="AA334" t="e">
            <v>#N/A</v>
          </cell>
          <cell r="AB334" t="e">
            <v>#N/A</v>
          </cell>
          <cell r="AC334" t="e">
            <v>#N/A</v>
          </cell>
          <cell r="AD334">
            <v>0</v>
          </cell>
          <cell r="AG334">
            <v>0</v>
          </cell>
          <cell r="AH334">
            <v>0</v>
          </cell>
          <cell r="AI334" t="e">
            <v>#N/A</v>
          </cell>
          <cell r="AL334" t="e">
            <v>#N/A</v>
          </cell>
          <cell r="AM334" t="e">
            <v>#N/A</v>
          </cell>
          <cell r="AN334" t="e">
            <v>#N/A</v>
          </cell>
          <cell r="AP334" t="e">
            <v>#N/A</v>
          </cell>
          <cell r="AQ334" t="e">
            <v>#N/A</v>
          </cell>
          <cell r="AR334" t="e">
            <v>#N/A</v>
          </cell>
        </row>
        <row r="335">
          <cell r="Q335" t="e">
            <v>#N/A</v>
          </cell>
          <cell r="T335" t="e">
            <v>#N/A</v>
          </cell>
          <cell r="V335" t="e">
            <v>#N/A</v>
          </cell>
          <cell r="W335" t="e">
            <v>#N/A</v>
          </cell>
          <cell r="Y335" t="e">
            <v>#N/A</v>
          </cell>
          <cell r="Z335" t="e">
            <v>#N/A</v>
          </cell>
          <cell r="AA335" t="e">
            <v>#N/A</v>
          </cell>
          <cell r="AB335" t="e">
            <v>#N/A</v>
          </cell>
          <cell r="AC335" t="e">
            <v>#N/A</v>
          </cell>
          <cell r="AD335">
            <v>0</v>
          </cell>
          <cell r="AG335">
            <v>0</v>
          </cell>
          <cell r="AH335">
            <v>0</v>
          </cell>
          <cell r="AI335" t="e">
            <v>#N/A</v>
          </cell>
          <cell r="AL335" t="e">
            <v>#N/A</v>
          </cell>
          <cell r="AM335" t="e">
            <v>#N/A</v>
          </cell>
          <cell r="AN335" t="e">
            <v>#N/A</v>
          </cell>
          <cell r="AP335" t="e">
            <v>#N/A</v>
          </cell>
          <cell r="AQ335" t="e">
            <v>#N/A</v>
          </cell>
          <cell r="AR335" t="e">
            <v>#N/A</v>
          </cell>
        </row>
        <row r="336">
          <cell r="Q336" t="e">
            <v>#N/A</v>
          </cell>
          <cell r="T336" t="e">
            <v>#N/A</v>
          </cell>
          <cell r="V336" t="e">
            <v>#N/A</v>
          </cell>
          <cell r="W336" t="e">
            <v>#N/A</v>
          </cell>
          <cell r="Y336" t="e">
            <v>#N/A</v>
          </cell>
          <cell r="Z336" t="e">
            <v>#N/A</v>
          </cell>
          <cell r="AA336" t="e">
            <v>#N/A</v>
          </cell>
          <cell r="AB336" t="e">
            <v>#N/A</v>
          </cell>
          <cell r="AC336" t="e">
            <v>#N/A</v>
          </cell>
          <cell r="AD336">
            <v>0</v>
          </cell>
          <cell r="AG336">
            <v>0</v>
          </cell>
          <cell r="AH336">
            <v>0</v>
          </cell>
          <cell r="AI336" t="e">
            <v>#N/A</v>
          </cell>
          <cell r="AL336" t="e">
            <v>#N/A</v>
          </cell>
          <cell r="AM336" t="e">
            <v>#N/A</v>
          </cell>
          <cell r="AN336" t="e">
            <v>#N/A</v>
          </cell>
          <cell r="AP336" t="e">
            <v>#N/A</v>
          </cell>
          <cell r="AQ336" t="e">
            <v>#N/A</v>
          </cell>
          <cell r="AR336" t="e">
            <v>#N/A</v>
          </cell>
        </row>
        <row r="337">
          <cell r="Q337" t="e">
            <v>#N/A</v>
          </cell>
          <cell r="T337" t="e">
            <v>#N/A</v>
          </cell>
          <cell r="V337" t="e">
            <v>#N/A</v>
          </cell>
          <cell r="W337" t="e">
            <v>#N/A</v>
          </cell>
          <cell r="Y337" t="e">
            <v>#N/A</v>
          </cell>
          <cell r="Z337" t="e">
            <v>#N/A</v>
          </cell>
          <cell r="AA337" t="e">
            <v>#N/A</v>
          </cell>
          <cell r="AB337" t="e">
            <v>#N/A</v>
          </cell>
          <cell r="AC337" t="e">
            <v>#N/A</v>
          </cell>
          <cell r="AD337">
            <v>0</v>
          </cell>
          <cell r="AG337">
            <v>0</v>
          </cell>
          <cell r="AH337">
            <v>0</v>
          </cell>
          <cell r="AI337" t="e">
            <v>#N/A</v>
          </cell>
          <cell r="AL337" t="e">
            <v>#N/A</v>
          </cell>
          <cell r="AM337" t="e">
            <v>#N/A</v>
          </cell>
          <cell r="AN337" t="e">
            <v>#N/A</v>
          </cell>
          <cell r="AP337" t="e">
            <v>#N/A</v>
          </cell>
          <cell r="AQ337" t="e">
            <v>#N/A</v>
          </cell>
          <cell r="AR337" t="e">
            <v>#N/A</v>
          </cell>
        </row>
        <row r="338">
          <cell r="Q338" t="e">
            <v>#N/A</v>
          </cell>
          <cell r="T338" t="e">
            <v>#N/A</v>
          </cell>
          <cell r="V338" t="e">
            <v>#N/A</v>
          </cell>
          <cell r="W338" t="e">
            <v>#N/A</v>
          </cell>
          <cell r="Y338" t="e">
            <v>#N/A</v>
          </cell>
          <cell r="Z338" t="e">
            <v>#N/A</v>
          </cell>
          <cell r="AA338" t="e">
            <v>#N/A</v>
          </cell>
          <cell r="AB338" t="e">
            <v>#N/A</v>
          </cell>
          <cell r="AC338" t="e">
            <v>#N/A</v>
          </cell>
          <cell r="AD338">
            <v>0</v>
          </cell>
          <cell r="AG338">
            <v>0</v>
          </cell>
          <cell r="AH338">
            <v>0</v>
          </cell>
          <cell r="AI338" t="e">
            <v>#N/A</v>
          </cell>
          <cell r="AL338" t="e">
            <v>#N/A</v>
          </cell>
          <cell r="AM338" t="e">
            <v>#N/A</v>
          </cell>
          <cell r="AN338" t="e">
            <v>#N/A</v>
          </cell>
          <cell r="AP338" t="e">
            <v>#N/A</v>
          </cell>
          <cell r="AQ338" t="e">
            <v>#N/A</v>
          </cell>
          <cell r="AR338" t="e">
            <v>#N/A</v>
          </cell>
        </row>
        <row r="339">
          <cell r="Q339" t="e">
            <v>#N/A</v>
          </cell>
          <cell r="T339" t="e">
            <v>#N/A</v>
          </cell>
          <cell r="V339" t="e">
            <v>#N/A</v>
          </cell>
          <cell r="W339" t="e">
            <v>#N/A</v>
          </cell>
          <cell r="Y339" t="e">
            <v>#N/A</v>
          </cell>
          <cell r="Z339" t="e">
            <v>#N/A</v>
          </cell>
          <cell r="AA339" t="e">
            <v>#N/A</v>
          </cell>
          <cell r="AB339" t="e">
            <v>#N/A</v>
          </cell>
          <cell r="AC339" t="e">
            <v>#N/A</v>
          </cell>
          <cell r="AD339">
            <v>0</v>
          </cell>
          <cell r="AG339">
            <v>0</v>
          </cell>
          <cell r="AH339">
            <v>0</v>
          </cell>
          <cell r="AI339" t="e">
            <v>#N/A</v>
          </cell>
          <cell r="AL339" t="e">
            <v>#N/A</v>
          </cell>
          <cell r="AM339" t="e">
            <v>#N/A</v>
          </cell>
          <cell r="AN339" t="e">
            <v>#N/A</v>
          </cell>
          <cell r="AP339" t="e">
            <v>#N/A</v>
          </cell>
          <cell r="AQ339" t="e">
            <v>#N/A</v>
          </cell>
          <cell r="AR339" t="e">
            <v>#N/A</v>
          </cell>
        </row>
        <row r="340">
          <cell r="Q340" t="e">
            <v>#N/A</v>
          </cell>
          <cell r="T340" t="e">
            <v>#N/A</v>
          </cell>
          <cell r="V340" t="e">
            <v>#N/A</v>
          </cell>
          <cell r="W340" t="e">
            <v>#N/A</v>
          </cell>
          <cell r="Y340" t="e">
            <v>#N/A</v>
          </cell>
          <cell r="Z340" t="e">
            <v>#N/A</v>
          </cell>
          <cell r="AA340" t="e">
            <v>#N/A</v>
          </cell>
          <cell r="AB340" t="e">
            <v>#N/A</v>
          </cell>
          <cell r="AC340" t="e">
            <v>#N/A</v>
          </cell>
          <cell r="AD340">
            <v>0</v>
          </cell>
          <cell r="AG340">
            <v>0</v>
          </cell>
          <cell r="AH340">
            <v>0</v>
          </cell>
          <cell r="AI340" t="e">
            <v>#N/A</v>
          </cell>
          <cell r="AL340" t="e">
            <v>#N/A</v>
          </cell>
          <cell r="AM340" t="e">
            <v>#N/A</v>
          </cell>
          <cell r="AN340" t="e">
            <v>#N/A</v>
          </cell>
          <cell r="AP340" t="e">
            <v>#N/A</v>
          </cell>
          <cell r="AQ340" t="e">
            <v>#N/A</v>
          </cell>
          <cell r="AR340" t="e">
            <v>#N/A</v>
          </cell>
        </row>
        <row r="341">
          <cell r="Q341" t="e">
            <v>#N/A</v>
          </cell>
          <cell r="T341" t="e">
            <v>#N/A</v>
          </cell>
          <cell r="V341" t="e">
            <v>#N/A</v>
          </cell>
          <cell r="W341" t="e">
            <v>#N/A</v>
          </cell>
          <cell r="Y341" t="e">
            <v>#N/A</v>
          </cell>
          <cell r="Z341" t="e">
            <v>#N/A</v>
          </cell>
          <cell r="AA341" t="e">
            <v>#N/A</v>
          </cell>
          <cell r="AB341" t="e">
            <v>#N/A</v>
          </cell>
          <cell r="AC341" t="e">
            <v>#N/A</v>
          </cell>
          <cell r="AD341">
            <v>0</v>
          </cell>
          <cell r="AG341">
            <v>0</v>
          </cell>
          <cell r="AH341">
            <v>0</v>
          </cell>
          <cell r="AI341" t="e">
            <v>#N/A</v>
          </cell>
          <cell r="AL341" t="e">
            <v>#N/A</v>
          </cell>
          <cell r="AM341" t="e">
            <v>#N/A</v>
          </cell>
          <cell r="AN341" t="e">
            <v>#N/A</v>
          </cell>
          <cell r="AP341" t="e">
            <v>#N/A</v>
          </cell>
          <cell r="AQ341" t="e">
            <v>#N/A</v>
          </cell>
          <cell r="AR341" t="e">
            <v>#N/A</v>
          </cell>
        </row>
        <row r="342">
          <cell r="Q342" t="e">
            <v>#N/A</v>
          </cell>
          <cell r="T342" t="e">
            <v>#N/A</v>
          </cell>
          <cell r="V342" t="e">
            <v>#N/A</v>
          </cell>
          <cell r="W342" t="e">
            <v>#N/A</v>
          </cell>
          <cell r="Y342" t="e">
            <v>#N/A</v>
          </cell>
          <cell r="Z342" t="e">
            <v>#N/A</v>
          </cell>
          <cell r="AA342" t="e">
            <v>#N/A</v>
          </cell>
          <cell r="AB342" t="e">
            <v>#N/A</v>
          </cell>
          <cell r="AC342" t="e">
            <v>#N/A</v>
          </cell>
          <cell r="AD342">
            <v>0</v>
          </cell>
          <cell r="AG342">
            <v>0</v>
          </cell>
          <cell r="AH342">
            <v>0</v>
          </cell>
          <cell r="AI342" t="e">
            <v>#N/A</v>
          </cell>
          <cell r="AL342" t="e">
            <v>#N/A</v>
          </cell>
          <cell r="AM342" t="e">
            <v>#N/A</v>
          </cell>
          <cell r="AN342" t="e">
            <v>#N/A</v>
          </cell>
          <cell r="AP342" t="e">
            <v>#N/A</v>
          </cell>
          <cell r="AQ342" t="e">
            <v>#N/A</v>
          </cell>
          <cell r="AR342" t="e">
            <v>#N/A</v>
          </cell>
        </row>
        <row r="343">
          <cell r="Q343" t="e">
            <v>#N/A</v>
          </cell>
          <cell r="T343" t="e">
            <v>#N/A</v>
          </cell>
          <cell r="V343" t="e">
            <v>#N/A</v>
          </cell>
          <cell r="W343" t="e">
            <v>#N/A</v>
          </cell>
          <cell r="Y343" t="e">
            <v>#N/A</v>
          </cell>
          <cell r="Z343" t="e">
            <v>#N/A</v>
          </cell>
          <cell r="AA343" t="e">
            <v>#N/A</v>
          </cell>
          <cell r="AB343" t="e">
            <v>#N/A</v>
          </cell>
          <cell r="AC343" t="e">
            <v>#N/A</v>
          </cell>
          <cell r="AD343">
            <v>0</v>
          </cell>
          <cell r="AG343">
            <v>0</v>
          </cell>
          <cell r="AH343">
            <v>0</v>
          </cell>
          <cell r="AI343" t="e">
            <v>#N/A</v>
          </cell>
          <cell r="AL343" t="e">
            <v>#N/A</v>
          </cell>
          <cell r="AM343" t="e">
            <v>#N/A</v>
          </cell>
          <cell r="AN343" t="e">
            <v>#N/A</v>
          </cell>
          <cell r="AP343" t="e">
            <v>#N/A</v>
          </cell>
          <cell r="AQ343" t="e">
            <v>#N/A</v>
          </cell>
          <cell r="AR343" t="e">
            <v>#N/A</v>
          </cell>
        </row>
        <row r="344">
          <cell r="Q344" t="e">
            <v>#N/A</v>
          </cell>
          <cell r="T344" t="e">
            <v>#N/A</v>
          </cell>
          <cell r="V344" t="e">
            <v>#N/A</v>
          </cell>
          <cell r="W344" t="e">
            <v>#N/A</v>
          </cell>
          <cell r="Y344" t="e">
            <v>#N/A</v>
          </cell>
          <cell r="Z344" t="e">
            <v>#N/A</v>
          </cell>
          <cell r="AA344" t="e">
            <v>#N/A</v>
          </cell>
          <cell r="AB344" t="e">
            <v>#N/A</v>
          </cell>
          <cell r="AC344" t="e">
            <v>#N/A</v>
          </cell>
          <cell r="AD344">
            <v>0</v>
          </cell>
          <cell r="AG344">
            <v>0</v>
          </cell>
          <cell r="AH344">
            <v>0</v>
          </cell>
          <cell r="AI344" t="e">
            <v>#N/A</v>
          </cell>
          <cell r="AL344" t="e">
            <v>#N/A</v>
          </cell>
          <cell r="AM344" t="e">
            <v>#N/A</v>
          </cell>
          <cell r="AN344" t="e">
            <v>#N/A</v>
          </cell>
          <cell r="AP344" t="e">
            <v>#N/A</v>
          </cell>
          <cell r="AQ344" t="e">
            <v>#N/A</v>
          </cell>
          <cell r="AR344" t="e">
            <v>#N/A</v>
          </cell>
        </row>
        <row r="345">
          <cell r="Q345" t="e">
            <v>#N/A</v>
          </cell>
          <cell r="T345" t="e">
            <v>#N/A</v>
          </cell>
          <cell r="V345" t="e">
            <v>#N/A</v>
          </cell>
          <cell r="W345" t="e">
            <v>#N/A</v>
          </cell>
          <cell r="Y345" t="e">
            <v>#N/A</v>
          </cell>
          <cell r="Z345" t="e">
            <v>#N/A</v>
          </cell>
          <cell r="AA345" t="e">
            <v>#N/A</v>
          </cell>
          <cell r="AB345" t="e">
            <v>#N/A</v>
          </cell>
          <cell r="AC345" t="e">
            <v>#N/A</v>
          </cell>
          <cell r="AD345">
            <v>0</v>
          </cell>
          <cell r="AG345">
            <v>0</v>
          </cell>
          <cell r="AH345">
            <v>0</v>
          </cell>
          <cell r="AI345" t="e">
            <v>#N/A</v>
          </cell>
          <cell r="AL345" t="e">
            <v>#N/A</v>
          </cell>
          <cell r="AM345" t="e">
            <v>#N/A</v>
          </cell>
          <cell r="AN345" t="e">
            <v>#N/A</v>
          </cell>
          <cell r="AP345" t="e">
            <v>#N/A</v>
          </cell>
          <cell r="AQ345" t="e">
            <v>#N/A</v>
          </cell>
          <cell r="AR345" t="e">
            <v>#N/A</v>
          </cell>
        </row>
        <row r="346">
          <cell r="Q346" t="e">
            <v>#N/A</v>
          </cell>
          <cell r="T346" t="e">
            <v>#N/A</v>
          </cell>
          <cell r="V346" t="e">
            <v>#N/A</v>
          </cell>
          <cell r="W346" t="e">
            <v>#N/A</v>
          </cell>
          <cell r="Y346" t="e">
            <v>#N/A</v>
          </cell>
          <cell r="Z346" t="e">
            <v>#N/A</v>
          </cell>
          <cell r="AA346" t="e">
            <v>#N/A</v>
          </cell>
          <cell r="AB346" t="e">
            <v>#N/A</v>
          </cell>
          <cell r="AC346" t="e">
            <v>#N/A</v>
          </cell>
          <cell r="AD346">
            <v>0</v>
          </cell>
          <cell r="AG346">
            <v>0</v>
          </cell>
          <cell r="AH346">
            <v>0</v>
          </cell>
          <cell r="AI346" t="e">
            <v>#N/A</v>
          </cell>
          <cell r="AL346" t="e">
            <v>#N/A</v>
          </cell>
          <cell r="AM346" t="e">
            <v>#N/A</v>
          </cell>
          <cell r="AN346" t="e">
            <v>#N/A</v>
          </cell>
          <cell r="AP346" t="e">
            <v>#N/A</v>
          </cell>
          <cell r="AQ346" t="e">
            <v>#N/A</v>
          </cell>
          <cell r="AR346" t="e">
            <v>#N/A</v>
          </cell>
        </row>
        <row r="347">
          <cell r="Q347" t="e">
            <v>#N/A</v>
          </cell>
          <cell r="T347" t="e">
            <v>#N/A</v>
          </cell>
          <cell r="V347" t="e">
            <v>#N/A</v>
          </cell>
          <cell r="W347" t="e">
            <v>#N/A</v>
          </cell>
          <cell r="Y347" t="e">
            <v>#N/A</v>
          </cell>
          <cell r="Z347" t="e">
            <v>#N/A</v>
          </cell>
          <cell r="AA347" t="e">
            <v>#N/A</v>
          </cell>
          <cell r="AB347" t="e">
            <v>#N/A</v>
          </cell>
          <cell r="AC347" t="e">
            <v>#N/A</v>
          </cell>
          <cell r="AD347">
            <v>0</v>
          </cell>
          <cell r="AG347">
            <v>0</v>
          </cell>
          <cell r="AH347">
            <v>0</v>
          </cell>
          <cell r="AI347" t="e">
            <v>#N/A</v>
          </cell>
          <cell r="AL347" t="e">
            <v>#N/A</v>
          </cell>
          <cell r="AM347" t="e">
            <v>#N/A</v>
          </cell>
          <cell r="AN347" t="e">
            <v>#N/A</v>
          </cell>
          <cell r="AP347" t="e">
            <v>#N/A</v>
          </cell>
          <cell r="AQ347" t="e">
            <v>#N/A</v>
          </cell>
          <cell r="AR347" t="e">
            <v>#N/A</v>
          </cell>
        </row>
        <row r="348">
          <cell r="Q348" t="e">
            <v>#N/A</v>
          </cell>
          <cell r="T348" t="e">
            <v>#N/A</v>
          </cell>
          <cell r="V348" t="e">
            <v>#N/A</v>
          </cell>
          <cell r="W348" t="e">
            <v>#N/A</v>
          </cell>
          <cell r="Y348" t="e">
            <v>#N/A</v>
          </cell>
          <cell r="Z348" t="e">
            <v>#N/A</v>
          </cell>
          <cell r="AA348" t="e">
            <v>#N/A</v>
          </cell>
          <cell r="AB348" t="e">
            <v>#N/A</v>
          </cell>
          <cell r="AC348" t="e">
            <v>#N/A</v>
          </cell>
          <cell r="AD348">
            <v>0</v>
          </cell>
          <cell r="AG348">
            <v>0</v>
          </cell>
          <cell r="AH348">
            <v>0</v>
          </cell>
          <cell r="AI348" t="e">
            <v>#N/A</v>
          </cell>
          <cell r="AL348" t="e">
            <v>#N/A</v>
          </cell>
          <cell r="AM348" t="e">
            <v>#N/A</v>
          </cell>
          <cell r="AN348" t="e">
            <v>#N/A</v>
          </cell>
          <cell r="AP348" t="e">
            <v>#N/A</v>
          </cell>
          <cell r="AQ348" t="e">
            <v>#N/A</v>
          </cell>
          <cell r="AR348" t="e">
            <v>#N/A</v>
          </cell>
        </row>
        <row r="349">
          <cell r="Q349" t="e">
            <v>#N/A</v>
          </cell>
          <cell r="T349" t="e">
            <v>#N/A</v>
          </cell>
          <cell r="V349" t="e">
            <v>#N/A</v>
          </cell>
          <cell r="W349" t="e">
            <v>#N/A</v>
          </cell>
          <cell r="Y349" t="e">
            <v>#N/A</v>
          </cell>
          <cell r="Z349" t="e">
            <v>#N/A</v>
          </cell>
          <cell r="AA349" t="e">
            <v>#N/A</v>
          </cell>
          <cell r="AB349" t="e">
            <v>#N/A</v>
          </cell>
          <cell r="AC349" t="e">
            <v>#N/A</v>
          </cell>
          <cell r="AD349">
            <v>0</v>
          </cell>
          <cell r="AG349">
            <v>0</v>
          </cell>
          <cell r="AH349">
            <v>0</v>
          </cell>
          <cell r="AI349" t="e">
            <v>#N/A</v>
          </cell>
          <cell r="AL349" t="e">
            <v>#N/A</v>
          </cell>
          <cell r="AM349" t="e">
            <v>#N/A</v>
          </cell>
          <cell r="AN349" t="e">
            <v>#N/A</v>
          </cell>
          <cell r="AP349" t="e">
            <v>#N/A</v>
          </cell>
          <cell r="AQ349" t="e">
            <v>#N/A</v>
          </cell>
          <cell r="AR349" t="e">
            <v>#N/A</v>
          </cell>
        </row>
        <row r="350">
          <cell r="Q350" t="e">
            <v>#N/A</v>
          </cell>
          <cell r="T350" t="e">
            <v>#N/A</v>
          </cell>
          <cell r="V350" t="e">
            <v>#N/A</v>
          </cell>
          <cell r="W350" t="e">
            <v>#N/A</v>
          </cell>
          <cell r="Y350" t="e">
            <v>#N/A</v>
          </cell>
          <cell r="Z350" t="e">
            <v>#N/A</v>
          </cell>
          <cell r="AA350" t="e">
            <v>#N/A</v>
          </cell>
          <cell r="AB350" t="e">
            <v>#N/A</v>
          </cell>
          <cell r="AC350" t="e">
            <v>#N/A</v>
          </cell>
          <cell r="AD350">
            <v>0</v>
          </cell>
          <cell r="AG350">
            <v>0</v>
          </cell>
          <cell r="AH350">
            <v>0</v>
          </cell>
          <cell r="AI350" t="e">
            <v>#N/A</v>
          </cell>
          <cell r="AL350" t="e">
            <v>#N/A</v>
          </cell>
          <cell r="AM350" t="e">
            <v>#N/A</v>
          </cell>
          <cell r="AN350" t="e">
            <v>#N/A</v>
          </cell>
          <cell r="AP350" t="e">
            <v>#N/A</v>
          </cell>
          <cell r="AQ350" t="e">
            <v>#N/A</v>
          </cell>
          <cell r="AR350" t="e">
            <v>#N/A</v>
          </cell>
        </row>
        <row r="351">
          <cell r="Q351" t="e">
            <v>#N/A</v>
          </cell>
          <cell r="T351" t="e">
            <v>#N/A</v>
          </cell>
          <cell r="V351" t="e">
            <v>#N/A</v>
          </cell>
          <cell r="W351" t="e">
            <v>#N/A</v>
          </cell>
          <cell r="Y351" t="e">
            <v>#N/A</v>
          </cell>
          <cell r="Z351" t="e">
            <v>#N/A</v>
          </cell>
          <cell r="AA351" t="e">
            <v>#N/A</v>
          </cell>
          <cell r="AB351" t="e">
            <v>#N/A</v>
          </cell>
          <cell r="AC351" t="e">
            <v>#N/A</v>
          </cell>
          <cell r="AD351">
            <v>0</v>
          </cell>
          <cell r="AG351">
            <v>0</v>
          </cell>
          <cell r="AH351">
            <v>0</v>
          </cell>
          <cell r="AI351" t="e">
            <v>#N/A</v>
          </cell>
          <cell r="AL351" t="e">
            <v>#N/A</v>
          </cell>
          <cell r="AM351" t="e">
            <v>#N/A</v>
          </cell>
          <cell r="AN351" t="e">
            <v>#N/A</v>
          </cell>
          <cell r="AP351" t="e">
            <v>#N/A</v>
          </cell>
          <cell r="AQ351" t="e">
            <v>#N/A</v>
          </cell>
          <cell r="AR351" t="e">
            <v>#N/A</v>
          </cell>
        </row>
        <row r="352">
          <cell r="Q352" t="e">
            <v>#N/A</v>
          </cell>
          <cell r="T352" t="e">
            <v>#N/A</v>
          </cell>
          <cell r="V352" t="e">
            <v>#N/A</v>
          </cell>
          <cell r="W352" t="e">
            <v>#N/A</v>
          </cell>
          <cell r="Y352" t="e">
            <v>#N/A</v>
          </cell>
          <cell r="Z352" t="e">
            <v>#N/A</v>
          </cell>
          <cell r="AA352" t="e">
            <v>#N/A</v>
          </cell>
          <cell r="AB352" t="e">
            <v>#N/A</v>
          </cell>
          <cell r="AC352" t="e">
            <v>#N/A</v>
          </cell>
          <cell r="AD352">
            <v>0</v>
          </cell>
          <cell r="AG352">
            <v>0</v>
          </cell>
          <cell r="AH352">
            <v>0</v>
          </cell>
          <cell r="AI352" t="e">
            <v>#N/A</v>
          </cell>
          <cell r="AL352" t="e">
            <v>#N/A</v>
          </cell>
          <cell r="AM352" t="e">
            <v>#N/A</v>
          </cell>
          <cell r="AN352" t="e">
            <v>#N/A</v>
          </cell>
          <cell r="AP352" t="e">
            <v>#N/A</v>
          </cell>
          <cell r="AQ352" t="e">
            <v>#N/A</v>
          </cell>
          <cell r="AR352" t="e">
            <v>#N/A</v>
          </cell>
        </row>
        <row r="353">
          <cell r="Q353" t="e">
            <v>#N/A</v>
          </cell>
          <cell r="T353" t="e">
            <v>#N/A</v>
          </cell>
          <cell r="V353" t="e">
            <v>#N/A</v>
          </cell>
          <cell r="W353" t="e">
            <v>#N/A</v>
          </cell>
          <cell r="Y353" t="e">
            <v>#N/A</v>
          </cell>
          <cell r="Z353" t="e">
            <v>#N/A</v>
          </cell>
          <cell r="AA353" t="e">
            <v>#N/A</v>
          </cell>
          <cell r="AB353" t="e">
            <v>#N/A</v>
          </cell>
          <cell r="AC353" t="e">
            <v>#N/A</v>
          </cell>
          <cell r="AD353">
            <v>0</v>
          </cell>
          <cell r="AG353">
            <v>0</v>
          </cell>
          <cell r="AH353">
            <v>0</v>
          </cell>
          <cell r="AI353" t="e">
            <v>#N/A</v>
          </cell>
          <cell r="AL353" t="e">
            <v>#N/A</v>
          </cell>
          <cell r="AM353" t="e">
            <v>#N/A</v>
          </cell>
          <cell r="AN353" t="e">
            <v>#N/A</v>
          </cell>
          <cell r="AP353" t="e">
            <v>#N/A</v>
          </cell>
          <cell r="AQ353" t="e">
            <v>#N/A</v>
          </cell>
          <cell r="AR353" t="e">
            <v>#N/A</v>
          </cell>
        </row>
        <row r="354">
          <cell r="Q354" t="e">
            <v>#N/A</v>
          </cell>
          <cell r="T354" t="e">
            <v>#N/A</v>
          </cell>
          <cell r="V354" t="e">
            <v>#N/A</v>
          </cell>
          <cell r="W354" t="e">
            <v>#N/A</v>
          </cell>
          <cell r="Y354" t="e">
            <v>#N/A</v>
          </cell>
          <cell r="Z354" t="e">
            <v>#N/A</v>
          </cell>
          <cell r="AA354" t="e">
            <v>#N/A</v>
          </cell>
          <cell r="AB354" t="e">
            <v>#N/A</v>
          </cell>
          <cell r="AC354" t="e">
            <v>#N/A</v>
          </cell>
          <cell r="AD354">
            <v>0</v>
          </cell>
          <cell r="AG354">
            <v>0</v>
          </cell>
          <cell r="AH354">
            <v>0</v>
          </cell>
          <cell r="AI354" t="e">
            <v>#N/A</v>
          </cell>
          <cell r="AL354" t="e">
            <v>#N/A</v>
          </cell>
          <cell r="AM354" t="e">
            <v>#N/A</v>
          </cell>
          <cell r="AN354" t="e">
            <v>#N/A</v>
          </cell>
          <cell r="AP354" t="e">
            <v>#N/A</v>
          </cell>
          <cell r="AQ354" t="e">
            <v>#N/A</v>
          </cell>
          <cell r="AR354" t="e">
            <v>#N/A</v>
          </cell>
        </row>
        <row r="355">
          <cell r="Q355" t="e">
            <v>#N/A</v>
          </cell>
          <cell r="T355" t="e">
            <v>#N/A</v>
          </cell>
          <cell r="V355" t="e">
            <v>#N/A</v>
          </cell>
          <cell r="W355" t="e">
            <v>#N/A</v>
          </cell>
          <cell r="Y355" t="e">
            <v>#N/A</v>
          </cell>
          <cell r="Z355" t="e">
            <v>#N/A</v>
          </cell>
          <cell r="AA355" t="e">
            <v>#N/A</v>
          </cell>
          <cell r="AB355" t="e">
            <v>#N/A</v>
          </cell>
          <cell r="AC355" t="e">
            <v>#N/A</v>
          </cell>
          <cell r="AD355">
            <v>0</v>
          </cell>
          <cell r="AG355">
            <v>0</v>
          </cell>
          <cell r="AH355">
            <v>0</v>
          </cell>
          <cell r="AI355" t="e">
            <v>#N/A</v>
          </cell>
          <cell r="AL355" t="e">
            <v>#N/A</v>
          </cell>
          <cell r="AM355" t="e">
            <v>#N/A</v>
          </cell>
          <cell r="AN355" t="e">
            <v>#N/A</v>
          </cell>
          <cell r="AP355" t="e">
            <v>#N/A</v>
          </cell>
          <cell r="AQ355" t="e">
            <v>#N/A</v>
          </cell>
          <cell r="AR355" t="e">
            <v>#N/A</v>
          </cell>
        </row>
        <row r="356">
          <cell r="Q356" t="e">
            <v>#N/A</v>
          </cell>
          <cell r="T356" t="e">
            <v>#N/A</v>
          </cell>
          <cell r="V356" t="e">
            <v>#N/A</v>
          </cell>
          <cell r="W356" t="e">
            <v>#N/A</v>
          </cell>
          <cell r="Y356" t="e">
            <v>#N/A</v>
          </cell>
          <cell r="Z356" t="e">
            <v>#N/A</v>
          </cell>
          <cell r="AA356" t="e">
            <v>#N/A</v>
          </cell>
          <cell r="AB356" t="e">
            <v>#N/A</v>
          </cell>
          <cell r="AC356" t="e">
            <v>#N/A</v>
          </cell>
          <cell r="AD356">
            <v>0</v>
          </cell>
          <cell r="AG356">
            <v>0</v>
          </cell>
          <cell r="AH356">
            <v>0</v>
          </cell>
          <cell r="AI356" t="e">
            <v>#N/A</v>
          </cell>
          <cell r="AL356" t="e">
            <v>#N/A</v>
          </cell>
          <cell r="AM356" t="e">
            <v>#N/A</v>
          </cell>
          <cell r="AN356" t="e">
            <v>#N/A</v>
          </cell>
          <cell r="AP356" t="e">
            <v>#N/A</v>
          </cell>
          <cell r="AQ356" t="e">
            <v>#N/A</v>
          </cell>
          <cell r="AR356" t="e">
            <v>#N/A</v>
          </cell>
        </row>
        <row r="357">
          <cell r="Q357" t="e">
            <v>#N/A</v>
          </cell>
          <cell r="T357" t="e">
            <v>#N/A</v>
          </cell>
          <cell r="V357" t="e">
            <v>#N/A</v>
          </cell>
          <cell r="W357" t="e">
            <v>#N/A</v>
          </cell>
          <cell r="Y357" t="e">
            <v>#N/A</v>
          </cell>
          <cell r="Z357" t="e">
            <v>#N/A</v>
          </cell>
          <cell r="AA357" t="e">
            <v>#N/A</v>
          </cell>
          <cell r="AB357" t="e">
            <v>#N/A</v>
          </cell>
          <cell r="AC357" t="e">
            <v>#N/A</v>
          </cell>
          <cell r="AD357">
            <v>0</v>
          </cell>
          <cell r="AG357">
            <v>0</v>
          </cell>
          <cell r="AH357">
            <v>0</v>
          </cell>
          <cell r="AI357" t="e">
            <v>#N/A</v>
          </cell>
          <cell r="AL357" t="e">
            <v>#N/A</v>
          </cell>
          <cell r="AM357" t="e">
            <v>#N/A</v>
          </cell>
          <cell r="AN357" t="e">
            <v>#N/A</v>
          </cell>
          <cell r="AP357" t="e">
            <v>#N/A</v>
          </cell>
          <cell r="AQ357" t="e">
            <v>#N/A</v>
          </cell>
          <cell r="AR357" t="e">
            <v>#N/A</v>
          </cell>
        </row>
        <row r="358">
          <cell r="Q358" t="e">
            <v>#N/A</v>
          </cell>
          <cell r="T358" t="e">
            <v>#N/A</v>
          </cell>
          <cell r="V358" t="e">
            <v>#N/A</v>
          </cell>
          <cell r="W358" t="e">
            <v>#N/A</v>
          </cell>
          <cell r="Y358" t="e">
            <v>#N/A</v>
          </cell>
          <cell r="Z358" t="e">
            <v>#N/A</v>
          </cell>
          <cell r="AA358" t="e">
            <v>#N/A</v>
          </cell>
          <cell r="AB358" t="e">
            <v>#N/A</v>
          </cell>
          <cell r="AC358" t="e">
            <v>#N/A</v>
          </cell>
          <cell r="AD358">
            <v>0</v>
          </cell>
          <cell r="AG358">
            <v>0</v>
          </cell>
          <cell r="AH358">
            <v>0</v>
          </cell>
          <cell r="AI358" t="e">
            <v>#N/A</v>
          </cell>
          <cell r="AL358" t="e">
            <v>#N/A</v>
          </cell>
          <cell r="AM358" t="e">
            <v>#N/A</v>
          </cell>
          <cell r="AN358" t="e">
            <v>#N/A</v>
          </cell>
          <cell r="AP358" t="e">
            <v>#N/A</v>
          </cell>
          <cell r="AQ358" t="e">
            <v>#N/A</v>
          </cell>
          <cell r="AR358" t="e">
            <v>#N/A</v>
          </cell>
        </row>
        <row r="359">
          <cell r="Q359" t="e">
            <v>#N/A</v>
          </cell>
          <cell r="T359" t="e">
            <v>#N/A</v>
          </cell>
          <cell r="V359" t="e">
            <v>#N/A</v>
          </cell>
          <cell r="W359" t="e">
            <v>#N/A</v>
          </cell>
          <cell r="Y359" t="e">
            <v>#N/A</v>
          </cell>
          <cell r="Z359" t="e">
            <v>#N/A</v>
          </cell>
          <cell r="AA359" t="e">
            <v>#N/A</v>
          </cell>
          <cell r="AB359" t="e">
            <v>#N/A</v>
          </cell>
          <cell r="AC359" t="e">
            <v>#N/A</v>
          </cell>
          <cell r="AD359">
            <v>0</v>
          </cell>
          <cell r="AG359">
            <v>0</v>
          </cell>
          <cell r="AH359">
            <v>0</v>
          </cell>
          <cell r="AI359" t="e">
            <v>#N/A</v>
          </cell>
          <cell r="AL359" t="e">
            <v>#N/A</v>
          </cell>
          <cell r="AM359" t="e">
            <v>#N/A</v>
          </cell>
          <cell r="AN359" t="e">
            <v>#N/A</v>
          </cell>
          <cell r="AP359" t="e">
            <v>#N/A</v>
          </cell>
          <cell r="AQ359" t="e">
            <v>#N/A</v>
          </cell>
          <cell r="AR359" t="e">
            <v>#N/A</v>
          </cell>
        </row>
        <row r="360">
          <cell r="Q360" t="e">
            <v>#N/A</v>
          </cell>
          <cell r="T360" t="e">
            <v>#N/A</v>
          </cell>
          <cell r="V360" t="e">
            <v>#N/A</v>
          </cell>
          <cell r="W360" t="e">
            <v>#N/A</v>
          </cell>
          <cell r="Y360" t="e">
            <v>#N/A</v>
          </cell>
          <cell r="Z360" t="e">
            <v>#N/A</v>
          </cell>
          <cell r="AA360" t="e">
            <v>#N/A</v>
          </cell>
          <cell r="AB360" t="e">
            <v>#N/A</v>
          </cell>
          <cell r="AC360" t="e">
            <v>#N/A</v>
          </cell>
          <cell r="AD360">
            <v>0</v>
          </cell>
          <cell r="AG360">
            <v>0</v>
          </cell>
          <cell r="AH360">
            <v>0</v>
          </cell>
          <cell r="AI360" t="e">
            <v>#N/A</v>
          </cell>
          <cell r="AL360" t="e">
            <v>#N/A</v>
          </cell>
          <cell r="AM360" t="e">
            <v>#N/A</v>
          </cell>
          <cell r="AN360" t="e">
            <v>#N/A</v>
          </cell>
          <cell r="AP360" t="e">
            <v>#N/A</v>
          </cell>
          <cell r="AQ360" t="e">
            <v>#N/A</v>
          </cell>
          <cell r="AR360" t="e">
            <v>#N/A</v>
          </cell>
        </row>
        <row r="361">
          <cell r="Q361" t="e">
            <v>#N/A</v>
          </cell>
          <cell r="T361" t="e">
            <v>#N/A</v>
          </cell>
          <cell r="V361" t="e">
            <v>#N/A</v>
          </cell>
          <cell r="W361" t="e">
            <v>#N/A</v>
          </cell>
          <cell r="Y361" t="e">
            <v>#N/A</v>
          </cell>
          <cell r="Z361" t="e">
            <v>#N/A</v>
          </cell>
          <cell r="AA361" t="e">
            <v>#N/A</v>
          </cell>
          <cell r="AB361" t="e">
            <v>#N/A</v>
          </cell>
          <cell r="AC361" t="e">
            <v>#N/A</v>
          </cell>
          <cell r="AD361">
            <v>0</v>
          </cell>
          <cell r="AG361">
            <v>0</v>
          </cell>
          <cell r="AH361">
            <v>0</v>
          </cell>
          <cell r="AI361" t="e">
            <v>#N/A</v>
          </cell>
          <cell r="AL361" t="e">
            <v>#N/A</v>
          </cell>
          <cell r="AM361" t="e">
            <v>#N/A</v>
          </cell>
          <cell r="AN361" t="e">
            <v>#N/A</v>
          </cell>
          <cell r="AP361" t="e">
            <v>#N/A</v>
          </cell>
          <cell r="AQ361" t="e">
            <v>#N/A</v>
          </cell>
          <cell r="AR361" t="e">
            <v>#N/A</v>
          </cell>
        </row>
        <row r="362">
          <cell r="Q362" t="e">
            <v>#N/A</v>
          </cell>
          <cell r="T362" t="e">
            <v>#N/A</v>
          </cell>
          <cell r="V362" t="e">
            <v>#N/A</v>
          </cell>
          <cell r="W362" t="e">
            <v>#N/A</v>
          </cell>
          <cell r="Y362" t="e">
            <v>#N/A</v>
          </cell>
          <cell r="Z362" t="e">
            <v>#N/A</v>
          </cell>
          <cell r="AA362" t="e">
            <v>#N/A</v>
          </cell>
          <cell r="AB362" t="e">
            <v>#N/A</v>
          </cell>
          <cell r="AC362" t="e">
            <v>#N/A</v>
          </cell>
          <cell r="AD362">
            <v>0</v>
          </cell>
          <cell r="AG362">
            <v>0</v>
          </cell>
          <cell r="AH362">
            <v>0</v>
          </cell>
          <cell r="AI362" t="e">
            <v>#N/A</v>
          </cell>
          <cell r="AL362" t="e">
            <v>#N/A</v>
          </cell>
          <cell r="AM362" t="e">
            <v>#N/A</v>
          </cell>
          <cell r="AN362" t="e">
            <v>#N/A</v>
          </cell>
          <cell r="AP362" t="e">
            <v>#N/A</v>
          </cell>
          <cell r="AQ362" t="e">
            <v>#N/A</v>
          </cell>
          <cell r="AR362" t="e">
            <v>#N/A</v>
          </cell>
        </row>
        <row r="363">
          <cell r="Q363" t="e">
            <v>#N/A</v>
          </cell>
          <cell r="T363" t="e">
            <v>#N/A</v>
          </cell>
          <cell r="V363" t="e">
            <v>#N/A</v>
          </cell>
          <cell r="W363" t="e">
            <v>#N/A</v>
          </cell>
          <cell r="Y363" t="e">
            <v>#N/A</v>
          </cell>
          <cell r="Z363" t="e">
            <v>#N/A</v>
          </cell>
          <cell r="AA363" t="e">
            <v>#N/A</v>
          </cell>
          <cell r="AB363" t="e">
            <v>#N/A</v>
          </cell>
          <cell r="AC363" t="e">
            <v>#N/A</v>
          </cell>
          <cell r="AD363">
            <v>0</v>
          </cell>
          <cell r="AG363">
            <v>0</v>
          </cell>
          <cell r="AH363">
            <v>0</v>
          </cell>
          <cell r="AI363" t="e">
            <v>#N/A</v>
          </cell>
          <cell r="AL363" t="e">
            <v>#N/A</v>
          </cell>
          <cell r="AM363" t="e">
            <v>#N/A</v>
          </cell>
          <cell r="AN363" t="e">
            <v>#N/A</v>
          </cell>
          <cell r="AP363" t="e">
            <v>#N/A</v>
          </cell>
          <cell r="AQ363" t="e">
            <v>#N/A</v>
          </cell>
          <cell r="AR363" t="e">
            <v>#N/A</v>
          </cell>
        </row>
        <row r="364">
          <cell r="Q364" t="e">
            <v>#N/A</v>
          </cell>
          <cell r="T364" t="e">
            <v>#N/A</v>
          </cell>
          <cell r="V364" t="e">
            <v>#N/A</v>
          </cell>
          <cell r="W364" t="e">
            <v>#N/A</v>
          </cell>
          <cell r="Y364" t="e">
            <v>#N/A</v>
          </cell>
          <cell r="Z364" t="e">
            <v>#N/A</v>
          </cell>
          <cell r="AA364" t="e">
            <v>#N/A</v>
          </cell>
          <cell r="AB364" t="e">
            <v>#N/A</v>
          </cell>
          <cell r="AC364" t="e">
            <v>#N/A</v>
          </cell>
          <cell r="AD364">
            <v>0</v>
          </cell>
          <cell r="AG364">
            <v>0</v>
          </cell>
          <cell r="AH364">
            <v>0</v>
          </cell>
          <cell r="AI364" t="e">
            <v>#N/A</v>
          </cell>
          <cell r="AL364" t="e">
            <v>#N/A</v>
          </cell>
          <cell r="AM364" t="e">
            <v>#N/A</v>
          </cell>
          <cell r="AN364" t="e">
            <v>#N/A</v>
          </cell>
          <cell r="AP364" t="e">
            <v>#N/A</v>
          </cell>
          <cell r="AQ364" t="e">
            <v>#N/A</v>
          </cell>
          <cell r="AR364" t="e">
            <v>#N/A</v>
          </cell>
        </row>
        <row r="365">
          <cell r="Q365" t="e">
            <v>#N/A</v>
          </cell>
          <cell r="T365" t="e">
            <v>#N/A</v>
          </cell>
          <cell r="V365" t="e">
            <v>#N/A</v>
          </cell>
          <cell r="W365" t="e">
            <v>#N/A</v>
          </cell>
          <cell r="Y365" t="e">
            <v>#N/A</v>
          </cell>
          <cell r="Z365" t="e">
            <v>#N/A</v>
          </cell>
          <cell r="AA365" t="e">
            <v>#N/A</v>
          </cell>
          <cell r="AB365" t="e">
            <v>#N/A</v>
          </cell>
          <cell r="AC365" t="e">
            <v>#N/A</v>
          </cell>
          <cell r="AD365">
            <v>0</v>
          </cell>
          <cell r="AG365">
            <v>0</v>
          </cell>
          <cell r="AH365">
            <v>0</v>
          </cell>
          <cell r="AI365" t="e">
            <v>#N/A</v>
          </cell>
          <cell r="AL365" t="e">
            <v>#N/A</v>
          </cell>
          <cell r="AM365" t="e">
            <v>#N/A</v>
          </cell>
          <cell r="AN365" t="e">
            <v>#N/A</v>
          </cell>
          <cell r="AP365" t="e">
            <v>#N/A</v>
          </cell>
          <cell r="AQ365" t="e">
            <v>#N/A</v>
          </cell>
          <cell r="AR365" t="e">
            <v>#N/A</v>
          </cell>
        </row>
        <row r="366">
          <cell r="Q366" t="e">
            <v>#N/A</v>
          </cell>
          <cell r="T366" t="e">
            <v>#N/A</v>
          </cell>
          <cell r="V366" t="e">
            <v>#N/A</v>
          </cell>
          <cell r="W366" t="e">
            <v>#N/A</v>
          </cell>
          <cell r="Y366" t="e">
            <v>#N/A</v>
          </cell>
          <cell r="Z366" t="e">
            <v>#N/A</v>
          </cell>
          <cell r="AA366" t="e">
            <v>#N/A</v>
          </cell>
          <cell r="AB366" t="e">
            <v>#N/A</v>
          </cell>
          <cell r="AC366" t="e">
            <v>#N/A</v>
          </cell>
          <cell r="AD366">
            <v>0</v>
          </cell>
          <cell r="AG366">
            <v>0</v>
          </cell>
          <cell r="AH366">
            <v>0</v>
          </cell>
          <cell r="AI366" t="e">
            <v>#N/A</v>
          </cell>
          <cell r="AL366" t="e">
            <v>#N/A</v>
          </cell>
          <cell r="AM366" t="e">
            <v>#N/A</v>
          </cell>
          <cell r="AN366" t="e">
            <v>#N/A</v>
          </cell>
          <cell r="AP366" t="e">
            <v>#N/A</v>
          </cell>
          <cell r="AQ366" t="e">
            <v>#N/A</v>
          </cell>
          <cell r="AR366" t="e">
            <v>#N/A</v>
          </cell>
        </row>
        <row r="367">
          <cell r="Q367" t="e">
            <v>#N/A</v>
          </cell>
          <cell r="T367" t="e">
            <v>#N/A</v>
          </cell>
          <cell r="V367" t="e">
            <v>#N/A</v>
          </cell>
          <cell r="W367" t="e">
            <v>#N/A</v>
          </cell>
          <cell r="Y367" t="e">
            <v>#N/A</v>
          </cell>
          <cell r="Z367" t="e">
            <v>#N/A</v>
          </cell>
          <cell r="AA367" t="e">
            <v>#N/A</v>
          </cell>
          <cell r="AB367" t="e">
            <v>#N/A</v>
          </cell>
          <cell r="AC367" t="e">
            <v>#N/A</v>
          </cell>
          <cell r="AD367">
            <v>0</v>
          </cell>
          <cell r="AG367">
            <v>0</v>
          </cell>
          <cell r="AH367">
            <v>0</v>
          </cell>
          <cell r="AI367" t="e">
            <v>#N/A</v>
          </cell>
          <cell r="AL367" t="e">
            <v>#N/A</v>
          </cell>
          <cell r="AM367" t="e">
            <v>#N/A</v>
          </cell>
          <cell r="AN367" t="e">
            <v>#N/A</v>
          </cell>
          <cell r="AP367" t="e">
            <v>#N/A</v>
          </cell>
          <cell r="AQ367" t="e">
            <v>#N/A</v>
          </cell>
          <cell r="AR367" t="e">
            <v>#N/A</v>
          </cell>
        </row>
        <row r="368">
          <cell r="Q368" t="e">
            <v>#N/A</v>
          </cell>
          <cell r="T368" t="e">
            <v>#N/A</v>
          </cell>
          <cell r="V368" t="e">
            <v>#N/A</v>
          </cell>
          <cell r="W368" t="e">
            <v>#N/A</v>
          </cell>
          <cell r="Y368" t="e">
            <v>#N/A</v>
          </cell>
          <cell r="Z368" t="e">
            <v>#N/A</v>
          </cell>
          <cell r="AA368" t="e">
            <v>#N/A</v>
          </cell>
          <cell r="AB368" t="e">
            <v>#N/A</v>
          </cell>
          <cell r="AC368" t="e">
            <v>#N/A</v>
          </cell>
          <cell r="AD368">
            <v>0</v>
          </cell>
          <cell r="AG368">
            <v>0</v>
          </cell>
          <cell r="AH368">
            <v>0</v>
          </cell>
          <cell r="AI368" t="e">
            <v>#N/A</v>
          </cell>
          <cell r="AL368" t="e">
            <v>#N/A</v>
          </cell>
          <cell r="AM368" t="e">
            <v>#N/A</v>
          </cell>
          <cell r="AN368" t="e">
            <v>#N/A</v>
          </cell>
          <cell r="AP368" t="e">
            <v>#N/A</v>
          </cell>
          <cell r="AQ368" t="e">
            <v>#N/A</v>
          </cell>
          <cell r="AR368" t="e">
            <v>#N/A</v>
          </cell>
        </row>
        <row r="369">
          <cell r="Q369" t="e">
            <v>#N/A</v>
          </cell>
          <cell r="T369" t="e">
            <v>#N/A</v>
          </cell>
          <cell r="V369" t="e">
            <v>#N/A</v>
          </cell>
          <cell r="W369" t="e">
            <v>#N/A</v>
          </cell>
          <cell r="Y369" t="e">
            <v>#N/A</v>
          </cell>
          <cell r="Z369" t="e">
            <v>#N/A</v>
          </cell>
          <cell r="AA369" t="e">
            <v>#N/A</v>
          </cell>
          <cell r="AB369" t="e">
            <v>#N/A</v>
          </cell>
          <cell r="AC369" t="e">
            <v>#N/A</v>
          </cell>
          <cell r="AD369">
            <v>0</v>
          </cell>
          <cell r="AG369">
            <v>0</v>
          </cell>
          <cell r="AH369">
            <v>0</v>
          </cell>
          <cell r="AI369" t="e">
            <v>#N/A</v>
          </cell>
          <cell r="AL369" t="e">
            <v>#N/A</v>
          </cell>
          <cell r="AM369" t="e">
            <v>#N/A</v>
          </cell>
          <cell r="AN369" t="e">
            <v>#N/A</v>
          </cell>
          <cell r="AP369" t="e">
            <v>#N/A</v>
          </cell>
          <cell r="AQ369" t="e">
            <v>#N/A</v>
          </cell>
          <cell r="AR369" t="e">
            <v>#N/A</v>
          </cell>
        </row>
        <row r="370">
          <cell r="Q370" t="e">
            <v>#N/A</v>
          </cell>
          <cell r="T370" t="e">
            <v>#N/A</v>
          </cell>
          <cell r="V370" t="e">
            <v>#N/A</v>
          </cell>
          <cell r="W370" t="e">
            <v>#N/A</v>
          </cell>
          <cell r="Y370" t="e">
            <v>#N/A</v>
          </cell>
          <cell r="Z370" t="e">
            <v>#N/A</v>
          </cell>
          <cell r="AA370" t="e">
            <v>#N/A</v>
          </cell>
          <cell r="AB370" t="e">
            <v>#N/A</v>
          </cell>
          <cell r="AC370" t="e">
            <v>#N/A</v>
          </cell>
          <cell r="AD370">
            <v>0</v>
          </cell>
          <cell r="AG370">
            <v>0</v>
          </cell>
          <cell r="AH370">
            <v>0</v>
          </cell>
          <cell r="AI370" t="e">
            <v>#N/A</v>
          </cell>
          <cell r="AL370" t="e">
            <v>#N/A</v>
          </cell>
          <cell r="AM370" t="e">
            <v>#N/A</v>
          </cell>
          <cell r="AN370" t="e">
            <v>#N/A</v>
          </cell>
          <cell r="AP370" t="e">
            <v>#N/A</v>
          </cell>
          <cell r="AQ370" t="e">
            <v>#N/A</v>
          </cell>
          <cell r="AR370" t="e">
            <v>#N/A</v>
          </cell>
        </row>
        <row r="371">
          <cell r="Q371" t="e">
            <v>#N/A</v>
          </cell>
          <cell r="T371" t="e">
            <v>#N/A</v>
          </cell>
          <cell r="V371" t="e">
            <v>#N/A</v>
          </cell>
          <cell r="W371" t="e">
            <v>#N/A</v>
          </cell>
          <cell r="Y371" t="e">
            <v>#N/A</v>
          </cell>
          <cell r="Z371" t="e">
            <v>#N/A</v>
          </cell>
          <cell r="AA371" t="e">
            <v>#N/A</v>
          </cell>
          <cell r="AB371" t="e">
            <v>#N/A</v>
          </cell>
          <cell r="AC371" t="e">
            <v>#N/A</v>
          </cell>
          <cell r="AD371">
            <v>0</v>
          </cell>
          <cell r="AG371">
            <v>0</v>
          </cell>
          <cell r="AH371">
            <v>0</v>
          </cell>
          <cell r="AI371" t="e">
            <v>#N/A</v>
          </cell>
          <cell r="AL371" t="e">
            <v>#N/A</v>
          </cell>
          <cell r="AM371" t="e">
            <v>#N/A</v>
          </cell>
          <cell r="AN371" t="e">
            <v>#N/A</v>
          </cell>
          <cell r="AP371" t="e">
            <v>#N/A</v>
          </cell>
          <cell r="AQ371" t="e">
            <v>#N/A</v>
          </cell>
          <cell r="AR371" t="e">
            <v>#N/A</v>
          </cell>
        </row>
        <row r="372">
          <cell r="Q372" t="e">
            <v>#N/A</v>
          </cell>
          <cell r="T372" t="e">
            <v>#N/A</v>
          </cell>
          <cell r="V372" t="e">
            <v>#N/A</v>
          </cell>
          <cell r="W372" t="e">
            <v>#N/A</v>
          </cell>
          <cell r="Y372" t="e">
            <v>#N/A</v>
          </cell>
          <cell r="Z372" t="e">
            <v>#N/A</v>
          </cell>
          <cell r="AA372" t="e">
            <v>#N/A</v>
          </cell>
          <cell r="AB372" t="e">
            <v>#N/A</v>
          </cell>
          <cell r="AC372" t="e">
            <v>#N/A</v>
          </cell>
          <cell r="AD372">
            <v>0</v>
          </cell>
          <cell r="AG372">
            <v>0</v>
          </cell>
          <cell r="AH372">
            <v>0</v>
          </cell>
          <cell r="AI372" t="e">
            <v>#N/A</v>
          </cell>
          <cell r="AL372" t="e">
            <v>#N/A</v>
          </cell>
          <cell r="AM372" t="e">
            <v>#N/A</v>
          </cell>
          <cell r="AN372" t="e">
            <v>#N/A</v>
          </cell>
          <cell r="AP372" t="e">
            <v>#N/A</v>
          </cell>
          <cell r="AQ372" t="e">
            <v>#N/A</v>
          </cell>
          <cell r="AR372" t="e">
            <v>#N/A</v>
          </cell>
        </row>
        <row r="373">
          <cell r="Q373" t="e">
            <v>#N/A</v>
          </cell>
          <cell r="T373" t="e">
            <v>#N/A</v>
          </cell>
          <cell r="V373" t="e">
            <v>#N/A</v>
          </cell>
          <cell r="W373" t="e">
            <v>#N/A</v>
          </cell>
          <cell r="Y373" t="e">
            <v>#N/A</v>
          </cell>
          <cell r="Z373" t="e">
            <v>#N/A</v>
          </cell>
          <cell r="AA373" t="e">
            <v>#N/A</v>
          </cell>
          <cell r="AB373" t="e">
            <v>#N/A</v>
          </cell>
          <cell r="AC373" t="e">
            <v>#N/A</v>
          </cell>
          <cell r="AD373">
            <v>0</v>
          </cell>
          <cell r="AG373">
            <v>0</v>
          </cell>
          <cell r="AH373">
            <v>0</v>
          </cell>
          <cell r="AI373" t="e">
            <v>#N/A</v>
          </cell>
          <cell r="AL373" t="e">
            <v>#N/A</v>
          </cell>
          <cell r="AM373" t="e">
            <v>#N/A</v>
          </cell>
          <cell r="AN373" t="e">
            <v>#N/A</v>
          </cell>
          <cell r="AP373" t="e">
            <v>#N/A</v>
          </cell>
          <cell r="AQ373" t="e">
            <v>#N/A</v>
          </cell>
          <cell r="AR373" t="e">
            <v>#N/A</v>
          </cell>
        </row>
        <row r="374">
          <cell r="Q374" t="e">
            <v>#N/A</v>
          </cell>
          <cell r="T374" t="e">
            <v>#N/A</v>
          </cell>
          <cell r="V374" t="e">
            <v>#N/A</v>
          </cell>
          <cell r="W374" t="e">
            <v>#N/A</v>
          </cell>
          <cell r="Y374" t="e">
            <v>#N/A</v>
          </cell>
          <cell r="Z374" t="e">
            <v>#N/A</v>
          </cell>
          <cell r="AA374" t="e">
            <v>#N/A</v>
          </cell>
          <cell r="AB374" t="e">
            <v>#N/A</v>
          </cell>
          <cell r="AC374" t="e">
            <v>#N/A</v>
          </cell>
          <cell r="AD374">
            <v>0</v>
          </cell>
          <cell r="AG374">
            <v>0</v>
          </cell>
          <cell r="AH374">
            <v>0</v>
          </cell>
          <cell r="AI374" t="e">
            <v>#N/A</v>
          </cell>
          <cell r="AL374" t="e">
            <v>#N/A</v>
          </cell>
          <cell r="AM374" t="e">
            <v>#N/A</v>
          </cell>
          <cell r="AN374" t="e">
            <v>#N/A</v>
          </cell>
          <cell r="AP374" t="e">
            <v>#N/A</v>
          </cell>
          <cell r="AQ374" t="e">
            <v>#N/A</v>
          </cell>
          <cell r="AR374" t="e">
            <v>#N/A</v>
          </cell>
        </row>
        <row r="375">
          <cell r="Q375" t="e">
            <v>#N/A</v>
          </cell>
          <cell r="T375" t="e">
            <v>#N/A</v>
          </cell>
          <cell r="V375" t="e">
            <v>#N/A</v>
          </cell>
          <cell r="W375" t="e">
            <v>#N/A</v>
          </cell>
          <cell r="Y375" t="e">
            <v>#N/A</v>
          </cell>
          <cell r="Z375" t="e">
            <v>#N/A</v>
          </cell>
          <cell r="AA375" t="e">
            <v>#N/A</v>
          </cell>
          <cell r="AB375" t="e">
            <v>#N/A</v>
          </cell>
          <cell r="AC375" t="e">
            <v>#N/A</v>
          </cell>
          <cell r="AD375">
            <v>0</v>
          </cell>
          <cell r="AG375">
            <v>0</v>
          </cell>
          <cell r="AH375">
            <v>0</v>
          </cell>
          <cell r="AI375" t="e">
            <v>#N/A</v>
          </cell>
          <cell r="AL375" t="e">
            <v>#N/A</v>
          </cell>
          <cell r="AM375" t="e">
            <v>#N/A</v>
          </cell>
          <cell r="AN375" t="e">
            <v>#N/A</v>
          </cell>
          <cell r="AP375" t="e">
            <v>#N/A</v>
          </cell>
          <cell r="AQ375" t="e">
            <v>#N/A</v>
          </cell>
          <cell r="AR375" t="e">
            <v>#N/A</v>
          </cell>
        </row>
        <row r="376">
          <cell r="Q376" t="e">
            <v>#N/A</v>
          </cell>
          <cell r="T376" t="e">
            <v>#N/A</v>
          </cell>
          <cell r="V376" t="e">
            <v>#N/A</v>
          </cell>
          <cell r="W376" t="e">
            <v>#N/A</v>
          </cell>
          <cell r="Y376" t="e">
            <v>#N/A</v>
          </cell>
          <cell r="Z376" t="e">
            <v>#N/A</v>
          </cell>
          <cell r="AA376" t="e">
            <v>#N/A</v>
          </cell>
          <cell r="AB376" t="e">
            <v>#N/A</v>
          </cell>
          <cell r="AC376" t="e">
            <v>#N/A</v>
          </cell>
          <cell r="AD376">
            <v>0</v>
          </cell>
          <cell r="AG376">
            <v>0</v>
          </cell>
          <cell r="AH376">
            <v>0</v>
          </cell>
          <cell r="AI376" t="e">
            <v>#N/A</v>
          </cell>
          <cell r="AL376" t="e">
            <v>#N/A</v>
          </cell>
          <cell r="AM376" t="e">
            <v>#N/A</v>
          </cell>
          <cell r="AN376" t="e">
            <v>#N/A</v>
          </cell>
          <cell r="AP376" t="e">
            <v>#N/A</v>
          </cell>
          <cell r="AQ376" t="e">
            <v>#N/A</v>
          </cell>
          <cell r="AR376" t="e">
            <v>#N/A</v>
          </cell>
        </row>
        <row r="377">
          <cell r="Q377" t="e">
            <v>#N/A</v>
          </cell>
          <cell r="T377" t="e">
            <v>#N/A</v>
          </cell>
          <cell r="V377" t="e">
            <v>#N/A</v>
          </cell>
          <cell r="W377" t="e">
            <v>#N/A</v>
          </cell>
          <cell r="Y377" t="e">
            <v>#N/A</v>
          </cell>
          <cell r="Z377" t="e">
            <v>#N/A</v>
          </cell>
          <cell r="AA377" t="e">
            <v>#N/A</v>
          </cell>
          <cell r="AB377" t="e">
            <v>#N/A</v>
          </cell>
          <cell r="AC377" t="e">
            <v>#N/A</v>
          </cell>
          <cell r="AD377">
            <v>0</v>
          </cell>
          <cell r="AG377">
            <v>0</v>
          </cell>
          <cell r="AH377">
            <v>0</v>
          </cell>
          <cell r="AI377" t="e">
            <v>#N/A</v>
          </cell>
          <cell r="AL377" t="e">
            <v>#N/A</v>
          </cell>
          <cell r="AM377" t="e">
            <v>#N/A</v>
          </cell>
          <cell r="AN377" t="e">
            <v>#N/A</v>
          </cell>
          <cell r="AP377" t="e">
            <v>#N/A</v>
          </cell>
          <cell r="AQ377" t="e">
            <v>#N/A</v>
          </cell>
          <cell r="AR377" t="e">
            <v>#N/A</v>
          </cell>
        </row>
        <row r="378">
          <cell r="Q378" t="e">
            <v>#N/A</v>
          </cell>
          <cell r="T378" t="e">
            <v>#N/A</v>
          </cell>
          <cell r="V378" t="e">
            <v>#N/A</v>
          </cell>
          <cell r="W378" t="e">
            <v>#N/A</v>
          </cell>
          <cell r="Y378" t="e">
            <v>#N/A</v>
          </cell>
          <cell r="Z378" t="e">
            <v>#N/A</v>
          </cell>
          <cell r="AA378" t="e">
            <v>#N/A</v>
          </cell>
          <cell r="AB378" t="e">
            <v>#N/A</v>
          </cell>
          <cell r="AC378" t="e">
            <v>#N/A</v>
          </cell>
          <cell r="AD378">
            <v>0</v>
          </cell>
          <cell r="AG378">
            <v>0</v>
          </cell>
          <cell r="AH378">
            <v>0</v>
          </cell>
          <cell r="AI378" t="e">
            <v>#N/A</v>
          </cell>
          <cell r="AL378" t="e">
            <v>#N/A</v>
          </cell>
          <cell r="AM378" t="e">
            <v>#N/A</v>
          </cell>
          <cell r="AN378" t="e">
            <v>#N/A</v>
          </cell>
          <cell r="AP378" t="e">
            <v>#N/A</v>
          </cell>
          <cell r="AQ378" t="e">
            <v>#N/A</v>
          </cell>
          <cell r="AR378" t="e">
            <v>#N/A</v>
          </cell>
        </row>
        <row r="379">
          <cell r="Q379" t="e">
            <v>#N/A</v>
          </cell>
          <cell r="T379" t="e">
            <v>#N/A</v>
          </cell>
          <cell r="V379" t="e">
            <v>#N/A</v>
          </cell>
          <cell r="W379" t="e">
            <v>#N/A</v>
          </cell>
          <cell r="Y379" t="e">
            <v>#N/A</v>
          </cell>
          <cell r="Z379" t="e">
            <v>#N/A</v>
          </cell>
          <cell r="AA379" t="e">
            <v>#N/A</v>
          </cell>
          <cell r="AB379" t="e">
            <v>#N/A</v>
          </cell>
          <cell r="AC379" t="e">
            <v>#N/A</v>
          </cell>
          <cell r="AD379">
            <v>0</v>
          </cell>
          <cell r="AG379">
            <v>0</v>
          </cell>
          <cell r="AH379">
            <v>0</v>
          </cell>
          <cell r="AI379" t="e">
            <v>#N/A</v>
          </cell>
          <cell r="AL379" t="e">
            <v>#N/A</v>
          </cell>
          <cell r="AM379" t="e">
            <v>#N/A</v>
          </cell>
          <cell r="AN379" t="e">
            <v>#N/A</v>
          </cell>
          <cell r="AP379" t="e">
            <v>#N/A</v>
          </cell>
          <cell r="AQ379" t="e">
            <v>#N/A</v>
          </cell>
          <cell r="AR379" t="e">
            <v>#N/A</v>
          </cell>
        </row>
        <row r="380">
          <cell r="Q380" t="e">
            <v>#N/A</v>
          </cell>
          <cell r="T380" t="e">
            <v>#N/A</v>
          </cell>
          <cell r="V380" t="e">
            <v>#N/A</v>
          </cell>
          <cell r="W380" t="e">
            <v>#N/A</v>
          </cell>
          <cell r="Y380" t="e">
            <v>#N/A</v>
          </cell>
          <cell r="Z380" t="e">
            <v>#N/A</v>
          </cell>
          <cell r="AA380" t="e">
            <v>#N/A</v>
          </cell>
          <cell r="AB380" t="e">
            <v>#N/A</v>
          </cell>
          <cell r="AC380" t="e">
            <v>#N/A</v>
          </cell>
          <cell r="AD380">
            <v>0</v>
          </cell>
          <cell r="AG380">
            <v>0</v>
          </cell>
          <cell r="AH380">
            <v>0</v>
          </cell>
          <cell r="AI380" t="e">
            <v>#N/A</v>
          </cell>
          <cell r="AL380" t="e">
            <v>#N/A</v>
          </cell>
          <cell r="AM380" t="e">
            <v>#N/A</v>
          </cell>
          <cell r="AN380" t="e">
            <v>#N/A</v>
          </cell>
          <cell r="AP380" t="e">
            <v>#N/A</v>
          </cell>
          <cell r="AQ380" t="e">
            <v>#N/A</v>
          </cell>
          <cell r="AR380" t="e">
            <v>#N/A</v>
          </cell>
        </row>
        <row r="381">
          <cell r="Q381" t="e">
            <v>#N/A</v>
          </cell>
          <cell r="T381" t="e">
            <v>#N/A</v>
          </cell>
          <cell r="V381" t="e">
            <v>#N/A</v>
          </cell>
          <cell r="W381" t="e">
            <v>#N/A</v>
          </cell>
          <cell r="Y381" t="e">
            <v>#N/A</v>
          </cell>
          <cell r="Z381" t="e">
            <v>#N/A</v>
          </cell>
          <cell r="AA381" t="e">
            <v>#N/A</v>
          </cell>
          <cell r="AB381" t="e">
            <v>#N/A</v>
          </cell>
          <cell r="AC381" t="e">
            <v>#N/A</v>
          </cell>
          <cell r="AD381">
            <v>0</v>
          </cell>
          <cell r="AG381">
            <v>0</v>
          </cell>
          <cell r="AH381">
            <v>0</v>
          </cell>
          <cell r="AI381" t="e">
            <v>#N/A</v>
          </cell>
          <cell r="AL381" t="e">
            <v>#N/A</v>
          </cell>
          <cell r="AM381" t="e">
            <v>#N/A</v>
          </cell>
          <cell r="AN381" t="e">
            <v>#N/A</v>
          </cell>
          <cell r="AP381" t="e">
            <v>#N/A</v>
          </cell>
          <cell r="AQ381" t="e">
            <v>#N/A</v>
          </cell>
          <cell r="AR381" t="e">
            <v>#N/A</v>
          </cell>
        </row>
        <row r="382">
          <cell r="Q382" t="e">
            <v>#N/A</v>
          </cell>
          <cell r="T382" t="e">
            <v>#N/A</v>
          </cell>
          <cell r="V382" t="e">
            <v>#N/A</v>
          </cell>
          <cell r="W382" t="e">
            <v>#N/A</v>
          </cell>
          <cell r="Y382" t="e">
            <v>#N/A</v>
          </cell>
          <cell r="Z382" t="e">
            <v>#N/A</v>
          </cell>
          <cell r="AA382" t="e">
            <v>#N/A</v>
          </cell>
          <cell r="AB382" t="e">
            <v>#N/A</v>
          </cell>
          <cell r="AC382" t="e">
            <v>#N/A</v>
          </cell>
          <cell r="AD382">
            <v>0</v>
          </cell>
          <cell r="AG382">
            <v>0</v>
          </cell>
          <cell r="AH382">
            <v>0</v>
          </cell>
          <cell r="AI382" t="e">
            <v>#N/A</v>
          </cell>
          <cell r="AL382" t="e">
            <v>#N/A</v>
          </cell>
          <cell r="AM382" t="e">
            <v>#N/A</v>
          </cell>
          <cell r="AN382" t="e">
            <v>#N/A</v>
          </cell>
          <cell r="AP382" t="e">
            <v>#N/A</v>
          </cell>
          <cell r="AQ382" t="e">
            <v>#N/A</v>
          </cell>
          <cell r="AR382" t="e">
            <v>#N/A</v>
          </cell>
        </row>
        <row r="383">
          <cell r="Q383" t="e">
            <v>#N/A</v>
          </cell>
          <cell r="T383" t="e">
            <v>#N/A</v>
          </cell>
          <cell r="V383" t="e">
            <v>#N/A</v>
          </cell>
          <cell r="W383" t="e">
            <v>#N/A</v>
          </cell>
          <cell r="Y383" t="e">
            <v>#N/A</v>
          </cell>
          <cell r="Z383" t="e">
            <v>#N/A</v>
          </cell>
          <cell r="AA383" t="e">
            <v>#N/A</v>
          </cell>
          <cell r="AB383" t="e">
            <v>#N/A</v>
          </cell>
          <cell r="AC383" t="e">
            <v>#N/A</v>
          </cell>
          <cell r="AD383">
            <v>0</v>
          </cell>
          <cell r="AG383">
            <v>0</v>
          </cell>
          <cell r="AH383">
            <v>0</v>
          </cell>
          <cell r="AI383" t="e">
            <v>#N/A</v>
          </cell>
          <cell r="AL383" t="e">
            <v>#N/A</v>
          </cell>
          <cell r="AM383" t="e">
            <v>#N/A</v>
          </cell>
          <cell r="AN383" t="e">
            <v>#N/A</v>
          </cell>
          <cell r="AP383" t="e">
            <v>#N/A</v>
          </cell>
          <cell r="AQ383" t="e">
            <v>#N/A</v>
          </cell>
          <cell r="AR383" t="e">
            <v>#N/A</v>
          </cell>
        </row>
        <row r="384">
          <cell r="Q384" t="e">
            <v>#N/A</v>
          </cell>
          <cell r="T384" t="e">
            <v>#N/A</v>
          </cell>
          <cell r="V384" t="e">
            <v>#N/A</v>
          </cell>
          <cell r="W384" t="e">
            <v>#N/A</v>
          </cell>
          <cell r="Y384" t="e">
            <v>#N/A</v>
          </cell>
          <cell r="Z384" t="e">
            <v>#N/A</v>
          </cell>
          <cell r="AA384" t="e">
            <v>#N/A</v>
          </cell>
          <cell r="AB384" t="e">
            <v>#N/A</v>
          </cell>
          <cell r="AC384" t="e">
            <v>#N/A</v>
          </cell>
          <cell r="AD384">
            <v>0</v>
          </cell>
          <cell r="AG384">
            <v>0</v>
          </cell>
          <cell r="AH384">
            <v>0</v>
          </cell>
          <cell r="AI384" t="e">
            <v>#N/A</v>
          </cell>
          <cell r="AL384" t="e">
            <v>#N/A</v>
          </cell>
          <cell r="AM384" t="e">
            <v>#N/A</v>
          </cell>
          <cell r="AN384" t="e">
            <v>#N/A</v>
          </cell>
          <cell r="AP384" t="e">
            <v>#N/A</v>
          </cell>
          <cell r="AQ384" t="e">
            <v>#N/A</v>
          </cell>
          <cell r="AR384" t="e">
            <v>#N/A</v>
          </cell>
        </row>
        <row r="385">
          <cell r="Q385" t="e">
            <v>#N/A</v>
          </cell>
          <cell r="T385" t="e">
            <v>#N/A</v>
          </cell>
          <cell r="V385" t="e">
            <v>#N/A</v>
          </cell>
          <cell r="W385" t="e">
            <v>#N/A</v>
          </cell>
          <cell r="Y385" t="e">
            <v>#N/A</v>
          </cell>
          <cell r="Z385" t="e">
            <v>#N/A</v>
          </cell>
          <cell r="AA385" t="e">
            <v>#N/A</v>
          </cell>
          <cell r="AB385" t="e">
            <v>#N/A</v>
          </cell>
          <cell r="AC385" t="e">
            <v>#N/A</v>
          </cell>
          <cell r="AD385">
            <v>0</v>
          </cell>
          <cell r="AG385">
            <v>0</v>
          </cell>
          <cell r="AH385">
            <v>0</v>
          </cell>
          <cell r="AI385" t="e">
            <v>#N/A</v>
          </cell>
          <cell r="AL385" t="e">
            <v>#N/A</v>
          </cell>
          <cell r="AM385" t="e">
            <v>#N/A</v>
          </cell>
          <cell r="AN385" t="e">
            <v>#N/A</v>
          </cell>
          <cell r="AP385" t="e">
            <v>#N/A</v>
          </cell>
          <cell r="AQ385" t="e">
            <v>#N/A</v>
          </cell>
          <cell r="AR385" t="e">
            <v>#N/A</v>
          </cell>
        </row>
        <row r="386">
          <cell r="Q386" t="e">
            <v>#N/A</v>
          </cell>
          <cell r="T386" t="e">
            <v>#N/A</v>
          </cell>
          <cell r="V386" t="e">
            <v>#N/A</v>
          </cell>
          <cell r="W386" t="e">
            <v>#N/A</v>
          </cell>
          <cell r="Y386" t="e">
            <v>#N/A</v>
          </cell>
          <cell r="Z386" t="e">
            <v>#N/A</v>
          </cell>
          <cell r="AA386" t="e">
            <v>#N/A</v>
          </cell>
          <cell r="AB386" t="e">
            <v>#N/A</v>
          </cell>
          <cell r="AC386" t="e">
            <v>#N/A</v>
          </cell>
          <cell r="AD386">
            <v>0</v>
          </cell>
          <cell r="AG386">
            <v>0</v>
          </cell>
          <cell r="AH386">
            <v>0</v>
          </cell>
          <cell r="AI386" t="e">
            <v>#N/A</v>
          </cell>
          <cell r="AL386" t="e">
            <v>#N/A</v>
          </cell>
          <cell r="AM386" t="e">
            <v>#N/A</v>
          </cell>
          <cell r="AN386" t="e">
            <v>#N/A</v>
          </cell>
          <cell r="AP386" t="e">
            <v>#N/A</v>
          </cell>
          <cell r="AQ386" t="e">
            <v>#N/A</v>
          </cell>
          <cell r="AR386" t="e">
            <v>#N/A</v>
          </cell>
        </row>
        <row r="387">
          <cell r="Q387" t="e">
            <v>#N/A</v>
          </cell>
          <cell r="T387" t="e">
            <v>#N/A</v>
          </cell>
          <cell r="V387" t="e">
            <v>#N/A</v>
          </cell>
          <cell r="W387" t="e">
            <v>#N/A</v>
          </cell>
          <cell r="Y387" t="e">
            <v>#N/A</v>
          </cell>
          <cell r="Z387" t="e">
            <v>#N/A</v>
          </cell>
          <cell r="AA387" t="e">
            <v>#N/A</v>
          </cell>
          <cell r="AB387" t="e">
            <v>#N/A</v>
          </cell>
          <cell r="AC387" t="e">
            <v>#N/A</v>
          </cell>
          <cell r="AD387">
            <v>0</v>
          </cell>
          <cell r="AG387">
            <v>0</v>
          </cell>
          <cell r="AH387">
            <v>0</v>
          </cell>
          <cell r="AI387" t="e">
            <v>#N/A</v>
          </cell>
          <cell r="AL387" t="e">
            <v>#N/A</v>
          </cell>
          <cell r="AM387" t="e">
            <v>#N/A</v>
          </cell>
          <cell r="AN387" t="e">
            <v>#N/A</v>
          </cell>
          <cell r="AP387" t="e">
            <v>#N/A</v>
          </cell>
          <cell r="AQ387" t="e">
            <v>#N/A</v>
          </cell>
          <cell r="AR387" t="e">
            <v>#N/A</v>
          </cell>
        </row>
        <row r="388">
          <cell r="Q388" t="e">
            <v>#N/A</v>
          </cell>
          <cell r="T388" t="e">
            <v>#N/A</v>
          </cell>
          <cell r="V388" t="e">
            <v>#N/A</v>
          </cell>
          <cell r="W388" t="e">
            <v>#N/A</v>
          </cell>
          <cell r="Y388" t="e">
            <v>#N/A</v>
          </cell>
          <cell r="Z388" t="e">
            <v>#N/A</v>
          </cell>
          <cell r="AA388" t="e">
            <v>#N/A</v>
          </cell>
          <cell r="AB388" t="e">
            <v>#N/A</v>
          </cell>
          <cell r="AC388" t="e">
            <v>#N/A</v>
          </cell>
          <cell r="AD388">
            <v>0</v>
          </cell>
          <cell r="AG388">
            <v>0</v>
          </cell>
          <cell r="AH388">
            <v>0</v>
          </cell>
          <cell r="AI388" t="e">
            <v>#N/A</v>
          </cell>
          <cell r="AL388" t="e">
            <v>#N/A</v>
          </cell>
          <cell r="AM388" t="e">
            <v>#N/A</v>
          </cell>
          <cell r="AN388" t="e">
            <v>#N/A</v>
          </cell>
          <cell r="AP388" t="e">
            <v>#N/A</v>
          </cell>
          <cell r="AQ388" t="e">
            <v>#N/A</v>
          </cell>
          <cell r="AR388" t="e">
            <v>#N/A</v>
          </cell>
        </row>
        <row r="389">
          <cell r="Q389" t="e">
            <v>#N/A</v>
          </cell>
          <cell r="T389" t="e">
            <v>#N/A</v>
          </cell>
          <cell r="V389" t="e">
            <v>#N/A</v>
          </cell>
          <cell r="W389" t="e">
            <v>#N/A</v>
          </cell>
          <cell r="Y389" t="e">
            <v>#N/A</v>
          </cell>
          <cell r="Z389" t="e">
            <v>#N/A</v>
          </cell>
          <cell r="AA389" t="e">
            <v>#N/A</v>
          </cell>
          <cell r="AB389" t="e">
            <v>#N/A</v>
          </cell>
          <cell r="AC389" t="e">
            <v>#N/A</v>
          </cell>
          <cell r="AD389">
            <v>0</v>
          </cell>
          <cell r="AG389">
            <v>0</v>
          </cell>
          <cell r="AH389">
            <v>0</v>
          </cell>
          <cell r="AI389" t="e">
            <v>#N/A</v>
          </cell>
          <cell r="AL389" t="e">
            <v>#N/A</v>
          </cell>
          <cell r="AM389" t="e">
            <v>#N/A</v>
          </cell>
          <cell r="AN389" t="e">
            <v>#N/A</v>
          </cell>
          <cell r="AP389" t="e">
            <v>#N/A</v>
          </cell>
          <cell r="AQ389" t="e">
            <v>#N/A</v>
          </cell>
          <cell r="AR389" t="e">
            <v>#N/A</v>
          </cell>
        </row>
        <row r="390">
          <cell r="Q390" t="e">
            <v>#N/A</v>
          </cell>
          <cell r="T390" t="e">
            <v>#N/A</v>
          </cell>
          <cell r="V390" t="e">
            <v>#N/A</v>
          </cell>
          <cell r="W390" t="e">
            <v>#N/A</v>
          </cell>
          <cell r="Y390" t="e">
            <v>#N/A</v>
          </cell>
          <cell r="Z390" t="e">
            <v>#N/A</v>
          </cell>
          <cell r="AA390" t="e">
            <v>#N/A</v>
          </cell>
          <cell r="AB390" t="e">
            <v>#N/A</v>
          </cell>
          <cell r="AC390" t="e">
            <v>#N/A</v>
          </cell>
          <cell r="AD390">
            <v>0</v>
          </cell>
          <cell r="AG390">
            <v>0</v>
          </cell>
          <cell r="AH390">
            <v>0</v>
          </cell>
          <cell r="AI390" t="e">
            <v>#N/A</v>
          </cell>
          <cell r="AL390" t="e">
            <v>#N/A</v>
          </cell>
          <cell r="AM390" t="e">
            <v>#N/A</v>
          </cell>
          <cell r="AN390" t="e">
            <v>#N/A</v>
          </cell>
          <cell r="AP390" t="e">
            <v>#N/A</v>
          </cell>
          <cell r="AQ390" t="e">
            <v>#N/A</v>
          </cell>
          <cell r="AR390" t="e">
            <v>#N/A</v>
          </cell>
        </row>
        <row r="391">
          <cell r="Q391" t="e">
            <v>#N/A</v>
          </cell>
          <cell r="T391" t="e">
            <v>#N/A</v>
          </cell>
          <cell r="V391" t="e">
            <v>#N/A</v>
          </cell>
          <cell r="W391" t="e">
            <v>#N/A</v>
          </cell>
          <cell r="Y391" t="e">
            <v>#N/A</v>
          </cell>
          <cell r="Z391" t="e">
            <v>#N/A</v>
          </cell>
          <cell r="AA391" t="e">
            <v>#N/A</v>
          </cell>
          <cell r="AB391" t="e">
            <v>#N/A</v>
          </cell>
          <cell r="AC391" t="e">
            <v>#N/A</v>
          </cell>
          <cell r="AD391">
            <v>0</v>
          </cell>
          <cell r="AG391">
            <v>0</v>
          </cell>
          <cell r="AH391">
            <v>0</v>
          </cell>
          <cell r="AI391" t="e">
            <v>#N/A</v>
          </cell>
          <cell r="AL391" t="e">
            <v>#N/A</v>
          </cell>
          <cell r="AM391" t="e">
            <v>#N/A</v>
          </cell>
          <cell r="AN391" t="e">
            <v>#N/A</v>
          </cell>
          <cell r="AP391" t="e">
            <v>#N/A</v>
          </cell>
          <cell r="AQ391" t="e">
            <v>#N/A</v>
          </cell>
          <cell r="AR391" t="e">
            <v>#N/A</v>
          </cell>
        </row>
        <row r="392">
          <cell r="Q392" t="e">
            <v>#N/A</v>
          </cell>
          <cell r="T392" t="e">
            <v>#N/A</v>
          </cell>
          <cell r="V392" t="e">
            <v>#N/A</v>
          </cell>
          <cell r="W392" t="e">
            <v>#N/A</v>
          </cell>
          <cell r="Y392" t="e">
            <v>#N/A</v>
          </cell>
          <cell r="Z392" t="e">
            <v>#N/A</v>
          </cell>
          <cell r="AA392" t="e">
            <v>#N/A</v>
          </cell>
          <cell r="AB392" t="e">
            <v>#N/A</v>
          </cell>
          <cell r="AC392" t="e">
            <v>#N/A</v>
          </cell>
          <cell r="AD392">
            <v>0</v>
          </cell>
          <cell r="AG392">
            <v>0</v>
          </cell>
          <cell r="AH392">
            <v>0</v>
          </cell>
          <cell r="AI392" t="e">
            <v>#N/A</v>
          </cell>
          <cell r="AL392" t="e">
            <v>#N/A</v>
          </cell>
          <cell r="AM392" t="e">
            <v>#N/A</v>
          </cell>
          <cell r="AN392" t="e">
            <v>#N/A</v>
          </cell>
          <cell r="AP392" t="e">
            <v>#N/A</v>
          </cell>
          <cell r="AQ392" t="e">
            <v>#N/A</v>
          </cell>
          <cell r="AR392" t="e">
            <v>#N/A</v>
          </cell>
        </row>
        <row r="393">
          <cell r="Q393" t="e">
            <v>#N/A</v>
          </cell>
          <cell r="T393" t="e">
            <v>#N/A</v>
          </cell>
          <cell r="V393" t="e">
            <v>#N/A</v>
          </cell>
          <cell r="W393" t="e">
            <v>#N/A</v>
          </cell>
          <cell r="Y393" t="e">
            <v>#N/A</v>
          </cell>
          <cell r="Z393" t="e">
            <v>#N/A</v>
          </cell>
          <cell r="AA393" t="e">
            <v>#N/A</v>
          </cell>
          <cell r="AB393" t="e">
            <v>#N/A</v>
          </cell>
          <cell r="AC393" t="e">
            <v>#N/A</v>
          </cell>
          <cell r="AD393">
            <v>0</v>
          </cell>
          <cell r="AG393">
            <v>0</v>
          </cell>
          <cell r="AH393">
            <v>0</v>
          </cell>
          <cell r="AI393" t="e">
            <v>#N/A</v>
          </cell>
          <cell r="AL393" t="e">
            <v>#N/A</v>
          </cell>
          <cell r="AM393" t="e">
            <v>#N/A</v>
          </cell>
          <cell r="AN393" t="e">
            <v>#N/A</v>
          </cell>
          <cell r="AP393" t="e">
            <v>#N/A</v>
          </cell>
          <cell r="AQ393" t="e">
            <v>#N/A</v>
          </cell>
          <cell r="AR393" t="e">
            <v>#N/A</v>
          </cell>
        </row>
        <row r="394">
          <cell r="Q394" t="e">
            <v>#N/A</v>
          </cell>
          <cell r="T394" t="e">
            <v>#N/A</v>
          </cell>
          <cell r="V394" t="e">
            <v>#N/A</v>
          </cell>
          <cell r="W394" t="e">
            <v>#N/A</v>
          </cell>
          <cell r="Y394" t="e">
            <v>#N/A</v>
          </cell>
          <cell r="Z394" t="e">
            <v>#N/A</v>
          </cell>
          <cell r="AA394" t="e">
            <v>#N/A</v>
          </cell>
          <cell r="AB394" t="e">
            <v>#N/A</v>
          </cell>
          <cell r="AC394" t="e">
            <v>#N/A</v>
          </cell>
          <cell r="AD394">
            <v>0</v>
          </cell>
          <cell r="AG394">
            <v>0</v>
          </cell>
          <cell r="AH394">
            <v>0</v>
          </cell>
          <cell r="AI394" t="e">
            <v>#N/A</v>
          </cell>
          <cell r="AL394" t="e">
            <v>#N/A</v>
          </cell>
          <cell r="AM394" t="e">
            <v>#N/A</v>
          </cell>
          <cell r="AN394" t="e">
            <v>#N/A</v>
          </cell>
          <cell r="AP394" t="e">
            <v>#N/A</v>
          </cell>
          <cell r="AQ394" t="e">
            <v>#N/A</v>
          </cell>
          <cell r="AR394" t="e">
            <v>#N/A</v>
          </cell>
        </row>
        <row r="395">
          <cell r="Q395" t="e">
            <v>#N/A</v>
          </cell>
          <cell r="T395" t="e">
            <v>#N/A</v>
          </cell>
          <cell r="V395" t="e">
            <v>#N/A</v>
          </cell>
          <cell r="W395" t="e">
            <v>#N/A</v>
          </cell>
          <cell r="Y395" t="e">
            <v>#N/A</v>
          </cell>
          <cell r="Z395" t="e">
            <v>#N/A</v>
          </cell>
          <cell r="AA395" t="e">
            <v>#N/A</v>
          </cell>
          <cell r="AB395" t="e">
            <v>#N/A</v>
          </cell>
          <cell r="AC395" t="e">
            <v>#N/A</v>
          </cell>
          <cell r="AD395">
            <v>0</v>
          </cell>
          <cell r="AG395">
            <v>0</v>
          </cell>
          <cell r="AH395">
            <v>0</v>
          </cell>
          <cell r="AI395" t="e">
            <v>#N/A</v>
          </cell>
          <cell r="AL395" t="e">
            <v>#N/A</v>
          </cell>
          <cell r="AM395" t="e">
            <v>#N/A</v>
          </cell>
          <cell r="AN395" t="e">
            <v>#N/A</v>
          </cell>
          <cell r="AP395" t="e">
            <v>#N/A</v>
          </cell>
          <cell r="AQ395" t="e">
            <v>#N/A</v>
          </cell>
          <cell r="AR395" t="e">
            <v>#N/A</v>
          </cell>
        </row>
        <row r="396">
          <cell r="Q396" t="e">
            <v>#N/A</v>
          </cell>
          <cell r="T396" t="e">
            <v>#N/A</v>
          </cell>
          <cell r="V396" t="e">
            <v>#N/A</v>
          </cell>
          <cell r="W396" t="e">
            <v>#N/A</v>
          </cell>
          <cell r="Y396" t="e">
            <v>#N/A</v>
          </cell>
          <cell r="Z396" t="e">
            <v>#N/A</v>
          </cell>
          <cell r="AA396" t="e">
            <v>#N/A</v>
          </cell>
          <cell r="AB396" t="e">
            <v>#N/A</v>
          </cell>
          <cell r="AC396" t="e">
            <v>#N/A</v>
          </cell>
          <cell r="AD396">
            <v>0</v>
          </cell>
          <cell r="AG396">
            <v>0</v>
          </cell>
          <cell r="AH396">
            <v>0</v>
          </cell>
          <cell r="AI396" t="e">
            <v>#N/A</v>
          </cell>
          <cell r="AL396" t="e">
            <v>#N/A</v>
          </cell>
          <cell r="AM396" t="e">
            <v>#N/A</v>
          </cell>
          <cell r="AN396" t="e">
            <v>#N/A</v>
          </cell>
          <cell r="AP396" t="e">
            <v>#N/A</v>
          </cell>
          <cell r="AQ396" t="e">
            <v>#N/A</v>
          </cell>
          <cell r="AR396" t="e">
            <v>#N/A</v>
          </cell>
        </row>
        <row r="397">
          <cell r="Q397" t="e">
            <v>#N/A</v>
          </cell>
          <cell r="T397" t="e">
            <v>#N/A</v>
          </cell>
          <cell r="V397" t="e">
            <v>#N/A</v>
          </cell>
          <cell r="W397" t="e">
            <v>#N/A</v>
          </cell>
          <cell r="Y397" t="e">
            <v>#N/A</v>
          </cell>
          <cell r="Z397" t="e">
            <v>#N/A</v>
          </cell>
          <cell r="AA397" t="e">
            <v>#N/A</v>
          </cell>
          <cell r="AB397" t="e">
            <v>#N/A</v>
          </cell>
          <cell r="AC397" t="e">
            <v>#N/A</v>
          </cell>
          <cell r="AD397">
            <v>0</v>
          </cell>
          <cell r="AG397">
            <v>0</v>
          </cell>
          <cell r="AH397">
            <v>0</v>
          </cell>
          <cell r="AI397" t="e">
            <v>#N/A</v>
          </cell>
          <cell r="AL397" t="e">
            <v>#N/A</v>
          </cell>
          <cell r="AM397" t="e">
            <v>#N/A</v>
          </cell>
          <cell r="AN397" t="e">
            <v>#N/A</v>
          </cell>
          <cell r="AP397" t="e">
            <v>#N/A</v>
          </cell>
          <cell r="AQ397" t="e">
            <v>#N/A</v>
          </cell>
          <cell r="AR397" t="e">
            <v>#N/A</v>
          </cell>
        </row>
        <row r="398">
          <cell r="Q398" t="e">
            <v>#N/A</v>
          </cell>
          <cell r="T398" t="e">
            <v>#N/A</v>
          </cell>
          <cell r="V398" t="e">
            <v>#N/A</v>
          </cell>
          <cell r="W398" t="e">
            <v>#N/A</v>
          </cell>
          <cell r="Y398" t="e">
            <v>#N/A</v>
          </cell>
          <cell r="Z398" t="e">
            <v>#N/A</v>
          </cell>
          <cell r="AA398" t="e">
            <v>#N/A</v>
          </cell>
          <cell r="AB398" t="e">
            <v>#N/A</v>
          </cell>
          <cell r="AC398" t="e">
            <v>#N/A</v>
          </cell>
          <cell r="AD398">
            <v>0</v>
          </cell>
          <cell r="AG398">
            <v>0</v>
          </cell>
          <cell r="AH398">
            <v>0</v>
          </cell>
          <cell r="AI398" t="e">
            <v>#N/A</v>
          </cell>
          <cell r="AL398" t="e">
            <v>#N/A</v>
          </cell>
          <cell r="AM398" t="e">
            <v>#N/A</v>
          </cell>
          <cell r="AN398" t="e">
            <v>#N/A</v>
          </cell>
          <cell r="AP398" t="e">
            <v>#N/A</v>
          </cell>
          <cell r="AQ398" t="e">
            <v>#N/A</v>
          </cell>
          <cell r="AR398" t="e">
            <v>#N/A</v>
          </cell>
        </row>
        <row r="399">
          <cell r="Q399" t="e">
            <v>#N/A</v>
          </cell>
          <cell r="T399" t="e">
            <v>#N/A</v>
          </cell>
          <cell r="V399" t="e">
            <v>#N/A</v>
          </cell>
          <cell r="W399" t="e">
            <v>#N/A</v>
          </cell>
          <cell r="Y399" t="e">
            <v>#N/A</v>
          </cell>
          <cell r="Z399" t="e">
            <v>#N/A</v>
          </cell>
          <cell r="AA399" t="e">
            <v>#N/A</v>
          </cell>
          <cell r="AB399" t="e">
            <v>#N/A</v>
          </cell>
          <cell r="AC399" t="e">
            <v>#N/A</v>
          </cell>
          <cell r="AD399">
            <v>0</v>
          </cell>
          <cell r="AG399">
            <v>0</v>
          </cell>
          <cell r="AH399">
            <v>0</v>
          </cell>
          <cell r="AI399" t="e">
            <v>#N/A</v>
          </cell>
          <cell r="AL399" t="e">
            <v>#N/A</v>
          </cell>
          <cell r="AM399" t="e">
            <v>#N/A</v>
          </cell>
          <cell r="AN399" t="e">
            <v>#N/A</v>
          </cell>
          <cell r="AP399" t="e">
            <v>#N/A</v>
          </cell>
          <cell r="AQ399" t="e">
            <v>#N/A</v>
          </cell>
          <cell r="AR399" t="e">
            <v>#N/A</v>
          </cell>
        </row>
        <row r="400">
          <cell r="Q400" t="e">
            <v>#N/A</v>
          </cell>
          <cell r="T400" t="e">
            <v>#N/A</v>
          </cell>
          <cell r="V400" t="e">
            <v>#N/A</v>
          </cell>
          <cell r="W400" t="e">
            <v>#N/A</v>
          </cell>
          <cell r="Y400" t="e">
            <v>#N/A</v>
          </cell>
          <cell r="Z400" t="e">
            <v>#N/A</v>
          </cell>
          <cell r="AA400" t="e">
            <v>#N/A</v>
          </cell>
          <cell r="AB400" t="e">
            <v>#N/A</v>
          </cell>
          <cell r="AC400" t="e">
            <v>#N/A</v>
          </cell>
          <cell r="AD400">
            <v>0</v>
          </cell>
          <cell r="AG400">
            <v>0</v>
          </cell>
          <cell r="AH400">
            <v>0</v>
          </cell>
          <cell r="AI400" t="e">
            <v>#N/A</v>
          </cell>
          <cell r="AL400" t="e">
            <v>#N/A</v>
          </cell>
          <cell r="AM400" t="e">
            <v>#N/A</v>
          </cell>
          <cell r="AN400" t="e">
            <v>#N/A</v>
          </cell>
          <cell r="AP400" t="e">
            <v>#N/A</v>
          </cell>
          <cell r="AQ400" t="e">
            <v>#N/A</v>
          </cell>
          <cell r="AR400" t="e">
            <v>#N/A</v>
          </cell>
        </row>
        <row r="401">
          <cell r="Q401" t="e">
            <v>#N/A</v>
          </cell>
          <cell r="T401" t="e">
            <v>#N/A</v>
          </cell>
          <cell r="V401" t="e">
            <v>#N/A</v>
          </cell>
          <cell r="W401" t="e">
            <v>#N/A</v>
          </cell>
          <cell r="Y401" t="e">
            <v>#N/A</v>
          </cell>
          <cell r="Z401" t="e">
            <v>#N/A</v>
          </cell>
          <cell r="AA401" t="e">
            <v>#N/A</v>
          </cell>
          <cell r="AB401" t="e">
            <v>#N/A</v>
          </cell>
          <cell r="AC401" t="e">
            <v>#N/A</v>
          </cell>
          <cell r="AD401">
            <v>0</v>
          </cell>
          <cell r="AG401">
            <v>0</v>
          </cell>
          <cell r="AH401">
            <v>0</v>
          </cell>
          <cell r="AI401" t="e">
            <v>#N/A</v>
          </cell>
          <cell r="AL401" t="e">
            <v>#N/A</v>
          </cell>
          <cell r="AM401" t="e">
            <v>#N/A</v>
          </cell>
          <cell r="AN401" t="e">
            <v>#N/A</v>
          </cell>
          <cell r="AP401" t="e">
            <v>#N/A</v>
          </cell>
          <cell r="AQ401" t="e">
            <v>#N/A</v>
          </cell>
          <cell r="AR401" t="e">
            <v>#N/A</v>
          </cell>
        </row>
        <row r="402">
          <cell r="Q402" t="e">
            <v>#N/A</v>
          </cell>
          <cell r="T402" t="e">
            <v>#N/A</v>
          </cell>
          <cell r="V402" t="e">
            <v>#N/A</v>
          </cell>
          <cell r="W402" t="e">
            <v>#N/A</v>
          </cell>
          <cell r="Y402" t="e">
            <v>#N/A</v>
          </cell>
          <cell r="Z402" t="e">
            <v>#N/A</v>
          </cell>
          <cell r="AA402" t="e">
            <v>#N/A</v>
          </cell>
          <cell r="AB402" t="e">
            <v>#N/A</v>
          </cell>
          <cell r="AC402" t="e">
            <v>#N/A</v>
          </cell>
          <cell r="AD402">
            <v>0</v>
          </cell>
          <cell r="AG402">
            <v>0</v>
          </cell>
          <cell r="AH402">
            <v>0</v>
          </cell>
          <cell r="AI402" t="e">
            <v>#N/A</v>
          </cell>
          <cell r="AL402" t="e">
            <v>#N/A</v>
          </cell>
          <cell r="AM402" t="e">
            <v>#N/A</v>
          </cell>
          <cell r="AN402" t="e">
            <v>#N/A</v>
          </cell>
          <cell r="AP402" t="e">
            <v>#N/A</v>
          </cell>
          <cell r="AQ402" t="e">
            <v>#N/A</v>
          </cell>
          <cell r="AR402" t="e">
            <v>#N/A</v>
          </cell>
        </row>
        <row r="403">
          <cell r="Q403" t="e">
            <v>#N/A</v>
          </cell>
          <cell r="T403" t="e">
            <v>#N/A</v>
          </cell>
          <cell r="V403" t="e">
            <v>#N/A</v>
          </cell>
          <cell r="W403" t="e">
            <v>#N/A</v>
          </cell>
          <cell r="Y403" t="e">
            <v>#N/A</v>
          </cell>
          <cell r="Z403" t="e">
            <v>#N/A</v>
          </cell>
          <cell r="AA403" t="e">
            <v>#N/A</v>
          </cell>
          <cell r="AB403" t="e">
            <v>#N/A</v>
          </cell>
          <cell r="AC403" t="e">
            <v>#N/A</v>
          </cell>
          <cell r="AD403">
            <v>0</v>
          </cell>
          <cell r="AG403">
            <v>0</v>
          </cell>
          <cell r="AH403">
            <v>0</v>
          </cell>
          <cell r="AI403" t="e">
            <v>#N/A</v>
          </cell>
          <cell r="AL403" t="e">
            <v>#N/A</v>
          </cell>
          <cell r="AM403" t="e">
            <v>#N/A</v>
          </cell>
          <cell r="AN403" t="e">
            <v>#N/A</v>
          </cell>
          <cell r="AP403" t="e">
            <v>#N/A</v>
          </cell>
          <cell r="AQ403" t="e">
            <v>#N/A</v>
          </cell>
          <cell r="AR403" t="e">
            <v>#N/A</v>
          </cell>
        </row>
        <row r="404">
          <cell r="Q404" t="e">
            <v>#N/A</v>
          </cell>
          <cell r="T404" t="e">
            <v>#N/A</v>
          </cell>
          <cell r="V404" t="e">
            <v>#N/A</v>
          </cell>
          <cell r="W404" t="e">
            <v>#N/A</v>
          </cell>
          <cell r="Y404" t="e">
            <v>#N/A</v>
          </cell>
          <cell r="Z404" t="e">
            <v>#N/A</v>
          </cell>
          <cell r="AA404" t="e">
            <v>#N/A</v>
          </cell>
          <cell r="AB404" t="e">
            <v>#N/A</v>
          </cell>
          <cell r="AC404" t="e">
            <v>#N/A</v>
          </cell>
          <cell r="AD404">
            <v>0</v>
          </cell>
          <cell r="AG404">
            <v>0</v>
          </cell>
          <cell r="AH404">
            <v>0</v>
          </cell>
          <cell r="AI404" t="e">
            <v>#N/A</v>
          </cell>
          <cell r="AL404" t="e">
            <v>#N/A</v>
          </cell>
          <cell r="AM404" t="e">
            <v>#N/A</v>
          </cell>
          <cell r="AN404" t="e">
            <v>#N/A</v>
          </cell>
          <cell r="AP404" t="e">
            <v>#N/A</v>
          </cell>
          <cell r="AQ404" t="e">
            <v>#N/A</v>
          </cell>
          <cell r="AR404" t="e">
            <v>#N/A</v>
          </cell>
        </row>
        <row r="405">
          <cell r="Q405" t="e">
            <v>#N/A</v>
          </cell>
          <cell r="T405" t="e">
            <v>#N/A</v>
          </cell>
          <cell r="V405" t="e">
            <v>#N/A</v>
          </cell>
          <cell r="W405" t="e">
            <v>#N/A</v>
          </cell>
          <cell r="Y405" t="e">
            <v>#N/A</v>
          </cell>
          <cell r="Z405" t="e">
            <v>#N/A</v>
          </cell>
          <cell r="AA405" t="e">
            <v>#N/A</v>
          </cell>
          <cell r="AB405" t="e">
            <v>#N/A</v>
          </cell>
          <cell r="AC405" t="e">
            <v>#N/A</v>
          </cell>
          <cell r="AD405">
            <v>0</v>
          </cell>
          <cell r="AG405">
            <v>0</v>
          </cell>
          <cell r="AH405">
            <v>0</v>
          </cell>
          <cell r="AI405" t="e">
            <v>#N/A</v>
          </cell>
          <cell r="AL405" t="e">
            <v>#N/A</v>
          </cell>
          <cell r="AM405" t="e">
            <v>#N/A</v>
          </cell>
          <cell r="AN405" t="e">
            <v>#N/A</v>
          </cell>
          <cell r="AP405" t="e">
            <v>#N/A</v>
          </cell>
          <cell r="AQ405" t="e">
            <v>#N/A</v>
          </cell>
          <cell r="AR405" t="e">
            <v>#N/A</v>
          </cell>
        </row>
        <row r="406">
          <cell r="Q406" t="e">
            <v>#N/A</v>
          </cell>
          <cell r="T406" t="e">
            <v>#N/A</v>
          </cell>
          <cell r="V406" t="e">
            <v>#N/A</v>
          </cell>
          <cell r="W406" t="e">
            <v>#N/A</v>
          </cell>
          <cell r="Y406" t="e">
            <v>#N/A</v>
          </cell>
          <cell r="Z406" t="e">
            <v>#N/A</v>
          </cell>
          <cell r="AA406" t="e">
            <v>#N/A</v>
          </cell>
          <cell r="AB406" t="e">
            <v>#N/A</v>
          </cell>
          <cell r="AC406" t="e">
            <v>#N/A</v>
          </cell>
          <cell r="AD406">
            <v>0</v>
          </cell>
          <cell r="AG406">
            <v>0</v>
          </cell>
          <cell r="AH406">
            <v>0</v>
          </cell>
          <cell r="AI406" t="e">
            <v>#N/A</v>
          </cell>
          <cell r="AL406" t="e">
            <v>#N/A</v>
          </cell>
          <cell r="AM406" t="e">
            <v>#N/A</v>
          </cell>
          <cell r="AN406" t="e">
            <v>#N/A</v>
          </cell>
          <cell r="AP406" t="e">
            <v>#N/A</v>
          </cell>
          <cell r="AQ406" t="e">
            <v>#N/A</v>
          </cell>
          <cell r="AR406" t="e">
            <v>#N/A</v>
          </cell>
        </row>
        <row r="407">
          <cell r="Q407" t="e">
            <v>#N/A</v>
          </cell>
          <cell r="T407" t="e">
            <v>#N/A</v>
          </cell>
          <cell r="V407" t="e">
            <v>#N/A</v>
          </cell>
          <cell r="W407" t="e">
            <v>#N/A</v>
          </cell>
          <cell r="Y407" t="e">
            <v>#N/A</v>
          </cell>
          <cell r="Z407" t="e">
            <v>#N/A</v>
          </cell>
          <cell r="AA407" t="e">
            <v>#N/A</v>
          </cell>
          <cell r="AB407" t="e">
            <v>#N/A</v>
          </cell>
          <cell r="AC407" t="e">
            <v>#N/A</v>
          </cell>
          <cell r="AD407">
            <v>0</v>
          </cell>
          <cell r="AG407">
            <v>0</v>
          </cell>
          <cell r="AH407">
            <v>0</v>
          </cell>
          <cell r="AI407" t="e">
            <v>#N/A</v>
          </cell>
          <cell r="AL407" t="e">
            <v>#N/A</v>
          </cell>
          <cell r="AM407" t="e">
            <v>#N/A</v>
          </cell>
          <cell r="AN407" t="e">
            <v>#N/A</v>
          </cell>
          <cell r="AP407" t="e">
            <v>#N/A</v>
          </cell>
          <cell r="AQ407" t="e">
            <v>#N/A</v>
          </cell>
          <cell r="AR407" t="e">
            <v>#N/A</v>
          </cell>
        </row>
        <row r="408">
          <cell r="Q408" t="e">
            <v>#N/A</v>
          </cell>
          <cell r="T408" t="e">
            <v>#N/A</v>
          </cell>
          <cell r="V408" t="e">
            <v>#N/A</v>
          </cell>
          <cell r="W408" t="e">
            <v>#N/A</v>
          </cell>
          <cell r="Y408" t="e">
            <v>#N/A</v>
          </cell>
          <cell r="Z408" t="e">
            <v>#N/A</v>
          </cell>
          <cell r="AA408" t="e">
            <v>#N/A</v>
          </cell>
          <cell r="AB408" t="e">
            <v>#N/A</v>
          </cell>
          <cell r="AC408" t="e">
            <v>#N/A</v>
          </cell>
          <cell r="AD408">
            <v>0</v>
          </cell>
          <cell r="AG408">
            <v>0</v>
          </cell>
          <cell r="AH408">
            <v>0</v>
          </cell>
          <cell r="AI408" t="e">
            <v>#N/A</v>
          </cell>
          <cell r="AL408" t="e">
            <v>#N/A</v>
          </cell>
          <cell r="AM408" t="e">
            <v>#N/A</v>
          </cell>
          <cell r="AN408" t="e">
            <v>#N/A</v>
          </cell>
          <cell r="AP408" t="e">
            <v>#N/A</v>
          </cell>
          <cell r="AQ408" t="e">
            <v>#N/A</v>
          </cell>
          <cell r="AR408" t="e">
            <v>#N/A</v>
          </cell>
        </row>
        <row r="409">
          <cell r="Q409" t="e">
            <v>#N/A</v>
          </cell>
          <cell r="T409" t="e">
            <v>#N/A</v>
          </cell>
          <cell r="V409" t="e">
            <v>#N/A</v>
          </cell>
          <cell r="W409" t="e">
            <v>#N/A</v>
          </cell>
          <cell r="Y409" t="e">
            <v>#N/A</v>
          </cell>
          <cell r="Z409" t="e">
            <v>#N/A</v>
          </cell>
          <cell r="AA409" t="e">
            <v>#N/A</v>
          </cell>
          <cell r="AB409" t="e">
            <v>#N/A</v>
          </cell>
          <cell r="AC409" t="e">
            <v>#N/A</v>
          </cell>
          <cell r="AD409">
            <v>0</v>
          </cell>
          <cell r="AG409">
            <v>0</v>
          </cell>
          <cell r="AH409">
            <v>0</v>
          </cell>
          <cell r="AI409" t="e">
            <v>#N/A</v>
          </cell>
          <cell r="AL409" t="e">
            <v>#N/A</v>
          </cell>
          <cell r="AM409" t="e">
            <v>#N/A</v>
          </cell>
          <cell r="AN409" t="e">
            <v>#N/A</v>
          </cell>
          <cell r="AP409" t="e">
            <v>#N/A</v>
          </cell>
          <cell r="AQ409" t="e">
            <v>#N/A</v>
          </cell>
          <cell r="AR409" t="e">
            <v>#N/A</v>
          </cell>
        </row>
        <row r="410">
          <cell r="Q410" t="e">
            <v>#N/A</v>
          </cell>
          <cell r="T410" t="e">
            <v>#N/A</v>
          </cell>
          <cell r="V410" t="e">
            <v>#N/A</v>
          </cell>
          <cell r="W410" t="e">
            <v>#N/A</v>
          </cell>
          <cell r="Y410" t="e">
            <v>#N/A</v>
          </cell>
          <cell r="Z410" t="e">
            <v>#N/A</v>
          </cell>
          <cell r="AA410" t="e">
            <v>#N/A</v>
          </cell>
          <cell r="AB410" t="e">
            <v>#N/A</v>
          </cell>
          <cell r="AC410" t="e">
            <v>#N/A</v>
          </cell>
          <cell r="AD410">
            <v>0</v>
          </cell>
          <cell r="AG410">
            <v>0</v>
          </cell>
          <cell r="AH410">
            <v>0</v>
          </cell>
          <cell r="AI410" t="e">
            <v>#N/A</v>
          </cell>
          <cell r="AL410" t="e">
            <v>#N/A</v>
          </cell>
          <cell r="AM410" t="e">
            <v>#N/A</v>
          </cell>
          <cell r="AN410" t="e">
            <v>#N/A</v>
          </cell>
          <cell r="AP410" t="e">
            <v>#N/A</v>
          </cell>
          <cell r="AQ410" t="e">
            <v>#N/A</v>
          </cell>
          <cell r="AR410" t="e">
            <v>#N/A</v>
          </cell>
        </row>
        <row r="411">
          <cell r="Q411" t="e">
            <v>#N/A</v>
          </cell>
          <cell r="T411" t="e">
            <v>#N/A</v>
          </cell>
          <cell r="V411" t="e">
            <v>#N/A</v>
          </cell>
          <cell r="W411" t="e">
            <v>#N/A</v>
          </cell>
          <cell r="Y411" t="e">
            <v>#N/A</v>
          </cell>
          <cell r="Z411" t="e">
            <v>#N/A</v>
          </cell>
          <cell r="AA411" t="e">
            <v>#N/A</v>
          </cell>
          <cell r="AB411" t="e">
            <v>#N/A</v>
          </cell>
          <cell r="AC411" t="e">
            <v>#N/A</v>
          </cell>
          <cell r="AD411">
            <v>0</v>
          </cell>
          <cell r="AG411">
            <v>0</v>
          </cell>
          <cell r="AH411">
            <v>0</v>
          </cell>
          <cell r="AI411" t="e">
            <v>#N/A</v>
          </cell>
          <cell r="AL411" t="e">
            <v>#N/A</v>
          </cell>
          <cell r="AM411" t="e">
            <v>#N/A</v>
          </cell>
          <cell r="AN411" t="e">
            <v>#N/A</v>
          </cell>
          <cell r="AP411" t="e">
            <v>#N/A</v>
          </cell>
          <cell r="AQ411" t="e">
            <v>#N/A</v>
          </cell>
          <cell r="AR411" t="e">
            <v>#N/A</v>
          </cell>
        </row>
        <row r="412">
          <cell r="Q412" t="e">
            <v>#N/A</v>
          </cell>
          <cell r="T412" t="e">
            <v>#N/A</v>
          </cell>
          <cell r="V412" t="e">
            <v>#N/A</v>
          </cell>
          <cell r="W412" t="e">
            <v>#N/A</v>
          </cell>
          <cell r="Y412" t="e">
            <v>#N/A</v>
          </cell>
          <cell r="Z412" t="e">
            <v>#N/A</v>
          </cell>
          <cell r="AA412" t="e">
            <v>#N/A</v>
          </cell>
          <cell r="AB412" t="e">
            <v>#N/A</v>
          </cell>
          <cell r="AC412" t="e">
            <v>#N/A</v>
          </cell>
          <cell r="AD412">
            <v>0</v>
          </cell>
          <cell r="AG412">
            <v>0</v>
          </cell>
          <cell r="AH412">
            <v>0</v>
          </cell>
          <cell r="AI412" t="e">
            <v>#N/A</v>
          </cell>
          <cell r="AL412" t="e">
            <v>#N/A</v>
          </cell>
          <cell r="AM412" t="e">
            <v>#N/A</v>
          </cell>
          <cell r="AN412" t="e">
            <v>#N/A</v>
          </cell>
          <cell r="AP412" t="e">
            <v>#N/A</v>
          </cell>
          <cell r="AQ412" t="e">
            <v>#N/A</v>
          </cell>
          <cell r="AR412" t="e">
            <v>#N/A</v>
          </cell>
        </row>
        <row r="413">
          <cell r="Q413" t="e">
            <v>#N/A</v>
          </cell>
          <cell r="T413" t="e">
            <v>#N/A</v>
          </cell>
          <cell r="V413" t="e">
            <v>#N/A</v>
          </cell>
          <cell r="W413" t="e">
            <v>#N/A</v>
          </cell>
          <cell r="Y413" t="e">
            <v>#N/A</v>
          </cell>
          <cell r="Z413" t="e">
            <v>#N/A</v>
          </cell>
          <cell r="AA413" t="e">
            <v>#N/A</v>
          </cell>
          <cell r="AB413" t="e">
            <v>#N/A</v>
          </cell>
          <cell r="AC413" t="e">
            <v>#N/A</v>
          </cell>
          <cell r="AD413">
            <v>0</v>
          </cell>
          <cell r="AG413">
            <v>0</v>
          </cell>
          <cell r="AH413">
            <v>0</v>
          </cell>
          <cell r="AI413" t="e">
            <v>#N/A</v>
          </cell>
          <cell r="AL413" t="e">
            <v>#N/A</v>
          </cell>
          <cell r="AM413" t="e">
            <v>#N/A</v>
          </cell>
          <cell r="AN413" t="e">
            <v>#N/A</v>
          </cell>
          <cell r="AP413" t="e">
            <v>#N/A</v>
          </cell>
          <cell r="AQ413" t="e">
            <v>#N/A</v>
          </cell>
          <cell r="AR413" t="e">
            <v>#N/A</v>
          </cell>
        </row>
        <row r="414">
          <cell r="Q414" t="e">
            <v>#N/A</v>
          </cell>
          <cell r="T414" t="e">
            <v>#N/A</v>
          </cell>
          <cell r="V414" t="e">
            <v>#N/A</v>
          </cell>
          <cell r="W414" t="e">
            <v>#N/A</v>
          </cell>
          <cell r="Y414" t="e">
            <v>#N/A</v>
          </cell>
          <cell r="Z414" t="e">
            <v>#N/A</v>
          </cell>
          <cell r="AA414" t="e">
            <v>#N/A</v>
          </cell>
          <cell r="AB414" t="e">
            <v>#N/A</v>
          </cell>
          <cell r="AC414" t="e">
            <v>#N/A</v>
          </cell>
          <cell r="AD414">
            <v>0</v>
          </cell>
          <cell r="AG414">
            <v>0</v>
          </cell>
          <cell r="AH414">
            <v>0</v>
          </cell>
          <cell r="AI414" t="e">
            <v>#N/A</v>
          </cell>
          <cell r="AL414" t="e">
            <v>#N/A</v>
          </cell>
          <cell r="AM414" t="e">
            <v>#N/A</v>
          </cell>
          <cell r="AN414" t="e">
            <v>#N/A</v>
          </cell>
          <cell r="AP414" t="e">
            <v>#N/A</v>
          </cell>
          <cell r="AQ414" t="e">
            <v>#N/A</v>
          </cell>
          <cell r="AR414" t="e">
            <v>#N/A</v>
          </cell>
        </row>
        <row r="415">
          <cell r="Q415" t="e">
            <v>#N/A</v>
          </cell>
          <cell r="T415" t="e">
            <v>#N/A</v>
          </cell>
          <cell r="V415" t="e">
            <v>#N/A</v>
          </cell>
          <cell r="W415" t="e">
            <v>#N/A</v>
          </cell>
          <cell r="Y415" t="e">
            <v>#N/A</v>
          </cell>
          <cell r="Z415" t="e">
            <v>#N/A</v>
          </cell>
          <cell r="AA415" t="e">
            <v>#N/A</v>
          </cell>
          <cell r="AB415" t="e">
            <v>#N/A</v>
          </cell>
          <cell r="AC415" t="e">
            <v>#N/A</v>
          </cell>
          <cell r="AD415">
            <v>0</v>
          </cell>
          <cell r="AG415">
            <v>0</v>
          </cell>
          <cell r="AH415">
            <v>0</v>
          </cell>
          <cell r="AI415" t="e">
            <v>#N/A</v>
          </cell>
          <cell r="AL415" t="e">
            <v>#N/A</v>
          </cell>
          <cell r="AM415" t="e">
            <v>#N/A</v>
          </cell>
          <cell r="AN415" t="e">
            <v>#N/A</v>
          </cell>
          <cell r="AP415" t="e">
            <v>#N/A</v>
          </cell>
          <cell r="AQ415" t="e">
            <v>#N/A</v>
          </cell>
          <cell r="AR415" t="e">
            <v>#N/A</v>
          </cell>
        </row>
        <row r="416">
          <cell r="Q416" t="e">
            <v>#N/A</v>
          </cell>
          <cell r="T416" t="e">
            <v>#N/A</v>
          </cell>
          <cell r="V416" t="e">
            <v>#N/A</v>
          </cell>
          <cell r="W416" t="e">
            <v>#N/A</v>
          </cell>
          <cell r="Y416" t="e">
            <v>#N/A</v>
          </cell>
          <cell r="Z416" t="e">
            <v>#N/A</v>
          </cell>
          <cell r="AA416" t="e">
            <v>#N/A</v>
          </cell>
          <cell r="AB416" t="e">
            <v>#N/A</v>
          </cell>
          <cell r="AC416" t="e">
            <v>#N/A</v>
          </cell>
          <cell r="AD416">
            <v>0</v>
          </cell>
          <cell r="AG416">
            <v>0</v>
          </cell>
          <cell r="AH416">
            <v>0</v>
          </cell>
          <cell r="AI416" t="e">
            <v>#N/A</v>
          </cell>
          <cell r="AL416" t="e">
            <v>#N/A</v>
          </cell>
          <cell r="AM416" t="e">
            <v>#N/A</v>
          </cell>
          <cell r="AN416" t="e">
            <v>#N/A</v>
          </cell>
          <cell r="AP416" t="e">
            <v>#N/A</v>
          </cell>
          <cell r="AQ416" t="e">
            <v>#N/A</v>
          </cell>
          <cell r="AR416" t="e">
            <v>#N/A</v>
          </cell>
        </row>
        <row r="417">
          <cell r="Q417" t="e">
            <v>#N/A</v>
          </cell>
          <cell r="T417" t="e">
            <v>#N/A</v>
          </cell>
          <cell r="V417" t="e">
            <v>#N/A</v>
          </cell>
          <cell r="W417" t="e">
            <v>#N/A</v>
          </cell>
          <cell r="Y417" t="e">
            <v>#N/A</v>
          </cell>
          <cell r="Z417" t="e">
            <v>#N/A</v>
          </cell>
          <cell r="AA417" t="e">
            <v>#N/A</v>
          </cell>
          <cell r="AB417" t="e">
            <v>#N/A</v>
          </cell>
          <cell r="AC417" t="e">
            <v>#N/A</v>
          </cell>
          <cell r="AD417">
            <v>0</v>
          </cell>
          <cell r="AG417">
            <v>0</v>
          </cell>
          <cell r="AH417">
            <v>0</v>
          </cell>
          <cell r="AI417" t="e">
            <v>#N/A</v>
          </cell>
          <cell r="AL417" t="e">
            <v>#N/A</v>
          </cell>
          <cell r="AM417" t="e">
            <v>#N/A</v>
          </cell>
          <cell r="AN417" t="e">
            <v>#N/A</v>
          </cell>
          <cell r="AP417" t="e">
            <v>#N/A</v>
          </cell>
          <cell r="AQ417" t="e">
            <v>#N/A</v>
          </cell>
          <cell r="AR417" t="e">
            <v>#N/A</v>
          </cell>
        </row>
        <row r="418">
          <cell r="Q418" t="e">
            <v>#N/A</v>
          </cell>
          <cell r="T418" t="e">
            <v>#N/A</v>
          </cell>
          <cell r="V418" t="e">
            <v>#N/A</v>
          </cell>
          <cell r="W418" t="e">
            <v>#N/A</v>
          </cell>
          <cell r="Y418" t="e">
            <v>#N/A</v>
          </cell>
          <cell r="Z418" t="e">
            <v>#N/A</v>
          </cell>
          <cell r="AA418" t="e">
            <v>#N/A</v>
          </cell>
          <cell r="AB418" t="e">
            <v>#N/A</v>
          </cell>
          <cell r="AC418" t="e">
            <v>#N/A</v>
          </cell>
          <cell r="AD418">
            <v>0</v>
          </cell>
          <cell r="AG418">
            <v>0</v>
          </cell>
          <cell r="AH418">
            <v>0</v>
          </cell>
          <cell r="AI418" t="e">
            <v>#N/A</v>
          </cell>
          <cell r="AL418" t="e">
            <v>#N/A</v>
          </cell>
          <cell r="AM418" t="e">
            <v>#N/A</v>
          </cell>
          <cell r="AN418" t="e">
            <v>#N/A</v>
          </cell>
          <cell r="AP418" t="e">
            <v>#N/A</v>
          </cell>
          <cell r="AQ418" t="e">
            <v>#N/A</v>
          </cell>
          <cell r="AR418" t="e">
            <v>#N/A</v>
          </cell>
        </row>
        <row r="419">
          <cell r="Q419" t="e">
            <v>#N/A</v>
          </cell>
          <cell r="T419" t="e">
            <v>#N/A</v>
          </cell>
          <cell r="V419" t="e">
            <v>#N/A</v>
          </cell>
          <cell r="W419" t="e">
            <v>#N/A</v>
          </cell>
          <cell r="Y419" t="e">
            <v>#N/A</v>
          </cell>
          <cell r="Z419" t="e">
            <v>#N/A</v>
          </cell>
          <cell r="AA419" t="e">
            <v>#N/A</v>
          </cell>
          <cell r="AB419" t="e">
            <v>#N/A</v>
          </cell>
          <cell r="AC419" t="e">
            <v>#N/A</v>
          </cell>
          <cell r="AD419">
            <v>0</v>
          </cell>
          <cell r="AG419">
            <v>0</v>
          </cell>
          <cell r="AH419">
            <v>0</v>
          </cell>
          <cell r="AI419" t="e">
            <v>#N/A</v>
          </cell>
          <cell r="AL419" t="e">
            <v>#N/A</v>
          </cell>
          <cell r="AM419" t="e">
            <v>#N/A</v>
          </cell>
          <cell r="AN419" t="e">
            <v>#N/A</v>
          </cell>
          <cell r="AP419" t="e">
            <v>#N/A</v>
          </cell>
          <cell r="AQ419" t="e">
            <v>#N/A</v>
          </cell>
          <cell r="AR419" t="e">
            <v>#N/A</v>
          </cell>
        </row>
        <row r="420">
          <cell r="Q420" t="e">
            <v>#N/A</v>
          </cell>
          <cell r="T420" t="e">
            <v>#N/A</v>
          </cell>
          <cell r="V420" t="e">
            <v>#N/A</v>
          </cell>
          <cell r="W420" t="e">
            <v>#N/A</v>
          </cell>
          <cell r="Y420" t="e">
            <v>#N/A</v>
          </cell>
          <cell r="Z420" t="e">
            <v>#N/A</v>
          </cell>
          <cell r="AA420" t="e">
            <v>#N/A</v>
          </cell>
          <cell r="AB420" t="e">
            <v>#N/A</v>
          </cell>
          <cell r="AC420" t="e">
            <v>#N/A</v>
          </cell>
          <cell r="AD420">
            <v>0</v>
          </cell>
          <cell r="AG420">
            <v>0</v>
          </cell>
          <cell r="AH420">
            <v>0</v>
          </cell>
          <cell r="AI420" t="e">
            <v>#N/A</v>
          </cell>
          <cell r="AL420" t="e">
            <v>#N/A</v>
          </cell>
          <cell r="AM420" t="e">
            <v>#N/A</v>
          </cell>
          <cell r="AN420" t="e">
            <v>#N/A</v>
          </cell>
          <cell r="AP420" t="e">
            <v>#N/A</v>
          </cell>
          <cell r="AQ420" t="e">
            <v>#N/A</v>
          </cell>
          <cell r="AR420" t="e">
            <v>#N/A</v>
          </cell>
        </row>
        <row r="421">
          <cell r="Q421" t="e">
            <v>#N/A</v>
          </cell>
          <cell r="T421" t="e">
            <v>#N/A</v>
          </cell>
          <cell r="V421" t="e">
            <v>#N/A</v>
          </cell>
          <cell r="W421" t="e">
            <v>#N/A</v>
          </cell>
          <cell r="Y421" t="e">
            <v>#N/A</v>
          </cell>
          <cell r="Z421" t="e">
            <v>#N/A</v>
          </cell>
          <cell r="AA421" t="e">
            <v>#N/A</v>
          </cell>
          <cell r="AB421" t="e">
            <v>#N/A</v>
          </cell>
          <cell r="AC421" t="e">
            <v>#N/A</v>
          </cell>
          <cell r="AD421">
            <v>0</v>
          </cell>
          <cell r="AG421">
            <v>0</v>
          </cell>
          <cell r="AH421">
            <v>0</v>
          </cell>
          <cell r="AI421" t="e">
            <v>#N/A</v>
          </cell>
          <cell r="AL421" t="e">
            <v>#N/A</v>
          </cell>
          <cell r="AM421" t="e">
            <v>#N/A</v>
          </cell>
          <cell r="AN421" t="e">
            <v>#N/A</v>
          </cell>
          <cell r="AP421" t="e">
            <v>#N/A</v>
          </cell>
          <cell r="AQ421" t="e">
            <v>#N/A</v>
          </cell>
          <cell r="AR421" t="e">
            <v>#N/A</v>
          </cell>
        </row>
        <row r="422">
          <cell r="Q422" t="e">
            <v>#N/A</v>
          </cell>
          <cell r="T422" t="e">
            <v>#N/A</v>
          </cell>
          <cell r="V422" t="e">
            <v>#N/A</v>
          </cell>
          <cell r="W422" t="e">
            <v>#N/A</v>
          </cell>
          <cell r="Y422" t="e">
            <v>#N/A</v>
          </cell>
          <cell r="Z422" t="e">
            <v>#N/A</v>
          </cell>
          <cell r="AA422" t="e">
            <v>#N/A</v>
          </cell>
          <cell r="AB422" t="e">
            <v>#N/A</v>
          </cell>
          <cell r="AC422" t="e">
            <v>#N/A</v>
          </cell>
          <cell r="AD422">
            <v>0</v>
          </cell>
          <cell r="AG422">
            <v>0</v>
          </cell>
          <cell r="AH422">
            <v>0</v>
          </cell>
          <cell r="AI422" t="e">
            <v>#N/A</v>
          </cell>
          <cell r="AL422" t="e">
            <v>#N/A</v>
          </cell>
          <cell r="AM422" t="e">
            <v>#N/A</v>
          </cell>
          <cell r="AN422" t="e">
            <v>#N/A</v>
          </cell>
          <cell r="AP422" t="e">
            <v>#N/A</v>
          </cell>
          <cell r="AQ422" t="e">
            <v>#N/A</v>
          </cell>
          <cell r="AR422" t="e">
            <v>#N/A</v>
          </cell>
        </row>
        <row r="423">
          <cell r="Q423" t="e">
            <v>#N/A</v>
          </cell>
          <cell r="T423" t="e">
            <v>#N/A</v>
          </cell>
          <cell r="V423" t="e">
            <v>#N/A</v>
          </cell>
          <cell r="W423" t="e">
            <v>#N/A</v>
          </cell>
          <cell r="Y423" t="e">
            <v>#N/A</v>
          </cell>
          <cell r="Z423" t="e">
            <v>#N/A</v>
          </cell>
          <cell r="AA423" t="e">
            <v>#N/A</v>
          </cell>
          <cell r="AB423" t="e">
            <v>#N/A</v>
          </cell>
          <cell r="AC423" t="e">
            <v>#N/A</v>
          </cell>
          <cell r="AD423">
            <v>0</v>
          </cell>
          <cell r="AG423">
            <v>0</v>
          </cell>
          <cell r="AH423">
            <v>0</v>
          </cell>
          <cell r="AI423" t="e">
            <v>#N/A</v>
          </cell>
          <cell r="AL423" t="e">
            <v>#N/A</v>
          </cell>
          <cell r="AM423" t="e">
            <v>#N/A</v>
          </cell>
          <cell r="AN423" t="e">
            <v>#N/A</v>
          </cell>
          <cell r="AP423" t="e">
            <v>#N/A</v>
          </cell>
          <cell r="AQ423" t="e">
            <v>#N/A</v>
          </cell>
          <cell r="AR423" t="e">
            <v>#N/A</v>
          </cell>
        </row>
        <row r="424">
          <cell r="Q424" t="e">
            <v>#N/A</v>
          </cell>
          <cell r="T424" t="e">
            <v>#N/A</v>
          </cell>
          <cell r="V424" t="e">
            <v>#N/A</v>
          </cell>
          <cell r="W424" t="e">
            <v>#N/A</v>
          </cell>
          <cell r="Y424" t="e">
            <v>#N/A</v>
          </cell>
          <cell r="Z424" t="e">
            <v>#N/A</v>
          </cell>
          <cell r="AA424" t="e">
            <v>#N/A</v>
          </cell>
          <cell r="AB424" t="e">
            <v>#N/A</v>
          </cell>
          <cell r="AC424" t="e">
            <v>#N/A</v>
          </cell>
          <cell r="AD424">
            <v>0</v>
          </cell>
          <cell r="AG424">
            <v>0</v>
          </cell>
          <cell r="AH424">
            <v>0</v>
          </cell>
          <cell r="AI424" t="e">
            <v>#N/A</v>
          </cell>
          <cell r="AL424" t="e">
            <v>#N/A</v>
          </cell>
          <cell r="AM424" t="e">
            <v>#N/A</v>
          </cell>
          <cell r="AN424" t="e">
            <v>#N/A</v>
          </cell>
          <cell r="AP424" t="e">
            <v>#N/A</v>
          </cell>
          <cell r="AQ424" t="e">
            <v>#N/A</v>
          </cell>
          <cell r="AR424" t="e">
            <v>#N/A</v>
          </cell>
        </row>
        <row r="425">
          <cell r="Q425" t="e">
            <v>#N/A</v>
          </cell>
          <cell r="T425" t="e">
            <v>#N/A</v>
          </cell>
          <cell r="V425" t="e">
            <v>#N/A</v>
          </cell>
          <cell r="W425" t="e">
            <v>#N/A</v>
          </cell>
          <cell r="Y425" t="e">
            <v>#N/A</v>
          </cell>
          <cell r="Z425" t="e">
            <v>#N/A</v>
          </cell>
          <cell r="AA425" t="e">
            <v>#N/A</v>
          </cell>
          <cell r="AB425" t="e">
            <v>#N/A</v>
          </cell>
          <cell r="AC425" t="e">
            <v>#N/A</v>
          </cell>
          <cell r="AD425">
            <v>0</v>
          </cell>
          <cell r="AG425">
            <v>0</v>
          </cell>
          <cell r="AH425">
            <v>0</v>
          </cell>
          <cell r="AI425" t="e">
            <v>#N/A</v>
          </cell>
          <cell r="AL425" t="e">
            <v>#N/A</v>
          </cell>
          <cell r="AM425" t="e">
            <v>#N/A</v>
          </cell>
          <cell r="AN425" t="e">
            <v>#N/A</v>
          </cell>
          <cell r="AP425" t="e">
            <v>#N/A</v>
          </cell>
          <cell r="AQ425" t="e">
            <v>#N/A</v>
          </cell>
          <cell r="AR425" t="e">
            <v>#N/A</v>
          </cell>
        </row>
        <row r="426">
          <cell r="Q426" t="e">
            <v>#N/A</v>
          </cell>
          <cell r="T426" t="e">
            <v>#N/A</v>
          </cell>
          <cell r="V426" t="e">
            <v>#N/A</v>
          </cell>
          <cell r="W426" t="e">
            <v>#N/A</v>
          </cell>
          <cell r="Y426" t="e">
            <v>#N/A</v>
          </cell>
          <cell r="Z426" t="e">
            <v>#N/A</v>
          </cell>
          <cell r="AA426" t="e">
            <v>#N/A</v>
          </cell>
          <cell r="AB426" t="e">
            <v>#N/A</v>
          </cell>
          <cell r="AC426" t="e">
            <v>#N/A</v>
          </cell>
          <cell r="AD426">
            <v>0</v>
          </cell>
          <cell r="AG426">
            <v>0</v>
          </cell>
          <cell r="AH426">
            <v>0</v>
          </cell>
          <cell r="AI426" t="e">
            <v>#N/A</v>
          </cell>
          <cell r="AL426" t="e">
            <v>#N/A</v>
          </cell>
          <cell r="AM426" t="e">
            <v>#N/A</v>
          </cell>
          <cell r="AN426" t="e">
            <v>#N/A</v>
          </cell>
          <cell r="AP426" t="e">
            <v>#N/A</v>
          </cell>
          <cell r="AQ426" t="e">
            <v>#N/A</v>
          </cell>
          <cell r="AR426" t="e">
            <v>#N/A</v>
          </cell>
        </row>
        <row r="427">
          <cell r="Q427" t="e">
            <v>#N/A</v>
          </cell>
          <cell r="T427" t="e">
            <v>#N/A</v>
          </cell>
          <cell r="V427" t="e">
            <v>#N/A</v>
          </cell>
          <cell r="W427" t="e">
            <v>#N/A</v>
          </cell>
          <cell r="Y427" t="e">
            <v>#N/A</v>
          </cell>
          <cell r="Z427" t="e">
            <v>#N/A</v>
          </cell>
          <cell r="AA427" t="e">
            <v>#N/A</v>
          </cell>
          <cell r="AB427" t="e">
            <v>#N/A</v>
          </cell>
          <cell r="AC427" t="e">
            <v>#N/A</v>
          </cell>
          <cell r="AD427">
            <v>0</v>
          </cell>
          <cell r="AG427">
            <v>0</v>
          </cell>
          <cell r="AH427">
            <v>0</v>
          </cell>
          <cell r="AI427" t="e">
            <v>#N/A</v>
          </cell>
          <cell r="AL427" t="e">
            <v>#N/A</v>
          </cell>
          <cell r="AM427" t="e">
            <v>#N/A</v>
          </cell>
          <cell r="AN427" t="e">
            <v>#N/A</v>
          </cell>
          <cell r="AP427" t="e">
            <v>#N/A</v>
          </cell>
          <cell r="AQ427" t="e">
            <v>#N/A</v>
          </cell>
          <cell r="AR427" t="e">
            <v>#N/A</v>
          </cell>
        </row>
        <row r="428">
          <cell r="Q428" t="e">
            <v>#N/A</v>
          </cell>
          <cell r="T428" t="e">
            <v>#N/A</v>
          </cell>
          <cell r="V428" t="e">
            <v>#N/A</v>
          </cell>
          <cell r="W428" t="e">
            <v>#N/A</v>
          </cell>
          <cell r="Y428" t="e">
            <v>#N/A</v>
          </cell>
          <cell r="Z428" t="e">
            <v>#N/A</v>
          </cell>
          <cell r="AA428" t="e">
            <v>#N/A</v>
          </cell>
          <cell r="AB428" t="e">
            <v>#N/A</v>
          </cell>
          <cell r="AC428" t="e">
            <v>#N/A</v>
          </cell>
          <cell r="AD428">
            <v>0</v>
          </cell>
          <cell r="AG428">
            <v>0</v>
          </cell>
          <cell r="AH428">
            <v>0</v>
          </cell>
          <cell r="AI428" t="e">
            <v>#N/A</v>
          </cell>
          <cell r="AL428" t="e">
            <v>#N/A</v>
          </cell>
          <cell r="AM428" t="e">
            <v>#N/A</v>
          </cell>
          <cell r="AN428" t="e">
            <v>#N/A</v>
          </cell>
          <cell r="AP428" t="e">
            <v>#N/A</v>
          </cell>
          <cell r="AQ428" t="e">
            <v>#N/A</v>
          </cell>
          <cell r="AR428" t="e">
            <v>#N/A</v>
          </cell>
        </row>
        <row r="429">
          <cell r="Q429" t="e">
            <v>#N/A</v>
          </cell>
          <cell r="T429" t="e">
            <v>#N/A</v>
          </cell>
          <cell r="V429" t="e">
            <v>#N/A</v>
          </cell>
          <cell r="W429" t="e">
            <v>#N/A</v>
          </cell>
          <cell r="Y429" t="e">
            <v>#N/A</v>
          </cell>
          <cell r="Z429" t="e">
            <v>#N/A</v>
          </cell>
          <cell r="AA429" t="e">
            <v>#N/A</v>
          </cell>
          <cell r="AB429" t="e">
            <v>#N/A</v>
          </cell>
          <cell r="AC429" t="e">
            <v>#N/A</v>
          </cell>
          <cell r="AD429">
            <v>0</v>
          </cell>
          <cell r="AG429">
            <v>0</v>
          </cell>
          <cell r="AH429">
            <v>0</v>
          </cell>
          <cell r="AI429" t="e">
            <v>#N/A</v>
          </cell>
          <cell r="AL429" t="e">
            <v>#N/A</v>
          </cell>
          <cell r="AM429" t="e">
            <v>#N/A</v>
          </cell>
          <cell r="AN429" t="e">
            <v>#N/A</v>
          </cell>
          <cell r="AP429" t="e">
            <v>#N/A</v>
          </cell>
          <cell r="AQ429" t="e">
            <v>#N/A</v>
          </cell>
          <cell r="AR429" t="e">
            <v>#N/A</v>
          </cell>
        </row>
        <row r="430">
          <cell r="Q430" t="e">
            <v>#N/A</v>
          </cell>
          <cell r="T430" t="e">
            <v>#N/A</v>
          </cell>
          <cell r="V430" t="e">
            <v>#N/A</v>
          </cell>
          <cell r="W430" t="e">
            <v>#N/A</v>
          </cell>
          <cell r="Y430" t="e">
            <v>#N/A</v>
          </cell>
          <cell r="Z430" t="e">
            <v>#N/A</v>
          </cell>
          <cell r="AA430" t="e">
            <v>#N/A</v>
          </cell>
          <cell r="AB430" t="e">
            <v>#N/A</v>
          </cell>
          <cell r="AC430" t="e">
            <v>#N/A</v>
          </cell>
          <cell r="AD430">
            <v>0</v>
          </cell>
          <cell r="AG430">
            <v>0</v>
          </cell>
          <cell r="AH430">
            <v>0</v>
          </cell>
          <cell r="AI430" t="e">
            <v>#N/A</v>
          </cell>
          <cell r="AL430" t="e">
            <v>#N/A</v>
          </cell>
          <cell r="AM430" t="e">
            <v>#N/A</v>
          </cell>
          <cell r="AN430" t="e">
            <v>#N/A</v>
          </cell>
          <cell r="AP430" t="e">
            <v>#N/A</v>
          </cell>
          <cell r="AQ430" t="e">
            <v>#N/A</v>
          </cell>
          <cell r="AR430" t="e">
            <v>#N/A</v>
          </cell>
        </row>
        <row r="431">
          <cell r="Q431" t="e">
            <v>#N/A</v>
          </cell>
          <cell r="T431" t="e">
            <v>#N/A</v>
          </cell>
          <cell r="V431" t="e">
            <v>#N/A</v>
          </cell>
          <cell r="W431" t="e">
            <v>#N/A</v>
          </cell>
          <cell r="Y431" t="e">
            <v>#N/A</v>
          </cell>
          <cell r="Z431" t="e">
            <v>#N/A</v>
          </cell>
          <cell r="AA431" t="e">
            <v>#N/A</v>
          </cell>
          <cell r="AB431" t="e">
            <v>#N/A</v>
          </cell>
          <cell r="AC431" t="e">
            <v>#N/A</v>
          </cell>
          <cell r="AD431">
            <v>0</v>
          </cell>
          <cell r="AG431">
            <v>0</v>
          </cell>
          <cell r="AH431">
            <v>0</v>
          </cell>
          <cell r="AI431" t="e">
            <v>#N/A</v>
          </cell>
          <cell r="AL431" t="e">
            <v>#N/A</v>
          </cell>
          <cell r="AM431" t="e">
            <v>#N/A</v>
          </cell>
          <cell r="AN431" t="e">
            <v>#N/A</v>
          </cell>
          <cell r="AP431" t="e">
            <v>#N/A</v>
          </cell>
          <cell r="AQ431" t="e">
            <v>#N/A</v>
          </cell>
          <cell r="AR431" t="e">
            <v>#N/A</v>
          </cell>
        </row>
        <row r="432">
          <cell r="Q432" t="e">
            <v>#N/A</v>
          </cell>
          <cell r="T432" t="e">
            <v>#N/A</v>
          </cell>
          <cell r="V432" t="e">
            <v>#N/A</v>
          </cell>
          <cell r="W432" t="e">
            <v>#N/A</v>
          </cell>
          <cell r="Y432" t="e">
            <v>#N/A</v>
          </cell>
          <cell r="Z432" t="e">
            <v>#N/A</v>
          </cell>
          <cell r="AA432" t="e">
            <v>#N/A</v>
          </cell>
          <cell r="AB432" t="e">
            <v>#N/A</v>
          </cell>
          <cell r="AC432" t="e">
            <v>#N/A</v>
          </cell>
          <cell r="AD432">
            <v>0</v>
          </cell>
          <cell r="AG432">
            <v>0</v>
          </cell>
          <cell r="AH432">
            <v>0</v>
          </cell>
          <cell r="AI432" t="e">
            <v>#N/A</v>
          </cell>
          <cell r="AL432" t="e">
            <v>#N/A</v>
          </cell>
          <cell r="AM432" t="e">
            <v>#N/A</v>
          </cell>
          <cell r="AN432" t="e">
            <v>#N/A</v>
          </cell>
          <cell r="AP432" t="e">
            <v>#N/A</v>
          </cell>
          <cell r="AQ432" t="e">
            <v>#N/A</v>
          </cell>
          <cell r="AR432" t="e">
            <v>#N/A</v>
          </cell>
        </row>
        <row r="433">
          <cell r="Q433" t="e">
            <v>#N/A</v>
          </cell>
          <cell r="T433" t="e">
            <v>#N/A</v>
          </cell>
          <cell r="V433" t="e">
            <v>#N/A</v>
          </cell>
          <cell r="W433" t="e">
            <v>#N/A</v>
          </cell>
          <cell r="Y433" t="e">
            <v>#N/A</v>
          </cell>
          <cell r="Z433" t="e">
            <v>#N/A</v>
          </cell>
          <cell r="AA433" t="e">
            <v>#N/A</v>
          </cell>
          <cell r="AB433" t="e">
            <v>#N/A</v>
          </cell>
          <cell r="AC433" t="e">
            <v>#N/A</v>
          </cell>
          <cell r="AD433">
            <v>0</v>
          </cell>
          <cell r="AG433">
            <v>0</v>
          </cell>
          <cell r="AH433">
            <v>0</v>
          </cell>
          <cell r="AI433" t="e">
            <v>#N/A</v>
          </cell>
          <cell r="AL433" t="e">
            <v>#N/A</v>
          </cell>
          <cell r="AM433" t="e">
            <v>#N/A</v>
          </cell>
          <cell r="AN433" t="e">
            <v>#N/A</v>
          </cell>
          <cell r="AP433" t="e">
            <v>#N/A</v>
          </cell>
          <cell r="AQ433" t="e">
            <v>#N/A</v>
          </cell>
          <cell r="AR433" t="e">
            <v>#N/A</v>
          </cell>
        </row>
        <row r="434">
          <cell r="Q434" t="e">
            <v>#N/A</v>
          </cell>
          <cell r="T434" t="e">
            <v>#N/A</v>
          </cell>
          <cell r="V434" t="e">
            <v>#N/A</v>
          </cell>
          <cell r="W434" t="e">
            <v>#N/A</v>
          </cell>
          <cell r="Y434" t="e">
            <v>#N/A</v>
          </cell>
          <cell r="Z434" t="e">
            <v>#N/A</v>
          </cell>
          <cell r="AA434" t="e">
            <v>#N/A</v>
          </cell>
          <cell r="AB434" t="e">
            <v>#N/A</v>
          </cell>
          <cell r="AC434" t="e">
            <v>#N/A</v>
          </cell>
          <cell r="AD434">
            <v>0</v>
          </cell>
          <cell r="AG434">
            <v>0</v>
          </cell>
          <cell r="AH434">
            <v>0</v>
          </cell>
          <cell r="AI434" t="e">
            <v>#N/A</v>
          </cell>
          <cell r="AL434" t="e">
            <v>#N/A</v>
          </cell>
          <cell r="AM434" t="e">
            <v>#N/A</v>
          </cell>
          <cell r="AN434" t="e">
            <v>#N/A</v>
          </cell>
          <cell r="AP434" t="e">
            <v>#N/A</v>
          </cell>
          <cell r="AQ434" t="e">
            <v>#N/A</v>
          </cell>
          <cell r="AR434" t="e">
            <v>#N/A</v>
          </cell>
        </row>
        <row r="435">
          <cell r="Q435" t="e">
            <v>#N/A</v>
          </cell>
          <cell r="T435" t="e">
            <v>#N/A</v>
          </cell>
          <cell r="V435" t="e">
            <v>#N/A</v>
          </cell>
          <cell r="W435" t="e">
            <v>#N/A</v>
          </cell>
          <cell r="Y435" t="e">
            <v>#N/A</v>
          </cell>
          <cell r="Z435" t="e">
            <v>#N/A</v>
          </cell>
          <cell r="AA435" t="e">
            <v>#N/A</v>
          </cell>
          <cell r="AB435" t="e">
            <v>#N/A</v>
          </cell>
          <cell r="AC435" t="e">
            <v>#N/A</v>
          </cell>
          <cell r="AD435">
            <v>0</v>
          </cell>
          <cell r="AG435">
            <v>0</v>
          </cell>
          <cell r="AH435">
            <v>0</v>
          </cell>
          <cell r="AI435" t="e">
            <v>#N/A</v>
          </cell>
          <cell r="AL435" t="e">
            <v>#N/A</v>
          </cell>
          <cell r="AM435" t="e">
            <v>#N/A</v>
          </cell>
          <cell r="AN435" t="e">
            <v>#N/A</v>
          </cell>
          <cell r="AP435" t="e">
            <v>#N/A</v>
          </cell>
          <cell r="AQ435" t="e">
            <v>#N/A</v>
          </cell>
          <cell r="AR435" t="e">
            <v>#N/A</v>
          </cell>
        </row>
        <row r="436">
          <cell r="Q436" t="e">
            <v>#N/A</v>
          </cell>
          <cell r="T436" t="e">
            <v>#N/A</v>
          </cell>
          <cell r="V436" t="e">
            <v>#N/A</v>
          </cell>
          <cell r="W436" t="e">
            <v>#N/A</v>
          </cell>
          <cell r="Y436" t="e">
            <v>#N/A</v>
          </cell>
          <cell r="Z436" t="e">
            <v>#N/A</v>
          </cell>
          <cell r="AA436" t="e">
            <v>#N/A</v>
          </cell>
          <cell r="AB436" t="e">
            <v>#N/A</v>
          </cell>
          <cell r="AC436" t="e">
            <v>#N/A</v>
          </cell>
          <cell r="AD436">
            <v>0</v>
          </cell>
          <cell r="AG436">
            <v>0</v>
          </cell>
          <cell r="AH436">
            <v>0</v>
          </cell>
          <cell r="AI436" t="e">
            <v>#N/A</v>
          </cell>
          <cell r="AL436" t="e">
            <v>#N/A</v>
          </cell>
          <cell r="AM436" t="e">
            <v>#N/A</v>
          </cell>
          <cell r="AN436" t="e">
            <v>#N/A</v>
          </cell>
          <cell r="AP436" t="e">
            <v>#N/A</v>
          </cell>
          <cell r="AQ436" t="e">
            <v>#N/A</v>
          </cell>
          <cell r="AR436" t="e">
            <v>#N/A</v>
          </cell>
        </row>
        <row r="437">
          <cell r="Q437" t="e">
            <v>#N/A</v>
          </cell>
          <cell r="T437" t="e">
            <v>#N/A</v>
          </cell>
          <cell r="V437" t="e">
            <v>#N/A</v>
          </cell>
          <cell r="W437" t="e">
            <v>#N/A</v>
          </cell>
          <cell r="Y437" t="e">
            <v>#N/A</v>
          </cell>
          <cell r="Z437" t="e">
            <v>#N/A</v>
          </cell>
          <cell r="AA437" t="e">
            <v>#N/A</v>
          </cell>
          <cell r="AB437" t="e">
            <v>#N/A</v>
          </cell>
          <cell r="AC437" t="e">
            <v>#N/A</v>
          </cell>
          <cell r="AD437">
            <v>0</v>
          </cell>
          <cell r="AG437">
            <v>0</v>
          </cell>
          <cell r="AH437">
            <v>0</v>
          </cell>
          <cell r="AI437" t="e">
            <v>#N/A</v>
          </cell>
          <cell r="AL437" t="e">
            <v>#N/A</v>
          </cell>
          <cell r="AM437" t="e">
            <v>#N/A</v>
          </cell>
          <cell r="AN437" t="e">
            <v>#N/A</v>
          </cell>
          <cell r="AP437" t="e">
            <v>#N/A</v>
          </cell>
          <cell r="AQ437" t="e">
            <v>#N/A</v>
          </cell>
          <cell r="AR437" t="e">
            <v>#N/A</v>
          </cell>
        </row>
        <row r="438">
          <cell r="Q438" t="e">
            <v>#N/A</v>
          </cell>
          <cell r="T438" t="e">
            <v>#N/A</v>
          </cell>
          <cell r="V438" t="e">
            <v>#N/A</v>
          </cell>
          <cell r="W438" t="e">
            <v>#N/A</v>
          </cell>
          <cell r="Y438" t="e">
            <v>#N/A</v>
          </cell>
          <cell r="Z438" t="e">
            <v>#N/A</v>
          </cell>
          <cell r="AA438" t="e">
            <v>#N/A</v>
          </cell>
          <cell r="AB438" t="e">
            <v>#N/A</v>
          </cell>
          <cell r="AC438" t="e">
            <v>#N/A</v>
          </cell>
          <cell r="AD438">
            <v>0</v>
          </cell>
          <cell r="AG438">
            <v>0</v>
          </cell>
          <cell r="AH438">
            <v>0</v>
          </cell>
          <cell r="AI438" t="e">
            <v>#N/A</v>
          </cell>
          <cell r="AL438" t="e">
            <v>#N/A</v>
          </cell>
          <cell r="AM438" t="e">
            <v>#N/A</v>
          </cell>
          <cell r="AN438" t="e">
            <v>#N/A</v>
          </cell>
          <cell r="AP438" t="e">
            <v>#N/A</v>
          </cell>
          <cell r="AQ438" t="e">
            <v>#N/A</v>
          </cell>
          <cell r="AR438" t="e">
            <v>#N/A</v>
          </cell>
        </row>
        <row r="439">
          <cell r="Q439" t="e">
            <v>#N/A</v>
          </cell>
          <cell r="T439" t="e">
            <v>#N/A</v>
          </cell>
          <cell r="V439" t="e">
            <v>#N/A</v>
          </cell>
          <cell r="W439" t="e">
            <v>#N/A</v>
          </cell>
          <cell r="Y439" t="e">
            <v>#N/A</v>
          </cell>
          <cell r="Z439" t="e">
            <v>#N/A</v>
          </cell>
          <cell r="AA439" t="e">
            <v>#N/A</v>
          </cell>
          <cell r="AB439" t="e">
            <v>#N/A</v>
          </cell>
          <cell r="AC439" t="e">
            <v>#N/A</v>
          </cell>
          <cell r="AD439">
            <v>0</v>
          </cell>
          <cell r="AG439">
            <v>0</v>
          </cell>
          <cell r="AH439">
            <v>0</v>
          </cell>
          <cell r="AI439" t="e">
            <v>#N/A</v>
          </cell>
          <cell r="AL439" t="e">
            <v>#N/A</v>
          </cell>
          <cell r="AM439" t="e">
            <v>#N/A</v>
          </cell>
          <cell r="AN439" t="e">
            <v>#N/A</v>
          </cell>
          <cell r="AP439" t="e">
            <v>#N/A</v>
          </cell>
          <cell r="AQ439" t="e">
            <v>#N/A</v>
          </cell>
          <cell r="AR439" t="e">
            <v>#N/A</v>
          </cell>
        </row>
        <row r="440">
          <cell r="Q440" t="e">
            <v>#N/A</v>
          </cell>
          <cell r="T440" t="e">
            <v>#N/A</v>
          </cell>
          <cell r="V440" t="e">
            <v>#N/A</v>
          </cell>
          <cell r="W440" t="e">
            <v>#N/A</v>
          </cell>
          <cell r="Y440" t="e">
            <v>#N/A</v>
          </cell>
          <cell r="Z440" t="e">
            <v>#N/A</v>
          </cell>
          <cell r="AA440" t="e">
            <v>#N/A</v>
          </cell>
          <cell r="AB440" t="e">
            <v>#N/A</v>
          </cell>
          <cell r="AC440" t="e">
            <v>#N/A</v>
          </cell>
          <cell r="AD440">
            <v>0</v>
          </cell>
          <cell r="AG440">
            <v>0</v>
          </cell>
          <cell r="AH440">
            <v>0</v>
          </cell>
          <cell r="AI440" t="e">
            <v>#N/A</v>
          </cell>
          <cell r="AL440" t="e">
            <v>#N/A</v>
          </cell>
          <cell r="AM440" t="e">
            <v>#N/A</v>
          </cell>
          <cell r="AN440" t="e">
            <v>#N/A</v>
          </cell>
          <cell r="AP440" t="e">
            <v>#N/A</v>
          </cell>
          <cell r="AQ440" t="e">
            <v>#N/A</v>
          </cell>
          <cell r="AR440" t="e">
            <v>#N/A</v>
          </cell>
        </row>
        <row r="441">
          <cell r="Q441" t="e">
            <v>#N/A</v>
          </cell>
          <cell r="T441" t="e">
            <v>#N/A</v>
          </cell>
          <cell r="V441" t="e">
            <v>#N/A</v>
          </cell>
          <cell r="W441" t="e">
            <v>#N/A</v>
          </cell>
          <cell r="Y441" t="e">
            <v>#N/A</v>
          </cell>
          <cell r="Z441" t="e">
            <v>#N/A</v>
          </cell>
          <cell r="AA441" t="e">
            <v>#N/A</v>
          </cell>
          <cell r="AB441" t="e">
            <v>#N/A</v>
          </cell>
          <cell r="AC441" t="e">
            <v>#N/A</v>
          </cell>
          <cell r="AD441">
            <v>0</v>
          </cell>
          <cell r="AG441">
            <v>0</v>
          </cell>
          <cell r="AH441">
            <v>0</v>
          </cell>
          <cell r="AI441" t="e">
            <v>#N/A</v>
          </cell>
          <cell r="AL441" t="e">
            <v>#N/A</v>
          </cell>
          <cell r="AM441" t="e">
            <v>#N/A</v>
          </cell>
          <cell r="AN441" t="e">
            <v>#N/A</v>
          </cell>
          <cell r="AP441" t="e">
            <v>#N/A</v>
          </cell>
          <cell r="AQ441" t="e">
            <v>#N/A</v>
          </cell>
          <cell r="AR441" t="e">
            <v>#N/A</v>
          </cell>
        </row>
        <row r="442">
          <cell r="Q442" t="e">
            <v>#N/A</v>
          </cell>
          <cell r="T442" t="e">
            <v>#N/A</v>
          </cell>
          <cell r="V442" t="e">
            <v>#N/A</v>
          </cell>
          <cell r="W442" t="e">
            <v>#N/A</v>
          </cell>
          <cell r="Y442" t="e">
            <v>#N/A</v>
          </cell>
          <cell r="Z442" t="e">
            <v>#N/A</v>
          </cell>
          <cell r="AA442" t="e">
            <v>#N/A</v>
          </cell>
          <cell r="AB442" t="e">
            <v>#N/A</v>
          </cell>
          <cell r="AC442" t="e">
            <v>#N/A</v>
          </cell>
          <cell r="AD442">
            <v>0</v>
          </cell>
          <cell r="AG442">
            <v>0</v>
          </cell>
          <cell r="AH442">
            <v>0</v>
          </cell>
          <cell r="AI442" t="e">
            <v>#N/A</v>
          </cell>
          <cell r="AL442" t="e">
            <v>#N/A</v>
          </cell>
          <cell r="AM442" t="e">
            <v>#N/A</v>
          </cell>
          <cell r="AN442" t="e">
            <v>#N/A</v>
          </cell>
          <cell r="AP442" t="e">
            <v>#N/A</v>
          </cell>
          <cell r="AQ442" t="e">
            <v>#N/A</v>
          </cell>
          <cell r="AR442" t="e">
            <v>#N/A</v>
          </cell>
        </row>
        <row r="443">
          <cell r="Q443" t="e">
            <v>#N/A</v>
          </cell>
          <cell r="T443" t="e">
            <v>#N/A</v>
          </cell>
          <cell r="V443" t="e">
            <v>#N/A</v>
          </cell>
          <cell r="W443" t="e">
            <v>#N/A</v>
          </cell>
          <cell r="Y443" t="e">
            <v>#N/A</v>
          </cell>
          <cell r="Z443" t="e">
            <v>#N/A</v>
          </cell>
          <cell r="AA443" t="e">
            <v>#N/A</v>
          </cell>
          <cell r="AB443" t="e">
            <v>#N/A</v>
          </cell>
          <cell r="AC443" t="e">
            <v>#N/A</v>
          </cell>
          <cell r="AD443">
            <v>0</v>
          </cell>
          <cell r="AG443">
            <v>0</v>
          </cell>
          <cell r="AH443">
            <v>0</v>
          </cell>
          <cell r="AI443" t="e">
            <v>#N/A</v>
          </cell>
          <cell r="AL443" t="e">
            <v>#N/A</v>
          </cell>
          <cell r="AM443" t="e">
            <v>#N/A</v>
          </cell>
          <cell r="AN443" t="e">
            <v>#N/A</v>
          </cell>
          <cell r="AP443" t="e">
            <v>#N/A</v>
          </cell>
          <cell r="AQ443" t="e">
            <v>#N/A</v>
          </cell>
          <cell r="AR443" t="e">
            <v>#N/A</v>
          </cell>
        </row>
        <row r="444">
          <cell r="Q444" t="e">
            <v>#N/A</v>
          </cell>
          <cell r="T444" t="e">
            <v>#N/A</v>
          </cell>
          <cell r="V444" t="e">
            <v>#N/A</v>
          </cell>
          <cell r="W444" t="e">
            <v>#N/A</v>
          </cell>
          <cell r="Y444" t="e">
            <v>#N/A</v>
          </cell>
          <cell r="Z444" t="e">
            <v>#N/A</v>
          </cell>
          <cell r="AA444" t="e">
            <v>#N/A</v>
          </cell>
          <cell r="AB444" t="e">
            <v>#N/A</v>
          </cell>
          <cell r="AC444" t="e">
            <v>#N/A</v>
          </cell>
          <cell r="AD444">
            <v>0</v>
          </cell>
          <cell r="AG444">
            <v>0</v>
          </cell>
          <cell r="AH444">
            <v>0</v>
          </cell>
          <cell r="AI444" t="e">
            <v>#N/A</v>
          </cell>
          <cell r="AL444" t="e">
            <v>#N/A</v>
          </cell>
          <cell r="AM444" t="e">
            <v>#N/A</v>
          </cell>
          <cell r="AN444" t="e">
            <v>#N/A</v>
          </cell>
          <cell r="AP444" t="e">
            <v>#N/A</v>
          </cell>
          <cell r="AQ444" t="e">
            <v>#N/A</v>
          </cell>
          <cell r="AR444" t="e">
            <v>#N/A</v>
          </cell>
        </row>
        <row r="445">
          <cell r="Q445" t="e">
            <v>#N/A</v>
          </cell>
          <cell r="T445" t="e">
            <v>#N/A</v>
          </cell>
          <cell r="V445" t="e">
            <v>#N/A</v>
          </cell>
          <cell r="W445" t="e">
            <v>#N/A</v>
          </cell>
          <cell r="Y445" t="e">
            <v>#N/A</v>
          </cell>
          <cell r="Z445" t="e">
            <v>#N/A</v>
          </cell>
          <cell r="AA445" t="e">
            <v>#N/A</v>
          </cell>
          <cell r="AB445" t="e">
            <v>#N/A</v>
          </cell>
          <cell r="AC445" t="e">
            <v>#N/A</v>
          </cell>
          <cell r="AD445">
            <v>0</v>
          </cell>
          <cell r="AG445">
            <v>0</v>
          </cell>
          <cell r="AH445">
            <v>0</v>
          </cell>
          <cell r="AI445" t="e">
            <v>#N/A</v>
          </cell>
          <cell r="AL445" t="e">
            <v>#N/A</v>
          </cell>
          <cell r="AM445" t="e">
            <v>#N/A</v>
          </cell>
          <cell r="AN445" t="e">
            <v>#N/A</v>
          </cell>
          <cell r="AP445" t="e">
            <v>#N/A</v>
          </cell>
          <cell r="AQ445" t="e">
            <v>#N/A</v>
          </cell>
          <cell r="AR445" t="e">
            <v>#N/A</v>
          </cell>
        </row>
        <row r="446">
          <cell r="Q446" t="e">
            <v>#N/A</v>
          </cell>
          <cell r="T446" t="e">
            <v>#N/A</v>
          </cell>
          <cell r="V446" t="e">
            <v>#N/A</v>
          </cell>
          <cell r="W446" t="e">
            <v>#N/A</v>
          </cell>
          <cell r="Y446" t="e">
            <v>#N/A</v>
          </cell>
          <cell r="Z446" t="e">
            <v>#N/A</v>
          </cell>
          <cell r="AA446" t="e">
            <v>#N/A</v>
          </cell>
          <cell r="AB446" t="e">
            <v>#N/A</v>
          </cell>
          <cell r="AC446" t="e">
            <v>#N/A</v>
          </cell>
          <cell r="AD446">
            <v>0</v>
          </cell>
          <cell r="AG446">
            <v>0</v>
          </cell>
          <cell r="AH446">
            <v>0</v>
          </cell>
          <cell r="AI446" t="e">
            <v>#N/A</v>
          </cell>
          <cell r="AL446" t="e">
            <v>#N/A</v>
          </cell>
          <cell r="AM446" t="e">
            <v>#N/A</v>
          </cell>
          <cell r="AN446" t="e">
            <v>#N/A</v>
          </cell>
          <cell r="AP446" t="e">
            <v>#N/A</v>
          </cell>
          <cell r="AQ446" t="e">
            <v>#N/A</v>
          </cell>
          <cell r="AR446" t="e">
            <v>#N/A</v>
          </cell>
        </row>
        <row r="447">
          <cell r="Q447" t="e">
            <v>#N/A</v>
          </cell>
          <cell r="T447" t="e">
            <v>#N/A</v>
          </cell>
          <cell r="V447" t="e">
            <v>#N/A</v>
          </cell>
          <cell r="W447" t="e">
            <v>#N/A</v>
          </cell>
          <cell r="Y447" t="e">
            <v>#N/A</v>
          </cell>
          <cell r="Z447" t="e">
            <v>#N/A</v>
          </cell>
          <cell r="AA447" t="e">
            <v>#N/A</v>
          </cell>
          <cell r="AB447" t="e">
            <v>#N/A</v>
          </cell>
          <cell r="AC447" t="e">
            <v>#N/A</v>
          </cell>
          <cell r="AD447">
            <v>0</v>
          </cell>
          <cell r="AG447">
            <v>0</v>
          </cell>
          <cell r="AH447">
            <v>0</v>
          </cell>
          <cell r="AI447" t="e">
            <v>#N/A</v>
          </cell>
          <cell r="AL447" t="e">
            <v>#N/A</v>
          </cell>
          <cell r="AM447" t="e">
            <v>#N/A</v>
          </cell>
          <cell r="AN447" t="e">
            <v>#N/A</v>
          </cell>
          <cell r="AP447" t="e">
            <v>#N/A</v>
          </cell>
          <cell r="AQ447" t="e">
            <v>#N/A</v>
          </cell>
          <cell r="AR447" t="e">
            <v>#N/A</v>
          </cell>
        </row>
        <row r="448">
          <cell r="Q448" t="e">
            <v>#N/A</v>
          </cell>
          <cell r="T448" t="e">
            <v>#N/A</v>
          </cell>
          <cell r="V448" t="e">
            <v>#N/A</v>
          </cell>
          <cell r="W448" t="e">
            <v>#N/A</v>
          </cell>
          <cell r="Y448" t="e">
            <v>#N/A</v>
          </cell>
          <cell r="Z448" t="e">
            <v>#N/A</v>
          </cell>
          <cell r="AA448" t="e">
            <v>#N/A</v>
          </cell>
          <cell r="AB448" t="e">
            <v>#N/A</v>
          </cell>
          <cell r="AC448" t="e">
            <v>#N/A</v>
          </cell>
          <cell r="AD448">
            <v>0</v>
          </cell>
          <cell r="AG448">
            <v>0</v>
          </cell>
          <cell r="AH448">
            <v>0</v>
          </cell>
          <cell r="AI448" t="e">
            <v>#N/A</v>
          </cell>
          <cell r="AL448" t="e">
            <v>#N/A</v>
          </cell>
          <cell r="AM448" t="e">
            <v>#N/A</v>
          </cell>
          <cell r="AN448" t="e">
            <v>#N/A</v>
          </cell>
          <cell r="AP448" t="e">
            <v>#N/A</v>
          </cell>
          <cell r="AQ448" t="e">
            <v>#N/A</v>
          </cell>
          <cell r="AR448" t="e">
            <v>#N/A</v>
          </cell>
        </row>
        <row r="449">
          <cell r="Q449" t="e">
            <v>#N/A</v>
          </cell>
          <cell r="T449" t="e">
            <v>#N/A</v>
          </cell>
          <cell r="V449" t="e">
            <v>#N/A</v>
          </cell>
          <cell r="W449" t="e">
            <v>#N/A</v>
          </cell>
          <cell r="Y449" t="e">
            <v>#N/A</v>
          </cell>
          <cell r="Z449" t="e">
            <v>#N/A</v>
          </cell>
          <cell r="AA449" t="e">
            <v>#N/A</v>
          </cell>
          <cell r="AB449" t="e">
            <v>#N/A</v>
          </cell>
          <cell r="AC449" t="e">
            <v>#N/A</v>
          </cell>
          <cell r="AD449">
            <v>0</v>
          </cell>
          <cell r="AG449">
            <v>0</v>
          </cell>
          <cell r="AH449">
            <v>0</v>
          </cell>
          <cell r="AI449" t="e">
            <v>#N/A</v>
          </cell>
          <cell r="AL449" t="e">
            <v>#N/A</v>
          </cell>
          <cell r="AM449" t="e">
            <v>#N/A</v>
          </cell>
          <cell r="AN449" t="e">
            <v>#N/A</v>
          </cell>
          <cell r="AP449" t="e">
            <v>#N/A</v>
          </cell>
          <cell r="AQ449" t="e">
            <v>#N/A</v>
          </cell>
          <cell r="AR449" t="e">
            <v>#N/A</v>
          </cell>
        </row>
        <row r="450">
          <cell r="Q450" t="e">
            <v>#N/A</v>
          </cell>
          <cell r="T450" t="e">
            <v>#N/A</v>
          </cell>
          <cell r="V450" t="e">
            <v>#N/A</v>
          </cell>
          <cell r="W450" t="e">
            <v>#N/A</v>
          </cell>
          <cell r="Y450" t="e">
            <v>#N/A</v>
          </cell>
          <cell r="Z450" t="e">
            <v>#N/A</v>
          </cell>
          <cell r="AA450" t="e">
            <v>#N/A</v>
          </cell>
          <cell r="AB450" t="e">
            <v>#N/A</v>
          </cell>
          <cell r="AC450" t="e">
            <v>#N/A</v>
          </cell>
          <cell r="AD450">
            <v>0</v>
          </cell>
          <cell r="AG450">
            <v>0</v>
          </cell>
          <cell r="AH450">
            <v>0</v>
          </cell>
          <cell r="AI450" t="e">
            <v>#N/A</v>
          </cell>
          <cell r="AL450" t="e">
            <v>#N/A</v>
          </cell>
          <cell r="AM450" t="e">
            <v>#N/A</v>
          </cell>
          <cell r="AN450" t="e">
            <v>#N/A</v>
          </cell>
          <cell r="AP450" t="e">
            <v>#N/A</v>
          </cell>
          <cell r="AQ450" t="e">
            <v>#N/A</v>
          </cell>
          <cell r="AR450" t="e">
            <v>#N/A</v>
          </cell>
        </row>
        <row r="451">
          <cell r="Q451" t="e">
            <v>#N/A</v>
          </cell>
          <cell r="T451" t="e">
            <v>#N/A</v>
          </cell>
          <cell r="V451" t="e">
            <v>#N/A</v>
          </cell>
          <cell r="W451" t="e">
            <v>#N/A</v>
          </cell>
          <cell r="Y451" t="e">
            <v>#N/A</v>
          </cell>
          <cell r="Z451" t="e">
            <v>#N/A</v>
          </cell>
          <cell r="AA451" t="e">
            <v>#N/A</v>
          </cell>
          <cell r="AB451" t="e">
            <v>#N/A</v>
          </cell>
          <cell r="AC451" t="e">
            <v>#N/A</v>
          </cell>
          <cell r="AD451">
            <v>0</v>
          </cell>
          <cell r="AG451">
            <v>0</v>
          </cell>
          <cell r="AH451">
            <v>0</v>
          </cell>
          <cell r="AI451" t="e">
            <v>#N/A</v>
          </cell>
          <cell r="AL451" t="e">
            <v>#N/A</v>
          </cell>
          <cell r="AM451" t="e">
            <v>#N/A</v>
          </cell>
          <cell r="AN451" t="e">
            <v>#N/A</v>
          </cell>
          <cell r="AP451" t="e">
            <v>#N/A</v>
          </cell>
          <cell r="AQ451" t="e">
            <v>#N/A</v>
          </cell>
          <cell r="AR451" t="e">
            <v>#N/A</v>
          </cell>
        </row>
        <row r="452">
          <cell r="Q452" t="e">
            <v>#N/A</v>
          </cell>
          <cell r="T452" t="e">
            <v>#N/A</v>
          </cell>
          <cell r="V452" t="e">
            <v>#N/A</v>
          </cell>
          <cell r="W452" t="e">
            <v>#N/A</v>
          </cell>
          <cell r="Y452" t="e">
            <v>#N/A</v>
          </cell>
          <cell r="Z452" t="e">
            <v>#N/A</v>
          </cell>
          <cell r="AA452" t="e">
            <v>#N/A</v>
          </cell>
          <cell r="AB452" t="e">
            <v>#N/A</v>
          </cell>
          <cell r="AC452" t="e">
            <v>#N/A</v>
          </cell>
          <cell r="AD452">
            <v>0</v>
          </cell>
          <cell r="AG452">
            <v>0</v>
          </cell>
          <cell r="AH452">
            <v>0</v>
          </cell>
          <cell r="AI452" t="e">
            <v>#N/A</v>
          </cell>
          <cell r="AL452" t="e">
            <v>#N/A</v>
          </cell>
          <cell r="AM452" t="e">
            <v>#N/A</v>
          </cell>
          <cell r="AN452" t="e">
            <v>#N/A</v>
          </cell>
          <cell r="AP452" t="e">
            <v>#N/A</v>
          </cell>
          <cell r="AQ452" t="e">
            <v>#N/A</v>
          </cell>
          <cell r="AR452" t="e">
            <v>#N/A</v>
          </cell>
        </row>
        <row r="453">
          <cell r="Q453" t="e">
            <v>#N/A</v>
          </cell>
          <cell r="T453" t="e">
            <v>#N/A</v>
          </cell>
          <cell r="V453" t="e">
            <v>#N/A</v>
          </cell>
          <cell r="W453" t="e">
            <v>#N/A</v>
          </cell>
          <cell r="Y453" t="e">
            <v>#N/A</v>
          </cell>
          <cell r="Z453" t="e">
            <v>#N/A</v>
          </cell>
          <cell r="AA453" t="e">
            <v>#N/A</v>
          </cell>
          <cell r="AB453" t="e">
            <v>#N/A</v>
          </cell>
          <cell r="AC453" t="e">
            <v>#N/A</v>
          </cell>
          <cell r="AD453">
            <v>0</v>
          </cell>
          <cell r="AG453">
            <v>0</v>
          </cell>
          <cell r="AH453">
            <v>0</v>
          </cell>
          <cell r="AI453" t="e">
            <v>#N/A</v>
          </cell>
          <cell r="AL453" t="e">
            <v>#N/A</v>
          </cell>
          <cell r="AM453" t="e">
            <v>#N/A</v>
          </cell>
          <cell r="AN453" t="e">
            <v>#N/A</v>
          </cell>
          <cell r="AP453" t="e">
            <v>#N/A</v>
          </cell>
          <cell r="AQ453" t="e">
            <v>#N/A</v>
          </cell>
          <cell r="AR453" t="e">
            <v>#N/A</v>
          </cell>
        </row>
        <row r="454">
          <cell r="Q454" t="e">
            <v>#N/A</v>
          </cell>
          <cell r="T454" t="e">
            <v>#N/A</v>
          </cell>
          <cell r="V454" t="e">
            <v>#N/A</v>
          </cell>
          <cell r="W454" t="e">
            <v>#N/A</v>
          </cell>
          <cell r="Y454" t="e">
            <v>#N/A</v>
          </cell>
          <cell r="Z454" t="e">
            <v>#N/A</v>
          </cell>
          <cell r="AA454" t="e">
            <v>#N/A</v>
          </cell>
          <cell r="AB454" t="e">
            <v>#N/A</v>
          </cell>
          <cell r="AC454" t="e">
            <v>#N/A</v>
          </cell>
          <cell r="AD454">
            <v>0</v>
          </cell>
          <cell r="AG454">
            <v>0</v>
          </cell>
          <cell r="AH454">
            <v>0</v>
          </cell>
          <cell r="AI454" t="e">
            <v>#N/A</v>
          </cell>
          <cell r="AL454" t="e">
            <v>#N/A</v>
          </cell>
          <cell r="AM454" t="e">
            <v>#N/A</v>
          </cell>
          <cell r="AN454" t="e">
            <v>#N/A</v>
          </cell>
          <cell r="AP454" t="e">
            <v>#N/A</v>
          </cell>
          <cell r="AQ454" t="e">
            <v>#N/A</v>
          </cell>
          <cell r="AR454" t="e">
            <v>#N/A</v>
          </cell>
        </row>
        <row r="455">
          <cell r="Q455" t="e">
            <v>#N/A</v>
          </cell>
          <cell r="T455" t="e">
            <v>#N/A</v>
          </cell>
          <cell r="V455" t="e">
            <v>#N/A</v>
          </cell>
          <cell r="W455" t="e">
            <v>#N/A</v>
          </cell>
          <cell r="Y455" t="e">
            <v>#N/A</v>
          </cell>
          <cell r="Z455" t="e">
            <v>#N/A</v>
          </cell>
          <cell r="AA455" t="e">
            <v>#N/A</v>
          </cell>
          <cell r="AB455" t="e">
            <v>#N/A</v>
          </cell>
          <cell r="AC455" t="e">
            <v>#N/A</v>
          </cell>
          <cell r="AD455">
            <v>0</v>
          </cell>
          <cell r="AG455">
            <v>0</v>
          </cell>
          <cell r="AH455">
            <v>0</v>
          </cell>
          <cell r="AI455" t="e">
            <v>#N/A</v>
          </cell>
          <cell r="AL455" t="e">
            <v>#N/A</v>
          </cell>
          <cell r="AM455" t="e">
            <v>#N/A</v>
          </cell>
          <cell r="AN455" t="e">
            <v>#N/A</v>
          </cell>
          <cell r="AP455" t="e">
            <v>#N/A</v>
          </cell>
          <cell r="AQ455" t="e">
            <v>#N/A</v>
          </cell>
          <cell r="AR455" t="e">
            <v>#N/A</v>
          </cell>
        </row>
        <row r="456">
          <cell r="Q456" t="e">
            <v>#N/A</v>
          </cell>
          <cell r="T456" t="e">
            <v>#N/A</v>
          </cell>
          <cell r="V456" t="e">
            <v>#N/A</v>
          </cell>
          <cell r="W456" t="e">
            <v>#N/A</v>
          </cell>
          <cell r="Y456" t="e">
            <v>#N/A</v>
          </cell>
          <cell r="Z456" t="e">
            <v>#N/A</v>
          </cell>
          <cell r="AA456" t="e">
            <v>#N/A</v>
          </cell>
          <cell r="AB456" t="e">
            <v>#N/A</v>
          </cell>
          <cell r="AC456" t="e">
            <v>#N/A</v>
          </cell>
          <cell r="AD456">
            <v>0</v>
          </cell>
          <cell r="AG456">
            <v>0</v>
          </cell>
          <cell r="AH456">
            <v>0</v>
          </cell>
          <cell r="AI456" t="e">
            <v>#N/A</v>
          </cell>
          <cell r="AL456" t="e">
            <v>#N/A</v>
          </cell>
          <cell r="AM456" t="e">
            <v>#N/A</v>
          </cell>
          <cell r="AN456" t="e">
            <v>#N/A</v>
          </cell>
          <cell r="AP456" t="e">
            <v>#N/A</v>
          </cell>
          <cell r="AQ456" t="e">
            <v>#N/A</v>
          </cell>
          <cell r="AR456" t="e">
            <v>#N/A</v>
          </cell>
        </row>
        <row r="457">
          <cell r="Q457" t="e">
            <v>#N/A</v>
          </cell>
          <cell r="T457" t="e">
            <v>#N/A</v>
          </cell>
          <cell r="V457" t="e">
            <v>#N/A</v>
          </cell>
          <cell r="W457" t="e">
            <v>#N/A</v>
          </cell>
          <cell r="Y457" t="e">
            <v>#N/A</v>
          </cell>
          <cell r="Z457" t="e">
            <v>#N/A</v>
          </cell>
          <cell r="AA457" t="e">
            <v>#N/A</v>
          </cell>
          <cell r="AB457" t="e">
            <v>#N/A</v>
          </cell>
          <cell r="AC457" t="e">
            <v>#N/A</v>
          </cell>
          <cell r="AD457">
            <v>0</v>
          </cell>
          <cell r="AG457">
            <v>0</v>
          </cell>
          <cell r="AH457">
            <v>0</v>
          </cell>
          <cell r="AI457" t="e">
            <v>#N/A</v>
          </cell>
          <cell r="AL457" t="e">
            <v>#N/A</v>
          </cell>
          <cell r="AM457" t="e">
            <v>#N/A</v>
          </cell>
          <cell r="AN457" t="e">
            <v>#N/A</v>
          </cell>
          <cell r="AP457" t="e">
            <v>#N/A</v>
          </cell>
          <cell r="AQ457" t="e">
            <v>#N/A</v>
          </cell>
          <cell r="AR457" t="e">
            <v>#N/A</v>
          </cell>
        </row>
        <row r="458">
          <cell r="Q458" t="e">
            <v>#N/A</v>
          </cell>
          <cell r="T458" t="e">
            <v>#N/A</v>
          </cell>
          <cell r="V458" t="e">
            <v>#N/A</v>
          </cell>
          <cell r="W458" t="e">
            <v>#N/A</v>
          </cell>
          <cell r="Y458" t="e">
            <v>#N/A</v>
          </cell>
          <cell r="Z458" t="e">
            <v>#N/A</v>
          </cell>
          <cell r="AA458" t="e">
            <v>#N/A</v>
          </cell>
          <cell r="AB458" t="e">
            <v>#N/A</v>
          </cell>
          <cell r="AC458" t="e">
            <v>#N/A</v>
          </cell>
          <cell r="AD458">
            <v>0</v>
          </cell>
          <cell r="AG458">
            <v>0</v>
          </cell>
          <cell r="AH458">
            <v>0</v>
          </cell>
          <cell r="AI458" t="e">
            <v>#N/A</v>
          </cell>
          <cell r="AL458" t="e">
            <v>#N/A</v>
          </cell>
          <cell r="AM458" t="e">
            <v>#N/A</v>
          </cell>
          <cell r="AN458" t="e">
            <v>#N/A</v>
          </cell>
          <cell r="AP458" t="e">
            <v>#N/A</v>
          </cell>
          <cell r="AQ458" t="e">
            <v>#N/A</v>
          </cell>
          <cell r="AR458" t="e">
            <v>#N/A</v>
          </cell>
        </row>
        <row r="459">
          <cell r="Q459" t="e">
            <v>#N/A</v>
          </cell>
          <cell r="T459" t="e">
            <v>#N/A</v>
          </cell>
          <cell r="V459" t="e">
            <v>#N/A</v>
          </cell>
          <cell r="W459" t="e">
            <v>#N/A</v>
          </cell>
          <cell r="Y459" t="e">
            <v>#N/A</v>
          </cell>
          <cell r="Z459" t="e">
            <v>#N/A</v>
          </cell>
          <cell r="AA459" t="e">
            <v>#N/A</v>
          </cell>
          <cell r="AB459" t="e">
            <v>#N/A</v>
          </cell>
          <cell r="AC459" t="e">
            <v>#N/A</v>
          </cell>
          <cell r="AD459">
            <v>0</v>
          </cell>
          <cell r="AG459">
            <v>0</v>
          </cell>
          <cell r="AH459">
            <v>0</v>
          </cell>
          <cell r="AI459" t="e">
            <v>#N/A</v>
          </cell>
          <cell r="AL459" t="e">
            <v>#N/A</v>
          </cell>
          <cell r="AM459" t="e">
            <v>#N/A</v>
          </cell>
          <cell r="AN459" t="e">
            <v>#N/A</v>
          </cell>
          <cell r="AP459" t="e">
            <v>#N/A</v>
          </cell>
          <cell r="AQ459" t="e">
            <v>#N/A</v>
          </cell>
          <cell r="AR459" t="e">
            <v>#N/A</v>
          </cell>
        </row>
        <row r="460">
          <cell r="Q460" t="e">
            <v>#N/A</v>
          </cell>
          <cell r="T460" t="e">
            <v>#N/A</v>
          </cell>
          <cell r="V460" t="e">
            <v>#N/A</v>
          </cell>
          <cell r="W460" t="e">
            <v>#N/A</v>
          </cell>
          <cell r="Y460" t="e">
            <v>#N/A</v>
          </cell>
          <cell r="Z460" t="e">
            <v>#N/A</v>
          </cell>
          <cell r="AA460" t="e">
            <v>#N/A</v>
          </cell>
          <cell r="AB460" t="e">
            <v>#N/A</v>
          </cell>
          <cell r="AC460" t="e">
            <v>#N/A</v>
          </cell>
          <cell r="AD460">
            <v>0</v>
          </cell>
          <cell r="AG460">
            <v>0</v>
          </cell>
          <cell r="AH460">
            <v>0</v>
          </cell>
          <cell r="AI460" t="e">
            <v>#N/A</v>
          </cell>
          <cell r="AL460" t="e">
            <v>#N/A</v>
          </cell>
          <cell r="AM460" t="e">
            <v>#N/A</v>
          </cell>
          <cell r="AN460" t="e">
            <v>#N/A</v>
          </cell>
          <cell r="AP460" t="e">
            <v>#N/A</v>
          </cell>
          <cell r="AQ460" t="e">
            <v>#N/A</v>
          </cell>
          <cell r="AR460" t="e">
            <v>#N/A</v>
          </cell>
        </row>
        <row r="461">
          <cell r="Q461" t="e">
            <v>#N/A</v>
          </cell>
          <cell r="T461" t="e">
            <v>#N/A</v>
          </cell>
          <cell r="V461" t="e">
            <v>#N/A</v>
          </cell>
          <cell r="W461" t="e">
            <v>#N/A</v>
          </cell>
          <cell r="Y461" t="e">
            <v>#N/A</v>
          </cell>
          <cell r="Z461" t="e">
            <v>#N/A</v>
          </cell>
          <cell r="AA461" t="e">
            <v>#N/A</v>
          </cell>
          <cell r="AB461" t="e">
            <v>#N/A</v>
          </cell>
          <cell r="AC461" t="e">
            <v>#N/A</v>
          </cell>
          <cell r="AD461">
            <v>0</v>
          </cell>
          <cell r="AG461">
            <v>0</v>
          </cell>
          <cell r="AH461">
            <v>0</v>
          </cell>
          <cell r="AI461" t="e">
            <v>#N/A</v>
          </cell>
          <cell r="AL461" t="e">
            <v>#N/A</v>
          </cell>
          <cell r="AM461" t="e">
            <v>#N/A</v>
          </cell>
          <cell r="AN461" t="e">
            <v>#N/A</v>
          </cell>
          <cell r="AP461" t="e">
            <v>#N/A</v>
          </cell>
          <cell r="AQ461" t="e">
            <v>#N/A</v>
          </cell>
          <cell r="AR461" t="e">
            <v>#N/A</v>
          </cell>
        </row>
        <row r="462">
          <cell r="Q462" t="e">
            <v>#N/A</v>
          </cell>
          <cell r="T462" t="e">
            <v>#N/A</v>
          </cell>
          <cell r="V462" t="e">
            <v>#N/A</v>
          </cell>
          <cell r="W462" t="e">
            <v>#N/A</v>
          </cell>
          <cell r="Y462" t="e">
            <v>#N/A</v>
          </cell>
          <cell r="Z462" t="e">
            <v>#N/A</v>
          </cell>
          <cell r="AA462" t="e">
            <v>#N/A</v>
          </cell>
          <cell r="AB462" t="e">
            <v>#N/A</v>
          </cell>
          <cell r="AC462" t="e">
            <v>#N/A</v>
          </cell>
          <cell r="AD462">
            <v>0</v>
          </cell>
          <cell r="AG462">
            <v>0</v>
          </cell>
          <cell r="AH462">
            <v>0</v>
          </cell>
          <cell r="AI462" t="e">
            <v>#N/A</v>
          </cell>
          <cell r="AL462" t="e">
            <v>#N/A</v>
          </cell>
          <cell r="AM462" t="e">
            <v>#N/A</v>
          </cell>
          <cell r="AN462" t="e">
            <v>#N/A</v>
          </cell>
          <cell r="AP462" t="e">
            <v>#N/A</v>
          </cell>
          <cell r="AQ462" t="e">
            <v>#N/A</v>
          </cell>
          <cell r="AR462" t="e">
            <v>#N/A</v>
          </cell>
        </row>
        <row r="463">
          <cell r="Q463" t="e">
            <v>#N/A</v>
          </cell>
          <cell r="T463" t="e">
            <v>#N/A</v>
          </cell>
          <cell r="V463" t="e">
            <v>#N/A</v>
          </cell>
          <cell r="W463" t="e">
            <v>#N/A</v>
          </cell>
          <cell r="Y463" t="e">
            <v>#N/A</v>
          </cell>
          <cell r="Z463" t="e">
            <v>#N/A</v>
          </cell>
          <cell r="AA463" t="e">
            <v>#N/A</v>
          </cell>
          <cell r="AB463" t="e">
            <v>#N/A</v>
          </cell>
          <cell r="AC463" t="e">
            <v>#N/A</v>
          </cell>
          <cell r="AD463">
            <v>0</v>
          </cell>
          <cell r="AG463">
            <v>0</v>
          </cell>
          <cell r="AH463">
            <v>0</v>
          </cell>
          <cell r="AI463" t="e">
            <v>#N/A</v>
          </cell>
          <cell r="AL463" t="e">
            <v>#N/A</v>
          </cell>
          <cell r="AM463" t="e">
            <v>#N/A</v>
          </cell>
          <cell r="AN463" t="e">
            <v>#N/A</v>
          </cell>
          <cell r="AP463" t="e">
            <v>#N/A</v>
          </cell>
          <cell r="AQ463" t="e">
            <v>#N/A</v>
          </cell>
          <cell r="AR463" t="e">
            <v>#N/A</v>
          </cell>
        </row>
        <row r="464">
          <cell r="Q464" t="e">
            <v>#N/A</v>
          </cell>
          <cell r="T464" t="e">
            <v>#N/A</v>
          </cell>
          <cell r="V464" t="e">
            <v>#N/A</v>
          </cell>
          <cell r="W464" t="e">
            <v>#N/A</v>
          </cell>
          <cell r="Y464" t="e">
            <v>#N/A</v>
          </cell>
          <cell r="Z464" t="e">
            <v>#N/A</v>
          </cell>
          <cell r="AA464" t="e">
            <v>#N/A</v>
          </cell>
          <cell r="AB464" t="e">
            <v>#N/A</v>
          </cell>
          <cell r="AC464" t="e">
            <v>#N/A</v>
          </cell>
          <cell r="AD464">
            <v>0</v>
          </cell>
          <cell r="AG464">
            <v>0</v>
          </cell>
          <cell r="AH464">
            <v>0</v>
          </cell>
          <cell r="AI464" t="e">
            <v>#N/A</v>
          </cell>
          <cell r="AL464" t="e">
            <v>#N/A</v>
          </cell>
          <cell r="AM464" t="e">
            <v>#N/A</v>
          </cell>
          <cell r="AN464" t="e">
            <v>#N/A</v>
          </cell>
          <cell r="AP464" t="e">
            <v>#N/A</v>
          </cell>
          <cell r="AQ464" t="e">
            <v>#N/A</v>
          </cell>
          <cell r="AR464" t="e">
            <v>#N/A</v>
          </cell>
        </row>
        <row r="465">
          <cell r="Q465" t="e">
            <v>#N/A</v>
          </cell>
          <cell r="T465" t="e">
            <v>#N/A</v>
          </cell>
          <cell r="V465" t="e">
            <v>#N/A</v>
          </cell>
          <cell r="W465" t="e">
            <v>#N/A</v>
          </cell>
          <cell r="Y465" t="e">
            <v>#N/A</v>
          </cell>
          <cell r="Z465" t="e">
            <v>#N/A</v>
          </cell>
          <cell r="AA465" t="e">
            <v>#N/A</v>
          </cell>
          <cell r="AB465" t="e">
            <v>#N/A</v>
          </cell>
          <cell r="AC465" t="e">
            <v>#N/A</v>
          </cell>
          <cell r="AD465">
            <v>0</v>
          </cell>
          <cell r="AG465">
            <v>0</v>
          </cell>
          <cell r="AH465">
            <v>0</v>
          </cell>
          <cell r="AI465" t="e">
            <v>#N/A</v>
          </cell>
          <cell r="AL465" t="e">
            <v>#N/A</v>
          </cell>
          <cell r="AM465" t="e">
            <v>#N/A</v>
          </cell>
          <cell r="AN465" t="e">
            <v>#N/A</v>
          </cell>
          <cell r="AP465" t="e">
            <v>#N/A</v>
          </cell>
          <cell r="AQ465" t="e">
            <v>#N/A</v>
          </cell>
          <cell r="AR465" t="e">
            <v>#N/A</v>
          </cell>
        </row>
        <row r="466">
          <cell r="Q466" t="e">
            <v>#N/A</v>
          </cell>
          <cell r="T466" t="e">
            <v>#N/A</v>
          </cell>
          <cell r="V466" t="e">
            <v>#N/A</v>
          </cell>
          <cell r="W466" t="e">
            <v>#N/A</v>
          </cell>
          <cell r="Y466" t="e">
            <v>#N/A</v>
          </cell>
          <cell r="Z466" t="e">
            <v>#N/A</v>
          </cell>
          <cell r="AA466" t="e">
            <v>#N/A</v>
          </cell>
          <cell r="AB466" t="e">
            <v>#N/A</v>
          </cell>
          <cell r="AC466" t="e">
            <v>#N/A</v>
          </cell>
          <cell r="AD466">
            <v>0</v>
          </cell>
          <cell r="AG466">
            <v>0</v>
          </cell>
          <cell r="AH466">
            <v>0</v>
          </cell>
          <cell r="AI466" t="e">
            <v>#N/A</v>
          </cell>
          <cell r="AL466" t="e">
            <v>#N/A</v>
          </cell>
          <cell r="AM466" t="e">
            <v>#N/A</v>
          </cell>
          <cell r="AN466" t="e">
            <v>#N/A</v>
          </cell>
          <cell r="AP466" t="e">
            <v>#N/A</v>
          </cell>
          <cell r="AQ466" t="e">
            <v>#N/A</v>
          </cell>
          <cell r="AR466" t="e">
            <v>#N/A</v>
          </cell>
        </row>
        <row r="467">
          <cell r="Q467" t="e">
            <v>#N/A</v>
          </cell>
          <cell r="T467" t="e">
            <v>#N/A</v>
          </cell>
          <cell r="V467" t="e">
            <v>#N/A</v>
          </cell>
          <cell r="W467" t="e">
            <v>#N/A</v>
          </cell>
          <cell r="Y467" t="e">
            <v>#N/A</v>
          </cell>
          <cell r="Z467" t="e">
            <v>#N/A</v>
          </cell>
          <cell r="AA467" t="e">
            <v>#N/A</v>
          </cell>
          <cell r="AB467" t="e">
            <v>#N/A</v>
          </cell>
          <cell r="AC467" t="e">
            <v>#N/A</v>
          </cell>
          <cell r="AD467">
            <v>0</v>
          </cell>
          <cell r="AG467">
            <v>0</v>
          </cell>
          <cell r="AH467">
            <v>0</v>
          </cell>
          <cell r="AI467" t="e">
            <v>#N/A</v>
          </cell>
          <cell r="AL467" t="e">
            <v>#N/A</v>
          </cell>
          <cell r="AM467" t="e">
            <v>#N/A</v>
          </cell>
          <cell r="AN467" t="e">
            <v>#N/A</v>
          </cell>
          <cell r="AP467" t="e">
            <v>#N/A</v>
          </cell>
          <cell r="AQ467" t="e">
            <v>#N/A</v>
          </cell>
          <cell r="AR467" t="e">
            <v>#N/A</v>
          </cell>
        </row>
        <row r="468">
          <cell r="Q468" t="e">
            <v>#N/A</v>
          </cell>
          <cell r="T468" t="e">
            <v>#N/A</v>
          </cell>
          <cell r="V468" t="e">
            <v>#N/A</v>
          </cell>
          <cell r="W468" t="e">
            <v>#N/A</v>
          </cell>
          <cell r="Y468" t="e">
            <v>#N/A</v>
          </cell>
          <cell r="Z468" t="e">
            <v>#N/A</v>
          </cell>
          <cell r="AA468" t="e">
            <v>#N/A</v>
          </cell>
          <cell r="AB468" t="e">
            <v>#N/A</v>
          </cell>
          <cell r="AC468" t="e">
            <v>#N/A</v>
          </cell>
          <cell r="AD468">
            <v>0</v>
          </cell>
          <cell r="AG468">
            <v>0</v>
          </cell>
          <cell r="AH468">
            <v>0</v>
          </cell>
          <cell r="AI468" t="e">
            <v>#N/A</v>
          </cell>
          <cell r="AL468" t="e">
            <v>#N/A</v>
          </cell>
          <cell r="AM468" t="e">
            <v>#N/A</v>
          </cell>
          <cell r="AN468" t="e">
            <v>#N/A</v>
          </cell>
          <cell r="AP468" t="e">
            <v>#N/A</v>
          </cell>
          <cell r="AQ468" t="e">
            <v>#N/A</v>
          </cell>
          <cell r="AR468" t="e">
            <v>#N/A</v>
          </cell>
        </row>
        <row r="469">
          <cell r="Q469" t="e">
            <v>#N/A</v>
          </cell>
          <cell r="T469" t="e">
            <v>#N/A</v>
          </cell>
          <cell r="V469" t="e">
            <v>#N/A</v>
          </cell>
          <cell r="W469" t="e">
            <v>#N/A</v>
          </cell>
          <cell r="Y469" t="e">
            <v>#N/A</v>
          </cell>
          <cell r="Z469" t="e">
            <v>#N/A</v>
          </cell>
          <cell r="AA469" t="e">
            <v>#N/A</v>
          </cell>
          <cell r="AB469" t="e">
            <v>#N/A</v>
          </cell>
          <cell r="AC469" t="e">
            <v>#N/A</v>
          </cell>
          <cell r="AD469">
            <v>0</v>
          </cell>
          <cell r="AG469">
            <v>0</v>
          </cell>
          <cell r="AH469">
            <v>0</v>
          </cell>
          <cell r="AI469" t="e">
            <v>#N/A</v>
          </cell>
          <cell r="AL469" t="e">
            <v>#N/A</v>
          </cell>
          <cell r="AM469" t="e">
            <v>#N/A</v>
          </cell>
          <cell r="AN469" t="e">
            <v>#N/A</v>
          </cell>
          <cell r="AP469" t="e">
            <v>#N/A</v>
          </cell>
          <cell r="AQ469" t="e">
            <v>#N/A</v>
          </cell>
          <cell r="AR469" t="e">
            <v>#N/A</v>
          </cell>
        </row>
        <row r="470">
          <cell r="Q470" t="e">
            <v>#N/A</v>
          </cell>
          <cell r="T470" t="e">
            <v>#N/A</v>
          </cell>
          <cell r="V470" t="e">
            <v>#N/A</v>
          </cell>
          <cell r="W470" t="e">
            <v>#N/A</v>
          </cell>
          <cell r="Y470" t="e">
            <v>#N/A</v>
          </cell>
          <cell r="Z470" t="e">
            <v>#N/A</v>
          </cell>
          <cell r="AA470" t="e">
            <v>#N/A</v>
          </cell>
          <cell r="AB470" t="e">
            <v>#N/A</v>
          </cell>
          <cell r="AC470" t="e">
            <v>#N/A</v>
          </cell>
          <cell r="AD470">
            <v>0</v>
          </cell>
          <cell r="AG470">
            <v>0</v>
          </cell>
          <cell r="AH470">
            <v>0</v>
          </cell>
          <cell r="AI470" t="e">
            <v>#N/A</v>
          </cell>
          <cell r="AL470" t="e">
            <v>#N/A</v>
          </cell>
          <cell r="AM470" t="e">
            <v>#N/A</v>
          </cell>
          <cell r="AN470" t="e">
            <v>#N/A</v>
          </cell>
          <cell r="AP470" t="e">
            <v>#N/A</v>
          </cell>
          <cell r="AQ470" t="e">
            <v>#N/A</v>
          </cell>
          <cell r="AR470" t="e">
            <v>#N/A</v>
          </cell>
        </row>
        <row r="471">
          <cell r="Q471" t="e">
            <v>#N/A</v>
          </cell>
          <cell r="T471" t="e">
            <v>#N/A</v>
          </cell>
          <cell r="V471" t="e">
            <v>#N/A</v>
          </cell>
          <cell r="W471" t="e">
            <v>#N/A</v>
          </cell>
          <cell r="Y471" t="e">
            <v>#N/A</v>
          </cell>
          <cell r="Z471" t="e">
            <v>#N/A</v>
          </cell>
          <cell r="AA471" t="e">
            <v>#N/A</v>
          </cell>
          <cell r="AB471" t="e">
            <v>#N/A</v>
          </cell>
          <cell r="AC471" t="e">
            <v>#N/A</v>
          </cell>
          <cell r="AD471">
            <v>0</v>
          </cell>
          <cell r="AG471">
            <v>0</v>
          </cell>
          <cell r="AH471">
            <v>0</v>
          </cell>
          <cell r="AI471" t="e">
            <v>#N/A</v>
          </cell>
          <cell r="AL471" t="e">
            <v>#N/A</v>
          </cell>
          <cell r="AM471" t="e">
            <v>#N/A</v>
          </cell>
          <cell r="AN471" t="e">
            <v>#N/A</v>
          </cell>
          <cell r="AP471" t="e">
            <v>#N/A</v>
          </cell>
          <cell r="AQ471" t="e">
            <v>#N/A</v>
          </cell>
          <cell r="AR471" t="e">
            <v>#N/A</v>
          </cell>
        </row>
        <row r="472">
          <cell r="Q472" t="e">
            <v>#N/A</v>
          </cell>
          <cell r="T472" t="e">
            <v>#N/A</v>
          </cell>
          <cell r="V472" t="e">
            <v>#N/A</v>
          </cell>
          <cell r="W472" t="e">
            <v>#N/A</v>
          </cell>
          <cell r="Y472" t="e">
            <v>#N/A</v>
          </cell>
          <cell r="Z472" t="e">
            <v>#N/A</v>
          </cell>
          <cell r="AA472" t="e">
            <v>#N/A</v>
          </cell>
          <cell r="AB472" t="e">
            <v>#N/A</v>
          </cell>
          <cell r="AC472" t="e">
            <v>#N/A</v>
          </cell>
          <cell r="AD472">
            <v>0</v>
          </cell>
          <cell r="AG472">
            <v>0</v>
          </cell>
          <cell r="AH472">
            <v>0</v>
          </cell>
          <cell r="AI472" t="e">
            <v>#N/A</v>
          </cell>
          <cell r="AL472" t="e">
            <v>#N/A</v>
          </cell>
          <cell r="AM472" t="e">
            <v>#N/A</v>
          </cell>
          <cell r="AN472" t="e">
            <v>#N/A</v>
          </cell>
          <cell r="AP472" t="e">
            <v>#N/A</v>
          </cell>
          <cell r="AQ472" t="e">
            <v>#N/A</v>
          </cell>
          <cell r="AR472" t="e">
            <v>#N/A</v>
          </cell>
        </row>
        <row r="473">
          <cell r="Q473" t="e">
            <v>#N/A</v>
          </cell>
          <cell r="T473" t="e">
            <v>#N/A</v>
          </cell>
          <cell r="V473" t="e">
            <v>#N/A</v>
          </cell>
          <cell r="W473" t="e">
            <v>#N/A</v>
          </cell>
          <cell r="Y473" t="e">
            <v>#N/A</v>
          </cell>
          <cell r="Z473" t="e">
            <v>#N/A</v>
          </cell>
          <cell r="AA473" t="e">
            <v>#N/A</v>
          </cell>
          <cell r="AB473" t="e">
            <v>#N/A</v>
          </cell>
          <cell r="AC473" t="e">
            <v>#N/A</v>
          </cell>
          <cell r="AD473">
            <v>0</v>
          </cell>
          <cell r="AG473">
            <v>0</v>
          </cell>
          <cell r="AH473">
            <v>0</v>
          </cell>
          <cell r="AI473" t="e">
            <v>#N/A</v>
          </cell>
          <cell r="AL473" t="e">
            <v>#N/A</v>
          </cell>
          <cell r="AM473" t="e">
            <v>#N/A</v>
          </cell>
          <cell r="AN473" t="e">
            <v>#N/A</v>
          </cell>
          <cell r="AP473" t="e">
            <v>#N/A</v>
          </cell>
          <cell r="AQ473" t="e">
            <v>#N/A</v>
          </cell>
          <cell r="AR473" t="e">
            <v>#N/A</v>
          </cell>
        </row>
        <row r="474">
          <cell r="Q474" t="e">
            <v>#N/A</v>
          </cell>
          <cell r="T474" t="e">
            <v>#N/A</v>
          </cell>
          <cell r="V474" t="e">
            <v>#N/A</v>
          </cell>
          <cell r="W474" t="e">
            <v>#N/A</v>
          </cell>
          <cell r="Y474" t="e">
            <v>#N/A</v>
          </cell>
          <cell r="Z474" t="e">
            <v>#N/A</v>
          </cell>
          <cell r="AA474" t="e">
            <v>#N/A</v>
          </cell>
          <cell r="AB474" t="e">
            <v>#N/A</v>
          </cell>
          <cell r="AC474" t="e">
            <v>#N/A</v>
          </cell>
          <cell r="AD474">
            <v>0</v>
          </cell>
          <cell r="AG474">
            <v>0</v>
          </cell>
          <cell r="AH474">
            <v>0</v>
          </cell>
          <cell r="AI474" t="e">
            <v>#N/A</v>
          </cell>
          <cell r="AL474" t="e">
            <v>#N/A</v>
          </cell>
          <cell r="AM474" t="e">
            <v>#N/A</v>
          </cell>
          <cell r="AN474" t="e">
            <v>#N/A</v>
          </cell>
          <cell r="AP474" t="e">
            <v>#N/A</v>
          </cell>
          <cell r="AQ474" t="e">
            <v>#N/A</v>
          </cell>
          <cell r="AR474" t="e">
            <v>#N/A</v>
          </cell>
        </row>
        <row r="475">
          <cell r="Q475" t="e">
            <v>#N/A</v>
          </cell>
          <cell r="T475" t="e">
            <v>#N/A</v>
          </cell>
          <cell r="V475" t="e">
            <v>#N/A</v>
          </cell>
          <cell r="W475" t="e">
            <v>#N/A</v>
          </cell>
          <cell r="Y475" t="e">
            <v>#N/A</v>
          </cell>
          <cell r="Z475" t="e">
            <v>#N/A</v>
          </cell>
          <cell r="AA475" t="e">
            <v>#N/A</v>
          </cell>
          <cell r="AB475" t="e">
            <v>#N/A</v>
          </cell>
          <cell r="AC475" t="e">
            <v>#N/A</v>
          </cell>
          <cell r="AD475">
            <v>0</v>
          </cell>
          <cell r="AG475">
            <v>0</v>
          </cell>
          <cell r="AH475">
            <v>0</v>
          </cell>
          <cell r="AI475" t="e">
            <v>#N/A</v>
          </cell>
          <cell r="AL475" t="e">
            <v>#N/A</v>
          </cell>
          <cell r="AM475" t="e">
            <v>#N/A</v>
          </cell>
          <cell r="AN475" t="e">
            <v>#N/A</v>
          </cell>
          <cell r="AP475" t="e">
            <v>#N/A</v>
          </cell>
          <cell r="AQ475" t="e">
            <v>#N/A</v>
          </cell>
          <cell r="AR475" t="e">
            <v>#N/A</v>
          </cell>
        </row>
        <row r="476">
          <cell r="Q476" t="e">
            <v>#N/A</v>
          </cell>
          <cell r="T476" t="e">
            <v>#N/A</v>
          </cell>
          <cell r="V476" t="e">
            <v>#N/A</v>
          </cell>
          <cell r="W476" t="e">
            <v>#N/A</v>
          </cell>
          <cell r="Y476" t="e">
            <v>#N/A</v>
          </cell>
          <cell r="Z476" t="e">
            <v>#N/A</v>
          </cell>
          <cell r="AA476" t="e">
            <v>#N/A</v>
          </cell>
          <cell r="AB476" t="e">
            <v>#N/A</v>
          </cell>
          <cell r="AC476" t="e">
            <v>#N/A</v>
          </cell>
          <cell r="AD476">
            <v>0</v>
          </cell>
          <cell r="AG476">
            <v>0</v>
          </cell>
          <cell r="AH476">
            <v>0</v>
          </cell>
          <cell r="AI476" t="e">
            <v>#N/A</v>
          </cell>
          <cell r="AL476" t="e">
            <v>#N/A</v>
          </cell>
          <cell r="AM476" t="e">
            <v>#N/A</v>
          </cell>
          <cell r="AN476" t="e">
            <v>#N/A</v>
          </cell>
          <cell r="AP476" t="e">
            <v>#N/A</v>
          </cell>
          <cell r="AQ476" t="e">
            <v>#N/A</v>
          </cell>
          <cell r="AR476" t="e">
            <v>#N/A</v>
          </cell>
        </row>
        <row r="477">
          <cell r="Q477" t="e">
            <v>#N/A</v>
          </cell>
          <cell r="T477" t="e">
            <v>#N/A</v>
          </cell>
          <cell r="V477" t="e">
            <v>#N/A</v>
          </cell>
          <cell r="W477" t="e">
            <v>#N/A</v>
          </cell>
          <cell r="Y477" t="e">
            <v>#N/A</v>
          </cell>
          <cell r="Z477" t="e">
            <v>#N/A</v>
          </cell>
          <cell r="AA477" t="e">
            <v>#N/A</v>
          </cell>
          <cell r="AB477" t="e">
            <v>#N/A</v>
          </cell>
          <cell r="AC477" t="e">
            <v>#N/A</v>
          </cell>
          <cell r="AD477">
            <v>0</v>
          </cell>
          <cell r="AG477">
            <v>0</v>
          </cell>
          <cell r="AH477">
            <v>0</v>
          </cell>
          <cell r="AI477" t="e">
            <v>#N/A</v>
          </cell>
          <cell r="AL477" t="e">
            <v>#N/A</v>
          </cell>
          <cell r="AM477" t="e">
            <v>#N/A</v>
          </cell>
          <cell r="AN477" t="e">
            <v>#N/A</v>
          </cell>
          <cell r="AP477" t="e">
            <v>#N/A</v>
          </cell>
          <cell r="AQ477" t="e">
            <v>#N/A</v>
          </cell>
          <cell r="AR477" t="e">
            <v>#N/A</v>
          </cell>
        </row>
        <row r="478">
          <cell r="Q478" t="e">
            <v>#N/A</v>
          </cell>
          <cell r="T478" t="e">
            <v>#N/A</v>
          </cell>
          <cell r="V478" t="e">
            <v>#N/A</v>
          </cell>
          <cell r="W478" t="e">
            <v>#N/A</v>
          </cell>
          <cell r="Y478" t="e">
            <v>#N/A</v>
          </cell>
          <cell r="Z478" t="e">
            <v>#N/A</v>
          </cell>
          <cell r="AA478" t="e">
            <v>#N/A</v>
          </cell>
          <cell r="AB478" t="e">
            <v>#N/A</v>
          </cell>
          <cell r="AC478" t="e">
            <v>#N/A</v>
          </cell>
          <cell r="AD478">
            <v>0</v>
          </cell>
          <cell r="AG478">
            <v>0</v>
          </cell>
          <cell r="AH478">
            <v>0</v>
          </cell>
          <cell r="AI478" t="e">
            <v>#N/A</v>
          </cell>
          <cell r="AL478" t="e">
            <v>#N/A</v>
          </cell>
          <cell r="AM478" t="e">
            <v>#N/A</v>
          </cell>
          <cell r="AN478" t="e">
            <v>#N/A</v>
          </cell>
          <cell r="AP478" t="e">
            <v>#N/A</v>
          </cell>
          <cell r="AQ478" t="e">
            <v>#N/A</v>
          </cell>
          <cell r="AR478" t="e">
            <v>#N/A</v>
          </cell>
        </row>
        <row r="479">
          <cell r="Q479" t="e">
            <v>#N/A</v>
          </cell>
          <cell r="T479" t="e">
            <v>#N/A</v>
          </cell>
          <cell r="V479" t="e">
            <v>#N/A</v>
          </cell>
          <cell r="W479" t="e">
            <v>#N/A</v>
          </cell>
          <cell r="Y479" t="e">
            <v>#N/A</v>
          </cell>
          <cell r="Z479" t="e">
            <v>#N/A</v>
          </cell>
          <cell r="AA479" t="e">
            <v>#N/A</v>
          </cell>
          <cell r="AB479" t="e">
            <v>#N/A</v>
          </cell>
          <cell r="AC479" t="e">
            <v>#N/A</v>
          </cell>
          <cell r="AD479">
            <v>0</v>
          </cell>
          <cell r="AG479">
            <v>0</v>
          </cell>
          <cell r="AH479">
            <v>0</v>
          </cell>
          <cell r="AI479" t="e">
            <v>#N/A</v>
          </cell>
          <cell r="AL479" t="e">
            <v>#N/A</v>
          </cell>
          <cell r="AM479" t="e">
            <v>#N/A</v>
          </cell>
          <cell r="AN479" t="e">
            <v>#N/A</v>
          </cell>
          <cell r="AP479" t="e">
            <v>#N/A</v>
          </cell>
          <cell r="AQ479" t="e">
            <v>#N/A</v>
          </cell>
          <cell r="AR479" t="e">
            <v>#N/A</v>
          </cell>
        </row>
        <row r="480">
          <cell r="Q480" t="e">
            <v>#N/A</v>
          </cell>
          <cell r="T480" t="e">
            <v>#N/A</v>
          </cell>
          <cell r="V480" t="e">
            <v>#N/A</v>
          </cell>
          <cell r="W480" t="e">
            <v>#N/A</v>
          </cell>
          <cell r="Y480" t="e">
            <v>#N/A</v>
          </cell>
          <cell r="Z480" t="e">
            <v>#N/A</v>
          </cell>
          <cell r="AA480" t="e">
            <v>#N/A</v>
          </cell>
          <cell r="AB480" t="e">
            <v>#N/A</v>
          </cell>
          <cell r="AC480" t="e">
            <v>#N/A</v>
          </cell>
          <cell r="AD480">
            <v>0</v>
          </cell>
          <cell r="AG480">
            <v>0</v>
          </cell>
          <cell r="AH480">
            <v>0</v>
          </cell>
          <cell r="AI480" t="e">
            <v>#N/A</v>
          </cell>
          <cell r="AL480" t="e">
            <v>#N/A</v>
          </cell>
          <cell r="AM480" t="e">
            <v>#N/A</v>
          </cell>
          <cell r="AN480" t="e">
            <v>#N/A</v>
          </cell>
          <cell r="AP480" t="e">
            <v>#N/A</v>
          </cell>
          <cell r="AQ480" t="e">
            <v>#N/A</v>
          </cell>
          <cell r="AR480" t="e">
            <v>#N/A</v>
          </cell>
        </row>
        <row r="481">
          <cell r="Q481" t="e">
            <v>#N/A</v>
          </cell>
          <cell r="T481" t="e">
            <v>#N/A</v>
          </cell>
          <cell r="V481" t="e">
            <v>#N/A</v>
          </cell>
          <cell r="W481" t="e">
            <v>#N/A</v>
          </cell>
          <cell r="Y481" t="e">
            <v>#N/A</v>
          </cell>
          <cell r="Z481" t="e">
            <v>#N/A</v>
          </cell>
          <cell r="AA481" t="e">
            <v>#N/A</v>
          </cell>
          <cell r="AB481" t="e">
            <v>#N/A</v>
          </cell>
          <cell r="AC481" t="e">
            <v>#N/A</v>
          </cell>
          <cell r="AD481">
            <v>0</v>
          </cell>
          <cell r="AG481">
            <v>0</v>
          </cell>
          <cell r="AH481">
            <v>0</v>
          </cell>
          <cell r="AI481" t="e">
            <v>#N/A</v>
          </cell>
          <cell r="AL481" t="e">
            <v>#N/A</v>
          </cell>
          <cell r="AM481" t="e">
            <v>#N/A</v>
          </cell>
          <cell r="AN481" t="e">
            <v>#N/A</v>
          </cell>
          <cell r="AP481" t="e">
            <v>#N/A</v>
          </cell>
          <cell r="AQ481" t="e">
            <v>#N/A</v>
          </cell>
          <cell r="AR481" t="e">
            <v>#N/A</v>
          </cell>
        </row>
        <row r="482">
          <cell r="Q482" t="e">
            <v>#N/A</v>
          </cell>
          <cell r="T482" t="e">
            <v>#N/A</v>
          </cell>
          <cell r="V482" t="e">
            <v>#N/A</v>
          </cell>
          <cell r="W482" t="e">
            <v>#N/A</v>
          </cell>
          <cell r="Y482" t="e">
            <v>#N/A</v>
          </cell>
          <cell r="Z482" t="e">
            <v>#N/A</v>
          </cell>
          <cell r="AA482" t="e">
            <v>#N/A</v>
          </cell>
          <cell r="AB482" t="e">
            <v>#N/A</v>
          </cell>
          <cell r="AC482" t="e">
            <v>#N/A</v>
          </cell>
          <cell r="AD482">
            <v>0</v>
          </cell>
          <cell r="AG482">
            <v>0</v>
          </cell>
          <cell r="AH482">
            <v>0</v>
          </cell>
          <cell r="AI482" t="e">
            <v>#N/A</v>
          </cell>
          <cell r="AL482" t="e">
            <v>#N/A</v>
          </cell>
          <cell r="AM482" t="e">
            <v>#N/A</v>
          </cell>
          <cell r="AN482" t="e">
            <v>#N/A</v>
          </cell>
          <cell r="AP482" t="e">
            <v>#N/A</v>
          </cell>
          <cell r="AQ482" t="e">
            <v>#N/A</v>
          </cell>
          <cell r="AR482" t="e">
            <v>#N/A</v>
          </cell>
        </row>
        <row r="483">
          <cell r="Q483" t="e">
            <v>#N/A</v>
          </cell>
          <cell r="T483" t="e">
            <v>#N/A</v>
          </cell>
          <cell r="V483" t="e">
            <v>#N/A</v>
          </cell>
          <cell r="W483" t="e">
            <v>#N/A</v>
          </cell>
          <cell r="Y483" t="e">
            <v>#N/A</v>
          </cell>
          <cell r="Z483" t="e">
            <v>#N/A</v>
          </cell>
          <cell r="AA483" t="e">
            <v>#N/A</v>
          </cell>
          <cell r="AB483" t="e">
            <v>#N/A</v>
          </cell>
          <cell r="AC483" t="e">
            <v>#N/A</v>
          </cell>
          <cell r="AD483">
            <v>0</v>
          </cell>
          <cell r="AG483">
            <v>0</v>
          </cell>
          <cell r="AH483">
            <v>0</v>
          </cell>
          <cell r="AI483" t="e">
            <v>#N/A</v>
          </cell>
          <cell r="AL483" t="e">
            <v>#N/A</v>
          </cell>
          <cell r="AM483" t="e">
            <v>#N/A</v>
          </cell>
          <cell r="AN483" t="e">
            <v>#N/A</v>
          </cell>
          <cell r="AP483" t="e">
            <v>#N/A</v>
          </cell>
          <cell r="AQ483" t="e">
            <v>#N/A</v>
          </cell>
          <cell r="AR483" t="e">
            <v>#N/A</v>
          </cell>
        </row>
        <row r="484">
          <cell r="Q484" t="e">
            <v>#N/A</v>
          </cell>
          <cell r="T484" t="e">
            <v>#N/A</v>
          </cell>
          <cell r="V484" t="e">
            <v>#N/A</v>
          </cell>
          <cell r="W484" t="e">
            <v>#N/A</v>
          </cell>
          <cell r="Y484" t="e">
            <v>#N/A</v>
          </cell>
          <cell r="Z484" t="e">
            <v>#N/A</v>
          </cell>
          <cell r="AA484" t="e">
            <v>#N/A</v>
          </cell>
          <cell r="AB484" t="e">
            <v>#N/A</v>
          </cell>
          <cell r="AC484" t="e">
            <v>#N/A</v>
          </cell>
          <cell r="AD484">
            <v>0</v>
          </cell>
          <cell r="AG484">
            <v>0</v>
          </cell>
          <cell r="AH484">
            <v>0</v>
          </cell>
          <cell r="AI484" t="e">
            <v>#N/A</v>
          </cell>
          <cell r="AL484" t="e">
            <v>#N/A</v>
          </cell>
          <cell r="AM484" t="e">
            <v>#N/A</v>
          </cell>
          <cell r="AN484" t="e">
            <v>#N/A</v>
          </cell>
          <cell r="AP484" t="e">
            <v>#N/A</v>
          </cell>
          <cell r="AQ484" t="e">
            <v>#N/A</v>
          </cell>
          <cell r="AR484" t="e">
            <v>#N/A</v>
          </cell>
        </row>
        <row r="485">
          <cell r="Q485" t="e">
            <v>#N/A</v>
          </cell>
          <cell r="T485" t="e">
            <v>#N/A</v>
          </cell>
          <cell r="V485" t="e">
            <v>#N/A</v>
          </cell>
          <cell r="W485" t="e">
            <v>#N/A</v>
          </cell>
          <cell r="Y485" t="e">
            <v>#N/A</v>
          </cell>
          <cell r="Z485" t="e">
            <v>#N/A</v>
          </cell>
          <cell r="AA485" t="e">
            <v>#N/A</v>
          </cell>
          <cell r="AB485" t="e">
            <v>#N/A</v>
          </cell>
          <cell r="AC485" t="e">
            <v>#N/A</v>
          </cell>
          <cell r="AD485">
            <v>0</v>
          </cell>
          <cell r="AG485">
            <v>0</v>
          </cell>
          <cell r="AH485">
            <v>0</v>
          </cell>
          <cell r="AI485" t="e">
            <v>#N/A</v>
          </cell>
          <cell r="AL485" t="e">
            <v>#N/A</v>
          </cell>
          <cell r="AM485" t="e">
            <v>#N/A</v>
          </cell>
          <cell r="AN485" t="e">
            <v>#N/A</v>
          </cell>
          <cell r="AP485" t="e">
            <v>#N/A</v>
          </cell>
          <cell r="AQ485" t="e">
            <v>#N/A</v>
          </cell>
          <cell r="AR485" t="e">
            <v>#N/A</v>
          </cell>
        </row>
        <row r="486">
          <cell r="Q486" t="e">
            <v>#N/A</v>
          </cell>
          <cell r="T486" t="e">
            <v>#N/A</v>
          </cell>
          <cell r="V486" t="e">
            <v>#N/A</v>
          </cell>
          <cell r="W486" t="e">
            <v>#N/A</v>
          </cell>
          <cell r="Y486" t="e">
            <v>#N/A</v>
          </cell>
          <cell r="Z486" t="e">
            <v>#N/A</v>
          </cell>
          <cell r="AA486" t="e">
            <v>#N/A</v>
          </cell>
          <cell r="AB486" t="e">
            <v>#N/A</v>
          </cell>
          <cell r="AC486" t="e">
            <v>#N/A</v>
          </cell>
          <cell r="AD486">
            <v>0</v>
          </cell>
          <cell r="AG486">
            <v>0</v>
          </cell>
          <cell r="AH486">
            <v>0</v>
          </cell>
          <cell r="AI486" t="e">
            <v>#N/A</v>
          </cell>
          <cell r="AL486" t="e">
            <v>#N/A</v>
          </cell>
          <cell r="AM486" t="e">
            <v>#N/A</v>
          </cell>
          <cell r="AN486" t="e">
            <v>#N/A</v>
          </cell>
          <cell r="AP486" t="e">
            <v>#N/A</v>
          </cell>
          <cell r="AQ486" t="e">
            <v>#N/A</v>
          </cell>
          <cell r="AR486" t="e">
            <v>#N/A</v>
          </cell>
        </row>
        <row r="487">
          <cell r="Q487" t="e">
            <v>#N/A</v>
          </cell>
          <cell r="T487" t="e">
            <v>#N/A</v>
          </cell>
          <cell r="V487" t="e">
            <v>#N/A</v>
          </cell>
          <cell r="W487" t="e">
            <v>#N/A</v>
          </cell>
          <cell r="Y487" t="e">
            <v>#N/A</v>
          </cell>
          <cell r="Z487" t="e">
            <v>#N/A</v>
          </cell>
          <cell r="AA487" t="e">
            <v>#N/A</v>
          </cell>
          <cell r="AB487" t="e">
            <v>#N/A</v>
          </cell>
          <cell r="AC487" t="e">
            <v>#N/A</v>
          </cell>
          <cell r="AD487">
            <v>0</v>
          </cell>
          <cell r="AG487">
            <v>0</v>
          </cell>
          <cell r="AH487">
            <v>0</v>
          </cell>
          <cell r="AI487" t="e">
            <v>#N/A</v>
          </cell>
          <cell r="AL487" t="e">
            <v>#N/A</v>
          </cell>
          <cell r="AM487" t="e">
            <v>#N/A</v>
          </cell>
          <cell r="AN487" t="e">
            <v>#N/A</v>
          </cell>
          <cell r="AP487" t="e">
            <v>#N/A</v>
          </cell>
          <cell r="AQ487" t="e">
            <v>#N/A</v>
          </cell>
          <cell r="AR487" t="e">
            <v>#N/A</v>
          </cell>
        </row>
        <row r="488">
          <cell r="Q488" t="e">
            <v>#N/A</v>
          </cell>
          <cell r="T488" t="e">
            <v>#N/A</v>
          </cell>
          <cell r="V488" t="e">
            <v>#N/A</v>
          </cell>
          <cell r="W488" t="e">
            <v>#N/A</v>
          </cell>
          <cell r="Y488" t="e">
            <v>#N/A</v>
          </cell>
          <cell r="Z488" t="e">
            <v>#N/A</v>
          </cell>
          <cell r="AA488" t="e">
            <v>#N/A</v>
          </cell>
          <cell r="AB488" t="e">
            <v>#N/A</v>
          </cell>
          <cell r="AC488" t="e">
            <v>#N/A</v>
          </cell>
          <cell r="AD488">
            <v>0</v>
          </cell>
          <cell r="AG488">
            <v>0</v>
          </cell>
          <cell r="AH488">
            <v>0</v>
          </cell>
          <cell r="AI488" t="e">
            <v>#N/A</v>
          </cell>
          <cell r="AL488" t="e">
            <v>#N/A</v>
          </cell>
          <cell r="AM488" t="e">
            <v>#N/A</v>
          </cell>
          <cell r="AN488" t="e">
            <v>#N/A</v>
          </cell>
          <cell r="AP488" t="e">
            <v>#N/A</v>
          </cell>
          <cell r="AQ488" t="e">
            <v>#N/A</v>
          </cell>
          <cell r="AR488" t="e">
            <v>#N/A</v>
          </cell>
        </row>
        <row r="489">
          <cell r="Q489" t="e">
            <v>#N/A</v>
          </cell>
          <cell r="T489" t="e">
            <v>#N/A</v>
          </cell>
          <cell r="V489" t="e">
            <v>#N/A</v>
          </cell>
          <cell r="W489" t="e">
            <v>#N/A</v>
          </cell>
          <cell r="Y489" t="e">
            <v>#N/A</v>
          </cell>
          <cell r="Z489" t="e">
            <v>#N/A</v>
          </cell>
          <cell r="AA489" t="e">
            <v>#N/A</v>
          </cell>
          <cell r="AB489" t="e">
            <v>#N/A</v>
          </cell>
          <cell r="AC489" t="e">
            <v>#N/A</v>
          </cell>
          <cell r="AD489">
            <v>0</v>
          </cell>
          <cell r="AG489">
            <v>0</v>
          </cell>
          <cell r="AH489">
            <v>0</v>
          </cell>
          <cell r="AI489" t="e">
            <v>#N/A</v>
          </cell>
          <cell r="AL489" t="e">
            <v>#N/A</v>
          </cell>
          <cell r="AM489" t="e">
            <v>#N/A</v>
          </cell>
          <cell r="AN489" t="e">
            <v>#N/A</v>
          </cell>
          <cell r="AP489" t="e">
            <v>#N/A</v>
          </cell>
          <cell r="AQ489" t="e">
            <v>#N/A</v>
          </cell>
          <cell r="AR489" t="e">
            <v>#N/A</v>
          </cell>
        </row>
        <row r="490">
          <cell r="Q490" t="e">
            <v>#N/A</v>
          </cell>
          <cell r="T490" t="e">
            <v>#N/A</v>
          </cell>
          <cell r="V490" t="e">
            <v>#N/A</v>
          </cell>
          <cell r="W490" t="e">
            <v>#N/A</v>
          </cell>
          <cell r="Y490" t="e">
            <v>#N/A</v>
          </cell>
          <cell r="Z490" t="e">
            <v>#N/A</v>
          </cell>
          <cell r="AA490" t="e">
            <v>#N/A</v>
          </cell>
          <cell r="AB490" t="e">
            <v>#N/A</v>
          </cell>
          <cell r="AC490" t="e">
            <v>#N/A</v>
          </cell>
          <cell r="AD490">
            <v>0</v>
          </cell>
          <cell r="AG490">
            <v>0</v>
          </cell>
          <cell r="AH490">
            <v>0</v>
          </cell>
          <cell r="AI490" t="e">
            <v>#N/A</v>
          </cell>
          <cell r="AL490" t="e">
            <v>#N/A</v>
          </cell>
          <cell r="AM490" t="e">
            <v>#N/A</v>
          </cell>
          <cell r="AN490" t="e">
            <v>#N/A</v>
          </cell>
          <cell r="AP490" t="e">
            <v>#N/A</v>
          </cell>
          <cell r="AQ490" t="e">
            <v>#N/A</v>
          </cell>
          <cell r="AR490" t="e">
            <v>#N/A</v>
          </cell>
        </row>
        <row r="491">
          <cell r="Q491" t="e">
            <v>#N/A</v>
          </cell>
          <cell r="T491" t="e">
            <v>#N/A</v>
          </cell>
          <cell r="V491" t="e">
            <v>#N/A</v>
          </cell>
          <cell r="W491" t="e">
            <v>#N/A</v>
          </cell>
          <cell r="Y491" t="e">
            <v>#N/A</v>
          </cell>
          <cell r="Z491" t="e">
            <v>#N/A</v>
          </cell>
          <cell r="AA491" t="e">
            <v>#N/A</v>
          </cell>
          <cell r="AB491" t="e">
            <v>#N/A</v>
          </cell>
          <cell r="AC491" t="e">
            <v>#N/A</v>
          </cell>
          <cell r="AD491">
            <v>0</v>
          </cell>
          <cell r="AG491">
            <v>0</v>
          </cell>
          <cell r="AH491">
            <v>0</v>
          </cell>
          <cell r="AI491" t="e">
            <v>#N/A</v>
          </cell>
          <cell r="AL491" t="e">
            <v>#N/A</v>
          </cell>
          <cell r="AM491" t="e">
            <v>#N/A</v>
          </cell>
          <cell r="AN491" t="e">
            <v>#N/A</v>
          </cell>
          <cell r="AP491" t="e">
            <v>#N/A</v>
          </cell>
          <cell r="AQ491" t="e">
            <v>#N/A</v>
          </cell>
          <cell r="AR491" t="e">
            <v>#N/A</v>
          </cell>
        </row>
        <row r="492">
          <cell r="Q492" t="e">
            <v>#N/A</v>
          </cell>
          <cell r="T492" t="e">
            <v>#N/A</v>
          </cell>
          <cell r="V492" t="e">
            <v>#N/A</v>
          </cell>
          <cell r="W492" t="e">
            <v>#N/A</v>
          </cell>
          <cell r="Y492" t="e">
            <v>#N/A</v>
          </cell>
          <cell r="Z492" t="e">
            <v>#N/A</v>
          </cell>
          <cell r="AA492" t="e">
            <v>#N/A</v>
          </cell>
          <cell r="AB492" t="e">
            <v>#N/A</v>
          </cell>
          <cell r="AC492" t="e">
            <v>#N/A</v>
          </cell>
          <cell r="AD492">
            <v>0</v>
          </cell>
          <cell r="AG492">
            <v>0</v>
          </cell>
          <cell r="AH492">
            <v>0</v>
          </cell>
          <cell r="AI492" t="e">
            <v>#N/A</v>
          </cell>
          <cell r="AL492" t="e">
            <v>#N/A</v>
          </cell>
          <cell r="AM492" t="e">
            <v>#N/A</v>
          </cell>
          <cell r="AN492" t="e">
            <v>#N/A</v>
          </cell>
          <cell r="AP492" t="e">
            <v>#N/A</v>
          </cell>
          <cell r="AQ492" t="e">
            <v>#N/A</v>
          </cell>
          <cell r="AR492" t="e">
            <v>#N/A</v>
          </cell>
        </row>
        <row r="493">
          <cell r="Q493" t="e">
            <v>#N/A</v>
          </cell>
          <cell r="T493" t="e">
            <v>#N/A</v>
          </cell>
          <cell r="V493" t="e">
            <v>#N/A</v>
          </cell>
          <cell r="W493" t="e">
            <v>#N/A</v>
          </cell>
          <cell r="Y493" t="e">
            <v>#N/A</v>
          </cell>
          <cell r="Z493" t="e">
            <v>#N/A</v>
          </cell>
          <cell r="AA493" t="e">
            <v>#N/A</v>
          </cell>
          <cell r="AB493" t="e">
            <v>#N/A</v>
          </cell>
          <cell r="AC493" t="e">
            <v>#N/A</v>
          </cell>
          <cell r="AD493">
            <v>0</v>
          </cell>
          <cell r="AG493">
            <v>0</v>
          </cell>
          <cell r="AH493">
            <v>0</v>
          </cell>
          <cell r="AI493" t="e">
            <v>#N/A</v>
          </cell>
          <cell r="AL493" t="e">
            <v>#N/A</v>
          </cell>
          <cell r="AM493" t="e">
            <v>#N/A</v>
          </cell>
          <cell r="AN493" t="e">
            <v>#N/A</v>
          </cell>
          <cell r="AP493" t="e">
            <v>#N/A</v>
          </cell>
          <cell r="AQ493" t="e">
            <v>#N/A</v>
          </cell>
          <cell r="AR493" t="e">
            <v>#N/A</v>
          </cell>
        </row>
        <row r="494">
          <cell r="Q494" t="e">
            <v>#N/A</v>
          </cell>
          <cell r="T494" t="e">
            <v>#N/A</v>
          </cell>
          <cell r="V494" t="e">
            <v>#N/A</v>
          </cell>
          <cell r="W494" t="e">
            <v>#N/A</v>
          </cell>
          <cell r="Y494" t="e">
            <v>#N/A</v>
          </cell>
          <cell r="Z494" t="e">
            <v>#N/A</v>
          </cell>
          <cell r="AA494" t="e">
            <v>#N/A</v>
          </cell>
          <cell r="AB494" t="e">
            <v>#N/A</v>
          </cell>
          <cell r="AC494" t="e">
            <v>#N/A</v>
          </cell>
          <cell r="AD494">
            <v>0</v>
          </cell>
          <cell r="AG494">
            <v>0</v>
          </cell>
          <cell r="AH494">
            <v>0</v>
          </cell>
          <cell r="AI494" t="e">
            <v>#N/A</v>
          </cell>
          <cell r="AL494" t="e">
            <v>#N/A</v>
          </cell>
          <cell r="AM494" t="e">
            <v>#N/A</v>
          </cell>
          <cell r="AN494" t="e">
            <v>#N/A</v>
          </cell>
          <cell r="AP494" t="e">
            <v>#N/A</v>
          </cell>
          <cell r="AQ494" t="e">
            <v>#N/A</v>
          </cell>
          <cell r="AR494" t="e">
            <v>#N/A</v>
          </cell>
        </row>
        <row r="495">
          <cell r="Q495" t="e">
            <v>#N/A</v>
          </cell>
          <cell r="T495" t="e">
            <v>#N/A</v>
          </cell>
          <cell r="V495" t="e">
            <v>#N/A</v>
          </cell>
          <cell r="W495" t="e">
            <v>#N/A</v>
          </cell>
          <cell r="Y495" t="e">
            <v>#N/A</v>
          </cell>
          <cell r="Z495" t="e">
            <v>#N/A</v>
          </cell>
          <cell r="AA495" t="e">
            <v>#N/A</v>
          </cell>
          <cell r="AB495" t="e">
            <v>#N/A</v>
          </cell>
          <cell r="AC495" t="e">
            <v>#N/A</v>
          </cell>
          <cell r="AD495">
            <v>0</v>
          </cell>
          <cell r="AG495">
            <v>0</v>
          </cell>
          <cell r="AH495">
            <v>0</v>
          </cell>
          <cell r="AI495" t="e">
            <v>#N/A</v>
          </cell>
          <cell r="AL495" t="e">
            <v>#N/A</v>
          </cell>
          <cell r="AM495" t="e">
            <v>#N/A</v>
          </cell>
          <cell r="AN495" t="e">
            <v>#N/A</v>
          </cell>
          <cell r="AP495" t="e">
            <v>#N/A</v>
          </cell>
          <cell r="AQ495" t="e">
            <v>#N/A</v>
          </cell>
          <cell r="AR495" t="e">
            <v>#N/A</v>
          </cell>
        </row>
        <row r="496">
          <cell r="Q496" t="e">
            <v>#N/A</v>
          </cell>
          <cell r="T496" t="e">
            <v>#N/A</v>
          </cell>
          <cell r="V496" t="e">
            <v>#N/A</v>
          </cell>
          <cell r="W496" t="e">
            <v>#N/A</v>
          </cell>
          <cell r="Y496" t="e">
            <v>#N/A</v>
          </cell>
          <cell r="Z496" t="e">
            <v>#N/A</v>
          </cell>
          <cell r="AA496" t="e">
            <v>#N/A</v>
          </cell>
          <cell r="AB496" t="e">
            <v>#N/A</v>
          </cell>
          <cell r="AC496" t="e">
            <v>#N/A</v>
          </cell>
          <cell r="AD496">
            <v>0</v>
          </cell>
          <cell r="AG496">
            <v>0</v>
          </cell>
          <cell r="AH496">
            <v>0</v>
          </cell>
          <cell r="AI496" t="e">
            <v>#N/A</v>
          </cell>
          <cell r="AL496" t="e">
            <v>#N/A</v>
          </cell>
          <cell r="AM496" t="e">
            <v>#N/A</v>
          </cell>
          <cell r="AN496" t="e">
            <v>#N/A</v>
          </cell>
          <cell r="AP496" t="e">
            <v>#N/A</v>
          </cell>
          <cell r="AQ496" t="e">
            <v>#N/A</v>
          </cell>
          <cell r="AR496" t="e">
            <v>#N/A</v>
          </cell>
        </row>
        <row r="497">
          <cell r="Q497" t="e">
            <v>#N/A</v>
          </cell>
          <cell r="T497" t="e">
            <v>#N/A</v>
          </cell>
          <cell r="V497" t="e">
            <v>#N/A</v>
          </cell>
          <cell r="W497" t="e">
            <v>#N/A</v>
          </cell>
          <cell r="Y497" t="e">
            <v>#N/A</v>
          </cell>
          <cell r="Z497" t="e">
            <v>#N/A</v>
          </cell>
          <cell r="AA497" t="e">
            <v>#N/A</v>
          </cell>
          <cell r="AB497" t="e">
            <v>#N/A</v>
          </cell>
          <cell r="AC497" t="e">
            <v>#N/A</v>
          </cell>
          <cell r="AD497">
            <v>0</v>
          </cell>
          <cell r="AG497">
            <v>0</v>
          </cell>
          <cell r="AH497">
            <v>0</v>
          </cell>
          <cell r="AI497" t="e">
            <v>#N/A</v>
          </cell>
          <cell r="AL497" t="e">
            <v>#N/A</v>
          </cell>
          <cell r="AM497" t="e">
            <v>#N/A</v>
          </cell>
          <cell r="AN497" t="e">
            <v>#N/A</v>
          </cell>
          <cell r="AP497" t="e">
            <v>#N/A</v>
          </cell>
          <cell r="AQ497" t="e">
            <v>#N/A</v>
          </cell>
          <cell r="AR497" t="e">
            <v>#N/A</v>
          </cell>
        </row>
        <row r="498">
          <cell r="Q498" t="e">
            <v>#N/A</v>
          </cell>
          <cell r="T498" t="e">
            <v>#N/A</v>
          </cell>
          <cell r="V498" t="e">
            <v>#N/A</v>
          </cell>
          <cell r="W498" t="e">
            <v>#N/A</v>
          </cell>
          <cell r="Y498" t="e">
            <v>#N/A</v>
          </cell>
          <cell r="Z498" t="e">
            <v>#N/A</v>
          </cell>
          <cell r="AA498" t="e">
            <v>#N/A</v>
          </cell>
          <cell r="AB498" t="e">
            <v>#N/A</v>
          </cell>
          <cell r="AC498" t="e">
            <v>#N/A</v>
          </cell>
          <cell r="AD498">
            <v>0</v>
          </cell>
          <cell r="AG498">
            <v>0</v>
          </cell>
          <cell r="AH498">
            <v>0</v>
          </cell>
          <cell r="AI498" t="e">
            <v>#N/A</v>
          </cell>
          <cell r="AL498" t="e">
            <v>#N/A</v>
          </cell>
          <cell r="AM498" t="e">
            <v>#N/A</v>
          </cell>
          <cell r="AN498" t="e">
            <v>#N/A</v>
          </cell>
          <cell r="AP498" t="e">
            <v>#N/A</v>
          </cell>
          <cell r="AQ498" t="e">
            <v>#N/A</v>
          </cell>
          <cell r="AR498" t="e">
            <v>#N/A</v>
          </cell>
        </row>
        <row r="499">
          <cell r="Q499" t="e">
            <v>#N/A</v>
          </cell>
          <cell r="T499" t="e">
            <v>#N/A</v>
          </cell>
          <cell r="V499" t="e">
            <v>#N/A</v>
          </cell>
          <cell r="W499" t="e">
            <v>#N/A</v>
          </cell>
          <cell r="Y499" t="e">
            <v>#N/A</v>
          </cell>
          <cell r="Z499" t="e">
            <v>#N/A</v>
          </cell>
          <cell r="AA499" t="e">
            <v>#N/A</v>
          </cell>
          <cell r="AB499" t="e">
            <v>#N/A</v>
          </cell>
          <cell r="AC499" t="e">
            <v>#N/A</v>
          </cell>
          <cell r="AD499">
            <v>0</v>
          </cell>
          <cell r="AG499">
            <v>0</v>
          </cell>
          <cell r="AH499">
            <v>0</v>
          </cell>
          <cell r="AI499" t="e">
            <v>#N/A</v>
          </cell>
          <cell r="AL499" t="e">
            <v>#N/A</v>
          </cell>
          <cell r="AM499" t="e">
            <v>#N/A</v>
          </cell>
          <cell r="AN499" t="e">
            <v>#N/A</v>
          </cell>
          <cell r="AP499" t="e">
            <v>#N/A</v>
          </cell>
          <cell r="AQ499" t="e">
            <v>#N/A</v>
          </cell>
          <cell r="AR499" t="e">
            <v>#N/A</v>
          </cell>
        </row>
        <row r="500">
          <cell r="Q500" t="e">
            <v>#N/A</v>
          </cell>
          <cell r="T500" t="e">
            <v>#N/A</v>
          </cell>
          <cell r="V500" t="e">
            <v>#N/A</v>
          </cell>
          <cell r="W500" t="e">
            <v>#N/A</v>
          </cell>
          <cell r="Y500" t="e">
            <v>#N/A</v>
          </cell>
          <cell r="Z500" t="e">
            <v>#N/A</v>
          </cell>
          <cell r="AA500" t="e">
            <v>#N/A</v>
          </cell>
          <cell r="AB500" t="e">
            <v>#N/A</v>
          </cell>
          <cell r="AC500" t="e">
            <v>#N/A</v>
          </cell>
          <cell r="AD500">
            <v>0</v>
          </cell>
          <cell r="AG500">
            <v>0</v>
          </cell>
          <cell r="AH500">
            <v>0</v>
          </cell>
          <cell r="AI500" t="e">
            <v>#N/A</v>
          </cell>
          <cell r="AL500" t="e">
            <v>#N/A</v>
          </cell>
          <cell r="AM500" t="e">
            <v>#N/A</v>
          </cell>
          <cell r="AN500" t="e">
            <v>#N/A</v>
          </cell>
          <cell r="AP500" t="e">
            <v>#N/A</v>
          </cell>
          <cell r="AQ500" t="e">
            <v>#N/A</v>
          </cell>
          <cell r="AR500" t="e">
            <v>#N/A</v>
          </cell>
        </row>
        <row r="501">
          <cell r="Q501" t="e">
            <v>#N/A</v>
          </cell>
          <cell r="T501" t="e">
            <v>#N/A</v>
          </cell>
          <cell r="V501" t="e">
            <v>#N/A</v>
          </cell>
          <cell r="W501" t="e">
            <v>#N/A</v>
          </cell>
          <cell r="Y501" t="e">
            <v>#N/A</v>
          </cell>
          <cell r="Z501" t="e">
            <v>#N/A</v>
          </cell>
          <cell r="AA501" t="e">
            <v>#N/A</v>
          </cell>
          <cell r="AB501" t="e">
            <v>#N/A</v>
          </cell>
          <cell r="AC501" t="e">
            <v>#N/A</v>
          </cell>
          <cell r="AD501">
            <v>0</v>
          </cell>
          <cell r="AG501">
            <v>0</v>
          </cell>
          <cell r="AH501">
            <v>0</v>
          </cell>
          <cell r="AI501" t="e">
            <v>#N/A</v>
          </cell>
          <cell r="AL501" t="e">
            <v>#N/A</v>
          </cell>
          <cell r="AM501" t="e">
            <v>#N/A</v>
          </cell>
          <cell r="AN501" t="e">
            <v>#N/A</v>
          </cell>
          <cell r="AP501" t="e">
            <v>#N/A</v>
          </cell>
          <cell r="AQ501" t="e">
            <v>#N/A</v>
          </cell>
          <cell r="AR501" t="e">
            <v>#N/A</v>
          </cell>
        </row>
        <row r="502">
          <cell r="Q502" t="e">
            <v>#N/A</v>
          </cell>
          <cell r="T502" t="e">
            <v>#N/A</v>
          </cell>
          <cell r="V502" t="e">
            <v>#N/A</v>
          </cell>
          <cell r="W502" t="e">
            <v>#N/A</v>
          </cell>
          <cell r="Y502" t="e">
            <v>#N/A</v>
          </cell>
          <cell r="Z502" t="e">
            <v>#N/A</v>
          </cell>
          <cell r="AA502" t="e">
            <v>#N/A</v>
          </cell>
          <cell r="AB502" t="e">
            <v>#N/A</v>
          </cell>
          <cell r="AC502" t="e">
            <v>#N/A</v>
          </cell>
          <cell r="AD502">
            <v>0</v>
          </cell>
          <cell r="AG502">
            <v>0</v>
          </cell>
          <cell r="AH502">
            <v>0</v>
          </cell>
          <cell r="AI502" t="e">
            <v>#N/A</v>
          </cell>
          <cell r="AL502" t="e">
            <v>#N/A</v>
          </cell>
          <cell r="AM502" t="e">
            <v>#N/A</v>
          </cell>
          <cell r="AN502" t="e">
            <v>#N/A</v>
          </cell>
          <cell r="AP502" t="e">
            <v>#N/A</v>
          </cell>
          <cell r="AQ502" t="e">
            <v>#N/A</v>
          </cell>
          <cell r="AR502" t="e">
            <v>#N/A</v>
          </cell>
        </row>
        <row r="503">
          <cell r="Q503" t="e">
            <v>#N/A</v>
          </cell>
          <cell r="T503" t="e">
            <v>#N/A</v>
          </cell>
          <cell r="V503" t="e">
            <v>#N/A</v>
          </cell>
          <cell r="W503" t="e">
            <v>#N/A</v>
          </cell>
          <cell r="Y503" t="e">
            <v>#N/A</v>
          </cell>
          <cell r="Z503" t="e">
            <v>#N/A</v>
          </cell>
          <cell r="AA503" t="e">
            <v>#N/A</v>
          </cell>
          <cell r="AB503" t="e">
            <v>#N/A</v>
          </cell>
          <cell r="AC503" t="e">
            <v>#N/A</v>
          </cell>
          <cell r="AD503">
            <v>0</v>
          </cell>
          <cell r="AG503">
            <v>0</v>
          </cell>
          <cell r="AH503">
            <v>0</v>
          </cell>
          <cell r="AI503" t="e">
            <v>#N/A</v>
          </cell>
          <cell r="AL503" t="e">
            <v>#N/A</v>
          </cell>
          <cell r="AM503" t="e">
            <v>#N/A</v>
          </cell>
          <cell r="AN503" t="e">
            <v>#N/A</v>
          </cell>
          <cell r="AP503" t="e">
            <v>#N/A</v>
          </cell>
          <cell r="AQ503" t="e">
            <v>#N/A</v>
          </cell>
          <cell r="AR503" t="e">
            <v>#N/A</v>
          </cell>
        </row>
        <row r="504">
          <cell r="Q504" t="e">
            <v>#N/A</v>
          </cell>
          <cell r="T504" t="e">
            <v>#N/A</v>
          </cell>
          <cell r="V504" t="e">
            <v>#N/A</v>
          </cell>
          <cell r="W504" t="e">
            <v>#N/A</v>
          </cell>
          <cell r="Y504" t="e">
            <v>#N/A</v>
          </cell>
          <cell r="Z504" t="e">
            <v>#N/A</v>
          </cell>
          <cell r="AA504" t="e">
            <v>#N/A</v>
          </cell>
          <cell r="AB504" t="e">
            <v>#N/A</v>
          </cell>
          <cell r="AC504" t="e">
            <v>#N/A</v>
          </cell>
          <cell r="AD504">
            <v>0</v>
          </cell>
          <cell r="AG504">
            <v>0</v>
          </cell>
          <cell r="AH504">
            <v>0</v>
          </cell>
          <cell r="AI504" t="e">
            <v>#N/A</v>
          </cell>
          <cell r="AL504" t="e">
            <v>#N/A</v>
          </cell>
          <cell r="AM504" t="e">
            <v>#N/A</v>
          </cell>
          <cell r="AN504" t="e">
            <v>#N/A</v>
          </cell>
          <cell r="AP504" t="e">
            <v>#N/A</v>
          </cell>
          <cell r="AQ504" t="e">
            <v>#N/A</v>
          </cell>
          <cell r="AR504" t="e">
            <v>#N/A</v>
          </cell>
        </row>
        <row r="505">
          <cell r="Q505" t="e">
            <v>#N/A</v>
          </cell>
          <cell r="T505" t="e">
            <v>#N/A</v>
          </cell>
          <cell r="V505" t="e">
            <v>#N/A</v>
          </cell>
          <cell r="W505" t="e">
            <v>#N/A</v>
          </cell>
          <cell r="Y505" t="e">
            <v>#N/A</v>
          </cell>
          <cell r="Z505" t="e">
            <v>#N/A</v>
          </cell>
          <cell r="AA505" t="e">
            <v>#N/A</v>
          </cell>
          <cell r="AB505" t="e">
            <v>#N/A</v>
          </cell>
          <cell r="AC505" t="e">
            <v>#N/A</v>
          </cell>
          <cell r="AD505">
            <v>0</v>
          </cell>
          <cell r="AG505">
            <v>0</v>
          </cell>
          <cell r="AH505">
            <v>0</v>
          </cell>
          <cell r="AI505" t="e">
            <v>#N/A</v>
          </cell>
          <cell r="AL505" t="e">
            <v>#N/A</v>
          </cell>
          <cell r="AM505" t="e">
            <v>#N/A</v>
          </cell>
          <cell r="AN505" t="e">
            <v>#N/A</v>
          </cell>
          <cell r="AP505" t="e">
            <v>#N/A</v>
          </cell>
          <cell r="AQ505" t="e">
            <v>#N/A</v>
          </cell>
          <cell r="AR505" t="e">
            <v>#N/A</v>
          </cell>
        </row>
        <row r="506">
          <cell r="Q506" t="e">
            <v>#N/A</v>
          </cell>
          <cell r="T506" t="e">
            <v>#N/A</v>
          </cell>
          <cell r="V506" t="e">
            <v>#N/A</v>
          </cell>
          <cell r="W506" t="e">
            <v>#N/A</v>
          </cell>
          <cell r="Y506" t="e">
            <v>#N/A</v>
          </cell>
          <cell r="Z506" t="e">
            <v>#N/A</v>
          </cell>
          <cell r="AA506" t="e">
            <v>#N/A</v>
          </cell>
          <cell r="AB506" t="e">
            <v>#N/A</v>
          </cell>
          <cell r="AC506" t="e">
            <v>#N/A</v>
          </cell>
          <cell r="AD506">
            <v>0</v>
          </cell>
          <cell r="AG506">
            <v>0</v>
          </cell>
          <cell r="AH506">
            <v>0</v>
          </cell>
          <cell r="AI506" t="e">
            <v>#N/A</v>
          </cell>
          <cell r="AL506" t="e">
            <v>#N/A</v>
          </cell>
          <cell r="AM506" t="e">
            <v>#N/A</v>
          </cell>
          <cell r="AN506" t="e">
            <v>#N/A</v>
          </cell>
          <cell r="AP506" t="e">
            <v>#N/A</v>
          </cell>
          <cell r="AQ506" t="e">
            <v>#N/A</v>
          </cell>
          <cell r="AR506" t="e">
            <v>#N/A</v>
          </cell>
        </row>
        <row r="507">
          <cell r="Q507" t="e">
            <v>#N/A</v>
          </cell>
          <cell r="T507" t="e">
            <v>#N/A</v>
          </cell>
          <cell r="V507" t="e">
            <v>#N/A</v>
          </cell>
          <cell r="W507" t="e">
            <v>#N/A</v>
          </cell>
          <cell r="Y507" t="e">
            <v>#N/A</v>
          </cell>
          <cell r="Z507" t="e">
            <v>#N/A</v>
          </cell>
          <cell r="AA507" t="e">
            <v>#N/A</v>
          </cell>
          <cell r="AB507" t="e">
            <v>#N/A</v>
          </cell>
          <cell r="AC507" t="e">
            <v>#N/A</v>
          </cell>
          <cell r="AD507">
            <v>0</v>
          </cell>
          <cell r="AG507">
            <v>0</v>
          </cell>
          <cell r="AH507">
            <v>0</v>
          </cell>
          <cell r="AI507" t="e">
            <v>#N/A</v>
          </cell>
          <cell r="AL507" t="e">
            <v>#N/A</v>
          </cell>
          <cell r="AM507" t="e">
            <v>#N/A</v>
          </cell>
          <cell r="AN507" t="e">
            <v>#N/A</v>
          </cell>
          <cell r="AP507" t="e">
            <v>#N/A</v>
          </cell>
          <cell r="AQ507" t="e">
            <v>#N/A</v>
          </cell>
          <cell r="AR507" t="e">
            <v>#N/A</v>
          </cell>
        </row>
        <row r="508">
          <cell r="Q508" t="e">
            <v>#N/A</v>
          </cell>
          <cell r="T508" t="e">
            <v>#N/A</v>
          </cell>
          <cell r="V508" t="e">
            <v>#N/A</v>
          </cell>
          <cell r="W508" t="e">
            <v>#N/A</v>
          </cell>
          <cell r="Y508" t="e">
            <v>#N/A</v>
          </cell>
          <cell r="Z508" t="e">
            <v>#N/A</v>
          </cell>
          <cell r="AA508" t="e">
            <v>#N/A</v>
          </cell>
          <cell r="AB508" t="e">
            <v>#N/A</v>
          </cell>
          <cell r="AC508" t="e">
            <v>#N/A</v>
          </cell>
          <cell r="AD508">
            <v>0</v>
          </cell>
          <cell r="AG508">
            <v>0</v>
          </cell>
          <cell r="AH508">
            <v>0</v>
          </cell>
          <cell r="AI508" t="e">
            <v>#N/A</v>
          </cell>
          <cell r="AL508" t="e">
            <v>#N/A</v>
          </cell>
          <cell r="AM508" t="e">
            <v>#N/A</v>
          </cell>
          <cell r="AN508" t="e">
            <v>#N/A</v>
          </cell>
          <cell r="AP508" t="e">
            <v>#N/A</v>
          </cell>
          <cell r="AQ508" t="e">
            <v>#N/A</v>
          </cell>
          <cell r="AR508" t="e">
            <v>#N/A</v>
          </cell>
        </row>
        <row r="509">
          <cell r="Q509" t="e">
            <v>#N/A</v>
          </cell>
          <cell r="T509" t="e">
            <v>#N/A</v>
          </cell>
          <cell r="V509" t="e">
            <v>#N/A</v>
          </cell>
          <cell r="W509" t="e">
            <v>#N/A</v>
          </cell>
          <cell r="Y509" t="e">
            <v>#N/A</v>
          </cell>
          <cell r="Z509" t="e">
            <v>#N/A</v>
          </cell>
          <cell r="AA509" t="e">
            <v>#N/A</v>
          </cell>
          <cell r="AB509" t="e">
            <v>#N/A</v>
          </cell>
          <cell r="AC509" t="e">
            <v>#N/A</v>
          </cell>
          <cell r="AD509">
            <v>0</v>
          </cell>
          <cell r="AG509">
            <v>0</v>
          </cell>
          <cell r="AH509">
            <v>0</v>
          </cell>
          <cell r="AI509" t="e">
            <v>#N/A</v>
          </cell>
          <cell r="AL509" t="e">
            <v>#N/A</v>
          </cell>
          <cell r="AM509" t="e">
            <v>#N/A</v>
          </cell>
          <cell r="AN509" t="e">
            <v>#N/A</v>
          </cell>
          <cell r="AP509" t="e">
            <v>#N/A</v>
          </cell>
          <cell r="AQ509" t="e">
            <v>#N/A</v>
          </cell>
          <cell r="AR509" t="e">
            <v>#N/A</v>
          </cell>
        </row>
        <row r="510">
          <cell r="Q510" t="e">
            <v>#N/A</v>
          </cell>
          <cell r="T510" t="e">
            <v>#N/A</v>
          </cell>
          <cell r="V510" t="e">
            <v>#N/A</v>
          </cell>
          <cell r="W510" t="e">
            <v>#N/A</v>
          </cell>
          <cell r="Y510" t="e">
            <v>#N/A</v>
          </cell>
          <cell r="Z510" t="e">
            <v>#N/A</v>
          </cell>
          <cell r="AA510" t="e">
            <v>#N/A</v>
          </cell>
          <cell r="AB510" t="e">
            <v>#N/A</v>
          </cell>
          <cell r="AC510" t="e">
            <v>#N/A</v>
          </cell>
          <cell r="AD510">
            <v>0</v>
          </cell>
          <cell r="AG510">
            <v>0</v>
          </cell>
          <cell r="AH510">
            <v>0</v>
          </cell>
          <cell r="AI510" t="e">
            <v>#N/A</v>
          </cell>
          <cell r="AL510" t="e">
            <v>#N/A</v>
          </cell>
          <cell r="AM510" t="e">
            <v>#N/A</v>
          </cell>
          <cell r="AN510" t="e">
            <v>#N/A</v>
          </cell>
          <cell r="AP510" t="e">
            <v>#N/A</v>
          </cell>
          <cell r="AQ510" t="e">
            <v>#N/A</v>
          </cell>
          <cell r="AR510" t="e">
            <v>#N/A</v>
          </cell>
        </row>
        <row r="511">
          <cell r="Q511" t="e">
            <v>#N/A</v>
          </cell>
          <cell r="T511" t="e">
            <v>#N/A</v>
          </cell>
          <cell r="V511" t="e">
            <v>#N/A</v>
          </cell>
          <cell r="W511" t="e">
            <v>#N/A</v>
          </cell>
          <cell r="Y511" t="e">
            <v>#N/A</v>
          </cell>
          <cell r="Z511" t="e">
            <v>#N/A</v>
          </cell>
          <cell r="AA511" t="e">
            <v>#N/A</v>
          </cell>
          <cell r="AB511" t="e">
            <v>#N/A</v>
          </cell>
          <cell r="AC511" t="e">
            <v>#N/A</v>
          </cell>
          <cell r="AD511">
            <v>0</v>
          </cell>
          <cell r="AG511">
            <v>0</v>
          </cell>
          <cell r="AH511">
            <v>0</v>
          </cell>
          <cell r="AI511" t="e">
            <v>#N/A</v>
          </cell>
          <cell r="AL511" t="e">
            <v>#N/A</v>
          </cell>
          <cell r="AM511" t="e">
            <v>#N/A</v>
          </cell>
          <cell r="AN511" t="e">
            <v>#N/A</v>
          </cell>
          <cell r="AP511" t="e">
            <v>#N/A</v>
          </cell>
          <cell r="AQ511" t="e">
            <v>#N/A</v>
          </cell>
          <cell r="AR511" t="e">
            <v>#N/A</v>
          </cell>
        </row>
        <row r="512">
          <cell r="Q512" t="e">
            <v>#N/A</v>
          </cell>
          <cell r="T512" t="e">
            <v>#N/A</v>
          </cell>
          <cell r="V512" t="e">
            <v>#N/A</v>
          </cell>
          <cell r="W512" t="e">
            <v>#N/A</v>
          </cell>
          <cell r="Y512" t="e">
            <v>#N/A</v>
          </cell>
          <cell r="Z512" t="e">
            <v>#N/A</v>
          </cell>
          <cell r="AA512" t="e">
            <v>#N/A</v>
          </cell>
          <cell r="AB512" t="e">
            <v>#N/A</v>
          </cell>
          <cell r="AC512" t="e">
            <v>#N/A</v>
          </cell>
          <cell r="AD512">
            <v>0</v>
          </cell>
          <cell r="AG512">
            <v>0</v>
          </cell>
          <cell r="AH512">
            <v>0</v>
          </cell>
          <cell r="AI512" t="e">
            <v>#N/A</v>
          </cell>
          <cell r="AL512" t="e">
            <v>#N/A</v>
          </cell>
          <cell r="AM512" t="e">
            <v>#N/A</v>
          </cell>
          <cell r="AN512" t="e">
            <v>#N/A</v>
          </cell>
          <cell r="AP512" t="e">
            <v>#N/A</v>
          </cell>
          <cell r="AQ512" t="e">
            <v>#N/A</v>
          </cell>
          <cell r="AR512" t="e">
            <v>#N/A</v>
          </cell>
        </row>
        <row r="513">
          <cell r="Q513" t="e">
            <v>#N/A</v>
          </cell>
          <cell r="T513" t="e">
            <v>#N/A</v>
          </cell>
          <cell r="V513" t="e">
            <v>#N/A</v>
          </cell>
          <cell r="W513" t="e">
            <v>#N/A</v>
          </cell>
          <cell r="Y513" t="e">
            <v>#N/A</v>
          </cell>
          <cell r="Z513" t="e">
            <v>#N/A</v>
          </cell>
          <cell r="AA513" t="e">
            <v>#N/A</v>
          </cell>
          <cell r="AB513" t="e">
            <v>#N/A</v>
          </cell>
          <cell r="AC513" t="e">
            <v>#N/A</v>
          </cell>
          <cell r="AD513">
            <v>0</v>
          </cell>
          <cell r="AG513">
            <v>0</v>
          </cell>
          <cell r="AH513">
            <v>0</v>
          </cell>
          <cell r="AI513" t="e">
            <v>#N/A</v>
          </cell>
          <cell r="AL513" t="e">
            <v>#N/A</v>
          </cell>
          <cell r="AM513" t="e">
            <v>#N/A</v>
          </cell>
          <cell r="AN513" t="e">
            <v>#N/A</v>
          </cell>
          <cell r="AP513" t="e">
            <v>#N/A</v>
          </cell>
          <cell r="AQ513" t="e">
            <v>#N/A</v>
          </cell>
          <cell r="AR513" t="e">
            <v>#N/A</v>
          </cell>
        </row>
        <row r="514">
          <cell r="Q514" t="e">
            <v>#N/A</v>
          </cell>
          <cell r="T514" t="e">
            <v>#N/A</v>
          </cell>
          <cell r="V514" t="e">
            <v>#N/A</v>
          </cell>
          <cell r="W514" t="e">
            <v>#N/A</v>
          </cell>
          <cell r="Y514" t="e">
            <v>#N/A</v>
          </cell>
          <cell r="Z514" t="e">
            <v>#N/A</v>
          </cell>
          <cell r="AA514" t="e">
            <v>#N/A</v>
          </cell>
          <cell r="AB514" t="e">
            <v>#N/A</v>
          </cell>
          <cell r="AC514" t="e">
            <v>#N/A</v>
          </cell>
          <cell r="AD514">
            <v>0</v>
          </cell>
          <cell r="AG514">
            <v>0</v>
          </cell>
          <cell r="AH514">
            <v>0</v>
          </cell>
          <cell r="AI514" t="e">
            <v>#N/A</v>
          </cell>
          <cell r="AL514" t="e">
            <v>#N/A</v>
          </cell>
          <cell r="AM514" t="e">
            <v>#N/A</v>
          </cell>
          <cell r="AN514" t="e">
            <v>#N/A</v>
          </cell>
          <cell r="AP514" t="e">
            <v>#N/A</v>
          </cell>
          <cell r="AQ514" t="e">
            <v>#N/A</v>
          </cell>
          <cell r="AR514" t="e">
            <v>#N/A</v>
          </cell>
        </row>
        <row r="515">
          <cell r="Q515" t="e">
            <v>#N/A</v>
          </cell>
          <cell r="T515" t="e">
            <v>#N/A</v>
          </cell>
          <cell r="V515" t="e">
            <v>#N/A</v>
          </cell>
          <cell r="W515" t="e">
            <v>#N/A</v>
          </cell>
          <cell r="Y515" t="e">
            <v>#N/A</v>
          </cell>
          <cell r="Z515" t="e">
            <v>#N/A</v>
          </cell>
          <cell r="AA515" t="e">
            <v>#N/A</v>
          </cell>
          <cell r="AB515" t="e">
            <v>#N/A</v>
          </cell>
          <cell r="AC515" t="e">
            <v>#N/A</v>
          </cell>
          <cell r="AD515">
            <v>0</v>
          </cell>
          <cell r="AG515">
            <v>0</v>
          </cell>
          <cell r="AH515">
            <v>0</v>
          </cell>
          <cell r="AI515" t="e">
            <v>#N/A</v>
          </cell>
          <cell r="AL515" t="e">
            <v>#N/A</v>
          </cell>
          <cell r="AM515" t="e">
            <v>#N/A</v>
          </cell>
          <cell r="AN515" t="e">
            <v>#N/A</v>
          </cell>
          <cell r="AP515" t="e">
            <v>#N/A</v>
          </cell>
          <cell r="AQ515" t="e">
            <v>#N/A</v>
          </cell>
          <cell r="AR515" t="e">
            <v>#N/A</v>
          </cell>
        </row>
        <row r="516">
          <cell r="Q516" t="e">
            <v>#N/A</v>
          </cell>
          <cell r="T516" t="e">
            <v>#N/A</v>
          </cell>
          <cell r="V516" t="e">
            <v>#N/A</v>
          </cell>
          <cell r="W516" t="e">
            <v>#N/A</v>
          </cell>
          <cell r="Y516" t="e">
            <v>#N/A</v>
          </cell>
          <cell r="Z516" t="e">
            <v>#N/A</v>
          </cell>
          <cell r="AA516" t="e">
            <v>#N/A</v>
          </cell>
          <cell r="AB516" t="e">
            <v>#N/A</v>
          </cell>
          <cell r="AC516" t="e">
            <v>#N/A</v>
          </cell>
          <cell r="AD516">
            <v>0</v>
          </cell>
          <cell r="AG516">
            <v>0</v>
          </cell>
          <cell r="AH516">
            <v>0</v>
          </cell>
          <cell r="AI516" t="e">
            <v>#N/A</v>
          </cell>
          <cell r="AL516" t="e">
            <v>#N/A</v>
          </cell>
          <cell r="AM516" t="e">
            <v>#N/A</v>
          </cell>
          <cell r="AN516" t="e">
            <v>#N/A</v>
          </cell>
          <cell r="AP516" t="e">
            <v>#N/A</v>
          </cell>
          <cell r="AQ516" t="e">
            <v>#N/A</v>
          </cell>
          <cell r="AR516" t="e">
            <v>#N/A</v>
          </cell>
        </row>
        <row r="517">
          <cell r="Q517" t="e">
            <v>#N/A</v>
          </cell>
          <cell r="T517" t="e">
            <v>#N/A</v>
          </cell>
          <cell r="V517" t="e">
            <v>#N/A</v>
          </cell>
          <cell r="W517" t="e">
            <v>#N/A</v>
          </cell>
          <cell r="Y517" t="e">
            <v>#N/A</v>
          </cell>
          <cell r="Z517" t="e">
            <v>#N/A</v>
          </cell>
          <cell r="AA517" t="e">
            <v>#N/A</v>
          </cell>
          <cell r="AB517" t="e">
            <v>#N/A</v>
          </cell>
          <cell r="AC517" t="e">
            <v>#N/A</v>
          </cell>
          <cell r="AD517">
            <v>0</v>
          </cell>
          <cell r="AG517">
            <v>0</v>
          </cell>
          <cell r="AH517">
            <v>0</v>
          </cell>
          <cell r="AI517" t="e">
            <v>#N/A</v>
          </cell>
          <cell r="AL517" t="e">
            <v>#N/A</v>
          </cell>
          <cell r="AM517" t="e">
            <v>#N/A</v>
          </cell>
          <cell r="AN517" t="e">
            <v>#N/A</v>
          </cell>
          <cell r="AP517" t="e">
            <v>#N/A</v>
          </cell>
          <cell r="AQ517" t="e">
            <v>#N/A</v>
          </cell>
          <cell r="AR517" t="e">
            <v>#N/A</v>
          </cell>
        </row>
        <row r="518">
          <cell r="Q518" t="e">
            <v>#N/A</v>
          </cell>
          <cell r="T518" t="e">
            <v>#N/A</v>
          </cell>
          <cell r="V518" t="e">
            <v>#N/A</v>
          </cell>
          <cell r="W518" t="e">
            <v>#N/A</v>
          </cell>
          <cell r="Y518" t="e">
            <v>#N/A</v>
          </cell>
          <cell r="Z518" t="e">
            <v>#N/A</v>
          </cell>
          <cell r="AA518" t="e">
            <v>#N/A</v>
          </cell>
          <cell r="AB518" t="e">
            <v>#N/A</v>
          </cell>
          <cell r="AC518" t="e">
            <v>#N/A</v>
          </cell>
          <cell r="AD518">
            <v>0</v>
          </cell>
          <cell r="AG518">
            <v>0</v>
          </cell>
          <cell r="AH518">
            <v>0</v>
          </cell>
          <cell r="AI518" t="e">
            <v>#N/A</v>
          </cell>
          <cell r="AL518" t="e">
            <v>#N/A</v>
          </cell>
          <cell r="AM518" t="e">
            <v>#N/A</v>
          </cell>
          <cell r="AN518" t="e">
            <v>#N/A</v>
          </cell>
          <cell r="AP518" t="e">
            <v>#N/A</v>
          </cell>
          <cell r="AQ518" t="e">
            <v>#N/A</v>
          </cell>
          <cell r="AR518" t="e">
            <v>#N/A</v>
          </cell>
        </row>
        <row r="519">
          <cell r="Q519" t="e">
            <v>#N/A</v>
          </cell>
          <cell r="T519" t="e">
            <v>#N/A</v>
          </cell>
          <cell r="V519" t="e">
            <v>#N/A</v>
          </cell>
          <cell r="W519" t="e">
            <v>#N/A</v>
          </cell>
          <cell r="Y519" t="e">
            <v>#N/A</v>
          </cell>
          <cell r="Z519" t="e">
            <v>#N/A</v>
          </cell>
          <cell r="AA519" t="e">
            <v>#N/A</v>
          </cell>
          <cell r="AB519" t="e">
            <v>#N/A</v>
          </cell>
          <cell r="AC519" t="e">
            <v>#N/A</v>
          </cell>
          <cell r="AD519">
            <v>0</v>
          </cell>
          <cell r="AG519">
            <v>0</v>
          </cell>
          <cell r="AH519">
            <v>0</v>
          </cell>
          <cell r="AI519" t="e">
            <v>#N/A</v>
          </cell>
          <cell r="AL519" t="e">
            <v>#N/A</v>
          </cell>
          <cell r="AM519" t="e">
            <v>#N/A</v>
          </cell>
          <cell r="AN519" t="e">
            <v>#N/A</v>
          </cell>
          <cell r="AP519" t="e">
            <v>#N/A</v>
          </cell>
          <cell r="AQ519" t="e">
            <v>#N/A</v>
          </cell>
          <cell r="AR519" t="e">
            <v>#N/A</v>
          </cell>
        </row>
        <row r="520">
          <cell r="Q520" t="e">
            <v>#N/A</v>
          </cell>
          <cell r="T520" t="e">
            <v>#N/A</v>
          </cell>
          <cell r="V520" t="e">
            <v>#N/A</v>
          </cell>
          <cell r="W520" t="e">
            <v>#N/A</v>
          </cell>
          <cell r="Y520" t="e">
            <v>#N/A</v>
          </cell>
          <cell r="Z520" t="e">
            <v>#N/A</v>
          </cell>
          <cell r="AA520" t="e">
            <v>#N/A</v>
          </cell>
          <cell r="AB520" t="e">
            <v>#N/A</v>
          </cell>
          <cell r="AC520" t="e">
            <v>#N/A</v>
          </cell>
          <cell r="AD520">
            <v>0</v>
          </cell>
          <cell r="AG520">
            <v>0</v>
          </cell>
          <cell r="AH520">
            <v>0</v>
          </cell>
          <cell r="AI520" t="e">
            <v>#N/A</v>
          </cell>
          <cell r="AL520" t="e">
            <v>#N/A</v>
          </cell>
          <cell r="AM520" t="e">
            <v>#N/A</v>
          </cell>
          <cell r="AN520" t="e">
            <v>#N/A</v>
          </cell>
          <cell r="AP520" t="e">
            <v>#N/A</v>
          </cell>
          <cell r="AQ520" t="e">
            <v>#N/A</v>
          </cell>
          <cell r="AR520" t="e">
            <v>#N/A</v>
          </cell>
        </row>
        <row r="521">
          <cell r="Q521" t="e">
            <v>#N/A</v>
          </cell>
          <cell r="T521" t="e">
            <v>#N/A</v>
          </cell>
          <cell r="V521" t="e">
            <v>#N/A</v>
          </cell>
          <cell r="W521" t="e">
            <v>#N/A</v>
          </cell>
          <cell r="Y521" t="e">
            <v>#N/A</v>
          </cell>
          <cell r="Z521" t="e">
            <v>#N/A</v>
          </cell>
          <cell r="AA521" t="e">
            <v>#N/A</v>
          </cell>
          <cell r="AB521" t="e">
            <v>#N/A</v>
          </cell>
          <cell r="AC521" t="e">
            <v>#N/A</v>
          </cell>
          <cell r="AD521">
            <v>0</v>
          </cell>
          <cell r="AG521">
            <v>0</v>
          </cell>
          <cell r="AH521">
            <v>0</v>
          </cell>
          <cell r="AI521" t="e">
            <v>#N/A</v>
          </cell>
          <cell r="AL521" t="e">
            <v>#N/A</v>
          </cell>
          <cell r="AM521" t="e">
            <v>#N/A</v>
          </cell>
          <cell r="AN521" t="e">
            <v>#N/A</v>
          </cell>
          <cell r="AP521" t="e">
            <v>#N/A</v>
          </cell>
          <cell r="AQ521" t="e">
            <v>#N/A</v>
          </cell>
          <cell r="AR521" t="e">
            <v>#N/A</v>
          </cell>
        </row>
        <row r="522">
          <cell r="Q522" t="e">
            <v>#N/A</v>
          </cell>
          <cell r="T522" t="e">
            <v>#N/A</v>
          </cell>
          <cell r="V522" t="e">
            <v>#N/A</v>
          </cell>
          <cell r="W522" t="e">
            <v>#N/A</v>
          </cell>
          <cell r="Y522" t="e">
            <v>#N/A</v>
          </cell>
          <cell r="Z522" t="e">
            <v>#N/A</v>
          </cell>
          <cell r="AA522" t="e">
            <v>#N/A</v>
          </cell>
          <cell r="AB522" t="e">
            <v>#N/A</v>
          </cell>
          <cell r="AC522" t="e">
            <v>#N/A</v>
          </cell>
          <cell r="AD522">
            <v>0</v>
          </cell>
          <cell r="AG522">
            <v>0</v>
          </cell>
          <cell r="AH522">
            <v>0</v>
          </cell>
          <cell r="AI522" t="e">
            <v>#N/A</v>
          </cell>
          <cell r="AL522" t="e">
            <v>#N/A</v>
          </cell>
          <cell r="AM522" t="e">
            <v>#N/A</v>
          </cell>
          <cell r="AN522" t="e">
            <v>#N/A</v>
          </cell>
          <cell r="AP522" t="e">
            <v>#N/A</v>
          </cell>
          <cell r="AQ522" t="e">
            <v>#N/A</v>
          </cell>
          <cell r="AR522" t="e">
            <v>#N/A</v>
          </cell>
        </row>
        <row r="523">
          <cell r="Q523" t="e">
            <v>#N/A</v>
          </cell>
          <cell r="T523" t="e">
            <v>#N/A</v>
          </cell>
          <cell r="V523" t="e">
            <v>#N/A</v>
          </cell>
          <cell r="W523" t="e">
            <v>#N/A</v>
          </cell>
          <cell r="Y523" t="e">
            <v>#N/A</v>
          </cell>
          <cell r="Z523" t="e">
            <v>#N/A</v>
          </cell>
          <cell r="AA523" t="e">
            <v>#N/A</v>
          </cell>
          <cell r="AB523" t="e">
            <v>#N/A</v>
          </cell>
          <cell r="AC523" t="e">
            <v>#N/A</v>
          </cell>
          <cell r="AD523">
            <v>0</v>
          </cell>
          <cell r="AG523">
            <v>0</v>
          </cell>
          <cell r="AH523">
            <v>0</v>
          </cell>
          <cell r="AI523" t="e">
            <v>#N/A</v>
          </cell>
          <cell r="AL523" t="e">
            <v>#N/A</v>
          </cell>
          <cell r="AM523" t="e">
            <v>#N/A</v>
          </cell>
          <cell r="AN523" t="e">
            <v>#N/A</v>
          </cell>
          <cell r="AP523" t="e">
            <v>#N/A</v>
          </cell>
          <cell r="AQ523" t="e">
            <v>#N/A</v>
          </cell>
          <cell r="AR523" t="e">
            <v>#N/A</v>
          </cell>
        </row>
        <row r="524">
          <cell r="Q524" t="e">
            <v>#N/A</v>
          </cell>
          <cell r="T524" t="e">
            <v>#N/A</v>
          </cell>
          <cell r="V524" t="e">
            <v>#N/A</v>
          </cell>
          <cell r="W524" t="e">
            <v>#N/A</v>
          </cell>
          <cell r="Y524" t="e">
            <v>#N/A</v>
          </cell>
          <cell r="Z524" t="e">
            <v>#N/A</v>
          </cell>
          <cell r="AA524" t="e">
            <v>#N/A</v>
          </cell>
          <cell r="AB524" t="e">
            <v>#N/A</v>
          </cell>
          <cell r="AC524" t="e">
            <v>#N/A</v>
          </cell>
          <cell r="AD524">
            <v>0</v>
          </cell>
          <cell r="AG524">
            <v>0</v>
          </cell>
          <cell r="AH524">
            <v>0</v>
          </cell>
          <cell r="AI524" t="e">
            <v>#N/A</v>
          </cell>
          <cell r="AL524" t="e">
            <v>#N/A</v>
          </cell>
          <cell r="AM524" t="e">
            <v>#N/A</v>
          </cell>
          <cell r="AN524" t="e">
            <v>#N/A</v>
          </cell>
          <cell r="AP524" t="e">
            <v>#N/A</v>
          </cell>
          <cell r="AQ524" t="e">
            <v>#N/A</v>
          </cell>
          <cell r="AR524" t="e">
            <v>#N/A</v>
          </cell>
        </row>
        <row r="525">
          <cell r="Q525" t="e">
            <v>#N/A</v>
          </cell>
          <cell r="T525" t="e">
            <v>#N/A</v>
          </cell>
          <cell r="V525" t="e">
            <v>#N/A</v>
          </cell>
          <cell r="W525" t="e">
            <v>#N/A</v>
          </cell>
          <cell r="Y525" t="e">
            <v>#N/A</v>
          </cell>
          <cell r="Z525" t="e">
            <v>#N/A</v>
          </cell>
          <cell r="AA525" t="e">
            <v>#N/A</v>
          </cell>
          <cell r="AB525" t="e">
            <v>#N/A</v>
          </cell>
          <cell r="AC525" t="e">
            <v>#N/A</v>
          </cell>
          <cell r="AD525">
            <v>0</v>
          </cell>
          <cell r="AG525">
            <v>0</v>
          </cell>
          <cell r="AH525">
            <v>0</v>
          </cell>
          <cell r="AI525" t="e">
            <v>#N/A</v>
          </cell>
          <cell r="AL525" t="e">
            <v>#N/A</v>
          </cell>
          <cell r="AM525" t="e">
            <v>#N/A</v>
          </cell>
          <cell r="AN525" t="e">
            <v>#N/A</v>
          </cell>
          <cell r="AP525" t="e">
            <v>#N/A</v>
          </cell>
          <cell r="AQ525" t="e">
            <v>#N/A</v>
          </cell>
          <cell r="AR525" t="e">
            <v>#N/A</v>
          </cell>
        </row>
        <row r="526">
          <cell r="Q526" t="e">
            <v>#N/A</v>
          </cell>
          <cell r="T526" t="e">
            <v>#N/A</v>
          </cell>
          <cell r="V526" t="e">
            <v>#N/A</v>
          </cell>
          <cell r="W526" t="e">
            <v>#N/A</v>
          </cell>
          <cell r="Y526" t="e">
            <v>#N/A</v>
          </cell>
          <cell r="Z526" t="e">
            <v>#N/A</v>
          </cell>
          <cell r="AA526" t="e">
            <v>#N/A</v>
          </cell>
          <cell r="AB526" t="e">
            <v>#N/A</v>
          </cell>
          <cell r="AC526" t="e">
            <v>#N/A</v>
          </cell>
          <cell r="AD526">
            <v>0</v>
          </cell>
          <cell r="AG526">
            <v>0</v>
          </cell>
          <cell r="AH526">
            <v>0</v>
          </cell>
          <cell r="AI526" t="e">
            <v>#N/A</v>
          </cell>
          <cell r="AL526" t="e">
            <v>#N/A</v>
          </cell>
          <cell r="AM526" t="e">
            <v>#N/A</v>
          </cell>
          <cell r="AN526" t="e">
            <v>#N/A</v>
          </cell>
          <cell r="AP526" t="e">
            <v>#N/A</v>
          </cell>
          <cell r="AQ526" t="e">
            <v>#N/A</v>
          </cell>
          <cell r="AR526" t="e">
            <v>#N/A</v>
          </cell>
        </row>
        <row r="527">
          <cell r="Q527" t="e">
            <v>#N/A</v>
          </cell>
          <cell r="T527" t="e">
            <v>#N/A</v>
          </cell>
          <cell r="V527" t="e">
            <v>#N/A</v>
          </cell>
          <cell r="W527" t="e">
            <v>#N/A</v>
          </cell>
          <cell r="Y527" t="e">
            <v>#N/A</v>
          </cell>
          <cell r="Z527" t="e">
            <v>#N/A</v>
          </cell>
          <cell r="AA527" t="e">
            <v>#N/A</v>
          </cell>
          <cell r="AB527" t="e">
            <v>#N/A</v>
          </cell>
          <cell r="AC527" t="e">
            <v>#N/A</v>
          </cell>
          <cell r="AD527">
            <v>0</v>
          </cell>
          <cell r="AG527">
            <v>0</v>
          </cell>
          <cell r="AH527">
            <v>0</v>
          </cell>
          <cell r="AI527" t="e">
            <v>#N/A</v>
          </cell>
          <cell r="AL527" t="e">
            <v>#N/A</v>
          </cell>
          <cell r="AM527" t="e">
            <v>#N/A</v>
          </cell>
          <cell r="AN527" t="e">
            <v>#N/A</v>
          </cell>
          <cell r="AP527" t="e">
            <v>#N/A</v>
          </cell>
          <cell r="AQ527" t="e">
            <v>#N/A</v>
          </cell>
          <cell r="AR527" t="e">
            <v>#N/A</v>
          </cell>
        </row>
        <row r="528">
          <cell r="Q528" t="e">
            <v>#N/A</v>
          </cell>
          <cell r="T528" t="e">
            <v>#N/A</v>
          </cell>
          <cell r="V528" t="e">
            <v>#N/A</v>
          </cell>
          <cell r="W528" t="e">
            <v>#N/A</v>
          </cell>
          <cell r="Y528" t="e">
            <v>#N/A</v>
          </cell>
          <cell r="Z528" t="e">
            <v>#N/A</v>
          </cell>
          <cell r="AA528" t="e">
            <v>#N/A</v>
          </cell>
          <cell r="AB528" t="e">
            <v>#N/A</v>
          </cell>
          <cell r="AC528" t="e">
            <v>#N/A</v>
          </cell>
          <cell r="AD528">
            <v>0</v>
          </cell>
          <cell r="AG528">
            <v>0</v>
          </cell>
          <cell r="AH528">
            <v>0</v>
          </cell>
          <cell r="AI528" t="e">
            <v>#N/A</v>
          </cell>
          <cell r="AL528" t="e">
            <v>#N/A</v>
          </cell>
          <cell r="AM528" t="e">
            <v>#N/A</v>
          </cell>
          <cell r="AN528" t="e">
            <v>#N/A</v>
          </cell>
          <cell r="AP528" t="e">
            <v>#N/A</v>
          </cell>
          <cell r="AQ528" t="e">
            <v>#N/A</v>
          </cell>
          <cell r="AR528" t="e">
            <v>#N/A</v>
          </cell>
        </row>
        <row r="529">
          <cell r="Q529" t="e">
            <v>#N/A</v>
          </cell>
          <cell r="T529" t="e">
            <v>#N/A</v>
          </cell>
          <cell r="V529" t="e">
            <v>#N/A</v>
          </cell>
          <cell r="W529" t="e">
            <v>#N/A</v>
          </cell>
          <cell r="Y529" t="e">
            <v>#N/A</v>
          </cell>
          <cell r="Z529" t="e">
            <v>#N/A</v>
          </cell>
          <cell r="AA529" t="e">
            <v>#N/A</v>
          </cell>
          <cell r="AB529" t="e">
            <v>#N/A</v>
          </cell>
          <cell r="AC529" t="e">
            <v>#N/A</v>
          </cell>
          <cell r="AD529">
            <v>0</v>
          </cell>
          <cell r="AG529">
            <v>0</v>
          </cell>
          <cell r="AH529">
            <v>0</v>
          </cell>
          <cell r="AI529" t="e">
            <v>#N/A</v>
          </cell>
          <cell r="AL529" t="e">
            <v>#N/A</v>
          </cell>
          <cell r="AM529" t="e">
            <v>#N/A</v>
          </cell>
          <cell r="AN529" t="e">
            <v>#N/A</v>
          </cell>
          <cell r="AP529" t="e">
            <v>#N/A</v>
          </cell>
          <cell r="AQ529" t="e">
            <v>#N/A</v>
          </cell>
          <cell r="AR529" t="e">
            <v>#N/A</v>
          </cell>
        </row>
        <row r="530">
          <cell r="Q530" t="e">
            <v>#N/A</v>
          </cell>
          <cell r="T530" t="e">
            <v>#N/A</v>
          </cell>
          <cell r="V530" t="e">
            <v>#N/A</v>
          </cell>
          <cell r="W530" t="e">
            <v>#N/A</v>
          </cell>
          <cell r="Y530" t="e">
            <v>#N/A</v>
          </cell>
          <cell r="Z530" t="e">
            <v>#N/A</v>
          </cell>
          <cell r="AA530" t="e">
            <v>#N/A</v>
          </cell>
          <cell r="AB530" t="e">
            <v>#N/A</v>
          </cell>
          <cell r="AC530" t="e">
            <v>#N/A</v>
          </cell>
          <cell r="AD530">
            <v>0</v>
          </cell>
          <cell r="AG530">
            <v>0</v>
          </cell>
          <cell r="AH530">
            <v>0</v>
          </cell>
          <cell r="AI530" t="e">
            <v>#N/A</v>
          </cell>
          <cell r="AL530" t="e">
            <v>#N/A</v>
          </cell>
          <cell r="AM530" t="e">
            <v>#N/A</v>
          </cell>
          <cell r="AN530" t="e">
            <v>#N/A</v>
          </cell>
          <cell r="AP530" t="e">
            <v>#N/A</v>
          </cell>
          <cell r="AQ530" t="e">
            <v>#N/A</v>
          </cell>
          <cell r="AR530" t="e">
            <v>#N/A</v>
          </cell>
        </row>
        <row r="531">
          <cell r="Q531" t="e">
            <v>#N/A</v>
          </cell>
          <cell r="T531" t="e">
            <v>#N/A</v>
          </cell>
          <cell r="V531" t="e">
            <v>#N/A</v>
          </cell>
          <cell r="W531" t="e">
            <v>#N/A</v>
          </cell>
          <cell r="Y531" t="e">
            <v>#N/A</v>
          </cell>
          <cell r="Z531" t="e">
            <v>#N/A</v>
          </cell>
          <cell r="AA531" t="e">
            <v>#N/A</v>
          </cell>
          <cell r="AB531" t="e">
            <v>#N/A</v>
          </cell>
          <cell r="AC531" t="e">
            <v>#N/A</v>
          </cell>
          <cell r="AD531">
            <v>0</v>
          </cell>
          <cell r="AG531">
            <v>0</v>
          </cell>
          <cell r="AH531">
            <v>0</v>
          </cell>
          <cell r="AI531" t="e">
            <v>#N/A</v>
          </cell>
          <cell r="AL531" t="e">
            <v>#N/A</v>
          </cell>
          <cell r="AM531" t="e">
            <v>#N/A</v>
          </cell>
          <cell r="AN531" t="e">
            <v>#N/A</v>
          </cell>
          <cell r="AP531" t="e">
            <v>#N/A</v>
          </cell>
          <cell r="AQ531" t="e">
            <v>#N/A</v>
          </cell>
          <cell r="AR531" t="e">
            <v>#N/A</v>
          </cell>
        </row>
        <row r="532">
          <cell r="Q532" t="e">
            <v>#N/A</v>
          </cell>
          <cell r="T532" t="e">
            <v>#N/A</v>
          </cell>
          <cell r="V532" t="e">
            <v>#N/A</v>
          </cell>
          <cell r="W532" t="e">
            <v>#N/A</v>
          </cell>
          <cell r="Y532" t="e">
            <v>#N/A</v>
          </cell>
          <cell r="Z532" t="e">
            <v>#N/A</v>
          </cell>
          <cell r="AA532" t="e">
            <v>#N/A</v>
          </cell>
          <cell r="AB532" t="e">
            <v>#N/A</v>
          </cell>
          <cell r="AC532" t="e">
            <v>#N/A</v>
          </cell>
          <cell r="AD532">
            <v>0</v>
          </cell>
          <cell r="AG532">
            <v>0</v>
          </cell>
          <cell r="AH532">
            <v>0</v>
          </cell>
          <cell r="AI532" t="e">
            <v>#N/A</v>
          </cell>
          <cell r="AL532" t="e">
            <v>#N/A</v>
          </cell>
          <cell r="AM532" t="e">
            <v>#N/A</v>
          </cell>
          <cell r="AN532" t="e">
            <v>#N/A</v>
          </cell>
          <cell r="AP532" t="e">
            <v>#N/A</v>
          </cell>
          <cell r="AQ532" t="e">
            <v>#N/A</v>
          </cell>
          <cell r="AR532" t="e">
            <v>#N/A</v>
          </cell>
        </row>
        <row r="533">
          <cell r="Q533" t="e">
            <v>#N/A</v>
          </cell>
          <cell r="T533" t="e">
            <v>#N/A</v>
          </cell>
          <cell r="V533" t="e">
            <v>#N/A</v>
          </cell>
          <cell r="W533" t="e">
            <v>#N/A</v>
          </cell>
          <cell r="Y533" t="e">
            <v>#N/A</v>
          </cell>
          <cell r="Z533" t="e">
            <v>#N/A</v>
          </cell>
          <cell r="AA533" t="e">
            <v>#N/A</v>
          </cell>
          <cell r="AB533" t="e">
            <v>#N/A</v>
          </cell>
          <cell r="AC533" t="e">
            <v>#N/A</v>
          </cell>
          <cell r="AD533">
            <v>0</v>
          </cell>
          <cell r="AG533">
            <v>0</v>
          </cell>
          <cell r="AH533">
            <v>0</v>
          </cell>
          <cell r="AI533" t="e">
            <v>#N/A</v>
          </cell>
          <cell r="AL533" t="e">
            <v>#N/A</v>
          </cell>
          <cell r="AM533" t="e">
            <v>#N/A</v>
          </cell>
          <cell r="AN533" t="e">
            <v>#N/A</v>
          </cell>
          <cell r="AP533" t="e">
            <v>#N/A</v>
          </cell>
          <cell r="AQ533" t="e">
            <v>#N/A</v>
          </cell>
          <cell r="AR533" t="e">
            <v>#N/A</v>
          </cell>
        </row>
        <row r="534">
          <cell r="Q534" t="e">
            <v>#N/A</v>
          </cell>
          <cell r="T534" t="e">
            <v>#N/A</v>
          </cell>
          <cell r="V534" t="e">
            <v>#N/A</v>
          </cell>
          <cell r="W534" t="e">
            <v>#N/A</v>
          </cell>
          <cell r="Y534" t="e">
            <v>#N/A</v>
          </cell>
          <cell r="Z534" t="e">
            <v>#N/A</v>
          </cell>
          <cell r="AA534" t="e">
            <v>#N/A</v>
          </cell>
          <cell r="AB534" t="e">
            <v>#N/A</v>
          </cell>
          <cell r="AC534" t="e">
            <v>#N/A</v>
          </cell>
          <cell r="AD534">
            <v>0</v>
          </cell>
          <cell r="AG534">
            <v>0</v>
          </cell>
          <cell r="AH534">
            <v>0</v>
          </cell>
          <cell r="AI534" t="e">
            <v>#N/A</v>
          </cell>
          <cell r="AL534" t="e">
            <v>#N/A</v>
          </cell>
          <cell r="AM534" t="e">
            <v>#N/A</v>
          </cell>
          <cell r="AN534" t="e">
            <v>#N/A</v>
          </cell>
          <cell r="AP534" t="e">
            <v>#N/A</v>
          </cell>
          <cell r="AQ534" t="e">
            <v>#N/A</v>
          </cell>
          <cell r="AR534" t="e">
            <v>#N/A</v>
          </cell>
        </row>
        <row r="535">
          <cell r="Q535" t="e">
            <v>#N/A</v>
          </cell>
          <cell r="T535" t="e">
            <v>#N/A</v>
          </cell>
          <cell r="V535" t="e">
            <v>#N/A</v>
          </cell>
          <cell r="W535" t="e">
            <v>#N/A</v>
          </cell>
          <cell r="Y535" t="e">
            <v>#N/A</v>
          </cell>
          <cell r="Z535" t="e">
            <v>#N/A</v>
          </cell>
          <cell r="AA535" t="e">
            <v>#N/A</v>
          </cell>
          <cell r="AB535" t="e">
            <v>#N/A</v>
          </cell>
          <cell r="AC535" t="e">
            <v>#N/A</v>
          </cell>
          <cell r="AD535">
            <v>0</v>
          </cell>
          <cell r="AG535">
            <v>0</v>
          </cell>
          <cell r="AH535">
            <v>0</v>
          </cell>
          <cell r="AI535" t="e">
            <v>#N/A</v>
          </cell>
          <cell r="AL535" t="e">
            <v>#N/A</v>
          </cell>
          <cell r="AM535" t="e">
            <v>#N/A</v>
          </cell>
          <cell r="AN535" t="e">
            <v>#N/A</v>
          </cell>
          <cell r="AP535" t="e">
            <v>#N/A</v>
          </cell>
          <cell r="AQ535" t="e">
            <v>#N/A</v>
          </cell>
          <cell r="AR535" t="e">
            <v>#N/A</v>
          </cell>
        </row>
        <row r="536">
          <cell r="Q536" t="e">
            <v>#N/A</v>
          </cell>
          <cell r="T536" t="e">
            <v>#N/A</v>
          </cell>
          <cell r="V536" t="e">
            <v>#N/A</v>
          </cell>
          <cell r="W536" t="e">
            <v>#N/A</v>
          </cell>
          <cell r="Y536" t="e">
            <v>#N/A</v>
          </cell>
          <cell r="Z536" t="e">
            <v>#N/A</v>
          </cell>
          <cell r="AA536" t="e">
            <v>#N/A</v>
          </cell>
          <cell r="AB536" t="e">
            <v>#N/A</v>
          </cell>
          <cell r="AC536" t="e">
            <v>#N/A</v>
          </cell>
          <cell r="AD536">
            <v>0</v>
          </cell>
          <cell r="AG536">
            <v>0</v>
          </cell>
          <cell r="AH536">
            <v>0</v>
          </cell>
          <cell r="AI536" t="e">
            <v>#N/A</v>
          </cell>
          <cell r="AL536" t="e">
            <v>#N/A</v>
          </cell>
          <cell r="AM536" t="e">
            <v>#N/A</v>
          </cell>
          <cell r="AN536" t="e">
            <v>#N/A</v>
          </cell>
          <cell r="AP536" t="e">
            <v>#N/A</v>
          </cell>
          <cell r="AQ536" t="e">
            <v>#N/A</v>
          </cell>
          <cell r="AR536" t="e">
            <v>#N/A</v>
          </cell>
        </row>
        <row r="537">
          <cell r="Q537" t="e">
            <v>#N/A</v>
          </cell>
          <cell r="T537" t="e">
            <v>#N/A</v>
          </cell>
          <cell r="V537" t="e">
            <v>#N/A</v>
          </cell>
          <cell r="W537" t="e">
            <v>#N/A</v>
          </cell>
          <cell r="Y537" t="e">
            <v>#N/A</v>
          </cell>
          <cell r="Z537" t="e">
            <v>#N/A</v>
          </cell>
          <cell r="AA537" t="e">
            <v>#N/A</v>
          </cell>
          <cell r="AB537" t="e">
            <v>#N/A</v>
          </cell>
          <cell r="AC537" t="e">
            <v>#N/A</v>
          </cell>
          <cell r="AD537">
            <v>0</v>
          </cell>
          <cell r="AG537">
            <v>0</v>
          </cell>
          <cell r="AH537">
            <v>0</v>
          </cell>
          <cell r="AI537" t="e">
            <v>#N/A</v>
          </cell>
          <cell r="AL537" t="e">
            <v>#N/A</v>
          </cell>
          <cell r="AM537" t="e">
            <v>#N/A</v>
          </cell>
          <cell r="AN537" t="e">
            <v>#N/A</v>
          </cell>
          <cell r="AP537" t="e">
            <v>#N/A</v>
          </cell>
          <cell r="AQ537" t="e">
            <v>#N/A</v>
          </cell>
          <cell r="AR537" t="e">
            <v>#N/A</v>
          </cell>
        </row>
        <row r="538">
          <cell r="Q538" t="e">
            <v>#N/A</v>
          </cell>
          <cell r="T538" t="e">
            <v>#N/A</v>
          </cell>
          <cell r="V538" t="e">
            <v>#N/A</v>
          </cell>
          <cell r="W538" t="e">
            <v>#N/A</v>
          </cell>
          <cell r="Y538" t="e">
            <v>#N/A</v>
          </cell>
          <cell r="Z538" t="e">
            <v>#N/A</v>
          </cell>
          <cell r="AA538" t="e">
            <v>#N/A</v>
          </cell>
          <cell r="AB538" t="e">
            <v>#N/A</v>
          </cell>
          <cell r="AC538" t="e">
            <v>#N/A</v>
          </cell>
          <cell r="AD538">
            <v>0</v>
          </cell>
          <cell r="AG538">
            <v>0</v>
          </cell>
          <cell r="AH538">
            <v>0</v>
          </cell>
          <cell r="AI538" t="e">
            <v>#N/A</v>
          </cell>
          <cell r="AL538" t="e">
            <v>#N/A</v>
          </cell>
          <cell r="AM538" t="e">
            <v>#N/A</v>
          </cell>
          <cell r="AN538" t="e">
            <v>#N/A</v>
          </cell>
          <cell r="AP538" t="e">
            <v>#N/A</v>
          </cell>
          <cell r="AQ538" t="e">
            <v>#N/A</v>
          </cell>
          <cell r="AR538" t="e">
            <v>#N/A</v>
          </cell>
        </row>
        <row r="539">
          <cell r="Q539" t="e">
            <v>#N/A</v>
          </cell>
          <cell r="T539" t="e">
            <v>#N/A</v>
          </cell>
          <cell r="V539" t="e">
            <v>#N/A</v>
          </cell>
          <cell r="W539" t="e">
            <v>#N/A</v>
          </cell>
          <cell r="Y539" t="e">
            <v>#N/A</v>
          </cell>
          <cell r="Z539" t="e">
            <v>#N/A</v>
          </cell>
          <cell r="AA539" t="e">
            <v>#N/A</v>
          </cell>
          <cell r="AB539" t="e">
            <v>#N/A</v>
          </cell>
          <cell r="AC539" t="e">
            <v>#N/A</v>
          </cell>
          <cell r="AD539">
            <v>0</v>
          </cell>
          <cell r="AG539">
            <v>0</v>
          </cell>
          <cell r="AH539">
            <v>0</v>
          </cell>
          <cell r="AI539" t="e">
            <v>#N/A</v>
          </cell>
          <cell r="AL539" t="e">
            <v>#N/A</v>
          </cell>
          <cell r="AM539" t="e">
            <v>#N/A</v>
          </cell>
          <cell r="AN539" t="e">
            <v>#N/A</v>
          </cell>
          <cell r="AP539" t="e">
            <v>#N/A</v>
          </cell>
          <cell r="AQ539" t="e">
            <v>#N/A</v>
          </cell>
          <cell r="AR539" t="e">
            <v>#N/A</v>
          </cell>
        </row>
        <row r="540">
          <cell r="Q540" t="e">
            <v>#N/A</v>
          </cell>
          <cell r="T540" t="e">
            <v>#N/A</v>
          </cell>
          <cell r="V540" t="e">
            <v>#N/A</v>
          </cell>
          <cell r="W540" t="e">
            <v>#N/A</v>
          </cell>
          <cell r="Y540" t="e">
            <v>#N/A</v>
          </cell>
          <cell r="Z540" t="e">
            <v>#N/A</v>
          </cell>
          <cell r="AA540" t="e">
            <v>#N/A</v>
          </cell>
          <cell r="AB540" t="e">
            <v>#N/A</v>
          </cell>
          <cell r="AC540" t="e">
            <v>#N/A</v>
          </cell>
          <cell r="AD540">
            <v>0</v>
          </cell>
          <cell r="AG540">
            <v>0</v>
          </cell>
          <cell r="AH540">
            <v>0</v>
          </cell>
          <cell r="AI540" t="e">
            <v>#N/A</v>
          </cell>
          <cell r="AL540" t="e">
            <v>#N/A</v>
          </cell>
          <cell r="AM540" t="e">
            <v>#N/A</v>
          </cell>
          <cell r="AN540" t="e">
            <v>#N/A</v>
          </cell>
          <cell r="AP540" t="e">
            <v>#N/A</v>
          </cell>
          <cell r="AQ540" t="e">
            <v>#N/A</v>
          </cell>
          <cell r="AR540" t="e">
            <v>#N/A</v>
          </cell>
        </row>
        <row r="541">
          <cell r="Q541" t="e">
            <v>#N/A</v>
          </cell>
          <cell r="T541" t="e">
            <v>#N/A</v>
          </cell>
          <cell r="V541" t="e">
            <v>#N/A</v>
          </cell>
          <cell r="W541" t="e">
            <v>#N/A</v>
          </cell>
          <cell r="Y541" t="e">
            <v>#N/A</v>
          </cell>
          <cell r="Z541" t="e">
            <v>#N/A</v>
          </cell>
          <cell r="AA541" t="e">
            <v>#N/A</v>
          </cell>
          <cell r="AB541" t="e">
            <v>#N/A</v>
          </cell>
          <cell r="AC541" t="e">
            <v>#N/A</v>
          </cell>
          <cell r="AD541">
            <v>0</v>
          </cell>
          <cell r="AG541">
            <v>0</v>
          </cell>
          <cell r="AH541">
            <v>0</v>
          </cell>
          <cell r="AI541" t="e">
            <v>#N/A</v>
          </cell>
          <cell r="AL541" t="e">
            <v>#N/A</v>
          </cell>
          <cell r="AM541" t="e">
            <v>#N/A</v>
          </cell>
          <cell r="AN541" t="e">
            <v>#N/A</v>
          </cell>
          <cell r="AP541" t="e">
            <v>#N/A</v>
          </cell>
          <cell r="AQ541" t="e">
            <v>#N/A</v>
          </cell>
          <cell r="AR541" t="e">
            <v>#N/A</v>
          </cell>
        </row>
        <row r="542">
          <cell r="Q542" t="e">
            <v>#N/A</v>
          </cell>
          <cell r="T542" t="e">
            <v>#N/A</v>
          </cell>
          <cell r="V542" t="e">
            <v>#N/A</v>
          </cell>
          <cell r="W542" t="e">
            <v>#N/A</v>
          </cell>
          <cell r="Y542" t="e">
            <v>#N/A</v>
          </cell>
          <cell r="Z542" t="e">
            <v>#N/A</v>
          </cell>
          <cell r="AA542" t="e">
            <v>#N/A</v>
          </cell>
          <cell r="AB542" t="e">
            <v>#N/A</v>
          </cell>
          <cell r="AC542" t="e">
            <v>#N/A</v>
          </cell>
          <cell r="AD542">
            <v>0</v>
          </cell>
          <cell r="AG542">
            <v>0</v>
          </cell>
          <cell r="AH542">
            <v>0</v>
          </cell>
          <cell r="AI542" t="e">
            <v>#N/A</v>
          </cell>
          <cell r="AL542" t="e">
            <v>#N/A</v>
          </cell>
          <cell r="AM542" t="e">
            <v>#N/A</v>
          </cell>
          <cell r="AN542" t="e">
            <v>#N/A</v>
          </cell>
          <cell r="AP542" t="e">
            <v>#N/A</v>
          </cell>
          <cell r="AQ542" t="e">
            <v>#N/A</v>
          </cell>
          <cell r="AR542" t="e">
            <v>#N/A</v>
          </cell>
        </row>
        <row r="543">
          <cell r="Q543" t="e">
            <v>#N/A</v>
          </cell>
          <cell r="T543" t="e">
            <v>#N/A</v>
          </cell>
          <cell r="V543" t="e">
            <v>#N/A</v>
          </cell>
          <cell r="W543" t="e">
            <v>#N/A</v>
          </cell>
          <cell r="Y543" t="e">
            <v>#N/A</v>
          </cell>
          <cell r="Z543" t="e">
            <v>#N/A</v>
          </cell>
          <cell r="AA543" t="e">
            <v>#N/A</v>
          </cell>
          <cell r="AB543" t="e">
            <v>#N/A</v>
          </cell>
          <cell r="AC543" t="e">
            <v>#N/A</v>
          </cell>
          <cell r="AD543">
            <v>0</v>
          </cell>
          <cell r="AG543">
            <v>0</v>
          </cell>
          <cell r="AH543">
            <v>0</v>
          </cell>
          <cell r="AI543" t="e">
            <v>#N/A</v>
          </cell>
          <cell r="AL543" t="e">
            <v>#N/A</v>
          </cell>
          <cell r="AM543" t="e">
            <v>#N/A</v>
          </cell>
          <cell r="AN543" t="e">
            <v>#N/A</v>
          </cell>
          <cell r="AP543" t="e">
            <v>#N/A</v>
          </cell>
          <cell r="AQ543" t="e">
            <v>#N/A</v>
          </cell>
          <cell r="AR543" t="e">
            <v>#N/A</v>
          </cell>
        </row>
        <row r="544">
          <cell r="Q544" t="e">
            <v>#N/A</v>
          </cell>
          <cell r="T544" t="e">
            <v>#N/A</v>
          </cell>
          <cell r="V544" t="e">
            <v>#N/A</v>
          </cell>
          <cell r="W544" t="e">
            <v>#N/A</v>
          </cell>
          <cell r="Y544" t="e">
            <v>#N/A</v>
          </cell>
          <cell r="Z544" t="e">
            <v>#N/A</v>
          </cell>
          <cell r="AA544" t="e">
            <v>#N/A</v>
          </cell>
          <cell r="AB544" t="e">
            <v>#N/A</v>
          </cell>
          <cell r="AC544" t="e">
            <v>#N/A</v>
          </cell>
          <cell r="AD544">
            <v>0</v>
          </cell>
          <cell r="AG544">
            <v>0</v>
          </cell>
          <cell r="AH544">
            <v>0</v>
          </cell>
          <cell r="AI544" t="e">
            <v>#N/A</v>
          </cell>
          <cell r="AL544" t="e">
            <v>#N/A</v>
          </cell>
          <cell r="AM544" t="e">
            <v>#N/A</v>
          </cell>
          <cell r="AN544" t="e">
            <v>#N/A</v>
          </cell>
          <cell r="AP544" t="e">
            <v>#N/A</v>
          </cell>
          <cell r="AQ544" t="e">
            <v>#N/A</v>
          </cell>
          <cell r="AR544" t="e">
            <v>#N/A</v>
          </cell>
        </row>
        <row r="545">
          <cell r="Q545" t="e">
            <v>#N/A</v>
          </cell>
          <cell r="T545" t="e">
            <v>#N/A</v>
          </cell>
          <cell r="V545" t="e">
            <v>#N/A</v>
          </cell>
          <cell r="W545" t="e">
            <v>#N/A</v>
          </cell>
          <cell r="Y545" t="e">
            <v>#N/A</v>
          </cell>
          <cell r="Z545" t="e">
            <v>#N/A</v>
          </cell>
          <cell r="AA545" t="e">
            <v>#N/A</v>
          </cell>
          <cell r="AB545" t="e">
            <v>#N/A</v>
          </cell>
          <cell r="AC545" t="e">
            <v>#N/A</v>
          </cell>
          <cell r="AD545">
            <v>0</v>
          </cell>
          <cell r="AG545">
            <v>0</v>
          </cell>
          <cell r="AH545">
            <v>0</v>
          </cell>
          <cell r="AI545" t="e">
            <v>#N/A</v>
          </cell>
          <cell r="AL545" t="e">
            <v>#N/A</v>
          </cell>
          <cell r="AM545" t="e">
            <v>#N/A</v>
          </cell>
          <cell r="AN545" t="e">
            <v>#N/A</v>
          </cell>
          <cell r="AP545" t="e">
            <v>#N/A</v>
          </cell>
          <cell r="AQ545" t="e">
            <v>#N/A</v>
          </cell>
          <cell r="AR545" t="e">
            <v>#N/A</v>
          </cell>
        </row>
        <row r="546">
          <cell r="Q546" t="e">
            <v>#N/A</v>
          </cell>
          <cell r="T546" t="e">
            <v>#N/A</v>
          </cell>
          <cell r="V546" t="e">
            <v>#N/A</v>
          </cell>
          <cell r="W546" t="e">
            <v>#N/A</v>
          </cell>
          <cell r="Y546" t="e">
            <v>#N/A</v>
          </cell>
          <cell r="Z546" t="e">
            <v>#N/A</v>
          </cell>
          <cell r="AA546" t="e">
            <v>#N/A</v>
          </cell>
          <cell r="AB546" t="e">
            <v>#N/A</v>
          </cell>
          <cell r="AC546" t="e">
            <v>#N/A</v>
          </cell>
          <cell r="AD546">
            <v>0</v>
          </cell>
          <cell r="AG546">
            <v>0</v>
          </cell>
          <cell r="AH546">
            <v>0</v>
          </cell>
          <cell r="AI546" t="e">
            <v>#N/A</v>
          </cell>
          <cell r="AL546" t="e">
            <v>#N/A</v>
          </cell>
          <cell r="AM546" t="e">
            <v>#N/A</v>
          </cell>
          <cell r="AN546" t="e">
            <v>#N/A</v>
          </cell>
          <cell r="AP546" t="e">
            <v>#N/A</v>
          </cell>
          <cell r="AQ546" t="e">
            <v>#N/A</v>
          </cell>
          <cell r="AR546" t="e">
            <v>#N/A</v>
          </cell>
        </row>
        <row r="547">
          <cell r="Q547" t="e">
            <v>#N/A</v>
          </cell>
          <cell r="T547" t="e">
            <v>#N/A</v>
          </cell>
          <cell r="V547" t="e">
            <v>#N/A</v>
          </cell>
          <cell r="W547" t="e">
            <v>#N/A</v>
          </cell>
          <cell r="Y547" t="e">
            <v>#N/A</v>
          </cell>
          <cell r="Z547" t="e">
            <v>#N/A</v>
          </cell>
          <cell r="AA547" t="e">
            <v>#N/A</v>
          </cell>
          <cell r="AB547" t="e">
            <v>#N/A</v>
          </cell>
          <cell r="AC547" t="e">
            <v>#N/A</v>
          </cell>
          <cell r="AD547">
            <v>0</v>
          </cell>
          <cell r="AG547">
            <v>0</v>
          </cell>
          <cell r="AH547">
            <v>0</v>
          </cell>
          <cell r="AI547" t="e">
            <v>#N/A</v>
          </cell>
          <cell r="AL547" t="e">
            <v>#N/A</v>
          </cell>
          <cell r="AM547" t="e">
            <v>#N/A</v>
          </cell>
          <cell r="AN547" t="e">
            <v>#N/A</v>
          </cell>
          <cell r="AP547" t="e">
            <v>#N/A</v>
          </cell>
          <cell r="AQ547" t="e">
            <v>#N/A</v>
          </cell>
          <cell r="AR547" t="e">
            <v>#N/A</v>
          </cell>
        </row>
        <row r="548">
          <cell r="Q548" t="e">
            <v>#N/A</v>
          </cell>
          <cell r="T548" t="e">
            <v>#N/A</v>
          </cell>
          <cell r="V548" t="e">
            <v>#N/A</v>
          </cell>
          <cell r="W548" t="e">
            <v>#N/A</v>
          </cell>
          <cell r="Y548" t="e">
            <v>#N/A</v>
          </cell>
          <cell r="Z548" t="e">
            <v>#N/A</v>
          </cell>
          <cell r="AA548" t="e">
            <v>#N/A</v>
          </cell>
          <cell r="AB548" t="e">
            <v>#N/A</v>
          </cell>
          <cell r="AC548" t="e">
            <v>#N/A</v>
          </cell>
          <cell r="AD548">
            <v>0</v>
          </cell>
          <cell r="AG548">
            <v>0</v>
          </cell>
          <cell r="AH548">
            <v>0</v>
          </cell>
          <cell r="AI548" t="e">
            <v>#N/A</v>
          </cell>
          <cell r="AL548" t="e">
            <v>#N/A</v>
          </cell>
          <cell r="AM548" t="e">
            <v>#N/A</v>
          </cell>
          <cell r="AN548" t="e">
            <v>#N/A</v>
          </cell>
          <cell r="AP548" t="e">
            <v>#N/A</v>
          </cell>
          <cell r="AQ548" t="e">
            <v>#N/A</v>
          </cell>
          <cell r="AR548" t="e">
            <v>#N/A</v>
          </cell>
        </row>
        <row r="549">
          <cell r="Q549" t="e">
            <v>#N/A</v>
          </cell>
          <cell r="T549" t="e">
            <v>#N/A</v>
          </cell>
          <cell r="V549" t="e">
            <v>#N/A</v>
          </cell>
          <cell r="W549" t="e">
            <v>#N/A</v>
          </cell>
          <cell r="Y549" t="e">
            <v>#N/A</v>
          </cell>
          <cell r="Z549" t="e">
            <v>#N/A</v>
          </cell>
          <cell r="AA549" t="e">
            <v>#N/A</v>
          </cell>
          <cell r="AB549" t="e">
            <v>#N/A</v>
          </cell>
          <cell r="AC549" t="e">
            <v>#N/A</v>
          </cell>
          <cell r="AD549">
            <v>0</v>
          </cell>
          <cell r="AG549">
            <v>0</v>
          </cell>
          <cell r="AH549">
            <v>0</v>
          </cell>
          <cell r="AI549" t="e">
            <v>#N/A</v>
          </cell>
          <cell r="AL549" t="e">
            <v>#N/A</v>
          </cell>
          <cell r="AM549" t="e">
            <v>#N/A</v>
          </cell>
          <cell r="AN549" t="e">
            <v>#N/A</v>
          </cell>
          <cell r="AP549" t="e">
            <v>#N/A</v>
          </cell>
          <cell r="AQ549" t="e">
            <v>#N/A</v>
          </cell>
          <cell r="AR549" t="e">
            <v>#N/A</v>
          </cell>
        </row>
        <row r="550">
          <cell r="Q550" t="e">
            <v>#N/A</v>
          </cell>
          <cell r="T550" t="e">
            <v>#N/A</v>
          </cell>
          <cell r="V550" t="e">
            <v>#N/A</v>
          </cell>
          <cell r="W550" t="e">
            <v>#N/A</v>
          </cell>
          <cell r="Y550" t="e">
            <v>#N/A</v>
          </cell>
          <cell r="Z550" t="e">
            <v>#N/A</v>
          </cell>
          <cell r="AA550" t="e">
            <v>#N/A</v>
          </cell>
          <cell r="AB550" t="e">
            <v>#N/A</v>
          </cell>
          <cell r="AC550" t="e">
            <v>#N/A</v>
          </cell>
          <cell r="AD550">
            <v>0</v>
          </cell>
          <cell r="AG550">
            <v>0</v>
          </cell>
          <cell r="AH550">
            <v>0</v>
          </cell>
          <cell r="AI550" t="e">
            <v>#N/A</v>
          </cell>
          <cell r="AL550" t="e">
            <v>#N/A</v>
          </cell>
          <cell r="AM550" t="e">
            <v>#N/A</v>
          </cell>
          <cell r="AN550" t="e">
            <v>#N/A</v>
          </cell>
          <cell r="AP550" t="e">
            <v>#N/A</v>
          </cell>
          <cell r="AQ550" t="e">
            <v>#N/A</v>
          </cell>
          <cell r="AR550" t="e">
            <v>#N/A</v>
          </cell>
        </row>
        <row r="551">
          <cell r="Q551" t="e">
            <v>#N/A</v>
          </cell>
          <cell r="T551" t="e">
            <v>#N/A</v>
          </cell>
          <cell r="V551" t="e">
            <v>#N/A</v>
          </cell>
          <cell r="W551" t="e">
            <v>#N/A</v>
          </cell>
          <cell r="Y551" t="e">
            <v>#N/A</v>
          </cell>
          <cell r="Z551" t="e">
            <v>#N/A</v>
          </cell>
          <cell r="AA551" t="e">
            <v>#N/A</v>
          </cell>
          <cell r="AB551" t="e">
            <v>#N/A</v>
          </cell>
          <cell r="AC551" t="e">
            <v>#N/A</v>
          </cell>
          <cell r="AD551">
            <v>0</v>
          </cell>
          <cell r="AG551">
            <v>0</v>
          </cell>
          <cell r="AH551">
            <v>0</v>
          </cell>
          <cell r="AI551" t="e">
            <v>#N/A</v>
          </cell>
          <cell r="AL551" t="e">
            <v>#N/A</v>
          </cell>
          <cell r="AM551" t="e">
            <v>#N/A</v>
          </cell>
          <cell r="AN551" t="e">
            <v>#N/A</v>
          </cell>
          <cell r="AP551" t="e">
            <v>#N/A</v>
          </cell>
          <cell r="AQ551" t="e">
            <v>#N/A</v>
          </cell>
          <cell r="AR551" t="e">
            <v>#N/A</v>
          </cell>
        </row>
        <row r="552">
          <cell r="Q552" t="e">
            <v>#N/A</v>
          </cell>
          <cell r="T552" t="e">
            <v>#N/A</v>
          </cell>
          <cell r="V552" t="e">
            <v>#N/A</v>
          </cell>
          <cell r="W552" t="e">
            <v>#N/A</v>
          </cell>
          <cell r="Y552" t="e">
            <v>#N/A</v>
          </cell>
          <cell r="Z552" t="e">
            <v>#N/A</v>
          </cell>
          <cell r="AA552" t="e">
            <v>#N/A</v>
          </cell>
          <cell r="AB552" t="e">
            <v>#N/A</v>
          </cell>
          <cell r="AC552" t="e">
            <v>#N/A</v>
          </cell>
          <cell r="AD552">
            <v>0</v>
          </cell>
          <cell r="AG552">
            <v>0</v>
          </cell>
          <cell r="AH552">
            <v>0</v>
          </cell>
          <cell r="AI552" t="e">
            <v>#N/A</v>
          </cell>
          <cell r="AL552" t="e">
            <v>#N/A</v>
          </cell>
          <cell r="AM552" t="e">
            <v>#N/A</v>
          </cell>
          <cell r="AN552" t="e">
            <v>#N/A</v>
          </cell>
          <cell r="AP552" t="e">
            <v>#N/A</v>
          </cell>
          <cell r="AQ552" t="e">
            <v>#N/A</v>
          </cell>
          <cell r="AR552" t="e">
            <v>#N/A</v>
          </cell>
        </row>
        <row r="553">
          <cell r="Q553" t="e">
            <v>#N/A</v>
          </cell>
          <cell r="T553" t="e">
            <v>#N/A</v>
          </cell>
          <cell r="V553" t="e">
            <v>#N/A</v>
          </cell>
          <cell r="W553" t="e">
            <v>#N/A</v>
          </cell>
          <cell r="Y553" t="e">
            <v>#N/A</v>
          </cell>
          <cell r="Z553" t="e">
            <v>#N/A</v>
          </cell>
          <cell r="AA553" t="e">
            <v>#N/A</v>
          </cell>
          <cell r="AB553" t="e">
            <v>#N/A</v>
          </cell>
          <cell r="AC553" t="e">
            <v>#N/A</v>
          </cell>
          <cell r="AD553">
            <v>0</v>
          </cell>
          <cell r="AG553">
            <v>0</v>
          </cell>
          <cell r="AH553">
            <v>0</v>
          </cell>
          <cell r="AI553" t="e">
            <v>#N/A</v>
          </cell>
          <cell r="AL553" t="e">
            <v>#N/A</v>
          </cell>
          <cell r="AM553" t="e">
            <v>#N/A</v>
          </cell>
          <cell r="AN553" t="e">
            <v>#N/A</v>
          </cell>
          <cell r="AP553" t="e">
            <v>#N/A</v>
          </cell>
          <cell r="AQ553" t="e">
            <v>#N/A</v>
          </cell>
          <cell r="AR553" t="e">
            <v>#N/A</v>
          </cell>
        </row>
        <row r="554">
          <cell r="Q554" t="e">
            <v>#N/A</v>
          </cell>
          <cell r="T554" t="e">
            <v>#N/A</v>
          </cell>
          <cell r="V554" t="e">
            <v>#N/A</v>
          </cell>
          <cell r="W554" t="e">
            <v>#N/A</v>
          </cell>
          <cell r="Y554" t="e">
            <v>#N/A</v>
          </cell>
          <cell r="Z554" t="e">
            <v>#N/A</v>
          </cell>
          <cell r="AA554" t="e">
            <v>#N/A</v>
          </cell>
          <cell r="AB554" t="e">
            <v>#N/A</v>
          </cell>
          <cell r="AC554" t="e">
            <v>#N/A</v>
          </cell>
          <cell r="AD554">
            <v>0</v>
          </cell>
          <cell r="AG554">
            <v>0</v>
          </cell>
          <cell r="AH554">
            <v>0</v>
          </cell>
          <cell r="AI554" t="e">
            <v>#N/A</v>
          </cell>
          <cell r="AL554" t="e">
            <v>#N/A</v>
          </cell>
          <cell r="AM554" t="e">
            <v>#N/A</v>
          </cell>
          <cell r="AN554" t="e">
            <v>#N/A</v>
          </cell>
          <cell r="AP554" t="e">
            <v>#N/A</v>
          </cell>
          <cell r="AQ554" t="e">
            <v>#N/A</v>
          </cell>
          <cell r="AR554" t="e">
            <v>#N/A</v>
          </cell>
        </row>
        <row r="555">
          <cell r="Q555" t="e">
            <v>#N/A</v>
          </cell>
          <cell r="T555" t="e">
            <v>#N/A</v>
          </cell>
          <cell r="V555" t="e">
            <v>#N/A</v>
          </cell>
          <cell r="W555" t="e">
            <v>#N/A</v>
          </cell>
          <cell r="Y555" t="e">
            <v>#N/A</v>
          </cell>
          <cell r="Z555" t="e">
            <v>#N/A</v>
          </cell>
          <cell r="AA555" t="e">
            <v>#N/A</v>
          </cell>
          <cell r="AB555" t="e">
            <v>#N/A</v>
          </cell>
          <cell r="AC555" t="e">
            <v>#N/A</v>
          </cell>
          <cell r="AD555">
            <v>0</v>
          </cell>
          <cell r="AG555">
            <v>0</v>
          </cell>
          <cell r="AH555">
            <v>0</v>
          </cell>
          <cell r="AI555" t="e">
            <v>#N/A</v>
          </cell>
          <cell r="AL555" t="e">
            <v>#N/A</v>
          </cell>
          <cell r="AM555" t="e">
            <v>#N/A</v>
          </cell>
          <cell r="AN555" t="e">
            <v>#N/A</v>
          </cell>
          <cell r="AP555" t="e">
            <v>#N/A</v>
          </cell>
          <cell r="AQ555" t="e">
            <v>#N/A</v>
          </cell>
          <cell r="AR555" t="e">
            <v>#N/A</v>
          </cell>
        </row>
        <row r="556">
          <cell r="Q556" t="e">
            <v>#N/A</v>
          </cell>
          <cell r="T556" t="e">
            <v>#N/A</v>
          </cell>
          <cell r="V556" t="e">
            <v>#N/A</v>
          </cell>
          <cell r="W556" t="e">
            <v>#N/A</v>
          </cell>
          <cell r="Y556" t="e">
            <v>#N/A</v>
          </cell>
          <cell r="Z556" t="e">
            <v>#N/A</v>
          </cell>
          <cell r="AA556" t="e">
            <v>#N/A</v>
          </cell>
          <cell r="AB556" t="e">
            <v>#N/A</v>
          </cell>
          <cell r="AC556" t="e">
            <v>#N/A</v>
          </cell>
          <cell r="AD556">
            <v>0</v>
          </cell>
          <cell r="AG556">
            <v>0</v>
          </cell>
          <cell r="AH556">
            <v>0</v>
          </cell>
          <cell r="AI556" t="e">
            <v>#N/A</v>
          </cell>
          <cell r="AL556" t="e">
            <v>#N/A</v>
          </cell>
          <cell r="AM556" t="e">
            <v>#N/A</v>
          </cell>
          <cell r="AN556" t="e">
            <v>#N/A</v>
          </cell>
          <cell r="AP556" t="e">
            <v>#N/A</v>
          </cell>
          <cell r="AQ556" t="e">
            <v>#N/A</v>
          </cell>
          <cell r="AR556" t="e">
            <v>#N/A</v>
          </cell>
        </row>
        <row r="557">
          <cell r="Q557" t="e">
            <v>#N/A</v>
          </cell>
          <cell r="T557" t="e">
            <v>#N/A</v>
          </cell>
          <cell r="V557" t="e">
            <v>#N/A</v>
          </cell>
          <cell r="W557" t="e">
            <v>#N/A</v>
          </cell>
          <cell r="Y557" t="e">
            <v>#N/A</v>
          </cell>
          <cell r="Z557" t="e">
            <v>#N/A</v>
          </cell>
          <cell r="AA557" t="e">
            <v>#N/A</v>
          </cell>
          <cell r="AB557" t="e">
            <v>#N/A</v>
          </cell>
          <cell r="AC557" t="e">
            <v>#N/A</v>
          </cell>
          <cell r="AD557">
            <v>0</v>
          </cell>
          <cell r="AG557">
            <v>0</v>
          </cell>
          <cell r="AH557">
            <v>0</v>
          </cell>
          <cell r="AI557" t="e">
            <v>#N/A</v>
          </cell>
          <cell r="AL557" t="e">
            <v>#N/A</v>
          </cell>
          <cell r="AM557" t="e">
            <v>#N/A</v>
          </cell>
          <cell r="AN557" t="e">
            <v>#N/A</v>
          </cell>
          <cell r="AP557" t="e">
            <v>#N/A</v>
          </cell>
          <cell r="AQ557" t="e">
            <v>#N/A</v>
          </cell>
          <cell r="AR557" t="e">
            <v>#N/A</v>
          </cell>
        </row>
        <row r="558">
          <cell r="Q558" t="e">
            <v>#N/A</v>
          </cell>
          <cell r="T558" t="e">
            <v>#N/A</v>
          </cell>
          <cell r="V558" t="e">
            <v>#N/A</v>
          </cell>
          <cell r="W558" t="e">
            <v>#N/A</v>
          </cell>
          <cell r="Y558" t="e">
            <v>#N/A</v>
          </cell>
          <cell r="Z558" t="e">
            <v>#N/A</v>
          </cell>
          <cell r="AA558" t="e">
            <v>#N/A</v>
          </cell>
          <cell r="AB558" t="e">
            <v>#N/A</v>
          </cell>
          <cell r="AC558" t="e">
            <v>#N/A</v>
          </cell>
          <cell r="AD558">
            <v>0</v>
          </cell>
          <cell r="AG558">
            <v>0</v>
          </cell>
          <cell r="AH558">
            <v>0</v>
          </cell>
          <cell r="AI558" t="e">
            <v>#N/A</v>
          </cell>
          <cell r="AL558" t="e">
            <v>#N/A</v>
          </cell>
          <cell r="AM558" t="e">
            <v>#N/A</v>
          </cell>
          <cell r="AN558" t="e">
            <v>#N/A</v>
          </cell>
          <cell r="AP558" t="e">
            <v>#N/A</v>
          </cell>
          <cell r="AQ558" t="e">
            <v>#N/A</v>
          </cell>
          <cell r="AR558" t="e">
            <v>#N/A</v>
          </cell>
        </row>
        <row r="559">
          <cell r="Q559" t="e">
            <v>#N/A</v>
          </cell>
          <cell r="T559" t="e">
            <v>#N/A</v>
          </cell>
          <cell r="V559" t="e">
            <v>#N/A</v>
          </cell>
          <cell r="W559" t="e">
            <v>#N/A</v>
          </cell>
          <cell r="Y559" t="e">
            <v>#N/A</v>
          </cell>
          <cell r="Z559" t="e">
            <v>#N/A</v>
          </cell>
          <cell r="AA559" t="e">
            <v>#N/A</v>
          </cell>
          <cell r="AB559" t="e">
            <v>#N/A</v>
          </cell>
          <cell r="AC559" t="e">
            <v>#N/A</v>
          </cell>
          <cell r="AD559">
            <v>0</v>
          </cell>
          <cell r="AG559">
            <v>0</v>
          </cell>
          <cell r="AH559">
            <v>0</v>
          </cell>
          <cell r="AI559" t="e">
            <v>#N/A</v>
          </cell>
          <cell r="AL559" t="e">
            <v>#N/A</v>
          </cell>
          <cell r="AM559" t="e">
            <v>#N/A</v>
          </cell>
          <cell r="AN559" t="e">
            <v>#N/A</v>
          </cell>
          <cell r="AP559" t="e">
            <v>#N/A</v>
          </cell>
          <cell r="AQ559" t="e">
            <v>#N/A</v>
          </cell>
          <cell r="AR559" t="e">
            <v>#N/A</v>
          </cell>
        </row>
        <row r="560">
          <cell r="Q560" t="e">
            <v>#N/A</v>
          </cell>
          <cell r="T560" t="e">
            <v>#N/A</v>
          </cell>
          <cell r="V560" t="e">
            <v>#N/A</v>
          </cell>
          <cell r="W560" t="e">
            <v>#N/A</v>
          </cell>
          <cell r="Y560" t="e">
            <v>#N/A</v>
          </cell>
          <cell r="Z560" t="e">
            <v>#N/A</v>
          </cell>
          <cell r="AA560" t="e">
            <v>#N/A</v>
          </cell>
          <cell r="AB560" t="e">
            <v>#N/A</v>
          </cell>
          <cell r="AC560" t="e">
            <v>#N/A</v>
          </cell>
          <cell r="AD560">
            <v>0</v>
          </cell>
          <cell r="AG560">
            <v>0</v>
          </cell>
          <cell r="AH560">
            <v>0</v>
          </cell>
          <cell r="AI560" t="e">
            <v>#N/A</v>
          </cell>
          <cell r="AL560" t="e">
            <v>#N/A</v>
          </cell>
          <cell r="AM560" t="e">
            <v>#N/A</v>
          </cell>
          <cell r="AN560" t="e">
            <v>#N/A</v>
          </cell>
          <cell r="AP560" t="e">
            <v>#N/A</v>
          </cell>
          <cell r="AQ560" t="e">
            <v>#N/A</v>
          </cell>
          <cell r="AR560" t="e">
            <v>#N/A</v>
          </cell>
        </row>
        <row r="561">
          <cell r="Q561" t="e">
            <v>#N/A</v>
          </cell>
          <cell r="T561" t="e">
            <v>#N/A</v>
          </cell>
          <cell r="V561" t="e">
            <v>#N/A</v>
          </cell>
          <cell r="W561" t="e">
            <v>#N/A</v>
          </cell>
          <cell r="Y561" t="e">
            <v>#N/A</v>
          </cell>
          <cell r="Z561" t="e">
            <v>#N/A</v>
          </cell>
          <cell r="AA561" t="e">
            <v>#N/A</v>
          </cell>
          <cell r="AB561" t="e">
            <v>#N/A</v>
          </cell>
          <cell r="AC561" t="e">
            <v>#N/A</v>
          </cell>
          <cell r="AD561">
            <v>0</v>
          </cell>
          <cell r="AG561">
            <v>0</v>
          </cell>
          <cell r="AH561">
            <v>0</v>
          </cell>
          <cell r="AI561" t="e">
            <v>#N/A</v>
          </cell>
          <cell r="AL561" t="e">
            <v>#N/A</v>
          </cell>
          <cell r="AM561" t="e">
            <v>#N/A</v>
          </cell>
          <cell r="AN561" t="e">
            <v>#N/A</v>
          </cell>
          <cell r="AP561" t="e">
            <v>#N/A</v>
          </cell>
          <cell r="AQ561" t="e">
            <v>#N/A</v>
          </cell>
          <cell r="AR561" t="e">
            <v>#N/A</v>
          </cell>
        </row>
        <row r="562">
          <cell r="Q562" t="e">
            <v>#N/A</v>
          </cell>
          <cell r="T562" t="e">
            <v>#N/A</v>
          </cell>
          <cell r="V562" t="e">
            <v>#N/A</v>
          </cell>
          <cell r="W562" t="e">
            <v>#N/A</v>
          </cell>
          <cell r="Y562" t="e">
            <v>#N/A</v>
          </cell>
          <cell r="Z562" t="e">
            <v>#N/A</v>
          </cell>
          <cell r="AA562" t="e">
            <v>#N/A</v>
          </cell>
          <cell r="AB562" t="e">
            <v>#N/A</v>
          </cell>
          <cell r="AC562" t="e">
            <v>#N/A</v>
          </cell>
          <cell r="AD562">
            <v>0</v>
          </cell>
          <cell r="AG562">
            <v>0</v>
          </cell>
          <cell r="AH562">
            <v>0</v>
          </cell>
          <cell r="AI562" t="e">
            <v>#N/A</v>
          </cell>
          <cell r="AL562" t="e">
            <v>#N/A</v>
          </cell>
          <cell r="AM562" t="e">
            <v>#N/A</v>
          </cell>
          <cell r="AN562" t="e">
            <v>#N/A</v>
          </cell>
          <cell r="AP562" t="e">
            <v>#N/A</v>
          </cell>
          <cell r="AQ562" t="e">
            <v>#N/A</v>
          </cell>
          <cell r="AR562" t="e">
            <v>#N/A</v>
          </cell>
        </row>
        <row r="563">
          <cell r="Q563" t="e">
            <v>#N/A</v>
          </cell>
          <cell r="T563" t="e">
            <v>#N/A</v>
          </cell>
          <cell r="V563" t="e">
            <v>#N/A</v>
          </cell>
          <cell r="W563" t="e">
            <v>#N/A</v>
          </cell>
          <cell r="Y563" t="e">
            <v>#N/A</v>
          </cell>
          <cell r="Z563" t="e">
            <v>#N/A</v>
          </cell>
          <cell r="AA563" t="e">
            <v>#N/A</v>
          </cell>
          <cell r="AB563" t="e">
            <v>#N/A</v>
          </cell>
          <cell r="AC563" t="e">
            <v>#N/A</v>
          </cell>
          <cell r="AD563">
            <v>0</v>
          </cell>
          <cell r="AG563">
            <v>0</v>
          </cell>
          <cell r="AH563">
            <v>0</v>
          </cell>
          <cell r="AI563" t="e">
            <v>#N/A</v>
          </cell>
          <cell r="AL563" t="e">
            <v>#N/A</v>
          </cell>
          <cell r="AM563" t="e">
            <v>#N/A</v>
          </cell>
          <cell r="AN563" t="e">
            <v>#N/A</v>
          </cell>
          <cell r="AP563" t="e">
            <v>#N/A</v>
          </cell>
          <cell r="AQ563" t="e">
            <v>#N/A</v>
          </cell>
          <cell r="AR563" t="e">
            <v>#N/A</v>
          </cell>
        </row>
        <row r="564">
          <cell r="Q564" t="e">
            <v>#N/A</v>
          </cell>
          <cell r="T564" t="e">
            <v>#N/A</v>
          </cell>
          <cell r="V564" t="e">
            <v>#N/A</v>
          </cell>
          <cell r="W564" t="e">
            <v>#N/A</v>
          </cell>
          <cell r="Y564" t="e">
            <v>#N/A</v>
          </cell>
          <cell r="Z564" t="e">
            <v>#N/A</v>
          </cell>
          <cell r="AA564" t="e">
            <v>#N/A</v>
          </cell>
          <cell r="AB564" t="e">
            <v>#N/A</v>
          </cell>
          <cell r="AC564" t="e">
            <v>#N/A</v>
          </cell>
          <cell r="AD564">
            <v>0</v>
          </cell>
          <cell r="AG564">
            <v>0</v>
          </cell>
          <cell r="AH564">
            <v>0</v>
          </cell>
          <cell r="AI564" t="e">
            <v>#N/A</v>
          </cell>
          <cell r="AL564" t="e">
            <v>#N/A</v>
          </cell>
          <cell r="AM564" t="e">
            <v>#N/A</v>
          </cell>
          <cell r="AN564" t="e">
            <v>#N/A</v>
          </cell>
          <cell r="AP564" t="e">
            <v>#N/A</v>
          </cell>
          <cell r="AQ564" t="e">
            <v>#N/A</v>
          </cell>
          <cell r="AR564" t="e">
            <v>#N/A</v>
          </cell>
        </row>
        <row r="565">
          <cell r="Q565" t="e">
            <v>#N/A</v>
          </cell>
          <cell r="T565" t="e">
            <v>#N/A</v>
          </cell>
          <cell r="V565" t="e">
            <v>#N/A</v>
          </cell>
          <cell r="W565" t="e">
            <v>#N/A</v>
          </cell>
          <cell r="Y565" t="e">
            <v>#N/A</v>
          </cell>
          <cell r="Z565" t="e">
            <v>#N/A</v>
          </cell>
          <cell r="AA565" t="e">
            <v>#N/A</v>
          </cell>
          <cell r="AB565" t="e">
            <v>#N/A</v>
          </cell>
          <cell r="AC565" t="e">
            <v>#N/A</v>
          </cell>
          <cell r="AD565">
            <v>0</v>
          </cell>
          <cell r="AG565">
            <v>0</v>
          </cell>
          <cell r="AH565">
            <v>0</v>
          </cell>
          <cell r="AI565" t="e">
            <v>#N/A</v>
          </cell>
          <cell r="AL565" t="e">
            <v>#N/A</v>
          </cell>
          <cell r="AM565" t="e">
            <v>#N/A</v>
          </cell>
          <cell r="AN565" t="e">
            <v>#N/A</v>
          </cell>
          <cell r="AP565" t="e">
            <v>#N/A</v>
          </cell>
          <cell r="AQ565" t="e">
            <v>#N/A</v>
          </cell>
          <cell r="AR565" t="e">
            <v>#N/A</v>
          </cell>
        </row>
        <row r="566">
          <cell r="Q566" t="e">
            <v>#N/A</v>
          </cell>
          <cell r="T566" t="e">
            <v>#N/A</v>
          </cell>
          <cell r="V566" t="e">
            <v>#N/A</v>
          </cell>
          <cell r="W566" t="e">
            <v>#N/A</v>
          </cell>
          <cell r="Y566" t="e">
            <v>#N/A</v>
          </cell>
          <cell r="Z566" t="e">
            <v>#N/A</v>
          </cell>
          <cell r="AA566" t="e">
            <v>#N/A</v>
          </cell>
          <cell r="AB566" t="e">
            <v>#N/A</v>
          </cell>
          <cell r="AC566" t="e">
            <v>#N/A</v>
          </cell>
          <cell r="AD566">
            <v>0</v>
          </cell>
          <cell r="AG566">
            <v>0</v>
          </cell>
          <cell r="AH566">
            <v>0</v>
          </cell>
          <cell r="AI566" t="e">
            <v>#N/A</v>
          </cell>
          <cell r="AL566" t="e">
            <v>#N/A</v>
          </cell>
          <cell r="AM566" t="e">
            <v>#N/A</v>
          </cell>
          <cell r="AN566" t="e">
            <v>#N/A</v>
          </cell>
          <cell r="AP566" t="e">
            <v>#N/A</v>
          </cell>
          <cell r="AQ566" t="e">
            <v>#N/A</v>
          </cell>
          <cell r="AR566" t="e">
            <v>#N/A</v>
          </cell>
        </row>
        <row r="567">
          <cell r="Q567" t="e">
            <v>#N/A</v>
          </cell>
          <cell r="T567" t="e">
            <v>#N/A</v>
          </cell>
          <cell r="V567" t="e">
            <v>#N/A</v>
          </cell>
          <cell r="W567" t="e">
            <v>#N/A</v>
          </cell>
          <cell r="Y567" t="e">
            <v>#N/A</v>
          </cell>
          <cell r="Z567" t="e">
            <v>#N/A</v>
          </cell>
          <cell r="AA567" t="e">
            <v>#N/A</v>
          </cell>
          <cell r="AB567" t="e">
            <v>#N/A</v>
          </cell>
          <cell r="AC567" t="e">
            <v>#N/A</v>
          </cell>
          <cell r="AD567">
            <v>0</v>
          </cell>
          <cell r="AG567">
            <v>0</v>
          </cell>
          <cell r="AH567">
            <v>0</v>
          </cell>
          <cell r="AI567" t="e">
            <v>#N/A</v>
          </cell>
          <cell r="AL567" t="e">
            <v>#N/A</v>
          </cell>
          <cell r="AM567" t="e">
            <v>#N/A</v>
          </cell>
          <cell r="AN567" t="e">
            <v>#N/A</v>
          </cell>
          <cell r="AP567" t="e">
            <v>#N/A</v>
          </cell>
          <cell r="AQ567" t="e">
            <v>#N/A</v>
          </cell>
          <cell r="AR567" t="e">
            <v>#N/A</v>
          </cell>
        </row>
        <row r="568">
          <cell r="Q568" t="e">
            <v>#N/A</v>
          </cell>
          <cell r="T568" t="e">
            <v>#N/A</v>
          </cell>
          <cell r="V568" t="e">
            <v>#N/A</v>
          </cell>
          <cell r="W568" t="e">
            <v>#N/A</v>
          </cell>
          <cell r="Y568" t="e">
            <v>#N/A</v>
          </cell>
          <cell r="Z568" t="e">
            <v>#N/A</v>
          </cell>
          <cell r="AA568" t="e">
            <v>#N/A</v>
          </cell>
          <cell r="AB568" t="e">
            <v>#N/A</v>
          </cell>
          <cell r="AC568" t="e">
            <v>#N/A</v>
          </cell>
          <cell r="AD568">
            <v>0</v>
          </cell>
          <cell r="AG568">
            <v>0</v>
          </cell>
          <cell r="AH568">
            <v>0</v>
          </cell>
          <cell r="AI568" t="e">
            <v>#N/A</v>
          </cell>
          <cell r="AL568" t="e">
            <v>#N/A</v>
          </cell>
          <cell r="AM568" t="e">
            <v>#N/A</v>
          </cell>
          <cell r="AN568" t="e">
            <v>#N/A</v>
          </cell>
          <cell r="AP568" t="e">
            <v>#N/A</v>
          </cell>
          <cell r="AQ568" t="e">
            <v>#N/A</v>
          </cell>
          <cell r="AR568" t="e">
            <v>#N/A</v>
          </cell>
        </row>
        <row r="569">
          <cell r="Q569" t="e">
            <v>#N/A</v>
          </cell>
          <cell r="T569" t="e">
            <v>#N/A</v>
          </cell>
          <cell r="V569" t="e">
            <v>#N/A</v>
          </cell>
          <cell r="W569" t="e">
            <v>#N/A</v>
          </cell>
          <cell r="Y569" t="e">
            <v>#N/A</v>
          </cell>
          <cell r="Z569" t="e">
            <v>#N/A</v>
          </cell>
          <cell r="AA569" t="e">
            <v>#N/A</v>
          </cell>
          <cell r="AB569" t="e">
            <v>#N/A</v>
          </cell>
          <cell r="AC569" t="e">
            <v>#N/A</v>
          </cell>
          <cell r="AD569">
            <v>0</v>
          </cell>
          <cell r="AG569">
            <v>0</v>
          </cell>
          <cell r="AH569">
            <v>0</v>
          </cell>
          <cell r="AI569" t="e">
            <v>#N/A</v>
          </cell>
          <cell r="AL569" t="e">
            <v>#N/A</v>
          </cell>
          <cell r="AM569" t="e">
            <v>#N/A</v>
          </cell>
          <cell r="AN569" t="e">
            <v>#N/A</v>
          </cell>
          <cell r="AP569" t="e">
            <v>#N/A</v>
          </cell>
          <cell r="AQ569" t="e">
            <v>#N/A</v>
          </cell>
          <cell r="AR569" t="e">
            <v>#N/A</v>
          </cell>
        </row>
        <row r="570">
          <cell r="Q570" t="e">
            <v>#N/A</v>
          </cell>
          <cell r="T570" t="e">
            <v>#N/A</v>
          </cell>
          <cell r="V570" t="e">
            <v>#N/A</v>
          </cell>
          <cell r="W570" t="e">
            <v>#N/A</v>
          </cell>
          <cell r="Y570" t="e">
            <v>#N/A</v>
          </cell>
          <cell r="Z570" t="e">
            <v>#N/A</v>
          </cell>
          <cell r="AA570" t="e">
            <v>#N/A</v>
          </cell>
          <cell r="AB570" t="e">
            <v>#N/A</v>
          </cell>
          <cell r="AC570" t="e">
            <v>#N/A</v>
          </cell>
          <cell r="AD570">
            <v>0</v>
          </cell>
          <cell r="AG570">
            <v>0</v>
          </cell>
          <cell r="AH570">
            <v>0</v>
          </cell>
          <cell r="AI570" t="e">
            <v>#N/A</v>
          </cell>
          <cell r="AL570" t="e">
            <v>#N/A</v>
          </cell>
          <cell r="AM570" t="e">
            <v>#N/A</v>
          </cell>
          <cell r="AN570" t="e">
            <v>#N/A</v>
          </cell>
          <cell r="AP570" t="e">
            <v>#N/A</v>
          </cell>
          <cell r="AQ570" t="e">
            <v>#N/A</v>
          </cell>
          <cell r="AR570" t="e">
            <v>#N/A</v>
          </cell>
        </row>
        <row r="571">
          <cell r="Q571" t="e">
            <v>#N/A</v>
          </cell>
          <cell r="T571" t="e">
            <v>#N/A</v>
          </cell>
          <cell r="V571" t="e">
            <v>#N/A</v>
          </cell>
          <cell r="W571" t="e">
            <v>#N/A</v>
          </cell>
          <cell r="Y571" t="e">
            <v>#N/A</v>
          </cell>
          <cell r="Z571" t="e">
            <v>#N/A</v>
          </cell>
          <cell r="AA571" t="e">
            <v>#N/A</v>
          </cell>
          <cell r="AB571" t="e">
            <v>#N/A</v>
          </cell>
          <cell r="AC571" t="e">
            <v>#N/A</v>
          </cell>
          <cell r="AD571">
            <v>0</v>
          </cell>
          <cell r="AG571">
            <v>0</v>
          </cell>
          <cell r="AH571">
            <v>0</v>
          </cell>
          <cell r="AI571" t="e">
            <v>#N/A</v>
          </cell>
          <cell r="AL571" t="e">
            <v>#N/A</v>
          </cell>
          <cell r="AM571" t="e">
            <v>#N/A</v>
          </cell>
          <cell r="AN571" t="e">
            <v>#N/A</v>
          </cell>
          <cell r="AP571" t="e">
            <v>#N/A</v>
          </cell>
          <cell r="AQ571" t="e">
            <v>#N/A</v>
          </cell>
          <cell r="AR571" t="e">
            <v>#N/A</v>
          </cell>
        </row>
        <row r="572">
          <cell r="Q572" t="e">
            <v>#N/A</v>
          </cell>
          <cell r="T572" t="e">
            <v>#N/A</v>
          </cell>
          <cell r="V572" t="e">
            <v>#N/A</v>
          </cell>
          <cell r="W572" t="e">
            <v>#N/A</v>
          </cell>
          <cell r="Y572" t="e">
            <v>#N/A</v>
          </cell>
          <cell r="Z572" t="e">
            <v>#N/A</v>
          </cell>
          <cell r="AA572" t="e">
            <v>#N/A</v>
          </cell>
          <cell r="AB572" t="e">
            <v>#N/A</v>
          </cell>
          <cell r="AC572" t="e">
            <v>#N/A</v>
          </cell>
          <cell r="AD572">
            <v>0</v>
          </cell>
          <cell r="AG572">
            <v>0</v>
          </cell>
          <cell r="AH572">
            <v>0</v>
          </cell>
          <cell r="AI572" t="e">
            <v>#N/A</v>
          </cell>
          <cell r="AL572" t="e">
            <v>#N/A</v>
          </cell>
          <cell r="AM572" t="e">
            <v>#N/A</v>
          </cell>
          <cell r="AN572" t="e">
            <v>#N/A</v>
          </cell>
          <cell r="AP572" t="e">
            <v>#N/A</v>
          </cell>
          <cell r="AQ572" t="e">
            <v>#N/A</v>
          </cell>
          <cell r="AR572" t="e">
            <v>#N/A</v>
          </cell>
        </row>
        <row r="573">
          <cell r="Q573" t="e">
            <v>#N/A</v>
          </cell>
          <cell r="T573" t="e">
            <v>#N/A</v>
          </cell>
          <cell r="V573" t="e">
            <v>#N/A</v>
          </cell>
          <cell r="W573" t="e">
            <v>#N/A</v>
          </cell>
          <cell r="Y573" t="e">
            <v>#N/A</v>
          </cell>
          <cell r="Z573" t="e">
            <v>#N/A</v>
          </cell>
          <cell r="AA573" t="e">
            <v>#N/A</v>
          </cell>
          <cell r="AB573" t="e">
            <v>#N/A</v>
          </cell>
          <cell r="AC573" t="e">
            <v>#N/A</v>
          </cell>
          <cell r="AD573">
            <v>0</v>
          </cell>
          <cell r="AG573">
            <v>0</v>
          </cell>
          <cell r="AH573">
            <v>0</v>
          </cell>
          <cell r="AI573" t="e">
            <v>#N/A</v>
          </cell>
          <cell r="AL573" t="e">
            <v>#N/A</v>
          </cell>
          <cell r="AM573" t="e">
            <v>#N/A</v>
          </cell>
          <cell r="AN573" t="e">
            <v>#N/A</v>
          </cell>
          <cell r="AP573" t="e">
            <v>#N/A</v>
          </cell>
          <cell r="AQ573" t="e">
            <v>#N/A</v>
          </cell>
          <cell r="AR573" t="e">
            <v>#N/A</v>
          </cell>
        </row>
        <row r="574">
          <cell r="Q574" t="e">
            <v>#N/A</v>
          </cell>
          <cell r="T574" t="e">
            <v>#N/A</v>
          </cell>
          <cell r="V574" t="e">
            <v>#N/A</v>
          </cell>
          <cell r="W574" t="e">
            <v>#N/A</v>
          </cell>
          <cell r="Y574" t="e">
            <v>#N/A</v>
          </cell>
          <cell r="Z574" t="e">
            <v>#N/A</v>
          </cell>
          <cell r="AA574" t="e">
            <v>#N/A</v>
          </cell>
          <cell r="AB574" t="e">
            <v>#N/A</v>
          </cell>
          <cell r="AC574" t="e">
            <v>#N/A</v>
          </cell>
          <cell r="AD574">
            <v>0</v>
          </cell>
          <cell r="AG574">
            <v>0</v>
          </cell>
          <cell r="AH574">
            <v>0</v>
          </cell>
          <cell r="AI574" t="e">
            <v>#N/A</v>
          </cell>
          <cell r="AL574" t="e">
            <v>#N/A</v>
          </cell>
          <cell r="AM574" t="e">
            <v>#N/A</v>
          </cell>
          <cell r="AN574" t="e">
            <v>#N/A</v>
          </cell>
          <cell r="AP574" t="e">
            <v>#N/A</v>
          </cell>
          <cell r="AQ574" t="e">
            <v>#N/A</v>
          </cell>
          <cell r="AR574" t="e">
            <v>#N/A</v>
          </cell>
        </row>
        <row r="575">
          <cell r="Q575" t="e">
            <v>#N/A</v>
          </cell>
          <cell r="T575" t="e">
            <v>#N/A</v>
          </cell>
          <cell r="V575" t="e">
            <v>#N/A</v>
          </cell>
          <cell r="W575" t="e">
            <v>#N/A</v>
          </cell>
          <cell r="Y575" t="e">
            <v>#N/A</v>
          </cell>
          <cell r="Z575" t="e">
            <v>#N/A</v>
          </cell>
          <cell r="AA575" t="e">
            <v>#N/A</v>
          </cell>
          <cell r="AB575" t="e">
            <v>#N/A</v>
          </cell>
          <cell r="AC575" t="e">
            <v>#N/A</v>
          </cell>
          <cell r="AD575">
            <v>0</v>
          </cell>
          <cell r="AG575">
            <v>0</v>
          </cell>
          <cell r="AH575">
            <v>0</v>
          </cell>
          <cell r="AI575" t="e">
            <v>#N/A</v>
          </cell>
          <cell r="AL575" t="e">
            <v>#N/A</v>
          </cell>
          <cell r="AM575" t="e">
            <v>#N/A</v>
          </cell>
          <cell r="AN575" t="e">
            <v>#N/A</v>
          </cell>
          <cell r="AP575" t="e">
            <v>#N/A</v>
          </cell>
          <cell r="AQ575" t="e">
            <v>#N/A</v>
          </cell>
          <cell r="AR575" t="e">
            <v>#N/A</v>
          </cell>
        </row>
        <row r="576">
          <cell r="Q576" t="e">
            <v>#N/A</v>
          </cell>
          <cell r="T576" t="e">
            <v>#N/A</v>
          </cell>
          <cell r="V576" t="e">
            <v>#N/A</v>
          </cell>
          <cell r="W576" t="e">
            <v>#N/A</v>
          </cell>
          <cell r="Y576" t="e">
            <v>#N/A</v>
          </cell>
          <cell r="Z576" t="e">
            <v>#N/A</v>
          </cell>
          <cell r="AA576" t="e">
            <v>#N/A</v>
          </cell>
          <cell r="AB576" t="e">
            <v>#N/A</v>
          </cell>
          <cell r="AC576" t="e">
            <v>#N/A</v>
          </cell>
          <cell r="AD576">
            <v>0</v>
          </cell>
          <cell r="AG576">
            <v>0</v>
          </cell>
          <cell r="AH576">
            <v>0</v>
          </cell>
          <cell r="AI576" t="e">
            <v>#N/A</v>
          </cell>
          <cell r="AL576" t="e">
            <v>#N/A</v>
          </cell>
          <cell r="AM576" t="e">
            <v>#N/A</v>
          </cell>
          <cell r="AN576" t="e">
            <v>#N/A</v>
          </cell>
          <cell r="AP576" t="e">
            <v>#N/A</v>
          </cell>
          <cell r="AQ576" t="e">
            <v>#N/A</v>
          </cell>
          <cell r="AR576" t="e">
            <v>#N/A</v>
          </cell>
        </row>
        <row r="577">
          <cell r="Q577" t="e">
            <v>#N/A</v>
          </cell>
          <cell r="T577" t="e">
            <v>#N/A</v>
          </cell>
          <cell r="V577" t="e">
            <v>#N/A</v>
          </cell>
          <cell r="W577" t="e">
            <v>#N/A</v>
          </cell>
          <cell r="Y577" t="e">
            <v>#N/A</v>
          </cell>
          <cell r="Z577" t="e">
            <v>#N/A</v>
          </cell>
          <cell r="AA577" t="e">
            <v>#N/A</v>
          </cell>
          <cell r="AB577" t="e">
            <v>#N/A</v>
          </cell>
          <cell r="AC577" t="e">
            <v>#N/A</v>
          </cell>
          <cell r="AD577">
            <v>0</v>
          </cell>
          <cell r="AG577">
            <v>0</v>
          </cell>
          <cell r="AH577">
            <v>0</v>
          </cell>
          <cell r="AI577" t="e">
            <v>#N/A</v>
          </cell>
          <cell r="AL577" t="e">
            <v>#N/A</v>
          </cell>
          <cell r="AM577" t="e">
            <v>#N/A</v>
          </cell>
          <cell r="AN577" t="e">
            <v>#N/A</v>
          </cell>
          <cell r="AP577" t="e">
            <v>#N/A</v>
          </cell>
          <cell r="AQ577" t="e">
            <v>#N/A</v>
          </cell>
          <cell r="AR577" t="e">
            <v>#N/A</v>
          </cell>
        </row>
        <row r="578">
          <cell r="Q578" t="e">
            <v>#N/A</v>
          </cell>
          <cell r="T578" t="e">
            <v>#N/A</v>
          </cell>
          <cell r="V578" t="e">
            <v>#N/A</v>
          </cell>
          <cell r="W578" t="e">
            <v>#N/A</v>
          </cell>
          <cell r="Y578" t="e">
            <v>#N/A</v>
          </cell>
          <cell r="Z578" t="e">
            <v>#N/A</v>
          </cell>
          <cell r="AA578" t="e">
            <v>#N/A</v>
          </cell>
          <cell r="AB578" t="e">
            <v>#N/A</v>
          </cell>
          <cell r="AC578" t="e">
            <v>#N/A</v>
          </cell>
          <cell r="AD578">
            <v>0</v>
          </cell>
          <cell r="AG578">
            <v>0</v>
          </cell>
          <cell r="AH578">
            <v>0</v>
          </cell>
          <cell r="AI578" t="e">
            <v>#N/A</v>
          </cell>
          <cell r="AL578" t="e">
            <v>#N/A</v>
          </cell>
          <cell r="AM578" t="e">
            <v>#N/A</v>
          </cell>
          <cell r="AN578" t="e">
            <v>#N/A</v>
          </cell>
          <cell r="AP578" t="e">
            <v>#N/A</v>
          </cell>
          <cell r="AQ578" t="e">
            <v>#N/A</v>
          </cell>
          <cell r="AR578" t="e">
            <v>#N/A</v>
          </cell>
        </row>
        <row r="579">
          <cell r="Q579" t="e">
            <v>#N/A</v>
          </cell>
          <cell r="T579" t="e">
            <v>#N/A</v>
          </cell>
          <cell r="V579" t="e">
            <v>#N/A</v>
          </cell>
          <cell r="W579" t="e">
            <v>#N/A</v>
          </cell>
          <cell r="Y579" t="e">
            <v>#N/A</v>
          </cell>
          <cell r="Z579" t="e">
            <v>#N/A</v>
          </cell>
          <cell r="AA579" t="e">
            <v>#N/A</v>
          </cell>
          <cell r="AB579" t="e">
            <v>#N/A</v>
          </cell>
          <cell r="AC579" t="e">
            <v>#N/A</v>
          </cell>
          <cell r="AD579">
            <v>0</v>
          </cell>
          <cell r="AG579">
            <v>0</v>
          </cell>
          <cell r="AH579">
            <v>0</v>
          </cell>
          <cell r="AI579" t="e">
            <v>#N/A</v>
          </cell>
          <cell r="AL579" t="e">
            <v>#N/A</v>
          </cell>
          <cell r="AM579" t="e">
            <v>#N/A</v>
          </cell>
          <cell r="AN579" t="e">
            <v>#N/A</v>
          </cell>
          <cell r="AP579" t="e">
            <v>#N/A</v>
          </cell>
          <cell r="AQ579" t="e">
            <v>#N/A</v>
          </cell>
          <cell r="AR579" t="e">
            <v>#N/A</v>
          </cell>
        </row>
        <row r="580">
          <cell r="Q580" t="e">
            <v>#N/A</v>
          </cell>
          <cell r="T580" t="e">
            <v>#N/A</v>
          </cell>
          <cell r="V580" t="e">
            <v>#N/A</v>
          </cell>
          <cell r="W580" t="e">
            <v>#N/A</v>
          </cell>
          <cell r="Y580" t="e">
            <v>#N/A</v>
          </cell>
          <cell r="Z580" t="e">
            <v>#N/A</v>
          </cell>
          <cell r="AA580" t="e">
            <v>#N/A</v>
          </cell>
          <cell r="AB580" t="e">
            <v>#N/A</v>
          </cell>
          <cell r="AC580" t="e">
            <v>#N/A</v>
          </cell>
          <cell r="AD580">
            <v>0</v>
          </cell>
          <cell r="AG580">
            <v>0</v>
          </cell>
          <cell r="AH580">
            <v>0</v>
          </cell>
          <cell r="AI580" t="e">
            <v>#N/A</v>
          </cell>
          <cell r="AL580" t="e">
            <v>#N/A</v>
          </cell>
          <cell r="AM580" t="e">
            <v>#N/A</v>
          </cell>
          <cell r="AN580" t="e">
            <v>#N/A</v>
          </cell>
          <cell r="AP580" t="e">
            <v>#N/A</v>
          </cell>
          <cell r="AQ580" t="e">
            <v>#N/A</v>
          </cell>
          <cell r="AR580" t="e">
            <v>#N/A</v>
          </cell>
        </row>
        <row r="581">
          <cell r="Q581" t="e">
            <v>#N/A</v>
          </cell>
          <cell r="T581" t="e">
            <v>#N/A</v>
          </cell>
          <cell r="V581" t="e">
            <v>#N/A</v>
          </cell>
          <cell r="W581" t="e">
            <v>#N/A</v>
          </cell>
          <cell r="Y581" t="e">
            <v>#N/A</v>
          </cell>
          <cell r="Z581" t="e">
            <v>#N/A</v>
          </cell>
          <cell r="AA581" t="e">
            <v>#N/A</v>
          </cell>
          <cell r="AB581" t="e">
            <v>#N/A</v>
          </cell>
          <cell r="AC581" t="e">
            <v>#N/A</v>
          </cell>
          <cell r="AD581">
            <v>0</v>
          </cell>
          <cell r="AG581">
            <v>0</v>
          </cell>
          <cell r="AH581">
            <v>0</v>
          </cell>
          <cell r="AI581" t="e">
            <v>#N/A</v>
          </cell>
          <cell r="AL581" t="e">
            <v>#N/A</v>
          </cell>
          <cell r="AM581" t="e">
            <v>#N/A</v>
          </cell>
          <cell r="AN581" t="e">
            <v>#N/A</v>
          </cell>
          <cell r="AP581" t="e">
            <v>#N/A</v>
          </cell>
          <cell r="AQ581" t="e">
            <v>#N/A</v>
          </cell>
          <cell r="AR581" t="e">
            <v>#N/A</v>
          </cell>
        </row>
        <row r="582">
          <cell r="Q582" t="e">
            <v>#N/A</v>
          </cell>
          <cell r="T582" t="e">
            <v>#N/A</v>
          </cell>
          <cell r="V582" t="e">
            <v>#N/A</v>
          </cell>
          <cell r="W582" t="e">
            <v>#N/A</v>
          </cell>
          <cell r="Y582" t="e">
            <v>#N/A</v>
          </cell>
          <cell r="Z582" t="e">
            <v>#N/A</v>
          </cell>
          <cell r="AA582" t="e">
            <v>#N/A</v>
          </cell>
          <cell r="AB582" t="e">
            <v>#N/A</v>
          </cell>
          <cell r="AC582" t="e">
            <v>#N/A</v>
          </cell>
          <cell r="AD582">
            <v>0</v>
          </cell>
          <cell r="AG582">
            <v>0</v>
          </cell>
          <cell r="AH582">
            <v>0</v>
          </cell>
          <cell r="AI582" t="e">
            <v>#N/A</v>
          </cell>
          <cell r="AL582" t="e">
            <v>#N/A</v>
          </cell>
          <cell r="AM582" t="e">
            <v>#N/A</v>
          </cell>
          <cell r="AN582" t="e">
            <v>#N/A</v>
          </cell>
          <cell r="AP582" t="e">
            <v>#N/A</v>
          </cell>
          <cell r="AQ582" t="e">
            <v>#N/A</v>
          </cell>
          <cell r="AR582" t="e">
            <v>#N/A</v>
          </cell>
        </row>
        <row r="583">
          <cell r="Q583" t="e">
            <v>#N/A</v>
          </cell>
          <cell r="T583" t="e">
            <v>#N/A</v>
          </cell>
          <cell r="V583" t="e">
            <v>#N/A</v>
          </cell>
          <cell r="W583" t="e">
            <v>#N/A</v>
          </cell>
          <cell r="Y583" t="e">
            <v>#N/A</v>
          </cell>
          <cell r="Z583" t="e">
            <v>#N/A</v>
          </cell>
          <cell r="AA583" t="e">
            <v>#N/A</v>
          </cell>
          <cell r="AB583" t="e">
            <v>#N/A</v>
          </cell>
          <cell r="AC583" t="e">
            <v>#N/A</v>
          </cell>
          <cell r="AD583">
            <v>0</v>
          </cell>
          <cell r="AG583">
            <v>0</v>
          </cell>
          <cell r="AH583">
            <v>0</v>
          </cell>
          <cell r="AI583" t="e">
            <v>#N/A</v>
          </cell>
          <cell r="AL583" t="e">
            <v>#N/A</v>
          </cell>
          <cell r="AM583" t="e">
            <v>#N/A</v>
          </cell>
          <cell r="AN583" t="e">
            <v>#N/A</v>
          </cell>
          <cell r="AP583" t="e">
            <v>#N/A</v>
          </cell>
          <cell r="AQ583" t="e">
            <v>#N/A</v>
          </cell>
          <cell r="AR583" t="e">
            <v>#N/A</v>
          </cell>
        </row>
        <row r="584">
          <cell r="Q584" t="e">
            <v>#N/A</v>
          </cell>
          <cell r="T584" t="e">
            <v>#N/A</v>
          </cell>
          <cell r="V584" t="e">
            <v>#N/A</v>
          </cell>
          <cell r="W584" t="e">
            <v>#N/A</v>
          </cell>
          <cell r="Y584" t="e">
            <v>#N/A</v>
          </cell>
          <cell r="Z584" t="e">
            <v>#N/A</v>
          </cell>
          <cell r="AA584" t="e">
            <v>#N/A</v>
          </cell>
          <cell r="AB584" t="e">
            <v>#N/A</v>
          </cell>
          <cell r="AC584" t="e">
            <v>#N/A</v>
          </cell>
          <cell r="AD584">
            <v>0</v>
          </cell>
          <cell r="AG584">
            <v>0</v>
          </cell>
          <cell r="AH584">
            <v>0</v>
          </cell>
          <cell r="AI584" t="e">
            <v>#N/A</v>
          </cell>
          <cell r="AL584" t="e">
            <v>#N/A</v>
          </cell>
          <cell r="AM584" t="e">
            <v>#N/A</v>
          </cell>
          <cell r="AN584" t="e">
            <v>#N/A</v>
          </cell>
          <cell r="AP584" t="e">
            <v>#N/A</v>
          </cell>
          <cell r="AQ584" t="e">
            <v>#N/A</v>
          </cell>
          <cell r="AR584" t="e">
            <v>#N/A</v>
          </cell>
        </row>
        <row r="585">
          <cell r="Q585" t="e">
            <v>#N/A</v>
          </cell>
          <cell r="T585" t="e">
            <v>#N/A</v>
          </cell>
          <cell r="V585" t="e">
            <v>#N/A</v>
          </cell>
          <cell r="W585" t="e">
            <v>#N/A</v>
          </cell>
          <cell r="Y585" t="e">
            <v>#N/A</v>
          </cell>
          <cell r="Z585" t="e">
            <v>#N/A</v>
          </cell>
          <cell r="AA585" t="e">
            <v>#N/A</v>
          </cell>
          <cell r="AB585" t="e">
            <v>#N/A</v>
          </cell>
          <cell r="AC585" t="e">
            <v>#N/A</v>
          </cell>
          <cell r="AD585">
            <v>0</v>
          </cell>
          <cell r="AG585">
            <v>0</v>
          </cell>
          <cell r="AH585">
            <v>0</v>
          </cell>
          <cell r="AI585" t="e">
            <v>#N/A</v>
          </cell>
          <cell r="AL585" t="e">
            <v>#N/A</v>
          </cell>
          <cell r="AM585" t="e">
            <v>#N/A</v>
          </cell>
          <cell r="AN585" t="e">
            <v>#N/A</v>
          </cell>
          <cell r="AP585" t="e">
            <v>#N/A</v>
          </cell>
          <cell r="AQ585" t="e">
            <v>#N/A</v>
          </cell>
          <cell r="AR585" t="e">
            <v>#N/A</v>
          </cell>
        </row>
        <row r="586">
          <cell r="Q586" t="e">
            <v>#N/A</v>
          </cell>
          <cell r="T586" t="e">
            <v>#N/A</v>
          </cell>
          <cell r="V586" t="e">
            <v>#N/A</v>
          </cell>
          <cell r="W586" t="e">
            <v>#N/A</v>
          </cell>
          <cell r="Y586" t="e">
            <v>#N/A</v>
          </cell>
          <cell r="Z586" t="e">
            <v>#N/A</v>
          </cell>
          <cell r="AA586" t="e">
            <v>#N/A</v>
          </cell>
          <cell r="AB586" t="e">
            <v>#N/A</v>
          </cell>
          <cell r="AC586" t="e">
            <v>#N/A</v>
          </cell>
          <cell r="AD586">
            <v>0</v>
          </cell>
          <cell r="AG586">
            <v>0</v>
          </cell>
          <cell r="AH586">
            <v>0</v>
          </cell>
          <cell r="AI586" t="e">
            <v>#N/A</v>
          </cell>
          <cell r="AL586" t="e">
            <v>#N/A</v>
          </cell>
          <cell r="AM586" t="e">
            <v>#N/A</v>
          </cell>
          <cell r="AN586" t="e">
            <v>#N/A</v>
          </cell>
          <cell r="AP586" t="e">
            <v>#N/A</v>
          </cell>
          <cell r="AQ586" t="e">
            <v>#N/A</v>
          </cell>
          <cell r="AR586" t="e">
            <v>#N/A</v>
          </cell>
        </row>
        <row r="587">
          <cell r="Q587" t="e">
            <v>#N/A</v>
          </cell>
          <cell r="T587" t="e">
            <v>#N/A</v>
          </cell>
          <cell r="V587" t="e">
            <v>#N/A</v>
          </cell>
          <cell r="W587" t="e">
            <v>#N/A</v>
          </cell>
          <cell r="Y587" t="e">
            <v>#N/A</v>
          </cell>
          <cell r="Z587" t="e">
            <v>#N/A</v>
          </cell>
          <cell r="AA587" t="e">
            <v>#N/A</v>
          </cell>
          <cell r="AB587" t="e">
            <v>#N/A</v>
          </cell>
          <cell r="AC587" t="e">
            <v>#N/A</v>
          </cell>
          <cell r="AD587">
            <v>0</v>
          </cell>
          <cell r="AG587">
            <v>0</v>
          </cell>
          <cell r="AH587">
            <v>0</v>
          </cell>
          <cell r="AI587" t="e">
            <v>#N/A</v>
          </cell>
          <cell r="AL587" t="e">
            <v>#N/A</v>
          </cell>
          <cell r="AM587" t="e">
            <v>#N/A</v>
          </cell>
          <cell r="AN587" t="e">
            <v>#N/A</v>
          </cell>
          <cell r="AP587" t="e">
            <v>#N/A</v>
          </cell>
          <cell r="AQ587" t="e">
            <v>#N/A</v>
          </cell>
          <cell r="AR587" t="e">
            <v>#N/A</v>
          </cell>
        </row>
        <row r="588">
          <cell r="Q588" t="e">
            <v>#N/A</v>
          </cell>
          <cell r="T588" t="e">
            <v>#N/A</v>
          </cell>
          <cell r="V588" t="e">
            <v>#N/A</v>
          </cell>
          <cell r="W588" t="e">
            <v>#N/A</v>
          </cell>
          <cell r="Y588" t="e">
            <v>#N/A</v>
          </cell>
          <cell r="Z588" t="e">
            <v>#N/A</v>
          </cell>
          <cell r="AA588" t="e">
            <v>#N/A</v>
          </cell>
          <cell r="AB588" t="e">
            <v>#N/A</v>
          </cell>
          <cell r="AC588" t="e">
            <v>#N/A</v>
          </cell>
          <cell r="AD588">
            <v>0</v>
          </cell>
          <cell r="AG588">
            <v>0</v>
          </cell>
          <cell r="AH588">
            <v>0</v>
          </cell>
          <cell r="AI588" t="e">
            <v>#N/A</v>
          </cell>
          <cell r="AL588" t="e">
            <v>#N/A</v>
          </cell>
          <cell r="AM588" t="e">
            <v>#N/A</v>
          </cell>
          <cell r="AN588" t="e">
            <v>#N/A</v>
          </cell>
          <cell r="AP588" t="e">
            <v>#N/A</v>
          </cell>
          <cell r="AQ588" t="e">
            <v>#N/A</v>
          </cell>
          <cell r="AR588" t="e">
            <v>#N/A</v>
          </cell>
        </row>
        <row r="589">
          <cell r="Q589" t="e">
            <v>#N/A</v>
          </cell>
          <cell r="T589" t="e">
            <v>#N/A</v>
          </cell>
          <cell r="V589" t="e">
            <v>#N/A</v>
          </cell>
          <cell r="W589" t="e">
            <v>#N/A</v>
          </cell>
          <cell r="Y589" t="e">
            <v>#N/A</v>
          </cell>
          <cell r="Z589" t="e">
            <v>#N/A</v>
          </cell>
          <cell r="AA589" t="e">
            <v>#N/A</v>
          </cell>
          <cell r="AB589" t="e">
            <v>#N/A</v>
          </cell>
          <cell r="AC589" t="e">
            <v>#N/A</v>
          </cell>
          <cell r="AD589">
            <v>0</v>
          </cell>
          <cell r="AG589">
            <v>0</v>
          </cell>
          <cell r="AH589">
            <v>0</v>
          </cell>
          <cell r="AI589" t="e">
            <v>#N/A</v>
          </cell>
          <cell r="AL589" t="e">
            <v>#N/A</v>
          </cell>
          <cell r="AM589" t="e">
            <v>#N/A</v>
          </cell>
          <cell r="AN589" t="e">
            <v>#N/A</v>
          </cell>
          <cell r="AP589" t="e">
            <v>#N/A</v>
          </cell>
          <cell r="AQ589" t="e">
            <v>#N/A</v>
          </cell>
          <cell r="AR589" t="e">
            <v>#N/A</v>
          </cell>
        </row>
        <row r="590">
          <cell r="Q590" t="e">
            <v>#N/A</v>
          </cell>
          <cell r="T590" t="e">
            <v>#N/A</v>
          </cell>
          <cell r="V590" t="e">
            <v>#N/A</v>
          </cell>
          <cell r="W590" t="e">
            <v>#N/A</v>
          </cell>
          <cell r="Y590" t="e">
            <v>#N/A</v>
          </cell>
          <cell r="Z590" t="e">
            <v>#N/A</v>
          </cell>
          <cell r="AA590" t="e">
            <v>#N/A</v>
          </cell>
          <cell r="AB590" t="e">
            <v>#N/A</v>
          </cell>
          <cell r="AC590" t="e">
            <v>#N/A</v>
          </cell>
          <cell r="AD590">
            <v>0</v>
          </cell>
          <cell r="AG590">
            <v>0</v>
          </cell>
          <cell r="AH590">
            <v>0</v>
          </cell>
          <cell r="AI590" t="e">
            <v>#N/A</v>
          </cell>
          <cell r="AL590" t="e">
            <v>#N/A</v>
          </cell>
          <cell r="AM590" t="e">
            <v>#N/A</v>
          </cell>
          <cell r="AN590" t="e">
            <v>#N/A</v>
          </cell>
          <cell r="AP590" t="e">
            <v>#N/A</v>
          </cell>
          <cell r="AQ590" t="e">
            <v>#N/A</v>
          </cell>
          <cell r="AR590" t="e">
            <v>#N/A</v>
          </cell>
        </row>
        <row r="591">
          <cell r="Q591" t="e">
            <v>#N/A</v>
          </cell>
          <cell r="T591" t="e">
            <v>#N/A</v>
          </cell>
          <cell r="V591" t="e">
            <v>#N/A</v>
          </cell>
          <cell r="W591" t="e">
            <v>#N/A</v>
          </cell>
          <cell r="Y591" t="e">
            <v>#N/A</v>
          </cell>
          <cell r="Z591" t="e">
            <v>#N/A</v>
          </cell>
          <cell r="AA591" t="e">
            <v>#N/A</v>
          </cell>
          <cell r="AB591" t="e">
            <v>#N/A</v>
          </cell>
          <cell r="AC591" t="e">
            <v>#N/A</v>
          </cell>
          <cell r="AD591">
            <v>0</v>
          </cell>
          <cell r="AG591">
            <v>0</v>
          </cell>
          <cell r="AH591">
            <v>0</v>
          </cell>
          <cell r="AI591" t="e">
            <v>#N/A</v>
          </cell>
          <cell r="AL591" t="e">
            <v>#N/A</v>
          </cell>
          <cell r="AM591" t="e">
            <v>#N/A</v>
          </cell>
          <cell r="AN591" t="e">
            <v>#N/A</v>
          </cell>
          <cell r="AP591" t="e">
            <v>#N/A</v>
          </cell>
          <cell r="AQ591" t="e">
            <v>#N/A</v>
          </cell>
          <cell r="AR591" t="e">
            <v>#N/A</v>
          </cell>
        </row>
        <row r="592">
          <cell r="Q592" t="e">
            <v>#N/A</v>
          </cell>
          <cell r="T592" t="e">
            <v>#N/A</v>
          </cell>
          <cell r="V592" t="e">
            <v>#N/A</v>
          </cell>
          <cell r="W592" t="e">
            <v>#N/A</v>
          </cell>
          <cell r="Y592" t="e">
            <v>#N/A</v>
          </cell>
          <cell r="Z592" t="e">
            <v>#N/A</v>
          </cell>
          <cell r="AA592" t="e">
            <v>#N/A</v>
          </cell>
          <cell r="AB592" t="e">
            <v>#N/A</v>
          </cell>
          <cell r="AC592" t="e">
            <v>#N/A</v>
          </cell>
          <cell r="AD592">
            <v>0</v>
          </cell>
          <cell r="AG592">
            <v>0</v>
          </cell>
          <cell r="AH592">
            <v>0</v>
          </cell>
          <cell r="AI592" t="e">
            <v>#N/A</v>
          </cell>
          <cell r="AL592" t="e">
            <v>#N/A</v>
          </cell>
          <cell r="AM592" t="e">
            <v>#N/A</v>
          </cell>
          <cell r="AN592" t="e">
            <v>#N/A</v>
          </cell>
          <cell r="AP592" t="e">
            <v>#N/A</v>
          </cell>
          <cell r="AQ592" t="e">
            <v>#N/A</v>
          </cell>
          <cell r="AR592" t="e">
            <v>#N/A</v>
          </cell>
        </row>
        <row r="593">
          <cell r="Q593" t="e">
            <v>#N/A</v>
          </cell>
          <cell r="T593" t="e">
            <v>#N/A</v>
          </cell>
          <cell r="V593" t="e">
            <v>#N/A</v>
          </cell>
          <cell r="W593" t="e">
            <v>#N/A</v>
          </cell>
          <cell r="Y593" t="e">
            <v>#N/A</v>
          </cell>
          <cell r="Z593" t="e">
            <v>#N/A</v>
          </cell>
          <cell r="AA593" t="e">
            <v>#N/A</v>
          </cell>
          <cell r="AB593" t="e">
            <v>#N/A</v>
          </cell>
          <cell r="AC593" t="e">
            <v>#N/A</v>
          </cell>
          <cell r="AD593">
            <v>0</v>
          </cell>
          <cell r="AG593">
            <v>0</v>
          </cell>
          <cell r="AH593">
            <v>0</v>
          </cell>
          <cell r="AI593" t="e">
            <v>#N/A</v>
          </cell>
          <cell r="AL593" t="e">
            <v>#N/A</v>
          </cell>
          <cell r="AM593" t="e">
            <v>#N/A</v>
          </cell>
          <cell r="AN593" t="e">
            <v>#N/A</v>
          </cell>
          <cell r="AP593" t="e">
            <v>#N/A</v>
          </cell>
          <cell r="AQ593" t="e">
            <v>#N/A</v>
          </cell>
          <cell r="AR593" t="e">
            <v>#N/A</v>
          </cell>
        </row>
        <row r="594">
          <cell r="Q594" t="e">
            <v>#N/A</v>
          </cell>
          <cell r="T594" t="e">
            <v>#N/A</v>
          </cell>
          <cell r="V594" t="e">
            <v>#N/A</v>
          </cell>
          <cell r="W594" t="e">
            <v>#N/A</v>
          </cell>
          <cell r="Y594" t="e">
            <v>#N/A</v>
          </cell>
          <cell r="Z594" t="e">
            <v>#N/A</v>
          </cell>
          <cell r="AA594" t="e">
            <v>#N/A</v>
          </cell>
          <cell r="AB594" t="e">
            <v>#N/A</v>
          </cell>
          <cell r="AC594" t="e">
            <v>#N/A</v>
          </cell>
          <cell r="AD594">
            <v>0</v>
          </cell>
          <cell r="AG594">
            <v>0</v>
          </cell>
          <cell r="AH594">
            <v>0</v>
          </cell>
          <cell r="AI594" t="e">
            <v>#N/A</v>
          </cell>
          <cell r="AL594" t="e">
            <v>#N/A</v>
          </cell>
          <cell r="AM594" t="e">
            <v>#N/A</v>
          </cell>
          <cell r="AN594" t="e">
            <v>#N/A</v>
          </cell>
          <cell r="AP594" t="e">
            <v>#N/A</v>
          </cell>
          <cell r="AQ594" t="e">
            <v>#N/A</v>
          </cell>
          <cell r="AR594" t="e">
            <v>#N/A</v>
          </cell>
        </row>
        <row r="595">
          <cell r="Q595" t="e">
            <v>#N/A</v>
          </cell>
          <cell r="T595" t="e">
            <v>#N/A</v>
          </cell>
          <cell r="V595" t="e">
            <v>#N/A</v>
          </cell>
          <cell r="W595" t="e">
            <v>#N/A</v>
          </cell>
          <cell r="Y595" t="e">
            <v>#N/A</v>
          </cell>
          <cell r="Z595" t="e">
            <v>#N/A</v>
          </cell>
          <cell r="AA595" t="e">
            <v>#N/A</v>
          </cell>
          <cell r="AB595" t="e">
            <v>#N/A</v>
          </cell>
          <cell r="AC595" t="e">
            <v>#N/A</v>
          </cell>
          <cell r="AD595">
            <v>0</v>
          </cell>
          <cell r="AG595">
            <v>0</v>
          </cell>
          <cell r="AH595">
            <v>0</v>
          </cell>
          <cell r="AI595" t="e">
            <v>#N/A</v>
          </cell>
          <cell r="AL595" t="e">
            <v>#N/A</v>
          </cell>
          <cell r="AM595" t="e">
            <v>#N/A</v>
          </cell>
          <cell r="AN595" t="e">
            <v>#N/A</v>
          </cell>
          <cell r="AP595" t="e">
            <v>#N/A</v>
          </cell>
          <cell r="AQ595" t="e">
            <v>#N/A</v>
          </cell>
          <cell r="AR595" t="e">
            <v>#N/A</v>
          </cell>
        </row>
        <row r="596">
          <cell r="Q596" t="e">
            <v>#N/A</v>
          </cell>
          <cell r="T596" t="e">
            <v>#N/A</v>
          </cell>
          <cell r="V596" t="e">
            <v>#N/A</v>
          </cell>
          <cell r="W596" t="e">
            <v>#N/A</v>
          </cell>
          <cell r="Y596" t="e">
            <v>#N/A</v>
          </cell>
          <cell r="Z596" t="e">
            <v>#N/A</v>
          </cell>
          <cell r="AA596" t="e">
            <v>#N/A</v>
          </cell>
          <cell r="AB596" t="e">
            <v>#N/A</v>
          </cell>
          <cell r="AC596" t="e">
            <v>#N/A</v>
          </cell>
          <cell r="AD596">
            <v>0</v>
          </cell>
          <cell r="AG596">
            <v>0</v>
          </cell>
          <cell r="AH596">
            <v>0</v>
          </cell>
          <cell r="AI596" t="e">
            <v>#N/A</v>
          </cell>
          <cell r="AL596" t="e">
            <v>#N/A</v>
          </cell>
          <cell r="AM596" t="e">
            <v>#N/A</v>
          </cell>
          <cell r="AN596" t="e">
            <v>#N/A</v>
          </cell>
          <cell r="AP596" t="e">
            <v>#N/A</v>
          </cell>
          <cell r="AQ596" t="e">
            <v>#N/A</v>
          </cell>
          <cell r="AR596" t="e">
            <v>#N/A</v>
          </cell>
        </row>
        <row r="597">
          <cell r="Q597" t="e">
            <v>#N/A</v>
          </cell>
          <cell r="T597" t="e">
            <v>#N/A</v>
          </cell>
          <cell r="V597" t="e">
            <v>#N/A</v>
          </cell>
          <cell r="W597" t="e">
            <v>#N/A</v>
          </cell>
          <cell r="Y597" t="e">
            <v>#N/A</v>
          </cell>
          <cell r="Z597" t="e">
            <v>#N/A</v>
          </cell>
          <cell r="AA597" t="e">
            <v>#N/A</v>
          </cell>
          <cell r="AB597" t="e">
            <v>#N/A</v>
          </cell>
          <cell r="AC597" t="e">
            <v>#N/A</v>
          </cell>
          <cell r="AD597">
            <v>0</v>
          </cell>
          <cell r="AG597">
            <v>0</v>
          </cell>
          <cell r="AH597">
            <v>0</v>
          </cell>
          <cell r="AI597" t="e">
            <v>#N/A</v>
          </cell>
          <cell r="AL597" t="e">
            <v>#N/A</v>
          </cell>
          <cell r="AM597" t="e">
            <v>#N/A</v>
          </cell>
          <cell r="AN597" t="e">
            <v>#N/A</v>
          </cell>
          <cell r="AP597" t="e">
            <v>#N/A</v>
          </cell>
          <cell r="AQ597" t="e">
            <v>#N/A</v>
          </cell>
          <cell r="AR597" t="e">
            <v>#N/A</v>
          </cell>
        </row>
        <row r="598">
          <cell r="Q598" t="e">
            <v>#N/A</v>
          </cell>
          <cell r="T598" t="e">
            <v>#N/A</v>
          </cell>
          <cell r="V598" t="e">
            <v>#N/A</v>
          </cell>
          <cell r="W598" t="e">
            <v>#N/A</v>
          </cell>
          <cell r="Y598" t="e">
            <v>#N/A</v>
          </cell>
          <cell r="Z598" t="e">
            <v>#N/A</v>
          </cell>
          <cell r="AA598" t="e">
            <v>#N/A</v>
          </cell>
          <cell r="AB598" t="e">
            <v>#N/A</v>
          </cell>
          <cell r="AC598" t="e">
            <v>#N/A</v>
          </cell>
          <cell r="AD598">
            <v>0</v>
          </cell>
          <cell r="AG598">
            <v>0</v>
          </cell>
          <cell r="AH598">
            <v>0</v>
          </cell>
          <cell r="AI598" t="e">
            <v>#N/A</v>
          </cell>
          <cell r="AL598" t="e">
            <v>#N/A</v>
          </cell>
          <cell r="AM598" t="e">
            <v>#N/A</v>
          </cell>
          <cell r="AN598" t="e">
            <v>#N/A</v>
          </cell>
          <cell r="AP598" t="e">
            <v>#N/A</v>
          </cell>
          <cell r="AQ598" t="e">
            <v>#N/A</v>
          </cell>
          <cell r="AR598" t="e">
            <v>#N/A</v>
          </cell>
        </row>
        <row r="599">
          <cell r="Q599" t="e">
            <v>#N/A</v>
          </cell>
          <cell r="T599" t="e">
            <v>#N/A</v>
          </cell>
          <cell r="V599" t="e">
            <v>#N/A</v>
          </cell>
          <cell r="W599" t="e">
            <v>#N/A</v>
          </cell>
          <cell r="Y599" t="e">
            <v>#N/A</v>
          </cell>
          <cell r="Z599" t="e">
            <v>#N/A</v>
          </cell>
          <cell r="AA599" t="e">
            <v>#N/A</v>
          </cell>
          <cell r="AB599" t="e">
            <v>#N/A</v>
          </cell>
          <cell r="AC599" t="e">
            <v>#N/A</v>
          </cell>
          <cell r="AD599">
            <v>0</v>
          </cell>
          <cell r="AG599">
            <v>0</v>
          </cell>
          <cell r="AH599">
            <v>0</v>
          </cell>
          <cell r="AI599" t="e">
            <v>#N/A</v>
          </cell>
          <cell r="AL599" t="e">
            <v>#N/A</v>
          </cell>
          <cell r="AM599" t="e">
            <v>#N/A</v>
          </cell>
          <cell r="AN599" t="e">
            <v>#N/A</v>
          </cell>
          <cell r="AP599" t="e">
            <v>#N/A</v>
          </cell>
          <cell r="AQ599" t="e">
            <v>#N/A</v>
          </cell>
          <cell r="AR599" t="e">
            <v>#N/A</v>
          </cell>
        </row>
        <row r="600">
          <cell r="Q600" t="e">
            <v>#N/A</v>
          </cell>
          <cell r="T600" t="e">
            <v>#N/A</v>
          </cell>
          <cell r="V600" t="e">
            <v>#N/A</v>
          </cell>
          <cell r="W600" t="e">
            <v>#N/A</v>
          </cell>
          <cell r="Y600" t="e">
            <v>#N/A</v>
          </cell>
          <cell r="Z600" t="e">
            <v>#N/A</v>
          </cell>
          <cell r="AA600" t="e">
            <v>#N/A</v>
          </cell>
          <cell r="AB600" t="e">
            <v>#N/A</v>
          </cell>
          <cell r="AC600" t="e">
            <v>#N/A</v>
          </cell>
          <cell r="AD600">
            <v>0</v>
          </cell>
          <cell r="AG600">
            <v>0</v>
          </cell>
          <cell r="AH600">
            <v>0</v>
          </cell>
          <cell r="AI600" t="e">
            <v>#N/A</v>
          </cell>
          <cell r="AL600" t="e">
            <v>#N/A</v>
          </cell>
          <cell r="AM600" t="e">
            <v>#N/A</v>
          </cell>
          <cell r="AN600" t="e">
            <v>#N/A</v>
          </cell>
          <cell r="AP600" t="e">
            <v>#N/A</v>
          </cell>
          <cell r="AQ600" t="e">
            <v>#N/A</v>
          </cell>
          <cell r="AR600" t="e">
            <v>#N/A</v>
          </cell>
        </row>
        <row r="601">
          <cell r="Q601" t="e">
            <v>#N/A</v>
          </cell>
          <cell r="T601" t="e">
            <v>#N/A</v>
          </cell>
          <cell r="V601" t="e">
            <v>#N/A</v>
          </cell>
          <cell r="W601" t="e">
            <v>#N/A</v>
          </cell>
          <cell r="Y601" t="e">
            <v>#N/A</v>
          </cell>
          <cell r="Z601" t="e">
            <v>#N/A</v>
          </cell>
          <cell r="AA601" t="e">
            <v>#N/A</v>
          </cell>
          <cell r="AB601" t="e">
            <v>#N/A</v>
          </cell>
          <cell r="AC601" t="e">
            <v>#N/A</v>
          </cell>
          <cell r="AD601">
            <v>0</v>
          </cell>
          <cell r="AG601">
            <v>0</v>
          </cell>
          <cell r="AH601">
            <v>0</v>
          </cell>
          <cell r="AI601" t="e">
            <v>#N/A</v>
          </cell>
          <cell r="AL601" t="e">
            <v>#N/A</v>
          </cell>
          <cell r="AM601" t="e">
            <v>#N/A</v>
          </cell>
          <cell r="AN601" t="e">
            <v>#N/A</v>
          </cell>
          <cell r="AP601" t="e">
            <v>#N/A</v>
          </cell>
          <cell r="AQ601" t="e">
            <v>#N/A</v>
          </cell>
          <cell r="AR601" t="e">
            <v>#N/A</v>
          </cell>
        </row>
        <row r="602">
          <cell r="Q602" t="e">
            <v>#N/A</v>
          </cell>
          <cell r="T602" t="e">
            <v>#N/A</v>
          </cell>
          <cell r="V602" t="e">
            <v>#N/A</v>
          </cell>
          <cell r="W602" t="e">
            <v>#N/A</v>
          </cell>
          <cell r="Y602" t="e">
            <v>#N/A</v>
          </cell>
          <cell r="Z602" t="e">
            <v>#N/A</v>
          </cell>
          <cell r="AA602" t="e">
            <v>#N/A</v>
          </cell>
          <cell r="AB602" t="e">
            <v>#N/A</v>
          </cell>
          <cell r="AC602" t="e">
            <v>#N/A</v>
          </cell>
          <cell r="AD602">
            <v>0</v>
          </cell>
          <cell r="AG602">
            <v>0</v>
          </cell>
          <cell r="AH602">
            <v>0</v>
          </cell>
          <cell r="AI602" t="e">
            <v>#N/A</v>
          </cell>
          <cell r="AL602" t="e">
            <v>#N/A</v>
          </cell>
          <cell r="AM602" t="e">
            <v>#N/A</v>
          </cell>
          <cell r="AN602" t="e">
            <v>#N/A</v>
          </cell>
          <cell r="AP602" t="e">
            <v>#N/A</v>
          </cell>
          <cell r="AQ602" t="e">
            <v>#N/A</v>
          </cell>
          <cell r="AR602" t="e">
            <v>#N/A</v>
          </cell>
        </row>
        <row r="603">
          <cell r="Q603" t="e">
            <v>#N/A</v>
          </cell>
          <cell r="T603" t="e">
            <v>#N/A</v>
          </cell>
          <cell r="V603" t="e">
            <v>#N/A</v>
          </cell>
          <cell r="W603" t="e">
            <v>#N/A</v>
          </cell>
          <cell r="Y603" t="e">
            <v>#N/A</v>
          </cell>
          <cell r="Z603" t="e">
            <v>#N/A</v>
          </cell>
          <cell r="AA603" t="e">
            <v>#N/A</v>
          </cell>
          <cell r="AB603" t="e">
            <v>#N/A</v>
          </cell>
          <cell r="AC603" t="e">
            <v>#N/A</v>
          </cell>
          <cell r="AD603">
            <v>0</v>
          </cell>
          <cell r="AG603">
            <v>0</v>
          </cell>
          <cell r="AH603">
            <v>0</v>
          </cell>
          <cell r="AI603" t="e">
            <v>#N/A</v>
          </cell>
          <cell r="AL603" t="e">
            <v>#N/A</v>
          </cell>
          <cell r="AM603" t="e">
            <v>#N/A</v>
          </cell>
          <cell r="AN603" t="e">
            <v>#N/A</v>
          </cell>
          <cell r="AP603" t="e">
            <v>#N/A</v>
          </cell>
          <cell r="AQ603" t="e">
            <v>#N/A</v>
          </cell>
          <cell r="AR603" t="e">
            <v>#N/A</v>
          </cell>
        </row>
        <row r="604">
          <cell r="Q604" t="e">
            <v>#N/A</v>
          </cell>
          <cell r="T604" t="e">
            <v>#N/A</v>
          </cell>
          <cell r="V604" t="e">
            <v>#N/A</v>
          </cell>
          <cell r="W604" t="e">
            <v>#N/A</v>
          </cell>
          <cell r="Y604" t="e">
            <v>#N/A</v>
          </cell>
          <cell r="Z604" t="e">
            <v>#N/A</v>
          </cell>
          <cell r="AA604" t="e">
            <v>#N/A</v>
          </cell>
          <cell r="AB604" t="e">
            <v>#N/A</v>
          </cell>
          <cell r="AC604" t="e">
            <v>#N/A</v>
          </cell>
          <cell r="AD604">
            <v>0</v>
          </cell>
          <cell r="AG604">
            <v>0</v>
          </cell>
          <cell r="AH604">
            <v>0</v>
          </cell>
          <cell r="AI604" t="e">
            <v>#N/A</v>
          </cell>
          <cell r="AL604" t="e">
            <v>#N/A</v>
          </cell>
          <cell r="AM604" t="e">
            <v>#N/A</v>
          </cell>
          <cell r="AN604" t="e">
            <v>#N/A</v>
          </cell>
          <cell r="AP604" t="e">
            <v>#N/A</v>
          </cell>
          <cell r="AQ604" t="e">
            <v>#N/A</v>
          </cell>
          <cell r="AR604" t="e">
            <v>#N/A</v>
          </cell>
        </row>
        <row r="605">
          <cell r="Q605" t="e">
            <v>#N/A</v>
          </cell>
          <cell r="T605" t="e">
            <v>#N/A</v>
          </cell>
          <cell r="V605" t="e">
            <v>#N/A</v>
          </cell>
          <cell r="W605" t="e">
            <v>#N/A</v>
          </cell>
          <cell r="Y605" t="e">
            <v>#N/A</v>
          </cell>
          <cell r="Z605" t="e">
            <v>#N/A</v>
          </cell>
          <cell r="AA605" t="e">
            <v>#N/A</v>
          </cell>
          <cell r="AB605" t="e">
            <v>#N/A</v>
          </cell>
          <cell r="AC605" t="e">
            <v>#N/A</v>
          </cell>
          <cell r="AD605">
            <v>0</v>
          </cell>
          <cell r="AG605">
            <v>0</v>
          </cell>
          <cell r="AH605">
            <v>0</v>
          </cell>
          <cell r="AI605" t="e">
            <v>#N/A</v>
          </cell>
          <cell r="AL605" t="e">
            <v>#N/A</v>
          </cell>
          <cell r="AM605" t="e">
            <v>#N/A</v>
          </cell>
          <cell r="AN605" t="e">
            <v>#N/A</v>
          </cell>
          <cell r="AP605" t="e">
            <v>#N/A</v>
          </cell>
          <cell r="AQ605" t="e">
            <v>#N/A</v>
          </cell>
          <cell r="AR605" t="e">
            <v>#N/A</v>
          </cell>
        </row>
        <row r="606">
          <cell r="Q606" t="e">
            <v>#N/A</v>
          </cell>
          <cell r="T606" t="e">
            <v>#N/A</v>
          </cell>
          <cell r="V606" t="e">
            <v>#N/A</v>
          </cell>
          <cell r="W606" t="e">
            <v>#N/A</v>
          </cell>
          <cell r="Y606" t="e">
            <v>#N/A</v>
          </cell>
          <cell r="Z606" t="e">
            <v>#N/A</v>
          </cell>
          <cell r="AA606" t="e">
            <v>#N/A</v>
          </cell>
          <cell r="AB606" t="e">
            <v>#N/A</v>
          </cell>
          <cell r="AC606" t="e">
            <v>#N/A</v>
          </cell>
          <cell r="AD606">
            <v>0</v>
          </cell>
          <cell r="AG606">
            <v>0</v>
          </cell>
          <cell r="AH606">
            <v>0</v>
          </cell>
          <cell r="AI606" t="e">
            <v>#N/A</v>
          </cell>
          <cell r="AL606" t="e">
            <v>#N/A</v>
          </cell>
          <cell r="AM606" t="e">
            <v>#N/A</v>
          </cell>
          <cell r="AN606" t="e">
            <v>#N/A</v>
          </cell>
          <cell r="AP606" t="e">
            <v>#N/A</v>
          </cell>
          <cell r="AQ606" t="e">
            <v>#N/A</v>
          </cell>
          <cell r="AR606" t="e">
            <v>#N/A</v>
          </cell>
        </row>
        <row r="607">
          <cell r="Q607" t="e">
            <v>#N/A</v>
          </cell>
          <cell r="T607" t="e">
            <v>#N/A</v>
          </cell>
          <cell r="V607" t="e">
            <v>#N/A</v>
          </cell>
          <cell r="W607" t="e">
            <v>#N/A</v>
          </cell>
          <cell r="Y607" t="e">
            <v>#N/A</v>
          </cell>
          <cell r="Z607" t="e">
            <v>#N/A</v>
          </cell>
          <cell r="AA607" t="e">
            <v>#N/A</v>
          </cell>
          <cell r="AB607" t="e">
            <v>#N/A</v>
          </cell>
          <cell r="AC607" t="e">
            <v>#N/A</v>
          </cell>
          <cell r="AD607">
            <v>0</v>
          </cell>
          <cell r="AG607">
            <v>0</v>
          </cell>
          <cell r="AH607">
            <v>0</v>
          </cell>
          <cell r="AI607" t="e">
            <v>#N/A</v>
          </cell>
          <cell r="AL607" t="e">
            <v>#N/A</v>
          </cell>
          <cell r="AM607" t="e">
            <v>#N/A</v>
          </cell>
          <cell r="AN607" t="e">
            <v>#N/A</v>
          </cell>
          <cell r="AP607" t="e">
            <v>#N/A</v>
          </cell>
          <cell r="AQ607" t="e">
            <v>#N/A</v>
          </cell>
          <cell r="AR607" t="e">
            <v>#N/A</v>
          </cell>
        </row>
        <row r="608">
          <cell r="Q608" t="e">
            <v>#N/A</v>
          </cell>
          <cell r="T608" t="e">
            <v>#N/A</v>
          </cell>
          <cell r="V608" t="e">
            <v>#N/A</v>
          </cell>
          <cell r="W608" t="e">
            <v>#N/A</v>
          </cell>
          <cell r="Y608" t="e">
            <v>#N/A</v>
          </cell>
          <cell r="Z608" t="e">
            <v>#N/A</v>
          </cell>
          <cell r="AA608" t="e">
            <v>#N/A</v>
          </cell>
          <cell r="AB608" t="e">
            <v>#N/A</v>
          </cell>
          <cell r="AC608" t="e">
            <v>#N/A</v>
          </cell>
          <cell r="AD608">
            <v>0</v>
          </cell>
          <cell r="AG608">
            <v>0</v>
          </cell>
          <cell r="AH608">
            <v>0</v>
          </cell>
          <cell r="AI608" t="e">
            <v>#N/A</v>
          </cell>
          <cell r="AL608" t="e">
            <v>#N/A</v>
          </cell>
          <cell r="AM608" t="e">
            <v>#N/A</v>
          </cell>
          <cell r="AN608" t="e">
            <v>#N/A</v>
          </cell>
          <cell r="AP608" t="e">
            <v>#N/A</v>
          </cell>
          <cell r="AQ608" t="e">
            <v>#N/A</v>
          </cell>
          <cell r="AR608" t="e">
            <v>#N/A</v>
          </cell>
        </row>
        <row r="609">
          <cell r="Q609" t="e">
            <v>#N/A</v>
          </cell>
          <cell r="T609" t="e">
            <v>#N/A</v>
          </cell>
          <cell r="V609" t="e">
            <v>#N/A</v>
          </cell>
          <cell r="W609" t="e">
            <v>#N/A</v>
          </cell>
          <cell r="Y609" t="e">
            <v>#N/A</v>
          </cell>
          <cell r="Z609" t="e">
            <v>#N/A</v>
          </cell>
          <cell r="AA609" t="e">
            <v>#N/A</v>
          </cell>
          <cell r="AB609" t="e">
            <v>#N/A</v>
          </cell>
          <cell r="AC609" t="e">
            <v>#N/A</v>
          </cell>
          <cell r="AD609">
            <v>0</v>
          </cell>
          <cell r="AG609">
            <v>0</v>
          </cell>
          <cell r="AH609">
            <v>0</v>
          </cell>
          <cell r="AI609" t="e">
            <v>#N/A</v>
          </cell>
          <cell r="AL609" t="e">
            <v>#N/A</v>
          </cell>
          <cell r="AM609" t="e">
            <v>#N/A</v>
          </cell>
          <cell r="AN609" t="e">
            <v>#N/A</v>
          </cell>
          <cell r="AP609" t="e">
            <v>#N/A</v>
          </cell>
          <cell r="AQ609" t="e">
            <v>#N/A</v>
          </cell>
          <cell r="AR609" t="e">
            <v>#N/A</v>
          </cell>
        </row>
        <row r="610">
          <cell r="Q610" t="e">
            <v>#N/A</v>
          </cell>
          <cell r="T610" t="e">
            <v>#N/A</v>
          </cell>
          <cell r="V610" t="e">
            <v>#N/A</v>
          </cell>
          <cell r="W610" t="e">
            <v>#N/A</v>
          </cell>
          <cell r="Y610" t="e">
            <v>#N/A</v>
          </cell>
          <cell r="Z610" t="e">
            <v>#N/A</v>
          </cell>
          <cell r="AA610" t="e">
            <v>#N/A</v>
          </cell>
          <cell r="AB610" t="e">
            <v>#N/A</v>
          </cell>
          <cell r="AC610" t="e">
            <v>#N/A</v>
          </cell>
          <cell r="AD610">
            <v>0</v>
          </cell>
          <cell r="AG610">
            <v>0</v>
          </cell>
          <cell r="AH610">
            <v>0</v>
          </cell>
          <cell r="AI610" t="e">
            <v>#N/A</v>
          </cell>
          <cell r="AL610" t="e">
            <v>#N/A</v>
          </cell>
          <cell r="AM610" t="e">
            <v>#N/A</v>
          </cell>
          <cell r="AN610" t="e">
            <v>#N/A</v>
          </cell>
          <cell r="AP610" t="e">
            <v>#N/A</v>
          </cell>
          <cell r="AQ610" t="e">
            <v>#N/A</v>
          </cell>
          <cell r="AR610" t="e">
            <v>#N/A</v>
          </cell>
        </row>
        <row r="611">
          <cell r="K611">
            <v>1</v>
          </cell>
          <cell r="Q611" t="e">
            <v>#N/A</v>
          </cell>
          <cell r="T611" t="e">
            <v>#N/A</v>
          </cell>
          <cell r="V611" t="e">
            <v>#N/A</v>
          </cell>
          <cell r="W611" t="e">
            <v>#N/A</v>
          </cell>
          <cell r="Y611" t="e">
            <v>#N/A</v>
          </cell>
          <cell r="Z611" t="e">
            <v>#N/A</v>
          </cell>
          <cell r="AA611" t="e">
            <v>#N/A</v>
          </cell>
          <cell r="AB611" t="e">
            <v>#N/A</v>
          </cell>
          <cell r="AC611" t="e">
            <v>#N/A</v>
          </cell>
          <cell r="AD611">
            <v>0</v>
          </cell>
          <cell r="AG611">
            <v>0</v>
          </cell>
          <cell r="AH611">
            <v>0</v>
          </cell>
          <cell r="AI611" t="e">
            <v>#N/A</v>
          </cell>
          <cell r="AL611" t="e">
            <v>#N/A</v>
          </cell>
          <cell r="AM611" t="e">
            <v>#N/A</v>
          </cell>
          <cell r="AN611" t="e">
            <v>#N/A</v>
          </cell>
          <cell r="AP611" t="e">
            <v>#N/A</v>
          </cell>
          <cell r="AQ611" t="e">
            <v>#N/A</v>
          </cell>
          <cell r="AR611" t="e">
            <v>#N/A</v>
          </cell>
        </row>
        <row r="612">
          <cell r="K612">
            <v>2</v>
          </cell>
          <cell r="Q612" t="e">
            <v>#N/A</v>
          </cell>
          <cell r="T612" t="e">
            <v>#N/A</v>
          </cell>
          <cell r="V612" t="e">
            <v>#N/A</v>
          </cell>
          <cell r="W612" t="e">
            <v>#N/A</v>
          </cell>
          <cell r="Y612" t="e">
            <v>#N/A</v>
          </cell>
          <cell r="Z612" t="e">
            <v>#N/A</v>
          </cell>
          <cell r="AA612" t="e">
            <v>#N/A</v>
          </cell>
          <cell r="AB612" t="e">
            <v>#N/A</v>
          </cell>
          <cell r="AC612" t="e">
            <v>#N/A</v>
          </cell>
          <cell r="AD612">
            <v>0</v>
          </cell>
          <cell r="AG612">
            <v>0</v>
          </cell>
          <cell r="AH612">
            <v>0</v>
          </cell>
          <cell r="AI612" t="e">
            <v>#N/A</v>
          </cell>
          <cell r="AL612" t="e">
            <v>#N/A</v>
          </cell>
          <cell r="AM612" t="e">
            <v>#N/A</v>
          </cell>
          <cell r="AN612" t="e">
            <v>#N/A</v>
          </cell>
          <cell r="AP612" t="e">
            <v>#N/A</v>
          </cell>
          <cell r="AQ612" t="e">
            <v>#N/A</v>
          </cell>
          <cell r="AR612" t="e">
            <v>#N/A</v>
          </cell>
        </row>
        <row r="613">
          <cell r="K613">
            <v>3</v>
          </cell>
          <cell r="Q613" t="e">
            <v>#N/A</v>
          </cell>
          <cell r="T613" t="e">
            <v>#N/A</v>
          </cell>
          <cell r="V613" t="e">
            <v>#N/A</v>
          </cell>
          <cell r="W613" t="e">
            <v>#N/A</v>
          </cell>
          <cell r="Y613" t="e">
            <v>#N/A</v>
          </cell>
          <cell r="Z613" t="e">
            <v>#N/A</v>
          </cell>
          <cell r="AA613" t="e">
            <v>#N/A</v>
          </cell>
          <cell r="AB613" t="e">
            <v>#N/A</v>
          </cell>
          <cell r="AC613" t="e">
            <v>#N/A</v>
          </cell>
          <cell r="AD613">
            <v>0</v>
          </cell>
          <cell r="AG613">
            <v>0</v>
          </cell>
          <cell r="AH613">
            <v>0</v>
          </cell>
          <cell r="AI613" t="e">
            <v>#N/A</v>
          </cell>
          <cell r="AL613" t="e">
            <v>#N/A</v>
          </cell>
          <cell r="AM613" t="e">
            <v>#N/A</v>
          </cell>
          <cell r="AN613" t="e">
            <v>#N/A</v>
          </cell>
          <cell r="AP613" t="e">
            <v>#N/A</v>
          </cell>
          <cell r="AQ613" t="e">
            <v>#N/A</v>
          </cell>
          <cell r="AR613" t="e">
            <v>#N/A</v>
          </cell>
        </row>
        <row r="614">
          <cell r="K614">
            <v>4</v>
          </cell>
          <cell r="Q614" t="e">
            <v>#N/A</v>
          </cell>
          <cell r="T614" t="e">
            <v>#N/A</v>
          </cell>
          <cell r="V614" t="e">
            <v>#N/A</v>
          </cell>
          <cell r="W614" t="e">
            <v>#N/A</v>
          </cell>
          <cell r="Y614" t="e">
            <v>#N/A</v>
          </cell>
          <cell r="Z614" t="e">
            <v>#N/A</v>
          </cell>
          <cell r="AA614" t="e">
            <v>#N/A</v>
          </cell>
          <cell r="AB614" t="e">
            <v>#N/A</v>
          </cell>
          <cell r="AC614" t="e">
            <v>#N/A</v>
          </cell>
          <cell r="AD614">
            <v>0</v>
          </cell>
          <cell r="AG614">
            <v>0</v>
          </cell>
          <cell r="AH614">
            <v>0</v>
          </cell>
          <cell r="AI614" t="e">
            <v>#N/A</v>
          </cell>
          <cell r="AL614" t="e">
            <v>#N/A</v>
          </cell>
          <cell r="AM614" t="e">
            <v>#N/A</v>
          </cell>
          <cell r="AN614" t="e">
            <v>#N/A</v>
          </cell>
          <cell r="AP614" t="e">
            <v>#N/A</v>
          </cell>
          <cell r="AQ614" t="e">
            <v>#N/A</v>
          </cell>
          <cell r="AR614" t="e">
            <v>#N/A</v>
          </cell>
        </row>
        <row r="615">
          <cell r="K615">
            <v>5</v>
          </cell>
          <cell r="Q615" t="e">
            <v>#N/A</v>
          </cell>
          <cell r="T615" t="e">
            <v>#N/A</v>
          </cell>
          <cell r="V615" t="e">
            <v>#N/A</v>
          </cell>
          <cell r="W615" t="e">
            <v>#N/A</v>
          </cell>
          <cell r="Y615" t="e">
            <v>#N/A</v>
          </cell>
          <cell r="Z615" t="e">
            <v>#N/A</v>
          </cell>
          <cell r="AA615" t="e">
            <v>#N/A</v>
          </cell>
          <cell r="AB615" t="e">
            <v>#N/A</v>
          </cell>
          <cell r="AC615" t="e">
            <v>#N/A</v>
          </cell>
          <cell r="AD615">
            <v>0</v>
          </cell>
          <cell r="AG615">
            <v>0</v>
          </cell>
          <cell r="AH615">
            <v>0</v>
          </cell>
          <cell r="AI615" t="e">
            <v>#N/A</v>
          </cell>
          <cell r="AL615" t="e">
            <v>#N/A</v>
          </cell>
          <cell r="AM615" t="e">
            <v>#N/A</v>
          </cell>
          <cell r="AN615" t="e">
            <v>#N/A</v>
          </cell>
          <cell r="AP615" t="e">
            <v>#N/A</v>
          </cell>
          <cell r="AQ615" t="e">
            <v>#N/A</v>
          </cell>
          <cell r="AR615" t="e">
            <v>#N/A</v>
          </cell>
        </row>
        <row r="616">
          <cell r="K616">
            <v>6</v>
          </cell>
          <cell r="Q616" t="e">
            <v>#N/A</v>
          </cell>
          <cell r="T616" t="e">
            <v>#N/A</v>
          </cell>
          <cell r="V616" t="e">
            <v>#N/A</v>
          </cell>
          <cell r="W616" t="e">
            <v>#N/A</v>
          </cell>
          <cell r="Y616" t="e">
            <v>#N/A</v>
          </cell>
          <cell r="Z616" t="e">
            <v>#N/A</v>
          </cell>
          <cell r="AA616" t="e">
            <v>#N/A</v>
          </cell>
          <cell r="AB616" t="e">
            <v>#N/A</v>
          </cell>
          <cell r="AC616" t="e">
            <v>#N/A</v>
          </cell>
          <cell r="AD616">
            <v>0</v>
          </cell>
          <cell r="AG616">
            <v>0</v>
          </cell>
          <cell r="AH616">
            <v>0</v>
          </cell>
          <cell r="AI616" t="e">
            <v>#N/A</v>
          </cell>
          <cell r="AL616" t="e">
            <v>#N/A</v>
          </cell>
          <cell r="AM616" t="e">
            <v>#N/A</v>
          </cell>
          <cell r="AN616" t="e">
            <v>#N/A</v>
          </cell>
          <cell r="AP616" t="e">
            <v>#N/A</v>
          </cell>
          <cell r="AQ616" t="e">
            <v>#N/A</v>
          </cell>
          <cell r="AR616" t="e">
            <v>#N/A</v>
          </cell>
        </row>
        <row r="617">
          <cell r="K617">
            <v>7</v>
          </cell>
          <cell r="Q617" t="e">
            <v>#N/A</v>
          </cell>
          <cell r="T617" t="e">
            <v>#N/A</v>
          </cell>
          <cell r="V617" t="e">
            <v>#N/A</v>
          </cell>
          <cell r="W617" t="e">
            <v>#N/A</v>
          </cell>
          <cell r="Y617" t="e">
            <v>#N/A</v>
          </cell>
          <cell r="Z617" t="e">
            <v>#N/A</v>
          </cell>
          <cell r="AA617" t="e">
            <v>#N/A</v>
          </cell>
          <cell r="AB617" t="e">
            <v>#N/A</v>
          </cell>
          <cell r="AC617" t="e">
            <v>#N/A</v>
          </cell>
          <cell r="AD617">
            <v>0</v>
          </cell>
          <cell r="AG617">
            <v>0</v>
          </cell>
          <cell r="AH617">
            <v>0</v>
          </cell>
          <cell r="AI617" t="e">
            <v>#N/A</v>
          </cell>
          <cell r="AL617" t="e">
            <v>#N/A</v>
          </cell>
          <cell r="AM617" t="e">
            <v>#N/A</v>
          </cell>
          <cell r="AN617" t="e">
            <v>#N/A</v>
          </cell>
          <cell r="AP617" t="e">
            <v>#N/A</v>
          </cell>
          <cell r="AQ617" t="e">
            <v>#N/A</v>
          </cell>
          <cell r="AR617" t="e">
            <v>#N/A</v>
          </cell>
        </row>
        <row r="618">
          <cell r="K618">
            <v>8</v>
          </cell>
          <cell r="Q618" t="e">
            <v>#N/A</v>
          </cell>
          <cell r="T618" t="e">
            <v>#N/A</v>
          </cell>
          <cell r="V618" t="e">
            <v>#N/A</v>
          </cell>
          <cell r="W618" t="e">
            <v>#N/A</v>
          </cell>
          <cell r="Y618" t="e">
            <v>#N/A</v>
          </cell>
          <cell r="Z618" t="e">
            <v>#N/A</v>
          </cell>
          <cell r="AA618" t="e">
            <v>#N/A</v>
          </cell>
          <cell r="AB618" t="e">
            <v>#N/A</v>
          </cell>
          <cell r="AC618" t="e">
            <v>#N/A</v>
          </cell>
          <cell r="AD618">
            <v>0</v>
          </cell>
          <cell r="AG618">
            <v>0</v>
          </cell>
          <cell r="AH618">
            <v>0</v>
          </cell>
          <cell r="AI618" t="e">
            <v>#N/A</v>
          </cell>
          <cell r="AL618" t="e">
            <v>#N/A</v>
          </cell>
          <cell r="AM618" t="e">
            <v>#N/A</v>
          </cell>
          <cell r="AN618" t="e">
            <v>#N/A</v>
          </cell>
          <cell r="AP618" t="e">
            <v>#N/A</v>
          </cell>
          <cell r="AQ618" t="e">
            <v>#N/A</v>
          </cell>
          <cell r="AR618" t="e">
            <v>#N/A</v>
          </cell>
        </row>
        <row r="619">
          <cell r="K619">
            <v>9</v>
          </cell>
          <cell r="Q619" t="e">
            <v>#N/A</v>
          </cell>
          <cell r="T619" t="e">
            <v>#N/A</v>
          </cell>
          <cell r="V619" t="e">
            <v>#N/A</v>
          </cell>
          <cell r="W619" t="e">
            <v>#N/A</v>
          </cell>
          <cell r="Y619" t="e">
            <v>#N/A</v>
          </cell>
          <cell r="Z619" t="e">
            <v>#N/A</v>
          </cell>
          <cell r="AA619" t="e">
            <v>#N/A</v>
          </cell>
          <cell r="AB619" t="e">
            <v>#N/A</v>
          </cell>
          <cell r="AC619" t="e">
            <v>#N/A</v>
          </cell>
          <cell r="AD619">
            <v>0</v>
          </cell>
          <cell r="AG619">
            <v>0</v>
          </cell>
          <cell r="AH619">
            <v>0</v>
          </cell>
          <cell r="AI619" t="e">
            <v>#N/A</v>
          </cell>
          <cell r="AL619" t="e">
            <v>#N/A</v>
          </cell>
          <cell r="AM619" t="e">
            <v>#N/A</v>
          </cell>
          <cell r="AN619" t="e">
            <v>#N/A</v>
          </cell>
          <cell r="AP619" t="e">
            <v>#N/A</v>
          </cell>
          <cell r="AQ619" t="e">
            <v>#N/A</v>
          </cell>
          <cell r="AR619" t="e">
            <v>#N/A</v>
          </cell>
        </row>
        <row r="620">
          <cell r="K620">
            <v>10</v>
          </cell>
          <cell r="Q620" t="e">
            <v>#N/A</v>
          </cell>
          <cell r="T620" t="e">
            <v>#N/A</v>
          </cell>
          <cell r="V620" t="e">
            <v>#N/A</v>
          </cell>
          <cell r="W620" t="e">
            <v>#N/A</v>
          </cell>
          <cell r="Y620" t="e">
            <v>#N/A</v>
          </cell>
          <cell r="Z620" t="e">
            <v>#N/A</v>
          </cell>
          <cell r="AA620" t="e">
            <v>#N/A</v>
          </cell>
          <cell r="AB620" t="e">
            <v>#N/A</v>
          </cell>
          <cell r="AC620" t="e">
            <v>#N/A</v>
          </cell>
          <cell r="AD620">
            <v>0</v>
          </cell>
          <cell r="AG620">
            <v>0</v>
          </cell>
          <cell r="AH620">
            <v>0</v>
          </cell>
          <cell r="AI620" t="e">
            <v>#N/A</v>
          </cell>
          <cell r="AL620" t="e">
            <v>#N/A</v>
          </cell>
          <cell r="AM620" t="e">
            <v>#N/A</v>
          </cell>
          <cell r="AN620" t="e">
            <v>#N/A</v>
          </cell>
          <cell r="AP620" t="e">
            <v>#N/A</v>
          </cell>
          <cell r="AQ620" t="e">
            <v>#N/A</v>
          </cell>
          <cell r="AR620" t="e">
            <v>#N/A</v>
          </cell>
        </row>
        <row r="621">
          <cell r="K621">
            <v>11</v>
          </cell>
          <cell r="Q621" t="e">
            <v>#N/A</v>
          </cell>
          <cell r="T621" t="e">
            <v>#N/A</v>
          </cell>
          <cell r="V621" t="e">
            <v>#N/A</v>
          </cell>
          <cell r="W621" t="e">
            <v>#N/A</v>
          </cell>
          <cell r="Y621" t="e">
            <v>#N/A</v>
          </cell>
          <cell r="Z621" t="e">
            <v>#N/A</v>
          </cell>
          <cell r="AA621" t="e">
            <v>#N/A</v>
          </cell>
          <cell r="AB621" t="e">
            <v>#N/A</v>
          </cell>
          <cell r="AC621" t="e">
            <v>#N/A</v>
          </cell>
          <cell r="AD621">
            <v>0</v>
          </cell>
          <cell r="AG621">
            <v>0</v>
          </cell>
          <cell r="AH621">
            <v>0</v>
          </cell>
          <cell r="AI621" t="e">
            <v>#N/A</v>
          </cell>
          <cell r="AL621" t="e">
            <v>#N/A</v>
          </cell>
          <cell r="AM621" t="e">
            <v>#N/A</v>
          </cell>
          <cell r="AN621" t="e">
            <v>#N/A</v>
          </cell>
          <cell r="AP621" t="e">
            <v>#N/A</v>
          </cell>
          <cell r="AQ621" t="e">
            <v>#N/A</v>
          </cell>
          <cell r="AR621" t="e">
            <v>#N/A</v>
          </cell>
        </row>
        <row r="622">
          <cell r="K622">
            <v>12</v>
          </cell>
          <cell r="Q622" t="e">
            <v>#N/A</v>
          </cell>
          <cell r="T622" t="e">
            <v>#N/A</v>
          </cell>
          <cell r="V622" t="e">
            <v>#N/A</v>
          </cell>
          <cell r="W622" t="e">
            <v>#N/A</v>
          </cell>
          <cell r="Y622" t="e">
            <v>#N/A</v>
          </cell>
          <cell r="Z622" t="e">
            <v>#N/A</v>
          </cell>
          <cell r="AA622" t="e">
            <v>#N/A</v>
          </cell>
          <cell r="AB622" t="e">
            <v>#N/A</v>
          </cell>
          <cell r="AC622" t="e">
            <v>#N/A</v>
          </cell>
          <cell r="AD622">
            <v>0</v>
          </cell>
          <cell r="AG622">
            <v>0</v>
          </cell>
          <cell r="AH622">
            <v>0</v>
          </cell>
          <cell r="AI622" t="e">
            <v>#N/A</v>
          </cell>
          <cell r="AL622" t="e">
            <v>#N/A</v>
          </cell>
          <cell r="AM622" t="e">
            <v>#N/A</v>
          </cell>
          <cell r="AN622" t="e">
            <v>#N/A</v>
          </cell>
          <cell r="AP622" t="e">
            <v>#N/A</v>
          </cell>
          <cell r="AQ622" t="e">
            <v>#N/A</v>
          </cell>
          <cell r="AR622" t="e">
            <v>#N/A</v>
          </cell>
        </row>
        <row r="623">
          <cell r="K623">
            <v>13</v>
          </cell>
          <cell r="Q623" t="e">
            <v>#N/A</v>
          </cell>
          <cell r="T623" t="e">
            <v>#N/A</v>
          </cell>
          <cell r="V623" t="e">
            <v>#N/A</v>
          </cell>
          <cell r="W623" t="e">
            <v>#N/A</v>
          </cell>
          <cell r="Y623" t="e">
            <v>#N/A</v>
          </cell>
          <cell r="Z623" t="e">
            <v>#N/A</v>
          </cell>
          <cell r="AA623" t="e">
            <v>#N/A</v>
          </cell>
          <cell r="AB623" t="e">
            <v>#N/A</v>
          </cell>
          <cell r="AC623" t="e">
            <v>#N/A</v>
          </cell>
          <cell r="AD623">
            <v>0</v>
          </cell>
          <cell r="AG623">
            <v>0</v>
          </cell>
          <cell r="AH623">
            <v>0</v>
          </cell>
          <cell r="AI623" t="e">
            <v>#N/A</v>
          </cell>
          <cell r="AL623" t="e">
            <v>#N/A</v>
          </cell>
          <cell r="AM623" t="e">
            <v>#N/A</v>
          </cell>
          <cell r="AN623" t="e">
            <v>#N/A</v>
          </cell>
          <cell r="AP623" t="e">
            <v>#N/A</v>
          </cell>
          <cell r="AQ623" t="e">
            <v>#N/A</v>
          </cell>
          <cell r="AR623" t="e">
            <v>#N/A</v>
          </cell>
        </row>
        <row r="624">
          <cell r="K624">
            <v>14</v>
          </cell>
          <cell r="Q624" t="e">
            <v>#N/A</v>
          </cell>
          <cell r="T624" t="e">
            <v>#N/A</v>
          </cell>
          <cell r="V624" t="e">
            <v>#N/A</v>
          </cell>
          <cell r="W624" t="e">
            <v>#N/A</v>
          </cell>
          <cell r="Y624" t="e">
            <v>#N/A</v>
          </cell>
          <cell r="Z624" t="e">
            <v>#N/A</v>
          </cell>
          <cell r="AA624" t="e">
            <v>#N/A</v>
          </cell>
          <cell r="AB624" t="e">
            <v>#N/A</v>
          </cell>
          <cell r="AC624" t="e">
            <v>#N/A</v>
          </cell>
          <cell r="AD624">
            <v>0</v>
          </cell>
          <cell r="AG624">
            <v>0</v>
          </cell>
          <cell r="AH624">
            <v>0</v>
          </cell>
          <cell r="AI624" t="e">
            <v>#N/A</v>
          </cell>
          <cell r="AL624" t="e">
            <v>#N/A</v>
          </cell>
          <cell r="AM624" t="e">
            <v>#N/A</v>
          </cell>
          <cell r="AN624" t="e">
            <v>#N/A</v>
          </cell>
          <cell r="AP624" t="e">
            <v>#N/A</v>
          </cell>
          <cell r="AQ624" t="e">
            <v>#N/A</v>
          </cell>
          <cell r="AR624" t="e">
            <v>#N/A</v>
          </cell>
        </row>
        <row r="625">
          <cell r="K625">
            <v>15</v>
          </cell>
          <cell r="Q625" t="e">
            <v>#N/A</v>
          </cell>
          <cell r="T625" t="e">
            <v>#N/A</v>
          </cell>
          <cell r="V625" t="e">
            <v>#N/A</v>
          </cell>
          <cell r="W625" t="e">
            <v>#N/A</v>
          </cell>
          <cell r="Y625" t="e">
            <v>#N/A</v>
          </cell>
          <cell r="Z625" t="e">
            <v>#N/A</v>
          </cell>
          <cell r="AA625" t="e">
            <v>#N/A</v>
          </cell>
          <cell r="AB625" t="e">
            <v>#N/A</v>
          </cell>
          <cell r="AC625" t="e">
            <v>#N/A</v>
          </cell>
          <cell r="AD625">
            <v>0</v>
          </cell>
          <cell r="AG625">
            <v>0</v>
          </cell>
          <cell r="AH625">
            <v>0</v>
          </cell>
          <cell r="AI625" t="e">
            <v>#N/A</v>
          </cell>
          <cell r="AL625" t="e">
            <v>#N/A</v>
          </cell>
          <cell r="AM625" t="e">
            <v>#N/A</v>
          </cell>
          <cell r="AN625" t="e">
            <v>#N/A</v>
          </cell>
          <cell r="AP625" t="e">
            <v>#N/A</v>
          </cell>
          <cell r="AQ625" t="e">
            <v>#N/A</v>
          </cell>
          <cell r="AR625" t="e">
            <v>#N/A</v>
          </cell>
        </row>
        <row r="626">
          <cell r="K626">
            <v>16</v>
          </cell>
          <cell r="Q626" t="e">
            <v>#N/A</v>
          </cell>
          <cell r="T626" t="e">
            <v>#N/A</v>
          </cell>
          <cell r="V626" t="e">
            <v>#N/A</v>
          </cell>
          <cell r="W626" t="e">
            <v>#N/A</v>
          </cell>
          <cell r="Y626" t="e">
            <v>#N/A</v>
          </cell>
          <cell r="Z626" t="e">
            <v>#N/A</v>
          </cell>
          <cell r="AA626" t="e">
            <v>#N/A</v>
          </cell>
          <cell r="AB626" t="e">
            <v>#N/A</v>
          </cell>
          <cell r="AC626" t="e">
            <v>#N/A</v>
          </cell>
          <cell r="AD626">
            <v>0</v>
          </cell>
          <cell r="AG626">
            <v>0</v>
          </cell>
          <cell r="AH626">
            <v>0</v>
          </cell>
          <cell r="AI626" t="e">
            <v>#N/A</v>
          </cell>
          <cell r="AL626" t="e">
            <v>#N/A</v>
          </cell>
          <cell r="AM626" t="e">
            <v>#N/A</v>
          </cell>
          <cell r="AN626" t="e">
            <v>#N/A</v>
          </cell>
          <cell r="AP626" t="e">
            <v>#N/A</v>
          </cell>
          <cell r="AQ626" t="e">
            <v>#N/A</v>
          </cell>
          <cell r="AR626" t="e">
            <v>#N/A</v>
          </cell>
        </row>
        <row r="627">
          <cell r="K627">
            <v>17</v>
          </cell>
          <cell r="Q627" t="e">
            <v>#N/A</v>
          </cell>
          <cell r="T627" t="e">
            <v>#N/A</v>
          </cell>
          <cell r="V627" t="e">
            <v>#N/A</v>
          </cell>
          <cell r="W627" t="e">
            <v>#N/A</v>
          </cell>
          <cell r="Y627" t="e">
            <v>#N/A</v>
          </cell>
          <cell r="Z627" t="e">
            <v>#N/A</v>
          </cell>
          <cell r="AA627" t="e">
            <v>#N/A</v>
          </cell>
          <cell r="AB627" t="e">
            <v>#N/A</v>
          </cell>
          <cell r="AC627" t="e">
            <v>#N/A</v>
          </cell>
          <cell r="AD627">
            <v>0</v>
          </cell>
          <cell r="AG627">
            <v>0</v>
          </cell>
          <cell r="AH627">
            <v>0</v>
          </cell>
          <cell r="AI627" t="e">
            <v>#N/A</v>
          </cell>
          <cell r="AL627" t="e">
            <v>#N/A</v>
          </cell>
          <cell r="AM627" t="e">
            <v>#N/A</v>
          </cell>
          <cell r="AN627" t="e">
            <v>#N/A</v>
          </cell>
          <cell r="AP627" t="e">
            <v>#N/A</v>
          </cell>
          <cell r="AQ627" t="e">
            <v>#N/A</v>
          </cell>
          <cell r="AR627" t="e">
            <v>#N/A</v>
          </cell>
        </row>
        <row r="628">
          <cell r="K628">
            <v>18</v>
          </cell>
          <cell r="Q628" t="e">
            <v>#N/A</v>
          </cell>
          <cell r="T628" t="e">
            <v>#N/A</v>
          </cell>
          <cell r="V628" t="e">
            <v>#N/A</v>
          </cell>
          <cell r="W628" t="e">
            <v>#N/A</v>
          </cell>
          <cell r="Y628" t="e">
            <v>#N/A</v>
          </cell>
          <cell r="Z628" t="e">
            <v>#N/A</v>
          </cell>
          <cell r="AA628" t="e">
            <v>#N/A</v>
          </cell>
          <cell r="AB628" t="e">
            <v>#N/A</v>
          </cell>
          <cell r="AC628" t="e">
            <v>#N/A</v>
          </cell>
          <cell r="AD628">
            <v>0</v>
          </cell>
          <cell r="AG628">
            <v>0</v>
          </cell>
          <cell r="AH628">
            <v>0</v>
          </cell>
          <cell r="AI628" t="e">
            <v>#N/A</v>
          </cell>
          <cell r="AL628" t="e">
            <v>#N/A</v>
          </cell>
          <cell r="AM628" t="e">
            <v>#N/A</v>
          </cell>
          <cell r="AN628" t="e">
            <v>#N/A</v>
          </cell>
          <cell r="AP628" t="e">
            <v>#N/A</v>
          </cell>
          <cell r="AQ628" t="e">
            <v>#N/A</v>
          </cell>
          <cell r="AR628" t="e">
            <v>#N/A</v>
          </cell>
        </row>
        <row r="629">
          <cell r="K629">
            <v>19</v>
          </cell>
          <cell r="Q629" t="e">
            <v>#N/A</v>
          </cell>
          <cell r="T629" t="e">
            <v>#N/A</v>
          </cell>
          <cell r="V629" t="e">
            <v>#N/A</v>
          </cell>
          <cell r="W629" t="e">
            <v>#N/A</v>
          </cell>
          <cell r="Y629" t="e">
            <v>#N/A</v>
          </cell>
          <cell r="Z629" t="e">
            <v>#N/A</v>
          </cell>
          <cell r="AA629" t="e">
            <v>#N/A</v>
          </cell>
          <cell r="AB629" t="e">
            <v>#N/A</v>
          </cell>
          <cell r="AC629" t="e">
            <v>#N/A</v>
          </cell>
          <cell r="AD629">
            <v>0</v>
          </cell>
          <cell r="AG629">
            <v>0</v>
          </cell>
          <cell r="AH629">
            <v>0</v>
          </cell>
          <cell r="AI629" t="e">
            <v>#N/A</v>
          </cell>
          <cell r="AL629" t="e">
            <v>#N/A</v>
          </cell>
          <cell r="AM629" t="e">
            <v>#N/A</v>
          </cell>
          <cell r="AN629" t="e">
            <v>#N/A</v>
          </cell>
          <cell r="AP629" t="e">
            <v>#N/A</v>
          </cell>
          <cell r="AQ629" t="e">
            <v>#N/A</v>
          </cell>
          <cell r="AR629" t="e">
            <v>#N/A</v>
          </cell>
        </row>
        <row r="630">
          <cell r="K630">
            <v>20</v>
          </cell>
          <cell r="Q630" t="e">
            <v>#N/A</v>
          </cell>
          <cell r="T630" t="e">
            <v>#N/A</v>
          </cell>
          <cell r="V630" t="e">
            <v>#N/A</v>
          </cell>
          <cell r="W630" t="e">
            <v>#N/A</v>
          </cell>
          <cell r="Y630" t="e">
            <v>#N/A</v>
          </cell>
          <cell r="Z630" t="e">
            <v>#N/A</v>
          </cell>
          <cell r="AA630" t="e">
            <v>#N/A</v>
          </cell>
          <cell r="AB630" t="e">
            <v>#N/A</v>
          </cell>
          <cell r="AC630" t="e">
            <v>#N/A</v>
          </cell>
          <cell r="AD630">
            <v>0</v>
          </cell>
          <cell r="AG630">
            <v>0</v>
          </cell>
          <cell r="AH630">
            <v>0</v>
          </cell>
          <cell r="AI630" t="e">
            <v>#N/A</v>
          </cell>
          <cell r="AL630" t="e">
            <v>#N/A</v>
          </cell>
          <cell r="AM630" t="e">
            <v>#N/A</v>
          </cell>
          <cell r="AN630" t="e">
            <v>#N/A</v>
          </cell>
          <cell r="AP630" t="e">
            <v>#N/A</v>
          </cell>
          <cell r="AQ630" t="e">
            <v>#N/A</v>
          </cell>
          <cell r="AR630" t="e">
            <v>#N/A</v>
          </cell>
        </row>
        <row r="631">
          <cell r="K631">
            <v>21</v>
          </cell>
          <cell r="Q631" t="e">
            <v>#N/A</v>
          </cell>
          <cell r="T631" t="e">
            <v>#N/A</v>
          </cell>
          <cell r="V631" t="e">
            <v>#N/A</v>
          </cell>
          <cell r="W631" t="e">
            <v>#N/A</v>
          </cell>
          <cell r="Y631" t="e">
            <v>#N/A</v>
          </cell>
          <cell r="Z631" t="e">
            <v>#N/A</v>
          </cell>
          <cell r="AA631" t="e">
            <v>#N/A</v>
          </cell>
          <cell r="AB631" t="e">
            <v>#N/A</v>
          </cell>
          <cell r="AC631" t="e">
            <v>#N/A</v>
          </cell>
          <cell r="AD631">
            <v>0</v>
          </cell>
          <cell r="AG631">
            <v>0</v>
          </cell>
          <cell r="AH631">
            <v>0</v>
          </cell>
          <cell r="AI631" t="e">
            <v>#N/A</v>
          </cell>
          <cell r="AL631" t="e">
            <v>#N/A</v>
          </cell>
          <cell r="AM631" t="e">
            <v>#N/A</v>
          </cell>
          <cell r="AN631" t="e">
            <v>#N/A</v>
          </cell>
          <cell r="AP631" t="e">
            <v>#N/A</v>
          </cell>
          <cell r="AQ631" t="e">
            <v>#N/A</v>
          </cell>
          <cell r="AR631" t="e">
            <v>#N/A</v>
          </cell>
        </row>
        <row r="632">
          <cell r="K632">
            <v>22</v>
          </cell>
          <cell r="Q632" t="e">
            <v>#N/A</v>
          </cell>
          <cell r="T632" t="e">
            <v>#N/A</v>
          </cell>
          <cell r="V632" t="e">
            <v>#N/A</v>
          </cell>
          <cell r="W632" t="e">
            <v>#N/A</v>
          </cell>
          <cell r="Y632" t="e">
            <v>#N/A</v>
          </cell>
          <cell r="Z632" t="e">
            <v>#N/A</v>
          </cell>
          <cell r="AA632" t="e">
            <v>#N/A</v>
          </cell>
          <cell r="AB632" t="e">
            <v>#N/A</v>
          </cell>
          <cell r="AC632" t="e">
            <v>#N/A</v>
          </cell>
          <cell r="AD632">
            <v>0</v>
          </cell>
          <cell r="AG632">
            <v>0</v>
          </cell>
          <cell r="AH632">
            <v>0</v>
          </cell>
          <cell r="AI632" t="e">
            <v>#N/A</v>
          </cell>
          <cell r="AL632" t="e">
            <v>#N/A</v>
          </cell>
          <cell r="AM632" t="e">
            <v>#N/A</v>
          </cell>
          <cell r="AN632" t="e">
            <v>#N/A</v>
          </cell>
          <cell r="AP632" t="e">
            <v>#N/A</v>
          </cell>
          <cell r="AQ632" t="e">
            <v>#N/A</v>
          </cell>
          <cell r="AR632" t="e">
            <v>#N/A</v>
          </cell>
        </row>
        <row r="633">
          <cell r="K633">
            <v>23</v>
          </cell>
          <cell r="Q633" t="e">
            <v>#N/A</v>
          </cell>
          <cell r="T633" t="e">
            <v>#N/A</v>
          </cell>
          <cell r="V633" t="e">
            <v>#N/A</v>
          </cell>
          <cell r="W633" t="e">
            <v>#N/A</v>
          </cell>
          <cell r="Y633" t="e">
            <v>#N/A</v>
          </cell>
          <cell r="Z633" t="e">
            <v>#N/A</v>
          </cell>
          <cell r="AA633" t="e">
            <v>#N/A</v>
          </cell>
          <cell r="AB633" t="e">
            <v>#N/A</v>
          </cell>
          <cell r="AC633" t="e">
            <v>#N/A</v>
          </cell>
          <cell r="AD633">
            <v>0</v>
          </cell>
          <cell r="AG633">
            <v>0</v>
          </cell>
          <cell r="AH633">
            <v>0</v>
          </cell>
          <cell r="AI633" t="e">
            <v>#N/A</v>
          </cell>
          <cell r="AL633" t="e">
            <v>#N/A</v>
          </cell>
          <cell r="AM633" t="e">
            <v>#N/A</v>
          </cell>
          <cell r="AN633" t="e">
            <v>#N/A</v>
          </cell>
          <cell r="AP633" t="e">
            <v>#N/A</v>
          </cell>
          <cell r="AQ633" t="e">
            <v>#N/A</v>
          </cell>
          <cell r="AR633" t="e">
            <v>#N/A</v>
          </cell>
        </row>
        <row r="634">
          <cell r="K634">
            <v>24</v>
          </cell>
          <cell r="Q634" t="e">
            <v>#N/A</v>
          </cell>
          <cell r="T634" t="e">
            <v>#N/A</v>
          </cell>
          <cell r="V634" t="e">
            <v>#N/A</v>
          </cell>
          <cell r="W634" t="e">
            <v>#N/A</v>
          </cell>
          <cell r="Y634" t="e">
            <v>#N/A</v>
          </cell>
          <cell r="Z634" t="e">
            <v>#N/A</v>
          </cell>
          <cell r="AA634" t="e">
            <v>#N/A</v>
          </cell>
          <cell r="AB634" t="e">
            <v>#N/A</v>
          </cell>
          <cell r="AC634" t="e">
            <v>#N/A</v>
          </cell>
          <cell r="AD634">
            <v>0</v>
          </cell>
          <cell r="AG634">
            <v>0</v>
          </cell>
          <cell r="AH634">
            <v>0</v>
          </cell>
          <cell r="AI634" t="e">
            <v>#N/A</v>
          </cell>
          <cell r="AL634" t="e">
            <v>#N/A</v>
          </cell>
          <cell r="AM634" t="e">
            <v>#N/A</v>
          </cell>
          <cell r="AN634" t="e">
            <v>#N/A</v>
          </cell>
          <cell r="AP634" t="e">
            <v>#N/A</v>
          </cell>
          <cell r="AQ634" t="e">
            <v>#N/A</v>
          </cell>
          <cell r="AR634" t="e">
            <v>#N/A</v>
          </cell>
        </row>
        <row r="635">
          <cell r="K635">
            <v>25</v>
          </cell>
          <cell r="Q635" t="e">
            <v>#N/A</v>
          </cell>
          <cell r="T635" t="e">
            <v>#N/A</v>
          </cell>
          <cell r="V635" t="e">
            <v>#N/A</v>
          </cell>
          <cell r="W635" t="e">
            <v>#N/A</v>
          </cell>
          <cell r="Y635" t="e">
            <v>#N/A</v>
          </cell>
          <cell r="Z635" t="e">
            <v>#N/A</v>
          </cell>
          <cell r="AA635" t="e">
            <v>#N/A</v>
          </cell>
          <cell r="AB635" t="e">
            <v>#N/A</v>
          </cell>
          <cell r="AC635" t="e">
            <v>#N/A</v>
          </cell>
          <cell r="AD635">
            <v>0</v>
          </cell>
          <cell r="AG635">
            <v>0</v>
          </cell>
          <cell r="AH635">
            <v>0</v>
          </cell>
          <cell r="AI635" t="e">
            <v>#N/A</v>
          </cell>
          <cell r="AL635" t="e">
            <v>#N/A</v>
          </cell>
          <cell r="AM635" t="e">
            <v>#N/A</v>
          </cell>
          <cell r="AN635" t="e">
            <v>#N/A</v>
          </cell>
          <cell r="AP635" t="e">
            <v>#N/A</v>
          </cell>
          <cell r="AQ635" t="e">
            <v>#N/A</v>
          </cell>
          <cell r="AR635" t="e">
            <v>#N/A</v>
          </cell>
        </row>
        <row r="636">
          <cell r="K636">
            <v>26</v>
          </cell>
          <cell r="Q636" t="e">
            <v>#N/A</v>
          </cell>
          <cell r="T636" t="e">
            <v>#N/A</v>
          </cell>
          <cell r="V636" t="e">
            <v>#N/A</v>
          </cell>
          <cell r="W636" t="e">
            <v>#N/A</v>
          </cell>
          <cell r="Y636" t="e">
            <v>#N/A</v>
          </cell>
          <cell r="Z636" t="e">
            <v>#N/A</v>
          </cell>
          <cell r="AA636" t="e">
            <v>#N/A</v>
          </cell>
          <cell r="AB636" t="e">
            <v>#N/A</v>
          </cell>
          <cell r="AC636" t="e">
            <v>#N/A</v>
          </cell>
          <cell r="AD636">
            <v>0</v>
          </cell>
          <cell r="AG636">
            <v>0</v>
          </cell>
          <cell r="AH636">
            <v>0</v>
          </cell>
          <cell r="AI636" t="e">
            <v>#N/A</v>
          </cell>
          <cell r="AL636" t="e">
            <v>#N/A</v>
          </cell>
          <cell r="AM636" t="e">
            <v>#N/A</v>
          </cell>
          <cell r="AN636" t="e">
            <v>#N/A</v>
          </cell>
          <cell r="AP636" t="e">
            <v>#N/A</v>
          </cell>
          <cell r="AQ636" t="e">
            <v>#N/A</v>
          </cell>
          <cell r="AR636" t="e">
            <v>#N/A</v>
          </cell>
        </row>
        <row r="637">
          <cell r="K637">
            <v>27</v>
          </cell>
          <cell r="Q637" t="e">
            <v>#N/A</v>
          </cell>
          <cell r="T637" t="e">
            <v>#N/A</v>
          </cell>
          <cell r="V637" t="e">
            <v>#N/A</v>
          </cell>
          <cell r="W637" t="e">
            <v>#N/A</v>
          </cell>
          <cell r="Y637" t="e">
            <v>#N/A</v>
          </cell>
          <cell r="Z637" t="e">
            <v>#N/A</v>
          </cell>
          <cell r="AA637" t="e">
            <v>#N/A</v>
          </cell>
          <cell r="AB637" t="e">
            <v>#N/A</v>
          </cell>
          <cell r="AC637" t="e">
            <v>#N/A</v>
          </cell>
          <cell r="AD637">
            <v>0</v>
          </cell>
          <cell r="AG637">
            <v>0</v>
          </cell>
          <cell r="AH637">
            <v>0</v>
          </cell>
          <cell r="AI637" t="e">
            <v>#N/A</v>
          </cell>
          <cell r="AL637" t="e">
            <v>#N/A</v>
          </cell>
          <cell r="AM637" t="e">
            <v>#N/A</v>
          </cell>
          <cell r="AN637" t="e">
            <v>#N/A</v>
          </cell>
          <cell r="AP637" t="e">
            <v>#N/A</v>
          </cell>
          <cell r="AQ637" t="e">
            <v>#N/A</v>
          </cell>
          <cell r="AR637" t="e">
            <v>#N/A</v>
          </cell>
        </row>
        <row r="638">
          <cell r="K638">
            <v>28</v>
          </cell>
          <cell r="Q638" t="e">
            <v>#N/A</v>
          </cell>
          <cell r="T638" t="e">
            <v>#N/A</v>
          </cell>
          <cell r="V638" t="e">
            <v>#N/A</v>
          </cell>
          <cell r="W638" t="e">
            <v>#N/A</v>
          </cell>
          <cell r="Y638" t="e">
            <v>#N/A</v>
          </cell>
          <cell r="Z638" t="e">
            <v>#N/A</v>
          </cell>
          <cell r="AA638" t="e">
            <v>#N/A</v>
          </cell>
          <cell r="AB638" t="e">
            <v>#N/A</v>
          </cell>
          <cell r="AC638" t="e">
            <v>#N/A</v>
          </cell>
          <cell r="AD638">
            <v>0</v>
          </cell>
          <cell r="AG638">
            <v>0</v>
          </cell>
          <cell r="AH638">
            <v>0</v>
          </cell>
          <cell r="AI638" t="e">
            <v>#N/A</v>
          </cell>
          <cell r="AL638" t="e">
            <v>#N/A</v>
          </cell>
          <cell r="AM638" t="e">
            <v>#N/A</v>
          </cell>
          <cell r="AN638" t="e">
            <v>#N/A</v>
          </cell>
          <cell r="AP638" t="e">
            <v>#N/A</v>
          </cell>
          <cell r="AQ638" t="e">
            <v>#N/A</v>
          </cell>
          <cell r="AR638" t="e">
            <v>#N/A</v>
          </cell>
        </row>
        <row r="639">
          <cell r="K639">
            <v>29</v>
          </cell>
          <cell r="Q639" t="e">
            <v>#N/A</v>
          </cell>
          <cell r="T639" t="e">
            <v>#N/A</v>
          </cell>
          <cell r="V639" t="e">
            <v>#N/A</v>
          </cell>
          <cell r="W639" t="e">
            <v>#N/A</v>
          </cell>
          <cell r="Y639" t="e">
            <v>#N/A</v>
          </cell>
          <cell r="Z639" t="e">
            <v>#N/A</v>
          </cell>
          <cell r="AA639" t="e">
            <v>#N/A</v>
          </cell>
          <cell r="AB639" t="e">
            <v>#N/A</v>
          </cell>
          <cell r="AC639" t="e">
            <v>#N/A</v>
          </cell>
          <cell r="AD639">
            <v>0</v>
          </cell>
          <cell r="AG639">
            <v>0</v>
          </cell>
          <cell r="AH639">
            <v>0</v>
          </cell>
          <cell r="AI639" t="e">
            <v>#N/A</v>
          </cell>
          <cell r="AL639" t="e">
            <v>#N/A</v>
          </cell>
          <cell r="AM639" t="e">
            <v>#N/A</v>
          </cell>
          <cell r="AN639" t="e">
            <v>#N/A</v>
          </cell>
          <cell r="AP639" t="e">
            <v>#N/A</v>
          </cell>
          <cell r="AQ639" t="e">
            <v>#N/A</v>
          </cell>
          <cell r="AR639" t="e">
            <v>#N/A</v>
          </cell>
        </row>
        <row r="640">
          <cell r="K640">
            <v>30</v>
          </cell>
          <cell r="Q640" t="e">
            <v>#N/A</v>
          </cell>
          <cell r="T640" t="e">
            <v>#N/A</v>
          </cell>
          <cell r="V640" t="e">
            <v>#N/A</v>
          </cell>
          <cell r="W640" t="e">
            <v>#N/A</v>
          </cell>
          <cell r="Y640" t="e">
            <v>#N/A</v>
          </cell>
          <cell r="Z640" t="e">
            <v>#N/A</v>
          </cell>
          <cell r="AA640" t="e">
            <v>#N/A</v>
          </cell>
          <cell r="AB640" t="e">
            <v>#N/A</v>
          </cell>
          <cell r="AC640" t="e">
            <v>#N/A</v>
          </cell>
          <cell r="AD640">
            <v>0</v>
          </cell>
          <cell r="AG640">
            <v>0</v>
          </cell>
          <cell r="AH640">
            <v>0</v>
          </cell>
          <cell r="AI640" t="e">
            <v>#N/A</v>
          </cell>
          <cell r="AL640" t="e">
            <v>#N/A</v>
          </cell>
          <cell r="AM640" t="e">
            <v>#N/A</v>
          </cell>
          <cell r="AN640" t="e">
            <v>#N/A</v>
          </cell>
          <cell r="AP640" t="e">
            <v>#N/A</v>
          </cell>
          <cell r="AQ640" t="e">
            <v>#N/A</v>
          </cell>
          <cell r="AR640" t="e">
            <v>#N/A</v>
          </cell>
        </row>
        <row r="641">
          <cell r="K641">
            <v>31</v>
          </cell>
          <cell r="Q641" t="e">
            <v>#N/A</v>
          </cell>
          <cell r="T641" t="e">
            <v>#N/A</v>
          </cell>
          <cell r="V641" t="e">
            <v>#N/A</v>
          </cell>
          <cell r="W641" t="e">
            <v>#N/A</v>
          </cell>
          <cell r="Y641" t="e">
            <v>#N/A</v>
          </cell>
          <cell r="Z641" t="e">
            <v>#N/A</v>
          </cell>
          <cell r="AA641" t="e">
            <v>#N/A</v>
          </cell>
          <cell r="AB641" t="e">
            <v>#N/A</v>
          </cell>
          <cell r="AC641" t="e">
            <v>#N/A</v>
          </cell>
          <cell r="AD641">
            <v>0</v>
          </cell>
          <cell r="AG641">
            <v>0</v>
          </cell>
          <cell r="AH641">
            <v>0</v>
          </cell>
          <cell r="AI641" t="e">
            <v>#N/A</v>
          </cell>
          <cell r="AL641" t="e">
            <v>#N/A</v>
          </cell>
          <cell r="AM641" t="e">
            <v>#N/A</v>
          </cell>
          <cell r="AN641" t="e">
            <v>#N/A</v>
          </cell>
          <cell r="AP641" t="e">
            <v>#N/A</v>
          </cell>
          <cell r="AQ641" t="e">
            <v>#N/A</v>
          </cell>
          <cell r="AR641" t="e">
            <v>#N/A</v>
          </cell>
        </row>
        <row r="642">
          <cell r="K642">
            <v>32</v>
          </cell>
          <cell r="Q642" t="e">
            <v>#N/A</v>
          </cell>
          <cell r="T642" t="e">
            <v>#N/A</v>
          </cell>
          <cell r="V642" t="e">
            <v>#N/A</v>
          </cell>
          <cell r="W642" t="e">
            <v>#N/A</v>
          </cell>
          <cell r="Y642" t="e">
            <v>#N/A</v>
          </cell>
          <cell r="Z642" t="e">
            <v>#N/A</v>
          </cell>
          <cell r="AA642" t="e">
            <v>#N/A</v>
          </cell>
          <cell r="AB642" t="e">
            <v>#N/A</v>
          </cell>
          <cell r="AC642" t="e">
            <v>#N/A</v>
          </cell>
          <cell r="AD642">
            <v>0</v>
          </cell>
          <cell r="AG642">
            <v>0</v>
          </cell>
          <cell r="AH642">
            <v>0</v>
          </cell>
          <cell r="AI642" t="e">
            <v>#N/A</v>
          </cell>
          <cell r="AL642" t="e">
            <v>#N/A</v>
          </cell>
          <cell r="AM642" t="e">
            <v>#N/A</v>
          </cell>
          <cell r="AN642" t="e">
            <v>#N/A</v>
          </cell>
          <cell r="AP642" t="e">
            <v>#N/A</v>
          </cell>
          <cell r="AQ642" t="e">
            <v>#N/A</v>
          </cell>
          <cell r="AR642" t="e">
            <v>#N/A</v>
          </cell>
        </row>
        <row r="643">
          <cell r="K643">
            <v>33</v>
          </cell>
          <cell r="Q643" t="e">
            <v>#N/A</v>
          </cell>
          <cell r="T643" t="e">
            <v>#N/A</v>
          </cell>
          <cell r="V643" t="e">
            <v>#N/A</v>
          </cell>
          <cell r="W643" t="e">
            <v>#N/A</v>
          </cell>
          <cell r="Y643" t="e">
            <v>#N/A</v>
          </cell>
          <cell r="Z643" t="e">
            <v>#N/A</v>
          </cell>
          <cell r="AA643" t="e">
            <v>#N/A</v>
          </cell>
          <cell r="AB643" t="e">
            <v>#N/A</v>
          </cell>
          <cell r="AC643" t="e">
            <v>#N/A</v>
          </cell>
          <cell r="AD643">
            <v>0</v>
          </cell>
          <cell r="AG643">
            <v>0</v>
          </cell>
          <cell r="AH643">
            <v>0</v>
          </cell>
          <cell r="AI643" t="e">
            <v>#N/A</v>
          </cell>
          <cell r="AL643" t="e">
            <v>#N/A</v>
          </cell>
          <cell r="AM643" t="e">
            <v>#N/A</v>
          </cell>
          <cell r="AN643" t="e">
            <v>#N/A</v>
          </cell>
          <cell r="AP643" t="e">
            <v>#N/A</v>
          </cell>
          <cell r="AQ643" t="e">
            <v>#N/A</v>
          </cell>
          <cell r="AR643" t="e">
            <v>#N/A</v>
          </cell>
        </row>
        <row r="644">
          <cell r="K644">
            <v>34</v>
          </cell>
          <cell r="Q644" t="e">
            <v>#N/A</v>
          </cell>
          <cell r="T644" t="e">
            <v>#N/A</v>
          </cell>
          <cell r="V644" t="e">
            <v>#N/A</v>
          </cell>
          <cell r="W644" t="e">
            <v>#N/A</v>
          </cell>
          <cell r="Y644" t="e">
            <v>#N/A</v>
          </cell>
          <cell r="Z644" t="e">
            <v>#N/A</v>
          </cell>
          <cell r="AA644" t="e">
            <v>#N/A</v>
          </cell>
          <cell r="AB644" t="e">
            <v>#N/A</v>
          </cell>
          <cell r="AC644" t="e">
            <v>#N/A</v>
          </cell>
          <cell r="AD644">
            <v>0</v>
          </cell>
          <cell r="AG644">
            <v>0</v>
          </cell>
          <cell r="AH644">
            <v>0</v>
          </cell>
          <cell r="AI644" t="e">
            <v>#N/A</v>
          </cell>
          <cell r="AL644" t="e">
            <v>#N/A</v>
          </cell>
          <cell r="AM644" t="e">
            <v>#N/A</v>
          </cell>
          <cell r="AN644" t="e">
            <v>#N/A</v>
          </cell>
          <cell r="AP644" t="e">
            <v>#N/A</v>
          </cell>
          <cell r="AQ644" t="e">
            <v>#N/A</v>
          </cell>
          <cell r="AR644" t="e">
            <v>#N/A</v>
          </cell>
        </row>
        <row r="645">
          <cell r="K645">
            <v>35</v>
          </cell>
          <cell r="Q645" t="e">
            <v>#N/A</v>
          </cell>
          <cell r="T645" t="e">
            <v>#N/A</v>
          </cell>
          <cell r="V645" t="e">
            <v>#N/A</v>
          </cell>
          <cell r="W645" t="e">
            <v>#N/A</v>
          </cell>
          <cell r="Y645" t="e">
            <v>#N/A</v>
          </cell>
          <cell r="Z645" t="e">
            <v>#N/A</v>
          </cell>
          <cell r="AA645" t="e">
            <v>#N/A</v>
          </cell>
          <cell r="AB645" t="e">
            <v>#N/A</v>
          </cell>
          <cell r="AC645" t="e">
            <v>#N/A</v>
          </cell>
          <cell r="AD645">
            <v>0</v>
          </cell>
          <cell r="AG645">
            <v>0</v>
          </cell>
          <cell r="AH645">
            <v>0</v>
          </cell>
          <cell r="AI645" t="e">
            <v>#N/A</v>
          </cell>
          <cell r="AL645" t="e">
            <v>#N/A</v>
          </cell>
          <cell r="AM645" t="e">
            <v>#N/A</v>
          </cell>
          <cell r="AN645" t="e">
            <v>#N/A</v>
          </cell>
          <cell r="AP645" t="e">
            <v>#N/A</v>
          </cell>
          <cell r="AQ645" t="e">
            <v>#N/A</v>
          </cell>
          <cell r="AR645" t="e">
            <v>#N/A</v>
          </cell>
        </row>
        <row r="646">
          <cell r="K646">
            <v>36</v>
          </cell>
          <cell r="Q646" t="e">
            <v>#N/A</v>
          </cell>
          <cell r="T646" t="e">
            <v>#N/A</v>
          </cell>
          <cell r="V646" t="e">
            <v>#N/A</v>
          </cell>
          <cell r="W646" t="e">
            <v>#N/A</v>
          </cell>
          <cell r="Y646" t="e">
            <v>#N/A</v>
          </cell>
          <cell r="Z646" t="e">
            <v>#N/A</v>
          </cell>
          <cell r="AA646" t="e">
            <v>#N/A</v>
          </cell>
          <cell r="AB646" t="e">
            <v>#N/A</v>
          </cell>
          <cell r="AC646" t="e">
            <v>#N/A</v>
          </cell>
          <cell r="AD646">
            <v>0</v>
          </cell>
          <cell r="AG646">
            <v>0</v>
          </cell>
          <cell r="AH646">
            <v>0</v>
          </cell>
          <cell r="AI646" t="e">
            <v>#N/A</v>
          </cell>
          <cell r="AL646" t="e">
            <v>#N/A</v>
          </cell>
          <cell r="AM646" t="e">
            <v>#N/A</v>
          </cell>
          <cell r="AN646" t="e">
            <v>#N/A</v>
          </cell>
          <cell r="AP646" t="e">
            <v>#N/A</v>
          </cell>
          <cell r="AQ646" t="e">
            <v>#N/A</v>
          </cell>
          <cell r="AR646" t="e">
            <v>#N/A</v>
          </cell>
        </row>
        <row r="647">
          <cell r="K647">
            <v>37</v>
          </cell>
          <cell r="Q647" t="e">
            <v>#N/A</v>
          </cell>
          <cell r="T647" t="e">
            <v>#N/A</v>
          </cell>
          <cell r="V647" t="e">
            <v>#N/A</v>
          </cell>
          <cell r="W647" t="e">
            <v>#N/A</v>
          </cell>
          <cell r="Y647" t="e">
            <v>#N/A</v>
          </cell>
          <cell r="Z647" t="e">
            <v>#N/A</v>
          </cell>
          <cell r="AA647" t="e">
            <v>#N/A</v>
          </cell>
          <cell r="AB647" t="e">
            <v>#N/A</v>
          </cell>
          <cell r="AC647" t="e">
            <v>#N/A</v>
          </cell>
          <cell r="AD647">
            <v>0</v>
          </cell>
          <cell r="AG647">
            <v>0</v>
          </cell>
          <cell r="AH647">
            <v>0</v>
          </cell>
          <cell r="AI647" t="e">
            <v>#N/A</v>
          </cell>
          <cell r="AL647" t="e">
            <v>#N/A</v>
          </cell>
          <cell r="AM647" t="e">
            <v>#N/A</v>
          </cell>
          <cell r="AN647" t="e">
            <v>#N/A</v>
          </cell>
          <cell r="AP647" t="e">
            <v>#N/A</v>
          </cell>
          <cell r="AQ647" t="e">
            <v>#N/A</v>
          </cell>
          <cell r="AR647" t="e">
            <v>#N/A</v>
          </cell>
        </row>
        <row r="648">
          <cell r="K648">
            <v>38</v>
          </cell>
          <cell r="Q648" t="e">
            <v>#N/A</v>
          </cell>
          <cell r="T648" t="e">
            <v>#N/A</v>
          </cell>
          <cell r="V648" t="e">
            <v>#N/A</v>
          </cell>
          <cell r="W648" t="e">
            <v>#N/A</v>
          </cell>
          <cell r="Y648" t="e">
            <v>#N/A</v>
          </cell>
          <cell r="Z648" t="e">
            <v>#N/A</v>
          </cell>
          <cell r="AA648" t="e">
            <v>#N/A</v>
          </cell>
          <cell r="AB648" t="e">
            <v>#N/A</v>
          </cell>
          <cell r="AC648" t="e">
            <v>#N/A</v>
          </cell>
          <cell r="AD648">
            <v>0</v>
          </cell>
          <cell r="AG648">
            <v>0</v>
          </cell>
          <cell r="AH648">
            <v>0</v>
          </cell>
          <cell r="AI648" t="e">
            <v>#N/A</v>
          </cell>
          <cell r="AL648" t="e">
            <v>#N/A</v>
          </cell>
          <cell r="AM648" t="e">
            <v>#N/A</v>
          </cell>
          <cell r="AN648" t="e">
            <v>#N/A</v>
          </cell>
          <cell r="AP648" t="e">
            <v>#N/A</v>
          </cell>
          <cell r="AQ648" t="e">
            <v>#N/A</v>
          </cell>
          <cell r="AR648" t="e">
            <v>#N/A</v>
          </cell>
        </row>
        <row r="649">
          <cell r="K649">
            <v>39</v>
          </cell>
          <cell r="Q649" t="e">
            <v>#N/A</v>
          </cell>
          <cell r="T649" t="e">
            <v>#N/A</v>
          </cell>
          <cell r="V649" t="e">
            <v>#N/A</v>
          </cell>
          <cell r="W649" t="e">
            <v>#N/A</v>
          </cell>
          <cell r="Y649" t="e">
            <v>#N/A</v>
          </cell>
          <cell r="Z649" t="e">
            <v>#N/A</v>
          </cell>
          <cell r="AA649" t="e">
            <v>#N/A</v>
          </cell>
          <cell r="AB649" t="e">
            <v>#N/A</v>
          </cell>
          <cell r="AC649" t="e">
            <v>#N/A</v>
          </cell>
          <cell r="AD649">
            <v>0</v>
          </cell>
          <cell r="AG649">
            <v>0</v>
          </cell>
          <cell r="AH649">
            <v>0</v>
          </cell>
          <cell r="AI649" t="e">
            <v>#N/A</v>
          </cell>
          <cell r="AL649" t="e">
            <v>#N/A</v>
          </cell>
          <cell r="AM649" t="e">
            <v>#N/A</v>
          </cell>
          <cell r="AN649" t="e">
            <v>#N/A</v>
          </cell>
          <cell r="AP649" t="e">
            <v>#N/A</v>
          </cell>
          <cell r="AQ649" t="e">
            <v>#N/A</v>
          </cell>
          <cell r="AR649" t="e">
            <v>#N/A</v>
          </cell>
        </row>
        <row r="650">
          <cell r="K650">
            <v>40</v>
          </cell>
          <cell r="Q650" t="e">
            <v>#N/A</v>
          </cell>
          <cell r="T650" t="e">
            <v>#N/A</v>
          </cell>
          <cell r="V650" t="e">
            <v>#N/A</v>
          </cell>
          <cell r="W650" t="e">
            <v>#N/A</v>
          </cell>
          <cell r="Y650" t="e">
            <v>#N/A</v>
          </cell>
          <cell r="Z650" t="e">
            <v>#N/A</v>
          </cell>
          <cell r="AA650" t="e">
            <v>#N/A</v>
          </cell>
          <cell r="AB650" t="e">
            <v>#N/A</v>
          </cell>
          <cell r="AC650" t="e">
            <v>#N/A</v>
          </cell>
          <cell r="AD650">
            <v>0</v>
          </cell>
          <cell r="AG650">
            <v>0</v>
          </cell>
          <cell r="AH650">
            <v>0</v>
          </cell>
          <cell r="AI650" t="e">
            <v>#N/A</v>
          </cell>
          <cell r="AL650" t="e">
            <v>#N/A</v>
          </cell>
          <cell r="AM650" t="e">
            <v>#N/A</v>
          </cell>
          <cell r="AN650" t="e">
            <v>#N/A</v>
          </cell>
          <cell r="AP650" t="e">
            <v>#N/A</v>
          </cell>
          <cell r="AQ650" t="e">
            <v>#N/A</v>
          </cell>
          <cell r="AR650" t="e">
            <v>#N/A</v>
          </cell>
        </row>
        <row r="651">
          <cell r="K651">
            <v>41</v>
          </cell>
          <cell r="Q651" t="e">
            <v>#N/A</v>
          </cell>
          <cell r="T651" t="e">
            <v>#N/A</v>
          </cell>
          <cell r="V651" t="e">
            <v>#N/A</v>
          </cell>
          <cell r="W651" t="e">
            <v>#N/A</v>
          </cell>
          <cell r="Y651" t="e">
            <v>#N/A</v>
          </cell>
          <cell r="Z651" t="e">
            <v>#N/A</v>
          </cell>
          <cell r="AA651" t="e">
            <v>#N/A</v>
          </cell>
          <cell r="AB651" t="e">
            <v>#N/A</v>
          </cell>
          <cell r="AC651" t="e">
            <v>#N/A</v>
          </cell>
          <cell r="AD651">
            <v>0</v>
          </cell>
          <cell r="AG651">
            <v>0</v>
          </cell>
          <cell r="AH651">
            <v>0</v>
          </cell>
          <cell r="AI651" t="e">
            <v>#N/A</v>
          </cell>
          <cell r="AL651" t="e">
            <v>#N/A</v>
          </cell>
          <cell r="AM651" t="e">
            <v>#N/A</v>
          </cell>
          <cell r="AN651" t="e">
            <v>#N/A</v>
          </cell>
          <cell r="AP651" t="e">
            <v>#N/A</v>
          </cell>
          <cell r="AQ651" t="e">
            <v>#N/A</v>
          </cell>
          <cell r="AR651" t="e">
            <v>#N/A</v>
          </cell>
        </row>
        <row r="652">
          <cell r="K652">
            <v>42</v>
          </cell>
          <cell r="Q652" t="e">
            <v>#N/A</v>
          </cell>
          <cell r="T652" t="e">
            <v>#N/A</v>
          </cell>
          <cell r="V652" t="e">
            <v>#N/A</v>
          </cell>
          <cell r="W652" t="e">
            <v>#N/A</v>
          </cell>
          <cell r="Y652" t="e">
            <v>#N/A</v>
          </cell>
          <cell r="Z652" t="e">
            <v>#N/A</v>
          </cell>
          <cell r="AA652" t="e">
            <v>#N/A</v>
          </cell>
          <cell r="AB652" t="e">
            <v>#N/A</v>
          </cell>
          <cell r="AC652" t="e">
            <v>#N/A</v>
          </cell>
          <cell r="AD652">
            <v>0</v>
          </cell>
          <cell r="AG652">
            <v>0</v>
          </cell>
          <cell r="AH652">
            <v>0</v>
          </cell>
          <cell r="AI652" t="e">
            <v>#N/A</v>
          </cell>
          <cell r="AL652" t="e">
            <v>#N/A</v>
          </cell>
          <cell r="AM652" t="e">
            <v>#N/A</v>
          </cell>
          <cell r="AN652" t="e">
            <v>#N/A</v>
          </cell>
          <cell r="AP652" t="e">
            <v>#N/A</v>
          </cell>
          <cell r="AQ652" t="e">
            <v>#N/A</v>
          </cell>
          <cell r="AR652" t="e">
            <v>#N/A</v>
          </cell>
        </row>
        <row r="653">
          <cell r="K653">
            <v>43</v>
          </cell>
          <cell r="Q653" t="e">
            <v>#N/A</v>
          </cell>
          <cell r="T653" t="e">
            <v>#N/A</v>
          </cell>
          <cell r="V653" t="e">
            <v>#N/A</v>
          </cell>
          <cell r="W653" t="e">
            <v>#N/A</v>
          </cell>
          <cell r="Y653" t="e">
            <v>#N/A</v>
          </cell>
          <cell r="Z653" t="e">
            <v>#N/A</v>
          </cell>
          <cell r="AA653" t="e">
            <v>#N/A</v>
          </cell>
          <cell r="AB653" t="e">
            <v>#N/A</v>
          </cell>
          <cell r="AC653" t="e">
            <v>#N/A</v>
          </cell>
          <cell r="AD653">
            <v>0</v>
          </cell>
          <cell r="AG653">
            <v>0</v>
          </cell>
          <cell r="AH653">
            <v>0</v>
          </cell>
          <cell r="AI653" t="e">
            <v>#N/A</v>
          </cell>
          <cell r="AL653" t="e">
            <v>#N/A</v>
          </cell>
          <cell r="AM653" t="e">
            <v>#N/A</v>
          </cell>
          <cell r="AN653" t="e">
            <v>#N/A</v>
          </cell>
          <cell r="AP653" t="e">
            <v>#N/A</v>
          </cell>
          <cell r="AQ653" t="e">
            <v>#N/A</v>
          </cell>
          <cell r="AR653" t="e">
            <v>#N/A</v>
          </cell>
        </row>
        <row r="654">
          <cell r="K654">
            <v>44</v>
          </cell>
          <cell r="Q654" t="e">
            <v>#N/A</v>
          </cell>
          <cell r="T654" t="e">
            <v>#N/A</v>
          </cell>
          <cell r="V654" t="e">
            <v>#N/A</v>
          </cell>
          <cell r="W654" t="e">
            <v>#N/A</v>
          </cell>
          <cell r="Y654" t="e">
            <v>#N/A</v>
          </cell>
          <cell r="Z654" t="e">
            <v>#N/A</v>
          </cell>
          <cell r="AA654" t="e">
            <v>#N/A</v>
          </cell>
          <cell r="AB654" t="e">
            <v>#N/A</v>
          </cell>
          <cell r="AC654" t="e">
            <v>#N/A</v>
          </cell>
          <cell r="AD654">
            <v>0</v>
          </cell>
          <cell r="AG654">
            <v>0</v>
          </cell>
          <cell r="AH654">
            <v>0</v>
          </cell>
          <cell r="AI654" t="e">
            <v>#N/A</v>
          </cell>
          <cell r="AL654" t="e">
            <v>#N/A</v>
          </cell>
          <cell r="AM654" t="e">
            <v>#N/A</v>
          </cell>
          <cell r="AN654" t="e">
            <v>#N/A</v>
          </cell>
          <cell r="AP654" t="e">
            <v>#N/A</v>
          </cell>
          <cell r="AQ654" t="e">
            <v>#N/A</v>
          </cell>
          <cell r="AR654" t="e">
            <v>#N/A</v>
          </cell>
        </row>
        <row r="655">
          <cell r="K655">
            <v>45</v>
          </cell>
          <cell r="Q655" t="e">
            <v>#N/A</v>
          </cell>
          <cell r="T655" t="e">
            <v>#N/A</v>
          </cell>
          <cell r="V655" t="e">
            <v>#N/A</v>
          </cell>
          <cell r="W655" t="e">
            <v>#N/A</v>
          </cell>
          <cell r="Y655" t="e">
            <v>#N/A</v>
          </cell>
          <cell r="Z655" t="e">
            <v>#N/A</v>
          </cell>
          <cell r="AA655" t="e">
            <v>#N/A</v>
          </cell>
          <cell r="AB655" t="e">
            <v>#N/A</v>
          </cell>
          <cell r="AC655" t="e">
            <v>#N/A</v>
          </cell>
          <cell r="AD655">
            <v>0</v>
          </cell>
          <cell r="AG655">
            <v>0</v>
          </cell>
          <cell r="AH655">
            <v>0</v>
          </cell>
          <cell r="AI655" t="e">
            <v>#N/A</v>
          </cell>
          <cell r="AL655" t="e">
            <v>#N/A</v>
          </cell>
          <cell r="AM655" t="e">
            <v>#N/A</v>
          </cell>
          <cell r="AN655" t="e">
            <v>#N/A</v>
          </cell>
          <cell r="AP655" t="e">
            <v>#N/A</v>
          </cell>
          <cell r="AQ655" t="e">
            <v>#N/A</v>
          </cell>
          <cell r="AR655" t="e">
            <v>#N/A</v>
          </cell>
        </row>
        <row r="656">
          <cell r="K656">
            <v>46</v>
          </cell>
          <cell r="Q656" t="e">
            <v>#N/A</v>
          </cell>
          <cell r="T656" t="e">
            <v>#N/A</v>
          </cell>
          <cell r="V656" t="e">
            <v>#N/A</v>
          </cell>
          <cell r="W656" t="e">
            <v>#N/A</v>
          </cell>
          <cell r="Y656" t="e">
            <v>#N/A</v>
          </cell>
          <cell r="Z656" t="e">
            <v>#N/A</v>
          </cell>
          <cell r="AA656" t="e">
            <v>#N/A</v>
          </cell>
          <cell r="AB656" t="e">
            <v>#N/A</v>
          </cell>
          <cell r="AC656" t="e">
            <v>#N/A</v>
          </cell>
          <cell r="AD656">
            <v>0</v>
          </cell>
          <cell r="AG656">
            <v>0</v>
          </cell>
          <cell r="AH656">
            <v>0</v>
          </cell>
          <cell r="AI656" t="e">
            <v>#N/A</v>
          </cell>
          <cell r="AL656" t="e">
            <v>#N/A</v>
          </cell>
          <cell r="AM656" t="e">
            <v>#N/A</v>
          </cell>
          <cell r="AN656" t="e">
            <v>#N/A</v>
          </cell>
          <cell r="AP656" t="e">
            <v>#N/A</v>
          </cell>
          <cell r="AQ656" t="e">
            <v>#N/A</v>
          </cell>
          <cell r="AR656" t="e">
            <v>#N/A</v>
          </cell>
        </row>
        <row r="657">
          <cell r="K657">
            <v>47</v>
          </cell>
          <cell r="Q657" t="e">
            <v>#N/A</v>
          </cell>
          <cell r="T657" t="e">
            <v>#N/A</v>
          </cell>
          <cell r="V657" t="e">
            <v>#N/A</v>
          </cell>
          <cell r="W657" t="e">
            <v>#N/A</v>
          </cell>
          <cell r="Y657" t="e">
            <v>#N/A</v>
          </cell>
          <cell r="Z657" t="e">
            <v>#N/A</v>
          </cell>
          <cell r="AA657" t="e">
            <v>#N/A</v>
          </cell>
          <cell r="AB657" t="e">
            <v>#N/A</v>
          </cell>
          <cell r="AC657" t="e">
            <v>#N/A</v>
          </cell>
          <cell r="AD657">
            <v>0</v>
          </cell>
          <cell r="AG657">
            <v>0</v>
          </cell>
          <cell r="AH657">
            <v>0</v>
          </cell>
          <cell r="AI657" t="e">
            <v>#N/A</v>
          </cell>
          <cell r="AL657" t="e">
            <v>#N/A</v>
          </cell>
          <cell r="AM657" t="e">
            <v>#N/A</v>
          </cell>
          <cell r="AN657" t="e">
            <v>#N/A</v>
          </cell>
          <cell r="AP657" t="e">
            <v>#N/A</v>
          </cell>
          <cell r="AQ657" t="e">
            <v>#N/A</v>
          </cell>
          <cell r="AR657" t="e">
            <v>#N/A</v>
          </cell>
        </row>
        <row r="658">
          <cell r="K658">
            <v>48</v>
          </cell>
          <cell r="Q658" t="e">
            <v>#N/A</v>
          </cell>
          <cell r="T658" t="e">
            <v>#N/A</v>
          </cell>
          <cell r="V658" t="e">
            <v>#N/A</v>
          </cell>
          <cell r="W658" t="e">
            <v>#N/A</v>
          </cell>
          <cell r="Y658" t="e">
            <v>#N/A</v>
          </cell>
          <cell r="Z658" t="e">
            <v>#N/A</v>
          </cell>
          <cell r="AA658" t="e">
            <v>#N/A</v>
          </cell>
          <cell r="AB658" t="e">
            <v>#N/A</v>
          </cell>
          <cell r="AC658" t="e">
            <v>#N/A</v>
          </cell>
          <cell r="AD658">
            <v>0</v>
          </cell>
          <cell r="AG658">
            <v>0</v>
          </cell>
          <cell r="AH658">
            <v>0</v>
          </cell>
          <cell r="AI658" t="e">
            <v>#N/A</v>
          </cell>
          <cell r="AL658" t="e">
            <v>#N/A</v>
          </cell>
          <cell r="AM658" t="e">
            <v>#N/A</v>
          </cell>
          <cell r="AN658" t="e">
            <v>#N/A</v>
          </cell>
          <cell r="AP658" t="e">
            <v>#N/A</v>
          </cell>
          <cell r="AQ658" t="e">
            <v>#N/A</v>
          </cell>
          <cell r="AR658" t="e">
            <v>#N/A</v>
          </cell>
        </row>
        <row r="659">
          <cell r="K659">
            <v>49</v>
          </cell>
          <cell r="Q659" t="e">
            <v>#N/A</v>
          </cell>
          <cell r="T659" t="e">
            <v>#N/A</v>
          </cell>
          <cell r="V659" t="e">
            <v>#N/A</v>
          </cell>
          <cell r="W659" t="e">
            <v>#N/A</v>
          </cell>
          <cell r="Y659" t="e">
            <v>#N/A</v>
          </cell>
          <cell r="Z659" t="e">
            <v>#N/A</v>
          </cell>
          <cell r="AA659" t="e">
            <v>#N/A</v>
          </cell>
          <cell r="AB659" t="e">
            <v>#N/A</v>
          </cell>
          <cell r="AC659" t="e">
            <v>#N/A</v>
          </cell>
          <cell r="AD659">
            <v>0</v>
          </cell>
          <cell r="AG659">
            <v>0</v>
          </cell>
          <cell r="AH659">
            <v>0</v>
          </cell>
          <cell r="AI659" t="e">
            <v>#N/A</v>
          </cell>
          <cell r="AL659" t="e">
            <v>#N/A</v>
          </cell>
          <cell r="AM659" t="e">
            <v>#N/A</v>
          </cell>
          <cell r="AN659" t="e">
            <v>#N/A</v>
          </cell>
          <cell r="AP659" t="e">
            <v>#N/A</v>
          </cell>
          <cell r="AQ659" t="e">
            <v>#N/A</v>
          </cell>
          <cell r="AR659" t="e">
            <v>#N/A</v>
          </cell>
        </row>
        <row r="660">
          <cell r="K660">
            <v>50</v>
          </cell>
          <cell r="Q660" t="e">
            <v>#N/A</v>
          </cell>
          <cell r="T660" t="e">
            <v>#N/A</v>
          </cell>
          <cell r="V660" t="e">
            <v>#N/A</v>
          </cell>
          <cell r="W660" t="e">
            <v>#N/A</v>
          </cell>
          <cell r="Y660" t="e">
            <v>#N/A</v>
          </cell>
          <cell r="Z660" t="e">
            <v>#N/A</v>
          </cell>
          <cell r="AA660" t="e">
            <v>#N/A</v>
          </cell>
          <cell r="AB660" t="e">
            <v>#N/A</v>
          </cell>
          <cell r="AC660" t="e">
            <v>#N/A</v>
          </cell>
          <cell r="AD660">
            <v>0</v>
          </cell>
          <cell r="AG660">
            <v>0</v>
          </cell>
          <cell r="AH660">
            <v>0</v>
          </cell>
          <cell r="AI660" t="e">
            <v>#N/A</v>
          </cell>
          <cell r="AL660" t="e">
            <v>#N/A</v>
          </cell>
          <cell r="AM660" t="e">
            <v>#N/A</v>
          </cell>
          <cell r="AN660" t="e">
            <v>#N/A</v>
          </cell>
          <cell r="AP660" t="e">
            <v>#N/A</v>
          </cell>
          <cell r="AQ660" t="e">
            <v>#N/A</v>
          </cell>
          <cell r="AR660" t="e">
            <v>#N/A</v>
          </cell>
        </row>
        <row r="661">
          <cell r="K661">
            <v>51</v>
          </cell>
          <cell r="Q661" t="e">
            <v>#N/A</v>
          </cell>
          <cell r="T661" t="e">
            <v>#N/A</v>
          </cell>
          <cell r="V661" t="e">
            <v>#N/A</v>
          </cell>
          <cell r="W661" t="e">
            <v>#N/A</v>
          </cell>
          <cell r="Y661" t="e">
            <v>#N/A</v>
          </cell>
          <cell r="Z661" t="e">
            <v>#N/A</v>
          </cell>
          <cell r="AA661" t="e">
            <v>#N/A</v>
          </cell>
          <cell r="AB661" t="e">
            <v>#N/A</v>
          </cell>
          <cell r="AC661" t="e">
            <v>#N/A</v>
          </cell>
          <cell r="AD661">
            <v>0</v>
          </cell>
          <cell r="AG661">
            <v>0</v>
          </cell>
          <cell r="AH661">
            <v>0</v>
          </cell>
          <cell r="AI661" t="e">
            <v>#N/A</v>
          </cell>
          <cell r="AL661" t="e">
            <v>#N/A</v>
          </cell>
          <cell r="AM661" t="e">
            <v>#N/A</v>
          </cell>
          <cell r="AN661" t="e">
            <v>#N/A</v>
          </cell>
          <cell r="AP661" t="e">
            <v>#N/A</v>
          </cell>
          <cell r="AQ661" t="e">
            <v>#N/A</v>
          </cell>
          <cell r="AR661" t="e">
            <v>#N/A</v>
          </cell>
        </row>
        <row r="662">
          <cell r="K662">
            <v>52</v>
          </cell>
          <cell r="Q662" t="e">
            <v>#N/A</v>
          </cell>
          <cell r="T662" t="e">
            <v>#N/A</v>
          </cell>
          <cell r="V662" t="e">
            <v>#N/A</v>
          </cell>
          <cell r="W662" t="e">
            <v>#N/A</v>
          </cell>
          <cell r="Y662" t="e">
            <v>#N/A</v>
          </cell>
          <cell r="Z662" t="e">
            <v>#N/A</v>
          </cell>
          <cell r="AA662" t="e">
            <v>#N/A</v>
          </cell>
          <cell r="AB662" t="e">
            <v>#N/A</v>
          </cell>
          <cell r="AC662" t="e">
            <v>#N/A</v>
          </cell>
          <cell r="AD662">
            <v>0</v>
          </cell>
          <cell r="AG662">
            <v>0</v>
          </cell>
          <cell r="AH662">
            <v>0</v>
          </cell>
          <cell r="AI662" t="e">
            <v>#N/A</v>
          </cell>
          <cell r="AL662" t="e">
            <v>#N/A</v>
          </cell>
          <cell r="AM662" t="e">
            <v>#N/A</v>
          </cell>
          <cell r="AN662" t="e">
            <v>#N/A</v>
          </cell>
          <cell r="AP662" t="e">
            <v>#N/A</v>
          </cell>
          <cell r="AQ662" t="e">
            <v>#N/A</v>
          </cell>
          <cell r="AR662" t="e">
            <v>#N/A</v>
          </cell>
        </row>
        <row r="663">
          <cell r="K663">
            <v>53</v>
          </cell>
          <cell r="Q663" t="e">
            <v>#N/A</v>
          </cell>
          <cell r="T663" t="e">
            <v>#N/A</v>
          </cell>
          <cell r="V663" t="e">
            <v>#N/A</v>
          </cell>
          <cell r="W663" t="e">
            <v>#N/A</v>
          </cell>
          <cell r="Y663" t="e">
            <v>#N/A</v>
          </cell>
          <cell r="Z663" t="e">
            <v>#N/A</v>
          </cell>
          <cell r="AA663" t="e">
            <v>#N/A</v>
          </cell>
          <cell r="AB663" t="e">
            <v>#N/A</v>
          </cell>
          <cell r="AC663" t="e">
            <v>#N/A</v>
          </cell>
          <cell r="AD663">
            <v>0</v>
          </cell>
          <cell r="AG663">
            <v>0</v>
          </cell>
          <cell r="AH663">
            <v>0</v>
          </cell>
          <cell r="AI663" t="e">
            <v>#N/A</v>
          </cell>
          <cell r="AL663" t="e">
            <v>#N/A</v>
          </cell>
          <cell r="AM663" t="e">
            <v>#N/A</v>
          </cell>
          <cell r="AN663" t="e">
            <v>#N/A</v>
          </cell>
          <cell r="AP663" t="e">
            <v>#N/A</v>
          </cell>
          <cell r="AQ663" t="e">
            <v>#N/A</v>
          </cell>
          <cell r="AR663" t="e">
            <v>#N/A</v>
          </cell>
        </row>
        <row r="664">
          <cell r="K664">
            <v>54</v>
          </cell>
          <cell r="Q664" t="e">
            <v>#N/A</v>
          </cell>
          <cell r="T664" t="e">
            <v>#N/A</v>
          </cell>
          <cell r="V664" t="e">
            <v>#N/A</v>
          </cell>
          <cell r="W664" t="e">
            <v>#N/A</v>
          </cell>
          <cell r="Y664" t="e">
            <v>#N/A</v>
          </cell>
          <cell r="Z664" t="e">
            <v>#N/A</v>
          </cell>
          <cell r="AA664" t="e">
            <v>#N/A</v>
          </cell>
          <cell r="AB664" t="e">
            <v>#N/A</v>
          </cell>
          <cell r="AC664" t="e">
            <v>#N/A</v>
          </cell>
          <cell r="AD664">
            <v>0</v>
          </cell>
          <cell r="AG664">
            <v>0</v>
          </cell>
          <cell r="AH664">
            <v>0</v>
          </cell>
          <cell r="AI664" t="e">
            <v>#N/A</v>
          </cell>
          <cell r="AL664" t="e">
            <v>#N/A</v>
          </cell>
          <cell r="AM664" t="e">
            <v>#N/A</v>
          </cell>
          <cell r="AN664" t="e">
            <v>#N/A</v>
          </cell>
          <cell r="AP664" t="e">
            <v>#N/A</v>
          </cell>
          <cell r="AQ664" t="e">
            <v>#N/A</v>
          </cell>
          <cell r="AR664" t="e">
            <v>#N/A</v>
          </cell>
        </row>
        <row r="665">
          <cell r="K665">
            <v>55</v>
          </cell>
          <cell r="Q665" t="e">
            <v>#N/A</v>
          </cell>
          <cell r="T665" t="e">
            <v>#N/A</v>
          </cell>
          <cell r="V665" t="e">
            <v>#N/A</v>
          </cell>
          <cell r="W665" t="e">
            <v>#N/A</v>
          </cell>
          <cell r="Y665" t="e">
            <v>#N/A</v>
          </cell>
          <cell r="Z665" t="e">
            <v>#N/A</v>
          </cell>
          <cell r="AA665" t="e">
            <v>#N/A</v>
          </cell>
          <cell r="AB665" t="e">
            <v>#N/A</v>
          </cell>
          <cell r="AC665" t="e">
            <v>#N/A</v>
          </cell>
          <cell r="AD665">
            <v>0</v>
          </cell>
          <cell r="AG665">
            <v>0</v>
          </cell>
          <cell r="AH665">
            <v>0</v>
          </cell>
          <cell r="AI665" t="e">
            <v>#N/A</v>
          </cell>
          <cell r="AL665" t="e">
            <v>#N/A</v>
          </cell>
          <cell r="AM665" t="e">
            <v>#N/A</v>
          </cell>
          <cell r="AN665" t="e">
            <v>#N/A</v>
          </cell>
          <cell r="AP665" t="e">
            <v>#N/A</v>
          </cell>
          <cell r="AQ665" t="e">
            <v>#N/A</v>
          </cell>
          <cell r="AR665" t="e">
            <v>#N/A</v>
          </cell>
        </row>
        <row r="666">
          <cell r="K666">
            <v>56</v>
          </cell>
          <cell r="Q666" t="e">
            <v>#N/A</v>
          </cell>
          <cell r="T666" t="e">
            <v>#N/A</v>
          </cell>
          <cell r="V666" t="e">
            <v>#N/A</v>
          </cell>
          <cell r="W666" t="e">
            <v>#N/A</v>
          </cell>
          <cell r="Y666" t="e">
            <v>#N/A</v>
          </cell>
          <cell r="Z666" t="e">
            <v>#N/A</v>
          </cell>
          <cell r="AA666" t="e">
            <v>#N/A</v>
          </cell>
          <cell r="AB666" t="e">
            <v>#N/A</v>
          </cell>
          <cell r="AC666" t="e">
            <v>#N/A</v>
          </cell>
          <cell r="AD666">
            <v>0</v>
          </cell>
          <cell r="AG666">
            <v>0</v>
          </cell>
          <cell r="AH666">
            <v>0</v>
          </cell>
          <cell r="AI666" t="e">
            <v>#N/A</v>
          </cell>
          <cell r="AL666" t="e">
            <v>#N/A</v>
          </cell>
          <cell r="AM666" t="e">
            <v>#N/A</v>
          </cell>
          <cell r="AN666" t="e">
            <v>#N/A</v>
          </cell>
          <cell r="AP666" t="e">
            <v>#N/A</v>
          </cell>
          <cell r="AQ666" t="e">
            <v>#N/A</v>
          </cell>
          <cell r="AR666" t="e">
            <v>#N/A</v>
          </cell>
        </row>
        <row r="667">
          <cell r="K667">
            <v>57</v>
          </cell>
          <cell r="Q667" t="e">
            <v>#N/A</v>
          </cell>
          <cell r="T667" t="e">
            <v>#N/A</v>
          </cell>
          <cell r="V667" t="e">
            <v>#N/A</v>
          </cell>
          <cell r="W667" t="e">
            <v>#N/A</v>
          </cell>
          <cell r="Y667" t="e">
            <v>#N/A</v>
          </cell>
          <cell r="Z667" t="e">
            <v>#N/A</v>
          </cell>
          <cell r="AA667" t="e">
            <v>#N/A</v>
          </cell>
          <cell r="AB667" t="e">
            <v>#N/A</v>
          </cell>
          <cell r="AC667" t="e">
            <v>#N/A</v>
          </cell>
          <cell r="AD667">
            <v>0</v>
          </cell>
          <cell r="AG667">
            <v>0</v>
          </cell>
          <cell r="AH667">
            <v>0</v>
          </cell>
          <cell r="AI667" t="e">
            <v>#N/A</v>
          </cell>
          <cell r="AL667" t="e">
            <v>#N/A</v>
          </cell>
          <cell r="AM667" t="e">
            <v>#N/A</v>
          </cell>
          <cell r="AN667" t="e">
            <v>#N/A</v>
          </cell>
          <cell r="AP667" t="e">
            <v>#N/A</v>
          </cell>
          <cell r="AQ667" t="e">
            <v>#N/A</v>
          </cell>
          <cell r="AR667" t="e">
            <v>#N/A</v>
          </cell>
        </row>
        <row r="668">
          <cell r="K668">
            <v>58</v>
          </cell>
          <cell r="Q668" t="e">
            <v>#N/A</v>
          </cell>
          <cell r="T668" t="e">
            <v>#N/A</v>
          </cell>
          <cell r="V668" t="e">
            <v>#N/A</v>
          </cell>
          <cell r="W668" t="e">
            <v>#N/A</v>
          </cell>
          <cell r="Y668" t="e">
            <v>#N/A</v>
          </cell>
          <cell r="Z668" t="e">
            <v>#N/A</v>
          </cell>
          <cell r="AA668" t="e">
            <v>#N/A</v>
          </cell>
          <cell r="AB668" t="e">
            <v>#N/A</v>
          </cell>
          <cell r="AC668" t="e">
            <v>#N/A</v>
          </cell>
          <cell r="AD668">
            <v>0</v>
          </cell>
          <cell r="AG668">
            <v>0</v>
          </cell>
          <cell r="AH668">
            <v>0</v>
          </cell>
          <cell r="AI668" t="e">
            <v>#N/A</v>
          </cell>
          <cell r="AL668" t="e">
            <v>#N/A</v>
          </cell>
          <cell r="AM668" t="e">
            <v>#N/A</v>
          </cell>
          <cell r="AN668" t="e">
            <v>#N/A</v>
          </cell>
          <cell r="AP668" t="e">
            <v>#N/A</v>
          </cell>
          <cell r="AQ668" t="e">
            <v>#N/A</v>
          </cell>
          <cell r="AR668" t="e">
            <v>#N/A</v>
          </cell>
        </row>
        <row r="669">
          <cell r="K669">
            <v>59</v>
          </cell>
          <cell r="Q669" t="e">
            <v>#N/A</v>
          </cell>
          <cell r="T669" t="e">
            <v>#N/A</v>
          </cell>
          <cell r="V669" t="e">
            <v>#N/A</v>
          </cell>
          <cell r="W669" t="e">
            <v>#N/A</v>
          </cell>
          <cell r="Y669" t="e">
            <v>#N/A</v>
          </cell>
          <cell r="Z669" t="e">
            <v>#N/A</v>
          </cell>
          <cell r="AA669" t="e">
            <v>#N/A</v>
          </cell>
          <cell r="AB669" t="e">
            <v>#N/A</v>
          </cell>
          <cell r="AC669" t="e">
            <v>#N/A</v>
          </cell>
          <cell r="AD669">
            <v>0</v>
          </cell>
          <cell r="AG669">
            <v>0</v>
          </cell>
          <cell r="AH669">
            <v>0</v>
          </cell>
          <cell r="AI669" t="e">
            <v>#N/A</v>
          </cell>
          <cell r="AL669" t="e">
            <v>#N/A</v>
          </cell>
          <cell r="AM669" t="e">
            <v>#N/A</v>
          </cell>
          <cell r="AN669" t="e">
            <v>#N/A</v>
          </cell>
          <cell r="AP669" t="e">
            <v>#N/A</v>
          </cell>
          <cell r="AQ669" t="e">
            <v>#N/A</v>
          </cell>
          <cell r="AR669" t="e">
            <v>#N/A</v>
          </cell>
        </row>
        <row r="670">
          <cell r="K670">
            <v>60</v>
          </cell>
          <cell r="Q670" t="e">
            <v>#N/A</v>
          </cell>
          <cell r="T670" t="e">
            <v>#N/A</v>
          </cell>
          <cell r="V670" t="e">
            <v>#N/A</v>
          </cell>
          <cell r="W670" t="e">
            <v>#N/A</v>
          </cell>
          <cell r="Y670" t="e">
            <v>#N/A</v>
          </cell>
          <cell r="Z670" t="e">
            <v>#N/A</v>
          </cell>
          <cell r="AA670" t="e">
            <v>#N/A</v>
          </cell>
          <cell r="AB670" t="e">
            <v>#N/A</v>
          </cell>
          <cell r="AC670" t="e">
            <v>#N/A</v>
          </cell>
          <cell r="AD670">
            <v>0</v>
          </cell>
          <cell r="AG670">
            <v>0</v>
          </cell>
          <cell r="AH670">
            <v>0</v>
          </cell>
          <cell r="AI670" t="e">
            <v>#N/A</v>
          </cell>
          <cell r="AL670" t="e">
            <v>#N/A</v>
          </cell>
          <cell r="AM670" t="e">
            <v>#N/A</v>
          </cell>
          <cell r="AN670" t="e">
            <v>#N/A</v>
          </cell>
          <cell r="AP670" t="e">
            <v>#N/A</v>
          </cell>
          <cell r="AQ670" t="e">
            <v>#N/A</v>
          </cell>
          <cell r="AR670" t="e">
            <v>#N/A</v>
          </cell>
        </row>
        <row r="671">
          <cell r="K671">
            <v>61</v>
          </cell>
          <cell r="Q671" t="e">
            <v>#N/A</v>
          </cell>
          <cell r="T671" t="e">
            <v>#N/A</v>
          </cell>
          <cell r="V671" t="e">
            <v>#N/A</v>
          </cell>
          <cell r="W671" t="e">
            <v>#N/A</v>
          </cell>
          <cell r="Y671" t="e">
            <v>#N/A</v>
          </cell>
          <cell r="Z671" t="e">
            <v>#N/A</v>
          </cell>
          <cell r="AA671" t="e">
            <v>#N/A</v>
          </cell>
          <cell r="AB671" t="e">
            <v>#N/A</v>
          </cell>
          <cell r="AC671" t="e">
            <v>#N/A</v>
          </cell>
          <cell r="AD671">
            <v>0</v>
          </cell>
          <cell r="AG671">
            <v>0</v>
          </cell>
          <cell r="AH671">
            <v>0</v>
          </cell>
          <cell r="AI671" t="e">
            <v>#N/A</v>
          </cell>
          <cell r="AL671" t="e">
            <v>#N/A</v>
          </cell>
          <cell r="AM671" t="e">
            <v>#N/A</v>
          </cell>
          <cell r="AN671" t="e">
            <v>#N/A</v>
          </cell>
          <cell r="AP671" t="e">
            <v>#N/A</v>
          </cell>
          <cell r="AQ671" t="e">
            <v>#N/A</v>
          </cell>
          <cell r="AR671" t="e">
            <v>#N/A</v>
          </cell>
        </row>
        <row r="672">
          <cell r="K672">
            <v>62</v>
          </cell>
          <cell r="Q672" t="e">
            <v>#N/A</v>
          </cell>
          <cell r="T672" t="e">
            <v>#N/A</v>
          </cell>
          <cell r="V672" t="e">
            <v>#N/A</v>
          </cell>
          <cell r="W672" t="e">
            <v>#N/A</v>
          </cell>
          <cell r="Y672" t="e">
            <v>#N/A</v>
          </cell>
          <cell r="Z672" t="e">
            <v>#N/A</v>
          </cell>
          <cell r="AA672" t="e">
            <v>#N/A</v>
          </cell>
          <cell r="AB672" t="e">
            <v>#N/A</v>
          </cell>
          <cell r="AC672" t="e">
            <v>#N/A</v>
          </cell>
          <cell r="AD672">
            <v>0</v>
          </cell>
          <cell r="AG672">
            <v>0</v>
          </cell>
          <cell r="AH672">
            <v>0</v>
          </cell>
          <cell r="AI672" t="e">
            <v>#N/A</v>
          </cell>
          <cell r="AL672" t="e">
            <v>#N/A</v>
          </cell>
          <cell r="AM672" t="e">
            <v>#N/A</v>
          </cell>
          <cell r="AN672" t="e">
            <v>#N/A</v>
          </cell>
          <cell r="AP672" t="e">
            <v>#N/A</v>
          </cell>
          <cell r="AQ672" t="e">
            <v>#N/A</v>
          </cell>
          <cell r="AR672" t="e">
            <v>#N/A</v>
          </cell>
        </row>
        <row r="673">
          <cell r="K673">
            <v>63</v>
          </cell>
          <cell r="Q673" t="e">
            <v>#N/A</v>
          </cell>
          <cell r="T673" t="e">
            <v>#N/A</v>
          </cell>
          <cell r="V673" t="e">
            <v>#N/A</v>
          </cell>
          <cell r="W673" t="e">
            <v>#N/A</v>
          </cell>
          <cell r="Y673" t="e">
            <v>#N/A</v>
          </cell>
          <cell r="Z673" t="e">
            <v>#N/A</v>
          </cell>
          <cell r="AA673" t="e">
            <v>#N/A</v>
          </cell>
          <cell r="AB673" t="e">
            <v>#N/A</v>
          </cell>
          <cell r="AC673" t="e">
            <v>#N/A</v>
          </cell>
          <cell r="AD673">
            <v>0</v>
          </cell>
          <cell r="AG673">
            <v>0</v>
          </cell>
          <cell r="AH673">
            <v>0</v>
          </cell>
          <cell r="AI673" t="e">
            <v>#N/A</v>
          </cell>
          <cell r="AL673" t="e">
            <v>#N/A</v>
          </cell>
          <cell r="AM673" t="e">
            <v>#N/A</v>
          </cell>
          <cell r="AN673" t="e">
            <v>#N/A</v>
          </cell>
          <cell r="AP673" t="e">
            <v>#N/A</v>
          </cell>
          <cell r="AQ673" t="e">
            <v>#N/A</v>
          </cell>
          <cell r="AR673" t="e">
            <v>#N/A</v>
          </cell>
        </row>
        <row r="674">
          <cell r="K674">
            <v>64</v>
          </cell>
          <cell r="Q674" t="e">
            <v>#N/A</v>
          </cell>
          <cell r="T674" t="e">
            <v>#N/A</v>
          </cell>
          <cell r="V674" t="e">
            <v>#N/A</v>
          </cell>
          <cell r="W674" t="e">
            <v>#N/A</v>
          </cell>
          <cell r="Y674" t="e">
            <v>#N/A</v>
          </cell>
          <cell r="Z674" t="e">
            <v>#N/A</v>
          </cell>
          <cell r="AA674" t="e">
            <v>#N/A</v>
          </cell>
          <cell r="AB674" t="e">
            <v>#N/A</v>
          </cell>
          <cell r="AC674" t="e">
            <v>#N/A</v>
          </cell>
          <cell r="AD674">
            <v>0</v>
          </cell>
          <cell r="AG674">
            <v>0</v>
          </cell>
          <cell r="AH674">
            <v>0</v>
          </cell>
          <cell r="AI674" t="e">
            <v>#N/A</v>
          </cell>
          <cell r="AL674" t="e">
            <v>#N/A</v>
          </cell>
          <cell r="AM674" t="e">
            <v>#N/A</v>
          </cell>
          <cell r="AN674" t="e">
            <v>#N/A</v>
          </cell>
          <cell r="AP674" t="e">
            <v>#N/A</v>
          </cell>
          <cell r="AQ674" t="e">
            <v>#N/A</v>
          </cell>
          <cell r="AR674" t="e">
            <v>#N/A</v>
          </cell>
        </row>
        <row r="675">
          <cell r="K675">
            <v>65</v>
          </cell>
          <cell r="Q675" t="e">
            <v>#N/A</v>
          </cell>
          <cell r="T675" t="e">
            <v>#N/A</v>
          </cell>
          <cell r="V675" t="e">
            <v>#N/A</v>
          </cell>
          <cell r="W675" t="e">
            <v>#N/A</v>
          </cell>
          <cell r="Y675" t="e">
            <v>#N/A</v>
          </cell>
          <cell r="Z675" t="e">
            <v>#N/A</v>
          </cell>
          <cell r="AA675" t="e">
            <v>#N/A</v>
          </cell>
          <cell r="AB675" t="e">
            <v>#N/A</v>
          </cell>
          <cell r="AC675" t="e">
            <v>#N/A</v>
          </cell>
          <cell r="AD675">
            <v>0</v>
          </cell>
          <cell r="AG675">
            <v>0</v>
          </cell>
          <cell r="AH675">
            <v>0</v>
          </cell>
          <cell r="AI675" t="e">
            <v>#N/A</v>
          </cell>
          <cell r="AL675" t="e">
            <v>#N/A</v>
          </cell>
          <cell r="AM675" t="e">
            <v>#N/A</v>
          </cell>
          <cell r="AN675" t="e">
            <v>#N/A</v>
          </cell>
          <cell r="AP675" t="e">
            <v>#N/A</v>
          </cell>
          <cell r="AQ675" t="e">
            <v>#N/A</v>
          </cell>
          <cell r="AR675" t="e">
            <v>#N/A</v>
          </cell>
        </row>
        <row r="676">
          <cell r="K676">
            <v>66</v>
          </cell>
          <cell r="Q676" t="e">
            <v>#N/A</v>
          </cell>
          <cell r="T676" t="e">
            <v>#N/A</v>
          </cell>
          <cell r="V676" t="e">
            <v>#N/A</v>
          </cell>
          <cell r="W676" t="e">
            <v>#N/A</v>
          </cell>
          <cell r="Y676" t="e">
            <v>#N/A</v>
          </cell>
          <cell r="Z676" t="e">
            <v>#N/A</v>
          </cell>
          <cell r="AA676" t="e">
            <v>#N/A</v>
          </cell>
          <cell r="AB676" t="e">
            <v>#N/A</v>
          </cell>
          <cell r="AC676" t="e">
            <v>#N/A</v>
          </cell>
          <cell r="AD676">
            <v>0</v>
          </cell>
          <cell r="AG676">
            <v>0</v>
          </cell>
          <cell r="AH676">
            <v>0</v>
          </cell>
          <cell r="AI676" t="e">
            <v>#N/A</v>
          </cell>
          <cell r="AL676" t="e">
            <v>#N/A</v>
          </cell>
          <cell r="AM676" t="e">
            <v>#N/A</v>
          </cell>
          <cell r="AN676" t="e">
            <v>#N/A</v>
          </cell>
          <cell r="AP676" t="e">
            <v>#N/A</v>
          </cell>
          <cell r="AQ676" t="e">
            <v>#N/A</v>
          </cell>
          <cell r="AR676" t="e">
            <v>#N/A</v>
          </cell>
        </row>
        <row r="677">
          <cell r="K677">
            <v>67</v>
          </cell>
          <cell r="Q677" t="e">
            <v>#N/A</v>
          </cell>
          <cell r="T677" t="e">
            <v>#N/A</v>
          </cell>
          <cell r="V677" t="e">
            <v>#N/A</v>
          </cell>
          <cell r="W677" t="e">
            <v>#N/A</v>
          </cell>
          <cell r="Y677" t="e">
            <v>#N/A</v>
          </cell>
          <cell r="Z677" t="e">
            <v>#N/A</v>
          </cell>
          <cell r="AA677" t="e">
            <v>#N/A</v>
          </cell>
          <cell r="AB677" t="e">
            <v>#N/A</v>
          </cell>
          <cell r="AC677" t="e">
            <v>#N/A</v>
          </cell>
          <cell r="AD677">
            <v>0</v>
          </cell>
          <cell r="AG677">
            <v>0</v>
          </cell>
          <cell r="AH677">
            <v>0</v>
          </cell>
          <cell r="AI677" t="e">
            <v>#N/A</v>
          </cell>
          <cell r="AL677" t="e">
            <v>#N/A</v>
          </cell>
          <cell r="AM677" t="e">
            <v>#N/A</v>
          </cell>
          <cell r="AN677" t="e">
            <v>#N/A</v>
          </cell>
          <cell r="AP677" t="e">
            <v>#N/A</v>
          </cell>
          <cell r="AQ677" t="e">
            <v>#N/A</v>
          </cell>
          <cell r="AR677" t="e">
            <v>#N/A</v>
          </cell>
        </row>
        <row r="678">
          <cell r="K678">
            <v>68</v>
          </cell>
          <cell r="Q678" t="e">
            <v>#N/A</v>
          </cell>
          <cell r="T678" t="e">
            <v>#N/A</v>
          </cell>
          <cell r="V678" t="e">
            <v>#N/A</v>
          </cell>
          <cell r="W678" t="e">
            <v>#N/A</v>
          </cell>
          <cell r="Y678" t="e">
            <v>#N/A</v>
          </cell>
          <cell r="Z678" t="e">
            <v>#N/A</v>
          </cell>
          <cell r="AA678" t="e">
            <v>#N/A</v>
          </cell>
          <cell r="AB678" t="e">
            <v>#N/A</v>
          </cell>
          <cell r="AC678" t="e">
            <v>#N/A</v>
          </cell>
          <cell r="AD678">
            <v>0</v>
          </cell>
          <cell r="AG678">
            <v>0</v>
          </cell>
          <cell r="AH678">
            <v>0</v>
          </cell>
          <cell r="AI678" t="e">
            <v>#N/A</v>
          </cell>
          <cell r="AL678" t="e">
            <v>#N/A</v>
          </cell>
          <cell r="AM678" t="e">
            <v>#N/A</v>
          </cell>
          <cell r="AN678" t="e">
            <v>#N/A</v>
          </cell>
          <cell r="AP678" t="e">
            <v>#N/A</v>
          </cell>
          <cell r="AQ678" t="e">
            <v>#N/A</v>
          </cell>
          <cell r="AR678" t="e">
            <v>#N/A</v>
          </cell>
        </row>
        <row r="679">
          <cell r="K679">
            <v>69</v>
          </cell>
          <cell r="Q679" t="e">
            <v>#N/A</v>
          </cell>
          <cell r="T679" t="e">
            <v>#N/A</v>
          </cell>
          <cell r="V679" t="e">
            <v>#N/A</v>
          </cell>
          <cell r="W679" t="e">
            <v>#N/A</v>
          </cell>
          <cell r="Y679" t="e">
            <v>#N/A</v>
          </cell>
          <cell r="Z679" t="e">
            <v>#N/A</v>
          </cell>
          <cell r="AA679" t="e">
            <v>#N/A</v>
          </cell>
          <cell r="AB679" t="e">
            <v>#N/A</v>
          </cell>
          <cell r="AC679" t="e">
            <v>#N/A</v>
          </cell>
          <cell r="AD679">
            <v>0</v>
          </cell>
          <cell r="AG679">
            <v>0</v>
          </cell>
          <cell r="AH679">
            <v>0</v>
          </cell>
          <cell r="AI679" t="e">
            <v>#N/A</v>
          </cell>
          <cell r="AL679" t="e">
            <v>#N/A</v>
          </cell>
          <cell r="AM679" t="e">
            <v>#N/A</v>
          </cell>
          <cell r="AN679" t="e">
            <v>#N/A</v>
          </cell>
          <cell r="AP679" t="e">
            <v>#N/A</v>
          </cell>
          <cell r="AQ679" t="e">
            <v>#N/A</v>
          </cell>
          <cell r="AR679" t="e">
            <v>#N/A</v>
          </cell>
        </row>
        <row r="680">
          <cell r="K680">
            <v>70</v>
          </cell>
          <cell r="Q680" t="e">
            <v>#N/A</v>
          </cell>
          <cell r="T680" t="e">
            <v>#N/A</v>
          </cell>
          <cell r="V680" t="e">
            <v>#N/A</v>
          </cell>
          <cell r="W680" t="e">
            <v>#N/A</v>
          </cell>
          <cell r="Y680" t="e">
            <v>#N/A</v>
          </cell>
          <cell r="Z680" t="e">
            <v>#N/A</v>
          </cell>
          <cell r="AA680" t="e">
            <v>#N/A</v>
          </cell>
          <cell r="AB680" t="e">
            <v>#N/A</v>
          </cell>
          <cell r="AC680" t="e">
            <v>#N/A</v>
          </cell>
          <cell r="AD680">
            <v>0</v>
          </cell>
          <cell r="AG680">
            <v>0</v>
          </cell>
          <cell r="AH680">
            <v>0</v>
          </cell>
          <cell r="AI680" t="e">
            <v>#N/A</v>
          </cell>
          <cell r="AL680" t="e">
            <v>#N/A</v>
          </cell>
          <cell r="AM680" t="e">
            <v>#N/A</v>
          </cell>
          <cell r="AN680" t="e">
            <v>#N/A</v>
          </cell>
          <cell r="AP680" t="e">
            <v>#N/A</v>
          </cell>
          <cell r="AQ680" t="e">
            <v>#N/A</v>
          </cell>
          <cell r="AR680" t="e">
            <v>#N/A</v>
          </cell>
        </row>
        <row r="681">
          <cell r="K681">
            <v>71</v>
          </cell>
          <cell r="Q681" t="e">
            <v>#N/A</v>
          </cell>
          <cell r="T681" t="e">
            <v>#N/A</v>
          </cell>
          <cell r="V681" t="e">
            <v>#N/A</v>
          </cell>
          <cell r="W681" t="e">
            <v>#N/A</v>
          </cell>
          <cell r="Y681" t="e">
            <v>#N/A</v>
          </cell>
          <cell r="Z681" t="e">
            <v>#N/A</v>
          </cell>
          <cell r="AA681" t="e">
            <v>#N/A</v>
          </cell>
          <cell r="AB681" t="e">
            <v>#N/A</v>
          </cell>
          <cell r="AC681" t="e">
            <v>#N/A</v>
          </cell>
          <cell r="AD681">
            <v>0</v>
          </cell>
          <cell r="AG681">
            <v>0</v>
          </cell>
          <cell r="AH681">
            <v>0</v>
          </cell>
          <cell r="AI681" t="e">
            <v>#N/A</v>
          </cell>
          <cell r="AL681" t="e">
            <v>#N/A</v>
          </cell>
          <cell r="AM681" t="e">
            <v>#N/A</v>
          </cell>
          <cell r="AN681" t="e">
            <v>#N/A</v>
          </cell>
          <cell r="AP681" t="e">
            <v>#N/A</v>
          </cell>
          <cell r="AQ681" t="e">
            <v>#N/A</v>
          </cell>
          <cell r="AR681" t="e">
            <v>#N/A</v>
          </cell>
        </row>
        <row r="682">
          <cell r="K682">
            <v>72</v>
          </cell>
          <cell r="Q682" t="e">
            <v>#N/A</v>
          </cell>
          <cell r="T682" t="e">
            <v>#N/A</v>
          </cell>
          <cell r="V682" t="e">
            <v>#N/A</v>
          </cell>
          <cell r="W682" t="e">
            <v>#N/A</v>
          </cell>
          <cell r="Y682" t="e">
            <v>#N/A</v>
          </cell>
          <cell r="Z682" t="e">
            <v>#N/A</v>
          </cell>
          <cell r="AA682" t="e">
            <v>#N/A</v>
          </cell>
          <cell r="AB682" t="e">
            <v>#N/A</v>
          </cell>
          <cell r="AC682" t="e">
            <v>#N/A</v>
          </cell>
          <cell r="AD682">
            <v>0</v>
          </cell>
          <cell r="AG682">
            <v>0</v>
          </cell>
          <cell r="AH682">
            <v>0</v>
          </cell>
          <cell r="AI682" t="e">
            <v>#N/A</v>
          </cell>
          <cell r="AL682" t="e">
            <v>#N/A</v>
          </cell>
          <cell r="AM682" t="e">
            <v>#N/A</v>
          </cell>
          <cell r="AN682" t="e">
            <v>#N/A</v>
          </cell>
          <cell r="AP682" t="e">
            <v>#N/A</v>
          </cell>
          <cell r="AQ682" t="e">
            <v>#N/A</v>
          </cell>
          <cell r="AR682" t="e">
            <v>#N/A</v>
          </cell>
        </row>
        <row r="683">
          <cell r="K683">
            <v>73</v>
          </cell>
          <cell r="Q683" t="e">
            <v>#N/A</v>
          </cell>
          <cell r="T683" t="e">
            <v>#N/A</v>
          </cell>
          <cell r="V683" t="e">
            <v>#N/A</v>
          </cell>
          <cell r="W683" t="e">
            <v>#N/A</v>
          </cell>
          <cell r="Y683" t="e">
            <v>#N/A</v>
          </cell>
          <cell r="Z683" t="e">
            <v>#N/A</v>
          </cell>
          <cell r="AA683" t="e">
            <v>#N/A</v>
          </cell>
          <cell r="AB683" t="e">
            <v>#N/A</v>
          </cell>
          <cell r="AC683" t="e">
            <v>#N/A</v>
          </cell>
          <cell r="AD683">
            <v>0</v>
          </cell>
          <cell r="AG683">
            <v>0</v>
          </cell>
          <cell r="AH683">
            <v>0</v>
          </cell>
          <cell r="AI683" t="e">
            <v>#N/A</v>
          </cell>
          <cell r="AL683" t="e">
            <v>#N/A</v>
          </cell>
          <cell r="AM683" t="e">
            <v>#N/A</v>
          </cell>
          <cell r="AN683" t="e">
            <v>#N/A</v>
          </cell>
          <cell r="AP683" t="e">
            <v>#N/A</v>
          </cell>
          <cell r="AQ683" t="e">
            <v>#N/A</v>
          </cell>
          <cell r="AR683" t="e">
            <v>#N/A</v>
          </cell>
        </row>
        <row r="684">
          <cell r="K684">
            <v>74</v>
          </cell>
          <cell r="Q684" t="e">
            <v>#N/A</v>
          </cell>
          <cell r="T684" t="e">
            <v>#N/A</v>
          </cell>
          <cell r="V684" t="e">
            <v>#N/A</v>
          </cell>
          <cell r="W684" t="e">
            <v>#N/A</v>
          </cell>
          <cell r="Y684" t="e">
            <v>#N/A</v>
          </cell>
          <cell r="Z684" t="e">
            <v>#N/A</v>
          </cell>
          <cell r="AA684" t="e">
            <v>#N/A</v>
          </cell>
          <cell r="AB684" t="e">
            <v>#N/A</v>
          </cell>
          <cell r="AC684" t="e">
            <v>#N/A</v>
          </cell>
          <cell r="AD684">
            <v>0</v>
          </cell>
          <cell r="AG684">
            <v>0</v>
          </cell>
          <cell r="AH684">
            <v>0</v>
          </cell>
          <cell r="AI684" t="e">
            <v>#N/A</v>
          </cell>
          <cell r="AL684" t="e">
            <v>#N/A</v>
          </cell>
          <cell r="AM684" t="e">
            <v>#N/A</v>
          </cell>
          <cell r="AN684" t="e">
            <v>#N/A</v>
          </cell>
          <cell r="AP684" t="e">
            <v>#N/A</v>
          </cell>
          <cell r="AQ684" t="e">
            <v>#N/A</v>
          </cell>
          <cell r="AR684" t="e">
            <v>#N/A</v>
          </cell>
        </row>
        <row r="685">
          <cell r="K685">
            <v>75</v>
          </cell>
          <cell r="Q685" t="e">
            <v>#N/A</v>
          </cell>
          <cell r="T685" t="e">
            <v>#N/A</v>
          </cell>
          <cell r="V685" t="e">
            <v>#N/A</v>
          </cell>
          <cell r="W685" t="e">
            <v>#N/A</v>
          </cell>
          <cell r="Y685" t="e">
            <v>#N/A</v>
          </cell>
          <cell r="Z685" t="e">
            <v>#N/A</v>
          </cell>
          <cell r="AA685" t="e">
            <v>#N/A</v>
          </cell>
          <cell r="AB685" t="e">
            <v>#N/A</v>
          </cell>
          <cell r="AC685" t="e">
            <v>#N/A</v>
          </cell>
          <cell r="AD685">
            <v>0</v>
          </cell>
          <cell r="AG685">
            <v>0</v>
          </cell>
          <cell r="AH685">
            <v>0</v>
          </cell>
          <cell r="AI685" t="e">
            <v>#N/A</v>
          </cell>
          <cell r="AL685" t="e">
            <v>#N/A</v>
          </cell>
          <cell r="AM685" t="e">
            <v>#N/A</v>
          </cell>
          <cell r="AN685" t="e">
            <v>#N/A</v>
          </cell>
          <cell r="AP685" t="e">
            <v>#N/A</v>
          </cell>
          <cell r="AQ685" t="e">
            <v>#N/A</v>
          </cell>
          <cell r="AR685" t="e">
            <v>#N/A</v>
          </cell>
        </row>
        <row r="686">
          <cell r="K686">
            <v>76</v>
          </cell>
          <cell r="Q686" t="e">
            <v>#N/A</v>
          </cell>
          <cell r="T686" t="e">
            <v>#N/A</v>
          </cell>
          <cell r="V686" t="e">
            <v>#N/A</v>
          </cell>
          <cell r="W686" t="e">
            <v>#N/A</v>
          </cell>
          <cell r="Y686" t="e">
            <v>#N/A</v>
          </cell>
          <cell r="Z686" t="e">
            <v>#N/A</v>
          </cell>
          <cell r="AA686" t="e">
            <v>#N/A</v>
          </cell>
          <cell r="AB686" t="e">
            <v>#N/A</v>
          </cell>
          <cell r="AC686" t="e">
            <v>#N/A</v>
          </cell>
          <cell r="AD686">
            <v>0</v>
          </cell>
          <cell r="AG686">
            <v>0</v>
          </cell>
          <cell r="AH686">
            <v>0</v>
          </cell>
          <cell r="AI686" t="e">
            <v>#N/A</v>
          </cell>
          <cell r="AL686" t="e">
            <v>#N/A</v>
          </cell>
          <cell r="AM686" t="e">
            <v>#N/A</v>
          </cell>
          <cell r="AN686" t="e">
            <v>#N/A</v>
          </cell>
          <cell r="AP686" t="e">
            <v>#N/A</v>
          </cell>
          <cell r="AQ686" t="e">
            <v>#N/A</v>
          </cell>
          <cell r="AR686" t="e">
            <v>#N/A</v>
          </cell>
        </row>
        <row r="687">
          <cell r="K687">
            <v>77</v>
          </cell>
          <cell r="Q687" t="e">
            <v>#N/A</v>
          </cell>
          <cell r="T687" t="e">
            <v>#N/A</v>
          </cell>
          <cell r="V687" t="e">
            <v>#N/A</v>
          </cell>
          <cell r="W687" t="e">
            <v>#N/A</v>
          </cell>
          <cell r="Y687" t="e">
            <v>#N/A</v>
          </cell>
          <cell r="Z687" t="e">
            <v>#N/A</v>
          </cell>
          <cell r="AA687" t="e">
            <v>#N/A</v>
          </cell>
          <cell r="AB687" t="e">
            <v>#N/A</v>
          </cell>
          <cell r="AC687" t="e">
            <v>#N/A</v>
          </cell>
          <cell r="AD687">
            <v>0</v>
          </cell>
          <cell r="AG687">
            <v>0</v>
          </cell>
          <cell r="AH687">
            <v>0</v>
          </cell>
          <cell r="AI687" t="e">
            <v>#N/A</v>
          </cell>
          <cell r="AL687" t="e">
            <v>#N/A</v>
          </cell>
          <cell r="AM687" t="e">
            <v>#N/A</v>
          </cell>
          <cell r="AN687" t="e">
            <v>#N/A</v>
          </cell>
          <cell r="AP687" t="e">
            <v>#N/A</v>
          </cell>
          <cell r="AQ687" t="e">
            <v>#N/A</v>
          </cell>
          <cell r="AR687" t="e">
            <v>#N/A</v>
          </cell>
        </row>
        <row r="688">
          <cell r="K688">
            <v>78</v>
          </cell>
          <cell r="Q688" t="e">
            <v>#N/A</v>
          </cell>
          <cell r="T688" t="e">
            <v>#N/A</v>
          </cell>
          <cell r="V688" t="e">
            <v>#N/A</v>
          </cell>
          <cell r="W688" t="e">
            <v>#N/A</v>
          </cell>
          <cell r="Y688" t="e">
            <v>#N/A</v>
          </cell>
          <cell r="Z688" t="e">
            <v>#N/A</v>
          </cell>
          <cell r="AA688" t="e">
            <v>#N/A</v>
          </cell>
          <cell r="AB688" t="e">
            <v>#N/A</v>
          </cell>
          <cell r="AC688" t="e">
            <v>#N/A</v>
          </cell>
          <cell r="AD688">
            <v>0</v>
          </cell>
          <cell r="AG688">
            <v>0</v>
          </cell>
          <cell r="AH688">
            <v>0</v>
          </cell>
          <cell r="AI688" t="e">
            <v>#N/A</v>
          </cell>
          <cell r="AL688" t="e">
            <v>#N/A</v>
          </cell>
          <cell r="AM688" t="e">
            <v>#N/A</v>
          </cell>
          <cell r="AN688" t="e">
            <v>#N/A</v>
          </cell>
          <cell r="AP688" t="e">
            <v>#N/A</v>
          </cell>
          <cell r="AQ688" t="e">
            <v>#N/A</v>
          </cell>
          <cell r="AR688" t="e">
            <v>#N/A</v>
          </cell>
        </row>
        <row r="689">
          <cell r="K689">
            <v>79</v>
          </cell>
          <cell r="Q689" t="e">
            <v>#N/A</v>
          </cell>
          <cell r="T689" t="e">
            <v>#N/A</v>
          </cell>
          <cell r="V689" t="e">
            <v>#N/A</v>
          </cell>
          <cell r="W689" t="e">
            <v>#N/A</v>
          </cell>
          <cell r="Y689" t="e">
            <v>#N/A</v>
          </cell>
          <cell r="Z689" t="e">
            <v>#N/A</v>
          </cell>
          <cell r="AA689" t="e">
            <v>#N/A</v>
          </cell>
          <cell r="AB689" t="e">
            <v>#N/A</v>
          </cell>
          <cell r="AC689" t="e">
            <v>#N/A</v>
          </cell>
          <cell r="AD689">
            <v>0</v>
          </cell>
          <cell r="AG689">
            <v>0</v>
          </cell>
          <cell r="AH689">
            <v>0</v>
          </cell>
          <cell r="AI689" t="e">
            <v>#N/A</v>
          </cell>
          <cell r="AL689" t="e">
            <v>#N/A</v>
          </cell>
          <cell r="AM689" t="e">
            <v>#N/A</v>
          </cell>
          <cell r="AN689" t="e">
            <v>#N/A</v>
          </cell>
          <cell r="AP689" t="e">
            <v>#N/A</v>
          </cell>
          <cell r="AQ689" t="e">
            <v>#N/A</v>
          </cell>
          <cell r="AR689" t="e">
            <v>#N/A</v>
          </cell>
        </row>
        <row r="690">
          <cell r="K690">
            <v>80</v>
          </cell>
          <cell r="Q690" t="e">
            <v>#N/A</v>
          </cell>
          <cell r="T690" t="e">
            <v>#N/A</v>
          </cell>
          <cell r="V690" t="e">
            <v>#N/A</v>
          </cell>
          <cell r="W690" t="e">
            <v>#N/A</v>
          </cell>
          <cell r="Y690" t="e">
            <v>#N/A</v>
          </cell>
          <cell r="Z690" t="e">
            <v>#N/A</v>
          </cell>
          <cell r="AA690" t="e">
            <v>#N/A</v>
          </cell>
          <cell r="AB690" t="e">
            <v>#N/A</v>
          </cell>
          <cell r="AC690" t="e">
            <v>#N/A</v>
          </cell>
          <cell r="AD690">
            <v>0</v>
          </cell>
          <cell r="AG690">
            <v>0</v>
          </cell>
          <cell r="AH690">
            <v>0</v>
          </cell>
          <cell r="AI690" t="e">
            <v>#N/A</v>
          </cell>
          <cell r="AL690" t="e">
            <v>#N/A</v>
          </cell>
          <cell r="AM690" t="e">
            <v>#N/A</v>
          </cell>
          <cell r="AN690" t="e">
            <v>#N/A</v>
          </cell>
          <cell r="AP690" t="e">
            <v>#N/A</v>
          </cell>
          <cell r="AQ690" t="e">
            <v>#N/A</v>
          </cell>
          <cell r="AR690" t="e">
            <v>#N/A</v>
          </cell>
        </row>
        <row r="691">
          <cell r="K691">
            <v>81</v>
          </cell>
          <cell r="Q691" t="e">
            <v>#N/A</v>
          </cell>
          <cell r="T691" t="e">
            <v>#N/A</v>
          </cell>
          <cell r="V691" t="e">
            <v>#N/A</v>
          </cell>
          <cell r="W691" t="e">
            <v>#N/A</v>
          </cell>
          <cell r="Y691" t="e">
            <v>#N/A</v>
          </cell>
          <cell r="Z691" t="e">
            <v>#N/A</v>
          </cell>
          <cell r="AA691" t="e">
            <v>#N/A</v>
          </cell>
          <cell r="AB691" t="e">
            <v>#N/A</v>
          </cell>
          <cell r="AC691" t="e">
            <v>#N/A</v>
          </cell>
          <cell r="AD691">
            <v>0</v>
          </cell>
          <cell r="AG691">
            <v>0</v>
          </cell>
          <cell r="AH691">
            <v>0</v>
          </cell>
          <cell r="AI691" t="e">
            <v>#N/A</v>
          </cell>
          <cell r="AL691" t="e">
            <v>#N/A</v>
          </cell>
          <cell r="AM691" t="e">
            <v>#N/A</v>
          </cell>
          <cell r="AN691" t="e">
            <v>#N/A</v>
          </cell>
          <cell r="AP691" t="e">
            <v>#N/A</v>
          </cell>
          <cell r="AQ691" t="e">
            <v>#N/A</v>
          </cell>
          <cell r="AR691" t="e">
            <v>#N/A</v>
          </cell>
        </row>
        <row r="692">
          <cell r="K692">
            <v>82</v>
          </cell>
          <cell r="Q692" t="e">
            <v>#N/A</v>
          </cell>
          <cell r="T692" t="e">
            <v>#N/A</v>
          </cell>
          <cell r="V692" t="e">
            <v>#N/A</v>
          </cell>
          <cell r="W692" t="e">
            <v>#N/A</v>
          </cell>
          <cell r="Y692" t="e">
            <v>#N/A</v>
          </cell>
          <cell r="Z692" t="e">
            <v>#N/A</v>
          </cell>
          <cell r="AA692" t="e">
            <v>#N/A</v>
          </cell>
          <cell r="AB692" t="e">
            <v>#N/A</v>
          </cell>
          <cell r="AC692" t="e">
            <v>#N/A</v>
          </cell>
          <cell r="AD692">
            <v>0</v>
          </cell>
          <cell r="AG692">
            <v>0</v>
          </cell>
          <cell r="AH692">
            <v>0</v>
          </cell>
          <cell r="AI692" t="e">
            <v>#N/A</v>
          </cell>
          <cell r="AL692" t="e">
            <v>#N/A</v>
          </cell>
          <cell r="AM692" t="e">
            <v>#N/A</v>
          </cell>
          <cell r="AN692" t="e">
            <v>#N/A</v>
          </cell>
          <cell r="AP692" t="e">
            <v>#N/A</v>
          </cell>
          <cell r="AQ692" t="e">
            <v>#N/A</v>
          </cell>
          <cell r="AR692" t="e">
            <v>#N/A</v>
          </cell>
        </row>
        <row r="693">
          <cell r="K693">
            <v>83</v>
          </cell>
          <cell r="Q693" t="e">
            <v>#N/A</v>
          </cell>
          <cell r="T693" t="e">
            <v>#N/A</v>
          </cell>
          <cell r="V693" t="e">
            <v>#N/A</v>
          </cell>
          <cell r="W693" t="e">
            <v>#N/A</v>
          </cell>
          <cell r="Y693" t="e">
            <v>#N/A</v>
          </cell>
          <cell r="Z693" t="e">
            <v>#N/A</v>
          </cell>
          <cell r="AA693" t="e">
            <v>#N/A</v>
          </cell>
          <cell r="AB693" t="e">
            <v>#N/A</v>
          </cell>
          <cell r="AC693" t="e">
            <v>#N/A</v>
          </cell>
          <cell r="AD693">
            <v>0</v>
          </cell>
          <cell r="AG693">
            <v>0</v>
          </cell>
          <cell r="AH693">
            <v>0</v>
          </cell>
          <cell r="AI693" t="e">
            <v>#N/A</v>
          </cell>
          <cell r="AL693" t="e">
            <v>#N/A</v>
          </cell>
          <cell r="AM693" t="e">
            <v>#N/A</v>
          </cell>
          <cell r="AN693" t="e">
            <v>#N/A</v>
          </cell>
          <cell r="AP693" t="e">
            <v>#N/A</v>
          </cell>
          <cell r="AQ693" t="e">
            <v>#N/A</v>
          </cell>
          <cell r="AR693" t="e">
            <v>#N/A</v>
          </cell>
        </row>
        <row r="694">
          <cell r="K694">
            <v>84</v>
          </cell>
          <cell r="Q694" t="e">
            <v>#N/A</v>
          </cell>
          <cell r="T694" t="e">
            <v>#N/A</v>
          </cell>
          <cell r="V694" t="e">
            <v>#N/A</v>
          </cell>
          <cell r="W694" t="e">
            <v>#N/A</v>
          </cell>
          <cell r="Y694" t="e">
            <v>#N/A</v>
          </cell>
          <cell r="Z694" t="e">
            <v>#N/A</v>
          </cell>
          <cell r="AA694" t="e">
            <v>#N/A</v>
          </cell>
          <cell r="AB694" t="e">
            <v>#N/A</v>
          </cell>
          <cell r="AC694" t="e">
            <v>#N/A</v>
          </cell>
          <cell r="AD694">
            <v>0</v>
          </cell>
          <cell r="AG694">
            <v>0</v>
          </cell>
          <cell r="AH694">
            <v>0</v>
          </cell>
          <cell r="AI694" t="e">
            <v>#N/A</v>
          </cell>
          <cell r="AL694" t="e">
            <v>#N/A</v>
          </cell>
          <cell r="AM694" t="e">
            <v>#N/A</v>
          </cell>
          <cell r="AN694" t="e">
            <v>#N/A</v>
          </cell>
          <cell r="AP694" t="e">
            <v>#N/A</v>
          </cell>
          <cell r="AQ694" t="e">
            <v>#N/A</v>
          </cell>
          <cell r="AR694" t="e">
            <v>#N/A</v>
          </cell>
        </row>
        <row r="695">
          <cell r="K695">
            <v>85</v>
          </cell>
          <cell r="Q695" t="e">
            <v>#N/A</v>
          </cell>
          <cell r="T695" t="e">
            <v>#N/A</v>
          </cell>
          <cell r="V695" t="e">
            <v>#N/A</v>
          </cell>
          <cell r="W695" t="e">
            <v>#N/A</v>
          </cell>
          <cell r="Y695" t="e">
            <v>#N/A</v>
          </cell>
          <cell r="Z695" t="e">
            <v>#N/A</v>
          </cell>
          <cell r="AA695" t="e">
            <v>#N/A</v>
          </cell>
          <cell r="AB695" t="e">
            <v>#N/A</v>
          </cell>
          <cell r="AC695" t="e">
            <v>#N/A</v>
          </cell>
          <cell r="AD695">
            <v>0</v>
          </cell>
          <cell r="AG695">
            <v>0</v>
          </cell>
          <cell r="AH695">
            <v>0</v>
          </cell>
          <cell r="AI695" t="e">
            <v>#N/A</v>
          </cell>
          <cell r="AL695" t="e">
            <v>#N/A</v>
          </cell>
          <cell r="AM695" t="e">
            <v>#N/A</v>
          </cell>
          <cell r="AN695" t="e">
            <v>#N/A</v>
          </cell>
          <cell r="AP695" t="e">
            <v>#N/A</v>
          </cell>
          <cell r="AQ695" t="e">
            <v>#N/A</v>
          </cell>
          <cell r="AR695" t="e">
            <v>#N/A</v>
          </cell>
        </row>
        <row r="696">
          <cell r="K696">
            <v>86</v>
          </cell>
          <cell r="Q696" t="e">
            <v>#N/A</v>
          </cell>
          <cell r="T696" t="e">
            <v>#N/A</v>
          </cell>
          <cell r="V696" t="e">
            <v>#N/A</v>
          </cell>
          <cell r="W696" t="e">
            <v>#N/A</v>
          </cell>
          <cell r="Y696" t="e">
            <v>#N/A</v>
          </cell>
          <cell r="Z696" t="e">
            <v>#N/A</v>
          </cell>
          <cell r="AA696" t="e">
            <v>#N/A</v>
          </cell>
          <cell r="AB696" t="e">
            <v>#N/A</v>
          </cell>
          <cell r="AC696" t="e">
            <v>#N/A</v>
          </cell>
          <cell r="AD696">
            <v>0</v>
          </cell>
          <cell r="AG696">
            <v>0</v>
          </cell>
          <cell r="AH696">
            <v>0</v>
          </cell>
          <cell r="AI696" t="e">
            <v>#N/A</v>
          </cell>
          <cell r="AL696" t="e">
            <v>#N/A</v>
          </cell>
          <cell r="AM696" t="e">
            <v>#N/A</v>
          </cell>
          <cell r="AN696" t="e">
            <v>#N/A</v>
          </cell>
          <cell r="AP696" t="e">
            <v>#N/A</v>
          </cell>
          <cell r="AQ696" t="e">
            <v>#N/A</v>
          </cell>
          <cell r="AR696" t="e">
            <v>#N/A</v>
          </cell>
        </row>
        <row r="697">
          <cell r="K697">
            <v>87</v>
          </cell>
          <cell r="Q697" t="e">
            <v>#N/A</v>
          </cell>
          <cell r="T697" t="e">
            <v>#N/A</v>
          </cell>
          <cell r="V697" t="e">
            <v>#N/A</v>
          </cell>
          <cell r="W697" t="e">
            <v>#N/A</v>
          </cell>
          <cell r="Y697" t="e">
            <v>#N/A</v>
          </cell>
          <cell r="Z697" t="e">
            <v>#N/A</v>
          </cell>
          <cell r="AA697" t="e">
            <v>#N/A</v>
          </cell>
          <cell r="AB697" t="e">
            <v>#N/A</v>
          </cell>
          <cell r="AC697" t="e">
            <v>#N/A</v>
          </cell>
          <cell r="AD697">
            <v>0</v>
          </cell>
          <cell r="AG697">
            <v>0</v>
          </cell>
          <cell r="AH697">
            <v>0</v>
          </cell>
          <cell r="AI697" t="e">
            <v>#N/A</v>
          </cell>
          <cell r="AL697" t="e">
            <v>#N/A</v>
          </cell>
          <cell r="AM697" t="e">
            <v>#N/A</v>
          </cell>
          <cell r="AN697" t="e">
            <v>#N/A</v>
          </cell>
          <cell r="AP697" t="e">
            <v>#N/A</v>
          </cell>
          <cell r="AQ697" t="e">
            <v>#N/A</v>
          </cell>
          <cell r="AR697" t="e">
            <v>#N/A</v>
          </cell>
        </row>
        <row r="698">
          <cell r="K698">
            <v>88</v>
          </cell>
          <cell r="Q698" t="e">
            <v>#N/A</v>
          </cell>
          <cell r="T698" t="e">
            <v>#N/A</v>
          </cell>
          <cell r="V698" t="e">
            <v>#N/A</v>
          </cell>
          <cell r="W698" t="e">
            <v>#N/A</v>
          </cell>
          <cell r="Y698" t="e">
            <v>#N/A</v>
          </cell>
          <cell r="Z698" t="e">
            <v>#N/A</v>
          </cell>
          <cell r="AA698" t="e">
            <v>#N/A</v>
          </cell>
          <cell r="AB698" t="e">
            <v>#N/A</v>
          </cell>
          <cell r="AC698" t="e">
            <v>#N/A</v>
          </cell>
          <cell r="AD698">
            <v>0</v>
          </cell>
          <cell r="AG698">
            <v>0</v>
          </cell>
          <cell r="AH698">
            <v>0</v>
          </cell>
          <cell r="AI698" t="e">
            <v>#N/A</v>
          </cell>
          <cell r="AL698" t="e">
            <v>#N/A</v>
          </cell>
          <cell r="AM698" t="e">
            <v>#N/A</v>
          </cell>
          <cell r="AN698" t="e">
            <v>#N/A</v>
          </cell>
          <cell r="AP698" t="e">
            <v>#N/A</v>
          </cell>
          <cell r="AQ698" t="e">
            <v>#N/A</v>
          </cell>
          <cell r="AR698" t="e">
            <v>#N/A</v>
          </cell>
        </row>
        <row r="699">
          <cell r="K699">
            <v>89</v>
          </cell>
          <cell r="Q699" t="e">
            <v>#N/A</v>
          </cell>
          <cell r="T699" t="e">
            <v>#N/A</v>
          </cell>
          <cell r="V699" t="e">
            <v>#N/A</v>
          </cell>
          <cell r="W699" t="e">
            <v>#N/A</v>
          </cell>
          <cell r="Y699" t="e">
            <v>#N/A</v>
          </cell>
          <cell r="Z699" t="e">
            <v>#N/A</v>
          </cell>
          <cell r="AA699" t="e">
            <v>#N/A</v>
          </cell>
          <cell r="AB699" t="e">
            <v>#N/A</v>
          </cell>
          <cell r="AC699" t="e">
            <v>#N/A</v>
          </cell>
          <cell r="AD699">
            <v>0</v>
          </cell>
          <cell r="AG699">
            <v>0</v>
          </cell>
          <cell r="AH699">
            <v>0</v>
          </cell>
          <cell r="AI699" t="e">
            <v>#N/A</v>
          </cell>
          <cell r="AL699" t="e">
            <v>#N/A</v>
          </cell>
          <cell r="AM699" t="e">
            <v>#N/A</v>
          </cell>
          <cell r="AN699" t="e">
            <v>#N/A</v>
          </cell>
          <cell r="AP699" t="e">
            <v>#N/A</v>
          </cell>
          <cell r="AQ699" t="e">
            <v>#N/A</v>
          </cell>
          <cell r="AR699" t="e">
            <v>#N/A</v>
          </cell>
        </row>
        <row r="700">
          <cell r="K700">
            <v>90</v>
          </cell>
          <cell r="Q700" t="e">
            <v>#N/A</v>
          </cell>
          <cell r="T700" t="e">
            <v>#N/A</v>
          </cell>
          <cell r="V700" t="e">
            <v>#N/A</v>
          </cell>
          <cell r="W700" t="e">
            <v>#N/A</v>
          </cell>
          <cell r="Y700" t="e">
            <v>#N/A</v>
          </cell>
          <cell r="Z700" t="e">
            <v>#N/A</v>
          </cell>
          <cell r="AA700" t="e">
            <v>#N/A</v>
          </cell>
          <cell r="AB700" t="e">
            <v>#N/A</v>
          </cell>
          <cell r="AC700" t="e">
            <v>#N/A</v>
          </cell>
          <cell r="AD700">
            <v>0</v>
          </cell>
          <cell r="AG700">
            <v>0</v>
          </cell>
          <cell r="AH700">
            <v>0</v>
          </cell>
          <cell r="AI700" t="e">
            <v>#N/A</v>
          </cell>
          <cell r="AL700" t="e">
            <v>#N/A</v>
          </cell>
          <cell r="AM700" t="e">
            <v>#N/A</v>
          </cell>
          <cell r="AN700" t="e">
            <v>#N/A</v>
          </cell>
          <cell r="AP700" t="e">
            <v>#N/A</v>
          </cell>
          <cell r="AQ700" t="e">
            <v>#N/A</v>
          </cell>
          <cell r="AR700" t="e">
            <v>#N/A</v>
          </cell>
        </row>
        <row r="701">
          <cell r="K701">
            <v>91</v>
          </cell>
          <cell r="Q701" t="e">
            <v>#N/A</v>
          </cell>
          <cell r="T701" t="e">
            <v>#N/A</v>
          </cell>
          <cell r="V701" t="e">
            <v>#N/A</v>
          </cell>
          <cell r="W701" t="e">
            <v>#N/A</v>
          </cell>
          <cell r="Y701" t="e">
            <v>#N/A</v>
          </cell>
          <cell r="Z701" t="e">
            <v>#N/A</v>
          </cell>
          <cell r="AA701" t="e">
            <v>#N/A</v>
          </cell>
          <cell r="AB701" t="e">
            <v>#N/A</v>
          </cell>
          <cell r="AC701" t="e">
            <v>#N/A</v>
          </cell>
          <cell r="AD701">
            <v>0</v>
          </cell>
          <cell r="AG701">
            <v>0</v>
          </cell>
          <cell r="AH701">
            <v>0</v>
          </cell>
          <cell r="AI701" t="e">
            <v>#N/A</v>
          </cell>
          <cell r="AL701" t="e">
            <v>#N/A</v>
          </cell>
          <cell r="AM701" t="e">
            <v>#N/A</v>
          </cell>
          <cell r="AN701" t="e">
            <v>#N/A</v>
          </cell>
          <cell r="AP701" t="e">
            <v>#N/A</v>
          </cell>
          <cell r="AQ701" t="e">
            <v>#N/A</v>
          </cell>
          <cell r="AR701" t="e">
            <v>#N/A</v>
          </cell>
        </row>
        <row r="702">
          <cell r="K702">
            <v>92</v>
          </cell>
          <cell r="Q702" t="e">
            <v>#N/A</v>
          </cell>
          <cell r="T702" t="e">
            <v>#N/A</v>
          </cell>
          <cell r="V702" t="e">
            <v>#N/A</v>
          </cell>
          <cell r="W702" t="e">
            <v>#N/A</v>
          </cell>
          <cell r="Y702" t="e">
            <v>#N/A</v>
          </cell>
          <cell r="Z702" t="e">
            <v>#N/A</v>
          </cell>
          <cell r="AA702" t="e">
            <v>#N/A</v>
          </cell>
          <cell r="AB702" t="e">
            <v>#N/A</v>
          </cell>
          <cell r="AC702" t="e">
            <v>#N/A</v>
          </cell>
          <cell r="AD702">
            <v>0</v>
          </cell>
          <cell r="AG702">
            <v>0</v>
          </cell>
          <cell r="AH702">
            <v>0</v>
          </cell>
          <cell r="AI702" t="e">
            <v>#N/A</v>
          </cell>
          <cell r="AL702" t="e">
            <v>#N/A</v>
          </cell>
          <cell r="AM702" t="e">
            <v>#N/A</v>
          </cell>
          <cell r="AN702" t="e">
            <v>#N/A</v>
          </cell>
          <cell r="AP702" t="e">
            <v>#N/A</v>
          </cell>
          <cell r="AQ702" t="e">
            <v>#N/A</v>
          </cell>
          <cell r="AR702" t="e">
            <v>#N/A</v>
          </cell>
        </row>
        <row r="703">
          <cell r="K703">
            <v>93</v>
          </cell>
          <cell r="Q703" t="e">
            <v>#N/A</v>
          </cell>
          <cell r="T703" t="e">
            <v>#N/A</v>
          </cell>
          <cell r="V703" t="e">
            <v>#N/A</v>
          </cell>
          <cell r="W703" t="e">
            <v>#N/A</v>
          </cell>
          <cell r="Y703" t="e">
            <v>#N/A</v>
          </cell>
          <cell r="Z703" t="e">
            <v>#N/A</v>
          </cell>
          <cell r="AA703" t="e">
            <v>#N/A</v>
          </cell>
          <cell r="AB703" t="e">
            <v>#N/A</v>
          </cell>
          <cell r="AC703" t="e">
            <v>#N/A</v>
          </cell>
          <cell r="AD703">
            <v>0</v>
          </cell>
          <cell r="AG703">
            <v>0</v>
          </cell>
          <cell r="AH703">
            <v>0</v>
          </cell>
          <cell r="AI703" t="e">
            <v>#N/A</v>
          </cell>
          <cell r="AL703" t="e">
            <v>#N/A</v>
          </cell>
          <cell r="AM703" t="e">
            <v>#N/A</v>
          </cell>
          <cell r="AN703" t="e">
            <v>#N/A</v>
          </cell>
          <cell r="AP703" t="e">
            <v>#N/A</v>
          </cell>
          <cell r="AQ703" t="e">
            <v>#N/A</v>
          </cell>
          <cell r="AR703" t="e">
            <v>#N/A</v>
          </cell>
        </row>
        <row r="704">
          <cell r="K704">
            <v>94</v>
          </cell>
          <cell r="Q704" t="e">
            <v>#N/A</v>
          </cell>
          <cell r="T704" t="e">
            <v>#N/A</v>
          </cell>
          <cell r="V704" t="e">
            <v>#N/A</v>
          </cell>
          <cell r="W704" t="e">
            <v>#N/A</v>
          </cell>
          <cell r="Y704" t="e">
            <v>#N/A</v>
          </cell>
          <cell r="Z704" t="e">
            <v>#N/A</v>
          </cell>
          <cell r="AA704" t="e">
            <v>#N/A</v>
          </cell>
          <cell r="AB704" t="e">
            <v>#N/A</v>
          </cell>
          <cell r="AC704" t="e">
            <v>#N/A</v>
          </cell>
          <cell r="AD704">
            <v>0</v>
          </cell>
          <cell r="AG704">
            <v>0</v>
          </cell>
          <cell r="AH704">
            <v>0</v>
          </cell>
          <cell r="AI704" t="e">
            <v>#N/A</v>
          </cell>
          <cell r="AL704" t="e">
            <v>#N/A</v>
          </cell>
          <cell r="AM704" t="e">
            <v>#N/A</v>
          </cell>
          <cell r="AN704" t="e">
            <v>#N/A</v>
          </cell>
          <cell r="AP704" t="e">
            <v>#N/A</v>
          </cell>
          <cell r="AQ704" t="e">
            <v>#N/A</v>
          </cell>
          <cell r="AR704" t="e">
            <v>#N/A</v>
          </cell>
        </row>
        <row r="705">
          <cell r="K705">
            <v>95</v>
          </cell>
          <cell r="Q705" t="e">
            <v>#N/A</v>
          </cell>
          <cell r="T705" t="e">
            <v>#N/A</v>
          </cell>
          <cell r="V705" t="e">
            <v>#N/A</v>
          </cell>
          <cell r="W705" t="e">
            <v>#N/A</v>
          </cell>
          <cell r="Y705" t="e">
            <v>#N/A</v>
          </cell>
          <cell r="Z705" t="e">
            <v>#N/A</v>
          </cell>
          <cell r="AA705" t="e">
            <v>#N/A</v>
          </cell>
          <cell r="AB705" t="e">
            <v>#N/A</v>
          </cell>
          <cell r="AC705" t="e">
            <v>#N/A</v>
          </cell>
          <cell r="AD705">
            <v>0</v>
          </cell>
          <cell r="AG705">
            <v>0</v>
          </cell>
          <cell r="AH705">
            <v>0</v>
          </cell>
          <cell r="AI705" t="e">
            <v>#N/A</v>
          </cell>
          <cell r="AL705" t="e">
            <v>#N/A</v>
          </cell>
          <cell r="AM705" t="e">
            <v>#N/A</v>
          </cell>
          <cell r="AN705" t="e">
            <v>#N/A</v>
          </cell>
          <cell r="AP705" t="e">
            <v>#N/A</v>
          </cell>
          <cell r="AQ705" t="e">
            <v>#N/A</v>
          </cell>
          <cell r="AR705" t="e">
            <v>#N/A</v>
          </cell>
        </row>
        <row r="706">
          <cell r="K706">
            <v>96</v>
          </cell>
          <cell r="Q706" t="e">
            <v>#N/A</v>
          </cell>
          <cell r="T706" t="e">
            <v>#N/A</v>
          </cell>
          <cell r="V706" t="e">
            <v>#N/A</v>
          </cell>
          <cell r="W706" t="e">
            <v>#N/A</v>
          </cell>
          <cell r="Y706" t="e">
            <v>#N/A</v>
          </cell>
          <cell r="Z706" t="e">
            <v>#N/A</v>
          </cell>
          <cell r="AA706" t="e">
            <v>#N/A</v>
          </cell>
          <cell r="AB706" t="e">
            <v>#N/A</v>
          </cell>
          <cell r="AC706" t="e">
            <v>#N/A</v>
          </cell>
          <cell r="AD706">
            <v>0</v>
          </cell>
          <cell r="AG706">
            <v>0</v>
          </cell>
          <cell r="AH706">
            <v>0</v>
          </cell>
          <cell r="AI706" t="e">
            <v>#N/A</v>
          </cell>
          <cell r="AL706" t="e">
            <v>#N/A</v>
          </cell>
          <cell r="AM706" t="e">
            <v>#N/A</v>
          </cell>
          <cell r="AN706" t="e">
            <v>#N/A</v>
          </cell>
          <cell r="AP706" t="e">
            <v>#N/A</v>
          </cell>
          <cell r="AQ706" t="e">
            <v>#N/A</v>
          </cell>
          <cell r="AR706" t="e">
            <v>#N/A</v>
          </cell>
        </row>
        <row r="707">
          <cell r="K707">
            <v>97</v>
          </cell>
          <cell r="Q707" t="e">
            <v>#N/A</v>
          </cell>
          <cell r="T707" t="e">
            <v>#N/A</v>
          </cell>
          <cell r="V707" t="e">
            <v>#N/A</v>
          </cell>
          <cell r="W707" t="e">
            <v>#N/A</v>
          </cell>
          <cell r="Y707" t="e">
            <v>#N/A</v>
          </cell>
          <cell r="Z707" t="e">
            <v>#N/A</v>
          </cell>
          <cell r="AA707" t="e">
            <v>#N/A</v>
          </cell>
          <cell r="AB707" t="e">
            <v>#N/A</v>
          </cell>
          <cell r="AC707" t="e">
            <v>#N/A</v>
          </cell>
          <cell r="AD707">
            <v>0</v>
          </cell>
          <cell r="AG707">
            <v>0</v>
          </cell>
          <cell r="AH707">
            <v>0</v>
          </cell>
          <cell r="AI707" t="e">
            <v>#N/A</v>
          </cell>
          <cell r="AL707" t="e">
            <v>#N/A</v>
          </cell>
          <cell r="AM707" t="e">
            <v>#N/A</v>
          </cell>
          <cell r="AN707" t="e">
            <v>#N/A</v>
          </cell>
          <cell r="AP707" t="e">
            <v>#N/A</v>
          </cell>
          <cell r="AQ707" t="e">
            <v>#N/A</v>
          </cell>
          <cell r="AR707" t="e">
            <v>#N/A</v>
          </cell>
        </row>
        <row r="708">
          <cell r="K708">
            <v>98</v>
          </cell>
          <cell r="Q708" t="e">
            <v>#N/A</v>
          </cell>
          <cell r="T708" t="e">
            <v>#N/A</v>
          </cell>
          <cell r="V708" t="e">
            <v>#N/A</v>
          </cell>
          <cell r="W708" t="e">
            <v>#N/A</v>
          </cell>
          <cell r="Y708" t="e">
            <v>#N/A</v>
          </cell>
          <cell r="Z708" t="e">
            <v>#N/A</v>
          </cell>
          <cell r="AA708" t="e">
            <v>#N/A</v>
          </cell>
          <cell r="AB708" t="e">
            <v>#N/A</v>
          </cell>
          <cell r="AC708" t="e">
            <v>#N/A</v>
          </cell>
          <cell r="AD708">
            <v>0</v>
          </cell>
          <cell r="AG708">
            <v>0</v>
          </cell>
          <cell r="AH708">
            <v>0</v>
          </cell>
          <cell r="AI708" t="e">
            <v>#N/A</v>
          </cell>
          <cell r="AL708" t="e">
            <v>#N/A</v>
          </cell>
          <cell r="AM708" t="e">
            <v>#N/A</v>
          </cell>
          <cell r="AN708" t="e">
            <v>#N/A</v>
          </cell>
          <cell r="AP708" t="e">
            <v>#N/A</v>
          </cell>
          <cell r="AQ708" t="e">
            <v>#N/A</v>
          </cell>
          <cell r="AR708" t="e">
            <v>#N/A</v>
          </cell>
        </row>
        <row r="709">
          <cell r="K709">
            <v>99</v>
          </cell>
          <cell r="Q709" t="e">
            <v>#N/A</v>
          </cell>
          <cell r="T709" t="e">
            <v>#N/A</v>
          </cell>
          <cell r="V709" t="e">
            <v>#N/A</v>
          </cell>
          <cell r="W709" t="e">
            <v>#N/A</v>
          </cell>
          <cell r="Y709" t="e">
            <v>#N/A</v>
          </cell>
          <cell r="Z709" t="e">
            <v>#N/A</v>
          </cell>
          <cell r="AA709" t="e">
            <v>#N/A</v>
          </cell>
          <cell r="AB709" t="e">
            <v>#N/A</v>
          </cell>
          <cell r="AC709" t="e">
            <v>#N/A</v>
          </cell>
          <cell r="AD709">
            <v>0</v>
          </cell>
          <cell r="AG709">
            <v>0</v>
          </cell>
          <cell r="AH709">
            <v>0</v>
          </cell>
          <cell r="AI709" t="e">
            <v>#N/A</v>
          </cell>
          <cell r="AL709" t="e">
            <v>#N/A</v>
          </cell>
          <cell r="AM709" t="e">
            <v>#N/A</v>
          </cell>
          <cell r="AN709" t="e">
            <v>#N/A</v>
          </cell>
          <cell r="AP709" t="e">
            <v>#N/A</v>
          </cell>
          <cell r="AQ709" t="e">
            <v>#N/A</v>
          </cell>
          <cell r="AR709" t="e">
            <v>#N/A</v>
          </cell>
        </row>
        <row r="710">
          <cell r="K710">
            <v>100</v>
          </cell>
          <cell r="Q710" t="e">
            <v>#N/A</v>
          </cell>
          <cell r="T710" t="e">
            <v>#N/A</v>
          </cell>
          <cell r="V710" t="e">
            <v>#N/A</v>
          </cell>
          <cell r="W710" t="e">
            <v>#N/A</v>
          </cell>
          <cell r="Y710" t="e">
            <v>#N/A</v>
          </cell>
          <cell r="Z710" t="e">
            <v>#N/A</v>
          </cell>
          <cell r="AA710" t="e">
            <v>#N/A</v>
          </cell>
          <cell r="AB710" t="e">
            <v>#N/A</v>
          </cell>
          <cell r="AC710" t="e">
            <v>#N/A</v>
          </cell>
          <cell r="AD710">
            <v>0</v>
          </cell>
          <cell r="AG710">
            <v>0</v>
          </cell>
          <cell r="AH710">
            <v>0</v>
          </cell>
          <cell r="AI710" t="e">
            <v>#N/A</v>
          </cell>
          <cell r="AL710" t="e">
            <v>#N/A</v>
          </cell>
          <cell r="AM710" t="e">
            <v>#N/A</v>
          </cell>
          <cell r="AN710" t="e">
            <v>#N/A</v>
          </cell>
          <cell r="AP710" t="e">
            <v>#N/A</v>
          </cell>
          <cell r="AQ710" t="e">
            <v>#N/A</v>
          </cell>
          <cell r="AR710" t="e">
            <v>#N/A</v>
          </cell>
        </row>
        <row r="711">
          <cell r="K711">
            <v>101</v>
          </cell>
          <cell r="Q711" t="e">
            <v>#N/A</v>
          </cell>
          <cell r="T711" t="e">
            <v>#N/A</v>
          </cell>
          <cell r="V711" t="e">
            <v>#N/A</v>
          </cell>
          <cell r="W711" t="e">
            <v>#N/A</v>
          </cell>
          <cell r="Y711" t="e">
            <v>#N/A</v>
          </cell>
          <cell r="Z711" t="e">
            <v>#N/A</v>
          </cell>
          <cell r="AA711" t="e">
            <v>#N/A</v>
          </cell>
          <cell r="AB711" t="e">
            <v>#N/A</v>
          </cell>
          <cell r="AC711" t="e">
            <v>#N/A</v>
          </cell>
          <cell r="AD711">
            <v>0</v>
          </cell>
          <cell r="AG711">
            <v>0</v>
          </cell>
          <cell r="AH711">
            <v>0</v>
          </cell>
          <cell r="AI711" t="e">
            <v>#N/A</v>
          </cell>
          <cell r="AL711" t="e">
            <v>#N/A</v>
          </cell>
          <cell r="AM711" t="e">
            <v>#N/A</v>
          </cell>
          <cell r="AN711" t="e">
            <v>#N/A</v>
          </cell>
          <cell r="AP711" t="e">
            <v>#N/A</v>
          </cell>
          <cell r="AQ711" t="e">
            <v>#N/A</v>
          </cell>
          <cell r="AR711" t="e">
            <v>#N/A</v>
          </cell>
        </row>
        <row r="712">
          <cell r="K712">
            <v>102</v>
          </cell>
          <cell r="Q712" t="e">
            <v>#N/A</v>
          </cell>
          <cell r="T712" t="e">
            <v>#N/A</v>
          </cell>
          <cell r="V712" t="e">
            <v>#N/A</v>
          </cell>
          <cell r="W712" t="e">
            <v>#N/A</v>
          </cell>
          <cell r="Y712" t="e">
            <v>#N/A</v>
          </cell>
          <cell r="Z712" t="e">
            <v>#N/A</v>
          </cell>
          <cell r="AA712" t="e">
            <v>#N/A</v>
          </cell>
          <cell r="AB712" t="e">
            <v>#N/A</v>
          </cell>
          <cell r="AC712" t="e">
            <v>#N/A</v>
          </cell>
          <cell r="AD712">
            <v>0</v>
          </cell>
          <cell r="AG712">
            <v>0</v>
          </cell>
          <cell r="AH712">
            <v>0</v>
          </cell>
          <cell r="AI712" t="e">
            <v>#N/A</v>
          </cell>
          <cell r="AL712" t="e">
            <v>#N/A</v>
          </cell>
          <cell r="AM712" t="e">
            <v>#N/A</v>
          </cell>
          <cell r="AN712" t="e">
            <v>#N/A</v>
          </cell>
          <cell r="AP712" t="e">
            <v>#N/A</v>
          </cell>
          <cell r="AQ712" t="e">
            <v>#N/A</v>
          </cell>
          <cell r="AR712" t="e">
            <v>#N/A</v>
          </cell>
        </row>
        <row r="713">
          <cell r="K713">
            <v>103</v>
          </cell>
          <cell r="Q713" t="e">
            <v>#N/A</v>
          </cell>
          <cell r="T713" t="e">
            <v>#N/A</v>
          </cell>
          <cell r="V713" t="e">
            <v>#N/A</v>
          </cell>
          <cell r="W713" t="e">
            <v>#N/A</v>
          </cell>
          <cell r="Y713" t="e">
            <v>#N/A</v>
          </cell>
          <cell r="Z713" t="e">
            <v>#N/A</v>
          </cell>
          <cell r="AA713" t="e">
            <v>#N/A</v>
          </cell>
          <cell r="AB713" t="e">
            <v>#N/A</v>
          </cell>
          <cell r="AC713" t="e">
            <v>#N/A</v>
          </cell>
          <cell r="AD713">
            <v>0</v>
          </cell>
          <cell r="AG713">
            <v>0</v>
          </cell>
          <cell r="AH713">
            <v>0</v>
          </cell>
          <cell r="AI713" t="e">
            <v>#N/A</v>
          </cell>
          <cell r="AL713" t="e">
            <v>#N/A</v>
          </cell>
          <cell r="AM713" t="e">
            <v>#N/A</v>
          </cell>
          <cell r="AN713" t="e">
            <v>#N/A</v>
          </cell>
          <cell r="AP713" t="e">
            <v>#N/A</v>
          </cell>
          <cell r="AQ713" t="e">
            <v>#N/A</v>
          </cell>
          <cell r="AR713" t="e">
            <v>#N/A</v>
          </cell>
        </row>
        <row r="714">
          <cell r="K714">
            <v>104</v>
          </cell>
          <cell r="Q714" t="e">
            <v>#N/A</v>
          </cell>
          <cell r="T714" t="e">
            <v>#N/A</v>
          </cell>
          <cell r="V714" t="e">
            <v>#N/A</v>
          </cell>
          <cell r="W714" t="e">
            <v>#N/A</v>
          </cell>
          <cell r="Y714" t="e">
            <v>#N/A</v>
          </cell>
          <cell r="Z714" t="e">
            <v>#N/A</v>
          </cell>
          <cell r="AA714" t="e">
            <v>#N/A</v>
          </cell>
          <cell r="AB714" t="e">
            <v>#N/A</v>
          </cell>
          <cell r="AC714" t="e">
            <v>#N/A</v>
          </cell>
          <cell r="AD714">
            <v>0</v>
          </cell>
          <cell r="AG714">
            <v>0</v>
          </cell>
          <cell r="AH714">
            <v>0</v>
          </cell>
          <cell r="AI714" t="e">
            <v>#N/A</v>
          </cell>
          <cell r="AL714" t="e">
            <v>#N/A</v>
          </cell>
          <cell r="AM714" t="e">
            <v>#N/A</v>
          </cell>
          <cell r="AN714" t="e">
            <v>#N/A</v>
          </cell>
          <cell r="AP714" t="e">
            <v>#N/A</v>
          </cell>
          <cell r="AQ714" t="e">
            <v>#N/A</v>
          </cell>
          <cell r="AR714" t="e">
            <v>#N/A</v>
          </cell>
        </row>
        <row r="715">
          <cell r="K715">
            <v>105</v>
          </cell>
          <cell r="Q715" t="e">
            <v>#N/A</v>
          </cell>
          <cell r="T715" t="e">
            <v>#N/A</v>
          </cell>
          <cell r="V715" t="e">
            <v>#N/A</v>
          </cell>
          <cell r="W715" t="e">
            <v>#N/A</v>
          </cell>
          <cell r="Y715" t="e">
            <v>#N/A</v>
          </cell>
          <cell r="Z715" t="e">
            <v>#N/A</v>
          </cell>
          <cell r="AA715" t="e">
            <v>#N/A</v>
          </cell>
          <cell r="AB715" t="e">
            <v>#N/A</v>
          </cell>
          <cell r="AC715" t="e">
            <v>#N/A</v>
          </cell>
          <cell r="AD715">
            <v>0</v>
          </cell>
          <cell r="AG715">
            <v>0</v>
          </cell>
          <cell r="AH715">
            <v>0</v>
          </cell>
          <cell r="AI715" t="e">
            <v>#N/A</v>
          </cell>
          <cell r="AL715" t="e">
            <v>#N/A</v>
          </cell>
          <cell r="AM715" t="e">
            <v>#N/A</v>
          </cell>
          <cell r="AN715" t="e">
            <v>#N/A</v>
          </cell>
          <cell r="AP715" t="e">
            <v>#N/A</v>
          </cell>
          <cell r="AQ715" t="e">
            <v>#N/A</v>
          </cell>
          <cell r="AR715" t="e">
            <v>#N/A</v>
          </cell>
        </row>
        <row r="716">
          <cell r="K716">
            <v>106</v>
          </cell>
          <cell r="Q716" t="e">
            <v>#N/A</v>
          </cell>
          <cell r="T716" t="e">
            <v>#N/A</v>
          </cell>
          <cell r="V716" t="e">
            <v>#N/A</v>
          </cell>
          <cell r="W716" t="e">
            <v>#N/A</v>
          </cell>
          <cell r="Y716" t="e">
            <v>#N/A</v>
          </cell>
          <cell r="Z716" t="e">
            <v>#N/A</v>
          </cell>
          <cell r="AA716" t="e">
            <v>#N/A</v>
          </cell>
          <cell r="AB716" t="e">
            <v>#N/A</v>
          </cell>
          <cell r="AC716" t="e">
            <v>#N/A</v>
          </cell>
          <cell r="AD716">
            <v>0</v>
          </cell>
          <cell r="AG716">
            <v>0</v>
          </cell>
          <cell r="AH716">
            <v>0</v>
          </cell>
          <cell r="AI716" t="e">
            <v>#N/A</v>
          </cell>
          <cell r="AL716" t="e">
            <v>#N/A</v>
          </cell>
          <cell r="AM716" t="e">
            <v>#N/A</v>
          </cell>
          <cell r="AN716" t="e">
            <v>#N/A</v>
          </cell>
          <cell r="AP716" t="e">
            <v>#N/A</v>
          </cell>
          <cell r="AQ716" t="e">
            <v>#N/A</v>
          </cell>
          <cell r="AR716" t="e">
            <v>#N/A</v>
          </cell>
        </row>
        <row r="717">
          <cell r="K717">
            <v>107</v>
          </cell>
          <cell r="Q717" t="e">
            <v>#N/A</v>
          </cell>
          <cell r="T717" t="e">
            <v>#N/A</v>
          </cell>
          <cell r="V717" t="e">
            <v>#N/A</v>
          </cell>
          <cell r="W717" t="e">
            <v>#N/A</v>
          </cell>
          <cell r="Y717" t="e">
            <v>#N/A</v>
          </cell>
          <cell r="Z717" t="e">
            <v>#N/A</v>
          </cell>
          <cell r="AA717" t="e">
            <v>#N/A</v>
          </cell>
          <cell r="AB717" t="e">
            <v>#N/A</v>
          </cell>
          <cell r="AC717" t="e">
            <v>#N/A</v>
          </cell>
          <cell r="AD717">
            <v>0</v>
          </cell>
          <cell r="AG717">
            <v>0</v>
          </cell>
          <cell r="AH717">
            <v>0</v>
          </cell>
          <cell r="AI717" t="e">
            <v>#N/A</v>
          </cell>
          <cell r="AL717" t="e">
            <v>#N/A</v>
          </cell>
          <cell r="AM717" t="e">
            <v>#N/A</v>
          </cell>
          <cell r="AN717" t="e">
            <v>#N/A</v>
          </cell>
          <cell r="AP717" t="e">
            <v>#N/A</v>
          </cell>
          <cell r="AQ717" t="e">
            <v>#N/A</v>
          </cell>
          <cell r="AR717" t="e">
            <v>#N/A</v>
          </cell>
        </row>
        <row r="718">
          <cell r="K718">
            <v>108</v>
          </cell>
          <cell r="Q718" t="e">
            <v>#N/A</v>
          </cell>
          <cell r="T718" t="e">
            <v>#N/A</v>
          </cell>
          <cell r="V718" t="e">
            <v>#N/A</v>
          </cell>
          <cell r="W718" t="e">
            <v>#N/A</v>
          </cell>
          <cell r="Y718" t="e">
            <v>#N/A</v>
          </cell>
          <cell r="Z718" t="e">
            <v>#N/A</v>
          </cell>
          <cell r="AA718" t="e">
            <v>#N/A</v>
          </cell>
          <cell r="AB718" t="e">
            <v>#N/A</v>
          </cell>
          <cell r="AC718" t="e">
            <v>#N/A</v>
          </cell>
          <cell r="AD718">
            <v>0</v>
          </cell>
          <cell r="AG718">
            <v>0</v>
          </cell>
          <cell r="AH718">
            <v>0</v>
          </cell>
          <cell r="AI718" t="e">
            <v>#N/A</v>
          </cell>
          <cell r="AL718" t="e">
            <v>#N/A</v>
          </cell>
          <cell r="AM718" t="e">
            <v>#N/A</v>
          </cell>
          <cell r="AN718" t="e">
            <v>#N/A</v>
          </cell>
          <cell r="AP718" t="e">
            <v>#N/A</v>
          </cell>
          <cell r="AQ718" t="e">
            <v>#N/A</v>
          </cell>
          <cell r="AR718" t="e">
            <v>#N/A</v>
          </cell>
        </row>
        <row r="719">
          <cell r="K719">
            <v>109</v>
          </cell>
          <cell r="Q719" t="e">
            <v>#N/A</v>
          </cell>
          <cell r="T719" t="e">
            <v>#N/A</v>
          </cell>
          <cell r="V719" t="e">
            <v>#N/A</v>
          </cell>
          <cell r="W719" t="e">
            <v>#N/A</v>
          </cell>
          <cell r="Y719" t="e">
            <v>#N/A</v>
          </cell>
          <cell r="Z719" t="e">
            <v>#N/A</v>
          </cell>
          <cell r="AA719" t="e">
            <v>#N/A</v>
          </cell>
          <cell r="AB719" t="e">
            <v>#N/A</v>
          </cell>
          <cell r="AC719" t="e">
            <v>#N/A</v>
          </cell>
          <cell r="AD719">
            <v>0</v>
          </cell>
          <cell r="AG719">
            <v>0</v>
          </cell>
          <cell r="AH719">
            <v>0</v>
          </cell>
          <cell r="AI719" t="e">
            <v>#N/A</v>
          </cell>
          <cell r="AL719" t="e">
            <v>#N/A</v>
          </cell>
          <cell r="AM719" t="e">
            <v>#N/A</v>
          </cell>
          <cell r="AN719" t="e">
            <v>#N/A</v>
          </cell>
          <cell r="AP719" t="e">
            <v>#N/A</v>
          </cell>
          <cell r="AQ719" t="e">
            <v>#N/A</v>
          </cell>
          <cell r="AR719" t="e">
            <v>#N/A</v>
          </cell>
        </row>
        <row r="720">
          <cell r="K720">
            <v>110</v>
          </cell>
          <cell r="Q720" t="e">
            <v>#N/A</v>
          </cell>
          <cell r="T720" t="e">
            <v>#N/A</v>
          </cell>
          <cell r="V720" t="e">
            <v>#N/A</v>
          </cell>
          <cell r="W720" t="e">
            <v>#N/A</v>
          </cell>
          <cell r="Y720" t="e">
            <v>#N/A</v>
          </cell>
          <cell r="Z720" t="e">
            <v>#N/A</v>
          </cell>
          <cell r="AA720" t="e">
            <v>#N/A</v>
          </cell>
          <cell r="AB720" t="e">
            <v>#N/A</v>
          </cell>
          <cell r="AC720" t="e">
            <v>#N/A</v>
          </cell>
          <cell r="AD720">
            <v>0</v>
          </cell>
          <cell r="AG720">
            <v>0</v>
          </cell>
          <cell r="AH720">
            <v>0</v>
          </cell>
          <cell r="AI720" t="e">
            <v>#N/A</v>
          </cell>
          <cell r="AL720" t="e">
            <v>#N/A</v>
          </cell>
          <cell r="AM720" t="e">
            <v>#N/A</v>
          </cell>
          <cell r="AN720" t="e">
            <v>#N/A</v>
          </cell>
          <cell r="AP720" t="e">
            <v>#N/A</v>
          </cell>
          <cell r="AQ720" t="e">
            <v>#N/A</v>
          </cell>
          <cell r="AR720" t="e">
            <v>#N/A</v>
          </cell>
        </row>
        <row r="721">
          <cell r="K721">
            <v>111</v>
          </cell>
          <cell r="Q721" t="e">
            <v>#N/A</v>
          </cell>
          <cell r="T721" t="e">
            <v>#N/A</v>
          </cell>
          <cell r="V721" t="e">
            <v>#N/A</v>
          </cell>
          <cell r="W721" t="e">
            <v>#N/A</v>
          </cell>
          <cell r="Y721" t="e">
            <v>#N/A</v>
          </cell>
          <cell r="Z721" t="e">
            <v>#N/A</v>
          </cell>
          <cell r="AA721" t="e">
            <v>#N/A</v>
          </cell>
          <cell r="AB721" t="e">
            <v>#N/A</v>
          </cell>
          <cell r="AC721" t="e">
            <v>#N/A</v>
          </cell>
          <cell r="AD721">
            <v>0</v>
          </cell>
          <cell r="AG721">
            <v>0</v>
          </cell>
          <cell r="AH721">
            <v>0</v>
          </cell>
          <cell r="AI721" t="e">
            <v>#N/A</v>
          </cell>
          <cell r="AL721" t="e">
            <v>#N/A</v>
          </cell>
          <cell r="AM721" t="e">
            <v>#N/A</v>
          </cell>
          <cell r="AN721" t="e">
            <v>#N/A</v>
          </cell>
          <cell r="AP721" t="e">
            <v>#N/A</v>
          </cell>
          <cell r="AQ721" t="e">
            <v>#N/A</v>
          </cell>
          <cell r="AR721" t="e">
            <v>#N/A</v>
          </cell>
        </row>
        <row r="722">
          <cell r="K722">
            <v>112</v>
          </cell>
          <cell r="Q722" t="e">
            <v>#N/A</v>
          </cell>
          <cell r="T722" t="e">
            <v>#N/A</v>
          </cell>
          <cell r="V722" t="e">
            <v>#N/A</v>
          </cell>
          <cell r="W722" t="e">
            <v>#N/A</v>
          </cell>
          <cell r="Y722" t="e">
            <v>#N/A</v>
          </cell>
          <cell r="Z722" t="e">
            <v>#N/A</v>
          </cell>
          <cell r="AA722" t="e">
            <v>#N/A</v>
          </cell>
          <cell r="AB722" t="e">
            <v>#N/A</v>
          </cell>
          <cell r="AC722" t="e">
            <v>#N/A</v>
          </cell>
          <cell r="AD722">
            <v>0</v>
          </cell>
          <cell r="AG722">
            <v>0</v>
          </cell>
          <cell r="AH722">
            <v>0</v>
          </cell>
          <cell r="AI722" t="e">
            <v>#N/A</v>
          </cell>
          <cell r="AL722" t="e">
            <v>#N/A</v>
          </cell>
          <cell r="AM722" t="e">
            <v>#N/A</v>
          </cell>
          <cell r="AN722" t="e">
            <v>#N/A</v>
          </cell>
          <cell r="AP722" t="e">
            <v>#N/A</v>
          </cell>
          <cell r="AQ722" t="e">
            <v>#N/A</v>
          </cell>
          <cell r="AR722" t="e">
            <v>#N/A</v>
          </cell>
        </row>
        <row r="723">
          <cell r="K723">
            <v>113</v>
          </cell>
          <cell r="Q723" t="e">
            <v>#N/A</v>
          </cell>
          <cell r="T723" t="e">
            <v>#N/A</v>
          </cell>
          <cell r="V723" t="e">
            <v>#N/A</v>
          </cell>
          <cell r="W723" t="e">
            <v>#N/A</v>
          </cell>
          <cell r="Y723" t="e">
            <v>#N/A</v>
          </cell>
          <cell r="Z723" t="e">
            <v>#N/A</v>
          </cell>
          <cell r="AA723" t="e">
            <v>#N/A</v>
          </cell>
          <cell r="AB723" t="e">
            <v>#N/A</v>
          </cell>
          <cell r="AC723" t="e">
            <v>#N/A</v>
          </cell>
          <cell r="AD723">
            <v>0</v>
          </cell>
          <cell r="AG723">
            <v>0</v>
          </cell>
          <cell r="AH723">
            <v>0</v>
          </cell>
          <cell r="AI723" t="e">
            <v>#N/A</v>
          </cell>
          <cell r="AL723" t="e">
            <v>#N/A</v>
          </cell>
          <cell r="AM723" t="e">
            <v>#N/A</v>
          </cell>
          <cell r="AN723" t="e">
            <v>#N/A</v>
          </cell>
          <cell r="AP723" t="e">
            <v>#N/A</v>
          </cell>
          <cell r="AQ723" t="e">
            <v>#N/A</v>
          </cell>
          <cell r="AR723" t="e">
            <v>#N/A</v>
          </cell>
        </row>
        <row r="724">
          <cell r="K724">
            <v>114</v>
          </cell>
          <cell r="Q724" t="e">
            <v>#N/A</v>
          </cell>
          <cell r="T724" t="e">
            <v>#N/A</v>
          </cell>
          <cell r="V724" t="e">
            <v>#N/A</v>
          </cell>
          <cell r="W724" t="e">
            <v>#N/A</v>
          </cell>
          <cell r="Y724" t="e">
            <v>#N/A</v>
          </cell>
          <cell r="Z724" t="e">
            <v>#N/A</v>
          </cell>
          <cell r="AA724" t="e">
            <v>#N/A</v>
          </cell>
          <cell r="AB724" t="e">
            <v>#N/A</v>
          </cell>
          <cell r="AC724" t="e">
            <v>#N/A</v>
          </cell>
          <cell r="AD724">
            <v>0</v>
          </cell>
          <cell r="AG724">
            <v>0</v>
          </cell>
          <cell r="AH724">
            <v>0</v>
          </cell>
          <cell r="AI724" t="e">
            <v>#N/A</v>
          </cell>
          <cell r="AL724" t="e">
            <v>#N/A</v>
          </cell>
          <cell r="AM724" t="e">
            <v>#N/A</v>
          </cell>
          <cell r="AN724" t="e">
            <v>#N/A</v>
          </cell>
          <cell r="AP724" t="e">
            <v>#N/A</v>
          </cell>
          <cell r="AQ724" t="e">
            <v>#N/A</v>
          </cell>
          <cell r="AR724" t="e">
            <v>#N/A</v>
          </cell>
        </row>
        <row r="725">
          <cell r="K725">
            <v>115</v>
          </cell>
          <cell r="Q725" t="e">
            <v>#N/A</v>
          </cell>
          <cell r="T725" t="e">
            <v>#N/A</v>
          </cell>
          <cell r="V725" t="e">
            <v>#N/A</v>
          </cell>
          <cell r="W725" t="e">
            <v>#N/A</v>
          </cell>
          <cell r="Y725" t="e">
            <v>#N/A</v>
          </cell>
          <cell r="Z725" t="e">
            <v>#N/A</v>
          </cell>
          <cell r="AA725" t="e">
            <v>#N/A</v>
          </cell>
          <cell r="AB725" t="e">
            <v>#N/A</v>
          </cell>
          <cell r="AC725" t="e">
            <v>#N/A</v>
          </cell>
          <cell r="AD725">
            <v>0</v>
          </cell>
          <cell r="AG725">
            <v>0</v>
          </cell>
          <cell r="AH725">
            <v>0</v>
          </cell>
          <cell r="AI725" t="e">
            <v>#N/A</v>
          </cell>
          <cell r="AL725" t="e">
            <v>#N/A</v>
          </cell>
          <cell r="AM725" t="e">
            <v>#N/A</v>
          </cell>
          <cell r="AN725" t="e">
            <v>#N/A</v>
          </cell>
          <cell r="AP725" t="e">
            <v>#N/A</v>
          </cell>
          <cell r="AQ725" t="e">
            <v>#N/A</v>
          </cell>
          <cell r="AR725" t="e">
            <v>#N/A</v>
          </cell>
        </row>
        <row r="726">
          <cell r="K726">
            <v>116</v>
          </cell>
          <cell r="Q726" t="e">
            <v>#N/A</v>
          </cell>
          <cell r="T726" t="e">
            <v>#N/A</v>
          </cell>
          <cell r="V726" t="e">
            <v>#N/A</v>
          </cell>
          <cell r="W726" t="e">
            <v>#N/A</v>
          </cell>
          <cell r="Y726" t="e">
            <v>#N/A</v>
          </cell>
          <cell r="Z726" t="e">
            <v>#N/A</v>
          </cell>
          <cell r="AA726" t="e">
            <v>#N/A</v>
          </cell>
          <cell r="AB726" t="e">
            <v>#N/A</v>
          </cell>
          <cell r="AC726" t="e">
            <v>#N/A</v>
          </cell>
          <cell r="AD726">
            <v>0</v>
          </cell>
          <cell r="AG726">
            <v>0</v>
          </cell>
          <cell r="AH726">
            <v>0</v>
          </cell>
          <cell r="AI726" t="e">
            <v>#N/A</v>
          </cell>
          <cell r="AL726" t="e">
            <v>#N/A</v>
          </cell>
          <cell r="AM726" t="e">
            <v>#N/A</v>
          </cell>
          <cell r="AN726" t="e">
            <v>#N/A</v>
          </cell>
          <cell r="AP726" t="e">
            <v>#N/A</v>
          </cell>
          <cell r="AQ726" t="e">
            <v>#N/A</v>
          </cell>
          <cell r="AR726" t="e">
            <v>#N/A</v>
          </cell>
        </row>
        <row r="727">
          <cell r="K727">
            <v>117</v>
          </cell>
          <cell r="Q727" t="e">
            <v>#N/A</v>
          </cell>
          <cell r="T727" t="e">
            <v>#N/A</v>
          </cell>
          <cell r="V727" t="e">
            <v>#N/A</v>
          </cell>
          <cell r="W727" t="e">
            <v>#N/A</v>
          </cell>
          <cell r="Y727" t="e">
            <v>#N/A</v>
          </cell>
          <cell r="Z727" t="e">
            <v>#N/A</v>
          </cell>
          <cell r="AA727" t="e">
            <v>#N/A</v>
          </cell>
          <cell r="AB727" t="e">
            <v>#N/A</v>
          </cell>
          <cell r="AC727" t="e">
            <v>#N/A</v>
          </cell>
          <cell r="AD727">
            <v>0</v>
          </cell>
          <cell r="AG727">
            <v>0</v>
          </cell>
          <cell r="AH727">
            <v>0</v>
          </cell>
          <cell r="AI727" t="e">
            <v>#N/A</v>
          </cell>
          <cell r="AL727" t="e">
            <v>#N/A</v>
          </cell>
          <cell r="AM727" t="e">
            <v>#N/A</v>
          </cell>
          <cell r="AN727" t="e">
            <v>#N/A</v>
          </cell>
          <cell r="AP727" t="e">
            <v>#N/A</v>
          </cell>
          <cell r="AQ727" t="e">
            <v>#N/A</v>
          </cell>
          <cell r="AR727" t="e">
            <v>#N/A</v>
          </cell>
        </row>
        <row r="728">
          <cell r="K728">
            <v>118</v>
          </cell>
          <cell r="Q728" t="e">
            <v>#N/A</v>
          </cell>
          <cell r="T728" t="e">
            <v>#N/A</v>
          </cell>
          <cell r="V728" t="e">
            <v>#N/A</v>
          </cell>
          <cell r="W728" t="e">
            <v>#N/A</v>
          </cell>
          <cell r="Y728" t="e">
            <v>#N/A</v>
          </cell>
          <cell r="Z728" t="e">
            <v>#N/A</v>
          </cell>
          <cell r="AA728" t="e">
            <v>#N/A</v>
          </cell>
          <cell r="AB728" t="e">
            <v>#N/A</v>
          </cell>
          <cell r="AC728" t="e">
            <v>#N/A</v>
          </cell>
          <cell r="AD728">
            <v>0</v>
          </cell>
          <cell r="AG728">
            <v>0</v>
          </cell>
          <cell r="AH728">
            <v>0</v>
          </cell>
          <cell r="AI728" t="e">
            <v>#N/A</v>
          </cell>
          <cell r="AL728" t="e">
            <v>#N/A</v>
          </cell>
          <cell r="AM728" t="e">
            <v>#N/A</v>
          </cell>
          <cell r="AN728" t="e">
            <v>#N/A</v>
          </cell>
          <cell r="AP728" t="e">
            <v>#N/A</v>
          </cell>
          <cell r="AQ728" t="e">
            <v>#N/A</v>
          </cell>
          <cell r="AR728" t="e">
            <v>#N/A</v>
          </cell>
        </row>
        <row r="729">
          <cell r="K729">
            <v>119</v>
          </cell>
          <cell r="Q729" t="e">
            <v>#N/A</v>
          </cell>
          <cell r="T729" t="e">
            <v>#N/A</v>
          </cell>
          <cell r="V729" t="e">
            <v>#N/A</v>
          </cell>
          <cell r="W729" t="e">
            <v>#N/A</v>
          </cell>
          <cell r="Y729" t="e">
            <v>#N/A</v>
          </cell>
          <cell r="Z729" t="e">
            <v>#N/A</v>
          </cell>
          <cell r="AA729" t="e">
            <v>#N/A</v>
          </cell>
          <cell r="AB729" t="e">
            <v>#N/A</v>
          </cell>
          <cell r="AC729" t="e">
            <v>#N/A</v>
          </cell>
          <cell r="AD729">
            <v>0</v>
          </cell>
          <cell r="AG729">
            <v>0</v>
          </cell>
          <cell r="AH729">
            <v>0</v>
          </cell>
          <cell r="AI729" t="e">
            <v>#N/A</v>
          </cell>
          <cell r="AL729" t="e">
            <v>#N/A</v>
          </cell>
          <cell r="AM729" t="e">
            <v>#N/A</v>
          </cell>
          <cell r="AN729" t="e">
            <v>#N/A</v>
          </cell>
          <cell r="AP729" t="e">
            <v>#N/A</v>
          </cell>
          <cell r="AQ729" t="e">
            <v>#N/A</v>
          </cell>
          <cell r="AR729" t="e">
            <v>#N/A</v>
          </cell>
        </row>
        <row r="730">
          <cell r="K730">
            <v>120</v>
          </cell>
          <cell r="Q730" t="e">
            <v>#N/A</v>
          </cell>
          <cell r="T730" t="e">
            <v>#N/A</v>
          </cell>
          <cell r="V730" t="e">
            <v>#N/A</v>
          </cell>
          <cell r="W730" t="e">
            <v>#N/A</v>
          </cell>
          <cell r="Y730" t="e">
            <v>#N/A</v>
          </cell>
          <cell r="Z730" t="e">
            <v>#N/A</v>
          </cell>
          <cell r="AA730" t="e">
            <v>#N/A</v>
          </cell>
          <cell r="AB730" t="e">
            <v>#N/A</v>
          </cell>
          <cell r="AC730" t="e">
            <v>#N/A</v>
          </cell>
          <cell r="AD730">
            <v>0</v>
          </cell>
          <cell r="AG730">
            <v>0</v>
          </cell>
          <cell r="AH730">
            <v>0</v>
          </cell>
          <cell r="AI730" t="e">
            <v>#N/A</v>
          </cell>
          <cell r="AL730" t="e">
            <v>#N/A</v>
          </cell>
          <cell r="AM730" t="e">
            <v>#N/A</v>
          </cell>
          <cell r="AN730" t="e">
            <v>#N/A</v>
          </cell>
          <cell r="AP730" t="e">
            <v>#N/A</v>
          </cell>
          <cell r="AQ730" t="e">
            <v>#N/A</v>
          </cell>
          <cell r="AR730" t="e">
            <v>#N/A</v>
          </cell>
        </row>
        <row r="731">
          <cell r="K731">
            <v>121</v>
          </cell>
          <cell r="Q731" t="e">
            <v>#N/A</v>
          </cell>
          <cell r="T731" t="e">
            <v>#N/A</v>
          </cell>
          <cell r="V731" t="e">
            <v>#N/A</v>
          </cell>
          <cell r="W731" t="e">
            <v>#N/A</v>
          </cell>
          <cell r="Y731" t="e">
            <v>#N/A</v>
          </cell>
          <cell r="Z731" t="e">
            <v>#N/A</v>
          </cell>
          <cell r="AA731" t="e">
            <v>#N/A</v>
          </cell>
          <cell r="AB731" t="e">
            <v>#N/A</v>
          </cell>
          <cell r="AC731" t="e">
            <v>#N/A</v>
          </cell>
          <cell r="AD731">
            <v>0</v>
          </cell>
          <cell r="AG731">
            <v>0</v>
          </cell>
          <cell r="AH731">
            <v>0</v>
          </cell>
          <cell r="AI731" t="e">
            <v>#N/A</v>
          </cell>
          <cell r="AL731" t="e">
            <v>#N/A</v>
          </cell>
          <cell r="AM731" t="e">
            <v>#N/A</v>
          </cell>
          <cell r="AN731" t="e">
            <v>#N/A</v>
          </cell>
          <cell r="AP731" t="e">
            <v>#N/A</v>
          </cell>
          <cell r="AQ731" t="e">
            <v>#N/A</v>
          </cell>
          <cell r="AR731" t="e">
            <v>#N/A</v>
          </cell>
        </row>
        <row r="732">
          <cell r="K732">
            <v>122</v>
          </cell>
          <cell r="Q732" t="e">
            <v>#N/A</v>
          </cell>
          <cell r="T732" t="e">
            <v>#N/A</v>
          </cell>
          <cell r="V732" t="e">
            <v>#N/A</v>
          </cell>
          <cell r="W732" t="e">
            <v>#N/A</v>
          </cell>
          <cell r="Y732" t="e">
            <v>#N/A</v>
          </cell>
          <cell r="Z732" t="e">
            <v>#N/A</v>
          </cell>
          <cell r="AA732" t="e">
            <v>#N/A</v>
          </cell>
          <cell r="AB732" t="e">
            <v>#N/A</v>
          </cell>
          <cell r="AC732" t="e">
            <v>#N/A</v>
          </cell>
          <cell r="AD732">
            <v>0</v>
          </cell>
          <cell r="AG732">
            <v>0</v>
          </cell>
          <cell r="AH732">
            <v>0</v>
          </cell>
          <cell r="AI732" t="e">
            <v>#N/A</v>
          </cell>
          <cell r="AL732" t="e">
            <v>#N/A</v>
          </cell>
          <cell r="AM732" t="e">
            <v>#N/A</v>
          </cell>
          <cell r="AN732" t="e">
            <v>#N/A</v>
          </cell>
          <cell r="AP732" t="e">
            <v>#N/A</v>
          </cell>
          <cell r="AQ732" t="e">
            <v>#N/A</v>
          </cell>
          <cell r="AR732" t="e">
            <v>#N/A</v>
          </cell>
        </row>
        <row r="733">
          <cell r="K733">
            <v>123</v>
          </cell>
          <cell r="Q733" t="e">
            <v>#N/A</v>
          </cell>
          <cell r="T733" t="e">
            <v>#N/A</v>
          </cell>
          <cell r="V733" t="e">
            <v>#N/A</v>
          </cell>
          <cell r="W733" t="e">
            <v>#N/A</v>
          </cell>
          <cell r="Y733" t="e">
            <v>#N/A</v>
          </cell>
          <cell r="Z733" t="e">
            <v>#N/A</v>
          </cell>
          <cell r="AA733" t="e">
            <v>#N/A</v>
          </cell>
          <cell r="AB733" t="e">
            <v>#N/A</v>
          </cell>
          <cell r="AC733" t="e">
            <v>#N/A</v>
          </cell>
          <cell r="AD733">
            <v>0</v>
          </cell>
          <cell r="AG733">
            <v>0</v>
          </cell>
          <cell r="AH733">
            <v>0</v>
          </cell>
          <cell r="AI733" t="e">
            <v>#N/A</v>
          </cell>
          <cell r="AL733" t="e">
            <v>#N/A</v>
          </cell>
          <cell r="AM733" t="e">
            <v>#N/A</v>
          </cell>
          <cell r="AN733" t="e">
            <v>#N/A</v>
          </cell>
          <cell r="AP733" t="e">
            <v>#N/A</v>
          </cell>
          <cell r="AQ733" t="e">
            <v>#N/A</v>
          </cell>
          <cell r="AR733" t="e">
            <v>#N/A</v>
          </cell>
        </row>
        <row r="734">
          <cell r="K734">
            <v>124</v>
          </cell>
          <cell r="Q734" t="e">
            <v>#N/A</v>
          </cell>
          <cell r="T734" t="e">
            <v>#N/A</v>
          </cell>
          <cell r="V734" t="e">
            <v>#N/A</v>
          </cell>
          <cell r="W734" t="e">
            <v>#N/A</v>
          </cell>
          <cell r="Y734" t="e">
            <v>#N/A</v>
          </cell>
          <cell r="Z734" t="e">
            <v>#N/A</v>
          </cell>
          <cell r="AA734" t="e">
            <v>#N/A</v>
          </cell>
          <cell r="AB734" t="e">
            <v>#N/A</v>
          </cell>
          <cell r="AC734" t="e">
            <v>#N/A</v>
          </cell>
          <cell r="AD734">
            <v>0</v>
          </cell>
          <cell r="AG734">
            <v>0</v>
          </cell>
          <cell r="AH734">
            <v>0</v>
          </cell>
          <cell r="AI734" t="e">
            <v>#N/A</v>
          </cell>
          <cell r="AL734" t="e">
            <v>#N/A</v>
          </cell>
          <cell r="AM734" t="e">
            <v>#N/A</v>
          </cell>
          <cell r="AN734" t="e">
            <v>#N/A</v>
          </cell>
          <cell r="AP734" t="e">
            <v>#N/A</v>
          </cell>
          <cell r="AQ734" t="e">
            <v>#N/A</v>
          </cell>
          <cell r="AR734" t="e">
            <v>#N/A</v>
          </cell>
        </row>
        <row r="735">
          <cell r="K735">
            <v>125</v>
          </cell>
          <cell r="Q735" t="e">
            <v>#N/A</v>
          </cell>
          <cell r="T735" t="e">
            <v>#N/A</v>
          </cell>
          <cell r="V735" t="e">
            <v>#N/A</v>
          </cell>
          <cell r="W735" t="e">
            <v>#N/A</v>
          </cell>
          <cell r="Y735" t="e">
            <v>#N/A</v>
          </cell>
          <cell r="Z735" t="e">
            <v>#N/A</v>
          </cell>
          <cell r="AA735" t="e">
            <v>#N/A</v>
          </cell>
          <cell r="AB735" t="e">
            <v>#N/A</v>
          </cell>
          <cell r="AC735" t="e">
            <v>#N/A</v>
          </cell>
          <cell r="AD735">
            <v>0</v>
          </cell>
          <cell r="AG735">
            <v>0</v>
          </cell>
          <cell r="AH735">
            <v>0</v>
          </cell>
          <cell r="AI735" t="e">
            <v>#N/A</v>
          </cell>
          <cell r="AL735" t="e">
            <v>#N/A</v>
          </cell>
          <cell r="AM735" t="e">
            <v>#N/A</v>
          </cell>
          <cell r="AN735" t="e">
            <v>#N/A</v>
          </cell>
          <cell r="AP735" t="e">
            <v>#N/A</v>
          </cell>
          <cell r="AQ735" t="e">
            <v>#N/A</v>
          </cell>
          <cell r="AR735" t="e">
            <v>#N/A</v>
          </cell>
        </row>
        <row r="736">
          <cell r="K736">
            <v>126</v>
          </cell>
          <cell r="Q736" t="e">
            <v>#N/A</v>
          </cell>
          <cell r="T736" t="e">
            <v>#N/A</v>
          </cell>
          <cell r="V736" t="e">
            <v>#N/A</v>
          </cell>
          <cell r="W736" t="e">
            <v>#N/A</v>
          </cell>
          <cell r="Y736" t="e">
            <v>#N/A</v>
          </cell>
          <cell r="Z736" t="e">
            <v>#N/A</v>
          </cell>
          <cell r="AA736" t="e">
            <v>#N/A</v>
          </cell>
          <cell r="AB736" t="e">
            <v>#N/A</v>
          </cell>
          <cell r="AC736" t="e">
            <v>#N/A</v>
          </cell>
          <cell r="AD736">
            <v>0</v>
          </cell>
          <cell r="AG736">
            <v>0</v>
          </cell>
          <cell r="AH736">
            <v>0</v>
          </cell>
          <cell r="AI736" t="e">
            <v>#N/A</v>
          </cell>
          <cell r="AL736" t="e">
            <v>#N/A</v>
          </cell>
          <cell r="AM736" t="e">
            <v>#N/A</v>
          </cell>
          <cell r="AN736" t="e">
            <v>#N/A</v>
          </cell>
          <cell r="AP736" t="e">
            <v>#N/A</v>
          </cell>
          <cell r="AQ736" t="e">
            <v>#N/A</v>
          </cell>
          <cell r="AR736" t="e">
            <v>#N/A</v>
          </cell>
        </row>
        <row r="737">
          <cell r="K737">
            <v>127</v>
          </cell>
          <cell r="Q737" t="e">
            <v>#N/A</v>
          </cell>
          <cell r="T737" t="e">
            <v>#N/A</v>
          </cell>
          <cell r="V737" t="e">
            <v>#N/A</v>
          </cell>
          <cell r="W737" t="e">
            <v>#N/A</v>
          </cell>
          <cell r="Y737" t="e">
            <v>#N/A</v>
          </cell>
          <cell r="Z737" t="e">
            <v>#N/A</v>
          </cell>
          <cell r="AA737" t="e">
            <v>#N/A</v>
          </cell>
          <cell r="AB737" t="e">
            <v>#N/A</v>
          </cell>
          <cell r="AC737" t="e">
            <v>#N/A</v>
          </cell>
          <cell r="AD737">
            <v>0</v>
          </cell>
          <cell r="AG737">
            <v>0</v>
          </cell>
          <cell r="AH737">
            <v>0</v>
          </cell>
          <cell r="AI737" t="e">
            <v>#N/A</v>
          </cell>
          <cell r="AL737" t="e">
            <v>#N/A</v>
          </cell>
          <cell r="AM737" t="e">
            <v>#N/A</v>
          </cell>
          <cell r="AN737" t="e">
            <v>#N/A</v>
          </cell>
          <cell r="AP737" t="e">
            <v>#N/A</v>
          </cell>
          <cell r="AQ737" t="e">
            <v>#N/A</v>
          </cell>
          <cell r="AR737" t="e">
            <v>#N/A</v>
          </cell>
        </row>
        <row r="738">
          <cell r="K738">
            <v>128</v>
          </cell>
          <cell r="Q738" t="e">
            <v>#N/A</v>
          </cell>
          <cell r="T738" t="e">
            <v>#N/A</v>
          </cell>
          <cell r="V738" t="e">
            <v>#N/A</v>
          </cell>
          <cell r="W738" t="e">
            <v>#N/A</v>
          </cell>
          <cell r="Y738" t="e">
            <v>#N/A</v>
          </cell>
          <cell r="Z738" t="e">
            <v>#N/A</v>
          </cell>
          <cell r="AA738" t="e">
            <v>#N/A</v>
          </cell>
          <cell r="AB738" t="e">
            <v>#N/A</v>
          </cell>
          <cell r="AC738" t="e">
            <v>#N/A</v>
          </cell>
          <cell r="AD738">
            <v>0</v>
          </cell>
          <cell r="AG738">
            <v>0</v>
          </cell>
          <cell r="AH738">
            <v>0</v>
          </cell>
          <cell r="AI738" t="e">
            <v>#N/A</v>
          </cell>
          <cell r="AL738" t="e">
            <v>#N/A</v>
          </cell>
          <cell r="AM738" t="e">
            <v>#N/A</v>
          </cell>
          <cell r="AN738" t="e">
            <v>#N/A</v>
          </cell>
          <cell r="AP738" t="e">
            <v>#N/A</v>
          </cell>
          <cell r="AQ738" t="e">
            <v>#N/A</v>
          </cell>
          <cell r="AR738" t="e">
            <v>#N/A</v>
          </cell>
        </row>
        <row r="739">
          <cell r="K739">
            <v>129</v>
          </cell>
          <cell r="Q739" t="e">
            <v>#N/A</v>
          </cell>
          <cell r="T739" t="e">
            <v>#N/A</v>
          </cell>
          <cell r="V739" t="e">
            <v>#N/A</v>
          </cell>
          <cell r="W739" t="e">
            <v>#N/A</v>
          </cell>
          <cell r="Y739" t="e">
            <v>#N/A</v>
          </cell>
          <cell r="Z739" t="e">
            <v>#N/A</v>
          </cell>
          <cell r="AA739" t="e">
            <v>#N/A</v>
          </cell>
          <cell r="AB739" t="e">
            <v>#N/A</v>
          </cell>
          <cell r="AC739" t="e">
            <v>#N/A</v>
          </cell>
          <cell r="AD739">
            <v>0</v>
          </cell>
          <cell r="AG739">
            <v>0</v>
          </cell>
          <cell r="AH739">
            <v>0</v>
          </cell>
          <cell r="AI739" t="e">
            <v>#N/A</v>
          </cell>
          <cell r="AL739" t="e">
            <v>#N/A</v>
          </cell>
          <cell r="AM739" t="e">
            <v>#N/A</v>
          </cell>
          <cell r="AN739" t="e">
            <v>#N/A</v>
          </cell>
          <cell r="AP739" t="e">
            <v>#N/A</v>
          </cell>
          <cell r="AQ739" t="e">
            <v>#N/A</v>
          </cell>
          <cell r="AR739" t="e">
            <v>#N/A</v>
          </cell>
        </row>
        <row r="740">
          <cell r="K740">
            <v>130</v>
          </cell>
          <cell r="Q740" t="e">
            <v>#N/A</v>
          </cell>
          <cell r="T740" t="e">
            <v>#N/A</v>
          </cell>
          <cell r="V740" t="e">
            <v>#N/A</v>
          </cell>
          <cell r="W740" t="e">
            <v>#N/A</v>
          </cell>
          <cell r="Y740" t="e">
            <v>#N/A</v>
          </cell>
          <cell r="Z740" t="e">
            <v>#N/A</v>
          </cell>
          <cell r="AA740" t="e">
            <v>#N/A</v>
          </cell>
          <cell r="AB740" t="e">
            <v>#N/A</v>
          </cell>
          <cell r="AC740" t="e">
            <v>#N/A</v>
          </cell>
          <cell r="AD740">
            <v>0</v>
          </cell>
          <cell r="AG740">
            <v>0</v>
          </cell>
          <cell r="AH740">
            <v>0</v>
          </cell>
          <cell r="AI740" t="e">
            <v>#N/A</v>
          </cell>
          <cell r="AL740" t="e">
            <v>#N/A</v>
          </cell>
          <cell r="AM740" t="e">
            <v>#N/A</v>
          </cell>
          <cell r="AN740" t="e">
            <v>#N/A</v>
          </cell>
          <cell r="AP740" t="e">
            <v>#N/A</v>
          </cell>
          <cell r="AQ740" t="e">
            <v>#N/A</v>
          </cell>
          <cell r="AR740" t="e">
            <v>#N/A</v>
          </cell>
        </row>
        <row r="741">
          <cell r="K741">
            <v>131</v>
          </cell>
          <cell r="Q741" t="e">
            <v>#N/A</v>
          </cell>
          <cell r="T741" t="e">
            <v>#N/A</v>
          </cell>
          <cell r="V741" t="e">
            <v>#N/A</v>
          </cell>
          <cell r="W741" t="e">
            <v>#N/A</v>
          </cell>
          <cell r="Y741" t="e">
            <v>#N/A</v>
          </cell>
          <cell r="Z741" t="e">
            <v>#N/A</v>
          </cell>
          <cell r="AA741" t="e">
            <v>#N/A</v>
          </cell>
          <cell r="AB741" t="e">
            <v>#N/A</v>
          </cell>
          <cell r="AC741" t="e">
            <v>#N/A</v>
          </cell>
          <cell r="AD741">
            <v>0</v>
          </cell>
          <cell r="AG741">
            <v>0</v>
          </cell>
          <cell r="AH741">
            <v>0</v>
          </cell>
          <cell r="AI741" t="e">
            <v>#N/A</v>
          </cell>
          <cell r="AL741" t="e">
            <v>#N/A</v>
          </cell>
          <cell r="AM741" t="e">
            <v>#N/A</v>
          </cell>
          <cell r="AN741" t="e">
            <v>#N/A</v>
          </cell>
          <cell r="AP741" t="e">
            <v>#N/A</v>
          </cell>
          <cell r="AQ741" t="e">
            <v>#N/A</v>
          </cell>
          <cell r="AR741" t="e">
            <v>#N/A</v>
          </cell>
        </row>
        <row r="742">
          <cell r="K742">
            <v>132</v>
          </cell>
          <cell r="Q742" t="e">
            <v>#N/A</v>
          </cell>
          <cell r="T742" t="e">
            <v>#N/A</v>
          </cell>
          <cell r="V742" t="e">
            <v>#N/A</v>
          </cell>
          <cell r="W742" t="e">
            <v>#N/A</v>
          </cell>
          <cell r="Y742" t="e">
            <v>#N/A</v>
          </cell>
          <cell r="Z742" t="e">
            <v>#N/A</v>
          </cell>
          <cell r="AA742" t="e">
            <v>#N/A</v>
          </cell>
          <cell r="AB742" t="e">
            <v>#N/A</v>
          </cell>
          <cell r="AC742" t="e">
            <v>#N/A</v>
          </cell>
          <cell r="AD742">
            <v>0</v>
          </cell>
          <cell r="AG742">
            <v>0</v>
          </cell>
          <cell r="AH742">
            <v>0</v>
          </cell>
          <cell r="AI742" t="e">
            <v>#N/A</v>
          </cell>
          <cell r="AL742" t="e">
            <v>#N/A</v>
          </cell>
          <cell r="AM742" t="e">
            <v>#N/A</v>
          </cell>
          <cell r="AN742" t="e">
            <v>#N/A</v>
          </cell>
          <cell r="AP742" t="e">
            <v>#N/A</v>
          </cell>
          <cell r="AQ742" t="e">
            <v>#N/A</v>
          </cell>
          <cell r="AR742" t="e">
            <v>#N/A</v>
          </cell>
        </row>
        <row r="743">
          <cell r="K743">
            <v>133</v>
          </cell>
          <cell r="Q743" t="e">
            <v>#N/A</v>
          </cell>
          <cell r="T743" t="e">
            <v>#N/A</v>
          </cell>
          <cell r="V743" t="e">
            <v>#N/A</v>
          </cell>
          <cell r="W743" t="e">
            <v>#N/A</v>
          </cell>
          <cell r="Y743" t="e">
            <v>#N/A</v>
          </cell>
          <cell r="Z743" t="e">
            <v>#N/A</v>
          </cell>
          <cell r="AA743" t="e">
            <v>#N/A</v>
          </cell>
          <cell r="AB743" t="e">
            <v>#N/A</v>
          </cell>
          <cell r="AC743" t="e">
            <v>#N/A</v>
          </cell>
          <cell r="AD743">
            <v>0</v>
          </cell>
          <cell r="AG743">
            <v>0</v>
          </cell>
          <cell r="AH743">
            <v>0</v>
          </cell>
          <cell r="AI743" t="e">
            <v>#N/A</v>
          </cell>
          <cell r="AL743" t="e">
            <v>#N/A</v>
          </cell>
          <cell r="AM743" t="e">
            <v>#N/A</v>
          </cell>
          <cell r="AN743" t="e">
            <v>#N/A</v>
          </cell>
          <cell r="AP743" t="e">
            <v>#N/A</v>
          </cell>
          <cell r="AQ743" t="e">
            <v>#N/A</v>
          </cell>
          <cell r="AR743" t="e">
            <v>#N/A</v>
          </cell>
        </row>
        <row r="744">
          <cell r="K744">
            <v>134</v>
          </cell>
          <cell r="Q744" t="e">
            <v>#N/A</v>
          </cell>
          <cell r="T744" t="e">
            <v>#N/A</v>
          </cell>
          <cell r="V744" t="e">
            <v>#N/A</v>
          </cell>
          <cell r="W744" t="e">
            <v>#N/A</v>
          </cell>
          <cell r="Y744" t="e">
            <v>#N/A</v>
          </cell>
          <cell r="Z744" t="e">
            <v>#N/A</v>
          </cell>
          <cell r="AA744" t="e">
            <v>#N/A</v>
          </cell>
          <cell r="AB744" t="e">
            <v>#N/A</v>
          </cell>
          <cell r="AC744" t="e">
            <v>#N/A</v>
          </cell>
          <cell r="AD744">
            <v>0</v>
          </cell>
          <cell r="AG744">
            <v>0</v>
          </cell>
          <cell r="AH744">
            <v>0</v>
          </cell>
          <cell r="AI744" t="e">
            <v>#N/A</v>
          </cell>
          <cell r="AL744" t="e">
            <v>#N/A</v>
          </cell>
          <cell r="AM744" t="e">
            <v>#N/A</v>
          </cell>
          <cell r="AN744" t="e">
            <v>#N/A</v>
          </cell>
          <cell r="AP744" t="e">
            <v>#N/A</v>
          </cell>
          <cell r="AQ744" t="e">
            <v>#N/A</v>
          </cell>
          <cell r="AR744" t="e">
            <v>#N/A</v>
          </cell>
        </row>
        <row r="745">
          <cell r="K745">
            <v>135</v>
          </cell>
          <cell r="Q745" t="e">
            <v>#N/A</v>
          </cell>
          <cell r="T745" t="e">
            <v>#N/A</v>
          </cell>
          <cell r="V745" t="e">
            <v>#N/A</v>
          </cell>
          <cell r="W745" t="e">
            <v>#N/A</v>
          </cell>
          <cell r="Y745" t="e">
            <v>#N/A</v>
          </cell>
          <cell r="Z745" t="e">
            <v>#N/A</v>
          </cell>
          <cell r="AA745" t="e">
            <v>#N/A</v>
          </cell>
          <cell r="AB745" t="e">
            <v>#N/A</v>
          </cell>
          <cell r="AC745" t="e">
            <v>#N/A</v>
          </cell>
          <cell r="AD745">
            <v>0</v>
          </cell>
          <cell r="AG745">
            <v>0</v>
          </cell>
          <cell r="AH745">
            <v>0</v>
          </cell>
          <cell r="AI745" t="e">
            <v>#N/A</v>
          </cell>
          <cell r="AL745" t="e">
            <v>#N/A</v>
          </cell>
          <cell r="AM745" t="e">
            <v>#N/A</v>
          </cell>
          <cell r="AN745" t="e">
            <v>#N/A</v>
          </cell>
          <cell r="AP745" t="e">
            <v>#N/A</v>
          </cell>
          <cell r="AQ745" t="e">
            <v>#N/A</v>
          </cell>
          <cell r="AR745" t="e">
            <v>#N/A</v>
          </cell>
        </row>
        <row r="746">
          <cell r="K746">
            <v>136</v>
          </cell>
          <cell r="Q746" t="e">
            <v>#N/A</v>
          </cell>
          <cell r="T746" t="e">
            <v>#N/A</v>
          </cell>
          <cell r="V746" t="e">
            <v>#N/A</v>
          </cell>
          <cell r="W746" t="e">
            <v>#N/A</v>
          </cell>
          <cell r="Y746" t="e">
            <v>#N/A</v>
          </cell>
          <cell r="Z746" t="e">
            <v>#N/A</v>
          </cell>
          <cell r="AA746" t="e">
            <v>#N/A</v>
          </cell>
          <cell r="AB746" t="e">
            <v>#N/A</v>
          </cell>
          <cell r="AC746" t="e">
            <v>#N/A</v>
          </cell>
          <cell r="AD746">
            <v>0</v>
          </cell>
          <cell r="AG746">
            <v>0</v>
          </cell>
          <cell r="AH746">
            <v>0</v>
          </cell>
          <cell r="AI746" t="e">
            <v>#N/A</v>
          </cell>
          <cell r="AL746" t="e">
            <v>#N/A</v>
          </cell>
          <cell r="AM746" t="e">
            <v>#N/A</v>
          </cell>
          <cell r="AN746" t="e">
            <v>#N/A</v>
          </cell>
          <cell r="AP746" t="e">
            <v>#N/A</v>
          </cell>
          <cell r="AQ746" t="e">
            <v>#N/A</v>
          </cell>
          <cell r="AR746" t="e">
            <v>#N/A</v>
          </cell>
        </row>
        <row r="747">
          <cell r="K747">
            <v>137</v>
          </cell>
          <cell r="Q747" t="e">
            <v>#N/A</v>
          </cell>
          <cell r="T747" t="e">
            <v>#N/A</v>
          </cell>
          <cell r="V747" t="e">
            <v>#N/A</v>
          </cell>
          <cell r="W747" t="e">
            <v>#N/A</v>
          </cell>
          <cell r="Y747" t="e">
            <v>#N/A</v>
          </cell>
          <cell r="Z747" t="e">
            <v>#N/A</v>
          </cell>
          <cell r="AA747" t="e">
            <v>#N/A</v>
          </cell>
          <cell r="AB747" t="e">
            <v>#N/A</v>
          </cell>
          <cell r="AC747" t="e">
            <v>#N/A</v>
          </cell>
          <cell r="AD747">
            <v>0</v>
          </cell>
          <cell r="AG747">
            <v>0</v>
          </cell>
          <cell r="AH747">
            <v>0</v>
          </cell>
          <cell r="AI747" t="e">
            <v>#N/A</v>
          </cell>
          <cell r="AL747" t="e">
            <v>#N/A</v>
          </cell>
          <cell r="AM747" t="e">
            <v>#N/A</v>
          </cell>
          <cell r="AN747" t="e">
            <v>#N/A</v>
          </cell>
          <cell r="AP747" t="e">
            <v>#N/A</v>
          </cell>
          <cell r="AQ747" t="e">
            <v>#N/A</v>
          </cell>
          <cell r="AR747" t="e">
            <v>#N/A</v>
          </cell>
        </row>
        <row r="748">
          <cell r="K748">
            <v>138</v>
          </cell>
          <cell r="Q748" t="e">
            <v>#N/A</v>
          </cell>
          <cell r="T748" t="e">
            <v>#N/A</v>
          </cell>
          <cell r="V748" t="e">
            <v>#N/A</v>
          </cell>
          <cell r="W748" t="e">
            <v>#N/A</v>
          </cell>
          <cell r="Y748" t="e">
            <v>#N/A</v>
          </cell>
          <cell r="Z748" t="e">
            <v>#N/A</v>
          </cell>
          <cell r="AA748" t="e">
            <v>#N/A</v>
          </cell>
          <cell r="AB748" t="e">
            <v>#N/A</v>
          </cell>
          <cell r="AC748" t="e">
            <v>#N/A</v>
          </cell>
          <cell r="AD748">
            <v>0</v>
          </cell>
          <cell r="AG748">
            <v>0</v>
          </cell>
          <cell r="AH748">
            <v>0</v>
          </cell>
          <cell r="AI748" t="e">
            <v>#N/A</v>
          </cell>
          <cell r="AL748" t="e">
            <v>#N/A</v>
          </cell>
          <cell r="AM748" t="e">
            <v>#N/A</v>
          </cell>
          <cell r="AN748" t="e">
            <v>#N/A</v>
          </cell>
          <cell r="AP748" t="e">
            <v>#N/A</v>
          </cell>
          <cell r="AQ748" t="e">
            <v>#N/A</v>
          </cell>
          <cell r="AR748" t="e">
            <v>#N/A</v>
          </cell>
        </row>
        <row r="749">
          <cell r="K749">
            <v>139</v>
          </cell>
          <cell r="Q749" t="e">
            <v>#N/A</v>
          </cell>
          <cell r="T749" t="e">
            <v>#N/A</v>
          </cell>
          <cell r="V749" t="e">
            <v>#N/A</v>
          </cell>
          <cell r="W749" t="e">
            <v>#N/A</v>
          </cell>
          <cell r="Y749" t="e">
            <v>#N/A</v>
          </cell>
          <cell r="Z749" t="e">
            <v>#N/A</v>
          </cell>
          <cell r="AA749" t="e">
            <v>#N/A</v>
          </cell>
          <cell r="AB749" t="e">
            <v>#N/A</v>
          </cell>
          <cell r="AC749" t="e">
            <v>#N/A</v>
          </cell>
          <cell r="AD749">
            <v>0</v>
          </cell>
          <cell r="AG749">
            <v>0</v>
          </cell>
          <cell r="AH749">
            <v>0</v>
          </cell>
          <cell r="AI749" t="e">
            <v>#N/A</v>
          </cell>
          <cell r="AL749" t="e">
            <v>#N/A</v>
          </cell>
          <cell r="AM749" t="e">
            <v>#N/A</v>
          </cell>
          <cell r="AN749" t="e">
            <v>#N/A</v>
          </cell>
          <cell r="AP749" t="e">
            <v>#N/A</v>
          </cell>
          <cell r="AQ749" t="e">
            <v>#N/A</v>
          </cell>
          <cell r="AR749" t="e">
            <v>#N/A</v>
          </cell>
        </row>
        <row r="750">
          <cell r="K750">
            <v>140</v>
          </cell>
          <cell r="Q750" t="e">
            <v>#N/A</v>
          </cell>
          <cell r="T750" t="e">
            <v>#N/A</v>
          </cell>
          <cell r="V750" t="e">
            <v>#N/A</v>
          </cell>
          <cell r="W750" t="e">
            <v>#N/A</v>
          </cell>
          <cell r="Y750" t="e">
            <v>#N/A</v>
          </cell>
          <cell r="Z750" t="e">
            <v>#N/A</v>
          </cell>
          <cell r="AA750" t="e">
            <v>#N/A</v>
          </cell>
          <cell r="AB750" t="e">
            <v>#N/A</v>
          </cell>
          <cell r="AC750" t="e">
            <v>#N/A</v>
          </cell>
          <cell r="AD750">
            <v>0</v>
          </cell>
          <cell r="AG750">
            <v>0</v>
          </cell>
          <cell r="AH750">
            <v>0</v>
          </cell>
          <cell r="AI750" t="e">
            <v>#N/A</v>
          </cell>
          <cell r="AL750" t="e">
            <v>#N/A</v>
          </cell>
          <cell r="AM750" t="e">
            <v>#N/A</v>
          </cell>
          <cell r="AN750" t="e">
            <v>#N/A</v>
          </cell>
          <cell r="AP750" t="e">
            <v>#N/A</v>
          </cell>
          <cell r="AQ750" t="e">
            <v>#N/A</v>
          </cell>
          <cell r="AR750" t="e">
            <v>#N/A</v>
          </cell>
        </row>
        <row r="751">
          <cell r="K751">
            <v>141</v>
          </cell>
          <cell r="Q751" t="e">
            <v>#N/A</v>
          </cell>
          <cell r="T751" t="e">
            <v>#N/A</v>
          </cell>
          <cell r="V751" t="e">
            <v>#N/A</v>
          </cell>
          <cell r="W751" t="e">
            <v>#N/A</v>
          </cell>
          <cell r="Y751" t="e">
            <v>#N/A</v>
          </cell>
          <cell r="Z751" t="e">
            <v>#N/A</v>
          </cell>
          <cell r="AA751" t="e">
            <v>#N/A</v>
          </cell>
          <cell r="AB751" t="e">
            <v>#N/A</v>
          </cell>
          <cell r="AC751" t="e">
            <v>#N/A</v>
          </cell>
          <cell r="AD751">
            <v>0</v>
          </cell>
          <cell r="AG751">
            <v>0</v>
          </cell>
          <cell r="AH751">
            <v>0</v>
          </cell>
          <cell r="AI751" t="e">
            <v>#N/A</v>
          </cell>
          <cell r="AL751" t="e">
            <v>#N/A</v>
          </cell>
          <cell r="AM751" t="e">
            <v>#N/A</v>
          </cell>
          <cell r="AN751" t="e">
            <v>#N/A</v>
          </cell>
          <cell r="AP751" t="e">
            <v>#N/A</v>
          </cell>
          <cell r="AQ751" t="e">
            <v>#N/A</v>
          </cell>
          <cell r="AR751" t="e">
            <v>#N/A</v>
          </cell>
        </row>
        <row r="752">
          <cell r="K752">
            <v>142</v>
          </cell>
          <cell r="Q752" t="e">
            <v>#N/A</v>
          </cell>
          <cell r="T752" t="e">
            <v>#N/A</v>
          </cell>
          <cell r="V752" t="e">
            <v>#N/A</v>
          </cell>
          <cell r="W752" t="e">
            <v>#N/A</v>
          </cell>
          <cell r="Y752" t="e">
            <v>#N/A</v>
          </cell>
          <cell r="Z752" t="e">
            <v>#N/A</v>
          </cell>
          <cell r="AA752" t="e">
            <v>#N/A</v>
          </cell>
          <cell r="AB752" t="e">
            <v>#N/A</v>
          </cell>
          <cell r="AC752" t="e">
            <v>#N/A</v>
          </cell>
          <cell r="AD752">
            <v>0</v>
          </cell>
          <cell r="AG752">
            <v>0</v>
          </cell>
          <cell r="AH752">
            <v>0</v>
          </cell>
          <cell r="AI752" t="e">
            <v>#N/A</v>
          </cell>
          <cell r="AL752" t="e">
            <v>#N/A</v>
          </cell>
          <cell r="AM752" t="e">
            <v>#N/A</v>
          </cell>
          <cell r="AN752" t="e">
            <v>#N/A</v>
          </cell>
          <cell r="AP752" t="e">
            <v>#N/A</v>
          </cell>
          <cell r="AQ752" t="e">
            <v>#N/A</v>
          </cell>
          <cell r="AR752" t="e">
            <v>#N/A</v>
          </cell>
        </row>
        <row r="753">
          <cell r="K753">
            <v>143</v>
          </cell>
          <cell r="Q753" t="e">
            <v>#N/A</v>
          </cell>
          <cell r="T753" t="e">
            <v>#N/A</v>
          </cell>
          <cell r="V753" t="e">
            <v>#N/A</v>
          </cell>
          <cell r="W753" t="e">
            <v>#N/A</v>
          </cell>
          <cell r="Y753" t="e">
            <v>#N/A</v>
          </cell>
          <cell r="Z753" t="e">
            <v>#N/A</v>
          </cell>
          <cell r="AA753" t="e">
            <v>#N/A</v>
          </cell>
          <cell r="AB753" t="e">
            <v>#N/A</v>
          </cell>
          <cell r="AC753" t="e">
            <v>#N/A</v>
          </cell>
          <cell r="AD753">
            <v>0</v>
          </cell>
          <cell r="AG753">
            <v>0</v>
          </cell>
          <cell r="AH753">
            <v>0</v>
          </cell>
          <cell r="AI753" t="e">
            <v>#N/A</v>
          </cell>
          <cell r="AL753" t="e">
            <v>#N/A</v>
          </cell>
          <cell r="AM753" t="e">
            <v>#N/A</v>
          </cell>
          <cell r="AN753" t="e">
            <v>#N/A</v>
          </cell>
          <cell r="AP753" t="e">
            <v>#N/A</v>
          </cell>
          <cell r="AQ753" t="e">
            <v>#N/A</v>
          </cell>
          <cell r="AR753" t="e">
            <v>#N/A</v>
          </cell>
        </row>
        <row r="754">
          <cell r="K754">
            <v>144</v>
          </cell>
          <cell r="Q754" t="e">
            <v>#N/A</v>
          </cell>
          <cell r="T754" t="e">
            <v>#N/A</v>
          </cell>
          <cell r="V754" t="e">
            <v>#N/A</v>
          </cell>
          <cell r="W754" t="e">
            <v>#N/A</v>
          </cell>
          <cell r="Y754" t="e">
            <v>#N/A</v>
          </cell>
          <cell r="Z754" t="e">
            <v>#N/A</v>
          </cell>
          <cell r="AA754" t="e">
            <v>#N/A</v>
          </cell>
          <cell r="AB754" t="e">
            <v>#N/A</v>
          </cell>
          <cell r="AC754" t="e">
            <v>#N/A</v>
          </cell>
          <cell r="AD754">
            <v>0</v>
          </cell>
          <cell r="AG754">
            <v>0</v>
          </cell>
          <cell r="AH754">
            <v>0</v>
          </cell>
          <cell r="AI754" t="e">
            <v>#N/A</v>
          </cell>
          <cell r="AL754" t="e">
            <v>#N/A</v>
          </cell>
          <cell r="AM754" t="e">
            <v>#N/A</v>
          </cell>
          <cell r="AN754" t="e">
            <v>#N/A</v>
          </cell>
          <cell r="AP754" t="e">
            <v>#N/A</v>
          </cell>
          <cell r="AQ754" t="e">
            <v>#N/A</v>
          </cell>
          <cell r="AR754" t="e">
            <v>#N/A</v>
          </cell>
        </row>
        <row r="755">
          <cell r="K755">
            <v>145</v>
          </cell>
          <cell r="Q755" t="e">
            <v>#N/A</v>
          </cell>
          <cell r="T755" t="e">
            <v>#N/A</v>
          </cell>
          <cell r="V755" t="e">
            <v>#N/A</v>
          </cell>
          <cell r="W755" t="e">
            <v>#N/A</v>
          </cell>
          <cell r="Y755" t="e">
            <v>#N/A</v>
          </cell>
          <cell r="Z755" t="e">
            <v>#N/A</v>
          </cell>
          <cell r="AA755" t="e">
            <v>#N/A</v>
          </cell>
          <cell r="AB755" t="e">
            <v>#N/A</v>
          </cell>
          <cell r="AC755" t="e">
            <v>#N/A</v>
          </cell>
          <cell r="AD755">
            <v>0</v>
          </cell>
          <cell r="AG755">
            <v>0</v>
          </cell>
          <cell r="AH755">
            <v>0</v>
          </cell>
          <cell r="AI755" t="e">
            <v>#N/A</v>
          </cell>
          <cell r="AL755" t="e">
            <v>#N/A</v>
          </cell>
          <cell r="AM755" t="e">
            <v>#N/A</v>
          </cell>
          <cell r="AN755" t="e">
            <v>#N/A</v>
          </cell>
          <cell r="AP755" t="e">
            <v>#N/A</v>
          </cell>
          <cell r="AQ755" t="e">
            <v>#N/A</v>
          </cell>
          <cell r="AR755" t="e">
            <v>#N/A</v>
          </cell>
        </row>
        <row r="756">
          <cell r="K756">
            <v>146</v>
          </cell>
          <cell r="Q756" t="e">
            <v>#N/A</v>
          </cell>
          <cell r="T756" t="e">
            <v>#N/A</v>
          </cell>
          <cell r="V756" t="e">
            <v>#N/A</v>
          </cell>
          <cell r="W756" t="e">
            <v>#N/A</v>
          </cell>
          <cell r="Y756" t="e">
            <v>#N/A</v>
          </cell>
          <cell r="Z756" t="e">
            <v>#N/A</v>
          </cell>
          <cell r="AA756" t="e">
            <v>#N/A</v>
          </cell>
          <cell r="AB756" t="e">
            <v>#N/A</v>
          </cell>
          <cell r="AC756" t="e">
            <v>#N/A</v>
          </cell>
          <cell r="AD756">
            <v>0</v>
          </cell>
          <cell r="AG756">
            <v>0</v>
          </cell>
          <cell r="AH756">
            <v>0</v>
          </cell>
          <cell r="AI756" t="e">
            <v>#N/A</v>
          </cell>
          <cell r="AL756" t="e">
            <v>#N/A</v>
          </cell>
          <cell r="AM756" t="e">
            <v>#N/A</v>
          </cell>
          <cell r="AN756" t="e">
            <v>#N/A</v>
          </cell>
          <cell r="AP756" t="e">
            <v>#N/A</v>
          </cell>
          <cell r="AQ756" t="e">
            <v>#N/A</v>
          </cell>
          <cell r="AR756" t="e">
            <v>#N/A</v>
          </cell>
        </row>
        <row r="757">
          <cell r="K757">
            <v>147</v>
          </cell>
          <cell r="Q757" t="e">
            <v>#N/A</v>
          </cell>
          <cell r="T757" t="e">
            <v>#N/A</v>
          </cell>
          <cell r="V757" t="e">
            <v>#N/A</v>
          </cell>
          <cell r="W757" t="e">
            <v>#N/A</v>
          </cell>
          <cell r="Y757" t="e">
            <v>#N/A</v>
          </cell>
          <cell r="Z757" t="e">
            <v>#N/A</v>
          </cell>
          <cell r="AA757" t="e">
            <v>#N/A</v>
          </cell>
          <cell r="AB757" t="e">
            <v>#N/A</v>
          </cell>
          <cell r="AC757" t="e">
            <v>#N/A</v>
          </cell>
          <cell r="AD757">
            <v>0</v>
          </cell>
          <cell r="AG757">
            <v>0</v>
          </cell>
          <cell r="AH757">
            <v>0</v>
          </cell>
          <cell r="AI757" t="e">
            <v>#N/A</v>
          </cell>
          <cell r="AL757" t="e">
            <v>#N/A</v>
          </cell>
          <cell r="AM757" t="e">
            <v>#N/A</v>
          </cell>
          <cell r="AN757" t="e">
            <v>#N/A</v>
          </cell>
          <cell r="AP757" t="e">
            <v>#N/A</v>
          </cell>
          <cell r="AQ757" t="e">
            <v>#N/A</v>
          </cell>
          <cell r="AR757" t="e">
            <v>#N/A</v>
          </cell>
        </row>
        <row r="758">
          <cell r="K758">
            <v>148</v>
          </cell>
          <cell r="Q758" t="e">
            <v>#N/A</v>
          </cell>
          <cell r="T758" t="e">
            <v>#N/A</v>
          </cell>
          <cell r="V758" t="e">
            <v>#N/A</v>
          </cell>
          <cell r="W758" t="e">
            <v>#N/A</v>
          </cell>
          <cell r="Y758" t="e">
            <v>#N/A</v>
          </cell>
          <cell r="Z758" t="e">
            <v>#N/A</v>
          </cell>
          <cell r="AA758" t="e">
            <v>#N/A</v>
          </cell>
          <cell r="AB758" t="e">
            <v>#N/A</v>
          </cell>
          <cell r="AC758" t="e">
            <v>#N/A</v>
          </cell>
          <cell r="AD758">
            <v>0</v>
          </cell>
          <cell r="AG758">
            <v>0</v>
          </cell>
          <cell r="AH758">
            <v>0</v>
          </cell>
          <cell r="AI758" t="e">
            <v>#N/A</v>
          </cell>
          <cell r="AL758" t="e">
            <v>#N/A</v>
          </cell>
          <cell r="AM758" t="e">
            <v>#N/A</v>
          </cell>
          <cell r="AN758" t="e">
            <v>#N/A</v>
          </cell>
          <cell r="AP758" t="e">
            <v>#N/A</v>
          </cell>
          <cell r="AQ758" t="e">
            <v>#N/A</v>
          </cell>
          <cell r="AR758" t="e">
            <v>#N/A</v>
          </cell>
        </row>
        <row r="759">
          <cell r="K759">
            <v>149</v>
          </cell>
          <cell r="Q759" t="e">
            <v>#N/A</v>
          </cell>
          <cell r="T759" t="e">
            <v>#N/A</v>
          </cell>
          <cell r="V759" t="e">
            <v>#N/A</v>
          </cell>
          <cell r="W759" t="e">
            <v>#N/A</v>
          </cell>
          <cell r="Y759" t="e">
            <v>#N/A</v>
          </cell>
          <cell r="Z759" t="e">
            <v>#N/A</v>
          </cell>
          <cell r="AA759" t="e">
            <v>#N/A</v>
          </cell>
          <cell r="AB759" t="e">
            <v>#N/A</v>
          </cell>
          <cell r="AC759" t="e">
            <v>#N/A</v>
          </cell>
          <cell r="AD759">
            <v>0</v>
          </cell>
          <cell r="AG759">
            <v>0</v>
          </cell>
          <cell r="AH759">
            <v>0</v>
          </cell>
          <cell r="AI759" t="e">
            <v>#N/A</v>
          </cell>
          <cell r="AL759" t="e">
            <v>#N/A</v>
          </cell>
          <cell r="AM759" t="e">
            <v>#N/A</v>
          </cell>
          <cell r="AN759" t="e">
            <v>#N/A</v>
          </cell>
          <cell r="AP759" t="e">
            <v>#N/A</v>
          </cell>
          <cell r="AQ759" t="e">
            <v>#N/A</v>
          </cell>
          <cell r="AR759" t="e">
            <v>#N/A</v>
          </cell>
        </row>
        <row r="760">
          <cell r="K760">
            <v>150</v>
          </cell>
          <cell r="Q760" t="e">
            <v>#N/A</v>
          </cell>
          <cell r="T760" t="e">
            <v>#N/A</v>
          </cell>
          <cell r="V760" t="e">
            <v>#N/A</v>
          </cell>
          <cell r="W760" t="e">
            <v>#N/A</v>
          </cell>
          <cell r="Y760" t="e">
            <v>#N/A</v>
          </cell>
          <cell r="Z760" t="e">
            <v>#N/A</v>
          </cell>
          <cell r="AA760" t="e">
            <v>#N/A</v>
          </cell>
          <cell r="AB760" t="e">
            <v>#N/A</v>
          </cell>
          <cell r="AC760" t="e">
            <v>#N/A</v>
          </cell>
          <cell r="AD760">
            <v>0</v>
          </cell>
          <cell r="AG760">
            <v>0</v>
          </cell>
          <cell r="AH760">
            <v>0</v>
          </cell>
          <cell r="AI760" t="e">
            <v>#N/A</v>
          </cell>
          <cell r="AL760" t="e">
            <v>#N/A</v>
          </cell>
          <cell r="AM760" t="e">
            <v>#N/A</v>
          </cell>
          <cell r="AN760" t="e">
            <v>#N/A</v>
          </cell>
          <cell r="AP760" t="e">
            <v>#N/A</v>
          </cell>
          <cell r="AQ760" t="e">
            <v>#N/A</v>
          </cell>
          <cell r="AR760" t="e">
            <v>#N/A</v>
          </cell>
        </row>
        <row r="761">
          <cell r="K761">
            <v>151</v>
          </cell>
          <cell r="Q761" t="e">
            <v>#N/A</v>
          </cell>
          <cell r="T761" t="e">
            <v>#N/A</v>
          </cell>
          <cell r="V761" t="e">
            <v>#N/A</v>
          </cell>
          <cell r="W761" t="e">
            <v>#N/A</v>
          </cell>
          <cell r="Y761" t="e">
            <v>#N/A</v>
          </cell>
          <cell r="Z761" t="e">
            <v>#N/A</v>
          </cell>
          <cell r="AA761" t="e">
            <v>#N/A</v>
          </cell>
          <cell r="AB761" t="e">
            <v>#N/A</v>
          </cell>
          <cell r="AC761" t="e">
            <v>#N/A</v>
          </cell>
          <cell r="AD761">
            <v>0</v>
          </cell>
          <cell r="AG761">
            <v>0</v>
          </cell>
          <cell r="AH761">
            <v>0</v>
          </cell>
          <cell r="AI761" t="e">
            <v>#N/A</v>
          </cell>
          <cell r="AL761" t="e">
            <v>#N/A</v>
          </cell>
          <cell r="AM761" t="e">
            <v>#N/A</v>
          </cell>
          <cell r="AN761" t="e">
            <v>#N/A</v>
          </cell>
          <cell r="AP761" t="e">
            <v>#N/A</v>
          </cell>
          <cell r="AQ761" t="e">
            <v>#N/A</v>
          </cell>
          <cell r="AR761" t="e">
            <v>#N/A</v>
          </cell>
        </row>
        <row r="762">
          <cell r="K762">
            <v>152</v>
          </cell>
          <cell r="Q762" t="e">
            <v>#N/A</v>
          </cell>
          <cell r="T762" t="e">
            <v>#N/A</v>
          </cell>
          <cell r="V762" t="e">
            <v>#N/A</v>
          </cell>
          <cell r="W762" t="e">
            <v>#N/A</v>
          </cell>
          <cell r="Y762" t="e">
            <v>#N/A</v>
          </cell>
          <cell r="Z762" t="e">
            <v>#N/A</v>
          </cell>
          <cell r="AA762" t="e">
            <v>#N/A</v>
          </cell>
          <cell r="AB762" t="e">
            <v>#N/A</v>
          </cell>
          <cell r="AC762" t="e">
            <v>#N/A</v>
          </cell>
          <cell r="AD762">
            <v>0</v>
          </cell>
          <cell r="AG762">
            <v>0</v>
          </cell>
          <cell r="AH762">
            <v>0</v>
          </cell>
          <cell r="AI762" t="e">
            <v>#N/A</v>
          </cell>
          <cell r="AL762" t="e">
            <v>#N/A</v>
          </cell>
          <cell r="AM762" t="e">
            <v>#N/A</v>
          </cell>
          <cell r="AN762" t="e">
            <v>#N/A</v>
          </cell>
          <cell r="AP762" t="e">
            <v>#N/A</v>
          </cell>
          <cell r="AQ762" t="e">
            <v>#N/A</v>
          </cell>
          <cell r="AR762" t="e">
            <v>#N/A</v>
          </cell>
        </row>
        <row r="763">
          <cell r="K763">
            <v>153</v>
          </cell>
          <cell r="Q763" t="e">
            <v>#N/A</v>
          </cell>
          <cell r="T763" t="e">
            <v>#N/A</v>
          </cell>
          <cell r="V763" t="e">
            <v>#N/A</v>
          </cell>
          <cell r="W763" t="e">
            <v>#N/A</v>
          </cell>
          <cell r="Y763" t="e">
            <v>#N/A</v>
          </cell>
          <cell r="Z763" t="e">
            <v>#N/A</v>
          </cell>
          <cell r="AA763" t="e">
            <v>#N/A</v>
          </cell>
          <cell r="AB763" t="e">
            <v>#N/A</v>
          </cell>
          <cell r="AC763" t="e">
            <v>#N/A</v>
          </cell>
          <cell r="AD763">
            <v>0</v>
          </cell>
          <cell r="AG763">
            <v>0</v>
          </cell>
          <cell r="AH763">
            <v>0</v>
          </cell>
          <cell r="AI763" t="e">
            <v>#N/A</v>
          </cell>
          <cell r="AL763" t="e">
            <v>#N/A</v>
          </cell>
          <cell r="AM763" t="e">
            <v>#N/A</v>
          </cell>
          <cell r="AN763" t="e">
            <v>#N/A</v>
          </cell>
          <cell r="AP763" t="e">
            <v>#N/A</v>
          </cell>
          <cell r="AQ763" t="e">
            <v>#N/A</v>
          </cell>
          <cell r="AR763" t="e">
            <v>#N/A</v>
          </cell>
        </row>
        <row r="764">
          <cell r="K764">
            <v>154</v>
          </cell>
          <cell r="Q764" t="e">
            <v>#N/A</v>
          </cell>
          <cell r="T764" t="e">
            <v>#N/A</v>
          </cell>
          <cell r="V764" t="e">
            <v>#N/A</v>
          </cell>
          <cell r="W764" t="e">
            <v>#N/A</v>
          </cell>
          <cell r="Y764" t="e">
            <v>#N/A</v>
          </cell>
          <cell r="Z764" t="e">
            <v>#N/A</v>
          </cell>
          <cell r="AA764" t="e">
            <v>#N/A</v>
          </cell>
          <cell r="AB764" t="e">
            <v>#N/A</v>
          </cell>
          <cell r="AC764" t="e">
            <v>#N/A</v>
          </cell>
          <cell r="AD764">
            <v>0</v>
          </cell>
          <cell r="AG764">
            <v>0</v>
          </cell>
          <cell r="AH764">
            <v>0</v>
          </cell>
          <cell r="AI764" t="e">
            <v>#N/A</v>
          </cell>
          <cell r="AL764" t="e">
            <v>#N/A</v>
          </cell>
          <cell r="AM764" t="e">
            <v>#N/A</v>
          </cell>
          <cell r="AN764" t="e">
            <v>#N/A</v>
          </cell>
          <cell r="AP764" t="e">
            <v>#N/A</v>
          </cell>
          <cell r="AQ764" t="e">
            <v>#N/A</v>
          </cell>
          <cell r="AR764" t="e">
            <v>#N/A</v>
          </cell>
        </row>
        <row r="765">
          <cell r="K765">
            <v>155</v>
          </cell>
          <cell r="Q765" t="e">
            <v>#N/A</v>
          </cell>
          <cell r="T765" t="e">
            <v>#N/A</v>
          </cell>
          <cell r="V765" t="e">
            <v>#N/A</v>
          </cell>
          <cell r="W765" t="e">
            <v>#N/A</v>
          </cell>
          <cell r="Y765" t="e">
            <v>#N/A</v>
          </cell>
          <cell r="Z765" t="e">
            <v>#N/A</v>
          </cell>
          <cell r="AA765" t="e">
            <v>#N/A</v>
          </cell>
          <cell r="AB765" t="e">
            <v>#N/A</v>
          </cell>
          <cell r="AC765" t="e">
            <v>#N/A</v>
          </cell>
          <cell r="AD765">
            <v>0</v>
          </cell>
          <cell r="AG765">
            <v>0</v>
          </cell>
          <cell r="AH765">
            <v>0</v>
          </cell>
          <cell r="AI765" t="e">
            <v>#N/A</v>
          </cell>
          <cell r="AL765" t="e">
            <v>#N/A</v>
          </cell>
          <cell r="AM765" t="e">
            <v>#N/A</v>
          </cell>
          <cell r="AN765" t="e">
            <v>#N/A</v>
          </cell>
          <cell r="AP765" t="e">
            <v>#N/A</v>
          </cell>
          <cell r="AQ765" t="e">
            <v>#N/A</v>
          </cell>
          <cell r="AR765" t="e">
            <v>#N/A</v>
          </cell>
        </row>
        <row r="766">
          <cell r="K766">
            <v>156</v>
          </cell>
          <cell r="Q766" t="e">
            <v>#N/A</v>
          </cell>
          <cell r="T766" t="e">
            <v>#N/A</v>
          </cell>
          <cell r="V766" t="e">
            <v>#N/A</v>
          </cell>
          <cell r="W766" t="e">
            <v>#N/A</v>
          </cell>
          <cell r="Y766" t="e">
            <v>#N/A</v>
          </cell>
          <cell r="Z766" t="e">
            <v>#N/A</v>
          </cell>
          <cell r="AA766" t="e">
            <v>#N/A</v>
          </cell>
          <cell r="AB766" t="e">
            <v>#N/A</v>
          </cell>
          <cell r="AC766" t="e">
            <v>#N/A</v>
          </cell>
          <cell r="AD766">
            <v>0</v>
          </cell>
          <cell r="AG766">
            <v>0</v>
          </cell>
          <cell r="AH766">
            <v>0</v>
          </cell>
          <cell r="AI766" t="e">
            <v>#N/A</v>
          </cell>
          <cell r="AL766" t="e">
            <v>#N/A</v>
          </cell>
          <cell r="AM766" t="e">
            <v>#N/A</v>
          </cell>
          <cell r="AN766" t="e">
            <v>#N/A</v>
          </cell>
          <cell r="AP766" t="e">
            <v>#N/A</v>
          </cell>
          <cell r="AQ766" t="e">
            <v>#N/A</v>
          </cell>
          <cell r="AR766" t="e">
            <v>#N/A</v>
          </cell>
        </row>
        <row r="767">
          <cell r="K767">
            <v>157</v>
          </cell>
          <cell r="Q767" t="e">
            <v>#N/A</v>
          </cell>
          <cell r="T767" t="e">
            <v>#N/A</v>
          </cell>
          <cell r="V767" t="e">
            <v>#N/A</v>
          </cell>
          <cell r="W767" t="e">
            <v>#N/A</v>
          </cell>
          <cell r="Y767" t="e">
            <v>#N/A</v>
          </cell>
          <cell r="Z767" t="e">
            <v>#N/A</v>
          </cell>
          <cell r="AA767" t="e">
            <v>#N/A</v>
          </cell>
          <cell r="AB767" t="e">
            <v>#N/A</v>
          </cell>
          <cell r="AC767" t="e">
            <v>#N/A</v>
          </cell>
          <cell r="AD767">
            <v>0</v>
          </cell>
          <cell r="AG767">
            <v>0</v>
          </cell>
          <cell r="AH767">
            <v>0</v>
          </cell>
          <cell r="AI767" t="e">
            <v>#N/A</v>
          </cell>
          <cell r="AL767" t="e">
            <v>#N/A</v>
          </cell>
          <cell r="AM767" t="e">
            <v>#N/A</v>
          </cell>
          <cell r="AN767" t="e">
            <v>#N/A</v>
          </cell>
          <cell r="AP767" t="e">
            <v>#N/A</v>
          </cell>
          <cell r="AQ767" t="e">
            <v>#N/A</v>
          </cell>
          <cell r="AR767" t="e">
            <v>#N/A</v>
          </cell>
        </row>
        <row r="768">
          <cell r="K768">
            <v>158</v>
          </cell>
          <cell r="Q768" t="e">
            <v>#N/A</v>
          </cell>
          <cell r="T768" t="e">
            <v>#N/A</v>
          </cell>
          <cell r="V768" t="e">
            <v>#N/A</v>
          </cell>
          <cell r="W768" t="e">
            <v>#N/A</v>
          </cell>
          <cell r="Y768" t="e">
            <v>#N/A</v>
          </cell>
          <cell r="Z768" t="e">
            <v>#N/A</v>
          </cell>
          <cell r="AA768" t="e">
            <v>#N/A</v>
          </cell>
          <cell r="AB768" t="e">
            <v>#N/A</v>
          </cell>
          <cell r="AC768" t="e">
            <v>#N/A</v>
          </cell>
          <cell r="AD768">
            <v>0</v>
          </cell>
          <cell r="AG768">
            <v>0</v>
          </cell>
          <cell r="AH768">
            <v>0</v>
          </cell>
          <cell r="AI768" t="e">
            <v>#N/A</v>
          </cell>
          <cell r="AL768" t="e">
            <v>#N/A</v>
          </cell>
          <cell r="AM768" t="e">
            <v>#N/A</v>
          </cell>
          <cell r="AN768" t="e">
            <v>#N/A</v>
          </cell>
          <cell r="AP768" t="e">
            <v>#N/A</v>
          </cell>
          <cell r="AQ768" t="e">
            <v>#N/A</v>
          </cell>
          <cell r="AR768" t="e">
            <v>#N/A</v>
          </cell>
        </row>
        <row r="769">
          <cell r="K769">
            <v>159</v>
          </cell>
          <cell r="Q769" t="e">
            <v>#N/A</v>
          </cell>
          <cell r="T769" t="e">
            <v>#N/A</v>
          </cell>
          <cell r="V769" t="e">
            <v>#N/A</v>
          </cell>
          <cell r="W769" t="e">
            <v>#N/A</v>
          </cell>
          <cell r="Y769" t="e">
            <v>#N/A</v>
          </cell>
          <cell r="Z769" t="e">
            <v>#N/A</v>
          </cell>
          <cell r="AA769" t="e">
            <v>#N/A</v>
          </cell>
          <cell r="AB769" t="e">
            <v>#N/A</v>
          </cell>
          <cell r="AC769" t="e">
            <v>#N/A</v>
          </cell>
          <cell r="AD769">
            <v>0</v>
          </cell>
          <cell r="AG769">
            <v>0</v>
          </cell>
          <cell r="AH769">
            <v>0</v>
          </cell>
          <cell r="AI769" t="e">
            <v>#N/A</v>
          </cell>
          <cell r="AL769" t="e">
            <v>#N/A</v>
          </cell>
          <cell r="AM769" t="e">
            <v>#N/A</v>
          </cell>
          <cell r="AN769" t="e">
            <v>#N/A</v>
          </cell>
          <cell r="AP769" t="e">
            <v>#N/A</v>
          </cell>
          <cell r="AQ769" t="e">
            <v>#N/A</v>
          </cell>
          <cell r="AR769" t="e">
            <v>#N/A</v>
          </cell>
        </row>
        <row r="770">
          <cell r="K770">
            <v>160</v>
          </cell>
          <cell r="Q770" t="e">
            <v>#N/A</v>
          </cell>
          <cell r="T770" t="e">
            <v>#N/A</v>
          </cell>
          <cell r="V770" t="e">
            <v>#N/A</v>
          </cell>
          <cell r="W770" t="e">
            <v>#N/A</v>
          </cell>
          <cell r="Y770" t="e">
            <v>#N/A</v>
          </cell>
          <cell r="Z770" t="e">
            <v>#N/A</v>
          </cell>
          <cell r="AA770" t="e">
            <v>#N/A</v>
          </cell>
          <cell r="AB770" t="e">
            <v>#N/A</v>
          </cell>
          <cell r="AC770" t="e">
            <v>#N/A</v>
          </cell>
          <cell r="AD770">
            <v>0</v>
          </cell>
          <cell r="AG770">
            <v>0</v>
          </cell>
          <cell r="AH770">
            <v>0</v>
          </cell>
          <cell r="AI770" t="e">
            <v>#N/A</v>
          </cell>
          <cell r="AL770" t="e">
            <v>#N/A</v>
          </cell>
          <cell r="AM770" t="e">
            <v>#N/A</v>
          </cell>
          <cell r="AN770" t="e">
            <v>#N/A</v>
          </cell>
          <cell r="AP770" t="e">
            <v>#N/A</v>
          </cell>
          <cell r="AQ770" t="e">
            <v>#N/A</v>
          </cell>
          <cell r="AR770" t="e">
            <v>#N/A</v>
          </cell>
        </row>
        <row r="771">
          <cell r="K771">
            <v>161</v>
          </cell>
          <cell r="Q771" t="e">
            <v>#N/A</v>
          </cell>
          <cell r="T771" t="e">
            <v>#N/A</v>
          </cell>
          <cell r="V771" t="e">
            <v>#N/A</v>
          </cell>
          <cell r="W771" t="e">
            <v>#N/A</v>
          </cell>
          <cell r="Y771" t="e">
            <v>#N/A</v>
          </cell>
          <cell r="Z771" t="e">
            <v>#N/A</v>
          </cell>
          <cell r="AA771" t="e">
            <v>#N/A</v>
          </cell>
          <cell r="AB771" t="e">
            <v>#N/A</v>
          </cell>
          <cell r="AC771" t="e">
            <v>#N/A</v>
          </cell>
          <cell r="AD771">
            <v>0</v>
          </cell>
          <cell r="AG771">
            <v>0</v>
          </cell>
          <cell r="AH771">
            <v>0</v>
          </cell>
          <cell r="AI771" t="e">
            <v>#N/A</v>
          </cell>
          <cell r="AL771" t="e">
            <v>#N/A</v>
          </cell>
          <cell r="AM771" t="e">
            <v>#N/A</v>
          </cell>
          <cell r="AN771" t="e">
            <v>#N/A</v>
          </cell>
          <cell r="AP771" t="e">
            <v>#N/A</v>
          </cell>
          <cell r="AQ771" t="e">
            <v>#N/A</v>
          </cell>
          <cell r="AR771" t="e">
            <v>#N/A</v>
          </cell>
        </row>
        <row r="772">
          <cell r="K772">
            <v>162</v>
          </cell>
          <cell r="Q772" t="e">
            <v>#N/A</v>
          </cell>
          <cell r="T772" t="e">
            <v>#N/A</v>
          </cell>
          <cell r="V772" t="e">
            <v>#N/A</v>
          </cell>
          <cell r="W772" t="e">
            <v>#N/A</v>
          </cell>
          <cell r="Y772" t="e">
            <v>#N/A</v>
          </cell>
          <cell r="Z772" t="e">
            <v>#N/A</v>
          </cell>
          <cell r="AA772" t="e">
            <v>#N/A</v>
          </cell>
          <cell r="AB772" t="e">
            <v>#N/A</v>
          </cell>
          <cell r="AC772" t="e">
            <v>#N/A</v>
          </cell>
          <cell r="AD772">
            <v>0</v>
          </cell>
          <cell r="AG772">
            <v>0</v>
          </cell>
          <cell r="AH772">
            <v>0</v>
          </cell>
          <cell r="AI772" t="e">
            <v>#N/A</v>
          </cell>
          <cell r="AL772" t="e">
            <v>#N/A</v>
          </cell>
          <cell r="AM772" t="e">
            <v>#N/A</v>
          </cell>
          <cell r="AN772" t="e">
            <v>#N/A</v>
          </cell>
          <cell r="AP772" t="e">
            <v>#N/A</v>
          </cell>
          <cell r="AQ772" t="e">
            <v>#N/A</v>
          </cell>
          <cell r="AR772" t="e">
            <v>#N/A</v>
          </cell>
        </row>
        <row r="773">
          <cell r="K773">
            <v>163</v>
          </cell>
          <cell r="Q773" t="e">
            <v>#N/A</v>
          </cell>
          <cell r="T773" t="e">
            <v>#N/A</v>
          </cell>
          <cell r="V773" t="e">
            <v>#N/A</v>
          </cell>
          <cell r="W773" t="e">
            <v>#N/A</v>
          </cell>
          <cell r="Y773" t="e">
            <v>#N/A</v>
          </cell>
          <cell r="Z773" t="e">
            <v>#N/A</v>
          </cell>
          <cell r="AA773" t="e">
            <v>#N/A</v>
          </cell>
          <cell r="AB773" t="e">
            <v>#N/A</v>
          </cell>
          <cell r="AC773" t="e">
            <v>#N/A</v>
          </cell>
          <cell r="AD773">
            <v>0</v>
          </cell>
          <cell r="AG773">
            <v>0</v>
          </cell>
          <cell r="AH773">
            <v>0</v>
          </cell>
          <cell r="AI773" t="e">
            <v>#N/A</v>
          </cell>
          <cell r="AL773" t="e">
            <v>#N/A</v>
          </cell>
          <cell r="AM773" t="e">
            <v>#N/A</v>
          </cell>
          <cell r="AN773" t="e">
            <v>#N/A</v>
          </cell>
          <cell r="AP773" t="e">
            <v>#N/A</v>
          </cell>
          <cell r="AQ773" t="e">
            <v>#N/A</v>
          </cell>
          <cell r="AR773" t="e">
            <v>#N/A</v>
          </cell>
        </row>
        <row r="774">
          <cell r="K774">
            <v>164</v>
          </cell>
          <cell r="Q774" t="e">
            <v>#N/A</v>
          </cell>
          <cell r="T774" t="e">
            <v>#N/A</v>
          </cell>
          <cell r="V774" t="e">
            <v>#N/A</v>
          </cell>
          <cell r="W774" t="e">
            <v>#N/A</v>
          </cell>
          <cell r="Y774" t="e">
            <v>#N/A</v>
          </cell>
          <cell r="Z774" t="e">
            <v>#N/A</v>
          </cell>
          <cell r="AA774" t="e">
            <v>#N/A</v>
          </cell>
          <cell r="AB774" t="e">
            <v>#N/A</v>
          </cell>
          <cell r="AC774" t="e">
            <v>#N/A</v>
          </cell>
          <cell r="AD774">
            <v>0</v>
          </cell>
          <cell r="AG774">
            <v>0</v>
          </cell>
          <cell r="AH774">
            <v>0</v>
          </cell>
          <cell r="AI774" t="e">
            <v>#N/A</v>
          </cell>
          <cell r="AL774" t="e">
            <v>#N/A</v>
          </cell>
          <cell r="AM774" t="e">
            <v>#N/A</v>
          </cell>
          <cell r="AN774" t="e">
            <v>#N/A</v>
          </cell>
          <cell r="AP774" t="e">
            <v>#N/A</v>
          </cell>
          <cell r="AQ774" t="e">
            <v>#N/A</v>
          </cell>
          <cell r="AR774" t="e">
            <v>#N/A</v>
          </cell>
        </row>
        <row r="775">
          <cell r="K775">
            <v>165</v>
          </cell>
          <cell r="Q775" t="e">
            <v>#N/A</v>
          </cell>
          <cell r="T775" t="e">
            <v>#N/A</v>
          </cell>
          <cell r="V775" t="e">
            <v>#N/A</v>
          </cell>
          <cell r="W775" t="e">
            <v>#N/A</v>
          </cell>
          <cell r="Y775" t="e">
            <v>#N/A</v>
          </cell>
          <cell r="Z775" t="e">
            <v>#N/A</v>
          </cell>
          <cell r="AA775" t="e">
            <v>#N/A</v>
          </cell>
          <cell r="AB775" t="e">
            <v>#N/A</v>
          </cell>
          <cell r="AC775" t="e">
            <v>#N/A</v>
          </cell>
          <cell r="AD775">
            <v>0</v>
          </cell>
          <cell r="AG775">
            <v>0</v>
          </cell>
          <cell r="AH775">
            <v>0</v>
          </cell>
          <cell r="AI775" t="e">
            <v>#N/A</v>
          </cell>
          <cell r="AL775" t="e">
            <v>#N/A</v>
          </cell>
          <cell r="AM775" t="e">
            <v>#N/A</v>
          </cell>
          <cell r="AN775" t="e">
            <v>#N/A</v>
          </cell>
          <cell r="AP775" t="e">
            <v>#N/A</v>
          </cell>
          <cell r="AQ775" t="e">
            <v>#N/A</v>
          </cell>
          <cell r="AR775" t="e">
            <v>#N/A</v>
          </cell>
        </row>
        <row r="776">
          <cell r="K776">
            <v>166</v>
          </cell>
          <cell r="Q776" t="e">
            <v>#N/A</v>
          </cell>
          <cell r="T776" t="e">
            <v>#N/A</v>
          </cell>
          <cell r="V776" t="e">
            <v>#N/A</v>
          </cell>
          <cell r="W776" t="e">
            <v>#N/A</v>
          </cell>
          <cell r="Y776" t="e">
            <v>#N/A</v>
          </cell>
          <cell r="Z776" t="e">
            <v>#N/A</v>
          </cell>
          <cell r="AA776" t="e">
            <v>#N/A</v>
          </cell>
          <cell r="AB776" t="e">
            <v>#N/A</v>
          </cell>
          <cell r="AC776" t="e">
            <v>#N/A</v>
          </cell>
          <cell r="AD776">
            <v>0</v>
          </cell>
          <cell r="AG776">
            <v>0</v>
          </cell>
          <cell r="AH776">
            <v>0</v>
          </cell>
          <cell r="AI776" t="e">
            <v>#N/A</v>
          </cell>
          <cell r="AL776" t="e">
            <v>#N/A</v>
          </cell>
          <cell r="AM776" t="e">
            <v>#N/A</v>
          </cell>
          <cell r="AN776" t="e">
            <v>#N/A</v>
          </cell>
          <cell r="AP776" t="e">
            <v>#N/A</v>
          </cell>
          <cell r="AQ776" t="e">
            <v>#N/A</v>
          </cell>
          <cell r="AR776" t="e">
            <v>#N/A</v>
          </cell>
        </row>
        <row r="777">
          <cell r="K777">
            <v>167</v>
          </cell>
          <cell r="Q777" t="e">
            <v>#N/A</v>
          </cell>
          <cell r="T777" t="e">
            <v>#N/A</v>
          </cell>
          <cell r="V777" t="e">
            <v>#N/A</v>
          </cell>
          <cell r="W777" t="e">
            <v>#N/A</v>
          </cell>
          <cell r="Y777" t="e">
            <v>#N/A</v>
          </cell>
          <cell r="Z777" t="e">
            <v>#N/A</v>
          </cell>
          <cell r="AA777" t="e">
            <v>#N/A</v>
          </cell>
          <cell r="AB777" t="e">
            <v>#N/A</v>
          </cell>
          <cell r="AC777" t="e">
            <v>#N/A</v>
          </cell>
          <cell r="AD777">
            <v>0</v>
          </cell>
          <cell r="AG777">
            <v>0</v>
          </cell>
          <cell r="AH777">
            <v>0</v>
          </cell>
          <cell r="AI777" t="e">
            <v>#N/A</v>
          </cell>
          <cell r="AL777" t="e">
            <v>#N/A</v>
          </cell>
          <cell r="AM777" t="e">
            <v>#N/A</v>
          </cell>
          <cell r="AN777" t="e">
            <v>#N/A</v>
          </cell>
          <cell r="AP777" t="e">
            <v>#N/A</v>
          </cell>
          <cell r="AQ777" t="e">
            <v>#N/A</v>
          </cell>
          <cell r="AR777" t="e">
            <v>#N/A</v>
          </cell>
        </row>
        <row r="778">
          <cell r="K778">
            <v>168</v>
          </cell>
          <cell r="Q778" t="e">
            <v>#N/A</v>
          </cell>
          <cell r="T778" t="e">
            <v>#N/A</v>
          </cell>
          <cell r="V778" t="e">
            <v>#N/A</v>
          </cell>
          <cell r="W778" t="e">
            <v>#N/A</v>
          </cell>
          <cell r="Y778" t="e">
            <v>#N/A</v>
          </cell>
          <cell r="Z778" t="e">
            <v>#N/A</v>
          </cell>
          <cell r="AA778" t="e">
            <v>#N/A</v>
          </cell>
          <cell r="AB778" t="e">
            <v>#N/A</v>
          </cell>
          <cell r="AC778" t="e">
            <v>#N/A</v>
          </cell>
          <cell r="AD778">
            <v>0</v>
          </cell>
          <cell r="AG778">
            <v>0</v>
          </cell>
          <cell r="AH778">
            <v>0</v>
          </cell>
          <cell r="AI778" t="e">
            <v>#N/A</v>
          </cell>
          <cell r="AL778" t="e">
            <v>#N/A</v>
          </cell>
          <cell r="AM778" t="e">
            <v>#N/A</v>
          </cell>
          <cell r="AN778" t="e">
            <v>#N/A</v>
          </cell>
          <cell r="AP778" t="e">
            <v>#N/A</v>
          </cell>
          <cell r="AQ778" t="e">
            <v>#N/A</v>
          </cell>
          <cell r="AR778" t="e">
            <v>#N/A</v>
          </cell>
        </row>
        <row r="779">
          <cell r="K779">
            <v>169</v>
          </cell>
          <cell r="Q779" t="e">
            <v>#N/A</v>
          </cell>
          <cell r="T779" t="e">
            <v>#N/A</v>
          </cell>
          <cell r="V779" t="e">
            <v>#N/A</v>
          </cell>
          <cell r="W779" t="e">
            <v>#N/A</v>
          </cell>
          <cell r="Y779" t="e">
            <v>#N/A</v>
          </cell>
          <cell r="Z779" t="e">
            <v>#N/A</v>
          </cell>
          <cell r="AA779" t="e">
            <v>#N/A</v>
          </cell>
          <cell r="AB779" t="e">
            <v>#N/A</v>
          </cell>
          <cell r="AC779" t="e">
            <v>#N/A</v>
          </cell>
          <cell r="AD779">
            <v>0</v>
          </cell>
          <cell r="AG779">
            <v>0</v>
          </cell>
          <cell r="AH779">
            <v>0</v>
          </cell>
          <cell r="AI779" t="e">
            <v>#N/A</v>
          </cell>
          <cell r="AL779" t="e">
            <v>#N/A</v>
          </cell>
          <cell r="AM779" t="e">
            <v>#N/A</v>
          </cell>
          <cell r="AN779" t="e">
            <v>#N/A</v>
          </cell>
          <cell r="AP779" t="e">
            <v>#N/A</v>
          </cell>
          <cell r="AQ779" t="e">
            <v>#N/A</v>
          </cell>
          <cell r="AR779" t="e">
            <v>#N/A</v>
          </cell>
        </row>
        <row r="780">
          <cell r="K780">
            <v>170</v>
          </cell>
          <cell r="Q780" t="e">
            <v>#N/A</v>
          </cell>
          <cell r="T780" t="e">
            <v>#N/A</v>
          </cell>
          <cell r="V780" t="e">
            <v>#N/A</v>
          </cell>
          <cell r="W780" t="e">
            <v>#N/A</v>
          </cell>
          <cell r="Y780" t="e">
            <v>#N/A</v>
          </cell>
          <cell r="Z780" t="e">
            <v>#N/A</v>
          </cell>
          <cell r="AA780" t="e">
            <v>#N/A</v>
          </cell>
          <cell r="AB780" t="e">
            <v>#N/A</v>
          </cell>
          <cell r="AC780" t="e">
            <v>#N/A</v>
          </cell>
          <cell r="AD780">
            <v>0</v>
          </cell>
          <cell r="AG780">
            <v>0</v>
          </cell>
          <cell r="AH780">
            <v>0</v>
          </cell>
          <cell r="AI780" t="e">
            <v>#N/A</v>
          </cell>
          <cell r="AL780" t="e">
            <v>#N/A</v>
          </cell>
          <cell r="AM780" t="e">
            <v>#N/A</v>
          </cell>
          <cell r="AN780" t="e">
            <v>#N/A</v>
          </cell>
          <cell r="AP780" t="e">
            <v>#N/A</v>
          </cell>
          <cell r="AQ780" t="e">
            <v>#N/A</v>
          </cell>
          <cell r="AR780" t="e">
            <v>#N/A</v>
          </cell>
        </row>
        <row r="781">
          <cell r="K781">
            <v>171</v>
          </cell>
          <cell r="Q781" t="e">
            <v>#N/A</v>
          </cell>
          <cell r="T781" t="e">
            <v>#N/A</v>
          </cell>
          <cell r="V781" t="e">
            <v>#N/A</v>
          </cell>
          <cell r="W781" t="e">
            <v>#N/A</v>
          </cell>
          <cell r="Y781" t="e">
            <v>#N/A</v>
          </cell>
          <cell r="Z781" t="e">
            <v>#N/A</v>
          </cell>
          <cell r="AA781" t="e">
            <v>#N/A</v>
          </cell>
          <cell r="AB781" t="e">
            <v>#N/A</v>
          </cell>
          <cell r="AC781" t="e">
            <v>#N/A</v>
          </cell>
          <cell r="AD781">
            <v>0</v>
          </cell>
          <cell r="AG781">
            <v>0</v>
          </cell>
          <cell r="AH781">
            <v>0</v>
          </cell>
          <cell r="AI781" t="e">
            <v>#N/A</v>
          </cell>
          <cell r="AL781" t="e">
            <v>#N/A</v>
          </cell>
          <cell r="AM781" t="e">
            <v>#N/A</v>
          </cell>
          <cell r="AN781" t="e">
            <v>#N/A</v>
          </cell>
          <cell r="AP781" t="e">
            <v>#N/A</v>
          </cell>
          <cell r="AQ781" t="e">
            <v>#N/A</v>
          </cell>
          <cell r="AR781" t="e">
            <v>#N/A</v>
          </cell>
        </row>
        <row r="782">
          <cell r="K782">
            <v>172</v>
          </cell>
          <cell r="Q782" t="e">
            <v>#N/A</v>
          </cell>
          <cell r="T782" t="e">
            <v>#N/A</v>
          </cell>
          <cell r="V782" t="e">
            <v>#N/A</v>
          </cell>
          <cell r="W782" t="e">
            <v>#N/A</v>
          </cell>
          <cell r="Y782" t="e">
            <v>#N/A</v>
          </cell>
          <cell r="Z782" t="e">
            <v>#N/A</v>
          </cell>
          <cell r="AA782" t="e">
            <v>#N/A</v>
          </cell>
          <cell r="AB782" t="e">
            <v>#N/A</v>
          </cell>
          <cell r="AC782" t="e">
            <v>#N/A</v>
          </cell>
          <cell r="AD782">
            <v>0</v>
          </cell>
          <cell r="AG782">
            <v>0</v>
          </cell>
          <cell r="AH782">
            <v>0</v>
          </cell>
          <cell r="AI782" t="e">
            <v>#N/A</v>
          </cell>
          <cell r="AL782" t="e">
            <v>#N/A</v>
          </cell>
          <cell r="AM782" t="e">
            <v>#N/A</v>
          </cell>
          <cell r="AN782" t="e">
            <v>#N/A</v>
          </cell>
          <cell r="AP782" t="e">
            <v>#N/A</v>
          </cell>
          <cell r="AQ782" t="e">
            <v>#N/A</v>
          </cell>
          <cell r="AR782" t="e">
            <v>#N/A</v>
          </cell>
        </row>
        <row r="783">
          <cell r="K783">
            <v>173</v>
          </cell>
          <cell r="Q783" t="e">
            <v>#N/A</v>
          </cell>
          <cell r="T783" t="e">
            <v>#N/A</v>
          </cell>
          <cell r="V783" t="e">
            <v>#N/A</v>
          </cell>
          <cell r="W783" t="e">
            <v>#N/A</v>
          </cell>
          <cell r="Y783" t="e">
            <v>#N/A</v>
          </cell>
          <cell r="Z783" t="e">
            <v>#N/A</v>
          </cell>
          <cell r="AA783" t="e">
            <v>#N/A</v>
          </cell>
          <cell r="AB783" t="e">
            <v>#N/A</v>
          </cell>
          <cell r="AC783" t="e">
            <v>#N/A</v>
          </cell>
          <cell r="AD783">
            <v>0</v>
          </cell>
          <cell r="AG783">
            <v>0</v>
          </cell>
          <cell r="AH783">
            <v>0</v>
          </cell>
          <cell r="AI783" t="e">
            <v>#N/A</v>
          </cell>
          <cell r="AL783" t="e">
            <v>#N/A</v>
          </cell>
          <cell r="AM783" t="e">
            <v>#N/A</v>
          </cell>
          <cell r="AN783" t="e">
            <v>#N/A</v>
          </cell>
          <cell r="AP783" t="e">
            <v>#N/A</v>
          </cell>
          <cell r="AQ783" t="e">
            <v>#N/A</v>
          </cell>
          <cell r="AR783" t="e">
            <v>#N/A</v>
          </cell>
        </row>
        <row r="784">
          <cell r="K784">
            <v>174</v>
          </cell>
          <cell r="Q784" t="e">
            <v>#N/A</v>
          </cell>
          <cell r="T784" t="e">
            <v>#N/A</v>
          </cell>
          <cell r="V784" t="e">
            <v>#N/A</v>
          </cell>
          <cell r="W784" t="e">
            <v>#N/A</v>
          </cell>
          <cell r="Y784" t="e">
            <v>#N/A</v>
          </cell>
          <cell r="Z784" t="e">
            <v>#N/A</v>
          </cell>
          <cell r="AA784" t="e">
            <v>#N/A</v>
          </cell>
          <cell r="AB784" t="e">
            <v>#N/A</v>
          </cell>
          <cell r="AC784" t="e">
            <v>#N/A</v>
          </cell>
          <cell r="AD784">
            <v>0</v>
          </cell>
          <cell r="AG784">
            <v>0</v>
          </cell>
          <cell r="AH784">
            <v>0</v>
          </cell>
          <cell r="AI784" t="e">
            <v>#N/A</v>
          </cell>
          <cell r="AL784" t="e">
            <v>#N/A</v>
          </cell>
          <cell r="AM784" t="e">
            <v>#N/A</v>
          </cell>
          <cell r="AN784" t="e">
            <v>#N/A</v>
          </cell>
          <cell r="AP784" t="e">
            <v>#N/A</v>
          </cell>
          <cell r="AQ784" t="e">
            <v>#N/A</v>
          </cell>
          <cell r="AR784" t="e">
            <v>#N/A</v>
          </cell>
        </row>
        <row r="785">
          <cell r="K785">
            <v>175</v>
          </cell>
          <cell r="Q785" t="e">
            <v>#N/A</v>
          </cell>
          <cell r="T785" t="e">
            <v>#N/A</v>
          </cell>
          <cell r="V785" t="e">
            <v>#N/A</v>
          </cell>
          <cell r="W785" t="e">
            <v>#N/A</v>
          </cell>
          <cell r="Y785" t="e">
            <v>#N/A</v>
          </cell>
          <cell r="Z785" t="e">
            <v>#N/A</v>
          </cell>
          <cell r="AA785" t="e">
            <v>#N/A</v>
          </cell>
          <cell r="AB785" t="e">
            <v>#N/A</v>
          </cell>
          <cell r="AC785" t="e">
            <v>#N/A</v>
          </cell>
          <cell r="AD785">
            <v>0</v>
          </cell>
          <cell r="AG785">
            <v>0</v>
          </cell>
          <cell r="AH785">
            <v>0</v>
          </cell>
          <cell r="AI785" t="e">
            <v>#N/A</v>
          </cell>
          <cell r="AL785" t="e">
            <v>#N/A</v>
          </cell>
          <cell r="AM785" t="e">
            <v>#N/A</v>
          </cell>
          <cell r="AN785" t="e">
            <v>#N/A</v>
          </cell>
          <cell r="AP785" t="e">
            <v>#N/A</v>
          </cell>
          <cell r="AQ785" t="e">
            <v>#N/A</v>
          </cell>
          <cell r="AR785" t="e">
            <v>#N/A</v>
          </cell>
        </row>
        <row r="786">
          <cell r="K786">
            <v>176</v>
          </cell>
          <cell r="Q786" t="e">
            <v>#N/A</v>
          </cell>
          <cell r="T786" t="e">
            <v>#N/A</v>
          </cell>
          <cell r="V786" t="e">
            <v>#N/A</v>
          </cell>
          <cell r="W786" t="e">
            <v>#N/A</v>
          </cell>
          <cell r="Y786" t="e">
            <v>#N/A</v>
          </cell>
          <cell r="Z786" t="e">
            <v>#N/A</v>
          </cell>
          <cell r="AA786" t="e">
            <v>#N/A</v>
          </cell>
          <cell r="AB786" t="e">
            <v>#N/A</v>
          </cell>
          <cell r="AC786" t="e">
            <v>#N/A</v>
          </cell>
          <cell r="AD786">
            <v>0</v>
          </cell>
          <cell r="AG786">
            <v>0</v>
          </cell>
          <cell r="AH786">
            <v>0</v>
          </cell>
          <cell r="AI786" t="e">
            <v>#N/A</v>
          </cell>
          <cell r="AL786" t="e">
            <v>#N/A</v>
          </cell>
          <cell r="AM786" t="e">
            <v>#N/A</v>
          </cell>
          <cell r="AN786" t="e">
            <v>#N/A</v>
          </cell>
          <cell r="AP786" t="e">
            <v>#N/A</v>
          </cell>
          <cell r="AQ786" t="e">
            <v>#N/A</v>
          </cell>
          <cell r="AR786" t="e">
            <v>#N/A</v>
          </cell>
        </row>
        <row r="787">
          <cell r="K787">
            <v>177</v>
          </cell>
          <cell r="Q787" t="e">
            <v>#N/A</v>
          </cell>
          <cell r="T787" t="e">
            <v>#N/A</v>
          </cell>
          <cell r="V787" t="e">
            <v>#N/A</v>
          </cell>
          <cell r="W787" t="e">
            <v>#N/A</v>
          </cell>
          <cell r="Y787" t="e">
            <v>#N/A</v>
          </cell>
          <cell r="Z787" t="e">
            <v>#N/A</v>
          </cell>
          <cell r="AA787" t="e">
            <v>#N/A</v>
          </cell>
          <cell r="AB787" t="e">
            <v>#N/A</v>
          </cell>
          <cell r="AC787" t="e">
            <v>#N/A</v>
          </cell>
          <cell r="AD787">
            <v>0</v>
          </cell>
          <cell r="AG787">
            <v>0</v>
          </cell>
          <cell r="AH787">
            <v>0</v>
          </cell>
          <cell r="AI787" t="e">
            <v>#N/A</v>
          </cell>
          <cell r="AL787" t="e">
            <v>#N/A</v>
          </cell>
          <cell r="AM787" t="e">
            <v>#N/A</v>
          </cell>
          <cell r="AN787" t="e">
            <v>#N/A</v>
          </cell>
          <cell r="AP787" t="e">
            <v>#N/A</v>
          </cell>
          <cell r="AQ787" t="e">
            <v>#N/A</v>
          </cell>
          <cell r="AR787" t="e">
            <v>#N/A</v>
          </cell>
        </row>
        <row r="788">
          <cell r="K788">
            <v>178</v>
          </cell>
          <cell r="Q788" t="e">
            <v>#N/A</v>
          </cell>
          <cell r="T788" t="e">
            <v>#N/A</v>
          </cell>
          <cell r="V788" t="e">
            <v>#N/A</v>
          </cell>
          <cell r="W788" t="e">
            <v>#N/A</v>
          </cell>
          <cell r="Y788" t="e">
            <v>#N/A</v>
          </cell>
          <cell r="Z788" t="e">
            <v>#N/A</v>
          </cell>
          <cell r="AA788" t="e">
            <v>#N/A</v>
          </cell>
          <cell r="AB788" t="e">
            <v>#N/A</v>
          </cell>
          <cell r="AC788" t="e">
            <v>#N/A</v>
          </cell>
          <cell r="AD788">
            <v>0</v>
          </cell>
          <cell r="AG788">
            <v>0</v>
          </cell>
          <cell r="AH788">
            <v>0</v>
          </cell>
          <cell r="AI788" t="e">
            <v>#N/A</v>
          </cell>
          <cell r="AL788" t="e">
            <v>#N/A</v>
          </cell>
          <cell r="AM788" t="e">
            <v>#N/A</v>
          </cell>
          <cell r="AN788" t="e">
            <v>#N/A</v>
          </cell>
          <cell r="AP788" t="e">
            <v>#N/A</v>
          </cell>
          <cell r="AQ788" t="e">
            <v>#N/A</v>
          </cell>
          <cell r="AR788" t="e">
            <v>#N/A</v>
          </cell>
        </row>
        <row r="789">
          <cell r="K789">
            <v>179</v>
          </cell>
          <cell r="Q789" t="e">
            <v>#N/A</v>
          </cell>
          <cell r="T789" t="e">
            <v>#N/A</v>
          </cell>
          <cell r="V789" t="e">
            <v>#N/A</v>
          </cell>
          <cell r="W789" t="e">
            <v>#N/A</v>
          </cell>
          <cell r="Y789" t="e">
            <v>#N/A</v>
          </cell>
          <cell r="Z789" t="e">
            <v>#N/A</v>
          </cell>
          <cell r="AA789" t="e">
            <v>#N/A</v>
          </cell>
          <cell r="AB789" t="e">
            <v>#N/A</v>
          </cell>
          <cell r="AC789" t="e">
            <v>#N/A</v>
          </cell>
          <cell r="AD789">
            <v>0</v>
          </cell>
          <cell r="AG789">
            <v>0</v>
          </cell>
          <cell r="AH789">
            <v>0</v>
          </cell>
          <cell r="AI789" t="e">
            <v>#N/A</v>
          </cell>
          <cell r="AL789" t="e">
            <v>#N/A</v>
          </cell>
          <cell r="AM789" t="e">
            <v>#N/A</v>
          </cell>
          <cell r="AN789" t="e">
            <v>#N/A</v>
          </cell>
          <cell r="AP789" t="e">
            <v>#N/A</v>
          </cell>
          <cell r="AQ789" t="e">
            <v>#N/A</v>
          </cell>
          <cell r="AR789" t="e">
            <v>#N/A</v>
          </cell>
        </row>
        <row r="790">
          <cell r="K790">
            <v>180</v>
          </cell>
          <cell r="Q790" t="e">
            <v>#N/A</v>
          </cell>
          <cell r="T790" t="e">
            <v>#N/A</v>
          </cell>
          <cell r="V790" t="e">
            <v>#N/A</v>
          </cell>
          <cell r="W790" t="e">
            <v>#N/A</v>
          </cell>
          <cell r="Y790" t="e">
            <v>#N/A</v>
          </cell>
          <cell r="Z790" t="e">
            <v>#N/A</v>
          </cell>
          <cell r="AA790" t="e">
            <v>#N/A</v>
          </cell>
          <cell r="AB790" t="e">
            <v>#N/A</v>
          </cell>
          <cell r="AC790" t="e">
            <v>#N/A</v>
          </cell>
          <cell r="AD790">
            <v>0</v>
          </cell>
          <cell r="AG790">
            <v>0</v>
          </cell>
          <cell r="AH790">
            <v>0</v>
          </cell>
          <cell r="AI790" t="e">
            <v>#N/A</v>
          </cell>
          <cell r="AL790" t="e">
            <v>#N/A</v>
          </cell>
          <cell r="AM790" t="e">
            <v>#N/A</v>
          </cell>
          <cell r="AN790" t="e">
            <v>#N/A</v>
          </cell>
          <cell r="AP790" t="e">
            <v>#N/A</v>
          </cell>
          <cell r="AQ790" t="e">
            <v>#N/A</v>
          </cell>
          <cell r="AR790" t="e">
            <v>#N/A</v>
          </cell>
        </row>
        <row r="791">
          <cell r="K791">
            <v>181</v>
          </cell>
          <cell r="Q791" t="e">
            <v>#N/A</v>
          </cell>
          <cell r="T791" t="e">
            <v>#N/A</v>
          </cell>
          <cell r="V791" t="e">
            <v>#N/A</v>
          </cell>
          <cell r="W791" t="e">
            <v>#N/A</v>
          </cell>
          <cell r="Y791" t="e">
            <v>#N/A</v>
          </cell>
          <cell r="Z791" t="e">
            <v>#N/A</v>
          </cell>
          <cell r="AA791" t="e">
            <v>#N/A</v>
          </cell>
          <cell r="AB791" t="e">
            <v>#N/A</v>
          </cell>
          <cell r="AC791" t="e">
            <v>#N/A</v>
          </cell>
          <cell r="AD791">
            <v>0</v>
          </cell>
          <cell r="AG791">
            <v>0</v>
          </cell>
          <cell r="AH791">
            <v>0</v>
          </cell>
          <cell r="AI791" t="e">
            <v>#N/A</v>
          </cell>
          <cell r="AL791" t="e">
            <v>#N/A</v>
          </cell>
          <cell r="AM791" t="e">
            <v>#N/A</v>
          </cell>
          <cell r="AN791" t="e">
            <v>#N/A</v>
          </cell>
          <cell r="AP791" t="e">
            <v>#N/A</v>
          </cell>
          <cell r="AQ791" t="e">
            <v>#N/A</v>
          </cell>
          <cell r="AR791" t="e">
            <v>#N/A</v>
          </cell>
        </row>
        <row r="792">
          <cell r="K792">
            <v>182</v>
          </cell>
          <cell r="Q792" t="e">
            <v>#N/A</v>
          </cell>
          <cell r="T792" t="e">
            <v>#N/A</v>
          </cell>
          <cell r="V792" t="e">
            <v>#N/A</v>
          </cell>
          <cell r="W792" t="e">
            <v>#N/A</v>
          </cell>
          <cell r="Y792" t="e">
            <v>#N/A</v>
          </cell>
          <cell r="Z792" t="e">
            <v>#N/A</v>
          </cell>
          <cell r="AA792" t="e">
            <v>#N/A</v>
          </cell>
          <cell r="AB792" t="e">
            <v>#N/A</v>
          </cell>
          <cell r="AC792" t="e">
            <v>#N/A</v>
          </cell>
          <cell r="AD792">
            <v>0</v>
          </cell>
          <cell r="AG792">
            <v>0</v>
          </cell>
          <cell r="AH792">
            <v>0</v>
          </cell>
          <cell r="AI792" t="e">
            <v>#N/A</v>
          </cell>
          <cell r="AL792" t="e">
            <v>#N/A</v>
          </cell>
          <cell r="AM792" t="e">
            <v>#N/A</v>
          </cell>
          <cell r="AN792" t="e">
            <v>#N/A</v>
          </cell>
          <cell r="AP792" t="e">
            <v>#N/A</v>
          </cell>
          <cell r="AQ792" t="e">
            <v>#N/A</v>
          </cell>
          <cell r="AR792" t="e">
            <v>#N/A</v>
          </cell>
        </row>
        <row r="793">
          <cell r="K793">
            <v>183</v>
          </cell>
          <cell r="Q793" t="e">
            <v>#N/A</v>
          </cell>
          <cell r="T793" t="e">
            <v>#N/A</v>
          </cell>
          <cell r="V793" t="e">
            <v>#N/A</v>
          </cell>
          <cell r="W793" t="e">
            <v>#N/A</v>
          </cell>
          <cell r="Y793" t="e">
            <v>#N/A</v>
          </cell>
          <cell r="Z793" t="e">
            <v>#N/A</v>
          </cell>
          <cell r="AA793" t="e">
            <v>#N/A</v>
          </cell>
          <cell r="AB793" t="e">
            <v>#N/A</v>
          </cell>
          <cell r="AC793" t="e">
            <v>#N/A</v>
          </cell>
          <cell r="AD793">
            <v>0</v>
          </cell>
          <cell r="AG793">
            <v>0</v>
          </cell>
          <cell r="AH793">
            <v>0</v>
          </cell>
          <cell r="AI793" t="e">
            <v>#N/A</v>
          </cell>
          <cell r="AL793" t="e">
            <v>#N/A</v>
          </cell>
          <cell r="AM793" t="e">
            <v>#N/A</v>
          </cell>
          <cell r="AN793" t="e">
            <v>#N/A</v>
          </cell>
          <cell r="AP793" t="e">
            <v>#N/A</v>
          </cell>
          <cell r="AQ793" t="e">
            <v>#N/A</v>
          </cell>
          <cell r="AR793" t="e">
            <v>#N/A</v>
          </cell>
        </row>
        <row r="794">
          <cell r="K794">
            <v>184</v>
          </cell>
          <cell r="Q794" t="e">
            <v>#N/A</v>
          </cell>
          <cell r="T794" t="e">
            <v>#N/A</v>
          </cell>
          <cell r="V794" t="e">
            <v>#N/A</v>
          </cell>
          <cell r="W794" t="e">
            <v>#N/A</v>
          </cell>
          <cell r="Y794" t="e">
            <v>#N/A</v>
          </cell>
          <cell r="Z794" t="e">
            <v>#N/A</v>
          </cell>
          <cell r="AA794" t="e">
            <v>#N/A</v>
          </cell>
          <cell r="AB794" t="e">
            <v>#N/A</v>
          </cell>
          <cell r="AC794" t="e">
            <v>#N/A</v>
          </cell>
          <cell r="AD794">
            <v>0</v>
          </cell>
          <cell r="AG794">
            <v>0</v>
          </cell>
          <cell r="AH794">
            <v>0</v>
          </cell>
          <cell r="AI794" t="e">
            <v>#N/A</v>
          </cell>
          <cell r="AL794" t="e">
            <v>#N/A</v>
          </cell>
          <cell r="AM794" t="e">
            <v>#N/A</v>
          </cell>
          <cell r="AN794" t="e">
            <v>#N/A</v>
          </cell>
          <cell r="AP794" t="e">
            <v>#N/A</v>
          </cell>
          <cell r="AQ794" t="e">
            <v>#N/A</v>
          </cell>
          <cell r="AR794" t="e">
            <v>#N/A</v>
          </cell>
        </row>
        <row r="795">
          <cell r="K795">
            <v>185</v>
          </cell>
          <cell r="Q795" t="e">
            <v>#N/A</v>
          </cell>
          <cell r="T795" t="e">
            <v>#N/A</v>
          </cell>
          <cell r="V795" t="e">
            <v>#N/A</v>
          </cell>
          <cell r="W795" t="e">
            <v>#N/A</v>
          </cell>
          <cell r="Y795" t="e">
            <v>#N/A</v>
          </cell>
          <cell r="Z795" t="e">
            <v>#N/A</v>
          </cell>
          <cell r="AA795" t="e">
            <v>#N/A</v>
          </cell>
          <cell r="AB795" t="e">
            <v>#N/A</v>
          </cell>
          <cell r="AC795" t="e">
            <v>#N/A</v>
          </cell>
          <cell r="AD795">
            <v>0</v>
          </cell>
          <cell r="AG795">
            <v>0</v>
          </cell>
          <cell r="AH795">
            <v>0</v>
          </cell>
          <cell r="AI795" t="e">
            <v>#N/A</v>
          </cell>
          <cell r="AL795" t="e">
            <v>#N/A</v>
          </cell>
          <cell r="AM795" t="e">
            <v>#N/A</v>
          </cell>
          <cell r="AN795" t="e">
            <v>#N/A</v>
          </cell>
          <cell r="AP795" t="e">
            <v>#N/A</v>
          </cell>
          <cell r="AQ795" t="e">
            <v>#N/A</v>
          </cell>
          <cell r="AR795" t="e">
            <v>#N/A</v>
          </cell>
        </row>
        <row r="796">
          <cell r="K796">
            <v>186</v>
          </cell>
          <cell r="Q796" t="e">
            <v>#N/A</v>
          </cell>
          <cell r="T796" t="e">
            <v>#N/A</v>
          </cell>
          <cell r="V796" t="e">
            <v>#N/A</v>
          </cell>
          <cell r="W796" t="e">
            <v>#N/A</v>
          </cell>
          <cell r="Y796" t="e">
            <v>#N/A</v>
          </cell>
          <cell r="Z796" t="e">
            <v>#N/A</v>
          </cell>
          <cell r="AA796" t="e">
            <v>#N/A</v>
          </cell>
          <cell r="AB796" t="e">
            <v>#N/A</v>
          </cell>
          <cell r="AC796" t="e">
            <v>#N/A</v>
          </cell>
          <cell r="AD796">
            <v>0</v>
          </cell>
          <cell r="AG796">
            <v>0</v>
          </cell>
          <cell r="AH796">
            <v>0</v>
          </cell>
          <cell r="AI796" t="e">
            <v>#N/A</v>
          </cell>
          <cell r="AL796" t="e">
            <v>#N/A</v>
          </cell>
          <cell r="AM796" t="e">
            <v>#N/A</v>
          </cell>
          <cell r="AN796" t="e">
            <v>#N/A</v>
          </cell>
          <cell r="AP796" t="e">
            <v>#N/A</v>
          </cell>
          <cell r="AQ796" t="e">
            <v>#N/A</v>
          </cell>
          <cell r="AR796" t="e">
            <v>#N/A</v>
          </cell>
        </row>
        <row r="797">
          <cell r="K797">
            <v>187</v>
          </cell>
          <cell r="Q797" t="e">
            <v>#N/A</v>
          </cell>
          <cell r="T797" t="e">
            <v>#N/A</v>
          </cell>
          <cell r="V797" t="e">
            <v>#N/A</v>
          </cell>
          <cell r="W797" t="e">
            <v>#N/A</v>
          </cell>
          <cell r="Y797" t="e">
            <v>#N/A</v>
          </cell>
          <cell r="Z797" t="e">
            <v>#N/A</v>
          </cell>
          <cell r="AA797" t="e">
            <v>#N/A</v>
          </cell>
          <cell r="AB797" t="e">
            <v>#N/A</v>
          </cell>
          <cell r="AC797" t="e">
            <v>#N/A</v>
          </cell>
          <cell r="AD797">
            <v>0</v>
          </cell>
          <cell r="AG797">
            <v>0</v>
          </cell>
          <cell r="AH797">
            <v>0</v>
          </cell>
          <cell r="AI797" t="e">
            <v>#N/A</v>
          </cell>
          <cell r="AL797" t="e">
            <v>#N/A</v>
          </cell>
          <cell r="AM797" t="e">
            <v>#N/A</v>
          </cell>
          <cell r="AN797" t="e">
            <v>#N/A</v>
          </cell>
          <cell r="AP797" t="e">
            <v>#N/A</v>
          </cell>
          <cell r="AQ797" t="e">
            <v>#N/A</v>
          </cell>
          <cell r="AR797" t="e">
            <v>#N/A</v>
          </cell>
        </row>
        <row r="798">
          <cell r="K798">
            <v>188</v>
          </cell>
          <cell r="Q798" t="e">
            <v>#N/A</v>
          </cell>
          <cell r="T798" t="e">
            <v>#N/A</v>
          </cell>
          <cell r="V798" t="e">
            <v>#N/A</v>
          </cell>
          <cell r="W798" t="e">
            <v>#N/A</v>
          </cell>
          <cell r="Y798" t="e">
            <v>#N/A</v>
          </cell>
          <cell r="Z798" t="e">
            <v>#N/A</v>
          </cell>
          <cell r="AA798" t="e">
            <v>#N/A</v>
          </cell>
          <cell r="AB798" t="e">
            <v>#N/A</v>
          </cell>
          <cell r="AC798" t="e">
            <v>#N/A</v>
          </cell>
          <cell r="AD798">
            <v>0</v>
          </cell>
          <cell r="AG798">
            <v>0</v>
          </cell>
          <cell r="AH798">
            <v>0</v>
          </cell>
          <cell r="AI798" t="e">
            <v>#N/A</v>
          </cell>
          <cell r="AL798" t="e">
            <v>#N/A</v>
          </cell>
          <cell r="AM798" t="e">
            <v>#N/A</v>
          </cell>
          <cell r="AN798" t="e">
            <v>#N/A</v>
          </cell>
          <cell r="AP798" t="e">
            <v>#N/A</v>
          </cell>
          <cell r="AQ798" t="e">
            <v>#N/A</v>
          </cell>
          <cell r="AR798" t="e">
            <v>#N/A</v>
          </cell>
        </row>
        <row r="799">
          <cell r="K799">
            <v>189</v>
          </cell>
          <cell r="Q799" t="e">
            <v>#N/A</v>
          </cell>
          <cell r="T799" t="e">
            <v>#N/A</v>
          </cell>
          <cell r="V799" t="e">
            <v>#N/A</v>
          </cell>
          <cell r="W799" t="e">
            <v>#N/A</v>
          </cell>
          <cell r="Y799" t="e">
            <v>#N/A</v>
          </cell>
          <cell r="Z799" t="e">
            <v>#N/A</v>
          </cell>
          <cell r="AA799" t="e">
            <v>#N/A</v>
          </cell>
          <cell r="AB799" t="e">
            <v>#N/A</v>
          </cell>
          <cell r="AC799" t="e">
            <v>#N/A</v>
          </cell>
          <cell r="AD799">
            <v>0</v>
          </cell>
          <cell r="AG799">
            <v>0</v>
          </cell>
          <cell r="AH799">
            <v>0</v>
          </cell>
          <cell r="AI799" t="e">
            <v>#N/A</v>
          </cell>
          <cell r="AL799" t="e">
            <v>#N/A</v>
          </cell>
          <cell r="AM799" t="e">
            <v>#N/A</v>
          </cell>
          <cell r="AN799" t="e">
            <v>#N/A</v>
          </cell>
          <cell r="AP799" t="e">
            <v>#N/A</v>
          </cell>
          <cell r="AQ799" t="e">
            <v>#N/A</v>
          </cell>
          <cell r="AR799" t="e">
            <v>#N/A</v>
          </cell>
        </row>
        <row r="800">
          <cell r="K800">
            <v>190</v>
          </cell>
          <cell r="Q800" t="e">
            <v>#N/A</v>
          </cell>
          <cell r="T800" t="e">
            <v>#N/A</v>
          </cell>
          <cell r="V800" t="e">
            <v>#N/A</v>
          </cell>
          <cell r="W800" t="e">
            <v>#N/A</v>
          </cell>
          <cell r="Y800" t="e">
            <v>#N/A</v>
          </cell>
          <cell r="Z800" t="e">
            <v>#N/A</v>
          </cell>
          <cell r="AA800" t="e">
            <v>#N/A</v>
          </cell>
          <cell r="AB800" t="e">
            <v>#N/A</v>
          </cell>
          <cell r="AC800" t="e">
            <v>#N/A</v>
          </cell>
          <cell r="AD800">
            <v>0</v>
          </cell>
          <cell r="AG800">
            <v>0</v>
          </cell>
          <cell r="AH800">
            <v>0</v>
          </cell>
          <cell r="AI800" t="e">
            <v>#N/A</v>
          </cell>
          <cell r="AL800" t="e">
            <v>#N/A</v>
          </cell>
          <cell r="AM800" t="e">
            <v>#N/A</v>
          </cell>
          <cell r="AN800" t="e">
            <v>#N/A</v>
          </cell>
          <cell r="AP800" t="e">
            <v>#N/A</v>
          </cell>
          <cell r="AQ800" t="e">
            <v>#N/A</v>
          </cell>
          <cell r="AR800" t="e">
            <v>#N/A</v>
          </cell>
        </row>
        <row r="801">
          <cell r="K801">
            <v>191</v>
          </cell>
          <cell r="Q801" t="e">
            <v>#N/A</v>
          </cell>
          <cell r="T801" t="e">
            <v>#N/A</v>
          </cell>
          <cell r="V801" t="e">
            <v>#N/A</v>
          </cell>
          <cell r="W801" t="e">
            <v>#N/A</v>
          </cell>
          <cell r="Y801" t="e">
            <v>#N/A</v>
          </cell>
          <cell r="Z801" t="e">
            <v>#N/A</v>
          </cell>
          <cell r="AA801" t="e">
            <v>#N/A</v>
          </cell>
          <cell r="AB801" t="e">
            <v>#N/A</v>
          </cell>
          <cell r="AC801" t="e">
            <v>#N/A</v>
          </cell>
          <cell r="AD801">
            <v>0</v>
          </cell>
          <cell r="AG801">
            <v>0</v>
          </cell>
          <cell r="AH801">
            <v>0</v>
          </cell>
          <cell r="AI801" t="e">
            <v>#N/A</v>
          </cell>
          <cell r="AL801" t="e">
            <v>#N/A</v>
          </cell>
          <cell r="AM801" t="e">
            <v>#N/A</v>
          </cell>
          <cell r="AN801" t="e">
            <v>#N/A</v>
          </cell>
          <cell r="AP801" t="e">
            <v>#N/A</v>
          </cell>
          <cell r="AQ801" t="e">
            <v>#N/A</v>
          </cell>
          <cell r="AR801" t="e">
            <v>#N/A</v>
          </cell>
        </row>
        <row r="802">
          <cell r="K802">
            <v>192</v>
          </cell>
          <cell r="Q802" t="e">
            <v>#N/A</v>
          </cell>
          <cell r="T802" t="e">
            <v>#N/A</v>
          </cell>
          <cell r="V802" t="e">
            <v>#N/A</v>
          </cell>
          <cell r="W802" t="e">
            <v>#N/A</v>
          </cell>
          <cell r="Y802" t="e">
            <v>#N/A</v>
          </cell>
          <cell r="Z802" t="e">
            <v>#N/A</v>
          </cell>
          <cell r="AA802" t="e">
            <v>#N/A</v>
          </cell>
          <cell r="AB802" t="e">
            <v>#N/A</v>
          </cell>
          <cell r="AC802" t="e">
            <v>#N/A</v>
          </cell>
          <cell r="AD802">
            <v>0</v>
          </cell>
          <cell r="AG802">
            <v>0</v>
          </cell>
          <cell r="AH802">
            <v>0</v>
          </cell>
          <cell r="AI802" t="e">
            <v>#N/A</v>
          </cell>
          <cell r="AL802" t="e">
            <v>#N/A</v>
          </cell>
          <cell r="AM802" t="e">
            <v>#N/A</v>
          </cell>
          <cell r="AN802" t="e">
            <v>#N/A</v>
          </cell>
          <cell r="AP802" t="e">
            <v>#N/A</v>
          </cell>
          <cell r="AQ802" t="e">
            <v>#N/A</v>
          </cell>
          <cell r="AR802" t="e">
            <v>#N/A</v>
          </cell>
        </row>
        <row r="803">
          <cell r="K803">
            <v>193</v>
          </cell>
          <cell r="Q803" t="e">
            <v>#N/A</v>
          </cell>
          <cell r="T803" t="e">
            <v>#N/A</v>
          </cell>
          <cell r="V803" t="e">
            <v>#N/A</v>
          </cell>
          <cell r="W803" t="e">
            <v>#N/A</v>
          </cell>
          <cell r="Y803" t="e">
            <v>#N/A</v>
          </cell>
          <cell r="Z803" t="e">
            <v>#N/A</v>
          </cell>
          <cell r="AA803" t="e">
            <v>#N/A</v>
          </cell>
          <cell r="AB803" t="e">
            <v>#N/A</v>
          </cell>
          <cell r="AC803" t="e">
            <v>#N/A</v>
          </cell>
          <cell r="AD803">
            <v>0</v>
          </cell>
          <cell r="AG803">
            <v>0</v>
          </cell>
          <cell r="AH803">
            <v>0</v>
          </cell>
          <cell r="AI803" t="e">
            <v>#N/A</v>
          </cell>
          <cell r="AL803" t="e">
            <v>#N/A</v>
          </cell>
          <cell r="AM803" t="e">
            <v>#N/A</v>
          </cell>
          <cell r="AN803" t="e">
            <v>#N/A</v>
          </cell>
          <cell r="AP803" t="e">
            <v>#N/A</v>
          </cell>
          <cell r="AQ803" t="e">
            <v>#N/A</v>
          </cell>
          <cell r="AR803" t="e">
            <v>#N/A</v>
          </cell>
        </row>
        <row r="804">
          <cell r="K804">
            <v>194</v>
          </cell>
          <cell r="Q804" t="e">
            <v>#N/A</v>
          </cell>
          <cell r="T804" t="e">
            <v>#N/A</v>
          </cell>
          <cell r="V804" t="e">
            <v>#N/A</v>
          </cell>
          <cell r="W804" t="e">
            <v>#N/A</v>
          </cell>
          <cell r="Y804" t="e">
            <v>#N/A</v>
          </cell>
          <cell r="Z804" t="e">
            <v>#N/A</v>
          </cell>
          <cell r="AA804" t="e">
            <v>#N/A</v>
          </cell>
          <cell r="AB804" t="e">
            <v>#N/A</v>
          </cell>
          <cell r="AC804" t="e">
            <v>#N/A</v>
          </cell>
          <cell r="AD804">
            <v>0</v>
          </cell>
          <cell r="AG804">
            <v>0</v>
          </cell>
          <cell r="AH804">
            <v>0</v>
          </cell>
          <cell r="AI804" t="e">
            <v>#N/A</v>
          </cell>
          <cell r="AL804" t="e">
            <v>#N/A</v>
          </cell>
          <cell r="AM804" t="e">
            <v>#N/A</v>
          </cell>
          <cell r="AN804" t="e">
            <v>#N/A</v>
          </cell>
          <cell r="AP804" t="e">
            <v>#N/A</v>
          </cell>
          <cell r="AQ804" t="e">
            <v>#N/A</v>
          </cell>
          <cell r="AR804" t="e">
            <v>#N/A</v>
          </cell>
        </row>
        <row r="805">
          <cell r="K805">
            <v>195</v>
          </cell>
          <cell r="Q805" t="e">
            <v>#N/A</v>
          </cell>
          <cell r="T805" t="e">
            <v>#N/A</v>
          </cell>
          <cell r="V805" t="e">
            <v>#N/A</v>
          </cell>
          <cell r="W805" t="e">
            <v>#N/A</v>
          </cell>
          <cell r="Y805" t="e">
            <v>#N/A</v>
          </cell>
          <cell r="Z805" t="e">
            <v>#N/A</v>
          </cell>
          <cell r="AA805" t="e">
            <v>#N/A</v>
          </cell>
          <cell r="AB805" t="e">
            <v>#N/A</v>
          </cell>
          <cell r="AC805" t="e">
            <v>#N/A</v>
          </cell>
          <cell r="AD805">
            <v>0</v>
          </cell>
          <cell r="AG805">
            <v>0</v>
          </cell>
          <cell r="AH805">
            <v>0</v>
          </cell>
          <cell r="AI805" t="e">
            <v>#N/A</v>
          </cell>
          <cell r="AL805" t="e">
            <v>#N/A</v>
          </cell>
          <cell r="AM805" t="e">
            <v>#N/A</v>
          </cell>
          <cell r="AN805" t="e">
            <v>#N/A</v>
          </cell>
          <cell r="AP805" t="e">
            <v>#N/A</v>
          </cell>
          <cell r="AQ805" t="e">
            <v>#N/A</v>
          </cell>
          <cell r="AR805" t="e">
            <v>#N/A</v>
          </cell>
        </row>
        <row r="806">
          <cell r="K806">
            <v>196</v>
          </cell>
          <cell r="Q806" t="e">
            <v>#N/A</v>
          </cell>
          <cell r="T806" t="e">
            <v>#N/A</v>
          </cell>
          <cell r="V806" t="e">
            <v>#N/A</v>
          </cell>
          <cell r="W806" t="e">
            <v>#N/A</v>
          </cell>
          <cell r="Y806" t="e">
            <v>#N/A</v>
          </cell>
          <cell r="Z806" t="e">
            <v>#N/A</v>
          </cell>
          <cell r="AA806" t="e">
            <v>#N/A</v>
          </cell>
          <cell r="AB806" t="e">
            <v>#N/A</v>
          </cell>
          <cell r="AC806" t="e">
            <v>#N/A</v>
          </cell>
          <cell r="AD806">
            <v>0</v>
          </cell>
          <cell r="AG806">
            <v>0</v>
          </cell>
          <cell r="AH806">
            <v>0</v>
          </cell>
          <cell r="AI806" t="e">
            <v>#N/A</v>
          </cell>
          <cell r="AL806" t="e">
            <v>#N/A</v>
          </cell>
          <cell r="AM806" t="e">
            <v>#N/A</v>
          </cell>
          <cell r="AN806" t="e">
            <v>#N/A</v>
          </cell>
          <cell r="AP806" t="e">
            <v>#N/A</v>
          </cell>
          <cell r="AQ806" t="e">
            <v>#N/A</v>
          </cell>
          <cell r="AR806" t="e">
            <v>#N/A</v>
          </cell>
        </row>
        <row r="807">
          <cell r="K807">
            <v>197</v>
          </cell>
          <cell r="Q807" t="e">
            <v>#N/A</v>
          </cell>
          <cell r="T807" t="e">
            <v>#N/A</v>
          </cell>
          <cell r="V807" t="e">
            <v>#N/A</v>
          </cell>
          <cell r="W807" t="e">
            <v>#N/A</v>
          </cell>
          <cell r="Y807" t="e">
            <v>#N/A</v>
          </cell>
          <cell r="Z807" t="e">
            <v>#N/A</v>
          </cell>
          <cell r="AA807" t="e">
            <v>#N/A</v>
          </cell>
          <cell r="AB807" t="e">
            <v>#N/A</v>
          </cell>
          <cell r="AC807" t="e">
            <v>#N/A</v>
          </cell>
          <cell r="AD807">
            <v>0</v>
          </cell>
          <cell r="AG807">
            <v>0</v>
          </cell>
          <cell r="AH807">
            <v>0</v>
          </cell>
          <cell r="AI807" t="e">
            <v>#N/A</v>
          </cell>
          <cell r="AL807" t="e">
            <v>#N/A</v>
          </cell>
          <cell r="AM807" t="e">
            <v>#N/A</v>
          </cell>
          <cell r="AN807" t="e">
            <v>#N/A</v>
          </cell>
          <cell r="AP807" t="e">
            <v>#N/A</v>
          </cell>
          <cell r="AQ807" t="e">
            <v>#N/A</v>
          </cell>
          <cell r="AR807" t="e">
            <v>#N/A</v>
          </cell>
        </row>
        <row r="808">
          <cell r="K808">
            <v>198</v>
          </cell>
          <cell r="Q808" t="e">
            <v>#N/A</v>
          </cell>
          <cell r="T808" t="e">
            <v>#N/A</v>
          </cell>
          <cell r="V808" t="e">
            <v>#N/A</v>
          </cell>
          <cell r="W808" t="e">
            <v>#N/A</v>
          </cell>
          <cell r="Y808" t="e">
            <v>#N/A</v>
          </cell>
          <cell r="Z808" t="e">
            <v>#N/A</v>
          </cell>
          <cell r="AA808" t="e">
            <v>#N/A</v>
          </cell>
          <cell r="AB808" t="e">
            <v>#N/A</v>
          </cell>
          <cell r="AC808" t="e">
            <v>#N/A</v>
          </cell>
          <cell r="AD808">
            <v>0</v>
          </cell>
          <cell r="AG808">
            <v>0</v>
          </cell>
          <cell r="AH808">
            <v>0</v>
          </cell>
          <cell r="AI808" t="e">
            <v>#N/A</v>
          </cell>
          <cell r="AL808" t="e">
            <v>#N/A</v>
          </cell>
          <cell r="AM808" t="e">
            <v>#N/A</v>
          </cell>
          <cell r="AN808" t="e">
            <v>#N/A</v>
          </cell>
          <cell r="AP808" t="e">
            <v>#N/A</v>
          </cell>
          <cell r="AQ808" t="e">
            <v>#N/A</v>
          </cell>
          <cell r="AR808" t="e">
            <v>#N/A</v>
          </cell>
        </row>
        <row r="809">
          <cell r="K809">
            <v>199</v>
          </cell>
          <cell r="Q809" t="e">
            <v>#N/A</v>
          </cell>
          <cell r="T809" t="e">
            <v>#N/A</v>
          </cell>
          <cell r="V809" t="e">
            <v>#N/A</v>
          </cell>
          <cell r="W809" t="e">
            <v>#N/A</v>
          </cell>
          <cell r="Y809" t="e">
            <v>#N/A</v>
          </cell>
          <cell r="Z809" t="e">
            <v>#N/A</v>
          </cell>
          <cell r="AA809" t="e">
            <v>#N/A</v>
          </cell>
          <cell r="AB809" t="e">
            <v>#N/A</v>
          </cell>
          <cell r="AC809" t="e">
            <v>#N/A</v>
          </cell>
          <cell r="AD809">
            <v>0</v>
          </cell>
          <cell r="AG809">
            <v>0</v>
          </cell>
          <cell r="AH809">
            <v>0</v>
          </cell>
          <cell r="AI809" t="e">
            <v>#N/A</v>
          </cell>
          <cell r="AL809" t="e">
            <v>#N/A</v>
          </cell>
          <cell r="AM809" t="e">
            <v>#N/A</v>
          </cell>
          <cell r="AN809" t="e">
            <v>#N/A</v>
          </cell>
          <cell r="AP809" t="e">
            <v>#N/A</v>
          </cell>
          <cell r="AQ809" t="e">
            <v>#N/A</v>
          </cell>
          <cell r="AR809" t="e">
            <v>#N/A</v>
          </cell>
        </row>
        <row r="810">
          <cell r="K810">
            <v>200</v>
          </cell>
          <cell r="Q810" t="e">
            <v>#N/A</v>
          </cell>
          <cell r="T810" t="e">
            <v>#N/A</v>
          </cell>
          <cell r="V810" t="e">
            <v>#N/A</v>
          </cell>
          <cell r="W810" t="e">
            <v>#N/A</v>
          </cell>
          <cell r="Y810" t="e">
            <v>#N/A</v>
          </cell>
          <cell r="Z810" t="e">
            <v>#N/A</v>
          </cell>
          <cell r="AA810" t="e">
            <v>#N/A</v>
          </cell>
          <cell r="AB810" t="e">
            <v>#N/A</v>
          </cell>
          <cell r="AC810" t="e">
            <v>#N/A</v>
          </cell>
          <cell r="AD810">
            <v>0</v>
          </cell>
          <cell r="AG810">
            <v>0</v>
          </cell>
          <cell r="AH810">
            <v>0</v>
          </cell>
          <cell r="AI810" t="e">
            <v>#N/A</v>
          </cell>
          <cell r="AL810" t="e">
            <v>#N/A</v>
          </cell>
          <cell r="AM810" t="e">
            <v>#N/A</v>
          </cell>
          <cell r="AN810" t="e">
            <v>#N/A</v>
          </cell>
          <cell r="AP810" t="e">
            <v>#N/A</v>
          </cell>
          <cell r="AQ810" t="e">
            <v>#N/A</v>
          </cell>
          <cell r="AR810" t="e">
            <v>#N/A</v>
          </cell>
        </row>
        <row r="811">
          <cell r="K811">
            <v>201</v>
          </cell>
          <cell r="Q811" t="e">
            <v>#N/A</v>
          </cell>
          <cell r="T811" t="e">
            <v>#N/A</v>
          </cell>
          <cell r="V811" t="e">
            <v>#N/A</v>
          </cell>
          <cell r="W811" t="e">
            <v>#N/A</v>
          </cell>
          <cell r="Y811" t="e">
            <v>#N/A</v>
          </cell>
          <cell r="Z811" t="e">
            <v>#N/A</v>
          </cell>
          <cell r="AA811" t="e">
            <v>#N/A</v>
          </cell>
          <cell r="AB811" t="e">
            <v>#N/A</v>
          </cell>
          <cell r="AC811" t="e">
            <v>#N/A</v>
          </cell>
          <cell r="AD811">
            <v>0</v>
          </cell>
          <cell r="AG811">
            <v>0</v>
          </cell>
          <cell r="AH811">
            <v>0</v>
          </cell>
          <cell r="AI811" t="e">
            <v>#N/A</v>
          </cell>
          <cell r="AL811" t="e">
            <v>#N/A</v>
          </cell>
          <cell r="AM811" t="e">
            <v>#N/A</v>
          </cell>
          <cell r="AN811" t="e">
            <v>#N/A</v>
          </cell>
          <cell r="AP811" t="e">
            <v>#N/A</v>
          </cell>
          <cell r="AQ811" t="e">
            <v>#N/A</v>
          </cell>
          <cell r="AR811" t="e">
            <v>#N/A</v>
          </cell>
        </row>
        <row r="812">
          <cell r="K812">
            <v>202</v>
          </cell>
          <cell r="Q812" t="e">
            <v>#N/A</v>
          </cell>
          <cell r="T812" t="e">
            <v>#N/A</v>
          </cell>
          <cell r="V812" t="e">
            <v>#N/A</v>
          </cell>
          <cell r="W812" t="e">
            <v>#N/A</v>
          </cell>
          <cell r="Y812" t="e">
            <v>#N/A</v>
          </cell>
          <cell r="Z812" t="e">
            <v>#N/A</v>
          </cell>
          <cell r="AA812" t="e">
            <v>#N/A</v>
          </cell>
          <cell r="AB812" t="e">
            <v>#N/A</v>
          </cell>
          <cell r="AC812" t="e">
            <v>#N/A</v>
          </cell>
          <cell r="AD812">
            <v>0</v>
          </cell>
          <cell r="AG812">
            <v>0</v>
          </cell>
          <cell r="AH812">
            <v>0</v>
          </cell>
          <cell r="AI812" t="e">
            <v>#N/A</v>
          </cell>
          <cell r="AL812" t="e">
            <v>#N/A</v>
          </cell>
          <cell r="AM812" t="e">
            <v>#N/A</v>
          </cell>
          <cell r="AN812" t="e">
            <v>#N/A</v>
          </cell>
          <cell r="AP812" t="e">
            <v>#N/A</v>
          </cell>
          <cell r="AQ812" t="e">
            <v>#N/A</v>
          </cell>
          <cell r="AR812" t="e">
            <v>#N/A</v>
          </cell>
        </row>
        <row r="813">
          <cell r="K813">
            <v>203</v>
          </cell>
          <cell r="Q813" t="e">
            <v>#N/A</v>
          </cell>
          <cell r="T813" t="e">
            <v>#N/A</v>
          </cell>
          <cell r="V813" t="e">
            <v>#N/A</v>
          </cell>
          <cell r="W813" t="e">
            <v>#N/A</v>
          </cell>
          <cell r="Y813" t="e">
            <v>#N/A</v>
          </cell>
          <cell r="Z813" t="e">
            <v>#N/A</v>
          </cell>
          <cell r="AA813" t="e">
            <v>#N/A</v>
          </cell>
          <cell r="AB813" t="e">
            <v>#N/A</v>
          </cell>
          <cell r="AC813" t="e">
            <v>#N/A</v>
          </cell>
          <cell r="AD813">
            <v>0</v>
          </cell>
          <cell r="AG813">
            <v>0</v>
          </cell>
          <cell r="AH813">
            <v>0</v>
          </cell>
          <cell r="AI813" t="e">
            <v>#N/A</v>
          </cell>
          <cell r="AL813" t="e">
            <v>#N/A</v>
          </cell>
          <cell r="AM813" t="e">
            <v>#N/A</v>
          </cell>
          <cell r="AN813" t="e">
            <v>#N/A</v>
          </cell>
          <cell r="AP813" t="e">
            <v>#N/A</v>
          </cell>
          <cell r="AQ813" t="e">
            <v>#N/A</v>
          </cell>
          <cell r="AR813" t="e">
            <v>#N/A</v>
          </cell>
        </row>
        <row r="814">
          <cell r="K814">
            <v>204</v>
          </cell>
          <cell r="Q814" t="e">
            <v>#N/A</v>
          </cell>
          <cell r="T814" t="e">
            <v>#N/A</v>
          </cell>
          <cell r="V814" t="e">
            <v>#N/A</v>
          </cell>
          <cell r="W814" t="e">
            <v>#N/A</v>
          </cell>
          <cell r="Y814" t="e">
            <v>#N/A</v>
          </cell>
          <cell r="Z814" t="e">
            <v>#N/A</v>
          </cell>
          <cell r="AA814" t="e">
            <v>#N/A</v>
          </cell>
          <cell r="AB814" t="e">
            <v>#N/A</v>
          </cell>
          <cell r="AC814" t="e">
            <v>#N/A</v>
          </cell>
          <cell r="AD814">
            <v>0</v>
          </cell>
          <cell r="AG814">
            <v>0</v>
          </cell>
          <cell r="AH814">
            <v>0</v>
          </cell>
          <cell r="AI814" t="e">
            <v>#N/A</v>
          </cell>
          <cell r="AL814" t="e">
            <v>#N/A</v>
          </cell>
          <cell r="AM814" t="e">
            <v>#N/A</v>
          </cell>
          <cell r="AN814" t="e">
            <v>#N/A</v>
          </cell>
          <cell r="AP814" t="e">
            <v>#N/A</v>
          </cell>
          <cell r="AQ814" t="e">
            <v>#N/A</v>
          </cell>
          <cell r="AR814" t="e">
            <v>#N/A</v>
          </cell>
        </row>
        <row r="815">
          <cell r="K815">
            <v>205</v>
          </cell>
          <cell r="Q815" t="e">
            <v>#N/A</v>
          </cell>
          <cell r="T815" t="e">
            <v>#N/A</v>
          </cell>
          <cell r="V815" t="e">
            <v>#N/A</v>
          </cell>
          <cell r="W815" t="e">
            <v>#N/A</v>
          </cell>
          <cell r="Y815" t="e">
            <v>#N/A</v>
          </cell>
          <cell r="Z815" t="e">
            <v>#N/A</v>
          </cell>
          <cell r="AA815" t="e">
            <v>#N/A</v>
          </cell>
          <cell r="AB815" t="e">
            <v>#N/A</v>
          </cell>
          <cell r="AC815" t="e">
            <v>#N/A</v>
          </cell>
          <cell r="AD815">
            <v>0</v>
          </cell>
          <cell r="AG815">
            <v>0</v>
          </cell>
          <cell r="AH815">
            <v>0</v>
          </cell>
          <cell r="AI815" t="e">
            <v>#N/A</v>
          </cell>
          <cell r="AL815" t="e">
            <v>#N/A</v>
          </cell>
          <cell r="AM815" t="e">
            <v>#N/A</v>
          </cell>
          <cell r="AN815" t="e">
            <v>#N/A</v>
          </cell>
          <cell r="AP815" t="e">
            <v>#N/A</v>
          </cell>
          <cell r="AQ815" t="e">
            <v>#N/A</v>
          </cell>
          <cell r="AR815" t="e">
            <v>#N/A</v>
          </cell>
        </row>
        <row r="816">
          <cell r="K816">
            <v>206</v>
          </cell>
          <cell r="Q816" t="e">
            <v>#N/A</v>
          </cell>
          <cell r="T816" t="e">
            <v>#N/A</v>
          </cell>
          <cell r="V816" t="e">
            <v>#N/A</v>
          </cell>
          <cell r="W816" t="e">
            <v>#N/A</v>
          </cell>
          <cell r="Y816" t="e">
            <v>#N/A</v>
          </cell>
          <cell r="Z816" t="e">
            <v>#N/A</v>
          </cell>
          <cell r="AA816" t="e">
            <v>#N/A</v>
          </cell>
          <cell r="AB816" t="e">
            <v>#N/A</v>
          </cell>
          <cell r="AC816" t="e">
            <v>#N/A</v>
          </cell>
          <cell r="AD816">
            <v>0</v>
          </cell>
          <cell r="AG816">
            <v>0</v>
          </cell>
          <cell r="AH816">
            <v>0</v>
          </cell>
          <cell r="AI816" t="e">
            <v>#N/A</v>
          </cell>
          <cell r="AL816" t="e">
            <v>#N/A</v>
          </cell>
          <cell r="AM816" t="e">
            <v>#N/A</v>
          </cell>
          <cell r="AN816" t="e">
            <v>#N/A</v>
          </cell>
          <cell r="AP816" t="e">
            <v>#N/A</v>
          </cell>
          <cell r="AQ816" t="e">
            <v>#N/A</v>
          </cell>
          <cell r="AR816" t="e">
            <v>#N/A</v>
          </cell>
        </row>
        <row r="817">
          <cell r="K817">
            <v>207</v>
          </cell>
          <cell r="Q817" t="e">
            <v>#N/A</v>
          </cell>
          <cell r="T817" t="e">
            <v>#N/A</v>
          </cell>
          <cell r="V817" t="e">
            <v>#N/A</v>
          </cell>
          <cell r="W817" t="e">
            <v>#N/A</v>
          </cell>
          <cell r="Y817" t="e">
            <v>#N/A</v>
          </cell>
          <cell r="Z817" t="e">
            <v>#N/A</v>
          </cell>
          <cell r="AA817" t="e">
            <v>#N/A</v>
          </cell>
          <cell r="AB817" t="e">
            <v>#N/A</v>
          </cell>
          <cell r="AC817" t="e">
            <v>#N/A</v>
          </cell>
          <cell r="AD817">
            <v>0</v>
          </cell>
          <cell r="AG817">
            <v>0</v>
          </cell>
          <cell r="AH817">
            <v>0</v>
          </cell>
          <cell r="AI817" t="e">
            <v>#N/A</v>
          </cell>
          <cell r="AL817" t="e">
            <v>#N/A</v>
          </cell>
          <cell r="AM817" t="e">
            <v>#N/A</v>
          </cell>
          <cell r="AN817" t="e">
            <v>#N/A</v>
          </cell>
          <cell r="AP817" t="e">
            <v>#N/A</v>
          </cell>
          <cell r="AQ817" t="e">
            <v>#N/A</v>
          </cell>
          <cell r="AR817" t="e">
            <v>#N/A</v>
          </cell>
        </row>
        <row r="818">
          <cell r="K818">
            <v>208</v>
          </cell>
          <cell r="Q818" t="e">
            <v>#N/A</v>
          </cell>
          <cell r="T818" t="e">
            <v>#N/A</v>
          </cell>
          <cell r="V818" t="e">
            <v>#N/A</v>
          </cell>
          <cell r="W818" t="e">
            <v>#N/A</v>
          </cell>
          <cell r="Y818" t="e">
            <v>#N/A</v>
          </cell>
          <cell r="Z818" t="e">
            <v>#N/A</v>
          </cell>
          <cell r="AA818" t="e">
            <v>#N/A</v>
          </cell>
          <cell r="AB818" t="e">
            <v>#N/A</v>
          </cell>
          <cell r="AC818" t="e">
            <v>#N/A</v>
          </cell>
          <cell r="AD818">
            <v>0</v>
          </cell>
          <cell r="AG818">
            <v>0</v>
          </cell>
          <cell r="AH818">
            <v>0</v>
          </cell>
          <cell r="AI818" t="e">
            <v>#N/A</v>
          </cell>
          <cell r="AL818" t="e">
            <v>#N/A</v>
          </cell>
          <cell r="AM818" t="e">
            <v>#N/A</v>
          </cell>
          <cell r="AN818" t="e">
            <v>#N/A</v>
          </cell>
          <cell r="AP818" t="e">
            <v>#N/A</v>
          </cell>
          <cell r="AQ818" t="e">
            <v>#N/A</v>
          </cell>
          <cell r="AR818" t="e">
            <v>#N/A</v>
          </cell>
        </row>
        <row r="819">
          <cell r="K819">
            <v>209</v>
          </cell>
          <cell r="Q819" t="e">
            <v>#N/A</v>
          </cell>
          <cell r="T819" t="e">
            <v>#N/A</v>
          </cell>
          <cell r="V819" t="e">
            <v>#N/A</v>
          </cell>
          <cell r="W819" t="e">
            <v>#N/A</v>
          </cell>
          <cell r="Y819" t="e">
            <v>#N/A</v>
          </cell>
          <cell r="Z819" t="e">
            <v>#N/A</v>
          </cell>
          <cell r="AA819" t="e">
            <v>#N/A</v>
          </cell>
          <cell r="AB819" t="e">
            <v>#N/A</v>
          </cell>
          <cell r="AC819" t="e">
            <v>#N/A</v>
          </cell>
          <cell r="AD819">
            <v>0</v>
          </cell>
          <cell r="AG819">
            <v>0</v>
          </cell>
          <cell r="AH819">
            <v>0</v>
          </cell>
          <cell r="AI819" t="e">
            <v>#N/A</v>
          </cell>
          <cell r="AL819" t="e">
            <v>#N/A</v>
          </cell>
          <cell r="AM819" t="e">
            <v>#N/A</v>
          </cell>
          <cell r="AN819" t="e">
            <v>#N/A</v>
          </cell>
          <cell r="AP819" t="e">
            <v>#N/A</v>
          </cell>
          <cell r="AQ819" t="e">
            <v>#N/A</v>
          </cell>
          <cell r="AR819" t="e">
            <v>#N/A</v>
          </cell>
        </row>
        <row r="820">
          <cell r="K820">
            <v>210</v>
          </cell>
          <cell r="Q820" t="e">
            <v>#N/A</v>
          </cell>
          <cell r="T820" t="e">
            <v>#N/A</v>
          </cell>
          <cell r="V820" t="e">
            <v>#N/A</v>
          </cell>
          <cell r="W820" t="e">
            <v>#N/A</v>
          </cell>
          <cell r="Y820" t="e">
            <v>#N/A</v>
          </cell>
          <cell r="Z820" t="e">
            <v>#N/A</v>
          </cell>
          <cell r="AA820" t="e">
            <v>#N/A</v>
          </cell>
          <cell r="AB820" t="e">
            <v>#N/A</v>
          </cell>
          <cell r="AC820" t="e">
            <v>#N/A</v>
          </cell>
          <cell r="AD820">
            <v>0</v>
          </cell>
          <cell r="AG820">
            <v>0</v>
          </cell>
          <cell r="AH820">
            <v>0</v>
          </cell>
          <cell r="AI820" t="e">
            <v>#N/A</v>
          </cell>
          <cell r="AL820" t="e">
            <v>#N/A</v>
          </cell>
          <cell r="AM820" t="e">
            <v>#N/A</v>
          </cell>
          <cell r="AN820" t="e">
            <v>#N/A</v>
          </cell>
          <cell r="AP820" t="e">
            <v>#N/A</v>
          </cell>
          <cell r="AQ820" t="e">
            <v>#N/A</v>
          </cell>
          <cell r="AR820" t="e">
            <v>#N/A</v>
          </cell>
        </row>
        <row r="821">
          <cell r="K821">
            <v>211</v>
          </cell>
          <cell r="Q821" t="e">
            <v>#N/A</v>
          </cell>
          <cell r="T821" t="e">
            <v>#N/A</v>
          </cell>
          <cell r="V821" t="e">
            <v>#N/A</v>
          </cell>
          <cell r="W821" t="e">
            <v>#N/A</v>
          </cell>
          <cell r="Y821" t="e">
            <v>#N/A</v>
          </cell>
          <cell r="Z821" t="e">
            <v>#N/A</v>
          </cell>
          <cell r="AA821" t="e">
            <v>#N/A</v>
          </cell>
          <cell r="AB821" t="e">
            <v>#N/A</v>
          </cell>
          <cell r="AC821" t="e">
            <v>#N/A</v>
          </cell>
          <cell r="AD821">
            <v>0</v>
          </cell>
          <cell r="AG821">
            <v>0</v>
          </cell>
          <cell r="AH821">
            <v>0</v>
          </cell>
          <cell r="AI821" t="e">
            <v>#N/A</v>
          </cell>
          <cell r="AL821" t="e">
            <v>#N/A</v>
          </cell>
          <cell r="AM821" t="e">
            <v>#N/A</v>
          </cell>
          <cell r="AN821" t="e">
            <v>#N/A</v>
          </cell>
          <cell r="AP821" t="e">
            <v>#N/A</v>
          </cell>
          <cell r="AQ821" t="e">
            <v>#N/A</v>
          </cell>
          <cell r="AR821" t="e">
            <v>#N/A</v>
          </cell>
        </row>
        <row r="822">
          <cell r="K822">
            <v>212</v>
          </cell>
          <cell r="Q822" t="e">
            <v>#N/A</v>
          </cell>
          <cell r="T822" t="e">
            <v>#N/A</v>
          </cell>
          <cell r="V822" t="e">
            <v>#N/A</v>
          </cell>
          <cell r="W822" t="e">
            <v>#N/A</v>
          </cell>
          <cell r="Y822" t="e">
            <v>#N/A</v>
          </cell>
          <cell r="Z822" t="e">
            <v>#N/A</v>
          </cell>
          <cell r="AA822" t="e">
            <v>#N/A</v>
          </cell>
          <cell r="AB822" t="e">
            <v>#N/A</v>
          </cell>
          <cell r="AC822" t="e">
            <v>#N/A</v>
          </cell>
          <cell r="AD822">
            <v>0</v>
          </cell>
          <cell r="AG822">
            <v>0</v>
          </cell>
          <cell r="AH822">
            <v>0</v>
          </cell>
          <cell r="AI822" t="e">
            <v>#N/A</v>
          </cell>
          <cell r="AL822" t="e">
            <v>#N/A</v>
          </cell>
          <cell r="AM822" t="e">
            <v>#N/A</v>
          </cell>
          <cell r="AN822" t="e">
            <v>#N/A</v>
          </cell>
          <cell r="AP822" t="e">
            <v>#N/A</v>
          </cell>
          <cell r="AQ822" t="e">
            <v>#N/A</v>
          </cell>
          <cell r="AR822" t="e">
            <v>#N/A</v>
          </cell>
        </row>
        <row r="823">
          <cell r="K823">
            <v>213</v>
          </cell>
          <cell r="Q823" t="e">
            <v>#N/A</v>
          </cell>
          <cell r="T823" t="e">
            <v>#N/A</v>
          </cell>
          <cell r="V823" t="e">
            <v>#N/A</v>
          </cell>
          <cell r="W823" t="e">
            <v>#N/A</v>
          </cell>
          <cell r="Y823" t="e">
            <v>#N/A</v>
          </cell>
          <cell r="Z823" t="e">
            <v>#N/A</v>
          </cell>
          <cell r="AA823" t="e">
            <v>#N/A</v>
          </cell>
          <cell r="AB823" t="e">
            <v>#N/A</v>
          </cell>
          <cell r="AC823" t="e">
            <v>#N/A</v>
          </cell>
          <cell r="AD823">
            <v>0</v>
          </cell>
          <cell r="AG823">
            <v>0</v>
          </cell>
          <cell r="AH823">
            <v>0</v>
          </cell>
          <cell r="AI823" t="e">
            <v>#N/A</v>
          </cell>
          <cell r="AL823" t="e">
            <v>#N/A</v>
          </cell>
          <cell r="AM823" t="e">
            <v>#N/A</v>
          </cell>
          <cell r="AN823" t="e">
            <v>#N/A</v>
          </cell>
          <cell r="AP823" t="e">
            <v>#N/A</v>
          </cell>
          <cell r="AQ823" t="e">
            <v>#N/A</v>
          </cell>
          <cell r="AR823" t="e">
            <v>#N/A</v>
          </cell>
        </row>
        <row r="824">
          <cell r="K824">
            <v>214</v>
          </cell>
          <cell r="Q824" t="e">
            <v>#N/A</v>
          </cell>
          <cell r="T824" t="e">
            <v>#N/A</v>
          </cell>
          <cell r="V824" t="e">
            <v>#N/A</v>
          </cell>
          <cell r="W824" t="e">
            <v>#N/A</v>
          </cell>
          <cell r="Y824" t="e">
            <v>#N/A</v>
          </cell>
          <cell r="Z824" t="e">
            <v>#N/A</v>
          </cell>
          <cell r="AA824" t="e">
            <v>#N/A</v>
          </cell>
          <cell r="AB824" t="e">
            <v>#N/A</v>
          </cell>
          <cell r="AC824" t="e">
            <v>#N/A</v>
          </cell>
          <cell r="AD824">
            <v>0</v>
          </cell>
          <cell r="AG824">
            <v>0</v>
          </cell>
          <cell r="AH824">
            <v>0</v>
          </cell>
          <cell r="AI824" t="e">
            <v>#N/A</v>
          </cell>
          <cell r="AL824" t="e">
            <v>#N/A</v>
          </cell>
          <cell r="AM824" t="e">
            <v>#N/A</v>
          </cell>
          <cell r="AN824" t="e">
            <v>#N/A</v>
          </cell>
          <cell r="AP824" t="e">
            <v>#N/A</v>
          </cell>
          <cell r="AQ824" t="e">
            <v>#N/A</v>
          </cell>
          <cell r="AR824" t="e">
            <v>#N/A</v>
          </cell>
        </row>
        <row r="825">
          <cell r="K825">
            <v>215</v>
          </cell>
          <cell r="Q825" t="e">
            <v>#N/A</v>
          </cell>
          <cell r="T825" t="e">
            <v>#N/A</v>
          </cell>
          <cell r="V825" t="e">
            <v>#N/A</v>
          </cell>
          <cell r="W825" t="e">
            <v>#N/A</v>
          </cell>
          <cell r="Y825" t="e">
            <v>#N/A</v>
          </cell>
          <cell r="Z825" t="e">
            <v>#N/A</v>
          </cell>
          <cell r="AA825" t="e">
            <v>#N/A</v>
          </cell>
          <cell r="AB825" t="e">
            <v>#N/A</v>
          </cell>
          <cell r="AC825" t="e">
            <v>#N/A</v>
          </cell>
          <cell r="AD825">
            <v>0</v>
          </cell>
          <cell r="AG825">
            <v>0</v>
          </cell>
          <cell r="AH825">
            <v>0</v>
          </cell>
          <cell r="AI825" t="e">
            <v>#N/A</v>
          </cell>
          <cell r="AL825" t="e">
            <v>#N/A</v>
          </cell>
          <cell r="AM825" t="e">
            <v>#N/A</v>
          </cell>
          <cell r="AN825" t="e">
            <v>#N/A</v>
          </cell>
          <cell r="AP825" t="e">
            <v>#N/A</v>
          </cell>
          <cell r="AQ825" t="e">
            <v>#N/A</v>
          </cell>
          <cell r="AR825" t="e">
            <v>#N/A</v>
          </cell>
        </row>
        <row r="826">
          <cell r="K826">
            <v>216</v>
          </cell>
          <cell r="Q826" t="e">
            <v>#N/A</v>
          </cell>
          <cell r="T826" t="e">
            <v>#N/A</v>
          </cell>
          <cell r="V826" t="e">
            <v>#N/A</v>
          </cell>
          <cell r="W826" t="e">
            <v>#N/A</v>
          </cell>
          <cell r="Y826" t="e">
            <v>#N/A</v>
          </cell>
          <cell r="Z826" t="e">
            <v>#N/A</v>
          </cell>
          <cell r="AA826" t="e">
            <v>#N/A</v>
          </cell>
          <cell r="AB826" t="e">
            <v>#N/A</v>
          </cell>
          <cell r="AC826" t="e">
            <v>#N/A</v>
          </cell>
          <cell r="AD826">
            <v>0</v>
          </cell>
          <cell r="AG826">
            <v>0</v>
          </cell>
          <cell r="AH826">
            <v>0</v>
          </cell>
          <cell r="AI826" t="e">
            <v>#N/A</v>
          </cell>
          <cell r="AL826" t="e">
            <v>#N/A</v>
          </cell>
          <cell r="AM826" t="e">
            <v>#N/A</v>
          </cell>
          <cell r="AN826" t="e">
            <v>#N/A</v>
          </cell>
          <cell r="AP826" t="e">
            <v>#N/A</v>
          </cell>
          <cell r="AQ826" t="e">
            <v>#N/A</v>
          </cell>
          <cell r="AR826" t="e">
            <v>#N/A</v>
          </cell>
        </row>
        <row r="827">
          <cell r="K827">
            <v>217</v>
          </cell>
          <cell r="Q827" t="e">
            <v>#N/A</v>
          </cell>
          <cell r="T827" t="e">
            <v>#N/A</v>
          </cell>
          <cell r="V827" t="e">
            <v>#N/A</v>
          </cell>
          <cell r="W827" t="e">
            <v>#N/A</v>
          </cell>
          <cell r="Y827" t="e">
            <v>#N/A</v>
          </cell>
          <cell r="Z827" t="e">
            <v>#N/A</v>
          </cell>
          <cell r="AA827" t="e">
            <v>#N/A</v>
          </cell>
          <cell r="AB827" t="e">
            <v>#N/A</v>
          </cell>
          <cell r="AC827" t="e">
            <v>#N/A</v>
          </cell>
          <cell r="AD827">
            <v>0</v>
          </cell>
          <cell r="AG827">
            <v>0</v>
          </cell>
          <cell r="AH827">
            <v>0</v>
          </cell>
          <cell r="AI827" t="e">
            <v>#N/A</v>
          </cell>
          <cell r="AL827" t="e">
            <v>#N/A</v>
          </cell>
          <cell r="AM827" t="e">
            <v>#N/A</v>
          </cell>
          <cell r="AN827" t="e">
            <v>#N/A</v>
          </cell>
          <cell r="AP827" t="e">
            <v>#N/A</v>
          </cell>
          <cell r="AQ827" t="e">
            <v>#N/A</v>
          </cell>
          <cell r="AR827" t="e">
            <v>#N/A</v>
          </cell>
        </row>
        <row r="828">
          <cell r="K828">
            <v>218</v>
          </cell>
          <cell r="Q828" t="e">
            <v>#N/A</v>
          </cell>
          <cell r="T828" t="e">
            <v>#N/A</v>
          </cell>
          <cell r="V828" t="e">
            <v>#N/A</v>
          </cell>
          <cell r="W828" t="e">
            <v>#N/A</v>
          </cell>
          <cell r="Y828" t="e">
            <v>#N/A</v>
          </cell>
          <cell r="Z828" t="e">
            <v>#N/A</v>
          </cell>
          <cell r="AA828" t="e">
            <v>#N/A</v>
          </cell>
          <cell r="AB828" t="e">
            <v>#N/A</v>
          </cell>
          <cell r="AC828" t="e">
            <v>#N/A</v>
          </cell>
          <cell r="AD828">
            <v>0</v>
          </cell>
          <cell r="AG828">
            <v>0</v>
          </cell>
          <cell r="AH828">
            <v>0</v>
          </cell>
          <cell r="AI828" t="e">
            <v>#N/A</v>
          </cell>
          <cell r="AL828" t="e">
            <v>#N/A</v>
          </cell>
          <cell r="AM828" t="e">
            <v>#N/A</v>
          </cell>
          <cell r="AN828" t="e">
            <v>#N/A</v>
          </cell>
          <cell r="AP828" t="e">
            <v>#N/A</v>
          </cell>
          <cell r="AQ828" t="e">
            <v>#N/A</v>
          </cell>
          <cell r="AR828" t="e">
            <v>#N/A</v>
          </cell>
        </row>
        <row r="829">
          <cell r="K829">
            <v>219</v>
          </cell>
          <cell r="Q829" t="e">
            <v>#N/A</v>
          </cell>
          <cell r="T829" t="e">
            <v>#N/A</v>
          </cell>
          <cell r="V829" t="e">
            <v>#N/A</v>
          </cell>
          <cell r="W829" t="e">
            <v>#N/A</v>
          </cell>
          <cell r="Y829" t="e">
            <v>#N/A</v>
          </cell>
          <cell r="Z829" t="e">
            <v>#N/A</v>
          </cell>
          <cell r="AA829" t="e">
            <v>#N/A</v>
          </cell>
          <cell r="AB829" t="e">
            <v>#N/A</v>
          </cell>
          <cell r="AC829" t="e">
            <v>#N/A</v>
          </cell>
          <cell r="AD829">
            <v>0</v>
          </cell>
          <cell r="AG829">
            <v>0</v>
          </cell>
          <cell r="AH829">
            <v>0</v>
          </cell>
          <cell r="AI829" t="e">
            <v>#N/A</v>
          </cell>
          <cell r="AL829" t="e">
            <v>#N/A</v>
          </cell>
          <cell r="AM829" t="e">
            <v>#N/A</v>
          </cell>
          <cell r="AN829" t="e">
            <v>#N/A</v>
          </cell>
          <cell r="AP829" t="e">
            <v>#N/A</v>
          </cell>
          <cell r="AQ829" t="e">
            <v>#N/A</v>
          </cell>
          <cell r="AR829" t="e">
            <v>#N/A</v>
          </cell>
        </row>
        <row r="830">
          <cell r="K830">
            <v>220</v>
          </cell>
          <cell r="Q830" t="e">
            <v>#N/A</v>
          </cell>
          <cell r="T830" t="e">
            <v>#N/A</v>
          </cell>
          <cell r="V830" t="e">
            <v>#N/A</v>
          </cell>
          <cell r="W830" t="e">
            <v>#N/A</v>
          </cell>
          <cell r="Y830" t="e">
            <v>#N/A</v>
          </cell>
          <cell r="Z830" t="e">
            <v>#N/A</v>
          </cell>
          <cell r="AA830" t="e">
            <v>#N/A</v>
          </cell>
          <cell r="AB830" t="e">
            <v>#N/A</v>
          </cell>
          <cell r="AC830" t="e">
            <v>#N/A</v>
          </cell>
          <cell r="AD830">
            <v>0</v>
          </cell>
          <cell r="AG830">
            <v>0</v>
          </cell>
          <cell r="AH830">
            <v>0</v>
          </cell>
          <cell r="AI830" t="e">
            <v>#N/A</v>
          </cell>
          <cell r="AL830" t="e">
            <v>#N/A</v>
          </cell>
          <cell r="AM830" t="e">
            <v>#N/A</v>
          </cell>
          <cell r="AN830" t="e">
            <v>#N/A</v>
          </cell>
          <cell r="AP830" t="e">
            <v>#N/A</v>
          </cell>
          <cell r="AQ830" t="e">
            <v>#N/A</v>
          </cell>
          <cell r="AR830" t="e">
            <v>#N/A</v>
          </cell>
        </row>
        <row r="831">
          <cell r="K831">
            <v>221</v>
          </cell>
          <cell r="Q831" t="e">
            <v>#N/A</v>
          </cell>
          <cell r="T831" t="e">
            <v>#N/A</v>
          </cell>
          <cell r="V831" t="e">
            <v>#N/A</v>
          </cell>
          <cell r="W831" t="e">
            <v>#N/A</v>
          </cell>
          <cell r="Y831" t="e">
            <v>#N/A</v>
          </cell>
          <cell r="Z831" t="e">
            <v>#N/A</v>
          </cell>
          <cell r="AA831" t="e">
            <v>#N/A</v>
          </cell>
          <cell r="AB831" t="e">
            <v>#N/A</v>
          </cell>
          <cell r="AC831" t="e">
            <v>#N/A</v>
          </cell>
          <cell r="AD831">
            <v>0</v>
          </cell>
          <cell r="AG831">
            <v>0</v>
          </cell>
          <cell r="AH831">
            <v>0</v>
          </cell>
          <cell r="AI831" t="e">
            <v>#N/A</v>
          </cell>
          <cell r="AL831" t="e">
            <v>#N/A</v>
          </cell>
          <cell r="AM831" t="e">
            <v>#N/A</v>
          </cell>
          <cell r="AN831" t="e">
            <v>#N/A</v>
          </cell>
          <cell r="AP831" t="e">
            <v>#N/A</v>
          </cell>
          <cell r="AQ831" t="e">
            <v>#N/A</v>
          </cell>
          <cell r="AR831" t="e">
            <v>#N/A</v>
          </cell>
        </row>
        <row r="832">
          <cell r="K832">
            <v>222</v>
          </cell>
          <cell r="Q832" t="e">
            <v>#N/A</v>
          </cell>
          <cell r="T832" t="e">
            <v>#N/A</v>
          </cell>
          <cell r="V832" t="e">
            <v>#N/A</v>
          </cell>
          <cell r="W832" t="e">
            <v>#N/A</v>
          </cell>
          <cell r="Y832" t="e">
            <v>#N/A</v>
          </cell>
          <cell r="Z832" t="e">
            <v>#N/A</v>
          </cell>
          <cell r="AA832" t="e">
            <v>#N/A</v>
          </cell>
          <cell r="AB832" t="e">
            <v>#N/A</v>
          </cell>
          <cell r="AC832" t="e">
            <v>#N/A</v>
          </cell>
          <cell r="AD832">
            <v>0</v>
          </cell>
          <cell r="AG832">
            <v>0</v>
          </cell>
          <cell r="AH832">
            <v>0</v>
          </cell>
          <cell r="AI832" t="e">
            <v>#N/A</v>
          </cell>
          <cell r="AL832" t="e">
            <v>#N/A</v>
          </cell>
          <cell r="AM832" t="e">
            <v>#N/A</v>
          </cell>
          <cell r="AN832" t="e">
            <v>#N/A</v>
          </cell>
          <cell r="AP832" t="e">
            <v>#N/A</v>
          </cell>
          <cell r="AQ832" t="e">
            <v>#N/A</v>
          </cell>
          <cell r="AR832" t="e">
            <v>#N/A</v>
          </cell>
        </row>
        <row r="833">
          <cell r="K833">
            <v>223</v>
          </cell>
          <cell r="Q833" t="e">
            <v>#N/A</v>
          </cell>
          <cell r="T833" t="e">
            <v>#N/A</v>
          </cell>
          <cell r="V833" t="e">
            <v>#N/A</v>
          </cell>
          <cell r="W833" t="e">
            <v>#N/A</v>
          </cell>
          <cell r="Y833" t="e">
            <v>#N/A</v>
          </cell>
          <cell r="Z833" t="e">
            <v>#N/A</v>
          </cell>
          <cell r="AA833" t="e">
            <v>#N/A</v>
          </cell>
          <cell r="AB833" t="e">
            <v>#N/A</v>
          </cell>
          <cell r="AC833" t="e">
            <v>#N/A</v>
          </cell>
          <cell r="AD833">
            <v>0</v>
          </cell>
          <cell r="AG833">
            <v>0</v>
          </cell>
          <cell r="AH833">
            <v>0</v>
          </cell>
          <cell r="AI833" t="e">
            <v>#N/A</v>
          </cell>
          <cell r="AL833" t="e">
            <v>#N/A</v>
          </cell>
          <cell r="AM833" t="e">
            <v>#N/A</v>
          </cell>
          <cell r="AN833" t="e">
            <v>#N/A</v>
          </cell>
          <cell r="AP833" t="e">
            <v>#N/A</v>
          </cell>
          <cell r="AQ833" t="e">
            <v>#N/A</v>
          </cell>
          <cell r="AR833" t="e">
            <v>#N/A</v>
          </cell>
        </row>
        <row r="834">
          <cell r="K834">
            <v>224</v>
          </cell>
          <cell r="Q834" t="e">
            <v>#N/A</v>
          </cell>
          <cell r="T834" t="e">
            <v>#N/A</v>
          </cell>
          <cell r="V834" t="e">
            <v>#N/A</v>
          </cell>
          <cell r="W834" t="e">
            <v>#N/A</v>
          </cell>
          <cell r="Y834" t="e">
            <v>#N/A</v>
          </cell>
          <cell r="Z834" t="e">
            <v>#N/A</v>
          </cell>
          <cell r="AA834" t="e">
            <v>#N/A</v>
          </cell>
          <cell r="AB834" t="e">
            <v>#N/A</v>
          </cell>
          <cell r="AC834" t="e">
            <v>#N/A</v>
          </cell>
          <cell r="AD834">
            <v>0</v>
          </cell>
          <cell r="AG834">
            <v>0</v>
          </cell>
          <cell r="AH834">
            <v>0</v>
          </cell>
          <cell r="AI834" t="e">
            <v>#N/A</v>
          </cell>
          <cell r="AL834" t="e">
            <v>#N/A</v>
          </cell>
          <cell r="AM834" t="e">
            <v>#N/A</v>
          </cell>
          <cell r="AN834" t="e">
            <v>#N/A</v>
          </cell>
          <cell r="AP834" t="e">
            <v>#N/A</v>
          </cell>
          <cell r="AQ834" t="e">
            <v>#N/A</v>
          </cell>
          <cell r="AR834" t="e">
            <v>#N/A</v>
          </cell>
        </row>
        <row r="835">
          <cell r="K835">
            <v>225</v>
          </cell>
          <cell r="Q835" t="e">
            <v>#N/A</v>
          </cell>
          <cell r="T835" t="e">
            <v>#N/A</v>
          </cell>
          <cell r="V835" t="e">
            <v>#N/A</v>
          </cell>
          <cell r="W835" t="e">
            <v>#N/A</v>
          </cell>
          <cell r="Y835" t="e">
            <v>#N/A</v>
          </cell>
          <cell r="Z835" t="e">
            <v>#N/A</v>
          </cell>
          <cell r="AA835" t="e">
            <v>#N/A</v>
          </cell>
          <cell r="AB835" t="e">
            <v>#N/A</v>
          </cell>
          <cell r="AC835" t="e">
            <v>#N/A</v>
          </cell>
          <cell r="AD835">
            <v>0</v>
          </cell>
          <cell r="AG835">
            <v>0</v>
          </cell>
          <cell r="AH835">
            <v>0</v>
          </cell>
          <cell r="AI835" t="e">
            <v>#N/A</v>
          </cell>
          <cell r="AL835" t="e">
            <v>#N/A</v>
          </cell>
          <cell r="AM835" t="e">
            <v>#N/A</v>
          </cell>
          <cell r="AN835" t="e">
            <v>#N/A</v>
          </cell>
          <cell r="AP835" t="e">
            <v>#N/A</v>
          </cell>
          <cell r="AQ835" t="e">
            <v>#N/A</v>
          </cell>
          <cell r="AR835" t="e">
            <v>#N/A</v>
          </cell>
        </row>
        <row r="836">
          <cell r="K836">
            <v>226</v>
          </cell>
          <cell r="Q836" t="e">
            <v>#N/A</v>
          </cell>
          <cell r="T836" t="e">
            <v>#N/A</v>
          </cell>
          <cell r="V836" t="e">
            <v>#N/A</v>
          </cell>
          <cell r="W836" t="e">
            <v>#N/A</v>
          </cell>
          <cell r="Y836" t="e">
            <v>#N/A</v>
          </cell>
          <cell r="Z836" t="e">
            <v>#N/A</v>
          </cell>
          <cell r="AA836" t="e">
            <v>#N/A</v>
          </cell>
          <cell r="AB836" t="e">
            <v>#N/A</v>
          </cell>
          <cell r="AC836" t="e">
            <v>#N/A</v>
          </cell>
          <cell r="AD836">
            <v>0</v>
          </cell>
          <cell r="AG836">
            <v>0</v>
          </cell>
          <cell r="AH836">
            <v>0</v>
          </cell>
          <cell r="AI836" t="e">
            <v>#N/A</v>
          </cell>
          <cell r="AL836" t="e">
            <v>#N/A</v>
          </cell>
          <cell r="AM836" t="e">
            <v>#N/A</v>
          </cell>
          <cell r="AN836" t="e">
            <v>#N/A</v>
          </cell>
          <cell r="AP836" t="e">
            <v>#N/A</v>
          </cell>
          <cell r="AQ836" t="e">
            <v>#N/A</v>
          </cell>
          <cell r="AR836" t="e">
            <v>#N/A</v>
          </cell>
        </row>
        <row r="837">
          <cell r="K837">
            <v>227</v>
          </cell>
          <cell r="Q837" t="e">
            <v>#N/A</v>
          </cell>
          <cell r="T837" t="e">
            <v>#N/A</v>
          </cell>
          <cell r="V837" t="e">
            <v>#N/A</v>
          </cell>
          <cell r="W837" t="e">
            <v>#N/A</v>
          </cell>
          <cell r="Y837" t="e">
            <v>#N/A</v>
          </cell>
          <cell r="Z837" t="e">
            <v>#N/A</v>
          </cell>
          <cell r="AA837" t="e">
            <v>#N/A</v>
          </cell>
          <cell r="AB837" t="e">
            <v>#N/A</v>
          </cell>
          <cell r="AC837" t="e">
            <v>#N/A</v>
          </cell>
          <cell r="AD837">
            <v>0</v>
          </cell>
          <cell r="AG837">
            <v>0</v>
          </cell>
          <cell r="AH837">
            <v>0</v>
          </cell>
          <cell r="AI837" t="e">
            <v>#N/A</v>
          </cell>
          <cell r="AL837" t="e">
            <v>#N/A</v>
          </cell>
          <cell r="AM837" t="e">
            <v>#N/A</v>
          </cell>
          <cell r="AN837" t="e">
            <v>#N/A</v>
          </cell>
          <cell r="AP837" t="e">
            <v>#N/A</v>
          </cell>
          <cell r="AQ837" t="e">
            <v>#N/A</v>
          </cell>
          <cell r="AR837" t="e">
            <v>#N/A</v>
          </cell>
        </row>
        <row r="838">
          <cell r="K838">
            <v>228</v>
          </cell>
          <cell r="Q838" t="e">
            <v>#N/A</v>
          </cell>
          <cell r="T838" t="e">
            <v>#N/A</v>
          </cell>
          <cell r="V838" t="e">
            <v>#N/A</v>
          </cell>
          <cell r="W838" t="e">
            <v>#N/A</v>
          </cell>
          <cell r="Y838" t="e">
            <v>#N/A</v>
          </cell>
          <cell r="Z838" t="e">
            <v>#N/A</v>
          </cell>
          <cell r="AA838" t="e">
            <v>#N/A</v>
          </cell>
          <cell r="AB838" t="e">
            <v>#N/A</v>
          </cell>
          <cell r="AC838" t="e">
            <v>#N/A</v>
          </cell>
          <cell r="AD838">
            <v>0</v>
          </cell>
          <cell r="AG838">
            <v>0</v>
          </cell>
          <cell r="AH838">
            <v>0</v>
          </cell>
          <cell r="AI838" t="e">
            <v>#N/A</v>
          </cell>
          <cell r="AL838" t="e">
            <v>#N/A</v>
          </cell>
          <cell r="AM838" t="e">
            <v>#N/A</v>
          </cell>
          <cell r="AN838" t="e">
            <v>#N/A</v>
          </cell>
          <cell r="AP838" t="e">
            <v>#N/A</v>
          </cell>
          <cell r="AQ838" t="e">
            <v>#N/A</v>
          </cell>
          <cell r="AR838" t="e">
            <v>#N/A</v>
          </cell>
        </row>
        <row r="839">
          <cell r="K839">
            <v>229</v>
          </cell>
          <cell r="Q839" t="e">
            <v>#N/A</v>
          </cell>
          <cell r="T839" t="e">
            <v>#N/A</v>
          </cell>
          <cell r="V839" t="e">
            <v>#N/A</v>
          </cell>
          <cell r="W839" t="e">
            <v>#N/A</v>
          </cell>
          <cell r="Y839" t="e">
            <v>#N/A</v>
          </cell>
          <cell r="Z839" t="e">
            <v>#N/A</v>
          </cell>
          <cell r="AA839" t="e">
            <v>#N/A</v>
          </cell>
          <cell r="AB839" t="e">
            <v>#N/A</v>
          </cell>
          <cell r="AC839" t="e">
            <v>#N/A</v>
          </cell>
          <cell r="AD839">
            <v>0</v>
          </cell>
          <cell r="AG839">
            <v>0</v>
          </cell>
          <cell r="AH839">
            <v>0</v>
          </cell>
          <cell r="AI839" t="e">
            <v>#N/A</v>
          </cell>
          <cell r="AL839" t="e">
            <v>#N/A</v>
          </cell>
          <cell r="AM839" t="e">
            <v>#N/A</v>
          </cell>
          <cell r="AN839" t="e">
            <v>#N/A</v>
          </cell>
          <cell r="AP839" t="e">
            <v>#N/A</v>
          </cell>
          <cell r="AQ839" t="e">
            <v>#N/A</v>
          </cell>
          <cell r="AR839" t="e">
            <v>#N/A</v>
          </cell>
        </row>
        <row r="840">
          <cell r="K840">
            <v>230</v>
          </cell>
          <cell r="Q840" t="e">
            <v>#N/A</v>
          </cell>
          <cell r="T840" t="e">
            <v>#N/A</v>
          </cell>
          <cell r="V840" t="e">
            <v>#N/A</v>
          </cell>
          <cell r="W840" t="e">
            <v>#N/A</v>
          </cell>
          <cell r="Y840" t="e">
            <v>#N/A</v>
          </cell>
          <cell r="Z840" t="e">
            <v>#N/A</v>
          </cell>
          <cell r="AA840" t="e">
            <v>#N/A</v>
          </cell>
          <cell r="AB840" t="e">
            <v>#N/A</v>
          </cell>
          <cell r="AC840" t="e">
            <v>#N/A</v>
          </cell>
          <cell r="AD840">
            <v>0</v>
          </cell>
          <cell r="AG840">
            <v>0</v>
          </cell>
          <cell r="AH840">
            <v>0</v>
          </cell>
          <cell r="AI840" t="e">
            <v>#N/A</v>
          </cell>
          <cell r="AL840" t="e">
            <v>#N/A</v>
          </cell>
          <cell r="AM840" t="e">
            <v>#N/A</v>
          </cell>
          <cell r="AN840" t="e">
            <v>#N/A</v>
          </cell>
          <cell r="AP840" t="e">
            <v>#N/A</v>
          </cell>
          <cell r="AQ840" t="e">
            <v>#N/A</v>
          </cell>
          <cell r="AR840" t="e">
            <v>#N/A</v>
          </cell>
        </row>
        <row r="841">
          <cell r="K841">
            <v>231</v>
          </cell>
          <cell r="Q841" t="e">
            <v>#N/A</v>
          </cell>
          <cell r="T841" t="e">
            <v>#N/A</v>
          </cell>
          <cell r="V841" t="e">
            <v>#N/A</v>
          </cell>
          <cell r="W841" t="e">
            <v>#N/A</v>
          </cell>
          <cell r="Y841" t="e">
            <v>#N/A</v>
          </cell>
          <cell r="Z841" t="e">
            <v>#N/A</v>
          </cell>
          <cell r="AA841" t="e">
            <v>#N/A</v>
          </cell>
          <cell r="AB841" t="e">
            <v>#N/A</v>
          </cell>
          <cell r="AC841" t="e">
            <v>#N/A</v>
          </cell>
          <cell r="AD841">
            <v>0</v>
          </cell>
          <cell r="AG841">
            <v>0</v>
          </cell>
          <cell r="AH841">
            <v>0</v>
          </cell>
          <cell r="AI841" t="e">
            <v>#N/A</v>
          </cell>
          <cell r="AL841" t="e">
            <v>#N/A</v>
          </cell>
          <cell r="AM841" t="e">
            <v>#N/A</v>
          </cell>
          <cell r="AN841" t="e">
            <v>#N/A</v>
          </cell>
          <cell r="AP841" t="e">
            <v>#N/A</v>
          </cell>
          <cell r="AQ841" t="e">
            <v>#N/A</v>
          </cell>
          <cell r="AR841" t="e">
            <v>#N/A</v>
          </cell>
        </row>
        <row r="842">
          <cell r="K842">
            <v>232</v>
          </cell>
          <cell r="Q842" t="e">
            <v>#N/A</v>
          </cell>
          <cell r="T842" t="e">
            <v>#N/A</v>
          </cell>
          <cell r="V842" t="e">
            <v>#N/A</v>
          </cell>
          <cell r="W842" t="e">
            <v>#N/A</v>
          </cell>
          <cell r="Y842" t="e">
            <v>#N/A</v>
          </cell>
          <cell r="Z842" t="e">
            <v>#N/A</v>
          </cell>
          <cell r="AA842" t="e">
            <v>#N/A</v>
          </cell>
          <cell r="AB842" t="e">
            <v>#N/A</v>
          </cell>
          <cell r="AC842" t="e">
            <v>#N/A</v>
          </cell>
          <cell r="AD842">
            <v>0</v>
          </cell>
          <cell r="AG842">
            <v>0</v>
          </cell>
          <cell r="AH842">
            <v>0</v>
          </cell>
          <cell r="AI842" t="e">
            <v>#N/A</v>
          </cell>
          <cell r="AL842" t="e">
            <v>#N/A</v>
          </cell>
          <cell r="AM842" t="e">
            <v>#N/A</v>
          </cell>
          <cell r="AN842" t="e">
            <v>#N/A</v>
          </cell>
          <cell r="AP842" t="e">
            <v>#N/A</v>
          </cell>
          <cell r="AQ842" t="e">
            <v>#N/A</v>
          </cell>
          <cell r="AR842" t="e">
            <v>#N/A</v>
          </cell>
        </row>
        <row r="843">
          <cell r="K843">
            <v>233</v>
          </cell>
          <cell r="Q843" t="e">
            <v>#N/A</v>
          </cell>
          <cell r="T843" t="e">
            <v>#N/A</v>
          </cell>
          <cell r="V843" t="e">
            <v>#N/A</v>
          </cell>
          <cell r="W843" t="e">
            <v>#N/A</v>
          </cell>
          <cell r="Y843" t="e">
            <v>#N/A</v>
          </cell>
          <cell r="Z843" t="e">
            <v>#N/A</v>
          </cell>
          <cell r="AA843" t="e">
            <v>#N/A</v>
          </cell>
          <cell r="AB843" t="e">
            <v>#N/A</v>
          </cell>
          <cell r="AC843" t="e">
            <v>#N/A</v>
          </cell>
          <cell r="AD843">
            <v>0</v>
          </cell>
          <cell r="AG843">
            <v>0</v>
          </cell>
          <cell r="AH843">
            <v>0</v>
          </cell>
          <cell r="AI843" t="e">
            <v>#N/A</v>
          </cell>
          <cell r="AL843" t="e">
            <v>#N/A</v>
          </cell>
          <cell r="AM843" t="e">
            <v>#N/A</v>
          </cell>
          <cell r="AN843" t="e">
            <v>#N/A</v>
          </cell>
          <cell r="AP843" t="e">
            <v>#N/A</v>
          </cell>
          <cell r="AQ843" t="e">
            <v>#N/A</v>
          </cell>
          <cell r="AR843" t="e">
            <v>#N/A</v>
          </cell>
        </row>
        <row r="844">
          <cell r="K844">
            <v>234</v>
          </cell>
          <cell r="Q844" t="e">
            <v>#N/A</v>
          </cell>
          <cell r="T844" t="e">
            <v>#N/A</v>
          </cell>
          <cell r="V844" t="e">
            <v>#N/A</v>
          </cell>
          <cell r="W844" t="e">
            <v>#N/A</v>
          </cell>
          <cell r="Y844" t="e">
            <v>#N/A</v>
          </cell>
          <cell r="Z844" t="e">
            <v>#N/A</v>
          </cell>
          <cell r="AA844" t="e">
            <v>#N/A</v>
          </cell>
          <cell r="AB844" t="e">
            <v>#N/A</v>
          </cell>
          <cell r="AC844" t="e">
            <v>#N/A</v>
          </cell>
          <cell r="AD844">
            <v>0</v>
          </cell>
          <cell r="AG844">
            <v>0</v>
          </cell>
          <cell r="AH844">
            <v>0</v>
          </cell>
          <cell r="AI844" t="e">
            <v>#N/A</v>
          </cell>
          <cell r="AL844" t="e">
            <v>#N/A</v>
          </cell>
          <cell r="AM844" t="e">
            <v>#N/A</v>
          </cell>
          <cell r="AN844" t="e">
            <v>#N/A</v>
          </cell>
          <cell r="AP844" t="e">
            <v>#N/A</v>
          </cell>
          <cell r="AQ844" t="e">
            <v>#N/A</v>
          </cell>
          <cell r="AR844" t="e">
            <v>#N/A</v>
          </cell>
        </row>
        <row r="845">
          <cell r="K845">
            <v>235</v>
          </cell>
          <cell r="Q845" t="e">
            <v>#N/A</v>
          </cell>
          <cell r="T845" t="e">
            <v>#N/A</v>
          </cell>
          <cell r="V845" t="e">
            <v>#N/A</v>
          </cell>
          <cell r="W845" t="e">
            <v>#N/A</v>
          </cell>
          <cell r="Y845" t="e">
            <v>#N/A</v>
          </cell>
          <cell r="Z845" t="e">
            <v>#N/A</v>
          </cell>
          <cell r="AA845" t="e">
            <v>#N/A</v>
          </cell>
          <cell r="AB845" t="e">
            <v>#N/A</v>
          </cell>
          <cell r="AC845" t="e">
            <v>#N/A</v>
          </cell>
          <cell r="AD845">
            <v>0</v>
          </cell>
          <cell r="AG845">
            <v>0</v>
          </cell>
          <cell r="AH845">
            <v>0</v>
          </cell>
          <cell r="AI845" t="e">
            <v>#N/A</v>
          </cell>
          <cell r="AL845" t="e">
            <v>#N/A</v>
          </cell>
          <cell r="AM845" t="e">
            <v>#N/A</v>
          </cell>
          <cell r="AN845" t="e">
            <v>#N/A</v>
          </cell>
          <cell r="AP845" t="e">
            <v>#N/A</v>
          </cell>
          <cell r="AQ845" t="e">
            <v>#N/A</v>
          </cell>
          <cell r="AR845" t="e">
            <v>#N/A</v>
          </cell>
        </row>
        <row r="846">
          <cell r="K846">
            <v>236</v>
          </cell>
          <cell r="Q846" t="e">
            <v>#N/A</v>
          </cell>
          <cell r="T846" t="e">
            <v>#N/A</v>
          </cell>
          <cell r="V846" t="e">
            <v>#N/A</v>
          </cell>
          <cell r="W846" t="e">
            <v>#N/A</v>
          </cell>
          <cell r="Y846" t="e">
            <v>#N/A</v>
          </cell>
          <cell r="Z846" t="e">
            <v>#N/A</v>
          </cell>
          <cell r="AA846" t="e">
            <v>#N/A</v>
          </cell>
          <cell r="AB846" t="e">
            <v>#N/A</v>
          </cell>
          <cell r="AC846" t="e">
            <v>#N/A</v>
          </cell>
          <cell r="AD846">
            <v>0</v>
          </cell>
          <cell r="AG846">
            <v>0</v>
          </cell>
          <cell r="AH846">
            <v>0</v>
          </cell>
          <cell r="AI846" t="e">
            <v>#N/A</v>
          </cell>
          <cell r="AL846" t="e">
            <v>#N/A</v>
          </cell>
          <cell r="AM846" t="e">
            <v>#N/A</v>
          </cell>
          <cell r="AN846" t="e">
            <v>#N/A</v>
          </cell>
          <cell r="AP846" t="e">
            <v>#N/A</v>
          </cell>
          <cell r="AQ846" t="e">
            <v>#N/A</v>
          </cell>
          <cell r="AR846" t="e">
            <v>#N/A</v>
          </cell>
        </row>
        <row r="847">
          <cell r="K847">
            <v>237</v>
          </cell>
          <cell r="Q847" t="e">
            <v>#N/A</v>
          </cell>
          <cell r="T847" t="e">
            <v>#N/A</v>
          </cell>
          <cell r="V847" t="e">
            <v>#N/A</v>
          </cell>
          <cell r="W847" t="e">
            <v>#N/A</v>
          </cell>
          <cell r="Y847" t="e">
            <v>#N/A</v>
          </cell>
          <cell r="Z847" t="e">
            <v>#N/A</v>
          </cell>
          <cell r="AA847" t="e">
            <v>#N/A</v>
          </cell>
          <cell r="AB847" t="e">
            <v>#N/A</v>
          </cell>
          <cell r="AC847" t="e">
            <v>#N/A</v>
          </cell>
          <cell r="AD847">
            <v>0</v>
          </cell>
          <cell r="AG847">
            <v>0</v>
          </cell>
          <cell r="AH847">
            <v>0</v>
          </cell>
          <cell r="AI847" t="e">
            <v>#N/A</v>
          </cell>
          <cell r="AL847" t="e">
            <v>#N/A</v>
          </cell>
          <cell r="AM847" t="e">
            <v>#N/A</v>
          </cell>
          <cell r="AN847" t="e">
            <v>#N/A</v>
          </cell>
          <cell r="AP847" t="e">
            <v>#N/A</v>
          </cell>
          <cell r="AQ847" t="e">
            <v>#N/A</v>
          </cell>
          <cell r="AR847" t="e">
            <v>#N/A</v>
          </cell>
        </row>
        <row r="848">
          <cell r="K848">
            <v>238</v>
          </cell>
          <cell r="Q848" t="e">
            <v>#N/A</v>
          </cell>
          <cell r="T848" t="e">
            <v>#N/A</v>
          </cell>
          <cell r="V848" t="e">
            <v>#N/A</v>
          </cell>
          <cell r="W848" t="e">
            <v>#N/A</v>
          </cell>
          <cell r="Y848" t="e">
            <v>#N/A</v>
          </cell>
          <cell r="Z848" t="e">
            <v>#N/A</v>
          </cell>
          <cell r="AA848" t="e">
            <v>#N/A</v>
          </cell>
          <cell r="AB848" t="e">
            <v>#N/A</v>
          </cell>
          <cell r="AC848" t="e">
            <v>#N/A</v>
          </cell>
          <cell r="AD848">
            <v>0</v>
          </cell>
          <cell r="AG848">
            <v>0</v>
          </cell>
          <cell r="AH848">
            <v>0</v>
          </cell>
          <cell r="AI848" t="e">
            <v>#N/A</v>
          </cell>
          <cell r="AL848" t="e">
            <v>#N/A</v>
          </cell>
          <cell r="AM848" t="e">
            <v>#N/A</v>
          </cell>
          <cell r="AN848" t="e">
            <v>#N/A</v>
          </cell>
          <cell r="AP848" t="e">
            <v>#N/A</v>
          </cell>
          <cell r="AQ848" t="e">
            <v>#N/A</v>
          </cell>
          <cell r="AR848" t="e">
            <v>#N/A</v>
          </cell>
        </row>
        <row r="849">
          <cell r="K849">
            <v>239</v>
          </cell>
          <cell r="Q849" t="e">
            <v>#N/A</v>
          </cell>
          <cell r="T849" t="e">
            <v>#N/A</v>
          </cell>
          <cell r="V849" t="e">
            <v>#N/A</v>
          </cell>
          <cell r="W849" t="e">
            <v>#N/A</v>
          </cell>
          <cell r="Y849" t="e">
            <v>#N/A</v>
          </cell>
          <cell r="Z849" t="e">
            <v>#N/A</v>
          </cell>
          <cell r="AA849" t="e">
            <v>#N/A</v>
          </cell>
          <cell r="AB849" t="e">
            <v>#N/A</v>
          </cell>
          <cell r="AC849" t="e">
            <v>#N/A</v>
          </cell>
          <cell r="AD849">
            <v>0</v>
          </cell>
          <cell r="AG849">
            <v>0</v>
          </cell>
          <cell r="AH849">
            <v>0</v>
          </cell>
          <cell r="AI849" t="e">
            <v>#N/A</v>
          </cell>
          <cell r="AL849" t="e">
            <v>#N/A</v>
          </cell>
          <cell r="AM849" t="e">
            <v>#N/A</v>
          </cell>
          <cell r="AN849" t="e">
            <v>#N/A</v>
          </cell>
          <cell r="AP849" t="e">
            <v>#N/A</v>
          </cell>
          <cell r="AQ849" t="e">
            <v>#N/A</v>
          </cell>
          <cell r="AR849" t="e">
            <v>#N/A</v>
          </cell>
        </row>
        <row r="850">
          <cell r="K850">
            <v>240</v>
          </cell>
          <cell r="Q850" t="e">
            <v>#N/A</v>
          </cell>
          <cell r="T850" t="e">
            <v>#N/A</v>
          </cell>
          <cell r="V850" t="e">
            <v>#N/A</v>
          </cell>
          <cell r="W850" t="e">
            <v>#N/A</v>
          </cell>
          <cell r="Y850" t="e">
            <v>#N/A</v>
          </cell>
          <cell r="Z850" t="e">
            <v>#N/A</v>
          </cell>
          <cell r="AA850" t="e">
            <v>#N/A</v>
          </cell>
          <cell r="AB850" t="e">
            <v>#N/A</v>
          </cell>
          <cell r="AC850" t="e">
            <v>#N/A</v>
          </cell>
          <cell r="AD850">
            <v>0</v>
          </cell>
          <cell r="AG850">
            <v>0</v>
          </cell>
          <cell r="AH850">
            <v>0</v>
          </cell>
          <cell r="AI850" t="e">
            <v>#N/A</v>
          </cell>
          <cell r="AL850" t="e">
            <v>#N/A</v>
          </cell>
          <cell r="AM850" t="e">
            <v>#N/A</v>
          </cell>
          <cell r="AN850" t="e">
            <v>#N/A</v>
          </cell>
          <cell r="AP850" t="e">
            <v>#N/A</v>
          </cell>
          <cell r="AQ850" t="e">
            <v>#N/A</v>
          </cell>
          <cell r="AR850" t="e">
            <v>#N/A</v>
          </cell>
        </row>
        <row r="851">
          <cell r="K851">
            <v>241</v>
          </cell>
          <cell r="Q851" t="e">
            <v>#N/A</v>
          </cell>
          <cell r="T851" t="e">
            <v>#N/A</v>
          </cell>
          <cell r="V851" t="e">
            <v>#N/A</v>
          </cell>
          <cell r="W851" t="e">
            <v>#N/A</v>
          </cell>
          <cell r="Y851" t="e">
            <v>#N/A</v>
          </cell>
          <cell r="Z851" t="e">
            <v>#N/A</v>
          </cell>
          <cell r="AA851" t="e">
            <v>#N/A</v>
          </cell>
          <cell r="AB851" t="e">
            <v>#N/A</v>
          </cell>
          <cell r="AC851" t="e">
            <v>#N/A</v>
          </cell>
          <cell r="AD851">
            <v>0</v>
          </cell>
          <cell r="AG851">
            <v>0</v>
          </cell>
          <cell r="AH851">
            <v>0</v>
          </cell>
          <cell r="AI851" t="e">
            <v>#N/A</v>
          </cell>
          <cell r="AL851" t="e">
            <v>#N/A</v>
          </cell>
          <cell r="AM851" t="e">
            <v>#N/A</v>
          </cell>
          <cell r="AN851" t="e">
            <v>#N/A</v>
          </cell>
          <cell r="AP851" t="e">
            <v>#N/A</v>
          </cell>
          <cell r="AQ851" t="e">
            <v>#N/A</v>
          </cell>
          <cell r="AR851" t="e">
            <v>#N/A</v>
          </cell>
        </row>
        <row r="852">
          <cell r="K852">
            <v>242</v>
          </cell>
          <cell r="Q852" t="e">
            <v>#N/A</v>
          </cell>
          <cell r="T852" t="e">
            <v>#N/A</v>
          </cell>
          <cell r="V852" t="e">
            <v>#N/A</v>
          </cell>
          <cell r="W852" t="e">
            <v>#N/A</v>
          </cell>
          <cell r="Y852" t="e">
            <v>#N/A</v>
          </cell>
          <cell r="Z852" t="e">
            <v>#N/A</v>
          </cell>
          <cell r="AA852" t="e">
            <v>#N/A</v>
          </cell>
          <cell r="AB852" t="e">
            <v>#N/A</v>
          </cell>
          <cell r="AC852" t="e">
            <v>#N/A</v>
          </cell>
          <cell r="AD852">
            <v>0</v>
          </cell>
          <cell r="AG852">
            <v>0</v>
          </cell>
          <cell r="AH852">
            <v>0</v>
          </cell>
          <cell r="AI852" t="e">
            <v>#N/A</v>
          </cell>
          <cell r="AL852" t="e">
            <v>#N/A</v>
          </cell>
          <cell r="AM852" t="e">
            <v>#N/A</v>
          </cell>
          <cell r="AN852" t="e">
            <v>#N/A</v>
          </cell>
          <cell r="AP852" t="e">
            <v>#N/A</v>
          </cell>
          <cell r="AQ852" t="e">
            <v>#N/A</v>
          </cell>
          <cell r="AR852" t="e">
            <v>#N/A</v>
          </cell>
        </row>
        <row r="853">
          <cell r="K853">
            <v>243</v>
          </cell>
          <cell r="Q853" t="e">
            <v>#N/A</v>
          </cell>
          <cell r="T853" t="e">
            <v>#N/A</v>
          </cell>
          <cell r="V853" t="e">
            <v>#N/A</v>
          </cell>
          <cell r="W853" t="e">
            <v>#N/A</v>
          </cell>
          <cell r="Y853" t="e">
            <v>#N/A</v>
          </cell>
          <cell r="Z853" t="e">
            <v>#N/A</v>
          </cell>
          <cell r="AA853" t="e">
            <v>#N/A</v>
          </cell>
          <cell r="AB853" t="e">
            <v>#N/A</v>
          </cell>
          <cell r="AC853" t="e">
            <v>#N/A</v>
          </cell>
          <cell r="AD853">
            <v>0</v>
          </cell>
          <cell r="AG853">
            <v>0</v>
          </cell>
          <cell r="AH853">
            <v>0</v>
          </cell>
          <cell r="AI853" t="e">
            <v>#N/A</v>
          </cell>
          <cell r="AL853" t="e">
            <v>#N/A</v>
          </cell>
          <cell r="AM853" t="e">
            <v>#N/A</v>
          </cell>
          <cell r="AN853" t="e">
            <v>#N/A</v>
          </cell>
          <cell r="AP853" t="e">
            <v>#N/A</v>
          </cell>
          <cell r="AQ853" t="e">
            <v>#N/A</v>
          </cell>
          <cell r="AR853" t="e">
            <v>#N/A</v>
          </cell>
        </row>
        <row r="854">
          <cell r="K854">
            <v>244</v>
          </cell>
          <cell r="Q854" t="e">
            <v>#N/A</v>
          </cell>
          <cell r="T854" t="e">
            <v>#N/A</v>
          </cell>
          <cell r="V854" t="e">
            <v>#N/A</v>
          </cell>
          <cell r="W854" t="e">
            <v>#N/A</v>
          </cell>
          <cell r="Y854" t="e">
            <v>#N/A</v>
          </cell>
          <cell r="Z854" t="e">
            <v>#N/A</v>
          </cell>
          <cell r="AA854" t="e">
            <v>#N/A</v>
          </cell>
          <cell r="AB854" t="e">
            <v>#N/A</v>
          </cell>
          <cell r="AC854" t="e">
            <v>#N/A</v>
          </cell>
          <cell r="AD854">
            <v>0</v>
          </cell>
          <cell r="AG854">
            <v>0</v>
          </cell>
          <cell r="AH854">
            <v>0</v>
          </cell>
          <cell r="AI854" t="e">
            <v>#N/A</v>
          </cell>
          <cell r="AL854" t="e">
            <v>#N/A</v>
          </cell>
          <cell r="AM854" t="e">
            <v>#N/A</v>
          </cell>
          <cell r="AN854" t="e">
            <v>#N/A</v>
          </cell>
          <cell r="AP854" t="e">
            <v>#N/A</v>
          </cell>
          <cell r="AQ854" t="e">
            <v>#N/A</v>
          </cell>
          <cell r="AR854" t="e">
            <v>#N/A</v>
          </cell>
        </row>
        <row r="855">
          <cell r="K855">
            <v>245</v>
          </cell>
          <cell r="Q855" t="e">
            <v>#N/A</v>
          </cell>
          <cell r="T855" t="e">
            <v>#N/A</v>
          </cell>
          <cell r="V855" t="e">
            <v>#N/A</v>
          </cell>
          <cell r="W855" t="e">
            <v>#N/A</v>
          </cell>
          <cell r="Y855" t="e">
            <v>#N/A</v>
          </cell>
          <cell r="Z855" t="e">
            <v>#N/A</v>
          </cell>
          <cell r="AA855" t="e">
            <v>#N/A</v>
          </cell>
          <cell r="AB855" t="e">
            <v>#N/A</v>
          </cell>
          <cell r="AC855" t="e">
            <v>#N/A</v>
          </cell>
          <cell r="AD855">
            <v>0</v>
          </cell>
          <cell r="AG855">
            <v>0</v>
          </cell>
          <cell r="AH855">
            <v>0</v>
          </cell>
          <cell r="AI855" t="e">
            <v>#N/A</v>
          </cell>
          <cell r="AL855" t="e">
            <v>#N/A</v>
          </cell>
          <cell r="AM855" t="e">
            <v>#N/A</v>
          </cell>
          <cell r="AN855" t="e">
            <v>#N/A</v>
          </cell>
          <cell r="AP855" t="e">
            <v>#N/A</v>
          </cell>
          <cell r="AQ855" t="e">
            <v>#N/A</v>
          </cell>
          <cell r="AR855" t="e">
            <v>#N/A</v>
          </cell>
        </row>
        <row r="856">
          <cell r="K856">
            <v>246</v>
          </cell>
          <cell r="Q856" t="e">
            <v>#N/A</v>
          </cell>
          <cell r="T856" t="e">
            <v>#N/A</v>
          </cell>
          <cell r="V856" t="e">
            <v>#N/A</v>
          </cell>
          <cell r="W856" t="e">
            <v>#N/A</v>
          </cell>
          <cell r="Y856" t="e">
            <v>#N/A</v>
          </cell>
          <cell r="Z856" t="e">
            <v>#N/A</v>
          </cell>
          <cell r="AA856" t="e">
            <v>#N/A</v>
          </cell>
          <cell r="AB856" t="e">
            <v>#N/A</v>
          </cell>
          <cell r="AC856" t="e">
            <v>#N/A</v>
          </cell>
          <cell r="AD856">
            <v>0</v>
          </cell>
          <cell r="AG856">
            <v>0</v>
          </cell>
          <cell r="AH856">
            <v>0</v>
          </cell>
          <cell r="AI856" t="e">
            <v>#N/A</v>
          </cell>
          <cell r="AL856" t="e">
            <v>#N/A</v>
          </cell>
          <cell r="AM856" t="e">
            <v>#N/A</v>
          </cell>
          <cell r="AN856" t="e">
            <v>#N/A</v>
          </cell>
          <cell r="AP856" t="e">
            <v>#N/A</v>
          </cell>
          <cell r="AQ856" t="e">
            <v>#N/A</v>
          </cell>
          <cell r="AR856" t="e">
            <v>#N/A</v>
          </cell>
        </row>
        <row r="857">
          <cell r="K857">
            <v>247</v>
          </cell>
          <cell r="Q857" t="e">
            <v>#N/A</v>
          </cell>
          <cell r="T857" t="e">
            <v>#N/A</v>
          </cell>
          <cell r="V857" t="e">
            <v>#N/A</v>
          </cell>
          <cell r="W857" t="e">
            <v>#N/A</v>
          </cell>
          <cell r="Y857" t="e">
            <v>#N/A</v>
          </cell>
          <cell r="Z857" t="e">
            <v>#N/A</v>
          </cell>
          <cell r="AA857" t="e">
            <v>#N/A</v>
          </cell>
          <cell r="AB857" t="e">
            <v>#N/A</v>
          </cell>
          <cell r="AC857" t="e">
            <v>#N/A</v>
          </cell>
          <cell r="AD857">
            <v>0</v>
          </cell>
          <cell r="AG857">
            <v>0</v>
          </cell>
          <cell r="AH857">
            <v>0</v>
          </cell>
          <cell r="AI857" t="e">
            <v>#N/A</v>
          </cell>
          <cell r="AL857" t="e">
            <v>#N/A</v>
          </cell>
          <cell r="AM857" t="e">
            <v>#N/A</v>
          </cell>
          <cell r="AN857" t="e">
            <v>#N/A</v>
          </cell>
          <cell r="AP857" t="e">
            <v>#N/A</v>
          </cell>
          <cell r="AQ857" t="e">
            <v>#N/A</v>
          </cell>
          <cell r="AR857" t="e">
            <v>#N/A</v>
          </cell>
        </row>
        <row r="858">
          <cell r="K858">
            <v>248</v>
          </cell>
          <cell r="Q858" t="e">
            <v>#N/A</v>
          </cell>
          <cell r="T858" t="e">
            <v>#N/A</v>
          </cell>
          <cell r="V858" t="e">
            <v>#N/A</v>
          </cell>
          <cell r="W858" t="e">
            <v>#N/A</v>
          </cell>
          <cell r="Y858" t="e">
            <v>#N/A</v>
          </cell>
          <cell r="Z858" t="e">
            <v>#N/A</v>
          </cell>
          <cell r="AA858" t="e">
            <v>#N/A</v>
          </cell>
          <cell r="AB858" t="e">
            <v>#N/A</v>
          </cell>
          <cell r="AC858" t="e">
            <v>#N/A</v>
          </cell>
          <cell r="AD858">
            <v>0</v>
          </cell>
          <cell r="AG858">
            <v>0</v>
          </cell>
          <cell r="AH858">
            <v>0</v>
          </cell>
          <cell r="AI858" t="e">
            <v>#N/A</v>
          </cell>
          <cell r="AL858" t="e">
            <v>#N/A</v>
          </cell>
          <cell r="AM858" t="e">
            <v>#N/A</v>
          </cell>
          <cell r="AN858" t="e">
            <v>#N/A</v>
          </cell>
          <cell r="AP858" t="e">
            <v>#N/A</v>
          </cell>
          <cell r="AQ858" t="e">
            <v>#N/A</v>
          </cell>
          <cell r="AR858" t="e">
            <v>#N/A</v>
          </cell>
        </row>
        <row r="859">
          <cell r="K859">
            <v>249</v>
          </cell>
          <cell r="Q859" t="e">
            <v>#N/A</v>
          </cell>
          <cell r="T859" t="e">
            <v>#N/A</v>
          </cell>
          <cell r="V859" t="e">
            <v>#N/A</v>
          </cell>
          <cell r="W859" t="e">
            <v>#N/A</v>
          </cell>
          <cell r="Y859" t="e">
            <v>#N/A</v>
          </cell>
          <cell r="Z859" t="e">
            <v>#N/A</v>
          </cell>
          <cell r="AA859" t="e">
            <v>#N/A</v>
          </cell>
          <cell r="AB859" t="e">
            <v>#N/A</v>
          </cell>
          <cell r="AC859" t="e">
            <v>#N/A</v>
          </cell>
          <cell r="AD859">
            <v>0</v>
          </cell>
          <cell r="AG859">
            <v>0</v>
          </cell>
          <cell r="AH859">
            <v>0</v>
          </cell>
          <cell r="AI859" t="e">
            <v>#N/A</v>
          </cell>
          <cell r="AL859" t="e">
            <v>#N/A</v>
          </cell>
          <cell r="AM859" t="e">
            <v>#N/A</v>
          </cell>
          <cell r="AN859" t="e">
            <v>#N/A</v>
          </cell>
          <cell r="AP859" t="e">
            <v>#N/A</v>
          </cell>
          <cell r="AQ859" t="e">
            <v>#N/A</v>
          </cell>
          <cell r="AR859" t="e">
            <v>#N/A</v>
          </cell>
        </row>
        <row r="860">
          <cell r="K860">
            <v>250</v>
          </cell>
          <cell r="Q860" t="e">
            <v>#N/A</v>
          </cell>
          <cell r="T860" t="e">
            <v>#N/A</v>
          </cell>
          <cell r="V860" t="e">
            <v>#N/A</v>
          </cell>
          <cell r="W860" t="e">
            <v>#N/A</v>
          </cell>
          <cell r="Y860" t="e">
            <v>#N/A</v>
          </cell>
          <cell r="Z860" t="e">
            <v>#N/A</v>
          </cell>
          <cell r="AA860" t="e">
            <v>#N/A</v>
          </cell>
          <cell r="AB860" t="e">
            <v>#N/A</v>
          </cell>
          <cell r="AC860" t="e">
            <v>#N/A</v>
          </cell>
          <cell r="AD860">
            <v>0</v>
          </cell>
          <cell r="AG860">
            <v>0</v>
          </cell>
          <cell r="AH860">
            <v>0</v>
          </cell>
          <cell r="AI860" t="e">
            <v>#N/A</v>
          </cell>
          <cell r="AL860" t="e">
            <v>#N/A</v>
          </cell>
          <cell r="AM860" t="e">
            <v>#N/A</v>
          </cell>
          <cell r="AN860" t="e">
            <v>#N/A</v>
          </cell>
          <cell r="AP860" t="e">
            <v>#N/A</v>
          </cell>
          <cell r="AQ860" t="e">
            <v>#N/A</v>
          </cell>
          <cell r="AR860" t="e">
            <v>#N/A</v>
          </cell>
        </row>
        <row r="861">
          <cell r="K861">
            <v>251</v>
          </cell>
          <cell r="Q861" t="e">
            <v>#N/A</v>
          </cell>
          <cell r="T861" t="e">
            <v>#N/A</v>
          </cell>
          <cell r="V861" t="e">
            <v>#N/A</v>
          </cell>
          <cell r="W861" t="e">
            <v>#N/A</v>
          </cell>
          <cell r="Y861" t="e">
            <v>#N/A</v>
          </cell>
          <cell r="Z861" t="e">
            <v>#N/A</v>
          </cell>
          <cell r="AA861" t="e">
            <v>#N/A</v>
          </cell>
          <cell r="AB861" t="e">
            <v>#N/A</v>
          </cell>
          <cell r="AC861" t="e">
            <v>#N/A</v>
          </cell>
          <cell r="AD861">
            <v>0</v>
          </cell>
          <cell r="AG861">
            <v>0</v>
          </cell>
          <cell r="AH861">
            <v>0</v>
          </cell>
          <cell r="AI861" t="e">
            <v>#N/A</v>
          </cell>
          <cell r="AL861" t="e">
            <v>#N/A</v>
          </cell>
          <cell r="AM861" t="e">
            <v>#N/A</v>
          </cell>
          <cell r="AN861" t="e">
            <v>#N/A</v>
          </cell>
          <cell r="AP861" t="e">
            <v>#N/A</v>
          </cell>
          <cell r="AQ861" t="e">
            <v>#N/A</v>
          </cell>
          <cell r="AR861" t="e">
            <v>#N/A</v>
          </cell>
        </row>
        <row r="862">
          <cell r="K862">
            <v>252</v>
          </cell>
          <cell r="Q862" t="e">
            <v>#N/A</v>
          </cell>
          <cell r="T862" t="e">
            <v>#N/A</v>
          </cell>
          <cell r="V862" t="e">
            <v>#N/A</v>
          </cell>
          <cell r="W862" t="e">
            <v>#N/A</v>
          </cell>
          <cell r="Y862" t="e">
            <v>#N/A</v>
          </cell>
          <cell r="Z862" t="e">
            <v>#N/A</v>
          </cell>
          <cell r="AA862" t="e">
            <v>#N/A</v>
          </cell>
          <cell r="AB862" t="e">
            <v>#N/A</v>
          </cell>
          <cell r="AC862" t="e">
            <v>#N/A</v>
          </cell>
          <cell r="AD862">
            <v>0</v>
          </cell>
          <cell r="AG862">
            <v>0</v>
          </cell>
          <cell r="AH862">
            <v>0</v>
          </cell>
          <cell r="AI862" t="e">
            <v>#N/A</v>
          </cell>
          <cell r="AL862" t="e">
            <v>#N/A</v>
          </cell>
          <cell r="AM862" t="e">
            <v>#N/A</v>
          </cell>
          <cell r="AN862" t="e">
            <v>#N/A</v>
          </cell>
          <cell r="AP862" t="e">
            <v>#N/A</v>
          </cell>
          <cell r="AQ862" t="e">
            <v>#N/A</v>
          </cell>
          <cell r="AR862" t="e">
            <v>#N/A</v>
          </cell>
        </row>
        <row r="863">
          <cell r="K863">
            <v>253</v>
          </cell>
          <cell r="Q863" t="e">
            <v>#N/A</v>
          </cell>
          <cell r="T863" t="e">
            <v>#N/A</v>
          </cell>
          <cell r="V863" t="e">
            <v>#N/A</v>
          </cell>
          <cell r="W863" t="e">
            <v>#N/A</v>
          </cell>
          <cell r="Y863" t="e">
            <v>#N/A</v>
          </cell>
          <cell r="Z863" t="e">
            <v>#N/A</v>
          </cell>
          <cell r="AA863" t="e">
            <v>#N/A</v>
          </cell>
          <cell r="AB863" t="e">
            <v>#N/A</v>
          </cell>
          <cell r="AC863" t="e">
            <v>#N/A</v>
          </cell>
          <cell r="AD863">
            <v>0</v>
          </cell>
          <cell r="AG863">
            <v>0</v>
          </cell>
          <cell r="AH863">
            <v>0</v>
          </cell>
          <cell r="AI863" t="e">
            <v>#N/A</v>
          </cell>
          <cell r="AL863" t="e">
            <v>#N/A</v>
          </cell>
          <cell r="AM863" t="e">
            <v>#N/A</v>
          </cell>
          <cell r="AN863" t="e">
            <v>#N/A</v>
          </cell>
          <cell r="AP863" t="e">
            <v>#N/A</v>
          </cell>
          <cell r="AQ863" t="e">
            <v>#N/A</v>
          </cell>
          <cell r="AR863" t="e">
            <v>#N/A</v>
          </cell>
        </row>
        <row r="864">
          <cell r="K864">
            <v>254</v>
          </cell>
          <cell r="Q864" t="e">
            <v>#N/A</v>
          </cell>
          <cell r="T864" t="e">
            <v>#N/A</v>
          </cell>
          <cell r="V864" t="e">
            <v>#N/A</v>
          </cell>
          <cell r="W864" t="e">
            <v>#N/A</v>
          </cell>
          <cell r="Y864" t="e">
            <v>#N/A</v>
          </cell>
          <cell r="Z864" t="e">
            <v>#N/A</v>
          </cell>
          <cell r="AA864" t="e">
            <v>#N/A</v>
          </cell>
          <cell r="AB864" t="e">
            <v>#N/A</v>
          </cell>
          <cell r="AC864" t="e">
            <v>#N/A</v>
          </cell>
          <cell r="AD864">
            <v>0</v>
          </cell>
          <cell r="AG864">
            <v>0</v>
          </cell>
          <cell r="AH864">
            <v>0</v>
          </cell>
          <cell r="AI864" t="e">
            <v>#N/A</v>
          </cell>
          <cell r="AL864" t="e">
            <v>#N/A</v>
          </cell>
          <cell r="AM864" t="e">
            <v>#N/A</v>
          </cell>
          <cell r="AN864" t="e">
            <v>#N/A</v>
          </cell>
          <cell r="AP864" t="e">
            <v>#N/A</v>
          </cell>
          <cell r="AQ864" t="e">
            <v>#N/A</v>
          </cell>
          <cell r="AR864" t="e">
            <v>#N/A</v>
          </cell>
        </row>
        <row r="865">
          <cell r="K865">
            <v>255</v>
          </cell>
          <cell r="Q865" t="e">
            <v>#N/A</v>
          </cell>
          <cell r="T865" t="e">
            <v>#N/A</v>
          </cell>
          <cell r="V865" t="e">
            <v>#N/A</v>
          </cell>
          <cell r="W865" t="e">
            <v>#N/A</v>
          </cell>
          <cell r="Y865" t="e">
            <v>#N/A</v>
          </cell>
          <cell r="Z865" t="e">
            <v>#N/A</v>
          </cell>
          <cell r="AA865" t="e">
            <v>#N/A</v>
          </cell>
          <cell r="AB865" t="e">
            <v>#N/A</v>
          </cell>
          <cell r="AC865" t="e">
            <v>#N/A</v>
          </cell>
          <cell r="AD865">
            <v>0</v>
          </cell>
          <cell r="AG865">
            <v>0</v>
          </cell>
          <cell r="AH865">
            <v>0</v>
          </cell>
          <cell r="AI865" t="e">
            <v>#N/A</v>
          </cell>
          <cell r="AL865" t="e">
            <v>#N/A</v>
          </cell>
          <cell r="AM865" t="e">
            <v>#N/A</v>
          </cell>
          <cell r="AN865" t="e">
            <v>#N/A</v>
          </cell>
          <cell r="AP865" t="e">
            <v>#N/A</v>
          </cell>
          <cell r="AQ865" t="e">
            <v>#N/A</v>
          </cell>
          <cell r="AR865" t="e">
            <v>#N/A</v>
          </cell>
        </row>
        <row r="866">
          <cell r="K866">
            <v>256</v>
          </cell>
          <cell r="Q866" t="e">
            <v>#N/A</v>
          </cell>
          <cell r="T866" t="e">
            <v>#N/A</v>
          </cell>
          <cell r="V866" t="e">
            <v>#N/A</v>
          </cell>
          <cell r="W866" t="e">
            <v>#N/A</v>
          </cell>
          <cell r="Y866" t="e">
            <v>#N/A</v>
          </cell>
          <cell r="Z866" t="e">
            <v>#N/A</v>
          </cell>
          <cell r="AA866" t="e">
            <v>#N/A</v>
          </cell>
          <cell r="AB866" t="e">
            <v>#N/A</v>
          </cell>
          <cell r="AC866" t="e">
            <v>#N/A</v>
          </cell>
          <cell r="AD866">
            <v>0</v>
          </cell>
          <cell r="AG866">
            <v>0</v>
          </cell>
          <cell r="AH866">
            <v>0</v>
          </cell>
          <cell r="AI866" t="e">
            <v>#N/A</v>
          </cell>
          <cell r="AL866" t="e">
            <v>#N/A</v>
          </cell>
          <cell r="AM866" t="e">
            <v>#N/A</v>
          </cell>
          <cell r="AN866" t="e">
            <v>#N/A</v>
          </cell>
          <cell r="AP866" t="e">
            <v>#N/A</v>
          </cell>
          <cell r="AQ866" t="e">
            <v>#N/A</v>
          </cell>
          <cell r="AR866" t="e">
            <v>#N/A</v>
          </cell>
        </row>
        <row r="867">
          <cell r="K867">
            <v>257</v>
          </cell>
          <cell r="Q867" t="e">
            <v>#N/A</v>
          </cell>
          <cell r="T867" t="e">
            <v>#N/A</v>
          </cell>
          <cell r="V867" t="e">
            <v>#N/A</v>
          </cell>
          <cell r="W867" t="e">
            <v>#N/A</v>
          </cell>
          <cell r="Y867" t="e">
            <v>#N/A</v>
          </cell>
          <cell r="Z867" t="e">
            <v>#N/A</v>
          </cell>
          <cell r="AA867" t="e">
            <v>#N/A</v>
          </cell>
          <cell r="AB867" t="e">
            <v>#N/A</v>
          </cell>
          <cell r="AC867" t="e">
            <v>#N/A</v>
          </cell>
          <cell r="AD867">
            <v>0</v>
          </cell>
          <cell r="AG867">
            <v>0</v>
          </cell>
          <cell r="AH867">
            <v>0</v>
          </cell>
          <cell r="AI867" t="e">
            <v>#N/A</v>
          </cell>
          <cell r="AL867" t="e">
            <v>#N/A</v>
          </cell>
          <cell r="AM867" t="e">
            <v>#N/A</v>
          </cell>
          <cell r="AN867" t="e">
            <v>#N/A</v>
          </cell>
          <cell r="AP867" t="e">
            <v>#N/A</v>
          </cell>
          <cell r="AQ867" t="e">
            <v>#N/A</v>
          </cell>
          <cell r="AR867" t="e">
            <v>#N/A</v>
          </cell>
        </row>
        <row r="868">
          <cell r="K868">
            <v>258</v>
          </cell>
          <cell r="Q868" t="e">
            <v>#N/A</v>
          </cell>
          <cell r="T868" t="e">
            <v>#N/A</v>
          </cell>
          <cell r="V868" t="e">
            <v>#N/A</v>
          </cell>
          <cell r="W868" t="e">
            <v>#N/A</v>
          </cell>
          <cell r="Y868" t="e">
            <v>#N/A</v>
          </cell>
          <cell r="Z868" t="e">
            <v>#N/A</v>
          </cell>
          <cell r="AA868" t="e">
            <v>#N/A</v>
          </cell>
          <cell r="AB868" t="e">
            <v>#N/A</v>
          </cell>
          <cell r="AC868" t="e">
            <v>#N/A</v>
          </cell>
          <cell r="AD868">
            <v>0</v>
          </cell>
          <cell r="AG868">
            <v>0</v>
          </cell>
          <cell r="AH868">
            <v>0</v>
          </cell>
          <cell r="AI868" t="e">
            <v>#N/A</v>
          </cell>
          <cell r="AL868" t="e">
            <v>#N/A</v>
          </cell>
          <cell r="AM868" t="e">
            <v>#N/A</v>
          </cell>
          <cell r="AN868" t="e">
            <v>#N/A</v>
          </cell>
          <cell r="AP868" t="e">
            <v>#N/A</v>
          </cell>
          <cell r="AQ868" t="e">
            <v>#N/A</v>
          </cell>
          <cell r="AR868" t="e">
            <v>#N/A</v>
          </cell>
        </row>
        <row r="869">
          <cell r="K869">
            <v>259</v>
          </cell>
          <cell r="Q869" t="e">
            <v>#N/A</v>
          </cell>
          <cell r="T869" t="e">
            <v>#N/A</v>
          </cell>
          <cell r="V869" t="e">
            <v>#N/A</v>
          </cell>
          <cell r="W869" t="e">
            <v>#N/A</v>
          </cell>
          <cell r="Y869" t="e">
            <v>#N/A</v>
          </cell>
          <cell r="Z869" t="e">
            <v>#N/A</v>
          </cell>
          <cell r="AA869" t="e">
            <v>#N/A</v>
          </cell>
          <cell r="AB869" t="e">
            <v>#N/A</v>
          </cell>
          <cell r="AC869" t="e">
            <v>#N/A</v>
          </cell>
          <cell r="AD869">
            <v>0</v>
          </cell>
          <cell r="AG869">
            <v>0</v>
          </cell>
          <cell r="AH869">
            <v>0</v>
          </cell>
          <cell r="AI869" t="e">
            <v>#N/A</v>
          </cell>
          <cell r="AL869" t="e">
            <v>#N/A</v>
          </cell>
          <cell r="AM869" t="e">
            <v>#N/A</v>
          </cell>
          <cell r="AN869" t="e">
            <v>#N/A</v>
          </cell>
          <cell r="AP869" t="e">
            <v>#N/A</v>
          </cell>
          <cell r="AQ869" t="e">
            <v>#N/A</v>
          </cell>
          <cell r="AR869" t="e">
            <v>#N/A</v>
          </cell>
        </row>
        <row r="870">
          <cell r="K870">
            <v>260</v>
          </cell>
          <cell r="Q870" t="e">
            <v>#N/A</v>
          </cell>
          <cell r="T870" t="e">
            <v>#N/A</v>
          </cell>
          <cell r="V870" t="e">
            <v>#N/A</v>
          </cell>
          <cell r="W870" t="e">
            <v>#N/A</v>
          </cell>
          <cell r="Y870" t="e">
            <v>#N/A</v>
          </cell>
          <cell r="Z870" t="e">
            <v>#N/A</v>
          </cell>
          <cell r="AA870" t="e">
            <v>#N/A</v>
          </cell>
          <cell r="AB870" t="e">
            <v>#N/A</v>
          </cell>
          <cell r="AC870" t="e">
            <v>#N/A</v>
          </cell>
          <cell r="AD870">
            <v>0</v>
          </cell>
          <cell r="AG870">
            <v>0</v>
          </cell>
          <cell r="AH870">
            <v>0</v>
          </cell>
          <cell r="AI870" t="e">
            <v>#N/A</v>
          </cell>
          <cell r="AL870" t="e">
            <v>#N/A</v>
          </cell>
          <cell r="AM870" t="e">
            <v>#N/A</v>
          </cell>
          <cell r="AN870" t="e">
            <v>#N/A</v>
          </cell>
          <cell r="AP870" t="e">
            <v>#N/A</v>
          </cell>
          <cell r="AQ870" t="e">
            <v>#N/A</v>
          </cell>
          <cell r="AR870" t="e">
            <v>#N/A</v>
          </cell>
        </row>
        <row r="871">
          <cell r="K871">
            <v>261</v>
          </cell>
          <cell r="Q871" t="e">
            <v>#N/A</v>
          </cell>
          <cell r="T871" t="e">
            <v>#N/A</v>
          </cell>
          <cell r="V871" t="e">
            <v>#N/A</v>
          </cell>
          <cell r="W871" t="e">
            <v>#N/A</v>
          </cell>
          <cell r="Y871" t="e">
            <v>#N/A</v>
          </cell>
          <cell r="Z871" t="e">
            <v>#N/A</v>
          </cell>
          <cell r="AA871" t="e">
            <v>#N/A</v>
          </cell>
          <cell r="AB871" t="e">
            <v>#N/A</v>
          </cell>
          <cell r="AC871" t="e">
            <v>#N/A</v>
          </cell>
          <cell r="AD871">
            <v>0</v>
          </cell>
          <cell r="AG871">
            <v>0</v>
          </cell>
          <cell r="AH871">
            <v>0</v>
          </cell>
          <cell r="AI871" t="e">
            <v>#N/A</v>
          </cell>
          <cell r="AL871" t="e">
            <v>#N/A</v>
          </cell>
          <cell r="AM871" t="e">
            <v>#N/A</v>
          </cell>
          <cell r="AN871" t="e">
            <v>#N/A</v>
          </cell>
          <cell r="AP871" t="e">
            <v>#N/A</v>
          </cell>
          <cell r="AQ871" t="e">
            <v>#N/A</v>
          </cell>
          <cell r="AR871" t="e">
            <v>#N/A</v>
          </cell>
        </row>
        <row r="872">
          <cell r="K872">
            <v>262</v>
          </cell>
          <cell r="Q872" t="e">
            <v>#N/A</v>
          </cell>
          <cell r="T872" t="e">
            <v>#N/A</v>
          </cell>
          <cell r="V872" t="e">
            <v>#N/A</v>
          </cell>
          <cell r="W872" t="e">
            <v>#N/A</v>
          </cell>
          <cell r="Y872" t="e">
            <v>#N/A</v>
          </cell>
          <cell r="Z872" t="e">
            <v>#N/A</v>
          </cell>
          <cell r="AA872" t="e">
            <v>#N/A</v>
          </cell>
          <cell r="AB872" t="e">
            <v>#N/A</v>
          </cell>
          <cell r="AC872" t="e">
            <v>#N/A</v>
          </cell>
          <cell r="AD872">
            <v>0</v>
          </cell>
          <cell r="AG872">
            <v>0</v>
          </cell>
          <cell r="AH872">
            <v>0</v>
          </cell>
          <cell r="AI872" t="e">
            <v>#N/A</v>
          </cell>
          <cell r="AL872" t="e">
            <v>#N/A</v>
          </cell>
          <cell r="AM872" t="e">
            <v>#N/A</v>
          </cell>
          <cell r="AN872" t="e">
            <v>#N/A</v>
          </cell>
          <cell r="AP872" t="e">
            <v>#N/A</v>
          </cell>
          <cell r="AQ872" t="e">
            <v>#N/A</v>
          </cell>
          <cell r="AR872" t="e">
            <v>#N/A</v>
          </cell>
        </row>
        <row r="873">
          <cell r="K873">
            <v>263</v>
          </cell>
          <cell r="Q873" t="e">
            <v>#N/A</v>
          </cell>
          <cell r="T873" t="e">
            <v>#N/A</v>
          </cell>
          <cell r="V873" t="e">
            <v>#N/A</v>
          </cell>
          <cell r="W873" t="e">
            <v>#N/A</v>
          </cell>
          <cell r="Y873" t="e">
            <v>#N/A</v>
          </cell>
          <cell r="Z873" t="e">
            <v>#N/A</v>
          </cell>
          <cell r="AA873" t="e">
            <v>#N/A</v>
          </cell>
          <cell r="AB873" t="e">
            <v>#N/A</v>
          </cell>
          <cell r="AC873" t="e">
            <v>#N/A</v>
          </cell>
          <cell r="AD873">
            <v>0</v>
          </cell>
          <cell r="AG873">
            <v>0</v>
          </cell>
          <cell r="AH873">
            <v>0</v>
          </cell>
          <cell r="AI873" t="e">
            <v>#N/A</v>
          </cell>
          <cell r="AL873" t="e">
            <v>#N/A</v>
          </cell>
          <cell r="AM873" t="e">
            <v>#N/A</v>
          </cell>
          <cell r="AN873" t="e">
            <v>#N/A</v>
          </cell>
          <cell r="AP873" t="e">
            <v>#N/A</v>
          </cell>
          <cell r="AQ873" t="e">
            <v>#N/A</v>
          </cell>
          <cell r="AR873" t="e">
            <v>#N/A</v>
          </cell>
        </row>
        <row r="874">
          <cell r="K874">
            <v>264</v>
          </cell>
          <cell r="Q874" t="e">
            <v>#N/A</v>
          </cell>
          <cell r="T874" t="e">
            <v>#N/A</v>
          </cell>
          <cell r="V874" t="e">
            <v>#N/A</v>
          </cell>
          <cell r="W874" t="e">
            <v>#N/A</v>
          </cell>
          <cell r="Y874" t="e">
            <v>#N/A</v>
          </cell>
          <cell r="Z874" t="e">
            <v>#N/A</v>
          </cell>
          <cell r="AA874" t="e">
            <v>#N/A</v>
          </cell>
          <cell r="AB874" t="e">
            <v>#N/A</v>
          </cell>
          <cell r="AC874" t="e">
            <v>#N/A</v>
          </cell>
          <cell r="AD874">
            <v>0</v>
          </cell>
          <cell r="AG874">
            <v>0</v>
          </cell>
          <cell r="AH874">
            <v>0</v>
          </cell>
          <cell r="AI874" t="e">
            <v>#N/A</v>
          </cell>
          <cell r="AL874" t="e">
            <v>#N/A</v>
          </cell>
          <cell r="AM874" t="e">
            <v>#N/A</v>
          </cell>
          <cell r="AN874" t="e">
            <v>#N/A</v>
          </cell>
          <cell r="AP874" t="e">
            <v>#N/A</v>
          </cell>
          <cell r="AQ874" t="e">
            <v>#N/A</v>
          </cell>
          <cell r="AR874" t="e">
            <v>#N/A</v>
          </cell>
        </row>
        <row r="875">
          <cell r="K875">
            <v>265</v>
          </cell>
          <cell r="Q875" t="e">
            <v>#N/A</v>
          </cell>
          <cell r="T875" t="e">
            <v>#N/A</v>
          </cell>
          <cell r="V875" t="e">
            <v>#N/A</v>
          </cell>
          <cell r="W875" t="e">
            <v>#N/A</v>
          </cell>
          <cell r="Y875" t="e">
            <v>#N/A</v>
          </cell>
          <cell r="Z875" t="e">
            <v>#N/A</v>
          </cell>
          <cell r="AA875" t="e">
            <v>#N/A</v>
          </cell>
          <cell r="AB875" t="e">
            <v>#N/A</v>
          </cell>
          <cell r="AC875" t="e">
            <v>#N/A</v>
          </cell>
          <cell r="AD875">
            <v>0</v>
          </cell>
          <cell r="AG875">
            <v>0</v>
          </cell>
          <cell r="AH875">
            <v>0</v>
          </cell>
          <cell r="AI875" t="e">
            <v>#N/A</v>
          </cell>
          <cell r="AL875" t="e">
            <v>#N/A</v>
          </cell>
          <cell r="AM875" t="e">
            <v>#N/A</v>
          </cell>
          <cell r="AN875" t="e">
            <v>#N/A</v>
          </cell>
          <cell r="AP875" t="e">
            <v>#N/A</v>
          </cell>
          <cell r="AQ875" t="e">
            <v>#N/A</v>
          </cell>
          <cell r="AR875" t="e">
            <v>#N/A</v>
          </cell>
        </row>
        <row r="876">
          <cell r="K876">
            <v>266</v>
          </cell>
          <cell r="Q876" t="e">
            <v>#N/A</v>
          </cell>
          <cell r="T876" t="e">
            <v>#N/A</v>
          </cell>
          <cell r="V876" t="e">
            <v>#N/A</v>
          </cell>
          <cell r="W876" t="e">
            <v>#N/A</v>
          </cell>
          <cell r="Y876" t="e">
            <v>#N/A</v>
          </cell>
          <cell r="Z876" t="e">
            <v>#N/A</v>
          </cell>
          <cell r="AA876" t="e">
            <v>#N/A</v>
          </cell>
          <cell r="AB876" t="e">
            <v>#N/A</v>
          </cell>
          <cell r="AC876" t="e">
            <v>#N/A</v>
          </cell>
          <cell r="AD876">
            <v>0</v>
          </cell>
          <cell r="AG876">
            <v>0</v>
          </cell>
          <cell r="AH876">
            <v>0</v>
          </cell>
          <cell r="AI876" t="e">
            <v>#N/A</v>
          </cell>
          <cell r="AL876" t="e">
            <v>#N/A</v>
          </cell>
          <cell r="AM876" t="e">
            <v>#N/A</v>
          </cell>
          <cell r="AN876" t="e">
            <v>#N/A</v>
          </cell>
          <cell r="AP876" t="e">
            <v>#N/A</v>
          </cell>
          <cell r="AQ876" t="e">
            <v>#N/A</v>
          </cell>
          <cell r="AR876" t="e">
            <v>#N/A</v>
          </cell>
        </row>
        <row r="877">
          <cell r="K877">
            <v>267</v>
          </cell>
          <cell r="Q877" t="e">
            <v>#N/A</v>
          </cell>
          <cell r="T877" t="e">
            <v>#N/A</v>
          </cell>
          <cell r="V877" t="e">
            <v>#N/A</v>
          </cell>
          <cell r="W877" t="e">
            <v>#N/A</v>
          </cell>
          <cell r="Y877" t="e">
            <v>#N/A</v>
          </cell>
          <cell r="Z877" t="e">
            <v>#N/A</v>
          </cell>
          <cell r="AA877" t="e">
            <v>#N/A</v>
          </cell>
          <cell r="AB877" t="e">
            <v>#N/A</v>
          </cell>
          <cell r="AC877" t="e">
            <v>#N/A</v>
          </cell>
          <cell r="AD877">
            <v>0</v>
          </cell>
          <cell r="AG877">
            <v>0</v>
          </cell>
          <cell r="AH877">
            <v>0</v>
          </cell>
          <cell r="AI877" t="e">
            <v>#N/A</v>
          </cell>
          <cell r="AL877" t="e">
            <v>#N/A</v>
          </cell>
          <cell r="AM877" t="e">
            <v>#N/A</v>
          </cell>
          <cell r="AN877" t="e">
            <v>#N/A</v>
          </cell>
          <cell r="AP877" t="e">
            <v>#N/A</v>
          </cell>
          <cell r="AQ877" t="e">
            <v>#N/A</v>
          </cell>
          <cell r="AR877" t="e">
            <v>#N/A</v>
          </cell>
        </row>
        <row r="878">
          <cell r="K878">
            <v>268</v>
          </cell>
          <cell r="Q878" t="e">
            <v>#N/A</v>
          </cell>
          <cell r="T878" t="e">
            <v>#N/A</v>
          </cell>
          <cell r="V878" t="e">
            <v>#N/A</v>
          </cell>
          <cell r="W878" t="e">
            <v>#N/A</v>
          </cell>
          <cell r="Y878" t="e">
            <v>#N/A</v>
          </cell>
          <cell r="Z878" t="e">
            <v>#N/A</v>
          </cell>
          <cell r="AA878" t="e">
            <v>#N/A</v>
          </cell>
          <cell r="AB878" t="e">
            <v>#N/A</v>
          </cell>
          <cell r="AC878" t="e">
            <v>#N/A</v>
          </cell>
          <cell r="AD878">
            <v>0</v>
          </cell>
          <cell r="AG878">
            <v>0</v>
          </cell>
          <cell r="AH878">
            <v>0</v>
          </cell>
          <cell r="AI878" t="e">
            <v>#N/A</v>
          </cell>
          <cell r="AL878" t="e">
            <v>#N/A</v>
          </cell>
          <cell r="AM878" t="e">
            <v>#N/A</v>
          </cell>
          <cell r="AN878" t="e">
            <v>#N/A</v>
          </cell>
          <cell r="AP878" t="e">
            <v>#N/A</v>
          </cell>
          <cell r="AQ878" t="e">
            <v>#N/A</v>
          </cell>
          <cell r="AR878" t="e">
            <v>#N/A</v>
          </cell>
        </row>
        <row r="879">
          <cell r="K879">
            <v>269</v>
          </cell>
          <cell r="Q879" t="e">
            <v>#N/A</v>
          </cell>
          <cell r="T879" t="e">
            <v>#N/A</v>
          </cell>
          <cell r="V879" t="e">
            <v>#N/A</v>
          </cell>
          <cell r="W879" t="e">
            <v>#N/A</v>
          </cell>
          <cell r="Y879" t="e">
            <v>#N/A</v>
          </cell>
          <cell r="Z879" t="e">
            <v>#N/A</v>
          </cell>
          <cell r="AA879" t="e">
            <v>#N/A</v>
          </cell>
          <cell r="AB879" t="e">
            <v>#N/A</v>
          </cell>
          <cell r="AC879" t="e">
            <v>#N/A</v>
          </cell>
          <cell r="AD879">
            <v>0</v>
          </cell>
          <cell r="AG879">
            <v>0</v>
          </cell>
          <cell r="AH879">
            <v>0</v>
          </cell>
          <cell r="AI879" t="e">
            <v>#N/A</v>
          </cell>
          <cell r="AL879" t="e">
            <v>#N/A</v>
          </cell>
          <cell r="AM879" t="e">
            <v>#N/A</v>
          </cell>
          <cell r="AN879" t="e">
            <v>#N/A</v>
          </cell>
          <cell r="AP879" t="e">
            <v>#N/A</v>
          </cell>
          <cell r="AQ879" t="e">
            <v>#N/A</v>
          </cell>
          <cell r="AR879" t="e">
            <v>#N/A</v>
          </cell>
        </row>
        <row r="880">
          <cell r="K880">
            <v>270</v>
          </cell>
          <cell r="Q880" t="e">
            <v>#N/A</v>
          </cell>
          <cell r="T880" t="e">
            <v>#N/A</v>
          </cell>
          <cell r="V880" t="e">
            <v>#N/A</v>
          </cell>
          <cell r="W880" t="e">
            <v>#N/A</v>
          </cell>
          <cell r="Y880" t="e">
            <v>#N/A</v>
          </cell>
          <cell r="Z880" t="e">
            <v>#N/A</v>
          </cell>
          <cell r="AA880" t="e">
            <v>#N/A</v>
          </cell>
          <cell r="AB880" t="e">
            <v>#N/A</v>
          </cell>
          <cell r="AC880" t="e">
            <v>#N/A</v>
          </cell>
          <cell r="AD880">
            <v>0</v>
          </cell>
          <cell r="AG880">
            <v>0</v>
          </cell>
          <cell r="AH880">
            <v>0</v>
          </cell>
          <cell r="AI880" t="e">
            <v>#N/A</v>
          </cell>
          <cell r="AL880" t="e">
            <v>#N/A</v>
          </cell>
          <cell r="AM880" t="e">
            <v>#N/A</v>
          </cell>
          <cell r="AN880" t="e">
            <v>#N/A</v>
          </cell>
          <cell r="AP880" t="e">
            <v>#N/A</v>
          </cell>
          <cell r="AQ880" t="e">
            <v>#N/A</v>
          </cell>
          <cell r="AR880" t="e">
            <v>#N/A</v>
          </cell>
        </row>
        <row r="881">
          <cell r="K881">
            <v>271</v>
          </cell>
          <cell r="Q881" t="e">
            <v>#N/A</v>
          </cell>
          <cell r="T881" t="e">
            <v>#N/A</v>
          </cell>
          <cell r="V881" t="e">
            <v>#N/A</v>
          </cell>
          <cell r="W881" t="e">
            <v>#N/A</v>
          </cell>
          <cell r="Y881" t="e">
            <v>#N/A</v>
          </cell>
          <cell r="Z881" t="e">
            <v>#N/A</v>
          </cell>
          <cell r="AA881" t="e">
            <v>#N/A</v>
          </cell>
          <cell r="AB881" t="e">
            <v>#N/A</v>
          </cell>
          <cell r="AC881" t="e">
            <v>#N/A</v>
          </cell>
          <cell r="AD881">
            <v>0</v>
          </cell>
          <cell r="AG881">
            <v>0</v>
          </cell>
          <cell r="AH881">
            <v>0</v>
          </cell>
          <cell r="AI881" t="e">
            <v>#N/A</v>
          </cell>
          <cell r="AL881" t="e">
            <v>#N/A</v>
          </cell>
          <cell r="AM881" t="e">
            <v>#N/A</v>
          </cell>
          <cell r="AN881" t="e">
            <v>#N/A</v>
          </cell>
          <cell r="AP881" t="e">
            <v>#N/A</v>
          </cell>
          <cell r="AQ881" t="e">
            <v>#N/A</v>
          </cell>
          <cell r="AR881" t="e">
            <v>#N/A</v>
          </cell>
        </row>
        <row r="882">
          <cell r="K882">
            <v>272</v>
          </cell>
          <cell r="Q882" t="e">
            <v>#N/A</v>
          </cell>
          <cell r="T882" t="e">
            <v>#N/A</v>
          </cell>
          <cell r="V882" t="e">
            <v>#N/A</v>
          </cell>
          <cell r="W882" t="e">
            <v>#N/A</v>
          </cell>
          <cell r="Y882" t="e">
            <v>#N/A</v>
          </cell>
          <cell r="Z882" t="e">
            <v>#N/A</v>
          </cell>
          <cell r="AA882" t="e">
            <v>#N/A</v>
          </cell>
          <cell r="AB882" t="e">
            <v>#N/A</v>
          </cell>
          <cell r="AC882" t="e">
            <v>#N/A</v>
          </cell>
          <cell r="AD882">
            <v>0</v>
          </cell>
          <cell r="AG882">
            <v>0</v>
          </cell>
          <cell r="AH882">
            <v>0</v>
          </cell>
          <cell r="AI882" t="e">
            <v>#N/A</v>
          </cell>
          <cell r="AL882" t="e">
            <v>#N/A</v>
          </cell>
          <cell r="AM882" t="e">
            <v>#N/A</v>
          </cell>
          <cell r="AN882" t="e">
            <v>#N/A</v>
          </cell>
          <cell r="AP882" t="e">
            <v>#N/A</v>
          </cell>
          <cell r="AQ882" t="e">
            <v>#N/A</v>
          </cell>
          <cell r="AR882" t="e">
            <v>#N/A</v>
          </cell>
        </row>
        <row r="883">
          <cell r="K883">
            <v>273</v>
          </cell>
          <cell r="Q883" t="e">
            <v>#N/A</v>
          </cell>
          <cell r="T883" t="e">
            <v>#N/A</v>
          </cell>
          <cell r="V883" t="e">
            <v>#N/A</v>
          </cell>
          <cell r="W883" t="e">
            <v>#N/A</v>
          </cell>
          <cell r="Y883" t="e">
            <v>#N/A</v>
          </cell>
          <cell r="Z883" t="e">
            <v>#N/A</v>
          </cell>
          <cell r="AA883" t="e">
            <v>#N/A</v>
          </cell>
          <cell r="AB883" t="e">
            <v>#N/A</v>
          </cell>
          <cell r="AC883" t="e">
            <v>#N/A</v>
          </cell>
          <cell r="AD883">
            <v>0</v>
          </cell>
          <cell r="AG883">
            <v>0</v>
          </cell>
          <cell r="AH883">
            <v>0</v>
          </cell>
          <cell r="AI883" t="e">
            <v>#N/A</v>
          </cell>
          <cell r="AL883" t="e">
            <v>#N/A</v>
          </cell>
          <cell r="AM883" t="e">
            <v>#N/A</v>
          </cell>
          <cell r="AN883" t="e">
            <v>#N/A</v>
          </cell>
          <cell r="AP883" t="e">
            <v>#N/A</v>
          </cell>
          <cell r="AQ883" t="e">
            <v>#N/A</v>
          </cell>
          <cell r="AR883" t="e">
            <v>#N/A</v>
          </cell>
        </row>
        <row r="884">
          <cell r="K884">
            <v>274</v>
          </cell>
          <cell r="Q884" t="e">
            <v>#N/A</v>
          </cell>
          <cell r="T884" t="e">
            <v>#N/A</v>
          </cell>
          <cell r="V884" t="e">
            <v>#N/A</v>
          </cell>
          <cell r="W884" t="e">
            <v>#N/A</v>
          </cell>
          <cell r="Y884" t="e">
            <v>#N/A</v>
          </cell>
          <cell r="Z884" t="e">
            <v>#N/A</v>
          </cell>
          <cell r="AA884" t="e">
            <v>#N/A</v>
          </cell>
          <cell r="AB884" t="e">
            <v>#N/A</v>
          </cell>
          <cell r="AC884" t="e">
            <v>#N/A</v>
          </cell>
          <cell r="AD884">
            <v>0</v>
          </cell>
          <cell r="AG884">
            <v>0</v>
          </cell>
          <cell r="AH884">
            <v>0</v>
          </cell>
          <cell r="AI884" t="e">
            <v>#N/A</v>
          </cell>
          <cell r="AL884" t="e">
            <v>#N/A</v>
          </cell>
          <cell r="AM884" t="e">
            <v>#N/A</v>
          </cell>
          <cell r="AN884" t="e">
            <v>#N/A</v>
          </cell>
          <cell r="AP884" t="e">
            <v>#N/A</v>
          </cell>
          <cell r="AQ884" t="e">
            <v>#N/A</v>
          </cell>
          <cell r="AR884" t="e">
            <v>#N/A</v>
          </cell>
        </row>
        <row r="885">
          <cell r="K885">
            <v>275</v>
          </cell>
          <cell r="Q885" t="e">
            <v>#N/A</v>
          </cell>
          <cell r="T885" t="e">
            <v>#N/A</v>
          </cell>
          <cell r="V885" t="e">
            <v>#N/A</v>
          </cell>
          <cell r="W885" t="e">
            <v>#N/A</v>
          </cell>
          <cell r="Y885" t="e">
            <v>#N/A</v>
          </cell>
          <cell r="Z885" t="e">
            <v>#N/A</v>
          </cell>
          <cell r="AA885" t="e">
            <v>#N/A</v>
          </cell>
          <cell r="AB885" t="e">
            <v>#N/A</v>
          </cell>
          <cell r="AC885" t="e">
            <v>#N/A</v>
          </cell>
          <cell r="AD885">
            <v>0</v>
          </cell>
          <cell r="AG885">
            <v>0</v>
          </cell>
          <cell r="AH885">
            <v>0</v>
          </cell>
          <cell r="AI885" t="e">
            <v>#N/A</v>
          </cell>
          <cell r="AL885" t="e">
            <v>#N/A</v>
          </cell>
          <cell r="AM885" t="e">
            <v>#N/A</v>
          </cell>
          <cell r="AN885" t="e">
            <v>#N/A</v>
          </cell>
          <cell r="AP885" t="e">
            <v>#N/A</v>
          </cell>
          <cell r="AQ885" t="e">
            <v>#N/A</v>
          </cell>
          <cell r="AR885" t="e">
            <v>#N/A</v>
          </cell>
        </row>
        <row r="886">
          <cell r="K886">
            <v>276</v>
          </cell>
          <cell r="Q886" t="e">
            <v>#N/A</v>
          </cell>
          <cell r="T886" t="e">
            <v>#N/A</v>
          </cell>
          <cell r="V886" t="e">
            <v>#N/A</v>
          </cell>
          <cell r="W886" t="e">
            <v>#N/A</v>
          </cell>
          <cell r="Y886" t="e">
            <v>#N/A</v>
          </cell>
          <cell r="Z886" t="e">
            <v>#N/A</v>
          </cell>
          <cell r="AA886" t="e">
            <v>#N/A</v>
          </cell>
          <cell r="AB886" t="e">
            <v>#N/A</v>
          </cell>
          <cell r="AC886" t="e">
            <v>#N/A</v>
          </cell>
          <cell r="AD886">
            <v>0</v>
          </cell>
          <cell r="AG886">
            <v>0</v>
          </cell>
          <cell r="AH886">
            <v>0</v>
          </cell>
          <cell r="AI886" t="e">
            <v>#N/A</v>
          </cell>
          <cell r="AL886" t="e">
            <v>#N/A</v>
          </cell>
          <cell r="AM886" t="e">
            <v>#N/A</v>
          </cell>
          <cell r="AN886" t="e">
            <v>#N/A</v>
          </cell>
          <cell r="AP886" t="e">
            <v>#N/A</v>
          </cell>
          <cell r="AQ886" t="e">
            <v>#N/A</v>
          </cell>
          <cell r="AR886" t="e">
            <v>#N/A</v>
          </cell>
        </row>
        <row r="887">
          <cell r="K887">
            <v>277</v>
          </cell>
          <cell r="Q887" t="e">
            <v>#N/A</v>
          </cell>
          <cell r="T887" t="e">
            <v>#N/A</v>
          </cell>
          <cell r="V887" t="e">
            <v>#N/A</v>
          </cell>
          <cell r="W887" t="e">
            <v>#N/A</v>
          </cell>
          <cell r="Y887" t="e">
            <v>#N/A</v>
          </cell>
          <cell r="Z887" t="e">
            <v>#N/A</v>
          </cell>
          <cell r="AA887" t="e">
            <v>#N/A</v>
          </cell>
          <cell r="AB887" t="e">
            <v>#N/A</v>
          </cell>
          <cell r="AC887" t="e">
            <v>#N/A</v>
          </cell>
          <cell r="AD887">
            <v>0</v>
          </cell>
          <cell r="AG887">
            <v>0</v>
          </cell>
          <cell r="AH887">
            <v>0</v>
          </cell>
          <cell r="AI887" t="e">
            <v>#N/A</v>
          </cell>
          <cell r="AL887" t="e">
            <v>#N/A</v>
          </cell>
          <cell r="AM887" t="e">
            <v>#N/A</v>
          </cell>
          <cell r="AN887" t="e">
            <v>#N/A</v>
          </cell>
          <cell r="AP887" t="e">
            <v>#N/A</v>
          </cell>
          <cell r="AQ887" t="e">
            <v>#N/A</v>
          </cell>
          <cell r="AR887" t="e">
            <v>#N/A</v>
          </cell>
        </row>
        <row r="888">
          <cell r="K888">
            <v>278</v>
          </cell>
          <cell r="Q888" t="e">
            <v>#N/A</v>
          </cell>
          <cell r="T888" t="e">
            <v>#N/A</v>
          </cell>
          <cell r="V888" t="e">
            <v>#N/A</v>
          </cell>
          <cell r="W888" t="e">
            <v>#N/A</v>
          </cell>
          <cell r="Y888" t="e">
            <v>#N/A</v>
          </cell>
          <cell r="Z888" t="e">
            <v>#N/A</v>
          </cell>
          <cell r="AA888" t="e">
            <v>#N/A</v>
          </cell>
          <cell r="AB888" t="e">
            <v>#N/A</v>
          </cell>
          <cell r="AC888" t="e">
            <v>#N/A</v>
          </cell>
          <cell r="AD888">
            <v>0</v>
          </cell>
          <cell r="AG888">
            <v>0</v>
          </cell>
          <cell r="AH888">
            <v>0</v>
          </cell>
          <cell r="AI888" t="e">
            <v>#N/A</v>
          </cell>
          <cell r="AL888" t="e">
            <v>#N/A</v>
          </cell>
          <cell r="AM888" t="e">
            <v>#N/A</v>
          </cell>
          <cell r="AN888" t="e">
            <v>#N/A</v>
          </cell>
          <cell r="AP888" t="e">
            <v>#N/A</v>
          </cell>
          <cell r="AQ888" t="e">
            <v>#N/A</v>
          </cell>
          <cell r="AR888" t="e">
            <v>#N/A</v>
          </cell>
        </row>
        <row r="889">
          <cell r="K889">
            <v>279</v>
          </cell>
          <cell r="Q889" t="e">
            <v>#N/A</v>
          </cell>
          <cell r="T889" t="e">
            <v>#N/A</v>
          </cell>
          <cell r="V889" t="e">
            <v>#N/A</v>
          </cell>
          <cell r="W889" t="e">
            <v>#N/A</v>
          </cell>
          <cell r="Y889" t="e">
            <v>#N/A</v>
          </cell>
          <cell r="Z889" t="e">
            <v>#N/A</v>
          </cell>
          <cell r="AA889" t="e">
            <v>#N/A</v>
          </cell>
          <cell r="AB889" t="e">
            <v>#N/A</v>
          </cell>
          <cell r="AC889" t="e">
            <v>#N/A</v>
          </cell>
          <cell r="AD889">
            <v>0</v>
          </cell>
          <cell r="AG889">
            <v>0</v>
          </cell>
          <cell r="AH889">
            <v>0</v>
          </cell>
          <cell r="AI889" t="e">
            <v>#N/A</v>
          </cell>
          <cell r="AL889" t="e">
            <v>#N/A</v>
          </cell>
          <cell r="AM889" t="e">
            <v>#N/A</v>
          </cell>
          <cell r="AN889" t="e">
            <v>#N/A</v>
          </cell>
          <cell r="AP889" t="e">
            <v>#N/A</v>
          </cell>
          <cell r="AQ889" t="e">
            <v>#N/A</v>
          </cell>
          <cell r="AR889" t="e">
            <v>#N/A</v>
          </cell>
        </row>
        <row r="890">
          <cell r="K890">
            <v>280</v>
          </cell>
          <cell r="Q890" t="e">
            <v>#N/A</v>
          </cell>
          <cell r="T890" t="e">
            <v>#N/A</v>
          </cell>
          <cell r="V890" t="e">
            <v>#N/A</v>
          </cell>
          <cell r="W890" t="e">
            <v>#N/A</v>
          </cell>
          <cell r="Y890" t="e">
            <v>#N/A</v>
          </cell>
          <cell r="Z890" t="e">
            <v>#N/A</v>
          </cell>
          <cell r="AA890" t="e">
            <v>#N/A</v>
          </cell>
          <cell r="AB890" t="e">
            <v>#N/A</v>
          </cell>
          <cell r="AC890" t="e">
            <v>#N/A</v>
          </cell>
          <cell r="AD890">
            <v>0</v>
          </cell>
          <cell r="AG890">
            <v>0</v>
          </cell>
          <cell r="AH890">
            <v>0</v>
          </cell>
          <cell r="AI890" t="e">
            <v>#N/A</v>
          </cell>
          <cell r="AL890" t="e">
            <v>#N/A</v>
          </cell>
          <cell r="AM890" t="e">
            <v>#N/A</v>
          </cell>
          <cell r="AN890" t="e">
            <v>#N/A</v>
          </cell>
          <cell r="AP890" t="e">
            <v>#N/A</v>
          </cell>
          <cell r="AQ890" t="e">
            <v>#N/A</v>
          </cell>
          <cell r="AR890" t="e">
            <v>#N/A</v>
          </cell>
        </row>
        <row r="891">
          <cell r="K891">
            <v>281</v>
          </cell>
          <cell r="Q891" t="e">
            <v>#N/A</v>
          </cell>
          <cell r="T891" t="e">
            <v>#N/A</v>
          </cell>
          <cell r="V891" t="e">
            <v>#N/A</v>
          </cell>
          <cell r="W891" t="e">
            <v>#N/A</v>
          </cell>
          <cell r="Y891" t="e">
            <v>#N/A</v>
          </cell>
          <cell r="Z891" t="e">
            <v>#N/A</v>
          </cell>
          <cell r="AA891" t="e">
            <v>#N/A</v>
          </cell>
          <cell r="AB891" t="e">
            <v>#N/A</v>
          </cell>
          <cell r="AC891" t="e">
            <v>#N/A</v>
          </cell>
          <cell r="AD891">
            <v>0</v>
          </cell>
          <cell r="AG891">
            <v>0</v>
          </cell>
          <cell r="AH891">
            <v>0</v>
          </cell>
          <cell r="AI891" t="e">
            <v>#N/A</v>
          </cell>
          <cell r="AL891" t="e">
            <v>#N/A</v>
          </cell>
          <cell r="AM891" t="e">
            <v>#N/A</v>
          </cell>
          <cell r="AN891" t="e">
            <v>#N/A</v>
          </cell>
          <cell r="AP891" t="e">
            <v>#N/A</v>
          </cell>
          <cell r="AQ891" t="e">
            <v>#N/A</v>
          </cell>
          <cell r="AR891" t="e">
            <v>#N/A</v>
          </cell>
        </row>
        <row r="892">
          <cell r="K892">
            <v>282</v>
          </cell>
          <cell r="Q892" t="e">
            <v>#N/A</v>
          </cell>
          <cell r="T892" t="e">
            <v>#N/A</v>
          </cell>
          <cell r="V892" t="e">
            <v>#N/A</v>
          </cell>
          <cell r="W892" t="e">
            <v>#N/A</v>
          </cell>
          <cell r="Y892" t="e">
            <v>#N/A</v>
          </cell>
          <cell r="Z892" t="e">
            <v>#N/A</v>
          </cell>
          <cell r="AA892" t="e">
            <v>#N/A</v>
          </cell>
          <cell r="AB892" t="e">
            <v>#N/A</v>
          </cell>
          <cell r="AC892" t="e">
            <v>#N/A</v>
          </cell>
          <cell r="AD892">
            <v>0</v>
          </cell>
          <cell r="AG892">
            <v>0</v>
          </cell>
          <cell r="AH892">
            <v>0</v>
          </cell>
          <cell r="AI892" t="e">
            <v>#N/A</v>
          </cell>
          <cell r="AL892" t="e">
            <v>#N/A</v>
          </cell>
          <cell r="AM892" t="e">
            <v>#N/A</v>
          </cell>
          <cell r="AN892" t="e">
            <v>#N/A</v>
          </cell>
          <cell r="AP892" t="e">
            <v>#N/A</v>
          </cell>
          <cell r="AQ892" t="e">
            <v>#N/A</v>
          </cell>
          <cell r="AR892" t="e">
            <v>#N/A</v>
          </cell>
        </row>
        <row r="893">
          <cell r="K893">
            <v>283</v>
          </cell>
          <cell r="Q893" t="e">
            <v>#N/A</v>
          </cell>
          <cell r="T893" t="e">
            <v>#N/A</v>
          </cell>
          <cell r="V893" t="e">
            <v>#N/A</v>
          </cell>
          <cell r="W893" t="e">
            <v>#N/A</v>
          </cell>
          <cell r="Y893" t="e">
            <v>#N/A</v>
          </cell>
          <cell r="Z893" t="e">
            <v>#N/A</v>
          </cell>
          <cell r="AA893" t="e">
            <v>#N/A</v>
          </cell>
          <cell r="AB893" t="e">
            <v>#N/A</v>
          </cell>
          <cell r="AC893" t="e">
            <v>#N/A</v>
          </cell>
          <cell r="AD893">
            <v>0</v>
          </cell>
          <cell r="AG893">
            <v>0</v>
          </cell>
          <cell r="AH893">
            <v>0</v>
          </cell>
          <cell r="AI893" t="e">
            <v>#N/A</v>
          </cell>
          <cell r="AL893" t="e">
            <v>#N/A</v>
          </cell>
          <cell r="AM893" t="e">
            <v>#N/A</v>
          </cell>
          <cell r="AN893" t="e">
            <v>#N/A</v>
          </cell>
          <cell r="AP893" t="e">
            <v>#N/A</v>
          </cell>
          <cell r="AQ893" t="e">
            <v>#N/A</v>
          </cell>
          <cell r="AR893" t="e">
            <v>#N/A</v>
          </cell>
        </row>
        <row r="894">
          <cell r="K894">
            <v>284</v>
          </cell>
          <cell r="Q894" t="e">
            <v>#N/A</v>
          </cell>
          <cell r="T894" t="e">
            <v>#N/A</v>
          </cell>
          <cell r="V894" t="e">
            <v>#N/A</v>
          </cell>
          <cell r="W894" t="e">
            <v>#N/A</v>
          </cell>
          <cell r="Y894" t="e">
            <v>#N/A</v>
          </cell>
          <cell r="Z894" t="e">
            <v>#N/A</v>
          </cell>
          <cell r="AA894" t="e">
            <v>#N/A</v>
          </cell>
          <cell r="AB894" t="e">
            <v>#N/A</v>
          </cell>
          <cell r="AC894" t="e">
            <v>#N/A</v>
          </cell>
          <cell r="AD894">
            <v>0</v>
          </cell>
          <cell r="AG894">
            <v>0</v>
          </cell>
          <cell r="AH894">
            <v>0</v>
          </cell>
          <cell r="AI894" t="e">
            <v>#N/A</v>
          </cell>
          <cell r="AL894" t="e">
            <v>#N/A</v>
          </cell>
          <cell r="AM894" t="e">
            <v>#N/A</v>
          </cell>
          <cell r="AN894" t="e">
            <v>#N/A</v>
          </cell>
          <cell r="AP894" t="e">
            <v>#N/A</v>
          </cell>
          <cell r="AQ894" t="e">
            <v>#N/A</v>
          </cell>
          <cell r="AR894" t="e">
            <v>#N/A</v>
          </cell>
        </row>
        <row r="895">
          <cell r="K895">
            <v>285</v>
          </cell>
          <cell r="Q895" t="e">
            <v>#N/A</v>
          </cell>
          <cell r="T895" t="e">
            <v>#N/A</v>
          </cell>
          <cell r="V895" t="e">
            <v>#N/A</v>
          </cell>
          <cell r="W895" t="e">
            <v>#N/A</v>
          </cell>
          <cell r="Y895" t="e">
            <v>#N/A</v>
          </cell>
          <cell r="Z895" t="e">
            <v>#N/A</v>
          </cell>
          <cell r="AA895" t="e">
            <v>#N/A</v>
          </cell>
          <cell r="AB895" t="e">
            <v>#N/A</v>
          </cell>
          <cell r="AC895" t="e">
            <v>#N/A</v>
          </cell>
          <cell r="AD895">
            <v>0</v>
          </cell>
          <cell r="AG895">
            <v>0</v>
          </cell>
          <cell r="AH895">
            <v>0</v>
          </cell>
          <cell r="AI895" t="e">
            <v>#N/A</v>
          </cell>
          <cell r="AL895" t="e">
            <v>#N/A</v>
          </cell>
          <cell r="AM895" t="e">
            <v>#N/A</v>
          </cell>
          <cell r="AN895" t="e">
            <v>#N/A</v>
          </cell>
          <cell r="AP895" t="e">
            <v>#N/A</v>
          </cell>
          <cell r="AQ895" t="e">
            <v>#N/A</v>
          </cell>
          <cell r="AR895" t="e">
            <v>#N/A</v>
          </cell>
        </row>
        <row r="896">
          <cell r="K896">
            <v>286</v>
          </cell>
          <cell r="Q896" t="e">
            <v>#N/A</v>
          </cell>
          <cell r="T896" t="e">
            <v>#N/A</v>
          </cell>
          <cell r="V896" t="e">
            <v>#N/A</v>
          </cell>
          <cell r="W896" t="e">
            <v>#N/A</v>
          </cell>
          <cell r="Y896" t="e">
            <v>#N/A</v>
          </cell>
          <cell r="Z896" t="e">
            <v>#N/A</v>
          </cell>
          <cell r="AA896" t="e">
            <v>#N/A</v>
          </cell>
          <cell r="AB896" t="e">
            <v>#N/A</v>
          </cell>
          <cell r="AC896" t="e">
            <v>#N/A</v>
          </cell>
          <cell r="AD896">
            <v>0</v>
          </cell>
          <cell r="AG896">
            <v>0</v>
          </cell>
          <cell r="AH896">
            <v>0</v>
          </cell>
          <cell r="AI896" t="e">
            <v>#N/A</v>
          </cell>
          <cell r="AL896" t="e">
            <v>#N/A</v>
          </cell>
          <cell r="AM896" t="e">
            <v>#N/A</v>
          </cell>
          <cell r="AN896" t="e">
            <v>#N/A</v>
          </cell>
          <cell r="AP896" t="e">
            <v>#N/A</v>
          </cell>
          <cell r="AQ896" t="e">
            <v>#N/A</v>
          </cell>
          <cell r="AR896" t="e">
            <v>#N/A</v>
          </cell>
        </row>
        <row r="897">
          <cell r="K897">
            <v>287</v>
          </cell>
          <cell r="Q897" t="e">
            <v>#N/A</v>
          </cell>
          <cell r="T897" t="e">
            <v>#N/A</v>
          </cell>
          <cell r="V897" t="e">
            <v>#N/A</v>
          </cell>
          <cell r="W897" t="e">
            <v>#N/A</v>
          </cell>
          <cell r="Y897" t="e">
            <v>#N/A</v>
          </cell>
          <cell r="Z897" t="e">
            <v>#N/A</v>
          </cell>
          <cell r="AA897" t="e">
            <v>#N/A</v>
          </cell>
          <cell r="AB897" t="e">
            <v>#N/A</v>
          </cell>
          <cell r="AC897" t="e">
            <v>#N/A</v>
          </cell>
          <cell r="AD897">
            <v>0</v>
          </cell>
          <cell r="AG897">
            <v>0</v>
          </cell>
          <cell r="AH897">
            <v>0</v>
          </cell>
          <cell r="AI897" t="e">
            <v>#N/A</v>
          </cell>
          <cell r="AL897" t="e">
            <v>#N/A</v>
          </cell>
          <cell r="AM897" t="e">
            <v>#N/A</v>
          </cell>
          <cell r="AN897" t="e">
            <v>#N/A</v>
          </cell>
          <cell r="AP897" t="e">
            <v>#N/A</v>
          </cell>
          <cell r="AQ897" t="e">
            <v>#N/A</v>
          </cell>
          <cell r="AR897" t="e">
            <v>#N/A</v>
          </cell>
        </row>
        <row r="898">
          <cell r="K898">
            <v>288</v>
          </cell>
          <cell r="Q898" t="e">
            <v>#N/A</v>
          </cell>
          <cell r="T898" t="e">
            <v>#N/A</v>
          </cell>
          <cell r="V898" t="e">
            <v>#N/A</v>
          </cell>
          <cell r="W898" t="e">
            <v>#N/A</v>
          </cell>
          <cell r="Y898" t="e">
            <v>#N/A</v>
          </cell>
          <cell r="Z898" t="e">
            <v>#N/A</v>
          </cell>
          <cell r="AA898" t="e">
            <v>#N/A</v>
          </cell>
          <cell r="AB898" t="e">
            <v>#N/A</v>
          </cell>
          <cell r="AC898" t="e">
            <v>#N/A</v>
          </cell>
          <cell r="AD898">
            <v>0</v>
          </cell>
          <cell r="AG898">
            <v>0</v>
          </cell>
          <cell r="AH898">
            <v>0</v>
          </cell>
          <cell r="AI898" t="e">
            <v>#N/A</v>
          </cell>
          <cell r="AL898" t="e">
            <v>#N/A</v>
          </cell>
          <cell r="AM898" t="e">
            <v>#N/A</v>
          </cell>
          <cell r="AN898" t="e">
            <v>#N/A</v>
          </cell>
          <cell r="AP898" t="e">
            <v>#N/A</v>
          </cell>
          <cell r="AQ898" t="e">
            <v>#N/A</v>
          </cell>
          <cell r="AR898" t="e">
            <v>#N/A</v>
          </cell>
        </row>
        <row r="899">
          <cell r="K899">
            <v>289</v>
          </cell>
          <cell r="Q899" t="e">
            <v>#N/A</v>
          </cell>
          <cell r="T899" t="e">
            <v>#N/A</v>
          </cell>
          <cell r="V899" t="e">
            <v>#N/A</v>
          </cell>
          <cell r="W899" t="e">
            <v>#N/A</v>
          </cell>
          <cell r="Y899" t="e">
            <v>#N/A</v>
          </cell>
          <cell r="Z899" t="e">
            <v>#N/A</v>
          </cell>
          <cell r="AA899" t="e">
            <v>#N/A</v>
          </cell>
          <cell r="AB899" t="e">
            <v>#N/A</v>
          </cell>
          <cell r="AC899" t="e">
            <v>#N/A</v>
          </cell>
          <cell r="AD899">
            <v>0</v>
          </cell>
          <cell r="AG899">
            <v>0</v>
          </cell>
          <cell r="AH899">
            <v>0</v>
          </cell>
          <cell r="AI899" t="e">
            <v>#N/A</v>
          </cell>
          <cell r="AL899" t="e">
            <v>#N/A</v>
          </cell>
          <cell r="AM899" t="e">
            <v>#N/A</v>
          </cell>
          <cell r="AN899" t="e">
            <v>#N/A</v>
          </cell>
          <cell r="AP899" t="e">
            <v>#N/A</v>
          </cell>
          <cell r="AQ899" t="e">
            <v>#N/A</v>
          </cell>
          <cell r="AR899" t="e">
            <v>#N/A</v>
          </cell>
        </row>
        <row r="900">
          <cell r="K900">
            <v>290</v>
          </cell>
          <cell r="Q900" t="e">
            <v>#N/A</v>
          </cell>
          <cell r="T900" t="e">
            <v>#N/A</v>
          </cell>
          <cell r="V900" t="e">
            <v>#N/A</v>
          </cell>
          <cell r="W900" t="e">
            <v>#N/A</v>
          </cell>
          <cell r="Y900" t="e">
            <v>#N/A</v>
          </cell>
          <cell r="Z900" t="e">
            <v>#N/A</v>
          </cell>
          <cell r="AA900" t="e">
            <v>#N/A</v>
          </cell>
          <cell r="AB900" t="e">
            <v>#N/A</v>
          </cell>
          <cell r="AC900" t="e">
            <v>#N/A</v>
          </cell>
          <cell r="AD900">
            <v>0</v>
          </cell>
          <cell r="AG900">
            <v>0</v>
          </cell>
          <cell r="AH900">
            <v>0</v>
          </cell>
          <cell r="AI900" t="e">
            <v>#N/A</v>
          </cell>
          <cell r="AL900" t="e">
            <v>#N/A</v>
          </cell>
          <cell r="AM900" t="e">
            <v>#N/A</v>
          </cell>
          <cell r="AN900" t="e">
            <v>#N/A</v>
          </cell>
          <cell r="AP900" t="e">
            <v>#N/A</v>
          </cell>
          <cell r="AQ900" t="e">
            <v>#N/A</v>
          </cell>
          <cell r="AR900" t="e">
            <v>#N/A</v>
          </cell>
        </row>
        <row r="901">
          <cell r="K901">
            <v>291</v>
          </cell>
          <cell r="Q901" t="e">
            <v>#N/A</v>
          </cell>
          <cell r="T901" t="e">
            <v>#N/A</v>
          </cell>
          <cell r="V901" t="e">
            <v>#N/A</v>
          </cell>
          <cell r="W901" t="e">
            <v>#N/A</v>
          </cell>
          <cell r="Y901" t="e">
            <v>#N/A</v>
          </cell>
          <cell r="Z901" t="e">
            <v>#N/A</v>
          </cell>
          <cell r="AA901" t="e">
            <v>#N/A</v>
          </cell>
          <cell r="AB901" t="e">
            <v>#N/A</v>
          </cell>
          <cell r="AC901" t="e">
            <v>#N/A</v>
          </cell>
          <cell r="AD901">
            <v>0</v>
          </cell>
          <cell r="AG901">
            <v>0</v>
          </cell>
          <cell r="AH901">
            <v>0</v>
          </cell>
          <cell r="AI901" t="e">
            <v>#N/A</v>
          </cell>
          <cell r="AL901" t="e">
            <v>#N/A</v>
          </cell>
          <cell r="AM901" t="e">
            <v>#N/A</v>
          </cell>
          <cell r="AN901" t="e">
            <v>#N/A</v>
          </cell>
          <cell r="AP901" t="e">
            <v>#N/A</v>
          </cell>
          <cell r="AQ901" t="e">
            <v>#N/A</v>
          </cell>
          <cell r="AR901" t="e">
            <v>#N/A</v>
          </cell>
        </row>
        <row r="902">
          <cell r="K902">
            <v>292</v>
          </cell>
          <cell r="Q902" t="e">
            <v>#N/A</v>
          </cell>
          <cell r="T902" t="e">
            <v>#N/A</v>
          </cell>
          <cell r="V902" t="e">
            <v>#N/A</v>
          </cell>
          <cell r="W902" t="e">
            <v>#N/A</v>
          </cell>
          <cell r="Y902" t="e">
            <v>#N/A</v>
          </cell>
          <cell r="Z902" t="e">
            <v>#N/A</v>
          </cell>
          <cell r="AA902" t="e">
            <v>#N/A</v>
          </cell>
          <cell r="AB902" t="e">
            <v>#N/A</v>
          </cell>
          <cell r="AC902" t="e">
            <v>#N/A</v>
          </cell>
          <cell r="AD902">
            <v>0</v>
          </cell>
          <cell r="AG902">
            <v>0</v>
          </cell>
          <cell r="AH902">
            <v>0</v>
          </cell>
          <cell r="AI902" t="e">
            <v>#N/A</v>
          </cell>
          <cell r="AL902" t="e">
            <v>#N/A</v>
          </cell>
          <cell r="AM902" t="e">
            <v>#N/A</v>
          </cell>
          <cell r="AN902" t="e">
            <v>#N/A</v>
          </cell>
          <cell r="AP902" t="e">
            <v>#N/A</v>
          </cell>
          <cell r="AQ902" t="e">
            <v>#N/A</v>
          </cell>
          <cell r="AR902" t="e">
            <v>#N/A</v>
          </cell>
        </row>
        <row r="903">
          <cell r="K903">
            <v>293</v>
          </cell>
          <cell r="Q903" t="e">
            <v>#N/A</v>
          </cell>
          <cell r="T903" t="e">
            <v>#N/A</v>
          </cell>
          <cell r="V903" t="e">
            <v>#N/A</v>
          </cell>
          <cell r="W903" t="e">
            <v>#N/A</v>
          </cell>
          <cell r="Y903" t="e">
            <v>#N/A</v>
          </cell>
          <cell r="Z903" t="e">
            <v>#N/A</v>
          </cell>
          <cell r="AA903" t="e">
            <v>#N/A</v>
          </cell>
          <cell r="AB903" t="e">
            <v>#N/A</v>
          </cell>
          <cell r="AC903" t="e">
            <v>#N/A</v>
          </cell>
          <cell r="AD903">
            <v>0</v>
          </cell>
          <cell r="AG903">
            <v>0</v>
          </cell>
          <cell r="AH903">
            <v>0</v>
          </cell>
          <cell r="AI903" t="e">
            <v>#N/A</v>
          </cell>
          <cell r="AL903" t="e">
            <v>#N/A</v>
          </cell>
          <cell r="AM903" t="e">
            <v>#N/A</v>
          </cell>
          <cell r="AN903" t="e">
            <v>#N/A</v>
          </cell>
          <cell r="AP903" t="e">
            <v>#N/A</v>
          </cell>
          <cell r="AQ903" t="e">
            <v>#N/A</v>
          </cell>
          <cell r="AR903" t="e">
            <v>#N/A</v>
          </cell>
        </row>
        <row r="904">
          <cell r="K904">
            <v>294</v>
          </cell>
          <cell r="Q904" t="e">
            <v>#N/A</v>
          </cell>
          <cell r="T904" t="e">
            <v>#N/A</v>
          </cell>
          <cell r="V904" t="e">
            <v>#N/A</v>
          </cell>
          <cell r="W904" t="e">
            <v>#N/A</v>
          </cell>
          <cell r="Y904" t="e">
            <v>#N/A</v>
          </cell>
          <cell r="Z904" t="e">
            <v>#N/A</v>
          </cell>
          <cell r="AA904" t="e">
            <v>#N/A</v>
          </cell>
          <cell r="AB904" t="e">
            <v>#N/A</v>
          </cell>
          <cell r="AC904" t="e">
            <v>#N/A</v>
          </cell>
          <cell r="AD904">
            <v>0</v>
          </cell>
          <cell r="AG904">
            <v>0</v>
          </cell>
          <cell r="AH904">
            <v>0</v>
          </cell>
          <cell r="AI904" t="e">
            <v>#N/A</v>
          </cell>
          <cell r="AL904" t="e">
            <v>#N/A</v>
          </cell>
          <cell r="AM904" t="e">
            <v>#N/A</v>
          </cell>
          <cell r="AN904" t="e">
            <v>#N/A</v>
          </cell>
          <cell r="AP904" t="e">
            <v>#N/A</v>
          </cell>
          <cell r="AQ904" t="e">
            <v>#N/A</v>
          </cell>
          <cell r="AR904" t="e">
            <v>#N/A</v>
          </cell>
        </row>
        <row r="905">
          <cell r="K905">
            <v>295</v>
          </cell>
          <cell r="Q905" t="e">
            <v>#N/A</v>
          </cell>
          <cell r="T905" t="e">
            <v>#N/A</v>
          </cell>
          <cell r="V905" t="e">
            <v>#N/A</v>
          </cell>
          <cell r="W905" t="e">
            <v>#N/A</v>
          </cell>
          <cell r="Y905" t="e">
            <v>#N/A</v>
          </cell>
          <cell r="Z905" t="e">
            <v>#N/A</v>
          </cell>
          <cell r="AA905" t="e">
            <v>#N/A</v>
          </cell>
          <cell r="AB905" t="e">
            <v>#N/A</v>
          </cell>
          <cell r="AC905" t="e">
            <v>#N/A</v>
          </cell>
          <cell r="AD905">
            <v>0</v>
          </cell>
          <cell r="AG905">
            <v>0</v>
          </cell>
          <cell r="AH905">
            <v>0</v>
          </cell>
          <cell r="AI905" t="e">
            <v>#N/A</v>
          </cell>
          <cell r="AL905" t="e">
            <v>#N/A</v>
          </cell>
          <cell r="AM905" t="e">
            <v>#N/A</v>
          </cell>
          <cell r="AN905" t="e">
            <v>#N/A</v>
          </cell>
          <cell r="AP905" t="e">
            <v>#N/A</v>
          </cell>
          <cell r="AQ905" t="e">
            <v>#N/A</v>
          </cell>
          <cell r="AR905" t="e">
            <v>#N/A</v>
          </cell>
        </row>
        <row r="906">
          <cell r="K906">
            <v>296</v>
          </cell>
          <cell r="Q906" t="e">
            <v>#N/A</v>
          </cell>
          <cell r="T906" t="e">
            <v>#N/A</v>
          </cell>
          <cell r="V906" t="e">
            <v>#N/A</v>
          </cell>
          <cell r="W906" t="e">
            <v>#N/A</v>
          </cell>
          <cell r="Y906" t="e">
            <v>#N/A</v>
          </cell>
          <cell r="Z906" t="e">
            <v>#N/A</v>
          </cell>
          <cell r="AA906" t="e">
            <v>#N/A</v>
          </cell>
          <cell r="AB906" t="e">
            <v>#N/A</v>
          </cell>
          <cell r="AC906" t="e">
            <v>#N/A</v>
          </cell>
          <cell r="AD906">
            <v>0</v>
          </cell>
          <cell r="AG906">
            <v>0</v>
          </cell>
          <cell r="AH906">
            <v>0</v>
          </cell>
          <cell r="AI906" t="e">
            <v>#N/A</v>
          </cell>
          <cell r="AL906" t="e">
            <v>#N/A</v>
          </cell>
          <cell r="AM906" t="e">
            <v>#N/A</v>
          </cell>
          <cell r="AN906" t="e">
            <v>#N/A</v>
          </cell>
          <cell r="AP906" t="e">
            <v>#N/A</v>
          </cell>
          <cell r="AQ906" t="e">
            <v>#N/A</v>
          </cell>
          <cell r="AR906" t="e">
            <v>#N/A</v>
          </cell>
        </row>
        <row r="907">
          <cell r="K907">
            <v>297</v>
          </cell>
          <cell r="Q907" t="e">
            <v>#N/A</v>
          </cell>
          <cell r="T907" t="e">
            <v>#N/A</v>
          </cell>
          <cell r="V907" t="e">
            <v>#N/A</v>
          </cell>
          <cell r="W907" t="e">
            <v>#N/A</v>
          </cell>
          <cell r="Y907" t="e">
            <v>#N/A</v>
          </cell>
          <cell r="Z907" t="e">
            <v>#N/A</v>
          </cell>
          <cell r="AA907" t="e">
            <v>#N/A</v>
          </cell>
          <cell r="AB907" t="e">
            <v>#N/A</v>
          </cell>
          <cell r="AC907" t="e">
            <v>#N/A</v>
          </cell>
          <cell r="AD907">
            <v>0</v>
          </cell>
          <cell r="AG907">
            <v>0</v>
          </cell>
          <cell r="AH907">
            <v>0</v>
          </cell>
          <cell r="AI907" t="e">
            <v>#N/A</v>
          </cell>
          <cell r="AL907" t="e">
            <v>#N/A</v>
          </cell>
          <cell r="AM907" t="e">
            <v>#N/A</v>
          </cell>
          <cell r="AN907" t="e">
            <v>#N/A</v>
          </cell>
          <cell r="AP907" t="e">
            <v>#N/A</v>
          </cell>
          <cell r="AQ907" t="e">
            <v>#N/A</v>
          </cell>
          <cell r="AR907" t="e">
            <v>#N/A</v>
          </cell>
        </row>
        <row r="908">
          <cell r="K908">
            <v>298</v>
          </cell>
          <cell r="Q908" t="e">
            <v>#N/A</v>
          </cell>
          <cell r="T908" t="e">
            <v>#N/A</v>
          </cell>
          <cell r="V908" t="e">
            <v>#N/A</v>
          </cell>
          <cell r="W908" t="e">
            <v>#N/A</v>
          </cell>
          <cell r="Y908" t="e">
            <v>#N/A</v>
          </cell>
          <cell r="Z908" t="e">
            <v>#N/A</v>
          </cell>
          <cell r="AA908" t="e">
            <v>#N/A</v>
          </cell>
          <cell r="AB908" t="e">
            <v>#N/A</v>
          </cell>
          <cell r="AC908" t="e">
            <v>#N/A</v>
          </cell>
          <cell r="AD908">
            <v>0</v>
          </cell>
          <cell r="AG908">
            <v>0</v>
          </cell>
          <cell r="AH908">
            <v>0</v>
          </cell>
          <cell r="AI908" t="e">
            <v>#N/A</v>
          </cell>
          <cell r="AL908" t="e">
            <v>#N/A</v>
          </cell>
          <cell r="AM908" t="e">
            <v>#N/A</v>
          </cell>
          <cell r="AN908" t="e">
            <v>#N/A</v>
          </cell>
          <cell r="AP908" t="e">
            <v>#N/A</v>
          </cell>
          <cell r="AQ908" t="e">
            <v>#N/A</v>
          </cell>
          <cell r="AR908" t="e">
            <v>#N/A</v>
          </cell>
        </row>
        <row r="909">
          <cell r="K909">
            <v>299</v>
          </cell>
          <cell r="Q909" t="e">
            <v>#N/A</v>
          </cell>
          <cell r="T909" t="e">
            <v>#N/A</v>
          </cell>
          <cell r="V909" t="e">
            <v>#N/A</v>
          </cell>
          <cell r="W909" t="e">
            <v>#N/A</v>
          </cell>
          <cell r="Y909" t="e">
            <v>#N/A</v>
          </cell>
          <cell r="Z909" t="e">
            <v>#N/A</v>
          </cell>
          <cell r="AA909" t="e">
            <v>#N/A</v>
          </cell>
          <cell r="AB909" t="e">
            <v>#N/A</v>
          </cell>
          <cell r="AC909" t="e">
            <v>#N/A</v>
          </cell>
          <cell r="AD909">
            <v>0</v>
          </cell>
          <cell r="AG909">
            <v>0</v>
          </cell>
          <cell r="AH909">
            <v>0</v>
          </cell>
          <cell r="AI909" t="e">
            <v>#N/A</v>
          </cell>
          <cell r="AL909" t="e">
            <v>#N/A</v>
          </cell>
          <cell r="AM909" t="e">
            <v>#N/A</v>
          </cell>
          <cell r="AN909" t="e">
            <v>#N/A</v>
          </cell>
          <cell r="AP909" t="e">
            <v>#N/A</v>
          </cell>
          <cell r="AQ909" t="e">
            <v>#N/A</v>
          </cell>
          <cell r="AR909" t="e">
            <v>#N/A</v>
          </cell>
        </row>
        <row r="910">
          <cell r="K910">
            <v>300</v>
          </cell>
          <cell r="Q910" t="e">
            <v>#N/A</v>
          </cell>
          <cell r="T910" t="e">
            <v>#N/A</v>
          </cell>
          <cell r="V910" t="e">
            <v>#N/A</v>
          </cell>
          <cell r="W910" t="e">
            <v>#N/A</v>
          </cell>
          <cell r="Y910" t="e">
            <v>#N/A</v>
          </cell>
          <cell r="Z910" t="e">
            <v>#N/A</v>
          </cell>
          <cell r="AA910" t="e">
            <v>#N/A</v>
          </cell>
          <cell r="AB910" t="e">
            <v>#N/A</v>
          </cell>
          <cell r="AC910" t="e">
            <v>#N/A</v>
          </cell>
          <cell r="AD910">
            <v>0</v>
          </cell>
          <cell r="AG910">
            <v>0</v>
          </cell>
          <cell r="AH910">
            <v>0</v>
          </cell>
          <cell r="AI910" t="e">
            <v>#N/A</v>
          </cell>
          <cell r="AL910" t="e">
            <v>#N/A</v>
          </cell>
          <cell r="AM910" t="e">
            <v>#N/A</v>
          </cell>
          <cell r="AN910" t="e">
            <v>#N/A</v>
          </cell>
          <cell r="AP910" t="e">
            <v>#N/A</v>
          </cell>
          <cell r="AQ910" t="e">
            <v>#N/A</v>
          </cell>
          <cell r="AR910" t="e">
            <v>#N/A</v>
          </cell>
        </row>
        <row r="911">
          <cell r="K911">
            <v>301</v>
          </cell>
          <cell r="Q911" t="e">
            <v>#N/A</v>
          </cell>
          <cell r="T911" t="e">
            <v>#N/A</v>
          </cell>
          <cell r="V911" t="e">
            <v>#N/A</v>
          </cell>
          <cell r="W911" t="e">
            <v>#N/A</v>
          </cell>
          <cell r="Y911" t="e">
            <v>#N/A</v>
          </cell>
          <cell r="Z911" t="e">
            <v>#N/A</v>
          </cell>
          <cell r="AA911" t="e">
            <v>#N/A</v>
          </cell>
          <cell r="AB911" t="e">
            <v>#N/A</v>
          </cell>
          <cell r="AC911" t="e">
            <v>#N/A</v>
          </cell>
          <cell r="AD911">
            <v>0</v>
          </cell>
          <cell r="AG911">
            <v>0</v>
          </cell>
          <cell r="AH911">
            <v>0</v>
          </cell>
          <cell r="AI911" t="e">
            <v>#N/A</v>
          </cell>
          <cell r="AL911" t="e">
            <v>#N/A</v>
          </cell>
          <cell r="AM911" t="e">
            <v>#N/A</v>
          </cell>
          <cell r="AN911" t="e">
            <v>#N/A</v>
          </cell>
          <cell r="AP911" t="e">
            <v>#N/A</v>
          </cell>
          <cell r="AQ911" t="e">
            <v>#N/A</v>
          </cell>
          <cell r="AR911" t="e">
            <v>#N/A</v>
          </cell>
        </row>
        <row r="912">
          <cell r="K912">
            <v>302</v>
          </cell>
          <cell r="Q912" t="e">
            <v>#N/A</v>
          </cell>
          <cell r="T912" t="e">
            <v>#N/A</v>
          </cell>
          <cell r="V912" t="e">
            <v>#N/A</v>
          </cell>
          <cell r="W912" t="e">
            <v>#N/A</v>
          </cell>
          <cell r="Y912" t="e">
            <v>#N/A</v>
          </cell>
          <cell r="Z912" t="e">
            <v>#N/A</v>
          </cell>
          <cell r="AA912" t="e">
            <v>#N/A</v>
          </cell>
          <cell r="AB912" t="e">
            <v>#N/A</v>
          </cell>
          <cell r="AC912" t="e">
            <v>#N/A</v>
          </cell>
          <cell r="AD912">
            <v>0</v>
          </cell>
          <cell r="AG912">
            <v>0</v>
          </cell>
          <cell r="AH912">
            <v>0</v>
          </cell>
          <cell r="AI912" t="e">
            <v>#N/A</v>
          </cell>
          <cell r="AL912" t="e">
            <v>#N/A</v>
          </cell>
          <cell r="AM912" t="e">
            <v>#N/A</v>
          </cell>
          <cell r="AN912" t="e">
            <v>#N/A</v>
          </cell>
          <cell r="AP912" t="e">
            <v>#N/A</v>
          </cell>
          <cell r="AQ912" t="e">
            <v>#N/A</v>
          </cell>
          <cell r="AR912" t="e">
            <v>#N/A</v>
          </cell>
        </row>
        <row r="913">
          <cell r="K913">
            <v>303</v>
          </cell>
          <cell r="Q913" t="e">
            <v>#N/A</v>
          </cell>
          <cell r="T913" t="e">
            <v>#N/A</v>
          </cell>
          <cell r="V913" t="e">
            <v>#N/A</v>
          </cell>
          <cell r="W913" t="e">
            <v>#N/A</v>
          </cell>
          <cell r="Y913" t="e">
            <v>#N/A</v>
          </cell>
          <cell r="Z913" t="e">
            <v>#N/A</v>
          </cell>
          <cell r="AA913" t="e">
            <v>#N/A</v>
          </cell>
          <cell r="AB913" t="e">
            <v>#N/A</v>
          </cell>
          <cell r="AC913" t="e">
            <v>#N/A</v>
          </cell>
          <cell r="AD913">
            <v>0</v>
          </cell>
          <cell r="AG913">
            <v>0</v>
          </cell>
          <cell r="AH913">
            <v>0</v>
          </cell>
          <cell r="AI913" t="e">
            <v>#N/A</v>
          </cell>
          <cell r="AL913" t="e">
            <v>#N/A</v>
          </cell>
          <cell r="AM913" t="e">
            <v>#N/A</v>
          </cell>
          <cell r="AN913" t="e">
            <v>#N/A</v>
          </cell>
          <cell r="AP913" t="e">
            <v>#N/A</v>
          </cell>
          <cell r="AQ913" t="e">
            <v>#N/A</v>
          </cell>
          <cell r="AR913" t="e">
            <v>#N/A</v>
          </cell>
        </row>
        <row r="914">
          <cell r="K914">
            <v>304</v>
          </cell>
          <cell r="Q914" t="e">
            <v>#N/A</v>
          </cell>
          <cell r="T914" t="e">
            <v>#N/A</v>
          </cell>
          <cell r="V914" t="e">
            <v>#N/A</v>
          </cell>
          <cell r="W914" t="e">
            <v>#N/A</v>
          </cell>
          <cell r="Y914" t="e">
            <v>#N/A</v>
          </cell>
          <cell r="Z914" t="e">
            <v>#N/A</v>
          </cell>
          <cell r="AA914" t="e">
            <v>#N/A</v>
          </cell>
          <cell r="AB914" t="e">
            <v>#N/A</v>
          </cell>
          <cell r="AC914" t="e">
            <v>#N/A</v>
          </cell>
          <cell r="AD914">
            <v>0</v>
          </cell>
          <cell r="AG914">
            <v>0</v>
          </cell>
          <cell r="AH914">
            <v>0</v>
          </cell>
          <cell r="AI914" t="e">
            <v>#N/A</v>
          </cell>
          <cell r="AL914" t="e">
            <v>#N/A</v>
          </cell>
          <cell r="AM914" t="e">
            <v>#N/A</v>
          </cell>
          <cell r="AN914" t="e">
            <v>#N/A</v>
          </cell>
          <cell r="AP914" t="e">
            <v>#N/A</v>
          </cell>
          <cell r="AQ914" t="e">
            <v>#N/A</v>
          </cell>
          <cell r="AR914" t="e">
            <v>#N/A</v>
          </cell>
        </row>
        <row r="915">
          <cell r="K915">
            <v>305</v>
          </cell>
          <cell r="Q915" t="e">
            <v>#N/A</v>
          </cell>
          <cell r="T915" t="e">
            <v>#N/A</v>
          </cell>
          <cell r="V915" t="e">
            <v>#N/A</v>
          </cell>
          <cell r="W915" t="e">
            <v>#N/A</v>
          </cell>
          <cell r="Y915" t="e">
            <v>#N/A</v>
          </cell>
          <cell r="Z915" t="e">
            <v>#N/A</v>
          </cell>
          <cell r="AA915" t="e">
            <v>#N/A</v>
          </cell>
          <cell r="AB915" t="e">
            <v>#N/A</v>
          </cell>
          <cell r="AC915" t="e">
            <v>#N/A</v>
          </cell>
          <cell r="AD915">
            <v>0</v>
          </cell>
          <cell r="AG915">
            <v>0</v>
          </cell>
          <cell r="AH915">
            <v>0</v>
          </cell>
          <cell r="AI915" t="e">
            <v>#N/A</v>
          </cell>
          <cell r="AL915" t="e">
            <v>#N/A</v>
          </cell>
          <cell r="AM915" t="e">
            <v>#N/A</v>
          </cell>
          <cell r="AN915" t="e">
            <v>#N/A</v>
          </cell>
          <cell r="AP915" t="e">
            <v>#N/A</v>
          </cell>
          <cell r="AQ915" t="e">
            <v>#N/A</v>
          </cell>
          <cell r="AR915" t="e">
            <v>#N/A</v>
          </cell>
        </row>
        <row r="916">
          <cell r="K916">
            <v>306</v>
          </cell>
          <cell r="Q916" t="e">
            <v>#N/A</v>
          </cell>
          <cell r="T916" t="e">
            <v>#N/A</v>
          </cell>
          <cell r="V916" t="e">
            <v>#N/A</v>
          </cell>
          <cell r="W916" t="e">
            <v>#N/A</v>
          </cell>
          <cell r="Y916" t="e">
            <v>#N/A</v>
          </cell>
          <cell r="Z916" t="e">
            <v>#N/A</v>
          </cell>
          <cell r="AA916" t="e">
            <v>#N/A</v>
          </cell>
          <cell r="AB916" t="e">
            <v>#N/A</v>
          </cell>
          <cell r="AC916" t="e">
            <v>#N/A</v>
          </cell>
          <cell r="AD916">
            <v>0</v>
          </cell>
          <cell r="AG916">
            <v>0</v>
          </cell>
          <cell r="AH916">
            <v>0</v>
          </cell>
          <cell r="AI916" t="e">
            <v>#N/A</v>
          </cell>
          <cell r="AL916" t="e">
            <v>#N/A</v>
          </cell>
          <cell r="AM916" t="e">
            <v>#N/A</v>
          </cell>
          <cell r="AN916" t="e">
            <v>#N/A</v>
          </cell>
          <cell r="AP916" t="e">
            <v>#N/A</v>
          </cell>
          <cell r="AQ916" t="e">
            <v>#N/A</v>
          </cell>
          <cell r="AR916" t="e">
            <v>#N/A</v>
          </cell>
        </row>
        <row r="917">
          <cell r="K917">
            <v>307</v>
          </cell>
          <cell r="Q917" t="e">
            <v>#N/A</v>
          </cell>
          <cell r="T917" t="e">
            <v>#N/A</v>
          </cell>
          <cell r="V917" t="e">
            <v>#N/A</v>
          </cell>
          <cell r="W917" t="e">
            <v>#N/A</v>
          </cell>
          <cell r="Y917" t="e">
            <v>#N/A</v>
          </cell>
          <cell r="Z917" t="e">
            <v>#N/A</v>
          </cell>
          <cell r="AA917" t="e">
            <v>#N/A</v>
          </cell>
          <cell r="AB917" t="e">
            <v>#N/A</v>
          </cell>
          <cell r="AC917" t="e">
            <v>#N/A</v>
          </cell>
          <cell r="AD917">
            <v>0</v>
          </cell>
          <cell r="AG917">
            <v>0</v>
          </cell>
          <cell r="AH917">
            <v>0</v>
          </cell>
          <cell r="AI917" t="e">
            <v>#N/A</v>
          </cell>
          <cell r="AL917" t="e">
            <v>#N/A</v>
          </cell>
          <cell r="AM917" t="e">
            <v>#N/A</v>
          </cell>
          <cell r="AN917" t="e">
            <v>#N/A</v>
          </cell>
          <cell r="AP917" t="e">
            <v>#N/A</v>
          </cell>
          <cell r="AQ917" t="e">
            <v>#N/A</v>
          </cell>
          <cell r="AR917" t="e">
            <v>#N/A</v>
          </cell>
        </row>
        <row r="918">
          <cell r="K918">
            <v>308</v>
          </cell>
          <cell r="Q918" t="e">
            <v>#N/A</v>
          </cell>
          <cell r="T918" t="e">
            <v>#N/A</v>
          </cell>
          <cell r="V918" t="e">
            <v>#N/A</v>
          </cell>
          <cell r="W918" t="e">
            <v>#N/A</v>
          </cell>
          <cell r="Y918" t="e">
            <v>#N/A</v>
          </cell>
          <cell r="Z918" t="e">
            <v>#N/A</v>
          </cell>
          <cell r="AA918" t="e">
            <v>#N/A</v>
          </cell>
          <cell r="AB918" t="e">
            <v>#N/A</v>
          </cell>
          <cell r="AC918" t="e">
            <v>#N/A</v>
          </cell>
          <cell r="AD918">
            <v>0</v>
          </cell>
          <cell r="AG918">
            <v>0</v>
          </cell>
          <cell r="AH918">
            <v>0</v>
          </cell>
          <cell r="AI918" t="e">
            <v>#N/A</v>
          </cell>
          <cell r="AL918" t="e">
            <v>#N/A</v>
          </cell>
          <cell r="AM918" t="e">
            <v>#N/A</v>
          </cell>
          <cell r="AN918" t="e">
            <v>#N/A</v>
          </cell>
          <cell r="AP918" t="e">
            <v>#N/A</v>
          </cell>
          <cell r="AQ918" t="e">
            <v>#N/A</v>
          </cell>
          <cell r="AR918" t="e">
            <v>#N/A</v>
          </cell>
        </row>
        <row r="919">
          <cell r="K919">
            <v>309</v>
          </cell>
          <cell r="Q919" t="e">
            <v>#N/A</v>
          </cell>
          <cell r="T919" t="e">
            <v>#N/A</v>
          </cell>
          <cell r="V919" t="e">
            <v>#N/A</v>
          </cell>
          <cell r="W919" t="e">
            <v>#N/A</v>
          </cell>
          <cell r="Y919" t="e">
            <v>#N/A</v>
          </cell>
          <cell r="Z919" t="e">
            <v>#N/A</v>
          </cell>
          <cell r="AA919" t="e">
            <v>#N/A</v>
          </cell>
          <cell r="AB919" t="e">
            <v>#N/A</v>
          </cell>
          <cell r="AC919" t="e">
            <v>#N/A</v>
          </cell>
          <cell r="AD919">
            <v>0</v>
          </cell>
          <cell r="AG919">
            <v>0</v>
          </cell>
          <cell r="AH919">
            <v>0</v>
          </cell>
          <cell r="AI919" t="e">
            <v>#N/A</v>
          </cell>
          <cell r="AL919" t="e">
            <v>#N/A</v>
          </cell>
          <cell r="AM919" t="e">
            <v>#N/A</v>
          </cell>
          <cell r="AN919" t="e">
            <v>#N/A</v>
          </cell>
          <cell r="AP919" t="e">
            <v>#N/A</v>
          </cell>
          <cell r="AQ919" t="e">
            <v>#N/A</v>
          </cell>
          <cell r="AR919" t="e">
            <v>#N/A</v>
          </cell>
        </row>
        <row r="920">
          <cell r="K920">
            <v>310</v>
          </cell>
          <cell r="Q920" t="e">
            <v>#N/A</v>
          </cell>
          <cell r="T920" t="e">
            <v>#N/A</v>
          </cell>
          <cell r="V920" t="e">
            <v>#N/A</v>
          </cell>
          <cell r="W920" t="e">
            <v>#N/A</v>
          </cell>
          <cell r="Y920" t="e">
            <v>#N/A</v>
          </cell>
          <cell r="Z920" t="e">
            <v>#N/A</v>
          </cell>
          <cell r="AA920" t="e">
            <v>#N/A</v>
          </cell>
          <cell r="AB920" t="e">
            <v>#N/A</v>
          </cell>
          <cell r="AC920" t="e">
            <v>#N/A</v>
          </cell>
          <cell r="AD920">
            <v>0</v>
          </cell>
          <cell r="AG920">
            <v>0</v>
          </cell>
          <cell r="AH920">
            <v>0</v>
          </cell>
          <cell r="AI920" t="e">
            <v>#N/A</v>
          </cell>
          <cell r="AL920" t="e">
            <v>#N/A</v>
          </cell>
          <cell r="AM920" t="e">
            <v>#N/A</v>
          </cell>
          <cell r="AN920" t="e">
            <v>#N/A</v>
          </cell>
          <cell r="AP920" t="e">
            <v>#N/A</v>
          </cell>
          <cell r="AQ920" t="e">
            <v>#N/A</v>
          </cell>
          <cell r="AR920" t="e">
            <v>#N/A</v>
          </cell>
        </row>
        <row r="921">
          <cell r="K921">
            <v>311</v>
          </cell>
          <cell r="Q921" t="e">
            <v>#N/A</v>
          </cell>
          <cell r="T921" t="e">
            <v>#N/A</v>
          </cell>
          <cell r="V921" t="e">
            <v>#N/A</v>
          </cell>
          <cell r="W921" t="e">
            <v>#N/A</v>
          </cell>
          <cell r="Y921" t="e">
            <v>#N/A</v>
          </cell>
          <cell r="Z921" t="e">
            <v>#N/A</v>
          </cell>
          <cell r="AA921" t="e">
            <v>#N/A</v>
          </cell>
          <cell r="AB921" t="e">
            <v>#N/A</v>
          </cell>
          <cell r="AC921" t="e">
            <v>#N/A</v>
          </cell>
          <cell r="AD921">
            <v>0</v>
          </cell>
          <cell r="AG921">
            <v>0</v>
          </cell>
          <cell r="AH921">
            <v>0</v>
          </cell>
          <cell r="AI921" t="e">
            <v>#N/A</v>
          </cell>
          <cell r="AL921" t="e">
            <v>#N/A</v>
          </cell>
          <cell r="AM921" t="e">
            <v>#N/A</v>
          </cell>
          <cell r="AN921" t="e">
            <v>#N/A</v>
          </cell>
          <cell r="AP921" t="e">
            <v>#N/A</v>
          </cell>
          <cell r="AQ921" t="e">
            <v>#N/A</v>
          </cell>
          <cell r="AR921" t="e">
            <v>#N/A</v>
          </cell>
        </row>
        <row r="922">
          <cell r="K922">
            <v>312</v>
          </cell>
          <cell r="Q922" t="e">
            <v>#N/A</v>
          </cell>
          <cell r="T922" t="e">
            <v>#N/A</v>
          </cell>
          <cell r="V922" t="e">
            <v>#N/A</v>
          </cell>
          <cell r="W922" t="e">
            <v>#N/A</v>
          </cell>
          <cell r="Y922" t="e">
            <v>#N/A</v>
          </cell>
          <cell r="Z922" t="e">
            <v>#N/A</v>
          </cell>
          <cell r="AA922" t="e">
            <v>#N/A</v>
          </cell>
          <cell r="AB922" t="e">
            <v>#N/A</v>
          </cell>
          <cell r="AC922" t="e">
            <v>#N/A</v>
          </cell>
          <cell r="AD922">
            <v>0</v>
          </cell>
          <cell r="AG922">
            <v>0</v>
          </cell>
          <cell r="AH922">
            <v>0</v>
          </cell>
          <cell r="AI922" t="e">
            <v>#N/A</v>
          </cell>
          <cell r="AL922" t="e">
            <v>#N/A</v>
          </cell>
          <cell r="AM922" t="e">
            <v>#N/A</v>
          </cell>
          <cell r="AN922" t="e">
            <v>#N/A</v>
          </cell>
          <cell r="AP922" t="e">
            <v>#N/A</v>
          </cell>
          <cell r="AQ922" t="e">
            <v>#N/A</v>
          </cell>
          <cell r="AR922" t="e">
            <v>#N/A</v>
          </cell>
        </row>
        <row r="923">
          <cell r="K923">
            <v>313</v>
          </cell>
          <cell r="Q923" t="e">
            <v>#N/A</v>
          </cell>
          <cell r="T923" t="e">
            <v>#N/A</v>
          </cell>
          <cell r="V923" t="e">
            <v>#N/A</v>
          </cell>
          <cell r="W923" t="e">
            <v>#N/A</v>
          </cell>
          <cell r="Y923" t="e">
            <v>#N/A</v>
          </cell>
          <cell r="Z923" t="e">
            <v>#N/A</v>
          </cell>
          <cell r="AA923" t="e">
            <v>#N/A</v>
          </cell>
          <cell r="AB923" t="e">
            <v>#N/A</v>
          </cell>
          <cell r="AC923" t="e">
            <v>#N/A</v>
          </cell>
          <cell r="AD923">
            <v>0</v>
          </cell>
          <cell r="AG923">
            <v>0</v>
          </cell>
          <cell r="AH923">
            <v>0</v>
          </cell>
          <cell r="AI923" t="e">
            <v>#N/A</v>
          </cell>
          <cell r="AL923" t="e">
            <v>#N/A</v>
          </cell>
          <cell r="AM923" t="e">
            <v>#N/A</v>
          </cell>
          <cell r="AN923" t="e">
            <v>#N/A</v>
          </cell>
          <cell r="AP923" t="e">
            <v>#N/A</v>
          </cell>
          <cell r="AQ923" t="e">
            <v>#N/A</v>
          </cell>
          <cell r="AR923" t="e">
            <v>#N/A</v>
          </cell>
        </row>
        <row r="924">
          <cell r="K924">
            <v>314</v>
          </cell>
          <cell r="Q924" t="e">
            <v>#N/A</v>
          </cell>
          <cell r="T924" t="e">
            <v>#N/A</v>
          </cell>
          <cell r="V924" t="e">
            <v>#N/A</v>
          </cell>
          <cell r="W924" t="e">
            <v>#N/A</v>
          </cell>
          <cell r="Y924" t="e">
            <v>#N/A</v>
          </cell>
          <cell r="Z924" t="e">
            <v>#N/A</v>
          </cell>
          <cell r="AA924" t="e">
            <v>#N/A</v>
          </cell>
          <cell r="AB924" t="e">
            <v>#N/A</v>
          </cell>
          <cell r="AC924" t="e">
            <v>#N/A</v>
          </cell>
          <cell r="AD924">
            <v>0</v>
          </cell>
          <cell r="AG924">
            <v>0</v>
          </cell>
          <cell r="AH924">
            <v>0</v>
          </cell>
          <cell r="AI924" t="e">
            <v>#N/A</v>
          </cell>
          <cell r="AL924" t="e">
            <v>#N/A</v>
          </cell>
          <cell r="AM924" t="e">
            <v>#N/A</v>
          </cell>
          <cell r="AN924" t="e">
            <v>#N/A</v>
          </cell>
          <cell r="AP924" t="e">
            <v>#N/A</v>
          </cell>
          <cell r="AQ924" t="e">
            <v>#N/A</v>
          </cell>
          <cell r="AR924" t="e">
            <v>#N/A</v>
          </cell>
        </row>
        <row r="925">
          <cell r="K925">
            <v>315</v>
          </cell>
          <cell r="Q925" t="e">
            <v>#N/A</v>
          </cell>
          <cell r="T925" t="e">
            <v>#N/A</v>
          </cell>
          <cell r="V925" t="e">
            <v>#N/A</v>
          </cell>
          <cell r="W925" t="e">
            <v>#N/A</v>
          </cell>
          <cell r="Y925" t="e">
            <v>#N/A</v>
          </cell>
          <cell r="Z925" t="e">
            <v>#N/A</v>
          </cell>
          <cell r="AA925" t="e">
            <v>#N/A</v>
          </cell>
          <cell r="AB925" t="e">
            <v>#N/A</v>
          </cell>
          <cell r="AC925" t="e">
            <v>#N/A</v>
          </cell>
          <cell r="AD925">
            <v>0</v>
          </cell>
          <cell r="AG925">
            <v>0</v>
          </cell>
          <cell r="AH925">
            <v>0</v>
          </cell>
          <cell r="AI925" t="e">
            <v>#N/A</v>
          </cell>
          <cell r="AL925" t="e">
            <v>#N/A</v>
          </cell>
          <cell r="AM925" t="e">
            <v>#N/A</v>
          </cell>
          <cell r="AN925" t="e">
            <v>#N/A</v>
          </cell>
          <cell r="AP925" t="e">
            <v>#N/A</v>
          </cell>
          <cell r="AQ925" t="e">
            <v>#N/A</v>
          </cell>
          <cell r="AR925" t="e">
            <v>#N/A</v>
          </cell>
        </row>
        <row r="926">
          <cell r="K926">
            <v>316</v>
          </cell>
          <cell r="Q926" t="e">
            <v>#N/A</v>
          </cell>
          <cell r="T926" t="e">
            <v>#N/A</v>
          </cell>
          <cell r="V926" t="e">
            <v>#N/A</v>
          </cell>
          <cell r="W926" t="e">
            <v>#N/A</v>
          </cell>
          <cell r="Y926" t="e">
            <v>#N/A</v>
          </cell>
          <cell r="Z926" t="e">
            <v>#N/A</v>
          </cell>
          <cell r="AA926" t="e">
            <v>#N/A</v>
          </cell>
          <cell r="AB926" t="e">
            <v>#N/A</v>
          </cell>
          <cell r="AC926" t="e">
            <v>#N/A</v>
          </cell>
          <cell r="AD926">
            <v>0</v>
          </cell>
          <cell r="AG926">
            <v>0</v>
          </cell>
          <cell r="AH926">
            <v>0</v>
          </cell>
          <cell r="AI926" t="e">
            <v>#N/A</v>
          </cell>
          <cell r="AL926" t="e">
            <v>#N/A</v>
          </cell>
          <cell r="AM926" t="e">
            <v>#N/A</v>
          </cell>
          <cell r="AN926" t="e">
            <v>#N/A</v>
          </cell>
          <cell r="AP926" t="e">
            <v>#N/A</v>
          </cell>
          <cell r="AQ926" t="e">
            <v>#N/A</v>
          </cell>
          <cell r="AR926" t="e">
            <v>#N/A</v>
          </cell>
        </row>
        <row r="927">
          <cell r="K927">
            <v>317</v>
          </cell>
          <cell r="Q927" t="e">
            <v>#N/A</v>
          </cell>
          <cell r="T927" t="e">
            <v>#N/A</v>
          </cell>
          <cell r="V927" t="e">
            <v>#N/A</v>
          </cell>
          <cell r="W927" t="e">
            <v>#N/A</v>
          </cell>
          <cell r="Y927" t="e">
            <v>#N/A</v>
          </cell>
          <cell r="Z927" t="e">
            <v>#N/A</v>
          </cell>
          <cell r="AA927" t="e">
            <v>#N/A</v>
          </cell>
          <cell r="AB927" t="e">
            <v>#N/A</v>
          </cell>
          <cell r="AC927" t="e">
            <v>#N/A</v>
          </cell>
          <cell r="AD927">
            <v>0</v>
          </cell>
          <cell r="AG927">
            <v>0</v>
          </cell>
          <cell r="AH927">
            <v>0</v>
          </cell>
          <cell r="AI927" t="e">
            <v>#N/A</v>
          </cell>
          <cell r="AL927" t="e">
            <v>#N/A</v>
          </cell>
          <cell r="AM927" t="e">
            <v>#N/A</v>
          </cell>
          <cell r="AN927" t="e">
            <v>#N/A</v>
          </cell>
          <cell r="AP927" t="e">
            <v>#N/A</v>
          </cell>
          <cell r="AQ927" t="e">
            <v>#N/A</v>
          </cell>
          <cell r="AR927" t="e">
            <v>#N/A</v>
          </cell>
        </row>
        <row r="928">
          <cell r="K928">
            <v>318</v>
          </cell>
          <cell r="Q928" t="e">
            <v>#N/A</v>
          </cell>
          <cell r="T928" t="e">
            <v>#N/A</v>
          </cell>
          <cell r="V928" t="e">
            <v>#N/A</v>
          </cell>
          <cell r="W928" t="e">
            <v>#N/A</v>
          </cell>
          <cell r="Y928" t="e">
            <v>#N/A</v>
          </cell>
          <cell r="Z928" t="e">
            <v>#N/A</v>
          </cell>
          <cell r="AA928" t="e">
            <v>#N/A</v>
          </cell>
          <cell r="AB928" t="e">
            <v>#N/A</v>
          </cell>
          <cell r="AC928" t="e">
            <v>#N/A</v>
          </cell>
          <cell r="AD928">
            <v>0</v>
          </cell>
          <cell r="AG928">
            <v>0</v>
          </cell>
          <cell r="AH928">
            <v>0</v>
          </cell>
          <cell r="AI928" t="e">
            <v>#N/A</v>
          </cell>
          <cell r="AL928" t="e">
            <v>#N/A</v>
          </cell>
          <cell r="AM928" t="e">
            <v>#N/A</v>
          </cell>
          <cell r="AN928" t="e">
            <v>#N/A</v>
          </cell>
          <cell r="AP928" t="e">
            <v>#N/A</v>
          </cell>
          <cell r="AQ928" t="e">
            <v>#N/A</v>
          </cell>
          <cell r="AR928" t="e">
            <v>#N/A</v>
          </cell>
        </row>
        <row r="929">
          <cell r="K929">
            <v>319</v>
          </cell>
          <cell r="Q929" t="e">
            <v>#N/A</v>
          </cell>
          <cell r="T929" t="e">
            <v>#N/A</v>
          </cell>
          <cell r="V929" t="e">
            <v>#N/A</v>
          </cell>
          <cell r="W929" t="e">
            <v>#N/A</v>
          </cell>
          <cell r="Y929" t="e">
            <v>#N/A</v>
          </cell>
          <cell r="Z929" t="e">
            <v>#N/A</v>
          </cell>
          <cell r="AA929" t="e">
            <v>#N/A</v>
          </cell>
          <cell r="AB929" t="e">
            <v>#N/A</v>
          </cell>
          <cell r="AC929" t="e">
            <v>#N/A</v>
          </cell>
          <cell r="AD929">
            <v>0</v>
          </cell>
          <cell r="AG929">
            <v>0</v>
          </cell>
          <cell r="AH929">
            <v>0</v>
          </cell>
          <cell r="AI929" t="e">
            <v>#N/A</v>
          </cell>
          <cell r="AL929" t="e">
            <v>#N/A</v>
          </cell>
          <cell r="AM929" t="e">
            <v>#N/A</v>
          </cell>
          <cell r="AN929" t="e">
            <v>#N/A</v>
          </cell>
          <cell r="AP929" t="e">
            <v>#N/A</v>
          </cell>
          <cell r="AQ929" t="e">
            <v>#N/A</v>
          </cell>
          <cell r="AR929" t="e">
            <v>#N/A</v>
          </cell>
        </row>
        <row r="930">
          <cell r="K930">
            <v>320</v>
          </cell>
          <cell r="Q930" t="e">
            <v>#N/A</v>
          </cell>
          <cell r="T930" t="e">
            <v>#N/A</v>
          </cell>
          <cell r="V930" t="e">
            <v>#N/A</v>
          </cell>
          <cell r="W930" t="e">
            <v>#N/A</v>
          </cell>
          <cell r="Y930" t="e">
            <v>#N/A</v>
          </cell>
          <cell r="Z930" t="e">
            <v>#N/A</v>
          </cell>
          <cell r="AA930" t="e">
            <v>#N/A</v>
          </cell>
          <cell r="AB930" t="e">
            <v>#N/A</v>
          </cell>
          <cell r="AC930" t="e">
            <v>#N/A</v>
          </cell>
          <cell r="AD930">
            <v>0</v>
          </cell>
          <cell r="AG930">
            <v>0</v>
          </cell>
          <cell r="AH930">
            <v>0</v>
          </cell>
          <cell r="AI930" t="e">
            <v>#N/A</v>
          </cell>
          <cell r="AL930" t="e">
            <v>#N/A</v>
          </cell>
          <cell r="AM930" t="e">
            <v>#N/A</v>
          </cell>
          <cell r="AN930" t="e">
            <v>#N/A</v>
          </cell>
          <cell r="AP930" t="e">
            <v>#N/A</v>
          </cell>
          <cell r="AQ930" t="e">
            <v>#N/A</v>
          </cell>
          <cell r="AR930" t="e">
            <v>#N/A</v>
          </cell>
        </row>
        <row r="931">
          <cell r="K931">
            <v>321</v>
          </cell>
          <cell r="Q931" t="e">
            <v>#N/A</v>
          </cell>
          <cell r="T931" t="e">
            <v>#N/A</v>
          </cell>
          <cell r="V931" t="e">
            <v>#N/A</v>
          </cell>
          <cell r="W931" t="e">
            <v>#N/A</v>
          </cell>
          <cell r="Y931" t="e">
            <v>#N/A</v>
          </cell>
          <cell r="Z931" t="e">
            <v>#N/A</v>
          </cell>
          <cell r="AA931" t="e">
            <v>#N/A</v>
          </cell>
          <cell r="AB931" t="e">
            <v>#N/A</v>
          </cell>
          <cell r="AC931" t="e">
            <v>#N/A</v>
          </cell>
          <cell r="AD931">
            <v>0</v>
          </cell>
          <cell r="AG931">
            <v>0</v>
          </cell>
          <cell r="AH931">
            <v>0</v>
          </cell>
          <cell r="AI931" t="e">
            <v>#N/A</v>
          </cell>
          <cell r="AL931" t="e">
            <v>#N/A</v>
          </cell>
          <cell r="AM931" t="e">
            <v>#N/A</v>
          </cell>
          <cell r="AN931" t="e">
            <v>#N/A</v>
          </cell>
          <cell r="AP931" t="e">
            <v>#N/A</v>
          </cell>
          <cell r="AQ931" t="e">
            <v>#N/A</v>
          </cell>
          <cell r="AR931" t="e">
            <v>#N/A</v>
          </cell>
        </row>
        <row r="932">
          <cell r="K932">
            <v>322</v>
          </cell>
          <cell r="Q932" t="e">
            <v>#N/A</v>
          </cell>
          <cell r="T932" t="e">
            <v>#N/A</v>
          </cell>
          <cell r="V932" t="e">
            <v>#N/A</v>
          </cell>
          <cell r="W932" t="e">
            <v>#N/A</v>
          </cell>
          <cell r="Y932" t="e">
            <v>#N/A</v>
          </cell>
          <cell r="Z932" t="e">
            <v>#N/A</v>
          </cell>
          <cell r="AA932" t="e">
            <v>#N/A</v>
          </cell>
          <cell r="AB932" t="e">
            <v>#N/A</v>
          </cell>
          <cell r="AC932" t="e">
            <v>#N/A</v>
          </cell>
          <cell r="AD932">
            <v>0</v>
          </cell>
          <cell r="AG932">
            <v>0</v>
          </cell>
          <cell r="AH932">
            <v>0</v>
          </cell>
          <cell r="AI932" t="e">
            <v>#N/A</v>
          </cell>
          <cell r="AL932" t="e">
            <v>#N/A</v>
          </cell>
          <cell r="AM932" t="e">
            <v>#N/A</v>
          </cell>
          <cell r="AN932" t="e">
            <v>#N/A</v>
          </cell>
          <cell r="AP932" t="e">
            <v>#N/A</v>
          </cell>
          <cell r="AQ932" t="e">
            <v>#N/A</v>
          </cell>
          <cell r="AR932" t="e">
            <v>#N/A</v>
          </cell>
        </row>
        <row r="933">
          <cell r="K933">
            <v>323</v>
          </cell>
          <cell r="Q933" t="e">
            <v>#N/A</v>
          </cell>
          <cell r="T933" t="e">
            <v>#N/A</v>
          </cell>
          <cell r="V933" t="e">
            <v>#N/A</v>
          </cell>
          <cell r="W933" t="e">
            <v>#N/A</v>
          </cell>
          <cell r="Y933" t="e">
            <v>#N/A</v>
          </cell>
          <cell r="Z933" t="e">
            <v>#N/A</v>
          </cell>
          <cell r="AA933" t="e">
            <v>#N/A</v>
          </cell>
          <cell r="AB933" t="e">
            <v>#N/A</v>
          </cell>
          <cell r="AC933" t="e">
            <v>#N/A</v>
          </cell>
          <cell r="AD933">
            <v>0</v>
          </cell>
          <cell r="AG933">
            <v>0</v>
          </cell>
          <cell r="AH933">
            <v>0</v>
          </cell>
          <cell r="AI933" t="e">
            <v>#N/A</v>
          </cell>
          <cell r="AL933" t="e">
            <v>#N/A</v>
          </cell>
          <cell r="AM933" t="e">
            <v>#N/A</v>
          </cell>
          <cell r="AN933" t="e">
            <v>#N/A</v>
          </cell>
          <cell r="AP933" t="e">
            <v>#N/A</v>
          </cell>
          <cell r="AQ933" t="e">
            <v>#N/A</v>
          </cell>
          <cell r="AR933" t="e">
            <v>#N/A</v>
          </cell>
        </row>
        <row r="934">
          <cell r="K934">
            <v>324</v>
          </cell>
          <cell r="Q934" t="e">
            <v>#N/A</v>
          </cell>
          <cell r="T934" t="e">
            <v>#N/A</v>
          </cell>
          <cell r="V934" t="e">
            <v>#N/A</v>
          </cell>
          <cell r="W934" t="e">
            <v>#N/A</v>
          </cell>
          <cell r="Y934" t="e">
            <v>#N/A</v>
          </cell>
          <cell r="Z934" t="e">
            <v>#N/A</v>
          </cell>
          <cell r="AA934" t="e">
            <v>#N/A</v>
          </cell>
          <cell r="AB934" t="e">
            <v>#N/A</v>
          </cell>
          <cell r="AC934" t="e">
            <v>#N/A</v>
          </cell>
          <cell r="AD934">
            <v>0</v>
          </cell>
          <cell r="AG934">
            <v>0</v>
          </cell>
          <cell r="AH934">
            <v>0</v>
          </cell>
          <cell r="AI934" t="e">
            <v>#N/A</v>
          </cell>
          <cell r="AL934" t="e">
            <v>#N/A</v>
          </cell>
          <cell r="AM934" t="e">
            <v>#N/A</v>
          </cell>
          <cell r="AN934" t="e">
            <v>#N/A</v>
          </cell>
          <cell r="AP934" t="e">
            <v>#N/A</v>
          </cell>
          <cell r="AQ934" t="e">
            <v>#N/A</v>
          </cell>
          <cell r="AR934" t="e">
            <v>#N/A</v>
          </cell>
        </row>
        <row r="935">
          <cell r="K935">
            <v>325</v>
          </cell>
          <cell r="Q935" t="e">
            <v>#N/A</v>
          </cell>
          <cell r="T935" t="e">
            <v>#N/A</v>
          </cell>
          <cell r="V935" t="e">
            <v>#N/A</v>
          </cell>
          <cell r="W935" t="e">
            <v>#N/A</v>
          </cell>
          <cell r="Y935" t="e">
            <v>#N/A</v>
          </cell>
          <cell r="Z935" t="e">
            <v>#N/A</v>
          </cell>
          <cell r="AA935" t="e">
            <v>#N/A</v>
          </cell>
          <cell r="AB935" t="e">
            <v>#N/A</v>
          </cell>
          <cell r="AC935" t="e">
            <v>#N/A</v>
          </cell>
          <cell r="AD935">
            <v>0</v>
          </cell>
          <cell r="AG935">
            <v>0</v>
          </cell>
          <cell r="AH935">
            <v>0</v>
          </cell>
          <cell r="AI935" t="e">
            <v>#N/A</v>
          </cell>
          <cell r="AL935" t="e">
            <v>#N/A</v>
          </cell>
          <cell r="AM935" t="e">
            <v>#N/A</v>
          </cell>
          <cell r="AN935" t="e">
            <v>#N/A</v>
          </cell>
          <cell r="AP935" t="e">
            <v>#N/A</v>
          </cell>
          <cell r="AQ935" t="e">
            <v>#N/A</v>
          </cell>
          <cell r="AR935" t="e">
            <v>#N/A</v>
          </cell>
        </row>
        <row r="936">
          <cell r="K936">
            <v>326</v>
          </cell>
          <cell r="Q936" t="e">
            <v>#N/A</v>
          </cell>
          <cell r="T936" t="e">
            <v>#N/A</v>
          </cell>
          <cell r="V936" t="e">
            <v>#N/A</v>
          </cell>
          <cell r="W936" t="e">
            <v>#N/A</v>
          </cell>
          <cell r="Y936" t="e">
            <v>#N/A</v>
          </cell>
          <cell r="Z936" t="e">
            <v>#N/A</v>
          </cell>
          <cell r="AA936" t="e">
            <v>#N/A</v>
          </cell>
          <cell r="AB936" t="e">
            <v>#N/A</v>
          </cell>
          <cell r="AC936" t="e">
            <v>#N/A</v>
          </cell>
          <cell r="AD936">
            <v>0</v>
          </cell>
          <cell r="AG936">
            <v>0</v>
          </cell>
          <cell r="AH936">
            <v>0</v>
          </cell>
          <cell r="AI936" t="e">
            <v>#N/A</v>
          </cell>
          <cell r="AL936" t="e">
            <v>#N/A</v>
          </cell>
          <cell r="AM936" t="e">
            <v>#N/A</v>
          </cell>
          <cell r="AN936" t="e">
            <v>#N/A</v>
          </cell>
          <cell r="AP936" t="e">
            <v>#N/A</v>
          </cell>
          <cell r="AQ936" t="e">
            <v>#N/A</v>
          </cell>
          <cell r="AR936" t="e">
            <v>#N/A</v>
          </cell>
        </row>
        <row r="937">
          <cell r="K937">
            <v>327</v>
          </cell>
          <cell r="Q937" t="e">
            <v>#N/A</v>
          </cell>
          <cell r="T937" t="e">
            <v>#N/A</v>
          </cell>
          <cell r="V937" t="e">
            <v>#N/A</v>
          </cell>
          <cell r="W937" t="e">
            <v>#N/A</v>
          </cell>
          <cell r="Y937" t="e">
            <v>#N/A</v>
          </cell>
          <cell r="Z937" t="e">
            <v>#N/A</v>
          </cell>
          <cell r="AA937" t="e">
            <v>#N/A</v>
          </cell>
          <cell r="AB937" t="e">
            <v>#N/A</v>
          </cell>
          <cell r="AC937" t="e">
            <v>#N/A</v>
          </cell>
          <cell r="AD937">
            <v>0</v>
          </cell>
          <cell r="AG937">
            <v>0</v>
          </cell>
          <cell r="AH937">
            <v>0</v>
          </cell>
          <cell r="AI937" t="e">
            <v>#N/A</v>
          </cell>
          <cell r="AL937" t="e">
            <v>#N/A</v>
          </cell>
          <cell r="AM937" t="e">
            <v>#N/A</v>
          </cell>
          <cell r="AN937" t="e">
            <v>#N/A</v>
          </cell>
          <cell r="AP937" t="e">
            <v>#N/A</v>
          </cell>
          <cell r="AQ937" t="e">
            <v>#N/A</v>
          </cell>
          <cell r="AR937" t="e">
            <v>#N/A</v>
          </cell>
        </row>
        <row r="938">
          <cell r="K938">
            <v>328</v>
          </cell>
          <cell r="Q938" t="e">
            <v>#N/A</v>
          </cell>
          <cell r="T938" t="e">
            <v>#N/A</v>
          </cell>
          <cell r="V938" t="e">
            <v>#N/A</v>
          </cell>
          <cell r="W938" t="e">
            <v>#N/A</v>
          </cell>
          <cell r="Y938" t="e">
            <v>#N/A</v>
          </cell>
          <cell r="Z938" t="e">
            <v>#N/A</v>
          </cell>
          <cell r="AA938" t="e">
            <v>#N/A</v>
          </cell>
          <cell r="AB938" t="e">
            <v>#N/A</v>
          </cell>
          <cell r="AC938" t="e">
            <v>#N/A</v>
          </cell>
          <cell r="AD938">
            <v>0</v>
          </cell>
          <cell r="AG938">
            <v>0</v>
          </cell>
          <cell r="AH938">
            <v>0</v>
          </cell>
          <cell r="AI938" t="e">
            <v>#N/A</v>
          </cell>
          <cell r="AL938" t="e">
            <v>#N/A</v>
          </cell>
          <cell r="AM938" t="e">
            <v>#N/A</v>
          </cell>
          <cell r="AN938" t="e">
            <v>#N/A</v>
          </cell>
          <cell r="AP938" t="e">
            <v>#N/A</v>
          </cell>
          <cell r="AQ938" t="e">
            <v>#N/A</v>
          </cell>
          <cell r="AR938" t="e">
            <v>#N/A</v>
          </cell>
        </row>
        <row r="939">
          <cell r="K939">
            <v>329</v>
          </cell>
          <cell r="Q939" t="e">
            <v>#N/A</v>
          </cell>
          <cell r="T939" t="e">
            <v>#N/A</v>
          </cell>
          <cell r="V939" t="e">
            <v>#N/A</v>
          </cell>
          <cell r="W939" t="e">
            <v>#N/A</v>
          </cell>
          <cell r="Y939" t="e">
            <v>#N/A</v>
          </cell>
          <cell r="Z939" t="e">
            <v>#N/A</v>
          </cell>
          <cell r="AA939" t="e">
            <v>#N/A</v>
          </cell>
          <cell r="AB939" t="e">
            <v>#N/A</v>
          </cell>
          <cell r="AC939" t="e">
            <v>#N/A</v>
          </cell>
          <cell r="AD939">
            <v>0</v>
          </cell>
          <cell r="AG939">
            <v>0</v>
          </cell>
          <cell r="AH939">
            <v>0</v>
          </cell>
          <cell r="AI939" t="e">
            <v>#N/A</v>
          </cell>
          <cell r="AL939" t="e">
            <v>#N/A</v>
          </cell>
          <cell r="AM939" t="e">
            <v>#N/A</v>
          </cell>
          <cell r="AN939" t="e">
            <v>#N/A</v>
          </cell>
          <cell r="AP939" t="e">
            <v>#N/A</v>
          </cell>
          <cell r="AQ939" t="e">
            <v>#N/A</v>
          </cell>
          <cell r="AR939" t="e">
            <v>#N/A</v>
          </cell>
        </row>
        <row r="940">
          <cell r="K940">
            <v>330</v>
          </cell>
          <cell r="Q940" t="e">
            <v>#N/A</v>
          </cell>
          <cell r="T940" t="e">
            <v>#N/A</v>
          </cell>
          <cell r="V940" t="e">
            <v>#N/A</v>
          </cell>
          <cell r="W940" t="e">
            <v>#N/A</v>
          </cell>
          <cell r="Y940" t="e">
            <v>#N/A</v>
          </cell>
          <cell r="Z940" t="e">
            <v>#N/A</v>
          </cell>
          <cell r="AA940" t="e">
            <v>#N/A</v>
          </cell>
          <cell r="AB940" t="e">
            <v>#N/A</v>
          </cell>
          <cell r="AC940" t="e">
            <v>#N/A</v>
          </cell>
          <cell r="AD940">
            <v>0</v>
          </cell>
          <cell r="AG940">
            <v>0</v>
          </cell>
          <cell r="AH940">
            <v>0</v>
          </cell>
          <cell r="AI940" t="e">
            <v>#N/A</v>
          </cell>
          <cell r="AL940" t="e">
            <v>#N/A</v>
          </cell>
          <cell r="AM940" t="e">
            <v>#N/A</v>
          </cell>
          <cell r="AN940" t="e">
            <v>#N/A</v>
          </cell>
          <cell r="AP940" t="e">
            <v>#N/A</v>
          </cell>
          <cell r="AQ940" t="e">
            <v>#N/A</v>
          </cell>
          <cell r="AR940" t="e">
            <v>#N/A</v>
          </cell>
        </row>
        <row r="941">
          <cell r="K941">
            <v>331</v>
          </cell>
          <cell r="Q941" t="e">
            <v>#N/A</v>
          </cell>
          <cell r="T941" t="e">
            <v>#N/A</v>
          </cell>
          <cell r="V941" t="e">
            <v>#N/A</v>
          </cell>
          <cell r="W941" t="e">
            <v>#N/A</v>
          </cell>
          <cell r="Y941" t="e">
            <v>#N/A</v>
          </cell>
          <cell r="Z941" t="e">
            <v>#N/A</v>
          </cell>
          <cell r="AA941" t="e">
            <v>#N/A</v>
          </cell>
          <cell r="AB941" t="e">
            <v>#N/A</v>
          </cell>
          <cell r="AC941" t="e">
            <v>#N/A</v>
          </cell>
          <cell r="AD941">
            <v>0</v>
          </cell>
          <cell r="AG941">
            <v>0</v>
          </cell>
          <cell r="AH941">
            <v>0</v>
          </cell>
          <cell r="AI941" t="e">
            <v>#N/A</v>
          </cell>
          <cell r="AL941" t="e">
            <v>#N/A</v>
          </cell>
          <cell r="AM941" t="e">
            <v>#N/A</v>
          </cell>
          <cell r="AN941" t="e">
            <v>#N/A</v>
          </cell>
          <cell r="AP941" t="e">
            <v>#N/A</v>
          </cell>
          <cell r="AQ941" t="e">
            <v>#N/A</v>
          </cell>
          <cell r="AR941" t="e">
            <v>#N/A</v>
          </cell>
        </row>
        <row r="942">
          <cell r="K942">
            <v>332</v>
          </cell>
          <cell r="Q942" t="e">
            <v>#N/A</v>
          </cell>
          <cell r="T942" t="e">
            <v>#N/A</v>
          </cell>
          <cell r="V942" t="e">
            <v>#N/A</v>
          </cell>
          <cell r="W942" t="e">
            <v>#N/A</v>
          </cell>
          <cell r="Y942" t="e">
            <v>#N/A</v>
          </cell>
          <cell r="Z942" t="e">
            <v>#N/A</v>
          </cell>
          <cell r="AA942" t="e">
            <v>#N/A</v>
          </cell>
          <cell r="AB942" t="e">
            <v>#N/A</v>
          </cell>
          <cell r="AC942" t="e">
            <v>#N/A</v>
          </cell>
          <cell r="AD942">
            <v>0</v>
          </cell>
          <cell r="AG942">
            <v>0</v>
          </cell>
          <cell r="AH942">
            <v>0</v>
          </cell>
          <cell r="AI942" t="e">
            <v>#N/A</v>
          </cell>
          <cell r="AL942" t="e">
            <v>#N/A</v>
          </cell>
          <cell r="AM942" t="e">
            <v>#N/A</v>
          </cell>
          <cell r="AN942" t="e">
            <v>#N/A</v>
          </cell>
          <cell r="AP942" t="e">
            <v>#N/A</v>
          </cell>
          <cell r="AQ942" t="e">
            <v>#N/A</v>
          </cell>
          <cell r="AR942" t="e">
            <v>#N/A</v>
          </cell>
        </row>
        <row r="943">
          <cell r="K943">
            <v>333</v>
          </cell>
          <cell r="Q943" t="e">
            <v>#N/A</v>
          </cell>
          <cell r="T943" t="e">
            <v>#N/A</v>
          </cell>
          <cell r="V943" t="e">
            <v>#N/A</v>
          </cell>
          <cell r="W943" t="e">
            <v>#N/A</v>
          </cell>
          <cell r="Y943" t="e">
            <v>#N/A</v>
          </cell>
          <cell r="Z943" t="e">
            <v>#N/A</v>
          </cell>
          <cell r="AA943" t="e">
            <v>#N/A</v>
          </cell>
          <cell r="AB943" t="e">
            <v>#N/A</v>
          </cell>
          <cell r="AC943" t="e">
            <v>#N/A</v>
          </cell>
          <cell r="AD943">
            <v>0</v>
          </cell>
          <cell r="AG943">
            <v>0</v>
          </cell>
          <cell r="AH943">
            <v>0</v>
          </cell>
          <cell r="AI943" t="e">
            <v>#N/A</v>
          </cell>
          <cell r="AL943" t="e">
            <v>#N/A</v>
          </cell>
          <cell r="AM943" t="e">
            <v>#N/A</v>
          </cell>
          <cell r="AN943" t="e">
            <v>#N/A</v>
          </cell>
          <cell r="AP943" t="e">
            <v>#N/A</v>
          </cell>
          <cell r="AQ943" t="e">
            <v>#N/A</v>
          </cell>
          <cell r="AR943" t="e">
            <v>#N/A</v>
          </cell>
        </row>
        <row r="944">
          <cell r="K944">
            <v>334</v>
          </cell>
          <cell r="Q944" t="e">
            <v>#N/A</v>
          </cell>
          <cell r="T944" t="e">
            <v>#N/A</v>
          </cell>
          <cell r="V944" t="e">
            <v>#N/A</v>
          </cell>
          <cell r="W944" t="e">
            <v>#N/A</v>
          </cell>
          <cell r="Y944" t="e">
            <v>#N/A</v>
          </cell>
          <cell r="Z944" t="e">
            <v>#N/A</v>
          </cell>
          <cell r="AA944" t="e">
            <v>#N/A</v>
          </cell>
          <cell r="AB944" t="e">
            <v>#N/A</v>
          </cell>
          <cell r="AC944" t="e">
            <v>#N/A</v>
          </cell>
          <cell r="AD944">
            <v>0</v>
          </cell>
          <cell r="AG944">
            <v>0</v>
          </cell>
          <cell r="AH944">
            <v>0</v>
          </cell>
          <cell r="AI944" t="e">
            <v>#N/A</v>
          </cell>
          <cell r="AL944" t="e">
            <v>#N/A</v>
          </cell>
          <cell r="AM944" t="e">
            <v>#N/A</v>
          </cell>
          <cell r="AN944" t="e">
            <v>#N/A</v>
          </cell>
          <cell r="AP944" t="e">
            <v>#N/A</v>
          </cell>
          <cell r="AQ944" t="e">
            <v>#N/A</v>
          </cell>
          <cell r="AR944" t="e">
            <v>#N/A</v>
          </cell>
        </row>
        <row r="945">
          <cell r="K945">
            <v>335</v>
          </cell>
          <cell r="Q945" t="e">
            <v>#N/A</v>
          </cell>
          <cell r="T945" t="e">
            <v>#N/A</v>
          </cell>
          <cell r="V945" t="e">
            <v>#N/A</v>
          </cell>
          <cell r="W945" t="e">
            <v>#N/A</v>
          </cell>
          <cell r="Y945" t="e">
            <v>#N/A</v>
          </cell>
          <cell r="Z945" t="e">
            <v>#N/A</v>
          </cell>
          <cell r="AA945" t="e">
            <v>#N/A</v>
          </cell>
          <cell r="AB945" t="e">
            <v>#N/A</v>
          </cell>
          <cell r="AC945" t="e">
            <v>#N/A</v>
          </cell>
          <cell r="AD945">
            <v>0</v>
          </cell>
          <cell r="AG945">
            <v>0</v>
          </cell>
          <cell r="AH945">
            <v>0</v>
          </cell>
          <cell r="AI945" t="e">
            <v>#N/A</v>
          </cell>
          <cell r="AL945" t="e">
            <v>#N/A</v>
          </cell>
          <cell r="AM945" t="e">
            <v>#N/A</v>
          </cell>
          <cell r="AN945" t="e">
            <v>#N/A</v>
          </cell>
          <cell r="AP945" t="e">
            <v>#N/A</v>
          </cell>
          <cell r="AQ945" t="e">
            <v>#N/A</v>
          </cell>
          <cell r="AR945" t="e">
            <v>#N/A</v>
          </cell>
        </row>
        <row r="946">
          <cell r="K946">
            <v>336</v>
          </cell>
          <cell r="Q946" t="e">
            <v>#N/A</v>
          </cell>
          <cell r="T946" t="e">
            <v>#N/A</v>
          </cell>
          <cell r="V946" t="e">
            <v>#N/A</v>
          </cell>
          <cell r="W946" t="e">
            <v>#N/A</v>
          </cell>
          <cell r="Y946" t="e">
            <v>#N/A</v>
          </cell>
          <cell r="Z946" t="e">
            <v>#N/A</v>
          </cell>
          <cell r="AA946" t="e">
            <v>#N/A</v>
          </cell>
          <cell r="AB946" t="e">
            <v>#N/A</v>
          </cell>
          <cell r="AC946" t="e">
            <v>#N/A</v>
          </cell>
          <cell r="AD946">
            <v>0</v>
          </cell>
          <cell r="AG946">
            <v>0</v>
          </cell>
          <cell r="AH946">
            <v>0</v>
          </cell>
          <cell r="AI946" t="e">
            <v>#N/A</v>
          </cell>
          <cell r="AL946" t="e">
            <v>#N/A</v>
          </cell>
          <cell r="AM946" t="e">
            <v>#N/A</v>
          </cell>
          <cell r="AN946" t="e">
            <v>#N/A</v>
          </cell>
          <cell r="AP946" t="e">
            <v>#N/A</v>
          </cell>
          <cell r="AQ946" t="e">
            <v>#N/A</v>
          </cell>
          <cell r="AR946" t="e">
            <v>#N/A</v>
          </cell>
        </row>
        <row r="947">
          <cell r="K947">
            <v>337</v>
          </cell>
          <cell r="Q947" t="e">
            <v>#N/A</v>
          </cell>
          <cell r="T947" t="e">
            <v>#N/A</v>
          </cell>
          <cell r="V947" t="e">
            <v>#N/A</v>
          </cell>
          <cell r="W947" t="e">
            <v>#N/A</v>
          </cell>
          <cell r="Y947" t="e">
            <v>#N/A</v>
          </cell>
          <cell r="Z947" t="e">
            <v>#N/A</v>
          </cell>
          <cell r="AA947" t="e">
            <v>#N/A</v>
          </cell>
          <cell r="AB947" t="e">
            <v>#N/A</v>
          </cell>
          <cell r="AC947" t="e">
            <v>#N/A</v>
          </cell>
          <cell r="AD947">
            <v>0</v>
          </cell>
          <cell r="AG947">
            <v>0</v>
          </cell>
          <cell r="AH947">
            <v>0</v>
          </cell>
          <cell r="AI947" t="e">
            <v>#N/A</v>
          </cell>
          <cell r="AL947" t="e">
            <v>#N/A</v>
          </cell>
          <cell r="AM947" t="e">
            <v>#N/A</v>
          </cell>
          <cell r="AN947" t="e">
            <v>#N/A</v>
          </cell>
          <cell r="AP947" t="e">
            <v>#N/A</v>
          </cell>
          <cell r="AQ947" t="e">
            <v>#N/A</v>
          </cell>
          <cell r="AR947" t="e">
            <v>#N/A</v>
          </cell>
        </row>
        <row r="948">
          <cell r="K948">
            <v>338</v>
          </cell>
          <cell r="Q948" t="e">
            <v>#N/A</v>
          </cell>
          <cell r="T948" t="e">
            <v>#N/A</v>
          </cell>
          <cell r="V948" t="e">
            <v>#N/A</v>
          </cell>
          <cell r="W948" t="e">
            <v>#N/A</v>
          </cell>
          <cell r="Y948" t="e">
            <v>#N/A</v>
          </cell>
          <cell r="Z948" t="e">
            <v>#N/A</v>
          </cell>
          <cell r="AA948" t="e">
            <v>#N/A</v>
          </cell>
          <cell r="AB948" t="e">
            <v>#N/A</v>
          </cell>
          <cell r="AC948" t="e">
            <v>#N/A</v>
          </cell>
          <cell r="AD948">
            <v>0</v>
          </cell>
          <cell r="AG948">
            <v>0</v>
          </cell>
          <cell r="AH948">
            <v>0</v>
          </cell>
          <cell r="AI948" t="e">
            <v>#N/A</v>
          </cell>
          <cell r="AL948" t="e">
            <v>#N/A</v>
          </cell>
          <cell r="AM948" t="e">
            <v>#N/A</v>
          </cell>
          <cell r="AN948" t="e">
            <v>#N/A</v>
          </cell>
          <cell r="AP948" t="e">
            <v>#N/A</v>
          </cell>
          <cell r="AQ948" t="e">
            <v>#N/A</v>
          </cell>
          <cell r="AR948" t="e">
            <v>#N/A</v>
          </cell>
        </row>
        <row r="949">
          <cell r="K949">
            <v>339</v>
          </cell>
          <cell r="Q949" t="e">
            <v>#N/A</v>
          </cell>
          <cell r="T949" t="e">
            <v>#N/A</v>
          </cell>
          <cell r="V949" t="e">
            <v>#N/A</v>
          </cell>
          <cell r="W949" t="e">
            <v>#N/A</v>
          </cell>
          <cell r="Y949" t="e">
            <v>#N/A</v>
          </cell>
          <cell r="Z949" t="e">
            <v>#N/A</v>
          </cell>
          <cell r="AA949" t="e">
            <v>#N/A</v>
          </cell>
          <cell r="AB949" t="e">
            <v>#N/A</v>
          </cell>
          <cell r="AC949" t="e">
            <v>#N/A</v>
          </cell>
          <cell r="AD949">
            <v>0</v>
          </cell>
          <cell r="AG949">
            <v>0</v>
          </cell>
          <cell r="AH949">
            <v>0</v>
          </cell>
          <cell r="AI949" t="e">
            <v>#N/A</v>
          </cell>
          <cell r="AL949" t="e">
            <v>#N/A</v>
          </cell>
          <cell r="AM949" t="e">
            <v>#N/A</v>
          </cell>
          <cell r="AN949" t="e">
            <v>#N/A</v>
          </cell>
          <cell r="AP949" t="e">
            <v>#N/A</v>
          </cell>
          <cell r="AQ949" t="e">
            <v>#N/A</v>
          </cell>
          <cell r="AR949" t="e">
            <v>#N/A</v>
          </cell>
        </row>
        <row r="950">
          <cell r="K950">
            <v>340</v>
          </cell>
          <cell r="Q950" t="e">
            <v>#N/A</v>
          </cell>
          <cell r="T950" t="e">
            <v>#N/A</v>
          </cell>
          <cell r="V950" t="e">
            <v>#N/A</v>
          </cell>
          <cell r="W950" t="e">
            <v>#N/A</v>
          </cell>
          <cell r="Y950" t="e">
            <v>#N/A</v>
          </cell>
          <cell r="Z950" t="e">
            <v>#N/A</v>
          </cell>
          <cell r="AA950" t="e">
            <v>#N/A</v>
          </cell>
          <cell r="AB950" t="e">
            <v>#N/A</v>
          </cell>
          <cell r="AC950" t="e">
            <v>#N/A</v>
          </cell>
          <cell r="AD950">
            <v>0</v>
          </cell>
          <cell r="AG950">
            <v>0</v>
          </cell>
          <cell r="AH950">
            <v>0</v>
          </cell>
          <cell r="AI950" t="e">
            <v>#N/A</v>
          </cell>
          <cell r="AL950" t="e">
            <v>#N/A</v>
          </cell>
          <cell r="AM950" t="e">
            <v>#N/A</v>
          </cell>
          <cell r="AN950" t="e">
            <v>#N/A</v>
          </cell>
          <cell r="AP950" t="e">
            <v>#N/A</v>
          </cell>
          <cell r="AQ950" t="e">
            <v>#N/A</v>
          </cell>
          <cell r="AR950" t="e">
            <v>#N/A</v>
          </cell>
        </row>
        <row r="951">
          <cell r="K951">
            <v>341</v>
          </cell>
          <cell r="Q951" t="e">
            <v>#N/A</v>
          </cell>
          <cell r="T951" t="e">
            <v>#N/A</v>
          </cell>
          <cell r="V951" t="e">
            <v>#N/A</v>
          </cell>
          <cell r="W951" t="e">
            <v>#N/A</v>
          </cell>
          <cell r="Y951" t="e">
            <v>#N/A</v>
          </cell>
          <cell r="Z951" t="e">
            <v>#N/A</v>
          </cell>
          <cell r="AA951" t="e">
            <v>#N/A</v>
          </cell>
          <cell r="AB951" t="e">
            <v>#N/A</v>
          </cell>
          <cell r="AC951" t="e">
            <v>#N/A</v>
          </cell>
          <cell r="AD951">
            <v>0</v>
          </cell>
          <cell r="AG951">
            <v>0</v>
          </cell>
          <cell r="AH951">
            <v>0</v>
          </cell>
          <cell r="AI951" t="e">
            <v>#N/A</v>
          </cell>
          <cell r="AL951" t="e">
            <v>#N/A</v>
          </cell>
          <cell r="AM951" t="e">
            <v>#N/A</v>
          </cell>
          <cell r="AN951" t="e">
            <v>#N/A</v>
          </cell>
          <cell r="AP951" t="e">
            <v>#N/A</v>
          </cell>
          <cell r="AQ951" t="e">
            <v>#N/A</v>
          </cell>
          <cell r="AR951" t="e">
            <v>#N/A</v>
          </cell>
        </row>
        <row r="952">
          <cell r="K952">
            <v>342</v>
          </cell>
          <cell r="Q952" t="e">
            <v>#N/A</v>
          </cell>
          <cell r="T952" t="e">
            <v>#N/A</v>
          </cell>
          <cell r="V952" t="e">
            <v>#N/A</v>
          </cell>
          <cell r="W952" t="e">
            <v>#N/A</v>
          </cell>
          <cell r="Y952" t="e">
            <v>#N/A</v>
          </cell>
          <cell r="Z952" t="e">
            <v>#N/A</v>
          </cell>
          <cell r="AA952" t="e">
            <v>#N/A</v>
          </cell>
          <cell r="AB952" t="e">
            <v>#N/A</v>
          </cell>
          <cell r="AC952" t="e">
            <v>#N/A</v>
          </cell>
          <cell r="AD952">
            <v>0</v>
          </cell>
          <cell r="AG952">
            <v>0</v>
          </cell>
          <cell r="AH952">
            <v>0</v>
          </cell>
          <cell r="AI952" t="e">
            <v>#N/A</v>
          </cell>
          <cell r="AL952" t="e">
            <v>#N/A</v>
          </cell>
          <cell r="AM952" t="e">
            <v>#N/A</v>
          </cell>
          <cell r="AN952" t="e">
            <v>#N/A</v>
          </cell>
          <cell r="AP952" t="e">
            <v>#N/A</v>
          </cell>
          <cell r="AQ952" t="e">
            <v>#N/A</v>
          </cell>
          <cell r="AR952" t="e">
            <v>#N/A</v>
          </cell>
        </row>
        <row r="953">
          <cell r="K953">
            <v>343</v>
          </cell>
          <cell r="Q953" t="e">
            <v>#N/A</v>
          </cell>
          <cell r="T953" t="e">
            <v>#N/A</v>
          </cell>
          <cell r="V953" t="e">
            <v>#N/A</v>
          </cell>
          <cell r="W953" t="e">
            <v>#N/A</v>
          </cell>
          <cell r="Y953" t="e">
            <v>#N/A</v>
          </cell>
          <cell r="Z953" t="e">
            <v>#N/A</v>
          </cell>
          <cell r="AA953" t="e">
            <v>#N/A</v>
          </cell>
          <cell r="AB953" t="e">
            <v>#N/A</v>
          </cell>
          <cell r="AC953" t="e">
            <v>#N/A</v>
          </cell>
          <cell r="AD953">
            <v>0</v>
          </cell>
          <cell r="AG953">
            <v>0</v>
          </cell>
          <cell r="AH953">
            <v>0</v>
          </cell>
          <cell r="AI953" t="e">
            <v>#N/A</v>
          </cell>
          <cell r="AL953" t="e">
            <v>#N/A</v>
          </cell>
          <cell r="AM953" t="e">
            <v>#N/A</v>
          </cell>
          <cell r="AN953" t="e">
            <v>#N/A</v>
          </cell>
          <cell r="AP953" t="e">
            <v>#N/A</v>
          </cell>
          <cell r="AQ953" t="e">
            <v>#N/A</v>
          </cell>
          <cell r="AR953" t="e">
            <v>#N/A</v>
          </cell>
        </row>
        <row r="954">
          <cell r="K954">
            <v>344</v>
          </cell>
          <cell r="Q954" t="e">
            <v>#N/A</v>
          </cell>
          <cell r="T954" t="e">
            <v>#N/A</v>
          </cell>
          <cell r="V954" t="e">
            <v>#N/A</v>
          </cell>
          <cell r="W954" t="e">
            <v>#N/A</v>
          </cell>
          <cell r="Y954" t="e">
            <v>#N/A</v>
          </cell>
          <cell r="Z954" t="e">
            <v>#N/A</v>
          </cell>
          <cell r="AA954" t="e">
            <v>#N/A</v>
          </cell>
          <cell r="AB954" t="e">
            <v>#N/A</v>
          </cell>
          <cell r="AC954" t="e">
            <v>#N/A</v>
          </cell>
          <cell r="AD954">
            <v>0</v>
          </cell>
          <cell r="AG954">
            <v>0</v>
          </cell>
          <cell r="AH954">
            <v>0</v>
          </cell>
          <cell r="AI954" t="e">
            <v>#N/A</v>
          </cell>
          <cell r="AL954" t="e">
            <v>#N/A</v>
          </cell>
          <cell r="AM954" t="e">
            <v>#N/A</v>
          </cell>
          <cell r="AN954" t="e">
            <v>#N/A</v>
          </cell>
          <cell r="AP954" t="e">
            <v>#N/A</v>
          </cell>
          <cell r="AQ954" t="e">
            <v>#N/A</v>
          </cell>
          <cell r="AR954" t="e">
            <v>#N/A</v>
          </cell>
        </row>
        <row r="955">
          <cell r="K955">
            <v>345</v>
          </cell>
          <cell r="Q955" t="e">
            <v>#N/A</v>
          </cell>
          <cell r="T955" t="e">
            <v>#N/A</v>
          </cell>
          <cell r="V955" t="e">
            <v>#N/A</v>
          </cell>
          <cell r="W955" t="e">
            <v>#N/A</v>
          </cell>
          <cell r="Y955" t="e">
            <v>#N/A</v>
          </cell>
          <cell r="Z955" t="e">
            <v>#N/A</v>
          </cell>
          <cell r="AA955" t="e">
            <v>#N/A</v>
          </cell>
          <cell r="AB955" t="e">
            <v>#N/A</v>
          </cell>
          <cell r="AC955" t="e">
            <v>#N/A</v>
          </cell>
          <cell r="AD955">
            <v>0</v>
          </cell>
          <cell r="AG955">
            <v>0</v>
          </cell>
          <cell r="AH955">
            <v>0</v>
          </cell>
          <cell r="AI955" t="e">
            <v>#N/A</v>
          </cell>
          <cell r="AL955" t="e">
            <v>#N/A</v>
          </cell>
          <cell r="AM955" t="e">
            <v>#N/A</v>
          </cell>
          <cell r="AN955" t="e">
            <v>#N/A</v>
          </cell>
          <cell r="AP955" t="e">
            <v>#N/A</v>
          </cell>
          <cell r="AQ955" t="e">
            <v>#N/A</v>
          </cell>
          <cell r="AR955" t="e">
            <v>#N/A</v>
          </cell>
        </row>
        <row r="956">
          <cell r="K956">
            <v>346</v>
          </cell>
          <cell r="Q956" t="e">
            <v>#N/A</v>
          </cell>
          <cell r="T956" t="e">
            <v>#N/A</v>
          </cell>
          <cell r="V956" t="e">
            <v>#N/A</v>
          </cell>
          <cell r="W956" t="e">
            <v>#N/A</v>
          </cell>
          <cell r="Y956" t="e">
            <v>#N/A</v>
          </cell>
          <cell r="Z956" t="e">
            <v>#N/A</v>
          </cell>
          <cell r="AA956" t="e">
            <v>#N/A</v>
          </cell>
          <cell r="AB956" t="e">
            <v>#N/A</v>
          </cell>
          <cell r="AC956" t="e">
            <v>#N/A</v>
          </cell>
          <cell r="AD956">
            <v>0</v>
          </cell>
          <cell r="AG956">
            <v>0</v>
          </cell>
          <cell r="AH956">
            <v>0</v>
          </cell>
          <cell r="AI956" t="e">
            <v>#N/A</v>
          </cell>
          <cell r="AL956" t="e">
            <v>#N/A</v>
          </cell>
          <cell r="AM956" t="e">
            <v>#N/A</v>
          </cell>
          <cell r="AN956" t="e">
            <v>#N/A</v>
          </cell>
          <cell r="AP956" t="e">
            <v>#N/A</v>
          </cell>
          <cell r="AQ956" t="e">
            <v>#N/A</v>
          </cell>
          <cell r="AR956" t="e">
            <v>#N/A</v>
          </cell>
        </row>
        <row r="957">
          <cell r="K957">
            <v>347</v>
          </cell>
          <cell r="Q957" t="e">
            <v>#N/A</v>
          </cell>
          <cell r="T957" t="e">
            <v>#N/A</v>
          </cell>
          <cell r="V957" t="e">
            <v>#N/A</v>
          </cell>
          <cell r="W957" t="e">
            <v>#N/A</v>
          </cell>
          <cell r="Y957" t="e">
            <v>#N/A</v>
          </cell>
          <cell r="Z957" t="e">
            <v>#N/A</v>
          </cell>
          <cell r="AA957" t="e">
            <v>#N/A</v>
          </cell>
          <cell r="AB957" t="e">
            <v>#N/A</v>
          </cell>
          <cell r="AC957" t="e">
            <v>#N/A</v>
          </cell>
          <cell r="AD957">
            <v>0</v>
          </cell>
          <cell r="AG957">
            <v>0</v>
          </cell>
          <cell r="AH957">
            <v>0</v>
          </cell>
          <cell r="AI957" t="e">
            <v>#N/A</v>
          </cell>
          <cell r="AL957" t="e">
            <v>#N/A</v>
          </cell>
          <cell r="AM957" t="e">
            <v>#N/A</v>
          </cell>
          <cell r="AN957" t="e">
            <v>#N/A</v>
          </cell>
          <cell r="AP957" t="e">
            <v>#N/A</v>
          </cell>
          <cell r="AQ957" t="e">
            <v>#N/A</v>
          </cell>
          <cell r="AR957" t="e">
            <v>#N/A</v>
          </cell>
        </row>
        <row r="958">
          <cell r="K958">
            <v>348</v>
          </cell>
          <cell r="Q958" t="e">
            <v>#N/A</v>
          </cell>
          <cell r="T958" t="e">
            <v>#N/A</v>
          </cell>
          <cell r="V958" t="e">
            <v>#N/A</v>
          </cell>
          <cell r="W958" t="e">
            <v>#N/A</v>
          </cell>
          <cell r="Y958" t="e">
            <v>#N/A</v>
          </cell>
          <cell r="Z958" t="e">
            <v>#N/A</v>
          </cell>
          <cell r="AA958" t="e">
            <v>#N/A</v>
          </cell>
          <cell r="AB958" t="e">
            <v>#N/A</v>
          </cell>
          <cell r="AC958" t="e">
            <v>#N/A</v>
          </cell>
          <cell r="AD958">
            <v>0</v>
          </cell>
          <cell r="AG958">
            <v>0</v>
          </cell>
          <cell r="AH958">
            <v>0</v>
          </cell>
          <cell r="AI958" t="e">
            <v>#N/A</v>
          </cell>
          <cell r="AL958" t="e">
            <v>#N/A</v>
          </cell>
          <cell r="AM958" t="e">
            <v>#N/A</v>
          </cell>
          <cell r="AN958" t="e">
            <v>#N/A</v>
          </cell>
          <cell r="AP958" t="e">
            <v>#N/A</v>
          </cell>
          <cell r="AQ958" t="e">
            <v>#N/A</v>
          </cell>
          <cell r="AR958" t="e">
            <v>#N/A</v>
          </cell>
        </row>
        <row r="959">
          <cell r="K959">
            <v>349</v>
          </cell>
          <cell r="Q959" t="e">
            <v>#N/A</v>
          </cell>
          <cell r="T959" t="e">
            <v>#N/A</v>
          </cell>
          <cell r="V959" t="e">
            <v>#N/A</v>
          </cell>
          <cell r="W959" t="e">
            <v>#N/A</v>
          </cell>
          <cell r="Y959" t="e">
            <v>#N/A</v>
          </cell>
          <cell r="Z959" t="e">
            <v>#N/A</v>
          </cell>
          <cell r="AA959" t="e">
            <v>#N/A</v>
          </cell>
          <cell r="AB959" t="e">
            <v>#N/A</v>
          </cell>
          <cell r="AC959" t="e">
            <v>#N/A</v>
          </cell>
          <cell r="AD959">
            <v>0</v>
          </cell>
          <cell r="AG959">
            <v>0</v>
          </cell>
          <cell r="AH959">
            <v>0</v>
          </cell>
          <cell r="AI959" t="e">
            <v>#N/A</v>
          </cell>
          <cell r="AL959" t="e">
            <v>#N/A</v>
          </cell>
          <cell r="AM959" t="e">
            <v>#N/A</v>
          </cell>
          <cell r="AN959" t="e">
            <v>#N/A</v>
          </cell>
          <cell r="AP959" t="e">
            <v>#N/A</v>
          </cell>
          <cell r="AQ959" t="e">
            <v>#N/A</v>
          </cell>
          <cell r="AR959" t="e">
            <v>#N/A</v>
          </cell>
        </row>
        <row r="960">
          <cell r="K960">
            <v>350</v>
          </cell>
          <cell r="Q960" t="e">
            <v>#N/A</v>
          </cell>
          <cell r="T960" t="e">
            <v>#N/A</v>
          </cell>
          <cell r="V960" t="e">
            <v>#N/A</v>
          </cell>
          <cell r="W960" t="e">
            <v>#N/A</v>
          </cell>
          <cell r="Y960" t="e">
            <v>#N/A</v>
          </cell>
          <cell r="Z960" t="e">
            <v>#N/A</v>
          </cell>
          <cell r="AA960" t="e">
            <v>#N/A</v>
          </cell>
          <cell r="AB960" t="e">
            <v>#N/A</v>
          </cell>
          <cell r="AC960" t="e">
            <v>#N/A</v>
          </cell>
          <cell r="AD960">
            <v>0</v>
          </cell>
          <cell r="AG960">
            <v>0</v>
          </cell>
          <cell r="AH960">
            <v>0</v>
          </cell>
          <cell r="AI960" t="e">
            <v>#N/A</v>
          </cell>
          <cell r="AL960" t="e">
            <v>#N/A</v>
          </cell>
          <cell r="AM960" t="e">
            <v>#N/A</v>
          </cell>
          <cell r="AN960" t="e">
            <v>#N/A</v>
          </cell>
          <cell r="AP960" t="e">
            <v>#N/A</v>
          </cell>
          <cell r="AQ960" t="e">
            <v>#N/A</v>
          </cell>
          <cell r="AR960" t="e">
            <v>#N/A</v>
          </cell>
        </row>
        <row r="961">
          <cell r="K961">
            <v>351</v>
          </cell>
          <cell r="Q961" t="e">
            <v>#N/A</v>
          </cell>
          <cell r="T961" t="e">
            <v>#N/A</v>
          </cell>
          <cell r="V961" t="e">
            <v>#N/A</v>
          </cell>
          <cell r="W961" t="e">
            <v>#N/A</v>
          </cell>
          <cell r="Y961" t="e">
            <v>#N/A</v>
          </cell>
          <cell r="Z961" t="e">
            <v>#N/A</v>
          </cell>
          <cell r="AA961" t="e">
            <v>#N/A</v>
          </cell>
          <cell r="AB961" t="e">
            <v>#N/A</v>
          </cell>
          <cell r="AC961" t="e">
            <v>#N/A</v>
          </cell>
          <cell r="AD961">
            <v>0</v>
          </cell>
          <cell r="AG961">
            <v>0</v>
          </cell>
          <cell r="AH961">
            <v>0</v>
          </cell>
          <cell r="AI961" t="e">
            <v>#N/A</v>
          </cell>
          <cell r="AL961" t="e">
            <v>#N/A</v>
          </cell>
          <cell r="AM961" t="e">
            <v>#N/A</v>
          </cell>
          <cell r="AN961" t="e">
            <v>#N/A</v>
          </cell>
          <cell r="AP961" t="e">
            <v>#N/A</v>
          </cell>
          <cell r="AQ961" t="e">
            <v>#N/A</v>
          </cell>
          <cell r="AR961" t="e">
            <v>#N/A</v>
          </cell>
        </row>
        <row r="962">
          <cell r="K962">
            <v>352</v>
          </cell>
          <cell r="Q962" t="e">
            <v>#N/A</v>
          </cell>
          <cell r="T962" t="e">
            <v>#N/A</v>
          </cell>
          <cell r="V962" t="e">
            <v>#N/A</v>
          </cell>
          <cell r="W962" t="e">
            <v>#N/A</v>
          </cell>
          <cell r="Y962" t="e">
            <v>#N/A</v>
          </cell>
          <cell r="Z962" t="e">
            <v>#N/A</v>
          </cell>
          <cell r="AA962" t="e">
            <v>#N/A</v>
          </cell>
          <cell r="AB962" t="e">
            <v>#N/A</v>
          </cell>
          <cell r="AC962" t="e">
            <v>#N/A</v>
          </cell>
          <cell r="AD962">
            <v>0</v>
          </cell>
          <cell r="AG962">
            <v>0</v>
          </cell>
          <cell r="AH962">
            <v>0</v>
          </cell>
          <cell r="AI962" t="e">
            <v>#N/A</v>
          </cell>
          <cell r="AL962" t="e">
            <v>#N/A</v>
          </cell>
          <cell r="AM962" t="e">
            <v>#N/A</v>
          </cell>
          <cell r="AN962" t="e">
            <v>#N/A</v>
          </cell>
          <cell r="AP962" t="e">
            <v>#N/A</v>
          </cell>
          <cell r="AQ962" t="e">
            <v>#N/A</v>
          </cell>
          <cell r="AR962" t="e">
            <v>#N/A</v>
          </cell>
        </row>
        <row r="963">
          <cell r="K963">
            <v>353</v>
          </cell>
          <cell r="Q963" t="e">
            <v>#N/A</v>
          </cell>
          <cell r="T963" t="e">
            <v>#N/A</v>
          </cell>
          <cell r="V963" t="e">
            <v>#N/A</v>
          </cell>
          <cell r="W963" t="e">
            <v>#N/A</v>
          </cell>
          <cell r="Y963" t="e">
            <v>#N/A</v>
          </cell>
          <cell r="Z963" t="e">
            <v>#N/A</v>
          </cell>
          <cell r="AA963" t="e">
            <v>#N/A</v>
          </cell>
          <cell r="AB963" t="e">
            <v>#N/A</v>
          </cell>
          <cell r="AC963" t="e">
            <v>#N/A</v>
          </cell>
          <cell r="AD963">
            <v>0</v>
          </cell>
          <cell r="AG963">
            <v>0</v>
          </cell>
          <cell r="AH963">
            <v>0</v>
          </cell>
          <cell r="AI963" t="e">
            <v>#N/A</v>
          </cell>
          <cell r="AL963" t="e">
            <v>#N/A</v>
          </cell>
          <cell r="AM963" t="e">
            <v>#N/A</v>
          </cell>
          <cell r="AN963" t="e">
            <v>#N/A</v>
          </cell>
          <cell r="AP963" t="e">
            <v>#N/A</v>
          </cell>
          <cell r="AQ963" t="e">
            <v>#N/A</v>
          </cell>
          <cell r="AR963" t="e">
            <v>#N/A</v>
          </cell>
        </row>
        <row r="964">
          <cell r="K964">
            <v>354</v>
          </cell>
          <cell r="Q964" t="e">
            <v>#N/A</v>
          </cell>
          <cell r="T964" t="e">
            <v>#N/A</v>
          </cell>
          <cell r="V964" t="e">
            <v>#N/A</v>
          </cell>
          <cell r="W964" t="e">
            <v>#N/A</v>
          </cell>
          <cell r="Y964" t="e">
            <v>#N/A</v>
          </cell>
          <cell r="Z964" t="e">
            <v>#N/A</v>
          </cell>
          <cell r="AA964" t="e">
            <v>#N/A</v>
          </cell>
          <cell r="AB964" t="e">
            <v>#N/A</v>
          </cell>
          <cell r="AC964" t="e">
            <v>#N/A</v>
          </cell>
          <cell r="AD964">
            <v>0</v>
          </cell>
          <cell r="AG964">
            <v>0</v>
          </cell>
          <cell r="AH964">
            <v>0</v>
          </cell>
          <cell r="AI964" t="e">
            <v>#N/A</v>
          </cell>
          <cell r="AL964" t="e">
            <v>#N/A</v>
          </cell>
          <cell r="AM964" t="e">
            <v>#N/A</v>
          </cell>
          <cell r="AN964" t="e">
            <v>#N/A</v>
          </cell>
          <cell r="AP964" t="e">
            <v>#N/A</v>
          </cell>
          <cell r="AQ964" t="e">
            <v>#N/A</v>
          </cell>
          <cell r="AR964" t="e">
            <v>#N/A</v>
          </cell>
        </row>
        <row r="965">
          <cell r="K965">
            <v>355</v>
          </cell>
          <cell r="Q965" t="e">
            <v>#N/A</v>
          </cell>
          <cell r="T965" t="e">
            <v>#N/A</v>
          </cell>
          <cell r="V965" t="e">
            <v>#N/A</v>
          </cell>
          <cell r="W965" t="e">
            <v>#N/A</v>
          </cell>
          <cell r="Y965" t="e">
            <v>#N/A</v>
          </cell>
          <cell r="Z965" t="e">
            <v>#N/A</v>
          </cell>
          <cell r="AA965" t="e">
            <v>#N/A</v>
          </cell>
          <cell r="AB965" t="e">
            <v>#N/A</v>
          </cell>
          <cell r="AC965" t="e">
            <v>#N/A</v>
          </cell>
          <cell r="AD965">
            <v>0</v>
          </cell>
          <cell r="AG965">
            <v>0</v>
          </cell>
          <cell r="AH965">
            <v>0</v>
          </cell>
          <cell r="AI965" t="e">
            <v>#N/A</v>
          </cell>
          <cell r="AL965" t="e">
            <v>#N/A</v>
          </cell>
          <cell r="AM965" t="e">
            <v>#N/A</v>
          </cell>
          <cell r="AN965" t="e">
            <v>#N/A</v>
          </cell>
          <cell r="AP965" t="e">
            <v>#N/A</v>
          </cell>
          <cell r="AQ965" t="e">
            <v>#N/A</v>
          </cell>
          <cell r="AR965" t="e">
            <v>#N/A</v>
          </cell>
        </row>
        <row r="966">
          <cell r="K966">
            <v>356</v>
          </cell>
          <cell r="Q966" t="e">
            <v>#N/A</v>
          </cell>
          <cell r="T966" t="e">
            <v>#N/A</v>
          </cell>
          <cell r="V966" t="e">
            <v>#N/A</v>
          </cell>
          <cell r="W966" t="e">
            <v>#N/A</v>
          </cell>
          <cell r="Y966" t="e">
            <v>#N/A</v>
          </cell>
          <cell r="Z966" t="e">
            <v>#N/A</v>
          </cell>
          <cell r="AA966" t="e">
            <v>#N/A</v>
          </cell>
          <cell r="AB966" t="e">
            <v>#N/A</v>
          </cell>
          <cell r="AC966" t="e">
            <v>#N/A</v>
          </cell>
          <cell r="AD966">
            <v>0</v>
          </cell>
          <cell r="AG966">
            <v>0</v>
          </cell>
          <cell r="AH966">
            <v>0</v>
          </cell>
          <cell r="AI966" t="e">
            <v>#N/A</v>
          </cell>
          <cell r="AL966" t="e">
            <v>#N/A</v>
          </cell>
          <cell r="AM966" t="e">
            <v>#N/A</v>
          </cell>
          <cell r="AN966" t="e">
            <v>#N/A</v>
          </cell>
          <cell r="AP966" t="e">
            <v>#N/A</v>
          </cell>
          <cell r="AQ966" t="e">
            <v>#N/A</v>
          </cell>
          <cell r="AR966" t="e">
            <v>#N/A</v>
          </cell>
        </row>
        <row r="967">
          <cell r="K967">
            <v>357</v>
          </cell>
          <cell r="Q967" t="e">
            <v>#N/A</v>
          </cell>
          <cell r="T967" t="e">
            <v>#N/A</v>
          </cell>
          <cell r="V967" t="e">
            <v>#N/A</v>
          </cell>
          <cell r="W967" t="e">
            <v>#N/A</v>
          </cell>
          <cell r="Y967" t="e">
            <v>#N/A</v>
          </cell>
          <cell r="Z967" t="e">
            <v>#N/A</v>
          </cell>
          <cell r="AA967" t="e">
            <v>#N/A</v>
          </cell>
          <cell r="AB967" t="e">
            <v>#N/A</v>
          </cell>
          <cell r="AC967" t="e">
            <v>#N/A</v>
          </cell>
          <cell r="AD967">
            <v>0</v>
          </cell>
          <cell r="AG967">
            <v>0</v>
          </cell>
          <cell r="AH967">
            <v>0</v>
          </cell>
          <cell r="AI967" t="e">
            <v>#N/A</v>
          </cell>
          <cell r="AL967" t="e">
            <v>#N/A</v>
          </cell>
          <cell r="AM967" t="e">
            <v>#N/A</v>
          </cell>
          <cell r="AN967" t="e">
            <v>#N/A</v>
          </cell>
          <cell r="AP967" t="e">
            <v>#N/A</v>
          </cell>
          <cell r="AQ967" t="e">
            <v>#N/A</v>
          </cell>
          <cell r="AR967" t="e">
            <v>#N/A</v>
          </cell>
        </row>
        <row r="968">
          <cell r="K968">
            <v>358</v>
          </cell>
          <cell r="Q968" t="e">
            <v>#N/A</v>
          </cell>
          <cell r="T968" t="e">
            <v>#N/A</v>
          </cell>
          <cell r="V968" t="e">
            <v>#N/A</v>
          </cell>
          <cell r="W968" t="e">
            <v>#N/A</v>
          </cell>
          <cell r="Y968" t="e">
            <v>#N/A</v>
          </cell>
          <cell r="Z968" t="e">
            <v>#N/A</v>
          </cell>
          <cell r="AA968" t="e">
            <v>#N/A</v>
          </cell>
          <cell r="AB968" t="e">
            <v>#N/A</v>
          </cell>
          <cell r="AC968" t="e">
            <v>#N/A</v>
          </cell>
          <cell r="AD968">
            <v>0</v>
          </cell>
          <cell r="AG968">
            <v>0</v>
          </cell>
          <cell r="AH968">
            <v>0</v>
          </cell>
          <cell r="AI968" t="e">
            <v>#N/A</v>
          </cell>
          <cell r="AL968" t="e">
            <v>#N/A</v>
          </cell>
          <cell r="AM968" t="e">
            <v>#N/A</v>
          </cell>
          <cell r="AN968" t="e">
            <v>#N/A</v>
          </cell>
          <cell r="AP968" t="e">
            <v>#N/A</v>
          </cell>
          <cell r="AQ968" t="e">
            <v>#N/A</v>
          </cell>
          <cell r="AR968" t="e">
            <v>#N/A</v>
          </cell>
        </row>
        <row r="969">
          <cell r="K969">
            <v>359</v>
          </cell>
          <cell r="Q969" t="e">
            <v>#N/A</v>
          </cell>
          <cell r="T969" t="e">
            <v>#N/A</v>
          </cell>
          <cell r="V969" t="e">
            <v>#N/A</v>
          </cell>
          <cell r="W969" t="e">
            <v>#N/A</v>
          </cell>
          <cell r="Y969" t="e">
            <v>#N/A</v>
          </cell>
          <cell r="Z969" t="e">
            <v>#N/A</v>
          </cell>
          <cell r="AA969" t="e">
            <v>#N/A</v>
          </cell>
          <cell r="AB969" t="e">
            <v>#N/A</v>
          </cell>
          <cell r="AC969" t="e">
            <v>#N/A</v>
          </cell>
          <cell r="AD969">
            <v>0</v>
          </cell>
          <cell r="AG969">
            <v>0</v>
          </cell>
          <cell r="AH969">
            <v>0</v>
          </cell>
          <cell r="AI969" t="e">
            <v>#N/A</v>
          </cell>
          <cell r="AL969" t="e">
            <v>#N/A</v>
          </cell>
          <cell r="AM969" t="e">
            <v>#N/A</v>
          </cell>
          <cell r="AN969" t="e">
            <v>#N/A</v>
          </cell>
          <cell r="AP969" t="e">
            <v>#N/A</v>
          </cell>
          <cell r="AQ969" t="e">
            <v>#N/A</v>
          </cell>
          <cell r="AR969" t="e">
            <v>#N/A</v>
          </cell>
        </row>
        <row r="970">
          <cell r="K970">
            <v>360</v>
          </cell>
          <cell r="Q970" t="e">
            <v>#N/A</v>
          </cell>
          <cell r="T970" t="e">
            <v>#N/A</v>
          </cell>
          <cell r="V970" t="e">
            <v>#N/A</v>
          </cell>
          <cell r="W970" t="e">
            <v>#N/A</v>
          </cell>
          <cell r="Y970" t="e">
            <v>#N/A</v>
          </cell>
          <cell r="Z970" t="e">
            <v>#N/A</v>
          </cell>
          <cell r="AA970" t="e">
            <v>#N/A</v>
          </cell>
          <cell r="AB970" t="e">
            <v>#N/A</v>
          </cell>
          <cell r="AC970" t="e">
            <v>#N/A</v>
          </cell>
          <cell r="AD970">
            <v>0</v>
          </cell>
          <cell r="AG970">
            <v>0</v>
          </cell>
          <cell r="AH970">
            <v>0</v>
          </cell>
          <cell r="AI970" t="e">
            <v>#N/A</v>
          </cell>
          <cell r="AL970" t="e">
            <v>#N/A</v>
          </cell>
          <cell r="AM970" t="e">
            <v>#N/A</v>
          </cell>
          <cell r="AN970" t="e">
            <v>#N/A</v>
          </cell>
          <cell r="AP970" t="e">
            <v>#N/A</v>
          </cell>
          <cell r="AQ970" t="e">
            <v>#N/A</v>
          </cell>
          <cell r="AR970" t="e">
            <v>#N/A</v>
          </cell>
        </row>
        <row r="971">
          <cell r="K971">
            <v>361</v>
          </cell>
          <cell r="Q971" t="e">
            <v>#N/A</v>
          </cell>
          <cell r="T971" t="e">
            <v>#N/A</v>
          </cell>
          <cell r="V971" t="e">
            <v>#N/A</v>
          </cell>
          <cell r="W971" t="e">
            <v>#N/A</v>
          </cell>
          <cell r="Y971" t="e">
            <v>#N/A</v>
          </cell>
          <cell r="Z971" t="e">
            <v>#N/A</v>
          </cell>
          <cell r="AA971" t="e">
            <v>#N/A</v>
          </cell>
          <cell r="AB971" t="e">
            <v>#N/A</v>
          </cell>
          <cell r="AC971" t="e">
            <v>#N/A</v>
          </cell>
          <cell r="AD971">
            <v>0</v>
          </cell>
          <cell r="AG971">
            <v>0</v>
          </cell>
          <cell r="AH971">
            <v>0</v>
          </cell>
          <cell r="AI971" t="e">
            <v>#N/A</v>
          </cell>
          <cell r="AL971" t="e">
            <v>#N/A</v>
          </cell>
          <cell r="AM971" t="e">
            <v>#N/A</v>
          </cell>
          <cell r="AN971" t="e">
            <v>#N/A</v>
          </cell>
          <cell r="AP971" t="e">
            <v>#N/A</v>
          </cell>
          <cell r="AQ971" t="e">
            <v>#N/A</v>
          </cell>
          <cell r="AR971" t="e">
            <v>#N/A</v>
          </cell>
        </row>
        <row r="972">
          <cell r="K972">
            <v>362</v>
          </cell>
          <cell r="Q972" t="e">
            <v>#N/A</v>
          </cell>
          <cell r="T972" t="e">
            <v>#N/A</v>
          </cell>
          <cell r="V972" t="e">
            <v>#N/A</v>
          </cell>
          <cell r="W972" t="e">
            <v>#N/A</v>
          </cell>
          <cell r="Y972" t="e">
            <v>#N/A</v>
          </cell>
          <cell r="Z972" t="e">
            <v>#N/A</v>
          </cell>
          <cell r="AA972" t="e">
            <v>#N/A</v>
          </cell>
          <cell r="AB972" t="e">
            <v>#N/A</v>
          </cell>
          <cell r="AC972" t="e">
            <v>#N/A</v>
          </cell>
          <cell r="AD972">
            <v>0</v>
          </cell>
          <cell r="AG972">
            <v>0</v>
          </cell>
          <cell r="AH972">
            <v>0</v>
          </cell>
          <cell r="AI972" t="e">
            <v>#N/A</v>
          </cell>
          <cell r="AL972" t="e">
            <v>#N/A</v>
          </cell>
          <cell r="AM972" t="e">
            <v>#N/A</v>
          </cell>
          <cell r="AN972" t="e">
            <v>#N/A</v>
          </cell>
          <cell r="AP972" t="e">
            <v>#N/A</v>
          </cell>
          <cell r="AQ972" t="e">
            <v>#N/A</v>
          </cell>
          <cell r="AR972" t="e">
            <v>#N/A</v>
          </cell>
        </row>
        <row r="973">
          <cell r="K973">
            <v>363</v>
          </cell>
          <cell r="Q973" t="e">
            <v>#N/A</v>
          </cell>
          <cell r="T973" t="e">
            <v>#N/A</v>
          </cell>
          <cell r="V973" t="e">
            <v>#N/A</v>
          </cell>
          <cell r="W973" t="e">
            <v>#N/A</v>
          </cell>
          <cell r="Y973" t="e">
            <v>#N/A</v>
          </cell>
          <cell r="Z973" t="e">
            <v>#N/A</v>
          </cell>
          <cell r="AA973" t="e">
            <v>#N/A</v>
          </cell>
          <cell r="AB973" t="e">
            <v>#N/A</v>
          </cell>
          <cell r="AC973" t="e">
            <v>#N/A</v>
          </cell>
          <cell r="AD973">
            <v>0</v>
          </cell>
          <cell r="AG973">
            <v>0</v>
          </cell>
          <cell r="AH973">
            <v>0</v>
          </cell>
          <cell r="AI973" t="e">
            <v>#N/A</v>
          </cell>
          <cell r="AL973" t="e">
            <v>#N/A</v>
          </cell>
          <cell r="AM973" t="e">
            <v>#N/A</v>
          </cell>
          <cell r="AN973" t="e">
            <v>#N/A</v>
          </cell>
          <cell r="AP973" t="e">
            <v>#N/A</v>
          </cell>
          <cell r="AQ973" t="e">
            <v>#N/A</v>
          </cell>
          <cell r="AR973" t="e">
            <v>#N/A</v>
          </cell>
        </row>
        <row r="974">
          <cell r="K974">
            <v>364</v>
          </cell>
          <cell r="Q974" t="e">
            <v>#N/A</v>
          </cell>
          <cell r="T974" t="e">
            <v>#N/A</v>
          </cell>
          <cell r="V974" t="e">
            <v>#N/A</v>
          </cell>
          <cell r="W974" t="e">
            <v>#N/A</v>
          </cell>
          <cell r="Y974" t="e">
            <v>#N/A</v>
          </cell>
          <cell r="Z974" t="e">
            <v>#N/A</v>
          </cell>
          <cell r="AA974" t="e">
            <v>#N/A</v>
          </cell>
          <cell r="AB974" t="e">
            <v>#N/A</v>
          </cell>
          <cell r="AC974" t="e">
            <v>#N/A</v>
          </cell>
          <cell r="AD974">
            <v>0</v>
          </cell>
          <cell r="AG974">
            <v>0</v>
          </cell>
          <cell r="AH974">
            <v>0</v>
          </cell>
          <cell r="AI974" t="e">
            <v>#N/A</v>
          </cell>
          <cell r="AL974" t="e">
            <v>#N/A</v>
          </cell>
          <cell r="AM974" t="e">
            <v>#N/A</v>
          </cell>
          <cell r="AN974" t="e">
            <v>#N/A</v>
          </cell>
          <cell r="AP974" t="e">
            <v>#N/A</v>
          </cell>
          <cell r="AQ974" t="e">
            <v>#N/A</v>
          </cell>
          <cell r="AR974" t="e">
            <v>#N/A</v>
          </cell>
        </row>
        <row r="975">
          <cell r="K975">
            <v>365</v>
          </cell>
          <cell r="Q975" t="e">
            <v>#N/A</v>
          </cell>
          <cell r="T975" t="e">
            <v>#N/A</v>
          </cell>
          <cell r="V975" t="e">
            <v>#N/A</v>
          </cell>
          <cell r="W975" t="e">
            <v>#N/A</v>
          </cell>
          <cell r="Y975" t="e">
            <v>#N/A</v>
          </cell>
          <cell r="Z975" t="e">
            <v>#N/A</v>
          </cell>
          <cell r="AA975" t="e">
            <v>#N/A</v>
          </cell>
          <cell r="AB975" t="e">
            <v>#N/A</v>
          </cell>
          <cell r="AC975" t="e">
            <v>#N/A</v>
          </cell>
          <cell r="AD975">
            <v>0</v>
          </cell>
          <cell r="AG975">
            <v>0</v>
          </cell>
          <cell r="AH975">
            <v>0</v>
          </cell>
          <cell r="AI975" t="e">
            <v>#N/A</v>
          </cell>
          <cell r="AL975" t="e">
            <v>#N/A</v>
          </cell>
          <cell r="AM975" t="e">
            <v>#N/A</v>
          </cell>
          <cell r="AN975" t="e">
            <v>#N/A</v>
          </cell>
          <cell r="AP975" t="e">
            <v>#N/A</v>
          </cell>
          <cell r="AQ975" t="e">
            <v>#N/A</v>
          </cell>
          <cell r="AR975" t="e">
            <v>#N/A</v>
          </cell>
        </row>
        <row r="976">
          <cell r="K976">
            <v>366</v>
          </cell>
          <cell r="Q976" t="e">
            <v>#N/A</v>
          </cell>
          <cell r="T976" t="e">
            <v>#N/A</v>
          </cell>
          <cell r="V976" t="e">
            <v>#N/A</v>
          </cell>
          <cell r="W976" t="e">
            <v>#N/A</v>
          </cell>
          <cell r="Y976" t="e">
            <v>#N/A</v>
          </cell>
          <cell r="Z976" t="e">
            <v>#N/A</v>
          </cell>
          <cell r="AA976" t="e">
            <v>#N/A</v>
          </cell>
          <cell r="AB976" t="e">
            <v>#N/A</v>
          </cell>
          <cell r="AC976" t="e">
            <v>#N/A</v>
          </cell>
          <cell r="AD976">
            <v>0</v>
          </cell>
          <cell r="AG976">
            <v>0</v>
          </cell>
          <cell r="AH976">
            <v>0</v>
          </cell>
          <cell r="AI976" t="e">
            <v>#N/A</v>
          </cell>
          <cell r="AL976" t="e">
            <v>#N/A</v>
          </cell>
          <cell r="AM976" t="e">
            <v>#N/A</v>
          </cell>
          <cell r="AN976" t="e">
            <v>#N/A</v>
          </cell>
          <cell r="AP976" t="e">
            <v>#N/A</v>
          </cell>
          <cell r="AQ976" t="e">
            <v>#N/A</v>
          </cell>
          <cell r="AR976" t="e">
            <v>#N/A</v>
          </cell>
        </row>
        <row r="977">
          <cell r="K977">
            <v>367</v>
          </cell>
          <cell r="Q977" t="e">
            <v>#N/A</v>
          </cell>
          <cell r="T977" t="e">
            <v>#N/A</v>
          </cell>
          <cell r="V977" t="e">
            <v>#N/A</v>
          </cell>
          <cell r="W977" t="e">
            <v>#N/A</v>
          </cell>
          <cell r="Y977" t="e">
            <v>#N/A</v>
          </cell>
          <cell r="Z977" t="e">
            <v>#N/A</v>
          </cell>
          <cell r="AA977" t="e">
            <v>#N/A</v>
          </cell>
          <cell r="AB977" t="e">
            <v>#N/A</v>
          </cell>
          <cell r="AC977" t="e">
            <v>#N/A</v>
          </cell>
          <cell r="AD977">
            <v>0</v>
          </cell>
          <cell r="AG977">
            <v>0</v>
          </cell>
          <cell r="AH977">
            <v>0</v>
          </cell>
          <cell r="AI977" t="e">
            <v>#N/A</v>
          </cell>
          <cell r="AL977" t="e">
            <v>#N/A</v>
          </cell>
          <cell r="AM977" t="e">
            <v>#N/A</v>
          </cell>
          <cell r="AN977" t="e">
            <v>#N/A</v>
          </cell>
          <cell r="AP977" t="e">
            <v>#N/A</v>
          </cell>
          <cell r="AQ977" t="e">
            <v>#N/A</v>
          </cell>
          <cell r="AR977" t="e">
            <v>#N/A</v>
          </cell>
        </row>
        <row r="978">
          <cell r="K978">
            <v>368</v>
          </cell>
          <cell r="Q978" t="e">
            <v>#N/A</v>
          </cell>
          <cell r="T978" t="e">
            <v>#N/A</v>
          </cell>
          <cell r="V978" t="e">
            <v>#N/A</v>
          </cell>
          <cell r="W978" t="e">
            <v>#N/A</v>
          </cell>
          <cell r="Y978" t="e">
            <v>#N/A</v>
          </cell>
          <cell r="Z978" t="e">
            <v>#N/A</v>
          </cell>
          <cell r="AA978" t="e">
            <v>#N/A</v>
          </cell>
          <cell r="AB978" t="e">
            <v>#N/A</v>
          </cell>
          <cell r="AC978" t="e">
            <v>#N/A</v>
          </cell>
          <cell r="AD978">
            <v>0</v>
          </cell>
          <cell r="AG978">
            <v>0</v>
          </cell>
          <cell r="AH978">
            <v>0</v>
          </cell>
          <cell r="AI978" t="e">
            <v>#N/A</v>
          </cell>
          <cell r="AL978" t="e">
            <v>#N/A</v>
          </cell>
          <cell r="AM978" t="e">
            <v>#N/A</v>
          </cell>
          <cell r="AN978" t="e">
            <v>#N/A</v>
          </cell>
          <cell r="AP978" t="e">
            <v>#N/A</v>
          </cell>
          <cell r="AQ978" t="e">
            <v>#N/A</v>
          </cell>
          <cell r="AR978" t="e">
            <v>#N/A</v>
          </cell>
        </row>
        <row r="979">
          <cell r="K979">
            <v>369</v>
          </cell>
          <cell r="Q979" t="e">
            <v>#N/A</v>
          </cell>
          <cell r="T979" t="e">
            <v>#N/A</v>
          </cell>
          <cell r="V979" t="e">
            <v>#N/A</v>
          </cell>
          <cell r="W979" t="e">
            <v>#N/A</v>
          </cell>
          <cell r="Y979" t="e">
            <v>#N/A</v>
          </cell>
          <cell r="Z979" t="e">
            <v>#N/A</v>
          </cell>
          <cell r="AA979" t="e">
            <v>#N/A</v>
          </cell>
          <cell r="AB979" t="e">
            <v>#N/A</v>
          </cell>
          <cell r="AC979" t="e">
            <v>#N/A</v>
          </cell>
          <cell r="AD979">
            <v>0</v>
          </cell>
          <cell r="AG979">
            <v>0</v>
          </cell>
          <cell r="AH979">
            <v>0</v>
          </cell>
          <cell r="AI979" t="e">
            <v>#N/A</v>
          </cell>
          <cell r="AL979" t="e">
            <v>#N/A</v>
          </cell>
          <cell r="AM979" t="e">
            <v>#N/A</v>
          </cell>
          <cell r="AN979" t="e">
            <v>#N/A</v>
          </cell>
          <cell r="AP979" t="e">
            <v>#N/A</v>
          </cell>
          <cell r="AQ979" t="e">
            <v>#N/A</v>
          </cell>
          <cell r="AR979" t="e">
            <v>#N/A</v>
          </cell>
        </row>
        <row r="980">
          <cell r="K980">
            <v>370</v>
          </cell>
          <cell r="Q980" t="e">
            <v>#N/A</v>
          </cell>
          <cell r="T980" t="e">
            <v>#N/A</v>
          </cell>
          <cell r="V980" t="e">
            <v>#N/A</v>
          </cell>
          <cell r="W980" t="e">
            <v>#N/A</v>
          </cell>
          <cell r="Y980" t="e">
            <v>#N/A</v>
          </cell>
          <cell r="Z980" t="e">
            <v>#N/A</v>
          </cell>
          <cell r="AA980" t="e">
            <v>#N/A</v>
          </cell>
          <cell r="AB980" t="e">
            <v>#N/A</v>
          </cell>
          <cell r="AC980" t="e">
            <v>#N/A</v>
          </cell>
          <cell r="AD980">
            <v>0</v>
          </cell>
          <cell r="AG980">
            <v>0</v>
          </cell>
          <cell r="AH980">
            <v>0</v>
          </cell>
          <cell r="AI980" t="e">
            <v>#N/A</v>
          </cell>
          <cell r="AL980" t="e">
            <v>#N/A</v>
          </cell>
          <cell r="AM980" t="e">
            <v>#N/A</v>
          </cell>
          <cell r="AN980" t="e">
            <v>#N/A</v>
          </cell>
          <cell r="AP980" t="e">
            <v>#N/A</v>
          </cell>
          <cell r="AQ980" t="e">
            <v>#N/A</v>
          </cell>
          <cell r="AR980" t="e">
            <v>#N/A</v>
          </cell>
        </row>
        <row r="981">
          <cell r="K981">
            <v>371</v>
          </cell>
          <cell r="Q981" t="e">
            <v>#N/A</v>
          </cell>
          <cell r="T981" t="e">
            <v>#N/A</v>
          </cell>
          <cell r="V981" t="e">
            <v>#N/A</v>
          </cell>
          <cell r="W981" t="e">
            <v>#N/A</v>
          </cell>
          <cell r="Y981" t="e">
            <v>#N/A</v>
          </cell>
          <cell r="Z981" t="e">
            <v>#N/A</v>
          </cell>
          <cell r="AA981" t="e">
            <v>#N/A</v>
          </cell>
          <cell r="AB981" t="e">
            <v>#N/A</v>
          </cell>
          <cell r="AC981" t="e">
            <v>#N/A</v>
          </cell>
          <cell r="AD981">
            <v>0</v>
          </cell>
          <cell r="AG981">
            <v>0</v>
          </cell>
          <cell r="AH981">
            <v>0</v>
          </cell>
          <cell r="AI981" t="e">
            <v>#N/A</v>
          </cell>
          <cell r="AL981" t="e">
            <v>#N/A</v>
          </cell>
          <cell r="AM981" t="e">
            <v>#N/A</v>
          </cell>
          <cell r="AN981" t="e">
            <v>#N/A</v>
          </cell>
          <cell r="AP981" t="e">
            <v>#N/A</v>
          </cell>
          <cell r="AQ981" t="e">
            <v>#N/A</v>
          </cell>
          <cell r="AR981" t="e">
            <v>#N/A</v>
          </cell>
        </row>
        <row r="982">
          <cell r="K982">
            <v>372</v>
          </cell>
          <cell r="Q982" t="e">
            <v>#N/A</v>
          </cell>
          <cell r="T982" t="e">
            <v>#N/A</v>
          </cell>
          <cell r="V982" t="e">
            <v>#N/A</v>
          </cell>
          <cell r="W982" t="e">
            <v>#N/A</v>
          </cell>
          <cell r="Y982" t="e">
            <v>#N/A</v>
          </cell>
          <cell r="Z982" t="e">
            <v>#N/A</v>
          </cell>
          <cell r="AA982" t="e">
            <v>#N/A</v>
          </cell>
          <cell r="AB982" t="e">
            <v>#N/A</v>
          </cell>
          <cell r="AC982" t="e">
            <v>#N/A</v>
          </cell>
          <cell r="AD982">
            <v>0</v>
          </cell>
          <cell r="AG982">
            <v>0</v>
          </cell>
          <cell r="AH982">
            <v>0</v>
          </cell>
          <cell r="AI982" t="e">
            <v>#N/A</v>
          </cell>
          <cell r="AL982" t="e">
            <v>#N/A</v>
          </cell>
          <cell r="AM982" t="e">
            <v>#N/A</v>
          </cell>
          <cell r="AN982" t="e">
            <v>#N/A</v>
          </cell>
          <cell r="AP982" t="e">
            <v>#N/A</v>
          </cell>
          <cell r="AQ982" t="e">
            <v>#N/A</v>
          </cell>
          <cell r="AR982" t="e">
            <v>#N/A</v>
          </cell>
        </row>
        <row r="983">
          <cell r="K983">
            <v>373</v>
          </cell>
          <cell r="Q983" t="e">
            <v>#N/A</v>
          </cell>
          <cell r="T983" t="e">
            <v>#N/A</v>
          </cell>
          <cell r="V983" t="e">
            <v>#N/A</v>
          </cell>
          <cell r="W983" t="e">
            <v>#N/A</v>
          </cell>
          <cell r="Y983" t="e">
            <v>#N/A</v>
          </cell>
          <cell r="Z983" t="e">
            <v>#N/A</v>
          </cell>
          <cell r="AA983" t="e">
            <v>#N/A</v>
          </cell>
          <cell r="AB983" t="e">
            <v>#N/A</v>
          </cell>
          <cell r="AC983" t="e">
            <v>#N/A</v>
          </cell>
          <cell r="AD983">
            <v>0</v>
          </cell>
          <cell r="AG983">
            <v>0</v>
          </cell>
          <cell r="AH983">
            <v>0</v>
          </cell>
          <cell r="AI983" t="e">
            <v>#N/A</v>
          </cell>
          <cell r="AL983" t="e">
            <v>#N/A</v>
          </cell>
          <cell r="AM983" t="e">
            <v>#N/A</v>
          </cell>
          <cell r="AN983" t="e">
            <v>#N/A</v>
          </cell>
          <cell r="AP983" t="e">
            <v>#N/A</v>
          </cell>
          <cell r="AQ983" t="e">
            <v>#N/A</v>
          </cell>
          <cell r="AR983" t="e">
            <v>#N/A</v>
          </cell>
        </row>
        <row r="984">
          <cell r="K984">
            <v>374</v>
          </cell>
          <cell r="Q984" t="e">
            <v>#N/A</v>
          </cell>
          <cell r="T984" t="e">
            <v>#N/A</v>
          </cell>
          <cell r="V984" t="e">
            <v>#N/A</v>
          </cell>
          <cell r="W984" t="e">
            <v>#N/A</v>
          </cell>
          <cell r="Y984" t="e">
            <v>#N/A</v>
          </cell>
          <cell r="Z984" t="e">
            <v>#N/A</v>
          </cell>
          <cell r="AA984" t="e">
            <v>#N/A</v>
          </cell>
          <cell r="AB984" t="e">
            <v>#N/A</v>
          </cell>
          <cell r="AC984" t="e">
            <v>#N/A</v>
          </cell>
          <cell r="AD984">
            <v>0</v>
          </cell>
          <cell r="AG984">
            <v>0</v>
          </cell>
          <cell r="AH984">
            <v>0</v>
          </cell>
          <cell r="AI984" t="e">
            <v>#N/A</v>
          </cell>
          <cell r="AL984" t="e">
            <v>#N/A</v>
          </cell>
          <cell r="AM984" t="e">
            <v>#N/A</v>
          </cell>
          <cell r="AN984" t="e">
            <v>#N/A</v>
          </cell>
          <cell r="AP984" t="e">
            <v>#N/A</v>
          </cell>
          <cell r="AQ984" t="e">
            <v>#N/A</v>
          </cell>
          <cell r="AR984" t="e">
            <v>#N/A</v>
          </cell>
        </row>
        <row r="985">
          <cell r="K985">
            <v>375</v>
          </cell>
          <cell r="Q985" t="e">
            <v>#N/A</v>
          </cell>
          <cell r="T985" t="e">
            <v>#N/A</v>
          </cell>
          <cell r="V985" t="e">
            <v>#N/A</v>
          </cell>
          <cell r="W985" t="e">
            <v>#N/A</v>
          </cell>
          <cell r="Y985" t="e">
            <v>#N/A</v>
          </cell>
          <cell r="Z985" t="e">
            <v>#N/A</v>
          </cell>
          <cell r="AA985" t="e">
            <v>#N/A</v>
          </cell>
          <cell r="AB985" t="e">
            <v>#N/A</v>
          </cell>
          <cell r="AC985" t="e">
            <v>#N/A</v>
          </cell>
          <cell r="AD985">
            <v>0</v>
          </cell>
          <cell r="AG985">
            <v>0</v>
          </cell>
          <cell r="AH985">
            <v>0</v>
          </cell>
          <cell r="AI985" t="e">
            <v>#N/A</v>
          </cell>
          <cell r="AL985" t="e">
            <v>#N/A</v>
          </cell>
          <cell r="AM985" t="e">
            <v>#N/A</v>
          </cell>
          <cell r="AN985" t="e">
            <v>#N/A</v>
          </cell>
          <cell r="AP985" t="e">
            <v>#N/A</v>
          </cell>
          <cell r="AQ985" t="e">
            <v>#N/A</v>
          </cell>
          <cell r="AR985" t="e">
            <v>#N/A</v>
          </cell>
        </row>
        <row r="986">
          <cell r="K986">
            <v>376</v>
          </cell>
          <cell r="Q986" t="e">
            <v>#N/A</v>
          </cell>
          <cell r="T986" t="e">
            <v>#N/A</v>
          </cell>
          <cell r="V986" t="e">
            <v>#N/A</v>
          </cell>
          <cell r="W986" t="e">
            <v>#N/A</v>
          </cell>
          <cell r="Y986" t="e">
            <v>#N/A</v>
          </cell>
          <cell r="Z986" t="e">
            <v>#N/A</v>
          </cell>
          <cell r="AA986" t="e">
            <v>#N/A</v>
          </cell>
          <cell r="AB986" t="e">
            <v>#N/A</v>
          </cell>
          <cell r="AC986" t="e">
            <v>#N/A</v>
          </cell>
          <cell r="AD986">
            <v>0</v>
          </cell>
          <cell r="AG986">
            <v>0</v>
          </cell>
          <cell r="AH986">
            <v>0</v>
          </cell>
          <cell r="AI986" t="e">
            <v>#N/A</v>
          </cell>
          <cell r="AL986" t="e">
            <v>#N/A</v>
          </cell>
          <cell r="AM986" t="e">
            <v>#N/A</v>
          </cell>
          <cell r="AN986" t="e">
            <v>#N/A</v>
          </cell>
          <cell r="AP986" t="e">
            <v>#N/A</v>
          </cell>
          <cell r="AQ986" t="e">
            <v>#N/A</v>
          </cell>
          <cell r="AR986" t="e">
            <v>#N/A</v>
          </cell>
        </row>
        <row r="987">
          <cell r="K987">
            <v>377</v>
          </cell>
          <cell r="Q987" t="e">
            <v>#N/A</v>
          </cell>
          <cell r="T987" t="e">
            <v>#N/A</v>
          </cell>
          <cell r="V987" t="e">
            <v>#N/A</v>
          </cell>
          <cell r="W987" t="e">
            <v>#N/A</v>
          </cell>
          <cell r="Y987" t="e">
            <v>#N/A</v>
          </cell>
          <cell r="Z987" t="e">
            <v>#N/A</v>
          </cell>
          <cell r="AA987" t="e">
            <v>#N/A</v>
          </cell>
          <cell r="AB987" t="e">
            <v>#N/A</v>
          </cell>
          <cell r="AC987" t="e">
            <v>#N/A</v>
          </cell>
          <cell r="AD987">
            <v>0</v>
          </cell>
          <cell r="AG987">
            <v>0</v>
          </cell>
          <cell r="AH987">
            <v>0</v>
          </cell>
          <cell r="AI987" t="e">
            <v>#N/A</v>
          </cell>
          <cell r="AL987" t="e">
            <v>#N/A</v>
          </cell>
          <cell r="AM987" t="e">
            <v>#N/A</v>
          </cell>
          <cell r="AN987" t="e">
            <v>#N/A</v>
          </cell>
          <cell r="AP987" t="e">
            <v>#N/A</v>
          </cell>
          <cell r="AQ987" t="e">
            <v>#N/A</v>
          </cell>
          <cell r="AR987" t="e">
            <v>#N/A</v>
          </cell>
        </row>
        <row r="988">
          <cell r="K988">
            <v>378</v>
          </cell>
          <cell r="Q988" t="e">
            <v>#N/A</v>
          </cell>
          <cell r="T988" t="e">
            <v>#N/A</v>
          </cell>
          <cell r="V988" t="e">
            <v>#N/A</v>
          </cell>
          <cell r="W988" t="e">
            <v>#N/A</v>
          </cell>
          <cell r="Y988" t="e">
            <v>#N/A</v>
          </cell>
          <cell r="Z988" t="e">
            <v>#N/A</v>
          </cell>
          <cell r="AA988" t="e">
            <v>#N/A</v>
          </cell>
          <cell r="AB988" t="e">
            <v>#N/A</v>
          </cell>
          <cell r="AC988" t="e">
            <v>#N/A</v>
          </cell>
          <cell r="AD988">
            <v>0</v>
          </cell>
          <cell r="AG988">
            <v>0</v>
          </cell>
          <cell r="AH988">
            <v>0</v>
          </cell>
          <cell r="AI988" t="e">
            <v>#N/A</v>
          </cell>
          <cell r="AL988" t="e">
            <v>#N/A</v>
          </cell>
          <cell r="AM988" t="e">
            <v>#N/A</v>
          </cell>
          <cell r="AN988" t="e">
            <v>#N/A</v>
          </cell>
          <cell r="AP988" t="e">
            <v>#N/A</v>
          </cell>
          <cell r="AQ988" t="e">
            <v>#N/A</v>
          </cell>
          <cell r="AR988" t="e">
            <v>#N/A</v>
          </cell>
        </row>
        <row r="989">
          <cell r="K989">
            <v>379</v>
          </cell>
          <cell r="Q989" t="e">
            <v>#N/A</v>
          </cell>
          <cell r="T989" t="e">
            <v>#N/A</v>
          </cell>
          <cell r="V989" t="e">
            <v>#N/A</v>
          </cell>
          <cell r="W989" t="e">
            <v>#N/A</v>
          </cell>
          <cell r="Y989" t="e">
            <v>#N/A</v>
          </cell>
          <cell r="Z989" t="e">
            <v>#N/A</v>
          </cell>
          <cell r="AA989" t="e">
            <v>#N/A</v>
          </cell>
          <cell r="AB989" t="e">
            <v>#N/A</v>
          </cell>
          <cell r="AC989" t="e">
            <v>#N/A</v>
          </cell>
          <cell r="AD989">
            <v>0</v>
          </cell>
          <cell r="AG989">
            <v>0</v>
          </cell>
          <cell r="AH989">
            <v>0</v>
          </cell>
          <cell r="AI989" t="e">
            <v>#N/A</v>
          </cell>
          <cell r="AL989" t="e">
            <v>#N/A</v>
          </cell>
          <cell r="AM989" t="e">
            <v>#N/A</v>
          </cell>
          <cell r="AN989" t="e">
            <v>#N/A</v>
          </cell>
          <cell r="AP989" t="e">
            <v>#N/A</v>
          </cell>
          <cell r="AQ989" t="e">
            <v>#N/A</v>
          </cell>
          <cell r="AR989" t="e">
            <v>#N/A</v>
          </cell>
        </row>
        <row r="990">
          <cell r="K990">
            <v>380</v>
          </cell>
          <cell r="Q990" t="e">
            <v>#N/A</v>
          </cell>
          <cell r="T990" t="e">
            <v>#N/A</v>
          </cell>
          <cell r="V990" t="e">
            <v>#N/A</v>
          </cell>
          <cell r="W990" t="e">
            <v>#N/A</v>
          </cell>
          <cell r="Y990" t="e">
            <v>#N/A</v>
          </cell>
          <cell r="Z990" t="e">
            <v>#N/A</v>
          </cell>
          <cell r="AA990" t="e">
            <v>#N/A</v>
          </cell>
          <cell r="AB990" t="e">
            <v>#N/A</v>
          </cell>
          <cell r="AC990" t="e">
            <v>#N/A</v>
          </cell>
          <cell r="AD990">
            <v>0</v>
          </cell>
          <cell r="AG990">
            <v>0</v>
          </cell>
          <cell r="AH990">
            <v>0</v>
          </cell>
          <cell r="AI990" t="e">
            <v>#N/A</v>
          </cell>
          <cell r="AL990" t="e">
            <v>#N/A</v>
          </cell>
          <cell r="AM990" t="e">
            <v>#N/A</v>
          </cell>
          <cell r="AN990" t="e">
            <v>#N/A</v>
          </cell>
          <cell r="AP990" t="e">
            <v>#N/A</v>
          </cell>
          <cell r="AQ990" t="e">
            <v>#N/A</v>
          </cell>
          <cell r="AR990" t="e">
            <v>#N/A</v>
          </cell>
        </row>
        <row r="991">
          <cell r="K991">
            <v>381</v>
          </cell>
          <cell r="Q991" t="e">
            <v>#N/A</v>
          </cell>
          <cell r="T991" t="e">
            <v>#N/A</v>
          </cell>
          <cell r="V991" t="e">
            <v>#N/A</v>
          </cell>
          <cell r="W991" t="e">
            <v>#N/A</v>
          </cell>
          <cell r="Y991" t="e">
            <v>#N/A</v>
          </cell>
          <cell r="Z991" t="e">
            <v>#N/A</v>
          </cell>
          <cell r="AA991" t="e">
            <v>#N/A</v>
          </cell>
          <cell r="AB991" t="e">
            <v>#N/A</v>
          </cell>
          <cell r="AC991" t="e">
            <v>#N/A</v>
          </cell>
          <cell r="AD991">
            <v>0</v>
          </cell>
          <cell r="AG991">
            <v>0</v>
          </cell>
          <cell r="AH991">
            <v>0</v>
          </cell>
          <cell r="AI991" t="e">
            <v>#N/A</v>
          </cell>
          <cell r="AL991" t="e">
            <v>#N/A</v>
          </cell>
          <cell r="AM991" t="e">
            <v>#N/A</v>
          </cell>
          <cell r="AN991" t="e">
            <v>#N/A</v>
          </cell>
          <cell r="AP991" t="e">
            <v>#N/A</v>
          </cell>
          <cell r="AQ991" t="e">
            <v>#N/A</v>
          </cell>
          <cell r="AR991" t="e">
            <v>#N/A</v>
          </cell>
        </row>
        <row r="992">
          <cell r="K992">
            <v>382</v>
          </cell>
          <cell r="Q992" t="e">
            <v>#N/A</v>
          </cell>
          <cell r="T992" t="e">
            <v>#N/A</v>
          </cell>
          <cell r="V992" t="e">
            <v>#N/A</v>
          </cell>
          <cell r="W992" t="e">
            <v>#N/A</v>
          </cell>
          <cell r="Y992" t="e">
            <v>#N/A</v>
          </cell>
          <cell r="Z992" t="e">
            <v>#N/A</v>
          </cell>
          <cell r="AA992" t="e">
            <v>#N/A</v>
          </cell>
          <cell r="AB992" t="e">
            <v>#N/A</v>
          </cell>
          <cell r="AC992" t="e">
            <v>#N/A</v>
          </cell>
          <cell r="AD992">
            <v>0</v>
          </cell>
          <cell r="AG992">
            <v>0</v>
          </cell>
          <cell r="AH992">
            <v>0</v>
          </cell>
          <cell r="AI992" t="e">
            <v>#N/A</v>
          </cell>
          <cell r="AL992" t="e">
            <v>#N/A</v>
          </cell>
          <cell r="AM992" t="e">
            <v>#N/A</v>
          </cell>
          <cell r="AN992" t="e">
            <v>#N/A</v>
          </cell>
          <cell r="AP992" t="e">
            <v>#N/A</v>
          </cell>
          <cell r="AQ992" t="e">
            <v>#N/A</v>
          </cell>
          <cell r="AR992" t="e">
            <v>#N/A</v>
          </cell>
        </row>
        <row r="993">
          <cell r="K993">
            <v>383</v>
          </cell>
          <cell r="Q993" t="e">
            <v>#N/A</v>
          </cell>
          <cell r="T993" t="e">
            <v>#N/A</v>
          </cell>
          <cell r="V993" t="e">
            <v>#N/A</v>
          </cell>
          <cell r="W993" t="e">
            <v>#N/A</v>
          </cell>
          <cell r="Y993" t="e">
            <v>#N/A</v>
          </cell>
          <cell r="Z993" t="e">
            <v>#N/A</v>
          </cell>
          <cell r="AA993" t="e">
            <v>#N/A</v>
          </cell>
          <cell r="AB993" t="e">
            <v>#N/A</v>
          </cell>
          <cell r="AC993" t="e">
            <v>#N/A</v>
          </cell>
          <cell r="AD993">
            <v>0</v>
          </cell>
          <cell r="AG993">
            <v>0</v>
          </cell>
          <cell r="AH993">
            <v>0</v>
          </cell>
          <cell r="AI993" t="e">
            <v>#N/A</v>
          </cell>
          <cell r="AL993" t="e">
            <v>#N/A</v>
          </cell>
          <cell r="AM993" t="e">
            <v>#N/A</v>
          </cell>
          <cell r="AN993" t="e">
            <v>#N/A</v>
          </cell>
          <cell r="AP993" t="e">
            <v>#N/A</v>
          </cell>
          <cell r="AQ993" t="e">
            <v>#N/A</v>
          </cell>
          <cell r="AR993" t="e">
            <v>#N/A</v>
          </cell>
        </row>
        <row r="994">
          <cell r="K994">
            <v>384</v>
          </cell>
          <cell r="Q994" t="e">
            <v>#N/A</v>
          </cell>
          <cell r="T994" t="e">
            <v>#N/A</v>
          </cell>
          <cell r="V994" t="e">
            <v>#N/A</v>
          </cell>
          <cell r="W994" t="e">
            <v>#N/A</v>
          </cell>
          <cell r="Y994" t="e">
            <v>#N/A</v>
          </cell>
          <cell r="Z994" t="e">
            <v>#N/A</v>
          </cell>
          <cell r="AA994" t="e">
            <v>#N/A</v>
          </cell>
          <cell r="AB994" t="e">
            <v>#N/A</v>
          </cell>
          <cell r="AC994" t="e">
            <v>#N/A</v>
          </cell>
          <cell r="AD994">
            <v>0</v>
          </cell>
          <cell r="AG994">
            <v>0</v>
          </cell>
          <cell r="AH994">
            <v>0</v>
          </cell>
          <cell r="AI994" t="e">
            <v>#N/A</v>
          </cell>
          <cell r="AL994" t="e">
            <v>#N/A</v>
          </cell>
          <cell r="AM994" t="e">
            <v>#N/A</v>
          </cell>
          <cell r="AN994" t="e">
            <v>#N/A</v>
          </cell>
          <cell r="AP994" t="e">
            <v>#N/A</v>
          </cell>
          <cell r="AQ994" t="e">
            <v>#N/A</v>
          </cell>
          <cell r="AR994" t="e">
            <v>#N/A</v>
          </cell>
        </row>
        <row r="995">
          <cell r="K995">
            <v>385</v>
          </cell>
          <cell r="Q995" t="e">
            <v>#N/A</v>
          </cell>
          <cell r="T995" t="e">
            <v>#N/A</v>
          </cell>
          <cell r="V995" t="e">
            <v>#N/A</v>
          </cell>
          <cell r="W995" t="e">
            <v>#N/A</v>
          </cell>
          <cell r="Y995" t="e">
            <v>#N/A</v>
          </cell>
          <cell r="Z995" t="e">
            <v>#N/A</v>
          </cell>
          <cell r="AA995" t="e">
            <v>#N/A</v>
          </cell>
          <cell r="AB995" t="e">
            <v>#N/A</v>
          </cell>
          <cell r="AC995" t="e">
            <v>#N/A</v>
          </cell>
          <cell r="AD995">
            <v>0</v>
          </cell>
          <cell r="AG995">
            <v>0</v>
          </cell>
          <cell r="AH995">
            <v>0</v>
          </cell>
          <cell r="AI995" t="e">
            <v>#N/A</v>
          </cell>
          <cell r="AL995" t="e">
            <v>#N/A</v>
          </cell>
          <cell r="AM995" t="e">
            <v>#N/A</v>
          </cell>
          <cell r="AN995" t="e">
            <v>#N/A</v>
          </cell>
          <cell r="AP995" t="e">
            <v>#N/A</v>
          </cell>
          <cell r="AQ995" t="e">
            <v>#N/A</v>
          </cell>
          <cell r="AR995" t="e">
            <v>#N/A</v>
          </cell>
        </row>
        <row r="996">
          <cell r="K996">
            <v>386</v>
          </cell>
          <cell r="Q996" t="e">
            <v>#N/A</v>
          </cell>
          <cell r="T996" t="e">
            <v>#N/A</v>
          </cell>
          <cell r="V996" t="e">
            <v>#N/A</v>
          </cell>
          <cell r="W996" t="e">
            <v>#N/A</v>
          </cell>
          <cell r="Y996" t="e">
            <v>#N/A</v>
          </cell>
          <cell r="Z996" t="e">
            <v>#N/A</v>
          </cell>
          <cell r="AA996" t="e">
            <v>#N/A</v>
          </cell>
          <cell r="AB996" t="e">
            <v>#N/A</v>
          </cell>
          <cell r="AC996" t="e">
            <v>#N/A</v>
          </cell>
          <cell r="AD996">
            <v>0</v>
          </cell>
          <cell r="AG996">
            <v>0</v>
          </cell>
          <cell r="AH996">
            <v>0</v>
          </cell>
          <cell r="AI996" t="e">
            <v>#N/A</v>
          </cell>
          <cell r="AL996" t="e">
            <v>#N/A</v>
          </cell>
          <cell r="AM996" t="e">
            <v>#N/A</v>
          </cell>
          <cell r="AN996" t="e">
            <v>#N/A</v>
          </cell>
          <cell r="AP996" t="e">
            <v>#N/A</v>
          </cell>
          <cell r="AQ996" t="e">
            <v>#N/A</v>
          </cell>
          <cell r="AR996" t="e">
            <v>#N/A</v>
          </cell>
        </row>
        <row r="997">
          <cell r="K997">
            <v>387</v>
          </cell>
          <cell r="Q997" t="e">
            <v>#N/A</v>
          </cell>
          <cell r="T997" t="e">
            <v>#N/A</v>
          </cell>
          <cell r="V997" t="e">
            <v>#N/A</v>
          </cell>
          <cell r="W997" t="e">
            <v>#N/A</v>
          </cell>
          <cell r="Y997" t="e">
            <v>#N/A</v>
          </cell>
          <cell r="Z997" t="e">
            <v>#N/A</v>
          </cell>
          <cell r="AA997" t="e">
            <v>#N/A</v>
          </cell>
          <cell r="AB997" t="e">
            <v>#N/A</v>
          </cell>
          <cell r="AC997" t="e">
            <v>#N/A</v>
          </cell>
          <cell r="AD997">
            <v>0</v>
          </cell>
          <cell r="AG997">
            <v>0</v>
          </cell>
          <cell r="AH997">
            <v>0</v>
          </cell>
          <cell r="AI997" t="e">
            <v>#N/A</v>
          </cell>
          <cell r="AL997" t="e">
            <v>#N/A</v>
          </cell>
          <cell r="AM997" t="e">
            <v>#N/A</v>
          </cell>
          <cell r="AN997" t="e">
            <v>#N/A</v>
          </cell>
          <cell r="AP997" t="e">
            <v>#N/A</v>
          </cell>
          <cell r="AQ997" t="e">
            <v>#N/A</v>
          </cell>
          <cell r="AR997" t="e">
            <v>#N/A</v>
          </cell>
        </row>
        <row r="998">
          <cell r="K998">
            <v>388</v>
          </cell>
          <cell r="Q998" t="e">
            <v>#N/A</v>
          </cell>
          <cell r="T998" t="e">
            <v>#N/A</v>
          </cell>
          <cell r="V998" t="e">
            <v>#N/A</v>
          </cell>
          <cell r="W998" t="e">
            <v>#N/A</v>
          </cell>
          <cell r="Y998" t="e">
            <v>#N/A</v>
          </cell>
          <cell r="Z998" t="e">
            <v>#N/A</v>
          </cell>
          <cell r="AA998" t="e">
            <v>#N/A</v>
          </cell>
          <cell r="AB998" t="e">
            <v>#N/A</v>
          </cell>
          <cell r="AC998" t="e">
            <v>#N/A</v>
          </cell>
          <cell r="AD998">
            <v>0</v>
          </cell>
          <cell r="AG998">
            <v>0</v>
          </cell>
          <cell r="AH998">
            <v>0</v>
          </cell>
          <cell r="AI998" t="e">
            <v>#N/A</v>
          </cell>
          <cell r="AL998" t="e">
            <v>#N/A</v>
          </cell>
          <cell r="AM998" t="e">
            <v>#N/A</v>
          </cell>
          <cell r="AN998" t="e">
            <v>#N/A</v>
          </cell>
          <cell r="AP998" t="e">
            <v>#N/A</v>
          </cell>
          <cell r="AQ998" t="e">
            <v>#N/A</v>
          </cell>
          <cell r="AR998" t="e">
            <v>#N/A</v>
          </cell>
        </row>
        <row r="999">
          <cell r="K999">
            <v>389</v>
          </cell>
          <cell r="Q999" t="e">
            <v>#N/A</v>
          </cell>
          <cell r="T999" t="e">
            <v>#N/A</v>
          </cell>
          <cell r="V999" t="e">
            <v>#N/A</v>
          </cell>
          <cell r="W999" t="e">
            <v>#N/A</v>
          </cell>
          <cell r="Y999" t="e">
            <v>#N/A</v>
          </cell>
          <cell r="Z999" t="e">
            <v>#N/A</v>
          </cell>
          <cell r="AA999" t="e">
            <v>#N/A</v>
          </cell>
          <cell r="AB999" t="e">
            <v>#N/A</v>
          </cell>
          <cell r="AC999" t="e">
            <v>#N/A</v>
          </cell>
          <cell r="AD999">
            <v>0</v>
          </cell>
          <cell r="AG999">
            <v>0</v>
          </cell>
          <cell r="AH999">
            <v>0</v>
          </cell>
          <cell r="AI999" t="e">
            <v>#N/A</v>
          </cell>
          <cell r="AL999" t="e">
            <v>#N/A</v>
          </cell>
          <cell r="AM999" t="e">
            <v>#N/A</v>
          </cell>
          <cell r="AN999" t="e">
            <v>#N/A</v>
          </cell>
          <cell r="AP999" t="e">
            <v>#N/A</v>
          </cell>
          <cell r="AQ999" t="e">
            <v>#N/A</v>
          </cell>
          <cell r="AR999" t="e">
            <v>#N/A</v>
          </cell>
        </row>
        <row r="1000">
          <cell r="K1000">
            <v>390</v>
          </cell>
          <cell r="Q1000" t="e">
            <v>#N/A</v>
          </cell>
          <cell r="T1000" t="e">
            <v>#N/A</v>
          </cell>
          <cell r="V1000" t="e">
            <v>#N/A</v>
          </cell>
          <cell r="W1000" t="e">
            <v>#N/A</v>
          </cell>
          <cell r="Y1000" t="e">
            <v>#N/A</v>
          </cell>
          <cell r="Z1000" t="e">
            <v>#N/A</v>
          </cell>
          <cell r="AA1000" t="e">
            <v>#N/A</v>
          </cell>
          <cell r="AB1000" t="e">
            <v>#N/A</v>
          </cell>
          <cell r="AC1000" t="e">
            <v>#N/A</v>
          </cell>
          <cell r="AD1000">
            <v>0</v>
          </cell>
          <cell r="AG1000">
            <v>0</v>
          </cell>
          <cell r="AH1000">
            <v>0</v>
          </cell>
          <cell r="AI1000" t="e">
            <v>#N/A</v>
          </cell>
          <cell r="AL1000" t="e">
            <v>#N/A</v>
          </cell>
          <cell r="AM1000" t="e">
            <v>#N/A</v>
          </cell>
          <cell r="AN1000" t="e">
            <v>#N/A</v>
          </cell>
          <cell r="AP1000" t="e">
            <v>#N/A</v>
          </cell>
          <cell r="AQ1000" t="e">
            <v>#N/A</v>
          </cell>
          <cell r="AR1000" t="e">
            <v>#N/A</v>
          </cell>
        </row>
        <row r="1001">
          <cell r="K1001">
            <v>391</v>
          </cell>
          <cell r="Q1001" t="e">
            <v>#N/A</v>
          </cell>
          <cell r="T1001" t="e">
            <v>#N/A</v>
          </cell>
          <cell r="V1001" t="e">
            <v>#N/A</v>
          </cell>
          <cell r="W1001" t="e">
            <v>#N/A</v>
          </cell>
          <cell r="Y1001" t="e">
            <v>#N/A</v>
          </cell>
          <cell r="Z1001" t="e">
            <v>#N/A</v>
          </cell>
          <cell r="AA1001" t="e">
            <v>#N/A</v>
          </cell>
          <cell r="AB1001" t="e">
            <v>#N/A</v>
          </cell>
          <cell r="AC1001" t="e">
            <v>#N/A</v>
          </cell>
          <cell r="AD1001">
            <v>0</v>
          </cell>
          <cell r="AG1001">
            <v>0</v>
          </cell>
          <cell r="AH1001">
            <v>0</v>
          </cell>
          <cell r="AI1001" t="e">
            <v>#N/A</v>
          </cell>
          <cell r="AL1001" t="e">
            <v>#N/A</v>
          </cell>
          <cell r="AM1001" t="e">
            <v>#N/A</v>
          </cell>
          <cell r="AN1001" t="e">
            <v>#N/A</v>
          </cell>
          <cell r="AP1001" t="e">
            <v>#N/A</v>
          </cell>
          <cell r="AQ1001" t="e">
            <v>#N/A</v>
          </cell>
          <cell r="AR1001" t="e">
            <v>#N/A</v>
          </cell>
        </row>
        <row r="1002">
          <cell r="K1002">
            <v>392</v>
          </cell>
          <cell r="Q1002" t="e">
            <v>#N/A</v>
          </cell>
          <cell r="T1002" t="e">
            <v>#N/A</v>
          </cell>
          <cell r="V1002" t="e">
            <v>#N/A</v>
          </cell>
          <cell r="W1002" t="e">
            <v>#N/A</v>
          </cell>
          <cell r="Y1002" t="e">
            <v>#N/A</v>
          </cell>
          <cell r="Z1002" t="e">
            <v>#N/A</v>
          </cell>
          <cell r="AA1002" t="e">
            <v>#N/A</v>
          </cell>
          <cell r="AB1002" t="e">
            <v>#N/A</v>
          </cell>
          <cell r="AC1002" t="e">
            <v>#N/A</v>
          </cell>
          <cell r="AD1002">
            <v>0</v>
          </cell>
          <cell r="AG1002">
            <v>0</v>
          </cell>
          <cell r="AH1002">
            <v>0</v>
          </cell>
          <cell r="AI1002" t="e">
            <v>#N/A</v>
          </cell>
          <cell r="AL1002" t="e">
            <v>#N/A</v>
          </cell>
          <cell r="AM1002" t="e">
            <v>#N/A</v>
          </cell>
          <cell r="AN1002" t="e">
            <v>#N/A</v>
          </cell>
          <cell r="AP1002" t="e">
            <v>#N/A</v>
          </cell>
          <cell r="AQ1002" t="e">
            <v>#N/A</v>
          </cell>
          <cell r="AR1002" t="e">
            <v>#N/A</v>
          </cell>
        </row>
        <row r="1003">
          <cell r="K1003">
            <v>393</v>
          </cell>
          <cell r="Q1003" t="e">
            <v>#N/A</v>
          </cell>
          <cell r="T1003" t="e">
            <v>#N/A</v>
          </cell>
          <cell r="V1003" t="e">
            <v>#N/A</v>
          </cell>
          <cell r="W1003" t="e">
            <v>#N/A</v>
          </cell>
          <cell r="Y1003" t="e">
            <v>#N/A</v>
          </cell>
          <cell r="Z1003" t="e">
            <v>#N/A</v>
          </cell>
          <cell r="AA1003" t="e">
            <v>#N/A</v>
          </cell>
          <cell r="AB1003" t="e">
            <v>#N/A</v>
          </cell>
          <cell r="AC1003" t="e">
            <v>#N/A</v>
          </cell>
          <cell r="AD1003">
            <v>0</v>
          </cell>
          <cell r="AG1003">
            <v>0</v>
          </cell>
          <cell r="AH1003">
            <v>0</v>
          </cell>
          <cell r="AI1003" t="e">
            <v>#N/A</v>
          </cell>
          <cell r="AL1003" t="e">
            <v>#N/A</v>
          </cell>
          <cell r="AM1003" t="e">
            <v>#N/A</v>
          </cell>
          <cell r="AN1003" t="e">
            <v>#N/A</v>
          </cell>
          <cell r="AP1003" t="e">
            <v>#N/A</v>
          </cell>
          <cell r="AQ1003" t="e">
            <v>#N/A</v>
          </cell>
          <cell r="AR1003" t="e">
            <v>#N/A</v>
          </cell>
        </row>
        <row r="1004">
          <cell r="K1004">
            <v>394</v>
          </cell>
          <cell r="Q1004" t="e">
            <v>#N/A</v>
          </cell>
          <cell r="T1004" t="e">
            <v>#N/A</v>
          </cell>
          <cell r="V1004" t="e">
            <v>#N/A</v>
          </cell>
          <cell r="W1004" t="e">
            <v>#N/A</v>
          </cell>
          <cell r="Y1004" t="e">
            <v>#N/A</v>
          </cell>
          <cell r="Z1004" t="e">
            <v>#N/A</v>
          </cell>
          <cell r="AA1004" t="e">
            <v>#N/A</v>
          </cell>
          <cell r="AB1004" t="e">
            <v>#N/A</v>
          </cell>
          <cell r="AC1004" t="e">
            <v>#N/A</v>
          </cell>
          <cell r="AD1004">
            <v>0</v>
          </cell>
          <cell r="AG1004">
            <v>0</v>
          </cell>
          <cell r="AH1004">
            <v>0</v>
          </cell>
          <cell r="AI1004" t="e">
            <v>#N/A</v>
          </cell>
          <cell r="AL1004" t="e">
            <v>#N/A</v>
          </cell>
          <cell r="AM1004" t="e">
            <v>#N/A</v>
          </cell>
          <cell r="AN1004" t="e">
            <v>#N/A</v>
          </cell>
          <cell r="AP1004" t="e">
            <v>#N/A</v>
          </cell>
          <cell r="AQ1004" t="e">
            <v>#N/A</v>
          </cell>
          <cell r="AR1004" t="e">
            <v>#N/A</v>
          </cell>
        </row>
        <row r="1005">
          <cell r="K1005">
            <v>395</v>
          </cell>
          <cell r="Q1005" t="e">
            <v>#N/A</v>
          </cell>
          <cell r="T1005" t="e">
            <v>#N/A</v>
          </cell>
          <cell r="V1005" t="e">
            <v>#N/A</v>
          </cell>
          <cell r="W1005" t="e">
            <v>#N/A</v>
          </cell>
          <cell r="Y1005" t="e">
            <v>#N/A</v>
          </cell>
          <cell r="Z1005" t="e">
            <v>#N/A</v>
          </cell>
          <cell r="AA1005" t="e">
            <v>#N/A</v>
          </cell>
          <cell r="AB1005" t="e">
            <v>#N/A</v>
          </cell>
          <cell r="AC1005" t="e">
            <v>#N/A</v>
          </cell>
          <cell r="AD1005">
            <v>0</v>
          </cell>
          <cell r="AG1005">
            <v>0</v>
          </cell>
          <cell r="AH1005">
            <v>0</v>
          </cell>
          <cell r="AI1005" t="e">
            <v>#N/A</v>
          </cell>
          <cell r="AL1005" t="e">
            <v>#N/A</v>
          </cell>
          <cell r="AM1005" t="e">
            <v>#N/A</v>
          </cell>
          <cell r="AN1005" t="e">
            <v>#N/A</v>
          </cell>
          <cell r="AP1005" t="e">
            <v>#N/A</v>
          </cell>
          <cell r="AQ1005" t="e">
            <v>#N/A</v>
          </cell>
          <cell r="AR1005" t="e">
            <v>#N/A</v>
          </cell>
        </row>
        <row r="1006">
          <cell r="K1006">
            <v>396</v>
          </cell>
          <cell r="Q1006" t="e">
            <v>#N/A</v>
          </cell>
          <cell r="T1006" t="e">
            <v>#N/A</v>
          </cell>
          <cell r="V1006" t="e">
            <v>#N/A</v>
          </cell>
          <cell r="W1006" t="e">
            <v>#N/A</v>
          </cell>
          <cell r="Y1006" t="e">
            <v>#N/A</v>
          </cell>
          <cell r="Z1006" t="e">
            <v>#N/A</v>
          </cell>
          <cell r="AA1006" t="e">
            <v>#N/A</v>
          </cell>
          <cell r="AB1006" t="e">
            <v>#N/A</v>
          </cell>
          <cell r="AC1006" t="e">
            <v>#N/A</v>
          </cell>
          <cell r="AD1006">
            <v>0</v>
          </cell>
          <cell r="AG1006">
            <v>0</v>
          </cell>
          <cell r="AH1006">
            <v>0</v>
          </cell>
          <cell r="AI1006" t="e">
            <v>#N/A</v>
          </cell>
          <cell r="AL1006" t="e">
            <v>#N/A</v>
          </cell>
          <cell r="AM1006" t="e">
            <v>#N/A</v>
          </cell>
          <cell r="AN1006" t="e">
            <v>#N/A</v>
          </cell>
          <cell r="AP1006" t="e">
            <v>#N/A</v>
          </cell>
          <cell r="AQ1006" t="e">
            <v>#N/A</v>
          </cell>
          <cell r="AR1006" t="e">
            <v>#N/A</v>
          </cell>
        </row>
        <row r="1007">
          <cell r="K1007">
            <v>397</v>
          </cell>
          <cell r="Q1007" t="e">
            <v>#N/A</v>
          </cell>
          <cell r="T1007" t="e">
            <v>#N/A</v>
          </cell>
          <cell r="V1007" t="e">
            <v>#N/A</v>
          </cell>
          <cell r="W1007" t="e">
            <v>#N/A</v>
          </cell>
          <cell r="Y1007" t="e">
            <v>#N/A</v>
          </cell>
          <cell r="Z1007" t="e">
            <v>#N/A</v>
          </cell>
          <cell r="AA1007" t="e">
            <v>#N/A</v>
          </cell>
          <cell r="AB1007" t="e">
            <v>#N/A</v>
          </cell>
          <cell r="AC1007" t="e">
            <v>#N/A</v>
          </cell>
          <cell r="AD1007">
            <v>0</v>
          </cell>
          <cell r="AG1007">
            <v>0</v>
          </cell>
          <cell r="AH1007">
            <v>0</v>
          </cell>
          <cell r="AI1007" t="e">
            <v>#N/A</v>
          </cell>
          <cell r="AL1007" t="e">
            <v>#N/A</v>
          </cell>
          <cell r="AM1007" t="e">
            <v>#N/A</v>
          </cell>
          <cell r="AN1007" t="e">
            <v>#N/A</v>
          </cell>
          <cell r="AP1007" t="e">
            <v>#N/A</v>
          </cell>
          <cell r="AQ1007" t="e">
            <v>#N/A</v>
          </cell>
          <cell r="AR1007" t="e">
            <v>#N/A</v>
          </cell>
        </row>
        <row r="1008">
          <cell r="K1008">
            <v>398</v>
          </cell>
          <cell r="Q1008" t="e">
            <v>#N/A</v>
          </cell>
          <cell r="T1008" t="e">
            <v>#N/A</v>
          </cell>
          <cell r="V1008" t="e">
            <v>#N/A</v>
          </cell>
          <cell r="W1008" t="e">
            <v>#N/A</v>
          </cell>
          <cell r="Y1008" t="e">
            <v>#N/A</v>
          </cell>
          <cell r="Z1008" t="e">
            <v>#N/A</v>
          </cell>
          <cell r="AA1008" t="e">
            <v>#N/A</v>
          </cell>
          <cell r="AB1008" t="e">
            <v>#N/A</v>
          </cell>
          <cell r="AC1008" t="e">
            <v>#N/A</v>
          </cell>
          <cell r="AD1008">
            <v>0</v>
          </cell>
          <cell r="AG1008">
            <v>0</v>
          </cell>
          <cell r="AH1008">
            <v>0</v>
          </cell>
          <cell r="AI1008" t="e">
            <v>#N/A</v>
          </cell>
          <cell r="AL1008" t="e">
            <v>#N/A</v>
          </cell>
          <cell r="AM1008" t="e">
            <v>#N/A</v>
          </cell>
          <cell r="AN1008" t="e">
            <v>#N/A</v>
          </cell>
          <cell r="AP1008" t="e">
            <v>#N/A</v>
          </cell>
          <cell r="AQ1008" t="e">
            <v>#N/A</v>
          </cell>
          <cell r="AR1008" t="e">
            <v>#N/A</v>
          </cell>
        </row>
        <row r="1009">
          <cell r="K1009">
            <v>399</v>
          </cell>
          <cell r="Q1009" t="e">
            <v>#N/A</v>
          </cell>
          <cell r="T1009" t="e">
            <v>#N/A</v>
          </cell>
          <cell r="V1009" t="e">
            <v>#N/A</v>
          </cell>
          <cell r="W1009" t="e">
            <v>#N/A</v>
          </cell>
          <cell r="Y1009" t="e">
            <v>#N/A</v>
          </cell>
          <cell r="Z1009" t="e">
            <v>#N/A</v>
          </cell>
          <cell r="AA1009" t="e">
            <v>#N/A</v>
          </cell>
          <cell r="AB1009" t="e">
            <v>#N/A</v>
          </cell>
          <cell r="AC1009" t="e">
            <v>#N/A</v>
          </cell>
          <cell r="AD1009">
            <v>0</v>
          </cell>
          <cell r="AG1009">
            <v>0</v>
          </cell>
          <cell r="AH1009">
            <v>0</v>
          </cell>
          <cell r="AI1009" t="e">
            <v>#N/A</v>
          </cell>
          <cell r="AL1009" t="e">
            <v>#N/A</v>
          </cell>
          <cell r="AM1009" t="e">
            <v>#N/A</v>
          </cell>
          <cell r="AN1009" t="e">
            <v>#N/A</v>
          </cell>
          <cell r="AP1009" t="e">
            <v>#N/A</v>
          </cell>
          <cell r="AQ1009" t="e">
            <v>#N/A</v>
          </cell>
          <cell r="AR1009" t="e">
            <v>#N/A</v>
          </cell>
        </row>
        <row r="1010">
          <cell r="K1010">
            <v>400</v>
          </cell>
          <cell r="Q1010" t="e">
            <v>#N/A</v>
          </cell>
          <cell r="T1010" t="e">
            <v>#N/A</v>
          </cell>
          <cell r="V1010" t="e">
            <v>#N/A</v>
          </cell>
          <cell r="W1010" t="e">
            <v>#N/A</v>
          </cell>
          <cell r="Y1010" t="e">
            <v>#N/A</v>
          </cell>
          <cell r="Z1010" t="e">
            <v>#N/A</v>
          </cell>
          <cell r="AA1010" t="e">
            <v>#N/A</v>
          </cell>
          <cell r="AB1010" t="e">
            <v>#N/A</v>
          </cell>
          <cell r="AC1010" t="e">
            <v>#N/A</v>
          </cell>
          <cell r="AD1010">
            <v>0</v>
          </cell>
          <cell r="AG1010">
            <v>0</v>
          </cell>
          <cell r="AH1010">
            <v>0</v>
          </cell>
          <cell r="AI1010" t="e">
            <v>#N/A</v>
          </cell>
          <cell r="AL1010" t="e">
            <v>#N/A</v>
          </cell>
          <cell r="AM1010" t="e">
            <v>#N/A</v>
          </cell>
          <cell r="AN1010" t="e">
            <v>#N/A</v>
          </cell>
          <cell r="AP1010" t="e">
            <v>#N/A</v>
          </cell>
          <cell r="AQ1010" t="e">
            <v>#N/A</v>
          </cell>
          <cell r="AR1010" t="e">
            <v>#N/A</v>
          </cell>
        </row>
        <row r="1011">
          <cell r="K1011">
            <v>401</v>
          </cell>
          <cell r="Q1011" t="e">
            <v>#N/A</v>
          </cell>
          <cell r="T1011" t="e">
            <v>#N/A</v>
          </cell>
          <cell r="V1011" t="e">
            <v>#N/A</v>
          </cell>
          <cell r="W1011" t="e">
            <v>#N/A</v>
          </cell>
          <cell r="Y1011" t="e">
            <v>#N/A</v>
          </cell>
          <cell r="Z1011" t="e">
            <v>#N/A</v>
          </cell>
          <cell r="AA1011" t="e">
            <v>#N/A</v>
          </cell>
          <cell r="AB1011" t="e">
            <v>#N/A</v>
          </cell>
          <cell r="AC1011" t="e">
            <v>#N/A</v>
          </cell>
          <cell r="AD1011">
            <v>0</v>
          </cell>
          <cell r="AG1011">
            <v>0</v>
          </cell>
          <cell r="AH1011">
            <v>0</v>
          </cell>
          <cell r="AI1011" t="e">
            <v>#N/A</v>
          </cell>
          <cell r="AL1011" t="e">
            <v>#N/A</v>
          </cell>
          <cell r="AM1011" t="e">
            <v>#N/A</v>
          </cell>
          <cell r="AN1011" t="e">
            <v>#N/A</v>
          </cell>
          <cell r="AP1011" t="e">
            <v>#N/A</v>
          </cell>
          <cell r="AQ1011" t="e">
            <v>#N/A</v>
          </cell>
          <cell r="AR1011" t="e">
            <v>#N/A</v>
          </cell>
        </row>
        <row r="1012">
          <cell r="K1012">
            <v>402</v>
          </cell>
          <cell r="Q1012" t="e">
            <v>#N/A</v>
          </cell>
          <cell r="T1012" t="e">
            <v>#N/A</v>
          </cell>
          <cell r="V1012" t="e">
            <v>#N/A</v>
          </cell>
          <cell r="W1012" t="e">
            <v>#N/A</v>
          </cell>
          <cell r="Y1012" t="e">
            <v>#N/A</v>
          </cell>
          <cell r="Z1012" t="e">
            <v>#N/A</v>
          </cell>
          <cell r="AA1012" t="e">
            <v>#N/A</v>
          </cell>
          <cell r="AB1012" t="e">
            <v>#N/A</v>
          </cell>
          <cell r="AC1012" t="e">
            <v>#N/A</v>
          </cell>
          <cell r="AD1012">
            <v>0</v>
          </cell>
          <cell r="AG1012">
            <v>0</v>
          </cell>
          <cell r="AH1012">
            <v>0</v>
          </cell>
          <cell r="AI1012" t="e">
            <v>#N/A</v>
          </cell>
          <cell r="AL1012" t="e">
            <v>#N/A</v>
          </cell>
          <cell r="AM1012" t="e">
            <v>#N/A</v>
          </cell>
          <cell r="AN1012" t="e">
            <v>#N/A</v>
          </cell>
          <cell r="AP1012" t="e">
            <v>#N/A</v>
          </cell>
          <cell r="AQ1012" t="e">
            <v>#N/A</v>
          </cell>
          <cell r="AR1012" t="e">
            <v>#N/A</v>
          </cell>
        </row>
        <row r="1013">
          <cell r="K1013">
            <v>403</v>
          </cell>
          <cell r="Q1013" t="e">
            <v>#N/A</v>
          </cell>
          <cell r="T1013" t="e">
            <v>#N/A</v>
          </cell>
          <cell r="V1013" t="e">
            <v>#N/A</v>
          </cell>
          <cell r="W1013" t="e">
            <v>#N/A</v>
          </cell>
          <cell r="Y1013" t="e">
            <v>#N/A</v>
          </cell>
          <cell r="Z1013" t="e">
            <v>#N/A</v>
          </cell>
          <cell r="AA1013" t="e">
            <v>#N/A</v>
          </cell>
          <cell r="AB1013" t="e">
            <v>#N/A</v>
          </cell>
          <cell r="AC1013" t="e">
            <v>#N/A</v>
          </cell>
          <cell r="AD1013">
            <v>0</v>
          </cell>
          <cell r="AG1013">
            <v>0</v>
          </cell>
          <cell r="AH1013">
            <v>0</v>
          </cell>
          <cell r="AI1013" t="e">
            <v>#N/A</v>
          </cell>
          <cell r="AL1013" t="e">
            <v>#N/A</v>
          </cell>
          <cell r="AM1013" t="e">
            <v>#N/A</v>
          </cell>
          <cell r="AN1013" t="e">
            <v>#N/A</v>
          </cell>
          <cell r="AP1013" t="e">
            <v>#N/A</v>
          </cell>
          <cell r="AQ1013" t="e">
            <v>#N/A</v>
          </cell>
          <cell r="AR1013" t="e">
            <v>#N/A</v>
          </cell>
        </row>
        <row r="1014">
          <cell r="K1014">
            <v>404</v>
          </cell>
          <cell r="Q1014" t="e">
            <v>#N/A</v>
          </cell>
          <cell r="T1014" t="e">
            <v>#N/A</v>
          </cell>
          <cell r="V1014" t="e">
            <v>#N/A</v>
          </cell>
          <cell r="W1014" t="e">
            <v>#N/A</v>
          </cell>
          <cell r="Y1014" t="e">
            <v>#N/A</v>
          </cell>
          <cell r="Z1014" t="e">
            <v>#N/A</v>
          </cell>
          <cell r="AA1014" t="e">
            <v>#N/A</v>
          </cell>
          <cell r="AB1014" t="e">
            <v>#N/A</v>
          </cell>
          <cell r="AC1014" t="e">
            <v>#N/A</v>
          </cell>
          <cell r="AD1014">
            <v>0</v>
          </cell>
          <cell r="AG1014">
            <v>0</v>
          </cell>
          <cell r="AH1014">
            <v>0</v>
          </cell>
          <cell r="AI1014" t="e">
            <v>#N/A</v>
          </cell>
          <cell r="AL1014" t="e">
            <v>#N/A</v>
          </cell>
          <cell r="AM1014" t="e">
            <v>#N/A</v>
          </cell>
          <cell r="AN1014" t="e">
            <v>#N/A</v>
          </cell>
          <cell r="AP1014" t="e">
            <v>#N/A</v>
          </cell>
          <cell r="AQ1014" t="e">
            <v>#N/A</v>
          </cell>
          <cell r="AR1014" t="e">
            <v>#N/A</v>
          </cell>
        </row>
        <row r="1015">
          <cell r="K1015">
            <v>405</v>
          </cell>
          <cell r="Q1015" t="e">
            <v>#N/A</v>
          </cell>
          <cell r="T1015" t="e">
            <v>#N/A</v>
          </cell>
          <cell r="V1015" t="e">
            <v>#N/A</v>
          </cell>
          <cell r="W1015" t="e">
            <v>#N/A</v>
          </cell>
          <cell r="Y1015" t="e">
            <v>#N/A</v>
          </cell>
          <cell r="Z1015" t="e">
            <v>#N/A</v>
          </cell>
          <cell r="AA1015" t="e">
            <v>#N/A</v>
          </cell>
          <cell r="AB1015" t="e">
            <v>#N/A</v>
          </cell>
          <cell r="AC1015" t="e">
            <v>#N/A</v>
          </cell>
          <cell r="AD1015">
            <v>0</v>
          </cell>
          <cell r="AG1015">
            <v>0</v>
          </cell>
          <cell r="AH1015">
            <v>0</v>
          </cell>
          <cell r="AI1015" t="e">
            <v>#N/A</v>
          </cell>
          <cell r="AL1015" t="e">
            <v>#N/A</v>
          </cell>
          <cell r="AM1015" t="e">
            <v>#N/A</v>
          </cell>
          <cell r="AN1015" t="e">
            <v>#N/A</v>
          </cell>
          <cell r="AP1015" t="e">
            <v>#N/A</v>
          </cell>
          <cell r="AQ1015" t="e">
            <v>#N/A</v>
          </cell>
          <cell r="AR1015" t="e">
            <v>#N/A</v>
          </cell>
        </row>
        <row r="1016">
          <cell r="K1016">
            <v>406</v>
          </cell>
          <cell r="Q1016" t="e">
            <v>#N/A</v>
          </cell>
          <cell r="T1016" t="e">
            <v>#N/A</v>
          </cell>
          <cell r="V1016" t="e">
            <v>#N/A</v>
          </cell>
          <cell r="W1016" t="e">
            <v>#N/A</v>
          </cell>
          <cell r="Y1016" t="e">
            <v>#N/A</v>
          </cell>
          <cell r="Z1016" t="e">
            <v>#N/A</v>
          </cell>
          <cell r="AA1016" t="e">
            <v>#N/A</v>
          </cell>
          <cell r="AB1016" t="e">
            <v>#N/A</v>
          </cell>
          <cell r="AC1016" t="e">
            <v>#N/A</v>
          </cell>
          <cell r="AD1016">
            <v>0</v>
          </cell>
          <cell r="AG1016">
            <v>0</v>
          </cell>
          <cell r="AH1016">
            <v>0</v>
          </cell>
          <cell r="AI1016" t="e">
            <v>#N/A</v>
          </cell>
          <cell r="AL1016" t="e">
            <v>#N/A</v>
          </cell>
          <cell r="AM1016" t="e">
            <v>#N/A</v>
          </cell>
          <cell r="AN1016" t="e">
            <v>#N/A</v>
          </cell>
          <cell r="AP1016" t="e">
            <v>#N/A</v>
          </cell>
          <cell r="AQ1016" t="e">
            <v>#N/A</v>
          </cell>
          <cell r="AR1016" t="e">
            <v>#N/A</v>
          </cell>
        </row>
        <row r="1017">
          <cell r="K1017">
            <v>407</v>
          </cell>
          <cell r="Q1017" t="e">
            <v>#N/A</v>
          </cell>
          <cell r="T1017" t="e">
            <v>#N/A</v>
          </cell>
          <cell r="V1017" t="e">
            <v>#N/A</v>
          </cell>
          <cell r="W1017" t="e">
            <v>#N/A</v>
          </cell>
          <cell r="Y1017" t="e">
            <v>#N/A</v>
          </cell>
          <cell r="Z1017" t="e">
            <v>#N/A</v>
          </cell>
          <cell r="AA1017" t="e">
            <v>#N/A</v>
          </cell>
          <cell r="AB1017" t="e">
            <v>#N/A</v>
          </cell>
          <cell r="AC1017" t="e">
            <v>#N/A</v>
          </cell>
          <cell r="AD1017">
            <v>0</v>
          </cell>
          <cell r="AG1017">
            <v>0</v>
          </cell>
          <cell r="AH1017">
            <v>0</v>
          </cell>
          <cell r="AI1017" t="e">
            <v>#N/A</v>
          </cell>
          <cell r="AL1017" t="e">
            <v>#N/A</v>
          </cell>
          <cell r="AM1017" t="e">
            <v>#N/A</v>
          </cell>
          <cell r="AN1017" t="e">
            <v>#N/A</v>
          </cell>
          <cell r="AP1017" t="e">
            <v>#N/A</v>
          </cell>
          <cell r="AQ1017" t="e">
            <v>#N/A</v>
          </cell>
          <cell r="AR1017" t="e">
            <v>#N/A</v>
          </cell>
        </row>
        <row r="1018">
          <cell r="K1018">
            <v>408</v>
          </cell>
          <cell r="Q1018" t="e">
            <v>#N/A</v>
          </cell>
          <cell r="T1018" t="e">
            <v>#N/A</v>
          </cell>
          <cell r="V1018" t="e">
            <v>#N/A</v>
          </cell>
          <cell r="W1018" t="e">
            <v>#N/A</v>
          </cell>
          <cell r="Y1018" t="e">
            <v>#N/A</v>
          </cell>
          <cell r="Z1018" t="e">
            <v>#N/A</v>
          </cell>
          <cell r="AA1018" t="e">
            <v>#N/A</v>
          </cell>
          <cell r="AB1018" t="e">
            <v>#N/A</v>
          </cell>
          <cell r="AC1018" t="e">
            <v>#N/A</v>
          </cell>
          <cell r="AD1018">
            <v>0</v>
          </cell>
          <cell r="AG1018">
            <v>0</v>
          </cell>
          <cell r="AH1018">
            <v>0</v>
          </cell>
          <cell r="AI1018" t="e">
            <v>#N/A</v>
          </cell>
          <cell r="AL1018" t="e">
            <v>#N/A</v>
          </cell>
          <cell r="AM1018" t="e">
            <v>#N/A</v>
          </cell>
          <cell r="AN1018" t="e">
            <v>#N/A</v>
          </cell>
          <cell r="AP1018" t="e">
            <v>#N/A</v>
          </cell>
          <cell r="AQ1018" t="e">
            <v>#N/A</v>
          </cell>
          <cell r="AR1018" t="e">
            <v>#N/A</v>
          </cell>
        </row>
        <row r="1019">
          <cell r="K1019">
            <v>409</v>
          </cell>
          <cell r="Q1019" t="e">
            <v>#N/A</v>
          </cell>
          <cell r="T1019" t="e">
            <v>#N/A</v>
          </cell>
          <cell r="V1019" t="e">
            <v>#N/A</v>
          </cell>
          <cell r="W1019" t="e">
            <v>#N/A</v>
          </cell>
          <cell r="Y1019" t="e">
            <v>#N/A</v>
          </cell>
          <cell r="Z1019" t="e">
            <v>#N/A</v>
          </cell>
          <cell r="AA1019" t="e">
            <v>#N/A</v>
          </cell>
          <cell r="AB1019" t="e">
            <v>#N/A</v>
          </cell>
          <cell r="AC1019" t="e">
            <v>#N/A</v>
          </cell>
          <cell r="AD1019">
            <v>0</v>
          </cell>
          <cell r="AG1019">
            <v>0</v>
          </cell>
          <cell r="AH1019">
            <v>0</v>
          </cell>
          <cell r="AI1019" t="e">
            <v>#N/A</v>
          </cell>
          <cell r="AL1019" t="e">
            <v>#N/A</v>
          </cell>
          <cell r="AM1019" t="e">
            <v>#N/A</v>
          </cell>
          <cell r="AN1019" t="e">
            <v>#N/A</v>
          </cell>
          <cell r="AP1019" t="e">
            <v>#N/A</v>
          </cell>
          <cell r="AQ1019" t="e">
            <v>#N/A</v>
          </cell>
          <cell r="AR1019" t="e">
            <v>#N/A</v>
          </cell>
        </row>
        <row r="1020">
          <cell r="K1020">
            <v>410</v>
          </cell>
          <cell r="Q1020" t="e">
            <v>#N/A</v>
          </cell>
          <cell r="T1020" t="e">
            <v>#N/A</v>
          </cell>
          <cell r="V1020" t="e">
            <v>#N/A</v>
          </cell>
          <cell r="W1020" t="e">
            <v>#N/A</v>
          </cell>
          <cell r="Y1020" t="e">
            <v>#N/A</v>
          </cell>
          <cell r="Z1020" t="e">
            <v>#N/A</v>
          </cell>
          <cell r="AA1020" t="e">
            <v>#N/A</v>
          </cell>
          <cell r="AB1020" t="e">
            <v>#N/A</v>
          </cell>
          <cell r="AC1020" t="e">
            <v>#N/A</v>
          </cell>
          <cell r="AD1020">
            <v>0</v>
          </cell>
          <cell r="AG1020">
            <v>0</v>
          </cell>
          <cell r="AH1020">
            <v>0</v>
          </cell>
          <cell r="AI1020" t="e">
            <v>#N/A</v>
          </cell>
          <cell r="AL1020" t="e">
            <v>#N/A</v>
          </cell>
          <cell r="AM1020" t="e">
            <v>#N/A</v>
          </cell>
          <cell r="AN1020" t="e">
            <v>#N/A</v>
          </cell>
          <cell r="AP1020" t="e">
            <v>#N/A</v>
          </cell>
          <cell r="AQ1020" t="e">
            <v>#N/A</v>
          </cell>
          <cell r="AR1020" t="e">
            <v>#N/A</v>
          </cell>
        </row>
        <row r="1021">
          <cell r="K1021">
            <v>411</v>
          </cell>
          <cell r="Q1021" t="e">
            <v>#N/A</v>
          </cell>
          <cell r="T1021" t="e">
            <v>#N/A</v>
          </cell>
          <cell r="V1021" t="e">
            <v>#N/A</v>
          </cell>
          <cell r="W1021" t="e">
            <v>#N/A</v>
          </cell>
          <cell r="Y1021" t="e">
            <v>#N/A</v>
          </cell>
          <cell r="Z1021" t="e">
            <v>#N/A</v>
          </cell>
          <cell r="AA1021" t="e">
            <v>#N/A</v>
          </cell>
          <cell r="AB1021" t="e">
            <v>#N/A</v>
          </cell>
          <cell r="AC1021" t="e">
            <v>#N/A</v>
          </cell>
          <cell r="AD1021">
            <v>0</v>
          </cell>
          <cell r="AG1021">
            <v>0</v>
          </cell>
          <cell r="AH1021">
            <v>0</v>
          </cell>
          <cell r="AI1021" t="e">
            <v>#N/A</v>
          </cell>
          <cell r="AL1021" t="e">
            <v>#N/A</v>
          </cell>
          <cell r="AM1021" t="e">
            <v>#N/A</v>
          </cell>
          <cell r="AN1021" t="e">
            <v>#N/A</v>
          </cell>
          <cell r="AP1021" t="e">
            <v>#N/A</v>
          </cell>
          <cell r="AQ1021" t="e">
            <v>#N/A</v>
          </cell>
          <cell r="AR1021" t="e">
            <v>#N/A</v>
          </cell>
        </row>
        <row r="1022">
          <cell r="K1022">
            <v>412</v>
          </cell>
          <cell r="Q1022" t="e">
            <v>#N/A</v>
          </cell>
          <cell r="T1022" t="e">
            <v>#N/A</v>
          </cell>
          <cell r="V1022" t="e">
            <v>#N/A</v>
          </cell>
          <cell r="W1022" t="e">
            <v>#N/A</v>
          </cell>
          <cell r="Y1022" t="e">
            <v>#N/A</v>
          </cell>
          <cell r="Z1022" t="e">
            <v>#N/A</v>
          </cell>
          <cell r="AA1022" t="e">
            <v>#N/A</v>
          </cell>
          <cell r="AB1022" t="e">
            <v>#N/A</v>
          </cell>
          <cell r="AC1022" t="e">
            <v>#N/A</v>
          </cell>
          <cell r="AD1022">
            <v>0</v>
          </cell>
          <cell r="AG1022">
            <v>0</v>
          </cell>
          <cell r="AH1022">
            <v>0</v>
          </cell>
          <cell r="AI1022" t="e">
            <v>#N/A</v>
          </cell>
          <cell r="AL1022" t="e">
            <v>#N/A</v>
          </cell>
          <cell r="AM1022" t="e">
            <v>#N/A</v>
          </cell>
          <cell r="AN1022" t="e">
            <v>#N/A</v>
          </cell>
          <cell r="AP1022" t="e">
            <v>#N/A</v>
          </cell>
          <cell r="AQ1022" t="e">
            <v>#N/A</v>
          </cell>
          <cell r="AR1022" t="e">
            <v>#N/A</v>
          </cell>
        </row>
        <row r="1023">
          <cell r="K1023">
            <v>413</v>
          </cell>
          <cell r="Q1023" t="e">
            <v>#N/A</v>
          </cell>
          <cell r="T1023" t="e">
            <v>#N/A</v>
          </cell>
          <cell r="V1023" t="e">
            <v>#N/A</v>
          </cell>
          <cell r="W1023" t="e">
            <v>#N/A</v>
          </cell>
          <cell r="Y1023" t="e">
            <v>#N/A</v>
          </cell>
          <cell r="Z1023" t="e">
            <v>#N/A</v>
          </cell>
          <cell r="AA1023" t="e">
            <v>#N/A</v>
          </cell>
          <cell r="AB1023" t="e">
            <v>#N/A</v>
          </cell>
          <cell r="AC1023" t="e">
            <v>#N/A</v>
          </cell>
          <cell r="AD1023">
            <v>0</v>
          </cell>
          <cell r="AG1023">
            <v>0</v>
          </cell>
          <cell r="AH1023">
            <v>0</v>
          </cell>
          <cell r="AI1023" t="e">
            <v>#N/A</v>
          </cell>
          <cell r="AL1023" t="e">
            <v>#N/A</v>
          </cell>
          <cell r="AM1023" t="e">
            <v>#N/A</v>
          </cell>
          <cell r="AN1023" t="e">
            <v>#N/A</v>
          </cell>
          <cell r="AP1023" t="e">
            <v>#N/A</v>
          </cell>
          <cell r="AQ1023" t="e">
            <v>#N/A</v>
          </cell>
          <cell r="AR1023" t="e">
            <v>#N/A</v>
          </cell>
        </row>
        <row r="1024">
          <cell r="K1024">
            <v>414</v>
          </cell>
          <cell r="Q1024" t="e">
            <v>#N/A</v>
          </cell>
          <cell r="T1024" t="e">
            <v>#N/A</v>
          </cell>
          <cell r="V1024" t="e">
            <v>#N/A</v>
          </cell>
          <cell r="W1024" t="e">
            <v>#N/A</v>
          </cell>
          <cell r="Y1024" t="e">
            <v>#N/A</v>
          </cell>
          <cell r="Z1024" t="e">
            <v>#N/A</v>
          </cell>
          <cell r="AA1024" t="e">
            <v>#N/A</v>
          </cell>
          <cell r="AB1024" t="e">
            <v>#N/A</v>
          </cell>
          <cell r="AC1024" t="e">
            <v>#N/A</v>
          </cell>
          <cell r="AD1024">
            <v>0</v>
          </cell>
          <cell r="AG1024">
            <v>0</v>
          </cell>
          <cell r="AH1024">
            <v>0</v>
          </cell>
          <cell r="AI1024" t="e">
            <v>#N/A</v>
          </cell>
          <cell r="AL1024" t="e">
            <v>#N/A</v>
          </cell>
          <cell r="AM1024" t="e">
            <v>#N/A</v>
          </cell>
          <cell r="AN1024" t="e">
            <v>#N/A</v>
          </cell>
          <cell r="AP1024" t="e">
            <v>#N/A</v>
          </cell>
          <cell r="AQ1024" t="e">
            <v>#N/A</v>
          </cell>
          <cell r="AR1024" t="e">
            <v>#N/A</v>
          </cell>
        </row>
        <row r="1025">
          <cell r="K1025">
            <v>415</v>
          </cell>
          <cell r="Q1025" t="e">
            <v>#N/A</v>
          </cell>
          <cell r="T1025" t="e">
            <v>#N/A</v>
          </cell>
          <cell r="V1025" t="e">
            <v>#N/A</v>
          </cell>
          <cell r="W1025" t="e">
            <v>#N/A</v>
          </cell>
          <cell r="Y1025" t="e">
            <v>#N/A</v>
          </cell>
          <cell r="Z1025" t="e">
            <v>#N/A</v>
          </cell>
          <cell r="AA1025" t="e">
            <v>#N/A</v>
          </cell>
          <cell r="AB1025" t="e">
            <v>#N/A</v>
          </cell>
          <cell r="AC1025" t="e">
            <v>#N/A</v>
          </cell>
          <cell r="AD1025">
            <v>0</v>
          </cell>
          <cell r="AG1025">
            <v>0</v>
          </cell>
          <cell r="AH1025">
            <v>0</v>
          </cell>
          <cell r="AI1025" t="e">
            <v>#N/A</v>
          </cell>
          <cell r="AL1025" t="e">
            <v>#N/A</v>
          </cell>
          <cell r="AM1025" t="e">
            <v>#N/A</v>
          </cell>
          <cell r="AN1025" t="e">
            <v>#N/A</v>
          </cell>
          <cell r="AP1025" t="e">
            <v>#N/A</v>
          </cell>
          <cell r="AQ1025" t="e">
            <v>#N/A</v>
          </cell>
          <cell r="AR1025" t="e">
            <v>#N/A</v>
          </cell>
        </row>
        <row r="1026">
          <cell r="K1026">
            <v>416</v>
          </cell>
          <cell r="Q1026" t="e">
            <v>#N/A</v>
          </cell>
          <cell r="T1026" t="e">
            <v>#N/A</v>
          </cell>
          <cell r="V1026" t="e">
            <v>#N/A</v>
          </cell>
          <cell r="W1026" t="e">
            <v>#N/A</v>
          </cell>
          <cell r="Y1026" t="e">
            <v>#N/A</v>
          </cell>
          <cell r="Z1026" t="e">
            <v>#N/A</v>
          </cell>
          <cell r="AA1026" t="e">
            <v>#N/A</v>
          </cell>
          <cell r="AB1026" t="e">
            <v>#N/A</v>
          </cell>
          <cell r="AC1026" t="e">
            <v>#N/A</v>
          </cell>
          <cell r="AD1026">
            <v>0</v>
          </cell>
          <cell r="AG1026">
            <v>0</v>
          </cell>
          <cell r="AH1026">
            <v>0</v>
          </cell>
          <cell r="AI1026" t="e">
            <v>#N/A</v>
          </cell>
          <cell r="AL1026" t="e">
            <v>#N/A</v>
          </cell>
          <cell r="AM1026" t="e">
            <v>#N/A</v>
          </cell>
          <cell r="AN1026" t="e">
            <v>#N/A</v>
          </cell>
          <cell r="AP1026" t="e">
            <v>#N/A</v>
          </cell>
          <cell r="AQ1026" t="e">
            <v>#N/A</v>
          </cell>
          <cell r="AR1026" t="e">
            <v>#N/A</v>
          </cell>
        </row>
        <row r="1027">
          <cell r="K1027">
            <v>417</v>
          </cell>
          <cell r="Q1027" t="e">
            <v>#N/A</v>
          </cell>
          <cell r="T1027" t="e">
            <v>#N/A</v>
          </cell>
          <cell r="V1027" t="e">
            <v>#N/A</v>
          </cell>
          <cell r="W1027" t="e">
            <v>#N/A</v>
          </cell>
          <cell r="Y1027" t="e">
            <v>#N/A</v>
          </cell>
          <cell r="Z1027" t="e">
            <v>#N/A</v>
          </cell>
          <cell r="AA1027" t="e">
            <v>#N/A</v>
          </cell>
          <cell r="AB1027" t="e">
            <v>#N/A</v>
          </cell>
          <cell r="AC1027" t="e">
            <v>#N/A</v>
          </cell>
          <cell r="AD1027">
            <v>0</v>
          </cell>
          <cell r="AG1027">
            <v>0</v>
          </cell>
          <cell r="AH1027">
            <v>0</v>
          </cell>
          <cell r="AI1027" t="e">
            <v>#N/A</v>
          </cell>
          <cell r="AL1027" t="e">
            <v>#N/A</v>
          </cell>
          <cell r="AM1027" t="e">
            <v>#N/A</v>
          </cell>
          <cell r="AN1027" t="e">
            <v>#N/A</v>
          </cell>
          <cell r="AP1027" t="e">
            <v>#N/A</v>
          </cell>
          <cell r="AQ1027" t="e">
            <v>#N/A</v>
          </cell>
          <cell r="AR1027" t="e">
            <v>#N/A</v>
          </cell>
        </row>
        <row r="1028">
          <cell r="K1028">
            <v>418</v>
          </cell>
          <cell r="Q1028" t="e">
            <v>#N/A</v>
          </cell>
          <cell r="T1028" t="e">
            <v>#N/A</v>
          </cell>
          <cell r="V1028" t="e">
            <v>#N/A</v>
          </cell>
          <cell r="W1028" t="e">
            <v>#N/A</v>
          </cell>
          <cell r="Y1028" t="e">
            <v>#N/A</v>
          </cell>
          <cell r="Z1028" t="e">
            <v>#N/A</v>
          </cell>
          <cell r="AA1028" t="e">
            <v>#N/A</v>
          </cell>
          <cell r="AB1028" t="e">
            <v>#N/A</v>
          </cell>
          <cell r="AC1028" t="e">
            <v>#N/A</v>
          </cell>
          <cell r="AD1028">
            <v>0</v>
          </cell>
          <cell r="AG1028">
            <v>0</v>
          </cell>
          <cell r="AH1028">
            <v>0</v>
          </cell>
          <cell r="AI1028" t="e">
            <v>#N/A</v>
          </cell>
          <cell r="AL1028" t="e">
            <v>#N/A</v>
          </cell>
          <cell r="AM1028" t="e">
            <v>#N/A</v>
          </cell>
          <cell r="AN1028" t="e">
            <v>#N/A</v>
          </cell>
          <cell r="AP1028" t="e">
            <v>#N/A</v>
          </cell>
          <cell r="AQ1028" t="e">
            <v>#N/A</v>
          </cell>
          <cell r="AR1028" t="e">
            <v>#N/A</v>
          </cell>
        </row>
        <row r="1029">
          <cell r="K1029">
            <v>419</v>
          </cell>
          <cell r="Q1029" t="e">
            <v>#N/A</v>
          </cell>
          <cell r="T1029" t="e">
            <v>#N/A</v>
          </cell>
          <cell r="V1029" t="e">
            <v>#N/A</v>
          </cell>
          <cell r="W1029" t="e">
            <v>#N/A</v>
          </cell>
          <cell r="Y1029" t="e">
            <v>#N/A</v>
          </cell>
          <cell r="Z1029" t="e">
            <v>#N/A</v>
          </cell>
          <cell r="AA1029" t="e">
            <v>#N/A</v>
          </cell>
          <cell r="AB1029" t="e">
            <v>#N/A</v>
          </cell>
          <cell r="AC1029" t="e">
            <v>#N/A</v>
          </cell>
          <cell r="AD1029">
            <v>0</v>
          </cell>
          <cell r="AG1029">
            <v>0</v>
          </cell>
          <cell r="AH1029">
            <v>0</v>
          </cell>
          <cell r="AI1029" t="e">
            <v>#N/A</v>
          </cell>
          <cell r="AL1029" t="e">
            <v>#N/A</v>
          </cell>
          <cell r="AM1029" t="e">
            <v>#N/A</v>
          </cell>
          <cell r="AN1029" t="e">
            <v>#N/A</v>
          </cell>
          <cell r="AP1029" t="e">
            <v>#N/A</v>
          </cell>
          <cell r="AQ1029" t="e">
            <v>#N/A</v>
          </cell>
          <cell r="AR1029" t="e">
            <v>#N/A</v>
          </cell>
        </row>
        <row r="1030">
          <cell r="K1030">
            <v>420</v>
          </cell>
          <cell r="Q1030" t="e">
            <v>#N/A</v>
          </cell>
          <cell r="T1030" t="e">
            <v>#N/A</v>
          </cell>
          <cell r="V1030" t="e">
            <v>#N/A</v>
          </cell>
          <cell r="W1030" t="e">
            <v>#N/A</v>
          </cell>
          <cell r="Y1030" t="e">
            <v>#N/A</v>
          </cell>
          <cell r="Z1030" t="e">
            <v>#N/A</v>
          </cell>
          <cell r="AA1030" t="e">
            <v>#N/A</v>
          </cell>
          <cell r="AB1030" t="e">
            <v>#N/A</v>
          </cell>
          <cell r="AC1030" t="e">
            <v>#N/A</v>
          </cell>
          <cell r="AD1030">
            <v>0</v>
          </cell>
          <cell r="AG1030">
            <v>0</v>
          </cell>
          <cell r="AH1030">
            <v>0</v>
          </cell>
          <cell r="AI1030" t="e">
            <v>#N/A</v>
          </cell>
          <cell r="AL1030" t="e">
            <v>#N/A</v>
          </cell>
          <cell r="AM1030" t="e">
            <v>#N/A</v>
          </cell>
          <cell r="AN1030" t="e">
            <v>#N/A</v>
          </cell>
          <cell r="AP1030" t="e">
            <v>#N/A</v>
          </cell>
          <cell r="AQ1030" t="e">
            <v>#N/A</v>
          </cell>
          <cell r="AR1030" t="e">
            <v>#N/A</v>
          </cell>
        </row>
        <row r="1031">
          <cell r="K1031">
            <v>421</v>
          </cell>
          <cell r="Q1031" t="e">
            <v>#N/A</v>
          </cell>
          <cell r="T1031" t="e">
            <v>#N/A</v>
          </cell>
          <cell r="V1031" t="e">
            <v>#N/A</v>
          </cell>
          <cell r="W1031" t="e">
            <v>#N/A</v>
          </cell>
          <cell r="Y1031" t="e">
            <v>#N/A</v>
          </cell>
          <cell r="Z1031" t="e">
            <v>#N/A</v>
          </cell>
          <cell r="AA1031" t="e">
            <v>#N/A</v>
          </cell>
          <cell r="AB1031" t="e">
            <v>#N/A</v>
          </cell>
          <cell r="AC1031" t="e">
            <v>#N/A</v>
          </cell>
          <cell r="AD1031">
            <v>0</v>
          </cell>
          <cell r="AG1031">
            <v>0</v>
          </cell>
          <cell r="AH1031">
            <v>0</v>
          </cell>
          <cell r="AI1031" t="e">
            <v>#N/A</v>
          </cell>
          <cell r="AL1031" t="e">
            <v>#N/A</v>
          </cell>
          <cell r="AM1031" t="e">
            <v>#N/A</v>
          </cell>
          <cell r="AN1031" t="e">
            <v>#N/A</v>
          </cell>
          <cell r="AP1031" t="e">
            <v>#N/A</v>
          </cell>
          <cell r="AQ1031" t="e">
            <v>#N/A</v>
          </cell>
          <cell r="AR1031" t="e">
            <v>#N/A</v>
          </cell>
        </row>
        <row r="1032">
          <cell r="K1032">
            <v>422</v>
          </cell>
          <cell r="Q1032" t="e">
            <v>#N/A</v>
          </cell>
          <cell r="T1032" t="e">
            <v>#N/A</v>
          </cell>
          <cell r="V1032" t="e">
            <v>#N/A</v>
          </cell>
          <cell r="W1032" t="e">
            <v>#N/A</v>
          </cell>
          <cell r="Y1032" t="e">
            <v>#N/A</v>
          </cell>
          <cell r="Z1032" t="e">
            <v>#N/A</v>
          </cell>
          <cell r="AA1032" t="e">
            <v>#N/A</v>
          </cell>
          <cell r="AB1032" t="e">
            <v>#N/A</v>
          </cell>
          <cell r="AC1032" t="e">
            <v>#N/A</v>
          </cell>
          <cell r="AD1032">
            <v>0</v>
          </cell>
          <cell r="AG1032">
            <v>0</v>
          </cell>
          <cell r="AH1032">
            <v>0</v>
          </cell>
          <cell r="AI1032" t="e">
            <v>#N/A</v>
          </cell>
          <cell r="AL1032" t="e">
            <v>#N/A</v>
          </cell>
          <cell r="AM1032" t="e">
            <v>#N/A</v>
          </cell>
          <cell r="AN1032" t="e">
            <v>#N/A</v>
          </cell>
          <cell r="AP1032" t="e">
            <v>#N/A</v>
          </cell>
          <cell r="AQ1032" t="e">
            <v>#N/A</v>
          </cell>
          <cell r="AR1032" t="e">
            <v>#N/A</v>
          </cell>
        </row>
        <row r="1033">
          <cell r="K1033">
            <v>423</v>
          </cell>
          <cell r="Q1033" t="e">
            <v>#N/A</v>
          </cell>
          <cell r="T1033" t="e">
            <v>#N/A</v>
          </cell>
          <cell r="V1033" t="e">
            <v>#N/A</v>
          </cell>
          <cell r="W1033" t="e">
            <v>#N/A</v>
          </cell>
          <cell r="Y1033" t="e">
            <v>#N/A</v>
          </cell>
          <cell r="Z1033" t="e">
            <v>#N/A</v>
          </cell>
          <cell r="AA1033" t="e">
            <v>#N/A</v>
          </cell>
          <cell r="AB1033" t="e">
            <v>#N/A</v>
          </cell>
          <cell r="AC1033" t="e">
            <v>#N/A</v>
          </cell>
          <cell r="AD1033">
            <v>0</v>
          </cell>
          <cell r="AG1033">
            <v>0</v>
          </cell>
          <cell r="AH1033">
            <v>0</v>
          </cell>
          <cell r="AI1033" t="e">
            <v>#N/A</v>
          </cell>
          <cell r="AL1033" t="e">
            <v>#N/A</v>
          </cell>
          <cell r="AM1033" t="e">
            <v>#N/A</v>
          </cell>
          <cell r="AN1033" t="e">
            <v>#N/A</v>
          </cell>
          <cell r="AP1033" t="e">
            <v>#N/A</v>
          </cell>
          <cell r="AQ1033" t="e">
            <v>#N/A</v>
          </cell>
          <cell r="AR1033" t="e">
            <v>#N/A</v>
          </cell>
        </row>
        <row r="1034">
          <cell r="K1034">
            <v>424</v>
          </cell>
          <cell r="Q1034" t="e">
            <v>#N/A</v>
          </cell>
          <cell r="T1034" t="e">
            <v>#N/A</v>
          </cell>
          <cell r="V1034" t="e">
            <v>#N/A</v>
          </cell>
          <cell r="W1034" t="e">
            <v>#N/A</v>
          </cell>
          <cell r="Y1034" t="e">
            <v>#N/A</v>
          </cell>
          <cell r="Z1034" t="e">
            <v>#N/A</v>
          </cell>
          <cell r="AA1034" t="e">
            <v>#N/A</v>
          </cell>
          <cell r="AB1034" t="e">
            <v>#N/A</v>
          </cell>
          <cell r="AC1034" t="e">
            <v>#N/A</v>
          </cell>
          <cell r="AD1034">
            <v>0</v>
          </cell>
          <cell r="AG1034">
            <v>0</v>
          </cell>
          <cell r="AH1034">
            <v>0</v>
          </cell>
          <cell r="AI1034" t="e">
            <v>#N/A</v>
          </cell>
          <cell r="AL1034" t="e">
            <v>#N/A</v>
          </cell>
          <cell r="AM1034" t="e">
            <v>#N/A</v>
          </cell>
          <cell r="AN1034" t="e">
            <v>#N/A</v>
          </cell>
          <cell r="AP1034" t="e">
            <v>#N/A</v>
          </cell>
          <cell r="AQ1034" t="e">
            <v>#N/A</v>
          </cell>
          <cell r="AR1034" t="e">
            <v>#N/A</v>
          </cell>
        </row>
        <row r="1035">
          <cell r="K1035">
            <v>425</v>
          </cell>
          <cell r="Q1035" t="e">
            <v>#N/A</v>
          </cell>
          <cell r="T1035" t="e">
            <v>#N/A</v>
          </cell>
          <cell r="V1035" t="e">
            <v>#N/A</v>
          </cell>
          <cell r="W1035" t="e">
            <v>#N/A</v>
          </cell>
          <cell r="Y1035" t="e">
            <v>#N/A</v>
          </cell>
          <cell r="Z1035" t="e">
            <v>#N/A</v>
          </cell>
          <cell r="AA1035" t="e">
            <v>#N/A</v>
          </cell>
          <cell r="AB1035" t="e">
            <v>#N/A</v>
          </cell>
          <cell r="AC1035" t="e">
            <v>#N/A</v>
          </cell>
          <cell r="AD1035">
            <v>0</v>
          </cell>
          <cell r="AG1035">
            <v>0</v>
          </cell>
          <cell r="AH1035">
            <v>0</v>
          </cell>
          <cell r="AI1035" t="e">
            <v>#N/A</v>
          </cell>
          <cell r="AL1035" t="e">
            <v>#N/A</v>
          </cell>
          <cell r="AM1035" t="e">
            <v>#N/A</v>
          </cell>
          <cell r="AN1035" t="e">
            <v>#N/A</v>
          </cell>
          <cell r="AP1035" t="e">
            <v>#N/A</v>
          </cell>
          <cell r="AQ1035" t="e">
            <v>#N/A</v>
          </cell>
          <cell r="AR1035" t="e">
            <v>#N/A</v>
          </cell>
        </row>
        <row r="1036">
          <cell r="K1036">
            <v>426</v>
          </cell>
          <cell r="Q1036" t="e">
            <v>#N/A</v>
          </cell>
          <cell r="T1036" t="e">
            <v>#N/A</v>
          </cell>
          <cell r="V1036" t="e">
            <v>#N/A</v>
          </cell>
          <cell r="W1036" t="e">
            <v>#N/A</v>
          </cell>
          <cell r="Y1036" t="e">
            <v>#N/A</v>
          </cell>
          <cell r="Z1036" t="e">
            <v>#N/A</v>
          </cell>
          <cell r="AA1036" t="e">
            <v>#N/A</v>
          </cell>
          <cell r="AB1036" t="e">
            <v>#N/A</v>
          </cell>
          <cell r="AC1036" t="e">
            <v>#N/A</v>
          </cell>
          <cell r="AD1036">
            <v>0</v>
          </cell>
          <cell r="AG1036">
            <v>0</v>
          </cell>
          <cell r="AH1036">
            <v>0</v>
          </cell>
          <cell r="AI1036" t="e">
            <v>#N/A</v>
          </cell>
          <cell r="AL1036" t="e">
            <v>#N/A</v>
          </cell>
          <cell r="AM1036" t="e">
            <v>#N/A</v>
          </cell>
          <cell r="AN1036" t="e">
            <v>#N/A</v>
          </cell>
          <cell r="AP1036" t="e">
            <v>#N/A</v>
          </cell>
          <cell r="AQ1036" t="e">
            <v>#N/A</v>
          </cell>
          <cell r="AR1036" t="e">
            <v>#N/A</v>
          </cell>
        </row>
        <row r="1037">
          <cell r="K1037">
            <v>427</v>
          </cell>
          <cell r="Q1037" t="e">
            <v>#N/A</v>
          </cell>
          <cell r="T1037" t="e">
            <v>#N/A</v>
          </cell>
          <cell r="V1037" t="e">
            <v>#N/A</v>
          </cell>
          <cell r="W1037" t="e">
            <v>#N/A</v>
          </cell>
          <cell r="Y1037" t="e">
            <v>#N/A</v>
          </cell>
          <cell r="Z1037" t="e">
            <v>#N/A</v>
          </cell>
          <cell r="AA1037" t="e">
            <v>#N/A</v>
          </cell>
          <cell r="AB1037" t="e">
            <v>#N/A</v>
          </cell>
          <cell r="AC1037" t="e">
            <v>#N/A</v>
          </cell>
          <cell r="AD1037">
            <v>0</v>
          </cell>
          <cell r="AG1037">
            <v>0</v>
          </cell>
          <cell r="AH1037">
            <v>0</v>
          </cell>
          <cell r="AI1037" t="e">
            <v>#N/A</v>
          </cell>
          <cell r="AL1037" t="e">
            <v>#N/A</v>
          </cell>
          <cell r="AM1037" t="e">
            <v>#N/A</v>
          </cell>
          <cell r="AN1037" t="e">
            <v>#N/A</v>
          </cell>
          <cell r="AP1037" t="e">
            <v>#N/A</v>
          </cell>
          <cell r="AQ1037" t="e">
            <v>#N/A</v>
          </cell>
          <cell r="AR1037" t="e">
            <v>#N/A</v>
          </cell>
        </row>
        <row r="1038">
          <cell r="K1038">
            <v>428</v>
          </cell>
          <cell r="Q1038" t="e">
            <v>#N/A</v>
          </cell>
          <cell r="T1038" t="e">
            <v>#N/A</v>
          </cell>
          <cell r="V1038" t="e">
            <v>#N/A</v>
          </cell>
          <cell r="W1038" t="e">
            <v>#N/A</v>
          </cell>
          <cell r="Y1038" t="e">
            <v>#N/A</v>
          </cell>
          <cell r="Z1038" t="e">
            <v>#N/A</v>
          </cell>
          <cell r="AA1038" t="e">
            <v>#N/A</v>
          </cell>
          <cell r="AB1038" t="e">
            <v>#N/A</v>
          </cell>
          <cell r="AC1038" t="e">
            <v>#N/A</v>
          </cell>
          <cell r="AD1038">
            <v>0</v>
          </cell>
          <cell r="AG1038">
            <v>0</v>
          </cell>
          <cell r="AH1038">
            <v>0</v>
          </cell>
          <cell r="AI1038" t="e">
            <v>#N/A</v>
          </cell>
          <cell r="AL1038" t="e">
            <v>#N/A</v>
          </cell>
          <cell r="AM1038" t="e">
            <v>#N/A</v>
          </cell>
          <cell r="AN1038" t="e">
            <v>#N/A</v>
          </cell>
          <cell r="AP1038" t="e">
            <v>#N/A</v>
          </cell>
          <cell r="AQ1038" t="e">
            <v>#N/A</v>
          </cell>
          <cell r="AR1038" t="e">
            <v>#N/A</v>
          </cell>
        </row>
        <row r="1039">
          <cell r="K1039">
            <v>429</v>
          </cell>
          <cell r="Q1039" t="e">
            <v>#N/A</v>
          </cell>
          <cell r="T1039" t="e">
            <v>#N/A</v>
          </cell>
          <cell r="V1039" t="e">
            <v>#N/A</v>
          </cell>
          <cell r="W1039" t="e">
            <v>#N/A</v>
          </cell>
          <cell r="Y1039" t="e">
            <v>#N/A</v>
          </cell>
          <cell r="Z1039" t="e">
            <v>#N/A</v>
          </cell>
          <cell r="AA1039" t="e">
            <v>#N/A</v>
          </cell>
          <cell r="AB1039" t="e">
            <v>#N/A</v>
          </cell>
          <cell r="AC1039" t="e">
            <v>#N/A</v>
          </cell>
          <cell r="AD1039">
            <v>0</v>
          </cell>
          <cell r="AG1039">
            <v>0</v>
          </cell>
          <cell r="AH1039">
            <v>0</v>
          </cell>
          <cell r="AI1039" t="e">
            <v>#N/A</v>
          </cell>
          <cell r="AL1039" t="e">
            <v>#N/A</v>
          </cell>
          <cell r="AM1039" t="e">
            <v>#N/A</v>
          </cell>
          <cell r="AN1039" t="e">
            <v>#N/A</v>
          </cell>
          <cell r="AP1039" t="e">
            <v>#N/A</v>
          </cell>
          <cell r="AQ1039" t="e">
            <v>#N/A</v>
          </cell>
          <cell r="AR1039" t="e">
            <v>#N/A</v>
          </cell>
        </row>
        <row r="1040">
          <cell r="K1040">
            <v>430</v>
          </cell>
          <cell r="Q1040" t="e">
            <v>#N/A</v>
          </cell>
          <cell r="T1040" t="e">
            <v>#N/A</v>
          </cell>
          <cell r="V1040" t="e">
            <v>#N/A</v>
          </cell>
          <cell r="W1040" t="e">
            <v>#N/A</v>
          </cell>
          <cell r="Y1040" t="e">
            <v>#N/A</v>
          </cell>
          <cell r="Z1040" t="e">
            <v>#N/A</v>
          </cell>
          <cell r="AA1040" t="e">
            <v>#N/A</v>
          </cell>
          <cell r="AB1040" t="e">
            <v>#N/A</v>
          </cell>
          <cell r="AC1040" t="e">
            <v>#N/A</v>
          </cell>
          <cell r="AD1040">
            <v>0</v>
          </cell>
          <cell r="AG1040">
            <v>0</v>
          </cell>
          <cell r="AH1040">
            <v>0</v>
          </cell>
          <cell r="AI1040" t="e">
            <v>#N/A</v>
          </cell>
          <cell r="AL1040" t="e">
            <v>#N/A</v>
          </cell>
          <cell r="AM1040" t="e">
            <v>#N/A</v>
          </cell>
          <cell r="AN1040" t="e">
            <v>#N/A</v>
          </cell>
          <cell r="AP1040" t="e">
            <v>#N/A</v>
          </cell>
          <cell r="AQ1040" t="e">
            <v>#N/A</v>
          </cell>
          <cell r="AR1040" t="e">
            <v>#N/A</v>
          </cell>
        </row>
        <row r="1041">
          <cell r="K1041">
            <v>431</v>
          </cell>
          <cell r="Q1041" t="e">
            <v>#N/A</v>
          </cell>
          <cell r="T1041" t="e">
            <v>#N/A</v>
          </cell>
          <cell r="V1041" t="e">
            <v>#N/A</v>
          </cell>
          <cell r="W1041" t="e">
            <v>#N/A</v>
          </cell>
          <cell r="Y1041" t="e">
            <v>#N/A</v>
          </cell>
          <cell r="Z1041" t="e">
            <v>#N/A</v>
          </cell>
          <cell r="AA1041" t="e">
            <v>#N/A</v>
          </cell>
          <cell r="AB1041" t="e">
            <v>#N/A</v>
          </cell>
          <cell r="AC1041" t="e">
            <v>#N/A</v>
          </cell>
          <cell r="AD1041">
            <v>0</v>
          </cell>
          <cell r="AG1041">
            <v>0</v>
          </cell>
          <cell r="AH1041">
            <v>0</v>
          </cell>
          <cell r="AI1041" t="e">
            <v>#N/A</v>
          </cell>
          <cell r="AL1041" t="e">
            <v>#N/A</v>
          </cell>
          <cell r="AM1041" t="e">
            <v>#N/A</v>
          </cell>
          <cell r="AN1041" t="e">
            <v>#N/A</v>
          </cell>
          <cell r="AP1041" t="e">
            <v>#N/A</v>
          </cell>
          <cell r="AQ1041" t="e">
            <v>#N/A</v>
          </cell>
          <cell r="AR1041" t="e">
            <v>#N/A</v>
          </cell>
        </row>
        <row r="1042">
          <cell r="K1042">
            <v>432</v>
          </cell>
          <cell r="Q1042" t="e">
            <v>#N/A</v>
          </cell>
          <cell r="T1042" t="e">
            <v>#N/A</v>
          </cell>
          <cell r="V1042" t="e">
            <v>#N/A</v>
          </cell>
          <cell r="W1042" t="e">
            <v>#N/A</v>
          </cell>
          <cell r="Y1042" t="e">
            <v>#N/A</v>
          </cell>
          <cell r="Z1042" t="e">
            <v>#N/A</v>
          </cell>
          <cell r="AA1042" t="e">
            <v>#N/A</v>
          </cell>
          <cell r="AB1042" t="e">
            <v>#N/A</v>
          </cell>
          <cell r="AC1042" t="e">
            <v>#N/A</v>
          </cell>
          <cell r="AD1042">
            <v>0</v>
          </cell>
          <cell r="AG1042">
            <v>0</v>
          </cell>
          <cell r="AH1042">
            <v>0</v>
          </cell>
          <cell r="AI1042" t="e">
            <v>#N/A</v>
          </cell>
          <cell r="AL1042" t="e">
            <v>#N/A</v>
          </cell>
          <cell r="AM1042" t="e">
            <v>#N/A</v>
          </cell>
          <cell r="AN1042" t="e">
            <v>#N/A</v>
          </cell>
          <cell r="AP1042" t="e">
            <v>#N/A</v>
          </cell>
          <cell r="AQ1042" t="e">
            <v>#N/A</v>
          </cell>
          <cell r="AR1042" t="e">
            <v>#N/A</v>
          </cell>
        </row>
        <row r="1043">
          <cell r="K1043">
            <v>433</v>
          </cell>
          <cell r="Q1043" t="e">
            <v>#N/A</v>
          </cell>
          <cell r="T1043" t="e">
            <v>#N/A</v>
          </cell>
          <cell r="V1043" t="e">
            <v>#N/A</v>
          </cell>
          <cell r="W1043" t="e">
            <v>#N/A</v>
          </cell>
          <cell r="Y1043" t="e">
            <v>#N/A</v>
          </cell>
          <cell r="Z1043" t="e">
            <v>#N/A</v>
          </cell>
          <cell r="AA1043" t="e">
            <v>#N/A</v>
          </cell>
          <cell r="AB1043" t="e">
            <v>#N/A</v>
          </cell>
          <cell r="AC1043" t="e">
            <v>#N/A</v>
          </cell>
          <cell r="AD1043">
            <v>0</v>
          </cell>
          <cell r="AG1043">
            <v>0</v>
          </cell>
          <cell r="AH1043">
            <v>0</v>
          </cell>
          <cell r="AI1043" t="e">
            <v>#N/A</v>
          </cell>
          <cell r="AL1043" t="e">
            <v>#N/A</v>
          </cell>
          <cell r="AM1043" t="e">
            <v>#N/A</v>
          </cell>
          <cell r="AN1043" t="e">
            <v>#N/A</v>
          </cell>
          <cell r="AP1043" t="e">
            <v>#N/A</v>
          </cell>
          <cell r="AQ1043" t="e">
            <v>#N/A</v>
          </cell>
          <cell r="AR1043" t="e">
            <v>#N/A</v>
          </cell>
        </row>
        <row r="1044">
          <cell r="K1044">
            <v>434</v>
          </cell>
          <cell r="Q1044" t="e">
            <v>#N/A</v>
          </cell>
          <cell r="T1044" t="e">
            <v>#N/A</v>
          </cell>
          <cell r="V1044" t="e">
            <v>#N/A</v>
          </cell>
          <cell r="W1044" t="e">
            <v>#N/A</v>
          </cell>
          <cell r="Y1044" t="e">
            <v>#N/A</v>
          </cell>
          <cell r="Z1044" t="e">
            <v>#N/A</v>
          </cell>
          <cell r="AA1044" t="e">
            <v>#N/A</v>
          </cell>
          <cell r="AB1044" t="e">
            <v>#N/A</v>
          </cell>
          <cell r="AC1044" t="e">
            <v>#N/A</v>
          </cell>
          <cell r="AD1044">
            <v>0</v>
          </cell>
          <cell r="AG1044">
            <v>0</v>
          </cell>
          <cell r="AH1044">
            <v>0</v>
          </cell>
          <cell r="AI1044" t="e">
            <v>#N/A</v>
          </cell>
          <cell r="AL1044" t="e">
            <v>#N/A</v>
          </cell>
          <cell r="AM1044" t="e">
            <v>#N/A</v>
          </cell>
          <cell r="AN1044" t="e">
            <v>#N/A</v>
          </cell>
          <cell r="AP1044" t="e">
            <v>#N/A</v>
          </cell>
          <cell r="AQ1044" t="e">
            <v>#N/A</v>
          </cell>
          <cell r="AR1044" t="e">
            <v>#N/A</v>
          </cell>
        </row>
        <row r="1045">
          <cell r="K1045">
            <v>435</v>
          </cell>
          <cell r="Q1045" t="e">
            <v>#N/A</v>
          </cell>
          <cell r="T1045" t="e">
            <v>#N/A</v>
          </cell>
          <cell r="V1045" t="e">
            <v>#N/A</v>
          </cell>
          <cell r="W1045" t="e">
            <v>#N/A</v>
          </cell>
          <cell r="Y1045" t="e">
            <v>#N/A</v>
          </cell>
          <cell r="Z1045" t="e">
            <v>#N/A</v>
          </cell>
          <cell r="AA1045" t="e">
            <v>#N/A</v>
          </cell>
          <cell r="AB1045" t="e">
            <v>#N/A</v>
          </cell>
          <cell r="AC1045" t="e">
            <v>#N/A</v>
          </cell>
          <cell r="AD1045">
            <v>0</v>
          </cell>
          <cell r="AG1045">
            <v>0</v>
          </cell>
          <cell r="AH1045">
            <v>0</v>
          </cell>
          <cell r="AI1045" t="e">
            <v>#N/A</v>
          </cell>
          <cell r="AL1045" t="e">
            <v>#N/A</v>
          </cell>
          <cell r="AM1045" t="e">
            <v>#N/A</v>
          </cell>
          <cell r="AN1045" t="e">
            <v>#N/A</v>
          </cell>
          <cell r="AP1045" t="e">
            <v>#N/A</v>
          </cell>
          <cell r="AQ1045" t="e">
            <v>#N/A</v>
          </cell>
          <cell r="AR1045" t="e">
            <v>#N/A</v>
          </cell>
        </row>
        <row r="1046">
          <cell r="K1046">
            <v>436</v>
          </cell>
          <cell r="Q1046" t="e">
            <v>#N/A</v>
          </cell>
          <cell r="T1046" t="e">
            <v>#N/A</v>
          </cell>
          <cell r="V1046" t="e">
            <v>#N/A</v>
          </cell>
          <cell r="W1046" t="e">
            <v>#N/A</v>
          </cell>
          <cell r="Y1046" t="e">
            <v>#N/A</v>
          </cell>
          <cell r="Z1046" t="e">
            <v>#N/A</v>
          </cell>
          <cell r="AA1046" t="e">
            <v>#N/A</v>
          </cell>
          <cell r="AB1046" t="e">
            <v>#N/A</v>
          </cell>
          <cell r="AC1046" t="e">
            <v>#N/A</v>
          </cell>
          <cell r="AD1046">
            <v>0</v>
          </cell>
          <cell r="AG1046">
            <v>0</v>
          </cell>
          <cell r="AH1046">
            <v>0</v>
          </cell>
          <cell r="AI1046" t="e">
            <v>#N/A</v>
          </cell>
          <cell r="AL1046" t="e">
            <v>#N/A</v>
          </cell>
          <cell r="AM1046" t="e">
            <v>#N/A</v>
          </cell>
          <cell r="AN1046" t="e">
            <v>#N/A</v>
          </cell>
          <cell r="AP1046" t="e">
            <v>#N/A</v>
          </cell>
          <cell r="AQ1046" t="e">
            <v>#N/A</v>
          </cell>
          <cell r="AR1046" t="e">
            <v>#N/A</v>
          </cell>
        </row>
        <row r="1047">
          <cell r="K1047">
            <v>437</v>
          </cell>
          <cell r="Q1047" t="e">
            <v>#N/A</v>
          </cell>
          <cell r="T1047" t="e">
            <v>#N/A</v>
          </cell>
          <cell r="V1047" t="e">
            <v>#N/A</v>
          </cell>
          <cell r="W1047" t="e">
            <v>#N/A</v>
          </cell>
          <cell r="Y1047" t="e">
            <v>#N/A</v>
          </cell>
          <cell r="Z1047" t="e">
            <v>#N/A</v>
          </cell>
          <cell r="AA1047" t="e">
            <v>#N/A</v>
          </cell>
          <cell r="AB1047" t="e">
            <v>#N/A</v>
          </cell>
          <cell r="AC1047" t="e">
            <v>#N/A</v>
          </cell>
          <cell r="AD1047">
            <v>0</v>
          </cell>
          <cell r="AG1047">
            <v>0</v>
          </cell>
          <cell r="AH1047">
            <v>0</v>
          </cell>
          <cell r="AI1047" t="e">
            <v>#N/A</v>
          </cell>
          <cell r="AL1047" t="e">
            <v>#N/A</v>
          </cell>
          <cell r="AM1047" t="e">
            <v>#N/A</v>
          </cell>
          <cell r="AN1047" t="e">
            <v>#N/A</v>
          </cell>
          <cell r="AP1047" t="e">
            <v>#N/A</v>
          </cell>
          <cell r="AQ1047" t="e">
            <v>#N/A</v>
          </cell>
          <cell r="AR1047" t="e">
            <v>#N/A</v>
          </cell>
        </row>
        <row r="1048">
          <cell r="K1048">
            <v>438</v>
          </cell>
          <cell r="Q1048" t="e">
            <v>#N/A</v>
          </cell>
          <cell r="T1048" t="e">
            <v>#N/A</v>
          </cell>
          <cell r="V1048" t="e">
            <v>#N/A</v>
          </cell>
          <cell r="W1048" t="e">
            <v>#N/A</v>
          </cell>
          <cell r="Y1048" t="e">
            <v>#N/A</v>
          </cell>
          <cell r="Z1048" t="e">
            <v>#N/A</v>
          </cell>
          <cell r="AA1048" t="e">
            <v>#N/A</v>
          </cell>
          <cell r="AB1048" t="e">
            <v>#N/A</v>
          </cell>
          <cell r="AC1048" t="e">
            <v>#N/A</v>
          </cell>
          <cell r="AD1048">
            <v>0</v>
          </cell>
          <cell r="AG1048">
            <v>0</v>
          </cell>
          <cell r="AH1048">
            <v>0</v>
          </cell>
          <cell r="AI1048" t="e">
            <v>#N/A</v>
          </cell>
          <cell r="AL1048" t="e">
            <v>#N/A</v>
          </cell>
          <cell r="AM1048" t="e">
            <v>#N/A</v>
          </cell>
          <cell r="AN1048" t="e">
            <v>#N/A</v>
          </cell>
          <cell r="AP1048" t="e">
            <v>#N/A</v>
          </cell>
          <cell r="AQ1048" t="e">
            <v>#N/A</v>
          </cell>
          <cell r="AR1048" t="e">
            <v>#N/A</v>
          </cell>
        </row>
        <row r="1049">
          <cell r="K1049">
            <v>439</v>
          </cell>
          <cell r="Q1049" t="e">
            <v>#N/A</v>
          </cell>
          <cell r="T1049" t="e">
            <v>#N/A</v>
          </cell>
          <cell r="V1049" t="e">
            <v>#N/A</v>
          </cell>
          <cell r="W1049" t="e">
            <v>#N/A</v>
          </cell>
          <cell r="Y1049" t="e">
            <v>#N/A</v>
          </cell>
          <cell r="Z1049" t="e">
            <v>#N/A</v>
          </cell>
          <cell r="AA1049" t="e">
            <v>#N/A</v>
          </cell>
          <cell r="AB1049" t="e">
            <v>#N/A</v>
          </cell>
          <cell r="AC1049" t="e">
            <v>#N/A</v>
          </cell>
          <cell r="AD1049">
            <v>0</v>
          </cell>
          <cell r="AG1049">
            <v>0</v>
          </cell>
          <cell r="AH1049">
            <v>0</v>
          </cell>
          <cell r="AI1049" t="e">
            <v>#N/A</v>
          </cell>
          <cell r="AL1049" t="e">
            <v>#N/A</v>
          </cell>
          <cell r="AM1049" t="e">
            <v>#N/A</v>
          </cell>
          <cell r="AN1049" t="e">
            <v>#N/A</v>
          </cell>
          <cell r="AP1049" t="e">
            <v>#N/A</v>
          </cell>
          <cell r="AQ1049" t="e">
            <v>#N/A</v>
          </cell>
          <cell r="AR1049" t="e">
            <v>#N/A</v>
          </cell>
        </row>
        <row r="1050">
          <cell r="K1050">
            <v>440</v>
          </cell>
          <cell r="Q1050" t="e">
            <v>#N/A</v>
          </cell>
          <cell r="T1050" t="e">
            <v>#N/A</v>
          </cell>
          <cell r="V1050" t="e">
            <v>#N/A</v>
          </cell>
          <cell r="W1050" t="e">
            <v>#N/A</v>
          </cell>
          <cell r="Y1050" t="e">
            <v>#N/A</v>
          </cell>
          <cell r="Z1050" t="e">
            <v>#N/A</v>
          </cell>
          <cell r="AA1050" t="e">
            <v>#N/A</v>
          </cell>
          <cell r="AB1050" t="e">
            <v>#N/A</v>
          </cell>
          <cell r="AC1050" t="e">
            <v>#N/A</v>
          </cell>
          <cell r="AD1050">
            <v>0</v>
          </cell>
          <cell r="AG1050">
            <v>0</v>
          </cell>
          <cell r="AH1050">
            <v>0</v>
          </cell>
          <cell r="AI1050" t="e">
            <v>#N/A</v>
          </cell>
          <cell r="AL1050" t="e">
            <v>#N/A</v>
          </cell>
          <cell r="AM1050" t="e">
            <v>#N/A</v>
          </cell>
          <cell r="AN1050" t="e">
            <v>#N/A</v>
          </cell>
          <cell r="AP1050" t="e">
            <v>#N/A</v>
          </cell>
          <cell r="AQ1050" t="e">
            <v>#N/A</v>
          </cell>
          <cell r="AR1050" t="e">
            <v>#N/A</v>
          </cell>
        </row>
        <row r="1051">
          <cell r="K1051">
            <v>441</v>
          </cell>
          <cell r="Q1051" t="e">
            <v>#N/A</v>
          </cell>
          <cell r="T1051" t="e">
            <v>#N/A</v>
          </cell>
          <cell r="V1051" t="e">
            <v>#N/A</v>
          </cell>
          <cell r="W1051" t="e">
            <v>#N/A</v>
          </cell>
          <cell r="Y1051" t="e">
            <v>#N/A</v>
          </cell>
          <cell r="Z1051" t="e">
            <v>#N/A</v>
          </cell>
          <cell r="AA1051" t="e">
            <v>#N/A</v>
          </cell>
          <cell r="AB1051" t="e">
            <v>#N/A</v>
          </cell>
          <cell r="AC1051" t="e">
            <v>#N/A</v>
          </cell>
          <cell r="AD1051">
            <v>0</v>
          </cell>
          <cell r="AG1051">
            <v>0</v>
          </cell>
          <cell r="AH1051">
            <v>0</v>
          </cell>
          <cell r="AI1051" t="e">
            <v>#N/A</v>
          </cell>
          <cell r="AL1051" t="e">
            <v>#N/A</v>
          </cell>
          <cell r="AM1051" t="e">
            <v>#N/A</v>
          </cell>
          <cell r="AN1051" t="e">
            <v>#N/A</v>
          </cell>
          <cell r="AP1051" t="e">
            <v>#N/A</v>
          </cell>
          <cell r="AQ1051" t="e">
            <v>#N/A</v>
          </cell>
          <cell r="AR1051" t="e">
            <v>#N/A</v>
          </cell>
        </row>
        <row r="1052">
          <cell r="K1052">
            <v>442</v>
          </cell>
          <cell r="Q1052" t="e">
            <v>#N/A</v>
          </cell>
          <cell r="T1052" t="e">
            <v>#N/A</v>
          </cell>
          <cell r="V1052" t="e">
            <v>#N/A</v>
          </cell>
          <cell r="W1052" t="e">
            <v>#N/A</v>
          </cell>
          <cell r="Y1052" t="e">
            <v>#N/A</v>
          </cell>
          <cell r="Z1052" t="e">
            <v>#N/A</v>
          </cell>
          <cell r="AA1052" t="e">
            <v>#N/A</v>
          </cell>
          <cell r="AB1052" t="e">
            <v>#N/A</v>
          </cell>
          <cell r="AC1052" t="e">
            <v>#N/A</v>
          </cell>
          <cell r="AD1052">
            <v>0</v>
          </cell>
          <cell r="AG1052">
            <v>0</v>
          </cell>
          <cell r="AH1052">
            <v>0</v>
          </cell>
          <cell r="AI1052" t="e">
            <v>#N/A</v>
          </cell>
          <cell r="AL1052" t="e">
            <v>#N/A</v>
          </cell>
          <cell r="AM1052" t="e">
            <v>#N/A</v>
          </cell>
          <cell r="AN1052" t="e">
            <v>#N/A</v>
          </cell>
          <cell r="AP1052" t="e">
            <v>#N/A</v>
          </cell>
          <cell r="AQ1052" t="e">
            <v>#N/A</v>
          </cell>
          <cell r="AR1052" t="e">
            <v>#N/A</v>
          </cell>
        </row>
        <row r="1053">
          <cell r="K1053">
            <v>443</v>
          </cell>
          <cell r="Q1053" t="e">
            <v>#N/A</v>
          </cell>
          <cell r="T1053" t="e">
            <v>#N/A</v>
          </cell>
          <cell r="V1053" t="e">
            <v>#N/A</v>
          </cell>
          <cell r="W1053" t="e">
            <v>#N/A</v>
          </cell>
          <cell r="Y1053" t="e">
            <v>#N/A</v>
          </cell>
          <cell r="Z1053" t="e">
            <v>#N/A</v>
          </cell>
          <cell r="AA1053" t="e">
            <v>#N/A</v>
          </cell>
          <cell r="AB1053" t="e">
            <v>#N/A</v>
          </cell>
          <cell r="AC1053" t="e">
            <v>#N/A</v>
          </cell>
          <cell r="AD1053">
            <v>0</v>
          </cell>
          <cell r="AG1053">
            <v>0</v>
          </cell>
          <cell r="AH1053">
            <v>0</v>
          </cell>
          <cell r="AI1053" t="e">
            <v>#N/A</v>
          </cell>
          <cell r="AL1053" t="e">
            <v>#N/A</v>
          </cell>
          <cell r="AM1053" t="e">
            <v>#N/A</v>
          </cell>
          <cell r="AN1053" t="e">
            <v>#N/A</v>
          </cell>
          <cell r="AP1053" t="e">
            <v>#N/A</v>
          </cell>
          <cell r="AQ1053" t="e">
            <v>#N/A</v>
          </cell>
          <cell r="AR1053" t="e">
            <v>#N/A</v>
          </cell>
        </row>
        <row r="1054">
          <cell r="K1054">
            <v>444</v>
          </cell>
          <cell r="Q1054" t="e">
            <v>#N/A</v>
          </cell>
          <cell r="T1054" t="e">
            <v>#N/A</v>
          </cell>
          <cell r="V1054" t="e">
            <v>#N/A</v>
          </cell>
          <cell r="W1054" t="e">
            <v>#N/A</v>
          </cell>
          <cell r="Y1054" t="e">
            <v>#N/A</v>
          </cell>
          <cell r="Z1054" t="e">
            <v>#N/A</v>
          </cell>
          <cell r="AA1054" t="e">
            <v>#N/A</v>
          </cell>
          <cell r="AB1054" t="e">
            <v>#N/A</v>
          </cell>
          <cell r="AC1054" t="e">
            <v>#N/A</v>
          </cell>
          <cell r="AD1054">
            <v>0</v>
          </cell>
          <cell r="AG1054">
            <v>0</v>
          </cell>
          <cell r="AH1054">
            <v>0</v>
          </cell>
          <cell r="AI1054" t="e">
            <v>#N/A</v>
          </cell>
          <cell r="AL1054" t="e">
            <v>#N/A</v>
          </cell>
          <cell r="AM1054" t="e">
            <v>#N/A</v>
          </cell>
          <cell r="AN1054" t="e">
            <v>#N/A</v>
          </cell>
          <cell r="AP1054" t="e">
            <v>#N/A</v>
          </cell>
          <cell r="AQ1054" t="e">
            <v>#N/A</v>
          </cell>
          <cell r="AR1054" t="e">
            <v>#N/A</v>
          </cell>
        </row>
        <row r="1055">
          <cell r="K1055">
            <v>445</v>
          </cell>
          <cell r="Q1055" t="e">
            <v>#N/A</v>
          </cell>
          <cell r="T1055" t="e">
            <v>#N/A</v>
          </cell>
          <cell r="V1055" t="e">
            <v>#N/A</v>
          </cell>
          <cell r="W1055" t="e">
            <v>#N/A</v>
          </cell>
          <cell r="Y1055" t="e">
            <v>#N/A</v>
          </cell>
          <cell r="Z1055" t="e">
            <v>#N/A</v>
          </cell>
          <cell r="AA1055" t="e">
            <v>#N/A</v>
          </cell>
          <cell r="AB1055" t="e">
            <v>#N/A</v>
          </cell>
          <cell r="AC1055" t="e">
            <v>#N/A</v>
          </cell>
          <cell r="AD1055">
            <v>0</v>
          </cell>
          <cell r="AG1055">
            <v>0</v>
          </cell>
          <cell r="AH1055">
            <v>0</v>
          </cell>
          <cell r="AI1055" t="e">
            <v>#N/A</v>
          </cell>
          <cell r="AL1055" t="e">
            <v>#N/A</v>
          </cell>
          <cell r="AM1055" t="e">
            <v>#N/A</v>
          </cell>
          <cell r="AN1055" t="e">
            <v>#N/A</v>
          </cell>
          <cell r="AP1055" t="e">
            <v>#N/A</v>
          </cell>
          <cell r="AQ1055" t="e">
            <v>#N/A</v>
          </cell>
          <cell r="AR1055" t="e">
            <v>#N/A</v>
          </cell>
        </row>
        <row r="1056">
          <cell r="K1056">
            <v>446</v>
          </cell>
          <cell r="Q1056" t="e">
            <v>#N/A</v>
          </cell>
          <cell r="T1056" t="e">
            <v>#N/A</v>
          </cell>
          <cell r="V1056" t="e">
            <v>#N/A</v>
          </cell>
          <cell r="W1056" t="e">
            <v>#N/A</v>
          </cell>
          <cell r="Y1056" t="e">
            <v>#N/A</v>
          </cell>
          <cell r="Z1056" t="e">
            <v>#N/A</v>
          </cell>
          <cell r="AA1056" t="e">
            <v>#N/A</v>
          </cell>
          <cell r="AB1056" t="e">
            <v>#N/A</v>
          </cell>
          <cell r="AC1056" t="e">
            <v>#N/A</v>
          </cell>
          <cell r="AD1056">
            <v>0</v>
          </cell>
          <cell r="AG1056">
            <v>0</v>
          </cell>
          <cell r="AH1056">
            <v>0</v>
          </cell>
          <cell r="AI1056" t="e">
            <v>#N/A</v>
          </cell>
          <cell r="AL1056" t="e">
            <v>#N/A</v>
          </cell>
          <cell r="AM1056" t="e">
            <v>#N/A</v>
          </cell>
          <cell r="AN1056" t="e">
            <v>#N/A</v>
          </cell>
          <cell r="AP1056" t="e">
            <v>#N/A</v>
          </cell>
          <cell r="AQ1056" t="e">
            <v>#N/A</v>
          </cell>
          <cell r="AR1056" t="e">
            <v>#N/A</v>
          </cell>
        </row>
        <row r="1057">
          <cell r="K1057">
            <v>447</v>
          </cell>
          <cell r="Q1057" t="e">
            <v>#N/A</v>
          </cell>
          <cell r="T1057" t="e">
            <v>#N/A</v>
          </cell>
          <cell r="V1057" t="e">
            <v>#N/A</v>
          </cell>
          <cell r="W1057" t="e">
            <v>#N/A</v>
          </cell>
          <cell r="Y1057" t="e">
            <v>#N/A</v>
          </cell>
          <cell r="Z1057" t="e">
            <v>#N/A</v>
          </cell>
          <cell r="AA1057" t="e">
            <v>#N/A</v>
          </cell>
          <cell r="AB1057" t="e">
            <v>#N/A</v>
          </cell>
          <cell r="AC1057" t="e">
            <v>#N/A</v>
          </cell>
          <cell r="AD1057">
            <v>0</v>
          </cell>
          <cell r="AG1057">
            <v>0</v>
          </cell>
          <cell r="AH1057">
            <v>0</v>
          </cell>
          <cell r="AI1057" t="e">
            <v>#N/A</v>
          </cell>
          <cell r="AL1057" t="e">
            <v>#N/A</v>
          </cell>
          <cell r="AM1057" t="e">
            <v>#N/A</v>
          </cell>
          <cell r="AN1057" t="e">
            <v>#N/A</v>
          </cell>
          <cell r="AP1057" t="e">
            <v>#N/A</v>
          </cell>
          <cell r="AQ1057" t="e">
            <v>#N/A</v>
          </cell>
          <cell r="AR1057" t="e">
            <v>#N/A</v>
          </cell>
        </row>
        <row r="1058">
          <cell r="K1058">
            <v>448</v>
          </cell>
          <cell r="Q1058" t="e">
            <v>#N/A</v>
          </cell>
          <cell r="T1058" t="e">
            <v>#N/A</v>
          </cell>
          <cell r="V1058" t="e">
            <v>#N/A</v>
          </cell>
          <cell r="W1058" t="e">
            <v>#N/A</v>
          </cell>
          <cell r="Y1058" t="e">
            <v>#N/A</v>
          </cell>
          <cell r="Z1058" t="e">
            <v>#N/A</v>
          </cell>
          <cell r="AA1058" t="e">
            <v>#N/A</v>
          </cell>
          <cell r="AB1058" t="e">
            <v>#N/A</v>
          </cell>
          <cell r="AC1058" t="e">
            <v>#N/A</v>
          </cell>
          <cell r="AD1058">
            <v>0</v>
          </cell>
          <cell r="AG1058">
            <v>0</v>
          </cell>
          <cell r="AH1058">
            <v>0</v>
          </cell>
          <cell r="AI1058" t="e">
            <v>#N/A</v>
          </cell>
          <cell r="AL1058" t="e">
            <v>#N/A</v>
          </cell>
          <cell r="AM1058" t="e">
            <v>#N/A</v>
          </cell>
          <cell r="AN1058" t="e">
            <v>#N/A</v>
          </cell>
          <cell r="AP1058" t="e">
            <v>#N/A</v>
          </cell>
          <cell r="AQ1058" t="e">
            <v>#N/A</v>
          </cell>
          <cell r="AR1058" t="e">
            <v>#N/A</v>
          </cell>
        </row>
        <row r="1059">
          <cell r="K1059">
            <v>449</v>
          </cell>
          <cell r="Q1059" t="e">
            <v>#N/A</v>
          </cell>
          <cell r="T1059" t="e">
            <v>#N/A</v>
          </cell>
          <cell r="V1059" t="e">
            <v>#N/A</v>
          </cell>
          <cell r="W1059" t="e">
            <v>#N/A</v>
          </cell>
          <cell r="Y1059" t="e">
            <v>#N/A</v>
          </cell>
          <cell r="Z1059" t="e">
            <v>#N/A</v>
          </cell>
          <cell r="AA1059" t="e">
            <v>#N/A</v>
          </cell>
          <cell r="AB1059" t="e">
            <v>#N/A</v>
          </cell>
          <cell r="AC1059" t="e">
            <v>#N/A</v>
          </cell>
          <cell r="AD1059">
            <v>0</v>
          </cell>
          <cell r="AG1059">
            <v>0</v>
          </cell>
          <cell r="AH1059">
            <v>0</v>
          </cell>
          <cell r="AI1059" t="e">
            <v>#N/A</v>
          </cell>
          <cell r="AL1059" t="e">
            <v>#N/A</v>
          </cell>
          <cell r="AM1059" t="e">
            <v>#N/A</v>
          </cell>
          <cell r="AN1059" t="e">
            <v>#N/A</v>
          </cell>
          <cell r="AP1059" t="e">
            <v>#N/A</v>
          </cell>
          <cell r="AQ1059" t="e">
            <v>#N/A</v>
          </cell>
          <cell r="AR1059" t="e">
            <v>#N/A</v>
          </cell>
        </row>
        <row r="1060">
          <cell r="K1060">
            <v>450</v>
          </cell>
          <cell r="Q1060" t="e">
            <v>#N/A</v>
          </cell>
          <cell r="T1060" t="e">
            <v>#N/A</v>
          </cell>
          <cell r="V1060" t="e">
            <v>#N/A</v>
          </cell>
          <cell r="W1060" t="e">
            <v>#N/A</v>
          </cell>
          <cell r="Y1060" t="e">
            <v>#N/A</v>
          </cell>
          <cell r="Z1060" t="e">
            <v>#N/A</v>
          </cell>
          <cell r="AA1060" t="e">
            <v>#N/A</v>
          </cell>
          <cell r="AB1060" t="e">
            <v>#N/A</v>
          </cell>
          <cell r="AC1060" t="e">
            <v>#N/A</v>
          </cell>
          <cell r="AD1060">
            <v>0</v>
          </cell>
          <cell r="AG1060">
            <v>0</v>
          </cell>
          <cell r="AH1060">
            <v>0</v>
          </cell>
          <cell r="AI1060" t="e">
            <v>#N/A</v>
          </cell>
          <cell r="AL1060" t="e">
            <v>#N/A</v>
          </cell>
          <cell r="AM1060" t="e">
            <v>#N/A</v>
          </cell>
          <cell r="AN1060" t="e">
            <v>#N/A</v>
          </cell>
          <cell r="AP1060" t="e">
            <v>#N/A</v>
          </cell>
          <cell r="AQ1060" t="e">
            <v>#N/A</v>
          </cell>
          <cell r="AR1060" t="e">
            <v>#N/A</v>
          </cell>
        </row>
        <row r="1061">
          <cell r="K1061">
            <v>451</v>
          </cell>
          <cell r="Q1061" t="e">
            <v>#N/A</v>
          </cell>
          <cell r="T1061" t="e">
            <v>#N/A</v>
          </cell>
          <cell r="V1061" t="e">
            <v>#N/A</v>
          </cell>
          <cell r="W1061" t="e">
            <v>#N/A</v>
          </cell>
          <cell r="Y1061" t="e">
            <v>#N/A</v>
          </cell>
          <cell r="Z1061" t="e">
            <v>#N/A</v>
          </cell>
          <cell r="AA1061" t="e">
            <v>#N/A</v>
          </cell>
          <cell r="AB1061" t="e">
            <v>#N/A</v>
          </cell>
          <cell r="AC1061" t="e">
            <v>#N/A</v>
          </cell>
          <cell r="AD1061">
            <v>0</v>
          </cell>
          <cell r="AG1061">
            <v>0</v>
          </cell>
          <cell r="AH1061">
            <v>0</v>
          </cell>
          <cell r="AI1061" t="e">
            <v>#N/A</v>
          </cell>
          <cell r="AL1061" t="e">
            <v>#N/A</v>
          </cell>
          <cell r="AM1061" t="e">
            <v>#N/A</v>
          </cell>
          <cell r="AN1061" t="e">
            <v>#N/A</v>
          </cell>
          <cell r="AP1061" t="e">
            <v>#N/A</v>
          </cell>
          <cell r="AQ1061" t="e">
            <v>#N/A</v>
          </cell>
          <cell r="AR1061" t="e">
            <v>#N/A</v>
          </cell>
        </row>
        <row r="1062">
          <cell r="K1062">
            <v>452</v>
          </cell>
          <cell r="Q1062" t="e">
            <v>#N/A</v>
          </cell>
          <cell r="T1062" t="e">
            <v>#N/A</v>
          </cell>
          <cell r="V1062" t="e">
            <v>#N/A</v>
          </cell>
          <cell r="W1062" t="e">
            <v>#N/A</v>
          </cell>
          <cell r="Y1062" t="e">
            <v>#N/A</v>
          </cell>
          <cell r="Z1062" t="e">
            <v>#N/A</v>
          </cell>
          <cell r="AA1062" t="e">
            <v>#N/A</v>
          </cell>
          <cell r="AB1062" t="e">
            <v>#N/A</v>
          </cell>
          <cell r="AC1062" t="e">
            <v>#N/A</v>
          </cell>
          <cell r="AD1062">
            <v>0</v>
          </cell>
          <cell r="AG1062">
            <v>0</v>
          </cell>
          <cell r="AH1062">
            <v>0</v>
          </cell>
          <cell r="AI1062" t="e">
            <v>#N/A</v>
          </cell>
          <cell r="AL1062" t="e">
            <v>#N/A</v>
          </cell>
          <cell r="AM1062" t="e">
            <v>#N/A</v>
          </cell>
          <cell r="AN1062" t="e">
            <v>#N/A</v>
          </cell>
          <cell r="AP1062" t="e">
            <v>#N/A</v>
          </cell>
          <cell r="AQ1062" t="e">
            <v>#N/A</v>
          </cell>
          <cell r="AR1062" t="e">
            <v>#N/A</v>
          </cell>
        </row>
        <row r="1063">
          <cell r="K1063">
            <v>453</v>
          </cell>
          <cell r="Q1063" t="e">
            <v>#N/A</v>
          </cell>
          <cell r="T1063" t="e">
            <v>#N/A</v>
          </cell>
          <cell r="V1063" t="e">
            <v>#N/A</v>
          </cell>
          <cell r="W1063" t="e">
            <v>#N/A</v>
          </cell>
          <cell r="Y1063" t="e">
            <v>#N/A</v>
          </cell>
          <cell r="Z1063" t="e">
            <v>#N/A</v>
          </cell>
          <cell r="AA1063" t="e">
            <v>#N/A</v>
          </cell>
          <cell r="AB1063" t="e">
            <v>#N/A</v>
          </cell>
          <cell r="AC1063" t="e">
            <v>#N/A</v>
          </cell>
          <cell r="AD1063">
            <v>0</v>
          </cell>
          <cell r="AG1063">
            <v>0</v>
          </cell>
          <cell r="AH1063">
            <v>0</v>
          </cell>
          <cell r="AI1063" t="e">
            <v>#N/A</v>
          </cell>
          <cell r="AL1063" t="e">
            <v>#N/A</v>
          </cell>
          <cell r="AM1063" t="e">
            <v>#N/A</v>
          </cell>
          <cell r="AN1063" t="e">
            <v>#N/A</v>
          </cell>
          <cell r="AP1063" t="e">
            <v>#N/A</v>
          </cell>
          <cell r="AQ1063" t="e">
            <v>#N/A</v>
          </cell>
          <cell r="AR1063" t="e">
            <v>#N/A</v>
          </cell>
        </row>
        <row r="1064">
          <cell r="K1064">
            <v>454</v>
          </cell>
          <cell r="Q1064" t="e">
            <v>#N/A</v>
          </cell>
          <cell r="T1064" t="e">
            <v>#N/A</v>
          </cell>
          <cell r="V1064" t="e">
            <v>#N/A</v>
          </cell>
          <cell r="W1064" t="e">
            <v>#N/A</v>
          </cell>
          <cell r="Y1064" t="e">
            <v>#N/A</v>
          </cell>
          <cell r="Z1064" t="e">
            <v>#N/A</v>
          </cell>
          <cell r="AA1064" t="e">
            <v>#N/A</v>
          </cell>
          <cell r="AB1064" t="e">
            <v>#N/A</v>
          </cell>
          <cell r="AC1064" t="e">
            <v>#N/A</v>
          </cell>
          <cell r="AD1064">
            <v>0</v>
          </cell>
          <cell r="AG1064">
            <v>0</v>
          </cell>
          <cell r="AH1064">
            <v>0</v>
          </cell>
          <cell r="AI1064" t="e">
            <v>#N/A</v>
          </cell>
          <cell r="AL1064" t="e">
            <v>#N/A</v>
          </cell>
          <cell r="AM1064" t="e">
            <v>#N/A</v>
          </cell>
          <cell r="AN1064" t="e">
            <v>#N/A</v>
          </cell>
          <cell r="AP1064" t="e">
            <v>#N/A</v>
          </cell>
          <cell r="AQ1064" t="e">
            <v>#N/A</v>
          </cell>
          <cell r="AR1064" t="e">
            <v>#N/A</v>
          </cell>
        </row>
        <row r="1065">
          <cell r="K1065">
            <v>455</v>
          </cell>
          <cell r="Q1065" t="e">
            <v>#N/A</v>
          </cell>
          <cell r="T1065" t="e">
            <v>#N/A</v>
          </cell>
          <cell r="V1065" t="e">
            <v>#N/A</v>
          </cell>
          <cell r="W1065" t="e">
            <v>#N/A</v>
          </cell>
          <cell r="Y1065" t="e">
            <v>#N/A</v>
          </cell>
          <cell r="Z1065" t="e">
            <v>#N/A</v>
          </cell>
          <cell r="AA1065" t="e">
            <v>#N/A</v>
          </cell>
          <cell r="AB1065" t="e">
            <v>#N/A</v>
          </cell>
          <cell r="AC1065" t="e">
            <v>#N/A</v>
          </cell>
          <cell r="AD1065">
            <v>0</v>
          </cell>
          <cell r="AG1065">
            <v>0</v>
          </cell>
          <cell r="AH1065">
            <v>0</v>
          </cell>
          <cell r="AI1065" t="e">
            <v>#N/A</v>
          </cell>
          <cell r="AL1065" t="e">
            <v>#N/A</v>
          </cell>
          <cell r="AM1065" t="e">
            <v>#N/A</v>
          </cell>
          <cell r="AN1065" t="e">
            <v>#N/A</v>
          </cell>
          <cell r="AP1065" t="e">
            <v>#N/A</v>
          </cell>
          <cell r="AQ1065" t="e">
            <v>#N/A</v>
          </cell>
          <cell r="AR1065" t="e">
            <v>#N/A</v>
          </cell>
        </row>
        <row r="1066">
          <cell r="K1066">
            <v>456</v>
          </cell>
          <cell r="Q1066" t="e">
            <v>#N/A</v>
          </cell>
          <cell r="T1066" t="e">
            <v>#N/A</v>
          </cell>
          <cell r="V1066" t="e">
            <v>#N/A</v>
          </cell>
          <cell r="W1066" t="e">
            <v>#N/A</v>
          </cell>
          <cell r="Y1066" t="e">
            <v>#N/A</v>
          </cell>
          <cell r="Z1066" t="e">
            <v>#N/A</v>
          </cell>
          <cell r="AA1066" t="e">
            <v>#N/A</v>
          </cell>
          <cell r="AB1066" t="e">
            <v>#N/A</v>
          </cell>
          <cell r="AC1066" t="e">
            <v>#N/A</v>
          </cell>
          <cell r="AD1066">
            <v>0</v>
          </cell>
          <cell r="AG1066">
            <v>0</v>
          </cell>
          <cell r="AH1066">
            <v>0</v>
          </cell>
          <cell r="AI1066" t="e">
            <v>#N/A</v>
          </cell>
          <cell r="AL1066" t="e">
            <v>#N/A</v>
          </cell>
          <cell r="AM1066" t="e">
            <v>#N/A</v>
          </cell>
          <cell r="AN1066" t="e">
            <v>#N/A</v>
          </cell>
          <cell r="AP1066" t="e">
            <v>#N/A</v>
          </cell>
          <cell r="AQ1066" t="e">
            <v>#N/A</v>
          </cell>
          <cell r="AR1066" t="e">
            <v>#N/A</v>
          </cell>
        </row>
        <row r="1067">
          <cell r="K1067">
            <v>457</v>
          </cell>
          <cell r="Q1067" t="e">
            <v>#N/A</v>
          </cell>
          <cell r="T1067" t="e">
            <v>#N/A</v>
          </cell>
          <cell r="V1067" t="e">
            <v>#N/A</v>
          </cell>
          <cell r="W1067" t="e">
            <v>#N/A</v>
          </cell>
          <cell r="Y1067" t="e">
            <v>#N/A</v>
          </cell>
          <cell r="Z1067" t="e">
            <v>#N/A</v>
          </cell>
          <cell r="AA1067" t="e">
            <v>#N/A</v>
          </cell>
          <cell r="AB1067" t="e">
            <v>#N/A</v>
          </cell>
          <cell r="AC1067" t="e">
            <v>#N/A</v>
          </cell>
          <cell r="AD1067">
            <v>0</v>
          </cell>
          <cell r="AG1067">
            <v>0</v>
          </cell>
          <cell r="AH1067">
            <v>0</v>
          </cell>
          <cell r="AI1067" t="e">
            <v>#N/A</v>
          </cell>
          <cell r="AL1067" t="e">
            <v>#N/A</v>
          </cell>
          <cell r="AM1067" t="e">
            <v>#N/A</v>
          </cell>
          <cell r="AN1067" t="e">
            <v>#N/A</v>
          </cell>
          <cell r="AP1067" t="e">
            <v>#N/A</v>
          </cell>
          <cell r="AQ1067" t="e">
            <v>#N/A</v>
          </cell>
          <cell r="AR1067" t="e">
            <v>#N/A</v>
          </cell>
        </row>
        <row r="1068">
          <cell r="K1068">
            <v>458</v>
          </cell>
          <cell r="Q1068" t="e">
            <v>#N/A</v>
          </cell>
          <cell r="T1068" t="e">
            <v>#N/A</v>
          </cell>
          <cell r="V1068" t="e">
            <v>#N/A</v>
          </cell>
          <cell r="W1068" t="e">
            <v>#N/A</v>
          </cell>
          <cell r="Y1068" t="e">
            <v>#N/A</v>
          </cell>
          <cell r="Z1068" t="e">
            <v>#N/A</v>
          </cell>
          <cell r="AA1068" t="e">
            <v>#N/A</v>
          </cell>
          <cell r="AB1068" t="e">
            <v>#N/A</v>
          </cell>
          <cell r="AC1068" t="e">
            <v>#N/A</v>
          </cell>
          <cell r="AD1068">
            <v>0</v>
          </cell>
          <cell r="AG1068">
            <v>0</v>
          </cell>
          <cell r="AH1068">
            <v>0</v>
          </cell>
          <cell r="AI1068" t="e">
            <v>#N/A</v>
          </cell>
          <cell r="AL1068" t="e">
            <v>#N/A</v>
          </cell>
          <cell r="AM1068" t="e">
            <v>#N/A</v>
          </cell>
          <cell r="AN1068" t="e">
            <v>#N/A</v>
          </cell>
          <cell r="AP1068" t="e">
            <v>#N/A</v>
          </cell>
          <cell r="AQ1068" t="e">
            <v>#N/A</v>
          </cell>
          <cell r="AR1068" t="e">
            <v>#N/A</v>
          </cell>
        </row>
        <row r="1069">
          <cell r="K1069">
            <v>459</v>
          </cell>
          <cell r="Q1069" t="e">
            <v>#N/A</v>
          </cell>
          <cell r="T1069" t="e">
            <v>#N/A</v>
          </cell>
          <cell r="V1069" t="e">
            <v>#N/A</v>
          </cell>
          <cell r="W1069" t="e">
            <v>#N/A</v>
          </cell>
          <cell r="Y1069" t="e">
            <v>#N/A</v>
          </cell>
          <cell r="Z1069" t="e">
            <v>#N/A</v>
          </cell>
          <cell r="AA1069" t="e">
            <v>#N/A</v>
          </cell>
          <cell r="AB1069" t="e">
            <v>#N/A</v>
          </cell>
          <cell r="AC1069" t="e">
            <v>#N/A</v>
          </cell>
          <cell r="AD1069">
            <v>0</v>
          </cell>
          <cell r="AG1069">
            <v>0</v>
          </cell>
          <cell r="AH1069">
            <v>0</v>
          </cell>
          <cell r="AI1069" t="e">
            <v>#N/A</v>
          </cell>
          <cell r="AL1069" t="e">
            <v>#N/A</v>
          </cell>
          <cell r="AM1069" t="e">
            <v>#N/A</v>
          </cell>
          <cell r="AN1069" t="e">
            <v>#N/A</v>
          </cell>
          <cell r="AP1069" t="e">
            <v>#N/A</v>
          </cell>
          <cell r="AQ1069" t="e">
            <v>#N/A</v>
          </cell>
          <cell r="AR1069" t="e">
            <v>#N/A</v>
          </cell>
        </row>
        <row r="1070">
          <cell r="K1070">
            <v>460</v>
          </cell>
          <cell r="Q1070" t="e">
            <v>#N/A</v>
          </cell>
          <cell r="T1070" t="e">
            <v>#N/A</v>
          </cell>
          <cell r="V1070" t="e">
            <v>#N/A</v>
          </cell>
          <cell r="W1070" t="e">
            <v>#N/A</v>
          </cell>
          <cell r="Y1070" t="e">
            <v>#N/A</v>
          </cell>
          <cell r="Z1070" t="e">
            <v>#N/A</v>
          </cell>
          <cell r="AA1070" t="e">
            <v>#N/A</v>
          </cell>
          <cell r="AB1070" t="e">
            <v>#N/A</v>
          </cell>
          <cell r="AC1070" t="e">
            <v>#N/A</v>
          </cell>
          <cell r="AD1070">
            <v>0</v>
          </cell>
          <cell r="AG1070">
            <v>0</v>
          </cell>
          <cell r="AH1070">
            <v>0</v>
          </cell>
          <cell r="AI1070" t="e">
            <v>#N/A</v>
          </cell>
          <cell r="AL1070" t="e">
            <v>#N/A</v>
          </cell>
          <cell r="AM1070" t="e">
            <v>#N/A</v>
          </cell>
          <cell r="AN1070" t="e">
            <v>#N/A</v>
          </cell>
          <cell r="AP1070" t="e">
            <v>#N/A</v>
          </cell>
          <cell r="AQ1070" t="e">
            <v>#N/A</v>
          </cell>
          <cell r="AR1070" t="e">
            <v>#N/A</v>
          </cell>
        </row>
        <row r="1071">
          <cell r="K1071">
            <v>461</v>
          </cell>
          <cell r="Q1071" t="e">
            <v>#N/A</v>
          </cell>
          <cell r="T1071" t="e">
            <v>#N/A</v>
          </cell>
          <cell r="V1071" t="e">
            <v>#N/A</v>
          </cell>
          <cell r="W1071" t="e">
            <v>#N/A</v>
          </cell>
          <cell r="Y1071" t="e">
            <v>#N/A</v>
          </cell>
          <cell r="Z1071" t="e">
            <v>#N/A</v>
          </cell>
          <cell r="AA1071" t="e">
            <v>#N/A</v>
          </cell>
          <cell r="AB1071" t="e">
            <v>#N/A</v>
          </cell>
          <cell r="AC1071" t="e">
            <v>#N/A</v>
          </cell>
          <cell r="AD1071">
            <v>0</v>
          </cell>
          <cell r="AG1071">
            <v>0</v>
          </cell>
          <cell r="AH1071">
            <v>0</v>
          </cell>
          <cell r="AI1071" t="e">
            <v>#N/A</v>
          </cell>
          <cell r="AL1071" t="e">
            <v>#N/A</v>
          </cell>
          <cell r="AM1071" t="e">
            <v>#N/A</v>
          </cell>
          <cell r="AN1071" t="e">
            <v>#N/A</v>
          </cell>
          <cell r="AP1071" t="e">
            <v>#N/A</v>
          </cell>
          <cell r="AQ1071" t="e">
            <v>#N/A</v>
          </cell>
          <cell r="AR1071" t="e">
            <v>#N/A</v>
          </cell>
        </row>
        <row r="1072">
          <cell r="K1072">
            <v>462</v>
          </cell>
          <cell r="Q1072" t="e">
            <v>#N/A</v>
          </cell>
          <cell r="T1072" t="e">
            <v>#N/A</v>
          </cell>
          <cell r="V1072" t="e">
            <v>#N/A</v>
          </cell>
          <cell r="W1072" t="e">
            <v>#N/A</v>
          </cell>
          <cell r="Y1072" t="e">
            <v>#N/A</v>
          </cell>
          <cell r="Z1072" t="e">
            <v>#N/A</v>
          </cell>
          <cell r="AA1072" t="e">
            <v>#N/A</v>
          </cell>
          <cell r="AB1072" t="e">
            <v>#N/A</v>
          </cell>
          <cell r="AC1072" t="e">
            <v>#N/A</v>
          </cell>
          <cell r="AD1072">
            <v>0</v>
          </cell>
          <cell r="AG1072">
            <v>0</v>
          </cell>
          <cell r="AH1072">
            <v>0</v>
          </cell>
          <cell r="AI1072" t="e">
            <v>#N/A</v>
          </cell>
          <cell r="AL1072" t="e">
            <v>#N/A</v>
          </cell>
          <cell r="AM1072" t="e">
            <v>#N/A</v>
          </cell>
          <cell r="AN1072" t="e">
            <v>#N/A</v>
          </cell>
          <cell r="AP1072" t="e">
            <v>#N/A</v>
          </cell>
          <cell r="AQ1072" t="e">
            <v>#N/A</v>
          </cell>
          <cell r="AR1072" t="e">
            <v>#N/A</v>
          </cell>
        </row>
        <row r="1073">
          <cell r="K1073">
            <v>463</v>
          </cell>
          <cell r="Q1073" t="e">
            <v>#N/A</v>
          </cell>
          <cell r="T1073" t="e">
            <v>#N/A</v>
          </cell>
          <cell r="V1073" t="e">
            <v>#N/A</v>
          </cell>
          <cell r="W1073" t="e">
            <v>#N/A</v>
          </cell>
          <cell r="Y1073" t="e">
            <v>#N/A</v>
          </cell>
          <cell r="Z1073" t="e">
            <v>#N/A</v>
          </cell>
          <cell r="AA1073" t="e">
            <v>#N/A</v>
          </cell>
          <cell r="AB1073" t="e">
            <v>#N/A</v>
          </cell>
          <cell r="AC1073" t="e">
            <v>#N/A</v>
          </cell>
          <cell r="AD1073">
            <v>0</v>
          </cell>
          <cell r="AG1073">
            <v>0</v>
          </cell>
          <cell r="AH1073">
            <v>0</v>
          </cell>
          <cell r="AI1073" t="e">
            <v>#N/A</v>
          </cell>
          <cell r="AL1073" t="e">
            <v>#N/A</v>
          </cell>
          <cell r="AM1073" t="e">
            <v>#N/A</v>
          </cell>
          <cell r="AN1073" t="e">
            <v>#N/A</v>
          </cell>
          <cell r="AP1073" t="e">
            <v>#N/A</v>
          </cell>
          <cell r="AQ1073" t="e">
            <v>#N/A</v>
          </cell>
          <cell r="AR1073" t="e">
            <v>#N/A</v>
          </cell>
        </row>
        <row r="1074">
          <cell r="K1074">
            <v>464</v>
          </cell>
          <cell r="Q1074" t="e">
            <v>#N/A</v>
          </cell>
          <cell r="T1074" t="e">
            <v>#N/A</v>
          </cell>
          <cell r="V1074" t="e">
            <v>#N/A</v>
          </cell>
          <cell r="W1074" t="e">
            <v>#N/A</v>
          </cell>
          <cell r="Y1074" t="e">
            <v>#N/A</v>
          </cell>
          <cell r="Z1074" t="e">
            <v>#N/A</v>
          </cell>
          <cell r="AA1074" t="e">
            <v>#N/A</v>
          </cell>
          <cell r="AB1074" t="e">
            <v>#N/A</v>
          </cell>
          <cell r="AC1074" t="e">
            <v>#N/A</v>
          </cell>
          <cell r="AD1074">
            <v>0</v>
          </cell>
          <cell r="AG1074">
            <v>0</v>
          </cell>
          <cell r="AH1074">
            <v>0</v>
          </cell>
          <cell r="AI1074" t="e">
            <v>#N/A</v>
          </cell>
          <cell r="AL1074" t="e">
            <v>#N/A</v>
          </cell>
          <cell r="AM1074" t="e">
            <v>#N/A</v>
          </cell>
          <cell r="AN1074" t="e">
            <v>#N/A</v>
          </cell>
          <cell r="AP1074" t="e">
            <v>#N/A</v>
          </cell>
          <cell r="AQ1074" t="e">
            <v>#N/A</v>
          </cell>
          <cell r="AR1074" t="e">
            <v>#N/A</v>
          </cell>
        </row>
        <row r="1075">
          <cell r="K1075">
            <v>465</v>
          </cell>
          <cell r="Q1075" t="e">
            <v>#N/A</v>
          </cell>
          <cell r="T1075" t="e">
            <v>#N/A</v>
          </cell>
          <cell r="V1075" t="e">
            <v>#N/A</v>
          </cell>
          <cell r="W1075" t="e">
            <v>#N/A</v>
          </cell>
          <cell r="Y1075" t="e">
            <v>#N/A</v>
          </cell>
          <cell r="Z1075" t="e">
            <v>#N/A</v>
          </cell>
          <cell r="AA1075" t="e">
            <v>#N/A</v>
          </cell>
          <cell r="AB1075" t="e">
            <v>#N/A</v>
          </cell>
          <cell r="AC1075" t="e">
            <v>#N/A</v>
          </cell>
          <cell r="AD1075">
            <v>0</v>
          </cell>
          <cell r="AG1075">
            <v>0</v>
          </cell>
          <cell r="AH1075">
            <v>0</v>
          </cell>
          <cell r="AI1075" t="e">
            <v>#N/A</v>
          </cell>
          <cell r="AL1075" t="e">
            <v>#N/A</v>
          </cell>
          <cell r="AM1075" t="e">
            <v>#N/A</v>
          </cell>
          <cell r="AN1075" t="e">
            <v>#N/A</v>
          </cell>
          <cell r="AP1075" t="e">
            <v>#N/A</v>
          </cell>
          <cell r="AQ1075" t="e">
            <v>#N/A</v>
          </cell>
          <cell r="AR1075" t="e">
            <v>#N/A</v>
          </cell>
        </row>
        <row r="1076">
          <cell r="K1076">
            <v>466</v>
          </cell>
          <cell r="Q1076" t="e">
            <v>#N/A</v>
          </cell>
          <cell r="T1076" t="e">
            <v>#N/A</v>
          </cell>
          <cell r="V1076" t="e">
            <v>#N/A</v>
          </cell>
          <cell r="W1076" t="e">
            <v>#N/A</v>
          </cell>
          <cell r="Y1076" t="e">
            <v>#N/A</v>
          </cell>
          <cell r="Z1076" t="e">
            <v>#N/A</v>
          </cell>
          <cell r="AA1076" t="e">
            <v>#N/A</v>
          </cell>
          <cell r="AB1076" t="e">
            <v>#N/A</v>
          </cell>
          <cell r="AC1076" t="e">
            <v>#N/A</v>
          </cell>
          <cell r="AD1076">
            <v>0</v>
          </cell>
          <cell r="AG1076">
            <v>0</v>
          </cell>
          <cell r="AH1076">
            <v>0</v>
          </cell>
          <cell r="AI1076" t="e">
            <v>#N/A</v>
          </cell>
          <cell r="AL1076" t="e">
            <v>#N/A</v>
          </cell>
          <cell r="AM1076" t="e">
            <v>#N/A</v>
          </cell>
          <cell r="AN1076" t="e">
            <v>#N/A</v>
          </cell>
          <cell r="AP1076" t="e">
            <v>#N/A</v>
          </cell>
          <cell r="AQ1076" t="e">
            <v>#N/A</v>
          </cell>
          <cell r="AR1076" t="e">
            <v>#N/A</v>
          </cell>
        </row>
        <row r="1077">
          <cell r="K1077">
            <v>467</v>
          </cell>
          <cell r="Q1077" t="e">
            <v>#N/A</v>
          </cell>
          <cell r="T1077" t="e">
            <v>#N/A</v>
          </cell>
          <cell r="V1077" t="e">
            <v>#N/A</v>
          </cell>
          <cell r="W1077" t="e">
            <v>#N/A</v>
          </cell>
          <cell r="Y1077" t="e">
            <v>#N/A</v>
          </cell>
          <cell r="Z1077" t="e">
            <v>#N/A</v>
          </cell>
          <cell r="AA1077" t="e">
            <v>#N/A</v>
          </cell>
          <cell r="AB1077" t="e">
            <v>#N/A</v>
          </cell>
          <cell r="AC1077" t="e">
            <v>#N/A</v>
          </cell>
          <cell r="AD1077">
            <v>0</v>
          </cell>
          <cell r="AG1077">
            <v>0</v>
          </cell>
          <cell r="AH1077">
            <v>0</v>
          </cell>
          <cell r="AI1077" t="e">
            <v>#N/A</v>
          </cell>
          <cell r="AL1077" t="e">
            <v>#N/A</v>
          </cell>
          <cell r="AM1077" t="e">
            <v>#N/A</v>
          </cell>
          <cell r="AN1077" t="e">
            <v>#N/A</v>
          </cell>
          <cell r="AP1077" t="e">
            <v>#N/A</v>
          </cell>
          <cell r="AQ1077" t="e">
            <v>#N/A</v>
          </cell>
          <cell r="AR1077" t="e">
            <v>#N/A</v>
          </cell>
        </row>
        <row r="1078">
          <cell r="K1078">
            <v>468</v>
          </cell>
          <cell r="Q1078" t="e">
            <v>#N/A</v>
          </cell>
          <cell r="T1078" t="e">
            <v>#N/A</v>
          </cell>
          <cell r="V1078" t="e">
            <v>#N/A</v>
          </cell>
          <cell r="W1078" t="e">
            <v>#N/A</v>
          </cell>
          <cell r="Y1078" t="e">
            <v>#N/A</v>
          </cell>
          <cell r="Z1078" t="e">
            <v>#N/A</v>
          </cell>
          <cell r="AA1078" t="e">
            <v>#N/A</v>
          </cell>
          <cell r="AB1078" t="e">
            <v>#N/A</v>
          </cell>
          <cell r="AC1078" t="e">
            <v>#N/A</v>
          </cell>
          <cell r="AD1078">
            <v>0</v>
          </cell>
          <cell r="AG1078">
            <v>0</v>
          </cell>
          <cell r="AH1078">
            <v>0</v>
          </cell>
          <cell r="AI1078" t="e">
            <v>#N/A</v>
          </cell>
          <cell r="AL1078" t="e">
            <v>#N/A</v>
          </cell>
          <cell r="AM1078" t="e">
            <v>#N/A</v>
          </cell>
          <cell r="AN1078" t="e">
            <v>#N/A</v>
          </cell>
          <cell r="AP1078" t="e">
            <v>#N/A</v>
          </cell>
          <cell r="AQ1078" t="e">
            <v>#N/A</v>
          </cell>
          <cell r="AR1078" t="e">
            <v>#N/A</v>
          </cell>
        </row>
        <row r="1079">
          <cell r="K1079">
            <v>469</v>
          </cell>
          <cell r="Q1079" t="e">
            <v>#N/A</v>
          </cell>
          <cell r="T1079" t="e">
            <v>#N/A</v>
          </cell>
          <cell r="V1079" t="e">
            <v>#N/A</v>
          </cell>
          <cell r="W1079" t="e">
            <v>#N/A</v>
          </cell>
          <cell r="Y1079" t="e">
            <v>#N/A</v>
          </cell>
          <cell r="Z1079" t="e">
            <v>#N/A</v>
          </cell>
          <cell r="AA1079" t="e">
            <v>#N/A</v>
          </cell>
          <cell r="AB1079" t="e">
            <v>#N/A</v>
          </cell>
          <cell r="AC1079" t="e">
            <v>#N/A</v>
          </cell>
          <cell r="AD1079">
            <v>0</v>
          </cell>
          <cell r="AG1079">
            <v>0</v>
          </cell>
          <cell r="AH1079">
            <v>0</v>
          </cell>
          <cell r="AI1079" t="e">
            <v>#N/A</v>
          </cell>
          <cell r="AL1079" t="e">
            <v>#N/A</v>
          </cell>
          <cell r="AM1079" t="e">
            <v>#N/A</v>
          </cell>
          <cell r="AN1079" t="e">
            <v>#N/A</v>
          </cell>
          <cell r="AP1079" t="e">
            <v>#N/A</v>
          </cell>
          <cell r="AQ1079" t="e">
            <v>#N/A</v>
          </cell>
          <cell r="AR1079" t="e">
            <v>#N/A</v>
          </cell>
        </row>
        <row r="1080">
          <cell r="K1080">
            <v>470</v>
          </cell>
          <cell r="Q1080" t="e">
            <v>#N/A</v>
          </cell>
          <cell r="T1080" t="e">
            <v>#N/A</v>
          </cell>
          <cell r="V1080" t="e">
            <v>#N/A</v>
          </cell>
          <cell r="W1080" t="e">
            <v>#N/A</v>
          </cell>
          <cell r="Y1080" t="e">
            <v>#N/A</v>
          </cell>
          <cell r="Z1080" t="e">
            <v>#N/A</v>
          </cell>
          <cell r="AA1080" t="e">
            <v>#N/A</v>
          </cell>
          <cell r="AB1080" t="e">
            <v>#N/A</v>
          </cell>
          <cell r="AC1080" t="e">
            <v>#N/A</v>
          </cell>
          <cell r="AD1080">
            <v>0</v>
          </cell>
          <cell r="AG1080">
            <v>0</v>
          </cell>
          <cell r="AH1080">
            <v>0</v>
          </cell>
          <cell r="AI1080" t="e">
            <v>#N/A</v>
          </cell>
          <cell r="AL1080" t="e">
            <v>#N/A</v>
          </cell>
          <cell r="AM1080" t="e">
            <v>#N/A</v>
          </cell>
          <cell r="AN1080" t="e">
            <v>#N/A</v>
          </cell>
          <cell r="AP1080" t="e">
            <v>#N/A</v>
          </cell>
          <cell r="AQ1080" t="e">
            <v>#N/A</v>
          </cell>
          <cell r="AR1080" t="e">
            <v>#N/A</v>
          </cell>
        </row>
        <row r="1081">
          <cell r="K1081">
            <v>471</v>
          </cell>
          <cell r="Q1081" t="e">
            <v>#N/A</v>
          </cell>
          <cell r="T1081" t="e">
            <v>#N/A</v>
          </cell>
          <cell r="V1081" t="e">
            <v>#N/A</v>
          </cell>
          <cell r="W1081" t="e">
            <v>#N/A</v>
          </cell>
          <cell r="Y1081" t="e">
            <v>#N/A</v>
          </cell>
          <cell r="Z1081" t="e">
            <v>#N/A</v>
          </cell>
          <cell r="AA1081" t="e">
            <v>#N/A</v>
          </cell>
          <cell r="AB1081" t="e">
            <v>#N/A</v>
          </cell>
          <cell r="AC1081" t="e">
            <v>#N/A</v>
          </cell>
          <cell r="AD1081">
            <v>0</v>
          </cell>
          <cell r="AG1081">
            <v>0</v>
          </cell>
          <cell r="AH1081">
            <v>0</v>
          </cell>
          <cell r="AI1081" t="e">
            <v>#N/A</v>
          </cell>
          <cell r="AL1081" t="e">
            <v>#N/A</v>
          </cell>
          <cell r="AM1081" t="e">
            <v>#N/A</v>
          </cell>
          <cell r="AN1081" t="e">
            <v>#N/A</v>
          </cell>
          <cell r="AP1081" t="e">
            <v>#N/A</v>
          </cell>
          <cell r="AQ1081" t="e">
            <v>#N/A</v>
          </cell>
          <cell r="AR1081" t="e">
            <v>#N/A</v>
          </cell>
        </row>
        <row r="1082">
          <cell r="K1082">
            <v>472</v>
          </cell>
          <cell r="Q1082" t="e">
            <v>#N/A</v>
          </cell>
          <cell r="T1082" t="e">
            <v>#N/A</v>
          </cell>
          <cell r="V1082" t="e">
            <v>#N/A</v>
          </cell>
          <cell r="W1082" t="e">
            <v>#N/A</v>
          </cell>
          <cell r="Y1082" t="e">
            <v>#N/A</v>
          </cell>
          <cell r="Z1082" t="e">
            <v>#N/A</v>
          </cell>
          <cell r="AA1082" t="e">
            <v>#N/A</v>
          </cell>
          <cell r="AB1082" t="e">
            <v>#N/A</v>
          </cell>
          <cell r="AC1082" t="e">
            <v>#N/A</v>
          </cell>
          <cell r="AD1082">
            <v>0</v>
          </cell>
          <cell r="AG1082">
            <v>0</v>
          </cell>
          <cell r="AH1082">
            <v>0</v>
          </cell>
          <cell r="AI1082" t="e">
            <v>#N/A</v>
          </cell>
          <cell r="AL1082" t="e">
            <v>#N/A</v>
          </cell>
          <cell r="AM1082" t="e">
            <v>#N/A</v>
          </cell>
          <cell r="AN1082" t="e">
            <v>#N/A</v>
          </cell>
          <cell r="AP1082" t="e">
            <v>#N/A</v>
          </cell>
          <cell r="AQ1082" t="e">
            <v>#N/A</v>
          </cell>
          <cell r="AR1082" t="e">
            <v>#N/A</v>
          </cell>
        </row>
        <row r="1083">
          <cell r="K1083">
            <v>473</v>
          </cell>
          <cell r="Q1083" t="e">
            <v>#N/A</v>
          </cell>
          <cell r="T1083" t="e">
            <v>#N/A</v>
          </cell>
          <cell r="V1083" t="e">
            <v>#N/A</v>
          </cell>
          <cell r="W1083" t="e">
            <v>#N/A</v>
          </cell>
          <cell r="Y1083" t="e">
            <v>#N/A</v>
          </cell>
          <cell r="Z1083" t="e">
            <v>#N/A</v>
          </cell>
          <cell r="AA1083" t="e">
            <v>#N/A</v>
          </cell>
          <cell r="AB1083" t="e">
            <v>#N/A</v>
          </cell>
          <cell r="AC1083" t="e">
            <v>#N/A</v>
          </cell>
          <cell r="AD1083">
            <v>0</v>
          </cell>
          <cell r="AG1083">
            <v>0</v>
          </cell>
          <cell r="AH1083">
            <v>0</v>
          </cell>
          <cell r="AI1083" t="e">
            <v>#N/A</v>
          </cell>
          <cell r="AL1083" t="e">
            <v>#N/A</v>
          </cell>
          <cell r="AM1083" t="e">
            <v>#N/A</v>
          </cell>
          <cell r="AN1083" t="e">
            <v>#N/A</v>
          </cell>
          <cell r="AP1083" t="e">
            <v>#N/A</v>
          </cell>
          <cell r="AQ1083" t="e">
            <v>#N/A</v>
          </cell>
          <cell r="AR1083" t="e">
            <v>#N/A</v>
          </cell>
        </row>
        <row r="1084">
          <cell r="K1084">
            <v>474</v>
          </cell>
          <cell r="Q1084" t="e">
            <v>#N/A</v>
          </cell>
          <cell r="T1084" t="e">
            <v>#N/A</v>
          </cell>
          <cell r="V1084" t="e">
            <v>#N/A</v>
          </cell>
          <cell r="W1084" t="e">
            <v>#N/A</v>
          </cell>
          <cell r="Y1084" t="e">
            <v>#N/A</v>
          </cell>
          <cell r="Z1084" t="e">
            <v>#N/A</v>
          </cell>
          <cell r="AA1084" t="e">
            <v>#N/A</v>
          </cell>
          <cell r="AB1084" t="e">
            <v>#N/A</v>
          </cell>
          <cell r="AC1084" t="e">
            <v>#N/A</v>
          </cell>
          <cell r="AD1084">
            <v>0</v>
          </cell>
          <cell r="AG1084">
            <v>0</v>
          </cell>
          <cell r="AH1084">
            <v>0</v>
          </cell>
          <cell r="AI1084" t="e">
            <v>#N/A</v>
          </cell>
          <cell r="AL1084" t="e">
            <v>#N/A</v>
          </cell>
          <cell r="AM1084" t="e">
            <v>#N/A</v>
          </cell>
          <cell r="AN1084" t="e">
            <v>#N/A</v>
          </cell>
          <cell r="AP1084" t="e">
            <v>#N/A</v>
          </cell>
          <cell r="AQ1084" t="e">
            <v>#N/A</v>
          </cell>
          <cell r="AR1084" t="e">
            <v>#N/A</v>
          </cell>
        </row>
        <row r="1085">
          <cell r="K1085">
            <v>475</v>
          </cell>
          <cell r="Q1085" t="e">
            <v>#N/A</v>
          </cell>
          <cell r="T1085" t="e">
            <v>#N/A</v>
          </cell>
          <cell r="V1085" t="e">
            <v>#N/A</v>
          </cell>
          <cell r="W1085" t="e">
            <v>#N/A</v>
          </cell>
          <cell r="Y1085" t="e">
            <v>#N/A</v>
          </cell>
          <cell r="Z1085" t="e">
            <v>#N/A</v>
          </cell>
          <cell r="AA1085" t="e">
            <v>#N/A</v>
          </cell>
          <cell r="AB1085" t="e">
            <v>#N/A</v>
          </cell>
          <cell r="AC1085" t="e">
            <v>#N/A</v>
          </cell>
          <cell r="AD1085">
            <v>0</v>
          </cell>
          <cell r="AG1085">
            <v>0</v>
          </cell>
          <cell r="AH1085">
            <v>0</v>
          </cell>
          <cell r="AI1085" t="e">
            <v>#N/A</v>
          </cell>
          <cell r="AL1085" t="e">
            <v>#N/A</v>
          </cell>
          <cell r="AM1085" t="e">
            <v>#N/A</v>
          </cell>
          <cell r="AN1085" t="e">
            <v>#N/A</v>
          </cell>
          <cell r="AP1085" t="e">
            <v>#N/A</v>
          </cell>
          <cell r="AQ1085" t="e">
            <v>#N/A</v>
          </cell>
          <cell r="AR1085" t="e">
            <v>#N/A</v>
          </cell>
        </row>
        <row r="1086">
          <cell r="K1086">
            <v>476</v>
          </cell>
          <cell r="Q1086" t="e">
            <v>#N/A</v>
          </cell>
          <cell r="T1086" t="e">
            <v>#N/A</v>
          </cell>
          <cell r="V1086" t="e">
            <v>#N/A</v>
          </cell>
          <cell r="W1086" t="e">
            <v>#N/A</v>
          </cell>
          <cell r="Y1086" t="e">
            <v>#N/A</v>
          </cell>
          <cell r="Z1086" t="e">
            <v>#N/A</v>
          </cell>
          <cell r="AA1086" t="e">
            <v>#N/A</v>
          </cell>
          <cell r="AB1086" t="e">
            <v>#N/A</v>
          </cell>
          <cell r="AC1086" t="e">
            <v>#N/A</v>
          </cell>
          <cell r="AD1086">
            <v>0</v>
          </cell>
          <cell r="AG1086">
            <v>0</v>
          </cell>
          <cell r="AH1086">
            <v>0</v>
          </cell>
          <cell r="AI1086" t="e">
            <v>#N/A</v>
          </cell>
          <cell r="AL1086" t="e">
            <v>#N/A</v>
          </cell>
          <cell r="AM1086" t="e">
            <v>#N/A</v>
          </cell>
          <cell r="AN1086" t="e">
            <v>#N/A</v>
          </cell>
          <cell r="AP1086" t="e">
            <v>#N/A</v>
          </cell>
          <cell r="AQ1086" t="e">
            <v>#N/A</v>
          </cell>
          <cell r="AR1086" t="e">
            <v>#N/A</v>
          </cell>
        </row>
        <row r="1087">
          <cell r="K1087">
            <v>477</v>
          </cell>
          <cell r="Q1087" t="e">
            <v>#N/A</v>
          </cell>
          <cell r="T1087" t="e">
            <v>#N/A</v>
          </cell>
          <cell r="V1087" t="e">
            <v>#N/A</v>
          </cell>
          <cell r="W1087" t="e">
            <v>#N/A</v>
          </cell>
          <cell r="Y1087" t="e">
            <v>#N/A</v>
          </cell>
          <cell r="Z1087" t="e">
            <v>#N/A</v>
          </cell>
          <cell r="AA1087" t="e">
            <v>#N/A</v>
          </cell>
          <cell r="AB1087" t="e">
            <v>#N/A</v>
          </cell>
          <cell r="AC1087" t="e">
            <v>#N/A</v>
          </cell>
          <cell r="AD1087">
            <v>0</v>
          </cell>
          <cell r="AG1087">
            <v>0</v>
          </cell>
          <cell r="AH1087">
            <v>0</v>
          </cell>
          <cell r="AI1087" t="e">
            <v>#N/A</v>
          </cell>
          <cell r="AL1087" t="e">
            <v>#N/A</v>
          </cell>
          <cell r="AM1087" t="e">
            <v>#N/A</v>
          </cell>
          <cell r="AN1087" t="e">
            <v>#N/A</v>
          </cell>
          <cell r="AP1087" t="e">
            <v>#N/A</v>
          </cell>
          <cell r="AQ1087" t="e">
            <v>#N/A</v>
          </cell>
          <cell r="AR1087" t="e">
            <v>#N/A</v>
          </cell>
        </row>
        <row r="1088">
          <cell r="K1088">
            <v>478</v>
          </cell>
          <cell r="Q1088" t="e">
            <v>#N/A</v>
          </cell>
          <cell r="T1088" t="e">
            <v>#N/A</v>
          </cell>
          <cell r="V1088" t="e">
            <v>#N/A</v>
          </cell>
          <cell r="W1088" t="e">
            <v>#N/A</v>
          </cell>
          <cell r="Y1088" t="e">
            <v>#N/A</v>
          </cell>
          <cell r="Z1088" t="e">
            <v>#N/A</v>
          </cell>
          <cell r="AA1088" t="e">
            <v>#N/A</v>
          </cell>
          <cell r="AB1088" t="e">
            <v>#N/A</v>
          </cell>
          <cell r="AC1088" t="e">
            <v>#N/A</v>
          </cell>
          <cell r="AD1088">
            <v>0</v>
          </cell>
          <cell r="AG1088">
            <v>0</v>
          </cell>
          <cell r="AH1088">
            <v>0</v>
          </cell>
          <cell r="AI1088" t="e">
            <v>#N/A</v>
          </cell>
          <cell r="AL1088" t="e">
            <v>#N/A</v>
          </cell>
          <cell r="AM1088" t="e">
            <v>#N/A</v>
          </cell>
          <cell r="AN1088" t="e">
            <v>#N/A</v>
          </cell>
          <cell r="AP1088" t="e">
            <v>#N/A</v>
          </cell>
          <cell r="AQ1088" t="e">
            <v>#N/A</v>
          </cell>
          <cell r="AR1088" t="e">
            <v>#N/A</v>
          </cell>
        </row>
        <row r="1089">
          <cell r="K1089">
            <v>479</v>
          </cell>
          <cell r="Q1089" t="e">
            <v>#N/A</v>
          </cell>
          <cell r="T1089" t="e">
            <v>#N/A</v>
          </cell>
          <cell r="V1089" t="e">
            <v>#N/A</v>
          </cell>
          <cell r="W1089" t="e">
            <v>#N/A</v>
          </cell>
          <cell r="Y1089" t="e">
            <v>#N/A</v>
          </cell>
          <cell r="Z1089" t="e">
            <v>#N/A</v>
          </cell>
          <cell r="AA1089" t="e">
            <v>#N/A</v>
          </cell>
          <cell r="AB1089" t="e">
            <v>#N/A</v>
          </cell>
          <cell r="AC1089" t="e">
            <v>#N/A</v>
          </cell>
          <cell r="AD1089">
            <v>0</v>
          </cell>
          <cell r="AG1089">
            <v>0</v>
          </cell>
          <cell r="AH1089">
            <v>0</v>
          </cell>
          <cell r="AI1089" t="e">
            <v>#N/A</v>
          </cell>
          <cell r="AL1089" t="e">
            <v>#N/A</v>
          </cell>
          <cell r="AM1089" t="e">
            <v>#N/A</v>
          </cell>
          <cell r="AN1089" t="e">
            <v>#N/A</v>
          </cell>
          <cell r="AP1089" t="e">
            <v>#N/A</v>
          </cell>
          <cell r="AQ1089" t="e">
            <v>#N/A</v>
          </cell>
          <cell r="AR1089" t="e">
            <v>#N/A</v>
          </cell>
        </row>
        <row r="1090">
          <cell r="K1090">
            <v>480</v>
          </cell>
          <cell r="Q1090" t="e">
            <v>#N/A</v>
          </cell>
          <cell r="T1090" t="e">
            <v>#N/A</v>
          </cell>
          <cell r="V1090" t="e">
            <v>#N/A</v>
          </cell>
          <cell r="W1090" t="e">
            <v>#N/A</v>
          </cell>
          <cell r="Y1090" t="e">
            <v>#N/A</v>
          </cell>
          <cell r="Z1090" t="e">
            <v>#N/A</v>
          </cell>
          <cell r="AA1090" t="e">
            <v>#N/A</v>
          </cell>
          <cell r="AB1090" t="e">
            <v>#N/A</v>
          </cell>
          <cell r="AC1090" t="e">
            <v>#N/A</v>
          </cell>
          <cell r="AD1090">
            <v>0</v>
          </cell>
          <cell r="AG1090">
            <v>0</v>
          </cell>
          <cell r="AH1090">
            <v>0</v>
          </cell>
          <cell r="AI1090" t="e">
            <v>#N/A</v>
          </cell>
          <cell r="AL1090" t="e">
            <v>#N/A</v>
          </cell>
          <cell r="AM1090" t="e">
            <v>#N/A</v>
          </cell>
          <cell r="AN1090" t="e">
            <v>#N/A</v>
          </cell>
          <cell r="AP1090" t="e">
            <v>#N/A</v>
          </cell>
          <cell r="AQ1090" t="e">
            <v>#N/A</v>
          </cell>
          <cell r="AR1090" t="e">
            <v>#N/A</v>
          </cell>
        </row>
        <row r="1091">
          <cell r="K1091">
            <v>481</v>
          </cell>
          <cell r="Q1091" t="e">
            <v>#N/A</v>
          </cell>
          <cell r="T1091" t="e">
            <v>#N/A</v>
          </cell>
          <cell r="V1091" t="e">
            <v>#N/A</v>
          </cell>
          <cell r="W1091" t="e">
            <v>#N/A</v>
          </cell>
          <cell r="Y1091" t="e">
            <v>#N/A</v>
          </cell>
          <cell r="Z1091" t="e">
            <v>#N/A</v>
          </cell>
          <cell r="AA1091" t="e">
            <v>#N/A</v>
          </cell>
          <cell r="AB1091" t="e">
            <v>#N/A</v>
          </cell>
          <cell r="AC1091" t="e">
            <v>#N/A</v>
          </cell>
          <cell r="AD1091">
            <v>0</v>
          </cell>
          <cell r="AG1091">
            <v>0</v>
          </cell>
          <cell r="AH1091">
            <v>0</v>
          </cell>
          <cell r="AI1091" t="e">
            <v>#N/A</v>
          </cell>
          <cell r="AL1091" t="e">
            <v>#N/A</v>
          </cell>
          <cell r="AM1091" t="e">
            <v>#N/A</v>
          </cell>
          <cell r="AN1091" t="e">
            <v>#N/A</v>
          </cell>
          <cell r="AP1091" t="e">
            <v>#N/A</v>
          </cell>
          <cell r="AQ1091" t="e">
            <v>#N/A</v>
          </cell>
          <cell r="AR1091" t="e">
            <v>#N/A</v>
          </cell>
        </row>
        <row r="1092">
          <cell r="K1092">
            <v>482</v>
          </cell>
          <cell r="Q1092" t="e">
            <v>#N/A</v>
          </cell>
          <cell r="T1092" t="e">
            <v>#N/A</v>
          </cell>
          <cell r="V1092" t="e">
            <v>#N/A</v>
          </cell>
          <cell r="W1092" t="e">
            <v>#N/A</v>
          </cell>
          <cell r="Y1092" t="e">
            <v>#N/A</v>
          </cell>
          <cell r="Z1092" t="e">
            <v>#N/A</v>
          </cell>
          <cell r="AA1092" t="e">
            <v>#N/A</v>
          </cell>
          <cell r="AB1092" t="e">
            <v>#N/A</v>
          </cell>
          <cell r="AC1092" t="e">
            <v>#N/A</v>
          </cell>
          <cell r="AD1092">
            <v>0</v>
          </cell>
          <cell r="AG1092">
            <v>0</v>
          </cell>
          <cell r="AH1092">
            <v>0</v>
          </cell>
          <cell r="AI1092" t="e">
            <v>#N/A</v>
          </cell>
          <cell r="AL1092" t="e">
            <v>#N/A</v>
          </cell>
          <cell r="AM1092" t="e">
            <v>#N/A</v>
          </cell>
          <cell r="AN1092" t="e">
            <v>#N/A</v>
          </cell>
          <cell r="AP1092" t="e">
            <v>#N/A</v>
          </cell>
          <cell r="AQ1092" t="e">
            <v>#N/A</v>
          </cell>
          <cell r="AR1092" t="e">
            <v>#N/A</v>
          </cell>
        </row>
        <row r="1093">
          <cell r="K1093">
            <v>483</v>
          </cell>
          <cell r="Q1093" t="e">
            <v>#N/A</v>
          </cell>
          <cell r="T1093" t="e">
            <v>#N/A</v>
          </cell>
          <cell r="V1093" t="e">
            <v>#N/A</v>
          </cell>
          <cell r="W1093" t="e">
            <v>#N/A</v>
          </cell>
          <cell r="Y1093" t="e">
            <v>#N/A</v>
          </cell>
          <cell r="Z1093" t="e">
            <v>#N/A</v>
          </cell>
          <cell r="AA1093" t="e">
            <v>#N/A</v>
          </cell>
          <cell r="AB1093" t="e">
            <v>#N/A</v>
          </cell>
          <cell r="AC1093" t="e">
            <v>#N/A</v>
          </cell>
          <cell r="AD1093">
            <v>0</v>
          </cell>
          <cell r="AG1093">
            <v>0</v>
          </cell>
          <cell r="AH1093">
            <v>0</v>
          </cell>
          <cell r="AI1093" t="e">
            <v>#N/A</v>
          </cell>
          <cell r="AL1093" t="e">
            <v>#N/A</v>
          </cell>
          <cell r="AM1093" t="e">
            <v>#N/A</v>
          </cell>
          <cell r="AN1093" t="e">
            <v>#N/A</v>
          </cell>
          <cell r="AP1093" t="e">
            <v>#N/A</v>
          </cell>
          <cell r="AQ1093" t="e">
            <v>#N/A</v>
          </cell>
          <cell r="AR1093" t="e">
            <v>#N/A</v>
          </cell>
        </row>
        <row r="1094">
          <cell r="K1094">
            <v>484</v>
          </cell>
          <cell r="Q1094" t="e">
            <v>#N/A</v>
          </cell>
          <cell r="T1094" t="e">
            <v>#N/A</v>
          </cell>
          <cell r="V1094" t="e">
            <v>#N/A</v>
          </cell>
          <cell r="W1094" t="e">
            <v>#N/A</v>
          </cell>
          <cell r="Y1094" t="e">
            <v>#N/A</v>
          </cell>
          <cell r="Z1094" t="e">
            <v>#N/A</v>
          </cell>
          <cell r="AA1094" t="e">
            <v>#N/A</v>
          </cell>
          <cell r="AB1094" t="e">
            <v>#N/A</v>
          </cell>
          <cell r="AC1094" t="e">
            <v>#N/A</v>
          </cell>
          <cell r="AD1094">
            <v>0</v>
          </cell>
          <cell r="AG1094">
            <v>0</v>
          </cell>
          <cell r="AH1094">
            <v>0</v>
          </cell>
          <cell r="AI1094" t="e">
            <v>#N/A</v>
          </cell>
          <cell r="AL1094" t="e">
            <v>#N/A</v>
          </cell>
          <cell r="AM1094" t="e">
            <v>#N/A</v>
          </cell>
          <cell r="AN1094" t="e">
            <v>#N/A</v>
          </cell>
          <cell r="AP1094" t="e">
            <v>#N/A</v>
          </cell>
          <cell r="AQ1094" t="e">
            <v>#N/A</v>
          </cell>
          <cell r="AR1094" t="e">
            <v>#N/A</v>
          </cell>
        </row>
        <row r="1095">
          <cell r="K1095">
            <v>485</v>
          </cell>
          <cell r="Q1095" t="e">
            <v>#N/A</v>
          </cell>
          <cell r="T1095" t="e">
            <v>#N/A</v>
          </cell>
          <cell r="V1095" t="e">
            <v>#N/A</v>
          </cell>
          <cell r="W1095" t="e">
            <v>#N/A</v>
          </cell>
          <cell r="Y1095" t="e">
            <v>#N/A</v>
          </cell>
          <cell r="Z1095" t="e">
            <v>#N/A</v>
          </cell>
          <cell r="AA1095" t="e">
            <v>#N/A</v>
          </cell>
          <cell r="AB1095" t="e">
            <v>#N/A</v>
          </cell>
          <cell r="AC1095" t="e">
            <v>#N/A</v>
          </cell>
          <cell r="AD1095">
            <v>0</v>
          </cell>
          <cell r="AG1095">
            <v>0</v>
          </cell>
          <cell r="AH1095">
            <v>0</v>
          </cell>
          <cell r="AI1095" t="e">
            <v>#N/A</v>
          </cell>
          <cell r="AL1095" t="e">
            <v>#N/A</v>
          </cell>
          <cell r="AM1095" t="e">
            <v>#N/A</v>
          </cell>
          <cell r="AN1095" t="e">
            <v>#N/A</v>
          </cell>
          <cell r="AP1095" t="e">
            <v>#N/A</v>
          </cell>
          <cell r="AQ1095" t="e">
            <v>#N/A</v>
          </cell>
          <cell r="AR1095" t="e">
            <v>#N/A</v>
          </cell>
        </row>
        <row r="1096">
          <cell r="K1096">
            <v>486</v>
          </cell>
          <cell r="Q1096" t="e">
            <v>#N/A</v>
          </cell>
          <cell r="T1096" t="e">
            <v>#N/A</v>
          </cell>
          <cell r="V1096" t="e">
            <v>#N/A</v>
          </cell>
          <cell r="W1096" t="e">
            <v>#N/A</v>
          </cell>
          <cell r="Y1096" t="e">
            <v>#N/A</v>
          </cell>
          <cell r="Z1096" t="e">
            <v>#N/A</v>
          </cell>
          <cell r="AA1096" t="e">
            <v>#N/A</v>
          </cell>
          <cell r="AB1096" t="e">
            <v>#N/A</v>
          </cell>
          <cell r="AC1096" t="e">
            <v>#N/A</v>
          </cell>
          <cell r="AD1096">
            <v>0</v>
          </cell>
          <cell r="AG1096">
            <v>0</v>
          </cell>
          <cell r="AH1096">
            <v>0</v>
          </cell>
          <cell r="AI1096" t="e">
            <v>#N/A</v>
          </cell>
          <cell r="AL1096" t="e">
            <v>#N/A</v>
          </cell>
          <cell r="AM1096" t="e">
            <v>#N/A</v>
          </cell>
          <cell r="AN1096" t="e">
            <v>#N/A</v>
          </cell>
          <cell r="AP1096" t="e">
            <v>#N/A</v>
          </cell>
          <cell r="AQ1096" t="e">
            <v>#N/A</v>
          </cell>
          <cell r="AR1096" t="e">
            <v>#N/A</v>
          </cell>
        </row>
        <row r="1097">
          <cell r="K1097">
            <v>487</v>
          </cell>
          <cell r="Q1097" t="e">
            <v>#N/A</v>
          </cell>
          <cell r="T1097" t="e">
            <v>#N/A</v>
          </cell>
          <cell r="V1097" t="e">
            <v>#N/A</v>
          </cell>
          <cell r="W1097" t="e">
            <v>#N/A</v>
          </cell>
          <cell r="Y1097" t="e">
            <v>#N/A</v>
          </cell>
          <cell r="Z1097" t="e">
            <v>#N/A</v>
          </cell>
          <cell r="AA1097" t="e">
            <v>#N/A</v>
          </cell>
          <cell r="AB1097" t="e">
            <v>#N/A</v>
          </cell>
          <cell r="AC1097" t="e">
            <v>#N/A</v>
          </cell>
          <cell r="AD1097">
            <v>0</v>
          </cell>
          <cell r="AG1097">
            <v>0</v>
          </cell>
          <cell r="AH1097">
            <v>0</v>
          </cell>
          <cell r="AI1097" t="e">
            <v>#N/A</v>
          </cell>
          <cell r="AL1097" t="e">
            <v>#N/A</v>
          </cell>
          <cell r="AM1097" t="e">
            <v>#N/A</v>
          </cell>
          <cell r="AN1097" t="e">
            <v>#N/A</v>
          </cell>
          <cell r="AP1097" t="e">
            <v>#N/A</v>
          </cell>
          <cell r="AQ1097" t="e">
            <v>#N/A</v>
          </cell>
          <cell r="AR1097" t="e">
            <v>#N/A</v>
          </cell>
        </row>
        <row r="1098">
          <cell r="K1098">
            <v>488</v>
          </cell>
          <cell r="Q1098" t="e">
            <v>#N/A</v>
          </cell>
          <cell r="T1098" t="e">
            <v>#N/A</v>
          </cell>
          <cell r="V1098" t="e">
            <v>#N/A</v>
          </cell>
          <cell r="W1098" t="e">
            <v>#N/A</v>
          </cell>
          <cell r="Y1098" t="e">
            <v>#N/A</v>
          </cell>
          <cell r="Z1098" t="e">
            <v>#N/A</v>
          </cell>
          <cell r="AA1098" t="e">
            <v>#N/A</v>
          </cell>
          <cell r="AB1098" t="e">
            <v>#N/A</v>
          </cell>
          <cell r="AC1098" t="e">
            <v>#N/A</v>
          </cell>
          <cell r="AD1098">
            <v>0</v>
          </cell>
          <cell r="AG1098">
            <v>0</v>
          </cell>
          <cell r="AH1098">
            <v>0</v>
          </cell>
          <cell r="AI1098" t="e">
            <v>#N/A</v>
          </cell>
          <cell r="AL1098" t="e">
            <v>#N/A</v>
          </cell>
          <cell r="AM1098" t="e">
            <v>#N/A</v>
          </cell>
          <cell r="AN1098" t="e">
            <v>#N/A</v>
          </cell>
          <cell r="AP1098" t="e">
            <v>#N/A</v>
          </cell>
          <cell r="AQ1098" t="e">
            <v>#N/A</v>
          </cell>
          <cell r="AR1098" t="e">
            <v>#N/A</v>
          </cell>
        </row>
        <row r="1099">
          <cell r="K1099">
            <v>489</v>
          </cell>
          <cell r="Q1099" t="e">
            <v>#N/A</v>
          </cell>
          <cell r="T1099" t="e">
            <v>#N/A</v>
          </cell>
          <cell r="V1099" t="e">
            <v>#N/A</v>
          </cell>
          <cell r="W1099" t="e">
            <v>#N/A</v>
          </cell>
          <cell r="Y1099" t="e">
            <v>#N/A</v>
          </cell>
          <cell r="Z1099" t="e">
            <v>#N/A</v>
          </cell>
          <cell r="AA1099" t="e">
            <v>#N/A</v>
          </cell>
          <cell r="AB1099" t="e">
            <v>#N/A</v>
          </cell>
          <cell r="AC1099" t="e">
            <v>#N/A</v>
          </cell>
          <cell r="AD1099">
            <v>0</v>
          </cell>
          <cell r="AG1099">
            <v>0</v>
          </cell>
          <cell r="AH1099">
            <v>0</v>
          </cell>
          <cell r="AI1099" t="e">
            <v>#N/A</v>
          </cell>
          <cell r="AL1099" t="e">
            <v>#N/A</v>
          </cell>
          <cell r="AM1099" t="e">
            <v>#N/A</v>
          </cell>
          <cell r="AN1099" t="e">
            <v>#N/A</v>
          </cell>
          <cell r="AP1099" t="e">
            <v>#N/A</v>
          </cell>
          <cell r="AQ1099" t="e">
            <v>#N/A</v>
          </cell>
          <cell r="AR1099" t="e">
            <v>#N/A</v>
          </cell>
        </row>
        <row r="1100">
          <cell r="K1100">
            <v>490</v>
          </cell>
          <cell r="Q1100" t="e">
            <v>#N/A</v>
          </cell>
          <cell r="T1100" t="e">
            <v>#N/A</v>
          </cell>
          <cell r="V1100" t="e">
            <v>#N/A</v>
          </cell>
          <cell r="W1100" t="e">
            <v>#N/A</v>
          </cell>
          <cell r="Y1100" t="e">
            <v>#N/A</v>
          </cell>
          <cell r="Z1100" t="e">
            <v>#N/A</v>
          </cell>
          <cell r="AA1100" t="e">
            <v>#N/A</v>
          </cell>
          <cell r="AB1100" t="e">
            <v>#N/A</v>
          </cell>
          <cell r="AC1100" t="e">
            <v>#N/A</v>
          </cell>
          <cell r="AD1100">
            <v>0</v>
          </cell>
          <cell r="AG1100">
            <v>0</v>
          </cell>
          <cell r="AH1100">
            <v>0</v>
          </cell>
          <cell r="AI1100" t="e">
            <v>#N/A</v>
          </cell>
          <cell r="AL1100" t="e">
            <v>#N/A</v>
          </cell>
          <cell r="AM1100" t="e">
            <v>#N/A</v>
          </cell>
          <cell r="AN1100" t="e">
            <v>#N/A</v>
          </cell>
          <cell r="AP1100" t="e">
            <v>#N/A</v>
          </cell>
          <cell r="AQ1100" t="e">
            <v>#N/A</v>
          </cell>
          <cell r="AR1100" t="e">
            <v>#N/A</v>
          </cell>
        </row>
        <row r="1101">
          <cell r="K1101">
            <v>491</v>
          </cell>
          <cell r="Q1101" t="e">
            <v>#N/A</v>
          </cell>
          <cell r="T1101" t="e">
            <v>#N/A</v>
          </cell>
          <cell r="V1101" t="e">
            <v>#N/A</v>
          </cell>
          <cell r="W1101" t="e">
            <v>#N/A</v>
          </cell>
          <cell r="Y1101" t="e">
            <v>#N/A</v>
          </cell>
          <cell r="Z1101" t="e">
            <v>#N/A</v>
          </cell>
          <cell r="AA1101" t="e">
            <v>#N/A</v>
          </cell>
          <cell r="AB1101" t="e">
            <v>#N/A</v>
          </cell>
          <cell r="AC1101" t="e">
            <v>#N/A</v>
          </cell>
          <cell r="AD1101">
            <v>0</v>
          </cell>
          <cell r="AG1101">
            <v>0</v>
          </cell>
          <cell r="AH1101">
            <v>0</v>
          </cell>
          <cell r="AI1101" t="e">
            <v>#N/A</v>
          </cell>
          <cell r="AL1101" t="e">
            <v>#N/A</v>
          </cell>
          <cell r="AM1101" t="e">
            <v>#N/A</v>
          </cell>
          <cell r="AN1101" t="e">
            <v>#N/A</v>
          </cell>
          <cell r="AP1101" t="e">
            <v>#N/A</v>
          </cell>
          <cell r="AQ1101" t="e">
            <v>#N/A</v>
          </cell>
          <cell r="AR1101" t="e">
            <v>#N/A</v>
          </cell>
        </row>
        <row r="1102">
          <cell r="K1102">
            <v>492</v>
          </cell>
          <cell r="Q1102" t="e">
            <v>#N/A</v>
          </cell>
          <cell r="T1102" t="e">
            <v>#N/A</v>
          </cell>
          <cell r="V1102" t="e">
            <v>#N/A</v>
          </cell>
          <cell r="W1102" t="e">
            <v>#N/A</v>
          </cell>
          <cell r="Y1102" t="e">
            <v>#N/A</v>
          </cell>
          <cell r="Z1102" t="e">
            <v>#N/A</v>
          </cell>
          <cell r="AA1102" t="e">
            <v>#N/A</v>
          </cell>
          <cell r="AB1102" t="e">
            <v>#N/A</v>
          </cell>
          <cell r="AC1102" t="e">
            <v>#N/A</v>
          </cell>
          <cell r="AD1102">
            <v>0</v>
          </cell>
          <cell r="AG1102">
            <v>0</v>
          </cell>
          <cell r="AH1102">
            <v>0</v>
          </cell>
          <cell r="AI1102" t="e">
            <v>#N/A</v>
          </cell>
          <cell r="AL1102" t="e">
            <v>#N/A</v>
          </cell>
          <cell r="AM1102" t="e">
            <v>#N/A</v>
          </cell>
          <cell r="AN1102" t="e">
            <v>#N/A</v>
          </cell>
          <cell r="AP1102" t="e">
            <v>#N/A</v>
          </cell>
          <cell r="AQ1102" t="e">
            <v>#N/A</v>
          </cell>
          <cell r="AR1102" t="e">
            <v>#N/A</v>
          </cell>
        </row>
        <row r="1103">
          <cell r="K1103">
            <v>493</v>
          </cell>
          <cell r="Q1103" t="e">
            <v>#N/A</v>
          </cell>
          <cell r="T1103" t="e">
            <v>#N/A</v>
          </cell>
          <cell r="V1103" t="e">
            <v>#N/A</v>
          </cell>
          <cell r="W1103" t="e">
            <v>#N/A</v>
          </cell>
          <cell r="Y1103" t="e">
            <v>#N/A</v>
          </cell>
          <cell r="Z1103" t="e">
            <v>#N/A</v>
          </cell>
          <cell r="AA1103" t="e">
            <v>#N/A</v>
          </cell>
          <cell r="AB1103" t="e">
            <v>#N/A</v>
          </cell>
          <cell r="AC1103" t="e">
            <v>#N/A</v>
          </cell>
          <cell r="AD1103">
            <v>0</v>
          </cell>
          <cell r="AG1103">
            <v>0</v>
          </cell>
          <cell r="AH1103">
            <v>0</v>
          </cell>
          <cell r="AI1103" t="e">
            <v>#N/A</v>
          </cell>
          <cell r="AL1103" t="e">
            <v>#N/A</v>
          </cell>
          <cell r="AM1103" t="e">
            <v>#N/A</v>
          </cell>
          <cell r="AN1103" t="e">
            <v>#N/A</v>
          </cell>
          <cell r="AP1103" t="e">
            <v>#N/A</v>
          </cell>
          <cell r="AQ1103" t="e">
            <v>#N/A</v>
          </cell>
          <cell r="AR1103" t="e">
            <v>#N/A</v>
          </cell>
        </row>
        <row r="1104">
          <cell r="K1104">
            <v>494</v>
          </cell>
          <cell r="Q1104" t="e">
            <v>#N/A</v>
          </cell>
          <cell r="T1104" t="e">
            <v>#N/A</v>
          </cell>
          <cell r="V1104" t="e">
            <v>#N/A</v>
          </cell>
          <cell r="W1104" t="e">
            <v>#N/A</v>
          </cell>
          <cell r="Y1104" t="e">
            <v>#N/A</v>
          </cell>
          <cell r="Z1104" t="e">
            <v>#N/A</v>
          </cell>
          <cell r="AA1104" t="e">
            <v>#N/A</v>
          </cell>
          <cell r="AB1104" t="e">
            <v>#N/A</v>
          </cell>
          <cell r="AC1104" t="e">
            <v>#N/A</v>
          </cell>
          <cell r="AD1104">
            <v>0</v>
          </cell>
          <cell r="AG1104">
            <v>0</v>
          </cell>
          <cell r="AH1104">
            <v>0</v>
          </cell>
          <cell r="AI1104" t="e">
            <v>#N/A</v>
          </cell>
          <cell r="AL1104" t="e">
            <v>#N/A</v>
          </cell>
          <cell r="AM1104" t="e">
            <v>#N/A</v>
          </cell>
          <cell r="AN1104" t="e">
            <v>#N/A</v>
          </cell>
          <cell r="AP1104" t="e">
            <v>#N/A</v>
          </cell>
          <cell r="AQ1104" t="e">
            <v>#N/A</v>
          </cell>
          <cell r="AR1104" t="e">
            <v>#N/A</v>
          </cell>
        </row>
        <row r="1105">
          <cell r="K1105">
            <v>495</v>
          </cell>
          <cell r="Q1105" t="e">
            <v>#N/A</v>
          </cell>
          <cell r="T1105" t="e">
            <v>#N/A</v>
          </cell>
          <cell r="V1105" t="e">
            <v>#N/A</v>
          </cell>
          <cell r="W1105" t="e">
            <v>#N/A</v>
          </cell>
          <cell r="Y1105" t="e">
            <v>#N/A</v>
          </cell>
          <cell r="Z1105" t="e">
            <v>#N/A</v>
          </cell>
          <cell r="AA1105" t="e">
            <v>#N/A</v>
          </cell>
          <cell r="AB1105" t="e">
            <v>#N/A</v>
          </cell>
          <cell r="AC1105" t="e">
            <v>#N/A</v>
          </cell>
          <cell r="AD1105">
            <v>0</v>
          </cell>
          <cell r="AG1105">
            <v>0</v>
          </cell>
          <cell r="AH1105">
            <v>0</v>
          </cell>
          <cell r="AI1105" t="e">
            <v>#N/A</v>
          </cell>
          <cell r="AL1105" t="e">
            <v>#N/A</v>
          </cell>
          <cell r="AM1105" t="e">
            <v>#N/A</v>
          </cell>
          <cell r="AN1105" t="e">
            <v>#N/A</v>
          </cell>
          <cell r="AP1105" t="e">
            <v>#N/A</v>
          </cell>
          <cell r="AQ1105" t="e">
            <v>#N/A</v>
          </cell>
          <cell r="AR1105" t="e">
            <v>#N/A</v>
          </cell>
        </row>
        <row r="1106">
          <cell r="K1106">
            <v>496</v>
          </cell>
          <cell r="Q1106" t="e">
            <v>#N/A</v>
          </cell>
          <cell r="T1106" t="e">
            <v>#N/A</v>
          </cell>
          <cell r="V1106" t="e">
            <v>#N/A</v>
          </cell>
          <cell r="W1106" t="e">
            <v>#N/A</v>
          </cell>
          <cell r="Y1106" t="e">
            <v>#N/A</v>
          </cell>
          <cell r="Z1106" t="e">
            <v>#N/A</v>
          </cell>
          <cell r="AA1106" t="e">
            <v>#N/A</v>
          </cell>
          <cell r="AB1106" t="e">
            <v>#N/A</v>
          </cell>
          <cell r="AC1106" t="e">
            <v>#N/A</v>
          </cell>
          <cell r="AD1106">
            <v>0</v>
          </cell>
          <cell r="AG1106">
            <v>0</v>
          </cell>
          <cell r="AH1106">
            <v>0</v>
          </cell>
          <cell r="AI1106" t="e">
            <v>#N/A</v>
          </cell>
          <cell r="AL1106" t="e">
            <v>#N/A</v>
          </cell>
          <cell r="AM1106" t="e">
            <v>#N/A</v>
          </cell>
          <cell r="AN1106" t="e">
            <v>#N/A</v>
          </cell>
          <cell r="AP1106" t="e">
            <v>#N/A</v>
          </cell>
          <cell r="AQ1106" t="e">
            <v>#N/A</v>
          </cell>
          <cell r="AR1106" t="e">
            <v>#N/A</v>
          </cell>
        </row>
        <row r="1107">
          <cell r="K1107">
            <v>497</v>
          </cell>
          <cell r="Q1107" t="e">
            <v>#N/A</v>
          </cell>
          <cell r="T1107" t="e">
            <v>#N/A</v>
          </cell>
          <cell r="V1107" t="e">
            <v>#N/A</v>
          </cell>
          <cell r="W1107" t="e">
            <v>#N/A</v>
          </cell>
          <cell r="Y1107" t="e">
            <v>#N/A</v>
          </cell>
          <cell r="Z1107" t="e">
            <v>#N/A</v>
          </cell>
          <cell r="AA1107" t="e">
            <v>#N/A</v>
          </cell>
          <cell r="AB1107" t="e">
            <v>#N/A</v>
          </cell>
          <cell r="AC1107" t="e">
            <v>#N/A</v>
          </cell>
          <cell r="AD1107">
            <v>0</v>
          </cell>
          <cell r="AG1107">
            <v>0</v>
          </cell>
          <cell r="AH1107">
            <v>0</v>
          </cell>
          <cell r="AI1107" t="e">
            <v>#N/A</v>
          </cell>
          <cell r="AL1107" t="e">
            <v>#N/A</v>
          </cell>
          <cell r="AM1107" t="e">
            <v>#N/A</v>
          </cell>
          <cell r="AN1107" t="e">
            <v>#N/A</v>
          </cell>
          <cell r="AP1107" t="e">
            <v>#N/A</v>
          </cell>
          <cell r="AQ1107" t="e">
            <v>#N/A</v>
          </cell>
          <cell r="AR1107" t="e">
            <v>#N/A</v>
          </cell>
        </row>
        <row r="1108">
          <cell r="K1108">
            <v>498</v>
          </cell>
          <cell r="Q1108" t="e">
            <v>#N/A</v>
          </cell>
          <cell r="T1108" t="e">
            <v>#N/A</v>
          </cell>
          <cell r="V1108" t="e">
            <v>#N/A</v>
          </cell>
          <cell r="W1108" t="e">
            <v>#N/A</v>
          </cell>
          <cell r="Y1108" t="e">
            <v>#N/A</v>
          </cell>
          <cell r="Z1108" t="e">
            <v>#N/A</v>
          </cell>
          <cell r="AA1108" t="e">
            <v>#N/A</v>
          </cell>
          <cell r="AB1108" t="e">
            <v>#N/A</v>
          </cell>
          <cell r="AC1108" t="e">
            <v>#N/A</v>
          </cell>
          <cell r="AD1108">
            <v>0</v>
          </cell>
          <cell r="AG1108">
            <v>0</v>
          </cell>
          <cell r="AH1108">
            <v>0</v>
          </cell>
          <cell r="AI1108" t="e">
            <v>#N/A</v>
          </cell>
          <cell r="AL1108" t="e">
            <v>#N/A</v>
          </cell>
          <cell r="AM1108" t="e">
            <v>#N/A</v>
          </cell>
          <cell r="AN1108" t="e">
            <v>#N/A</v>
          </cell>
          <cell r="AP1108" t="e">
            <v>#N/A</v>
          </cell>
          <cell r="AQ1108" t="e">
            <v>#N/A</v>
          </cell>
          <cell r="AR1108" t="e">
            <v>#N/A</v>
          </cell>
        </row>
        <row r="1109">
          <cell r="K1109">
            <v>499</v>
          </cell>
          <cell r="Q1109" t="e">
            <v>#N/A</v>
          </cell>
          <cell r="T1109" t="e">
            <v>#N/A</v>
          </cell>
          <cell r="V1109" t="e">
            <v>#N/A</v>
          </cell>
          <cell r="W1109" t="e">
            <v>#N/A</v>
          </cell>
          <cell r="Y1109" t="e">
            <v>#N/A</v>
          </cell>
          <cell r="Z1109" t="e">
            <v>#N/A</v>
          </cell>
          <cell r="AA1109" t="e">
            <v>#N/A</v>
          </cell>
          <cell r="AB1109" t="e">
            <v>#N/A</v>
          </cell>
          <cell r="AC1109" t="e">
            <v>#N/A</v>
          </cell>
          <cell r="AD1109">
            <v>0</v>
          </cell>
          <cell r="AG1109">
            <v>0</v>
          </cell>
          <cell r="AH1109">
            <v>0</v>
          </cell>
          <cell r="AI1109" t="e">
            <v>#N/A</v>
          </cell>
          <cell r="AL1109" t="e">
            <v>#N/A</v>
          </cell>
          <cell r="AM1109" t="e">
            <v>#N/A</v>
          </cell>
          <cell r="AN1109" t="e">
            <v>#N/A</v>
          </cell>
          <cell r="AP1109" t="e">
            <v>#N/A</v>
          </cell>
          <cell r="AQ1109" t="e">
            <v>#N/A</v>
          </cell>
          <cell r="AR1109" t="e">
            <v>#N/A</v>
          </cell>
        </row>
        <row r="1110">
          <cell r="K1110">
            <v>500</v>
          </cell>
          <cell r="Q1110" t="e">
            <v>#N/A</v>
          </cell>
          <cell r="T1110" t="e">
            <v>#N/A</v>
          </cell>
          <cell r="V1110" t="e">
            <v>#N/A</v>
          </cell>
          <cell r="W1110" t="e">
            <v>#N/A</v>
          </cell>
          <cell r="Y1110" t="e">
            <v>#N/A</v>
          </cell>
          <cell r="Z1110" t="e">
            <v>#N/A</v>
          </cell>
          <cell r="AA1110" t="e">
            <v>#N/A</v>
          </cell>
          <cell r="AB1110" t="e">
            <v>#N/A</v>
          </cell>
          <cell r="AC1110" t="e">
            <v>#N/A</v>
          </cell>
          <cell r="AD1110">
            <v>0</v>
          </cell>
          <cell r="AG1110">
            <v>0</v>
          </cell>
          <cell r="AH1110">
            <v>0</v>
          </cell>
          <cell r="AI1110" t="e">
            <v>#N/A</v>
          </cell>
          <cell r="AL1110" t="e">
            <v>#N/A</v>
          </cell>
          <cell r="AM1110" t="e">
            <v>#N/A</v>
          </cell>
          <cell r="AN1110" t="e">
            <v>#N/A</v>
          </cell>
          <cell r="AP1110" t="e">
            <v>#N/A</v>
          </cell>
          <cell r="AQ1110" t="e">
            <v>#N/A</v>
          </cell>
          <cell r="AR1110" t="e">
            <v>#N/A</v>
          </cell>
        </row>
        <row r="1111">
          <cell r="K1111">
            <v>501</v>
          </cell>
          <cell r="Q1111" t="e">
            <v>#N/A</v>
          </cell>
          <cell r="T1111" t="e">
            <v>#N/A</v>
          </cell>
          <cell r="V1111" t="e">
            <v>#N/A</v>
          </cell>
          <cell r="W1111" t="e">
            <v>#N/A</v>
          </cell>
          <cell r="Y1111" t="e">
            <v>#N/A</v>
          </cell>
          <cell r="Z1111" t="e">
            <v>#N/A</v>
          </cell>
          <cell r="AA1111" t="e">
            <v>#N/A</v>
          </cell>
          <cell r="AB1111" t="e">
            <v>#N/A</v>
          </cell>
          <cell r="AC1111" t="e">
            <v>#N/A</v>
          </cell>
          <cell r="AD1111">
            <v>0</v>
          </cell>
          <cell r="AG1111">
            <v>0</v>
          </cell>
          <cell r="AH1111">
            <v>0</v>
          </cell>
          <cell r="AI1111" t="e">
            <v>#N/A</v>
          </cell>
          <cell r="AL1111" t="e">
            <v>#N/A</v>
          </cell>
          <cell r="AM1111" t="e">
            <v>#N/A</v>
          </cell>
          <cell r="AN1111" t="e">
            <v>#N/A</v>
          </cell>
          <cell r="AP1111" t="e">
            <v>#N/A</v>
          </cell>
          <cell r="AQ1111" t="e">
            <v>#N/A</v>
          </cell>
          <cell r="AR1111" t="e">
            <v>#N/A</v>
          </cell>
        </row>
        <row r="1112">
          <cell r="K1112">
            <v>502</v>
          </cell>
          <cell r="Q1112" t="e">
            <v>#N/A</v>
          </cell>
          <cell r="T1112" t="e">
            <v>#N/A</v>
          </cell>
          <cell r="V1112" t="e">
            <v>#N/A</v>
          </cell>
          <cell r="W1112" t="e">
            <v>#N/A</v>
          </cell>
          <cell r="Y1112" t="e">
            <v>#N/A</v>
          </cell>
          <cell r="Z1112" t="e">
            <v>#N/A</v>
          </cell>
          <cell r="AA1112" t="e">
            <v>#N/A</v>
          </cell>
          <cell r="AB1112" t="e">
            <v>#N/A</v>
          </cell>
          <cell r="AC1112" t="e">
            <v>#N/A</v>
          </cell>
          <cell r="AD1112">
            <v>0</v>
          </cell>
          <cell r="AG1112">
            <v>0</v>
          </cell>
          <cell r="AH1112">
            <v>0</v>
          </cell>
          <cell r="AI1112" t="e">
            <v>#N/A</v>
          </cell>
          <cell r="AL1112" t="e">
            <v>#N/A</v>
          </cell>
          <cell r="AM1112" t="e">
            <v>#N/A</v>
          </cell>
          <cell r="AN1112" t="e">
            <v>#N/A</v>
          </cell>
          <cell r="AP1112" t="e">
            <v>#N/A</v>
          </cell>
          <cell r="AQ1112" t="e">
            <v>#N/A</v>
          </cell>
          <cell r="AR1112" t="e">
            <v>#N/A</v>
          </cell>
        </row>
        <row r="1113">
          <cell r="K1113">
            <v>503</v>
          </cell>
          <cell r="Q1113" t="e">
            <v>#N/A</v>
          </cell>
          <cell r="T1113" t="e">
            <v>#N/A</v>
          </cell>
          <cell r="V1113" t="e">
            <v>#N/A</v>
          </cell>
          <cell r="W1113" t="e">
            <v>#N/A</v>
          </cell>
          <cell r="Y1113" t="e">
            <v>#N/A</v>
          </cell>
          <cell r="Z1113" t="e">
            <v>#N/A</v>
          </cell>
          <cell r="AA1113" t="e">
            <v>#N/A</v>
          </cell>
          <cell r="AB1113" t="e">
            <v>#N/A</v>
          </cell>
          <cell r="AC1113" t="e">
            <v>#N/A</v>
          </cell>
          <cell r="AD1113">
            <v>0</v>
          </cell>
          <cell r="AG1113">
            <v>0</v>
          </cell>
          <cell r="AH1113">
            <v>0</v>
          </cell>
          <cell r="AI1113" t="e">
            <v>#N/A</v>
          </cell>
          <cell r="AL1113" t="e">
            <v>#N/A</v>
          </cell>
          <cell r="AM1113" t="e">
            <v>#N/A</v>
          </cell>
          <cell r="AN1113" t="e">
            <v>#N/A</v>
          </cell>
          <cell r="AP1113" t="e">
            <v>#N/A</v>
          </cell>
          <cell r="AQ1113" t="e">
            <v>#N/A</v>
          </cell>
          <cell r="AR1113" t="e">
            <v>#N/A</v>
          </cell>
        </row>
        <row r="1114">
          <cell r="K1114">
            <v>504</v>
          </cell>
          <cell r="Q1114" t="e">
            <v>#N/A</v>
          </cell>
          <cell r="T1114" t="e">
            <v>#N/A</v>
          </cell>
          <cell r="V1114" t="e">
            <v>#N/A</v>
          </cell>
          <cell r="W1114" t="e">
            <v>#N/A</v>
          </cell>
          <cell r="Y1114" t="e">
            <v>#N/A</v>
          </cell>
          <cell r="Z1114" t="e">
            <v>#N/A</v>
          </cell>
          <cell r="AA1114" t="e">
            <v>#N/A</v>
          </cell>
          <cell r="AB1114" t="e">
            <v>#N/A</v>
          </cell>
          <cell r="AC1114" t="e">
            <v>#N/A</v>
          </cell>
          <cell r="AD1114">
            <v>0</v>
          </cell>
          <cell r="AG1114">
            <v>0</v>
          </cell>
          <cell r="AH1114">
            <v>0</v>
          </cell>
          <cell r="AI1114" t="e">
            <v>#N/A</v>
          </cell>
          <cell r="AL1114" t="e">
            <v>#N/A</v>
          </cell>
          <cell r="AM1114" t="e">
            <v>#N/A</v>
          </cell>
          <cell r="AN1114" t="e">
            <v>#N/A</v>
          </cell>
          <cell r="AP1114" t="e">
            <v>#N/A</v>
          </cell>
          <cell r="AQ1114" t="e">
            <v>#N/A</v>
          </cell>
          <cell r="AR1114" t="e">
            <v>#N/A</v>
          </cell>
        </row>
        <row r="1115">
          <cell r="K1115">
            <v>505</v>
          </cell>
          <cell r="Q1115" t="e">
            <v>#N/A</v>
          </cell>
          <cell r="T1115" t="e">
            <v>#N/A</v>
          </cell>
          <cell r="V1115" t="e">
            <v>#N/A</v>
          </cell>
          <cell r="W1115" t="e">
            <v>#N/A</v>
          </cell>
          <cell r="Y1115" t="e">
            <v>#N/A</v>
          </cell>
          <cell r="Z1115" t="e">
            <v>#N/A</v>
          </cell>
          <cell r="AA1115" t="e">
            <v>#N/A</v>
          </cell>
          <cell r="AB1115" t="e">
            <v>#N/A</v>
          </cell>
          <cell r="AC1115" t="e">
            <v>#N/A</v>
          </cell>
          <cell r="AD1115">
            <v>0</v>
          </cell>
          <cell r="AG1115">
            <v>0</v>
          </cell>
          <cell r="AH1115">
            <v>0</v>
          </cell>
          <cell r="AI1115" t="e">
            <v>#N/A</v>
          </cell>
          <cell r="AL1115" t="e">
            <v>#N/A</v>
          </cell>
          <cell r="AM1115" t="e">
            <v>#N/A</v>
          </cell>
          <cell r="AN1115" t="e">
            <v>#N/A</v>
          </cell>
          <cell r="AP1115" t="e">
            <v>#N/A</v>
          </cell>
          <cell r="AQ1115" t="e">
            <v>#N/A</v>
          </cell>
          <cell r="AR1115" t="e">
            <v>#N/A</v>
          </cell>
        </row>
        <row r="1116">
          <cell r="K1116">
            <v>506</v>
          </cell>
          <cell r="Q1116" t="e">
            <v>#N/A</v>
          </cell>
          <cell r="T1116" t="e">
            <v>#N/A</v>
          </cell>
          <cell r="V1116" t="e">
            <v>#N/A</v>
          </cell>
          <cell r="W1116" t="e">
            <v>#N/A</v>
          </cell>
          <cell r="Y1116" t="e">
            <v>#N/A</v>
          </cell>
          <cell r="Z1116" t="e">
            <v>#N/A</v>
          </cell>
          <cell r="AA1116" t="e">
            <v>#N/A</v>
          </cell>
          <cell r="AB1116" t="e">
            <v>#N/A</v>
          </cell>
          <cell r="AC1116" t="e">
            <v>#N/A</v>
          </cell>
          <cell r="AD1116">
            <v>0</v>
          </cell>
          <cell r="AG1116">
            <v>0</v>
          </cell>
          <cell r="AH1116">
            <v>0</v>
          </cell>
          <cell r="AI1116" t="e">
            <v>#N/A</v>
          </cell>
          <cell r="AL1116" t="e">
            <v>#N/A</v>
          </cell>
          <cell r="AM1116" t="e">
            <v>#N/A</v>
          </cell>
          <cell r="AN1116" t="e">
            <v>#N/A</v>
          </cell>
          <cell r="AP1116" t="e">
            <v>#N/A</v>
          </cell>
          <cell r="AQ1116" t="e">
            <v>#N/A</v>
          </cell>
          <cell r="AR1116" t="e">
            <v>#N/A</v>
          </cell>
        </row>
        <row r="1117">
          <cell r="K1117">
            <v>507</v>
          </cell>
          <cell r="Q1117" t="e">
            <v>#N/A</v>
          </cell>
          <cell r="T1117" t="e">
            <v>#N/A</v>
          </cell>
          <cell r="V1117" t="e">
            <v>#N/A</v>
          </cell>
          <cell r="W1117" t="e">
            <v>#N/A</v>
          </cell>
          <cell r="Y1117" t="e">
            <v>#N/A</v>
          </cell>
          <cell r="Z1117" t="e">
            <v>#N/A</v>
          </cell>
          <cell r="AA1117" t="e">
            <v>#N/A</v>
          </cell>
          <cell r="AB1117" t="e">
            <v>#N/A</v>
          </cell>
          <cell r="AC1117" t="e">
            <v>#N/A</v>
          </cell>
          <cell r="AD1117">
            <v>0</v>
          </cell>
          <cell r="AG1117">
            <v>0</v>
          </cell>
          <cell r="AH1117">
            <v>0</v>
          </cell>
          <cell r="AI1117" t="e">
            <v>#N/A</v>
          </cell>
          <cell r="AL1117" t="e">
            <v>#N/A</v>
          </cell>
          <cell r="AM1117" t="e">
            <v>#N/A</v>
          </cell>
          <cell r="AN1117" t="e">
            <v>#N/A</v>
          </cell>
          <cell r="AP1117" t="e">
            <v>#N/A</v>
          </cell>
          <cell r="AQ1117" t="e">
            <v>#N/A</v>
          </cell>
          <cell r="AR1117" t="e">
            <v>#N/A</v>
          </cell>
        </row>
        <row r="1118">
          <cell r="K1118">
            <v>508</v>
          </cell>
          <cell r="Q1118" t="e">
            <v>#N/A</v>
          </cell>
          <cell r="T1118" t="e">
            <v>#N/A</v>
          </cell>
          <cell r="V1118" t="e">
            <v>#N/A</v>
          </cell>
          <cell r="W1118" t="e">
            <v>#N/A</v>
          </cell>
          <cell r="Y1118" t="e">
            <v>#N/A</v>
          </cell>
          <cell r="Z1118" t="e">
            <v>#N/A</v>
          </cell>
          <cell r="AA1118" t="e">
            <v>#N/A</v>
          </cell>
          <cell r="AB1118" t="e">
            <v>#N/A</v>
          </cell>
          <cell r="AC1118" t="e">
            <v>#N/A</v>
          </cell>
          <cell r="AD1118">
            <v>0</v>
          </cell>
          <cell r="AG1118">
            <v>0</v>
          </cell>
          <cell r="AH1118">
            <v>0</v>
          </cell>
          <cell r="AI1118" t="e">
            <v>#N/A</v>
          </cell>
          <cell r="AL1118" t="e">
            <v>#N/A</v>
          </cell>
          <cell r="AM1118" t="e">
            <v>#N/A</v>
          </cell>
          <cell r="AN1118" t="e">
            <v>#N/A</v>
          </cell>
          <cell r="AP1118" t="e">
            <v>#N/A</v>
          </cell>
          <cell r="AQ1118" t="e">
            <v>#N/A</v>
          </cell>
          <cell r="AR1118" t="e">
            <v>#N/A</v>
          </cell>
        </row>
        <row r="1119">
          <cell r="K1119">
            <v>509</v>
          </cell>
          <cell r="Q1119" t="e">
            <v>#N/A</v>
          </cell>
          <cell r="T1119" t="e">
            <v>#N/A</v>
          </cell>
          <cell r="V1119" t="e">
            <v>#N/A</v>
          </cell>
          <cell r="W1119" t="e">
            <v>#N/A</v>
          </cell>
          <cell r="Y1119" t="e">
            <v>#N/A</v>
          </cell>
          <cell r="Z1119" t="e">
            <v>#N/A</v>
          </cell>
          <cell r="AA1119" t="e">
            <v>#N/A</v>
          </cell>
          <cell r="AB1119" t="e">
            <v>#N/A</v>
          </cell>
          <cell r="AC1119" t="e">
            <v>#N/A</v>
          </cell>
          <cell r="AD1119">
            <v>0</v>
          </cell>
          <cell r="AG1119">
            <v>0</v>
          </cell>
          <cell r="AH1119">
            <v>0</v>
          </cell>
          <cell r="AI1119" t="e">
            <v>#N/A</v>
          </cell>
          <cell r="AL1119" t="e">
            <v>#N/A</v>
          </cell>
          <cell r="AM1119" t="e">
            <v>#N/A</v>
          </cell>
          <cell r="AN1119" t="e">
            <v>#N/A</v>
          </cell>
          <cell r="AP1119" t="e">
            <v>#N/A</v>
          </cell>
          <cell r="AQ1119" t="e">
            <v>#N/A</v>
          </cell>
          <cell r="AR1119" t="e">
            <v>#N/A</v>
          </cell>
        </row>
        <row r="1120">
          <cell r="K1120">
            <v>510</v>
          </cell>
          <cell r="Q1120" t="e">
            <v>#N/A</v>
          </cell>
          <cell r="T1120" t="e">
            <v>#N/A</v>
          </cell>
          <cell r="V1120" t="e">
            <v>#N/A</v>
          </cell>
          <cell r="W1120" t="e">
            <v>#N/A</v>
          </cell>
          <cell r="Y1120" t="e">
            <v>#N/A</v>
          </cell>
          <cell r="Z1120" t="e">
            <v>#N/A</v>
          </cell>
          <cell r="AA1120" t="e">
            <v>#N/A</v>
          </cell>
          <cell r="AB1120" t="e">
            <v>#N/A</v>
          </cell>
          <cell r="AC1120" t="e">
            <v>#N/A</v>
          </cell>
          <cell r="AD1120">
            <v>0</v>
          </cell>
          <cell r="AG1120">
            <v>0</v>
          </cell>
          <cell r="AH1120">
            <v>0</v>
          </cell>
          <cell r="AI1120" t="e">
            <v>#N/A</v>
          </cell>
          <cell r="AL1120" t="e">
            <v>#N/A</v>
          </cell>
          <cell r="AM1120" t="e">
            <v>#N/A</v>
          </cell>
          <cell r="AN1120" t="e">
            <v>#N/A</v>
          </cell>
          <cell r="AP1120" t="e">
            <v>#N/A</v>
          </cell>
          <cell r="AQ1120" t="e">
            <v>#N/A</v>
          </cell>
          <cell r="AR1120" t="e">
            <v>#N/A</v>
          </cell>
        </row>
        <row r="1121">
          <cell r="K1121" t="str">
            <v>NUM. MOVIMIENTOS</v>
          </cell>
          <cell r="N1121">
            <v>510</v>
          </cell>
          <cell r="U1121" t="str">
            <v xml:space="preserve"> </v>
          </cell>
          <cell r="V1121" t="e">
            <v>#N/A</v>
          </cell>
          <cell r="W1121" t="e">
            <v>#N/A</v>
          </cell>
          <cell r="X1121">
            <v>0</v>
          </cell>
          <cell r="Y1121" t="e">
            <v>#N/A</v>
          </cell>
          <cell r="Z1121" t="e">
            <v>#N/A</v>
          </cell>
          <cell r="AA1121" t="e">
            <v>#N/A</v>
          </cell>
          <cell r="AD1121">
            <v>0</v>
          </cell>
          <cell r="AE1121">
            <v>0</v>
          </cell>
          <cell r="AF1121">
            <v>0</v>
          </cell>
          <cell r="AI1121" t="e">
            <v>#N/A</v>
          </cell>
          <cell r="AW1121">
            <v>0</v>
          </cell>
          <cell r="AX1121">
            <v>0</v>
          </cell>
        </row>
        <row r="1122">
          <cell r="AX1122">
            <v>0</v>
          </cell>
        </row>
        <row r="1123">
          <cell r="AX1123">
            <v>0</v>
          </cell>
        </row>
        <row r="1124">
          <cell r="AA1124">
            <v>303782</v>
          </cell>
        </row>
        <row r="1125">
          <cell r="AA1125">
            <v>155891</v>
          </cell>
        </row>
        <row r="1126">
          <cell r="U1126">
            <v>32400</v>
          </cell>
          <cell r="AA1126">
            <v>147891</v>
          </cell>
          <cell r="AW1126">
            <v>356.5</v>
          </cell>
        </row>
        <row r="1127">
          <cell r="U1127">
            <v>120</v>
          </cell>
        </row>
        <row r="1129">
          <cell r="U1129">
            <v>32520</v>
          </cell>
          <cell r="V1129" t="e">
            <v>#N/A</v>
          </cell>
          <cell r="AA1129" t="e">
            <v>#N/A</v>
          </cell>
          <cell r="AW1129">
            <v>356.5</v>
          </cell>
          <cell r="AX1129">
            <v>0</v>
          </cell>
        </row>
        <row r="1131">
          <cell r="AX1131">
            <v>30001406.441132996</v>
          </cell>
        </row>
        <row r="1132">
          <cell r="U1132">
            <v>131</v>
          </cell>
          <cell r="W1132">
            <v>0</v>
          </cell>
        </row>
        <row r="1133">
          <cell r="AW1133">
            <v>18838723.783241387</v>
          </cell>
        </row>
        <row r="1134">
          <cell r="U1134">
            <v>310500</v>
          </cell>
        </row>
        <row r="1135">
          <cell r="AW1135">
            <v>-18838367.283241387</v>
          </cell>
        </row>
      </sheetData>
      <sheetData sheetId="3">
        <row r="11">
          <cell r="G11">
            <v>0</v>
          </cell>
          <cell r="H11">
            <v>0</v>
          </cell>
          <cell r="V11" t="str">
            <v>VARIOS DE INFRAESTRUCTURA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B11">
            <v>0</v>
          </cell>
        </row>
        <row r="12">
          <cell r="G12">
            <v>0</v>
          </cell>
          <cell r="H12">
            <v>0</v>
          </cell>
          <cell r="V12" t="str">
            <v>OTROS DE INFRAESTRUCTURA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B12">
            <v>0</v>
          </cell>
        </row>
        <row r="13">
          <cell r="G13">
            <v>0</v>
          </cell>
          <cell r="H13">
            <v>0</v>
          </cell>
          <cell r="V13" t="str">
            <v>CONSTRUCCIÓN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B13">
            <v>0</v>
          </cell>
        </row>
        <row r="14">
          <cell r="G14">
            <v>0</v>
          </cell>
          <cell r="H14">
            <v>0</v>
          </cell>
          <cell r="V14" t="str">
            <v>TERRACERIAS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B14">
            <v>0</v>
          </cell>
        </row>
        <row r="15">
          <cell r="G15">
            <v>0</v>
          </cell>
          <cell r="H15">
            <v>0</v>
          </cell>
          <cell r="V15" t="str">
            <v>CIMENTACIÓN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B15">
            <v>0</v>
          </cell>
        </row>
        <row r="16">
          <cell r="G16">
            <v>0</v>
          </cell>
          <cell r="H16">
            <v>0</v>
          </cell>
          <cell r="V16" t="str">
            <v>PREELIMINARES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B16">
            <v>0</v>
          </cell>
        </row>
        <row r="17">
          <cell r="G17">
            <v>0</v>
          </cell>
          <cell r="H17">
            <v>0</v>
          </cell>
          <cell r="V17" t="e">
            <v>#REF!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B17">
            <v>0</v>
          </cell>
        </row>
        <row r="18">
          <cell r="G18">
            <v>0</v>
          </cell>
          <cell r="H18">
            <v>0</v>
          </cell>
          <cell r="V18" t="str">
            <v xml:space="preserve">ESTRUCTURA DE CONCRETO 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B18">
            <v>0</v>
          </cell>
        </row>
        <row r="19">
          <cell r="G19">
            <v>0</v>
          </cell>
          <cell r="H19">
            <v>0</v>
          </cell>
          <cell r="V19" t="str">
            <v>IMPERMEABILIZACION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B19">
            <v>0</v>
          </cell>
        </row>
        <row r="20">
          <cell r="G20">
            <v>0</v>
          </cell>
          <cell r="H20">
            <v>0</v>
          </cell>
          <cell r="V20" t="str">
            <v>ALBAÑILERÍAS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B20">
            <v>0</v>
          </cell>
        </row>
        <row r="21">
          <cell r="G21">
            <v>0</v>
          </cell>
          <cell r="H21">
            <v>0</v>
          </cell>
          <cell r="V21" t="str">
            <v>ACABADOS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B21">
            <v>0</v>
          </cell>
        </row>
        <row r="22">
          <cell r="G22">
            <v>0</v>
          </cell>
          <cell r="H22">
            <v>0</v>
          </cell>
          <cell r="V22" t="str">
            <v xml:space="preserve">HERRERÍA 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B22">
            <v>0</v>
          </cell>
        </row>
        <row r="23">
          <cell r="G23">
            <v>0</v>
          </cell>
          <cell r="H23">
            <v>0</v>
          </cell>
          <cell r="V23" t="str">
            <v>CARPINTERIAS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B23">
            <v>0</v>
          </cell>
        </row>
        <row r="24">
          <cell r="G24">
            <v>0</v>
          </cell>
          <cell r="H24">
            <v>0</v>
          </cell>
          <cell r="V24" t="str">
            <v xml:space="preserve">CANCELERÍA Y FACHADA 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B24">
            <v>0</v>
          </cell>
        </row>
        <row r="25">
          <cell r="G25">
            <v>0</v>
          </cell>
          <cell r="H25">
            <v>0</v>
          </cell>
          <cell r="V25" t="str">
            <v xml:space="preserve">ELEVADORES 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B25">
            <v>0</v>
          </cell>
        </row>
        <row r="26">
          <cell r="G26">
            <v>0</v>
          </cell>
          <cell r="H26">
            <v>0</v>
          </cell>
          <cell r="V26" t="str">
            <v>INSTALACIONES ELECTRICAS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B26">
            <v>0</v>
          </cell>
        </row>
        <row r="27">
          <cell r="G27">
            <v>0</v>
          </cell>
          <cell r="H27">
            <v>0</v>
          </cell>
          <cell r="V27" t="str">
            <v>INST. HIDROSANITARIAS Y CONTRA INCENDIO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B27">
            <v>0</v>
          </cell>
        </row>
        <row r="28">
          <cell r="G28">
            <v>0</v>
          </cell>
          <cell r="H28">
            <v>0</v>
          </cell>
          <cell r="V28" t="str">
            <v xml:space="preserve">INSTALACIONES DE AIRE ACONDICIONADO 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B28">
            <v>0</v>
          </cell>
        </row>
        <row r="29">
          <cell r="G29">
            <v>0</v>
          </cell>
          <cell r="H29">
            <v>0</v>
          </cell>
          <cell r="V29" t="str">
            <v xml:space="preserve">INSTALACIONES CONTROL 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B29">
            <v>0</v>
          </cell>
        </row>
        <row r="30">
          <cell r="G30">
            <v>0</v>
          </cell>
          <cell r="H30">
            <v>0</v>
          </cell>
          <cell r="V30" t="str">
            <v>JARDINERÍA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B30">
            <v>0</v>
          </cell>
        </row>
        <row r="31">
          <cell r="G31">
            <v>0</v>
          </cell>
          <cell r="H31">
            <v>0</v>
          </cell>
          <cell r="V31" t="e">
            <v>#REF!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B31">
            <v>0</v>
          </cell>
        </row>
        <row r="32">
          <cell r="G32">
            <v>0</v>
          </cell>
          <cell r="H32">
            <v>0</v>
          </cell>
          <cell r="V32" t="e">
            <v>#REF!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B32">
            <v>0</v>
          </cell>
        </row>
        <row r="33">
          <cell r="G33">
            <v>0</v>
          </cell>
          <cell r="H33">
            <v>0</v>
          </cell>
          <cell r="V33" t="e">
            <v>#REF!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B33">
            <v>0</v>
          </cell>
        </row>
        <row r="34">
          <cell r="G34">
            <v>0</v>
          </cell>
          <cell r="H34">
            <v>0</v>
          </cell>
          <cell r="V34" t="e">
            <v>#REF!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B34">
            <v>0</v>
          </cell>
        </row>
        <row r="35">
          <cell r="G35">
            <v>0</v>
          </cell>
          <cell r="H35">
            <v>0</v>
          </cell>
          <cell r="V35" t="e">
            <v>#REF!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B35">
            <v>0</v>
          </cell>
        </row>
        <row r="36">
          <cell r="G36">
            <v>0</v>
          </cell>
          <cell r="H36">
            <v>0</v>
          </cell>
          <cell r="V36" t="str">
            <v>TRAMITES Y PERMISOS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B36">
            <v>0</v>
          </cell>
        </row>
        <row r="37">
          <cell r="G37">
            <v>0</v>
          </cell>
          <cell r="H37">
            <v>0</v>
          </cell>
          <cell r="V37" t="str">
            <v xml:space="preserve">LICENCIA DE CONSTRUCCION Y DE USO DE SUELOS 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B37">
            <v>0</v>
          </cell>
        </row>
        <row r="38">
          <cell r="G38">
            <v>0</v>
          </cell>
          <cell r="H38">
            <v>0</v>
          </cell>
          <cell r="V38" t="str">
            <v>PAGO DE TRAMITES ANTE AUTORIDADES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B38">
            <v>0</v>
          </cell>
        </row>
        <row r="39">
          <cell r="G39">
            <v>0</v>
          </cell>
          <cell r="H39">
            <v>0</v>
          </cell>
          <cell r="V39" t="str">
            <v>REGIMEN DE CONDOMINIO VERTICAL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B39">
            <v>0</v>
          </cell>
        </row>
        <row r="40">
          <cell r="G40">
            <v>0</v>
          </cell>
          <cell r="H40">
            <v>0</v>
          </cell>
          <cell r="V40" t="str">
            <v>APORTACION DE BOMBEROS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B40">
            <v>0</v>
          </cell>
        </row>
        <row r="41">
          <cell r="G41">
            <v>0</v>
          </cell>
          <cell r="H41">
            <v>0</v>
          </cell>
          <cell r="V41" t="str">
            <v>APORTACION DE CFE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B41">
            <v>0</v>
          </cell>
        </row>
        <row r="42">
          <cell r="G42">
            <v>0</v>
          </cell>
          <cell r="H42">
            <v>0</v>
          </cell>
          <cell r="V42" t="str">
            <v>APORTACION DE AGUA Y DRENAJE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B42">
            <v>0</v>
          </cell>
        </row>
        <row r="43">
          <cell r="G43">
            <v>0</v>
          </cell>
          <cell r="H43">
            <v>0</v>
          </cell>
          <cell r="V43" t="str">
            <v>GASTOS DE PROYECTO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B43">
            <v>0</v>
          </cell>
        </row>
        <row r="44">
          <cell r="G44">
            <v>0</v>
          </cell>
          <cell r="H44">
            <v>0</v>
          </cell>
          <cell r="V44" t="str">
            <v>INDIRECTOS DE CONSTRUCCION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B44">
            <v>0</v>
          </cell>
        </row>
        <row r="45">
          <cell r="G45">
            <v>0</v>
          </cell>
          <cell r="H45">
            <v>0</v>
          </cell>
          <cell r="V45" t="str">
            <v>SUPERVISION TOPOGRAFICA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B45">
            <v>0</v>
          </cell>
        </row>
        <row r="46">
          <cell r="G46">
            <v>0</v>
          </cell>
          <cell r="H46">
            <v>0</v>
          </cell>
          <cell r="V46" t="str">
            <v>LABORATORIO DE CONTROL DE CALIDAD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B46">
            <v>0</v>
          </cell>
        </row>
        <row r="47">
          <cell r="G47">
            <v>0</v>
          </cell>
          <cell r="H47">
            <v>0</v>
          </cell>
          <cell r="V47" t="str">
            <v>VIGILANCIA DE OBRA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B47">
            <v>0</v>
          </cell>
        </row>
        <row r="48">
          <cell r="G48">
            <v>0</v>
          </cell>
          <cell r="H48">
            <v>0</v>
          </cell>
          <cell r="V48" t="str">
            <v xml:space="preserve">LIMPIEZA DE OBRA 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B48">
            <v>0</v>
          </cell>
        </row>
        <row r="49">
          <cell r="G49">
            <v>0</v>
          </cell>
          <cell r="H49">
            <v>0</v>
          </cell>
          <cell r="V49" t="str">
            <v>INSTALACIONES PROVISIONALES DE CFE Y SADM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B49">
            <v>0</v>
          </cell>
        </row>
        <row r="50">
          <cell r="G50">
            <v>0</v>
          </cell>
          <cell r="H50">
            <v>0</v>
          </cell>
          <cell r="V50" t="str">
            <v>CONSUMOS DE OBRA CFE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B50">
            <v>0</v>
          </cell>
        </row>
        <row r="51">
          <cell r="G51">
            <v>0</v>
          </cell>
          <cell r="H51">
            <v>0</v>
          </cell>
          <cell r="V51" t="str">
            <v>CONSUMOS DE AGUA Y DRENAJE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B51">
            <v>0</v>
          </cell>
        </row>
        <row r="52">
          <cell r="G52">
            <v>0</v>
          </cell>
          <cell r="H52">
            <v>0</v>
          </cell>
          <cell r="V52" t="e">
            <v>#REF!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B52">
            <v>0</v>
          </cell>
        </row>
        <row r="53">
          <cell r="G53">
            <v>0</v>
          </cell>
          <cell r="H53">
            <v>0</v>
          </cell>
          <cell r="V53" t="str">
            <v>GERENCIA DE PROYECTO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B53">
            <v>0</v>
          </cell>
        </row>
        <row r="54">
          <cell r="G54">
            <v>0</v>
          </cell>
          <cell r="H54">
            <v>0</v>
          </cell>
          <cell r="V54" t="str">
            <v xml:space="preserve">GERENCIA 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B54">
            <v>0</v>
          </cell>
        </row>
        <row r="55">
          <cell r="G55">
            <v>0</v>
          </cell>
          <cell r="H55">
            <v>0</v>
          </cell>
          <cell r="V55" t="str">
            <v xml:space="preserve">ESTUDIOS Y PROYECTOS 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B55">
            <v>0</v>
          </cell>
        </row>
        <row r="56">
          <cell r="G56">
            <v>0</v>
          </cell>
          <cell r="H56">
            <v>0</v>
          </cell>
          <cell r="V56" t="str">
            <v>PROYECTO ARQUITECTÓNICO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B56">
            <v>0</v>
          </cell>
        </row>
        <row r="57">
          <cell r="G57">
            <v>0</v>
          </cell>
          <cell r="H57">
            <v>0</v>
          </cell>
          <cell r="V57" t="str">
            <v>INGENIERÍA ESTRUCTURAL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B57">
            <v>0</v>
          </cell>
        </row>
        <row r="58">
          <cell r="G58">
            <v>0</v>
          </cell>
          <cell r="H58">
            <v>0</v>
          </cell>
          <cell r="V58" t="str">
            <v>INGENIERÍA HIDROSANITARIA, PLUVIAL E INCENDIO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B58">
            <v>0</v>
          </cell>
        </row>
        <row r="59">
          <cell r="G59">
            <v>0</v>
          </cell>
          <cell r="H59">
            <v>0</v>
          </cell>
          <cell r="V59" t="str">
            <v>INGENIERÍA ELECTROMECÁNICA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B59">
            <v>0</v>
          </cell>
        </row>
        <row r="60">
          <cell r="G60">
            <v>0</v>
          </cell>
          <cell r="H60">
            <v>0</v>
          </cell>
          <cell r="V60" t="str">
            <v xml:space="preserve">INGENIERIA AA 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B60">
            <v>0</v>
          </cell>
        </row>
        <row r="61">
          <cell r="G61">
            <v>0</v>
          </cell>
          <cell r="H61">
            <v>0</v>
          </cell>
          <cell r="V61" t="str">
            <v>INGENIERIA VOZ Y DATOS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B61">
            <v>0</v>
          </cell>
        </row>
        <row r="62">
          <cell r="G62">
            <v>0</v>
          </cell>
          <cell r="H62">
            <v>0</v>
          </cell>
          <cell r="V62" t="str">
            <v>INGENIERIA DE CANCELERÍA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B62">
            <v>0</v>
          </cell>
        </row>
        <row r="63">
          <cell r="G63">
            <v>0</v>
          </cell>
          <cell r="H63">
            <v>0</v>
          </cell>
          <cell r="V63" t="str">
            <v>INGENIERIA DE ILUMINACION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B63">
            <v>0</v>
          </cell>
        </row>
        <row r="64">
          <cell r="G64">
            <v>0</v>
          </cell>
          <cell r="H64">
            <v>0</v>
          </cell>
          <cell r="V64" t="str">
            <v>ESTUDIO HIDROLÓGICO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B64">
            <v>0</v>
          </cell>
        </row>
        <row r="65">
          <cell r="G65">
            <v>0</v>
          </cell>
          <cell r="H65">
            <v>0</v>
          </cell>
          <cell r="V65" t="str">
            <v>ESTUDIO DE IMPACTO VIAL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B65">
            <v>0</v>
          </cell>
        </row>
        <row r="66">
          <cell r="G66">
            <v>0</v>
          </cell>
          <cell r="H66">
            <v>0</v>
          </cell>
          <cell r="V66" t="str">
            <v>ESTUDIO DE IMPACTO AMBIENTAL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B66">
            <v>0</v>
          </cell>
        </row>
        <row r="67">
          <cell r="G67">
            <v>0</v>
          </cell>
          <cell r="H67">
            <v>0</v>
          </cell>
          <cell r="V67" t="str">
            <v>ANALISIS DE RIESGOS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B67">
            <v>0</v>
          </cell>
        </row>
        <row r="68">
          <cell r="G68">
            <v>0</v>
          </cell>
          <cell r="H68">
            <v>0</v>
          </cell>
          <cell r="V68" t="str">
            <v xml:space="preserve">MECANICA DE SUELOS 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B68">
            <v>0</v>
          </cell>
        </row>
        <row r="69">
          <cell r="G69">
            <v>0</v>
          </cell>
          <cell r="H69">
            <v>0</v>
          </cell>
          <cell r="V69" t="str">
            <v xml:space="preserve">LEVANTAMIENTO TOPOGRAFICO 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B69">
            <v>0</v>
          </cell>
        </row>
        <row r="70">
          <cell r="G70">
            <v>0</v>
          </cell>
          <cell r="H70">
            <v>0</v>
          </cell>
          <cell r="V70" t="str">
            <v>UNIDAD VERIFICADORA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B70">
            <v>0</v>
          </cell>
        </row>
        <row r="71">
          <cell r="G71">
            <v>0</v>
          </cell>
          <cell r="H71">
            <v>0</v>
          </cell>
          <cell r="V71" t="str">
            <v xml:space="preserve">CASETA DE VENTAS 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B71">
            <v>0</v>
          </cell>
        </row>
        <row r="72">
          <cell r="G72">
            <v>0</v>
          </cell>
          <cell r="H72">
            <v>0</v>
          </cell>
          <cell r="V72" t="str">
            <v>DISEÑO DE CASETA DE VENTAS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B72">
            <v>0</v>
          </cell>
        </row>
        <row r="73">
          <cell r="G73">
            <v>0</v>
          </cell>
          <cell r="H73">
            <v>0</v>
          </cell>
          <cell r="V73" t="str">
            <v>CONSTRUCCION DE CASETA DE VENTAS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B73">
            <v>0</v>
          </cell>
        </row>
        <row r="74">
          <cell r="G74">
            <v>0</v>
          </cell>
          <cell r="H74">
            <v>0</v>
          </cell>
          <cell r="V74" t="str">
            <v>MANTENIMIENTO DE CASETA DE VENTAS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B74">
            <v>0</v>
          </cell>
        </row>
        <row r="75">
          <cell r="G75">
            <v>0</v>
          </cell>
          <cell r="H75">
            <v>0</v>
          </cell>
          <cell r="V75" t="str">
            <v>IMPREVISTOS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B75">
            <v>0</v>
          </cell>
        </row>
        <row r="76">
          <cell r="G76">
            <v>0</v>
          </cell>
          <cell r="H76">
            <v>0</v>
          </cell>
          <cell r="V76" t="str">
            <v xml:space="preserve">IMPREVISTOS 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B76">
            <v>0</v>
          </cell>
        </row>
        <row r="77">
          <cell r="G77">
            <v>0</v>
          </cell>
          <cell r="H77">
            <v>0</v>
          </cell>
          <cell r="V77" t="str">
            <v>IMPREVISTOS CONSTRUCCION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B77">
            <v>0</v>
          </cell>
        </row>
        <row r="78">
          <cell r="G78">
            <v>0</v>
          </cell>
          <cell r="H78">
            <v>0</v>
          </cell>
          <cell r="V78" t="str">
            <v>IMPREVISTOS TRAMITES Y PERMISOS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B78">
            <v>0</v>
          </cell>
        </row>
        <row r="79">
          <cell r="G79">
            <v>0</v>
          </cell>
          <cell r="H79">
            <v>0</v>
          </cell>
          <cell r="V79" t="str">
            <v>IMPREVISTOS GASTOS DE PROYECTO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B79">
            <v>0</v>
          </cell>
        </row>
        <row r="80">
          <cell r="G80">
            <v>0</v>
          </cell>
          <cell r="H80">
            <v>0</v>
          </cell>
          <cell r="V80" t="str">
            <v xml:space="preserve">IMPREVISTOS CASETA DE VENTAS 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B80">
            <v>0</v>
          </cell>
        </row>
        <row r="81">
          <cell r="G81">
            <v>0</v>
          </cell>
          <cell r="H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B81">
            <v>0</v>
          </cell>
        </row>
        <row r="82">
          <cell r="G82">
            <v>0</v>
          </cell>
          <cell r="H82">
            <v>0</v>
          </cell>
          <cell r="V82" t="str">
            <v>GASTOS DE OPERACIÓN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B82">
            <v>0</v>
          </cell>
        </row>
        <row r="83">
          <cell r="G83">
            <v>0</v>
          </cell>
          <cell r="H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B83">
            <v>0</v>
          </cell>
        </row>
        <row r="84">
          <cell r="G84">
            <v>0</v>
          </cell>
          <cell r="H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B84">
            <v>0</v>
          </cell>
        </row>
        <row r="85">
          <cell r="G85">
            <v>0</v>
          </cell>
          <cell r="H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B85">
            <v>0</v>
          </cell>
        </row>
        <row r="86">
          <cell r="G86">
            <v>0</v>
          </cell>
          <cell r="H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B86">
            <v>0</v>
          </cell>
        </row>
        <row r="87">
          <cell r="G87">
            <v>0</v>
          </cell>
          <cell r="H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B87">
            <v>0</v>
          </cell>
        </row>
        <row r="88">
          <cell r="G88">
            <v>0</v>
          </cell>
          <cell r="H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B88">
            <v>0</v>
          </cell>
        </row>
        <row r="89">
          <cell r="G89">
            <v>0</v>
          </cell>
          <cell r="H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B89">
            <v>0</v>
          </cell>
        </row>
        <row r="90">
          <cell r="G90">
            <v>0</v>
          </cell>
          <cell r="H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B90">
            <v>0</v>
          </cell>
        </row>
        <row r="91">
          <cell r="G91">
            <v>0</v>
          </cell>
          <cell r="H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B91">
            <v>0</v>
          </cell>
        </row>
        <row r="92">
          <cell r="G92">
            <v>0</v>
          </cell>
          <cell r="H92">
            <v>0</v>
          </cell>
          <cell r="V92" t="str">
            <v>CONSTRUCCIÓN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B92">
            <v>0</v>
          </cell>
        </row>
        <row r="93">
          <cell r="G93">
            <v>0</v>
          </cell>
          <cell r="H93">
            <v>0</v>
          </cell>
          <cell r="V93" t="str">
            <v>INFRAESTRUCTURA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B93">
            <v>0</v>
          </cell>
        </row>
        <row r="94">
          <cell r="G94">
            <v>0</v>
          </cell>
          <cell r="H94">
            <v>0</v>
          </cell>
          <cell r="V94" t="str">
            <v>TRAMITES Y PERMISOS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B94">
            <v>0</v>
          </cell>
        </row>
        <row r="95">
          <cell r="G95">
            <v>0</v>
          </cell>
          <cell r="H95">
            <v>0</v>
          </cell>
          <cell r="V95" t="str">
            <v>GASTOS DE PROYECTO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B95">
            <v>0</v>
          </cell>
        </row>
        <row r="96">
          <cell r="G96">
            <v>0</v>
          </cell>
          <cell r="H96">
            <v>0</v>
          </cell>
          <cell r="V96" t="str">
            <v>INDIRECTOS DE CONSTRUCCION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B96">
            <v>0</v>
          </cell>
        </row>
        <row r="97">
          <cell r="G97">
            <v>0</v>
          </cell>
          <cell r="H97">
            <v>0</v>
          </cell>
          <cell r="V97" t="str">
            <v>GERENCIA DE PROYECTO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B97">
            <v>0</v>
          </cell>
        </row>
        <row r="98">
          <cell r="G98">
            <v>0</v>
          </cell>
          <cell r="H98">
            <v>0</v>
          </cell>
          <cell r="V98" t="str">
            <v xml:space="preserve">ESTUDIOS Y PROYECTOS 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B98">
            <v>0</v>
          </cell>
        </row>
        <row r="99">
          <cell r="G99">
            <v>0</v>
          </cell>
          <cell r="H99">
            <v>0</v>
          </cell>
          <cell r="V99" t="str">
            <v xml:space="preserve">CASETA DE VENTAS 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B99">
            <v>0</v>
          </cell>
        </row>
        <row r="100">
          <cell r="G100">
            <v>0</v>
          </cell>
          <cell r="H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B100">
            <v>0</v>
          </cell>
        </row>
        <row r="101">
          <cell r="G101">
            <v>0</v>
          </cell>
          <cell r="H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B101">
            <v>0</v>
          </cell>
        </row>
        <row r="102">
          <cell r="G102">
            <v>0</v>
          </cell>
          <cell r="H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B102">
            <v>0</v>
          </cell>
        </row>
        <row r="103">
          <cell r="G103">
            <v>0</v>
          </cell>
          <cell r="H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B103">
            <v>0</v>
          </cell>
        </row>
        <row r="104">
          <cell r="G104">
            <v>0</v>
          </cell>
          <cell r="H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B104">
            <v>0</v>
          </cell>
        </row>
        <row r="105">
          <cell r="G105">
            <v>0</v>
          </cell>
          <cell r="H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B105">
            <v>0</v>
          </cell>
        </row>
        <row r="106">
          <cell r="G106">
            <v>0</v>
          </cell>
          <cell r="H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B106">
            <v>0</v>
          </cell>
        </row>
        <row r="107">
          <cell r="G107">
            <v>0</v>
          </cell>
          <cell r="H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B107">
            <v>0</v>
          </cell>
        </row>
        <row r="108">
          <cell r="G108">
            <v>0</v>
          </cell>
          <cell r="H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G109">
            <v>0</v>
          </cell>
          <cell r="H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B109">
            <v>0</v>
          </cell>
        </row>
        <row r="110">
          <cell r="G110">
            <v>0</v>
          </cell>
          <cell r="H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B110">
            <v>0</v>
          </cell>
        </row>
        <row r="111">
          <cell r="G111">
            <v>0</v>
          </cell>
          <cell r="H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B111">
            <v>0</v>
          </cell>
        </row>
        <row r="112">
          <cell r="G112">
            <v>0</v>
          </cell>
          <cell r="H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B112">
            <v>0</v>
          </cell>
        </row>
        <row r="113">
          <cell r="G113">
            <v>0</v>
          </cell>
          <cell r="H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B113">
            <v>0</v>
          </cell>
        </row>
        <row r="114">
          <cell r="G114">
            <v>0</v>
          </cell>
          <cell r="H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B114">
            <v>0</v>
          </cell>
        </row>
        <row r="115">
          <cell r="G115">
            <v>0</v>
          </cell>
          <cell r="H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B115">
            <v>0</v>
          </cell>
        </row>
        <row r="116">
          <cell r="G116">
            <v>0</v>
          </cell>
          <cell r="H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B116">
            <v>0</v>
          </cell>
        </row>
        <row r="117">
          <cell r="G117">
            <v>0</v>
          </cell>
          <cell r="H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B117">
            <v>0</v>
          </cell>
        </row>
        <row r="118">
          <cell r="G118">
            <v>0</v>
          </cell>
          <cell r="H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B118">
            <v>0</v>
          </cell>
        </row>
        <row r="119">
          <cell r="G119">
            <v>0</v>
          </cell>
          <cell r="H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B119">
            <v>0</v>
          </cell>
        </row>
        <row r="120">
          <cell r="G120">
            <v>0</v>
          </cell>
          <cell r="H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B120">
            <v>0</v>
          </cell>
        </row>
        <row r="121">
          <cell r="G121">
            <v>0</v>
          </cell>
          <cell r="H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B121">
            <v>0</v>
          </cell>
        </row>
        <row r="122">
          <cell r="G122">
            <v>0</v>
          </cell>
          <cell r="H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B122">
            <v>0</v>
          </cell>
        </row>
        <row r="123">
          <cell r="G123">
            <v>0</v>
          </cell>
          <cell r="H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B123">
            <v>0</v>
          </cell>
        </row>
        <row r="124">
          <cell r="G124">
            <v>0</v>
          </cell>
          <cell r="H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B124">
            <v>0</v>
          </cell>
        </row>
        <row r="125">
          <cell r="G125">
            <v>0</v>
          </cell>
          <cell r="H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B125">
            <v>0</v>
          </cell>
        </row>
        <row r="126">
          <cell r="G126">
            <v>0</v>
          </cell>
          <cell r="H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B126">
            <v>0</v>
          </cell>
        </row>
        <row r="127">
          <cell r="G127">
            <v>0</v>
          </cell>
          <cell r="H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B127">
            <v>0</v>
          </cell>
        </row>
        <row r="128">
          <cell r="G128">
            <v>0</v>
          </cell>
          <cell r="H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B128">
            <v>0</v>
          </cell>
        </row>
        <row r="129">
          <cell r="G129">
            <v>0</v>
          </cell>
          <cell r="H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B129">
            <v>0</v>
          </cell>
        </row>
        <row r="130">
          <cell r="G130">
            <v>0</v>
          </cell>
          <cell r="H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B130">
            <v>0</v>
          </cell>
        </row>
        <row r="131">
          <cell r="G131">
            <v>0</v>
          </cell>
          <cell r="H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B131">
            <v>0</v>
          </cell>
        </row>
        <row r="132">
          <cell r="G132">
            <v>0</v>
          </cell>
          <cell r="H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B132">
            <v>0</v>
          </cell>
        </row>
        <row r="133">
          <cell r="G133">
            <v>0</v>
          </cell>
          <cell r="H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B133">
            <v>0</v>
          </cell>
        </row>
        <row r="134">
          <cell r="G134">
            <v>0</v>
          </cell>
          <cell r="H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B134">
            <v>0</v>
          </cell>
        </row>
        <row r="135">
          <cell r="G135">
            <v>0</v>
          </cell>
          <cell r="H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B135">
            <v>0</v>
          </cell>
        </row>
        <row r="136">
          <cell r="G136">
            <v>0</v>
          </cell>
          <cell r="H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B136">
            <v>0</v>
          </cell>
        </row>
        <row r="137">
          <cell r="G137">
            <v>0</v>
          </cell>
          <cell r="H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B137">
            <v>0</v>
          </cell>
        </row>
        <row r="138">
          <cell r="G138">
            <v>0</v>
          </cell>
          <cell r="H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B138">
            <v>0</v>
          </cell>
        </row>
        <row r="139">
          <cell r="G139">
            <v>0</v>
          </cell>
          <cell r="H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B139">
            <v>0</v>
          </cell>
        </row>
        <row r="140">
          <cell r="G140">
            <v>0</v>
          </cell>
          <cell r="H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B140">
            <v>0</v>
          </cell>
        </row>
        <row r="141">
          <cell r="G141">
            <v>0</v>
          </cell>
          <cell r="H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B141">
            <v>0</v>
          </cell>
        </row>
        <row r="142">
          <cell r="G142">
            <v>0</v>
          </cell>
          <cell r="H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B142">
            <v>0</v>
          </cell>
        </row>
        <row r="143">
          <cell r="G143">
            <v>0</v>
          </cell>
          <cell r="H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B143">
            <v>0</v>
          </cell>
        </row>
        <row r="144">
          <cell r="G144">
            <v>0</v>
          </cell>
          <cell r="H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B144">
            <v>0</v>
          </cell>
        </row>
        <row r="145">
          <cell r="G145">
            <v>0</v>
          </cell>
          <cell r="H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B145">
            <v>0</v>
          </cell>
        </row>
        <row r="146">
          <cell r="G146">
            <v>0</v>
          </cell>
          <cell r="H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B146">
            <v>0</v>
          </cell>
        </row>
        <row r="147">
          <cell r="G147">
            <v>0</v>
          </cell>
          <cell r="H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B147">
            <v>0</v>
          </cell>
        </row>
        <row r="148">
          <cell r="G148">
            <v>0</v>
          </cell>
          <cell r="H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B148">
            <v>0</v>
          </cell>
        </row>
        <row r="149">
          <cell r="G149">
            <v>0</v>
          </cell>
          <cell r="H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B149">
            <v>0</v>
          </cell>
        </row>
        <row r="150">
          <cell r="G150">
            <v>0</v>
          </cell>
          <cell r="H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B150">
            <v>0</v>
          </cell>
        </row>
        <row r="151">
          <cell r="G151">
            <v>0</v>
          </cell>
          <cell r="H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B151">
            <v>0</v>
          </cell>
        </row>
        <row r="152">
          <cell r="G152">
            <v>0</v>
          </cell>
          <cell r="H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B152">
            <v>0</v>
          </cell>
        </row>
        <row r="153">
          <cell r="G153">
            <v>0</v>
          </cell>
          <cell r="H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B153">
            <v>0</v>
          </cell>
        </row>
        <row r="154">
          <cell r="G154">
            <v>0</v>
          </cell>
          <cell r="H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B154">
            <v>0</v>
          </cell>
        </row>
        <row r="155">
          <cell r="G155">
            <v>0</v>
          </cell>
          <cell r="H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B155">
            <v>0</v>
          </cell>
        </row>
        <row r="156">
          <cell r="G156">
            <v>0</v>
          </cell>
          <cell r="H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B156">
            <v>0</v>
          </cell>
        </row>
        <row r="157">
          <cell r="G157">
            <v>0</v>
          </cell>
          <cell r="H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B157">
            <v>0</v>
          </cell>
        </row>
        <row r="158">
          <cell r="G158">
            <v>0</v>
          </cell>
          <cell r="H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B158">
            <v>0</v>
          </cell>
        </row>
        <row r="159">
          <cell r="G159">
            <v>0</v>
          </cell>
          <cell r="H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B159">
            <v>0</v>
          </cell>
        </row>
        <row r="160">
          <cell r="G160">
            <v>0</v>
          </cell>
          <cell r="H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B160">
            <v>0</v>
          </cell>
        </row>
        <row r="161">
          <cell r="G161">
            <v>0</v>
          </cell>
          <cell r="H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B161">
            <v>0</v>
          </cell>
        </row>
        <row r="162">
          <cell r="G162">
            <v>0</v>
          </cell>
          <cell r="H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B162">
            <v>0</v>
          </cell>
        </row>
        <row r="163">
          <cell r="G163">
            <v>0</v>
          </cell>
          <cell r="H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B163">
            <v>0</v>
          </cell>
        </row>
        <row r="164">
          <cell r="G164">
            <v>0</v>
          </cell>
          <cell r="H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B164">
            <v>0</v>
          </cell>
        </row>
        <row r="165">
          <cell r="G165">
            <v>0</v>
          </cell>
          <cell r="H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B165">
            <v>0</v>
          </cell>
        </row>
        <row r="166">
          <cell r="G166">
            <v>0</v>
          </cell>
          <cell r="H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B166">
            <v>0</v>
          </cell>
        </row>
        <row r="167">
          <cell r="G167">
            <v>0</v>
          </cell>
          <cell r="H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B167">
            <v>0</v>
          </cell>
        </row>
        <row r="168">
          <cell r="G168">
            <v>0</v>
          </cell>
          <cell r="H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B168">
            <v>0</v>
          </cell>
        </row>
        <row r="169">
          <cell r="G169">
            <v>0</v>
          </cell>
          <cell r="H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B169">
            <v>0</v>
          </cell>
        </row>
        <row r="170">
          <cell r="G170">
            <v>0</v>
          </cell>
          <cell r="H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B170">
            <v>0</v>
          </cell>
        </row>
        <row r="171">
          <cell r="G171">
            <v>0</v>
          </cell>
          <cell r="H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B171">
            <v>0</v>
          </cell>
        </row>
        <row r="172">
          <cell r="G172">
            <v>0</v>
          </cell>
          <cell r="H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B172">
            <v>0</v>
          </cell>
        </row>
        <row r="173">
          <cell r="G173">
            <v>0</v>
          </cell>
          <cell r="H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B173">
            <v>0</v>
          </cell>
        </row>
        <row r="174">
          <cell r="G174">
            <v>0</v>
          </cell>
          <cell r="H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B174">
            <v>0</v>
          </cell>
        </row>
        <row r="175">
          <cell r="G175">
            <v>0</v>
          </cell>
          <cell r="H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B175">
            <v>0</v>
          </cell>
        </row>
        <row r="176">
          <cell r="G176">
            <v>0</v>
          </cell>
          <cell r="H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B176">
            <v>0</v>
          </cell>
        </row>
        <row r="177">
          <cell r="G177">
            <v>0</v>
          </cell>
          <cell r="H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B177">
            <v>0</v>
          </cell>
        </row>
        <row r="178">
          <cell r="G178">
            <v>0</v>
          </cell>
          <cell r="H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B178">
            <v>0</v>
          </cell>
        </row>
        <row r="179">
          <cell r="G179">
            <v>0</v>
          </cell>
          <cell r="H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B179">
            <v>0</v>
          </cell>
        </row>
        <row r="180">
          <cell r="G180">
            <v>0</v>
          </cell>
          <cell r="H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B180">
            <v>0</v>
          </cell>
        </row>
        <row r="181">
          <cell r="G181">
            <v>0</v>
          </cell>
          <cell r="H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B181">
            <v>0</v>
          </cell>
        </row>
        <row r="182">
          <cell r="G182">
            <v>0</v>
          </cell>
          <cell r="H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B182">
            <v>0</v>
          </cell>
        </row>
        <row r="183">
          <cell r="G183">
            <v>0</v>
          </cell>
          <cell r="H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B183">
            <v>0</v>
          </cell>
        </row>
        <row r="184">
          <cell r="G184">
            <v>0</v>
          </cell>
          <cell r="H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B184">
            <v>0</v>
          </cell>
        </row>
        <row r="185">
          <cell r="G185">
            <v>0</v>
          </cell>
          <cell r="H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B185">
            <v>0</v>
          </cell>
        </row>
        <row r="186">
          <cell r="G186">
            <v>0</v>
          </cell>
          <cell r="H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B186">
            <v>0</v>
          </cell>
        </row>
        <row r="187">
          <cell r="G187">
            <v>0</v>
          </cell>
          <cell r="H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B187">
            <v>0</v>
          </cell>
        </row>
        <row r="188">
          <cell r="G188">
            <v>0</v>
          </cell>
          <cell r="H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B188">
            <v>0</v>
          </cell>
        </row>
        <row r="189">
          <cell r="G189">
            <v>0</v>
          </cell>
          <cell r="H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B189">
            <v>0</v>
          </cell>
        </row>
        <row r="190">
          <cell r="G190">
            <v>0</v>
          </cell>
          <cell r="H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B190">
            <v>0</v>
          </cell>
        </row>
        <row r="191">
          <cell r="G191">
            <v>0</v>
          </cell>
          <cell r="H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B191">
            <v>0</v>
          </cell>
        </row>
        <row r="192">
          <cell r="G192">
            <v>0</v>
          </cell>
          <cell r="H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B192">
            <v>0</v>
          </cell>
        </row>
        <row r="193">
          <cell r="G193">
            <v>0</v>
          </cell>
          <cell r="H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B193">
            <v>0</v>
          </cell>
        </row>
        <row r="194">
          <cell r="G194">
            <v>0</v>
          </cell>
          <cell r="H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B194">
            <v>0</v>
          </cell>
        </row>
        <row r="195">
          <cell r="G195">
            <v>0</v>
          </cell>
          <cell r="H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B195">
            <v>0</v>
          </cell>
        </row>
        <row r="196">
          <cell r="G196">
            <v>0</v>
          </cell>
          <cell r="H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B196">
            <v>0</v>
          </cell>
        </row>
        <row r="197">
          <cell r="G197">
            <v>0</v>
          </cell>
          <cell r="H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B197">
            <v>0</v>
          </cell>
        </row>
        <row r="198">
          <cell r="G198">
            <v>0</v>
          </cell>
          <cell r="H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B198">
            <v>0</v>
          </cell>
        </row>
        <row r="199">
          <cell r="G199">
            <v>0</v>
          </cell>
          <cell r="H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B199">
            <v>0</v>
          </cell>
        </row>
        <row r="200">
          <cell r="G200">
            <v>0</v>
          </cell>
          <cell r="H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B200">
            <v>0</v>
          </cell>
        </row>
        <row r="201">
          <cell r="G201">
            <v>0</v>
          </cell>
          <cell r="H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B201">
            <v>0</v>
          </cell>
        </row>
        <row r="202">
          <cell r="G202">
            <v>0</v>
          </cell>
          <cell r="H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B202">
            <v>0</v>
          </cell>
        </row>
        <row r="203">
          <cell r="G203">
            <v>0</v>
          </cell>
          <cell r="H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B203">
            <v>0</v>
          </cell>
        </row>
        <row r="204">
          <cell r="G204">
            <v>0</v>
          </cell>
          <cell r="H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B204">
            <v>0</v>
          </cell>
        </row>
        <row r="205">
          <cell r="G205">
            <v>0</v>
          </cell>
          <cell r="H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B205">
            <v>0</v>
          </cell>
        </row>
        <row r="206">
          <cell r="G206">
            <v>0</v>
          </cell>
          <cell r="H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B206">
            <v>0</v>
          </cell>
        </row>
        <row r="207">
          <cell r="G207">
            <v>0</v>
          </cell>
          <cell r="H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G208">
            <v>0</v>
          </cell>
          <cell r="H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B208">
            <v>0</v>
          </cell>
        </row>
        <row r="209">
          <cell r="G209">
            <v>0</v>
          </cell>
          <cell r="H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B209">
            <v>0</v>
          </cell>
        </row>
        <row r="210">
          <cell r="G210">
            <v>0</v>
          </cell>
          <cell r="H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B210">
            <v>0</v>
          </cell>
        </row>
        <row r="211">
          <cell r="G211">
            <v>0</v>
          </cell>
          <cell r="H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B211">
            <v>0</v>
          </cell>
        </row>
        <row r="212">
          <cell r="G212">
            <v>0</v>
          </cell>
          <cell r="H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B212">
            <v>0</v>
          </cell>
        </row>
        <row r="213">
          <cell r="G213">
            <v>0</v>
          </cell>
          <cell r="H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B213">
            <v>0</v>
          </cell>
        </row>
        <row r="214">
          <cell r="G214">
            <v>0</v>
          </cell>
          <cell r="H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B214">
            <v>0</v>
          </cell>
        </row>
        <row r="215">
          <cell r="G215">
            <v>0</v>
          </cell>
          <cell r="H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B215">
            <v>0</v>
          </cell>
        </row>
        <row r="216">
          <cell r="G216">
            <v>0</v>
          </cell>
          <cell r="H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B216">
            <v>0</v>
          </cell>
        </row>
        <row r="217">
          <cell r="G217">
            <v>0</v>
          </cell>
          <cell r="H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B217">
            <v>0</v>
          </cell>
        </row>
        <row r="218">
          <cell r="G218">
            <v>0</v>
          </cell>
          <cell r="H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B218">
            <v>0</v>
          </cell>
        </row>
        <row r="219">
          <cell r="G219">
            <v>0</v>
          </cell>
          <cell r="H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B219">
            <v>0</v>
          </cell>
        </row>
        <row r="220">
          <cell r="G220">
            <v>0</v>
          </cell>
          <cell r="H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B220">
            <v>0</v>
          </cell>
        </row>
        <row r="221">
          <cell r="G221">
            <v>0</v>
          </cell>
          <cell r="H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B221">
            <v>0</v>
          </cell>
        </row>
        <row r="222">
          <cell r="G222">
            <v>0</v>
          </cell>
          <cell r="H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B222">
            <v>0</v>
          </cell>
        </row>
        <row r="223">
          <cell r="G223">
            <v>0</v>
          </cell>
          <cell r="H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B223">
            <v>0</v>
          </cell>
        </row>
        <row r="224">
          <cell r="G224">
            <v>0</v>
          </cell>
          <cell r="H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B224">
            <v>0</v>
          </cell>
        </row>
        <row r="225">
          <cell r="G225">
            <v>0</v>
          </cell>
          <cell r="H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B225">
            <v>0</v>
          </cell>
        </row>
        <row r="226">
          <cell r="G226">
            <v>0</v>
          </cell>
          <cell r="H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B226">
            <v>0</v>
          </cell>
        </row>
        <row r="227">
          <cell r="G227">
            <v>0</v>
          </cell>
          <cell r="H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B227">
            <v>0</v>
          </cell>
        </row>
        <row r="228">
          <cell r="G228">
            <v>0</v>
          </cell>
          <cell r="H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B228">
            <v>0</v>
          </cell>
        </row>
        <row r="229">
          <cell r="G229">
            <v>0</v>
          </cell>
          <cell r="H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B229">
            <v>0</v>
          </cell>
        </row>
        <row r="230">
          <cell r="G230">
            <v>0</v>
          </cell>
          <cell r="H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B230">
            <v>0</v>
          </cell>
        </row>
        <row r="231">
          <cell r="G231">
            <v>0</v>
          </cell>
          <cell r="H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B231">
            <v>0</v>
          </cell>
        </row>
        <row r="232">
          <cell r="G232">
            <v>0</v>
          </cell>
          <cell r="H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B232">
            <v>0</v>
          </cell>
        </row>
        <row r="233">
          <cell r="G233">
            <v>0</v>
          </cell>
          <cell r="H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B233">
            <v>0</v>
          </cell>
        </row>
        <row r="234">
          <cell r="G234">
            <v>0</v>
          </cell>
          <cell r="H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B234">
            <v>0</v>
          </cell>
        </row>
        <row r="235">
          <cell r="G235">
            <v>0</v>
          </cell>
          <cell r="H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B235">
            <v>0</v>
          </cell>
        </row>
        <row r="236">
          <cell r="G236">
            <v>0</v>
          </cell>
          <cell r="H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B236">
            <v>0</v>
          </cell>
        </row>
        <row r="237">
          <cell r="G237">
            <v>0</v>
          </cell>
          <cell r="H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B237">
            <v>0</v>
          </cell>
        </row>
        <row r="238">
          <cell r="G238">
            <v>0</v>
          </cell>
          <cell r="H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B238">
            <v>0</v>
          </cell>
        </row>
        <row r="239">
          <cell r="G239">
            <v>0</v>
          </cell>
          <cell r="H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B239">
            <v>0</v>
          </cell>
        </row>
        <row r="240">
          <cell r="G240">
            <v>0</v>
          </cell>
          <cell r="H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B240">
            <v>0</v>
          </cell>
        </row>
        <row r="241">
          <cell r="G241">
            <v>0</v>
          </cell>
          <cell r="H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B241">
            <v>0</v>
          </cell>
        </row>
        <row r="242">
          <cell r="G242">
            <v>0</v>
          </cell>
          <cell r="H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B242">
            <v>0</v>
          </cell>
        </row>
        <row r="243">
          <cell r="G243">
            <v>0</v>
          </cell>
          <cell r="H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B243">
            <v>0</v>
          </cell>
        </row>
        <row r="244">
          <cell r="G244">
            <v>0</v>
          </cell>
          <cell r="H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B244">
            <v>0</v>
          </cell>
        </row>
        <row r="245">
          <cell r="G245">
            <v>0</v>
          </cell>
          <cell r="H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B245">
            <v>0</v>
          </cell>
        </row>
        <row r="246">
          <cell r="G246">
            <v>0</v>
          </cell>
          <cell r="H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B246">
            <v>0</v>
          </cell>
        </row>
        <row r="247">
          <cell r="G247">
            <v>0</v>
          </cell>
          <cell r="H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B247">
            <v>0</v>
          </cell>
        </row>
        <row r="248">
          <cell r="G248">
            <v>0</v>
          </cell>
          <cell r="H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B248">
            <v>0</v>
          </cell>
        </row>
        <row r="249">
          <cell r="G249">
            <v>0</v>
          </cell>
          <cell r="H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B249">
            <v>0</v>
          </cell>
        </row>
        <row r="250">
          <cell r="G250">
            <v>0</v>
          </cell>
          <cell r="H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B250">
            <v>0</v>
          </cell>
        </row>
        <row r="251">
          <cell r="G251">
            <v>0</v>
          </cell>
          <cell r="H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B251">
            <v>0</v>
          </cell>
        </row>
        <row r="252">
          <cell r="G252">
            <v>0</v>
          </cell>
          <cell r="H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B252">
            <v>0</v>
          </cell>
        </row>
        <row r="253">
          <cell r="G253">
            <v>0</v>
          </cell>
          <cell r="H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B253">
            <v>0</v>
          </cell>
        </row>
        <row r="254">
          <cell r="G254">
            <v>0</v>
          </cell>
          <cell r="H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B254">
            <v>0</v>
          </cell>
        </row>
        <row r="255">
          <cell r="G255">
            <v>0</v>
          </cell>
          <cell r="H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B255">
            <v>0</v>
          </cell>
        </row>
        <row r="256">
          <cell r="G256">
            <v>0</v>
          </cell>
          <cell r="H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B256">
            <v>0</v>
          </cell>
        </row>
        <row r="257">
          <cell r="G257">
            <v>0</v>
          </cell>
          <cell r="H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B257">
            <v>0</v>
          </cell>
        </row>
        <row r="258">
          <cell r="G258">
            <v>0</v>
          </cell>
          <cell r="H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B258">
            <v>0</v>
          </cell>
        </row>
        <row r="259">
          <cell r="G259">
            <v>0</v>
          </cell>
          <cell r="H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B259">
            <v>0</v>
          </cell>
        </row>
        <row r="260">
          <cell r="G260">
            <v>0</v>
          </cell>
          <cell r="H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B260">
            <v>0</v>
          </cell>
        </row>
        <row r="261">
          <cell r="G261">
            <v>0</v>
          </cell>
          <cell r="H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B261">
            <v>0</v>
          </cell>
        </row>
        <row r="262">
          <cell r="G262">
            <v>0</v>
          </cell>
          <cell r="H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B262">
            <v>0</v>
          </cell>
        </row>
        <row r="263">
          <cell r="G263">
            <v>0</v>
          </cell>
          <cell r="H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B263">
            <v>0</v>
          </cell>
        </row>
        <row r="264">
          <cell r="G264">
            <v>0</v>
          </cell>
          <cell r="H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B264">
            <v>0</v>
          </cell>
        </row>
        <row r="265">
          <cell r="G265">
            <v>0</v>
          </cell>
          <cell r="H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B265">
            <v>0</v>
          </cell>
        </row>
        <row r="266">
          <cell r="G266">
            <v>0</v>
          </cell>
          <cell r="H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B266">
            <v>0</v>
          </cell>
        </row>
        <row r="267">
          <cell r="G267">
            <v>0</v>
          </cell>
          <cell r="H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B267">
            <v>0</v>
          </cell>
        </row>
        <row r="268">
          <cell r="G268">
            <v>0</v>
          </cell>
          <cell r="H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B268">
            <v>0</v>
          </cell>
        </row>
        <row r="269">
          <cell r="G269">
            <v>0</v>
          </cell>
          <cell r="H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B269">
            <v>0</v>
          </cell>
        </row>
        <row r="270">
          <cell r="G270">
            <v>0</v>
          </cell>
          <cell r="H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B270">
            <v>0</v>
          </cell>
        </row>
        <row r="271">
          <cell r="G271">
            <v>0</v>
          </cell>
          <cell r="H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B271">
            <v>0</v>
          </cell>
        </row>
        <row r="272">
          <cell r="G272">
            <v>0</v>
          </cell>
          <cell r="H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B272">
            <v>0</v>
          </cell>
        </row>
        <row r="273">
          <cell r="G273">
            <v>0</v>
          </cell>
          <cell r="H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B273">
            <v>0</v>
          </cell>
        </row>
        <row r="274">
          <cell r="G274">
            <v>0</v>
          </cell>
          <cell r="H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B274">
            <v>0</v>
          </cell>
        </row>
        <row r="275">
          <cell r="G275">
            <v>0</v>
          </cell>
          <cell r="H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B275">
            <v>0</v>
          </cell>
        </row>
        <row r="276">
          <cell r="G276">
            <v>0</v>
          </cell>
          <cell r="H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B276">
            <v>0</v>
          </cell>
        </row>
        <row r="277">
          <cell r="G277">
            <v>0</v>
          </cell>
          <cell r="H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B277">
            <v>0</v>
          </cell>
        </row>
        <row r="278">
          <cell r="G278">
            <v>0</v>
          </cell>
          <cell r="H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B278">
            <v>0</v>
          </cell>
        </row>
        <row r="279">
          <cell r="G279">
            <v>0</v>
          </cell>
          <cell r="H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B279">
            <v>0</v>
          </cell>
        </row>
        <row r="280">
          <cell r="G280">
            <v>0</v>
          </cell>
          <cell r="H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B280">
            <v>0</v>
          </cell>
        </row>
        <row r="281">
          <cell r="G281">
            <v>0</v>
          </cell>
          <cell r="H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B281">
            <v>0</v>
          </cell>
        </row>
        <row r="282">
          <cell r="G282">
            <v>0</v>
          </cell>
          <cell r="H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B282">
            <v>0</v>
          </cell>
        </row>
        <row r="283">
          <cell r="G283">
            <v>0</v>
          </cell>
          <cell r="H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B283">
            <v>0</v>
          </cell>
        </row>
        <row r="284">
          <cell r="G284">
            <v>0</v>
          </cell>
          <cell r="H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B284">
            <v>0</v>
          </cell>
        </row>
        <row r="285">
          <cell r="G285">
            <v>0</v>
          </cell>
          <cell r="H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B285">
            <v>0</v>
          </cell>
        </row>
        <row r="286">
          <cell r="G286">
            <v>0</v>
          </cell>
          <cell r="H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B286">
            <v>0</v>
          </cell>
        </row>
        <row r="287">
          <cell r="G287">
            <v>0</v>
          </cell>
          <cell r="H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B287">
            <v>0</v>
          </cell>
        </row>
        <row r="288">
          <cell r="G288">
            <v>0</v>
          </cell>
          <cell r="H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B288">
            <v>0</v>
          </cell>
        </row>
        <row r="289">
          <cell r="G289">
            <v>0</v>
          </cell>
          <cell r="H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B289">
            <v>0</v>
          </cell>
        </row>
        <row r="290">
          <cell r="G290">
            <v>0</v>
          </cell>
          <cell r="H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B290">
            <v>0</v>
          </cell>
        </row>
        <row r="291">
          <cell r="G291">
            <v>0</v>
          </cell>
          <cell r="H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B291">
            <v>0</v>
          </cell>
        </row>
        <row r="292">
          <cell r="G292">
            <v>0</v>
          </cell>
          <cell r="H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B292">
            <v>0</v>
          </cell>
        </row>
        <row r="293">
          <cell r="G293">
            <v>0</v>
          </cell>
          <cell r="H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B293">
            <v>0</v>
          </cell>
        </row>
        <row r="294">
          <cell r="G294">
            <v>0</v>
          </cell>
          <cell r="H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B294">
            <v>0</v>
          </cell>
        </row>
        <row r="295">
          <cell r="G295">
            <v>0</v>
          </cell>
          <cell r="H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B295">
            <v>0</v>
          </cell>
        </row>
        <row r="296">
          <cell r="G296">
            <v>0</v>
          </cell>
          <cell r="H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B296">
            <v>0</v>
          </cell>
        </row>
        <row r="297">
          <cell r="G297">
            <v>0</v>
          </cell>
          <cell r="H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B297">
            <v>0</v>
          </cell>
        </row>
        <row r="298">
          <cell r="G298">
            <v>0</v>
          </cell>
          <cell r="H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B298">
            <v>0</v>
          </cell>
        </row>
        <row r="299">
          <cell r="G299">
            <v>0</v>
          </cell>
          <cell r="H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B299">
            <v>0</v>
          </cell>
        </row>
        <row r="300">
          <cell r="G300">
            <v>0</v>
          </cell>
          <cell r="H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B300">
            <v>0</v>
          </cell>
        </row>
        <row r="301">
          <cell r="G301">
            <v>0</v>
          </cell>
          <cell r="H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B301">
            <v>0</v>
          </cell>
        </row>
        <row r="302">
          <cell r="G302">
            <v>0</v>
          </cell>
          <cell r="H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B302">
            <v>0</v>
          </cell>
        </row>
        <row r="303">
          <cell r="G303">
            <v>0</v>
          </cell>
          <cell r="H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B303">
            <v>0</v>
          </cell>
        </row>
        <row r="304">
          <cell r="G304">
            <v>0</v>
          </cell>
          <cell r="H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B304">
            <v>0</v>
          </cell>
        </row>
        <row r="305">
          <cell r="G305">
            <v>0</v>
          </cell>
          <cell r="H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B305">
            <v>0</v>
          </cell>
        </row>
        <row r="306">
          <cell r="G306">
            <v>0</v>
          </cell>
          <cell r="H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B306">
            <v>0</v>
          </cell>
        </row>
        <row r="307">
          <cell r="G307">
            <v>0</v>
          </cell>
          <cell r="H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B307">
            <v>0</v>
          </cell>
        </row>
        <row r="308">
          <cell r="G308">
            <v>0</v>
          </cell>
          <cell r="H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B308">
            <v>0</v>
          </cell>
        </row>
        <row r="309">
          <cell r="G309">
            <v>0</v>
          </cell>
          <cell r="H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B309">
            <v>0</v>
          </cell>
        </row>
        <row r="310">
          <cell r="G310">
            <v>0</v>
          </cell>
          <cell r="H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B310">
            <v>0</v>
          </cell>
        </row>
        <row r="311">
          <cell r="G311">
            <v>0</v>
          </cell>
          <cell r="H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B311">
            <v>0</v>
          </cell>
        </row>
        <row r="312">
          <cell r="G312">
            <v>0</v>
          </cell>
          <cell r="H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B312">
            <v>0</v>
          </cell>
        </row>
        <row r="313">
          <cell r="G313">
            <v>0</v>
          </cell>
          <cell r="H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B313">
            <v>0</v>
          </cell>
        </row>
        <row r="314">
          <cell r="G314">
            <v>0</v>
          </cell>
          <cell r="H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B314">
            <v>0</v>
          </cell>
        </row>
        <row r="315">
          <cell r="G315">
            <v>0</v>
          </cell>
          <cell r="H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B315">
            <v>0</v>
          </cell>
        </row>
        <row r="316">
          <cell r="G316">
            <v>0</v>
          </cell>
          <cell r="H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B316">
            <v>0</v>
          </cell>
        </row>
        <row r="317">
          <cell r="G317">
            <v>0</v>
          </cell>
          <cell r="H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B317">
            <v>0</v>
          </cell>
        </row>
        <row r="318">
          <cell r="G318">
            <v>0</v>
          </cell>
          <cell r="H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B318">
            <v>0</v>
          </cell>
        </row>
        <row r="319">
          <cell r="G319">
            <v>0</v>
          </cell>
          <cell r="H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B319">
            <v>0</v>
          </cell>
        </row>
        <row r="320">
          <cell r="G320">
            <v>0</v>
          </cell>
          <cell r="H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B320">
            <v>0</v>
          </cell>
        </row>
        <row r="321">
          <cell r="G321">
            <v>0</v>
          </cell>
          <cell r="H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B321">
            <v>0</v>
          </cell>
        </row>
        <row r="322">
          <cell r="G322">
            <v>0</v>
          </cell>
          <cell r="H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B322">
            <v>0</v>
          </cell>
        </row>
        <row r="323">
          <cell r="G323">
            <v>0</v>
          </cell>
          <cell r="H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B323">
            <v>0</v>
          </cell>
        </row>
        <row r="324">
          <cell r="G324">
            <v>0</v>
          </cell>
          <cell r="H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B324">
            <v>0</v>
          </cell>
        </row>
        <row r="325">
          <cell r="G325">
            <v>0</v>
          </cell>
          <cell r="H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B325">
            <v>0</v>
          </cell>
        </row>
        <row r="326">
          <cell r="G326">
            <v>0</v>
          </cell>
          <cell r="H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B326">
            <v>0</v>
          </cell>
        </row>
        <row r="327">
          <cell r="G327">
            <v>0</v>
          </cell>
          <cell r="H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B327">
            <v>0</v>
          </cell>
        </row>
        <row r="328">
          <cell r="G328">
            <v>0</v>
          </cell>
          <cell r="H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B328">
            <v>0</v>
          </cell>
        </row>
        <row r="329">
          <cell r="G329">
            <v>0</v>
          </cell>
          <cell r="H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B329">
            <v>0</v>
          </cell>
        </row>
        <row r="330">
          <cell r="G330">
            <v>0</v>
          </cell>
          <cell r="H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B330">
            <v>0</v>
          </cell>
        </row>
        <row r="331">
          <cell r="G331">
            <v>0</v>
          </cell>
          <cell r="H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B331">
            <v>0</v>
          </cell>
        </row>
        <row r="332">
          <cell r="G332">
            <v>0</v>
          </cell>
          <cell r="H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B332">
            <v>0</v>
          </cell>
        </row>
        <row r="333">
          <cell r="G333">
            <v>0</v>
          </cell>
          <cell r="H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B333">
            <v>0</v>
          </cell>
        </row>
        <row r="334">
          <cell r="G334">
            <v>0</v>
          </cell>
          <cell r="H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B334">
            <v>0</v>
          </cell>
        </row>
        <row r="335">
          <cell r="G335">
            <v>0</v>
          </cell>
          <cell r="H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B335">
            <v>0</v>
          </cell>
        </row>
        <row r="336">
          <cell r="G336">
            <v>0</v>
          </cell>
          <cell r="H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B336">
            <v>0</v>
          </cell>
        </row>
        <row r="337">
          <cell r="G337">
            <v>0</v>
          </cell>
          <cell r="H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B337">
            <v>0</v>
          </cell>
        </row>
        <row r="338">
          <cell r="G338">
            <v>0</v>
          </cell>
          <cell r="H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B338">
            <v>0</v>
          </cell>
        </row>
        <row r="339">
          <cell r="G339">
            <v>0</v>
          </cell>
          <cell r="H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B339">
            <v>0</v>
          </cell>
        </row>
        <row r="340">
          <cell r="G340">
            <v>0</v>
          </cell>
          <cell r="H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B340">
            <v>0</v>
          </cell>
        </row>
        <row r="341">
          <cell r="G341">
            <v>0</v>
          </cell>
          <cell r="H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B341">
            <v>0</v>
          </cell>
        </row>
        <row r="342">
          <cell r="G342">
            <v>0</v>
          </cell>
          <cell r="H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B342">
            <v>0</v>
          </cell>
        </row>
        <row r="343">
          <cell r="G343">
            <v>0</v>
          </cell>
          <cell r="H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B343">
            <v>0</v>
          </cell>
        </row>
        <row r="344">
          <cell r="G344">
            <v>0</v>
          </cell>
          <cell r="H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B344">
            <v>0</v>
          </cell>
        </row>
        <row r="345">
          <cell r="G345">
            <v>0</v>
          </cell>
          <cell r="H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B345">
            <v>0</v>
          </cell>
        </row>
        <row r="346">
          <cell r="G346">
            <v>0</v>
          </cell>
          <cell r="H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B346">
            <v>0</v>
          </cell>
        </row>
        <row r="347">
          <cell r="G347">
            <v>0</v>
          </cell>
          <cell r="H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B347">
            <v>0</v>
          </cell>
        </row>
        <row r="348">
          <cell r="G348">
            <v>0</v>
          </cell>
          <cell r="H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B348">
            <v>0</v>
          </cell>
        </row>
        <row r="349">
          <cell r="G349">
            <v>0</v>
          </cell>
          <cell r="H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B349">
            <v>0</v>
          </cell>
        </row>
        <row r="350">
          <cell r="G350">
            <v>0</v>
          </cell>
          <cell r="H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B350">
            <v>0</v>
          </cell>
        </row>
        <row r="351">
          <cell r="G351">
            <v>0</v>
          </cell>
          <cell r="H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B351">
            <v>0</v>
          </cell>
        </row>
        <row r="352">
          <cell r="G352">
            <v>0</v>
          </cell>
          <cell r="H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B352">
            <v>0</v>
          </cell>
        </row>
        <row r="353">
          <cell r="G353">
            <v>0</v>
          </cell>
          <cell r="H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B353">
            <v>0</v>
          </cell>
        </row>
        <row r="354">
          <cell r="G354">
            <v>0</v>
          </cell>
          <cell r="H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B354">
            <v>0</v>
          </cell>
        </row>
        <row r="355">
          <cell r="G355">
            <v>0</v>
          </cell>
          <cell r="H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B355">
            <v>0</v>
          </cell>
        </row>
        <row r="356">
          <cell r="G356">
            <v>0</v>
          </cell>
          <cell r="H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B356">
            <v>0</v>
          </cell>
        </row>
        <row r="357">
          <cell r="G357">
            <v>0</v>
          </cell>
          <cell r="H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B357">
            <v>0</v>
          </cell>
        </row>
        <row r="358">
          <cell r="G358">
            <v>0</v>
          </cell>
          <cell r="H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B358">
            <v>0</v>
          </cell>
        </row>
        <row r="359">
          <cell r="G359">
            <v>0</v>
          </cell>
          <cell r="H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B359">
            <v>0</v>
          </cell>
        </row>
        <row r="360">
          <cell r="G360">
            <v>0</v>
          </cell>
          <cell r="H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B360">
            <v>0</v>
          </cell>
        </row>
        <row r="361">
          <cell r="G361">
            <v>0</v>
          </cell>
          <cell r="H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B361">
            <v>0</v>
          </cell>
        </row>
        <row r="362">
          <cell r="G362">
            <v>0</v>
          </cell>
          <cell r="H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B362">
            <v>0</v>
          </cell>
        </row>
        <row r="363">
          <cell r="G363">
            <v>0</v>
          </cell>
          <cell r="H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B363">
            <v>0</v>
          </cell>
        </row>
        <row r="364">
          <cell r="G364">
            <v>0</v>
          </cell>
          <cell r="H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B364">
            <v>0</v>
          </cell>
        </row>
        <row r="365">
          <cell r="G365">
            <v>0</v>
          </cell>
          <cell r="H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B365">
            <v>0</v>
          </cell>
        </row>
        <row r="366">
          <cell r="G366">
            <v>0</v>
          </cell>
          <cell r="H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B366">
            <v>0</v>
          </cell>
        </row>
        <row r="367">
          <cell r="G367">
            <v>0</v>
          </cell>
          <cell r="H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B367">
            <v>0</v>
          </cell>
        </row>
        <row r="368">
          <cell r="G368">
            <v>0</v>
          </cell>
          <cell r="H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B368">
            <v>0</v>
          </cell>
        </row>
        <row r="369">
          <cell r="G369">
            <v>0</v>
          </cell>
          <cell r="H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B369">
            <v>0</v>
          </cell>
        </row>
        <row r="370">
          <cell r="G370">
            <v>0</v>
          </cell>
          <cell r="H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B370">
            <v>0</v>
          </cell>
        </row>
        <row r="371">
          <cell r="G371">
            <v>0</v>
          </cell>
          <cell r="H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B371">
            <v>0</v>
          </cell>
        </row>
        <row r="372">
          <cell r="G372">
            <v>0</v>
          </cell>
          <cell r="H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B372">
            <v>0</v>
          </cell>
        </row>
        <row r="373">
          <cell r="G373">
            <v>0</v>
          </cell>
          <cell r="H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B373">
            <v>0</v>
          </cell>
        </row>
        <row r="374">
          <cell r="G374">
            <v>0</v>
          </cell>
          <cell r="H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B374">
            <v>0</v>
          </cell>
        </row>
        <row r="375">
          <cell r="G375">
            <v>0</v>
          </cell>
          <cell r="H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B375">
            <v>0</v>
          </cell>
        </row>
        <row r="376">
          <cell r="G376">
            <v>0</v>
          </cell>
          <cell r="H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B376">
            <v>0</v>
          </cell>
        </row>
        <row r="377">
          <cell r="G377">
            <v>0</v>
          </cell>
          <cell r="H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B377">
            <v>0</v>
          </cell>
        </row>
        <row r="378">
          <cell r="G378">
            <v>0</v>
          </cell>
          <cell r="H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B378">
            <v>0</v>
          </cell>
        </row>
        <row r="379">
          <cell r="G379">
            <v>0</v>
          </cell>
          <cell r="H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B379">
            <v>0</v>
          </cell>
        </row>
        <row r="380">
          <cell r="G380">
            <v>0</v>
          </cell>
          <cell r="H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B380">
            <v>0</v>
          </cell>
        </row>
        <row r="381">
          <cell r="G381">
            <v>0</v>
          </cell>
          <cell r="H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B381">
            <v>0</v>
          </cell>
        </row>
        <row r="382">
          <cell r="G382">
            <v>0</v>
          </cell>
          <cell r="H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B382">
            <v>0</v>
          </cell>
        </row>
        <row r="383">
          <cell r="G383">
            <v>0</v>
          </cell>
          <cell r="H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B383">
            <v>0</v>
          </cell>
        </row>
        <row r="384">
          <cell r="G384">
            <v>0</v>
          </cell>
          <cell r="H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B384">
            <v>0</v>
          </cell>
        </row>
        <row r="385">
          <cell r="G385">
            <v>0</v>
          </cell>
          <cell r="H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B385">
            <v>0</v>
          </cell>
        </row>
        <row r="386">
          <cell r="G386">
            <v>0</v>
          </cell>
          <cell r="H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B386">
            <v>0</v>
          </cell>
        </row>
        <row r="387">
          <cell r="G387">
            <v>0</v>
          </cell>
          <cell r="H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B387">
            <v>0</v>
          </cell>
        </row>
        <row r="388">
          <cell r="G388">
            <v>0</v>
          </cell>
          <cell r="H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B388">
            <v>0</v>
          </cell>
        </row>
        <row r="389">
          <cell r="G389">
            <v>0</v>
          </cell>
          <cell r="H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B389">
            <v>0</v>
          </cell>
        </row>
        <row r="390">
          <cell r="G390">
            <v>0</v>
          </cell>
          <cell r="H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B390">
            <v>0</v>
          </cell>
        </row>
        <row r="391">
          <cell r="G391">
            <v>0</v>
          </cell>
          <cell r="H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B391">
            <v>0</v>
          </cell>
        </row>
        <row r="392">
          <cell r="G392">
            <v>0</v>
          </cell>
          <cell r="H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B392">
            <v>0</v>
          </cell>
        </row>
        <row r="393">
          <cell r="G393">
            <v>0</v>
          </cell>
          <cell r="H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B393">
            <v>0</v>
          </cell>
        </row>
        <row r="394">
          <cell r="G394">
            <v>0</v>
          </cell>
          <cell r="H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B394">
            <v>0</v>
          </cell>
        </row>
        <row r="395">
          <cell r="G395">
            <v>0</v>
          </cell>
          <cell r="H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B395">
            <v>0</v>
          </cell>
        </row>
        <row r="396">
          <cell r="G396">
            <v>0</v>
          </cell>
          <cell r="H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B396">
            <v>0</v>
          </cell>
        </row>
        <row r="397">
          <cell r="G397">
            <v>0</v>
          </cell>
          <cell r="H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B397">
            <v>0</v>
          </cell>
        </row>
        <row r="398">
          <cell r="G398">
            <v>0</v>
          </cell>
          <cell r="H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B398">
            <v>0</v>
          </cell>
        </row>
        <row r="399">
          <cell r="G399">
            <v>0</v>
          </cell>
          <cell r="H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B399">
            <v>0</v>
          </cell>
        </row>
        <row r="400">
          <cell r="G400">
            <v>0</v>
          </cell>
          <cell r="H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B400">
            <v>0</v>
          </cell>
        </row>
        <row r="401">
          <cell r="G401">
            <v>0</v>
          </cell>
          <cell r="H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B401">
            <v>0</v>
          </cell>
        </row>
        <row r="402">
          <cell r="G402">
            <v>0</v>
          </cell>
          <cell r="H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B402">
            <v>0</v>
          </cell>
        </row>
        <row r="403">
          <cell r="G403">
            <v>0</v>
          </cell>
          <cell r="H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B403">
            <v>0</v>
          </cell>
        </row>
        <row r="404">
          <cell r="G404">
            <v>0</v>
          </cell>
          <cell r="H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B404">
            <v>0</v>
          </cell>
        </row>
        <row r="405">
          <cell r="G405">
            <v>0</v>
          </cell>
          <cell r="H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B405">
            <v>0</v>
          </cell>
        </row>
        <row r="406">
          <cell r="G406">
            <v>0</v>
          </cell>
          <cell r="H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B406">
            <v>0</v>
          </cell>
        </row>
        <row r="407">
          <cell r="G407">
            <v>0</v>
          </cell>
          <cell r="H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B407">
            <v>0</v>
          </cell>
        </row>
        <row r="408">
          <cell r="G408">
            <v>0</v>
          </cell>
          <cell r="H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B408">
            <v>0</v>
          </cell>
        </row>
        <row r="409">
          <cell r="G409">
            <v>0</v>
          </cell>
          <cell r="H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B409">
            <v>0</v>
          </cell>
        </row>
        <row r="410">
          <cell r="G410">
            <v>0</v>
          </cell>
          <cell r="H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B410">
            <v>0</v>
          </cell>
        </row>
        <row r="411">
          <cell r="G411">
            <v>0</v>
          </cell>
          <cell r="H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B411">
            <v>0</v>
          </cell>
        </row>
        <row r="412">
          <cell r="G412">
            <v>0</v>
          </cell>
          <cell r="H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B412">
            <v>0</v>
          </cell>
        </row>
        <row r="413">
          <cell r="G413">
            <v>0</v>
          </cell>
          <cell r="H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B413">
            <v>0</v>
          </cell>
        </row>
        <row r="414">
          <cell r="G414">
            <v>0</v>
          </cell>
          <cell r="H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B414">
            <v>0</v>
          </cell>
        </row>
        <row r="415">
          <cell r="G415">
            <v>0</v>
          </cell>
          <cell r="H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B415">
            <v>0</v>
          </cell>
        </row>
        <row r="416">
          <cell r="G416">
            <v>0</v>
          </cell>
          <cell r="H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B416">
            <v>0</v>
          </cell>
        </row>
        <row r="417">
          <cell r="G417">
            <v>0</v>
          </cell>
          <cell r="H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B417">
            <v>0</v>
          </cell>
        </row>
        <row r="418">
          <cell r="G418">
            <v>0</v>
          </cell>
          <cell r="H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B418">
            <v>0</v>
          </cell>
        </row>
        <row r="419">
          <cell r="G419">
            <v>0</v>
          </cell>
          <cell r="H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B419">
            <v>0</v>
          </cell>
        </row>
        <row r="420">
          <cell r="G420">
            <v>0</v>
          </cell>
          <cell r="H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B420">
            <v>0</v>
          </cell>
        </row>
        <row r="421">
          <cell r="G421">
            <v>0</v>
          </cell>
          <cell r="H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B421">
            <v>0</v>
          </cell>
        </row>
        <row r="422">
          <cell r="G422">
            <v>0</v>
          </cell>
          <cell r="H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B422">
            <v>0</v>
          </cell>
        </row>
        <row r="423">
          <cell r="G423">
            <v>0</v>
          </cell>
          <cell r="H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B423">
            <v>0</v>
          </cell>
        </row>
        <row r="424">
          <cell r="G424">
            <v>0</v>
          </cell>
          <cell r="H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B424">
            <v>0</v>
          </cell>
        </row>
        <row r="425">
          <cell r="G425">
            <v>0</v>
          </cell>
          <cell r="H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B425">
            <v>0</v>
          </cell>
        </row>
        <row r="426">
          <cell r="G426">
            <v>0</v>
          </cell>
          <cell r="H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B426">
            <v>0</v>
          </cell>
        </row>
        <row r="427">
          <cell r="G427">
            <v>0</v>
          </cell>
          <cell r="H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B427">
            <v>0</v>
          </cell>
        </row>
        <row r="428">
          <cell r="G428">
            <v>0</v>
          </cell>
          <cell r="H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B428">
            <v>0</v>
          </cell>
        </row>
        <row r="429">
          <cell r="G429">
            <v>0</v>
          </cell>
          <cell r="H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B429">
            <v>0</v>
          </cell>
        </row>
        <row r="430">
          <cell r="G430">
            <v>0</v>
          </cell>
          <cell r="H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B430">
            <v>0</v>
          </cell>
        </row>
        <row r="431">
          <cell r="G431">
            <v>0</v>
          </cell>
          <cell r="H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B431">
            <v>0</v>
          </cell>
        </row>
        <row r="432">
          <cell r="G432">
            <v>0</v>
          </cell>
          <cell r="H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B432">
            <v>0</v>
          </cell>
        </row>
        <row r="433">
          <cell r="G433">
            <v>0</v>
          </cell>
          <cell r="H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B433">
            <v>0</v>
          </cell>
        </row>
        <row r="434">
          <cell r="G434">
            <v>0</v>
          </cell>
          <cell r="H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B434">
            <v>0</v>
          </cell>
        </row>
        <row r="435">
          <cell r="G435">
            <v>0</v>
          </cell>
          <cell r="H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B435">
            <v>0</v>
          </cell>
        </row>
        <row r="436">
          <cell r="G436">
            <v>0</v>
          </cell>
          <cell r="H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B436">
            <v>0</v>
          </cell>
        </row>
        <row r="437">
          <cell r="G437">
            <v>0</v>
          </cell>
          <cell r="H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B437">
            <v>0</v>
          </cell>
        </row>
        <row r="438">
          <cell r="G438">
            <v>0</v>
          </cell>
          <cell r="H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B438">
            <v>0</v>
          </cell>
        </row>
        <row r="439">
          <cell r="G439">
            <v>0</v>
          </cell>
          <cell r="H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B439">
            <v>0</v>
          </cell>
        </row>
        <row r="440">
          <cell r="G440">
            <v>0</v>
          </cell>
          <cell r="H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B440">
            <v>0</v>
          </cell>
        </row>
        <row r="441">
          <cell r="G441">
            <v>0</v>
          </cell>
          <cell r="H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B441">
            <v>0</v>
          </cell>
        </row>
        <row r="442">
          <cell r="G442">
            <v>0</v>
          </cell>
          <cell r="H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B442">
            <v>0</v>
          </cell>
        </row>
        <row r="443">
          <cell r="G443">
            <v>0</v>
          </cell>
          <cell r="H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B443">
            <v>0</v>
          </cell>
        </row>
        <row r="444">
          <cell r="G444">
            <v>0</v>
          </cell>
          <cell r="H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B444">
            <v>0</v>
          </cell>
        </row>
        <row r="445">
          <cell r="G445">
            <v>0</v>
          </cell>
          <cell r="H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B445">
            <v>0</v>
          </cell>
        </row>
        <row r="446">
          <cell r="G446">
            <v>0</v>
          </cell>
          <cell r="H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B446">
            <v>0</v>
          </cell>
        </row>
        <row r="447">
          <cell r="G447">
            <v>0</v>
          </cell>
          <cell r="H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B447">
            <v>0</v>
          </cell>
        </row>
        <row r="448">
          <cell r="G448">
            <v>0</v>
          </cell>
          <cell r="H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B448">
            <v>0</v>
          </cell>
        </row>
        <row r="449">
          <cell r="G449">
            <v>0</v>
          </cell>
          <cell r="H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B449">
            <v>0</v>
          </cell>
        </row>
        <row r="450">
          <cell r="G450">
            <v>0</v>
          </cell>
          <cell r="H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B450">
            <v>0</v>
          </cell>
        </row>
        <row r="451">
          <cell r="G451">
            <v>0</v>
          </cell>
          <cell r="H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B451">
            <v>0</v>
          </cell>
        </row>
        <row r="452">
          <cell r="G452">
            <v>0</v>
          </cell>
          <cell r="H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B452">
            <v>0</v>
          </cell>
        </row>
        <row r="453">
          <cell r="G453">
            <v>0</v>
          </cell>
          <cell r="H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B453">
            <v>0</v>
          </cell>
        </row>
        <row r="454">
          <cell r="G454">
            <v>0</v>
          </cell>
          <cell r="H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B454">
            <v>0</v>
          </cell>
        </row>
        <row r="455">
          <cell r="G455">
            <v>0</v>
          </cell>
          <cell r="H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B455">
            <v>0</v>
          </cell>
        </row>
        <row r="456">
          <cell r="G456">
            <v>0</v>
          </cell>
          <cell r="H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B456">
            <v>0</v>
          </cell>
        </row>
        <row r="457">
          <cell r="G457">
            <v>0</v>
          </cell>
          <cell r="H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B457">
            <v>0</v>
          </cell>
        </row>
        <row r="458">
          <cell r="G458">
            <v>0</v>
          </cell>
          <cell r="H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B458">
            <v>0</v>
          </cell>
        </row>
        <row r="459">
          <cell r="G459">
            <v>0</v>
          </cell>
          <cell r="H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B459">
            <v>0</v>
          </cell>
        </row>
        <row r="460">
          <cell r="G460">
            <v>0</v>
          </cell>
          <cell r="H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B460">
            <v>0</v>
          </cell>
        </row>
        <row r="461">
          <cell r="G461">
            <v>0</v>
          </cell>
          <cell r="H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B461">
            <v>0</v>
          </cell>
        </row>
        <row r="462">
          <cell r="G462">
            <v>0</v>
          </cell>
          <cell r="H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B462">
            <v>0</v>
          </cell>
        </row>
        <row r="463">
          <cell r="G463">
            <v>0</v>
          </cell>
          <cell r="H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B463">
            <v>0</v>
          </cell>
        </row>
        <row r="464">
          <cell r="G464">
            <v>0</v>
          </cell>
          <cell r="H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B464">
            <v>0</v>
          </cell>
        </row>
        <row r="465">
          <cell r="G465">
            <v>0</v>
          </cell>
          <cell r="H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B465">
            <v>0</v>
          </cell>
        </row>
        <row r="466">
          <cell r="G466">
            <v>0</v>
          </cell>
          <cell r="H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B466">
            <v>0</v>
          </cell>
        </row>
        <row r="467">
          <cell r="G467">
            <v>0</v>
          </cell>
          <cell r="H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B467">
            <v>0</v>
          </cell>
        </row>
        <row r="468">
          <cell r="G468">
            <v>0</v>
          </cell>
          <cell r="H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B468">
            <v>0</v>
          </cell>
        </row>
        <row r="469">
          <cell r="G469">
            <v>0</v>
          </cell>
          <cell r="H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B469">
            <v>0</v>
          </cell>
        </row>
        <row r="470">
          <cell r="G470">
            <v>0</v>
          </cell>
          <cell r="H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B470">
            <v>0</v>
          </cell>
        </row>
        <row r="471">
          <cell r="G471">
            <v>0</v>
          </cell>
          <cell r="H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B471">
            <v>0</v>
          </cell>
        </row>
        <row r="472">
          <cell r="G472">
            <v>0</v>
          </cell>
          <cell r="H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B472">
            <v>0</v>
          </cell>
        </row>
        <row r="473">
          <cell r="G473">
            <v>0</v>
          </cell>
          <cell r="H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B473">
            <v>0</v>
          </cell>
        </row>
        <row r="474">
          <cell r="G474">
            <v>0</v>
          </cell>
          <cell r="H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B474">
            <v>0</v>
          </cell>
        </row>
        <row r="475">
          <cell r="G475">
            <v>0</v>
          </cell>
          <cell r="H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B475">
            <v>0</v>
          </cell>
        </row>
        <row r="476">
          <cell r="G476">
            <v>0</v>
          </cell>
          <cell r="H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B476">
            <v>0</v>
          </cell>
        </row>
        <row r="477">
          <cell r="G477">
            <v>0</v>
          </cell>
          <cell r="H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B477">
            <v>0</v>
          </cell>
        </row>
        <row r="478">
          <cell r="G478">
            <v>0</v>
          </cell>
          <cell r="H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B478">
            <v>0</v>
          </cell>
        </row>
        <row r="479">
          <cell r="G479">
            <v>0</v>
          </cell>
          <cell r="H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B479">
            <v>0</v>
          </cell>
        </row>
        <row r="480">
          <cell r="G480">
            <v>0</v>
          </cell>
          <cell r="H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B480">
            <v>0</v>
          </cell>
        </row>
        <row r="481">
          <cell r="G481">
            <v>0</v>
          </cell>
          <cell r="H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B481">
            <v>0</v>
          </cell>
        </row>
        <row r="482">
          <cell r="G482">
            <v>0</v>
          </cell>
          <cell r="H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B482">
            <v>0</v>
          </cell>
        </row>
        <row r="483">
          <cell r="G483">
            <v>0</v>
          </cell>
          <cell r="H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B483">
            <v>0</v>
          </cell>
        </row>
        <row r="484">
          <cell r="G484">
            <v>0</v>
          </cell>
          <cell r="H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B484">
            <v>0</v>
          </cell>
        </row>
        <row r="485">
          <cell r="G485">
            <v>0</v>
          </cell>
          <cell r="H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B485">
            <v>0</v>
          </cell>
        </row>
        <row r="486">
          <cell r="G486">
            <v>0</v>
          </cell>
          <cell r="H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B486">
            <v>0</v>
          </cell>
        </row>
        <row r="487">
          <cell r="G487">
            <v>0</v>
          </cell>
          <cell r="H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B487">
            <v>0</v>
          </cell>
        </row>
        <row r="488">
          <cell r="G488">
            <v>0</v>
          </cell>
          <cell r="H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B488">
            <v>0</v>
          </cell>
        </row>
        <row r="489">
          <cell r="G489">
            <v>0</v>
          </cell>
          <cell r="H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B489">
            <v>0</v>
          </cell>
        </row>
        <row r="490">
          <cell r="G490">
            <v>0</v>
          </cell>
          <cell r="H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B490">
            <v>0</v>
          </cell>
        </row>
        <row r="491">
          <cell r="G491">
            <v>0</v>
          </cell>
          <cell r="H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B491">
            <v>0</v>
          </cell>
        </row>
        <row r="492">
          <cell r="G492">
            <v>0</v>
          </cell>
          <cell r="H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B492">
            <v>0</v>
          </cell>
        </row>
        <row r="493">
          <cell r="G493">
            <v>0</v>
          </cell>
          <cell r="H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B493">
            <v>0</v>
          </cell>
        </row>
        <row r="494">
          <cell r="G494">
            <v>0</v>
          </cell>
          <cell r="H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B494">
            <v>0</v>
          </cell>
        </row>
        <row r="495">
          <cell r="G495">
            <v>0</v>
          </cell>
          <cell r="H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B495">
            <v>0</v>
          </cell>
        </row>
        <row r="496">
          <cell r="G496">
            <v>0</v>
          </cell>
          <cell r="H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B496">
            <v>0</v>
          </cell>
        </row>
        <row r="497">
          <cell r="G497">
            <v>0</v>
          </cell>
          <cell r="H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B497">
            <v>0</v>
          </cell>
        </row>
        <row r="498">
          <cell r="G498">
            <v>0</v>
          </cell>
          <cell r="H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B498">
            <v>0</v>
          </cell>
        </row>
        <row r="499">
          <cell r="G499">
            <v>0</v>
          </cell>
          <cell r="H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B499">
            <v>0</v>
          </cell>
        </row>
        <row r="500">
          <cell r="G500">
            <v>0</v>
          </cell>
          <cell r="H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B500">
            <v>0</v>
          </cell>
        </row>
        <row r="501">
          <cell r="G501">
            <v>0</v>
          </cell>
          <cell r="H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B501">
            <v>0</v>
          </cell>
        </row>
        <row r="502">
          <cell r="G502">
            <v>0</v>
          </cell>
          <cell r="H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B502">
            <v>0</v>
          </cell>
        </row>
        <row r="503">
          <cell r="G503">
            <v>0</v>
          </cell>
          <cell r="H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B503">
            <v>0</v>
          </cell>
        </row>
        <row r="504">
          <cell r="G504">
            <v>0</v>
          </cell>
          <cell r="H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B504">
            <v>0</v>
          </cell>
        </row>
        <row r="505">
          <cell r="G505">
            <v>0</v>
          </cell>
          <cell r="H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B505">
            <v>0</v>
          </cell>
        </row>
        <row r="506">
          <cell r="G506">
            <v>0</v>
          </cell>
          <cell r="H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B506">
            <v>0</v>
          </cell>
        </row>
        <row r="507">
          <cell r="G507">
            <v>0</v>
          </cell>
          <cell r="H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B5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ZA"/>
      <sheetName val="EDO.DECOSTO"/>
      <sheetName val="BALANCE"/>
      <sheetName val="EDO.RES."/>
    </sheetNames>
    <sheetDataSet>
      <sheetData sheetId="0" refreshError="1"/>
      <sheetData sheetId="1" refreshError="1"/>
      <sheetData sheetId="2"/>
      <sheetData sheetId="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st"/>
      <sheetName val="Sales Condo"/>
      <sheetName val="Rent Off &amp; Retail"/>
      <sheetName val="Cash flow"/>
    </sheetNames>
    <sheetDataSet>
      <sheetData sheetId="0" refreshError="1">
        <row r="7">
          <cell r="D7">
            <v>4993.08</v>
          </cell>
        </row>
      </sheetData>
      <sheetData sheetId="1" refreshError="1"/>
      <sheetData sheetId="2"/>
      <sheetData sheetId="3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1.1"/>
    </sheetNames>
    <sheetDataSet>
      <sheetData sheetId="0" refreshError="1">
        <row r="3">
          <cell r="B3" t="str">
            <v>LA FLOR MARCHITADA, S.A. DE C.V.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"/>
    </sheetNames>
    <sheetDataSet>
      <sheetData sheetId="0" refreshError="1">
        <row r="47">
          <cell r="N47">
            <v>544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ERTO96"/>
      <sheetName val="Calc.2doTrim."/>
    </sheetNames>
    <sheetDataSet>
      <sheetData sheetId="0" refreshError="1">
        <row r="4">
          <cell r="I4">
            <v>0.01</v>
          </cell>
          <cell r="J4">
            <v>2518.63</v>
          </cell>
          <cell r="K4">
            <v>0</v>
          </cell>
          <cell r="L4">
            <v>0.03</v>
          </cell>
        </row>
        <row r="5">
          <cell r="I5">
            <v>2518.63</v>
          </cell>
          <cell r="J5">
            <v>21376.93</v>
          </cell>
          <cell r="K5">
            <v>75.540000000000006</v>
          </cell>
          <cell r="L5">
            <v>0.1</v>
          </cell>
        </row>
        <row r="6">
          <cell r="I6">
            <v>21376.93</v>
          </cell>
          <cell r="J6">
            <v>37567.93</v>
          </cell>
          <cell r="K6">
            <v>1961.28</v>
          </cell>
          <cell r="L6">
            <v>0.17</v>
          </cell>
        </row>
        <row r="7">
          <cell r="I7">
            <v>37567.93</v>
          </cell>
          <cell r="J7">
            <v>43671.25</v>
          </cell>
          <cell r="K7">
            <v>4713.8999999999996</v>
          </cell>
          <cell r="L7">
            <v>0.25</v>
          </cell>
        </row>
        <row r="8">
          <cell r="I8">
            <v>43671.25</v>
          </cell>
          <cell r="J8">
            <v>52286.17</v>
          </cell>
          <cell r="K8">
            <v>6239.58</v>
          </cell>
          <cell r="L8">
            <v>0.32</v>
          </cell>
        </row>
        <row r="9">
          <cell r="I9">
            <v>52286.17</v>
          </cell>
          <cell r="J9">
            <v>105453.97</v>
          </cell>
          <cell r="K9">
            <v>8996.4</v>
          </cell>
          <cell r="L9">
            <v>0.33</v>
          </cell>
        </row>
        <row r="10">
          <cell r="I10">
            <v>105453.97</v>
          </cell>
          <cell r="J10">
            <v>166210.03</v>
          </cell>
          <cell r="K10">
            <v>26541.66</v>
          </cell>
          <cell r="L10">
            <v>0.34</v>
          </cell>
        </row>
        <row r="11">
          <cell r="I11">
            <v>166210.03</v>
          </cell>
          <cell r="J11">
            <v>999999</v>
          </cell>
          <cell r="K11">
            <v>47198.7</v>
          </cell>
          <cell r="L11">
            <v>0.35</v>
          </cell>
        </row>
        <row r="17">
          <cell r="I17">
            <v>0.01</v>
          </cell>
          <cell r="J17">
            <v>2518.63</v>
          </cell>
          <cell r="K17">
            <v>0</v>
          </cell>
          <cell r="L17">
            <v>0.5</v>
          </cell>
        </row>
        <row r="18">
          <cell r="I18">
            <v>2518.63</v>
          </cell>
          <cell r="J18">
            <v>21376.93</v>
          </cell>
          <cell r="K18">
            <v>37.68</v>
          </cell>
          <cell r="L18">
            <v>0.5</v>
          </cell>
        </row>
        <row r="19">
          <cell r="I19">
            <v>21376.93</v>
          </cell>
          <cell r="J19">
            <v>37567.93</v>
          </cell>
          <cell r="K19">
            <v>980.7</v>
          </cell>
          <cell r="L19">
            <v>0.5</v>
          </cell>
        </row>
        <row r="20">
          <cell r="I20">
            <v>37567.93</v>
          </cell>
          <cell r="J20">
            <v>43671.25</v>
          </cell>
          <cell r="K20">
            <v>2356.8000000000002</v>
          </cell>
          <cell r="L20">
            <v>0.5</v>
          </cell>
        </row>
        <row r="21">
          <cell r="I21">
            <v>43671.25</v>
          </cell>
          <cell r="J21">
            <v>52286.17</v>
          </cell>
          <cell r="K21">
            <v>3119.94</v>
          </cell>
          <cell r="L21">
            <v>0.5</v>
          </cell>
        </row>
        <row r="22">
          <cell r="I22">
            <v>52286.17</v>
          </cell>
          <cell r="J22">
            <v>105453.97</v>
          </cell>
          <cell r="K22">
            <v>4498.1400000000003</v>
          </cell>
          <cell r="L22">
            <v>0.4</v>
          </cell>
        </row>
        <row r="23">
          <cell r="I23">
            <v>105453.97</v>
          </cell>
          <cell r="J23">
            <v>166210.03</v>
          </cell>
          <cell r="K23">
            <v>11516.22</v>
          </cell>
          <cell r="L23">
            <v>0.3</v>
          </cell>
        </row>
        <row r="24">
          <cell r="I24">
            <v>166210.03</v>
          </cell>
          <cell r="J24">
            <v>210907.75</v>
          </cell>
          <cell r="K24">
            <v>17713.32</v>
          </cell>
          <cell r="L24">
            <v>0.2</v>
          </cell>
        </row>
        <row r="25">
          <cell r="I25">
            <v>210907.75</v>
          </cell>
          <cell r="J25">
            <v>253089.01</v>
          </cell>
          <cell r="K25">
            <v>20842.259999999998</v>
          </cell>
          <cell r="L25">
            <v>0.1</v>
          </cell>
        </row>
        <row r="26">
          <cell r="I26">
            <v>253089.01</v>
          </cell>
          <cell r="J26">
            <v>999999</v>
          </cell>
          <cell r="K26">
            <v>22318.560000000001</v>
          </cell>
          <cell r="L26">
            <v>0</v>
          </cell>
        </row>
      </sheetData>
      <sheetData sheetId="1" refreshError="1">
        <row r="4">
          <cell r="I4">
            <v>0.01</v>
          </cell>
          <cell r="J4">
            <v>740.95</v>
          </cell>
          <cell r="K4">
            <v>0</v>
          </cell>
          <cell r="L4">
            <v>0.03</v>
          </cell>
        </row>
        <row r="5">
          <cell r="I5">
            <v>740.95</v>
          </cell>
          <cell r="J5">
            <v>6288.73</v>
          </cell>
          <cell r="K5">
            <v>22.23</v>
          </cell>
          <cell r="L5">
            <v>0.1</v>
          </cell>
        </row>
        <row r="6">
          <cell r="I6">
            <v>6288.73</v>
          </cell>
          <cell r="J6">
            <v>11051.86</v>
          </cell>
          <cell r="K6">
            <v>576.99</v>
          </cell>
          <cell r="L6">
            <v>0.17</v>
          </cell>
        </row>
        <row r="7">
          <cell r="I7">
            <v>11051.86</v>
          </cell>
          <cell r="J7">
            <v>12847.36</v>
          </cell>
          <cell r="K7">
            <v>1386.75</v>
          </cell>
          <cell r="L7">
            <v>0.25</v>
          </cell>
        </row>
        <row r="8">
          <cell r="I8">
            <v>12847.36</v>
          </cell>
          <cell r="J8">
            <v>15381.73</v>
          </cell>
          <cell r="K8">
            <v>1835.58</v>
          </cell>
          <cell r="L8">
            <v>0.32</v>
          </cell>
        </row>
        <row r="9">
          <cell r="I9">
            <v>15381.73</v>
          </cell>
          <cell r="J9">
            <v>31022.799999999999</v>
          </cell>
          <cell r="K9">
            <v>2646.6</v>
          </cell>
          <cell r="L9">
            <v>0.33</v>
          </cell>
        </row>
        <row r="10">
          <cell r="I10">
            <v>31022.799999999999</v>
          </cell>
          <cell r="J10">
            <v>48896.2</v>
          </cell>
          <cell r="K10">
            <v>7808.13</v>
          </cell>
          <cell r="L10">
            <v>0.34</v>
          </cell>
        </row>
        <row r="11">
          <cell r="I11">
            <v>48896.2</v>
          </cell>
          <cell r="J11">
            <v>999999</v>
          </cell>
          <cell r="K11">
            <v>13885.05</v>
          </cell>
          <cell r="L11">
            <v>0.35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acionamiento"/>
      <sheetName val="Comercial"/>
      <sheetName val="Condominio"/>
      <sheetName val="Costo Paramétrico"/>
      <sheetName val="Eficiencia"/>
      <sheetName val="Sheet3"/>
      <sheetName val="COSTO"/>
      <sheetName val="condos"/>
      <sheetName val="Estacionamiento-comercial"/>
      <sheetName val="Estatus 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2">
          <cell r="B22">
            <v>20</v>
          </cell>
        </row>
        <row r="47">
          <cell r="B47">
            <v>12</v>
          </cell>
        </row>
      </sheetData>
      <sheetData sheetId="8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 N of Rev"/>
      <sheetName val="tabla RENTABLE VENTA"/>
      <sheetName val="WBS LIVO"/>
      <sheetName val="WBS-Livo"/>
      <sheetName val="PU Est"/>
      <sheetName val="Tabla de Pesos"/>
      <sheetName val="P N SISTEMA"/>
      <sheetName val="TABLAS AREAS"/>
      <sheetName val="tabla VENTA IVA"/>
      <sheetName val="tabla RENTA"/>
      <sheetName val="tabla RENTA IVA"/>
      <sheetName val="RENTABLE RESUMEN"/>
      <sheetName val="RENTABLE RESUMEN CON IVA"/>
      <sheetName val="CORRIDA COM"/>
      <sheetName val="CORRIDA COM y OF"/>
      <sheetName val="CORRIDA COM CON IVA"/>
      <sheetName val="CORRIDA COM y OF IVA"/>
      <sheetName val="modelo OF"/>
      <sheetName val="tablas presentacion 02"/>
      <sheetName val="tablas presentacion renta"/>
      <sheetName val="mercado DPTOS"/>
      <sheetName val="MUZQUIZ"/>
      <sheetName val="DAGS"/>
      <sheetName val="SICARMA"/>
      <sheetName val="AGUSTIN JIM"/>
      <sheetName val="DES REV."/>
      <sheetName val="IMP VO"/>
      <sheetName val="INM 212"/>
      <sheetName val="RE1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>
        <row r="10">
          <cell r="D10">
            <v>0.56000000000000005</v>
          </cell>
        </row>
        <row r="11">
          <cell r="D11">
            <v>1</v>
          </cell>
        </row>
        <row r="12">
          <cell r="D12">
            <v>1.56</v>
          </cell>
        </row>
        <row r="13">
          <cell r="D13">
            <v>2.25</v>
          </cell>
        </row>
        <row r="14">
          <cell r="D14">
            <v>3.98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jo GENERAL"/>
      <sheetName val="programa %"/>
      <sheetName val="programa $"/>
      <sheetName val="GRAFICA"/>
      <sheetName val="Presupuesto de obra"/>
      <sheetName val="VENTAS DPTOS"/>
      <sheetName val="VENTAS OF"/>
      <sheetName val="RESUMEN EROGACION MENSUAL"/>
      <sheetName val="Ppto. Param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BS-Livo"/>
      <sheetName val="WBS-Erogación"/>
      <sheetName val="Programado Acumulado"/>
      <sheetName val="Programado Parcial"/>
    </sheetNames>
    <sheetDataSet>
      <sheetData sheetId="0">
        <row r="8">
          <cell r="C8" t="str">
            <v>A</v>
          </cell>
        </row>
        <row r="31">
          <cell r="C31" t="str">
            <v>A2.2.1</v>
          </cell>
          <cell r="D31" t="str">
            <v>Gerente de construcción PM</v>
          </cell>
        </row>
        <row r="32">
          <cell r="C32" t="str">
            <v>A2.2.2</v>
          </cell>
          <cell r="D32" t="str">
            <v>Coordinador de obra civil + acabados</v>
          </cell>
        </row>
        <row r="33">
          <cell r="C33" t="str">
            <v>A2.2.3</v>
          </cell>
          <cell r="D33" t="str">
            <v>Coordinador de instalaciones</v>
          </cell>
        </row>
        <row r="34">
          <cell r="C34" t="str">
            <v>A2.2.4</v>
          </cell>
          <cell r="D34" t="str">
            <v>Coordinador de seguridad</v>
          </cell>
        </row>
        <row r="35">
          <cell r="C35" t="str">
            <v>A2.2.5</v>
          </cell>
          <cell r="D35" t="str">
            <v>PM Administrador de proyecto</v>
          </cell>
        </row>
        <row r="36">
          <cell r="C36" t="str">
            <v>A2.2.6</v>
          </cell>
          <cell r="D36" t="str">
            <v>Coordinador de costos y control de obra</v>
          </cell>
        </row>
        <row r="37">
          <cell r="C37" t="str">
            <v>A2.2.7</v>
          </cell>
          <cell r="D37" t="str">
            <v>Coordinador de abastecimientos y subcontratos</v>
          </cell>
        </row>
        <row r="38">
          <cell r="C38" t="str">
            <v>A2.2.8</v>
          </cell>
          <cell r="D38" t="str">
            <v xml:space="preserve">Supervisor Obra Civil </v>
          </cell>
        </row>
        <row r="39">
          <cell r="C39" t="str">
            <v>A2.2.9</v>
          </cell>
          <cell r="D39" t="str">
            <v>Supervisor Acabados Interiores 1</v>
          </cell>
        </row>
        <row r="40">
          <cell r="C40" t="str">
            <v>A2.2.10</v>
          </cell>
          <cell r="D40" t="str">
            <v>Supervisor Acabados Interiores 2</v>
          </cell>
        </row>
        <row r="41">
          <cell r="C41" t="str">
            <v>A2.2.11</v>
          </cell>
          <cell r="D41" t="str">
            <v>Supervisor Instalaciones</v>
          </cell>
        </row>
        <row r="42">
          <cell r="C42" t="str">
            <v>A2.2.12</v>
          </cell>
          <cell r="D42" t="str">
            <v>Supervisor de Calidad 1</v>
          </cell>
        </row>
        <row r="43">
          <cell r="C43" t="str">
            <v>A2.2.13</v>
          </cell>
          <cell r="D43" t="str">
            <v>Supervisor de Calidad 2</v>
          </cell>
        </row>
        <row r="44">
          <cell r="C44" t="str">
            <v>A2.2.14</v>
          </cell>
          <cell r="D44" t="str">
            <v>Gerente de Administración Financiera</v>
          </cell>
        </row>
        <row r="45">
          <cell r="C45" t="str">
            <v>A2.2.15</v>
          </cell>
          <cell r="D45" t="str">
            <v>BIM</v>
          </cell>
        </row>
        <row r="46">
          <cell r="C46" t="str">
            <v>A2.2.16</v>
          </cell>
          <cell r="D46" t="str">
            <v>Supervisor de Ventas</v>
          </cell>
        </row>
      </sheetData>
      <sheetData sheetId="1"/>
      <sheetData sheetId="2">
        <row r="1">
          <cell r="G1">
            <v>44025</v>
          </cell>
          <cell r="H1">
            <v>44056</v>
          </cell>
          <cell r="I1">
            <v>44087</v>
          </cell>
          <cell r="J1">
            <v>44117</v>
          </cell>
          <cell r="K1">
            <v>44148</v>
          </cell>
          <cell r="L1">
            <v>44178</v>
          </cell>
          <cell r="M1">
            <v>44209</v>
          </cell>
          <cell r="N1">
            <v>44240</v>
          </cell>
          <cell r="O1">
            <v>44268</v>
          </cell>
          <cell r="P1">
            <v>44299</v>
          </cell>
          <cell r="Q1">
            <v>44329</v>
          </cell>
          <cell r="R1">
            <v>44360</v>
          </cell>
          <cell r="S1">
            <v>44390</v>
          </cell>
          <cell r="T1">
            <v>44421</v>
          </cell>
          <cell r="U1">
            <v>44452</v>
          </cell>
          <cell r="V1">
            <v>44482</v>
          </cell>
          <cell r="W1">
            <v>44513</v>
          </cell>
          <cell r="X1">
            <v>44543</v>
          </cell>
          <cell r="Y1">
            <v>44574</v>
          </cell>
          <cell r="Z1">
            <v>44605</v>
          </cell>
          <cell r="AA1">
            <v>44633</v>
          </cell>
          <cell r="AB1">
            <v>44664</v>
          </cell>
          <cell r="AC1">
            <v>44694</v>
          </cell>
          <cell r="AD1">
            <v>44725</v>
          </cell>
          <cell r="AE1">
            <v>44755</v>
          </cell>
          <cell r="AF1">
            <v>44786</v>
          </cell>
          <cell r="AG1">
            <v>44817</v>
          </cell>
          <cell r="AH1">
            <v>44847</v>
          </cell>
          <cell r="AI1">
            <v>44878</v>
          </cell>
          <cell r="AJ1">
            <v>44908</v>
          </cell>
          <cell r="AK1">
            <v>44939</v>
          </cell>
          <cell r="AL1">
            <v>44970</v>
          </cell>
          <cell r="AM1">
            <v>44998</v>
          </cell>
        </row>
      </sheetData>
      <sheetData sheetId="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 N of"/>
      <sheetName val="P N SISTEMA"/>
      <sheetName val="TABLAS AREAS"/>
      <sheetName val="tabla RENTABLE VENTA"/>
      <sheetName val="tabla VENTA IVA"/>
      <sheetName val="tabla RENTA"/>
      <sheetName val="tabla RENTA IVA"/>
      <sheetName val="RENTABLE RESUMEN"/>
      <sheetName val="RENTABLE RESUMEN CON IVA"/>
      <sheetName val="CORRIDA COM"/>
      <sheetName val="CORRIDA COM y OF"/>
      <sheetName val="CORRIDA COM CON IVA"/>
      <sheetName val="CORRIDA COM y OF IVA"/>
      <sheetName val="modelo OF"/>
      <sheetName val="tablas presentacion 02"/>
      <sheetName val="tablas presentacion renta"/>
      <sheetName val="mercado DPTOS"/>
      <sheetName val="MUZQUIZ"/>
      <sheetName val="DAGS"/>
      <sheetName val="SICARMA"/>
      <sheetName val="AGUSTIN JIM"/>
      <sheetName val="DES REV."/>
      <sheetName val="IMP VO"/>
      <sheetName val="INM 212"/>
      <sheetName val="RE11"/>
    </sheetNames>
    <sheetDataSet>
      <sheetData sheetId="0"/>
      <sheetData sheetId="1"/>
      <sheetData sheetId="2"/>
      <sheetData sheetId="3">
        <row r="8">
          <cell r="P8">
            <v>22</v>
          </cell>
        </row>
        <row r="50">
          <cell r="H50">
            <v>4588</v>
          </cell>
        </row>
      </sheetData>
      <sheetData sheetId="4">
        <row r="19">
          <cell r="S19">
            <v>660.15</v>
          </cell>
          <cell r="T19">
            <v>45000</v>
          </cell>
        </row>
        <row r="23">
          <cell r="Z23">
            <v>985.81</v>
          </cell>
          <cell r="AA23">
            <v>35000</v>
          </cell>
        </row>
        <row r="31">
          <cell r="T31">
            <v>773.56</v>
          </cell>
          <cell r="U31">
            <v>191.35</v>
          </cell>
          <cell r="V31">
            <v>35000</v>
          </cell>
          <cell r="X31">
            <v>15000</v>
          </cell>
        </row>
        <row r="56">
          <cell r="U56">
            <v>7497.02</v>
          </cell>
        </row>
        <row r="90">
          <cell r="T90">
            <v>513.04000000000008</v>
          </cell>
          <cell r="V90">
            <v>19999.999999999996</v>
          </cell>
        </row>
        <row r="118">
          <cell r="V118">
            <v>35000.000000000007</v>
          </cell>
        </row>
        <row r="134">
          <cell r="T134">
            <v>814.8</v>
          </cell>
        </row>
        <row r="147">
          <cell r="T147">
            <v>639.11999999999989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 REAL"/>
      <sheetName val="WBS-Livo Socios"/>
      <sheetName val="WBS-Livo C DIRECTO Vision"/>
      <sheetName val="WBS-Livo CDIR JELabastida"/>
    </sheetNames>
    <sheetDataSet>
      <sheetData sheetId="0"/>
      <sheetData sheetId="1">
        <row r="47">
          <cell r="Q47">
            <v>66441447.435129985</v>
          </cell>
          <cell r="S47">
            <v>175255216.62535703</v>
          </cell>
        </row>
      </sheetData>
      <sheetData sheetId="2"/>
      <sheetData sheetId="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icial"/>
      <sheetName val="Disponibilidad"/>
      <sheetName val="501"/>
      <sheetName val="504"/>
      <sheetName val="505"/>
      <sheetName val="506"/>
      <sheetName val="601"/>
      <sheetName val="602"/>
      <sheetName val="603"/>
      <sheetName val="604"/>
      <sheetName val="605"/>
      <sheetName val="606"/>
      <sheetName val="701"/>
      <sheetName val="702"/>
      <sheetName val="703"/>
      <sheetName val="704"/>
      <sheetName val="803"/>
      <sheetName val="804"/>
      <sheetName val="903"/>
      <sheetName val="904"/>
      <sheetName val="906"/>
      <sheetName val="1001"/>
      <sheetName val="1003"/>
      <sheetName val="1004"/>
      <sheetName val="1006"/>
      <sheetName val="1103"/>
      <sheetName val="1104"/>
      <sheetName val="1105"/>
      <sheetName val="1106"/>
      <sheetName val="1203"/>
      <sheetName val="1206"/>
      <sheetName val="1303"/>
      <sheetName val="1403"/>
      <sheetName val="1405"/>
      <sheetName val="1503"/>
      <sheetName val="1504"/>
      <sheetName val="1702"/>
      <sheetName val="1803"/>
    </sheetNames>
    <sheetDataSet>
      <sheetData sheetId="0">
        <row r="91">
          <cell r="M91">
            <v>2184600</v>
          </cell>
        </row>
        <row r="92">
          <cell r="M92">
            <v>2184600</v>
          </cell>
        </row>
        <row r="95">
          <cell r="M95">
            <v>2317000</v>
          </cell>
        </row>
        <row r="96">
          <cell r="M96">
            <v>2317000</v>
          </cell>
        </row>
        <row r="97">
          <cell r="M97">
            <v>3056910</v>
          </cell>
        </row>
        <row r="99">
          <cell r="M99">
            <v>2317000</v>
          </cell>
        </row>
        <row r="100">
          <cell r="M100">
            <v>2317000</v>
          </cell>
        </row>
        <row r="101">
          <cell r="M101">
            <v>3056910</v>
          </cell>
        </row>
        <row r="102">
          <cell r="W102">
            <v>330476.63528333337</v>
          </cell>
        </row>
        <row r="104">
          <cell r="M104">
            <v>72028002.460000008</v>
          </cell>
          <cell r="S104">
            <v>7991144.1299999999</v>
          </cell>
          <cell r="T104">
            <v>64036858.329999998</v>
          </cell>
        </row>
      </sheetData>
      <sheetData sheetId="1">
        <row r="10">
          <cell r="G10" t="str">
            <v>27 VENDIDOS</v>
          </cell>
        </row>
        <row r="13">
          <cell r="G13" t="str">
            <v>8 BLOQUEADO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QUES 0027"/>
      <sheetName val="CONCILIACION 0027"/>
      <sheetName val="CHEQUES 0019"/>
      <sheetName val="CONCILIACION 0019"/>
    </sheetNames>
    <sheetDataSet>
      <sheetData sheetId="0"/>
      <sheetData sheetId="1"/>
      <sheetData sheetId="2">
        <row r="308">
          <cell r="H308">
            <v>4715956.5600000005</v>
          </cell>
        </row>
      </sheetData>
      <sheetData sheetId="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 N of"/>
      <sheetName val="P N of IVA"/>
    </sheetNames>
    <sheetDataSet>
      <sheetData sheetId="0">
        <row r="18">
          <cell r="P18">
            <v>50887200.000000007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J179"/>
  <sheetViews>
    <sheetView topLeftCell="A40" zoomScale="70" zoomScaleNormal="70" workbookViewId="0">
      <selection activeCell="F16" sqref="F16"/>
    </sheetView>
  </sheetViews>
  <sheetFormatPr baseColWidth="10" defaultColWidth="11.5" defaultRowHeight="16"/>
  <cols>
    <col min="1" max="1" width="2.6640625" style="423" customWidth="1"/>
    <col min="2" max="2" width="16.5" style="506" bestFit="1" customWidth="1"/>
    <col min="3" max="3" width="30.1640625" style="506" customWidth="1"/>
    <col min="4" max="4" width="27.33203125" style="506" bestFit="1" customWidth="1"/>
    <col min="5" max="5" width="19.83203125" style="506" bestFit="1" customWidth="1"/>
    <col min="6" max="6" width="18.5" style="506" bestFit="1" customWidth="1"/>
    <col min="7" max="12" width="19.83203125" style="506" bestFit="1" customWidth="1"/>
    <col min="13" max="32" width="20" style="506" bestFit="1" customWidth="1"/>
    <col min="33" max="33" width="34.83203125" style="506" bestFit="1" customWidth="1"/>
    <col min="34" max="34" width="16.6640625" style="423" bestFit="1" customWidth="1"/>
    <col min="35" max="35" width="24.5" style="423" bestFit="1" customWidth="1"/>
    <col min="36" max="36" width="20" style="423" bestFit="1" customWidth="1"/>
    <col min="37" max="16384" width="11.5" style="423"/>
  </cols>
  <sheetData>
    <row r="1" spans="2:36">
      <c r="B1" s="423"/>
      <c r="C1" s="423"/>
      <c r="D1" s="423"/>
      <c r="E1" s="423"/>
      <c r="F1" s="423"/>
      <c r="G1" s="423"/>
      <c r="H1" s="423"/>
      <c r="I1" s="423"/>
      <c r="J1" s="423"/>
      <c r="K1" s="423"/>
      <c r="L1" s="423"/>
      <c r="M1" s="423"/>
      <c r="N1" s="423"/>
      <c r="O1" s="423"/>
      <c r="P1" s="423"/>
      <c r="Q1" s="423"/>
      <c r="R1" s="423"/>
      <c r="S1" s="423"/>
      <c r="T1" s="423"/>
      <c r="U1" s="423"/>
      <c r="V1" s="423"/>
      <c r="W1" s="423"/>
      <c r="X1" s="423"/>
      <c r="Y1" s="423"/>
      <c r="Z1" s="423"/>
      <c r="AA1" s="423"/>
      <c r="AB1" s="423"/>
      <c r="AC1" s="423"/>
      <c r="AD1" s="423"/>
      <c r="AE1" s="423"/>
      <c r="AF1" s="423"/>
      <c r="AG1" s="423"/>
    </row>
    <row r="2" spans="2:36"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3"/>
      <c r="N2" s="423"/>
      <c r="O2" s="423"/>
      <c r="P2" s="423"/>
      <c r="Q2" s="423"/>
      <c r="R2" s="423"/>
      <c r="S2" s="423"/>
      <c r="T2" s="423"/>
      <c r="U2" s="423"/>
      <c r="V2" s="423"/>
      <c r="W2" s="423"/>
      <c r="X2" s="423"/>
      <c r="Y2" s="423"/>
      <c r="Z2" s="423"/>
      <c r="AA2" s="423"/>
      <c r="AB2" s="423"/>
      <c r="AC2" s="423"/>
      <c r="AD2" s="423"/>
      <c r="AE2" s="423"/>
      <c r="AF2" s="423"/>
      <c r="AG2" s="424" t="s">
        <v>191</v>
      </c>
    </row>
    <row r="3" spans="2:36">
      <c r="B3" s="423"/>
      <c r="C3" s="423"/>
      <c r="D3" s="423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  <c r="P3" s="423"/>
      <c r="Q3" s="423"/>
      <c r="R3" s="423"/>
      <c r="S3" s="423"/>
      <c r="T3" s="423"/>
      <c r="U3" s="423"/>
      <c r="V3" s="423"/>
      <c r="W3" s="423"/>
      <c r="X3" s="423"/>
      <c r="Y3" s="423"/>
      <c r="Z3" s="423"/>
      <c r="AA3" s="423"/>
      <c r="AB3" s="423"/>
      <c r="AC3" s="423"/>
      <c r="AD3" s="423"/>
      <c r="AE3" s="423"/>
      <c r="AF3" s="423"/>
      <c r="AG3" s="423"/>
    </row>
    <row r="4" spans="2:36">
      <c r="B4" s="423"/>
      <c r="C4" s="423"/>
      <c r="D4" s="423"/>
      <c r="E4" s="423"/>
      <c r="F4" s="423"/>
      <c r="G4" s="423"/>
      <c r="H4" s="423"/>
      <c r="I4" s="423"/>
      <c r="J4" s="423"/>
      <c r="K4" s="423"/>
      <c r="L4" s="423"/>
      <c r="M4" s="423"/>
      <c r="N4" s="423"/>
      <c r="O4" s="423"/>
      <c r="P4" s="423"/>
      <c r="Q4" s="423"/>
      <c r="R4" s="423"/>
      <c r="S4" s="423"/>
      <c r="T4" s="423"/>
      <c r="U4" s="423"/>
      <c r="V4" s="423"/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532" t="s">
        <v>192</v>
      </c>
    </row>
    <row r="5" spans="2:36">
      <c r="B5" s="423"/>
      <c r="C5" s="423"/>
      <c r="D5" s="423"/>
      <c r="E5" s="425"/>
      <c r="F5" s="423"/>
      <c r="G5" s="423"/>
      <c r="H5" s="423"/>
      <c r="I5" s="423"/>
      <c r="J5" s="423"/>
      <c r="K5" s="423"/>
      <c r="L5" s="423"/>
      <c r="M5" s="423"/>
      <c r="N5" s="423"/>
      <c r="O5" s="423"/>
      <c r="P5" s="423"/>
      <c r="Q5" s="423"/>
      <c r="R5" s="423"/>
      <c r="S5" s="423"/>
      <c r="T5" s="423"/>
      <c r="U5" s="423"/>
      <c r="V5" s="423"/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6">
        <v>2019</v>
      </c>
    </row>
    <row r="6" spans="2:36" ht="17" thickBot="1">
      <c r="B6" s="427"/>
      <c r="C6" s="427"/>
      <c r="D6" s="427"/>
      <c r="E6" s="427"/>
      <c r="F6" s="427"/>
      <c r="G6" s="427"/>
      <c r="H6" s="427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  <c r="AA6" s="427"/>
      <c r="AB6" s="427"/>
      <c r="AC6" s="427"/>
      <c r="AD6" s="427"/>
      <c r="AE6" s="427"/>
      <c r="AF6" s="427"/>
      <c r="AG6" s="427"/>
    </row>
    <row r="7" spans="2:36" ht="17" thickTop="1">
      <c r="B7" s="428" t="s">
        <v>193</v>
      </c>
      <c r="C7" s="428"/>
      <c r="D7" s="429"/>
      <c r="E7" s="430"/>
      <c r="F7" s="430"/>
      <c r="G7" s="430"/>
      <c r="H7" s="430"/>
      <c r="I7" s="431"/>
      <c r="J7" s="432"/>
      <c r="K7" s="432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0"/>
      <c r="AA7" s="430"/>
      <c r="AB7" s="430"/>
      <c r="AC7" s="430"/>
      <c r="AD7" s="433" t="s">
        <v>1650</v>
      </c>
      <c r="AE7" s="433" t="s">
        <v>1650</v>
      </c>
      <c r="AF7" s="433" t="s">
        <v>1650</v>
      </c>
      <c r="AG7" s="434"/>
      <c r="AH7" s="435"/>
    </row>
    <row r="8" spans="2:36">
      <c r="B8" s="697"/>
      <c r="C8" s="698"/>
      <c r="D8" s="541" t="s">
        <v>194</v>
      </c>
      <c r="E8" s="437" t="s">
        <v>195</v>
      </c>
      <c r="F8" s="438" t="s">
        <v>157</v>
      </c>
      <c r="G8" s="438" t="s">
        <v>158</v>
      </c>
      <c r="H8" s="438" t="s">
        <v>159</v>
      </c>
      <c r="I8" s="438" t="s">
        <v>160</v>
      </c>
      <c r="J8" s="438" t="s">
        <v>161</v>
      </c>
      <c r="K8" s="438" t="s">
        <v>162</v>
      </c>
      <c r="L8" s="438" t="s">
        <v>163</v>
      </c>
      <c r="M8" s="438" t="s">
        <v>164</v>
      </c>
      <c r="N8" s="438" t="s">
        <v>165</v>
      </c>
      <c r="O8" s="438" t="s">
        <v>166</v>
      </c>
      <c r="P8" s="438" t="s">
        <v>167</v>
      </c>
      <c r="Q8" s="438" t="s">
        <v>168</v>
      </c>
      <c r="R8" s="438" t="s">
        <v>169</v>
      </c>
      <c r="S8" s="438" t="s">
        <v>170</v>
      </c>
      <c r="T8" s="438" t="s">
        <v>171</v>
      </c>
      <c r="U8" s="438" t="s">
        <v>172</v>
      </c>
      <c r="V8" s="438" t="s">
        <v>173</v>
      </c>
      <c r="W8" s="438" t="s">
        <v>174</v>
      </c>
      <c r="X8" s="438" t="s">
        <v>175</v>
      </c>
      <c r="Y8" s="438" t="s">
        <v>176</v>
      </c>
      <c r="Z8" s="438" t="s">
        <v>177</v>
      </c>
      <c r="AA8" s="439" t="s">
        <v>178</v>
      </c>
      <c r="AB8" s="438" t="s">
        <v>179</v>
      </c>
      <c r="AC8" s="439" t="s">
        <v>180</v>
      </c>
      <c r="AD8" s="439" t="s">
        <v>1648</v>
      </c>
      <c r="AE8" s="439" t="s">
        <v>1712</v>
      </c>
      <c r="AF8" s="439" t="s">
        <v>1713</v>
      </c>
      <c r="AG8" s="440"/>
      <c r="AH8" s="435"/>
    </row>
    <row r="9" spans="2:36">
      <c r="B9" s="695" t="s">
        <v>183</v>
      </c>
      <c r="C9" s="696"/>
      <c r="D9" s="539"/>
      <c r="E9" s="442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443"/>
      <c r="T9" s="443"/>
      <c r="U9" s="443"/>
      <c r="V9" s="443"/>
      <c r="W9" s="443"/>
      <c r="X9" s="443"/>
      <c r="Y9" s="443"/>
      <c r="Z9" s="443"/>
      <c r="AA9" s="444"/>
      <c r="AB9" s="444"/>
      <c r="AC9" s="444"/>
      <c r="AD9" s="444"/>
      <c r="AE9" s="444"/>
      <c r="AF9" s="444"/>
      <c r="AG9" s="444"/>
      <c r="AH9" s="435"/>
    </row>
    <row r="10" spans="2:36">
      <c r="B10" s="689" t="s">
        <v>196</v>
      </c>
      <c r="C10" s="690"/>
      <c r="D10" s="445">
        <f>SUM(E10:AF10)</f>
        <v>16500000</v>
      </c>
      <c r="E10" s="446">
        <v>2500000</v>
      </c>
      <c r="F10" s="447"/>
      <c r="G10" s="447"/>
      <c r="H10" s="447"/>
      <c r="I10" s="447"/>
      <c r="J10" s="447"/>
      <c r="K10" s="447"/>
      <c r="L10" s="447"/>
      <c r="M10" s="447"/>
      <c r="N10" s="447">
        <v>1500000</v>
      </c>
      <c r="O10" s="447">
        <v>6000000</v>
      </c>
      <c r="P10" s="447"/>
      <c r="Q10" s="447"/>
      <c r="R10" s="447"/>
      <c r="S10" s="447">
        <v>1500000</v>
      </c>
      <c r="T10" s="447">
        <v>1000000</v>
      </c>
      <c r="U10" s="447"/>
      <c r="V10" s="447"/>
      <c r="W10" s="447"/>
      <c r="X10" s="447"/>
      <c r="Y10" s="447"/>
      <c r="Z10" s="447"/>
      <c r="AA10" s="448"/>
      <c r="AB10" s="448">
        <v>4000000</v>
      </c>
      <c r="AC10" s="448"/>
      <c r="AD10" s="448"/>
      <c r="AE10" s="448"/>
      <c r="AF10" s="448"/>
      <c r="AG10" s="449">
        <f>SUM(E10:AF10)</f>
        <v>16500000</v>
      </c>
      <c r="AH10" s="435">
        <f t="shared" ref="AH10:AH18" si="0">AG10/$D$19</f>
        <v>2.1610635324137706E-2</v>
      </c>
      <c r="AJ10" s="425"/>
    </row>
    <row r="11" spans="2:36">
      <c r="B11" s="689" t="s">
        <v>1611</v>
      </c>
      <c r="C11" s="690"/>
      <c r="D11" s="445">
        <f>analisis!D10</f>
        <v>72028002.460000008</v>
      </c>
      <c r="E11" s="446">
        <f>analisis!E10</f>
        <v>7202800.2460000012</v>
      </c>
      <c r="F11" s="446">
        <f>E11/24</f>
        <v>300116.67691666674</v>
      </c>
      <c r="G11" s="446">
        <f>F11</f>
        <v>300116.67691666674</v>
      </c>
      <c r="H11" s="446">
        <f t="shared" ref="H11:AC11" si="1">G11</f>
        <v>300116.67691666674</v>
      </c>
      <c r="I11" s="446">
        <f t="shared" si="1"/>
        <v>300116.67691666674</v>
      </c>
      <c r="J11" s="446">
        <f t="shared" si="1"/>
        <v>300116.67691666674</v>
      </c>
      <c r="K11" s="446">
        <f t="shared" si="1"/>
        <v>300116.67691666674</v>
      </c>
      <c r="L11" s="446">
        <f t="shared" si="1"/>
        <v>300116.67691666674</v>
      </c>
      <c r="M11" s="446">
        <f t="shared" si="1"/>
        <v>300116.67691666674</v>
      </c>
      <c r="N11" s="446">
        <f t="shared" si="1"/>
        <v>300116.67691666674</v>
      </c>
      <c r="O11" s="446">
        <f t="shared" si="1"/>
        <v>300116.67691666674</v>
      </c>
      <c r="P11" s="446">
        <f t="shared" si="1"/>
        <v>300116.67691666674</v>
      </c>
      <c r="Q11" s="446">
        <f t="shared" si="1"/>
        <v>300116.67691666674</v>
      </c>
      <c r="R11" s="446">
        <f t="shared" si="1"/>
        <v>300116.67691666674</v>
      </c>
      <c r="S11" s="446">
        <f t="shared" si="1"/>
        <v>300116.67691666674</v>
      </c>
      <c r="T11" s="446">
        <f t="shared" si="1"/>
        <v>300116.67691666674</v>
      </c>
      <c r="U11" s="446">
        <f t="shared" si="1"/>
        <v>300116.67691666674</v>
      </c>
      <c r="V11" s="446">
        <f t="shared" si="1"/>
        <v>300116.67691666674</v>
      </c>
      <c r="W11" s="446">
        <f t="shared" si="1"/>
        <v>300116.67691666674</v>
      </c>
      <c r="X11" s="446">
        <f t="shared" si="1"/>
        <v>300116.67691666674</v>
      </c>
      <c r="Y11" s="446">
        <f t="shared" si="1"/>
        <v>300116.67691666674</v>
      </c>
      <c r="Z11" s="446">
        <f t="shared" si="1"/>
        <v>300116.67691666674</v>
      </c>
      <c r="AA11" s="446">
        <f t="shared" si="1"/>
        <v>300116.67691666674</v>
      </c>
      <c r="AB11" s="446">
        <f t="shared" si="1"/>
        <v>300116.67691666674</v>
      </c>
      <c r="AC11" s="446">
        <f t="shared" si="1"/>
        <v>300116.67691666674</v>
      </c>
      <c r="AD11" s="450">
        <f>analisis!G10*0.3</f>
        <v>17286720.590400003</v>
      </c>
      <c r="AE11" s="450">
        <f>analisis!G10*0.3</f>
        <v>17286720.590400003</v>
      </c>
      <c r="AF11" s="450">
        <f>analisis!G10*0.4</f>
        <v>23048960.787200004</v>
      </c>
      <c r="AG11" s="449">
        <f t="shared" ref="AG11:AG15" si="2">SUM(E11:AF11)</f>
        <v>72028002.460000008</v>
      </c>
      <c r="AH11" s="435">
        <f t="shared" si="0"/>
        <v>9.4337629956918412E-2</v>
      </c>
      <c r="AJ11" s="425"/>
    </row>
    <row r="12" spans="2:36">
      <c r="B12" s="689" t="s">
        <v>1609</v>
      </c>
      <c r="C12" s="690"/>
      <c r="D12" s="445">
        <f>analisis!D12</f>
        <v>198601868.40791622</v>
      </c>
      <c r="E12" s="446">
        <f>'[17]VENTAS DPTOS'!B113+'[17]VENTAS DPTOS'!C113+'[17]VENTAS DPTOS'!D113+'[17]VENTAS DPTOS'!E113</f>
        <v>0</v>
      </c>
      <c r="F12" s="446">
        <f>'VENTAS DPTOS'!B77</f>
        <v>1083282.9185886341</v>
      </c>
      <c r="G12" s="446">
        <f>'VENTAS DPTOS'!C77</f>
        <v>1130382.1759185747</v>
      </c>
      <c r="H12" s="446">
        <f>'VENTAS DPTOS'!D77</f>
        <v>1179622.3085816945</v>
      </c>
      <c r="I12" s="446">
        <f>'VENTAS DPTOS'!E77</f>
        <v>1231207.2094668676</v>
      </c>
      <c r="J12" s="446">
        <f>'VENTAS DPTOS'!F77</f>
        <v>1285371.3553962992</v>
      </c>
      <c r="K12" s="446">
        <f>'VENTAS DPTOS'!G77</f>
        <v>1342386.2458483325</v>
      </c>
      <c r="L12" s="446">
        <f>'VENTAS DPTOS'!H77</f>
        <v>1402568.6302143678</v>
      </c>
      <c r="M12" s="446">
        <f>'VENTAS DPTOS'!I77</f>
        <v>1466291.1548372286</v>
      </c>
      <c r="N12" s="446">
        <f>'VENTAS DPTOS'!J77</f>
        <v>1533996.3372490183</v>
      </c>
      <c r="O12" s="446">
        <f>'VENTAS DPTOS'!K77</f>
        <v>1606215.1984882606</v>
      </c>
      <c r="P12" s="446">
        <f>'VENTAS DPTOS'!L77</f>
        <v>1683592.5498160203</v>
      </c>
      <c r="Q12" s="446">
        <f>'VENTAS DPTOS'!M77</f>
        <v>1766922.005092069</v>
      </c>
      <c r="R12" s="446">
        <f>'VENTAS DPTOS'!N77</f>
        <v>1857195.5816411218</v>
      </c>
      <c r="S12" s="446">
        <f>'VENTAS DPTOS'!O77</f>
        <v>1955675.8469673614</v>
      </c>
      <c r="T12" s="446">
        <f>'VENTAS DPTOS'!P77</f>
        <v>2064004.138826225</v>
      </c>
      <c r="U12" s="446">
        <f>'VENTAS DPTOS'!Q77</f>
        <v>2184368.9075582954</v>
      </c>
      <c r="V12" s="446">
        <f>'VENTAS DPTOS'!R77</f>
        <v>2319779.2723818747</v>
      </c>
      <c r="W12" s="446">
        <f>'VENTAS DPTOS'!S77</f>
        <v>2474533.9750373936</v>
      </c>
      <c r="X12" s="446">
        <f>'VENTAS DPTOS'!T77</f>
        <v>1932892.5157430768</v>
      </c>
      <c r="Y12" s="446">
        <f>'VENTAS DPTOS'!U77</f>
        <v>1644017.0707861078</v>
      </c>
      <c r="Z12" s="446">
        <f>'VENTAS DPTOS'!V77</f>
        <v>1644017.0707861078</v>
      </c>
      <c r="AA12" s="446">
        <f>'VENTAS DPTOS'!W77</f>
        <v>1644017.0707861078</v>
      </c>
      <c r="AB12" s="446">
        <f>'VENTAS DPTOS'!X77</f>
        <v>1644017.0707861078</v>
      </c>
      <c r="AC12" s="446">
        <f>'VENTAS DPTOS'!Y77</f>
        <v>1644017.0707861078</v>
      </c>
      <c r="AD12" s="446">
        <f>'VENTAS DPTOS'!Z77*0.3</f>
        <v>47664448.417899884</v>
      </c>
      <c r="AE12" s="450">
        <f>'VENTAS DPTOS'!Z77*0.3</f>
        <v>47664448.417899884</v>
      </c>
      <c r="AF12" s="450">
        <f>'VENTAS DPTOS'!Z77*0.4</f>
        <v>63552597.890533186</v>
      </c>
      <c r="AG12" s="449">
        <f t="shared" si="2"/>
        <v>198601868.40791622</v>
      </c>
      <c r="AH12" s="435">
        <f t="shared" si="0"/>
        <v>0.2601159122942947</v>
      </c>
      <c r="AJ12" s="425"/>
    </row>
    <row r="13" spans="2:36">
      <c r="B13" s="689" t="s">
        <v>1610</v>
      </c>
      <c r="C13" s="690"/>
      <c r="D13" s="445">
        <f>analisis!D11</f>
        <v>19751020</v>
      </c>
      <c r="E13" s="446">
        <f>'[17]VENTAS DPTOS'!B114+'[17]VENTAS DPTOS'!C114+'[17]VENTAS DPTOS'!D114+'[17]VENTAS DPTOS'!E114</f>
        <v>0</v>
      </c>
      <c r="F13" s="446">
        <f>D13*0.1</f>
        <v>1975102</v>
      </c>
      <c r="G13" s="446">
        <f>F13/23</f>
        <v>85874</v>
      </c>
      <c r="H13" s="446">
        <f>G13</f>
        <v>85874</v>
      </c>
      <c r="I13" s="446">
        <f t="shared" ref="I13:AC13" si="3">H13</f>
        <v>85874</v>
      </c>
      <c r="J13" s="446">
        <f t="shared" si="3"/>
        <v>85874</v>
      </c>
      <c r="K13" s="446">
        <f t="shared" si="3"/>
        <v>85874</v>
      </c>
      <c r="L13" s="446">
        <f t="shared" si="3"/>
        <v>85874</v>
      </c>
      <c r="M13" s="446">
        <f t="shared" si="3"/>
        <v>85874</v>
      </c>
      <c r="N13" s="446">
        <f t="shared" si="3"/>
        <v>85874</v>
      </c>
      <c r="O13" s="446">
        <f t="shared" si="3"/>
        <v>85874</v>
      </c>
      <c r="P13" s="446">
        <f t="shared" si="3"/>
        <v>85874</v>
      </c>
      <c r="Q13" s="446">
        <f t="shared" si="3"/>
        <v>85874</v>
      </c>
      <c r="R13" s="446">
        <f t="shared" si="3"/>
        <v>85874</v>
      </c>
      <c r="S13" s="446">
        <f t="shared" si="3"/>
        <v>85874</v>
      </c>
      <c r="T13" s="446">
        <f t="shared" si="3"/>
        <v>85874</v>
      </c>
      <c r="U13" s="446">
        <f t="shared" si="3"/>
        <v>85874</v>
      </c>
      <c r="V13" s="446">
        <f t="shared" si="3"/>
        <v>85874</v>
      </c>
      <c r="W13" s="446">
        <f t="shared" si="3"/>
        <v>85874</v>
      </c>
      <c r="X13" s="446">
        <f t="shared" si="3"/>
        <v>85874</v>
      </c>
      <c r="Y13" s="446">
        <f t="shared" si="3"/>
        <v>85874</v>
      </c>
      <c r="Z13" s="446">
        <f t="shared" si="3"/>
        <v>85874</v>
      </c>
      <c r="AA13" s="446">
        <f t="shared" si="3"/>
        <v>85874</v>
      </c>
      <c r="AB13" s="446">
        <f t="shared" si="3"/>
        <v>85874</v>
      </c>
      <c r="AC13" s="446">
        <f t="shared" si="3"/>
        <v>85874</v>
      </c>
      <c r="AD13" s="446">
        <f>($D$13*0.8)*0.3</f>
        <v>4740244.8</v>
      </c>
      <c r="AE13" s="446">
        <f t="shared" ref="AE13" si="4">($D$13*0.8)*0.3</f>
        <v>4740244.8</v>
      </c>
      <c r="AF13" s="446">
        <f>($D$13*0.8)*0.4</f>
        <v>6320326.4000000004</v>
      </c>
      <c r="AG13" s="449">
        <f t="shared" si="2"/>
        <v>19751020</v>
      </c>
      <c r="AH13" s="435">
        <f t="shared" si="0"/>
        <v>2.5868611545439412E-2</v>
      </c>
      <c r="AJ13" s="425"/>
    </row>
    <row r="14" spans="2:36">
      <c r="B14" s="689" t="s">
        <v>1608</v>
      </c>
      <c r="C14" s="690"/>
      <c r="D14" s="445">
        <f>analisis!E5/2</f>
        <v>25443600.000000004</v>
      </c>
      <c r="E14" s="446">
        <v>0</v>
      </c>
      <c r="F14" s="446">
        <f>'VENTAS OF'!B44</f>
        <v>848120.00000000012</v>
      </c>
      <c r="G14" s="446">
        <f>'VENTAS OF'!C44</f>
        <v>906066.08695652196</v>
      </c>
      <c r="H14" s="446">
        <f>'VENTAS OF'!D44</f>
        <v>966646.08695652196</v>
      </c>
      <c r="I14" s="446">
        <f>'VENTAS OF'!E44</f>
        <v>1030110.8488612839</v>
      </c>
      <c r="J14" s="446">
        <f>'VENTAS OF'!F44</f>
        <v>1096748.8488612839</v>
      </c>
      <c r="K14" s="446">
        <f>'VENTAS OF'!G44</f>
        <v>1166894.1120191785</v>
      </c>
      <c r="L14" s="446">
        <f>'VENTAS OF'!H44</f>
        <v>1240936.3342414007</v>
      </c>
      <c r="M14" s="446">
        <f>'VENTAS OF'!I44</f>
        <v>1319333.9813002243</v>
      </c>
      <c r="N14" s="446">
        <f>'VENTAS OF'!J44</f>
        <v>1402631.4813002243</v>
      </c>
      <c r="O14" s="446">
        <f>'VENTAS OF'!K44</f>
        <v>1491482.1479668911</v>
      </c>
      <c r="P14" s="446">
        <f>'VENTAS OF'!L44</f>
        <v>1162619.290824034</v>
      </c>
      <c r="Q14" s="446">
        <f>'VENTAS OF'!M44</f>
        <v>789819.29082403402</v>
      </c>
      <c r="R14" s="446">
        <f>'VENTAS OF'!N44</f>
        <v>789819.29082403402</v>
      </c>
      <c r="S14" s="446">
        <f>'VENTAS OF'!O44</f>
        <v>789819.29082403402</v>
      </c>
      <c r="T14" s="446">
        <f>'VENTAS OF'!P44</f>
        <v>789819.29082403402</v>
      </c>
      <c r="U14" s="446">
        <f>'VENTAS OF'!Q44</f>
        <v>789819.29082403402</v>
      </c>
      <c r="V14" s="446">
        <f>'VENTAS OF'!R44</f>
        <v>789819.29082403402</v>
      </c>
      <c r="W14" s="446">
        <f>'VENTAS OF'!S44</f>
        <v>789819.29082403402</v>
      </c>
      <c r="X14" s="446">
        <f>'VENTAS OF'!T44</f>
        <v>789819.29082403402</v>
      </c>
      <c r="Y14" s="446">
        <f>'VENTAS OF'!U44</f>
        <v>789819.29082403402</v>
      </c>
      <c r="Z14" s="446">
        <f>'VENTAS OF'!V44</f>
        <v>789819.29082403402</v>
      </c>
      <c r="AA14" s="446">
        <f>'VENTAS OF'!W44</f>
        <v>789819.29082403402</v>
      </c>
      <c r="AB14" s="446">
        <f>'VENTAS OF'!X44</f>
        <v>789819.29082403402</v>
      </c>
      <c r="AC14" s="446">
        <f>'VENTAS OF'!Y44</f>
        <v>789819.29082403402</v>
      </c>
      <c r="AD14" s="450">
        <f>'VENTAS OF'!Z44*0.3</f>
        <v>763308.00000000012</v>
      </c>
      <c r="AE14" s="450">
        <f>'VENTAS OF'!Z44*0.3</f>
        <v>763308.00000000012</v>
      </c>
      <c r="AF14" s="450">
        <f>'VENTAS OF'!Z44*0.4</f>
        <v>1017744.0000000002</v>
      </c>
      <c r="AG14" s="449">
        <f t="shared" si="2"/>
        <v>25443599.999999996</v>
      </c>
      <c r="AH14" s="435">
        <f t="shared" si="0"/>
        <v>3.3324385511104851E-2</v>
      </c>
      <c r="AJ14" s="425"/>
    </row>
    <row r="15" spans="2:36">
      <c r="B15" s="689" t="s">
        <v>197</v>
      </c>
      <c r="C15" s="690"/>
      <c r="D15" s="445">
        <f>'PN REAL'!F43</f>
        <v>56203000</v>
      </c>
      <c r="E15" s="446">
        <f>D15</f>
        <v>56203000</v>
      </c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47"/>
      <c r="R15" s="447"/>
      <c r="S15" s="447"/>
      <c r="T15" s="447"/>
      <c r="U15" s="447"/>
      <c r="V15" s="447"/>
      <c r="W15" s="447"/>
      <c r="X15" s="447"/>
      <c r="Y15" s="447"/>
      <c r="Z15" s="447"/>
      <c r="AA15" s="448"/>
      <c r="AB15" s="448"/>
      <c r="AC15" s="448"/>
      <c r="AD15" s="448"/>
      <c r="AE15" s="448"/>
      <c r="AF15" s="448"/>
      <c r="AG15" s="449">
        <f t="shared" si="2"/>
        <v>56203000</v>
      </c>
      <c r="AH15" s="435">
        <f t="shared" si="0"/>
        <v>7.3611062855909792E-2</v>
      </c>
      <c r="AJ15" s="425"/>
    </row>
    <row r="16" spans="2:36">
      <c r="B16" s="669" t="s">
        <v>198</v>
      </c>
      <c r="C16" s="670"/>
      <c r="D16" s="451">
        <f>E50*0.2</f>
        <v>49025222.495470792</v>
      </c>
      <c r="E16" s="452"/>
      <c r="F16" s="452"/>
      <c r="G16" s="452">
        <v>13000000</v>
      </c>
      <c r="H16" s="452">
        <v>9000000</v>
      </c>
      <c r="I16" s="452">
        <v>12400000</v>
      </c>
      <c r="J16" s="452">
        <v>12425222.5</v>
      </c>
      <c r="K16" s="452">
        <v>2199999.99547</v>
      </c>
      <c r="L16" s="452">
        <v>0</v>
      </c>
      <c r="M16" s="452">
        <v>0</v>
      </c>
      <c r="N16" s="452">
        <v>0</v>
      </c>
      <c r="O16" s="452">
        <v>0</v>
      </c>
      <c r="P16" s="452">
        <v>0</v>
      </c>
      <c r="Q16" s="452"/>
      <c r="R16" s="452"/>
      <c r="S16" s="452"/>
      <c r="T16" s="452"/>
      <c r="U16" s="452"/>
      <c r="V16" s="452"/>
      <c r="W16" s="452"/>
      <c r="X16" s="452"/>
      <c r="Y16" s="452"/>
      <c r="Z16" s="452"/>
      <c r="AA16" s="453"/>
      <c r="AB16" s="453"/>
      <c r="AC16" s="453"/>
      <c r="AD16" s="453"/>
      <c r="AE16" s="453"/>
      <c r="AF16" s="453"/>
      <c r="AG16" s="454">
        <f>SUM(E16:AA16)</f>
        <v>49025222.495470002</v>
      </c>
      <c r="AH16" s="435">
        <f t="shared" si="0"/>
        <v>6.42100730323827E-2</v>
      </c>
      <c r="AJ16" s="425"/>
    </row>
    <row r="17" spans="2:36">
      <c r="B17" s="669" t="s">
        <v>199</v>
      </c>
      <c r="C17" s="670"/>
      <c r="D17" s="451">
        <f>E50-D16</f>
        <v>196100889.98188314</v>
      </c>
      <c r="E17" s="455"/>
      <c r="F17" s="452"/>
      <c r="G17" s="452">
        <v>0</v>
      </c>
      <c r="H17" s="452">
        <v>0</v>
      </c>
      <c r="I17" s="452">
        <v>0</v>
      </c>
      <c r="J17" s="452">
        <v>0</v>
      </c>
      <c r="K17" s="452">
        <v>19700000</v>
      </c>
      <c r="L17" s="452">
        <v>15000000</v>
      </c>
      <c r="M17" s="452">
        <v>15500000</v>
      </c>
      <c r="N17" s="452">
        <v>14600000</v>
      </c>
      <c r="O17" s="452">
        <v>8260000</v>
      </c>
      <c r="P17" s="452">
        <v>13800000</v>
      </c>
      <c r="Q17" s="452">
        <v>17500000</v>
      </c>
      <c r="R17" s="452">
        <v>10000000</v>
      </c>
      <c r="S17" s="452">
        <v>13300000</v>
      </c>
      <c r="T17" s="452">
        <v>10500000</v>
      </c>
      <c r="U17" s="452">
        <v>12000000</v>
      </c>
      <c r="V17" s="452">
        <v>13500000</v>
      </c>
      <c r="W17" s="452">
        <v>9000000</v>
      </c>
      <c r="X17" s="452">
        <v>7700000</v>
      </c>
      <c r="Y17" s="452">
        <v>6500000</v>
      </c>
      <c r="Z17" s="452">
        <v>4600000</v>
      </c>
      <c r="AA17" s="453">
        <v>1700000</v>
      </c>
      <c r="AB17" s="453">
        <v>1800000</v>
      </c>
      <c r="AC17" s="453">
        <v>0</v>
      </c>
      <c r="AD17" s="453">
        <v>0</v>
      </c>
      <c r="AE17" s="453">
        <v>0</v>
      </c>
      <c r="AF17" s="453">
        <v>0</v>
      </c>
      <c r="AG17" s="454">
        <f>SUM(E17:AF17)</f>
        <v>194960000</v>
      </c>
      <c r="AH17" s="435">
        <f t="shared" si="0"/>
        <v>0.2553460280481144</v>
      </c>
      <c r="AI17" s="456" t="s">
        <v>1728</v>
      </c>
      <c r="AJ17" s="425"/>
    </row>
    <row r="18" spans="2:36">
      <c r="B18" s="699" t="s">
        <v>1731</v>
      </c>
      <c r="C18" s="690"/>
      <c r="D18" s="457">
        <f>D14+analisis!B16+analisis!B19</f>
        <v>129859350</v>
      </c>
      <c r="E18" s="458">
        <v>0</v>
      </c>
      <c r="F18" s="459"/>
      <c r="G18" s="459"/>
      <c r="H18" s="459"/>
      <c r="I18" s="459"/>
      <c r="J18" s="459"/>
      <c r="K18" s="459"/>
      <c r="L18" s="459"/>
      <c r="M18" s="459"/>
      <c r="N18" s="459"/>
      <c r="O18" s="459"/>
      <c r="P18" s="459"/>
      <c r="Q18" s="459"/>
      <c r="R18" s="459"/>
      <c r="S18" s="459"/>
      <c r="T18" s="459"/>
      <c r="U18" s="459"/>
      <c r="V18" s="459"/>
      <c r="W18" s="459"/>
      <c r="X18" s="459"/>
      <c r="Y18" s="459"/>
      <c r="Z18" s="459"/>
      <c r="AA18" s="460"/>
      <c r="AB18" s="460"/>
      <c r="AC18" s="460"/>
      <c r="AD18" s="460"/>
      <c r="AE18" s="460"/>
      <c r="AF18" s="460">
        <f>D18</f>
        <v>129859350</v>
      </c>
      <c r="AG18" s="461">
        <f>SUM(E18:AF18)</f>
        <v>129859350</v>
      </c>
      <c r="AH18" s="435">
        <f t="shared" si="0"/>
        <v>0.17008139735027647</v>
      </c>
      <c r="AI18" s="456">
        <f>+AG17-D17</f>
        <v>-1140889.9818831384</v>
      </c>
      <c r="AJ18" s="425"/>
    </row>
    <row r="19" spans="2:36">
      <c r="B19" s="695" t="s">
        <v>200</v>
      </c>
      <c r="C19" s="696"/>
      <c r="D19" s="462">
        <f>SUM(D10:D18)</f>
        <v>763512953.34527016</v>
      </c>
      <c r="E19" s="462">
        <f t="shared" ref="E19:AE19" si="5">SUM(E10:E18)</f>
        <v>65905800.245999999</v>
      </c>
      <c r="F19" s="462">
        <f t="shared" si="5"/>
        <v>4206621.5955053009</v>
      </c>
      <c r="G19" s="462">
        <f t="shared" si="5"/>
        <v>15422438.939791763</v>
      </c>
      <c r="H19" s="462">
        <f t="shared" si="5"/>
        <v>11532259.072454883</v>
      </c>
      <c r="I19" s="462">
        <f t="shared" si="5"/>
        <v>15047308.735244818</v>
      </c>
      <c r="J19" s="462">
        <f t="shared" si="5"/>
        <v>15193333.38117425</v>
      </c>
      <c r="K19" s="462">
        <f t="shared" si="5"/>
        <v>24795271.030254178</v>
      </c>
      <c r="L19" s="462">
        <f t="shared" si="5"/>
        <v>18029495.641372435</v>
      </c>
      <c r="M19" s="462">
        <f t="shared" si="5"/>
        <v>18671615.813054118</v>
      </c>
      <c r="N19" s="462">
        <f t="shared" si="5"/>
        <v>19422618.495465908</v>
      </c>
      <c r="O19" s="462">
        <f t="shared" si="5"/>
        <v>17743688.023371816</v>
      </c>
      <c r="P19" s="462">
        <f t="shared" si="5"/>
        <v>17032202.517556719</v>
      </c>
      <c r="Q19" s="462">
        <f t="shared" si="5"/>
        <v>20442731.972832769</v>
      </c>
      <c r="R19" s="462">
        <f t="shared" si="5"/>
        <v>13033005.549381822</v>
      </c>
      <c r="S19" s="462">
        <f t="shared" si="5"/>
        <v>17931485.814708062</v>
      </c>
      <c r="T19" s="462">
        <f t="shared" si="5"/>
        <v>14739814.106566925</v>
      </c>
      <c r="U19" s="462">
        <f t="shared" si="5"/>
        <v>15360178.875298996</v>
      </c>
      <c r="V19" s="462">
        <f t="shared" si="5"/>
        <v>16995589.240122575</v>
      </c>
      <c r="W19" s="462">
        <f t="shared" si="5"/>
        <v>12650343.942778096</v>
      </c>
      <c r="X19" s="462">
        <f t="shared" si="5"/>
        <v>10808702.483483776</v>
      </c>
      <c r="Y19" s="462">
        <f t="shared" si="5"/>
        <v>9319827.0385268088</v>
      </c>
      <c r="Z19" s="462">
        <f t="shared" si="5"/>
        <v>7419827.0385268088</v>
      </c>
      <c r="AA19" s="462">
        <f t="shared" si="5"/>
        <v>4519827.0385268088</v>
      </c>
      <c r="AB19" s="462">
        <f t="shared" si="5"/>
        <v>8619827.038526807</v>
      </c>
      <c r="AC19" s="462">
        <f t="shared" si="5"/>
        <v>2819827.0385268088</v>
      </c>
      <c r="AD19" s="462">
        <f t="shared" si="5"/>
        <v>70454721.808299884</v>
      </c>
      <c r="AE19" s="462">
        <f t="shared" si="5"/>
        <v>70454721.808299884</v>
      </c>
      <c r="AF19" s="462">
        <f>SUM(AF10:AF18)</f>
        <v>223798979.07773319</v>
      </c>
      <c r="AG19" s="463">
        <f>SUM(AG10:AG18)</f>
        <v>762372063.36338615</v>
      </c>
      <c r="AH19" s="435">
        <f>SUM(AH10:AH18)</f>
        <v>0.99850573591857839</v>
      </c>
      <c r="AJ19" s="425"/>
    </row>
    <row r="20" spans="2:36" s="468" customFormat="1">
      <c r="B20" s="464"/>
      <c r="C20" s="464"/>
      <c r="D20" s="464"/>
      <c r="E20" s="465"/>
      <c r="F20" s="465"/>
      <c r="G20" s="465"/>
      <c r="H20" s="465"/>
      <c r="I20" s="465"/>
      <c r="J20" s="465"/>
      <c r="K20" s="465"/>
      <c r="L20" s="465"/>
      <c r="M20" s="465"/>
      <c r="N20" s="465"/>
      <c r="O20" s="465"/>
      <c r="P20" s="465"/>
      <c r="Q20" s="465"/>
      <c r="R20" s="465"/>
      <c r="S20" s="465"/>
      <c r="T20" s="465"/>
      <c r="U20" s="465"/>
      <c r="V20" s="465"/>
      <c r="W20" s="465"/>
      <c r="X20" s="465"/>
      <c r="Y20" s="465"/>
      <c r="Z20" s="465"/>
      <c r="AA20" s="465"/>
      <c r="AB20" s="465"/>
      <c r="AC20" s="465"/>
      <c r="AD20" s="465"/>
      <c r="AE20" s="465"/>
      <c r="AF20" s="465"/>
      <c r="AG20" s="466">
        <f>SUM(AG32:AG33)</f>
        <v>32648941.595873311</v>
      </c>
      <c r="AH20" s="467"/>
    </row>
    <row r="21" spans="2:36">
      <c r="B21" s="687" t="s">
        <v>201</v>
      </c>
      <c r="C21" s="688"/>
      <c r="D21" s="540" t="s">
        <v>142</v>
      </c>
      <c r="E21" s="458" t="s">
        <v>195</v>
      </c>
      <c r="F21" s="459" t="s">
        <v>157</v>
      </c>
      <c r="G21" s="459" t="s">
        <v>158</v>
      </c>
      <c r="H21" s="459" t="s">
        <v>159</v>
      </c>
      <c r="I21" s="459" t="s">
        <v>160</v>
      </c>
      <c r="J21" s="459" t="s">
        <v>161</v>
      </c>
      <c r="K21" s="459" t="s">
        <v>162</v>
      </c>
      <c r="L21" s="459" t="s">
        <v>163</v>
      </c>
      <c r="M21" s="459" t="s">
        <v>164</v>
      </c>
      <c r="N21" s="459" t="s">
        <v>165</v>
      </c>
      <c r="O21" s="459" t="s">
        <v>166</v>
      </c>
      <c r="P21" s="459" t="s">
        <v>167</v>
      </c>
      <c r="Q21" s="459" t="s">
        <v>168</v>
      </c>
      <c r="R21" s="459" t="s">
        <v>169</v>
      </c>
      <c r="S21" s="459" t="s">
        <v>170</v>
      </c>
      <c r="T21" s="459" t="s">
        <v>171</v>
      </c>
      <c r="U21" s="459" t="s">
        <v>172</v>
      </c>
      <c r="V21" s="459" t="s">
        <v>173</v>
      </c>
      <c r="W21" s="459" t="s">
        <v>174</v>
      </c>
      <c r="X21" s="459" t="s">
        <v>175</v>
      </c>
      <c r="Y21" s="459" t="s">
        <v>176</v>
      </c>
      <c r="Z21" s="459" t="s">
        <v>177</v>
      </c>
      <c r="AA21" s="460" t="s">
        <v>178</v>
      </c>
      <c r="AB21" s="459" t="s">
        <v>179</v>
      </c>
      <c r="AC21" s="460" t="s">
        <v>180</v>
      </c>
      <c r="AD21" s="460" t="s">
        <v>1648</v>
      </c>
      <c r="AE21" s="460" t="s">
        <v>1712</v>
      </c>
      <c r="AF21" s="460" t="s">
        <v>1713</v>
      </c>
      <c r="AG21" s="470"/>
      <c r="AH21" s="435"/>
    </row>
    <row r="22" spans="2:36">
      <c r="B22" s="689" t="s">
        <v>202</v>
      </c>
      <c r="C22" s="690"/>
      <c r="D22" s="445">
        <f>'PN REAL'!F43</f>
        <v>56203000</v>
      </c>
      <c r="E22" s="447">
        <f>D22</f>
        <v>56203000</v>
      </c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47"/>
      <c r="R22" s="447"/>
      <c r="S22" s="447"/>
      <c r="T22" s="447"/>
      <c r="U22" s="447"/>
      <c r="V22" s="447"/>
      <c r="W22" s="447"/>
      <c r="X22" s="447"/>
      <c r="Y22" s="447"/>
      <c r="Z22" s="447"/>
      <c r="AA22" s="448"/>
      <c r="AB22" s="448"/>
      <c r="AC22" s="448"/>
      <c r="AD22" s="448"/>
      <c r="AE22" s="448"/>
      <c r="AF22" s="448"/>
      <c r="AG22" s="449">
        <f>SUM(E22:AF22)</f>
        <v>56203000</v>
      </c>
      <c r="AH22" s="435">
        <f t="shared" ref="AH22:AH29" si="6">AG22/$E$49</f>
        <v>0.13326135857073024</v>
      </c>
    </row>
    <row r="23" spans="2:36">
      <c r="B23" s="671" t="s">
        <v>123</v>
      </c>
      <c r="C23" s="672"/>
      <c r="D23" s="471">
        <f>'PN REAL'!E29</f>
        <v>252327295.65010783</v>
      </c>
      <c r="E23" s="472">
        <f>'WBS-Erogación 01'!G50</f>
        <v>2500000</v>
      </c>
      <c r="F23" s="472">
        <f>'WBS-Erogación 01'!J50</f>
        <v>1556736.0137056476</v>
      </c>
      <c r="G23" s="472">
        <f>'WBS-Erogación 01'!K50</f>
        <v>16045163.674095223</v>
      </c>
      <c r="H23" s="472">
        <f>'WBS-Erogación 01'!L50</f>
        <v>6322697.6737035532</v>
      </c>
      <c r="I23" s="472">
        <f>'WBS-Erogación 01'!M50</f>
        <v>11720920.141308544</v>
      </c>
      <c r="J23" s="472">
        <f>'WBS-Erogación 01'!N50</f>
        <v>12214707.355924672</v>
      </c>
      <c r="K23" s="472">
        <f>'WBS-Erogación 01'!O50</f>
        <v>21428448.507786382</v>
      </c>
      <c r="L23" s="472">
        <f>'WBS-Erogación 01'!P50</f>
        <v>14253623.812688123</v>
      </c>
      <c r="M23" s="472">
        <f>'WBS-Erogación 01'!Q50</f>
        <v>14852044.369676745</v>
      </c>
      <c r="N23" s="472">
        <f>'WBS-Erogación 01'!R50</f>
        <v>15563028.337177556</v>
      </c>
      <c r="O23" s="472">
        <f>'WBS-Erogación 01'!S50</f>
        <v>13763700.899628431</v>
      </c>
      <c r="P23" s="472">
        <f>'WBS-Erogación 01'!T50</f>
        <v>12982453.875564327</v>
      </c>
      <c r="Q23" s="472">
        <f>'WBS-Erogación 01'!U50</f>
        <v>16036252.216873113</v>
      </c>
      <c r="R23" s="472">
        <f>'WBS-Erogación 01'!V50</f>
        <v>9255519.3289823458</v>
      </c>
      <c r="S23" s="472">
        <f>'WBS-Erogación 01'!W50</f>
        <v>13474671.090062642</v>
      </c>
      <c r="T23" s="472">
        <f>'WBS-Erogación 01'!X50</f>
        <v>10396137.39899452</v>
      </c>
      <c r="U23" s="472">
        <f>'WBS-Erogación 01'!Y50</f>
        <v>10488198.080452077</v>
      </c>
      <c r="V23" s="472">
        <f>'WBS-Erogación 01'!Z50</f>
        <v>12859449.939036883</v>
      </c>
      <c r="W23" s="472">
        <f>'WBS-Erogación 01'!AA50</f>
        <v>7926687.1215381818</v>
      </c>
      <c r="X23" s="472">
        <f>'WBS-Erogación 01'!AB50</f>
        <v>6624489.1627897089</v>
      </c>
      <c r="Y23" s="472">
        <f>'WBS-Erogación 01'!AC50</f>
        <v>4832776.6038337089</v>
      </c>
      <c r="Z23" s="472">
        <f>'WBS-Erogación 01'!AD50</f>
        <v>3009762.6897172984</v>
      </c>
      <c r="AA23" s="472">
        <f>'WBS-Erogación 01'!AE50</f>
        <v>1944055.997044404</v>
      </c>
      <c r="AB23" s="472">
        <f>'WBS-Erogación 01'!AF50</f>
        <v>5934754.009664204</v>
      </c>
      <c r="AC23" s="472">
        <f>'WBS-Erogación 01'!AG50</f>
        <v>914198.25677369256</v>
      </c>
      <c r="AD23" s="472">
        <f>'WBS-Erogación 01'!AH50</f>
        <v>3086098.5114356331</v>
      </c>
      <c r="AE23" s="472">
        <f>'WBS-Erogación 01'!AI50</f>
        <v>2340720.581650204</v>
      </c>
      <c r="AF23" s="472">
        <f>'WBS-Erogación 01'!AJ50</f>
        <v>0</v>
      </c>
      <c r="AG23" s="473">
        <f>SUM(E23:AF23)</f>
        <v>252327295.6501078</v>
      </c>
      <c r="AH23" s="435">
        <f t="shared" si="6"/>
        <v>0.59828618085888075</v>
      </c>
    </row>
    <row r="24" spans="2:36">
      <c r="B24" s="689" t="s">
        <v>1594</v>
      </c>
      <c r="C24" s="690"/>
      <c r="D24" s="474">
        <f>'PN REAL'!F24*1.16</f>
        <v>8119999.9999999991</v>
      </c>
      <c r="E24" s="447">
        <f>'WBS-Erogación 01'!G1453</f>
        <v>0</v>
      </c>
      <c r="F24" s="447">
        <f>+'WBS-Erogación 01'!J1453</f>
        <v>386666.66666666663</v>
      </c>
      <c r="G24" s="447">
        <f>+'WBS-Erogación 01'!K1453</f>
        <v>386666.66666666663</v>
      </c>
      <c r="H24" s="447">
        <f>+'WBS-Erogación 01'!L1453</f>
        <v>386666.66666666663</v>
      </c>
      <c r="I24" s="447">
        <f>+'WBS-Erogación 01'!M1453</f>
        <v>386666.66666666663</v>
      </c>
      <c r="J24" s="447">
        <f>+'WBS-Erogación 01'!N1453</f>
        <v>386666.66666666663</v>
      </c>
      <c r="K24" s="447">
        <f>+'WBS-Erogación 01'!O1453</f>
        <v>386666.66666666663</v>
      </c>
      <c r="L24" s="447">
        <f>+'WBS-Erogación 01'!P1453</f>
        <v>386666.66666666663</v>
      </c>
      <c r="M24" s="447">
        <f>+'WBS-Erogación 01'!Q1453</f>
        <v>386666.66666666663</v>
      </c>
      <c r="N24" s="447">
        <f>+'WBS-Erogación 01'!R1453</f>
        <v>386666.66666666663</v>
      </c>
      <c r="O24" s="447">
        <f>+'WBS-Erogación 01'!S1453</f>
        <v>386666.66666666663</v>
      </c>
      <c r="P24" s="447">
        <f>+'WBS-Erogación 01'!T1453</f>
        <v>386666.66666666663</v>
      </c>
      <c r="Q24" s="447">
        <f>+'WBS-Erogación 01'!U1453</f>
        <v>386666.66666666663</v>
      </c>
      <c r="R24" s="447">
        <f>+'WBS-Erogación 01'!V1453</f>
        <v>386666.66666666663</v>
      </c>
      <c r="S24" s="447">
        <f>+'WBS-Erogación 01'!W1453</f>
        <v>386666.66666666663</v>
      </c>
      <c r="T24" s="447">
        <f>+'WBS-Erogación 01'!X1453</f>
        <v>386666.66666666663</v>
      </c>
      <c r="U24" s="447">
        <f>+'WBS-Erogación 01'!Y1453</f>
        <v>386666.66666666663</v>
      </c>
      <c r="V24" s="447">
        <f>+'WBS-Erogación 01'!Z1453</f>
        <v>386666.66666666663</v>
      </c>
      <c r="W24" s="447">
        <f>+'WBS-Erogación 01'!AA1453</f>
        <v>386666.66666666663</v>
      </c>
      <c r="X24" s="447">
        <f>+'WBS-Erogación 01'!AB1453</f>
        <v>386666.66666666663</v>
      </c>
      <c r="Y24" s="447">
        <f>+'WBS-Erogación 01'!AC1453</f>
        <v>386666.66666666663</v>
      </c>
      <c r="Z24" s="447">
        <f>+'WBS-Erogación 01'!AD1453</f>
        <v>386666.66666666663</v>
      </c>
      <c r="AA24" s="447">
        <f>'WBS-Erogación 01'!AE1453</f>
        <v>0</v>
      </c>
      <c r="AB24" s="447">
        <f>'WBS-Erogación 01'!AF1453</f>
        <v>0</v>
      </c>
      <c r="AC24" s="447">
        <f>'WBS-Erogación 01'!AG1453</f>
        <v>0</v>
      </c>
      <c r="AD24" s="447">
        <f>'WBS-Erogación 01'!AH1453</f>
        <v>0</v>
      </c>
      <c r="AE24" s="447">
        <f>'WBS-Erogación 01'!AI1453</f>
        <v>0</v>
      </c>
      <c r="AF24" s="447">
        <f>'WBS-Erogación 01'!AJ1453</f>
        <v>0</v>
      </c>
      <c r="AG24" s="449">
        <f>SUM(E24:AF24)</f>
        <v>8120000.0000000019</v>
      </c>
      <c r="AH24" s="435">
        <f t="shared" si="6"/>
        <v>1.9253104488983323E-2</v>
      </c>
    </row>
    <row r="25" spans="2:36">
      <c r="B25" s="689" t="s">
        <v>1649</v>
      </c>
      <c r="C25" s="690"/>
      <c r="D25" s="474">
        <f>('PN REAL'!F23+'PN REAL'!F25+'PN REAL'!F26+'PN REAL'!F27)*1.16</f>
        <v>3294400</v>
      </c>
      <c r="E25" s="447">
        <f>'WBS-Erogación 01'!G1457</f>
        <v>420308</v>
      </c>
      <c r="F25" s="447">
        <f>+'WBS-Erogación 01'!J1457</f>
        <v>244265.09523809521</v>
      </c>
      <c r="G25" s="447">
        <f>+'WBS-Erogación 01'!K1457</f>
        <v>244265.09523809521</v>
      </c>
      <c r="H25" s="447">
        <f>+'WBS-Erogación 01'!L1457</f>
        <v>244265.09523809521</v>
      </c>
      <c r="I25" s="447">
        <f>+'WBS-Erogación 01'!M1457</f>
        <v>244265.09523809521</v>
      </c>
      <c r="J25" s="447">
        <f>+'WBS-Erogación 01'!N1457</f>
        <v>111590.09523809524</v>
      </c>
      <c r="K25" s="447">
        <f>+'WBS-Erogación 01'!O1457</f>
        <v>111590.09523809524</v>
      </c>
      <c r="L25" s="447">
        <f>+'WBS-Erogación 01'!P1457</f>
        <v>111590.09523809524</v>
      </c>
      <c r="M25" s="447">
        <f>+'WBS-Erogación 01'!Q1457</f>
        <v>111590.09523809524</v>
      </c>
      <c r="N25" s="447">
        <f>+'WBS-Erogación 01'!R1457</f>
        <v>111590.09523809524</v>
      </c>
      <c r="O25" s="447">
        <f>+'WBS-Erogación 01'!S1457</f>
        <v>111590.09523809524</v>
      </c>
      <c r="P25" s="447">
        <f>+'WBS-Erogación 01'!T1457</f>
        <v>111590.09523809524</v>
      </c>
      <c r="Q25" s="447">
        <f>+'WBS-Erogación 01'!U1457</f>
        <v>111590.09523809524</v>
      </c>
      <c r="R25" s="447">
        <f>+'WBS-Erogación 01'!V1457</f>
        <v>111590.09523809524</v>
      </c>
      <c r="S25" s="447">
        <f>+'WBS-Erogación 01'!W1457</f>
        <v>111590.09523809524</v>
      </c>
      <c r="T25" s="447">
        <f>+'WBS-Erogación 01'!X1457</f>
        <v>111590.09523809524</v>
      </c>
      <c r="U25" s="447">
        <f>+'WBS-Erogación 01'!Y1457</f>
        <v>111590.09523809524</v>
      </c>
      <c r="V25" s="447">
        <f>+'WBS-Erogación 01'!Z1457</f>
        <v>111590.09523809524</v>
      </c>
      <c r="W25" s="447">
        <f>+'WBS-Erogación 01'!AA1457</f>
        <v>111590.09523809524</v>
      </c>
      <c r="X25" s="447">
        <f>+'WBS-Erogación 01'!AB1457</f>
        <v>111590.09523809524</v>
      </c>
      <c r="Y25" s="447">
        <f>+'WBS-Erogación 01'!AC1457</f>
        <v>111590.09523809524</v>
      </c>
      <c r="Z25" s="447">
        <f>+'WBS-Erogación 01'!AD1457</f>
        <v>111590.09523809524</v>
      </c>
      <c r="AA25" s="447">
        <f>'WBS-Erogación 01'!AE1457</f>
        <v>0</v>
      </c>
      <c r="AB25" s="447">
        <f>'WBS-Erogación 01'!AF1457</f>
        <v>0</v>
      </c>
      <c r="AC25" s="447">
        <f>'WBS-Erogación 01'!AG1457</f>
        <v>0</v>
      </c>
      <c r="AD25" s="447">
        <f>'WBS-Erogación 01'!AH1457</f>
        <v>0</v>
      </c>
      <c r="AE25" s="447">
        <f>'WBS-Erogación 01'!AI1457</f>
        <v>0</v>
      </c>
      <c r="AF25" s="447">
        <f>'WBS-Erogación 01'!AJ1457</f>
        <v>0</v>
      </c>
      <c r="AG25" s="449">
        <f t="shared" ref="AG25:AG29" si="7">SUM(E25:AF25)</f>
        <v>3294399.9999999981</v>
      </c>
      <c r="AH25" s="435">
        <f t="shared" si="6"/>
        <v>7.811259535530371E-3</v>
      </c>
    </row>
    <row r="26" spans="2:36">
      <c r="B26" s="689" t="s">
        <v>203</v>
      </c>
      <c r="C26" s="690"/>
      <c r="D26" s="474">
        <f>'PN REAL'!F36*1.16</f>
        <v>927999.99999999988</v>
      </c>
      <c r="E26" s="446">
        <f>'WBS-Erogación 01'!G1464</f>
        <v>101500</v>
      </c>
      <c r="F26" s="446">
        <f>'WBS-Erogación 01'!J1464</f>
        <v>34437.5</v>
      </c>
      <c r="G26" s="446">
        <f>'WBS-Erogación 01'!K1464</f>
        <v>34437.5</v>
      </c>
      <c r="H26" s="446">
        <f>'WBS-Erogación 01'!L1464</f>
        <v>34437.5</v>
      </c>
      <c r="I26" s="446">
        <f>'WBS-Erogación 01'!M1464</f>
        <v>34437.5</v>
      </c>
      <c r="J26" s="446">
        <f>'WBS-Erogación 01'!N1464</f>
        <v>34437.5</v>
      </c>
      <c r="K26" s="446">
        <f>'WBS-Erogación 01'!O1464</f>
        <v>34437.5</v>
      </c>
      <c r="L26" s="446">
        <f>'WBS-Erogación 01'!P1464</f>
        <v>34437.5</v>
      </c>
      <c r="M26" s="446">
        <f>'WBS-Erogación 01'!Q1464</f>
        <v>34437.5</v>
      </c>
      <c r="N26" s="446">
        <f>'WBS-Erogación 01'!R1464</f>
        <v>34437.5</v>
      </c>
      <c r="O26" s="446">
        <f>'WBS-Erogación 01'!S1464</f>
        <v>34437.5</v>
      </c>
      <c r="P26" s="446">
        <f>'WBS-Erogación 01'!T1464</f>
        <v>34437.5</v>
      </c>
      <c r="Q26" s="446">
        <f>'WBS-Erogación 01'!U1464</f>
        <v>34437.5</v>
      </c>
      <c r="R26" s="446">
        <f>'WBS-Erogación 01'!V1464</f>
        <v>34437.5</v>
      </c>
      <c r="S26" s="446">
        <f>'WBS-Erogación 01'!W1464</f>
        <v>34437.5</v>
      </c>
      <c r="T26" s="446">
        <f>'WBS-Erogación 01'!X1464</f>
        <v>34437.5</v>
      </c>
      <c r="U26" s="446">
        <f>'WBS-Erogación 01'!Y1464</f>
        <v>34437.5</v>
      </c>
      <c r="V26" s="446">
        <f>'WBS-Erogación 01'!Z1464</f>
        <v>34437.5</v>
      </c>
      <c r="W26" s="446">
        <f>'WBS-Erogación 01'!AA1464</f>
        <v>34437.5</v>
      </c>
      <c r="X26" s="446">
        <f>'WBS-Erogación 01'!AB1464</f>
        <v>34437.5</v>
      </c>
      <c r="Y26" s="446">
        <f>'WBS-Erogación 01'!AC1464</f>
        <v>34437.5</v>
      </c>
      <c r="Z26" s="446">
        <f>'WBS-Erogación 01'!AD1464</f>
        <v>34437.5</v>
      </c>
      <c r="AA26" s="446">
        <f>'WBS-Erogación 01'!AE1464</f>
        <v>34437.5</v>
      </c>
      <c r="AB26" s="446">
        <f>'WBS-Erogación 01'!AF1464</f>
        <v>34437.5</v>
      </c>
      <c r="AC26" s="446">
        <f>'WBS-Erogación 01'!AG1464</f>
        <v>34437.5</v>
      </c>
      <c r="AD26" s="446">
        <f>'WBS-Erogación 01'!AH1464</f>
        <v>0</v>
      </c>
      <c r="AE26" s="446">
        <f>'WBS-Erogación 01'!AI1464</f>
        <v>0</v>
      </c>
      <c r="AF26" s="446">
        <f>'WBS-Erogación 01'!AJ1464</f>
        <v>0</v>
      </c>
      <c r="AG26" s="449">
        <f t="shared" si="7"/>
        <v>928000</v>
      </c>
      <c r="AH26" s="435">
        <f t="shared" si="6"/>
        <v>2.2003547987409508E-3</v>
      </c>
    </row>
    <row r="27" spans="2:36">
      <c r="B27" s="689" t="s">
        <v>204</v>
      </c>
      <c r="C27" s="690"/>
      <c r="D27" s="474">
        <f>('PN REAL'!F37+'PN REAL'!F38+'PN REAL'!F40+'PN REAL'!F41)*1.16</f>
        <v>50274108.333809897</v>
      </c>
      <c r="E27" s="446">
        <f>'WBS-Erogación 01'!G13+'WBS-Erogación 01'!G33+'WBS-Erogación 01'!G1450+'WBS-Erogación 01'!G1465</f>
        <v>553275</v>
      </c>
      <c r="F27" s="446">
        <f>'WBS-Erogación 01'!J13+'WBS-Erogación 01'!J33+'WBS-Erogación 01'!J1450+'WBS-Erogación 01'!J1465</f>
        <v>1124621.3110995134</v>
      </c>
      <c r="G27" s="446">
        <f>'WBS-Erogación 01'!K13+'WBS-Erogación 01'!K33+'WBS-Erogación 01'!K1450+'WBS-Erogación 01'!K1465</f>
        <v>1124621.3110995134</v>
      </c>
      <c r="H27" s="446">
        <f>'WBS-Erogación 01'!L13+'WBS-Erogación 01'!L33+'WBS-Erogación 01'!L1450+'WBS-Erogación 01'!L1465</f>
        <v>1444556.760049093</v>
      </c>
      <c r="I27" s="446">
        <f>'WBS-Erogación 01'!M13+'WBS-Erogación 01'!M33+'WBS-Erogación 01'!M1450+'WBS-Erogación 01'!M1465</f>
        <v>1487536.77046576</v>
      </c>
      <c r="J27" s="446">
        <f>'WBS-Erogación 01'!N13+'WBS-Erogación 01'!N33+'WBS-Erogación 01'!N1450+'WBS-Erogación 01'!N1465</f>
        <v>1615085.3365791584</v>
      </c>
      <c r="K27" s="446">
        <f>'WBS-Erogación 01'!O13+'WBS-Erogación 01'!O33+'WBS-Erogación 01'!O1450+'WBS-Erogación 01'!O1465</f>
        <v>1662958.6907458254</v>
      </c>
      <c r="L27" s="446">
        <f>'WBS-Erogación 01'!P13+'WBS-Erogación 01'!P33+'WBS-Erogación 01'!P1450+'WBS-Erogación 01'!P1465</f>
        <v>1662958.6907458254</v>
      </c>
      <c r="M27" s="446">
        <f>'WBS-Erogación 01'!Q13+'WBS-Erogación 01'!Q33+'WBS-Erogación 01'!Q1450+'WBS-Erogación 01'!Q1465</f>
        <v>1689919.8226902699</v>
      </c>
      <c r="N27" s="446">
        <f>'WBS-Erogación 01'!R13+'WBS-Erogación 01'!R33+'WBS-Erogación 01'!R1450+'WBS-Erogación 01'!R1465</f>
        <v>1689919.8226902699</v>
      </c>
      <c r="O27" s="446">
        <f>'WBS-Erogación 01'!S13+'WBS-Erogación 01'!S33+'WBS-Erogación 01'!S1450+'WBS-Erogación 01'!S1465</f>
        <v>1689919.8226902699</v>
      </c>
      <c r="P27" s="446">
        <f>'WBS-Erogación 01'!T13+'WBS-Erogación 01'!T33+'WBS-Erogación 01'!T1450+'WBS-Erogación 01'!T1465</f>
        <v>1689919.8226902699</v>
      </c>
      <c r="Q27" s="446">
        <f>'WBS-Erogación 01'!U13+'WBS-Erogación 01'!U33+'WBS-Erogación 01'!U1450+'WBS-Erogación 01'!U1465</f>
        <v>1689919.8226902699</v>
      </c>
      <c r="R27" s="446">
        <f>'WBS-Erogación 01'!V13+'WBS-Erogación 01'!V33+'WBS-Erogación 01'!V1450+'WBS-Erogación 01'!V1465</f>
        <v>1689919.8226902699</v>
      </c>
      <c r="S27" s="446">
        <f>'WBS-Erogación 01'!W13+'WBS-Erogación 01'!W33+'WBS-Erogación 01'!W1450+'WBS-Erogación 01'!W1465</f>
        <v>1689919.8226902699</v>
      </c>
      <c r="T27" s="446">
        <f>'WBS-Erogación 01'!X13+'WBS-Erogación 01'!X33+'WBS-Erogación 01'!X1450+'WBS-Erogación 01'!X1465</f>
        <v>1689919.8226902699</v>
      </c>
      <c r="U27" s="446">
        <f>'WBS-Erogación 01'!Y13+'WBS-Erogación 01'!Y33+'WBS-Erogación 01'!Y1450+'WBS-Erogación 01'!Y1465</f>
        <v>1689919.8226902699</v>
      </c>
      <c r="V27" s="446">
        <f>'WBS-Erogación 01'!Z13+'WBS-Erogación 01'!Z33+'WBS-Erogación 01'!Z1450+'WBS-Erogación 01'!Z1465</f>
        <v>1609691.033975984</v>
      </c>
      <c r="W27" s="446">
        <f>'WBS-Erogación 01'!AA13+'WBS-Erogación 01'!AA33+'WBS-Erogación 01'!AA1450+'WBS-Erogación 01'!AA1465</f>
        <v>1524521.0229465724</v>
      </c>
      <c r="X27" s="446">
        <f>'WBS-Erogación 01'!AB13+'WBS-Erogación 01'!AB33+'WBS-Erogación 01'!AB1450+'WBS-Erogación 01'!AB1465</f>
        <v>1524521.0229465724</v>
      </c>
      <c r="Y27" s="446">
        <f>'WBS-Erogación 01'!AC13+'WBS-Erogación 01'!AC33+'WBS-Erogación 01'!AC1450+'WBS-Erogación 01'!AC1465</f>
        <v>1284814.3627112783</v>
      </c>
      <c r="Z27" s="446">
        <f>'WBS-Erogación 01'!AD13+'WBS-Erogación 01'!AD33+'WBS-Erogación 01'!AD1450+'WBS-Erogación 01'!AD1465</f>
        <v>1284814.3627112783</v>
      </c>
      <c r="AA27" s="446">
        <f>'WBS-Erogación 01'!AE13+'WBS-Erogación 01'!AE33+'WBS-Erogación 01'!AE1450+'WBS-Erogación 01'!AE1465</f>
        <v>118738.65958333333</v>
      </c>
      <c r="AB27" s="446">
        <f>'WBS-Erogación 01'!AF13+'WBS-Erogación 01'!AF33+'WBS-Erogación 01'!AF1450+'WBS-Erogación 01'!AF1465</f>
        <v>105258.09361111111</v>
      </c>
      <c r="AC27" s="446">
        <f>'WBS-Erogación 01'!AG13+'WBS-Erogación 01'!AG33+'WBS-Erogación 01'!AG1450+'WBS-Erogación 01'!AG1465</f>
        <v>57384.739444444444</v>
      </c>
      <c r="AD27" s="446">
        <f>'WBS-Erogación 01'!AH13+'WBS-Erogación 01'!AH33+'WBS-Erogación 01'!AH1450+'WBS-Erogación 01'!AH1465</f>
        <v>57384.739444444444</v>
      </c>
      <c r="AE27" s="446">
        <f>'WBS-Erogación 01'!AI13+'WBS-Erogación 01'!AI33+'WBS-Erogación 01'!AI1450+'WBS-Erogación 01'!AI1465</f>
        <v>0</v>
      </c>
      <c r="AF27" s="446">
        <f>'WBS-Erogación 01'!AJ13+'WBS-Erogación 01'!AJ33+'WBS-Erogación 01'!AJ1450+'WBS-Erogación 01'!AJ1465</f>
        <v>16822087.818609893</v>
      </c>
      <c r="AG27" s="449">
        <f t="shared" si="7"/>
        <v>50274108.130982041</v>
      </c>
      <c r="AH27" s="435">
        <f t="shared" si="6"/>
        <v>0.1192035291793403</v>
      </c>
    </row>
    <row r="28" spans="2:36">
      <c r="B28" s="689" t="s">
        <v>205</v>
      </c>
      <c r="C28" s="690"/>
      <c r="D28" s="474">
        <f>(('PN REAL'!F35*1.16)+'PN REAL'!F46)</f>
        <v>17954419.680377066</v>
      </c>
      <c r="E28" s="446">
        <f>'WBS-Erogación 01'!G1463+'WBS-Erogación 01'!G1467</f>
        <v>2249439.1799999997</v>
      </c>
      <c r="F28" s="446">
        <f>'WBS-Erogación 01'!J1463+'WBS-Erogación 01'!J1467</f>
        <v>492050.00001571118</v>
      </c>
      <c r="G28" s="446">
        <f>'WBS-Erogación 01'!K1463+'WBS-Erogación 01'!K1467</f>
        <v>492050.00001571118</v>
      </c>
      <c r="H28" s="446">
        <f>'WBS-Erogación 01'!L1463+'WBS-Erogación 01'!L1467</f>
        <v>492050.00001571118</v>
      </c>
      <c r="I28" s="446">
        <f>'WBS-Erogación 01'!M1463+'WBS-Erogación 01'!M1467</f>
        <v>492050.00001571118</v>
      </c>
      <c r="J28" s="446">
        <f>'WBS-Erogación 01'!N1463+'WBS-Erogación 01'!N1467</f>
        <v>492050.00001571118</v>
      </c>
      <c r="K28" s="446">
        <f>'WBS-Erogación 01'!O1463+'WBS-Erogación 01'!O1467</f>
        <v>492050.00001571118</v>
      </c>
      <c r="L28" s="446">
        <f>'WBS-Erogación 01'!P1463+'WBS-Erogación 01'!P1467</f>
        <v>492050.00001571118</v>
      </c>
      <c r="M28" s="446">
        <f>'WBS-Erogación 01'!Q1463+'WBS-Erogación 01'!Q1467</f>
        <v>492050.00001571118</v>
      </c>
      <c r="N28" s="446">
        <f>'WBS-Erogación 01'!R1463+'WBS-Erogación 01'!R1467</f>
        <v>492050.00001571118</v>
      </c>
      <c r="O28" s="446">
        <f>'WBS-Erogación 01'!S1463+'WBS-Erogación 01'!S1467</f>
        <v>492050.00001571118</v>
      </c>
      <c r="P28" s="446">
        <f>'WBS-Erogación 01'!T1463+'WBS-Erogación 01'!T1467</f>
        <v>492050.00001571118</v>
      </c>
      <c r="Q28" s="446">
        <f>'WBS-Erogación 01'!U1463+'WBS-Erogación 01'!U1467</f>
        <v>492050.00001571118</v>
      </c>
      <c r="R28" s="446">
        <f>'WBS-Erogación 01'!V1463+'WBS-Erogación 01'!V1467</f>
        <v>492050.00001571118</v>
      </c>
      <c r="S28" s="446">
        <f>'WBS-Erogación 01'!W1463+'WBS-Erogación 01'!W1467</f>
        <v>492050.00001571118</v>
      </c>
      <c r="T28" s="446">
        <f>'WBS-Erogación 01'!X1463+'WBS-Erogación 01'!X1467</f>
        <v>492050.00001571118</v>
      </c>
      <c r="U28" s="446">
        <f>'WBS-Erogación 01'!Y1463+'WBS-Erogación 01'!Y1467</f>
        <v>492050.00001571118</v>
      </c>
      <c r="V28" s="446">
        <f>'WBS-Erogación 01'!Z1463+'WBS-Erogación 01'!Z1467</f>
        <v>492050.00001571118</v>
      </c>
      <c r="W28" s="446">
        <f>'WBS-Erogación 01'!AA1463+'WBS-Erogación 01'!AA1467</f>
        <v>492050.00001571118</v>
      </c>
      <c r="X28" s="446">
        <f>'WBS-Erogación 01'!AB1463+'WBS-Erogación 01'!AB1467</f>
        <v>492050.00001571118</v>
      </c>
      <c r="Y28" s="446">
        <f>'WBS-Erogación 01'!AC1463+'WBS-Erogación 01'!AC1467</f>
        <v>492050.00001571118</v>
      </c>
      <c r="Z28" s="446">
        <f>'WBS-Erogación 01'!AD1463+'WBS-Erogación 01'!AD1467</f>
        <v>492050.00001571118</v>
      </c>
      <c r="AA28" s="446">
        <f>'WBS-Erogación 01'!AE1463+'WBS-Erogación 01'!AE1467</f>
        <v>492050.00001571118</v>
      </c>
      <c r="AB28" s="446">
        <f>'WBS-Erogación 01'!AF1463+'WBS-Erogación 01'!AF1467</f>
        <v>492050.00001571118</v>
      </c>
      <c r="AC28" s="446">
        <f>'WBS-Erogación 01'!AG1463+'WBS-Erogación 01'!AG1467</f>
        <v>492050.00001571118</v>
      </c>
      <c r="AD28" s="446">
        <f>'WBS-Erogación 01'!AH1463+'WBS-Erogación 01'!AH1467</f>
        <v>0</v>
      </c>
      <c r="AE28" s="446">
        <f>'WBS-Erogación 01'!AI1463+'WBS-Erogación 01'!AI1467</f>
        <v>0</v>
      </c>
      <c r="AF28" s="446">
        <f>'WBS-Erogación 01'!AJ1463+'WBS-Erogación 01'!AJ1467</f>
        <v>3895780.5</v>
      </c>
      <c r="AG28" s="449">
        <f t="shared" si="7"/>
        <v>17954419.680377074</v>
      </c>
      <c r="AH28" s="435">
        <f t="shared" si="6"/>
        <v>4.2571221446472698E-2</v>
      </c>
    </row>
    <row r="29" spans="2:36">
      <c r="B29" s="689" t="s">
        <v>206</v>
      </c>
      <c r="C29" s="690"/>
      <c r="D29" s="474">
        <v>32648941.595873311</v>
      </c>
      <c r="E29" s="446">
        <f>'WBS-Erogación 01'!G1466</f>
        <v>0</v>
      </c>
      <c r="F29" s="446">
        <v>0</v>
      </c>
      <c r="G29" s="446">
        <v>0</v>
      </c>
      <c r="H29" s="446">
        <v>0</v>
      </c>
      <c r="I29" s="446">
        <v>0</v>
      </c>
      <c r="J29" s="446">
        <v>0</v>
      </c>
      <c r="K29" s="446">
        <v>0</v>
      </c>
      <c r="L29" s="446">
        <v>0</v>
      </c>
      <c r="M29" s="446">
        <v>0</v>
      </c>
      <c r="N29" s="446">
        <v>0</v>
      </c>
      <c r="O29" s="446">
        <v>0</v>
      </c>
      <c r="P29" s="446">
        <v>0</v>
      </c>
      <c r="Q29" s="446">
        <v>0</v>
      </c>
      <c r="R29" s="446">
        <v>0</v>
      </c>
      <c r="S29" s="446">
        <v>0</v>
      </c>
      <c r="T29" s="446">
        <v>0</v>
      </c>
      <c r="U29" s="446">
        <v>0</v>
      </c>
      <c r="V29" s="446">
        <v>0</v>
      </c>
      <c r="W29" s="446">
        <v>0</v>
      </c>
      <c r="X29" s="446">
        <v>0</v>
      </c>
      <c r="Y29" s="446">
        <v>0</v>
      </c>
      <c r="Z29" s="446">
        <v>0</v>
      </c>
      <c r="AA29" s="446">
        <v>0</v>
      </c>
      <c r="AB29" s="446">
        <v>0</v>
      </c>
      <c r="AC29" s="446">
        <v>0</v>
      </c>
      <c r="AD29" s="446">
        <v>0</v>
      </c>
      <c r="AE29" s="446">
        <f>'WBS-Erogación 01'!AI1466</f>
        <v>75571.123542502814</v>
      </c>
      <c r="AF29" s="446">
        <f>'WBS-Erogación 01'!AJ1466</f>
        <v>0</v>
      </c>
      <c r="AG29" s="449">
        <f t="shared" si="7"/>
        <v>75571.123542502814</v>
      </c>
      <c r="AH29" s="435">
        <f t="shared" si="6"/>
        <v>1.7918457363468891E-4</v>
      </c>
    </row>
    <row r="30" spans="2:36">
      <c r="B30" s="691" t="s">
        <v>207</v>
      </c>
      <c r="C30" s="692"/>
      <c r="D30" s="474">
        <f>E50</f>
        <v>245126112.47735393</v>
      </c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75"/>
      <c r="AB30" s="475"/>
      <c r="AC30" s="475"/>
      <c r="AD30" s="475"/>
      <c r="AE30" s="475"/>
      <c r="AF30" s="475"/>
      <c r="AG30" s="461">
        <f t="shared" ref="AG30" si="8">SUM(E30:AD30)</f>
        <v>0</v>
      </c>
      <c r="AH30" s="435"/>
    </row>
    <row r="31" spans="2:36">
      <c r="B31" s="693" t="s">
        <v>1685</v>
      </c>
      <c r="C31" s="694"/>
      <c r="D31" s="533"/>
      <c r="E31" s="478"/>
      <c r="F31" s="479">
        <f>F16+F17</f>
        <v>0</v>
      </c>
      <c r="G31" s="479">
        <f t="shared" ref="G31:AC31" si="9">F31+G16+G17</f>
        <v>13000000</v>
      </c>
      <c r="H31" s="479">
        <f t="shared" si="9"/>
        <v>22000000</v>
      </c>
      <c r="I31" s="479">
        <f t="shared" si="9"/>
        <v>34400000</v>
      </c>
      <c r="J31" s="479">
        <f t="shared" si="9"/>
        <v>46825222.5</v>
      </c>
      <c r="K31" s="479">
        <f t="shared" si="9"/>
        <v>68725222.495470002</v>
      </c>
      <c r="L31" s="479">
        <f t="shared" si="9"/>
        <v>83725222.495470002</v>
      </c>
      <c r="M31" s="479">
        <f t="shared" si="9"/>
        <v>99225222.495470002</v>
      </c>
      <c r="N31" s="479">
        <f t="shared" si="9"/>
        <v>113825222.49547</v>
      </c>
      <c r="O31" s="479">
        <f t="shared" si="9"/>
        <v>122085222.49547</v>
      </c>
      <c r="P31" s="479">
        <f t="shared" si="9"/>
        <v>135885222.49546999</v>
      </c>
      <c r="Q31" s="479">
        <f t="shared" si="9"/>
        <v>153385222.49546999</v>
      </c>
      <c r="R31" s="479">
        <f t="shared" si="9"/>
        <v>163385222.49546999</v>
      </c>
      <c r="S31" s="479">
        <f t="shared" si="9"/>
        <v>176685222.49546999</v>
      </c>
      <c r="T31" s="479">
        <f t="shared" si="9"/>
        <v>187185222.49546999</v>
      </c>
      <c r="U31" s="479">
        <f t="shared" si="9"/>
        <v>199185222.49546999</v>
      </c>
      <c r="V31" s="479">
        <f t="shared" si="9"/>
        <v>212685222.49546999</v>
      </c>
      <c r="W31" s="479">
        <f t="shared" si="9"/>
        <v>221685222.49546999</v>
      </c>
      <c r="X31" s="479">
        <f t="shared" si="9"/>
        <v>229385222.49546999</v>
      </c>
      <c r="Y31" s="479">
        <f t="shared" si="9"/>
        <v>235885222.49546999</v>
      </c>
      <c r="Z31" s="479">
        <f t="shared" si="9"/>
        <v>240485222.49546999</v>
      </c>
      <c r="AA31" s="479">
        <f t="shared" si="9"/>
        <v>242185222.49546999</v>
      </c>
      <c r="AB31" s="479">
        <f t="shared" si="9"/>
        <v>243985222.49546999</v>
      </c>
      <c r="AC31" s="479">
        <f t="shared" si="9"/>
        <v>243985222.49546999</v>
      </c>
      <c r="AD31" s="479">
        <f>AC31+AD16+AD17-AD19</f>
        <v>173530500.68717009</v>
      </c>
      <c r="AE31" s="479">
        <f t="shared" ref="AE31:AF31" si="10">AD31+AE16+AE17-AE19</f>
        <v>103075778.8788702</v>
      </c>
      <c r="AF31" s="479">
        <f t="shared" si="10"/>
        <v>-120723200.19886298</v>
      </c>
      <c r="AG31" s="480">
        <f>+AG32+AG33</f>
        <v>32648941.595873311</v>
      </c>
      <c r="AH31" s="435"/>
    </row>
    <row r="32" spans="2:36">
      <c r="B32" s="677" t="s">
        <v>1714</v>
      </c>
      <c r="C32" s="686"/>
      <c r="D32" s="534"/>
      <c r="E32" s="482"/>
      <c r="F32" s="483">
        <f>((F31*0.09)/12)</f>
        <v>0</v>
      </c>
      <c r="G32" s="483">
        <f>((G31*0.09)/12)</f>
        <v>97500</v>
      </c>
      <c r="H32" s="483">
        <f>((H31*0.09)/12)</f>
        <v>165000</v>
      </c>
      <c r="I32" s="483">
        <f>((I31*0.09)/12)</f>
        <v>258000</v>
      </c>
      <c r="J32" s="483">
        <f t="shared" ref="J32:AE32" si="11">((J31*0.09)/12)</f>
        <v>351189.16874999995</v>
      </c>
      <c r="K32" s="483">
        <f t="shared" si="11"/>
        <v>515439.16871602501</v>
      </c>
      <c r="L32" s="483">
        <f t="shared" si="11"/>
        <v>627939.16871602496</v>
      </c>
      <c r="M32" s="483">
        <f t="shared" si="11"/>
        <v>744189.16871602496</v>
      </c>
      <c r="N32" s="483">
        <f t="shared" si="11"/>
        <v>853689.16871602496</v>
      </c>
      <c r="O32" s="483">
        <f t="shared" si="11"/>
        <v>915639.16871602496</v>
      </c>
      <c r="P32" s="483">
        <f t="shared" si="11"/>
        <v>1019139.168716025</v>
      </c>
      <c r="Q32" s="483">
        <f t="shared" si="11"/>
        <v>1150389.1687160248</v>
      </c>
      <c r="R32" s="483">
        <f t="shared" si="11"/>
        <v>1225389.1687160248</v>
      </c>
      <c r="S32" s="483">
        <f t="shared" si="11"/>
        <v>1325139.1687160248</v>
      </c>
      <c r="T32" s="483">
        <f t="shared" si="11"/>
        <v>1403889.1687160248</v>
      </c>
      <c r="U32" s="483">
        <f t="shared" si="11"/>
        <v>1493889.1687160248</v>
      </c>
      <c r="V32" s="483">
        <f t="shared" si="11"/>
        <v>1595139.1687160248</v>
      </c>
      <c r="W32" s="483">
        <f t="shared" si="11"/>
        <v>1662639.1687160248</v>
      </c>
      <c r="X32" s="483">
        <f t="shared" si="11"/>
        <v>1720389.1687160248</v>
      </c>
      <c r="Y32" s="483">
        <f t="shared" si="11"/>
        <v>1769139.1687160248</v>
      </c>
      <c r="Z32" s="483">
        <f t="shared" si="11"/>
        <v>1803639.1687160248</v>
      </c>
      <c r="AA32" s="483">
        <f t="shared" si="11"/>
        <v>1816389.1687160248</v>
      </c>
      <c r="AB32" s="483">
        <f t="shared" si="11"/>
        <v>1829889.1687160248</v>
      </c>
      <c r="AC32" s="483">
        <f t="shared" si="11"/>
        <v>1829889.1687160248</v>
      </c>
      <c r="AD32" s="483">
        <f t="shared" si="11"/>
        <v>1301478.7551537757</v>
      </c>
      <c r="AE32" s="483">
        <f t="shared" si="11"/>
        <v>773068.3415915264</v>
      </c>
      <c r="AF32" s="483">
        <v>0</v>
      </c>
      <c r="AG32" s="484">
        <f>SUM(E32:AF32)</f>
        <v>28248080.471099772</v>
      </c>
      <c r="AH32" s="435">
        <f>AG32/$E$49</f>
        <v>6.6978232133410476E-2</v>
      </c>
    </row>
    <row r="33" spans="2:35" s="468" customFormat="1">
      <c r="B33" s="678" t="s">
        <v>1720</v>
      </c>
      <c r="C33" s="678"/>
      <c r="D33" s="535"/>
      <c r="E33" s="486"/>
      <c r="F33" s="486">
        <v>0</v>
      </c>
      <c r="G33" s="486">
        <v>0</v>
      </c>
      <c r="H33" s="486">
        <f>(E50*0.01)+(G17*0.01)</f>
        <v>2451261.1247735391</v>
      </c>
      <c r="I33" s="486">
        <f t="shared" ref="I33:AC33" si="12">(H17*0.01)</f>
        <v>0</v>
      </c>
      <c r="J33" s="486">
        <f t="shared" si="12"/>
        <v>0</v>
      </c>
      <c r="K33" s="486">
        <f t="shared" si="12"/>
        <v>0</v>
      </c>
      <c r="L33" s="486">
        <f t="shared" si="12"/>
        <v>197000</v>
      </c>
      <c r="M33" s="486">
        <f t="shared" si="12"/>
        <v>150000</v>
      </c>
      <c r="N33" s="486">
        <f t="shared" si="12"/>
        <v>155000</v>
      </c>
      <c r="O33" s="486">
        <f t="shared" si="12"/>
        <v>146000</v>
      </c>
      <c r="P33" s="486">
        <f t="shared" si="12"/>
        <v>82600</v>
      </c>
      <c r="Q33" s="486">
        <f t="shared" si="12"/>
        <v>138000</v>
      </c>
      <c r="R33" s="486">
        <f t="shared" si="12"/>
        <v>175000</v>
      </c>
      <c r="S33" s="486">
        <f t="shared" si="12"/>
        <v>100000</v>
      </c>
      <c r="T33" s="486">
        <f t="shared" si="12"/>
        <v>133000</v>
      </c>
      <c r="U33" s="486">
        <f t="shared" si="12"/>
        <v>105000</v>
      </c>
      <c r="V33" s="486">
        <f t="shared" si="12"/>
        <v>120000</v>
      </c>
      <c r="W33" s="486">
        <f t="shared" si="12"/>
        <v>135000</v>
      </c>
      <c r="X33" s="486">
        <f t="shared" si="12"/>
        <v>90000</v>
      </c>
      <c r="Y33" s="486">
        <f t="shared" si="12"/>
        <v>77000</v>
      </c>
      <c r="Z33" s="486">
        <f t="shared" si="12"/>
        <v>65000</v>
      </c>
      <c r="AA33" s="486">
        <f t="shared" si="12"/>
        <v>46000</v>
      </c>
      <c r="AB33" s="486">
        <f t="shared" si="12"/>
        <v>17000</v>
      </c>
      <c r="AC33" s="486">
        <f t="shared" si="12"/>
        <v>18000</v>
      </c>
      <c r="AD33" s="486">
        <f t="shared" ref="AD33:AF33" si="13">(AD17*0.01)</f>
        <v>0</v>
      </c>
      <c r="AE33" s="486">
        <f t="shared" si="13"/>
        <v>0</v>
      </c>
      <c r="AF33" s="486">
        <f t="shared" si="13"/>
        <v>0</v>
      </c>
      <c r="AG33" s="484">
        <f>SUM(E33:AF33)</f>
        <v>4400861.1247735396</v>
      </c>
      <c r="AH33" s="467">
        <f>AG33/$E$49</f>
        <v>1.0434758506991331E-2</v>
      </c>
    </row>
    <row r="34" spans="2:35">
      <c r="B34" s="679" t="s">
        <v>208</v>
      </c>
      <c r="C34" s="680"/>
      <c r="D34" s="542">
        <f t="shared" ref="D34:AF34" si="14">SUM(D22:D30)</f>
        <v>666876277.73752213</v>
      </c>
      <c r="E34" s="543">
        <f>SUM(E22:E30)</f>
        <v>62027522.18</v>
      </c>
      <c r="F34" s="543">
        <f t="shared" si="14"/>
        <v>3838776.5867256336</v>
      </c>
      <c r="G34" s="543">
        <f t="shared" si="14"/>
        <v>18327204.247115206</v>
      </c>
      <c r="H34" s="543">
        <f t="shared" si="14"/>
        <v>8924673.6956731193</v>
      </c>
      <c r="I34" s="543">
        <f t="shared" si="14"/>
        <v>14365876.173694776</v>
      </c>
      <c r="J34" s="543">
        <f t="shared" si="14"/>
        <v>14854536.954424303</v>
      </c>
      <c r="K34" s="543">
        <f t="shared" si="14"/>
        <v>24116151.460452683</v>
      </c>
      <c r="L34" s="543">
        <f t="shared" si="14"/>
        <v>16941326.765354421</v>
      </c>
      <c r="M34" s="543">
        <f t="shared" si="14"/>
        <v>17566708.454287484</v>
      </c>
      <c r="N34" s="543">
        <f t="shared" si="14"/>
        <v>18277692.421788298</v>
      </c>
      <c r="O34" s="543">
        <f t="shared" si="14"/>
        <v>16478364.984239174</v>
      </c>
      <c r="P34" s="543">
        <f t="shared" si="14"/>
        <v>15697117.960175069</v>
      </c>
      <c r="Q34" s="543">
        <f t="shared" si="14"/>
        <v>18750916.301483855</v>
      </c>
      <c r="R34" s="543">
        <f t="shared" si="14"/>
        <v>11970183.413593089</v>
      </c>
      <c r="S34" s="543">
        <f t="shared" si="14"/>
        <v>16189335.174673384</v>
      </c>
      <c r="T34" s="543">
        <f t="shared" si="14"/>
        <v>13110801.483605264</v>
      </c>
      <c r="U34" s="543">
        <f t="shared" si="14"/>
        <v>13202862.165062821</v>
      </c>
      <c r="V34" s="543">
        <f t="shared" si="14"/>
        <v>15493885.234933341</v>
      </c>
      <c r="W34" s="543">
        <f t="shared" si="14"/>
        <v>10475952.406405227</v>
      </c>
      <c r="X34" s="543">
        <f t="shared" si="14"/>
        <v>9173754.4476567544</v>
      </c>
      <c r="Y34" s="543">
        <f t="shared" si="14"/>
        <v>7142335.2284654602</v>
      </c>
      <c r="Z34" s="543">
        <f t="shared" si="14"/>
        <v>5319321.3143490497</v>
      </c>
      <c r="AA34" s="543">
        <f t="shared" si="14"/>
        <v>2589282.1566434484</v>
      </c>
      <c r="AB34" s="543">
        <f t="shared" si="14"/>
        <v>6566499.6032910263</v>
      </c>
      <c r="AC34" s="543">
        <f t="shared" si="14"/>
        <v>1498070.4962338482</v>
      </c>
      <c r="AD34" s="543">
        <f t="shared" si="14"/>
        <v>3143483.2508800775</v>
      </c>
      <c r="AE34" s="543">
        <f t="shared" si="14"/>
        <v>2416291.705192707</v>
      </c>
      <c r="AF34" s="543">
        <f t="shared" si="14"/>
        <v>20717868.318609893</v>
      </c>
      <c r="AG34" s="544">
        <f>SUM(E34:AF34)</f>
        <v>389176794.58500934</v>
      </c>
      <c r="AH34" s="435">
        <f>SUM(AH22:AH33)</f>
        <v>1.000179184092715</v>
      </c>
    </row>
    <row r="35" spans="2:35">
      <c r="B35" s="487"/>
      <c r="C35" s="488"/>
      <c r="D35" s="488"/>
      <c r="E35" s="489"/>
      <c r="F35" s="489"/>
      <c r="G35" s="489"/>
      <c r="H35" s="489"/>
      <c r="I35" s="489"/>
      <c r="J35" s="489"/>
      <c r="K35" s="489"/>
      <c r="L35" s="489"/>
      <c r="M35" s="489"/>
      <c r="N35" s="489"/>
      <c r="O35" s="489"/>
      <c r="P35" s="489"/>
      <c r="Q35" s="489"/>
      <c r="R35" s="489"/>
      <c r="S35" s="489"/>
      <c r="T35" s="489"/>
      <c r="U35" s="489"/>
      <c r="V35" s="489"/>
      <c r="W35" s="489"/>
      <c r="X35" s="489"/>
      <c r="Y35" s="489"/>
      <c r="Z35" s="489"/>
      <c r="AA35" s="489"/>
      <c r="AB35" s="489"/>
      <c r="AC35" s="489"/>
      <c r="AD35" s="489"/>
      <c r="AE35" s="489"/>
      <c r="AF35" s="489"/>
      <c r="AG35" s="489"/>
      <c r="AH35" s="435"/>
      <c r="AI35" s="425">
        <f>+AG17+AG16</f>
        <v>243985222.49546999</v>
      </c>
    </row>
    <row r="36" spans="2:35" s="493" customFormat="1">
      <c r="B36" s="681" t="s">
        <v>1719</v>
      </c>
      <c r="C36" s="682"/>
      <c r="D36" s="490">
        <f>D19-D34</f>
        <v>96636675.607748032</v>
      </c>
      <c r="E36" s="491">
        <f>E19-E34-E33-E32</f>
        <v>3878278.0659999996</v>
      </c>
      <c r="F36" s="491">
        <f>E36+F19-F34-F33-F32</f>
        <v>4246123.074779667</v>
      </c>
      <c r="G36" s="491">
        <f t="shared" ref="G36:Z36" si="15">F36+G19-G34-G33-G32</f>
        <v>1243857.7674562223</v>
      </c>
      <c r="H36" s="491">
        <f t="shared" si="15"/>
        <v>1235182.0194644467</v>
      </c>
      <c r="I36" s="491">
        <f t="shared" si="15"/>
        <v>1658614.5810144879</v>
      </c>
      <c r="J36" s="491">
        <f t="shared" si="15"/>
        <v>1646221.8390144326</v>
      </c>
      <c r="K36" s="491">
        <f t="shared" si="15"/>
        <v>1809902.2400999027</v>
      </c>
      <c r="L36" s="491">
        <f t="shared" si="15"/>
        <v>2073131.9474018919</v>
      </c>
      <c r="M36" s="491">
        <f t="shared" si="15"/>
        <v>2283850.1374525013</v>
      </c>
      <c r="N36" s="491">
        <f t="shared" si="15"/>
        <v>2420087.0424140873</v>
      </c>
      <c r="O36" s="491">
        <f t="shared" si="15"/>
        <v>2623770.9128307044</v>
      </c>
      <c r="P36" s="491">
        <f t="shared" si="15"/>
        <v>2857116.3014963283</v>
      </c>
      <c r="Q36" s="491">
        <f t="shared" si="15"/>
        <v>3260542.8041292168</v>
      </c>
      <c r="R36" s="491">
        <f t="shared" si="15"/>
        <v>2922975.7712019254</v>
      </c>
      <c r="S36" s="491">
        <f t="shared" si="15"/>
        <v>3239987.2425205763</v>
      </c>
      <c r="T36" s="491">
        <f t="shared" si="15"/>
        <v>3332110.6967662107</v>
      </c>
      <c r="U36" s="491">
        <f t="shared" si="15"/>
        <v>3890538.2382863592</v>
      </c>
      <c r="V36" s="491">
        <f t="shared" si="15"/>
        <v>3677103.0747595672</v>
      </c>
      <c r="W36" s="491">
        <f t="shared" si="15"/>
        <v>4053855.4424164109</v>
      </c>
      <c r="X36" s="491">
        <f t="shared" si="15"/>
        <v>3878414.3095274083</v>
      </c>
      <c r="Y36" s="491">
        <f t="shared" si="15"/>
        <v>4209766.9508727323</v>
      </c>
      <c r="Z36" s="491">
        <f t="shared" si="15"/>
        <v>4441633.5063344669</v>
      </c>
      <c r="AA36" s="491">
        <f>Z36+AA19-AA34-AA33-AA32</f>
        <v>4509789.2195018027</v>
      </c>
      <c r="AB36" s="491">
        <f t="shared" ref="AB36:AF36" si="16">AA36+AB19-AB34-AB33-AB32</f>
        <v>4716227.4860215588</v>
      </c>
      <c r="AC36" s="491">
        <f t="shared" si="16"/>
        <v>4190094.8595984951</v>
      </c>
      <c r="AD36" s="491">
        <f t="shared" si="16"/>
        <v>70199854.661864534</v>
      </c>
      <c r="AE36" s="491">
        <f t="shared" si="16"/>
        <v>137465216.42338017</v>
      </c>
      <c r="AF36" s="491">
        <f t="shared" si="16"/>
        <v>340546327.18250346</v>
      </c>
      <c r="AG36" s="492">
        <f>AG19-AG34</f>
        <v>373195268.77837682</v>
      </c>
      <c r="AH36" s="420"/>
    </row>
    <row r="37" spans="2:35" s="493" customFormat="1">
      <c r="B37" s="536" t="s">
        <v>1722</v>
      </c>
      <c r="C37" s="537"/>
      <c r="D37" s="490"/>
      <c r="E37" s="491">
        <f>+E10</f>
        <v>2500000</v>
      </c>
      <c r="F37" s="491">
        <f>+WBSAvance!H11</f>
        <v>0</v>
      </c>
      <c r="G37" s="491">
        <f>+WBSAvance!I11</f>
        <v>917606.31697548775</v>
      </c>
      <c r="H37" s="491">
        <f>+WBSAvance!J11</f>
        <v>8352872.6911046803</v>
      </c>
      <c r="I37" s="491">
        <f>+WBSAvance!K11</f>
        <v>12948760.518567583</v>
      </c>
      <c r="J37" s="491">
        <f>+WBSAvance!L11</f>
        <v>14053710.833460957</v>
      </c>
      <c r="K37" s="491">
        <f>+WBSAvance!M11</f>
        <v>14591692.302499542</v>
      </c>
      <c r="L37" s="491">
        <f>+WBSAvance!N11</f>
        <v>14163800.506020831</v>
      </c>
      <c r="M37" s="491">
        <f>+WBSAvance!O11</f>
        <v>10084148.641685329</v>
      </c>
      <c r="N37" s="491">
        <f>+WBSAvance!P11</f>
        <v>10768178.893930407</v>
      </c>
      <c r="O37" s="491">
        <f>+WBSAvance!Q11</f>
        <v>10627410.575460115</v>
      </c>
      <c r="P37" s="491">
        <f>+WBSAvance!R11</f>
        <v>19147712.432547107</v>
      </c>
      <c r="Q37" s="491">
        <f>+WBSAvance!S11</f>
        <v>23729839.393715888</v>
      </c>
      <c r="R37" s="491">
        <f>+WBSAvance!T11</f>
        <v>13325156.431108946</v>
      </c>
      <c r="S37" s="491">
        <f>+WBSAvance!U11</f>
        <v>14122773.256485052</v>
      </c>
      <c r="T37" s="491">
        <f>+WBSAvance!V11</f>
        <v>13511727.678601984</v>
      </c>
      <c r="U37" s="491">
        <f>+WBSAvance!W11</f>
        <v>16624639.60428201</v>
      </c>
      <c r="V37" s="491">
        <f>+WBSAvance!X11</f>
        <v>19387507.390691731</v>
      </c>
      <c r="W37" s="491">
        <f>+WBSAvance!Y11</f>
        <v>11826273.28501139</v>
      </c>
      <c r="X37" s="491">
        <f>+WBSAvance!Z11</f>
        <v>9522435.7554726675</v>
      </c>
      <c r="Y37" s="491">
        <f>+WBSAvance!AA11</f>
        <v>6813489.1919173421</v>
      </c>
      <c r="Z37" s="491">
        <f>+WBSAvance!AB11</f>
        <v>4206140.3469771408</v>
      </c>
      <c r="AA37" s="491">
        <f>+WBSAvance!AC11</f>
        <v>2521932.2425925825</v>
      </c>
      <c r="AB37" s="491">
        <f>+WBSAvance!AD11</f>
        <v>1029333.1070803194</v>
      </c>
      <c r="AC37" s="491">
        <f>+WBSAvance!AE11</f>
        <v>0</v>
      </c>
      <c r="AD37" s="491">
        <f>+WBSAvance!AF11</f>
        <v>0</v>
      </c>
      <c r="AE37" s="491">
        <f>+WBSAvance!AG11</f>
        <v>2851.4541618831963</v>
      </c>
      <c r="AF37" s="491">
        <f>+WBSAvance!AH11</f>
        <v>47302.799756844237</v>
      </c>
      <c r="AG37" s="492">
        <f>SUM(E37:AF37)</f>
        <v>254827295.6501078</v>
      </c>
      <c r="AH37" s="420"/>
    </row>
    <row r="38" spans="2:35" s="493" customFormat="1">
      <c r="B38" s="536" t="s">
        <v>1723</v>
      </c>
      <c r="C38" s="537"/>
      <c r="D38" s="490"/>
      <c r="E38" s="491">
        <v>0</v>
      </c>
      <c r="F38" s="491">
        <v>0</v>
      </c>
      <c r="G38" s="491">
        <f>+G37*$C$65</f>
        <v>183521.26339509757</v>
      </c>
      <c r="H38" s="491">
        <f t="shared" ref="H38:AD38" si="17">+H37*$C$65</f>
        <v>1670574.5382209362</v>
      </c>
      <c r="I38" s="491">
        <f t="shared" si="17"/>
        <v>2589752.1037135166</v>
      </c>
      <c r="J38" s="491">
        <f t="shared" si="17"/>
        <v>2810742.1666921917</v>
      </c>
      <c r="K38" s="491">
        <f t="shared" si="17"/>
        <v>2918338.4604999088</v>
      </c>
      <c r="L38" s="491">
        <f t="shared" si="17"/>
        <v>2832760.1012041662</v>
      </c>
      <c r="M38" s="491">
        <f t="shared" si="17"/>
        <v>2016829.728337066</v>
      </c>
      <c r="N38" s="491">
        <f t="shared" si="17"/>
        <v>2153635.7787860814</v>
      </c>
      <c r="O38" s="491">
        <f t="shared" si="17"/>
        <v>2125482.1150920233</v>
      </c>
      <c r="P38" s="491">
        <f t="shared" si="17"/>
        <v>3829542.4865094218</v>
      </c>
      <c r="Q38" s="491">
        <f t="shared" si="17"/>
        <v>4745967.8787431782</v>
      </c>
      <c r="R38" s="491">
        <f t="shared" si="17"/>
        <v>2665031.2862217892</v>
      </c>
      <c r="S38" s="491">
        <f t="shared" si="17"/>
        <v>2824554.6512970105</v>
      </c>
      <c r="T38" s="491">
        <f t="shared" si="17"/>
        <v>2702345.5357203968</v>
      </c>
      <c r="U38" s="491">
        <f t="shared" si="17"/>
        <v>3324927.9208564023</v>
      </c>
      <c r="V38" s="491">
        <f t="shared" si="17"/>
        <v>3877501.4781383462</v>
      </c>
      <c r="W38" s="491">
        <f t="shared" si="17"/>
        <v>2365254.6570022781</v>
      </c>
      <c r="X38" s="491">
        <f t="shared" si="17"/>
        <v>1904487.1510945335</v>
      </c>
      <c r="Y38" s="491">
        <f t="shared" si="17"/>
        <v>1362697.8383834686</v>
      </c>
      <c r="Z38" s="491">
        <v>621275.36</v>
      </c>
      <c r="AA38" s="491">
        <v>0</v>
      </c>
      <c r="AB38" s="491">
        <v>0</v>
      </c>
      <c r="AC38" s="491">
        <f t="shared" si="17"/>
        <v>0</v>
      </c>
      <c r="AD38" s="491">
        <f t="shared" si="17"/>
        <v>0</v>
      </c>
      <c r="AE38" s="491">
        <v>0</v>
      </c>
      <c r="AF38" s="491">
        <v>0</v>
      </c>
      <c r="AG38" s="492">
        <f t="shared" ref="AG38:AG42" si="18">SUM(E38:AF38)</f>
        <v>49525222.499907807</v>
      </c>
      <c r="AH38" s="530"/>
    </row>
    <row r="39" spans="2:35" s="493" customFormat="1">
      <c r="B39" s="536" t="s">
        <v>1721</v>
      </c>
      <c r="C39" s="537"/>
      <c r="D39" s="490"/>
      <c r="E39" s="491">
        <v>0</v>
      </c>
      <c r="F39" s="491">
        <f>+F37-F38</f>
        <v>0</v>
      </c>
      <c r="G39" s="491">
        <f>+G37-G38</f>
        <v>734085.05358039017</v>
      </c>
      <c r="H39" s="491">
        <f t="shared" ref="H39:AD39" si="19">+H37-H38</f>
        <v>6682298.1528837439</v>
      </c>
      <c r="I39" s="491">
        <f t="shared" si="19"/>
        <v>10359008.414854066</v>
      </c>
      <c r="J39" s="491">
        <f t="shared" si="19"/>
        <v>11242968.666768765</v>
      </c>
      <c r="K39" s="491">
        <f t="shared" si="19"/>
        <v>11673353.841999633</v>
      </c>
      <c r="L39" s="491">
        <f t="shared" si="19"/>
        <v>11331040.404816665</v>
      </c>
      <c r="M39" s="491">
        <f t="shared" si="19"/>
        <v>8067318.9133482631</v>
      </c>
      <c r="N39" s="491">
        <f t="shared" si="19"/>
        <v>8614543.1151443254</v>
      </c>
      <c r="O39" s="491">
        <f t="shared" si="19"/>
        <v>8501928.4603680931</v>
      </c>
      <c r="P39" s="491">
        <f t="shared" si="19"/>
        <v>15318169.946037685</v>
      </c>
      <c r="Q39" s="491">
        <f t="shared" si="19"/>
        <v>18983871.514972709</v>
      </c>
      <c r="R39" s="491">
        <f t="shared" si="19"/>
        <v>10660125.144887157</v>
      </c>
      <c r="S39" s="491">
        <f t="shared" si="19"/>
        <v>11298218.605188042</v>
      </c>
      <c r="T39" s="491">
        <f t="shared" si="19"/>
        <v>10809382.142881587</v>
      </c>
      <c r="U39" s="491">
        <f t="shared" si="19"/>
        <v>13299711.683425609</v>
      </c>
      <c r="V39" s="491">
        <f t="shared" si="19"/>
        <v>15510005.912553385</v>
      </c>
      <c r="W39" s="491">
        <f t="shared" si="19"/>
        <v>9461018.6280091126</v>
      </c>
      <c r="X39" s="491">
        <f t="shared" si="19"/>
        <v>7617948.604378134</v>
      </c>
      <c r="Y39" s="491">
        <f t="shared" si="19"/>
        <v>5450791.3535338733</v>
      </c>
      <c r="Z39" s="491">
        <f t="shared" si="19"/>
        <v>3584864.9869771409</v>
      </c>
      <c r="AA39" s="491">
        <f t="shared" si="19"/>
        <v>2521932.2425925825</v>
      </c>
      <c r="AB39" s="491">
        <f t="shared" si="19"/>
        <v>1029333.1070803194</v>
      </c>
      <c r="AC39" s="491">
        <f t="shared" si="19"/>
        <v>0</v>
      </c>
      <c r="AD39" s="491">
        <f t="shared" si="19"/>
        <v>0</v>
      </c>
      <c r="AE39" s="491">
        <v>0</v>
      </c>
      <c r="AF39" s="491">
        <v>0</v>
      </c>
      <c r="AG39" s="492">
        <f t="shared" si="18"/>
        <v>202751918.89628124</v>
      </c>
      <c r="AH39" s="530"/>
    </row>
    <row r="40" spans="2:35" s="493" customFormat="1">
      <c r="B40" s="523" t="s">
        <v>1726</v>
      </c>
      <c r="C40" s="524"/>
      <c r="D40" s="490"/>
      <c r="E40" s="491">
        <v>0</v>
      </c>
      <c r="F40" s="491">
        <v>0</v>
      </c>
      <c r="G40" s="491">
        <f>+G39*$C$66</f>
        <v>713134.95810382499</v>
      </c>
      <c r="H40" s="491">
        <f t="shared" ref="H40:AF40" si="20">+H39*$C$66</f>
        <v>6491591.6623715255</v>
      </c>
      <c r="I40" s="491">
        <f t="shared" si="20"/>
        <v>10063372.079152582</v>
      </c>
      <c r="J40" s="491">
        <f t="shared" si="20"/>
        <v>10922104.938703442</v>
      </c>
      <c r="K40" s="491">
        <f t="shared" si="20"/>
        <v>11340207.32671666</v>
      </c>
      <c r="L40" s="491">
        <f t="shared" si="20"/>
        <v>11007663.192364361</v>
      </c>
      <c r="M40" s="491">
        <f t="shared" si="20"/>
        <v>7837085.2358605936</v>
      </c>
      <c r="N40" s="491">
        <f t="shared" si="20"/>
        <v>8368692.1747539463</v>
      </c>
      <c r="O40" s="491">
        <f t="shared" si="20"/>
        <v>8259291.4360738331</v>
      </c>
      <c r="P40" s="491">
        <f t="shared" si="20"/>
        <v>14881003.814769223</v>
      </c>
      <c r="Q40" s="491">
        <f t="shared" si="20"/>
        <v>18442089.716237351</v>
      </c>
      <c r="R40" s="491">
        <f t="shared" si="20"/>
        <v>10355895.221544817</v>
      </c>
      <c r="S40" s="491">
        <f t="shared" si="20"/>
        <v>10975778.095959129</v>
      </c>
      <c r="T40" s="491">
        <f t="shared" si="20"/>
        <v>10500892.565506956</v>
      </c>
      <c r="U40" s="491">
        <f t="shared" si="20"/>
        <v>12920150.448362207</v>
      </c>
      <c r="V40" s="491">
        <f t="shared" si="20"/>
        <v>15067364.963626204</v>
      </c>
      <c r="W40" s="491">
        <f t="shared" si="20"/>
        <v>9191010.0743740574</v>
      </c>
      <c r="X40" s="491">
        <f t="shared" si="20"/>
        <v>7400539.5319295404</v>
      </c>
      <c r="Y40" s="491">
        <f t="shared" si="20"/>
        <v>5295230.9062500009</v>
      </c>
      <c r="Z40" s="491">
        <f t="shared" si="20"/>
        <v>3482556.3193623163</v>
      </c>
      <c r="AA40" s="491">
        <f t="shared" si="20"/>
        <v>2449958.6735762274</v>
      </c>
      <c r="AB40" s="491">
        <f t="shared" si="20"/>
        <v>999956.91045930947</v>
      </c>
      <c r="AC40" s="491">
        <f t="shared" si="20"/>
        <v>0</v>
      </c>
      <c r="AD40" s="491">
        <f t="shared" si="20"/>
        <v>0</v>
      </c>
      <c r="AE40" s="491">
        <f t="shared" si="20"/>
        <v>0</v>
      </c>
      <c r="AF40" s="491">
        <f t="shared" si="20"/>
        <v>0</v>
      </c>
      <c r="AG40" s="492">
        <f t="shared" si="18"/>
        <v>196965570.24605811</v>
      </c>
      <c r="AH40" s="387"/>
    </row>
    <row r="41" spans="2:35" s="493" customFormat="1">
      <c r="B41" s="523" t="s">
        <v>1725</v>
      </c>
      <c r="C41" s="524"/>
      <c r="D41" s="490"/>
      <c r="E41" s="491">
        <v>0</v>
      </c>
      <c r="F41" s="491">
        <f>+F17</f>
        <v>0</v>
      </c>
      <c r="G41" s="491">
        <f t="shared" ref="G41:AF41" si="21">+G17</f>
        <v>0</v>
      </c>
      <c r="H41" s="491">
        <f t="shared" si="21"/>
        <v>0</v>
      </c>
      <c r="I41" s="491">
        <f t="shared" si="21"/>
        <v>0</v>
      </c>
      <c r="J41" s="491">
        <f t="shared" si="21"/>
        <v>0</v>
      </c>
      <c r="K41" s="491">
        <f t="shared" si="21"/>
        <v>19700000</v>
      </c>
      <c r="L41" s="491">
        <f t="shared" si="21"/>
        <v>15000000</v>
      </c>
      <c r="M41" s="491">
        <f t="shared" si="21"/>
        <v>15500000</v>
      </c>
      <c r="N41" s="491">
        <f t="shared" si="21"/>
        <v>14600000</v>
      </c>
      <c r="O41" s="491">
        <f t="shared" si="21"/>
        <v>8260000</v>
      </c>
      <c r="P41" s="491">
        <f t="shared" si="21"/>
        <v>13800000</v>
      </c>
      <c r="Q41" s="491">
        <f t="shared" si="21"/>
        <v>17500000</v>
      </c>
      <c r="R41" s="491">
        <f t="shared" si="21"/>
        <v>10000000</v>
      </c>
      <c r="S41" s="491">
        <f t="shared" si="21"/>
        <v>13300000</v>
      </c>
      <c r="T41" s="491">
        <f t="shared" si="21"/>
        <v>10500000</v>
      </c>
      <c r="U41" s="491">
        <f t="shared" si="21"/>
        <v>12000000</v>
      </c>
      <c r="V41" s="491">
        <f t="shared" si="21"/>
        <v>13500000</v>
      </c>
      <c r="W41" s="491">
        <f t="shared" si="21"/>
        <v>9000000</v>
      </c>
      <c r="X41" s="491">
        <f t="shared" si="21"/>
        <v>7700000</v>
      </c>
      <c r="Y41" s="491">
        <f t="shared" si="21"/>
        <v>6500000</v>
      </c>
      <c r="Z41" s="491">
        <f t="shared" si="21"/>
        <v>4600000</v>
      </c>
      <c r="AA41" s="491">
        <f t="shared" si="21"/>
        <v>1700000</v>
      </c>
      <c r="AB41" s="491">
        <f t="shared" si="21"/>
        <v>1800000</v>
      </c>
      <c r="AC41" s="491">
        <f t="shared" si="21"/>
        <v>0</v>
      </c>
      <c r="AD41" s="491">
        <f t="shared" si="21"/>
        <v>0</v>
      </c>
      <c r="AE41" s="491">
        <f t="shared" si="21"/>
        <v>0</v>
      </c>
      <c r="AF41" s="491">
        <f t="shared" si="21"/>
        <v>0</v>
      </c>
      <c r="AG41" s="492">
        <f t="shared" si="18"/>
        <v>194960000</v>
      </c>
      <c r="AH41" s="530"/>
    </row>
    <row r="42" spans="2:35" s="493" customFormat="1">
      <c r="B42" s="525" t="s">
        <v>1729</v>
      </c>
      <c r="C42" s="526"/>
      <c r="D42" s="527"/>
      <c r="E42" s="528">
        <v>0</v>
      </c>
      <c r="F42" s="528">
        <f>+F40-F41</f>
        <v>0</v>
      </c>
      <c r="G42" s="528">
        <f>+G40-G41+F42</f>
        <v>713134.95810382499</v>
      </c>
      <c r="H42" s="528">
        <f t="shared" ref="H42:AF42" si="22">+H40-H41+G42</f>
        <v>7204726.6204753509</v>
      </c>
      <c r="I42" s="528">
        <f t="shared" si="22"/>
        <v>17268098.699627932</v>
      </c>
      <c r="J42" s="528">
        <f t="shared" si="22"/>
        <v>28190203.638331376</v>
      </c>
      <c r="K42" s="528">
        <f t="shared" si="22"/>
        <v>19830410.965048037</v>
      </c>
      <c r="L42" s="528">
        <f t="shared" si="22"/>
        <v>15838074.157412399</v>
      </c>
      <c r="M42" s="528">
        <f t="shared" si="22"/>
        <v>8175159.3932729922</v>
      </c>
      <c r="N42" s="528">
        <f t="shared" si="22"/>
        <v>1943851.5680269385</v>
      </c>
      <c r="O42" s="528">
        <f t="shared" si="22"/>
        <v>1943143.0041007716</v>
      </c>
      <c r="P42" s="528">
        <f t="shared" si="22"/>
        <v>3024146.818869995</v>
      </c>
      <c r="Q42" s="528">
        <f t="shared" si="22"/>
        <v>3966236.5351073463</v>
      </c>
      <c r="R42" s="528">
        <f t="shared" si="22"/>
        <v>4322131.7566521633</v>
      </c>
      <c r="S42" s="528">
        <f t="shared" si="22"/>
        <v>1997909.8526112922</v>
      </c>
      <c r="T42" s="528">
        <f t="shared" si="22"/>
        <v>1998802.4181182478</v>
      </c>
      <c r="U42" s="528">
        <f t="shared" si="22"/>
        <v>2918952.8664804548</v>
      </c>
      <c r="V42" s="528">
        <f t="shared" si="22"/>
        <v>4486317.8301066589</v>
      </c>
      <c r="W42" s="528">
        <f t="shared" si="22"/>
        <v>4677327.9044807162</v>
      </c>
      <c r="X42" s="528">
        <f t="shared" si="22"/>
        <v>4377867.4364102567</v>
      </c>
      <c r="Y42" s="528">
        <f t="shared" si="22"/>
        <v>3173098.3426602576</v>
      </c>
      <c r="Z42" s="528">
        <f t="shared" si="22"/>
        <v>2055654.6620225739</v>
      </c>
      <c r="AA42" s="528">
        <f t="shared" si="22"/>
        <v>2805613.3355988013</v>
      </c>
      <c r="AB42" s="528">
        <f t="shared" si="22"/>
        <v>2005570.2460581106</v>
      </c>
      <c r="AC42" s="528">
        <f t="shared" si="22"/>
        <v>2005570.2460581106</v>
      </c>
      <c r="AD42" s="528">
        <f t="shared" si="22"/>
        <v>2005570.2460581106</v>
      </c>
      <c r="AE42" s="528">
        <f t="shared" si="22"/>
        <v>2005570.2460581106</v>
      </c>
      <c r="AF42" s="528">
        <f t="shared" si="22"/>
        <v>2005570.2460581106</v>
      </c>
      <c r="AG42" s="529">
        <f t="shared" si="18"/>
        <v>150938713.9938089</v>
      </c>
      <c r="AH42" s="420"/>
    </row>
    <row r="43" spans="2:35">
      <c r="B43" s="423"/>
      <c r="C43" s="494"/>
      <c r="D43" s="495"/>
      <c r="E43" s="496"/>
      <c r="F43" s="496"/>
      <c r="G43" s="496"/>
      <c r="H43" s="496"/>
      <c r="I43" s="496"/>
      <c r="J43" s="496"/>
      <c r="K43" s="496"/>
      <c r="L43" s="496"/>
      <c r="M43" s="496"/>
      <c r="N43" s="496"/>
      <c r="O43" s="496"/>
      <c r="P43" s="496"/>
      <c r="Q43" s="496"/>
      <c r="R43" s="496"/>
      <c r="S43" s="496"/>
      <c r="T43" s="496"/>
      <c r="U43" s="496"/>
      <c r="V43" s="496"/>
      <c r="W43" s="496"/>
      <c r="X43" s="496"/>
      <c r="Y43" s="496"/>
      <c r="Z43" s="496"/>
      <c r="AA43" s="496"/>
      <c r="AB43" s="496"/>
      <c r="AC43" s="496"/>
      <c r="AD43" s="496"/>
      <c r="AE43" s="496"/>
      <c r="AF43" s="496"/>
      <c r="AG43" s="497"/>
      <c r="AH43" s="387"/>
    </row>
    <row r="44" spans="2:35">
      <c r="B44" s="498"/>
      <c r="C44" s="498"/>
      <c r="D44" s="498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  <c r="S44" s="423"/>
      <c r="T44" s="423"/>
      <c r="U44" s="423"/>
      <c r="V44" s="423"/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35"/>
    </row>
    <row r="45" spans="2:35">
      <c r="B45" s="683" t="s">
        <v>1718</v>
      </c>
      <c r="C45" s="684"/>
      <c r="D45" s="538"/>
      <c r="E45" s="685"/>
      <c r="F45" s="685"/>
      <c r="G45" s="685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  <c r="S45" s="423"/>
      <c r="T45" s="423"/>
      <c r="U45" s="423"/>
      <c r="V45" s="423"/>
      <c r="W45" s="423"/>
      <c r="X45" s="423"/>
      <c r="Y45" s="423"/>
      <c r="Z45" s="423"/>
      <c r="AA45" s="423"/>
      <c r="AB45" s="423"/>
      <c r="AC45" s="423"/>
      <c r="AD45" s="423"/>
      <c r="AE45" s="423"/>
      <c r="AF45" s="423"/>
      <c r="AG45" s="423"/>
      <c r="AH45" s="435"/>
    </row>
    <row r="46" spans="2:35">
      <c r="B46" s="673" t="s">
        <v>209</v>
      </c>
      <c r="C46" s="674"/>
      <c r="D46" s="531"/>
      <c r="E46" s="675">
        <f>'PN REAL'!F43</f>
        <v>56203000</v>
      </c>
      <c r="F46" s="675"/>
      <c r="G46" s="675"/>
      <c r="H46" s="476"/>
      <c r="I46" s="423"/>
      <c r="J46" s="423"/>
      <c r="K46" s="677" t="s">
        <v>210</v>
      </c>
      <c r="L46" s="677"/>
      <c r="M46" s="677"/>
      <c r="N46" s="677"/>
      <c r="O46" s="677"/>
      <c r="P46" s="677"/>
      <c r="Q46" s="677"/>
      <c r="R46" s="677"/>
      <c r="S46" s="535"/>
      <c r="T46" s="535"/>
      <c r="U46" s="535"/>
      <c r="V46" s="535"/>
      <c r="W46" s="535"/>
      <c r="X46" s="535"/>
      <c r="Y46" s="535"/>
      <c r="Z46" s="535"/>
      <c r="AA46" s="535"/>
      <c r="AB46" s="535"/>
      <c r="AC46" s="535"/>
      <c r="AD46" s="501"/>
      <c r="AE46" s="501"/>
      <c r="AF46" s="501"/>
      <c r="AG46" s="423"/>
      <c r="AH46" s="435"/>
    </row>
    <row r="47" spans="2:35">
      <c r="B47" s="673" t="s">
        <v>211</v>
      </c>
      <c r="C47" s="674"/>
      <c r="D47" s="531"/>
      <c r="E47" s="675">
        <f>D23</f>
        <v>252327295.65010783</v>
      </c>
      <c r="F47" s="675"/>
      <c r="G47" s="675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  <c r="S47" s="423"/>
      <c r="T47" s="423"/>
      <c r="U47" s="423"/>
      <c r="V47" s="423"/>
      <c r="W47" s="423"/>
      <c r="X47" s="423"/>
      <c r="Y47" s="423"/>
      <c r="Z47" s="423"/>
      <c r="AA47" s="423"/>
      <c r="AB47" s="423"/>
      <c r="AC47" s="423"/>
      <c r="AD47" s="423"/>
      <c r="AE47" s="423"/>
      <c r="AF47" s="423"/>
      <c r="AG47" s="423"/>
      <c r="AH47" s="435"/>
    </row>
    <row r="48" spans="2:35">
      <c r="B48" s="673" t="s">
        <v>212</v>
      </c>
      <c r="C48" s="674"/>
      <c r="D48" s="531"/>
      <c r="E48" s="675">
        <f>SUM(D24:D29)</f>
        <v>113219869.61006027</v>
      </c>
      <c r="F48" s="675"/>
      <c r="G48" s="675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  <c r="S48" s="423"/>
      <c r="T48" s="423"/>
      <c r="U48" s="423"/>
      <c r="V48" s="423"/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35"/>
    </row>
    <row r="49" spans="2:34">
      <c r="B49" s="673" t="s">
        <v>213</v>
      </c>
      <c r="C49" s="674"/>
      <c r="D49" s="531"/>
      <c r="E49" s="675">
        <f>SUM(E46:G48)</f>
        <v>421750165.26016814</v>
      </c>
      <c r="F49" s="675"/>
      <c r="G49" s="675"/>
      <c r="H49" s="423"/>
      <c r="I49" s="476"/>
      <c r="J49" s="423"/>
      <c r="K49" s="423"/>
      <c r="L49" s="423"/>
      <c r="M49" s="423"/>
      <c r="N49" s="423"/>
      <c r="O49" s="423"/>
      <c r="P49" s="423"/>
      <c r="Q49" s="423"/>
      <c r="R49" s="423"/>
      <c r="S49" s="423"/>
      <c r="T49" s="423"/>
      <c r="U49" s="423"/>
      <c r="V49" s="423"/>
      <c r="W49" s="423"/>
      <c r="X49" s="423"/>
      <c r="Y49" s="423"/>
      <c r="Z49" s="423"/>
      <c r="AA49" s="423"/>
      <c r="AB49" s="423"/>
      <c r="AC49" s="423"/>
      <c r="AD49" s="423"/>
      <c r="AE49" s="423"/>
      <c r="AF49" s="423"/>
      <c r="AG49" s="423"/>
      <c r="AH49" s="435"/>
    </row>
    <row r="50" spans="2:34">
      <c r="B50" s="673" t="s">
        <v>214</v>
      </c>
      <c r="C50" s="674"/>
      <c r="D50" s="531"/>
      <c r="E50" s="675">
        <f>'PN REAL'!P24*0.55</f>
        <v>245126112.47735393</v>
      </c>
      <c r="F50" s="675"/>
      <c r="G50" s="675"/>
      <c r="H50" s="502"/>
      <c r="I50" s="423"/>
      <c r="J50" s="423"/>
      <c r="K50" s="676"/>
      <c r="L50" s="676"/>
      <c r="M50" s="676"/>
      <c r="N50" s="676"/>
      <c r="O50" s="676"/>
      <c r="P50" s="676"/>
      <c r="Q50" s="676"/>
      <c r="R50" s="676"/>
      <c r="S50" s="503"/>
      <c r="T50" s="503"/>
      <c r="U50" s="503"/>
      <c r="V50" s="503"/>
      <c r="W50" s="503"/>
      <c r="X50" s="503"/>
      <c r="Y50" s="503"/>
      <c r="Z50" s="503"/>
      <c r="AA50" s="503"/>
      <c r="AB50" s="503"/>
      <c r="AC50" s="503"/>
      <c r="AD50" s="503"/>
      <c r="AE50" s="503"/>
      <c r="AF50" s="503"/>
      <c r="AG50" s="423"/>
      <c r="AH50" s="435"/>
    </row>
    <row r="51" spans="2:34">
      <c r="B51" s="673"/>
      <c r="C51" s="674"/>
      <c r="D51" s="531"/>
      <c r="E51" s="675"/>
      <c r="F51" s="675"/>
      <c r="G51" s="675"/>
      <c r="H51" s="502"/>
      <c r="I51" s="423"/>
      <c r="J51" s="476"/>
      <c r="K51" s="677" t="s">
        <v>215</v>
      </c>
      <c r="L51" s="677"/>
      <c r="M51" s="677"/>
      <c r="N51" s="677"/>
      <c r="O51" s="677"/>
      <c r="P51" s="677"/>
      <c r="Q51" s="677"/>
      <c r="R51" s="677"/>
      <c r="S51" s="535"/>
      <c r="T51" s="535"/>
      <c r="U51" s="535"/>
      <c r="V51" s="535"/>
      <c r="W51" s="535"/>
      <c r="X51" s="535"/>
      <c r="Y51" s="535"/>
      <c r="Z51" s="535"/>
      <c r="AA51" s="535"/>
      <c r="AB51" s="535"/>
      <c r="AC51" s="535"/>
      <c r="AD51" s="535"/>
      <c r="AE51" s="535"/>
      <c r="AF51" s="535"/>
      <c r="AG51" s="423"/>
      <c r="AH51" s="435"/>
    </row>
    <row r="52" spans="2:34">
      <c r="B52" s="494"/>
      <c r="C52" s="494"/>
      <c r="D52" s="494"/>
      <c r="E52" s="504"/>
      <c r="F52" s="504"/>
      <c r="G52" s="504"/>
      <c r="H52" s="502"/>
      <c r="I52" s="423"/>
      <c r="J52" s="476"/>
      <c r="K52" s="535"/>
      <c r="L52" s="535"/>
      <c r="M52" s="535"/>
      <c r="N52" s="535"/>
      <c r="O52" s="535"/>
      <c r="P52" s="535"/>
      <c r="Q52" s="535"/>
      <c r="R52" s="535"/>
      <c r="S52" s="535"/>
      <c r="T52" s="535"/>
      <c r="U52" s="535"/>
      <c r="V52" s="535"/>
      <c r="W52" s="535"/>
      <c r="X52" s="535"/>
      <c r="Y52" s="535"/>
      <c r="Z52" s="535"/>
      <c r="AA52" s="535"/>
      <c r="AB52" s="535"/>
      <c r="AC52" s="535"/>
      <c r="AD52" s="535"/>
      <c r="AE52" s="535"/>
      <c r="AF52" s="535"/>
      <c r="AG52" s="423"/>
      <c r="AH52" s="435"/>
    </row>
    <row r="53" spans="2:34">
      <c r="B53" s="667" t="s">
        <v>1715</v>
      </c>
      <c r="C53" s="667"/>
      <c r="D53" s="505" t="s">
        <v>142</v>
      </c>
      <c r="E53" s="437" t="s">
        <v>195</v>
      </c>
      <c r="F53" s="438" t="s">
        <v>157</v>
      </c>
      <c r="G53" s="438" t="s">
        <v>158</v>
      </c>
      <c r="H53" s="438" t="s">
        <v>159</v>
      </c>
      <c r="I53" s="438" t="s">
        <v>160</v>
      </c>
      <c r="J53" s="438" t="s">
        <v>161</v>
      </c>
      <c r="K53" s="438" t="s">
        <v>162</v>
      </c>
      <c r="L53" s="438" t="s">
        <v>163</v>
      </c>
      <c r="M53" s="438" t="s">
        <v>164</v>
      </c>
      <c r="N53" s="438" t="s">
        <v>165</v>
      </c>
      <c r="O53" s="438" t="s">
        <v>166</v>
      </c>
      <c r="P53" s="438" t="s">
        <v>167</v>
      </c>
      <c r="Q53" s="438" t="s">
        <v>168</v>
      </c>
      <c r="R53" s="438" t="s">
        <v>169</v>
      </c>
      <c r="S53" s="438" t="s">
        <v>170</v>
      </c>
      <c r="T53" s="438" t="s">
        <v>171</v>
      </c>
      <c r="U53" s="438" t="s">
        <v>172</v>
      </c>
      <c r="V53" s="438" t="s">
        <v>173</v>
      </c>
      <c r="W53" s="438" t="s">
        <v>174</v>
      </c>
      <c r="X53" s="438" t="s">
        <v>175</v>
      </c>
      <c r="Y53" s="438" t="s">
        <v>176</v>
      </c>
      <c r="Z53" s="438" t="s">
        <v>177</v>
      </c>
      <c r="AA53" s="439" t="s">
        <v>178</v>
      </c>
      <c r="AB53" s="438" t="s">
        <v>179</v>
      </c>
      <c r="AC53" s="439" t="s">
        <v>180</v>
      </c>
      <c r="AD53" s="439" t="s">
        <v>1648</v>
      </c>
      <c r="AE53" s="439" t="s">
        <v>1712</v>
      </c>
      <c r="AF53" s="439" t="s">
        <v>1713</v>
      </c>
      <c r="AH53" s="435"/>
    </row>
    <row r="54" spans="2:34">
      <c r="B54" s="668" t="s">
        <v>1716</v>
      </c>
      <c r="C54" s="668"/>
      <c r="D54" s="507">
        <f>+D10</f>
        <v>16500000</v>
      </c>
      <c r="E54" s="446">
        <f>+E10</f>
        <v>2500000</v>
      </c>
      <c r="F54" s="446">
        <f t="shared" ref="F54:AF54" si="23">+F10</f>
        <v>0</v>
      </c>
      <c r="G54" s="446">
        <f t="shared" si="23"/>
        <v>0</v>
      </c>
      <c r="H54" s="446">
        <f t="shared" si="23"/>
        <v>0</v>
      </c>
      <c r="I54" s="446">
        <f t="shared" si="23"/>
        <v>0</v>
      </c>
      <c r="J54" s="446">
        <f t="shared" si="23"/>
        <v>0</v>
      </c>
      <c r="K54" s="446">
        <f t="shared" si="23"/>
        <v>0</v>
      </c>
      <c r="L54" s="446">
        <f t="shared" si="23"/>
        <v>0</v>
      </c>
      <c r="M54" s="446">
        <f t="shared" si="23"/>
        <v>0</v>
      </c>
      <c r="N54" s="446">
        <f t="shared" si="23"/>
        <v>1500000</v>
      </c>
      <c r="O54" s="446">
        <f t="shared" si="23"/>
        <v>6000000</v>
      </c>
      <c r="P54" s="446">
        <f t="shared" si="23"/>
        <v>0</v>
      </c>
      <c r="Q54" s="446">
        <f t="shared" si="23"/>
        <v>0</v>
      </c>
      <c r="R54" s="446">
        <f t="shared" si="23"/>
        <v>0</v>
      </c>
      <c r="S54" s="446">
        <f t="shared" si="23"/>
        <v>1500000</v>
      </c>
      <c r="T54" s="446">
        <f t="shared" si="23"/>
        <v>1000000</v>
      </c>
      <c r="U54" s="446">
        <f t="shared" si="23"/>
        <v>0</v>
      </c>
      <c r="V54" s="446">
        <f t="shared" si="23"/>
        <v>0</v>
      </c>
      <c r="W54" s="446">
        <f t="shared" si="23"/>
        <v>0</v>
      </c>
      <c r="X54" s="446">
        <f t="shared" si="23"/>
        <v>0</v>
      </c>
      <c r="Y54" s="446">
        <f t="shared" si="23"/>
        <v>0</v>
      </c>
      <c r="Z54" s="446">
        <f t="shared" si="23"/>
        <v>0</v>
      </c>
      <c r="AA54" s="446">
        <f t="shared" si="23"/>
        <v>0</v>
      </c>
      <c r="AB54" s="446">
        <f t="shared" si="23"/>
        <v>4000000</v>
      </c>
      <c r="AC54" s="446">
        <f t="shared" si="23"/>
        <v>0</v>
      </c>
      <c r="AD54" s="446">
        <f t="shared" si="23"/>
        <v>0</v>
      </c>
      <c r="AE54" s="446">
        <f t="shared" si="23"/>
        <v>0</v>
      </c>
      <c r="AF54" s="446">
        <f t="shared" si="23"/>
        <v>0</v>
      </c>
      <c r="AH54" s="435"/>
    </row>
    <row r="55" spans="2:34">
      <c r="B55" s="669" t="str">
        <f>B16</f>
        <v>Anticipo Puente</v>
      </c>
      <c r="C55" s="670"/>
      <c r="D55" s="451">
        <f t="shared" ref="D55:AG56" si="24">D16</f>
        <v>49025222.495470792</v>
      </c>
      <c r="E55" s="508">
        <f t="shared" si="24"/>
        <v>0</v>
      </c>
      <c r="F55" s="508">
        <f t="shared" si="24"/>
        <v>0</v>
      </c>
      <c r="G55" s="508">
        <f t="shared" si="24"/>
        <v>13000000</v>
      </c>
      <c r="H55" s="508">
        <f t="shared" si="24"/>
        <v>9000000</v>
      </c>
      <c r="I55" s="508">
        <f t="shared" si="24"/>
        <v>12400000</v>
      </c>
      <c r="J55" s="508">
        <f t="shared" si="24"/>
        <v>12425222.5</v>
      </c>
      <c r="K55" s="508">
        <f t="shared" si="24"/>
        <v>2199999.99547</v>
      </c>
      <c r="L55" s="508">
        <f t="shared" si="24"/>
        <v>0</v>
      </c>
      <c r="M55" s="508">
        <f t="shared" si="24"/>
        <v>0</v>
      </c>
      <c r="N55" s="508">
        <f t="shared" si="24"/>
        <v>0</v>
      </c>
      <c r="O55" s="508">
        <f t="shared" si="24"/>
        <v>0</v>
      </c>
      <c r="P55" s="508">
        <f t="shared" si="24"/>
        <v>0</v>
      </c>
      <c r="Q55" s="508">
        <f t="shared" si="24"/>
        <v>0</v>
      </c>
      <c r="R55" s="508">
        <f t="shared" si="24"/>
        <v>0</v>
      </c>
      <c r="S55" s="508">
        <f t="shared" si="24"/>
        <v>0</v>
      </c>
      <c r="T55" s="508">
        <f t="shared" si="24"/>
        <v>0</v>
      </c>
      <c r="U55" s="508">
        <f t="shared" si="24"/>
        <v>0</v>
      </c>
      <c r="V55" s="508">
        <f t="shared" si="24"/>
        <v>0</v>
      </c>
      <c r="W55" s="508">
        <f t="shared" si="24"/>
        <v>0</v>
      </c>
      <c r="X55" s="508">
        <f t="shared" si="24"/>
        <v>0</v>
      </c>
      <c r="Y55" s="508">
        <f t="shared" si="24"/>
        <v>0</v>
      </c>
      <c r="Z55" s="508">
        <f t="shared" si="24"/>
        <v>0</v>
      </c>
      <c r="AA55" s="509">
        <f t="shared" si="24"/>
        <v>0</v>
      </c>
      <c r="AB55" s="509">
        <f t="shared" si="24"/>
        <v>0</v>
      </c>
      <c r="AC55" s="509">
        <f t="shared" si="24"/>
        <v>0</v>
      </c>
      <c r="AD55" s="509">
        <f t="shared" si="24"/>
        <v>0</v>
      </c>
      <c r="AE55" s="509">
        <f t="shared" si="24"/>
        <v>0</v>
      </c>
      <c r="AF55" s="509">
        <f t="shared" si="24"/>
        <v>0</v>
      </c>
      <c r="AG55" s="510">
        <f t="shared" si="24"/>
        <v>49025222.495470002</v>
      </c>
      <c r="AH55" s="435"/>
    </row>
    <row r="56" spans="2:34">
      <c r="B56" s="669" t="str">
        <f>B17</f>
        <v>Ministraciones</v>
      </c>
      <c r="C56" s="670"/>
      <c r="D56" s="451">
        <f t="shared" si="24"/>
        <v>196100889.98188314</v>
      </c>
      <c r="E56" s="508">
        <f t="shared" si="24"/>
        <v>0</v>
      </c>
      <c r="F56" s="508">
        <f t="shared" si="24"/>
        <v>0</v>
      </c>
      <c r="G56" s="508">
        <f t="shared" si="24"/>
        <v>0</v>
      </c>
      <c r="H56" s="508">
        <f t="shared" si="24"/>
        <v>0</v>
      </c>
      <c r="I56" s="508">
        <f t="shared" si="24"/>
        <v>0</v>
      </c>
      <c r="J56" s="508">
        <f t="shared" si="24"/>
        <v>0</v>
      </c>
      <c r="K56" s="508">
        <f t="shared" si="24"/>
        <v>19700000</v>
      </c>
      <c r="L56" s="508">
        <f t="shared" si="24"/>
        <v>15000000</v>
      </c>
      <c r="M56" s="508">
        <f t="shared" si="24"/>
        <v>15500000</v>
      </c>
      <c r="N56" s="508">
        <f t="shared" si="24"/>
        <v>14600000</v>
      </c>
      <c r="O56" s="508">
        <f t="shared" si="24"/>
        <v>8260000</v>
      </c>
      <c r="P56" s="508">
        <f t="shared" si="24"/>
        <v>13800000</v>
      </c>
      <c r="Q56" s="508">
        <f t="shared" si="24"/>
        <v>17500000</v>
      </c>
      <c r="R56" s="508">
        <f t="shared" si="24"/>
        <v>10000000</v>
      </c>
      <c r="S56" s="508">
        <f t="shared" si="24"/>
        <v>13300000</v>
      </c>
      <c r="T56" s="508">
        <f t="shared" si="24"/>
        <v>10500000</v>
      </c>
      <c r="U56" s="508">
        <f t="shared" si="24"/>
        <v>12000000</v>
      </c>
      <c r="V56" s="508">
        <f t="shared" si="24"/>
        <v>13500000</v>
      </c>
      <c r="W56" s="508">
        <f t="shared" si="24"/>
        <v>9000000</v>
      </c>
      <c r="X56" s="508">
        <f t="shared" si="24"/>
        <v>7700000</v>
      </c>
      <c r="Y56" s="508">
        <f t="shared" si="24"/>
        <v>6500000</v>
      </c>
      <c r="Z56" s="508">
        <f t="shared" si="24"/>
        <v>4600000</v>
      </c>
      <c r="AA56" s="509">
        <f t="shared" si="24"/>
        <v>1700000</v>
      </c>
      <c r="AB56" s="509">
        <f t="shared" si="24"/>
        <v>1800000</v>
      </c>
      <c r="AC56" s="509">
        <f t="shared" si="24"/>
        <v>0</v>
      </c>
      <c r="AD56" s="509">
        <f t="shared" si="24"/>
        <v>0</v>
      </c>
      <c r="AE56" s="509">
        <f t="shared" si="24"/>
        <v>0</v>
      </c>
      <c r="AF56" s="509">
        <f t="shared" si="24"/>
        <v>0</v>
      </c>
      <c r="AG56" s="510">
        <f t="shared" si="24"/>
        <v>194960000</v>
      </c>
      <c r="AH56" s="435"/>
    </row>
    <row r="57" spans="2:34">
      <c r="B57" s="671" t="str">
        <f>B23</f>
        <v>Construccion</v>
      </c>
      <c r="C57" s="672"/>
      <c r="D57" s="471">
        <f t="shared" ref="D57:AG57" si="25">D23</f>
        <v>252327295.65010783</v>
      </c>
      <c r="E57" s="511">
        <f t="shared" si="25"/>
        <v>2500000</v>
      </c>
      <c r="F57" s="511">
        <f t="shared" si="25"/>
        <v>1556736.0137056476</v>
      </c>
      <c r="G57" s="511">
        <f t="shared" si="25"/>
        <v>16045163.674095223</v>
      </c>
      <c r="H57" s="511">
        <f t="shared" si="25"/>
        <v>6322697.6737035532</v>
      </c>
      <c r="I57" s="511">
        <f t="shared" si="25"/>
        <v>11720920.141308544</v>
      </c>
      <c r="J57" s="511">
        <f t="shared" si="25"/>
        <v>12214707.355924672</v>
      </c>
      <c r="K57" s="511">
        <f t="shared" si="25"/>
        <v>21428448.507786382</v>
      </c>
      <c r="L57" s="511">
        <f t="shared" si="25"/>
        <v>14253623.812688123</v>
      </c>
      <c r="M57" s="511">
        <f t="shared" si="25"/>
        <v>14852044.369676745</v>
      </c>
      <c r="N57" s="511">
        <f t="shared" si="25"/>
        <v>15563028.337177556</v>
      </c>
      <c r="O57" s="511">
        <f t="shared" si="25"/>
        <v>13763700.899628431</v>
      </c>
      <c r="P57" s="511">
        <f t="shared" si="25"/>
        <v>12982453.875564327</v>
      </c>
      <c r="Q57" s="511">
        <f t="shared" si="25"/>
        <v>16036252.216873113</v>
      </c>
      <c r="R57" s="511">
        <f t="shared" si="25"/>
        <v>9255519.3289823458</v>
      </c>
      <c r="S57" s="511">
        <f t="shared" si="25"/>
        <v>13474671.090062642</v>
      </c>
      <c r="T57" s="511">
        <f t="shared" si="25"/>
        <v>10396137.39899452</v>
      </c>
      <c r="U57" s="511">
        <f t="shared" si="25"/>
        <v>10488198.080452077</v>
      </c>
      <c r="V57" s="511">
        <f t="shared" si="25"/>
        <v>12859449.939036883</v>
      </c>
      <c r="W57" s="511">
        <f t="shared" si="25"/>
        <v>7926687.1215381818</v>
      </c>
      <c r="X57" s="511">
        <f t="shared" si="25"/>
        <v>6624489.1627897089</v>
      </c>
      <c r="Y57" s="511">
        <f t="shared" si="25"/>
        <v>4832776.6038337089</v>
      </c>
      <c r="Z57" s="511">
        <f t="shared" si="25"/>
        <v>3009762.6897172984</v>
      </c>
      <c r="AA57" s="511">
        <f t="shared" si="25"/>
        <v>1944055.997044404</v>
      </c>
      <c r="AB57" s="511">
        <f t="shared" si="25"/>
        <v>5934754.009664204</v>
      </c>
      <c r="AC57" s="511">
        <f t="shared" si="25"/>
        <v>914198.25677369256</v>
      </c>
      <c r="AD57" s="511">
        <f t="shared" si="25"/>
        <v>3086098.5114356331</v>
      </c>
      <c r="AE57" s="512">
        <f t="shared" si="25"/>
        <v>2340720.581650204</v>
      </c>
      <c r="AF57" s="512">
        <f t="shared" si="25"/>
        <v>0</v>
      </c>
      <c r="AG57" s="513">
        <f t="shared" si="25"/>
        <v>252327295.6501078</v>
      </c>
      <c r="AH57" s="435"/>
    </row>
    <row r="58" spans="2:34" ht="17" thickBot="1">
      <c r="B58" s="427"/>
      <c r="C58" s="427"/>
      <c r="D58" s="514">
        <f>D54+D55+D56-D57</f>
        <v>9298816.8272460997</v>
      </c>
      <c r="E58" s="514">
        <f t="shared" ref="E58:AG58" si="26">E54+E55+E56-E57</f>
        <v>0</v>
      </c>
      <c r="F58" s="514">
        <f t="shared" si="26"/>
        <v>-1556736.0137056476</v>
      </c>
      <c r="G58" s="514">
        <f t="shared" si="26"/>
        <v>-3045163.6740952227</v>
      </c>
      <c r="H58" s="514">
        <f t="shared" si="26"/>
        <v>2677302.3262964468</v>
      </c>
      <c r="I58" s="514">
        <f t="shared" si="26"/>
        <v>679079.8586914558</v>
      </c>
      <c r="J58" s="514">
        <f t="shared" si="26"/>
        <v>210515.14407532848</v>
      </c>
      <c r="K58" s="514">
        <f t="shared" si="26"/>
        <v>471551.48768361658</v>
      </c>
      <c r="L58" s="514">
        <f t="shared" si="26"/>
        <v>746376.18731187657</v>
      </c>
      <c r="M58" s="514">
        <f t="shared" si="26"/>
        <v>647955.63032325543</v>
      </c>
      <c r="N58" s="514">
        <f t="shared" si="26"/>
        <v>536971.66282244399</v>
      </c>
      <c r="O58" s="514">
        <f t="shared" si="26"/>
        <v>496299.1003715694</v>
      </c>
      <c r="P58" s="514">
        <f t="shared" si="26"/>
        <v>817546.12443567254</v>
      </c>
      <c r="Q58" s="514">
        <f t="shared" si="26"/>
        <v>1463747.7831268869</v>
      </c>
      <c r="R58" s="514">
        <f t="shared" si="26"/>
        <v>744480.67101765424</v>
      </c>
      <c r="S58" s="514">
        <f t="shared" si="26"/>
        <v>1325328.9099373575</v>
      </c>
      <c r="T58" s="514">
        <f t="shared" si="26"/>
        <v>1103862.6010054797</v>
      </c>
      <c r="U58" s="514">
        <f t="shared" si="26"/>
        <v>1511801.9195479229</v>
      </c>
      <c r="V58" s="514">
        <f t="shared" si="26"/>
        <v>640550.06096311659</v>
      </c>
      <c r="W58" s="514">
        <f t="shared" si="26"/>
        <v>1073312.8784618182</v>
      </c>
      <c r="X58" s="514">
        <f t="shared" si="26"/>
        <v>1075510.8372102911</v>
      </c>
      <c r="Y58" s="514">
        <f t="shared" si="26"/>
        <v>1667223.3961662911</v>
      </c>
      <c r="Z58" s="514">
        <f t="shared" si="26"/>
        <v>1590237.3102827016</v>
      </c>
      <c r="AA58" s="514">
        <f t="shared" si="26"/>
        <v>-244055.99704440404</v>
      </c>
      <c r="AB58" s="514">
        <f t="shared" si="26"/>
        <v>-134754.00966420397</v>
      </c>
      <c r="AC58" s="514">
        <f t="shared" si="26"/>
        <v>-914198.25677369256</v>
      </c>
      <c r="AD58" s="514">
        <f t="shared" si="26"/>
        <v>-3086098.5114356331</v>
      </c>
      <c r="AE58" s="514">
        <f t="shared" si="26"/>
        <v>-2340720.581650204</v>
      </c>
      <c r="AF58" s="514">
        <f t="shared" si="26"/>
        <v>0</v>
      </c>
      <c r="AG58" s="514">
        <f t="shared" si="26"/>
        <v>-8342073.1546378136</v>
      </c>
      <c r="AH58" s="435"/>
    </row>
    <row r="59" spans="2:34" ht="17" thickTop="1">
      <c r="B59" s="423"/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  <c r="S59" s="423"/>
      <c r="T59" s="423"/>
      <c r="U59" s="423"/>
      <c r="V59" s="423"/>
      <c r="W59" s="423"/>
      <c r="X59" s="423"/>
      <c r="Y59" s="423"/>
      <c r="Z59" s="423"/>
      <c r="AA59" s="423"/>
      <c r="AB59" s="423"/>
      <c r="AC59" s="423"/>
      <c r="AD59" s="423"/>
      <c r="AE59" s="423"/>
      <c r="AF59" s="423"/>
      <c r="AG59" s="423"/>
    </row>
    <row r="60" spans="2:34">
      <c r="B60" s="423"/>
      <c r="C60" s="423"/>
      <c r="D60" s="423"/>
      <c r="E60" s="515"/>
      <c r="F60" s="515"/>
      <c r="G60" s="515"/>
      <c r="H60" s="515"/>
      <c r="I60" s="515"/>
      <c r="J60" s="515"/>
      <c r="K60" s="515"/>
      <c r="L60" s="515"/>
      <c r="M60" s="515"/>
      <c r="N60" s="515"/>
      <c r="O60" s="515"/>
      <c r="P60" s="515"/>
      <c r="Q60" s="515"/>
      <c r="R60" s="515"/>
      <c r="S60" s="515"/>
      <c r="T60" s="515"/>
      <c r="U60" s="515"/>
      <c r="V60" s="515"/>
      <c r="W60" s="515"/>
      <c r="X60" s="515"/>
      <c r="Y60" s="515"/>
      <c r="Z60" s="515"/>
      <c r="AA60" s="515"/>
      <c r="AB60" s="515"/>
      <c r="AC60" s="515"/>
      <c r="AD60" s="515"/>
      <c r="AE60" s="515"/>
      <c r="AF60" s="515"/>
      <c r="AG60" s="423"/>
    </row>
    <row r="61" spans="2:34">
      <c r="B61" s="423"/>
      <c r="C61" s="423"/>
      <c r="D61" s="515"/>
      <c r="E61" s="515"/>
      <c r="F61" s="515"/>
      <c r="G61" s="515"/>
      <c r="H61" s="515"/>
      <c r="I61" s="515"/>
      <c r="J61" s="515"/>
      <c r="K61" s="515"/>
      <c r="L61" s="515"/>
      <c r="M61" s="515"/>
      <c r="N61" s="515"/>
      <c r="O61" s="515"/>
      <c r="P61" s="515"/>
      <c r="Q61" s="515"/>
      <c r="R61" s="515"/>
      <c r="S61" s="515"/>
      <c r="T61" s="515"/>
      <c r="U61" s="515"/>
      <c r="V61" s="515"/>
      <c r="W61" s="515"/>
      <c r="X61" s="515"/>
      <c r="Y61" s="515"/>
      <c r="Z61" s="515"/>
      <c r="AA61" s="515"/>
      <c r="AB61" s="515"/>
      <c r="AC61" s="515"/>
      <c r="AD61" s="515"/>
      <c r="AE61" s="515"/>
      <c r="AF61" s="515"/>
      <c r="AG61" s="423"/>
    </row>
    <row r="62" spans="2:34">
      <c r="B62" s="423"/>
      <c r="C62" s="423"/>
      <c r="D62" s="515"/>
      <c r="E62" s="515"/>
      <c r="F62" s="515"/>
      <c r="G62" s="515"/>
      <c r="H62" s="515"/>
      <c r="I62" s="515"/>
      <c r="J62" s="515"/>
      <c r="K62" s="515"/>
      <c r="L62" s="515"/>
      <c r="M62" s="515"/>
      <c r="N62" s="515"/>
      <c r="O62" s="515"/>
      <c r="P62" s="515"/>
      <c r="Q62" s="515"/>
      <c r="R62" s="515"/>
      <c r="S62" s="515"/>
      <c r="T62" s="515"/>
      <c r="U62" s="515"/>
      <c r="V62" s="515"/>
      <c r="W62" s="515"/>
      <c r="X62" s="515"/>
      <c r="Y62" s="515"/>
      <c r="Z62" s="515"/>
      <c r="AA62" s="515"/>
      <c r="AB62" s="515"/>
      <c r="AC62" s="515"/>
      <c r="AD62" s="515"/>
      <c r="AE62" s="515"/>
      <c r="AF62" s="515"/>
      <c r="AG62" s="423"/>
    </row>
    <row r="63" spans="2:34">
      <c r="B63" s="423"/>
      <c r="C63" s="423"/>
      <c r="D63" s="423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423"/>
    </row>
    <row r="64" spans="2:34">
      <c r="B64" s="423"/>
      <c r="C64" s="423"/>
      <c r="D64" s="423"/>
      <c r="E64" s="517"/>
      <c r="F64" s="517"/>
      <c r="G64" s="518"/>
      <c r="H64" s="518"/>
      <c r="I64" s="518"/>
      <c r="J64" s="518"/>
      <c r="K64" s="518"/>
      <c r="L64" s="518"/>
      <c r="M64" s="518"/>
      <c r="N64" s="518"/>
      <c r="O64" s="518"/>
      <c r="P64" s="518"/>
      <c r="Q64" s="518"/>
      <c r="R64" s="518"/>
      <c r="S64" s="518"/>
      <c r="T64" s="518"/>
      <c r="U64" s="518"/>
      <c r="V64" s="518"/>
      <c r="W64" s="518"/>
      <c r="X64" s="518"/>
      <c r="Y64" s="518"/>
      <c r="Z64" s="518"/>
      <c r="AA64" s="518"/>
      <c r="AB64" s="518"/>
      <c r="AC64" s="518"/>
      <c r="AD64" s="518"/>
      <c r="AE64" s="518"/>
      <c r="AF64" s="518"/>
      <c r="AG64" s="518"/>
      <c r="AH64" s="425"/>
    </row>
    <row r="65" spans="1:33">
      <c r="B65" s="423"/>
      <c r="C65" s="423">
        <v>0.2</v>
      </c>
      <c r="D65" s="423"/>
      <c r="E65" s="518"/>
      <c r="F65" s="518"/>
      <c r="G65" s="517"/>
      <c r="H65" s="517"/>
      <c r="I65" s="517"/>
      <c r="J65" s="517"/>
      <c r="K65" s="517"/>
      <c r="L65" s="517"/>
      <c r="M65" s="517"/>
      <c r="N65" s="517"/>
      <c r="O65" s="517"/>
      <c r="P65" s="517"/>
      <c r="Q65" s="517"/>
      <c r="R65" s="517"/>
      <c r="S65" s="517"/>
      <c r="T65" s="517"/>
      <c r="U65" s="517"/>
      <c r="V65" s="517"/>
      <c r="W65" s="517"/>
      <c r="X65" s="517"/>
      <c r="Y65" s="517"/>
      <c r="Z65" s="517"/>
      <c r="AA65" s="517"/>
      <c r="AB65" s="517"/>
      <c r="AC65" s="517"/>
      <c r="AD65" s="517"/>
      <c r="AE65" s="517"/>
      <c r="AF65" s="517"/>
      <c r="AG65" s="518"/>
    </row>
    <row r="66" spans="1:33">
      <c r="B66" s="423"/>
      <c r="C66" s="423">
        <f>E50/E47</f>
        <v>0.97146094260551386</v>
      </c>
      <c r="D66" s="423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17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423"/>
    </row>
    <row r="67" spans="1:33">
      <c r="A67" s="519"/>
      <c r="B67" s="423"/>
      <c r="C67" s="423"/>
      <c r="D67" s="423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17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423"/>
    </row>
    <row r="68" spans="1:33">
      <c r="A68" s="519"/>
      <c r="B68" s="423"/>
      <c r="C68" s="423"/>
      <c r="D68" s="423"/>
      <c r="E68" s="517"/>
      <c r="F68" s="517"/>
      <c r="G68" s="517"/>
      <c r="H68" s="517"/>
      <c r="I68" s="517"/>
      <c r="J68" s="517"/>
      <c r="K68" s="517"/>
      <c r="L68" s="517"/>
      <c r="M68" s="517"/>
      <c r="N68" s="517"/>
      <c r="O68" s="517"/>
      <c r="P68" s="517"/>
      <c r="Q68" s="517"/>
      <c r="R68" s="517"/>
      <c r="S68" s="517"/>
      <c r="T68" s="517"/>
      <c r="U68" s="517"/>
      <c r="V68" s="517"/>
      <c r="W68" s="517"/>
      <c r="X68" s="517"/>
      <c r="Y68" s="517"/>
      <c r="Z68" s="517"/>
      <c r="AA68" s="517"/>
      <c r="AB68" s="517"/>
      <c r="AC68" s="517"/>
      <c r="AD68" s="517"/>
      <c r="AE68" s="517"/>
      <c r="AF68" s="517"/>
      <c r="AG68" s="423"/>
    </row>
    <row r="69" spans="1:33">
      <c r="B69" s="423"/>
      <c r="C69" s="423"/>
      <c r="D69" s="423"/>
      <c r="E69" s="517"/>
      <c r="F69" s="517"/>
      <c r="G69" s="518"/>
      <c r="H69" s="518"/>
      <c r="I69" s="518"/>
      <c r="J69" s="518"/>
      <c r="K69" s="518"/>
      <c r="L69" s="518"/>
      <c r="M69" s="518"/>
      <c r="N69" s="518"/>
      <c r="O69" s="518"/>
      <c r="P69" s="518"/>
      <c r="Q69" s="518"/>
      <c r="R69" s="518"/>
      <c r="S69" s="518"/>
      <c r="T69" s="518"/>
      <c r="U69" s="518"/>
      <c r="V69" s="518"/>
      <c r="W69" s="518"/>
      <c r="X69" s="518"/>
      <c r="Y69" s="518"/>
      <c r="Z69" s="518"/>
      <c r="AA69" s="518"/>
      <c r="AB69" s="518"/>
      <c r="AC69" s="518"/>
      <c r="AD69" s="518"/>
      <c r="AE69" s="518"/>
      <c r="AF69" s="518"/>
      <c r="AG69" s="423"/>
    </row>
    <row r="70" spans="1:33">
      <c r="B70" s="423"/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  <c r="S70" s="423"/>
      <c r="T70" s="423"/>
      <c r="U70" s="423"/>
      <c r="V70" s="423"/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</row>
    <row r="71" spans="1:33">
      <c r="B71" s="423"/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  <c r="S71" s="423"/>
      <c r="T71" s="423"/>
      <c r="U71" s="423"/>
      <c r="V71" s="423"/>
      <c r="W71" s="423"/>
      <c r="X71" s="423"/>
      <c r="Y71" s="423"/>
      <c r="Z71" s="423"/>
      <c r="AA71" s="423"/>
      <c r="AB71" s="423"/>
      <c r="AC71" s="423"/>
      <c r="AD71" s="423"/>
      <c r="AE71" s="423"/>
      <c r="AF71" s="423"/>
      <c r="AG71" s="423"/>
    </row>
    <row r="72" spans="1:33">
      <c r="B72" s="423"/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  <c r="S72" s="423"/>
      <c r="T72" s="423"/>
      <c r="U72" s="423"/>
      <c r="V72" s="423"/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</row>
    <row r="73" spans="1:33">
      <c r="B73" s="423"/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  <c r="S73" s="423"/>
      <c r="T73" s="423"/>
      <c r="U73" s="423"/>
      <c r="V73" s="423"/>
      <c r="W73" s="423"/>
      <c r="X73" s="423"/>
      <c r="Y73" s="423"/>
      <c r="Z73" s="423"/>
      <c r="AA73" s="423"/>
      <c r="AB73" s="423"/>
      <c r="AC73" s="423"/>
      <c r="AD73" s="423"/>
      <c r="AE73" s="423"/>
      <c r="AF73" s="423"/>
      <c r="AG73" s="423"/>
    </row>
    <row r="74" spans="1:33">
      <c r="B74" s="423"/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  <c r="S74" s="423"/>
      <c r="T74" s="423"/>
      <c r="U74" s="423"/>
      <c r="V74" s="423"/>
      <c r="W74" s="423"/>
      <c r="X74" s="423"/>
      <c r="Y74" s="423"/>
      <c r="Z74" s="423"/>
      <c r="AA74" s="423"/>
      <c r="AB74" s="423"/>
      <c r="AC74" s="423"/>
      <c r="AD74" s="423"/>
      <c r="AE74" s="423"/>
      <c r="AF74" s="423"/>
      <c r="AG74" s="423"/>
    </row>
    <row r="75" spans="1:33">
      <c r="B75" s="423"/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</row>
    <row r="76" spans="1:33">
      <c r="B76" s="423"/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  <c r="S76" s="423"/>
      <c r="T76" s="423"/>
      <c r="U76" s="423"/>
      <c r="V76" s="423"/>
      <c r="W76" s="423"/>
      <c r="X76" s="423"/>
      <c r="Y76" s="423"/>
      <c r="Z76" s="423"/>
      <c r="AA76" s="423"/>
      <c r="AB76" s="423"/>
      <c r="AC76" s="423"/>
      <c r="AD76" s="423"/>
      <c r="AE76" s="423"/>
      <c r="AF76" s="423"/>
      <c r="AG76" s="423"/>
    </row>
    <row r="77" spans="1:33">
      <c r="B77" s="423"/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  <c r="S77" s="423"/>
      <c r="T77" s="423"/>
      <c r="U77" s="423"/>
      <c r="V77" s="423"/>
      <c r="W77" s="423"/>
      <c r="X77" s="423"/>
      <c r="Y77" s="423"/>
      <c r="Z77" s="423"/>
      <c r="AA77" s="423"/>
      <c r="AB77" s="423"/>
      <c r="AC77" s="423"/>
      <c r="AD77" s="423"/>
      <c r="AE77" s="423"/>
      <c r="AF77" s="423"/>
      <c r="AG77" s="423"/>
    </row>
    <row r="78" spans="1:33">
      <c r="B78" s="423"/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  <c r="S78" s="423"/>
      <c r="T78" s="423"/>
      <c r="U78" s="423"/>
      <c r="V78" s="423"/>
      <c r="W78" s="423"/>
      <c r="X78" s="423"/>
      <c r="Y78" s="423"/>
      <c r="Z78" s="423"/>
      <c r="AA78" s="423"/>
      <c r="AB78" s="423"/>
      <c r="AC78" s="423"/>
      <c r="AD78" s="423"/>
      <c r="AE78" s="423"/>
      <c r="AF78" s="423"/>
      <c r="AG78" s="423"/>
    </row>
    <row r="79" spans="1:33">
      <c r="B79" s="423"/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  <c r="S79" s="423"/>
      <c r="T79" s="423"/>
      <c r="U79" s="423"/>
      <c r="V79" s="423"/>
      <c r="W79" s="423"/>
      <c r="X79" s="423"/>
      <c r="Y79" s="423"/>
      <c r="Z79" s="423"/>
      <c r="AA79" s="423"/>
      <c r="AB79" s="423"/>
      <c r="AC79" s="423"/>
      <c r="AD79" s="423"/>
      <c r="AE79" s="423"/>
      <c r="AF79" s="423"/>
      <c r="AG79" s="423"/>
    </row>
    <row r="80" spans="1:33">
      <c r="B80" s="423"/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  <c r="S80" s="423"/>
      <c r="T80" s="423"/>
      <c r="U80" s="423"/>
      <c r="V80" s="423"/>
      <c r="W80" s="423"/>
      <c r="X80" s="423"/>
      <c r="Y80" s="423"/>
      <c r="Z80" s="423"/>
      <c r="AA80" s="423"/>
      <c r="AB80" s="423"/>
      <c r="AC80" s="423"/>
      <c r="AD80" s="423"/>
      <c r="AE80" s="423"/>
      <c r="AF80" s="423"/>
      <c r="AG80" s="423"/>
    </row>
    <row r="81" spans="2:33">
      <c r="B81" s="423"/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  <c r="S81" s="423"/>
      <c r="T81" s="423"/>
      <c r="U81" s="423"/>
      <c r="V81" s="423"/>
      <c r="W81" s="423"/>
      <c r="X81" s="423"/>
      <c r="Y81" s="423"/>
      <c r="Z81" s="423"/>
      <c r="AA81" s="423"/>
      <c r="AB81" s="423"/>
      <c r="AC81" s="423"/>
      <c r="AD81" s="423"/>
      <c r="AE81" s="423"/>
      <c r="AF81" s="423"/>
      <c r="AG81" s="423"/>
    </row>
    <row r="82" spans="2:33">
      <c r="B82" s="423"/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  <c r="S82" s="423"/>
      <c r="T82" s="423"/>
      <c r="U82" s="423"/>
      <c r="V82" s="423"/>
      <c r="W82" s="423"/>
      <c r="X82" s="423"/>
      <c r="Y82" s="423"/>
      <c r="Z82" s="423"/>
      <c r="AA82" s="423"/>
      <c r="AB82" s="423"/>
      <c r="AC82" s="423"/>
      <c r="AD82" s="423"/>
      <c r="AE82" s="423"/>
      <c r="AF82" s="423"/>
      <c r="AG82" s="423"/>
    </row>
    <row r="83" spans="2:33">
      <c r="B83" s="423"/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  <c r="S83" s="423"/>
      <c r="T83" s="423"/>
      <c r="U83" s="423"/>
      <c r="V83" s="423"/>
      <c r="W83" s="423"/>
      <c r="X83" s="423"/>
      <c r="Y83" s="423"/>
      <c r="Z83" s="423"/>
      <c r="AA83" s="423"/>
      <c r="AB83" s="423"/>
      <c r="AC83" s="423"/>
      <c r="AD83" s="423"/>
      <c r="AE83" s="423"/>
      <c r="AF83" s="423"/>
      <c r="AG83" s="423"/>
    </row>
    <row r="84" spans="2:33">
      <c r="B84" s="423"/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  <c r="S84" s="423"/>
      <c r="T84" s="423"/>
      <c r="U84" s="423"/>
      <c r="V84" s="423"/>
      <c r="W84" s="423"/>
      <c r="X84" s="423"/>
      <c r="Y84" s="423"/>
      <c r="Z84" s="423"/>
      <c r="AA84" s="423"/>
      <c r="AB84" s="423"/>
      <c r="AC84" s="423"/>
      <c r="AD84" s="423"/>
      <c r="AE84" s="423"/>
      <c r="AF84" s="423"/>
      <c r="AG84" s="423"/>
    </row>
    <row r="85" spans="2:33">
      <c r="B85" s="423"/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  <c r="S85" s="423"/>
      <c r="T85" s="423"/>
      <c r="U85" s="423"/>
      <c r="V85" s="423"/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</row>
    <row r="86" spans="2:33">
      <c r="B86" s="423"/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  <c r="S86" s="423"/>
      <c r="T86" s="423"/>
      <c r="U86" s="423"/>
      <c r="V86" s="423"/>
      <c r="W86" s="423"/>
      <c r="X86" s="423"/>
      <c r="Y86" s="423"/>
      <c r="Z86" s="423"/>
      <c r="AA86" s="423"/>
      <c r="AB86" s="423"/>
      <c r="AC86" s="423"/>
      <c r="AD86" s="423"/>
      <c r="AE86" s="423"/>
      <c r="AF86" s="423"/>
      <c r="AG86" s="423"/>
    </row>
    <row r="87" spans="2:33">
      <c r="B87" s="423"/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  <c r="S87" s="423"/>
      <c r="T87" s="423"/>
      <c r="U87" s="423"/>
      <c r="V87" s="423"/>
      <c r="W87" s="423"/>
      <c r="X87" s="423"/>
      <c r="Y87" s="423"/>
      <c r="Z87" s="423"/>
      <c r="AA87" s="423"/>
      <c r="AB87" s="423"/>
      <c r="AC87" s="423"/>
      <c r="AD87" s="423"/>
      <c r="AE87" s="423"/>
      <c r="AF87" s="423"/>
      <c r="AG87" s="423"/>
    </row>
    <row r="88" spans="2:33">
      <c r="B88" s="423"/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  <c r="S88" s="423"/>
      <c r="T88" s="423"/>
      <c r="U88" s="423"/>
      <c r="V88" s="423"/>
      <c r="W88" s="423"/>
      <c r="X88" s="423"/>
      <c r="Y88" s="423"/>
      <c r="Z88" s="423"/>
      <c r="AA88" s="423"/>
      <c r="AB88" s="423"/>
      <c r="AC88" s="423"/>
      <c r="AD88" s="423"/>
      <c r="AE88" s="423"/>
      <c r="AF88" s="423"/>
      <c r="AG88" s="423"/>
    </row>
    <row r="89" spans="2:33">
      <c r="B89" s="423"/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  <c r="S89" s="423"/>
      <c r="T89" s="423"/>
      <c r="U89" s="423"/>
      <c r="V89" s="423"/>
      <c r="W89" s="423"/>
      <c r="X89" s="423"/>
      <c r="Y89" s="423"/>
      <c r="Z89" s="423"/>
      <c r="AA89" s="423"/>
      <c r="AB89" s="423"/>
      <c r="AC89" s="423"/>
      <c r="AD89" s="423"/>
      <c r="AE89" s="423"/>
      <c r="AF89" s="423"/>
      <c r="AG89" s="423"/>
    </row>
    <row r="90" spans="2:33">
      <c r="B90" s="423"/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  <c r="S90" s="423"/>
      <c r="T90" s="423"/>
      <c r="U90" s="423"/>
      <c r="V90" s="423"/>
      <c r="W90" s="423"/>
      <c r="X90" s="423"/>
      <c r="Y90" s="423"/>
      <c r="Z90" s="423"/>
      <c r="AA90" s="423"/>
      <c r="AB90" s="423"/>
      <c r="AC90" s="423"/>
      <c r="AD90" s="423"/>
      <c r="AE90" s="423"/>
      <c r="AF90" s="423"/>
      <c r="AG90" s="423"/>
    </row>
    <row r="91" spans="2:33">
      <c r="B91" s="423"/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  <c r="S91" s="423"/>
      <c r="T91" s="423"/>
      <c r="U91" s="423"/>
      <c r="V91" s="423"/>
      <c r="W91" s="423"/>
      <c r="X91" s="423"/>
      <c r="Y91" s="423"/>
      <c r="Z91" s="423"/>
      <c r="AA91" s="423"/>
      <c r="AB91" s="423"/>
      <c r="AC91" s="423"/>
      <c r="AD91" s="423"/>
      <c r="AE91" s="423"/>
      <c r="AF91" s="423"/>
      <c r="AG91" s="423"/>
    </row>
    <row r="92" spans="2:33">
      <c r="B92" s="423"/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  <c r="S92" s="423"/>
      <c r="T92" s="423"/>
      <c r="U92" s="423"/>
      <c r="V92" s="423"/>
      <c r="W92" s="423"/>
      <c r="X92" s="423"/>
      <c r="Y92" s="423"/>
      <c r="Z92" s="423"/>
      <c r="AA92" s="423"/>
      <c r="AB92" s="423"/>
      <c r="AC92" s="423"/>
      <c r="AD92" s="423"/>
      <c r="AE92" s="423"/>
      <c r="AF92" s="423"/>
      <c r="AG92" s="423"/>
    </row>
    <row r="93" spans="2:33">
      <c r="B93" s="423"/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  <c r="S93" s="423"/>
      <c r="T93" s="423"/>
      <c r="U93" s="423"/>
      <c r="V93" s="423"/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</row>
    <row r="94" spans="2:33">
      <c r="B94" s="423"/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  <c r="S94" s="423"/>
      <c r="T94" s="423"/>
      <c r="U94" s="423"/>
      <c r="V94" s="423"/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</row>
    <row r="95" spans="2:33">
      <c r="B95" s="423"/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  <c r="S95" s="423"/>
      <c r="T95" s="423"/>
      <c r="U95" s="423"/>
      <c r="V95" s="423"/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</row>
    <row r="96" spans="2:33">
      <c r="B96" s="423"/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  <c r="S96" s="423"/>
      <c r="T96" s="423"/>
      <c r="U96" s="423"/>
      <c r="V96" s="423"/>
      <c r="W96" s="423"/>
      <c r="X96" s="423"/>
      <c r="Y96" s="423"/>
      <c r="Z96" s="423"/>
      <c r="AA96" s="423"/>
      <c r="AB96" s="423"/>
      <c r="AC96" s="423"/>
      <c r="AD96" s="423"/>
      <c r="AE96" s="423"/>
      <c r="AF96" s="423"/>
      <c r="AG96" s="423"/>
    </row>
    <row r="97" spans="2:33">
      <c r="B97" s="423"/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  <c r="S97" s="423"/>
      <c r="T97" s="423"/>
      <c r="U97" s="423"/>
      <c r="V97" s="423"/>
      <c r="W97" s="423"/>
      <c r="X97" s="423"/>
      <c r="Y97" s="423"/>
      <c r="Z97" s="423"/>
      <c r="AA97" s="423"/>
      <c r="AB97" s="423"/>
      <c r="AC97" s="423"/>
      <c r="AD97" s="423"/>
      <c r="AE97" s="423"/>
      <c r="AF97" s="423"/>
      <c r="AG97" s="423"/>
    </row>
    <row r="98" spans="2:33">
      <c r="B98" s="423"/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  <c r="S98" s="423"/>
      <c r="T98" s="423"/>
      <c r="U98" s="423"/>
      <c r="V98" s="423"/>
      <c r="W98" s="423"/>
      <c r="X98" s="423"/>
      <c r="Y98" s="423"/>
      <c r="Z98" s="423"/>
      <c r="AA98" s="423"/>
      <c r="AB98" s="423"/>
      <c r="AC98" s="423"/>
      <c r="AD98" s="423"/>
      <c r="AE98" s="423"/>
      <c r="AF98" s="423"/>
      <c r="AG98" s="423"/>
    </row>
    <row r="99" spans="2:33">
      <c r="B99" s="423"/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  <c r="S99" s="423"/>
      <c r="T99" s="423"/>
      <c r="U99" s="423"/>
      <c r="V99" s="423"/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</row>
    <row r="100" spans="2:33">
      <c r="B100" s="423"/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  <c r="S100" s="423"/>
      <c r="T100" s="423"/>
      <c r="U100" s="423"/>
      <c r="V100" s="423"/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</row>
    <row r="101" spans="2:33">
      <c r="B101" s="423"/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  <c r="S101" s="423"/>
      <c r="T101" s="423"/>
      <c r="U101" s="423"/>
      <c r="V101" s="423"/>
      <c r="W101" s="423"/>
      <c r="X101" s="423"/>
      <c r="Y101" s="423"/>
      <c r="Z101" s="423"/>
      <c r="AA101" s="423"/>
      <c r="AB101" s="423"/>
      <c r="AC101" s="423"/>
      <c r="AD101" s="423"/>
      <c r="AE101" s="423"/>
      <c r="AF101" s="423"/>
      <c r="AG101" s="423"/>
    </row>
    <row r="102" spans="2:33">
      <c r="B102" s="423"/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  <c r="S102" s="423"/>
      <c r="T102" s="423"/>
      <c r="U102" s="423"/>
      <c r="V102" s="423"/>
      <c r="W102" s="423"/>
      <c r="X102" s="423"/>
      <c r="Y102" s="423"/>
      <c r="Z102" s="423"/>
      <c r="AA102" s="423"/>
      <c r="AB102" s="423"/>
      <c r="AC102" s="423"/>
      <c r="AD102" s="423"/>
      <c r="AE102" s="423"/>
      <c r="AF102" s="423"/>
      <c r="AG102" s="423"/>
    </row>
    <row r="103" spans="2:33">
      <c r="B103" s="423"/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  <c r="S103" s="423"/>
      <c r="T103" s="423"/>
      <c r="U103" s="423"/>
      <c r="V103" s="423"/>
      <c r="W103" s="423"/>
      <c r="X103" s="423"/>
      <c r="Y103" s="423"/>
      <c r="Z103" s="423"/>
      <c r="AA103" s="423"/>
      <c r="AB103" s="423"/>
      <c r="AC103" s="423"/>
      <c r="AD103" s="423"/>
      <c r="AE103" s="423"/>
      <c r="AF103" s="423"/>
      <c r="AG103" s="423"/>
    </row>
    <row r="104" spans="2:33">
      <c r="B104" s="423"/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  <c r="S104" s="423"/>
      <c r="T104" s="423"/>
      <c r="U104" s="423"/>
      <c r="V104" s="423"/>
      <c r="W104" s="423"/>
      <c r="X104" s="423"/>
      <c r="Y104" s="423"/>
      <c r="Z104" s="423"/>
      <c r="AA104" s="423"/>
      <c r="AB104" s="423"/>
      <c r="AC104" s="423"/>
      <c r="AD104" s="423"/>
      <c r="AE104" s="423"/>
      <c r="AF104" s="423"/>
      <c r="AG104" s="423"/>
    </row>
    <row r="105" spans="2:33">
      <c r="B105" s="423"/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  <c r="S105" s="423"/>
      <c r="T105" s="423"/>
      <c r="U105" s="423"/>
      <c r="V105" s="423"/>
      <c r="W105" s="423"/>
      <c r="X105" s="423"/>
      <c r="Y105" s="423"/>
      <c r="Z105" s="423"/>
      <c r="AA105" s="423"/>
      <c r="AB105" s="423"/>
      <c r="AC105" s="423"/>
      <c r="AD105" s="423"/>
      <c r="AE105" s="423"/>
      <c r="AF105" s="423"/>
      <c r="AG105" s="423"/>
    </row>
    <row r="106" spans="2:33">
      <c r="B106" s="423"/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  <c r="S106" s="423"/>
      <c r="T106" s="423"/>
      <c r="U106" s="423"/>
      <c r="V106" s="423"/>
      <c r="W106" s="423"/>
      <c r="X106" s="423"/>
      <c r="Y106" s="423"/>
      <c r="Z106" s="423"/>
      <c r="AA106" s="423"/>
      <c r="AB106" s="423"/>
      <c r="AC106" s="423"/>
      <c r="AD106" s="423"/>
      <c r="AE106" s="423"/>
      <c r="AF106" s="423"/>
      <c r="AG106" s="423"/>
    </row>
    <row r="107" spans="2:33">
      <c r="B107" s="423"/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  <c r="S107" s="423"/>
      <c r="T107" s="423"/>
      <c r="U107" s="423"/>
      <c r="V107" s="423"/>
      <c r="W107" s="423"/>
      <c r="X107" s="423"/>
      <c r="Y107" s="423"/>
      <c r="Z107" s="423"/>
      <c r="AA107" s="423"/>
      <c r="AB107" s="423"/>
      <c r="AC107" s="423"/>
      <c r="AD107" s="423"/>
      <c r="AE107" s="423"/>
      <c r="AF107" s="423"/>
      <c r="AG107" s="423"/>
    </row>
    <row r="108" spans="2:33">
      <c r="B108" s="423"/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  <c r="S108" s="423"/>
      <c r="T108" s="423"/>
      <c r="U108" s="423"/>
      <c r="V108" s="423"/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</row>
    <row r="109" spans="2:33">
      <c r="B109" s="423"/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  <c r="S109" s="423"/>
      <c r="T109" s="423"/>
      <c r="U109" s="423"/>
      <c r="V109" s="423"/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</row>
    <row r="110" spans="2:33">
      <c r="B110" s="423"/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  <c r="S110" s="423"/>
      <c r="T110" s="423"/>
      <c r="U110" s="423"/>
      <c r="V110" s="423"/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</row>
    <row r="111" spans="2:33">
      <c r="B111" s="423"/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  <c r="S111" s="423"/>
      <c r="T111" s="423"/>
      <c r="U111" s="423"/>
      <c r="V111" s="423"/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</row>
    <row r="112" spans="2:33">
      <c r="B112" s="423"/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  <c r="O112" s="423"/>
      <c r="P112" s="423"/>
      <c r="Q112" s="423"/>
      <c r="R112" s="423"/>
      <c r="S112" s="423"/>
      <c r="T112" s="423"/>
      <c r="U112" s="423"/>
      <c r="V112" s="423"/>
      <c r="W112" s="423"/>
      <c r="X112" s="423"/>
      <c r="Y112" s="423"/>
      <c r="Z112" s="423"/>
      <c r="AA112" s="423"/>
      <c r="AB112" s="423"/>
      <c r="AC112" s="423"/>
      <c r="AD112" s="423"/>
      <c r="AE112" s="423"/>
      <c r="AF112" s="423"/>
      <c r="AG112" s="423"/>
    </row>
    <row r="113" spans="2:33">
      <c r="B113" s="423"/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  <c r="O113" s="423"/>
      <c r="P113" s="423"/>
      <c r="Q113" s="423"/>
      <c r="R113" s="423"/>
      <c r="S113" s="423"/>
      <c r="T113" s="423"/>
      <c r="U113" s="423"/>
      <c r="V113" s="423"/>
      <c r="W113" s="423"/>
      <c r="X113" s="423"/>
      <c r="Y113" s="423"/>
      <c r="Z113" s="423"/>
      <c r="AA113" s="423"/>
      <c r="AB113" s="423"/>
      <c r="AC113" s="423"/>
      <c r="AD113" s="423"/>
      <c r="AE113" s="423"/>
      <c r="AF113" s="423"/>
      <c r="AG113" s="423"/>
    </row>
    <row r="114" spans="2:33">
      <c r="B114" s="423"/>
      <c r="C114" s="423"/>
      <c r="D114" s="423"/>
      <c r="E114" s="423"/>
      <c r="F114" s="423"/>
      <c r="G114" s="423"/>
      <c r="H114" s="423"/>
      <c r="I114" s="423"/>
      <c r="J114" s="423"/>
      <c r="K114" s="423"/>
      <c r="L114" s="423"/>
      <c r="M114" s="423"/>
      <c r="N114" s="423"/>
      <c r="O114" s="423"/>
      <c r="P114" s="423"/>
      <c r="Q114" s="423"/>
      <c r="R114" s="423"/>
      <c r="S114" s="423"/>
      <c r="T114" s="423"/>
      <c r="U114" s="423"/>
      <c r="V114" s="423"/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</row>
    <row r="115" spans="2:33">
      <c r="B115" s="423"/>
      <c r="C115" s="423"/>
      <c r="D115" s="423"/>
      <c r="E115" s="423"/>
      <c r="F115" s="423"/>
      <c r="G115" s="423"/>
      <c r="H115" s="423"/>
      <c r="I115" s="423"/>
      <c r="J115" s="423"/>
      <c r="K115" s="423"/>
      <c r="L115" s="423"/>
      <c r="M115" s="423"/>
      <c r="N115" s="423"/>
      <c r="O115" s="423"/>
      <c r="P115" s="423"/>
      <c r="Q115" s="423"/>
      <c r="R115" s="423"/>
      <c r="S115" s="423"/>
      <c r="T115" s="423"/>
      <c r="U115" s="423"/>
      <c r="V115" s="423"/>
      <c r="W115" s="423"/>
      <c r="X115" s="423"/>
      <c r="Y115" s="423"/>
      <c r="Z115" s="423"/>
      <c r="AA115" s="423"/>
      <c r="AB115" s="423"/>
      <c r="AC115" s="423"/>
      <c r="AD115" s="423"/>
      <c r="AE115" s="423"/>
      <c r="AF115" s="423"/>
      <c r="AG115" s="423"/>
    </row>
    <row r="116" spans="2:33">
      <c r="B116" s="423"/>
      <c r="C116" s="423"/>
      <c r="D116" s="423"/>
      <c r="E116" s="423"/>
      <c r="F116" s="423"/>
      <c r="G116" s="423"/>
      <c r="H116" s="423"/>
      <c r="I116" s="423"/>
      <c r="J116" s="423"/>
      <c r="K116" s="423"/>
      <c r="L116" s="423"/>
      <c r="M116" s="423"/>
      <c r="N116" s="423"/>
      <c r="O116" s="423"/>
      <c r="P116" s="423"/>
      <c r="Q116" s="423"/>
      <c r="R116" s="423"/>
      <c r="S116" s="423"/>
      <c r="T116" s="423"/>
      <c r="U116" s="423"/>
      <c r="V116" s="423"/>
      <c r="W116" s="423"/>
      <c r="X116" s="423"/>
      <c r="Y116" s="423"/>
      <c r="Z116" s="423"/>
      <c r="AA116" s="423"/>
      <c r="AB116" s="423"/>
      <c r="AC116" s="423"/>
      <c r="AD116" s="423"/>
      <c r="AE116" s="423"/>
      <c r="AF116" s="423"/>
      <c r="AG116" s="423"/>
    </row>
    <row r="117" spans="2:33">
      <c r="B117" s="423"/>
      <c r="C117" s="423"/>
      <c r="D117" s="423"/>
      <c r="E117" s="423"/>
      <c r="F117" s="423"/>
      <c r="G117" s="423"/>
      <c r="H117" s="423"/>
      <c r="I117" s="423"/>
      <c r="J117" s="423"/>
      <c r="K117" s="423"/>
      <c r="L117" s="423"/>
      <c r="M117" s="423"/>
      <c r="N117" s="423"/>
      <c r="O117" s="423"/>
      <c r="P117" s="423"/>
      <c r="Q117" s="423"/>
      <c r="R117" s="423"/>
      <c r="S117" s="423"/>
      <c r="T117" s="423"/>
      <c r="U117" s="423"/>
      <c r="V117" s="423"/>
      <c r="W117" s="423"/>
      <c r="X117" s="423"/>
      <c r="Y117" s="423"/>
      <c r="Z117" s="423"/>
      <c r="AA117" s="423"/>
      <c r="AB117" s="423"/>
      <c r="AC117" s="423"/>
      <c r="AD117" s="423"/>
      <c r="AE117" s="423"/>
      <c r="AF117" s="423"/>
      <c r="AG117" s="423"/>
    </row>
    <row r="118" spans="2:33">
      <c r="B118" s="423"/>
      <c r="C118" s="423"/>
      <c r="D118" s="423"/>
      <c r="E118" s="423"/>
      <c r="F118" s="423"/>
      <c r="G118" s="423"/>
      <c r="H118" s="423"/>
      <c r="I118" s="423"/>
      <c r="J118" s="423"/>
      <c r="K118" s="423"/>
      <c r="L118" s="423"/>
      <c r="M118" s="423"/>
      <c r="N118" s="423"/>
      <c r="O118" s="423"/>
      <c r="P118" s="423"/>
      <c r="Q118" s="423"/>
      <c r="R118" s="423"/>
      <c r="S118" s="423"/>
      <c r="T118" s="423"/>
      <c r="U118" s="423"/>
      <c r="V118" s="423"/>
      <c r="W118" s="423"/>
      <c r="X118" s="423"/>
      <c r="Y118" s="423"/>
      <c r="Z118" s="423"/>
      <c r="AA118" s="423"/>
      <c r="AB118" s="423"/>
      <c r="AC118" s="423"/>
      <c r="AD118" s="423"/>
      <c r="AE118" s="423"/>
      <c r="AF118" s="423"/>
      <c r="AG118" s="423"/>
    </row>
    <row r="119" spans="2:33">
      <c r="B119" s="423"/>
      <c r="C119" s="423"/>
      <c r="D119" s="423"/>
      <c r="E119" s="423"/>
      <c r="F119" s="423"/>
      <c r="G119" s="423"/>
      <c r="H119" s="423"/>
      <c r="I119" s="423"/>
      <c r="J119" s="423"/>
      <c r="K119" s="423"/>
      <c r="L119" s="423"/>
      <c r="M119" s="423"/>
      <c r="N119" s="423"/>
      <c r="O119" s="423"/>
      <c r="P119" s="423"/>
      <c r="Q119" s="423"/>
      <c r="R119" s="423"/>
      <c r="S119" s="423"/>
      <c r="T119" s="423"/>
      <c r="U119" s="423"/>
      <c r="V119" s="423"/>
      <c r="W119" s="423"/>
      <c r="X119" s="423"/>
      <c r="Y119" s="423"/>
      <c r="Z119" s="423"/>
      <c r="AA119" s="423"/>
      <c r="AB119" s="423"/>
      <c r="AC119" s="423"/>
      <c r="AD119" s="423"/>
      <c r="AE119" s="423"/>
      <c r="AF119" s="423"/>
      <c r="AG119" s="423"/>
    </row>
    <row r="120" spans="2:33">
      <c r="B120" s="423"/>
      <c r="C120" s="423"/>
      <c r="D120" s="423"/>
      <c r="E120" s="423"/>
      <c r="F120" s="423"/>
      <c r="G120" s="423"/>
      <c r="H120" s="423"/>
      <c r="I120" s="423"/>
      <c r="J120" s="423"/>
      <c r="K120" s="423"/>
      <c r="L120" s="423"/>
      <c r="M120" s="423"/>
      <c r="N120" s="423"/>
      <c r="O120" s="423"/>
      <c r="P120" s="423"/>
      <c r="Q120" s="423"/>
      <c r="R120" s="423"/>
      <c r="S120" s="423"/>
      <c r="T120" s="423"/>
      <c r="U120" s="423"/>
      <c r="V120" s="423"/>
      <c r="W120" s="423"/>
      <c r="X120" s="423"/>
      <c r="Y120" s="423"/>
      <c r="Z120" s="423"/>
      <c r="AA120" s="423"/>
      <c r="AB120" s="423"/>
      <c r="AC120" s="423"/>
      <c r="AD120" s="423"/>
      <c r="AE120" s="423"/>
      <c r="AF120" s="423"/>
      <c r="AG120" s="423"/>
    </row>
    <row r="121" spans="2:33">
      <c r="B121" s="423"/>
      <c r="C121" s="423"/>
      <c r="D121" s="423"/>
      <c r="E121" s="423"/>
      <c r="F121" s="423"/>
      <c r="G121" s="423"/>
      <c r="H121" s="423"/>
      <c r="I121" s="423"/>
      <c r="J121" s="423"/>
      <c r="K121" s="423"/>
      <c r="L121" s="423"/>
      <c r="M121" s="423"/>
      <c r="N121" s="423"/>
      <c r="O121" s="423"/>
      <c r="P121" s="423"/>
      <c r="Q121" s="423"/>
      <c r="R121" s="423"/>
      <c r="S121" s="423"/>
      <c r="T121" s="423"/>
      <c r="U121" s="423"/>
      <c r="V121" s="423"/>
      <c r="W121" s="423"/>
      <c r="X121" s="423"/>
      <c r="Y121" s="423"/>
      <c r="Z121" s="423"/>
      <c r="AA121" s="423"/>
      <c r="AB121" s="423"/>
      <c r="AC121" s="423"/>
      <c r="AD121" s="423"/>
      <c r="AE121" s="423"/>
      <c r="AF121" s="423"/>
      <c r="AG121" s="423"/>
    </row>
    <row r="122" spans="2:33">
      <c r="B122" s="423"/>
      <c r="C122" s="423"/>
      <c r="D122" s="423"/>
      <c r="E122" s="423"/>
      <c r="F122" s="423"/>
      <c r="G122" s="423"/>
      <c r="H122" s="423"/>
      <c r="I122" s="423"/>
      <c r="J122" s="423"/>
      <c r="K122" s="423"/>
      <c r="L122" s="423"/>
      <c r="M122" s="423"/>
      <c r="N122" s="423"/>
      <c r="O122" s="423"/>
      <c r="P122" s="423"/>
      <c r="Q122" s="423"/>
      <c r="R122" s="423"/>
      <c r="S122" s="423"/>
      <c r="T122" s="423"/>
      <c r="U122" s="423"/>
      <c r="V122" s="423"/>
      <c r="W122" s="423"/>
      <c r="X122" s="423"/>
      <c r="Y122" s="423"/>
      <c r="Z122" s="423"/>
      <c r="AA122" s="423"/>
      <c r="AB122" s="423"/>
      <c r="AC122" s="423"/>
      <c r="AD122" s="423"/>
      <c r="AE122" s="423"/>
      <c r="AF122" s="423"/>
      <c r="AG122" s="423"/>
    </row>
    <row r="123" spans="2:33">
      <c r="B123" s="423"/>
      <c r="C123" s="423"/>
      <c r="D123" s="423"/>
      <c r="E123" s="423"/>
      <c r="F123" s="423"/>
      <c r="G123" s="423"/>
      <c r="H123" s="423"/>
      <c r="I123" s="423"/>
      <c r="J123" s="423"/>
      <c r="K123" s="423"/>
      <c r="L123" s="423"/>
      <c r="M123" s="423"/>
      <c r="N123" s="423"/>
      <c r="O123" s="423"/>
      <c r="P123" s="423"/>
      <c r="Q123" s="423"/>
      <c r="R123" s="423"/>
      <c r="S123" s="423"/>
      <c r="T123" s="423"/>
      <c r="U123" s="423"/>
      <c r="V123" s="423"/>
      <c r="W123" s="423"/>
      <c r="X123" s="423"/>
      <c r="Y123" s="423"/>
      <c r="Z123" s="423"/>
      <c r="AA123" s="423"/>
      <c r="AB123" s="423"/>
      <c r="AC123" s="423"/>
      <c r="AD123" s="423"/>
      <c r="AE123" s="423"/>
      <c r="AF123" s="423"/>
      <c r="AG123" s="423"/>
    </row>
    <row r="124" spans="2:33">
      <c r="B124" s="423"/>
      <c r="C124" s="423"/>
      <c r="D124" s="423"/>
      <c r="E124" s="423"/>
      <c r="F124" s="423"/>
      <c r="G124" s="423"/>
      <c r="H124" s="423"/>
      <c r="I124" s="423"/>
      <c r="J124" s="423"/>
      <c r="K124" s="423"/>
      <c r="L124" s="423"/>
      <c r="M124" s="423"/>
      <c r="N124" s="423"/>
      <c r="O124" s="423"/>
      <c r="P124" s="423"/>
      <c r="Q124" s="423"/>
      <c r="R124" s="423"/>
      <c r="S124" s="423"/>
      <c r="T124" s="423"/>
      <c r="U124" s="423"/>
      <c r="V124" s="423"/>
      <c r="W124" s="423"/>
      <c r="X124" s="423"/>
      <c r="Y124" s="423"/>
      <c r="Z124" s="423"/>
      <c r="AA124" s="423"/>
      <c r="AB124" s="423"/>
      <c r="AC124" s="423"/>
      <c r="AD124" s="423"/>
      <c r="AE124" s="423"/>
      <c r="AF124" s="423"/>
      <c r="AG124" s="423"/>
    </row>
    <row r="125" spans="2:33">
      <c r="B125" s="423"/>
      <c r="C125" s="423"/>
      <c r="D125" s="423"/>
      <c r="E125" s="423"/>
      <c r="F125" s="423"/>
      <c r="G125" s="423"/>
      <c r="H125" s="423"/>
      <c r="I125" s="423"/>
      <c r="J125" s="423"/>
      <c r="K125" s="423"/>
      <c r="L125" s="423"/>
      <c r="M125" s="423"/>
      <c r="N125" s="423"/>
      <c r="O125" s="423"/>
      <c r="P125" s="423"/>
      <c r="Q125" s="423"/>
      <c r="R125" s="423"/>
      <c r="S125" s="423"/>
      <c r="T125" s="423"/>
      <c r="U125" s="423"/>
      <c r="V125" s="423"/>
      <c r="W125" s="423"/>
      <c r="X125" s="423"/>
      <c r="Y125" s="423"/>
      <c r="Z125" s="423"/>
      <c r="AA125" s="423"/>
      <c r="AB125" s="423"/>
      <c r="AC125" s="423"/>
      <c r="AD125" s="423"/>
      <c r="AE125" s="423"/>
      <c r="AF125" s="423"/>
      <c r="AG125" s="423"/>
    </row>
    <row r="126" spans="2:33">
      <c r="B126" s="423"/>
      <c r="C126" s="423"/>
      <c r="D126" s="423"/>
      <c r="E126" s="423"/>
      <c r="F126" s="423"/>
      <c r="G126" s="423"/>
      <c r="H126" s="423"/>
      <c r="I126" s="423"/>
      <c r="J126" s="423"/>
      <c r="K126" s="423"/>
      <c r="L126" s="423"/>
      <c r="M126" s="423"/>
      <c r="N126" s="423"/>
      <c r="O126" s="423"/>
      <c r="P126" s="423"/>
      <c r="Q126" s="423"/>
      <c r="R126" s="423"/>
      <c r="S126" s="423"/>
      <c r="T126" s="423"/>
      <c r="U126" s="423"/>
      <c r="V126" s="423"/>
      <c r="W126" s="423"/>
      <c r="X126" s="423"/>
      <c r="Y126" s="423"/>
      <c r="Z126" s="423"/>
      <c r="AA126" s="423"/>
      <c r="AB126" s="423"/>
      <c r="AC126" s="423"/>
      <c r="AD126" s="423"/>
      <c r="AE126" s="423"/>
      <c r="AF126" s="423"/>
      <c r="AG126" s="423"/>
    </row>
    <row r="127" spans="2:33">
      <c r="B127" s="423"/>
      <c r="C127" s="423"/>
      <c r="D127" s="423"/>
      <c r="E127" s="423"/>
      <c r="F127" s="423"/>
      <c r="G127" s="423"/>
      <c r="H127" s="423"/>
      <c r="I127" s="423"/>
      <c r="J127" s="423"/>
      <c r="K127" s="423"/>
      <c r="L127" s="423"/>
      <c r="M127" s="423"/>
      <c r="N127" s="423"/>
      <c r="O127" s="423"/>
      <c r="P127" s="423"/>
      <c r="Q127" s="423"/>
      <c r="R127" s="423"/>
      <c r="S127" s="423"/>
      <c r="T127" s="423"/>
      <c r="U127" s="423"/>
      <c r="V127" s="423"/>
      <c r="W127" s="423"/>
      <c r="X127" s="423"/>
      <c r="Y127" s="423"/>
      <c r="Z127" s="423"/>
      <c r="AA127" s="423"/>
      <c r="AB127" s="423"/>
      <c r="AC127" s="423"/>
      <c r="AD127" s="423"/>
      <c r="AE127" s="423"/>
      <c r="AF127" s="423"/>
      <c r="AG127" s="423"/>
    </row>
    <row r="128" spans="2:33">
      <c r="B128" s="423"/>
      <c r="C128" s="423"/>
      <c r="D128" s="423"/>
      <c r="E128" s="423"/>
      <c r="F128" s="423"/>
      <c r="G128" s="423"/>
      <c r="H128" s="423"/>
      <c r="I128" s="423"/>
      <c r="J128" s="423"/>
      <c r="K128" s="423"/>
      <c r="L128" s="423"/>
      <c r="M128" s="423"/>
      <c r="N128" s="423"/>
      <c r="O128" s="423"/>
      <c r="P128" s="423"/>
      <c r="Q128" s="423"/>
      <c r="R128" s="423"/>
      <c r="S128" s="423"/>
      <c r="T128" s="423"/>
      <c r="U128" s="423"/>
      <c r="V128" s="423"/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</row>
    <row r="129" spans="2:33">
      <c r="B129" s="423"/>
      <c r="C129" s="423"/>
      <c r="D129" s="423"/>
      <c r="E129" s="423"/>
      <c r="F129" s="423"/>
      <c r="G129" s="423"/>
      <c r="H129" s="423"/>
      <c r="I129" s="423"/>
      <c r="J129" s="423"/>
      <c r="K129" s="423"/>
      <c r="L129" s="423"/>
      <c r="M129" s="423"/>
      <c r="N129" s="423"/>
      <c r="O129" s="423"/>
      <c r="P129" s="423"/>
      <c r="Q129" s="423"/>
      <c r="R129" s="423"/>
      <c r="S129" s="423"/>
      <c r="T129" s="423"/>
      <c r="U129" s="423"/>
      <c r="V129" s="423"/>
      <c r="W129" s="423"/>
      <c r="X129" s="423"/>
      <c r="Y129" s="423"/>
      <c r="Z129" s="423"/>
      <c r="AA129" s="423"/>
      <c r="AB129" s="423"/>
      <c r="AC129" s="423"/>
      <c r="AD129" s="423"/>
      <c r="AE129" s="423"/>
      <c r="AF129" s="423"/>
      <c r="AG129" s="423"/>
    </row>
    <row r="130" spans="2:33">
      <c r="B130" s="423"/>
      <c r="C130" s="423"/>
      <c r="D130" s="423"/>
      <c r="E130" s="423"/>
      <c r="F130" s="423"/>
      <c r="G130" s="423"/>
      <c r="H130" s="423"/>
      <c r="I130" s="423"/>
      <c r="J130" s="423"/>
      <c r="K130" s="423"/>
      <c r="L130" s="423"/>
      <c r="M130" s="423"/>
      <c r="N130" s="423"/>
      <c r="O130" s="423"/>
      <c r="P130" s="423"/>
      <c r="Q130" s="423"/>
      <c r="R130" s="423"/>
      <c r="S130" s="423"/>
      <c r="T130" s="423"/>
      <c r="U130" s="423"/>
      <c r="V130" s="423"/>
      <c r="W130" s="423"/>
      <c r="X130" s="423"/>
      <c r="Y130" s="423"/>
      <c r="Z130" s="423"/>
      <c r="AA130" s="423"/>
      <c r="AB130" s="423"/>
      <c r="AC130" s="423"/>
      <c r="AD130" s="423"/>
      <c r="AE130" s="423"/>
      <c r="AF130" s="423"/>
      <c r="AG130" s="423"/>
    </row>
    <row r="131" spans="2:33">
      <c r="B131" s="423"/>
      <c r="C131" s="423"/>
      <c r="D131" s="423"/>
      <c r="E131" s="423"/>
      <c r="F131" s="423"/>
      <c r="G131" s="423"/>
      <c r="H131" s="423"/>
      <c r="I131" s="423"/>
      <c r="J131" s="423"/>
      <c r="K131" s="423"/>
      <c r="L131" s="423"/>
      <c r="M131" s="423"/>
      <c r="N131" s="423"/>
      <c r="O131" s="423"/>
      <c r="P131" s="423"/>
      <c r="Q131" s="423"/>
      <c r="R131" s="423"/>
      <c r="S131" s="423"/>
      <c r="T131" s="423"/>
      <c r="U131" s="423"/>
      <c r="V131" s="423"/>
      <c r="W131" s="423"/>
      <c r="X131" s="423"/>
      <c r="Y131" s="423"/>
      <c r="Z131" s="423"/>
      <c r="AA131" s="423"/>
      <c r="AB131" s="423"/>
      <c r="AC131" s="423"/>
      <c r="AD131" s="423"/>
      <c r="AE131" s="423"/>
      <c r="AF131" s="423"/>
      <c r="AG131" s="423"/>
    </row>
    <row r="132" spans="2:33">
      <c r="B132" s="423"/>
      <c r="C132" s="423"/>
      <c r="D132" s="423"/>
      <c r="E132" s="423"/>
      <c r="F132" s="423"/>
      <c r="G132" s="423"/>
      <c r="H132" s="423"/>
      <c r="I132" s="423"/>
      <c r="J132" s="423"/>
      <c r="K132" s="423"/>
      <c r="L132" s="423"/>
      <c r="M132" s="423"/>
      <c r="N132" s="423"/>
      <c r="O132" s="423"/>
      <c r="P132" s="423"/>
      <c r="Q132" s="423"/>
      <c r="R132" s="423"/>
      <c r="S132" s="423"/>
      <c r="T132" s="423"/>
      <c r="U132" s="423"/>
      <c r="V132" s="423"/>
      <c r="W132" s="423"/>
      <c r="X132" s="423"/>
      <c r="Y132" s="423"/>
      <c r="Z132" s="423"/>
      <c r="AA132" s="423"/>
      <c r="AB132" s="423"/>
      <c r="AC132" s="423"/>
      <c r="AD132" s="423"/>
      <c r="AE132" s="423"/>
      <c r="AF132" s="423"/>
      <c r="AG132" s="423"/>
    </row>
    <row r="133" spans="2:33">
      <c r="B133" s="423"/>
      <c r="C133" s="423"/>
      <c r="D133" s="423"/>
      <c r="E133" s="423"/>
      <c r="F133" s="423"/>
      <c r="G133" s="423"/>
      <c r="H133" s="423"/>
      <c r="I133" s="423"/>
      <c r="J133" s="423"/>
      <c r="K133" s="423"/>
      <c r="L133" s="423"/>
      <c r="M133" s="423"/>
      <c r="N133" s="423"/>
      <c r="O133" s="423"/>
      <c r="P133" s="423"/>
      <c r="Q133" s="423"/>
      <c r="R133" s="423"/>
      <c r="S133" s="423"/>
      <c r="T133" s="423"/>
      <c r="U133" s="423"/>
      <c r="V133" s="423"/>
      <c r="W133" s="423"/>
      <c r="X133" s="423"/>
      <c r="Y133" s="423"/>
      <c r="Z133" s="423"/>
      <c r="AA133" s="423"/>
      <c r="AB133" s="423"/>
      <c r="AC133" s="423"/>
      <c r="AD133" s="423"/>
      <c r="AE133" s="423"/>
      <c r="AF133" s="423"/>
      <c r="AG133" s="423"/>
    </row>
    <row r="134" spans="2:33">
      <c r="B134" s="423"/>
      <c r="C134" s="423"/>
      <c r="D134" s="423"/>
      <c r="E134" s="423"/>
      <c r="F134" s="423"/>
      <c r="G134" s="423"/>
      <c r="H134" s="423"/>
      <c r="I134" s="423"/>
      <c r="J134" s="423"/>
      <c r="K134" s="423"/>
      <c r="L134" s="423"/>
      <c r="M134" s="423"/>
      <c r="N134" s="423"/>
      <c r="O134" s="423"/>
      <c r="P134" s="423"/>
      <c r="Q134" s="423"/>
      <c r="R134" s="423"/>
      <c r="S134" s="423"/>
      <c r="T134" s="423"/>
      <c r="U134" s="423"/>
      <c r="V134" s="423"/>
      <c r="W134" s="423"/>
      <c r="X134" s="423"/>
      <c r="Y134" s="423"/>
      <c r="Z134" s="423"/>
      <c r="AA134" s="423"/>
      <c r="AB134" s="423"/>
      <c r="AC134" s="423"/>
      <c r="AD134" s="423"/>
      <c r="AE134" s="423"/>
      <c r="AF134" s="423"/>
      <c r="AG134" s="423"/>
    </row>
    <row r="135" spans="2:33">
      <c r="B135" s="423"/>
      <c r="C135" s="423"/>
      <c r="D135" s="423"/>
      <c r="E135" s="423"/>
      <c r="F135" s="423"/>
      <c r="G135" s="423"/>
      <c r="H135" s="423"/>
      <c r="I135" s="423"/>
      <c r="J135" s="423"/>
      <c r="K135" s="423"/>
      <c r="L135" s="423"/>
      <c r="M135" s="423"/>
      <c r="N135" s="423"/>
      <c r="O135" s="423"/>
      <c r="P135" s="423"/>
      <c r="Q135" s="423"/>
      <c r="R135" s="423"/>
      <c r="S135" s="423"/>
      <c r="T135" s="423"/>
      <c r="U135" s="423"/>
      <c r="V135" s="423"/>
      <c r="W135" s="423"/>
      <c r="X135" s="423"/>
      <c r="Y135" s="423"/>
      <c r="Z135" s="423"/>
      <c r="AA135" s="423"/>
      <c r="AB135" s="423"/>
      <c r="AC135" s="423"/>
      <c r="AD135" s="423"/>
      <c r="AE135" s="423"/>
      <c r="AF135" s="423"/>
      <c r="AG135" s="423"/>
    </row>
    <row r="136" spans="2:33">
      <c r="B136" s="423"/>
      <c r="C136" s="423"/>
      <c r="D136" s="423"/>
      <c r="E136" s="423"/>
      <c r="F136" s="423"/>
      <c r="G136" s="423"/>
      <c r="H136" s="423"/>
      <c r="I136" s="423"/>
      <c r="J136" s="423"/>
      <c r="K136" s="423"/>
      <c r="L136" s="423"/>
      <c r="M136" s="423"/>
      <c r="N136" s="423"/>
      <c r="O136" s="423"/>
      <c r="P136" s="423"/>
      <c r="Q136" s="423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</row>
    <row r="137" spans="2:33">
      <c r="B137" s="423"/>
      <c r="C137" s="423"/>
      <c r="D137" s="423"/>
      <c r="E137" s="423"/>
      <c r="F137" s="423"/>
      <c r="G137" s="423"/>
      <c r="H137" s="423"/>
      <c r="I137" s="423"/>
      <c r="J137" s="423"/>
      <c r="K137" s="423"/>
      <c r="L137" s="423"/>
      <c r="M137" s="423"/>
      <c r="N137" s="423"/>
      <c r="O137" s="423"/>
      <c r="P137" s="423"/>
      <c r="Q137" s="423"/>
      <c r="R137" s="423"/>
      <c r="S137" s="423"/>
      <c r="T137" s="423"/>
      <c r="U137" s="423"/>
      <c r="V137" s="423"/>
      <c r="W137" s="423"/>
      <c r="X137" s="423"/>
      <c r="Y137" s="423"/>
      <c r="Z137" s="423"/>
      <c r="AA137" s="423"/>
      <c r="AB137" s="423"/>
      <c r="AC137" s="423"/>
      <c r="AD137" s="423"/>
      <c r="AE137" s="423"/>
      <c r="AF137" s="423"/>
      <c r="AG137" s="423"/>
    </row>
    <row r="138" spans="2:33">
      <c r="B138" s="423"/>
      <c r="C138" s="423"/>
      <c r="D138" s="423"/>
      <c r="E138" s="423"/>
      <c r="F138" s="423"/>
      <c r="G138" s="423"/>
      <c r="H138" s="423"/>
      <c r="I138" s="423"/>
      <c r="J138" s="423"/>
      <c r="K138" s="423"/>
      <c r="L138" s="423"/>
      <c r="M138" s="423"/>
      <c r="N138" s="423"/>
      <c r="O138" s="423"/>
      <c r="P138" s="423"/>
      <c r="Q138" s="423"/>
      <c r="R138" s="423"/>
      <c r="S138" s="423"/>
      <c r="T138" s="423"/>
      <c r="U138" s="423"/>
      <c r="V138" s="423"/>
      <c r="W138" s="423"/>
      <c r="X138" s="423"/>
      <c r="Y138" s="423"/>
      <c r="Z138" s="423"/>
      <c r="AA138" s="423"/>
      <c r="AB138" s="423"/>
      <c r="AC138" s="423"/>
      <c r="AD138" s="423"/>
      <c r="AE138" s="423"/>
      <c r="AF138" s="423"/>
      <c r="AG138" s="423"/>
    </row>
    <row r="139" spans="2:33">
      <c r="B139" s="423"/>
      <c r="C139" s="423"/>
      <c r="D139" s="423"/>
      <c r="E139" s="423"/>
      <c r="F139" s="423"/>
      <c r="G139" s="423"/>
      <c r="H139" s="423"/>
      <c r="I139" s="423"/>
      <c r="J139" s="423"/>
      <c r="K139" s="423"/>
      <c r="L139" s="423"/>
      <c r="M139" s="423"/>
      <c r="N139" s="423"/>
      <c r="O139" s="423"/>
      <c r="P139" s="423"/>
      <c r="Q139" s="423"/>
      <c r="R139" s="423"/>
      <c r="S139" s="423"/>
      <c r="T139" s="423"/>
      <c r="U139" s="423"/>
      <c r="V139" s="423"/>
      <c r="W139" s="423"/>
      <c r="X139" s="423"/>
      <c r="Y139" s="423"/>
      <c r="Z139" s="423"/>
      <c r="AA139" s="423"/>
      <c r="AB139" s="423"/>
      <c r="AC139" s="423"/>
      <c r="AD139" s="423"/>
      <c r="AE139" s="423"/>
      <c r="AF139" s="423"/>
      <c r="AG139" s="423"/>
    </row>
    <row r="140" spans="2:33">
      <c r="B140" s="423"/>
      <c r="C140" s="423"/>
      <c r="D140" s="423"/>
      <c r="E140" s="423"/>
      <c r="F140" s="423"/>
      <c r="G140" s="423"/>
      <c r="H140" s="423"/>
      <c r="I140" s="423"/>
      <c r="J140" s="423"/>
      <c r="K140" s="423"/>
      <c r="L140" s="423"/>
      <c r="M140" s="423"/>
      <c r="N140" s="423"/>
      <c r="O140" s="423"/>
      <c r="P140" s="423"/>
      <c r="Q140" s="423"/>
      <c r="R140" s="423"/>
      <c r="S140" s="423"/>
      <c r="T140" s="423"/>
      <c r="U140" s="423"/>
      <c r="V140" s="423"/>
      <c r="W140" s="423"/>
      <c r="X140" s="423"/>
      <c r="Y140" s="423"/>
      <c r="Z140" s="423"/>
      <c r="AA140" s="423"/>
      <c r="AB140" s="423"/>
      <c r="AC140" s="423"/>
      <c r="AD140" s="423"/>
      <c r="AE140" s="423"/>
      <c r="AF140" s="423"/>
      <c r="AG140" s="423"/>
    </row>
    <row r="141" spans="2:33">
      <c r="B141" s="423"/>
      <c r="C141" s="423"/>
      <c r="D141" s="423"/>
      <c r="E141" s="423"/>
      <c r="F141" s="423"/>
      <c r="G141" s="423"/>
      <c r="H141" s="423"/>
      <c r="I141" s="423"/>
      <c r="J141" s="423"/>
      <c r="K141" s="423"/>
      <c r="L141" s="423"/>
      <c r="M141" s="423"/>
      <c r="N141" s="423"/>
      <c r="O141" s="423"/>
      <c r="P141" s="423"/>
      <c r="Q141" s="423"/>
      <c r="R141" s="423"/>
      <c r="S141" s="423"/>
      <c r="T141" s="423"/>
      <c r="U141" s="423"/>
      <c r="V141" s="423"/>
      <c r="W141" s="423"/>
      <c r="X141" s="423"/>
      <c r="Y141" s="423"/>
      <c r="Z141" s="423"/>
      <c r="AA141" s="423"/>
      <c r="AB141" s="423"/>
      <c r="AC141" s="423"/>
      <c r="AD141" s="423"/>
      <c r="AE141" s="423"/>
      <c r="AF141" s="423"/>
      <c r="AG141" s="423"/>
    </row>
    <row r="142" spans="2:33">
      <c r="B142" s="423"/>
      <c r="C142" s="423"/>
      <c r="D142" s="423"/>
      <c r="E142" s="423"/>
      <c r="F142" s="423"/>
      <c r="G142" s="423"/>
      <c r="H142" s="423"/>
      <c r="I142" s="423"/>
      <c r="J142" s="423"/>
      <c r="K142" s="423"/>
      <c r="L142" s="423"/>
      <c r="M142" s="423"/>
      <c r="N142" s="423"/>
      <c r="O142" s="423"/>
      <c r="P142" s="423"/>
      <c r="Q142" s="423"/>
      <c r="R142" s="423"/>
      <c r="S142" s="423"/>
      <c r="T142" s="423"/>
      <c r="U142" s="423"/>
      <c r="V142" s="423"/>
      <c r="W142" s="423"/>
      <c r="X142" s="423"/>
      <c r="Y142" s="423"/>
      <c r="Z142" s="423"/>
      <c r="AA142" s="423"/>
      <c r="AB142" s="423"/>
      <c r="AC142" s="423"/>
      <c r="AD142" s="423"/>
      <c r="AE142" s="423"/>
      <c r="AF142" s="423"/>
      <c r="AG142" s="423"/>
    </row>
    <row r="143" spans="2:33">
      <c r="B143" s="423"/>
      <c r="C143" s="423"/>
      <c r="D143" s="423"/>
      <c r="E143" s="423"/>
      <c r="F143" s="423"/>
      <c r="G143" s="423"/>
      <c r="H143" s="423"/>
      <c r="I143" s="423"/>
      <c r="J143" s="423"/>
      <c r="K143" s="423"/>
      <c r="L143" s="423"/>
      <c r="M143" s="423"/>
      <c r="N143" s="423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</row>
    <row r="144" spans="2:33">
      <c r="B144" s="423"/>
      <c r="C144" s="423"/>
      <c r="D144" s="423"/>
      <c r="E144" s="423"/>
      <c r="F144" s="423"/>
      <c r="G144" s="423"/>
      <c r="H144" s="423"/>
      <c r="I144" s="423"/>
      <c r="J144" s="423"/>
      <c r="K144" s="423"/>
      <c r="L144" s="423"/>
      <c r="M144" s="423"/>
      <c r="N144" s="423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</row>
    <row r="145" spans="2:33">
      <c r="B145" s="423"/>
      <c r="C145" s="423"/>
      <c r="D145" s="423"/>
      <c r="E145" s="423"/>
      <c r="F145" s="423"/>
      <c r="G145" s="423"/>
      <c r="H145" s="423"/>
      <c r="I145" s="423"/>
      <c r="J145" s="423"/>
      <c r="K145" s="423"/>
      <c r="L145" s="423"/>
      <c r="M145" s="423"/>
      <c r="N145" s="423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</row>
    <row r="146" spans="2:33">
      <c r="B146" s="423"/>
      <c r="C146" s="423"/>
      <c r="D146" s="423"/>
      <c r="E146" s="423"/>
      <c r="F146" s="423"/>
      <c r="G146" s="423"/>
      <c r="H146" s="423"/>
      <c r="I146" s="423"/>
      <c r="J146" s="423"/>
      <c r="K146" s="423"/>
      <c r="L146" s="423"/>
      <c r="M146" s="423"/>
      <c r="N146" s="423"/>
      <c r="O146" s="423"/>
      <c r="P146" s="423"/>
      <c r="Q146" s="423"/>
      <c r="R146" s="423"/>
      <c r="S146" s="423"/>
      <c r="T146" s="423"/>
      <c r="U146" s="423"/>
      <c r="V146" s="423"/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</row>
    <row r="147" spans="2:33">
      <c r="B147" s="423"/>
      <c r="C147" s="423"/>
      <c r="D147" s="423"/>
      <c r="E147" s="423"/>
      <c r="F147" s="423"/>
      <c r="G147" s="423"/>
      <c r="H147" s="423"/>
      <c r="I147" s="423"/>
      <c r="J147" s="423"/>
      <c r="K147" s="423"/>
      <c r="L147" s="423"/>
      <c r="M147" s="423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</row>
    <row r="148" spans="2:33">
      <c r="B148" s="423"/>
      <c r="C148" s="423"/>
      <c r="D148" s="423"/>
      <c r="E148" s="423"/>
      <c r="F148" s="423"/>
      <c r="G148" s="423"/>
      <c r="H148" s="423"/>
      <c r="I148" s="423"/>
      <c r="J148" s="423"/>
      <c r="K148" s="423"/>
      <c r="L148" s="423"/>
      <c r="M148" s="423"/>
      <c r="N148" s="423"/>
      <c r="O148" s="423"/>
      <c r="P148" s="423"/>
      <c r="Q148" s="423"/>
      <c r="R148" s="423"/>
      <c r="S148" s="423"/>
      <c r="T148" s="423"/>
      <c r="U148" s="423"/>
      <c r="V148" s="423"/>
      <c r="W148" s="423"/>
      <c r="X148" s="423"/>
      <c r="Y148" s="423"/>
      <c r="Z148" s="423"/>
      <c r="AA148" s="423"/>
      <c r="AB148" s="423"/>
      <c r="AC148" s="423"/>
      <c r="AD148" s="423"/>
      <c r="AE148" s="423"/>
      <c r="AF148" s="423"/>
      <c r="AG148" s="423"/>
    </row>
    <row r="149" spans="2:33">
      <c r="B149" s="423"/>
      <c r="C149" s="423"/>
      <c r="D149" s="423"/>
      <c r="E149" s="423"/>
      <c r="F149" s="423"/>
      <c r="G149" s="423"/>
      <c r="H149" s="423"/>
      <c r="I149" s="423"/>
      <c r="J149" s="423"/>
      <c r="K149" s="423"/>
      <c r="L149" s="423"/>
      <c r="M149" s="423"/>
      <c r="N149" s="423"/>
      <c r="O149" s="423"/>
      <c r="P149" s="423"/>
      <c r="Q149" s="423"/>
      <c r="R149" s="423"/>
      <c r="S149" s="423"/>
      <c r="T149" s="423"/>
      <c r="U149" s="423"/>
      <c r="V149" s="423"/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</row>
    <row r="150" spans="2:33">
      <c r="B150" s="423"/>
      <c r="C150" s="423"/>
      <c r="D150" s="423"/>
      <c r="E150" s="423"/>
      <c r="F150" s="423"/>
      <c r="G150" s="423"/>
      <c r="H150" s="423"/>
      <c r="I150" s="423"/>
      <c r="J150" s="423"/>
      <c r="K150" s="423"/>
      <c r="L150" s="423"/>
      <c r="M150" s="423"/>
      <c r="N150" s="423"/>
      <c r="O150" s="423"/>
      <c r="P150" s="423"/>
      <c r="Q150" s="423"/>
      <c r="R150" s="423"/>
      <c r="S150" s="423"/>
      <c r="T150" s="423"/>
      <c r="U150" s="423"/>
      <c r="V150" s="423"/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</row>
    <row r="151" spans="2:33">
      <c r="B151" s="423"/>
      <c r="C151" s="423"/>
      <c r="D151" s="423"/>
      <c r="E151" s="423"/>
      <c r="F151" s="423"/>
      <c r="G151" s="423"/>
      <c r="H151" s="423"/>
      <c r="I151" s="423"/>
      <c r="J151" s="423"/>
      <c r="K151" s="423"/>
      <c r="L151" s="423"/>
      <c r="M151" s="423"/>
      <c r="N151" s="423"/>
      <c r="O151" s="423"/>
      <c r="P151" s="423"/>
      <c r="Q151" s="423"/>
      <c r="R151" s="423"/>
      <c r="S151" s="423"/>
      <c r="T151" s="423"/>
      <c r="U151" s="423"/>
      <c r="V151" s="423"/>
      <c r="W151" s="423"/>
      <c r="X151" s="423"/>
      <c r="Y151" s="423"/>
      <c r="Z151" s="423"/>
      <c r="AA151" s="423"/>
      <c r="AB151" s="423"/>
      <c r="AC151" s="423"/>
      <c r="AD151" s="423"/>
      <c r="AE151" s="423"/>
      <c r="AF151" s="423"/>
      <c r="AG151" s="423"/>
    </row>
    <row r="152" spans="2:33">
      <c r="B152" s="423"/>
      <c r="C152" s="423"/>
      <c r="D152" s="423"/>
      <c r="E152" s="423"/>
      <c r="F152" s="423"/>
      <c r="G152" s="423"/>
      <c r="H152" s="423"/>
      <c r="I152" s="423"/>
      <c r="J152" s="423"/>
      <c r="K152" s="423"/>
      <c r="L152" s="423"/>
      <c r="M152" s="423"/>
      <c r="N152" s="423"/>
      <c r="O152" s="423"/>
      <c r="P152" s="423"/>
      <c r="Q152" s="423"/>
      <c r="R152" s="423"/>
      <c r="S152" s="423"/>
      <c r="T152" s="423"/>
      <c r="U152" s="423"/>
      <c r="V152" s="423"/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</row>
    <row r="153" spans="2:33">
      <c r="B153" s="423"/>
      <c r="C153" s="423"/>
      <c r="D153" s="423"/>
      <c r="E153" s="423"/>
      <c r="F153" s="423"/>
      <c r="G153" s="423"/>
      <c r="H153" s="423"/>
      <c r="I153" s="423"/>
      <c r="J153" s="423"/>
      <c r="K153" s="423"/>
      <c r="L153" s="423"/>
      <c r="M153" s="423"/>
      <c r="N153" s="423"/>
      <c r="O153" s="423"/>
      <c r="P153" s="423"/>
      <c r="Q153" s="423"/>
      <c r="R153" s="423"/>
      <c r="S153" s="423"/>
      <c r="T153" s="423"/>
      <c r="U153" s="423"/>
      <c r="V153" s="423"/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</row>
    <row r="154" spans="2:33">
      <c r="B154" s="423"/>
      <c r="C154" s="423"/>
      <c r="D154" s="423"/>
      <c r="E154" s="423"/>
      <c r="F154" s="423"/>
      <c r="G154" s="423"/>
      <c r="H154" s="423"/>
      <c r="I154" s="423"/>
      <c r="J154" s="423"/>
      <c r="K154" s="423"/>
      <c r="L154" s="423"/>
      <c r="M154" s="423"/>
      <c r="N154" s="423"/>
      <c r="O154" s="423"/>
      <c r="P154" s="423"/>
      <c r="Q154" s="423"/>
      <c r="R154" s="423"/>
      <c r="S154" s="423"/>
      <c r="T154" s="423"/>
      <c r="U154" s="423"/>
      <c r="V154" s="423"/>
      <c r="W154" s="423"/>
      <c r="X154" s="423"/>
      <c r="Y154" s="423"/>
      <c r="Z154" s="423"/>
      <c r="AA154" s="423"/>
      <c r="AB154" s="423"/>
      <c r="AC154" s="423"/>
      <c r="AD154" s="423"/>
      <c r="AE154" s="423"/>
      <c r="AF154" s="423"/>
      <c r="AG154" s="423"/>
    </row>
    <row r="155" spans="2:33">
      <c r="B155" s="423"/>
      <c r="C155" s="423"/>
      <c r="D155" s="423"/>
      <c r="E155" s="423"/>
      <c r="F155" s="423"/>
      <c r="G155" s="423"/>
      <c r="H155" s="423"/>
      <c r="I155" s="423"/>
      <c r="J155" s="423"/>
      <c r="K155" s="423"/>
      <c r="L155" s="423"/>
      <c r="M155" s="423"/>
      <c r="N155" s="423"/>
      <c r="O155" s="423"/>
      <c r="P155" s="423"/>
      <c r="Q155" s="423"/>
      <c r="R155" s="423"/>
      <c r="S155" s="423"/>
      <c r="T155" s="423"/>
      <c r="U155" s="423"/>
      <c r="V155" s="423"/>
      <c r="W155" s="423"/>
      <c r="X155" s="423"/>
      <c r="Y155" s="423"/>
      <c r="Z155" s="423"/>
      <c r="AA155" s="423"/>
      <c r="AB155" s="423"/>
      <c r="AC155" s="423"/>
      <c r="AD155" s="423"/>
      <c r="AE155" s="423"/>
      <c r="AF155" s="423"/>
      <c r="AG155" s="423"/>
    </row>
    <row r="156" spans="2:33">
      <c r="B156" s="423"/>
      <c r="C156" s="423"/>
      <c r="D156" s="423"/>
      <c r="E156" s="423"/>
      <c r="F156" s="423"/>
      <c r="G156" s="423"/>
      <c r="H156" s="423"/>
      <c r="I156" s="423"/>
      <c r="J156" s="423"/>
      <c r="K156" s="423"/>
      <c r="L156" s="423"/>
      <c r="M156" s="423"/>
      <c r="N156" s="423"/>
      <c r="O156" s="423"/>
      <c r="P156" s="423"/>
      <c r="Q156" s="423"/>
      <c r="R156" s="423"/>
      <c r="S156" s="423"/>
      <c r="T156" s="423"/>
      <c r="U156" s="423"/>
      <c r="V156" s="423"/>
      <c r="W156" s="423"/>
      <c r="X156" s="423"/>
      <c r="Y156" s="423"/>
      <c r="Z156" s="423"/>
      <c r="AA156" s="423"/>
      <c r="AB156" s="423"/>
      <c r="AC156" s="423"/>
      <c r="AD156" s="423"/>
      <c r="AE156" s="423"/>
      <c r="AF156" s="423"/>
      <c r="AG156" s="423"/>
    </row>
    <row r="157" spans="2:33">
      <c r="B157" s="423"/>
      <c r="C157" s="423"/>
      <c r="D157" s="423"/>
      <c r="E157" s="423"/>
      <c r="F157" s="423"/>
      <c r="G157" s="423"/>
      <c r="H157" s="423"/>
      <c r="I157" s="423"/>
      <c r="J157" s="423"/>
      <c r="K157" s="423"/>
      <c r="L157" s="423"/>
      <c r="M157" s="423"/>
      <c r="N157" s="423"/>
      <c r="O157" s="423"/>
      <c r="P157" s="423"/>
      <c r="Q157" s="423"/>
      <c r="R157" s="423"/>
      <c r="S157" s="423"/>
      <c r="T157" s="423"/>
      <c r="U157" s="423"/>
      <c r="V157" s="423"/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</row>
    <row r="158" spans="2:33">
      <c r="B158" s="423"/>
      <c r="C158" s="423"/>
      <c r="D158" s="423"/>
      <c r="E158" s="423"/>
      <c r="F158" s="423"/>
      <c r="G158" s="423"/>
      <c r="H158" s="423"/>
      <c r="I158" s="423"/>
      <c r="J158" s="423"/>
      <c r="K158" s="423"/>
      <c r="L158" s="423"/>
      <c r="M158" s="423"/>
      <c r="N158" s="423"/>
      <c r="O158" s="423"/>
      <c r="P158" s="423"/>
      <c r="Q158" s="423"/>
      <c r="R158" s="423"/>
      <c r="S158" s="423"/>
      <c r="T158" s="423"/>
      <c r="U158" s="423"/>
      <c r="V158" s="423"/>
      <c r="W158" s="423"/>
      <c r="X158" s="423"/>
      <c r="Y158" s="423"/>
      <c r="Z158" s="423"/>
      <c r="AA158" s="423"/>
      <c r="AB158" s="423"/>
      <c r="AC158" s="423"/>
      <c r="AD158" s="423"/>
      <c r="AE158" s="423"/>
      <c r="AF158" s="423"/>
      <c r="AG158" s="423"/>
    </row>
    <row r="159" spans="2:33">
      <c r="B159" s="423"/>
      <c r="C159" s="423"/>
      <c r="D159" s="423"/>
      <c r="E159" s="423"/>
      <c r="F159" s="423"/>
      <c r="G159" s="423"/>
      <c r="H159" s="423"/>
      <c r="I159" s="423"/>
      <c r="J159" s="423"/>
      <c r="K159" s="423"/>
      <c r="L159" s="423"/>
      <c r="M159" s="423"/>
      <c r="N159" s="423"/>
      <c r="O159" s="423"/>
      <c r="P159" s="423"/>
      <c r="Q159" s="423"/>
      <c r="R159" s="423"/>
      <c r="S159" s="423"/>
      <c r="T159" s="423"/>
      <c r="U159" s="423"/>
      <c r="V159" s="423"/>
      <c r="W159" s="423"/>
      <c r="X159" s="423"/>
      <c r="Y159" s="423"/>
      <c r="Z159" s="423"/>
      <c r="AA159" s="423"/>
      <c r="AB159" s="423"/>
      <c r="AC159" s="423"/>
      <c r="AD159" s="423"/>
      <c r="AE159" s="423"/>
      <c r="AF159" s="423"/>
      <c r="AG159" s="423"/>
    </row>
    <row r="160" spans="2:33">
      <c r="B160" s="423"/>
      <c r="C160" s="423"/>
      <c r="D160" s="423"/>
      <c r="E160" s="423"/>
      <c r="F160" s="423"/>
      <c r="G160" s="423"/>
      <c r="H160" s="423"/>
      <c r="I160" s="423"/>
      <c r="J160" s="423"/>
      <c r="K160" s="423"/>
      <c r="L160" s="423"/>
      <c r="M160" s="423"/>
      <c r="N160" s="423"/>
      <c r="O160" s="423"/>
      <c r="P160" s="423"/>
      <c r="Q160" s="423"/>
      <c r="R160" s="423"/>
      <c r="S160" s="423"/>
      <c r="T160" s="423"/>
      <c r="U160" s="423"/>
      <c r="V160" s="423"/>
      <c r="W160" s="423"/>
      <c r="X160" s="423"/>
      <c r="Y160" s="423"/>
      <c r="Z160" s="423"/>
      <c r="AA160" s="423"/>
      <c r="AB160" s="423"/>
      <c r="AC160" s="423"/>
      <c r="AD160" s="423"/>
      <c r="AE160" s="423"/>
      <c r="AF160" s="423"/>
      <c r="AG160" s="423"/>
    </row>
    <row r="161" spans="2:33">
      <c r="B161" s="423"/>
      <c r="C161" s="423"/>
      <c r="D161" s="423"/>
      <c r="E161" s="423"/>
      <c r="F161" s="423"/>
      <c r="G161" s="423"/>
      <c r="H161" s="423"/>
      <c r="I161" s="423"/>
      <c r="J161" s="423"/>
      <c r="K161" s="423"/>
      <c r="L161" s="423"/>
      <c r="M161" s="423"/>
      <c r="N161" s="423"/>
      <c r="O161" s="423"/>
      <c r="P161" s="423"/>
      <c r="Q161" s="423"/>
      <c r="R161" s="423"/>
      <c r="S161" s="423"/>
      <c r="T161" s="423"/>
      <c r="U161" s="423"/>
      <c r="V161" s="423"/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</row>
    <row r="162" spans="2:33">
      <c r="B162" s="423"/>
      <c r="C162" s="423"/>
      <c r="D162" s="423"/>
      <c r="E162" s="423"/>
      <c r="F162" s="423"/>
      <c r="G162" s="423"/>
      <c r="H162" s="423"/>
      <c r="I162" s="423"/>
      <c r="J162" s="423"/>
      <c r="K162" s="423"/>
      <c r="L162" s="423"/>
      <c r="M162" s="423"/>
      <c r="N162" s="423"/>
      <c r="O162" s="423"/>
      <c r="P162" s="423"/>
      <c r="Q162" s="423"/>
      <c r="R162" s="423"/>
      <c r="S162" s="423"/>
      <c r="T162" s="423"/>
      <c r="U162" s="423"/>
      <c r="V162" s="423"/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</row>
    <row r="163" spans="2:33">
      <c r="B163" s="423"/>
      <c r="C163" s="423"/>
      <c r="D163" s="423"/>
      <c r="E163" s="423"/>
      <c r="F163" s="423"/>
      <c r="G163" s="423"/>
      <c r="H163" s="423"/>
      <c r="I163" s="423"/>
      <c r="J163" s="423"/>
      <c r="K163" s="423"/>
      <c r="L163" s="423"/>
      <c r="M163" s="423"/>
      <c r="N163" s="423"/>
      <c r="O163" s="423"/>
      <c r="P163" s="423"/>
      <c r="Q163" s="423"/>
      <c r="R163" s="423"/>
      <c r="S163" s="423"/>
      <c r="T163" s="423"/>
      <c r="U163" s="423"/>
      <c r="V163" s="423"/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</row>
    <row r="164" spans="2:33">
      <c r="B164" s="423"/>
      <c r="C164" s="423"/>
      <c r="D164" s="423"/>
      <c r="E164" s="423"/>
      <c r="F164" s="423"/>
      <c r="G164" s="423"/>
      <c r="H164" s="423"/>
      <c r="I164" s="423"/>
      <c r="J164" s="423"/>
      <c r="K164" s="423"/>
      <c r="L164" s="423"/>
      <c r="M164" s="423"/>
      <c r="N164" s="423"/>
      <c r="O164" s="423"/>
      <c r="P164" s="423"/>
      <c r="Q164" s="423"/>
      <c r="R164" s="423"/>
      <c r="S164" s="423"/>
      <c r="T164" s="423"/>
      <c r="U164" s="423"/>
      <c r="V164" s="423"/>
      <c r="W164" s="423"/>
      <c r="X164" s="423"/>
      <c r="Y164" s="423"/>
      <c r="Z164" s="423"/>
      <c r="AA164" s="423"/>
      <c r="AB164" s="423"/>
      <c r="AC164" s="423"/>
      <c r="AD164" s="423"/>
      <c r="AE164" s="423"/>
      <c r="AF164" s="423"/>
      <c r="AG164" s="423"/>
    </row>
    <row r="165" spans="2:33">
      <c r="B165" s="423"/>
      <c r="C165" s="423"/>
      <c r="D165" s="423"/>
      <c r="E165" s="423"/>
      <c r="F165" s="423"/>
      <c r="G165" s="423"/>
      <c r="H165" s="423"/>
      <c r="I165" s="423"/>
      <c r="J165" s="423"/>
      <c r="K165" s="423"/>
      <c r="L165" s="423"/>
      <c r="M165" s="423"/>
      <c r="N165" s="423"/>
      <c r="O165" s="423"/>
      <c r="P165" s="423"/>
      <c r="Q165" s="423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</row>
    <row r="166" spans="2:33">
      <c r="B166" s="423"/>
      <c r="C166" s="423"/>
      <c r="D166" s="423"/>
      <c r="E166" s="423"/>
      <c r="F166" s="423"/>
      <c r="G166" s="423"/>
      <c r="H166" s="423"/>
      <c r="I166" s="423"/>
      <c r="J166" s="423"/>
      <c r="K166" s="423"/>
      <c r="L166" s="423"/>
      <c r="M166" s="423"/>
      <c r="N166" s="423"/>
      <c r="O166" s="423"/>
      <c r="P166" s="423"/>
      <c r="Q166" s="423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</row>
    <row r="167" spans="2:33">
      <c r="B167" s="423"/>
      <c r="C167" s="423"/>
      <c r="D167" s="423"/>
      <c r="E167" s="423"/>
      <c r="F167" s="423"/>
      <c r="G167" s="423"/>
      <c r="H167" s="423"/>
      <c r="I167" s="423"/>
      <c r="J167" s="423"/>
      <c r="K167" s="423"/>
      <c r="L167" s="423"/>
      <c r="M167" s="423"/>
      <c r="N167" s="423"/>
      <c r="O167" s="423"/>
      <c r="P167" s="423"/>
      <c r="Q167" s="423"/>
      <c r="R167" s="423"/>
      <c r="S167" s="423"/>
      <c r="T167" s="423"/>
      <c r="U167" s="423"/>
      <c r="V167" s="423"/>
      <c r="W167" s="423"/>
      <c r="X167" s="423"/>
      <c r="Y167" s="423"/>
      <c r="Z167" s="423"/>
      <c r="AA167" s="423"/>
      <c r="AB167" s="423"/>
      <c r="AC167" s="423"/>
      <c r="AD167" s="423"/>
      <c r="AE167" s="423"/>
      <c r="AF167" s="423"/>
      <c r="AG167" s="423"/>
    </row>
    <row r="168" spans="2:33">
      <c r="B168" s="423"/>
      <c r="C168" s="423"/>
      <c r="D168" s="423"/>
      <c r="E168" s="423"/>
      <c r="F168" s="423"/>
      <c r="G168" s="423"/>
      <c r="H168" s="423"/>
      <c r="I168" s="423"/>
      <c r="J168" s="423"/>
      <c r="K168" s="423"/>
      <c r="L168" s="423"/>
      <c r="M168" s="423"/>
      <c r="N168" s="423"/>
      <c r="O168" s="423"/>
      <c r="P168" s="423"/>
      <c r="Q168" s="423"/>
      <c r="R168" s="423"/>
      <c r="S168" s="423"/>
      <c r="T168" s="423"/>
      <c r="U168" s="423"/>
      <c r="V168" s="423"/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</row>
    <row r="169" spans="2:33">
      <c r="B169" s="423"/>
      <c r="C169" s="423"/>
      <c r="D169" s="423"/>
      <c r="E169" s="423"/>
      <c r="F169" s="423"/>
      <c r="G169" s="423"/>
      <c r="H169" s="423"/>
      <c r="I169" s="423"/>
      <c r="J169" s="423"/>
      <c r="K169" s="423"/>
      <c r="L169" s="423"/>
      <c r="M169" s="423"/>
      <c r="N169" s="423"/>
      <c r="O169" s="423"/>
      <c r="P169" s="423"/>
      <c r="Q169" s="423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</row>
    <row r="170" spans="2:33">
      <c r="B170" s="423"/>
      <c r="C170" s="423"/>
      <c r="D170" s="423"/>
      <c r="E170" s="423"/>
      <c r="F170" s="423"/>
      <c r="G170" s="423"/>
      <c r="H170" s="423"/>
      <c r="I170" s="423"/>
      <c r="J170" s="423"/>
      <c r="K170" s="423"/>
      <c r="L170" s="423"/>
      <c r="M170" s="423"/>
      <c r="N170" s="423"/>
      <c r="O170" s="423"/>
      <c r="P170" s="423"/>
      <c r="Q170" s="423"/>
      <c r="R170" s="423"/>
      <c r="S170" s="423"/>
      <c r="T170" s="423"/>
      <c r="U170" s="423"/>
      <c r="V170" s="423"/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</row>
    <row r="171" spans="2:33">
      <c r="B171" s="423"/>
      <c r="C171" s="423"/>
      <c r="D171" s="423"/>
      <c r="E171" s="423"/>
      <c r="F171" s="423"/>
      <c r="G171" s="423"/>
      <c r="H171" s="423"/>
      <c r="I171" s="423"/>
      <c r="J171" s="423"/>
      <c r="K171" s="423"/>
      <c r="L171" s="423"/>
      <c r="M171" s="423"/>
      <c r="N171" s="423"/>
      <c r="O171" s="423"/>
      <c r="P171" s="423"/>
      <c r="Q171" s="423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</row>
    <row r="172" spans="2:33">
      <c r="B172" s="423"/>
      <c r="C172" s="423"/>
      <c r="D172" s="423"/>
      <c r="E172" s="423"/>
      <c r="F172" s="423"/>
      <c r="G172" s="423"/>
      <c r="H172" s="423"/>
      <c r="I172" s="423"/>
      <c r="J172" s="423"/>
      <c r="K172" s="423"/>
      <c r="L172" s="423"/>
      <c r="M172" s="423"/>
      <c r="N172" s="423"/>
      <c r="O172" s="423"/>
      <c r="P172" s="423"/>
      <c r="Q172" s="423"/>
      <c r="R172" s="423"/>
      <c r="S172" s="423"/>
      <c r="T172" s="423"/>
      <c r="U172" s="423"/>
      <c r="V172" s="423"/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</row>
    <row r="173" spans="2:33">
      <c r="B173" s="423"/>
      <c r="C173" s="423"/>
      <c r="D173" s="423"/>
      <c r="E173" s="423"/>
      <c r="F173" s="423"/>
      <c r="G173" s="423"/>
      <c r="H173" s="423"/>
      <c r="I173" s="423"/>
      <c r="J173" s="423"/>
      <c r="K173" s="423"/>
      <c r="L173" s="423"/>
      <c r="M173" s="423"/>
      <c r="N173" s="423"/>
      <c r="O173" s="423"/>
      <c r="P173" s="423"/>
      <c r="Q173" s="423"/>
      <c r="R173" s="423"/>
      <c r="S173" s="423"/>
      <c r="T173" s="423"/>
      <c r="U173" s="423"/>
      <c r="V173" s="423"/>
      <c r="W173" s="423"/>
      <c r="X173" s="423"/>
      <c r="Y173" s="423"/>
      <c r="Z173" s="423"/>
      <c r="AA173" s="423"/>
      <c r="AB173" s="423"/>
      <c r="AC173" s="423"/>
      <c r="AD173" s="423"/>
      <c r="AE173" s="423"/>
      <c r="AF173" s="423"/>
      <c r="AG173" s="423"/>
    </row>
    <row r="174" spans="2:33">
      <c r="B174" s="423"/>
      <c r="C174" s="423"/>
      <c r="D174" s="423"/>
      <c r="E174" s="423"/>
      <c r="F174" s="423"/>
      <c r="G174" s="423"/>
      <c r="H174" s="423"/>
      <c r="I174" s="423"/>
      <c r="J174" s="423"/>
      <c r="K174" s="423"/>
      <c r="L174" s="423"/>
      <c r="M174" s="423"/>
      <c r="N174" s="423"/>
      <c r="O174" s="423"/>
      <c r="P174" s="423"/>
      <c r="Q174" s="423"/>
      <c r="R174" s="423"/>
      <c r="S174" s="423"/>
      <c r="T174" s="423"/>
      <c r="U174" s="423"/>
      <c r="V174" s="423"/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</row>
    <row r="175" spans="2:33">
      <c r="B175" s="423"/>
      <c r="C175" s="423"/>
      <c r="D175" s="423"/>
      <c r="E175" s="423"/>
      <c r="F175" s="423"/>
      <c r="G175" s="423"/>
      <c r="H175" s="423"/>
      <c r="I175" s="423"/>
      <c r="J175" s="423"/>
      <c r="K175" s="423"/>
      <c r="L175" s="423"/>
      <c r="M175" s="423"/>
      <c r="N175" s="423"/>
      <c r="O175" s="423"/>
      <c r="P175" s="423"/>
      <c r="Q175" s="423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</row>
    <row r="176" spans="2:33">
      <c r="B176" s="423"/>
      <c r="C176" s="423"/>
      <c r="D176" s="423"/>
      <c r="E176" s="423"/>
      <c r="F176" s="423"/>
      <c r="G176" s="423"/>
      <c r="H176" s="423"/>
      <c r="I176" s="423"/>
      <c r="J176" s="423"/>
      <c r="K176" s="423"/>
      <c r="L176" s="423"/>
      <c r="M176" s="423"/>
      <c r="N176" s="423"/>
      <c r="O176" s="423"/>
      <c r="P176" s="423"/>
      <c r="Q176" s="423"/>
      <c r="R176" s="423"/>
      <c r="S176" s="423"/>
      <c r="T176" s="423"/>
      <c r="U176" s="423"/>
      <c r="V176" s="423"/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</row>
    <row r="177" spans="2:33">
      <c r="B177" s="423"/>
      <c r="C177" s="423"/>
      <c r="D177" s="423"/>
      <c r="E177" s="423"/>
      <c r="F177" s="423"/>
      <c r="G177" s="423"/>
      <c r="H177" s="423"/>
      <c r="I177" s="423"/>
      <c r="J177" s="423"/>
      <c r="K177" s="423"/>
      <c r="L177" s="423"/>
      <c r="M177" s="423"/>
      <c r="N177" s="423"/>
      <c r="O177" s="423"/>
      <c r="P177" s="423"/>
      <c r="Q177" s="423"/>
      <c r="R177" s="423"/>
      <c r="S177" s="423"/>
      <c r="T177" s="423"/>
      <c r="U177" s="423"/>
      <c r="V177" s="423"/>
      <c r="W177" s="423"/>
      <c r="X177" s="423"/>
      <c r="Y177" s="423"/>
      <c r="Z177" s="423"/>
      <c r="AA177" s="423"/>
      <c r="AB177" s="423"/>
      <c r="AC177" s="423"/>
      <c r="AD177" s="423"/>
      <c r="AE177" s="423"/>
      <c r="AF177" s="423"/>
      <c r="AG177" s="423"/>
    </row>
    <row r="178" spans="2:33">
      <c r="B178" s="423"/>
      <c r="C178" s="423"/>
      <c r="D178" s="423"/>
      <c r="E178" s="423"/>
      <c r="F178" s="423"/>
      <c r="G178" s="423"/>
      <c r="H178" s="423"/>
      <c r="I178" s="423"/>
      <c r="J178" s="423"/>
      <c r="K178" s="423"/>
      <c r="L178" s="423"/>
      <c r="M178" s="423"/>
      <c r="N178" s="423"/>
      <c r="O178" s="423"/>
      <c r="P178" s="423"/>
      <c r="Q178" s="423"/>
      <c r="R178" s="423"/>
      <c r="S178" s="423"/>
      <c r="T178" s="423"/>
      <c r="U178" s="423"/>
      <c r="V178" s="423"/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</row>
    <row r="179" spans="2:33">
      <c r="B179" s="423"/>
      <c r="C179" s="423"/>
      <c r="D179" s="423"/>
      <c r="E179" s="423"/>
      <c r="F179" s="423"/>
      <c r="G179" s="423"/>
      <c r="H179" s="423"/>
      <c r="I179" s="423"/>
      <c r="J179" s="423"/>
      <c r="K179" s="423"/>
      <c r="L179" s="423"/>
      <c r="M179" s="423"/>
      <c r="N179" s="423"/>
      <c r="O179" s="423"/>
      <c r="P179" s="423"/>
      <c r="Q179" s="423"/>
      <c r="R179" s="423"/>
      <c r="S179" s="423"/>
      <c r="T179" s="423"/>
      <c r="U179" s="423"/>
      <c r="V179" s="423"/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</row>
  </sheetData>
  <mergeCells count="49">
    <mergeCell ref="B19:C19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32:C32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49:C49"/>
    <mergeCell ref="E49:G49"/>
    <mergeCell ref="B33:C33"/>
    <mergeCell ref="B34:C34"/>
    <mergeCell ref="B36:C36"/>
    <mergeCell ref="B45:C45"/>
    <mergeCell ref="E45:G45"/>
    <mergeCell ref="B46:C46"/>
    <mergeCell ref="E46:G46"/>
    <mergeCell ref="K46:R46"/>
    <mergeCell ref="B47:C47"/>
    <mergeCell ref="E47:G47"/>
    <mergeCell ref="B48:C48"/>
    <mergeCell ref="E48:G48"/>
    <mergeCell ref="B50:C50"/>
    <mergeCell ref="E50:G50"/>
    <mergeCell ref="K50:R50"/>
    <mergeCell ref="B51:C51"/>
    <mergeCell ref="E51:G51"/>
    <mergeCell ref="K51:R51"/>
    <mergeCell ref="B53:C53"/>
    <mergeCell ref="B54:C54"/>
    <mergeCell ref="B55:C55"/>
    <mergeCell ref="B56:C56"/>
    <mergeCell ref="B57:C5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/>
  </sheetPr>
  <dimension ref="A1:J1407"/>
  <sheetViews>
    <sheetView showGridLines="0" topLeftCell="A4" zoomScale="115" zoomScaleNormal="115" workbookViewId="0">
      <pane xSplit="4" ySplit="4" topLeftCell="F8" activePane="bottomRight" state="frozen"/>
      <selection activeCell="A4" sqref="A4"/>
      <selection pane="topRight" activeCell="E4" sqref="E4"/>
      <selection pane="bottomLeft" activeCell="A8" sqref="A8"/>
      <selection pane="bottomRight" activeCell="D828" sqref="D828"/>
    </sheetView>
  </sheetViews>
  <sheetFormatPr baseColWidth="10" defaultColWidth="11.5" defaultRowHeight="11" outlineLevelRow="1"/>
  <cols>
    <col min="1" max="1" width="3.1640625" style="264" customWidth="1"/>
    <col min="2" max="2" width="10.1640625" style="264" hidden="1" customWidth="1"/>
    <col min="3" max="3" width="10.6640625" style="264" customWidth="1"/>
    <col min="4" max="4" width="35.1640625" style="292" customWidth="1"/>
    <col min="5" max="5" width="17.5" style="315" bestFit="1" customWidth="1"/>
    <col min="6" max="6" width="16.6640625" style="265" bestFit="1" customWidth="1"/>
    <col min="7" max="7" width="15.33203125" style="265" bestFit="1" customWidth="1"/>
    <col min="8" max="8" width="12.83203125" style="265" bestFit="1" customWidth="1"/>
    <col min="9" max="9" width="13.6640625" style="265" bestFit="1" customWidth="1"/>
    <col min="10" max="10" width="12" style="265" bestFit="1" customWidth="1"/>
    <col min="11" max="16384" width="11.5" style="265"/>
  </cols>
  <sheetData>
    <row r="1" spans="1:10" s="264" customFormat="1">
      <c r="E1" s="265"/>
    </row>
    <row r="2" spans="1:10" s="264" customFormat="1" ht="13">
      <c r="C2" s="266" t="s">
        <v>216</v>
      </c>
      <c r="D2" s="267" t="s">
        <v>217</v>
      </c>
      <c r="E2" s="296"/>
    </row>
    <row r="3" spans="1:10" s="264" customFormat="1" ht="13">
      <c r="C3" s="268" t="s">
        <v>218</v>
      </c>
      <c r="D3" s="266" t="s">
        <v>219</v>
      </c>
      <c r="E3" s="297"/>
    </row>
    <row r="4" spans="1:10" s="264" customFormat="1" ht="13">
      <c r="C4" s="268" t="s">
        <v>220</v>
      </c>
      <c r="D4" s="267" t="s">
        <v>221</v>
      </c>
      <c r="E4" s="296"/>
      <c r="G4" s="293">
        <f>J4</f>
        <v>0.86585357717290357</v>
      </c>
      <c r="H4" s="549">
        <f>F442+F828+F895+F962+F1096+F1155+F1289+F1361</f>
        <v>75306016.988015145</v>
      </c>
      <c r="I4" s="382">
        <f>H4-J5-J6</f>
        <v>65203984.191716358</v>
      </c>
      <c r="J4" s="264">
        <f>I4/H4</f>
        <v>0.86585357717290357</v>
      </c>
    </row>
    <row r="5" spans="1:10" s="264" customFormat="1">
      <c r="C5" s="700" t="s">
        <v>222</v>
      </c>
      <c r="D5" s="700"/>
      <c r="E5" s="298"/>
      <c r="F5" s="270"/>
      <c r="G5" s="546">
        <v>1.06</v>
      </c>
      <c r="H5" s="550">
        <f>F31</f>
        <v>94800687.845555007</v>
      </c>
      <c r="I5" s="382">
        <f>G31</f>
        <v>100488729.11628832</v>
      </c>
      <c r="J5" s="382">
        <f>I5-H5</f>
        <v>5688041.2707333118</v>
      </c>
    </row>
    <row r="6" spans="1:10" s="264" customFormat="1">
      <c r="D6" s="269" t="s">
        <v>223</v>
      </c>
      <c r="E6" s="299"/>
      <c r="G6" s="546">
        <v>1.1299999999999999</v>
      </c>
      <c r="H6" s="551">
        <f>F9+F22+F761</f>
        <v>33953780.965888299</v>
      </c>
      <c r="I6" s="382">
        <f>G9+G22+G761</f>
        <v>38367772.491453774</v>
      </c>
      <c r="J6" s="382">
        <f>I6-H6</f>
        <v>4413991.5255654752</v>
      </c>
    </row>
    <row r="7" spans="1:10" s="273" customFormat="1">
      <c r="B7" s="271" t="s">
        <v>13</v>
      </c>
      <c r="C7" s="271" t="s">
        <v>224</v>
      </c>
      <c r="D7" s="271" t="s">
        <v>225</v>
      </c>
      <c r="E7" s="272" t="s">
        <v>1614</v>
      </c>
      <c r="F7" s="271" t="s">
        <v>1732</v>
      </c>
      <c r="G7" s="552" t="s">
        <v>1733</v>
      </c>
    </row>
    <row r="8" spans="1:10" s="264" customFormat="1">
      <c r="B8" s="276" t="s">
        <v>231</v>
      </c>
      <c r="C8" s="276" t="s">
        <v>275</v>
      </c>
      <c r="D8" s="276" t="s">
        <v>230</v>
      </c>
      <c r="E8" s="300">
        <v>2500000</v>
      </c>
      <c r="F8" s="300">
        <f>+F9+F22+F31+F96+F308+F375+F442+F761+F828+F895+F962+F1029+F1096+F1155+F1222+F1289+F1356+F1361</f>
        <v>252327295.6501078</v>
      </c>
      <c r="G8" s="300">
        <f>+G9+G22+G31+G96+G308+G375+G442+G761+G828+G895+G962+G1029+G1096+G1155+G1222+G1289+G1356+G1361</f>
        <v>252327295.65010774</v>
      </c>
    </row>
    <row r="9" spans="1:10" s="280" customFormat="1" collapsed="1">
      <c r="B9" s="277" t="s">
        <v>234</v>
      </c>
      <c r="C9" s="277" t="s">
        <v>276</v>
      </c>
      <c r="D9" s="278" t="s">
        <v>277</v>
      </c>
      <c r="E9" s="301"/>
      <c r="F9" s="522">
        <f>+F10+F12+F14+F16+F18+F20</f>
        <v>5189120.0456854915</v>
      </c>
      <c r="G9" s="302">
        <f>F9*$G$6</f>
        <v>5863705.6516246051</v>
      </c>
    </row>
    <row r="10" spans="1:10" s="304" customFormat="1" hidden="1" outlineLevel="1">
      <c r="A10" s="284"/>
      <c r="B10" s="281" t="s">
        <v>278</v>
      </c>
      <c r="C10" s="281" t="s">
        <v>279</v>
      </c>
      <c r="D10" s="282" t="s">
        <v>280</v>
      </c>
      <c r="E10" s="303"/>
      <c r="F10" s="283">
        <v>3046992.1976445056</v>
      </c>
      <c r="G10" s="304">
        <v>3046992.1976445056</v>
      </c>
    </row>
    <row r="11" spans="1:10" s="305" customFormat="1" hidden="1" outlineLevel="1">
      <c r="B11" s="288"/>
      <c r="C11" s="288"/>
      <c r="D11" s="306"/>
      <c r="E11" s="307"/>
      <c r="F11" s="290"/>
      <c r="G11" s="545"/>
    </row>
    <row r="12" spans="1:10" s="264" customFormat="1" hidden="1" outlineLevel="1">
      <c r="B12" s="281" t="s">
        <v>278</v>
      </c>
      <c r="C12" s="281" t="s">
        <v>281</v>
      </c>
      <c r="D12" s="282" t="s">
        <v>282</v>
      </c>
      <c r="E12" s="303"/>
      <c r="F12" s="283">
        <v>535531.96201024635</v>
      </c>
      <c r="G12" s="265">
        <v>535531.96201024635</v>
      </c>
    </row>
    <row r="13" spans="1:10" s="308" customFormat="1" hidden="1" outlineLevel="1">
      <c r="B13" s="288"/>
      <c r="C13" s="288"/>
      <c r="D13" s="306"/>
      <c r="E13" s="307"/>
      <c r="F13" s="290"/>
      <c r="G13" s="314"/>
    </row>
    <row r="14" spans="1:10" s="264" customFormat="1" hidden="1" outlineLevel="1">
      <c r="B14" s="281" t="s">
        <v>278</v>
      </c>
      <c r="C14" s="281" t="s">
        <v>283</v>
      </c>
      <c r="D14" s="282" t="s">
        <v>284</v>
      </c>
      <c r="E14" s="303"/>
      <c r="F14" s="283">
        <v>535531.96201024635</v>
      </c>
      <c r="G14" s="265">
        <v>535531.96201024635</v>
      </c>
    </row>
    <row r="15" spans="1:10" s="308" customFormat="1" hidden="1" outlineLevel="1">
      <c r="B15" s="288"/>
      <c r="C15" s="288"/>
      <c r="D15" s="306"/>
      <c r="E15" s="307"/>
      <c r="F15" s="290"/>
      <c r="G15" s="314"/>
    </row>
    <row r="16" spans="1:10" s="264" customFormat="1" hidden="1" outlineLevel="1">
      <c r="B16" s="281" t="s">
        <v>278</v>
      </c>
      <c r="C16" s="281" t="s">
        <v>285</v>
      </c>
      <c r="D16" s="282" t="s">
        <v>286</v>
      </c>
      <c r="E16" s="303"/>
      <c r="F16" s="283">
        <v>535531.96201024635</v>
      </c>
      <c r="G16" s="265">
        <v>535531.96201024635</v>
      </c>
    </row>
    <row r="17" spans="2:7" s="308" customFormat="1" hidden="1" outlineLevel="1">
      <c r="B17" s="288"/>
      <c r="C17" s="288"/>
      <c r="D17" s="306"/>
      <c r="E17" s="307"/>
      <c r="F17" s="290"/>
      <c r="G17" s="314"/>
    </row>
    <row r="18" spans="2:7" s="264" customFormat="1" hidden="1" outlineLevel="1">
      <c r="B18" s="281" t="s">
        <v>278</v>
      </c>
      <c r="C18" s="281" t="s">
        <v>287</v>
      </c>
      <c r="D18" s="282" t="s">
        <v>288</v>
      </c>
      <c r="E18" s="303"/>
      <c r="F18" s="283">
        <v>535531.96201024635</v>
      </c>
      <c r="G18" s="265">
        <v>535531.96201024635</v>
      </c>
    </row>
    <row r="19" spans="2:7" s="308" customFormat="1" hidden="1" outlineLevel="1">
      <c r="B19" s="288"/>
      <c r="C19" s="288"/>
      <c r="D19" s="306"/>
      <c r="E19" s="307"/>
      <c r="F19" s="290"/>
      <c r="G19" s="314"/>
    </row>
    <row r="20" spans="2:7" s="264" customFormat="1" hidden="1" outlineLevel="1">
      <c r="B20" s="281" t="s">
        <v>278</v>
      </c>
      <c r="C20" s="281" t="s">
        <v>289</v>
      </c>
      <c r="D20" s="282" t="s">
        <v>290</v>
      </c>
      <c r="E20" s="303"/>
      <c r="F20" s="283">
        <v>0</v>
      </c>
      <c r="G20" s="265">
        <v>0</v>
      </c>
    </row>
    <row r="21" spans="2:7" s="308" customFormat="1" hidden="1" outlineLevel="1">
      <c r="B21" s="288"/>
      <c r="C21" s="288"/>
      <c r="D21" s="306"/>
      <c r="E21" s="307"/>
      <c r="F21" s="290"/>
      <c r="G21" s="314"/>
    </row>
    <row r="22" spans="2:7" s="280" customFormat="1" collapsed="1">
      <c r="B22" s="277" t="s">
        <v>234</v>
      </c>
      <c r="C22" s="277" t="s">
        <v>291</v>
      </c>
      <c r="D22" s="278" t="s">
        <v>292</v>
      </c>
      <c r="E22" s="301"/>
      <c r="F22" s="522">
        <f>+F23+F25+F27+F29</f>
        <v>10690775.941519355</v>
      </c>
      <c r="G22" s="302">
        <f>F22*$G$6</f>
        <v>12080576.813916871</v>
      </c>
    </row>
    <row r="23" spans="2:7" s="264" customFormat="1" hidden="1" outlineLevel="1">
      <c r="B23" s="281" t="s">
        <v>278</v>
      </c>
      <c r="C23" s="281" t="s">
        <v>293</v>
      </c>
      <c r="D23" s="282" t="s">
        <v>294</v>
      </c>
      <c r="E23" s="303"/>
      <c r="F23" s="283">
        <v>5880227.1385341398</v>
      </c>
      <c r="G23" s="265">
        <v>5880227.1385341398</v>
      </c>
    </row>
    <row r="24" spans="2:7" s="308" customFormat="1" hidden="1" outlineLevel="1">
      <c r="B24" s="288"/>
      <c r="C24" s="288"/>
      <c r="D24" s="306"/>
      <c r="E24" s="307"/>
      <c r="F24" s="290"/>
      <c r="G24" s="314"/>
    </row>
    <row r="25" spans="2:7" s="264" customFormat="1" hidden="1" outlineLevel="1">
      <c r="B25" s="281" t="s">
        <v>278</v>
      </c>
      <c r="C25" s="281" t="s">
        <v>295</v>
      </c>
      <c r="D25" s="282" t="s">
        <v>296</v>
      </c>
      <c r="E25" s="303"/>
      <c r="F25" s="283">
        <v>1870981.3622608627</v>
      </c>
      <c r="G25" s="265">
        <v>1870981.3622608627</v>
      </c>
    </row>
    <row r="26" spans="2:7" s="308" customFormat="1" hidden="1" outlineLevel="1">
      <c r="B26" s="288"/>
      <c r="C26" s="288"/>
      <c r="D26" s="306"/>
      <c r="E26" s="307"/>
      <c r="F26" s="290"/>
      <c r="G26" s="314"/>
    </row>
    <row r="27" spans="2:7" s="264" customFormat="1" hidden="1" outlineLevel="1">
      <c r="B27" s="281" t="s">
        <v>278</v>
      </c>
      <c r="C27" s="281" t="s">
        <v>297</v>
      </c>
      <c r="D27" s="282" t="s">
        <v>298</v>
      </c>
      <c r="E27" s="303"/>
      <c r="F27" s="283">
        <v>997856.7265391266</v>
      </c>
      <c r="G27" s="265">
        <v>997856.7265391266</v>
      </c>
    </row>
    <row r="28" spans="2:7" s="308" customFormat="1" hidden="1" outlineLevel="1">
      <c r="B28" s="288"/>
      <c r="C28" s="288"/>
      <c r="D28" s="306"/>
      <c r="E28" s="307"/>
      <c r="F28" s="290"/>
      <c r="G28" s="314"/>
    </row>
    <row r="29" spans="2:7" s="264" customFormat="1" hidden="1" outlineLevel="1">
      <c r="B29" s="281" t="s">
        <v>278</v>
      </c>
      <c r="C29" s="281" t="s">
        <v>299</v>
      </c>
      <c r="D29" s="282" t="s">
        <v>300</v>
      </c>
      <c r="E29" s="303"/>
      <c r="F29" s="283">
        <v>1941710.7141852241</v>
      </c>
      <c r="G29" s="265">
        <v>1941710.7141852241</v>
      </c>
    </row>
    <row r="30" spans="2:7" s="308" customFormat="1" hidden="1" outlineLevel="1">
      <c r="B30" s="288"/>
      <c r="C30" s="288"/>
      <c r="D30" s="306"/>
      <c r="E30" s="307"/>
      <c r="F30" s="290"/>
      <c r="G30" s="314"/>
    </row>
    <row r="31" spans="2:7" s="280" customFormat="1" collapsed="1">
      <c r="B31" s="277" t="s">
        <v>234</v>
      </c>
      <c r="C31" s="277" t="s">
        <v>301</v>
      </c>
      <c r="D31" s="278" t="s">
        <v>302</v>
      </c>
      <c r="E31" s="301">
        <v>2500000</v>
      </c>
      <c r="F31" s="548">
        <f>+F32+F37+F50+F59</f>
        <v>94800687.845555007</v>
      </c>
      <c r="G31" s="302">
        <f>F31*$G$5</f>
        <v>100488729.11628832</v>
      </c>
    </row>
    <row r="32" spans="2:7" s="264" customFormat="1" hidden="1" outlineLevel="1">
      <c r="B32" s="281" t="s">
        <v>278</v>
      </c>
      <c r="C32" s="281" t="s">
        <v>303</v>
      </c>
      <c r="D32" s="282" t="s">
        <v>304</v>
      </c>
      <c r="E32" s="303"/>
      <c r="F32" s="283">
        <f>+F33+F35</f>
        <v>21083316.22989963</v>
      </c>
      <c r="G32" s="265">
        <v>21083316.22989963</v>
      </c>
    </row>
    <row r="33" spans="2:7" s="264" customFormat="1" hidden="1" outlineLevel="1">
      <c r="B33" s="285" t="s">
        <v>305</v>
      </c>
      <c r="C33" s="285" t="s">
        <v>306</v>
      </c>
      <c r="D33" s="286" t="s">
        <v>307</v>
      </c>
      <c r="E33" s="309"/>
      <c r="F33" s="287">
        <v>10522852.752594424</v>
      </c>
      <c r="G33" s="265">
        <v>10522852.752594424</v>
      </c>
    </row>
    <row r="34" spans="2:7" s="308" customFormat="1" hidden="1" outlineLevel="1">
      <c r="B34" s="288"/>
      <c r="C34" s="288"/>
      <c r="D34" s="289"/>
      <c r="E34" s="310"/>
      <c r="F34" s="290"/>
      <c r="G34" s="314"/>
    </row>
    <row r="35" spans="2:7" s="264" customFormat="1" hidden="1" outlineLevel="1">
      <c r="B35" s="285" t="s">
        <v>305</v>
      </c>
      <c r="C35" s="285" t="s">
        <v>308</v>
      </c>
      <c r="D35" s="286" t="s">
        <v>309</v>
      </c>
      <c r="E35" s="309"/>
      <c r="F35" s="287">
        <v>10560463.477305206</v>
      </c>
      <c r="G35" s="265">
        <v>10560463.477305206</v>
      </c>
    </row>
    <row r="36" spans="2:7" s="308" customFormat="1" hidden="1" outlineLevel="1">
      <c r="B36" s="288"/>
      <c r="C36" s="288"/>
      <c r="D36" s="289"/>
      <c r="E36" s="310"/>
      <c r="F36" s="290"/>
      <c r="G36" s="314"/>
    </row>
    <row r="37" spans="2:7" s="264" customFormat="1" hidden="1" outlineLevel="1">
      <c r="B37" s="281" t="s">
        <v>278</v>
      </c>
      <c r="C37" s="281" t="s">
        <v>310</v>
      </c>
      <c r="D37" s="282" t="s">
        <v>311</v>
      </c>
      <c r="E37" s="303"/>
      <c r="F37" s="283">
        <f>+F38+F42+F44+F40+F46+F48</f>
        <v>19303660.556788102</v>
      </c>
      <c r="G37" s="265">
        <v>19303660.556788102</v>
      </c>
    </row>
    <row r="38" spans="2:7" s="264" customFormat="1" hidden="1" outlineLevel="1">
      <c r="B38" s="285" t="s">
        <v>305</v>
      </c>
      <c r="C38" s="285" t="s">
        <v>312</v>
      </c>
      <c r="D38" s="286" t="s">
        <v>313</v>
      </c>
      <c r="E38" s="309"/>
      <c r="F38" s="287">
        <v>5324847.8766655838</v>
      </c>
      <c r="G38" s="265">
        <v>5324847.8766655838</v>
      </c>
    </row>
    <row r="39" spans="2:7" s="308" customFormat="1" hidden="1" outlineLevel="1">
      <c r="B39" s="288"/>
      <c r="C39" s="288"/>
      <c r="D39" s="289"/>
      <c r="E39" s="310"/>
      <c r="F39" s="311"/>
      <c r="G39" s="314"/>
    </row>
    <row r="40" spans="2:7" s="264" customFormat="1" hidden="1" outlineLevel="1">
      <c r="B40" s="285" t="s">
        <v>305</v>
      </c>
      <c r="C40" s="285" t="s">
        <v>314</v>
      </c>
      <c r="D40" s="286" t="s">
        <v>315</v>
      </c>
      <c r="E40" s="309"/>
      <c r="F40" s="287">
        <v>0</v>
      </c>
      <c r="G40" s="265">
        <v>0</v>
      </c>
    </row>
    <row r="41" spans="2:7" s="308" customFormat="1" hidden="1" outlineLevel="1">
      <c r="B41" s="288"/>
      <c r="C41" s="288"/>
      <c r="D41" s="289"/>
      <c r="E41" s="310"/>
      <c r="F41" s="290"/>
      <c r="G41" s="314"/>
    </row>
    <row r="42" spans="2:7" s="264" customFormat="1" hidden="1" outlineLevel="1">
      <c r="B42" s="285" t="s">
        <v>305</v>
      </c>
      <c r="C42" s="285" t="s">
        <v>316</v>
      </c>
      <c r="D42" s="286" t="s">
        <v>317</v>
      </c>
      <c r="E42" s="309"/>
      <c r="F42" s="287">
        <v>3767102.9389928747</v>
      </c>
      <c r="G42" s="265">
        <v>3767102.9389928747</v>
      </c>
    </row>
    <row r="43" spans="2:7" s="308" customFormat="1" hidden="1" outlineLevel="1">
      <c r="B43" s="288"/>
      <c r="C43" s="288"/>
      <c r="D43" s="289"/>
      <c r="E43" s="310"/>
      <c r="F43" s="290"/>
      <c r="G43" s="314"/>
    </row>
    <row r="44" spans="2:7" s="264" customFormat="1" hidden="1" outlineLevel="1">
      <c r="B44" s="285" t="s">
        <v>305</v>
      </c>
      <c r="C44" s="285" t="s">
        <v>318</v>
      </c>
      <c r="D44" s="286" t="s">
        <v>319</v>
      </c>
      <c r="E44" s="309"/>
      <c r="F44" s="287">
        <v>3145965.109190614</v>
      </c>
      <c r="G44" s="265">
        <v>3145965.109190614</v>
      </c>
    </row>
    <row r="45" spans="2:7" s="308" customFormat="1" hidden="1" outlineLevel="1">
      <c r="B45" s="288"/>
      <c r="C45" s="288"/>
      <c r="D45" s="289"/>
      <c r="E45" s="310"/>
      <c r="F45" s="290"/>
      <c r="G45" s="314"/>
    </row>
    <row r="46" spans="2:7" s="264" customFormat="1" hidden="1" outlineLevel="1">
      <c r="B46" s="285" t="s">
        <v>305</v>
      </c>
      <c r="C46" s="285" t="s">
        <v>320</v>
      </c>
      <c r="D46" s="286" t="s">
        <v>321</v>
      </c>
      <c r="E46" s="309"/>
      <c r="F46" s="287">
        <v>4203471.203642807</v>
      </c>
      <c r="G46" s="265">
        <v>4203471.203642807</v>
      </c>
    </row>
    <row r="47" spans="2:7" s="308" customFormat="1" hidden="1" outlineLevel="1">
      <c r="B47" s="288"/>
      <c r="C47" s="288"/>
      <c r="D47" s="289"/>
      <c r="E47" s="310"/>
      <c r="F47" s="290"/>
      <c r="G47" s="314"/>
    </row>
    <row r="48" spans="2:7" s="264" customFormat="1" hidden="1" outlineLevel="1">
      <c r="B48" s="285" t="s">
        <v>305</v>
      </c>
      <c r="C48" s="285" t="s">
        <v>322</v>
      </c>
      <c r="D48" s="286" t="s">
        <v>323</v>
      </c>
      <c r="E48" s="309"/>
      <c r="F48" s="287">
        <v>2862273.4282962224</v>
      </c>
      <c r="G48" s="265">
        <v>2862273.4282962224</v>
      </c>
    </row>
    <row r="49" spans="2:7" s="308" customFormat="1" hidden="1" outlineLevel="1">
      <c r="B49" s="288"/>
      <c r="C49" s="288"/>
      <c r="D49" s="289"/>
      <c r="E49" s="310"/>
      <c r="F49" s="290"/>
      <c r="G49" s="314"/>
    </row>
    <row r="50" spans="2:7" s="264" customFormat="1" hidden="1" outlineLevel="1">
      <c r="B50" s="281" t="s">
        <v>278</v>
      </c>
      <c r="C50" s="281" t="s">
        <v>324</v>
      </c>
      <c r="D50" s="282" t="s">
        <v>325</v>
      </c>
      <c r="E50" s="303">
        <f>+E51</f>
        <v>2500000</v>
      </c>
      <c r="F50" s="283">
        <v>25903011.6374516</v>
      </c>
      <c r="G50" s="265">
        <v>25903011.6374516</v>
      </c>
    </row>
    <row r="51" spans="2:7" s="264" customFormat="1" hidden="1" outlineLevel="1">
      <c r="B51" s="285" t="s">
        <v>305</v>
      </c>
      <c r="C51" s="285" t="s">
        <v>326</v>
      </c>
      <c r="D51" s="286" t="s">
        <v>327</v>
      </c>
      <c r="E51" s="309">
        <v>2500000</v>
      </c>
      <c r="F51" s="287">
        <f>6609893.94480077-E51</f>
        <v>4109893.9448007699</v>
      </c>
      <c r="G51" s="265">
        <v>4109893.9448007699</v>
      </c>
    </row>
    <row r="52" spans="2:7" s="308" customFormat="1" hidden="1" outlineLevel="1">
      <c r="B52" s="288"/>
      <c r="C52" s="288"/>
      <c r="D52" s="289"/>
      <c r="E52" s="310"/>
      <c r="F52" s="290"/>
      <c r="G52" s="314"/>
    </row>
    <row r="53" spans="2:7" s="264" customFormat="1" hidden="1" outlineLevel="1">
      <c r="B53" s="285" t="s">
        <v>305</v>
      </c>
      <c r="C53" s="285" t="s">
        <v>328</v>
      </c>
      <c r="D53" s="286" t="s">
        <v>329</v>
      </c>
      <c r="E53" s="309"/>
      <c r="F53" s="287">
        <v>6675244.3995771697</v>
      </c>
      <c r="G53" s="265">
        <v>6675244.3995771697</v>
      </c>
    </row>
    <row r="54" spans="2:7" s="308" customFormat="1" hidden="1" outlineLevel="1">
      <c r="B54" s="288"/>
      <c r="C54" s="288"/>
      <c r="D54" s="289"/>
      <c r="E54" s="310"/>
      <c r="F54" s="290"/>
      <c r="G54" s="314"/>
    </row>
    <row r="55" spans="2:7" s="264" customFormat="1" hidden="1" outlineLevel="1">
      <c r="B55" s="285" t="s">
        <v>305</v>
      </c>
      <c r="C55" s="285" t="s">
        <v>330</v>
      </c>
      <c r="D55" s="286" t="s">
        <v>331</v>
      </c>
      <c r="E55" s="309"/>
      <c r="F55" s="287">
        <v>6676822.9924643198</v>
      </c>
      <c r="G55" s="265">
        <v>6676822.9924643198</v>
      </c>
    </row>
    <row r="56" spans="2:7" s="308" customFormat="1" hidden="1" outlineLevel="1">
      <c r="B56" s="288"/>
      <c r="C56" s="288"/>
      <c r="D56" s="289"/>
      <c r="E56" s="310"/>
      <c r="F56" s="290"/>
      <c r="G56" s="314"/>
    </row>
    <row r="57" spans="2:7" s="264" customFormat="1" hidden="1" outlineLevel="1">
      <c r="B57" s="285" t="s">
        <v>305</v>
      </c>
      <c r="C57" s="285" t="s">
        <v>332</v>
      </c>
      <c r="D57" s="286" t="s">
        <v>333</v>
      </c>
      <c r="E57" s="309"/>
      <c r="F57" s="287">
        <v>5941050.3006093437</v>
      </c>
      <c r="G57" s="265">
        <v>5941050.3006093437</v>
      </c>
    </row>
    <row r="58" spans="2:7" s="308" customFormat="1" hidden="1" outlineLevel="1">
      <c r="B58" s="288"/>
      <c r="C58" s="288"/>
      <c r="D58" s="289"/>
      <c r="E58" s="310"/>
      <c r="F58" s="290"/>
      <c r="G58" s="314"/>
    </row>
    <row r="59" spans="2:7" s="264" customFormat="1" hidden="1" outlineLevel="1">
      <c r="B59" s="281" t="s">
        <v>278</v>
      </c>
      <c r="C59" s="281" t="s">
        <v>334</v>
      </c>
      <c r="D59" s="282" t="s">
        <v>335</v>
      </c>
      <c r="E59" s="303"/>
      <c r="F59" s="283">
        <v>28510699.421415679</v>
      </c>
      <c r="G59" s="265">
        <v>28510699.421415679</v>
      </c>
    </row>
    <row r="60" spans="2:7" s="264" customFormat="1" hidden="1" outlineLevel="1">
      <c r="B60" s="285" t="s">
        <v>305</v>
      </c>
      <c r="C60" s="285" t="s">
        <v>336</v>
      </c>
      <c r="D60" s="286" t="s">
        <v>337</v>
      </c>
      <c r="E60" s="309"/>
      <c r="F60" s="287">
        <v>1502905.600959582</v>
      </c>
      <c r="G60" s="265">
        <v>1502905.600959582</v>
      </c>
    </row>
    <row r="61" spans="2:7" s="308" customFormat="1" hidden="1" outlineLevel="1">
      <c r="B61" s="288"/>
      <c r="C61" s="288"/>
      <c r="D61" s="289"/>
      <c r="E61" s="310"/>
      <c r="F61" s="290"/>
      <c r="G61" s="314"/>
    </row>
    <row r="62" spans="2:7" s="264" customFormat="1" hidden="1" outlineLevel="1">
      <c r="B62" s="285" t="s">
        <v>305</v>
      </c>
      <c r="C62" s="285" t="s">
        <v>338</v>
      </c>
      <c r="D62" s="286" t="s">
        <v>339</v>
      </c>
      <c r="E62" s="309"/>
      <c r="F62" s="287">
        <v>1833077.6754963405</v>
      </c>
      <c r="G62" s="265">
        <v>1833077.6754963405</v>
      </c>
    </row>
    <row r="63" spans="2:7" s="308" customFormat="1" hidden="1" outlineLevel="1">
      <c r="B63" s="288"/>
      <c r="C63" s="288"/>
      <c r="D63" s="289"/>
      <c r="E63" s="310"/>
      <c r="F63" s="290"/>
      <c r="G63" s="314"/>
    </row>
    <row r="64" spans="2:7" s="264" customFormat="1" hidden="1" outlineLevel="1">
      <c r="B64" s="285" t="s">
        <v>305</v>
      </c>
      <c r="C64" s="285" t="s">
        <v>340</v>
      </c>
      <c r="D64" s="286" t="s">
        <v>341</v>
      </c>
      <c r="E64" s="309"/>
      <c r="F64" s="287">
        <v>1833077.6754963405</v>
      </c>
      <c r="G64" s="265">
        <v>1833077.6754963405</v>
      </c>
    </row>
    <row r="65" spans="2:7" s="308" customFormat="1" hidden="1" outlineLevel="1">
      <c r="B65" s="288"/>
      <c r="C65" s="288"/>
      <c r="D65" s="289"/>
      <c r="E65" s="310"/>
      <c r="F65" s="290"/>
      <c r="G65" s="314"/>
    </row>
    <row r="66" spans="2:7" s="264" customFormat="1" hidden="1" outlineLevel="1">
      <c r="B66" s="285" t="s">
        <v>305</v>
      </c>
      <c r="C66" s="285" t="s">
        <v>342</v>
      </c>
      <c r="D66" s="286" t="s">
        <v>343</v>
      </c>
      <c r="E66" s="309"/>
      <c r="F66" s="287">
        <v>1833077.6754963405</v>
      </c>
      <c r="G66" s="265">
        <v>1833077.6754963405</v>
      </c>
    </row>
    <row r="67" spans="2:7" s="308" customFormat="1" hidden="1" outlineLevel="1">
      <c r="B67" s="288"/>
      <c r="C67" s="288"/>
      <c r="D67" s="289"/>
      <c r="E67" s="310"/>
      <c r="F67" s="290"/>
      <c r="G67" s="314"/>
    </row>
    <row r="68" spans="2:7" s="264" customFormat="1" hidden="1" outlineLevel="1">
      <c r="B68" s="285" t="s">
        <v>305</v>
      </c>
      <c r="C68" s="285" t="s">
        <v>344</v>
      </c>
      <c r="D68" s="286" t="s">
        <v>345</v>
      </c>
      <c r="E68" s="309"/>
      <c r="F68" s="287">
        <v>1833077.6754963405</v>
      </c>
      <c r="G68" s="265">
        <v>1833077.6754963405</v>
      </c>
    </row>
    <row r="69" spans="2:7" s="308" customFormat="1" hidden="1" outlineLevel="1">
      <c r="B69" s="288"/>
      <c r="C69" s="288"/>
      <c r="D69" s="289"/>
      <c r="E69" s="310"/>
      <c r="F69" s="290"/>
      <c r="G69" s="314"/>
    </row>
    <row r="70" spans="2:7" s="264" customFormat="1" hidden="1" outlineLevel="1">
      <c r="B70" s="285" t="s">
        <v>305</v>
      </c>
      <c r="C70" s="285" t="s">
        <v>346</v>
      </c>
      <c r="D70" s="286" t="s">
        <v>347</v>
      </c>
      <c r="E70" s="309"/>
      <c r="F70" s="287">
        <v>1833077.6754963405</v>
      </c>
      <c r="G70" s="265">
        <v>1833077.6754963405</v>
      </c>
    </row>
    <row r="71" spans="2:7" s="308" customFormat="1" hidden="1" outlineLevel="1">
      <c r="B71" s="288"/>
      <c r="C71" s="288"/>
      <c r="D71" s="289"/>
      <c r="E71" s="310"/>
      <c r="F71" s="290"/>
      <c r="G71" s="314"/>
    </row>
    <row r="72" spans="2:7" s="264" customFormat="1" hidden="1" outlineLevel="1">
      <c r="B72" s="285" t="s">
        <v>305</v>
      </c>
      <c r="C72" s="285" t="s">
        <v>348</v>
      </c>
      <c r="D72" s="286" t="s">
        <v>349</v>
      </c>
      <c r="E72" s="309"/>
      <c r="F72" s="287">
        <v>1833077.6754963405</v>
      </c>
      <c r="G72" s="265">
        <v>1833077.6754963405</v>
      </c>
    </row>
    <row r="73" spans="2:7" s="308" customFormat="1" hidden="1" outlineLevel="1">
      <c r="B73" s="288"/>
      <c r="C73" s="288"/>
      <c r="D73" s="289"/>
      <c r="E73" s="310"/>
      <c r="F73" s="290"/>
      <c r="G73" s="314"/>
    </row>
    <row r="74" spans="2:7" s="264" customFormat="1" hidden="1" outlineLevel="1">
      <c r="B74" s="285" t="s">
        <v>305</v>
      </c>
      <c r="C74" s="285" t="s">
        <v>350</v>
      </c>
      <c r="D74" s="286" t="s">
        <v>351</v>
      </c>
      <c r="E74" s="309"/>
      <c r="F74" s="287">
        <v>1833077.6754963405</v>
      </c>
      <c r="G74" s="265">
        <v>1833077.6754963405</v>
      </c>
    </row>
    <row r="75" spans="2:7" s="308" customFormat="1" hidden="1" outlineLevel="1">
      <c r="B75" s="288"/>
      <c r="C75" s="288"/>
      <c r="D75" s="289"/>
      <c r="E75" s="310"/>
      <c r="F75" s="290"/>
      <c r="G75" s="314"/>
    </row>
    <row r="76" spans="2:7" s="264" customFormat="1" hidden="1" outlineLevel="1">
      <c r="B76" s="285" t="s">
        <v>305</v>
      </c>
      <c r="C76" s="285" t="s">
        <v>352</v>
      </c>
      <c r="D76" s="286" t="s">
        <v>353</v>
      </c>
      <c r="E76" s="309"/>
      <c r="F76" s="287">
        <v>1833077.6754963405</v>
      </c>
      <c r="G76" s="265">
        <v>1833077.6754963405</v>
      </c>
    </row>
    <row r="77" spans="2:7" s="308" customFormat="1" hidden="1" outlineLevel="1">
      <c r="B77" s="288"/>
      <c r="C77" s="288"/>
      <c r="D77" s="289"/>
      <c r="E77" s="310"/>
      <c r="F77" s="290"/>
      <c r="G77" s="314"/>
    </row>
    <row r="78" spans="2:7" s="264" customFormat="1" hidden="1" outlineLevel="1">
      <c r="B78" s="285" t="s">
        <v>305</v>
      </c>
      <c r="C78" s="285" t="s">
        <v>354</v>
      </c>
      <c r="D78" s="286" t="s">
        <v>355</v>
      </c>
      <c r="E78" s="309"/>
      <c r="F78" s="287">
        <v>1833077.6754963405</v>
      </c>
      <c r="G78" s="265">
        <v>1833077.6754963405</v>
      </c>
    </row>
    <row r="79" spans="2:7" s="308" customFormat="1" hidden="1" outlineLevel="1">
      <c r="B79" s="288"/>
      <c r="C79" s="288"/>
      <c r="D79" s="289"/>
      <c r="E79" s="310"/>
      <c r="F79" s="290"/>
      <c r="G79" s="314"/>
    </row>
    <row r="80" spans="2:7" s="264" customFormat="1" hidden="1" outlineLevel="1">
      <c r="B80" s="285" t="s">
        <v>305</v>
      </c>
      <c r="C80" s="285" t="s">
        <v>356</v>
      </c>
      <c r="D80" s="286" t="s">
        <v>357</v>
      </c>
      <c r="E80" s="309"/>
      <c r="F80" s="287">
        <v>1833077.6754963405</v>
      </c>
      <c r="G80" s="265">
        <v>1833077.6754963405</v>
      </c>
    </row>
    <row r="81" spans="1:7" s="308" customFormat="1" hidden="1" outlineLevel="1">
      <c r="B81" s="288"/>
      <c r="C81" s="288"/>
      <c r="D81" s="289"/>
      <c r="E81" s="310"/>
      <c r="F81" s="290"/>
      <c r="G81" s="314"/>
    </row>
    <row r="82" spans="1:7" s="264" customFormat="1" hidden="1" outlineLevel="1">
      <c r="B82" s="285" t="s">
        <v>305</v>
      </c>
      <c r="C82" s="285" t="s">
        <v>358</v>
      </c>
      <c r="D82" s="286" t="s">
        <v>359</v>
      </c>
      <c r="E82" s="309"/>
      <c r="F82" s="287">
        <v>1833077.6754963405</v>
      </c>
      <c r="G82" s="265">
        <v>1833077.6754963405</v>
      </c>
    </row>
    <row r="83" spans="1:7" s="308" customFormat="1" hidden="1" outlineLevel="1">
      <c r="B83" s="288"/>
      <c r="C83" s="288"/>
      <c r="D83" s="289"/>
      <c r="E83" s="310"/>
      <c r="F83" s="290"/>
      <c r="G83" s="314"/>
    </row>
    <row r="84" spans="1:7" s="264" customFormat="1" hidden="1" outlineLevel="1">
      <c r="B84" s="285" t="s">
        <v>305</v>
      </c>
      <c r="C84" s="285" t="s">
        <v>360</v>
      </c>
      <c r="D84" s="286" t="s">
        <v>361</v>
      </c>
      <c r="E84" s="309"/>
      <c r="F84" s="287">
        <v>1224035.3158399488</v>
      </c>
      <c r="G84" s="265">
        <v>1224035.3158399488</v>
      </c>
    </row>
    <row r="85" spans="1:7" s="308" customFormat="1" hidden="1" outlineLevel="1">
      <c r="B85" s="288"/>
      <c r="C85" s="288"/>
      <c r="D85" s="289"/>
      <c r="E85" s="310"/>
      <c r="F85" s="290"/>
      <c r="G85" s="314"/>
    </row>
    <row r="86" spans="1:7" s="264" customFormat="1" hidden="1" outlineLevel="1">
      <c r="B86" s="285" t="s">
        <v>305</v>
      </c>
      <c r="C86" s="285" t="s">
        <v>362</v>
      </c>
      <c r="D86" s="286" t="s">
        <v>363</v>
      </c>
      <c r="E86" s="309"/>
      <c r="F86" s="287">
        <v>1224035.3158399488</v>
      </c>
      <c r="G86" s="265">
        <v>1224035.3158399488</v>
      </c>
    </row>
    <row r="87" spans="1:7" s="308" customFormat="1" hidden="1" outlineLevel="1">
      <c r="B87" s="288"/>
      <c r="C87" s="288"/>
      <c r="D87" s="289"/>
      <c r="E87" s="310"/>
      <c r="F87" s="290"/>
      <c r="G87" s="314"/>
    </row>
    <row r="88" spans="1:7" s="264" customFormat="1" hidden="1" outlineLevel="1">
      <c r="B88" s="285" t="s">
        <v>305</v>
      </c>
      <c r="C88" s="285" t="s">
        <v>364</v>
      </c>
      <c r="D88" s="286" t="s">
        <v>365</v>
      </c>
      <c r="E88" s="309"/>
      <c r="F88" s="287">
        <v>1224035.3158399488</v>
      </c>
      <c r="G88" s="265">
        <v>1224035.3158399488</v>
      </c>
    </row>
    <row r="89" spans="1:7" s="308" customFormat="1" hidden="1" outlineLevel="1">
      <c r="B89" s="288"/>
      <c r="C89" s="288"/>
      <c r="D89" s="289"/>
      <c r="E89" s="310"/>
      <c r="F89" s="290"/>
      <c r="G89" s="314"/>
    </row>
    <row r="90" spans="1:7" s="264" customFormat="1" hidden="1" outlineLevel="1">
      <c r="B90" s="285" t="s">
        <v>305</v>
      </c>
      <c r="C90" s="285" t="s">
        <v>366</v>
      </c>
      <c r="D90" s="286" t="s">
        <v>367</v>
      </c>
      <c r="E90" s="309"/>
      <c r="F90" s="287">
        <v>1224035.3158399488</v>
      </c>
      <c r="G90" s="265">
        <v>1224035.3158399488</v>
      </c>
    </row>
    <row r="91" spans="1:7" s="308" customFormat="1" hidden="1" outlineLevel="1">
      <c r="B91" s="288"/>
      <c r="C91" s="288"/>
      <c r="D91" s="289"/>
      <c r="E91" s="310"/>
      <c r="F91" s="290"/>
      <c r="G91" s="314"/>
    </row>
    <row r="92" spans="1:7" s="264" customFormat="1" hidden="1" outlineLevel="1">
      <c r="B92" s="285" t="s">
        <v>305</v>
      </c>
      <c r="C92" s="285" t="s">
        <v>368</v>
      </c>
      <c r="D92" s="286" t="s">
        <v>369</v>
      </c>
      <c r="E92" s="309"/>
      <c r="F92" s="287">
        <v>1224035.3158399488</v>
      </c>
      <c r="G92" s="265">
        <v>1224035.3158399488</v>
      </c>
    </row>
    <row r="93" spans="1:7" s="308" customFormat="1" hidden="1" outlineLevel="1">
      <c r="B93" s="288"/>
      <c r="C93" s="288"/>
      <c r="D93" s="289"/>
      <c r="E93" s="310"/>
      <c r="F93" s="290"/>
      <c r="G93" s="314"/>
    </row>
    <row r="94" spans="1:7" s="264" customFormat="1" hidden="1" outlineLevel="1">
      <c r="B94" s="285" t="s">
        <v>305</v>
      </c>
      <c r="C94" s="285" t="s">
        <v>370</v>
      </c>
      <c r="D94" s="286" t="s">
        <v>371</v>
      </c>
      <c r="E94" s="309"/>
      <c r="F94" s="287">
        <v>723762.81079660868</v>
      </c>
      <c r="G94" s="265">
        <v>723762.81079660868</v>
      </c>
    </row>
    <row r="95" spans="1:7" s="308" customFormat="1" hidden="1" outlineLevel="1">
      <c r="B95" s="288"/>
      <c r="C95" s="288"/>
      <c r="D95" s="289"/>
      <c r="E95" s="310"/>
      <c r="F95" s="290"/>
      <c r="G95" s="314"/>
    </row>
    <row r="96" spans="1:7" s="302" customFormat="1" collapsed="1">
      <c r="A96" s="280"/>
      <c r="B96" s="277" t="s">
        <v>234</v>
      </c>
      <c r="C96" s="277" t="s">
        <v>372</v>
      </c>
      <c r="D96" s="278" t="s">
        <v>373</v>
      </c>
      <c r="E96" s="301"/>
      <c r="F96" s="301">
        <f>+F97+F102+F141+F142+F171+F300</f>
        <v>15390133.198988559</v>
      </c>
      <c r="G96" s="302">
        <v>15390133.198988559</v>
      </c>
    </row>
    <row r="97" spans="2:7" s="264" customFormat="1" hidden="1" outlineLevel="1">
      <c r="B97" s="281" t="s">
        <v>278</v>
      </c>
      <c r="C97" s="281" t="s">
        <v>374</v>
      </c>
      <c r="D97" s="282" t="s">
        <v>375</v>
      </c>
      <c r="E97" s="303"/>
      <c r="F97" s="283">
        <f>+F98+F100</f>
        <v>1128511.0046191739</v>
      </c>
      <c r="G97" s="265">
        <v>1128511.0046191739</v>
      </c>
    </row>
    <row r="98" spans="2:7" s="264" customFormat="1" hidden="1" outlineLevel="1">
      <c r="B98" s="285" t="s">
        <v>305</v>
      </c>
      <c r="C98" s="285" t="s">
        <v>376</v>
      </c>
      <c r="D98" s="286" t="s">
        <v>377</v>
      </c>
      <c r="E98" s="309"/>
      <c r="F98" s="287">
        <v>453603.51029646839</v>
      </c>
      <c r="G98" s="265">
        <v>453603.51029646839</v>
      </c>
    </row>
    <row r="99" spans="2:7" s="264" customFormat="1" hidden="1" outlineLevel="1">
      <c r="B99" s="288"/>
      <c r="C99" s="288"/>
      <c r="D99" s="289"/>
      <c r="E99" s="310"/>
      <c r="F99" s="312"/>
      <c r="G99" s="265"/>
    </row>
    <row r="100" spans="2:7" s="264" customFormat="1" hidden="1" outlineLevel="1">
      <c r="B100" s="285" t="s">
        <v>305</v>
      </c>
      <c r="C100" s="285" t="s">
        <v>381</v>
      </c>
      <c r="D100" s="286" t="s">
        <v>382</v>
      </c>
      <c r="E100" s="309"/>
      <c r="F100" s="287">
        <v>674907.49432270555</v>
      </c>
      <c r="G100" s="265">
        <v>674907.49432270555</v>
      </c>
    </row>
    <row r="101" spans="2:7" s="264" customFormat="1" hidden="1" outlineLevel="1">
      <c r="B101" s="288"/>
      <c r="C101" s="288"/>
      <c r="D101" s="289"/>
      <c r="E101" s="310"/>
      <c r="F101" s="290"/>
      <c r="G101" s="265"/>
    </row>
    <row r="102" spans="2:7" s="264" customFormat="1" hidden="1" outlineLevel="1">
      <c r="B102" s="281" t="s">
        <v>278</v>
      </c>
      <c r="C102" s="281" t="s">
        <v>383</v>
      </c>
      <c r="D102" s="282" t="s">
        <v>384</v>
      </c>
      <c r="E102" s="303"/>
      <c r="F102" s="283">
        <f>+F103+F112+F113+F120+F127+F134</f>
        <v>3916639.6547525171</v>
      </c>
      <c r="G102" s="265">
        <v>3916639.6547525171</v>
      </c>
    </row>
    <row r="103" spans="2:7" s="264" customFormat="1" hidden="1" outlineLevel="1">
      <c r="B103" s="285" t="s">
        <v>305</v>
      </c>
      <c r="C103" s="285" t="s">
        <v>385</v>
      </c>
      <c r="D103" s="286" t="s">
        <v>386</v>
      </c>
      <c r="E103" s="309"/>
      <c r="F103" s="287">
        <f>+F104+F106+F108+F110</f>
        <v>1859435.5201907125</v>
      </c>
      <c r="G103" s="265">
        <v>1859435.5201907125</v>
      </c>
    </row>
    <row r="104" spans="2:7" s="264" customFormat="1" hidden="1" outlineLevel="1">
      <c r="B104" s="288" t="s">
        <v>378</v>
      </c>
      <c r="C104" s="288" t="s">
        <v>387</v>
      </c>
      <c r="D104" s="289" t="s">
        <v>388</v>
      </c>
      <c r="E104" s="310"/>
      <c r="F104" s="290">
        <v>1174253.7506712002</v>
      </c>
      <c r="G104" s="265">
        <v>1174253.7506712002</v>
      </c>
    </row>
    <row r="105" spans="2:7" s="264" customFormat="1" hidden="1" outlineLevel="1">
      <c r="B105" s="288"/>
      <c r="C105" s="288"/>
      <c r="D105" s="289"/>
      <c r="E105" s="310"/>
      <c r="F105" s="313"/>
      <c r="G105" s="265"/>
    </row>
    <row r="106" spans="2:7" s="264" customFormat="1" hidden="1" outlineLevel="1">
      <c r="B106" s="288" t="s">
        <v>378</v>
      </c>
      <c r="C106" s="288" t="s">
        <v>389</v>
      </c>
      <c r="D106" s="289" t="s">
        <v>379</v>
      </c>
      <c r="E106" s="310"/>
      <c r="F106" s="290">
        <v>50125.791644159057</v>
      </c>
      <c r="G106" s="265">
        <v>50125.791644159057</v>
      </c>
    </row>
    <row r="107" spans="2:7" s="264" customFormat="1" hidden="1" outlineLevel="1">
      <c r="B107" s="288"/>
      <c r="C107" s="288"/>
      <c r="D107" s="289"/>
      <c r="E107" s="310"/>
      <c r="F107" s="290"/>
      <c r="G107" s="265"/>
    </row>
    <row r="108" spans="2:7" s="264" customFormat="1" hidden="1" outlineLevel="1">
      <c r="B108" s="288" t="s">
        <v>378</v>
      </c>
      <c r="C108" s="288" t="s">
        <v>390</v>
      </c>
      <c r="D108" s="289" t="s">
        <v>391</v>
      </c>
      <c r="E108" s="310"/>
      <c r="F108" s="290">
        <v>45243.000225830336</v>
      </c>
      <c r="G108" s="265">
        <v>45243.000225830336</v>
      </c>
    </row>
    <row r="109" spans="2:7" s="264" customFormat="1" hidden="1" outlineLevel="1">
      <c r="B109" s="288"/>
      <c r="C109" s="288"/>
      <c r="D109" s="289"/>
      <c r="E109" s="310"/>
      <c r="F109" s="290"/>
      <c r="G109" s="265"/>
    </row>
    <row r="110" spans="2:7" s="264" customFormat="1" hidden="1" outlineLevel="1">
      <c r="B110" s="288" t="s">
        <v>378</v>
      </c>
      <c r="C110" s="288" t="s">
        <v>390</v>
      </c>
      <c r="D110" s="289" t="s">
        <v>380</v>
      </c>
      <c r="E110" s="310"/>
      <c r="F110" s="290">
        <v>589812.97764952295</v>
      </c>
      <c r="G110" s="265">
        <v>589812.97764952295</v>
      </c>
    </row>
    <row r="111" spans="2:7" s="264" customFormat="1" hidden="1" outlineLevel="1">
      <c r="B111" s="288"/>
      <c r="C111" s="288"/>
      <c r="D111" s="289"/>
      <c r="E111" s="310"/>
      <c r="F111" s="290"/>
      <c r="G111" s="265"/>
    </row>
    <row r="112" spans="2:7" hidden="1" outlineLevel="1">
      <c r="B112" s="285" t="s">
        <v>305</v>
      </c>
      <c r="C112" s="285" t="s">
        <v>392</v>
      </c>
      <c r="D112" s="286" t="s">
        <v>393</v>
      </c>
      <c r="E112" s="309"/>
      <c r="F112" s="287">
        <v>0</v>
      </c>
      <c r="G112" s="265">
        <v>0</v>
      </c>
    </row>
    <row r="113" spans="2:7" hidden="1" outlineLevel="1">
      <c r="B113" s="285" t="s">
        <v>305</v>
      </c>
      <c r="C113" s="285" t="s">
        <v>394</v>
      </c>
      <c r="D113" s="286" t="s">
        <v>395</v>
      </c>
      <c r="E113" s="309"/>
      <c r="F113" s="287">
        <f>+F114+F116+F118</f>
        <v>618463.81160955061</v>
      </c>
      <c r="G113" s="265">
        <v>618463.81160955061</v>
      </c>
    </row>
    <row r="114" spans="2:7" hidden="1" outlineLevel="1">
      <c r="B114" s="288" t="s">
        <v>378</v>
      </c>
      <c r="C114" s="288" t="s">
        <v>396</v>
      </c>
      <c r="D114" s="289" t="s">
        <v>388</v>
      </c>
      <c r="E114" s="310"/>
      <c r="F114" s="290">
        <v>539948.52560282487</v>
      </c>
      <c r="G114" s="265">
        <v>539948.52560282487</v>
      </c>
    </row>
    <row r="115" spans="2:7" hidden="1" outlineLevel="1">
      <c r="B115" s="288"/>
      <c r="C115" s="288"/>
      <c r="D115" s="289"/>
      <c r="E115" s="310"/>
      <c r="F115" s="290"/>
    </row>
    <row r="116" spans="2:7" hidden="1" outlineLevel="1">
      <c r="B116" s="288" t="s">
        <v>378</v>
      </c>
      <c r="C116" s="288" t="s">
        <v>397</v>
      </c>
      <c r="D116" s="289" t="s">
        <v>379</v>
      </c>
      <c r="E116" s="310"/>
      <c r="F116" s="290">
        <v>42754.3516964886</v>
      </c>
      <c r="G116" s="265">
        <v>42754.3516964886</v>
      </c>
    </row>
    <row r="117" spans="2:7" hidden="1" outlineLevel="1">
      <c r="B117" s="288"/>
      <c r="C117" s="288"/>
      <c r="D117" s="289"/>
      <c r="E117" s="310"/>
      <c r="F117" s="290"/>
    </row>
    <row r="118" spans="2:7" hidden="1" outlineLevel="1">
      <c r="B118" s="288" t="s">
        <v>378</v>
      </c>
      <c r="C118" s="288" t="s">
        <v>398</v>
      </c>
      <c r="D118" s="289" t="s">
        <v>391</v>
      </c>
      <c r="E118" s="310"/>
      <c r="F118" s="290">
        <v>35760.934310237149</v>
      </c>
      <c r="G118" s="265">
        <v>35760.934310237149</v>
      </c>
    </row>
    <row r="119" spans="2:7" hidden="1" outlineLevel="1">
      <c r="B119" s="288"/>
      <c r="C119" s="288"/>
      <c r="D119" s="289"/>
      <c r="E119" s="310"/>
      <c r="F119" s="290"/>
    </row>
    <row r="120" spans="2:7" hidden="1" outlineLevel="1">
      <c r="B120" s="285" t="s">
        <v>305</v>
      </c>
      <c r="C120" s="285" t="s">
        <v>399</v>
      </c>
      <c r="D120" s="286" t="s">
        <v>400</v>
      </c>
      <c r="E120" s="309"/>
      <c r="F120" s="287">
        <f>+F121+F123+F125</f>
        <v>468736.63548271428</v>
      </c>
      <c r="G120" s="265">
        <v>468736.63548271428</v>
      </c>
    </row>
    <row r="121" spans="2:7" hidden="1" outlineLevel="1">
      <c r="B121" s="288" t="s">
        <v>378</v>
      </c>
      <c r="C121" s="288" t="s">
        <v>401</v>
      </c>
      <c r="D121" s="289" t="s">
        <v>388</v>
      </c>
      <c r="E121" s="310"/>
      <c r="F121" s="290">
        <v>355273.16367280215</v>
      </c>
      <c r="G121" s="265">
        <v>355273.16367280215</v>
      </c>
    </row>
    <row r="122" spans="2:7" hidden="1" outlineLevel="1">
      <c r="B122" s="288"/>
      <c r="C122" s="288"/>
      <c r="D122" s="289"/>
      <c r="E122" s="310"/>
      <c r="F122" s="290"/>
    </row>
    <row r="123" spans="2:7" hidden="1" outlineLevel="1">
      <c r="B123" s="288" t="s">
        <v>378</v>
      </c>
      <c r="C123" s="288" t="s">
        <v>402</v>
      </c>
      <c r="D123" s="289" t="s">
        <v>379</v>
      </c>
      <c r="E123" s="310"/>
      <c r="F123" s="290">
        <v>42754.3516964886</v>
      </c>
      <c r="G123" s="265">
        <v>42754.3516964886</v>
      </c>
    </row>
    <row r="124" spans="2:7" hidden="1" outlineLevel="1">
      <c r="B124" s="288"/>
      <c r="C124" s="288"/>
      <c r="D124" s="289"/>
      <c r="E124" s="310"/>
      <c r="F124" s="290"/>
    </row>
    <row r="125" spans="2:7" hidden="1" outlineLevel="1">
      <c r="B125" s="288" t="s">
        <v>378</v>
      </c>
      <c r="C125" s="288" t="s">
        <v>403</v>
      </c>
      <c r="D125" s="289" t="s">
        <v>391</v>
      </c>
      <c r="E125" s="310"/>
      <c r="F125" s="290">
        <v>70709.120113423473</v>
      </c>
      <c r="G125" s="265">
        <v>70709.120113423473</v>
      </c>
    </row>
    <row r="126" spans="2:7" hidden="1" outlineLevel="1">
      <c r="B126" s="288"/>
      <c r="C126" s="288"/>
      <c r="D126" s="289"/>
      <c r="E126" s="310"/>
      <c r="F126" s="290"/>
    </row>
    <row r="127" spans="2:7" hidden="1" outlineLevel="1">
      <c r="B127" s="285" t="s">
        <v>305</v>
      </c>
      <c r="C127" s="285" t="s">
        <v>404</v>
      </c>
      <c r="D127" s="286" t="s">
        <v>405</v>
      </c>
      <c r="E127" s="309"/>
      <c r="F127" s="287">
        <f>+F128+F130+F132</f>
        <v>533262.94458908914</v>
      </c>
      <c r="G127" s="265">
        <v>533262.94458908914</v>
      </c>
    </row>
    <row r="128" spans="2:7" hidden="1" outlineLevel="1">
      <c r="B128" s="288" t="s">
        <v>378</v>
      </c>
      <c r="C128" s="288" t="s">
        <v>406</v>
      </c>
      <c r="D128" s="289" t="s">
        <v>388</v>
      </c>
      <c r="E128" s="310"/>
      <c r="F128" s="290">
        <v>427926.95784968551</v>
      </c>
      <c r="G128" s="265">
        <v>427926.95784968551</v>
      </c>
    </row>
    <row r="129" spans="2:7" hidden="1" outlineLevel="1">
      <c r="B129" s="288"/>
      <c r="C129" s="288"/>
      <c r="D129" s="289"/>
      <c r="E129" s="310"/>
      <c r="F129" s="290"/>
    </row>
    <row r="130" spans="2:7" hidden="1" outlineLevel="1">
      <c r="B130" s="288" t="s">
        <v>378</v>
      </c>
      <c r="C130" s="288" t="s">
        <v>407</v>
      </c>
      <c r="D130" s="289" t="s">
        <v>379</v>
      </c>
      <c r="E130" s="310"/>
      <c r="F130" s="290">
        <v>42754.3516964886</v>
      </c>
      <c r="G130" s="265">
        <v>42754.3516964886</v>
      </c>
    </row>
    <row r="131" spans="2:7" hidden="1" outlineLevel="1">
      <c r="B131" s="288"/>
      <c r="C131" s="288"/>
      <c r="D131" s="289"/>
      <c r="E131" s="310"/>
      <c r="F131" s="290"/>
    </row>
    <row r="132" spans="2:7" hidden="1" outlineLevel="1">
      <c r="B132" s="288" t="s">
        <v>378</v>
      </c>
      <c r="C132" s="288" t="s">
        <v>408</v>
      </c>
      <c r="D132" s="289" t="s">
        <v>391</v>
      </c>
      <c r="E132" s="310"/>
      <c r="F132" s="290">
        <v>62581.635042915012</v>
      </c>
      <c r="G132" s="265">
        <v>62581.635042915012</v>
      </c>
    </row>
    <row r="133" spans="2:7" hidden="1" outlineLevel="1">
      <c r="B133" s="288"/>
      <c r="C133" s="288"/>
      <c r="D133" s="289"/>
      <c r="E133" s="310"/>
      <c r="F133" s="290"/>
    </row>
    <row r="134" spans="2:7" hidden="1" outlineLevel="1">
      <c r="B134" s="285" t="s">
        <v>305</v>
      </c>
      <c r="C134" s="285" t="s">
        <v>409</v>
      </c>
      <c r="D134" s="286" t="s">
        <v>410</v>
      </c>
      <c r="E134" s="309"/>
      <c r="F134" s="287">
        <f>+F135+F137+F139</f>
        <v>436740.7428804501</v>
      </c>
      <c r="G134" s="265">
        <v>436740.7428804501</v>
      </c>
    </row>
    <row r="135" spans="2:7" hidden="1" outlineLevel="1">
      <c r="B135" s="288" t="s">
        <v>378</v>
      </c>
      <c r="C135" s="288" t="s">
        <v>401</v>
      </c>
      <c r="D135" s="289" t="s">
        <v>388</v>
      </c>
      <c r="E135" s="310"/>
      <c r="F135" s="290">
        <v>368520.27129636833</v>
      </c>
      <c r="G135" s="265">
        <v>368520.27129636833</v>
      </c>
    </row>
    <row r="136" spans="2:7" hidden="1" outlineLevel="1">
      <c r="B136" s="288"/>
      <c r="C136" s="288"/>
      <c r="D136" s="289"/>
      <c r="E136" s="310"/>
      <c r="F136" s="290"/>
    </row>
    <row r="137" spans="2:7" hidden="1" outlineLevel="1">
      <c r="B137" s="288" t="s">
        <v>378</v>
      </c>
      <c r="C137" s="288" t="s">
        <v>402</v>
      </c>
      <c r="D137" s="289" t="s">
        <v>379</v>
      </c>
      <c r="E137" s="310"/>
      <c r="F137" s="290">
        <v>42754.3516964886</v>
      </c>
      <c r="G137" s="265">
        <v>42754.3516964886</v>
      </c>
    </row>
    <row r="138" spans="2:7" hidden="1" outlineLevel="1">
      <c r="B138" s="288"/>
      <c r="C138" s="288"/>
      <c r="D138" s="289"/>
      <c r="E138" s="310"/>
      <c r="F138" s="290"/>
    </row>
    <row r="139" spans="2:7" hidden="1" outlineLevel="1">
      <c r="B139" s="288" t="s">
        <v>378</v>
      </c>
      <c r="C139" s="288" t="s">
        <v>403</v>
      </c>
      <c r="D139" s="289" t="s">
        <v>391</v>
      </c>
      <c r="E139" s="310"/>
      <c r="F139" s="290">
        <v>25466.119887593126</v>
      </c>
      <c r="G139" s="265">
        <v>25466.119887593126</v>
      </c>
    </row>
    <row r="140" spans="2:7" hidden="1" outlineLevel="1">
      <c r="B140" s="288"/>
      <c r="C140" s="288"/>
      <c r="D140" s="289"/>
      <c r="E140" s="310"/>
      <c r="F140" s="290"/>
    </row>
    <row r="141" spans="2:7" hidden="1" outlineLevel="1">
      <c r="B141" s="281" t="s">
        <v>278</v>
      </c>
      <c r="C141" s="281" t="s">
        <v>411</v>
      </c>
      <c r="D141" s="282" t="s">
        <v>412</v>
      </c>
      <c r="E141" s="303"/>
      <c r="F141" s="283">
        <v>0</v>
      </c>
      <c r="G141" s="265">
        <v>0</v>
      </c>
    </row>
    <row r="142" spans="2:7" hidden="1" outlineLevel="1">
      <c r="B142" s="281" t="s">
        <v>278</v>
      </c>
      <c r="C142" s="281" t="s">
        <v>413</v>
      </c>
      <c r="D142" s="282" t="s">
        <v>414</v>
      </c>
      <c r="E142" s="303"/>
      <c r="F142" s="283">
        <f>+F143+F150+F157+F164</f>
        <v>1929681.9059282644</v>
      </c>
      <c r="G142" s="265">
        <v>1929681.9059282644</v>
      </c>
    </row>
    <row r="143" spans="2:7" hidden="1" outlineLevel="1">
      <c r="B143" s="285" t="s">
        <v>305</v>
      </c>
      <c r="C143" s="285" t="s">
        <v>415</v>
      </c>
      <c r="D143" s="286" t="s">
        <v>416</v>
      </c>
      <c r="E143" s="309"/>
      <c r="F143" s="287">
        <f>+F144+F146+F148</f>
        <v>482420.47648206609</v>
      </c>
      <c r="G143" s="265">
        <v>482420.47648206609</v>
      </c>
    </row>
    <row r="144" spans="2:7" hidden="1" outlineLevel="1">
      <c r="B144" s="288" t="s">
        <v>378</v>
      </c>
      <c r="C144" s="288" t="s">
        <v>417</v>
      </c>
      <c r="D144" s="289" t="s">
        <v>418</v>
      </c>
      <c r="E144" s="310"/>
      <c r="F144" s="290">
        <v>346367.73424141499</v>
      </c>
      <c r="G144" s="265">
        <v>346367.73424141499</v>
      </c>
    </row>
    <row r="145" spans="2:7" hidden="1" outlineLevel="1">
      <c r="B145" s="288"/>
      <c r="C145" s="288"/>
      <c r="D145" s="289"/>
      <c r="E145" s="310"/>
      <c r="F145" s="290" t="e">
        <f>+F144-#REF!</f>
        <v>#REF!</v>
      </c>
      <c r="G145" s="265" t="e">
        <v>#REF!</v>
      </c>
    </row>
    <row r="146" spans="2:7" hidden="1" outlineLevel="1">
      <c r="B146" s="288" t="s">
        <v>378</v>
      </c>
      <c r="C146" s="288" t="s">
        <v>419</v>
      </c>
      <c r="D146" s="289" t="s">
        <v>379</v>
      </c>
      <c r="E146" s="310"/>
      <c r="F146" s="290">
        <v>40993.396597878447</v>
      </c>
      <c r="G146" s="265">
        <v>40993.396597878447</v>
      </c>
    </row>
    <row r="147" spans="2:7" hidden="1" outlineLevel="1">
      <c r="B147" s="288"/>
      <c r="C147" s="288"/>
      <c r="D147" s="289"/>
      <c r="E147" s="310"/>
      <c r="F147" s="290" t="e">
        <f>+F146-#REF!</f>
        <v>#REF!</v>
      </c>
      <c r="G147" s="265" t="e">
        <v>#REF!</v>
      </c>
    </row>
    <row r="148" spans="2:7" hidden="1" outlineLevel="1">
      <c r="B148" s="288" t="s">
        <v>378</v>
      </c>
      <c r="C148" s="288" t="s">
        <v>420</v>
      </c>
      <c r="D148" s="289" t="s">
        <v>380</v>
      </c>
      <c r="E148" s="310"/>
      <c r="F148" s="290">
        <v>95059.345642772649</v>
      </c>
      <c r="G148" s="265">
        <v>95059.345642772649</v>
      </c>
    </row>
    <row r="149" spans="2:7" hidden="1" outlineLevel="1">
      <c r="B149" s="288"/>
      <c r="C149" s="288"/>
      <c r="D149" s="289"/>
      <c r="E149" s="310"/>
      <c r="F149" s="290" t="e">
        <f>+F148-#REF!</f>
        <v>#REF!</v>
      </c>
      <c r="G149" s="265" t="e">
        <v>#REF!</v>
      </c>
    </row>
    <row r="150" spans="2:7" hidden="1" outlineLevel="1">
      <c r="B150" s="285" t="s">
        <v>305</v>
      </c>
      <c r="C150" s="285" t="s">
        <v>421</v>
      </c>
      <c r="D150" s="286" t="s">
        <v>422</v>
      </c>
      <c r="E150" s="309"/>
      <c r="F150" s="287">
        <f>+F151+F153+F155</f>
        <v>482420.47648206609</v>
      </c>
      <c r="G150" s="265">
        <v>482420.47648206609</v>
      </c>
    </row>
    <row r="151" spans="2:7" hidden="1" outlineLevel="1">
      <c r="B151" s="288" t="s">
        <v>378</v>
      </c>
      <c r="C151" s="288" t="s">
        <v>423</v>
      </c>
      <c r="D151" s="289" t="s">
        <v>418</v>
      </c>
      <c r="E151" s="310"/>
      <c r="F151" s="290">
        <v>346367.73424141499</v>
      </c>
      <c r="G151" s="265">
        <v>346367.73424141499</v>
      </c>
    </row>
    <row r="152" spans="2:7" hidden="1" outlineLevel="1">
      <c r="B152" s="288"/>
      <c r="C152" s="288"/>
      <c r="D152" s="289"/>
      <c r="E152" s="310"/>
      <c r="F152" s="290"/>
    </row>
    <row r="153" spans="2:7" hidden="1" outlineLevel="1">
      <c r="B153" s="288" t="s">
        <v>378</v>
      </c>
      <c r="C153" s="288" t="s">
        <v>424</v>
      </c>
      <c r="D153" s="289" t="s">
        <v>379</v>
      </c>
      <c r="E153" s="310"/>
      <c r="F153" s="290">
        <v>40993.396597878447</v>
      </c>
      <c r="G153" s="265">
        <v>40993.396597878447</v>
      </c>
    </row>
    <row r="154" spans="2:7" hidden="1" outlineLevel="1">
      <c r="B154" s="288"/>
      <c r="C154" s="288"/>
      <c r="D154" s="289"/>
      <c r="E154" s="310"/>
      <c r="F154" s="290"/>
    </row>
    <row r="155" spans="2:7" hidden="1" outlineLevel="1">
      <c r="B155" s="288" t="s">
        <v>378</v>
      </c>
      <c r="C155" s="288" t="s">
        <v>425</v>
      </c>
      <c r="D155" s="289" t="s">
        <v>380</v>
      </c>
      <c r="E155" s="310"/>
      <c r="F155" s="290">
        <v>95059.345642772649</v>
      </c>
      <c r="G155" s="265">
        <v>95059.345642772649</v>
      </c>
    </row>
    <row r="156" spans="2:7" hidden="1" outlineLevel="1">
      <c r="B156" s="288"/>
      <c r="C156" s="288"/>
      <c r="D156" s="289"/>
      <c r="E156" s="310"/>
      <c r="F156" s="290"/>
    </row>
    <row r="157" spans="2:7" hidden="1" outlineLevel="1">
      <c r="B157" s="285" t="s">
        <v>305</v>
      </c>
      <c r="C157" s="285" t="s">
        <v>426</v>
      </c>
      <c r="D157" s="286" t="s">
        <v>427</v>
      </c>
      <c r="E157" s="309"/>
      <c r="F157" s="287">
        <f>+F158+F160+F162</f>
        <v>482420.47648206609</v>
      </c>
      <c r="G157" s="265">
        <v>482420.47648206609</v>
      </c>
    </row>
    <row r="158" spans="2:7" hidden="1" outlineLevel="1">
      <c r="B158" s="288" t="s">
        <v>378</v>
      </c>
      <c r="C158" s="288" t="s">
        <v>428</v>
      </c>
      <c r="D158" s="289" t="s">
        <v>418</v>
      </c>
      <c r="E158" s="310"/>
      <c r="F158" s="290">
        <v>346367.73424141499</v>
      </c>
      <c r="G158" s="265">
        <v>346367.73424141499</v>
      </c>
    </row>
    <row r="159" spans="2:7" hidden="1" outlineLevel="1">
      <c r="B159" s="288"/>
      <c r="C159" s="288"/>
      <c r="D159" s="289"/>
      <c r="E159" s="310"/>
      <c r="F159" s="290"/>
    </row>
    <row r="160" spans="2:7" hidden="1" outlineLevel="1">
      <c r="B160" s="288" t="s">
        <v>378</v>
      </c>
      <c r="C160" s="288" t="s">
        <v>429</v>
      </c>
      <c r="D160" s="289" t="s">
        <v>379</v>
      </c>
      <c r="E160" s="310"/>
      <c r="F160" s="290">
        <v>40993.396597878447</v>
      </c>
      <c r="G160" s="265">
        <v>40993.396597878447</v>
      </c>
    </row>
    <row r="161" spans="2:7" hidden="1" outlineLevel="1">
      <c r="B161" s="288"/>
      <c r="C161" s="288"/>
      <c r="D161" s="289"/>
      <c r="E161" s="310"/>
      <c r="F161" s="290"/>
    </row>
    <row r="162" spans="2:7" hidden="1" outlineLevel="1">
      <c r="B162" s="288" t="s">
        <v>378</v>
      </c>
      <c r="C162" s="288" t="s">
        <v>430</v>
      </c>
      <c r="D162" s="289" t="s">
        <v>380</v>
      </c>
      <c r="E162" s="310"/>
      <c r="F162" s="290">
        <v>95059.345642772649</v>
      </c>
      <c r="G162" s="265">
        <v>95059.345642772649</v>
      </c>
    </row>
    <row r="163" spans="2:7" hidden="1" outlineLevel="1">
      <c r="B163" s="288"/>
      <c r="C163" s="288"/>
      <c r="D163" s="289"/>
      <c r="E163" s="310"/>
      <c r="F163" s="290"/>
    </row>
    <row r="164" spans="2:7" hidden="1" outlineLevel="1">
      <c r="B164" s="285" t="s">
        <v>305</v>
      </c>
      <c r="C164" s="285" t="s">
        <v>431</v>
      </c>
      <c r="D164" s="286" t="s">
        <v>432</v>
      </c>
      <c r="E164" s="309"/>
      <c r="F164" s="287">
        <f>+F165+F167+F169</f>
        <v>482420.47648206609</v>
      </c>
      <c r="G164" s="265">
        <v>482420.47648206609</v>
      </c>
    </row>
    <row r="165" spans="2:7" hidden="1" outlineLevel="1">
      <c r="B165" s="288" t="s">
        <v>378</v>
      </c>
      <c r="C165" s="288" t="s">
        <v>433</v>
      </c>
      <c r="D165" s="289" t="s">
        <v>418</v>
      </c>
      <c r="E165" s="310"/>
      <c r="F165" s="290">
        <v>346367.73424141499</v>
      </c>
      <c r="G165" s="265">
        <v>346367.73424141499</v>
      </c>
    </row>
    <row r="166" spans="2:7" hidden="1" outlineLevel="1">
      <c r="B166" s="288"/>
      <c r="C166" s="288"/>
      <c r="D166" s="289"/>
      <c r="E166" s="310"/>
      <c r="F166" s="290"/>
    </row>
    <row r="167" spans="2:7" hidden="1" outlineLevel="1">
      <c r="B167" s="288" t="s">
        <v>378</v>
      </c>
      <c r="C167" s="288" t="s">
        <v>434</v>
      </c>
      <c r="D167" s="289" t="s">
        <v>379</v>
      </c>
      <c r="E167" s="310"/>
      <c r="F167" s="290">
        <v>40993.396597878447</v>
      </c>
      <c r="G167" s="265">
        <v>40993.396597878447</v>
      </c>
    </row>
    <row r="168" spans="2:7" hidden="1" outlineLevel="1">
      <c r="B168" s="288"/>
      <c r="C168" s="288"/>
      <c r="D168" s="289"/>
      <c r="E168" s="310"/>
      <c r="F168" s="290"/>
    </row>
    <row r="169" spans="2:7" hidden="1" outlineLevel="1">
      <c r="B169" s="288" t="s">
        <v>378</v>
      </c>
      <c r="C169" s="288" t="s">
        <v>435</v>
      </c>
      <c r="D169" s="289" t="s">
        <v>380</v>
      </c>
      <c r="E169" s="310"/>
      <c r="F169" s="290">
        <v>95059.345642772649</v>
      </c>
      <c r="G169" s="265">
        <v>95059.345642772649</v>
      </c>
    </row>
    <row r="170" spans="2:7" hidden="1" outlineLevel="1">
      <c r="B170" s="288"/>
      <c r="C170" s="288"/>
      <c r="D170" s="289"/>
      <c r="E170" s="310"/>
      <c r="F170" s="290"/>
    </row>
    <row r="171" spans="2:7" hidden="1" outlineLevel="1">
      <c r="B171" s="281" t="s">
        <v>278</v>
      </c>
      <c r="C171" s="281" t="s">
        <v>436</v>
      </c>
      <c r="D171" s="282" t="s">
        <v>437</v>
      </c>
      <c r="E171" s="303"/>
      <c r="F171" s="283">
        <f>+F172+F179+F186+F193+F200+F207+F214+F221+F228+F235+F242+F249+F256+F263+F270+F277+F284+F291</f>
        <v>7689903.0518330131</v>
      </c>
      <c r="G171" s="265">
        <v>7689903.0518330131</v>
      </c>
    </row>
    <row r="172" spans="2:7" hidden="1" outlineLevel="1">
      <c r="B172" s="285" t="s">
        <v>305</v>
      </c>
      <c r="C172" s="285" t="s">
        <v>438</v>
      </c>
      <c r="D172" s="286" t="s">
        <v>439</v>
      </c>
      <c r="E172" s="309"/>
      <c r="F172" s="287">
        <f>+F173+F175+F177</f>
        <v>351553.59547191579</v>
      </c>
      <c r="G172" s="265">
        <v>351553.59547191579</v>
      </c>
    </row>
    <row r="173" spans="2:7" hidden="1" outlineLevel="1">
      <c r="B173" s="288" t="s">
        <v>378</v>
      </c>
      <c r="C173" s="288" t="s">
        <v>440</v>
      </c>
      <c r="D173" s="289" t="s">
        <v>441</v>
      </c>
      <c r="E173" s="310"/>
      <c r="F173" s="290">
        <v>168817.34806664774</v>
      </c>
      <c r="G173" s="265">
        <v>168817.34806664774</v>
      </c>
    </row>
    <row r="174" spans="2:7" hidden="1" outlineLevel="1">
      <c r="B174" s="288"/>
      <c r="C174" s="288"/>
      <c r="D174" s="289"/>
      <c r="E174" s="310"/>
      <c r="F174" s="290"/>
    </row>
    <row r="175" spans="2:7" hidden="1" outlineLevel="1">
      <c r="B175" s="288" t="s">
        <v>378</v>
      </c>
      <c r="C175" s="288" t="s">
        <v>442</v>
      </c>
      <c r="D175" s="289" t="s">
        <v>379</v>
      </c>
      <c r="E175" s="310"/>
      <c r="F175" s="290">
        <v>40993.396597878447</v>
      </c>
      <c r="G175" s="265">
        <v>40993.396597878447</v>
      </c>
    </row>
    <row r="176" spans="2:7" hidden="1" outlineLevel="1">
      <c r="B176" s="288"/>
      <c r="C176" s="288"/>
      <c r="D176" s="289"/>
      <c r="E176" s="310"/>
      <c r="F176" s="290"/>
    </row>
    <row r="177" spans="2:7" hidden="1" outlineLevel="1">
      <c r="B177" s="288" t="s">
        <v>378</v>
      </c>
      <c r="C177" s="288" t="s">
        <v>443</v>
      </c>
      <c r="D177" s="289" t="s">
        <v>391</v>
      </c>
      <c r="E177" s="310"/>
      <c r="F177" s="290">
        <v>141742.85080738959</v>
      </c>
      <c r="G177" s="265">
        <v>141742.85080738959</v>
      </c>
    </row>
    <row r="178" spans="2:7" hidden="1" outlineLevel="1">
      <c r="B178" s="288"/>
      <c r="C178" s="288"/>
      <c r="D178" s="289"/>
      <c r="E178" s="310"/>
      <c r="F178" s="290"/>
    </row>
    <row r="179" spans="2:7" hidden="1" outlineLevel="1">
      <c r="B179" s="285" t="s">
        <v>305</v>
      </c>
      <c r="C179" s="285" t="s">
        <v>444</v>
      </c>
      <c r="D179" s="286" t="s">
        <v>445</v>
      </c>
      <c r="E179" s="309"/>
      <c r="F179" s="287">
        <f>+F180+F182+F184</f>
        <v>451378.58448181866</v>
      </c>
      <c r="G179" s="265">
        <v>451378.58448181866</v>
      </c>
    </row>
    <row r="180" spans="2:7" hidden="1" outlineLevel="1">
      <c r="B180" s="288" t="s">
        <v>378</v>
      </c>
      <c r="C180" s="288" t="s">
        <v>446</v>
      </c>
      <c r="D180" s="289" t="s">
        <v>441</v>
      </c>
      <c r="E180" s="310"/>
      <c r="F180" s="290">
        <v>259974.00274392235</v>
      </c>
      <c r="G180" s="265">
        <v>259974.00274392235</v>
      </c>
    </row>
    <row r="181" spans="2:7" hidden="1" outlineLevel="1">
      <c r="B181" s="288"/>
      <c r="C181" s="288"/>
      <c r="D181" s="289"/>
      <c r="E181" s="310"/>
      <c r="F181" s="290"/>
    </row>
    <row r="182" spans="2:7" hidden="1" outlineLevel="1">
      <c r="B182" s="288" t="s">
        <v>378</v>
      </c>
      <c r="C182" s="288" t="s">
        <v>447</v>
      </c>
      <c r="D182" s="289" t="s">
        <v>379</v>
      </c>
      <c r="E182" s="310"/>
      <c r="F182" s="290">
        <v>40993.396597878447</v>
      </c>
      <c r="G182" s="265">
        <v>40993.396597878447</v>
      </c>
    </row>
    <row r="183" spans="2:7" hidden="1" outlineLevel="1">
      <c r="B183" s="288"/>
      <c r="C183" s="288"/>
      <c r="D183" s="289"/>
      <c r="E183" s="310"/>
      <c r="F183" s="290"/>
    </row>
    <row r="184" spans="2:7" hidden="1" outlineLevel="1">
      <c r="B184" s="288" t="s">
        <v>378</v>
      </c>
      <c r="C184" s="288" t="s">
        <v>448</v>
      </c>
      <c r="D184" s="289" t="s">
        <v>391</v>
      </c>
      <c r="E184" s="310"/>
      <c r="F184" s="290">
        <v>150411.18514001789</v>
      </c>
      <c r="G184" s="265">
        <v>150411.18514001789</v>
      </c>
    </row>
    <row r="185" spans="2:7" hidden="1" outlineLevel="1">
      <c r="B185" s="288"/>
      <c r="C185" s="288"/>
      <c r="D185" s="289"/>
      <c r="E185" s="310"/>
      <c r="F185" s="290"/>
    </row>
    <row r="186" spans="2:7" hidden="1" outlineLevel="1">
      <c r="B186" s="285" t="s">
        <v>305</v>
      </c>
      <c r="C186" s="285" t="s">
        <v>449</v>
      </c>
      <c r="D186" s="286" t="s">
        <v>450</v>
      </c>
      <c r="E186" s="309"/>
      <c r="F186" s="287">
        <f>+F187+F189+F191</f>
        <v>451378.58448181866</v>
      </c>
      <c r="G186" s="265">
        <v>451378.58448181866</v>
      </c>
    </row>
    <row r="187" spans="2:7" hidden="1" outlineLevel="1">
      <c r="B187" s="288" t="s">
        <v>378</v>
      </c>
      <c r="C187" s="288" t="s">
        <v>451</v>
      </c>
      <c r="D187" s="289" t="s">
        <v>441</v>
      </c>
      <c r="E187" s="310"/>
      <c r="F187" s="290">
        <v>259974.00274392235</v>
      </c>
      <c r="G187" s="265">
        <v>259974.00274392235</v>
      </c>
    </row>
    <row r="188" spans="2:7" hidden="1" outlineLevel="1">
      <c r="B188" s="288"/>
      <c r="C188" s="288"/>
      <c r="D188" s="289"/>
      <c r="E188" s="310"/>
      <c r="F188" s="290"/>
    </row>
    <row r="189" spans="2:7" hidden="1" outlineLevel="1">
      <c r="B189" s="288" t="s">
        <v>378</v>
      </c>
      <c r="C189" s="288" t="s">
        <v>452</v>
      </c>
      <c r="D189" s="289" t="s">
        <v>379</v>
      </c>
      <c r="E189" s="310"/>
      <c r="F189" s="290">
        <v>40993.396597878447</v>
      </c>
      <c r="G189" s="265">
        <v>40993.396597878447</v>
      </c>
    </row>
    <row r="190" spans="2:7" hidden="1" outlineLevel="1">
      <c r="B190" s="288"/>
      <c r="C190" s="288"/>
      <c r="D190" s="289"/>
      <c r="E190" s="310"/>
      <c r="F190" s="290"/>
    </row>
    <row r="191" spans="2:7" hidden="1" outlineLevel="1">
      <c r="B191" s="288" t="s">
        <v>378</v>
      </c>
      <c r="C191" s="288" t="s">
        <v>453</v>
      </c>
      <c r="D191" s="289" t="s">
        <v>391</v>
      </c>
      <c r="E191" s="310"/>
      <c r="F191" s="290">
        <v>150411.18514001789</v>
      </c>
      <c r="G191" s="265">
        <v>150411.18514001789</v>
      </c>
    </row>
    <row r="192" spans="2:7" hidden="1" outlineLevel="1">
      <c r="B192" s="288"/>
      <c r="C192" s="288"/>
      <c r="D192" s="289"/>
      <c r="E192" s="310"/>
      <c r="F192" s="290"/>
    </row>
    <row r="193" spans="2:7" hidden="1" outlineLevel="1">
      <c r="B193" s="285" t="s">
        <v>305</v>
      </c>
      <c r="C193" s="285" t="s">
        <v>454</v>
      </c>
      <c r="D193" s="286" t="s">
        <v>455</v>
      </c>
      <c r="E193" s="309"/>
      <c r="F193" s="287">
        <f>+F194+F196+F198</f>
        <v>451378.58448181866</v>
      </c>
      <c r="G193" s="265">
        <v>451378.58448181866</v>
      </c>
    </row>
    <row r="194" spans="2:7" hidden="1" outlineLevel="1">
      <c r="B194" s="288" t="s">
        <v>378</v>
      </c>
      <c r="C194" s="288" t="s">
        <v>456</v>
      </c>
      <c r="D194" s="289" t="s">
        <v>441</v>
      </c>
      <c r="E194" s="310"/>
      <c r="F194" s="290">
        <v>259974.00274392235</v>
      </c>
      <c r="G194" s="265">
        <v>259974.00274392235</v>
      </c>
    </row>
    <row r="195" spans="2:7" hidden="1" outlineLevel="1">
      <c r="B195" s="288"/>
      <c r="C195" s="288"/>
      <c r="D195" s="289"/>
      <c r="E195" s="310"/>
      <c r="F195" s="290"/>
    </row>
    <row r="196" spans="2:7" hidden="1" outlineLevel="1">
      <c r="B196" s="288" t="s">
        <v>378</v>
      </c>
      <c r="C196" s="288" t="s">
        <v>457</v>
      </c>
      <c r="D196" s="289" t="s">
        <v>379</v>
      </c>
      <c r="E196" s="310"/>
      <c r="F196" s="290">
        <v>40993.396597878447</v>
      </c>
      <c r="G196" s="265">
        <v>40993.396597878447</v>
      </c>
    </row>
    <row r="197" spans="2:7" hidden="1" outlineLevel="1">
      <c r="B197" s="288"/>
      <c r="C197" s="288"/>
      <c r="D197" s="289"/>
      <c r="E197" s="310"/>
      <c r="F197" s="290"/>
    </row>
    <row r="198" spans="2:7" hidden="1" outlineLevel="1">
      <c r="B198" s="288" t="s">
        <v>378</v>
      </c>
      <c r="C198" s="288" t="s">
        <v>458</v>
      </c>
      <c r="D198" s="289" t="s">
        <v>391</v>
      </c>
      <c r="E198" s="310"/>
      <c r="F198" s="290">
        <v>150411.18514001789</v>
      </c>
      <c r="G198" s="265">
        <v>150411.18514001789</v>
      </c>
    </row>
    <row r="199" spans="2:7" hidden="1" outlineLevel="1">
      <c r="B199" s="288"/>
      <c r="C199" s="288"/>
      <c r="D199" s="289"/>
      <c r="E199" s="310"/>
      <c r="F199" s="290"/>
    </row>
    <row r="200" spans="2:7" hidden="1" outlineLevel="1">
      <c r="B200" s="285" t="s">
        <v>305</v>
      </c>
      <c r="C200" s="285" t="s">
        <v>459</v>
      </c>
      <c r="D200" s="286" t="s">
        <v>460</v>
      </c>
      <c r="E200" s="309"/>
      <c r="F200" s="287">
        <f>+F201+F203+F205</f>
        <v>451378.58448181866</v>
      </c>
      <c r="G200" s="265">
        <v>451378.58448181866</v>
      </c>
    </row>
    <row r="201" spans="2:7" hidden="1" outlineLevel="1">
      <c r="B201" s="288" t="s">
        <v>378</v>
      </c>
      <c r="C201" s="288" t="s">
        <v>461</v>
      </c>
      <c r="D201" s="289" t="s">
        <v>441</v>
      </c>
      <c r="E201" s="310"/>
      <c r="F201" s="290">
        <v>259974.00274392235</v>
      </c>
      <c r="G201" s="265">
        <v>259974.00274392235</v>
      </c>
    </row>
    <row r="202" spans="2:7" hidden="1" outlineLevel="1">
      <c r="B202" s="288"/>
      <c r="C202" s="288"/>
      <c r="D202" s="289"/>
      <c r="E202" s="310"/>
      <c r="F202" s="290"/>
    </row>
    <row r="203" spans="2:7" hidden="1" outlineLevel="1">
      <c r="B203" s="288" t="s">
        <v>378</v>
      </c>
      <c r="C203" s="288" t="s">
        <v>462</v>
      </c>
      <c r="D203" s="289" t="s">
        <v>379</v>
      </c>
      <c r="E203" s="310"/>
      <c r="F203" s="290">
        <v>40993.396597878447</v>
      </c>
      <c r="G203" s="265">
        <v>40993.396597878447</v>
      </c>
    </row>
    <row r="204" spans="2:7" hidden="1" outlineLevel="1">
      <c r="B204" s="288"/>
      <c r="C204" s="288"/>
      <c r="D204" s="289"/>
      <c r="E204" s="310"/>
      <c r="F204" s="290"/>
    </row>
    <row r="205" spans="2:7" hidden="1" outlineLevel="1">
      <c r="B205" s="288" t="s">
        <v>378</v>
      </c>
      <c r="C205" s="288" t="s">
        <v>463</v>
      </c>
      <c r="D205" s="289" t="s">
        <v>391</v>
      </c>
      <c r="E205" s="310"/>
      <c r="F205" s="290">
        <v>150411.18514001789</v>
      </c>
      <c r="G205" s="265">
        <v>150411.18514001789</v>
      </c>
    </row>
    <row r="206" spans="2:7" hidden="1" outlineLevel="1">
      <c r="B206" s="288"/>
      <c r="C206" s="288"/>
      <c r="D206" s="289"/>
      <c r="E206" s="310"/>
      <c r="F206" s="290"/>
    </row>
    <row r="207" spans="2:7" hidden="1" outlineLevel="1">
      <c r="B207" s="285" t="s">
        <v>305</v>
      </c>
      <c r="C207" s="285" t="s">
        <v>464</v>
      </c>
      <c r="D207" s="286" t="s">
        <v>465</v>
      </c>
      <c r="E207" s="309"/>
      <c r="F207" s="287">
        <f>+F208+F210+F212</f>
        <v>451378.58448181866</v>
      </c>
      <c r="G207" s="265">
        <v>451378.58448181866</v>
      </c>
    </row>
    <row r="208" spans="2:7" hidden="1" outlineLevel="1">
      <c r="B208" s="288" t="s">
        <v>378</v>
      </c>
      <c r="C208" s="288" t="s">
        <v>466</v>
      </c>
      <c r="D208" s="289" t="s">
        <v>441</v>
      </c>
      <c r="E208" s="310"/>
      <c r="F208" s="290">
        <v>259974.00274392235</v>
      </c>
      <c r="G208" s="265">
        <v>259974.00274392235</v>
      </c>
    </row>
    <row r="209" spans="2:7" hidden="1" outlineLevel="1">
      <c r="B209" s="288"/>
      <c r="C209" s="288"/>
      <c r="D209" s="289"/>
      <c r="E209" s="310"/>
      <c r="F209" s="290"/>
    </row>
    <row r="210" spans="2:7" hidden="1" outlineLevel="1">
      <c r="B210" s="288" t="s">
        <v>378</v>
      </c>
      <c r="C210" s="288" t="s">
        <v>467</v>
      </c>
      <c r="D210" s="289" t="s">
        <v>379</v>
      </c>
      <c r="E210" s="310"/>
      <c r="F210" s="290">
        <v>40993.396597878447</v>
      </c>
      <c r="G210" s="265">
        <v>40993.396597878447</v>
      </c>
    </row>
    <row r="211" spans="2:7" hidden="1" outlineLevel="1">
      <c r="B211" s="288"/>
      <c r="C211" s="288"/>
      <c r="D211" s="289"/>
      <c r="E211" s="310"/>
      <c r="F211" s="290"/>
    </row>
    <row r="212" spans="2:7" hidden="1" outlineLevel="1">
      <c r="B212" s="288" t="s">
        <v>378</v>
      </c>
      <c r="C212" s="288" t="s">
        <v>468</v>
      </c>
      <c r="D212" s="289" t="s">
        <v>391</v>
      </c>
      <c r="E212" s="310"/>
      <c r="F212" s="290">
        <v>150411.18514001789</v>
      </c>
      <c r="G212" s="265">
        <v>150411.18514001789</v>
      </c>
    </row>
    <row r="213" spans="2:7" hidden="1" outlineLevel="1">
      <c r="B213" s="288"/>
      <c r="C213" s="288"/>
      <c r="D213" s="289"/>
      <c r="E213" s="310"/>
      <c r="F213" s="290"/>
    </row>
    <row r="214" spans="2:7" hidden="1" outlineLevel="1">
      <c r="B214" s="285" t="s">
        <v>305</v>
      </c>
      <c r="C214" s="285" t="s">
        <v>469</v>
      </c>
      <c r="D214" s="286" t="s">
        <v>470</v>
      </c>
      <c r="E214" s="309"/>
      <c r="F214" s="287">
        <f>+F215+F217+F219</f>
        <v>451378.58448181866</v>
      </c>
      <c r="G214" s="265">
        <v>451378.58448181866</v>
      </c>
    </row>
    <row r="215" spans="2:7" hidden="1" outlineLevel="1">
      <c r="B215" s="288" t="s">
        <v>378</v>
      </c>
      <c r="C215" s="288" t="s">
        <v>471</v>
      </c>
      <c r="D215" s="289" t="s">
        <v>441</v>
      </c>
      <c r="E215" s="310"/>
      <c r="F215" s="290">
        <v>259974.00274392235</v>
      </c>
      <c r="G215" s="265">
        <v>259974.00274392235</v>
      </c>
    </row>
    <row r="216" spans="2:7" hidden="1" outlineLevel="1">
      <c r="B216" s="288"/>
      <c r="C216" s="288"/>
      <c r="D216" s="289"/>
      <c r="E216" s="310"/>
      <c r="F216" s="290"/>
    </row>
    <row r="217" spans="2:7" hidden="1" outlineLevel="1">
      <c r="B217" s="288" t="s">
        <v>378</v>
      </c>
      <c r="C217" s="288" t="s">
        <v>472</v>
      </c>
      <c r="D217" s="289" t="s">
        <v>379</v>
      </c>
      <c r="E217" s="310"/>
      <c r="F217" s="290">
        <v>40993.396597878447</v>
      </c>
      <c r="G217" s="265">
        <v>40993.396597878447</v>
      </c>
    </row>
    <row r="218" spans="2:7" hidden="1" outlineLevel="1">
      <c r="B218" s="288"/>
      <c r="C218" s="288"/>
      <c r="D218" s="289"/>
      <c r="E218" s="310"/>
      <c r="F218" s="290"/>
    </row>
    <row r="219" spans="2:7" hidden="1" outlineLevel="1">
      <c r="B219" s="288" t="s">
        <v>378</v>
      </c>
      <c r="C219" s="288" t="s">
        <v>473</v>
      </c>
      <c r="D219" s="289" t="s">
        <v>391</v>
      </c>
      <c r="E219" s="310"/>
      <c r="F219" s="290">
        <v>150411.18514001789</v>
      </c>
      <c r="G219" s="265">
        <v>150411.18514001789</v>
      </c>
    </row>
    <row r="220" spans="2:7" hidden="1" outlineLevel="1">
      <c r="B220" s="288"/>
      <c r="C220" s="288"/>
      <c r="D220" s="289"/>
      <c r="E220" s="310"/>
      <c r="F220" s="290"/>
    </row>
    <row r="221" spans="2:7" hidden="1" outlineLevel="1">
      <c r="B221" s="285" t="s">
        <v>305</v>
      </c>
      <c r="C221" s="285" t="s">
        <v>474</v>
      </c>
      <c r="D221" s="286" t="s">
        <v>475</v>
      </c>
      <c r="E221" s="309"/>
      <c r="F221" s="287">
        <f>+F222+F224+F226</f>
        <v>451378.58448181866</v>
      </c>
      <c r="G221" s="265">
        <v>451378.58448181866</v>
      </c>
    </row>
    <row r="222" spans="2:7" hidden="1" outlineLevel="1">
      <c r="B222" s="288" t="s">
        <v>378</v>
      </c>
      <c r="C222" s="288" t="s">
        <v>476</v>
      </c>
      <c r="D222" s="289" t="s">
        <v>441</v>
      </c>
      <c r="E222" s="310"/>
      <c r="F222" s="290">
        <v>259974.00274392235</v>
      </c>
      <c r="G222" s="265">
        <v>259974.00274392235</v>
      </c>
    </row>
    <row r="223" spans="2:7" hidden="1" outlineLevel="1">
      <c r="B223" s="288"/>
      <c r="C223" s="288"/>
      <c r="D223" s="289"/>
      <c r="E223" s="310"/>
      <c r="F223" s="290"/>
    </row>
    <row r="224" spans="2:7" hidden="1" outlineLevel="1">
      <c r="B224" s="288" t="s">
        <v>378</v>
      </c>
      <c r="C224" s="288" t="s">
        <v>477</v>
      </c>
      <c r="D224" s="289" t="s">
        <v>379</v>
      </c>
      <c r="E224" s="310"/>
      <c r="F224" s="290">
        <v>40993.396597878447</v>
      </c>
      <c r="G224" s="265">
        <v>40993.396597878447</v>
      </c>
    </row>
    <row r="225" spans="2:7" hidden="1" outlineLevel="1">
      <c r="B225" s="288"/>
      <c r="C225" s="288"/>
      <c r="D225" s="289"/>
      <c r="E225" s="310"/>
      <c r="F225" s="290"/>
    </row>
    <row r="226" spans="2:7" hidden="1" outlineLevel="1">
      <c r="B226" s="288" t="s">
        <v>378</v>
      </c>
      <c r="C226" s="288" t="s">
        <v>478</v>
      </c>
      <c r="D226" s="289" t="s">
        <v>391</v>
      </c>
      <c r="E226" s="310"/>
      <c r="F226" s="290">
        <v>150411.18514001789</v>
      </c>
      <c r="G226" s="265">
        <v>150411.18514001789</v>
      </c>
    </row>
    <row r="227" spans="2:7" hidden="1" outlineLevel="1">
      <c r="B227" s="288"/>
      <c r="C227" s="288"/>
      <c r="D227" s="289"/>
      <c r="E227" s="310"/>
      <c r="F227" s="290"/>
    </row>
    <row r="228" spans="2:7" hidden="1" outlineLevel="1">
      <c r="B228" s="285" t="s">
        <v>305</v>
      </c>
      <c r="C228" s="285" t="s">
        <v>479</v>
      </c>
      <c r="D228" s="286" t="s">
        <v>480</v>
      </c>
      <c r="E228" s="309"/>
      <c r="F228" s="287">
        <f>+F229+F231+F233</f>
        <v>451378.58448181866</v>
      </c>
      <c r="G228" s="265">
        <v>451378.58448181866</v>
      </c>
    </row>
    <row r="229" spans="2:7" hidden="1" outlineLevel="1">
      <c r="B229" s="288" t="s">
        <v>378</v>
      </c>
      <c r="C229" s="288" t="s">
        <v>481</v>
      </c>
      <c r="D229" s="289" t="s">
        <v>441</v>
      </c>
      <c r="E229" s="310"/>
      <c r="F229" s="290">
        <v>259974.00274392235</v>
      </c>
      <c r="G229" s="265">
        <v>259974.00274392235</v>
      </c>
    </row>
    <row r="230" spans="2:7" hidden="1" outlineLevel="1">
      <c r="B230" s="288"/>
      <c r="C230" s="288"/>
      <c r="D230" s="289"/>
      <c r="E230" s="310"/>
      <c r="F230" s="290"/>
    </row>
    <row r="231" spans="2:7" hidden="1" outlineLevel="1">
      <c r="B231" s="288" t="s">
        <v>378</v>
      </c>
      <c r="C231" s="288" t="s">
        <v>482</v>
      </c>
      <c r="D231" s="289" t="s">
        <v>379</v>
      </c>
      <c r="E231" s="310"/>
      <c r="F231" s="290">
        <v>40993.396597878447</v>
      </c>
      <c r="G231" s="265">
        <v>40993.396597878447</v>
      </c>
    </row>
    <row r="232" spans="2:7" hidden="1" outlineLevel="1">
      <c r="B232" s="288"/>
      <c r="C232" s="288"/>
      <c r="D232" s="289"/>
      <c r="E232" s="310"/>
      <c r="F232" s="290"/>
    </row>
    <row r="233" spans="2:7" hidden="1" outlineLevel="1">
      <c r="B233" s="288" t="s">
        <v>378</v>
      </c>
      <c r="C233" s="288" t="s">
        <v>483</v>
      </c>
      <c r="D233" s="289" t="s">
        <v>391</v>
      </c>
      <c r="E233" s="310"/>
      <c r="F233" s="290">
        <v>150411.18514001789</v>
      </c>
      <c r="G233" s="265">
        <v>150411.18514001789</v>
      </c>
    </row>
    <row r="234" spans="2:7" hidden="1" outlineLevel="1">
      <c r="B234" s="288"/>
      <c r="C234" s="288"/>
      <c r="D234" s="289"/>
      <c r="E234" s="310"/>
      <c r="F234" s="290"/>
    </row>
    <row r="235" spans="2:7" hidden="1" outlineLevel="1">
      <c r="B235" s="285" t="s">
        <v>305</v>
      </c>
      <c r="C235" s="285" t="s">
        <v>484</v>
      </c>
      <c r="D235" s="286" t="s">
        <v>485</v>
      </c>
      <c r="E235" s="309"/>
      <c r="F235" s="287">
        <f>+F236+F238+F240</f>
        <v>451378.58448181866</v>
      </c>
      <c r="G235" s="265">
        <v>451378.58448181866</v>
      </c>
    </row>
    <row r="236" spans="2:7" hidden="1" outlineLevel="1">
      <c r="B236" s="288" t="s">
        <v>378</v>
      </c>
      <c r="C236" s="288" t="s">
        <v>486</v>
      </c>
      <c r="D236" s="289" t="s">
        <v>441</v>
      </c>
      <c r="E236" s="310"/>
      <c r="F236" s="290">
        <v>259974.00274392235</v>
      </c>
      <c r="G236" s="265">
        <v>259974.00274392235</v>
      </c>
    </row>
    <row r="237" spans="2:7" hidden="1" outlineLevel="1">
      <c r="B237" s="288"/>
      <c r="C237" s="288"/>
      <c r="D237" s="289"/>
      <c r="E237" s="310"/>
      <c r="F237" s="290"/>
    </row>
    <row r="238" spans="2:7" hidden="1" outlineLevel="1">
      <c r="B238" s="288" t="s">
        <v>378</v>
      </c>
      <c r="C238" s="288" t="s">
        <v>487</v>
      </c>
      <c r="D238" s="289" t="s">
        <v>379</v>
      </c>
      <c r="E238" s="310"/>
      <c r="F238" s="290">
        <v>40993.396597878447</v>
      </c>
      <c r="G238" s="265">
        <v>40993.396597878447</v>
      </c>
    </row>
    <row r="239" spans="2:7" hidden="1" outlineLevel="1">
      <c r="B239" s="288"/>
      <c r="C239" s="288"/>
      <c r="D239" s="289"/>
      <c r="E239" s="310"/>
      <c r="F239" s="290"/>
    </row>
    <row r="240" spans="2:7" hidden="1" outlineLevel="1">
      <c r="B240" s="288" t="s">
        <v>378</v>
      </c>
      <c r="C240" s="288" t="s">
        <v>488</v>
      </c>
      <c r="D240" s="289" t="s">
        <v>391</v>
      </c>
      <c r="E240" s="310"/>
      <c r="F240" s="290">
        <v>150411.18514001789</v>
      </c>
      <c r="G240" s="265">
        <v>150411.18514001789</v>
      </c>
    </row>
    <row r="241" spans="2:7" hidden="1" outlineLevel="1">
      <c r="B241" s="288"/>
      <c r="C241" s="288"/>
      <c r="D241" s="289"/>
      <c r="E241" s="310"/>
      <c r="F241" s="290"/>
    </row>
    <row r="242" spans="2:7" hidden="1" outlineLevel="1">
      <c r="B242" s="285" t="s">
        <v>305</v>
      </c>
      <c r="C242" s="285" t="s">
        <v>489</v>
      </c>
      <c r="D242" s="286" t="s">
        <v>490</v>
      </c>
      <c r="E242" s="309"/>
      <c r="F242" s="287">
        <f>+F243+F245+F247</f>
        <v>451378.58448181866</v>
      </c>
      <c r="G242" s="265">
        <v>451378.58448181866</v>
      </c>
    </row>
    <row r="243" spans="2:7" hidden="1" outlineLevel="1">
      <c r="B243" s="288" t="s">
        <v>378</v>
      </c>
      <c r="C243" s="288" t="s">
        <v>491</v>
      </c>
      <c r="D243" s="289" t="s">
        <v>441</v>
      </c>
      <c r="E243" s="310"/>
      <c r="F243" s="290">
        <v>259974.00274392235</v>
      </c>
      <c r="G243" s="265">
        <v>259974.00274392235</v>
      </c>
    </row>
    <row r="244" spans="2:7" hidden="1" outlineLevel="1">
      <c r="B244" s="288"/>
      <c r="C244" s="288"/>
      <c r="D244" s="289"/>
      <c r="E244" s="310"/>
      <c r="F244" s="290"/>
    </row>
    <row r="245" spans="2:7" hidden="1" outlineLevel="1">
      <c r="B245" s="288" t="s">
        <v>378</v>
      </c>
      <c r="C245" s="288" t="s">
        <v>492</v>
      </c>
      <c r="D245" s="289" t="s">
        <v>379</v>
      </c>
      <c r="E245" s="310"/>
      <c r="F245" s="290">
        <v>40993.396597878447</v>
      </c>
      <c r="G245" s="265">
        <v>40993.396597878447</v>
      </c>
    </row>
    <row r="246" spans="2:7" hidden="1" outlineLevel="1">
      <c r="B246" s="288"/>
      <c r="C246" s="288"/>
      <c r="D246" s="289"/>
      <c r="E246" s="310"/>
      <c r="F246" s="290"/>
    </row>
    <row r="247" spans="2:7" hidden="1" outlineLevel="1">
      <c r="B247" s="288" t="s">
        <v>378</v>
      </c>
      <c r="C247" s="288" t="s">
        <v>493</v>
      </c>
      <c r="D247" s="289" t="s">
        <v>391</v>
      </c>
      <c r="E247" s="310"/>
      <c r="F247" s="290">
        <v>150411.18514001789</v>
      </c>
      <c r="G247" s="265">
        <v>150411.18514001789</v>
      </c>
    </row>
    <row r="248" spans="2:7" hidden="1" outlineLevel="1">
      <c r="B248" s="288"/>
      <c r="C248" s="288"/>
      <c r="D248" s="289"/>
      <c r="E248" s="310"/>
      <c r="F248" s="290"/>
    </row>
    <row r="249" spans="2:7" hidden="1" outlineLevel="1">
      <c r="B249" s="285" t="s">
        <v>305</v>
      </c>
      <c r="C249" s="285" t="s">
        <v>494</v>
      </c>
      <c r="D249" s="286" t="s">
        <v>495</v>
      </c>
      <c r="E249" s="309"/>
      <c r="F249" s="287">
        <f>+F250+F252+F254</f>
        <v>451378.58448181866</v>
      </c>
      <c r="G249" s="265">
        <v>451378.58448181866</v>
      </c>
    </row>
    <row r="250" spans="2:7" hidden="1" outlineLevel="1">
      <c r="B250" s="288" t="s">
        <v>378</v>
      </c>
      <c r="C250" s="288" t="s">
        <v>496</v>
      </c>
      <c r="D250" s="289" t="s">
        <v>441</v>
      </c>
      <c r="E250" s="310"/>
      <c r="F250" s="290">
        <v>259974.00274392235</v>
      </c>
      <c r="G250" s="265">
        <v>259974.00274392235</v>
      </c>
    </row>
    <row r="251" spans="2:7" hidden="1" outlineLevel="1">
      <c r="B251" s="288"/>
      <c r="C251" s="288"/>
      <c r="D251" s="289"/>
      <c r="E251" s="310"/>
      <c r="F251" s="290"/>
    </row>
    <row r="252" spans="2:7" hidden="1" outlineLevel="1">
      <c r="B252" s="288" t="s">
        <v>378</v>
      </c>
      <c r="C252" s="288" t="s">
        <v>497</v>
      </c>
      <c r="D252" s="289" t="s">
        <v>379</v>
      </c>
      <c r="E252" s="310"/>
      <c r="F252" s="290">
        <v>40993.396597878447</v>
      </c>
      <c r="G252" s="265">
        <v>40993.396597878447</v>
      </c>
    </row>
    <row r="253" spans="2:7" hidden="1" outlineLevel="1">
      <c r="B253" s="288"/>
      <c r="C253" s="288"/>
      <c r="D253" s="289"/>
      <c r="E253" s="310"/>
      <c r="F253" s="290"/>
    </row>
    <row r="254" spans="2:7" hidden="1" outlineLevel="1">
      <c r="B254" s="288" t="s">
        <v>378</v>
      </c>
      <c r="C254" s="288" t="s">
        <v>498</v>
      </c>
      <c r="D254" s="289" t="s">
        <v>391</v>
      </c>
      <c r="E254" s="310"/>
      <c r="F254" s="290">
        <v>150411.18514001789</v>
      </c>
      <c r="G254" s="265">
        <v>150411.18514001789</v>
      </c>
    </row>
    <row r="255" spans="2:7" hidden="1" outlineLevel="1">
      <c r="B255" s="288"/>
      <c r="C255" s="288"/>
      <c r="D255" s="289"/>
      <c r="E255" s="310"/>
      <c r="F255" s="290"/>
    </row>
    <row r="256" spans="2:7" hidden="1" outlineLevel="1">
      <c r="B256" s="285" t="s">
        <v>305</v>
      </c>
      <c r="C256" s="285" t="s">
        <v>499</v>
      </c>
      <c r="D256" s="286" t="s">
        <v>500</v>
      </c>
      <c r="E256" s="309"/>
      <c r="F256" s="287">
        <f>+F257+F259+F261</f>
        <v>388698.60507720214</v>
      </c>
      <c r="G256" s="265">
        <v>388698.60507720214</v>
      </c>
    </row>
    <row r="257" spans="2:7" hidden="1" outlineLevel="1">
      <c r="B257" s="288" t="s">
        <v>378</v>
      </c>
      <c r="C257" s="288" t="s">
        <v>501</v>
      </c>
      <c r="D257" s="289" t="s">
        <v>441</v>
      </c>
      <c r="E257" s="310"/>
      <c r="F257" s="290">
        <v>245086.39468408513</v>
      </c>
      <c r="G257" s="265">
        <v>245086.39468408513</v>
      </c>
    </row>
    <row r="258" spans="2:7" hidden="1" outlineLevel="1">
      <c r="B258" s="288"/>
      <c r="C258" s="288"/>
      <c r="D258" s="289"/>
      <c r="E258" s="310"/>
      <c r="F258" s="290"/>
    </row>
    <row r="259" spans="2:7" hidden="1" outlineLevel="1">
      <c r="B259" s="288" t="s">
        <v>378</v>
      </c>
      <c r="C259" s="288" t="s">
        <v>502</v>
      </c>
      <c r="D259" s="289" t="s">
        <v>379</v>
      </c>
      <c r="E259" s="310"/>
      <c r="F259" s="290">
        <v>40993.396597878447</v>
      </c>
      <c r="G259" s="265">
        <v>40993.396597878447</v>
      </c>
    </row>
    <row r="260" spans="2:7" hidden="1" outlineLevel="1">
      <c r="B260" s="288"/>
      <c r="C260" s="288"/>
      <c r="D260" s="289"/>
      <c r="E260" s="310"/>
      <c r="F260" s="290"/>
    </row>
    <row r="261" spans="2:7" hidden="1" outlineLevel="1">
      <c r="B261" s="288" t="s">
        <v>378</v>
      </c>
      <c r="C261" s="288" t="s">
        <v>503</v>
      </c>
      <c r="D261" s="289" t="s">
        <v>391</v>
      </c>
      <c r="E261" s="310"/>
      <c r="F261" s="290">
        <v>102618.81379523856</v>
      </c>
      <c r="G261" s="265">
        <v>102618.81379523856</v>
      </c>
    </row>
    <row r="262" spans="2:7" hidden="1" outlineLevel="1">
      <c r="B262" s="288"/>
      <c r="C262" s="288"/>
      <c r="D262" s="289"/>
      <c r="E262" s="310"/>
      <c r="F262" s="290"/>
    </row>
    <row r="263" spans="2:7" hidden="1" outlineLevel="1">
      <c r="B263" s="285" t="s">
        <v>305</v>
      </c>
      <c r="C263" s="285" t="s">
        <v>504</v>
      </c>
      <c r="D263" s="286" t="s">
        <v>505</v>
      </c>
      <c r="E263" s="309"/>
      <c r="F263" s="287">
        <f>+F264+F266+F268</f>
        <v>388698.60507720214</v>
      </c>
      <c r="G263" s="265">
        <v>388698.60507720214</v>
      </c>
    </row>
    <row r="264" spans="2:7" hidden="1" outlineLevel="1">
      <c r="B264" s="288" t="s">
        <v>378</v>
      </c>
      <c r="C264" s="288" t="s">
        <v>506</v>
      </c>
      <c r="D264" s="289" t="s">
        <v>441</v>
      </c>
      <c r="E264" s="310"/>
      <c r="F264" s="290">
        <v>245086.39468408513</v>
      </c>
      <c r="G264" s="265">
        <v>245086.39468408513</v>
      </c>
    </row>
    <row r="265" spans="2:7" hidden="1" outlineLevel="1">
      <c r="B265" s="288"/>
      <c r="C265" s="288"/>
      <c r="D265" s="289"/>
      <c r="E265" s="310"/>
      <c r="F265" s="290"/>
    </row>
    <row r="266" spans="2:7" hidden="1" outlineLevel="1">
      <c r="B266" s="288" t="s">
        <v>378</v>
      </c>
      <c r="C266" s="288" t="s">
        <v>507</v>
      </c>
      <c r="D266" s="289" t="s">
        <v>379</v>
      </c>
      <c r="E266" s="310"/>
      <c r="F266" s="290">
        <v>40993.396597878447</v>
      </c>
      <c r="G266" s="265">
        <v>40993.396597878447</v>
      </c>
    </row>
    <row r="267" spans="2:7" hidden="1" outlineLevel="1">
      <c r="B267" s="288"/>
      <c r="C267" s="288"/>
      <c r="D267" s="289"/>
      <c r="E267" s="310"/>
      <c r="F267" s="290"/>
    </row>
    <row r="268" spans="2:7" hidden="1" outlineLevel="1">
      <c r="B268" s="288" t="s">
        <v>378</v>
      </c>
      <c r="C268" s="288" t="s">
        <v>508</v>
      </c>
      <c r="D268" s="289" t="s">
        <v>391</v>
      </c>
      <c r="E268" s="310"/>
      <c r="F268" s="290">
        <v>102618.81379523856</v>
      </c>
      <c r="G268" s="265">
        <v>102618.81379523856</v>
      </c>
    </row>
    <row r="269" spans="2:7" hidden="1" outlineLevel="1">
      <c r="B269" s="288"/>
      <c r="C269" s="288"/>
      <c r="D269" s="289"/>
      <c r="E269" s="310"/>
      <c r="F269" s="290"/>
    </row>
    <row r="270" spans="2:7" hidden="1" outlineLevel="1">
      <c r="B270" s="285" t="s">
        <v>305</v>
      </c>
      <c r="C270" s="285" t="s">
        <v>509</v>
      </c>
      <c r="D270" s="286" t="s">
        <v>510</v>
      </c>
      <c r="E270" s="309"/>
      <c r="F270" s="287">
        <f>+F271+F273+F275</f>
        <v>388698.60507720214</v>
      </c>
      <c r="G270" s="265">
        <v>388698.60507720214</v>
      </c>
    </row>
    <row r="271" spans="2:7" hidden="1" outlineLevel="1">
      <c r="B271" s="288" t="s">
        <v>378</v>
      </c>
      <c r="C271" s="288" t="s">
        <v>511</v>
      </c>
      <c r="D271" s="289" t="s">
        <v>441</v>
      </c>
      <c r="E271" s="310"/>
      <c r="F271" s="290">
        <v>245086.39468408513</v>
      </c>
      <c r="G271" s="265">
        <v>245086.39468408513</v>
      </c>
    </row>
    <row r="272" spans="2:7" hidden="1" outlineLevel="1">
      <c r="B272" s="288"/>
      <c r="C272" s="288"/>
      <c r="D272" s="289"/>
      <c r="E272" s="310"/>
      <c r="F272" s="290"/>
    </row>
    <row r="273" spans="2:7" hidden="1" outlineLevel="1">
      <c r="B273" s="288" t="s">
        <v>378</v>
      </c>
      <c r="C273" s="288" t="s">
        <v>512</v>
      </c>
      <c r="D273" s="289" t="s">
        <v>379</v>
      </c>
      <c r="E273" s="310"/>
      <c r="F273" s="290">
        <v>40993.396597878447</v>
      </c>
      <c r="G273" s="265">
        <v>40993.396597878447</v>
      </c>
    </row>
    <row r="274" spans="2:7" hidden="1" outlineLevel="1">
      <c r="B274" s="288"/>
      <c r="C274" s="288"/>
      <c r="D274" s="289"/>
      <c r="E274" s="310"/>
      <c r="F274" s="290"/>
    </row>
    <row r="275" spans="2:7" hidden="1" outlineLevel="1">
      <c r="B275" s="288" t="s">
        <v>378</v>
      </c>
      <c r="C275" s="288" t="s">
        <v>513</v>
      </c>
      <c r="D275" s="289" t="s">
        <v>391</v>
      </c>
      <c r="E275" s="310"/>
      <c r="F275" s="290">
        <v>102618.81379523856</v>
      </c>
      <c r="G275" s="265">
        <v>102618.81379523856</v>
      </c>
    </row>
    <row r="276" spans="2:7" hidden="1" outlineLevel="1">
      <c r="B276" s="288"/>
      <c r="C276" s="288"/>
      <c r="D276" s="289"/>
      <c r="E276" s="310"/>
      <c r="F276" s="290"/>
    </row>
    <row r="277" spans="2:7" hidden="1" outlineLevel="1">
      <c r="B277" s="285" t="s">
        <v>305</v>
      </c>
      <c r="C277" s="285" t="s">
        <v>514</v>
      </c>
      <c r="D277" s="286" t="s">
        <v>515</v>
      </c>
      <c r="E277" s="309"/>
      <c r="F277" s="287">
        <f>+F278+F280+F282</f>
        <v>388698.60507720214</v>
      </c>
      <c r="G277" s="265">
        <v>388698.60507720214</v>
      </c>
    </row>
    <row r="278" spans="2:7" hidden="1" outlineLevel="1">
      <c r="B278" s="288" t="s">
        <v>378</v>
      </c>
      <c r="C278" s="288" t="s">
        <v>516</v>
      </c>
      <c r="D278" s="289" t="s">
        <v>441</v>
      </c>
      <c r="E278" s="310"/>
      <c r="F278" s="290">
        <v>245086.39468408513</v>
      </c>
      <c r="G278" s="265">
        <v>245086.39468408513</v>
      </c>
    </row>
    <row r="279" spans="2:7" hidden="1" outlineLevel="1">
      <c r="B279" s="288"/>
      <c r="C279" s="288"/>
      <c r="D279" s="289"/>
      <c r="E279" s="310"/>
      <c r="F279" s="290"/>
    </row>
    <row r="280" spans="2:7" hidden="1" outlineLevel="1">
      <c r="B280" s="288" t="s">
        <v>378</v>
      </c>
      <c r="C280" s="288" t="s">
        <v>517</v>
      </c>
      <c r="D280" s="289" t="s">
        <v>379</v>
      </c>
      <c r="E280" s="310"/>
      <c r="F280" s="290">
        <v>40993.396597878447</v>
      </c>
      <c r="G280" s="265">
        <v>40993.396597878447</v>
      </c>
    </row>
    <row r="281" spans="2:7" hidden="1" outlineLevel="1">
      <c r="B281" s="288"/>
      <c r="C281" s="288"/>
      <c r="D281" s="289"/>
      <c r="E281" s="310"/>
      <c r="F281" s="290"/>
    </row>
    <row r="282" spans="2:7" hidden="1" outlineLevel="1">
      <c r="B282" s="288" t="s">
        <v>378</v>
      </c>
      <c r="C282" s="288" t="s">
        <v>518</v>
      </c>
      <c r="D282" s="289" t="s">
        <v>391</v>
      </c>
      <c r="E282" s="310"/>
      <c r="F282" s="290">
        <v>102618.81379523856</v>
      </c>
      <c r="G282" s="265">
        <v>102618.81379523856</v>
      </c>
    </row>
    <row r="283" spans="2:7" hidden="1" outlineLevel="1">
      <c r="B283" s="288"/>
      <c r="C283" s="288"/>
      <c r="D283" s="289"/>
      <c r="E283" s="310"/>
      <c r="F283" s="290"/>
    </row>
    <row r="284" spans="2:7" hidden="1" outlineLevel="1">
      <c r="B284" s="285" t="s">
        <v>305</v>
      </c>
      <c r="C284" s="285" t="s">
        <v>519</v>
      </c>
      <c r="D284" s="286" t="s">
        <v>520</v>
      </c>
      <c r="E284" s="309"/>
      <c r="F284" s="287">
        <f>+F285+F287+F289</f>
        <v>388698.60507720214</v>
      </c>
      <c r="G284" s="265">
        <v>388698.60507720214</v>
      </c>
    </row>
    <row r="285" spans="2:7" hidden="1" outlineLevel="1">
      <c r="B285" s="288" t="s">
        <v>378</v>
      </c>
      <c r="C285" s="288" t="s">
        <v>521</v>
      </c>
      <c r="D285" s="289" t="s">
        <v>441</v>
      </c>
      <c r="E285" s="310"/>
      <c r="F285" s="290">
        <v>245086.39468408513</v>
      </c>
      <c r="G285" s="265">
        <v>245086.39468408513</v>
      </c>
    </row>
    <row r="286" spans="2:7" hidden="1" outlineLevel="1">
      <c r="B286" s="288"/>
      <c r="C286" s="288"/>
      <c r="D286" s="289"/>
      <c r="E286" s="310"/>
      <c r="F286" s="290"/>
    </row>
    <row r="287" spans="2:7" hidden="1" outlineLevel="1">
      <c r="B287" s="288" t="s">
        <v>378</v>
      </c>
      <c r="C287" s="288" t="s">
        <v>522</v>
      </c>
      <c r="D287" s="289" t="s">
        <v>379</v>
      </c>
      <c r="E287" s="310"/>
      <c r="F287" s="290">
        <v>40993.396597878447</v>
      </c>
      <c r="G287" s="265">
        <v>40993.396597878447</v>
      </c>
    </row>
    <row r="288" spans="2:7" hidden="1" outlineLevel="1">
      <c r="B288" s="288"/>
      <c r="C288" s="288"/>
      <c r="D288" s="289"/>
      <c r="E288" s="310"/>
      <c r="F288" s="290"/>
    </row>
    <row r="289" spans="2:7" hidden="1" outlineLevel="1">
      <c r="B289" s="288" t="s">
        <v>378</v>
      </c>
      <c r="C289" s="288" t="s">
        <v>523</v>
      </c>
      <c r="D289" s="289" t="s">
        <v>391</v>
      </c>
      <c r="E289" s="310"/>
      <c r="F289" s="290">
        <v>102618.81379523856</v>
      </c>
      <c r="G289" s="265">
        <v>102618.81379523856</v>
      </c>
    </row>
    <row r="290" spans="2:7" hidden="1" outlineLevel="1">
      <c r="B290" s="288"/>
      <c r="C290" s="288"/>
      <c r="D290" s="289"/>
      <c r="E290" s="310"/>
      <c r="F290" s="290"/>
    </row>
    <row r="291" spans="2:7" hidden="1" outlineLevel="1">
      <c r="B291" s="285" t="s">
        <v>305</v>
      </c>
      <c r="C291" s="285" t="s">
        <v>524</v>
      </c>
      <c r="D291" s="286" t="s">
        <v>525</v>
      </c>
      <c r="E291" s="309"/>
      <c r="F291" s="287">
        <f>+F292+F294+F296+F298</f>
        <v>429692.00167508057</v>
      </c>
      <c r="G291" s="265">
        <v>429692.00167508057</v>
      </c>
    </row>
    <row r="292" spans="2:7" hidden="1" outlineLevel="1">
      <c r="B292" s="288" t="s">
        <v>378</v>
      </c>
      <c r="C292" s="288" t="s">
        <v>526</v>
      </c>
      <c r="D292" s="289" t="s">
        <v>441</v>
      </c>
      <c r="E292" s="310"/>
      <c r="F292" s="290">
        <v>245086.39468408513</v>
      </c>
      <c r="G292" s="265">
        <v>245086.39468408513</v>
      </c>
    </row>
    <row r="293" spans="2:7" hidden="1" outlineLevel="1">
      <c r="B293" s="288"/>
      <c r="C293" s="288"/>
      <c r="D293" s="289"/>
      <c r="E293" s="310"/>
      <c r="F293" s="290"/>
    </row>
    <row r="294" spans="2:7" hidden="1" outlineLevel="1">
      <c r="B294" s="288" t="s">
        <v>378</v>
      </c>
      <c r="C294" s="288" t="s">
        <v>527</v>
      </c>
      <c r="D294" s="289" t="s">
        <v>379</v>
      </c>
      <c r="E294" s="310"/>
      <c r="F294" s="290">
        <v>40993.396597878447</v>
      </c>
      <c r="G294" s="265">
        <v>40993.396597878447</v>
      </c>
    </row>
    <row r="295" spans="2:7" hidden="1" outlineLevel="1">
      <c r="B295" s="288"/>
      <c r="C295" s="288"/>
      <c r="D295" s="289"/>
      <c r="E295" s="310"/>
      <c r="F295" s="290"/>
    </row>
    <row r="296" spans="2:7" hidden="1" outlineLevel="1">
      <c r="B296" s="288" t="s">
        <v>378</v>
      </c>
      <c r="C296" s="288" t="s">
        <v>528</v>
      </c>
      <c r="D296" s="289" t="s">
        <v>391</v>
      </c>
      <c r="E296" s="310"/>
      <c r="F296" s="290">
        <v>102618.81379523856</v>
      </c>
      <c r="G296" s="265">
        <v>102618.81379523856</v>
      </c>
    </row>
    <row r="297" spans="2:7" hidden="1" outlineLevel="1">
      <c r="B297" s="288"/>
      <c r="C297" s="288"/>
      <c r="D297" s="289"/>
      <c r="E297" s="310"/>
      <c r="F297" s="290"/>
    </row>
    <row r="298" spans="2:7" hidden="1" outlineLevel="1">
      <c r="B298" s="288" t="s">
        <v>378</v>
      </c>
      <c r="C298" s="288" t="s">
        <v>529</v>
      </c>
      <c r="D298" s="289" t="s">
        <v>379</v>
      </c>
      <c r="E298" s="310"/>
      <c r="F298" s="290">
        <v>40993.396597878447</v>
      </c>
      <c r="G298" s="265">
        <v>40993.396597878447</v>
      </c>
    </row>
    <row r="299" spans="2:7" hidden="1" outlineLevel="1">
      <c r="B299" s="288"/>
      <c r="C299" s="288"/>
      <c r="D299" s="289"/>
      <c r="E299" s="310"/>
      <c r="F299" s="290"/>
    </row>
    <row r="300" spans="2:7" hidden="1" outlineLevel="1">
      <c r="B300" s="281" t="s">
        <v>278</v>
      </c>
      <c r="C300" s="281" t="s">
        <v>530</v>
      </c>
      <c r="D300" s="282" t="s">
        <v>531</v>
      </c>
      <c r="E300" s="303"/>
      <c r="F300" s="283">
        <f>+F301</f>
        <v>725397.58185558987</v>
      </c>
      <c r="G300" s="265">
        <v>725397.58185558987</v>
      </c>
    </row>
    <row r="301" spans="2:7" hidden="1" outlineLevel="1">
      <c r="B301" s="285" t="s">
        <v>305</v>
      </c>
      <c r="C301" s="285" t="s">
        <v>532</v>
      </c>
      <c r="D301" s="286" t="s">
        <v>533</v>
      </c>
      <c r="E301" s="309"/>
      <c r="F301" s="287">
        <f>+F302+F304+F306</f>
        <v>725397.58185558987</v>
      </c>
      <c r="G301" s="265">
        <v>725397.58185558987</v>
      </c>
    </row>
    <row r="302" spans="2:7" hidden="1" outlineLevel="1">
      <c r="B302" s="288" t="s">
        <v>378</v>
      </c>
      <c r="C302" s="288" t="s">
        <v>532</v>
      </c>
      <c r="D302" s="289" t="s">
        <v>441</v>
      </c>
      <c r="E302" s="310"/>
      <c r="F302" s="290">
        <v>612715.98671021278</v>
      </c>
      <c r="G302" s="265">
        <v>612715.98671021278</v>
      </c>
    </row>
    <row r="303" spans="2:7" hidden="1" outlineLevel="1">
      <c r="B303" s="288"/>
      <c r="C303" s="288"/>
      <c r="D303" s="289"/>
      <c r="E303" s="310"/>
      <c r="F303" s="290"/>
    </row>
    <row r="304" spans="2:7" hidden="1" outlineLevel="1">
      <c r="B304" s="288" t="s">
        <v>378</v>
      </c>
      <c r="C304" s="288" t="s">
        <v>534</v>
      </c>
      <c r="D304" s="289" t="s">
        <v>379</v>
      </c>
      <c r="E304" s="310"/>
      <c r="F304" s="290">
        <v>40993.396597878447</v>
      </c>
      <c r="G304" s="265">
        <v>40993.396597878447</v>
      </c>
    </row>
    <row r="305" spans="1:7" hidden="1" outlineLevel="1">
      <c r="B305" s="288"/>
      <c r="C305" s="288"/>
      <c r="D305" s="289"/>
      <c r="E305" s="310"/>
      <c r="F305" s="290"/>
    </row>
    <row r="306" spans="1:7" hidden="1" outlineLevel="1">
      <c r="B306" s="288" t="s">
        <v>378</v>
      </c>
      <c r="C306" s="288" t="s">
        <v>535</v>
      </c>
      <c r="D306" s="289" t="s">
        <v>536</v>
      </c>
      <c r="E306" s="310"/>
      <c r="F306" s="290">
        <v>71688.198547498672</v>
      </c>
      <c r="G306" s="265">
        <v>71688.198547498672</v>
      </c>
    </row>
    <row r="307" spans="1:7" hidden="1" outlineLevel="1">
      <c r="B307" s="288"/>
      <c r="C307" s="288"/>
      <c r="D307" s="289"/>
      <c r="E307" s="310"/>
      <c r="F307" s="290"/>
    </row>
    <row r="308" spans="1:7" s="302" customFormat="1" collapsed="1">
      <c r="A308" s="280"/>
      <c r="B308" s="277" t="s">
        <v>234</v>
      </c>
      <c r="C308" s="277" t="s">
        <v>537</v>
      </c>
      <c r="D308" s="278" t="s">
        <v>538</v>
      </c>
      <c r="E308" s="301"/>
      <c r="F308" s="279">
        <f>+F309+F314+F327+F328+F335+F372</f>
        <v>17641523.515439332</v>
      </c>
      <c r="G308" s="302">
        <v>17641523.515439332</v>
      </c>
    </row>
    <row r="309" spans="1:7" hidden="1" outlineLevel="1">
      <c r="A309" s="291"/>
      <c r="B309" s="281" t="s">
        <v>278</v>
      </c>
      <c r="C309" s="281" t="s">
        <v>539</v>
      </c>
      <c r="D309" s="282" t="s">
        <v>540</v>
      </c>
      <c r="E309" s="303"/>
      <c r="F309" s="283">
        <f>+F310+F312</f>
        <v>0</v>
      </c>
      <c r="G309" s="265">
        <v>0</v>
      </c>
    </row>
    <row r="310" spans="1:7" hidden="1" outlineLevel="1">
      <c r="A310" s="291"/>
      <c r="B310" s="285" t="s">
        <v>305</v>
      </c>
      <c r="C310" s="285" t="s">
        <v>541</v>
      </c>
      <c r="D310" s="286" t="s">
        <v>542</v>
      </c>
      <c r="E310" s="309"/>
      <c r="F310" s="287">
        <v>0</v>
      </c>
      <c r="G310" s="265">
        <v>0</v>
      </c>
    </row>
    <row r="311" spans="1:7" s="314" customFormat="1" hidden="1" outlineLevel="1">
      <c r="A311" s="308"/>
      <c r="B311" s="288"/>
      <c r="C311" s="288"/>
      <c r="D311" s="289"/>
      <c r="E311" s="310"/>
      <c r="F311" s="290"/>
    </row>
    <row r="312" spans="1:7" hidden="1" outlineLevel="1">
      <c r="A312" s="291"/>
      <c r="B312" s="285" t="s">
        <v>305</v>
      </c>
      <c r="C312" s="285" t="s">
        <v>543</v>
      </c>
      <c r="D312" s="286" t="s">
        <v>544</v>
      </c>
      <c r="E312" s="309"/>
      <c r="F312" s="287">
        <v>0</v>
      </c>
      <c r="G312" s="265">
        <v>0</v>
      </c>
    </row>
    <row r="313" spans="1:7" s="314" customFormat="1" hidden="1" outlineLevel="1">
      <c r="A313" s="308"/>
      <c r="B313" s="288"/>
      <c r="C313" s="288"/>
      <c r="D313" s="289"/>
      <c r="E313" s="310"/>
      <c r="F313" s="290"/>
    </row>
    <row r="314" spans="1:7" hidden="1" outlineLevel="1">
      <c r="A314" s="291"/>
      <c r="B314" s="281" t="s">
        <v>278</v>
      </c>
      <c r="C314" s="281" t="s">
        <v>545</v>
      </c>
      <c r="D314" s="282" t="s">
        <v>546</v>
      </c>
      <c r="E314" s="303"/>
      <c r="F314" s="283">
        <f>+F315+F317+F319+F321+F323+F325</f>
        <v>1749884.0778614054</v>
      </c>
      <c r="G314" s="265">
        <v>1749884.0778614054</v>
      </c>
    </row>
    <row r="315" spans="1:7" hidden="1" outlineLevel="1">
      <c r="A315" s="291"/>
      <c r="B315" s="285" t="s">
        <v>305</v>
      </c>
      <c r="C315" s="285" t="s">
        <v>547</v>
      </c>
      <c r="D315" s="286" t="s">
        <v>548</v>
      </c>
      <c r="E315" s="309"/>
      <c r="F315" s="287">
        <v>273285.11040184053</v>
      </c>
      <c r="G315" s="265">
        <v>273285.11040184053</v>
      </c>
    </row>
    <row r="316" spans="1:7" s="314" customFormat="1" hidden="1" outlineLevel="1">
      <c r="A316" s="308"/>
      <c r="B316" s="288"/>
      <c r="C316" s="288"/>
      <c r="D316" s="289"/>
      <c r="E316" s="310"/>
      <c r="F316" s="290"/>
    </row>
    <row r="317" spans="1:7" hidden="1" outlineLevel="1">
      <c r="A317" s="291"/>
      <c r="B317" s="285" t="s">
        <v>305</v>
      </c>
      <c r="C317" s="285" t="s">
        <v>549</v>
      </c>
      <c r="D317" s="286" t="s">
        <v>550</v>
      </c>
      <c r="E317" s="309"/>
      <c r="F317" s="287">
        <v>0</v>
      </c>
      <c r="G317" s="265">
        <v>0</v>
      </c>
    </row>
    <row r="318" spans="1:7" s="314" customFormat="1" hidden="1" outlineLevel="1">
      <c r="A318" s="308"/>
      <c r="B318" s="288"/>
      <c r="C318" s="288"/>
      <c r="D318" s="289"/>
      <c r="E318" s="310"/>
      <c r="F318" s="290"/>
    </row>
    <row r="319" spans="1:7" hidden="1" outlineLevel="1">
      <c r="A319" s="291"/>
      <c r="B319" s="285" t="s">
        <v>305</v>
      </c>
      <c r="C319" s="285" t="s">
        <v>551</v>
      </c>
      <c r="D319" s="286" t="s">
        <v>552</v>
      </c>
      <c r="E319" s="309"/>
      <c r="F319" s="287">
        <v>181980.06106710536</v>
      </c>
      <c r="G319" s="265">
        <v>181980.06106710536</v>
      </c>
    </row>
    <row r="320" spans="1:7" s="314" customFormat="1" hidden="1" outlineLevel="1">
      <c r="A320" s="308"/>
      <c r="B320" s="288"/>
      <c r="C320" s="288"/>
      <c r="D320" s="289"/>
      <c r="E320" s="310"/>
      <c r="F320" s="290"/>
    </row>
    <row r="321" spans="1:7" hidden="1" outlineLevel="1">
      <c r="A321" s="291"/>
      <c r="B321" s="285" t="s">
        <v>305</v>
      </c>
      <c r="C321" s="285" t="s">
        <v>553</v>
      </c>
      <c r="D321" s="286" t="s">
        <v>554</v>
      </c>
      <c r="E321" s="309"/>
      <c r="F321" s="287">
        <v>321835.80804008711</v>
      </c>
      <c r="G321" s="265">
        <v>321835.80804008711</v>
      </c>
    </row>
    <row r="322" spans="1:7" s="314" customFormat="1" hidden="1" outlineLevel="1">
      <c r="A322" s="308"/>
      <c r="B322" s="288"/>
      <c r="C322" s="288"/>
      <c r="D322" s="289"/>
      <c r="E322" s="310"/>
      <c r="F322" s="290"/>
    </row>
    <row r="323" spans="1:7" hidden="1" outlineLevel="1">
      <c r="A323" s="291"/>
      <c r="B323" s="285" t="s">
        <v>305</v>
      </c>
      <c r="C323" s="285" t="s">
        <v>555</v>
      </c>
      <c r="D323" s="286" t="s">
        <v>556</v>
      </c>
      <c r="E323" s="309"/>
      <c r="F323" s="287">
        <v>444509.16952137067</v>
      </c>
      <c r="G323" s="265">
        <v>444509.16952137067</v>
      </c>
    </row>
    <row r="324" spans="1:7" s="314" customFormat="1" hidden="1" outlineLevel="1">
      <c r="A324" s="308"/>
      <c r="B324" s="288"/>
      <c r="C324" s="288"/>
      <c r="D324" s="289"/>
      <c r="E324" s="310"/>
      <c r="F324" s="290"/>
    </row>
    <row r="325" spans="1:7" hidden="1" outlineLevel="1">
      <c r="A325" s="291"/>
      <c r="B325" s="285" t="s">
        <v>305</v>
      </c>
      <c r="C325" s="285" t="s">
        <v>557</v>
      </c>
      <c r="D325" s="286" t="s">
        <v>558</v>
      </c>
      <c r="E325" s="309"/>
      <c r="F325" s="287">
        <v>528273.92883100163</v>
      </c>
      <c r="G325" s="265">
        <v>528273.92883100163</v>
      </c>
    </row>
    <row r="326" spans="1:7" s="314" customFormat="1" hidden="1" outlineLevel="1">
      <c r="A326" s="308"/>
      <c r="B326" s="288"/>
      <c r="C326" s="288"/>
      <c r="D326" s="289"/>
      <c r="E326" s="310"/>
      <c r="F326" s="290"/>
    </row>
    <row r="327" spans="1:7" hidden="1" outlineLevel="1">
      <c r="A327" s="291"/>
      <c r="B327" s="281" t="s">
        <v>278</v>
      </c>
      <c r="C327" s="281" t="s">
        <v>559</v>
      </c>
      <c r="D327" s="282" t="s">
        <v>560</v>
      </c>
      <c r="E327" s="303"/>
      <c r="F327" s="283">
        <v>0</v>
      </c>
      <c r="G327" s="265">
        <v>0</v>
      </c>
    </row>
    <row r="328" spans="1:7" hidden="1" outlineLevel="1">
      <c r="A328" s="291"/>
      <c r="B328" s="281" t="s">
        <v>278</v>
      </c>
      <c r="C328" s="281" t="s">
        <v>561</v>
      </c>
      <c r="D328" s="282" t="s">
        <v>562</v>
      </c>
      <c r="E328" s="303"/>
      <c r="F328" s="283">
        <f>+F329+F331+F333</f>
        <v>0</v>
      </c>
      <c r="G328" s="265">
        <v>0</v>
      </c>
    </row>
    <row r="329" spans="1:7" hidden="1" outlineLevel="1">
      <c r="A329" s="291"/>
      <c r="B329" s="285" t="s">
        <v>305</v>
      </c>
      <c r="C329" s="285" t="s">
        <v>563</v>
      </c>
      <c r="D329" s="286" t="s">
        <v>564</v>
      </c>
      <c r="E329" s="309"/>
      <c r="F329" s="287">
        <v>0</v>
      </c>
      <c r="G329" s="265">
        <v>0</v>
      </c>
    </row>
    <row r="330" spans="1:7" s="314" customFormat="1" hidden="1" outlineLevel="1">
      <c r="A330" s="308"/>
      <c r="B330" s="288"/>
      <c r="C330" s="288"/>
      <c r="D330" s="289"/>
      <c r="E330" s="310"/>
      <c r="F330" s="290"/>
    </row>
    <row r="331" spans="1:7" hidden="1" outlineLevel="1">
      <c r="A331" s="291"/>
      <c r="B331" s="285" t="s">
        <v>305</v>
      </c>
      <c r="C331" s="285" t="s">
        <v>565</v>
      </c>
      <c r="D331" s="286" t="s">
        <v>566</v>
      </c>
      <c r="E331" s="309"/>
      <c r="F331" s="287">
        <v>0</v>
      </c>
      <c r="G331" s="265">
        <v>0</v>
      </c>
    </row>
    <row r="332" spans="1:7" s="314" customFormat="1" hidden="1" outlineLevel="1">
      <c r="A332" s="308"/>
      <c r="B332" s="288"/>
      <c r="C332" s="288"/>
      <c r="D332" s="289"/>
      <c r="E332" s="310"/>
      <c r="F332" s="290"/>
    </row>
    <row r="333" spans="1:7" hidden="1" outlineLevel="1">
      <c r="A333" s="291"/>
      <c r="B333" s="285" t="s">
        <v>305</v>
      </c>
      <c r="C333" s="285" t="s">
        <v>567</v>
      </c>
      <c r="D333" s="286" t="s">
        <v>568</v>
      </c>
      <c r="E333" s="309"/>
      <c r="F333" s="287">
        <v>0</v>
      </c>
      <c r="G333" s="265">
        <v>0</v>
      </c>
    </row>
    <row r="334" spans="1:7" s="314" customFormat="1" hidden="1" outlineLevel="1">
      <c r="A334" s="308"/>
      <c r="B334" s="288"/>
      <c r="C334" s="288"/>
      <c r="D334" s="289"/>
      <c r="E334" s="310"/>
      <c r="F334" s="290"/>
    </row>
    <row r="335" spans="1:7" hidden="1" outlineLevel="1">
      <c r="A335" s="291"/>
      <c r="B335" s="281" t="s">
        <v>278</v>
      </c>
      <c r="C335" s="281" t="s">
        <v>569</v>
      </c>
      <c r="D335" s="282" t="s">
        <v>570</v>
      </c>
      <c r="E335" s="303"/>
      <c r="F335" s="283">
        <f>+F336+F338+F340+F342+F344+F346+F348+F350+F352+F354+F356+F358+F360+F362+F364+F366+F368+F370</f>
        <v>14319395.485246668</v>
      </c>
      <c r="G335" s="265">
        <v>14319395.485246668</v>
      </c>
    </row>
    <row r="336" spans="1:7" hidden="1" outlineLevel="1">
      <c r="A336" s="291"/>
      <c r="B336" s="285" t="s">
        <v>305</v>
      </c>
      <c r="C336" s="285" t="s">
        <v>571</v>
      </c>
      <c r="D336" s="286" t="s">
        <v>572</v>
      </c>
      <c r="E336" s="309"/>
      <c r="F336" s="287">
        <v>862195.55266834539</v>
      </c>
      <c r="G336" s="265">
        <v>862195.55266834539</v>
      </c>
    </row>
    <row r="337" spans="1:7" s="314" customFormat="1" hidden="1" outlineLevel="1">
      <c r="A337" s="308"/>
      <c r="B337" s="288"/>
      <c r="C337" s="288"/>
      <c r="D337" s="289"/>
      <c r="E337" s="310"/>
      <c r="F337" s="290"/>
    </row>
    <row r="338" spans="1:7" ht="15" hidden="1" customHeight="1" outlineLevel="1">
      <c r="A338" s="291"/>
      <c r="B338" s="285" t="s">
        <v>305</v>
      </c>
      <c r="C338" s="285" t="s">
        <v>573</v>
      </c>
      <c r="D338" s="286" t="s">
        <v>574</v>
      </c>
      <c r="E338" s="309"/>
      <c r="F338" s="287">
        <v>897530.20679563738</v>
      </c>
      <c r="G338" s="265">
        <v>897530.20679563738</v>
      </c>
    </row>
    <row r="339" spans="1:7" s="314" customFormat="1" hidden="1" outlineLevel="1">
      <c r="A339" s="308"/>
      <c r="B339" s="288"/>
      <c r="C339" s="288"/>
      <c r="D339" s="289"/>
      <c r="E339" s="310"/>
      <c r="F339" s="290"/>
    </row>
    <row r="340" spans="1:7" hidden="1" outlineLevel="1">
      <c r="A340" s="291"/>
      <c r="B340" s="285" t="s">
        <v>305</v>
      </c>
      <c r="C340" s="285" t="s">
        <v>575</v>
      </c>
      <c r="D340" s="286" t="s">
        <v>576</v>
      </c>
      <c r="E340" s="309"/>
      <c r="F340" s="287">
        <v>897530.20679563738</v>
      </c>
      <c r="G340" s="265">
        <v>897530.20679563738</v>
      </c>
    </row>
    <row r="341" spans="1:7" s="314" customFormat="1" hidden="1" outlineLevel="1">
      <c r="A341" s="308"/>
      <c r="B341" s="288"/>
      <c r="C341" s="288"/>
      <c r="D341" s="289"/>
      <c r="E341" s="310"/>
      <c r="F341" s="290"/>
    </row>
    <row r="342" spans="1:7" hidden="1" outlineLevel="1">
      <c r="A342" s="291"/>
      <c r="B342" s="285" t="s">
        <v>305</v>
      </c>
      <c r="C342" s="285" t="s">
        <v>577</v>
      </c>
      <c r="D342" s="286" t="s">
        <v>578</v>
      </c>
      <c r="E342" s="309"/>
      <c r="F342" s="287">
        <v>897530.20679563738</v>
      </c>
      <c r="G342" s="265">
        <v>897530.20679563738</v>
      </c>
    </row>
    <row r="343" spans="1:7" s="314" customFormat="1" hidden="1" outlineLevel="1">
      <c r="A343" s="308"/>
      <c r="B343" s="288"/>
      <c r="C343" s="288"/>
      <c r="D343" s="289"/>
      <c r="E343" s="310"/>
      <c r="F343" s="290"/>
    </row>
    <row r="344" spans="1:7" hidden="1" outlineLevel="1">
      <c r="A344" s="291"/>
      <c r="B344" s="285" t="s">
        <v>305</v>
      </c>
      <c r="C344" s="285" t="s">
        <v>579</v>
      </c>
      <c r="D344" s="286" t="s">
        <v>580</v>
      </c>
      <c r="E344" s="309"/>
      <c r="F344" s="287">
        <v>897530.20679563738</v>
      </c>
      <c r="G344" s="265">
        <v>897530.20679563738</v>
      </c>
    </row>
    <row r="345" spans="1:7" s="314" customFormat="1" hidden="1" outlineLevel="1">
      <c r="A345" s="308"/>
      <c r="B345" s="288"/>
      <c r="C345" s="288"/>
      <c r="D345" s="289"/>
      <c r="E345" s="310"/>
      <c r="F345" s="290"/>
    </row>
    <row r="346" spans="1:7" hidden="1" outlineLevel="1">
      <c r="A346" s="291"/>
      <c r="B346" s="285" t="s">
        <v>305</v>
      </c>
      <c r="C346" s="285" t="s">
        <v>581</v>
      </c>
      <c r="D346" s="286" t="s">
        <v>582</v>
      </c>
      <c r="E346" s="309"/>
      <c r="F346" s="287">
        <v>897530.20679563738</v>
      </c>
      <c r="G346" s="265">
        <v>897530.20679563738</v>
      </c>
    </row>
    <row r="347" spans="1:7" s="314" customFormat="1" hidden="1" outlineLevel="1">
      <c r="A347" s="308"/>
      <c r="B347" s="288"/>
      <c r="C347" s="288"/>
      <c r="D347" s="289"/>
      <c r="E347" s="310"/>
      <c r="F347" s="290"/>
    </row>
    <row r="348" spans="1:7" hidden="1" outlineLevel="1">
      <c r="A348" s="291"/>
      <c r="B348" s="285" t="s">
        <v>305</v>
      </c>
      <c r="C348" s="285" t="s">
        <v>583</v>
      </c>
      <c r="D348" s="286" t="s">
        <v>584</v>
      </c>
      <c r="E348" s="309"/>
      <c r="F348" s="287">
        <v>897530.20679563738</v>
      </c>
      <c r="G348" s="265">
        <v>897530.20679563738</v>
      </c>
    </row>
    <row r="349" spans="1:7" s="314" customFormat="1" hidden="1" outlineLevel="1">
      <c r="A349" s="308"/>
      <c r="B349" s="288"/>
      <c r="C349" s="288"/>
      <c r="D349" s="289"/>
      <c r="E349" s="310"/>
      <c r="F349" s="290"/>
    </row>
    <row r="350" spans="1:7" hidden="1" outlineLevel="1">
      <c r="A350" s="291"/>
      <c r="B350" s="285" t="s">
        <v>305</v>
      </c>
      <c r="C350" s="285" t="s">
        <v>585</v>
      </c>
      <c r="D350" s="286" t="s">
        <v>586</v>
      </c>
      <c r="E350" s="309"/>
      <c r="F350" s="287">
        <v>897530.20679563738</v>
      </c>
      <c r="G350" s="265">
        <v>897530.20679563738</v>
      </c>
    </row>
    <row r="351" spans="1:7" s="314" customFormat="1" hidden="1" outlineLevel="1">
      <c r="A351" s="308"/>
      <c r="B351" s="288"/>
      <c r="C351" s="288"/>
      <c r="D351" s="289"/>
      <c r="E351" s="310"/>
      <c r="F351" s="290"/>
    </row>
    <row r="352" spans="1:7" hidden="1" outlineLevel="1">
      <c r="A352" s="291"/>
      <c r="B352" s="285" t="s">
        <v>305</v>
      </c>
      <c r="C352" s="285" t="s">
        <v>587</v>
      </c>
      <c r="D352" s="286" t="s">
        <v>588</v>
      </c>
      <c r="E352" s="309"/>
      <c r="F352" s="287">
        <v>897530.20679563738</v>
      </c>
      <c r="G352" s="265">
        <v>897530.20679563738</v>
      </c>
    </row>
    <row r="353" spans="1:7" s="314" customFormat="1" hidden="1" outlineLevel="1">
      <c r="A353" s="308"/>
      <c r="B353" s="288"/>
      <c r="C353" s="288"/>
      <c r="D353" s="289"/>
      <c r="E353" s="310"/>
      <c r="F353" s="290"/>
    </row>
    <row r="354" spans="1:7" hidden="1" outlineLevel="1">
      <c r="A354" s="291"/>
      <c r="B354" s="285" t="s">
        <v>305</v>
      </c>
      <c r="C354" s="285" t="s">
        <v>589</v>
      </c>
      <c r="D354" s="286" t="s">
        <v>590</v>
      </c>
      <c r="E354" s="309"/>
      <c r="F354" s="287">
        <v>897530.20679563738</v>
      </c>
      <c r="G354" s="265">
        <v>897530.20679563738</v>
      </c>
    </row>
    <row r="355" spans="1:7" s="314" customFormat="1" hidden="1" outlineLevel="1">
      <c r="A355" s="308"/>
      <c r="B355" s="288"/>
      <c r="C355" s="288"/>
      <c r="D355" s="289"/>
      <c r="E355" s="310"/>
      <c r="F355" s="290"/>
    </row>
    <row r="356" spans="1:7" hidden="1" outlineLevel="1">
      <c r="A356" s="291"/>
      <c r="B356" s="285" t="s">
        <v>305</v>
      </c>
      <c r="C356" s="285" t="s">
        <v>591</v>
      </c>
      <c r="D356" s="286" t="s">
        <v>592</v>
      </c>
      <c r="E356" s="309"/>
      <c r="F356" s="287">
        <v>897530.20679563738</v>
      </c>
      <c r="G356" s="265">
        <v>897530.20679563738</v>
      </c>
    </row>
    <row r="357" spans="1:7" s="314" customFormat="1" hidden="1" outlineLevel="1">
      <c r="A357" s="308"/>
      <c r="B357" s="288"/>
      <c r="C357" s="288"/>
      <c r="D357" s="289"/>
      <c r="E357" s="310"/>
      <c r="F357" s="290"/>
    </row>
    <row r="358" spans="1:7" hidden="1" outlineLevel="1">
      <c r="A358" s="291"/>
      <c r="B358" s="285" t="s">
        <v>305</v>
      </c>
      <c r="C358" s="285" t="s">
        <v>593</v>
      </c>
      <c r="D358" s="286" t="s">
        <v>594</v>
      </c>
      <c r="E358" s="309"/>
      <c r="F358" s="287">
        <v>918560.42745388963</v>
      </c>
      <c r="G358" s="265">
        <v>918560.42745388963</v>
      </c>
    </row>
    <row r="359" spans="1:7" s="314" customFormat="1" hidden="1" outlineLevel="1">
      <c r="A359" s="308"/>
      <c r="B359" s="288"/>
      <c r="C359" s="288"/>
      <c r="D359" s="289"/>
      <c r="E359" s="310"/>
      <c r="F359" s="290"/>
    </row>
    <row r="360" spans="1:7" hidden="1" outlineLevel="1">
      <c r="A360" s="291"/>
      <c r="B360" s="285" t="s">
        <v>305</v>
      </c>
      <c r="C360" s="285" t="s">
        <v>595</v>
      </c>
      <c r="D360" s="286" t="s">
        <v>596</v>
      </c>
      <c r="E360" s="309"/>
      <c r="F360" s="287">
        <v>686991.82844532491</v>
      </c>
      <c r="G360" s="265">
        <v>686991.82844532491</v>
      </c>
    </row>
    <row r="361" spans="1:7" s="314" customFormat="1" hidden="1" outlineLevel="1">
      <c r="A361" s="308"/>
      <c r="B361" s="288"/>
      <c r="C361" s="288"/>
      <c r="D361" s="289"/>
      <c r="E361" s="310"/>
      <c r="F361" s="313"/>
    </row>
    <row r="362" spans="1:7" hidden="1" outlineLevel="1">
      <c r="A362" s="291"/>
      <c r="B362" s="285" t="s">
        <v>305</v>
      </c>
      <c r="C362" s="285" t="s">
        <v>597</v>
      </c>
      <c r="D362" s="286" t="s">
        <v>598</v>
      </c>
      <c r="E362" s="309"/>
      <c r="F362" s="287">
        <v>659862.66456134431</v>
      </c>
      <c r="G362" s="265">
        <v>659862.66456134431</v>
      </c>
    </row>
    <row r="363" spans="1:7" s="314" customFormat="1" hidden="1" outlineLevel="1">
      <c r="A363" s="308"/>
      <c r="B363" s="288"/>
      <c r="C363" s="288"/>
      <c r="D363" s="289"/>
      <c r="E363" s="310"/>
      <c r="F363" s="290"/>
    </row>
    <row r="364" spans="1:7" hidden="1" outlineLevel="1">
      <c r="A364" s="291"/>
      <c r="B364" s="285" t="s">
        <v>305</v>
      </c>
      <c r="C364" s="285" t="s">
        <v>599</v>
      </c>
      <c r="D364" s="286" t="s">
        <v>600</v>
      </c>
      <c r="E364" s="309"/>
      <c r="F364" s="287">
        <v>659862.66456134431</v>
      </c>
      <c r="G364" s="265">
        <v>659862.66456134431</v>
      </c>
    </row>
    <row r="365" spans="1:7" s="314" customFormat="1" hidden="1" outlineLevel="1">
      <c r="A365" s="308"/>
      <c r="B365" s="288"/>
      <c r="C365" s="288"/>
      <c r="D365" s="289"/>
      <c r="E365" s="310"/>
      <c r="F365" s="290"/>
    </row>
    <row r="366" spans="1:7" hidden="1" outlineLevel="1">
      <c r="A366" s="291"/>
      <c r="B366" s="285" t="s">
        <v>305</v>
      </c>
      <c r="C366" s="285" t="s">
        <v>601</v>
      </c>
      <c r="D366" s="286" t="s">
        <v>602</v>
      </c>
      <c r="E366" s="309"/>
      <c r="F366" s="287">
        <v>659862.66456134431</v>
      </c>
      <c r="G366" s="265">
        <v>659862.66456134431</v>
      </c>
    </row>
    <row r="367" spans="1:7" s="314" customFormat="1" hidden="1" outlineLevel="1">
      <c r="A367" s="308"/>
      <c r="B367" s="288"/>
      <c r="C367" s="288"/>
      <c r="D367" s="289"/>
      <c r="E367" s="310"/>
      <c r="F367" s="290"/>
    </row>
    <row r="368" spans="1:7" hidden="1" outlineLevel="1">
      <c r="A368" s="291"/>
      <c r="B368" s="285" t="s">
        <v>305</v>
      </c>
      <c r="C368" s="285" t="s">
        <v>603</v>
      </c>
      <c r="D368" s="286" t="s">
        <v>604</v>
      </c>
      <c r="E368" s="309"/>
      <c r="F368" s="287">
        <v>659862.66456134431</v>
      </c>
      <c r="G368" s="265">
        <v>659862.66456134431</v>
      </c>
    </row>
    <row r="369" spans="1:7" s="314" customFormat="1" hidden="1" outlineLevel="1">
      <c r="A369" s="308"/>
      <c r="B369" s="288"/>
      <c r="C369" s="288"/>
      <c r="D369" s="289"/>
      <c r="E369" s="310"/>
      <c r="F369" s="290"/>
    </row>
    <row r="370" spans="1:7" hidden="1" outlineLevel="1">
      <c r="A370" s="291"/>
      <c r="B370" s="285" t="s">
        <v>305</v>
      </c>
      <c r="C370" s="285" t="s">
        <v>605</v>
      </c>
      <c r="D370" s="286" t="s">
        <v>606</v>
      </c>
      <c r="E370" s="309"/>
      <c r="F370" s="287">
        <v>236894.95047735525</v>
      </c>
      <c r="G370" s="265">
        <v>236894.95047735525</v>
      </c>
    </row>
    <row r="371" spans="1:7" s="314" customFormat="1" hidden="1" outlineLevel="1">
      <c r="A371" s="308"/>
      <c r="B371" s="288"/>
      <c r="C371" s="288"/>
      <c r="D371" s="289"/>
      <c r="E371" s="310"/>
      <c r="F371" s="290"/>
    </row>
    <row r="372" spans="1:7" hidden="1" outlineLevel="1">
      <c r="A372" s="291"/>
      <c r="B372" s="281" t="s">
        <v>278</v>
      </c>
      <c r="C372" s="281" t="s">
        <v>607</v>
      </c>
      <c r="D372" s="282" t="s">
        <v>608</v>
      </c>
      <c r="E372" s="303"/>
      <c r="F372" s="283">
        <f>+F373</f>
        <v>1572243.9523312571</v>
      </c>
      <c r="G372" s="265">
        <v>1572243.9523312571</v>
      </c>
    </row>
    <row r="373" spans="1:7" hidden="1" outlineLevel="1">
      <c r="A373" s="291"/>
      <c r="B373" s="285" t="s">
        <v>305</v>
      </c>
      <c r="C373" s="285" t="s">
        <v>609</v>
      </c>
      <c r="D373" s="286" t="s">
        <v>610</v>
      </c>
      <c r="E373" s="309"/>
      <c r="F373" s="287">
        <v>1572243.9523312571</v>
      </c>
      <c r="G373" s="265">
        <v>1572243.9523312571</v>
      </c>
    </row>
    <row r="374" spans="1:7" s="314" customFormat="1" hidden="1" outlineLevel="1">
      <c r="A374" s="308"/>
      <c r="B374" s="288"/>
      <c r="C374" s="288"/>
      <c r="D374" s="289"/>
      <c r="E374" s="310"/>
      <c r="F374" s="290"/>
    </row>
    <row r="375" spans="1:7" s="302" customFormat="1" collapsed="1">
      <c r="A375" s="280"/>
      <c r="B375" s="277" t="s">
        <v>234</v>
      </c>
      <c r="C375" s="277" t="s">
        <v>611</v>
      </c>
      <c r="D375" s="278" t="s">
        <v>612</v>
      </c>
      <c r="E375" s="301"/>
      <c r="F375" s="279">
        <f>+F376+F381+F394+F395+F402+F439</f>
        <v>3574315.6930269049</v>
      </c>
      <c r="G375" s="302">
        <v>3574315.6930269049</v>
      </c>
    </row>
    <row r="376" spans="1:7" hidden="1" outlineLevel="1">
      <c r="B376" s="281" t="s">
        <v>278</v>
      </c>
      <c r="C376" s="281" t="s">
        <v>613</v>
      </c>
      <c r="D376" s="282" t="s">
        <v>614</v>
      </c>
      <c r="E376" s="303"/>
      <c r="F376" s="283">
        <f>+F377+F379</f>
        <v>206457.65195658783</v>
      </c>
      <c r="G376" s="265">
        <v>206457.65195658783</v>
      </c>
    </row>
    <row r="377" spans="1:7" hidden="1" outlineLevel="1">
      <c r="B377" s="285" t="s">
        <v>305</v>
      </c>
      <c r="C377" s="285" t="s">
        <v>615</v>
      </c>
      <c r="D377" s="286" t="s">
        <v>616</v>
      </c>
      <c r="E377" s="309"/>
      <c r="F377" s="287">
        <v>101464.72069167192</v>
      </c>
      <c r="G377" s="265">
        <v>101464.72069167192</v>
      </c>
    </row>
    <row r="378" spans="1:7" hidden="1" outlineLevel="1">
      <c r="B378" s="288"/>
      <c r="C378" s="288"/>
      <c r="D378" s="289"/>
      <c r="E378" s="310"/>
      <c r="F378" s="290"/>
    </row>
    <row r="379" spans="1:7" hidden="1" outlineLevel="1">
      <c r="B379" s="285" t="s">
        <v>305</v>
      </c>
      <c r="C379" s="285" t="s">
        <v>617</v>
      </c>
      <c r="D379" s="286" t="s">
        <v>618</v>
      </c>
      <c r="E379" s="309"/>
      <c r="F379" s="287">
        <v>104992.93126491591</v>
      </c>
      <c r="G379" s="265">
        <v>104992.93126491591</v>
      </c>
    </row>
    <row r="380" spans="1:7" hidden="1" outlineLevel="1">
      <c r="B380" s="288"/>
      <c r="C380" s="288"/>
      <c r="D380" s="289"/>
      <c r="E380" s="310"/>
      <c r="F380" s="290"/>
    </row>
    <row r="381" spans="1:7" hidden="1" outlineLevel="1">
      <c r="B381" s="281" t="s">
        <v>278</v>
      </c>
      <c r="C381" s="281" t="s">
        <v>619</v>
      </c>
      <c r="D381" s="282" t="s">
        <v>620</v>
      </c>
      <c r="E381" s="303"/>
      <c r="F381" s="283">
        <f>+F382+F384+F386+F388+F390+F392</f>
        <v>201280.00294035225</v>
      </c>
      <c r="G381" s="265">
        <v>201280.00294035225</v>
      </c>
    </row>
    <row r="382" spans="1:7" hidden="1" outlineLevel="1">
      <c r="B382" s="285" t="s">
        <v>305</v>
      </c>
      <c r="C382" s="285" t="s">
        <v>621</v>
      </c>
      <c r="D382" s="286" t="s">
        <v>622</v>
      </c>
      <c r="E382" s="309"/>
      <c r="F382" s="287">
        <v>72385.650173316724</v>
      </c>
      <c r="G382" s="265">
        <v>72385.650173316724</v>
      </c>
    </row>
    <row r="383" spans="1:7" hidden="1" outlineLevel="1">
      <c r="B383" s="288"/>
      <c r="C383" s="288"/>
      <c r="D383" s="289"/>
      <c r="E383" s="310"/>
      <c r="F383" s="290"/>
    </row>
    <row r="384" spans="1:7" hidden="1" outlineLevel="1">
      <c r="B384" s="285" t="s">
        <v>305</v>
      </c>
      <c r="C384" s="285" t="s">
        <v>623</v>
      </c>
      <c r="D384" s="286" t="s">
        <v>624</v>
      </c>
      <c r="E384" s="309"/>
      <c r="F384" s="287">
        <v>0</v>
      </c>
      <c r="G384" s="265">
        <v>0</v>
      </c>
    </row>
    <row r="385" spans="2:7" hidden="1" outlineLevel="1">
      <c r="B385" s="288"/>
      <c r="C385" s="288"/>
      <c r="D385" s="289"/>
      <c r="E385" s="310"/>
      <c r="F385" s="290"/>
    </row>
    <row r="386" spans="2:7" hidden="1" outlineLevel="1">
      <c r="B386" s="285" t="s">
        <v>305</v>
      </c>
      <c r="C386" s="285" t="s">
        <v>625</v>
      </c>
      <c r="D386" s="286" t="s">
        <v>626</v>
      </c>
      <c r="E386" s="309"/>
      <c r="F386" s="287">
        <v>30900.509226792397</v>
      </c>
      <c r="G386" s="265">
        <v>30900.509226792397</v>
      </c>
    </row>
    <row r="387" spans="2:7" hidden="1" outlineLevel="1">
      <c r="B387" s="288"/>
      <c r="C387" s="288"/>
      <c r="D387" s="289"/>
      <c r="E387" s="310"/>
      <c r="F387" s="290"/>
    </row>
    <row r="388" spans="2:7" hidden="1" outlineLevel="1">
      <c r="B388" s="285" t="s">
        <v>305</v>
      </c>
      <c r="C388" s="285" t="s">
        <v>627</v>
      </c>
      <c r="D388" s="286" t="s">
        <v>628</v>
      </c>
      <c r="E388" s="309"/>
      <c r="F388" s="287">
        <v>36192.825086658362</v>
      </c>
      <c r="G388" s="265">
        <v>36192.825086658362</v>
      </c>
    </row>
    <row r="389" spans="2:7" hidden="1" outlineLevel="1">
      <c r="B389" s="288"/>
      <c r="C389" s="288"/>
      <c r="D389" s="289"/>
      <c r="E389" s="310"/>
      <c r="F389" s="290"/>
    </row>
    <row r="390" spans="2:7" hidden="1" outlineLevel="1">
      <c r="B390" s="285" t="s">
        <v>305</v>
      </c>
      <c r="C390" s="285" t="s">
        <v>629</v>
      </c>
      <c r="D390" s="286" t="s">
        <v>630</v>
      </c>
      <c r="E390" s="309"/>
      <c r="F390" s="287">
        <v>36192.825086658362</v>
      </c>
      <c r="G390" s="265">
        <v>36192.825086658362</v>
      </c>
    </row>
    <row r="391" spans="2:7" hidden="1" outlineLevel="1">
      <c r="B391" s="288"/>
      <c r="C391" s="288"/>
      <c r="D391" s="289"/>
      <c r="E391" s="310"/>
      <c r="F391" s="290"/>
    </row>
    <row r="392" spans="2:7" hidden="1" outlineLevel="1">
      <c r="B392" s="285" t="s">
        <v>305</v>
      </c>
      <c r="C392" s="285" t="s">
        <v>631</v>
      </c>
      <c r="D392" s="286" t="s">
        <v>632</v>
      </c>
      <c r="E392" s="309"/>
      <c r="F392" s="287">
        <v>25608.193366926433</v>
      </c>
      <c r="G392" s="265">
        <v>25608.193366926433</v>
      </c>
    </row>
    <row r="393" spans="2:7" hidden="1" outlineLevel="1">
      <c r="B393" s="288"/>
      <c r="C393" s="288"/>
      <c r="D393" s="289"/>
      <c r="E393" s="310"/>
      <c r="F393" s="290"/>
    </row>
    <row r="394" spans="2:7" hidden="1" outlineLevel="1">
      <c r="B394" s="281" t="s">
        <v>278</v>
      </c>
      <c r="C394" s="281" t="s">
        <v>633</v>
      </c>
      <c r="D394" s="282" t="s">
        <v>634</v>
      </c>
      <c r="E394" s="303"/>
      <c r="F394" s="283">
        <v>0</v>
      </c>
      <c r="G394" s="265">
        <v>0</v>
      </c>
    </row>
    <row r="395" spans="2:7" hidden="1" outlineLevel="1">
      <c r="B395" s="281" t="s">
        <v>278</v>
      </c>
      <c r="C395" s="281" t="s">
        <v>635</v>
      </c>
      <c r="D395" s="282" t="s">
        <v>636</v>
      </c>
      <c r="E395" s="303"/>
      <c r="F395" s="283">
        <f>+F396+F398+F400</f>
        <v>1036670.7470314037</v>
      </c>
      <c r="G395" s="265">
        <v>1036670.7470314037</v>
      </c>
    </row>
    <row r="396" spans="2:7" hidden="1" outlineLevel="1">
      <c r="B396" s="285" t="s">
        <v>305</v>
      </c>
      <c r="C396" s="285" t="s">
        <v>637</v>
      </c>
      <c r="D396" s="286" t="s">
        <v>638</v>
      </c>
      <c r="E396" s="309"/>
      <c r="F396" s="287">
        <v>98991.399456415325</v>
      </c>
      <c r="G396" s="265">
        <v>98991.399456415325</v>
      </c>
    </row>
    <row r="397" spans="2:7" hidden="1" outlineLevel="1">
      <c r="B397" s="288"/>
      <c r="C397" s="288"/>
      <c r="D397" s="289"/>
      <c r="E397" s="310"/>
      <c r="F397" s="290"/>
    </row>
    <row r="398" spans="2:7" hidden="1" outlineLevel="1">
      <c r="B398" s="285" t="s">
        <v>305</v>
      </c>
      <c r="C398" s="285" t="s">
        <v>639</v>
      </c>
      <c r="D398" s="286" t="s">
        <v>640</v>
      </c>
      <c r="E398" s="309"/>
      <c r="F398" s="287">
        <v>98991.399456415325</v>
      </c>
      <c r="G398" s="265">
        <v>98991.399456415325</v>
      </c>
    </row>
    <row r="399" spans="2:7" hidden="1" outlineLevel="1">
      <c r="B399" s="288"/>
      <c r="C399" s="288"/>
      <c r="D399" s="289"/>
      <c r="E399" s="310"/>
      <c r="F399" s="290"/>
    </row>
    <row r="400" spans="2:7" hidden="1" outlineLevel="1">
      <c r="B400" s="285" t="s">
        <v>305</v>
      </c>
      <c r="C400" s="285" t="s">
        <v>641</v>
      </c>
      <c r="D400" s="286" t="s">
        <v>642</v>
      </c>
      <c r="E400" s="309"/>
      <c r="F400" s="287">
        <v>838687.94811857305</v>
      </c>
      <c r="G400" s="265">
        <v>838687.94811857305</v>
      </c>
    </row>
    <row r="401" spans="2:7" hidden="1" outlineLevel="1">
      <c r="B401" s="288"/>
      <c r="C401" s="288"/>
      <c r="D401" s="289"/>
      <c r="E401" s="310"/>
      <c r="F401" s="290"/>
    </row>
    <row r="402" spans="2:7" hidden="1" outlineLevel="1">
      <c r="B402" s="281" t="s">
        <v>278</v>
      </c>
      <c r="C402" s="281" t="s">
        <v>643</v>
      </c>
      <c r="D402" s="282" t="s">
        <v>644</v>
      </c>
      <c r="E402" s="303"/>
      <c r="F402" s="283">
        <f>+F403+F405+F407+F409+F411+F413+F415+F417+F419+F421+F423+F425+F427+F429+F431+F433+F435+F437</f>
        <v>625750.63098959322</v>
      </c>
      <c r="G402" s="265">
        <v>625750.63098959322</v>
      </c>
    </row>
    <row r="403" spans="2:7" hidden="1" outlineLevel="1">
      <c r="B403" s="285" t="s">
        <v>305</v>
      </c>
      <c r="C403" s="285" t="s">
        <v>645</v>
      </c>
      <c r="D403" s="286" t="s">
        <v>646</v>
      </c>
      <c r="E403" s="309"/>
      <c r="F403" s="287">
        <v>43787.0702285031</v>
      </c>
      <c r="G403" s="265">
        <v>43787.0702285031</v>
      </c>
    </row>
    <row r="404" spans="2:7" hidden="1" outlineLevel="1">
      <c r="B404" s="288"/>
      <c r="C404" s="288"/>
      <c r="D404" s="289"/>
      <c r="E404" s="310"/>
      <c r="F404" s="290"/>
    </row>
    <row r="405" spans="2:7" hidden="1" outlineLevel="1">
      <c r="B405" s="285" t="s">
        <v>305</v>
      </c>
      <c r="C405" s="285" t="s">
        <v>647</v>
      </c>
      <c r="D405" s="286" t="s">
        <v>648</v>
      </c>
      <c r="E405" s="309"/>
      <c r="F405" s="287">
        <v>33749.919459791781</v>
      </c>
      <c r="G405" s="265">
        <v>33749.919459791781</v>
      </c>
    </row>
    <row r="406" spans="2:7" hidden="1" outlineLevel="1">
      <c r="B406" s="288"/>
      <c r="C406" s="288"/>
      <c r="D406" s="289"/>
      <c r="E406" s="310"/>
      <c r="F406" s="290"/>
    </row>
    <row r="407" spans="2:7" hidden="1" outlineLevel="1">
      <c r="B407" s="285" t="s">
        <v>305</v>
      </c>
      <c r="C407" s="285" t="s">
        <v>649</v>
      </c>
      <c r="D407" s="286" t="s">
        <v>650</v>
      </c>
      <c r="E407" s="309"/>
      <c r="F407" s="287">
        <v>33749.919459791781</v>
      </c>
      <c r="G407" s="265">
        <v>33749.919459791781</v>
      </c>
    </row>
    <row r="408" spans="2:7" hidden="1" outlineLevel="1">
      <c r="B408" s="288"/>
      <c r="C408" s="288"/>
      <c r="D408" s="289"/>
      <c r="E408" s="310"/>
      <c r="F408" s="290"/>
    </row>
    <row r="409" spans="2:7" hidden="1" outlineLevel="1">
      <c r="B409" s="285" t="s">
        <v>305</v>
      </c>
      <c r="C409" s="285" t="s">
        <v>651</v>
      </c>
      <c r="D409" s="286" t="s">
        <v>652</v>
      </c>
      <c r="E409" s="309"/>
      <c r="F409" s="287">
        <v>41964.849404421577</v>
      </c>
      <c r="G409" s="265">
        <v>41964.849404421577</v>
      </c>
    </row>
    <row r="410" spans="2:7" hidden="1" outlineLevel="1">
      <c r="B410" s="288"/>
      <c r="C410" s="288"/>
      <c r="D410" s="289"/>
      <c r="E410" s="310"/>
      <c r="F410" s="290"/>
    </row>
    <row r="411" spans="2:7" hidden="1" outlineLevel="1">
      <c r="B411" s="285" t="s">
        <v>305</v>
      </c>
      <c r="C411" s="285" t="s">
        <v>653</v>
      </c>
      <c r="D411" s="286" t="s">
        <v>654</v>
      </c>
      <c r="E411" s="309"/>
      <c r="F411" s="287">
        <v>33749.919459791781</v>
      </c>
      <c r="G411" s="265">
        <v>33749.919459791781</v>
      </c>
    </row>
    <row r="412" spans="2:7" hidden="1" outlineLevel="1">
      <c r="B412" s="288"/>
      <c r="C412" s="288"/>
      <c r="D412" s="289"/>
      <c r="E412" s="310"/>
      <c r="F412" s="290"/>
    </row>
    <row r="413" spans="2:7" hidden="1" outlineLevel="1">
      <c r="B413" s="285" t="s">
        <v>305</v>
      </c>
      <c r="C413" s="285" t="s">
        <v>655</v>
      </c>
      <c r="D413" s="286" t="s">
        <v>656</v>
      </c>
      <c r="E413" s="309"/>
      <c r="F413" s="287">
        <v>33749.919459791781</v>
      </c>
      <c r="G413" s="265">
        <v>33749.919459791781</v>
      </c>
    </row>
    <row r="414" spans="2:7" hidden="1" outlineLevel="1">
      <c r="B414" s="288"/>
      <c r="C414" s="288"/>
      <c r="D414" s="289"/>
      <c r="E414" s="310"/>
      <c r="F414" s="290"/>
    </row>
    <row r="415" spans="2:7" hidden="1" outlineLevel="1">
      <c r="B415" s="285" t="s">
        <v>305</v>
      </c>
      <c r="C415" s="285" t="s">
        <v>657</v>
      </c>
      <c r="D415" s="286" t="s">
        <v>658</v>
      </c>
      <c r="E415" s="309"/>
      <c r="F415" s="287">
        <v>33749.919459791781</v>
      </c>
      <c r="G415" s="265">
        <v>33749.919459791781</v>
      </c>
    </row>
    <row r="416" spans="2:7" hidden="1" outlineLevel="1">
      <c r="B416" s="288"/>
      <c r="C416" s="288"/>
      <c r="D416" s="289"/>
      <c r="E416" s="310"/>
      <c r="F416" s="313"/>
    </row>
    <row r="417" spans="2:7" hidden="1" outlineLevel="1">
      <c r="B417" s="285" t="s">
        <v>305</v>
      </c>
      <c r="C417" s="285" t="s">
        <v>659</v>
      </c>
      <c r="D417" s="286" t="s">
        <v>660</v>
      </c>
      <c r="E417" s="309"/>
      <c r="F417" s="287">
        <v>33749.919459791781</v>
      </c>
      <c r="G417" s="265">
        <v>33749.919459791781</v>
      </c>
    </row>
    <row r="418" spans="2:7" hidden="1" outlineLevel="1">
      <c r="B418" s="288"/>
      <c r="C418" s="288"/>
      <c r="D418" s="289"/>
      <c r="E418" s="310"/>
      <c r="F418" s="290"/>
    </row>
    <row r="419" spans="2:7" hidden="1" outlineLevel="1">
      <c r="B419" s="285" t="s">
        <v>305</v>
      </c>
      <c r="C419" s="285" t="s">
        <v>661</v>
      </c>
      <c r="D419" s="286" t="s">
        <v>662</v>
      </c>
      <c r="E419" s="309"/>
      <c r="F419" s="287">
        <v>33749.919459791781</v>
      </c>
      <c r="G419" s="265">
        <v>33749.919459791781</v>
      </c>
    </row>
    <row r="420" spans="2:7" hidden="1" outlineLevel="1">
      <c r="B420" s="288"/>
      <c r="C420" s="288"/>
      <c r="D420" s="289"/>
      <c r="E420" s="310"/>
      <c r="F420" s="290"/>
    </row>
    <row r="421" spans="2:7" hidden="1" outlineLevel="1">
      <c r="B421" s="285" t="s">
        <v>305</v>
      </c>
      <c r="C421" s="285" t="s">
        <v>663</v>
      </c>
      <c r="D421" s="286" t="s">
        <v>664</v>
      </c>
      <c r="E421" s="309"/>
      <c r="F421" s="287">
        <v>33749.919459791781</v>
      </c>
      <c r="G421" s="265">
        <v>33749.919459791781</v>
      </c>
    </row>
    <row r="422" spans="2:7" hidden="1" outlineLevel="1">
      <c r="B422" s="288"/>
      <c r="C422" s="288"/>
      <c r="D422" s="289"/>
      <c r="E422" s="310"/>
      <c r="F422" s="290"/>
    </row>
    <row r="423" spans="2:7" hidden="1" outlineLevel="1">
      <c r="B423" s="285" t="s">
        <v>305</v>
      </c>
      <c r="C423" s="285" t="s">
        <v>665</v>
      </c>
      <c r="D423" s="286" t="s">
        <v>666</v>
      </c>
      <c r="E423" s="309"/>
      <c r="F423" s="287">
        <v>33749.919459791781</v>
      </c>
      <c r="G423" s="265">
        <v>33749.919459791781</v>
      </c>
    </row>
    <row r="424" spans="2:7" hidden="1" outlineLevel="1">
      <c r="B424" s="288"/>
      <c r="C424" s="288"/>
      <c r="D424" s="289"/>
      <c r="E424" s="310"/>
      <c r="F424" s="290"/>
    </row>
    <row r="425" spans="2:7" hidden="1" outlineLevel="1">
      <c r="B425" s="285" t="s">
        <v>305</v>
      </c>
      <c r="C425" s="285" t="s">
        <v>667</v>
      </c>
      <c r="D425" s="286" t="s">
        <v>668</v>
      </c>
      <c r="E425" s="309"/>
      <c r="F425" s="287">
        <v>33749.919459791781</v>
      </c>
      <c r="G425" s="265">
        <v>33749.919459791781</v>
      </c>
    </row>
    <row r="426" spans="2:7" hidden="1" outlineLevel="1">
      <c r="B426" s="288"/>
      <c r="C426" s="288"/>
      <c r="D426" s="289"/>
      <c r="E426" s="310"/>
      <c r="F426" s="290"/>
    </row>
    <row r="427" spans="2:7" hidden="1" outlineLevel="1">
      <c r="B427" s="285" t="s">
        <v>305</v>
      </c>
      <c r="C427" s="285" t="s">
        <v>669</v>
      </c>
      <c r="D427" s="286" t="s">
        <v>670</v>
      </c>
      <c r="E427" s="309"/>
      <c r="F427" s="287">
        <v>33749.919459791781</v>
      </c>
      <c r="G427" s="265">
        <v>33749.919459791781</v>
      </c>
    </row>
    <row r="428" spans="2:7" hidden="1" outlineLevel="1">
      <c r="B428" s="288"/>
      <c r="C428" s="288"/>
      <c r="D428" s="289"/>
      <c r="E428" s="310"/>
      <c r="F428" s="290"/>
    </row>
    <row r="429" spans="2:7" hidden="1" outlineLevel="1">
      <c r="B429" s="285" t="s">
        <v>305</v>
      </c>
      <c r="C429" s="285" t="s">
        <v>671</v>
      </c>
      <c r="D429" s="286" t="s">
        <v>672</v>
      </c>
      <c r="E429" s="309"/>
      <c r="F429" s="287">
        <v>33749.919459791781</v>
      </c>
      <c r="G429" s="265">
        <v>33749.919459791781</v>
      </c>
    </row>
    <row r="430" spans="2:7" hidden="1" outlineLevel="1">
      <c r="B430" s="288"/>
      <c r="C430" s="288"/>
      <c r="D430" s="289"/>
      <c r="E430" s="310"/>
      <c r="F430" s="290"/>
    </row>
    <row r="431" spans="2:7" hidden="1" outlineLevel="1">
      <c r="B431" s="285" t="s">
        <v>305</v>
      </c>
      <c r="C431" s="285" t="s">
        <v>673</v>
      </c>
      <c r="D431" s="286" t="s">
        <v>674</v>
      </c>
      <c r="E431" s="309"/>
      <c r="F431" s="287">
        <v>33749.919459791781</v>
      </c>
      <c r="G431" s="265">
        <v>33749.919459791781</v>
      </c>
    </row>
    <row r="432" spans="2:7" hidden="1" outlineLevel="1">
      <c r="B432" s="288"/>
      <c r="C432" s="288"/>
      <c r="D432" s="289"/>
      <c r="E432" s="310"/>
      <c r="F432" s="290"/>
    </row>
    <row r="433" spans="1:7" hidden="1" outlineLevel="1">
      <c r="B433" s="285" t="s">
        <v>305</v>
      </c>
      <c r="C433" s="285" t="s">
        <v>675</v>
      </c>
      <c r="D433" s="286" t="s">
        <v>676</v>
      </c>
      <c r="E433" s="309"/>
      <c r="F433" s="287">
        <v>33749.919459791781</v>
      </c>
      <c r="G433" s="265">
        <v>33749.919459791781</v>
      </c>
    </row>
    <row r="434" spans="1:7" hidden="1" outlineLevel="1">
      <c r="B434" s="288"/>
      <c r="C434" s="288"/>
      <c r="D434" s="289"/>
      <c r="E434" s="310"/>
      <c r="F434" s="290"/>
    </row>
    <row r="435" spans="1:7" hidden="1" outlineLevel="1">
      <c r="B435" s="285" t="s">
        <v>305</v>
      </c>
      <c r="C435" s="285" t="s">
        <v>677</v>
      </c>
      <c r="D435" s="286" t="s">
        <v>678</v>
      </c>
      <c r="E435" s="309"/>
      <c r="F435" s="287">
        <v>33749.919459791781</v>
      </c>
      <c r="G435" s="265">
        <v>33749.919459791781</v>
      </c>
    </row>
    <row r="436" spans="1:7" hidden="1" outlineLevel="1">
      <c r="B436" s="288"/>
      <c r="C436" s="288"/>
      <c r="D436" s="289"/>
      <c r="E436" s="310"/>
      <c r="F436" s="290"/>
    </row>
    <row r="437" spans="1:7" hidden="1" outlineLevel="1">
      <c r="B437" s="285" t="s">
        <v>305</v>
      </c>
      <c r="C437" s="285" t="s">
        <v>679</v>
      </c>
      <c r="D437" s="286" t="s">
        <v>680</v>
      </c>
      <c r="E437" s="309"/>
      <c r="F437" s="287">
        <v>33749.919459791781</v>
      </c>
      <c r="G437" s="265">
        <v>33749.919459791781</v>
      </c>
    </row>
    <row r="438" spans="1:7" hidden="1" outlineLevel="1">
      <c r="B438" s="288"/>
      <c r="C438" s="288"/>
      <c r="D438" s="289"/>
      <c r="E438" s="310"/>
      <c r="F438" s="290"/>
    </row>
    <row r="439" spans="1:7" hidden="1" outlineLevel="1">
      <c r="B439" s="281" t="s">
        <v>278</v>
      </c>
      <c r="C439" s="281" t="s">
        <v>681</v>
      </c>
      <c r="D439" s="282" t="s">
        <v>682</v>
      </c>
      <c r="E439" s="303"/>
      <c r="F439" s="283">
        <f>+F440</f>
        <v>1504156.6601089679</v>
      </c>
      <c r="G439" s="265">
        <v>1504156.6601089679</v>
      </c>
    </row>
    <row r="440" spans="1:7" hidden="1" outlineLevel="1">
      <c r="B440" s="285" t="s">
        <v>305</v>
      </c>
      <c r="C440" s="285" t="s">
        <v>683</v>
      </c>
      <c r="D440" s="286" t="s">
        <v>684</v>
      </c>
      <c r="E440" s="309"/>
      <c r="F440" s="287">
        <v>1504156.6601089679</v>
      </c>
      <c r="G440" s="265">
        <v>1504156.6601089679</v>
      </c>
    </row>
    <row r="441" spans="1:7" hidden="1" outlineLevel="1">
      <c r="B441" s="288"/>
      <c r="C441" s="288"/>
      <c r="D441" s="289"/>
      <c r="E441" s="310"/>
      <c r="F441" s="290"/>
    </row>
    <row r="442" spans="1:7" s="302" customFormat="1" collapsed="1">
      <c r="A442" s="280"/>
      <c r="B442" s="277" t="s">
        <v>234</v>
      </c>
      <c r="C442" s="277" t="s">
        <v>685</v>
      </c>
      <c r="D442" s="278" t="s">
        <v>686</v>
      </c>
      <c r="E442" s="301"/>
      <c r="F442" s="547">
        <f>+F443+F446+F503+F504+F514+F747</f>
        <v>25598572.424537838</v>
      </c>
      <c r="G442" s="302">
        <f>F442*$G$4</f>
        <v>22164615.504305735</v>
      </c>
    </row>
    <row r="443" spans="1:7" hidden="1" outlineLevel="1">
      <c r="B443" s="281" t="s">
        <v>278</v>
      </c>
      <c r="C443" s="281" t="s">
        <v>687</v>
      </c>
      <c r="D443" s="282" t="s">
        <v>688</v>
      </c>
      <c r="E443" s="303"/>
      <c r="F443" s="283">
        <f>+F444+F445</f>
        <v>0</v>
      </c>
      <c r="G443" s="265">
        <v>0</v>
      </c>
    </row>
    <row r="444" spans="1:7" hidden="1" outlineLevel="1">
      <c r="B444" s="285" t="s">
        <v>305</v>
      </c>
      <c r="C444" s="285" t="s">
        <v>689</v>
      </c>
      <c r="D444" s="286" t="s">
        <v>690</v>
      </c>
      <c r="E444" s="309"/>
      <c r="F444" s="287">
        <v>0</v>
      </c>
      <c r="G444" s="265">
        <v>0</v>
      </c>
    </row>
    <row r="445" spans="1:7" hidden="1" outlineLevel="1">
      <c r="B445" s="285" t="s">
        <v>305</v>
      </c>
      <c r="C445" s="285" t="s">
        <v>691</v>
      </c>
      <c r="D445" s="286" t="s">
        <v>692</v>
      </c>
      <c r="E445" s="309"/>
      <c r="F445" s="287">
        <v>0</v>
      </c>
      <c r="G445" s="265">
        <v>0</v>
      </c>
    </row>
    <row r="446" spans="1:7" hidden="1" outlineLevel="1">
      <c r="B446" s="281" t="s">
        <v>278</v>
      </c>
      <c r="C446" s="281" t="s">
        <v>693</v>
      </c>
      <c r="D446" s="282" t="s">
        <v>694</v>
      </c>
      <c r="E446" s="303"/>
      <c r="F446" s="283">
        <f>+F447+F458+F459+F470+F481+F492</f>
        <v>6106148.0315928757</v>
      </c>
      <c r="G446" s="265">
        <v>6106148.0315928757</v>
      </c>
    </row>
    <row r="447" spans="1:7" hidden="1" outlineLevel="1">
      <c r="B447" s="285" t="s">
        <v>305</v>
      </c>
      <c r="C447" s="285" t="s">
        <v>695</v>
      </c>
      <c r="D447" s="286" t="s">
        <v>696</v>
      </c>
      <c r="E447" s="309"/>
      <c r="F447" s="309">
        <f>+F448+F450+F452+F454+F456</f>
        <v>1753553.416857579</v>
      </c>
      <c r="G447" s="265">
        <v>1753553.416857579</v>
      </c>
    </row>
    <row r="448" spans="1:7" hidden="1" outlineLevel="1">
      <c r="B448" s="288" t="s">
        <v>378</v>
      </c>
      <c r="C448" s="288" t="s">
        <v>697</v>
      </c>
      <c r="D448" s="289" t="s">
        <v>698</v>
      </c>
      <c r="E448" s="310"/>
      <c r="F448" s="290">
        <v>1258662.91244053</v>
      </c>
      <c r="G448" s="265">
        <v>1258662.91244053</v>
      </c>
    </row>
    <row r="449" spans="2:7" hidden="1" outlineLevel="1">
      <c r="B449" s="288"/>
      <c r="C449" s="288"/>
      <c r="D449" s="289"/>
      <c r="E449" s="310"/>
      <c r="F449" s="313"/>
    </row>
    <row r="450" spans="2:7" hidden="1" outlineLevel="1">
      <c r="B450" s="288" t="s">
        <v>378</v>
      </c>
      <c r="C450" s="288" t="s">
        <v>699</v>
      </c>
      <c r="D450" s="289" t="s">
        <v>700</v>
      </c>
      <c r="E450" s="310"/>
      <c r="F450" s="290">
        <v>208668.45390328657</v>
      </c>
      <c r="G450" s="265">
        <v>208668.45390328657</v>
      </c>
    </row>
    <row r="451" spans="2:7" hidden="1" outlineLevel="1">
      <c r="B451" s="288"/>
      <c r="C451" s="288"/>
      <c r="D451" s="289"/>
      <c r="E451" s="310"/>
      <c r="F451" s="290"/>
    </row>
    <row r="452" spans="2:7" hidden="1" outlineLevel="1">
      <c r="B452" s="288" t="s">
        <v>378</v>
      </c>
      <c r="C452" s="288" t="s">
        <v>701</v>
      </c>
      <c r="D452" s="289" t="s">
        <v>721</v>
      </c>
      <c r="E452" s="310"/>
      <c r="F452" s="290">
        <v>0</v>
      </c>
      <c r="G452" s="265">
        <v>0</v>
      </c>
    </row>
    <row r="453" spans="2:7" hidden="1" outlineLevel="1">
      <c r="B453" s="288"/>
      <c r="C453" s="288"/>
      <c r="D453" s="289"/>
      <c r="E453" s="310"/>
      <c r="F453" s="290"/>
    </row>
    <row r="454" spans="2:7" hidden="1" outlineLevel="1">
      <c r="B454" s="288" t="s">
        <v>378</v>
      </c>
      <c r="C454" s="288" t="s">
        <v>703</v>
      </c>
      <c r="D454" s="289" t="s">
        <v>704</v>
      </c>
      <c r="E454" s="310"/>
      <c r="F454" s="290">
        <v>259790.71301934612</v>
      </c>
      <c r="G454" s="265">
        <v>259790.71301934612</v>
      </c>
    </row>
    <row r="455" spans="2:7" hidden="1" outlineLevel="1">
      <c r="B455" s="288"/>
      <c r="C455" s="288"/>
      <c r="D455" s="289"/>
      <c r="E455" s="310"/>
      <c r="F455" s="290"/>
    </row>
    <row r="456" spans="2:7" hidden="1" outlineLevel="1">
      <c r="B456" s="288" t="s">
        <v>378</v>
      </c>
      <c r="C456" s="288" t="s">
        <v>705</v>
      </c>
      <c r="D456" s="289" t="s">
        <v>706</v>
      </c>
      <c r="E456" s="310"/>
      <c r="F456" s="290">
        <v>26431.337494416301</v>
      </c>
      <c r="G456" s="265">
        <v>26431.337494416301</v>
      </c>
    </row>
    <row r="457" spans="2:7" hidden="1" outlineLevel="1">
      <c r="B457" s="288"/>
      <c r="C457" s="288"/>
      <c r="D457" s="289"/>
      <c r="E457" s="310"/>
      <c r="F457" s="290"/>
    </row>
    <row r="458" spans="2:7" hidden="1" outlineLevel="1">
      <c r="B458" s="285" t="s">
        <v>305</v>
      </c>
      <c r="C458" s="285" t="s">
        <v>707</v>
      </c>
      <c r="D458" s="286" t="s">
        <v>708</v>
      </c>
      <c r="E458" s="309"/>
      <c r="F458" s="287">
        <v>0</v>
      </c>
      <c r="G458" s="265">
        <v>0</v>
      </c>
    </row>
    <row r="459" spans="2:7" hidden="1" outlineLevel="1">
      <c r="B459" s="285" t="s">
        <v>305</v>
      </c>
      <c r="C459" s="285" t="s">
        <v>709</v>
      </c>
      <c r="D459" s="286" t="s">
        <v>710</v>
      </c>
      <c r="E459" s="309"/>
      <c r="F459" s="309">
        <f>+F460+F462+F464+F466+F468</f>
        <v>1128849.0827966027</v>
      </c>
      <c r="G459" s="265">
        <v>1128849.0827966027</v>
      </c>
    </row>
    <row r="460" spans="2:7" hidden="1" outlineLevel="1">
      <c r="B460" s="288" t="s">
        <v>378</v>
      </c>
      <c r="C460" s="288" t="s">
        <v>711</v>
      </c>
      <c r="D460" s="289" t="s">
        <v>698</v>
      </c>
      <c r="E460" s="310"/>
      <c r="F460" s="290">
        <v>669969.76362545055</v>
      </c>
      <c r="G460" s="265">
        <v>669969.76362545055</v>
      </c>
    </row>
    <row r="461" spans="2:7" hidden="1" outlineLevel="1">
      <c r="B461" s="288"/>
      <c r="C461" s="288"/>
      <c r="D461" s="289"/>
      <c r="E461" s="310"/>
      <c r="F461" s="290"/>
    </row>
    <row r="462" spans="2:7" hidden="1" outlineLevel="1">
      <c r="B462" s="288" t="s">
        <v>378</v>
      </c>
      <c r="C462" s="288" t="s">
        <v>712</v>
      </c>
      <c r="D462" s="289" t="s">
        <v>700</v>
      </c>
      <c r="E462" s="310"/>
      <c r="F462" s="290">
        <v>226057.49172856045</v>
      </c>
      <c r="G462" s="265">
        <v>226057.49172856045</v>
      </c>
    </row>
    <row r="463" spans="2:7" hidden="1" outlineLevel="1">
      <c r="B463" s="288"/>
      <c r="C463" s="288"/>
      <c r="D463" s="289"/>
      <c r="E463" s="310"/>
      <c r="F463" s="290"/>
    </row>
    <row r="464" spans="2:7" hidden="1" outlineLevel="1">
      <c r="B464" s="288" t="s">
        <v>378</v>
      </c>
      <c r="C464" s="288" t="s">
        <v>713</v>
      </c>
      <c r="D464" s="289" t="s">
        <v>721</v>
      </c>
      <c r="E464" s="310"/>
      <c r="F464" s="290">
        <v>123641.72927611857</v>
      </c>
      <c r="G464" s="265">
        <v>123641.72927611857</v>
      </c>
    </row>
    <row r="465" spans="2:7" hidden="1" outlineLevel="1">
      <c r="B465" s="288"/>
      <c r="C465" s="288"/>
      <c r="D465" s="289"/>
      <c r="E465" s="310"/>
      <c r="F465" s="290"/>
    </row>
    <row r="466" spans="2:7" hidden="1" outlineLevel="1">
      <c r="B466" s="288" t="s">
        <v>378</v>
      </c>
      <c r="C466" s="288" t="s">
        <v>714</v>
      </c>
      <c r="D466" s="289" t="s">
        <v>704</v>
      </c>
      <c r="E466" s="310"/>
      <c r="F466" s="290">
        <v>89356.595045661175</v>
      </c>
      <c r="G466" s="265">
        <v>89356.595045661175</v>
      </c>
    </row>
    <row r="467" spans="2:7" hidden="1" outlineLevel="1">
      <c r="B467" s="288"/>
      <c r="C467" s="288"/>
      <c r="D467" s="289"/>
      <c r="E467" s="310"/>
      <c r="F467" s="290"/>
    </row>
    <row r="468" spans="2:7" hidden="1" outlineLevel="1">
      <c r="B468" s="288" t="s">
        <v>378</v>
      </c>
      <c r="C468" s="288" t="s">
        <v>715</v>
      </c>
      <c r="D468" s="289" t="s">
        <v>706</v>
      </c>
      <c r="E468" s="310"/>
      <c r="F468" s="290">
        <v>19823.503120812227</v>
      </c>
      <c r="G468" s="265">
        <v>19823.503120812227</v>
      </c>
    </row>
    <row r="469" spans="2:7" hidden="1" outlineLevel="1">
      <c r="B469" s="288"/>
      <c r="C469" s="288"/>
      <c r="D469" s="289"/>
      <c r="E469" s="310"/>
      <c r="F469" s="290"/>
    </row>
    <row r="470" spans="2:7" hidden="1" outlineLevel="1">
      <c r="B470" s="285" t="s">
        <v>305</v>
      </c>
      <c r="C470" s="285" t="s">
        <v>716</v>
      </c>
      <c r="D470" s="286" t="s">
        <v>717</v>
      </c>
      <c r="E470" s="309"/>
      <c r="F470" s="287">
        <f>+F471+F473+F475+F477+F479</f>
        <v>1111712.0600122751</v>
      </c>
      <c r="G470" s="265">
        <v>1111712.0600122751</v>
      </c>
    </row>
    <row r="471" spans="2:7" hidden="1" outlineLevel="1">
      <c r="B471" s="288" t="s">
        <v>378</v>
      </c>
      <c r="C471" s="288" t="s">
        <v>718</v>
      </c>
      <c r="D471" s="289" t="s">
        <v>698</v>
      </c>
      <c r="E471" s="310"/>
      <c r="F471" s="290">
        <v>652832.74084112281</v>
      </c>
      <c r="G471" s="265">
        <v>652832.74084112281</v>
      </c>
    </row>
    <row r="472" spans="2:7" hidden="1" outlineLevel="1">
      <c r="B472" s="288"/>
      <c r="C472" s="288"/>
      <c r="D472" s="289"/>
      <c r="E472" s="310"/>
      <c r="F472" s="290"/>
    </row>
    <row r="473" spans="2:7" hidden="1" outlineLevel="1">
      <c r="B473" s="288" t="s">
        <v>378</v>
      </c>
      <c r="C473" s="288" t="s">
        <v>719</v>
      </c>
      <c r="D473" s="289" t="s">
        <v>700</v>
      </c>
      <c r="E473" s="310"/>
      <c r="F473" s="290">
        <v>226057.49172856045</v>
      </c>
      <c r="G473" s="265">
        <v>226057.49172856045</v>
      </c>
    </row>
    <row r="474" spans="2:7" hidden="1" outlineLevel="1">
      <c r="B474" s="288"/>
      <c r="C474" s="288"/>
      <c r="D474" s="289"/>
      <c r="E474" s="310"/>
      <c r="F474" s="290"/>
    </row>
    <row r="475" spans="2:7" hidden="1" outlineLevel="1">
      <c r="B475" s="288" t="s">
        <v>378</v>
      </c>
      <c r="C475" s="288" t="s">
        <v>720</v>
      </c>
      <c r="D475" s="289" t="s">
        <v>721</v>
      </c>
      <c r="E475" s="310"/>
      <c r="F475" s="290">
        <v>123641.72927611857</v>
      </c>
      <c r="G475" s="265">
        <v>123641.72927611857</v>
      </c>
    </row>
    <row r="476" spans="2:7" hidden="1" outlineLevel="1">
      <c r="B476" s="288"/>
      <c r="C476" s="288"/>
      <c r="D476" s="289"/>
      <c r="E476" s="310"/>
      <c r="F476" s="290"/>
    </row>
    <row r="477" spans="2:7" hidden="1" outlineLevel="1">
      <c r="B477" s="288" t="s">
        <v>378</v>
      </c>
      <c r="C477" s="288" t="s">
        <v>722</v>
      </c>
      <c r="D477" s="289" t="s">
        <v>704</v>
      </c>
      <c r="E477" s="310"/>
      <c r="F477" s="290">
        <v>89356.595045661175</v>
      </c>
      <c r="G477" s="265">
        <v>89356.595045661175</v>
      </c>
    </row>
    <row r="478" spans="2:7" hidden="1" outlineLevel="1">
      <c r="B478" s="288"/>
      <c r="C478" s="288"/>
      <c r="D478" s="289"/>
      <c r="E478" s="310"/>
      <c r="F478" s="290"/>
    </row>
    <row r="479" spans="2:7" hidden="1" outlineLevel="1">
      <c r="B479" s="288" t="s">
        <v>378</v>
      </c>
      <c r="C479" s="288" t="s">
        <v>723</v>
      </c>
      <c r="D479" s="289" t="s">
        <v>706</v>
      </c>
      <c r="E479" s="310"/>
      <c r="F479" s="290">
        <v>19823.503120812227</v>
      </c>
      <c r="G479" s="265">
        <v>19823.503120812227</v>
      </c>
    </row>
    <row r="480" spans="2:7" hidden="1" outlineLevel="1">
      <c r="B480" s="288"/>
      <c r="C480" s="288"/>
      <c r="D480" s="289"/>
      <c r="E480" s="310"/>
      <c r="F480" s="290"/>
    </row>
    <row r="481" spans="2:7" hidden="1" outlineLevel="1">
      <c r="B481" s="285" t="s">
        <v>305</v>
      </c>
      <c r="C481" s="285" t="s">
        <v>724</v>
      </c>
      <c r="D481" s="286" t="s">
        <v>725</v>
      </c>
      <c r="E481" s="309"/>
      <c r="F481" s="287">
        <f>+F482+F484+F486+F488+F490</f>
        <v>1056016.7359632095</v>
      </c>
      <c r="G481" s="265">
        <v>1056016.7359632095</v>
      </c>
    </row>
    <row r="482" spans="2:7" hidden="1" outlineLevel="1">
      <c r="B482" s="288" t="s">
        <v>378</v>
      </c>
      <c r="C482" s="288" t="s">
        <v>726</v>
      </c>
      <c r="D482" s="289" t="s">
        <v>698</v>
      </c>
      <c r="E482" s="310"/>
      <c r="F482" s="290">
        <v>597137.41679205711</v>
      </c>
      <c r="G482" s="265">
        <v>597137.41679205711</v>
      </c>
    </row>
    <row r="483" spans="2:7" hidden="1" outlineLevel="1">
      <c r="B483" s="288"/>
      <c r="C483" s="288"/>
      <c r="D483" s="289"/>
      <c r="E483" s="310"/>
      <c r="F483" s="290"/>
    </row>
    <row r="484" spans="2:7" hidden="1" outlineLevel="1">
      <c r="B484" s="288" t="s">
        <v>378</v>
      </c>
      <c r="C484" s="288" t="s">
        <v>727</v>
      </c>
      <c r="D484" s="289" t="s">
        <v>700</v>
      </c>
      <c r="E484" s="310"/>
      <c r="F484" s="290">
        <v>226057.49172856045</v>
      </c>
      <c r="G484" s="265">
        <v>226057.49172856045</v>
      </c>
    </row>
    <row r="485" spans="2:7" hidden="1" outlineLevel="1">
      <c r="B485" s="288"/>
      <c r="C485" s="288"/>
      <c r="D485" s="289"/>
      <c r="E485" s="310"/>
      <c r="F485" s="290"/>
    </row>
    <row r="486" spans="2:7" hidden="1" outlineLevel="1">
      <c r="B486" s="288" t="s">
        <v>378</v>
      </c>
      <c r="C486" s="288" t="s">
        <v>728</v>
      </c>
      <c r="D486" s="289" t="s">
        <v>721</v>
      </c>
      <c r="E486" s="310"/>
      <c r="F486" s="290">
        <v>123641.72927611857</v>
      </c>
      <c r="G486" s="265">
        <v>123641.72927611857</v>
      </c>
    </row>
    <row r="487" spans="2:7" hidden="1" outlineLevel="1">
      <c r="B487" s="288"/>
      <c r="C487" s="288"/>
      <c r="D487" s="289"/>
      <c r="E487" s="310"/>
      <c r="F487" s="290"/>
    </row>
    <row r="488" spans="2:7" hidden="1" outlineLevel="1">
      <c r="B488" s="288" t="s">
        <v>378</v>
      </c>
      <c r="C488" s="288" t="s">
        <v>729</v>
      </c>
      <c r="D488" s="289" t="s">
        <v>704</v>
      </c>
      <c r="E488" s="310"/>
      <c r="F488" s="290">
        <v>89356.595045661175</v>
      </c>
      <c r="G488" s="265">
        <v>89356.595045661175</v>
      </c>
    </row>
    <row r="489" spans="2:7" hidden="1" outlineLevel="1">
      <c r="B489" s="288"/>
      <c r="C489" s="288"/>
      <c r="D489" s="289"/>
      <c r="E489" s="310"/>
      <c r="F489" s="290"/>
    </row>
    <row r="490" spans="2:7" hidden="1" outlineLevel="1">
      <c r="B490" s="288" t="s">
        <v>378</v>
      </c>
      <c r="C490" s="288" t="s">
        <v>730</v>
      </c>
      <c r="D490" s="289" t="s">
        <v>706</v>
      </c>
      <c r="E490" s="310"/>
      <c r="F490" s="290">
        <v>19823.503120812227</v>
      </c>
      <c r="G490" s="265">
        <v>19823.503120812227</v>
      </c>
    </row>
    <row r="491" spans="2:7" hidden="1" outlineLevel="1">
      <c r="B491" s="288"/>
      <c r="C491" s="288"/>
      <c r="D491" s="289"/>
      <c r="E491" s="310"/>
      <c r="F491" s="290"/>
    </row>
    <row r="492" spans="2:7" hidden="1" outlineLevel="1">
      <c r="B492" s="285" t="s">
        <v>305</v>
      </c>
      <c r="C492" s="285" t="s">
        <v>731</v>
      </c>
      <c r="D492" s="286" t="s">
        <v>732</v>
      </c>
      <c r="E492" s="309"/>
      <c r="F492" s="287">
        <f>+F493+F495+F497+F499+F501</f>
        <v>1056016.7359632095</v>
      </c>
      <c r="G492" s="265">
        <v>1056016.7359632095</v>
      </c>
    </row>
    <row r="493" spans="2:7" hidden="1" outlineLevel="1">
      <c r="B493" s="288" t="s">
        <v>378</v>
      </c>
      <c r="C493" s="288" t="s">
        <v>733</v>
      </c>
      <c r="D493" s="289" t="s">
        <v>698</v>
      </c>
      <c r="E493" s="310"/>
      <c r="F493" s="290">
        <v>597137.41679205711</v>
      </c>
      <c r="G493" s="265">
        <v>597137.41679205711</v>
      </c>
    </row>
    <row r="494" spans="2:7" hidden="1" outlineLevel="1">
      <c r="B494" s="288"/>
      <c r="C494" s="288"/>
      <c r="D494" s="289"/>
      <c r="E494" s="310"/>
      <c r="F494" s="290"/>
    </row>
    <row r="495" spans="2:7" hidden="1" outlineLevel="1">
      <c r="B495" s="288" t="s">
        <v>378</v>
      </c>
      <c r="C495" s="288" t="s">
        <v>734</v>
      </c>
      <c r="D495" s="289" t="s">
        <v>700</v>
      </c>
      <c r="E495" s="310"/>
      <c r="F495" s="290">
        <v>226057.49172856045</v>
      </c>
      <c r="G495" s="265">
        <v>226057.49172856045</v>
      </c>
    </row>
    <row r="496" spans="2:7" hidden="1" outlineLevel="1">
      <c r="B496" s="288"/>
      <c r="C496" s="288"/>
      <c r="D496" s="289"/>
      <c r="E496" s="310"/>
      <c r="F496" s="290"/>
    </row>
    <row r="497" spans="2:7" hidden="1" outlineLevel="1">
      <c r="B497" s="288" t="s">
        <v>378</v>
      </c>
      <c r="C497" s="288" t="s">
        <v>735</v>
      </c>
      <c r="D497" s="289" t="s">
        <v>721</v>
      </c>
      <c r="E497" s="310"/>
      <c r="F497" s="290">
        <v>123641.72927611857</v>
      </c>
      <c r="G497" s="265">
        <v>123641.72927611857</v>
      </c>
    </row>
    <row r="498" spans="2:7" hidden="1" outlineLevel="1">
      <c r="B498" s="288"/>
      <c r="C498" s="288"/>
      <c r="D498" s="289"/>
      <c r="E498" s="310"/>
      <c r="F498" s="290"/>
    </row>
    <row r="499" spans="2:7" hidden="1" outlineLevel="1">
      <c r="B499" s="288" t="s">
        <v>378</v>
      </c>
      <c r="C499" s="288" t="s">
        <v>736</v>
      </c>
      <c r="D499" s="289" t="s">
        <v>704</v>
      </c>
      <c r="E499" s="310"/>
      <c r="F499" s="290">
        <v>89356.595045661175</v>
      </c>
      <c r="G499" s="265">
        <v>89356.595045661175</v>
      </c>
    </row>
    <row r="500" spans="2:7" hidden="1" outlineLevel="1">
      <c r="B500" s="288"/>
      <c r="C500" s="288"/>
      <c r="D500" s="289"/>
      <c r="E500" s="310"/>
      <c r="F500" s="290"/>
    </row>
    <row r="501" spans="2:7" hidden="1" outlineLevel="1">
      <c r="B501" s="288" t="s">
        <v>378</v>
      </c>
      <c r="C501" s="288" t="s">
        <v>737</v>
      </c>
      <c r="D501" s="289" t="s">
        <v>706</v>
      </c>
      <c r="E501" s="310"/>
      <c r="F501" s="290">
        <v>19823.503120812227</v>
      </c>
      <c r="G501" s="265">
        <v>19823.503120812227</v>
      </c>
    </row>
    <row r="502" spans="2:7" hidden="1" outlineLevel="1">
      <c r="B502" s="288"/>
      <c r="C502" s="288"/>
      <c r="D502" s="289"/>
      <c r="E502" s="310"/>
      <c r="F502" s="290"/>
    </row>
    <row r="503" spans="2:7" hidden="1" outlineLevel="1">
      <c r="B503" s="281" t="s">
        <v>278</v>
      </c>
      <c r="C503" s="281" t="s">
        <v>738</v>
      </c>
      <c r="D503" s="282" t="s">
        <v>739</v>
      </c>
      <c r="E503" s="303"/>
      <c r="F503" s="283">
        <v>0</v>
      </c>
      <c r="G503" s="265">
        <v>0</v>
      </c>
    </row>
    <row r="504" spans="2:7" hidden="1" outlineLevel="1">
      <c r="B504" s="281" t="s">
        <v>278</v>
      </c>
      <c r="C504" s="281" t="s">
        <v>740</v>
      </c>
      <c r="D504" s="282" t="s">
        <v>741</v>
      </c>
      <c r="E504" s="303"/>
      <c r="F504" s="283">
        <f>+F505+F508+F511</f>
        <v>170336.7217642614</v>
      </c>
      <c r="G504" s="265">
        <v>170336.7217642614</v>
      </c>
    </row>
    <row r="505" spans="2:7" hidden="1" outlineLevel="1">
      <c r="B505" s="285" t="s">
        <v>305</v>
      </c>
      <c r="C505" s="285" t="s">
        <v>742</v>
      </c>
      <c r="D505" s="286" t="s">
        <v>743</v>
      </c>
      <c r="E505" s="309"/>
      <c r="F505" s="287">
        <f>+F506</f>
        <v>56778.907254753802</v>
      </c>
      <c r="G505" s="265">
        <v>56778.907254753802</v>
      </c>
    </row>
    <row r="506" spans="2:7" hidden="1" outlineLevel="1">
      <c r="B506" s="288" t="s">
        <v>378</v>
      </c>
      <c r="C506" s="288" t="s">
        <v>744</v>
      </c>
      <c r="D506" s="289" t="s">
        <v>704</v>
      </c>
      <c r="E506" s="310"/>
      <c r="F506" s="290">
        <v>56778.907254753802</v>
      </c>
      <c r="G506" s="265">
        <v>56778.907254753802</v>
      </c>
    </row>
    <row r="507" spans="2:7" hidden="1" outlineLevel="1">
      <c r="B507" s="288"/>
      <c r="C507" s="288"/>
      <c r="D507" s="289"/>
      <c r="E507" s="310"/>
      <c r="F507" s="290"/>
    </row>
    <row r="508" spans="2:7" hidden="1" outlineLevel="1">
      <c r="B508" s="285" t="s">
        <v>305</v>
      </c>
      <c r="C508" s="285" t="s">
        <v>745</v>
      </c>
      <c r="D508" s="286" t="s">
        <v>746</v>
      </c>
      <c r="E508" s="309"/>
      <c r="F508" s="287">
        <f>+F509</f>
        <v>56778.907254753802</v>
      </c>
      <c r="G508" s="265">
        <v>56778.907254753802</v>
      </c>
    </row>
    <row r="509" spans="2:7" hidden="1" outlineLevel="1">
      <c r="B509" s="288" t="s">
        <v>378</v>
      </c>
      <c r="C509" s="288" t="s">
        <v>747</v>
      </c>
      <c r="D509" s="289" t="s">
        <v>704</v>
      </c>
      <c r="E509" s="310"/>
      <c r="F509" s="290">
        <v>56778.907254753802</v>
      </c>
      <c r="G509" s="265">
        <v>56778.907254753802</v>
      </c>
    </row>
    <row r="510" spans="2:7" hidden="1" outlineLevel="1">
      <c r="B510" s="288"/>
      <c r="C510" s="288"/>
      <c r="D510" s="289"/>
      <c r="E510" s="310"/>
      <c r="F510" s="290"/>
    </row>
    <row r="511" spans="2:7" hidden="1" outlineLevel="1">
      <c r="B511" s="285" t="s">
        <v>305</v>
      </c>
      <c r="C511" s="285" t="s">
        <v>748</v>
      </c>
      <c r="D511" s="286" t="s">
        <v>749</v>
      </c>
      <c r="E511" s="309"/>
      <c r="F511" s="287">
        <f>+F512</f>
        <v>56778.907254753802</v>
      </c>
      <c r="G511" s="265">
        <v>56778.907254753802</v>
      </c>
    </row>
    <row r="512" spans="2:7" hidden="1" outlineLevel="1">
      <c r="B512" s="288" t="s">
        <v>378</v>
      </c>
      <c r="C512" s="288" t="s">
        <v>750</v>
      </c>
      <c r="D512" s="289" t="s">
        <v>704</v>
      </c>
      <c r="E512" s="310"/>
      <c r="F512" s="290">
        <v>56778.907254753802</v>
      </c>
      <c r="G512" s="265">
        <v>56778.907254753802</v>
      </c>
    </row>
    <row r="513" spans="2:7" hidden="1" outlineLevel="1">
      <c r="B513" s="288"/>
      <c r="C513" s="288"/>
      <c r="D513" s="289"/>
      <c r="E513" s="310"/>
      <c r="F513" s="290"/>
    </row>
    <row r="514" spans="2:7" hidden="1" outlineLevel="1">
      <c r="B514" s="281" t="s">
        <v>278</v>
      </c>
      <c r="C514" s="281" t="s">
        <v>751</v>
      </c>
      <c r="D514" s="282" t="s">
        <v>752</v>
      </c>
      <c r="E514" s="303"/>
      <c r="F514" s="283">
        <f>+F515+F526+F539+F552+F565+F578+F591+F604+F617+F630+F643+F656+F669+F682+F695+F708+F721+F734</f>
        <v>17431264.805950604</v>
      </c>
      <c r="G514" s="265">
        <v>17431264.805950604</v>
      </c>
    </row>
    <row r="515" spans="2:7" hidden="1" outlineLevel="1">
      <c r="B515" s="285" t="s">
        <v>305</v>
      </c>
      <c r="C515" s="285" t="s">
        <v>753</v>
      </c>
      <c r="D515" s="286" t="s">
        <v>754</v>
      </c>
      <c r="E515" s="309"/>
      <c r="F515" s="287">
        <f>+F516+F518+F520+F522+F524</f>
        <v>557367.14043471473</v>
      </c>
      <c r="G515" s="265">
        <v>557367.14043471473</v>
      </c>
    </row>
    <row r="516" spans="2:7" hidden="1" outlineLevel="1">
      <c r="B516" s="288" t="s">
        <v>378</v>
      </c>
      <c r="C516" s="288" t="s">
        <v>755</v>
      </c>
      <c r="D516" s="289" t="s">
        <v>756</v>
      </c>
      <c r="E516" s="310"/>
      <c r="F516" s="290">
        <v>470034.75192336639</v>
      </c>
      <c r="G516" s="265">
        <v>470034.75192336639</v>
      </c>
    </row>
    <row r="517" spans="2:7" hidden="1" outlineLevel="1">
      <c r="B517" s="288"/>
      <c r="C517" s="288"/>
      <c r="D517" s="289"/>
      <c r="E517" s="310"/>
      <c r="F517" s="290"/>
    </row>
    <row r="518" spans="2:7" hidden="1" outlineLevel="1">
      <c r="B518" s="288" t="s">
        <v>378</v>
      </c>
      <c r="C518" s="288" t="s">
        <v>757</v>
      </c>
      <c r="D518" s="289" t="s">
        <v>758</v>
      </c>
      <c r="E518" s="310"/>
      <c r="F518" s="290">
        <v>0</v>
      </c>
      <c r="G518" s="265">
        <v>0</v>
      </c>
    </row>
    <row r="519" spans="2:7" hidden="1" outlineLevel="1">
      <c r="B519" s="288"/>
      <c r="C519" s="288"/>
      <c r="D519" s="289"/>
      <c r="E519" s="310"/>
      <c r="F519" s="290"/>
    </row>
    <row r="520" spans="2:7" hidden="1" outlineLevel="1">
      <c r="B520" s="288" t="s">
        <v>378</v>
      </c>
      <c r="C520" s="288" t="s">
        <v>759</v>
      </c>
      <c r="D520" s="289" t="s">
        <v>702</v>
      </c>
      <c r="E520" s="310"/>
      <c r="F520" s="290">
        <v>25092.876921778283</v>
      </c>
      <c r="G520" s="265">
        <v>25092.876921778283</v>
      </c>
    </row>
    <row r="521" spans="2:7" hidden="1" outlineLevel="1">
      <c r="B521" s="288"/>
      <c r="C521" s="288"/>
      <c r="D521" s="289"/>
      <c r="E521" s="310"/>
      <c r="F521" s="290"/>
    </row>
    <row r="522" spans="2:7" hidden="1" outlineLevel="1">
      <c r="B522" s="288" t="s">
        <v>378</v>
      </c>
      <c r="C522" s="288" t="s">
        <v>760</v>
      </c>
      <c r="D522" s="289" t="s">
        <v>706</v>
      </c>
      <c r="E522" s="310"/>
      <c r="F522" s="290">
        <v>37596.299022230087</v>
      </c>
      <c r="G522" s="265">
        <v>37596.299022230087</v>
      </c>
    </row>
    <row r="523" spans="2:7" hidden="1" outlineLevel="1">
      <c r="B523" s="288"/>
      <c r="C523" s="288"/>
      <c r="D523" s="289"/>
      <c r="E523" s="310"/>
      <c r="F523" s="290"/>
    </row>
    <row r="524" spans="2:7" hidden="1" outlineLevel="1">
      <c r="B524" s="288" t="s">
        <v>378</v>
      </c>
      <c r="C524" s="288" t="s">
        <v>761</v>
      </c>
      <c r="D524" s="289" t="s">
        <v>704</v>
      </c>
      <c r="E524" s="310"/>
      <c r="F524" s="290">
        <v>24643.212567340011</v>
      </c>
      <c r="G524" s="265">
        <v>24643.212567340011</v>
      </c>
    </row>
    <row r="525" spans="2:7" hidden="1" outlineLevel="1">
      <c r="B525" s="288"/>
      <c r="C525" s="288"/>
      <c r="D525" s="289"/>
      <c r="E525" s="310"/>
      <c r="F525" s="290"/>
    </row>
    <row r="526" spans="2:7" hidden="1" outlineLevel="1">
      <c r="B526" s="285" t="s">
        <v>305</v>
      </c>
      <c r="C526" s="285" t="s">
        <v>762</v>
      </c>
      <c r="D526" s="286" t="s">
        <v>763</v>
      </c>
      <c r="E526" s="309"/>
      <c r="F526" s="287">
        <f>+F527+F529+F531+F533+F535+F537</f>
        <v>983705.99291572708</v>
      </c>
      <c r="G526" s="265">
        <v>983705.99291572708</v>
      </c>
    </row>
    <row r="527" spans="2:7" hidden="1" outlineLevel="1">
      <c r="B527" s="288" t="s">
        <v>378</v>
      </c>
      <c r="C527" s="288" t="s">
        <v>764</v>
      </c>
      <c r="D527" s="289" t="s">
        <v>756</v>
      </c>
      <c r="E527" s="310"/>
      <c r="F527" s="290">
        <v>592275.53827704</v>
      </c>
      <c r="G527" s="265">
        <v>592275.53827704</v>
      </c>
    </row>
    <row r="528" spans="2:7" hidden="1" outlineLevel="1">
      <c r="B528" s="288"/>
      <c r="C528" s="288"/>
      <c r="D528" s="289"/>
      <c r="E528" s="310"/>
      <c r="F528" s="290"/>
    </row>
    <row r="529" spans="2:7" hidden="1" outlineLevel="1">
      <c r="B529" s="288" t="s">
        <v>378</v>
      </c>
      <c r="C529" s="288" t="s">
        <v>765</v>
      </c>
      <c r="D529" s="289" t="s">
        <v>758</v>
      </c>
      <c r="E529" s="310"/>
      <c r="F529" s="290">
        <v>0</v>
      </c>
      <c r="G529" s="265">
        <v>0</v>
      </c>
    </row>
    <row r="530" spans="2:7" hidden="1" outlineLevel="1">
      <c r="B530" s="288"/>
      <c r="C530" s="288"/>
      <c r="D530" s="289"/>
      <c r="E530" s="310"/>
      <c r="F530" s="290"/>
    </row>
    <row r="531" spans="2:7" hidden="1" outlineLevel="1">
      <c r="B531" s="288" t="s">
        <v>378</v>
      </c>
      <c r="C531" s="288" t="s">
        <v>766</v>
      </c>
      <c r="D531" s="289" t="s">
        <v>721</v>
      </c>
      <c r="E531" s="310"/>
      <c r="F531" s="290">
        <v>18819.657691333712</v>
      </c>
      <c r="G531" s="265">
        <v>18819.657691333712</v>
      </c>
    </row>
    <row r="532" spans="2:7" hidden="1" outlineLevel="1">
      <c r="B532" s="288"/>
      <c r="C532" s="288"/>
      <c r="D532" s="289"/>
      <c r="E532" s="310"/>
      <c r="F532" s="290"/>
    </row>
    <row r="533" spans="2:7" hidden="1" outlineLevel="1">
      <c r="B533" s="288" t="s">
        <v>378</v>
      </c>
      <c r="C533" s="288" t="s">
        <v>767</v>
      </c>
      <c r="D533" s="289" t="s">
        <v>706</v>
      </c>
      <c r="E533" s="310"/>
      <c r="F533" s="290">
        <v>93990.747555575217</v>
      </c>
      <c r="G533" s="265">
        <v>93990.747555575217</v>
      </c>
    </row>
    <row r="534" spans="2:7" hidden="1" outlineLevel="1">
      <c r="B534" s="288"/>
      <c r="C534" s="288"/>
      <c r="D534" s="289"/>
      <c r="E534" s="310"/>
      <c r="F534" s="290"/>
    </row>
    <row r="535" spans="2:7" hidden="1" outlineLevel="1">
      <c r="B535" s="288" t="s">
        <v>378</v>
      </c>
      <c r="C535" s="288" t="s">
        <v>768</v>
      </c>
      <c r="D535" s="289" t="s">
        <v>704</v>
      </c>
      <c r="E535" s="310"/>
      <c r="F535" s="290">
        <v>100902.22203400874</v>
      </c>
      <c r="G535" s="265">
        <v>100902.22203400874</v>
      </c>
    </row>
    <row r="536" spans="2:7" hidden="1" outlineLevel="1">
      <c r="B536" s="288"/>
      <c r="C536" s="288"/>
      <c r="D536" s="289"/>
      <c r="E536" s="310"/>
      <c r="F536" s="290"/>
    </row>
    <row r="537" spans="2:7" hidden="1" outlineLevel="1">
      <c r="B537" s="288" t="s">
        <v>378</v>
      </c>
      <c r="C537" s="288" t="s">
        <v>769</v>
      </c>
      <c r="D537" s="289" t="s">
        <v>770</v>
      </c>
      <c r="E537" s="310"/>
      <c r="F537" s="290">
        <v>177717.82735776951</v>
      </c>
      <c r="G537" s="265">
        <v>177717.82735776951</v>
      </c>
    </row>
    <row r="538" spans="2:7" hidden="1" outlineLevel="1">
      <c r="B538" s="288"/>
      <c r="C538" s="288"/>
      <c r="D538" s="289"/>
      <c r="E538" s="310"/>
      <c r="F538" s="290"/>
    </row>
    <row r="539" spans="2:7" hidden="1" outlineLevel="1">
      <c r="B539" s="285" t="s">
        <v>305</v>
      </c>
      <c r="C539" s="285" t="s">
        <v>771</v>
      </c>
      <c r="D539" s="286" t="s">
        <v>772</v>
      </c>
      <c r="E539" s="309"/>
      <c r="F539" s="287">
        <f>+F540+F542+F544+F546+F548+F550</f>
        <v>1004328.1555992754</v>
      </c>
      <c r="G539" s="265">
        <v>1004328.1555992754</v>
      </c>
    </row>
    <row r="540" spans="2:7" hidden="1" outlineLevel="1">
      <c r="B540" s="288" t="s">
        <v>378</v>
      </c>
      <c r="C540" s="288" t="s">
        <v>773</v>
      </c>
      <c r="D540" s="289" t="s">
        <v>756</v>
      </c>
      <c r="E540" s="310"/>
      <c r="F540" s="290">
        <v>635932.96197478066</v>
      </c>
      <c r="G540" s="265">
        <v>635932.96197478066</v>
      </c>
    </row>
    <row r="541" spans="2:7" hidden="1" outlineLevel="1">
      <c r="B541" s="288"/>
      <c r="C541" s="288"/>
      <c r="D541" s="289"/>
      <c r="E541" s="310"/>
      <c r="F541" s="290"/>
    </row>
    <row r="542" spans="2:7" hidden="1" outlineLevel="1">
      <c r="B542" s="288" t="s">
        <v>378</v>
      </c>
      <c r="C542" s="288" t="s">
        <v>774</v>
      </c>
      <c r="D542" s="289" t="s">
        <v>700</v>
      </c>
      <c r="E542" s="310"/>
      <c r="F542" s="290">
        <v>0</v>
      </c>
      <c r="G542" s="265">
        <v>0</v>
      </c>
    </row>
    <row r="543" spans="2:7" hidden="1" outlineLevel="1">
      <c r="B543" s="288"/>
      <c r="C543" s="288"/>
      <c r="D543" s="289"/>
      <c r="E543" s="310"/>
      <c r="F543" s="290"/>
    </row>
    <row r="544" spans="2:7" hidden="1" outlineLevel="1">
      <c r="B544" s="288" t="s">
        <v>378</v>
      </c>
      <c r="C544" s="288" t="s">
        <v>775</v>
      </c>
      <c r="D544" s="289" t="s">
        <v>721</v>
      </c>
      <c r="E544" s="310"/>
      <c r="F544" s="290">
        <v>30738.774229178391</v>
      </c>
      <c r="G544" s="265">
        <v>30738.774229178391</v>
      </c>
    </row>
    <row r="545" spans="2:7" hidden="1" outlineLevel="1">
      <c r="B545" s="288"/>
      <c r="C545" s="288"/>
      <c r="D545" s="289"/>
      <c r="E545" s="310"/>
      <c r="F545" s="290"/>
    </row>
    <row r="546" spans="2:7" hidden="1" outlineLevel="1">
      <c r="B546" s="288" t="s">
        <v>378</v>
      </c>
      <c r="C546" s="288" t="s">
        <v>776</v>
      </c>
      <c r="D546" s="289" t="s">
        <v>706</v>
      </c>
      <c r="E546" s="310"/>
      <c r="F546" s="290">
        <v>93990.747555575217</v>
      </c>
      <c r="G546" s="265">
        <v>93990.747555575217</v>
      </c>
    </row>
    <row r="547" spans="2:7" hidden="1" outlineLevel="1">
      <c r="B547" s="288"/>
      <c r="C547" s="288"/>
      <c r="D547" s="289"/>
      <c r="E547" s="310"/>
      <c r="F547" s="290"/>
    </row>
    <row r="548" spans="2:7" hidden="1" outlineLevel="1">
      <c r="B548" s="288" t="s">
        <v>378</v>
      </c>
      <c r="C548" s="288" t="s">
        <v>777</v>
      </c>
      <c r="D548" s="289" t="s">
        <v>704</v>
      </c>
      <c r="E548" s="310"/>
      <c r="F548" s="290">
        <v>65947.844481971581</v>
      </c>
      <c r="G548" s="265">
        <v>65947.844481971581</v>
      </c>
    </row>
    <row r="549" spans="2:7" hidden="1" outlineLevel="1">
      <c r="B549" s="288"/>
      <c r="C549" s="288"/>
      <c r="D549" s="289"/>
      <c r="E549" s="310"/>
      <c r="F549" s="290"/>
    </row>
    <row r="550" spans="2:7" hidden="1" outlineLevel="1">
      <c r="B550" s="288" t="s">
        <v>378</v>
      </c>
      <c r="C550" s="288" t="s">
        <v>778</v>
      </c>
      <c r="D550" s="289" t="s">
        <v>770</v>
      </c>
      <c r="E550" s="310"/>
      <c r="F550" s="290">
        <v>177717.82735776951</v>
      </c>
      <c r="G550" s="265">
        <v>177717.82735776951</v>
      </c>
    </row>
    <row r="551" spans="2:7" hidden="1" outlineLevel="1">
      <c r="B551" s="288"/>
      <c r="C551" s="288"/>
      <c r="D551" s="289"/>
      <c r="E551" s="310"/>
      <c r="F551" s="290"/>
    </row>
    <row r="552" spans="2:7" hidden="1" outlineLevel="1">
      <c r="B552" s="285" t="s">
        <v>305</v>
      </c>
      <c r="C552" s="285" t="s">
        <v>779</v>
      </c>
      <c r="D552" s="286" t="s">
        <v>780</v>
      </c>
      <c r="E552" s="309"/>
      <c r="F552" s="287">
        <f>+F553+F555+F557+F559+F561+F563</f>
        <v>1004328.1555992754</v>
      </c>
      <c r="G552" s="265">
        <v>1004328.1555992754</v>
      </c>
    </row>
    <row r="553" spans="2:7" hidden="1" outlineLevel="1">
      <c r="B553" s="288" t="s">
        <v>378</v>
      </c>
      <c r="C553" s="288" t="s">
        <v>781</v>
      </c>
      <c r="D553" s="289" t="s">
        <v>756</v>
      </c>
      <c r="E553" s="310"/>
      <c r="F553" s="290">
        <v>635932.96197478066</v>
      </c>
      <c r="G553" s="265">
        <v>635932.96197478066</v>
      </c>
    </row>
    <row r="554" spans="2:7" hidden="1" outlineLevel="1">
      <c r="B554" s="288"/>
      <c r="C554" s="288"/>
      <c r="D554" s="289"/>
      <c r="E554" s="310"/>
      <c r="F554" s="290"/>
    </row>
    <row r="555" spans="2:7" hidden="1" outlineLevel="1">
      <c r="B555" s="288" t="s">
        <v>378</v>
      </c>
      <c r="C555" s="288" t="s">
        <v>782</v>
      </c>
      <c r="D555" s="289" t="s">
        <v>700</v>
      </c>
      <c r="E555" s="310"/>
      <c r="F555" s="290">
        <v>0</v>
      </c>
      <c r="G555" s="265">
        <v>0</v>
      </c>
    </row>
    <row r="556" spans="2:7" hidden="1" outlineLevel="1">
      <c r="B556" s="288"/>
      <c r="C556" s="288"/>
      <c r="D556" s="289"/>
      <c r="E556" s="310"/>
      <c r="F556" s="290"/>
    </row>
    <row r="557" spans="2:7" hidden="1" outlineLevel="1">
      <c r="B557" s="288" t="s">
        <v>378</v>
      </c>
      <c r="C557" s="288" t="s">
        <v>783</v>
      </c>
      <c r="D557" s="289" t="s">
        <v>721</v>
      </c>
      <c r="E557" s="310"/>
      <c r="F557" s="290">
        <v>30738.774229178391</v>
      </c>
      <c r="G557" s="265">
        <v>30738.774229178391</v>
      </c>
    </row>
    <row r="558" spans="2:7" hidden="1" outlineLevel="1">
      <c r="B558" s="288"/>
      <c r="C558" s="288"/>
      <c r="D558" s="289"/>
      <c r="E558" s="310"/>
      <c r="F558" s="290"/>
    </row>
    <row r="559" spans="2:7" hidden="1" outlineLevel="1">
      <c r="B559" s="288" t="s">
        <v>378</v>
      </c>
      <c r="C559" s="288" t="s">
        <v>784</v>
      </c>
      <c r="D559" s="289" t="s">
        <v>706</v>
      </c>
      <c r="E559" s="310"/>
      <c r="F559" s="290">
        <v>93990.747555575217</v>
      </c>
      <c r="G559" s="265">
        <v>93990.747555575217</v>
      </c>
    </row>
    <row r="560" spans="2:7" hidden="1" outlineLevel="1">
      <c r="B560" s="288"/>
      <c r="C560" s="288"/>
      <c r="D560" s="289"/>
      <c r="E560" s="310"/>
      <c r="F560" s="290"/>
    </row>
    <row r="561" spans="2:7" hidden="1" outlineLevel="1">
      <c r="B561" s="288" t="s">
        <v>378</v>
      </c>
      <c r="C561" s="288" t="s">
        <v>785</v>
      </c>
      <c r="D561" s="289" t="s">
        <v>704</v>
      </c>
      <c r="E561" s="310"/>
      <c r="F561" s="290">
        <v>65947.844481971581</v>
      </c>
      <c r="G561" s="265">
        <v>65947.844481971581</v>
      </c>
    </row>
    <row r="562" spans="2:7" hidden="1" outlineLevel="1">
      <c r="B562" s="288"/>
      <c r="C562" s="288"/>
      <c r="D562" s="289"/>
      <c r="E562" s="310"/>
      <c r="F562" s="290"/>
    </row>
    <row r="563" spans="2:7" hidden="1" outlineLevel="1">
      <c r="B563" s="288" t="s">
        <v>378</v>
      </c>
      <c r="C563" s="288" t="s">
        <v>786</v>
      </c>
      <c r="D563" s="289" t="s">
        <v>770</v>
      </c>
      <c r="E563" s="310"/>
      <c r="F563" s="290">
        <v>177717.82735776951</v>
      </c>
      <c r="G563" s="265">
        <v>177717.82735776951</v>
      </c>
    </row>
    <row r="564" spans="2:7" hidden="1" outlineLevel="1">
      <c r="B564" s="288"/>
      <c r="C564" s="288"/>
      <c r="D564" s="289"/>
      <c r="E564" s="310"/>
      <c r="F564" s="290"/>
    </row>
    <row r="565" spans="2:7" hidden="1" outlineLevel="1">
      <c r="B565" s="285" t="s">
        <v>305</v>
      </c>
      <c r="C565" s="285" t="s">
        <v>787</v>
      </c>
      <c r="D565" s="286" t="s">
        <v>788</v>
      </c>
      <c r="E565" s="309"/>
      <c r="F565" s="287">
        <f>+F566+F568+F570+F572+F574+F576</f>
        <v>1004328.1555992754</v>
      </c>
      <c r="G565" s="265">
        <v>1004328.1555992754</v>
      </c>
    </row>
    <row r="566" spans="2:7" hidden="1" outlineLevel="1">
      <c r="B566" s="288" t="s">
        <v>378</v>
      </c>
      <c r="C566" s="288" t="s">
        <v>789</v>
      </c>
      <c r="D566" s="289" t="s">
        <v>756</v>
      </c>
      <c r="E566" s="310"/>
      <c r="F566" s="290">
        <v>635932.96197478066</v>
      </c>
      <c r="G566" s="265">
        <v>635932.96197478066</v>
      </c>
    </row>
    <row r="567" spans="2:7" hidden="1" outlineLevel="1">
      <c r="B567" s="288"/>
      <c r="C567" s="288"/>
      <c r="D567" s="289"/>
      <c r="E567" s="310"/>
      <c r="F567" s="290"/>
    </row>
    <row r="568" spans="2:7" hidden="1" outlineLevel="1">
      <c r="B568" s="288" t="s">
        <v>378</v>
      </c>
      <c r="C568" s="288" t="s">
        <v>790</v>
      </c>
      <c r="D568" s="289" t="s">
        <v>700</v>
      </c>
      <c r="E568" s="310"/>
      <c r="F568" s="290">
        <v>0</v>
      </c>
      <c r="G568" s="265">
        <v>0</v>
      </c>
    </row>
    <row r="569" spans="2:7" hidden="1" outlineLevel="1">
      <c r="B569" s="288"/>
      <c r="C569" s="288"/>
      <c r="D569" s="289"/>
      <c r="E569" s="310"/>
      <c r="F569" s="290"/>
    </row>
    <row r="570" spans="2:7" hidden="1" outlineLevel="1">
      <c r="B570" s="288" t="s">
        <v>378</v>
      </c>
      <c r="C570" s="288" t="s">
        <v>791</v>
      </c>
      <c r="D570" s="289" t="s">
        <v>721</v>
      </c>
      <c r="E570" s="310"/>
      <c r="F570" s="290">
        <v>30738.774229178391</v>
      </c>
      <c r="G570" s="265">
        <v>30738.774229178391</v>
      </c>
    </row>
    <row r="571" spans="2:7" hidden="1" outlineLevel="1">
      <c r="B571" s="288"/>
      <c r="C571" s="288"/>
      <c r="D571" s="289"/>
      <c r="E571" s="310"/>
      <c r="F571" s="290"/>
    </row>
    <row r="572" spans="2:7" hidden="1" outlineLevel="1">
      <c r="B572" s="288" t="s">
        <v>378</v>
      </c>
      <c r="C572" s="288" t="s">
        <v>792</v>
      </c>
      <c r="D572" s="289" t="s">
        <v>706</v>
      </c>
      <c r="E572" s="310"/>
      <c r="F572" s="290">
        <v>93990.747555575217</v>
      </c>
      <c r="G572" s="265">
        <v>93990.747555575217</v>
      </c>
    </row>
    <row r="573" spans="2:7" hidden="1" outlineLevel="1">
      <c r="B573" s="288"/>
      <c r="C573" s="288"/>
      <c r="D573" s="289"/>
      <c r="E573" s="310"/>
      <c r="F573" s="290"/>
    </row>
    <row r="574" spans="2:7" hidden="1" outlineLevel="1">
      <c r="B574" s="288" t="s">
        <v>378</v>
      </c>
      <c r="C574" s="288" t="s">
        <v>793</v>
      </c>
      <c r="D574" s="289" t="s">
        <v>704</v>
      </c>
      <c r="E574" s="310"/>
      <c r="F574" s="290">
        <v>65947.844481971581</v>
      </c>
      <c r="G574" s="265">
        <v>65947.844481971581</v>
      </c>
    </row>
    <row r="575" spans="2:7" hidden="1" outlineLevel="1">
      <c r="B575" s="288"/>
      <c r="C575" s="288"/>
      <c r="D575" s="289"/>
      <c r="E575" s="310"/>
      <c r="F575" s="290"/>
    </row>
    <row r="576" spans="2:7" hidden="1" outlineLevel="1">
      <c r="B576" s="288" t="s">
        <v>378</v>
      </c>
      <c r="C576" s="288" t="s">
        <v>794</v>
      </c>
      <c r="D576" s="289" t="s">
        <v>770</v>
      </c>
      <c r="E576" s="310"/>
      <c r="F576" s="290">
        <v>177717.82735776951</v>
      </c>
      <c r="G576" s="265">
        <v>177717.82735776951</v>
      </c>
    </row>
    <row r="577" spans="2:7" hidden="1" outlineLevel="1">
      <c r="B577" s="288"/>
      <c r="C577" s="288"/>
      <c r="D577" s="289"/>
      <c r="E577" s="310"/>
      <c r="F577" s="290"/>
    </row>
    <row r="578" spans="2:7" hidden="1" outlineLevel="1">
      <c r="B578" s="285" t="s">
        <v>305</v>
      </c>
      <c r="C578" s="285" t="s">
        <v>795</v>
      </c>
      <c r="D578" s="286" t="s">
        <v>796</v>
      </c>
      <c r="E578" s="309"/>
      <c r="F578" s="287">
        <f>+F579+F581+F583+F585+F587+F589</f>
        <v>1004328.1555992754</v>
      </c>
      <c r="G578" s="265">
        <v>1004328.1555992754</v>
      </c>
    </row>
    <row r="579" spans="2:7" hidden="1" outlineLevel="1">
      <c r="B579" s="288" t="s">
        <v>378</v>
      </c>
      <c r="C579" s="288" t="s">
        <v>797</v>
      </c>
      <c r="D579" s="289" t="s">
        <v>756</v>
      </c>
      <c r="E579" s="310"/>
      <c r="F579" s="290">
        <v>635932.96197478066</v>
      </c>
      <c r="G579" s="265">
        <v>635932.96197478066</v>
      </c>
    </row>
    <row r="580" spans="2:7" hidden="1" outlineLevel="1">
      <c r="B580" s="288"/>
      <c r="C580" s="288"/>
      <c r="D580" s="289"/>
      <c r="E580" s="310"/>
      <c r="F580" s="290"/>
    </row>
    <row r="581" spans="2:7" hidden="1" outlineLevel="1">
      <c r="B581" s="288" t="s">
        <v>378</v>
      </c>
      <c r="C581" s="288" t="s">
        <v>798</v>
      </c>
      <c r="D581" s="289" t="s">
        <v>700</v>
      </c>
      <c r="E581" s="310"/>
      <c r="F581" s="290">
        <v>0</v>
      </c>
      <c r="G581" s="265">
        <v>0</v>
      </c>
    </row>
    <row r="582" spans="2:7" hidden="1" outlineLevel="1">
      <c r="B582" s="288"/>
      <c r="C582" s="288"/>
      <c r="D582" s="289"/>
      <c r="E582" s="310"/>
      <c r="F582" s="290"/>
    </row>
    <row r="583" spans="2:7" hidden="1" outlineLevel="1">
      <c r="B583" s="288" t="s">
        <v>378</v>
      </c>
      <c r="C583" s="288" t="s">
        <v>799</v>
      </c>
      <c r="D583" s="289" t="s">
        <v>721</v>
      </c>
      <c r="E583" s="310"/>
      <c r="F583" s="290">
        <v>30738.774229178391</v>
      </c>
      <c r="G583" s="265">
        <v>30738.774229178391</v>
      </c>
    </row>
    <row r="584" spans="2:7" hidden="1" outlineLevel="1">
      <c r="B584" s="288"/>
      <c r="C584" s="288"/>
      <c r="D584" s="289"/>
      <c r="E584" s="310"/>
      <c r="F584" s="290"/>
    </row>
    <row r="585" spans="2:7" hidden="1" outlineLevel="1">
      <c r="B585" s="288" t="s">
        <v>378</v>
      </c>
      <c r="C585" s="288" t="s">
        <v>800</v>
      </c>
      <c r="D585" s="289" t="s">
        <v>706</v>
      </c>
      <c r="E585" s="310"/>
      <c r="F585" s="290">
        <v>93990.747555575217</v>
      </c>
      <c r="G585" s="265">
        <v>93990.747555575217</v>
      </c>
    </row>
    <row r="586" spans="2:7" hidden="1" outlineLevel="1">
      <c r="B586" s="288"/>
      <c r="C586" s="288"/>
      <c r="D586" s="289"/>
      <c r="E586" s="310"/>
      <c r="F586" s="290"/>
    </row>
    <row r="587" spans="2:7" hidden="1" outlineLevel="1">
      <c r="B587" s="288" t="s">
        <v>378</v>
      </c>
      <c r="C587" s="288" t="s">
        <v>801</v>
      </c>
      <c r="D587" s="289" t="s">
        <v>704</v>
      </c>
      <c r="E587" s="310"/>
      <c r="F587" s="290">
        <v>65947.844481971581</v>
      </c>
      <c r="G587" s="265">
        <v>65947.844481971581</v>
      </c>
    </row>
    <row r="588" spans="2:7" hidden="1" outlineLevel="1">
      <c r="B588" s="288"/>
      <c r="C588" s="288"/>
      <c r="D588" s="289"/>
      <c r="E588" s="310"/>
      <c r="F588" s="290"/>
    </row>
    <row r="589" spans="2:7" hidden="1" outlineLevel="1">
      <c r="B589" s="288" t="s">
        <v>378</v>
      </c>
      <c r="C589" s="288" t="s">
        <v>802</v>
      </c>
      <c r="D589" s="289" t="s">
        <v>770</v>
      </c>
      <c r="E589" s="310"/>
      <c r="F589" s="290">
        <v>177717.82735776951</v>
      </c>
      <c r="G589" s="265">
        <v>177717.82735776951</v>
      </c>
    </row>
    <row r="590" spans="2:7" hidden="1" outlineLevel="1">
      <c r="B590" s="288"/>
      <c r="C590" s="288"/>
      <c r="D590" s="289"/>
      <c r="E590" s="310"/>
      <c r="F590" s="290"/>
    </row>
    <row r="591" spans="2:7" hidden="1" outlineLevel="1">
      <c r="B591" s="285" t="s">
        <v>305</v>
      </c>
      <c r="C591" s="285" t="s">
        <v>803</v>
      </c>
      <c r="D591" s="286" t="s">
        <v>804</v>
      </c>
      <c r="E591" s="309"/>
      <c r="F591" s="287">
        <f>+F592+F594+F596+F598+F600+F602</f>
        <v>1004328.1555992754</v>
      </c>
      <c r="G591" s="265">
        <v>1004328.1555992754</v>
      </c>
    </row>
    <row r="592" spans="2:7" hidden="1" outlineLevel="1">
      <c r="B592" s="288" t="s">
        <v>378</v>
      </c>
      <c r="C592" s="288" t="s">
        <v>805</v>
      </c>
      <c r="D592" s="289" t="s">
        <v>756</v>
      </c>
      <c r="E592" s="310"/>
      <c r="F592" s="290">
        <v>635932.96197478066</v>
      </c>
      <c r="G592" s="265">
        <v>635932.96197478066</v>
      </c>
    </row>
    <row r="593" spans="2:7" hidden="1" outlineLevel="1">
      <c r="B593" s="288"/>
      <c r="C593" s="288"/>
      <c r="D593" s="289"/>
      <c r="E593" s="310"/>
      <c r="F593" s="290"/>
    </row>
    <row r="594" spans="2:7" hidden="1" outlineLevel="1">
      <c r="B594" s="288" t="s">
        <v>378</v>
      </c>
      <c r="C594" s="288" t="s">
        <v>806</v>
      </c>
      <c r="D594" s="289" t="s">
        <v>700</v>
      </c>
      <c r="E594" s="310"/>
      <c r="F594" s="290">
        <v>0</v>
      </c>
      <c r="G594" s="265">
        <v>0</v>
      </c>
    </row>
    <row r="595" spans="2:7" hidden="1" outlineLevel="1">
      <c r="B595" s="288"/>
      <c r="C595" s="288"/>
      <c r="D595" s="289"/>
      <c r="E595" s="310"/>
      <c r="F595" s="290"/>
    </row>
    <row r="596" spans="2:7" hidden="1" outlineLevel="1">
      <c r="B596" s="288" t="s">
        <v>378</v>
      </c>
      <c r="C596" s="288" t="s">
        <v>807</v>
      </c>
      <c r="D596" s="289" t="s">
        <v>721</v>
      </c>
      <c r="E596" s="310"/>
      <c r="F596" s="290">
        <v>30738.774229178391</v>
      </c>
      <c r="G596" s="265">
        <v>30738.774229178391</v>
      </c>
    </row>
    <row r="597" spans="2:7" hidden="1" outlineLevel="1">
      <c r="B597" s="288"/>
      <c r="C597" s="288"/>
      <c r="D597" s="289"/>
      <c r="E597" s="310"/>
      <c r="F597" s="290"/>
    </row>
    <row r="598" spans="2:7" hidden="1" outlineLevel="1">
      <c r="B598" s="288" t="s">
        <v>378</v>
      </c>
      <c r="C598" s="288" t="s">
        <v>808</v>
      </c>
      <c r="D598" s="289" t="s">
        <v>706</v>
      </c>
      <c r="E598" s="310"/>
      <c r="F598" s="290">
        <v>93990.747555575217</v>
      </c>
      <c r="G598" s="265">
        <v>93990.747555575217</v>
      </c>
    </row>
    <row r="599" spans="2:7" hidden="1" outlineLevel="1">
      <c r="B599" s="288"/>
      <c r="C599" s="288"/>
      <c r="D599" s="289"/>
      <c r="E599" s="310"/>
      <c r="F599" s="290"/>
    </row>
    <row r="600" spans="2:7" hidden="1" outlineLevel="1">
      <c r="B600" s="288" t="s">
        <v>378</v>
      </c>
      <c r="C600" s="288" t="s">
        <v>809</v>
      </c>
      <c r="D600" s="289" t="s">
        <v>704</v>
      </c>
      <c r="E600" s="310"/>
      <c r="F600" s="290">
        <v>65947.844481971581</v>
      </c>
      <c r="G600" s="265">
        <v>65947.844481971581</v>
      </c>
    </row>
    <row r="601" spans="2:7" hidden="1" outlineLevel="1">
      <c r="B601" s="288"/>
      <c r="C601" s="288"/>
      <c r="D601" s="289"/>
      <c r="E601" s="310"/>
      <c r="F601" s="290"/>
    </row>
    <row r="602" spans="2:7" hidden="1" outlineLevel="1">
      <c r="B602" s="288" t="s">
        <v>378</v>
      </c>
      <c r="C602" s="288" t="s">
        <v>810</v>
      </c>
      <c r="D602" s="289" t="s">
        <v>770</v>
      </c>
      <c r="E602" s="310"/>
      <c r="F602" s="290">
        <v>177717.82735776951</v>
      </c>
      <c r="G602" s="265">
        <v>177717.82735776951</v>
      </c>
    </row>
    <row r="603" spans="2:7" hidden="1" outlineLevel="1">
      <c r="B603" s="288"/>
      <c r="C603" s="288"/>
      <c r="D603" s="289"/>
      <c r="E603" s="310"/>
      <c r="F603" s="290"/>
    </row>
    <row r="604" spans="2:7" hidden="1" outlineLevel="1">
      <c r="B604" s="285" t="s">
        <v>305</v>
      </c>
      <c r="C604" s="285" t="s">
        <v>811</v>
      </c>
      <c r="D604" s="286" t="s">
        <v>812</v>
      </c>
      <c r="E604" s="309"/>
      <c r="F604" s="287">
        <f>+F605+F607+F609+F611+F613+F615</f>
        <v>1004328.1555992754</v>
      </c>
      <c r="G604" s="265">
        <v>1004328.1555992754</v>
      </c>
    </row>
    <row r="605" spans="2:7" hidden="1" outlineLevel="1">
      <c r="B605" s="288" t="s">
        <v>378</v>
      </c>
      <c r="C605" s="288" t="s">
        <v>813</v>
      </c>
      <c r="D605" s="289" t="s">
        <v>756</v>
      </c>
      <c r="E605" s="310"/>
      <c r="F605" s="290">
        <v>635932.96197478066</v>
      </c>
      <c r="G605" s="265">
        <v>635932.96197478066</v>
      </c>
    </row>
    <row r="606" spans="2:7" hidden="1" outlineLevel="1">
      <c r="B606" s="288"/>
      <c r="C606" s="288"/>
      <c r="D606" s="289"/>
      <c r="E606" s="310"/>
      <c r="F606" s="290"/>
    </row>
    <row r="607" spans="2:7" hidden="1" outlineLevel="1">
      <c r="B607" s="288" t="s">
        <v>378</v>
      </c>
      <c r="C607" s="288" t="s">
        <v>814</v>
      </c>
      <c r="D607" s="289" t="s">
        <v>700</v>
      </c>
      <c r="E607" s="310"/>
      <c r="F607" s="290">
        <v>0</v>
      </c>
      <c r="G607" s="265">
        <v>0</v>
      </c>
    </row>
    <row r="608" spans="2:7" hidden="1" outlineLevel="1">
      <c r="B608" s="288"/>
      <c r="C608" s="288"/>
      <c r="D608" s="289"/>
      <c r="E608" s="310"/>
      <c r="F608" s="290"/>
    </row>
    <row r="609" spans="2:7" hidden="1" outlineLevel="1">
      <c r="B609" s="288" t="s">
        <v>378</v>
      </c>
      <c r="C609" s="288" t="s">
        <v>815</v>
      </c>
      <c r="D609" s="289" t="s">
        <v>721</v>
      </c>
      <c r="E609" s="310"/>
      <c r="F609" s="290">
        <v>30738.774229178391</v>
      </c>
      <c r="G609" s="265">
        <v>30738.774229178391</v>
      </c>
    </row>
    <row r="610" spans="2:7" hidden="1" outlineLevel="1">
      <c r="B610" s="288"/>
      <c r="C610" s="288"/>
      <c r="D610" s="289"/>
      <c r="E610" s="310"/>
      <c r="F610" s="290"/>
    </row>
    <row r="611" spans="2:7" hidden="1" outlineLevel="1">
      <c r="B611" s="288" t="s">
        <v>378</v>
      </c>
      <c r="C611" s="288" t="s">
        <v>816</v>
      </c>
      <c r="D611" s="289" t="s">
        <v>706</v>
      </c>
      <c r="E611" s="310"/>
      <c r="F611" s="290">
        <v>93990.747555575217</v>
      </c>
      <c r="G611" s="265">
        <v>93990.747555575217</v>
      </c>
    </row>
    <row r="612" spans="2:7" hidden="1" outlineLevel="1">
      <c r="B612" s="288"/>
      <c r="C612" s="288"/>
      <c r="D612" s="289"/>
      <c r="E612" s="310"/>
      <c r="F612" s="290"/>
    </row>
    <row r="613" spans="2:7" hidden="1" outlineLevel="1">
      <c r="B613" s="288" t="s">
        <v>378</v>
      </c>
      <c r="C613" s="288" t="s">
        <v>817</v>
      </c>
      <c r="D613" s="289" t="s">
        <v>704</v>
      </c>
      <c r="E613" s="310"/>
      <c r="F613" s="290">
        <v>65947.844481971581</v>
      </c>
      <c r="G613" s="265">
        <v>65947.844481971581</v>
      </c>
    </row>
    <row r="614" spans="2:7" hidden="1" outlineLevel="1">
      <c r="B614" s="288"/>
      <c r="C614" s="288"/>
      <c r="D614" s="289"/>
      <c r="E614" s="310"/>
      <c r="F614" s="290"/>
    </row>
    <row r="615" spans="2:7" hidden="1" outlineLevel="1">
      <c r="B615" s="288" t="s">
        <v>378</v>
      </c>
      <c r="C615" s="288" t="s">
        <v>818</v>
      </c>
      <c r="D615" s="289" t="s">
        <v>770</v>
      </c>
      <c r="E615" s="310"/>
      <c r="F615" s="290">
        <v>177717.82735776951</v>
      </c>
      <c r="G615" s="265">
        <v>177717.82735776951</v>
      </c>
    </row>
    <row r="616" spans="2:7" hidden="1" outlineLevel="1">
      <c r="B616" s="288"/>
      <c r="C616" s="288"/>
      <c r="D616" s="289"/>
      <c r="E616" s="310"/>
      <c r="F616" s="290"/>
    </row>
    <row r="617" spans="2:7" hidden="1" outlineLevel="1">
      <c r="B617" s="285" t="s">
        <v>305</v>
      </c>
      <c r="C617" s="285" t="s">
        <v>819</v>
      </c>
      <c r="D617" s="286" t="s">
        <v>820</v>
      </c>
      <c r="E617" s="309"/>
      <c r="F617" s="287">
        <f>+F618+F620+F622+F624+F626+F628</f>
        <v>1004328.1555992754</v>
      </c>
      <c r="G617" s="265">
        <v>1004328.1555992754</v>
      </c>
    </row>
    <row r="618" spans="2:7" hidden="1" outlineLevel="1">
      <c r="B618" s="288" t="s">
        <v>378</v>
      </c>
      <c r="C618" s="288" t="s">
        <v>821</v>
      </c>
      <c r="D618" s="289" t="s">
        <v>756</v>
      </c>
      <c r="E618" s="310"/>
      <c r="F618" s="290">
        <v>635932.96197478066</v>
      </c>
      <c r="G618" s="265">
        <v>635932.96197478066</v>
      </c>
    </row>
    <row r="619" spans="2:7" hidden="1" outlineLevel="1">
      <c r="B619" s="288"/>
      <c r="C619" s="288"/>
      <c r="D619" s="289"/>
      <c r="E619" s="310"/>
      <c r="F619" s="290"/>
    </row>
    <row r="620" spans="2:7" hidden="1" outlineLevel="1">
      <c r="B620" s="288" t="s">
        <v>378</v>
      </c>
      <c r="C620" s="288" t="s">
        <v>822</v>
      </c>
      <c r="D620" s="289" t="s">
        <v>700</v>
      </c>
      <c r="E620" s="310"/>
      <c r="F620" s="290">
        <v>0</v>
      </c>
      <c r="G620" s="265">
        <v>0</v>
      </c>
    </row>
    <row r="621" spans="2:7" hidden="1" outlineLevel="1">
      <c r="B621" s="288"/>
      <c r="C621" s="288"/>
      <c r="D621" s="289"/>
      <c r="E621" s="310"/>
      <c r="F621" s="290"/>
    </row>
    <row r="622" spans="2:7" hidden="1" outlineLevel="1">
      <c r="B622" s="288" t="s">
        <v>378</v>
      </c>
      <c r="C622" s="288" t="s">
        <v>823</v>
      </c>
      <c r="D622" s="289" t="s">
        <v>721</v>
      </c>
      <c r="E622" s="310"/>
      <c r="F622" s="290">
        <v>30738.774229178391</v>
      </c>
      <c r="G622" s="265">
        <v>30738.774229178391</v>
      </c>
    </row>
    <row r="623" spans="2:7" hidden="1" outlineLevel="1">
      <c r="B623" s="288"/>
      <c r="C623" s="288"/>
      <c r="D623" s="289"/>
      <c r="E623" s="310"/>
      <c r="F623" s="290"/>
    </row>
    <row r="624" spans="2:7" hidden="1" outlineLevel="1">
      <c r="B624" s="288" t="s">
        <v>378</v>
      </c>
      <c r="C624" s="288" t="s">
        <v>824</v>
      </c>
      <c r="D624" s="289" t="s">
        <v>706</v>
      </c>
      <c r="E624" s="310"/>
      <c r="F624" s="290">
        <v>93990.747555575217</v>
      </c>
      <c r="G624" s="265">
        <v>93990.747555575217</v>
      </c>
    </row>
    <row r="625" spans="2:7" hidden="1" outlineLevel="1">
      <c r="B625" s="288"/>
      <c r="C625" s="288"/>
      <c r="D625" s="289"/>
      <c r="E625" s="310"/>
      <c r="F625" s="290"/>
    </row>
    <row r="626" spans="2:7" hidden="1" outlineLevel="1">
      <c r="B626" s="288" t="s">
        <v>378</v>
      </c>
      <c r="C626" s="288" t="s">
        <v>825</v>
      </c>
      <c r="D626" s="289" t="s">
        <v>704</v>
      </c>
      <c r="E626" s="310"/>
      <c r="F626" s="290">
        <v>65947.844481971581</v>
      </c>
      <c r="G626" s="265">
        <v>65947.844481971581</v>
      </c>
    </row>
    <row r="627" spans="2:7" hidden="1" outlineLevel="1">
      <c r="B627" s="288"/>
      <c r="C627" s="288"/>
      <c r="D627" s="289"/>
      <c r="E627" s="310"/>
      <c r="F627" s="290"/>
    </row>
    <row r="628" spans="2:7" hidden="1" outlineLevel="1">
      <c r="B628" s="288" t="s">
        <v>378</v>
      </c>
      <c r="C628" s="288" t="s">
        <v>826</v>
      </c>
      <c r="D628" s="289" t="s">
        <v>770</v>
      </c>
      <c r="E628" s="310"/>
      <c r="F628" s="290">
        <v>177717.82735776951</v>
      </c>
      <c r="G628" s="265">
        <v>177717.82735776951</v>
      </c>
    </row>
    <row r="629" spans="2:7" hidden="1" outlineLevel="1">
      <c r="B629" s="288"/>
      <c r="C629" s="288"/>
      <c r="D629" s="289"/>
      <c r="E629" s="310"/>
      <c r="F629" s="290"/>
    </row>
    <row r="630" spans="2:7" hidden="1" outlineLevel="1">
      <c r="B630" s="285" t="s">
        <v>305</v>
      </c>
      <c r="C630" s="285" t="s">
        <v>827</v>
      </c>
      <c r="D630" s="286" t="s">
        <v>828</v>
      </c>
      <c r="E630" s="309"/>
      <c r="F630" s="287">
        <f>+F631+F633+F635+F637+F639+F641</f>
        <v>1004328.1555992754</v>
      </c>
      <c r="G630" s="265">
        <v>1004328.1555992754</v>
      </c>
    </row>
    <row r="631" spans="2:7" hidden="1" outlineLevel="1">
      <c r="B631" s="288" t="s">
        <v>378</v>
      </c>
      <c r="C631" s="288" t="s">
        <v>829</v>
      </c>
      <c r="D631" s="289" t="s">
        <v>756</v>
      </c>
      <c r="E631" s="310"/>
      <c r="F631" s="290">
        <v>635932.96197478066</v>
      </c>
      <c r="G631" s="265">
        <v>635932.96197478066</v>
      </c>
    </row>
    <row r="632" spans="2:7" hidden="1" outlineLevel="1">
      <c r="B632" s="288"/>
      <c r="C632" s="288"/>
      <c r="D632" s="289"/>
      <c r="E632" s="310"/>
      <c r="F632" s="290"/>
    </row>
    <row r="633" spans="2:7" hidden="1" outlineLevel="1">
      <c r="B633" s="288" t="s">
        <v>378</v>
      </c>
      <c r="C633" s="288" t="s">
        <v>830</v>
      </c>
      <c r="D633" s="289" t="s">
        <v>700</v>
      </c>
      <c r="E633" s="310"/>
      <c r="F633" s="290">
        <v>0</v>
      </c>
      <c r="G633" s="265">
        <v>0</v>
      </c>
    </row>
    <row r="634" spans="2:7" hidden="1" outlineLevel="1">
      <c r="B634" s="288"/>
      <c r="C634" s="288"/>
      <c r="D634" s="289"/>
      <c r="E634" s="310"/>
      <c r="F634" s="290"/>
    </row>
    <row r="635" spans="2:7" hidden="1" outlineLevel="1">
      <c r="B635" s="288" t="s">
        <v>378</v>
      </c>
      <c r="C635" s="288" t="s">
        <v>831</v>
      </c>
      <c r="D635" s="289" t="s">
        <v>721</v>
      </c>
      <c r="E635" s="310"/>
      <c r="F635" s="290">
        <v>30738.774229178391</v>
      </c>
      <c r="G635" s="265">
        <v>30738.774229178391</v>
      </c>
    </row>
    <row r="636" spans="2:7" hidden="1" outlineLevel="1">
      <c r="B636" s="288"/>
      <c r="C636" s="288"/>
      <c r="D636" s="289"/>
      <c r="E636" s="310"/>
      <c r="F636" s="290"/>
    </row>
    <row r="637" spans="2:7" hidden="1" outlineLevel="1">
      <c r="B637" s="288" t="s">
        <v>378</v>
      </c>
      <c r="C637" s="288" t="s">
        <v>832</v>
      </c>
      <c r="D637" s="289" t="s">
        <v>706</v>
      </c>
      <c r="E637" s="310"/>
      <c r="F637" s="290">
        <v>93990.747555575217</v>
      </c>
      <c r="G637" s="265">
        <v>93990.747555575217</v>
      </c>
    </row>
    <row r="638" spans="2:7" hidden="1" outlineLevel="1">
      <c r="B638" s="288"/>
      <c r="C638" s="288"/>
      <c r="D638" s="289"/>
      <c r="E638" s="310"/>
      <c r="F638" s="290"/>
    </row>
    <row r="639" spans="2:7" hidden="1" outlineLevel="1">
      <c r="B639" s="288" t="s">
        <v>378</v>
      </c>
      <c r="C639" s="288" t="s">
        <v>833</v>
      </c>
      <c r="D639" s="289" t="s">
        <v>704</v>
      </c>
      <c r="E639" s="310"/>
      <c r="F639" s="290">
        <v>65947.844481971581</v>
      </c>
      <c r="G639" s="265">
        <v>65947.844481971581</v>
      </c>
    </row>
    <row r="640" spans="2:7" hidden="1" outlineLevel="1">
      <c r="B640" s="288"/>
      <c r="C640" s="288"/>
      <c r="D640" s="289"/>
      <c r="E640" s="310"/>
      <c r="F640" s="290"/>
    </row>
    <row r="641" spans="2:7" hidden="1" outlineLevel="1">
      <c r="B641" s="288" t="s">
        <v>378</v>
      </c>
      <c r="C641" s="288" t="s">
        <v>834</v>
      </c>
      <c r="D641" s="289" t="s">
        <v>770</v>
      </c>
      <c r="E641" s="310"/>
      <c r="F641" s="290">
        <v>177717.82735776951</v>
      </c>
      <c r="G641" s="265">
        <v>177717.82735776951</v>
      </c>
    </row>
    <row r="642" spans="2:7" hidden="1" outlineLevel="1">
      <c r="B642" s="288"/>
      <c r="C642" s="288"/>
      <c r="D642" s="289"/>
      <c r="E642" s="310"/>
      <c r="F642" s="290"/>
    </row>
    <row r="643" spans="2:7" hidden="1" outlineLevel="1">
      <c r="B643" s="285" t="s">
        <v>305</v>
      </c>
      <c r="C643" s="285" t="s">
        <v>835</v>
      </c>
      <c r="D643" s="286" t="s">
        <v>836</v>
      </c>
      <c r="E643" s="309"/>
      <c r="F643" s="287">
        <f>+F644+F646+F648+F650+F652+F654</f>
        <v>1004328.1555992754</v>
      </c>
      <c r="G643" s="265">
        <v>1004328.1555992754</v>
      </c>
    </row>
    <row r="644" spans="2:7" hidden="1" outlineLevel="1">
      <c r="B644" s="288" t="s">
        <v>378</v>
      </c>
      <c r="C644" s="288" t="s">
        <v>837</v>
      </c>
      <c r="D644" s="289" t="s">
        <v>756</v>
      </c>
      <c r="E644" s="310"/>
      <c r="F644" s="290">
        <v>635932.96197478066</v>
      </c>
      <c r="G644" s="265">
        <v>635932.96197478066</v>
      </c>
    </row>
    <row r="645" spans="2:7" hidden="1" outlineLevel="1">
      <c r="B645" s="288"/>
      <c r="C645" s="288"/>
      <c r="D645" s="289"/>
      <c r="E645" s="310"/>
      <c r="F645" s="290"/>
    </row>
    <row r="646" spans="2:7" hidden="1" outlineLevel="1">
      <c r="B646" s="288" t="s">
        <v>378</v>
      </c>
      <c r="C646" s="288" t="s">
        <v>838</v>
      </c>
      <c r="D646" s="289" t="s">
        <v>700</v>
      </c>
      <c r="E646" s="310"/>
      <c r="F646" s="290">
        <v>0</v>
      </c>
      <c r="G646" s="265">
        <v>0</v>
      </c>
    </row>
    <row r="647" spans="2:7" hidden="1" outlineLevel="1">
      <c r="B647" s="288"/>
      <c r="C647" s="288"/>
      <c r="D647" s="289"/>
      <c r="E647" s="310"/>
      <c r="F647" s="290"/>
    </row>
    <row r="648" spans="2:7" hidden="1" outlineLevel="1">
      <c r="B648" s="288" t="s">
        <v>378</v>
      </c>
      <c r="C648" s="288" t="s">
        <v>839</v>
      </c>
      <c r="D648" s="289" t="s">
        <v>721</v>
      </c>
      <c r="E648" s="310"/>
      <c r="F648" s="290">
        <v>30738.774229178391</v>
      </c>
      <c r="G648" s="265">
        <v>30738.774229178391</v>
      </c>
    </row>
    <row r="649" spans="2:7" hidden="1" outlineLevel="1">
      <c r="B649" s="288"/>
      <c r="C649" s="288"/>
      <c r="D649" s="289"/>
      <c r="E649" s="310"/>
      <c r="F649" s="290"/>
    </row>
    <row r="650" spans="2:7" hidden="1" outlineLevel="1">
      <c r="B650" s="288" t="s">
        <v>378</v>
      </c>
      <c r="C650" s="288" t="s">
        <v>840</v>
      </c>
      <c r="D650" s="289" t="s">
        <v>706</v>
      </c>
      <c r="E650" s="310"/>
      <c r="F650" s="290">
        <v>93990.747555575217</v>
      </c>
      <c r="G650" s="265">
        <v>93990.747555575217</v>
      </c>
    </row>
    <row r="651" spans="2:7" hidden="1" outlineLevel="1">
      <c r="B651" s="288"/>
      <c r="C651" s="288"/>
      <c r="D651" s="289"/>
      <c r="E651" s="310"/>
      <c r="F651" s="290"/>
    </row>
    <row r="652" spans="2:7" hidden="1" outlineLevel="1">
      <c r="B652" s="288" t="s">
        <v>378</v>
      </c>
      <c r="C652" s="288" t="s">
        <v>841</v>
      </c>
      <c r="D652" s="289" t="s">
        <v>704</v>
      </c>
      <c r="E652" s="310"/>
      <c r="F652" s="290">
        <v>65947.844481971581</v>
      </c>
      <c r="G652" s="265">
        <v>65947.844481971581</v>
      </c>
    </row>
    <row r="653" spans="2:7" hidden="1" outlineLevel="1">
      <c r="B653" s="288"/>
      <c r="C653" s="288"/>
      <c r="D653" s="289"/>
      <c r="E653" s="310"/>
      <c r="F653" s="290"/>
    </row>
    <row r="654" spans="2:7" hidden="1" outlineLevel="1">
      <c r="B654" s="288" t="s">
        <v>378</v>
      </c>
      <c r="C654" s="288" t="s">
        <v>842</v>
      </c>
      <c r="D654" s="289" t="s">
        <v>770</v>
      </c>
      <c r="E654" s="310"/>
      <c r="F654" s="290">
        <v>177717.82735776951</v>
      </c>
      <c r="G654" s="265">
        <v>177717.82735776951</v>
      </c>
    </row>
    <row r="655" spans="2:7" hidden="1" outlineLevel="1">
      <c r="B655" s="288"/>
      <c r="C655" s="288"/>
      <c r="D655" s="289"/>
      <c r="E655" s="310"/>
      <c r="F655" s="290"/>
    </row>
    <row r="656" spans="2:7" hidden="1" outlineLevel="1">
      <c r="B656" s="285" t="s">
        <v>305</v>
      </c>
      <c r="C656" s="285" t="s">
        <v>843</v>
      </c>
      <c r="D656" s="286" t="s">
        <v>844</v>
      </c>
      <c r="E656" s="309"/>
      <c r="F656" s="287">
        <f>+F657+F659+F661+F663+F665+F667</f>
        <v>1004328.1555992754</v>
      </c>
      <c r="G656" s="265">
        <v>1004328.1555992754</v>
      </c>
    </row>
    <row r="657" spans="2:7" hidden="1" outlineLevel="1">
      <c r="B657" s="288" t="s">
        <v>378</v>
      </c>
      <c r="C657" s="288" t="s">
        <v>845</v>
      </c>
      <c r="D657" s="289" t="s">
        <v>756</v>
      </c>
      <c r="E657" s="310"/>
      <c r="F657" s="290">
        <v>635932.96197478066</v>
      </c>
      <c r="G657" s="265">
        <v>635932.96197478066</v>
      </c>
    </row>
    <row r="658" spans="2:7" hidden="1" outlineLevel="1">
      <c r="B658" s="288"/>
      <c r="C658" s="288"/>
      <c r="D658" s="289"/>
      <c r="E658" s="310"/>
      <c r="F658" s="290"/>
    </row>
    <row r="659" spans="2:7" hidden="1" outlineLevel="1">
      <c r="B659" s="288" t="s">
        <v>378</v>
      </c>
      <c r="C659" s="288" t="s">
        <v>846</v>
      </c>
      <c r="D659" s="289" t="s">
        <v>700</v>
      </c>
      <c r="E659" s="310"/>
      <c r="F659" s="290">
        <v>0</v>
      </c>
      <c r="G659" s="265">
        <v>0</v>
      </c>
    </row>
    <row r="660" spans="2:7" hidden="1" outlineLevel="1">
      <c r="B660" s="288"/>
      <c r="C660" s="288"/>
      <c r="D660" s="289"/>
      <c r="E660" s="310"/>
      <c r="F660" s="290"/>
    </row>
    <row r="661" spans="2:7" hidden="1" outlineLevel="1">
      <c r="B661" s="288" t="s">
        <v>378</v>
      </c>
      <c r="C661" s="288" t="s">
        <v>847</v>
      </c>
      <c r="D661" s="289" t="s">
        <v>721</v>
      </c>
      <c r="E661" s="310"/>
      <c r="F661" s="290">
        <v>30738.774229178391</v>
      </c>
      <c r="G661" s="265">
        <v>30738.774229178391</v>
      </c>
    </row>
    <row r="662" spans="2:7" hidden="1" outlineLevel="1">
      <c r="B662" s="288"/>
      <c r="C662" s="288"/>
      <c r="D662" s="289"/>
      <c r="E662" s="310"/>
      <c r="F662" s="290"/>
    </row>
    <row r="663" spans="2:7" hidden="1" outlineLevel="1">
      <c r="B663" s="288" t="s">
        <v>378</v>
      </c>
      <c r="C663" s="288" t="s">
        <v>848</v>
      </c>
      <c r="D663" s="289" t="s">
        <v>706</v>
      </c>
      <c r="E663" s="310"/>
      <c r="F663" s="290">
        <v>93990.747555575217</v>
      </c>
      <c r="G663" s="265">
        <v>93990.747555575217</v>
      </c>
    </row>
    <row r="664" spans="2:7" hidden="1" outlineLevel="1">
      <c r="B664" s="288"/>
      <c r="C664" s="288"/>
      <c r="D664" s="289"/>
      <c r="E664" s="310"/>
      <c r="F664" s="290"/>
    </row>
    <row r="665" spans="2:7" hidden="1" outlineLevel="1">
      <c r="B665" s="288" t="s">
        <v>378</v>
      </c>
      <c r="C665" s="288" t="s">
        <v>849</v>
      </c>
      <c r="D665" s="289" t="s">
        <v>704</v>
      </c>
      <c r="E665" s="310"/>
      <c r="F665" s="290">
        <v>65947.844481971581</v>
      </c>
      <c r="G665" s="265">
        <v>65947.844481971581</v>
      </c>
    </row>
    <row r="666" spans="2:7" hidden="1" outlineLevel="1">
      <c r="B666" s="288"/>
      <c r="C666" s="288"/>
      <c r="D666" s="289"/>
      <c r="E666" s="310"/>
      <c r="F666" s="290"/>
    </row>
    <row r="667" spans="2:7" hidden="1" outlineLevel="1">
      <c r="B667" s="288" t="s">
        <v>378</v>
      </c>
      <c r="C667" s="288" t="s">
        <v>850</v>
      </c>
      <c r="D667" s="289" t="s">
        <v>770</v>
      </c>
      <c r="E667" s="310"/>
      <c r="F667" s="290">
        <v>177717.82735776951</v>
      </c>
      <c r="G667" s="265">
        <v>177717.82735776951</v>
      </c>
    </row>
    <row r="668" spans="2:7" hidden="1" outlineLevel="1">
      <c r="B668" s="288"/>
      <c r="C668" s="288"/>
      <c r="D668" s="289"/>
      <c r="E668" s="310"/>
      <c r="F668" s="290"/>
    </row>
    <row r="669" spans="2:7" hidden="1" outlineLevel="1">
      <c r="B669" s="285" t="s">
        <v>305</v>
      </c>
      <c r="C669" s="285" t="s">
        <v>851</v>
      </c>
      <c r="D669" s="286" t="s">
        <v>852</v>
      </c>
      <c r="E669" s="309"/>
      <c r="F669" s="287">
        <f>+F670+F672+F674+F676+F678+F680</f>
        <v>916455.99899205822</v>
      </c>
      <c r="G669" s="265">
        <v>916455.99899205822</v>
      </c>
    </row>
    <row r="670" spans="2:7" hidden="1" outlineLevel="1">
      <c r="B670" s="288" t="s">
        <v>378</v>
      </c>
      <c r="C670" s="288" t="s">
        <v>853</v>
      </c>
      <c r="D670" s="289" t="s">
        <v>756</v>
      </c>
      <c r="E670" s="310"/>
      <c r="F670" s="290">
        <v>555029.34463281382</v>
      </c>
      <c r="G670" s="265">
        <v>555029.34463281382</v>
      </c>
    </row>
    <row r="671" spans="2:7" hidden="1" outlineLevel="1">
      <c r="B671" s="288"/>
      <c r="C671" s="288"/>
      <c r="D671" s="289"/>
      <c r="E671" s="310"/>
      <c r="F671" s="290"/>
    </row>
    <row r="672" spans="2:7" hidden="1" outlineLevel="1">
      <c r="B672" s="288" t="s">
        <v>378</v>
      </c>
      <c r="C672" s="288" t="s">
        <v>854</v>
      </c>
      <c r="D672" s="289" t="s">
        <v>700</v>
      </c>
      <c r="E672" s="310"/>
      <c r="F672" s="290">
        <v>0</v>
      </c>
      <c r="G672" s="265">
        <v>0</v>
      </c>
    </row>
    <row r="673" spans="2:7" hidden="1" outlineLevel="1">
      <c r="B673" s="288"/>
      <c r="C673" s="288"/>
      <c r="D673" s="289"/>
      <c r="E673" s="310"/>
      <c r="F673" s="290"/>
    </row>
    <row r="674" spans="2:7" hidden="1" outlineLevel="1">
      <c r="B674" s="288" t="s">
        <v>378</v>
      </c>
      <c r="C674" s="288" t="s">
        <v>855</v>
      </c>
      <c r="D674" s="289" t="s">
        <v>721</v>
      </c>
      <c r="E674" s="310"/>
      <c r="F674" s="290">
        <v>0</v>
      </c>
      <c r="G674" s="265">
        <v>0</v>
      </c>
    </row>
    <row r="675" spans="2:7" hidden="1" outlineLevel="1">
      <c r="B675" s="288"/>
      <c r="C675" s="288"/>
      <c r="D675" s="289"/>
      <c r="E675" s="310"/>
      <c r="F675" s="290"/>
    </row>
    <row r="676" spans="2:7" hidden="1" outlineLevel="1">
      <c r="B676" s="288" t="s">
        <v>378</v>
      </c>
      <c r="C676" s="288" t="s">
        <v>856</v>
      </c>
      <c r="D676" s="289" t="s">
        <v>706</v>
      </c>
      <c r="E676" s="310"/>
      <c r="F676" s="290">
        <v>93990.747555575217</v>
      </c>
      <c r="G676" s="265">
        <v>93990.747555575217</v>
      </c>
    </row>
    <row r="677" spans="2:7" hidden="1" outlineLevel="1">
      <c r="B677" s="288"/>
      <c r="C677" s="288"/>
      <c r="D677" s="289"/>
      <c r="E677" s="310"/>
      <c r="F677" s="290"/>
    </row>
    <row r="678" spans="2:7" hidden="1" outlineLevel="1">
      <c r="B678" s="288" t="s">
        <v>378</v>
      </c>
      <c r="C678" s="288" t="s">
        <v>857</v>
      </c>
      <c r="D678" s="289" t="s">
        <v>704</v>
      </c>
      <c r="E678" s="310"/>
      <c r="F678" s="290">
        <v>71946.296710122697</v>
      </c>
      <c r="G678" s="265">
        <v>71946.296710122697</v>
      </c>
    </row>
    <row r="679" spans="2:7" hidden="1" outlineLevel="1">
      <c r="B679" s="288"/>
      <c r="C679" s="288"/>
      <c r="D679" s="289"/>
      <c r="E679" s="310"/>
      <c r="F679" s="290"/>
    </row>
    <row r="680" spans="2:7" hidden="1" outlineLevel="1">
      <c r="B680" s="288" t="s">
        <v>378</v>
      </c>
      <c r="C680" s="288" t="s">
        <v>858</v>
      </c>
      <c r="D680" s="289" t="s">
        <v>770</v>
      </c>
      <c r="E680" s="310"/>
      <c r="F680" s="290">
        <v>195489.61009354651</v>
      </c>
      <c r="G680" s="265">
        <v>195489.61009354651</v>
      </c>
    </row>
    <row r="681" spans="2:7" hidden="1" outlineLevel="1">
      <c r="B681" s="288"/>
      <c r="C681" s="288"/>
      <c r="D681" s="289"/>
      <c r="E681" s="310"/>
      <c r="F681" s="290"/>
    </row>
    <row r="682" spans="2:7" hidden="1" outlineLevel="1">
      <c r="B682" s="285" t="s">
        <v>305</v>
      </c>
      <c r="C682" s="285" t="s">
        <v>859</v>
      </c>
      <c r="D682" s="286" t="s">
        <v>860</v>
      </c>
      <c r="E682" s="309"/>
      <c r="F682" s="287">
        <f>+F683+F685+F687+F689+F691+F693</f>
        <v>1092211.9457421931</v>
      </c>
      <c r="G682" s="265">
        <v>1092211.9457421931</v>
      </c>
    </row>
    <row r="683" spans="2:7" hidden="1" outlineLevel="1">
      <c r="B683" s="288" t="s">
        <v>378</v>
      </c>
      <c r="C683" s="288" t="s">
        <v>861</v>
      </c>
      <c r="D683" s="289" t="s">
        <v>756</v>
      </c>
      <c r="E683" s="310"/>
      <c r="F683" s="290">
        <v>530605.61109561624</v>
      </c>
      <c r="G683" s="265">
        <v>530605.61109561624</v>
      </c>
    </row>
    <row r="684" spans="2:7" hidden="1" outlineLevel="1">
      <c r="B684" s="288"/>
      <c r="C684" s="288"/>
      <c r="D684" s="289"/>
      <c r="E684" s="310"/>
      <c r="F684" s="290"/>
    </row>
    <row r="685" spans="2:7" hidden="1" outlineLevel="1">
      <c r="B685" s="288" t="s">
        <v>378</v>
      </c>
      <c r="C685" s="288" t="s">
        <v>862</v>
      </c>
      <c r="D685" s="289" t="s">
        <v>700</v>
      </c>
      <c r="E685" s="310"/>
      <c r="F685" s="290">
        <v>0</v>
      </c>
      <c r="G685" s="265">
        <v>0</v>
      </c>
    </row>
    <row r="686" spans="2:7" hidden="1" outlineLevel="1">
      <c r="B686" s="288"/>
      <c r="C686" s="288"/>
      <c r="D686" s="289"/>
      <c r="E686" s="310"/>
      <c r="F686" s="290"/>
    </row>
    <row r="687" spans="2:7" hidden="1" outlineLevel="1">
      <c r="B687" s="288" t="s">
        <v>378</v>
      </c>
      <c r="C687" s="288" t="s">
        <v>863</v>
      </c>
      <c r="D687" s="289" t="s">
        <v>721</v>
      </c>
      <c r="E687" s="310"/>
      <c r="F687" s="290">
        <v>0</v>
      </c>
      <c r="G687" s="265">
        <v>0</v>
      </c>
    </row>
    <row r="688" spans="2:7" hidden="1" outlineLevel="1">
      <c r="B688" s="288"/>
      <c r="C688" s="288"/>
      <c r="D688" s="289"/>
      <c r="E688" s="310"/>
      <c r="F688" s="290"/>
    </row>
    <row r="689" spans="2:7" hidden="1" outlineLevel="1">
      <c r="B689" s="288" t="s">
        <v>378</v>
      </c>
      <c r="C689" s="288" t="s">
        <v>864</v>
      </c>
      <c r="D689" s="289" t="s">
        <v>706</v>
      </c>
      <c r="E689" s="310"/>
      <c r="F689" s="290">
        <v>93990.747555575217</v>
      </c>
      <c r="G689" s="265">
        <v>93990.747555575217</v>
      </c>
    </row>
    <row r="690" spans="2:7" hidden="1" outlineLevel="1">
      <c r="B690" s="288"/>
      <c r="C690" s="288"/>
      <c r="D690" s="289"/>
      <c r="E690" s="310"/>
      <c r="F690" s="290"/>
    </row>
    <row r="691" spans="2:7" hidden="1" outlineLevel="1">
      <c r="B691" s="288" t="s">
        <v>378</v>
      </c>
      <c r="C691" s="288" t="s">
        <v>865</v>
      </c>
      <c r="D691" s="289" t="s">
        <v>704</v>
      </c>
      <c r="E691" s="310"/>
      <c r="F691" s="290">
        <v>272125.97699745506</v>
      </c>
      <c r="G691" s="265">
        <v>272125.97699745506</v>
      </c>
    </row>
    <row r="692" spans="2:7" hidden="1" outlineLevel="1">
      <c r="B692" s="288"/>
      <c r="C692" s="288"/>
      <c r="D692" s="289"/>
      <c r="E692" s="310"/>
      <c r="F692" s="290"/>
    </row>
    <row r="693" spans="2:7" hidden="1" outlineLevel="1">
      <c r="B693" s="288" t="s">
        <v>378</v>
      </c>
      <c r="C693" s="288" t="s">
        <v>866</v>
      </c>
      <c r="D693" s="289" t="s">
        <v>770</v>
      </c>
      <c r="E693" s="310"/>
      <c r="F693" s="290">
        <v>195489.61009354651</v>
      </c>
      <c r="G693" s="265">
        <v>195489.61009354651</v>
      </c>
    </row>
    <row r="694" spans="2:7" hidden="1" outlineLevel="1">
      <c r="B694" s="288"/>
      <c r="C694" s="288"/>
      <c r="D694" s="289"/>
      <c r="E694" s="310"/>
      <c r="F694" s="290"/>
    </row>
    <row r="695" spans="2:7" hidden="1" outlineLevel="1">
      <c r="B695" s="285" t="s">
        <v>305</v>
      </c>
      <c r="C695" s="285" t="s">
        <v>867</v>
      </c>
      <c r="D695" s="286" t="s">
        <v>868</v>
      </c>
      <c r="E695" s="309"/>
      <c r="F695" s="287">
        <f>+F696+F698+F700+F702+F704+F706</f>
        <v>1092211.9457421931</v>
      </c>
      <c r="G695" s="265">
        <v>1092211.9457421931</v>
      </c>
    </row>
    <row r="696" spans="2:7" hidden="1" outlineLevel="1">
      <c r="B696" s="288" t="s">
        <v>378</v>
      </c>
      <c r="C696" s="288" t="s">
        <v>869</v>
      </c>
      <c r="D696" s="289" t="s">
        <v>756</v>
      </c>
      <c r="E696" s="310"/>
      <c r="F696" s="290">
        <v>530605.61109561624</v>
      </c>
      <c r="G696" s="265">
        <v>530605.61109561624</v>
      </c>
    </row>
    <row r="697" spans="2:7" hidden="1" outlineLevel="1">
      <c r="B697" s="288"/>
      <c r="C697" s="288"/>
      <c r="D697" s="289"/>
      <c r="E697" s="310"/>
      <c r="F697" s="290"/>
    </row>
    <row r="698" spans="2:7" hidden="1" outlineLevel="1">
      <c r="B698" s="288" t="s">
        <v>378</v>
      </c>
      <c r="C698" s="288" t="s">
        <v>870</v>
      </c>
      <c r="D698" s="289" t="s">
        <v>700</v>
      </c>
      <c r="E698" s="310"/>
      <c r="F698" s="290">
        <v>0</v>
      </c>
      <c r="G698" s="265">
        <v>0</v>
      </c>
    </row>
    <row r="699" spans="2:7" hidden="1" outlineLevel="1">
      <c r="B699" s="288"/>
      <c r="C699" s="288"/>
      <c r="D699" s="289"/>
      <c r="E699" s="310"/>
      <c r="F699" s="290"/>
    </row>
    <row r="700" spans="2:7" hidden="1" outlineLevel="1">
      <c r="B700" s="288" t="s">
        <v>378</v>
      </c>
      <c r="C700" s="288" t="s">
        <v>871</v>
      </c>
      <c r="D700" s="289" t="s">
        <v>721</v>
      </c>
      <c r="E700" s="310"/>
      <c r="F700" s="290">
        <v>0</v>
      </c>
      <c r="G700" s="265">
        <v>0</v>
      </c>
    </row>
    <row r="701" spans="2:7" hidden="1" outlineLevel="1">
      <c r="B701" s="288"/>
      <c r="C701" s="288"/>
      <c r="D701" s="289"/>
      <c r="E701" s="310"/>
      <c r="F701" s="290"/>
    </row>
    <row r="702" spans="2:7" hidden="1" outlineLevel="1">
      <c r="B702" s="288" t="s">
        <v>378</v>
      </c>
      <c r="C702" s="288" t="s">
        <v>872</v>
      </c>
      <c r="D702" s="289" t="s">
        <v>706</v>
      </c>
      <c r="E702" s="310"/>
      <c r="F702" s="290">
        <v>93990.747555575217</v>
      </c>
      <c r="G702" s="265">
        <v>93990.747555575217</v>
      </c>
    </row>
    <row r="703" spans="2:7" hidden="1" outlineLevel="1">
      <c r="B703" s="288"/>
      <c r="C703" s="288"/>
      <c r="D703" s="289"/>
      <c r="E703" s="310"/>
      <c r="F703" s="290"/>
    </row>
    <row r="704" spans="2:7" hidden="1" outlineLevel="1">
      <c r="B704" s="288" t="s">
        <v>378</v>
      </c>
      <c r="C704" s="288" t="s">
        <v>873</v>
      </c>
      <c r="D704" s="289" t="s">
        <v>704</v>
      </c>
      <c r="E704" s="310"/>
      <c r="F704" s="290">
        <v>272125.97699745506</v>
      </c>
      <c r="G704" s="265">
        <v>272125.97699745506</v>
      </c>
    </row>
    <row r="705" spans="2:7" hidden="1" outlineLevel="1">
      <c r="B705" s="288"/>
      <c r="C705" s="288"/>
      <c r="D705" s="289"/>
      <c r="E705" s="310"/>
      <c r="F705" s="290"/>
    </row>
    <row r="706" spans="2:7" hidden="1" outlineLevel="1">
      <c r="B706" s="288" t="s">
        <v>378</v>
      </c>
      <c r="C706" s="288" t="s">
        <v>874</v>
      </c>
      <c r="D706" s="289" t="s">
        <v>770</v>
      </c>
      <c r="E706" s="310"/>
      <c r="F706" s="290">
        <v>195489.61009354651</v>
      </c>
      <c r="G706" s="265">
        <v>195489.61009354651</v>
      </c>
    </row>
    <row r="707" spans="2:7" hidden="1" outlineLevel="1">
      <c r="B707" s="288"/>
      <c r="C707" s="288"/>
      <c r="D707" s="289"/>
      <c r="E707" s="310"/>
      <c r="F707" s="290"/>
    </row>
    <row r="708" spans="2:7" hidden="1" outlineLevel="1">
      <c r="B708" s="285" t="s">
        <v>305</v>
      </c>
      <c r="C708" s="285" t="s">
        <v>875</v>
      </c>
      <c r="D708" s="286" t="s">
        <v>876</v>
      </c>
      <c r="E708" s="309"/>
      <c r="F708" s="287">
        <f>+F709+F711+F713+F715+F717+F719</f>
        <v>1092211.9457421931</v>
      </c>
      <c r="G708" s="265">
        <v>1092211.9457421931</v>
      </c>
    </row>
    <row r="709" spans="2:7" hidden="1" outlineLevel="1">
      <c r="B709" s="288" t="s">
        <v>378</v>
      </c>
      <c r="C709" s="288" t="s">
        <v>877</v>
      </c>
      <c r="D709" s="289" t="s">
        <v>756</v>
      </c>
      <c r="E709" s="310"/>
      <c r="F709" s="290">
        <v>530605.61109561624</v>
      </c>
      <c r="G709" s="265">
        <v>530605.61109561624</v>
      </c>
    </row>
    <row r="710" spans="2:7" hidden="1" outlineLevel="1">
      <c r="B710" s="288"/>
      <c r="C710" s="288"/>
      <c r="D710" s="289"/>
      <c r="E710" s="310"/>
      <c r="F710" s="290"/>
    </row>
    <row r="711" spans="2:7" hidden="1" outlineLevel="1">
      <c r="B711" s="288" t="s">
        <v>378</v>
      </c>
      <c r="C711" s="288" t="s">
        <v>878</v>
      </c>
      <c r="D711" s="289" t="s">
        <v>700</v>
      </c>
      <c r="E711" s="310"/>
      <c r="F711" s="290">
        <v>0</v>
      </c>
      <c r="G711" s="265">
        <v>0</v>
      </c>
    </row>
    <row r="712" spans="2:7" hidden="1" outlineLevel="1">
      <c r="B712" s="288"/>
      <c r="C712" s="288"/>
      <c r="D712" s="289"/>
      <c r="E712" s="310"/>
      <c r="F712" s="290"/>
    </row>
    <row r="713" spans="2:7" hidden="1" outlineLevel="1">
      <c r="B713" s="288" t="s">
        <v>378</v>
      </c>
      <c r="C713" s="288" t="s">
        <v>879</v>
      </c>
      <c r="D713" s="289" t="s">
        <v>721</v>
      </c>
      <c r="E713" s="310"/>
      <c r="F713" s="290">
        <v>0</v>
      </c>
      <c r="G713" s="265">
        <v>0</v>
      </c>
    </row>
    <row r="714" spans="2:7" hidden="1" outlineLevel="1">
      <c r="B714" s="288"/>
      <c r="C714" s="288"/>
      <c r="D714" s="289"/>
      <c r="E714" s="310"/>
      <c r="F714" s="290"/>
    </row>
    <row r="715" spans="2:7" hidden="1" outlineLevel="1">
      <c r="B715" s="288" t="s">
        <v>378</v>
      </c>
      <c r="C715" s="288" t="s">
        <v>880</v>
      </c>
      <c r="D715" s="289" t="s">
        <v>706</v>
      </c>
      <c r="E715" s="310"/>
      <c r="F715" s="290">
        <v>93990.747555575217</v>
      </c>
      <c r="G715" s="265">
        <v>93990.747555575217</v>
      </c>
    </row>
    <row r="716" spans="2:7" hidden="1" outlineLevel="1">
      <c r="B716" s="288"/>
      <c r="C716" s="288"/>
      <c r="D716" s="289"/>
      <c r="E716" s="310"/>
      <c r="F716" s="290"/>
    </row>
    <row r="717" spans="2:7" hidden="1" outlineLevel="1">
      <c r="B717" s="288" t="s">
        <v>378</v>
      </c>
      <c r="C717" s="288" t="s">
        <v>881</v>
      </c>
      <c r="D717" s="289" t="s">
        <v>704</v>
      </c>
      <c r="E717" s="310"/>
      <c r="F717" s="290">
        <v>272125.97699745506</v>
      </c>
      <c r="G717" s="265">
        <v>272125.97699745506</v>
      </c>
    </row>
    <row r="718" spans="2:7" hidden="1" outlineLevel="1">
      <c r="B718" s="288"/>
      <c r="C718" s="288"/>
      <c r="D718" s="289"/>
      <c r="E718" s="310"/>
      <c r="F718" s="290"/>
    </row>
    <row r="719" spans="2:7" hidden="1" outlineLevel="1">
      <c r="B719" s="288" t="s">
        <v>378</v>
      </c>
      <c r="C719" s="288" t="s">
        <v>882</v>
      </c>
      <c r="D719" s="289" t="s">
        <v>770</v>
      </c>
      <c r="E719" s="310"/>
      <c r="F719" s="290">
        <v>195489.61009354651</v>
      </c>
      <c r="G719" s="265">
        <v>195489.61009354651</v>
      </c>
    </row>
    <row r="720" spans="2:7" hidden="1" outlineLevel="1">
      <c r="B720" s="288"/>
      <c r="C720" s="288"/>
      <c r="D720" s="289"/>
      <c r="E720" s="310"/>
      <c r="F720" s="290"/>
    </row>
    <row r="721" spans="2:7" hidden="1" outlineLevel="1">
      <c r="B721" s="285" t="s">
        <v>305</v>
      </c>
      <c r="C721" s="285" t="s">
        <v>883</v>
      </c>
      <c r="D721" s="286" t="s">
        <v>884</v>
      </c>
      <c r="E721" s="309"/>
      <c r="F721" s="287">
        <f>+F722+F724+F726+F728+F730+F732</f>
        <v>1092211.9457421931</v>
      </c>
      <c r="G721" s="265">
        <v>1092211.9457421931</v>
      </c>
    </row>
    <row r="722" spans="2:7" hidden="1" outlineLevel="1">
      <c r="B722" s="288" t="s">
        <v>378</v>
      </c>
      <c r="C722" s="288" t="s">
        <v>885</v>
      </c>
      <c r="D722" s="289" t="s">
        <v>756</v>
      </c>
      <c r="E722" s="310"/>
      <c r="F722" s="290">
        <v>530605.61109561624</v>
      </c>
      <c r="G722" s="265">
        <v>530605.61109561624</v>
      </c>
    </row>
    <row r="723" spans="2:7" hidden="1" outlineLevel="1">
      <c r="B723" s="288"/>
      <c r="C723" s="288"/>
      <c r="D723" s="289"/>
      <c r="E723" s="310"/>
      <c r="F723" s="290"/>
    </row>
    <row r="724" spans="2:7" hidden="1" outlineLevel="1">
      <c r="B724" s="288" t="s">
        <v>378</v>
      </c>
      <c r="C724" s="288" t="s">
        <v>886</v>
      </c>
      <c r="D724" s="289" t="s">
        <v>700</v>
      </c>
      <c r="E724" s="310"/>
      <c r="F724" s="290">
        <v>0</v>
      </c>
      <c r="G724" s="265">
        <v>0</v>
      </c>
    </row>
    <row r="725" spans="2:7" hidden="1" outlineLevel="1">
      <c r="B725" s="288"/>
      <c r="C725" s="288"/>
      <c r="D725" s="289"/>
      <c r="E725" s="310"/>
      <c r="F725" s="290"/>
    </row>
    <row r="726" spans="2:7" hidden="1" outlineLevel="1">
      <c r="B726" s="288" t="s">
        <v>378</v>
      </c>
      <c r="C726" s="288" t="s">
        <v>887</v>
      </c>
      <c r="D726" s="289" t="s">
        <v>721</v>
      </c>
      <c r="E726" s="310"/>
      <c r="F726" s="290">
        <v>0</v>
      </c>
      <c r="G726" s="265">
        <v>0</v>
      </c>
    </row>
    <row r="727" spans="2:7" hidden="1" outlineLevel="1">
      <c r="B727" s="288"/>
      <c r="C727" s="288"/>
      <c r="D727" s="289"/>
      <c r="E727" s="310"/>
      <c r="F727" s="290"/>
    </row>
    <row r="728" spans="2:7" hidden="1" outlineLevel="1">
      <c r="B728" s="288" t="s">
        <v>378</v>
      </c>
      <c r="C728" s="288" t="s">
        <v>888</v>
      </c>
      <c r="D728" s="289" t="s">
        <v>706</v>
      </c>
      <c r="E728" s="310"/>
      <c r="F728" s="290">
        <v>93990.747555575217</v>
      </c>
      <c r="G728" s="265">
        <v>93990.747555575217</v>
      </c>
    </row>
    <row r="729" spans="2:7" hidden="1" outlineLevel="1">
      <c r="B729" s="288"/>
      <c r="C729" s="288"/>
      <c r="D729" s="289"/>
      <c r="E729" s="310"/>
      <c r="F729" s="290"/>
    </row>
    <row r="730" spans="2:7" hidden="1" outlineLevel="1">
      <c r="B730" s="288" t="s">
        <v>378</v>
      </c>
      <c r="C730" s="288" t="s">
        <v>889</v>
      </c>
      <c r="D730" s="289" t="s">
        <v>704</v>
      </c>
      <c r="E730" s="310"/>
      <c r="F730" s="290">
        <v>272125.97699745506</v>
      </c>
      <c r="G730" s="265">
        <v>272125.97699745506</v>
      </c>
    </row>
    <row r="731" spans="2:7" hidden="1" outlineLevel="1">
      <c r="B731" s="288"/>
      <c r="C731" s="288"/>
      <c r="D731" s="289"/>
      <c r="E731" s="310"/>
      <c r="F731" s="290"/>
    </row>
    <row r="732" spans="2:7" hidden="1" outlineLevel="1">
      <c r="B732" s="288" t="s">
        <v>378</v>
      </c>
      <c r="C732" s="288" t="s">
        <v>890</v>
      </c>
      <c r="D732" s="289" t="s">
        <v>770</v>
      </c>
      <c r="E732" s="310"/>
      <c r="F732" s="290">
        <v>195489.61009354651</v>
      </c>
      <c r="G732" s="265">
        <v>195489.61009354651</v>
      </c>
    </row>
    <row r="733" spans="2:7" hidden="1" outlineLevel="1">
      <c r="B733" s="288"/>
      <c r="C733" s="288"/>
      <c r="D733" s="289"/>
      <c r="E733" s="310"/>
      <c r="F733" s="290"/>
    </row>
    <row r="734" spans="2:7" hidden="1" outlineLevel="1">
      <c r="B734" s="285" t="s">
        <v>305</v>
      </c>
      <c r="C734" s="285" t="s">
        <v>891</v>
      </c>
      <c r="D734" s="286" t="s">
        <v>892</v>
      </c>
      <c r="E734" s="309"/>
      <c r="F734" s="287">
        <f>+F735+F737+F739+F741+F743+F745</f>
        <v>561606.33464657678</v>
      </c>
      <c r="G734" s="265">
        <v>561606.33464657678</v>
      </c>
    </row>
    <row r="735" spans="2:7" hidden="1" outlineLevel="1">
      <c r="B735" s="288" t="s">
        <v>378</v>
      </c>
      <c r="C735" s="288" t="s">
        <v>893</v>
      </c>
      <c r="D735" s="289" t="s">
        <v>756</v>
      </c>
      <c r="E735" s="310"/>
      <c r="F735" s="290">
        <v>0</v>
      </c>
      <c r="G735" s="265">
        <v>0</v>
      </c>
    </row>
    <row r="736" spans="2:7" hidden="1" outlineLevel="1">
      <c r="B736" s="288"/>
      <c r="C736" s="288"/>
      <c r="D736" s="289"/>
      <c r="E736" s="310"/>
      <c r="F736" s="290"/>
    </row>
    <row r="737" spans="2:7" hidden="1" outlineLevel="1">
      <c r="B737" s="288" t="s">
        <v>378</v>
      </c>
      <c r="C737" s="288" t="s">
        <v>894</v>
      </c>
      <c r="D737" s="289" t="s">
        <v>700</v>
      </c>
      <c r="E737" s="310"/>
      <c r="F737" s="290">
        <v>0</v>
      </c>
      <c r="G737" s="265">
        <v>0</v>
      </c>
    </row>
    <row r="738" spans="2:7" hidden="1" outlineLevel="1">
      <c r="B738" s="288"/>
      <c r="C738" s="288"/>
      <c r="D738" s="289"/>
      <c r="E738" s="310"/>
      <c r="F738" s="290"/>
    </row>
    <row r="739" spans="2:7" hidden="1" outlineLevel="1">
      <c r="B739" s="288" t="s">
        <v>378</v>
      </c>
      <c r="C739" s="288" t="s">
        <v>895</v>
      </c>
      <c r="D739" s="289" t="s">
        <v>721</v>
      </c>
      <c r="E739" s="310"/>
      <c r="F739" s="290">
        <v>0</v>
      </c>
      <c r="G739" s="265">
        <v>0</v>
      </c>
    </row>
    <row r="740" spans="2:7" hidden="1" outlineLevel="1">
      <c r="B740" s="288"/>
      <c r="C740" s="288"/>
      <c r="D740" s="289"/>
      <c r="E740" s="310"/>
      <c r="F740" s="290"/>
    </row>
    <row r="741" spans="2:7" hidden="1" outlineLevel="1">
      <c r="B741" s="288" t="s">
        <v>378</v>
      </c>
      <c r="C741" s="288" t="s">
        <v>896</v>
      </c>
      <c r="D741" s="289" t="s">
        <v>706</v>
      </c>
      <c r="E741" s="310"/>
      <c r="F741" s="290">
        <v>93990.747555575217</v>
      </c>
      <c r="G741" s="265">
        <v>93990.747555575217</v>
      </c>
    </row>
    <row r="742" spans="2:7" hidden="1" outlineLevel="1">
      <c r="B742" s="288"/>
      <c r="C742" s="288"/>
      <c r="D742" s="289"/>
      <c r="E742" s="310"/>
      <c r="F742" s="290"/>
    </row>
    <row r="743" spans="2:7" hidden="1" outlineLevel="1">
      <c r="B743" s="288" t="s">
        <v>378</v>
      </c>
      <c r="C743" s="288" t="s">
        <v>897</v>
      </c>
      <c r="D743" s="289" t="s">
        <v>704</v>
      </c>
      <c r="E743" s="310"/>
      <c r="F743" s="290">
        <v>272125.97699745506</v>
      </c>
      <c r="G743" s="265">
        <v>272125.97699745506</v>
      </c>
    </row>
    <row r="744" spans="2:7" hidden="1" outlineLevel="1">
      <c r="B744" s="288"/>
      <c r="C744" s="288"/>
      <c r="D744" s="289"/>
      <c r="E744" s="310"/>
      <c r="F744" s="290"/>
    </row>
    <row r="745" spans="2:7" hidden="1" outlineLevel="1">
      <c r="B745" s="288" t="s">
        <v>378</v>
      </c>
      <c r="C745" s="288" t="s">
        <v>898</v>
      </c>
      <c r="D745" s="289" t="s">
        <v>770</v>
      </c>
      <c r="E745" s="310"/>
      <c r="F745" s="290">
        <v>195489.61009354651</v>
      </c>
      <c r="G745" s="265">
        <v>195489.61009354651</v>
      </c>
    </row>
    <row r="746" spans="2:7" hidden="1" outlineLevel="1">
      <c r="B746" s="288"/>
      <c r="C746" s="288"/>
      <c r="D746" s="289"/>
      <c r="E746" s="310"/>
      <c r="F746" s="290"/>
    </row>
    <row r="747" spans="2:7" hidden="1" outlineLevel="1">
      <c r="B747" s="281" t="s">
        <v>278</v>
      </c>
      <c r="C747" s="281" t="s">
        <v>899</v>
      </c>
      <c r="D747" s="282" t="s">
        <v>900</v>
      </c>
      <c r="E747" s="303"/>
      <c r="F747" s="283">
        <f>+F748</f>
        <v>1890822.865230093</v>
      </c>
      <c r="G747" s="265">
        <v>1890822.865230093</v>
      </c>
    </row>
    <row r="748" spans="2:7" hidden="1" outlineLevel="1">
      <c r="B748" s="285" t="s">
        <v>305</v>
      </c>
      <c r="C748" s="285" t="s">
        <v>901</v>
      </c>
      <c r="D748" s="286" t="s">
        <v>902</v>
      </c>
      <c r="E748" s="309"/>
      <c r="F748" s="287">
        <f>+F749+F751+F753+F755+F757+F759</f>
        <v>1890822.865230093</v>
      </c>
      <c r="G748" s="265">
        <v>1890822.865230093</v>
      </c>
    </row>
    <row r="749" spans="2:7" hidden="1" outlineLevel="1">
      <c r="B749" s="288" t="s">
        <v>378</v>
      </c>
      <c r="C749" s="288" t="s">
        <v>903</v>
      </c>
      <c r="D749" s="289" t="s">
        <v>698</v>
      </c>
      <c r="E749" s="310"/>
      <c r="F749" s="290">
        <v>898335.44916504668</v>
      </c>
      <c r="G749" s="265">
        <v>898335.44916504668</v>
      </c>
    </row>
    <row r="750" spans="2:7" hidden="1" outlineLevel="1">
      <c r="B750" s="288"/>
      <c r="C750" s="288"/>
      <c r="D750" s="289"/>
      <c r="E750" s="310"/>
      <c r="F750" s="290"/>
    </row>
    <row r="751" spans="2:7" hidden="1" outlineLevel="1">
      <c r="B751" s="288" t="s">
        <v>378</v>
      </c>
      <c r="C751" s="288" t="s">
        <v>904</v>
      </c>
      <c r="D751" s="289" t="s">
        <v>700</v>
      </c>
      <c r="E751" s="310"/>
      <c r="F751" s="290">
        <v>263833.67734898307</v>
      </c>
      <c r="G751" s="265">
        <v>263833.67734898307</v>
      </c>
    </row>
    <row r="752" spans="2:7" hidden="1" outlineLevel="1">
      <c r="B752" s="288"/>
      <c r="C752" s="288"/>
      <c r="D752" s="289"/>
      <c r="E752" s="310"/>
      <c r="F752" s="290"/>
    </row>
    <row r="753" spans="1:7" hidden="1" outlineLevel="1">
      <c r="B753" s="288" t="s">
        <v>378</v>
      </c>
      <c r="C753" s="288" t="s">
        <v>905</v>
      </c>
      <c r="D753" s="289" t="s">
        <v>721</v>
      </c>
      <c r="E753" s="310"/>
      <c r="F753" s="290">
        <v>116054.55576322455</v>
      </c>
      <c r="G753" s="265">
        <v>116054.55576322455</v>
      </c>
    </row>
    <row r="754" spans="1:7" hidden="1" outlineLevel="1">
      <c r="B754" s="288"/>
      <c r="C754" s="288"/>
      <c r="D754" s="289"/>
      <c r="E754" s="310"/>
      <c r="F754" s="290"/>
    </row>
    <row r="755" spans="1:7" hidden="1" outlineLevel="1">
      <c r="B755" s="288" t="s">
        <v>378</v>
      </c>
      <c r="C755" s="288" t="s">
        <v>906</v>
      </c>
      <c r="D755" s="289" t="s">
        <v>706</v>
      </c>
      <c r="E755" s="310"/>
      <c r="F755" s="290">
        <v>56394.44853334513</v>
      </c>
      <c r="G755" s="265">
        <v>56394.44853334513</v>
      </c>
    </row>
    <row r="756" spans="1:7" hidden="1" outlineLevel="1">
      <c r="B756" s="288"/>
      <c r="C756" s="288"/>
      <c r="D756" s="289"/>
      <c r="E756" s="310"/>
      <c r="F756" s="290"/>
    </row>
    <row r="757" spans="1:7" hidden="1" outlineLevel="1">
      <c r="B757" s="288" t="s">
        <v>378</v>
      </c>
      <c r="C757" s="288" t="s">
        <v>907</v>
      </c>
      <c r="D757" s="289" t="s">
        <v>704</v>
      </c>
      <c r="E757" s="310"/>
      <c r="F757" s="290">
        <v>360715.12432594714</v>
      </c>
      <c r="G757" s="265">
        <v>360715.12432594714</v>
      </c>
    </row>
    <row r="758" spans="1:7" hidden="1" outlineLevel="1">
      <c r="B758" s="288"/>
      <c r="C758" s="288"/>
      <c r="D758" s="289"/>
      <c r="E758" s="310"/>
      <c r="F758" s="290"/>
    </row>
    <row r="759" spans="1:7" hidden="1" outlineLevel="1">
      <c r="B759" s="288" t="s">
        <v>378</v>
      </c>
      <c r="C759" s="288" t="s">
        <v>908</v>
      </c>
      <c r="D759" s="289" t="s">
        <v>770</v>
      </c>
      <c r="E759" s="310"/>
      <c r="F759" s="290">
        <v>195489.61009354651</v>
      </c>
      <c r="G759" s="265">
        <v>195489.61009354651</v>
      </c>
    </row>
    <row r="760" spans="1:7" hidden="1" outlineLevel="1">
      <c r="B760" s="288"/>
      <c r="C760" s="288"/>
      <c r="D760" s="289"/>
      <c r="E760" s="310"/>
      <c r="F760" s="290"/>
    </row>
    <row r="761" spans="1:7" s="302" customFormat="1" collapsed="1">
      <c r="A761" s="280"/>
      <c r="B761" s="277" t="s">
        <v>234</v>
      </c>
      <c r="C761" s="277" t="s">
        <v>909</v>
      </c>
      <c r="D761" s="278" t="s">
        <v>910</v>
      </c>
      <c r="E761" s="301"/>
      <c r="F761" s="522">
        <f>+F762+F767+F780+F781+F788+F825</f>
        <v>18073884.978683453</v>
      </c>
      <c r="G761" s="302">
        <f>F761*$G$6</f>
        <v>20423490.0259123</v>
      </c>
    </row>
    <row r="762" spans="1:7" hidden="1" outlineLevel="1">
      <c r="B762" s="281" t="s">
        <v>278</v>
      </c>
      <c r="C762" s="281" t="s">
        <v>911</v>
      </c>
      <c r="D762" s="282" t="s">
        <v>912</v>
      </c>
      <c r="E762" s="303"/>
      <c r="F762" s="283">
        <f>+F763+F765</f>
        <v>2221277.9599358542</v>
      </c>
      <c r="G762" s="265">
        <v>2221277.9599358542</v>
      </c>
    </row>
    <row r="763" spans="1:7" hidden="1" outlineLevel="1">
      <c r="B763" s="285" t="s">
        <v>305</v>
      </c>
      <c r="C763" s="285" t="s">
        <v>913</v>
      </c>
      <c r="D763" s="286" t="s">
        <v>914</v>
      </c>
      <c r="E763" s="309"/>
      <c r="F763" s="287">
        <v>1108657.7007197698</v>
      </c>
      <c r="G763" s="265">
        <v>1108657.7007197698</v>
      </c>
    </row>
    <row r="764" spans="1:7" s="314" customFormat="1" hidden="1" outlineLevel="1">
      <c r="A764" s="308"/>
      <c r="B764" s="288"/>
      <c r="C764" s="288"/>
      <c r="D764" s="289"/>
      <c r="E764" s="310"/>
      <c r="F764" s="313"/>
    </row>
    <row r="765" spans="1:7" hidden="1" outlineLevel="1">
      <c r="B765" s="285" t="s">
        <v>305</v>
      </c>
      <c r="C765" s="285" t="s">
        <v>915</v>
      </c>
      <c r="D765" s="286" t="s">
        <v>916</v>
      </c>
      <c r="E765" s="309"/>
      <c r="F765" s="287">
        <v>1112620.2592160841</v>
      </c>
      <c r="G765" s="265">
        <v>1112620.2592160841</v>
      </c>
    </row>
    <row r="766" spans="1:7" s="314" customFormat="1" hidden="1" outlineLevel="1">
      <c r="A766" s="308"/>
      <c r="B766" s="288"/>
      <c r="C766" s="288"/>
      <c r="D766" s="289"/>
      <c r="E766" s="310"/>
      <c r="F766" s="290"/>
    </row>
    <row r="767" spans="1:7" hidden="1" outlineLevel="1">
      <c r="B767" s="281" t="s">
        <v>278</v>
      </c>
      <c r="C767" s="281" t="s">
        <v>917</v>
      </c>
      <c r="D767" s="282" t="s">
        <v>918</v>
      </c>
      <c r="E767" s="303"/>
      <c r="F767" s="283">
        <f>+F768+F770+F772+F774+F776+F778</f>
        <v>2109103.6534268484</v>
      </c>
      <c r="G767" s="265">
        <v>2109103.6534268484</v>
      </c>
    </row>
    <row r="768" spans="1:7" hidden="1" outlineLevel="1">
      <c r="B768" s="285" t="s">
        <v>305</v>
      </c>
      <c r="C768" s="285" t="s">
        <v>919</v>
      </c>
      <c r="D768" s="286" t="s">
        <v>920</v>
      </c>
      <c r="E768" s="309"/>
      <c r="F768" s="287">
        <v>581788.9346727212</v>
      </c>
      <c r="G768" s="265">
        <v>581788.9346727212</v>
      </c>
    </row>
    <row r="769" spans="1:7" s="314" customFormat="1" hidden="1" outlineLevel="1">
      <c r="A769" s="308"/>
      <c r="B769" s="288"/>
      <c r="C769" s="288"/>
      <c r="D769" s="289"/>
      <c r="E769" s="310"/>
      <c r="F769" s="290"/>
    </row>
    <row r="770" spans="1:7" hidden="1" outlineLevel="1">
      <c r="B770" s="285" t="s">
        <v>305</v>
      </c>
      <c r="C770" s="285" t="s">
        <v>921</v>
      </c>
      <c r="D770" s="286" t="s">
        <v>922</v>
      </c>
      <c r="E770" s="309"/>
      <c r="F770" s="287">
        <v>0</v>
      </c>
      <c r="G770" s="265">
        <v>0</v>
      </c>
    </row>
    <row r="771" spans="1:7" s="314" customFormat="1" hidden="1" outlineLevel="1">
      <c r="A771" s="308"/>
      <c r="B771" s="288"/>
      <c r="C771" s="288"/>
      <c r="D771" s="289"/>
      <c r="E771" s="310"/>
      <c r="F771" s="290"/>
    </row>
    <row r="772" spans="1:7" hidden="1" outlineLevel="1">
      <c r="B772" s="285" t="s">
        <v>305</v>
      </c>
      <c r="C772" s="285" t="s">
        <v>923</v>
      </c>
      <c r="D772" s="286" t="s">
        <v>924</v>
      </c>
      <c r="E772" s="309"/>
      <c r="F772" s="287">
        <v>411590.87666774</v>
      </c>
      <c r="G772" s="265">
        <v>411590.87666774</v>
      </c>
    </row>
    <row r="773" spans="1:7" s="314" customFormat="1" hidden="1" outlineLevel="1">
      <c r="A773" s="308"/>
      <c r="B773" s="288"/>
      <c r="C773" s="288"/>
      <c r="D773" s="289"/>
      <c r="E773" s="310"/>
      <c r="F773" s="290"/>
    </row>
    <row r="774" spans="1:7" hidden="1" outlineLevel="1">
      <c r="B774" s="285" t="s">
        <v>305</v>
      </c>
      <c r="C774" s="285" t="s">
        <v>925</v>
      </c>
      <c r="D774" s="286" t="s">
        <v>926</v>
      </c>
      <c r="E774" s="309"/>
      <c r="F774" s="287">
        <v>343725.81748564116</v>
      </c>
      <c r="G774" s="265">
        <v>343725.81748564116</v>
      </c>
    </row>
    <row r="775" spans="1:7" s="314" customFormat="1" hidden="1" outlineLevel="1">
      <c r="A775" s="308"/>
      <c r="B775" s="288"/>
      <c r="C775" s="288"/>
      <c r="D775" s="289"/>
      <c r="E775" s="310"/>
      <c r="F775" s="290"/>
    </row>
    <row r="776" spans="1:7" hidden="1" outlineLevel="1">
      <c r="B776" s="285" t="s">
        <v>305</v>
      </c>
      <c r="C776" s="285" t="s">
        <v>927</v>
      </c>
      <c r="D776" s="286" t="s">
        <v>928</v>
      </c>
      <c r="E776" s="309"/>
      <c r="F776" s="287">
        <v>459268.15002764005</v>
      </c>
      <c r="G776" s="265">
        <v>459268.15002764005</v>
      </c>
    </row>
    <row r="777" spans="1:7" s="314" customFormat="1" hidden="1" outlineLevel="1">
      <c r="A777" s="308"/>
      <c r="B777" s="288"/>
      <c r="C777" s="288"/>
      <c r="D777" s="289"/>
      <c r="E777" s="310"/>
      <c r="F777" s="290"/>
    </row>
    <row r="778" spans="1:7" hidden="1" outlineLevel="1">
      <c r="B778" s="285" t="s">
        <v>305</v>
      </c>
      <c r="C778" s="285" t="s">
        <v>929</v>
      </c>
      <c r="D778" s="286" t="s">
        <v>930</v>
      </c>
      <c r="E778" s="309"/>
      <c r="F778" s="287">
        <v>312729.87457310577</v>
      </c>
      <c r="G778" s="265">
        <v>312729.87457310577</v>
      </c>
    </row>
    <row r="779" spans="1:7" s="314" customFormat="1" hidden="1" outlineLevel="1">
      <c r="A779" s="308"/>
      <c r="B779" s="288"/>
      <c r="C779" s="288"/>
      <c r="D779" s="289"/>
      <c r="E779" s="310"/>
      <c r="F779" s="290"/>
    </row>
    <row r="780" spans="1:7" hidden="1" outlineLevel="1">
      <c r="B780" s="281" t="s">
        <v>278</v>
      </c>
      <c r="C780" s="281" t="s">
        <v>931</v>
      </c>
      <c r="D780" s="282" t="s">
        <v>932</v>
      </c>
      <c r="E780" s="303"/>
      <c r="F780" s="283">
        <v>0</v>
      </c>
      <c r="G780" s="265">
        <v>0</v>
      </c>
    </row>
    <row r="781" spans="1:7" hidden="1" outlineLevel="1">
      <c r="B781" s="281" t="s">
        <v>278</v>
      </c>
      <c r="C781" s="281" t="s">
        <v>933</v>
      </c>
      <c r="D781" s="282" t="s">
        <v>934</v>
      </c>
      <c r="E781" s="303"/>
      <c r="F781" s="283">
        <f>+F782+F784+F786</f>
        <v>2181029.1090253582</v>
      </c>
      <c r="G781" s="265">
        <v>2181029.1090253582</v>
      </c>
    </row>
    <row r="782" spans="1:7" hidden="1" outlineLevel="1">
      <c r="B782" s="285" t="s">
        <v>305</v>
      </c>
      <c r="C782" s="285" t="s">
        <v>935</v>
      </c>
      <c r="D782" s="286" t="s">
        <v>936</v>
      </c>
      <c r="E782" s="309"/>
      <c r="F782" s="287">
        <v>722192.11619119556</v>
      </c>
      <c r="G782" s="265">
        <v>722192.11619119556</v>
      </c>
    </row>
    <row r="783" spans="1:7" s="314" customFormat="1" hidden="1" outlineLevel="1">
      <c r="A783" s="308"/>
      <c r="B783" s="288"/>
      <c r="C783" s="288"/>
      <c r="D783" s="289"/>
      <c r="E783" s="310"/>
      <c r="F783" s="290"/>
    </row>
    <row r="784" spans="1:7" hidden="1" outlineLevel="1">
      <c r="B784" s="285" t="s">
        <v>305</v>
      </c>
      <c r="C784" s="285" t="s">
        <v>937</v>
      </c>
      <c r="D784" s="286" t="s">
        <v>938</v>
      </c>
      <c r="E784" s="309"/>
      <c r="F784" s="287">
        <v>729332.25847232051</v>
      </c>
      <c r="G784" s="265">
        <v>729332.25847232051</v>
      </c>
    </row>
    <row r="785" spans="1:7" s="314" customFormat="1" hidden="1" outlineLevel="1">
      <c r="A785" s="308"/>
      <c r="B785" s="288"/>
      <c r="C785" s="288"/>
      <c r="D785" s="289"/>
      <c r="E785" s="310"/>
      <c r="F785" s="290"/>
    </row>
    <row r="786" spans="1:7" hidden="1" outlineLevel="1">
      <c r="B786" s="285" t="s">
        <v>305</v>
      </c>
      <c r="C786" s="285" t="s">
        <v>939</v>
      </c>
      <c r="D786" s="286" t="s">
        <v>940</v>
      </c>
      <c r="E786" s="309"/>
      <c r="F786" s="287">
        <v>729504.73436184239</v>
      </c>
      <c r="G786" s="265">
        <v>729504.73436184239</v>
      </c>
    </row>
    <row r="787" spans="1:7" s="314" customFormat="1" hidden="1" outlineLevel="1">
      <c r="A787" s="308"/>
      <c r="B787" s="288"/>
      <c r="C787" s="288"/>
      <c r="D787" s="289"/>
      <c r="E787" s="310"/>
      <c r="F787" s="290"/>
    </row>
    <row r="788" spans="1:7" hidden="1" outlineLevel="1">
      <c r="B788" s="281" t="s">
        <v>278</v>
      </c>
      <c r="C788" s="281" t="s">
        <v>941</v>
      </c>
      <c r="D788" s="282" t="s">
        <v>942</v>
      </c>
      <c r="E788" s="303"/>
      <c r="F788" s="283">
        <f>+F789+F791+F793+F795+F797+F799+F801+F803+F805+F807+F809+F811+F813+F815+F817+F819+F821+F823</f>
        <v>8591949.1059907209</v>
      </c>
      <c r="G788" s="265">
        <v>8591949.1059907209</v>
      </c>
    </row>
    <row r="789" spans="1:7" hidden="1" outlineLevel="1">
      <c r="B789" s="285" t="s">
        <v>305</v>
      </c>
      <c r="C789" s="285" t="s">
        <v>943</v>
      </c>
      <c r="D789" s="286" t="s">
        <v>944</v>
      </c>
      <c r="E789" s="309"/>
      <c r="F789" s="287">
        <v>450871.68028787459</v>
      </c>
      <c r="G789" s="265">
        <v>450871.68028787459</v>
      </c>
    </row>
    <row r="790" spans="1:7" s="314" customFormat="1" hidden="1" outlineLevel="1">
      <c r="A790" s="308"/>
      <c r="B790" s="288"/>
      <c r="C790" s="288"/>
      <c r="D790" s="289"/>
      <c r="E790" s="310"/>
      <c r="F790" s="290"/>
    </row>
    <row r="791" spans="1:7" hidden="1" outlineLevel="1">
      <c r="B791" s="285" t="s">
        <v>305</v>
      </c>
      <c r="C791" s="285" t="s">
        <v>945</v>
      </c>
      <c r="D791" s="286" t="s">
        <v>946</v>
      </c>
      <c r="E791" s="309"/>
      <c r="F791" s="287">
        <v>549923.30264890217</v>
      </c>
      <c r="G791" s="265">
        <v>549923.30264890217</v>
      </c>
    </row>
    <row r="792" spans="1:7" s="314" customFormat="1" hidden="1" outlineLevel="1">
      <c r="A792" s="308"/>
      <c r="B792" s="288"/>
      <c r="C792" s="288"/>
      <c r="D792" s="289"/>
      <c r="E792" s="310"/>
      <c r="F792" s="290"/>
    </row>
    <row r="793" spans="1:7" hidden="1" outlineLevel="1">
      <c r="B793" s="285" t="s">
        <v>305</v>
      </c>
      <c r="C793" s="285" t="s">
        <v>947</v>
      </c>
      <c r="D793" s="286" t="s">
        <v>948</v>
      </c>
      <c r="E793" s="309"/>
      <c r="F793" s="287">
        <v>549923.30264890217</v>
      </c>
      <c r="G793" s="265">
        <v>549923.30264890217</v>
      </c>
    </row>
    <row r="794" spans="1:7" s="314" customFormat="1" hidden="1" outlineLevel="1">
      <c r="A794" s="308"/>
      <c r="B794" s="288"/>
      <c r="C794" s="288"/>
      <c r="D794" s="289"/>
      <c r="E794" s="310"/>
      <c r="F794" s="290"/>
    </row>
    <row r="795" spans="1:7" hidden="1" outlineLevel="1">
      <c r="B795" s="285" t="s">
        <v>305</v>
      </c>
      <c r="C795" s="285" t="s">
        <v>949</v>
      </c>
      <c r="D795" s="286" t="s">
        <v>950</v>
      </c>
      <c r="E795" s="309"/>
      <c r="F795" s="287">
        <v>549923.30264890217</v>
      </c>
      <c r="G795" s="265">
        <v>549923.30264890217</v>
      </c>
    </row>
    <row r="796" spans="1:7" s="314" customFormat="1" hidden="1" outlineLevel="1">
      <c r="A796" s="308"/>
      <c r="B796" s="288"/>
      <c r="C796" s="288"/>
      <c r="D796" s="289"/>
      <c r="E796" s="310"/>
      <c r="F796" s="290"/>
    </row>
    <row r="797" spans="1:7" hidden="1" outlineLevel="1">
      <c r="B797" s="285" t="s">
        <v>305</v>
      </c>
      <c r="C797" s="285" t="s">
        <v>951</v>
      </c>
      <c r="D797" s="286" t="s">
        <v>952</v>
      </c>
      <c r="E797" s="309"/>
      <c r="F797" s="287">
        <v>549923.30264890217</v>
      </c>
      <c r="G797" s="265">
        <v>549923.30264890217</v>
      </c>
    </row>
    <row r="798" spans="1:7" s="314" customFormat="1" hidden="1" outlineLevel="1">
      <c r="A798" s="308"/>
      <c r="B798" s="288"/>
      <c r="C798" s="288"/>
      <c r="D798" s="289"/>
      <c r="E798" s="310"/>
      <c r="F798" s="290"/>
    </row>
    <row r="799" spans="1:7" hidden="1" outlineLevel="1">
      <c r="B799" s="285" t="s">
        <v>305</v>
      </c>
      <c r="C799" s="285" t="s">
        <v>953</v>
      </c>
      <c r="D799" s="286" t="s">
        <v>954</v>
      </c>
      <c r="E799" s="309"/>
      <c r="F799" s="287">
        <v>549923.30264890217</v>
      </c>
      <c r="G799" s="265">
        <v>549923.30264890217</v>
      </c>
    </row>
    <row r="800" spans="1:7" s="314" customFormat="1" hidden="1" outlineLevel="1">
      <c r="A800" s="308"/>
      <c r="B800" s="288"/>
      <c r="C800" s="288"/>
      <c r="D800" s="289"/>
      <c r="E800" s="310"/>
      <c r="F800" s="290"/>
    </row>
    <row r="801" spans="1:7" hidden="1" outlineLevel="1">
      <c r="B801" s="285" t="s">
        <v>305</v>
      </c>
      <c r="C801" s="285" t="s">
        <v>955</v>
      </c>
      <c r="D801" s="286" t="s">
        <v>956</v>
      </c>
      <c r="E801" s="309"/>
      <c r="F801" s="287">
        <v>549923.30264890217</v>
      </c>
      <c r="G801" s="265">
        <v>549923.30264890217</v>
      </c>
    </row>
    <row r="802" spans="1:7" s="314" customFormat="1" hidden="1" outlineLevel="1">
      <c r="A802" s="308"/>
      <c r="B802" s="288"/>
      <c r="C802" s="288"/>
      <c r="D802" s="289"/>
      <c r="E802" s="310"/>
      <c r="F802" s="290"/>
    </row>
    <row r="803" spans="1:7" hidden="1" outlineLevel="1">
      <c r="B803" s="285" t="s">
        <v>305</v>
      </c>
      <c r="C803" s="285" t="s">
        <v>957</v>
      </c>
      <c r="D803" s="286" t="s">
        <v>958</v>
      </c>
      <c r="E803" s="309"/>
      <c r="F803" s="287">
        <v>549923.30264890217</v>
      </c>
      <c r="G803" s="265">
        <v>549923.30264890217</v>
      </c>
    </row>
    <row r="804" spans="1:7" s="314" customFormat="1" hidden="1" outlineLevel="1">
      <c r="A804" s="308"/>
      <c r="B804" s="288"/>
      <c r="C804" s="288"/>
      <c r="D804" s="289"/>
      <c r="E804" s="310"/>
      <c r="F804" s="290"/>
    </row>
    <row r="805" spans="1:7" hidden="1" outlineLevel="1">
      <c r="B805" s="285" t="s">
        <v>305</v>
      </c>
      <c r="C805" s="285" t="s">
        <v>959</v>
      </c>
      <c r="D805" s="286" t="s">
        <v>960</v>
      </c>
      <c r="E805" s="309"/>
      <c r="F805" s="287">
        <v>549923.30264890217</v>
      </c>
      <c r="G805" s="265">
        <v>549923.30264890217</v>
      </c>
    </row>
    <row r="806" spans="1:7" s="314" customFormat="1" hidden="1" outlineLevel="1">
      <c r="A806" s="308"/>
      <c r="B806" s="288"/>
      <c r="C806" s="288"/>
      <c r="D806" s="289"/>
      <c r="E806" s="310"/>
      <c r="F806" s="290"/>
    </row>
    <row r="807" spans="1:7" hidden="1" outlineLevel="1">
      <c r="B807" s="285" t="s">
        <v>305</v>
      </c>
      <c r="C807" s="285" t="s">
        <v>961</v>
      </c>
      <c r="D807" s="286" t="s">
        <v>962</v>
      </c>
      <c r="E807" s="309"/>
      <c r="F807" s="287">
        <v>549923.30264890217</v>
      </c>
      <c r="G807" s="265">
        <v>549923.30264890217</v>
      </c>
    </row>
    <row r="808" spans="1:7" s="314" customFormat="1" hidden="1" outlineLevel="1">
      <c r="A808" s="308"/>
      <c r="B808" s="288"/>
      <c r="C808" s="288"/>
      <c r="D808" s="289"/>
      <c r="E808" s="310"/>
      <c r="F808" s="290"/>
    </row>
    <row r="809" spans="1:7" hidden="1" outlineLevel="1">
      <c r="B809" s="285" t="s">
        <v>305</v>
      </c>
      <c r="C809" s="285" t="s">
        <v>963</v>
      </c>
      <c r="D809" s="286" t="s">
        <v>964</v>
      </c>
      <c r="E809" s="309"/>
      <c r="F809" s="287">
        <v>549923.30264890217</v>
      </c>
      <c r="G809" s="265">
        <v>549923.30264890217</v>
      </c>
    </row>
    <row r="810" spans="1:7" s="314" customFormat="1" hidden="1" outlineLevel="1">
      <c r="A810" s="308"/>
      <c r="B810" s="288"/>
      <c r="C810" s="288"/>
      <c r="D810" s="289"/>
      <c r="E810" s="310"/>
      <c r="F810" s="290"/>
    </row>
    <row r="811" spans="1:7" hidden="1" outlineLevel="1">
      <c r="B811" s="285" t="s">
        <v>305</v>
      </c>
      <c r="C811" s="285" t="s">
        <v>965</v>
      </c>
      <c r="D811" s="286" t="s">
        <v>966</v>
      </c>
      <c r="E811" s="309"/>
      <c r="F811" s="287">
        <v>549923.30264890217</v>
      </c>
      <c r="G811" s="265">
        <v>549923.30264890217</v>
      </c>
    </row>
    <row r="812" spans="1:7" s="314" customFormat="1" hidden="1" outlineLevel="1">
      <c r="A812" s="308"/>
      <c r="B812" s="288"/>
      <c r="C812" s="288"/>
      <c r="D812" s="289"/>
      <c r="E812" s="310"/>
      <c r="F812" s="290"/>
    </row>
    <row r="813" spans="1:7" hidden="1" outlineLevel="1">
      <c r="B813" s="285" t="s">
        <v>305</v>
      </c>
      <c r="C813" s="285" t="s">
        <v>967</v>
      </c>
      <c r="D813" s="286" t="s">
        <v>968</v>
      </c>
      <c r="E813" s="309"/>
      <c r="F813" s="287">
        <v>374139.09653975791</v>
      </c>
      <c r="G813" s="265">
        <v>374139.09653975791</v>
      </c>
    </row>
    <row r="814" spans="1:7" s="314" customFormat="1" hidden="1" outlineLevel="1">
      <c r="A814" s="308"/>
      <c r="B814" s="288"/>
      <c r="C814" s="288"/>
      <c r="D814" s="289"/>
      <c r="E814" s="310"/>
      <c r="F814" s="290"/>
    </row>
    <row r="815" spans="1:7" hidden="1" outlineLevel="1">
      <c r="B815" s="285" t="s">
        <v>305</v>
      </c>
      <c r="C815" s="285" t="s">
        <v>969</v>
      </c>
      <c r="D815" s="286" t="s">
        <v>970</v>
      </c>
      <c r="E815" s="309"/>
      <c r="F815" s="287">
        <v>374139.09653975791</v>
      </c>
      <c r="G815" s="265">
        <v>374139.09653975791</v>
      </c>
    </row>
    <row r="816" spans="1:7" s="314" customFormat="1" hidden="1" outlineLevel="1">
      <c r="A816" s="308"/>
      <c r="B816" s="288"/>
      <c r="C816" s="288"/>
      <c r="D816" s="289"/>
      <c r="E816" s="310"/>
      <c r="F816" s="290"/>
    </row>
    <row r="817" spans="1:7" hidden="1" outlineLevel="1">
      <c r="B817" s="285" t="s">
        <v>305</v>
      </c>
      <c r="C817" s="285" t="s">
        <v>971</v>
      </c>
      <c r="D817" s="286" t="s">
        <v>972</v>
      </c>
      <c r="E817" s="309"/>
      <c r="F817" s="287">
        <v>374139.09653975791</v>
      </c>
      <c r="G817" s="265">
        <v>374139.09653975791</v>
      </c>
    </row>
    <row r="818" spans="1:7" s="314" customFormat="1" hidden="1" outlineLevel="1">
      <c r="A818" s="308"/>
      <c r="B818" s="288"/>
      <c r="C818" s="288"/>
      <c r="D818" s="289"/>
      <c r="E818" s="310"/>
      <c r="F818" s="290"/>
    </row>
    <row r="819" spans="1:7" hidden="1" outlineLevel="1">
      <c r="B819" s="285" t="s">
        <v>305</v>
      </c>
      <c r="C819" s="285" t="s">
        <v>973</v>
      </c>
      <c r="D819" s="286" t="s">
        <v>974</v>
      </c>
      <c r="E819" s="309"/>
      <c r="F819" s="287">
        <v>374139.09653975791</v>
      </c>
      <c r="G819" s="265">
        <v>374139.09653975791</v>
      </c>
    </row>
    <row r="820" spans="1:7" s="314" customFormat="1" hidden="1" outlineLevel="1">
      <c r="A820" s="308"/>
      <c r="B820" s="288"/>
      <c r="C820" s="288"/>
      <c r="D820" s="289"/>
      <c r="E820" s="310"/>
      <c r="F820" s="290"/>
    </row>
    <row r="821" spans="1:7" hidden="1" outlineLevel="1">
      <c r="B821" s="285" t="s">
        <v>305</v>
      </c>
      <c r="C821" s="285" t="s">
        <v>975</v>
      </c>
      <c r="D821" s="286" t="s">
        <v>976</v>
      </c>
      <c r="E821" s="309"/>
      <c r="F821" s="287">
        <v>374139.09653975791</v>
      </c>
      <c r="G821" s="265">
        <v>374139.09653975791</v>
      </c>
    </row>
    <row r="822" spans="1:7" s="314" customFormat="1" hidden="1" outlineLevel="1">
      <c r="A822" s="308"/>
      <c r="B822" s="288"/>
      <c r="C822" s="288"/>
      <c r="D822" s="289"/>
      <c r="E822" s="310"/>
      <c r="F822" s="290"/>
    </row>
    <row r="823" spans="1:7" hidden="1" outlineLevel="1">
      <c r="B823" s="285" t="s">
        <v>305</v>
      </c>
      <c r="C823" s="285" t="s">
        <v>977</v>
      </c>
      <c r="D823" s="286" t="s">
        <v>978</v>
      </c>
      <c r="E823" s="309"/>
      <c r="F823" s="287">
        <v>221225.61386613324</v>
      </c>
      <c r="G823" s="265">
        <v>221225.61386613324</v>
      </c>
    </row>
    <row r="824" spans="1:7" s="314" customFormat="1" hidden="1" outlineLevel="1">
      <c r="A824" s="308"/>
      <c r="B824" s="288"/>
      <c r="C824" s="288"/>
      <c r="D824" s="289"/>
      <c r="E824" s="310"/>
      <c r="F824" s="290"/>
    </row>
    <row r="825" spans="1:7" hidden="1" outlineLevel="1">
      <c r="B825" s="281" t="s">
        <v>278</v>
      </c>
      <c r="C825" s="281" t="s">
        <v>979</v>
      </c>
      <c r="D825" s="282" t="s">
        <v>980</v>
      </c>
      <c r="E825" s="303"/>
      <c r="F825" s="283">
        <f>+F826</f>
        <v>2970525.1503046718</v>
      </c>
      <c r="G825" s="265">
        <v>2970525.1503046718</v>
      </c>
    </row>
    <row r="826" spans="1:7" hidden="1" outlineLevel="1">
      <c r="B826" s="285" t="s">
        <v>305</v>
      </c>
      <c r="C826" s="285" t="s">
        <v>981</v>
      </c>
      <c r="D826" s="286" t="s">
        <v>982</v>
      </c>
      <c r="E826" s="309"/>
      <c r="F826" s="287">
        <v>2970525.1503046718</v>
      </c>
      <c r="G826" s="265">
        <v>2970525.1503046718</v>
      </c>
    </row>
    <row r="827" spans="1:7" s="314" customFormat="1" hidden="1" outlineLevel="1">
      <c r="A827" s="308"/>
      <c r="B827" s="288"/>
      <c r="C827" s="288"/>
      <c r="D827" s="289"/>
      <c r="E827" s="310"/>
      <c r="F827" s="290"/>
    </row>
    <row r="828" spans="1:7" s="302" customFormat="1" collapsed="1">
      <c r="A828" s="280"/>
      <c r="B828" s="277" t="s">
        <v>234</v>
      </c>
      <c r="C828" s="277" t="s">
        <v>983</v>
      </c>
      <c r="D828" s="278" t="s">
        <v>984</v>
      </c>
      <c r="E828" s="301"/>
      <c r="F828" s="547">
        <f>+F829+F834+F847+F848+F855+F892</f>
        <v>10903164.226772854</v>
      </c>
      <c r="G828" s="302">
        <f>F828*$G$4</f>
        <v>9440543.7482549101</v>
      </c>
    </row>
    <row r="829" spans="1:7" hidden="1" outlineLevel="1">
      <c r="B829" s="281" t="s">
        <v>278</v>
      </c>
      <c r="C829" s="281" t="s">
        <v>985</v>
      </c>
      <c r="D829" s="282" t="s">
        <v>986</v>
      </c>
      <c r="E829" s="303"/>
      <c r="F829" s="283">
        <f>+F830+F832</f>
        <v>941219.47454909072</v>
      </c>
      <c r="G829" s="265">
        <v>941219.47454909072</v>
      </c>
    </row>
    <row r="830" spans="1:7" hidden="1" outlineLevel="1">
      <c r="B830" s="285" t="s">
        <v>305</v>
      </c>
      <c r="C830" s="285" t="s">
        <v>987</v>
      </c>
      <c r="D830" s="286" t="s">
        <v>988</v>
      </c>
      <c r="E830" s="309"/>
      <c r="F830" s="287">
        <v>469770.21216939396</v>
      </c>
      <c r="G830" s="265">
        <v>469770.21216939396</v>
      </c>
    </row>
    <row r="831" spans="1:7" s="314" customFormat="1" hidden="1" outlineLevel="1">
      <c r="A831" s="308"/>
      <c r="B831" s="288"/>
      <c r="C831" s="288"/>
      <c r="D831" s="289"/>
      <c r="E831" s="310"/>
      <c r="F831" s="313"/>
    </row>
    <row r="832" spans="1:7" hidden="1" outlineLevel="1">
      <c r="B832" s="285" t="s">
        <v>305</v>
      </c>
      <c r="C832" s="285" t="s">
        <v>989</v>
      </c>
      <c r="D832" s="286" t="s">
        <v>990</v>
      </c>
      <c r="E832" s="309"/>
      <c r="F832" s="287">
        <v>471449.26237969671</v>
      </c>
      <c r="G832" s="265">
        <v>471449.26237969671</v>
      </c>
    </row>
    <row r="833" spans="1:7" s="314" customFormat="1" hidden="1" outlineLevel="1">
      <c r="A833" s="308"/>
      <c r="B833" s="288"/>
      <c r="C833" s="288"/>
      <c r="D833" s="289"/>
      <c r="E833" s="310"/>
      <c r="F833" s="290"/>
    </row>
    <row r="834" spans="1:7" hidden="1" outlineLevel="1">
      <c r="B834" s="281" t="s">
        <v>278</v>
      </c>
      <c r="C834" s="281" t="s">
        <v>991</v>
      </c>
      <c r="D834" s="282" t="s">
        <v>992</v>
      </c>
      <c r="E834" s="303"/>
      <c r="F834" s="283">
        <f>+F835+F837+F839+F841+F843+F845</f>
        <v>893687.98874018993</v>
      </c>
      <c r="G834" s="265">
        <v>893687.98874018993</v>
      </c>
    </row>
    <row r="835" spans="1:7" hidden="1" outlineLevel="1">
      <c r="B835" s="285" t="s">
        <v>305</v>
      </c>
      <c r="C835" s="285" t="s">
        <v>993</v>
      </c>
      <c r="D835" s="286" t="s">
        <v>994</v>
      </c>
      <c r="E835" s="309"/>
      <c r="F835" s="287">
        <v>246520.73503081407</v>
      </c>
      <c r="G835" s="265">
        <v>246520.73503081407</v>
      </c>
    </row>
    <row r="836" spans="1:7" s="314" customFormat="1" hidden="1" outlineLevel="1">
      <c r="A836" s="308"/>
      <c r="B836" s="288"/>
      <c r="C836" s="288"/>
      <c r="D836" s="289"/>
      <c r="E836" s="310"/>
      <c r="F836" s="290"/>
    </row>
    <row r="837" spans="1:7" hidden="1" outlineLevel="1">
      <c r="B837" s="285" t="s">
        <v>305</v>
      </c>
      <c r="C837" s="285" t="s">
        <v>995</v>
      </c>
      <c r="D837" s="286" t="s">
        <v>996</v>
      </c>
      <c r="E837" s="309"/>
      <c r="F837" s="287">
        <v>0</v>
      </c>
      <c r="G837" s="265">
        <v>0</v>
      </c>
    </row>
    <row r="838" spans="1:7" s="314" customFormat="1" hidden="1" outlineLevel="1">
      <c r="A838" s="308"/>
      <c r="B838" s="288"/>
      <c r="C838" s="288"/>
      <c r="D838" s="289"/>
      <c r="E838" s="310"/>
      <c r="F838" s="290"/>
    </row>
    <row r="839" spans="1:7" hidden="1" outlineLevel="1">
      <c r="B839" s="285" t="s">
        <v>305</v>
      </c>
      <c r="C839" s="285" t="s">
        <v>997</v>
      </c>
      <c r="D839" s="286" t="s">
        <v>998</v>
      </c>
      <c r="E839" s="309"/>
      <c r="F839" s="287">
        <v>174402.91384226273</v>
      </c>
      <c r="G839" s="265">
        <v>174402.91384226273</v>
      </c>
    </row>
    <row r="840" spans="1:7" s="314" customFormat="1" hidden="1" outlineLevel="1">
      <c r="A840" s="308"/>
      <c r="B840" s="288"/>
      <c r="C840" s="288"/>
      <c r="D840" s="289"/>
      <c r="E840" s="310"/>
      <c r="F840" s="290"/>
    </row>
    <row r="841" spans="1:7" hidden="1" outlineLevel="1">
      <c r="B841" s="285" t="s">
        <v>305</v>
      </c>
      <c r="C841" s="285" t="s">
        <v>999</v>
      </c>
      <c r="D841" s="286" t="s">
        <v>1000</v>
      </c>
      <c r="E841" s="309"/>
      <c r="F841" s="287">
        <v>145646.53283289881</v>
      </c>
      <c r="G841" s="265">
        <v>145646.53283289881</v>
      </c>
    </row>
    <row r="842" spans="1:7" s="314" customFormat="1" hidden="1" outlineLevel="1">
      <c r="A842" s="308"/>
      <c r="B842" s="288"/>
      <c r="C842" s="288"/>
      <c r="D842" s="289"/>
      <c r="E842" s="310"/>
      <c r="F842" s="290"/>
    </row>
    <row r="843" spans="1:7" hidden="1" outlineLevel="1">
      <c r="B843" s="285" t="s">
        <v>305</v>
      </c>
      <c r="C843" s="285" t="s">
        <v>1001</v>
      </c>
      <c r="D843" s="286" t="s">
        <v>1002</v>
      </c>
      <c r="E843" s="309"/>
      <c r="F843" s="287">
        <v>194605.14831679664</v>
      </c>
      <c r="G843" s="265">
        <v>194605.14831679664</v>
      </c>
    </row>
    <row r="844" spans="1:7" s="314" customFormat="1" hidden="1" outlineLevel="1">
      <c r="A844" s="308"/>
      <c r="B844" s="288"/>
      <c r="C844" s="288"/>
      <c r="D844" s="289"/>
      <c r="E844" s="310"/>
      <c r="F844" s="290"/>
    </row>
    <row r="845" spans="1:7" hidden="1" outlineLevel="1">
      <c r="B845" s="285" t="s">
        <v>305</v>
      </c>
      <c r="C845" s="285" t="s">
        <v>1003</v>
      </c>
      <c r="D845" s="286" t="s">
        <v>1004</v>
      </c>
      <c r="E845" s="309"/>
      <c r="F845" s="287">
        <v>132512.65871741771</v>
      </c>
      <c r="G845" s="265">
        <v>132512.65871741771</v>
      </c>
    </row>
    <row r="846" spans="1:7" s="314" customFormat="1" hidden="1" outlineLevel="1">
      <c r="A846" s="308"/>
      <c r="B846" s="288"/>
      <c r="C846" s="288"/>
      <c r="D846" s="289"/>
      <c r="E846" s="310"/>
      <c r="F846" s="290"/>
    </row>
    <row r="847" spans="1:7" hidden="1" outlineLevel="1">
      <c r="B847" s="281" t="s">
        <v>278</v>
      </c>
      <c r="C847" s="281" t="s">
        <v>1005</v>
      </c>
      <c r="D847" s="282" t="s">
        <v>1006</v>
      </c>
      <c r="E847" s="303"/>
      <c r="F847" s="283">
        <v>0</v>
      </c>
      <c r="G847" s="265">
        <v>0</v>
      </c>
    </row>
    <row r="848" spans="1:7" hidden="1" outlineLevel="1">
      <c r="B848" s="281" t="s">
        <v>278</v>
      </c>
      <c r="C848" s="281" t="s">
        <v>1007</v>
      </c>
      <c r="D848" s="282" t="s">
        <v>1008</v>
      </c>
      <c r="E848" s="303"/>
      <c r="F848" s="283">
        <f>+F849+F851+F853</f>
        <v>924164.87670566048</v>
      </c>
      <c r="G848" s="265">
        <v>924164.87670566048</v>
      </c>
    </row>
    <row r="849" spans="1:7" hidden="1" outlineLevel="1">
      <c r="B849" s="285" t="s">
        <v>305</v>
      </c>
      <c r="C849" s="285" t="s">
        <v>1009</v>
      </c>
      <c r="D849" s="286" t="s">
        <v>1010</v>
      </c>
      <c r="E849" s="309"/>
      <c r="F849" s="287">
        <v>306013.60855559132</v>
      </c>
      <c r="G849" s="265">
        <v>306013.60855559132</v>
      </c>
    </row>
    <row r="850" spans="1:7" s="314" customFormat="1" hidden="1" outlineLevel="1">
      <c r="A850" s="308"/>
      <c r="B850" s="288"/>
      <c r="C850" s="288"/>
      <c r="D850" s="289"/>
      <c r="E850" s="310"/>
      <c r="F850" s="290"/>
    </row>
    <row r="851" spans="1:7" hidden="1" outlineLevel="1">
      <c r="B851" s="285" t="s">
        <v>305</v>
      </c>
      <c r="C851" s="285" t="s">
        <v>1011</v>
      </c>
      <c r="D851" s="286" t="s">
        <v>1012</v>
      </c>
      <c r="E851" s="309"/>
      <c r="F851" s="287">
        <v>309039.09257301717</v>
      </c>
      <c r="G851" s="265">
        <v>309039.09257301717</v>
      </c>
    </row>
    <row r="852" spans="1:7" s="314" customFormat="1" hidden="1" outlineLevel="1">
      <c r="A852" s="308"/>
      <c r="B852" s="288"/>
      <c r="C852" s="288"/>
      <c r="D852" s="289"/>
      <c r="E852" s="310"/>
      <c r="F852" s="290"/>
    </row>
    <row r="853" spans="1:7" hidden="1" outlineLevel="1">
      <c r="B853" s="285" t="s">
        <v>305</v>
      </c>
      <c r="C853" s="285" t="s">
        <v>1013</v>
      </c>
      <c r="D853" s="286" t="s">
        <v>1014</v>
      </c>
      <c r="E853" s="309"/>
      <c r="F853" s="287">
        <v>309112.17557705188</v>
      </c>
      <c r="G853" s="265">
        <v>309112.17557705188</v>
      </c>
    </row>
    <row r="854" spans="1:7" s="314" customFormat="1" hidden="1" outlineLevel="1">
      <c r="A854" s="308"/>
      <c r="B854" s="288"/>
      <c r="C854" s="288"/>
      <c r="D854" s="289"/>
      <c r="E854" s="310"/>
      <c r="F854" s="290"/>
    </row>
    <row r="855" spans="1:7" hidden="1" outlineLevel="1">
      <c r="B855" s="281" t="s">
        <v>278</v>
      </c>
      <c r="C855" s="281" t="s">
        <v>1015</v>
      </c>
      <c r="D855" s="282" t="s">
        <v>1016</v>
      </c>
      <c r="E855" s="303"/>
      <c r="F855" s="283">
        <f>+F856+F858+F860+F862+F864+F866+F868+F870+F872+F874+F876+F878+F880+F882+F884+F886+F888+F890</f>
        <v>6273761.2365860818</v>
      </c>
      <c r="G855" s="265">
        <v>6273761.2365860818</v>
      </c>
    </row>
    <row r="856" spans="1:7" hidden="1" outlineLevel="1">
      <c r="B856" s="285" t="s">
        <v>305</v>
      </c>
      <c r="C856" s="285" t="s">
        <v>1017</v>
      </c>
      <c r="D856" s="286" t="s">
        <v>1018</v>
      </c>
      <c r="E856" s="309"/>
      <c r="F856" s="287">
        <v>300581.12019191642</v>
      </c>
      <c r="G856" s="265">
        <v>300581.12019191642</v>
      </c>
    </row>
    <row r="857" spans="1:7" s="314" customFormat="1" hidden="1" outlineLevel="1">
      <c r="A857" s="308"/>
      <c r="B857" s="288"/>
      <c r="C857" s="288"/>
      <c r="D857" s="289"/>
      <c r="E857" s="310"/>
      <c r="F857" s="290"/>
    </row>
    <row r="858" spans="1:7" hidden="1" outlineLevel="1">
      <c r="B858" s="285" t="s">
        <v>305</v>
      </c>
      <c r="C858" s="285" t="s">
        <v>1019</v>
      </c>
      <c r="D858" s="286" t="s">
        <v>1020</v>
      </c>
      <c r="E858" s="309"/>
      <c r="F858" s="287">
        <v>420928.94770656707</v>
      </c>
      <c r="G858" s="265">
        <v>420928.94770656707</v>
      </c>
    </row>
    <row r="859" spans="1:7" s="314" customFormat="1" hidden="1" outlineLevel="1">
      <c r="A859" s="308"/>
      <c r="B859" s="288"/>
      <c r="C859" s="288"/>
      <c r="D859" s="289"/>
      <c r="E859" s="310"/>
      <c r="F859" s="290"/>
    </row>
    <row r="860" spans="1:7" hidden="1" outlineLevel="1">
      <c r="B860" s="285" t="s">
        <v>305</v>
      </c>
      <c r="C860" s="285" t="s">
        <v>1021</v>
      </c>
      <c r="D860" s="286" t="s">
        <v>1022</v>
      </c>
      <c r="E860" s="309"/>
      <c r="F860" s="287">
        <v>420928.94770656707</v>
      </c>
      <c r="G860" s="265">
        <v>420928.94770656707</v>
      </c>
    </row>
    <row r="861" spans="1:7" s="314" customFormat="1" hidden="1" outlineLevel="1">
      <c r="A861" s="308"/>
      <c r="B861" s="288"/>
      <c r="C861" s="288"/>
      <c r="D861" s="289"/>
      <c r="E861" s="310"/>
      <c r="F861" s="290"/>
    </row>
    <row r="862" spans="1:7" hidden="1" outlineLevel="1">
      <c r="B862" s="285" t="s">
        <v>305</v>
      </c>
      <c r="C862" s="285" t="s">
        <v>1023</v>
      </c>
      <c r="D862" s="286" t="s">
        <v>1024</v>
      </c>
      <c r="E862" s="309"/>
      <c r="F862" s="287">
        <v>420928.94770656707</v>
      </c>
      <c r="G862" s="265">
        <v>420928.94770656707</v>
      </c>
    </row>
    <row r="863" spans="1:7" s="314" customFormat="1" hidden="1" outlineLevel="1">
      <c r="A863" s="308"/>
      <c r="B863" s="288"/>
      <c r="C863" s="288"/>
      <c r="D863" s="289"/>
      <c r="E863" s="310"/>
      <c r="F863" s="290"/>
    </row>
    <row r="864" spans="1:7" hidden="1" outlineLevel="1">
      <c r="B864" s="285" t="s">
        <v>305</v>
      </c>
      <c r="C864" s="285" t="s">
        <v>1025</v>
      </c>
      <c r="D864" s="286" t="s">
        <v>1026</v>
      </c>
      <c r="E864" s="309"/>
      <c r="F864" s="287">
        <v>420928.94770656707</v>
      </c>
      <c r="G864" s="265">
        <v>420928.94770656707</v>
      </c>
    </row>
    <row r="865" spans="1:7" s="314" customFormat="1" hidden="1" outlineLevel="1">
      <c r="A865" s="308"/>
      <c r="B865" s="288"/>
      <c r="C865" s="288"/>
      <c r="D865" s="289"/>
      <c r="E865" s="310"/>
      <c r="F865" s="290"/>
    </row>
    <row r="866" spans="1:7" hidden="1" outlineLevel="1">
      <c r="B866" s="285" t="s">
        <v>305</v>
      </c>
      <c r="C866" s="285" t="s">
        <v>1027</v>
      </c>
      <c r="D866" s="286" t="s">
        <v>1028</v>
      </c>
      <c r="E866" s="309"/>
      <c r="F866" s="287">
        <v>420928.94770656707</v>
      </c>
      <c r="G866" s="265">
        <v>420928.94770656707</v>
      </c>
    </row>
    <row r="867" spans="1:7" s="314" customFormat="1" hidden="1" outlineLevel="1">
      <c r="A867" s="308"/>
      <c r="B867" s="288"/>
      <c r="C867" s="288"/>
      <c r="D867" s="289"/>
      <c r="E867" s="310"/>
      <c r="F867" s="290"/>
    </row>
    <row r="868" spans="1:7" hidden="1" outlineLevel="1">
      <c r="B868" s="285" t="s">
        <v>305</v>
      </c>
      <c r="C868" s="285" t="s">
        <v>1029</v>
      </c>
      <c r="D868" s="286" t="s">
        <v>1030</v>
      </c>
      <c r="E868" s="309"/>
      <c r="F868" s="287">
        <v>420928.94770656707</v>
      </c>
      <c r="G868" s="265">
        <v>420928.94770656707</v>
      </c>
    </row>
    <row r="869" spans="1:7" s="314" customFormat="1" hidden="1" outlineLevel="1">
      <c r="A869" s="308"/>
      <c r="B869" s="288"/>
      <c r="C869" s="288"/>
      <c r="D869" s="289"/>
      <c r="E869" s="310"/>
      <c r="F869" s="290"/>
    </row>
    <row r="870" spans="1:7" hidden="1" outlineLevel="1">
      <c r="B870" s="285" t="s">
        <v>305</v>
      </c>
      <c r="C870" s="285" t="s">
        <v>1031</v>
      </c>
      <c r="D870" s="286" t="s">
        <v>1032</v>
      </c>
      <c r="E870" s="309"/>
      <c r="F870" s="287">
        <v>420928.94770656707</v>
      </c>
      <c r="G870" s="265">
        <v>420928.94770656707</v>
      </c>
    </row>
    <row r="871" spans="1:7" s="314" customFormat="1" hidden="1" outlineLevel="1">
      <c r="A871" s="308"/>
      <c r="B871" s="288"/>
      <c r="C871" s="288"/>
      <c r="D871" s="289"/>
      <c r="E871" s="310"/>
      <c r="F871" s="290"/>
    </row>
    <row r="872" spans="1:7" hidden="1" outlineLevel="1">
      <c r="B872" s="285" t="s">
        <v>305</v>
      </c>
      <c r="C872" s="285" t="s">
        <v>1033</v>
      </c>
      <c r="D872" s="286" t="s">
        <v>1034</v>
      </c>
      <c r="E872" s="309"/>
      <c r="F872" s="287">
        <v>420928.94770656707</v>
      </c>
      <c r="G872" s="265">
        <v>420928.94770656707</v>
      </c>
    </row>
    <row r="873" spans="1:7" s="314" customFormat="1" hidden="1" outlineLevel="1">
      <c r="A873" s="308"/>
      <c r="B873" s="288"/>
      <c r="C873" s="288"/>
      <c r="D873" s="289"/>
      <c r="E873" s="310"/>
      <c r="F873" s="290"/>
    </row>
    <row r="874" spans="1:7" hidden="1" outlineLevel="1">
      <c r="B874" s="285" t="s">
        <v>305</v>
      </c>
      <c r="C874" s="285" t="s">
        <v>1035</v>
      </c>
      <c r="D874" s="286" t="s">
        <v>1036</v>
      </c>
      <c r="E874" s="309"/>
      <c r="F874" s="287">
        <v>420928.94770656707</v>
      </c>
      <c r="G874" s="265">
        <v>420928.94770656707</v>
      </c>
    </row>
    <row r="875" spans="1:7" s="314" customFormat="1" hidden="1" outlineLevel="1">
      <c r="A875" s="308"/>
      <c r="B875" s="288"/>
      <c r="C875" s="288"/>
      <c r="D875" s="289"/>
      <c r="E875" s="310"/>
      <c r="F875" s="290"/>
    </row>
    <row r="876" spans="1:7" hidden="1" outlineLevel="1">
      <c r="B876" s="285" t="s">
        <v>305</v>
      </c>
      <c r="C876" s="285" t="s">
        <v>1037</v>
      </c>
      <c r="D876" s="286" t="s">
        <v>1038</v>
      </c>
      <c r="E876" s="309"/>
      <c r="F876" s="287">
        <v>420928.94770656707</v>
      </c>
      <c r="G876" s="265">
        <v>420928.94770656707</v>
      </c>
    </row>
    <row r="877" spans="1:7" s="314" customFormat="1" hidden="1" outlineLevel="1">
      <c r="A877" s="308"/>
      <c r="B877" s="288"/>
      <c r="C877" s="288"/>
      <c r="D877" s="289"/>
      <c r="E877" s="310"/>
      <c r="F877" s="290"/>
    </row>
    <row r="878" spans="1:7" hidden="1" outlineLevel="1">
      <c r="B878" s="285" t="s">
        <v>305</v>
      </c>
      <c r="C878" s="285" t="s">
        <v>1039</v>
      </c>
      <c r="D878" s="286" t="s">
        <v>1040</v>
      </c>
      <c r="E878" s="309"/>
      <c r="F878" s="287">
        <v>420928.94770656707</v>
      </c>
      <c r="G878" s="265">
        <v>420928.94770656707</v>
      </c>
    </row>
    <row r="879" spans="1:7" s="314" customFormat="1" hidden="1" outlineLevel="1">
      <c r="A879" s="308"/>
      <c r="B879" s="288"/>
      <c r="C879" s="288"/>
      <c r="D879" s="289"/>
      <c r="E879" s="310"/>
      <c r="F879" s="290"/>
    </row>
    <row r="880" spans="1:7" hidden="1" outlineLevel="1">
      <c r="B880" s="285" t="s">
        <v>305</v>
      </c>
      <c r="C880" s="285" t="s">
        <v>1041</v>
      </c>
      <c r="D880" s="286" t="s">
        <v>1042</v>
      </c>
      <c r="E880" s="309"/>
      <c r="F880" s="287">
        <v>240188.06197614089</v>
      </c>
      <c r="G880" s="265">
        <v>240188.06197614089</v>
      </c>
    </row>
    <row r="881" spans="1:7" s="314" customFormat="1" hidden="1" outlineLevel="1">
      <c r="A881" s="308"/>
      <c r="B881" s="288"/>
      <c r="C881" s="288"/>
      <c r="D881" s="289"/>
      <c r="E881" s="310"/>
      <c r="F881" s="290"/>
    </row>
    <row r="882" spans="1:7" hidden="1" outlineLevel="1">
      <c r="B882" s="285" t="s">
        <v>305</v>
      </c>
      <c r="C882" s="285" t="s">
        <v>1043</v>
      </c>
      <c r="D882" s="286" t="s">
        <v>1044</v>
      </c>
      <c r="E882" s="309"/>
      <c r="F882" s="287">
        <v>240188.06197614089</v>
      </c>
      <c r="G882" s="265">
        <v>240188.06197614089</v>
      </c>
    </row>
    <row r="883" spans="1:7" s="314" customFormat="1" hidden="1" outlineLevel="1">
      <c r="A883" s="308"/>
      <c r="B883" s="288"/>
      <c r="C883" s="288"/>
      <c r="D883" s="289"/>
      <c r="E883" s="310"/>
      <c r="F883" s="290"/>
    </row>
    <row r="884" spans="1:7" hidden="1" outlineLevel="1">
      <c r="B884" s="285" t="s">
        <v>305</v>
      </c>
      <c r="C884" s="285" t="s">
        <v>1045</v>
      </c>
      <c r="D884" s="286" t="s">
        <v>1046</v>
      </c>
      <c r="E884" s="309"/>
      <c r="F884" s="287">
        <v>240188.06197614089</v>
      </c>
      <c r="G884" s="265">
        <v>240188.06197614089</v>
      </c>
    </row>
    <row r="885" spans="1:7" s="314" customFormat="1" hidden="1" outlineLevel="1">
      <c r="A885" s="308"/>
      <c r="B885" s="288"/>
      <c r="C885" s="288"/>
      <c r="D885" s="289"/>
      <c r="E885" s="310"/>
      <c r="F885" s="290"/>
    </row>
    <row r="886" spans="1:7" hidden="1" outlineLevel="1">
      <c r="B886" s="285" t="s">
        <v>305</v>
      </c>
      <c r="C886" s="285" t="s">
        <v>1047</v>
      </c>
      <c r="D886" s="286" t="s">
        <v>1048</v>
      </c>
      <c r="E886" s="309"/>
      <c r="F886" s="287">
        <v>240188.06197614089</v>
      </c>
      <c r="G886" s="265">
        <v>240188.06197614089</v>
      </c>
    </row>
    <row r="887" spans="1:7" s="314" customFormat="1" hidden="1" outlineLevel="1">
      <c r="A887" s="308"/>
      <c r="B887" s="288"/>
      <c r="C887" s="288"/>
      <c r="D887" s="289"/>
      <c r="E887" s="310"/>
      <c r="F887" s="290"/>
    </row>
    <row r="888" spans="1:7" hidden="1" outlineLevel="1">
      <c r="B888" s="285" t="s">
        <v>305</v>
      </c>
      <c r="C888" s="285" t="s">
        <v>1049</v>
      </c>
      <c r="D888" s="286" t="s">
        <v>1050</v>
      </c>
      <c r="E888" s="309"/>
      <c r="F888" s="287">
        <v>240188.06197614089</v>
      </c>
      <c r="G888" s="265">
        <v>240188.06197614089</v>
      </c>
    </row>
    <row r="889" spans="1:7" s="314" customFormat="1" hidden="1" outlineLevel="1">
      <c r="A889" s="308"/>
      <c r="B889" s="288"/>
      <c r="C889" s="288"/>
      <c r="D889" s="289"/>
      <c r="E889" s="310"/>
      <c r="F889" s="290"/>
    </row>
    <row r="890" spans="1:7" hidden="1" outlineLevel="1">
      <c r="B890" s="285" t="s">
        <v>305</v>
      </c>
      <c r="C890" s="285" t="s">
        <v>1051</v>
      </c>
      <c r="D890" s="286" t="s">
        <v>1052</v>
      </c>
      <c r="E890" s="309"/>
      <c r="F890" s="287">
        <v>142021.38174122132</v>
      </c>
      <c r="G890" s="265">
        <v>142021.38174122132</v>
      </c>
    </row>
    <row r="891" spans="1:7" s="314" customFormat="1" hidden="1" outlineLevel="1">
      <c r="A891" s="308"/>
      <c r="B891" s="288"/>
      <c r="C891" s="288"/>
      <c r="D891" s="289"/>
      <c r="E891" s="310"/>
      <c r="F891" s="290"/>
    </row>
    <row r="892" spans="1:7" hidden="1" outlineLevel="1">
      <c r="B892" s="281" t="s">
        <v>278</v>
      </c>
      <c r="C892" s="281" t="s">
        <v>1053</v>
      </c>
      <c r="D892" s="282" t="s">
        <v>1054</v>
      </c>
      <c r="E892" s="303"/>
      <c r="F892" s="283">
        <f>+F893</f>
        <v>1870330.6501918302</v>
      </c>
      <c r="G892" s="265">
        <v>1870330.6501918302</v>
      </c>
    </row>
    <row r="893" spans="1:7" hidden="1" outlineLevel="1">
      <c r="B893" s="285" t="s">
        <v>305</v>
      </c>
      <c r="C893" s="285" t="s">
        <v>1055</v>
      </c>
      <c r="D893" s="286" t="s">
        <v>1056</v>
      </c>
      <c r="E893" s="309"/>
      <c r="F893" s="287">
        <v>1870330.6501918302</v>
      </c>
      <c r="G893" s="265">
        <v>1870330.6501918302</v>
      </c>
    </row>
    <row r="894" spans="1:7" s="314" customFormat="1" hidden="1" outlineLevel="1">
      <c r="A894" s="308"/>
      <c r="B894" s="288"/>
      <c r="C894" s="288"/>
      <c r="D894" s="289"/>
      <c r="E894" s="310"/>
      <c r="F894" s="290"/>
    </row>
    <row r="895" spans="1:7" s="302" customFormat="1" collapsed="1">
      <c r="A895" s="280"/>
      <c r="B895" s="277" t="s">
        <v>234</v>
      </c>
      <c r="C895" s="277" t="s">
        <v>1057</v>
      </c>
      <c r="D895" s="278" t="s">
        <v>1058</v>
      </c>
      <c r="E895" s="301"/>
      <c r="F895" s="547">
        <f>++F901+F914+F915+F922+F959+F896</f>
        <v>10664719.980384974</v>
      </c>
      <c r="G895" s="302">
        <f>F895*$G$4</f>
        <v>9234085.9445636682</v>
      </c>
    </row>
    <row r="896" spans="1:7" hidden="1" outlineLevel="1">
      <c r="B896" s="281" t="s">
        <v>278</v>
      </c>
      <c r="C896" s="281" t="s">
        <v>1059</v>
      </c>
      <c r="D896" s="282" t="s">
        <v>1060</v>
      </c>
      <c r="E896" s="303"/>
      <c r="F896" s="283">
        <f>+F897+F899</f>
        <v>737916.06804648717</v>
      </c>
      <c r="G896" s="265">
        <v>737916.06804648717</v>
      </c>
    </row>
    <row r="897" spans="1:7" hidden="1" outlineLevel="1">
      <c r="B897" s="285" t="s">
        <v>305</v>
      </c>
      <c r="C897" s="285" t="s">
        <v>1061</v>
      </c>
      <c r="D897" s="286" t="s">
        <v>1062</v>
      </c>
      <c r="E897" s="309"/>
      <c r="F897" s="287">
        <v>368299.84634080488</v>
      </c>
      <c r="G897" s="265">
        <v>368299.84634080488</v>
      </c>
    </row>
    <row r="898" spans="1:7" s="314" customFormat="1" hidden="1" outlineLevel="1">
      <c r="A898" s="308"/>
      <c r="B898" s="288"/>
      <c r="C898" s="288"/>
      <c r="D898" s="289"/>
      <c r="E898" s="310"/>
      <c r="F898" s="313"/>
    </row>
    <row r="899" spans="1:7" hidden="1" outlineLevel="1">
      <c r="B899" s="285" t="s">
        <v>305</v>
      </c>
      <c r="C899" s="285" t="s">
        <v>1063</v>
      </c>
      <c r="D899" s="286" t="s">
        <v>1064</v>
      </c>
      <c r="E899" s="309"/>
      <c r="F899" s="287">
        <v>369616.22170568223</v>
      </c>
      <c r="G899" s="265">
        <v>369616.22170568223</v>
      </c>
    </row>
    <row r="900" spans="1:7" s="314" customFormat="1" hidden="1" outlineLevel="1">
      <c r="A900" s="308"/>
      <c r="B900" s="288"/>
      <c r="C900" s="288"/>
      <c r="D900" s="289"/>
      <c r="E900" s="310"/>
      <c r="F900" s="290"/>
    </row>
    <row r="901" spans="1:7" hidden="1" outlineLevel="1">
      <c r="B901" s="281" t="s">
        <v>278</v>
      </c>
      <c r="C901" s="281" t="s">
        <v>1065</v>
      </c>
      <c r="D901" s="282" t="s">
        <v>1066</v>
      </c>
      <c r="E901" s="303"/>
      <c r="F901" s="283">
        <f>+F902+F904+F906+F908+F910+F912</f>
        <v>1179668.1451370507</v>
      </c>
      <c r="G901" s="265">
        <v>1179668.1451370507</v>
      </c>
    </row>
    <row r="902" spans="1:7" hidden="1" outlineLevel="1">
      <c r="B902" s="285" t="s">
        <v>305</v>
      </c>
      <c r="C902" s="285" t="s">
        <v>1067</v>
      </c>
      <c r="D902" s="286" t="s">
        <v>1068</v>
      </c>
      <c r="E902" s="309"/>
      <c r="F902" s="287">
        <v>325407.37024067453</v>
      </c>
      <c r="G902" s="265">
        <v>325407.37024067453</v>
      </c>
    </row>
    <row r="903" spans="1:7" s="314" customFormat="1" hidden="1" outlineLevel="1">
      <c r="A903" s="308"/>
      <c r="B903" s="288"/>
      <c r="C903" s="288"/>
      <c r="D903" s="289"/>
      <c r="E903" s="310"/>
      <c r="F903" s="290"/>
    </row>
    <row r="904" spans="1:7" hidden="1" outlineLevel="1">
      <c r="B904" s="285" t="s">
        <v>305</v>
      </c>
      <c r="C904" s="285" t="s">
        <v>1069</v>
      </c>
      <c r="D904" s="286" t="s">
        <v>1070</v>
      </c>
      <c r="E904" s="309"/>
      <c r="F904" s="287">
        <v>0</v>
      </c>
      <c r="G904" s="265">
        <v>0</v>
      </c>
    </row>
    <row r="905" spans="1:7" s="314" customFormat="1" hidden="1" outlineLevel="1">
      <c r="A905" s="308"/>
      <c r="B905" s="288"/>
      <c r="C905" s="288"/>
      <c r="D905" s="289"/>
      <c r="E905" s="310"/>
      <c r="F905" s="290"/>
    </row>
    <row r="906" spans="1:7" hidden="1" outlineLevel="1">
      <c r="B906" s="285" t="s">
        <v>305</v>
      </c>
      <c r="C906" s="285" t="s">
        <v>1071</v>
      </c>
      <c r="D906" s="286" t="s">
        <v>1072</v>
      </c>
      <c r="E906" s="309"/>
      <c r="F906" s="287">
        <v>230211.84627178681</v>
      </c>
      <c r="G906" s="265">
        <v>230211.84627178681</v>
      </c>
    </row>
    <row r="907" spans="1:7" s="314" customFormat="1" hidden="1" outlineLevel="1">
      <c r="A907" s="308"/>
      <c r="B907" s="288"/>
      <c r="C907" s="288"/>
      <c r="D907" s="289"/>
      <c r="E907" s="310"/>
      <c r="F907" s="290"/>
    </row>
    <row r="908" spans="1:7" hidden="1" outlineLevel="1">
      <c r="B908" s="285" t="s">
        <v>305</v>
      </c>
      <c r="C908" s="285" t="s">
        <v>1073</v>
      </c>
      <c r="D908" s="286" t="s">
        <v>1074</v>
      </c>
      <c r="E908" s="309"/>
      <c r="F908" s="287">
        <v>192253.4233394264</v>
      </c>
      <c r="G908" s="265">
        <v>192253.4233394264</v>
      </c>
    </row>
    <row r="909" spans="1:7" s="314" customFormat="1" hidden="1" outlineLevel="1">
      <c r="A909" s="308"/>
      <c r="B909" s="288"/>
      <c r="C909" s="288"/>
      <c r="D909" s="289"/>
      <c r="E909" s="310"/>
      <c r="F909" s="290"/>
    </row>
    <row r="910" spans="1:7" hidden="1" outlineLevel="1">
      <c r="B910" s="285" t="s">
        <v>305</v>
      </c>
      <c r="C910" s="285" t="s">
        <v>1075</v>
      </c>
      <c r="D910" s="286" t="s">
        <v>1076</v>
      </c>
      <c r="E910" s="309"/>
      <c r="F910" s="287">
        <v>256878.79577817154</v>
      </c>
      <c r="G910" s="265">
        <v>256878.79577817154</v>
      </c>
    </row>
    <row r="911" spans="1:7" s="314" customFormat="1" hidden="1" outlineLevel="1">
      <c r="A911" s="308"/>
      <c r="B911" s="288"/>
      <c r="C911" s="288"/>
      <c r="D911" s="289"/>
      <c r="E911" s="310"/>
      <c r="F911" s="290"/>
    </row>
    <row r="912" spans="1:7" hidden="1" outlineLevel="1">
      <c r="B912" s="285" t="s">
        <v>305</v>
      </c>
      <c r="C912" s="285" t="s">
        <v>1077</v>
      </c>
      <c r="D912" s="286" t="s">
        <v>1078</v>
      </c>
      <c r="E912" s="309"/>
      <c r="F912" s="287">
        <v>174916.70950699138</v>
      </c>
      <c r="G912" s="265">
        <v>174916.70950699138</v>
      </c>
    </row>
    <row r="913" spans="1:7" s="314" customFormat="1" hidden="1" outlineLevel="1">
      <c r="A913" s="308"/>
      <c r="B913" s="288"/>
      <c r="C913" s="288"/>
      <c r="D913" s="289"/>
      <c r="E913" s="310"/>
      <c r="F913" s="290"/>
    </row>
    <row r="914" spans="1:7" hidden="1" outlineLevel="1">
      <c r="B914" s="281" t="s">
        <v>278</v>
      </c>
      <c r="C914" s="281" t="s">
        <v>1079</v>
      </c>
      <c r="D914" s="282" t="s">
        <v>1080</v>
      </c>
      <c r="E914" s="303"/>
      <c r="F914" s="283">
        <v>0</v>
      </c>
      <c r="G914" s="265">
        <v>0</v>
      </c>
    </row>
    <row r="915" spans="1:7" hidden="1" outlineLevel="1">
      <c r="B915" s="281" t="s">
        <v>278</v>
      </c>
      <c r="C915" s="281" t="s">
        <v>1081</v>
      </c>
      <c r="D915" s="282" t="s">
        <v>1082</v>
      </c>
      <c r="E915" s="303"/>
      <c r="F915" s="283">
        <f>+F916+F918+F920</f>
        <v>724545.26333723776</v>
      </c>
      <c r="G915" s="265">
        <v>724545.26333723776</v>
      </c>
    </row>
    <row r="916" spans="1:7" hidden="1" outlineLevel="1">
      <c r="B916" s="285" t="s">
        <v>305</v>
      </c>
      <c r="C916" s="285" t="s">
        <v>1083</v>
      </c>
      <c r="D916" s="286" t="s">
        <v>1084</v>
      </c>
      <c r="E916" s="309"/>
      <c r="F916" s="287">
        <v>239914.66910758361</v>
      </c>
      <c r="G916" s="265">
        <v>239914.66910758361</v>
      </c>
    </row>
    <row r="917" spans="1:7" s="314" customFormat="1" hidden="1" outlineLevel="1">
      <c r="A917" s="308"/>
      <c r="B917" s="288"/>
      <c r="C917" s="288"/>
      <c r="D917" s="289"/>
      <c r="E917" s="310"/>
      <c r="F917" s="290"/>
    </row>
    <row r="918" spans="1:7" hidden="1" outlineLevel="1">
      <c r="B918" s="285" t="s">
        <v>305</v>
      </c>
      <c r="C918" s="285" t="s">
        <v>1085</v>
      </c>
      <c r="D918" s="286" t="s">
        <v>1086</v>
      </c>
      <c r="E918" s="309"/>
      <c r="F918" s="287">
        <v>242286.64857724545</v>
      </c>
      <c r="G918" s="265">
        <v>242286.64857724545</v>
      </c>
    </row>
    <row r="919" spans="1:7" s="314" customFormat="1" hidden="1" outlineLevel="1">
      <c r="A919" s="308"/>
      <c r="B919" s="288"/>
      <c r="C919" s="288"/>
      <c r="D919" s="289"/>
      <c r="E919" s="310"/>
      <c r="F919" s="290"/>
    </row>
    <row r="920" spans="1:7" hidden="1" outlineLevel="1">
      <c r="B920" s="285" t="s">
        <v>305</v>
      </c>
      <c r="C920" s="285" t="s">
        <v>1087</v>
      </c>
      <c r="D920" s="286" t="s">
        <v>1088</v>
      </c>
      <c r="E920" s="309"/>
      <c r="F920" s="287">
        <v>242343.94565240864</v>
      </c>
      <c r="G920" s="265">
        <v>242343.94565240864</v>
      </c>
    </row>
    <row r="921" spans="1:7" s="314" customFormat="1" hidden="1" outlineLevel="1">
      <c r="A921" s="308"/>
      <c r="B921" s="288"/>
      <c r="C921" s="288"/>
      <c r="D921" s="289"/>
      <c r="E921" s="310"/>
      <c r="F921" s="290"/>
    </row>
    <row r="922" spans="1:7" hidden="1" outlineLevel="1">
      <c r="B922" s="281" t="s">
        <v>278</v>
      </c>
      <c r="C922" s="281" t="s">
        <v>1089</v>
      </c>
      <c r="D922" s="282" t="s">
        <v>1090</v>
      </c>
      <c r="E922" s="303"/>
      <c r="F922" s="283">
        <f>+F923+F925+F927+F929+F931+F933+F935+F937+F939+F941+F943+F945+F947+F949+F951+F953+F955+F957</f>
        <v>6152259.8536723666</v>
      </c>
      <c r="G922" s="265">
        <v>6152259.8536723666</v>
      </c>
    </row>
    <row r="923" spans="1:7" hidden="1" outlineLevel="1">
      <c r="B923" s="285" t="s">
        <v>305</v>
      </c>
      <c r="C923" s="285" t="s">
        <v>1091</v>
      </c>
      <c r="D923" s="286" t="s">
        <v>1092</v>
      </c>
      <c r="E923" s="309"/>
      <c r="F923" s="287">
        <v>322846.3883542805</v>
      </c>
      <c r="G923" s="265">
        <v>322846.3883542805</v>
      </c>
    </row>
    <row r="924" spans="1:7" s="314" customFormat="1" hidden="1" outlineLevel="1">
      <c r="A924" s="308"/>
      <c r="B924" s="288"/>
      <c r="C924" s="288"/>
      <c r="D924" s="289"/>
      <c r="E924" s="310"/>
      <c r="F924" s="290"/>
    </row>
    <row r="925" spans="1:7" hidden="1" outlineLevel="1">
      <c r="B925" s="285" t="s">
        <v>305</v>
      </c>
      <c r="C925" s="285" t="s">
        <v>1093</v>
      </c>
      <c r="D925" s="286" t="s">
        <v>1094</v>
      </c>
      <c r="E925" s="309"/>
      <c r="F925" s="287">
        <v>393772.2414029176</v>
      </c>
      <c r="G925" s="265">
        <v>393772.2414029176</v>
      </c>
    </row>
    <row r="926" spans="1:7" s="314" customFormat="1" hidden="1" outlineLevel="1">
      <c r="A926" s="308"/>
      <c r="B926" s="288"/>
      <c r="C926" s="288"/>
      <c r="D926" s="289"/>
      <c r="E926" s="310"/>
      <c r="F926" s="290"/>
    </row>
    <row r="927" spans="1:7" hidden="1" outlineLevel="1">
      <c r="B927" s="285" t="s">
        <v>305</v>
      </c>
      <c r="C927" s="285" t="s">
        <v>1095</v>
      </c>
      <c r="D927" s="286" t="s">
        <v>1096</v>
      </c>
      <c r="E927" s="309"/>
      <c r="F927" s="287">
        <v>393772.2414029176</v>
      </c>
      <c r="G927" s="265">
        <v>393772.2414029176</v>
      </c>
    </row>
    <row r="928" spans="1:7" s="314" customFormat="1" hidden="1" outlineLevel="1">
      <c r="A928" s="308"/>
      <c r="B928" s="288"/>
      <c r="C928" s="288"/>
      <c r="D928" s="289"/>
      <c r="E928" s="310"/>
      <c r="F928" s="290"/>
    </row>
    <row r="929" spans="1:7" hidden="1" outlineLevel="1">
      <c r="B929" s="285" t="s">
        <v>305</v>
      </c>
      <c r="C929" s="285" t="s">
        <v>1097</v>
      </c>
      <c r="D929" s="286" t="s">
        <v>1098</v>
      </c>
      <c r="E929" s="309"/>
      <c r="F929" s="287">
        <v>393772.2414029176</v>
      </c>
      <c r="G929" s="265">
        <v>393772.2414029176</v>
      </c>
    </row>
    <row r="930" spans="1:7" s="314" customFormat="1" hidden="1" outlineLevel="1">
      <c r="A930" s="308"/>
      <c r="B930" s="288"/>
      <c r="C930" s="288"/>
      <c r="D930" s="289"/>
      <c r="E930" s="310"/>
      <c r="F930" s="290"/>
    </row>
    <row r="931" spans="1:7" hidden="1" outlineLevel="1">
      <c r="B931" s="285" t="s">
        <v>305</v>
      </c>
      <c r="C931" s="285" t="s">
        <v>1099</v>
      </c>
      <c r="D931" s="286" t="s">
        <v>1100</v>
      </c>
      <c r="E931" s="309"/>
      <c r="F931" s="287">
        <v>393772.2414029176</v>
      </c>
      <c r="G931" s="265">
        <v>393772.2414029176</v>
      </c>
    </row>
    <row r="932" spans="1:7" s="314" customFormat="1" hidden="1" outlineLevel="1">
      <c r="A932" s="308"/>
      <c r="B932" s="288"/>
      <c r="C932" s="288"/>
      <c r="D932" s="289"/>
      <c r="E932" s="310"/>
      <c r="F932" s="290"/>
    </row>
    <row r="933" spans="1:7" hidden="1" outlineLevel="1">
      <c r="B933" s="285" t="s">
        <v>305</v>
      </c>
      <c r="C933" s="285" t="s">
        <v>1101</v>
      </c>
      <c r="D933" s="286" t="s">
        <v>1102</v>
      </c>
      <c r="E933" s="309"/>
      <c r="F933" s="287">
        <v>393772.2414029176</v>
      </c>
      <c r="G933" s="265">
        <v>393772.2414029176</v>
      </c>
    </row>
    <row r="934" spans="1:7" s="314" customFormat="1" hidden="1" outlineLevel="1">
      <c r="A934" s="308"/>
      <c r="B934" s="288"/>
      <c r="C934" s="288"/>
      <c r="D934" s="289"/>
      <c r="E934" s="310"/>
      <c r="F934" s="290"/>
    </row>
    <row r="935" spans="1:7" hidden="1" outlineLevel="1">
      <c r="B935" s="285" t="s">
        <v>305</v>
      </c>
      <c r="C935" s="285" t="s">
        <v>1103</v>
      </c>
      <c r="D935" s="286" t="s">
        <v>1104</v>
      </c>
      <c r="E935" s="309"/>
      <c r="F935" s="287">
        <v>393772.2414029176</v>
      </c>
      <c r="G935" s="265">
        <v>393772.2414029176</v>
      </c>
    </row>
    <row r="936" spans="1:7" s="314" customFormat="1" hidden="1" outlineLevel="1">
      <c r="A936" s="308"/>
      <c r="B936" s="288"/>
      <c r="C936" s="288"/>
      <c r="D936" s="289"/>
      <c r="E936" s="310"/>
      <c r="F936" s="290"/>
    </row>
    <row r="937" spans="1:7" hidden="1" outlineLevel="1">
      <c r="B937" s="285" t="s">
        <v>305</v>
      </c>
      <c r="C937" s="285" t="s">
        <v>1105</v>
      </c>
      <c r="D937" s="286" t="s">
        <v>1106</v>
      </c>
      <c r="E937" s="309"/>
      <c r="F937" s="287">
        <v>393772.2414029176</v>
      </c>
      <c r="G937" s="265">
        <v>393772.2414029176</v>
      </c>
    </row>
    <row r="938" spans="1:7" s="314" customFormat="1" hidden="1" outlineLevel="1">
      <c r="A938" s="308"/>
      <c r="B938" s="288"/>
      <c r="C938" s="288"/>
      <c r="D938" s="289"/>
      <c r="E938" s="310"/>
      <c r="F938" s="290"/>
    </row>
    <row r="939" spans="1:7" hidden="1" outlineLevel="1">
      <c r="B939" s="285" t="s">
        <v>305</v>
      </c>
      <c r="C939" s="285" t="s">
        <v>1107</v>
      </c>
      <c r="D939" s="286" t="s">
        <v>1108</v>
      </c>
      <c r="E939" s="309"/>
      <c r="F939" s="287">
        <v>393772.2414029176</v>
      </c>
      <c r="G939" s="265">
        <v>393772.2414029176</v>
      </c>
    </row>
    <row r="940" spans="1:7" s="314" customFormat="1" hidden="1" outlineLevel="1">
      <c r="A940" s="308"/>
      <c r="B940" s="288"/>
      <c r="C940" s="288"/>
      <c r="D940" s="289"/>
      <c r="E940" s="310"/>
      <c r="F940" s="290"/>
    </row>
    <row r="941" spans="1:7" hidden="1" outlineLevel="1">
      <c r="B941" s="285" t="s">
        <v>305</v>
      </c>
      <c r="C941" s="285" t="s">
        <v>1109</v>
      </c>
      <c r="D941" s="286" t="s">
        <v>1110</v>
      </c>
      <c r="E941" s="309"/>
      <c r="F941" s="287">
        <v>393772.2414029176</v>
      </c>
      <c r="G941" s="265">
        <v>393772.2414029176</v>
      </c>
    </row>
    <row r="942" spans="1:7" s="314" customFormat="1" hidden="1" outlineLevel="1">
      <c r="A942" s="308"/>
      <c r="B942" s="288"/>
      <c r="C942" s="288"/>
      <c r="D942" s="289"/>
      <c r="E942" s="310"/>
      <c r="F942" s="290"/>
    </row>
    <row r="943" spans="1:7" hidden="1" outlineLevel="1">
      <c r="B943" s="285" t="s">
        <v>305</v>
      </c>
      <c r="C943" s="285" t="s">
        <v>1111</v>
      </c>
      <c r="D943" s="286" t="s">
        <v>1112</v>
      </c>
      <c r="E943" s="309"/>
      <c r="F943" s="287">
        <v>393772.2414029176</v>
      </c>
      <c r="G943" s="265">
        <v>393772.2414029176</v>
      </c>
    </row>
    <row r="944" spans="1:7" s="314" customFormat="1" hidden="1" outlineLevel="1">
      <c r="A944" s="308"/>
      <c r="B944" s="288"/>
      <c r="C944" s="288"/>
      <c r="D944" s="289"/>
      <c r="E944" s="310"/>
      <c r="F944" s="290"/>
    </row>
    <row r="945" spans="1:7" hidden="1" outlineLevel="1">
      <c r="B945" s="285" t="s">
        <v>305</v>
      </c>
      <c r="C945" s="285" t="s">
        <v>1113</v>
      </c>
      <c r="D945" s="286" t="s">
        <v>1114</v>
      </c>
      <c r="E945" s="309"/>
      <c r="F945" s="287">
        <v>393772.2414029176</v>
      </c>
      <c r="G945" s="265">
        <v>393772.2414029176</v>
      </c>
    </row>
    <row r="946" spans="1:7" s="314" customFormat="1" hidden="1" outlineLevel="1">
      <c r="A946" s="308"/>
      <c r="B946" s="288"/>
      <c r="C946" s="288"/>
      <c r="D946" s="289"/>
      <c r="E946" s="310"/>
      <c r="F946" s="290"/>
    </row>
    <row r="947" spans="1:7" hidden="1" outlineLevel="1">
      <c r="B947" s="285" t="s">
        <v>305</v>
      </c>
      <c r="C947" s="285" t="s">
        <v>1115</v>
      </c>
      <c r="D947" s="286" t="s">
        <v>1116</v>
      </c>
      <c r="E947" s="309"/>
      <c r="F947" s="287">
        <v>267902.06912723405</v>
      </c>
      <c r="G947" s="265">
        <v>267902.06912723405</v>
      </c>
    </row>
    <row r="948" spans="1:7" s="314" customFormat="1" hidden="1" outlineLevel="1">
      <c r="A948" s="308"/>
      <c r="B948" s="288"/>
      <c r="C948" s="288"/>
      <c r="D948" s="289"/>
      <c r="E948" s="310"/>
      <c r="F948" s="290"/>
    </row>
    <row r="949" spans="1:7" hidden="1" outlineLevel="1">
      <c r="B949" s="285" t="s">
        <v>305</v>
      </c>
      <c r="C949" s="285" t="s">
        <v>1117</v>
      </c>
      <c r="D949" s="286" t="s">
        <v>1118</v>
      </c>
      <c r="E949" s="309"/>
      <c r="F949" s="287">
        <v>267902.06912723405</v>
      </c>
      <c r="G949" s="265">
        <v>267902.06912723405</v>
      </c>
    </row>
    <row r="950" spans="1:7" s="314" customFormat="1" hidden="1" outlineLevel="1">
      <c r="A950" s="308"/>
      <c r="B950" s="288"/>
      <c r="C950" s="288"/>
      <c r="D950" s="289"/>
      <c r="E950" s="310"/>
      <c r="F950" s="290"/>
    </row>
    <row r="951" spans="1:7" hidden="1" outlineLevel="1">
      <c r="B951" s="285" t="s">
        <v>305</v>
      </c>
      <c r="C951" s="285" t="s">
        <v>1119</v>
      </c>
      <c r="D951" s="286" t="s">
        <v>1120</v>
      </c>
      <c r="E951" s="309"/>
      <c r="F951" s="287">
        <v>267902.06912723405</v>
      </c>
      <c r="G951" s="265">
        <v>267902.06912723405</v>
      </c>
    </row>
    <row r="952" spans="1:7" s="314" customFormat="1" hidden="1" outlineLevel="1">
      <c r="A952" s="308"/>
      <c r="B952" s="288"/>
      <c r="C952" s="288"/>
      <c r="D952" s="289"/>
      <c r="E952" s="310"/>
      <c r="F952" s="290"/>
    </row>
    <row r="953" spans="1:7" hidden="1" outlineLevel="1">
      <c r="B953" s="285" t="s">
        <v>305</v>
      </c>
      <c r="C953" s="285" t="s">
        <v>1121</v>
      </c>
      <c r="D953" s="286" t="s">
        <v>1122</v>
      </c>
      <c r="E953" s="309"/>
      <c r="F953" s="287">
        <v>267902.06912723405</v>
      </c>
      <c r="G953" s="265">
        <v>267902.06912723405</v>
      </c>
    </row>
    <row r="954" spans="1:7" s="314" customFormat="1" hidden="1" outlineLevel="1">
      <c r="A954" s="308"/>
      <c r="B954" s="288"/>
      <c r="C954" s="288"/>
      <c r="D954" s="289"/>
      <c r="E954" s="310"/>
      <c r="F954" s="290"/>
    </row>
    <row r="955" spans="1:7" hidden="1" outlineLevel="1">
      <c r="B955" s="285" t="s">
        <v>305</v>
      </c>
      <c r="C955" s="285" t="s">
        <v>1123</v>
      </c>
      <c r="D955" s="286" t="s">
        <v>1124</v>
      </c>
      <c r="E955" s="309"/>
      <c r="F955" s="287">
        <v>267902.06912723405</v>
      </c>
      <c r="G955" s="265">
        <v>267902.06912723405</v>
      </c>
    </row>
    <row r="956" spans="1:7" s="314" customFormat="1" hidden="1" outlineLevel="1">
      <c r="A956" s="308"/>
      <c r="B956" s="288"/>
      <c r="C956" s="288"/>
      <c r="D956" s="289"/>
      <c r="E956" s="310"/>
      <c r="F956" s="290"/>
    </row>
    <row r="957" spans="1:7" hidden="1" outlineLevel="1">
      <c r="B957" s="285" t="s">
        <v>305</v>
      </c>
      <c r="C957" s="285" t="s">
        <v>1125</v>
      </c>
      <c r="D957" s="286" t="s">
        <v>1126</v>
      </c>
      <c r="E957" s="309"/>
      <c r="F957" s="287">
        <v>158408.46424982377</v>
      </c>
      <c r="G957" s="265">
        <v>158408.46424982377</v>
      </c>
    </row>
    <row r="958" spans="1:7" s="314" customFormat="1" hidden="1" outlineLevel="1">
      <c r="A958" s="308"/>
      <c r="B958" s="288"/>
      <c r="C958" s="288"/>
      <c r="D958" s="289"/>
      <c r="E958" s="310"/>
      <c r="F958" s="290"/>
    </row>
    <row r="959" spans="1:7" hidden="1" outlineLevel="1">
      <c r="B959" s="281" t="s">
        <v>278</v>
      </c>
      <c r="C959" s="281" t="s">
        <v>1127</v>
      </c>
      <c r="D959" s="282" t="s">
        <v>1128</v>
      </c>
      <c r="E959" s="303"/>
      <c r="F959" s="283">
        <f>+F960</f>
        <v>1870330.6501918302</v>
      </c>
      <c r="G959" s="265">
        <v>1870330.6501918302</v>
      </c>
    </row>
    <row r="960" spans="1:7" hidden="1" outlineLevel="1">
      <c r="B960" s="285" t="s">
        <v>305</v>
      </c>
      <c r="C960" s="285" t="s">
        <v>1129</v>
      </c>
      <c r="D960" s="286" t="s">
        <v>1130</v>
      </c>
      <c r="E960" s="309"/>
      <c r="F960" s="287">
        <v>1870330.6501918302</v>
      </c>
      <c r="G960" s="265">
        <v>1870330.6501918302</v>
      </c>
    </row>
    <row r="961" spans="1:7" s="314" customFormat="1" hidden="1" outlineLevel="1">
      <c r="A961" s="308"/>
      <c r="B961" s="288"/>
      <c r="C961" s="288"/>
      <c r="D961" s="289"/>
      <c r="E961" s="310"/>
      <c r="F961" s="290"/>
    </row>
    <row r="962" spans="1:7" s="302" customFormat="1" collapsed="1">
      <c r="A962" s="280"/>
      <c r="B962" s="277" t="s">
        <v>234</v>
      </c>
      <c r="C962" s="277" t="s">
        <v>1131</v>
      </c>
      <c r="D962" s="278" t="s">
        <v>1132</v>
      </c>
      <c r="E962" s="301"/>
      <c r="F962" s="547">
        <f>+F963+F968+F981+F982+F989+F1026</f>
        <v>3989792.3948685452</v>
      </c>
      <c r="G962" s="302">
        <f>F962*$G$4</f>
        <v>3454576.0172741758</v>
      </c>
    </row>
    <row r="963" spans="1:7" hidden="1" outlineLevel="1">
      <c r="B963" s="281" t="s">
        <v>278</v>
      </c>
      <c r="C963" s="281" t="s">
        <v>1133</v>
      </c>
      <c r="D963" s="282" t="s">
        <v>1134</v>
      </c>
      <c r="E963" s="303"/>
      <c r="F963" s="283">
        <f>+F964+F966</f>
        <v>828273.13760319981</v>
      </c>
      <c r="G963" s="265">
        <v>828273.13760319981</v>
      </c>
    </row>
    <row r="964" spans="1:7" hidden="1" outlineLevel="1">
      <c r="B964" s="285" t="s">
        <v>305</v>
      </c>
      <c r="C964" s="285" t="s">
        <v>1135</v>
      </c>
      <c r="D964" s="286" t="s">
        <v>1136</v>
      </c>
      <c r="E964" s="309"/>
      <c r="F964" s="287">
        <v>413397.78670906666</v>
      </c>
      <c r="G964" s="265">
        <v>413397.78670906666</v>
      </c>
    </row>
    <row r="965" spans="1:7" s="314" customFormat="1" hidden="1" outlineLevel="1">
      <c r="A965" s="308"/>
      <c r="B965" s="288"/>
      <c r="C965" s="288"/>
      <c r="D965" s="289"/>
      <c r="E965" s="310"/>
      <c r="F965" s="290"/>
    </row>
    <row r="966" spans="1:7" hidden="1" outlineLevel="1">
      <c r="B966" s="285" t="s">
        <v>305</v>
      </c>
      <c r="C966" s="285" t="s">
        <v>1137</v>
      </c>
      <c r="D966" s="286" t="s">
        <v>1138</v>
      </c>
      <c r="E966" s="309"/>
      <c r="F966" s="287">
        <v>414875.35089413315</v>
      </c>
      <c r="G966" s="265">
        <v>414875.35089413315</v>
      </c>
    </row>
    <row r="967" spans="1:7" s="314" customFormat="1" hidden="1" outlineLevel="1">
      <c r="A967" s="308"/>
      <c r="B967" s="288"/>
      <c r="C967" s="288"/>
      <c r="D967" s="289"/>
      <c r="E967" s="310"/>
      <c r="F967" s="290"/>
    </row>
    <row r="968" spans="1:7" hidden="1" outlineLevel="1">
      <c r="B968" s="281" t="s">
        <v>278</v>
      </c>
      <c r="C968" s="281" t="s">
        <v>1139</v>
      </c>
      <c r="D968" s="282" t="s">
        <v>1140</v>
      </c>
      <c r="E968" s="303"/>
      <c r="F968" s="283">
        <f>+F969+F971+F973+F975+F977+F979</f>
        <v>393222.71504568355</v>
      </c>
      <c r="G968" s="265">
        <v>393222.71504568355</v>
      </c>
    </row>
    <row r="969" spans="1:7" hidden="1" outlineLevel="1">
      <c r="B969" s="285" t="s">
        <v>305</v>
      </c>
      <c r="C969" s="285" t="s">
        <v>1141</v>
      </c>
      <c r="D969" s="286" t="s">
        <v>1142</v>
      </c>
      <c r="E969" s="309"/>
      <c r="F969" s="287">
        <v>108469.12341355819</v>
      </c>
      <c r="G969" s="265">
        <v>108469.12341355819</v>
      </c>
    </row>
    <row r="970" spans="1:7" s="314" customFormat="1" hidden="1" outlineLevel="1">
      <c r="A970" s="308"/>
      <c r="B970" s="288"/>
      <c r="C970" s="288"/>
      <c r="D970" s="289"/>
      <c r="E970" s="310"/>
      <c r="F970" s="290"/>
    </row>
    <row r="971" spans="1:7" hidden="1" outlineLevel="1">
      <c r="B971" s="285" t="s">
        <v>305</v>
      </c>
      <c r="C971" s="285" t="s">
        <v>1143</v>
      </c>
      <c r="D971" s="286" t="s">
        <v>1144</v>
      </c>
      <c r="E971" s="309"/>
      <c r="F971" s="287">
        <v>0</v>
      </c>
      <c r="G971" s="265">
        <v>0</v>
      </c>
    </row>
    <row r="972" spans="1:7" s="314" customFormat="1" hidden="1" outlineLevel="1">
      <c r="A972" s="308"/>
      <c r="B972" s="288"/>
      <c r="C972" s="288"/>
      <c r="D972" s="289"/>
      <c r="E972" s="310"/>
      <c r="F972" s="290"/>
    </row>
    <row r="973" spans="1:7" hidden="1" outlineLevel="1">
      <c r="B973" s="285" t="s">
        <v>305</v>
      </c>
      <c r="C973" s="285" t="s">
        <v>1145</v>
      </c>
      <c r="D973" s="286" t="s">
        <v>1146</v>
      </c>
      <c r="E973" s="309"/>
      <c r="F973" s="287">
        <v>76737.282090595603</v>
      </c>
      <c r="G973" s="265">
        <v>76737.282090595603</v>
      </c>
    </row>
    <row r="974" spans="1:7" s="314" customFormat="1" hidden="1" outlineLevel="1">
      <c r="A974" s="308"/>
      <c r="B974" s="288"/>
      <c r="C974" s="288"/>
      <c r="D974" s="289"/>
      <c r="E974" s="310"/>
      <c r="F974" s="290"/>
    </row>
    <row r="975" spans="1:7" hidden="1" outlineLevel="1">
      <c r="B975" s="285" t="s">
        <v>305</v>
      </c>
      <c r="C975" s="285" t="s">
        <v>1147</v>
      </c>
      <c r="D975" s="286" t="s">
        <v>1148</v>
      </c>
      <c r="E975" s="309"/>
      <c r="F975" s="287">
        <v>64084.474446475469</v>
      </c>
      <c r="G975" s="265">
        <v>64084.474446475469</v>
      </c>
    </row>
    <row r="976" spans="1:7" s="314" customFormat="1" hidden="1" outlineLevel="1">
      <c r="A976" s="308"/>
      <c r="B976" s="288"/>
      <c r="C976" s="288"/>
      <c r="D976" s="289"/>
      <c r="E976" s="310"/>
      <c r="F976" s="290"/>
    </row>
    <row r="977" spans="1:7" hidden="1" outlineLevel="1">
      <c r="B977" s="285" t="s">
        <v>305</v>
      </c>
      <c r="C977" s="285" t="s">
        <v>1149</v>
      </c>
      <c r="D977" s="286" t="s">
        <v>1150</v>
      </c>
      <c r="E977" s="309"/>
      <c r="F977" s="287">
        <v>85626.265259390508</v>
      </c>
      <c r="G977" s="265">
        <v>85626.265259390508</v>
      </c>
    </row>
    <row r="978" spans="1:7" s="314" customFormat="1" hidden="1" outlineLevel="1">
      <c r="A978" s="308"/>
      <c r="B978" s="288"/>
      <c r="C978" s="288"/>
      <c r="D978" s="289"/>
      <c r="E978" s="310"/>
      <c r="F978" s="290"/>
    </row>
    <row r="979" spans="1:7" hidden="1" outlineLevel="1">
      <c r="B979" s="285" t="s">
        <v>305</v>
      </c>
      <c r="C979" s="285" t="s">
        <v>1151</v>
      </c>
      <c r="D979" s="286" t="s">
        <v>1152</v>
      </c>
      <c r="E979" s="309"/>
      <c r="F979" s="287">
        <v>58305.569835663795</v>
      </c>
      <c r="G979" s="265">
        <v>58305.569835663795</v>
      </c>
    </row>
    <row r="980" spans="1:7" s="314" customFormat="1" hidden="1" outlineLevel="1">
      <c r="A980" s="308"/>
      <c r="B980" s="288"/>
      <c r="C980" s="288"/>
      <c r="D980" s="289"/>
      <c r="E980" s="310"/>
      <c r="F980" s="290"/>
    </row>
    <row r="981" spans="1:7" hidden="1" outlineLevel="1">
      <c r="B981" s="281" t="s">
        <v>278</v>
      </c>
      <c r="C981" s="281" t="s">
        <v>1153</v>
      </c>
      <c r="D981" s="282" t="s">
        <v>1154</v>
      </c>
      <c r="E981" s="303"/>
      <c r="F981" s="283">
        <v>0</v>
      </c>
      <c r="G981" s="265">
        <v>0</v>
      </c>
    </row>
    <row r="982" spans="1:7" hidden="1" outlineLevel="1">
      <c r="B982" s="281" t="s">
        <v>278</v>
      </c>
      <c r="C982" s="281" t="s">
        <v>1155</v>
      </c>
      <c r="D982" s="282" t="s">
        <v>1156</v>
      </c>
      <c r="E982" s="303"/>
      <c r="F982" s="283">
        <f>+F983+F985+F987</f>
        <v>887198.28163743392</v>
      </c>
      <c r="G982" s="265">
        <v>887198.28163743392</v>
      </c>
    </row>
    <row r="983" spans="1:7" hidden="1" outlineLevel="1">
      <c r="B983" s="285" t="s">
        <v>305</v>
      </c>
      <c r="C983" s="285" t="s">
        <v>1157</v>
      </c>
      <c r="D983" s="286" t="s">
        <v>1158</v>
      </c>
      <c r="E983" s="309"/>
      <c r="F983" s="287">
        <v>293773.06421336764</v>
      </c>
      <c r="G983" s="265">
        <v>293773.06421336764</v>
      </c>
    </row>
    <row r="984" spans="1:7" s="314" customFormat="1" hidden="1" outlineLevel="1">
      <c r="A984" s="308"/>
      <c r="B984" s="288"/>
      <c r="C984" s="288"/>
      <c r="D984" s="289"/>
      <c r="E984" s="310"/>
      <c r="F984" s="290"/>
    </row>
    <row r="985" spans="1:7" hidden="1" outlineLevel="1">
      <c r="B985" s="285" t="s">
        <v>305</v>
      </c>
      <c r="C985" s="285" t="s">
        <v>1159</v>
      </c>
      <c r="D985" s="286" t="s">
        <v>1160</v>
      </c>
      <c r="E985" s="309"/>
      <c r="F985" s="287">
        <v>296677.52887009649</v>
      </c>
      <c r="G985" s="265">
        <v>296677.52887009649</v>
      </c>
    </row>
    <row r="986" spans="1:7" s="314" customFormat="1" hidden="1" outlineLevel="1">
      <c r="A986" s="308"/>
      <c r="B986" s="288"/>
      <c r="C986" s="288"/>
      <c r="D986" s="289"/>
      <c r="E986" s="310"/>
      <c r="F986" s="290"/>
    </row>
    <row r="987" spans="1:7" hidden="1" outlineLevel="1">
      <c r="B987" s="285" t="s">
        <v>305</v>
      </c>
      <c r="C987" s="285" t="s">
        <v>1161</v>
      </c>
      <c r="D987" s="286" t="s">
        <v>1162</v>
      </c>
      <c r="E987" s="309"/>
      <c r="F987" s="287">
        <v>296747.68855396978</v>
      </c>
      <c r="G987" s="265">
        <v>296747.68855396978</v>
      </c>
    </row>
    <row r="988" spans="1:7" s="314" customFormat="1" hidden="1" outlineLevel="1">
      <c r="A988" s="308"/>
      <c r="B988" s="288"/>
      <c r="C988" s="288"/>
      <c r="D988" s="289"/>
      <c r="E988" s="310"/>
      <c r="F988" s="290"/>
    </row>
    <row r="989" spans="1:7" hidden="1" outlineLevel="1">
      <c r="B989" s="281" t="s">
        <v>278</v>
      </c>
      <c r="C989" s="281" t="s">
        <v>1163</v>
      </c>
      <c r="D989" s="282" t="s">
        <v>1164</v>
      </c>
      <c r="E989" s="303"/>
      <c r="F989" s="283">
        <f>+F990+F992+F994+F996+F998+F1000+F1002+F1004+F1006+F1008+F1010+F1012+F1014+F1016+F1018+F1020+F1022+F1024</f>
        <v>1485028.2405416055</v>
      </c>
      <c r="G989" s="265">
        <v>1485028.2405416055</v>
      </c>
    </row>
    <row r="990" spans="1:7" hidden="1" outlineLevel="1">
      <c r="B990" s="285" t="s">
        <v>305</v>
      </c>
      <c r="C990" s="285" t="s">
        <v>1165</v>
      </c>
      <c r="D990" s="286" t="s">
        <v>1166</v>
      </c>
      <c r="E990" s="309"/>
      <c r="F990" s="287">
        <v>77928.438568274622</v>
      </c>
      <c r="G990" s="265">
        <v>77928.438568274622</v>
      </c>
    </row>
    <row r="991" spans="1:7" s="314" customFormat="1" hidden="1" outlineLevel="1">
      <c r="A991" s="308"/>
      <c r="B991" s="288"/>
      <c r="C991" s="288"/>
      <c r="D991" s="289"/>
      <c r="E991" s="310"/>
      <c r="F991" s="290"/>
    </row>
    <row r="992" spans="1:7" hidden="1" outlineLevel="1">
      <c r="B992" s="285" t="s">
        <v>305</v>
      </c>
      <c r="C992" s="285" t="s">
        <v>1167</v>
      </c>
      <c r="D992" s="286" t="s">
        <v>1168</v>
      </c>
      <c r="E992" s="309"/>
      <c r="F992" s="287">
        <v>95048.472062773217</v>
      </c>
      <c r="G992" s="265">
        <v>95048.472062773217</v>
      </c>
    </row>
    <row r="993" spans="1:7" s="314" customFormat="1" hidden="1" outlineLevel="1">
      <c r="A993" s="308"/>
      <c r="B993" s="288"/>
      <c r="C993" s="288"/>
      <c r="D993" s="289"/>
      <c r="E993" s="310"/>
      <c r="F993" s="290"/>
    </row>
    <row r="994" spans="1:7" hidden="1" outlineLevel="1">
      <c r="B994" s="285" t="s">
        <v>305</v>
      </c>
      <c r="C994" s="285" t="s">
        <v>1169</v>
      </c>
      <c r="D994" s="286" t="s">
        <v>1170</v>
      </c>
      <c r="E994" s="309"/>
      <c r="F994" s="287">
        <v>95048.472062773217</v>
      </c>
      <c r="G994" s="265">
        <v>95048.472062773217</v>
      </c>
    </row>
    <row r="995" spans="1:7" s="314" customFormat="1" hidden="1" outlineLevel="1">
      <c r="A995" s="308"/>
      <c r="B995" s="288"/>
      <c r="C995" s="288"/>
      <c r="D995" s="289"/>
      <c r="E995" s="310"/>
      <c r="F995" s="290"/>
    </row>
    <row r="996" spans="1:7" hidden="1" outlineLevel="1">
      <c r="B996" s="285" t="s">
        <v>305</v>
      </c>
      <c r="C996" s="285" t="s">
        <v>1171</v>
      </c>
      <c r="D996" s="286" t="s">
        <v>1172</v>
      </c>
      <c r="E996" s="309"/>
      <c r="F996" s="287">
        <v>95048.472062773217</v>
      </c>
      <c r="G996" s="265">
        <v>95048.472062773217</v>
      </c>
    </row>
    <row r="997" spans="1:7" s="314" customFormat="1" hidden="1" outlineLevel="1">
      <c r="A997" s="308"/>
      <c r="B997" s="288"/>
      <c r="C997" s="288"/>
      <c r="D997" s="289"/>
      <c r="E997" s="310"/>
      <c r="F997" s="290"/>
    </row>
    <row r="998" spans="1:7" hidden="1" outlineLevel="1">
      <c r="B998" s="285" t="s">
        <v>305</v>
      </c>
      <c r="C998" s="285" t="s">
        <v>1173</v>
      </c>
      <c r="D998" s="286" t="s">
        <v>1174</v>
      </c>
      <c r="E998" s="309"/>
      <c r="F998" s="287">
        <v>95048.472062773217</v>
      </c>
      <c r="G998" s="265">
        <v>95048.472062773217</v>
      </c>
    </row>
    <row r="999" spans="1:7" s="314" customFormat="1" hidden="1" outlineLevel="1">
      <c r="A999" s="308"/>
      <c r="B999" s="288"/>
      <c r="C999" s="288"/>
      <c r="D999" s="289"/>
      <c r="E999" s="310"/>
      <c r="F999" s="290"/>
    </row>
    <row r="1000" spans="1:7" hidden="1" outlineLevel="1">
      <c r="B1000" s="285" t="s">
        <v>305</v>
      </c>
      <c r="C1000" s="285" t="s">
        <v>1175</v>
      </c>
      <c r="D1000" s="286" t="s">
        <v>1176</v>
      </c>
      <c r="E1000" s="309"/>
      <c r="F1000" s="287">
        <v>95048.472062773217</v>
      </c>
      <c r="G1000" s="265">
        <v>95048.472062773217</v>
      </c>
    </row>
    <row r="1001" spans="1:7" s="314" customFormat="1" hidden="1" outlineLevel="1">
      <c r="A1001" s="308"/>
      <c r="B1001" s="288"/>
      <c r="C1001" s="288"/>
      <c r="D1001" s="289"/>
      <c r="E1001" s="310"/>
      <c r="F1001" s="290"/>
    </row>
    <row r="1002" spans="1:7" hidden="1" outlineLevel="1">
      <c r="B1002" s="285" t="s">
        <v>305</v>
      </c>
      <c r="C1002" s="285" t="s">
        <v>1177</v>
      </c>
      <c r="D1002" s="286" t="s">
        <v>1178</v>
      </c>
      <c r="E1002" s="309"/>
      <c r="F1002" s="287">
        <v>95048.472062773217</v>
      </c>
      <c r="G1002" s="265">
        <v>95048.472062773217</v>
      </c>
    </row>
    <row r="1003" spans="1:7" s="314" customFormat="1" hidden="1" outlineLevel="1">
      <c r="A1003" s="308"/>
      <c r="B1003" s="288"/>
      <c r="C1003" s="288"/>
      <c r="D1003" s="289"/>
      <c r="E1003" s="310"/>
      <c r="F1003" s="290"/>
    </row>
    <row r="1004" spans="1:7" hidden="1" outlineLevel="1">
      <c r="B1004" s="285" t="s">
        <v>305</v>
      </c>
      <c r="C1004" s="285" t="s">
        <v>1179</v>
      </c>
      <c r="D1004" s="286" t="s">
        <v>1180</v>
      </c>
      <c r="E1004" s="309"/>
      <c r="F1004" s="287">
        <v>95048.472062773217</v>
      </c>
      <c r="G1004" s="265">
        <v>95048.472062773217</v>
      </c>
    </row>
    <row r="1005" spans="1:7" s="314" customFormat="1" hidden="1" outlineLevel="1">
      <c r="A1005" s="308"/>
      <c r="B1005" s="288"/>
      <c r="C1005" s="288"/>
      <c r="D1005" s="289"/>
      <c r="E1005" s="310"/>
      <c r="F1005" s="290"/>
    </row>
    <row r="1006" spans="1:7" hidden="1" outlineLevel="1">
      <c r="B1006" s="285" t="s">
        <v>305</v>
      </c>
      <c r="C1006" s="285" t="s">
        <v>1181</v>
      </c>
      <c r="D1006" s="286" t="s">
        <v>1182</v>
      </c>
      <c r="E1006" s="309"/>
      <c r="F1006" s="287">
        <v>95048.472062773217</v>
      </c>
      <c r="G1006" s="265">
        <v>95048.472062773217</v>
      </c>
    </row>
    <row r="1007" spans="1:7" s="314" customFormat="1" hidden="1" outlineLevel="1">
      <c r="A1007" s="308"/>
      <c r="B1007" s="288"/>
      <c r="C1007" s="288"/>
      <c r="D1007" s="289"/>
      <c r="E1007" s="310"/>
      <c r="F1007" s="290"/>
    </row>
    <row r="1008" spans="1:7" hidden="1" outlineLevel="1">
      <c r="B1008" s="285" t="s">
        <v>305</v>
      </c>
      <c r="C1008" s="285" t="s">
        <v>1183</v>
      </c>
      <c r="D1008" s="286" t="s">
        <v>1184</v>
      </c>
      <c r="E1008" s="309"/>
      <c r="F1008" s="287">
        <v>95048.472062773217</v>
      </c>
      <c r="G1008" s="265">
        <v>95048.472062773217</v>
      </c>
    </row>
    <row r="1009" spans="1:7" s="314" customFormat="1" hidden="1" outlineLevel="1">
      <c r="A1009" s="308"/>
      <c r="B1009" s="288"/>
      <c r="C1009" s="288"/>
      <c r="D1009" s="289"/>
      <c r="E1009" s="310"/>
      <c r="F1009" s="290"/>
    </row>
    <row r="1010" spans="1:7" hidden="1" outlineLevel="1">
      <c r="B1010" s="285" t="s">
        <v>305</v>
      </c>
      <c r="C1010" s="285" t="s">
        <v>1185</v>
      </c>
      <c r="D1010" s="286" t="s">
        <v>1186</v>
      </c>
      <c r="E1010" s="309"/>
      <c r="F1010" s="287">
        <v>95048.472062773217</v>
      </c>
      <c r="G1010" s="265">
        <v>95048.472062773217</v>
      </c>
    </row>
    <row r="1011" spans="1:7" s="314" customFormat="1" hidden="1" outlineLevel="1">
      <c r="A1011" s="308"/>
      <c r="B1011" s="288"/>
      <c r="C1011" s="288"/>
      <c r="D1011" s="289"/>
      <c r="E1011" s="310"/>
      <c r="F1011" s="290"/>
    </row>
    <row r="1012" spans="1:7" hidden="1" outlineLevel="1">
      <c r="B1012" s="285" t="s">
        <v>305</v>
      </c>
      <c r="C1012" s="285" t="s">
        <v>1187</v>
      </c>
      <c r="D1012" s="286" t="s">
        <v>1188</v>
      </c>
      <c r="E1012" s="309"/>
      <c r="F1012" s="287">
        <v>95048.472062773217</v>
      </c>
      <c r="G1012" s="265">
        <v>95048.472062773217</v>
      </c>
    </row>
    <row r="1013" spans="1:7" s="314" customFormat="1" hidden="1" outlineLevel="1">
      <c r="A1013" s="308"/>
      <c r="B1013" s="288"/>
      <c r="C1013" s="288"/>
      <c r="D1013" s="289"/>
      <c r="E1013" s="310"/>
      <c r="F1013" s="290"/>
    </row>
    <row r="1014" spans="1:7" hidden="1" outlineLevel="1">
      <c r="B1014" s="285" t="s">
        <v>305</v>
      </c>
      <c r="C1014" s="285" t="s">
        <v>1189</v>
      </c>
      <c r="D1014" s="286" t="s">
        <v>1190</v>
      </c>
      <c r="E1014" s="309"/>
      <c r="F1014" s="287">
        <v>64666.016685884075</v>
      </c>
      <c r="G1014" s="265">
        <v>64666.016685884075</v>
      </c>
    </row>
    <row r="1015" spans="1:7" s="314" customFormat="1" hidden="1" outlineLevel="1">
      <c r="A1015" s="308"/>
      <c r="B1015" s="288"/>
      <c r="C1015" s="288"/>
      <c r="D1015" s="289"/>
      <c r="E1015" s="310"/>
      <c r="F1015" s="290"/>
    </row>
    <row r="1016" spans="1:7" hidden="1" outlineLevel="1">
      <c r="B1016" s="285" t="s">
        <v>305</v>
      </c>
      <c r="C1016" s="285" t="s">
        <v>1191</v>
      </c>
      <c r="D1016" s="286" t="s">
        <v>1192</v>
      </c>
      <c r="E1016" s="309"/>
      <c r="F1016" s="287">
        <v>64666.016685884075</v>
      </c>
      <c r="G1016" s="265">
        <v>64666.016685884075</v>
      </c>
    </row>
    <row r="1017" spans="1:7" s="314" customFormat="1" hidden="1" outlineLevel="1">
      <c r="A1017" s="308"/>
      <c r="B1017" s="288"/>
      <c r="C1017" s="288"/>
      <c r="D1017" s="289"/>
      <c r="E1017" s="310"/>
      <c r="F1017" s="290"/>
    </row>
    <row r="1018" spans="1:7" hidden="1" outlineLevel="1">
      <c r="B1018" s="285" t="s">
        <v>305</v>
      </c>
      <c r="C1018" s="285" t="s">
        <v>1193</v>
      </c>
      <c r="D1018" s="286" t="s">
        <v>1194</v>
      </c>
      <c r="E1018" s="309"/>
      <c r="F1018" s="287">
        <v>64666.016685884075</v>
      </c>
      <c r="G1018" s="265">
        <v>64666.016685884075</v>
      </c>
    </row>
    <row r="1019" spans="1:7" s="314" customFormat="1" hidden="1" outlineLevel="1">
      <c r="A1019" s="308"/>
      <c r="B1019" s="288"/>
      <c r="C1019" s="288"/>
      <c r="D1019" s="289"/>
      <c r="E1019" s="310"/>
      <c r="F1019" s="290"/>
    </row>
    <row r="1020" spans="1:7" hidden="1" outlineLevel="1">
      <c r="B1020" s="285" t="s">
        <v>305</v>
      </c>
      <c r="C1020" s="285" t="s">
        <v>1195</v>
      </c>
      <c r="D1020" s="286" t="s">
        <v>1196</v>
      </c>
      <c r="E1020" s="309"/>
      <c r="F1020" s="287">
        <v>64666.016685884075</v>
      </c>
      <c r="G1020" s="265">
        <v>64666.016685884075</v>
      </c>
    </row>
    <row r="1021" spans="1:7" s="314" customFormat="1" hidden="1" outlineLevel="1">
      <c r="A1021" s="308"/>
      <c r="B1021" s="288"/>
      <c r="C1021" s="288"/>
      <c r="D1021" s="289"/>
      <c r="E1021" s="310"/>
      <c r="F1021" s="290"/>
    </row>
    <row r="1022" spans="1:7" hidden="1" outlineLevel="1">
      <c r="B1022" s="285" t="s">
        <v>305</v>
      </c>
      <c r="C1022" s="285" t="s">
        <v>1197</v>
      </c>
      <c r="D1022" s="286" t="s">
        <v>1198</v>
      </c>
      <c r="E1022" s="309"/>
      <c r="F1022" s="287">
        <v>64666.016685884075</v>
      </c>
      <c r="G1022" s="265">
        <v>64666.016685884075</v>
      </c>
    </row>
    <row r="1023" spans="1:7" s="314" customFormat="1" hidden="1" outlineLevel="1">
      <c r="A1023" s="308"/>
      <c r="B1023" s="288"/>
      <c r="C1023" s="288"/>
      <c r="D1023" s="289"/>
      <c r="E1023" s="310"/>
      <c r="F1023" s="290"/>
    </row>
    <row r="1024" spans="1:7" hidden="1" outlineLevel="1">
      <c r="B1024" s="285" t="s">
        <v>305</v>
      </c>
      <c r="C1024" s="285" t="s">
        <v>1199</v>
      </c>
      <c r="D1024" s="286" t="s">
        <v>1200</v>
      </c>
      <c r="E1024" s="309"/>
      <c r="F1024" s="287">
        <v>38236.525853405743</v>
      </c>
      <c r="G1024" s="265">
        <v>38236.525853405743</v>
      </c>
    </row>
    <row r="1025" spans="1:7" s="314" customFormat="1" hidden="1" outlineLevel="1">
      <c r="A1025" s="308"/>
      <c r="B1025" s="288"/>
      <c r="C1025" s="288"/>
      <c r="D1025" s="289"/>
      <c r="E1025" s="310"/>
      <c r="F1025" s="290"/>
    </row>
    <row r="1026" spans="1:7" hidden="1" outlineLevel="1">
      <c r="B1026" s="281" t="s">
        <v>278</v>
      </c>
      <c r="C1026" s="281" t="s">
        <v>1201</v>
      </c>
      <c r="D1026" s="282" t="s">
        <v>1202</v>
      </c>
      <c r="E1026" s="303"/>
      <c r="F1026" s="283">
        <f>+F1027</f>
        <v>396070.02004062285</v>
      </c>
      <c r="G1026" s="265">
        <v>396070.02004062285</v>
      </c>
    </row>
    <row r="1027" spans="1:7" hidden="1" outlineLevel="1">
      <c r="B1027" s="285" t="s">
        <v>305</v>
      </c>
      <c r="C1027" s="285" t="s">
        <v>1203</v>
      </c>
      <c r="D1027" s="286" t="s">
        <v>1204</v>
      </c>
      <c r="E1027" s="309"/>
      <c r="F1027" s="287">
        <v>396070.02004062285</v>
      </c>
      <c r="G1027" s="265">
        <v>396070.02004062285</v>
      </c>
    </row>
    <row r="1028" spans="1:7" s="314" customFormat="1" hidden="1" outlineLevel="1">
      <c r="A1028" s="308"/>
      <c r="B1028" s="288"/>
      <c r="C1028" s="288"/>
      <c r="D1028" s="289"/>
      <c r="E1028" s="310"/>
      <c r="F1028" s="290"/>
    </row>
    <row r="1029" spans="1:7" s="302" customFormat="1" collapsed="1">
      <c r="A1029" s="280"/>
      <c r="B1029" s="277" t="s">
        <v>234</v>
      </c>
      <c r="C1029" s="277" t="s">
        <v>1205</v>
      </c>
      <c r="D1029" s="278" t="s">
        <v>1206</v>
      </c>
      <c r="E1029" s="301"/>
      <c r="F1029" s="279">
        <f>+F1030+F1035+F1048+F1049+F1056+F1093</f>
        <v>2552279.2960696933</v>
      </c>
      <c r="G1029" s="302">
        <v>2552279.2960696933</v>
      </c>
    </row>
    <row r="1030" spans="1:7" hidden="1" outlineLevel="1">
      <c r="B1030" s="281" t="s">
        <v>278</v>
      </c>
      <c r="C1030" s="281" t="s">
        <v>1207</v>
      </c>
      <c r="D1030" s="282" t="s">
        <v>1208</v>
      </c>
      <c r="E1030" s="303"/>
      <c r="F1030" s="283">
        <f>+F1031+F1033</f>
        <v>0</v>
      </c>
      <c r="G1030" s="265">
        <v>0</v>
      </c>
    </row>
    <row r="1031" spans="1:7" hidden="1" outlineLevel="1">
      <c r="B1031" s="285" t="s">
        <v>305</v>
      </c>
      <c r="C1031" s="285" t="s">
        <v>1209</v>
      </c>
      <c r="D1031" s="286" t="s">
        <v>1210</v>
      </c>
      <c r="E1031" s="309"/>
      <c r="F1031" s="287">
        <v>0</v>
      </c>
      <c r="G1031" s="265">
        <v>0</v>
      </c>
    </row>
    <row r="1032" spans="1:7" s="314" customFormat="1" hidden="1" outlineLevel="1">
      <c r="A1032" s="308"/>
      <c r="B1032" s="288"/>
      <c r="C1032" s="288"/>
      <c r="D1032" s="289"/>
      <c r="E1032" s="310"/>
      <c r="F1032" s="290"/>
    </row>
    <row r="1033" spans="1:7" hidden="1" outlineLevel="1">
      <c r="B1033" s="285" t="s">
        <v>305</v>
      </c>
      <c r="C1033" s="285" t="s">
        <v>1211</v>
      </c>
      <c r="D1033" s="286" t="s">
        <v>1212</v>
      </c>
      <c r="E1033" s="309"/>
      <c r="F1033" s="287">
        <v>0</v>
      </c>
      <c r="G1033" s="265">
        <v>0</v>
      </c>
    </row>
    <row r="1034" spans="1:7" s="314" customFormat="1" hidden="1" outlineLevel="1">
      <c r="A1034" s="308"/>
      <c r="B1034" s="288"/>
      <c r="C1034" s="288"/>
      <c r="D1034" s="289"/>
      <c r="E1034" s="310"/>
      <c r="F1034" s="290"/>
    </row>
    <row r="1035" spans="1:7" hidden="1" outlineLevel="1">
      <c r="B1035" s="281" t="s">
        <v>278</v>
      </c>
      <c r="C1035" s="281" t="s">
        <v>1213</v>
      </c>
      <c r="D1035" s="282" t="s">
        <v>1214</v>
      </c>
      <c r="E1035" s="303"/>
      <c r="F1035" s="283">
        <f>+F1036+F1038+F1040+F1042+F1044+F1046</f>
        <v>395296.34268544498</v>
      </c>
      <c r="G1035" s="265">
        <v>395296.34268544498</v>
      </c>
    </row>
    <row r="1036" spans="1:7" hidden="1" outlineLevel="1">
      <c r="B1036" s="285" t="s">
        <v>305</v>
      </c>
      <c r="C1036" s="285" t="s">
        <v>1215</v>
      </c>
      <c r="D1036" s="286" t="s">
        <v>1216</v>
      </c>
      <c r="E1036" s="309"/>
      <c r="F1036" s="287">
        <v>98608.294012325627</v>
      </c>
      <c r="G1036" s="265">
        <v>98608.294012325627</v>
      </c>
    </row>
    <row r="1037" spans="1:7" s="314" customFormat="1" hidden="1" outlineLevel="1">
      <c r="A1037" s="308"/>
      <c r="B1037" s="288"/>
      <c r="C1037" s="288"/>
      <c r="D1037" s="289"/>
      <c r="E1037" s="310"/>
      <c r="F1037" s="290"/>
    </row>
    <row r="1038" spans="1:7" hidden="1" outlineLevel="1">
      <c r="B1038" s="285" t="s">
        <v>305</v>
      </c>
      <c r="C1038" s="285" t="s">
        <v>1217</v>
      </c>
      <c r="D1038" s="286" t="s">
        <v>1218</v>
      </c>
      <c r="E1038" s="309"/>
      <c r="F1038" s="287">
        <v>0</v>
      </c>
      <c r="G1038" s="265">
        <v>0</v>
      </c>
    </row>
    <row r="1039" spans="1:7" s="314" customFormat="1" hidden="1" outlineLevel="1">
      <c r="A1039" s="308"/>
      <c r="B1039" s="288"/>
      <c r="C1039" s="288"/>
      <c r="D1039" s="289"/>
      <c r="E1039" s="310"/>
      <c r="F1039" s="290"/>
    </row>
    <row r="1040" spans="1:7" hidden="1" outlineLevel="1">
      <c r="B1040" s="285" t="s">
        <v>305</v>
      </c>
      <c r="C1040" s="285" t="s">
        <v>1219</v>
      </c>
      <c r="D1040" s="286" t="s">
        <v>1220</v>
      </c>
      <c r="E1040" s="309"/>
      <c r="F1040" s="287">
        <v>69761.165536905086</v>
      </c>
      <c r="G1040" s="265">
        <v>69761.165536905086</v>
      </c>
    </row>
    <row r="1041" spans="1:7" s="314" customFormat="1" hidden="1" outlineLevel="1">
      <c r="A1041" s="308"/>
      <c r="B1041" s="288"/>
      <c r="C1041" s="288"/>
      <c r="D1041" s="289"/>
      <c r="E1041" s="310"/>
      <c r="F1041" s="290"/>
    </row>
    <row r="1042" spans="1:7" hidden="1" outlineLevel="1">
      <c r="B1042" s="285" t="s">
        <v>305</v>
      </c>
      <c r="C1042" s="285" t="s">
        <v>1221</v>
      </c>
      <c r="D1042" s="286" t="s">
        <v>1222</v>
      </c>
      <c r="E1042" s="309"/>
      <c r="F1042" s="287">
        <v>69910.335759791415</v>
      </c>
      <c r="G1042" s="265">
        <v>69910.335759791415</v>
      </c>
    </row>
    <row r="1043" spans="1:7" s="314" customFormat="1" hidden="1" outlineLevel="1">
      <c r="A1043" s="308"/>
      <c r="B1043" s="288"/>
      <c r="C1043" s="288"/>
      <c r="D1043" s="289"/>
      <c r="E1043" s="310"/>
      <c r="F1043" s="290"/>
    </row>
    <row r="1044" spans="1:7" hidden="1" outlineLevel="1">
      <c r="B1044" s="285" t="s">
        <v>305</v>
      </c>
      <c r="C1044" s="285" t="s">
        <v>1223</v>
      </c>
      <c r="D1044" s="286" t="s">
        <v>1224</v>
      </c>
      <c r="E1044" s="309"/>
      <c r="F1044" s="287">
        <v>93410.471192062367</v>
      </c>
      <c r="G1044" s="265">
        <v>93410.471192062367</v>
      </c>
    </row>
    <row r="1045" spans="1:7" s="314" customFormat="1" hidden="1" outlineLevel="1">
      <c r="A1045" s="308"/>
      <c r="B1045" s="288"/>
      <c r="C1045" s="288"/>
      <c r="D1045" s="289"/>
      <c r="E1045" s="310"/>
      <c r="F1045" s="290"/>
    </row>
    <row r="1046" spans="1:7" hidden="1" outlineLevel="1">
      <c r="B1046" s="285" t="s">
        <v>305</v>
      </c>
      <c r="C1046" s="285" t="s">
        <v>1225</v>
      </c>
      <c r="D1046" s="286" t="s">
        <v>1226</v>
      </c>
      <c r="E1046" s="309"/>
      <c r="F1046" s="287">
        <v>63606.076184360492</v>
      </c>
      <c r="G1046" s="265">
        <v>63606.076184360492</v>
      </c>
    </row>
    <row r="1047" spans="1:7" s="314" customFormat="1" hidden="1" outlineLevel="1">
      <c r="A1047" s="308"/>
      <c r="B1047" s="288"/>
      <c r="C1047" s="288"/>
      <c r="D1047" s="289"/>
      <c r="E1047" s="310"/>
      <c r="F1047" s="290"/>
    </row>
    <row r="1048" spans="1:7" hidden="1" outlineLevel="1">
      <c r="B1048" s="281" t="s">
        <v>278</v>
      </c>
      <c r="C1048" s="281" t="s">
        <v>1227</v>
      </c>
      <c r="D1048" s="282" t="s">
        <v>1228</v>
      </c>
      <c r="E1048" s="303"/>
      <c r="F1048" s="283">
        <v>0</v>
      </c>
      <c r="G1048" s="265">
        <v>0</v>
      </c>
    </row>
    <row r="1049" spans="1:7" hidden="1" outlineLevel="1">
      <c r="B1049" s="281" t="s">
        <v>278</v>
      </c>
      <c r="C1049" s="281" t="s">
        <v>1229</v>
      </c>
      <c r="D1049" s="282" t="s">
        <v>1230</v>
      </c>
      <c r="E1049" s="303"/>
      <c r="F1049" s="283">
        <f>+F1050+F1052+F1054</f>
        <v>0</v>
      </c>
      <c r="G1049" s="265">
        <v>0</v>
      </c>
    </row>
    <row r="1050" spans="1:7" hidden="1" outlineLevel="1">
      <c r="B1050" s="285" t="s">
        <v>305</v>
      </c>
      <c r="C1050" s="285" t="s">
        <v>1231</v>
      </c>
      <c r="D1050" s="286" t="s">
        <v>1232</v>
      </c>
      <c r="E1050" s="309"/>
      <c r="F1050" s="287">
        <v>0</v>
      </c>
      <c r="G1050" s="265">
        <v>0</v>
      </c>
    </row>
    <row r="1051" spans="1:7" s="314" customFormat="1" hidden="1" outlineLevel="1">
      <c r="A1051" s="308"/>
      <c r="B1051" s="288"/>
      <c r="C1051" s="288"/>
      <c r="D1051" s="289"/>
      <c r="E1051" s="310"/>
      <c r="F1051" s="290"/>
    </row>
    <row r="1052" spans="1:7" hidden="1" outlineLevel="1">
      <c r="B1052" s="285" t="s">
        <v>305</v>
      </c>
      <c r="C1052" s="285" t="s">
        <v>1233</v>
      </c>
      <c r="D1052" s="286" t="s">
        <v>1234</v>
      </c>
      <c r="E1052" s="309"/>
      <c r="F1052" s="287">
        <v>0</v>
      </c>
      <c r="G1052" s="265">
        <v>0</v>
      </c>
    </row>
    <row r="1053" spans="1:7" s="314" customFormat="1" hidden="1" outlineLevel="1">
      <c r="A1053" s="308"/>
      <c r="B1053" s="288"/>
      <c r="C1053" s="288"/>
      <c r="D1053" s="289"/>
      <c r="E1053" s="310"/>
      <c r="F1053" s="290"/>
    </row>
    <row r="1054" spans="1:7" hidden="1" outlineLevel="1">
      <c r="B1054" s="285" t="s">
        <v>305</v>
      </c>
      <c r="C1054" s="285" t="s">
        <v>1235</v>
      </c>
      <c r="D1054" s="286" t="s">
        <v>1236</v>
      </c>
      <c r="E1054" s="309"/>
      <c r="F1054" s="287">
        <v>0</v>
      </c>
      <c r="G1054" s="265">
        <v>0</v>
      </c>
    </row>
    <row r="1055" spans="1:7" s="314" customFormat="1" hidden="1" outlineLevel="1">
      <c r="A1055" s="308"/>
      <c r="B1055" s="288"/>
      <c r="C1055" s="288"/>
      <c r="D1055" s="289"/>
      <c r="E1055" s="310"/>
      <c r="F1055" s="290"/>
    </row>
    <row r="1056" spans="1:7" hidden="1" outlineLevel="1">
      <c r="B1056" s="281" t="s">
        <v>278</v>
      </c>
      <c r="C1056" s="281" t="s">
        <v>1237</v>
      </c>
      <c r="D1056" s="282" t="s">
        <v>1238</v>
      </c>
      <c r="E1056" s="303"/>
      <c r="F1056" s="283">
        <f>+F1057+F1059+F1061+F1063+F1065+F1067+F1069+F1071+F1073+F1075+F1077+F1079+F1081+F1083+F1085+F1087+F1089+F1091</f>
        <v>1166807.903282691</v>
      </c>
      <c r="G1056" s="265">
        <v>1166807.903282691</v>
      </c>
    </row>
    <row r="1057" spans="1:7" hidden="1" outlineLevel="1">
      <c r="B1057" s="285" t="s">
        <v>305</v>
      </c>
      <c r="C1057" s="285" t="s">
        <v>1239</v>
      </c>
      <c r="D1057" s="286" t="s">
        <v>1240</v>
      </c>
      <c r="E1057" s="309"/>
      <c r="F1057" s="287">
        <v>61229.487446501487</v>
      </c>
      <c r="G1057" s="265">
        <v>61229.487446501487</v>
      </c>
    </row>
    <row r="1058" spans="1:7" s="314" customFormat="1" hidden="1" outlineLevel="1">
      <c r="A1058" s="308"/>
      <c r="B1058" s="288"/>
      <c r="C1058" s="288"/>
      <c r="D1058" s="289"/>
      <c r="E1058" s="310"/>
      <c r="F1058" s="290"/>
    </row>
    <row r="1059" spans="1:7" hidden="1" outlineLevel="1">
      <c r="B1059" s="285" t="s">
        <v>305</v>
      </c>
      <c r="C1059" s="285" t="s">
        <v>1241</v>
      </c>
      <c r="D1059" s="286" t="s">
        <v>1242</v>
      </c>
      <c r="E1059" s="309"/>
      <c r="F1059" s="287">
        <v>74680.942335036103</v>
      </c>
      <c r="G1059" s="265">
        <v>74680.942335036103</v>
      </c>
    </row>
    <row r="1060" spans="1:7" s="314" customFormat="1" hidden="1" outlineLevel="1">
      <c r="A1060" s="308"/>
      <c r="B1060" s="288"/>
      <c r="C1060" s="288"/>
      <c r="D1060" s="289"/>
      <c r="E1060" s="310"/>
      <c r="F1060" s="290"/>
    </row>
    <row r="1061" spans="1:7" hidden="1" outlineLevel="1">
      <c r="B1061" s="285" t="s">
        <v>305</v>
      </c>
      <c r="C1061" s="285" t="s">
        <v>1243</v>
      </c>
      <c r="D1061" s="286" t="s">
        <v>1244</v>
      </c>
      <c r="E1061" s="309"/>
      <c r="F1061" s="287">
        <v>74680.942335036103</v>
      </c>
      <c r="G1061" s="265">
        <v>74680.942335036103</v>
      </c>
    </row>
    <row r="1062" spans="1:7" s="314" customFormat="1" hidden="1" outlineLevel="1">
      <c r="A1062" s="308"/>
      <c r="B1062" s="288"/>
      <c r="C1062" s="288"/>
      <c r="D1062" s="289"/>
      <c r="E1062" s="310"/>
      <c r="F1062" s="290"/>
    </row>
    <row r="1063" spans="1:7" hidden="1" outlineLevel="1">
      <c r="B1063" s="285" t="s">
        <v>305</v>
      </c>
      <c r="C1063" s="285" t="s">
        <v>1245</v>
      </c>
      <c r="D1063" s="286" t="s">
        <v>1246</v>
      </c>
      <c r="E1063" s="309"/>
      <c r="F1063" s="287">
        <v>74680.942335036103</v>
      </c>
      <c r="G1063" s="265">
        <v>74680.942335036103</v>
      </c>
    </row>
    <row r="1064" spans="1:7" s="314" customFormat="1" hidden="1" outlineLevel="1">
      <c r="A1064" s="308"/>
      <c r="B1064" s="288"/>
      <c r="C1064" s="288"/>
      <c r="D1064" s="289"/>
      <c r="E1064" s="310"/>
      <c r="F1064" s="290"/>
    </row>
    <row r="1065" spans="1:7" hidden="1" outlineLevel="1">
      <c r="B1065" s="285" t="s">
        <v>305</v>
      </c>
      <c r="C1065" s="285" t="s">
        <v>1247</v>
      </c>
      <c r="D1065" s="286" t="s">
        <v>1248</v>
      </c>
      <c r="E1065" s="309"/>
      <c r="F1065" s="287">
        <v>74680.942335036103</v>
      </c>
      <c r="G1065" s="265">
        <v>74680.942335036103</v>
      </c>
    </row>
    <row r="1066" spans="1:7" s="314" customFormat="1" hidden="1" outlineLevel="1">
      <c r="A1066" s="308"/>
      <c r="B1066" s="288"/>
      <c r="C1066" s="288"/>
      <c r="D1066" s="289"/>
      <c r="E1066" s="310"/>
      <c r="F1066" s="290"/>
    </row>
    <row r="1067" spans="1:7" hidden="1" outlineLevel="1">
      <c r="B1067" s="285" t="s">
        <v>305</v>
      </c>
      <c r="C1067" s="285" t="s">
        <v>1249</v>
      </c>
      <c r="D1067" s="286" t="s">
        <v>1250</v>
      </c>
      <c r="E1067" s="309"/>
      <c r="F1067" s="287">
        <v>74680.942335036103</v>
      </c>
      <c r="G1067" s="265">
        <v>74680.942335036103</v>
      </c>
    </row>
    <row r="1068" spans="1:7" s="314" customFormat="1" hidden="1" outlineLevel="1">
      <c r="A1068" s="308"/>
      <c r="B1068" s="288"/>
      <c r="C1068" s="288"/>
      <c r="D1068" s="289"/>
      <c r="E1068" s="310"/>
      <c r="F1068" s="290"/>
    </row>
    <row r="1069" spans="1:7" hidden="1" outlineLevel="1">
      <c r="B1069" s="285" t="s">
        <v>305</v>
      </c>
      <c r="C1069" s="285" t="s">
        <v>1251</v>
      </c>
      <c r="D1069" s="286" t="s">
        <v>1252</v>
      </c>
      <c r="E1069" s="309"/>
      <c r="F1069" s="287">
        <v>74680.942335036103</v>
      </c>
      <c r="G1069" s="265">
        <v>74680.942335036103</v>
      </c>
    </row>
    <row r="1070" spans="1:7" s="314" customFormat="1" hidden="1" outlineLevel="1">
      <c r="A1070" s="308"/>
      <c r="B1070" s="288"/>
      <c r="C1070" s="288"/>
      <c r="D1070" s="289"/>
      <c r="E1070" s="310"/>
      <c r="F1070" s="290"/>
    </row>
    <row r="1071" spans="1:7" hidden="1" outlineLevel="1">
      <c r="B1071" s="285" t="s">
        <v>305</v>
      </c>
      <c r="C1071" s="285" t="s">
        <v>1253</v>
      </c>
      <c r="D1071" s="286" t="s">
        <v>1254</v>
      </c>
      <c r="E1071" s="309"/>
      <c r="F1071" s="287">
        <v>74680.942335036103</v>
      </c>
      <c r="G1071" s="265">
        <v>74680.942335036103</v>
      </c>
    </row>
    <row r="1072" spans="1:7" s="314" customFormat="1" hidden="1" outlineLevel="1">
      <c r="A1072" s="308"/>
      <c r="B1072" s="288"/>
      <c r="C1072" s="288"/>
      <c r="D1072" s="289"/>
      <c r="E1072" s="310"/>
      <c r="F1072" s="290"/>
    </row>
    <row r="1073" spans="1:7" hidden="1" outlineLevel="1">
      <c r="B1073" s="285" t="s">
        <v>305</v>
      </c>
      <c r="C1073" s="285" t="s">
        <v>1255</v>
      </c>
      <c r="D1073" s="286" t="s">
        <v>1256</v>
      </c>
      <c r="E1073" s="309"/>
      <c r="F1073" s="287">
        <v>74680.942335036103</v>
      </c>
      <c r="G1073" s="265">
        <v>74680.942335036103</v>
      </c>
    </row>
    <row r="1074" spans="1:7" s="314" customFormat="1" hidden="1" outlineLevel="1">
      <c r="A1074" s="308"/>
      <c r="B1074" s="288"/>
      <c r="C1074" s="288"/>
      <c r="D1074" s="289"/>
      <c r="E1074" s="310"/>
      <c r="F1074" s="290"/>
    </row>
    <row r="1075" spans="1:7" hidden="1" outlineLevel="1">
      <c r="B1075" s="285" t="s">
        <v>305</v>
      </c>
      <c r="C1075" s="285" t="s">
        <v>1257</v>
      </c>
      <c r="D1075" s="286" t="s">
        <v>1258</v>
      </c>
      <c r="E1075" s="309"/>
      <c r="F1075" s="287">
        <v>74680.942335036103</v>
      </c>
      <c r="G1075" s="265">
        <v>74680.942335036103</v>
      </c>
    </row>
    <row r="1076" spans="1:7" s="314" customFormat="1" hidden="1" outlineLevel="1">
      <c r="A1076" s="308"/>
      <c r="B1076" s="288"/>
      <c r="C1076" s="288"/>
      <c r="D1076" s="289"/>
      <c r="E1076" s="310"/>
      <c r="F1076" s="290"/>
    </row>
    <row r="1077" spans="1:7" hidden="1" outlineLevel="1">
      <c r="B1077" s="285" t="s">
        <v>305</v>
      </c>
      <c r="C1077" s="285" t="s">
        <v>1259</v>
      </c>
      <c r="D1077" s="286" t="s">
        <v>1260</v>
      </c>
      <c r="E1077" s="309"/>
      <c r="F1077" s="287">
        <v>74680.942335036103</v>
      </c>
      <c r="G1077" s="265">
        <v>74680.942335036103</v>
      </c>
    </row>
    <row r="1078" spans="1:7" s="314" customFormat="1" hidden="1" outlineLevel="1">
      <c r="A1078" s="308"/>
      <c r="B1078" s="288"/>
      <c r="C1078" s="288"/>
      <c r="D1078" s="289"/>
      <c r="E1078" s="310"/>
      <c r="F1078" s="290"/>
    </row>
    <row r="1079" spans="1:7" hidden="1" outlineLevel="1">
      <c r="B1079" s="285" t="s">
        <v>305</v>
      </c>
      <c r="C1079" s="285" t="s">
        <v>1261</v>
      </c>
      <c r="D1079" s="286" t="s">
        <v>1262</v>
      </c>
      <c r="E1079" s="309"/>
      <c r="F1079" s="287">
        <v>74680.942335036103</v>
      </c>
      <c r="G1079" s="265">
        <v>74680.942335036103</v>
      </c>
    </row>
    <row r="1080" spans="1:7" s="314" customFormat="1" hidden="1" outlineLevel="1">
      <c r="A1080" s="308"/>
      <c r="B1080" s="288"/>
      <c r="C1080" s="288"/>
      <c r="D1080" s="289"/>
      <c r="E1080" s="310"/>
      <c r="F1080" s="290"/>
    </row>
    <row r="1081" spans="1:7" hidden="1" outlineLevel="1">
      <c r="B1081" s="285" t="s">
        <v>305</v>
      </c>
      <c r="C1081" s="285" t="s">
        <v>1263</v>
      </c>
      <c r="D1081" s="286" t="s">
        <v>1264</v>
      </c>
      <c r="E1081" s="309"/>
      <c r="F1081" s="287">
        <v>50809.013110337495</v>
      </c>
      <c r="G1081" s="265">
        <v>50809.013110337495</v>
      </c>
    </row>
    <row r="1082" spans="1:7" s="314" customFormat="1" hidden="1" outlineLevel="1">
      <c r="A1082" s="308"/>
      <c r="B1082" s="288"/>
      <c r="C1082" s="288"/>
      <c r="D1082" s="289"/>
      <c r="E1082" s="310"/>
      <c r="F1082" s="290"/>
    </row>
    <row r="1083" spans="1:7" hidden="1" outlineLevel="1">
      <c r="B1083" s="285" t="s">
        <v>305</v>
      </c>
      <c r="C1083" s="285" t="s">
        <v>1265</v>
      </c>
      <c r="D1083" s="286" t="s">
        <v>1266</v>
      </c>
      <c r="E1083" s="309"/>
      <c r="F1083" s="287">
        <v>50809.013110337495</v>
      </c>
      <c r="G1083" s="265">
        <v>50809.013110337495</v>
      </c>
    </row>
    <row r="1084" spans="1:7" s="314" customFormat="1" hidden="1" outlineLevel="1">
      <c r="A1084" s="308"/>
      <c r="B1084" s="288"/>
      <c r="C1084" s="288"/>
      <c r="D1084" s="289"/>
      <c r="E1084" s="310"/>
      <c r="F1084" s="290"/>
    </row>
    <row r="1085" spans="1:7" hidden="1" outlineLevel="1">
      <c r="B1085" s="285" t="s">
        <v>305</v>
      </c>
      <c r="C1085" s="285" t="s">
        <v>1267</v>
      </c>
      <c r="D1085" s="286" t="s">
        <v>1268</v>
      </c>
      <c r="E1085" s="309"/>
      <c r="F1085" s="287">
        <v>50809.013110337495</v>
      </c>
      <c r="G1085" s="265">
        <v>50809.013110337495</v>
      </c>
    </row>
    <row r="1086" spans="1:7" s="314" customFormat="1" hidden="1" outlineLevel="1">
      <c r="A1086" s="308"/>
      <c r="B1086" s="288"/>
      <c r="C1086" s="288"/>
      <c r="D1086" s="289"/>
      <c r="E1086" s="310"/>
      <c r="F1086" s="290"/>
    </row>
    <row r="1087" spans="1:7" hidden="1" outlineLevel="1">
      <c r="B1087" s="285" t="s">
        <v>305</v>
      </c>
      <c r="C1087" s="285" t="s">
        <v>1269</v>
      </c>
      <c r="D1087" s="286" t="s">
        <v>1270</v>
      </c>
      <c r="E1087" s="309"/>
      <c r="F1087" s="287">
        <v>50809.013110337495</v>
      </c>
      <c r="G1087" s="265">
        <v>50809.013110337495</v>
      </c>
    </row>
    <row r="1088" spans="1:7" s="314" customFormat="1" hidden="1" outlineLevel="1">
      <c r="A1088" s="308"/>
      <c r="B1088" s="288"/>
      <c r="C1088" s="288"/>
      <c r="D1088" s="289"/>
      <c r="E1088" s="310"/>
      <c r="F1088" s="290"/>
    </row>
    <row r="1089" spans="1:7" hidden="1" outlineLevel="1">
      <c r="B1089" s="285" t="s">
        <v>305</v>
      </c>
      <c r="C1089" s="285" t="s">
        <v>1271</v>
      </c>
      <c r="D1089" s="286" t="s">
        <v>1272</v>
      </c>
      <c r="E1089" s="309"/>
      <c r="F1089" s="287">
        <v>50809.013110337495</v>
      </c>
      <c r="G1089" s="265">
        <v>50809.013110337495</v>
      </c>
    </row>
    <row r="1090" spans="1:7" s="314" customFormat="1" hidden="1" outlineLevel="1">
      <c r="A1090" s="308"/>
      <c r="B1090" s="288"/>
      <c r="C1090" s="288"/>
      <c r="D1090" s="289"/>
      <c r="E1090" s="310"/>
      <c r="F1090" s="290"/>
    </row>
    <row r="1091" spans="1:7" hidden="1" outlineLevel="1">
      <c r="B1091" s="285" t="s">
        <v>305</v>
      </c>
      <c r="C1091" s="285" t="s">
        <v>1273</v>
      </c>
      <c r="D1091" s="286" t="s">
        <v>1274</v>
      </c>
      <c r="E1091" s="309"/>
      <c r="F1091" s="287">
        <v>30042.984599104511</v>
      </c>
      <c r="G1091" s="265">
        <v>30042.984599104511</v>
      </c>
    </row>
    <row r="1092" spans="1:7" s="314" customFormat="1" hidden="1" outlineLevel="1">
      <c r="A1092" s="308"/>
      <c r="B1092" s="288"/>
      <c r="C1092" s="288"/>
      <c r="D1092" s="289"/>
      <c r="E1092" s="310"/>
      <c r="F1092" s="290"/>
    </row>
    <row r="1093" spans="1:7" hidden="1" outlineLevel="1">
      <c r="B1093" s="281" t="s">
        <v>278</v>
      </c>
      <c r="C1093" s="281" t="s">
        <v>1275</v>
      </c>
      <c r="D1093" s="282" t="s">
        <v>1276</v>
      </c>
      <c r="E1093" s="303"/>
      <c r="F1093" s="283">
        <f>+F1094</f>
        <v>990175.05010155716</v>
      </c>
      <c r="G1093" s="265">
        <v>990175.05010155716</v>
      </c>
    </row>
    <row r="1094" spans="1:7" hidden="1" outlineLevel="1">
      <c r="B1094" s="285" t="s">
        <v>305</v>
      </c>
      <c r="C1094" s="285" t="s">
        <v>1277</v>
      </c>
      <c r="D1094" s="286" t="s">
        <v>1278</v>
      </c>
      <c r="E1094" s="309"/>
      <c r="F1094" s="287">
        <v>990175.05010155716</v>
      </c>
      <c r="G1094" s="265">
        <v>990175.05010155716</v>
      </c>
    </row>
    <row r="1095" spans="1:7" s="314" customFormat="1" hidden="1" outlineLevel="1">
      <c r="A1095" s="308"/>
      <c r="B1095" s="288"/>
      <c r="C1095" s="288"/>
      <c r="D1095" s="289"/>
      <c r="E1095" s="310"/>
      <c r="F1095" s="290"/>
    </row>
    <row r="1096" spans="1:7" s="302" customFormat="1" collapsed="1">
      <c r="A1096" s="280"/>
      <c r="B1096" s="277" t="s">
        <v>234</v>
      </c>
      <c r="C1096" s="277" t="s">
        <v>1279</v>
      </c>
      <c r="D1096" s="278" t="s">
        <v>1280</v>
      </c>
      <c r="E1096" s="301"/>
      <c r="F1096" s="547">
        <f>+F1097+F1102+F1115+F1152</f>
        <v>3005500.1057755444</v>
      </c>
      <c r="G1096" s="302">
        <f>F1096*$G$4</f>
        <v>2602323.0177792953</v>
      </c>
    </row>
    <row r="1097" spans="1:7" hidden="1" outlineLevel="1">
      <c r="B1097" s="281" t="s">
        <v>278</v>
      </c>
      <c r="C1097" s="281" t="s">
        <v>1281</v>
      </c>
      <c r="D1097" s="282" t="s">
        <v>1282</v>
      </c>
      <c r="E1097" s="303"/>
      <c r="F1097" s="283">
        <f>+F1098+F1100</f>
        <v>0</v>
      </c>
      <c r="G1097" s="265">
        <v>0</v>
      </c>
    </row>
    <row r="1098" spans="1:7" hidden="1" outlineLevel="1">
      <c r="B1098" s="285" t="s">
        <v>305</v>
      </c>
      <c r="C1098" s="285" t="s">
        <v>1283</v>
      </c>
      <c r="D1098" s="286" t="s">
        <v>1284</v>
      </c>
      <c r="E1098" s="309"/>
      <c r="F1098" s="287">
        <v>0</v>
      </c>
      <c r="G1098" s="265">
        <v>0</v>
      </c>
    </row>
    <row r="1099" spans="1:7" s="314" customFormat="1" hidden="1" outlineLevel="1">
      <c r="A1099" s="308"/>
      <c r="B1099" s="288"/>
      <c r="C1099" s="288"/>
      <c r="D1099" s="289"/>
      <c r="E1099" s="310"/>
      <c r="F1099" s="290"/>
    </row>
    <row r="1100" spans="1:7" hidden="1" outlineLevel="1">
      <c r="B1100" s="285" t="s">
        <v>305</v>
      </c>
      <c r="C1100" s="285" t="s">
        <v>1285</v>
      </c>
      <c r="D1100" s="286" t="s">
        <v>1286</v>
      </c>
      <c r="E1100" s="309"/>
      <c r="F1100" s="287">
        <v>0</v>
      </c>
      <c r="G1100" s="265">
        <v>0</v>
      </c>
    </row>
    <row r="1101" spans="1:7" s="314" customFormat="1" hidden="1" outlineLevel="1">
      <c r="A1101" s="308"/>
      <c r="B1101" s="288"/>
      <c r="C1101" s="288"/>
      <c r="D1101" s="289"/>
      <c r="E1101" s="310"/>
      <c r="F1101" s="290"/>
    </row>
    <row r="1102" spans="1:7" hidden="1" outlineLevel="1">
      <c r="B1102" s="281" t="s">
        <v>278</v>
      </c>
      <c r="C1102" s="281" t="s">
        <v>1287</v>
      </c>
      <c r="D1102" s="282" t="s">
        <v>1288</v>
      </c>
      <c r="E1102" s="303"/>
      <c r="F1102" s="283">
        <f>+F1103+F1105+F1107+F1109+F1111+F1113</f>
        <v>285980.15639686084</v>
      </c>
      <c r="G1102" s="265">
        <v>285980.15639686084</v>
      </c>
    </row>
    <row r="1103" spans="1:7" hidden="1" outlineLevel="1">
      <c r="B1103" s="285" t="s">
        <v>305</v>
      </c>
      <c r="C1103" s="285" t="s">
        <v>1289</v>
      </c>
      <c r="D1103" s="286" t="s">
        <v>1290</v>
      </c>
      <c r="E1103" s="309"/>
      <c r="F1103" s="287">
        <v>78886.635209860513</v>
      </c>
      <c r="G1103" s="265">
        <v>78886.635209860513</v>
      </c>
    </row>
    <row r="1104" spans="1:7" s="314" customFormat="1" hidden="1" outlineLevel="1">
      <c r="A1104" s="308"/>
      <c r="B1104" s="288"/>
      <c r="C1104" s="288"/>
      <c r="D1104" s="289"/>
      <c r="E1104" s="310"/>
      <c r="F1104" s="290"/>
    </row>
    <row r="1105" spans="1:7" hidden="1" outlineLevel="1">
      <c r="B1105" s="285" t="s">
        <v>305</v>
      </c>
      <c r="C1105" s="285" t="s">
        <v>1291</v>
      </c>
      <c r="D1105" s="286" t="s">
        <v>1292</v>
      </c>
      <c r="E1105" s="309"/>
      <c r="F1105" s="287">
        <v>0</v>
      </c>
      <c r="G1105" s="265">
        <v>0</v>
      </c>
    </row>
    <row r="1106" spans="1:7" s="314" customFormat="1" hidden="1" outlineLevel="1">
      <c r="A1106" s="308"/>
      <c r="B1106" s="288"/>
      <c r="C1106" s="288"/>
      <c r="D1106" s="289"/>
      <c r="E1106" s="310"/>
      <c r="F1106" s="290"/>
    </row>
    <row r="1107" spans="1:7" hidden="1" outlineLevel="1">
      <c r="B1107" s="285" t="s">
        <v>305</v>
      </c>
      <c r="C1107" s="285" t="s">
        <v>1293</v>
      </c>
      <c r="D1107" s="286" t="s">
        <v>1294</v>
      </c>
      <c r="E1107" s="309"/>
      <c r="F1107" s="287">
        <v>55808.932429524073</v>
      </c>
      <c r="G1107" s="265">
        <v>55808.932429524073</v>
      </c>
    </row>
    <row r="1108" spans="1:7" s="314" customFormat="1" hidden="1" outlineLevel="1">
      <c r="A1108" s="308"/>
      <c r="B1108" s="288"/>
      <c r="C1108" s="288"/>
      <c r="D1108" s="289"/>
      <c r="E1108" s="310"/>
      <c r="F1108" s="290"/>
    </row>
    <row r="1109" spans="1:7" hidden="1" outlineLevel="1">
      <c r="B1109" s="285" t="s">
        <v>305</v>
      </c>
      <c r="C1109" s="285" t="s">
        <v>1295</v>
      </c>
      <c r="D1109" s="286" t="s">
        <v>1296</v>
      </c>
      <c r="E1109" s="309"/>
      <c r="F1109" s="287">
        <v>46606.890506527619</v>
      </c>
      <c r="G1109" s="265">
        <v>46606.890506527619</v>
      </c>
    </row>
    <row r="1110" spans="1:7" s="314" customFormat="1" hidden="1" outlineLevel="1">
      <c r="A1110" s="308"/>
      <c r="B1110" s="288"/>
      <c r="C1110" s="288"/>
      <c r="D1110" s="289"/>
      <c r="E1110" s="310"/>
      <c r="F1110" s="290"/>
    </row>
    <row r="1111" spans="1:7" hidden="1" outlineLevel="1">
      <c r="B1111" s="285" t="s">
        <v>305</v>
      </c>
      <c r="C1111" s="285" t="s">
        <v>1297</v>
      </c>
      <c r="D1111" s="286" t="s">
        <v>1298</v>
      </c>
      <c r="E1111" s="309"/>
      <c r="F1111" s="287">
        <v>62273.647461374923</v>
      </c>
      <c r="G1111" s="265">
        <v>62273.647461374923</v>
      </c>
    </row>
    <row r="1112" spans="1:7" s="314" customFormat="1" hidden="1" outlineLevel="1">
      <c r="A1112" s="308"/>
      <c r="B1112" s="288"/>
      <c r="C1112" s="288"/>
      <c r="D1112" s="289"/>
      <c r="E1112" s="310"/>
      <c r="F1112" s="290"/>
    </row>
    <row r="1113" spans="1:7" hidden="1" outlineLevel="1">
      <c r="B1113" s="285" t="s">
        <v>305</v>
      </c>
      <c r="C1113" s="285" t="s">
        <v>1299</v>
      </c>
      <c r="D1113" s="286" t="s">
        <v>1300</v>
      </c>
      <c r="E1113" s="309"/>
      <c r="F1113" s="287">
        <v>42404.050789573674</v>
      </c>
      <c r="G1113" s="265">
        <v>42404.050789573674</v>
      </c>
    </row>
    <row r="1114" spans="1:7" s="314" customFormat="1" hidden="1" outlineLevel="1">
      <c r="A1114" s="308"/>
      <c r="B1114" s="288"/>
      <c r="C1114" s="288"/>
      <c r="D1114" s="289"/>
      <c r="E1114" s="310"/>
      <c r="F1114" s="290"/>
    </row>
    <row r="1115" spans="1:7" hidden="1" outlineLevel="1">
      <c r="B1115" s="281" t="s">
        <v>278</v>
      </c>
      <c r="C1115" s="281" t="s">
        <v>1301</v>
      </c>
      <c r="D1115" s="282" t="s">
        <v>1302</v>
      </c>
      <c r="E1115" s="303"/>
      <c r="F1115" s="283">
        <f>+F1116+F1118+F1120+F1122+F1124+F1126+F1128+F1130+F1132+F1134+F1136+F1138+F1140+F1142+F1144+F1146+F1148+F1150</f>
        <v>2015395.4693064652</v>
      </c>
      <c r="G1115" s="265">
        <v>2015395.4693064652</v>
      </c>
    </row>
    <row r="1116" spans="1:7" hidden="1" outlineLevel="1">
      <c r="B1116" s="285" t="s">
        <v>305</v>
      </c>
      <c r="C1116" s="285" t="s">
        <v>1303</v>
      </c>
      <c r="D1116" s="286" t="s">
        <v>1304</v>
      </c>
      <c r="E1116" s="309"/>
      <c r="F1116" s="287">
        <v>105760.02377122983</v>
      </c>
      <c r="G1116" s="265">
        <v>105760.02377122983</v>
      </c>
    </row>
    <row r="1117" spans="1:7" s="314" customFormat="1" hidden="1" outlineLevel="1">
      <c r="A1117" s="308"/>
      <c r="B1117" s="288"/>
      <c r="C1117" s="288"/>
      <c r="D1117" s="289"/>
      <c r="E1117" s="310"/>
      <c r="F1117" s="290"/>
    </row>
    <row r="1118" spans="1:7" hidden="1" outlineLevel="1">
      <c r="B1118" s="285" t="s">
        <v>305</v>
      </c>
      <c r="C1118" s="285" t="s">
        <v>1305</v>
      </c>
      <c r="D1118" s="286" t="s">
        <v>1306</v>
      </c>
      <c r="E1118" s="309"/>
      <c r="F1118" s="287">
        <v>128994.35494233506</v>
      </c>
      <c r="G1118" s="265">
        <v>128994.35494233506</v>
      </c>
    </row>
    <row r="1119" spans="1:7" s="314" customFormat="1" hidden="1" outlineLevel="1">
      <c r="A1119" s="308"/>
      <c r="B1119" s="288"/>
      <c r="C1119" s="288"/>
      <c r="D1119" s="289"/>
      <c r="E1119" s="310"/>
      <c r="F1119" s="290"/>
    </row>
    <row r="1120" spans="1:7" hidden="1" outlineLevel="1">
      <c r="B1120" s="285" t="s">
        <v>305</v>
      </c>
      <c r="C1120" s="285" t="s">
        <v>1307</v>
      </c>
      <c r="D1120" s="286" t="s">
        <v>1308</v>
      </c>
      <c r="E1120" s="309"/>
      <c r="F1120" s="287">
        <v>128994.35494233506</v>
      </c>
      <c r="G1120" s="265">
        <v>128994.35494233506</v>
      </c>
    </row>
    <row r="1121" spans="1:7" s="314" customFormat="1" hidden="1" outlineLevel="1">
      <c r="A1121" s="308"/>
      <c r="B1121" s="288"/>
      <c r="C1121" s="288"/>
      <c r="D1121" s="289"/>
      <c r="E1121" s="310"/>
      <c r="F1121" s="290"/>
    </row>
    <row r="1122" spans="1:7" hidden="1" outlineLevel="1">
      <c r="B1122" s="285" t="s">
        <v>305</v>
      </c>
      <c r="C1122" s="285" t="s">
        <v>1309</v>
      </c>
      <c r="D1122" s="286" t="s">
        <v>1310</v>
      </c>
      <c r="E1122" s="309"/>
      <c r="F1122" s="287">
        <v>128994.35494233506</v>
      </c>
      <c r="G1122" s="265">
        <v>128994.35494233506</v>
      </c>
    </row>
    <row r="1123" spans="1:7" s="314" customFormat="1" hidden="1" outlineLevel="1">
      <c r="A1123" s="308"/>
      <c r="B1123" s="288"/>
      <c r="C1123" s="288"/>
      <c r="D1123" s="289"/>
      <c r="E1123" s="310"/>
      <c r="F1123" s="290"/>
    </row>
    <row r="1124" spans="1:7" hidden="1" outlineLevel="1">
      <c r="B1124" s="285" t="s">
        <v>305</v>
      </c>
      <c r="C1124" s="285" t="s">
        <v>1311</v>
      </c>
      <c r="D1124" s="286" t="s">
        <v>1312</v>
      </c>
      <c r="E1124" s="309"/>
      <c r="F1124" s="287">
        <v>128994.35494233506</v>
      </c>
      <c r="G1124" s="265">
        <v>128994.35494233506</v>
      </c>
    </row>
    <row r="1125" spans="1:7" s="314" customFormat="1" hidden="1" outlineLevel="1">
      <c r="A1125" s="308"/>
      <c r="B1125" s="288"/>
      <c r="C1125" s="288"/>
      <c r="D1125" s="289"/>
      <c r="E1125" s="310"/>
      <c r="F1125" s="290"/>
    </row>
    <row r="1126" spans="1:7" hidden="1" outlineLevel="1">
      <c r="B1126" s="285" t="s">
        <v>305</v>
      </c>
      <c r="C1126" s="285" t="s">
        <v>1313</v>
      </c>
      <c r="D1126" s="286" t="s">
        <v>1314</v>
      </c>
      <c r="E1126" s="309"/>
      <c r="F1126" s="287">
        <v>128994.35494233506</v>
      </c>
      <c r="G1126" s="265">
        <v>128994.35494233506</v>
      </c>
    </row>
    <row r="1127" spans="1:7" s="314" customFormat="1" hidden="1" outlineLevel="1">
      <c r="A1127" s="308"/>
      <c r="B1127" s="288"/>
      <c r="C1127" s="288"/>
      <c r="D1127" s="289"/>
      <c r="E1127" s="310"/>
      <c r="F1127" s="290"/>
    </row>
    <row r="1128" spans="1:7" hidden="1" outlineLevel="1">
      <c r="B1128" s="285" t="s">
        <v>305</v>
      </c>
      <c r="C1128" s="285" t="s">
        <v>1315</v>
      </c>
      <c r="D1128" s="286" t="s">
        <v>1316</v>
      </c>
      <c r="E1128" s="309"/>
      <c r="F1128" s="287">
        <v>128994.35494233506</v>
      </c>
      <c r="G1128" s="265">
        <v>128994.35494233506</v>
      </c>
    </row>
    <row r="1129" spans="1:7" s="314" customFormat="1" hidden="1" outlineLevel="1">
      <c r="A1129" s="308"/>
      <c r="B1129" s="288"/>
      <c r="C1129" s="288"/>
      <c r="D1129" s="289"/>
      <c r="E1129" s="310"/>
      <c r="F1129" s="290"/>
    </row>
    <row r="1130" spans="1:7" hidden="1" outlineLevel="1">
      <c r="B1130" s="285" t="s">
        <v>305</v>
      </c>
      <c r="C1130" s="285" t="s">
        <v>1317</v>
      </c>
      <c r="D1130" s="286" t="s">
        <v>1318</v>
      </c>
      <c r="E1130" s="309"/>
      <c r="F1130" s="287">
        <v>128994.35494233506</v>
      </c>
      <c r="G1130" s="265">
        <v>128994.35494233506</v>
      </c>
    </row>
    <row r="1131" spans="1:7" s="314" customFormat="1" hidden="1" outlineLevel="1">
      <c r="A1131" s="308"/>
      <c r="B1131" s="288"/>
      <c r="C1131" s="288"/>
      <c r="D1131" s="289"/>
      <c r="E1131" s="310"/>
      <c r="F1131" s="290"/>
    </row>
    <row r="1132" spans="1:7" hidden="1" outlineLevel="1">
      <c r="B1132" s="285" t="s">
        <v>305</v>
      </c>
      <c r="C1132" s="285" t="s">
        <v>1319</v>
      </c>
      <c r="D1132" s="286" t="s">
        <v>1320</v>
      </c>
      <c r="E1132" s="309"/>
      <c r="F1132" s="287">
        <v>128994.35494233506</v>
      </c>
      <c r="G1132" s="265">
        <v>128994.35494233506</v>
      </c>
    </row>
    <row r="1133" spans="1:7" s="314" customFormat="1" hidden="1" outlineLevel="1">
      <c r="A1133" s="308"/>
      <c r="B1133" s="288"/>
      <c r="C1133" s="288"/>
      <c r="D1133" s="289"/>
      <c r="E1133" s="310"/>
      <c r="F1133" s="290"/>
    </row>
    <row r="1134" spans="1:7" hidden="1" outlineLevel="1">
      <c r="B1134" s="285" t="s">
        <v>305</v>
      </c>
      <c r="C1134" s="285" t="s">
        <v>1321</v>
      </c>
      <c r="D1134" s="286" t="s">
        <v>1322</v>
      </c>
      <c r="E1134" s="309"/>
      <c r="F1134" s="287">
        <v>128994.35494233506</v>
      </c>
      <c r="G1134" s="265">
        <v>128994.35494233506</v>
      </c>
    </row>
    <row r="1135" spans="1:7" s="314" customFormat="1" hidden="1" outlineLevel="1">
      <c r="A1135" s="308"/>
      <c r="B1135" s="288"/>
      <c r="C1135" s="288"/>
      <c r="D1135" s="289"/>
      <c r="E1135" s="310"/>
      <c r="F1135" s="290"/>
    </row>
    <row r="1136" spans="1:7" hidden="1" outlineLevel="1">
      <c r="B1136" s="285" t="s">
        <v>305</v>
      </c>
      <c r="C1136" s="285" t="s">
        <v>1323</v>
      </c>
      <c r="D1136" s="286" t="s">
        <v>1324</v>
      </c>
      <c r="E1136" s="309"/>
      <c r="F1136" s="287">
        <v>128994.35494233506</v>
      </c>
      <c r="G1136" s="265">
        <v>128994.35494233506</v>
      </c>
    </row>
    <row r="1137" spans="1:7" s="314" customFormat="1" hidden="1" outlineLevel="1">
      <c r="A1137" s="308"/>
      <c r="B1137" s="288"/>
      <c r="C1137" s="288"/>
      <c r="D1137" s="289"/>
      <c r="E1137" s="310"/>
      <c r="F1137" s="290"/>
    </row>
    <row r="1138" spans="1:7" hidden="1" outlineLevel="1">
      <c r="B1138" s="285" t="s">
        <v>305</v>
      </c>
      <c r="C1138" s="285" t="s">
        <v>1325</v>
      </c>
      <c r="D1138" s="286" t="s">
        <v>1326</v>
      </c>
      <c r="E1138" s="309"/>
      <c r="F1138" s="287">
        <v>128994.35494233506</v>
      </c>
      <c r="G1138" s="265">
        <v>128994.35494233506</v>
      </c>
    </row>
    <row r="1139" spans="1:7" s="314" customFormat="1" hidden="1" outlineLevel="1">
      <c r="A1139" s="308"/>
      <c r="B1139" s="288"/>
      <c r="C1139" s="288"/>
      <c r="D1139" s="289"/>
      <c r="E1139" s="310"/>
      <c r="F1139" s="290"/>
    </row>
    <row r="1140" spans="1:7" hidden="1" outlineLevel="1">
      <c r="B1140" s="285" t="s">
        <v>305</v>
      </c>
      <c r="C1140" s="285" t="s">
        <v>1327</v>
      </c>
      <c r="D1140" s="286" t="s">
        <v>1328</v>
      </c>
      <c r="E1140" s="309"/>
      <c r="F1140" s="287">
        <v>87761.022645128396</v>
      </c>
      <c r="G1140" s="265">
        <v>87761.022645128396</v>
      </c>
    </row>
    <row r="1141" spans="1:7" s="314" customFormat="1" hidden="1" outlineLevel="1">
      <c r="A1141" s="308"/>
      <c r="B1141" s="288"/>
      <c r="C1141" s="288"/>
      <c r="D1141" s="289"/>
      <c r="E1141" s="310"/>
      <c r="F1141" s="290"/>
    </row>
    <row r="1142" spans="1:7" hidden="1" outlineLevel="1">
      <c r="B1142" s="285" t="s">
        <v>305</v>
      </c>
      <c r="C1142" s="285" t="s">
        <v>1329</v>
      </c>
      <c r="D1142" s="286" t="s">
        <v>1330</v>
      </c>
      <c r="E1142" s="309"/>
      <c r="F1142" s="287">
        <v>87761.022645128396</v>
      </c>
      <c r="G1142" s="265">
        <v>87761.022645128396</v>
      </c>
    </row>
    <row r="1143" spans="1:7" s="314" customFormat="1" hidden="1" outlineLevel="1">
      <c r="A1143" s="308"/>
      <c r="B1143" s="288"/>
      <c r="C1143" s="288"/>
      <c r="D1143" s="289"/>
      <c r="E1143" s="310"/>
      <c r="F1143" s="290"/>
    </row>
    <row r="1144" spans="1:7" hidden="1" outlineLevel="1">
      <c r="B1144" s="285" t="s">
        <v>305</v>
      </c>
      <c r="C1144" s="285" t="s">
        <v>1331</v>
      </c>
      <c r="D1144" s="286" t="s">
        <v>1332</v>
      </c>
      <c r="E1144" s="309"/>
      <c r="F1144" s="287">
        <v>87761.022645128396</v>
      </c>
      <c r="G1144" s="265">
        <v>87761.022645128396</v>
      </c>
    </row>
    <row r="1145" spans="1:7" s="314" customFormat="1" hidden="1" outlineLevel="1">
      <c r="A1145" s="308"/>
      <c r="B1145" s="288"/>
      <c r="C1145" s="288"/>
      <c r="D1145" s="289"/>
      <c r="E1145" s="310"/>
      <c r="F1145" s="290"/>
    </row>
    <row r="1146" spans="1:7" hidden="1" outlineLevel="1">
      <c r="B1146" s="285" t="s">
        <v>305</v>
      </c>
      <c r="C1146" s="285" t="s">
        <v>1333</v>
      </c>
      <c r="D1146" s="286" t="s">
        <v>1334</v>
      </c>
      <c r="E1146" s="309"/>
      <c r="F1146" s="287">
        <v>87761.022645128396</v>
      </c>
      <c r="G1146" s="265">
        <v>87761.022645128396</v>
      </c>
    </row>
    <row r="1147" spans="1:7" s="314" customFormat="1" hidden="1" outlineLevel="1">
      <c r="A1147" s="308"/>
      <c r="B1147" s="288"/>
      <c r="C1147" s="288"/>
      <c r="D1147" s="289"/>
      <c r="E1147" s="310"/>
      <c r="F1147" s="290"/>
    </row>
    <row r="1148" spans="1:7" hidden="1" outlineLevel="1">
      <c r="B1148" s="285" t="s">
        <v>305</v>
      </c>
      <c r="C1148" s="285" t="s">
        <v>1335</v>
      </c>
      <c r="D1148" s="286" t="s">
        <v>1336</v>
      </c>
      <c r="E1148" s="309"/>
      <c r="F1148" s="287">
        <v>87761.022645128396</v>
      </c>
      <c r="G1148" s="265">
        <v>87761.022645128396</v>
      </c>
    </row>
    <row r="1149" spans="1:7" s="314" customFormat="1" hidden="1" outlineLevel="1">
      <c r="A1149" s="308"/>
      <c r="B1149" s="288"/>
      <c r="C1149" s="288"/>
      <c r="D1149" s="289"/>
      <c r="E1149" s="310"/>
      <c r="F1149" s="290"/>
    </row>
    <row r="1150" spans="1:7" hidden="1" outlineLevel="1">
      <c r="B1150" s="285" t="s">
        <v>305</v>
      </c>
      <c r="C1150" s="285" t="s">
        <v>1337</v>
      </c>
      <c r="D1150" s="286" t="s">
        <v>1338</v>
      </c>
      <c r="E1150" s="309"/>
      <c r="F1150" s="287">
        <v>51892.427943907787</v>
      </c>
      <c r="G1150" s="265">
        <v>51892.427943907787</v>
      </c>
    </row>
    <row r="1151" spans="1:7" s="314" customFormat="1" hidden="1" outlineLevel="1">
      <c r="A1151" s="308"/>
      <c r="B1151" s="288"/>
      <c r="C1151" s="288"/>
      <c r="D1151" s="289"/>
      <c r="E1151" s="310"/>
      <c r="F1151" s="290"/>
    </row>
    <row r="1152" spans="1:7" hidden="1" outlineLevel="1">
      <c r="B1152" s="281" t="s">
        <v>278</v>
      </c>
      <c r="C1152" s="281" t="s">
        <v>1339</v>
      </c>
      <c r="D1152" s="282" t="s">
        <v>1340</v>
      </c>
      <c r="E1152" s="303"/>
      <c r="F1152" s="283">
        <f>+F1153</f>
        <v>704124.48007221858</v>
      </c>
      <c r="G1152" s="265">
        <v>704124.48007221858</v>
      </c>
    </row>
    <row r="1153" spans="1:7" hidden="1" outlineLevel="1">
      <c r="B1153" s="285" t="s">
        <v>305</v>
      </c>
      <c r="C1153" s="285" t="s">
        <v>1341</v>
      </c>
      <c r="D1153" s="286" t="s">
        <v>1342</v>
      </c>
      <c r="E1153" s="309"/>
      <c r="F1153" s="287">
        <v>704124.48007221858</v>
      </c>
      <c r="G1153" s="265">
        <v>704124.48007221858</v>
      </c>
    </row>
    <row r="1154" spans="1:7" s="314" customFormat="1" hidden="1" outlineLevel="1">
      <c r="A1154" s="308"/>
      <c r="B1154" s="288"/>
      <c r="C1154" s="288"/>
      <c r="D1154" s="289"/>
      <c r="E1154" s="310"/>
      <c r="F1154" s="313"/>
    </row>
    <row r="1155" spans="1:7" s="302" customFormat="1" collapsed="1">
      <c r="A1155" s="280"/>
      <c r="B1155" s="277" t="s">
        <v>234</v>
      </c>
      <c r="C1155" s="277" t="s">
        <v>1343</v>
      </c>
      <c r="D1155" s="278" t="s">
        <v>1344</v>
      </c>
      <c r="E1155" s="301"/>
      <c r="F1155" s="547">
        <f>+F1156+F1161+F1174+F1175+F1182+F1219</f>
        <v>5130209.9222234841</v>
      </c>
      <c r="G1155" s="302">
        <f>F1155*$G$4</f>
        <v>4442010.6128051272</v>
      </c>
    </row>
    <row r="1156" spans="1:7" hidden="1" outlineLevel="1">
      <c r="B1156" s="281" t="s">
        <v>278</v>
      </c>
      <c r="C1156" s="281" t="s">
        <v>1345</v>
      </c>
      <c r="D1156" s="282" t="s">
        <v>1346</v>
      </c>
      <c r="E1156" s="303"/>
      <c r="F1156" s="283">
        <f>+F1157+F1159</f>
        <v>640029.24269338173</v>
      </c>
      <c r="G1156" s="265">
        <v>640029.24269338173</v>
      </c>
    </row>
    <row r="1157" spans="1:7" hidden="1" outlineLevel="1">
      <c r="B1157" s="285" t="s">
        <v>305</v>
      </c>
      <c r="C1157" s="285" t="s">
        <v>1347</v>
      </c>
      <c r="D1157" s="286" t="s">
        <v>1348</v>
      </c>
      <c r="E1157" s="309"/>
      <c r="F1157" s="287">
        <v>319443.74427518796</v>
      </c>
      <c r="G1157" s="265">
        <v>319443.74427518796</v>
      </c>
    </row>
    <row r="1158" spans="1:7" s="314" customFormat="1" hidden="1" outlineLevel="1">
      <c r="A1158" s="308"/>
      <c r="B1158" s="288"/>
      <c r="C1158" s="288"/>
      <c r="D1158" s="289"/>
      <c r="E1158" s="310"/>
      <c r="F1158" s="313"/>
    </row>
    <row r="1159" spans="1:7" hidden="1" outlineLevel="1">
      <c r="B1159" s="285" t="s">
        <v>305</v>
      </c>
      <c r="C1159" s="285" t="s">
        <v>1349</v>
      </c>
      <c r="D1159" s="286" t="s">
        <v>1350</v>
      </c>
      <c r="E1159" s="309"/>
      <c r="F1159" s="287">
        <v>320585.49841819378</v>
      </c>
      <c r="G1159" s="265">
        <v>320585.49841819378</v>
      </c>
    </row>
    <row r="1160" spans="1:7" s="314" customFormat="1" hidden="1" outlineLevel="1">
      <c r="A1160" s="308"/>
      <c r="B1160" s="288"/>
      <c r="C1160" s="288"/>
      <c r="D1160" s="289"/>
      <c r="E1160" s="310"/>
      <c r="F1160" s="290"/>
    </row>
    <row r="1161" spans="1:7" hidden="1" outlineLevel="1">
      <c r="B1161" s="281" t="s">
        <v>278</v>
      </c>
      <c r="C1161" s="281" t="s">
        <v>1351</v>
      </c>
      <c r="D1161" s="282" t="s">
        <v>1352</v>
      </c>
      <c r="E1161" s="303"/>
      <c r="F1161" s="283">
        <f>+F1162+F1164+F1166+F1168+F1170+F1172</f>
        <v>830562.57681118499</v>
      </c>
      <c r="G1161" s="265">
        <v>830562.57681118499</v>
      </c>
    </row>
    <row r="1162" spans="1:7" hidden="1" outlineLevel="1">
      <c r="B1162" s="285" t="s">
        <v>305</v>
      </c>
      <c r="C1162" s="285" t="s">
        <v>1353</v>
      </c>
      <c r="D1162" s="286" t="s">
        <v>1354</v>
      </c>
      <c r="E1162" s="309"/>
      <c r="F1162" s="287">
        <v>390488.84428880946</v>
      </c>
      <c r="G1162" s="265">
        <v>390488.84428880946</v>
      </c>
    </row>
    <row r="1163" spans="1:7" s="314" customFormat="1" hidden="1" outlineLevel="1">
      <c r="A1163" s="308"/>
      <c r="B1163" s="288"/>
      <c r="C1163" s="288"/>
      <c r="D1163" s="289"/>
      <c r="E1163" s="310"/>
      <c r="F1163" s="290"/>
    </row>
    <row r="1164" spans="1:7" hidden="1" outlineLevel="1">
      <c r="B1164" s="285" t="s">
        <v>305</v>
      </c>
      <c r="C1164" s="285" t="s">
        <v>1355</v>
      </c>
      <c r="D1164" s="286" t="s">
        <v>1356</v>
      </c>
      <c r="E1164" s="309"/>
      <c r="F1164" s="287">
        <v>0</v>
      </c>
      <c r="G1164" s="265">
        <v>0</v>
      </c>
    </row>
    <row r="1165" spans="1:7" s="314" customFormat="1" hidden="1" outlineLevel="1">
      <c r="A1165" s="308"/>
      <c r="B1165" s="288"/>
      <c r="C1165" s="288"/>
      <c r="D1165" s="289"/>
      <c r="E1165" s="310"/>
      <c r="F1165" s="290"/>
    </row>
    <row r="1166" spans="1:7" hidden="1" outlineLevel="1">
      <c r="B1166" s="285" t="s">
        <v>305</v>
      </c>
      <c r="C1166" s="285" t="s">
        <v>1357</v>
      </c>
      <c r="D1166" s="286" t="s">
        <v>1358</v>
      </c>
      <c r="E1166" s="309"/>
      <c r="F1166" s="287">
        <v>118593.98141273865</v>
      </c>
      <c r="G1166" s="265">
        <v>118593.98141273865</v>
      </c>
    </row>
    <row r="1167" spans="1:7" s="314" customFormat="1" hidden="1" outlineLevel="1">
      <c r="A1167" s="308"/>
      <c r="B1167" s="288"/>
      <c r="C1167" s="288"/>
      <c r="D1167" s="289"/>
      <c r="E1167" s="310"/>
      <c r="F1167" s="290"/>
    </row>
    <row r="1168" spans="1:7" hidden="1" outlineLevel="1">
      <c r="B1168" s="285" t="s">
        <v>305</v>
      </c>
      <c r="C1168" s="285" t="s">
        <v>1359</v>
      </c>
      <c r="D1168" s="286" t="s">
        <v>1360</v>
      </c>
      <c r="E1168" s="309"/>
      <c r="F1168" s="287">
        <v>99039.642326371191</v>
      </c>
      <c r="G1168" s="265">
        <v>99039.642326371191</v>
      </c>
    </row>
    <row r="1169" spans="1:7" s="314" customFormat="1" hidden="1" outlineLevel="1">
      <c r="A1169" s="308"/>
      <c r="B1169" s="288"/>
      <c r="C1169" s="288"/>
      <c r="D1169" s="289"/>
      <c r="E1169" s="310"/>
      <c r="F1169" s="290"/>
    </row>
    <row r="1170" spans="1:7" hidden="1" outlineLevel="1">
      <c r="B1170" s="285" t="s">
        <v>305</v>
      </c>
      <c r="C1170" s="285" t="s">
        <v>1361</v>
      </c>
      <c r="D1170" s="286" t="s">
        <v>1362</v>
      </c>
      <c r="E1170" s="309"/>
      <c r="F1170" s="287">
        <v>132331.50085542171</v>
      </c>
      <c r="G1170" s="265">
        <v>132331.50085542171</v>
      </c>
    </row>
    <row r="1171" spans="1:7" s="314" customFormat="1" hidden="1" outlineLevel="1">
      <c r="A1171" s="308"/>
      <c r="B1171" s="288"/>
      <c r="C1171" s="288"/>
      <c r="D1171" s="289"/>
      <c r="E1171" s="310"/>
      <c r="F1171" s="290"/>
    </row>
    <row r="1172" spans="1:7" hidden="1" outlineLevel="1">
      <c r="B1172" s="285" t="s">
        <v>305</v>
      </c>
      <c r="C1172" s="285" t="s">
        <v>1363</v>
      </c>
      <c r="D1172" s="286" t="s">
        <v>1364</v>
      </c>
      <c r="E1172" s="309"/>
      <c r="F1172" s="287">
        <v>90108.607927844045</v>
      </c>
      <c r="G1172" s="265">
        <v>90108.607927844045</v>
      </c>
    </row>
    <row r="1173" spans="1:7" s="314" customFormat="1" hidden="1" outlineLevel="1">
      <c r="A1173" s="308"/>
      <c r="B1173" s="288"/>
      <c r="C1173" s="288"/>
      <c r="D1173" s="289"/>
      <c r="E1173" s="310"/>
      <c r="F1173" s="290"/>
    </row>
    <row r="1174" spans="1:7" hidden="1" outlineLevel="1">
      <c r="B1174" s="281" t="s">
        <v>278</v>
      </c>
      <c r="C1174" s="281" t="s">
        <v>1365</v>
      </c>
      <c r="D1174" s="282" t="s">
        <v>1366</v>
      </c>
      <c r="E1174" s="303"/>
      <c r="F1174" s="283">
        <v>0</v>
      </c>
      <c r="G1174" s="265">
        <v>0</v>
      </c>
    </row>
    <row r="1175" spans="1:7" hidden="1" outlineLevel="1">
      <c r="B1175" s="281" t="s">
        <v>278</v>
      </c>
      <c r="C1175" s="281" t="s">
        <v>1367</v>
      </c>
      <c r="D1175" s="282" t="s">
        <v>1368</v>
      </c>
      <c r="E1175" s="303"/>
      <c r="F1175" s="283">
        <f>+F1176+F1178+F1180</f>
        <v>628432.1161598491</v>
      </c>
      <c r="G1175" s="265">
        <v>628432.1161598491</v>
      </c>
    </row>
    <row r="1176" spans="1:7" hidden="1" outlineLevel="1">
      <c r="B1176" s="285" t="s">
        <v>305</v>
      </c>
      <c r="C1176" s="285" t="s">
        <v>1369</v>
      </c>
      <c r="D1176" s="286" t="s">
        <v>1370</v>
      </c>
      <c r="E1176" s="309"/>
      <c r="F1176" s="287">
        <v>208089.25381780212</v>
      </c>
      <c r="G1176" s="265">
        <v>208089.25381780212</v>
      </c>
    </row>
    <row r="1177" spans="1:7" s="314" customFormat="1" hidden="1" outlineLevel="1">
      <c r="A1177" s="308"/>
      <c r="B1177" s="288"/>
      <c r="C1177" s="288"/>
      <c r="D1177" s="289"/>
      <c r="E1177" s="310"/>
      <c r="F1177" s="290"/>
    </row>
    <row r="1178" spans="1:7" hidden="1" outlineLevel="1">
      <c r="B1178" s="285" t="s">
        <v>305</v>
      </c>
      <c r="C1178" s="285" t="s">
        <v>1371</v>
      </c>
      <c r="D1178" s="286" t="s">
        <v>1372</v>
      </c>
      <c r="E1178" s="309"/>
      <c r="F1178" s="287">
        <v>210146.58294965167</v>
      </c>
      <c r="G1178" s="265">
        <v>210146.58294965167</v>
      </c>
    </row>
    <row r="1179" spans="1:7" s="314" customFormat="1" hidden="1" outlineLevel="1">
      <c r="A1179" s="308"/>
      <c r="B1179" s="288"/>
      <c r="C1179" s="288"/>
      <c r="D1179" s="289"/>
      <c r="E1179" s="310"/>
      <c r="F1179" s="290"/>
    </row>
    <row r="1180" spans="1:7" hidden="1" outlineLevel="1">
      <c r="B1180" s="285" t="s">
        <v>305</v>
      </c>
      <c r="C1180" s="285" t="s">
        <v>1373</v>
      </c>
      <c r="D1180" s="286" t="s">
        <v>1374</v>
      </c>
      <c r="E1180" s="309"/>
      <c r="F1180" s="287">
        <v>210196.27939239528</v>
      </c>
      <c r="G1180" s="265">
        <v>210196.27939239528</v>
      </c>
    </row>
    <row r="1181" spans="1:7" s="314" customFormat="1" hidden="1" outlineLevel="1">
      <c r="A1181" s="308"/>
      <c r="B1181" s="288"/>
      <c r="C1181" s="288"/>
      <c r="D1181" s="289"/>
      <c r="E1181" s="310"/>
      <c r="F1181" s="290"/>
    </row>
    <row r="1182" spans="1:7" hidden="1" outlineLevel="1">
      <c r="B1182" s="281" t="s">
        <v>278</v>
      </c>
      <c r="C1182" s="281" t="s">
        <v>1375</v>
      </c>
      <c r="D1182" s="282" t="s">
        <v>1376</v>
      </c>
      <c r="E1182" s="303"/>
      <c r="F1182" s="283">
        <f>+F1183+F1185+F1187+F1189+F1191+F1193+F1195+F1197+F1199+F1201+F1203+F1205+F1207+F1209+F1211+F1213+F1215+F1217</f>
        <v>2036610.1584570596</v>
      </c>
      <c r="G1182" s="265">
        <v>2036610.1584570596</v>
      </c>
    </row>
    <row r="1183" spans="1:7" hidden="1" outlineLevel="1">
      <c r="B1183" s="285" t="s">
        <v>305</v>
      </c>
      <c r="C1183" s="285" t="s">
        <v>1377</v>
      </c>
      <c r="D1183" s="286" t="s">
        <v>1378</v>
      </c>
      <c r="E1183" s="309"/>
      <c r="F1183" s="287">
        <v>106873.28717934804</v>
      </c>
      <c r="G1183" s="265">
        <v>106873.28717934804</v>
      </c>
    </row>
    <row r="1184" spans="1:7" s="314" customFormat="1" hidden="1" outlineLevel="1">
      <c r="A1184" s="308"/>
      <c r="B1184" s="288"/>
      <c r="C1184" s="288"/>
      <c r="D1184" s="289"/>
      <c r="E1184" s="310"/>
      <c r="F1184" s="290"/>
    </row>
    <row r="1185" spans="1:7" hidden="1" outlineLevel="1">
      <c r="B1185" s="285" t="s">
        <v>305</v>
      </c>
      <c r="C1185" s="285" t="s">
        <v>1379</v>
      </c>
      <c r="D1185" s="286" t="s">
        <v>1380</v>
      </c>
      <c r="E1185" s="309"/>
      <c r="F1185" s="287">
        <v>130352.19025751753</v>
      </c>
      <c r="G1185" s="265">
        <v>130352.19025751753</v>
      </c>
    </row>
    <row r="1186" spans="1:7" s="314" customFormat="1" hidden="1" outlineLevel="1">
      <c r="A1186" s="308"/>
      <c r="B1186" s="288"/>
      <c r="C1186" s="288"/>
      <c r="D1186" s="289"/>
      <c r="E1186" s="310"/>
      <c r="F1186" s="290"/>
    </row>
    <row r="1187" spans="1:7" hidden="1" outlineLevel="1">
      <c r="B1187" s="285" t="s">
        <v>305</v>
      </c>
      <c r="C1187" s="285" t="s">
        <v>1381</v>
      </c>
      <c r="D1187" s="286" t="s">
        <v>1382</v>
      </c>
      <c r="E1187" s="309"/>
      <c r="F1187" s="287">
        <v>130352.19025751753</v>
      </c>
      <c r="G1187" s="265">
        <v>130352.19025751753</v>
      </c>
    </row>
    <row r="1188" spans="1:7" s="314" customFormat="1" hidden="1" outlineLevel="1">
      <c r="A1188" s="308"/>
      <c r="B1188" s="288"/>
      <c r="C1188" s="288"/>
      <c r="D1188" s="289"/>
      <c r="E1188" s="310"/>
      <c r="F1188" s="290"/>
    </row>
    <row r="1189" spans="1:7" hidden="1" outlineLevel="1">
      <c r="B1189" s="285" t="s">
        <v>305</v>
      </c>
      <c r="C1189" s="285" t="s">
        <v>1383</v>
      </c>
      <c r="D1189" s="286" t="s">
        <v>1384</v>
      </c>
      <c r="E1189" s="309"/>
      <c r="F1189" s="287">
        <v>130352.19025751753</v>
      </c>
      <c r="G1189" s="265">
        <v>130352.19025751753</v>
      </c>
    </row>
    <row r="1190" spans="1:7" s="314" customFormat="1" hidden="1" outlineLevel="1">
      <c r="A1190" s="308"/>
      <c r="B1190" s="288"/>
      <c r="C1190" s="288"/>
      <c r="D1190" s="289"/>
      <c r="E1190" s="310"/>
      <c r="F1190" s="290"/>
    </row>
    <row r="1191" spans="1:7" hidden="1" outlineLevel="1">
      <c r="B1191" s="285" t="s">
        <v>305</v>
      </c>
      <c r="C1191" s="285" t="s">
        <v>1385</v>
      </c>
      <c r="D1191" s="286" t="s">
        <v>1386</v>
      </c>
      <c r="E1191" s="309"/>
      <c r="F1191" s="287">
        <v>130352.19025751753</v>
      </c>
      <c r="G1191" s="265">
        <v>130352.19025751753</v>
      </c>
    </row>
    <row r="1192" spans="1:7" s="314" customFormat="1" hidden="1" outlineLevel="1">
      <c r="A1192" s="308"/>
      <c r="B1192" s="288"/>
      <c r="C1192" s="288"/>
      <c r="D1192" s="289"/>
      <c r="E1192" s="310"/>
      <c r="F1192" s="290"/>
    </row>
    <row r="1193" spans="1:7" hidden="1" outlineLevel="1">
      <c r="B1193" s="285" t="s">
        <v>305</v>
      </c>
      <c r="C1193" s="285" t="s">
        <v>1387</v>
      </c>
      <c r="D1193" s="286" t="s">
        <v>1388</v>
      </c>
      <c r="E1193" s="309"/>
      <c r="F1193" s="287">
        <v>130352.19025751753</v>
      </c>
      <c r="G1193" s="265">
        <v>130352.19025751753</v>
      </c>
    </row>
    <row r="1194" spans="1:7" s="314" customFormat="1" hidden="1" outlineLevel="1">
      <c r="A1194" s="308"/>
      <c r="B1194" s="288"/>
      <c r="C1194" s="288"/>
      <c r="D1194" s="289"/>
      <c r="E1194" s="310"/>
      <c r="F1194" s="290"/>
    </row>
    <row r="1195" spans="1:7" hidden="1" outlineLevel="1">
      <c r="B1195" s="285" t="s">
        <v>305</v>
      </c>
      <c r="C1195" s="285" t="s">
        <v>1389</v>
      </c>
      <c r="D1195" s="286" t="s">
        <v>1390</v>
      </c>
      <c r="E1195" s="309"/>
      <c r="F1195" s="287">
        <v>130352.19025751753</v>
      </c>
      <c r="G1195" s="265">
        <v>130352.19025751753</v>
      </c>
    </row>
    <row r="1196" spans="1:7" s="314" customFormat="1" hidden="1" outlineLevel="1">
      <c r="A1196" s="308"/>
      <c r="B1196" s="288"/>
      <c r="C1196" s="288"/>
      <c r="D1196" s="289"/>
      <c r="E1196" s="310"/>
      <c r="F1196" s="290"/>
    </row>
    <row r="1197" spans="1:7" hidden="1" outlineLevel="1">
      <c r="B1197" s="285" t="s">
        <v>305</v>
      </c>
      <c r="C1197" s="285" t="s">
        <v>1391</v>
      </c>
      <c r="D1197" s="286" t="s">
        <v>1392</v>
      </c>
      <c r="E1197" s="309"/>
      <c r="F1197" s="287">
        <v>130352.19025751753</v>
      </c>
      <c r="G1197" s="265">
        <v>130352.19025751753</v>
      </c>
    </row>
    <row r="1198" spans="1:7" s="314" customFormat="1" hidden="1" outlineLevel="1">
      <c r="A1198" s="308"/>
      <c r="B1198" s="288"/>
      <c r="C1198" s="288"/>
      <c r="D1198" s="289"/>
      <c r="E1198" s="310"/>
      <c r="F1198" s="290"/>
    </row>
    <row r="1199" spans="1:7" hidden="1" outlineLevel="1">
      <c r="B1199" s="285" t="s">
        <v>305</v>
      </c>
      <c r="C1199" s="285" t="s">
        <v>1393</v>
      </c>
      <c r="D1199" s="286" t="s">
        <v>1394</v>
      </c>
      <c r="E1199" s="309"/>
      <c r="F1199" s="287">
        <v>130352.19025751753</v>
      </c>
      <c r="G1199" s="265">
        <v>130352.19025751753</v>
      </c>
    </row>
    <row r="1200" spans="1:7" s="314" customFormat="1" hidden="1" outlineLevel="1">
      <c r="A1200" s="308"/>
      <c r="B1200" s="288"/>
      <c r="C1200" s="288"/>
      <c r="D1200" s="289"/>
      <c r="E1200" s="310"/>
      <c r="F1200" s="290"/>
    </row>
    <row r="1201" spans="1:7" hidden="1" outlineLevel="1">
      <c r="B1201" s="285" t="s">
        <v>305</v>
      </c>
      <c r="C1201" s="285" t="s">
        <v>1395</v>
      </c>
      <c r="D1201" s="286" t="s">
        <v>1396</v>
      </c>
      <c r="E1201" s="309"/>
      <c r="F1201" s="287">
        <v>130352.19025751753</v>
      </c>
      <c r="G1201" s="265">
        <v>130352.19025751753</v>
      </c>
    </row>
    <row r="1202" spans="1:7" s="314" customFormat="1" hidden="1" outlineLevel="1">
      <c r="A1202" s="308"/>
      <c r="B1202" s="288"/>
      <c r="C1202" s="288"/>
      <c r="D1202" s="289"/>
      <c r="E1202" s="310"/>
      <c r="F1202" s="290"/>
    </row>
    <row r="1203" spans="1:7" hidden="1" outlineLevel="1">
      <c r="B1203" s="285" t="s">
        <v>305</v>
      </c>
      <c r="C1203" s="285" t="s">
        <v>1397</v>
      </c>
      <c r="D1203" s="286" t="s">
        <v>1398</v>
      </c>
      <c r="E1203" s="309"/>
      <c r="F1203" s="287">
        <v>130352.19025751753</v>
      </c>
      <c r="G1203" s="265">
        <v>130352.19025751753</v>
      </c>
    </row>
    <row r="1204" spans="1:7" s="314" customFormat="1" hidden="1" outlineLevel="1">
      <c r="A1204" s="308"/>
      <c r="B1204" s="288"/>
      <c r="C1204" s="288"/>
      <c r="D1204" s="289"/>
      <c r="E1204" s="310"/>
      <c r="F1204" s="290"/>
    </row>
    <row r="1205" spans="1:7" hidden="1" outlineLevel="1">
      <c r="B1205" s="285" t="s">
        <v>305</v>
      </c>
      <c r="C1205" s="285" t="s">
        <v>1399</v>
      </c>
      <c r="D1205" s="286" t="s">
        <v>1400</v>
      </c>
      <c r="E1205" s="309"/>
      <c r="F1205" s="287">
        <v>130352.19025751753</v>
      </c>
      <c r="G1205" s="265">
        <v>130352.19025751753</v>
      </c>
    </row>
    <row r="1206" spans="1:7" s="314" customFormat="1" hidden="1" outlineLevel="1">
      <c r="A1206" s="308"/>
      <c r="B1206" s="288"/>
      <c r="C1206" s="288"/>
      <c r="D1206" s="289"/>
      <c r="E1206" s="310"/>
      <c r="F1206" s="290"/>
    </row>
    <row r="1207" spans="1:7" hidden="1" outlineLevel="1">
      <c r="B1207" s="285" t="s">
        <v>305</v>
      </c>
      <c r="C1207" s="285" t="s">
        <v>1401</v>
      </c>
      <c r="D1207" s="286" t="s">
        <v>1402</v>
      </c>
      <c r="E1207" s="309"/>
      <c r="F1207" s="287">
        <v>88684.822883498171</v>
      </c>
      <c r="G1207" s="265">
        <v>88684.822883498171</v>
      </c>
    </row>
    <row r="1208" spans="1:7" s="314" customFormat="1" hidden="1" outlineLevel="1">
      <c r="A1208" s="308"/>
      <c r="B1208" s="288"/>
      <c r="C1208" s="288"/>
      <c r="D1208" s="289"/>
      <c r="E1208" s="310"/>
      <c r="F1208" s="290"/>
    </row>
    <row r="1209" spans="1:7" hidden="1" outlineLevel="1">
      <c r="B1209" s="285" t="s">
        <v>305</v>
      </c>
      <c r="C1209" s="285" t="s">
        <v>1403</v>
      </c>
      <c r="D1209" s="286" t="s">
        <v>1404</v>
      </c>
      <c r="E1209" s="309"/>
      <c r="F1209" s="287">
        <v>88684.822883498171</v>
      </c>
      <c r="G1209" s="265">
        <v>88684.822883498171</v>
      </c>
    </row>
    <row r="1210" spans="1:7" s="314" customFormat="1" hidden="1" outlineLevel="1">
      <c r="A1210" s="308"/>
      <c r="B1210" s="288"/>
      <c r="C1210" s="288"/>
      <c r="D1210" s="289"/>
      <c r="E1210" s="310"/>
      <c r="F1210" s="290"/>
    </row>
    <row r="1211" spans="1:7" hidden="1" outlineLevel="1">
      <c r="B1211" s="285" t="s">
        <v>305</v>
      </c>
      <c r="C1211" s="285" t="s">
        <v>1405</v>
      </c>
      <c r="D1211" s="286" t="s">
        <v>1406</v>
      </c>
      <c r="E1211" s="309"/>
      <c r="F1211" s="287">
        <v>88684.822883498171</v>
      </c>
      <c r="G1211" s="265">
        <v>88684.822883498171</v>
      </c>
    </row>
    <row r="1212" spans="1:7" s="314" customFormat="1" hidden="1" outlineLevel="1">
      <c r="A1212" s="308"/>
      <c r="B1212" s="288"/>
      <c r="C1212" s="288"/>
      <c r="D1212" s="289"/>
      <c r="E1212" s="310"/>
      <c r="F1212" s="290"/>
    </row>
    <row r="1213" spans="1:7" hidden="1" outlineLevel="1">
      <c r="B1213" s="285" t="s">
        <v>305</v>
      </c>
      <c r="C1213" s="285" t="s">
        <v>1407</v>
      </c>
      <c r="D1213" s="286" t="s">
        <v>1408</v>
      </c>
      <c r="E1213" s="309"/>
      <c r="F1213" s="287">
        <v>88684.822883498171</v>
      </c>
      <c r="G1213" s="265">
        <v>88684.822883498171</v>
      </c>
    </row>
    <row r="1214" spans="1:7" s="314" customFormat="1" hidden="1" outlineLevel="1">
      <c r="A1214" s="308"/>
      <c r="B1214" s="288"/>
      <c r="C1214" s="288"/>
      <c r="D1214" s="289"/>
      <c r="E1214" s="310"/>
      <c r="F1214" s="290"/>
    </row>
    <row r="1215" spans="1:7" hidden="1" outlineLevel="1">
      <c r="B1215" s="285" t="s">
        <v>305</v>
      </c>
      <c r="C1215" s="285" t="s">
        <v>1409</v>
      </c>
      <c r="D1215" s="286" t="s">
        <v>1410</v>
      </c>
      <c r="E1215" s="309"/>
      <c r="F1215" s="287">
        <v>88684.822883498171</v>
      </c>
      <c r="G1215" s="265">
        <v>88684.822883498171</v>
      </c>
    </row>
    <row r="1216" spans="1:7" s="314" customFormat="1" hidden="1" outlineLevel="1">
      <c r="A1216" s="308"/>
      <c r="B1216" s="288"/>
      <c r="C1216" s="288"/>
      <c r="D1216" s="289"/>
      <c r="E1216" s="310"/>
      <c r="F1216" s="290"/>
    </row>
    <row r="1217" spans="1:7" hidden="1" outlineLevel="1">
      <c r="B1217" s="285" t="s">
        <v>305</v>
      </c>
      <c r="C1217" s="285" t="s">
        <v>1411</v>
      </c>
      <c r="D1217" s="286" t="s">
        <v>1412</v>
      </c>
      <c r="E1217" s="309"/>
      <c r="F1217" s="287">
        <v>52438.66402752787</v>
      </c>
      <c r="G1217" s="265">
        <v>52438.66402752787</v>
      </c>
    </row>
    <row r="1218" spans="1:7" s="314" customFormat="1" hidden="1" outlineLevel="1">
      <c r="A1218" s="308"/>
      <c r="B1218" s="288"/>
      <c r="C1218" s="288"/>
      <c r="D1218" s="289"/>
      <c r="E1218" s="310"/>
      <c r="F1218" s="290"/>
    </row>
    <row r="1219" spans="1:7" hidden="1" outlineLevel="1">
      <c r="B1219" s="281" t="s">
        <v>278</v>
      </c>
      <c r="C1219" s="281" t="s">
        <v>1413</v>
      </c>
      <c r="D1219" s="282" t="s">
        <v>1414</v>
      </c>
      <c r="E1219" s="303"/>
      <c r="F1219" s="283">
        <f>+F1220</f>
        <v>994575.82810200844</v>
      </c>
      <c r="G1219" s="265">
        <v>994575.82810200844</v>
      </c>
    </row>
    <row r="1220" spans="1:7" hidden="1" outlineLevel="1">
      <c r="B1220" s="285" t="s">
        <v>305</v>
      </c>
      <c r="C1220" s="285" t="s">
        <v>1415</v>
      </c>
      <c r="D1220" s="286" t="s">
        <v>1416</v>
      </c>
      <c r="E1220" s="309"/>
      <c r="F1220" s="287">
        <v>994575.82810200844</v>
      </c>
      <c r="G1220" s="265">
        <v>994575.82810200844</v>
      </c>
    </row>
    <row r="1221" spans="1:7" s="314" customFormat="1" hidden="1" outlineLevel="1">
      <c r="A1221" s="308"/>
      <c r="B1221" s="288"/>
      <c r="C1221" s="288"/>
      <c r="D1221" s="289"/>
      <c r="E1221" s="310"/>
      <c r="F1221" s="290"/>
    </row>
    <row r="1222" spans="1:7" s="302" customFormat="1" collapsed="1">
      <c r="A1222" s="280"/>
      <c r="B1222" s="277" t="s">
        <v>234</v>
      </c>
      <c r="C1222" s="277" t="s">
        <v>1417</v>
      </c>
      <c r="D1222" s="278" t="s">
        <v>1418</v>
      </c>
      <c r="E1222" s="301"/>
      <c r="F1222" s="279">
        <f>+F1223+F1228+F1241+F1242+F1249+F1286</f>
        <v>2267761.9386877073</v>
      </c>
      <c r="G1222" s="302">
        <v>2267761.9386877073</v>
      </c>
    </row>
    <row r="1223" spans="1:7" hidden="1" outlineLevel="1">
      <c r="B1223" s="281" t="s">
        <v>278</v>
      </c>
      <c r="C1223" s="281" t="s">
        <v>1419</v>
      </c>
      <c r="D1223" s="282" t="s">
        <v>1420</v>
      </c>
      <c r="E1223" s="303"/>
      <c r="F1223" s="283">
        <f>+F1224+F1226</f>
        <v>210833.16229899629</v>
      </c>
      <c r="G1223" s="265">
        <v>210833.16229899629</v>
      </c>
    </row>
    <row r="1224" spans="1:7" hidden="1" outlineLevel="1">
      <c r="B1224" s="285" t="s">
        <v>305</v>
      </c>
      <c r="C1224" s="285" t="s">
        <v>1421</v>
      </c>
      <c r="D1224" s="286" t="s">
        <v>1422</v>
      </c>
      <c r="E1224" s="309"/>
      <c r="F1224" s="287">
        <v>105228.52752594424</v>
      </c>
      <c r="G1224" s="265">
        <v>105228.52752594424</v>
      </c>
    </row>
    <row r="1225" spans="1:7" s="314" customFormat="1" hidden="1" outlineLevel="1">
      <c r="A1225" s="308"/>
      <c r="B1225" s="288"/>
      <c r="C1225" s="288"/>
      <c r="D1225" s="289"/>
      <c r="E1225" s="310"/>
      <c r="F1225" s="290"/>
    </row>
    <row r="1226" spans="1:7" hidden="1" outlineLevel="1">
      <c r="B1226" s="285" t="s">
        <v>305</v>
      </c>
      <c r="C1226" s="285" t="s">
        <v>1423</v>
      </c>
      <c r="D1226" s="286" t="s">
        <v>1424</v>
      </c>
      <c r="E1226" s="309"/>
      <c r="F1226" s="287">
        <v>105604.63477305205</v>
      </c>
      <c r="G1226" s="265">
        <v>105604.63477305205</v>
      </c>
    </row>
    <row r="1227" spans="1:7" s="314" customFormat="1" hidden="1" outlineLevel="1">
      <c r="A1227" s="308"/>
      <c r="B1227" s="288"/>
      <c r="C1227" s="288"/>
      <c r="D1227" s="289"/>
      <c r="E1227" s="310"/>
      <c r="F1227" s="313"/>
    </row>
    <row r="1228" spans="1:7" hidden="1" outlineLevel="1">
      <c r="B1228" s="281" t="s">
        <v>278</v>
      </c>
      <c r="C1228" s="281" t="s">
        <v>1425</v>
      </c>
      <c r="D1228" s="282" t="s">
        <v>1426</v>
      </c>
      <c r="E1228" s="303"/>
      <c r="F1228" s="283">
        <f>+F1229+F1231+F1233+F1235+F1237+F1239</f>
        <v>250232.63684725316</v>
      </c>
      <c r="G1228" s="265">
        <v>250232.63684725316</v>
      </c>
    </row>
    <row r="1229" spans="1:7" hidden="1" outlineLevel="1">
      <c r="B1229" s="285" t="s">
        <v>305</v>
      </c>
      <c r="C1229" s="285" t="s">
        <v>1427</v>
      </c>
      <c r="D1229" s="286" t="s">
        <v>1428</v>
      </c>
      <c r="E1229" s="309"/>
      <c r="F1229" s="287">
        <v>69025.805808627934</v>
      </c>
      <c r="G1229" s="265">
        <v>69025.805808627934</v>
      </c>
    </row>
    <row r="1230" spans="1:7" s="314" customFormat="1" hidden="1" outlineLevel="1">
      <c r="A1230" s="308"/>
      <c r="B1230" s="288"/>
      <c r="C1230" s="288"/>
      <c r="D1230" s="289"/>
      <c r="E1230" s="310"/>
      <c r="F1230" s="290"/>
    </row>
    <row r="1231" spans="1:7" hidden="1" outlineLevel="1">
      <c r="B1231" s="285" t="s">
        <v>305</v>
      </c>
      <c r="C1231" s="285" t="s">
        <v>1429</v>
      </c>
      <c r="D1231" s="286" t="s">
        <v>1430</v>
      </c>
      <c r="E1231" s="309"/>
      <c r="F1231" s="287">
        <v>0</v>
      </c>
      <c r="G1231" s="265">
        <v>0</v>
      </c>
    </row>
    <row r="1232" spans="1:7" s="314" customFormat="1" hidden="1" outlineLevel="1">
      <c r="A1232" s="308"/>
      <c r="B1232" s="288"/>
      <c r="C1232" s="288"/>
      <c r="D1232" s="289"/>
      <c r="E1232" s="310"/>
      <c r="F1232" s="290"/>
    </row>
    <row r="1233" spans="1:7" hidden="1" outlineLevel="1">
      <c r="B1233" s="285" t="s">
        <v>305</v>
      </c>
      <c r="C1233" s="285" t="s">
        <v>1431</v>
      </c>
      <c r="D1233" s="286" t="s">
        <v>1432</v>
      </c>
      <c r="E1233" s="309"/>
      <c r="F1233" s="287">
        <v>48832.815875833563</v>
      </c>
      <c r="G1233" s="265">
        <v>48832.815875833563</v>
      </c>
    </row>
    <row r="1234" spans="1:7" s="314" customFormat="1" hidden="1" outlineLevel="1">
      <c r="A1234" s="308"/>
      <c r="B1234" s="288"/>
      <c r="C1234" s="288"/>
      <c r="D1234" s="289"/>
      <c r="E1234" s="310"/>
      <c r="F1234" s="290"/>
    </row>
    <row r="1235" spans="1:7" hidden="1" outlineLevel="1">
      <c r="B1235" s="285" t="s">
        <v>305</v>
      </c>
      <c r="C1235" s="285" t="s">
        <v>1433</v>
      </c>
      <c r="D1235" s="286" t="s">
        <v>1434</v>
      </c>
      <c r="E1235" s="309"/>
      <c r="F1235" s="287">
        <v>40781.02919321166</v>
      </c>
      <c r="G1235" s="265">
        <v>40781.02919321166</v>
      </c>
    </row>
    <row r="1236" spans="1:7" s="314" customFormat="1" hidden="1" outlineLevel="1">
      <c r="A1236" s="308"/>
      <c r="B1236" s="288"/>
      <c r="C1236" s="288"/>
      <c r="D1236" s="289"/>
      <c r="E1236" s="310"/>
      <c r="F1236" s="290"/>
    </row>
    <row r="1237" spans="1:7" hidden="1" outlineLevel="1">
      <c r="B1237" s="285" t="s">
        <v>305</v>
      </c>
      <c r="C1237" s="285" t="s">
        <v>1435</v>
      </c>
      <c r="D1237" s="286" t="s">
        <v>1436</v>
      </c>
      <c r="E1237" s="309"/>
      <c r="F1237" s="287">
        <v>54489.44152870305</v>
      </c>
      <c r="G1237" s="265">
        <v>54489.44152870305</v>
      </c>
    </row>
    <row r="1238" spans="1:7" s="314" customFormat="1" hidden="1" outlineLevel="1">
      <c r="A1238" s="308"/>
      <c r="B1238" s="288"/>
      <c r="C1238" s="288"/>
      <c r="D1238" s="289"/>
      <c r="E1238" s="310"/>
      <c r="F1238" s="290"/>
    </row>
    <row r="1239" spans="1:7" hidden="1" outlineLevel="1">
      <c r="B1239" s="285" t="s">
        <v>305</v>
      </c>
      <c r="C1239" s="285" t="s">
        <v>1437</v>
      </c>
      <c r="D1239" s="286" t="s">
        <v>1438</v>
      </c>
      <c r="E1239" s="309"/>
      <c r="F1239" s="287">
        <v>37103.544440876962</v>
      </c>
      <c r="G1239" s="265">
        <v>37103.544440876962</v>
      </c>
    </row>
    <row r="1240" spans="1:7" s="314" customFormat="1" hidden="1" outlineLevel="1">
      <c r="A1240" s="308"/>
      <c r="B1240" s="288"/>
      <c r="C1240" s="288"/>
      <c r="D1240" s="289"/>
      <c r="E1240" s="310"/>
      <c r="F1240" s="290"/>
    </row>
    <row r="1241" spans="1:7" hidden="1" outlineLevel="1">
      <c r="B1241" s="281" t="s">
        <v>278</v>
      </c>
      <c r="C1241" s="281" t="s">
        <v>1439</v>
      </c>
      <c r="D1241" s="282" t="s">
        <v>1440</v>
      </c>
      <c r="E1241" s="303"/>
      <c r="F1241" s="283">
        <v>0</v>
      </c>
      <c r="G1241" s="265">
        <v>0</v>
      </c>
    </row>
    <row r="1242" spans="1:7" hidden="1" outlineLevel="1">
      <c r="B1242" s="281" t="s">
        <v>278</v>
      </c>
      <c r="C1242" s="281" t="s">
        <v>1441</v>
      </c>
      <c r="D1242" s="282" t="s">
        <v>1442</v>
      </c>
      <c r="E1242" s="303"/>
      <c r="F1242" s="283">
        <f>+F1243+F1245+F1247</f>
        <v>258766.1654775849</v>
      </c>
      <c r="G1242" s="265">
        <v>258766.1654775849</v>
      </c>
    </row>
    <row r="1243" spans="1:7" hidden="1" outlineLevel="1">
      <c r="B1243" s="285" t="s">
        <v>305</v>
      </c>
      <c r="C1243" s="285" t="s">
        <v>1443</v>
      </c>
      <c r="D1243" s="286" t="s">
        <v>1444</v>
      </c>
      <c r="E1243" s="309"/>
      <c r="F1243" s="287">
        <v>85683.810395565582</v>
      </c>
      <c r="G1243" s="265">
        <v>85683.810395565582</v>
      </c>
    </row>
    <row r="1244" spans="1:7" s="314" customFormat="1" hidden="1" outlineLevel="1">
      <c r="A1244" s="308"/>
      <c r="B1244" s="288"/>
      <c r="C1244" s="288"/>
      <c r="D1244" s="289"/>
      <c r="E1244" s="310"/>
      <c r="F1244" s="290"/>
    </row>
    <row r="1245" spans="1:7" hidden="1" outlineLevel="1">
      <c r="B1245" s="285" t="s">
        <v>305</v>
      </c>
      <c r="C1245" s="285" t="s">
        <v>1445</v>
      </c>
      <c r="D1245" s="286" t="s">
        <v>1446</v>
      </c>
      <c r="E1245" s="309"/>
      <c r="F1245" s="287">
        <v>86530.945920444807</v>
      </c>
      <c r="G1245" s="265">
        <v>86530.945920444807</v>
      </c>
    </row>
    <row r="1246" spans="1:7" s="314" customFormat="1" hidden="1" outlineLevel="1">
      <c r="A1246" s="308"/>
      <c r="B1246" s="288"/>
      <c r="C1246" s="288"/>
      <c r="D1246" s="289"/>
      <c r="E1246" s="310"/>
      <c r="F1246" s="290"/>
    </row>
    <row r="1247" spans="1:7" hidden="1" outlineLevel="1">
      <c r="B1247" s="285" t="s">
        <v>305</v>
      </c>
      <c r="C1247" s="285" t="s">
        <v>1447</v>
      </c>
      <c r="D1247" s="286" t="s">
        <v>1448</v>
      </c>
      <c r="E1247" s="309"/>
      <c r="F1247" s="287">
        <v>86551.409161574527</v>
      </c>
      <c r="G1247" s="265">
        <v>86551.409161574527</v>
      </c>
    </row>
    <row r="1248" spans="1:7" s="314" customFormat="1" hidden="1" outlineLevel="1">
      <c r="A1248" s="308"/>
      <c r="B1248" s="288"/>
      <c r="C1248" s="288"/>
      <c r="D1248" s="289"/>
      <c r="E1248" s="310"/>
      <c r="F1248" s="290"/>
    </row>
    <row r="1249" spans="1:7" hidden="1" outlineLevel="1">
      <c r="B1249" s="281" t="s">
        <v>278</v>
      </c>
      <c r="C1249" s="281" t="s">
        <v>1449</v>
      </c>
      <c r="D1249" s="282" t="s">
        <v>1450</v>
      </c>
      <c r="E1249" s="303"/>
      <c r="F1249" s="283">
        <f>+F1250+F1252+F1254+F1256+F1258+F1260+F1262+F1264+F1266+F1268+F1270+F1272+F1274+F1276+F1278+F1280+F1282+F1284</f>
        <v>1272881.3490356626</v>
      </c>
      <c r="G1249" s="265">
        <v>1272881.3490356626</v>
      </c>
    </row>
    <row r="1250" spans="1:7" hidden="1" outlineLevel="1">
      <c r="B1250" s="285" t="s">
        <v>305</v>
      </c>
      <c r="C1250" s="285" t="s">
        <v>1451</v>
      </c>
      <c r="D1250" s="286" t="s">
        <v>1452</v>
      </c>
      <c r="E1250" s="309"/>
      <c r="F1250" s="287">
        <v>66795.804487092522</v>
      </c>
      <c r="G1250" s="265">
        <v>66795.804487092522</v>
      </c>
    </row>
    <row r="1251" spans="1:7" s="314" customFormat="1" hidden="1" outlineLevel="1">
      <c r="A1251" s="308"/>
      <c r="B1251" s="288"/>
      <c r="C1251" s="288"/>
      <c r="D1251" s="289"/>
      <c r="E1251" s="310"/>
      <c r="F1251" s="290"/>
    </row>
    <row r="1252" spans="1:7" hidden="1" outlineLevel="1">
      <c r="B1252" s="285" t="s">
        <v>305</v>
      </c>
      <c r="C1252" s="285" t="s">
        <v>1453</v>
      </c>
      <c r="D1252" s="286" t="s">
        <v>1454</v>
      </c>
      <c r="E1252" s="309"/>
      <c r="F1252" s="287">
        <v>81470.118910948455</v>
      </c>
      <c r="G1252" s="265">
        <v>81470.118910948455</v>
      </c>
    </row>
    <row r="1253" spans="1:7" s="314" customFormat="1" hidden="1" outlineLevel="1">
      <c r="A1253" s="308"/>
      <c r="B1253" s="288"/>
      <c r="C1253" s="288"/>
      <c r="D1253" s="289"/>
      <c r="E1253" s="310"/>
      <c r="F1253" s="290"/>
    </row>
    <row r="1254" spans="1:7" hidden="1" outlineLevel="1">
      <c r="B1254" s="285" t="s">
        <v>305</v>
      </c>
      <c r="C1254" s="285" t="s">
        <v>1455</v>
      </c>
      <c r="D1254" s="286" t="s">
        <v>1456</v>
      </c>
      <c r="E1254" s="309"/>
      <c r="F1254" s="287">
        <v>81470.118910948455</v>
      </c>
      <c r="G1254" s="265">
        <v>81470.118910948455</v>
      </c>
    </row>
    <row r="1255" spans="1:7" s="314" customFormat="1" hidden="1" outlineLevel="1">
      <c r="A1255" s="308"/>
      <c r="B1255" s="288"/>
      <c r="C1255" s="288"/>
      <c r="D1255" s="289"/>
      <c r="E1255" s="310"/>
      <c r="F1255" s="290"/>
    </row>
    <row r="1256" spans="1:7" hidden="1" outlineLevel="1">
      <c r="B1256" s="285" t="s">
        <v>305</v>
      </c>
      <c r="C1256" s="285" t="s">
        <v>1457</v>
      </c>
      <c r="D1256" s="286" t="s">
        <v>1458</v>
      </c>
      <c r="E1256" s="309"/>
      <c r="F1256" s="287">
        <v>81470.118910948455</v>
      </c>
      <c r="G1256" s="265">
        <v>81470.118910948455</v>
      </c>
    </row>
    <row r="1257" spans="1:7" s="314" customFormat="1" hidden="1" outlineLevel="1">
      <c r="A1257" s="308"/>
      <c r="B1257" s="288"/>
      <c r="C1257" s="288"/>
      <c r="D1257" s="289"/>
      <c r="E1257" s="310"/>
      <c r="F1257" s="290"/>
    </row>
    <row r="1258" spans="1:7" hidden="1" outlineLevel="1">
      <c r="B1258" s="285" t="s">
        <v>305</v>
      </c>
      <c r="C1258" s="285" t="s">
        <v>1459</v>
      </c>
      <c r="D1258" s="286" t="s">
        <v>1460</v>
      </c>
      <c r="E1258" s="309"/>
      <c r="F1258" s="287">
        <v>81470.118910948455</v>
      </c>
      <c r="G1258" s="265">
        <v>81470.118910948455</v>
      </c>
    </row>
    <row r="1259" spans="1:7" s="314" customFormat="1" hidden="1" outlineLevel="1">
      <c r="A1259" s="308"/>
      <c r="B1259" s="288"/>
      <c r="C1259" s="288"/>
      <c r="D1259" s="289"/>
      <c r="E1259" s="310"/>
      <c r="F1259" s="290"/>
    </row>
    <row r="1260" spans="1:7" hidden="1" outlineLevel="1">
      <c r="B1260" s="285" t="s">
        <v>305</v>
      </c>
      <c r="C1260" s="285" t="s">
        <v>1461</v>
      </c>
      <c r="D1260" s="286" t="s">
        <v>1462</v>
      </c>
      <c r="E1260" s="309"/>
      <c r="F1260" s="287">
        <v>81470.118910948455</v>
      </c>
      <c r="G1260" s="265">
        <v>81470.118910948455</v>
      </c>
    </row>
    <row r="1261" spans="1:7" s="314" customFormat="1" hidden="1" outlineLevel="1">
      <c r="A1261" s="308"/>
      <c r="B1261" s="288"/>
      <c r="C1261" s="288"/>
      <c r="D1261" s="289"/>
      <c r="E1261" s="310"/>
      <c r="F1261" s="290"/>
    </row>
    <row r="1262" spans="1:7" hidden="1" outlineLevel="1">
      <c r="B1262" s="285" t="s">
        <v>305</v>
      </c>
      <c r="C1262" s="285" t="s">
        <v>1463</v>
      </c>
      <c r="D1262" s="286" t="s">
        <v>1464</v>
      </c>
      <c r="E1262" s="309"/>
      <c r="F1262" s="287">
        <v>81470.118910948455</v>
      </c>
      <c r="G1262" s="265">
        <v>81470.118910948455</v>
      </c>
    </row>
    <row r="1263" spans="1:7" s="314" customFormat="1" hidden="1" outlineLevel="1">
      <c r="A1263" s="308"/>
      <c r="B1263" s="288"/>
      <c r="C1263" s="288"/>
      <c r="D1263" s="289"/>
      <c r="E1263" s="310"/>
      <c r="F1263" s="290"/>
    </row>
    <row r="1264" spans="1:7" hidden="1" outlineLevel="1">
      <c r="B1264" s="285" t="s">
        <v>305</v>
      </c>
      <c r="C1264" s="285" t="s">
        <v>1465</v>
      </c>
      <c r="D1264" s="286" t="s">
        <v>1466</v>
      </c>
      <c r="E1264" s="309"/>
      <c r="F1264" s="287">
        <v>81470.118910948455</v>
      </c>
      <c r="G1264" s="265">
        <v>81470.118910948455</v>
      </c>
    </row>
    <row r="1265" spans="1:7" s="314" customFormat="1" hidden="1" outlineLevel="1">
      <c r="A1265" s="308"/>
      <c r="B1265" s="288"/>
      <c r="C1265" s="288"/>
      <c r="D1265" s="289"/>
      <c r="E1265" s="310"/>
      <c r="F1265" s="290"/>
    </row>
    <row r="1266" spans="1:7" hidden="1" outlineLevel="1">
      <c r="B1266" s="285" t="s">
        <v>305</v>
      </c>
      <c r="C1266" s="285" t="s">
        <v>1467</v>
      </c>
      <c r="D1266" s="286" t="s">
        <v>1468</v>
      </c>
      <c r="E1266" s="309"/>
      <c r="F1266" s="287">
        <v>81470.118910948455</v>
      </c>
      <c r="G1266" s="265">
        <v>81470.118910948455</v>
      </c>
    </row>
    <row r="1267" spans="1:7" s="314" customFormat="1" hidden="1" outlineLevel="1">
      <c r="A1267" s="308"/>
      <c r="B1267" s="288"/>
      <c r="C1267" s="288"/>
      <c r="D1267" s="289"/>
      <c r="E1267" s="310"/>
      <c r="F1267" s="290"/>
    </row>
    <row r="1268" spans="1:7" hidden="1" outlineLevel="1">
      <c r="B1268" s="285" t="s">
        <v>305</v>
      </c>
      <c r="C1268" s="285" t="s">
        <v>1469</v>
      </c>
      <c r="D1268" s="286" t="s">
        <v>1470</v>
      </c>
      <c r="E1268" s="309"/>
      <c r="F1268" s="287">
        <v>81470.118910948455</v>
      </c>
      <c r="G1268" s="265">
        <v>81470.118910948455</v>
      </c>
    </row>
    <row r="1269" spans="1:7" s="314" customFormat="1" hidden="1" outlineLevel="1">
      <c r="A1269" s="308"/>
      <c r="B1269" s="288"/>
      <c r="C1269" s="288"/>
      <c r="D1269" s="289"/>
      <c r="E1269" s="310"/>
      <c r="F1269" s="290"/>
    </row>
    <row r="1270" spans="1:7" hidden="1" outlineLevel="1">
      <c r="B1270" s="285" t="s">
        <v>305</v>
      </c>
      <c r="C1270" s="285" t="s">
        <v>1471</v>
      </c>
      <c r="D1270" s="286" t="s">
        <v>1472</v>
      </c>
      <c r="E1270" s="309"/>
      <c r="F1270" s="287">
        <v>81470.118910948455</v>
      </c>
      <c r="G1270" s="265">
        <v>81470.118910948455</v>
      </c>
    </row>
    <row r="1271" spans="1:7" s="314" customFormat="1" hidden="1" outlineLevel="1">
      <c r="A1271" s="308"/>
      <c r="B1271" s="288"/>
      <c r="C1271" s="288"/>
      <c r="D1271" s="289"/>
      <c r="E1271" s="310"/>
      <c r="F1271" s="290"/>
    </row>
    <row r="1272" spans="1:7" hidden="1" outlineLevel="1">
      <c r="B1272" s="285" t="s">
        <v>305</v>
      </c>
      <c r="C1272" s="285" t="s">
        <v>1473</v>
      </c>
      <c r="D1272" s="286" t="s">
        <v>1474</v>
      </c>
      <c r="E1272" s="309"/>
      <c r="F1272" s="287">
        <v>81470.118910948455</v>
      </c>
      <c r="G1272" s="265">
        <v>81470.118910948455</v>
      </c>
    </row>
    <row r="1273" spans="1:7" s="314" customFormat="1" hidden="1" outlineLevel="1">
      <c r="A1273" s="308"/>
      <c r="B1273" s="288"/>
      <c r="C1273" s="288"/>
      <c r="D1273" s="289"/>
      <c r="E1273" s="310"/>
      <c r="F1273" s="290"/>
    </row>
    <row r="1274" spans="1:7" hidden="1" outlineLevel="1">
      <c r="B1274" s="285" t="s">
        <v>305</v>
      </c>
      <c r="C1274" s="285" t="s">
        <v>1475</v>
      </c>
      <c r="D1274" s="286" t="s">
        <v>1476</v>
      </c>
      <c r="E1274" s="309"/>
      <c r="F1274" s="287">
        <v>55428.014302186355</v>
      </c>
      <c r="G1274" s="265">
        <v>55428.014302186355</v>
      </c>
    </row>
    <row r="1275" spans="1:7" s="314" customFormat="1" hidden="1" outlineLevel="1">
      <c r="A1275" s="308"/>
      <c r="B1275" s="288"/>
      <c r="C1275" s="288"/>
      <c r="D1275" s="289"/>
      <c r="E1275" s="310"/>
      <c r="F1275" s="290"/>
    </row>
    <row r="1276" spans="1:7" hidden="1" outlineLevel="1">
      <c r="B1276" s="285" t="s">
        <v>305</v>
      </c>
      <c r="C1276" s="285" t="s">
        <v>1477</v>
      </c>
      <c r="D1276" s="286" t="s">
        <v>1478</v>
      </c>
      <c r="E1276" s="309"/>
      <c r="F1276" s="287">
        <v>55428.014302186355</v>
      </c>
      <c r="G1276" s="265">
        <v>55428.014302186355</v>
      </c>
    </row>
    <row r="1277" spans="1:7" s="314" customFormat="1" hidden="1" outlineLevel="1">
      <c r="A1277" s="308"/>
      <c r="B1277" s="288"/>
      <c r="C1277" s="288"/>
      <c r="D1277" s="289"/>
      <c r="E1277" s="310"/>
      <c r="F1277" s="290"/>
    </row>
    <row r="1278" spans="1:7" hidden="1" outlineLevel="1">
      <c r="B1278" s="285" t="s">
        <v>305</v>
      </c>
      <c r="C1278" s="285" t="s">
        <v>1479</v>
      </c>
      <c r="D1278" s="286" t="s">
        <v>1480</v>
      </c>
      <c r="E1278" s="309"/>
      <c r="F1278" s="287">
        <v>55428.014302186355</v>
      </c>
      <c r="G1278" s="265">
        <v>55428.014302186355</v>
      </c>
    </row>
    <row r="1279" spans="1:7" s="314" customFormat="1" hidden="1" outlineLevel="1">
      <c r="A1279" s="308"/>
      <c r="B1279" s="288"/>
      <c r="C1279" s="288"/>
      <c r="D1279" s="289"/>
      <c r="E1279" s="310"/>
      <c r="F1279" s="290"/>
    </row>
    <row r="1280" spans="1:7" hidden="1" outlineLevel="1">
      <c r="B1280" s="285" t="s">
        <v>305</v>
      </c>
      <c r="C1280" s="285" t="s">
        <v>1481</v>
      </c>
      <c r="D1280" s="286" t="s">
        <v>1482</v>
      </c>
      <c r="E1280" s="309"/>
      <c r="F1280" s="287">
        <v>55428.014302186355</v>
      </c>
      <c r="G1280" s="265">
        <v>55428.014302186355</v>
      </c>
    </row>
    <row r="1281" spans="1:7" s="314" customFormat="1" hidden="1" outlineLevel="1">
      <c r="A1281" s="308"/>
      <c r="B1281" s="288"/>
      <c r="C1281" s="288"/>
      <c r="D1281" s="289"/>
      <c r="E1281" s="310"/>
      <c r="F1281" s="290"/>
    </row>
    <row r="1282" spans="1:7" hidden="1" outlineLevel="1">
      <c r="B1282" s="285" t="s">
        <v>305</v>
      </c>
      <c r="C1282" s="285" t="s">
        <v>1483</v>
      </c>
      <c r="D1282" s="286" t="s">
        <v>1484</v>
      </c>
      <c r="E1282" s="309"/>
      <c r="F1282" s="287">
        <v>55428.014302186355</v>
      </c>
      <c r="G1282" s="265">
        <v>55428.014302186355</v>
      </c>
    </row>
    <row r="1283" spans="1:7" s="314" customFormat="1" hidden="1" outlineLevel="1">
      <c r="A1283" s="308"/>
      <c r="B1283" s="288"/>
      <c r="C1283" s="288"/>
      <c r="D1283" s="289"/>
      <c r="E1283" s="310"/>
      <c r="F1283" s="290"/>
    </row>
    <row r="1284" spans="1:7" hidden="1" outlineLevel="1">
      <c r="B1284" s="285" t="s">
        <v>305</v>
      </c>
      <c r="C1284" s="285" t="s">
        <v>1485</v>
      </c>
      <c r="D1284" s="286" t="s">
        <v>1486</v>
      </c>
      <c r="E1284" s="309"/>
      <c r="F1284" s="287">
        <v>32774.165017204919</v>
      </c>
      <c r="G1284" s="265">
        <v>32774.165017204919</v>
      </c>
    </row>
    <row r="1285" spans="1:7" s="314" customFormat="1" hidden="1" outlineLevel="1">
      <c r="A1285" s="308"/>
      <c r="B1285" s="288"/>
      <c r="C1285" s="288"/>
      <c r="D1285" s="289"/>
      <c r="E1285" s="310"/>
      <c r="F1285" s="290"/>
    </row>
    <row r="1286" spans="1:7" hidden="1" outlineLevel="1">
      <c r="B1286" s="281" t="s">
        <v>278</v>
      </c>
      <c r="C1286" s="281" t="s">
        <v>1487</v>
      </c>
      <c r="D1286" s="282" t="s">
        <v>1488</v>
      </c>
      <c r="E1286" s="303"/>
      <c r="F1286" s="283">
        <f>+F1287</f>
        <v>275048.62502821034</v>
      </c>
      <c r="G1286" s="265">
        <v>275048.62502821034</v>
      </c>
    </row>
    <row r="1287" spans="1:7" hidden="1" outlineLevel="1">
      <c r="B1287" s="285" t="s">
        <v>305</v>
      </c>
      <c r="C1287" s="285" t="s">
        <v>1489</v>
      </c>
      <c r="D1287" s="286" t="s">
        <v>1490</v>
      </c>
      <c r="E1287" s="309"/>
      <c r="F1287" s="287">
        <v>275048.62502821034</v>
      </c>
      <c r="G1287" s="265">
        <v>275048.62502821034</v>
      </c>
    </row>
    <row r="1288" spans="1:7" s="314" customFormat="1" hidden="1" outlineLevel="1">
      <c r="A1288" s="308"/>
      <c r="B1288" s="288"/>
      <c r="C1288" s="288"/>
      <c r="D1288" s="289"/>
      <c r="E1288" s="310"/>
      <c r="F1288" s="290"/>
    </row>
    <row r="1289" spans="1:7" s="302" customFormat="1" collapsed="1">
      <c r="A1289" s="280"/>
      <c r="B1289" s="277" t="s">
        <v>234</v>
      </c>
      <c r="C1289" s="277" t="s">
        <v>1491</v>
      </c>
      <c r="D1289" s="278" t="s">
        <v>1492</v>
      </c>
      <c r="E1289" s="301"/>
      <c r="F1289" s="547">
        <f>+F1290+F1295+F1308+F1309+F1316+F1353</f>
        <v>7186741.3541357992</v>
      </c>
      <c r="G1289" s="302">
        <f>F1289*$G$4</f>
        <v>6222665.7096949182</v>
      </c>
    </row>
    <row r="1290" spans="1:7" hidden="1" outlineLevel="1">
      <c r="B1290" s="281" t="s">
        <v>278</v>
      </c>
      <c r="C1290" s="281" t="s">
        <v>1493</v>
      </c>
      <c r="D1290" s="282" t="s">
        <v>1494</v>
      </c>
      <c r="E1290" s="303"/>
      <c r="F1290" s="283">
        <f>+F1291+F1293</f>
        <v>489434.12676552718</v>
      </c>
      <c r="G1290" s="265">
        <v>489434.12676552718</v>
      </c>
    </row>
    <row r="1291" spans="1:7" hidden="1" outlineLevel="1">
      <c r="B1291" s="285" t="s">
        <v>305</v>
      </c>
      <c r="C1291" s="285" t="s">
        <v>1495</v>
      </c>
      <c r="D1291" s="286" t="s">
        <v>1616</v>
      </c>
      <c r="E1291" s="309"/>
      <c r="F1291" s="287">
        <v>244280.51032808487</v>
      </c>
      <c r="G1291" s="265">
        <v>244280.51032808487</v>
      </c>
    </row>
    <row r="1292" spans="1:7" s="314" customFormat="1" hidden="1" outlineLevel="1">
      <c r="A1292" s="308"/>
      <c r="B1292" s="288"/>
      <c r="C1292" s="288"/>
      <c r="D1292" s="289"/>
      <c r="E1292" s="310"/>
      <c r="F1292" s="290"/>
    </row>
    <row r="1293" spans="1:7" hidden="1" outlineLevel="1">
      <c r="B1293" s="285" t="s">
        <v>305</v>
      </c>
      <c r="C1293" s="285" t="s">
        <v>1496</v>
      </c>
      <c r="D1293" s="286" t="s">
        <v>1617</v>
      </c>
      <c r="E1293" s="309"/>
      <c r="F1293" s="287">
        <v>245153.61643744231</v>
      </c>
      <c r="G1293" s="265">
        <v>245153.61643744231</v>
      </c>
    </row>
    <row r="1294" spans="1:7" s="314" customFormat="1" hidden="1" outlineLevel="1">
      <c r="A1294" s="308"/>
      <c r="B1294" s="288"/>
      <c r="C1294" s="288"/>
      <c r="D1294" s="289"/>
      <c r="E1294" s="310"/>
      <c r="F1294" s="290"/>
    </row>
    <row r="1295" spans="1:7" hidden="1" outlineLevel="1">
      <c r="B1295" s="281" t="s">
        <v>278</v>
      </c>
      <c r="C1295" s="281" t="s">
        <v>1497</v>
      </c>
      <c r="D1295" s="282" t="s">
        <v>1498</v>
      </c>
      <c r="E1295" s="303"/>
      <c r="F1295" s="283">
        <f>+F1296+F1298+F1300+F1302+F1304+F1306</f>
        <v>0</v>
      </c>
      <c r="G1295" s="265">
        <v>0</v>
      </c>
    </row>
    <row r="1296" spans="1:7" hidden="1" outlineLevel="1">
      <c r="B1296" s="285" t="s">
        <v>305</v>
      </c>
      <c r="C1296" s="285" t="s">
        <v>1499</v>
      </c>
      <c r="D1296" s="286" t="s">
        <v>1618</v>
      </c>
      <c r="E1296" s="309"/>
      <c r="F1296" s="287">
        <v>0</v>
      </c>
      <c r="G1296" s="265">
        <v>0</v>
      </c>
    </row>
    <row r="1297" spans="1:7" s="314" customFormat="1" hidden="1" outlineLevel="1">
      <c r="A1297" s="308"/>
      <c r="B1297" s="288"/>
      <c r="C1297" s="288"/>
      <c r="D1297" s="289"/>
      <c r="E1297" s="310"/>
      <c r="F1297" s="290"/>
    </row>
    <row r="1298" spans="1:7" hidden="1" outlineLevel="1">
      <c r="B1298" s="285" t="s">
        <v>305</v>
      </c>
      <c r="C1298" s="285" t="s">
        <v>1500</v>
      </c>
      <c r="D1298" s="286" t="s">
        <v>1619</v>
      </c>
      <c r="E1298" s="309"/>
      <c r="F1298" s="287">
        <v>0</v>
      </c>
      <c r="G1298" s="265">
        <v>0</v>
      </c>
    </row>
    <row r="1299" spans="1:7" s="314" customFormat="1" hidden="1" outlineLevel="1">
      <c r="A1299" s="308"/>
      <c r="B1299" s="288"/>
      <c r="C1299" s="288"/>
      <c r="D1299" s="289"/>
      <c r="E1299" s="310"/>
      <c r="F1299" s="290"/>
    </row>
    <row r="1300" spans="1:7" hidden="1" outlineLevel="1">
      <c r="B1300" s="285" t="s">
        <v>305</v>
      </c>
      <c r="C1300" s="285" t="s">
        <v>1501</v>
      </c>
      <c r="D1300" s="286" t="s">
        <v>1620</v>
      </c>
      <c r="E1300" s="309"/>
      <c r="F1300" s="287">
        <v>0</v>
      </c>
      <c r="G1300" s="265">
        <v>0</v>
      </c>
    </row>
    <row r="1301" spans="1:7" s="314" customFormat="1" hidden="1" outlineLevel="1">
      <c r="A1301" s="308"/>
      <c r="B1301" s="288"/>
      <c r="C1301" s="288"/>
      <c r="D1301" s="289"/>
      <c r="E1301" s="310"/>
      <c r="F1301" s="290"/>
    </row>
    <row r="1302" spans="1:7" hidden="1" outlineLevel="1">
      <c r="B1302" s="285" t="s">
        <v>305</v>
      </c>
      <c r="C1302" s="285" t="s">
        <v>1502</v>
      </c>
      <c r="D1302" s="286" t="s">
        <v>1621</v>
      </c>
      <c r="E1302" s="309"/>
      <c r="F1302" s="287">
        <v>0</v>
      </c>
      <c r="G1302" s="265">
        <v>0</v>
      </c>
    </row>
    <row r="1303" spans="1:7" s="314" customFormat="1" hidden="1" outlineLevel="1">
      <c r="A1303" s="308"/>
      <c r="B1303" s="288"/>
      <c r="C1303" s="288"/>
      <c r="D1303" s="289"/>
      <c r="E1303" s="310"/>
      <c r="F1303" s="290"/>
    </row>
    <row r="1304" spans="1:7" hidden="1" outlineLevel="1">
      <c r="B1304" s="285" t="s">
        <v>305</v>
      </c>
      <c r="C1304" s="285" t="s">
        <v>1503</v>
      </c>
      <c r="D1304" s="286" t="s">
        <v>1622</v>
      </c>
      <c r="E1304" s="309"/>
      <c r="F1304" s="287">
        <v>0</v>
      </c>
      <c r="G1304" s="265">
        <v>0</v>
      </c>
    </row>
    <row r="1305" spans="1:7" s="314" customFormat="1" hidden="1" outlineLevel="1">
      <c r="A1305" s="308"/>
      <c r="B1305" s="288"/>
      <c r="C1305" s="288"/>
      <c r="D1305" s="289"/>
      <c r="E1305" s="310"/>
      <c r="F1305" s="290"/>
    </row>
    <row r="1306" spans="1:7" hidden="1" outlineLevel="1">
      <c r="B1306" s="285" t="s">
        <v>305</v>
      </c>
      <c r="C1306" s="285" t="s">
        <v>1504</v>
      </c>
      <c r="D1306" s="286" t="s">
        <v>1623</v>
      </c>
      <c r="E1306" s="309"/>
      <c r="F1306" s="287">
        <v>0</v>
      </c>
      <c r="G1306" s="265">
        <v>0</v>
      </c>
    </row>
    <row r="1307" spans="1:7" s="314" customFormat="1" hidden="1" outlineLevel="1">
      <c r="A1307" s="308"/>
      <c r="B1307" s="288"/>
      <c r="C1307" s="288"/>
      <c r="D1307" s="289"/>
      <c r="E1307" s="310"/>
      <c r="F1307" s="290"/>
    </row>
    <row r="1308" spans="1:7" hidden="1" outlineLevel="1">
      <c r="B1308" s="281" t="s">
        <v>278</v>
      </c>
      <c r="C1308" s="281" t="s">
        <v>1505</v>
      </c>
      <c r="D1308" s="282" t="s">
        <v>1506</v>
      </c>
      <c r="E1308" s="303"/>
      <c r="F1308" s="283">
        <v>0</v>
      </c>
      <c r="G1308" s="265">
        <v>0</v>
      </c>
    </row>
    <row r="1309" spans="1:7" hidden="1" outlineLevel="1">
      <c r="B1309" s="281" t="s">
        <v>278</v>
      </c>
      <c r="C1309" s="281" t="s">
        <v>1507</v>
      </c>
      <c r="D1309" s="282" t="s">
        <v>1508</v>
      </c>
      <c r="E1309" s="303"/>
      <c r="F1309" s="283">
        <f>+F1310+F1312+F1314</f>
        <v>480565.73588694335</v>
      </c>
      <c r="G1309" s="265">
        <v>480565.73588694335</v>
      </c>
    </row>
    <row r="1310" spans="1:7" hidden="1" outlineLevel="1">
      <c r="B1310" s="285" t="s">
        <v>305</v>
      </c>
      <c r="C1310" s="285" t="s">
        <v>1509</v>
      </c>
      <c r="D1310" s="286" t="s">
        <v>1624</v>
      </c>
      <c r="E1310" s="309"/>
      <c r="F1310" s="287">
        <v>159127.07644890749</v>
      </c>
      <c r="G1310" s="265">
        <v>159127.07644890749</v>
      </c>
    </row>
    <row r="1311" spans="1:7" s="314" customFormat="1" hidden="1" outlineLevel="1">
      <c r="A1311" s="308"/>
      <c r="B1311" s="288"/>
      <c r="C1311" s="288"/>
      <c r="D1311" s="289"/>
      <c r="E1311" s="310"/>
      <c r="F1311" s="290"/>
    </row>
    <row r="1312" spans="1:7" hidden="1" outlineLevel="1">
      <c r="B1312" s="285" t="s">
        <v>305</v>
      </c>
      <c r="C1312" s="285" t="s">
        <v>1510</v>
      </c>
      <c r="D1312" s="286" t="s">
        <v>1625</v>
      </c>
      <c r="E1312" s="309"/>
      <c r="F1312" s="287">
        <v>160700.32813796893</v>
      </c>
      <c r="G1312" s="265">
        <v>160700.32813796893</v>
      </c>
    </row>
    <row r="1313" spans="1:7" s="314" customFormat="1" hidden="1" outlineLevel="1">
      <c r="A1313" s="308"/>
      <c r="B1313" s="288"/>
      <c r="C1313" s="288"/>
      <c r="D1313" s="289"/>
      <c r="E1313" s="310"/>
      <c r="F1313" s="290"/>
    </row>
    <row r="1314" spans="1:7" hidden="1" outlineLevel="1">
      <c r="B1314" s="285" t="s">
        <v>305</v>
      </c>
      <c r="C1314" s="285" t="s">
        <v>1511</v>
      </c>
      <c r="D1314" s="286" t="s">
        <v>1626</v>
      </c>
      <c r="E1314" s="309"/>
      <c r="F1314" s="287">
        <v>160738.33130006696</v>
      </c>
      <c r="G1314" s="265">
        <v>160738.33130006696</v>
      </c>
    </row>
    <row r="1315" spans="1:7" s="314" customFormat="1" hidden="1" outlineLevel="1">
      <c r="A1315" s="308"/>
      <c r="B1315" s="288"/>
      <c r="C1315" s="288"/>
      <c r="D1315" s="289"/>
      <c r="E1315" s="310"/>
      <c r="F1315" s="290"/>
    </row>
    <row r="1316" spans="1:7" hidden="1" outlineLevel="1">
      <c r="B1316" s="281" t="s">
        <v>278</v>
      </c>
      <c r="C1316" s="281" t="s">
        <v>1512</v>
      </c>
      <c r="D1316" s="282" t="s">
        <v>1513</v>
      </c>
      <c r="E1316" s="303"/>
      <c r="F1316" s="283">
        <f>+F1317+F1319+F1321+F1323+F1325+F1327+F1329+F1331+F1333+F1335+F1337+F1339+F1341+F1343+F1345+F1347+F1349+F1351</f>
        <v>1265866.2409755418</v>
      </c>
      <c r="G1316" s="265">
        <v>1265866.2409755418</v>
      </c>
    </row>
    <row r="1317" spans="1:7" hidden="1" outlineLevel="1">
      <c r="B1317" s="285" t="s">
        <v>305</v>
      </c>
      <c r="C1317" s="285" t="s">
        <v>1514</v>
      </c>
      <c r="D1317" s="286" t="s">
        <v>1627</v>
      </c>
      <c r="E1317" s="309"/>
      <c r="F1317" s="287">
        <v>69578.963007388054</v>
      </c>
      <c r="G1317" s="265">
        <v>69578.963007388054</v>
      </c>
    </row>
    <row r="1318" spans="1:7" s="314" customFormat="1" hidden="1" outlineLevel="1">
      <c r="A1318" s="308"/>
      <c r="B1318" s="288"/>
      <c r="C1318" s="288"/>
      <c r="D1318" s="289"/>
      <c r="E1318" s="310"/>
      <c r="F1318" s="290"/>
    </row>
    <row r="1319" spans="1:7" hidden="1" outlineLevel="1">
      <c r="B1319" s="285" t="s">
        <v>305</v>
      </c>
      <c r="C1319" s="285" t="s">
        <v>1515</v>
      </c>
      <c r="D1319" s="286" t="s">
        <v>1628</v>
      </c>
      <c r="E1319" s="309"/>
      <c r="F1319" s="287">
        <v>84864.707198904653</v>
      </c>
      <c r="G1319" s="265">
        <v>84864.707198904653</v>
      </c>
    </row>
    <row r="1320" spans="1:7" s="314" customFormat="1" hidden="1" outlineLevel="1">
      <c r="A1320" s="308"/>
      <c r="B1320" s="288"/>
      <c r="C1320" s="288"/>
      <c r="D1320" s="289"/>
      <c r="E1320" s="310"/>
      <c r="F1320" s="290"/>
    </row>
    <row r="1321" spans="1:7" hidden="1" outlineLevel="1">
      <c r="B1321" s="285" t="s">
        <v>305</v>
      </c>
      <c r="C1321" s="285" t="s">
        <v>1516</v>
      </c>
      <c r="D1321" s="286" t="s">
        <v>1629</v>
      </c>
      <c r="E1321" s="309"/>
      <c r="F1321" s="287">
        <v>84864.707198904653</v>
      </c>
      <c r="G1321" s="265">
        <v>84864.707198904653</v>
      </c>
    </row>
    <row r="1322" spans="1:7" s="314" customFormat="1" hidden="1" outlineLevel="1">
      <c r="A1322" s="308"/>
      <c r="B1322" s="288"/>
      <c r="C1322" s="288"/>
      <c r="D1322" s="289"/>
      <c r="E1322" s="310"/>
      <c r="F1322" s="290"/>
    </row>
    <row r="1323" spans="1:7" hidden="1" outlineLevel="1">
      <c r="B1323" s="285" t="s">
        <v>305</v>
      </c>
      <c r="C1323" s="285" t="s">
        <v>1517</v>
      </c>
      <c r="D1323" s="286" t="s">
        <v>1630</v>
      </c>
      <c r="E1323" s="309"/>
      <c r="F1323" s="287">
        <v>84864.707198904653</v>
      </c>
      <c r="G1323" s="265">
        <v>84864.707198904653</v>
      </c>
    </row>
    <row r="1324" spans="1:7" s="314" customFormat="1" hidden="1" outlineLevel="1">
      <c r="A1324" s="308"/>
      <c r="B1324" s="288"/>
      <c r="C1324" s="288"/>
      <c r="D1324" s="289"/>
      <c r="E1324" s="310"/>
      <c r="F1324" s="290"/>
    </row>
    <row r="1325" spans="1:7" hidden="1" outlineLevel="1">
      <c r="B1325" s="285" t="s">
        <v>305</v>
      </c>
      <c r="C1325" s="285" t="s">
        <v>1518</v>
      </c>
      <c r="D1325" s="286" t="s">
        <v>1631</v>
      </c>
      <c r="E1325" s="309"/>
      <c r="F1325" s="287">
        <v>84864.707198904653</v>
      </c>
      <c r="G1325" s="265">
        <v>84864.707198904653</v>
      </c>
    </row>
    <row r="1326" spans="1:7" s="314" customFormat="1" hidden="1" outlineLevel="1">
      <c r="A1326" s="308"/>
      <c r="B1326" s="288"/>
      <c r="C1326" s="288"/>
      <c r="D1326" s="289"/>
      <c r="E1326" s="310"/>
      <c r="F1326" s="290"/>
    </row>
    <row r="1327" spans="1:7" hidden="1" outlineLevel="1">
      <c r="B1327" s="285" t="s">
        <v>305</v>
      </c>
      <c r="C1327" s="285" t="s">
        <v>1519</v>
      </c>
      <c r="D1327" s="286" t="s">
        <v>1632</v>
      </c>
      <c r="E1327" s="309"/>
      <c r="F1327" s="287">
        <v>84864.707198904653</v>
      </c>
      <c r="G1327" s="265">
        <v>84864.707198904653</v>
      </c>
    </row>
    <row r="1328" spans="1:7" s="314" customFormat="1" hidden="1" outlineLevel="1">
      <c r="A1328" s="308"/>
      <c r="B1328" s="288"/>
      <c r="C1328" s="288"/>
      <c r="D1328" s="289"/>
      <c r="E1328" s="310"/>
      <c r="F1328" s="290"/>
    </row>
    <row r="1329" spans="1:7" hidden="1" outlineLevel="1">
      <c r="B1329" s="285" t="s">
        <v>305</v>
      </c>
      <c r="C1329" s="285" t="s">
        <v>1520</v>
      </c>
      <c r="D1329" s="286" t="s">
        <v>1633</v>
      </c>
      <c r="E1329" s="309"/>
      <c r="F1329" s="287">
        <v>84864.707198904653</v>
      </c>
      <c r="G1329" s="265">
        <v>84864.707198904653</v>
      </c>
    </row>
    <row r="1330" spans="1:7" s="314" customFormat="1" hidden="1" outlineLevel="1">
      <c r="A1330" s="308"/>
      <c r="B1330" s="288"/>
      <c r="C1330" s="288"/>
      <c r="D1330" s="289"/>
      <c r="E1330" s="310"/>
      <c r="F1330" s="290"/>
    </row>
    <row r="1331" spans="1:7" hidden="1" outlineLevel="1">
      <c r="B1331" s="285" t="s">
        <v>305</v>
      </c>
      <c r="C1331" s="285" t="s">
        <v>1521</v>
      </c>
      <c r="D1331" s="286" t="s">
        <v>1634</v>
      </c>
      <c r="E1331" s="309"/>
      <c r="F1331" s="287">
        <v>84864.707198904653</v>
      </c>
      <c r="G1331" s="265">
        <v>84864.707198904653</v>
      </c>
    </row>
    <row r="1332" spans="1:7" s="314" customFormat="1" hidden="1" outlineLevel="1">
      <c r="A1332" s="308"/>
      <c r="B1332" s="288"/>
      <c r="C1332" s="288"/>
      <c r="D1332" s="289"/>
      <c r="E1332" s="310"/>
      <c r="F1332" s="290"/>
    </row>
    <row r="1333" spans="1:7" hidden="1" outlineLevel="1">
      <c r="B1333" s="285" t="s">
        <v>305</v>
      </c>
      <c r="C1333" s="285" t="s">
        <v>1522</v>
      </c>
      <c r="D1333" s="286" t="s">
        <v>1635</v>
      </c>
      <c r="E1333" s="309"/>
      <c r="F1333" s="287">
        <v>84864.707198904653</v>
      </c>
      <c r="G1333" s="265">
        <v>84864.707198904653</v>
      </c>
    </row>
    <row r="1334" spans="1:7" s="314" customFormat="1" hidden="1" outlineLevel="1">
      <c r="A1334" s="308"/>
      <c r="B1334" s="288"/>
      <c r="C1334" s="288"/>
      <c r="D1334" s="289"/>
      <c r="E1334" s="310"/>
      <c r="F1334" s="290"/>
    </row>
    <row r="1335" spans="1:7" hidden="1" outlineLevel="1">
      <c r="B1335" s="285" t="s">
        <v>305</v>
      </c>
      <c r="C1335" s="285" t="s">
        <v>1523</v>
      </c>
      <c r="D1335" s="286" t="s">
        <v>1636</v>
      </c>
      <c r="E1335" s="309"/>
      <c r="F1335" s="287">
        <v>76038.777650218573</v>
      </c>
      <c r="G1335" s="265">
        <v>76038.777650218573</v>
      </c>
    </row>
    <row r="1336" spans="1:7" s="314" customFormat="1" hidden="1" outlineLevel="1">
      <c r="A1336" s="308"/>
      <c r="B1336" s="288"/>
      <c r="C1336" s="288"/>
      <c r="D1336" s="289"/>
      <c r="E1336" s="310"/>
      <c r="F1336" s="290"/>
    </row>
    <row r="1337" spans="1:7" hidden="1" outlineLevel="1">
      <c r="B1337" s="285" t="s">
        <v>305</v>
      </c>
      <c r="C1337" s="285" t="s">
        <v>1524</v>
      </c>
      <c r="D1337" s="286" t="s">
        <v>1637</v>
      </c>
      <c r="E1337" s="309"/>
      <c r="F1337" s="287">
        <v>76038.777650218573</v>
      </c>
      <c r="G1337" s="265">
        <v>76038.777650218573</v>
      </c>
    </row>
    <row r="1338" spans="1:7" s="314" customFormat="1" hidden="1" outlineLevel="1">
      <c r="A1338" s="308"/>
      <c r="B1338" s="288"/>
      <c r="C1338" s="288"/>
      <c r="D1338" s="289"/>
      <c r="E1338" s="310"/>
      <c r="F1338" s="290"/>
    </row>
    <row r="1339" spans="1:7" hidden="1" outlineLevel="1">
      <c r="B1339" s="285" t="s">
        <v>305</v>
      </c>
      <c r="C1339" s="285" t="s">
        <v>1525</v>
      </c>
      <c r="D1339" s="286" t="s">
        <v>1638</v>
      </c>
      <c r="E1339" s="309"/>
      <c r="F1339" s="287">
        <v>76038.777650218573</v>
      </c>
      <c r="G1339" s="265">
        <v>76038.777650218573</v>
      </c>
    </row>
    <row r="1340" spans="1:7" s="314" customFormat="1" hidden="1" outlineLevel="1">
      <c r="A1340" s="308"/>
      <c r="B1340" s="288"/>
      <c r="C1340" s="288"/>
      <c r="D1340" s="289"/>
      <c r="E1340" s="310"/>
      <c r="F1340" s="290"/>
    </row>
    <row r="1341" spans="1:7" hidden="1" outlineLevel="1">
      <c r="B1341" s="285" t="s">
        <v>305</v>
      </c>
      <c r="C1341" s="285" t="s">
        <v>1526</v>
      </c>
      <c r="D1341" s="286" t="s">
        <v>1639</v>
      </c>
      <c r="E1341" s="309"/>
      <c r="F1341" s="287">
        <v>51732.813348707263</v>
      </c>
      <c r="G1341" s="265">
        <v>51732.813348707263</v>
      </c>
    </row>
    <row r="1342" spans="1:7" s="314" customFormat="1" hidden="1" outlineLevel="1">
      <c r="A1342" s="308"/>
      <c r="B1342" s="288"/>
      <c r="C1342" s="288"/>
      <c r="D1342" s="289"/>
      <c r="E1342" s="310"/>
      <c r="F1342" s="313"/>
    </row>
    <row r="1343" spans="1:7" hidden="1" outlineLevel="1">
      <c r="B1343" s="285" t="s">
        <v>305</v>
      </c>
      <c r="C1343" s="285" t="s">
        <v>1527</v>
      </c>
      <c r="D1343" s="286" t="s">
        <v>1640</v>
      </c>
      <c r="E1343" s="309"/>
      <c r="F1343" s="287">
        <v>51732.813348707263</v>
      </c>
      <c r="G1343" s="265">
        <v>51732.813348707263</v>
      </c>
    </row>
    <row r="1344" spans="1:7" s="314" customFormat="1" hidden="1" outlineLevel="1">
      <c r="A1344" s="308"/>
      <c r="B1344" s="288"/>
      <c r="C1344" s="288"/>
      <c r="D1344" s="289"/>
      <c r="E1344" s="310"/>
      <c r="F1344" s="290"/>
    </row>
    <row r="1345" spans="1:7" hidden="1" outlineLevel="1">
      <c r="B1345" s="285" t="s">
        <v>305</v>
      </c>
      <c r="C1345" s="285" t="s">
        <v>1528</v>
      </c>
      <c r="D1345" s="286" t="s">
        <v>1641</v>
      </c>
      <c r="E1345" s="309"/>
      <c r="F1345" s="287">
        <v>51732.813348707263</v>
      </c>
      <c r="G1345" s="265">
        <v>51732.813348707263</v>
      </c>
    </row>
    <row r="1346" spans="1:7" s="314" customFormat="1" hidden="1" outlineLevel="1">
      <c r="A1346" s="308"/>
      <c r="B1346" s="288"/>
      <c r="C1346" s="288"/>
      <c r="D1346" s="289"/>
      <c r="E1346" s="310"/>
      <c r="F1346" s="290"/>
    </row>
    <row r="1347" spans="1:7" hidden="1" outlineLevel="1">
      <c r="B1347" s="285" t="s">
        <v>305</v>
      </c>
      <c r="C1347" s="285" t="s">
        <v>1529</v>
      </c>
      <c r="D1347" s="286" t="s">
        <v>1642</v>
      </c>
      <c r="E1347" s="309"/>
      <c r="F1347" s="287">
        <v>51732.813348707263</v>
      </c>
      <c r="G1347" s="265">
        <v>51732.813348707263</v>
      </c>
    </row>
    <row r="1348" spans="1:7" s="314" customFormat="1" hidden="1" outlineLevel="1">
      <c r="A1348" s="308"/>
      <c r="B1348" s="288"/>
      <c r="C1348" s="288"/>
      <c r="D1348" s="289"/>
      <c r="E1348" s="310"/>
      <c r="F1348" s="290"/>
    </row>
    <row r="1349" spans="1:7" hidden="1" outlineLevel="1">
      <c r="B1349" s="285" t="s">
        <v>305</v>
      </c>
      <c r="C1349" s="285" t="s">
        <v>1530</v>
      </c>
      <c r="D1349" s="286" t="s">
        <v>1643</v>
      </c>
      <c r="E1349" s="309"/>
      <c r="F1349" s="287">
        <v>51732.813348707263</v>
      </c>
      <c r="G1349" s="265">
        <v>51732.813348707263</v>
      </c>
    </row>
    <row r="1350" spans="1:7" s="314" customFormat="1" hidden="1" outlineLevel="1">
      <c r="A1350" s="308"/>
      <c r="B1350" s="288"/>
      <c r="C1350" s="288"/>
      <c r="D1350" s="289"/>
      <c r="E1350" s="310"/>
      <c r="F1350" s="290"/>
    </row>
    <row r="1351" spans="1:7" hidden="1" outlineLevel="1">
      <c r="B1351" s="285" t="s">
        <v>305</v>
      </c>
      <c r="C1351" s="285" t="s">
        <v>1531</v>
      </c>
      <c r="D1351" s="286" t="s">
        <v>1644</v>
      </c>
      <c r="E1351" s="309"/>
      <c r="F1351" s="287">
        <v>30589.220682724594</v>
      </c>
      <c r="G1351" s="265">
        <v>30589.220682724594</v>
      </c>
    </row>
    <row r="1352" spans="1:7" s="314" customFormat="1" hidden="1" outlineLevel="1">
      <c r="A1352" s="308"/>
      <c r="B1352" s="288"/>
      <c r="C1352" s="288"/>
      <c r="D1352" s="289"/>
      <c r="E1352" s="310"/>
      <c r="F1352" s="290"/>
    </row>
    <row r="1353" spans="1:7" hidden="1" outlineLevel="1">
      <c r="B1353" s="281" t="s">
        <v>278</v>
      </c>
      <c r="C1353" s="281" t="s">
        <v>1532</v>
      </c>
      <c r="D1353" s="282" t="s">
        <v>1533</v>
      </c>
      <c r="E1353" s="303"/>
      <c r="F1353" s="283">
        <f>+F1354</f>
        <v>4950875.2505077869</v>
      </c>
      <c r="G1353" s="265">
        <v>4950875.2505077869</v>
      </c>
    </row>
    <row r="1354" spans="1:7" hidden="1" outlineLevel="1">
      <c r="B1354" s="285" t="s">
        <v>305</v>
      </c>
      <c r="C1354" s="285" t="s">
        <v>1534</v>
      </c>
      <c r="D1354" s="286" t="s">
        <v>1645</v>
      </c>
      <c r="E1354" s="309"/>
      <c r="F1354" s="287">
        <v>4950875.2505077869</v>
      </c>
      <c r="G1354" s="265">
        <v>4950875.2505077869</v>
      </c>
    </row>
    <row r="1355" spans="1:7" s="314" customFormat="1" hidden="1" outlineLevel="1">
      <c r="A1355" s="308"/>
      <c r="B1355" s="288"/>
      <c r="C1355" s="288"/>
      <c r="D1355" s="289"/>
      <c r="E1355" s="310"/>
      <c r="F1355" s="290"/>
    </row>
    <row r="1356" spans="1:7" s="302" customFormat="1" collapsed="1">
      <c r="A1356" s="280"/>
      <c r="B1356" s="277" t="s">
        <v>234</v>
      </c>
      <c r="C1356" s="277" t="s">
        <v>1535</v>
      </c>
      <c r="D1356" s="278" t="s">
        <v>1536</v>
      </c>
      <c r="E1356" s="301"/>
      <c r="F1356" s="279">
        <f>+F1357+F1359</f>
        <v>6840796.2084371736</v>
      </c>
      <c r="G1356" s="302">
        <v>6840796.2084371736</v>
      </c>
    </row>
    <row r="1357" spans="1:7" hidden="1" outlineLevel="1">
      <c r="B1357" s="285" t="s">
        <v>278</v>
      </c>
      <c r="C1357" s="285" t="s">
        <v>1537</v>
      </c>
      <c r="D1357" s="286" t="s">
        <v>1538</v>
      </c>
      <c r="E1357" s="309"/>
      <c r="F1357" s="287">
        <v>1035081.173023354</v>
      </c>
      <c r="G1357" s="265">
        <v>1035081.173023354</v>
      </c>
    </row>
    <row r="1358" spans="1:7" s="314" customFormat="1" hidden="1" outlineLevel="1">
      <c r="A1358" s="308"/>
      <c r="B1358" s="288"/>
      <c r="C1358" s="288"/>
      <c r="D1358" s="289"/>
      <c r="E1358" s="310"/>
      <c r="F1358" s="290"/>
    </row>
    <row r="1359" spans="1:7" hidden="1" outlineLevel="1">
      <c r="B1359" s="285" t="s">
        <v>278</v>
      </c>
      <c r="C1359" s="285" t="s">
        <v>1539</v>
      </c>
      <c r="D1359" s="286" t="s">
        <v>1540</v>
      </c>
      <c r="E1359" s="309"/>
      <c r="F1359" s="287">
        <v>5805715.0354138194</v>
      </c>
      <c r="G1359" s="265">
        <v>5805715.0354138194</v>
      </c>
    </row>
    <row r="1360" spans="1:7" s="314" customFormat="1" hidden="1" outlineLevel="1">
      <c r="A1360" s="308"/>
      <c r="B1360" s="288"/>
      <c r="C1360" s="288"/>
      <c r="D1360" s="289"/>
      <c r="E1360" s="310"/>
      <c r="F1360" s="290"/>
    </row>
    <row r="1361" spans="1:7" s="302" customFormat="1" collapsed="1">
      <c r="A1361" s="280"/>
      <c r="B1361" s="277" t="s">
        <v>234</v>
      </c>
      <c r="C1361" s="277" t="s">
        <v>1541</v>
      </c>
      <c r="D1361" s="278" t="s">
        <v>1542</v>
      </c>
      <c r="E1361" s="301"/>
      <c r="F1361" s="547">
        <f>+F1362+F1379</f>
        <v>8827316.5793161113</v>
      </c>
      <c r="G1361" s="302">
        <f>F1361*$G$4</f>
        <v>7643163.6370385336</v>
      </c>
    </row>
    <row r="1362" spans="1:7" hidden="1" outlineLevel="1">
      <c r="B1362" s="281" t="s">
        <v>278</v>
      </c>
      <c r="C1362" s="281" t="s">
        <v>1543</v>
      </c>
      <c r="D1362" s="282" t="s">
        <v>1544</v>
      </c>
      <c r="E1362" s="303"/>
      <c r="F1362" s="283">
        <f>+F1363+F1365+F1367+F1369+F1371+F1373+F1375+F1377</f>
        <v>2196800.1387928291</v>
      </c>
    </row>
    <row r="1363" spans="1:7" hidden="1" outlineLevel="1">
      <c r="B1363" s="285" t="s">
        <v>305</v>
      </c>
      <c r="C1363" s="285" t="s">
        <v>1545</v>
      </c>
      <c r="D1363" s="286" t="s">
        <v>1546</v>
      </c>
      <c r="E1363" s="309"/>
      <c r="F1363" s="287">
        <v>264615.79299329821</v>
      </c>
    </row>
    <row r="1364" spans="1:7" s="314" customFormat="1" hidden="1" outlineLevel="1">
      <c r="A1364" s="308"/>
      <c r="B1364" s="288"/>
      <c r="C1364" s="288"/>
      <c r="D1364" s="289"/>
      <c r="E1364" s="310"/>
      <c r="F1364" s="290"/>
    </row>
    <row r="1365" spans="1:7" hidden="1" outlineLevel="1">
      <c r="B1365" s="285" t="s">
        <v>305</v>
      </c>
      <c r="C1365" s="285" t="s">
        <v>1547</v>
      </c>
      <c r="D1365" s="286" t="s">
        <v>1548</v>
      </c>
      <c r="E1365" s="309"/>
      <c r="F1365" s="287">
        <v>110817.31060378357</v>
      </c>
    </row>
    <row r="1366" spans="1:7" s="314" customFormat="1" hidden="1" outlineLevel="1">
      <c r="A1366" s="308"/>
      <c r="B1366" s="288"/>
      <c r="C1366" s="288"/>
      <c r="D1366" s="289"/>
      <c r="E1366" s="310"/>
      <c r="F1366" s="313"/>
    </row>
    <row r="1367" spans="1:7" hidden="1" outlineLevel="1">
      <c r="B1367" s="285" t="s">
        <v>305</v>
      </c>
      <c r="C1367" s="285" t="s">
        <v>1549</v>
      </c>
      <c r="D1367" s="286" t="s">
        <v>1550</v>
      </c>
      <c r="E1367" s="309"/>
      <c r="F1367" s="287">
        <v>640029.24269338162</v>
      </c>
    </row>
    <row r="1368" spans="1:7" s="314" customFormat="1" hidden="1" outlineLevel="1">
      <c r="A1368" s="308"/>
      <c r="B1368" s="288"/>
      <c r="C1368" s="288"/>
      <c r="D1368" s="289"/>
      <c r="E1368" s="310"/>
      <c r="F1368" s="313"/>
    </row>
    <row r="1369" spans="1:7" hidden="1" outlineLevel="1">
      <c r="B1369" s="285" t="s">
        <v>305</v>
      </c>
      <c r="C1369" s="285" t="s">
        <v>1551</v>
      </c>
      <c r="D1369" s="286" t="s">
        <v>1552</v>
      </c>
      <c r="E1369" s="309"/>
      <c r="F1369" s="287">
        <v>392387.4187529193</v>
      </c>
    </row>
    <row r="1370" spans="1:7" s="314" customFormat="1" hidden="1" outlineLevel="1">
      <c r="A1370" s="308"/>
      <c r="B1370" s="288"/>
      <c r="C1370" s="288"/>
      <c r="D1370" s="289"/>
      <c r="E1370" s="310"/>
      <c r="F1370" s="290"/>
    </row>
    <row r="1371" spans="1:7" hidden="1" outlineLevel="1">
      <c r="B1371" s="285" t="s">
        <v>305</v>
      </c>
      <c r="C1371" s="285" t="s">
        <v>1553</v>
      </c>
      <c r="D1371" s="286" t="s">
        <v>1554</v>
      </c>
      <c r="E1371" s="309"/>
      <c r="F1371" s="287">
        <v>69304.13626014952</v>
      </c>
    </row>
    <row r="1372" spans="1:7" s="314" customFormat="1" hidden="1" outlineLevel="1">
      <c r="A1372" s="308"/>
      <c r="B1372" s="288"/>
      <c r="C1372" s="288"/>
      <c r="D1372" s="289"/>
      <c r="E1372" s="310"/>
      <c r="F1372" s="313"/>
    </row>
    <row r="1373" spans="1:7" hidden="1" outlineLevel="1">
      <c r="B1373" s="285" t="s">
        <v>305</v>
      </c>
      <c r="C1373" s="285" t="s">
        <v>1555</v>
      </c>
      <c r="D1373" s="286" t="s">
        <v>1556</v>
      </c>
      <c r="E1373" s="309"/>
      <c r="F1373" s="287">
        <v>315018.80118249782</v>
      </c>
    </row>
    <row r="1374" spans="1:7" s="314" customFormat="1" hidden="1" outlineLevel="1">
      <c r="A1374" s="308"/>
      <c r="B1374" s="288"/>
      <c r="C1374" s="288"/>
      <c r="D1374" s="289"/>
      <c r="E1374" s="310"/>
      <c r="F1374" s="290"/>
    </row>
    <row r="1375" spans="1:7" hidden="1" outlineLevel="1">
      <c r="B1375" s="285" t="s">
        <v>305</v>
      </c>
      <c r="C1375" s="285" t="s">
        <v>1557</v>
      </c>
      <c r="D1375" s="286" t="s">
        <v>1558</v>
      </c>
      <c r="E1375" s="309"/>
      <c r="F1375" s="287">
        <v>315018.80118249782</v>
      </c>
    </row>
    <row r="1376" spans="1:7" s="314" customFormat="1" hidden="1" outlineLevel="1">
      <c r="A1376" s="308"/>
      <c r="B1376" s="288"/>
      <c r="C1376" s="288"/>
      <c r="D1376" s="289"/>
      <c r="E1376" s="310"/>
      <c r="F1376" s="290"/>
    </row>
    <row r="1377" spans="1:6" hidden="1" outlineLevel="1">
      <c r="B1377" s="285" t="s">
        <v>305</v>
      </c>
      <c r="C1377" s="285" t="s">
        <v>1557</v>
      </c>
      <c r="D1377" s="286" t="s">
        <v>1559</v>
      </c>
      <c r="E1377" s="309"/>
      <c r="F1377" s="287">
        <v>89608.635124301494</v>
      </c>
    </row>
    <row r="1378" spans="1:6" s="314" customFormat="1" hidden="1" outlineLevel="1">
      <c r="A1378" s="308"/>
      <c r="B1378" s="288"/>
      <c r="C1378" s="288"/>
      <c r="D1378" s="289"/>
      <c r="E1378" s="310"/>
      <c r="F1378" s="290"/>
    </row>
    <row r="1379" spans="1:6" hidden="1" outlineLevel="1">
      <c r="B1379" s="281" t="s">
        <v>278</v>
      </c>
      <c r="C1379" s="281" t="s">
        <v>1560</v>
      </c>
      <c r="D1379" s="282" t="s">
        <v>1561</v>
      </c>
      <c r="E1379" s="303"/>
      <c r="F1379" s="283">
        <f>+F1380+F1382+F1384+F1386+F1388+F1390+F1392+F1394+F1396+F1398+F1400+F1402+F1404+F1406</f>
        <v>6630516.4405232826</v>
      </c>
    </row>
    <row r="1380" spans="1:6" hidden="1" outlineLevel="1">
      <c r="B1380" s="285" t="s">
        <v>305</v>
      </c>
      <c r="C1380" s="285" t="s">
        <v>1562</v>
      </c>
      <c r="D1380" s="286" t="s">
        <v>1563</v>
      </c>
      <c r="E1380" s="309"/>
      <c r="F1380" s="287">
        <v>352821.05732439755</v>
      </c>
    </row>
    <row r="1381" spans="1:6" s="314" customFormat="1" hidden="1" outlineLevel="1">
      <c r="A1381" s="308"/>
      <c r="B1381" s="288"/>
      <c r="C1381" s="288"/>
      <c r="D1381" s="289"/>
      <c r="E1381" s="310"/>
      <c r="F1381" s="290"/>
    </row>
    <row r="1382" spans="1:6" hidden="1" outlineLevel="1">
      <c r="B1382" s="285" t="s">
        <v>305</v>
      </c>
      <c r="C1382" s="285" t="s">
        <v>1564</v>
      </c>
      <c r="D1382" s="286" t="s">
        <v>1565</v>
      </c>
      <c r="E1382" s="309"/>
      <c r="F1382" s="287">
        <v>2898172.9708789801</v>
      </c>
    </row>
    <row r="1383" spans="1:6" s="314" customFormat="1" hidden="1" outlineLevel="1">
      <c r="A1383" s="308"/>
      <c r="B1383" s="288"/>
      <c r="C1383" s="288"/>
      <c r="D1383" s="289"/>
      <c r="E1383" s="310"/>
      <c r="F1383" s="313"/>
    </row>
    <row r="1384" spans="1:6" hidden="1" outlineLevel="1">
      <c r="B1384" s="285" t="s">
        <v>305</v>
      </c>
      <c r="C1384" s="285" t="s">
        <v>1566</v>
      </c>
      <c r="D1384" s="286" t="s">
        <v>1567</v>
      </c>
      <c r="E1384" s="309"/>
      <c r="F1384" s="287">
        <v>252015.04094599828</v>
      </c>
    </row>
    <row r="1385" spans="1:6" s="314" customFormat="1" hidden="1" outlineLevel="1">
      <c r="A1385" s="308"/>
      <c r="B1385" s="288"/>
      <c r="C1385" s="288"/>
      <c r="D1385" s="289"/>
      <c r="E1385" s="310"/>
      <c r="F1385" s="290"/>
    </row>
    <row r="1386" spans="1:6" hidden="1" outlineLevel="1">
      <c r="B1386" s="285" t="s">
        <v>305</v>
      </c>
      <c r="C1386" s="285" t="s">
        <v>1568</v>
      </c>
      <c r="D1386" s="286" t="s">
        <v>1569</v>
      </c>
      <c r="E1386" s="309"/>
      <c r="F1386" s="287">
        <v>144908.64854394901</v>
      </c>
    </row>
    <row r="1387" spans="1:6" s="314" customFormat="1" hidden="1" outlineLevel="1">
      <c r="A1387" s="308"/>
      <c r="B1387" s="288"/>
      <c r="C1387" s="288"/>
      <c r="D1387" s="289"/>
      <c r="E1387" s="310"/>
      <c r="F1387" s="290"/>
    </row>
    <row r="1388" spans="1:6" hidden="1" outlineLevel="1">
      <c r="B1388" s="285" t="s">
        <v>305</v>
      </c>
      <c r="C1388" s="285" t="s">
        <v>1570</v>
      </c>
      <c r="D1388" s="286" t="s">
        <v>1571</v>
      </c>
      <c r="E1388" s="309"/>
      <c r="F1388" s="287">
        <v>189011.28070949868</v>
      </c>
    </row>
    <row r="1389" spans="1:6" s="314" customFormat="1" hidden="1" outlineLevel="1">
      <c r="A1389" s="308"/>
      <c r="B1389" s="288"/>
      <c r="C1389" s="288"/>
      <c r="D1389" s="289"/>
      <c r="E1389" s="310"/>
      <c r="F1389" s="290"/>
    </row>
    <row r="1390" spans="1:6" hidden="1" outlineLevel="1">
      <c r="B1390" s="285" t="s">
        <v>305</v>
      </c>
      <c r="C1390" s="285" t="s">
        <v>1572</v>
      </c>
      <c r="D1390" s="286" t="s">
        <v>1573</v>
      </c>
      <c r="E1390" s="309"/>
      <c r="F1390" s="287">
        <v>56703.384212849611</v>
      </c>
    </row>
    <row r="1391" spans="1:6" s="314" customFormat="1" hidden="1" outlineLevel="1">
      <c r="A1391" s="308"/>
      <c r="B1391" s="288"/>
      <c r="C1391" s="288"/>
      <c r="D1391" s="289"/>
      <c r="E1391" s="310"/>
      <c r="F1391" s="290"/>
    </row>
    <row r="1392" spans="1:6" hidden="1" outlineLevel="1">
      <c r="B1392" s="285" t="s">
        <v>305</v>
      </c>
      <c r="C1392" s="285" t="s">
        <v>1574</v>
      </c>
      <c r="D1392" s="286" t="s">
        <v>1575</v>
      </c>
      <c r="E1392" s="309"/>
      <c r="F1392" s="287">
        <v>365421.80937169748</v>
      </c>
    </row>
    <row r="1393" spans="1:6" s="314" customFormat="1" hidden="1" outlineLevel="1">
      <c r="A1393" s="308"/>
      <c r="B1393" s="288"/>
      <c r="C1393" s="288"/>
      <c r="D1393" s="289"/>
      <c r="E1393" s="310"/>
      <c r="F1393" s="290"/>
    </row>
    <row r="1394" spans="1:6" hidden="1" outlineLevel="1">
      <c r="B1394" s="285" t="s">
        <v>305</v>
      </c>
      <c r="C1394" s="285" t="s">
        <v>1576</v>
      </c>
      <c r="D1394" s="286" t="s">
        <v>1577</v>
      </c>
      <c r="E1394" s="309"/>
      <c r="F1394" s="287">
        <v>315018.80118249782</v>
      </c>
    </row>
    <row r="1395" spans="1:6" s="314" customFormat="1" hidden="1" outlineLevel="1">
      <c r="A1395" s="308"/>
      <c r="B1395" s="288"/>
      <c r="C1395" s="288"/>
      <c r="D1395" s="289"/>
      <c r="E1395" s="310"/>
      <c r="F1395" s="290"/>
    </row>
    <row r="1396" spans="1:6" hidden="1" outlineLevel="1">
      <c r="B1396" s="285" t="s">
        <v>305</v>
      </c>
      <c r="C1396" s="285" t="s">
        <v>1578</v>
      </c>
      <c r="D1396" s="286" t="s">
        <v>1579</v>
      </c>
      <c r="E1396" s="309"/>
      <c r="F1396" s="287">
        <v>189011.28070949868</v>
      </c>
    </row>
    <row r="1397" spans="1:6" s="314" customFormat="1" hidden="1" outlineLevel="1">
      <c r="A1397" s="308"/>
      <c r="B1397" s="288"/>
      <c r="C1397" s="288"/>
      <c r="D1397" s="289"/>
      <c r="E1397" s="310"/>
      <c r="F1397" s="290"/>
    </row>
    <row r="1398" spans="1:6" hidden="1" outlineLevel="1">
      <c r="B1398" s="285" t="s">
        <v>305</v>
      </c>
      <c r="C1398" s="285" t="s">
        <v>1580</v>
      </c>
      <c r="D1398" s="286" t="s">
        <v>1581</v>
      </c>
      <c r="E1398" s="309"/>
      <c r="F1398" s="287">
        <v>227443.57445376346</v>
      </c>
    </row>
    <row r="1399" spans="1:6" s="314" customFormat="1" hidden="1" outlineLevel="1">
      <c r="A1399" s="308"/>
      <c r="B1399" s="288"/>
      <c r="C1399" s="288"/>
      <c r="D1399" s="289"/>
      <c r="E1399" s="310"/>
      <c r="F1399" s="290"/>
    </row>
    <row r="1400" spans="1:6" hidden="1" outlineLevel="1">
      <c r="B1400" s="285" t="s">
        <v>305</v>
      </c>
      <c r="C1400" s="285" t="s">
        <v>1582</v>
      </c>
      <c r="D1400" s="286" t="s">
        <v>1583</v>
      </c>
      <c r="E1400" s="309"/>
      <c r="F1400" s="287">
        <v>157509.40059124891</v>
      </c>
    </row>
    <row r="1401" spans="1:6" s="314" customFormat="1" hidden="1" outlineLevel="1">
      <c r="A1401" s="308"/>
      <c r="B1401" s="288"/>
      <c r="C1401" s="288"/>
      <c r="D1401" s="289"/>
      <c r="E1401" s="310"/>
      <c r="F1401" s="290"/>
    </row>
    <row r="1402" spans="1:6" hidden="1" outlineLevel="1">
      <c r="B1402" s="285" t="s">
        <v>305</v>
      </c>
      <c r="C1402" s="285" t="s">
        <v>1584</v>
      </c>
      <c r="D1402" s="286" t="s">
        <v>1585</v>
      </c>
      <c r="E1402" s="309"/>
      <c r="F1402" s="287">
        <v>504030.08189199655</v>
      </c>
    </row>
    <row r="1403" spans="1:6" s="314" customFormat="1" hidden="1" outlineLevel="1">
      <c r="A1403" s="308"/>
      <c r="B1403" s="288"/>
      <c r="C1403" s="288"/>
      <c r="D1403" s="289"/>
      <c r="E1403" s="310"/>
      <c r="F1403" s="313"/>
    </row>
    <row r="1404" spans="1:6" hidden="1" outlineLevel="1">
      <c r="B1404" s="285" t="s">
        <v>305</v>
      </c>
      <c r="C1404" s="285" t="s">
        <v>1586</v>
      </c>
      <c r="D1404" s="286" t="s">
        <v>1550</v>
      </c>
      <c r="E1404" s="309"/>
      <c r="F1404" s="287">
        <v>662710.23158674978</v>
      </c>
    </row>
    <row r="1405" spans="1:6" s="314" customFormat="1" hidden="1" outlineLevel="1">
      <c r="A1405" s="308"/>
      <c r="B1405" s="288"/>
      <c r="C1405" s="288"/>
      <c r="D1405" s="289"/>
      <c r="E1405" s="310"/>
      <c r="F1405" s="290"/>
    </row>
    <row r="1406" spans="1:6" hidden="1" outlineLevel="1">
      <c r="B1406" s="285" t="s">
        <v>305</v>
      </c>
      <c r="C1406" s="285" t="s">
        <v>1587</v>
      </c>
      <c r="D1406" s="286" t="s">
        <v>1559</v>
      </c>
      <c r="E1406" s="309"/>
      <c r="F1406" s="287">
        <v>315738.8781201563</v>
      </c>
    </row>
    <row r="1407" spans="1:6" s="314" customFormat="1" hidden="1" outlineLevel="1">
      <c r="A1407" s="308"/>
      <c r="B1407" s="288"/>
      <c r="C1407" s="288"/>
      <c r="D1407" s="289"/>
      <c r="E1407" s="310"/>
      <c r="F1407" s="290"/>
    </row>
  </sheetData>
  <autoFilter ref="B7:D1407" xr:uid="{00000000-0009-0000-0000-000001000000}"/>
  <mergeCells count="1">
    <mergeCell ref="C5:D5"/>
  </mergeCells>
  <pageMargins left="0.70866141732283472" right="0.70866141732283472" top="0.74803149606299213" bottom="0.74803149606299213" header="0.31496062992125984" footer="0.31496062992125984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05713-1BE4-294F-9D1C-99D71AE47922}">
  <dimension ref="E12:J25"/>
  <sheetViews>
    <sheetView tabSelected="1" workbookViewId="0">
      <selection activeCell="E12" sqref="E12:J25"/>
    </sheetView>
  </sheetViews>
  <sheetFormatPr baseColWidth="10" defaultRowHeight="15"/>
  <sheetData>
    <row r="12" spans="5:10">
      <c r="E12" s="701" t="s">
        <v>1758</v>
      </c>
      <c r="F12" s="702"/>
      <c r="G12" s="702"/>
      <c r="H12" s="702"/>
      <c r="I12" s="702"/>
      <c r="J12" s="702"/>
    </row>
    <row r="13" spans="5:10">
      <c r="E13" s="702"/>
      <c r="F13" s="702"/>
      <c r="G13" s="702"/>
      <c r="H13" s="702"/>
      <c r="I13" s="702"/>
      <c r="J13" s="702"/>
    </row>
    <row r="14" spans="5:10">
      <c r="E14" s="702"/>
      <c r="F14" s="702"/>
      <c r="G14" s="702"/>
      <c r="H14" s="702"/>
      <c r="I14" s="702"/>
      <c r="J14" s="702"/>
    </row>
    <row r="15" spans="5:10">
      <c r="E15" s="702"/>
      <c r="F15" s="702"/>
      <c r="G15" s="702"/>
      <c r="H15" s="702"/>
      <c r="I15" s="702"/>
      <c r="J15" s="702"/>
    </row>
    <row r="16" spans="5:10">
      <c r="E16" s="702"/>
      <c r="F16" s="702"/>
      <c r="G16" s="702"/>
      <c r="H16" s="702"/>
      <c r="I16" s="702"/>
      <c r="J16" s="702"/>
    </row>
    <row r="17" spans="5:10">
      <c r="E17" s="702"/>
      <c r="F17" s="702"/>
      <c r="G17" s="702"/>
      <c r="H17" s="702"/>
      <c r="I17" s="702"/>
      <c r="J17" s="702"/>
    </row>
    <row r="18" spans="5:10">
      <c r="E18" s="702"/>
      <c r="F18" s="702"/>
      <c r="G18" s="702"/>
      <c r="H18" s="702"/>
      <c r="I18" s="702"/>
      <c r="J18" s="702"/>
    </row>
    <row r="19" spans="5:10">
      <c r="E19" s="702"/>
      <c r="F19" s="702"/>
      <c r="G19" s="702"/>
      <c r="H19" s="702"/>
      <c r="I19" s="702"/>
      <c r="J19" s="702"/>
    </row>
    <row r="20" spans="5:10">
      <c r="E20" s="702"/>
      <c r="F20" s="702"/>
      <c r="G20" s="702"/>
      <c r="H20" s="702"/>
      <c r="I20" s="702"/>
      <c r="J20" s="702"/>
    </row>
    <row r="21" spans="5:10">
      <c r="E21" s="702"/>
      <c r="F21" s="702"/>
      <c r="G21" s="702"/>
      <c r="H21" s="702"/>
      <c r="I21" s="702"/>
      <c r="J21" s="702"/>
    </row>
    <row r="22" spans="5:10">
      <c r="E22" s="702"/>
      <c r="F22" s="702"/>
      <c r="G22" s="702"/>
      <c r="H22" s="702"/>
      <c r="I22" s="702"/>
      <c r="J22" s="702"/>
    </row>
    <row r="23" spans="5:10">
      <c r="E23" s="702"/>
      <c r="F23" s="702"/>
      <c r="G23" s="702"/>
      <c r="H23" s="702"/>
      <c r="I23" s="702"/>
      <c r="J23" s="702"/>
    </row>
    <row r="24" spans="5:10">
      <c r="E24" s="702"/>
      <c r="F24" s="702"/>
      <c r="G24" s="702"/>
      <c r="H24" s="702"/>
      <c r="I24" s="702"/>
      <c r="J24" s="702"/>
    </row>
    <row r="25" spans="5:10">
      <c r="E25" s="702"/>
      <c r="F25" s="702"/>
      <c r="G25" s="702"/>
      <c r="H25" s="702"/>
      <c r="I25" s="702"/>
      <c r="J25" s="702"/>
    </row>
  </sheetData>
  <mergeCells count="1">
    <mergeCell ref="E12:J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178"/>
  <sheetViews>
    <sheetView zoomScale="60" zoomScaleNormal="70" workbookViewId="0">
      <selection activeCell="D35" sqref="D35"/>
    </sheetView>
  </sheetViews>
  <sheetFormatPr baseColWidth="10" defaultColWidth="11.5" defaultRowHeight="16"/>
  <cols>
    <col min="1" max="1" width="2.6640625" style="423" customWidth="1"/>
    <col min="2" max="2" width="16.5" style="506" bestFit="1" customWidth="1"/>
    <col min="3" max="3" width="30.1640625" style="506" customWidth="1"/>
    <col min="4" max="4" width="27.33203125" style="506" bestFit="1" customWidth="1"/>
    <col min="5" max="5" width="19.83203125" style="506" bestFit="1" customWidth="1"/>
    <col min="6" max="6" width="18.5" style="506" bestFit="1" customWidth="1"/>
    <col min="7" max="12" width="19.83203125" style="506" bestFit="1" customWidth="1"/>
    <col min="13" max="32" width="20" style="506" bestFit="1" customWidth="1"/>
    <col min="33" max="33" width="34.83203125" style="506" bestFit="1" customWidth="1"/>
    <col min="34" max="34" width="16.6640625" style="423" bestFit="1" customWidth="1"/>
    <col min="35" max="35" width="24.5" style="423" bestFit="1" customWidth="1"/>
    <col min="36" max="36" width="18.6640625" style="423" bestFit="1" customWidth="1"/>
    <col min="37" max="16384" width="11.5" style="423"/>
  </cols>
  <sheetData>
    <row r="1" spans="1:16384">
      <c r="A1" s="703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3"/>
      <c r="P1" s="703"/>
      <c r="Q1" s="703"/>
      <c r="R1" s="703"/>
      <c r="S1" s="703"/>
      <c r="T1" s="703"/>
      <c r="U1" s="703"/>
      <c r="V1" s="703"/>
      <c r="W1" s="703"/>
      <c r="X1" s="703"/>
      <c r="Y1" s="703"/>
      <c r="Z1" s="703"/>
      <c r="AA1" s="703"/>
      <c r="AB1" s="703"/>
      <c r="AC1" s="703"/>
      <c r="AD1" s="703"/>
      <c r="AE1" s="703"/>
      <c r="AF1" s="703"/>
      <c r="AG1" s="703"/>
      <c r="AH1" s="703"/>
      <c r="AI1" s="703"/>
      <c r="AJ1" s="703"/>
      <c r="AK1" s="703"/>
      <c r="AL1" s="703"/>
      <c r="AM1" s="703"/>
      <c r="AN1" s="703"/>
      <c r="AO1" s="703"/>
      <c r="AP1" s="703"/>
      <c r="AQ1" s="703"/>
      <c r="AR1" s="703"/>
      <c r="AS1" s="703"/>
      <c r="AT1" s="703"/>
      <c r="AU1" s="703"/>
      <c r="AV1" s="703"/>
      <c r="AW1" s="703"/>
      <c r="AX1" s="703"/>
      <c r="AY1" s="703"/>
      <c r="AZ1" s="703"/>
      <c r="BA1" s="703"/>
      <c r="BB1" s="703"/>
      <c r="BC1" s="703"/>
      <c r="BD1" s="703"/>
      <c r="BE1" s="703"/>
      <c r="BF1" s="703"/>
      <c r="BG1" s="703"/>
      <c r="BH1" s="703"/>
      <c r="BI1" s="703"/>
      <c r="BJ1" s="703"/>
      <c r="BK1" s="703"/>
      <c r="BL1" s="703"/>
      <c r="BM1" s="703"/>
      <c r="BN1" s="703"/>
      <c r="BO1" s="703"/>
      <c r="BP1" s="703"/>
      <c r="BQ1" s="703"/>
      <c r="BR1" s="703"/>
      <c r="BS1" s="703"/>
      <c r="BT1" s="703"/>
      <c r="BU1" s="703"/>
      <c r="BV1" s="703"/>
      <c r="BW1" s="703"/>
      <c r="BX1" s="703"/>
      <c r="BY1" s="703"/>
      <c r="BZ1" s="703"/>
      <c r="CA1" s="703"/>
      <c r="CB1" s="703"/>
      <c r="CC1" s="703"/>
      <c r="CD1" s="703"/>
      <c r="CE1" s="703"/>
      <c r="CF1" s="703"/>
      <c r="CG1" s="703"/>
      <c r="CH1" s="703"/>
      <c r="CI1" s="703"/>
      <c r="CJ1" s="703"/>
      <c r="CK1" s="703"/>
      <c r="CL1" s="703"/>
      <c r="CM1" s="703"/>
      <c r="CN1" s="703"/>
      <c r="CO1" s="703"/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3"/>
      <c r="DB1" s="703"/>
      <c r="DC1" s="703"/>
      <c r="DD1" s="703"/>
      <c r="DE1" s="703"/>
      <c r="DF1" s="703"/>
      <c r="DG1" s="703"/>
      <c r="DH1" s="703"/>
      <c r="DI1" s="703"/>
      <c r="DJ1" s="703"/>
      <c r="DK1" s="703"/>
      <c r="DL1" s="703"/>
      <c r="DM1" s="703"/>
      <c r="DN1" s="703"/>
      <c r="DO1" s="703"/>
      <c r="DP1" s="703"/>
      <c r="DQ1" s="703"/>
      <c r="DR1" s="703"/>
      <c r="DS1" s="703"/>
      <c r="DT1" s="703"/>
      <c r="DU1" s="703"/>
      <c r="DV1" s="703"/>
      <c r="DW1" s="703"/>
      <c r="DX1" s="703"/>
      <c r="DY1" s="703"/>
      <c r="DZ1" s="703"/>
      <c r="EA1" s="703"/>
      <c r="EB1" s="703"/>
      <c r="EC1" s="703"/>
      <c r="ED1" s="703"/>
      <c r="EE1" s="703"/>
      <c r="EF1" s="703"/>
      <c r="EG1" s="703"/>
      <c r="EH1" s="703"/>
      <c r="EI1" s="703"/>
      <c r="EJ1" s="703"/>
      <c r="EK1" s="703"/>
      <c r="EL1" s="703"/>
      <c r="EM1" s="703"/>
      <c r="EN1" s="703"/>
      <c r="EO1" s="703"/>
      <c r="EP1" s="703"/>
      <c r="EQ1" s="703"/>
      <c r="ER1" s="703"/>
      <c r="ES1" s="703"/>
      <c r="ET1" s="703"/>
      <c r="EU1" s="703"/>
      <c r="EV1" s="703"/>
      <c r="EW1" s="703"/>
      <c r="EX1" s="703"/>
      <c r="EY1" s="703"/>
      <c r="EZ1" s="703"/>
      <c r="FA1" s="703"/>
      <c r="FB1" s="703"/>
      <c r="FC1" s="703"/>
      <c r="FD1" s="703"/>
      <c r="FE1" s="703"/>
      <c r="FF1" s="703"/>
      <c r="FG1" s="703"/>
      <c r="FH1" s="703"/>
      <c r="FI1" s="703"/>
      <c r="FJ1" s="703"/>
      <c r="FK1" s="703"/>
      <c r="FL1" s="703"/>
      <c r="FM1" s="703"/>
      <c r="FN1" s="703"/>
      <c r="FO1" s="703"/>
      <c r="FP1" s="703"/>
      <c r="FQ1" s="703"/>
      <c r="FR1" s="703"/>
      <c r="FS1" s="703"/>
      <c r="FT1" s="703"/>
      <c r="FU1" s="703"/>
      <c r="FV1" s="703"/>
      <c r="FW1" s="703"/>
      <c r="FX1" s="703"/>
      <c r="FY1" s="703"/>
      <c r="FZ1" s="703"/>
      <c r="GA1" s="703"/>
      <c r="GB1" s="703"/>
      <c r="GC1" s="703"/>
      <c r="GD1" s="703"/>
      <c r="GE1" s="703"/>
      <c r="GF1" s="703"/>
      <c r="GG1" s="703"/>
      <c r="GH1" s="703"/>
      <c r="GI1" s="703"/>
      <c r="GJ1" s="703"/>
      <c r="GK1" s="703"/>
      <c r="GL1" s="703"/>
      <c r="GM1" s="703"/>
      <c r="GN1" s="703"/>
      <c r="GO1" s="703"/>
      <c r="GP1" s="703"/>
      <c r="GQ1" s="703"/>
      <c r="GR1" s="703"/>
      <c r="GS1" s="703"/>
      <c r="GT1" s="703"/>
      <c r="GU1" s="703"/>
      <c r="GV1" s="703"/>
      <c r="GW1" s="703"/>
      <c r="GX1" s="703"/>
      <c r="GY1" s="703"/>
      <c r="GZ1" s="703"/>
      <c r="HA1" s="703"/>
      <c r="HB1" s="703"/>
      <c r="HC1" s="703"/>
      <c r="HD1" s="703"/>
      <c r="HE1" s="703"/>
      <c r="HF1" s="703"/>
      <c r="HG1" s="703"/>
      <c r="HH1" s="703"/>
      <c r="HI1" s="703"/>
      <c r="HJ1" s="703"/>
      <c r="HK1" s="703"/>
      <c r="HL1" s="703"/>
      <c r="HM1" s="703"/>
      <c r="HN1" s="703"/>
      <c r="HO1" s="703"/>
      <c r="HP1" s="703"/>
      <c r="HQ1" s="703"/>
      <c r="HR1" s="703"/>
      <c r="HS1" s="703"/>
      <c r="HT1" s="703"/>
      <c r="HU1" s="703"/>
      <c r="HV1" s="703"/>
      <c r="HW1" s="703"/>
      <c r="HX1" s="703"/>
      <c r="HY1" s="703"/>
      <c r="HZ1" s="703"/>
      <c r="IA1" s="703"/>
      <c r="IB1" s="703"/>
      <c r="IC1" s="703"/>
      <c r="ID1" s="703"/>
      <c r="IE1" s="703"/>
      <c r="IF1" s="703"/>
      <c r="IG1" s="703"/>
      <c r="IH1" s="703"/>
      <c r="II1" s="703"/>
      <c r="IJ1" s="703"/>
      <c r="IK1" s="703"/>
      <c r="IL1" s="703"/>
      <c r="IM1" s="703"/>
      <c r="IN1" s="703"/>
      <c r="IO1" s="703"/>
      <c r="IP1" s="703"/>
      <c r="IQ1" s="703"/>
      <c r="IR1" s="703"/>
      <c r="IS1" s="703"/>
      <c r="IT1" s="703"/>
      <c r="IU1" s="703"/>
      <c r="IV1" s="703"/>
      <c r="IW1" s="703"/>
      <c r="IX1" s="703"/>
      <c r="IY1" s="703"/>
      <c r="IZ1" s="703"/>
      <c r="JA1" s="703"/>
      <c r="JB1" s="703"/>
      <c r="JC1" s="703"/>
      <c r="JD1" s="703"/>
      <c r="JE1" s="703"/>
      <c r="JF1" s="703"/>
      <c r="JG1" s="703"/>
      <c r="JH1" s="703"/>
      <c r="JI1" s="703"/>
      <c r="JJ1" s="703"/>
      <c r="JK1" s="703"/>
      <c r="JL1" s="703"/>
      <c r="JM1" s="703"/>
      <c r="JN1" s="703"/>
      <c r="JO1" s="703"/>
      <c r="JP1" s="703"/>
      <c r="JQ1" s="703"/>
      <c r="JR1" s="703"/>
      <c r="JS1" s="703"/>
      <c r="JT1" s="703"/>
      <c r="JU1" s="703"/>
      <c r="JV1" s="703"/>
      <c r="JW1" s="703"/>
      <c r="JX1" s="703"/>
      <c r="JY1" s="703"/>
      <c r="JZ1" s="703"/>
      <c r="KA1" s="703"/>
      <c r="KB1" s="703"/>
      <c r="KC1" s="703"/>
      <c r="KD1" s="703"/>
      <c r="KE1" s="703"/>
      <c r="KF1" s="703"/>
      <c r="KG1" s="703"/>
      <c r="KH1" s="703"/>
      <c r="KI1" s="703"/>
      <c r="KJ1" s="703"/>
      <c r="KK1" s="703"/>
      <c r="KL1" s="703"/>
      <c r="KM1" s="703"/>
      <c r="KN1" s="703"/>
      <c r="KO1" s="703"/>
      <c r="KP1" s="703"/>
      <c r="KQ1" s="703"/>
      <c r="KR1" s="703"/>
      <c r="KS1" s="703"/>
      <c r="KT1" s="703"/>
      <c r="KU1" s="703"/>
      <c r="KV1" s="703"/>
      <c r="KW1" s="703"/>
      <c r="KX1" s="703"/>
      <c r="KY1" s="703"/>
      <c r="KZ1" s="703"/>
      <c r="LA1" s="703"/>
      <c r="LB1" s="703"/>
      <c r="LC1" s="703"/>
      <c r="LD1" s="703"/>
      <c r="LE1" s="703"/>
      <c r="LF1" s="703"/>
      <c r="LG1" s="703"/>
      <c r="LH1" s="703"/>
      <c r="LI1" s="703"/>
      <c r="LJ1" s="703"/>
      <c r="LK1" s="703"/>
      <c r="LL1" s="703"/>
      <c r="LM1" s="703"/>
      <c r="LN1" s="703"/>
      <c r="LO1" s="703"/>
      <c r="LP1" s="703"/>
      <c r="LQ1" s="703"/>
      <c r="LR1" s="703"/>
      <c r="LS1" s="703"/>
      <c r="LT1" s="703"/>
      <c r="LU1" s="703"/>
      <c r="LV1" s="703"/>
      <c r="LW1" s="703"/>
      <c r="LX1" s="703"/>
      <c r="LY1" s="703"/>
      <c r="LZ1" s="703"/>
      <c r="MA1" s="703"/>
      <c r="MB1" s="703"/>
      <c r="MC1" s="703"/>
      <c r="MD1" s="703"/>
      <c r="ME1" s="703"/>
      <c r="MF1" s="703"/>
      <c r="MG1" s="703"/>
      <c r="MH1" s="703"/>
      <c r="MI1" s="703"/>
      <c r="MJ1" s="703"/>
      <c r="MK1" s="703"/>
      <c r="ML1" s="703"/>
      <c r="MM1" s="703"/>
      <c r="MN1" s="703"/>
      <c r="MO1" s="703"/>
      <c r="MP1" s="703"/>
      <c r="MQ1" s="703"/>
      <c r="MR1" s="703"/>
      <c r="MS1" s="703"/>
      <c r="MT1" s="703"/>
      <c r="MU1" s="703"/>
      <c r="MV1" s="703"/>
      <c r="MW1" s="703"/>
      <c r="MX1" s="703"/>
      <c r="MY1" s="703"/>
      <c r="MZ1" s="703"/>
      <c r="NA1" s="703"/>
      <c r="NB1" s="703"/>
      <c r="NC1" s="703"/>
      <c r="ND1" s="703"/>
      <c r="NE1" s="703"/>
      <c r="NF1" s="703"/>
      <c r="NG1" s="703"/>
      <c r="NH1" s="703"/>
      <c r="NI1" s="703"/>
      <c r="NJ1" s="703"/>
      <c r="NK1" s="703"/>
      <c r="NL1" s="703"/>
      <c r="NM1" s="703"/>
      <c r="NN1" s="703"/>
      <c r="NO1" s="703"/>
      <c r="NP1" s="703"/>
      <c r="NQ1" s="703"/>
      <c r="NR1" s="703"/>
      <c r="NS1" s="703"/>
      <c r="NT1" s="703"/>
      <c r="NU1" s="703"/>
      <c r="NV1" s="703"/>
      <c r="NW1" s="703"/>
      <c r="NX1" s="703"/>
      <c r="NY1" s="703"/>
      <c r="NZ1" s="703"/>
      <c r="OA1" s="703"/>
      <c r="OB1" s="703"/>
      <c r="OC1" s="703"/>
      <c r="OD1" s="703"/>
      <c r="OE1" s="703"/>
      <c r="OF1" s="703"/>
      <c r="OG1" s="703"/>
      <c r="OH1" s="703"/>
      <c r="OI1" s="703"/>
      <c r="OJ1" s="703"/>
      <c r="OK1" s="703"/>
      <c r="OL1" s="703"/>
      <c r="OM1" s="703"/>
      <c r="ON1" s="703"/>
      <c r="OO1" s="703"/>
      <c r="OP1" s="703"/>
      <c r="OQ1" s="703"/>
      <c r="OR1" s="703"/>
      <c r="OS1" s="703"/>
      <c r="OT1" s="703"/>
      <c r="OU1" s="703"/>
      <c r="OV1" s="703"/>
      <c r="OW1" s="703"/>
      <c r="OX1" s="703"/>
      <c r="OY1" s="703"/>
      <c r="OZ1" s="703"/>
      <c r="PA1" s="703"/>
      <c r="PB1" s="703"/>
      <c r="PC1" s="703"/>
      <c r="PD1" s="703"/>
      <c r="PE1" s="703"/>
      <c r="PF1" s="703"/>
      <c r="PG1" s="703"/>
      <c r="PH1" s="703"/>
      <c r="PI1" s="703"/>
      <c r="PJ1" s="703"/>
      <c r="PK1" s="703"/>
      <c r="PL1" s="703"/>
      <c r="PM1" s="703"/>
      <c r="PN1" s="703"/>
      <c r="PO1" s="703"/>
      <c r="PP1" s="703"/>
      <c r="PQ1" s="703"/>
      <c r="PR1" s="703"/>
      <c r="PS1" s="703"/>
      <c r="PT1" s="703"/>
      <c r="PU1" s="703"/>
      <c r="PV1" s="703"/>
      <c r="PW1" s="703"/>
      <c r="PX1" s="703"/>
      <c r="PY1" s="703"/>
      <c r="PZ1" s="703"/>
      <c r="QA1" s="703"/>
      <c r="QB1" s="703"/>
      <c r="QC1" s="703"/>
      <c r="QD1" s="703"/>
      <c r="QE1" s="703"/>
      <c r="QF1" s="703"/>
      <c r="QG1" s="703"/>
      <c r="QH1" s="703"/>
      <c r="QI1" s="703"/>
      <c r="QJ1" s="703"/>
      <c r="QK1" s="703"/>
      <c r="QL1" s="703"/>
      <c r="QM1" s="703"/>
      <c r="QN1" s="703"/>
      <c r="QO1" s="703"/>
      <c r="QP1" s="703"/>
      <c r="QQ1" s="703"/>
      <c r="QR1" s="703"/>
      <c r="QS1" s="703"/>
      <c r="QT1" s="703"/>
      <c r="QU1" s="703"/>
      <c r="QV1" s="703"/>
      <c r="QW1" s="703"/>
      <c r="QX1" s="703"/>
      <c r="QY1" s="703"/>
      <c r="QZ1" s="703"/>
      <c r="RA1" s="703"/>
      <c r="RB1" s="703"/>
      <c r="RC1" s="703"/>
      <c r="RD1" s="703"/>
      <c r="RE1" s="703"/>
      <c r="RF1" s="703"/>
      <c r="RG1" s="703"/>
      <c r="RH1" s="703"/>
      <c r="RI1" s="703"/>
      <c r="RJ1" s="703"/>
      <c r="RK1" s="703"/>
      <c r="RL1" s="703"/>
      <c r="RM1" s="703"/>
      <c r="RN1" s="703"/>
      <c r="RO1" s="703"/>
      <c r="RP1" s="703"/>
      <c r="RQ1" s="703"/>
      <c r="RR1" s="703"/>
      <c r="RS1" s="703"/>
      <c r="RT1" s="703"/>
      <c r="RU1" s="703"/>
      <c r="RV1" s="703"/>
      <c r="RW1" s="703"/>
      <c r="RX1" s="703"/>
      <c r="RY1" s="703"/>
      <c r="RZ1" s="703"/>
      <c r="SA1" s="703"/>
      <c r="SB1" s="703"/>
      <c r="SC1" s="703"/>
      <c r="SD1" s="703"/>
      <c r="SE1" s="703"/>
      <c r="SF1" s="703"/>
      <c r="SG1" s="703"/>
      <c r="SH1" s="703"/>
      <c r="SI1" s="703"/>
      <c r="SJ1" s="703"/>
      <c r="SK1" s="703"/>
      <c r="SL1" s="703"/>
      <c r="SM1" s="703"/>
      <c r="SN1" s="703"/>
      <c r="SO1" s="703"/>
      <c r="SP1" s="703"/>
      <c r="SQ1" s="703"/>
      <c r="SR1" s="703"/>
      <c r="SS1" s="703"/>
      <c r="ST1" s="703"/>
      <c r="SU1" s="703"/>
      <c r="SV1" s="703"/>
      <c r="SW1" s="703"/>
      <c r="SX1" s="703"/>
      <c r="SY1" s="703"/>
      <c r="SZ1" s="703"/>
      <c r="TA1" s="703"/>
      <c r="TB1" s="703"/>
      <c r="TC1" s="703"/>
      <c r="TD1" s="703"/>
      <c r="TE1" s="703"/>
      <c r="TF1" s="703"/>
      <c r="TG1" s="703"/>
      <c r="TH1" s="703"/>
      <c r="TI1" s="703"/>
      <c r="TJ1" s="703"/>
      <c r="TK1" s="703"/>
      <c r="TL1" s="703"/>
      <c r="TM1" s="703"/>
      <c r="TN1" s="703"/>
      <c r="TO1" s="703"/>
      <c r="TP1" s="703"/>
      <c r="TQ1" s="703"/>
      <c r="TR1" s="703"/>
      <c r="TS1" s="703"/>
      <c r="TT1" s="703"/>
      <c r="TU1" s="703"/>
      <c r="TV1" s="703"/>
      <c r="TW1" s="703"/>
      <c r="TX1" s="703"/>
      <c r="TY1" s="703"/>
      <c r="TZ1" s="703"/>
      <c r="UA1" s="703"/>
      <c r="UB1" s="703"/>
      <c r="UC1" s="703"/>
      <c r="UD1" s="703"/>
      <c r="UE1" s="703"/>
      <c r="UF1" s="703"/>
      <c r="UG1" s="703"/>
      <c r="UH1" s="703"/>
      <c r="UI1" s="703"/>
      <c r="UJ1" s="703"/>
      <c r="UK1" s="703"/>
      <c r="UL1" s="703"/>
      <c r="UM1" s="703"/>
      <c r="UN1" s="703"/>
      <c r="UO1" s="703"/>
      <c r="UP1" s="703"/>
      <c r="UQ1" s="703"/>
      <c r="UR1" s="703"/>
      <c r="US1" s="703"/>
      <c r="UT1" s="703"/>
      <c r="UU1" s="703"/>
      <c r="UV1" s="703"/>
      <c r="UW1" s="703"/>
      <c r="UX1" s="703"/>
      <c r="UY1" s="703"/>
      <c r="UZ1" s="703"/>
      <c r="VA1" s="703"/>
      <c r="VB1" s="703"/>
      <c r="VC1" s="703"/>
      <c r="VD1" s="703"/>
      <c r="VE1" s="703"/>
      <c r="VF1" s="703"/>
      <c r="VG1" s="703"/>
      <c r="VH1" s="703"/>
      <c r="VI1" s="703"/>
      <c r="VJ1" s="703"/>
      <c r="VK1" s="703"/>
      <c r="VL1" s="703"/>
      <c r="VM1" s="703"/>
      <c r="VN1" s="703"/>
      <c r="VO1" s="703"/>
      <c r="VP1" s="703"/>
      <c r="VQ1" s="703"/>
      <c r="VR1" s="703"/>
      <c r="VS1" s="703"/>
      <c r="VT1" s="703"/>
      <c r="VU1" s="703"/>
      <c r="VV1" s="703"/>
      <c r="VW1" s="703"/>
      <c r="VX1" s="703"/>
      <c r="VY1" s="703"/>
      <c r="VZ1" s="703"/>
      <c r="WA1" s="703"/>
      <c r="WB1" s="703"/>
      <c r="WC1" s="703"/>
      <c r="WD1" s="703"/>
      <c r="WE1" s="703"/>
      <c r="WF1" s="703"/>
      <c r="WG1" s="703"/>
      <c r="WH1" s="703"/>
      <c r="WI1" s="703"/>
      <c r="WJ1" s="703"/>
      <c r="WK1" s="703"/>
      <c r="WL1" s="703"/>
      <c r="WM1" s="703"/>
      <c r="WN1" s="703"/>
      <c r="WO1" s="703"/>
      <c r="WP1" s="703"/>
      <c r="WQ1" s="703"/>
      <c r="WR1" s="703"/>
      <c r="WS1" s="703"/>
      <c r="WT1" s="703"/>
      <c r="WU1" s="703"/>
      <c r="WV1" s="703"/>
      <c r="WW1" s="703"/>
      <c r="WX1" s="703"/>
      <c r="WY1" s="703"/>
      <c r="WZ1" s="703"/>
      <c r="XA1" s="703"/>
      <c r="XB1" s="703"/>
      <c r="XC1" s="703"/>
      <c r="XD1" s="703"/>
      <c r="XE1" s="703"/>
      <c r="XF1" s="703"/>
      <c r="XG1" s="703"/>
      <c r="XH1" s="703"/>
      <c r="XI1" s="703"/>
      <c r="XJ1" s="703"/>
      <c r="XK1" s="703"/>
      <c r="XL1" s="703"/>
      <c r="XM1" s="703"/>
      <c r="XN1" s="703"/>
      <c r="XO1" s="703"/>
      <c r="XP1" s="703"/>
      <c r="XQ1" s="703"/>
      <c r="XR1" s="703"/>
      <c r="XS1" s="703"/>
      <c r="XT1" s="703"/>
      <c r="XU1" s="703"/>
      <c r="XV1" s="703"/>
      <c r="XW1" s="703"/>
      <c r="XX1" s="703"/>
      <c r="XY1" s="703"/>
      <c r="XZ1" s="703"/>
      <c r="YA1" s="703"/>
      <c r="YB1" s="703"/>
      <c r="YC1" s="703"/>
      <c r="YD1" s="703"/>
      <c r="YE1" s="703"/>
      <c r="YF1" s="703"/>
      <c r="YG1" s="703"/>
      <c r="YH1" s="703"/>
      <c r="YI1" s="703"/>
      <c r="YJ1" s="703"/>
      <c r="YK1" s="703"/>
      <c r="YL1" s="703"/>
      <c r="YM1" s="703"/>
      <c r="YN1" s="703"/>
      <c r="YO1" s="703"/>
      <c r="YP1" s="703"/>
      <c r="YQ1" s="703"/>
      <c r="YR1" s="703"/>
      <c r="YS1" s="703"/>
      <c r="YT1" s="703"/>
      <c r="YU1" s="703"/>
      <c r="YV1" s="703"/>
      <c r="YW1" s="703"/>
      <c r="YX1" s="703"/>
      <c r="YY1" s="703"/>
      <c r="YZ1" s="703"/>
      <c r="ZA1" s="703"/>
      <c r="ZB1" s="703"/>
      <c r="ZC1" s="703"/>
      <c r="ZD1" s="703"/>
      <c r="ZE1" s="703"/>
      <c r="ZF1" s="703"/>
      <c r="ZG1" s="703"/>
      <c r="ZH1" s="703"/>
      <c r="ZI1" s="703"/>
      <c r="ZJ1" s="703"/>
      <c r="ZK1" s="703"/>
      <c r="ZL1" s="703"/>
      <c r="ZM1" s="703"/>
      <c r="ZN1" s="703"/>
      <c r="ZO1" s="703"/>
      <c r="ZP1" s="703"/>
      <c r="ZQ1" s="703"/>
      <c r="ZR1" s="703"/>
      <c r="ZS1" s="703"/>
      <c r="ZT1" s="703"/>
      <c r="ZU1" s="703"/>
      <c r="ZV1" s="703"/>
      <c r="ZW1" s="703"/>
      <c r="ZX1" s="703"/>
      <c r="ZY1" s="703"/>
      <c r="ZZ1" s="703"/>
      <c r="AAA1" s="703"/>
      <c r="AAB1" s="703"/>
      <c r="AAC1" s="703"/>
      <c r="AAD1" s="703"/>
      <c r="AAE1" s="703"/>
      <c r="AAF1" s="703"/>
      <c r="AAG1" s="703"/>
      <c r="AAH1" s="703"/>
      <c r="AAI1" s="703"/>
      <c r="AAJ1" s="703"/>
      <c r="AAK1" s="703"/>
      <c r="AAL1" s="703"/>
      <c r="AAM1" s="703"/>
      <c r="AAN1" s="703"/>
      <c r="AAO1" s="703"/>
      <c r="AAP1" s="703"/>
      <c r="AAQ1" s="703"/>
      <c r="AAR1" s="703"/>
      <c r="AAS1" s="703"/>
      <c r="AAT1" s="703"/>
      <c r="AAU1" s="703"/>
      <c r="AAV1" s="703"/>
      <c r="AAW1" s="703"/>
      <c r="AAX1" s="703"/>
      <c r="AAY1" s="703"/>
      <c r="AAZ1" s="703"/>
      <c r="ABA1" s="703"/>
      <c r="ABB1" s="703"/>
      <c r="ABC1" s="703"/>
      <c r="ABD1" s="703"/>
      <c r="ABE1" s="703"/>
      <c r="ABF1" s="703"/>
      <c r="ABG1" s="703"/>
      <c r="ABH1" s="703"/>
      <c r="ABI1" s="703"/>
      <c r="ABJ1" s="703"/>
      <c r="ABK1" s="703"/>
      <c r="ABL1" s="703"/>
      <c r="ABM1" s="703"/>
      <c r="ABN1" s="703"/>
      <c r="ABO1" s="703"/>
      <c r="ABP1" s="703"/>
      <c r="ABQ1" s="703"/>
      <c r="ABR1" s="703"/>
      <c r="ABS1" s="703"/>
      <c r="ABT1" s="703"/>
      <c r="ABU1" s="703"/>
      <c r="ABV1" s="703"/>
      <c r="ABW1" s="703"/>
      <c r="ABX1" s="703"/>
      <c r="ABY1" s="703"/>
      <c r="ABZ1" s="703"/>
      <c r="ACA1" s="703"/>
      <c r="ACB1" s="703"/>
      <c r="ACC1" s="703"/>
      <c r="ACD1" s="703"/>
      <c r="ACE1" s="703"/>
      <c r="ACF1" s="703"/>
      <c r="ACG1" s="703"/>
      <c r="ACH1" s="703"/>
      <c r="ACI1" s="703"/>
      <c r="ACJ1" s="703"/>
      <c r="ACK1" s="703"/>
      <c r="ACL1" s="703"/>
      <c r="ACM1" s="703"/>
      <c r="ACN1" s="703"/>
      <c r="ACO1" s="703"/>
      <c r="ACP1" s="703"/>
      <c r="ACQ1" s="703"/>
      <c r="ACR1" s="703"/>
      <c r="ACS1" s="703"/>
      <c r="ACT1" s="703"/>
      <c r="ACU1" s="703"/>
      <c r="ACV1" s="703"/>
      <c r="ACW1" s="703"/>
      <c r="ACX1" s="703"/>
      <c r="ACY1" s="703"/>
      <c r="ACZ1" s="703"/>
      <c r="ADA1" s="703"/>
      <c r="ADB1" s="703"/>
      <c r="ADC1" s="703"/>
      <c r="ADD1" s="703"/>
      <c r="ADE1" s="703"/>
      <c r="ADF1" s="703"/>
      <c r="ADG1" s="703"/>
      <c r="ADH1" s="703"/>
      <c r="ADI1" s="703"/>
      <c r="ADJ1" s="703"/>
      <c r="ADK1" s="703"/>
      <c r="ADL1" s="703"/>
      <c r="ADM1" s="703"/>
      <c r="ADN1" s="703"/>
      <c r="ADO1" s="703"/>
      <c r="ADP1" s="703"/>
      <c r="ADQ1" s="703"/>
      <c r="ADR1" s="703"/>
      <c r="ADS1" s="703"/>
      <c r="ADT1" s="703"/>
      <c r="ADU1" s="703"/>
      <c r="ADV1" s="703"/>
      <c r="ADW1" s="703"/>
      <c r="ADX1" s="703"/>
      <c r="ADY1" s="703"/>
      <c r="ADZ1" s="703"/>
      <c r="AEA1" s="703"/>
      <c r="AEB1" s="703"/>
      <c r="AEC1" s="703"/>
      <c r="AED1" s="703"/>
      <c r="AEE1" s="703"/>
      <c r="AEF1" s="703"/>
      <c r="AEG1" s="703"/>
      <c r="AEH1" s="703"/>
      <c r="AEI1" s="703"/>
      <c r="AEJ1" s="703"/>
      <c r="AEK1" s="703"/>
      <c r="AEL1" s="703"/>
      <c r="AEM1" s="703"/>
      <c r="AEN1" s="703"/>
      <c r="AEO1" s="703"/>
      <c r="AEP1" s="703"/>
      <c r="AEQ1" s="703"/>
      <c r="AER1" s="703"/>
      <c r="AES1" s="703"/>
      <c r="AET1" s="703"/>
      <c r="AEU1" s="703"/>
      <c r="AEV1" s="703"/>
      <c r="AEW1" s="703"/>
      <c r="AEX1" s="703"/>
      <c r="AEY1" s="703"/>
      <c r="AEZ1" s="703"/>
      <c r="AFA1" s="703"/>
      <c r="AFB1" s="703"/>
      <c r="AFC1" s="703"/>
      <c r="AFD1" s="703"/>
      <c r="AFE1" s="703"/>
      <c r="AFF1" s="703"/>
      <c r="AFG1" s="703"/>
      <c r="AFH1" s="703"/>
      <c r="AFI1" s="703"/>
      <c r="AFJ1" s="703"/>
      <c r="AFK1" s="703"/>
      <c r="AFL1" s="703"/>
      <c r="AFM1" s="703"/>
      <c r="AFN1" s="703"/>
      <c r="AFO1" s="703"/>
      <c r="AFP1" s="703"/>
      <c r="AFQ1" s="703"/>
      <c r="AFR1" s="703"/>
      <c r="AFS1" s="703"/>
      <c r="AFT1" s="703"/>
      <c r="AFU1" s="703"/>
      <c r="AFV1" s="703"/>
      <c r="AFW1" s="703"/>
      <c r="AFX1" s="703"/>
      <c r="AFY1" s="703"/>
      <c r="AFZ1" s="703"/>
      <c r="AGA1" s="703"/>
      <c r="AGB1" s="703"/>
      <c r="AGC1" s="703"/>
      <c r="AGD1" s="703"/>
      <c r="AGE1" s="703"/>
      <c r="AGF1" s="703"/>
      <c r="AGG1" s="703"/>
      <c r="AGH1" s="703"/>
      <c r="AGI1" s="703"/>
      <c r="AGJ1" s="703"/>
      <c r="AGK1" s="703"/>
      <c r="AGL1" s="703"/>
      <c r="AGM1" s="703"/>
      <c r="AGN1" s="703"/>
      <c r="AGO1" s="703"/>
      <c r="AGP1" s="703"/>
      <c r="AGQ1" s="703"/>
      <c r="AGR1" s="703"/>
      <c r="AGS1" s="703"/>
      <c r="AGT1" s="703"/>
      <c r="AGU1" s="703"/>
      <c r="AGV1" s="703"/>
      <c r="AGW1" s="703"/>
      <c r="AGX1" s="703"/>
      <c r="AGY1" s="703"/>
      <c r="AGZ1" s="703"/>
      <c r="AHA1" s="703"/>
      <c r="AHB1" s="703"/>
      <c r="AHC1" s="703"/>
      <c r="AHD1" s="703"/>
      <c r="AHE1" s="703"/>
      <c r="AHF1" s="703"/>
      <c r="AHG1" s="703"/>
      <c r="AHH1" s="703"/>
      <c r="AHI1" s="703"/>
      <c r="AHJ1" s="703"/>
      <c r="AHK1" s="703"/>
      <c r="AHL1" s="703"/>
      <c r="AHM1" s="703"/>
      <c r="AHN1" s="703"/>
      <c r="AHO1" s="703"/>
      <c r="AHP1" s="703"/>
      <c r="AHQ1" s="703"/>
      <c r="AHR1" s="703"/>
      <c r="AHS1" s="703"/>
      <c r="AHT1" s="703"/>
      <c r="AHU1" s="703"/>
      <c r="AHV1" s="703"/>
      <c r="AHW1" s="703"/>
      <c r="AHX1" s="703"/>
      <c r="AHY1" s="703"/>
      <c r="AHZ1" s="703"/>
      <c r="AIA1" s="703"/>
      <c r="AIB1" s="703"/>
      <c r="AIC1" s="703"/>
      <c r="AID1" s="703"/>
      <c r="AIE1" s="703"/>
      <c r="AIF1" s="703"/>
      <c r="AIG1" s="703"/>
      <c r="AIH1" s="703"/>
      <c r="AII1" s="703"/>
      <c r="AIJ1" s="703"/>
      <c r="AIK1" s="703"/>
      <c r="AIL1" s="703"/>
      <c r="AIM1" s="703"/>
      <c r="AIN1" s="703"/>
      <c r="AIO1" s="703"/>
      <c r="AIP1" s="703"/>
      <c r="AIQ1" s="703"/>
      <c r="AIR1" s="703"/>
      <c r="AIS1" s="703"/>
      <c r="AIT1" s="703"/>
      <c r="AIU1" s="703"/>
      <c r="AIV1" s="703"/>
      <c r="AIW1" s="703"/>
      <c r="AIX1" s="703"/>
      <c r="AIY1" s="703"/>
      <c r="AIZ1" s="703"/>
      <c r="AJA1" s="703"/>
      <c r="AJB1" s="703"/>
      <c r="AJC1" s="703"/>
      <c r="AJD1" s="703"/>
      <c r="AJE1" s="703"/>
      <c r="AJF1" s="703"/>
      <c r="AJG1" s="703"/>
      <c r="AJH1" s="703"/>
      <c r="AJI1" s="703"/>
      <c r="AJJ1" s="703"/>
      <c r="AJK1" s="703"/>
      <c r="AJL1" s="703"/>
      <c r="AJM1" s="703"/>
      <c r="AJN1" s="703"/>
      <c r="AJO1" s="703"/>
      <c r="AJP1" s="703"/>
      <c r="AJQ1" s="703"/>
      <c r="AJR1" s="703"/>
      <c r="AJS1" s="703"/>
      <c r="AJT1" s="703"/>
      <c r="AJU1" s="703"/>
      <c r="AJV1" s="703"/>
      <c r="AJW1" s="703"/>
      <c r="AJX1" s="703"/>
      <c r="AJY1" s="703"/>
      <c r="AJZ1" s="703"/>
      <c r="AKA1" s="703"/>
      <c r="AKB1" s="703"/>
      <c r="AKC1" s="703"/>
      <c r="AKD1" s="703"/>
      <c r="AKE1" s="703"/>
      <c r="AKF1" s="703"/>
      <c r="AKG1" s="703"/>
      <c r="AKH1" s="703"/>
      <c r="AKI1" s="703"/>
      <c r="AKJ1" s="703"/>
      <c r="AKK1" s="703"/>
      <c r="AKL1" s="703"/>
      <c r="AKM1" s="703"/>
      <c r="AKN1" s="703"/>
      <c r="AKO1" s="703"/>
      <c r="AKP1" s="703"/>
      <c r="AKQ1" s="703"/>
      <c r="AKR1" s="703"/>
      <c r="AKS1" s="703"/>
      <c r="AKT1" s="703"/>
      <c r="AKU1" s="703"/>
      <c r="AKV1" s="703"/>
      <c r="AKW1" s="703"/>
      <c r="AKX1" s="703"/>
      <c r="AKY1" s="703"/>
      <c r="AKZ1" s="703"/>
      <c r="ALA1" s="703"/>
      <c r="ALB1" s="703"/>
      <c r="ALC1" s="703"/>
      <c r="ALD1" s="703"/>
      <c r="ALE1" s="703"/>
      <c r="ALF1" s="703"/>
      <c r="ALG1" s="703"/>
      <c r="ALH1" s="703"/>
      <c r="ALI1" s="703"/>
      <c r="ALJ1" s="703"/>
      <c r="ALK1" s="703"/>
      <c r="ALL1" s="703"/>
      <c r="ALM1" s="703"/>
      <c r="ALN1" s="703"/>
      <c r="ALO1" s="703"/>
      <c r="ALP1" s="703"/>
      <c r="ALQ1" s="703"/>
      <c r="ALR1" s="703"/>
      <c r="ALS1" s="703"/>
      <c r="ALT1" s="703"/>
      <c r="ALU1" s="703"/>
      <c r="ALV1" s="703"/>
      <c r="ALW1" s="703"/>
      <c r="ALX1" s="703"/>
      <c r="ALY1" s="703"/>
      <c r="ALZ1" s="703"/>
      <c r="AMA1" s="703"/>
      <c r="AMB1" s="703"/>
      <c r="AMC1" s="703"/>
      <c r="AMD1" s="703"/>
      <c r="AME1" s="703"/>
      <c r="AMF1" s="703"/>
      <c r="AMG1" s="703"/>
      <c r="AMH1" s="703"/>
      <c r="AMI1" s="703"/>
      <c r="AMJ1" s="703"/>
      <c r="AMK1" s="703"/>
      <c r="AML1" s="703"/>
      <c r="AMM1" s="703"/>
      <c r="AMN1" s="703"/>
      <c r="AMO1" s="703"/>
      <c r="AMP1" s="703"/>
      <c r="AMQ1" s="703"/>
      <c r="AMR1" s="703"/>
      <c r="AMS1" s="703"/>
      <c r="AMT1" s="703"/>
      <c r="AMU1" s="703"/>
      <c r="AMV1" s="703"/>
      <c r="AMW1" s="703"/>
      <c r="AMX1" s="703"/>
      <c r="AMY1" s="703"/>
      <c r="AMZ1" s="703"/>
      <c r="ANA1" s="703"/>
      <c r="ANB1" s="703"/>
      <c r="ANC1" s="703"/>
      <c r="AND1" s="703"/>
      <c r="ANE1" s="703"/>
      <c r="ANF1" s="703"/>
      <c r="ANG1" s="703"/>
      <c r="ANH1" s="703"/>
      <c r="ANI1" s="703"/>
      <c r="ANJ1" s="703"/>
      <c r="ANK1" s="703"/>
      <c r="ANL1" s="703"/>
      <c r="ANM1" s="703"/>
      <c r="ANN1" s="703"/>
      <c r="ANO1" s="703"/>
      <c r="ANP1" s="703"/>
      <c r="ANQ1" s="703"/>
      <c r="ANR1" s="703"/>
      <c r="ANS1" s="703"/>
      <c r="ANT1" s="703"/>
      <c r="ANU1" s="703"/>
      <c r="ANV1" s="703"/>
      <c r="ANW1" s="703"/>
      <c r="ANX1" s="703"/>
      <c r="ANY1" s="703"/>
      <c r="ANZ1" s="703"/>
      <c r="AOA1" s="703"/>
      <c r="AOB1" s="703"/>
      <c r="AOC1" s="703"/>
      <c r="AOD1" s="703"/>
      <c r="AOE1" s="703"/>
      <c r="AOF1" s="703"/>
      <c r="AOG1" s="703"/>
      <c r="AOH1" s="703"/>
      <c r="AOI1" s="703"/>
      <c r="AOJ1" s="703"/>
      <c r="AOK1" s="703"/>
      <c r="AOL1" s="703"/>
      <c r="AOM1" s="703"/>
      <c r="AON1" s="703"/>
      <c r="AOO1" s="703"/>
      <c r="AOP1" s="703"/>
      <c r="AOQ1" s="703"/>
      <c r="AOR1" s="703"/>
      <c r="AOS1" s="703"/>
      <c r="AOT1" s="703"/>
      <c r="AOU1" s="703"/>
      <c r="AOV1" s="703"/>
      <c r="AOW1" s="703"/>
      <c r="AOX1" s="703"/>
      <c r="AOY1" s="703"/>
      <c r="AOZ1" s="703"/>
      <c r="APA1" s="703"/>
      <c r="APB1" s="703"/>
      <c r="APC1" s="703"/>
      <c r="APD1" s="703"/>
      <c r="APE1" s="703"/>
      <c r="APF1" s="703"/>
      <c r="APG1" s="703"/>
      <c r="APH1" s="703"/>
      <c r="API1" s="703"/>
      <c r="APJ1" s="703"/>
      <c r="APK1" s="703"/>
      <c r="APL1" s="703"/>
      <c r="APM1" s="703"/>
      <c r="APN1" s="703"/>
      <c r="APO1" s="703"/>
      <c r="APP1" s="703"/>
      <c r="APQ1" s="703"/>
      <c r="APR1" s="703"/>
      <c r="APS1" s="703"/>
      <c r="APT1" s="703"/>
      <c r="APU1" s="703"/>
      <c r="APV1" s="703"/>
      <c r="APW1" s="703"/>
      <c r="APX1" s="703"/>
      <c r="APY1" s="703"/>
      <c r="APZ1" s="703"/>
      <c r="AQA1" s="703"/>
      <c r="AQB1" s="703"/>
      <c r="AQC1" s="703"/>
      <c r="AQD1" s="703"/>
      <c r="AQE1" s="703"/>
      <c r="AQF1" s="703"/>
      <c r="AQG1" s="703"/>
      <c r="AQH1" s="703"/>
      <c r="AQI1" s="703"/>
      <c r="AQJ1" s="703"/>
      <c r="AQK1" s="703"/>
      <c r="AQL1" s="703"/>
      <c r="AQM1" s="703"/>
      <c r="AQN1" s="703"/>
      <c r="AQO1" s="703"/>
      <c r="AQP1" s="703"/>
      <c r="AQQ1" s="703"/>
      <c r="AQR1" s="703"/>
      <c r="AQS1" s="703"/>
      <c r="AQT1" s="703"/>
      <c r="AQU1" s="703"/>
      <c r="AQV1" s="703"/>
      <c r="AQW1" s="703"/>
      <c r="AQX1" s="703"/>
      <c r="AQY1" s="703"/>
      <c r="AQZ1" s="703"/>
      <c r="ARA1" s="703"/>
      <c r="ARB1" s="703"/>
      <c r="ARC1" s="703"/>
      <c r="ARD1" s="703"/>
      <c r="ARE1" s="703"/>
      <c r="ARF1" s="703"/>
      <c r="ARG1" s="703"/>
      <c r="ARH1" s="703"/>
      <c r="ARI1" s="703"/>
      <c r="ARJ1" s="703"/>
      <c r="ARK1" s="703"/>
      <c r="ARL1" s="703"/>
      <c r="ARM1" s="703"/>
      <c r="ARN1" s="703"/>
      <c r="ARO1" s="703"/>
      <c r="ARP1" s="703"/>
      <c r="ARQ1" s="703"/>
      <c r="ARR1" s="703"/>
      <c r="ARS1" s="703"/>
      <c r="ART1" s="703"/>
      <c r="ARU1" s="703"/>
      <c r="ARV1" s="703"/>
      <c r="ARW1" s="703"/>
      <c r="ARX1" s="703"/>
      <c r="ARY1" s="703"/>
      <c r="ARZ1" s="703"/>
      <c r="ASA1" s="703"/>
      <c r="ASB1" s="703"/>
      <c r="ASC1" s="703"/>
      <c r="ASD1" s="703"/>
      <c r="ASE1" s="703"/>
      <c r="ASF1" s="703"/>
      <c r="ASG1" s="703"/>
      <c r="ASH1" s="703"/>
      <c r="ASI1" s="703"/>
      <c r="ASJ1" s="703"/>
      <c r="ASK1" s="703"/>
      <c r="ASL1" s="703"/>
      <c r="ASM1" s="703"/>
      <c r="ASN1" s="703"/>
      <c r="ASO1" s="703"/>
      <c r="ASP1" s="703"/>
      <c r="ASQ1" s="703"/>
      <c r="ASR1" s="703"/>
      <c r="ASS1" s="703"/>
      <c r="AST1" s="703"/>
      <c r="ASU1" s="703"/>
      <c r="ASV1" s="703"/>
      <c r="ASW1" s="703"/>
      <c r="ASX1" s="703"/>
      <c r="ASY1" s="703"/>
      <c r="ASZ1" s="703"/>
      <c r="ATA1" s="703"/>
      <c r="ATB1" s="703"/>
      <c r="ATC1" s="703"/>
      <c r="ATD1" s="703"/>
      <c r="ATE1" s="703"/>
      <c r="ATF1" s="703"/>
      <c r="ATG1" s="703"/>
      <c r="ATH1" s="703"/>
      <c r="ATI1" s="703"/>
      <c r="ATJ1" s="703"/>
      <c r="ATK1" s="703"/>
      <c r="ATL1" s="703"/>
      <c r="ATM1" s="703"/>
      <c r="ATN1" s="703"/>
      <c r="ATO1" s="703"/>
      <c r="ATP1" s="703"/>
      <c r="ATQ1" s="703"/>
      <c r="ATR1" s="703"/>
      <c r="ATS1" s="703"/>
      <c r="ATT1" s="703"/>
      <c r="ATU1" s="703"/>
      <c r="ATV1" s="703"/>
      <c r="ATW1" s="703"/>
      <c r="ATX1" s="703"/>
      <c r="ATY1" s="703"/>
      <c r="ATZ1" s="703"/>
      <c r="AUA1" s="703"/>
      <c r="AUB1" s="703"/>
      <c r="AUC1" s="703"/>
      <c r="AUD1" s="703"/>
      <c r="AUE1" s="703"/>
      <c r="AUF1" s="703"/>
      <c r="AUG1" s="703"/>
      <c r="AUH1" s="703"/>
      <c r="AUI1" s="703"/>
      <c r="AUJ1" s="703"/>
      <c r="AUK1" s="703"/>
      <c r="AUL1" s="703"/>
      <c r="AUM1" s="703"/>
      <c r="AUN1" s="703"/>
      <c r="AUO1" s="703"/>
      <c r="AUP1" s="703"/>
      <c r="AUQ1" s="703"/>
      <c r="AUR1" s="703"/>
      <c r="AUS1" s="703"/>
      <c r="AUT1" s="703"/>
      <c r="AUU1" s="703"/>
      <c r="AUV1" s="703"/>
      <c r="AUW1" s="703"/>
      <c r="AUX1" s="703"/>
      <c r="AUY1" s="703"/>
      <c r="AUZ1" s="703"/>
      <c r="AVA1" s="703"/>
      <c r="AVB1" s="703"/>
      <c r="AVC1" s="703"/>
      <c r="AVD1" s="703"/>
      <c r="AVE1" s="703"/>
      <c r="AVF1" s="703"/>
      <c r="AVG1" s="703"/>
      <c r="AVH1" s="703"/>
      <c r="AVI1" s="703"/>
      <c r="AVJ1" s="703"/>
      <c r="AVK1" s="703"/>
      <c r="AVL1" s="703"/>
      <c r="AVM1" s="703"/>
      <c r="AVN1" s="703"/>
      <c r="AVO1" s="703"/>
      <c r="AVP1" s="703"/>
      <c r="AVQ1" s="703"/>
      <c r="AVR1" s="703"/>
      <c r="AVS1" s="703"/>
      <c r="AVT1" s="703"/>
      <c r="AVU1" s="703"/>
      <c r="AVV1" s="703"/>
      <c r="AVW1" s="703"/>
      <c r="AVX1" s="703"/>
      <c r="AVY1" s="703"/>
      <c r="AVZ1" s="703"/>
      <c r="AWA1" s="703"/>
      <c r="AWB1" s="703"/>
      <c r="AWC1" s="703"/>
      <c r="AWD1" s="703"/>
      <c r="AWE1" s="703"/>
      <c r="AWF1" s="703"/>
      <c r="AWG1" s="703"/>
      <c r="AWH1" s="703"/>
      <c r="AWI1" s="703"/>
      <c r="AWJ1" s="703"/>
      <c r="AWK1" s="703"/>
      <c r="AWL1" s="703"/>
      <c r="AWM1" s="703"/>
      <c r="AWN1" s="703"/>
      <c r="AWO1" s="703"/>
      <c r="AWP1" s="703"/>
      <c r="AWQ1" s="703"/>
      <c r="AWR1" s="703"/>
      <c r="AWS1" s="703"/>
      <c r="AWT1" s="703"/>
      <c r="AWU1" s="703"/>
      <c r="AWV1" s="703"/>
      <c r="AWW1" s="703"/>
      <c r="AWX1" s="703"/>
      <c r="AWY1" s="703"/>
      <c r="AWZ1" s="703"/>
      <c r="AXA1" s="703"/>
      <c r="AXB1" s="703"/>
      <c r="AXC1" s="703"/>
      <c r="AXD1" s="703"/>
      <c r="AXE1" s="703"/>
      <c r="AXF1" s="703"/>
      <c r="AXG1" s="703"/>
      <c r="AXH1" s="703"/>
      <c r="AXI1" s="703"/>
      <c r="AXJ1" s="703"/>
      <c r="AXK1" s="703"/>
      <c r="AXL1" s="703"/>
      <c r="AXM1" s="703"/>
      <c r="AXN1" s="703"/>
      <c r="AXO1" s="703"/>
      <c r="AXP1" s="703"/>
      <c r="AXQ1" s="703"/>
      <c r="AXR1" s="703"/>
      <c r="AXS1" s="703"/>
      <c r="AXT1" s="703"/>
      <c r="AXU1" s="703"/>
      <c r="AXV1" s="703"/>
      <c r="AXW1" s="703"/>
      <c r="AXX1" s="703"/>
      <c r="AXY1" s="703"/>
      <c r="AXZ1" s="703"/>
      <c r="AYA1" s="703"/>
      <c r="AYB1" s="703"/>
      <c r="AYC1" s="703"/>
      <c r="AYD1" s="703"/>
      <c r="AYE1" s="703"/>
      <c r="AYF1" s="703"/>
      <c r="AYG1" s="703"/>
      <c r="AYH1" s="703"/>
      <c r="AYI1" s="703"/>
      <c r="AYJ1" s="703"/>
      <c r="AYK1" s="703"/>
      <c r="AYL1" s="703"/>
      <c r="AYM1" s="703"/>
      <c r="AYN1" s="703"/>
      <c r="AYO1" s="703"/>
      <c r="AYP1" s="703"/>
      <c r="AYQ1" s="703"/>
      <c r="AYR1" s="703"/>
      <c r="AYS1" s="703"/>
      <c r="AYT1" s="703"/>
      <c r="AYU1" s="703"/>
      <c r="AYV1" s="703"/>
      <c r="AYW1" s="703"/>
      <c r="AYX1" s="703"/>
      <c r="AYY1" s="703"/>
      <c r="AYZ1" s="703"/>
      <c r="AZA1" s="703"/>
      <c r="AZB1" s="703"/>
      <c r="AZC1" s="703"/>
      <c r="AZD1" s="703"/>
      <c r="AZE1" s="703"/>
      <c r="AZF1" s="703"/>
      <c r="AZG1" s="703"/>
      <c r="AZH1" s="703"/>
      <c r="AZI1" s="703"/>
      <c r="AZJ1" s="703"/>
      <c r="AZK1" s="703"/>
      <c r="AZL1" s="703"/>
      <c r="AZM1" s="703"/>
      <c r="AZN1" s="703"/>
      <c r="AZO1" s="703"/>
      <c r="AZP1" s="703"/>
      <c r="AZQ1" s="703"/>
      <c r="AZR1" s="703"/>
      <c r="AZS1" s="703"/>
      <c r="AZT1" s="703"/>
      <c r="AZU1" s="703"/>
      <c r="AZV1" s="703"/>
      <c r="AZW1" s="703"/>
      <c r="AZX1" s="703"/>
      <c r="AZY1" s="703"/>
      <c r="AZZ1" s="703"/>
      <c r="BAA1" s="703"/>
      <c r="BAB1" s="703"/>
      <c r="BAC1" s="703"/>
      <c r="BAD1" s="703"/>
      <c r="BAE1" s="703"/>
      <c r="BAF1" s="703"/>
      <c r="BAG1" s="703"/>
      <c r="BAH1" s="703"/>
      <c r="BAI1" s="703"/>
      <c r="BAJ1" s="703"/>
      <c r="BAK1" s="703"/>
      <c r="BAL1" s="703"/>
      <c r="BAM1" s="703"/>
      <c r="BAN1" s="703"/>
      <c r="BAO1" s="703"/>
      <c r="BAP1" s="703"/>
      <c r="BAQ1" s="703"/>
      <c r="BAR1" s="703"/>
      <c r="BAS1" s="703"/>
      <c r="BAT1" s="703"/>
      <c r="BAU1" s="703"/>
      <c r="BAV1" s="703"/>
      <c r="BAW1" s="703"/>
      <c r="BAX1" s="703"/>
      <c r="BAY1" s="703"/>
      <c r="BAZ1" s="703"/>
      <c r="BBA1" s="703"/>
      <c r="BBB1" s="703"/>
      <c r="BBC1" s="703"/>
      <c r="BBD1" s="703"/>
      <c r="BBE1" s="703"/>
      <c r="BBF1" s="703"/>
      <c r="BBG1" s="703"/>
      <c r="BBH1" s="703"/>
      <c r="BBI1" s="703"/>
      <c r="BBJ1" s="703"/>
      <c r="BBK1" s="703"/>
      <c r="BBL1" s="703"/>
      <c r="BBM1" s="703"/>
      <c r="BBN1" s="703"/>
      <c r="BBO1" s="703"/>
      <c r="BBP1" s="703"/>
      <c r="BBQ1" s="703"/>
      <c r="BBR1" s="703"/>
      <c r="BBS1" s="703"/>
      <c r="BBT1" s="703"/>
      <c r="BBU1" s="703"/>
      <c r="BBV1" s="703"/>
      <c r="BBW1" s="703"/>
      <c r="BBX1" s="703"/>
      <c r="BBY1" s="703"/>
      <c r="BBZ1" s="703"/>
      <c r="BCA1" s="703"/>
      <c r="BCB1" s="703"/>
      <c r="BCC1" s="703"/>
      <c r="BCD1" s="703"/>
      <c r="BCE1" s="703"/>
      <c r="BCF1" s="703"/>
      <c r="BCG1" s="703"/>
      <c r="BCH1" s="703"/>
      <c r="BCI1" s="703"/>
      <c r="BCJ1" s="703"/>
      <c r="BCK1" s="703"/>
      <c r="BCL1" s="703"/>
      <c r="BCM1" s="703"/>
      <c r="BCN1" s="703"/>
      <c r="BCO1" s="703"/>
      <c r="BCP1" s="703"/>
      <c r="BCQ1" s="703"/>
      <c r="BCR1" s="703"/>
      <c r="BCS1" s="703"/>
      <c r="BCT1" s="703"/>
      <c r="BCU1" s="703"/>
      <c r="BCV1" s="703"/>
      <c r="BCW1" s="703"/>
      <c r="BCX1" s="703"/>
      <c r="BCY1" s="703"/>
      <c r="BCZ1" s="703"/>
      <c r="BDA1" s="703"/>
      <c r="BDB1" s="703"/>
      <c r="BDC1" s="703"/>
      <c r="BDD1" s="703"/>
      <c r="BDE1" s="703"/>
      <c r="BDF1" s="703"/>
      <c r="BDG1" s="703"/>
      <c r="BDH1" s="703"/>
      <c r="BDI1" s="703"/>
      <c r="BDJ1" s="703"/>
      <c r="BDK1" s="703"/>
      <c r="BDL1" s="703"/>
      <c r="BDM1" s="703"/>
      <c r="BDN1" s="703"/>
      <c r="BDO1" s="703"/>
      <c r="BDP1" s="703"/>
      <c r="BDQ1" s="703"/>
      <c r="BDR1" s="703"/>
      <c r="BDS1" s="703"/>
      <c r="BDT1" s="703"/>
      <c r="BDU1" s="703"/>
      <c r="BDV1" s="703"/>
      <c r="BDW1" s="703"/>
      <c r="BDX1" s="703"/>
      <c r="BDY1" s="703"/>
      <c r="BDZ1" s="703"/>
      <c r="BEA1" s="703"/>
      <c r="BEB1" s="703"/>
      <c r="BEC1" s="703"/>
      <c r="BED1" s="703"/>
      <c r="BEE1" s="703"/>
      <c r="BEF1" s="703"/>
      <c r="BEG1" s="703"/>
      <c r="BEH1" s="703"/>
      <c r="BEI1" s="703"/>
      <c r="BEJ1" s="703"/>
      <c r="BEK1" s="703"/>
      <c r="BEL1" s="703"/>
      <c r="BEM1" s="703"/>
      <c r="BEN1" s="703"/>
      <c r="BEO1" s="703"/>
      <c r="BEP1" s="703"/>
      <c r="BEQ1" s="703"/>
      <c r="BER1" s="703"/>
      <c r="BES1" s="703"/>
      <c r="BET1" s="703"/>
      <c r="BEU1" s="703"/>
      <c r="BEV1" s="703"/>
      <c r="BEW1" s="703"/>
      <c r="BEX1" s="703"/>
      <c r="BEY1" s="703"/>
      <c r="BEZ1" s="703"/>
      <c r="BFA1" s="703"/>
      <c r="BFB1" s="703"/>
      <c r="BFC1" s="703"/>
      <c r="BFD1" s="703"/>
      <c r="BFE1" s="703"/>
      <c r="BFF1" s="703"/>
      <c r="BFG1" s="703"/>
      <c r="BFH1" s="703"/>
      <c r="BFI1" s="703"/>
      <c r="BFJ1" s="703"/>
      <c r="BFK1" s="703"/>
      <c r="BFL1" s="703"/>
      <c r="BFM1" s="703"/>
      <c r="BFN1" s="703"/>
      <c r="BFO1" s="703"/>
      <c r="BFP1" s="703"/>
      <c r="BFQ1" s="703"/>
      <c r="BFR1" s="703"/>
      <c r="BFS1" s="703"/>
      <c r="BFT1" s="703"/>
      <c r="BFU1" s="703"/>
      <c r="BFV1" s="703"/>
      <c r="BFW1" s="703"/>
      <c r="BFX1" s="703"/>
      <c r="BFY1" s="703"/>
      <c r="BFZ1" s="703"/>
      <c r="BGA1" s="703"/>
      <c r="BGB1" s="703"/>
      <c r="BGC1" s="703"/>
      <c r="BGD1" s="703"/>
      <c r="BGE1" s="703"/>
      <c r="BGF1" s="703"/>
      <c r="BGG1" s="703"/>
      <c r="BGH1" s="703"/>
      <c r="BGI1" s="703"/>
      <c r="BGJ1" s="703"/>
      <c r="BGK1" s="703"/>
      <c r="BGL1" s="703"/>
      <c r="BGM1" s="703"/>
      <c r="BGN1" s="703"/>
      <c r="BGO1" s="703"/>
      <c r="BGP1" s="703"/>
      <c r="BGQ1" s="703"/>
      <c r="BGR1" s="703"/>
      <c r="BGS1" s="703"/>
      <c r="BGT1" s="703"/>
      <c r="BGU1" s="703"/>
      <c r="BGV1" s="703"/>
      <c r="BGW1" s="703"/>
      <c r="BGX1" s="703"/>
      <c r="BGY1" s="703"/>
      <c r="BGZ1" s="703"/>
      <c r="BHA1" s="703"/>
      <c r="BHB1" s="703"/>
      <c r="BHC1" s="703"/>
      <c r="BHD1" s="703"/>
      <c r="BHE1" s="703"/>
      <c r="BHF1" s="703"/>
      <c r="BHG1" s="703"/>
      <c r="BHH1" s="703"/>
      <c r="BHI1" s="703"/>
      <c r="BHJ1" s="703"/>
      <c r="BHK1" s="703"/>
      <c r="BHL1" s="703"/>
      <c r="BHM1" s="703"/>
      <c r="BHN1" s="703"/>
      <c r="BHO1" s="703"/>
      <c r="BHP1" s="703"/>
      <c r="BHQ1" s="703"/>
      <c r="BHR1" s="703"/>
      <c r="BHS1" s="703"/>
      <c r="BHT1" s="703"/>
      <c r="BHU1" s="703"/>
      <c r="BHV1" s="703"/>
      <c r="BHW1" s="703"/>
      <c r="BHX1" s="703"/>
      <c r="BHY1" s="703"/>
      <c r="BHZ1" s="703"/>
      <c r="BIA1" s="703"/>
      <c r="BIB1" s="703"/>
      <c r="BIC1" s="703"/>
      <c r="BID1" s="703"/>
      <c r="BIE1" s="703"/>
      <c r="BIF1" s="703"/>
      <c r="BIG1" s="703"/>
      <c r="BIH1" s="703"/>
      <c r="BII1" s="703"/>
      <c r="BIJ1" s="703"/>
      <c r="BIK1" s="703"/>
      <c r="BIL1" s="703"/>
      <c r="BIM1" s="703"/>
      <c r="BIN1" s="703"/>
      <c r="BIO1" s="703"/>
      <c r="BIP1" s="703"/>
      <c r="BIQ1" s="703"/>
      <c r="BIR1" s="703"/>
      <c r="BIS1" s="703"/>
      <c r="BIT1" s="703"/>
      <c r="BIU1" s="703"/>
      <c r="BIV1" s="703"/>
      <c r="BIW1" s="703"/>
      <c r="BIX1" s="703"/>
      <c r="BIY1" s="703"/>
      <c r="BIZ1" s="703"/>
      <c r="BJA1" s="703"/>
      <c r="BJB1" s="703"/>
      <c r="BJC1" s="703"/>
      <c r="BJD1" s="703"/>
      <c r="BJE1" s="703"/>
      <c r="BJF1" s="703"/>
      <c r="BJG1" s="703"/>
      <c r="BJH1" s="703"/>
      <c r="BJI1" s="703"/>
      <c r="BJJ1" s="703"/>
      <c r="BJK1" s="703"/>
      <c r="BJL1" s="703"/>
      <c r="BJM1" s="703"/>
      <c r="BJN1" s="703"/>
      <c r="BJO1" s="703"/>
      <c r="BJP1" s="703"/>
      <c r="BJQ1" s="703"/>
      <c r="BJR1" s="703"/>
      <c r="BJS1" s="703"/>
      <c r="BJT1" s="703"/>
      <c r="BJU1" s="703"/>
      <c r="BJV1" s="703"/>
      <c r="BJW1" s="703"/>
      <c r="BJX1" s="703"/>
      <c r="BJY1" s="703"/>
      <c r="BJZ1" s="703"/>
      <c r="BKA1" s="703"/>
      <c r="BKB1" s="703"/>
      <c r="BKC1" s="703"/>
      <c r="BKD1" s="703"/>
      <c r="BKE1" s="703"/>
      <c r="BKF1" s="703"/>
      <c r="BKG1" s="703"/>
      <c r="BKH1" s="703"/>
      <c r="BKI1" s="703"/>
      <c r="BKJ1" s="703"/>
      <c r="BKK1" s="703"/>
      <c r="BKL1" s="703"/>
      <c r="BKM1" s="703"/>
      <c r="BKN1" s="703"/>
      <c r="BKO1" s="703"/>
      <c r="BKP1" s="703"/>
      <c r="BKQ1" s="703"/>
      <c r="BKR1" s="703"/>
      <c r="BKS1" s="703"/>
      <c r="BKT1" s="703"/>
      <c r="BKU1" s="703"/>
      <c r="BKV1" s="703"/>
      <c r="BKW1" s="703"/>
      <c r="BKX1" s="703"/>
      <c r="BKY1" s="703"/>
      <c r="BKZ1" s="703"/>
      <c r="BLA1" s="703"/>
      <c r="BLB1" s="703"/>
      <c r="BLC1" s="703"/>
      <c r="BLD1" s="703"/>
      <c r="BLE1" s="703"/>
      <c r="BLF1" s="703"/>
      <c r="BLG1" s="703"/>
      <c r="BLH1" s="703"/>
      <c r="BLI1" s="703"/>
      <c r="BLJ1" s="703"/>
      <c r="BLK1" s="703"/>
      <c r="BLL1" s="703"/>
      <c r="BLM1" s="703"/>
      <c r="BLN1" s="703"/>
      <c r="BLO1" s="703"/>
      <c r="BLP1" s="703"/>
      <c r="BLQ1" s="703"/>
      <c r="BLR1" s="703"/>
      <c r="BLS1" s="703"/>
      <c r="BLT1" s="703"/>
      <c r="BLU1" s="703"/>
      <c r="BLV1" s="703"/>
      <c r="BLW1" s="703"/>
      <c r="BLX1" s="703"/>
      <c r="BLY1" s="703"/>
      <c r="BLZ1" s="703"/>
      <c r="BMA1" s="703"/>
      <c r="BMB1" s="703"/>
      <c r="BMC1" s="703"/>
      <c r="BMD1" s="703"/>
      <c r="BME1" s="703"/>
      <c r="BMF1" s="703"/>
      <c r="BMG1" s="703"/>
      <c r="BMH1" s="703"/>
      <c r="BMI1" s="703"/>
      <c r="BMJ1" s="703"/>
      <c r="BMK1" s="703"/>
      <c r="BML1" s="703"/>
      <c r="BMM1" s="703"/>
      <c r="BMN1" s="703"/>
      <c r="BMO1" s="703"/>
      <c r="BMP1" s="703"/>
      <c r="BMQ1" s="703"/>
      <c r="BMR1" s="703"/>
      <c r="BMS1" s="703"/>
      <c r="BMT1" s="703"/>
      <c r="BMU1" s="703"/>
      <c r="BMV1" s="703"/>
      <c r="BMW1" s="703"/>
      <c r="BMX1" s="703"/>
      <c r="BMY1" s="703"/>
      <c r="BMZ1" s="703"/>
      <c r="BNA1" s="703"/>
      <c r="BNB1" s="703"/>
      <c r="BNC1" s="703"/>
      <c r="BND1" s="703"/>
      <c r="BNE1" s="703"/>
      <c r="BNF1" s="703"/>
      <c r="BNG1" s="703"/>
      <c r="BNH1" s="703"/>
      <c r="BNI1" s="703"/>
      <c r="BNJ1" s="703"/>
      <c r="BNK1" s="703"/>
      <c r="BNL1" s="703"/>
      <c r="BNM1" s="703"/>
      <c r="BNN1" s="703"/>
      <c r="BNO1" s="703"/>
      <c r="BNP1" s="703"/>
      <c r="BNQ1" s="703"/>
      <c r="BNR1" s="703"/>
      <c r="BNS1" s="703"/>
      <c r="BNT1" s="703"/>
      <c r="BNU1" s="703"/>
      <c r="BNV1" s="703"/>
      <c r="BNW1" s="703"/>
      <c r="BNX1" s="703"/>
      <c r="BNY1" s="703"/>
      <c r="BNZ1" s="703"/>
      <c r="BOA1" s="703"/>
      <c r="BOB1" s="703"/>
      <c r="BOC1" s="703"/>
      <c r="BOD1" s="703"/>
      <c r="BOE1" s="703"/>
      <c r="BOF1" s="703"/>
      <c r="BOG1" s="703"/>
      <c r="BOH1" s="703"/>
      <c r="BOI1" s="703"/>
      <c r="BOJ1" s="703"/>
      <c r="BOK1" s="703"/>
      <c r="BOL1" s="703"/>
      <c r="BOM1" s="703"/>
      <c r="BON1" s="703"/>
      <c r="BOO1" s="703"/>
      <c r="BOP1" s="703"/>
      <c r="BOQ1" s="703"/>
      <c r="BOR1" s="703"/>
      <c r="BOS1" s="703"/>
      <c r="BOT1" s="703"/>
      <c r="BOU1" s="703"/>
      <c r="BOV1" s="703"/>
      <c r="BOW1" s="703"/>
      <c r="BOX1" s="703"/>
      <c r="BOY1" s="703"/>
      <c r="BOZ1" s="703"/>
      <c r="BPA1" s="703"/>
      <c r="BPB1" s="703"/>
      <c r="BPC1" s="703"/>
      <c r="BPD1" s="703"/>
      <c r="BPE1" s="703"/>
      <c r="BPF1" s="703"/>
      <c r="BPG1" s="703"/>
      <c r="BPH1" s="703"/>
      <c r="BPI1" s="703"/>
      <c r="BPJ1" s="703"/>
      <c r="BPK1" s="703"/>
      <c r="BPL1" s="703"/>
      <c r="BPM1" s="703"/>
      <c r="BPN1" s="703"/>
      <c r="BPO1" s="703"/>
      <c r="BPP1" s="703"/>
      <c r="BPQ1" s="703"/>
      <c r="BPR1" s="703"/>
      <c r="BPS1" s="703"/>
      <c r="BPT1" s="703"/>
      <c r="BPU1" s="703"/>
      <c r="BPV1" s="703"/>
      <c r="BPW1" s="703"/>
      <c r="BPX1" s="703"/>
      <c r="BPY1" s="703"/>
      <c r="BPZ1" s="703"/>
      <c r="BQA1" s="703"/>
      <c r="BQB1" s="703"/>
      <c r="BQC1" s="703"/>
      <c r="BQD1" s="703"/>
      <c r="BQE1" s="703"/>
      <c r="BQF1" s="703"/>
      <c r="BQG1" s="703"/>
      <c r="BQH1" s="703"/>
      <c r="BQI1" s="703"/>
      <c r="BQJ1" s="703"/>
      <c r="BQK1" s="703"/>
      <c r="BQL1" s="703"/>
      <c r="BQM1" s="703"/>
      <c r="BQN1" s="703"/>
      <c r="BQO1" s="703"/>
      <c r="BQP1" s="703"/>
      <c r="BQQ1" s="703"/>
      <c r="BQR1" s="703"/>
      <c r="BQS1" s="703"/>
      <c r="BQT1" s="703"/>
      <c r="BQU1" s="703"/>
      <c r="BQV1" s="703"/>
      <c r="BQW1" s="703"/>
      <c r="BQX1" s="703"/>
      <c r="BQY1" s="703"/>
      <c r="BQZ1" s="703"/>
      <c r="BRA1" s="703"/>
      <c r="BRB1" s="703"/>
      <c r="BRC1" s="703"/>
      <c r="BRD1" s="703"/>
      <c r="BRE1" s="703"/>
      <c r="BRF1" s="703"/>
      <c r="BRG1" s="703"/>
      <c r="BRH1" s="703"/>
      <c r="BRI1" s="703"/>
      <c r="BRJ1" s="703"/>
      <c r="BRK1" s="703"/>
      <c r="BRL1" s="703"/>
      <c r="BRM1" s="703"/>
      <c r="BRN1" s="703"/>
      <c r="BRO1" s="703"/>
      <c r="BRP1" s="703"/>
      <c r="BRQ1" s="703"/>
      <c r="BRR1" s="703"/>
      <c r="BRS1" s="703"/>
      <c r="BRT1" s="703"/>
      <c r="BRU1" s="703"/>
      <c r="BRV1" s="703"/>
      <c r="BRW1" s="703"/>
      <c r="BRX1" s="703"/>
      <c r="BRY1" s="703"/>
      <c r="BRZ1" s="703"/>
      <c r="BSA1" s="703"/>
      <c r="BSB1" s="703"/>
      <c r="BSC1" s="703"/>
      <c r="BSD1" s="703"/>
      <c r="BSE1" s="703"/>
      <c r="BSF1" s="703"/>
      <c r="BSG1" s="703"/>
      <c r="BSH1" s="703"/>
      <c r="BSI1" s="703"/>
      <c r="BSJ1" s="703"/>
      <c r="BSK1" s="703"/>
      <c r="BSL1" s="703"/>
      <c r="BSM1" s="703"/>
      <c r="BSN1" s="703"/>
      <c r="BSO1" s="703"/>
      <c r="BSP1" s="703"/>
      <c r="BSQ1" s="703"/>
      <c r="BSR1" s="703"/>
      <c r="BSS1" s="703"/>
      <c r="BST1" s="703"/>
      <c r="BSU1" s="703"/>
      <c r="BSV1" s="703"/>
      <c r="BSW1" s="703"/>
      <c r="BSX1" s="703"/>
      <c r="BSY1" s="703"/>
      <c r="BSZ1" s="703"/>
      <c r="BTA1" s="703"/>
      <c r="BTB1" s="703"/>
      <c r="BTC1" s="703"/>
      <c r="BTD1" s="703"/>
      <c r="BTE1" s="703"/>
      <c r="BTF1" s="703"/>
      <c r="BTG1" s="703"/>
      <c r="BTH1" s="703"/>
      <c r="BTI1" s="703"/>
      <c r="BTJ1" s="703"/>
      <c r="BTK1" s="703"/>
      <c r="BTL1" s="703"/>
      <c r="BTM1" s="703"/>
      <c r="BTN1" s="703"/>
      <c r="BTO1" s="703"/>
      <c r="BTP1" s="703"/>
      <c r="BTQ1" s="703"/>
      <c r="BTR1" s="703"/>
      <c r="BTS1" s="703"/>
      <c r="BTT1" s="703"/>
      <c r="BTU1" s="703"/>
      <c r="BTV1" s="703"/>
      <c r="BTW1" s="703"/>
      <c r="BTX1" s="703"/>
      <c r="BTY1" s="703"/>
      <c r="BTZ1" s="703"/>
      <c r="BUA1" s="703"/>
      <c r="BUB1" s="703"/>
      <c r="BUC1" s="703"/>
      <c r="BUD1" s="703"/>
      <c r="BUE1" s="703"/>
      <c r="BUF1" s="703"/>
      <c r="BUG1" s="703"/>
      <c r="BUH1" s="703"/>
      <c r="BUI1" s="703"/>
      <c r="BUJ1" s="703"/>
      <c r="BUK1" s="703"/>
      <c r="BUL1" s="703"/>
      <c r="BUM1" s="703"/>
      <c r="BUN1" s="703"/>
      <c r="BUO1" s="703"/>
      <c r="BUP1" s="703"/>
      <c r="BUQ1" s="703"/>
      <c r="BUR1" s="703"/>
      <c r="BUS1" s="703"/>
      <c r="BUT1" s="703"/>
      <c r="BUU1" s="703"/>
      <c r="BUV1" s="703"/>
      <c r="BUW1" s="703"/>
      <c r="BUX1" s="703"/>
      <c r="BUY1" s="703"/>
      <c r="BUZ1" s="703"/>
      <c r="BVA1" s="703"/>
      <c r="BVB1" s="703"/>
      <c r="BVC1" s="703"/>
      <c r="BVD1" s="703"/>
      <c r="BVE1" s="703"/>
      <c r="BVF1" s="703"/>
      <c r="BVG1" s="703"/>
      <c r="BVH1" s="703"/>
      <c r="BVI1" s="703"/>
      <c r="BVJ1" s="703"/>
      <c r="BVK1" s="703"/>
      <c r="BVL1" s="703"/>
      <c r="BVM1" s="703"/>
      <c r="BVN1" s="703"/>
      <c r="BVO1" s="703"/>
      <c r="BVP1" s="703"/>
      <c r="BVQ1" s="703"/>
      <c r="BVR1" s="703"/>
      <c r="BVS1" s="703"/>
      <c r="BVT1" s="703"/>
      <c r="BVU1" s="703"/>
      <c r="BVV1" s="703"/>
      <c r="BVW1" s="703"/>
      <c r="BVX1" s="703"/>
      <c r="BVY1" s="703"/>
      <c r="BVZ1" s="703"/>
      <c r="BWA1" s="703"/>
      <c r="BWB1" s="703"/>
      <c r="BWC1" s="703"/>
      <c r="BWD1" s="703"/>
      <c r="BWE1" s="703"/>
      <c r="BWF1" s="703"/>
      <c r="BWG1" s="703"/>
      <c r="BWH1" s="703"/>
      <c r="BWI1" s="703"/>
      <c r="BWJ1" s="703"/>
      <c r="BWK1" s="703"/>
      <c r="BWL1" s="703"/>
      <c r="BWM1" s="703"/>
      <c r="BWN1" s="703"/>
      <c r="BWO1" s="703"/>
      <c r="BWP1" s="703"/>
      <c r="BWQ1" s="703"/>
      <c r="BWR1" s="703"/>
      <c r="BWS1" s="703"/>
      <c r="BWT1" s="703"/>
      <c r="BWU1" s="703"/>
      <c r="BWV1" s="703"/>
      <c r="BWW1" s="703"/>
      <c r="BWX1" s="703"/>
      <c r="BWY1" s="703"/>
      <c r="BWZ1" s="703"/>
      <c r="BXA1" s="703"/>
      <c r="BXB1" s="703"/>
      <c r="BXC1" s="703"/>
      <c r="BXD1" s="703"/>
      <c r="BXE1" s="703"/>
      <c r="BXF1" s="703"/>
      <c r="BXG1" s="703"/>
      <c r="BXH1" s="703"/>
      <c r="BXI1" s="703"/>
      <c r="BXJ1" s="703"/>
      <c r="BXK1" s="703"/>
      <c r="BXL1" s="703"/>
      <c r="BXM1" s="703"/>
      <c r="BXN1" s="703"/>
      <c r="BXO1" s="703"/>
      <c r="BXP1" s="703"/>
      <c r="BXQ1" s="703"/>
      <c r="BXR1" s="703"/>
      <c r="BXS1" s="703"/>
      <c r="BXT1" s="703"/>
      <c r="BXU1" s="703"/>
      <c r="BXV1" s="703"/>
      <c r="BXW1" s="703"/>
      <c r="BXX1" s="703"/>
      <c r="BXY1" s="703"/>
      <c r="BXZ1" s="703"/>
      <c r="BYA1" s="703"/>
      <c r="BYB1" s="703"/>
      <c r="BYC1" s="703"/>
      <c r="BYD1" s="703"/>
      <c r="BYE1" s="703"/>
      <c r="BYF1" s="703"/>
      <c r="BYG1" s="703"/>
      <c r="BYH1" s="703"/>
      <c r="BYI1" s="703"/>
      <c r="BYJ1" s="703"/>
      <c r="BYK1" s="703"/>
      <c r="BYL1" s="703"/>
      <c r="BYM1" s="703"/>
      <c r="BYN1" s="703"/>
      <c r="BYO1" s="703"/>
      <c r="BYP1" s="703"/>
      <c r="BYQ1" s="703"/>
      <c r="BYR1" s="703"/>
      <c r="BYS1" s="703"/>
      <c r="BYT1" s="703"/>
      <c r="BYU1" s="703"/>
      <c r="BYV1" s="703"/>
      <c r="BYW1" s="703"/>
      <c r="BYX1" s="703"/>
      <c r="BYY1" s="703"/>
      <c r="BYZ1" s="703"/>
      <c r="BZA1" s="703"/>
      <c r="BZB1" s="703"/>
      <c r="BZC1" s="703"/>
      <c r="BZD1" s="703"/>
      <c r="BZE1" s="703"/>
      <c r="BZF1" s="703"/>
      <c r="BZG1" s="703"/>
      <c r="BZH1" s="703"/>
      <c r="BZI1" s="703"/>
      <c r="BZJ1" s="703"/>
      <c r="BZK1" s="703"/>
      <c r="BZL1" s="703"/>
      <c r="BZM1" s="703"/>
      <c r="BZN1" s="703"/>
      <c r="BZO1" s="703"/>
      <c r="BZP1" s="703"/>
      <c r="BZQ1" s="703"/>
      <c r="BZR1" s="703"/>
      <c r="BZS1" s="703"/>
      <c r="BZT1" s="703"/>
      <c r="BZU1" s="703"/>
      <c r="BZV1" s="703"/>
      <c r="BZW1" s="703"/>
      <c r="BZX1" s="703"/>
      <c r="BZY1" s="703"/>
      <c r="BZZ1" s="703"/>
      <c r="CAA1" s="703"/>
      <c r="CAB1" s="703"/>
      <c r="CAC1" s="703"/>
      <c r="CAD1" s="703"/>
      <c r="CAE1" s="703"/>
      <c r="CAF1" s="703"/>
      <c r="CAG1" s="703"/>
      <c r="CAH1" s="703"/>
      <c r="CAI1" s="703"/>
      <c r="CAJ1" s="703"/>
      <c r="CAK1" s="703"/>
      <c r="CAL1" s="703"/>
      <c r="CAM1" s="703"/>
      <c r="CAN1" s="703"/>
      <c r="CAO1" s="703"/>
      <c r="CAP1" s="703"/>
      <c r="CAQ1" s="703"/>
      <c r="CAR1" s="703"/>
      <c r="CAS1" s="703"/>
      <c r="CAT1" s="703"/>
      <c r="CAU1" s="703"/>
      <c r="CAV1" s="703"/>
      <c r="CAW1" s="703"/>
      <c r="CAX1" s="703"/>
      <c r="CAY1" s="703"/>
      <c r="CAZ1" s="703"/>
      <c r="CBA1" s="703"/>
      <c r="CBB1" s="703"/>
      <c r="CBC1" s="703"/>
      <c r="CBD1" s="703"/>
      <c r="CBE1" s="703"/>
      <c r="CBF1" s="703"/>
      <c r="CBG1" s="703"/>
      <c r="CBH1" s="703"/>
      <c r="CBI1" s="703"/>
      <c r="CBJ1" s="703"/>
      <c r="CBK1" s="703"/>
      <c r="CBL1" s="703"/>
      <c r="CBM1" s="703"/>
      <c r="CBN1" s="703"/>
      <c r="CBO1" s="703"/>
      <c r="CBP1" s="703"/>
      <c r="CBQ1" s="703"/>
      <c r="CBR1" s="703"/>
      <c r="CBS1" s="703"/>
      <c r="CBT1" s="703"/>
      <c r="CBU1" s="703"/>
      <c r="CBV1" s="703"/>
      <c r="CBW1" s="703"/>
      <c r="CBX1" s="703"/>
      <c r="CBY1" s="703"/>
      <c r="CBZ1" s="703"/>
      <c r="CCA1" s="703"/>
      <c r="CCB1" s="703"/>
      <c r="CCC1" s="703"/>
      <c r="CCD1" s="703"/>
      <c r="CCE1" s="703"/>
      <c r="CCF1" s="703"/>
      <c r="CCG1" s="703"/>
      <c r="CCH1" s="703"/>
      <c r="CCI1" s="703"/>
      <c r="CCJ1" s="703"/>
      <c r="CCK1" s="703"/>
      <c r="CCL1" s="703"/>
      <c r="CCM1" s="703"/>
      <c r="CCN1" s="703"/>
      <c r="CCO1" s="703"/>
      <c r="CCP1" s="703"/>
      <c r="CCQ1" s="703"/>
      <c r="CCR1" s="703"/>
      <c r="CCS1" s="703"/>
      <c r="CCT1" s="703"/>
      <c r="CCU1" s="703"/>
      <c r="CCV1" s="703"/>
      <c r="CCW1" s="703"/>
      <c r="CCX1" s="703"/>
      <c r="CCY1" s="703"/>
      <c r="CCZ1" s="703"/>
      <c r="CDA1" s="703"/>
      <c r="CDB1" s="703"/>
      <c r="CDC1" s="703"/>
      <c r="CDD1" s="703"/>
      <c r="CDE1" s="703"/>
      <c r="CDF1" s="703"/>
      <c r="CDG1" s="703"/>
      <c r="CDH1" s="703"/>
      <c r="CDI1" s="703"/>
      <c r="CDJ1" s="703"/>
      <c r="CDK1" s="703"/>
      <c r="CDL1" s="703"/>
      <c r="CDM1" s="703"/>
      <c r="CDN1" s="703"/>
      <c r="CDO1" s="703"/>
      <c r="CDP1" s="703"/>
      <c r="CDQ1" s="703"/>
      <c r="CDR1" s="703"/>
      <c r="CDS1" s="703"/>
      <c r="CDT1" s="703"/>
      <c r="CDU1" s="703"/>
      <c r="CDV1" s="703"/>
      <c r="CDW1" s="703"/>
      <c r="CDX1" s="703"/>
      <c r="CDY1" s="703"/>
      <c r="CDZ1" s="703"/>
      <c r="CEA1" s="703"/>
      <c r="CEB1" s="703"/>
      <c r="CEC1" s="703"/>
      <c r="CED1" s="703"/>
      <c r="CEE1" s="703"/>
      <c r="CEF1" s="703"/>
      <c r="CEG1" s="703"/>
      <c r="CEH1" s="703"/>
      <c r="CEI1" s="703"/>
      <c r="CEJ1" s="703"/>
      <c r="CEK1" s="703"/>
      <c r="CEL1" s="703"/>
      <c r="CEM1" s="703"/>
      <c r="CEN1" s="703"/>
      <c r="CEO1" s="703"/>
      <c r="CEP1" s="703"/>
      <c r="CEQ1" s="703"/>
      <c r="CER1" s="703"/>
      <c r="CES1" s="703"/>
      <c r="CET1" s="703"/>
      <c r="CEU1" s="703"/>
      <c r="CEV1" s="703"/>
      <c r="CEW1" s="703"/>
      <c r="CEX1" s="703"/>
      <c r="CEY1" s="703"/>
      <c r="CEZ1" s="703"/>
      <c r="CFA1" s="703"/>
      <c r="CFB1" s="703"/>
      <c r="CFC1" s="703"/>
      <c r="CFD1" s="703"/>
      <c r="CFE1" s="703"/>
      <c r="CFF1" s="703"/>
      <c r="CFG1" s="703"/>
      <c r="CFH1" s="703"/>
      <c r="CFI1" s="703"/>
      <c r="CFJ1" s="703"/>
      <c r="CFK1" s="703"/>
      <c r="CFL1" s="703"/>
      <c r="CFM1" s="703"/>
      <c r="CFN1" s="703"/>
      <c r="CFO1" s="703"/>
      <c r="CFP1" s="703"/>
      <c r="CFQ1" s="703"/>
      <c r="CFR1" s="703"/>
      <c r="CFS1" s="703"/>
      <c r="CFT1" s="703"/>
      <c r="CFU1" s="703"/>
      <c r="CFV1" s="703"/>
      <c r="CFW1" s="703"/>
      <c r="CFX1" s="703"/>
      <c r="CFY1" s="703"/>
      <c r="CFZ1" s="703"/>
      <c r="CGA1" s="703"/>
      <c r="CGB1" s="703"/>
      <c r="CGC1" s="703"/>
      <c r="CGD1" s="703"/>
      <c r="CGE1" s="703"/>
      <c r="CGF1" s="703"/>
      <c r="CGG1" s="703"/>
      <c r="CGH1" s="703"/>
      <c r="CGI1" s="703"/>
      <c r="CGJ1" s="703"/>
      <c r="CGK1" s="703"/>
      <c r="CGL1" s="703"/>
      <c r="CGM1" s="703"/>
      <c r="CGN1" s="703"/>
      <c r="CGO1" s="703"/>
      <c r="CGP1" s="703"/>
      <c r="CGQ1" s="703"/>
      <c r="CGR1" s="703"/>
      <c r="CGS1" s="703"/>
      <c r="CGT1" s="703"/>
      <c r="CGU1" s="703"/>
      <c r="CGV1" s="703"/>
      <c r="CGW1" s="703"/>
      <c r="CGX1" s="703"/>
      <c r="CGY1" s="703"/>
      <c r="CGZ1" s="703"/>
      <c r="CHA1" s="703"/>
      <c r="CHB1" s="703"/>
      <c r="CHC1" s="703"/>
      <c r="CHD1" s="703"/>
      <c r="CHE1" s="703"/>
      <c r="CHF1" s="703"/>
      <c r="CHG1" s="703"/>
      <c r="CHH1" s="703"/>
      <c r="CHI1" s="703"/>
      <c r="CHJ1" s="703"/>
      <c r="CHK1" s="703"/>
      <c r="CHL1" s="703"/>
      <c r="CHM1" s="703"/>
      <c r="CHN1" s="703"/>
      <c r="CHO1" s="703"/>
      <c r="CHP1" s="703"/>
      <c r="CHQ1" s="703"/>
      <c r="CHR1" s="703"/>
      <c r="CHS1" s="703"/>
      <c r="CHT1" s="703"/>
      <c r="CHU1" s="703"/>
      <c r="CHV1" s="703"/>
      <c r="CHW1" s="703"/>
      <c r="CHX1" s="703"/>
      <c r="CHY1" s="703"/>
      <c r="CHZ1" s="703"/>
      <c r="CIA1" s="703"/>
      <c r="CIB1" s="703"/>
      <c r="CIC1" s="703"/>
      <c r="CID1" s="703"/>
      <c r="CIE1" s="703"/>
      <c r="CIF1" s="703"/>
      <c r="CIG1" s="703"/>
      <c r="CIH1" s="703"/>
      <c r="CII1" s="703"/>
      <c r="CIJ1" s="703"/>
      <c r="CIK1" s="703"/>
      <c r="CIL1" s="703"/>
      <c r="CIM1" s="703"/>
      <c r="CIN1" s="703"/>
      <c r="CIO1" s="703"/>
      <c r="CIP1" s="703"/>
      <c r="CIQ1" s="703"/>
      <c r="CIR1" s="703"/>
      <c r="CIS1" s="703"/>
      <c r="CIT1" s="703"/>
      <c r="CIU1" s="703"/>
      <c r="CIV1" s="703"/>
      <c r="CIW1" s="703"/>
      <c r="CIX1" s="703"/>
      <c r="CIY1" s="703"/>
      <c r="CIZ1" s="703"/>
      <c r="CJA1" s="703"/>
      <c r="CJB1" s="703"/>
      <c r="CJC1" s="703"/>
      <c r="CJD1" s="703"/>
      <c r="CJE1" s="703"/>
      <c r="CJF1" s="703"/>
      <c r="CJG1" s="703"/>
      <c r="CJH1" s="703"/>
      <c r="CJI1" s="703"/>
      <c r="CJJ1" s="703"/>
      <c r="CJK1" s="703"/>
      <c r="CJL1" s="703"/>
      <c r="CJM1" s="703"/>
      <c r="CJN1" s="703"/>
      <c r="CJO1" s="703"/>
      <c r="CJP1" s="703"/>
      <c r="CJQ1" s="703"/>
      <c r="CJR1" s="703"/>
      <c r="CJS1" s="703"/>
      <c r="CJT1" s="703"/>
      <c r="CJU1" s="703"/>
      <c r="CJV1" s="703"/>
      <c r="CJW1" s="703"/>
      <c r="CJX1" s="703"/>
      <c r="CJY1" s="703"/>
      <c r="CJZ1" s="703"/>
      <c r="CKA1" s="703"/>
      <c r="CKB1" s="703"/>
      <c r="CKC1" s="703"/>
      <c r="CKD1" s="703"/>
      <c r="CKE1" s="703"/>
      <c r="CKF1" s="703"/>
      <c r="CKG1" s="703"/>
      <c r="CKH1" s="703"/>
      <c r="CKI1" s="703"/>
      <c r="CKJ1" s="703"/>
      <c r="CKK1" s="703"/>
      <c r="CKL1" s="703"/>
      <c r="CKM1" s="703"/>
      <c r="CKN1" s="703"/>
      <c r="CKO1" s="703"/>
      <c r="CKP1" s="703"/>
      <c r="CKQ1" s="703"/>
      <c r="CKR1" s="703"/>
      <c r="CKS1" s="703"/>
      <c r="CKT1" s="703"/>
      <c r="CKU1" s="703"/>
      <c r="CKV1" s="703"/>
      <c r="CKW1" s="703"/>
      <c r="CKX1" s="703"/>
      <c r="CKY1" s="703"/>
      <c r="CKZ1" s="703"/>
      <c r="CLA1" s="703"/>
      <c r="CLB1" s="703"/>
      <c r="CLC1" s="703"/>
      <c r="CLD1" s="703"/>
      <c r="CLE1" s="703"/>
      <c r="CLF1" s="703"/>
      <c r="CLG1" s="703"/>
      <c r="CLH1" s="703"/>
      <c r="CLI1" s="703"/>
      <c r="CLJ1" s="703"/>
      <c r="CLK1" s="703"/>
      <c r="CLL1" s="703"/>
      <c r="CLM1" s="703"/>
      <c r="CLN1" s="703"/>
      <c r="CLO1" s="703"/>
      <c r="CLP1" s="703"/>
      <c r="CLQ1" s="703"/>
      <c r="CLR1" s="703"/>
      <c r="CLS1" s="703"/>
      <c r="CLT1" s="703"/>
      <c r="CLU1" s="703"/>
      <c r="CLV1" s="703"/>
      <c r="CLW1" s="703"/>
      <c r="CLX1" s="703"/>
      <c r="CLY1" s="703"/>
      <c r="CLZ1" s="703"/>
      <c r="CMA1" s="703"/>
      <c r="CMB1" s="703"/>
      <c r="CMC1" s="703"/>
      <c r="CMD1" s="703"/>
      <c r="CME1" s="703"/>
      <c r="CMF1" s="703"/>
      <c r="CMG1" s="703"/>
      <c r="CMH1" s="703"/>
      <c r="CMI1" s="703"/>
      <c r="CMJ1" s="703"/>
      <c r="CMK1" s="703"/>
      <c r="CML1" s="703"/>
      <c r="CMM1" s="703"/>
      <c r="CMN1" s="703"/>
      <c r="CMO1" s="703"/>
      <c r="CMP1" s="703"/>
      <c r="CMQ1" s="703"/>
      <c r="CMR1" s="703"/>
      <c r="CMS1" s="703"/>
      <c r="CMT1" s="703"/>
      <c r="CMU1" s="703"/>
      <c r="CMV1" s="703"/>
      <c r="CMW1" s="703"/>
      <c r="CMX1" s="703"/>
      <c r="CMY1" s="703"/>
      <c r="CMZ1" s="703"/>
      <c r="CNA1" s="703"/>
      <c r="CNB1" s="703"/>
      <c r="CNC1" s="703"/>
      <c r="CND1" s="703"/>
      <c r="CNE1" s="703"/>
      <c r="CNF1" s="703"/>
      <c r="CNG1" s="703"/>
      <c r="CNH1" s="703"/>
      <c r="CNI1" s="703"/>
      <c r="CNJ1" s="703"/>
      <c r="CNK1" s="703"/>
      <c r="CNL1" s="703"/>
      <c r="CNM1" s="703"/>
      <c r="CNN1" s="703"/>
      <c r="CNO1" s="703"/>
      <c r="CNP1" s="703"/>
      <c r="CNQ1" s="703"/>
      <c r="CNR1" s="703"/>
      <c r="CNS1" s="703"/>
      <c r="CNT1" s="703"/>
      <c r="CNU1" s="703"/>
      <c r="CNV1" s="703"/>
      <c r="CNW1" s="703"/>
      <c r="CNX1" s="703"/>
      <c r="CNY1" s="703"/>
      <c r="CNZ1" s="703"/>
      <c r="COA1" s="703"/>
      <c r="COB1" s="703"/>
      <c r="COC1" s="703"/>
      <c r="COD1" s="703"/>
      <c r="COE1" s="703"/>
      <c r="COF1" s="703"/>
      <c r="COG1" s="703"/>
      <c r="COH1" s="703"/>
      <c r="COI1" s="703"/>
      <c r="COJ1" s="703"/>
      <c r="COK1" s="703"/>
      <c r="COL1" s="703"/>
      <c r="COM1" s="703"/>
      <c r="CON1" s="703"/>
      <c r="COO1" s="703"/>
      <c r="COP1" s="703"/>
      <c r="COQ1" s="703"/>
      <c r="COR1" s="703"/>
      <c r="COS1" s="703"/>
      <c r="COT1" s="703"/>
      <c r="COU1" s="703"/>
      <c r="COV1" s="703"/>
      <c r="COW1" s="703"/>
      <c r="COX1" s="703"/>
      <c r="COY1" s="703"/>
      <c r="COZ1" s="703"/>
      <c r="CPA1" s="703"/>
      <c r="CPB1" s="703"/>
      <c r="CPC1" s="703"/>
      <c r="CPD1" s="703"/>
      <c r="CPE1" s="703"/>
      <c r="CPF1" s="703"/>
      <c r="CPG1" s="703"/>
      <c r="CPH1" s="703"/>
      <c r="CPI1" s="703"/>
      <c r="CPJ1" s="703"/>
      <c r="CPK1" s="703"/>
      <c r="CPL1" s="703"/>
      <c r="CPM1" s="703"/>
      <c r="CPN1" s="703"/>
      <c r="CPO1" s="703"/>
      <c r="CPP1" s="703"/>
      <c r="CPQ1" s="703"/>
      <c r="CPR1" s="703"/>
      <c r="CPS1" s="703"/>
      <c r="CPT1" s="703"/>
      <c r="CPU1" s="703"/>
      <c r="CPV1" s="703"/>
      <c r="CPW1" s="703"/>
      <c r="CPX1" s="703"/>
      <c r="CPY1" s="703"/>
      <c r="CPZ1" s="703"/>
      <c r="CQA1" s="703"/>
      <c r="CQB1" s="703"/>
      <c r="CQC1" s="703"/>
      <c r="CQD1" s="703"/>
      <c r="CQE1" s="703"/>
      <c r="CQF1" s="703"/>
      <c r="CQG1" s="703"/>
      <c r="CQH1" s="703"/>
      <c r="CQI1" s="703"/>
      <c r="CQJ1" s="703"/>
      <c r="CQK1" s="703"/>
      <c r="CQL1" s="703"/>
      <c r="CQM1" s="703"/>
      <c r="CQN1" s="703"/>
      <c r="CQO1" s="703"/>
      <c r="CQP1" s="703"/>
      <c r="CQQ1" s="703"/>
      <c r="CQR1" s="703"/>
      <c r="CQS1" s="703"/>
      <c r="CQT1" s="703"/>
      <c r="CQU1" s="703"/>
      <c r="CQV1" s="703"/>
      <c r="CQW1" s="703"/>
      <c r="CQX1" s="703"/>
      <c r="CQY1" s="703"/>
      <c r="CQZ1" s="703"/>
      <c r="CRA1" s="703"/>
      <c r="CRB1" s="703"/>
      <c r="CRC1" s="703"/>
      <c r="CRD1" s="703"/>
      <c r="CRE1" s="703"/>
      <c r="CRF1" s="703"/>
      <c r="CRG1" s="703"/>
      <c r="CRH1" s="703"/>
      <c r="CRI1" s="703"/>
      <c r="CRJ1" s="703"/>
      <c r="CRK1" s="703"/>
      <c r="CRL1" s="703"/>
      <c r="CRM1" s="703"/>
      <c r="CRN1" s="703"/>
      <c r="CRO1" s="703"/>
      <c r="CRP1" s="703"/>
      <c r="CRQ1" s="703"/>
      <c r="CRR1" s="703"/>
      <c r="CRS1" s="703"/>
      <c r="CRT1" s="703"/>
      <c r="CRU1" s="703"/>
      <c r="CRV1" s="703"/>
      <c r="CRW1" s="703"/>
      <c r="CRX1" s="703"/>
      <c r="CRY1" s="703"/>
      <c r="CRZ1" s="703"/>
      <c r="CSA1" s="703"/>
      <c r="CSB1" s="703"/>
      <c r="CSC1" s="703"/>
      <c r="CSD1" s="703"/>
      <c r="CSE1" s="703"/>
      <c r="CSF1" s="703"/>
      <c r="CSG1" s="703"/>
      <c r="CSH1" s="703"/>
      <c r="CSI1" s="703"/>
      <c r="CSJ1" s="703"/>
      <c r="CSK1" s="703"/>
      <c r="CSL1" s="703"/>
      <c r="CSM1" s="703"/>
      <c r="CSN1" s="703"/>
      <c r="CSO1" s="703"/>
      <c r="CSP1" s="703"/>
      <c r="CSQ1" s="703"/>
      <c r="CSR1" s="703"/>
      <c r="CSS1" s="703"/>
      <c r="CST1" s="703"/>
      <c r="CSU1" s="703"/>
      <c r="CSV1" s="703"/>
      <c r="CSW1" s="703"/>
      <c r="CSX1" s="703"/>
      <c r="CSY1" s="703"/>
      <c r="CSZ1" s="703"/>
      <c r="CTA1" s="703"/>
      <c r="CTB1" s="703"/>
      <c r="CTC1" s="703"/>
      <c r="CTD1" s="703"/>
      <c r="CTE1" s="703"/>
      <c r="CTF1" s="703"/>
      <c r="CTG1" s="703"/>
      <c r="CTH1" s="703"/>
      <c r="CTI1" s="703"/>
      <c r="CTJ1" s="703"/>
      <c r="CTK1" s="703"/>
      <c r="CTL1" s="703"/>
      <c r="CTM1" s="703"/>
      <c r="CTN1" s="703"/>
      <c r="CTO1" s="703"/>
      <c r="CTP1" s="703"/>
      <c r="CTQ1" s="703"/>
      <c r="CTR1" s="703"/>
      <c r="CTS1" s="703"/>
      <c r="CTT1" s="703"/>
      <c r="CTU1" s="703"/>
      <c r="CTV1" s="703"/>
      <c r="CTW1" s="703"/>
      <c r="CTX1" s="703"/>
      <c r="CTY1" s="703"/>
      <c r="CTZ1" s="703"/>
      <c r="CUA1" s="703"/>
      <c r="CUB1" s="703"/>
      <c r="CUC1" s="703"/>
      <c r="CUD1" s="703"/>
      <c r="CUE1" s="703"/>
      <c r="CUF1" s="703"/>
      <c r="CUG1" s="703"/>
      <c r="CUH1" s="703"/>
      <c r="CUI1" s="703"/>
      <c r="CUJ1" s="703"/>
      <c r="CUK1" s="703"/>
      <c r="CUL1" s="703"/>
      <c r="CUM1" s="703"/>
      <c r="CUN1" s="703"/>
      <c r="CUO1" s="703"/>
      <c r="CUP1" s="703"/>
      <c r="CUQ1" s="703"/>
      <c r="CUR1" s="703"/>
      <c r="CUS1" s="703"/>
      <c r="CUT1" s="703"/>
      <c r="CUU1" s="703"/>
      <c r="CUV1" s="703"/>
      <c r="CUW1" s="703"/>
      <c r="CUX1" s="703"/>
      <c r="CUY1" s="703"/>
      <c r="CUZ1" s="703"/>
      <c r="CVA1" s="703"/>
      <c r="CVB1" s="703"/>
      <c r="CVC1" s="703"/>
      <c r="CVD1" s="703"/>
      <c r="CVE1" s="703"/>
      <c r="CVF1" s="703"/>
      <c r="CVG1" s="703"/>
      <c r="CVH1" s="703"/>
      <c r="CVI1" s="703"/>
      <c r="CVJ1" s="703"/>
      <c r="CVK1" s="703"/>
      <c r="CVL1" s="703"/>
      <c r="CVM1" s="703"/>
      <c r="CVN1" s="703"/>
      <c r="CVO1" s="703"/>
      <c r="CVP1" s="703"/>
      <c r="CVQ1" s="703"/>
      <c r="CVR1" s="703"/>
      <c r="CVS1" s="703"/>
      <c r="CVT1" s="703"/>
      <c r="CVU1" s="703"/>
      <c r="CVV1" s="703"/>
      <c r="CVW1" s="703"/>
      <c r="CVX1" s="703"/>
      <c r="CVY1" s="703"/>
      <c r="CVZ1" s="703"/>
      <c r="CWA1" s="703"/>
      <c r="CWB1" s="703"/>
      <c r="CWC1" s="703"/>
      <c r="CWD1" s="703"/>
      <c r="CWE1" s="703"/>
      <c r="CWF1" s="703"/>
      <c r="CWG1" s="703"/>
      <c r="CWH1" s="703"/>
      <c r="CWI1" s="703"/>
      <c r="CWJ1" s="703"/>
      <c r="CWK1" s="703"/>
      <c r="CWL1" s="703"/>
      <c r="CWM1" s="703"/>
      <c r="CWN1" s="703"/>
      <c r="CWO1" s="703"/>
      <c r="CWP1" s="703"/>
      <c r="CWQ1" s="703"/>
      <c r="CWR1" s="703"/>
      <c r="CWS1" s="703"/>
      <c r="CWT1" s="703"/>
      <c r="CWU1" s="703"/>
      <c r="CWV1" s="703"/>
      <c r="CWW1" s="703"/>
      <c r="CWX1" s="703"/>
      <c r="CWY1" s="703"/>
      <c r="CWZ1" s="703"/>
      <c r="CXA1" s="703"/>
      <c r="CXB1" s="703"/>
      <c r="CXC1" s="703"/>
      <c r="CXD1" s="703"/>
      <c r="CXE1" s="703"/>
      <c r="CXF1" s="703"/>
      <c r="CXG1" s="703"/>
      <c r="CXH1" s="703"/>
      <c r="CXI1" s="703"/>
      <c r="CXJ1" s="703"/>
      <c r="CXK1" s="703"/>
      <c r="CXL1" s="703"/>
      <c r="CXM1" s="703"/>
      <c r="CXN1" s="703"/>
      <c r="CXO1" s="703"/>
      <c r="CXP1" s="703"/>
      <c r="CXQ1" s="703"/>
      <c r="CXR1" s="703"/>
      <c r="CXS1" s="703"/>
      <c r="CXT1" s="703"/>
      <c r="CXU1" s="703"/>
      <c r="CXV1" s="703"/>
      <c r="CXW1" s="703"/>
      <c r="CXX1" s="703"/>
      <c r="CXY1" s="703"/>
      <c r="CXZ1" s="703"/>
      <c r="CYA1" s="703"/>
      <c r="CYB1" s="703"/>
      <c r="CYC1" s="703"/>
      <c r="CYD1" s="703"/>
      <c r="CYE1" s="703"/>
      <c r="CYF1" s="703"/>
      <c r="CYG1" s="703"/>
      <c r="CYH1" s="703"/>
      <c r="CYI1" s="703"/>
      <c r="CYJ1" s="703"/>
      <c r="CYK1" s="703"/>
      <c r="CYL1" s="703"/>
      <c r="CYM1" s="703"/>
      <c r="CYN1" s="703"/>
      <c r="CYO1" s="703"/>
      <c r="CYP1" s="703"/>
      <c r="CYQ1" s="703"/>
      <c r="CYR1" s="703"/>
      <c r="CYS1" s="703"/>
      <c r="CYT1" s="703"/>
      <c r="CYU1" s="703"/>
      <c r="CYV1" s="703"/>
      <c r="CYW1" s="703"/>
      <c r="CYX1" s="703"/>
      <c r="CYY1" s="703"/>
      <c r="CYZ1" s="703"/>
      <c r="CZA1" s="703"/>
      <c r="CZB1" s="703"/>
      <c r="CZC1" s="703"/>
      <c r="CZD1" s="703"/>
      <c r="CZE1" s="703"/>
      <c r="CZF1" s="703"/>
      <c r="CZG1" s="703"/>
      <c r="CZH1" s="703"/>
      <c r="CZI1" s="703"/>
      <c r="CZJ1" s="703"/>
      <c r="CZK1" s="703"/>
      <c r="CZL1" s="703"/>
      <c r="CZM1" s="703"/>
      <c r="CZN1" s="703"/>
      <c r="CZO1" s="703"/>
      <c r="CZP1" s="703"/>
      <c r="CZQ1" s="703"/>
      <c r="CZR1" s="703"/>
      <c r="CZS1" s="703"/>
      <c r="CZT1" s="703"/>
      <c r="CZU1" s="703"/>
      <c r="CZV1" s="703"/>
      <c r="CZW1" s="703"/>
      <c r="CZX1" s="703"/>
      <c r="CZY1" s="703"/>
      <c r="CZZ1" s="703"/>
      <c r="DAA1" s="703"/>
      <c r="DAB1" s="703"/>
      <c r="DAC1" s="703"/>
      <c r="DAD1" s="703"/>
      <c r="DAE1" s="703"/>
      <c r="DAF1" s="703"/>
      <c r="DAG1" s="703"/>
      <c r="DAH1" s="703"/>
      <c r="DAI1" s="703"/>
      <c r="DAJ1" s="703"/>
      <c r="DAK1" s="703"/>
      <c r="DAL1" s="703"/>
      <c r="DAM1" s="703"/>
      <c r="DAN1" s="703"/>
      <c r="DAO1" s="703"/>
      <c r="DAP1" s="703"/>
      <c r="DAQ1" s="703"/>
      <c r="DAR1" s="703"/>
      <c r="DAS1" s="703"/>
      <c r="DAT1" s="703"/>
      <c r="DAU1" s="703"/>
      <c r="DAV1" s="703"/>
      <c r="DAW1" s="703"/>
      <c r="DAX1" s="703"/>
      <c r="DAY1" s="703"/>
      <c r="DAZ1" s="703"/>
      <c r="DBA1" s="703"/>
      <c r="DBB1" s="703"/>
      <c r="DBC1" s="703"/>
      <c r="DBD1" s="703"/>
      <c r="DBE1" s="703"/>
      <c r="DBF1" s="703"/>
      <c r="DBG1" s="703"/>
      <c r="DBH1" s="703"/>
      <c r="DBI1" s="703"/>
      <c r="DBJ1" s="703"/>
      <c r="DBK1" s="703"/>
      <c r="DBL1" s="703"/>
      <c r="DBM1" s="703"/>
      <c r="DBN1" s="703"/>
      <c r="DBO1" s="703"/>
      <c r="DBP1" s="703"/>
      <c r="DBQ1" s="703"/>
      <c r="DBR1" s="703"/>
      <c r="DBS1" s="703"/>
      <c r="DBT1" s="703"/>
      <c r="DBU1" s="703"/>
      <c r="DBV1" s="703"/>
      <c r="DBW1" s="703"/>
      <c r="DBX1" s="703"/>
      <c r="DBY1" s="703"/>
      <c r="DBZ1" s="703"/>
      <c r="DCA1" s="703"/>
      <c r="DCB1" s="703"/>
      <c r="DCC1" s="703"/>
      <c r="DCD1" s="703"/>
      <c r="DCE1" s="703"/>
      <c r="DCF1" s="703"/>
      <c r="DCG1" s="703"/>
      <c r="DCH1" s="703"/>
      <c r="DCI1" s="703"/>
      <c r="DCJ1" s="703"/>
      <c r="DCK1" s="703"/>
      <c r="DCL1" s="703"/>
      <c r="DCM1" s="703"/>
      <c r="DCN1" s="703"/>
      <c r="DCO1" s="703"/>
      <c r="DCP1" s="703"/>
      <c r="DCQ1" s="703"/>
      <c r="DCR1" s="703"/>
      <c r="DCS1" s="703"/>
      <c r="DCT1" s="703"/>
      <c r="DCU1" s="703"/>
      <c r="DCV1" s="703"/>
      <c r="DCW1" s="703"/>
      <c r="DCX1" s="703"/>
      <c r="DCY1" s="703"/>
      <c r="DCZ1" s="703"/>
      <c r="DDA1" s="703"/>
      <c r="DDB1" s="703"/>
      <c r="DDC1" s="703"/>
      <c r="DDD1" s="703"/>
      <c r="DDE1" s="703"/>
      <c r="DDF1" s="703"/>
      <c r="DDG1" s="703"/>
      <c r="DDH1" s="703"/>
      <c r="DDI1" s="703"/>
      <c r="DDJ1" s="703"/>
      <c r="DDK1" s="703"/>
      <c r="DDL1" s="703"/>
      <c r="DDM1" s="703"/>
      <c r="DDN1" s="703"/>
      <c r="DDO1" s="703"/>
      <c r="DDP1" s="703"/>
      <c r="DDQ1" s="703"/>
      <c r="DDR1" s="703"/>
      <c r="DDS1" s="703"/>
      <c r="DDT1" s="703"/>
      <c r="DDU1" s="703"/>
      <c r="DDV1" s="703"/>
      <c r="DDW1" s="703"/>
      <c r="DDX1" s="703"/>
      <c r="DDY1" s="703"/>
      <c r="DDZ1" s="703"/>
      <c r="DEA1" s="703"/>
      <c r="DEB1" s="703"/>
      <c r="DEC1" s="703"/>
      <c r="DED1" s="703"/>
      <c r="DEE1" s="703"/>
      <c r="DEF1" s="703"/>
      <c r="DEG1" s="703"/>
      <c r="DEH1" s="703"/>
      <c r="DEI1" s="703"/>
      <c r="DEJ1" s="703"/>
      <c r="DEK1" s="703"/>
      <c r="DEL1" s="703"/>
      <c r="DEM1" s="703"/>
      <c r="DEN1" s="703"/>
      <c r="DEO1" s="703"/>
      <c r="DEP1" s="703"/>
      <c r="DEQ1" s="703"/>
      <c r="DER1" s="703"/>
      <c r="DES1" s="703"/>
      <c r="DET1" s="703"/>
      <c r="DEU1" s="703"/>
      <c r="DEV1" s="703"/>
      <c r="DEW1" s="703"/>
      <c r="DEX1" s="703"/>
      <c r="DEY1" s="703"/>
      <c r="DEZ1" s="703"/>
      <c r="DFA1" s="703"/>
      <c r="DFB1" s="703"/>
      <c r="DFC1" s="703"/>
      <c r="DFD1" s="703"/>
      <c r="DFE1" s="703"/>
      <c r="DFF1" s="703"/>
      <c r="DFG1" s="703"/>
      <c r="DFH1" s="703"/>
      <c r="DFI1" s="703"/>
      <c r="DFJ1" s="703"/>
      <c r="DFK1" s="703"/>
      <c r="DFL1" s="703"/>
      <c r="DFM1" s="703"/>
      <c r="DFN1" s="703"/>
      <c r="DFO1" s="703"/>
      <c r="DFP1" s="703"/>
      <c r="DFQ1" s="703"/>
      <c r="DFR1" s="703"/>
      <c r="DFS1" s="703"/>
      <c r="DFT1" s="703"/>
      <c r="DFU1" s="703"/>
      <c r="DFV1" s="703"/>
      <c r="DFW1" s="703"/>
      <c r="DFX1" s="703"/>
      <c r="DFY1" s="703"/>
      <c r="DFZ1" s="703"/>
      <c r="DGA1" s="703"/>
      <c r="DGB1" s="703"/>
      <c r="DGC1" s="703"/>
      <c r="DGD1" s="703"/>
      <c r="DGE1" s="703"/>
      <c r="DGF1" s="703"/>
      <c r="DGG1" s="703"/>
      <c r="DGH1" s="703"/>
      <c r="DGI1" s="703"/>
      <c r="DGJ1" s="703"/>
      <c r="DGK1" s="703"/>
      <c r="DGL1" s="703"/>
      <c r="DGM1" s="703"/>
      <c r="DGN1" s="703"/>
      <c r="DGO1" s="703"/>
      <c r="DGP1" s="703"/>
      <c r="DGQ1" s="703"/>
      <c r="DGR1" s="703"/>
      <c r="DGS1" s="703"/>
      <c r="DGT1" s="703"/>
      <c r="DGU1" s="703"/>
      <c r="DGV1" s="703"/>
      <c r="DGW1" s="703"/>
      <c r="DGX1" s="703"/>
      <c r="DGY1" s="703"/>
      <c r="DGZ1" s="703"/>
      <c r="DHA1" s="703"/>
      <c r="DHB1" s="703"/>
      <c r="DHC1" s="703"/>
      <c r="DHD1" s="703"/>
      <c r="DHE1" s="703"/>
      <c r="DHF1" s="703"/>
      <c r="DHG1" s="703"/>
      <c r="DHH1" s="703"/>
      <c r="DHI1" s="703"/>
      <c r="DHJ1" s="703"/>
      <c r="DHK1" s="703"/>
      <c r="DHL1" s="703"/>
      <c r="DHM1" s="703"/>
      <c r="DHN1" s="703"/>
      <c r="DHO1" s="703"/>
      <c r="DHP1" s="703"/>
      <c r="DHQ1" s="703"/>
      <c r="DHR1" s="703"/>
      <c r="DHS1" s="703"/>
      <c r="DHT1" s="703"/>
      <c r="DHU1" s="703"/>
      <c r="DHV1" s="703"/>
      <c r="DHW1" s="703"/>
      <c r="DHX1" s="703"/>
      <c r="DHY1" s="703"/>
      <c r="DHZ1" s="703"/>
      <c r="DIA1" s="703"/>
      <c r="DIB1" s="703"/>
      <c r="DIC1" s="703"/>
      <c r="DID1" s="703"/>
      <c r="DIE1" s="703"/>
      <c r="DIF1" s="703"/>
      <c r="DIG1" s="703"/>
      <c r="DIH1" s="703"/>
      <c r="DII1" s="703"/>
      <c r="DIJ1" s="703"/>
      <c r="DIK1" s="703"/>
      <c r="DIL1" s="703"/>
      <c r="DIM1" s="703"/>
      <c r="DIN1" s="703"/>
      <c r="DIO1" s="703"/>
      <c r="DIP1" s="703"/>
      <c r="DIQ1" s="703"/>
      <c r="DIR1" s="703"/>
      <c r="DIS1" s="703"/>
      <c r="DIT1" s="703"/>
      <c r="DIU1" s="703"/>
      <c r="DIV1" s="703"/>
      <c r="DIW1" s="703"/>
      <c r="DIX1" s="703"/>
      <c r="DIY1" s="703"/>
      <c r="DIZ1" s="703"/>
      <c r="DJA1" s="703"/>
      <c r="DJB1" s="703"/>
      <c r="DJC1" s="703"/>
      <c r="DJD1" s="703"/>
      <c r="DJE1" s="703"/>
      <c r="DJF1" s="703"/>
      <c r="DJG1" s="703"/>
      <c r="DJH1" s="703"/>
      <c r="DJI1" s="703"/>
      <c r="DJJ1" s="703"/>
      <c r="DJK1" s="703"/>
      <c r="DJL1" s="703"/>
      <c r="DJM1" s="703"/>
      <c r="DJN1" s="703"/>
      <c r="DJO1" s="703"/>
      <c r="DJP1" s="703"/>
      <c r="DJQ1" s="703"/>
      <c r="DJR1" s="703"/>
      <c r="DJS1" s="703"/>
      <c r="DJT1" s="703"/>
      <c r="DJU1" s="703"/>
      <c r="DJV1" s="703"/>
      <c r="DJW1" s="703"/>
      <c r="DJX1" s="703"/>
      <c r="DJY1" s="703"/>
      <c r="DJZ1" s="703"/>
      <c r="DKA1" s="703"/>
      <c r="DKB1" s="703"/>
      <c r="DKC1" s="703"/>
      <c r="DKD1" s="703"/>
      <c r="DKE1" s="703"/>
      <c r="DKF1" s="703"/>
      <c r="DKG1" s="703"/>
      <c r="DKH1" s="703"/>
      <c r="DKI1" s="703"/>
      <c r="DKJ1" s="703"/>
      <c r="DKK1" s="703"/>
      <c r="DKL1" s="703"/>
      <c r="DKM1" s="703"/>
      <c r="DKN1" s="703"/>
      <c r="DKO1" s="703"/>
      <c r="DKP1" s="703"/>
      <c r="DKQ1" s="703"/>
      <c r="DKR1" s="703"/>
      <c r="DKS1" s="703"/>
      <c r="DKT1" s="703"/>
      <c r="DKU1" s="703"/>
      <c r="DKV1" s="703"/>
      <c r="DKW1" s="703"/>
      <c r="DKX1" s="703"/>
      <c r="DKY1" s="703"/>
      <c r="DKZ1" s="703"/>
      <c r="DLA1" s="703"/>
      <c r="DLB1" s="703"/>
      <c r="DLC1" s="703"/>
      <c r="DLD1" s="703"/>
      <c r="DLE1" s="703"/>
      <c r="DLF1" s="703"/>
      <c r="DLG1" s="703"/>
      <c r="DLH1" s="703"/>
      <c r="DLI1" s="703"/>
      <c r="DLJ1" s="703"/>
      <c r="DLK1" s="703"/>
      <c r="DLL1" s="703"/>
      <c r="DLM1" s="703"/>
      <c r="DLN1" s="703"/>
      <c r="DLO1" s="703"/>
      <c r="DLP1" s="703"/>
      <c r="DLQ1" s="703"/>
      <c r="DLR1" s="703"/>
      <c r="DLS1" s="703"/>
      <c r="DLT1" s="703"/>
      <c r="DLU1" s="703"/>
      <c r="DLV1" s="703"/>
      <c r="DLW1" s="703"/>
      <c r="DLX1" s="703"/>
      <c r="DLY1" s="703"/>
      <c r="DLZ1" s="703"/>
      <c r="DMA1" s="703"/>
      <c r="DMB1" s="703"/>
      <c r="DMC1" s="703"/>
      <c r="DMD1" s="703"/>
      <c r="DME1" s="703"/>
      <c r="DMF1" s="703"/>
      <c r="DMG1" s="703"/>
      <c r="DMH1" s="703"/>
      <c r="DMI1" s="703"/>
      <c r="DMJ1" s="703"/>
      <c r="DMK1" s="703"/>
      <c r="DML1" s="703"/>
      <c r="DMM1" s="703"/>
      <c r="DMN1" s="703"/>
      <c r="DMO1" s="703"/>
      <c r="DMP1" s="703"/>
      <c r="DMQ1" s="703"/>
      <c r="DMR1" s="703"/>
      <c r="DMS1" s="703"/>
      <c r="DMT1" s="703"/>
      <c r="DMU1" s="703"/>
      <c r="DMV1" s="703"/>
      <c r="DMW1" s="703"/>
      <c r="DMX1" s="703"/>
      <c r="DMY1" s="703"/>
      <c r="DMZ1" s="703"/>
      <c r="DNA1" s="703"/>
      <c r="DNB1" s="703"/>
      <c r="DNC1" s="703"/>
      <c r="DND1" s="703"/>
      <c r="DNE1" s="703"/>
      <c r="DNF1" s="703"/>
      <c r="DNG1" s="703"/>
      <c r="DNH1" s="703"/>
      <c r="DNI1" s="703"/>
      <c r="DNJ1" s="703"/>
      <c r="DNK1" s="703"/>
      <c r="DNL1" s="703"/>
      <c r="DNM1" s="703"/>
      <c r="DNN1" s="703"/>
      <c r="DNO1" s="703"/>
      <c r="DNP1" s="703"/>
      <c r="DNQ1" s="703"/>
      <c r="DNR1" s="703"/>
      <c r="DNS1" s="703"/>
      <c r="DNT1" s="703"/>
      <c r="DNU1" s="703"/>
      <c r="DNV1" s="703"/>
      <c r="DNW1" s="703"/>
      <c r="DNX1" s="703"/>
      <c r="DNY1" s="703"/>
      <c r="DNZ1" s="703"/>
      <c r="DOA1" s="703"/>
      <c r="DOB1" s="703"/>
      <c r="DOC1" s="703"/>
      <c r="DOD1" s="703"/>
      <c r="DOE1" s="703"/>
      <c r="DOF1" s="703"/>
      <c r="DOG1" s="703"/>
      <c r="DOH1" s="703"/>
      <c r="DOI1" s="703"/>
      <c r="DOJ1" s="703"/>
      <c r="DOK1" s="703"/>
      <c r="DOL1" s="703"/>
      <c r="DOM1" s="703"/>
      <c r="DON1" s="703"/>
      <c r="DOO1" s="703"/>
      <c r="DOP1" s="703"/>
      <c r="DOQ1" s="703"/>
      <c r="DOR1" s="703"/>
      <c r="DOS1" s="703"/>
      <c r="DOT1" s="703"/>
      <c r="DOU1" s="703"/>
      <c r="DOV1" s="703"/>
      <c r="DOW1" s="703"/>
      <c r="DOX1" s="703"/>
      <c r="DOY1" s="703"/>
      <c r="DOZ1" s="703"/>
      <c r="DPA1" s="703"/>
      <c r="DPB1" s="703"/>
      <c r="DPC1" s="703"/>
      <c r="DPD1" s="703"/>
      <c r="DPE1" s="703"/>
      <c r="DPF1" s="703"/>
      <c r="DPG1" s="703"/>
      <c r="DPH1" s="703"/>
      <c r="DPI1" s="703"/>
      <c r="DPJ1" s="703"/>
      <c r="DPK1" s="703"/>
      <c r="DPL1" s="703"/>
      <c r="DPM1" s="703"/>
      <c r="DPN1" s="703"/>
      <c r="DPO1" s="703"/>
      <c r="DPP1" s="703"/>
      <c r="DPQ1" s="703"/>
      <c r="DPR1" s="703"/>
      <c r="DPS1" s="703"/>
      <c r="DPT1" s="703"/>
      <c r="DPU1" s="703"/>
      <c r="DPV1" s="703"/>
      <c r="DPW1" s="703"/>
      <c r="DPX1" s="703"/>
      <c r="DPY1" s="703"/>
      <c r="DPZ1" s="703"/>
      <c r="DQA1" s="703"/>
      <c r="DQB1" s="703"/>
      <c r="DQC1" s="703"/>
      <c r="DQD1" s="703"/>
      <c r="DQE1" s="703"/>
      <c r="DQF1" s="703"/>
      <c r="DQG1" s="703"/>
      <c r="DQH1" s="703"/>
      <c r="DQI1" s="703"/>
      <c r="DQJ1" s="703"/>
      <c r="DQK1" s="703"/>
      <c r="DQL1" s="703"/>
      <c r="DQM1" s="703"/>
      <c r="DQN1" s="703"/>
      <c r="DQO1" s="703"/>
      <c r="DQP1" s="703"/>
      <c r="DQQ1" s="703"/>
      <c r="DQR1" s="703"/>
      <c r="DQS1" s="703"/>
      <c r="DQT1" s="703"/>
      <c r="DQU1" s="703"/>
      <c r="DQV1" s="703"/>
      <c r="DQW1" s="703"/>
      <c r="DQX1" s="703"/>
      <c r="DQY1" s="703"/>
      <c r="DQZ1" s="703"/>
      <c r="DRA1" s="703"/>
      <c r="DRB1" s="703"/>
      <c r="DRC1" s="703"/>
      <c r="DRD1" s="703"/>
      <c r="DRE1" s="703"/>
      <c r="DRF1" s="703"/>
      <c r="DRG1" s="703"/>
      <c r="DRH1" s="703"/>
      <c r="DRI1" s="703"/>
      <c r="DRJ1" s="703"/>
      <c r="DRK1" s="703"/>
      <c r="DRL1" s="703"/>
      <c r="DRM1" s="703"/>
      <c r="DRN1" s="703"/>
      <c r="DRO1" s="703"/>
      <c r="DRP1" s="703"/>
      <c r="DRQ1" s="703"/>
      <c r="DRR1" s="703"/>
      <c r="DRS1" s="703"/>
      <c r="DRT1" s="703"/>
      <c r="DRU1" s="703"/>
      <c r="DRV1" s="703"/>
      <c r="DRW1" s="703"/>
      <c r="DRX1" s="703"/>
      <c r="DRY1" s="703"/>
      <c r="DRZ1" s="703"/>
      <c r="DSA1" s="703"/>
      <c r="DSB1" s="703"/>
      <c r="DSC1" s="703"/>
      <c r="DSD1" s="703"/>
      <c r="DSE1" s="703"/>
      <c r="DSF1" s="703"/>
      <c r="DSG1" s="703"/>
      <c r="DSH1" s="703"/>
      <c r="DSI1" s="703"/>
      <c r="DSJ1" s="703"/>
      <c r="DSK1" s="703"/>
      <c r="DSL1" s="703"/>
      <c r="DSM1" s="703"/>
      <c r="DSN1" s="703"/>
      <c r="DSO1" s="703"/>
      <c r="DSP1" s="703"/>
      <c r="DSQ1" s="703"/>
      <c r="DSR1" s="703"/>
      <c r="DSS1" s="703"/>
      <c r="DST1" s="703"/>
      <c r="DSU1" s="703"/>
      <c r="DSV1" s="703"/>
      <c r="DSW1" s="703"/>
      <c r="DSX1" s="703"/>
      <c r="DSY1" s="703"/>
      <c r="DSZ1" s="703"/>
      <c r="DTA1" s="703"/>
      <c r="DTB1" s="703"/>
      <c r="DTC1" s="703"/>
      <c r="DTD1" s="703"/>
      <c r="DTE1" s="703"/>
      <c r="DTF1" s="703"/>
      <c r="DTG1" s="703"/>
      <c r="DTH1" s="703"/>
      <c r="DTI1" s="703"/>
      <c r="DTJ1" s="703"/>
      <c r="DTK1" s="703"/>
      <c r="DTL1" s="703"/>
      <c r="DTM1" s="703"/>
      <c r="DTN1" s="703"/>
      <c r="DTO1" s="703"/>
      <c r="DTP1" s="703"/>
      <c r="DTQ1" s="703"/>
      <c r="DTR1" s="703"/>
      <c r="DTS1" s="703"/>
      <c r="DTT1" s="703"/>
      <c r="DTU1" s="703"/>
      <c r="DTV1" s="703"/>
      <c r="DTW1" s="703"/>
      <c r="DTX1" s="703"/>
      <c r="DTY1" s="703"/>
      <c r="DTZ1" s="703"/>
      <c r="DUA1" s="703"/>
      <c r="DUB1" s="703"/>
      <c r="DUC1" s="703"/>
      <c r="DUD1" s="703"/>
      <c r="DUE1" s="703"/>
      <c r="DUF1" s="703"/>
      <c r="DUG1" s="703"/>
      <c r="DUH1" s="703"/>
      <c r="DUI1" s="703"/>
      <c r="DUJ1" s="703"/>
      <c r="DUK1" s="703"/>
      <c r="DUL1" s="703"/>
      <c r="DUM1" s="703"/>
      <c r="DUN1" s="703"/>
      <c r="DUO1" s="703"/>
      <c r="DUP1" s="703"/>
      <c r="DUQ1" s="703"/>
      <c r="DUR1" s="703"/>
      <c r="DUS1" s="703"/>
      <c r="DUT1" s="703"/>
      <c r="DUU1" s="703"/>
      <c r="DUV1" s="703"/>
      <c r="DUW1" s="703"/>
      <c r="DUX1" s="703"/>
      <c r="DUY1" s="703"/>
      <c r="DUZ1" s="703"/>
      <c r="DVA1" s="703"/>
      <c r="DVB1" s="703"/>
      <c r="DVC1" s="703"/>
      <c r="DVD1" s="703"/>
      <c r="DVE1" s="703"/>
      <c r="DVF1" s="703"/>
      <c r="DVG1" s="703"/>
      <c r="DVH1" s="703"/>
      <c r="DVI1" s="703"/>
      <c r="DVJ1" s="703"/>
      <c r="DVK1" s="703"/>
      <c r="DVL1" s="703"/>
      <c r="DVM1" s="703"/>
      <c r="DVN1" s="703"/>
      <c r="DVO1" s="703"/>
      <c r="DVP1" s="703"/>
      <c r="DVQ1" s="703"/>
      <c r="DVR1" s="703"/>
      <c r="DVS1" s="703"/>
      <c r="DVT1" s="703"/>
      <c r="DVU1" s="703"/>
      <c r="DVV1" s="703"/>
      <c r="DVW1" s="703"/>
      <c r="DVX1" s="703"/>
      <c r="DVY1" s="703"/>
      <c r="DVZ1" s="703"/>
      <c r="DWA1" s="703"/>
      <c r="DWB1" s="703"/>
      <c r="DWC1" s="703"/>
      <c r="DWD1" s="703"/>
      <c r="DWE1" s="703"/>
      <c r="DWF1" s="703"/>
      <c r="DWG1" s="703"/>
      <c r="DWH1" s="703"/>
      <c r="DWI1" s="703"/>
      <c r="DWJ1" s="703"/>
      <c r="DWK1" s="703"/>
      <c r="DWL1" s="703"/>
      <c r="DWM1" s="703"/>
      <c r="DWN1" s="703"/>
      <c r="DWO1" s="703"/>
      <c r="DWP1" s="703"/>
      <c r="DWQ1" s="703"/>
      <c r="DWR1" s="703"/>
      <c r="DWS1" s="703"/>
      <c r="DWT1" s="703"/>
      <c r="DWU1" s="703"/>
      <c r="DWV1" s="703"/>
      <c r="DWW1" s="703"/>
      <c r="DWX1" s="703"/>
      <c r="DWY1" s="703"/>
      <c r="DWZ1" s="703"/>
      <c r="DXA1" s="703"/>
      <c r="DXB1" s="703"/>
      <c r="DXC1" s="703"/>
      <c r="DXD1" s="703"/>
      <c r="DXE1" s="703"/>
      <c r="DXF1" s="703"/>
      <c r="DXG1" s="703"/>
      <c r="DXH1" s="703"/>
      <c r="DXI1" s="703"/>
      <c r="DXJ1" s="703"/>
      <c r="DXK1" s="703"/>
      <c r="DXL1" s="703"/>
      <c r="DXM1" s="703"/>
      <c r="DXN1" s="703"/>
      <c r="DXO1" s="703"/>
      <c r="DXP1" s="703"/>
      <c r="DXQ1" s="703"/>
      <c r="DXR1" s="703"/>
      <c r="DXS1" s="703"/>
      <c r="DXT1" s="703"/>
      <c r="DXU1" s="703"/>
      <c r="DXV1" s="703"/>
      <c r="DXW1" s="703"/>
      <c r="DXX1" s="703"/>
      <c r="DXY1" s="703"/>
      <c r="DXZ1" s="703"/>
      <c r="DYA1" s="703"/>
      <c r="DYB1" s="703"/>
      <c r="DYC1" s="703"/>
      <c r="DYD1" s="703"/>
      <c r="DYE1" s="703"/>
      <c r="DYF1" s="703"/>
      <c r="DYG1" s="703"/>
      <c r="DYH1" s="703"/>
      <c r="DYI1" s="703"/>
      <c r="DYJ1" s="703"/>
      <c r="DYK1" s="703"/>
      <c r="DYL1" s="703"/>
      <c r="DYM1" s="703"/>
      <c r="DYN1" s="703"/>
      <c r="DYO1" s="703"/>
      <c r="DYP1" s="703"/>
      <c r="DYQ1" s="703"/>
      <c r="DYR1" s="703"/>
      <c r="DYS1" s="703"/>
      <c r="DYT1" s="703"/>
      <c r="DYU1" s="703"/>
      <c r="DYV1" s="703"/>
      <c r="DYW1" s="703"/>
      <c r="DYX1" s="703"/>
      <c r="DYY1" s="703"/>
      <c r="DYZ1" s="703"/>
      <c r="DZA1" s="703"/>
      <c r="DZB1" s="703"/>
      <c r="DZC1" s="703"/>
      <c r="DZD1" s="703"/>
      <c r="DZE1" s="703"/>
      <c r="DZF1" s="703"/>
      <c r="DZG1" s="703"/>
      <c r="DZH1" s="703"/>
      <c r="DZI1" s="703"/>
      <c r="DZJ1" s="703"/>
      <c r="DZK1" s="703"/>
      <c r="DZL1" s="703"/>
      <c r="DZM1" s="703"/>
      <c r="DZN1" s="703"/>
      <c r="DZO1" s="703"/>
      <c r="DZP1" s="703"/>
      <c r="DZQ1" s="703"/>
      <c r="DZR1" s="703"/>
      <c r="DZS1" s="703"/>
      <c r="DZT1" s="703"/>
      <c r="DZU1" s="703"/>
      <c r="DZV1" s="703"/>
      <c r="DZW1" s="703"/>
      <c r="DZX1" s="703"/>
      <c r="DZY1" s="703"/>
      <c r="DZZ1" s="703"/>
      <c r="EAA1" s="703"/>
      <c r="EAB1" s="703"/>
      <c r="EAC1" s="703"/>
      <c r="EAD1" s="703"/>
      <c r="EAE1" s="703"/>
      <c r="EAF1" s="703"/>
      <c r="EAG1" s="703"/>
      <c r="EAH1" s="703"/>
      <c r="EAI1" s="703"/>
      <c r="EAJ1" s="703"/>
      <c r="EAK1" s="703"/>
      <c r="EAL1" s="703"/>
      <c r="EAM1" s="703"/>
      <c r="EAN1" s="703"/>
      <c r="EAO1" s="703"/>
      <c r="EAP1" s="703"/>
      <c r="EAQ1" s="703"/>
      <c r="EAR1" s="703"/>
      <c r="EAS1" s="703"/>
      <c r="EAT1" s="703"/>
      <c r="EAU1" s="703"/>
      <c r="EAV1" s="703"/>
      <c r="EAW1" s="703"/>
      <c r="EAX1" s="703"/>
      <c r="EAY1" s="703"/>
      <c r="EAZ1" s="703"/>
      <c r="EBA1" s="703"/>
      <c r="EBB1" s="703"/>
      <c r="EBC1" s="703"/>
      <c r="EBD1" s="703"/>
      <c r="EBE1" s="703"/>
      <c r="EBF1" s="703"/>
      <c r="EBG1" s="703"/>
      <c r="EBH1" s="703"/>
      <c r="EBI1" s="703"/>
      <c r="EBJ1" s="703"/>
      <c r="EBK1" s="703"/>
      <c r="EBL1" s="703"/>
      <c r="EBM1" s="703"/>
      <c r="EBN1" s="703"/>
      <c r="EBO1" s="703"/>
      <c r="EBP1" s="703"/>
      <c r="EBQ1" s="703"/>
      <c r="EBR1" s="703"/>
      <c r="EBS1" s="703"/>
      <c r="EBT1" s="703"/>
      <c r="EBU1" s="703"/>
      <c r="EBV1" s="703"/>
      <c r="EBW1" s="703"/>
      <c r="EBX1" s="703"/>
      <c r="EBY1" s="703"/>
      <c r="EBZ1" s="703"/>
      <c r="ECA1" s="703"/>
      <c r="ECB1" s="703"/>
      <c r="ECC1" s="703"/>
      <c r="ECD1" s="703"/>
      <c r="ECE1" s="703"/>
      <c r="ECF1" s="703"/>
      <c r="ECG1" s="703"/>
      <c r="ECH1" s="703"/>
      <c r="ECI1" s="703"/>
      <c r="ECJ1" s="703"/>
      <c r="ECK1" s="703"/>
      <c r="ECL1" s="703"/>
      <c r="ECM1" s="703"/>
      <c r="ECN1" s="703"/>
      <c r="ECO1" s="703"/>
      <c r="ECP1" s="703"/>
      <c r="ECQ1" s="703"/>
      <c r="ECR1" s="703"/>
      <c r="ECS1" s="703"/>
      <c r="ECT1" s="703"/>
      <c r="ECU1" s="703"/>
      <c r="ECV1" s="703"/>
      <c r="ECW1" s="703"/>
      <c r="ECX1" s="703"/>
      <c r="ECY1" s="703"/>
      <c r="ECZ1" s="703"/>
      <c r="EDA1" s="703"/>
      <c r="EDB1" s="703"/>
      <c r="EDC1" s="703"/>
      <c r="EDD1" s="703"/>
      <c r="EDE1" s="703"/>
      <c r="EDF1" s="703"/>
      <c r="EDG1" s="703"/>
      <c r="EDH1" s="703"/>
      <c r="EDI1" s="703"/>
      <c r="EDJ1" s="703"/>
      <c r="EDK1" s="703"/>
      <c r="EDL1" s="703"/>
      <c r="EDM1" s="703"/>
      <c r="EDN1" s="703"/>
      <c r="EDO1" s="703"/>
      <c r="EDP1" s="703"/>
      <c r="EDQ1" s="703"/>
      <c r="EDR1" s="703"/>
      <c r="EDS1" s="703"/>
      <c r="EDT1" s="703"/>
      <c r="EDU1" s="703"/>
      <c r="EDV1" s="703"/>
      <c r="EDW1" s="703"/>
      <c r="EDX1" s="703"/>
      <c r="EDY1" s="703"/>
      <c r="EDZ1" s="703"/>
      <c r="EEA1" s="703"/>
      <c r="EEB1" s="703"/>
      <c r="EEC1" s="703"/>
      <c r="EED1" s="703"/>
      <c r="EEE1" s="703"/>
      <c r="EEF1" s="703"/>
      <c r="EEG1" s="703"/>
      <c r="EEH1" s="703"/>
      <c r="EEI1" s="703"/>
      <c r="EEJ1" s="703"/>
      <c r="EEK1" s="703"/>
      <c r="EEL1" s="703"/>
      <c r="EEM1" s="703"/>
      <c r="EEN1" s="703"/>
      <c r="EEO1" s="703"/>
      <c r="EEP1" s="703"/>
      <c r="EEQ1" s="703"/>
      <c r="EER1" s="703"/>
      <c r="EES1" s="703"/>
      <c r="EET1" s="703"/>
      <c r="EEU1" s="703"/>
      <c r="EEV1" s="703"/>
      <c r="EEW1" s="703"/>
      <c r="EEX1" s="703"/>
      <c r="EEY1" s="703"/>
      <c r="EEZ1" s="703"/>
      <c r="EFA1" s="703"/>
      <c r="EFB1" s="703"/>
      <c r="EFC1" s="703"/>
      <c r="EFD1" s="703"/>
      <c r="EFE1" s="703"/>
      <c r="EFF1" s="703"/>
      <c r="EFG1" s="703"/>
      <c r="EFH1" s="703"/>
      <c r="EFI1" s="703"/>
      <c r="EFJ1" s="703"/>
      <c r="EFK1" s="703"/>
      <c r="EFL1" s="703"/>
      <c r="EFM1" s="703"/>
      <c r="EFN1" s="703"/>
      <c r="EFO1" s="703"/>
      <c r="EFP1" s="703"/>
      <c r="EFQ1" s="703"/>
      <c r="EFR1" s="703"/>
      <c r="EFS1" s="703"/>
      <c r="EFT1" s="703"/>
      <c r="EFU1" s="703"/>
      <c r="EFV1" s="703"/>
      <c r="EFW1" s="703"/>
      <c r="EFX1" s="703"/>
      <c r="EFY1" s="703"/>
      <c r="EFZ1" s="703"/>
      <c r="EGA1" s="703"/>
      <c r="EGB1" s="703"/>
      <c r="EGC1" s="703"/>
      <c r="EGD1" s="703"/>
      <c r="EGE1" s="703"/>
      <c r="EGF1" s="703"/>
      <c r="EGG1" s="703"/>
      <c r="EGH1" s="703"/>
      <c r="EGI1" s="703"/>
      <c r="EGJ1" s="703"/>
      <c r="EGK1" s="703"/>
      <c r="EGL1" s="703"/>
      <c r="EGM1" s="703"/>
      <c r="EGN1" s="703"/>
      <c r="EGO1" s="703"/>
      <c r="EGP1" s="703"/>
      <c r="EGQ1" s="703"/>
      <c r="EGR1" s="703"/>
      <c r="EGS1" s="703"/>
      <c r="EGT1" s="703"/>
      <c r="EGU1" s="703"/>
      <c r="EGV1" s="703"/>
      <c r="EGW1" s="703"/>
      <c r="EGX1" s="703"/>
      <c r="EGY1" s="703"/>
      <c r="EGZ1" s="703"/>
      <c r="EHA1" s="703"/>
      <c r="EHB1" s="703"/>
      <c r="EHC1" s="703"/>
      <c r="EHD1" s="703"/>
      <c r="EHE1" s="703"/>
      <c r="EHF1" s="703"/>
      <c r="EHG1" s="703"/>
      <c r="EHH1" s="703"/>
      <c r="EHI1" s="703"/>
      <c r="EHJ1" s="703"/>
      <c r="EHK1" s="703"/>
      <c r="EHL1" s="703"/>
      <c r="EHM1" s="703"/>
      <c r="EHN1" s="703"/>
      <c r="EHO1" s="703"/>
      <c r="EHP1" s="703"/>
      <c r="EHQ1" s="703"/>
      <c r="EHR1" s="703"/>
      <c r="EHS1" s="703"/>
      <c r="EHT1" s="703"/>
      <c r="EHU1" s="703"/>
      <c r="EHV1" s="703"/>
      <c r="EHW1" s="703"/>
      <c r="EHX1" s="703"/>
      <c r="EHY1" s="703"/>
      <c r="EHZ1" s="703"/>
      <c r="EIA1" s="703"/>
      <c r="EIB1" s="703"/>
      <c r="EIC1" s="703"/>
      <c r="EID1" s="703"/>
      <c r="EIE1" s="703"/>
      <c r="EIF1" s="703"/>
      <c r="EIG1" s="703"/>
      <c r="EIH1" s="703"/>
      <c r="EII1" s="703"/>
      <c r="EIJ1" s="703"/>
      <c r="EIK1" s="703"/>
      <c r="EIL1" s="703"/>
      <c r="EIM1" s="703"/>
      <c r="EIN1" s="703"/>
      <c r="EIO1" s="703"/>
      <c r="EIP1" s="703"/>
      <c r="EIQ1" s="703"/>
      <c r="EIR1" s="703"/>
      <c r="EIS1" s="703"/>
      <c r="EIT1" s="703"/>
      <c r="EIU1" s="703"/>
      <c r="EIV1" s="703"/>
      <c r="EIW1" s="703"/>
      <c r="EIX1" s="703"/>
      <c r="EIY1" s="703"/>
      <c r="EIZ1" s="703"/>
      <c r="EJA1" s="703"/>
      <c r="EJB1" s="703"/>
      <c r="EJC1" s="703"/>
      <c r="EJD1" s="703"/>
      <c r="EJE1" s="703"/>
      <c r="EJF1" s="703"/>
      <c r="EJG1" s="703"/>
      <c r="EJH1" s="703"/>
      <c r="EJI1" s="703"/>
      <c r="EJJ1" s="703"/>
      <c r="EJK1" s="703"/>
      <c r="EJL1" s="703"/>
      <c r="EJM1" s="703"/>
      <c r="EJN1" s="703"/>
      <c r="EJO1" s="703"/>
      <c r="EJP1" s="703"/>
      <c r="EJQ1" s="703"/>
      <c r="EJR1" s="703"/>
      <c r="EJS1" s="703"/>
      <c r="EJT1" s="703"/>
      <c r="EJU1" s="703"/>
      <c r="EJV1" s="703"/>
      <c r="EJW1" s="703"/>
      <c r="EJX1" s="703"/>
      <c r="EJY1" s="703"/>
      <c r="EJZ1" s="703"/>
      <c r="EKA1" s="703"/>
      <c r="EKB1" s="703"/>
      <c r="EKC1" s="703"/>
      <c r="EKD1" s="703"/>
      <c r="EKE1" s="703"/>
      <c r="EKF1" s="703"/>
      <c r="EKG1" s="703"/>
      <c r="EKH1" s="703"/>
      <c r="EKI1" s="703"/>
      <c r="EKJ1" s="703"/>
      <c r="EKK1" s="703"/>
      <c r="EKL1" s="703"/>
      <c r="EKM1" s="703"/>
      <c r="EKN1" s="703"/>
      <c r="EKO1" s="703"/>
      <c r="EKP1" s="703"/>
      <c r="EKQ1" s="703"/>
      <c r="EKR1" s="703"/>
      <c r="EKS1" s="703"/>
      <c r="EKT1" s="703"/>
      <c r="EKU1" s="703"/>
      <c r="EKV1" s="703"/>
      <c r="EKW1" s="703"/>
      <c r="EKX1" s="703"/>
      <c r="EKY1" s="703"/>
      <c r="EKZ1" s="703"/>
      <c r="ELA1" s="703"/>
      <c r="ELB1" s="703"/>
      <c r="ELC1" s="703"/>
      <c r="ELD1" s="703"/>
      <c r="ELE1" s="703"/>
      <c r="ELF1" s="703"/>
      <c r="ELG1" s="703"/>
      <c r="ELH1" s="703"/>
      <c r="ELI1" s="703"/>
      <c r="ELJ1" s="703"/>
      <c r="ELK1" s="703"/>
      <c r="ELL1" s="703"/>
      <c r="ELM1" s="703"/>
      <c r="ELN1" s="703"/>
      <c r="ELO1" s="703"/>
      <c r="ELP1" s="703"/>
      <c r="ELQ1" s="703"/>
      <c r="ELR1" s="703"/>
      <c r="ELS1" s="703"/>
      <c r="ELT1" s="703"/>
      <c r="ELU1" s="703"/>
      <c r="ELV1" s="703"/>
      <c r="ELW1" s="703"/>
      <c r="ELX1" s="703"/>
      <c r="ELY1" s="703"/>
      <c r="ELZ1" s="703"/>
      <c r="EMA1" s="703"/>
      <c r="EMB1" s="703"/>
      <c r="EMC1" s="703"/>
      <c r="EMD1" s="703"/>
      <c r="EME1" s="703"/>
      <c r="EMF1" s="703"/>
      <c r="EMG1" s="703"/>
      <c r="EMH1" s="703"/>
      <c r="EMI1" s="703"/>
      <c r="EMJ1" s="703"/>
      <c r="EMK1" s="703"/>
      <c r="EML1" s="703"/>
      <c r="EMM1" s="703"/>
      <c r="EMN1" s="703"/>
      <c r="EMO1" s="703"/>
      <c r="EMP1" s="703"/>
      <c r="EMQ1" s="703"/>
      <c r="EMR1" s="703"/>
      <c r="EMS1" s="703"/>
      <c r="EMT1" s="703"/>
      <c r="EMU1" s="703"/>
      <c r="EMV1" s="703"/>
      <c r="EMW1" s="703"/>
      <c r="EMX1" s="703"/>
      <c r="EMY1" s="703"/>
      <c r="EMZ1" s="703"/>
      <c r="ENA1" s="703"/>
      <c r="ENB1" s="703"/>
      <c r="ENC1" s="703"/>
      <c r="END1" s="703"/>
      <c r="ENE1" s="703"/>
      <c r="ENF1" s="703"/>
      <c r="ENG1" s="703"/>
      <c r="ENH1" s="703"/>
      <c r="ENI1" s="703"/>
      <c r="ENJ1" s="703"/>
      <c r="ENK1" s="703"/>
      <c r="ENL1" s="703"/>
      <c r="ENM1" s="703"/>
      <c r="ENN1" s="703"/>
      <c r="ENO1" s="703"/>
      <c r="ENP1" s="703"/>
      <c r="ENQ1" s="703"/>
      <c r="ENR1" s="703"/>
      <c r="ENS1" s="703"/>
      <c r="ENT1" s="703"/>
      <c r="ENU1" s="703"/>
      <c r="ENV1" s="703"/>
      <c r="ENW1" s="703"/>
      <c r="ENX1" s="703"/>
      <c r="ENY1" s="703"/>
      <c r="ENZ1" s="703"/>
      <c r="EOA1" s="703"/>
      <c r="EOB1" s="703"/>
      <c r="EOC1" s="703"/>
      <c r="EOD1" s="703"/>
      <c r="EOE1" s="703"/>
      <c r="EOF1" s="703"/>
      <c r="EOG1" s="703"/>
      <c r="EOH1" s="703"/>
      <c r="EOI1" s="703"/>
      <c r="EOJ1" s="703"/>
      <c r="EOK1" s="703"/>
      <c r="EOL1" s="703"/>
      <c r="EOM1" s="703"/>
      <c r="EON1" s="703"/>
      <c r="EOO1" s="703"/>
      <c r="EOP1" s="703"/>
      <c r="EOQ1" s="703"/>
      <c r="EOR1" s="703"/>
      <c r="EOS1" s="703"/>
      <c r="EOT1" s="703"/>
      <c r="EOU1" s="703"/>
      <c r="EOV1" s="703"/>
      <c r="EOW1" s="703"/>
      <c r="EOX1" s="703"/>
      <c r="EOY1" s="703"/>
      <c r="EOZ1" s="703"/>
      <c r="EPA1" s="703"/>
      <c r="EPB1" s="703"/>
      <c r="EPC1" s="703"/>
      <c r="EPD1" s="703"/>
      <c r="EPE1" s="703"/>
      <c r="EPF1" s="703"/>
      <c r="EPG1" s="703"/>
      <c r="EPH1" s="703"/>
      <c r="EPI1" s="703"/>
      <c r="EPJ1" s="703"/>
      <c r="EPK1" s="703"/>
      <c r="EPL1" s="703"/>
      <c r="EPM1" s="703"/>
      <c r="EPN1" s="703"/>
      <c r="EPO1" s="703"/>
      <c r="EPP1" s="703"/>
      <c r="EPQ1" s="703"/>
      <c r="EPR1" s="703"/>
      <c r="EPS1" s="703"/>
      <c r="EPT1" s="703"/>
      <c r="EPU1" s="703"/>
      <c r="EPV1" s="703"/>
      <c r="EPW1" s="703"/>
      <c r="EPX1" s="703"/>
      <c r="EPY1" s="703"/>
      <c r="EPZ1" s="703"/>
      <c r="EQA1" s="703"/>
      <c r="EQB1" s="703"/>
      <c r="EQC1" s="703"/>
      <c r="EQD1" s="703"/>
      <c r="EQE1" s="703"/>
      <c r="EQF1" s="703"/>
      <c r="EQG1" s="703"/>
      <c r="EQH1" s="703"/>
      <c r="EQI1" s="703"/>
      <c r="EQJ1" s="703"/>
      <c r="EQK1" s="703"/>
      <c r="EQL1" s="703"/>
      <c r="EQM1" s="703"/>
      <c r="EQN1" s="703"/>
      <c r="EQO1" s="703"/>
      <c r="EQP1" s="703"/>
      <c r="EQQ1" s="703"/>
      <c r="EQR1" s="703"/>
      <c r="EQS1" s="703"/>
      <c r="EQT1" s="703"/>
      <c r="EQU1" s="703"/>
      <c r="EQV1" s="703"/>
      <c r="EQW1" s="703"/>
      <c r="EQX1" s="703"/>
      <c r="EQY1" s="703"/>
      <c r="EQZ1" s="703"/>
      <c r="ERA1" s="703"/>
      <c r="ERB1" s="703"/>
      <c r="ERC1" s="703"/>
      <c r="ERD1" s="703"/>
      <c r="ERE1" s="703"/>
      <c r="ERF1" s="703"/>
      <c r="ERG1" s="703"/>
      <c r="ERH1" s="703"/>
      <c r="ERI1" s="703"/>
      <c r="ERJ1" s="703"/>
      <c r="ERK1" s="703"/>
      <c r="ERL1" s="703"/>
      <c r="ERM1" s="703"/>
      <c r="ERN1" s="703"/>
      <c r="ERO1" s="703"/>
      <c r="ERP1" s="703"/>
      <c r="ERQ1" s="703"/>
      <c r="ERR1" s="703"/>
      <c r="ERS1" s="703"/>
      <c r="ERT1" s="703"/>
      <c r="ERU1" s="703"/>
      <c r="ERV1" s="703"/>
      <c r="ERW1" s="703"/>
      <c r="ERX1" s="703"/>
      <c r="ERY1" s="703"/>
      <c r="ERZ1" s="703"/>
      <c r="ESA1" s="703"/>
      <c r="ESB1" s="703"/>
      <c r="ESC1" s="703"/>
      <c r="ESD1" s="703"/>
      <c r="ESE1" s="703"/>
      <c r="ESF1" s="703"/>
      <c r="ESG1" s="703"/>
      <c r="ESH1" s="703"/>
      <c r="ESI1" s="703"/>
      <c r="ESJ1" s="703"/>
      <c r="ESK1" s="703"/>
      <c r="ESL1" s="703"/>
      <c r="ESM1" s="703"/>
      <c r="ESN1" s="703"/>
      <c r="ESO1" s="703"/>
      <c r="ESP1" s="703"/>
      <c r="ESQ1" s="703"/>
      <c r="ESR1" s="703"/>
      <c r="ESS1" s="703"/>
      <c r="EST1" s="703"/>
      <c r="ESU1" s="703"/>
      <c r="ESV1" s="703"/>
      <c r="ESW1" s="703"/>
      <c r="ESX1" s="703"/>
      <c r="ESY1" s="703"/>
      <c r="ESZ1" s="703"/>
      <c r="ETA1" s="703"/>
      <c r="ETB1" s="703"/>
      <c r="ETC1" s="703"/>
      <c r="ETD1" s="703"/>
      <c r="ETE1" s="703"/>
      <c r="ETF1" s="703"/>
      <c r="ETG1" s="703"/>
      <c r="ETH1" s="703"/>
      <c r="ETI1" s="703"/>
      <c r="ETJ1" s="703"/>
      <c r="ETK1" s="703"/>
      <c r="ETL1" s="703"/>
      <c r="ETM1" s="703"/>
      <c r="ETN1" s="703"/>
      <c r="ETO1" s="703"/>
      <c r="ETP1" s="703"/>
      <c r="ETQ1" s="703"/>
      <c r="ETR1" s="703"/>
      <c r="ETS1" s="703"/>
      <c r="ETT1" s="703"/>
      <c r="ETU1" s="703"/>
      <c r="ETV1" s="703"/>
      <c r="ETW1" s="703"/>
      <c r="ETX1" s="703"/>
      <c r="ETY1" s="703"/>
      <c r="ETZ1" s="703"/>
      <c r="EUA1" s="703"/>
      <c r="EUB1" s="703"/>
      <c r="EUC1" s="703"/>
      <c r="EUD1" s="703"/>
      <c r="EUE1" s="703"/>
      <c r="EUF1" s="703"/>
      <c r="EUG1" s="703"/>
      <c r="EUH1" s="703"/>
      <c r="EUI1" s="703"/>
      <c r="EUJ1" s="703"/>
      <c r="EUK1" s="703"/>
      <c r="EUL1" s="703"/>
      <c r="EUM1" s="703"/>
      <c r="EUN1" s="703"/>
      <c r="EUO1" s="703"/>
      <c r="EUP1" s="703"/>
      <c r="EUQ1" s="703"/>
      <c r="EUR1" s="703"/>
      <c r="EUS1" s="703"/>
      <c r="EUT1" s="703"/>
      <c r="EUU1" s="703"/>
      <c r="EUV1" s="703"/>
      <c r="EUW1" s="703"/>
      <c r="EUX1" s="703"/>
      <c r="EUY1" s="703"/>
      <c r="EUZ1" s="703"/>
      <c r="EVA1" s="703"/>
      <c r="EVB1" s="703"/>
      <c r="EVC1" s="703"/>
      <c r="EVD1" s="703"/>
      <c r="EVE1" s="703"/>
      <c r="EVF1" s="703"/>
      <c r="EVG1" s="703"/>
      <c r="EVH1" s="703"/>
      <c r="EVI1" s="703"/>
      <c r="EVJ1" s="703"/>
      <c r="EVK1" s="703"/>
      <c r="EVL1" s="703"/>
      <c r="EVM1" s="703"/>
      <c r="EVN1" s="703"/>
      <c r="EVO1" s="703"/>
      <c r="EVP1" s="703"/>
      <c r="EVQ1" s="703"/>
      <c r="EVR1" s="703"/>
      <c r="EVS1" s="703"/>
      <c r="EVT1" s="703"/>
      <c r="EVU1" s="703"/>
      <c r="EVV1" s="703"/>
      <c r="EVW1" s="703"/>
      <c r="EVX1" s="703"/>
      <c r="EVY1" s="703"/>
      <c r="EVZ1" s="703"/>
      <c r="EWA1" s="703"/>
      <c r="EWB1" s="703"/>
      <c r="EWC1" s="703"/>
      <c r="EWD1" s="703"/>
      <c r="EWE1" s="703"/>
      <c r="EWF1" s="703"/>
      <c r="EWG1" s="703"/>
      <c r="EWH1" s="703"/>
      <c r="EWI1" s="703"/>
      <c r="EWJ1" s="703"/>
      <c r="EWK1" s="703"/>
      <c r="EWL1" s="703"/>
      <c r="EWM1" s="703"/>
      <c r="EWN1" s="703"/>
      <c r="EWO1" s="703"/>
      <c r="EWP1" s="703"/>
      <c r="EWQ1" s="703"/>
      <c r="EWR1" s="703"/>
      <c r="EWS1" s="703"/>
      <c r="EWT1" s="703"/>
      <c r="EWU1" s="703"/>
      <c r="EWV1" s="703"/>
      <c r="EWW1" s="703"/>
      <c r="EWX1" s="703"/>
      <c r="EWY1" s="703"/>
      <c r="EWZ1" s="703"/>
      <c r="EXA1" s="703"/>
      <c r="EXB1" s="703"/>
      <c r="EXC1" s="703"/>
      <c r="EXD1" s="703"/>
      <c r="EXE1" s="703"/>
      <c r="EXF1" s="703"/>
      <c r="EXG1" s="703"/>
      <c r="EXH1" s="703"/>
      <c r="EXI1" s="703"/>
      <c r="EXJ1" s="703"/>
      <c r="EXK1" s="703"/>
      <c r="EXL1" s="703"/>
      <c r="EXM1" s="703"/>
      <c r="EXN1" s="703"/>
      <c r="EXO1" s="703"/>
      <c r="EXP1" s="703"/>
      <c r="EXQ1" s="703"/>
      <c r="EXR1" s="703"/>
      <c r="EXS1" s="703"/>
      <c r="EXT1" s="703"/>
      <c r="EXU1" s="703"/>
      <c r="EXV1" s="703"/>
      <c r="EXW1" s="703"/>
      <c r="EXX1" s="703"/>
      <c r="EXY1" s="703"/>
      <c r="EXZ1" s="703"/>
      <c r="EYA1" s="703"/>
      <c r="EYB1" s="703"/>
      <c r="EYC1" s="703"/>
      <c r="EYD1" s="703"/>
      <c r="EYE1" s="703"/>
      <c r="EYF1" s="703"/>
      <c r="EYG1" s="703"/>
      <c r="EYH1" s="703"/>
      <c r="EYI1" s="703"/>
      <c r="EYJ1" s="703"/>
      <c r="EYK1" s="703"/>
      <c r="EYL1" s="703"/>
      <c r="EYM1" s="703"/>
      <c r="EYN1" s="703"/>
      <c r="EYO1" s="703"/>
      <c r="EYP1" s="703"/>
      <c r="EYQ1" s="703"/>
      <c r="EYR1" s="703"/>
      <c r="EYS1" s="703"/>
      <c r="EYT1" s="703"/>
      <c r="EYU1" s="703"/>
      <c r="EYV1" s="703"/>
      <c r="EYW1" s="703"/>
      <c r="EYX1" s="703"/>
      <c r="EYY1" s="703"/>
      <c r="EYZ1" s="703"/>
      <c r="EZA1" s="703"/>
      <c r="EZB1" s="703"/>
      <c r="EZC1" s="703"/>
      <c r="EZD1" s="703"/>
      <c r="EZE1" s="703"/>
      <c r="EZF1" s="703"/>
      <c r="EZG1" s="703"/>
      <c r="EZH1" s="703"/>
      <c r="EZI1" s="703"/>
      <c r="EZJ1" s="703"/>
      <c r="EZK1" s="703"/>
      <c r="EZL1" s="703"/>
      <c r="EZM1" s="703"/>
      <c r="EZN1" s="703"/>
      <c r="EZO1" s="703"/>
      <c r="EZP1" s="703"/>
      <c r="EZQ1" s="703"/>
      <c r="EZR1" s="703"/>
      <c r="EZS1" s="703"/>
      <c r="EZT1" s="703"/>
      <c r="EZU1" s="703"/>
      <c r="EZV1" s="703"/>
      <c r="EZW1" s="703"/>
      <c r="EZX1" s="703"/>
      <c r="EZY1" s="703"/>
      <c r="EZZ1" s="703"/>
      <c r="FAA1" s="703"/>
      <c r="FAB1" s="703"/>
      <c r="FAC1" s="703"/>
      <c r="FAD1" s="703"/>
      <c r="FAE1" s="703"/>
      <c r="FAF1" s="703"/>
      <c r="FAG1" s="703"/>
      <c r="FAH1" s="703"/>
      <c r="FAI1" s="703"/>
      <c r="FAJ1" s="703"/>
      <c r="FAK1" s="703"/>
      <c r="FAL1" s="703"/>
      <c r="FAM1" s="703"/>
      <c r="FAN1" s="703"/>
      <c r="FAO1" s="703"/>
      <c r="FAP1" s="703"/>
      <c r="FAQ1" s="703"/>
      <c r="FAR1" s="703"/>
      <c r="FAS1" s="703"/>
      <c r="FAT1" s="703"/>
      <c r="FAU1" s="703"/>
      <c r="FAV1" s="703"/>
      <c r="FAW1" s="703"/>
      <c r="FAX1" s="703"/>
      <c r="FAY1" s="703"/>
      <c r="FAZ1" s="703"/>
      <c r="FBA1" s="703"/>
      <c r="FBB1" s="703"/>
      <c r="FBC1" s="703"/>
      <c r="FBD1" s="703"/>
      <c r="FBE1" s="703"/>
      <c r="FBF1" s="703"/>
      <c r="FBG1" s="703"/>
      <c r="FBH1" s="703"/>
      <c r="FBI1" s="703"/>
      <c r="FBJ1" s="703"/>
      <c r="FBK1" s="703"/>
      <c r="FBL1" s="703"/>
      <c r="FBM1" s="703"/>
      <c r="FBN1" s="703"/>
      <c r="FBO1" s="703"/>
      <c r="FBP1" s="703"/>
      <c r="FBQ1" s="703"/>
      <c r="FBR1" s="703"/>
      <c r="FBS1" s="703"/>
      <c r="FBT1" s="703"/>
      <c r="FBU1" s="703"/>
      <c r="FBV1" s="703"/>
      <c r="FBW1" s="703"/>
      <c r="FBX1" s="703"/>
      <c r="FBY1" s="703"/>
      <c r="FBZ1" s="703"/>
      <c r="FCA1" s="703"/>
      <c r="FCB1" s="703"/>
      <c r="FCC1" s="703"/>
      <c r="FCD1" s="703"/>
      <c r="FCE1" s="703"/>
      <c r="FCF1" s="703"/>
      <c r="FCG1" s="703"/>
      <c r="FCH1" s="703"/>
      <c r="FCI1" s="703"/>
      <c r="FCJ1" s="703"/>
      <c r="FCK1" s="703"/>
      <c r="FCL1" s="703"/>
      <c r="FCM1" s="703"/>
      <c r="FCN1" s="703"/>
      <c r="FCO1" s="703"/>
      <c r="FCP1" s="703"/>
      <c r="FCQ1" s="703"/>
      <c r="FCR1" s="703"/>
      <c r="FCS1" s="703"/>
      <c r="FCT1" s="703"/>
      <c r="FCU1" s="703"/>
      <c r="FCV1" s="703"/>
      <c r="FCW1" s="703"/>
      <c r="FCX1" s="703"/>
      <c r="FCY1" s="703"/>
      <c r="FCZ1" s="703"/>
      <c r="FDA1" s="703"/>
      <c r="FDB1" s="703"/>
      <c r="FDC1" s="703"/>
      <c r="FDD1" s="703"/>
      <c r="FDE1" s="703"/>
      <c r="FDF1" s="703"/>
      <c r="FDG1" s="703"/>
      <c r="FDH1" s="703"/>
      <c r="FDI1" s="703"/>
      <c r="FDJ1" s="703"/>
      <c r="FDK1" s="703"/>
      <c r="FDL1" s="703"/>
      <c r="FDM1" s="703"/>
      <c r="FDN1" s="703"/>
      <c r="FDO1" s="703"/>
      <c r="FDP1" s="703"/>
      <c r="FDQ1" s="703"/>
      <c r="FDR1" s="703"/>
      <c r="FDS1" s="703"/>
      <c r="FDT1" s="703"/>
      <c r="FDU1" s="703"/>
      <c r="FDV1" s="703"/>
      <c r="FDW1" s="703"/>
      <c r="FDX1" s="703"/>
      <c r="FDY1" s="703"/>
      <c r="FDZ1" s="703"/>
      <c r="FEA1" s="703"/>
      <c r="FEB1" s="703"/>
      <c r="FEC1" s="703"/>
      <c r="FED1" s="703"/>
      <c r="FEE1" s="703"/>
      <c r="FEF1" s="703"/>
      <c r="FEG1" s="703"/>
      <c r="FEH1" s="703"/>
      <c r="FEI1" s="703"/>
      <c r="FEJ1" s="703"/>
      <c r="FEK1" s="703"/>
      <c r="FEL1" s="703"/>
      <c r="FEM1" s="703"/>
      <c r="FEN1" s="703"/>
      <c r="FEO1" s="703"/>
      <c r="FEP1" s="703"/>
      <c r="FEQ1" s="703"/>
      <c r="FER1" s="703"/>
      <c r="FES1" s="703"/>
      <c r="FET1" s="703"/>
      <c r="FEU1" s="703"/>
      <c r="FEV1" s="703"/>
      <c r="FEW1" s="703"/>
      <c r="FEX1" s="703"/>
      <c r="FEY1" s="703"/>
      <c r="FEZ1" s="703"/>
      <c r="FFA1" s="703"/>
      <c r="FFB1" s="703"/>
      <c r="FFC1" s="703"/>
      <c r="FFD1" s="703"/>
      <c r="FFE1" s="703"/>
      <c r="FFF1" s="703"/>
      <c r="FFG1" s="703"/>
      <c r="FFH1" s="703"/>
      <c r="FFI1" s="703"/>
      <c r="FFJ1" s="703"/>
      <c r="FFK1" s="703"/>
      <c r="FFL1" s="703"/>
      <c r="FFM1" s="703"/>
      <c r="FFN1" s="703"/>
      <c r="FFO1" s="703"/>
      <c r="FFP1" s="703"/>
      <c r="FFQ1" s="703"/>
      <c r="FFR1" s="703"/>
      <c r="FFS1" s="703"/>
      <c r="FFT1" s="703"/>
      <c r="FFU1" s="703"/>
      <c r="FFV1" s="703"/>
      <c r="FFW1" s="703"/>
      <c r="FFX1" s="703"/>
      <c r="FFY1" s="703"/>
      <c r="FFZ1" s="703"/>
      <c r="FGA1" s="703"/>
      <c r="FGB1" s="703"/>
      <c r="FGC1" s="703"/>
      <c r="FGD1" s="703"/>
      <c r="FGE1" s="703"/>
      <c r="FGF1" s="703"/>
      <c r="FGG1" s="703"/>
      <c r="FGH1" s="703"/>
      <c r="FGI1" s="703"/>
      <c r="FGJ1" s="703"/>
      <c r="FGK1" s="703"/>
      <c r="FGL1" s="703"/>
      <c r="FGM1" s="703"/>
      <c r="FGN1" s="703"/>
      <c r="FGO1" s="703"/>
      <c r="FGP1" s="703"/>
      <c r="FGQ1" s="703"/>
      <c r="FGR1" s="703"/>
      <c r="FGS1" s="703"/>
      <c r="FGT1" s="703"/>
      <c r="FGU1" s="703"/>
      <c r="FGV1" s="703"/>
      <c r="FGW1" s="703"/>
      <c r="FGX1" s="703"/>
      <c r="FGY1" s="703"/>
      <c r="FGZ1" s="703"/>
      <c r="FHA1" s="703"/>
      <c r="FHB1" s="703"/>
      <c r="FHC1" s="703"/>
      <c r="FHD1" s="703"/>
      <c r="FHE1" s="703"/>
      <c r="FHF1" s="703"/>
      <c r="FHG1" s="703"/>
      <c r="FHH1" s="703"/>
      <c r="FHI1" s="703"/>
      <c r="FHJ1" s="703"/>
      <c r="FHK1" s="703"/>
      <c r="FHL1" s="703"/>
      <c r="FHM1" s="703"/>
      <c r="FHN1" s="703"/>
      <c r="FHO1" s="703"/>
      <c r="FHP1" s="703"/>
      <c r="FHQ1" s="703"/>
      <c r="FHR1" s="703"/>
      <c r="FHS1" s="703"/>
      <c r="FHT1" s="703"/>
      <c r="FHU1" s="703"/>
      <c r="FHV1" s="703"/>
      <c r="FHW1" s="703"/>
      <c r="FHX1" s="703"/>
      <c r="FHY1" s="703"/>
      <c r="FHZ1" s="703"/>
      <c r="FIA1" s="703"/>
      <c r="FIB1" s="703"/>
      <c r="FIC1" s="703"/>
      <c r="FID1" s="703"/>
      <c r="FIE1" s="703"/>
      <c r="FIF1" s="703"/>
      <c r="FIG1" s="703"/>
      <c r="FIH1" s="703"/>
      <c r="FII1" s="703"/>
      <c r="FIJ1" s="703"/>
      <c r="FIK1" s="703"/>
      <c r="FIL1" s="703"/>
      <c r="FIM1" s="703"/>
      <c r="FIN1" s="703"/>
      <c r="FIO1" s="703"/>
      <c r="FIP1" s="703"/>
      <c r="FIQ1" s="703"/>
      <c r="FIR1" s="703"/>
      <c r="FIS1" s="703"/>
      <c r="FIT1" s="703"/>
      <c r="FIU1" s="703"/>
      <c r="FIV1" s="703"/>
      <c r="FIW1" s="703"/>
      <c r="FIX1" s="703"/>
      <c r="FIY1" s="703"/>
      <c r="FIZ1" s="703"/>
      <c r="FJA1" s="703"/>
      <c r="FJB1" s="703"/>
      <c r="FJC1" s="703"/>
      <c r="FJD1" s="703"/>
      <c r="FJE1" s="703"/>
      <c r="FJF1" s="703"/>
      <c r="FJG1" s="703"/>
      <c r="FJH1" s="703"/>
      <c r="FJI1" s="703"/>
      <c r="FJJ1" s="703"/>
      <c r="FJK1" s="703"/>
      <c r="FJL1" s="703"/>
      <c r="FJM1" s="703"/>
      <c r="FJN1" s="703"/>
      <c r="FJO1" s="703"/>
      <c r="FJP1" s="703"/>
      <c r="FJQ1" s="703"/>
      <c r="FJR1" s="703"/>
      <c r="FJS1" s="703"/>
      <c r="FJT1" s="703"/>
      <c r="FJU1" s="703"/>
      <c r="FJV1" s="703"/>
      <c r="FJW1" s="703"/>
      <c r="FJX1" s="703"/>
      <c r="FJY1" s="703"/>
      <c r="FJZ1" s="703"/>
      <c r="FKA1" s="703"/>
      <c r="FKB1" s="703"/>
      <c r="FKC1" s="703"/>
      <c r="FKD1" s="703"/>
      <c r="FKE1" s="703"/>
      <c r="FKF1" s="703"/>
      <c r="FKG1" s="703"/>
      <c r="FKH1" s="703"/>
      <c r="FKI1" s="703"/>
      <c r="FKJ1" s="703"/>
      <c r="FKK1" s="703"/>
      <c r="FKL1" s="703"/>
      <c r="FKM1" s="703"/>
      <c r="FKN1" s="703"/>
      <c r="FKO1" s="703"/>
      <c r="FKP1" s="703"/>
      <c r="FKQ1" s="703"/>
      <c r="FKR1" s="703"/>
      <c r="FKS1" s="703"/>
      <c r="FKT1" s="703"/>
      <c r="FKU1" s="703"/>
      <c r="FKV1" s="703"/>
      <c r="FKW1" s="703"/>
      <c r="FKX1" s="703"/>
      <c r="FKY1" s="703"/>
      <c r="FKZ1" s="703"/>
      <c r="FLA1" s="703"/>
      <c r="FLB1" s="703"/>
      <c r="FLC1" s="703"/>
      <c r="FLD1" s="703"/>
      <c r="FLE1" s="703"/>
      <c r="FLF1" s="703"/>
      <c r="FLG1" s="703"/>
      <c r="FLH1" s="703"/>
      <c r="FLI1" s="703"/>
      <c r="FLJ1" s="703"/>
      <c r="FLK1" s="703"/>
      <c r="FLL1" s="703"/>
      <c r="FLM1" s="703"/>
      <c r="FLN1" s="703"/>
      <c r="FLO1" s="703"/>
      <c r="FLP1" s="703"/>
      <c r="FLQ1" s="703"/>
      <c r="FLR1" s="703"/>
      <c r="FLS1" s="703"/>
      <c r="FLT1" s="703"/>
      <c r="FLU1" s="703"/>
      <c r="FLV1" s="703"/>
      <c r="FLW1" s="703"/>
      <c r="FLX1" s="703"/>
      <c r="FLY1" s="703"/>
      <c r="FLZ1" s="703"/>
      <c r="FMA1" s="703"/>
      <c r="FMB1" s="703"/>
      <c r="FMC1" s="703"/>
      <c r="FMD1" s="703"/>
      <c r="FME1" s="703"/>
      <c r="FMF1" s="703"/>
      <c r="FMG1" s="703"/>
      <c r="FMH1" s="703"/>
      <c r="FMI1" s="703"/>
      <c r="FMJ1" s="703"/>
      <c r="FMK1" s="703"/>
      <c r="FML1" s="703"/>
      <c r="FMM1" s="703"/>
      <c r="FMN1" s="703"/>
      <c r="FMO1" s="703"/>
      <c r="FMP1" s="703"/>
      <c r="FMQ1" s="703"/>
      <c r="FMR1" s="703"/>
      <c r="FMS1" s="703"/>
      <c r="FMT1" s="703"/>
      <c r="FMU1" s="703"/>
      <c r="FMV1" s="703"/>
      <c r="FMW1" s="703"/>
      <c r="FMX1" s="703"/>
      <c r="FMY1" s="703"/>
      <c r="FMZ1" s="703"/>
      <c r="FNA1" s="703"/>
      <c r="FNB1" s="703"/>
      <c r="FNC1" s="703"/>
      <c r="FND1" s="703"/>
      <c r="FNE1" s="703"/>
      <c r="FNF1" s="703"/>
      <c r="FNG1" s="703"/>
      <c r="FNH1" s="703"/>
      <c r="FNI1" s="703"/>
      <c r="FNJ1" s="703"/>
      <c r="FNK1" s="703"/>
      <c r="FNL1" s="703"/>
      <c r="FNM1" s="703"/>
      <c r="FNN1" s="703"/>
      <c r="FNO1" s="703"/>
      <c r="FNP1" s="703"/>
      <c r="FNQ1" s="703"/>
      <c r="FNR1" s="703"/>
      <c r="FNS1" s="703"/>
      <c r="FNT1" s="703"/>
      <c r="FNU1" s="703"/>
      <c r="FNV1" s="703"/>
      <c r="FNW1" s="703"/>
      <c r="FNX1" s="703"/>
      <c r="FNY1" s="703"/>
      <c r="FNZ1" s="703"/>
      <c r="FOA1" s="703"/>
      <c r="FOB1" s="703"/>
      <c r="FOC1" s="703"/>
      <c r="FOD1" s="703"/>
      <c r="FOE1" s="703"/>
      <c r="FOF1" s="703"/>
      <c r="FOG1" s="703"/>
      <c r="FOH1" s="703"/>
      <c r="FOI1" s="703"/>
      <c r="FOJ1" s="703"/>
      <c r="FOK1" s="703"/>
      <c r="FOL1" s="703"/>
      <c r="FOM1" s="703"/>
      <c r="FON1" s="703"/>
      <c r="FOO1" s="703"/>
      <c r="FOP1" s="703"/>
      <c r="FOQ1" s="703"/>
      <c r="FOR1" s="703"/>
      <c r="FOS1" s="703"/>
      <c r="FOT1" s="703"/>
      <c r="FOU1" s="703"/>
      <c r="FOV1" s="703"/>
      <c r="FOW1" s="703"/>
      <c r="FOX1" s="703"/>
      <c r="FOY1" s="703"/>
      <c r="FOZ1" s="703"/>
      <c r="FPA1" s="703"/>
      <c r="FPB1" s="703"/>
      <c r="FPC1" s="703"/>
      <c r="FPD1" s="703"/>
      <c r="FPE1" s="703"/>
      <c r="FPF1" s="703"/>
      <c r="FPG1" s="703"/>
      <c r="FPH1" s="703"/>
      <c r="FPI1" s="703"/>
      <c r="FPJ1" s="703"/>
      <c r="FPK1" s="703"/>
      <c r="FPL1" s="703"/>
      <c r="FPM1" s="703"/>
      <c r="FPN1" s="703"/>
      <c r="FPO1" s="703"/>
      <c r="FPP1" s="703"/>
      <c r="FPQ1" s="703"/>
      <c r="FPR1" s="703"/>
      <c r="FPS1" s="703"/>
      <c r="FPT1" s="703"/>
      <c r="FPU1" s="703"/>
      <c r="FPV1" s="703"/>
      <c r="FPW1" s="703"/>
      <c r="FPX1" s="703"/>
      <c r="FPY1" s="703"/>
      <c r="FPZ1" s="703"/>
      <c r="FQA1" s="703"/>
      <c r="FQB1" s="703"/>
      <c r="FQC1" s="703"/>
      <c r="FQD1" s="703"/>
      <c r="FQE1" s="703"/>
      <c r="FQF1" s="703"/>
      <c r="FQG1" s="703"/>
      <c r="FQH1" s="703"/>
      <c r="FQI1" s="703"/>
      <c r="FQJ1" s="703"/>
      <c r="FQK1" s="703"/>
      <c r="FQL1" s="703"/>
      <c r="FQM1" s="703"/>
      <c r="FQN1" s="703"/>
      <c r="FQO1" s="703"/>
      <c r="FQP1" s="703"/>
      <c r="FQQ1" s="703"/>
      <c r="FQR1" s="703"/>
      <c r="FQS1" s="703"/>
      <c r="FQT1" s="703"/>
      <c r="FQU1" s="703"/>
      <c r="FQV1" s="703"/>
      <c r="FQW1" s="703"/>
      <c r="FQX1" s="703"/>
      <c r="FQY1" s="703"/>
      <c r="FQZ1" s="703"/>
      <c r="FRA1" s="703"/>
      <c r="FRB1" s="703"/>
      <c r="FRC1" s="703"/>
      <c r="FRD1" s="703"/>
      <c r="FRE1" s="703"/>
      <c r="FRF1" s="703"/>
      <c r="FRG1" s="703"/>
      <c r="FRH1" s="703"/>
      <c r="FRI1" s="703"/>
      <c r="FRJ1" s="703"/>
      <c r="FRK1" s="703"/>
      <c r="FRL1" s="703"/>
      <c r="FRM1" s="703"/>
      <c r="FRN1" s="703"/>
      <c r="FRO1" s="703"/>
      <c r="FRP1" s="703"/>
      <c r="FRQ1" s="703"/>
      <c r="FRR1" s="703"/>
      <c r="FRS1" s="703"/>
      <c r="FRT1" s="703"/>
      <c r="FRU1" s="703"/>
      <c r="FRV1" s="703"/>
      <c r="FRW1" s="703"/>
      <c r="FRX1" s="703"/>
      <c r="FRY1" s="703"/>
      <c r="FRZ1" s="703"/>
      <c r="FSA1" s="703"/>
      <c r="FSB1" s="703"/>
      <c r="FSC1" s="703"/>
      <c r="FSD1" s="703"/>
      <c r="FSE1" s="703"/>
      <c r="FSF1" s="703"/>
      <c r="FSG1" s="703"/>
      <c r="FSH1" s="703"/>
      <c r="FSI1" s="703"/>
      <c r="FSJ1" s="703"/>
      <c r="FSK1" s="703"/>
      <c r="FSL1" s="703"/>
      <c r="FSM1" s="703"/>
      <c r="FSN1" s="703"/>
      <c r="FSO1" s="703"/>
      <c r="FSP1" s="703"/>
      <c r="FSQ1" s="703"/>
      <c r="FSR1" s="703"/>
      <c r="FSS1" s="703"/>
      <c r="FST1" s="703"/>
      <c r="FSU1" s="703"/>
      <c r="FSV1" s="703"/>
      <c r="FSW1" s="703"/>
      <c r="FSX1" s="703"/>
      <c r="FSY1" s="703"/>
      <c r="FSZ1" s="703"/>
      <c r="FTA1" s="703"/>
      <c r="FTB1" s="703"/>
      <c r="FTC1" s="703"/>
      <c r="FTD1" s="703"/>
      <c r="FTE1" s="703"/>
      <c r="FTF1" s="703"/>
      <c r="FTG1" s="703"/>
      <c r="FTH1" s="703"/>
      <c r="FTI1" s="703"/>
      <c r="FTJ1" s="703"/>
      <c r="FTK1" s="703"/>
      <c r="FTL1" s="703"/>
      <c r="FTM1" s="703"/>
      <c r="FTN1" s="703"/>
      <c r="FTO1" s="703"/>
      <c r="FTP1" s="703"/>
      <c r="FTQ1" s="703"/>
      <c r="FTR1" s="703"/>
      <c r="FTS1" s="703"/>
      <c r="FTT1" s="703"/>
      <c r="FTU1" s="703"/>
      <c r="FTV1" s="703"/>
      <c r="FTW1" s="703"/>
      <c r="FTX1" s="703"/>
      <c r="FTY1" s="703"/>
      <c r="FTZ1" s="703"/>
      <c r="FUA1" s="703"/>
      <c r="FUB1" s="703"/>
      <c r="FUC1" s="703"/>
      <c r="FUD1" s="703"/>
      <c r="FUE1" s="703"/>
      <c r="FUF1" s="703"/>
      <c r="FUG1" s="703"/>
      <c r="FUH1" s="703"/>
      <c r="FUI1" s="703"/>
      <c r="FUJ1" s="703"/>
      <c r="FUK1" s="703"/>
      <c r="FUL1" s="703"/>
      <c r="FUM1" s="703"/>
      <c r="FUN1" s="703"/>
      <c r="FUO1" s="703"/>
      <c r="FUP1" s="703"/>
      <c r="FUQ1" s="703"/>
      <c r="FUR1" s="703"/>
      <c r="FUS1" s="703"/>
      <c r="FUT1" s="703"/>
      <c r="FUU1" s="703"/>
      <c r="FUV1" s="703"/>
      <c r="FUW1" s="703"/>
      <c r="FUX1" s="703"/>
      <c r="FUY1" s="703"/>
      <c r="FUZ1" s="703"/>
      <c r="FVA1" s="703"/>
      <c r="FVB1" s="703"/>
      <c r="FVC1" s="703"/>
      <c r="FVD1" s="703"/>
      <c r="FVE1" s="703"/>
      <c r="FVF1" s="703"/>
      <c r="FVG1" s="703"/>
      <c r="FVH1" s="703"/>
      <c r="FVI1" s="703"/>
      <c r="FVJ1" s="703"/>
      <c r="FVK1" s="703"/>
      <c r="FVL1" s="703"/>
      <c r="FVM1" s="703"/>
      <c r="FVN1" s="703"/>
      <c r="FVO1" s="703"/>
      <c r="FVP1" s="703"/>
      <c r="FVQ1" s="703"/>
      <c r="FVR1" s="703"/>
      <c r="FVS1" s="703"/>
      <c r="FVT1" s="703"/>
      <c r="FVU1" s="703"/>
      <c r="FVV1" s="703"/>
      <c r="FVW1" s="703"/>
      <c r="FVX1" s="703"/>
      <c r="FVY1" s="703"/>
      <c r="FVZ1" s="703"/>
      <c r="FWA1" s="703"/>
      <c r="FWB1" s="703"/>
      <c r="FWC1" s="703"/>
      <c r="FWD1" s="703"/>
      <c r="FWE1" s="703"/>
      <c r="FWF1" s="703"/>
      <c r="FWG1" s="703"/>
      <c r="FWH1" s="703"/>
      <c r="FWI1" s="703"/>
      <c r="FWJ1" s="703"/>
      <c r="FWK1" s="703"/>
      <c r="FWL1" s="703"/>
      <c r="FWM1" s="703"/>
      <c r="FWN1" s="703"/>
      <c r="FWO1" s="703"/>
      <c r="FWP1" s="703"/>
      <c r="FWQ1" s="703"/>
      <c r="FWR1" s="703"/>
      <c r="FWS1" s="703"/>
      <c r="FWT1" s="703"/>
      <c r="FWU1" s="703"/>
      <c r="FWV1" s="703"/>
      <c r="FWW1" s="703"/>
      <c r="FWX1" s="703"/>
      <c r="FWY1" s="703"/>
      <c r="FWZ1" s="703"/>
      <c r="FXA1" s="703"/>
      <c r="FXB1" s="703"/>
      <c r="FXC1" s="703"/>
      <c r="FXD1" s="703"/>
      <c r="FXE1" s="703"/>
      <c r="FXF1" s="703"/>
      <c r="FXG1" s="703"/>
      <c r="FXH1" s="703"/>
      <c r="FXI1" s="703"/>
      <c r="FXJ1" s="703"/>
      <c r="FXK1" s="703"/>
      <c r="FXL1" s="703"/>
      <c r="FXM1" s="703"/>
      <c r="FXN1" s="703"/>
      <c r="FXO1" s="703"/>
      <c r="FXP1" s="703"/>
      <c r="FXQ1" s="703"/>
      <c r="FXR1" s="703"/>
      <c r="FXS1" s="703"/>
      <c r="FXT1" s="703"/>
      <c r="FXU1" s="703"/>
      <c r="FXV1" s="703"/>
      <c r="FXW1" s="703"/>
      <c r="FXX1" s="703"/>
      <c r="FXY1" s="703"/>
      <c r="FXZ1" s="703"/>
      <c r="FYA1" s="703"/>
      <c r="FYB1" s="703"/>
      <c r="FYC1" s="703"/>
      <c r="FYD1" s="703"/>
      <c r="FYE1" s="703"/>
      <c r="FYF1" s="703"/>
      <c r="FYG1" s="703"/>
      <c r="FYH1" s="703"/>
      <c r="FYI1" s="703"/>
      <c r="FYJ1" s="703"/>
      <c r="FYK1" s="703"/>
      <c r="FYL1" s="703"/>
      <c r="FYM1" s="703"/>
      <c r="FYN1" s="703"/>
      <c r="FYO1" s="703"/>
      <c r="FYP1" s="703"/>
      <c r="FYQ1" s="703"/>
      <c r="FYR1" s="703"/>
      <c r="FYS1" s="703"/>
      <c r="FYT1" s="703"/>
      <c r="FYU1" s="703"/>
      <c r="FYV1" s="703"/>
      <c r="FYW1" s="703"/>
      <c r="FYX1" s="703"/>
      <c r="FYY1" s="703"/>
      <c r="FYZ1" s="703"/>
      <c r="FZA1" s="703"/>
      <c r="FZB1" s="703"/>
      <c r="FZC1" s="703"/>
      <c r="FZD1" s="703"/>
      <c r="FZE1" s="703"/>
      <c r="FZF1" s="703"/>
      <c r="FZG1" s="703"/>
      <c r="FZH1" s="703"/>
      <c r="FZI1" s="703"/>
      <c r="FZJ1" s="703"/>
      <c r="FZK1" s="703"/>
      <c r="FZL1" s="703"/>
      <c r="FZM1" s="703"/>
      <c r="FZN1" s="703"/>
      <c r="FZO1" s="703"/>
      <c r="FZP1" s="703"/>
      <c r="FZQ1" s="703"/>
      <c r="FZR1" s="703"/>
      <c r="FZS1" s="703"/>
      <c r="FZT1" s="703"/>
      <c r="FZU1" s="703"/>
      <c r="FZV1" s="703"/>
      <c r="FZW1" s="703"/>
      <c r="FZX1" s="703"/>
      <c r="FZY1" s="703"/>
      <c r="FZZ1" s="703"/>
      <c r="GAA1" s="703"/>
      <c r="GAB1" s="703"/>
      <c r="GAC1" s="703"/>
      <c r="GAD1" s="703"/>
      <c r="GAE1" s="703"/>
      <c r="GAF1" s="703"/>
      <c r="GAG1" s="703"/>
      <c r="GAH1" s="703"/>
      <c r="GAI1" s="703"/>
      <c r="GAJ1" s="703"/>
      <c r="GAK1" s="703"/>
      <c r="GAL1" s="703"/>
      <c r="GAM1" s="703"/>
      <c r="GAN1" s="703"/>
      <c r="GAO1" s="703"/>
      <c r="GAP1" s="703"/>
      <c r="GAQ1" s="703"/>
      <c r="GAR1" s="703"/>
      <c r="GAS1" s="703"/>
      <c r="GAT1" s="703"/>
      <c r="GAU1" s="703"/>
      <c r="GAV1" s="703"/>
      <c r="GAW1" s="703"/>
      <c r="GAX1" s="703"/>
      <c r="GAY1" s="703"/>
      <c r="GAZ1" s="703"/>
      <c r="GBA1" s="703"/>
      <c r="GBB1" s="703"/>
      <c r="GBC1" s="703"/>
      <c r="GBD1" s="703"/>
      <c r="GBE1" s="703"/>
      <c r="GBF1" s="703"/>
      <c r="GBG1" s="703"/>
      <c r="GBH1" s="703"/>
      <c r="GBI1" s="703"/>
      <c r="GBJ1" s="703"/>
      <c r="GBK1" s="703"/>
      <c r="GBL1" s="703"/>
      <c r="GBM1" s="703"/>
      <c r="GBN1" s="703"/>
      <c r="GBO1" s="703"/>
      <c r="GBP1" s="703"/>
      <c r="GBQ1" s="703"/>
      <c r="GBR1" s="703"/>
      <c r="GBS1" s="703"/>
      <c r="GBT1" s="703"/>
      <c r="GBU1" s="703"/>
      <c r="GBV1" s="703"/>
      <c r="GBW1" s="703"/>
      <c r="GBX1" s="703"/>
      <c r="GBY1" s="703"/>
      <c r="GBZ1" s="703"/>
      <c r="GCA1" s="703"/>
      <c r="GCB1" s="703"/>
      <c r="GCC1" s="703"/>
      <c r="GCD1" s="703"/>
      <c r="GCE1" s="703"/>
      <c r="GCF1" s="703"/>
      <c r="GCG1" s="703"/>
      <c r="GCH1" s="703"/>
      <c r="GCI1" s="703"/>
      <c r="GCJ1" s="703"/>
      <c r="GCK1" s="703"/>
      <c r="GCL1" s="703"/>
      <c r="GCM1" s="703"/>
      <c r="GCN1" s="703"/>
      <c r="GCO1" s="703"/>
      <c r="GCP1" s="703"/>
      <c r="GCQ1" s="703"/>
      <c r="GCR1" s="703"/>
      <c r="GCS1" s="703"/>
      <c r="GCT1" s="703"/>
      <c r="GCU1" s="703"/>
      <c r="GCV1" s="703"/>
      <c r="GCW1" s="703"/>
      <c r="GCX1" s="703"/>
      <c r="GCY1" s="703"/>
      <c r="GCZ1" s="703"/>
      <c r="GDA1" s="703"/>
      <c r="GDB1" s="703"/>
      <c r="GDC1" s="703"/>
      <c r="GDD1" s="703"/>
      <c r="GDE1" s="703"/>
      <c r="GDF1" s="703"/>
      <c r="GDG1" s="703"/>
      <c r="GDH1" s="703"/>
      <c r="GDI1" s="703"/>
      <c r="GDJ1" s="703"/>
      <c r="GDK1" s="703"/>
      <c r="GDL1" s="703"/>
      <c r="GDM1" s="703"/>
      <c r="GDN1" s="703"/>
      <c r="GDO1" s="703"/>
      <c r="GDP1" s="703"/>
      <c r="GDQ1" s="703"/>
      <c r="GDR1" s="703"/>
      <c r="GDS1" s="703"/>
      <c r="GDT1" s="703"/>
      <c r="GDU1" s="703"/>
      <c r="GDV1" s="703"/>
      <c r="GDW1" s="703"/>
      <c r="GDX1" s="703"/>
      <c r="GDY1" s="703"/>
      <c r="GDZ1" s="703"/>
      <c r="GEA1" s="703"/>
      <c r="GEB1" s="703"/>
      <c r="GEC1" s="703"/>
      <c r="GED1" s="703"/>
      <c r="GEE1" s="703"/>
      <c r="GEF1" s="703"/>
      <c r="GEG1" s="703"/>
      <c r="GEH1" s="703"/>
      <c r="GEI1" s="703"/>
      <c r="GEJ1" s="703"/>
      <c r="GEK1" s="703"/>
      <c r="GEL1" s="703"/>
      <c r="GEM1" s="703"/>
      <c r="GEN1" s="703"/>
      <c r="GEO1" s="703"/>
      <c r="GEP1" s="703"/>
      <c r="GEQ1" s="703"/>
      <c r="GER1" s="703"/>
      <c r="GES1" s="703"/>
      <c r="GET1" s="703"/>
      <c r="GEU1" s="703"/>
      <c r="GEV1" s="703"/>
      <c r="GEW1" s="703"/>
      <c r="GEX1" s="703"/>
      <c r="GEY1" s="703"/>
      <c r="GEZ1" s="703"/>
      <c r="GFA1" s="703"/>
      <c r="GFB1" s="703"/>
      <c r="GFC1" s="703"/>
      <c r="GFD1" s="703"/>
      <c r="GFE1" s="703"/>
      <c r="GFF1" s="703"/>
      <c r="GFG1" s="703"/>
      <c r="GFH1" s="703"/>
      <c r="GFI1" s="703"/>
      <c r="GFJ1" s="703"/>
      <c r="GFK1" s="703"/>
      <c r="GFL1" s="703"/>
      <c r="GFM1" s="703"/>
      <c r="GFN1" s="703"/>
      <c r="GFO1" s="703"/>
      <c r="GFP1" s="703"/>
      <c r="GFQ1" s="703"/>
      <c r="GFR1" s="703"/>
      <c r="GFS1" s="703"/>
      <c r="GFT1" s="703"/>
      <c r="GFU1" s="703"/>
      <c r="GFV1" s="703"/>
      <c r="GFW1" s="703"/>
      <c r="GFX1" s="703"/>
      <c r="GFY1" s="703"/>
      <c r="GFZ1" s="703"/>
      <c r="GGA1" s="703"/>
      <c r="GGB1" s="703"/>
      <c r="GGC1" s="703"/>
      <c r="GGD1" s="703"/>
      <c r="GGE1" s="703"/>
      <c r="GGF1" s="703"/>
      <c r="GGG1" s="703"/>
      <c r="GGH1" s="703"/>
      <c r="GGI1" s="703"/>
      <c r="GGJ1" s="703"/>
      <c r="GGK1" s="703"/>
      <c r="GGL1" s="703"/>
      <c r="GGM1" s="703"/>
      <c r="GGN1" s="703"/>
      <c r="GGO1" s="703"/>
      <c r="GGP1" s="703"/>
      <c r="GGQ1" s="703"/>
      <c r="GGR1" s="703"/>
      <c r="GGS1" s="703"/>
      <c r="GGT1" s="703"/>
      <c r="GGU1" s="703"/>
      <c r="GGV1" s="703"/>
      <c r="GGW1" s="703"/>
      <c r="GGX1" s="703"/>
      <c r="GGY1" s="703"/>
      <c r="GGZ1" s="703"/>
      <c r="GHA1" s="703"/>
      <c r="GHB1" s="703"/>
      <c r="GHC1" s="703"/>
      <c r="GHD1" s="703"/>
      <c r="GHE1" s="703"/>
      <c r="GHF1" s="703"/>
      <c r="GHG1" s="703"/>
      <c r="GHH1" s="703"/>
      <c r="GHI1" s="703"/>
      <c r="GHJ1" s="703"/>
      <c r="GHK1" s="703"/>
      <c r="GHL1" s="703"/>
      <c r="GHM1" s="703"/>
      <c r="GHN1" s="703"/>
      <c r="GHO1" s="703"/>
      <c r="GHP1" s="703"/>
      <c r="GHQ1" s="703"/>
      <c r="GHR1" s="703"/>
      <c r="GHS1" s="703"/>
      <c r="GHT1" s="703"/>
      <c r="GHU1" s="703"/>
      <c r="GHV1" s="703"/>
      <c r="GHW1" s="703"/>
      <c r="GHX1" s="703"/>
      <c r="GHY1" s="703"/>
      <c r="GHZ1" s="703"/>
      <c r="GIA1" s="703"/>
      <c r="GIB1" s="703"/>
      <c r="GIC1" s="703"/>
      <c r="GID1" s="703"/>
      <c r="GIE1" s="703"/>
      <c r="GIF1" s="703"/>
      <c r="GIG1" s="703"/>
      <c r="GIH1" s="703"/>
      <c r="GII1" s="703"/>
      <c r="GIJ1" s="703"/>
      <c r="GIK1" s="703"/>
      <c r="GIL1" s="703"/>
      <c r="GIM1" s="703"/>
      <c r="GIN1" s="703"/>
      <c r="GIO1" s="703"/>
      <c r="GIP1" s="703"/>
      <c r="GIQ1" s="703"/>
      <c r="GIR1" s="703"/>
      <c r="GIS1" s="703"/>
      <c r="GIT1" s="703"/>
      <c r="GIU1" s="703"/>
      <c r="GIV1" s="703"/>
      <c r="GIW1" s="703"/>
      <c r="GIX1" s="703"/>
      <c r="GIY1" s="703"/>
      <c r="GIZ1" s="703"/>
      <c r="GJA1" s="703"/>
      <c r="GJB1" s="703"/>
      <c r="GJC1" s="703"/>
      <c r="GJD1" s="703"/>
      <c r="GJE1" s="703"/>
      <c r="GJF1" s="703"/>
      <c r="GJG1" s="703"/>
      <c r="GJH1" s="703"/>
      <c r="GJI1" s="703"/>
      <c r="GJJ1" s="703"/>
      <c r="GJK1" s="703"/>
      <c r="GJL1" s="703"/>
      <c r="GJM1" s="703"/>
      <c r="GJN1" s="703"/>
      <c r="GJO1" s="703"/>
      <c r="GJP1" s="703"/>
      <c r="GJQ1" s="703"/>
      <c r="GJR1" s="703"/>
      <c r="GJS1" s="703"/>
      <c r="GJT1" s="703"/>
      <c r="GJU1" s="703"/>
      <c r="GJV1" s="703"/>
      <c r="GJW1" s="703"/>
      <c r="GJX1" s="703"/>
      <c r="GJY1" s="703"/>
      <c r="GJZ1" s="703"/>
      <c r="GKA1" s="703"/>
      <c r="GKB1" s="703"/>
      <c r="GKC1" s="703"/>
      <c r="GKD1" s="703"/>
      <c r="GKE1" s="703"/>
      <c r="GKF1" s="703"/>
      <c r="GKG1" s="703"/>
      <c r="GKH1" s="703"/>
      <c r="GKI1" s="703"/>
      <c r="GKJ1" s="703"/>
      <c r="GKK1" s="703"/>
      <c r="GKL1" s="703"/>
      <c r="GKM1" s="703"/>
      <c r="GKN1" s="703"/>
      <c r="GKO1" s="703"/>
      <c r="GKP1" s="703"/>
      <c r="GKQ1" s="703"/>
      <c r="GKR1" s="703"/>
      <c r="GKS1" s="703"/>
      <c r="GKT1" s="703"/>
      <c r="GKU1" s="703"/>
      <c r="GKV1" s="703"/>
      <c r="GKW1" s="703"/>
      <c r="GKX1" s="703"/>
      <c r="GKY1" s="703"/>
      <c r="GKZ1" s="703"/>
      <c r="GLA1" s="703"/>
      <c r="GLB1" s="703"/>
      <c r="GLC1" s="703"/>
      <c r="GLD1" s="703"/>
      <c r="GLE1" s="703"/>
      <c r="GLF1" s="703"/>
      <c r="GLG1" s="703"/>
      <c r="GLH1" s="703"/>
      <c r="GLI1" s="703"/>
      <c r="GLJ1" s="703"/>
      <c r="GLK1" s="703"/>
      <c r="GLL1" s="703"/>
      <c r="GLM1" s="703"/>
      <c r="GLN1" s="703"/>
      <c r="GLO1" s="703"/>
      <c r="GLP1" s="703"/>
      <c r="GLQ1" s="703"/>
      <c r="GLR1" s="703"/>
      <c r="GLS1" s="703"/>
      <c r="GLT1" s="703"/>
      <c r="GLU1" s="703"/>
      <c r="GLV1" s="703"/>
      <c r="GLW1" s="703"/>
      <c r="GLX1" s="703"/>
      <c r="GLY1" s="703"/>
      <c r="GLZ1" s="703"/>
      <c r="GMA1" s="703"/>
      <c r="GMB1" s="703"/>
      <c r="GMC1" s="703"/>
      <c r="GMD1" s="703"/>
      <c r="GME1" s="703"/>
      <c r="GMF1" s="703"/>
      <c r="GMG1" s="703"/>
      <c r="GMH1" s="703"/>
      <c r="GMI1" s="703"/>
      <c r="GMJ1" s="703"/>
      <c r="GMK1" s="703"/>
      <c r="GML1" s="703"/>
      <c r="GMM1" s="703"/>
      <c r="GMN1" s="703"/>
      <c r="GMO1" s="703"/>
      <c r="GMP1" s="703"/>
      <c r="GMQ1" s="703"/>
      <c r="GMR1" s="703"/>
      <c r="GMS1" s="703"/>
      <c r="GMT1" s="703"/>
      <c r="GMU1" s="703"/>
      <c r="GMV1" s="703"/>
      <c r="GMW1" s="703"/>
      <c r="GMX1" s="703"/>
      <c r="GMY1" s="703"/>
      <c r="GMZ1" s="703"/>
      <c r="GNA1" s="703"/>
      <c r="GNB1" s="703"/>
      <c r="GNC1" s="703"/>
      <c r="GND1" s="703"/>
      <c r="GNE1" s="703"/>
      <c r="GNF1" s="703"/>
      <c r="GNG1" s="703"/>
      <c r="GNH1" s="703"/>
      <c r="GNI1" s="703"/>
      <c r="GNJ1" s="703"/>
      <c r="GNK1" s="703"/>
      <c r="GNL1" s="703"/>
      <c r="GNM1" s="703"/>
      <c r="GNN1" s="703"/>
      <c r="GNO1" s="703"/>
      <c r="GNP1" s="703"/>
      <c r="GNQ1" s="703"/>
      <c r="GNR1" s="703"/>
      <c r="GNS1" s="703"/>
      <c r="GNT1" s="703"/>
      <c r="GNU1" s="703"/>
      <c r="GNV1" s="703"/>
      <c r="GNW1" s="703"/>
      <c r="GNX1" s="703"/>
      <c r="GNY1" s="703"/>
      <c r="GNZ1" s="703"/>
      <c r="GOA1" s="703"/>
      <c r="GOB1" s="703"/>
      <c r="GOC1" s="703"/>
      <c r="GOD1" s="703"/>
      <c r="GOE1" s="703"/>
      <c r="GOF1" s="703"/>
      <c r="GOG1" s="703"/>
      <c r="GOH1" s="703"/>
      <c r="GOI1" s="703"/>
      <c r="GOJ1" s="703"/>
      <c r="GOK1" s="703"/>
      <c r="GOL1" s="703"/>
      <c r="GOM1" s="703"/>
      <c r="GON1" s="703"/>
      <c r="GOO1" s="703"/>
      <c r="GOP1" s="703"/>
      <c r="GOQ1" s="703"/>
      <c r="GOR1" s="703"/>
      <c r="GOS1" s="703"/>
      <c r="GOT1" s="703"/>
      <c r="GOU1" s="703"/>
      <c r="GOV1" s="703"/>
      <c r="GOW1" s="703"/>
      <c r="GOX1" s="703"/>
      <c r="GOY1" s="703"/>
      <c r="GOZ1" s="703"/>
      <c r="GPA1" s="703"/>
      <c r="GPB1" s="703"/>
      <c r="GPC1" s="703"/>
      <c r="GPD1" s="703"/>
      <c r="GPE1" s="703"/>
      <c r="GPF1" s="703"/>
      <c r="GPG1" s="703"/>
      <c r="GPH1" s="703"/>
      <c r="GPI1" s="703"/>
      <c r="GPJ1" s="703"/>
      <c r="GPK1" s="703"/>
      <c r="GPL1" s="703"/>
      <c r="GPM1" s="703"/>
      <c r="GPN1" s="703"/>
      <c r="GPO1" s="703"/>
      <c r="GPP1" s="703"/>
      <c r="GPQ1" s="703"/>
      <c r="GPR1" s="703"/>
      <c r="GPS1" s="703"/>
      <c r="GPT1" s="703"/>
      <c r="GPU1" s="703"/>
      <c r="GPV1" s="703"/>
      <c r="GPW1" s="703"/>
      <c r="GPX1" s="703"/>
      <c r="GPY1" s="703"/>
      <c r="GPZ1" s="703"/>
      <c r="GQA1" s="703"/>
      <c r="GQB1" s="703"/>
      <c r="GQC1" s="703"/>
      <c r="GQD1" s="703"/>
      <c r="GQE1" s="703"/>
      <c r="GQF1" s="703"/>
      <c r="GQG1" s="703"/>
      <c r="GQH1" s="703"/>
      <c r="GQI1" s="703"/>
      <c r="GQJ1" s="703"/>
      <c r="GQK1" s="703"/>
      <c r="GQL1" s="703"/>
      <c r="GQM1" s="703"/>
      <c r="GQN1" s="703"/>
      <c r="GQO1" s="703"/>
      <c r="GQP1" s="703"/>
      <c r="GQQ1" s="703"/>
      <c r="GQR1" s="703"/>
      <c r="GQS1" s="703"/>
      <c r="GQT1" s="703"/>
      <c r="GQU1" s="703"/>
      <c r="GQV1" s="703"/>
      <c r="GQW1" s="703"/>
      <c r="GQX1" s="703"/>
      <c r="GQY1" s="703"/>
      <c r="GQZ1" s="703"/>
      <c r="GRA1" s="703"/>
      <c r="GRB1" s="703"/>
      <c r="GRC1" s="703"/>
      <c r="GRD1" s="703"/>
      <c r="GRE1" s="703"/>
      <c r="GRF1" s="703"/>
      <c r="GRG1" s="703"/>
      <c r="GRH1" s="703"/>
      <c r="GRI1" s="703"/>
      <c r="GRJ1" s="703"/>
      <c r="GRK1" s="703"/>
      <c r="GRL1" s="703"/>
      <c r="GRM1" s="703"/>
      <c r="GRN1" s="703"/>
      <c r="GRO1" s="703"/>
      <c r="GRP1" s="703"/>
      <c r="GRQ1" s="703"/>
      <c r="GRR1" s="703"/>
      <c r="GRS1" s="703"/>
      <c r="GRT1" s="703"/>
      <c r="GRU1" s="703"/>
      <c r="GRV1" s="703"/>
      <c r="GRW1" s="703"/>
      <c r="GRX1" s="703"/>
      <c r="GRY1" s="703"/>
      <c r="GRZ1" s="703"/>
      <c r="GSA1" s="703"/>
      <c r="GSB1" s="703"/>
      <c r="GSC1" s="703"/>
      <c r="GSD1" s="703"/>
      <c r="GSE1" s="703"/>
      <c r="GSF1" s="703"/>
      <c r="GSG1" s="703"/>
      <c r="GSH1" s="703"/>
      <c r="GSI1" s="703"/>
      <c r="GSJ1" s="703"/>
      <c r="GSK1" s="703"/>
      <c r="GSL1" s="703"/>
      <c r="GSM1" s="703"/>
      <c r="GSN1" s="703"/>
      <c r="GSO1" s="703"/>
      <c r="GSP1" s="703"/>
      <c r="GSQ1" s="703"/>
      <c r="GSR1" s="703"/>
      <c r="GSS1" s="703"/>
      <c r="GST1" s="703"/>
      <c r="GSU1" s="703"/>
      <c r="GSV1" s="703"/>
      <c r="GSW1" s="703"/>
      <c r="GSX1" s="703"/>
      <c r="GSY1" s="703"/>
      <c r="GSZ1" s="703"/>
      <c r="GTA1" s="703"/>
      <c r="GTB1" s="703"/>
      <c r="GTC1" s="703"/>
      <c r="GTD1" s="703"/>
      <c r="GTE1" s="703"/>
      <c r="GTF1" s="703"/>
      <c r="GTG1" s="703"/>
      <c r="GTH1" s="703"/>
      <c r="GTI1" s="703"/>
      <c r="GTJ1" s="703"/>
      <c r="GTK1" s="703"/>
      <c r="GTL1" s="703"/>
      <c r="GTM1" s="703"/>
      <c r="GTN1" s="703"/>
      <c r="GTO1" s="703"/>
      <c r="GTP1" s="703"/>
      <c r="GTQ1" s="703"/>
      <c r="GTR1" s="703"/>
      <c r="GTS1" s="703"/>
      <c r="GTT1" s="703"/>
      <c r="GTU1" s="703"/>
      <c r="GTV1" s="703"/>
      <c r="GTW1" s="703"/>
      <c r="GTX1" s="703"/>
      <c r="GTY1" s="703"/>
      <c r="GTZ1" s="703"/>
      <c r="GUA1" s="703"/>
      <c r="GUB1" s="703"/>
      <c r="GUC1" s="703"/>
      <c r="GUD1" s="703"/>
      <c r="GUE1" s="703"/>
      <c r="GUF1" s="703"/>
      <c r="GUG1" s="703"/>
      <c r="GUH1" s="703"/>
      <c r="GUI1" s="703"/>
      <c r="GUJ1" s="703"/>
      <c r="GUK1" s="703"/>
      <c r="GUL1" s="703"/>
      <c r="GUM1" s="703"/>
      <c r="GUN1" s="703"/>
      <c r="GUO1" s="703"/>
      <c r="GUP1" s="703"/>
      <c r="GUQ1" s="703"/>
      <c r="GUR1" s="703"/>
      <c r="GUS1" s="703"/>
      <c r="GUT1" s="703"/>
      <c r="GUU1" s="703"/>
      <c r="GUV1" s="703"/>
      <c r="GUW1" s="703"/>
      <c r="GUX1" s="703"/>
      <c r="GUY1" s="703"/>
      <c r="GUZ1" s="703"/>
      <c r="GVA1" s="703"/>
      <c r="GVB1" s="703"/>
      <c r="GVC1" s="703"/>
      <c r="GVD1" s="703"/>
      <c r="GVE1" s="703"/>
      <c r="GVF1" s="703"/>
      <c r="GVG1" s="703"/>
      <c r="GVH1" s="703"/>
      <c r="GVI1" s="703"/>
      <c r="GVJ1" s="703"/>
      <c r="GVK1" s="703"/>
      <c r="GVL1" s="703"/>
      <c r="GVM1" s="703"/>
      <c r="GVN1" s="703"/>
      <c r="GVO1" s="703"/>
      <c r="GVP1" s="703"/>
      <c r="GVQ1" s="703"/>
      <c r="GVR1" s="703"/>
      <c r="GVS1" s="703"/>
      <c r="GVT1" s="703"/>
      <c r="GVU1" s="703"/>
      <c r="GVV1" s="703"/>
      <c r="GVW1" s="703"/>
      <c r="GVX1" s="703"/>
      <c r="GVY1" s="703"/>
      <c r="GVZ1" s="703"/>
      <c r="GWA1" s="703"/>
      <c r="GWB1" s="703"/>
      <c r="GWC1" s="703"/>
      <c r="GWD1" s="703"/>
      <c r="GWE1" s="703"/>
      <c r="GWF1" s="703"/>
      <c r="GWG1" s="703"/>
      <c r="GWH1" s="703"/>
      <c r="GWI1" s="703"/>
      <c r="GWJ1" s="703"/>
      <c r="GWK1" s="703"/>
      <c r="GWL1" s="703"/>
      <c r="GWM1" s="703"/>
      <c r="GWN1" s="703"/>
      <c r="GWO1" s="703"/>
      <c r="GWP1" s="703"/>
      <c r="GWQ1" s="703"/>
      <c r="GWR1" s="703"/>
      <c r="GWS1" s="703"/>
      <c r="GWT1" s="703"/>
      <c r="GWU1" s="703"/>
      <c r="GWV1" s="703"/>
      <c r="GWW1" s="703"/>
      <c r="GWX1" s="703"/>
      <c r="GWY1" s="703"/>
      <c r="GWZ1" s="703"/>
      <c r="GXA1" s="703"/>
      <c r="GXB1" s="703"/>
      <c r="GXC1" s="703"/>
      <c r="GXD1" s="703"/>
      <c r="GXE1" s="703"/>
      <c r="GXF1" s="703"/>
      <c r="GXG1" s="703"/>
      <c r="GXH1" s="703"/>
      <c r="GXI1" s="703"/>
      <c r="GXJ1" s="703"/>
      <c r="GXK1" s="703"/>
      <c r="GXL1" s="703"/>
      <c r="GXM1" s="703"/>
      <c r="GXN1" s="703"/>
      <c r="GXO1" s="703"/>
      <c r="GXP1" s="703"/>
      <c r="GXQ1" s="703"/>
      <c r="GXR1" s="703"/>
      <c r="GXS1" s="703"/>
      <c r="GXT1" s="703"/>
      <c r="GXU1" s="703"/>
      <c r="GXV1" s="703"/>
      <c r="GXW1" s="703"/>
      <c r="GXX1" s="703"/>
      <c r="GXY1" s="703"/>
      <c r="GXZ1" s="703"/>
      <c r="GYA1" s="703"/>
      <c r="GYB1" s="703"/>
      <c r="GYC1" s="703"/>
      <c r="GYD1" s="703"/>
      <c r="GYE1" s="703"/>
      <c r="GYF1" s="703"/>
      <c r="GYG1" s="703"/>
      <c r="GYH1" s="703"/>
      <c r="GYI1" s="703"/>
      <c r="GYJ1" s="703"/>
      <c r="GYK1" s="703"/>
      <c r="GYL1" s="703"/>
      <c r="GYM1" s="703"/>
      <c r="GYN1" s="703"/>
      <c r="GYO1" s="703"/>
      <c r="GYP1" s="703"/>
      <c r="GYQ1" s="703"/>
      <c r="GYR1" s="703"/>
      <c r="GYS1" s="703"/>
      <c r="GYT1" s="703"/>
      <c r="GYU1" s="703"/>
      <c r="GYV1" s="703"/>
      <c r="GYW1" s="703"/>
      <c r="GYX1" s="703"/>
      <c r="GYY1" s="703"/>
      <c r="GYZ1" s="703"/>
      <c r="GZA1" s="703"/>
      <c r="GZB1" s="703"/>
      <c r="GZC1" s="703"/>
      <c r="GZD1" s="703"/>
      <c r="GZE1" s="703"/>
      <c r="GZF1" s="703"/>
      <c r="GZG1" s="703"/>
      <c r="GZH1" s="703"/>
      <c r="GZI1" s="703"/>
      <c r="GZJ1" s="703"/>
      <c r="GZK1" s="703"/>
      <c r="GZL1" s="703"/>
      <c r="GZM1" s="703"/>
      <c r="GZN1" s="703"/>
      <c r="GZO1" s="703"/>
      <c r="GZP1" s="703"/>
      <c r="GZQ1" s="703"/>
      <c r="GZR1" s="703"/>
      <c r="GZS1" s="703"/>
      <c r="GZT1" s="703"/>
      <c r="GZU1" s="703"/>
      <c r="GZV1" s="703"/>
      <c r="GZW1" s="703"/>
      <c r="GZX1" s="703"/>
      <c r="GZY1" s="703"/>
      <c r="GZZ1" s="703"/>
      <c r="HAA1" s="703"/>
      <c r="HAB1" s="703"/>
      <c r="HAC1" s="703"/>
      <c r="HAD1" s="703"/>
      <c r="HAE1" s="703"/>
      <c r="HAF1" s="703"/>
      <c r="HAG1" s="703"/>
      <c r="HAH1" s="703"/>
      <c r="HAI1" s="703"/>
      <c r="HAJ1" s="703"/>
      <c r="HAK1" s="703"/>
      <c r="HAL1" s="703"/>
      <c r="HAM1" s="703"/>
      <c r="HAN1" s="703"/>
      <c r="HAO1" s="703"/>
      <c r="HAP1" s="703"/>
      <c r="HAQ1" s="703"/>
      <c r="HAR1" s="703"/>
      <c r="HAS1" s="703"/>
      <c r="HAT1" s="703"/>
      <c r="HAU1" s="703"/>
      <c r="HAV1" s="703"/>
      <c r="HAW1" s="703"/>
      <c r="HAX1" s="703"/>
      <c r="HAY1" s="703"/>
      <c r="HAZ1" s="703"/>
      <c r="HBA1" s="703"/>
      <c r="HBB1" s="703"/>
      <c r="HBC1" s="703"/>
      <c r="HBD1" s="703"/>
      <c r="HBE1" s="703"/>
      <c r="HBF1" s="703"/>
      <c r="HBG1" s="703"/>
      <c r="HBH1" s="703"/>
      <c r="HBI1" s="703"/>
      <c r="HBJ1" s="703"/>
      <c r="HBK1" s="703"/>
      <c r="HBL1" s="703"/>
      <c r="HBM1" s="703"/>
      <c r="HBN1" s="703"/>
      <c r="HBO1" s="703"/>
      <c r="HBP1" s="703"/>
      <c r="HBQ1" s="703"/>
      <c r="HBR1" s="703"/>
      <c r="HBS1" s="703"/>
      <c r="HBT1" s="703"/>
      <c r="HBU1" s="703"/>
      <c r="HBV1" s="703"/>
      <c r="HBW1" s="703"/>
      <c r="HBX1" s="703"/>
      <c r="HBY1" s="703"/>
      <c r="HBZ1" s="703"/>
      <c r="HCA1" s="703"/>
      <c r="HCB1" s="703"/>
      <c r="HCC1" s="703"/>
      <c r="HCD1" s="703"/>
      <c r="HCE1" s="703"/>
      <c r="HCF1" s="703"/>
      <c r="HCG1" s="703"/>
      <c r="HCH1" s="703"/>
      <c r="HCI1" s="703"/>
      <c r="HCJ1" s="703"/>
      <c r="HCK1" s="703"/>
      <c r="HCL1" s="703"/>
      <c r="HCM1" s="703"/>
      <c r="HCN1" s="703"/>
      <c r="HCO1" s="703"/>
      <c r="HCP1" s="703"/>
      <c r="HCQ1" s="703"/>
      <c r="HCR1" s="703"/>
      <c r="HCS1" s="703"/>
      <c r="HCT1" s="703"/>
      <c r="HCU1" s="703"/>
      <c r="HCV1" s="703"/>
      <c r="HCW1" s="703"/>
      <c r="HCX1" s="703"/>
      <c r="HCY1" s="703"/>
      <c r="HCZ1" s="703"/>
      <c r="HDA1" s="703"/>
      <c r="HDB1" s="703"/>
      <c r="HDC1" s="703"/>
      <c r="HDD1" s="703"/>
      <c r="HDE1" s="703"/>
      <c r="HDF1" s="703"/>
      <c r="HDG1" s="703"/>
      <c r="HDH1" s="703"/>
      <c r="HDI1" s="703"/>
      <c r="HDJ1" s="703"/>
      <c r="HDK1" s="703"/>
      <c r="HDL1" s="703"/>
      <c r="HDM1" s="703"/>
      <c r="HDN1" s="703"/>
      <c r="HDO1" s="703"/>
      <c r="HDP1" s="703"/>
      <c r="HDQ1" s="703"/>
      <c r="HDR1" s="703"/>
      <c r="HDS1" s="703"/>
      <c r="HDT1" s="703"/>
      <c r="HDU1" s="703"/>
      <c r="HDV1" s="703"/>
      <c r="HDW1" s="703"/>
      <c r="HDX1" s="703"/>
      <c r="HDY1" s="703"/>
      <c r="HDZ1" s="703"/>
      <c r="HEA1" s="703"/>
      <c r="HEB1" s="703"/>
      <c r="HEC1" s="703"/>
      <c r="HED1" s="703"/>
      <c r="HEE1" s="703"/>
      <c r="HEF1" s="703"/>
      <c r="HEG1" s="703"/>
      <c r="HEH1" s="703"/>
      <c r="HEI1" s="703"/>
      <c r="HEJ1" s="703"/>
      <c r="HEK1" s="703"/>
      <c r="HEL1" s="703"/>
      <c r="HEM1" s="703"/>
      <c r="HEN1" s="703"/>
      <c r="HEO1" s="703"/>
      <c r="HEP1" s="703"/>
      <c r="HEQ1" s="703"/>
      <c r="HER1" s="703"/>
      <c r="HES1" s="703"/>
      <c r="HET1" s="703"/>
      <c r="HEU1" s="703"/>
      <c r="HEV1" s="703"/>
      <c r="HEW1" s="703"/>
      <c r="HEX1" s="703"/>
      <c r="HEY1" s="703"/>
      <c r="HEZ1" s="703"/>
      <c r="HFA1" s="703"/>
      <c r="HFB1" s="703"/>
      <c r="HFC1" s="703"/>
      <c r="HFD1" s="703"/>
      <c r="HFE1" s="703"/>
      <c r="HFF1" s="703"/>
      <c r="HFG1" s="703"/>
      <c r="HFH1" s="703"/>
      <c r="HFI1" s="703"/>
      <c r="HFJ1" s="703"/>
      <c r="HFK1" s="703"/>
      <c r="HFL1" s="703"/>
      <c r="HFM1" s="703"/>
      <c r="HFN1" s="703"/>
      <c r="HFO1" s="703"/>
      <c r="HFP1" s="703"/>
      <c r="HFQ1" s="703"/>
      <c r="HFR1" s="703"/>
      <c r="HFS1" s="703"/>
      <c r="HFT1" s="703"/>
      <c r="HFU1" s="703"/>
      <c r="HFV1" s="703"/>
      <c r="HFW1" s="703"/>
      <c r="HFX1" s="703"/>
      <c r="HFY1" s="703"/>
      <c r="HFZ1" s="703"/>
      <c r="HGA1" s="703"/>
      <c r="HGB1" s="703"/>
      <c r="HGC1" s="703"/>
      <c r="HGD1" s="703"/>
      <c r="HGE1" s="703"/>
      <c r="HGF1" s="703"/>
      <c r="HGG1" s="703"/>
      <c r="HGH1" s="703"/>
      <c r="HGI1" s="703"/>
      <c r="HGJ1" s="703"/>
      <c r="HGK1" s="703"/>
      <c r="HGL1" s="703"/>
      <c r="HGM1" s="703"/>
      <c r="HGN1" s="703"/>
      <c r="HGO1" s="703"/>
      <c r="HGP1" s="703"/>
      <c r="HGQ1" s="703"/>
      <c r="HGR1" s="703"/>
      <c r="HGS1" s="703"/>
      <c r="HGT1" s="703"/>
      <c r="HGU1" s="703"/>
      <c r="HGV1" s="703"/>
      <c r="HGW1" s="703"/>
      <c r="HGX1" s="703"/>
      <c r="HGY1" s="703"/>
      <c r="HGZ1" s="703"/>
      <c r="HHA1" s="703"/>
      <c r="HHB1" s="703"/>
      <c r="HHC1" s="703"/>
      <c r="HHD1" s="703"/>
      <c r="HHE1" s="703"/>
      <c r="HHF1" s="703"/>
      <c r="HHG1" s="703"/>
      <c r="HHH1" s="703"/>
      <c r="HHI1" s="703"/>
      <c r="HHJ1" s="703"/>
      <c r="HHK1" s="703"/>
      <c r="HHL1" s="703"/>
      <c r="HHM1" s="703"/>
      <c r="HHN1" s="703"/>
      <c r="HHO1" s="703"/>
      <c r="HHP1" s="703"/>
      <c r="HHQ1" s="703"/>
      <c r="HHR1" s="703"/>
      <c r="HHS1" s="703"/>
      <c r="HHT1" s="703"/>
      <c r="HHU1" s="703"/>
      <c r="HHV1" s="703"/>
      <c r="HHW1" s="703"/>
      <c r="HHX1" s="703"/>
      <c r="HHY1" s="703"/>
      <c r="HHZ1" s="703"/>
      <c r="HIA1" s="703"/>
      <c r="HIB1" s="703"/>
      <c r="HIC1" s="703"/>
      <c r="HID1" s="703"/>
      <c r="HIE1" s="703"/>
      <c r="HIF1" s="703"/>
      <c r="HIG1" s="703"/>
      <c r="HIH1" s="703"/>
      <c r="HII1" s="703"/>
      <c r="HIJ1" s="703"/>
      <c r="HIK1" s="703"/>
      <c r="HIL1" s="703"/>
      <c r="HIM1" s="703"/>
      <c r="HIN1" s="703"/>
      <c r="HIO1" s="703"/>
      <c r="HIP1" s="703"/>
      <c r="HIQ1" s="703"/>
      <c r="HIR1" s="703"/>
      <c r="HIS1" s="703"/>
      <c r="HIT1" s="703"/>
      <c r="HIU1" s="703"/>
      <c r="HIV1" s="703"/>
      <c r="HIW1" s="703"/>
      <c r="HIX1" s="703"/>
      <c r="HIY1" s="703"/>
      <c r="HIZ1" s="703"/>
      <c r="HJA1" s="703"/>
      <c r="HJB1" s="703"/>
      <c r="HJC1" s="703"/>
      <c r="HJD1" s="703"/>
      <c r="HJE1" s="703"/>
      <c r="HJF1" s="703"/>
      <c r="HJG1" s="703"/>
      <c r="HJH1" s="703"/>
      <c r="HJI1" s="703"/>
      <c r="HJJ1" s="703"/>
      <c r="HJK1" s="703"/>
      <c r="HJL1" s="703"/>
      <c r="HJM1" s="703"/>
      <c r="HJN1" s="703"/>
      <c r="HJO1" s="703"/>
      <c r="HJP1" s="703"/>
      <c r="HJQ1" s="703"/>
      <c r="HJR1" s="703"/>
      <c r="HJS1" s="703"/>
      <c r="HJT1" s="703"/>
      <c r="HJU1" s="703"/>
      <c r="HJV1" s="703"/>
      <c r="HJW1" s="703"/>
      <c r="HJX1" s="703"/>
      <c r="HJY1" s="703"/>
      <c r="HJZ1" s="703"/>
      <c r="HKA1" s="703"/>
      <c r="HKB1" s="703"/>
      <c r="HKC1" s="703"/>
      <c r="HKD1" s="703"/>
      <c r="HKE1" s="703"/>
      <c r="HKF1" s="703"/>
      <c r="HKG1" s="703"/>
      <c r="HKH1" s="703"/>
      <c r="HKI1" s="703"/>
      <c r="HKJ1" s="703"/>
      <c r="HKK1" s="703"/>
      <c r="HKL1" s="703"/>
      <c r="HKM1" s="703"/>
      <c r="HKN1" s="703"/>
      <c r="HKO1" s="703"/>
      <c r="HKP1" s="703"/>
      <c r="HKQ1" s="703"/>
      <c r="HKR1" s="703"/>
      <c r="HKS1" s="703"/>
      <c r="HKT1" s="703"/>
      <c r="HKU1" s="703"/>
      <c r="HKV1" s="703"/>
      <c r="HKW1" s="703"/>
      <c r="HKX1" s="703"/>
      <c r="HKY1" s="703"/>
      <c r="HKZ1" s="703"/>
      <c r="HLA1" s="703"/>
      <c r="HLB1" s="703"/>
      <c r="HLC1" s="703"/>
      <c r="HLD1" s="703"/>
      <c r="HLE1" s="703"/>
      <c r="HLF1" s="703"/>
      <c r="HLG1" s="703"/>
      <c r="HLH1" s="703"/>
      <c r="HLI1" s="703"/>
      <c r="HLJ1" s="703"/>
      <c r="HLK1" s="703"/>
      <c r="HLL1" s="703"/>
      <c r="HLM1" s="703"/>
      <c r="HLN1" s="703"/>
      <c r="HLO1" s="703"/>
      <c r="HLP1" s="703"/>
      <c r="HLQ1" s="703"/>
      <c r="HLR1" s="703"/>
      <c r="HLS1" s="703"/>
      <c r="HLT1" s="703"/>
      <c r="HLU1" s="703"/>
      <c r="HLV1" s="703"/>
      <c r="HLW1" s="703"/>
      <c r="HLX1" s="703"/>
      <c r="HLY1" s="703"/>
      <c r="HLZ1" s="703"/>
      <c r="HMA1" s="703"/>
      <c r="HMB1" s="703"/>
      <c r="HMC1" s="703"/>
      <c r="HMD1" s="703"/>
      <c r="HME1" s="703"/>
      <c r="HMF1" s="703"/>
      <c r="HMG1" s="703"/>
      <c r="HMH1" s="703"/>
      <c r="HMI1" s="703"/>
      <c r="HMJ1" s="703"/>
      <c r="HMK1" s="703"/>
      <c r="HML1" s="703"/>
      <c r="HMM1" s="703"/>
      <c r="HMN1" s="703"/>
      <c r="HMO1" s="703"/>
      <c r="HMP1" s="703"/>
      <c r="HMQ1" s="703"/>
      <c r="HMR1" s="703"/>
      <c r="HMS1" s="703"/>
      <c r="HMT1" s="703"/>
      <c r="HMU1" s="703"/>
      <c r="HMV1" s="703"/>
      <c r="HMW1" s="703"/>
      <c r="HMX1" s="703"/>
      <c r="HMY1" s="703"/>
      <c r="HMZ1" s="703"/>
      <c r="HNA1" s="703"/>
      <c r="HNB1" s="703"/>
      <c r="HNC1" s="703"/>
      <c r="HND1" s="703"/>
      <c r="HNE1" s="703"/>
      <c r="HNF1" s="703"/>
      <c r="HNG1" s="703"/>
      <c r="HNH1" s="703"/>
      <c r="HNI1" s="703"/>
      <c r="HNJ1" s="703"/>
      <c r="HNK1" s="703"/>
      <c r="HNL1" s="703"/>
      <c r="HNM1" s="703"/>
      <c r="HNN1" s="703"/>
      <c r="HNO1" s="703"/>
      <c r="HNP1" s="703"/>
      <c r="HNQ1" s="703"/>
      <c r="HNR1" s="703"/>
      <c r="HNS1" s="703"/>
      <c r="HNT1" s="703"/>
      <c r="HNU1" s="703"/>
      <c r="HNV1" s="703"/>
      <c r="HNW1" s="703"/>
      <c r="HNX1" s="703"/>
      <c r="HNY1" s="703"/>
      <c r="HNZ1" s="703"/>
      <c r="HOA1" s="703"/>
      <c r="HOB1" s="703"/>
      <c r="HOC1" s="703"/>
      <c r="HOD1" s="703"/>
      <c r="HOE1" s="703"/>
      <c r="HOF1" s="703"/>
      <c r="HOG1" s="703"/>
      <c r="HOH1" s="703"/>
      <c r="HOI1" s="703"/>
      <c r="HOJ1" s="703"/>
      <c r="HOK1" s="703"/>
      <c r="HOL1" s="703"/>
      <c r="HOM1" s="703"/>
      <c r="HON1" s="703"/>
      <c r="HOO1" s="703"/>
      <c r="HOP1" s="703"/>
      <c r="HOQ1" s="703"/>
      <c r="HOR1" s="703"/>
      <c r="HOS1" s="703"/>
      <c r="HOT1" s="703"/>
      <c r="HOU1" s="703"/>
      <c r="HOV1" s="703"/>
      <c r="HOW1" s="703"/>
      <c r="HOX1" s="703"/>
      <c r="HOY1" s="703"/>
      <c r="HOZ1" s="703"/>
      <c r="HPA1" s="703"/>
      <c r="HPB1" s="703"/>
      <c r="HPC1" s="703"/>
      <c r="HPD1" s="703"/>
      <c r="HPE1" s="703"/>
      <c r="HPF1" s="703"/>
      <c r="HPG1" s="703"/>
      <c r="HPH1" s="703"/>
      <c r="HPI1" s="703"/>
      <c r="HPJ1" s="703"/>
      <c r="HPK1" s="703"/>
      <c r="HPL1" s="703"/>
      <c r="HPM1" s="703"/>
      <c r="HPN1" s="703"/>
      <c r="HPO1" s="703"/>
      <c r="HPP1" s="703"/>
      <c r="HPQ1" s="703"/>
      <c r="HPR1" s="703"/>
      <c r="HPS1" s="703"/>
      <c r="HPT1" s="703"/>
      <c r="HPU1" s="703"/>
      <c r="HPV1" s="703"/>
      <c r="HPW1" s="703"/>
      <c r="HPX1" s="703"/>
      <c r="HPY1" s="703"/>
      <c r="HPZ1" s="703"/>
      <c r="HQA1" s="703"/>
      <c r="HQB1" s="703"/>
      <c r="HQC1" s="703"/>
      <c r="HQD1" s="703"/>
      <c r="HQE1" s="703"/>
      <c r="HQF1" s="703"/>
      <c r="HQG1" s="703"/>
      <c r="HQH1" s="703"/>
      <c r="HQI1" s="703"/>
      <c r="HQJ1" s="703"/>
      <c r="HQK1" s="703"/>
      <c r="HQL1" s="703"/>
      <c r="HQM1" s="703"/>
      <c r="HQN1" s="703"/>
      <c r="HQO1" s="703"/>
      <c r="HQP1" s="703"/>
      <c r="HQQ1" s="703"/>
      <c r="HQR1" s="703"/>
      <c r="HQS1" s="703"/>
      <c r="HQT1" s="703"/>
      <c r="HQU1" s="703"/>
      <c r="HQV1" s="703"/>
      <c r="HQW1" s="703"/>
      <c r="HQX1" s="703"/>
      <c r="HQY1" s="703"/>
      <c r="HQZ1" s="703"/>
      <c r="HRA1" s="703"/>
      <c r="HRB1" s="703"/>
      <c r="HRC1" s="703"/>
      <c r="HRD1" s="703"/>
      <c r="HRE1" s="703"/>
      <c r="HRF1" s="703"/>
      <c r="HRG1" s="703"/>
      <c r="HRH1" s="703"/>
      <c r="HRI1" s="703"/>
      <c r="HRJ1" s="703"/>
      <c r="HRK1" s="703"/>
      <c r="HRL1" s="703"/>
      <c r="HRM1" s="703"/>
      <c r="HRN1" s="703"/>
      <c r="HRO1" s="703"/>
      <c r="HRP1" s="703"/>
      <c r="HRQ1" s="703"/>
      <c r="HRR1" s="703"/>
      <c r="HRS1" s="703"/>
      <c r="HRT1" s="703"/>
      <c r="HRU1" s="703"/>
      <c r="HRV1" s="703"/>
      <c r="HRW1" s="703"/>
      <c r="HRX1" s="703"/>
      <c r="HRY1" s="703"/>
      <c r="HRZ1" s="703"/>
      <c r="HSA1" s="703"/>
      <c r="HSB1" s="703"/>
      <c r="HSC1" s="703"/>
      <c r="HSD1" s="703"/>
      <c r="HSE1" s="703"/>
      <c r="HSF1" s="703"/>
      <c r="HSG1" s="703"/>
      <c r="HSH1" s="703"/>
      <c r="HSI1" s="703"/>
      <c r="HSJ1" s="703"/>
      <c r="HSK1" s="703"/>
      <c r="HSL1" s="703"/>
      <c r="HSM1" s="703"/>
      <c r="HSN1" s="703"/>
      <c r="HSO1" s="703"/>
      <c r="HSP1" s="703"/>
      <c r="HSQ1" s="703"/>
      <c r="HSR1" s="703"/>
      <c r="HSS1" s="703"/>
      <c r="HST1" s="703"/>
      <c r="HSU1" s="703"/>
      <c r="HSV1" s="703"/>
      <c r="HSW1" s="703"/>
      <c r="HSX1" s="703"/>
      <c r="HSY1" s="703"/>
      <c r="HSZ1" s="703"/>
      <c r="HTA1" s="703"/>
      <c r="HTB1" s="703"/>
      <c r="HTC1" s="703"/>
      <c r="HTD1" s="703"/>
      <c r="HTE1" s="703"/>
      <c r="HTF1" s="703"/>
      <c r="HTG1" s="703"/>
      <c r="HTH1" s="703"/>
      <c r="HTI1" s="703"/>
      <c r="HTJ1" s="703"/>
      <c r="HTK1" s="703"/>
      <c r="HTL1" s="703"/>
      <c r="HTM1" s="703"/>
      <c r="HTN1" s="703"/>
      <c r="HTO1" s="703"/>
      <c r="HTP1" s="703"/>
      <c r="HTQ1" s="703"/>
      <c r="HTR1" s="703"/>
      <c r="HTS1" s="703"/>
      <c r="HTT1" s="703"/>
      <c r="HTU1" s="703"/>
      <c r="HTV1" s="703"/>
      <c r="HTW1" s="703"/>
      <c r="HTX1" s="703"/>
      <c r="HTY1" s="703"/>
      <c r="HTZ1" s="703"/>
      <c r="HUA1" s="703"/>
      <c r="HUB1" s="703"/>
      <c r="HUC1" s="703"/>
      <c r="HUD1" s="703"/>
      <c r="HUE1" s="703"/>
      <c r="HUF1" s="703"/>
      <c r="HUG1" s="703"/>
      <c r="HUH1" s="703"/>
      <c r="HUI1" s="703"/>
      <c r="HUJ1" s="703"/>
      <c r="HUK1" s="703"/>
      <c r="HUL1" s="703"/>
      <c r="HUM1" s="703"/>
      <c r="HUN1" s="703"/>
      <c r="HUO1" s="703"/>
      <c r="HUP1" s="703"/>
      <c r="HUQ1" s="703"/>
      <c r="HUR1" s="703"/>
      <c r="HUS1" s="703"/>
      <c r="HUT1" s="703"/>
      <c r="HUU1" s="703"/>
      <c r="HUV1" s="703"/>
      <c r="HUW1" s="703"/>
      <c r="HUX1" s="703"/>
      <c r="HUY1" s="703"/>
      <c r="HUZ1" s="703"/>
      <c r="HVA1" s="703"/>
      <c r="HVB1" s="703"/>
      <c r="HVC1" s="703"/>
      <c r="HVD1" s="703"/>
      <c r="HVE1" s="703"/>
      <c r="HVF1" s="703"/>
      <c r="HVG1" s="703"/>
      <c r="HVH1" s="703"/>
      <c r="HVI1" s="703"/>
      <c r="HVJ1" s="703"/>
      <c r="HVK1" s="703"/>
      <c r="HVL1" s="703"/>
      <c r="HVM1" s="703"/>
      <c r="HVN1" s="703"/>
      <c r="HVO1" s="703"/>
      <c r="HVP1" s="703"/>
      <c r="HVQ1" s="703"/>
      <c r="HVR1" s="703"/>
      <c r="HVS1" s="703"/>
      <c r="HVT1" s="703"/>
      <c r="HVU1" s="703"/>
      <c r="HVV1" s="703"/>
      <c r="HVW1" s="703"/>
      <c r="HVX1" s="703"/>
      <c r="HVY1" s="703"/>
      <c r="HVZ1" s="703"/>
      <c r="HWA1" s="703"/>
      <c r="HWB1" s="703"/>
      <c r="HWC1" s="703"/>
      <c r="HWD1" s="703"/>
      <c r="HWE1" s="703"/>
      <c r="HWF1" s="703"/>
      <c r="HWG1" s="703"/>
      <c r="HWH1" s="703"/>
      <c r="HWI1" s="703"/>
      <c r="HWJ1" s="703"/>
      <c r="HWK1" s="703"/>
      <c r="HWL1" s="703"/>
      <c r="HWM1" s="703"/>
      <c r="HWN1" s="703"/>
      <c r="HWO1" s="703"/>
      <c r="HWP1" s="703"/>
      <c r="HWQ1" s="703"/>
      <c r="HWR1" s="703"/>
      <c r="HWS1" s="703"/>
      <c r="HWT1" s="703"/>
      <c r="HWU1" s="703"/>
      <c r="HWV1" s="703"/>
      <c r="HWW1" s="703"/>
      <c r="HWX1" s="703"/>
      <c r="HWY1" s="703"/>
      <c r="HWZ1" s="703"/>
      <c r="HXA1" s="703"/>
      <c r="HXB1" s="703"/>
      <c r="HXC1" s="703"/>
      <c r="HXD1" s="703"/>
      <c r="HXE1" s="703"/>
      <c r="HXF1" s="703"/>
      <c r="HXG1" s="703"/>
      <c r="HXH1" s="703"/>
      <c r="HXI1" s="703"/>
      <c r="HXJ1" s="703"/>
      <c r="HXK1" s="703"/>
      <c r="HXL1" s="703"/>
      <c r="HXM1" s="703"/>
      <c r="HXN1" s="703"/>
      <c r="HXO1" s="703"/>
      <c r="HXP1" s="703"/>
      <c r="HXQ1" s="703"/>
      <c r="HXR1" s="703"/>
      <c r="HXS1" s="703"/>
      <c r="HXT1" s="703"/>
      <c r="HXU1" s="703"/>
      <c r="HXV1" s="703"/>
      <c r="HXW1" s="703"/>
      <c r="HXX1" s="703"/>
      <c r="HXY1" s="703"/>
      <c r="HXZ1" s="703"/>
      <c r="HYA1" s="703"/>
      <c r="HYB1" s="703"/>
      <c r="HYC1" s="703"/>
      <c r="HYD1" s="703"/>
      <c r="HYE1" s="703"/>
      <c r="HYF1" s="703"/>
      <c r="HYG1" s="703"/>
      <c r="HYH1" s="703"/>
      <c r="HYI1" s="703"/>
      <c r="HYJ1" s="703"/>
      <c r="HYK1" s="703"/>
      <c r="HYL1" s="703"/>
      <c r="HYM1" s="703"/>
      <c r="HYN1" s="703"/>
      <c r="HYO1" s="703"/>
      <c r="HYP1" s="703"/>
      <c r="HYQ1" s="703"/>
      <c r="HYR1" s="703"/>
      <c r="HYS1" s="703"/>
      <c r="HYT1" s="703"/>
      <c r="HYU1" s="703"/>
      <c r="HYV1" s="703"/>
      <c r="HYW1" s="703"/>
      <c r="HYX1" s="703"/>
      <c r="HYY1" s="703"/>
      <c r="HYZ1" s="703"/>
      <c r="HZA1" s="703"/>
      <c r="HZB1" s="703"/>
      <c r="HZC1" s="703"/>
      <c r="HZD1" s="703"/>
      <c r="HZE1" s="703"/>
      <c r="HZF1" s="703"/>
      <c r="HZG1" s="703"/>
      <c r="HZH1" s="703"/>
      <c r="HZI1" s="703"/>
      <c r="HZJ1" s="703"/>
      <c r="HZK1" s="703"/>
      <c r="HZL1" s="703"/>
      <c r="HZM1" s="703"/>
      <c r="HZN1" s="703"/>
      <c r="HZO1" s="703"/>
      <c r="HZP1" s="703"/>
      <c r="HZQ1" s="703"/>
      <c r="HZR1" s="703"/>
      <c r="HZS1" s="703"/>
      <c r="HZT1" s="703"/>
      <c r="HZU1" s="703"/>
      <c r="HZV1" s="703"/>
      <c r="HZW1" s="703"/>
      <c r="HZX1" s="703"/>
      <c r="HZY1" s="703"/>
      <c r="HZZ1" s="703"/>
      <c r="IAA1" s="703"/>
      <c r="IAB1" s="703"/>
      <c r="IAC1" s="703"/>
      <c r="IAD1" s="703"/>
      <c r="IAE1" s="703"/>
      <c r="IAF1" s="703"/>
      <c r="IAG1" s="703"/>
      <c r="IAH1" s="703"/>
      <c r="IAI1" s="703"/>
      <c r="IAJ1" s="703"/>
      <c r="IAK1" s="703"/>
      <c r="IAL1" s="703"/>
      <c r="IAM1" s="703"/>
      <c r="IAN1" s="703"/>
      <c r="IAO1" s="703"/>
      <c r="IAP1" s="703"/>
      <c r="IAQ1" s="703"/>
      <c r="IAR1" s="703"/>
      <c r="IAS1" s="703"/>
      <c r="IAT1" s="703"/>
      <c r="IAU1" s="703"/>
      <c r="IAV1" s="703"/>
      <c r="IAW1" s="703"/>
      <c r="IAX1" s="703"/>
      <c r="IAY1" s="703"/>
      <c r="IAZ1" s="703"/>
      <c r="IBA1" s="703"/>
      <c r="IBB1" s="703"/>
      <c r="IBC1" s="703"/>
      <c r="IBD1" s="703"/>
      <c r="IBE1" s="703"/>
      <c r="IBF1" s="703"/>
      <c r="IBG1" s="703"/>
      <c r="IBH1" s="703"/>
      <c r="IBI1" s="703"/>
      <c r="IBJ1" s="703"/>
      <c r="IBK1" s="703"/>
      <c r="IBL1" s="703"/>
      <c r="IBM1" s="703"/>
      <c r="IBN1" s="703"/>
      <c r="IBO1" s="703"/>
      <c r="IBP1" s="703"/>
      <c r="IBQ1" s="703"/>
      <c r="IBR1" s="703"/>
      <c r="IBS1" s="703"/>
      <c r="IBT1" s="703"/>
      <c r="IBU1" s="703"/>
      <c r="IBV1" s="703"/>
      <c r="IBW1" s="703"/>
      <c r="IBX1" s="703"/>
      <c r="IBY1" s="703"/>
      <c r="IBZ1" s="703"/>
      <c r="ICA1" s="703"/>
      <c r="ICB1" s="703"/>
      <c r="ICC1" s="703"/>
      <c r="ICD1" s="703"/>
      <c r="ICE1" s="703"/>
      <c r="ICF1" s="703"/>
      <c r="ICG1" s="703"/>
      <c r="ICH1" s="703"/>
      <c r="ICI1" s="703"/>
      <c r="ICJ1" s="703"/>
      <c r="ICK1" s="703"/>
      <c r="ICL1" s="703"/>
      <c r="ICM1" s="703"/>
      <c r="ICN1" s="703"/>
      <c r="ICO1" s="703"/>
      <c r="ICP1" s="703"/>
      <c r="ICQ1" s="703"/>
      <c r="ICR1" s="703"/>
      <c r="ICS1" s="703"/>
      <c r="ICT1" s="703"/>
      <c r="ICU1" s="703"/>
      <c r="ICV1" s="703"/>
      <c r="ICW1" s="703"/>
      <c r="ICX1" s="703"/>
      <c r="ICY1" s="703"/>
      <c r="ICZ1" s="703"/>
      <c r="IDA1" s="703"/>
      <c r="IDB1" s="703"/>
      <c r="IDC1" s="703"/>
      <c r="IDD1" s="703"/>
      <c r="IDE1" s="703"/>
      <c r="IDF1" s="703"/>
      <c r="IDG1" s="703"/>
      <c r="IDH1" s="703"/>
      <c r="IDI1" s="703"/>
      <c r="IDJ1" s="703"/>
      <c r="IDK1" s="703"/>
      <c r="IDL1" s="703"/>
      <c r="IDM1" s="703"/>
      <c r="IDN1" s="703"/>
      <c r="IDO1" s="703"/>
      <c r="IDP1" s="703"/>
      <c r="IDQ1" s="703"/>
      <c r="IDR1" s="703"/>
      <c r="IDS1" s="703"/>
      <c r="IDT1" s="703"/>
      <c r="IDU1" s="703"/>
      <c r="IDV1" s="703"/>
      <c r="IDW1" s="703"/>
      <c r="IDX1" s="703"/>
      <c r="IDY1" s="703"/>
      <c r="IDZ1" s="703"/>
      <c r="IEA1" s="703"/>
      <c r="IEB1" s="703"/>
      <c r="IEC1" s="703"/>
      <c r="IED1" s="703"/>
      <c r="IEE1" s="703"/>
      <c r="IEF1" s="703"/>
      <c r="IEG1" s="703"/>
      <c r="IEH1" s="703"/>
      <c r="IEI1" s="703"/>
      <c r="IEJ1" s="703"/>
      <c r="IEK1" s="703"/>
      <c r="IEL1" s="703"/>
      <c r="IEM1" s="703"/>
      <c r="IEN1" s="703"/>
      <c r="IEO1" s="703"/>
      <c r="IEP1" s="703"/>
      <c r="IEQ1" s="703"/>
      <c r="IER1" s="703"/>
      <c r="IES1" s="703"/>
      <c r="IET1" s="703"/>
      <c r="IEU1" s="703"/>
      <c r="IEV1" s="703"/>
      <c r="IEW1" s="703"/>
      <c r="IEX1" s="703"/>
      <c r="IEY1" s="703"/>
      <c r="IEZ1" s="703"/>
      <c r="IFA1" s="703"/>
      <c r="IFB1" s="703"/>
      <c r="IFC1" s="703"/>
      <c r="IFD1" s="703"/>
      <c r="IFE1" s="703"/>
      <c r="IFF1" s="703"/>
      <c r="IFG1" s="703"/>
      <c r="IFH1" s="703"/>
      <c r="IFI1" s="703"/>
      <c r="IFJ1" s="703"/>
      <c r="IFK1" s="703"/>
      <c r="IFL1" s="703"/>
      <c r="IFM1" s="703"/>
      <c r="IFN1" s="703"/>
      <c r="IFO1" s="703"/>
      <c r="IFP1" s="703"/>
      <c r="IFQ1" s="703"/>
      <c r="IFR1" s="703"/>
      <c r="IFS1" s="703"/>
      <c r="IFT1" s="703"/>
      <c r="IFU1" s="703"/>
      <c r="IFV1" s="703"/>
      <c r="IFW1" s="703"/>
      <c r="IFX1" s="703"/>
      <c r="IFY1" s="703"/>
      <c r="IFZ1" s="703"/>
      <c r="IGA1" s="703"/>
      <c r="IGB1" s="703"/>
      <c r="IGC1" s="703"/>
      <c r="IGD1" s="703"/>
      <c r="IGE1" s="703"/>
      <c r="IGF1" s="703"/>
      <c r="IGG1" s="703"/>
      <c r="IGH1" s="703"/>
      <c r="IGI1" s="703"/>
      <c r="IGJ1" s="703"/>
      <c r="IGK1" s="703"/>
      <c r="IGL1" s="703"/>
      <c r="IGM1" s="703"/>
      <c r="IGN1" s="703"/>
      <c r="IGO1" s="703"/>
      <c r="IGP1" s="703"/>
      <c r="IGQ1" s="703"/>
      <c r="IGR1" s="703"/>
      <c r="IGS1" s="703"/>
      <c r="IGT1" s="703"/>
      <c r="IGU1" s="703"/>
      <c r="IGV1" s="703"/>
      <c r="IGW1" s="703"/>
      <c r="IGX1" s="703"/>
      <c r="IGY1" s="703"/>
      <c r="IGZ1" s="703"/>
      <c r="IHA1" s="703"/>
      <c r="IHB1" s="703"/>
      <c r="IHC1" s="703"/>
      <c r="IHD1" s="703"/>
      <c r="IHE1" s="703"/>
      <c r="IHF1" s="703"/>
      <c r="IHG1" s="703"/>
      <c r="IHH1" s="703"/>
      <c r="IHI1" s="703"/>
      <c r="IHJ1" s="703"/>
      <c r="IHK1" s="703"/>
      <c r="IHL1" s="703"/>
      <c r="IHM1" s="703"/>
      <c r="IHN1" s="703"/>
      <c r="IHO1" s="703"/>
      <c r="IHP1" s="703"/>
      <c r="IHQ1" s="703"/>
      <c r="IHR1" s="703"/>
      <c r="IHS1" s="703"/>
      <c r="IHT1" s="703"/>
      <c r="IHU1" s="703"/>
      <c r="IHV1" s="703"/>
      <c r="IHW1" s="703"/>
      <c r="IHX1" s="703"/>
      <c r="IHY1" s="703"/>
      <c r="IHZ1" s="703"/>
      <c r="IIA1" s="703"/>
      <c r="IIB1" s="703"/>
      <c r="IIC1" s="703"/>
      <c r="IID1" s="703"/>
      <c r="IIE1" s="703"/>
      <c r="IIF1" s="703"/>
      <c r="IIG1" s="703"/>
      <c r="IIH1" s="703"/>
      <c r="III1" s="703"/>
      <c r="IIJ1" s="703"/>
      <c r="IIK1" s="703"/>
      <c r="IIL1" s="703"/>
      <c r="IIM1" s="703"/>
      <c r="IIN1" s="703"/>
      <c r="IIO1" s="703"/>
      <c r="IIP1" s="703"/>
      <c r="IIQ1" s="703"/>
      <c r="IIR1" s="703"/>
      <c r="IIS1" s="703"/>
      <c r="IIT1" s="703"/>
      <c r="IIU1" s="703"/>
      <c r="IIV1" s="703"/>
      <c r="IIW1" s="703"/>
      <c r="IIX1" s="703"/>
      <c r="IIY1" s="703"/>
      <c r="IIZ1" s="703"/>
      <c r="IJA1" s="703"/>
      <c r="IJB1" s="703"/>
      <c r="IJC1" s="703"/>
      <c r="IJD1" s="703"/>
      <c r="IJE1" s="703"/>
      <c r="IJF1" s="703"/>
      <c r="IJG1" s="703"/>
      <c r="IJH1" s="703"/>
      <c r="IJI1" s="703"/>
      <c r="IJJ1" s="703"/>
      <c r="IJK1" s="703"/>
      <c r="IJL1" s="703"/>
      <c r="IJM1" s="703"/>
      <c r="IJN1" s="703"/>
      <c r="IJO1" s="703"/>
      <c r="IJP1" s="703"/>
      <c r="IJQ1" s="703"/>
      <c r="IJR1" s="703"/>
      <c r="IJS1" s="703"/>
      <c r="IJT1" s="703"/>
      <c r="IJU1" s="703"/>
      <c r="IJV1" s="703"/>
      <c r="IJW1" s="703"/>
      <c r="IJX1" s="703"/>
      <c r="IJY1" s="703"/>
      <c r="IJZ1" s="703"/>
      <c r="IKA1" s="703"/>
      <c r="IKB1" s="703"/>
      <c r="IKC1" s="703"/>
      <c r="IKD1" s="703"/>
      <c r="IKE1" s="703"/>
      <c r="IKF1" s="703"/>
      <c r="IKG1" s="703"/>
      <c r="IKH1" s="703"/>
      <c r="IKI1" s="703"/>
      <c r="IKJ1" s="703"/>
      <c r="IKK1" s="703"/>
      <c r="IKL1" s="703"/>
      <c r="IKM1" s="703"/>
      <c r="IKN1" s="703"/>
      <c r="IKO1" s="703"/>
      <c r="IKP1" s="703"/>
      <c r="IKQ1" s="703"/>
      <c r="IKR1" s="703"/>
      <c r="IKS1" s="703"/>
      <c r="IKT1" s="703"/>
      <c r="IKU1" s="703"/>
      <c r="IKV1" s="703"/>
      <c r="IKW1" s="703"/>
      <c r="IKX1" s="703"/>
      <c r="IKY1" s="703"/>
      <c r="IKZ1" s="703"/>
      <c r="ILA1" s="703"/>
      <c r="ILB1" s="703"/>
      <c r="ILC1" s="703"/>
      <c r="ILD1" s="703"/>
      <c r="ILE1" s="703"/>
      <c r="ILF1" s="703"/>
      <c r="ILG1" s="703"/>
      <c r="ILH1" s="703"/>
      <c r="ILI1" s="703"/>
      <c r="ILJ1" s="703"/>
      <c r="ILK1" s="703"/>
      <c r="ILL1" s="703"/>
      <c r="ILM1" s="703"/>
      <c r="ILN1" s="703"/>
      <c r="ILO1" s="703"/>
      <c r="ILP1" s="703"/>
      <c r="ILQ1" s="703"/>
      <c r="ILR1" s="703"/>
      <c r="ILS1" s="703"/>
      <c r="ILT1" s="703"/>
      <c r="ILU1" s="703"/>
      <c r="ILV1" s="703"/>
      <c r="ILW1" s="703"/>
      <c r="ILX1" s="703"/>
      <c r="ILY1" s="703"/>
      <c r="ILZ1" s="703"/>
      <c r="IMA1" s="703"/>
      <c r="IMB1" s="703"/>
      <c r="IMC1" s="703"/>
      <c r="IMD1" s="703"/>
      <c r="IME1" s="703"/>
      <c r="IMF1" s="703"/>
      <c r="IMG1" s="703"/>
      <c r="IMH1" s="703"/>
      <c r="IMI1" s="703"/>
      <c r="IMJ1" s="703"/>
      <c r="IMK1" s="703"/>
      <c r="IML1" s="703"/>
      <c r="IMM1" s="703"/>
      <c r="IMN1" s="703"/>
      <c r="IMO1" s="703"/>
      <c r="IMP1" s="703"/>
      <c r="IMQ1" s="703"/>
      <c r="IMR1" s="703"/>
      <c r="IMS1" s="703"/>
      <c r="IMT1" s="703"/>
      <c r="IMU1" s="703"/>
      <c r="IMV1" s="703"/>
      <c r="IMW1" s="703"/>
      <c r="IMX1" s="703"/>
      <c r="IMY1" s="703"/>
      <c r="IMZ1" s="703"/>
      <c r="INA1" s="703"/>
      <c r="INB1" s="703"/>
      <c r="INC1" s="703"/>
      <c r="IND1" s="703"/>
      <c r="INE1" s="703"/>
      <c r="INF1" s="703"/>
      <c r="ING1" s="703"/>
      <c r="INH1" s="703"/>
      <c r="INI1" s="703"/>
      <c r="INJ1" s="703"/>
      <c r="INK1" s="703"/>
      <c r="INL1" s="703"/>
      <c r="INM1" s="703"/>
      <c r="INN1" s="703"/>
      <c r="INO1" s="703"/>
      <c r="INP1" s="703"/>
      <c r="INQ1" s="703"/>
      <c r="INR1" s="703"/>
      <c r="INS1" s="703"/>
      <c r="INT1" s="703"/>
      <c r="INU1" s="703"/>
      <c r="INV1" s="703"/>
      <c r="INW1" s="703"/>
      <c r="INX1" s="703"/>
      <c r="INY1" s="703"/>
      <c r="INZ1" s="703"/>
      <c r="IOA1" s="703"/>
      <c r="IOB1" s="703"/>
      <c r="IOC1" s="703"/>
      <c r="IOD1" s="703"/>
      <c r="IOE1" s="703"/>
      <c r="IOF1" s="703"/>
      <c r="IOG1" s="703"/>
      <c r="IOH1" s="703"/>
      <c r="IOI1" s="703"/>
      <c r="IOJ1" s="703"/>
      <c r="IOK1" s="703"/>
      <c r="IOL1" s="703"/>
      <c r="IOM1" s="703"/>
      <c r="ION1" s="703"/>
      <c r="IOO1" s="703"/>
      <c r="IOP1" s="703"/>
      <c r="IOQ1" s="703"/>
      <c r="IOR1" s="703"/>
      <c r="IOS1" s="703"/>
      <c r="IOT1" s="703"/>
      <c r="IOU1" s="703"/>
      <c r="IOV1" s="703"/>
      <c r="IOW1" s="703"/>
      <c r="IOX1" s="703"/>
      <c r="IOY1" s="703"/>
      <c r="IOZ1" s="703"/>
      <c r="IPA1" s="703"/>
      <c r="IPB1" s="703"/>
      <c r="IPC1" s="703"/>
      <c r="IPD1" s="703"/>
      <c r="IPE1" s="703"/>
      <c r="IPF1" s="703"/>
      <c r="IPG1" s="703"/>
      <c r="IPH1" s="703"/>
      <c r="IPI1" s="703"/>
      <c r="IPJ1" s="703"/>
      <c r="IPK1" s="703"/>
      <c r="IPL1" s="703"/>
      <c r="IPM1" s="703"/>
      <c r="IPN1" s="703"/>
      <c r="IPO1" s="703"/>
      <c r="IPP1" s="703"/>
      <c r="IPQ1" s="703"/>
      <c r="IPR1" s="703"/>
      <c r="IPS1" s="703"/>
      <c r="IPT1" s="703"/>
      <c r="IPU1" s="703"/>
      <c r="IPV1" s="703"/>
      <c r="IPW1" s="703"/>
      <c r="IPX1" s="703"/>
      <c r="IPY1" s="703"/>
      <c r="IPZ1" s="703"/>
      <c r="IQA1" s="703"/>
      <c r="IQB1" s="703"/>
      <c r="IQC1" s="703"/>
      <c r="IQD1" s="703"/>
      <c r="IQE1" s="703"/>
      <c r="IQF1" s="703"/>
      <c r="IQG1" s="703"/>
      <c r="IQH1" s="703"/>
      <c r="IQI1" s="703"/>
      <c r="IQJ1" s="703"/>
      <c r="IQK1" s="703"/>
      <c r="IQL1" s="703"/>
      <c r="IQM1" s="703"/>
      <c r="IQN1" s="703"/>
      <c r="IQO1" s="703"/>
      <c r="IQP1" s="703"/>
      <c r="IQQ1" s="703"/>
      <c r="IQR1" s="703"/>
      <c r="IQS1" s="703"/>
      <c r="IQT1" s="703"/>
      <c r="IQU1" s="703"/>
      <c r="IQV1" s="703"/>
      <c r="IQW1" s="703"/>
      <c r="IQX1" s="703"/>
      <c r="IQY1" s="703"/>
      <c r="IQZ1" s="703"/>
      <c r="IRA1" s="703"/>
      <c r="IRB1" s="703"/>
      <c r="IRC1" s="703"/>
      <c r="IRD1" s="703"/>
      <c r="IRE1" s="703"/>
      <c r="IRF1" s="703"/>
      <c r="IRG1" s="703"/>
      <c r="IRH1" s="703"/>
      <c r="IRI1" s="703"/>
      <c r="IRJ1" s="703"/>
      <c r="IRK1" s="703"/>
      <c r="IRL1" s="703"/>
      <c r="IRM1" s="703"/>
      <c r="IRN1" s="703"/>
      <c r="IRO1" s="703"/>
      <c r="IRP1" s="703"/>
      <c r="IRQ1" s="703"/>
      <c r="IRR1" s="703"/>
      <c r="IRS1" s="703"/>
      <c r="IRT1" s="703"/>
      <c r="IRU1" s="703"/>
      <c r="IRV1" s="703"/>
      <c r="IRW1" s="703"/>
      <c r="IRX1" s="703"/>
      <c r="IRY1" s="703"/>
      <c r="IRZ1" s="703"/>
      <c r="ISA1" s="703"/>
      <c r="ISB1" s="703"/>
      <c r="ISC1" s="703"/>
      <c r="ISD1" s="703"/>
      <c r="ISE1" s="703"/>
      <c r="ISF1" s="703"/>
      <c r="ISG1" s="703"/>
      <c r="ISH1" s="703"/>
      <c r="ISI1" s="703"/>
      <c r="ISJ1" s="703"/>
      <c r="ISK1" s="703"/>
      <c r="ISL1" s="703"/>
      <c r="ISM1" s="703"/>
      <c r="ISN1" s="703"/>
      <c r="ISO1" s="703"/>
      <c r="ISP1" s="703"/>
      <c r="ISQ1" s="703"/>
      <c r="ISR1" s="703"/>
      <c r="ISS1" s="703"/>
      <c r="IST1" s="703"/>
      <c r="ISU1" s="703"/>
      <c r="ISV1" s="703"/>
      <c r="ISW1" s="703"/>
      <c r="ISX1" s="703"/>
      <c r="ISY1" s="703"/>
      <c r="ISZ1" s="703"/>
      <c r="ITA1" s="703"/>
      <c r="ITB1" s="703"/>
      <c r="ITC1" s="703"/>
      <c r="ITD1" s="703"/>
      <c r="ITE1" s="703"/>
      <c r="ITF1" s="703"/>
      <c r="ITG1" s="703"/>
      <c r="ITH1" s="703"/>
      <c r="ITI1" s="703"/>
      <c r="ITJ1" s="703"/>
      <c r="ITK1" s="703"/>
      <c r="ITL1" s="703"/>
      <c r="ITM1" s="703"/>
      <c r="ITN1" s="703"/>
      <c r="ITO1" s="703"/>
      <c r="ITP1" s="703"/>
      <c r="ITQ1" s="703"/>
      <c r="ITR1" s="703"/>
      <c r="ITS1" s="703"/>
      <c r="ITT1" s="703"/>
      <c r="ITU1" s="703"/>
      <c r="ITV1" s="703"/>
      <c r="ITW1" s="703"/>
      <c r="ITX1" s="703"/>
      <c r="ITY1" s="703"/>
      <c r="ITZ1" s="703"/>
      <c r="IUA1" s="703"/>
      <c r="IUB1" s="703"/>
      <c r="IUC1" s="703"/>
      <c r="IUD1" s="703"/>
      <c r="IUE1" s="703"/>
      <c r="IUF1" s="703"/>
      <c r="IUG1" s="703"/>
      <c r="IUH1" s="703"/>
      <c r="IUI1" s="703"/>
      <c r="IUJ1" s="703"/>
      <c r="IUK1" s="703"/>
      <c r="IUL1" s="703"/>
      <c r="IUM1" s="703"/>
      <c r="IUN1" s="703"/>
      <c r="IUO1" s="703"/>
      <c r="IUP1" s="703"/>
      <c r="IUQ1" s="703"/>
      <c r="IUR1" s="703"/>
      <c r="IUS1" s="703"/>
      <c r="IUT1" s="703"/>
      <c r="IUU1" s="703"/>
      <c r="IUV1" s="703"/>
      <c r="IUW1" s="703"/>
      <c r="IUX1" s="703"/>
      <c r="IUY1" s="703"/>
      <c r="IUZ1" s="703"/>
      <c r="IVA1" s="703"/>
      <c r="IVB1" s="703"/>
      <c r="IVC1" s="703"/>
      <c r="IVD1" s="703"/>
      <c r="IVE1" s="703"/>
      <c r="IVF1" s="703"/>
      <c r="IVG1" s="703"/>
      <c r="IVH1" s="703"/>
      <c r="IVI1" s="703"/>
      <c r="IVJ1" s="703"/>
      <c r="IVK1" s="703"/>
      <c r="IVL1" s="703"/>
      <c r="IVM1" s="703"/>
      <c r="IVN1" s="703"/>
      <c r="IVO1" s="703"/>
      <c r="IVP1" s="703"/>
      <c r="IVQ1" s="703"/>
      <c r="IVR1" s="703"/>
      <c r="IVS1" s="703"/>
      <c r="IVT1" s="703"/>
      <c r="IVU1" s="703"/>
      <c r="IVV1" s="703"/>
      <c r="IVW1" s="703"/>
      <c r="IVX1" s="703"/>
      <c r="IVY1" s="703"/>
      <c r="IVZ1" s="703"/>
      <c r="IWA1" s="703"/>
      <c r="IWB1" s="703"/>
      <c r="IWC1" s="703"/>
      <c r="IWD1" s="703"/>
      <c r="IWE1" s="703"/>
      <c r="IWF1" s="703"/>
      <c r="IWG1" s="703"/>
      <c r="IWH1" s="703"/>
      <c r="IWI1" s="703"/>
      <c r="IWJ1" s="703"/>
      <c r="IWK1" s="703"/>
      <c r="IWL1" s="703"/>
      <c r="IWM1" s="703"/>
      <c r="IWN1" s="703"/>
      <c r="IWO1" s="703"/>
      <c r="IWP1" s="703"/>
      <c r="IWQ1" s="703"/>
      <c r="IWR1" s="703"/>
      <c r="IWS1" s="703"/>
      <c r="IWT1" s="703"/>
      <c r="IWU1" s="703"/>
      <c r="IWV1" s="703"/>
      <c r="IWW1" s="703"/>
      <c r="IWX1" s="703"/>
      <c r="IWY1" s="703"/>
      <c r="IWZ1" s="703"/>
      <c r="IXA1" s="703"/>
      <c r="IXB1" s="703"/>
      <c r="IXC1" s="703"/>
      <c r="IXD1" s="703"/>
      <c r="IXE1" s="703"/>
      <c r="IXF1" s="703"/>
      <c r="IXG1" s="703"/>
      <c r="IXH1" s="703"/>
      <c r="IXI1" s="703"/>
      <c r="IXJ1" s="703"/>
      <c r="IXK1" s="703"/>
      <c r="IXL1" s="703"/>
      <c r="IXM1" s="703"/>
      <c r="IXN1" s="703"/>
      <c r="IXO1" s="703"/>
      <c r="IXP1" s="703"/>
      <c r="IXQ1" s="703"/>
      <c r="IXR1" s="703"/>
      <c r="IXS1" s="703"/>
      <c r="IXT1" s="703"/>
      <c r="IXU1" s="703"/>
      <c r="IXV1" s="703"/>
      <c r="IXW1" s="703"/>
      <c r="IXX1" s="703"/>
      <c r="IXY1" s="703"/>
      <c r="IXZ1" s="703"/>
      <c r="IYA1" s="703"/>
      <c r="IYB1" s="703"/>
      <c r="IYC1" s="703"/>
      <c r="IYD1" s="703"/>
      <c r="IYE1" s="703"/>
      <c r="IYF1" s="703"/>
      <c r="IYG1" s="703"/>
      <c r="IYH1" s="703"/>
      <c r="IYI1" s="703"/>
      <c r="IYJ1" s="703"/>
      <c r="IYK1" s="703"/>
      <c r="IYL1" s="703"/>
      <c r="IYM1" s="703"/>
      <c r="IYN1" s="703"/>
      <c r="IYO1" s="703"/>
      <c r="IYP1" s="703"/>
      <c r="IYQ1" s="703"/>
      <c r="IYR1" s="703"/>
      <c r="IYS1" s="703"/>
      <c r="IYT1" s="703"/>
      <c r="IYU1" s="703"/>
      <c r="IYV1" s="703"/>
      <c r="IYW1" s="703"/>
      <c r="IYX1" s="703"/>
      <c r="IYY1" s="703"/>
      <c r="IYZ1" s="703"/>
      <c r="IZA1" s="703"/>
      <c r="IZB1" s="703"/>
      <c r="IZC1" s="703"/>
      <c r="IZD1" s="703"/>
      <c r="IZE1" s="703"/>
      <c r="IZF1" s="703"/>
      <c r="IZG1" s="703"/>
      <c r="IZH1" s="703"/>
      <c r="IZI1" s="703"/>
      <c r="IZJ1" s="703"/>
      <c r="IZK1" s="703"/>
      <c r="IZL1" s="703"/>
      <c r="IZM1" s="703"/>
      <c r="IZN1" s="703"/>
      <c r="IZO1" s="703"/>
      <c r="IZP1" s="703"/>
      <c r="IZQ1" s="703"/>
      <c r="IZR1" s="703"/>
      <c r="IZS1" s="703"/>
      <c r="IZT1" s="703"/>
      <c r="IZU1" s="703"/>
      <c r="IZV1" s="703"/>
      <c r="IZW1" s="703"/>
      <c r="IZX1" s="703"/>
      <c r="IZY1" s="703"/>
      <c r="IZZ1" s="703"/>
      <c r="JAA1" s="703"/>
      <c r="JAB1" s="703"/>
      <c r="JAC1" s="703"/>
      <c r="JAD1" s="703"/>
      <c r="JAE1" s="703"/>
      <c r="JAF1" s="703"/>
      <c r="JAG1" s="703"/>
      <c r="JAH1" s="703"/>
      <c r="JAI1" s="703"/>
      <c r="JAJ1" s="703"/>
      <c r="JAK1" s="703"/>
      <c r="JAL1" s="703"/>
      <c r="JAM1" s="703"/>
      <c r="JAN1" s="703"/>
      <c r="JAO1" s="703"/>
      <c r="JAP1" s="703"/>
      <c r="JAQ1" s="703"/>
      <c r="JAR1" s="703"/>
      <c r="JAS1" s="703"/>
      <c r="JAT1" s="703"/>
      <c r="JAU1" s="703"/>
      <c r="JAV1" s="703"/>
      <c r="JAW1" s="703"/>
      <c r="JAX1" s="703"/>
      <c r="JAY1" s="703"/>
      <c r="JAZ1" s="703"/>
      <c r="JBA1" s="703"/>
      <c r="JBB1" s="703"/>
      <c r="JBC1" s="703"/>
      <c r="JBD1" s="703"/>
      <c r="JBE1" s="703"/>
      <c r="JBF1" s="703"/>
      <c r="JBG1" s="703"/>
      <c r="JBH1" s="703"/>
      <c r="JBI1" s="703"/>
      <c r="JBJ1" s="703"/>
      <c r="JBK1" s="703"/>
      <c r="JBL1" s="703"/>
      <c r="JBM1" s="703"/>
      <c r="JBN1" s="703"/>
      <c r="JBO1" s="703"/>
      <c r="JBP1" s="703"/>
      <c r="JBQ1" s="703"/>
      <c r="JBR1" s="703"/>
      <c r="JBS1" s="703"/>
      <c r="JBT1" s="703"/>
      <c r="JBU1" s="703"/>
      <c r="JBV1" s="703"/>
      <c r="JBW1" s="703"/>
      <c r="JBX1" s="703"/>
      <c r="JBY1" s="703"/>
      <c r="JBZ1" s="703"/>
      <c r="JCA1" s="703"/>
      <c r="JCB1" s="703"/>
      <c r="JCC1" s="703"/>
      <c r="JCD1" s="703"/>
      <c r="JCE1" s="703"/>
      <c r="JCF1" s="703"/>
      <c r="JCG1" s="703"/>
      <c r="JCH1" s="703"/>
      <c r="JCI1" s="703"/>
      <c r="JCJ1" s="703"/>
      <c r="JCK1" s="703"/>
      <c r="JCL1" s="703"/>
      <c r="JCM1" s="703"/>
      <c r="JCN1" s="703"/>
      <c r="JCO1" s="703"/>
      <c r="JCP1" s="703"/>
      <c r="JCQ1" s="703"/>
      <c r="JCR1" s="703"/>
      <c r="JCS1" s="703"/>
      <c r="JCT1" s="703"/>
      <c r="JCU1" s="703"/>
      <c r="JCV1" s="703"/>
      <c r="JCW1" s="703"/>
      <c r="JCX1" s="703"/>
      <c r="JCY1" s="703"/>
      <c r="JCZ1" s="703"/>
      <c r="JDA1" s="703"/>
      <c r="JDB1" s="703"/>
      <c r="JDC1" s="703"/>
      <c r="JDD1" s="703"/>
      <c r="JDE1" s="703"/>
      <c r="JDF1" s="703"/>
      <c r="JDG1" s="703"/>
      <c r="JDH1" s="703"/>
      <c r="JDI1" s="703"/>
      <c r="JDJ1" s="703"/>
      <c r="JDK1" s="703"/>
      <c r="JDL1" s="703"/>
      <c r="JDM1" s="703"/>
      <c r="JDN1" s="703"/>
      <c r="JDO1" s="703"/>
      <c r="JDP1" s="703"/>
      <c r="JDQ1" s="703"/>
      <c r="JDR1" s="703"/>
      <c r="JDS1" s="703"/>
      <c r="JDT1" s="703"/>
      <c r="JDU1" s="703"/>
      <c r="JDV1" s="703"/>
      <c r="JDW1" s="703"/>
      <c r="JDX1" s="703"/>
      <c r="JDY1" s="703"/>
      <c r="JDZ1" s="703"/>
      <c r="JEA1" s="703"/>
      <c r="JEB1" s="703"/>
      <c r="JEC1" s="703"/>
      <c r="JED1" s="703"/>
      <c r="JEE1" s="703"/>
      <c r="JEF1" s="703"/>
      <c r="JEG1" s="703"/>
      <c r="JEH1" s="703"/>
      <c r="JEI1" s="703"/>
      <c r="JEJ1" s="703"/>
      <c r="JEK1" s="703"/>
      <c r="JEL1" s="703"/>
      <c r="JEM1" s="703"/>
      <c r="JEN1" s="703"/>
      <c r="JEO1" s="703"/>
      <c r="JEP1" s="703"/>
      <c r="JEQ1" s="703"/>
      <c r="JER1" s="703"/>
      <c r="JES1" s="703"/>
      <c r="JET1" s="703"/>
      <c r="JEU1" s="703"/>
      <c r="JEV1" s="703"/>
      <c r="JEW1" s="703"/>
      <c r="JEX1" s="703"/>
      <c r="JEY1" s="703"/>
      <c r="JEZ1" s="703"/>
      <c r="JFA1" s="703"/>
      <c r="JFB1" s="703"/>
      <c r="JFC1" s="703"/>
      <c r="JFD1" s="703"/>
      <c r="JFE1" s="703"/>
      <c r="JFF1" s="703"/>
      <c r="JFG1" s="703"/>
      <c r="JFH1" s="703"/>
      <c r="JFI1" s="703"/>
      <c r="JFJ1" s="703"/>
      <c r="JFK1" s="703"/>
      <c r="JFL1" s="703"/>
      <c r="JFM1" s="703"/>
      <c r="JFN1" s="703"/>
      <c r="JFO1" s="703"/>
      <c r="JFP1" s="703"/>
      <c r="JFQ1" s="703"/>
      <c r="JFR1" s="703"/>
      <c r="JFS1" s="703"/>
      <c r="JFT1" s="703"/>
      <c r="JFU1" s="703"/>
      <c r="JFV1" s="703"/>
      <c r="JFW1" s="703"/>
      <c r="JFX1" s="703"/>
      <c r="JFY1" s="703"/>
      <c r="JFZ1" s="703"/>
      <c r="JGA1" s="703"/>
      <c r="JGB1" s="703"/>
      <c r="JGC1" s="703"/>
      <c r="JGD1" s="703"/>
      <c r="JGE1" s="703"/>
      <c r="JGF1" s="703"/>
      <c r="JGG1" s="703"/>
      <c r="JGH1" s="703"/>
      <c r="JGI1" s="703"/>
      <c r="JGJ1" s="703"/>
      <c r="JGK1" s="703"/>
      <c r="JGL1" s="703"/>
      <c r="JGM1" s="703"/>
      <c r="JGN1" s="703"/>
      <c r="JGO1" s="703"/>
      <c r="JGP1" s="703"/>
      <c r="JGQ1" s="703"/>
      <c r="JGR1" s="703"/>
      <c r="JGS1" s="703"/>
      <c r="JGT1" s="703"/>
      <c r="JGU1" s="703"/>
      <c r="JGV1" s="703"/>
      <c r="JGW1" s="703"/>
      <c r="JGX1" s="703"/>
      <c r="JGY1" s="703"/>
      <c r="JGZ1" s="703"/>
      <c r="JHA1" s="703"/>
      <c r="JHB1" s="703"/>
      <c r="JHC1" s="703"/>
      <c r="JHD1" s="703"/>
      <c r="JHE1" s="703"/>
      <c r="JHF1" s="703"/>
      <c r="JHG1" s="703"/>
      <c r="JHH1" s="703"/>
      <c r="JHI1" s="703"/>
      <c r="JHJ1" s="703"/>
      <c r="JHK1" s="703"/>
      <c r="JHL1" s="703"/>
      <c r="JHM1" s="703"/>
      <c r="JHN1" s="703"/>
      <c r="JHO1" s="703"/>
      <c r="JHP1" s="703"/>
      <c r="JHQ1" s="703"/>
      <c r="JHR1" s="703"/>
      <c r="JHS1" s="703"/>
      <c r="JHT1" s="703"/>
      <c r="JHU1" s="703"/>
      <c r="JHV1" s="703"/>
      <c r="JHW1" s="703"/>
      <c r="JHX1" s="703"/>
      <c r="JHY1" s="703"/>
      <c r="JHZ1" s="703"/>
      <c r="JIA1" s="703"/>
      <c r="JIB1" s="703"/>
      <c r="JIC1" s="703"/>
      <c r="JID1" s="703"/>
      <c r="JIE1" s="703"/>
      <c r="JIF1" s="703"/>
      <c r="JIG1" s="703"/>
      <c r="JIH1" s="703"/>
      <c r="JII1" s="703"/>
      <c r="JIJ1" s="703"/>
      <c r="JIK1" s="703"/>
      <c r="JIL1" s="703"/>
      <c r="JIM1" s="703"/>
      <c r="JIN1" s="703"/>
      <c r="JIO1" s="703"/>
      <c r="JIP1" s="703"/>
      <c r="JIQ1" s="703"/>
      <c r="JIR1" s="703"/>
      <c r="JIS1" s="703"/>
      <c r="JIT1" s="703"/>
      <c r="JIU1" s="703"/>
      <c r="JIV1" s="703"/>
      <c r="JIW1" s="703"/>
      <c r="JIX1" s="703"/>
      <c r="JIY1" s="703"/>
      <c r="JIZ1" s="703"/>
      <c r="JJA1" s="703"/>
      <c r="JJB1" s="703"/>
      <c r="JJC1" s="703"/>
      <c r="JJD1" s="703"/>
      <c r="JJE1" s="703"/>
      <c r="JJF1" s="703"/>
      <c r="JJG1" s="703"/>
      <c r="JJH1" s="703"/>
      <c r="JJI1" s="703"/>
      <c r="JJJ1" s="703"/>
      <c r="JJK1" s="703"/>
      <c r="JJL1" s="703"/>
      <c r="JJM1" s="703"/>
      <c r="JJN1" s="703"/>
      <c r="JJO1" s="703"/>
      <c r="JJP1" s="703"/>
      <c r="JJQ1" s="703"/>
      <c r="JJR1" s="703"/>
      <c r="JJS1" s="703"/>
      <c r="JJT1" s="703"/>
      <c r="JJU1" s="703"/>
      <c r="JJV1" s="703"/>
      <c r="JJW1" s="703"/>
      <c r="JJX1" s="703"/>
      <c r="JJY1" s="703"/>
      <c r="JJZ1" s="703"/>
      <c r="JKA1" s="703"/>
      <c r="JKB1" s="703"/>
      <c r="JKC1" s="703"/>
      <c r="JKD1" s="703"/>
      <c r="JKE1" s="703"/>
      <c r="JKF1" s="703"/>
      <c r="JKG1" s="703"/>
      <c r="JKH1" s="703"/>
      <c r="JKI1" s="703"/>
      <c r="JKJ1" s="703"/>
      <c r="JKK1" s="703"/>
      <c r="JKL1" s="703"/>
      <c r="JKM1" s="703"/>
      <c r="JKN1" s="703"/>
      <c r="JKO1" s="703"/>
      <c r="JKP1" s="703"/>
      <c r="JKQ1" s="703"/>
      <c r="JKR1" s="703"/>
      <c r="JKS1" s="703"/>
      <c r="JKT1" s="703"/>
      <c r="JKU1" s="703"/>
      <c r="JKV1" s="703"/>
      <c r="JKW1" s="703"/>
      <c r="JKX1" s="703"/>
      <c r="JKY1" s="703"/>
      <c r="JKZ1" s="703"/>
      <c r="JLA1" s="703"/>
      <c r="JLB1" s="703"/>
      <c r="JLC1" s="703"/>
      <c r="JLD1" s="703"/>
      <c r="JLE1" s="703"/>
      <c r="JLF1" s="703"/>
      <c r="JLG1" s="703"/>
      <c r="JLH1" s="703"/>
      <c r="JLI1" s="703"/>
      <c r="JLJ1" s="703"/>
      <c r="JLK1" s="703"/>
      <c r="JLL1" s="703"/>
      <c r="JLM1" s="703"/>
      <c r="JLN1" s="703"/>
      <c r="JLO1" s="703"/>
      <c r="JLP1" s="703"/>
      <c r="JLQ1" s="703"/>
      <c r="JLR1" s="703"/>
      <c r="JLS1" s="703"/>
      <c r="JLT1" s="703"/>
      <c r="JLU1" s="703"/>
      <c r="JLV1" s="703"/>
      <c r="JLW1" s="703"/>
      <c r="JLX1" s="703"/>
      <c r="JLY1" s="703"/>
      <c r="JLZ1" s="703"/>
      <c r="JMA1" s="703"/>
      <c r="JMB1" s="703"/>
      <c r="JMC1" s="703"/>
      <c r="JMD1" s="703"/>
      <c r="JME1" s="703"/>
      <c r="JMF1" s="703"/>
      <c r="JMG1" s="703"/>
      <c r="JMH1" s="703"/>
      <c r="JMI1" s="703"/>
      <c r="JMJ1" s="703"/>
      <c r="JMK1" s="703"/>
      <c r="JML1" s="703"/>
      <c r="JMM1" s="703"/>
      <c r="JMN1" s="703"/>
      <c r="JMO1" s="703"/>
      <c r="JMP1" s="703"/>
      <c r="JMQ1" s="703"/>
      <c r="JMR1" s="703"/>
      <c r="JMS1" s="703"/>
      <c r="JMT1" s="703"/>
      <c r="JMU1" s="703"/>
      <c r="JMV1" s="703"/>
      <c r="JMW1" s="703"/>
      <c r="JMX1" s="703"/>
      <c r="JMY1" s="703"/>
      <c r="JMZ1" s="703"/>
      <c r="JNA1" s="703"/>
      <c r="JNB1" s="703"/>
      <c r="JNC1" s="703"/>
      <c r="JND1" s="703"/>
      <c r="JNE1" s="703"/>
      <c r="JNF1" s="703"/>
      <c r="JNG1" s="703"/>
      <c r="JNH1" s="703"/>
      <c r="JNI1" s="703"/>
      <c r="JNJ1" s="703"/>
      <c r="JNK1" s="703"/>
      <c r="JNL1" s="703"/>
      <c r="JNM1" s="703"/>
      <c r="JNN1" s="703"/>
      <c r="JNO1" s="703"/>
      <c r="JNP1" s="703"/>
      <c r="JNQ1" s="703"/>
      <c r="JNR1" s="703"/>
      <c r="JNS1" s="703"/>
      <c r="JNT1" s="703"/>
      <c r="JNU1" s="703"/>
      <c r="JNV1" s="703"/>
      <c r="JNW1" s="703"/>
      <c r="JNX1" s="703"/>
      <c r="JNY1" s="703"/>
      <c r="JNZ1" s="703"/>
      <c r="JOA1" s="703"/>
      <c r="JOB1" s="703"/>
      <c r="JOC1" s="703"/>
      <c r="JOD1" s="703"/>
      <c r="JOE1" s="703"/>
      <c r="JOF1" s="703"/>
      <c r="JOG1" s="703"/>
      <c r="JOH1" s="703"/>
      <c r="JOI1" s="703"/>
      <c r="JOJ1" s="703"/>
      <c r="JOK1" s="703"/>
      <c r="JOL1" s="703"/>
      <c r="JOM1" s="703"/>
      <c r="JON1" s="703"/>
      <c r="JOO1" s="703"/>
      <c r="JOP1" s="703"/>
      <c r="JOQ1" s="703"/>
      <c r="JOR1" s="703"/>
      <c r="JOS1" s="703"/>
      <c r="JOT1" s="703"/>
      <c r="JOU1" s="703"/>
      <c r="JOV1" s="703"/>
      <c r="JOW1" s="703"/>
      <c r="JOX1" s="703"/>
      <c r="JOY1" s="703"/>
      <c r="JOZ1" s="703"/>
      <c r="JPA1" s="703"/>
      <c r="JPB1" s="703"/>
      <c r="JPC1" s="703"/>
      <c r="JPD1" s="703"/>
      <c r="JPE1" s="703"/>
      <c r="JPF1" s="703"/>
      <c r="JPG1" s="703"/>
      <c r="JPH1" s="703"/>
      <c r="JPI1" s="703"/>
      <c r="JPJ1" s="703"/>
      <c r="JPK1" s="703"/>
      <c r="JPL1" s="703"/>
      <c r="JPM1" s="703"/>
      <c r="JPN1" s="703"/>
      <c r="JPO1" s="703"/>
      <c r="JPP1" s="703"/>
      <c r="JPQ1" s="703"/>
      <c r="JPR1" s="703"/>
      <c r="JPS1" s="703"/>
      <c r="JPT1" s="703"/>
      <c r="JPU1" s="703"/>
      <c r="JPV1" s="703"/>
      <c r="JPW1" s="703"/>
      <c r="JPX1" s="703"/>
      <c r="JPY1" s="703"/>
      <c r="JPZ1" s="703"/>
      <c r="JQA1" s="703"/>
      <c r="JQB1" s="703"/>
      <c r="JQC1" s="703"/>
      <c r="JQD1" s="703"/>
      <c r="JQE1" s="703"/>
      <c r="JQF1" s="703"/>
      <c r="JQG1" s="703"/>
      <c r="JQH1" s="703"/>
      <c r="JQI1" s="703"/>
      <c r="JQJ1" s="703"/>
      <c r="JQK1" s="703"/>
      <c r="JQL1" s="703"/>
      <c r="JQM1" s="703"/>
      <c r="JQN1" s="703"/>
      <c r="JQO1" s="703"/>
      <c r="JQP1" s="703"/>
      <c r="JQQ1" s="703"/>
      <c r="JQR1" s="703"/>
      <c r="JQS1" s="703"/>
      <c r="JQT1" s="703"/>
      <c r="JQU1" s="703"/>
      <c r="JQV1" s="703"/>
      <c r="JQW1" s="703"/>
      <c r="JQX1" s="703"/>
      <c r="JQY1" s="703"/>
      <c r="JQZ1" s="703"/>
      <c r="JRA1" s="703"/>
      <c r="JRB1" s="703"/>
      <c r="JRC1" s="703"/>
      <c r="JRD1" s="703"/>
      <c r="JRE1" s="703"/>
      <c r="JRF1" s="703"/>
      <c r="JRG1" s="703"/>
      <c r="JRH1" s="703"/>
      <c r="JRI1" s="703"/>
      <c r="JRJ1" s="703"/>
      <c r="JRK1" s="703"/>
      <c r="JRL1" s="703"/>
      <c r="JRM1" s="703"/>
      <c r="JRN1" s="703"/>
      <c r="JRO1" s="703"/>
      <c r="JRP1" s="703"/>
      <c r="JRQ1" s="703"/>
      <c r="JRR1" s="703"/>
      <c r="JRS1" s="703"/>
      <c r="JRT1" s="703"/>
      <c r="JRU1" s="703"/>
      <c r="JRV1" s="703"/>
      <c r="JRW1" s="703"/>
      <c r="JRX1" s="703"/>
      <c r="JRY1" s="703"/>
      <c r="JRZ1" s="703"/>
      <c r="JSA1" s="703"/>
      <c r="JSB1" s="703"/>
      <c r="JSC1" s="703"/>
      <c r="JSD1" s="703"/>
      <c r="JSE1" s="703"/>
      <c r="JSF1" s="703"/>
      <c r="JSG1" s="703"/>
      <c r="JSH1" s="703"/>
      <c r="JSI1" s="703"/>
      <c r="JSJ1" s="703"/>
      <c r="JSK1" s="703"/>
      <c r="JSL1" s="703"/>
      <c r="JSM1" s="703"/>
      <c r="JSN1" s="703"/>
      <c r="JSO1" s="703"/>
      <c r="JSP1" s="703"/>
      <c r="JSQ1" s="703"/>
      <c r="JSR1" s="703"/>
      <c r="JSS1" s="703"/>
      <c r="JST1" s="703"/>
      <c r="JSU1" s="703"/>
      <c r="JSV1" s="703"/>
      <c r="JSW1" s="703"/>
      <c r="JSX1" s="703"/>
      <c r="JSY1" s="703"/>
      <c r="JSZ1" s="703"/>
      <c r="JTA1" s="703"/>
      <c r="JTB1" s="703"/>
      <c r="JTC1" s="703"/>
      <c r="JTD1" s="703"/>
      <c r="JTE1" s="703"/>
      <c r="JTF1" s="703"/>
      <c r="JTG1" s="703"/>
      <c r="JTH1" s="703"/>
      <c r="JTI1" s="703"/>
      <c r="JTJ1" s="703"/>
      <c r="JTK1" s="703"/>
      <c r="JTL1" s="703"/>
      <c r="JTM1" s="703"/>
      <c r="JTN1" s="703"/>
      <c r="JTO1" s="703"/>
      <c r="JTP1" s="703"/>
      <c r="JTQ1" s="703"/>
      <c r="JTR1" s="703"/>
      <c r="JTS1" s="703"/>
      <c r="JTT1" s="703"/>
      <c r="JTU1" s="703"/>
      <c r="JTV1" s="703"/>
      <c r="JTW1" s="703"/>
      <c r="JTX1" s="703"/>
      <c r="JTY1" s="703"/>
      <c r="JTZ1" s="703"/>
      <c r="JUA1" s="703"/>
      <c r="JUB1" s="703"/>
      <c r="JUC1" s="703"/>
      <c r="JUD1" s="703"/>
      <c r="JUE1" s="703"/>
      <c r="JUF1" s="703"/>
      <c r="JUG1" s="703"/>
      <c r="JUH1" s="703"/>
      <c r="JUI1" s="703"/>
      <c r="JUJ1" s="703"/>
      <c r="JUK1" s="703"/>
      <c r="JUL1" s="703"/>
      <c r="JUM1" s="703"/>
      <c r="JUN1" s="703"/>
      <c r="JUO1" s="703"/>
      <c r="JUP1" s="703"/>
      <c r="JUQ1" s="703"/>
      <c r="JUR1" s="703"/>
      <c r="JUS1" s="703"/>
      <c r="JUT1" s="703"/>
      <c r="JUU1" s="703"/>
      <c r="JUV1" s="703"/>
      <c r="JUW1" s="703"/>
      <c r="JUX1" s="703"/>
      <c r="JUY1" s="703"/>
      <c r="JUZ1" s="703"/>
      <c r="JVA1" s="703"/>
      <c r="JVB1" s="703"/>
      <c r="JVC1" s="703"/>
      <c r="JVD1" s="703"/>
      <c r="JVE1" s="703"/>
      <c r="JVF1" s="703"/>
      <c r="JVG1" s="703"/>
      <c r="JVH1" s="703"/>
      <c r="JVI1" s="703"/>
      <c r="JVJ1" s="703"/>
      <c r="JVK1" s="703"/>
      <c r="JVL1" s="703"/>
      <c r="JVM1" s="703"/>
      <c r="JVN1" s="703"/>
      <c r="JVO1" s="703"/>
      <c r="JVP1" s="703"/>
      <c r="JVQ1" s="703"/>
      <c r="JVR1" s="703"/>
      <c r="JVS1" s="703"/>
      <c r="JVT1" s="703"/>
      <c r="JVU1" s="703"/>
      <c r="JVV1" s="703"/>
      <c r="JVW1" s="703"/>
      <c r="JVX1" s="703"/>
      <c r="JVY1" s="703"/>
      <c r="JVZ1" s="703"/>
      <c r="JWA1" s="703"/>
      <c r="JWB1" s="703"/>
      <c r="JWC1" s="703"/>
      <c r="JWD1" s="703"/>
      <c r="JWE1" s="703"/>
      <c r="JWF1" s="703"/>
      <c r="JWG1" s="703"/>
      <c r="JWH1" s="703"/>
      <c r="JWI1" s="703"/>
      <c r="JWJ1" s="703"/>
      <c r="JWK1" s="703"/>
      <c r="JWL1" s="703"/>
      <c r="JWM1" s="703"/>
      <c r="JWN1" s="703"/>
      <c r="JWO1" s="703"/>
      <c r="JWP1" s="703"/>
      <c r="JWQ1" s="703"/>
      <c r="JWR1" s="703"/>
      <c r="JWS1" s="703"/>
      <c r="JWT1" s="703"/>
      <c r="JWU1" s="703"/>
      <c r="JWV1" s="703"/>
      <c r="JWW1" s="703"/>
      <c r="JWX1" s="703"/>
      <c r="JWY1" s="703"/>
      <c r="JWZ1" s="703"/>
      <c r="JXA1" s="703"/>
      <c r="JXB1" s="703"/>
      <c r="JXC1" s="703"/>
      <c r="JXD1" s="703"/>
      <c r="JXE1" s="703"/>
      <c r="JXF1" s="703"/>
      <c r="JXG1" s="703"/>
      <c r="JXH1" s="703"/>
      <c r="JXI1" s="703"/>
      <c r="JXJ1" s="703"/>
      <c r="JXK1" s="703"/>
      <c r="JXL1" s="703"/>
      <c r="JXM1" s="703"/>
      <c r="JXN1" s="703"/>
      <c r="JXO1" s="703"/>
      <c r="JXP1" s="703"/>
      <c r="JXQ1" s="703"/>
      <c r="JXR1" s="703"/>
      <c r="JXS1" s="703"/>
      <c r="JXT1" s="703"/>
      <c r="JXU1" s="703"/>
      <c r="JXV1" s="703"/>
      <c r="JXW1" s="703"/>
      <c r="JXX1" s="703"/>
      <c r="JXY1" s="703"/>
      <c r="JXZ1" s="703"/>
      <c r="JYA1" s="703"/>
      <c r="JYB1" s="703"/>
      <c r="JYC1" s="703"/>
      <c r="JYD1" s="703"/>
      <c r="JYE1" s="703"/>
      <c r="JYF1" s="703"/>
      <c r="JYG1" s="703"/>
      <c r="JYH1" s="703"/>
      <c r="JYI1" s="703"/>
      <c r="JYJ1" s="703"/>
      <c r="JYK1" s="703"/>
      <c r="JYL1" s="703"/>
      <c r="JYM1" s="703"/>
      <c r="JYN1" s="703"/>
      <c r="JYO1" s="703"/>
      <c r="JYP1" s="703"/>
      <c r="JYQ1" s="703"/>
      <c r="JYR1" s="703"/>
      <c r="JYS1" s="703"/>
      <c r="JYT1" s="703"/>
      <c r="JYU1" s="703"/>
      <c r="JYV1" s="703"/>
      <c r="JYW1" s="703"/>
      <c r="JYX1" s="703"/>
      <c r="JYY1" s="703"/>
      <c r="JYZ1" s="703"/>
      <c r="JZA1" s="703"/>
      <c r="JZB1" s="703"/>
      <c r="JZC1" s="703"/>
      <c r="JZD1" s="703"/>
      <c r="JZE1" s="703"/>
      <c r="JZF1" s="703"/>
      <c r="JZG1" s="703"/>
      <c r="JZH1" s="703"/>
      <c r="JZI1" s="703"/>
      <c r="JZJ1" s="703"/>
      <c r="JZK1" s="703"/>
      <c r="JZL1" s="703"/>
      <c r="JZM1" s="703"/>
      <c r="JZN1" s="703"/>
      <c r="JZO1" s="703"/>
      <c r="JZP1" s="703"/>
      <c r="JZQ1" s="703"/>
      <c r="JZR1" s="703"/>
      <c r="JZS1" s="703"/>
      <c r="JZT1" s="703"/>
      <c r="JZU1" s="703"/>
      <c r="JZV1" s="703"/>
      <c r="JZW1" s="703"/>
      <c r="JZX1" s="703"/>
      <c r="JZY1" s="703"/>
      <c r="JZZ1" s="703"/>
      <c r="KAA1" s="703"/>
      <c r="KAB1" s="703"/>
      <c r="KAC1" s="703"/>
      <c r="KAD1" s="703"/>
      <c r="KAE1" s="703"/>
      <c r="KAF1" s="703"/>
      <c r="KAG1" s="703"/>
      <c r="KAH1" s="703"/>
      <c r="KAI1" s="703"/>
      <c r="KAJ1" s="703"/>
      <c r="KAK1" s="703"/>
      <c r="KAL1" s="703"/>
      <c r="KAM1" s="703"/>
      <c r="KAN1" s="703"/>
      <c r="KAO1" s="703"/>
      <c r="KAP1" s="703"/>
      <c r="KAQ1" s="703"/>
      <c r="KAR1" s="703"/>
      <c r="KAS1" s="703"/>
      <c r="KAT1" s="703"/>
      <c r="KAU1" s="703"/>
      <c r="KAV1" s="703"/>
      <c r="KAW1" s="703"/>
      <c r="KAX1" s="703"/>
      <c r="KAY1" s="703"/>
      <c r="KAZ1" s="703"/>
      <c r="KBA1" s="703"/>
      <c r="KBB1" s="703"/>
      <c r="KBC1" s="703"/>
      <c r="KBD1" s="703"/>
      <c r="KBE1" s="703"/>
      <c r="KBF1" s="703"/>
      <c r="KBG1" s="703"/>
      <c r="KBH1" s="703"/>
      <c r="KBI1" s="703"/>
      <c r="KBJ1" s="703"/>
      <c r="KBK1" s="703"/>
      <c r="KBL1" s="703"/>
      <c r="KBM1" s="703"/>
      <c r="KBN1" s="703"/>
      <c r="KBO1" s="703"/>
      <c r="KBP1" s="703"/>
      <c r="KBQ1" s="703"/>
      <c r="KBR1" s="703"/>
      <c r="KBS1" s="703"/>
      <c r="KBT1" s="703"/>
      <c r="KBU1" s="703"/>
      <c r="KBV1" s="703"/>
      <c r="KBW1" s="703"/>
      <c r="KBX1" s="703"/>
      <c r="KBY1" s="703"/>
      <c r="KBZ1" s="703"/>
      <c r="KCA1" s="703"/>
      <c r="KCB1" s="703"/>
      <c r="KCC1" s="703"/>
      <c r="KCD1" s="703"/>
      <c r="KCE1" s="703"/>
      <c r="KCF1" s="703"/>
      <c r="KCG1" s="703"/>
      <c r="KCH1" s="703"/>
      <c r="KCI1" s="703"/>
      <c r="KCJ1" s="703"/>
      <c r="KCK1" s="703"/>
      <c r="KCL1" s="703"/>
      <c r="KCM1" s="703"/>
      <c r="KCN1" s="703"/>
      <c r="KCO1" s="703"/>
      <c r="KCP1" s="703"/>
      <c r="KCQ1" s="703"/>
      <c r="KCR1" s="703"/>
      <c r="KCS1" s="703"/>
      <c r="KCT1" s="703"/>
      <c r="KCU1" s="703"/>
      <c r="KCV1" s="703"/>
      <c r="KCW1" s="703"/>
      <c r="KCX1" s="703"/>
      <c r="KCY1" s="703"/>
      <c r="KCZ1" s="703"/>
      <c r="KDA1" s="703"/>
      <c r="KDB1" s="703"/>
      <c r="KDC1" s="703"/>
      <c r="KDD1" s="703"/>
      <c r="KDE1" s="703"/>
      <c r="KDF1" s="703"/>
      <c r="KDG1" s="703"/>
      <c r="KDH1" s="703"/>
      <c r="KDI1" s="703"/>
      <c r="KDJ1" s="703"/>
      <c r="KDK1" s="703"/>
      <c r="KDL1" s="703"/>
      <c r="KDM1" s="703"/>
      <c r="KDN1" s="703"/>
      <c r="KDO1" s="703"/>
      <c r="KDP1" s="703"/>
      <c r="KDQ1" s="703"/>
      <c r="KDR1" s="703"/>
      <c r="KDS1" s="703"/>
      <c r="KDT1" s="703"/>
      <c r="KDU1" s="703"/>
      <c r="KDV1" s="703"/>
      <c r="KDW1" s="703"/>
      <c r="KDX1" s="703"/>
      <c r="KDY1" s="703"/>
      <c r="KDZ1" s="703"/>
      <c r="KEA1" s="703"/>
      <c r="KEB1" s="703"/>
      <c r="KEC1" s="703"/>
      <c r="KED1" s="703"/>
      <c r="KEE1" s="703"/>
      <c r="KEF1" s="703"/>
      <c r="KEG1" s="703"/>
      <c r="KEH1" s="703"/>
      <c r="KEI1" s="703"/>
      <c r="KEJ1" s="703"/>
      <c r="KEK1" s="703"/>
      <c r="KEL1" s="703"/>
      <c r="KEM1" s="703"/>
      <c r="KEN1" s="703"/>
      <c r="KEO1" s="703"/>
      <c r="KEP1" s="703"/>
      <c r="KEQ1" s="703"/>
      <c r="KER1" s="703"/>
      <c r="KES1" s="703"/>
      <c r="KET1" s="703"/>
      <c r="KEU1" s="703"/>
      <c r="KEV1" s="703"/>
      <c r="KEW1" s="703"/>
      <c r="KEX1" s="703"/>
      <c r="KEY1" s="703"/>
      <c r="KEZ1" s="703"/>
      <c r="KFA1" s="703"/>
      <c r="KFB1" s="703"/>
      <c r="KFC1" s="703"/>
      <c r="KFD1" s="703"/>
      <c r="KFE1" s="703"/>
      <c r="KFF1" s="703"/>
      <c r="KFG1" s="703"/>
      <c r="KFH1" s="703"/>
      <c r="KFI1" s="703"/>
      <c r="KFJ1" s="703"/>
      <c r="KFK1" s="703"/>
      <c r="KFL1" s="703"/>
      <c r="KFM1" s="703"/>
      <c r="KFN1" s="703"/>
      <c r="KFO1" s="703"/>
      <c r="KFP1" s="703"/>
      <c r="KFQ1" s="703"/>
      <c r="KFR1" s="703"/>
      <c r="KFS1" s="703"/>
      <c r="KFT1" s="703"/>
      <c r="KFU1" s="703"/>
      <c r="KFV1" s="703"/>
      <c r="KFW1" s="703"/>
      <c r="KFX1" s="703"/>
      <c r="KFY1" s="703"/>
      <c r="KFZ1" s="703"/>
      <c r="KGA1" s="703"/>
      <c r="KGB1" s="703"/>
      <c r="KGC1" s="703"/>
      <c r="KGD1" s="703"/>
      <c r="KGE1" s="703"/>
      <c r="KGF1" s="703"/>
      <c r="KGG1" s="703"/>
      <c r="KGH1" s="703"/>
      <c r="KGI1" s="703"/>
      <c r="KGJ1" s="703"/>
      <c r="KGK1" s="703"/>
      <c r="KGL1" s="703"/>
      <c r="KGM1" s="703"/>
      <c r="KGN1" s="703"/>
      <c r="KGO1" s="703"/>
      <c r="KGP1" s="703"/>
      <c r="KGQ1" s="703"/>
      <c r="KGR1" s="703"/>
      <c r="KGS1" s="703"/>
      <c r="KGT1" s="703"/>
      <c r="KGU1" s="703"/>
      <c r="KGV1" s="703"/>
      <c r="KGW1" s="703"/>
      <c r="KGX1" s="703"/>
      <c r="KGY1" s="703"/>
      <c r="KGZ1" s="703"/>
      <c r="KHA1" s="703"/>
      <c r="KHB1" s="703"/>
      <c r="KHC1" s="703"/>
      <c r="KHD1" s="703"/>
      <c r="KHE1" s="703"/>
      <c r="KHF1" s="703"/>
      <c r="KHG1" s="703"/>
      <c r="KHH1" s="703"/>
      <c r="KHI1" s="703"/>
      <c r="KHJ1" s="703"/>
      <c r="KHK1" s="703"/>
      <c r="KHL1" s="703"/>
      <c r="KHM1" s="703"/>
      <c r="KHN1" s="703"/>
      <c r="KHO1" s="703"/>
      <c r="KHP1" s="703"/>
      <c r="KHQ1" s="703"/>
      <c r="KHR1" s="703"/>
      <c r="KHS1" s="703"/>
      <c r="KHT1" s="703"/>
      <c r="KHU1" s="703"/>
      <c r="KHV1" s="703"/>
      <c r="KHW1" s="703"/>
      <c r="KHX1" s="703"/>
      <c r="KHY1" s="703"/>
      <c r="KHZ1" s="703"/>
      <c r="KIA1" s="703"/>
      <c r="KIB1" s="703"/>
      <c r="KIC1" s="703"/>
      <c r="KID1" s="703"/>
      <c r="KIE1" s="703"/>
      <c r="KIF1" s="703"/>
      <c r="KIG1" s="703"/>
      <c r="KIH1" s="703"/>
      <c r="KII1" s="703"/>
      <c r="KIJ1" s="703"/>
      <c r="KIK1" s="703"/>
      <c r="KIL1" s="703"/>
      <c r="KIM1" s="703"/>
      <c r="KIN1" s="703"/>
      <c r="KIO1" s="703"/>
      <c r="KIP1" s="703"/>
      <c r="KIQ1" s="703"/>
      <c r="KIR1" s="703"/>
      <c r="KIS1" s="703"/>
      <c r="KIT1" s="703"/>
      <c r="KIU1" s="703"/>
      <c r="KIV1" s="703"/>
      <c r="KIW1" s="703"/>
      <c r="KIX1" s="703"/>
      <c r="KIY1" s="703"/>
      <c r="KIZ1" s="703"/>
      <c r="KJA1" s="703"/>
      <c r="KJB1" s="703"/>
      <c r="KJC1" s="703"/>
      <c r="KJD1" s="703"/>
      <c r="KJE1" s="703"/>
      <c r="KJF1" s="703"/>
      <c r="KJG1" s="703"/>
      <c r="KJH1" s="703"/>
      <c r="KJI1" s="703"/>
      <c r="KJJ1" s="703"/>
      <c r="KJK1" s="703"/>
      <c r="KJL1" s="703"/>
      <c r="KJM1" s="703"/>
      <c r="KJN1" s="703"/>
      <c r="KJO1" s="703"/>
      <c r="KJP1" s="703"/>
      <c r="KJQ1" s="703"/>
      <c r="KJR1" s="703"/>
      <c r="KJS1" s="703"/>
      <c r="KJT1" s="703"/>
      <c r="KJU1" s="703"/>
      <c r="KJV1" s="703"/>
      <c r="KJW1" s="703"/>
      <c r="KJX1" s="703"/>
      <c r="KJY1" s="703"/>
      <c r="KJZ1" s="703"/>
      <c r="KKA1" s="703"/>
      <c r="KKB1" s="703"/>
      <c r="KKC1" s="703"/>
      <c r="KKD1" s="703"/>
      <c r="KKE1" s="703"/>
      <c r="KKF1" s="703"/>
      <c r="KKG1" s="703"/>
      <c r="KKH1" s="703"/>
      <c r="KKI1" s="703"/>
      <c r="KKJ1" s="703"/>
      <c r="KKK1" s="703"/>
      <c r="KKL1" s="703"/>
      <c r="KKM1" s="703"/>
      <c r="KKN1" s="703"/>
      <c r="KKO1" s="703"/>
      <c r="KKP1" s="703"/>
      <c r="KKQ1" s="703"/>
      <c r="KKR1" s="703"/>
      <c r="KKS1" s="703"/>
      <c r="KKT1" s="703"/>
      <c r="KKU1" s="703"/>
      <c r="KKV1" s="703"/>
      <c r="KKW1" s="703"/>
      <c r="KKX1" s="703"/>
      <c r="KKY1" s="703"/>
      <c r="KKZ1" s="703"/>
      <c r="KLA1" s="703"/>
      <c r="KLB1" s="703"/>
      <c r="KLC1" s="703"/>
      <c r="KLD1" s="703"/>
      <c r="KLE1" s="703"/>
      <c r="KLF1" s="703"/>
      <c r="KLG1" s="703"/>
      <c r="KLH1" s="703"/>
      <c r="KLI1" s="703"/>
      <c r="KLJ1" s="703"/>
      <c r="KLK1" s="703"/>
      <c r="KLL1" s="703"/>
      <c r="KLM1" s="703"/>
      <c r="KLN1" s="703"/>
      <c r="KLO1" s="703"/>
      <c r="KLP1" s="703"/>
      <c r="KLQ1" s="703"/>
      <c r="KLR1" s="703"/>
      <c r="KLS1" s="703"/>
      <c r="KLT1" s="703"/>
      <c r="KLU1" s="703"/>
      <c r="KLV1" s="703"/>
      <c r="KLW1" s="703"/>
      <c r="KLX1" s="703"/>
      <c r="KLY1" s="703"/>
      <c r="KLZ1" s="703"/>
      <c r="KMA1" s="703"/>
      <c r="KMB1" s="703"/>
      <c r="KMC1" s="703"/>
      <c r="KMD1" s="703"/>
      <c r="KME1" s="703"/>
      <c r="KMF1" s="703"/>
      <c r="KMG1" s="703"/>
      <c r="KMH1" s="703"/>
      <c r="KMI1" s="703"/>
      <c r="KMJ1" s="703"/>
      <c r="KMK1" s="703"/>
      <c r="KML1" s="703"/>
      <c r="KMM1" s="703"/>
      <c r="KMN1" s="703"/>
      <c r="KMO1" s="703"/>
      <c r="KMP1" s="703"/>
      <c r="KMQ1" s="703"/>
      <c r="KMR1" s="703"/>
      <c r="KMS1" s="703"/>
      <c r="KMT1" s="703"/>
      <c r="KMU1" s="703"/>
      <c r="KMV1" s="703"/>
      <c r="KMW1" s="703"/>
      <c r="KMX1" s="703"/>
      <c r="KMY1" s="703"/>
      <c r="KMZ1" s="703"/>
      <c r="KNA1" s="703"/>
      <c r="KNB1" s="703"/>
      <c r="KNC1" s="703"/>
      <c r="KND1" s="703"/>
      <c r="KNE1" s="703"/>
      <c r="KNF1" s="703"/>
      <c r="KNG1" s="703"/>
      <c r="KNH1" s="703"/>
      <c r="KNI1" s="703"/>
      <c r="KNJ1" s="703"/>
      <c r="KNK1" s="703"/>
      <c r="KNL1" s="703"/>
      <c r="KNM1" s="703"/>
      <c r="KNN1" s="703"/>
      <c r="KNO1" s="703"/>
      <c r="KNP1" s="703"/>
      <c r="KNQ1" s="703"/>
      <c r="KNR1" s="703"/>
      <c r="KNS1" s="703"/>
      <c r="KNT1" s="703"/>
      <c r="KNU1" s="703"/>
      <c r="KNV1" s="703"/>
      <c r="KNW1" s="703"/>
      <c r="KNX1" s="703"/>
      <c r="KNY1" s="703"/>
      <c r="KNZ1" s="703"/>
      <c r="KOA1" s="703"/>
      <c r="KOB1" s="703"/>
      <c r="KOC1" s="703"/>
      <c r="KOD1" s="703"/>
      <c r="KOE1" s="703"/>
      <c r="KOF1" s="703"/>
      <c r="KOG1" s="703"/>
      <c r="KOH1" s="703"/>
      <c r="KOI1" s="703"/>
      <c r="KOJ1" s="703"/>
      <c r="KOK1" s="703"/>
      <c r="KOL1" s="703"/>
      <c r="KOM1" s="703"/>
      <c r="KON1" s="703"/>
      <c r="KOO1" s="703"/>
      <c r="KOP1" s="703"/>
      <c r="KOQ1" s="703"/>
      <c r="KOR1" s="703"/>
      <c r="KOS1" s="703"/>
      <c r="KOT1" s="703"/>
      <c r="KOU1" s="703"/>
      <c r="KOV1" s="703"/>
      <c r="KOW1" s="703"/>
      <c r="KOX1" s="703"/>
      <c r="KOY1" s="703"/>
      <c r="KOZ1" s="703"/>
      <c r="KPA1" s="703"/>
      <c r="KPB1" s="703"/>
      <c r="KPC1" s="703"/>
      <c r="KPD1" s="703"/>
      <c r="KPE1" s="703"/>
      <c r="KPF1" s="703"/>
      <c r="KPG1" s="703"/>
      <c r="KPH1" s="703"/>
      <c r="KPI1" s="703"/>
      <c r="KPJ1" s="703"/>
      <c r="KPK1" s="703"/>
      <c r="KPL1" s="703"/>
      <c r="KPM1" s="703"/>
      <c r="KPN1" s="703"/>
      <c r="KPO1" s="703"/>
      <c r="KPP1" s="703"/>
      <c r="KPQ1" s="703"/>
      <c r="KPR1" s="703"/>
      <c r="KPS1" s="703"/>
      <c r="KPT1" s="703"/>
      <c r="KPU1" s="703"/>
      <c r="KPV1" s="703"/>
      <c r="KPW1" s="703"/>
      <c r="KPX1" s="703"/>
      <c r="KPY1" s="703"/>
      <c r="KPZ1" s="703"/>
      <c r="KQA1" s="703"/>
      <c r="KQB1" s="703"/>
      <c r="KQC1" s="703"/>
      <c r="KQD1" s="703"/>
      <c r="KQE1" s="703"/>
      <c r="KQF1" s="703"/>
      <c r="KQG1" s="703"/>
      <c r="KQH1" s="703"/>
      <c r="KQI1" s="703"/>
      <c r="KQJ1" s="703"/>
      <c r="KQK1" s="703"/>
      <c r="KQL1" s="703"/>
      <c r="KQM1" s="703"/>
      <c r="KQN1" s="703"/>
      <c r="KQO1" s="703"/>
      <c r="KQP1" s="703"/>
      <c r="KQQ1" s="703"/>
      <c r="KQR1" s="703"/>
      <c r="KQS1" s="703"/>
      <c r="KQT1" s="703"/>
      <c r="KQU1" s="703"/>
      <c r="KQV1" s="703"/>
      <c r="KQW1" s="703"/>
      <c r="KQX1" s="703"/>
      <c r="KQY1" s="703"/>
      <c r="KQZ1" s="703"/>
      <c r="KRA1" s="703"/>
      <c r="KRB1" s="703"/>
      <c r="KRC1" s="703"/>
      <c r="KRD1" s="703"/>
      <c r="KRE1" s="703"/>
      <c r="KRF1" s="703"/>
      <c r="KRG1" s="703"/>
      <c r="KRH1" s="703"/>
      <c r="KRI1" s="703"/>
      <c r="KRJ1" s="703"/>
      <c r="KRK1" s="703"/>
      <c r="KRL1" s="703"/>
      <c r="KRM1" s="703"/>
      <c r="KRN1" s="703"/>
      <c r="KRO1" s="703"/>
      <c r="KRP1" s="703"/>
      <c r="KRQ1" s="703"/>
      <c r="KRR1" s="703"/>
      <c r="KRS1" s="703"/>
      <c r="KRT1" s="703"/>
      <c r="KRU1" s="703"/>
      <c r="KRV1" s="703"/>
      <c r="KRW1" s="703"/>
      <c r="KRX1" s="703"/>
      <c r="KRY1" s="703"/>
      <c r="KRZ1" s="703"/>
      <c r="KSA1" s="703"/>
      <c r="KSB1" s="703"/>
      <c r="KSC1" s="703"/>
      <c r="KSD1" s="703"/>
      <c r="KSE1" s="703"/>
      <c r="KSF1" s="703"/>
      <c r="KSG1" s="703"/>
      <c r="KSH1" s="703"/>
      <c r="KSI1" s="703"/>
      <c r="KSJ1" s="703"/>
      <c r="KSK1" s="703"/>
      <c r="KSL1" s="703"/>
      <c r="KSM1" s="703"/>
      <c r="KSN1" s="703"/>
      <c r="KSO1" s="703"/>
      <c r="KSP1" s="703"/>
      <c r="KSQ1" s="703"/>
      <c r="KSR1" s="703"/>
      <c r="KSS1" s="703"/>
      <c r="KST1" s="703"/>
      <c r="KSU1" s="703"/>
      <c r="KSV1" s="703"/>
      <c r="KSW1" s="703"/>
      <c r="KSX1" s="703"/>
      <c r="KSY1" s="703"/>
      <c r="KSZ1" s="703"/>
      <c r="KTA1" s="703"/>
      <c r="KTB1" s="703"/>
      <c r="KTC1" s="703"/>
      <c r="KTD1" s="703"/>
      <c r="KTE1" s="703"/>
      <c r="KTF1" s="703"/>
      <c r="KTG1" s="703"/>
      <c r="KTH1" s="703"/>
      <c r="KTI1" s="703"/>
      <c r="KTJ1" s="703"/>
      <c r="KTK1" s="703"/>
      <c r="KTL1" s="703"/>
      <c r="KTM1" s="703"/>
      <c r="KTN1" s="703"/>
      <c r="KTO1" s="703"/>
      <c r="KTP1" s="703"/>
      <c r="KTQ1" s="703"/>
      <c r="KTR1" s="703"/>
      <c r="KTS1" s="703"/>
      <c r="KTT1" s="703"/>
      <c r="KTU1" s="703"/>
      <c r="KTV1" s="703"/>
      <c r="KTW1" s="703"/>
      <c r="KTX1" s="703"/>
      <c r="KTY1" s="703"/>
      <c r="KTZ1" s="703"/>
      <c r="KUA1" s="703"/>
      <c r="KUB1" s="703"/>
      <c r="KUC1" s="703"/>
      <c r="KUD1" s="703"/>
      <c r="KUE1" s="703"/>
      <c r="KUF1" s="703"/>
      <c r="KUG1" s="703"/>
      <c r="KUH1" s="703"/>
      <c r="KUI1" s="703"/>
      <c r="KUJ1" s="703"/>
      <c r="KUK1" s="703"/>
      <c r="KUL1" s="703"/>
      <c r="KUM1" s="703"/>
      <c r="KUN1" s="703"/>
      <c r="KUO1" s="703"/>
      <c r="KUP1" s="703"/>
      <c r="KUQ1" s="703"/>
      <c r="KUR1" s="703"/>
      <c r="KUS1" s="703"/>
      <c r="KUT1" s="703"/>
      <c r="KUU1" s="703"/>
      <c r="KUV1" s="703"/>
      <c r="KUW1" s="703"/>
      <c r="KUX1" s="703"/>
      <c r="KUY1" s="703"/>
      <c r="KUZ1" s="703"/>
      <c r="KVA1" s="703"/>
      <c r="KVB1" s="703"/>
      <c r="KVC1" s="703"/>
      <c r="KVD1" s="703"/>
      <c r="KVE1" s="703"/>
      <c r="KVF1" s="703"/>
      <c r="KVG1" s="703"/>
      <c r="KVH1" s="703"/>
      <c r="KVI1" s="703"/>
      <c r="KVJ1" s="703"/>
      <c r="KVK1" s="703"/>
      <c r="KVL1" s="703"/>
      <c r="KVM1" s="703"/>
      <c r="KVN1" s="703"/>
      <c r="KVO1" s="703"/>
      <c r="KVP1" s="703"/>
      <c r="KVQ1" s="703"/>
      <c r="KVR1" s="703"/>
      <c r="KVS1" s="703"/>
      <c r="KVT1" s="703"/>
      <c r="KVU1" s="703"/>
      <c r="KVV1" s="703"/>
      <c r="KVW1" s="703"/>
      <c r="KVX1" s="703"/>
      <c r="KVY1" s="703"/>
      <c r="KVZ1" s="703"/>
      <c r="KWA1" s="703"/>
      <c r="KWB1" s="703"/>
      <c r="KWC1" s="703"/>
      <c r="KWD1" s="703"/>
      <c r="KWE1" s="703"/>
      <c r="KWF1" s="703"/>
      <c r="KWG1" s="703"/>
      <c r="KWH1" s="703"/>
      <c r="KWI1" s="703"/>
      <c r="KWJ1" s="703"/>
      <c r="KWK1" s="703"/>
      <c r="KWL1" s="703"/>
      <c r="KWM1" s="703"/>
      <c r="KWN1" s="703"/>
      <c r="KWO1" s="703"/>
      <c r="KWP1" s="703"/>
      <c r="KWQ1" s="703"/>
      <c r="KWR1" s="703"/>
      <c r="KWS1" s="703"/>
      <c r="KWT1" s="703"/>
      <c r="KWU1" s="703"/>
      <c r="KWV1" s="703"/>
      <c r="KWW1" s="703"/>
      <c r="KWX1" s="703"/>
      <c r="KWY1" s="703"/>
      <c r="KWZ1" s="703"/>
      <c r="KXA1" s="703"/>
      <c r="KXB1" s="703"/>
      <c r="KXC1" s="703"/>
      <c r="KXD1" s="703"/>
      <c r="KXE1" s="703"/>
      <c r="KXF1" s="703"/>
      <c r="KXG1" s="703"/>
      <c r="KXH1" s="703"/>
      <c r="KXI1" s="703"/>
      <c r="KXJ1" s="703"/>
      <c r="KXK1" s="703"/>
      <c r="KXL1" s="703"/>
      <c r="KXM1" s="703"/>
      <c r="KXN1" s="703"/>
      <c r="KXO1" s="703"/>
      <c r="KXP1" s="703"/>
      <c r="KXQ1" s="703"/>
      <c r="KXR1" s="703"/>
      <c r="KXS1" s="703"/>
      <c r="KXT1" s="703"/>
      <c r="KXU1" s="703"/>
      <c r="KXV1" s="703"/>
      <c r="KXW1" s="703"/>
      <c r="KXX1" s="703"/>
      <c r="KXY1" s="703"/>
      <c r="KXZ1" s="703"/>
      <c r="KYA1" s="703"/>
      <c r="KYB1" s="703"/>
      <c r="KYC1" s="703"/>
      <c r="KYD1" s="703"/>
      <c r="KYE1" s="703"/>
      <c r="KYF1" s="703"/>
      <c r="KYG1" s="703"/>
      <c r="KYH1" s="703"/>
      <c r="KYI1" s="703"/>
      <c r="KYJ1" s="703"/>
      <c r="KYK1" s="703"/>
      <c r="KYL1" s="703"/>
      <c r="KYM1" s="703"/>
      <c r="KYN1" s="703"/>
      <c r="KYO1" s="703"/>
      <c r="KYP1" s="703"/>
      <c r="KYQ1" s="703"/>
      <c r="KYR1" s="703"/>
      <c r="KYS1" s="703"/>
      <c r="KYT1" s="703"/>
      <c r="KYU1" s="703"/>
      <c r="KYV1" s="703"/>
      <c r="KYW1" s="703"/>
      <c r="KYX1" s="703"/>
      <c r="KYY1" s="703"/>
      <c r="KYZ1" s="703"/>
      <c r="KZA1" s="703"/>
      <c r="KZB1" s="703"/>
      <c r="KZC1" s="703"/>
      <c r="KZD1" s="703"/>
      <c r="KZE1" s="703"/>
      <c r="KZF1" s="703"/>
      <c r="KZG1" s="703"/>
      <c r="KZH1" s="703"/>
      <c r="KZI1" s="703"/>
      <c r="KZJ1" s="703"/>
      <c r="KZK1" s="703"/>
      <c r="KZL1" s="703"/>
      <c r="KZM1" s="703"/>
      <c r="KZN1" s="703"/>
      <c r="KZO1" s="703"/>
      <c r="KZP1" s="703"/>
      <c r="KZQ1" s="703"/>
      <c r="KZR1" s="703"/>
      <c r="KZS1" s="703"/>
      <c r="KZT1" s="703"/>
      <c r="KZU1" s="703"/>
      <c r="KZV1" s="703"/>
      <c r="KZW1" s="703"/>
      <c r="KZX1" s="703"/>
      <c r="KZY1" s="703"/>
      <c r="KZZ1" s="703"/>
      <c r="LAA1" s="703"/>
      <c r="LAB1" s="703"/>
      <c r="LAC1" s="703"/>
      <c r="LAD1" s="703"/>
      <c r="LAE1" s="703"/>
      <c r="LAF1" s="703"/>
      <c r="LAG1" s="703"/>
      <c r="LAH1" s="703"/>
      <c r="LAI1" s="703"/>
      <c r="LAJ1" s="703"/>
      <c r="LAK1" s="703"/>
      <c r="LAL1" s="703"/>
      <c r="LAM1" s="703"/>
      <c r="LAN1" s="703"/>
      <c r="LAO1" s="703"/>
      <c r="LAP1" s="703"/>
      <c r="LAQ1" s="703"/>
      <c r="LAR1" s="703"/>
      <c r="LAS1" s="703"/>
      <c r="LAT1" s="703"/>
      <c r="LAU1" s="703"/>
      <c r="LAV1" s="703"/>
      <c r="LAW1" s="703"/>
      <c r="LAX1" s="703"/>
      <c r="LAY1" s="703"/>
      <c r="LAZ1" s="703"/>
      <c r="LBA1" s="703"/>
      <c r="LBB1" s="703"/>
      <c r="LBC1" s="703"/>
      <c r="LBD1" s="703"/>
      <c r="LBE1" s="703"/>
      <c r="LBF1" s="703"/>
      <c r="LBG1" s="703"/>
      <c r="LBH1" s="703"/>
      <c r="LBI1" s="703"/>
      <c r="LBJ1" s="703"/>
      <c r="LBK1" s="703"/>
      <c r="LBL1" s="703"/>
      <c r="LBM1" s="703"/>
      <c r="LBN1" s="703"/>
      <c r="LBO1" s="703"/>
      <c r="LBP1" s="703"/>
      <c r="LBQ1" s="703"/>
      <c r="LBR1" s="703"/>
      <c r="LBS1" s="703"/>
      <c r="LBT1" s="703"/>
      <c r="LBU1" s="703"/>
      <c r="LBV1" s="703"/>
      <c r="LBW1" s="703"/>
      <c r="LBX1" s="703"/>
      <c r="LBY1" s="703"/>
      <c r="LBZ1" s="703"/>
      <c r="LCA1" s="703"/>
      <c r="LCB1" s="703"/>
      <c r="LCC1" s="703"/>
      <c r="LCD1" s="703"/>
      <c r="LCE1" s="703"/>
      <c r="LCF1" s="703"/>
      <c r="LCG1" s="703"/>
      <c r="LCH1" s="703"/>
      <c r="LCI1" s="703"/>
      <c r="LCJ1" s="703"/>
      <c r="LCK1" s="703"/>
      <c r="LCL1" s="703"/>
      <c r="LCM1" s="703"/>
      <c r="LCN1" s="703"/>
      <c r="LCO1" s="703"/>
      <c r="LCP1" s="703"/>
      <c r="LCQ1" s="703"/>
      <c r="LCR1" s="703"/>
      <c r="LCS1" s="703"/>
      <c r="LCT1" s="703"/>
      <c r="LCU1" s="703"/>
      <c r="LCV1" s="703"/>
      <c r="LCW1" s="703"/>
      <c r="LCX1" s="703"/>
      <c r="LCY1" s="703"/>
      <c r="LCZ1" s="703"/>
      <c r="LDA1" s="703"/>
      <c r="LDB1" s="703"/>
      <c r="LDC1" s="703"/>
      <c r="LDD1" s="703"/>
      <c r="LDE1" s="703"/>
      <c r="LDF1" s="703"/>
      <c r="LDG1" s="703"/>
      <c r="LDH1" s="703"/>
      <c r="LDI1" s="703"/>
      <c r="LDJ1" s="703"/>
      <c r="LDK1" s="703"/>
      <c r="LDL1" s="703"/>
      <c r="LDM1" s="703"/>
      <c r="LDN1" s="703"/>
      <c r="LDO1" s="703"/>
      <c r="LDP1" s="703"/>
      <c r="LDQ1" s="703"/>
      <c r="LDR1" s="703"/>
      <c r="LDS1" s="703"/>
      <c r="LDT1" s="703"/>
      <c r="LDU1" s="703"/>
      <c r="LDV1" s="703"/>
      <c r="LDW1" s="703"/>
      <c r="LDX1" s="703"/>
      <c r="LDY1" s="703"/>
      <c r="LDZ1" s="703"/>
      <c r="LEA1" s="703"/>
      <c r="LEB1" s="703"/>
      <c r="LEC1" s="703"/>
      <c r="LED1" s="703"/>
      <c r="LEE1" s="703"/>
      <c r="LEF1" s="703"/>
      <c r="LEG1" s="703"/>
      <c r="LEH1" s="703"/>
      <c r="LEI1" s="703"/>
      <c r="LEJ1" s="703"/>
      <c r="LEK1" s="703"/>
      <c r="LEL1" s="703"/>
      <c r="LEM1" s="703"/>
      <c r="LEN1" s="703"/>
      <c r="LEO1" s="703"/>
      <c r="LEP1" s="703"/>
      <c r="LEQ1" s="703"/>
      <c r="LER1" s="703"/>
      <c r="LES1" s="703"/>
      <c r="LET1" s="703"/>
      <c r="LEU1" s="703"/>
      <c r="LEV1" s="703"/>
      <c r="LEW1" s="703"/>
      <c r="LEX1" s="703"/>
      <c r="LEY1" s="703"/>
      <c r="LEZ1" s="703"/>
      <c r="LFA1" s="703"/>
      <c r="LFB1" s="703"/>
      <c r="LFC1" s="703"/>
      <c r="LFD1" s="703"/>
      <c r="LFE1" s="703"/>
      <c r="LFF1" s="703"/>
      <c r="LFG1" s="703"/>
      <c r="LFH1" s="703"/>
      <c r="LFI1" s="703"/>
      <c r="LFJ1" s="703"/>
      <c r="LFK1" s="703"/>
      <c r="LFL1" s="703"/>
      <c r="LFM1" s="703"/>
      <c r="LFN1" s="703"/>
      <c r="LFO1" s="703"/>
      <c r="LFP1" s="703"/>
      <c r="LFQ1" s="703"/>
      <c r="LFR1" s="703"/>
      <c r="LFS1" s="703"/>
      <c r="LFT1" s="703"/>
      <c r="LFU1" s="703"/>
      <c r="LFV1" s="703"/>
      <c r="LFW1" s="703"/>
      <c r="LFX1" s="703"/>
      <c r="LFY1" s="703"/>
      <c r="LFZ1" s="703"/>
      <c r="LGA1" s="703"/>
      <c r="LGB1" s="703"/>
      <c r="LGC1" s="703"/>
      <c r="LGD1" s="703"/>
      <c r="LGE1" s="703"/>
      <c r="LGF1" s="703"/>
      <c r="LGG1" s="703"/>
      <c r="LGH1" s="703"/>
      <c r="LGI1" s="703"/>
      <c r="LGJ1" s="703"/>
      <c r="LGK1" s="703"/>
      <c r="LGL1" s="703"/>
      <c r="LGM1" s="703"/>
      <c r="LGN1" s="703"/>
      <c r="LGO1" s="703"/>
      <c r="LGP1" s="703"/>
      <c r="LGQ1" s="703"/>
      <c r="LGR1" s="703"/>
      <c r="LGS1" s="703"/>
      <c r="LGT1" s="703"/>
      <c r="LGU1" s="703"/>
      <c r="LGV1" s="703"/>
      <c r="LGW1" s="703"/>
      <c r="LGX1" s="703"/>
      <c r="LGY1" s="703"/>
      <c r="LGZ1" s="703"/>
      <c r="LHA1" s="703"/>
      <c r="LHB1" s="703"/>
      <c r="LHC1" s="703"/>
      <c r="LHD1" s="703"/>
      <c r="LHE1" s="703"/>
      <c r="LHF1" s="703"/>
      <c r="LHG1" s="703"/>
      <c r="LHH1" s="703"/>
      <c r="LHI1" s="703"/>
      <c r="LHJ1" s="703"/>
      <c r="LHK1" s="703"/>
      <c r="LHL1" s="703"/>
      <c r="LHM1" s="703"/>
      <c r="LHN1" s="703"/>
      <c r="LHO1" s="703"/>
      <c r="LHP1" s="703"/>
      <c r="LHQ1" s="703"/>
      <c r="LHR1" s="703"/>
      <c r="LHS1" s="703"/>
      <c r="LHT1" s="703"/>
      <c r="LHU1" s="703"/>
      <c r="LHV1" s="703"/>
      <c r="LHW1" s="703"/>
      <c r="LHX1" s="703"/>
      <c r="LHY1" s="703"/>
      <c r="LHZ1" s="703"/>
      <c r="LIA1" s="703"/>
      <c r="LIB1" s="703"/>
      <c r="LIC1" s="703"/>
      <c r="LID1" s="703"/>
      <c r="LIE1" s="703"/>
      <c r="LIF1" s="703"/>
      <c r="LIG1" s="703"/>
      <c r="LIH1" s="703"/>
      <c r="LII1" s="703"/>
      <c r="LIJ1" s="703"/>
      <c r="LIK1" s="703"/>
      <c r="LIL1" s="703"/>
      <c r="LIM1" s="703"/>
      <c r="LIN1" s="703"/>
      <c r="LIO1" s="703"/>
      <c r="LIP1" s="703"/>
      <c r="LIQ1" s="703"/>
      <c r="LIR1" s="703"/>
      <c r="LIS1" s="703"/>
      <c r="LIT1" s="703"/>
      <c r="LIU1" s="703"/>
      <c r="LIV1" s="703"/>
      <c r="LIW1" s="703"/>
      <c r="LIX1" s="703"/>
      <c r="LIY1" s="703"/>
      <c r="LIZ1" s="703"/>
      <c r="LJA1" s="703"/>
      <c r="LJB1" s="703"/>
      <c r="LJC1" s="703"/>
      <c r="LJD1" s="703"/>
      <c r="LJE1" s="703"/>
      <c r="LJF1" s="703"/>
      <c r="LJG1" s="703"/>
      <c r="LJH1" s="703"/>
      <c r="LJI1" s="703"/>
      <c r="LJJ1" s="703"/>
      <c r="LJK1" s="703"/>
      <c r="LJL1" s="703"/>
      <c r="LJM1" s="703"/>
      <c r="LJN1" s="703"/>
      <c r="LJO1" s="703"/>
      <c r="LJP1" s="703"/>
      <c r="LJQ1" s="703"/>
      <c r="LJR1" s="703"/>
      <c r="LJS1" s="703"/>
      <c r="LJT1" s="703"/>
      <c r="LJU1" s="703"/>
      <c r="LJV1" s="703"/>
      <c r="LJW1" s="703"/>
      <c r="LJX1" s="703"/>
      <c r="LJY1" s="703"/>
      <c r="LJZ1" s="703"/>
      <c r="LKA1" s="703"/>
      <c r="LKB1" s="703"/>
      <c r="LKC1" s="703"/>
      <c r="LKD1" s="703"/>
      <c r="LKE1" s="703"/>
      <c r="LKF1" s="703"/>
      <c r="LKG1" s="703"/>
      <c r="LKH1" s="703"/>
      <c r="LKI1" s="703"/>
      <c r="LKJ1" s="703"/>
      <c r="LKK1" s="703"/>
      <c r="LKL1" s="703"/>
      <c r="LKM1" s="703"/>
      <c r="LKN1" s="703"/>
      <c r="LKO1" s="703"/>
      <c r="LKP1" s="703"/>
      <c r="LKQ1" s="703"/>
      <c r="LKR1" s="703"/>
      <c r="LKS1" s="703"/>
      <c r="LKT1" s="703"/>
      <c r="LKU1" s="703"/>
      <c r="LKV1" s="703"/>
      <c r="LKW1" s="703"/>
      <c r="LKX1" s="703"/>
      <c r="LKY1" s="703"/>
      <c r="LKZ1" s="703"/>
      <c r="LLA1" s="703"/>
      <c r="LLB1" s="703"/>
      <c r="LLC1" s="703"/>
      <c r="LLD1" s="703"/>
      <c r="LLE1" s="703"/>
      <c r="LLF1" s="703"/>
      <c r="LLG1" s="703"/>
      <c r="LLH1" s="703"/>
      <c r="LLI1" s="703"/>
      <c r="LLJ1" s="703"/>
      <c r="LLK1" s="703"/>
      <c r="LLL1" s="703"/>
      <c r="LLM1" s="703"/>
      <c r="LLN1" s="703"/>
      <c r="LLO1" s="703"/>
      <c r="LLP1" s="703"/>
      <c r="LLQ1" s="703"/>
      <c r="LLR1" s="703"/>
      <c r="LLS1" s="703"/>
      <c r="LLT1" s="703"/>
      <c r="LLU1" s="703"/>
      <c r="LLV1" s="703"/>
      <c r="LLW1" s="703"/>
      <c r="LLX1" s="703"/>
      <c r="LLY1" s="703"/>
      <c r="LLZ1" s="703"/>
      <c r="LMA1" s="703"/>
      <c r="LMB1" s="703"/>
      <c r="LMC1" s="703"/>
      <c r="LMD1" s="703"/>
      <c r="LME1" s="703"/>
      <c r="LMF1" s="703"/>
      <c r="LMG1" s="703"/>
      <c r="LMH1" s="703"/>
      <c r="LMI1" s="703"/>
      <c r="LMJ1" s="703"/>
      <c r="LMK1" s="703"/>
      <c r="LML1" s="703"/>
      <c r="LMM1" s="703"/>
      <c r="LMN1" s="703"/>
      <c r="LMO1" s="703"/>
      <c r="LMP1" s="703"/>
      <c r="LMQ1" s="703"/>
      <c r="LMR1" s="703"/>
      <c r="LMS1" s="703"/>
      <c r="LMT1" s="703"/>
      <c r="LMU1" s="703"/>
      <c r="LMV1" s="703"/>
      <c r="LMW1" s="703"/>
      <c r="LMX1" s="703"/>
      <c r="LMY1" s="703"/>
      <c r="LMZ1" s="703"/>
      <c r="LNA1" s="703"/>
      <c r="LNB1" s="703"/>
      <c r="LNC1" s="703"/>
      <c r="LND1" s="703"/>
      <c r="LNE1" s="703"/>
      <c r="LNF1" s="703"/>
      <c r="LNG1" s="703"/>
      <c r="LNH1" s="703"/>
      <c r="LNI1" s="703"/>
      <c r="LNJ1" s="703"/>
      <c r="LNK1" s="703"/>
      <c r="LNL1" s="703"/>
      <c r="LNM1" s="703"/>
      <c r="LNN1" s="703"/>
      <c r="LNO1" s="703"/>
      <c r="LNP1" s="703"/>
      <c r="LNQ1" s="703"/>
      <c r="LNR1" s="703"/>
      <c r="LNS1" s="703"/>
      <c r="LNT1" s="703"/>
      <c r="LNU1" s="703"/>
      <c r="LNV1" s="703"/>
      <c r="LNW1" s="703"/>
      <c r="LNX1" s="703"/>
      <c r="LNY1" s="703"/>
      <c r="LNZ1" s="703"/>
      <c r="LOA1" s="703"/>
      <c r="LOB1" s="703"/>
      <c r="LOC1" s="703"/>
      <c r="LOD1" s="703"/>
      <c r="LOE1" s="703"/>
      <c r="LOF1" s="703"/>
      <c r="LOG1" s="703"/>
      <c r="LOH1" s="703"/>
      <c r="LOI1" s="703"/>
      <c r="LOJ1" s="703"/>
      <c r="LOK1" s="703"/>
      <c r="LOL1" s="703"/>
      <c r="LOM1" s="703"/>
      <c r="LON1" s="703"/>
      <c r="LOO1" s="703"/>
      <c r="LOP1" s="703"/>
      <c r="LOQ1" s="703"/>
      <c r="LOR1" s="703"/>
      <c r="LOS1" s="703"/>
      <c r="LOT1" s="703"/>
      <c r="LOU1" s="703"/>
      <c r="LOV1" s="703"/>
      <c r="LOW1" s="703"/>
      <c r="LOX1" s="703"/>
      <c r="LOY1" s="703"/>
      <c r="LOZ1" s="703"/>
      <c r="LPA1" s="703"/>
      <c r="LPB1" s="703"/>
      <c r="LPC1" s="703"/>
      <c r="LPD1" s="703"/>
      <c r="LPE1" s="703"/>
      <c r="LPF1" s="703"/>
      <c r="LPG1" s="703"/>
      <c r="LPH1" s="703"/>
      <c r="LPI1" s="703"/>
      <c r="LPJ1" s="703"/>
      <c r="LPK1" s="703"/>
      <c r="LPL1" s="703"/>
      <c r="LPM1" s="703"/>
      <c r="LPN1" s="703"/>
      <c r="LPO1" s="703"/>
      <c r="LPP1" s="703"/>
      <c r="LPQ1" s="703"/>
      <c r="LPR1" s="703"/>
      <c r="LPS1" s="703"/>
      <c r="LPT1" s="703"/>
      <c r="LPU1" s="703"/>
      <c r="LPV1" s="703"/>
      <c r="LPW1" s="703"/>
      <c r="LPX1" s="703"/>
      <c r="LPY1" s="703"/>
      <c r="LPZ1" s="703"/>
      <c r="LQA1" s="703"/>
      <c r="LQB1" s="703"/>
      <c r="LQC1" s="703"/>
      <c r="LQD1" s="703"/>
      <c r="LQE1" s="703"/>
      <c r="LQF1" s="703"/>
      <c r="LQG1" s="703"/>
      <c r="LQH1" s="703"/>
      <c r="LQI1" s="703"/>
      <c r="LQJ1" s="703"/>
      <c r="LQK1" s="703"/>
      <c r="LQL1" s="703"/>
      <c r="LQM1" s="703"/>
      <c r="LQN1" s="703"/>
      <c r="LQO1" s="703"/>
      <c r="LQP1" s="703"/>
      <c r="LQQ1" s="703"/>
      <c r="LQR1" s="703"/>
      <c r="LQS1" s="703"/>
      <c r="LQT1" s="703"/>
      <c r="LQU1" s="703"/>
      <c r="LQV1" s="703"/>
      <c r="LQW1" s="703"/>
      <c r="LQX1" s="703"/>
      <c r="LQY1" s="703"/>
      <c r="LQZ1" s="703"/>
      <c r="LRA1" s="703"/>
      <c r="LRB1" s="703"/>
      <c r="LRC1" s="703"/>
      <c r="LRD1" s="703"/>
      <c r="LRE1" s="703"/>
      <c r="LRF1" s="703"/>
      <c r="LRG1" s="703"/>
      <c r="LRH1" s="703"/>
      <c r="LRI1" s="703"/>
      <c r="LRJ1" s="703"/>
      <c r="LRK1" s="703"/>
      <c r="LRL1" s="703"/>
      <c r="LRM1" s="703"/>
      <c r="LRN1" s="703"/>
      <c r="LRO1" s="703"/>
      <c r="LRP1" s="703"/>
      <c r="LRQ1" s="703"/>
      <c r="LRR1" s="703"/>
      <c r="LRS1" s="703"/>
      <c r="LRT1" s="703"/>
      <c r="LRU1" s="703"/>
      <c r="LRV1" s="703"/>
      <c r="LRW1" s="703"/>
      <c r="LRX1" s="703"/>
      <c r="LRY1" s="703"/>
      <c r="LRZ1" s="703"/>
      <c r="LSA1" s="703"/>
      <c r="LSB1" s="703"/>
      <c r="LSC1" s="703"/>
      <c r="LSD1" s="703"/>
      <c r="LSE1" s="703"/>
      <c r="LSF1" s="703"/>
      <c r="LSG1" s="703"/>
      <c r="LSH1" s="703"/>
      <c r="LSI1" s="703"/>
      <c r="LSJ1" s="703"/>
      <c r="LSK1" s="703"/>
      <c r="LSL1" s="703"/>
      <c r="LSM1" s="703"/>
      <c r="LSN1" s="703"/>
      <c r="LSO1" s="703"/>
      <c r="LSP1" s="703"/>
      <c r="LSQ1" s="703"/>
      <c r="LSR1" s="703"/>
      <c r="LSS1" s="703"/>
      <c r="LST1" s="703"/>
      <c r="LSU1" s="703"/>
      <c r="LSV1" s="703"/>
      <c r="LSW1" s="703"/>
      <c r="LSX1" s="703"/>
      <c r="LSY1" s="703"/>
      <c r="LSZ1" s="703"/>
      <c r="LTA1" s="703"/>
      <c r="LTB1" s="703"/>
      <c r="LTC1" s="703"/>
      <c r="LTD1" s="703"/>
      <c r="LTE1" s="703"/>
      <c r="LTF1" s="703"/>
      <c r="LTG1" s="703"/>
      <c r="LTH1" s="703"/>
      <c r="LTI1" s="703"/>
      <c r="LTJ1" s="703"/>
      <c r="LTK1" s="703"/>
      <c r="LTL1" s="703"/>
      <c r="LTM1" s="703"/>
      <c r="LTN1" s="703"/>
      <c r="LTO1" s="703"/>
      <c r="LTP1" s="703"/>
      <c r="LTQ1" s="703"/>
      <c r="LTR1" s="703"/>
      <c r="LTS1" s="703"/>
      <c r="LTT1" s="703"/>
      <c r="LTU1" s="703"/>
      <c r="LTV1" s="703"/>
      <c r="LTW1" s="703"/>
      <c r="LTX1" s="703"/>
      <c r="LTY1" s="703"/>
      <c r="LTZ1" s="703"/>
      <c r="LUA1" s="703"/>
      <c r="LUB1" s="703"/>
      <c r="LUC1" s="703"/>
      <c r="LUD1" s="703"/>
      <c r="LUE1" s="703"/>
      <c r="LUF1" s="703"/>
      <c r="LUG1" s="703"/>
      <c r="LUH1" s="703"/>
      <c r="LUI1" s="703"/>
      <c r="LUJ1" s="703"/>
      <c r="LUK1" s="703"/>
      <c r="LUL1" s="703"/>
      <c r="LUM1" s="703"/>
      <c r="LUN1" s="703"/>
      <c r="LUO1" s="703"/>
      <c r="LUP1" s="703"/>
      <c r="LUQ1" s="703"/>
      <c r="LUR1" s="703"/>
      <c r="LUS1" s="703"/>
      <c r="LUT1" s="703"/>
      <c r="LUU1" s="703"/>
      <c r="LUV1" s="703"/>
      <c r="LUW1" s="703"/>
      <c r="LUX1" s="703"/>
      <c r="LUY1" s="703"/>
      <c r="LUZ1" s="703"/>
      <c r="LVA1" s="703"/>
      <c r="LVB1" s="703"/>
      <c r="LVC1" s="703"/>
      <c r="LVD1" s="703"/>
      <c r="LVE1" s="703"/>
      <c r="LVF1" s="703"/>
      <c r="LVG1" s="703"/>
      <c r="LVH1" s="703"/>
      <c r="LVI1" s="703"/>
      <c r="LVJ1" s="703"/>
      <c r="LVK1" s="703"/>
      <c r="LVL1" s="703"/>
      <c r="LVM1" s="703"/>
      <c r="LVN1" s="703"/>
      <c r="LVO1" s="703"/>
      <c r="LVP1" s="703"/>
      <c r="LVQ1" s="703"/>
      <c r="LVR1" s="703"/>
      <c r="LVS1" s="703"/>
      <c r="LVT1" s="703"/>
      <c r="LVU1" s="703"/>
      <c r="LVV1" s="703"/>
      <c r="LVW1" s="703"/>
      <c r="LVX1" s="703"/>
      <c r="LVY1" s="703"/>
      <c r="LVZ1" s="703"/>
      <c r="LWA1" s="703"/>
      <c r="LWB1" s="703"/>
      <c r="LWC1" s="703"/>
      <c r="LWD1" s="703"/>
      <c r="LWE1" s="703"/>
      <c r="LWF1" s="703"/>
      <c r="LWG1" s="703"/>
      <c r="LWH1" s="703"/>
      <c r="LWI1" s="703"/>
      <c r="LWJ1" s="703"/>
      <c r="LWK1" s="703"/>
      <c r="LWL1" s="703"/>
      <c r="LWM1" s="703"/>
      <c r="LWN1" s="703"/>
      <c r="LWO1" s="703"/>
      <c r="LWP1" s="703"/>
      <c r="LWQ1" s="703"/>
      <c r="LWR1" s="703"/>
      <c r="LWS1" s="703"/>
      <c r="LWT1" s="703"/>
      <c r="LWU1" s="703"/>
      <c r="LWV1" s="703"/>
      <c r="LWW1" s="703"/>
      <c r="LWX1" s="703"/>
      <c r="LWY1" s="703"/>
      <c r="LWZ1" s="703"/>
      <c r="LXA1" s="703"/>
      <c r="LXB1" s="703"/>
      <c r="LXC1" s="703"/>
      <c r="LXD1" s="703"/>
      <c r="LXE1" s="703"/>
      <c r="LXF1" s="703"/>
      <c r="LXG1" s="703"/>
      <c r="LXH1" s="703"/>
      <c r="LXI1" s="703"/>
      <c r="LXJ1" s="703"/>
      <c r="LXK1" s="703"/>
      <c r="LXL1" s="703"/>
      <c r="LXM1" s="703"/>
      <c r="LXN1" s="703"/>
      <c r="LXO1" s="703"/>
      <c r="LXP1" s="703"/>
      <c r="LXQ1" s="703"/>
      <c r="LXR1" s="703"/>
      <c r="LXS1" s="703"/>
      <c r="LXT1" s="703"/>
      <c r="LXU1" s="703"/>
      <c r="LXV1" s="703"/>
      <c r="LXW1" s="703"/>
      <c r="LXX1" s="703"/>
      <c r="LXY1" s="703"/>
      <c r="LXZ1" s="703"/>
      <c r="LYA1" s="703"/>
      <c r="LYB1" s="703"/>
      <c r="LYC1" s="703"/>
      <c r="LYD1" s="703"/>
      <c r="LYE1" s="703"/>
      <c r="LYF1" s="703"/>
      <c r="LYG1" s="703"/>
      <c r="LYH1" s="703"/>
      <c r="LYI1" s="703"/>
      <c r="LYJ1" s="703"/>
      <c r="LYK1" s="703"/>
      <c r="LYL1" s="703"/>
      <c r="LYM1" s="703"/>
      <c r="LYN1" s="703"/>
      <c r="LYO1" s="703"/>
      <c r="LYP1" s="703"/>
      <c r="LYQ1" s="703"/>
      <c r="LYR1" s="703"/>
      <c r="LYS1" s="703"/>
      <c r="LYT1" s="703"/>
      <c r="LYU1" s="703"/>
      <c r="LYV1" s="703"/>
      <c r="LYW1" s="703"/>
      <c r="LYX1" s="703"/>
      <c r="LYY1" s="703"/>
      <c r="LYZ1" s="703"/>
      <c r="LZA1" s="703"/>
      <c r="LZB1" s="703"/>
      <c r="LZC1" s="703"/>
      <c r="LZD1" s="703"/>
      <c r="LZE1" s="703"/>
      <c r="LZF1" s="703"/>
      <c r="LZG1" s="703"/>
      <c r="LZH1" s="703"/>
      <c r="LZI1" s="703"/>
      <c r="LZJ1" s="703"/>
      <c r="LZK1" s="703"/>
      <c r="LZL1" s="703"/>
      <c r="LZM1" s="703"/>
      <c r="LZN1" s="703"/>
      <c r="LZO1" s="703"/>
      <c r="LZP1" s="703"/>
      <c r="LZQ1" s="703"/>
      <c r="LZR1" s="703"/>
      <c r="LZS1" s="703"/>
      <c r="LZT1" s="703"/>
      <c r="LZU1" s="703"/>
      <c r="LZV1" s="703"/>
      <c r="LZW1" s="703"/>
      <c r="LZX1" s="703"/>
      <c r="LZY1" s="703"/>
      <c r="LZZ1" s="703"/>
      <c r="MAA1" s="703"/>
      <c r="MAB1" s="703"/>
      <c r="MAC1" s="703"/>
      <c r="MAD1" s="703"/>
      <c r="MAE1" s="703"/>
      <c r="MAF1" s="703"/>
      <c r="MAG1" s="703"/>
      <c r="MAH1" s="703"/>
      <c r="MAI1" s="703"/>
      <c r="MAJ1" s="703"/>
      <c r="MAK1" s="703"/>
      <c r="MAL1" s="703"/>
      <c r="MAM1" s="703"/>
      <c r="MAN1" s="703"/>
      <c r="MAO1" s="703"/>
      <c r="MAP1" s="703"/>
      <c r="MAQ1" s="703"/>
      <c r="MAR1" s="703"/>
      <c r="MAS1" s="703"/>
      <c r="MAT1" s="703"/>
      <c r="MAU1" s="703"/>
      <c r="MAV1" s="703"/>
      <c r="MAW1" s="703"/>
      <c r="MAX1" s="703"/>
      <c r="MAY1" s="703"/>
      <c r="MAZ1" s="703"/>
      <c r="MBA1" s="703"/>
      <c r="MBB1" s="703"/>
      <c r="MBC1" s="703"/>
      <c r="MBD1" s="703"/>
      <c r="MBE1" s="703"/>
      <c r="MBF1" s="703"/>
      <c r="MBG1" s="703"/>
      <c r="MBH1" s="703"/>
      <c r="MBI1" s="703"/>
      <c r="MBJ1" s="703"/>
      <c r="MBK1" s="703"/>
      <c r="MBL1" s="703"/>
      <c r="MBM1" s="703"/>
      <c r="MBN1" s="703"/>
      <c r="MBO1" s="703"/>
      <c r="MBP1" s="703"/>
      <c r="MBQ1" s="703"/>
      <c r="MBR1" s="703"/>
      <c r="MBS1" s="703"/>
      <c r="MBT1" s="703"/>
      <c r="MBU1" s="703"/>
      <c r="MBV1" s="703"/>
      <c r="MBW1" s="703"/>
      <c r="MBX1" s="703"/>
      <c r="MBY1" s="703"/>
      <c r="MBZ1" s="703"/>
      <c r="MCA1" s="703"/>
      <c r="MCB1" s="703"/>
      <c r="MCC1" s="703"/>
      <c r="MCD1" s="703"/>
      <c r="MCE1" s="703"/>
      <c r="MCF1" s="703"/>
      <c r="MCG1" s="703"/>
      <c r="MCH1" s="703"/>
      <c r="MCI1" s="703"/>
      <c r="MCJ1" s="703"/>
      <c r="MCK1" s="703"/>
      <c r="MCL1" s="703"/>
      <c r="MCM1" s="703"/>
      <c r="MCN1" s="703"/>
      <c r="MCO1" s="703"/>
      <c r="MCP1" s="703"/>
      <c r="MCQ1" s="703"/>
      <c r="MCR1" s="703"/>
      <c r="MCS1" s="703"/>
      <c r="MCT1" s="703"/>
      <c r="MCU1" s="703"/>
      <c r="MCV1" s="703"/>
      <c r="MCW1" s="703"/>
      <c r="MCX1" s="703"/>
      <c r="MCY1" s="703"/>
      <c r="MCZ1" s="703"/>
      <c r="MDA1" s="703"/>
      <c r="MDB1" s="703"/>
      <c r="MDC1" s="703"/>
      <c r="MDD1" s="703"/>
      <c r="MDE1" s="703"/>
      <c r="MDF1" s="703"/>
      <c r="MDG1" s="703"/>
      <c r="MDH1" s="703"/>
      <c r="MDI1" s="703"/>
      <c r="MDJ1" s="703"/>
      <c r="MDK1" s="703"/>
      <c r="MDL1" s="703"/>
      <c r="MDM1" s="703"/>
      <c r="MDN1" s="703"/>
      <c r="MDO1" s="703"/>
      <c r="MDP1" s="703"/>
      <c r="MDQ1" s="703"/>
      <c r="MDR1" s="703"/>
      <c r="MDS1" s="703"/>
      <c r="MDT1" s="703"/>
      <c r="MDU1" s="703"/>
      <c r="MDV1" s="703"/>
      <c r="MDW1" s="703"/>
      <c r="MDX1" s="703"/>
      <c r="MDY1" s="703"/>
      <c r="MDZ1" s="703"/>
      <c r="MEA1" s="703"/>
      <c r="MEB1" s="703"/>
      <c r="MEC1" s="703"/>
      <c r="MED1" s="703"/>
      <c r="MEE1" s="703"/>
      <c r="MEF1" s="703"/>
      <c r="MEG1" s="703"/>
      <c r="MEH1" s="703"/>
      <c r="MEI1" s="703"/>
      <c r="MEJ1" s="703"/>
      <c r="MEK1" s="703"/>
      <c r="MEL1" s="703"/>
      <c r="MEM1" s="703"/>
      <c r="MEN1" s="703"/>
      <c r="MEO1" s="703"/>
      <c r="MEP1" s="703"/>
      <c r="MEQ1" s="703"/>
      <c r="MER1" s="703"/>
      <c r="MES1" s="703"/>
      <c r="MET1" s="703"/>
      <c r="MEU1" s="703"/>
      <c r="MEV1" s="703"/>
      <c r="MEW1" s="703"/>
      <c r="MEX1" s="703"/>
      <c r="MEY1" s="703"/>
      <c r="MEZ1" s="703"/>
      <c r="MFA1" s="703"/>
      <c r="MFB1" s="703"/>
      <c r="MFC1" s="703"/>
      <c r="MFD1" s="703"/>
      <c r="MFE1" s="703"/>
      <c r="MFF1" s="703"/>
      <c r="MFG1" s="703"/>
      <c r="MFH1" s="703"/>
      <c r="MFI1" s="703"/>
      <c r="MFJ1" s="703"/>
      <c r="MFK1" s="703"/>
      <c r="MFL1" s="703"/>
      <c r="MFM1" s="703"/>
      <c r="MFN1" s="703"/>
      <c r="MFO1" s="703"/>
      <c r="MFP1" s="703"/>
      <c r="MFQ1" s="703"/>
      <c r="MFR1" s="703"/>
      <c r="MFS1" s="703"/>
      <c r="MFT1" s="703"/>
      <c r="MFU1" s="703"/>
      <c r="MFV1" s="703"/>
      <c r="MFW1" s="703"/>
      <c r="MFX1" s="703"/>
      <c r="MFY1" s="703"/>
      <c r="MFZ1" s="703"/>
      <c r="MGA1" s="703"/>
      <c r="MGB1" s="703"/>
      <c r="MGC1" s="703"/>
      <c r="MGD1" s="703"/>
      <c r="MGE1" s="703"/>
      <c r="MGF1" s="703"/>
      <c r="MGG1" s="703"/>
      <c r="MGH1" s="703"/>
      <c r="MGI1" s="703"/>
      <c r="MGJ1" s="703"/>
      <c r="MGK1" s="703"/>
      <c r="MGL1" s="703"/>
      <c r="MGM1" s="703"/>
      <c r="MGN1" s="703"/>
      <c r="MGO1" s="703"/>
      <c r="MGP1" s="703"/>
      <c r="MGQ1" s="703"/>
      <c r="MGR1" s="703"/>
      <c r="MGS1" s="703"/>
      <c r="MGT1" s="703"/>
      <c r="MGU1" s="703"/>
      <c r="MGV1" s="703"/>
      <c r="MGW1" s="703"/>
      <c r="MGX1" s="703"/>
      <c r="MGY1" s="703"/>
      <c r="MGZ1" s="703"/>
      <c r="MHA1" s="703"/>
      <c r="MHB1" s="703"/>
      <c r="MHC1" s="703"/>
      <c r="MHD1" s="703"/>
      <c r="MHE1" s="703"/>
      <c r="MHF1" s="703"/>
      <c r="MHG1" s="703"/>
      <c r="MHH1" s="703"/>
      <c r="MHI1" s="703"/>
      <c r="MHJ1" s="703"/>
      <c r="MHK1" s="703"/>
      <c r="MHL1" s="703"/>
      <c r="MHM1" s="703"/>
      <c r="MHN1" s="703"/>
      <c r="MHO1" s="703"/>
      <c r="MHP1" s="703"/>
      <c r="MHQ1" s="703"/>
      <c r="MHR1" s="703"/>
      <c r="MHS1" s="703"/>
      <c r="MHT1" s="703"/>
      <c r="MHU1" s="703"/>
      <c r="MHV1" s="703"/>
      <c r="MHW1" s="703"/>
      <c r="MHX1" s="703"/>
      <c r="MHY1" s="703"/>
      <c r="MHZ1" s="703"/>
      <c r="MIA1" s="703"/>
      <c r="MIB1" s="703"/>
      <c r="MIC1" s="703"/>
      <c r="MID1" s="703"/>
      <c r="MIE1" s="703"/>
      <c r="MIF1" s="703"/>
      <c r="MIG1" s="703"/>
      <c r="MIH1" s="703"/>
      <c r="MII1" s="703"/>
      <c r="MIJ1" s="703"/>
      <c r="MIK1" s="703"/>
      <c r="MIL1" s="703"/>
      <c r="MIM1" s="703"/>
      <c r="MIN1" s="703"/>
      <c r="MIO1" s="703"/>
      <c r="MIP1" s="703"/>
      <c r="MIQ1" s="703"/>
      <c r="MIR1" s="703"/>
      <c r="MIS1" s="703"/>
      <c r="MIT1" s="703"/>
      <c r="MIU1" s="703"/>
      <c r="MIV1" s="703"/>
      <c r="MIW1" s="703"/>
      <c r="MIX1" s="703"/>
      <c r="MIY1" s="703"/>
      <c r="MIZ1" s="703"/>
      <c r="MJA1" s="703"/>
      <c r="MJB1" s="703"/>
      <c r="MJC1" s="703"/>
      <c r="MJD1" s="703"/>
      <c r="MJE1" s="703"/>
      <c r="MJF1" s="703"/>
      <c r="MJG1" s="703"/>
      <c r="MJH1" s="703"/>
      <c r="MJI1" s="703"/>
      <c r="MJJ1" s="703"/>
      <c r="MJK1" s="703"/>
      <c r="MJL1" s="703"/>
      <c r="MJM1" s="703"/>
      <c r="MJN1" s="703"/>
      <c r="MJO1" s="703"/>
      <c r="MJP1" s="703"/>
      <c r="MJQ1" s="703"/>
      <c r="MJR1" s="703"/>
      <c r="MJS1" s="703"/>
      <c r="MJT1" s="703"/>
      <c r="MJU1" s="703"/>
      <c r="MJV1" s="703"/>
      <c r="MJW1" s="703"/>
      <c r="MJX1" s="703"/>
      <c r="MJY1" s="703"/>
      <c r="MJZ1" s="703"/>
      <c r="MKA1" s="703"/>
      <c r="MKB1" s="703"/>
      <c r="MKC1" s="703"/>
      <c r="MKD1" s="703"/>
      <c r="MKE1" s="703"/>
      <c r="MKF1" s="703"/>
      <c r="MKG1" s="703"/>
      <c r="MKH1" s="703"/>
      <c r="MKI1" s="703"/>
      <c r="MKJ1" s="703"/>
      <c r="MKK1" s="703"/>
      <c r="MKL1" s="703"/>
      <c r="MKM1" s="703"/>
      <c r="MKN1" s="703"/>
      <c r="MKO1" s="703"/>
      <c r="MKP1" s="703"/>
      <c r="MKQ1" s="703"/>
      <c r="MKR1" s="703"/>
      <c r="MKS1" s="703"/>
      <c r="MKT1" s="703"/>
      <c r="MKU1" s="703"/>
      <c r="MKV1" s="703"/>
      <c r="MKW1" s="703"/>
      <c r="MKX1" s="703"/>
      <c r="MKY1" s="703"/>
      <c r="MKZ1" s="703"/>
      <c r="MLA1" s="703"/>
      <c r="MLB1" s="703"/>
      <c r="MLC1" s="703"/>
      <c r="MLD1" s="703"/>
      <c r="MLE1" s="703"/>
      <c r="MLF1" s="703"/>
      <c r="MLG1" s="703"/>
      <c r="MLH1" s="703"/>
      <c r="MLI1" s="703"/>
      <c r="MLJ1" s="703"/>
      <c r="MLK1" s="703"/>
      <c r="MLL1" s="703"/>
      <c r="MLM1" s="703"/>
      <c r="MLN1" s="703"/>
      <c r="MLO1" s="703"/>
      <c r="MLP1" s="703"/>
      <c r="MLQ1" s="703"/>
      <c r="MLR1" s="703"/>
      <c r="MLS1" s="703"/>
      <c r="MLT1" s="703"/>
      <c r="MLU1" s="703"/>
      <c r="MLV1" s="703"/>
      <c r="MLW1" s="703"/>
      <c r="MLX1" s="703"/>
      <c r="MLY1" s="703"/>
      <c r="MLZ1" s="703"/>
      <c r="MMA1" s="703"/>
      <c r="MMB1" s="703"/>
      <c r="MMC1" s="703"/>
      <c r="MMD1" s="703"/>
      <c r="MME1" s="703"/>
      <c r="MMF1" s="703"/>
      <c r="MMG1" s="703"/>
      <c r="MMH1" s="703"/>
      <c r="MMI1" s="703"/>
      <c r="MMJ1" s="703"/>
      <c r="MMK1" s="703"/>
      <c r="MML1" s="703"/>
      <c r="MMM1" s="703"/>
      <c r="MMN1" s="703"/>
      <c r="MMO1" s="703"/>
      <c r="MMP1" s="703"/>
      <c r="MMQ1" s="703"/>
      <c r="MMR1" s="703"/>
      <c r="MMS1" s="703"/>
      <c r="MMT1" s="703"/>
      <c r="MMU1" s="703"/>
      <c r="MMV1" s="703"/>
      <c r="MMW1" s="703"/>
      <c r="MMX1" s="703"/>
      <c r="MMY1" s="703"/>
      <c r="MMZ1" s="703"/>
      <c r="MNA1" s="703"/>
      <c r="MNB1" s="703"/>
      <c r="MNC1" s="703"/>
      <c r="MND1" s="703"/>
      <c r="MNE1" s="703"/>
      <c r="MNF1" s="703"/>
      <c r="MNG1" s="703"/>
      <c r="MNH1" s="703"/>
      <c r="MNI1" s="703"/>
      <c r="MNJ1" s="703"/>
      <c r="MNK1" s="703"/>
      <c r="MNL1" s="703"/>
      <c r="MNM1" s="703"/>
      <c r="MNN1" s="703"/>
      <c r="MNO1" s="703"/>
      <c r="MNP1" s="703"/>
      <c r="MNQ1" s="703"/>
      <c r="MNR1" s="703"/>
      <c r="MNS1" s="703"/>
      <c r="MNT1" s="703"/>
      <c r="MNU1" s="703"/>
      <c r="MNV1" s="703"/>
      <c r="MNW1" s="703"/>
      <c r="MNX1" s="703"/>
      <c r="MNY1" s="703"/>
      <c r="MNZ1" s="703"/>
      <c r="MOA1" s="703"/>
      <c r="MOB1" s="703"/>
      <c r="MOC1" s="703"/>
      <c r="MOD1" s="703"/>
      <c r="MOE1" s="703"/>
      <c r="MOF1" s="703"/>
      <c r="MOG1" s="703"/>
      <c r="MOH1" s="703"/>
      <c r="MOI1" s="703"/>
      <c r="MOJ1" s="703"/>
      <c r="MOK1" s="703"/>
      <c r="MOL1" s="703"/>
      <c r="MOM1" s="703"/>
      <c r="MON1" s="703"/>
      <c r="MOO1" s="703"/>
      <c r="MOP1" s="703"/>
      <c r="MOQ1" s="703"/>
      <c r="MOR1" s="703"/>
      <c r="MOS1" s="703"/>
      <c r="MOT1" s="703"/>
      <c r="MOU1" s="703"/>
      <c r="MOV1" s="703"/>
      <c r="MOW1" s="703"/>
      <c r="MOX1" s="703"/>
      <c r="MOY1" s="703"/>
      <c r="MOZ1" s="703"/>
      <c r="MPA1" s="703"/>
      <c r="MPB1" s="703"/>
      <c r="MPC1" s="703"/>
      <c r="MPD1" s="703"/>
      <c r="MPE1" s="703"/>
      <c r="MPF1" s="703"/>
      <c r="MPG1" s="703"/>
      <c r="MPH1" s="703"/>
      <c r="MPI1" s="703"/>
      <c r="MPJ1" s="703"/>
      <c r="MPK1" s="703"/>
      <c r="MPL1" s="703"/>
      <c r="MPM1" s="703"/>
      <c r="MPN1" s="703"/>
      <c r="MPO1" s="703"/>
      <c r="MPP1" s="703"/>
      <c r="MPQ1" s="703"/>
      <c r="MPR1" s="703"/>
      <c r="MPS1" s="703"/>
      <c r="MPT1" s="703"/>
      <c r="MPU1" s="703"/>
      <c r="MPV1" s="703"/>
      <c r="MPW1" s="703"/>
      <c r="MPX1" s="703"/>
      <c r="MPY1" s="703"/>
      <c r="MPZ1" s="703"/>
      <c r="MQA1" s="703"/>
      <c r="MQB1" s="703"/>
      <c r="MQC1" s="703"/>
      <c r="MQD1" s="703"/>
      <c r="MQE1" s="703"/>
      <c r="MQF1" s="703"/>
      <c r="MQG1" s="703"/>
      <c r="MQH1" s="703"/>
      <c r="MQI1" s="703"/>
      <c r="MQJ1" s="703"/>
      <c r="MQK1" s="703"/>
      <c r="MQL1" s="703"/>
      <c r="MQM1" s="703"/>
      <c r="MQN1" s="703"/>
      <c r="MQO1" s="703"/>
      <c r="MQP1" s="703"/>
      <c r="MQQ1" s="703"/>
      <c r="MQR1" s="703"/>
      <c r="MQS1" s="703"/>
      <c r="MQT1" s="703"/>
      <c r="MQU1" s="703"/>
      <c r="MQV1" s="703"/>
      <c r="MQW1" s="703"/>
      <c r="MQX1" s="703"/>
      <c r="MQY1" s="703"/>
      <c r="MQZ1" s="703"/>
      <c r="MRA1" s="703"/>
      <c r="MRB1" s="703"/>
      <c r="MRC1" s="703"/>
      <c r="MRD1" s="703"/>
      <c r="MRE1" s="703"/>
      <c r="MRF1" s="703"/>
      <c r="MRG1" s="703"/>
      <c r="MRH1" s="703"/>
      <c r="MRI1" s="703"/>
      <c r="MRJ1" s="703"/>
      <c r="MRK1" s="703"/>
      <c r="MRL1" s="703"/>
      <c r="MRM1" s="703"/>
      <c r="MRN1" s="703"/>
      <c r="MRO1" s="703"/>
      <c r="MRP1" s="703"/>
      <c r="MRQ1" s="703"/>
      <c r="MRR1" s="703"/>
      <c r="MRS1" s="703"/>
      <c r="MRT1" s="703"/>
      <c r="MRU1" s="703"/>
      <c r="MRV1" s="703"/>
      <c r="MRW1" s="703"/>
      <c r="MRX1" s="703"/>
      <c r="MRY1" s="703"/>
      <c r="MRZ1" s="703"/>
      <c r="MSA1" s="703"/>
      <c r="MSB1" s="703"/>
      <c r="MSC1" s="703"/>
      <c r="MSD1" s="703"/>
      <c r="MSE1" s="703"/>
      <c r="MSF1" s="703"/>
      <c r="MSG1" s="703"/>
      <c r="MSH1" s="703"/>
      <c r="MSI1" s="703"/>
      <c r="MSJ1" s="703"/>
      <c r="MSK1" s="703"/>
      <c r="MSL1" s="703"/>
      <c r="MSM1" s="703"/>
      <c r="MSN1" s="703"/>
      <c r="MSO1" s="703"/>
      <c r="MSP1" s="703"/>
      <c r="MSQ1" s="703"/>
      <c r="MSR1" s="703"/>
      <c r="MSS1" s="703"/>
      <c r="MST1" s="703"/>
      <c r="MSU1" s="703"/>
      <c r="MSV1" s="703"/>
      <c r="MSW1" s="703"/>
      <c r="MSX1" s="703"/>
      <c r="MSY1" s="703"/>
      <c r="MSZ1" s="703"/>
      <c r="MTA1" s="703"/>
      <c r="MTB1" s="703"/>
      <c r="MTC1" s="703"/>
      <c r="MTD1" s="703"/>
      <c r="MTE1" s="703"/>
      <c r="MTF1" s="703"/>
      <c r="MTG1" s="703"/>
      <c r="MTH1" s="703"/>
      <c r="MTI1" s="703"/>
      <c r="MTJ1" s="703"/>
      <c r="MTK1" s="703"/>
      <c r="MTL1" s="703"/>
      <c r="MTM1" s="703"/>
      <c r="MTN1" s="703"/>
      <c r="MTO1" s="703"/>
      <c r="MTP1" s="703"/>
      <c r="MTQ1" s="703"/>
      <c r="MTR1" s="703"/>
      <c r="MTS1" s="703"/>
      <c r="MTT1" s="703"/>
      <c r="MTU1" s="703"/>
      <c r="MTV1" s="703"/>
      <c r="MTW1" s="703"/>
      <c r="MTX1" s="703"/>
      <c r="MTY1" s="703"/>
      <c r="MTZ1" s="703"/>
      <c r="MUA1" s="703"/>
      <c r="MUB1" s="703"/>
      <c r="MUC1" s="703"/>
      <c r="MUD1" s="703"/>
      <c r="MUE1" s="703"/>
      <c r="MUF1" s="703"/>
      <c r="MUG1" s="703"/>
      <c r="MUH1" s="703"/>
      <c r="MUI1" s="703"/>
      <c r="MUJ1" s="703"/>
      <c r="MUK1" s="703"/>
      <c r="MUL1" s="703"/>
      <c r="MUM1" s="703"/>
      <c r="MUN1" s="703"/>
      <c r="MUO1" s="703"/>
      <c r="MUP1" s="703"/>
      <c r="MUQ1" s="703"/>
      <c r="MUR1" s="703"/>
      <c r="MUS1" s="703"/>
      <c r="MUT1" s="703"/>
      <c r="MUU1" s="703"/>
      <c r="MUV1" s="703"/>
      <c r="MUW1" s="703"/>
      <c r="MUX1" s="703"/>
      <c r="MUY1" s="703"/>
      <c r="MUZ1" s="703"/>
      <c r="MVA1" s="703"/>
      <c r="MVB1" s="703"/>
      <c r="MVC1" s="703"/>
      <c r="MVD1" s="703"/>
      <c r="MVE1" s="703"/>
      <c r="MVF1" s="703"/>
      <c r="MVG1" s="703"/>
      <c r="MVH1" s="703"/>
      <c r="MVI1" s="703"/>
      <c r="MVJ1" s="703"/>
      <c r="MVK1" s="703"/>
      <c r="MVL1" s="703"/>
      <c r="MVM1" s="703"/>
      <c r="MVN1" s="703"/>
      <c r="MVO1" s="703"/>
      <c r="MVP1" s="703"/>
      <c r="MVQ1" s="703"/>
      <c r="MVR1" s="703"/>
      <c r="MVS1" s="703"/>
      <c r="MVT1" s="703"/>
      <c r="MVU1" s="703"/>
      <c r="MVV1" s="703"/>
      <c r="MVW1" s="703"/>
      <c r="MVX1" s="703"/>
      <c r="MVY1" s="703"/>
      <c r="MVZ1" s="703"/>
      <c r="MWA1" s="703"/>
      <c r="MWB1" s="703"/>
      <c r="MWC1" s="703"/>
      <c r="MWD1" s="703"/>
      <c r="MWE1" s="703"/>
      <c r="MWF1" s="703"/>
      <c r="MWG1" s="703"/>
      <c r="MWH1" s="703"/>
      <c r="MWI1" s="703"/>
      <c r="MWJ1" s="703"/>
      <c r="MWK1" s="703"/>
      <c r="MWL1" s="703"/>
      <c r="MWM1" s="703"/>
      <c r="MWN1" s="703"/>
      <c r="MWO1" s="703"/>
      <c r="MWP1" s="703"/>
      <c r="MWQ1" s="703"/>
      <c r="MWR1" s="703"/>
      <c r="MWS1" s="703"/>
      <c r="MWT1" s="703"/>
      <c r="MWU1" s="703"/>
      <c r="MWV1" s="703"/>
      <c r="MWW1" s="703"/>
      <c r="MWX1" s="703"/>
      <c r="MWY1" s="703"/>
      <c r="MWZ1" s="703"/>
      <c r="MXA1" s="703"/>
      <c r="MXB1" s="703"/>
      <c r="MXC1" s="703"/>
      <c r="MXD1" s="703"/>
      <c r="MXE1" s="703"/>
      <c r="MXF1" s="703"/>
      <c r="MXG1" s="703"/>
      <c r="MXH1" s="703"/>
      <c r="MXI1" s="703"/>
      <c r="MXJ1" s="703"/>
      <c r="MXK1" s="703"/>
      <c r="MXL1" s="703"/>
      <c r="MXM1" s="703"/>
      <c r="MXN1" s="703"/>
      <c r="MXO1" s="703"/>
      <c r="MXP1" s="703"/>
      <c r="MXQ1" s="703"/>
      <c r="MXR1" s="703"/>
      <c r="MXS1" s="703"/>
      <c r="MXT1" s="703"/>
      <c r="MXU1" s="703"/>
      <c r="MXV1" s="703"/>
      <c r="MXW1" s="703"/>
      <c r="MXX1" s="703"/>
      <c r="MXY1" s="703"/>
      <c r="MXZ1" s="703"/>
      <c r="MYA1" s="703"/>
      <c r="MYB1" s="703"/>
      <c r="MYC1" s="703"/>
      <c r="MYD1" s="703"/>
      <c r="MYE1" s="703"/>
      <c r="MYF1" s="703"/>
      <c r="MYG1" s="703"/>
      <c r="MYH1" s="703"/>
      <c r="MYI1" s="703"/>
      <c r="MYJ1" s="703"/>
      <c r="MYK1" s="703"/>
      <c r="MYL1" s="703"/>
      <c r="MYM1" s="703"/>
      <c r="MYN1" s="703"/>
      <c r="MYO1" s="703"/>
      <c r="MYP1" s="703"/>
      <c r="MYQ1" s="703"/>
      <c r="MYR1" s="703"/>
      <c r="MYS1" s="703"/>
      <c r="MYT1" s="703"/>
      <c r="MYU1" s="703"/>
      <c r="MYV1" s="703"/>
      <c r="MYW1" s="703"/>
      <c r="MYX1" s="703"/>
      <c r="MYY1" s="703"/>
      <c r="MYZ1" s="703"/>
      <c r="MZA1" s="703"/>
      <c r="MZB1" s="703"/>
      <c r="MZC1" s="703"/>
      <c r="MZD1" s="703"/>
      <c r="MZE1" s="703"/>
      <c r="MZF1" s="703"/>
      <c r="MZG1" s="703"/>
      <c r="MZH1" s="703"/>
      <c r="MZI1" s="703"/>
      <c r="MZJ1" s="703"/>
      <c r="MZK1" s="703"/>
      <c r="MZL1" s="703"/>
      <c r="MZM1" s="703"/>
      <c r="MZN1" s="703"/>
      <c r="MZO1" s="703"/>
      <c r="MZP1" s="703"/>
      <c r="MZQ1" s="703"/>
      <c r="MZR1" s="703"/>
      <c r="MZS1" s="703"/>
      <c r="MZT1" s="703"/>
      <c r="MZU1" s="703"/>
      <c r="MZV1" s="703"/>
      <c r="MZW1" s="703"/>
      <c r="MZX1" s="703"/>
      <c r="MZY1" s="703"/>
      <c r="MZZ1" s="703"/>
      <c r="NAA1" s="703"/>
      <c r="NAB1" s="703"/>
      <c r="NAC1" s="703"/>
      <c r="NAD1" s="703"/>
      <c r="NAE1" s="703"/>
      <c r="NAF1" s="703"/>
      <c r="NAG1" s="703"/>
      <c r="NAH1" s="703"/>
      <c r="NAI1" s="703"/>
      <c r="NAJ1" s="703"/>
      <c r="NAK1" s="703"/>
      <c r="NAL1" s="703"/>
      <c r="NAM1" s="703"/>
      <c r="NAN1" s="703"/>
      <c r="NAO1" s="703"/>
      <c r="NAP1" s="703"/>
      <c r="NAQ1" s="703"/>
      <c r="NAR1" s="703"/>
      <c r="NAS1" s="703"/>
      <c r="NAT1" s="703"/>
      <c r="NAU1" s="703"/>
      <c r="NAV1" s="703"/>
      <c r="NAW1" s="703"/>
      <c r="NAX1" s="703"/>
      <c r="NAY1" s="703"/>
      <c r="NAZ1" s="703"/>
      <c r="NBA1" s="703"/>
      <c r="NBB1" s="703"/>
      <c r="NBC1" s="703"/>
      <c r="NBD1" s="703"/>
      <c r="NBE1" s="703"/>
      <c r="NBF1" s="703"/>
      <c r="NBG1" s="703"/>
      <c r="NBH1" s="703"/>
      <c r="NBI1" s="703"/>
      <c r="NBJ1" s="703"/>
      <c r="NBK1" s="703"/>
      <c r="NBL1" s="703"/>
      <c r="NBM1" s="703"/>
      <c r="NBN1" s="703"/>
      <c r="NBO1" s="703"/>
      <c r="NBP1" s="703"/>
      <c r="NBQ1" s="703"/>
      <c r="NBR1" s="703"/>
      <c r="NBS1" s="703"/>
      <c r="NBT1" s="703"/>
      <c r="NBU1" s="703"/>
      <c r="NBV1" s="703"/>
      <c r="NBW1" s="703"/>
      <c r="NBX1" s="703"/>
      <c r="NBY1" s="703"/>
      <c r="NBZ1" s="703"/>
      <c r="NCA1" s="703"/>
      <c r="NCB1" s="703"/>
      <c r="NCC1" s="703"/>
      <c r="NCD1" s="703"/>
      <c r="NCE1" s="703"/>
      <c r="NCF1" s="703"/>
      <c r="NCG1" s="703"/>
      <c r="NCH1" s="703"/>
      <c r="NCI1" s="703"/>
      <c r="NCJ1" s="703"/>
      <c r="NCK1" s="703"/>
      <c r="NCL1" s="703"/>
      <c r="NCM1" s="703"/>
      <c r="NCN1" s="703"/>
      <c r="NCO1" s="703"/>
      <c r="NCP1" s="703"/>
      <c r="NCQ1" s="703"/>
      <c r="NCR1" s="703"/>
      <c r="NCS1" s="703"/>
      <c r="NCT1" s="703"/>
      <c r="NCU1" s="703"/>
      <c r="NCV1" s="703"/>
      <c r="NCW1" s="703"/>
      <c r="NCX1" s="703"/>
      <c r="NCY1" s="703"/>
      <c r="NCZ1" s="703"/>
      <c r="NDA1" s="703"/>
      <c r="NDB1" s="703"/>
      <c r="NDC1" s="703"/>
      <c r="NDD1" s="703"/>
      <c r="NDE1" s="703"/>
      <c r="NDF1" s="703"/>
      <c r="NDG1" s="703"/>
      <c r="NDH1" s="703"/>
      <c r="NDI1" s="703"/>
      <c r="NDJ1" s="703"/>
      <c r="NDK1" s="703"/>
      <c r="NDL1" s="703"/>
      <c r="NDM1" s="703"/>
      <c r="NDN1" s="703"/>
      <c r="NDO1" s="703"/>
      <c r="NDP1" s="703"/>
      <c r="NDQ1" s="703"/>
      <c r="NDR1" s="703"/>
      <c r="NDS1" s="703"/>
      <c r="NDT1" s="703"/>
      <c r="NDU1" s="703"/>
      <c r="NDV1" s="703"/>
      <c r="NDW1" s="703"/>
      <c r="NDX1" s="703"/>
      <c r="NDY1" s="703"/>
      <c r="NDZ1" s="703"/>
      <c r="NEA1" s="703"/>
      <c r="NEB1" s="703"/>
      <c r="NEC1" s="703"/>
      <c r="NED1" s="703"/>
      <c r="NEE1" s="703"/>
      <c r="NEF1" s="703"/>
      <c r="NEG1" s="703"/>
      <c r="NEH1" s="703"/>
      <c r="NEI1" s="703"/>
      <c r="NEJ1" s="703"/>
      <c r="NEK1" s="703"/>
      <c r="NEL1" s="703"/>
      <c r="NEM1" s="703"/>
      <c r="NEN1" s="703"/>
      <c r="NEO1" s="703"/>
      <c r="NEP1" s="703"/>
      <c r="NEQ1" s="703"/>
      <c r="NER1" s="703"/>
      <c r="NES1" s="703"/>
      <c r="NET1" s="703"/>
      <c r="NEU1" s="703"/>
      <c r="NEV1" s="703"/>
      <c r="NEW1" s="703"/>
      <c r="NEX1" s="703"/>
      <c r="NEY1" s="703"/>
      <c r="NEZ1" s="703"/>
      <c r="NFA1" s="703"/>
      <c r="NFB1" s="703"/>
      <c r="NFC1" s="703"/>
      <c r="NFD1" s="703"/>
      <c r="NFE1" s="703"/>
      <c r="NFF1" s="703"/>
      <c r="NFG1" s="703"/>
      <c r="NFH1" s="703"/>
      <c r="NFI1" s="703"/>
      <c r="NFJ1" s="703"/>
      <c r="NFK1" s="703"/>
      <c r="NFL1" s="703"/>
      <c r="NFM1" s="703"/>
      <c r="NFN1" s="703"/>
      <c r="NFO1" s="703"/>
      <c r="NFP1" s="703"/>
      <c r="NFQ1" s="703"/>
      <c r="NFR1" s="703"/>
      <c r="NFS1" s="703"/>
      <c r="NFT1" s="703"/>
      <c r="NFU1" s="703"/>
      <c r="NFV1" s="703"/>
      <c r="NFW1" s="703"/>
      <c r="NFX1" s="703"/>
      <c r="NFY1" s="703"/>
      <c r="NFZ1" s="703"/>
      <c r="NGA1" s="703"/>
      <c r="NGB1" s="703"/>
      <c r="NGC1" s="703"/>
      <c r="NGD1" s="703"/>
      <c r="NGE1" s="703"/>
      <c r="NGF1" s="703"/>
      <c r="NGG1" s="703"/>
      <c r="NGH1" s="703"/>
      <c r="NGI1" s="703"/>
      <c r="NGJ1" s="703"/>
      <c r="NGK1" s="703"/>
      <c r="NGL1" s="703"/>
      <c r="NGM1" s="703"/>
      <c r="NGN1" s="703"/>
      <c r="NGO1" s="703"/>
      <c r="NGP1" s="703"/>
      <c r="NGQ1" s="703"/>
      <c r="NGR1" s="703"/>
      <c r="NGS1" s="703"/>
      <c r="NGT1" s="703"/>
      <c r="NGU1" s="703"/>
      <c r="NGV1" s="703"/>
      <c r="NGW1" s="703"/>
      <c r="NGX1" s="703"/>
      <c r="NGY1" s="703"/>
      <c r="NGZ1" s="703"/>
      <c r="NHA1" s="703"/>
      <c r="NHB1" s="703"/>
      <c r="NHC1" s="703"/>
      <c r="NHD1" s="703"/>
      <c r="NHE1" s="703"/>
      <c r="NHF1" s="703"/>
      <c r="NHG1" s="703"/>
      <c r="NHH1" s="703"/>
      <c r="NHI1" s="703"/>
      <c r="NHJ1" s="703"/>
      <c r="NHK1" s="703"/>
      <c r="NHL1" s="703"/>
      <c r="NHM1" s="703"/>
      <c r="NHN1" s="703"/>
      <c r="NHO1" s="703"/>
      <c r="NHP1" s="703"/>
      <c r="NHQ1" s="703"/>
      <c r="NHR1" s="703"/>
      <c r="NHS1" s="703"/>
      <c r="NHT1" s="703"/>
      <c r="NHU1" s="703"/>
      <c r="NHV1" s="703"/>
      <c r="NHW1" s="703"/>
      <c r="NHX1" s="703"/>
      <c r="NHY1" s="703"/>
      <c r="NHZ1" s="703"/>
      <c r="NIA1" s="703"/>
      <c r="NIB1" s="703"/>
      <c r="NIC1" s="703"/>
      <c r="NID1" s="703"/>
      <c r="NIE1" s="703"/>
      <c r="NIF1" s="703"/>
      <c r="NIG1" s="703"/>
      <c r="NIH1" s="703"/>
      <c r="NII1" s="703"/>
      <c r="NIJ1" s="703"/>
      <c r="NIK1" s="703"/>
      <c r="NIL1" s="703"/>
      <c r="NIM1" s="703"/>
      <c r="NIN1" s="703"/>
      <c r="NIO1" s="703"/>
      <c r="NIP1" s="703"/>
      <c r="NIQ1" s="703"/>
      <c r="NIR1" s="703"/>
      <c r="NIS1" s="703"/>
      <c r="NIT1" s="703"/>
      <c r="NIU1" s="703"/>
      <c r="NIV1" s="703"/>
      <c r="NIW1" s="703"/>
      <c r="NIX1" s="703"/>
      <c r="NIY1" s="703"/>
      <c r="NIZ1" s="703"/>
      <c r="NJA1" s="703"/>
      <c r="NJB1" s="703"/>
      <c r="NJC1" s="703"/>
      <c r="NJD1" s="703"/>
      <c r="NJE1" s="703"/>
      <c r="NJF1" s="703"/>
      <c r="NJG1" s="703"/>
      <c r="NJH1" s="703"/>
      <c r="NJI1" s="703"/>
      <c r="NJJ1" s="703"/>
      <c r="NJK1" s="703"/>
      <c r="NJL1" s="703"/>
      <c r="NJM1" s="703"/>
      <c r="NJN1" s="703"/>
      <c r="NJO1" s="703"/>
      <c r="NJP1" s="703"/>
      <c r="NJQ1" s="703"/>
      <c r="NJR1" s="703"/>
      <c r="NJS1" s="703"/>
      <c r="NJT1" s="703"/>
      <c r="NJU1" s="703"/>
      <c r="NJV1" s="703"/>
      <c r="NJW1" s="703"/>
      <c r="NJX1" s="703"/>
      <c r="NJY1" s="703"/>
      <c r="NJZ1" s="703"/>
      <c r="NKA1" s="703"/>
      <c r="NKB1" s="703"/>
      <c r="NKC1" s="703"/>
      <c r="NKD1" s="703"/>
      <c r="NKE1" s="703"/>
      <c r="NKF1" s="703"/>
      <c r="NKG1" s="703"/>
      <c r="NKH1" s="703"/>
      <c r="NKI1" s="703"/>
      <c r="NKJ1" s="703"/>
      <c r="NKK1" s="703"/>
      <c r="NKL1" s="703"/>
      <c r="NKM1" s="703"/>
      <c r="NKN1" s="703"/>
      <c r="NKO1" s="703"/>
      <c r="NKP1" s="703"/>
      <c r="NKQ1" s="703"/>
      <c r="NKR1" s="703"/>
      <c r="NKS1" s="703"/>
      <c r="NKT1" s="703"/>
      <c r="NKU1" s="703"/>
      <c r="NKV1" s="703"/>
      <c r="NKW1" s="703"/>
      <c r="NKX1" s="703"/>
      <c r="NKY1" s="703"/>
      <c r="NKZ1" s="703"/>
      <c r="NLA1" s="703"/>
      <c r="NLB1" s="703"/>
      <c r="NLC1" s="703"/>
      <c r="NLD1" s="703"/>
      <c r="NLE1" s="703"/>
      <c r="NLF1" s="703"/>
      <c r="NLG1" s="703"/>
      <c r="NLH1" s="703"/>
      <c r="NLI1" s="703"/>
      <c r="NLJ1" s="703"/>
      <c r="NLK1" s="703"/>
      <c r="NLL1" s="703"/>
      <c r="NLM1" s="703"/>
      <c r="NLN1" s="703"/>
      <c r="NLO1" s="703"/>
      <c r="NLP1" s="703"/>
      <c r="NLQ1" s="703"/>
      <c r="NLR1" s="703"/>
      <c r="NLS1" s="703"/>
      <c r="NLT1" s="703"/>
      <c r="NLU1" s="703"/>
      <c r="NLV1" s="703"/>
      <c r="NLW1" s="703"/>
      <c r="NLX1" s="703"/>
      <c r="NLY1" s="703"/>
      <c r="NLZ1" s="703"/>
      <c r="NMA1" s="703"/>
      <c r="NMB1" s="703"/>
      <c r="NMC1" s="703"/>
      <c r="NMD1" s="703"/>
      <c r="NME1" s="703"/>
      <c r="NMF1" s="703"/>
      <c r="NMG1" s="703"/>
      <c r="NMH1" s="703"/>
      <c r="NMI1" s="703"/>
      <c r="NMJ1" s="703"/>
      <c r="NMK1" s="703"/>
      <c r="NML1" s="703"/>
      <c r="NMM1" s="703"/>
      <c r="NMN1" s="703"/>
      <c r="NMO1" s="703"/>
      <c r="NMP1" s="703"/>
      <c r="NMQ1" s="703"/>
      <c r="NMR1" s="703"/>
      <c r="NMS1" s="703"/>
      <c r="NMT1" s="703"/>
      <c r="NMU1" s="703"/>
      <c r="NMV1" s="703"/>
      <c r="NMW1" s="703"/>
      <c r="NMX1" s="703"/>
      <c r="NMY1" s="703"/>
      <c r="NMZ1" s="703"/>
      <c r="NNA1" s="703"/>
      <c r="NNB1" s="703"/>
      <c r="NNC1" s="703"/>
      <c r="NND1" s="703"/>
      <c r="NNE1" s="703"/>
      <c r="NNF1" s="703"/>
      <c r="NNG1" s="703"/>
      <c r="NNH1" s="703"/>
      <c r="NNI1" s="703"/>
      <c r="NNJ1" s="703"/>
      <c r="NNK1" s="703"/>
      <c r="NNL1" s="703"/>
      <c r="NNM1" s="703"/>
      <c r="NNN1" s="703"/>
      <c r="NNO1" s="703"/>
      <c r="NNP1" s="703"/>
      <c r="NNQ1" s="703"/>
      <c r="NNR1" s="703"/>
      <c r="NNS1" s="703"/>
      <c r="NNT1" s="703"/>
      <c r="NNU1" s="703"/>
      <c r="NNV1" s="703"/>
      <c r="NNW1" s="703"/>
      <c r="NNX1" s="703"/>
      <c r="NNY1" s="703"/>
      <c r="NNZ1" s="703"/>
      <c r="NOA1" s="703"/>
      <c r="NOB1" s="703"/>
      <c r="NOC1" s="703"/>
      <c r="NOD1" s="703"/>
      <c r="NOE1" s="703"/>
      <c r="NOF1" s="703"/>
      <c r="NOG1" s="703"/>
      <c r="NOH1" s="703"/>
      <c r="NOI1" s="703"/>
      <c r="NOJ1" s="703"/>
      <c r="NOK1" s="703"/>
      <c r="NOL1" s="703"/>
      <c r="NOM1" s="703"/>
      <c r="NON1" s="703"/>
      <c r="NOO1" s="703"/>
      <c r="NOP1" s="703"/>
      <c r="NOQ1" s="703"/>
      <c r="NOR1" s="703"/>
      <c r="NOS1" s="703"/>
      <c r="NOT1" s="703"/>
      <c r="NOU1" s="703"/>
      <c r="NOV1" s="703"/>
      <c r="NOW1" s="703"/>
      <c r="NOX1" s="703"/>
      <c r="NOY1" s="703"/>
      <c r="NOZ1" s="703"/>
      <c r="NPA1" s="703"/>
      <c r="NPB1" s="703"/>
      <c r="NPC1" s="703"/>
      <c r="NPD1" s="703"/>
      <c r="NPE1" s="703"/>
      <c r="NPF1" s="703"/>
      <c r="NPG1" s="703"/>
      <c r="NPH1" s="703"/>
      <c r="NPI1" s="703"/>
      <c r="NPJ1" s="703"/>
      <c r="NPK1" s="703"/>
      <c r="NPL1" s="703"/>
      <c r="NPM1" s="703"/>
      <c r="NPN1" s="703"/>
      <c r="NPO1" s="703"/>
      <c r="NPP1" s="703"/>
      <c r="NPQ1" s="703"/>
      <c r="NPR1" s="703"/>
      <c r="NPS1" s="703"/>
      <c r="NPT1" s="703"/>
      <c r="NPU1" s="703"/>
      <c r="NPV1" s="703"/>
      <c r="NPW1" s="703"/>
      <c r="NPX1" s="703"/>
      <c r="NPY1" s="703"/>
      <c r="NPZ1" s="703"/>
      <c r="NQA1" s="703"/>
      <c r="NQB1" s="703"/>
      <c r="NQC1" s="703"/>
      <c r="NQD1" s="703"/>
      <c r="NQE1" s="703"/>
      <c r="NQF1" s="703"/>
      <c r="NQG1" s="703"/>
      <c r="NQH1" s="703"/>
      <c r="NQI1" s="703"/>
      <c r="NQJ1" s="703"/>
      <c r="NQK1" s="703"/>
      <c r="NQL1" s="703"/>
      <c r="NQM1" s="703"/>
      <c r="NQN1" s="703"/>
      <c r="NQO1" s="703"/>
      <c r="NQP1" s="703"/>
      <c r="NQQ1" s="703"/>
      <c r="NQR1" s="703"/>
      <c r="NQS1" s="703"/>
      <c r="NQT1" s="703"/>
      <c r="NQU1" s="703"/>
      <c r="NQV1" s="703"/>
      <c r="NQW1" s="703"/>
      <c r="NQX1" s="703"/>
      <c r="NQY1" s="703"/>
      <c r="NQZ1" s="703"/>
      <c r="NRA1" s="703"/>
      <c r="NRB1" s="703"/>
      <c r="NRC1" s="703"/>
      <c r="NRD1" s="703"/>
      <c r="NRE1" s="703"/>
      <c r="NRF1" s="703"/>
      <c r="NRG1" s="703"/>
      <c r="NRH1" s="703"/>
      <c r="NRI1" s="703"/>
      <c r="NRJ1" s="703"/>
      <c r="NRK1" s="703"/>
      <c r="NRL1" s="703"/>
      <c r="NRM1" s="703"/>
      <c r="NRN1" s="703"/>
      <c r="NRO1" s="703"/>
      <c r="NRP1" s="703"/>
      <c r="NRQ1" s="703"/>
      <c r="NRR1" s="703"/>
      <c r="NRS1" s="703"/>
      <c r="NRT1" s="703"/>
      <c r="NRU1" s="703"/>
      <c r="NRV1" s="703"/>
      <c r="NRW1" s="703"/>
      <c r="NRX1" s="703"/>
      <c r="NRY1" s="703"/>
      <c r="NRZ1" s="703"/>
      <c r="NSA1" s="703"/>
      <c r="NSB1" s="703"/>
      <c r="NSC1" s="703"/>
      <c r="NSD1" s="703"/>
      <c r="NSE1" s="703"/>
      <c r="NSF1" s="703"/>
      <c r="NSG1" s="703"/>
      <c r="NSH1" s="703"/>
      <c r="NSI1" s="703"/>
      <c r="NSJ1" s="703"/>
      <c r="NSK1" s="703"/>
      <c r="NSL1" s="703"/>
      <c r="NSM1" s="703"/>
      <c r="NSN1" s="703"/>
      <c r="NSO1" s="703"/>
      <c r="NSP1" s="703"/>
      <c r="NSQ1" s="703"/>
      <c r="NSR1" s="703"/>
      <c r="NSS1" s="703"/>
      <c r="NST1" s="703"/>
      <c r="NSU1" s="703"/>
      <c r="NSV1" s="703"/>
      <c r="NSW1" s="703"/>
      <c r="NSX1" s="703"/>
      <c r="NSY1" s="703"/>
      <c r="NSZ1" s="703"/>
      <c r="NTA1" s="703"/>
      <c r="NTB1" s="703"/>
      <c r="NTC1" s="703"/>
      <c r="NTD1" s="703"/>
      <c r="NTE1" s="703"/>
      <c r="NTF1" s="703"/>
      <c r="NTG1" s="703"/>
      <c r="NTH1" s="703"/>
      <c r="NTI1" s="703"/>
      <c r="NTJ1" s="703"/>
      <c r="NTK1" s="703"/>
      <c r="NTL1" s="703"/>
      <c r="NTM1" s="703"/>
      <c r="NTN1" s="703"/>
      <c r="NTO1" s="703"/>
      <c r="NTP1" s="703"/>
      <c r="NTQ1" s="703"/>
      <c r="NTR1" s="703"/>
      <c r="NTS1" s="703"/>
      <c r="NTT1" s="703"/>
      <c r="NTU1" s="703"/>
      <c r="NTV1" s="703"/>
      <c r="NTW1" s="703"/>
      <c r="NTX1" s="703"/>
      <c r="NTY1" s="703"/>
      <c r="NTZ1" s="703"/>
      <c r="NUA1" s="703"/>
      <c r="NUB1" s="703"/>
      <c r="NUC1" s="703"/>
      <c r="NUD1" s="703"/>
      <c r="NUE1" s="703"/>
      <c r="NUF1" s="703"/>
      <c r="NUG1" s="703"/>
      <c r="NUH1" s="703"/>
      <c r="NUI1" s="703"/>
      <c r="NUJ1" s="703"/>
      <c r="NUK1" s="703"/>
      <c r="NUL1" s="703"/>
      <c r="NUM1" s="703"/>
      <c r="NUN1" s="703"/>
      <c r="NUO1" s="703"/>
      <c r="NUP1" s="703"/>
      <c r="NUQ1" s="703"/>
      <c r="NUR1" s="703"/>
      <c r="NUS1" s="703"/>
      <c r="NUT1" s="703"/>
      <c r="NUU1" s="703"/>
      <c r="NUV1" s="703"/>
      <c r="NUW1" s="703"/>
      <c r="NUX1" s="703"/>
      <c r="NUY1" s="703"/>
      <c r="NUZ1" s="703"/>
      <c r="NVA1" s="703"/>
      <c r="NVB1" s="703"/>
      <c r="NVC1" s="703"/>
      <c r="NVD1" s="703"/>
      <c r="NVE1" s="703"/>
      <c r="NVF1" s="703"/>
      <c r="NVG1" s="703"/>
      <c r="NVH1" s="703"/>
      <c r="NVI1" s="703"/>
      <c r="NVJ1" s="703"/>
      <c r="NVK1" s="703"/>
      <c r="NVL1" s="703"/>
      <c r="NVM1" s="703"/>
      <c r="NVN1" s="703"/>
      <c r="NVO1" s="703"/>
      <c r="NVP1" s="703"/>
      <c r="NVQ1" s="703"/>
      <c r="NVR1" s="703"/>
      <c r="NVS1" s="703"/>
      <c r="NVT1" s="703"/>
      <c r="NVU1" s="703"/>
      <c r="NVV1" s="703"/>
      <c r="NVW1" s="703"/>
      <c r="NVX1" s="703"/>
      <c r="NVY1" s="703"/>
      <c r="NVZ1" s="703"/>
      <c r="NWA1" s="703"/>
      <c r="NWB1" s="703"/>
      <c r="NWC1" s="703"/>
      <c r="NWD1" s="703"/>
      <c r="NWE1" s="703"/>
      <c r="NWF1" s="703"/>
      <c r="NWG1" s="703"/>
      <c r="NWH1" s="703"/>
      <c r="NWI1" s="703"/>
      <c r="NWJ1" s="703"/>
      <c r="NWK1" s="703"/>
      <c r="NWL1" s="703"/>
      <c r="NWM1" s="703"/>
      <c r="NWN1" s="703"/>
      <c r="NWO1" s="703"/>
      <c r="NWP1" s="703"/>
      <c r="NWQ1" s="703"/>
      <c r="NWR1" s="703"/>
      <c r="NWS1" s="703"/>
      <c r="NWT1" s="703"/>
      <c r="NWU1" s="703"/>
      <c r="NWV1" s="703"/>
      <c r="NWW1" s="703"/>
      <c r="NWX1" s="703"/>
      <c r="NWY1" s="703"/>
      <c r="NWZ1" s="703"/>
      <c r="NXA1" s="703"/>
      <c r="NXB1" s="703"/>
      <c r="NXC1" s="703"/>
      <c r="NXD1" s="703"/>
      <c r="NXE1" s="703"/>
      <c r="NXF1" s="703"/>
      <c r="NXG1" s="703"/>
      <c r="NXH1" s="703"/>
      <c r="NXI1" s="703"/>
      <c r="NXJ1" s="703"/>
      <c r="NXK1" s="703"/>
      <c r="NXL1" s="703"/>
      <c r="NXM1" s="703"/>
      <c r="NXN1" s="703"/>
      <c r="NXO1" s="703"/>
      <c r="NXP1" s="703"/>
      <c r="NXQ1" s="703"/>
      <c r="NXR1" s="703"/>
      <c r="NXS1" s="703"/>
      <c r="NXT1" s="703"/>
      <c r="NXU1" s="703"/>
      <c r="NXV1" s="703"/>
      <c r="NXW1" s="703"/>
      <c r="NXX1" s="703"/>
      <c r="NXY1" s="703"/>
      <c r="NXZ1" s="703"/>
      <c r="NYA1" s="703"/>
      <c r="NYB1" s="703"/>
      <c r="NYC1" s="703"/>
      <c r="NYD1" s="703"/>
      <c r="NYE1" s="703"/>
      <c r="NYF1" s="703"/>
      <c r="NYG1" s="703"/>
      <c r="NYH1" s="703"/>
      <c r="NYI1" s="703"/>
      <c r="NYJ1" s="703"/>
      <c r="NYK1" s="703"/>
      <c r="NYL1" s="703"/>
      <c r="NYM1" s="703"/>
      <c r="NYN1" s="703"/>
      <c r="NYO1" s="703"/>
      <c r="NYP1" s="703"/>
      <c r="NYQ1" s="703"/>
      <c r="NYR1" s="703"/>
      <c r="NYS1" s="703"/>
      <c r="NYT1" s="703"/>
      <c r="NYU1" s="703"/>
      <c r="NYV1" s="703"/>
      <c r="NYW1" s="703"/>
      <c r="NYX1" s="703"/>
      <c r="NYY1" s="703"/>
      <c r="NYZ1" s="703"/>
      <c r="NZA1" s="703"/>
      <c r="NZB1" s="703"/>
      <c r="NZC1" s="703"/>
      <c r="NZD1" s="703"/>
      <c r="NZE1" s="703"/>
      <c r="NZF1" s="703"/>
      <c r="NZG1" s="703"/>
      <c r="NZH1" s="703"/>
      <c r="NZI1" s="703"/>
      <c r="NZJ1" s="703"/>
      <c r="NZK1" s="703"/>
      <c r="NZL1" s="703"/>
      <c r="NZM1" s="703"/>
      <c r="NZN1" s="703"/>
      <c r="NZO1" s="703"/>
      <c r="NZP1" s="703"/>
      <c r="NZQ1" s="703"/>
      <c r="NZR1" s="703"/>
      <c r="NZS1" s="703"/>
      <c r="NZT1" s="703"/>
      <c r="NZU1" s="703"/>
      <c r="NZV1" s="703"/>
      <c r="NZW1" s="703"/>
      <c r="NZX1" s="703"/>
      <c r="NZY1" s="703"/>
      <c r="NZZ1" s="703"/>
      <c r="OAA1" s="703"/>
      <c r="OAB1" s="703"/>
      <c r="OAC1" s="703"/>
      <c r="OAD1" s="703"/>
      <c r="OAE1" s="703"/>
      <c r="OAF1" s="703"/>
      <c r="OAG1" s="703"/>
      <c r="OAH1" s="703"/>
      <c r="OAI1" s="703"/>
      <c r="OAJ1" s="703"/>
      <c r="OAK1" s="703"/>
      <c r="OAL1" s="703"/>
      <c r="OAM1" s="703"/>
      <c r="OAN1" s="703"/>
      <c r="OAO1" s="703"/>
      <c r="OAP1" s="703"/>
      <c r="OAQ1" s="703"/>
      <c r="OAR1" s="703"/>
      <c r="OAS1" s="703"/>
      <c r="OAT1" s="703"/>
      <c r="OAU1" s="703"/>
      <c r="OAV1" s="703"/>
      <c r="OAW1" s="703"/>
      <c r="OAX1" s="703"/>
      <c r="OAY1" s="703"/>
      <c r="OAZ1" s="703"/>
      <c r="OBA1" s="703"/>
      <c r="OBB1" s="703"/>
      <c r="OBC1" s="703"/>
      <c r="OBD1" s="703"/>
      <c r="OBE1" s="703"/>
      <c r="OBF1" s="703"/>
      <c r="OBG1" s="703"/>
      <c r="OBH1" s="703"/>
      <c r="OBI1" s="703"/>
      <c r="OBJ1" s="703"/>
      <c r="OBK1" s="703"/>
      <c r="OBL1" s="703"/>
      <c r="OBM1" s="703"/>
      <c r="OBN1" s="703"/>
      <c r="OBO1" s="703"/>
      <c r="OBP1" s="703"/>
      <c r="OBQ1" s="703"/>
      <c r="OBR1" s="703"/>
      <c r="OBS1" s="703"/>
      <c r="OBT1" s="703"/>
      <c r="OBU1" s="703"/>
      <c r="OBV1" s="703"/>
      <c r="OBW1" s="703"/>
      <c r="OBX1" s="703"/>
      <c r="OBY1" s="703"/>
      <c r="OBZ1" s="703"/>
      <c r="OCA1" s="703"/>
      <c r="OCB1" s="703"/>
      <c r="OCC1" s="703"/>
      <c r="OCD1" s="703"/>
      <c r="OCE1" s="703"/>
      <c r="OCF1" s="703"/>
      <c r="OCG1" s="703"/>
      <c r="OCH1" s="703"/>
      <c r="OCI1" s="703"/>
      <c r="OCJ1" s="703"/>
      <c r="OCK1" s="703"/>
      <c r="OCL1" s="703"/>
      <c r="OCM1" s="703"/>
      <c r="OCN1" s="703"/>
      <c r="OCO1" s="703"/>
      <c r="OCP1" s="703"/>
      <c r="OCQ1" s="703"/>
      <c r="OCR1" s="703"/>
      <c r="OCS1" s="703"/>
      <c r="OCT1" s="703"/>
      <c r="OCU1" s="703"/>
      <c r="OCV1" s="703"/>
      <c r="OCW1" s="703"/>
      <c r="OCX1" s="703"/>
      <c r="OCY1" s="703"/>
      <c r="OCZ1" s="703"/>
      <c r="ODA1" s="703"/>
      <c r="ODB1" s="703"/>
      <c r="ODC1" s="703"/>
      <c r="ODD1" s="703"/>
      <c r="ODE1" s="703"/>
      <c r="ODF1" s="703"/>
      <c r="ODG1" s="703"/>
      <c r="ODH1" s="703"/>
      <c r="ODI1" s="703"/>
      <c r="ODJ1" s="703"/>
      <c r="ODK1" s="703"/>
      <c r="ODL1" s="703"/>
      <c r="ODM1" s="703"/>
      <c r="ODN1" s="703"/>
      <c r="ODO1" s="703"/>
      <c r="ODP1" s="703"/>
      <c r="ODQ1" s="703"/>
      <c r="ODR1" s="703"/>
      <c r="ODS1" s="703"/>
      <c r="ODT1" s="703"/>
      <c r="ODU1" s="703"/>
      <c r="ODV1" s="703"/>
      <c r="ODW1" s="703"/>
      <c r="ODX1" s="703"/>
      <c r="ODY1" s="703"/>
      <c r="ODZ1" s="703"/>
      <c r="OEA1" s="703"/>
      <c r="OEB1" s="703"/>
      <c r="OEC1" s="703"/>
      <c r="OED1" s="703"/>
      <c r="OEE1" s="703"/>
      <c r="OEF1" s="703"/>
      <c r="OEG1" s="703"/>
      <c r="OEH1" s="703"/>
      <c r="OEI1" s="703"/>
      <c r="OEJ1" s="703"/>
      <c r="OEK1" s="703"/>
      <c r="OEL1" s="703"/>
      <c r="OEM1" s="703"/>
      <c r="OEN1" s="703"/>
      <c r="OEO1" s="703"/>
      <c r="OEP1" s="703"/>
      <c r="OEQ1" s="703"/>
      <c r="OER1" s="703"/>
      <c r="OES1" s="703"/>
      <c r="OET1" s="703"/>
      <c r="OEU1" s="703"/>
      <c r="OEV1" s="703"/>
      <c r="OEW1" s="703"/>
      <c r="OEX1" s="703"/>
      <c r="OEY1" s="703"/>
      <c r="OEZ1" s="703"/>
      <c r="OFA1" s="703"/>
      <c r="OFB1" s="703"/>
      <c r="OFC1" s="703"/>
      <c r="OFD1" s="703"/>
      <c r="OFE1" s="703"/>
      <c r="OFF1" s="703"/>
      <c r="OFG1" s="703"/>
      <c r="OFH1" s="703"/>
      <c r="OFI1" s="703"/>
      <c r="OFJ1" s="703"/>
      <c r="OFK1" s="703"/>
      <c r="OFL1" s="703"/>
      <c r="OFM1" s="703"/>
      <c r="OFN1" s="703"/>
      <c r="OFO1" s="703"/>
      <c r="OFP1" s="703"/>
      <c r="OFQ1" s="703"/>
      <c r="OFR1" s="703"/>
      <c r="OFS1" s="703"/>
      <c r="OFT1" s="703"/>
      <c r="OFU1" s="703"/>
      <c r="OFV1" s="703"/>
      <c r="OFW1" s="703"/>
      <c r="OFX1" s="703"/>
      <c r="OFY1" s="703"/>
      <c r="OFZ1" s="703"/>
      <c r="OGA1" s="703"/>
      <c r="OGB1" s="703"/>
      <c r="OGC1" s="703"/>
      <c r="OGD1" s="703"/>
      <c r="OGE1" s="703"/>
      <c r="OGF1" s="703"/>
      <c r="OGG1" s="703"/>
      <c r="OGH1" s="703"/>
      <c r="OGI1" s="703"/>
      <c r="OGJ1" s="703"/>
      <c r="OGK1" s="703"/>
      <c r="OGL1" s="703"/>
      <c r="OGM1" s="703"/>
      <c r="OGN1" s="703"/>
      <c r="OGO1" s="703"/>
      <c r="OGP1" s="703"/>
      <c r="OGQ1" s="703"/>
      <c r="OGR1" s="703"/>
      <c r="OGS1" s="703"/>
      <c r="OGT1" s="703"/>
      <c r="OGU1" s="703"/>
      <c r="OGV1" s="703"/>
      <c r="OGW1" s="703"/>
      <c r="OGX1" s="703"/>
      <c r="OGY1" s="703"/>
      <c r="OGZ1" s="703"/>
      <c r="OHA1" s="703"/>
      <c r="OHB1" s="703"/>
      <c r="OHC1" s="703"/>
      <c r="OHD1" s="703"/>
      <c r="OHE1" s="703"/>
      <c r="OHF1" s="703"/>
      <c r="OHG1" s="703"/>
      <c r="OHH1" s="703"/>
      <c r="OHI1" s="703"/>
      <c r="OHJ1" s="703"/>
      <c r="OHK1" s="703"/>
      <c r="OHL1" s="703"/>
      <c r="OHM1" s="703"/>
      <c r="OHN1" s="703"/>
      <c r="OHO1" s="703"/>
      <c r="OHP1" s="703"/>
      <c r="OHQ1" s="703"/>
      <c r="OHR1" s="703"/>
      <c r="OHS1" s="703"/>
      <c r="OHT1" s="703"/>
      <c r="OHU1" s="703"/>
      <c r="OHV1" s="703"/>
      <c r="OHW1" s="703"/>
      <c r="OHX1" s="703"/>
      <c r="OHY1" s="703"/>
      <c r="OHZ1" s="703"/>
      <c r="OIA1" s="703"/>
      <c r="OIB1" s="703"/>
      <c r="OIC1" s="703"/>
      <c r="OID1" s="703"/>
      <c r="OIE1" s="703"/>
      <c r="OIF1" s="703"/>
      <c r="OIG1" s="703"/>
      <c r="OIH1" s="703"/>
      <c r="OII1" s="703"/>
      <c r="OIJ1" s="703"/>
      <c r="OIK1" s="703"/>
      <c r="OIL1" s="703"/>
      <c r="OIM1" s="703"/>
      <c r="OIN1" s="703"/>
      <c r="OIO1" s="703"/>
      <c r="OIP1" s="703"/>
      <c r="OIQ1" s="703"/>
      <c r="OIR1" s="703"/>
      <c r="OIS1" s="703"/>
      <c r="OIT1" s="703"/>
      <c r="OIU1" s="703"/>
      <c r="OIV1" s="703"/>
      <c r="OIW1" s="703"/>
      <c r="OIX1" s="703"/>
      <c r="OIY1" s="703"/>
      <c r="OIZ1" s="703"/>
      <c r="OJA1" s="703"/>
      <c r="OJB1" s="703"/>
      <c r="OJC1" s="703"/>
      <c r="OJD1" s="703"/>
      <c r="OJE1" s="703"/>
      <c r="OJF1" s="703"/>
      <c r="OJG1" s="703"/>
      <c r="OJH1" s="703"/>
      <c r="OJI1" s="703"/>
      <c r="OJJ1" s="703"/>
      <c r="OJK1" s="703"/>
      <c r="OJL1" s="703"/>
      <c r="OJM1" s="703"/>
      <c r="OJN1" s="703"/>
      <c r="OJO1" s="703"/>
      <c r="OJP1" s="703"/>
      <c r="OJQ1" s="703"/>
      <c r="OJR1" s="703"/>
      <c r="OJS1" s="703"/>
      <c r="OJT1" s="703"/>
      <c r="OJU1" s="703"/>
      <c r="OJV1" s="703"/>
      <c r="OJW1" s="703"/>
      <c r="OJX1" s="703"/>
      <c r="OJY1" s="703"/>
      <c r="OJZ1" s="703"/>
      <c r="OKA1" s="703"/>
      <c r="OKB1" s="703"/>
      <c r="OKC1" s="703"/>
      <c r="OKD1" s="703"/>
      <c r="OKE1" s="703"/>
      <c r="OKF1" s="703"/>
      <c r="OKG1" s="703"/>
      <c r="OKH1" s="703"/>
      <c r="OKI1" s="703"/>
      <c r="OKJ1" s="703"/>
      <c r="OKK1" s="703"/>
      <c r="OKL1" s="703"/>
      <c r="OKM1" s="703"/>
      <c r="OKN1" s="703"/>
      <c r="OKO1" s="703"/>
      <c r="OKP1" s="703"/>
      <c r="OKQ1" s="703"/>
      <c r="OKR1" s="703"/>
      <c r="OKS1" s="703"/>
      <c r="OKT1" s="703"/>
      <c r="OKU1" s="703"/>
      <c r="OKV1" s="703"/>
      <c r="OKW1" s="703"/>
      <c r="OKX1" s="703"/>
      <c r="OKY1" s="703"/>
      <c r="OKZ1" s="703"/>
      <c r="OLA1" s="703"/>
      <c r="OLB1" s="703"/>
      <c r="OLC1" s="703"/>
      <c r="OLD1" s="703"/>
      <c r="OLE1" s="703"/>
      <c r="OLF1" s="703"/>
      <c r="OLG1" s="703"/>
      <c r="OLH1" s="703"/>
      <c r="OLI1" s="703"/>
      <c r="OLJ1" s="703"/>
      <c r="OLK1" s="703"/>
      <c r="OLL1" s="703"/>
      <c r="OLM1" s="703"/>
      <c r="OLN1" s="703"/>
      <c r="OLO1" s="703"/>
      <c r="OLP1" s="703"/>
      <c r="OLQ1" s="703"/>
      <c r="OLR1" s="703"/>
      <c r="OLS1" s="703"/>
      <c r="OLT1" s="703"/>
      <c r="OLU1" s="703"/>
      <c r="OLV1" s="703"/>
      <c r="OLW1" s="703"/>
      <c r="OLX1" s="703"/>
      <c r="OLY1" s="703"/>
      <c r="OLZ1" s="703"/>
      <c r="OMA1" s="703"/>
      <c r="OMB1" s="703"/>
      <c r="OMC1" s="703"/>
      <c r="OMD1" s="703"/>
      <c r="OME1" s="703"/>
      <c r="OMF1" s="703"/>
      <c r="OMG1" s="703"/>
      <c r="OMH1" s="703"/>
      <c r="OMI1" s="703"/>
      <c r="OMJ1" s="703"/>
      <c r="OMK1" s="703"/>
      <c r="OML1" s="703"/>
      <c r="OMM1" s="703"/>
      <c r="OMN1" s="703"/>
      <c r="OMO1" s="703"/>
      <c r="OMP1" s="703"/>
      <c r="OMQ1" s="703"/>
      <c r="OMR1" s="703"/>
      <c r="OMS1" s="703"/>
      <c r="OMT1" s="703"/>
      <c r="OMU1" s="703"/>
      <c r="OMV1" s="703"/>
      <c r="OMW1" s="703"/>
      <c r="OMX1" s="703"/>
      <c r="OMY1" s="703"/>
      <c r="OMZ1" s="703"/>
      <c r="ONA1" s="703"/>
      <c r="ONB1" s="703"/>
      <c r="ONC1" s="703"/>
      <c r="OND1" s="703"/>
      <c r="ONE1" s="703"/>
      <c r="ONF1" s="703"/>
      <c r="ONG1" s="703"/>
      <c r="ONH1" s="703"/>
      <c r="ONI1" s="703"/>
      <c r="ONJ1" s="703"/>
      <c r="ONK1" s="703"/>
      <c r="ONL1" s="703"/>
      <c r="ONM1" s="703"/>
      <c r="ONN1" s="703"/>
      <c r="ONO1" s="703"/>
      <c r="ONP1" s="703"/>
      <c r="ONQ1" s="703"/>
      <c r="ONR1" s="703"/>
      <c r="ONS1" s="703"/>
      <c r="ONT1" s="703"/>
      <c r="ONU1" s="703"/>
      <c r="ONV1" s="703"/>
      <c r="ONW1" s="703"/>
      <c r="ONX1" s="703"/>
      <c r="ONY1" s="703"/>
      <c r="ONZ1" s="703"/>
      <c r="OOA1" s="703"/>
      <c r="OOB1" s="703"/>
      <c r="OOC1" s="703"/>
      <c r="OOD1" s="703"/>
      <c r="OOE1" s="703"/>
      <c r="OOF1" s="703"/>
      <c r="OOG1" s="703"/>
      <c r="OOH1" s="703"/>
      <c r="OOI1" s="703"/>
      <c r="OOJ1" s="703"/>
      <c r="OOK1" s="703"/>
      <c r="OOL1" s="703"/>
      <c r="OOM1" s="703"/>
      <c r="OON1" s="703"/>
      <c r="OOO1" s="703"/>
      <c r="OOP1" s="703"/>
      <c r="OOQ1" s="703"/>
      <c r="OOR1" s="703"/>
      <c r="OOS1" s="703"/>
      <c r="OOT1" s="703"/>
      <c r="OOU1" s="703"/>
      <c r="OOV1" s="703"/>
      <c r="OOW1" s="703"/>
      <c r="OOX1" s="703"/>
      <c r="OOY1" s="703"/>
      <c r="OOZ1" s="703"/>
      <c r="OPA1" s="703"/>
      <c r="OPB1" s="703"/>
      <c r="OPC1" s="703"/>
      <c r="OPD1" s="703"/>
      <c r="OPE1" s="703"/>
      <c r="OPF1" s="703"/>
      <c r="OPG1" s="703"/>
      <c r="OPH1" s="703"/>
      <c r="OPI1" s="703"/>
      <c r="OPJ1" s="703"/>
      <c r="OPK1" s="703"/>
      <c r="OPL1" s="703"/>
      <c r="OPM1" s="703"/>
      <c r="OPN1" s="703"/>
      <c r="OPO1" s="703"/>
      <c r="OPP1" s="703"/>
      <c r="OPQ1" s="703"/>
      <c r="OPR1" s="703"/>
      <c r="OPS1" s="703"/>
      <c r="OPT1" s="703"/>
      <c r="OPU1" s="703"/>
      <c r="OPV1" s="703"/>
      <c r="OPW1" s="703"/>
      <c r="OPX1" s="703"/>
      <c r="OPY1" s="703"/>
      <c r="OPZ1" s="703"/>
      <c r="OQA1" s="703"/>
      <c r="OQB1" s="703"/>
      <c r="OQC1" s="703"/>
      <c r="OQD1" s="703"/>
      <c r="OQE1" s="703"/>
      <c r="OQF1" s="703"/>
      <c r="OQG1" s="703"/>
      <c r="OQH1" s="703"/>
      <c r="OQI1" s="703"/>
      <c r="OQJ1" s="703"/>
      <c r="OQK1" s="703"/>
      <c r="OQL1" s="703"/>
      <c r="OQM1" s="703"/>
      <c r="OQN1" s="703"/>
      <c r="OQO1" s="703"/>
      <c r="OQP1" s="703"/>
      <c r="OQQ1" s="703"/>
      <c r="OQR1" s="703"/>
      <c r="OQS1" s="703"/>
      <c r="OQT1" s="703"/>
      <c r="OQU1" s="703"/>
      <c r="OQV1" s="703"/>
      <c r="OQW1" s="703"/>
      <c r="OQX1" s="703"/>
      <c r="OQY1" s="703"/>
      <c r="OQZ1" s="703"/>
      <c r="ORA1" s="703"/>
      <c r="ORB1" s="703"/>
      <c r="ORC1" s="703"/>
      <c r="ORD1" s="703"/>
      <c r="ORE1" s="703"/>
      <c r="ORF1" s="703"/>
      <c r="ORG1" s="703"/>
      <c r="ORH1" s="703"/>
      <c r="ORI1" s="703"/>
      <c r="ORJ1" s="703"/>
      <c r="ORK1" s="703"/>
      <c r="ORL1" s="703"/>
      <c r="ORM1" s="703"/>
      <c r="ORN1" s="703"/>
      <c r="ORO1" s="703"/>
      <c r="ORP1" s="703"/>
      <c r="ORQ1" s="703"/>
      <c r="ORR1" s="703"/>
      <c r="ORS1" s="703"/>
      <c r="ORT1" s="703"/>
      <c r="ORU1" s="703"/>
      <c r="ORV1" s="703"/>
      <c r="ORW1" s="703"/>
      <c r="ORX1" s="703"/>
      <c r="ORY1" s="703"/>
      <c r="ORZ1" s="703"/>
      <c r="OSA1" s="703"/>
      <c r="OSB1" s="703"/>
      <c r="OSC1" s="703"/>
      <c r="OSD1" s="703"/>
      <c r="OSE1" s="703"/>
      <c r="OSF1" s="703"/>
      <c r="OSG1" s="703"/>
      <c r="OSH1" s="703"/>
      <c r="OSI1" s="703"/>
      <c r="OSJ1" s="703"/>
      <c r="OSK1" s="703"/>
      <c r="OSL1" s="703"/>
      <c r="OSM1" s="703"/>
      <c r="OSN1" s="703"/>
      <c r="OSO1" s="703"/>
      <c r="OSP1" s="703"/>
      <c r="OSQ1" s="703"/>
      <c r="OSR1" s="703"/>
      <c r="OSS1" s="703"/>
      <c r="OST1" s="703"/>
      <c r="OSU1" s="703"/>
      <c r="OSV1" s="703"/>
      <c r="OSW1" s="703"/>
      <c r="OSX1" s="703"/>
      <c r="OSY1" s="703"/>
      <c r="OSZ1" s="703"/>
      <c r="OTA1" s="703"/>
      <c r="OTB1" s="703"/>
      <c r="OTC1" s="703"/>
      <c r="OTD1" s="703"/>
      <c r="OTE1" s="703"/>
      <c r="OTF1" s="703"/>
      <c r="OTG1" s="703"/>
      <c r="OTH1" s="703"/>
      <c r="OTI1" s="703"/>
      <c r="OTJ1" s="703"/>
      <c r="OTK1" s="703"/>
      <c r="OTL1" s="703"/>
      <c r="OTM1" s="703"/>
      <c r="OTN1" s="703"/>
      <c r="OTO1" s="703"/>
      <c r="OTP1" s="703"/>
      <c r="OTQ1" s="703"/>
      <c r="OTR1" s="703"/>
      <c r="OTS1" s="703"/>
      <c r="OTT1" s="703"/>
      <c r="OTU1" s="703"/>
      <c r="OTV1" s="703"/>
      <c r="OTW1" s="703"/>
      <c r="OTX1" s="703"/>
      <c r="OTY1" s="703"/>
      <c r="OTZ1" s="703"/>
      <c r="OUA1" s="703"/>
      <c r="OUB1" s="703"/>
      <c r="OUC1" s="703"/>
      <c r="OUD1" s="703"/>
      <c r="OUE1" s="703"/>
      <c r="OUF1" s="703"/>
      <c r="OUG1" s="703"/>
      <c r="OUH1" s="703"/>
      <c r="OUI1" s="703"/>
      <c r="OUJ1" s="703"/>
      <c r="OUK1" s="703"/>
      <c r="OUL1" s="703"/>
      <c r="OUM1" s="703"/>
      <c r="OUN1" s="703"/>
      <c r="OUO1" s="703"/>
      <c r="OUP1" s="703"/>
      <c r="OUQ1" s="703"/>
      <c r="OUR1" s="703"/>
      <c r="OUS1" s="703"/>
      <c r="OUT1" s="703"/>
      <c r="OUU1" s="703"/>
      <c r="OUV1" s="703"/>
      <c r="OUW1" s="703"/>
      <c r="OUX1" s="703"/>
      <c r="OUY1" s="703"/>
      <c r="OUZ1" s="703"/>
      <c r="OVA1" s="703"/>
      <c r="OVB1" s="703"/>
      <c r="OVC1" s="703"/>
      <c r="OVD1" s="703"/>
      <c r="OVE1" s="703"/>
      <c r="OVF1" s="703"/>
      <c r="OVG1" s="703"/>
      <c r="OVH1" s="703"/>
      <c r="OVI1" s="703"/>
      <c r="OVJ1" s="703"/>
      <c r="OVK1" s="703"/>
      <c r="OVL1" s="703"/>
      <c r="OVM1" s="703"/>
      <c r="OVN1" s="703"/>
      <c r="OVO1" s="703"/>
      <c r="OVP1" s="703"/>
      <c r="OVQ1" s="703"/>
      <c r="OVR1" s="703"/>
      <c r="OVS1" s="703"/>
      <c r="OVT1" s="703"/>
      <c r="OVU1" s="703"/>
      <c r="OVV1" s="703"/>
      <c r="OVW1" s="703"/>
      <c r="OVX1" s="703"/>
      <c r="OVY1" s="703"/>
      <c r="OVZ1" s="703"/>
      <c r="OWA1" s="703"/>
      <c r="OWB1" s="703"/>
      <c r="OWC1" s="703"/>
      <c r="OWD1" s="703"/>
      <c r="OWE1" s="703"/>
      <c r="OWF1" s="703"/>
      <c r="OWG1" s="703"/>
      <c r="OWH1" s="703"/>
      <c r="OWI1" s="703"/>
      <c r="OWJ1" s="703"/>
      <c r="OWK1" s="703"/>
      <c r="OWL1" s="703"/>
      <c r="OWM1" s="703"/>
      <c r="OWN1" s="703"/>
      <c r="OWO1" s="703"/>
      <c r="OWP1" s="703"/>
      <c r="OWQ1" s="703"/>
      <c r="OWR1" s="703"/>
      <c r="OWS1" s="703"/>
      <c r="OWT1" s="703"/>
      <c r="OWU1" s="703"/>
      <c r="OWV1" s="703"/>
      <c r="OWW1" s="703"/>
      <c r="OWX1" s="703"/>
      <c r="OWY1" s="703"/>
      <c r="OWZ1" s="703"/>
      <c r="OXA1" s="703"/>
      <c r="OXB1" s="703"/>
      <c r="OXC1" s="703"/>
      <c r="OXD1" s="703"/>
      <c r="OXE1" s="703"/>
      <c r="OXF1" s="703"/>
      <c r="OXG1" s="703"/>
      <c r="OXH1" s="703"/>
      <c r="OXI1" s="703"/>
      <c r="OXJ1" s="703"/>
      <c r="OXK1" s="703"/>
      <c r="OXL1" s="703"/>
      <c r="OXM1" s="703"/>
      <c r="OXN1" s="703"/>
      <c r="OXO1" s="703"/>
      <c r="OXP1" s="703"/>
      <c r="OXQ1" s="703"/>
      <c r="OXR1" s="703"/>
      <c r="OXS1" s="703"/>
      <c r="OXT1" s="703"/>
      <c r="OXU1" s="703"/>
      <c r="OXV1" s="703"/>
      <c r="OXW1" s="703"/>
      <c r="OXX1" s="703"/>
      <c r="OXY1" s="703"/>
      <c r="OXZ1" s="703"/>
      <c r="OYA1" s="703"/>
      <c r="OYB1" s="703"/>
      <c r="OYC1" s="703"/>
      <c r="OYD1" s="703"/>
      <c r="OYE1" s="703"/>
      <c r="OYF1" s="703"/>
      <c r="OYG1" s="703"/>
      <c r="OYH1" s="703"/>
      <c r="OYI1" s="703"/>
      <c r="OYJ1" s="703"/>
      <c r="OYK1" s="703"/>
      <c r="OYL1" s="703"/>
      <c r="OYM1" s="703"/>
      <c r="OYN1" s="703"/>
      <c r="OYO1" s="703"/>
      <c r="OYP1" s="703"/>
      <c r="OYQ1" s="703"/>
      <c r="OYR1" s="703"/>
      <c r="OYS1" s="703"/>
      <c r="OYT1" s="703"/>
      <c r="OYU1" s="703"/>
      <c r="OYV1" s="703"/>
      <c r="OYW1" s="703"/>
      <c r="OYX1" s="703"/>
      <c r="OYY1" s="703"/>
      <c r="OYZ1" s="703"/>
      <c r="OZA1" s="703"/>
      <c r="OZB1" s="703"/>
      <c r="OZC1" s="703"/>
      <c r="OZD1" s="703"/>
      <c r="OZE1" s="703"/>
      <c r="OZF1" s="703"/>
      <c r="OZG1" s="703"/>
      <c r="OZH1" s="703"/>
      <c r="OZI1" s="703"/>
      <c r="OZJ1" s="703"/>
      <c r="OZK1" s="703"/>
      <c r="OZL1" s="703"/>
      <c r="OZM1" s="703"/>
      <c r="OZN1" s="703"/>
      <c r="OZO1" s="703"/>
      <c r="OZP1" s="703"/>
      <c r="OZQ1" s="703"/>
      <c r="OZR1" s="703"/>
      <c r="OZS1" s="703"/>
      <c r="OZT1" s="703"/>
      <c r="OZU1" s="703"/>
      <c r="OZV1" s="703"/>
      <c r="OZW1" s="703"/>
      <c r="OZX1" s="703"/>
      <c r="OZY1" s="703"/>
      <c r="OZZ1" s="703"/>
      <c r="PAA1" s="703"/>
      <c r="PAB1" s="703"/>
      <c r="PAC1" s="703"/>
      <c r="PAD1" s="703"/>
      <c r="PAE1" s="703"/>
      <c r="PAF1" s="703"/>
      <c r="PAG1" s="703"/>
      <c r="PAH1" s="703"/>
      <c r="PAI1" s="703"/>
      <c r="PAJ1" s="703"/>
      <c r="PAK1" s="703"/>
      <c r="PAL1" s="703"/>
      <c r="PAM1" s="703"/>
      <c r="PAN1" s="703"/>
      <c r="PAO1" s="703"/>
      <c r="PAP1" s="703"/>
      <c r="PAQ1" s="703"/>
      <c r="PAR1" s="703"/>
      <c r="PAS1" s="703"/>
      <c r="PAT1" s="703"/>
      <c r="PAU1" s="703"/>
      <c r="PAV1" s="703"/>
      <c r="PAW1" s="703"/>
      <c r="PAX1" s="703"/>
      <c r="PAY1" s="703"/>
      <c r="PAZ1" s="703"/>
      <c r="PBA1" s="703"/>
      <c r="PBB1" s="703"/>
      <c r="PBC1" s="703"/>
      <c r="PBD1" s="703"/>
      <c r="PBE1" s="703"/>
      <c r="PBF1" s="703"/>
      <c r="PBG1" s="703"/>
      <c r="PBH1" s="703"/>
      <c r="PBI1" s="703"/>
      <c r="PBJ1" s="703"/>
      <c r="PBK1" s="703"/>
      <c r="PBL1" s="703"/>
      <c r="PBM1" s="703"/>
      <c r="PBN1" s="703"/>
      <c r="PBO1" s="703"/>
      <c r="PBP1" s="703"/>
      <c r="PBQ1" s="703"/>
      <c r="PBR1" s="703"/>
      <c r="PBS1" s="703"/>
      <c r="PBT1" s="703"/>
      <c r="PBU1" s="703"/>
      <c r="PBV1" s="703"/>
      <c r="PBW1" s="703"/>
      <c r="PBX1" s="703"/>
      <c r="PBY1" s="703"/>
      <c r="PBZ1" s="703"/>
      <c r="PCA1" s="703"/>
      <c r="PCB1" s="703"/>
      <c r="PCC1" s="703"/>
      <c r="PCD1" s="703"/>
      <c r="PCE1" s="703"/>
      <c r="PCF1" s="703"/>
      <c r="PCG1" s="703"/>
      <c r="PCH1" s="703"/>
      <c r="PCI1" s="703"/>
      <c r="PCJ1" s="703"/>
      <c r="PCK1" s="703"/>
      <c r="PCL1" s="703"/>
      <c r="PCM1" s="703"/>
      <c r="PCN1" s="703"/>
      <c r="PCO1" s="703"/>
      <c r="PCP1" s="703"/>
      <c r="PCQ1" s="703"/>
      <c r="PCR1" s="703"/>
      <c r="PCS1" s="703"/>
      <c r="PCT1" s="703"/>
      <c r="PCU1" s="703"/>
      <c r="PCV1" s="703"/>
      <c r="PCW1" s="703"/>
      <c r="PCX1" s="703"/>
      <c r="PCY1" s="703"/>
      <c r="PCZ1" s="703"/>
      <c r="PDA1" s="703"/>
      <c r="PDB1" s="703"/>
      <c r="PDC1" s="703"/>
      <c r="PDD1" s="703"/>
      <c r="PDE1" s="703"/>
      <c r="PDF1" s="703"/>
      <c r="PDG1" s="703"/>
      <c r="PDH1" s="703"/>
      <c r="PDI1" s="703"/>
      <c r="PDJ1" s="703"/>
      <c r="PDK1" s="703"/>
      <c r="PDL1" s="703"/>
      <c r="PDM1" s="703"/>
      <c r="PDN1" s="703"/>
      <c r="PDO1" s="703"/>
      <c r="PDP1" s="703"/>
      <c r="PDQ1" s="703"/>
      <c r="PDR1" s="703"/>
      <c r="PDS1" s="703"/>
      <c r="PDT1" s="703"/>
      <c r="PDU1" s="703"/>
      <c r="PDV1" s="703"/>
      <c r="PDW1" s="703"/>
      <c r="PDX1" s="703"/>
      <c r="PDY1" s="703"/>
      <c r="PDZ1" s="703"/>
      <c r="PEA1" s="703"/>
      <c r="PEB1" s="703"/>
      <c r="PEC1" s="703"/>
      <c r="PED1" s="703"/>
      <c r="PEE1" s="703"/>
      <c r="PEF1" s="703"/>
      <c r="PEG1" s="703"/>
      <c r="PEH1" s="703"/>
      <c r="PEI1" s="703"/>
      <c r="PEJ1" s="703"/>
      <c r="PEK1" s="703"/>
      <c r="PEL1" s="703"/>
      <c r="PEM1" s="703"/>
      <c r="PEN1" s="703"/>
      <c r="PEO1" s="703"/>
      <c r="PEP1" s="703"/>
      <c r="PEQ1" s="703"/>
      <c r="PER1" s="703"/>
      <c r="PES1" s="703"/>
      <c r="PET1" s="703"/>
      <c r="PEU1" s="703"/>
      <c r="PEV1" s="703"/>
      <c r="PEW1" s="703"/>
      <c r="PEX1" s="703"/>
      <c r="PEY1" s="703"/>
      <c r="PEZ1" s="703"/>
      <c r="PFA1" s="703"/>
      <c r="PFB1" s="703"/>
      <c r="PFC1" s="703"/>
      <c r="PFD1" s="703"/>
      <c r="PFE1" s="703"/>
      <c r="PFF1" s="703"/>
      <c r="PFG1" s="703"/>
      <c r="PFH1" s="703"/>
      <c r="PFI1" s="703"/>
      <c r="PFJ1" s="703"/>
      <c r="PFK1" s="703"/>
      <c r="PFL1" s="703"/>
      <c r="PFM1" s="703"/>
      <c r="PFN1" s="703"/>
      <c r="PFO1" s="703"/>
      <c r="PFP1" s="703"/>
      <c r="PFQ1" s="703"/>
      <c r="PFR1" s="703"/>
      <c r="PFS1" s="703"/>
      <c r="PFT1" s="703"/>
      <c r="PFU1" s="703"/>
      <c r="PFV1" s="703"/>
      <c r="PFW1" s="703"/>
      <c r="PFX1" s="703"/>
      <c r="PFY1" s="703"/>
      <c r="PFZ1" s="703"/>
      <c r="PGA1" s="703"/>
      <c r="PGB1" s="703"/>
      <c r="PGC1" s="703"/>
      <c r="PGD1" s="703"/>
      <c r="PGE1" s="703"/>
      <c r="PGF1" s="703"/>
      <c r="PGG1" s="703"/>
      <c r="PGH1" s="703"/>
      <c r="PGI1" s="703"/>
      <c r="PGJ1" s="703"/>
      <c r="PGK1" s="703"/>
      <c r="PGL1" s="703"/>
      <c r="PGM1" s="703"/>
      <c r="PGN1" s="703"/>
      <c r="PGO1" s="703"/>
      <c r="PGP1" s="703"/>
      <c r="PGQ1" s="703"/>
      <c r="PGR1" s="703"/>
      <c r="PGS1" s="703"/>
      <c r="PGT1" s="703"/>
      <c r="PGU1" s="703"/>
      <c r="PGV1" s="703"/>
      <c r="PGW1" s="703"/>
      <c r="PGX1" s="703"/>
      <c r="PGY1" s="703"/>
      <c r="PGZ1" s="703"/>
      <c r="PHA1" s="703"/>
      <c r="PHB1" s="703"/>
      <c r="PHC1" s="703"/>
      <c r="PHD1" s="703"/>
      <c r="PHE1" s="703"/>
      <c r="PHF1" s="703"/>
      <c r="PHG1" s="703"/>
      <c r="PHH1" s="703"/>
      <c r="PHI1" s="703"/>
      <c r="PHJ1" s="703"/>
      <c r="PHK1" s="703"/>
      <c r="PHL1" s="703"/>
      <c r="PHM1" s="703"/>
      <c r="PHN1" s="703"/>
      <c r="PHO1" s="703"/>
      <c r="PHP1" s="703"/>
      <c r="PHQ1" s="703"/>
      <c r="PHR1" s="703"/>
      <c r="PHS1" s="703"/>
      <c r="PHT1" s="703"/>
      <c r="PHU1" s="703"/>
      <c r="PHV1" s="703"/>
      <c r="PHW1" s="703"/>
      <c r="PHX1" s="703"/>
      <c r="PHY1" s="703"/>
      <c r="PHZ1" s="703"/>
      <c r="PIA1" s="703"/>
      <c r="PIB1" s="703"/>
      <c r="PIC1" s="703"/>
      <c r="PID1" s="703"/>
      <c r="PIE1" s="703"/>
      <c r="PIF1" s="703"/>
      <c r="PIG1" s="703"/>
      <c r="PIH1" s="703"/>
      <c r="PII1" s="703"/>
      <c r="PIJ1" s="703"/>
      <c r="PIK1" s="703"/>
      <c r="PIL1" s="703"/>
      <c r="PIM1" s="703"/>
      <c r="PIN1" s="703"/>
      <c r="PIO1" s="703"/>
      <c r="PIP1" s="703"/>
      <c r="PIQ1" s="703"/>
      <c r="PIR1" s="703"/>
      <c r="PIS1" s="703"/>
      <c r="PIT1" s="703"/>
      <c r="PIU1" s="703"/>
      <c r="PIV1" s="703"/>
      <c r="PIW1" s="703"/>
      <c r="PIX1" s="703"/>
      <c r="PIY1" s="703"/>
      <c r="PIZ1" s="703"/>
      <c r="PJA1" s="703"/>
      <c r="PJB1" s="703"/>
      <c r="PJC1" s="703"/>
      <c r="PJD1" s="703"/>
      <c r="PJE1" s="703"/>
      <c r="PJF1" s="703"/>
      <c r="PJG1" s="703"/>
      <c r="PJH1" s="703"/>
      <c r="PJI1" s="703"/>
      <c r="PJJ1" s="703"/>
      <c r="PJK1" s="703"/>
      <c r="PJL1" s="703"/>
      <c r="PJM1" s="703"/>
      <c r="PJN1" s="703"/>
      <c r="PJO1" s="703"/>
      <c r="PJP1" s="703"/>
      <c r="PJQ1" s="703"/>
      <c r="PJR1" s="703"/>
      <c r="PJS1" s="703"/>
      <c r="PJT1" s="703"/>
      <c r="PJU1" s="703"/>
      <c r="PJV1" s="703"/>
      <c r="PJW1" s="703"/>
      <c r="PJX1" s="703"/>
      <c r="PJY1" s="703"/>
      <c r="PJZ1" s="703"/>
      <c r="PKA1" s="703"/>
      <c r="PKB1" s="703"/>
      <c r="PKC1" s="703"/>
      <c r="PKD1" s="703"/>
      <c r="PKE1" s="703"/>
      <c r="PKF1" s="703"/>
      <c r="PKG1" s="703"/>
      <c r="PKH1" s="703"/>
      <c r="PKI1" s="703"/>
      <c r="PKJ1" s="703"/>
      <c r="PKK1" s="703"/>
      <c r="PKL1" s="703"/>
      <c r="PKM1" s="703"/>
      <c r="PKN1" s="703"/>
      <c r="PKO1" s="703"/>
      <c r="PKP1" s="703"/>
      <c r="PKQ1" s="703"/>
      <c r="PKR1" s="703"/>
      <c r="PKS1" s="703"/>
      <c r="PKT1" s="703"/>
      <c r="PKU1" s="703"/>
      <c r="PKV1" s="703"/>
      <c r="PKW1" s="703"/>
      <c r="PKX1" s="703"/>
      <c r="PKY1" s="703"/>
      <c r="PKZ1" s="703"/>
      <c r="PLA1" s="703"/>
      <c r="PLB1" s="703"/>
      <c r="PLC1" s="703"/>
      <c r="PLD1" s="703"/>
      <c r="PLE1" s="703"/>
      <c r="PLF1" s="703"/>
      <c r="PLG1" s="703"/>
      <c r="PLH1" s="703"/>
      <c r="PLI1" s="703"/>
      <c r="PLJ1" s="703"/>
      <c r="PLK1" s="703"/>
      <c r="PLL1" s="703"/>
      <c r="PLM1" s="703"/>
      <c r="PLN1" s="703"/>
      <c r="PLO1" s="703"/>
      <c r="PLP1" s="703"/>
      <c r="PLQ1" s="703"/>
      <c r="PLR1" s="703"/>
      <c r="PLS1" s="703"/>
      <c r="PLT1" s="703"/>
      <c r="PLU1" s="703"/>
      <c r="PLV1" s="703"/>
      <c r="PLW1" s="703"/>
      <c r="PLX1" s="703"/>
      <c r="PLY1" s="703"/>
      <c r="PLZ1" s="703"/>
      <c r="PMA1" s="703"/>
      <c r="PMB1" s="703"/>
      <c r="PMC1" s="703"/>
      <c r="PMD1" s="703"/>
      <c r="PME1" s="703"/>
      <c r="PMF1" s="703"/>
      <c r="PMG1" s="703"/>
      <c r="PMH1" s="703"/>
      <c r="PMI1" s="703"/>
      <c r="PMJ1" s="703"/>
      <c r="PMK1" s="703"/>
      <c r="PML1" s="703"/>
      <c r="PMM1" s="703"/>
      <c r="PMN1" s="703"/>
      <c r="PMO1" s="703"/>
      <c r="PMP1" s="703"/>
      <c r="PMQ1" s="703"/>
      <c r="PMR1" s="703"/>
      <c r="PMS1" s="703"/>
      <c r="PMT1" s="703"/>
      <c r="PMU1" s="703"/>
      <c r="PMV1" s="703"/>
      <c r="PMW1" s="703"/>
      <c r="PMX1" s="703"/>
      <c r="PMY1" s="703"/>
      <c r="PMZ1" s="703"/>
      <c r="PNA1" s="703"/>
      <c r="PNB1" s="703"/>
      <c r="PNC1" s="703"/>
      <c r="PND1" s="703"/>
      <c r="PNE1" s="703"/>
      <c r="PNF1" s="703"/>
      <c r="PNG1" s="703"/>
      <c r="PNH1" s="703"/>
      <c r="PNI1" s="703"/>
      <c r="PNJ1" s="703"/>
      <c r="PNK1" s="703"/>
      <c r="PNL1" s="703"/>
      <c r="PNM1" s="703"/>
      <c r="PNN1" s="703"/>
      <c r="PNO1" s="703"/>
      <c r="PNP1" s="703"/>
      <c r="PNQ1" s="703"/>
      <c r="PNR1" s="703"/>
      <c r="PNS1" s="703"/>
      <c r="PNT1" s="703"/>
      <c r="PNU1" s="703"/>
      <c r="PNV1" s="703"/>
      <c r="PNW1" s="703"/>
      <c r="PNX1" s="703"/>
      <c r="PNY1" s="703"/>
      <c r="PNZ1" s="703"/>
      <c r="POA1" s="703"/>
      <c r="POB1" s="703"/>
      <c r="POC1" s="703"/>
      <c r="POD1" s="703"/>
      <c r="POE1" s="703"/>
      <c r="POF1" s="703"/>
      <c r="POG1" s="703"/>
      <c r="POH1" s="703"/>
      <c r="POI1" s="703"/>
      <c r="POJ1" s="703"/>
      <c r="POK1" s="703"/>
      <c r="POL1" s="703"/>
      <c r="POM1" s="703"/>
      <c r="PON1" s="703"/>
      <c r="POO1" s="703"/>
      <c r="POP1" s="703"/>
      <c r="POQ1" s="703"/>
      <c r="POR1" s="703"/>
      <c r="POS1" s="703"/>
      <c r="POT1" s="703"/>
      <c r="POU1" s="703"/>
      <c r="POV1" s="703"/>
      <c r="POW1" s="703"/>
      <c r="POX1" s="703"/>
      <c r="POY1" s="703"/>
      <c r="POZ1" s="703"/>
      <c r="PPA1" s="703"/>
      <c r="PPB1" s="703"/>
      <c r="PPC1" s="703"/>
      <c r="PPD1" s="703"/>
      <c r="PPE1" s="703"/>
      <c r="PPF1" s="703"/>
      <c r="PPG1" s="703"/>
      <c r="PPH1" s="703"/>
      <c r="PPI1" s="703"/>
      <c r="PPJ1" s="703"/>
      <c r="PPK1" s="703"/>
      <c r="PPL1" s="703"/>
      <c r="PPM1" s="703"/>
      <c r="PPN1" s="703"/>
      <c r="PPO1" s="703"/>
      <c r="PPP1" s="703"/>
      <c r="PPQ1" s="703"/>
      <c r="PPR1" s="703"/>
      <c r="PPS1" s="703"/>
      <c r="PPT1" s="703"/>
      <c r="PPU1" s="703"/>
      <c r="PPV1" s="703"/>
      <c r="PPW1" s="703"/>
      <c r="PPX1" s="703"/>
      <c r="PPY1" s="703"/>
      <c r="PPZ1" s="703"/>
      <c r="PQA1" s="703"/>
      <c r="PQB1" s="703"/>
      <c r="PQC1" s="703"/>
      <c r="PQD1" s="703"/>
      <c r="PQE1" s="703"/>
      <c r="PQF1" s="703"/>
      <c r="PQG1" s="703"/>
      <c r="PQH1" s="703"/>
      <c r="PQI1" s="703"/>
      <c r="PQJ1" s="703"/>
      <c r="PQK1" s="703"/>
      <c r="PQL1" s="703"/>
      <c r="PQM1" s="703"/>
      <c r="PQN1" s="703"/>
      <c r="PQO1" s="703"/>
      <c r="PQP1" s="703"/>
      <c r="PQQ1" s="703"/>
      <c r="PQR1" s="703"/>
      <c r="PQS1" s="703"/>
      <c r="PQT1" s="703"/>
      <c r="PQU1" s="703"/>
      <c r="PQV1" s="703"/>
      <c r="PQW1" s="703"/>
      <c r="PQX1" s="703"/>
      <c r="PQY1" s="703"/>
      <c r="PQZ1" s="703"/>
      <c r="PRA1" s="703"/>
      <c r="PRB1" s="703"/>
      <c r="PRC1" s="703"/>
      <c r="PRD1" s="703"/>
      <c r="PRE1" s="703"/>
      <c r="PRF1" s="703"/>
      <c r="PRG1" s="703"/>
      <c r="PRH1" s="703"/>
      <c r="PRI1" s="703"/>
      <c r="PRJ1" s="703"/>
      <c r="PRK1" s="703"/>
      <c r="PRL1" s="703"/>
      <c r="PRM1" s="703"/>
      <c r="PRN1" s="703"/>
      <c r="PRO1" s="703"/>
      <c r="PRP1" s="703"/>
      <c r="PRQ1" s="703"/>
      <c r="PRR1" s="703"/>
      <c r="PRS1" s="703"/>
      <c r="PRT1" s="703"/>
      <c r="PRU1" s="703"/>
      <c r="PRV1" s="703"/>
      <c r="PRW1" s="703"/>
      <c r="PRX1" s="703"/>
      <c r="PRY1" s="703"/>
      <c r="PRZ1" s="703"/>
      <c r="PSA1" s="703"/>
      <c r="PSB1" s="703"/>
      <c r="PSC1" s="703"/>
      <c r="PSD1" s="703"/>
      <c r="PSE1" s="703"/>
      <c r="PSF1" s="703"/>
      <c r="PSG1" s="703"/>
      <c r="PSH1" s="703"/>
      <c r="PSI1" s="703"/>
      <c r="PSJ1" s="703"/>
      <c r="PSK1" s="703"/>
      <c r="PSL1" s="703"/>
      <c r="PSM1" s="703"/>
      <c r="PSN1" s="703"/>
      <c r="PSO1" s="703"/>
      <c r="PSP1" s="703"/>
      <c r="PSQ1" s="703"/>
      <c r="PSR1" s="703"/>
      <c r="PSS1" s="703"/>
      <c r="PST1" s="703"/>
      <c r="PSU1" s="703"/>
      <c r="PSV1" s="703"/>
      <c r="PSW1" s="703"/>
      <c r="PSX1" s="703"/>
      <c r="PSY1" s="703"/>
      <c r="PSZ1" s="703"/>
      <c r="PTA1" s="703"/>
      <c r="PTB1" s="703"/>
      <c r="PTC1" s="703"/>
      <c r="PTD1" s="703"/>
      <c r="PTE1" s="703"/>
      <c r="PTF1" s="703"/>
      <c r="PTG1" s="703"/>
      <c r="PTH1" s="703"/>
      <c r="PTI1" s="703"/>
      <c r="PTJ1" s="703"/>
      <c r="PTK1" s="703"/>
      <c r="PTL1" s="703"/>
      <c r="PTM1" s="703"/>
      <c r="PTN1" s="703"/>
      <c r="PTO1" s="703"/>
      <c r="PTP1" s="703"/>
      <c r="PTQ1" s="703"/>
      <c r="PTR1" s="703"/>
      <c r="PTS1" s="703"/>
      <c r="PTT1" s="703"/>
      <c r="PTU1" s="703"/>
      <c r="PTV1" s="703"/>
      <c r="PTW1" s="703"/>
      <c r="PTX1" s="703"/>
      <c r="PTY1" s="703"/>
      <c r="PTZ1" s="703"/>
      <c r="PUA1" s="703"/>
      <c r="PUB1" s="703"/>
      <c r="PUC1" s="703"/>
      <c r="PUD1" s="703"/>
      <c r="PUE1" s="703"/>
      <c r="PUF1" s="703"/>
      <c r="PUG1" s="703"/>
      <c r="PUH1" s="703"/>
      <c r="PUI1" s="703"/>
      <c r="PUJ1" s="703"/>
      <c r="PUK1" s="703"/>
      <c r="PUL1" s="703"/>
      <c r="PUM1" s="703"/>
      <c r="PUN1" s="703"/>
      <c r="PUO1" s="703"/>
      <c r="PUP1" s="703"/>
      <c r="PUQ1" s="703"/>
      <c r="PUR1" s="703"/>
      <c r="PUS1" s="703"/>
      <c r="PUT1" s="703"/>
      <c r="PUU1" s="703"/>
      <c r="PUV1" s="703"/>
      <c r="PUW1" s="703"/>
      <c r="PUX1" s="703"/>
      <c r="PUY1" s="703"/>
      <c r="PUZ1" s="703"/>
      <c r="PVA1" s="703"/>
      <c r="PVB1" s="703"/>
      <c r="PVC1" s="703"/>
      <c r="PVD1" s="703"/>
      <c r="PVE1" s="703"/>
      <c r="PVF1" s="703"/>
      <c r="PVG1" s="703"/>
      <c r="PVH1" s="703"/>
      <c r="PVI1" s="703"/>
      <c r="PVJ1" s="703"/>
      <c r="PVK1" s="703"/>
      <c r="PVL1" s="703"/>
      <c r="PVM1" s="703"/>
      <c r="PVN1" s="703"/>
      <c r="PVO1" s="703"/>
      <c r="PVP1" s="703"/>
      <c r="PVQ1" s="703"/>
      <c r="PVR1" s="703"/>
      <c r="PVS1" s="703"/>
      <c r="PVT1" s="703"/>
      <c r="PVU1" s="703"/>
      <c r="PVV1" s="703"/>
      <c r="PVW1" s="703"/>
      <c r="PVX1" s="703"/>
      <c r="PVY1" s="703"/>
      <c r="PVZ1" s="703"/>
      <c r="PWA1" s="703"/>
      <c r="PWB1" s="703"/>
      <c r="PWC1" s="703"/>
      <c r="PWD1" s="703"/>
      <c r="PWE1" s="703"/>
      <c r="PWF1" s="703"/>
      <c r="PWG1" s="703"/>
      <c r="PWH1" s="703"/>
      <c r="PWI1" s="703"/>
      <c r="PWJ1" s="703"/>
      <c r="PWK1" s="703"/>
      <c r="PWL1" s="703"/>
      <c r="PWM1" s="703"/>
      <c r="PWN1" s="703"/>
      <c r="PWO1" s="703"/>
      <c r="PWP1" s="703"/>
      <c r="PWQ1" s="703"/>
      <c r="PWR1" s="703"/>
      <c r="PWS1" s="703"/>
      <c r="PWT1" s="703"/>
      <c r="PWU1" s="703"/>
      <c r="PWV1" s="703"/>
      <c r="PWW1" s="703"/>
      <c r="PWX1" s="703"/>
      <c r="PWY1" s="703"/>
      <c r="PWZ1" s="703"/>
      <c r="PXA1" s="703"/>
      <c r="PXB1" s="703"/>
      <c r="PXC1" s="703"/>
      <c r="PXD1" s="703"/>
      <c r="PXE1" s="703"/>
      <c r="PXF1" s="703"/>
      <c r="PXG1" s="703"/>
      <c r="PXH1" s="703"/>
      <c r="PXI1" s="703"/>
      <c r="PXJ1" s="703"/>
      <c r="PXK1" s="703"/>
      <c r="PXL1" s="703"/>
      <c r="PXM1" s="703"/>
      <c r="PXN1" s="703"/>
      <c r="PXO1" s="703"/>
      <c r="PXP1" s="703"/>
      <c r="PXQ1" s="703"/>
      <c r="PXR1" s="703"/>
      <c r="PXS1" s="703"/>
      <c r="PXT1" s="703"/>
      <c r="PXU1" s="703"/>
      <c r="PXV1" s="703"/>
      <c r="PXW1" s="703"/>
      <c r="PXX1" s="703"/>
      <c r="PXY1" s="703"/>
      <c r="PXZ1" s="703"/>
      <c r="PYA1" s="703"/>
      <c r="PYB1" s="703"/>
      <c r="PYC1" s="703"/>
      <c r="PYD1" s="703"/>
      <c r="PYE1" s="703"/>
      <c r="PYF1" s="703"/>
      <c r="PYG1" s="703"/>
      <c r="PYH1" s="703"/>
      <c r="PYI1" s="703"/>
      <c r="PYJ1" s="703"/>
      <c r="PYK1" s="703"/>
      <c r="PYL1" s="703"/>
      <c r="PYM1" s="703"/>
      <c r="PYN1" s="703"/>
      <c r="PYO1" s="703"/>
      <c r="PYP1" s="703"/>
      <c r="PYQ1" s="703"/>
      <c r="PYR1" s="703"/>
      <c r="PYS1" s="703"/>
      <c r="PYT1" s="703"/>
      <c r="PYU1" s="703"/>
      <c r="PYV1" s="703"/>
      <c r="PYW1" s="703"/>
      <c r="PYX1" s="703"/>
      <c r="PYY1" s="703"/>
      <c r="PYZ1" s="703"/>
      <c r="PZA1" s="703"/>
      <c r="PZB1" s="703"/>
      <c r="PZC1" s="703"/>
      <c r="PZD1" s="703"/>
      <c r="PZE1" s="703"/>
      <c r="PZF1" s="703"/>
      <c r="PZG1" s="703"/>
      <c r="PZH1" s="703"/>
      <c r="PZI1" s="703"/>
      <c r="PZJ1" s="703"/>
      <c r="PZK1" s="703"/>
      <c r="PZL1" s="703"/>
      <c r="PZM1" s="703"/>
      <c r="PZN1" s="703"/>
      <c r="PZO1" s="703"/>
      <c r="PZP1" s="703"/>
      <c r="PZQ1" s="703"/>
      <c r="PZR1" s="703"/>
      <c r="PZS1" s="703"/>
      <c r="PZT1" s="703"/>
      <c r="PZU1" s="703"/>
      <c r="PZV1" s="703"/>
      <c r="PZW1" s="703"/>
      <c r="PZX1" s="703"/>
      <c r="PZY1" s="703"/>
      <c r="PZZ1" s="703"/>
      <c r="QAA1" s="703"/>
      <c r="QAB1" s="703"/>
      <c r="QAC1" s="703"/>
      <c r="QAD1" s="703"/>
      <c r="QAE1" s="703"/>
      <c r="QAF1" s="703"/>
      <c r="QAG1" s="703"/>
      <c r="QAH1" s="703"/>
      <c r="QAI1" s="703"/>
      <c r="QAJ1" s="703"/>
      <c r="QAK1" s="703"/>
      <c r="QAL1" s="703"/>
      <c r="QAM1" s="703"/>
      <c r="QAN1" s="703"/>
      <c r="QAO1" s="703"/>
      <c r="QAP1" s="703"/>
      <c r="QAQ1" s="703"/>
      <c r="QAR1" s="703"/>
      <c r="QAS1" s="703"/>
      <c r="QAT1" s="703"/>
      <c r="QAU1" s="703"/>
      <c r="QAV1" s="703"/>
      <c r="QAW1" s="703"/>
      <c r="QAX1" s="703"/>
      <c r="QAY1" s="703"/>
      <c r="QAZ1" s="703"/>
      <c r="QBA1" s="703"/>
      <c r="QBB1" s="703"/>
      <c r="QBC1" s="703"/>
      <c r="QBD1" s="703"/>
      <c r="QBE1" s="703"/>
      <c r="QBF1" s="703"/>
      <c r="QBG1" s="703"/>
      <c r="QBH1" s="703"/>
      <c r="QBI1" s="703"/>
      <c r="QBJ1" s="703"/>
      <c r="QBK1" s="703"/>
      <c r="QBL1" s="703"/>
      <c r="QBM1" s="703"/>
      <c r="QBN1" s="703"/>
      <c r="QBO1" s="703"/>
      <c r="QBP1" s="703"/>
      <c r="QBQ1" s="703"/>
      <c r="QBR1" s="703"/>
      <c r="QBS1" s="703"/>
      <c r="QBT1" s="703"/>
      <c r="QBU1" s="703"/>
      <c r="QBV1" s="703"/>
      <c r="QBW1" s="703"/>
      <c r="QBX1" s="703"/>
      <c r="QBY1" s="703"/>
      <c r="QBZ1" s="703"/>
      <c r="QCA1" s="703"/>
      <c r="QCB1" s="703"/>
      <c r="QCC1" s="703"/>
      <c r="QCD1" s="703"/>
      <c r="QCE1" s="703"/>
      <c r="QCF1" s="703"/>
      <c r="QCG1" s="703"/>
      <c r="QCH1" s="703"/>
      <c r="QCI1" s="703"/>
      <c r="QCJ1" s="703"/>
      <c r="QCK1" s="703"/>
      <c r="QCL1" s="703"/>
      <c r="QCM1" s="703"/>
      <c r="QCN1" s="703"/>
      <c r="QCO1" s="703"/>
      <c r="QCP1" s="703"/>
      <c r="QCQ1" s="703"/>
      <c r="QCR1" s="703"/>
      <c r="QCS1" s="703"/>
      <c r="QCT1" s="703"/>
      <c r="QCU1" s="703"/>
      <c r="QCV1" s="703"/>
      <c r="QCW1" s="703"/>
      <c r="QCX1" s="703"/>
      <c r="QCY1" s="703"/>
      <c r="QCZ1" s="703"/>
      <c r="QDA1" s="703"/>
      <c r="QDB1" s="703"/>
      <c r="QDC1" s="703"/>
      <c r="QDD1" s="703"/>
      <c r="QDE1" s="703"/>
      <c r="QDF1" s="703"/>
      <c r="QDG1" s="703"/>
      <c r="QDH1" s="703"/>
      <c r="QDI1" s="703"/>
      <c r="QDJ1" s="703"/>
      <c r="QDK1" s="703"/>
      <c r="QDL1" s="703"/>
      <c r="QDM1" s="703"/>
      <c r="QDN1" s="703"/>
      <c r="QDO1" s="703"/>
      <c r="QDP1" s="703"/>
      <c r="QDQ1" s="703"/>
      <c r="QDR1" s="703"/>
      <c r="QDS1" s="703"/>
      <c r="QDT1" s="703"/>
      <c r="QDU1" s="703"/>
      <c r="QDV1" s="703"/>
      <c r="QDW1" s="703"/>
      <c r="QDX1" s="703"/>
      <c r="QDY1" s="703"/>
      <c r="QDZ1" s="703"/>
      <c r="QEA1" s="703"/>
      <c r="QEB1" s="703"/>
      <c r="QEC1" s="703"/>
      <c r="QED1" s="703"/>
      <c r="QEE1" s="703"/>
      <c r="QEF1" s="703"/>
      <c r="QEG1" s="703"/>
      <c r="QEH1" s="703"/>
      <c r="QEI1" s="703"/>
      <c r="QEJ1" s="703"/>
      <c r="QEK1" s="703"/>
      <c r="QEL1" s="703"/>
      <c r="QEM1" s="703"/>
      <c r="QEN1" s="703"/>
      <c r="QEO1" s="703"/>
      <c r="QEP1" s="703"/>
      <c r="QEQ1" s="703"/>
      <c r="QER1" s="703"/>
      <c r="QES1" s="703"/>
      <c r="QET1" s="703"/>
      <c r="QEU1" s="703"/>
      <c r="QEV1" s="703"/>
      <c r="QEW1" s="703"/>
      <c r="QEX1" s="703"/>
      <c r="QEY1" s="703"/>
      <c r="QEZ1" s="703"/>
      <c r="QFA1" s="703"/>
      <c r="QFB1" s="703"/>
      <c r="QFC1" s="703"/>
      <c r="QFD1" s="703"/>
      <c r="QFE1" s="703"/>
      <c r="QFF1" s="703"/>
      <c r="QFG1" s="703"/>
      <c r="QFH1" s="703"/>
      <c r="QFI1" s="703"/>
      <c r="QFJ1" s="703"/>
      <c r="QFK1" s="703"/>
      <c r="QFL1" s="703"/>
      <c r="QFM1" s="703"/>
      <c r="QFN1" s="703"/>
      <c r="QFO1" s="703"/>
      <c r="QFP1" s="703"/>
      <c r="QFQ1" s="703"/>
      <c r="QFR1" s="703"/>
      <c r="QFS1" s="703"/>
      <c r="QFT1" s="703"/>
      <c r="QFU1" s="703"/>
      <c r="QFV1" s="703"/>
      <c r="QFW1" s="703"/>
      <c r="QFX1" s="703"/>
      <c r="QFY1" s="703"/>
      <c r="QFZ1" s="703"/>
      <c r="QGA1" s="703"/>
      <c r="QGB1" s="703"/>
      <c r="QGC1" s="703"/>
      <c r="QGD1" s="703"/>
      <c r="QGE1" s="703"/>
      <c r="QGF1" s="703"/>
      <c r="QGG1" s="703"/>
      <c r="QGH1" s="703"/>
      <c r="QGI1" s="703"/>
      <c r="QGJ1" s="703"/>
      <c r="QGK1" s="703"/>
      <c r="QGL1" s="703"/>
      <c r="QGM1" s="703"/>
      <c r="QGN1" s="703"/>
      <c r="QGO1" s="703"/>
      <c r="QGP1" s="703"/>
      <c r="QGQ1" s="703"/>
      <c r="QGR1" s="703"/>
      <c r="QGS1" s="703"/>
      <c r="QGT1" s="703"/>
      <c r="QGU1" s="703"/>
      <c r="QGV1" s="703"/>
      <c r="QGW1" s="703"/>
      <c r="QGX1" s="703"/>
      <c r="QGY1" s="703"/>
      <c r="QGZ1" s="703"/>
      <c r="QHA1" s="703"/>
      <c r="QHB1" s="703"/>
      <c r="QHC1" s="703"/>
      <c r="QHD1" s="703"/>
      <c r="QHE1" s="703"/>
      <c r="QHF1" s="703"/>
      <c r="QHG1" s="703"/>
      <c r="QHH1" s="703"/>
      <c r="QHI1" s="703"/>
      <c r="QHJ1" s="703"/>
      <c r="QHK1" s="703"/>
      <c r="QHL1" s="703"/>
      <c r="QHM1" s="703"/>
      <c r="QHN1" s="703"/>
      <c r="QHO1" s="703"/>
      <c r="QHP1" s="703"/>
      <c r="QHQ1" s="703"/>
      <c r="QHR1" s="703"/>
      <c r="QHS1" s="703"/>
      <c r="QHT1" s="703"/>
      <c r="QHU1" s="703"/>
      <c r="QHV1" s="703"/>
      <c r="QHW1" s="703"/>
      <c r="QHX1" s="703"/>
      <c r="QHY1" s="703"/>
      <c r="QHZ1" s="703"/>
      <c r="QIA1" s="703"/>
      <c r="QIB1" s="703"/>
      <c r="QIC1" s="703"/>
      <c r="QID1" s="703"/>
      <c r="QIE1" s="703"/>
      <c r="QIF1" s="703"/>
      <c r="QIG1" s="703"/>
      <c r="QIH1" s="703"/>
      <c r="QII1" s="703"/>
      <c r="QIJ1" s="703"/>
      <c r="QIK1" s="703"/>
      <c r="QIL1" s="703"/>
      <c r="QIM1" s="703"/>
      <c r="QIN1" s="703"/>
      <c r="QIO1" s="703"/>
      <c r="QIP1" s="703"/>
      <c r="QIQ1" s="703"/>
      <c r="QIR1" s="703"/>
      <c r="QIS1" s="703"/>
      <c r="QIT1" s="703"/>
      <c r="QIU1" s="703"/>
      <c r="QIV1" s="703"/>
      <c r="QIW1" s="703"/>
      <c r="QIX1" s="703"/>
      <c r="QIY1" s="703"/>
      <c r="QIZ1" s="703"/>
      <c r="QJA1" s="703"/>
      <c r="QJB1" s="703"/>
      <c r="QJC1" s="703"/>
      <c r="QJD1" s="703"/>
      <c r="QJE1" s="703"/>
      <c r="QJF1" s="703"/>
      <c r="QJG1" s="703"/>
      <c r="QJH1" s="703"/>
      <c r="QJI1" s="703"/>
      <c r="QJJ1" s="703"/>
      <c r="QJK1" s="703"/>
      <c r="QJL1" s="703"/>
      <c r="QJM1" s="703"/>
      <c r="QJN1" s="703"/>
      <c r="QJO1" s="703"/>
      <c r="QJP1" s="703"/>
      <c r="QJQ1" s="703"/>
      <c r="QJR1" s="703"/>
      <c r="QJS1" s="703"/>
      <c r="QJT1" s="703"/>
      <c r="QJU1" s="703"/>
      <c r="QJV1" s="703"/>
      <c r="QJW1" s="703"/>
      <c r="QJX1" s="703"/>
      <c r="QJY1" s="703"/>
      <c r="QJZ1" s="703"/>
      <c r="QKA1" s="703"/>
      <c r="QKB1" s="703"/>
      <c r="QKC1" s="703"/>
      <c r="QKD1" s="703"/>
      <c r="QKE1" s="703"/>
      <c r="QKF1" s="703"/>
      <c r="QKG1" s="703"/>
      <c r="QKH1" s="703"/>
      <c r="QKI1" s="703"/>
      <c r="QKJ1" s="703"/>
      <c r="QKK1" s="703"/>
      <c r="QKL1" s="703"/>
      <c r="QKM1" s="703"/>
      <c r="QKN1" s="703"/>
      <c r="QKO1" s="703"/>
      <c r="QKP1" s="703"/>
      <c r="QKQ1" s="703"/>
      <c r="QKR1" s="703"/>
      <c r="QKS1" s="703"/>
      <c r="QKT1" s="703"/>
      <c r="QKU1" s="703"/>
      <c r="QKV1" s="703"/>
      <c r="QKW1" s="703"/>
      <c r="QKX1" s="703"/>
      <c r="QKY1" s="703"/>
      <c r="QKZ1" s="703"/>
      <c r="QLA1" s="703"/>
      <c r="QLB1" s="703"/>
      <c r="QLC1" s="703"/>
      <c r="QLD1" s="703"/>
      <c r="QLE1" s="703"/>
      <c r="QLF1" s="703"/>
      <c r="QLG1" s="703"/>
      <c r="QLH1" s="703"/>
      <c r="QLI1" s="703"/>
      <c r="QLJ1" s="703"/>
      <c r="QLK1" s="703"/>
      <c r="QLL1" s="703"/>
      <c r="QLM1" s="703"/>
      <c r="QLN1" s="703"/>
      <c r="QLO1" s="703"/>
      <c r="QLP1" s="703"/>
      <c r="QLQ1" s="703"/>
      <c r="QLR1" s="703"/>
      <c r="QLS1" s="703"/>
      <c r="QLT1" s="703"/>
      <c r="QLU1" s="703"/>
      <c r="QLV1" s="703"/>
      <c r="QLW1" s="703"/>
      <c r="QLX1" s="703"/>
      <c r="QLY1" s="703"/>
      <c r="QLZ1" s="703"/>
      <c r="QMA1" s="703"/>
      <c r="QMB1" s="703"/>
      <c r="QMC1" s="703"/>
      <c r="QMD1" s="703"/>
      <c r="QME1" s="703"/>
      <c r="QMF1" s="703"/>
      <c r="QMG1" s="703"/>
      <c r="QMH1" s="703"/>
      <c r="QMI1" s="703"/>
      <c r="QMJ1" s="703"/>
      <c r="QMK1" s="703"/>
      <c r="QML1" s="703"/>
      <c r="QMM1" s="703"/>
      <c r="QMN1" s="703"/>
      <c r="QMO1" s="703"/>
      <c r="QMP1" s="703"/>
      <c r="QMQ1" s="703"/>
      <c r="QMR1" s="703"/>
      <c r="QMS1" s="703"/>
      <c r="QMT1" s="703"/>
      <c r="QMU1" s="703"/>
      <c r="QMV1" s="703"/>
      <c r="QMW1" s="703"/>
      <c r="QMX1" s="703"/>
      <c r="QMY1" s="703"/>
      <c r="QMZ1" s="703"/>
      <c r="QNA1" s="703"/>
      <c r="QNB1" s="703"/>
      <c r="QNC1" s="703"/>
      <c r="QND1" s="703"/>
      <c r="QNE1" s="703"/>
      <c r="QNF1" s="703"/>
      <c r="QNG1" s="703"/>
      <c r="QNH1" s="703"/>
      <c r="QNI1" s="703"/>
      <c r="QNJ1" s="703"/>
      <c r="QNK1" s="703"/>
      <c r="QNL1" s="703"/>
      <c r="QNM1" s="703"/>
      <c r="QNN1" s="703"/>
      <c r="QNO1" s="703"/>
      <c r="QNP1" s="703"/>
      <c r="QNQ1" s="703"/>
      <c r="QNR1" s="703"/>
      <c r="QNS1" s="703"/>
      <c r="QNT1" s="703"/>
      <c r="QNU1" s="703"/>
      <c r="QNV1" s="703"/>
      <c r="QNW1" s="703"/>
      <c r="QNX1" s="703"/>
      <c r="QNY1" s="703"/>
      <c r="QNZ1" s="703"/>
      <c r="QOA1" s="703"/>
      <c r="QOB1" s="703"/>
      <c r="QOC1" s="703"/>
      <c r="QOD1" s="703"/>
      <c r="QOE1" s="703"/>
      <c r="QOF1" s="703"/>
      <c r="QOG1" s="703"/>
      <c r="QOH1" s="703"/>
      <c r="QOI1" s="703"/>
      <c r="QOJ1" s="703"/>
      <c r="QOK1" s="703"/>
      <c r="QOL1" s="703"/>
      <c r="QOM1" s="703"/>
      <c r="QON1" s="703"/>
      <c r="QOO1" s="703"/>
      <c r="QOP1" s="703"/>
      <c r="QOQ1" s="703"/>
      <c r="QOR1" s="703"/>
      <c r="QOS1" s="703"/>
      <c r="QOT1" s="703"/>
      <c r="QOU1" s="703"/>
      <c r="QOV1" s="703"/>
      <c r="QOW1" s="703"/>
      <c r="QOX1" s="703"/>
      <c r="QOY1" s="703"/>
      <c r="QOZ1" s="703"/>
      <c r="QPA1" s="703"/>
      <c r="QPB1" s="703"/>
      <c r="QPC1" s="703"/>
      <c r="QPD1" s="703"/>
      <c r="QPE1" s="703"/>
      <c r="QPF1" s="703"/>
      <c r="QPG1" s="703"/>
      <c r="QPH1" s="703"/>
      <c r="QPI1" s="703"/>
      <c r="QPJ1" s="703"/>
      <c r="QPK1" s="703"/>
      <c r="QPL1" s="703"/>
      <c r="QPM1" s="703"/>
      <c r="QPN1" s="703"/>
      <c r="QPO1" s="703"/>
      <c r="QPP1" s="703"/>
      <c r="QPQ1" s="703"/>
      <c r="QPR1" s="703"/>
      <c r="QPS1" s="703"/>
      <c r="QPT1" s="703"/>
      <c r="QPU1" s="703"/>
      <c r="QPV1" s="703"/>
      <c r="QPW1" s="703"/>
      <c r="QPX1" s="703"/>
      <c r="QPY1" s="703"/>
      <c r="QPZ1" s="703"/>
      <c r="QQA1" s="703"/>
      <c r="QQB1" s="703"/>
      <c r="QQC1" s="703"/>
      <c r="QQD1" s="703"/>
      <c r="QQE1" s="703"/>
      <c r="QQF1" s="703"/>
      <c r="QQG1" s="703"/>
      <c r="QQH1" s="703"/>
      <c r="QQI1" s="703"/>
      <c r="QQJ1" s="703"/>
      <c r="QQK1" s="703"/>
      <c r="QQL1" s="703"/>
      <c r="QQM1" s="703"/>
      <c r="QQN1" s="703"/>
      <c r="QQO1" s="703"/>
      <c r="QQP1" s="703"/>
      <c r="QQQ1" s="703"/>
      <c r="QQR1" s="703"/>
      <c r="QQS1" s="703"/>
      <c r="QQT1" s="703"/>
      <c r="QQU1" s="703"/>
      <c r="QQV1" s="703"/>
      <c r="QQW1" s="703"/>
      <c r="QQX1" s="703"/>
      <c r="QQY1" s="703"/>
      <c r="QQZ1" s="703"/>
      <c r="QRA1" s="703"/>
      <c r="QRB1" s="703"/>
      <c r="QRC1" s="703"/>
      <c r="QRD1" s="703"/>
      <c r="QRE1" s="703"/>
      <c r="QRF1" s="703"/>
      <c r="QRG1" s="703"/>
      <c r="QRH1" s="703"/>
      <c r="QRI1" s="703"/>
      <c r="QRJ1" s="703"/>
      <c r="QRK1" s="703"/>
      <c r="QRL1" s="703"/>
      <c r="QRM1" s="703"/>
      <c r="QRN1" s="703"/>
      <c r="QRO1" s="703"/>
      <c r="QRP1" s="703"/>
      <c r="QRQ1" s="703"/>
      <c r="QRR1" s="703"/>
      <c r="QRS1" s="703"/>
      <c r="QRT1" s="703"/>
      <c r="QRU1" s="703"/>
      <c r="QRV1" s="703"/>
      <c r="QRW1" s="703"/>
      <c r="QRX1" s="703"/>
      <c r="QRY1" s="703"/>
      <c r="QRZ1" s="703"/>
      <c r="QSA1" s="703"/>
      <c r="QSB1" s="703"/>
      <c r="QSC1" s="703"/>
      <c r="QSD1" s="703"/>
      <c r="QSE1" s="703"/>
      <c r="QSF1" s="703"/>
      <c r="QSG1" s="703"/>
      <c r="QSH1" s="703"/>
      <c r="QSI1" s="703"/>
      <c r="QSJ1" s="703"/>
      <c r="QSK1" s="703"/>
      <c r="QSL1" s="703"/>
      <c r="QSM1" s="703"/>
      <c r="QSN1" s="703"/>
      <c r="QSO1" s="703"/>
      <c r="QSP1" s="703"/>
      <c r="QSQ1" s="703"/>
      <c r="QSR1" s="703"/>
      <c r="QSS1" s="703"/>
      <c r="QST1" s="703"/>
      <c r="QSU1" s="703"/>
      <c r="QSV1" s="703"/>
      <c r="QSW1" s="703"/>
      <c r="QSX1" s="703"/>
      <c r="QSY1" s="703"/>
      <c r="QSZ1" s="703"/>
      <c r="QTA1" s="703"/>
      <c r="QTB1" s="703"/>
      <c r="QTC1" s="703"/>
      <c r="QTD1" s="703"/>
      <c r="QTE1" s="703"/>
      <c r="QTF1" s="703"/>
      <c r="QTG1" s="703"/>
      <c r="QTH1" s="703"/>
      <c r="QTI1" s="703"/>
      <c r="QTJ1" s="703"/>
      <c r="QTK1" s="703"/>
      <c r="QTL1" s="703"/>
      <c r="QTM1" s="703"/>
      <c r="QTN1" s="703"/>
      <c r="QTO1" s="703"/>
      <c r="QTP1" s="703"/>
      <c r="QTQ1" s="703"/>
      <c r="QTR1" s="703"/>
      <c r="QTS1" s="703"/>
      <c r="QTT1" s="703"/>
      <c r="QTU1" s="703"/>
      <c r="QTV1" s="703"/>
      <c r="QTW1" s="703"/>
      <c r="QTX1" s="703"/>
      <c r="QTY1" s="703"/>
      <c r="QTZ1" s="703"/>
      <c r="QUA1" s="703"/>
      <c r="QUB1" s="703"/>
      <c r="QUC1" s="703"/>
      <c r="QUD1" s="703"/>
      <c r="QUE1" s="703"/>
      <c r="QUF1" s="703"/>
      <c r="QUG1" s="703"/>
      <c r="QUH1" s="703"/>
      <c r="QUI1" s="703"/>
      <c r="QUJ1" s="703"/>
      <c r="QUK1" s="703"/>
      <c r="QUL1" s="703"/>
      <c r="QUM1" s="703"/>
      <c r="QUN1" s="703"/>
      <c r="QUO1" s="703"/>
      <c r="QUP1" s="703"/>
      <c r="QUQ1" s="703"/>
      <c r="QUR1" s="703"/>
      <c r="QUS1" s="703"/>
      <c r="QUT1" s="703"/>
      <c r="QUU1" s="703"/>
      <c r="QUV1" s="703"/>
      <c r="QUW1" s="703"/>
      <c r="QUX1" s="703"/>
      <c r="QUY1" s="703"/>
      <c r="QUZ1" s="703"/>
      <c r="QVA1" s="703"/>
      <c r="QVB1" s="703"/>
      <c r="QVC1" s="703"/>
      <c r="QVD1" s="703"/>
      <c r="QVE1" s="703"/>
      <c r="QVF1" s="703"/>
      <c r="QVG1" s="703"/>
      <c r="QVH1" s="703"/>
      <c r="QVI1" s="703"/>
      <c r="QVJ1" s="703"/>
      <c r="QVK1" s="703"/>
      <c r="QVL1" s="703"/>
      <c r="QVM1" s="703"/>
      <c r="QVN1" s="703"/>
      <c r="QVO1" s="703"/>
      <c r="QVP1" s="703"/>
      <c r="QVQ1" s="703"/>
      <c r="QVR1" s="703"/>
      <c r="QVS1" s="703"/>
      <c r="QVT1" s="703"/>
      <c r="QVU1" s="703"/>
      <c r="QVV1" s="703"/>
      <c r="QVW1" s="703"/>
      <c r="QVX1" s="703"/>
      <c r="QVY1" s="703"/>
      <c r="QVZ1" s="703"/>
      <c r="QWA1" s="703"/>
      <c r="QWB1" s="703"/>
      <c r="QWC1" s="703"/>
      <c r="QWD1" s="703"/>
      <c r="QWE1" s="703"/>
      <c r="QWF1" s="703"/>
      <c r="QWG1" s="703"/>
      <c r="QWH1" s="703"/>
      <c r="QWI1" s="703"/>
      <c r="QWJ1" s="703"/>
      <c r="QWK1" s="703"/>
      <c r="QWL1" s="703"/>
      <c r="QWM1" s="703"/>
      <c r="QWN1" s="703"/>
      <c r="QWO1" s="703"/>
      <c r="QWP1" s="703"/>
      <c r="QWQ1" s="703"/>
      <c r="QWR1" s="703"/>
      <c r="QWS1" s="703"/>
      <c r="QWT1" s="703"/>
      <c r="QWU1" s="703"/>
      <c r="QWV1" s="703"/>
      <c r="QWW1" s="703"/>
      <c r="QWX1" s="703"/>
      <c r="QWY1" s="703"/>
      <c r="QWZ1" s="703"/>
      <c r="QXA1" s="703"/>
      <c r="QXB1" s="703"/>
      <c r="QXC1" s="703"/>
      <c r="QXD1" s="703"/>
      <c r="QXE1" s="703"/>
      <c r="QXF1" s="703"/>
      <c r="QXG1" s="703"/>
      <c r="QXH1" s="703"/>
      <c r="QXI1" s="703"/>
      <c r="QXJ1" s="703"/>
      <c r="QXK1" s="703"/>
      <c r="QXL1" s="703"/>
      <c r="QXM1" s="703"/>
      <c r="QXN1" s="703"/>
      <c r="QXO1" s="703"/>
      <c r="QXP1" s="703"/>
      <c r="QXQ1" s="703"/>
      <c r="QXR1" s="703"/>
      <c r="QXS1" s="703"/>
      <c r="QXT1" s="703"/>
      <c r="QXU1" s="703"/>
      <c r="QXV1" s="703"/>
      <c r="QXW1" s="703"/>
      <c r="QXX1" s="703"/>
      <c r="QXY1" s="703"/>
      <c r="QXZ1" s="703"/>
      <c r="QYA1" s="703"/>
      <c r="QYB1" s="703"/>
      <c r="QYC1" s="703"/>
      <c r="QYD1" s="703"/>
      <c r="QYE1" s="703"/>
      <c r="QYF1" s="703"/>
      <c r="QYG1" s="703"/>
      <c r="QYH1" s="703"/>
      <c r="QYI1" s="703"/>
      <c r="QYJ1" s="703"/>
      <c r="QYK1" s="703"/>
      <c r="QYL1" s="703"/>
      <c r="QYM1" s="703"/>
      <c r="QYN1" s="703"/>
      <c r="QYO1" s="703"/>
      <c r="QYP1" s="703"/>
      <c r="QYQ1" s="703"/>
      <c r="QYR1" s="703"/>
      <c r="QYS1" s="703"/>
      <c r="QYT1" s="703"/>
      <c r="QYU1" s="703"/>
      <c r="QYV1" s="703"/>
      <c r="QYW1" s="703"/>
      <c r="QYX1" s="703"/>
      <c r="QYY1" s="703"/>
      <c r="QYZ1" s="703"/>
      <c r="QZA1" s="703"/>
      <c r="QZB1" s="703"/>
      <c r="QZC1" s="703"/>
      <c r="QZD1" s="703"/>
      <c r="QZE1" s="703"/>
      <c r="QZF1" s="703"/>
      <c r="QZG1" s="703"/>
      <c r="QZH1" s="703"/>
      <c r="QZI1" s="703"/>
      <c r="QZJ1" s="703"/>
      <c r="QZK1" s="703"/>
      <c r="QZL1" s="703"/>
      <c r="QZM1" s="703"/>
      <c r="QZN1" s="703"/>
      <c r="QZO1" s="703"/>
      <c r="QZP1" s="703"/>
      <c r="QZQ1" s="703"/>
      <c r="QZR1" s="703"/>
      <c r="QZS1" s="703"/>
      <c r="QZT1" s="703"/>
      <c r="QZU1" s="703"/>
      <c r="QZV1" s="703"/>
      <c r="QZW1" s="703"/>
      <c r="QZX1" s="703"/>
      <c r="QZY1" s="703"/>
      <c r="QZZ1" s="703"/>
      <c r="RAA1" s="703"/>
      <c r="RAB1" s="703"/>
      <c r="RAC1" s="703"/>
      <c r="RAD1" s="703"/>
      <c r="RAE1" s="703"/>
      <c r="RAF1" s="703"/>
      <c r="RAG1" s="703"/>
      <c r="RAH1" s="703"/>
      <c r="RAI1" s="703"/>
      <c r="RAJ1" s="703"/>
      <c r="RAK1" s="703"/>
      <c r="RAL1" s="703"/>
      <c r="RAM1" s="703"/>
      <c r="RAN1" s="703"/>
      <c r="RAO1" s="703"/>
      <c r="RAP1" s="703"/>
      <c r="RAQ1" s="703"/>
      <c r="RAR1" s="703"/>
      <c r="RAS1" s="703"/>
      <c r="RAT1" s="703"/>
      <c r="RAU1" s="703"/>
      <c r="RAV1" s="703"/>
      <c r="RAW1" s="703"/>
      <c r="RAX1" s="703"/>
      <c r="RAY1" s="703"/>
      <c r="RAZ1" s="703"/>
      <c r="RBA1" s="703"/>
      <c r="RBB1" s="703"/>
      <c r="RBC1" s="703"/>
      <c r="RBD1" s="703"/>
      <c r="RBE1" s="703"/>
      <c r="RBF1" s="703"/>
      <c r="RBG1" s="703"/>
      <c r="RBH1" s="703"/>
      <c r="RBI1" s="703"/>
      <c r="RBJ1" s="703"/>
      <c r="RBK1" s="703"/>
      <c r="RBL1" s="703"/>
      <c r="RBM1" s="703"/>
      <c r="RBN1" s="703"/>
      <c r="RBO1" s="703"/>
      <c r="RBP1" s="703"/>
      <c r="RBQ1" s="703"/>
      <c r="RBR1" s="703"/>
      <c r="RBS1" s="703"/>
      <c r="RBT1" s="703"/>
      <c r="RBU1" s="703"/>
      <c r="RBV1" s="703"/>
      <c r="RBW1" s="703"/>
      <c r="RBX1" s="703"/>
      <c r="RBY1" s="703"/>
      <c r="RBZ1" s="703"/>
      <c r="RCA1" s="703"/>
      <c r="RCB1" s="703"/>
      <c r="RCC1" s="703"/>
      <c r="RCD1" s="703"/>
      <c r="RCE1" s="703"/>
      <c r="RCF1" s="703"/>
      <c r="RCG1" s="703"/>
      <c r="RCH1" s="703"/>
      <c r="RCI1" s="703"/>
      <c r="RCJ1" s="703"/>
      <c r="RCK1" s="703"/>
      <c r="RCL1" s="703"/>
      <c r="RCM1" s="703"/>
      <c r="RCN1" s="703"/>
      <c r="RCO1" s="703"/>
      <c r="RCP1" s="703"/>
      <c r="RCQ1" s="703"/>
      <c r="RCR1" s="703"/>
      <c r="RCS1" s="703"/>
      <c r="RCT1" s="703"/>
      <c r="RCU1" s="703"/>
      <c r="RCV1" s="703"/>
      <c r="RCW1" s="703"/>
      <c r="RCX1" s="703"/>
      <c r="RCY1" s="703"/>
      <c r="RCZ1" s="703"/>
      <c r="RDA1" s="703"/>
      <c r="RDB1" s="703"/>
      <c r="RDC1" s="703"/>
      <c r="RDD1" s="703"/>
      <c r="RDE1" s="703"/>
      <c r="RDF1" s="703"/>
      <c r="RDG1" s="703"/>
      <c r="RDH1" s="703"/>
      <c r="RDI1" s="703"/>
      <c r="RDJ1" s="703"/>
      <c r="RDK1" s="703"/>
      <c r="RDL1" s="703"/>
      <c r="RDM1" s="703"/>
      <c r="RDN1" s="703"/>
      <c r="RDO1" s="703"/>
      <c r="RDP1" s="703"/>
      <c r="RDQ1" s="703"/>
      <c r="RDR1" s="703"/>
      <c r="RDS1" s="703"/>
      <c r="RDT1" s="703"/>
      <c r="RDU1" s="703"/>
      <c r="RDV1" s="703"/>
      <c r="RDW1" s="703"/>
      <c r="RDX1" s="703"/>
      <c r="RDY1" s="703"/>
      <c r="RDZ1" s="703"/>
      <c r="REA1" s="703"/>
      <c r="REB1" s="703"/>
      <c r="REC1" s="703"/>
      <c r="RED1" s="703"/>
      <c r="REE1" s="703"/>
      <c r="REF1" s="703"/>
      <c r="REG1" s="703"/>
      <c r="REH1" s="703"/>
      <c r="REI1" s="703"/>
      <c r="REJ1" s="703"/>
      <c r="REK1" s="703"/>
      <c r="REL1" s="703"/>
      <c r="REM1" s="703"/>
      <c r="REN1" s="703"/>
      <c r="REO1" s="703"/>
      <c r="REP1" s="703"/>
      <c r="REQ1" s="703"/>
      <c r="RER1" s="703"/>
      <c r="RES1" s="703"/>
      <c r="RET1" s="703"/>
      <c r="REU1" s="703"/>
      <c r="REV1" s="703"/>
      <c r="REW1" s="703"/>
      <c r="REX1" s="703"/>
      <c r="REY1" s="703"/>
      <c r="REZ1" s="703"/>
      <c r="RFA1" s="703"/>
      <c r="RFB1" s="703"/>
      <c r="RFC1" s="703"/>
      <c r="RFD1" s="703"/>
      <c r="RFE1" s="703"/>
      <c r="RFF1" s="703"/>
      <c r="RFG1" s="703"/>
      <c r="RFH1" s="703"/>
      <c r="RFI1" s="703"/>
      <c r="RFJ1" s="703"/>
      <c r="RFK1" s="703"/>
      <c r="RFL1" s="703"/>
      <c r="RFM1" s="703"/>
      <c r="RFN1" s="703"/>
      <c r="RFO1" s="703"/>
      <c r="RFP1" s="703"/>
      <c r="RFQ1" s="703"/>
      <c r="RFR1" s="703"/>
      <c r="RFS1" s="703"/>
      <c r="RFT1" s="703"/>
      <c r="RFU1" s="703"/>
      <c r="RFV1" s="703"/>
      <c r="RFW1" s="703"/>
      <c r="RFX1" s="703"/>
      <c r="RFY1" s="703"/>
      <c r="RFZ1" s="703"/>
      <c r="RGA1" s="703"/>
      <c r="RGB1" s="703"/>
      <c r="RGC1" s="703"/>
      <c r="RGD1" s="703"/>
      <c r="RGE1" s="703"/>
      <c r="RGF1" s="703"/>
      <c r="RGG1" s="703"/>
      <c r="RGH1" s="703"/>
      <c r="RGI1" s="703"/>
      <c r="RGJ1" s="703"/>
      <c r="RGK1" s="703"/>
      <c r="RGL1" s="703"/>
      <c r="RGM1" s="703"/>
      <c r="RGN1" s="703"/>
      <c r="RGO1" s="703"/>
      <c r="RGP1" s="703"/>
      <c r="RGQ1" s="703"/>
      <c r="RGR1" s="703"/>
      <c r="RGS1" s="703"/>
      <c r="RGT1" s="703"/>
      <c r="RGU1" s="703"/>
      <c r="RGV1" s="703"/>
      <c r="RGW1" s="703"/>
      <c r="RGX1" s="703"/>
      <c r="RGY1" s="703"/>
      <c r="RGZ1" s="703"/>
      <c r="RHA1" s="703"/>
      <c r="RHB1" s="703"/>
      <c r="RHC1" s="703"/>
      <c r="RHD1" s="703"/>
      <c r="RHE1" s="703"/>
      <c r="RHF1" s="703"/>
      <c r="RHG1" s="703"/>
      <c r="RHH1" s="703"/>
      <c r="RHI1" s="703"/>
      <c r="RHJ1" s="703"/>
      <c r="RHK1" s="703"/>
      <c r="RHL1" s="703"/>
      <c r="RHM1" s="703"/>
      <c r="RHN1" s="703"/>
      <c r="RHO1" s="703"/>
      <c r="RHP1" s="703"/>
      <c r="RHQ1" s="703"/>
      <c r="RHR1" s="703"/>
      <c r="RHS1" s="703"/>
      <c r="RHT1" s="703"/>
      <c r="RHU1" s="703"/>
      <c r="RHV1" s="703"/>
      <c r="RHW1" s="703"/>
      <c r="RHX1" s="703"/>
      <c r="RHY1" s="703"/>
      <c r="RHZ1" s="703"/>
      <c r="RIA1" s="703"/>
      <c r="RIB1" s="703"/>
      <c r="RIC1" s="703"/>
      <c r="RID1" s="703"/>
      <c r="RIE1" s="703"/>
      <c r="RIF1" s="703"/>
      <c r="RIG1" s="703"/>
      <c r="RIH1" s="703"/>
      <c r="RII1" s="703"/>
      <c r="RIJ1" s="703"/>
      <c r="RIK1" s="703"/>
      <c r="RIL1" s="703"/>
      <c r="RIM1" s="703"/>
      <c r="RIN1" s="703"/>
      <c r="RIO1" s="703"/>
      <c r="RIP1" s="703"/>
      <c r="RIQ1" s="703"/>
      <c r="RIR1" s="703"/>
      <c r="RIS1" s="703"/>
      <c r="RIT1" s="703"/>
      <c r="RIU1" s="703"/>
      <c r="RIV1" s="703"/>
      <c r="RIW1" s="703"/>
      <c r="RIX1" s="703"/>
      <c r="RIY1" s="703"/>
      <c r="RIZ1" s="703"/>
      <c r="RJA1" s="703"/>
      <c r="RJB1" s="703"/>
      <c r="RJC1" s="703"/>
      <c r="RJD1" s="703"/>
      <c r="RJE1" s="703"/>
      <c r="RJF1" s="703"/>
      <c r="RJG1" s="703"/>
      <c r="RJH1" s="703"/>
      <c r="RJI1" s="703"/>
      <c r="RJJ1" s="703"/>
      <c r="RJK1" s="703"/>
      <c r="RJL1" s="703"/>
      <c r="RJM1" s="703"/>
      <c r="RJN1" s="703"/>
      <c r="RJO1" s="703"/>
      <c r="RJP1" s="703"/>
      <c r="RJQ1" s="703"/>
      <c r="RJR1" s="703"/>
      <c r="RJS1" s="703"/>
      <c r="RJT1" s="703"/>
      <c r="RJU1" s="703"/>
      <c r="RJV1" s="703"/>
      <c r="RJW1" s="703"/>
      <c r="RJX1" s="703"/>
      <c r="RJY1" s="703"/>
      <c r="RJZ1" s="703"/>
      <c r="RKA1" s="703"/>
      <c r="RKB1" s="703"/>
      <c r="RKC1" s="703"/>
      <c r="RKD1" s="703"/>
      <c r="RKE1" s="703"/>
      <c r="RKF1" s="703"/>
      <c r="RKG1" s="703"/>
      <c r="RKH1" s="703"/>
      <c r="RKI1" s="703"/>
      <c r="RKJ1" s="703"/>
      <c r="RKK1" s="703"/>
      <c r="RKL1" s="703"/>
      <c r="RKM1" s="703"/>
      <c r="RKN1" s="703"/>
      <c r="RKO1" s="703"/>
      <c r="RKP1" s="703"/>
      <c r="RKQ1" s="703"/>
      <c r="RKR1" s="703"/>
      <c r="RKS1" s="703"/>
      <c r="RKT1" s="703"/>
      <c r="RKU1" s="703"/>
      <c r="RKV1" s="703"/>
      <c r="RKW1" s="703"/>
      <c r="RKX1" s="703"/>
      <c r="RKY1" s="703"/>
      <c r="RKZ1" s="703"/>
      <c r="RLA1" s="703"/>
      <c r="RLB1" s="703"/>
      <c r="RLC1" s="703"/>
      <c r="RLD1" s="703"/>
      <c r="RLE1" s="703"/>
      <c r="RLF1" s="703"/>
      <c r="RLG1" s="703"/>
      <c r="RLH1" s="703"/>
      <c r="RLI1" s="703"/>
      <c r="RLJ1" s="703"/>
      <c r="RLK1" s="703"/>
      <c r="RLL1" s="703"/>
      <c r="RLM1" s="703"/>
      <c r="RLN1" s="703"/>
      <c r="RLO1" s="703"/>
      <c r="RLP1" s="703"/>
      <c r="RLQ1" s="703"/>
      <c r="RLR1" s="703"/>
      <c r="RLS1" s="703"/>
      <c r="RLT1" s="703"/>
      <c r="RLU1" s="703"/>
      <c r="RLV1" s="703"/>
      <c r="RLW1" s="703"/>
      <c r="RLX1" s="703"/>
      <c r="RLY1" s="703"/>
      <c r="RLZ1" s="703"/>
      <c r="RMA1" s="703"/>
      <c r="RMB1" s="703"/>
      <c r="RMC1" s="703"/>
      <c r="RMD1" s="703"/>
      <c r="RME1" s="703"/>
      <c r="RMF1" s="703"/>
      <c r="RMG1" s="703"/>
      <c r="RMH1" s="703"/>
      <c r="RMI1" s="703"/>
      <c r="RMJ1" s="703"/>
      <c r="RMK1" s="703"/>
      <c r="RML1" s="703"/>
      <c r="RMM1" s="703"/>
      <c r="RMN1" s="703"/>
      <c r="RMO1" s="703"/>
      <c r="RMP1" s="703"/>
      <c r="RMQ1" s="703"/>
      <c r="RMR1" s="703"/>
      <c r="RMS1" s="703"/>
      <c r="RMT1" s="703"/>
      <c r="RMU1" s="703"/>
      <c r="RMV1" s="703"/>
      <c r="RMW1" s="703"/>
      <c r="RMX1" s="703"/>
      <c r="RMY1" s="703"/>
      <c r="RMZ1" s="703"/>
      <c r="RNA1" s="703"/>
      <c r="RNB1" s="703"/>
      <c r="RNC1" s="703"/>
      <c r="RND1" s="703"/>
      <c r="RNE1" s="703"/>
      <c r="RNF1" s="703"/>
      <c r="RNG1" s="703"/>
      <c r="RNH1" s="703"/>
      <c r="RNI1" s="703"/>
      <c r="RNJ1" s="703"/>
      <c r="RNK1" s="703"/>
      <c r="RNL1" s="703"/>
      <c r="RNM1" s="703"/>
      <c r="RNN1" s="703"/>
      <c r="RNO1" s="703"/>
      <c r="RNP1" s="703"/>
      <c r="RNQ1" s="703"/>
      <c r="RNR1" s="703"/>
      <c r="RNS1" s="703"/>
      <c r="RNT1" s="703"/>
      <c r="RNU1" s="703"/>
      <c r="RNV1" s="703"/>
      <c r="RNW1" s="703"/>
      <c r="RNX1" s="703"/>
      <c r="RNY1" s="703"/>
      <c r="RNZ1" s="703"/>
      <c r="ROA1" s="703"/>
      <c r="ROB1" s="703"/>
      <c r="ROC1" s="703"/>
      <c r="ROD1" s="703"/>
      <c r="ROE1" s="703"/>
      <c r="ROF1" s="703"/>
      <c r="ROG1" s="703"/>
      <c r="ROH1" s="703"/>
      <c r="ROI1" s="703"/>
      <c r="ROJ1" s="703"/>
      <c r="ROK1" s="703"/>
      <c r="ROL1" s="703"/>
      <c r="ROM1" s="703"/>
      <c r="RON1" s="703"/>
      <c r="ROO1" s="703"/>
      <c r="ROP1" s="703"/>
      <c r="ROQ1" s="703"/>
      <c r="ROR1" s="703"/>
      <c r="ROS1" s="703"/>
      <c r="ROT1" s="703"/>
      <c r="ROU1" s="703"/>
      <c r="ROV1" s="703"/>
      <c r="ROW1" s="703"/>
      <c r="ROX1" s="703"/>
      <c r="ROY1" s="703"/>
      <c r="ROZ1" s="703"/>
      <c r="RPA1" s="703"/>
      <c r="RPB1" s="703"/>
      <c r="RPC1" s="703"/>
      <c r="RPD1" s="703"/>
      <c r="RPE1" s="703"/>
      <c r="RPF1" s="703"/>
      <c r="RPG1" s="703"/>
      <c r="RPH1" s="703"/>
      <c r="RPI1" s="703"/>
      <c r="RPJ1" s="703"/>
      <c r="RPK1" s="703"/>
      <c r="RPL1" s="703"/>
      <c r="RPM1" s="703"/>
      <c r="RPN1" s="703"/>
      <c r="RPO1" s="703"/>
      <c r="RPP1" s="703"/>
      <c r="RPQ1" s="703"/>
      <c r="RPR1" s="703"/>
      <c r="RPS1" s="703"/>
      <c r="RPT1" s="703"/>
      <c r="RPU1" s="703"/>
      <c r="RPV1" s="703"/>
      <c r="RPW1" s="703"/>
      <c r="RPX1" s="703"/>
      <c r="RPY1" s="703"/>
      <c r="RPZ1" s="703"/>
      <c r="RQA1" s="703"/>
      <c r="RQB1" s="703"/>
      <c r="RQC1" s="703"/>
      <c r="RQD1" s="703"/>
      <c r="RQE1" s="703"/>
      <c r="RQF1" s="703"/>
      <c r="RQG1" s="703"/>
      <c r="RQH1" s="703"/>
      <c r="RQI1" s="703"/>
      <c r="RQJ1" s="703"/>
      <c r="RQK1" s="703"/>
      <c r="RQL1" s="703"/>
      <c r="RQM1" s="703"/>
      <c r="RQN1" s="703"/>
      <c r="RQO1" s="703"/>
      <c r="RQP1" s="703"/>
      <c r="RQQ1" s="703"/>
      <c r="RQR1" s="703"/>
      <c r="RQS1" s="703"/>
      <c r="RQT1" s="703"/>
      <c r="RQU1" s="703"/>
      <c r="RQV1" s="703"/>
      <c r="RQW1" s="703"/>
      <c r="RQX1" s="703"/>
      <c r="RQY1" s="703"/>
      <c r="RQZ1" s="703"/>
      <c r="RRA1" s="703"/>
      <c r="RRB1" s="703"/>
      <c r="RRC1" s="703"/>
      <c r="RRD1" s="703"/>
      <c r="RRE1" s="703"/>
      <c r="RRF1" s="703"/>
      <c r="RRG1" s="703"/>
      <c r="RRH1" s="703"/>
      <c r="RRI1" s="703"/>
      <c r="RRJ1" s="703"/>
      <c r="RRK1" s="703"/>
      <c r="RRL1" s="703"/>
      <c r="RRM1" s="703"/>
      <c r="RRN1" s="703"/>
      <c r="RRO1" s="703"/>
      <c r="RRP1" s="703"/>
      <c r="RRQ1" s="703"/>
      <c r="RRR1" s="703"/>
      <c r="RRS1" s="703"/>
      <c r="RRT1" s="703"/>
      <c r="RRU1" s="703"/>
      <c r="RRV1" s="703"/>
      <c r="RRW1" s="703"/>
      <c r="RRX1" s="703"/>
      <c r="RRY1" s="703"/>
      <c r="RRZ1" s="703"/>
      <c r="RSA1" s="703"/>
      <c r="RSB1" s="703"/>
      <c r="RSC1" s="703"/>
      <c r="RSD1" s="703"/>
      <c r="RSE1" s="703"/>
      <c r="RSF1" s="703"/>
      <c r="RSG1" s="703"/>
      <c r="RSH1" s="703"/>
      <c r="RSI1" s="703"/>
      <c r="RSJ1" s="703"/>
      <c r="RSK1" s="703"/>
      <c r="RSL1" s="703"/>
      <c r="RSM1" s="703"/>
      <c r="RSN1" s="703"/>
      <c r="RSO1" s="703"/>
      <c r="RSP1" s="703"/>
      <c r="RSQ1" s="703"/>
      <c r="RSR1" s="703"/>
      <c r="RSS1" s="703"/>
      <c r="RST1" s="703"/>
      <c r="RSU1" s="703"/>
      <c r="RSV1" s="703"/>
      <c r="RSW1" s="703"/>
      <c r="RSX1" s="703"/>
      <c r="RSY1" s="703"/>
      <c r="RSZ1" s="703"/>
      <c r="RTA1" s="703"/>
      <c r="RTB1" s="703"/>
      <c r="RTC1" s="703"/>
      <c r="RTD1" s="703"/>
      <c r="RTE1" s="703"/>
      <c r="RTF1" s="703"/>
      <c r="RTG1" s="703"/>
      <c r="RTH1" s="703"/>
      <c r="RTI1" s="703"/>
      <c r="RTJ1" s="703"/>
      <c r="RTK1" s="703"/>
      <c r="RTL1" s="703"/>
      <c r="RTM1" s="703"/>
      <c r="RTN1" s="703"/>
      <c r="RTO1" s="703"/>
      <c r="RTP1" s="703"/>
      <c r="RTQ1" s="703"/>
      <c r="RTR1" s="703"/>
      <c r="RTS1" s="703"/>
      <c r="RTT1" s="703"/>
      <c r="RTU1" s="703"/>
      <c r="RTV1" s="703"/>
      <c r="RTW1" s="703"/>
      <c r="RTX1" s="703"/>
      <c r="RTY1" s="703"/>
      <c r="RTZ1" s="703"/>
      <c r="RUA1" s="703"/>
      <c r="RUB1" s="703"/>
      <c r="RUC1" s="703"/>
      <c r="RUD1" s="703"/>
      <c r="RUE1" s="703"/>
      <c r="RUF1" s="703"/>
      <c r="RUG1" s="703"/>
      <c r="RUH1" s="703"/>
      <c r="RUI1" s="703"/>
      <c r="RUJ1" s="703"/>
      <c r="RUK1" s="703"/>
      <c r="RUL1" s="703"/>
      <c r="RUM1" s="703"/>
      <c r="RUN1" s="703"/>
      <c r="RUO1" s="703"/>
      <c r="RUP1" s="703"/>
      <c r="RUQ1" s="703"/>
      <c r="RUR1" s="703"/>
      <c r="RUS1" s="703"/>
      <c r="RUT1" s="703"/>
      <c r="RUU1" s="703"/>
      <c r="RUV1" s="703"/>
      <c r="RUW1" s="703"/>
      <c r="RUX1" s="703"/>
      <c r="RUY1" s="703"/>
      <c r="RUZ1" s="703"/>
      <c r="RVA1" s="703"/>
      <c r="RVB1" s="703"/>
      <c r="RVC1" s="703"/>
      <c r="RVD1" s="703"/>
      <c r="RVE1" s="703"/>
      <c r="RVF1" s="703"/>
      <c r="RVG1" s="703"/>
      <c r="RVH1" s="703"/>
      <c r="RVI1" s="703"/>
      <c r="RVJ1" s="703"/>
      <c r="RVK1" s="703"/>
      <c r="RVL1" s="703"/>
      <c r="RVM1" s="703"/>
      <c r="RVN1" s="703"/>
      <c r="RVO1" s="703"/>
      <c r="RVP1" s="703"/>
      <c r="RVQ1" s="703"/>
      <c r="RVR1" s="703"/>
      <c r="RVS1" s="703"/>
      <c r="RVT1" s="703"/>
      <c r="RVU1" s="703"/>
      <c r="RVV1" s="703"/>
      <c r="RVW1" s="703"/>
      <c r="RVX1" s="703"/>
      <c r="RVY1" s="703"/>
      <c r="RVZ1" s="703"/>
      <c r="RWA1" s="703"/>
      <c r="RWB1" s="703"/>
      <c r="RWC1" s="703"/>
      <c r="RWD1" s="703"/>
      <c r="RWE1" s="703"/>
      <c r="RWF1" s="703"/>
      <c r="RWG1" s="703"/>
      <c r="RWH1" s="703"/>
      <c r="RWI1" s="703"/>
      <c r="RWJ1" s="703"/>
      <c r="RWK1" s="703"/>
      <c r="RWL1" s="703"/>
      <c r="RWM1" s="703"/>
      <c r="RWN1" s="703"/>
      <c r="RWO1" s="703"/>
      <c r="RWP1" s="703"/>
      <c r="RWQ1" s="703"/>
      <c r="RWR1" s="703"/>
      <c r="RWS1" s="703"/>
      <c r="RWT1" s="703"/>
      <c r="RWU1" s="703"/>
      <c r="RWV1" s="703"/>
      <c r="RWW1" s="703"/>
      <c r="RWX1" s="703"/>
      <c r="RWY1" s="703"/>
      <c r="RWZ1" s="703"/>
      <c r="RXA1" s="703"/>
      <c r="RXB1" s="703"/>
      <c r="RXC1" s="703"/>
      <c r="RXD1" s="703"/>
      <c r="RXE1" s="703"/>
      <c r="RXF1" s="703"/>
      <c r="RXG1" s="703"/>
      <c r="RXH1" s="703"/>
      <c r="RXI1" s="703"/>
      <c r="RXJ1" s="703"/>
      <c r="RXK1" s="703"/>
      <c r="RXL1" s="703"/>
      <c r="RXM1" s="703"/>
      <c r="RXN1" s="703"/>
      <c r="RXO1" s="703"/>
      <c r="RXP1" s="703"/>
      <c r="RXQ1" s="703"/>
      <c r="RXR1" s="703"/>
      <c r="RXS1" s="703"/>
      <c r="RXT1" s="703"/>
      <c r="RXU1" s="703"/>
      <c r="RXV1" s="703"/>
      <c r="RXW1" s="703"/>
      <c r="RXX1" s="703"/>
      <c r="RXY1" s="703"/>
      <c r="RXZ1" s="703"/>
      <c r="RYA1" s="703"/>
      <c r="RYB1" s="703"/>
      <c r="RYC1" s="703"/>
      <c r="RYD1" s="703"/>
      <c r="RYE1" s="703"/>
      <c r="RYF1" s="703"/>
      <c r="RYG1" s="703"/>
      <c r="RYH1" s="703"/>
      <c r="RYI1" s="703"/>
      <c r="RYJ1" s="703"/>
      <c r="RYK1" s="703"/>
      <c r="RYL1" s="703"/>
      <c r="RYM1" s="703"/>
      <c r="RYN1" s="703"/>
      <c r="RYO1" s="703"/>
      <c r="RYP1" s="703"/>
      <c r="RYQ1" s="703"/>
      <c r="RYR1" s="703"/>
      <c r="RYS1" s="703"/>
      <c r="RYT1" s="703"/>
      <c r="RYU1" s="703"/>
      <c r="RYV1" s="703"/>
      <c r="RYW1" s="703"/>
      <c r="RYX1" s="703"/>
      <c r="RYY1" s="703"/>
      <c r="RYZ1" s="703"/>
      <c r="RZA1" s="703"/>
      <c r="RZB1" s="703"/>
      <c r="RZC1" s="703"/>
      <c r="RZD1" s="703"/>
      <c r="RZE1" s="703"/>
      <c r="RZF1" s="703"/>
      <c r="RZG1" s="703"/>
      <c r="RZH1" s="703"/>
      <c r="RZI1" s="703"/>
      <c r="RZJ1" s="703"/>
      <c r="RZK1" s="703"/>
      <c r="RZL1" s="703"/>
      <c r="RZM1" s="703"/>
      <c r="RZN1" s="703"/>
      <c r="RZO1" s="703"/>
      <c r="RZP1" s="703"/>
      <c r="RZQ1" s="703"/>
      <c r="RZR1" s="703"/>
      <c r="RZS1" s="703"/>
      <c r="RZT1" s="703"/>
      <c r="RZU1" s="703"/>
      <c r="RZV1" s="703"/>
      <c r="RZW1" s="703"/>
      <c r="RZX1" s="703"/>
      <c r="RZY1" s="703"/>
      <c r="RZZ1" s="703"/>
      <c r="SAA1" s="703"/>
      <c r="SAB1" s="703"/>
      <c r="SAC1" s="703"/>
      <c r="SAD1" s="703"/>
      <c r="SAE1" s="703"/>
      <c r="SAF1" s="703"/>
      <c r="SAG1" s="703"/>
      <c r="SAH1" s="703"/>
      <c r="SAI1" s="703"/>
      <c r="SAJ1" s="703"/>
      <c r="SAK1" s="703"/>
      <c r="SAL1" s="703"/>
      <c r="SAM1" s="703"/>
      <c r="SAN1" s="703"/>
      <c r="SAO1" s="703"/>
      <c r="SAP1" s="703"/>
      <c r="SAQ1" s="703"/>
      <c r="SAR1" s="703"/>
      <c r="SAS1" s="703"/>
      <c r="SAT1" s="703"/>
      <c r="SAU1" s="703"/>
      <c r="SAV1" s="703"/>
      <c r="SAW1" s="703"/>
      <c r="SAX1" s="703"/>
      <c r="SAY1" s="703"/>
      <c r="SAZ1" s="703"/>
      <c r="SBA1" s="703"/>
      <c r="SBB1" s="703"/>
      <c r="SBC1" s="703"/>
      <c r="SBD1" s="703"/>
      <c r="SBE1" s="703"/>
      <c r="SBF1" s="703"/>
      <c r="SBG1" s="703"/>
      <c r="SBH1" s="703"/>
      <c r="SBI1" s="703"/>
      <c r="SBJ1" s="703"/>
      <c r="SBK1" s="703"/>
      <c r="SBL1" s="703"/>
      <c r="SBM1" s="703"/>
      <c r="SBN1" s="703"/>
      <c r="SBO1" s="703"/>
      <c r="SBP1" s="703"/>
      <c r="SBQ1" s="703"/>
      <c r="SBR1" s="703"/>
      <c r="SBS1" s="703"/>
      <c r="SBT1" s="703"/>
      <c r="SBU1" s="703"/>
      <c r="SBV1" s="703"/>
      <c r="SBW1" s="703"/>
      <c r="SBX1" s="703"/>
      <c r="SBY1" s="703"/>
      <c r="SBZ1" s="703"/>
      <c r="SCA1" s="703"/>
      <c r="SCB1" s="703"/>
      <c r="SCC1" s="703"/>
      <c r="SCD1" s="703"/>
      <c r="SCE1" s="703"/>
      <c r="SCF1" s="703"/>
      <c r="SCG1" s="703"/>
      <c r="SCH1" s="703"/>
      <c r="SCI1" s="703"/>
      <c r="SCJ1" s="703"/>
      <c r="SCK1" s="703"/>
      <c r="SCL1" s="703"/>
      <c r="SCM1" s="703"/>
      <c r="SCN1" s="703"/>
      <c r="SCO1" s="703"/>
      <c r="SCP1" s="703"/>
      <c r="SCQ1" s="703"/>
      <c r="SCR1" s="703"/>
      <c r="SCS1" s="703"/>
      <c r="SCT1" s="703"/>
      <c r="SCU1" s="703"/>
      <c r="SCV1" s="703"/>
      <c r="SCW1" s="703"/>
      <c r="SCX1" s="703"/>
      <c r="SCY1" s="703"/>
      <c r="SCZ1" s="703"/>
      <c r="SDA1" s="703"/>
      <c r="SDB1" s="703"/>
      <c r="SDC1" s="703"/>
      <c r="SDD1" s="703"/>
      <c r="SDE1" s="703"/>
      <c r="SDF1" s="703"/>
      <c r="SDG1" s="703"/>
      <c r="SDH1" s="703"/>
      <c r="SDI1" s="703"/>
      <c r="SDJ1" s="703"/>
      <c r="SDK1" s="703"/>
      <c r="SDL1" s="703"/>
      <c r="SDM1" s="703"/>
      <c r="SDN1" s="703"/>
      <c r="SDO1" s="703"/>
      <c r="SDP1" s="703"/>
      <c r="SDQ1" s="703"/>
      <c r="SDR1" s="703"/>
      <c r="SDS1" s="703"/>
      <c r="SDT1" s="703"/>
      <c r="SDU1" s="703"/>
      <c r="SDV1" s="703"/>
      <c r="SDW1" s="703"/>
      <c r="SDX1" s="703"/>
      <c r="SDY1" s="703"/>
      <c r="SDZ1" s="703"/>
      <c r="SEA1" s="703"/>
      <c r="SEB1" s="703"/>
      <c r="SEC1" s="703"/>
      <c r="SED1" s="703"/>
      <c r="SEE1" s="703"/>
      <c r="SEF1" s="703"/>
      <c r="SEG1" s="703"/>
      <c r="SEH1" s="703"/>
      <c r="SEI1" s="703"/>
      <c r="SEJ1" s="703"/>
      <c r="SEK1" s="703"/>
      <c r="SEL1" s="703"/>
      <c r="SEM1" s="703"/>
      <c r="SEN1" s="703"/>
      <c r="SEO1" s="703"/>
      <c r="SEP1" s="703"/>
      <c r="SEQ1" s="703"/>
      <c r="SER1" s="703"/>
      <c r="SES1" s="703"/>
      <c r="SET1" s="703"/>
      <c r="SEU1" s="703"/>
      <c r="SEV1" s="703"/>
      <c r="SEW1" s="703"/>
      <c r="SEX1" s="703"/>
      <c r="SEY1" s="703"/>
      <c r="SEZ1" s="703"/>
      <c r="SFA1" s="703"/>
      <c r="SFB1" s="703"/>
      <c r="SFC1" s="703"/>
      <c r="SFD1" s="703"/>
      <c r="SFE1" s="703"/>
      <c r="SFF1" s="703"/>
      <c r="SFG1" s="703"/>
      <c r="SFH1" s="703"/>
      <c r="SFI1" s="703"/>
      <c r="SFJ1" s="703"/>
      <c r="SFK1" s="703"/>
      <c r="SFL1" s="703"/>
      <c r="SFM1" s="703"/>
      <c r="SFN1" s="703"/>
      <c r="SFO1" s="703"/>
      <c r="SFP1" s="703"/>
      <c r="SFQ1" s="703"/>
      <c r="SFR1" s="703"/>
      <c r="SFS1" s="703"/>
      <c r="SFT1" s="703"/>
      <c r="SFU1" s="703"/>
      <c r="SFV1" s="703"/>
      <c r="SFW1" s="703"/>
      <c r="SFX1" s="703"/>
      <c r="SFY1" s="703"/>
      <c r="SFZ1" s="703"/>
      <c r="SGA1" s="703"/>
      <c r="SGB1" s="703"/>
      <c r="SGC1" s="703"/>
      <c r="SGD1" s="703"/>
      <c r="SGE1" s="703"/>
      <c r="SGF1" s="703"/>
      <c r="SGG1" s="703"/>
      <c r="SGH1" s="703"/>
      <c r="SGI1" s="703"/>
      <c r="SGJ1" s="703"/>
      <c r="SGK1" s="703"/>
      <c r="SGL1" s="703"/>
      <c r="SGM1" s="703"/>
      <c r="SGN1" s="703"/>
      <c r="SGO1" s="703"/>
      <c r="SGP1" s="703"/>
      <c r="SGQ1" s="703"/>
      <c r="SGR1" s="703"/>
      <c r="SGS1" s="703"/>
      <c r="SGT1" s="703"/>
      <c r="SGU1" s="703"/>
      <c r="SGV1" s="703"/>
      <c r="SGW1" s="703"/>
      <c r="SGX1" s="703"/>
      <c r="SGY1" s="703"/>
      <c r="SGZ1" s="703"/>
      <c r="SHA1" s="703"/>
      <c r="SHB1" s="703"/>
      <c r="SHC1" s="703"/>
      <c r="SHD1" s="703"/>
      <c r="SHE1" s="703"/>
      <c r="SHF1" s="703"/>
      <c r="SHG1" s="703"/>
      <c r="SHH1" s="703"/>
      <c r="SHI1" s="703"/>
      <c r="SHJ1" s="703"/>
      <c r="SHK1" s="703"/>
      <c r="SHL1" s="703"/>
      <c r="SHM1" s="703"/>
      <c r="SHN1" s="703"/>
      <c r="SHO1" s="703"/>
      <c r="SHP1" s="703"/>
      <c r="SHQ1" s="703"/>
      <c r="SHR1" s="703"/>
      <c r="SHS1" s="703"/>
      <c r="SHT1" s="703"/>
      <c r="SHU1" s="703"/>
      <c r="SHV1" s="703"/>
      <c r="SHW1" s="703"/>
      <c r="SHX1" s="703"/>
      <c r="SHY1" s="703"/>
      <c r="SHZ1" s="703"/>
      <c r="SIA1" s="703"/>
      <c r="SIB1" s="703"/>
      <c r="SIC1" s="703"/>
      <c r="SID1" s="703"/>
      <c r="SIE1" s="703"/>
      <c r="SIF1" s="703"/>
      <c r="SIG1" s="703"/>
      <c r="SIH1" s="703"/>
      <c r="SII1" s="703"/>
      <c r="SIJ1" s="703"/>
      <c r="SIK1" s="703"/>
      <c r="SIL1" s="703"/>
      <c r="SIM1" s="703"/>
      <c r="SIN1" s="703"/>
      <c r="SIO1" s="703"/>
      <c r="SIP1" s="703"/>
      <c r="SIQ1" s="703"/>
      <c r="SIR1" s="703"/>
      <c r="SIS1" s="703"/>
      <c r="SIT1" s="703"/>
      <c r="SIU1" s="703"/>
      <c r="SIV1" s="703"/>
      <c r="SIW1" s="703"/>
      <c r="SIX1" s="703"/>
      <c r="SIY1" s="703"/>
      <c r="SIZ1" s="703"/>
      <c r="SJA1" s="703"/>
      <c r="SJB1" s="703"/>
      <c r="SJC1" s="703"/>
      <c r="SJD1" s="703"/>
      <c r="SJE1" s="703"/>
      <c r="SJF1" s="703"/>
      <c r="SJG1" s="703"/>
      <c r="SJH1" s="703"/>
      <c r="SJI1" s="703"/>
      <c r="SJJ1" s="703"/>
      <c r="SJK1" s="703"/>
      <c r="SJL1" s="703"/>
      <c r="SJM1" s="703"/>
      <c r="SJN1" s="703"/>
      <c r="SJO1" s="703"/>
      <c r="SJP1" s="703"/>
      <c r="SJQ1" s="703"/>
      <c r="SJR1" s="703"/>
      <c r="SJS1" s="703"/>
      <c r="SJT1" s="703"/>
      <c r="SJU1" s="703"/>
      <c r="SJV1" s="703"/>
      <c r="SJW1" s="703"/>
      <c r="SJX1" s="703"/>
      <c r="SJY1" s="703"/>
      <c r="SJZ1" s="703"/>
      <c r="SKA1" s="703"/>
      <c r="SKB1" s="703"/>
      <c r="SKC1" s="703"/>
      <c r="SKD1" s="703"/>
      <c r="SKE1" s="703"/>
      <c r="SKF1" s="703"/>
      <c r="SKG1" s="703"/>
      <c r="SKH1" s="703"/>
      <c r="SKI1" s="703"/>
      <c r="SKJ1" s="703"/>
      <c r="SKK1" s="703"/>
      <c r="SKL1" s="703"/>
      <c r="SKM1" s="703"/>
      <c r="SKN1" s="703"/>
      <c r="SKO1" s="703"/>
      <c r="SKP1" s="703"/>
      <c r="SKQ1" s="703"/>
      <c r="SKR1" s="703"/>
      <c r="SKS1" s="703"/>
      <c r="SKT1" s="703"/>
      <c r="SKU1" s="703"/>
      <c r="SKV1" s="703"/>
      <c r="SKW1" s="703"/>
      <c r="SKX1" s="703"/>
      <c r="SKY1" s="703"/>
      <c r="SKZ1" s="703"/>
      <c r="SLA1" s="703"/>
      <c r="SLB1" s="703"/>
      <c r="SLC1" s="703"/>
      <c r="SLD1" s="703"/>
      <c r="SLE1" s="703"/>
      <c r="SLF1" s="703"/>
      <c r="SLG1" s="703"/>
      <c r="SLH1" s="703"/>
      <c r="SLI1" s="703"/>
      <c r="SLJ1" s="703"/>
      <c r="SLK1" s="703"/>
      <c r="SLL1" s="703"/>
      <c r="SLM1" s="703"/>
      <c r="SLN1" s="703"/>
      <c r="SLO1" s="703"/>
      <c r="SLP1" s="703"/>
      <c r="SLQ1" s="703"/>
      <c r="SLR1" s="703"/>
      <c r="SLS1" s="703"/>
      <c r="SLT1" s="703"/>
      <c r="SLU1" s="703"/>
      <c r="SLV1" s="703"/>
      <c r="SLW1" s="703"/>
      <c r="SLX1" s="703"/>
      <c r="SLY1" s="703"/>
      <c r="SLZ1" s="703"/>
      <c r="SMA1" s="703"/>
      <c r="SMB1" s="703"/>
      <c r="SMC1" s="703"/>
      <c r="SMD1" s="703"/>
      <c r="SME1" s="703"/>
      <c r="SMF1" s="703"/>
      <c r="SMG1" s="703"/>
      <c r="SMH1" s="703"/>
      <c r="SMI1" s="703"/>
      <c r="SMJ1" s="703"/>
      <c r="SMK1" s="703"/>
      <c r="SML1" s="703"/>
      <c r="SMM1" s="703"/>
      <c r="SMN1" s="703"/>
      <c r="SMO1" s="703"/>
      <c r="SMP1" s="703"/>
      <c r="SMQ1" s="703"/>
      <c r="SMR1" s="703"/>
      <c r="SMS1" s="703"/>
      <c r="SMT1" s="703"/>
      <c r="SMU1" s="703"/>
      <c r="SMV1" s="703"/>
      <c r="SMW1" s="703"/>
      <c r="SMX1" s="703"/>
      <c r="SMY1" s="703"/>
      <c r="SMZ1" s="703"/>
      <c r="SNA1" s="703"/>
      <c r="SNB1" s="703"/>
      <c r="SNC1" s="703"/>
      <c r="SND1" s="703"/>
      <c r="SNE1" s="703"/>
      <c r="SNF1" s="703"/>
      <c r="SNG1" s="703"/>
      <c r="SNH1" s="703"/>
      <c r="SNI1" s="703"/>
      <c r="SNJ1" s="703"/>
      <c r="SNK1" s="703"/>
      <c r="SNL1" s="703"/>
      <c r="SNM1" s="703"/>
      <c r="SNN1" s="703"/>
      <c r="SNO1" s="703"/>
      <c r="SNP1" s="703"/>
      <c r="SNQ1" s="703"/>
      <c r="SNR1" s="703"/>
      <c r="SNS1" s="703"/>
      <c r="SNT1" s="703"/>
      <c r="SNU1" s="703"/>
      <c r="SNV1" s="703"/>
      <c r="SNW1" s="703"/>
      <c r="SNX1" s="703"/>
      <c r="SNY1" s="703"/>
      <c r="SNZ1" s="703"/>
      <c r="SOA1" s="703"/>
      <c r="SOB1" s="703"/>
      <c r="SOC1" s="703"/>
      <c r="SOD1" s="703"/>
      <c r="SOE1" s="703"/>
      <c r="SOF1" s="703"/>
      <c r="SOG1" s="703"/>
      <c r="SOH1" s="703"/>
      <c r="SOI1" s="703"/>
      <c r="SOJ1" s="703"/>
      <c r="SOK1" s="703"/>
      <c r="SOL1" s="703"/>
      <c r="SOM1" s="703"/>
      <c r="SON1" s="703"/>
      <c r="SOO1" s="703"/>
      <c r="SOP1" s="703"/>
      <c r="SOQ1" s="703"/>
      <c r="SOR1" s="703"/>
      <c r="SOS1" s="703"/>
      <c r="SOT1" s="703"/>
      <c r="SOU1" s="703"/>
      <c r="SOV1" s="703"/>
      <c r="SOW1" s="703"/>
      <c r="SOX1" s="703"/>
      <c r="SOY1" s="703"/>
      <c r="SOZ1" s="703"/>
      <c r="SPA1" s="703"/>
      <c r="SPB1" s="703"/>
      <c r="SPC1" s="703"/>
      <c r="SPD1" s="703"/>
      <c r="SPE1" s="703"/>
      <c r="SPF1" s="703"/>
      <c r="SPG1" s="703"/>
      <c r="SPH1" s="703"/>
      <c r="SPI1" s="703"/>
      <c r="SPJ1" s="703"/>
      <c r="SPK1" s="703"/>
      <c r="SPL1" s="703"/>
      <c r="SPM1" s="703"/>
      <c r="SPN1" s="703"/>
      <c r="SPO1" s="703"/>
      <c r="SPP1" s="703"/>
      <c r="SPQ1" s="703"/>
      <c r="SPR1" s="703"/>
      <c r="SPS1" s="703"/>
      <c r="SPT1" s="703"/>
      <c r="SPU1" s="703"/>
      <c r="SPV1" s="703"/>
      <c r="SPW1" s="703"/>
      <c r="SPX1" s="703"/>
      <c r="SPY1" s="703"/>
      <c r="SPZ1" s="703"/>
      <c r="SQA1" s="703"/>
      <c r="SQB1" s="703"/>
      <c r="SQC1" s="703"/>
      <c r="SQD1" s="703"/>
      <c r="SQE1" s="703"/>
      <c r="SQF1" s="703"/>
      <c r="SQG1" s="703"/>
      <c r="SQH1" s="703"/>
      <c r="SQI1" s="703"/>
      <c r="SQJ1" s="703"/>
      <c r="SQK1" s="703"/>
      <c r="SQL1" s="703"/>
      <c r="SQM1" s="703"/>
      <c r="SQN1" s="703"/>
      <c r="SQO1" s="703"/>
      <c r="SQP1" s="703"/>
      <c r="SQQ1" s="703"/>
      <c r="SQR1" s="703"/>
      <c r="SQS1" s="703"/>
      <c r="SQT1" s="703"/>
      <c r="SQU1" s="703"/>
      <c r="SQV1" s="703"/>
      <c r="SQW1" s="703"/>
      <c r="SQX1" s="703"/>
      <c r="SQY1" s="703"/>
      <c r="SQZ1" s="703"/>
      <c r="SRA1" s="703"/>
      <c r="SRB1" s="703"/>
      <c r="SRC1" s="703"/>
      <c r="SRD1" s="703"/>
      <c r="SRE1" s="703"/>
      <c r="SRF1" s="703"/>
      <c r="SRG1" s="703"/>
      <c r="SRH1" s="703"/>
      <c r="SRI1" s="703"/>
      <c r="SRJ1" s="703"/>
      <c r="SRK1" s="703"/>
      <c r="SRL1" s="703"/>
      <c r="SRM1" s="703"/>
      <c r="SRN1" s="703"/>
      <c r="SRO1" s="703"/>
      <c r="SRP1" s="703"/>
      <c r="SRQ1" s="703"/>
      <c r="SRR1" s="703"/>
      <c r="SRS1" s="703"/>
      <c r="SRT1" s="703"/>
      <c r="SRU1" s="703"/>
      <c r="SRV1" s="703"/>
      <c r="SRW1" s="703"/>
      <c r="SRX1" s="703"/>
      <c r="SRY1" s="703"/>
      <c r="SRZ1" s="703"/>
      <c r="SSA1" s="703"/>
      <c r="SSB1" s="703"/>
      <c r="SSC1" s="703"/>
      <c r="SSD1" s="703"/>
      <c r="SSE1" s="703"/>
      <c r="SSF1" s="703"/>
      <c r="SSG1" s="703"/>
      <c r="SSH1" s="703"/>
      <c r="SSI1" s="703"/>
      <c r="SSJ1" s="703"/>
      <c r="SSK1" s="703"/>
      <c r="SSL1" s="703"/>
      <c r="SSM1" s="703"/>
      <c r="SSN1" s="703"/>
      <c r="SSO1" s="703"/>
      <c r="SSP1" s="703"/>
      <c r="SSQ1" s="703"/>
      <c r="SSR1" s="703"/>
      <c r="SSS1" s="703"/>
      <c r="SST1" s="703"/>
      <c r="SSU1" s="703"/>
      <c r="SSV1" s="703"/>
      <c r="SSW1" s="703"/>
      <c r="SSX1" s="703"/>
      <c r="SSY1" s="703"/>
      <c r="SSZ1" s="703"/>
      <c r="STA1" s="703"/>
      <c r="STB1" s="703"/>
      <c r="STC1" s="703"/>
      <c r="STD1" s="703"/>
      <c r="STE1" s="703"/>
      <c r="STF1" s="703"/>
      <c r="STG1" s="703"/>
      <c r="STH1" s="703"/>
      <c r="STI1" s="703"/>
      <c r="STJ1" s="703"/>
      <c r="STK1" s="703"/>
      <c r="STL1" s="703"/>
      <c r="STM1" s="703"/>
      <c r="STN1" s="703"/>
      <c r="STO1" s="703"/>
      <c r="STP1" s="703"/>
      <c r="STQ1" s="703"/>
      <c r="STR1" s="703"/>
      <c r="STS1" s="703"/>
      <c r="STT1" s="703"/>
      <c r="STU1" s="703"/>
      <c r="STV1" s="703"/>
      <c r="STW1" s="703"/>
      <c r="STX1" s="703"/>
      <c r="STY1" s="703"/>
      <c r="STZ1" s="703"/>
      <c r="SUA1" s="703"/>
      <c r="SUB1" s="703"/>
      <c r="SUC1" s="703"/>
      <c r="SUD1" s="703"/>
      <c r="SUE1" s="703"/>
      <c r="SUF1" s="703"/>
      <c r="SUG1" s="703"/>
      <c r="SUH1" s="703"/>
      <c r="SUI1" s="703"/>
      <c r="SUJ1" s="703"/>
      <c r="SUK1" s="703"/>
      <c r="SUL1" s="703"/>
      <c r="SUM1" s="703"/>
      <c r="SUN1" s="703"/>
      <c r="SUO1" s="703"/>
      <c r="SUP1" s="703"/>
      <c r="SUQ1" s="703"/>
      <c r="SUR1" s="703"/>
      <c r="SUS1" s="703"/>
      <c r="SUT1" s="703"/>
      <c r="SUU1" s="703"/>
      <c r="SUV1" s="703"/>
      <c r="SUW1" s="703"/>
      <c r="SUX1" s="703"/>
      <c r="SUY1" s="703"/>
      <c r="SUZ1" s="703"/>
      <c r="SVA1" s="703"/>
      <c r="SVB1" s="703"/>
      <c r="SVC1" s="703"/>
      <c r="SVD1" s="703"/>
      <c r="SVE1" s="703"/>
      <c r="SVF1" s="703"/>
      <c r="SVG1" s="703"/>
      <c r="SVH1" s="703"/>
      <c r="SVI1" s="703"/>
      <c r="SVJ1" s="703"/>
      <c r="SVK1" s="703"/>
      <c r="SVL1" s="703"/>
      <c r="SVM1" s="703"/>
      <c r="SVN1" s="703"/>
      <c r="SVO1" s="703"/>
      <c r="SVP1" s="703"/>
      <c r="SVQ1" s="703"/>
      <c r="SVR1" s="703"/>
      <c r="SVS1" s="703"/>
      <c r="SVT1" s="703"/>
      <c r="SVU1" s="703"/>
      <c r="SVV1" s="703"/>
      <c r="SVW1" s="703"/>
      <c r="SVX1" s="703"/>
      <c r="SVY1" s="703"/>
      <c r="SVZ1" s="703"/>
      <c r="SWA1" s="703"/>
      <c r="SWB1" s="703"/>
      <c r="SWC1" s="703"/>
      <c r="SWD1" s="703"/>
      <c r="SWE1" s="703"/>
      <c r="SWF1" s="703"/>
      <c r="SWG1" s="703"/>
      <c r="SWH1" s="703"/>
      <c r="SWI1" s="703"/>
      <c r="SWJ1" s="703"/>
      <c r="SWK1" s="703"/>
      <c r="SWL1" s="703"/>
      <c r="SWM1" s="703"/>
      <c r="SWN1" s="703"/>
      <c r="SWO1" s="703"/>
      <c r="SWP1" s="703"/>
      <c r="SWQ1" s="703"/>
      <c r="SWR1" s="703"/>
      <c r="SWS1" s="703"/>
      <c r="SWT1" s="703"/>
      <c r="SWU1" s="703"/>
      <c r="SWV1" s="703"/>
      <c r="SWW1" s="703"/>
      <c r="SWX1" s="703"/>
      <c r="SWY1" s="703"/>
      <c r="SWZ1" s="703"/>
      <c r="SXA1" s="703"/>
      <c r="SXB1" s="703"/>
      <c r="SXC1" s="703"/>
      <c r="SXD1" s="703"/>
      <c r="SXE1" s="703"/>
      <c r="SXF1" s="703"/>
      <c r="SXG1" s="703"/>
      <c r="SXH1" s="703"/>
      <c r="SXI1" s="703"/>
      <c r="SXJ1" s="703"/>
      <c r="SXK1" s="703"/>
      <c r="SXL1" s="703"/>
      <c r="SXM1" s="703"/>
      <c r="SXN1" s="703"/>
      <c r="SXO1" s="703"/>
      <c r="SXP1" s="703"/>
      <c r="SXQ1" s="703"/>
      <c r="SXR1" s="703"/>
      <c r="SXS1" s="703"/>
      <c r="SXT1" s="703"/>
      <c r="SXU1" s="703"/>
      <c r="SXV1" s="703"/>
      <c r="SXW1" s="703"/>
      <c r="SXX1" s="703"/>
      <c r="SXY1" s="703"/>
      <c r="SXZ1" s="703"/>
      <c r="SYA1" s="703"/>
      <c r="SYB1" s="703"/>
      <c r="SYC1" s="703"/>
      <c r="SYD1" s="703"/>
      <c r="SYE1" s="703"/>
      <c r="SYF1" s="703"/>
      <c r="SYG1" s="703"/>
      <c r="SYH1" s="703"/>
      <c r="SYI1" s="703"/>
      <c r="SYJ1" s="703"/>
      <c r="SYK1" s="703"/>
      <c r="SYL1" s="703"/>
      <c r="SYM1" s="703"/>
      <c r="SYN1" s="703"/>
      <c r="SYO1" s="703"/>
      <c r="SYP1" s="703"/>
      <c r="SYQ1" s="703"/>
      <c r="SYR1" s="703"/>
      <c r="SYS1" s="703"/>
      <c r="SYT1" s="703"/>
      <c r="SYU1" s="703"/>
      <c r="SYV1" s="703"/>
      <c r="SYW1" s="703"/>
      <c r="SYX1" s="703"/>
      <c r="SYY1" s="703"/>
      <c r="SYZ1" s="703"/>
      <c r="SZA1" s="703"/>
      <c r="SZB1" s="703"/>
      <c r="SZC1" s="703"/>
      <c r="SZD1" s="703"/>
      <c r="SZE1" s="703"/>
      <c r="SZF1" s="703"/>
      <c r="SZG1" s="703"/>
      <c r="SZH1" s="703"/>
      <c r="SZI1" s="703"/>
      <c r="SZJ1" s="703"/>
      <c r="SZK1" s="703"/>
      <c r="SZL1" s="703"/>
      <c r="SZM1" s="703"/>
      <c r="SZN1" s="703"/>
      <c r="SZO1" s="703"/>
      <c r="SZP1" s="703"/>
      <c r="SZQ1" s="703"/>
      <c r="SZR1" s="703"/>
      <c r="SZS1" s="703"/>
      <c r="SZT1" s="703"/>
      <c r="SZU1" s="703"/>
      <c r="SZV1" s="703"/>
      <c r="SZW1" s="703"/>
      <c r="SZX1" s="703"/>
      <c r="SZY1" s="703"/>
      <c r="SZZ1" s="703"/>
      <c r="TAA1" s="703"/>
      <c r="TAB1" s="703"/>
      <c r="TAC1" s="703"/>
      <c r="TAD1" s="703"/>
      <c r="TAE1" s="703"/>
      <c r="TAF1" s="703"/>
      <c r="TAG1" s="703"/>
      <c r="TAH1" s="703"/>
      <c r="TAI1" s="703"/>
      <c r="TAJ1" s="703"/>
      <c r="TAK1" s="703"/>
      <c r="TAL1" s="703"/>
      <c r="TAM1" s="703"/>
      <c r="TAN1" s="703"/>
      <c r="TAO1" s="703"/>
      <c r="TAP1" s="703"/>
      <c r="TAQ1" s="703"/>
      <c r="TAR1" s="703"/>
      <c r="TAS1" s="703"/>
      <c r="TAT1" s="703"/>
      <c r="TAU1" s="703"/>
      <c r="TAV1" s="703"/>
      <c r="TAW1" s="703"/>
      <c r="TAX1" s="703"/>
      <c r="TAY1" s="703"/>
      <c r="TAZ1" s="703"/>
      <c r="TBA1" s="703"/>
      <c r="TBB1" s="703"/>
      <c r="TBC1" s="703"/>
      <c r="TBD1" s="703"/>
      <c r="TBE1" s="703"/>
      <c r="TBF1" s="703"/>
      <c r="TBG1" s="703"/>
      <c r="TBH1" s="703"/>
      <c r="TBI1" s="703"/>
      <c r="TBJ1" s="703"/>
      <c r="TBK1" s="703"/>
      <c r="TBL1" s="703"/>
      <c r="TBM1" s="703"/>
      <c r="TBN1" s="703"/>
      <c r="TBO1" s="703"/>
      <c r="TBP1" s="703"/>
      <c r="TBQ1" s="703"/>
      <c r="TBR1" s="703"/>
      <c r="TBS1" s="703"/>
      <c r="TBT1" s="703"/>
      <c r="TBU1" s="703"/>
      <c r="TBV1" s="703"/>
      <c r="TBW1" s="703"/>
      <c r="TBX1" s="703"/>
      <c r="TBY1" s="703"/>
      <c r="TBZ1" s="703"/>
      <c r="TCA1" s="703"/>
      <c r="TCB1" s="703"/>
      <c r="TCC1" s="703"/>
      <c r="TCD1" s="703"/>
      <c r="TCE1" s="703"/>
      <c r="TCF1" s="703"/>
      <c r="TCG1" s="703"/>
      <c r="TCH1" s="703"/>
      <c r="TCI1" s="703"/>
      <c r="TCJ1" s="703"/>
      <c r="TCK1" s="703"/>
      <c r="TCL1" s="703"/>
      <c r="TCM1" s="703"/>
      <c r="TCN1" s="703"/>
      <c r="TCO1" s="703"/>
      <c r="TCP1" s="703"/>
      <c r="TCQ1" s="703"/>
      <c r="TCR1" s="703"/>
      <c r="TCS1" s="703"/>
      <c r="TCT1" s="703"/>
      <c r="TCU1" s="703"/>
      <c r="TCV1" s="703"/>
      <c r="TCW1" s="703"/>
      <c r="TCX1" s="703"/>
      <c r="TCY1" s="703"/>
      <c r="TCZ1" s="703"/>
      <c r="TDA1" s="703"/>
      <c r="TDB1" s="703"/>
      <c r="TDC1" s="703"/>
      <c r="TDD1" s="703"/>
      <c r="TDE1" s="703"/>
      <c r="TDF1" s="703"/>
      <c r="TDG1" s="703"/>
      <c r="TDH1" s="703"/>
      <c r="TDI1" s="703"/>
      <c r="TDJ1" s="703"/>
      <c r="TDK1" s="703"/>
      <c r="TDL1" s="703"/>
      <c r="TDM1" s="703"/>
      <c r="TDN1" s="703"/>
      <c r="TDO1" s="703"/>
      <c r="TDP1" s="703"/>
      <c r="TDQ1" s="703"/>
      <c r="TDR1" s="703"/>
      <c r="TDS1" s="703"/>
      <c r="TDT1" s="703"/>
      <c r="TDU1" s="703"/>
      <c r="TDV1" s="703"/>
      <c r="TDW1" s="703"/>
      <c r="TDX1" s="703"/>
      <c r="TDY1" s="703"/>
      <c r="TDZ1" s="703"/>
      <c r="TEA1" s="703"/>
      <c r="TEB1" s="703"/>
      <c r="TEC1" s="703"/>
      <c r="TED1" s="703"/>
      <c r="TEE1" s="703"/>
      <c r="TEF1" s="703"/>
      <c r="TEG1" s="703"/>
      <c r="TEH1" s="703"/>
      <c r="TEI1" s="703"/>
      <c r="TEJ1" s="703"/>
      <c r="TEK1" s="703"/>
      <c r="TEL1" s="703"/>
      <c r="TEM1" s="703"/>
      <c r="TEN1" s="703"/>
      <c r="TEO1" s="703"/>
      <c r="TEP1" s="703"/>
      <c r="TEQ1" s="703"/>
      <c r="TER1" s="703"/>
      <c r="TES1" s="703"/>
      <c r="TET1" s="703"/>
      <c r="TEU1" s="703"/>
      <c r="TEV1" s="703"/>
      <c r="TEW1" s="703"/>
      <c r="TEX1" s="703"/>
      <c r="TEY1" s="703"/>
      <c r="TEZ1" s="703"/>
      <c r="TFA1" s="703"/>
      <c r="TFB1" s="703"/>
      <c r="TFC1" s="703"/>
      <c r="TFD1" s="703"/>
      <c r="TFE1" s="703"/>
      <c r="TFF1" s="703"/>
      <c r="TFG1" s="703"/>
      <c r="TFH1" s="703"/>
      <c r="TFI1" s="703"/>
      <c r="TFJ1" s="703"/>
      <c r="TFK1" s="703"/>
      <c r="TFL1" s="703"/>
      <c r="TFM1" s="703"/>
      <c r="TFN1" s="703"/>
      <c r="TFO1" s="703"/>
      <c r="TFP1" s="703"/>
      <c r="TFQ1" s="703"/>
      <c r="TFR1" s="703"/>
      <c r="TFS1" s="703"/>
      <c r="TFT1" s="703"/>
      <c r="TFU1" s="703"/>
      <c r="TFV1" s="703"/>
      <c r="TFW1" s="703"/>
      <c r="TFX1" s="703"/>
      <c r="TFY1" s="703"/>
      <c r="TFZ1" s="703"/>
      <c r="TGA1" s="703"/>
      <c r="TGB1" s="703"/>
      <c r="TGC1" s="703"/>
      <c r="TGD1" s="703"/>
      <c r="TGE1" s="703"/>
      <c r="TGF1" s="703"/>
      <c r="TGG1" s="703"/>
      <c r="TGH1" s="703"/>
      <c r="TGI1" s="703"/>
      <c r="TGJ1" s="703"/>
      <c r="TGK1" s="703"/>
      <c r="TGL1" s="703"/>
      <c r="TGM1" s="703"/>
      <c r="TGN1" s="703"/>
      <c r="TGO1" s="703"/>
      <c r="TGP1" s="703"/>
      <c r="TGQ1" s="703"/>
      <c r="TGR1" s="703"/>
      <c r="TGS1" s="703"/>
      <c r="TGT1" s="703"/>
      <c r="TGU1" s="703"/>
      <c r="TGV1" s="703"/>
      <c r="TGW1" s="703"/>
      <c r="TGX1" s="703"/>
      <c r="TGY1" s="703"/>
      <c r="TGZ1" s="703"/>
      <c r="THA1" s="703"/>
      <c r="THB1" s="703"/>
      <c r="THC1" s="703"/>
      <c r="THD1" s="703"/>
      <c r="THE1" s="703"/>
      <c r="THF1" s="703"/>
      <c r="THG1" s="703"/>
      <c r="THH1" s="703"/>
      <c r="THI1" s="703"/>
      <c r="THJ1" s="703"/>
      <c r="THK1" s="703"/>
      <c r="THL1" s="703"/>
      <c r="THM1" s="703"/>
      <c r="THN1" s="703"/>
      <c r="THO1" s="703"/>
      <c r="THP1" s="703"/>
      <c r="THQ1" s="703"/>
      <c r="THR1" s="703"/>
      <c r="THS1" s="703"/>
      <c r="THT1" s="703"/>
      <c r="THU1" s="703"/>
      <c r="THV1" s="703"/>
      <c r="THW1" s="703"/>
      <c r="THX1" s="703"/>
      <c r="THY1" s="703"/>
      <c r="THZ1" s="703"/>
      <c r="TIA1" s="703"/>
      <c r="TIB1" s="703"/>
      <c r="TIC1" s="703"/>
      <c r="TID1" s="703"/>
      <c r="TIE1" s="703"/>
      <c r="TIF1" s="703"/>
      <c r="TIG1" s="703"/>
      <c r="TIH1" s="703"/>
      <c r="TII1" s="703"/>
      <c r="TIJ1" s="703"/>
      <c r="TIK1" s="703"/>
      <c r="TIL1" s="703"/>
      <c r="TIM1" s="703"/>
      <c r="TIN1" s="703"/>
      <c r="TIO1" s="703"/>
      <c r="TIP1" s="703"/>
      <c r="TIQ1" s="703"/>
      <c r="TIR1" s="703"/>
      <c r="TIS1" s="703"/>
      <c r="TIT1" s="703"/>
      <c r="TIU1" s="703"/>
      <c r="TIV1" s="703"/>
      <c r="TIW1" s="703"/>
      <c r="TIX1" s="703"/>
      <c r="TIY1" s="703"/>
      <c r="TIZ1" s="703"/>
      <c r="TJA1" s="703"/>
      <c r="TJB1" s="703"/>
      <c r="TJC1" s="703"/>
      <c r="TJD1" s="703"/>
      <c r="TJE1" s="703"/>
      <c r="TJF1" s="703"/>
      <c r="TJG1" s="703"/>
      <c r="TJH1" s="703"/>
      <c r="TJI1" s="703"/>
      <c r="TJJ1" s="703"/>
      <c r="TJK1" s="703"/>
      <c r="TJL1" s="703"/>
      <c r="TJM1" s="703"/>
      <c r="TJN1" s="703"/>
      <c r="TJO1" s="703"/>
      <c r="TJP1" s="703"/>
      <c r="TJQ1" s="703"/>
      <c r="TJR1" s="703"/>
      <c r="TJS1" s="703"/>
      <c r="TJT1" s="703"/>
      <c r="TJU1" s="703"/>
      <c r="TJV1" s="703"/>
      <c r="TJW1" s="703"/>
      <c r="TJX1" s="703"/>
      <c r="TJY1" s="703"/>
      <c r="TJZ1" s="703"/>
      <c r="TKA1" s="703"/>
      <c r="TKB1" s="703"/>
      <c r="TKC1" s="703"/>
      <c r="TKD1" s="703"/>
      <c r="TKE1" s="703"/>
      <c r="TKF1" s="703"/>
      <c r="TKG1" s="703"/>
      <c r="TKH1" s="703"/>
      <c r="TKI1" s="703"/>
      <c r="TKJ1" s="703"/>
      <c r="TKK1" s="703"/>
      <c r="TKL1" s="703"/>
      <c r="TKM1" s="703"/>
      <c r="TKN1" s="703"/>
      <c r="TKO1" s="703"/>
      <c r="TKP1" s="703"/>
      <c r="TKQ1" s="703"/>
      <c r="TKR1" s="703"/>
      <c r="TKS1" s="703"/>
      <c r="TKT1" s="703"/>
      <c r="TKU1" s="703"/>
      <c r="TKV1" s="703"/>
      <c r="TKW1" s="703"/>
      <c r="TKX1" s="703"/>
      <c r="TKY1" s="703"/>
      <c r="TKZ1" s="703"/>
      <c r="TLA1" s="703"/>
      <c r="TLB1" s="703"/>
      <c r="TLC1" s="703"/>
      <c r="TLD1" s="703"/>
      <c r="TLE1" s="703"/>
      <c r="TLF1" s="703"/>
      <c r="TLG1" s="703"/>
      <c r="TLH1" s="703"/>
      <c r="TLI1" s="703"/>
      <c r="TLJ1" s="703"/>
      <c r="TLK1" s="703"/>
      <c r="TLL1" s="703"/>
      <c r="TLM1" s="703"/>
      <c r="TLN1" s="703"/>
      <c r="TLO1" s="703"/>
      <c r="TLP1" s="703"/>
      <c r="TLQ1" s="703"/>
      <c r="TLR1" s="703"/>
      <c r="TLS1" s="703"/>
      <c r="TLT1" s="703"/>
      <c r="TLU1" s="703"/>
      <c r="TLV1" s="703"/>
      <c r="TLW1" s="703"/>
      <c r="TLX1" s="703"/>
      <c r="TLY1" s="703"/>
      <c r="TLZ1" s="703"/>
      <c r="TMA1" s="703"/>
      <c r="TMB1" s="703"/>
      <c r="TMC1" s="703"/>
      <c r="TMD1" s="703"/>
      <c r="TME1" s="703"/>
      <c r="TMF1" s="703"/>
      <c r="TMG1" s="703"/>
      <c r="TMH1" s="703"/>
      <c r="TMI1" s="703"/>
      <c r="TMJ1" s="703"/>
      <c r="TMK1" s="703"/>
      <c r="TML1" s="703"/>
      <c r="TMM1" s="703"/>
      <c r="TMN1" s="703"/>
      <c r="TMO1" s="703"/>
      <c r="TMP1" s="703"/>
      <c r="TMQ1" s="703"/>
      <c r="TMR1" s="703"/>
      <c r="TMS1" s="703"/>
      <c r="TMT1" s="703"/>
      <c r="TMU1" s="703"/>
      <c r="TMV1" s="703"/>
      <c r="TMW1" s="703"/>
      <c r="TMX1" s="703"/>
      <c r="TMY1" s="703"/>
      <c r="TMZ1" s="703"/>
      <c r="TNA1" s="703"/>
      <c r="TNB1" s="703"/>
      <c r="TNC1" s="703"/>
      <c r="TND1" s="703"/>
      <c r="TNE1" s="703"/>
      <c r="TNF1" s="703"/>
      <c r="TNG1" s="703"/>
      <c r="TNH1" s="703"/>
      <c r="TNI1" s="703"/>
      <c r="TNJ1" s="703"/>
      <c r="TNK1" s="703"/>
      <c r="TNL1" s="703"/>
      <c r="TNM1" s="703"/>
      <c r="TNN1" s="703"/>
      <c r="TNO1" s="703"/>
      <c r="TNP1" s="703"/>
      <c r="TNQ1" s="703"/>
      <c r="TNR1" s="703"/>
      <c r="TNS1" s="703"/>
      <c r="TNT1" s="703"/>
      <c r="TNU1" s="703"/>
      <c r="TNV1" s="703"/>
      <c r="TNW1" s="703"/>
      <c r="TNX1" s="703"/>
      <c r="TNY1" s="703"/>
      <c r="TNZ1" s="703"/>
      <c r="TOA1" s="703"/>
      <c r="TOB1" s="703"/>
      <c r="TOC1" s="703"/>
      <c r="TOD1" s="703"/>
      <c r="TOE1" s="703"/>
      <c r="TOF1" s="703"/>
      <c r="TOG1" s="703"/>
      <c r="TOH1" s="703"/>
      <c r="TOI1" s="703"/>
      <c r="TOJ1" s="703"/>
      <c r="TOK1" s="703"/>
      <c r="TOL1" s="703"/>
      <c r="TOM1" s="703"/>
      <c r="TON1" s="703"/>
      <c r="TOO1" s="703"/>
      <c r="TOP1" s="703"/>
      <c r="TOQ1" s="703"/>
      <c r="TOR1" s="703"/>
      <c r="TOS1" s="703"/>
      <c r="TOT1" s="703"/>
      <c r="TOU1" s="703"/>
      <c r="TOV1" s="703"/>
      <c r="TOW1" s="703"/>
      <c r="TOX1" s="703"/>
      <c r="TOY1" s="703"/>
      <c r="TOZ1" s="703"/>
      <c r="TPA1" s="703"/>
      <c r="TPB1" s="703"/>
      <c r="TPC1" s="703"/>
      <c r="TPD1" s="703"/>
      <c r="TPE1" s="703"/>
      <c r="TPF1" s="703"/>
      <c r="TPG1" s="703"/>
      <c r="TPH1" s="703"/>
      <c r="TPI1" s="703"/>
      <c r="TPJ1" s="703"/>
      <c r="TPK1" s="703"/>
      <c r="TPL1" s="703"/>
      <c r="TPM1" s="703"/>
      <c r="TPN1" s="703"/>
      <c r="TPO1" s="703"/>
      <c r="TPP1" s="703"/>
      <c r="TPQ1" s="703"/>
      <c r="TPR1" s="703"/>
      <c r="TPS1" s="703"/>
      <c r="TPT1" s="703"/>
      <c r="TPU1" s="703"/>
      <c r="TPV1" s="703"/>
      <c r="TPW1" s="703"/>
      <c r="TPX1" s="703"/>
      <c r="TPY1" s="703"/>
      <c r="TPZ1" s="703"/>
      <c r="TQA1" s="703"/>
      <c r="TQB1" s="703"/>
      <c r="TQC1" s="703"/>
      <c r="TQD1" s="703"/>
      <c r="TQE1" s="703"/>
      <c r="TQF1" s="703"/>
      <c r="TQG1" s="703"/>
      <c r="TQH1" s="703"/>
      <c r="TQI1" s="703"/>
      <c r="TQJ1" s="703"/>
      <c r="TQK1" s="703"/>
      <c r="TQL1" s="703"/>
      <c r="TQM1" s="703"/>
      <c r="TQN1" s="703"/>
      <c r="TQO1" s="703"/>
      <c r="TQP1" s="703"/>
      <c r="TQQ1" s="703"/>
      <c r="TQR1" s="703"/>
      <c r="TQS1" s="703"/>
      <c r="TQT1" s="703"/>
      <c r="TQU1" s="703"/>
      <c r="TQV1" s="703"/>
      <c r="TQW1" s="703"/>
      <c r="TQX1" s="703"/>
      <c r="TQY1" s="703"/>
      <c r="TQZ1" s="703"/>
      <c r="TRA1" s="703"/>
      <c r="TRB1" s="703"/>
      <c r="TRC1" s="703"/>
      <c r="TRD1" s="703"/>
      <c r="TRE1" s="703"/>
      <c r="TRF1" s="703"/>
      <c r="TRG1" s="703"/>
      <c r="TRH1" s="703"/>
      <c r="TRI1" s="703"/>
      <c r="TRJ1" s="703"/>
      <c r="TRK1" s="703"/>
      <c r="TRL1" s="703"/>
      <c r="TRM1" s="703"/>
      <c r="TRN1" s="703"/>
      <c r="TRO1" s="703"/>
      <c r="TRP1" s="703"/>
      <c r="TRQ1" s="703"/>
      <c r="TRR1" s="703"/>
      <c r="TRS1" s="703"/>
      <c r="TRT1" s="703"/>
      <c r="TRU1" s="703"/>
      <c r="TRV1" s="703"/>
      <c r="TRW1" s="703"/>
      <c r="TRX1" s="703"/>
      <c r="TRY1" s="703"/>
      <c r="TRZ1" s="703"/>
      <c r="TSA1" s="703"/>
      <c r="TSB1" s="703"/>
      <c r="TSC1" s="703"/>
      <c r="TSD1" s="703"/>
      <c r="TSE1" s="703"/>
      <c r="TSF1" s="703"/>
      <c r="TSG1" s="703"/>
      <c r="TSH1" s="703"/>
      <c r="TSI1" s="703"/>
      <c r="TSJ1" s="703"/>
      <c r="TSK1" s="703"/>
      <c r="TSL1" s="703"/>
      <c r="TSM1" s="703"/>
      <c r="TSN1" s="703"/>
      <c r="TSO1" s="703"/>
      <c r="TSP1" s="703"/>
      <c r="TSQ1" s="703"/>
      <c r="TSR1" s="703"/>
      <c r="TSS1" s="703"/>
      <c r="TST1" s="703"/>
      <c r="TSU1" s="703"/>
      <c r="TSV1" s="703"/>
      <c r="TSW1" s="703"/>
      <c r="TSX1" s="703"/>
      <c r="TSY1" s="703"/>
      <c r="TSZ1" s="703"/>
      <c r="TTA1" s="703"/>
      <c r="TTB1" s="703"/>
      <c r="TTC1" s="703"/>
      <c r="TTD1" s="703"/>
      <c r="TTE1" s="703"/>
      <c r="TTF1" s="703"/>
      <c r="TTG1" s="703"/>
      <c r="TTH1" s="703"/>
      <c r="TTI1" s="703"/>
      <c r="TTJ1" s="703"/>
      <c r="TTK1" s="703"/>
      <c r="TTL1" s="703"/>
      <c r="TTM1" s="703"/>
      <c r="TTN1" s="703"/>
      <c r="TTO1" s="703"/>
      <c r="TTP1" s="703"/>
      <c r="TTQ1" s="703"/>
      <c r="TTR1" s="703"/>
      <c r="TTS1" s="703"/>
      <c r="TTT1" s="703"/>
      <c r="TTU1" s="703"/>
      <c r="TTV1" s="703"/>
      <c r="TTW1" s="703"/>
      <c r="TTX1" s="703"/>
      <c r="TTY1" s="703"/>
      <c r="TTZ1" s="703"/>
      <c r="TUA1" s="703"/>
      <c r="TUB1" s="703"/>
      <c r="TUC1" s="703"/>
      <c r="TUD1" s="703"/>
      <c r="TUE1" s="703"/>
      <c r="TUF1" s="703"/>
      <c r="TUG1" s="703"/>
      <c r="TUH1" s="703"/>
      <c r="TUI1" s="703"/>
      <c r="TUJ1" s="703"/>
      <c r="TUK1" s="703"/>
      <c r="TUL1" s="703"/>
      <c r="TUM1" s="703"/>
      <c r="TUN1" s="703"/>
      <c r="TUO1" s="703"/>
      <c r="TUP1" s="703"/>
      <c r="TUQ1" s="703"/>
      <c r="TUR1" s="703"/>
      <c r="TUS1" s="703"/>
      <c r="TUT1" s="703"/>
      <c r="TUU1" s="703"/>
      <c r="TUV1" s="703"/>
      <c r="TUW1" s="703"/>
      <c r="TUX1" s="703"/>
      <c r="TUY1" s="703"/>
      <c r="TUZ1" s="703"/>
      <c r="TVA1" s="703"/>
      <c r="TVB1" s="703"/>
      <c r="TVC1" s="703"/>
      <c r="TVD1" s="703"/>
      <c r="TVE1" s="703"/>
      <c r="TVF1" s="703"/>
      <c r="TVG1" s="703"/>
      <c r="TVH1" s="703"/>
      <c r="TVI1" s="703"/>
      <c r="TVJ1" s="703"/>
      <c r="TVK1" s="703"/>
      <c r="TVL1" s="703"/>
      <c r="TVM1" s="703"/>
      <c r="TVN1" s="703"/>
      <c r="TVO1" s="703"/>
      <c r="TVP1" s="703"/>
      <c r="TVQ1" s="703"/>
      <c r="TVR1" s="703"/>
      <c r="TVS1" s="703"/>
      <c r="TVT1" s="703"/>
      <c r="TVU1" s="703"/>
      <c r="TVV1" s="703"/>
      <c r="TVW1" s="703"/>
      <c r="TVX1" s="703"/>
      <c r="TVY1" s="703"/>
      <c r="TVZ1" s="703"/>
      <c r="TWA1" s="703"/>
      <c r="TWB1" s="703"/>
      <c r="TWC1" s="703"/>
      <c r="TWD1" s="703"/>
      <c r="TWE1" s="703"/>
      <c r="TWF1" s="703"/>
      <c r="TWG1" s="703"/>
      <c r="TWH1" s="703"/>
      <c r="TWI1" s="703"/>
      <c r="TWJ1" s="703"/>
      <c r="TWK1" s="703"/>
      <c r="TWL1" s="703"/>
      <c r="TWM1" s="703"/>
      <c r="TWN1" s="703"/>
      <c r="TWO1" s="703"/>
      <c r="TWP1" s="703"/>
      <c r="TWQ1" s="703"/>
      <c r="TWR1" s="703"/>
      <c r="TWS1" s="703"/>
      <c r="TWT1" s="703"/>
      <c r="TWU1" s="703"/>
      <c r="TWV1" s="703"/>
      <c r="TWW1" s="703"/>
      <c r="TWX1" s="703"/>
      <c r="TWY1" s="703"/>
      <c r="TWZ1" s="703"/>
      <c r="TXA1" s="703"/>
      <c r="TXB1" s="703"/>
      <c r="TXC1" s="703"/>
      <c r="TXD1" s="703"/>
      <c r="TXE1" s="703"/>
      <c r="TXF1" s="703"/>
      <c r="TXG1" s="703"/>
      <c r="TXH1" s="703"/>
      <c r="TXI1" s="703"/>
      <c r="TXJ1" s="703"/>
      <c r="TXK1" s="703"/>
      <c r="TXL1" s="703"/>
      <c r="TXM1" s="703"/>
      <c r="TXN1" s="703"/>
      <c r="TXO1" s="703"/>
      <c r="TXP1" s="703"/>
      <c r="TXQ1" s="703"/>
      <c r="TXR1" s="703"/>
      <c r="TXS1" s="703"/>
      <c r="TXT1" s="703"/>
      <c r="TXU1" s="703"/>
      <c r="TXV1" s="703"/>
      <c r="TXW1" s="703"/>
      <c r="TXX1" s="703"/>
      <c r="TXY1" s="703"/>
      <c r="TXZ1" s="703"/>
      <c r="TYA1" s="703"/>
      <c r="TYB1" s="703"/>
      <c r="TYC1" s="703"/>
      <c r="TYD1" s="703"/>
      <c r="TYE1" s="703"/>
      <c r="TYF1" s="703"/>
      <c r="TYG1" s="703"/>
      <c r="TYH1" s="703"/>
      <c r="TYI1" s="703"/>
      <c r="TYJ1" s="703"/>
      <c r="TYK1" s="703"/>
      <c r="TYL1" s="703"/>
      <c r="TYM1" s="703"/>
      <c r="TYN1" s="703"/>
      <c r="TYO1" s="703"/>
      <c r="TYP1" s="703"/>
      <c r="TYQ1" s="703"/>
      <c r="TYR1" s="703"/>
      <c r="TYS1" s="703"/>
      <c r="TYT1" s="703"/>
      <c r="TYU1" s="703"/>
      <c r="TYV1" s="703"/>
      <c r="TYW1" s="703"/>
      <c r="TYX1" s="703"/>
      <c r="TYY1" s="703"/>
      <c r="TYZ1" s="703"/>
      <c r="TZA1" s="703"/>
      <c r="TZB1" s="703"/>
      <c r="TZC1" s="703"/>
      <c r="TZD1" s="703"/>
      <c r="TZE1" s="703"/>
      <c r="TZF1" s="703"/>
      <c r="TZG1" s="703"/>
      <c r="TZH1" s="703"/>
      <c r="TZI1" s="703"/>
      <c r="TZJ1" s="703"/>
      <c r="TZK1" s="703"/>
      <c r="TZL1" s="703"/>
      <c r="TZM1" s="703"/>
      <c r="TZN1" s="703"/>
      <c r="TZO1" s="703"/>
      <c r="TZP1" s="703"/>
      <c r="TZQ1" s="703"/>
      <c r="TZR1" s="703"/>
      <c r="TZS1" s="703"/>
      <c r="TZT1" s="703"/>
      <c r="TZU1" s="703"/>
      <c r="TZV1" s="703"/>
      <c r="TZW1" s="703"/>
      <c r="TZX1" s="703"/>
      <c r="TZY1" s="703"/>
      <c r="TZZ1" s="703"/>
      <c r="UAA1" s="703"/>
      <c r="UAB1" s="703"/>
      <c r="UAC1" s="703"/>
      <c r="UAD1" s="703"/>
      <c r="UAE1" s="703"/>
      <c r="UAF1" s="703"/>
      <c r="UAG1" s="703"/>
      <c r="UAH1" s="703"/>
      <c r="UAI1" s="703"/>
      <c r="UAJ1" s="703"/>
      <c r="UAK1" s="703"/>
      <c r="UAL1" s="703"/>
      <c r="UAM1" s="703"/>
      <c r="UAN1" s="703"/>
      <c r="UAO1" s="703"/>
      <c r="UAP1" s="703"/>
      <c r="UAQ1" s="703"/>
      <c r="UAR1" s="703"/>
      <c r="UAS1" s="703"/>
      <c r="UAT1" s="703"/>
      <c r="UAU1" s="703"/>
      <c r="UAV1" s="703"/>
      <c r="UAW1" s="703"/>
      <c r="UAX1" s="703"/>
      <c r="UAY1" s="703"/>
      <c r="UAZ1" s="703"/>
      <c r="UBA1" s="703"/>
      <c r="UBB1" s="703"/>
      <c r="UBC1" s="703"/>
      <c r="UBD1" s="703"/>
      <c r="UBE1" s="703"/>
      <c r="UBF1" s="703"/>
      <c r="UBG1" s="703"/>
      <c r="UBH1" s="703"/>
      <c r="UBI1" s="703"/>
      <c r="UBJ1" s="703"/>
      <c r="UBK1" s="703"/>
      <c r="UBL1" s="703"/>
      <c r="UBM1" s="703"/>
      <c r="UBN1" s="703"/>
      <c r="UBO1" s="703"/>
      <c r="UBP1" s="703"/>
      <c r="UBQ1" s="703"/>
      <c r="UBR1" s="703"/>
      <c r="UBS1" s="703"/>
      <c r="UBT1" s="703"/>
      <c r="UBU1" s="703"/>
      <c r="UBV1" s="703"/>
      <c r="UBW1" s="703"/>
      <c r="UBX1" s="703"/>
      <c r="UBY1" s="703"/>
      <c r="UBZ1" s="703"/>
      <c r="UCA1" s="703"/>
      <c r="UCB1" s="703"/>
      <c r="UCC1" s="703"/>
      <c r="UCD1" s="703"/>
      <c r="UCE1" s="703"/>
      <c r="UCF1" s="703"/>
      <c r="UCG1" s="703"/>
      <c r="UCH1" s="703"/>
      <c r="UCI1" s="703"/>
      <c r="UCJ1" s="703"/>
      <c r="UCK1" s="703"/>
      <c r="UCL1" s="703"/>
      <c r="UCM1" s="703"/>
      <c r="UCN1" s="703"/>
      <c r="UCO1" s="703"/>
      <c r="UCP1" s="703"/>
      <c r="UCQ1" s="703"/>
      <c r="UCR1" s="703"/>
      <c r="UCS1" s="703"/>
      <c r="UCT1" s="703"/>
      <c r="UCU1" s="703"/>
      <c r="UCV1" s="703"/>
      <c r="UCW1" s="703"/>
      <c r="UCX1" s="703"/>
      <c r="UCY1" s="703"/>
      <c r="UCZ1" s="703"/>
      <c r="UDA1" s="703"/>
      <c r="UDB1" s="703"/>
      <c r="UDC1" s="703"/>
      <c r="UDD1" s="703"/>
      <c r="UDE1" s="703"/>
      <c r="UDF1" s="703"/>
      <c r="UDG1" s="703"/>
      <c r="UDH1" s="703"/>
      <c r="UDI1" s="703"/>
      <c r="UDJ1" s="703"/>
      <c r="UDK1" s="703"/>
      <c r="UDL1" s="703"/>
      <c r="UDM1" s="703"/>
      <c r="UDN1" s="703"/>
      <c r="UDO1" s="703"/>
      <c r="UDP1" s="703"/>
      <c r="UDQ1" s="703"/>
      <c r="UDR1" s="703"/>
      <c r="UDS1" s="703"/>
      <c r="UDT1" s="703"/>
      <c r="UDU1" s="703"/>
      <c r="UDV1" s="703"/>
      <c r="UDW1" s="703"/>
      <c r="UDX1" s="703"/>
      <c r="UDY1" s="703"/>
      <c r="UDZ1" s="703"/>
      <c r="UEA1" s="703"/>
      <c r="UEB1" s="703"/>
      <c r="UEC1" s="703"/>
      <c r="UED1" s="703"/>
      <c r="UEE1" s="703"/>
      <c r="UEF1" s="703"/>
      <c r="UEG1" s="703"/>
      <c r="UEH1" s="703"/>
      <c r="UEI1" s="703"/>
      <c r="UEJ1" s="703"/>
      <c r="UEK1" s="703"/>
      <c r="UEL1" s="703"/>
      <c r="UEM1" s="703"/>
      <c r="UEN1" s="703"/>
      <c r="UEO1" s="703"/>
      <c r="UEP1" s="703"/>
      <c r="UEQ1" s="703"/>
      <c r="UER1" s="703"/>
      <c r="UES1" s="703"/>
      <c r="UET1" s="703"/>
      <c r="UEU1" s="703"/>
      <c r="UEV1" s="703"/>
      <c r="UEW1" s="703"/>
      <c r="UEX1" s="703"/>
      <c r="UEY1" s="703"/>
      <c r="UEZ1" s="703"/>
      <c r="UFA1" s="703"/>
      <c r="UFB1" s="703"/>
      <c r="UFC1" s="703"/>
      <c r="UFD1" s="703"/>
      <c r="UFE1" s="703"/>
      <c r="UFF1" s="703"/>
      <c r="UFG1" s="703"/>
      <c r="UFH1" s="703"/>
      <c r="UFI1" s="703"/>
      <c r="UFJ1" s="703"/>
      <c r="UFK1" s="703"/>
      <c r="UFL1" s="703"/>
      <c r="UFM1" s="703"/>
      <c r="UFN1" s="703"/>
      <c r="UFO1" s="703"/>
      <c r="UFP1" s="703"/>
      <c r="UFQ1" s="703"/>
      <c r="UFR1" s="703"/>
      <c r="UFS1" s="703"/>
      <c r="UFT1" s="703"/>
      <c r="UFU1" s="703"/>
      <c r="UFV1" s="703"/>
      <c r="UFW1" s="703"/>
      <c r="UFX1" s="703"/>
      <c r="UFY1" s="703"/>
      <c r="UFZ1" s="703"/>
      <c r="UGA1" s="703"/>
      <c r="UGB1" s="703"/>
      <c r="UGC1" s="703"/>
      <c r="UGD1" s="703"/>
      <c r="UGE1" s="703"/>
      <c r="UGF1" s="703"/>
      <c r="UGG1" s="703"/>
      <c r="UGH1" s="703"/>
      <c r="UGI1" s="703"/>
      <c r="UGJ1" s="703"/>
      <c r="UGK1" s="703"/>
      <c r="UGL1" s="703"/>
      <c r="UGM1" s="703"/>
      <c r="UGN1" s="703"/>
      <c r="UGO1" s="703"/>
      <c r="UGP1" s="703"/>
      <c r="UGQ1" s="703"/>
      <c r="UGR1" s="703"/>
      <c r="UGS1" s="703"/>
      <c r="UGT1" s="703"/>
      <c r="UGU1" s="703"/>
      <c r="UGV1" s="703"/>
      <c r="UGW1" s="703"/>
      <c r="UGX1" s="703"/>
      <c r="UGY1" s="703"/>
      <c r="UGZ1" s="703"/>
      <c r="UHA1" s="703"/>
      <c r="UHB1" s="703"/>
      <c r="UHC1" s="703"/>
      <c r="UHD1" s="703"/>
      <c r="UHE1" s="703"/>
      <c r="UHF1" s="703"/>
      <c r="UHG1" s="703"/>
      <c r="UHH1" s="703"/>
      <c r="UHI1" s="703"/>
      <c r="UHJ1" s="703"/>
      <c r="UHK1" s="703"/>
      <c r="UHL1" s="703"/>
      <c r="UHM1" s="703"/>
      <c r="UHN1" s="703"/>
      <c r="UHO1" s="703"/>
      <c r="UHP1" s="703"/>
      <c r="UHQ1" s="703"/>
      <c r="UHR1" s="703"/>
      <c r="UHS1" s="703"/>
      <c r="UHT1" s="703"/>
      <c r="UHU1" s="703"/>
      <c r="UHV1" s="703"/>
      <c r="UHW1" s="703"/>
      <c r="UHX1" s="703"/>
      <c r="UHY1" s="703"/>
      <c r="UHZ1" s="703"/>
      <c r="UIA1" s="703"/>
      <c r="UIB1" s="703"/>
      <c r="UIC1" s="703"/>
      <c r="UID1" s="703"/>
      <c r="UIE1" s="703"/>
      <c r="UIF1" s="703"/>
      <c r="UIG1" s="703"/>
      <c r="UIH1" s="703"/>
      <c r="UII1" s="703"/>
      <c r="UIJ1" s="703"/>
      <c r="UIK1" s="703"/>
      <c r="UIL1" s="703"/>
      <c r="UIM1" s="703"/>
      <c r="UIN1" s="703"/>
      <c r="UIO1" s="703"/>
      <c r="UIP1" s="703"/>
      <c r="UIQ1" s="703"/>
      <c r="UIR1" s="703"/>
      <c r="UIS1" s="703"/>
      <c r="UIT1" s="703"/>
      <c r="UIU1" s="703"/>
      <c r="UIV1" s="703"/>
      <c r="UIW1" s="703"/>
      <c r="UIX1" s="703"/>
      <c r="UIY1" s="703"/>
      <c r="UIZ1" s="703"/>
      <c r="UJA1" s="703"/>
      <c r="UJB1" s="703"/>
      <c r="UJC1" s="703"/>
      <c r="UJD1" s="703"/>
      <c r="UJE1" s="703"/>
      <c r="UJF1" s="703"/>
      <c r="UJG1" s="703"/>
      <c r="UJH1" s="703"/>
      <c r="UJI1" s="703"/>
      <c r="UJJ1" s="703"/>
      <c r="UJK1" s="703"/>
      <c r="UJL1" s="703"/>
      <c r="UJM1" s="703"/>
      <c r="UJN1" s="703"/>
      <c r="UJO1" s="703"/>
      <c r="UJP1" s="703"/>
      <c r="UJQ1" s="703"/>
      <c r="UJR1" s="703"/>
      <c r="UJS1" s="703"/>
      <c r="UJT1" s="703"/>
      <c r="UJU1" s="703"/>
      <c r="UJV1" s="703"/>
      <c r="UJW1" s="703"/>
      <c r="UJX1" s="703"/>
      <c r="UJY1" s="703"/>
      <c r="UJZ1" s="703"/>
      <c r="UKA1" s="703"/>
      <c r="UKB1" s="703"/>
      <c r="UKC1" s="703"/>
      <c r="UKD1" s="703"/>
      <c r="UKE1" s="703"/>
      <c r="UKF1" s="703"/>
      <c r="UKG1" s="703"/>
      <c r="UKH1" s="703"/>
      <c r="UKI1" s="703"/>
      <c r="UKJ1" s="703"/>
      <c r="UKK1" s="703"/>
      <c r="UKL1" s="703"/>
      <c r="UKM1" s="703"/>
      <c r="UKN1" s="703"/>
      <c r="UKO1" s="703"/>
      <c r="UKP1" s="703"/>
      <c r="UKQ1" s="703"/>
      <c r="UKR1" s="703"/>
      <c r="UKS1" s="703"/>
      <c r="UKT1" s="703"/>
      <c r="UKU1" s="703"/>
      <c r="UKV1" s="703"/>
      <c r="UKW1" s="703"/>
      <c r="UKX1" s="703"/>
      <c r="UKY1" s="703"/>
      <c r="UKZ1" s="703"/>
      <c r="ULA1" s="703"/>
      <c r="ULB1" s="703"/>
      <c r="ULC1" s="703"/>
      <c r="ULD1" s="703"/>
      <c r="ULE1" s="703"/>
      <c r="ULF1" s="703"/>
      <c r="ULG1" s="703"/>
      <c r="ULH1" s="703"/>
      <c r="ULI1" s="703"/>
      <c r="ULJ1" s="703"/>
      <c r="ULK1" s="703"/>
      <c r="ULL1" s="703"/>
      <c r="ULM1" s="703"/>
      <c r="ULN1" s="703"/>
      <c r="ULO1" s="703"/>
      <c r="ULP1" s="703"/>
      <c r="ULQ1" s="703"/>
      <c r="ULR1" s="703"/>
      <c r="ULS1" s="703"/>
      <c r="ULT1" s="703"/>
      <c r="ULU1" s="703"/>
      <c r="ULV1" s="703"/>
      <c r="ULW1" s="703"/>
      <c r="ULX1" s="703"/>
      <c r="ULY1" s="703"/>
      <c r="ULZ1" s="703"/>
      <c r="UMA1" s="703"/>
      <c r="UMB1" s="703"/>
      <c r="UMC1" s="703"/>
      <c r="UMD1" s="703"/>
      <c r="UME1" s="703"/>
      <c r="UMF1" s="703"/>
      <c r="UMG1" s="703"/>
      <c r="UMH1" s="703"/>
      <c r="UMI1" s="703"/>
      <c r="UMJ1" s="703"/>
      <c r="UMK1" s="703"/>
      <c r="UML1" s="703"/>
      <c r="UMM1" s="703"/>
      <c r="UMN1" s="703"/>
      <c r="UMO1" s="703"/>
      <c r="UMP1" s="703"/>
      <c r="UMQ1" s="703"/>
      <c r="UMR1" s="703"/>
      <c r="UMS1" s="703"/>
      <c r="UMT1" s="703"/>
      <c r="UMU1" s="703"/>
      <c r="UMV1" s="703"/>
      <c r="UMW1" s="703"/>
      <c r="UMX1" s="703"/>
      <c r="UMY1" s="703"/>
      <c r="UMZ1" s="703"/>
      <c r="UNA1" s="703"/>
      <c r="UNB1" s="703"/>
      <c r="UNC1" s="703"/>
      <c r="UND1" s="703"/>
      <c r="UNE1" s="703"/>
      <c r="UNF1" s="703"/>
      <c r="UNG1" s="703"/>
      <c r="UNH1" s="703"/>
      <c r="UNI1" s="703"/>
      <c r="UNJ1" s="703"/>
      <c r="UNK1" s="703"/>
      <c r="UNL1" s="703"/>
      <c r="UNM1" s="703"/>
      <c r="UNN1" s="703"/>
      <c r="UNO1" s="703"/>
      <c r="UNP1" s="703"/>
      <c r="UNQ1" s="703"/>
      <c r="UNR1" s="703"/>
      <c r="UNS1" s="703"/>
      <c r="UNT1" s="703"/>
      <c r="UNU1" s="703"/>
      <c r="UNV1" s="703"/>
      <c r="UNW1" s="703"/>
      <c r="UNX1" s="703"/>
      <c r="UNY1" s="703"/>
      <c r="UNZ1" s="703"/>
      <c r="UOA1" s="703"/>
      <c r="UOB1" s="703"/>
      <c r="UOC1" s="703"/>
      <c r="UOD1" s="703"/>
      <c r="UOE1" s="703"/>
      <c r="UOF1" s="703"/>
      <c r="UOG1" s="703"/>
      <c r="UOH1" s="703"/>
      <c r="UOI1" s="703"/>
      <c r="UOJ1" s="703"/>
      <c r="UOK1" s="703"/>
      <c r="UOL1" s="703"/>
      <c r="UOM1" s="703"/>
      <c r="UON1" s="703"/>
      <c r="UOO1" s="703"/>
      <c r="UOP1" s="703"/>
      <c r="UOQ1" s="703"/>
      <c r="UOR1" s="703"/>
      <c r="UOS1" s="703"/>
      <c r="UOT1" s="703"/>
      <c r="UOU1" s="703"/>
      <c r="UOV1" s="703"/>
      <c r="UOW1" s="703"/>
      <c r="UOX1" s="703"/>
      <c r="UOY1" s="703"/>
      <c r="UOZ1" s="703"/>
      <c r="UPA1" s="703"/>
      <c r="UPB1" s="703"/>
      <c r="UPC1" s="703"/>
      <c r="UPD1" s="703"/>
      <c r="UPE1" s="703"/>
      <c r="UPF1" s="703"/>
      <c r="UPG1" s="703"/>
      <c r="UPH1" s="703"/>
      <c r="UPI1" s="703"/>
      <c r="UPJ1" s="703"/>
      <c r="UPK1" s="703"/>
      <c r="UPL1" s="703"/>
      <c r="UPM1" s="703"/>
      <c r="UPN1" s="703"/>
      <c r="UPO1" s="703"/>
      <c r="UPP1" s="703"/>
      <c r="UPQ1" s="703"/>
      <c r="UPR1" s="703"/>
      <c r="UPS1" s="703"/>
      <c r="UPT1" s="703"/>
      <c r="UPU1" s="703"/>
      <c r="UPV1" s="703"/>
      <c r="UPW1" s="703"/>
      <c r="UPX1" s="703"/>
      <c r="UPY1" s="703"/>
      <c r="UPZ1" s="703"/>
      <c r="UQA1" s="703"/>
      <c r="UQB1" s="703"/>
      <c r="UQC1" s="703"/>
      <c r="UQD1" s="703"/>
      <c r="UQE1" s="703"/>
      <c r="UQF1" s="703"/>
      <c r="UQG1" s="703"/>
      <c r="UQH1" s="703"/>
      <c r="UQI1" s="703"/>
      <c r="UQJ1" s="703"/>
      <c r="UQK1" s="703"/>
      <c r="UQL1" s="703"/>
      <c r="UQM1" s="703"/>
      <c r="UQN1" s="703"/>
      <c r="UQO1" s="703"/>
      <c r="UQP1" s="703"/>
      <c r="UQQ1" s="703"/>
      <c r="UQR1" s="703"/>
      <c r="UQS1" s="703"/>
      <c r="UQT1" s="703"/>
      <c r="UQU1" s="703"/>
      <c r="UQV1" s="703"/>
      <c r="UQW1" s="703"/>
      <c r="UQX1" s="703"/>
      <c r="UQY1" s="703"/>
      <c r="UQZ1" s="703"/>
      <c r="URA1" s="703"/>
      <c r="URB1" s="703"/>
      <c r="URC1" s="703"/>
      <c r="URD1" s="703"/>
      <c r="URE1" s="703"/>
      <c r="URF1" s="703"/>
      <c r="URG1" s="703"/>
      <c r="URH1" s="703"/>
      <c r="URI1" s="703"/>
      <c r="URJ1" s="703"/>
      <c r="URK1" s="703"/>
      <c r="URL1" s="703"/>
      <c r="URM1" s="703"/>
      <c r="URN1" s="703"/>
      <c r="URO1" s="703"/>
      <c r="URP1" s="703"/>
      <c r="URQ1" s="703"/>
      <c r="URR1" s="703"/>
      <c r="URS1" s="703"/>
      <c r="URT1" s="703"/>
      <c r="URU1" s="703"/>
      <c r="URV1" s="703"/>
      <c r="URW1" s="703"/>
      <c r="URX1" s="703"/>
      <c r="URY1" s="703"/>
      <c r="URZ1" s="703"/>
      <c r="USA1" s="703"/>
      <c r="USB1" s="703"/>
      <c r="USC1" s="703"/>
      <c r="USD1" s="703"/>
      <c r="USE1" s="703"/>
      <c r="USF1" s="703"/>
      <c r="USG1" s="703"/>
      <c r="USH1" s="703"/>
      <c r="USI1" s="703"/>
      <c r="USJ1" s="703"/>
      <c r="USK1" s="703"/>
      <c r="USL1" s="703"/>
      <c r="USM1" s="703"/>
      <c r="USN1" s="703"/>
      <c r="USO1" s="703"/>
      <c r="USP1" s="703"/>
      <c r="USQ1" s="703"/>
      <c r="USR1" s="703"/>
      <c r="USS1" s="703"/>
      <c r="UST1" s="703"/>
      <c r="USU1" s="703"/>
      <c r="USV1" s="703"/>
      <c r="USW1" s="703"/>
      <c r="USX1" s="703"/>
      <c r="USY1" s="703"/>
      <c r="USZ1" s="703"/>
      <c r="UTA1" s="703"/>
      <c r="UTB1" s="703"/>
      <c r="UTC1" s="703"/>
      <c r="UTD1" s="703"/>
      <c r="UTE1" s="703"/>
      <c r="UTF1" s="703"/>
      <c r="UTG1" s="703"/>
      <c r="UTH1" s="703"/>
      <c r="UTI1" s="703"/>
      <c r="UTJ1" s="703"/>
      <c r="UTK1" s="703"/>
      <c r="UTL1" s="703"/>
      <c r="UTM1" s="703"/>
      <c r="UTN1" s="703"/>
      <c r="UTO1" s="703"/>
      <c r="UTP1" s="703"/>
      <c r="UTQ1" s="703"/>
      <c r="UTR1" s="703"/>
      <c r="UTS1" s="703"/>
      <c r="UTT1" s="703"/>
      <c r="UTU1" s="703"/>
      <c r="UTV1" s="703"/>
      <c r="UTW1" s="703"/>
      <c r="UTX1" s="703"/>
      <c r="UTY1" s="703"/>
      <c r="UTZ1" s="703"/>
      <c r="UUA1" s="703"/>
      <c r="UUB1" s="703"/>
      <c r="UUC1" s="703"/>
      <c r="UUD1" s="703"/>
      <c r="UUE1" s="703"/>
      <c r="UUF1" s="703"/>
      <c r="UUG1" s="703"/>
      <c r="UUH1" s="703"/>
      <c r="UUI1" s="703"/>
      <c r="UUJ1" s="703"/>
      <c r="UUK1" s="703"/>
      <c r="UUL1" s="703"/>
      <c r="UUM1" s="703"/>
      <c r="UUN1" s="703"/>
      <c r="UUO1" s="703"/>
      <c r="UUP1" s="703"/>
      <c r="UUQ1" s="703"/>
      <c r="UUR1" s="703"/>
      <c r="UUS1" s="703"/>
      <c r="UUT1" s="703"/>
      <c r="UUU1" s="703"/>
      <c r="UUV1" s="703"/>
      <c r="UUW1" s="703"/>
      <c r="UUX1" s="703"/>
      <c r="UUY1" s="703"/>
      <c r="UUZ1" s="703"/>
      <c r="UVA1" s="703"/>
      <c r="UVB1" s="703"/>
      <c r="UVC1" s="703"/>
      <c r="UVD1" s="703"/>
      <c r="UVE1" s="703"/>
      <c r="UVF1" s="703"/>
      <c r="UVG1" s="703"/>
      <c r="UVH1" s="703"/>
      <c r="UVI1" s="703"/>
      <c r="UVJ1" s="703"/>
      <c r="UVK1" s="703"/>
      <c r="UVL1" s="703"/>
      <c r="UVM1" s="703"/>
      <c r="UVN1" s="703"/>
      <c r="UVO1" s="703"/>
      <c r="UVP1" s="703"/>
      <c r="UVQ1" s="703"/>
      <c r="UVR1" s="703"/>
      <c r="UVS1" s="703"/>
      <c r="UVT1" s="703"/>
      <c r="UVU1" s="703"/>
      <c r="UVV1" s="703"/>
      <c r="UVW1" s="703"/>
      <c r="UVX1" s="703"/>
      <c r="UVY1" s="703"/>
      <c r="UVZ1" s="703"/>
      <c r="UWA1" s="703"/>
      <c r="UWB1" s="703"/>
      <c r="UWC1" s="703"/>
      <c r="UWD1" s="703"/>
      <c r="UWE1" s="703"/>
      <c r="UWF1" s="703"/>
      <c r="UWG1" s="703"/>
      <c r="UWH1" s="703"/>
      <c r="UWI1" s="703"/>
      <c r="UWJ1" s="703"/>
      <c r="UWK1" s="703"/>
      <c r="UWL1" s="703"/>
      <c r="UWM1" s="703"/>
      <c r="UWN1" s="703"/>
      <c r="UWO1" s="703"/>
      <c r="UWP1" s="703"/>
      <c r="UWQ1" s="703"/>
      <c r="UWR1" s="703"/>
      <c r="UWS1" s="703"/>
      <c r="UWT1" s="703"/>
      <c r="UWU1" s="703"/>
      <c r="UWV1" s="703"/>
      <c r="UWW1" s="703"/>
      <c r="UWX1" s="703"/>
      <c r="UWY1" s="703"/>
      <c r="UWZ1" s="703"/>
      <c r="UXA1" s="703"/>
      <c r="UXB1" s="703"/>
      <c r="UXC1" s="703"/>
      <c r="UXD1" s="703"/>
      <c r="UXE1" s="703"/>
      <c r="UXF1" s="703"/>
      <c r="UXG1" s="703"/>
      <c r="UXH1" s="703"/>
      <c r="UXI1" s="703"/>
      <c r="UXJ1" s="703"/>
      <c r="UXK1" s="703"/>
      <c r="UXL1" s="703"/>
      <c r="UXM1" s="703"/>
      <c r="UXN1" s="703"/>
      <c r="UXO1" s="703"/>
      <c r="UXP1" s="703"/>
      <c r="UXQ1" s="703"/>
      <c r="UXR1" s="703"/>
      <c r="UXS1" s="703"/>
      <c r="UXT1" s="703"/>
      <c r="UXU1" s="703"/>
      <c r="UXV1" s="703"/>
      <c r="UXW1" s="703"/>
      <c r="UXX1" s="703"/>
      <c r="UXY1" s="703"/>
      <c r="UXZ1" s="703"/>
      <c r="UYA1" s="703"/>
      <c r="UYB1" s="703"/>
      <c r="UYC1" s="703"/>
      <c r="UYD1" s="703"/>
      <c r="UYE1" s="703"/>
      <c r="UYF1" s="703"/>
      <c r="UYG1" s="703"/>
      <c r="UYH1" s="703"/>
      <c r="UYI1" s="703"/>
      <c r="UYJ1" s="703"/>
      <c r="UYK1" s="703"/>
      <c r="UYL1" s="703"/>
      <c r="UYM1" s="703"/>
      <c r="UYN1" s="703"/>
      <c r="UYO1" s="703"/>
      <c r="UYP1" s="703"/>
      <c r="UYQ1" s="703"/>
      <c r="UYR1" s="703"/>
      <c r="UYS1" s="703"/>
      <c r="UYT1" s="703"/>
      <c r="UYU1" s="703"/>
      <c r="UYV1" s="703"/>
      <c r="UYW1" s="703"/>
      <c r="UYX1" s="703"/>
      <c r="UYY1" s="703"/>
      <c r="UYZ1" s="703"/>
      <c r="UZA1" s="703"/>
      <c r="UZB1" s="703"/>
      <c r="UZC1" s="703"/>
      <c r="UZD1" s="703"/>
      <c r="UZE1" s="703"/>
      <c r="UZF1" s="703"/>
      <c r="UZG1" s="703"/>
      <c r="UZH1" s="703"/>
      <c r="UZI1" s="703"/>
      <c r="UZJ1" s="703"/>
      <c r="UZK1" s="703"/>
      <c r="UZL1" s="703"/>
      <c r="UZM1" s="703"/>
      <c r="UZN1" s="703"/>
      <c r="UZO1" s="703"/>
      <c r="UZP1" s="703"/>
      <c r="UZQ1" s="703"/>
      <c r="UZR1" s="703"/>
      <c r="UZS1" s="703"/>
      <c r="UZT1" s="703"/>
      <c r="UZU1" s="703"/>
      <c r="UZV1" s="703"/>
      <c r="UZW1" s="703"/>
      <c r="UZX1" s="703"/>
      <c r="UZY1" s="703"/>
      <c r="UZZ1" s="703"/>
      <c r="VAA1" s="703"/>
      <c r="VAB1" s="703"/>
      <c r="VAC1" s="703"/>
      <c r="VAD1" s="703"/>
      <c r="VAE1" s="703"/>
      <c r="VAF1" s="703"/>
      <c r="VAG1" s="703"/>
      <c r="VAH1" s="703"/>
      <c r="VAI1" s="703"/>
      <c r="VAJ1" s="703"/>
      <c r="VAK1" s="703"/>
      <c r="VAL1" s="703"/>
      <c r="VAM1" s="703"/>
      <c r="VAN1" s="703"/>
      <c r="VAO1" s="703"/>
      <c r="VAP1" s="703"/>
      <c r="VAQ1" s="703"/>
      <c r="VAR1" s="703"/>
      <c r="VAS1" s="703"/>
      <c r="VAT1" s="703"/>
      <c r="VAU1" s="703"/>
      <c r="VAV1" s="703"/>
      <c r="VAW1" s="703"/>
      <c r="VAX1" s="703"/>
      <c r="VAY1" s="703"/>
      <c r="VAZ1" s="703"/>
      <c r="VBA1" s="703"/>
      <c r="VBB1" s="703"/>
      <c r="VBC1" s="703"/>
      <c r="VBD1" s="703"/>
      <c r="VBE1" s="703"/>
      <c r="VBF1" s="703"/>
      <c r="VBG1" s="703"/>
      <c r="VBH1" s="703"/>
      <c r="VBI1" s="703"/>
      <c r="VBJ1" s="703"/>
      <c r="VBK1" s="703"/>
      <c r="VBL1" s="703"/>
      <c r="VBM1" s="703"/>
      <c r="VBN1" s="703"/>
      <c r="VBO1" s="703"/>
      <c r="VBP1" s="703"/>
      <c r="VBQ1" s="703"/>
      <c r="VBR1" s="703"/>
      <c r="VBS1" s="703"/>
      <c r="VBT1" s="703"/>
      <c r="VBU1" s="703"/>
      <c r="VBV1" s="703"/>
      <c r="VBW1" s="703"/>
      <c r="VBX1" s="703"/>
      <c r="VBY1" s="703"/>
      <c r="VBZ1" s="703"/>
      <c r="VCA1" s="703"/>
      <c r="VCB1" s="703"/>
      <c r="VCC1" s="703"/>
      <c r="VCD1" s="703"/>
      <c r="VCE1" s="703"/>
      <c r="VCF1" s="703"/>
      <c r="VCG1" s="703"/>
      <c r="VCH1" s="703"/>
      <c r="VCI1" s="703"/>
      <c r="VCJ1" s="703"/>
      <c r="VCK1" s="703"/>
      <c r="VCL1" s="703"/>
      <c r="VCM1" s="703"/>
      <c r="VCN1" s="703"/>
      <c r="VCO1" s="703"/>
      <c r="VCP1" s="703"/>
      <c r="VCQ1" s="703"/>
      <c r="VCR1" s="703"/>
      <c r="VCS1" s="703"/>
      <c r="VCT1" s="703"/>
      <c r="VCU1" s="703"/>
      <c r="VCV1" s="703"/>
      <c r="VCW1" s="703"/>
      <c r="VCX1" s="703"/>
      <c r="VCY1" s="703"/>
      <c r="VCZ1" s="703"/>
      <c r="VDA1" s="703"/>
      <c r="VDB1" s="703"/>
      <c r="VDC1" s="703"/>
      <c r="VDD1" s="703"/>
      <c r="VDE1" s="703"/>
      <c r="VDF1" s="703"/>
      <c r="VDG1" s="703"/>
      <c r="VDH1" s="703"/>
      <c r="VDI1" s="703"/>
      <c r="VDJ1" s="703"/>
      <c r="VDK1" s="703"/>
      <c r="VDL1" s="703"/>
      <c r="VDM1" s="703"/>
      <c r="VDN1" s="703"/>
      <c r="VDO1" s="703"/>
      <c r="VDP1" s="703"/>
      <c r="VDQ1" s="703"/>
      <c r="VDR1" s="703"/>
      <c r="VDS1" s="703"/>
      <c r="VDT1" s="703"/>
      <c r="VDU1" s="703"/>
      <c r="VDV1" s="703"/>
      <c r="VDW1" s="703"/>
      <c r="VDX1" s="703"/>
      <c r="VDY1" s="703"/>
      <c r="VDZ1" s="703"/>
      <c r="VEA1" s="703"/>
      <c r="VEB1" s="703"/>
      <c r="VEC1" s="703"/>
      <c r="VED1" s="703"/>
      <c r="VEE1" s="703"/>
      <c r="VEF1" s="703"/>
      <c r="VEG1" s="703"/>
      <c r="VEH1" s="703"/>
      <c r="VEI1" s="703"/>
      <c r="VEJ1" s="703"/>
      <c r="VEK1" s="703"/>
      <c r="VEL1" s="703"/>
      <c r="VEM1" s="703"/>
      <c r="VEN1" s="703"/>
      <c r="VEO1" s="703"/>
      <c r="VEP1" s="703"/>
      <c r="VEQ1" s="703"/>
      <c r="VER1" s="703"/>
      <c r="VES1" s="703"/>
      <c r="VET1" s="703"/>
      <c r="VEU1" s="703"/>
      <c r="VEV1" s="703"/>
      <c r="VEW1" s="703"/>
      <c r="VEX1" s="703"/>
      <c r="VEY1" s="703"/>
      <c r="VEZ1" s="703"/>
      <c r="VFA1" s="703"/>
      <c r="VFB1" s="703"/>
      <c r="VFC1" s="703"/>
      <c r="VFD1" s="703"/>
      <c r="VFE1" s="703"/>
      <c r="VFF1" s="703"/>
      <c r="VFG1" s="703"/>
      <c r="VFH1" s="703"/>
      <c r="VFI1" s="703"/>
      <c r="VFJ1" s="703"/>
      <c r="VFK1" s="703"/>
      <c r="VFL1" s="703"/>
      <c r="VFM1" s="703"/>
      <c r="VFN1" s="703"/>
      <c r="VFO1" s="703"/>
      <c r="VFP1" s="703"/>
      <c r="VFQ1" s="703"/>
      <c r="VFR1" s="703"/>
      <c r="VFS1" s="703"/>
      <c r="VFT1" s="703"/>
      <c r="VFU1" s="703"/>
      <c r="VFV1" s="703"/>
      <c r="VFW1" s="703"/>
      <c r="VFX1" s="703"/>
      <c r="VFY1" s="703"/>
      <c r="VFZ1" s="703"/>
      <c r="VGA1" s="703"/>
      <c r="VGB1" s="703"/>
      <c r="VGC1" s="703"/>
      <c r="VGD1" s="703"/>
      <c r="VGE1" s="703"/>
      <c r="VGF1" s="703"/>
      <c r="VGG1" s="703"/>
      <c r="VGH1" s="703"/>
      <c r="VGI1" s="703"/>
      <c r="VGJ1" s="703"/>
      <c r="VGK1" s="703"/>
      <c r="VGL1" s="703"/>
      <c r="VGM1" s="703"/>
      <c r="VGN1" s="703"/>
      <c r="VGO1" s="703"/>
      <c r="VGP1" s="703"/>
      <c r="VGQ1" s="703"/>
      <c r="VGR1" s="703"/>
      <c r="VGS1" s="703"/>
      <c r="VGT1" s="703"/>
      <c r="VGU1" s="703"/>
      <c r="VGV1" s="703"/>
      <c r="VGW1" s="703"/>
      <c r="VGX1" s="703"/>
      <c r="VGY1" s="703"/>
      <c r="VGZ1" s="703"/>
      <c r="VHA1" s="703"/>
      <c r="VHB1" s="703"/>
      <c r="VHC1" s="703"/>
      <c r="VHD1" s="703"/>
      <c r="VHE1" s="703"/>
      <c r="VHF1" s="703"/>
      <c r="VHG1" s="703"/>
      <c r="VHH1" s="703"/>
      <c r="VHI1" s="703"/>
      <c r="VHJ1" s="703"/>
      <c r="VHK1" s="703"/>
      <c r="VHL1" s="703"/>
      <c r="VHM1" s="703"/>
      <c r="VHN1" s="703"/>
      <c r="VHO1" s="703"/>
      <c r="VHP1" s="703"/>
      <c r="VHQ1" s="703"/>
      <c r="VHR1" s="703"/>
      <c r="VHS1" s="703"/>
      <c r="VHT1" s="703"/>
      <c r="VHU1" s="703"/>
      <c r="VHV1" s="703"/>
      <c r="VHW1" s="703"/>
      <c r="VHX1" s="703"/>
      <c r="VHY1" s="703"/>
      <c r="VHZ1" s="703"/>
      <c r="VIA1" s="703"/>
      <c r="VIB1" s="703"/>
      <c r="VIC1" s="703"/>
      <c r="VID1" s="703"/>
      <c r="VIE1" s="703"/>
      <c r="VIF1" s="703"/>
      <c r="VIG1" s="703"/>
      <c r="VIH1" s="703"/>
      <c r="VII1" s="703"/>
      <c r="VIJ1" s="703"/>
      <c r="VIK1" s="703"/>
      <c r="VIL1" s="703"/>
      <c r="VIM1" s="703"/>
      <c r="VIN1" s="703"/>
      <c r="VIO1" s="703"/>
      <c r="VIP1" s="703"/>
      <c r="VIQ1" s="703"/>
      <c r="VIR1" s="703"/>
      <c r="VIS1" s="703"/>
      <c r="VIT1" s="703"/>
      <c r="VIU1" s="703"/>
      <c r="VIV1" s="703"/>
      <c r="VIW1" s="703"/>
      <c r="VIX1" s="703"/>
      <c r="VIY1" s="703"/>
      <c r="VIZ1" s="703"/>
      <c r="VJA1" s="703"/>
      <c r="VJB1" s="703"/>
      <c r="VJC1" s="703"/>
      <c r="VJD1" s="703"/>
      <c r="VJE1" s="703"/>
      <c r="VJF1" s="703"/>
      <c r="VJG1" s="703"/>
      <c r="VJH1" s="703"/>
      <c r="VJI1" s="703"/>
      <c r="VJJ1" s="703"/>
      <c r="VJK1" s="703"/>
      <c r="VJL1" s="703"/>
      <c r="VJM1" s="703"/>
      <c r="VJN1" s="703"/>
      <c r="VJO1" s="703"/>
      <c r="VJP1" s="703"/>
      <c r="VJQ1" s="703"/>
      <c r="VJR1" s="703"/>
      <c r="VJS1" s="703"/>
      <c r="VJT1" s="703"/>
      <c r="VJU1" s="703"/>
      <c r="VJV1" s="703"/>
      <c r="VJW1" s="703"/>
      <c r="VJX1" s="703"/>
      <c r="VJY1" s="703"/>
      <c r="VJZ1" s="703"/>
      <c r="VKA1" s="703"/>
      <c r="VKB1" s="703"/>
      <c r="VKC1" s="703"/>
      <c r="VKD1" s="703"/>
      <c r="VKE1" s="703"/>
      <c r="VKF1" s="703"/>
      <c r="VKG1" s="703"/>
      <c r="VKH1" s="703"/>
      <c r="VKI1" s="703"/>
      <c r="VKJ1" s="703"/>
      <c r="VKK1" s="703"/>
      <c r="VKL1" s="703"/>
      <c r="VKM1" s="703"/>
      <c r="VKN1" s="703"/>
      <c r="VKO1" s="703"/>
      <c r="VKP1" s="703"/>
      <c r="VKQ1" s="703"/>
      <c r="VKR1" s="703"/>
      <c r="VKS1" s="703"/>
      <c r="VKT1" s="703"/>
      <c r="VKU1" s="703"/>
      <c r="VKV1" s="703"/>
      <c r="VKW1" s="703"/>
      <c r="VKX1" s="703"/>
      <c r="VKY1" s="703"/>
      <c r="VKZ1" s="703"/>
      <c r="VLA1" s="703"/>
      <c r="VLB1" s="703"/>
      <c r="VLC1" s="703"/>
      <c r="VLD1" s="703"/>
      <c r="VLE1" s="703"/>
      <c r="VLF1" s="703"/>
      <c r="VLG1" s="703"/>
      <c r="VLH1" s="703"/>
      <c r="VLI1" s="703"/>
      <c r="VLJ1" s="703"/>
      <c r="VLK1" s="703"/>
      <c r="VLL1" s="703"/>
      <c r="VLM1" s="703"/>
      <c r="VLN1" s="703"/>
      <c r="VLO1" s="703"/>
      <c r="VLP1" s="703"/>
      <c r="VLQ1" s="703"/>
      <c r="VLR1" s="703"/>
      <c r="VLS1" s="703"/>
      <c r="VLT1" s="703"/>
      <c r="VLU1" s="703"/>
      <c r="VLV1" s="703"/>
      <c r="VLW1" s="703"/>
      <c r="VLX1" s="703"/>
      <c r="VLY1" s="703"/>
      <c r="VLZ1" s="703"/>
      <c r="VMA1" s="703"/>
      <c r="VMB1" s="703"/>
      <c r="VMC1" s="703"/>
      <c r="VMD1" s="703"/>
      <c r="VME1" s="703"/>
      <c r="VMF1" s="703"/>
      <c r="VMG1" s="703"/>
      <c r="VMH1" s="703"/>
      <c r="VMI1" s="703"/>
      <c r="VMJ1" s="703"/>
      <c r="VMK1" s="703"/>
      <c r="VML1" s="703"/>
      <c r="VMM1" s="703"/>
      <c r="VMN1" s="703"/>
      <c r="VMO1" s="703"/>
      <c r="VMP1" s="703"/>
      <c r="VMQ1" s="703"/>
      <c r="VMR1" s="703"/>
      <c r="VMS1" s="703"/>
      <c r="VMT1" s="703"/>
      <c r="VMU1" s="703"/>
      <c r="VMV1" s="703"/>
      <c r="VMW1" s="703"/>
      <c r="VMX1" s="703"/>
      <c r="VMY1" s="703"/>
      <c r="VMZ1" s="703"/>
      <c r="VNA1" s="703"/>
      <c r="VNB1" s="703"/>
      <c r="VNC1" s="703"/>
      <c r="VND1" s="703"/>
      <c r="VNE1" s="703"/>
      <c r="VNF1" s="703"/>
      <c r="VNG1" s="703"/>
      <c r="VNH1" s="703"/>
      <c r="VNI1" s="703"/>
      <c r="VNJ1" s="703"/>
      <c r="VNK1" s="703"/>
      <c r="VNL1" s="703"/>
      <c r="VNM1" s="703"/>
      <c r="VNN1" s="703"/>
      <c r="VNO1" s="703"/>
      <c r="VNP1" s="703"/>
      <c r="VNQ1" s="703"/>
      <c r="VNR1" s="703"/>
      <c r="VNS1" s="703"/>
      <c r="VNT1" s="703"/>
      <c r="VNU1" s="703"/>
      <c r="VNV1" s="703"/>
      <c r="VNW1" s="703"/>
      <c r="VNX1" s="703"/>
      <c r="VNY1" s="703"/>
      <c r="VNZ1" s="703"/>
      <c r="VOA1" s="703"/>
      <c r="VOB1" s="703"/>
      <c r="VOC1" s="703"/>
      <c r="VOD1" s="703"/>
      <c r="VOE1" s="703"/>
      <c r="VOF1" s="703"/>
      <c r="VOG1" s="703"/>
      <c r="VOH1" s="703"/>
      <c r="VOI1" s="703"/>
      <c r="VOJ1" s="703"/>
      <c r="VOK1" s="703"/>
      <c r="VOL1" s="703"/>
      <c r="VOM1" s="703"/>
      <c r="VON1" s="703"/>
      <c r="VOO1" s="703"/>
      <c r="VOP1" s="703"/>
      <c r="VOQ1" s="703"/>
      <c r="VOR1" s="703"/>
      <c r="VOS1" s="703"/>
      <c r="VOT1" s="703"/>
      <c r="VOU1" s="703"/>
      <c r="VOV1" s="703"/>
      <c r="VOW1" s="703"/>
      <c r="VOX1" s="703"/>
      <c r="VOY1" s="703"/>
      <c r="VOZ1" s="703"/>
      <c r="VPA1" s="703"/>
      <c r="VPB1" s="703"/>
      <c r="VPC1" s="703"/>
      <c r="VPD1" s="703"/>
      <c r="VPE1" s="703"/>
      <c r="VPF1" s="703"/>
      <c r="VPG1" s="703"/>
      <c r="VPH1" s="703"/>
      <c r="VPI1" s="703"/>
      <c r="VPJ1" s="703"/>
      <c r="VPK1" s="703"/>
      <c r="VPL1" s="703"/>
      <c r="VPM1" s="703"/>
      <c r="VPN1" s="703"/>
      <c r="VPO1" s="703"/>
      <c r="VPP1" s="703"/>
      <c r="VPQ1" s="703"/>
      <c r="VPR1" s="703"/>
      <c r="VPS1" s="703"/>
      <c r="VPT1" s="703"/>
      <c r="VPU1" s="703"/>
      <c r="VPV1" s="703"/>
      <c r="VPW1" s="703"/>
      <c r="VPX1" s="703"/>
      <c r="VPY1" s="703"/>
      <c r="VPZ1" s="703"/>
      <c r="VQA1" s="703"/>
      <c r="VQB1" s="703"/>
      <c r="VQC1" s="703"/>
      <c r="VQD1" s="703"/>
      <c r="VQE1" s="703"/>
      <c r="VQF1" s="703"/>
      <c r="VQG1" s="703"/>
      <c r="VQH1" s="703"/>
      <c r="VQI1" s="703"/>
      <c r="VQJ1" s="703"/>
      <c r="VQK1" s="703"/>
      <c r="VQL1" s="703"/>
      <c r="VQM1" s="703"/>
      <c r="VQN1" s="703"/>
      <c r="VQO1" s="703"/>
      <c r="VQP1" s="703"/>
      <c r="VQQ1" s="703"/>
      <c r="VQR1" s="703"/>
      <c r="VQS1" s="703"/>
      <c r="VQT1" s="703"/>
      <c r="VQU1" s="703"/>
      <c r="VQV1" s="703"/>
      <c r="VQW1" s="703"/>
      <c r="VQX1" s="703"/>
      <c r="VQY1" s="703"/>
      <c r="VQZ1" s="703"/>
      <c r="VRA1" s="703"/>
      <c r="VRB1" s="703"/>
      <c r="VRC1" s="703"/>
      <c r="VRD1" s="703"/>
      <c r="VRE1" s="703"/>
      <c r="VRF1" s="703"/>
      <c r="VRG1" s="703"/>
      <c r="VRH1" s="703"/>
      <c r="VRI1" s="703"/>
      <c r="VRJ1" s="703"/>
      <c r="VRK1" s="703"/>
      <c r="VRL1" s="703"/>
      <c r="VRM1" s="703"/>
      <c r="VRN1" s="703"/>
      <c r="VRO1" s="703"/>
      <c r="VRP1" s="703"/>
      <c r="VRQ1" s="703"/>
      <c r="VRR1" s="703"/>
      <c r="VRS1" s="703"/>
      <c r="VRT1" s="703"/>
      <c r="VRU1" s="703"/>
      <c r="VRV1" s="703"/>
      <c r="VRW1" s="703"/>
      <c r="VRX1" s="703"/>
      <c r="VRY1" s="703"/>
      <c r="VRZ1" s="703"/>
      <c r="VSA1" s="703"/>
      <c r="VSB1" s="703"/>
      <c r="VSC1" s="703"/>
      <c r="VSD1" s="703"/>
      <c r="VSE1" s="703"/>
      <c r="VSF1" s="703"/>
      <c r="VSG1" s="703"/>
      <c r="VSH1" s="703"/>
      <c r="VSI1" s="703"/>
      <c r="VSJ1" s="703"/>
      <c r="VSK1" s="703"/>
      <c r="VSL1" s="703"/>
      <c r="VSM1" s="703"/>
      <c r="VSN1" s="703"/>
      <c r="VSO1" s="703"/>
      <c r="VSP1" s="703"/>
      <c r="VSQ1" s="703"/>
      <c r="VSR1" s="703"/>
      <c r="VSS1" s="703"/>
      <c r="VST1" s="703"/>
      <c r="VSU1" s="703"/>
      <c r="VSV1" s="703"/>
      <c r="VSW1" s="703"/>
      <c r="VSX1" s="703"/>
      <c r="VSY1" s="703"/>
      <c r="VSZ1" s="703"/>
      <c r="VTA1" s="703"/>
      <c r="VTB1" s="703"/>
      <c r="VTC1" s="703"/>
      <c r="VTD1" s="703"/>
      <c r="VTE1" s="703"/>
      <c r="VTF1" s="703"/>
      <c r="VTG1" s="703"/>
      <c r="VTH1" s="703"/>
      <c r="VTI1" s="703"/>
      <c r="VTJ1" s="703"/>
      <c r="VTK1" s="703"/>
      <c r="VTL1" s="703"/>
      <c r="VTM1" s="703"/>
      <c r="VTN1" s="703"/>
      <c r="VTO1" s="703"/>
      <c r="VTP1" s="703"/>
      <c r="VTQ1" s="703"/>
      <c r="VTR1" s="703"/>
      <c r="VTS1" s="703"/>
      <c r="VTT1" s="703"/>
      <c r="VTU1" s="703"/>
      <c r="VTV1" s="703"/>
      <c r="VTW1" s="703"/>
      <c r="VTX1" s="703"/>
      <c r="VTY1" s="703"/>
      <c r="VTZ1" s="703"/>
      <c r="VUA1" s="703"/>
      <c r="VUB1" s="703"/>
      <c r="VUC1" s="703"/>
      <c r="VUD1" s="703"/>
      <c r="VUE1" s="703"/>
      <c r="VUF1" s="703"/>
      <c r="VUG1" s="703"/>
      <c r="VUH1" s="703"/>
      <c r="VUI1" s="703"/>
      <c r="VUJ1" s="703"/>
      <c r="VUK1" s="703"/>
      <c r="VUL1" s="703"/>
      <c r="VUM1" s="703"/>
      <c r="VUN1" s="703"/>
      <c r="VUO1" s="703"/>
      <c r="VUP1" s="703"/>
      <c r="VUQ1" s="703"/>
      <c r="VUR1" s="703"/>
      <c r="VUS1" s="703"/>
      <c r="VUT1" s="703"/>
      <c r="VUU1" s="703"/>
      <c r="VUV1" s="703"/>
      <c r="VUW1" s="703"/>
      <c r="VUX1" s="703"/>
      <c r="VUY1" s="703"/>
      <c r="VUZ1" s="703"/>
      <c r="VVA1" s="703"/>
      <c r="VVB1" s="703"/>
      <c r="VVC1" s="703"/>
      <c r="VVD1" s="703"/>
      <c r="VVE1" s="703"/>
      <c r="VVF1" s="703"/>
      <c r="VVG1" s="703"/>
      <c r="VVH1" s="703"/>
      <c r="VVI1" s="703"/>
      <c r="VVJ1" s="703"/>
      <c r="VVK1" s="703"/>
      <c r="VVL1" s="703"/>
      <c r="VVM1" s="703"/>
      <c r="VVN1" s="703"/>
      <c r="VVO1" s="703"/>
      <c r="VVP1" s="703"/>
      <c r="VVQ1" s="703"/>
      <c r="VVR1" s="703"/>
      <c r="VVS1" s="703"/>
      <c r="VVT1" s="703"/>
      <c r="VVU1" s="703"/>
      <c r="VVV1" s="703"/>
      <c r="VVW1" s="703"/>
      <c r="VVX1" s="703"/>
      <c r="VVY1" s="703"/>
      <c r="VVZ1" s="703"/>
      <c r="VWA1" s="703"/>
      <c r="VWB1" s="703"/>
      <c r="VWC1" s="703"/>
      <c r="VWD1" s="703"/>
      <c r="VWE1" s="703"/>
      <c r="VWF1" s="703"/>
      <c r="VWG1" s="703"/>
      <c r="VWH1" s="703"/>
      <c r="VWI1" s="703"/>
      <c r="VWJ1" s="703"/>
      <c r="VWK1" s="703"/>
      <c r="VWL1" s="703"/>
      <c r="VWM1" s="703"/>
      <c r="VWN1" s="703"/>
      <c r="VWO1" s="703"/>
      <c r="VWP1" s="703"/>
      <c r="VWQ1" s="703"/>
      <c r="VWR1" s="703"/>
      <c r="VWS1" s="703"/>
      <c r="VWT1" s="703"/>
      <c r="VWU1" s="703"/>
      <c r="VWV1" s="703"/>
      <c r="VWW1" s="703"/>
      <c r="VWX1" s="703"/>
      <c r="VWY1" s="703"/>
      <c r="VWZ1" s="703"/>
      <c r="VXA1" s="703"/>
      <c r="VXB1" s="703"/>
      <c r="VXC1" s="703"/>
      <c r="VXD1" s="703"/>
      <c r="VXE1" s="703"/>
      <c r="VXF1" s="703"/>
      <c r="VXG1" s="703"/>
      <c r="VXH1" s="703"/>
      <c r="VXI1" s="703"/>
      <c r="VXJ1" s="703"/>
      <c r="VXK1" s="703"/>
      <c r="VXL1" s="703"/>
      <c r="VXM1" s="703"/>
      <c r="VXN1" s="703"/>
      <c r="VXO1" s="703"/>
      <c r="VXP1" s="703"/>
      <c r="VXQ1" s="703"/>
      <c r="VXR1" s="703"/>
      <c r="VXS1" s="703"/>
      <c r="VXT1" s="703"/>
      <c r="VXU1" s="703"/>
      <c r="VXV1" s="703"/>
      <c r="VXW1" s="703"/>
      <c r="VXX1" s="703"/>
      <c r="VXY1" s="703"/>
      <c r="VXZ1" s="703"/>
      <c r="VYA1" s="703"/>
      <c r="VYB1" s="703"/>
      <c r="VYC1" s="703"/>
      <c r="VYD1" s="703"/>
      <c r="VYE1" s="703"/>
      <c r="VYF1" s="703"/>
      <c r="VYG1" s="703"/>
      <c r="VYH1" s="703"/>
      <c r="VYI1" s="703"/>
      <c r="VYJ1" s="703"/>
      <c r="VYK1" s="703"/>
      <c r="VYL1" s="703"/>
      <c r="VYM1" s="703"/>
      <c r="VYN1" s="703"/>
      <c r="VYO1" s="703"/>
      <c r="VYP1" s="703"/>
      <c r="VYQ1" s="703"/>
      <c r="VYR1" s="703"/>
      <c r="VYS1" s="703"/>
      <c r="VYT1" s="703"/>
      <c r="VYU1" s="703"/>
      <c r="VYV1" s="703"/>
      <c r="VYW1" s="703"/>
      <c r="VYX1" s="703"/>
      <c r="VYY1" s="703"/>
      <c r="VYZ1" s="703"/>
      <c r="VZA1" s="703"/>
      <c r="VZB1" s="703"/>
      <c r="VZC1" s="703"/>
      <c r="VZD1" s="703"/>
      <c r="VZE1" s="703"/>
      <c r="VZF1" s="703"/>
      <c r="VZG1" s="703"/>
      <c r="VZH1" s="703"/>
      <c r="VZI1" s="703"/>
      <c r="VZJ1" s="703"/>
      <c r="VZK1" s="703"/>
      <c r="VZL1" s="703"/>
      <c r="VZM1" s="703"/>
      <c r="VZN1" s="703"/>
      <c r="VZO1" s="703"/>
      <c r="VZP1" s="703"/>
      <c r="VZQ1" s="703"/>
      <c r="VZR1" s="703"/>
      <c r="VZS1" s="703"/>
      <c r="VZT1" s="703"/>
      <c r="VZU1" s="703"/>
      <c r="VZV1" s="703"/>
      <c r="VZW1" s="703"/>
      <c r="VZX1" s="703"/>
      <c r="VZY1" s="703"/>
      <c r="VZZ1" s="703"/>
      <c r="WAA1" s="703"/>
      <c r="WAB1" s="703"/>
      <c r="WAC1" s="703"/>
      <c r="WAD1" s="703"/>
      <c r="WAE1" s="703"/>
      <c r="WAF1" s="703"/>
      <c r="WAG1" s="703"/>
      <c r="WAH1" s="703"/>
      <c r="WAI1" s="703"/>
      <c r="WAJ1" s="703"/>
      <c r="WAK1" s="703"/>
      <c r="WAL1" s="703"/>
      <c r="WAM1" s="703"/>
      <c r="WAN1" s="703"/>
      <c r="WAO1" s="703"/>
      <c r="WAP1" s="703"/>
      <c r="WAQ1" s="703"/>
      <c r="WAR1" s="703"/>
      <c r="WAS1" s="703"/>
      <c r="WAT1" s="703"/>
      <c r="WAU1" s="703"/>
      <c r="WAV1" s="703"/>
      <c r="WAW1" s="703"/>
      <c r="WAX1" s="703"/>
      <c r="WAY1" s="703"/>
      <c r="WAZ1" s="703"/>
      <c r="WBA1" s="703"/>
      <c r="WBB1" s="703"/>
      <c r="WBC1" s="703"/>
      <c r="WBD1" s="703"/>
      <c r="WBE1" s="703"/>
      <c r="WBF1" s="703"/>
      <c r="WBG1" s="703"/>
      <c r="WBH1" s="703"/>
      <c r="WBI1" s="703"/>
      <c r="WBJ1" s="703"/>
      <c r="WBK1" s="703"/>
      <c r="WBL1" s="703"/>
      <c r="WBM1" s="703"/>
      <c r="WBN1" s="703"/>
      <c r="WBO1" s="703"/>
      <c r="WBP1" s="703"/>
      <c r="WBQ1" s="703"/>
      <c r="WBR1" s="703"/>
      <c r="WBS1" s="703"/>
      <c r="WBT1" s="703"/>
      <c r="WBU1" s="703"/>
      <c r="WBV1" s="703"/>
      <c r="WBW1" s="703"/>
      <c r="WBX1" s="703"/>
      <c r="WBY1" s="703"/>
      <c r="WBZ1" s="703"/>
      <c r="WCA1" s="703"/>
      <c r="WCB1" s="703"/>
      <c r="WCC1" s="703"/>
      <c r="WCD1" s="703"/>
      <c r="WCE1" s="703"/>
      <c r="WCF1" s="703"/>
      <c r="WCG1" s="703"/>
      <c r="WCH1" s="703"/>
      <c r="WCI1" s="703"/>
      <c r="WCJ1" s="703"/>
      <c r="WCK1" s="703"/>
      <c r="WCL1" s="703"/>
      <c r="WCM1" s="703"/>
      <c r="WCN1" s="703"/>
      <c r="WCO1" s="703"/>
      <c r="WCP1" s="703"/>
      <c r="WCQ1" s="703"/>
      <c r="WCR1" s="703"/>
      <c r="WCS1" s="703"/>
      <c r="WCT1" s="703"/>
      <c r="WCU1" s="703"/>
      <c r="WCV1" s="703"/>
      <c r="WCW1" s="703"/>
      <c r="WCX1" s="703"/>
      <c r="WCY1" s="703"/>
      <c r="WCZ1" s="703"/>
      <c r="WDA1" s="703"/>
      <c r="WDB1" s="703"/>
      <c r="WDC1" s="703"/>
      <c r="WDD1" s="703"/>
      <c r="WDE1" s="703"/>
      <c r="WDF1" s="703"/>
      <c r="WDG1" s="703"/>
      <c r="WDH1" s="703"/>
      <c r="WDI1" s="703"/>
      <c r="WDJ1" s="703"/>
      <c r="WDK1" s="703"/>
      <c r="WDL1" s="703"/>
      <c r="WDM1" s="703"/>
      <c r="WDN1" s="703"/>
      <c r="WDO1" s="703"/>
      <c r="WDP1" s="703"/>
      <c r="WDQ1" s="703"/>
      <c r="WDR1" s="703"/>
      <c r="WDS1" s="703"/>
      <c r="WDT1" s="703"/>
      <c r="WDU1" s="703"/>
      <c r="WDV1" s="703"/>
      <c r="WDW1" s="703"/>
      <c r="WDX1" s="703"/>
      <c r="WDY1" s="703"/>
      <c r="WDZ1" s="703"/>
      <c r="WEA1" s="703"/>
      <c r="WEB1" s="703"/>
      <c r="WEC1" s="703"/>
      <c r="WED1" s="703"/>
      <c r="WEE1" s="703"/>
      <c r="WEF1" s="703"/>
      <c r="WEG1" s="703"/>
      <c r="WEH1" s="703"/>
      <c r="WEI1" s="703"/>
      <c r="WEJ1" s="703"/>
      <c r="WEK1" s="703"/>
      <c r="WEL1" s="703"/>
      <c r="WEM1" s="703"/>
      <c r="WEN1" s="703"/>
      <c r="WEO1" s="703"/>
      <c r="WEP1" s="703"/>
      <c r="WEQ1" s="703"/>
      <c r="WER1" s="703"/>
      <c r="WES1" s="703"/>
      <c r="WET1" s="703"/>
      <c r="WEU1" s="703"/>
      <c r="WEV1" s="703"/>
      <c r="WEW1" s="703"/>
      <c r="WEX1" s="703"/>
      <c r="WEY1" s="703"/>
      <c r="WEZ1" s="703"/>
      <c r="WFA1" s="703"/>
      <c r="WFB1" s="703"/>
      <c r="WFC1" s="703"/>
      <c r="WFD1" s="703"/>
      <c r="WFE1" s="703"/>
      <c r="WFF1" s="703"/>
      <c r="WFG1" s="703"/>
      <c r="WFH1" s="703"/>
      <c r="WFI1" s="703"/>
      <c r="WFJ1" s="703"/>
      <c r="WFK1" s="703"/>
      <c r="WFL1" s="703"/>
      <c r="WFM1" s="703"/>
      <c r="WFN1" s="703"/>
      <c r="WFO1" s="703"/>
      <c r="WFP1" s="703"/>
      <c r="WFQ1" s="703"/>
      <c r="WFR1" s="703"/>
      <c r="WFS1" s="703"/>
      <c r="WFT1" s="703"/>
      <c r="WFU1" s="703"/>
      <c r="WFV1" s="703"/>
      <c r="WFW1" s="703"/>
      <c r="WFX1" s="703"/>
      <c r="WFY1" s="703"/>
      <c r="WFZ1" s="703"/>
      <c r="WGA1" s="703"/>
      <c r="WGB1" s="703"/>
      <c r="WGC1" s="703"/>
      <c r="WGD1" s="703"/>
      <c r="WGE1" s="703"/>
      <c r="WGF1" s="703"/>
      <c r="WGG1" s="703"/>
      <c r="WGH1" s="703"/>
      <c r="WGI1" s="703"/>
      <c r="WGJ1" s="703"/>
      <c r="WGK1" s="703"/>
      <c r="WGL1" s="703"/>
      <c r="WGM1" s="703"/>
      <c r="WGN1" s="703"/>
      <c r="WGO1" s="703"/>
      <c r="WGP1" s="703"/>
      <c r="WGQ1" s="703"/>
      <c r="WGR1" s="703"/>
      <c r="WGS1" s="703"/>
      <c r="WGT1" s="703"/>
      <c r="WGU1" s="703"/>
      <c r="WGV1" s="703"/>
      <c r="WGW1" s="703"/>
      <c r="WGX1" s="703"/>
      <c r="WGY1" s="703"/>
      <c r="WGZ1" s="703"/>
      <c r="WHA1" s="703"/>
      <c r="WHB1" s="703"/>
      <c r="WHC1" s="703"/>
      <c r="WHD1" s="703"/>
      <c r="WHE1" s="703"/>
      <c r="WHF1" s="703"/>
      <c r="WHG1" s="703"/>
      <c r="WHH1" s="703"/>
      <c r="WHI1" s="703"/>
      <c r="WHJ1" s="703"/>
      <c r="WHK1" s="703"/>
      <c r="WHL1" s="703"/>
      <c r="WHM1" s="703"/>
      <c r="WHN1" s="703"/>
      <c r="WHO1" s="703"/>
      <c r="WHP1" s="703"/>
      <c r="WHQ1" s="703"/>
      <c r="WHR1" s="703"/>
      <c r="WHS1" s="703"/>
      <c r="WHT1" s="703"/>
      <c r="WHU1" s="703"/>
      <c r="WHV1" s="703"/>
      <c r="WHW1" s="703"/>
      <c r="WHX1" s="703"/>
      <c r="WHY1" s="703"/>
      <c r="WHZ1" s="703"/>
      <c r="WIA1" s="703"/>
      <c r="WIB1" s="703"/>
      <c r="WIC1" s="703"/>
      <c r="WID1" s="703"/>
      <c r="WIE1" s="703"/>
      <c r="WIF1" s="703"/>
      <c r="WIG1" s="703"/>
      <c r="WIH1" s="703"/>
      <c r="WII1" s="703"/>
      <c r="WIJ1" s="703"/>
      <c r="WIK1" s="703"/>
      <c r="WIL1" s="703"/>
      <c r="WIM1" s="703"/>
      <c r="WIN1" s="703"/>
      <c r="WIO1" s="703"/>
      <c r="WIP1" s="703"/>
      <c r="WIQ1" s="703"/>
      <c r="WIR1" s="703"/>
      <c r="WIS1" s="703"/>
      <c r="WIT1" s="703"/>
      <c r="WIU1" s="703"/>
      <c r="WIV1" s="703"/>
      <c r="WIW1" s="703"/>
      <c r="WIX1" s="703"/>
      <c r="WIY1" s="703"/>
      <c r="WIZ1" s="703"/>
      <c r="WJA1" s="703"/>
      <c r="WJB1" s="703"/>
      <c r="WJC1" s="703"/>
      <c r="WJD1" s="703"/>
      <c r="WJE1" s="703"/>
      <c r="WJF1" s="703"/>
      <c r="WJG1" s="703"/>
      <c r="WJH1" s="703"/>
      <c r="WJI1" s="703"/>
      <c r="WJJ1" s="703"/>
      <c r="WJK1" s="703"/>
      <c r="WJL1" s="703"/>
      <c r="WJM1" s="703"/>
      <c r="WJN1" s="703"/>
      <c r="WJO1" s="703"/>
      <c r="WJP1" s="703"/>
      <c r="WJQ1" s="703"/>
      <c r="WJR1" s="703"/>
      <c r="WJS1" s="703"/>
      <c r="WJT1" s="703"/>
      <c r="WJU1" s="703"/>
      <c r="WJV1" s="703"/>
      <c r="WJW1" s="703"/>
      <c r="WJX1" s="703"/>
      <c r="WJY1" s="703"/>
      <c r="WJZ1" s="703"/>
      <c r="WKA1" s="703"/>
      <c r="WKB1" s="703"/>
      <c r="WKC1" s="703"/>
      <c r="WKD1" s="703"/>
      <c r="WKE1" s="703"/>
      <c r="WKF1" s="703"/>
      <c r="WKG1" s="703"/>
      <c r="WKH1" s="703"/>
      <c r="WKI1" s="703"/>
      <c r="WKJ1" s="703"/>
      <c r="WKK1" s="703"/>
      <c r="WKL1" s="703"/>
      <c r="WKM1" s="703"/>
      <c r="WKN1" s="703"/>
      <c r="WKO1" s="703"/>
      <c r="WKP1" s="703"/>
      <c r="WKQ1" s="703"/>
      <c r="WKR1" s="703"/>
      <c r="WKS1" s="703"/>
      <c r="WKT1" s="703"/>
      <c r="WKU1" s="703"/>
      <c r="WKV1" s="703"/>
      <c r="WKW1" s="703"/>
      <c r="WKX1" s="703"/>
      <c r="WKY1" s="703"/>
      <c r="WKZ1" s="703"/>
      <c r="WLA1" s="703"/>
      <c r="WLB1" s="703"/>
      <c r="WLC1" s="703"/>
      <c r="WLD1" s="703"/>
      <c r="WLE1" s="703"/>
      <c r="WLF1" s="703"/>
      <c r="WLG1" s="703"/>
      <c r="WLH1" s="703"/>
      <c r="WLI1" s="703"/>
      <c r="WLJ1" s="703"/>
      <c r="WLK1" s="703"/>
      <c r="WLL1" s="703"/>
      <c r="WLM1" s="703"/>
      <c r="WLN1" s="703"/>
      <c r="WLO1" s="703"/>
      <c r="WLP1" s="703"/>
      <c r="WLQ1" s="703"/>
      <c r="WLR1" s="703"/>
      <c r="WLS1" s="703"/>
      <c r="WLT1" s="703"/>
      <c r="WLU1" s="703"/>
      <c r="WLV1" s="703"/>
      <c r="WLW1" s="703"/>
      <c r="WLX1" s="703"/>
      <c r="WLY1" s="703"/>
      <c r="WLZ1" s="703"/>
      <c r="WMA1" s="703"/>
      <c r="WMB1" s="703"/>
      <c r="WMC1" s="703"/>
      <c r="WMD1" s="703"/>
      <c r="WME1" s="703"/>
      <c r="WMF1" s="703"/>
      <c r="WMG1" s="703"/>
      <c r="WMH1" s="703"/>
      <c r="WMI1" s="703"/>
      <c r="WMJ1" s="703"/>
      <c r="WMK1" s="703"/>
      <c r="WML1" s="703"/>
      <c r="WMM1" s="703"/>
      <c r="WMN1" s="703"/>
      <c r="WMO1" s="703"/>
      <c r="WMP1" s="703"/>
      <c r="WMQ1" s="703"/>
      <c r="WMR1" s="703"/>
      <c r="WMS1" s="703"/>
      <c r="WMT1" s="703"/>
      <c r="WMU1" s="703"/>
      <c r="WMV1" s="703"/>
      <c r="WMW1" s="703"/>
      <c r="WMX1" s="703"/>
      <c r="WMY1" s="703"/>
      <c r="WMZ1" s="703"/>
      <c r="WNA1" s="703"/>
      <c r="WNB1" s="703"/>
      <c r="WNC1" s="703"/>
      <c r="WND1" s="703"/>
      <c r="WNE1" s="703"/>
      <c r="WNF1" s="703"/>
      <c r="WNG1" s="703"/>
      <c r="WNH1" s="703"/>
      <c r="WNI1" s="703"/>
      <c r="WNJ1" s="703"/>
      <c r="WNK1" s="703"/>
      <c r="WNL1" s="703"/>
      <c r="WNM1" s="703"/>
      <c r="WNN1" s="703"/>
      <c r="WNO1" s="703"/>
      <c r="WNP1" s="703"/>
      <c r="WNQ1" s="703"/>
      <c r="WNR1" s="703"/>
      <c r="WNS1" s="703"/>
      <c r="WNT1" s="703"/>
      <c r="WNU1" s="703"/>
      <c r="WNV1" s="703"/>
      <c r="WNW1" s="703"/>
      <c r="WNX1" s="703"/>
      <c r="WNY1" s="703"/>
      <c r="WNZ1" s="703"/>
      <c r="WOA1" s="703"/>
      <c r="WOB1" s="703"/>
      <c r="WOC1" s="703"/>
      <c r="WOD1" s="703"/>
      <c r="WOE1" s="703"/>
      <c r="WOF1" s="703"/>
      <c r="WOG1" s="703"/>
      <c r="WOH1" s="703"/>
      <c r="WOI1" s="703"/>
      <c r="WOJ1" s="703"/>
      <c r="WOK1" s="703"/>
      <c r="WOL1" s="703"/>
      <c r="WOM1" s="703"/>
      <c r="WON1" s="703"/>
      <c r="WOO1" s="703"/>
      <c r="WOP1" s="703"/>
      <c r="WOQ1" s="703"/>
      <c r="WOR1" s="703"/>
      <c r="WOS1" s="703"/>
      <c r="WOT1" s="703"/>
      <c r="WOU1" s="703"/>
      <c r="WOV1" s="703"/>
      <c r="WOW1" s="703"/>
      <c r="WOX1" s="703"/>
      <c r="WOY1" s="703"/>
      <c r="WOZ1" s="703"/>
      <c r="WPA1" s="703"/>
      <c r="WPB1" s="703"/>
      <c r="WPC1" s="703"/>
      <c r="WPD1" s="703"/>
      <c r="WPE1" s="703"/>
      <c r="WPF1" s="703"/>
      <c r="WPG1" s="703"/>
      <c r="WPH1" s="703"/>
      <c r="WPI1" s="703"/>
      <c r="WPJ1" s="703"/>
      <c r="WPK1" s="703"/>
      <c r="WPL1" s="703"/>
      <c r="WPM1" s="703"/>
      <c r="WPN1" s="703"/>
      <c r="WPO1" s="703"/>
      <c r="WPP1" s="703"/>
      <c r="WPQ1" s="703"/>
      <c r="WPR1" s="703"/>
      <c r="WPS1" s="703"/>
      <c r="WPT1" s="703"/>
      <c r="WPU1" s="703"/>
      <c r="WPV1" s="703"/>
      <c r="WPW1" s="703"/>
      <c r="WPX1" s="703"/>
      <c r="WPY1" s="703"/>
      <c r="WPZ1" s="703"/>
      <c r="WQA1" s="703"/>
      <c r="WQB1" s="703"/>
      <c r="WQC1" s="703"/>
      <c r="WQD1" s="703"/>
      <c r="WQE1" s="703"/>
      <c r="WQF1" s="703"/>
      <c r="WQG1" s="703"/>
      <c r="WQH1" s="703"/>
      <c r="WQI1" s="703"/>
      <c r="WQJ1" s="703"/>
      <c r="WQK1" s="703"/>
      <c r="WQL1" s="703"/>
      <c r="WQM1" s="703"/>
      <c r="WQN1" s="703"/>
      <c r="WQO1" s="703"/>
      <c r="WQP1" s="703"/>
      <c r="WQQ1" s="703"/>
      <c r="WQR1" s="703"/>
      <c r="WQS1" s="703"/>
      <c r="WQT1" s="703"/>
      <c r="WQU1" s="703"/>
      <c r="WQV1" s="703"/>
      <c r="WQW1" s="703"/>
      <c r="WQX1" s="703"/>
      <c r="WQY1" s="703"/>
      <c r="WQZ1" s="703"/>
      <c r="WRA1" s="703"/>
      <c r="WRB1" s="703"/>
      <c r="WRC1" s="703"/>
      <c r="WRD1" s="703"/>
      <c r="WRE1" s="703"/>
      <c r="WRF1" s="703"/>
      <c r="WRG1" s="703"/>
      <c r="WRH1" s="703"/>
      <c r="WRI1" s="703"/>
      <c r="WRJ1" s="703"/>
      <c r="WRK1" s="703"/>
      <c r="WRL1" s="703"/>
      <c r="WRM1" s="703"/>
      <c r="WRN1" s="703"/>
      <c r="WRO1" s="703"/>
      <c r="WRP1" s="703"/>
      <c r="WRQ1" s="703"/>
      <c r="WRR1" s="703"/>
      <c r="WRS1" s="703"/>
      <c r="WRT1" s="703"/>
      <c r="WRU1" s="703"/>
      <c r="WRV1" s="703"/>
      <c r="WRW1" s="703"/>
      <c r="WRX1" s="703"/>
      <c r="WRY1" s="703"/>
      <c r="WRZ1" s="703"/>
      <c r="WSA1" s="703"/>
      <c r="WSB1" s="703"/>
      <c r="WSC1" s="703"/>
      <c r="WSD1" s="703"/>
      <c r="WSE1" s="703"/>
      <c r="WSF1" s="703"/>
      <c r="WSG1" s="703"/>
      <c r="WSH1" s="703"/>
      <c r="WSI1" s="703"/>
      <c r="WSJ1" s="703"/>
      <c r="WSK1" s="703"/>
      <c r="WSL1" s="703"/>
      <c r="WSM1" s="703"/>
      <c r="WSN1" s="703"/>
      <c r="WSO1" s="703"/>
      <c r="WSP1" s="703"/>
      <c r="WSQ1" s="703"/>
      <c r="WSR1" s="703"/>
      <c r="WSS1" s="703"/>
      <c r="WST1" s="703"/>
      <c r="WSU1" s="703"/>
      <c r="WSV1" s="703"/>
      <c r="WSW1" s="703"/>
      <c r="WSX1" s="703"/>
      <c r="WSY1" s="703"/>
      <c r="WSZ1" s="703"/>
      <c r="WTA1" s="703"/>
      <c r="WTB1" s="703"/>
      <c r="WTC1" s="703"/>
      <c r="WTD1" s="703"/>
      <c r="WTE1" s="703"/>
      <c r="WTF1" s="703"/>
      <c r="WTG1" s="703"/>
      <c r="WTH1" s="703"/>
      <c r="WTI1" s="703"/>
      <c r="WTJ1" s="703"/>
      <c r="WTK1" s="703"/>
      <c r="WTL1" s="703"/>
      <c r="WTM1" s="703"/>
      <c r="WTN1" s="703"/>
      <c r="WTO1" s="703"/>
      <c r="WTP1" s="703"/>
      <c r="WTQ1" s="703"/>
      <c r="WTR1" s="703"/>
      <c r="WTS1" s="703"/>
      <c r="WTT1" s="703"/>
      <c r="WTU1" s="703"/>
      <c r="WTV1" s="703"/>
      <c r="WTW1" s="703"/>
      <c r="WTX1" s="703"/>
      <c r="WTY1" s="703"/>
      <c r="WTZ1" s="703"/>
      <c r="WUA1" s="703"/>
      <c r="WUB1" s="703"/>
      <c r="WUC1" s="703"/>
      <c r="WUD1" s="703"/>
      <c r="WUE1" s="703"/>
      <c r="WUF1" s="703"/>
      <c r="WUG1" s="703"/>
      <c r="WUH1" s="703"/>
      <c r="WUI1" s="703"/>
      <c r="WUJ1" s="703"/>
      <c r="WUK1" s="703"/>
      <c r="WUL1" s="703"/>
      <c r="WUM1" s="703"/>
      <c r="WUN1" s="703"/>
      <c r="WUO1" s="703"/>
      <c r="WUP1" s="703"/>
      <c r="WUQ1" s="703"/>
      <c r="WUR1" s="703"/>
      <c r="WUS1" s="703"/>
      <c r="WUT1" s="703"/>
      <c r="WUU1" s="703"/>
      <c r="WUV1" s="703"/>
      <c r="WUW1" s="703"/>
      <c r="WUX1" s="703"/>
      <c r="WUY1" s="703"/>
      <c r="WUZ1" s="703"/>
      <c r="WVA1" s="703"/>
      <c r="WVB1" s="703"/>
      <c r="WVC1" s="703"/>
      <c r="WVD1" s="703"/>
      <c r="WVE1" s="703"/>
      <c r="WVF1" s="703"/>
      <c r="WVG1" s="703"/>
      <c r="WVH1" s="703"/>
      <c r="WVI1" s="703"/>
      <c r="WVJ1" s="703"/>
      <c r="WVK1" s="703"/>
      <c r="WVL1" s="703"/>
      <c r="WVM1" s="703"/>
      <c r="WVN1" s="703"/>
      <c r="WVO1" s="703"/>
      <c r="WVP1" s="703"/>
      <c r="WVQ1" s="703"/>
      <c r="WVR1" s="703"/>
      <c r="WVS1" s="703"/>
      <c r="WVT1" s="703"/>
      <c r="WVU1" s="703"/>
      <c r="WVV1" s="703"/>
      <c r="WVW1" s="703"/>
      <c r="WVX1" s="703"/>
      <c r="WVY1" s="703"/>
      <c r="WVZ1" s="703"/>
      <c r="WWA1" s="703"/>
      <c r="WWB1" s="703"/>
      <c r="WWC1" s="703"/>
      <c r="WWD1" s="703"/>
      <c r="WWE1" s="703"/>
      <c r="WWF1" s="703"/>
      <c r="WWG1" s="703"/>
      <c r="WWH1" s="703"/>
      <c r="WWI1" s="703"/>
      <c r="WWJ1" s="703"/>
      <c r="WWK1" s="703"/>
      <c r="WWL1" s="703"/>
      <c r="WWM1" s="703"/>
      <c r="WWN1" s="703"/>
      <c r="WWO1" s="703"/>
      <c r="WWP1" s="703"/>
      <c r="WWQ1" s="703"/>
      <c r="WWR1" s="703"/>
      <c r="WWS1" s="703"/>
      <c r="WWT1" s="703"/>
      <c r="WWU1" s="703"/>
      <c r="WWV1" s="703"/>
      <c r="WWW1" s="703"/>
      <c r="WWX1" s="703"/>
      <c r="WWY1" s="703"/>
      <c r="WWZ1" s="703"/>
      <c r="WXA1" s="703"/>
      <c r="WXB1" s="703"/>
      <c r="WXC1" s="703"/>
      <c r="WXD1" s="703"/>
      <c r="WXE1" s="703"/>
      <c r="WXF1" s="703"/>
      <c r="WXG1" s="703"/>
      <c r="WXH1" s="703"/>
      <c r="WXI1" s="703"/>
      <c r="WXJ1" s="703"/>
      <c r="WXK1" s="703"/>
      <c r="WXL1" s="703"/>
      <c r="WXM1" s="703"/>
      <c r="WXN1" s="703"/>
      <c r="WXO1" s="703"/>
      <c r="WXP1" s="703"/>
      <c r="WXQ1" s="703"/>
      <c r="WXR1" s="703"/>
      <c r="WXS1" s="703"/>
      <c r="WXT1" s="703"/>
      <c r="WXU1" s="703"/>
      <c r="WXV1" s="703"/>
      <c r="WXW1" s="703"/>
      <c r="WXX1" s="703"/>
      <c r="WXY1" s="703"/>
      <c r="WXZ1" s="703"/>
      <c r="WYA1" s="703"/>
      <c r="WYB1" s="703"/>
      <c r="WYC1" s="703"/>
      <c r="WYD1" s="703"/>
      <c r="WYE1" s="703"/>
      <c r="WYF1" s="703"/>
      <c r="WYG1" s="703"/>
      <c r="WYH1" s="703"/>
      <c r="WYI1" s="703"/>
      <c r="WYJ1" s="703"/>
      <c r="WYK1" s="703"/>
      <c r="WYL1" s="703"/>
      <c r="WYM1" s="703"/>
      <c r="WYN1" s="703"/>
      <c r="WYO1" s="703"/>
      <c r="WYP1" s="703"/>
      <c r="WYQ1" s="703"/>
      <c r="WYR1" s="703"/>
      <c r="WYS1" s="703"/>
      <c r="WYT1" s="703"/>
      <c r="WYU1" s="703"/>
      <c r="WYV1" s="703"/>
      <c r="WYW1" s="703"/>
      <c r="WYX1" s="703"/>
      <c r="WYY1" s="703"/>
      <c r="WYZ1" s="703"/>
      <c r="WZA1" s="703"/>
      <c r="WZB1" s="703"/>
      <c r="WZC1" s="703"/>
      <c r="WZD1" s="703"/>
      <c r="WZE1" s="703"/>
      <c r="WZF1" s="703"/>
      <c r="WZG1" s="703"/>
      <c r="WZH1" s="703"/>
      <c r="WZI1" s="703"/>
      <c r="WZJ1" s="703"/>
      <c r="WZK1" s="703"/>
      <c r="WZL1" s="703"/>
      <c r="WZM1" s="703"/>
      <c r="WZN1" s="703"/>
      <c r="WZO1" s="703"/>
      <c r="WZP1" s="703"/>
      <c r="WZQ1" s="703"/>
      <c r="WZR1" s="703"/>
      <c r="WZS1" s="703"/>
      <c r="WZT1" s="703"/>
      <c r="WZU1" s="703"/>
      <c r="WZV1" s="703"/>
      <c r="WZW1" s="703"/>
      <c r="WZX1" s="703"/>
      <c r="WZY1" s="703"/>
      <c r="WZZ1" s="703"/>
      <c r="XAA1" s="703"/>
      <c r="XAB1" s="703"/>
      <c r="XAC1" s="703"/>
      <c r="XAD1" s="703"/>
      <c r="XAE1" s="703"/>
      <c r="XAF1" s="703"/>
      <c r="XAG1" s="703"/>
      <c r="XAH1" s="703"/>
      <c r="XAI1" s="703"/>
      <c r="XAJ1" s="703"/>
      <c r="XAK1" s="703"/>
      <c r="XAL1" s="703"/>
      <c r="XAM1" s="703"/>
      <c r="XAN1" s="703"/>
      <c r="XAO1" s="703"/>
      <c r="XAP1" s="703"/>
      <c r="XAQ1" s="703"/>
      <c r="XAR1" s="703"/>
      <c r="XAS1" s="703"/>
      <c r="XAT1" s="703"/>
      <c r="XAU1" s="703"/>
      <c r="XAV1" s="703"/>
      <c r="XAW1" s="703"/>
      <c r="XAX1" s="703"/>
      <c r="XAY1" s="703"/>
      <c r="XAZ1" s="703"/>
      <c r="XBA1" s="703"/>
      <c r="XBB1" s="703"/>
      <c r="XBC1" s="703"/>
      <c r="XBD1" s="703"/>
      <c r="XBE1" s="703"/>
      <c r="XBF1" s="703"/>
      <c r="XBG1" s="703"/>
      <c r="XBH1" s="703"/>
      <c r="XBI1" s="703"/>
      <c r="XBJ1" s="703"/>
      <c r="XBK1" s="703"/>
      <c r="XBL1" s="703"/>
      <c r="XBM1" s="703"/>
      <c r="XBN1" s="703"/>
      <c r="XBO1" s="703"/>
      <c r="XBP1" s="703"/>
      <c r="XBQ1" s="703"/>
      <c r="XBR1" s="703"/>
      <c r="XBS1" s="703"/>
      <c r="XBT1" s="703"/>
      <c r="XBU1" s="703"/>
      <c r="XBV1" s="703"/>
      <c r="XBW1" s="703"/>
      <c r="XBX1" s="703"/>
      <c r="XBY1" s="703"/>
      <c r="XBZ1" s="703"/>
      <c r="XCA1" s="703"/>
      <c r="XCB1" s="703"/>
      <c r="XCC1" s="703"/>
      <c r="XCD1" s="703"/>
      <c r="XCE1" s="703"/>
      <c r="XCF1" s="703"/>
      <c r="XCG1" s="703"/>
      <c r="XCH1" s="703"/>
      <c r="XCI1" s="703"/>
      <c r="XCJ1" s="703"/>
      <c r="XCK1" s="703"/>
      <c r="XCL1" s="703"/>
      <c r="XCM1" s="703"/>
      <c r="XCN1" s="703"/>
      <c r="XCO1" s="703"/>
      <c r="XCP1" s="703"/>
      <c r="XCQ1" s="703"/>
      <c r="XCR1" s="703"/>
      <c r="XCS1" s="703"/>
      <c r="XCT1" s="703"/>
      <c r="XCU1" s="703"/>
      <c r="XCV1" s="703"/>
      <c r="XCW1" s="703"/>
      <c r="XCX1" s="703"/>
      <c r="XCY1" s="703"/>
      <c r="XCZ1" s="703"/>
      <c r="XDA1" s="703"/>
      <c r="XDB1" s="703"/>
      <c r="XDC1" s="703"/>
      <c r="XDD1" s="703"/>
      <c r="XDE1" s="703"/>
      <c r="XDF1" s="703"/>
      <c r="XDG1" s="703"/>
      <c r="XDH1" s="703"/>
      <c r="XDI1" s="703"/>
      <c r="XDJ1" s="703"/>
      <c r="XDK1" s="703"/>
      <c r="XDL1" s="703"/>
      <c r="XDM1" s="703"/>
      <c r="XDN1" s="703"/>
      <c r="XDO1" s="703"/>
      <c r="XDP1" s="703"/>
      <c r="XDQ1" s="703"/>
      <c r="XDR1" s="703"/>
      <c r="XDS1" s="703"/>
      <c r="XDT1" s="703"/>
      <c r="XDU1" s="703"/>
      <c r="XDV1" s="703"/>
      <c r="XDW1" s="703"/>
      <c r="XDX1" s="703"/>
      <c r="XDY1" s="703"/>
      <c r="XDZ1" s="703"/>
      <c r="XEA1" s="703"/>
      <c r="XEB1" s="703"/>
      <c r="XEC1" s="703"/>
      <c r="XED1" s="703"/>
      <c r="XEE1" s="703"/>
      <c r="XEF1" s="703"/>
      <c r="XEG1" s="703"/>
      <c r="XEH1" s="703"/>
      <c r="XEI1" s="703"/>
      <c r="XEJ1" s="703"/>
      <c r="XEK1" s="703"/>
      <c r="XEL1" s="703"/>
      <c r="XEM1" s="703"/>
      <c r="XEN1" s="703"/>
      <c r="XEO1" s="703"/>
      <c r="XEP1" s="703"/>
      <c r="XEQ1" s="703"/>
      <c r="XER1" s="703"/>
      <c r="XES1" s="703"/>
      <c r="XET1" s="703"/>
      <c r="XEU1" s="703"/>
      <c r="XEV1" s="703"/>
      <c r="XEW1" s="703"/>
      <c r="XEX1" s="703"/>
      <c r="XEY1" s="703"/>
      <c r="XEZ1" s="703"/>
      <c r="XFA1" s="703"/>
      <c r="XFB1" s="703"/>
      <c r="XFC1" s="703"/>
      <c r="XFD1" s="703"/>
    </row>
    <row r="2" spans="1:16384">
      <c r="A2" s="703"/>
      <c r="B2" s="703"/>
      <c r="C2" s="703"/>
      <c r="D2" s="703"/>
      <c r="E2" s="703"/>
      <c r="F2" s="703"/>
      <c r="G2" s="703"/>
      <c r="H2" s="703"/>
      <c r="I2" s="703"/>
      <c r="J2" s="703"/>
      <c r="K2" s="703"/>
      <c r="L2" s="703"/>
      <c r="M2" s="703"/>
      <c r="N2" s="703"/>
      <c r="O2" s="703"/>
      <c r="P2" s="703"/>
      <c r="Q2" s="703"/>
      <c r="R2" s="703"/>
      <c r="S2" s="703"/>
      <c r="T2" s="703"/>
      <c r="U2" s="703"/>
      <c r="V2" s="703"/>
      <c r="W2" s="703"/>
      <c r="X2" s="703"/>
      <c r="Y2" s="703"/>
      <c r="Z2" s="703"/>
      <c r="AA2" s="703"/>
      <c r="AB2" s="703"/>
      <c r="AC2" s="703"/>
      <c r="AD2" s="703"/>
      <c r="AE2" s="703"/>
      <c r="AF2" s="703"/>
      <c r="AG2" s="703"/>
      <c r="AH2" s="703"/>
      <c r="AI2" s="703"/>
      <c r="AJ2" s="703"/>
      <c r="AK2" s="703"/>
      <c r="AL2" s="703"/>
      <c r="AM2" s="703"/>
      <c r="AN2" s="703"/>
      <c r="AO2" s="703"/>
      <c r="AP2" s="703"/>
      <c r="AQ2" s="703"/>
      <c r="AR2" s="703"/>
      <c r="AS2" s="703"/>
      <c r="AT2" s="703"/>
      <c r="AU2" s="703"/>
      <c r="AV2" s="703"/>
      <c r="AW2" s="703"/>
      <c r="AX2" s="703"/>
      <c r="AY2" s="703"/>
      <c r="AZ2" s="703"/>
      <c r="BA2" s="703"/>
      <c r="BB2" s="703"/>
      <c r="BC2" s="703"/>
      <c r="BD2" s="703"/>
      <c r="BE2" s="703"/>
      <c r="BF2" s="703"/>
      <c r="BG2" s="703"/>
      <c r="BH2" s="703"/>
      <c r="BI2" s="703"/>
      <c r="BJ2" s="703"/>
      <c r="BK2" s="703"/>
      <c r="BL2" s="703"/>
      <c r="BM2" s="703"/>
      <c r="BN2" s="703"/>
      <c r="BO2" s="703"/>
      <c r="BP2" s="703"/>
      <c r="BQ2" s="703"/>
      <c r="BR2" s="703"/>
      <c r="BS2" s="703"/>
      <c r="BT2" s="703"/>
      <c r="BU2" s="703"/>
      <c r="BV2" s="703"/>
      <c r="BW2" s="703"/>
      <c r="BX2" s="703"/>
      <c r="BY2" s="703"/>
      <c r="BZ2" s="703"/>
      <c r="CA2" s="703"/>
      <c r="CB2" s="703"/>
      <c r="CC2" s="703"/>
      <c r="CD2" s="703"/>
      <c r="CE2" s="703"/>
      <c r="CF2" s="703"/>
      <c r="CG2" s="703"/>
      <c r="CH2" s="703"/>
      <c r="CI2" s="703"/>
      <c r="CJ2" s="703"/>
      <c r="CK2" s="703"/>
      <c r="CL2" s="703"/>
      <c r="CM2" s="703"/>
      <c r="CN2" s="703"/>
      <c r="CO2" s="703"/>
      <c r="CP2" s="703"/>
      <c r="CQ2" s="703"/>
      <c r="CR2" s="703"/>
      <c r="CS2" s="703"/>
      <c r="CT2" s="703"/>
      <c r="CU2" s="703"/>
      <c r="CV2" s="703"/>
      <c r="CW2" s="703"/>
      <c r="CX2" s="703"/>
      <c r="CY2" s="703"/>
      <c r="CZ2" s="703"/>
      <c r="DA2" s="703"/>
      <c r="DB2" s="703"/>
      <c r="DC2" s="703"/>
      <c r="DD2" s="703"/>
      <c r="DE2" s="703"/>
      <c r="DF2" s="703"/>
      <c r="DG2" s="703"/>
      <c r="DH2" s="703"/>
      <c r="DI2" s="703"/>
      <c r="DJ2" s="703"/>
      <c r="DK2" s="703"/>
      <c r="DL2" s="703"/>
      <c r="DM2" s="703"/>
      <c r="DN2" s="703"/>
      <c r="DO2" s="703"/>
      <c r="DP2" s="703"/>
      <c r="DQ2" s="703"/>
      <c r="DR2" s="703"/>
      <c r="DS2" s="703"/>
      <c r="DT2" s="703"/>
      <c r="DU2" s="703"/>
      <c r="DV2" s="703"/>
      <c r="DW2" s="703"/>
      <c r="DX2" s="703"/>
      <c r="DY2" s="703"/>
      <c r="DZ2" s="703"/>
      <c r="EA2" s="703"/>
      <c r="EB2" s="703"/>
      <c r="EC2" s="703"/>
      <c r="ED2" s="703"/>
      <c r="EE2" s="703"/>
      <c r="EF2" s="703"/>
      <c r="EG2" s="703"/>
      <c r="EH2" s="703"/>
      <c r="EI2" s="703"/>
      <c r="EJ2" s="703"/>
      <c r="EK2" s="703"/>
      <c r="EL2" s="703"/>
      <c r="EM2" s="703"/>
      <c r="EN2" s="703"/>
      <c r="EO2" s="703"/>
      <c r="EP2" s="703"/>
      <c r="EQ2" s="703"/>
      <c r="ER2" s="703"/>
      <c r="ES2" s="703"/>
      <c r="ET2" s="703"/>
      <c r="EU2" s="703"/>
      <c r="EV2" s="703"/>
      <c r="EW2" s="703"/>
      <c r="EX2" s="703"/>
      <c r="EY2" s="703"/>
      <c r="EZ2" s="703"/>
      <c r="FA2" s="703"/>
      <c r="FB2" s="703"/>
      <c r="FC2" s="703"/>
      <c r="FD2" s="703"/>
      <c r="FE2" s="703"/>
      <c r="FF2" s="703"/>
      <c r="FG2" s="703"/>
      <c r="FH2" s="703"/>
      <c r="FI2" s="703"/>
      <c r="FJ2" s="703"/>
      <c r="FK2" s="703"/>
      <c r="FL2" s="703"/>
      <c r="FM2" s="703"/>
      <c r="FN2" s="703"/>
      <c r="FO2" s="703"/>
      <c r="FP2" s="703"/>
      <c r="FQ2" s="703"/>
      <c r="FR2" s="703"/>
      <c r="FS2" s="703"/>
      <c r="FT2" s="703"/>
      <c r="FU2" s="703"/>
      <c r="FV2" s="703"/>
      <c r="FW2" s="703"/>
      <c r="FX2" s="703"/>
      <c r="FY2" s="703"/>
      <c r="FZ2" s="703"/>
      <c r="GA2" s="703"/>
      <c r="GB2" s="703"/>
      <c r="GC2" s="703"/>
      <c r="GD2" s="703"/>
      <c r="GE2" s="703"/>
      <c r="GF2" s="703"/>
      <c r="GG2" s="703"/>
      <c r="GH2" s="703"/>
      <c r="GI2" s="703"/>
      <c r="GJ2" s="703"/>
      <c r="GK2" s="703"/>
      <c r="GL2" s="703"/>
      <c r="GM2" s="703"/>
      <c r="GN2" s="703"/>
      <c r="GO2" s="703"/>
      <c r="GP2" s="703"/>
      <c r="GQ2" s="703"/>
      <c r="GR2" s="703"/>
      <c r="GS2" s="703"/>
      <c r="GT2" s="703"/>
      <c r="GU2" s="703"/>
      <c r="GV2" s="703"/>
      <c r="GW2" s="703"/>
      <c r="GX2" s="703"/>
      <c r="GY2" s="703"/>
      <c r="GZ2" s="703"/>
      <c r="HA2" s="703"/>
      <c r="HB2" s="703"/>
      <c r="HC2" s="703"/>
      <c r="HD2" s="703"/>
      <c r="HE2" s="703"/>
      <c r="HF2" s="703"/>
      <c r="HG2" s="703"/>
      <c r="HH2" s="703"/>
      <c r="HI2" s="703"/>
      <c r="HJ2" s="703"/>
      <c r="HK2" s="703"/>
      <c r="HL2" s="703"/>
      <c r="HM2" s="703"/>
      <c r="HN2" s="703"/>
      <c r="HO2" s="703"/>
      <c r="HP2" s="703"/>
      <c r="HQ2" s="703"/>
      <c r="HR2" s="703"/>
      <c r="HS2" s="703"/>
      <c r="HT2" s="703"/>
      <c r="HU2" s="703"/>
      <c r="HV2" s="703"/>
      <c r="HW2" s="703"/>
      <c r="HX2" s="703"/>
      <c r="HY2" s="703"/>
      <c r="HZ2" s="703"/>
      <c r="IA2" s="703"/>
      <c r="IB2" s="703"/>
      <c r="IC2" s="703"/>
      <c r="ID2" s="703"/>
      <c r="IE2" s="703"/>
      <c r="IF2" s="703"/>
      <c r="IG2" s="703"/>
      <c r="IH2" s="703"/>
      <c r="II2" s="703"/>
      <c r="IJ2" s="703"/>
      <c r="IK2" s="703"/>
      <c r="IL2" s="703"/>
      <c r="IM2" s="703"/>
      <c r="IN2" s="703"/>
      <c r="IO2" s="703"/>
      <c r="IP2" s="703"/>
      <c r="IQ2" s="703"/>
      <c r="IR2" s="703"/>
      <c r="IS2" s="703"/>
      <c r="IT2" s="703"/>
      <c r="IU2" s="703"/>
      <c r="IV2" s="703"/>
      <c r="IW2" s="703"/>
      <c r="IX2" s="703"/>
      <c r="IY2" s="703"/>
      <c r="IZ2" s="703"/>
      <c r="JA2" s="703"/>
      <c r="JB2" s="703"/>
      <c r="JC2" s="703"/>
      <c r="JD2" s="703"/>
      <c r="JE2" s="703"/>
      <c r="JF2" s="703"/>
      <c r="JG2" s="703"/>
      <c r="JH2" s="703"/>
      <c r="JI2" s="703"/>
      <c r="JJ2" s="703"/>
      <c r="JK2" s="703"/>
      <c r="JL2" s="703"/>
      <c r="JM2" s="703"/>
      <c r="JN2" s="703"/>
      <c r="JO2" s="703"/>
      <c r="JP2" s="703"/>
      <c r="JQ2" s="703"/>
      <c r="JR2" s="703"/>
      <c r="JS2" s="703"/>
      <c r="JT2" s="703"/>
      <c r="JU2" s="703"/>
      <c r="JV2" s="703"/>
      <c r="JW2" s="703"/>
      <c r="JX2" s="703"/>
      <c r="JY2" s="703"/>
      <c r="JZ2" s="703"/>
      <c r="KA2" s="703"/>
      <c r="KB2" s="703"/>
      <c r="KC2" s="703"/>
      <c r="KD2" s="703"/>
      <c r="KE2" s="703"/>
      <c r="KF2" s="703"/>
      <c r="KG2" s="703"/>
      <c r="KH2" s="703"/>
      <c r="KI2" s="703"/>
      <c r="KJ2" s="703"/>
      <c r="KK2" s="703"/>
      <c r="KL2" s="703"/>
      <c r="KM2" s="703"/>
      <c r="KN2" s="703"/>
      <c r="KO2" s="703"/>
      <c r="KP2" s="703"/>
      <c r="KQ2" s="703"/>
      <c r="KR2" s="703"/>
      <c r="KS2" s="703"/>
      <c r="KT2" s="703"/>
      <c r="KU2" s="703"/>
      <c r="KV2" s="703"/>
      <c r="KW2" s="703"/>
      <c r="KX2" s="703"/>
      <c r="KY2" s="703"/>
      <c r="KZ2" s="703"/>
      <c r="LA2" s="703"/>
      <c r="LB2" s="703"/>
      <c r="LC2" s="703"/>
      <c r="LD2" s="703"/>
      <c r="LE2" s="703"/>
      <c r="LF2" s="703"/>
      <c r="LG2" s="703"/>
      <c r="LH2" s="703"/>
      <c r="LI2" s="703"/>
      <c r="LJ2" s="703"/>
      <c r="LK2" s="703"/>
      <c r="LL2" s="703"/>
      <c r="LM2" s="703"/>
      <c r="LN2" s="703"/>
      <c r="LO2" s="703"/>
      <c r="LP2" s="703"/>
      <c r="LQ2" s="703"/>
      <c r="LR2" s="703"/>
      <c r="LS2" s="703"/>
      <c r="LT2" s="703"/>
      <c r="LU2" s="703"/>
      <c r="LV2" s="703"/>
      <c r="LW2" s="703"/>
      <c r="LX2" s="703"/>
      <c r="LY2" s="703"/>
      <c r="LZ2" s="703"/>
      <c r="MA2" s="703"/>
      <c r="MB2" s="703"/>
      <c r="MC2" s="703"/>
      <c r="MD2" s="703"/>
      <c r="ME2" s="703"/>
      <c r="MF2" s="703"/>
      <c r="MG2" s="703"/>
      <c r="MH2" s="703"/>
      <c r="MI2" s="703"/>
      <c r="MJ2" s="703"/>
      <c r="MK2" s="703"/>
      <c r="ML2" s="703"/>
      <c r="MM2" s="703"/>
      <c r="MN2" s="703"/>
      <c r="MO2" s="703"/>
      <c r="MP2" s="703"/>
      <c r="MQ2" s="703"/>
      <c r="MR2" s="703"/>
      <c r="MS2" s="703"/>
      <c r="MT2" s="703"/>
      <c r="MU2" s="703"/>
      <c r="MV2" s="703"/>
      <c r="MW2" s="703"/>
      <c r="MX2" s="703"/>
      <c r="MY2" s="703"/>
      <c r="MZ2" s="703"/>
      <c r="NA2" s="703"/>
      <c r="NB2" s="703"/>
      <c r="NC2" s="703"/>
      <c r="ND2" s="703"/>
      <c r="NE2" s="703"/>
      <c r="NF2" s="703"/>
      <c r="NG2" s="703"/>
      <c r="NH2" s="703"/>
      <c r="NI2" s="703"/>
      <c r="NJ2" s="703"/>
      <c r="NK2" s="703"/>
      <c r="NL2" s="703"/>
      <c r="NM2" s="703"/>
      <c r="NN2" s="703"/>
      <c r="NO2" s="703"/>
      <c r="NP2" s="703"/>
      <c r="NQ2" s="703"/>
      <c r="NR2" s="703"/>
      <c r="NS2" s="703"/>
      <c r="NT2" s="703"/>
      <c r="NU2" s="703"/>
      <c r="NV2" s="703"/>
      <c r="NW2" s="703"/>
      <c r="NX2" s="703"/>
      <c r="NY2" s="703"/>
      <c r="NZ2" s="703"/>
      <c r="OA2" s="703"/>
      <c r="OB2" s="703"/>
      <c r="OC2" s="703"/>
      <c r="OD2" s="703"/>
      <c r="OE2" s="703"/>
      <c r="OF2" s="703"/>
      <c r="OG2" s="703"/>
      <c r="OH2" s="703"/>
      <c r="OI2" s="703"/>
      <c r="OJ2" s="703"/>
      <c r="OK2" s="703"/>
      <c r="OL2" s="703"/>
      <c r="OM2" s="703"/>
      <c r="ON2" s="703"/>
      <c r="OO2" s="703"/>
      <c r="OP2" s="703"/>
      <c r="OQ2" s="703"/>
      <c r="OR2" s="703"/>
      <c r="OS2" s="703"/>
      <c r="OT2" s="703"/>
      <c r="OU2" s="703"/>
      <c r="OV2" s="703"/>
      <c r="OW2" s="703"/>
      <c r="OX2" s="703"/>
      <c r="OY2" s="703"/>
      <c r="OZ2" s="703"/>
      <c r="PA2" s="703"/>
      <c r="PB2" s="703"/>
      <c r="PC2" s="703"/>
      <c r="PD2" s="703"/>
      <c r="PE2" s="703"/>
      <c r="PF2" s="703"/>
      <c r="PG2" s="703"/>
      <c r="PH2" s="703"/>
      <c r="PI2" s="703"/>
      <c r="PJ2" s="703"/>
      <c r="PK2" s="703"/>
      <c r="PL2" s="703"/>
      <c r="PM2" s="703"/>
      <c r="PN2" s="703"/>
      <c r="PO2" s="703"/>
      <c r="PP2" s="703"/>
      <c r="PQ2" s="703"/>
      <c r="PR2" s="703"/>
      <c r="PS2" s="703"/>
      <c r="PT2" s="703"/>
      <c r="PU2" s="703"/>
      <c r="PV2" s="703"/>
      <c r="PW2" s="703"/>
      <c r="PX2" s="703"/>
      <c r="PY2" s="703"/>
      <c r="PZ2" s="703"/>
      <c r="QA2" s="703"/>
      <c r="QB2" s="703"/>
      <c r="QC2" s="703"/>
      <c r="QD2" s="703"/>
      <c r="QE2" s="703"/>
      <c r="QF2" s="703"/>
      <c r="QG2" s="703"/>
      <c r="QH2" s="703"/>
      <c r="QI2" s="703"/>
      <c r="QJ2" s="703"/>
      <c r="QK2" s="703"/>
      <c r="QL2" s="703"/>
      <c r="QM2" s="703"/>
      <c r="QN2" s="703"/>
      <c r="QO2" s="703"/>
      <c r="QP2" s="703"/>
      <c r="QQ2" s="703"/>
      <c r="QR2" s="703"/>
      <c r="QS2" s="703"/>
      <c r="QT2" s="703"/>
      <c r="QU2" s="703"/>
      <c r="QV2" s="703"/>
      <c r="QW2" s="703"/>
      <c r="QX2" s="703"/>
      <c r="QY2" s="703"/>
      <c r="QZ2" s="703"/>
      <c r="RA2" s="703"/>
      <c r="RB2" s="703"/>
      <c r="RC2" s="703"/>
      <c r="RD2" s="703"/>
      <c r="RE2" s="703"/>
      <c r="RF2" s="703"/>
      <c r="RG2" s="703"/>
      <c r="RH2" s="703"/>
      <c r="RI2" s="703"/>
      <c r="RJ2" s="703"/>
      <c r="RK2" s="703"/>
      <c r="RL2" s="703"/>
      <c r="RM2" s="703"/>
      <c r="RN2" s="703"/>
      <c r="RO2" s="703"/>
      <c r="RP2" s="703"/>
      <c r="RQ2" s="703"/>
      <c r="RR2" s="703"/>
      <c r="RS2" s="703"/>
      <c r="RT2" s="703"/>
      <c r="RU2" s="703"/>
      <c r="RV2" s="703"/>
      <c r="RW2" s="703"/>
      <c r="RX2" s="703"/>
      <c r="RY2" s="703"/>
      <c r="RZ2" s="703"/>
      <c r="SA2" s="703"/>
      <c r="SB2" s="703"/>
      <c r="SC2" s="703"/>
      <c r="SD2" s="703"/>
      <c r="SE2" s="703"/>
      <c r="SF2" s="703"/>
      <c r="SG2" s="703"/>
      <c r="SH2" s="703"/>
      <c r="SI2" s="703"/>
      <c r="SJ2" s="703"/>
      <c r="SK2" s="703"/>
      <c r="SL2" s="703"/>
      <c r="SM2" s="703"/>
      <c r="SN2" s="703"/>
      <c r="SO2" s="703"/>
      <c r="SP2" s="703"/>
      <c r="SQ2" s="703"/>
      <c r="SR2" s="703"/>
      <c r="SS2" s="703"/>
      <c r="ST2" s="703"/>
      <c r="SU2" s="703"/>
      <c r="SV2" s="703"/>
      <c r="SW2" s="703"/>
      <c r="SX2" s="703"/>
      <c r="SY2" s="703"/>
      <c r="SZ2" s="703"/>
      <c r="TA2" s="703"/>
      <c r="TB2" s="703"/>
      <c r="TC2" s="703"/>
      <c r="TD2" s="703"/>
      <c r="TE2" s="703"/>
      <c r="TF2" s="703"/>
      <c r="TG2" s="703"/>
      <c r="TH2" s="703"/>
      <c r="TI2" s="703"/>
      <c r="TJ2" s="703"/>
      <c r="TK2" s="703"/>
      <c r="TL2" s="703"/>
      <c r="TM2" s="703"/>
      <c r="TN2" s="703"/>
      <c r="TO2" s="703"/>
      <c r="TP2" s="703"/>
      <c r="TQ2" s="703"/>
      <c r="TR2" s="703"/>
      <c r="TS2" s="703"/>
      <c r="TT2" s="703"/>
      <c r="TU2" s="703"/>
      <c r="TV2" s="703"/>
      <c r="TW2" s="703"/>
      <c r="TX2" s="703"/>
      <c r="TY2" s="703"/>
      <c r="TZ2" s="703"/>
      <c r="UA2" s="703"/>
      <c r="UB2" s="703"/>
      <c r="UC2" s="703"/>
      <c r="UD2" s="703"/>
      <c r="UE2" s="703"/>
      <c r="UF2" s="703"/>
      <c r="UG2" s="703"/>
      <c r="UH2" s="703"/>
      <c r="UI2" s="703"/>
      <c r="UJ2" s="703"/>
      <c r="UK2" s="703"/>
      <c r="UL2" s="703"/>
      <c r="UM2" s="703"/>
      <c r="UN2" s="703"/>
      <c r="UO2" s="703"/>
      <c r="UP2" s="703"/>
      <c r="UQ2" s="703"/>
      <c r="UR2" s="703"/>
      <c r="US2" s="703"/>
      <c r="UT2" s="703"/>
      <c r="UU2" s="703"/>
      <c r="UV2" s="703"/>
      <c r="UW2" s="703"/>
      <c r="UX2" s="703"/>
      <c r="UY2" s="703"/>
      <c r="UZ2" s="703"/>
      <c r="VA2" s="703"/>
      <c r="VB2" s="703"/>
      <c r="VC2" s="703"/>
      <c r="VD2" s="703"/>
      <c r="VE2" s="703"/>
      <c r="VF2" s="703"/>
      <c r="VG2" s="703"/>
      <c r="VH2" s="703"/>
      <c r="VI2" s="703"/>
      <c r="VJ2" s="703"/>
      <c r="VK2" s="703"/>
      <c r="VL2" s="703"/>
      <c r="VM2" s="703"/>
      <c r="VN2" s="703"/>
      <c r="VO2" s="703"/>
      <c r="VP2" s="703"/>
      <c r="VQ2" s="703"/>
      <c r="VR2" s="703"/>
      <c r="VS2" s="703"/>
      <c r="VT2" s="703"/>
      <c r="VU2" s="703"/>
      <c r="VV2" s="703"/>
      <c r="VW2" s="703"/>
      <c r="VX2" s="703"/>
      <c r="VY2" s="703"/>
      <c r="VZ2" s="703"/>
      <c r="WA2" s="703"/>
      <c r="WB2" s="703"/>
      <c r="WC2" s="703"/>
      <c r="WD2" s="703"/>
      <c r="WE2" s="703"/>
      <c r="WF2" s="703"/>
      <c r="WG2" s="703"/>
      <c r="WH2" s="703"/>
      <c r="WI2" s="703"/>
      <c r="WJ2" s="703"/>
      <c r="WK2" s="703"/>
      <c r="WL2" s="703"/>
      <c r="WM2" s="703"/>
      <c r="WN2" s="703"/>
      <c r="WO2" s="703"/>
      <c r="WP2" s="703"/>
      <c r="WQ2" s="703"/>
      <c r="WR2" s="703"/>
      <c r="WS2" s="703"/>
      <c r="WT2" s="703"/>
      <c r="WU2" s="703"/>
      <c r="WV2" s="703"/>
      <c r="WW2" s="703"/>
      <c r="WX2" s="703"/>
      <c r="WY2" s="703"/>
      <c r="WZ2" s="703"/>
      <c r="XA2" s="703"/>
      <c r="XB2" s="703"/>
      <c r="XC2" s="703"/>
      <c r="XD2" s="703"/>
      <c r="XE2" s="703"/>
      <c r="XF2" s="703"/>
      <c r="XG2" s="703"/>
      <c r="XH2" s="703"/>
      <c r="XI2" s="703"/>
      <c r="XJ2" s="703"/>
      <c r="XK2" s="703"/>
      <c r="XL2" s="703"/>
      <c r="XM2" s="703"/>
      <c r="XN2" s="703"/>
      <c r="XO2" s="703"/>
      <c r="XP2" s="703"/>
      <c r="XQ2" s="703"/>
      <c r="XR2" s="703"/>
      <c r="XS2" s="703"/>
      <c r="XT2" s="703"/>
      <c r="XU2" s="703"/>
      <c r="XV2" s="703"/>
      <c r="XW2" s="703"/>
      <c r="XX2" s="703"/>
      <c r="XY2" s="703"/>
      <c r="XZ2" s="703"/>
      <c r="YA2" s="703"/>
      <c r="YB2" s="703"/>
      <c r="YC2" s="703"/>
      <c r="YD2" s="703"/>
      <c r="YE2" s="703"/>
      <c r="YF2" s="703"/>
      <c r="YG2" s="703"/>
      <c r="YH2" s="703"/>
      <c r="YI2" s="703"/>
      <c r="YJ2" s="703"/>
      <c r="YK2" s="703"/>
      <c r="YL2" s="703"/>
      <c r="YM2" s="703"/>
      <c r="YN2" s="703"/>
      <c r="YO2" s="703"/>
      <c r="YP2" s="703"/>
      <c r="YQ2" s="703"/>
      <c r="YR2" s="703"/>
      <c r="YS2" s="703"/>
      <c r="YT2" s="703"/>
      <c r="YU2" s="703"/>
      <c r="YV2" s="703"/>
      <c r="YW2" s="703"/>
      <c r="YX2" s="703"/>
      <c r="YY2" s="703"/>
      <c r="YZ2" s="703"/>
      <c r="ZA2" s="703"/>
      <c r="ZB2" s="703"/>
      <c r="ZC2" s="703"/>
      <c r="ZD2" s="703"/>
      <c r="ZE2" s="703"/>
      <c r="ZF2" s="703"/>
      <c r="ZG2" s="703"/>
      <c r="ZH2" s="703"/>
      <c r="ZI2" s="703"/>
      <c r="ZJ2" s="703"/>
      <c r="ZK2" s="703"/>
      <c r="ZL2" s="703"/>
      <c r="ZM2" s="703"/>
      <c r="ZN2" s="703"/>
      <c r="ZO2" s="703"/>
      <c r="ZP2" s="703"/>
      <c r="ZQ2" s="703"/>
      <c r="ZR2" s="703"/>
      <c r="ZS2" s="703"/>
      <c r="ZT2" s="703"/>
      <c r="ZU2" s="703"/>
      <c r="ZV2" s="703"/>
      <c r="ZW2" s="703"/>
      <c r="ZX2" s="703"/>
      <c r="ZY2" s="703"/>
      <c r="ZZ2" s="703"/>
      <c r="AAA2" s="703"/>
      <c r="AAB2" s="703"/>
      <c r="AAC2" s="703"/>
      <c r="AAD2" s="703"/>
      <c r="AAE2" s="703"/>
      <c r="AAF2" s="703"/>
      <c r="AAG2" s="703"/>
      <c r="AAH2" s="703"/>
      <c r="AAI2" s="703"/>
      <c r="AAJ2" s="703"/>
      <c r="AAK2" s="703"/>
      <c r="AAL2" s="703"/>
      <c r="AAM2" s="703"/>
      <c r="AAN2" s="703"/>
      <c r="AAO2" s="703"/>
      <c r="AAP2" s="703"/>
      <c r="AAQ2" s="703"/>
      <c r="AAR2" s="703"/>
      <c r="AAS2" s="703"/>
      <c r="AAT2" s="703"/>
      <c r="AAU2" s="703"/>
      <c r="AAV2" s="703"/>
      <c r="AAW2" s="703"/>
      <c r="AAX2" s="703"/>
      <c r="AAY2" s="703"/>
      <c r="AAZ2" s="703"/>
      <c r="ABA2" s="703"/>
      <c r="ABB2" s="703"/>
      <c r="ABC2" s="703"/>
      <c r="ABD2" s="703"/>
      <c r="ABE2" s="703"/>
      <c r="ABF2" s="703"/>
      <c r="ABG2" s="703"/>
      <c r="ABH2" s="703"/>
      <c r="ABI2" s="703"/>
      <c r="ABJ2" s="703"/>
      <c r="ABK2" s="703"/>
      <c r="ABL2" s="703"/>
      <c r="ABM2" s="703"/>
      <c r="ABN2" s="703"/>
      <c r="ABO2" s="703"/>
      <c r="ABP2" s="703"/>
      <c r="ABQ2" s="703"/>
      <c r="ABR2" s="703"/>
      <c r="ABS2" s="703"/>
      <c r="ABT2" s="703"/>
      <c r="ABU2" s="703"/>
      <c r="ABV2" s="703"/>
      <c r="ABW2" s="703"/>
      <c r="ABX2" s="703"/>
      <c r="ABY2" s="703"/>
      <c r="ABZ2" s="703"/>
      <c r="ACA2" s="703"/>
      <c r="ACB2" s="703"/>
      <c r="ACC2" s="703"/>
      <c r="ACD2" s="703"/>
      <c r="ACE2" s="703"/>
      <c r="ACF2" s="703"/>
      <c r="ACG2" s="703"/>
      <c r="ACH2" s="703"/>
      <c r="ACI2" s="703"/>
      <c r="ACJ2" s="703"/>
      <c r="ACK2" s="703"/>
      <c r="ACL2" s="703"/>
      <c r="ACM2" s="703"/>
      <c r="ACN2" s="703"/>
      <c r="ACO2" s="703"/>
      <c r="ACP2" s="703"/>
      <c r="ACQ2" s="703"/>
      <c r="ACR2" s="703"/>
      <c r="ACS2" s="703"/>
      <c r="ACT2" s="703"/>
      <c r="ACU2" s="703"/>
      <c r="ACV2" s="703"/>
      <c r="ACW2" s="703"/>
      <c r="ACX2" s="703"/>
      <c r="ACY2" s="703"/>
      <c r="ACZ2" s="703"/>
      <c r="ADA2" s="703"/>
      <c r="ADB2" s="703"/>
      <c r="ADC2" s="703"/>
      <c r="ADD2" s="703"/>
      <c r="ADE2" s="703"/>
      <c r="ADF2" s="703"/>
      <c r="ADG2" s="703"/>
      <c r="ADH2" s="703"/>
      <c r="ADI2" s="703"/>
      <c r="ADJ2" s="703"/>
      <c r="ADK2" s="703"/>
      <c r="ADL2" s="703"/>
      <c r="ADM2" s="703"/>
      <c r="ADN2" s="703"/>
      <c r="ADO2" s="703"/>
      <c r="ADP2" s="703"/>
      <c r="ADQ2" s="703"/>
      <c r="ADR2" s="703"/>
      <c r="ADS2" s="703"/>
      <c r="ADT2" s="703"/>
      <c r="ADU2" s="703"/>
      <c r="ADV2" s="703"/>
      <c r="ADW2" s="703"/>
      <c r="ADX2" s="703"/>
      <c r="ADY2" s="703"/>
      <c r="ADZ2" s="703"/>
      <c r="AEA2" s="703"/>
      <c r="AEB2" s="703"/>
      <c r="AEC2" s="703"/>
      <c r="AED2" s="703"/>
      <c r="AEE2" s="703"/>
      <c r="AEF2" s="703"/>
      <c r="AEG2" s="703"/>
      <c r="AEH2" s="703"/>
      <c r="AEI2" s="703"/>
      <c r="AEJ2" s="703"/>
      <c r="AEK2" s="703"/>
      <c r="AEL2" s="703"/>
      <c r="AEM2" s="703"/>
      <c r="AEN2" s="703"/>
      <c r="AEO2" s="703"/>
      <c r="AEP2" s="703"/>
      <c r="AEQ2" s="703"/>
      <c r="AER2" s="703"/>
      <c r="AES2" s="703"/>
      <c r="AET2" s="703"/>
      <c r="AEU2" s="703"/>
      <c r="AEV2" s="703"/>
      <c r="AEW2" s="703"/>
      <c r="AEX2" s="703"/>
      <c r="AEY2" s="703"/>
      <c r="AEZ2" s="703"/>
      <c r="AFA2" s="703"/>
      <c r="AFB2" s="703"/>
      <c r="AFC2" s="703"/>
      <c r="AFD2" s="703"/>
      <c r="AFE2" s="703"/>
      <c r="AFF2" s="703"/>
      <c r="AFG2" s="703"/>
      <c r="AFH2" s="703"/>
      <c r="AFI2" s="703"/>
      <c r="AFJ2" s="703"/>
      <c r="AFK2" s="703"/>
      <c r="AFL2" s="703"/>
      <c r="AFM2" s="703"/>
      <c r="AFN2" s="703"/>
      <c r="AFO2" s="703"/>
      <c r="AFP2" s="703"/>
      <c r="AFQ2" s="703"/>
      <c r="AFR2" s="703"/>
      <c r="AFS2" s="703"/>
      <c r="AFT2" s="703"/>
      <c r="AFU2" s="703"/>
      <c r="AFV2" s="703"/>
      <c r="AFW2" s="703"/>
      <c r="AFX2" s="703"/>
      <c r="AFY2" s="703"/>
      <c r="AFZ2" s="703"/>
      <c r="AGA2" s="703"/>
      <c r="AGB2" s="703"/>
      <c r="AGC2" s="703"/>
      <c r="AGD2" s="703"/>
      <c r="AGE2" s="703"/>
      <c r="AGF2" s="703"/>
      <c r="AGG2" s="703"/>
      <c r="AGH2" s="703"/>
      <c r="AGI2" s="703"/>
      <c r="AGJ2" s="703"/>
      <c r="AGK2" s="703"/>
      <c r="AGL2" s="703"/>
      <c r="AGM2" s="703"/>
      <c r="AGN2" s="703"/>
      <c r="AGO2" s="703"/>
      <c r="AGP2" s="703"/>
      <c r="AGQ2" s="703"/>
      <c r="AGR2" s="703"/>
      <c r="AGS2" s="703"/>
      <c r="AGT2" s="703"/>
      <c r="AGU2" s="703"/>
      <c r="AGV2" s="703"/>
      <c r="AGW2" s="703"/>
      <c r="AGX2" s="703"/>
      <c r="AGY2" s="703"/>
      <c r="AGZ2" s="703"/>
      <c r="AHA2" s="703"/>
      <c r="AHB2" s="703"/>
      <c r="AHC2" s="703"/>
      <c r="AHD2" s="703"/>
      <c r="AHE2" s="703"/>
      <c r="AHF2" s="703"/>
      <c r="AHG2" s="703"/>
      <c r="AHH2" s="703"/>
      <c r="AHI2" s="703"/>
      <c r="AHJ2" s="703"/>
      <c r="AHK2" s="703"/>
      <c r="AHL2" s="703"/>
      <c r="AHM2" s="703"/>
      <c r="AHN2" s="703"/>
      <c r="AHO2" s="703"/>
      <c r="AHP2" s="703"/>
      <c r="AHQ2" s="703"/>
      <c r="AHR2" s="703"/>
      <c r="AHS2" s="703"/>
      <c r="AHT2" s="703"/>
      <c r="AHU2" s="703"/>
      <c r="AHV2" s="703"/>
      <c r="AHW2" s="703"/>
      <c r="AHX2" s="703"/>
      <c r="AHY2" s="703"/>
      <c r="AHZ2" s="703"/>
      <c r="AIA2" s="703"/>
      <c r="AIB2" s="703"/>
      <c r="AIC2" s="703"/>
      <c r="AID2" s="703"/>
      <c r="AIE2" s="703"/>
      <c r="AIF2" s="703"/>
      <c r="AIG2" s="703"/>
      <c r="AIH2" s="703"/>
      <c r="AII2" s="703"/>
      <c r="AIJ2" s="703"/>
      <c r="AIK2" s="703"/>
      <c r="AIL2" s="703"/>
      <c r="AIM2" s="703"/>
      <c r="AIN2" s="703"/>
      <c r="AIO2" s="703"/>
      <c r="AIP2" s="703"/>
      <c r="AIQ2" s="703"/>
      <c r="AIR2" s="703"/>
      <c r="AIS2" s="703"/>
      <c r="AIT2" s="703"/>
      <c r="AIU2" s="703"/>
      <c r="AIV2" s="703"/>
      <c r="AIW2" s="703"/>
      <c r="AIX2" s="703"/>
      <c r="AIY2" s="703"/>
      <c r="AIZ2" s="703"/>
      <c r="AJA2" s="703"/>
      <c r="AJB2" s="703"/>
      <c r="AJC2" s="703"/>
      <c r="AJD2" s="703"/>
      <c r="AJE2" s="703"/>
      <c r="AJF2" s="703"/>
      <c r="AJG2" s="703"/>
      <c r="AJH2" s="703"/>
      <c r="AJI2" s="703"/>
      <c r="AJJ2" s="703"/>
      <c r="AJK2" s="703"/>
      <c r="AJL2" s="703"/>
      <c r="AJM2" s="703"/>
      <c r="AJN2" s="703"/>
      <c r="AJO2" s="703"/>
      <c r="AJP2" s="703"/>
      <c r="AJQ2" s="703"/>
      <c r="AJR2" s="703"/>
      <c r="AJS2" s="703"/>
      <c r="AJT2" s="703"/>
      <c r="AJU2" s="703"/>
      <c r="AJV2" s="703"/>
      <c r="AJW2" s="703"/>
      <c r="AJX2" s="703"/>
      <c r="AJY2" s="703"/>
      <c r="AJZ2" s="703"/>
      <c r="AKA2" s="703"/>
      <c r="AKB2" s="703"/>
      <c r="AKC2" s="703"/>
      <c r="AKD2" s="703"/>
      <c r="AKE2" s="703"/>
      <c r="AKF2" s="703"/>
      <c r="AKG2" s="703"/>
      <c r="AKH2" s="703"/>
      <c r="AKI2" s="703"/>
      <c r="AKJ2" s="703"/>
      <c r="AKK2" s="703"/>
      <c r="AKL2" s="703"/>
      <c r="AKM2" s="703"/>
      <c r="AKN2" s="703"/>
      <c r="AKO2" s="703"/>
      <c r="AKP2" s="703"/>
      <c r="AKQ2" s="703"/>
      <c r="AKR2" s="703"/>
      <c r="AKS2" s="703"/>
      <c r="AKT2" s="703"/>
      <c r="AKU2" s="703"/>
      <c r="AKV2" s="703"/>
      <c r="AKW2" s="703"/>
      <c r="AKX2" s="703"/>
      <c r="AKY2" s="703"/>
      <c r="AKZ2" s="703"/>
      <c r="ALA2" s="703"/>
      <c r="ALB2" s="703"/>
      <c r="ALC2" s="703"/>
      <c r="ALD2" s="703"/>
      <c r="ALE2" s="703"/>
      <c r="ALF2" s="703"/>
      <c r="ALG2" s="703"/>
      <c r="ALH2" s="703"/>
      <c r="ALI2" s="703"/>
      <c r="ALJ2" s="703"/>
      <c r="ALK2" s="703"/>
      <c r="ALL2" s="703"/>
      <c r="ALM2" s="703"/>
      <c r="ALN2" s="703"/>
      <c r="ALO2" s="703"/>
      <c r="ALP2" s="703"/>
      <c r="ALQ2" s="703"/>
      <c r="ALR2" s="703"/>
      <c r="ALS2" s="703"/>
      <c r="ALT2" s="703"/>
      <c r="ALU2" s="703"/>
      <c r="ALV2" s="703"/>
      <c r="ALW2" s="703"/>
      <c r="ALX2" s="703"/>
      <c r="ALY2" s="703"/>
      <c r="ALZ2" s="703"/>
      <c r="AMA2" s="703"/>
      <c r="AMB2" s="703"/>
      <c r="AMC2" s="703"/>
      <c r="AMD2" s="703"/>
      <c r="AME2" s="703"/>
      <c r="AMF2" s="703"/>
      <c r="AMG2" s="703"/>
      <c r="AMH2" s="703"/>
      <c r="AMI2" s="703"/>
      <c r="AMJ2" s="703"/>
      <c r="AMK2" s="703"/>
      <c r="AML2" s="703"/>
      <c r="AMM2" s="703"/>
      <c r="AMN2" s="703"/>
      <c r="AMO2" s="703"/>
      <c r="AMP2" s="703"/>
      <c r="AMQ2" s="703"/>
      <c r="AMR2" s="703"/>
      <c r="AMS2" s="703"/>
      <c r="AMT2" s="703"/>
      <c r="AMU2" s="703"/>
      <c r="AMV2" s="703"/>
      <c r="AMW2" s="703"/>
      <c r="AMX2" s="703"/>
      <c r="AMY2" s="703"/>
      <c r="AMZ2" s="703"/>
      <c r="ANA2" s="703"/>
      <c r="ANB2" s="703"/>
      <c r="ANC2" s="703"/>
      <c r="AND2" s="703"/>
      <c r="ANE2" s="703"/>
      <c r="ANF2" s="703"/>
      <c r="ANG2" s="703"/>
      <c r="ANH2" s="703"/>
      <c r="ANI2" s="703"/>
      <c r="ANJ2" s="703"/>
      <c r="ANK2" s="703"/>
      <c r="ANL2" s="703"/>
      <c r="ANM2" s="703"/>
      <c r="ANN2" s="703"/>
      <c r="ANO2" s="703"/>
      <c r="ANP2" s="703"/>
      <c r="ANQ2" s="703"/>
      <c r="ANR2" s="703"/>
      <c r="ANS2" s="703"/>
      <c r="ANT2" s="703"/>
      <c r="ANU2" s="703"/>
      <c r="ANV2" s="703"/>
      <c r="ANW2" s="703"/>
      <c r="ANX2" s="703"/>
      <c r="ANY2" s="703"/>
      <c r="ANZ2" s="703"/>
      <c r="AOA2" s="703"/>
      <c r="AOB2" s="703"/>
      <c r="AOC2" s="703"/>
      <c r="AOD2" s="703"/>
      <c r="AOE2" s="703"/>
      <c r="AOF2" s="703"/>
      <c r="AOG2" s="703"/>
      <c r="AOH2" s="703"/>
      <c r="AOI2" s="703"/>
      <c r="AOJ2" s="703"/>
      <c r="AOK2" s="703"/>
      <c r="AOL2" s="703"/>
      <c r="AOM2" s="703"/>
      <c r="AON2" s="703"/>
      <c r="AOO2" s="703"/>
      <c r="AOP2" s="703"/>
      <c r="AOQ2" s="703"/>
      <c r="AOR2" s="703"/>
      <c r="AOS2" s="703"/>
      <c r="AOT2" s="703"/>
      <c r="AOU2" s="703"/>
      <c r="AOV2" s="703"/>
      <c r="AOW2" s="703"/>
      <c r="AOX2" s="703"/>
      <c r="AOY2" s="703"/>
      <c r="AOZ2" s="703"/>
      <c r="APA2" s="703"/>
      <c r="APB2" s="703"/>
      <c r="APC2" s="703"/>
      <c r="APD2" s="703"/>
      <c r="APE2" s="703"/>
      <c r="APF2" s="703"/>
      <c r="APG2" s="703"/>
      <c r="APH2" s="703"/>
      <c r="API2" s="703"/>
      <c r="APJ2" s="703"/>
      <c r="APK2" s="703"/>
      <c r="APL2" s="703"/>
      <c r="APM2" s="703"/>
      <c r="APN2" s="703"/>
      <c r="APO2" s="703"/>
      <c r="APP2" s="703"/>
      <c r="APQ2" s="703"/>
      <c r="APR2" s="703"/>
      <c r="APS2" s="703"/>
      <c r="APT2" s="703"/>
      <c r="APU2" s="703"/>
      <c r="APV2" s="703"/>
      <c r="APW2" s="703"/>
      <c r="APX2" s="703"/>
      <c r="APY2" s="703"/>
      <c r="APZ2" s="703"/>
      <c r="AQA2" s="703"/>
      <c r="AQB2" s="703"/>
      <c r="AQC2" s="703"/>
      <c r="AQD2" s="703"/>
      <c r="AQE2" s="703"/>
      <c r="AQF2" s="703"/>
      <c r="AQG2" s="703"/>
      <c r="AQH2" s="703"/>
      <c r="AQI2" s="703"/>
      <c r="AQJ2" s="703"/>
      <c r="AQK2" s="703"/>
      <c r="AQL2" s="703"/>
      <c r="AQM2" s="703"/>
      <c r="AQN2" s="703"/>
      <c r="AQO2" s="703"/>
      <c r="AQP2" s="703"/>
      <c r="AQQ2" s="703"/>
      <c r="AQR2" s="703"/>
      <c r="AQS2" s="703"/>
      <c r="AQT2" s="703"/>
      <c r="AQU2" s="703"/>
      <c r="AQV2" s="703"/>
      <c r="AQW2" s="703"/>
      <c r="AQX2" s="703"/>
      <c r="AQY2" s="703"/>
      <c r="AQZ2" s="703"/>
      <c r="ARA2" s="703"/>
      <c r="ARB2" s="703"/>
      <c r="ARC2" s="703"/>
      <c r="ARD2" s="703"/>
      <c r="ARE2" s="703"/>
      <c r="ARF2" s="703"/>
      <c r="ARG2" s="703"/>
      <c r="ARH2" s="703"/>
      <c r="ARI2" s="703"/>
      <c r="ARJ2" s="703"/>
      <c r="ARK2" s="703"/>
      <c r="ARL2" s="703"/>
      <c r="ARM2" s="703"/>
      <c r="ARN2" s="703"/>
      <c r="ARO2" s="703"/>
      <c r="ARP2" s="703"/>
      <c r="ARQ2" s="703"/>
      <c r="ARR2" s="703"/>
      <c r="ARS2" s="703"/>
      <c r="ART2" s="703"/>
      <c r="ARU2" s="703"/>
      <c r="ARV2" s="703"/>
      <c r="ARW2" s="703"/>
      <c r="ARX2" s="703"/>
      <c r="ARY2" s="703"/>
      <c r="ARZ2" s="703"/>
      <c r="ASA2" s="703"/>
      <c r="ASB2" s="703"/>
      <c r="ASC2" s="703"/>
      <c r="ASD2" s="703"/>
      <c r="ASE2" s="703"/>
      <c r="ASF2" s="703"/>
      <c r="ASG2" s="703"/>
      <c r="ASH2" s="703"/>
      <c r="ASI2" s="703"/>
      <c r="ASJ2" s="703"/>
      <c r="ASK2" s="703"/>
      <c r="ASL2" s="703"/>
      <c r="ASM2" s="703"/>
      <c r="ASN2" s="703"/>
      <c r="ASO2" s="703"/>
      <c r="ASP2" s="703"/>
      <c r="ASQ2" s="703"/>
      <c r="ASR2" s="703"/>
      <c r="ASS2" s="703"/>
      <c r="AST2" s="703"/>
      <c r="ASU2" s="703"/>
      <c r="ASV2" s="703"/>
      <c r="ASW2" s="703"/>
      <c r="ASX2" s="703"/>
      <c r="ASY2" s="703"/>
      <c r="ASZ2" s="703"/>
      <c r="ATA2" s="703"/>
      <c r="ATB2" s="703"/>
      <c r="ATC2" s="703"/>
      <c r="ATD2" s="703"/>
      <c r="ATE2" s="703"/>
      <c r="ATF2" s="703"/>
      <c r="ATG2" s="703"/>
      <c r="ATH2" s="703"/>
      <c r="ATI2" s="703"/>
      <c r="ATJ2" s="703"/>
      <c r="ATK2" s="703"/>
      <c r="ATL2" s="703"/>
      <c r="ATM2" s="703"/>
      <c r="ATN2" s="703"/>
      <c r="ATO2" s="703"/>
      <c r="ATP2" s="703"/>
      <c r="ATQ2" s="703"/>
      <c r="ATR2" s="703"/>
      <c r="ATS2" s="703"/>
      <c r="ATT2" s="703"/>
      <c r="ATU2" s="703"/>
      <c r="ATV2" s="703"/>
      <c r="ATW2" s="703"/>
      <c r="ATX2" s="703"/>
      <c r="ATY2" s="703"/>
      <c r="ATZ2" s="703"/>
      <c r="AUA2" s="703"/>
      <c r="AUB2" s="703"/>
      <c r="AUC2" s="703"/>
      <c r="AUD2" s="703"/>
      <c r="AUE2" s="703"/>
      <c r="AUF2" s="703"/>
      <c r="AUG2" s="703"/>
      <c r="AUH2" s="703"/>
      <c r="AUI2" s="703"/>
      <c r="AUJ2" s="703"/>
      <c r="AUK2" s="703"/>
      <c r="AUL2" s="703"/>
      <c r="AUM2" s="703"/>
      <c r="AUN2" s="703"/>
      <c r="AUO2" s="703"/>
      <c r="AUP2" s="703"/>
      <c r="AUQ2" s="703"/>
      <c r="AUR2" s="703"/>
      <c r="AUS2" s="703"/>
      <c r="AUT2" s="703"/>
      <c r="AUU2" s="703"/>
      <c r="AUV2" s="703"/>
      <c r="AUW2" s="703"/>
      <c r="AUX2" s="703"/>
      <c r="AUY2" s="703"/>
      <c r="AUZ2" s="703"/>
      <c r="AVA2" s="703"/>
      <c r="AVB2" s="703"/>
      <c r="AVC2" s="703"/>
      <c r="AVD2" s="703"/>
      <c r="AVE2" s="703"/>
      <c r="AVF2" s="703"/>
      <c r="AVG2" s="703"/>
      <c r="AVH2" s="703"/>
      <c r="AVI2" s="703"/>
      <c r="AVJ2" s="703"/>
      <c r="AVK2" s="703"/>
      <c r="AVL2" s="703"/>
      <c r="AVM2" s="703"/>
      <c r="AVN2" s="703"/>
      <c r="AVO2" s="703"/>
      <c r="AVP2" s="703"/>
      <c r="AVQ2" s="703"/>
      <c r="AVR2" s="703"/>
      <c r="AVS2" s="703"/>
      <c r="AVT2" s="703"/>
      <c r="AVU2" s="703"/>
      <c r="AVV2" s="703"/>
      <c r="AVW2" s="703"/>
      <c r="AVX2" s="703"/>
      <c r="AVY2" s="703"/>
      <c r="AVZ2" s="703"/>
      <c r="AWA2" s="703"/>
      <c r="AWB2" s="703"/>
      <c r="AWC2" s="703"/>
      <c r="AWD2" s="703"/>
      <c r="AWE2" s="703"/>
      <c r="AWF2" s="703"/>
      <c r="AWG2" s="703"/>
      <c r="AWH2" s="703"/>
      <c r="AWI2" s="703"/>
      <c r="AWJ2" s="703"/>
      <c r="AWK2" s="703"/>
      <c r="AWL2" s="703"/>
      <c r="AWM2" s="703"/>
      <c r="AWN2" s="703"/>
      <c r="AWO2" s="703"/>
      <c r="AWP2" s="703"/>
      <c r="AWQ2" s="703"/>
      <c r="AWR2" s="703"/>
      <c r="AWS2" s="703"/>
      <c r="AWT2" s="703"/>
      <c r="AWU2" s="703"/>
      <c r="AWV2" s="703"/>
      <c r="AWW2" s="703"/>
      <c r="AWX2" s="703"/>
      <c r="AWY2" s="703"/>
      <c r="AWZ2" s="703"/>
      <c r="AXA2" s="703"/>
      <c r="AXB2" s="703"/>
      <c r="AXC2" s="703"/>
      <c r="AXD2" s="703"/>
      <c r="AXE2" s="703"/>
      <c r="AXF2" s="703"/>
      <c r="AXG2" s="703"/>
      <c r="AXH2" s="703"/>
      <c r="AXI2" s="703"/>
      <c r="AXJ2" s="703"/>
      <c r="AXK2" s="703"/>
      <c r="AXL2" s="703"/>
      <c r="AXM2" s="703"/>
      <c r="AXN2" s="703"/>
      <c r="AXO2" s="703"/>
      <c r="AXP2" s="703"/>
      <c r="AXQ2" s="703"/>
      <c r="AXR2" s="703"/>
      <c r="AXS2" s="703"/>
      <c r="AXT2" s="703"/>
      <c r="AXU2" s="703"/>
      <c r="AXV2" s="703"/>
      <c r="AXW2" s="703"/>
      <c r="AXX2" s="703"/>
      <c r="AXY2" s="703"/>
      <c r="AXZ2" s="703"/>
      <c r="AYA2" s="703"/>
      <c r="AYB2" s="703"/>
      <c r="AYC2" s="703"/>
      <c r="AYD2" s="703"/>
      <c r="AYE2" s="703"/>
      <c r="AYF2" s="703"/>
      <c r="AYG2" s="703"/>
      <c r="AYH2" s="703"/>
      <c r="AYI2" s="703"/>
      <c r="AYJ2" s="703"/>
      <c r="AYK2" s="703"/>
      <c r="AYL2" s="703"/>
      <c r="AYM2" s="703"/>
      <c r="AYN2" s="703"/>
      <c r="AYO2" s="703"/>
      <c r="AYP2" s="703"/>
      <c r="AYQ2" s="703"/>
      <c r="AYR2" s="703"/>
      <c r="AYS2" s="703"/>
      <c r="AYT2" s="703"/>
      <c r="AYU2" s="703"/>
      <c r="AYV2" s="703"/>
      <c r="AYW2" s="703"/>
      <c r="AYX2" s="703"/>
      <c r="AYY2" s="703"/>
      <c r="AYZ2" s="703"/>
      <c r="AZA2" s="703"/>
      <c r="AZB2" s="703"/>
      <c r="AZC2" s="703"/>
      <c r="AZD2" s="703"/>
      <c r="AZE2" s="703"/>
      <c r="AZF2" s="703"/>
      <c r="AZG2" s="703"/>
      <c r="AZH2" s="703"/>
      <c r="AZI2" s="703"/>
      <c r="AZJ2" s="703"/>
      <c r="AZK2" s="703"/>
      <c r="AZL2" s="703"/>
      <c r="AZM2" s="703"/>
      <c r="AZN2" s="703"/>
      <c r="AZO2" s="703"/>
      <c r="AZP2" s="703"/>
      <c r="AZQ2" s="703"/>
      <c r="AZR2" s="703"/>
      <c r="AZS2" s="703"/>
      <c r="AZT2" s="703"/>
      <c r="AZU2" s="703"/>
      <c r="AZV2" s="703"/>
      <c r="AZW2" s="703"/>
      <c r="AZX2" s="703"/>
      <c r="AZY2" s="703"/>
      <c r="AZZ2" s="703"/>
      <c r="BAA2" s="703"/>
      <c r="BAB2" s="703"/>
      <c r="BAC2" s="703"/>
      <c r="BAD2" s="703"/>
      <c r="BAE2" s="703"/>
      <c r="BAF2" s="703"/>
      <c r="BAG2" s="703"/>
      <c r="BAH2" s="703"/>
      <c r="BAI2" s="703"/>
      <c r="BAJ2" s="703"/>
      <c r="BAK2" s="703"/>
      <c r="BAL2" s="703"/>
      <c r="BAM2" s="703"/>
      <c r="BAN2" s="703"/>
      <c r="BAO2" s="703"/>
      <c r="BAP2" s="703"/>
      <c r="BAQ2" s="703"/>
      <c r="BAR2" s="703"/>
      <c r="BAS2" s="703"/>
      <c r="BAT2" s="703"/>
      <c r="BAU2" s="703"/>
      <c r="BAV2" s="703"/>
      <c r="BAW2" s="703"/>
      <c r="BAX2" s="703"/>
      <c r="BAY2" s="703"/>
      <c r="BAZ2" s="703"/>
      <c r="BBA2" s="703"/>
      <c r="BBB2" s="703"/>
      <c r="BBC2" s="703"/>
      <c r="BBD2" s="703"/>
      <c r="BBE2" s="703"/>
      <c r="BBF2" s="703"/>
      <c r="BBG2" s="703"/>
      <c r="BBH2" s="703"/>
      <c r="BBI2" s="703"/>
      <c r="BBJ2" s="703"/>
      <c r="BBK2" s="703"/>
      <c r="BBL2" s="703"/>
      <c r="BBM2" s="703"/>
      <c r="BBN2" s="703"/>
      <c r="BBO2" s="703"/>
      <c r="BBP2" s="703"/>
      <c r="BBQ2" s="703"/>
      <c r="BBR2" s="703"/>
      <c r="BBS2" s="703"/>
      <c r="BBT2" s="703"/>
      <c r="BBU2" s="703"/>
      <c r="BBV2" s="703"/>
      <c r="BBW2" s="703"/>
      <c r="BBX2" s="703"/>
      <c r="BBY2" s="703"/>
      <c r="BBZ2" s="703"/>
      <c r="BCA2" s="703"/>
      <c r="BCB2" s="703"/>
      <c r="BCC2" s="703"/>
      <c r="BCD2" s="703"/>
      <c r="BCE2" s="703"/>
      <c r="BCF2" s="703"/>
      <c r="BCG2" s="703"/>
      <c r="BCH2" s="703"/>
      <c r="BCI2" s="703"/>
      <c r="BCJ2" s="703"/>
      <c r="BCK2" s="703"/>
      <c r="BCL2" s="703"/>
      <c r="BCM2" s="703"/>
      <c r="BCN2" s="703"/>
      <c r="BCO2" s="703"/>
      <c r="BCP2" s="703"/>
      <c r="BCQ2" s="703"/>
      <c r="BCR2" s="703"/>
      <c r="BCS2" s="703"/>
      <c r="BCT2" s="703"/>
      <c r="BCU2" s="703"/>
      <c r="BCV2" s="703"/>
      <c r="BCW2" s="703"/>
      <c r="BCX2" s="703"/>
      <c r="BCY2" s="703"/>
      <c r="BCZ2" s="703"/>
      <c r="BDA2" s="703"/>
      <c r="BDB2" s="703"/>
      <c r="BDC2" s="703"/>
      <c r="BDD2" s="703"/>
      <c r="BDE2" s="703"/>
      <c r="BDF2" s="703"/>
      <c r="BDG2" s="703"/>
      <c r="BDH2" s="703"/>
      <c r="BDI2" s="703"/>
      <c r="BDJ2" s="703"/>
      <c r="BDK2" s="703"/>
      <c r="BDL2" s="703"/>
      <c r="BDM2" s="703"/>
      <c r="BDN2" s="703"/>
      <c r="BDO2" s="703"/>
      <c r="BDP2" s="703"/>
      <c r="BDQ2" s="703"/>
      <c r="BDR2" s="703"/>
      <c r="BDS2" s="703"/>
      <c r="BDT2" s="703"/>
      <c r="BDU2" s="703"/>
      <c r="BDV2" s="703"/>
      <c r="BDW2" s="703"/>
      <c r="BDX2" s="703"/>
      <c r="BDY2" s="703"/>
      <c r="BDZ2" s="703"/>
      <c r="BEA2" s="703"/>
      <c r="BEB2" s="703"/>
      <c r="BEC2" s="703"/>
      <c r="BED2" s="703"/>
      <c r="BEE2" s="703"/>
      <c r="BEF2" s="703"/>
      <c r="BEG2" s="703"/>
      <c r="BEH2" s="703"/>
      <c r="BEI2" s="703"/>
      <c r="BEJ2" s="703"/>
      <c r="BEK2" s="703"/>
      <c r="BEL2" s="703"/>
      <c r="BEM2" s="703"/>
      <c r="BEN2" s="703"/>
      <c r="BEO2" s="703"/>
      <c r="BEP2" s="703"/>
      <c r="BEQ2" s="703"/>
      <c r="BER2" s="703"/>
      <c r="BES2" s="703"/>
      <c r="BET2" s="703"/>
      <c r="BEU2" s="703"/>
      <c r="BEV2" s="703"/>
      <c r="BEW2" s="703"/>
      <c r="BEX2" s="703"/>
      <c r="BEY2" s="703"/>
      <c r="BEZ2" s="703"/>
      <c r="BFA2" s="703"/>
      <c r="BFB2" s="703"/>
      <c r="BFC2" s="703"/>
      <c r="BFD2" s="703"/>
      <c r="BFE2" s="703"/>
      <c r="BFF2" s="703"/>
      <c r="BFG2" s="703"/>
      <c r="BFH2" s="703"/>
      <c r="BFI2" s="703"/>
      <c r="BFJ2" s="703"/>
      <c r="BFK2" s="703"/>
      <c r="BFL2" s="703"/>
      <c r="BFM2" s="703"/>
      <c r="BFN2" s="703"/>
      <c r="BFO2" s="703"/>
      <c r="BFP2" s="703"/>
      <c r="BFQ2" s="703"/>
      <c r="BFR2" s="703"/>
      <c r="BFS2" s="703"/>
      <c r="BFT2" s="703"/>
      <c r="BFU2" s="703"/>
      <c r="BFV2" s="703"/>
      <c r="BFW2" s="703"/>
      <c r="BFX2" s="703"/>
      <c r="BFY2" s="703"/>
      <c r="BFZ2" s="703"/>
      <c r="BGA2" s="703"/>
      <c r="BGB2" s="703"/>
      <c r="BGC2" s="703"/>
      <c r="BGD2" s="703"/>
      <c r="BGE2" s="703"/>
      <c r="BGF2" s="703"/>
      <c r="BGG2" s="703"/>
      <c r="BGH2" s="703"/>
      <c r="BGI2" s="703"/>
      <c r="BGJ2" s="703"/>
      <c r="BGK2" s="703"/>
      <c r="BGL2" s="703"/>
      <c r="BGM2" s="703"/>
      <c r="BGN2" s="703"/>
      <c r="BGO2" s="703"/>
      <c r="BGP2" s="703"/>
      <c r="BGQ2" s="703"/>
      <c r="BGR2" s="703"/>
      <c r="BGS2" s="703"/>
      <c r="BGT2" s="703"/>
      <c r="BGU2" s="703"/>
      <c r="BGV2" s="703"/>
      <c r="BGW2" s="703"/>
      <c r="BGX2" s="703"/>
      <c r="BGY2" s="703"/>
      <c r="BGZ2" s="703"/>
      <c r="BHA2" s="703"/>
      <c r="BHB2" s="703"/>
      <c r="BHC2" s="703"/>
      <c r="BHD2" s="703"/>
      <c r="BHE2" s="703"/>
      <c r="BHF2" s="703"/>
      <c r="BHG2" s="703"/>
      <c r="BHH2" s="703"/>
      <c r="BHI2" s="703"/>
      <c r="BHJ2" s="703"/>
      <c r="BHK2" s="703"/>
      <c r="BHL2" s="703"/>
      <c r="BHM2" s="703"/>
      <c r="BHN2" s="703"/>
      <c r="BHO2" s="703"/>
      <c r="BHP2" s="703"/>
      <c r="BHQ2" s="703"/>
      <c r="BHR2" s="703"/>
      <c r="BHS2" s="703"/>
      <c r="BHT2" s="703"/>
      <c r="BHU2" s="703"/>
      <c r="BHV2" s="703"/>
      <c r="BHW2" s="703"/>
      <c r="BHX2" s="703"/>
      <c r="BHY2" s="703"/>
      <c r="BHZ2" s="703"/>
      <c r="BIA2" s="703"/>
      <c r="BIB2" s="703"/>
      <c r="BIC2" s="703"/>
      <c r="BID2" s="703"/>
      <c r="BIE2" s="703"/>
      <c r="BIF2" s="703"/>
      <c r="BIG2" s="703"/>
      <c r="BIH2" s="703"/>
      <c r="BII2" s="703"/>
      <c r="BIJ2" s="703"/>
      <c r="BIK2" s="703"/>
      <c r="BIL2" s="703"/>
      <c r="BIM2" s="703"/>
      <c r="BIN2" s="703"/>
      <c r="BIO2" s="703"/>
      <c r="BIP2" s="703"/>
      <c r="BIQ2" s="703"/>
      <c r="BIR2" s="703"/>
      <c r="BIS2" s="703"/>
      <c r="BIT2" s="703"/>
      <c r="BIU2" s="703"/>
      <c r="BIV2" s="703"/>
      <c r="BIW2" s="703"/>
      <c r="BIX2" s="703"/>
      <c r="BIY2" s="703"/>
      <c r="BIZ2" s="703"/>
      <c r="BJA2" s="703"/>
      <c r="BJB2" s="703"/>
      <c r="BJC2" s="703"/>
      <c r="BJD2" s="703"/>
      <c r="BJE2" s="703"/>
      <c r="BJF2" s="703"/>
      <c r="BJG2" s="703"/>
      <c r="BJH2" s="703"/>
      <c r="BJI2" s="703"/>
      <c r="BJJ2" s="703"/>
      <c r="BJK2" s="703"/>
      <c r="BJL2" s="703"/>
      <c r="BJM2" s="703"/>
      <c r="BJN2" s="703"/>
      <c r="BJO2" s="703"/>
      <c r="BJP2" s="703"/>
      <c r="BJQ2" s="703"/>
      <c r="BJR2" s="703"/>
      <c r="BJS2" s="703"/>
      <c r="BJT2" s="703"/>
      <c r="BJU2" s="703"/>
      <c r="BJV2" s="703"/>
      <c r="BJW2" s="703"/>
      <c r="BJX2" s="703"/>
      <c r="BJY2" s="703"/>
      <c r="BJZ2" s="703"/>
      <c r="BKA2" s="703"/>
      <c r="BKB2" s="703"/>
      <c r="BKC2" s="703"/>
      <c r="BKD2" s="703"/>
      <c r="BKE2" s="703"/>
      <c r="BKF2" s="703"/>
      <c r="BKG2" s="703"/>
      <c r="BKH2" s="703"/>
      <c r="BKI2" s="703"/>
      <c r="BKJ2" s="703"/>
      <c r="BKK2" s="703"/>
      <c r="BKL2" s="703"/>
      <c r="BKM2" s="703"/>
      <c r="BKN2" s="703"/>
      <c r="BKO2" s="703"/>
      <c r="BKP2" s="703"/>
      <c r="BKQ2" s="703"/>
      <c r="BKR2" s="703"/>
      <c r="BKS2" s="703"/>
      <c r="BKT2" s="703"/>
      <c r="BKU2" s="703"/>
      <c r="BKV2" s="703"/>
      <c r="BKW2" s="703"/>
      <c r="BKX2" s="703"/>
      <c r="BKY2" s="703"/>
      <c r="BKZ2" s="703"/>
      <c r="BLA2" s="703"/>
      <c r="BLB2" s="703"/>
      <c r="BLC2" s="703"/>
      <c r="BLD2" s="703"/>
      <c r="BLE2" s="703"/>
      <c r="BLF2" s="703"/>
      <c r="BLG2" s="703"/>
      <c r="BLH2" s="703"/>
      <c r="BLI2" s="703"/>
      <c r="BLJ2" s="703"/>
      <c r="BLK2" s="703"/>
      <c r="BLL2" s="703"/>
      <c r="BLM2" s="703"/>
      <c r="BLN2" s="703"/>
      <c r="BLO2" s="703"/>
      <c r="BLP2" s="703"/>
      <c r="BLQ2" s="703"/>
      <c r="BLR2" s="703"/>
      <c r="BLS2" s="703"/>
      <c r="BLT2" s="703"/>
      <c r="BLU2" s="703"/>
      <c r="BLV2" s="703"/>
      <c r="BLW2" s="703"/>
      <c r="BLX2" s="703"/>
      <c r="BLY2" s="703"/>
      <c r="BLZ2" s="703"/>
      <c r="BMA2" s="703"/>
      <c r="BMB2" s="703"/>
      <c r="BMC2" s="703"/>
      <c r="BMD2" s="703"/>
      <c r="BME2" s="703"/>
      <c r="BMF2" s="703"/>
      <c r="BMG2" s="703"/>
      <c r="BMH2" s="703"/>
      <c r="BMI2" s="703"/>
      <c r="BMJ2" s="703"/>
      <c r="BMK2" s="703"/>
      <c r="BML2" s="703"/>
      <c r="BMM2" s="703"/>
      <c r="BMN2" s="703"/>
      <c r="BMO2" s="703"/>
      <c r="BMP2" s="703"/>
      <c r="BMQ2" s="703"/>
      <c r="BMR2" s="703"/>
      <c r="BMS2" s="703"/>
      <c r="BMT2" s="703"/>
      <c r="BMU2" s="703"/>
      <c r="BMV2" s="703"/>
      <c r="BMW2" s="703"/>
      <c r="BMX2" s="703"/>
      <c r="BMY2" s="703"/>
      <c r="BMZ2" s="703"/>
      <c r="BNA2" s="703"/>
      <c r="BNB2" s="703"/>
      <c r="BNC2" s="703"/>
      <c r="BND2" s="703"/>
      <c r="BNE2" s="703"/>
      <c r="BNF2" s="703"/>
      <c r="BNG2" s="703"/>
      <c r="BNH2" s="703"/>
      <c r="BNI2" s="703"/>
      <c r="BNJ2" s="703"/>
      <c r="BNK2" s="703"/>
      <c r="BNL2" s="703"/>
      <c r="BNM2" s="703"/>
      <c r="BNN2" s="703"/>
      <c r="BNO2" s="703"/>
      <c r="BNP2" s="703"/>
      <c r="BNQ2" s="703"/>
      <c r="BNR2" s="703"/>
      <c r="BNS2" s="703"/>
      <c r="BNT2" s="703"/>
      <c r="BNU2" s="703"/>
      <c r="BNV2" s="703"/>
      <c r="BNW2" s="703"/>
      <c r="BNX2" s="703"/>
      <c r="BNY2" s="703"/>
      <c r="BNZ2" s="703"/>
      <c r="BOA2" s="703"/>
      <c r="BOB2" s="703"/>
      <c r="BOC2" s="703"/>
      <c r="BOD2" s="703"/>
      <c r="BOE2" s="703"/>
      <c r="BOF2" s="703"/>
      <c r="BOG2" s="703"/>
      <c r="BOH2" s="703"/>
      <c r="BOI2" s="703"/>
      <c r="BOJ2" s="703"/>
      <c r="BOK2" s="703"/>
      <c r="BOL2" s="703"/>
      <c r="BOM2" s="703"/>
      <c r="BON2" s="703"/>
      <c r="BOO2" s="703"/>
      <c r="BOP2" s="703"/>
      <c r="BOQ2" s="703"/>
      <c r="BOR2" s="703"/>
      <c r="BOS2" s="703"/>
      <c r="BOT2" s="703"/>
      <c r="BOU2" s="703"/>
      <c r="BOV2" s="703"/>
      <c r="BOW2" s="703"/>
      <c r="BOX2" s="703"/>
      <c r="BOY2" s="703"/>
      <c r="BOZ2" s="703"/>
      <c r="BPA2" s="703"/>
      <c r="BPB2" s="703"/>
      <c r="BPC2" s="703"/>
      <c r="BPD2" s="703"/>
      <c r="BPE2" s="703"/>
      <c r="BPF2" s="703"/>
      <c r="BPG2" s="703"/>
      <c r="BPH2" s="703"/>
      <c r="BPI2" s="703"/>
      <c r="BPJ2" s="703"/>
      <c r="BPK2" s="703"/>
      <c r="BPL2" s="703"/>
      <c r="BPM2" s="703"/>
      <c r="BPN2" s="703"/>
      <c r="BPO2" s="703"/>
      <c r="BPP2" s="703"/>
      <c r="BPQ2" s="703"/>
      <c r="BPR2" s="703"/>
      <c r="BPS2" s="703"/>
      <c r="BPT2" s="703"/>
      <c r="BPU2" s="703"/>
      <c r="BPV2" s="703"/>
      <c r="BPW2" s="703"/>
      <c r="BPX2" s="703"/>
      <c r="BPY2" s="703"/>
      <c r="BPZ2" s="703"/>
      <c r="BQA2" s="703"/>
      <c r="BQB2" s="703"/>
      <c r="BQC2" s="703"/>
      <c r="BQD2" s="703"/>
      <c r="BQE2" s="703"/>
      <c r="BQF2" s="703"/>
      <c r="BQG2" s="703"/>
      <c r="BQH2" s="703"/>
      <c r="BQI2" s="703"/>
      <c r="BQJ2" s="703"/>
      <c r="BQK2" s="703"/>
      <c r="BQL2" s="703"/>
      <c r="BQM2" s="703"/>
      <c r="BQN2" s="703"/>
      <c r="BQO2" s="703"/>
      <c r="BQP2" s="703"/>
      <c r="BQQ2" s="703"/>
      <c r="BQR2" s="703"/>
      <c r="BQS2" s="703"/>
      <c r="BQT2" s="703"/>
      <c r="BQU2" s="703"/>
      <c r="BQV2" s="703"/>
      <c r="BQW2" s="703"/>
      <c r="BQX2" s="703"/>
      <c r="BQY2" s="703"/>
      <c r="BQZ2" s="703"/>
      <c r="BRA2" s="703"/>
      <c r="BRB2" s="703"/>
      <c r="BRC2" s="703"/>
      <c r="BRD2" s="703"/>
      <c r="BRE2" s="703"/>
      <c r="BRF2" s="703"/>
      <c r="BRG2" s="703"/>
      <c r="BRH2" s="703"/>
      <c r="BRI2" s="703"/>
      <c r="BRJ2" s="703"/>
      <c r="BRK2" s="703"/>
      <c r="BRL2" s="703"/>
      <c r="BRM2" s="703"/>
      <c r="BRN2" s="703"/>
      <c r="BRO2" s="703"/>
      <c r="BRP2" s="703"/>
      <c r="BRQ2" s="703"/>
      <c r="BRR2" s="703"/>
      <c r="BRS2" s="703"/>
      <c r="BRT2" s="703"/>
      <c r="BRU2" s="703"/>
      <c r="BRV2" s="703"/>
      <c r="BRW2" s="703"/>
      <c r="BRX2" s="703"/>
      <c r="BRY2" s="703"/>
      <c r="BRZ2" s="703"/>
      <c r="BSA2" s="703"/>
      <c r="BSB2" s="703"/>
      <c r="BSC2" s="703"/>
      <c r="BSD2" s="703"/>
      <c r="BSE2" s="703"/>
      <c r="BSF2" s="703"/>
      <c r="BSG2" s="703"/>
      <c r="BSH2" s="703"/>
      <c r="BSI2" s="703"/>
      <c r="BSJ2" s="703"/>
      <c r="BSK2" s="703"/>
      <c r="BSL2" s="703"/>
      <c r="BSM2" s="703"/>
      <c r="BSN2" s="703"/>
      <c r="BSO2" s="703"/>
      <c r="BSP2" s="703"/>
      <c r="BSQ2" s="703"/>
      <c r="BSR2" s="703"/>
      <c r="BSS2" s="703"/>
      <c r="BST2" s="703"/>
      <c r="BSU2" s="703"/>
      <c r="BSV2" s="703"/>
      <c r="BSW2" s="703"/>
      <c r="BSX2" s="703"/>
      <c r="BSY2" s="703"/>
      <c r="BSZ2" s="703"/>
      <c r="BTA2" s="703"/>
      <c r="BTB2" s="703"/>
      <c r="BTC2" s="703"/>
      <c r="BTD2" s="703"/>
      <c r="BTE2" s="703"/>
      <c r="BTF2" s="703"/>
      <c r="BTG2" s="703"/>
      <c r="BTH2" s="703"/>
      <c r="BTI2" s="703"/>
      <c r="BTJ2" s="703"/>
      <c r="BTK2" s="703"/>
      <c r="BTL2" s="703"/>
      <c r="BTM2" s="703"/>
      <c r="BTN2" s="703"/>
      <c r="BTO2" s="703"/>
      <c r="BTP2" s="703"/>
      <c r="BTQ2" s="703"/>
      <c r="BTR2" s="703"/>
      <c r="BTS2" s="703"/>
      <c r="BTT2" s="703"/>
      <c r="BTU2" s="703"/>
      <c r="BTV2" s="703"/>
      <c r="BTW2" s="703"/>
      <c r="BTX2" s="703"/>
      <c r="BTY2" s="703"/>
      <c r="BTZ2" s="703"/>
      <c r="BUA2" s="703"/>
      <c r="BUB2" s="703"/>
      <c r="BUC2" s="703"/>
      <c r="BUD2" s="703"/>
      <c r="BUE2" s="703"/>
      <c r="BUF2" s="703"/>
      <c r="BUG2" s="703"/>
      <c r="BUH2" s="703"/>
      <c r="BUI2" s="703"/>
      <c r="BUJ2" s="703"/>
      <c r="BUK2" s="703"/>
      <c r="BUL2" s="703"/>
      <c r="BUM2" s="703"/>
      <c r="BUN2" s="703"/>
      <c r="BUO2" s="703"/>
      <c r="BUP2" s="703"/>
      <c r="BUQ2" s="703"/>
      <c r="BUR2" s="703"/>
      <c r="BUS2" s="703"/>
      <c r="BUT2" s="703"/>
      <c r="BUU2" s="703"/>
      <c r="BUV2" s="703"/>
      <c r="BUW2" s="703"/>
      <c r="BUX2" s="703"/>
      <c r="BUY2" s="703"/>
      <c r="BUZ2" s="703"/>
      <c r="BVA2" s="703"/>
      <c r="BVB2" s="703"/>
      <c r="BVC2" s="703"/>
      <c r="BVD2" s="703"/>
      <c r="BVE2" s="703"/>
      <c r="BVF2" s="703"/>
      <c r="BVG2" s="703"/>
      <c r="BVH2" s="703"/>
      <c r="BVI2" s="703"/>
      <c r="BVJ2" s="703"/>
      <c r="BVK2" s="703"/>
      <c r="BVL2" s="703"/>
      <c r="BVM2" s="703"/>
      <c r="BVN2" s="703"/>
      <c r="BVO2" s="703"/>
      <c r="BVP2" s="703"/>
      <c r="BVQ2" s="703"/>
      <c r="BVR2" s="703"/>
      <c r="BVS2" s="703"/>
      <c r="BVT2" s="703"/>
      <c r="BVU2" s="703"/>
      <c r="BVV2" s="703"/>
      <c r="BVW2" s="703"/>
      <c r="BVX2" s="703"/>
      <c r="BVY2" s="703"/>
      <c r="BVZ2" s="703"/>
      <c r="BWA2" s="703"/>
      <c r="BWB2" s="703"/>
      <c r="BWC2" s="703"/>
      <c r="BWD2" s="703"/>
      <c r="BWE2" s="703"/>
      <c r="BWF2" s="703"/>
      <c r="BWG2" s="703"/>
      <c r="BWH2" s="703"/>
      <c r="BWI2" s="703"/>
      <c r="BWJ2" s="703"/>
      <c r="BWK2" s="703"/>
      <c r="BWL2" s="703"/>
      <c r="BWM2" s="703"/>
      <c r="BWN2" s="703"/>
      <c r="BWO2" s="703"/>
      <c r="BWP2" s="703"/>
      <c r="BWQ2" s="703"/>
      <c r="BWR2" s="703"/>
      <c r="BWS2" s="703"/>
      <c r="BWT2" s="703"/>
      <c r="BWU2" s="703"/>
      <c r="BWV2" s="703"/>
      <c r="BWW2" s="703"/>
      <c r="BWX2" s="703"/>
      <c r="BWY2" s="703"/>
      <c r="BWZ2" s="703"/>
      <c r="BXA2" s="703"/>
      <c r="BXB2" s="703"/>
      <c r="BXC2" s="703"/>
      <c r="BXD2" s="703"/>
      <c r="BXE2" s="703"/>
      <c r="BXF2" s="703"/>
      <c r="BXG2" s="703"/>
      <c r="BXH2" s="703"/>
      <c r="BXI2" s="703"/>
      <c r="BXJ2" s="703"/>
      <c r="BXK2" s="703"/>
      <c r="BXL2" s="703"/>
      <c r="BXM2" s="703"/>
      <c r="BXN2" s="703"/>
      <c r="BXO2" s="703"/>
      <c r="BXP2" s="703"/>
      <c r="BXQ2" s="703"/>
      <c r="BXR2" s="703"/>
      <c r="BXS2" s="703"/>
      <c r="BXT2" s="703"/>
      <c r="BXU2" s="703"/>
      <c r="BXV2" s="703"/>
      <c r="BXW2" s="703"/>
      <c r="BXX2" s="703"/>
      <c r="BXY2" s="703"/>
      <c r="BXZ2" s="703"/>
      <c r="BYA2" s="703"/>
      <c r="BYB2" s="703"/>
      <c r="BYC2" s="703"/>
      <c r="BYD2" s="703"/>
      <c r="BYE2" s="703"/>
      <c r="BYF2" s="703"/>
      <c r="BYG2" s="703"/>
      <c r="BYH2" s="703"/>
      <c r="BYI2" s="703"/>
      <c r="BYJ2" s="703"/>
      <c r="BYK2" s="703"/>
      <c r="BYL2" s="703"/>
      <c r="BYM2" s="703"/>
      <c r="BYN2" s="703"/>
      <c r="BYO2" s="703"/>
      <c r="BYP2" s="703"/>
      <c r="BYQ2" s="703"/>
      <c r="BYR2" s="703"/>
      <c r="BYS2" s="703"/>
      <c r="BYT2" s="703"/>
      <c r="BYU2" s="703"/>
      <c r="BYV2" s="703"/>
      <c r="BYW2" s="703"/>
      <c r="BYX2" s="703"/>
      <c r="BYY2" s="703"/>
      <c r="BYZ2" s="703"/>
      <c r="BZA2" s="703"/>
      <c r="BZB2" s="703"/>
      <c r="BZC2" s="703"/>
      <c r="BZD2" s="703"/>
      <c r="BZE2" s="703"/>
      <c r="BZF2" s="703"/>
      <c r="BZG2" s="703"/>
      <c r="BZH2" s="703"/>
      <c r="BZI2" s="703"/>
      <c r="BZJ2" s="703"/>
      <c r="BZK2" s="703"/>
      <c r="BZL2" s="703"/>
      <c r="BZM2" s="703"/>
      <c r="BZN2" s="703"/>
      <c r="BZO2" s="703"/>
      <c r="BZP2" s="703"/>
      <c r="BZQ2" s="703"/>
      <c r="BZR2" s="703"/>
      <c r="BZS2" s="703"/>
      <c r="BZT2" s="703"/>
      <c r="BZU2" s="703"/>
      <c r="BZV2" s="703"/>
      <c r="BZW2" s="703"/>
      <c r="BZX2" s="703"/>
      <c r="BZY2" s="703"/>
      <c r="BZZ2" s="703"/>
      <c r="CAA2" s="703"/>
      <c r="CAB2" s="703"/>
      <c r="CAC2" s="703"/>
      <c r="CAD2" s="703"/>
      <c r="CAE2" s="703"/>
      <c r="CAF2" s="703"/>
      <c r="CAG2" s="703"/>
      <c r="CAH2" s="703"/>
      <c r="CAI2" s="703"/>
      <c r="CAJ2" s="703"/>
      <c r="CAK2" s="703"/>
      <c r="CAL2" s="703"/>
      <c r="CAM2" s="703"/>
      <c r="CAN2" s="703"/>
      <c r="CAO2" s="703"/>
      <c r="CAP2" s="703"/>
      <c r="CAQ2" s="703"/>
      <c r="CAR2" s="703"/>
      <c r="CAS2" s="703"/>
      <c r="CAT2" s="703"/>
      <c r="CAU2" s="703"/>
      <c r="CAV2" s="703"/>
      <c r="CAW2" s="703"/>
      <c r="CAX2" s="703"/>
      <c r="CAY2" s="703"/>
      <c r="CAZ2" s="703"/>
      <c r="CBA2" s="703"/>
      <c r="CBB2" s="703"/>
      <c r="CBC2" s="703"/>
      <c r="CBD2" s="703"/>
      <c r="CBE2" s="703"/>
      <c r="CBF2" s="703"/>
      <c r="CBG2" s="703"/>
      <c r="CBH2" s="703"/>
      <c r="CBI2" s="703"/>
      <c r="CBJ2" s="703"/>
      <c r="CBK2" s="703"/>
      <c r="CBL2" s="703"/>
      <c r="CBM2" s="703"/>
      <c r="CBN2" s="703"/>
      <c r="CBO2" s="703"/>
      <c r="CBP2" s="703"/>
      <c r="CBQ2" s="703"/>
      <c r="CBR2" s="703"/>
      <c r="CBS2" s="703"/>
      <c r="CBT2" s="703"/>
      <c r="CBU2" s="703"/>
      <c r="CBV2" s="703"/>
      <c r="CBW2" s="703"/>
      <c r="CBX2" s="703"/>
      <c r="CBY2" s="703"/>
      <c r="CBZ2" s="703"/>
      <c r="CCA2" s="703"/>
      <c r="CCB2" s="703"/>
      <c r="CCC2" s="703"/>
      <c r="CCD2" s="703"/>
      <c r="CCE2" s="703"/>
      <c r="CCF2" s="703"/>
      <c r="CCG2" s="703"/>
      <c r="CCH2" s="703"/>
      <c r="CCI2" s="703"/>
      <c r="CCJ2" s="703"/>
      <c r="CCK2" s="703"/>
      <c r="CCL2" s="703"/>
      <c r="CCM2" s="703"/>
      <c r="CCN2" s="703"/>
      <c r="CCO2" s="703"/>
      <c r="CCP2" s="703"/>
      <c r="CCQ2" s="703"/>
      <c r="CCR2" s="703"/>
      <c r="CCS2" s="703"/>
      <c r="CCT2" s="703"/>
      <c r="CCU2" s="703"/>
      <c r="CCV2" s="703"/>
      <c r="CCW2" s="703"/>
      <c r="CCX2" s="703"/>
      <c r="CCY2" s="703"/>
      <c r="CCZ2" s="703"/>
      <c r="CDA2" s="703"/>
      <c r="CDB2" s="703"/>
      <c r="CDC2" s="703"/>
      <c r="CDD2" s="703"/>
      <c r="CDE2" s="703"/>
      <c r="CDF2" s="703"/>
      <c r="CDG2" s="703"/>
      <c r="CDH2" s="703"/>
      <c r="CDI2" s="703"/>
      <c r="CDJ2" s="703"/>
      <c r="CDK2" s="703"/>
      <c r="CDL2" s="703"/>
      <c r="CDM2" s="703"/>
      <c r="CDN2" s="703"/>
      <c r="CDO2" s="703"/>
      <c r="CDP2" s="703"/>
      <c r="CDQ2" s="703"/>
      <c r="CDR2" s="703"/>
      <c r="CDS2" s="703"/>
      <c r="CDT2" s="703"/>
      <c r="CDU2" s="703"/>
      <c r="CDV2" s="703"/>
      <c r="CDW2" s="703"/>
      <c r="CDX2" s="703"/>
      <c r="CDY2" s="703"/>
      <c r="CDZ2" s="703"/>
      <c r="CEA2" s="703"/>
      <c r="CEB2" s="703"/>
      <c r="CEC2" s="703"/>
      <c r="CED2" s="703"/>
      <c r="CEE2" s="703"/>
      <c r="CEF2" s="703"/>
      <c r="CEG2" s="703"/>
      <c r="CEH2" s="703"/>
      <c r="CEI2" s="703"/>
      <c r="CEJ2" s="703"/>
      <c r="CEK2" s="703"/>
      <c r="CEL2" s="703"/>
      <c r="CEM2" s="703"/>
      <c r="CEN2" s="703"/>
      <c r="CEO2" s="703"/>
      <c r="CEP2" s="703"/>
      <c r="CEQ2" s="703"/>
      <c r="CER2" s="703"/>
      <c r="CES2" s="703"/>
      <c r="CET2" s="703"/>
      <c r="CEU2" s="703"/>
      <c r="CEV2" s="703"/>
      <c r="CEW2" s="703"/>
      <c r="CEX2" s="703"/>
      <c r="CEY2" s="703"/>
      <c r="CEZ2" s="703"/>
      <c r="CFA2" s="703"/>
      <c r="CFB2" s="703"/>
      <c r="CFC2" s="703"/>
      <c r="CFD2" s="703"/>
      <c r="CFE2" s="703"/>
      <c r="CFF2" s="703"/>
      <c r="CFG2" s="703"/>
      <c r="CFH2" s="703"/>
      <c r="CFI2" s="703"/>
      <c r="CFJ2" s="703"/>
      <c r="CFK2" s="703"/>
      <c r="CFL2" s="703"/>
      <c r="CFM2" s="703"/>
      <c r="CFN2" s="703"/>
      <c r="CFO2" s="703"/>
      <c r="CFP2" s="703"/>
      <c r="CFQ2" s="703"/>
      <c r="CFR2" s="703"/>
      <c r="CFS2" s="703"/>
      <c r="CFT2" s="703"/>
      <c r="CFU2" s="703"/>
      <c r="CFV2" s="703"/>
      <c r="CFW2" s="703"/>
      <c r="CFX2" s="703"/>
      <c r="CFY2" s="703"/>
      <c r="CFZ2" s="703"/>
      <c r="CGA2" s="703"/>
      <c r="CGB2" s="703"/>
      <c r="CGC2" s="703"/>
      <c r="CGD2" s="703"/>
      <c r="CGE2" s="703"/>
      <c r="CGF2" s="703"/>
      <c r="CGG2" s="703"/>
      <c r="CGH2" s="703"/>
      <c r="CGI2" s="703"/>
      <c r="CGJ2" s="703"/>
      <c r="CGK2" s="703"/>
      <c r="CGL2" s="703"/>
      <c r="CGM2" s="703"/>
      <c r="CGN2" s="703"/>
      <c r="CGO2" s="703"/>
      <c r="CGP2" s="703"/>
      <c r="CGQ2" s="703"/>
      <c r="CGR2" s="703"/>
      <c r="CGS2" s="703"/>
      <c r="CGT2" s="703"/>
      <c r="CGU2" s="703"/>
      <c r="CGV2" s="703"/>
      <c r="CGW2" s="703"/>
      <c r="CGX2" s="703"/>
      <c r="CGY2" s="703"/>
      <c r="CGZ2" s="703"/>
      <c r="CHA2" s="703"/>
      <c r="CHB2" s="703"/>
      <c r="CHC2" s="703"/>
      <c r="CHD2" s="703"/>
      <c r="CHE2" s="703"/>
      <c r="CHF2" s="703"/>
      <c r="CHG2" s="703"/>
      <c r="CHH2" s="703"/>
      <c r="CHI2" s="703"/>
      <c r="CHJ2" s="703"/>
      <c r="CHK2" s="703"/>
      <c r="CHL2" s="703"/>
      <c r="CHM2" s="703"/>
      <c r="CHN2" s="703"/>
      <c r="CHO2" s="703"/>
      <c r="CHP2" s="703"/>
      <c r="CHQ2" s="703"/>
      <c r="CHR2" s="703"/>
      <c r="CHS2" s="703"/>
      <c r="CHT2" s="703"/>
      <c r="CHU2" s="703"/>
      <c r="CHV2" s="703"/>
      <c r="CHW2" s="703"/>
      <c r="CHX2" s="703"/>
      <c r="CHY2" s="703"/>
      <c r="CHZ2" s="703"/>
      <c r="CIA2" s="703"/>
      <c r="CIB2" s="703"/>
      <c r="CIC2" s="703"/>
      <c r="CID2" s="703"/>
      <c r="CIE2" s="703"/>
      <c r="CIF2" s="703"/>
      <c r="CIG2" s="703"/>
      <c r="CIH2" s="703"/>
      <c r="CII2" s="703"/>
      <c r="CIJ2" s="703"/>
      <c r="CIK2" s="703"/>
      <c r="CIL2" s="703"/>
      <c r="CIM2" s="703"/>
      <c r="CIN2" s="703"/>
      <c r="CIO2" s="703"/>
      <c r="CIP2" s="703"/>
      <c r="CIQ2" s="703"/>
      <c r="CIR2" s="703"/>
      <c r="CIS2" s="703"/>
      <c r="CIT2" s="703"/>
      <c r="CIU2" s="703"/>
      <c r="CIV2" s="703"/>
      <c r="CIW2" s="703"/>
      <c r="CIX2" s="703"/>
      <c r="CIY2" s="703"/>
      <c r="CIZ2" s="703"/>
      <c r="CJA2" s="703"/>
      <c r="CJB2" s="703"/>
      <c r="CJC2" s="703"/>
      <c r="CJD2" s="703"/>
      <c r="CJE2" s="703"/>
      <c r="CJF2" s="703"/>
      <c r="CJG2" s="703"/>
      <c r="CJH2" s="703"/>
      <c r="CJI2" s="703"/>
      <c r="CJJ2" s="703"/>
      <c r="CJK2" s="703"/>
      <c r="CJL2" s="703"/>
      <c r="CJM2" s="703"/>
      <c r="CJN2" s="703"/>
      <c r="CJO2" s="703"/>
      <c r="CJP2" s="703"/>
      <c r="CJQ2" s="703"/>
      <c r="CJR2" s="703"/>
      <c r="CJS2" s="703"/>
      <c r="CJT2" s="703"/>
      <c r="CJU2" s="703"/>
      <c r="CJV2" s="703"/>
      <c r="CJW2" s="703"/>
      <c r="CJX2" s="703"/>
      <c r="CJY2" s="703"/>
      <c r="CJZ2" s="703"/>
      <c r="CKA2" s="703"/>
      <c r="CKB2" s="703"/>
      <c r="CKC2" s="703"/>
      <c r="CKD2" s="703"/>
      <c r="CKE2" s="703"/>
      <c r="CKF2" s="703"/>
      <c r="CKG2" s="703"/>
      <c r="CKH2" s="703"/>
      <c r="CKI2" s="703"/>
      <c r="CKJ2" s="703"/>
      <c r="CKK2" s="703"/>
      <c r="CKL2" s="703"/>
      <c r="CKM2" s="703"/>
      <c r="CKN2" s="703"/>
      <c r="CKO2" s="703"/>
      <c r="CKP2" s="703"/>
      <c r="CKQ2" s="703"/>
      <c r="CKR2" s="703"/>
      <c r="CKS2" s="703"/>
      <c r="CKT2" s="703"/>
      <c r="CKU2" s="703"/>
      <c r="CKV2" s="703"/>
      <c r="CKW2" s="703"/>
      <c r="CKX2" s="703"/>
      <c r="CKY2" s="703"/>
      <c r="CKZ2" s="703"/>
      <c r="CLA2" s="703"/>
      <c r="CLB2" s="703"/>
      <c r="CLC2" s="703"/>
      <c r="CLD2" s="703"/>
      <c r="CLE2" s="703"/>
      <c r="CLF2" s="703"/>
      <c r="CLG2" s="703"/>
      <c r="CLH2" s="703"/>
      <c r="CLI2" s="703"/>
      <c r="CLJ2" s="703"/>
      <c r="CLK2" s="703"/>
      <c r="CLL2" s="703"/>
      <c r="CLM2" s="703"/>
      <c r="CLN2" s="703"/>
      <c r="CLO2" s="703"/>
      <c r="CLP2" s="703"/>
      <c r="CLQ2" s="703"/>
      <c r="CLR2" s="703"/>
      <c r="CLS2" s="703"/>
      <c r="CLT2" s="703"/>
      <c r="CLU2" s="703"/>
      <c r="CLV2" s="703"/>
      <c r="CLW2" s="703"/>
      <c r="CLX2" s="703"/>
      <c r="CLY2" s="703"/>
      <c r="CLZ2" s="703"/>
      <c r="CMA2" s="703"/>
      <c r="CMB2" s="703"/>
      <c r="CMC2" s="703"/>
      <c r="CMD2" s="703"/>
      <c r="CME2" s="703"/>
      <c r="CMF2" s="703"/>
      <c r="CMG2" s="703"/>
      <c r="CMH2" s="703"/>
      <c r="CMI2" s="703"/>
      <c r="CMJ2" s="703"/>
      <c r="CMK2" s="703"/>
      <c r="CML2" s="703"/>
      <c r="CMM2" s="703"/>
      <c r="CMN2" s="703"/>
      <c r="CMO2" s="703"/>
      <c r="CMP2" s="703"/>
      <c r="CMQ2" s="703"/>
      <c r="CMR2" s="703"/>
      <c r="CMS2" s="703"/>
      <c r="CMT2" s="703"/>
      <c r="CMU2" s="703"/>
      <c r="CMV2" s="703"/>
      <c r="CMW2" s="703"/>
      <c r="CMX2" s="703"/>
      <c r="CMY2" s="703"/>
      <c r="CMZ2" s="703"/>
      <c r="CNA2" s="703"/>
      <c r="CNB2" s="703"/>
      <c r="CNC2" s="703"/>
      <c r="CND2" s="703"/>
      <c r="CNE2" s="703"/>
      <c r="CNF2" s="703"/>
      <c r="CNG2" s="703"/>
      <c r="CNH2" s="703"/>
      <c r="CNI2" s="703"/>
      <c r="CNJ2" s="703"/>
      <c r="CNK2" s="703"/>
      <c r="CNL2" s="703"/>
      <c r="CNM2" s="703"/>
      <c r="CNN2" s="703"/>
      <c r="CNO2" s="703"/>
      <c r="CNP2" s="703"/>
      <c r="CNQ2" s="703"/>
      <c r="CNR2" s="703"/>
      <c r="CNS2" s="703"/>
      <c r="CNT2" s="703"/>
      <c r="CNU2" s="703"/>
      <c r="CNV2" s="703"/>
      <c r="CNW2" s="703"/>
      <c r="CNX2" s="703"/>
      <c r="CNY2" s="703"/>
      <c r="CNZ2" s="703"/>
      <c r="COA2" s="703"/>
      <c r="COB2" s="703"/>
      <c r="COC2" s="703"/>
      <c r="COD2" s="703"/>
      <c r="COE2" s="703"/>
      <c r="COF2" s="703"/>
      <c r="COG2" s="703"/>
      <c r="COH2" s="703"/>
      <c r="COI2" s="703"/>
      <c r="COJ2" s="703"/>
      <c r="COK2" s="703"/>
      <c r="COL2" s="703"/>
      <c r="COM2" s="703"/>
      <c r="CON2" s="703"/>
      <c r="COO2" s="703"/>
      <c r="COP2" s="703"/>
      <c r="COQ2" s="703"/>
      <c r="COR2" s="703"/>
      <c r="COS2" s="703"/>
      <c r="COT2" s="703"/>
      <c r="COU2" s="703"/>
      <c r="COV2" s="703"/>
      <c r="COW2" s="703"/>
      <c r="COX2" s="703"/>
      <c r="COY2" s="703"/>
      <c r="COZ2" s="703"/>
      <c r="CPA2" s="703"/>
      <c r="CPB2" s="703"/>
      <c r="CPC2" s="703"/>
      <c r="CPD2" s="703"/>
      <c r="CPE2" s="703"/>
      <c r="CPF2" s="703"/>
      <c r="CPG2" s="703"/>
      <c r="CPH2" s="703"/>
      <c r="CPI2" s="703"/>
      <c r="CPJ2" s="703"/>
      <c r="CPK2" s="703"/>
      <c r="CPL2" s="703"/>
      <c r="CPM2" s="703"/>
      <c r="CPN2" s="703"/>
      <c r="CPO2" s="703"/>
      <c r="CPP2" s="703"/>
      <c r="CPQ2" s="703"/>
      <c r="CPR2" s="703"/>
      <c r="CPS2" s="703"/>
      <c r="CPT2" s="703"/>
      <c r="CPU2" s="703"/>
      <c r="CPV2" s="703"/>
      <c r="CPW2" s="703"/>
      <c r="CPX2" s="703"/>
      <c r="CPY2" s="703"/>
      <c r="CPZ2" s="703"/>
      <c r="CQA2" s="703"/>
      <c r="CQB2" s="703"/>
      <c r="CQC2" s="703"/>
      <c r="CQD2" s="703"/>
      <c r="CQE2" s="703"/>
      <c r="CQF2" s="703"/>
      <c r="CQG2" s="703"/>
      <c r="CQH2" s="703"/>
      <c r="CQI2" s="703"/>
      <c r="CQJ2" s="703"/>
      <c r="CQK2" s="703"/>
      <c r="CQL2" s="703"/>
      <c r="CQM2" s="703"/>
      <c r="CQN2" s="703"/>
      <c r="CQO2" s="703"/>
      <c r="CQP2" s="703"/>
      <c r="CQQ2" s="703"/>
      <c r="CQR2" s="703"/>
      <c r="CQS2" s="703"/>
      <c r="CQT2" s="703"/>
      <c r="CQU2" s="703"/>
      <c r="CQV2" s="703"/>
      <c r="CQW2" s="703"/>
      <c r="CQX2" s="703"/>
      <c r="CQY2" s="703"/>
      <c r="CQZ2" s="703"/>
      <c r="CRA2" s="703"/>
      <c r="CRB2" s="703"/>
      <c r="CRC2" s="703"/>
      <c r="CRD2" s="703"/>
      <c r="CRE2" s="703"/>
      <c r="CRF2" s="703"/>
      <c r="CRG2" s="703"/>
      <c r="CRH2" s="703"/>
      <c r="CRI2" s="703"/>
      <c r="CRJ2" s="703"/>
      <c r="CRK2" s="703"/>
      <c r="CRL2" s="703"/>
      <c r="CRM2" s="703"/>
      <c r="CRN2" s="703"/>
      <c r="CRO2" s="703"/>
      <c r="CRP2" s="703"/>
      <c r="CRQ2" s="703"/>
      <c r="CRR2" s="703"/>
      <c r="CRS2" s="703"/>
      <c r="CRT2" s="703"/>
      <c r="CRU2" s="703"/>
      <c r="CRV2" s="703"/>
      <c r="CRW2" s="703"/>
      <c r="CRX2" s="703"/>
      <c r="CRY2" s="703"/>
      <c r="CRZ2" s="703"/>
      <c r="CSA2" s="703"/>
      <c r="CSB2" s="703"/>
      <c r="CSC2" s="703"/>
      <c r="CSD2" s="703"/>
      <c r="CSE2" s="703"/>
      <c r="CSF2" s="703"/>
      <c r="CSG2" s="703"/>
      <c r="CSH2" s="703"/>
      <c r="CSI2" s="703"/>
      <c r="CSJ2" s="703"/>
      <c r="CSK2" s="703"/>
      <c r="CSL2" s="703"/>
      <c r="CSM2" s="703"/>
      <c r="CSN2" s="703"/>
      <c r="CSO2" s="703"/>
      <c r="CSP2" s="703"/>
      <c r="CSQ2" s="703"/>
      <c r="CSR2" s="703"/>
      <c r="CSS2" s="703"/>
      <c r="CST2" s="703"/>
      <c r="CSU2" s="703"/>
      <c r="CSV2" s="703"/>
      <c r="CSW2" s="703"/>
      <c r="CSX2" s="703"/>
      <c r="CSY2" s="703"/>
      <c r="CSZ2" s="703"/>
      <c r="CTA2" s="703"/>
      <c r="CTB2" s="703"/>
      <c r="CTC2" s="703"/>
      <c r="CTD2" s="703"/>
      <c r="CTE2" s="703"/>
      <c r="CTF2" s="703"/>
      <c r="CTG2" s="703"/>
      <c r="CTH2" s="703"/>
      <c r="CTI2" s="703"/>
      <c r="CTJ2" s="703"/>
      <c r="CTK2" s="703"/>
      <c r="CTL2" s="703"/>
      <c r="CTM2" s="703"/>
      <c r="CTN2" s="703"/>
      <c r="CTO2" s="703"/>
      <c r="CTP2" s="703"/>
      <c r="CTQ2" s="703"/>
      <c r="CTR2" s="703"/>
      <c r="CTS2" s="703"/>
      <c r="CTT2" s="703"/>
      <c r="CTU2" s="703"/>
      <c r="CTV2" s="703"/>
      <c r="CTW2" s="703"/>
      <c r="CTX2" s="703"/>
      <c r="CTY2" s="703"/>
      <c r="CTZ2" s="703"/>
      <c r="CUA2" s="703"/>
      <c r="CUB2" s="703"/>
      <c r="CUC2" s="703"/>
      <c r="CUD2" s="703"/>
      <c r="CUE2" s="703"/>
      <c r="CUF2" s="703"/>
      <c r="CUG2" s="703"/>
      <c r="CUH2" s="703"/>
      <c r="CUI2" s="703"/>
      <c r="CUJ2" s="703"/>
      <c r="CUK2" s="703"/>
      <c r="CUL2" s="703"/>
      <c r="CUM2" s="703"/>
      <c r="CUN2" s="703"/>
      <c r="CUO2" s="703"/>
      <c r="CUP2" s="703"/>
      <c r="CUQ2" s="703"/>
      <c r="CUR2" s="703"/>
      <c r="CUS2" s="703"/>
      <c r="CUT2" s="703"/>
      <c r="CUU2" s="703"/>
      <c r="CUV2" s="703"/>
      <c r="CUW2" s="703"/>
      <c r="CUX2" s="703"/>
      <c r="CUY2" s="703"/>
      <c r="CUZ2" s="703"/>
      <c r="CVA2" s="703"/>
      <c r="CVB2" s="703"/>
      <c r="CVC2" s="703"/>
      <c r="CVD2" s="703"/>
      <c r="CVE2" s="703"/>
      <c r="CVF2" s="703"/>
      <c r="CVG2" s="703"/>
      <c r="CVH2" s="703"/>
      <c r="CVI2" s="703"/>
      <c r="CVJ2" s="703"/>
      <c r="CVK2" s="703"/>
      <c r="CVL2" s="703"/>
      <c r="CVM2" s="703"/>
      <c r="CVN2" s="703"/>
      <c r="CVO2" s="703"/>
      <c r="CVP2" s="703"/>
      <c r="CVQ2" s="703"/>
      <c r="CVR2" s="703"/>
      <c r="CVS2" s="703"/>
      <c r="CVT2" s="703"/>
      <c r="CVU2" s="703"/>
      <c r="CVV2" s="703"/>
      <c r="CVW2" s="703"/>
      <c r="CVX2" s="703"/>
      <c r="CVY2" s="703"/>
      <c r="CVZ2" s="703"/>
      <c r="CWA2" s="703"/>
      <c r="CWB2" s="703"/>
      <c r="CWC2" s="703"/>
      <c r="CWD2" s="703"/>
      <c r="CWE2" s="703"/>
      <c r="CWF2" s="703"/>
      <c r="CWG2" s="703"/>
      <c r="CWH2" s="703"/>
      <c r="CWI2" s="703"/>
      <c r="CWJ2" s="703"/>
      <c r="CWK2" s="703"/>
      <c r="CWL2" s="703"/>
      <c r="CWM2" s="703"/>
      <c r="CWN2" s="703"/>
      <c r="CWO2" s="703"/>
      <c r="CWP2" s="703"/>
      <c r="CWQ2" s="703"/>
      <c r="CWR2" s="703"/>
      <c r="CWS2" s="703"/>
      <c r="CWT2" s="703"/>
      <c r="CWU2" s="703"/>
      <c r="CWV2" s="703"/>
      <c r="CWW2" s="703"/>
      <c r="CWX2" s="703"/>
      <c r="CWY2" s="703"/>
      <c r="CWZ2" s="703"/>
      <c r="CXA2" s="703"/>
      <c r="CXB2" s="703"/>
      <c r="CXC2" s="703"/>
      <c r="CXD2" s="703"/>
      <c r="CXE2" s="703"/>
      <c r="CXF2" s="703"/>
      <c r="CXG2" s="703"/>
      <c r="CXH2" s="703"/>
      <c r="CXI2" s="703"/>
      <c r="CXJ2" s="703"/>
      <c r="CXK2" s="703"/>
      <c r="CXL2" s="703"/>
      <c r="CXM2" s="703"/>
      <c r="CXN2" s="703"/>
      <c r="CXO2" s="703"/>
      <c r="CXP2" s="703"/>
      <c r="CXQ2" s="703"/>
      <c r="CXR2" s="703"/>
      <c r="CXS2" s="703"/>
      <c r="CXT2" s="703"/>
      <c r="CXU2" s="703"/>
      <c r="CXV2" s="703"/>
      <c r="CXW2" s="703"/>
      <c r="CXX2" s="703"/>
      <c r="CXY2" s="703"/>
      <c r="CXZ2" s="703"/>
      <c r="CYA2" s="703"/>
      <c r="CYB2" s="703"/>
      <c r="CYC2" s="703"/>
      <c r="CYD2" s="703"/>
      <c r="CYE2" s="703"/>
      <c r="CYF2" s="703"/>
      <c r="CYG2" s="703"/>
      <c r="CYH2" s="703"/>
      <c r="CYI2" s="703"/>
      <c r="CYJ2" s="703"/>
      <c r="CYK2" s="703"/>
      <c r="CYL2" s="703"/>
      <c r="CYM2" s="703"/>
      <c r="CYN2" s="703"/>
      <c r="CYO2" s="703"/>
      <c r="CYP2" s="703"/>
      <c r="CYQ2" s="703"/>
      <c r="CYR2" s="703"/>
      <c r="CYS2" s="703"/>
      <c r="CYT2" s="703"/>
      <c r="CYU2" s="703"/>
      <c r="CYV2" s="703"/>
      <c r="CYW2" s="703"/>
      <c r="CYX2" s="703"/>
      <c r="CYY2" s="703"/>
      <c r="CYZ2" s="703"/>
      <c r="CZA2" s="703"/>
      <c r="CZB2" s="703"/>
      <c r="CZC2" s="703"/>
      <c r="CZD2" s="703"/>
      <c r="CZE2" s="703"/>
      <c r="CZF2" s="703"/>
      <c r="CZG2" s="703"/>
      <c r="CZH2" s="703"/>
      <c r="CZI2" s="703"/>
      <c r="CZJ2" s="703"/>
      <c r="CZK2" s="703"/>
      <c r="CZL2" s="703"/>
      <c r="CZM2" s="703"/>
      <c r="CZN2" s="703"/>
      <c r="CZO2" s="703"/>
      <c r="CZP2" s="703"/>
      <c r="CZQ2" s="703"/>
      <c r="CZR2" s="703"/>
      <c r="CZS2" s="703"/>
      <c r="CZT2" s="703"/>
      <c r="CZU2" s="703"/>
      <c r="CZV2" s="703"/>
      <c r="CZW2" s="703"/>
      <c r="CZX2" s="703"/>
      <c r="CZY2" s="703"/>
      <c r="CZZ2" s="703"/>
      <c r="DAA2" s="703"/>
      <c r="DAB2" s="703"/>
      <c r="DAC2" s="703"/>
      <c r="DAD2" s="703"/>
      <c r="DAE2" s="703"/>
      <c r="DAF2" s="703"/>
      <c r="DAG2" s="703"/>
      <c r="DAH2" s="703"/>
      <c r="DAI2" s="703"/>
      <c r="DAJ2" s="703"/>
      <c r="DAK2" s="703"/>
      <c r="DAL2" s="703"/>
      <c r="DAM2" s="703"/>
      <c r="DAN2" s="703"/>
      <c r="DAO2" s="703"/>
      <c r="DAP2" s="703"/>
      <c r="DAQ2" s="703"/>
      <c r="DAR2" s="703"/>
      <c r="DAS2" s="703"/>
      <c r="DAT2" s="703"/>
      <c r="DAU2" s="703"/>
      <c r="DAV2" s="703"/>
      <c r="DAW2" s="703"/>
      <c r="DAX2" s="703"/>
      <c r="DAY2" s="703"/>
      <c r="DAZ2" s="703"/>
      <c r="DBA2" s="703"/>
      <c r="DBB2" s="703"/>
      <c r="DBC2" s="703"/>
      <c r="DBD2" s="703"/>
      <c r="DBE2" s="703"/>
      <c r="DBF2" s="703"/>
      <c r="DBG2" s="703"/>
      <c r="DBH2" s="703"/>
      <c r="DBI2" s="703"/>
      <c r="DBJ2" s="703"/>
      <c r="DBK2" s="703"/>
      <c r="DBL2" s="703"/>
      <c r="DBM2" s="703"/>
      <c r="DBN2" s="703"/>
      <c r="DBO2" s="703"/>
      <c r="DBP2" s="703"/>
      <c r="DBQ2" s="703"/>
      <c r="DBR2" s="703"/>
      <c r="DBS2" s="703"/>
      <c r="DBT2" s="703"/>
      <c r="DBU2" s="703"/>
      <c r="DBV2" s="703"/>
      <c r="DBW2" s="703"/>
      <c r="DBX2" s="703"/>
      <c r="DBY2" s="703"/>
      <c r="DBZ2" s="703"/>
      <c r="DCA2" s="703"/>
      <c r="DCB2" s="703"/>
      <c r="DCC2" s="703"/>
      <c r="DCD2" s="703"/>
      <c r="DCE2" s="703"/>
      <c r="DCF2" s="703"/>
      <c r="DCG2" s="703"/>
      <c r="DCH2" s="703"/>
      <c r="DCI2" s="703"/>
      <c r="DCJ2" s="703"/>
      <c r="DCK2" s="703"/>
      <c r="DCL2" s="703"/>
      <c r="DCM2" s="703"/>
      <c r="DCN2" s="703"/>
      <c r="DCO2" s="703"/>
      <c r="DCP2" s="703"/>
      <c r="DCQ2" s="703"/>
      <c r="DCR2" s="703"/>
      <c r="DCS2" s="703"/>
      <c r="DCT2" s="703"/>
      <c r="DCU2" s="703"/>
      <c r="DCV2" s="703"/>
      <c r="DCW2" s="703"/>
      <c r="DCX2" s="703"/>
      <c r="DCY2" s="703"/>
      <c r="DCZ2" s="703"/>
      <c r="DDA2" s="703"/>
      <c r="DDB2" s="703"/>
      <c r="DDC2" s="703"/>
      <c r="DDD2" s="703"/>
      <c r="DDE2" s="703"/>
      <c r="DDF2" s="703"/>
      <c r="DDG2" s="703"/>
      <c r="DDH2" s="703"/>
      <c r="DDI2" s="703"/>
      <c r="DDJ2" s="703"/>
      <c r="DDK2" s="703"/>
      <c r="DDL2" s="703"/>
      <c r="DDM2" s="703"/>
      <c r="DDN2" s="703"/>
      <c r="DDO2" s="703"/>
      <c r="DDP2" s="703"/>
      <c r="DDQ2" s="703"/>
      <c r="DDR2" s="703"/>
      <c r="DDS2" s="703"/>
      <c r="DDT2" s="703"/>
      <c r="DDU2" s="703"/>
      <c r="DDV2" s="703"/>
      <c r="DDW2" s="703"/>
      <c r="DDX2" s="703"/>
      <c r="DDY2" s="703"/>
      <c r="DDZ2" s="703"/>
      <c r="DEA2" s="703"/>
      <c r="DEB2" s="703"/>
      <c r="DEC2" s="703"/>
      <c r="DED2" s="703"/>
      <c r="DEE2" s="703"/>
      <c r="DEF2" s="703"/>
      <c r="DEG2" s="703"/>
      <c r="DEH2" s="703"/>
      <c r="DEI2" s="703"/>
      <c r="DEJ2" s="703"/>
      <c r="DEK2" s="703"/>
      <c r="DEL2" s="703"/>
      <c r="DEM2" s="703"/>
      <c r="DEN2" s="703"/>
      <c r="DEO2" s="703"/>
      <c r="DEP2" s="703"/>
      <c r="DEQ2" s="703"/>
      <c r="DER2" s="703"/>
      <c r="DES2" s="703"/>
      <c r="DET2" s="703"/>
      <c r="DEU2" s="703"/>
      <c r="DEV2" s="703"/>
      <c r="DEW2" s="703"/>
      <c r="DEX2" s="703"/>
      <c r="DEY2" s="703"/>
      <c r="DEZ2" s="703"/>
      <c r="DFA2" s="703"/>
      <c r="DFB2" s="703"/>
      <c r="DFC2" s="703"/>
      <c r="DFD2" s="703"/>
      <c r="DFE2" s="703"/>
      <c r="DFF2" s="703"/>
      <c r="DFG2" s="703"/>
      <c r="DFH2" s="703"/>
      <c r="DFI2" s="703"/>
      <c r="DFJ2" s="703"/>
      <c r="DFK2" s="703"/>
      <c r="DFL2" s="703"/>
      <c r="DFM2" s="703"/>
      <c r="DFN2" s="703"/>
      <c r="DFO2" s="703"/>
      <c r="DFP2" s="703"/>
      <c r="DFQ2" s="703"/>
      <c r="DFR2" s="703"/>
      <c r="DFS2" s="703"/>
      <c r="DFT2" s="703"/>
      <c r="DFU2" s="703"/>
      <c r="DFV2" s="703"/>
      <c r="DFW2" s="703"/>
      <c r="DFX2" s="703"/>
      <c r="DFY2" s="703"/>
      <c r="DFZ2" s="703"/>
      <c r="DGA2" s="703"/>
      <c r="DGB2" s="703"/>
      <c r="DGC2" s="703"/>
      <c r="DGD2" s="703"/>
      <c r="DGE2" s="703"/>
      <c r="DGF2" s="703"/>
      <c r="DGG2" s="703"/>
      <c r="DGH2" s="703"/>
      <c r="DGI2" s="703"/>
      <c r="DGJ2" s="703"/>
      <c r="DGK2" s="703"/>
      <c r="DGL2" s="703"/>
      <c r="DGM2" s="703"/>
      <c r="DGN2" s="703"/>
      <c r="DGO2" s="703"/>
      <c r="DGP2" s="703"/>
      <c r="DGQ2" s="703"/>
      <c r="DGR2" s="703"/>
      <c r="DGS2" s="703"/>
      <c r="DGT2" s="703"/>
      <c r="DGU2" s="703"/>
      <c r="DGV2" s="703"/>
      <c r="DGW2" s="703"/>
      <c r="DGX2" s="703"/>
      <c r="DGY2" s="703"/>
      <c r="DGZ2" s="703"/>
      <c r="DHA2" s="703"/>
      <c r="DHB2" s="703"/>
      <c r="DHC2" s="703"/>
      <c r="DHD2" s="703"/>
      <c r="DHE2" s="703"/>
      <c r="DHF2" s="703"/>
      <c r="DHG2" s="703"/>
      <c r="DHH2" s="703"/>
      <c r="DHI2" s="703"/>
      <c r="DHJ2" s="703"/>
      <c r="DHK2" s="703"/>
      <c r="DHL2" s="703"/>
      <c r="DHM2" s="703"/>
      <c r="DHN2" s="703"/>
      <c r="DHO2" s="703"/>
      <c r="DHP2" s="703"/>
      <c r="DHQ2" s="703"/>
      <c r="DHR2" s="703"/>
      <c r="DHS2" s="703"/>
      <c r="DHT2" s="703"/>
      <c r="DHU2" s="703"/>
      <c r="DHV2" s="703"/>
      <c r="DHW2" s="703"/>
      <c r="DHX2" s="703"/>
      <c r="DHY2" s="703"/>
      <c r="DHZ2" s="703"/>
      <c r="DIA2" s="703"/>
      <c r="DIB2" s="703"/>
      <c r="DIC2" s="703"/>
      <c r="DID2" s="703"/>
      <c r="DIE2" s="703"/>
      <c r="DIF2" s="703"/>
      <c r="DIG2" s="703"/>
      <c r="DIH2" s="703"/>
      <c r="DII2" s="703"/>
      <c r="DIJ2" s="703"/>
      <c r="DIK2" s="703"/>
      <c r="DIL2" s="703"/>
      <c r="DIM2" s="703"/>
      <c r="DIN2" s="703"/>
      <c r="DIO2" s="703"/>
      <c r="DIP2" s="703"/>
      <c r="DIQ2" s="703"/>
      <c r="DIR2" s="703"/>
      <c r="DIS2" s="703"/>
      <c r="DIT2" s="703"/>
      <c r="DIU2" s="703"/>
      <c r="DIV2" s="703"/>
      <c r="DIW2" s="703"/>
      <c r="DIX2" s="703"/>
      <c r="DIY2" s="703"/>
      <c r="DIZ2" s="703"/>
      <c r="DJA2" s="703"/>
      <c r="DJB2" s="703"/>
      <c r="DJC2" s="703"/>
      <c r="DJD2" s="703"/>
      <c r="DJE2" s="703"/>
      <c r="DJF2" s="703"/>
      <c r="DJG2" s="703"/>
      <c r="DJH2" s="703"/>
      <c r="DJI2" s="703"/>
      <c r="DJJ2" s="703"/>
      <c r="DJK2" s="703"/>
      <c r="DJL2" s="703"/>
      <c r="DJM2" s="703"/>
      <c r="DJN2" s="703"/>
      <c r="DJO2" s="703"/>
      <c r="DJP2" s="703"/>
      <c r="DJQ2" s="703"/>
      <c r="DJR2" s="703"/>
      <c r="DJS2" s="703"/>
      <c r="DJT2" s="703"/>
      <c r="DJU2" s="703"/>
      <c r="DJV2" s="703"/>
      <c r="DJW2" s="703"/>
      <c r="DJX2" s="703"/>
      <c r="DJY2" s="703"/>
      <c r="DJZ2" s="703"/>
      <c r="DKA2" s="703"/>
      <c r="DKB2" s="703"/>
      <c r="DKC2" s="703"/>
      <c r="DKD2" s="703"/>
      <c r="DKE2" s="703"/>
      <c r="DKF2" s="703"/>
      <c r="DKG2" s="703"/>
      <c r="DKH2" s="703"/>
      <c r="DKI2" s="703"/>
      <c r="DKJ2" s="703"/>
      <c r="DKK2" s="703"/>
      <c r="DKL2" s="703"/>
      <c r="DKM2" s="703"/>
      <c r="DKN2" s="703"/>
      <c r="DKO2" s="703"/>
      <c r="DKP2" s="703"/>
      <c r="DKQ2" s="703"/>
      <c r="DKR2" s="703"/>
      <c r="DKS2" s="703"/>
      <c r="DKT2" s="703"/>
      <c r="DKU2" s="703"/>
      <c r="DKV2" s="703"/>
      <c r="DKW2" s="703"/>
      <c r="DKX2" s="703"/>
      <c r="DKY2" s="703"/>
      <c r="DKZ2" s="703"/>
      <c r="DLA2" s="703"/>
      <c r="DLB2" s="703"/>
      <c r="DLC2" s="703"/>
      <c r="DLD2" s="703"/>
      <c r="DLE2" s="703"/>
      <c r="DLF2" s="703"/>
      <c r="DLG2" s="703"/>
      <c r="DLH2" s="703"/>
      <c r="DLI2" s="703"/>
      <c r="DLJ2" s="703"/>
      <c r="DLK2" s="703"/>
      <c r="DLL2" s="703"/>
      <c r="DLM2" s="703"/>
      <c r="DLN2" s="703"/>
      <c r="DLO2" s="703"/>
      <c r="DLP2" s="703"/>
      <c r="DLQ2" s="703"/>
      <c r="DLR2" s="703"/>
      <c r="DLS2" s="703"/>
      <c r="DLT2" s="703"/>
      <c r="DLU2" s="703"/>
      <c r="DLV2" s="703"/>
      <c r="DLW2" s="703"/>
      <c r="DLX2" s="703"/>
      <c r="DLY2" s="703"/>
      <c r="DLZ2" s="703"/>
      <c r="DMA2" s="703"/>
      <c r="DMB2" s="703"/>
      <c r="DMC2" s="703"/>
      <c r="DMD2" s="703"/>
      <c r="DME2" s="703"/>
      <c r="DMF2" s="703"/>
      <c r="DMG2" s="703"/>
      <c r="DMH2" s="703"/>
      <c r="DMI2" s="703"/>
      <c r="DMJ2" s="703"/>
      <c r="DMK2" s="703"/>
      <c r="DML2" s="703"/>
      <c r="DMM2" s="703"/>
      <c r="DMN2" s="703"/>
      <c r="DMO2" s="703"/>
      <c r="DMP2" s="703"/>
      <c r="DMQ2" s="703"/>
      <c r="DMR2" s="703"/>
      <c r="DMS2" s="703"/>
      <c r="DMT2" s="703"/>
      <c r="DMU2" s="703"/>
      <c r="DMV2" s="703"/>
      <c r="DMW2" s="703"/>
      <c r="DMX2" s="703"/>
      <c r="DMY2" s="703"/>
      <c r="DMZ2" s="703"/>
      <c r="DNA2" s="703"/>
      <c r="DNB2" s="703"/>
      <c r="DNC2" s="703"/>
      <c r="DND2" s="703"/>
      <c r="DNE2" s="703"/>
      <c r="DNF2" s="703"/>
      <c r="DNG2" s="703"/>
      <c r="DNH2" s="703"/>
      <c r="DNI2" s="703"/>
      <c r="DNJ2" s="703"/>
      <c r="DNK2" s="703"/>
      <c r="DNL2" s="703"/>
      <c r="DNM2" s="703"/>
      <c r="DNN2" s="703"/>
      <c r="DNO2" s="703"/>
      <c r="DNP2" s="703"/>
      <c r="DNQ2" s="703"/>
      <c r="DNR2" s="703"/>
      <c r="DNS2" s="703"/>
      <c r="DNT2" s="703"/>
      <c r="DNU2" s="703"/>
      <c r="DNV2" s="703"/>
      <c r="DNW2" s="703"/>
      <c r="DNX2" s="703"/>
      <c r="DNY2" s="703"/>
      <c r="DNZ2" s="703"/>
      <c r="DOA2" s="703"/>
      <c r="DOB2" s="703"/>
      <c r="DOC2" s="703"/>
      <c r="DOD2" s="703"/>
      <c r="DOE2" s="703"/>
      <c r="DOF2" s="703"/>
      <c r="DOG2" s="703"/>
      <c r="DOH2" s="703"/>
      <c r="DOI2" s="703"/>
      <c r="DOJ2" s="703"/>
      <c r="DOK2" s="703"/>
      <c r="DOL2" s="703"/>
      <c r="DOM2" s="703"/>
      <c r="DON2" s="703"/>
      <c r="DOO2" s="703"/>
      <c r="DOP2" s="703"/>
      <c r="DOQ2" s="703"/>
      <c r="DOR2" s="703"/>
      <c r="DOS2" s="703"/>
      <c r="DOT2" s="703"/>
      <c r="DOU2" s="703"/>
      <c r="DOV2" s="703"/>
      <c r="DOW2" s="703"/>
      <c r="DOX2" s="703"/>
      <c r="DOY2" s="703"/>
      <c r="DOZ2" s="703"/>
      <c r="DPA2" s="703"/>
      <c r="DPB2" s="703"/>
      <c r="DPC2" s="703"/>
      <c r="DPD2" s="703"/>
      <c r="DPE2" s="703"/>
      <c r="DPF2" s="703"/>
      <c r="DPG2" s="703"/>
      <c r="DPH2" s="703"/>
      <c r="DPI2" s="703"/>
      <c r="DPJ2" s="703"/>
      <c r="DPK2" s="703"/>
      <c r="DPL2" s="703"/>
      <c r="DPM2" s="703"/>
      <c r="DPN2" s="703"/>
      <c r="DPO2" s="703"/>
      <c r="DPP2" s="703"/>
      <c r="DPQ2" s="703"/>
      <c r="DPR2" s="703"/>
      <c r="DPS2" s="703"/>
      <c r="DPT2" s="703"/>
      <c r="DPU2" s="703"/>
      <c r="DPV2" s="703"/>
      <c r="DPW2" s="703"/>
      <c r="DPX2" s="703"/>
      <c r="DPY2" s="703"/>
      <c r="DPZ2" s="703"/>
      <c r="DQA2" s="703"/>
      <c r="DQB2" s="703"/>
      <c r="DQC2" s="703"/>
      <c r="DQD2" s="703"/>
      <c r="DQE2" s="703"/>
      <c r="DQF2" s="703"/>
      <c r="DQG2" s="703"/>
      <c r="DQH2" s="703"/>
      <c r="DQI2" s="703"/>
      <c r="DQJ2" s="703"/>
      <c r="DQK2" s="703"/>
      <c r="DQL2" s="703"/>
      <c r="DQM2" s="703"/>
      <c r="DQN2" s="703"/>
      <c r="DQO2" s="703"/>
      <c r="DQP2" s="703"/>
      <c r="DQQ2" s="703"/>
      <c r="DQR2" s="703"/>
      <c r="DQS2" s="703"/>
      <c r="DQT2" s="703"/>
      <c r="DQU2" s="703"/>
      <c r="DQV2" s="703"/>
      <c r="DQW2" s="703"/>
      <c r="DQX2" s="703"/>
      <c r="DQY2" s="703"/>
      <c r="DQZ2" s="703"/>
      <c r="DRA2" s="703"/>
      <c r="DRB2" s="703"/>
      <c r="DRC2" s="703"/>
      <c r="DRD2" s="703"/>
      <c r="DRE2" s="703"/>
      <c r="DRF2" s="703"/>
      <c r="DRG2" s="703"/>
      <c r="DRH2" s="703"/>
      <c r="DRI2" s="703"/>
      <c r="DRJ2" s="703"/>
      <c r="DRK2" s="703"/>
      <c r="DRL2" s="703"/>
      <c r="DRM2" s="703"/>
      <c r="DRN2" s="703"/>
      <c r="DRO2" s="703"/>
      <c r="DRP2" s="703"/>
      <c r="DRQ2" s="703"/>
      <c r="DRR2" s="703"/>
      <c r="DRS2" s="703"/>
      <c r="DRT2" s="703"/>
      <c r="DRU2" s="703"/>
      <c r="DRV2" s="703"/>
      <c r="DRW2" s="703"/>
      <c r="DRX2" s="703"/>
      <c r="DRY2" s="703"/>
      <c r="DRZ2" s="703"/>
      <c r="DSA2" s="703"/>
      <c r="DSB2" s="703"/>
      <c r="DSC2" s="703"/>
      <c r="DSD2" s="703"/>
      <c r="DSE2" s="703"/>
      <c r="DSF2" s="703"/>
      <c r="DSG2" s="703"/>
      <c r="DSH2" s="703"/>
      <c r="DSI2" s="703"/>
      <c r="DSJ2" s="703"/>
      <c r="DSK2" s="703"/>
      <c r="DSL2" s="703"/>
      <c r="DSM2" s="703"/>
      <c r="DSN2" s="703"/>
      <c r="DSO2" s="703"/>
      <c r="DSP2" s="703"/>
      <c r="DSQ2" s="703"/>
      <c r="DSR2" s="703"/>
      <c r="DSS2" s="703"/>
      <c r="DST2" s="703"/>
      <c r="DSU2" s="703"/>
      <c r="DSV2" s="703"/>
      <c r="DSW2" s="703"/>
      <c r="DSX2" s="703"/>
      <c r="DSY2" s="703"/>
      <c r="DSZ2" s="703"/>
      <c r="DTA2" s="703"/>
      <c r="DTB2" s="703"/>
      <c r="DTC2" s="703"/>
      <c r="DTD2" s="703"/>
      <c r="DTE2" s="703"/>
      <c r="DTF2" s="703"/>
      <c r="DTG2" s="703"/>
      <c r="DTH2" s="703"/>
      <c r="DTI2" s="703"/>
      <c r="DTJ2" s="703"/>
      <c r="DTK2" s="703"/>
      <c r="DTL2" s="703"/>
      <c r="DTM2" s="703"/>
      <c r="DTN2" s="703"/>
      <c r="DTO2" s="703"/>
      <c r="DTP2" s="703"/>
      <c r="DTQ2" s="703"/>
      <c r="DTR2" s="703"/>
      <c r="DTS2" s="703"/>
      <c r="DTT2" s="703"/>
      <c r="DTU2" s="703"/>
      <c r="DTV2" s="703"/>
      <c r="DTW2" s="703"/>
      <c r="DTX2" s="703"/>
      <c r="DTY2" s="703"/>
      <c r="DTZ2" s="703"/>
      <c r="DUA2" s="703"/>
      <c r="DUB2" s="703"/>
      <c r="DUC2" s="703"/>
      <c r="DUD2" s="703"/>
      <c r="DUE2" s="703"/>
      <c r="DUF2" s="703"/>
      <c r="DUG2" s="703"/>
      <c r="DUH2" s="703"/>
      <c r="DUI2" s="703"/>
      <c r="DUJ2" s="703"/>
      <c r="DUK2" s="703"/>
      <c r="DUL2" s="703"/>
      <c r="DUM2" s="703"/>
      <c r="DUN2" s="703"/>
      <c r="DUO2" s="703"/>
      <c r="DUP2" s="703"/>
      <c r="DUQ2" s="703"/>
      <c r="DUR2" s="703"/>
      <c r="DUS2" s="703"/>
      <c r="DUT2" s="703"/>
      <c r="DUU2" s="703"/>
      <c r="DUV2" s="703"/>
      <c r="DUW2" s="703"/>
      <c r="DUX2" s="703"/>
      <c r="DUY2" s="703"/>
      <c r="DUZ2" s="703"/>
      <c r="DVA2" s="703"/>
      <c r="DVB2" s="703"/>
      <c r="DVC2" s="703"/>
      <c r="DVD2" s="703"/>
      <c r="DVE2" s="703"/>
      <c r="DVF2" s="703"/>
      <c r="DVG2" s="703"/>
      <c r="DVH2" s="703"/>
      <c r="DVI2" s="703"/>
      <c r="DVJ2" s="703"/>
      <c r="DVK2" s="703"/>
      <c r="DVL2" s="703"/>
      <c r="DVM2" s="703"/>
      <c r="DVN2" s="703"/>
      <c r="DVO2" s="703"/>
      <c r="DVP2" s="703"/>
      <c r="DVQ2" s="703"/>
      <c r="DVR2" s="703"/>
      <c r="DVS2" s="703"/>
      <c r="DVT2" s="703"/>
      <c r="DVU2" s="703"/>
      <c r="DVV2" s="703"/>
      <c r="DVW2" s="703"/>
      <c r="DVX2" s="703"/>
      <c r="DVY2" s="703"/>
      <c r="DVZ2" s="703"/>
      <c r="DWA2" s="703"/>
      <c r="DWB2" s="703"/>
      <c r="DWC2" s="703"/>
      <c r="DWD2" s="703"/>
      <c r="DWE2" s="703"/>
      <c r="DWF2" s="703"/>
      <c r="DWG2" s="703"/>
      <c r="DWH2" s="703"/>
      <c r="DWI2" s="703"/>
      <c r="DWJ2" s="703"/>
      <c r="DWK2" s="703"/>
      <c r="DWL2" s="703"/>
      <c r="DWM2" s="703"/>
      <c r="DWN2" s="703"/>
      <c r="DWO2" s="703"/>
      <c r="DWP2" s="703"/>
      <c r="DWQ2" s="703"/>
      <c r="DWR2" s="703"/>
      <c r="DWS2" s="703"/>
      <c r="DWT2" s="703"/>
      <c r="DWU2" s="703"/>
      <c r="DWV2" s="703"/>
      <c r="DWW2" s="703"/>
      <c r="DWX2" s="703"/>
      <c r="DWY2" s="703"/>
      <c r="DWZ2" s="703"/>
      <c r="DXA2" s="703"/>
      <c r="DXB2" s="703"/>
      <c r="DXC2" s="703"/>
      <c r="DXD2" s="703"/>
      <c r="DXE2" s="703"/>
      <c r="DXF2" s="703"/>
      <c r="DXG2" s="703"/>
      <c r="DXH2" s="703"/>
      <c r="DXI2" s="703"/>
      <c r="DXJ2" s="703"/>
      <c r="DXK2" s="703"/>
      <c r="DXL2" s="703"/>
      <c r="DXM2" s="703"/>
      <c r="DXN2" s="703"/>
      <c r="DXO2" s="703"/>
      <c r="DXP2" s="703"/>
      <c r="DXQ2" s="703"/>
      <c r="DXR2" s="703"/>
      <c r="DXS2" s="703"/>
      <c r="DXT2" s="703"/>
      <c r="DXU2" s="703"/>
      <c r="DXV2" s="703"/>
      <c r="DXW2" s="703"/>
      <c r="DXX2" s="703"/>
      <c r="DXY2" s="703"/>
      <c r="DXZ2" s="703"/>
      <c r="DYA2" s="703"/>
      <c r="DYB2" s="703"/>
      <c r="DYC2" s="703"/>
      <c r="DYD2" s="703"/>
      <c r="DYE2" s="703"/>
      <c r="DYF2" s="703"/>
      <c r="DYG2" s="703"/>
      <c r="DYH2" s="703"/>
      <c r="DYI2" s="703"/>
      <c r="DYJ2" s="703"/>
      <c r="DYK2" s="703"/>
      <c r="DYL2" s="703"/>
      <c r="DYM2" s="703"/>
      <c r="DYN2" s="703"/>
      <c r="DYO2" s="703"/>
      <c r="DYP2" s="703"/>
      <c r="DYQ2" s="703"/>
      <c r="DYR2" s="703"/>
      <c r="DYS2" s="703"/>
      <c r="DYT2" s="703"/>
      <c r="DYU2" s="703"/>
      <c r="DYV2" s="703"/>
      <c r="DYW2" s="703"/>
      <c r="DYX2" s="703"/>
      <c r="DYY2" s="703"/>
      <c r="DYZ2" s="703"/>
      <c r="DZA2" s="703"/>
      <c r="DZB2" s="703"/>
      <c r="DZC2" s="703"/>
      <c r="DZD2" s="703"/>
      <c r="DZE2" s="703"/>
      <c r="DZF2" s="703"/>
      <c r="DZG2" s="703"/>
      <c r="DZH2" s="703"/>
      <c r="DZI2" s="703"/>
      <c r="DZJ2" s="703"/>
      <c r="DZK2" s="703"/>
      <c r="DZL2" s="703"/>
      <c r="DZM2" s="703"/>
      <c r="DZN2" s="703"/>
      <c r="DZO2" s="703"/>
      <c r="DZP2" s="703"/>
      <c r="DZQ2" s="703"/>
      <c r="DZR2" s="703"/>
      <c r="DZS2" s="703"/>
      <c r="DZT2" s="703"/>
      <c r="DZU2" s="703"/>
      <c r="DZV2" s="703"/>
      <c r="DZW2" s="703"/>
      <c r="DZX2" s="703"/>
      <c r="DZY2" s="703"/>
      <c r="DZZ2" s="703"/>
      <c r="EAA2" s="703"/>
      <c r="EAB2" s="703"/>
      <c r="EAC2" s="703"/>
      <c r="EAD2" s="703"/>
      <c r="EAE2" s="703"/>
      <c r="EAF2" s="703"/>
      <c r="EAG2" s="703"/>
      <c r="EAH2" s="703"/>
      <c r="EAI2" s="703"/>
      <c r="EAJ2" s="703"/>
      <c r="EAK2" s="703"/>
      <c r="EAL2" s="703"/>
      <c r="EAM2" s="703"/>
      <c r="EAN2" s="703"/>
      <c r="EAO2" s="703"/>
      <c r="EAP2" s="703"/>
      <c r="EAQ2" s="703"/>
      <c r="EAR2" s="703"/>
      <c r="EAS2" s="703"/>
      <c r="EAT2" s="703"/>
      <c r="EAU2" s="703"/>
      <c r="EAV2" s="703"/>
      <c r="EAW2" s="703"/>
      <c r="EAX2" s="703"/>
      <c r="EAY2" s="703"/>
      <c r="EAZ2" s="703"/>
      <c r="EBA2" s="703"/>
      <c r="EBB2" s="703"/>
      <c r="EBC2" s="703"/>
      <c r="EBD2" s="703"/>
      <c r="EBE2" s="703"/>
      <c r="EBF2" s="703"/>
      <c r="EBG2" s="703"/>
      <c r="EBH2" s="703"/>
      <c r="EBI2" s="703"/>
      <c r="EBJ2" s="703"/>
      <c r="EBK2" s="703"/>
      <c r="EBL2" s="703"/>
      <c r="EBM2" s="703"/>
      <c r="EBN2" s="703"/>
      <c r="EBO2" s="703"/>
      <c r="EBP2" s="703"/>
      <c r="EBQ2" s="703"/>
      <c r="EBR2" s="703"/>
      <c r="EBS2" s="703"/>
      <c r="EBT2" s="703"/>
      <c r="EBU2" s="703"/>
      <c r="EBV2" s="703"/>
      <c r="EBW2" s="703"/>
      <c r="EBX2" s="703"/>
      <c r="EBY2" s="703"/>
      <c r="EBZ2" s="703"/>
      <c r="ECA2" s="703"/>
      <c r="ECB2" s="703"/>
      <c r="ECC2" s="703"/>
      <c r="ECD2" s="703"/>
      <c r="ECE2" s="703"/>
      <c r="ECF2" s="703"/>
      <c r="ECG2" s="703"/>
      <c r="ECH2" s="703"/>
      <c r="ECI2" s="703"/>
      <c r="ECJ2" s="703"/>
      <c r="ECK2" s="703"/>
      <c r="ECL2" s="703"/>
      <c r="ECM2" s="703"/>
      <c r="ECN2" s="703"/>
      <c r="ECO2" s="703"/>
      <c r="ECP2" s="703"/>
      <c r="ECQ2" s="703"/>
      <c r="ECR2" s="703"/>
      <c r="ECS2" s="703"/>
      <c r="ECT2" s="703"/>
      <c r="ECU2" s="703"/>
      <c r="ECV2" s="703"/>
      <c r="ECW2" s="703"/>
      <c r="ECX2" s="703"/>
      <c r="ECY2" s="703"/>
      <c r="ECZ2" s="703"/>
      <c r="EDA2" s="703"/>
      <c r="EDB2" s="703"/>
      <c r="EDC2" s="703"/>
      <c r="EDD2" s="703"/>
      <c r="EDE2" s="703"/>
      <c r="EDF2" s="703"/>
      <c r="EDG2" s="703"/>
      <c r="EDH2" s="703"/>
      <c r="EDI2" s="703"/>
      <c r="EDJ2" s="703"/>
      <c r="EDK2" s="703"/>
      <c r="EDL2" s="703"/>
      <c r="EDM2" s="703"/>
      <c r="EDN2" s="703"/>
      <c r="EDO2" s="703"/>
      <c r="EDP2" s="703"/>
      <c r="EDQ2" s="703"/>
      <c r="EDR2" s="703"/>
      <c r="EDS2" s="703"/>
      <c r="EDT2" s="703"/>
      <c r="EDU2" s="703"/>
      <c r="EDV2" s="703"/>
      <c r="EDW2" s="703"/>
      <c r="EDX2" s="703"/>
      <c r="EDY2" s="703"/>
      <c r="EDZ2" s="703"/>
      <c r="EEA2" s="703"/>
      <c r="EEB2" s="703"/>
      <c r="EEC2" s="703"/>
      <c r="EED2" s="703"/>
      <c r="EEE2" s="703"/>
      <c r="EEF2" s="703"/>
      <c r="EEG2" s="703"/>
      <c r="EEH2" s="703"/>
      <c r="EEI2" s="703"/>
      <c r="EEJ2" s="703"/>
      <c r="EEK2" s="703"/>
      <c r="EEL2" s="703"/>
      <c r="EEM2" s="703"/>
      <c r="EEN2" s="703"/>
      <c r="EEO2" s="703"/>
      <c r="EEP2" s="703"/>
      <c r="EEQ2" s="703"/>
      <c r="EER2" s="703"/>
      <c r="EES2" s="703"/>
      <c r="EET2" s="703"/>
      <c r="EEU2" s="703"/>
      <c r="EEV2" s="703"/>
      <c r="EEW2" s="703"/>
      <c r="EEX2" s="703"/>
      <c r="EEY2" s="703"/>
      <c r="EEZ2" s="703"/>
      <c r="EFA2" s="703"/>
      <c r="EFB2" s="703"/>
      <c r="EFC2" s="703"/>
      <c r="EFD2" s="703"/>
      <c r="EFE2" s="703"/>
      <c r="EFF2" s="703"/>
      <c r="EFG2" s="703"/>
      <c r="EFH2" s="703"/>
      <c r="EFI2" s="703"/>
      <c r="EFJ2" s="703"/>
      <c r="EFK2" s="703"/>
      <c r="EFL2" s="703"/>
      <c r="EFM2" s="703"/>
      <c r="EFN2" s="703"/>
      <c r="EFO2" s="703"/>
      <c r="EFP2" s="703"/>
      <c r="EFQ2" s="703"/>
      <c r="EFR2" s="703"/>
      <c r="EFS2" s="703"/>
      <c r="EFT2" s="703"/>
      <c r="EFU2" s="703"/>
      <c r="EFV2" s="703"/>
      <c r="EFW2" s="703"/>
      <c r="EFX2" s="703"/>
      <c r="EFY2" s="703"/>
      <c r="EFZ2" s="703"/>
      <c r="EGA2" s="703"/>
      <c r="EGB2" s="703"/>
      <c r="EGC2" s="703"/>
      <c r="EGD2" s="703"/>
      <c r="EGE2" s="703"/>
      <c r="EGF2" s="703"/>
      <c r="EGG2" s="703"/>
      <c r="EGH2" s="703"/>
      <c r="EGI2" s="703"/>
      <c r="EGJ2" s="703"/>
      <c r="EGK2" s="703"/>
      <c r="EGL2" s="703"/>
      <c r="EGM2" s="703"/>
      <c r="EGN2" s="703"/>
      <c r="EGO2" s="703"/>
      <c r="EGP2" s="703"/>
      <c r="EGQ2" s="703"/>
      <c r="EGR2" s="703"/>
      <c r="EGS2" s="703"/>
      <c r="EGT2" s="703"/>
      <c r="EGU2" s="703"/>
      <c r="EGV2" s="703"/>
      <c r="EGW2" s="703"/>
      <c r="EGX2" s="703"/>
      <c r="EGY2" s="703"/>
      <c r="EGZ2" s="703"/>
      <c r="EHA2" s="703"/>
      <c r="EHB2" s="703"/>
      <c r="EHC2" s="703"/>
      <c r="EHD2" s="703"/>
      <c r="EHE2" s="703"/>
      <c r="EHF2" s="703"/>
      <c r="EHG2" s="703"/>
      <c r="EHH2" s="703"/>
      <c r="EHI2" s="703"/>
      <c r="EHJ2" s="703"/>
      <c r="EHK2" s="703"/>
      <c r="EHL2" s="703"/>
      <c r="EHM2" s="703"/>
      <c r="EHN2" s="703"/>
      <c r="EHO2" s="703"/>
      <c r="EHP2" s="703"/>
      <c r="EHQ2" s="703"/>
      <c r="EHR2" s="703"/>
      <c r="EHS2" s="703"/>
      <c r="EHT2" s="703"/>
      <c r="EHU2" s="703"/>
      <c r="EHV2" s="703"/>
      <c r="EHW2" s="703"/>
      <c r="EHX2" s="703"/>
      <c r="EHY2" s="703"/>
      <c r="EHZ2" s="703"/>
      <c r="EIA2" s="703"/>
      <c r="EIB2" s="703"/>
      <c r="EIC2" s="703"/>
      <c r="EID2" s="703"/>
      <c r="EIE2" s="703"/>
      <c r="EIF2" s="703"/>
      <c r="EIG2" s="703"/>
      <c r="EIH2" s="703"/>
      <c r="EII2" s="703"/>
      <c r="EIJ2" s="703"/>
      <c r="EIK2" s="703"/>
      <c r="EIL2" s="703"/>
      <c r="EIM2" s="703"/>
      <c r="EIN2" s="703"/>
      <c r="EIO2" s="703"/>
      <c r="EIP2" s="703"/>
      <c r="EIQ2" s="703"/>
      <c r="EIR2" s="703"/>
      <c r="EIS2" s="703"/>
      <c r="EIT2" s="703"/>
      <c r="EIU2" s="703"/>
      <c r="EIV2" s="703"/>
      <c r="EIW2" s="703"/>
      <c r="EIX2" s="703"/>
      <c r="EIY2" s="703"/>
      <c r="EIZ2" s="703"/>
      <c r="EJA2" s="703"/>
      <c r="EJB2" s="703"/>
      <c r="EJC2" s="703"/>
      <c r="EJD2" s="703"/>
      <c r="EJE2" s="703"/>
      <c r="EJF2" s="703"/>
      <c r="EJG2" s="703"/>
      <c r="EJH2" s="703"/>
      <c r="EJI2" s="703"/>
      <c r="EJJ2" s="703"/>
      <c r="EJK2" s="703"/>
      <c r="EJL2" s="703"/>
      <c r="EJM2" s="703"/>
      <c r="EJN2" s="703"/>
      <c r="EJO2" s="703"/>
      <c r="EJP2" s="703"/>
      <c r="EJQ2" s="703"/>
      <c r="EJR2" s="703"/>
      <c r="EJS2" s="703"/>
      <c r="EJT2" s="703"/>
      <c r="EJU2" s="703"/>
      <c r="EJV2" s="703"/>
      <c r="EJW2" s="703"/>
      <c r="EJX2" s="703"/>
      <c r="EJY2" s="703"/>
      <c r="EJZ2" s="703"/>
      <c r="EKA2" s="703"/>
      <c r="EKB2" s="703"/>
      <c r="EKC2" s="703"/>
      <c r="EKD2" s="703"/>
      <c r="EKE2" s="703"/>
      <c r="EKF2" s="703"/>
      <c r="EKG2" s="703"/>
      <c r="EKH2" s="703"/>
      <c r="EKI2" s="703"/>
      <c r="EKJ2" s="703"/>
      <c r="EKK2" s="703"/>
      <c r="EKL2" s="703"/>
      <c r="EKM2" s="703"/>
      <c r="EKN2" s="703"/>
      <c r="EKO2" s="703"/>
      <c r="EKP2" s="703"/>
      <c r="EKQ2" s="703"/>
      <c r="EKR2" s="703"/>
      <c r="EKS2" s="703"/>
      <c r="EKT2" s="703"/>
      <c r="EKU2" s="703"/>
      <c r="EKV2" s="703"/>
      <c r="EKW2" s="703"/>
      <c r="EKX2" s="703"/>
      <c r="EKY2" s="703"/>
      <c r="EKZ2" s="703"/>
      <c r="ELA2" s="703"/>
      <c r="ELB2" s="703"/>
      <c r="ELC2" s="703"/>
      <c r="ELD2" s="703"/>
      <c r="ELE2" s="703"/>
      <c r="ELF2" s="703"/>
      <c r="ELG2" s="703"/>
      <c r="ELH2" s="703"/>
      <c r="ELI2" s="703"/>
      <c r="ELJ2" s="703"/>
      <c r="ELK2" s="703"/>
      <c r="ELL2" s="703"/>
      <c r="ELM2" s="703"/>
      <c r="ELN2" s="703"/>
      <c r="ELO2" s="703"/>
      <c r="ELP2" s="703"/>
      <c r="ELQ2" s="703"/>
      <c r="ELR2" s="703"/>
      <c r="ELS2" s="703"/>
      <c r="ELT2" s="703"/>
      <c r="ELU2" s="703"/>
      <c r="ELV2" s="703"/>
      <c r="ELW2" s="703"/>
      <c r="ELX2" s="703"/>
      <c r="ELY2" s="703"/>
      <c r="ELZ2" s="703"/>
      <c r="EMA2" s="703"/>
      <c r="EMB2" s="703"/>
      <c r="EMC2" s="703"/>
      <c r="EMD2" s="703"/>
      <c r="EME2" s="703"/>
      <c r="EMF2" s="703"/>
      <c r="EMG2" s="703"/>
      <c r="EMH2" s="703"/>
      <c r="EMI2" s="703"/>
      <c r="EMJ2" s="703"/>
      <c r="EMK2" s="703"/>
      <c r="EML2" s="703"/>
      <c r="EMM2" s="703"/>
      <c r="EMN2" s="703"/>
      <c r="EMO2" s="703"/>
      <c r="EMP2" s="703"/>
      <c r="EMQ2" s="703"/>
      <c r="EMR2" s="703"/>
      <c r="EMS2" s="703"/>
      <c r="EMT2" s="703"/>
      <c r="EMU2" s="703"/>
      <c r="EMV2" s="703"/>
      <c r="EMW2" s="703"/>
      <c r="EMX2" s="703"/>
      <c r="EMY2" s="703"/>
      <c r="EMZ2" s="703"/>
      <c r="ENA2" s="703"/>
      <c r="ENB2" s="703"/>
      <c r="ENC2" s="703"/>
      <c r="END2" s="703"/>
      <c r="ENE2" s="703"/>
      <c r="ENF2" s="703"/>
      <c r="ENG2" s="703"/>
      <c r="ENH2" s="703"/>
      <c r="ENI2" s="703"/>
      <c r="ENJ2" s="703"/>
      <c r="ENK2" s="703"/>
      <c r="ENL2" s="703"/>
      <c r="ENM2" s="703"/>
      <c r="ENN2" s="703"/>
      <c r="ENO2" s="703"/>
      <c r="ENP2" s="703"/>
      <c r="ENQ2" s="703"/>
      <c r="ENR2" s="703"/>
      <c r="ENS2" s="703"/>
      <c r="ENT2" s="703"/>
      <c r="ENU2" s="703"/>
      <c r="ENV2" s="703"/>
      <c r="ENW2" s="703"/>
      <c r="ENX2" s="703"/>
      <c r="ENY2" s="703"/>
      <c r="ENZ2" s="703"/>
      <c r="EOA2" s="703"/>
      <c r="EOB2" s="703"/>
      <c r="EOC2" s="703"/>
      <c r="EOD2" s="703"/>
      <c r="EOE2" s="703"/>
      <c r="EOF2" s="703"/>
      <c r="EOG2" s="703"/>
      <c r="EOH2" s="703"/>
      <c r="EOI2" s="703"/>
      <c r="EOJ2" s="703"/>
      <c r="EOK2" s="703"/>
      <c r="EOL2" s="703"/>
      <c r="EOM2" s="703"/>
      <c r="EON2" s="703"/>
      <c r="EOO2" s="703"/>
      <c r="EOP2" s="703"/>
      <c r="EOQ2" s="703"/>
      <c r="EOR2" s="703"/>
      <c r="EOS2" s="703"/>
      <c r="EOT2" s="703"/>
      <c r="EOU2" s="703"/>
      <c r="EOV2" s="703"/>
      <c r="EOW2" s="703"/>
      <c r="EOX2" s="703"/>
      <c r="EOY2" s="703"/>
      <c r="EOZ2" s="703"/>
      <c r="EPA2" s="703"/>
      <c r="EPB2" s="703"/>
      <c r="EPC2" s="703"/>
      <c r="EPD2" s="703"/>
      <c r="EPE2" s="703"/>
      <c r="EPF2" s="703"/>
      <c r="EPG2" s="703"/>
      <c r="EPH2" s="703"/>
      <c r="EPI2" s="703"/>
      <c r="EPJ2" s="703"/>
      <c r="EPK2" s="703"/>
      <c r="EPL2" s="703"/>
      <c r="EPM2" s="703"/>
      <c r="EPN2" s="703"/>
      <c r="EPO2" s="703"/>
      <c r="EPP2" s="703"/>
      <c r="EPQ2" s="703"/>
      <c r="EPR2" s="703"/>
      <c r="EPS2" s="703"/>
      <c r="EPT2" s="703"/>
      <c r="EPU2" s="703"/>
      <c r="EPV2" s="703"/>
      <c r="EPW2" s="703"/>
      <c r="EPX2" s="703"/>
      <c r="EPY2" s="703"/>
      <c r="EPZ2" s="703"/>
      <c r="EQA2" s="703"/>
      <c r="EQB2" s="703"/>
      <c r="EQC2" s="703"/>
      <c r="EQD2" s="703"/>
      <c r="EQE2" s="703"/>
      <c r="EQF2" s="703"/>
      <c r="EQG2" s="703"/>
      <c r="EQH2" s="703"/>
      <c r="EQI2" s="703"/>
      <c r="EQJ2" s="703"/>
      <c r="EQK2" s="703"/>
      <c r="EQL2" s="703"/>
      <c r="EQM2" s="703"/>
      <c r="EQN2" s="703"/>
      <c r="EQO2" s="703"/>
      <c r="EQP2" s="703"/>
      <c r="EQQ2" s="703"/>
      <c r="EQR2" s="703"/>
      <c r="EQS2" s="703"/>
      <c r="EQT2" s="703"/>
      <c r="EQU2" s="703"/>
      <c r="EQV2" s="703"/>
      <c r="EQW2" s="703"/>
      <c r="EQX2" s="703"/>
      <c r="EQY2" s="703"/>
      <c r="EQZ2" s="703"/>
      <c r="ERA2" s="703"/>
      <c r="ERB2" s="703"/>
      <c r="ERC2" s="703"/>
      <c r="ERD2" s="703"/>
      <c r="ERE2" s="703"/>
      <c r="ERF2" s="703"/>
      <c r="ERG2" s="703"/>
      <c r="ERH2" s="703"/>
      <c r="ERI2" s="703"/>
      <c r="ERJ2" s="703"/>
      <c r="ERK2" s="703"/>
      <c r="ERL2" s="703"/>
      <c r="ERM2" s="703"/>
      <c r="ERN2" s="703"/>
      <c r="ERO2" s="703"/>
      <c r="ERP2" s="703"/>
      <c r="ERQ2" s="703"/>
      <c r="ERR2" s="703"/>
      <c r="ERS2" s="703"/>
      <c r="ERT2" s="703"/>
      <c r="ERU2" s="703"/>
      <c r="ERV2" s="703"/>
      <c r="ERW2" s="703"/>
      <c r="ERX2" s="703"/>
      <c r="ERY2" s="703"/>
      <c r="ERZ2" s="703"/>
      <c r="ESA2" s="703"/>
      <c r="ESB2" s="703"/>
      <c r="ESC2" s="703"/>
      <c r="ESD2" s="703"/>
      <c r="ESE2" s="703"/>
      <c r="ESF2" s="703"/>
      <c r="ESG2" s="703"/>
      <c r="ESH2" s="703"/>
      <c r="ESI2" s="703"/>
      <c r="ESJ2" s="703"/>
      <c r="ESK2" s="703"/>
      <c r="ESL2" s="703"/>
      <c r="ESM2" s="703"/>
      <c r="ESN2" s="703"/>
      <c r="ESO2" s="703"/>
      <c r="ESP2" s="703"/>
      <c r="ESQ2" s="703"/>
      <c r="ESR2" s="703"/>
      <c r="ESS2" s="703"/>
      <c r="EST2" s="703"/>
      <c r="ESU2" s="703"/>
      <c r="ESV2" s="703"/>
      <c r="ESW2" s="703"/>
      <c r="ESX2" s="703"/>
      <c r="ESY2" s="703"/>
      <c r="ESZ2" s="703"/>
      <c r="ETA2" s="703"/>
      <c r="ETB2" s="703"/>
      <c r="ETC2" s="703"/>
      <c r="ETD2" s="703"/>
      <c r="ETE2" s="703"/>
      <c r="ETF2" s="703"/>
      <c r="ETG2" s="703"/>
      <c r="ETH2" s="703"/>
      <c r="ETI2" s="703"/>
      <c r="ETJ2" s="703"/>
      <c r="ETK2" s="703"/>
      <c r="ETL2" s="703"/>
      <c r="ETM2" s="703"/>
      <c r="ETN2" s="703"/>
      <c r="ETO2" s="703"/>
      <c r="ETP2" s="703"/>
      <c r="ETQ2" s="703"/>
      <c r="ETR2" s="703"/>
      <c r="ETS2" s="703"/>
      <c r="ETT2" s="703"/>
      <c r="ETU2" s="703"/>
      <c r="ETV2" s="703"/>
      <c r="ETW2" s="703"/>
      <c r="ETX2" s="703"/>
      <c r="ETY2" s="703"/>
      <c r="ETZ2" s="703"/>
      <c r="EUA2" s="703"/>
      <c r="EUB2" s="703"/>
      <c r="EUC2" s="703"/>
      <c r="EUD2" s="703"/>
      <c r="EUE2" s="703"/>
      <c r="EUF2" s="703"/>
      <c r="EUG2" s="703"/>
      <c r="EUH2" s="703"/>
      <c r="EUI2" s="703"/>
      <c r="EUJ2" s="703"/>
      <c r="EUK2" s="703"/>
      <c r="EUL2" s="703"/>
      <c r="EUM2" s="703"/>
      <c r="EUN2" s="703"/>
      <c r="EUO2" s="703"/>
      <c r="EUP2" s="703"/>
      <c r="EUQ2" s="703"/>
      <c r="EUR2" s="703"/>
      <c r="EUS2" s="703"/>
      <c r="EUT2" s="703"/>
      <c r="EUU2" s="703"/>
      <c r="EUV2" s="703"/>
      <c r="EUW2" s="703"/>
      <c r="EUX2" s="703"/>
      <c r="EUY2" s="703"/>
      <c r="EUZ2" s="703"/>
      <c r="EVA2" s="703"/>
      <c r="EVB2" s="703"/>
      <c r="EVC2" s="703"/>
      <c r="EVD2" s="703"/>
      <c r="EVE2" s="703"/>
      <c r="EVF2" s="703"/>
      <c r="EVG2" s="703"/>
      <c r="EVH2" s="703"/>
      <c r="EVI2" s="703"/>
      <c r="EVJ2" s="703"/>
      <c r="EVK2" s="703"/>
      <c r="EVL2" s="703"/>
      <c r="EVM2" s="703"/>
      <c r="EVN2" s="703"/>
      <c r="EVO2" s="703"/>
      <c r="EVP2" s="703"/>
      <c r="EVQ2" s="703"/>
      <c r="EVR2" s="703"/>
      <c r="EVS2" s="703"/>
      <c r="EVT2" s="703"/>
      <c r="EVU2" s="703"/>
      <c r="EVV2" s="703"/>
      <c r="EVW2" s="703"/>
      <c r="EVX2" s="703"/>
      <c r="EVY2" s="703"/>
      <c r="EVZ2" s="703"/>
      <c r="EWA2" s="703"/>
      <c r="EWB2" s="703"/>
      <c r="EWC2" s="703"/>
      <c r="EWD2" s="703"/>
      <c r="EWE2" s="703"/>
      <c r="EWF2" s="703"/>
      <c r="EWG2" s="703"/>
      <c r="EWH2" s="703"/>
      <c r="EWI2" s="703"/>
      <c r="EWJ2" s="703"/>
      <c r="EWK2" s="703"/>
      <c r="EWL2" s="703"/>
      <c r="EWM2" s="703"/>
      <c r="EWN2" s="703"/>
      <c r="EWO2" s="703"/>
      <c r="EWP2" s="703"/>
      <c r="EWQ2" s="703"/>
      <c r="EWR2" s="703"/>
      <c r="EWS2" s="703"/>
      <c r="EWT2" s="703"/>
      <c r="EWU2" s="703"/>
      <c r="EWV2" s="703"/>
      <c r="EWW2" s="703"/>
      <c r="EWX2" s="703"/>
      <c r="EWY2" s="703"/>
      <c r="EWZ2" s="703"/>
      <c r="EXA2" s="703"/>
      <c r="EXB2" s="703"/>
      <c r="EXC2" s="703"/>
      <c r="EXD2" s="703"/>
      <c r="EXE2" s="703"/>
      <c r="EXF2" s="703"/>
      <c r="EXG2" s="703"/>
      <c r="EXH2" s="703"/>
      <c r="EXI2" s="703"/>
      <c r="EXJ2" s="703"/>
      <c r="EXK2" s="703"/>
      <c r="EXL2" s="703"/>
      <c r="EXM2" s="703"/>
      <c r="EXN2" s="703"/>
      <c r="EXO2" s="703"/>
      <c r="EXP2" s="703"/>
      <c r="EXQ2" s="703"/>
      <c r="EXR2" s="703"/>
      <c r="EXS2" s="703"/>
      <c r="EXT2" s="703"/>
      <c r="EXU2" s="703"/>
      <c r="EXV2" s="703"/>
      <c r="EXW2" s="703"/>
      <c r="EXX2" s="703"/>
      <c r="EXY2" s="703"/>
      <c r="EXZ2" s="703"/>
      <c r="EYA2" s="703"/>
      <c r="EYB2" s="703"/>
      <c r="EYC2" s="703"/>
      <c r="EYD2" s="703"/>
      <c r="EYE2" s="703"/>
      <c r="EYF2" s="703"/>
      <c r="EYG2" s="703"/>
      <c r="EYH2" s="703"/>
      <c r="EYI2" s="703"/>
      <c r="EYJ2" s="703"/>
      <c r="EYK2" s="703"/>
      <c r="EYL2" s="703"/>
      <c r="EYM2" s="703"/>
      <c r="EYN2" s="703"/>
      <c r="EYO2" s="703"/>
      <c r="EYP2" s="703"/>
      <c r="EYQ2" s="703"/>
      <c r="EYR2" s="703"/>
      <c r="EYS2" s="703"/>
      <c r="EYT2" s="703"/>
      <c r="EYU2" s="703"/>
      <c r="EYV2" s="703"/>
      <c r="EYW2" s="703"/>
      <c r="EYX2" s="703"/>
      <c r="EYY2" s="703"/>
      <c r="EYZ2" s="703"/>
      <c r="EZA2" s="703"/>
      <c r="EZB2" s="703"/>
      <c r="EZC2" s="703"/>
      <c r="EZD2" s="703"/>
      <c r="EZE2" s="703"/>
      <c r="EZF2" s="703"/>
      <c r="EZG2" s="703"/>
      <c r="EZH2" s="703"/>
      <c r="EZI2" s="703"/>
      <c r="EZJ2" s="703"/>
      <c r="EZK2" s="703"/>
      <c r="EZL2" s="703"/>
      <c r="EZM2" s="703"/>
      <c r="EZN2" s="703"/>
      <c r="EZO2" s="703"/>
      <c r="EZP2" s="703"/>
      <c r="EZQ2" s="703"/>
      <c r="EZR2" s="703"/>
      <c r="EZS2" s="703"/>
      <c r="EZT2" s="703"/>
      <c r="EZU2" s="703"/>
      <c r="EZV2" s="703"/>
      <c r="EZW2" s="703"/>
      <c r="EZX2" s="703"/>
      <c r="EZY2" s="703"/>
      <c r="EZZ2" s="703"/>
      <c r="FAA2" s="703"/>
      <c r="FAB2" s="703"/>
      <c r="FAC2" s="703"/>
      <c r="FAD2" s="703"/>
      <c r="FAE2" s="703"/>
      <c r="FAF2" s="703"/>
      <c r="FAG2" s="703"/>
      <c r="FAH2" s="703"/>
      <c r="FAI2" s="703"/>
      <c r="FAJ2" s="703"/>
      <c r="FAK2" s="703"/>
      <c r="FAL2" s="703"/>
      <c r="FAM2" s="703"/>
      <c r="FAN2" s="703"/>
      <c r="FAO2" s="703"/>
      <c r="FAP2" s="703"/>
      <c r="FAQ2" s="703"/>
      <c r="FAR2" s="703"/>
      <c r="FAS2" s="703"/>
      <c r="FAT2" s="703"/>
      <c r="FAU2" s="703"/>
      <c r="FAV2" s="703"/>
      <c r="FAW2" s="703"/>
      <c r="FAX2" s="703"/>
      <c r="FAY2" s="703"/>
      <c r="FAZ2" s="703"/>
      <c r="FBA2" s="703"/>
      <c r="FBB2" s="703"/>
      <c r="FBC2" s="703"/>
      <c r="FBD2" s="703"/>
      <c r="FBE2" s="703"/>
      <c r="FBF2" s="703"/>
      <c r="FBG2" s="703"/>
      <c r="FBH2" s="703"/>
      <c r="FBI2" s="703"/>
      <c r="FBJ2" s="703"/>
      <c r="FBK2" s="703"/>
      <c r="FBL2" s="703"/>
      <c r="FBM2" s="703"/>
      <c r="FBN2" s="703"/>
      <c r="FBO2" s="703"/>
      <c r="FBP2" s="703"/>
      <c r="FBQ2" s="703"/>
      <c r="FBR2" s="703"/>
      <c r="FBS2" s="703"/>
      <c r="FBT2" s="703"/>
      <c r="FBU2" s="703"/>
      <c r="FBV2" s="703"/>
      <c r="FBW2" s="703"/>
      <c r="FBX2" s="703"/>
      <c r="FBY2" s="703"/>
      <c r="FBZ2" s="703"/>
      <c r="FCA2" s="703"/>
      <c r="FCB2" s="703"/>
      <c r="FCC2" s="703"/>
      <c r="FCD2" s="703"/>
      <c r="FCE2" s="703"/>
      <c r="FCF2" s="703"/>
      <c r="FCG2" s="703"/>
      <c r="FCH2" s="703"/>
      <c r="FCI2" s="703"/>
      <c r="FCJ2" s="703"/>
      <c r="FCK2" s="703"/>
      <c r="FCL2" s="703"/>
      <c r="FCM2" s="703"/>
      <c r="FCN2" s="703"/>
      <c r="FCO2" s="703"/>
      <c r="FCP2" s="703"/>
      <c r="FCQ2" s="703"/>
      <c r="FCR2" s="703"/>
      <c r="FCS2" s="703"/>
      <c r="FCT2" s="703"/>
      <c r="FCU2" s="703"/>
      <c r="FCV2" s="703"/>
      <c r="FCW2" s="703"/>
      <c r="FCX2" s="703"/>
      <c r="FCY2" s="703"/>
      <c r="FCZ2" s="703"/>
      <c r="FDA2" s="703"/>
      <c r="FDB2" s="703"/>
      <c r="FDC2" s="703"/>
      <c r="FDD2" s="703"/>
      <c r="FDE2" s="703"/>
      <c r="FDF2" s="703"/>
      <c r="FDG2" s="703"/>
      <c r="FDH2" s="703"/>
      <c r="FDI2" s="703"/>
      <c r="FDJ2" s="703"/>
      <c r="FDK2" s="703"/>
      <c r="FDL2" s="703"/>
      <c r="FDM2" s="703"/>
      <c r="FDN2" s="703"/>
      <c r="FDO2" s="703"/>
      <c r="FDP2" s="703"/>
      <c r="FDQ2" s="703"/>
      <c r="FDR2" s="703"/>
      <c r="FDS2" s="703"/>
      <c r="FDT2" s="703"/>
      <c r="FDU2" s="703"/>
      <c r="FDV2" s="703"/>
      <c r="FDW2" s="703"/>
      <c r="FDX2" s="703"/>
      <c r="FDY2" s="703"/>
      <c r="FDZ2" s="703"/>
      <c r="FEA2" s="703"/>
      <c r="FEB2" s="703"/>
      <c r="FEC2" s="703"/>
      <c r="FED2" s="703"/>
      <c r="FEE2" s="703"/>
      <c r="FEF2" s="703"/>
      <c r="FEG2" s="703"/>
      <c r="FEH2" s="703"/>
      <c r="FEI2" s="703"/>
      <c r="FEJ2" s="703"/>
      <c r="FEK2" s="703"/>
      <c r="FEL2" s="703"/>
      <c r="FEM2" s="703"/>
      <c r="FEN2" s="703"/>
      <c r="FEO2" s="703"/>
      <c r="FEP2" s="703"/>
      <c r="FEQ2" s="703"/>
      <c r="FER2" s="703"/>
      <c r="FES2" s="703"/>
      <c r="FET2" s="703"/>
      <c r="FEU2" s="703"/>
      <c r="FEV2" s="703"/>
      <c r="FEW2" s="703"/>
      <c r="FEX2" s="703"/>
      <c r="FEY2" s="703"/>
      <c r="FEZ2" s="703"/>
      <c r="FFA2" s="703"/>
      <c r="FFB2" s="703"/>
      <c r="FFC2" s="703"/>
      <c r="FFD2" s="703"/>
      <c r="FFE2" s="703"/>
      <c r="FFF2" s="703"/>
      <c r="FFG2" s="703"/>
      <c r="FFH2" s="703"/>
      <c r="FFI2" s="703"/>
      <c r="FFJ2" s="703"/>
      <c r="FFK2" s="703"/>
      <c r="FFL2" s="703"/>
      <c r="FFM2" s="703"/>
      <c r="FFN2" s="703"/>
      <c r="FFO2" s="703"/>
      <c r="FFP2" s="703"/>
      <c r="FFQ2" s="703"/>
      <c r="FFR2" s="703"/>
      <c r="FFS2" s="703"/>
      <c r="FFT2" s="703"/>
      <c r="FFU2" s="703"/>
      <c r="FFV2" s="703"/>
      <c r="FFW2" s="703"/>
      <c r="FFX2" s="703"/>
      <c r="FFY2" s="703"/>
      <c r="FFZ2" s="703"/>
      <c r="FGA2" s="703"/>
      <c r="FGB2" s="703"/>
      <c r="FGC2" s="703"/>
      <c r="FGD2" s="703"/>
      <c r="FGE2" s="703"/>
      <c r="FGF2" s="703"/>
      <c r="FGG2" s="703"/>
      <c r="FGH2" s="703"/>
      <c r="FGI2" s="703"/>
      <c r="FGJ2" s="703"/>
      <c r="FGK2" s="703"/>
      <c r="FGL2" s="703"/>
      <c r="FGM2" s="703"/>
      <c r="FGN2" s="703"/>
      <c r="FGO2" s="703"/>
      <c r="FGP2" s="703"/>
      <c r="FGQ2" s="703"/>
      <c r="FGR2" s="703"/>
      <c r="FGS2" s="703"/>
      <c r="FGT2" s="703"/>
      <c r="FGU2" s="703"/>
      <c r="FGV2" s="703"/>
      <c r="FGW2" s="703"/>
      <c r="FGX2" s="703"/>
      <c r="FGY2" s="703"/>
      <c r="FGZ2" s="703"/>
      <c r="FHA2" s="703"/>
      <c r="FHB2" s="703"/>
      <c r="FHC2" s="703"/>
      <c r="FHD2" s="703"/>
      <c r="FHE2" s="703"/>
      <c r="FHF2" s="703"/>
      <c r="FHG2" s="703"/>
      <c r="FHH2" s="703"/>
      <c r="FHI2" s="703"/>
      <c r="FHJ2" s="703"/>
      <c r="FHK2" s="703"/>
      <c r="FHL2" s="703"/>
      <c r="FHM2" s="703"/>
      <c r="FHN2" s="703"/>
      <c r="FHO2" s="703"/>
      <c r="FHP2" s="703"/>
      <c r="FHQ2" s="703"/>
      <c r="FHR2" s="703"/>
      <c r="FHS2" s="703"/>
      <c r="FHT2" s="703"/>
      <c r="FHU2" s="703"/>
      <c r="FHV2" s="703"/>
      <c r="FHW2" s="703"/>
      <c r="FHX2" s="703"/>
      <c r="FHY2" s="703"/>
      <c r="FHZ2" s="703"/>
      <c r="FIA2" s="703"/>
      <c r="FIB2" s="703"/>
      <c r="FIC2" s="703"/>
      <c r="FID2" s="703"/>
      <c r="FIE2" s="703"/>
      <c r="FIF2" s="703"/>
      <c r="FIG2" s="703"/>
      <c r="FIH2" s="703"/>
      <c r="FII2" s="703"/>
      <c r="FIJ2" s="703"/>
      <c r="FIK2" s="703"/>
      <c r="FIL2" s="703"/>
      <c r="FIM2" s="703"/>
      <c r="FIN2" s="703"/>
      <c r="FIO2" s="703"/>
      <c r="FIP2" s="703"/>
      <c r="FIQ2" s="703"/>
      <c r="FIR2" s="703"/>
      <c r="FIS2" s="703"/>
      <c r="FIT2" s="703"/>
      <c r="FIU2" s="703"/>
      <c r="FIV2" s="703"/>
      <c r="FIW2" s="703"/>
      <c r="FIX2" s="703"/>
      <c r="FIY2" s="703"/>
      <c r="FIZ2" s="703"/>
      <c r="FJA2" s="703"/>
      <c r="FJB2" s="703"/>
      <c r="FJC2" s="703"/>
      <c r="FJD2" s="703"/>
      <c r="FJE2" s="703"/>
      <c r="FJF2" s="703"/>
      <c r="FJG2" s="703"/>
      <c r="FJH2" s="703"/>
      <c r="FJI2" s="703"/>
      <c r="FJJ2" s="703"/>
      <c r="FJK2" s="703"/>
      <c r="FJL2" s="703"/>
      <c r="FJM2" s="703"/>
      <c r="FJN2" s="703"/>
      <c r="FJO2" s="703"/>
      <c r="FJP2" s="703"/>
      <c r="FJQ2" s="703"/>
      <c r="FJR2" s="703"/>
      <c r="FJS2" s="703"/>
      <c r="FJT2" s="703"/>
      <c r="FJU2" s="703"/>
      <c r="FJV2" s="703"/>
      <c r="FJW2" s="703"/>
      <c r="FJX2" s="703"/>
      <c r="FJY2" s="703"/>
      <c r="FJZ2" s="703"/>
      <c r="FKA2" s="703"/>
      <c r="FKB2" s="703"/>
      <c r="FKC2" s="703"/>
      <c r="FKD2" s="703"/>
      <c r="FKE2" s="703"/>
      <c r="FKF2" s="703"/>
      <c r="FKG2" s="703"/>
      <c r="FKH2" s="703"/>
      <c r="FKI2" s="703"/>
      <c r="FKJ2" s="703"/>
      <c r="FKK2" s="703"/>
      <c r="FKL2" s="703"/>
      <c r="FKM2" s="703"/>
      <c r="FKN2" s="703"/>
      <c r="FKO2" s="703"/>
      <c r="FKP2" s="703"/>
      <c r="FKQ2" s="703"/>
      <c r="FKR2" s="703"/>
      <c r="FKS2" s="703"/>
      <c r="FKT2" s="703"/>
      <c r="FKU2" s="703"/>
      <c r="FKV2" s="703"/>
      <c r="FKW2" s="703"/>
      <c r="FKX2" s="703"/>
      <c r="FKY2" s="703"/>
      <c r="FKZ2" s="703"/>
      <c r="FLA2" s="703"/>
      <c r="FLB2" s="703"/>
      <c r="FLC2" s="703"/>
      <c r="FLD2" s="703"/>
      <c r="FLE2" s="703"/>
      <c r="FLF2" s="703"/>
      <c r="FLG2" s="703"/>
      <c r="FLH2" s="703"/>
      <c r="FLI2" s="703"/>
      <c r="FLJ2" s="703"/>
      <c r="FLK2" s="703"/>
      <c r="FLL2" s="703"/>
      <c r="FLM2" s="703"/>
      <c r="FLN2" s="703"/>
      <c r="FLO2" s="703"/>
      <c r="FLP2" s="703"/>
      <c r="FLQ2" s="703"/>
      <c r="FLR2" s="703"/>
      <c r="FLS2" s="703"/>
      <c r="FLT2" s="703"/>
      <c r="FLU2" s="703"/>
      <c r="FLV2" s="703"/>
      <c r="FLW2" s="703"/>
      <c r="FLX2" s="703"/>
      <c r="FLY2" s="703"/>
      <c r="FLZ2" s="703"/>
      <c r="FMA2" s="703"/>
      <c r="FMB2" s="703"/>
      <c r="FMC2" s="703"/>
      <c r="FMD2" s="703"/>
      <c r="FME2" s="703"/>
      <c r="FMF2" s="703"/>
      <c r="FMG2" s="703"/>
      <c r="FMH2" s="703"/>
      <c r="FMI2" s="703"/>
      <c r="FMJ2" s="703"/>
      <c r="FMK2" s="703"/>
      <c r="FML2" s="703"/>
      <c r="FMM2" s="703"/>
      <c r="FMN2" s="703"/>
      <c r="FMO2" s="703"/>
      <c r="FMP2" s="703"/>
      <c r="FMQ2" s="703"/>
      <c r="FMR2" s="703"/>
      <c r="FMS2" s="703"/>
      <c r="FMT2" s="703"/>
      <c r="FMU2" s="703"/>
      <c r="FMV2" s="703"/>
      <c r="FMW2" s="703"/>
      <c r="FMX2" s="703"/>
      <c r="FMY2" s="703"/>
      <c r="FMZ2" s="703"/>
      <c r="FNA2" s="703"/>
      <c r="FNB2" s="703"/>
      <c r="FNC2" s="703"/>
      <c r="FND2" s="703"/>
      <c r="FNE2" s="703"/>
      <c r="FNF2" s="703"/>
      <c r="FNG2" s="703"/>
      <c r="FNH2" s="703"/>
      <c r="FNI2" s="703"/>
      <c r="FNJ2" s="703"/>
      <c r="FNK2" s="703"/>
      <c r="FNL2" s="703"/>
      <c r="FNM2" s="703"/>
      <c r="FNN2" s="703"/>
      <c r="FNO2" s="703"/>
      <c r="FNP2" s="703"/>
      <c r="FNQ2" s="703"/>
      <c r="FNR2" s="703"/>
      <c r="FNS2" s="703"/>
      <c r="FNT2" s="703"/>
      <c r="FNU2" s="703"/>
      <c r="FNV2" s="703"/>
      <c r="FNW2" s="703"/>
      <c r="FNX2" s="703"/>
      <c r="FNY2" s="703"/>
      <c r="FNZ2" s="703"/>
      <c r="FOA2" s="703"/>
      <c r="FOB2" s="703"/>
      <c r="FOC2" s="703"/>
      <c r="FOD2" s="703"/>
      <c r="FOE2" s="703"/>
      <c r="FOF2" s="703"/>
      <c r="FOG2" s="703"/>
      <c r="FOH2" s="703"/>
      <c r="FOI2" s="703"/>
      <c r="FOJ2" s="703"/>
      <c r="FOK2" s="703"/>
      <c r="FOL2" s="703"/>
      <c r="FOM2" s="703"/>
      <c r="FON2" s="703"/>
      <c r="FOO2" s="703"/>
      <c r="FOP2" s="703"/>
      <c r="FOQ2" s="703"/>
      <c r="FOR2" s="703"/>
      <c r="FOS2" s="703"/>
      <c r="FOT2" s="703"/>
      <c r="FOU2" s="703"/>
      <c r="FOV2" s="703"/>
      <c r="FOW2" s="703"/>
      <c r="FOX2" s="703"/>
      <c r="FOY2" s="703"/>
      <c r="FOZ2" s="703"/>
      <c r="FPA2" s="703"/>
      <c r="FPB2" s="703"/>
      <c r="FPC2" s="703"/>
      <c r="FPD2" s="703"/>
      <c r="FPE2" s="703"/>
      <c r="FPF2" s="703"/>
      <c r="FPG2" s="703"/>
      <c r="FPH2" s="703"/>
      <c r="FPI2" s="703"/>
      <c r="FPJ2" s="703"/>
      <c r="FPK2" s="703"/>
      <c r="FPL2" s="703"/>
      <c r="FPM2" s="703"/>
      <c r="FPN2" s="703"/>
      <c r="FPO2" s="703"/>
      <c r="FPP2" s="703"/>
      <c r="FPQ2" s="703"/>
      <c r="FPR2" s="703"/>
      <c r="FPS2" s="703"/>
      <c r="FPT2" s="703"/>
      <c r="FPU2" s="703"/>
      <c r="FPV2" s="703"/>
      <c r="FPW2" s="703"/>
      <c r="FPX2" s="703"/>
      <c r="FPY2" s="703"/>
      <c r="FPZ2" s="703"/>
      <c r="FQA2" s="703"/>
      <c r="FQB2" s="703"/>
      <c r="FQC2" s="703"/>
      <c r="FQD2" s="703"/>
      <c r="FQE2" s="703"/>
      <c r="FQF2" s="703"/>
      <c r="FQG2" s="703"/>
      <c r="FQH2" s="703"/>
      <c r="FQI2" s="703"/>
      <c r="FQJ2" s="703"/>
      <c r="FQK2" s="703"/>
      <c r="FQL2" s="703"/>
      <c r="FQM2" s="703"/>
      <c r="FQN2" s="703"/>
      <c r="FQO2" s="703"/>
      <c r="FQP2" s="703"/>
      <c r="FQQ2" s="703"/>
      <c r="FQR2" s="703"/>
      <c r="FQS2" s="703"/>
      <c r="FQT2" s="703"/>
      <c r="FQU2" s="703"/>
      <c r="FQV2" s="703"/>
      <c r="FQW2" s="703"/>
      <c r="FQX2" s="703"/>
      <c r="FQY2" s="703"/>
      <c r="FQZ2" s="703"/>
      <c r="FRA2" s="703"/>
      <c r="FRB2" s="703"/>
      <c r="FRC2" s="703"/>
      <c r="FRD2" s="703"/>
      <c r="FRE2" s="703"/>
      <c r="FRF2" s="703"/>
      <c r="FRG2" s="703"/>
      <c r="FRH2" s="703"/>
      <c r="FRI2" s="703"/>
      <c r="FRJ2" s="703"/>
      <c r="FRK2" s="703"/>
      <c r="FRL2" s="703"/>
      <c r="FRM2" s="703"/>
      <c r="FRN2" s="703"/>
      <c r="FRO2" s="703"/>
      <c r="FRP2" s="703"/>
      <c r="FRQ2" s="703"/>
      <c r="FRR2" s="703"/>
      <c r="FRS2" s="703"/>
      <c r="FRT2" s="703"/>
      <c r="FRU2" s="703"/>
      <c r="FRV2" s="703"/>
      <c r="FRW2" s="703"/>
      <c r="FRX2" s="703"/>
      <c r="FRY2" s="703"/>
      <c r="FRZ2" s="703"/>
      <c r="FSA2" s="703"/>
      <c r="FSB2" s="703"/>
      <c r="FSC2" s="703"/>
      <c r="FSD2" s="703"/>
      <c r="FSE2" s="703"/>
      <c r="FSF2" s="703"/>
      <c r="FSG2" s="703"/>
      <c r="FSH2" s="703"/>
      <c r="FSI2" s="703"/>
      <c r="FSJ2" s="703"/>
      <c r="FSK2" s="703"/>
      <c r="FSL2" s="703"/>
      <c r="FSM2" s="703"/>
      <c r="FSN2" s="703"/>
      <c r="FSO2" s="703"/>
      <c r="FSP2" s="703"/>
      <c r="FSQ2" s="703"/>
      <c r="FSR2" s="703"/>
      <c r="FSS2" s="703"/>
      <c r="FST2" s="703"/>
      <c r="FSU2" s="703"/>
      <c r="FSV2" s="703"/>
      <c r="FSW2" s="703"/>
      <c r="FSX2" s="703"/>
      <c r="FSY2" s="703"/>
      <c r="FSZ2" s="703"/>
      <c r="FTA2" s="703"/>
      <c r="FTB2" s="703"/>
      <c r="FTC2" s="703"/>
      <c r="FTD2" s="703"/>
      <c r="FTE2" s="703"/>
      <c r="FTF2" s="703"/>
      <c r="FTG2" s="703"/>
      <c r="FTH2" s="703"/>
      <c r="FTI2" s="703"/>
      <c r="FTJ2" s="703"/>
      <c r="FTK2" s="703"/>
      <c r="FTL2" s="703"/>
      <c r="FTM2" s="703"/>
      <c r="FTN2" s="703"/>
      <c r="FTO2" s="703"/>
      <c r="FTP2" s="703"/>
      <c r="FTQ2" s="703"/>
      <c r="FTR2" s="703"/>
      <c r="FTS2" s="703"/>
      <c r="FTT2" s="703"/>
      <c r="FTU2" s="703"/>
      <c r="FTV2" s="703"/>
      <c r="FTW2" s="703"/>
      <c r="FTX2" s="703"/>
      <c r="FTY2" s="703"/>
      <c r="FTZ2" s="703"/>
      <c r="FUA2" s="703"/>
      <c r="FUB2" s="703"/>
      <c r="FUC2" s="703"/>
      <c r="FUD2" s="703"/>
      <c r="FUE2" s="703"/>
      <c r="FUF2" s="703"/>
      <c r="FUG2" s="703"/>
      <c r="FUH2" s="703"/>
      <c r="FUI2" s="703"/>
      <c r="FUJ2" s="703"/>
      <c r="FUK2" s="703"/>
      <c r="FUL2" s="703"/>
      <c r="FUM2" s="703"/>
      <c r="FUN2" s="703"/>
      <c r="FUO2" s="703"/>
      <c r="FUP2" s="703"/>
      <c r="FUQ2" s="703"/>
      <c r="FUR2" s="703"/>
      <c r="FUS2" s="703"/>
      <c r="FUT2" s="703"/>
      <c r="FUU2" s="703"/>
      <c r="FUV2" s="703"/>
      <c r="FUW2" s="703"/>
      <c r="FUX2" s="703"/>
      <c r="FUY2" s="703"/>
      <c r="FUZ2" s="703"/>
      <c r="FVA2" s="703"/>
      <c r="FVB2" s="703"/>
      <c r="FVC2" s="703"/>
      <c r="FVD2" s="703"/>
      <c r="FVE2" s="703"/>
      <c r="FVF2" s="703"/>
      <c r="FVG2" s="703"/>
      <c r="FVH2" s="703"/>
      <c r="FVI2" s="703"/>
      <c r="FVJ2" s="703"/>
      <c r="FVK2" s="703"/>
      <c r="FVL2" s="703"/>
      <c r="FVM2" s="703"/>
      <c r="FVN2" s="703"/>
      <c r="FVO2" s="703"/>
      <c r="FVP2" s="703"/>
      <c r="FVQ2" s="703"/>
      <c r="FVR2" s="703"/>
      <c r="FVS2" s="703"/>
      <c r="FVT2" s="703"/>
      <c r="FVU2" s="703"/>
      <c r="FVV2" s="703"/>
      <c r="FVW2" s="703"/>
      <c r="FVX2" s="703"/>
      <c r="FVY2" s="703"/>
      <c r="FVZ2" s="703"/>
      <c r="FWA2" s="703"/>
      <c r="FWB2" s="703"/>
      <c r="FWC2" s="703"/>
      <c r="FWD2" s="703"/>
      <c r="FWE2" s="703"/>
      <c r="FWF2" s="703"/>
      <c r="FWG2" s="703"/>
      <c r="FWH2" s="703"/>
      <c r="FWI2" s="703"/>
      <c r="FWJ2" s="703"/>
      <c r="FWK2" s="703"/>
      <c r="FWL2" s="703"/>
      <c r="FWM2" s="703"/>
      <c r="FWN2" s="703"/>
      <c r="FWO2" s="703"/>
      <c r="FWP2" s="703"/>
      <c r="FWQ2" s="703"/>
      <c r="FWR2" s="703"/>
      <c r="FWS2" s="703"/>
      <c r="FWT2" s="703"/>
      <c r="FWU2" s="703"/>
      <c r="FWV2" s="703"/>
      <c r="FWW2" s="703"/>
      <c r="FWX2" s="703"/>
      <c r="FWY2" s="703"/>
      <c r="FWZ2" s="703"/>
      <c r="FXA2" s="703"/>
      <c r="FXB2" s="703"/>
      <c r="FXC2" s="703"/>
      <c r="FXD2" s="703"/>
      <c r="FXE2" s="703"/>
      <c r="FXF2" s="703"/>
      <c r="FXG2" s="703"/>
      <c r="FXH2" s="703"/>
      <c r="FXI2" s="703"/>
      <c r="FXJ2" s="703"/>
      <c r="FXK2" s="703"/>
      <c r="FXL2" s="703"/>
      <c r="FXM2" s="703"/>
      <c r="FXN2" s="703"/>
      <c r="FXO2" s="703"/>
      <c r="FXP2" s="703"/>
      <c r="FXQ2" s="703"/>
      <c r="FXR2" s="703"/>
      <c r="FXS2" s="703"/>
      <c r="FXT2" s="703"/>
      <c r="FXU2" s="703"/>
      <c r="FXV2" s="703"/>
      <c r="FXW2" s="703"/>
      <c r="FXX2" s="703"/>
      <c r="FXY2" s="703"/>
      <c r="FXZ2" s="703"/>
      <c r="FYA2" s="703"/>
      <c r="FYB2" s="703"/>
      <c r="FYC2" s="703"/>
      <c r="FYD2" s="703"/>
      <c r="FYE2" s="703"/>
      <c r="FYF2" s="703"/>
      <c r="FYG2" s="703"/>
      <c r="FYH2" s="703"/>
      <c r="FYI2" s="703"/>
      <c r="FYJ2" s="703"/>
      <c r="FYK2" s="703"/>
      <c r="FYL2" s="703"/>
      <c r="FYM2" s="703"/>
      <c r="FYN2" s="703"/>
      <c r="FYO2" s="703"/>
      <c r="FYP2" s="703"/>
      <c r="FYQ2" s="703"/>
      <c r="FYR2" s="703"/>
      <c r="FYS2" s="703"/>
      <c r="FYT2" s="703"/>
      <c r="FYU2" s="703"/>
      <c r="FYV2" s="703"/>
      <c r="FYW2" s="703"/>
      <c r="FYX2" s="703"/>
      <c r="FYY2" s="703"/>
      <c r="FYZ2" s="703"/>
      <c r="FZA2" s="703"/>
      <c r="FZB2" s="703"/>
      <c r="FZC2" s="703"/>
      <c r="FZD2" s="703"/>
      <c r="FZE2" s="703"/>
      <c r="FZF2" s="703"/>
      <c r="FZG2" s="703"/>
      <c r="FZH2" s="703"/>
      <c r="FZI2" s="703"/>
      <c r="FZJ2" s="703"/>
      <c r="FZK2" s="703"/>
      <c r="FZL2" s="703"/>
      <c r="FZM2" s="703"/>
      <c r="FZN2" s="703"/>
      <c r="FZO2" s="703"/>
      <c r="FZP2" s="703"/>
      <c r="FZQ2" s="703"/>
      <c r="FZR2" s="703"/>
      <c r="FZS2" s="703"/>
      <c r="FZT2" s="703"/>
      <c r="FZU2" s="703"/>
      <c r="FZV2" s="703"/>
      <c r="FZW2" s="703"/>
      <c r="FZX2" s="703"/>
      <c r="FZY2" s="703"/>
      <c r="FZZ2" s="703"/>
      <c r="GAA2" s="703"/>
      <c r="GAB2" s="703"/>
      <c r="GAC2" s="703"/>
      <c r="GAD2" s="703"/>
      <c r="GAE2" s="703"/>
      <c r="GAF2" s="703"/>
      <c r="GAG2" s="703"/>
      <c r="GAH2" s="703"/>
      <c r="GAI2" s="703"/>
      <c r="GAJ2" s="703"/>
      <c r="GAK2" s="703"/>
      <c r="GAL2" s="703"/>
      <c r="GAM2" s="703"/>
      <c r="GAN2" s="703"/>
      <c r="GAO2" s="703"/>
      <c r="GAP2" s="703"/>
      <c r="GAQ2" s="703"/>
      <c r="GAR2" s="703"/>
      <c r="GAS2" s="703"/>
      <c r="GAT2" s="703"/>
      <c r="GAU2" s="703"/>
      <c r="GAV2" s="703"/>
      <c r="GAW2" s="703"/>
      <c r="GAX2" s="703"/>
      <c r="GAY2" s="703"/>
      <c r="GAZ2" s="703"/>
      <c r="GBA2" s="703"/>
      <c r="GBB2" s="703"/>
      <c r="GBC2" s="703"/>
      <c r="GBD2" s="703"/>
      <c r="GBE2" s="703"/>
      <c r="GBF2" s="703"/>
      <c r="GBG2" s="703"/>
      <c r="GBH2" s="703"/>
      <c r="GBI2" s="703"/>
      <c r="GBJ2" s="703"/>
      <c r="GBK2" s="703"/>
      <c r="GBL2" s="703"/>
      <c r="GBM2" s="703"/>
      <c r="GBN2" s="703"/>
      <c r="GBO2" s="703"/>
      <c r="GBP2" s="703"/>
      <c r="GBQ2" s="703"/>
      <c r="GBR2" s="703"/>
      <c r="GBS2" s="703"/>
      <c r="GBT2" s="703"/>
      <c r="GBU2" s="703"/>
      <c r="GBV2" s="703"/>
      <c r="GBW2" s="703"/>
      <c r="GBX2" s="703"/>
      <c r="GBY2" s="703"/>
      <c r="GBZ2" s="703"/>
      <c r="GCA2" s="703"/>
      <c r="GCB2" s="703"/>
      <c r="GCC2" s="703"/>
      <c r="GCD2" s="703"/>
      <c r="GCE2" s="703"/>
      <c r="GCF2" s="703"/>
      <c r="GCG2" s="703"/>
      <c r="GCH2" s="703"/>
      <c r="GCI2" s="703"/>
      <c r="GCJ2" s="703"/>
      <c r="GCK2" s="703"/>
      <c r="GCL2" s="703"/>
      <c r="GCM2" s="703"/>
      <c r="GCN2" s="703"/>
      <c r="GCO2" s="703"/>
      <c r="GCP2" s="703"/>
      <c r="GCQ2" s="703"/>
      <c r="GCR2" s="703"/>
      <c r="GCS2" s="703"/>
      <c r="GCT2" s="703"/>
      <c r="GCU2" s="703"/>
      <c r="GCV2" s="703"/>
      <c r="GCW2" s="703"/>
      <c r="GCX2" s="703"/>
      <c r="GCY2" s="703"/>
      <c r="GCZ2" s="703"/>
      <c r="GDA2" s="703"/>
      <c r="GDB2" s="703"/>
      <c r="GDC2" s="703"/>
      <c r="GDD2" s="703"/>
      <c r="GDE2" s="703"/>
      <c r="GDF2" s="703"/>
      <c r="GDG2" s="703"/>
      <c r="GDH2" s="703"/>
      <c r="GDI2" s="703"/>
      <c r="GDJ2" s="703"/>
      <c r="GDK2" s="703"/>
      <c r="GDL2" s="703"/>
      <c r="GDM2" s="703"/>
      <c r="GDN2" s="703"/>
      <c r="GDO2" s="703"/>
      <c r="GDP2" s="703"/>
      <c r="GDQ2" s="703"/>
      <c r="GDR2" s="703"/>
      <c r="GDS2" s="703"/>
      <c r="GDT2" s="703"/>
      <c r="GDU2" s="703"/>
      <c r="GDV2" s="703"/>
      <c r="GDW2" s="703"/>
      <c r="GDX2" s="703"/>
      <c r="GDY2" s="703"/>
      <c r="GDZ2" s="703"/>
      <c r="GEA2" s="703"/>
      <c r="GEB2" s="703"/>
      <c r="GEC2" s="703"/>
      <c r="GED2" s="703"/>
      <c r="GEE2" s="703"/>
      <c r="GEF2" s="703"/>
      <c r="GEG2" s="703"/>
      <c r="GEH2" s="703"/>
      <c r="GEI2" s="703"/>
      <c r="GEJ2" s="703"/>
      <c r="GEK2" s="703"/>
      <c r="GEL2" s="703"/>
      <c r="GEM2" s="703"/>
      <c r="GEN2" s="703"/>
      <c r="GEO2" s="703"/>
      <c r="GEP2" s="703"/>
      <c r="GEQ2" s="703"/>
      <c r="GER2" s="703"/>
      <c r="GES2" s="703"/>
      <c r="GET2" s="703"/>
      <c r="GEU2" s="703"/>
      <c r="GEV2" s="703"/>
      <c r="GEW2" s="703"/>
      <c r="GEX2" s="703"/>
      <c r="GEY2" s="703"/>
      <c r="GEZ2" s="703"/>
      <c r="GFA2" s="703"/>
      <c r="GFB2" s="703"/>
      <c r="GFC2" s="703"/>
      <c r="GFD2" s="703"/>
      <c r="GFE2" s="703"/>
      <c r="GFF2" s="703"/>
      <c r="GFG2" s="703"/>
      <c r="GFH2" s="703"/>
      <c r="GFI2" s="703"/>
      <c r="GFJ2" s="703"/>
      <c r="GFK2" s="703"/>
      <c r="GFL2" s="703"/>
      <c r="GFM2" s="703"/>
      <c r="GFN2" s="703"/>
      <c r="GFO2" s="703"/>
      <c r="GFP2" s="703"/>
      <c r="GFQ2" s="703"/>
      <c r="GFR2" s="703"/>
      <c r="GFS2" s="703"/>
      <c r="GFT2" s="703"/>
      <c r="GFU2" s="703"/>
      <c r="GFV2" s="703"/>
      <c r="GFW2" s="703"/>
      <c r="GFX2" s="703"/>
      <c r="GFY2" s="703"/>
      <c r="GFZ2" s="703"/>
      <c r="GGA2" s="703"/>
      <c r="GGB2" s="703"/>
      <c r="GGC2" s="703"/>
      <c r="GGD2" s="703"/>
      <c r="GGE2" s="703"/>
      <c r="GGF2" s="703"/>
      <c r="GGG2" s="703"/>
      <c r="GGH2" s="703"/>
      <c r="GGI2" s="703"/>
      <c r="GGJ2" s="703"/>
      <c r="GGK2" s="703"/>
      <c r="GGL2" s="703"/>
      <c r="GGM2" s="703"/>
      <c r="GGN2" s="703"/>
      <c r="GGO2" s="703"/>
      <c r="GGP2" s="703"/>
      <c r="GGQ2" s="703"/>
      <c r="GGR2" s="703"/>
      <c r="GGS2" s="703"/>
      <c r="GGT2" s="703"/>
      <c r="GGU2" s="703"/>
      <c r="GGV2" s="703"/>
      <c r="GGW2" s="703"/>
      <c r="GGX2" s="703"/>
      <c r="GGY2" s="703"/>
      <c r="GGZ2" s="703"/>
      <c r="GHA2" s="703"/>
      <c r="GHB2" s="703"/>
      <c r="GHC2" s="703"/>
      <c r="GHD2" s="703"/>
      <c r="GHE2" s="703"/>
      <c r="GHF2" s="703"/>
      <c r="GHG2" s="703"/>
      <c r="GHH2" s="703"/>
      <c r="GHI2" s="703"/>
      <c r="GHJ2" s="703"/>
      <c r="GHK2" s="703"/>
      <c r="GHL2" s="703"/>
      <c r="GHM2" s="703"/>
      <c r="GHN2" s="703"/>
      <c r="GHO2" s="703"/>
      <c r="GHP2" s="703"/>
      <c r="GHQ2" s="703"/>
      <c r="GHR2" s="703"/>
      <c r="GHS2" s="703"/>
      <c r="GHT2" s="703"/>
      <c r="GHU2" s="703"/>
      <c r="GHV2" s="703"/>
      <c r="GHW2" s="703"/>
      <c r="GHX2" s="703"/>
      <c r="GHY2" s="703"/>
      <c r="GHZ2" s="703"/>
      <c r="GIA2" s="703"/>
      <c r="GIB2" s="703"/>
      <c r="GIC2" s="703"/>
      <c r="GID2" s="703"/>
      <c r="GIE2" s="703"/>
      <c r="GIF2" s="703"/>
      <c r="GIG2" s="703"/>
      <c r="GIH2" s="703"/>
      <c r="GII2" s="703"/>
      <c r="GIJ2" s="703"/>
      <c r="GIK2" s="703"/>
      <c r="GIL2" s="703"/>
      <c r="GIM2" s="703"/>
      <c r="GIN2" s="703"/>
      <c r="GIO2" s="703"/>
      <c r="GIP2" s="703"/>
      <c r="GIQ2" s="703"/>
      <c r="GIR2" s="703"/>
      <c r="GIS2" s="703"/>
      <c r="GIT2" s="703"/>
      <c r="GIU2" s="703"/>
      <c r="GIV2" s="703"/>
      <c r="GIW2" s="703"/>
      <c r="GIX2" s="703"/>
      <c r="GIY2" s="703"/>
      <c r="GIZ2" s="703"/>
      <c r="GJA2" s="703"/>
      <c r="GJB2" s="703"/>
      <c r="GJC2" s="703"/>
      <c r="GJD2" s="703"/>
      <c r="GJE2" s="703"/>
      <c r="GJF2" s="703"/>
      <c r="GJG2" s="703"/>
      <c r="GJH2" s="703"/>
      <c r="GJI2" s="703"/>
      <c r="GJJ2" s="703"/>
      <c r="GJK2" s="703"/>
      <c r="GJL2" s="703"/>
      <c r="GJM2" s="703"/>
      <c r="GJN2" s="703"/>
      <c r="GJO2" s="703"/>
      <c r="GJP2" s="703"/>
      <c r="GJQ2" s="703"/>
      <c r="GJR2" s="703"/>
      <c r="GJS2" s="703"/>
      <c r="GJT2" s="703"/>
      <c r="GJU2" s="703"/>
      <c r="GJV2" s="703"/>
      <c r="GJW2" s="703"/>
      <c r="GJX2" s="703"/>
      <c r="GJY2" s="703"/>
      <c r="GJZ2" s="703"/>
      <c r="GKA2" s="703"/>
      <c r="GKB2" s="703"/>
      <c r="GKC2" s="703"/>
      <c r="GKD2" s="703"/>
      <c r="GKE2" s="703"/>
      <c r="GKF2" s="703"/>
      <c r="GKG2" s="703"/>
      <c r="GKH2" s="703"/>
      <c r="GKI2" s="703"/>
      <c r="GKJ2" s="703"/>
      <c r="GKK2" s="703"/>
      <c r="GKL2" s="703"/>
      <c r="GKM2" s="703"/>
      <c r="GKN2" s="703"/>
      <c r="GKO2" s="703"/>
      <c r="GKP2" s="703"/>
      <c r="GKQ2" s="703"/>
      <c r="GKR2" s="703"/>
      <c r="GKS2" s="703"/>
      <c r="GKT2" s="703"/>
      <c r="GKU2" s="703"/>
      <c r="GKV2" s="703"/>
      <c r="GKW2" s="703"/>
      <c r="GKX2" s="703"/>
      <c r="GKY2" s="703"/>
      <c r="GKZ2" s="703"/>
      <c r="GLA2" s="703"/>
      <c r="GLB2" s="703"/>
      <c r="GLC2" s="703"/>
      <c r="GLD2" s="703"/>
      <c r="GLE2" s="703"/>
      <c r="GLF2" s="703"/>
      <c r="GLG2" s="703"/>
      <c r="GLH2" s="703"/>
      <c r="GLI2" s="703"/>
      <c r="GLJ2" s="703"/>
      <c r="GLK2" s="703"/>
      <c r="GLL2" s="703"/>
      <c r="GLM2" s="703"/>
      <c r="GLN2" s="703"/>
      <c r="GLO2" s="703"/>
      <c r="GLP2" s="703"/>
      <c r="GLQ2" s="703"/>
      <c r="GLR2" s="703"/>
      <c r="GLS2" s="703"/>
      <c r="GLT2" s="703"/>
      <c r="GLU2" s="703"/>
      <c r="GLV2" s="703"/>
      <c r="GLW2" s="703"/>
      <c r="GLX2" s="703"/>
      <c r="GLY2" s="703"/>
      <c r="GLZ2" s="703"/>
      <c r="GMA2" s="703"/>
      <c r="GMB2" s="703"/>
      <c r="GMC2" s="703"/>
      <c r="GMD2" s="703"/>
      <c r="GME2" s="703"/>
      <c r="GMF2" s="703"/>
      <c r="GMG2" s="703"/>
      <c r="GMH2" s="703"/>
      <c r="GMI2" s="703"/>
      <c r="GMJ2" s="703"/>
      <c r="GMK2" s="703"/>
      <c r="GML2" s="703"/>
      <c r="GMM2" s="703"/>
      <c r="GMN2" s="703"/>
      <c r="GMO2" s="703"/>
      <c r="GMP2" s="703"/>
      <c r="GMQ2" s="703"/>
      <c r="GMR2" s="703"/>
      <c r="GMS2" s="703"/>
      <c r="GMT2" s="703"/>
      <c r="GMU2" s="703"/>
      <c r="GMV2" s="703"/>
      <c r="GMW2" s="703"/>
      <c r="GMX2" s="703"/>
      <c r="GMY2" s="703"/>
      <c r="GMZ2" s="703"/>
      <c r="GNA2" s="703"/>
      <c r="GNB2" s="703"/>
      <c r="GNC2" s="703"/>
      <c r="GND2" s="703"/>
      <c r="GNE2" s="703"/>
      <c r="GNF2" s="703"/>
      <c r="GNG2" s="703"/>
      <c r="GNH2" s="703"/>
      <c r="GNI2" s="703"/>
      <c r="GNJ2" s="703"/>
      <c r="GNK2" s="703"/>
      <c r="GNL2" s="703"/>
      <c r="GNM2" s="703"/>
      <c r="GNN2" s="703"/>
      <c r="GNO2" s="703"/>
      <c r="GNP2" s="703"/>
      <c r="GNQ2" s="703"/>
      <c r="GNR2" s="703"/>
      <c r="GNS2" s="703"/>
      <c r="GNT2" s="703"/>
      <c r="GNU2" s="703"/>
      <c r="GNV2" s="703"/>
      <c r="GNW2" s="703"/>
      <c r="GNX2" s="703"/>
      <c r="GNY2" s="703"/>
      <c r="GNZ2" s="703"/>
      <c r="GOA2" s="703"/>
      <c r="GOB2" s="703"/>
      <c r="GOC2" s="703"/>
      <c r="GOD2" s="703"/>
      <c r="GOE2" s="703"/>
      <c r="GOF2" s="703"/>
      <c r="GOG2" s="703"/>
      <c r="GOH2" s="703"/>
      <c r="GOI2" s="703"/>
      <c r="GOJ2" s="703"/>
      <c r="GOK2" s="703"/>
      <c r="GOL2" s="703"/>
      <c r="GOM2" s="703"/>
      <c r="GON2" s="703"/>
      <c r="GOO2" s="703"/>
      <c r="GOP2" s="703"/>
      <c r="GOQ2" s="703"/>
      <c r="GOR2" s="703"/>
      <c r="GOS2" s="703"/>
      <c r="GOT2" s="703"/>
      <c r="GOU2" s="703"/>
      <c r="GOV2" s="703"/>
      <c r="GOW2" s="703"/>
      <c r="GOX2" s="703"/>
      <c r="GOY2" s="703"/>
      <c r="GOZ2" s="703"/>
      <c r="GPA2" s="703"/>
      <c r="GPB2" s="703"/>
      <c r="GPC2" s="703"/>
      <c r="GPD2" s="703"/>
      <c r="GPE2" s="703"/>
      <c r="GPF2" s="703"/>
      <c r="GPG2" s="703"/>
      <c r="GPH2" s="703"/>
      <c r="GPI2" s="703"/>
      <c r="GPJ2" s="703"/>
      <c r="GPK2" s="703"/>
      <c r="GPL2" s="703"/>
      <c r="GPM2" s="703"/>
      <c r="GPN2" s="703"/>
      <c r="GPO2" s="703"/>
      <c r="GPP2" s="703"/>
      <c r="GPQ2" s="703"/>
      <c r="GPR2" s="703"/>
      <c r="GPS2" s="703"/>
      <c r="GPT2" s="703"/>
      <c r="GPU2" s="703"/>
      <c r="GPV2" s="703"/>
      <c r="GPW2" s="703"/>
      <c r="GPX2" s="703"/>
      <c r="GPY2" s="703"/>
      <c r="GPZ2" s="703"/>
      <c r="GQA2" s="703"/>
      <c r="GQB2" s="703"/>
      <c r="GQC2" s="703"/>
      <c r="GQD2" s="703"/>
      <c r="GQE2" s="703"/>
      <c r="GQF2" s="703"/>
      <c r="GQG2" s="703"/>
      <c r="GQH2" s="703"/>
      <c r="GQI2" s="703"/>
      <c r="GQJ2" s="703"/>
      <c r="GQK2" s="703"/>
      <c r="GQL2" s="703"/>
      <c r="GQM2" s="703"/>
      <c r="GQN2" s="703"/>
      <c r="GQO2" s="703"/>
      <c r="GQP2" s="703"/>
      <c r="GQQ2" s="703"/>
      <c r="GQR2" s="703"/>
      <c r="GQS2" s="703"/>
      <c r="GQT2" s="703"/>
      <c r="GQU2" s="703"/>
      <c r="GQV2" s="703"/>
      <c r="GQW2" s="703"/>
      <c r="GQX2" s="703"/>
      <c r="GQY2" s="703"/>
      <c r="GQZ2" s="703"/>
      <c r="GRA2" s="703"/>
      <c r="GRB2" s="703"/>
      <c r="GRC2" s="703"/>
      <c r="GRD2" s="703"/>
      <c r="GRE2" s="703"/>
      <c r="GRF2" s="703"/>
      <c r="GRG2" s="703"/>
      <c r="GRH2" s="703"/>
      <c r="GRI2" s="703"/>
      <c r="GRJ2" s="703"/>
      <c r="GRK2" s="703"/>
      <c r="GRL2" s="703"/>
      <c r="GRM2" s="703"/>
      <c r="GRN2" s="703"/>
      <c r="GRO2" s="703"/>
      <c r="GRP2" s="703"/>
      <c r="GRQ2" s="703"/>
      <c r="GRR2" s="703"/>
      <c r="GRS2" s="703"/>
      <c r="GRT2" s="703"/>
      <c r="GRU2" s="703"/>
      <c r="GRV2" s="703"/>
      <c r="GRW2" s="703"/>
      <c r="GRX2" s="703"/>
      <c r="GRY2" s="703"/>
      <c r="GRZ2" s="703"/>
      <c r="GSA2" s="703"/>
      <c r="GSB2" s="703"/>
      <c r="GSC2" s="703"/>
      <c r="GSD2" s="703"/>
      <c r="GSE2" s="703"/>
      <c r="GSF2" s="703"/>
      <c r="GSG2" s="703"/>
      <c r="GSH2" s="703"/>
      <c r="GSI2" s="703"/>
      <c r="GSJ2" s="703"/>
      <c r="GSK2" s="703"/>
      <c r="GSL2" s="703"/>
      <c r="GSM2" s="703"/>
      <c r="GSN2" s="703"/>
      <c r="GSO2" s="703"/>
      <c r="GSP2" s="703"/>
      <c r="GSQ2" s="703"/>
      <c r="GSR2" s="703"/>
      <c r="GSS2" s="703"/>
      <c r="GST2" s="703"/>
      <c r="GSU2" s="703"/>
      <c r="GSV2" s="703"/>
      <c r="GSW2" s="703"/>
      <c r="GSX2" s="703"/>
      <c r="GSY2" s="703"/>
      <c r="GSZ2" s="703"/>
      <c r="GTA2" s="703"/>
      <c r="GTB2" s="703"/>
      <c r="GTC2" s="703"/>
      <c r="GTD2" s="703"/>
      <c r="GTE2" s="703"/>
      <c r="GTF2" s="703"/>
      <c r="GTG2" s="703"/>
      <c r="GTH2" s="703"/>
      <c r="GTI2" s="703"/>
      <c r="GTJ2" s="703"/>
      <c r="GTK2" s="703"/>
      <c r="GTL2" s="703"/>
      <c r="GTM2" s="703"/>
      <c r="GTN2" s="703"/>
      <c r="GTO2" s="703"/>
      <c r="GTP2" s="703"/>
      <c r="GTQ2" s="703"/>
      <c r="GTR2" s="703"/>
      <c r="GTS2" s="703"/>
      <c r="GTT2" s="703"/>
      <c r="GTU2" s="703"/>
      <c r="GTV2" s="703"/>
      <c r="GTW2" s="703"/>
      <c r="GTX2" s="703"/>
      <c r="GTY2" s="703"/>
      <c r="GTZ2" s="703"/>
      <c r="GUA2" s="703"/>
      <c r="GUB2" s="703"/>
      <c r="GUC2" s="703"/>
      <c r="GUD2" s="703"/>
      <c r="GUE2" s="703"/>
      <c r="GUF2" s="703"/>
      <c r="GUG2" s="703"/>
      <c r="GUH2" s="703"/>
      <c r="GUI2" s="703"/>
      <c r="GUJ2" s="703"/>
      <c r="GUK2" s="703"/>
      <c r="GUL2" s="703"/>
      <c r="GUM2" s="703"/>
      <c r="GUN2" s="703"/>
      <c r="GUO2" s="703"/>
      <c r="GUP2" s="703"/>
      <c r="GUQ2" s="703"/>
      <c r="GUR2" s="703"/>
      <c r="GUS2" s="703"/>
      <c r="GUT2" s="703"/>
      <c r="GUU2" s="703"/>
      <c r="GUV2" s="703"/>
      <c r="GUW2" s="703"/>
      <c r="GUX2" s="703"/>
      <c r="GUY2" s="703"/>
      <c r="GUZ2" s="703"/>
      <c r="GVA2" s="703"/>
      <c r="GVB2" s="703"/>
      <c r="GVC2" s="703"/>
      <c r="GVD2" s="703"/>
      <c r="GVE2" s="703"/>
      <c r="GVF2" s="703"/>
      <c r="GVG2" s="703"/>
      <c r="GVH2" s="703"/>
      <c r="GVI2" s="703"/>
      <c r="GVJ2" s="703"/>
      <c r="GVK2" s="703"/>
      <c r="GVL2" s="703"/>
      <c r="GVM2" s="703"/>
      <c r="GVN2" s="703"/>
      <c r="GVO2" s="703"/>
      <c r="GVP2" s="703"/>
      <c r="GVQ2" s="703"/>
      <c r="GVR2" s="703"/>
      <c r="GVS2" s="703"/>
      <c r="GVT2" s="703"/>
      <c r="GVU2" s="703"/>
      <c r="GVV2" s="703"/>
      <c r="GVW2" s="703"/>
      <c r="GVX2" s="703"/>
      <c r="GVY2" s="703"/>
      <c r="GVZ2" s="703"/>
      <c r="GWA2" s="703"/>
      <c r="GWB2" s="703"/>
      <c r="GWC2" s="703"/>
      <c r="GWD2" s="703"/>
      <c r="GWE2" s="703"/>
      <c r="GWF2" s="703"/>
      <c r="GWG2" s="703"/>
      <c r="GWH2" s="703"/>
      <c r="GWI2" s="703"/>
      <c r="GWJ2" s="703"/>
      <c r="GWK2" s="703"/>
      <c r="GWL2" s="703"/>
      <c r="GWM2" s="703"/>
      <c r="GWN2" s="703"/>
      <c r="GWO2" s="703"/>
      <c r="GWP2" s="703"/>
      <c r="GWQ2" s="703"/>
      <c r="GWR2" s="703"/>
      <c r="GWS2" s="703"/>
      <c r="GWT2" s="703"/>
      <c r="GWU2" s="703"/>
      <c r="GWV2" s="703"/>
      <c r="GWW2" s="703"/>
      <c r="GWX2" s="703"/>
      <c r="GWY2" s="703"/>
      <c r="GWZ2" s="703"/>
      <c r="GXA2" s="703"/>
      <c r="GXB2" s="703"/>
      <c r="GXC2" s="703"/>
      <c r="GXD2" s="703"/>
      <c r="GXE2" s="703"/>
      <c r="GXF2" s="703"/>
      <c r="GXG2" s="703"/>
      <c r="GXH2" s="703"/>
      <c r="GXI2" s="703"/>
      <c r="GXJ2" s="703"/>
      <c r="GXK2" s="703"/>
      <c r="GXL2" s="703"/>
      <c r="GXM2" s="703"/>
      <c r="GXN2" s="703"/>
      <c r="GXO2" s="703"/>
      <c r="GXP2" s="703"/>
      <c r="GXQ2" s="703"/>
      <c r="GXR2" s="703"/>
      <c r="GXS2" s="703"/>
      <c r="GXT2" s="703"/>
      <c r="GXU2" s="703"/>
      <c r="GXV2" s="703"/>
      <c r="GXW2" s="703"/>
      <c r="GXX2" s="703"/>
      <c r="GXY2" s="703"/>
      <c r="GXZ2" s="703"/>
      <c r="GYA2" s="703"/>
      <c r="GYB2" s="703"/>
      <c r="GYC2" s="703"/>
      <c r="GYD2" s="703"/>
      <c r="GYE2" s="703"/>
      <c r="GYF2" s="703"/>
      <c r="GYG2" s="703"/>
      <c r="GYH2" s="703"/>
      <c r="GYI2" s="703"/>
      <c r="GYJ2" s="703"/>
      <c r="GYK2" s="703"/>
      <c r="GYL2" s="703"/>
      <c r="GYM2" s="703"/>
      <c r="GYN2" s="703"/>
      <c r="GYO2" s="703"/>
      <c r="GYP2" s="703"/>
      <c r="GYQ2" s="703"/>
      <c r="GYR2" s="703"/>
      <c r="GYS2" s="703"/>
      <c r="GYT2" s="703"/>
      <c r="GYU2" s="703"/>
      <c r="GYV2" s="703"/>
      <c r="GYW2" s="703"/>
      <c r="GYX2" s="703"/>
      <c r="GYY2" s="703"/>
      <c r="GYZ2" s="703"/>
      <c r="GZA2" s="703"/>
      <c r="GZB2" s="703"/>
      <c r="GZC2" s="703"/>
      <c r="GZD2" s="703"/>
      <c r="GZE2" s="703"/>
      <c r="GZF2" s="703"/>
      <c r="GZG2" s="703"/>
      <c r="GZH2" s="703"/>
      <c r="GZI2" s="703"/>
      <c r="GZJ2" s="703"/>
      <c r="GZK2" s="703"/>
      <c r="GZL2" s="703"/>
      <c r="GZM2" s="703"/>
      <c r="GZN2" s="703"/>
      <c r="GZO2" s="703"/>
      <c r="GZP2" s="703"/>
      <c r="GZQ2" s="703"/>
      <c r="GZR2" s="703"/>
      <c r="GZS2" s="703"/>
      <c r="GZT2" s="703"/>
      <c r="GZU2" s="703"/>
      <c r="GZV2" s="703"/>
      <c r="GZW2" s="703"/>
      <c r="GZX2" s="703"/>
      <c r="GZY2" s="703"/>
      <c r="GZZ2" s="703"/>
      <c r="HAA2" s="703"/>
      <c r="HAB2" s="703"/>
      <c r="HAC2" s="703"/>
      <c r="HAD2" s="703"/>
      <c r="HAE2" s="703"/>
      <c r="HAF2" s="703"/>
      <c r="HAG2" s="703"/>
      <c r="HAH2" s="703"/>
      <c r="HAI2" s="703"/>
      <c r="HAJ2" s="703"/>
      <c r="HAK2" s="703"/>
      <c r="HAL2" s="703"/>
      <c r="HAM2" s="703"/>
      <c r="HAN2" s="703"/>
      <c r="HAO2" s="703"/>
      <c r="HAP2" s="703"/>
      <c r="HAQ2" s="703"/>
      <c r="HAR2" s="703"/>
      <c r="HAS2" s="703"/>
      <c r="HAT2" s="703"/>
      <c r="HAU2" s="703"/>
      <c r="HAV2" s="703"/>
      <c r="HAW2" s="703"/>
      <c r="HAX2" s="703"/>
      <c r="HAY2" s="703"/>
      <c r="HAZ2" s="703"/>
      <c r="HBA2" s="703"/>
      <c r="HBB2" s="703"/>
      <c r="HBC2" s="703"/>
      <c r="HBD2" s="703"/>
      <c r="HBE2" s="703"/>
      <c r="HBF2" s="703"/>
      <c r="HBG2" s="703"/>
      <c r="HBH2" s="703"/>
      <c r="HBI2" s="703"/>
      <c r="HBJ2" s="703"/>
      <c r="HBK2" s="703"/>
      <c r="HBL2" s="703"/>
      <c r="HBM2" s="703"/>
      <c r="HBN2" s="703"/>
      <c r="HBO2" s="703"/>
      <c r="HBP2" s="703"/>
      <c r="HBQ2" s="703"/>
      <c r="HBR2" s="703"/>
      <c r="HBS2" s="703"/>
      <c r="HBT2" s="703"/>
      <c r="HBU2" s="703"/>
      <c r="HBV2" s="703"/>
      <c r="HBW2" s="703"/>
      <c r="HBX2" s="703"/>
      <c r="HBY2" s="703"/>
      <c r="HBZ2" s="703"/>
      <c r="HCA2" s="703"/>
      <c r="HCB2" s="703"/>
      <c r="HCC2" s="703"/>
      <c r="HCD2" s="703"/>
      <c r="HCE2" s="703"/>
      <c r="HCF2" s="703"/>
      <c r="HCG2" s="703"/>
      <c r="HCH2" s="703"/>
      <c r="HCI2" s="703"/>
      <c r="HCJ2" s="703"/>
      <c r="HCK2" s="703"/>
      <c r="HCL2" s="703"/>
      <c r="HCM2" s="703"/>
      <c r="HCN2" s="703"/>
      <c r="HCO2" s="703"/>
      <c r="HCP2" s="703"/>
      <c r="HCQ2" s="703"/>
      <c r="HCR2" s="703"/>
      <c r="HCS2" s="703"/>
      <c r="HCT2" s="703"/>
      <c r="HCU2" s="703"/>
      <c r="HCV2" s="703"/>
      <c r="HCW2" s="703"/>
      <c r="HCX2" s="703"/>
      <c r="HCY2" s="703"/>
      <c r="HCZ2" s="703"/>
      <c r="HDA2" s="703"/>
      <c r="HDB2" s="703"/>
      <c r="HDC2" s="703"/>
      <c r="HDD2" s="703"/>
      <c r="HDE2" s="703"/>
      <c r="HDF2" s="703"/>
      <c r="HDG2" s="703"/>
      <c r="HDH2" s="703"/>
      <c r="HDI2" s="703"/>
      <c r="HDJ2" s="703"/>
      <c r="HDK2" s="703"/>
      <c r="HDL2" s="703"/>
      <c r="HDM2" s="703"/>
      <c r="HDN2" s="703"/>
      <c r="HDO2" s="703"/>
      <c r="HDP2" s="703"/>
      <c r="HDQ2" s="703"/>
      <c r="HDR2" s="703"/>
      <c r="HDS2" s="703"/>
      <c r="HDT2" s="703"/>
      <c r="HDU2" s="703"/>
      <c r="HDV2" s="703"/>
      <c r="HDW2" s="703"/>
      <c r="HDX2" s="703"/>
      <c r="HDY2" s="703"/>
      <c r="HDZ2" s="703"/>
      <c r="HEA2" s="703"/>
      <c r="HEB2" s="703"/>
      <c r="HEC2" s="703"/>
      <c r="HED2" s="703"/>
      <c r="HEE2" s="703"/>
      <c r="HEF2" s="703"/>
      <c r="HEG2" s="703"/>
      <c r="HEH2" s="703"/>
      <c r="HEI2" s="703"/>
      <c r="HEJ2" s="703"/>
      <c r="HEK2" s="703"/>
      <c r="HEL2" s="703"/>
      <c r="HEM2" s="703"/>
      <c r="HEN2" s="703"/>
      <c r="HEO2" s="703"/>
      <c r="HEP2" s="703"/>
      <c r="HEQ2" s="703"/>
      <c r="HER2" s="703"/>
      <c r="HES2" s="703"/>
      <c r="HET2" s="703"/>
      <c r="HEU2" s="703"/>
      <c r="HEV2" s="703"/>
      <c r="HEW2" s="703"/>
      <c r="HEX2" s="703"/>
      <c r="HEY2" s="703"/>
      <c r="HEZ2" s="703"/>
      <c r="HFA2" s="703"/>
      <c r="HFB2" s="703"/>
      <c r="HFC2" s="703"/>
      <c r="HFD2" s="703"/>
      <c r="HFE2" s="703"/>
      <c r="HFF2" s="703"/>
      <c r="HFG2" s="703"/>
      <c r="HFH2" s="703"/>
      <c r="HFI2" s="703"/>
      <c r="HFJ2" s="703"/>
      <c r="HFK2" s="703"/>
      <c r="HFL2" s="703"/>
      <c r="HFM2" s="703"/>
      <c r="HFN2" s="703"/>
      <c r="HFO2" s="703"/>
      <c r="HFP2" s="703"/>
      <c r="HFQ2" s="703"/>
      <c r="HFR2" s="703"/>
      <c r="HFS2" s="703"/>
      <c r="HFT2" s="703"/>
      <c r="HFU2" s="703"/>
      <c r="HFV2" s="703"/>
      <c r="HFW2" s="703"/>
      <c r="HFX2" s="703"/>
      <c r="HFY2" s="703"/>
      <c r="HFZ2" s="703"/>
      <c r="HGA2" s="703"/>
      <c r="HGB2" s="703"/>
      <c r="HGC2" s="703"/>
      <c r="HGD2" s="703"/>
      <c r="HGE2" s="703"/>
      <c r="HGF2" s="703"/>
      <c r="HGG2" s="703"/>
      <c r="HGH2" s="703"/>
      <c r="HGI2" s="703"/>
      <c r="HGJ2" s="703"/>
      <c r="HGK2" s="703"/>
      <c r="HGL2" s="703"/>
      <c r="HGM2" s="703"/>
      <c r="HGN2" s="703"/>
      <c r="HGO2" s="703"/>
      <c r="HGP2" s="703"/>
      <c r="HGQ2" s="703"/>
      <c r="HGR2" s="703"/>
      <c r="HGS2" s="703"/>
      <c r="HGT2" s="703"/>
      <c r="HGU2" s="703"/>
      <c r="HGV2" s="703"/>
      <c r="HGW2" s="703"/>
      <c r="HGX2" s="703"/>
      <c r="HGY2" s="703"/>
      <c r="HGZ2" s="703"/>
      <c r="HHA2" s="703"/>
      <c r="HHB2" s="703"/>
      <c r="HHC2" s="703"/>
      <c r="HHD2" s="703"/>
      <c r="HHE2" s="703"/>
      <c r="HHF2" s="703"/>
      <c r="HHG2" s="703"/>
      <c r="HHH2" s="703"/>
      <c r="HHI2" s="703"/>
      <c r="HHJ2" s="703"/>
      <c r="HHK2" s="703"/>
      <c r="HHL2" s="703"/>
      <c r="HHM2" s="703"/>
      <c r="HHN2" s="703"/>
      <c r="HHO2" s="703"/>
      <c r="HHP2" s="703"/>
      <c r="HHQ2" s="703"/>
      <c r="HHR2" s="703"/>
      <c r="HHS2" s="703"/>
      <c r="HHT2" s="703"/>
      <c r="HHU2" s="703"/>
      <c r="HHV2" s="703"/>
      <c r="HHW2" s="703"/>
      <c r="HHX2" s="703"/>
      <c r="HHY2" s="703"/>
      <c r="HHZ2" s="703"/>
      <c r="HIA2" s="703"/>
      <c r="HIB2" s="703"/>
      <c r="HIC2" s="703"/>
      <c r="HID2" s="703"/>
      <c r="HIE2" s="703"/>
      <c r="HIF2" s="703"/>
      <c r="HIG2" s="703"/>
      <c r="HIH2" s="703"/>
      <c r="HII2" s="703"/>
      <c r="HIJ2" s="703"/>
      <c r="HIK2" s="703"/>
      <c r="HIL2" s="703"/>
      <c r="HIM2" s="703"/>
      <c r="HIN2" s="703"/>
      <c r="HIO2" s="703"/>
      <c r="HIP2" s="703"/>
      <c r="HIQ2" s="703"/>
      <c r="HIR2" s="703"/>
      <c r="HIS2" s="703"/>
      <c r="HIT2" s="703"/>
      <c r="HIU2" s="703"/>
      <c r="HIV2" s="703"/>
      <c r="HIW2" s="703"/>
      <c r="HIX2" s="703"/>
      <c r="HIY2" s="703"/>
      <c r="HIZ2" s="703"/>
      <c r="HJA2" s="703"/>
      <c r="HJB2" s="703"/>
      <c r="HJC2" s="703"/>
      <c r="HJD2" s="703"/>
      <c r="HJE2" s="703"/>
      <c r="HJF2" s="703"/>
      <c r="HJG2" s="703"/>
      <c r="HJH2" s="703"/>
      <c r="HJI2" s="703"/>
      <c r="HJJ2" s="703"/>
      <c r="HJK2" s="703"/>
      <c r="HJL2" s="703"/>
      <c r="HJM2" s="703"/>
      <c r="HJN2" s="703"/>
      <c r="HJO2" s="703"/>
      <c r="HJP2" s="703"/>
      <c r="HJQ2" s="703"/>
      <c r="HJR2" s="703"/>
      <c r="HJS2" s="703"/>
      <c r="HJT2" s="703"/>
      <c r="HJU2" s="703"/>
      <c r="HJV2" s="703"/>
      <c r="HJW2" s="703"/>
      <c r="HJX2" s="703"/>
      <c r="HJY2" s="703"/>
      <c r="HJZ2" s="703"/>
      <c r="HKA2" s="703"/>
      <c r="HKB2" s="703"/>
      <c r="HKC2" s="703"/>
      <c r="HKD2" s="703"/>
      <c r="HKE2" s="703"/>
      <c r="HKF2" s="703"/>
      <c r="HKG2" s="703"/>
      <c r="HKH2" s="703"/>
      <c r="HKI2" s="703"/>
      <c r="HKJ2" s="703"/>
      <c r="HKK2" s="703"/>
      <c r="HKL2" s="703"/>
      <c r="HKM2" s="703"/>
      <c r="HKN2" s="703"/>
      <c r="HKO2" s="703"/>
      <c r="HKP2" s="703"/>
      <c r="HKQ2" s="703"/>
      <c r="HKR2" s="703"/>
      <c r="HKS2" s="703"/>
      <c r="HKT2" s="703"/>
      <c r="HKU2" s="703"/>
      <c r="HKV2" s="703"/>
      <c r="HKW2" s="703"/>
      <c r="HKX2" s="703"/>
      <c r="HKY2" s="703"/>
      <c r="HKZ2" s="703"/>
      <c r="HLA2" s="703"/>
      <c r="HLB2" s="703"/>
      <c r="HLC2" s="703"/>
      <c r="HLD2" s="703"/>
      <c r="HLE2" s="703"/>
      <c r="HLF2" s="703"/>
      <c r="HLG2" s="703"/>
      <c r="HLH2" s="703"/>
      <c r="HLI2" s="703"/>
      <c r="HLJ2" s="703"/>
      <c r="HLK2" s="703"/>
      <c r="HLL2" s="703"/>
      <c r="HLM2" s="703"/>
      <c r="HLN2" s="703"/>
      <c r="HLO2" s="703"/>
      <c r="HLP2" s="703"/>
      <c r="HLQ2" s="703"/>
      <c r="HLR2" s="703"/>
      <c r="HLS2" s="703"/>
      <c r="HLT2" s="703"/>
      <c r="HLU2" s="703"/>
      <c r="HLV2" s="703"/>
      <c r="HLW2" s="703"/>
      <c r="HLX2" s="703"/>
      <c r="HLY2" s="703"/>
      <c r="HLZ2" s="703"/>
      <c r="HMA2" s="703"/>
      <c r="HMB2" s="703"/>
      <c r="HMC2" s="703"/>
      <c r="HMD2" s="703"/>
      <c r="HME2" s="703"/>
      <c r="HMF2" s="703"/>
      <c r="HMG2" s="703"/>
      <c r="HMH2" s="703"/>
      <c r="HMI2" s="703"/>
      <c r="HMJ2" s="703"/>
      <c r="HMK2" s="703"/>
      <c r="HML2" s="703"/>
      <c r="HMM2" s="703"/>
      <c r="HMN2" s="703"/>
      <c r="HMO2" s="703"/>
      <c r="HMP2" s="703"/>
      <c r="HMQ2" s="703"/>
      <c r="HMR2" s="703"/>
      <c r="HMS2" s="703"/>
      <c r="HMT2" s="703"/>
      <c r="HMU2" s="703"/>
      <c r="HMV2" s="703"/>
      <c r="HMW2" s="703"/>
      <c r="HMX2" s="703"/>
      <c r="HMY2" s="703"/>
      <c r="HMZ2" s="703"/>
      <c r="HNA2" s="703"/>
      <c r="HNB2" s="703"/>
      <c r="HNC2" s="703"/>
      <c r="HND2" s="703"/>
      <c r="HNE2" s="703"/>
      <c r="HNF2" s="703"/>
      <c r="HNG2" s="703"/>
      <c r="HNH2" s="703"/>
      <c r="HNI2" s="703"/>
      <c r="HNJ2" s="703"/>
      <c r="HNK2" s="703"/>
      <c r="HNL2" s="703"/>
      <c r="HNM2" s="703"/>
      <c r="HNN2" s="703"/>
      <c r="HNO2" s="703"/>
      <c r="HNP2" s="703"/>
      <c r="HNQ2" s="703"/>
      <c r="HNR2" s="703"/>
      <c r="HNS2" s="703"/>
      <c r="HNT2" s="703"/>
      <c r="HNU2" s="703"/>
      <c r="HNV2" s="703"/>
      <c r="HNW2" s="703"/>
      <c r="HNX2" s="703"/>
      <c r="HNY2" s="703"/>
      <c r="HNZ2" s="703"/>
      <c r="HOA2" s="703"/>
      <c r="HOB2" s="703"/>
      <c r="HOC2" s="703"/>
      <c r="HOD2" s="703"/>
      <c r="HOE2" s="703"/>
      <c r="HOF2" s="703"/>
      <c r="HOG2" s="703"/>
      <c r="HOH2" s="703"/>
      <c r="HOI2" s="703"/>
      <c r="HOJ2" s="703"/>
      <c r="HOK2" s="703"/>
      <c r="HOL2" s="703"/>
      <c r="HOM2" s="703"/>
      <c r="HON2" s="703"/>
      <c r="HOO2" s="703"/>
      <c r="HOP2" s="703"/>
      <c r="HOQ2" s="703"/>
      <c r="HOR2" s="703"/>
      <c r="HOS2" s="703"/>
      <c r="HOT2" s="703"/>
      <c r="HOU2" s="703"/>
      <c r="HOV2" s="703"/>
      <c r="HOW2" s="703"/>
      <c r="HOX2" s="703"/>
      <c r="HOY2" s="703"/>
      <c r="HOZ2" s="703"/>
      <c r="HPA2" s="703"/>
      <c r="HPB2" s="703"/>
      <c r="HPC2" s="703"/>
      <c r="HPD2" s="703"/>
      <c r="HPE2" s="703"/>
      <c r="HPF2" s="703"/>
      <c r="HPG2" s="703"/>
      <c r="HPH2" s="703"/>
      <c r="HPI2" s="703"/>
      <c r="HPJ2" s="703"/>
      <c r="HPK2" s="703"/>
      <c r="HPL2" s="703"/>
      <c r="HPM2" s="703"/>
      <c r="HPN2" s="703"/>
      <c r="HPO2" s="703"/>
      <c r="HPP2" s="703"/>
      <c r="HPQ2" s="703"/>
      <c r="HPR2" s="703"/>
      <c r="HPS2" s="703"/>
      <c r="HPT2" s="703"/>
      <c r="HPU2" s="703"/>
      <c r="HPV2" s="703"/>
      <c r="HPW2" s="703"/>
      <c r="HPX2" s="703"/>
      <c r="HPY2" s="703"/>
      <c r="HPZ2" s="703"/>
      <c r="HQA2" s="703"/>
      <c r="HQB2" s="703"/>
      <c r="HQC2" s="703"/>
      <c r="HQD2" s="703"/>
      <c r="HQE2" s="703"/>
      <c r="HQF2" s="703"/>
      <c r="HQG2" s="703"/>
      <c r="HQH2" s="703"/>
      <c r="HQI2" s="703"/>
      <c r="HQJ2" s="703"/>
      <c r="HQK2" s="703"/>
      <c r="HQL2" s="703"/>
      <c r="HQM2" s="703"/>
      <c r="HQN2" s="703"/>
      <c r="HQO2" s="703"/>
      <c r="HQP2" s="703"/>
      <c r="HQQ2" s="703"/>
      <c r="HQR2" s="703"/>
      <c r="HQS2" s="703"/>
      <c r="HQT2" s="703"/>
      <c r="HQU2" s="703"/>
      <c r="HQV2" s="703"/>
      <c r="HQW2" s="703"/>
      <c r="HQX2" s="703"/>
      <c r="HQY2" s="703"/>
      <c r="HQZ2" s="703"/>
      <c r="HRA2" s="703"/>
      <c r="HRB2" s="703"/>
      <c r="HRC2" s="703"/>
      <c r="HRD2" s="703"/>
      <c r="HRE2" s="703"/>
      <c r="HRF2" s="703"/>
      <c r="HRG2" s="703"/>
      <c r="HRH2" s="703"/>
      <c r="HRI2" s="703"/>
      <c r="HRJ2" s="703"/>
      <c r="HRK2" s="703"/>
      <c r="HRL2" s="703"/>
      <c r="HRM2" s="703"/>
      <c r="HRN2" s="703"/>
      <c r="HRO2" s="703"/>
      <c r="HRP2" s="703"/>
      <c r="HRQ2" s="703"/>
      <c r="HRR2" s="703"/>
      <c r="HRS2" s="703"/>
      <c r="HRT2" s="703"/>
      <c r="HRU2" s="703"/>
      <c r="HRV2" s="703"/>
      <c r="HRW2" s="703"/>
      <c r="HRX2" s="703"/>
      <c r="HRY2" s="703"/>
      <c r="HRZ2" s="703"/>
      <c r="HSA2" s="703"/>
      <c r="HSB2" s="703"/>
      <c r="HSC2" s="703"/>
      <c r="HSD2" s="703"/>
      <c r="HSE2" s="703"/>
      <c r="HSF2" s="703"/>
      <c r="HSG2" s="703"/>
      <c r="HSH2" s="703"/>
      <c r="HSI2" s="703"/>
      <c r="HSJ2" s="703"/>
      <c r="HSK2" s="703"/>
      <c r="HSL2" s="703"/>
      <c r="HSM2" s="703"/>
      <c r="HSN2" s="703"/>
      <c r="HSO2" s="703"/>
      <c r="HSP2" s="703"/>
      <c r="HSQ2" s="703"/>
      <c r="HSR2" s="703"/>
      <c r="HSS2" s="703"/>
      <c r="HST2" s="703"/>
      <c r="HSU2" s="703"/>
      <c r="HSV2" s="703"/>
      <c r="HSW2" s="703"/>
      <c r="HSX2" s="703"/>
      <c r="HSY2" s="703"/>
      <c r="HSZ2" s="703"/>
      <c r="HTA2" s="703"/>
      <c r="HTB2" s="703"/>
      <c r="HTC2" s="703"/>
      <c r="HTD2" s="703"/>
      <c r="HTE2" s="703"/>
      <c r="HTF2" s="703"/>
      <c r="HTG2" s="703"/>
      <c r="HTH2" s="703"/>
      <c r="HTI2" s="703"/>
      <c r="HTJ2" s="703"/>
      <c r="HTK2" s="703"/>
      <c r="HTL2" s="703"/>
      <c r="HTM2" s="703"/>
      <c r="HTN2" s="703"/>
      <c r="HTO2" s="703"/>
      <c r="HTP2" s="703"/>
      <c r="HTQ2" s="703"/>
      <c r="HTR2" s="703"/>
      <c r="HTS2" s="703"/>
      <c r="HTT2" s="703"/>
      <c r="HTU2" s="703"/>
      <c r="HTV2" s="703"/>
      <c r="HTW2" s="703"/>
      <c r="HTX2" s="703"/>
      <c r="HTY2" s="703"/>
      <c r="HTZ2" s="703"/>
      <c r="HUA2" s="703"/>
      <c r="HUB2" s="703"/>
      <c r="HUC2" s="703"/>
      <c r="HUD2" s="703"/>
      <c r="HUE2" s="703"/>
      <c r="HUF2" s="703"/>
      <c r="HUG2" s="703"/>
      <c r="HUH2" s="703"/>
      <c r="HUI2" s="703"/>
      <c r="HUJ2" s="703"/>
      <c r="HUK2" s="703"/>
      <c r="HUL2" s="703"/>
      <c r="HUM2" s="703"/>
      <c r="HUN2" s="703"/>
      <c r="HUO2" s="703"/>
      <c r="HUP2" s="703"/>
      <c r="HUQ2" s="703"/>
      <c r="HUR2" s="703"/>
      <c r="HUS2" s="703"/>
      <c r="HUT2" s="703"/>
      <c r="HUU2" s="703"/>
      <c r="HUV2" s="703"/>
      <c r="HUW2" s="703"/>
      <c r="HUX2" s="703"/>
      <c r="HUY2" s="703"/>
      <c r="HUZ2" s="703"/>
      <c r="HVA2" s="703"/>
      <c r="HVB2" s="703"/>
      <c r="HVC2" s="703"/>
      <c r="HVD2" s="703"/>
      <c r="HVE2" s="703"/>
      <c r="HVF2" s="703"/>
      <c r="HVG2" s="703"/>
      <c r="HVH2" s="703"/>
      <c r="HVI2" s="703"/>
      <c r="HVJ2" s="703"/>
      <c r="HVK2" s="703"/>
      <c r="HVL2" s="703"/>
      <c r="HVM2" s="703"/>
      <c r="HVN2" s="703"/>
      <c r="HVO2" s="703"/>
      <c r="HVP2" s="703"/>
      <c r="HVQ2" s="703"/>
      <c r="HVR2" s="703"/>
      <c r="HVS2" s="703"/>
      <c r="HVT2" s="703"/>
      <c r="HVU2" s="703"/>
      <c r="HVV2" s="703"/>
      <c r="HVW2" s="703"/>
      <c r="HVX2" s="703"/>
      <c r="HVY2" s="703"/>
      <c r="HVZ2" s="703"/>
      <c r="HWA2" s="703"/>
      <c r="HWB2" s="703"/>
      <c r="HWC2" s="703"/>
      <c r="HWD2" s="703"/>
      <c r="HWE2" s="703"/>
      <c r="HWF2" s="703"/>
      <c r="HWG2" s="703"/>
      <c r="HWH2" s="703"/>
      <c r="HWI2" s="703"/>
      <c r="HWJ2" s="703"/>
      <c r="HWK2" s="703"/>
      <c r="HWL2" s="703"/>
      <c r="HWM2" s="703"/>
      <c r="HWN2" s="703"/>
      <c r="HWO2" s="703"/>
      <c r="HWP2" s="703"/>
      <c r="HWQ2" s="703"/>
      <c r="HWR2" s="703"/>
      <c r="HWS2" s="703"/>
      <c r="HWT2" s="703"/>
      <c r="HWU2" s="703"/>
      <c r="HWV2" s="703"/>
      <c r="HWW2" s="703"/>
      <c r="HWX2" s="703"/>
      <c r="HWY2" s="703"/>
      <c r="HWZ2" s="703"/>
      <c r="HXA2" s="703"/>
      <c r="HXB2" s="703"/>
      <c r="HXC2" s="703"/>
      <c r="HXD2" s="703"/>
      <c r="HXE2" s="703"/>
      <c r="HXF2" s="703"/>
      <c r="HXG2" s="703"/>
      <c r="HXH2" s="703"/>
      <c r="HXI2" s="703"/>
      <c r="HXJ2" s="703"/>
      <c r="HXK2" s="703"/>
      <c r="HXL2" s="703"/>
      <c r="HXM2" s="703"/>
      <c r="HXN2" s="703"/>
      <c r="HXO2" s="703"/>
      <c r="HXP2" s="703"/>
      <c r="HXQ2" s="703"/>
      <c r="HXR2" s="703"/>
      <c r="HXS2" s="703"/>
      <c r="HXT2" s="703"/>
      <c r="HXU2" s="703"/>
      <c r="HXV2" s="703"/>
      <c r="HXW2" s="703"/>
      <c r="HXX2" s="703"/>
      <c r="HXY2" s="703"/>
      <c r="HXZ2" s="703"/>
      <c r="HYA2" s="703"/>
      <c r="HYB2" s="703"/>
      <c r="HYC2" s="703"/>
      <c r="HYD2" s="703"/>
      <c r="HYE2" s="703"/>
      <c r="HYF2" s="703"/>
      <c r="HYG2" s="703"/>
      <c r="HYH2" s="703"/>
      <c r="HYI2" s="703"/>
      <c r="HYJ2" s="703"/>
      <c r="HYK2" s="703"/>
      <c r="HYL2" s="703"/>
      <c r="HYM2" s="703"/>
      <c r="HYN2" s="703"/>
      <c r="HYO2" s="703"/>
      <c r="HYP2" s="703"/>
      <c r="HYQ2" s="703"/>
      <c r="HYR2" s="703"/>
      <c r="HYS2" s="703"/>
      <c r="HYT2" s="703"/>
      <c r="HYU2" s="703"/>
      <c r="HYV2" s="703"/>
      <c r="HYW2" s="703"/>
      <c r="HYX2" s="703"/>
      <c r="HYY2" s="703"/>
      <c r="HYZ2" s="703"/>
      <c r="HZA2" s="703"/>
      <c r="HZB2" s="703"/>
      <c r="HZC2" s="703"/>
      <c r="HZD2" s="703"/>
      <c r="HZE2" s="703"/>
      <c r="HZF2" s="703"/>
      <c r="HZG2" s="703"/>
      <c r="HZH2" s="703"/>
      <c r="HZI2" s="703"/>
      <c r="HZJ2" s="703"/>
      <c r="HZK2" s="703"/>
      <c r="HZL2" s="703"/>
      <c r="HZM2" s="703"/>
      <c r="HZN2" s="703"/>
      <c r="HZO2" s="703"/>
      <c r="HZP2" s="703"/>
      <c r="HZQ2" s="703"/>
      <c r="HZR2" s="703"/>
      <c r="HZS2" s="703"/>
      <c r="HZT2" s="703"/>
      <c r="HZU2" s="703"/>
      <c r="HZV2" s="703"/>
      <c r="HZW2" s="703"/>
      <c r="HZX2" s="703"/>
      <c r="HZY2" s="703"/>
      <c r="HZZ2" s="703"/>
      <c r="IAA2" s="703"/>
      <c r="IAB2" s="703"/>
      <c r="IAC2" s="703"/>
      <c r="IAD2" s="703"/>
      <c r="IAE2" s="703"/>
      <c r="IAF2" s="703"/>
      <c r="IAG2" s="703"/>
      <c r="IAH2" s="703"/>
      <c r="IAI2" s="703"/>
      <c r="IAJ2" s="703"/>
      <c r="IAK2" s="703"/>
      <c r="IAL2" s="703"/>
      <c r="IAM2" s="703"/>
      <c r="IAN2" s="703"/>
      <c r="IAO2" s="703"/>
      <c r="IAP2" s="703"/>
      <c r="IAQ2" s="703"/>
      <c r="IAR2" s="703"/>
      <c r="IAS2" s="703"/>
      <c r="IAT2" s="703"/>
      <c r="IAU2" s="703"/>
      <c r="IAV2" s="703"/>
      <c r="IAW2" s="703"/>
      <c r="IAX2" s="703"/>
      <c r="IAY2" s="703"/>
      <c r="IAZ2" s="703"/>
      <c r="IBA2" s="703"/>
      <c r="IBB2" s="703"/>
      <c r="IBC2" s="703"/>
      <c r="IBD2" s="703"/>
      <c r="IBE2" s="703"/>
      <c r="IBF2" s="703"/>
      <c r="IBG2" s="703"/>
      <c r="IBH2" s="703"/>
      <c r="IBI2" s="703"/>
      <c r="IBJ2" s="703"/>
      <c r="IBK2" s="703"/>
      <c r="IBL2" s="703"/>
      <c r="IBM2" s="703"/>
      <c r="IBN2" s="703"/>
      <c r="IBO2" s="703"/>
      <c r="IBP2" s="703"/>
      <c r="IBQ2" s="703"/>
      <c r="IBR2" s="703"/>
      <c r="IBS2" s="703"/>
      <c r="IBT2" s="703"/>
      <c r="IBU2" s="703"/>
      <c r="IBV2" s="703"/>
      <c r="IBW2" s="703"/>
      <c r="IBX2" s="703"/>
      <c r="IBY2" s="703"/>
      <c r="IBZ2" s="703"/>
      <c r="ICA2" s="703"/>
      <c r="ICB2" s="703"/>
      <c r="ICC2" s="703"/>
      <c r="ICD2" s="703"/>
      <c r="ICE2" s="703"/>
      <c r="ICF2" s="703"/>
      <c r="ICG2" s="703"/>
      <c r="ICH2" s="703"/>
      <c r="ICI2" s="703"/>
      <c r="ICJ2" s="703"/>
      <c r="ICK2" s="703"/>
      <c r="ICL2" s="703"/>
      <c r="ICM2" s="703"/>
      <c r="ICN2" s="703"/>
      <c r="ICO2" s="703"/>
      <c r="ICP2" s="703"/>
      <c r="ICQ2" s="703"/>
      <c r="ICR2" s="703"/>
      <c r="ICS2" s="703"/>
      <c r="ICT2" s="703"/>
      <c r="ICU2" s="703"/>
      <c r="ICV2" s="703"/>
      <c r="ICW2" s="703"/>
      <c r="ICX2" s="703"/>
      <c r="ICY2" s="703"/>
      <c r="ICZ2" s="703"/>
      <c r="IDA2" s="703"/>
      <c r="IDB2" s="703"/>
      <c r="IDC2" s="703"/>
      <c r="IDD2" s="703"/>
      <c r="IDE2" s="703"/>
      <c r="IDF2" s="703"/>
      <c r="IDG2" s="703"/>
      <c r="IDH2" s="703"/>
      <c r="IDI2" s="703"/>
      <c r="IDJ2" s="703"/>
      <c r="IDK2" s="703"/>
      <c r="IDL2" s="703"/>
      <c r="IDM2" s="703"/>
      <c r="IDN2" s="703"/>
      <c r="IDO2" s="703"/>
      <c r="IDP2" s="703"/>
      <c r="IDQ2" s="703"/>
      <c r="IDR2" s="703"/>
      <c r="IDS2" s="703"/>
      <c r="IDT2" s="703"/>
      <c r="IDU2" s="703"/>
      <c r="IDV2" s="703"/>
      <c r="IDW2" s="703"/>
      <c r="IDX2" s="703"/>
      <c r="IDY2" s="703"/>
      <c r="IDZ2" s="703"/>
      <c r="IEA2" s="703"/>
      <c r="IEB2" s="703"/>
      <c r="IEC2" s="703"/>
      <c r="IED2" s="703"/>
      <c r="IEE2" s="703"/>
      <c r="IEF2" s="703"/>
      <c r="IEG2" s="703"/>
      <c r="IEH2" s="703"/>
      <c r="IEI2" s="703"/>
      <c r="IEJ2" s="703"/>
      <c r="IEK2" s="703"/>
      <c r="IEL2" s="703"/>
      <c r="IEM2" s="703"/>
      <c r="IEN2" s="703"/>
      <c r="IEO2" s="703"/>
      <c r="IEP2" s="703"/>
      <c r="IEQ2" s="703"/>
      <c r="IER2" s="703"/>
      <c r="IES2" s="703"/>
      <c r="IET2" s="703"/>
      <c r="IEU2" s="703"/>
      <c r="IEV2" s="703"/>
      <c r="IEW2" s="703"/>
      <c r="IEX2" s="703"/>
      <c r="IEY2" s="703"/>
      <c r="IEZ2" s="703"/>
      <c r="IFA2" s="703"/>
      <c r="IFB2" s="703"/>
      <c r="IFC2" s="703"/>
      <c r="IFD2" s="703"/>
      <c r="IFE2" s="703"/>
      <c r="IFF2" s="703"/>
      <c r="IFG2" s="703"/>
      <c r="IFH2" s="703"/>
      <c r="IFI2" s="703"/>
      <c r="IFJ2" s="703"/>
      <c r="IFK2" s="703"/>
      <c r="IFL2" s="703"/>
      <c r="IFM2" s="703"/>
      <c r="IFN2" s="703"/>
      <c r="IFO2" s="703"/>
      <c r="IFP2" s="703"/>
      <c r="IFQ2" s="703"/>
      <c r="IFR2" s="703"/>
      <c r="IFS2" s="703"/>
      <c r="IFT2" s="703"/>
      <c r="IFU2" s="703"/>
      <c r="IFV2" s="703"/>
      <c r="IFW2" s="703"/>
      <c r="IFX2" s="703"/>
      <c r="IFY2" s="703"/>
      <c r="IFZ2" s="703"/>
      <c r="IGA2" s="703"/>
      <c r="IGB2" s="703"/>
      <c r="IGC2" s="703"/>
      <c r="IGD2" s="703"/>
      <c r="IGE2" s="703"/>
      <c r="IGF2" s="703"/>
      <c r="IGG2" s="703"/>
      <c r="IGH2" s="703"/>
      <c r="IGI2" s="703"/>
      <c r="IGJ2" s="703"/>
      <c r="IGK2" s="703"/>
      <c r="IGL2" s="703"/>
      <c r="IGM2" s="703"/>
      <c r="IGN2" s="703"/>
      <c r="IGO2" s="703"/>
      <c r="IGP2" s="703"/>
      <c r="IGQ2" s="703"/>
      <c r="IGR2" s="703"/>
      <c r="IGS2" s="703"/>
      <c r="IGT2" s="703"/>
      <c r="IGU2" s="703"/>
      <c r="IGV2" s="703"/>
      <c r="IGW2" s="703"/>
      <c r="IGX2" s="703"/>
      <c r="IGY2" s="703"/>
      <c r="IGZ2" s="703"/>
      <c r="IHA2" s="703"/>
      <c r="IHB2" s="703"/>
      <c r="IHC2" s="703"/>
      <c r="IHD2" s="703"/>
      <c r="IHE2" s="703"/>
      <c r="IHF2" s="703"/>
      <c r="IHG2" s="703"/>
      <c r="IHH2" s="703"/>
      <c r="IHI2" s="703"/>
      <c r="IHJ2" s="703"/>
      <c r="IHK2" s="703"/>
      <c r="IHL2" s="703"/>
      <c r="IHM2" s="703"/>
      <c r="IHN2" s="703"/>
      <c r="IHO2" s="703"/>
      <c r="IHP2" s="703"/>
      <c r="IHQ2" s="703"/>
      <c r="IHR2" s="703"/>
      <c r="IHS2" s="703"/>
      <c r="IHT2" s="703"/>
      <c r="IHU2" s="703"/>
      <c r="IHV2" s="703"/>
      <c r="IHW2" s="703"/>
      <c r="IHX2" s="703"/>
      <c r="IHY2" s="703"/>
      <c r="IHZ2" s="703"/>
      <c r="IIA2" s="703"/>
      <c r="IIB2" s="703"/>
      <c r="IIC2" s="703"/>
      <c r="IID2" s="703"/>
      <c r="IIE2" s="703"/>
      <c r="IIF2" s="703"/>
      <c r="IIG2" s="703"/>
      <c r="IIH2" s="703"/>
      <c r="III2" s="703"/>
      <c r="IIJ2" s="703"/>
      <c r="IIK2" s="703"/>
      <c r="IIL2" s="703"/>
      <c r="IIM2" s="703"/>
      <c r="IIN2" s="703"/>
      <c r="IIO2" s="703"/>
      <c r="IIP2" s="703"/>
      <c r="IIQ2" s="703"/>
      <c r="IIR2" s="703"/>
      <c r="IIS2" s="703"/>
      <c r="IIT2" s="703"/>
      <c r="IIU2" s="703"/>
      <c r="IIV2" s="703"/>
      <c r="IIW2" s="703"/>
      <c r="IIX2" s="703"/>
      <c r="IIY2" s="703"/>
      <c r="IIZ2" s="703"/>
      <c r="IJA2" s="703"/>
      <c r="IJB2" s="703"/>
      <c r="IJC2" s="703"/>
      <c r="IJD2" s="703"/>
      <c r="IJE2" s="703"/>
      <c r="IJF2" s="703"/>
      <c r="IJG2" s="703"/>
      <c r="IJH2" s="703"/>
      <c r="IJI2" s="703"/>
      <c r="IJJ2" s="703"/>
      <c r="IJK2" s="703"/>
      <c r="IJL2" s="703"/>
      <c r="IJM2" s="703"/>
      <c r="IJN2" s="703"/>
      <c r="IJO2" s="703"/>
      <c r="IJP2" s="703"/>
      <c r="IJQ2" s="703"/>
      <c r="IJR2" s="703"/>
      <c r="IJS2" s="703"/>
      <c r="IJT2" s="703"/>
      <c r="IJU2" s="703"/>
      <c r="IJV2" s="703"/>
      <c r="IJW2" s="703"/>
      <c r="IJX2" s="703"/>
      <c r="IJY2" s="703"/>
      <c r="IJZ2" s="703"/>
      <c r="IKA2" s="703"/>
      <c r="IKB2" s="703"/>
      <c r="IKC2" s="703"/>
      <c r="IKD2" s="703"/>
      <c r="IKE2" s="703"/>
      <c r="IKF2" s="703"/>
      <c r="IKG2" s="703"/>
      <c r="IKH2" s="703"/>
      <c r="IKI2" s="703"/>
      <c r="IKJ2" s="703"/>
      <c r="IKK2" s="703"/>
      <c r="IKL2" s="703"/>
      <c r="IKM2" s="703"/>
      <c r="IKN2" s="703"/>
      <c r="IKO2" s="703"/>
      <c r="IKP2" s="703"/>
      <c r="IKQ2" s="703"/>
      <c r="IKR2" s="703"/>
      <c r="IKS2" s="703"/>
      <c r="IKT2" s="703"/>
      <c r="IKU2" s="703"/>
      <c r="IKV2" s="703"/>
      <c r="IKW2" s="703"/>
      <c r="IKX2" s="703"/>
      <c r="IKY2" s="703"/>
      <c r="IKZ2" s="703"/>
      <c r="ILA2" s="703"/>
      <c r="ILB2" s="703"/>
      <c r="ILC2" s="703"/>
      <c r="ILD2" s="703"/>
      <c r="ILE2" s="703"/>
      <c r="ILF2" s="703"/>
      <c r="ILG2" s="703"/>
      <c r="ILH2" s="703"/>
      <c r="ILI2" s="703"/>
      <c r="ILJ2" s="703"/>
      <c r="ILK2" s="703"/>
      <c r="ILL2" s="703"/>
      <c r="ILM2" s="703"/>
      <c r="ILN2" s="703"/>
      <c r="ILO2" s="703"/>
      <c r="ILP2" s="703"/>
      <c r="ILQ2" s="703"/>
      <c r="ILR2" s="703"/>
      <c r="ILS2" s="703"/>
      <c r="ILT2" s="703"/>
      <c r="ILU2" s="703"/>
      <c r="ILV2" s="703"/>
      <c r="ILW2" s="703"/>
      <c r="ILX2" s="703"/>
      <c r="ILY2" s="703"/>
      <c r="ILZ2" s="703"/>
      <c r="IMA2" s="703"/>
      <c r="IMB2" s="703"/>
      <c r="IMC2" s="703"/>
      <c r="IMD2" s="703"/>
      <c r="IME2" s="703"/>
      <c r="IMF2" s="703"/>
      <c r="IMG2" s="703"/>
      <c r="IMH2" s="703"/>
      <c r="IMI2" s="703"/>
      <c r="IMJ2" s="703"/>
      <c r="IMK2" s="703"/>
      <c r="IML2" s="703"/>
      <c r="IMM2" s="703"/>
      <c r="IMN2" s="703"/>
      <c r="IMO2" s="703"/>
      <c r="IMP2" s="703"/>
      <c r="IMQ2" s="703"/>
      <c r="IMR2" s="703"/>
      <c r="IMS2" s="703"/>
      <c r="IMT2" s="703"/>
      <c r="IMU2" s="703"/>
      <c r="IMV2" s="703"/>
      <c r="IMW2" s="703"/>
      <c r="IMX2" s="703"/>
      <c r="IMY2" s="703"/>
      <c r="IMZ2" s="703"/>
      <c r="INA2" s="703"/>
      <c r="INB2" s="703"/>
      <c r="INC2" s="703"/>
      <c r="IND2" s="703"/>
      <c r="INE2" s="703"/>
      <c r="INF2" s="703"/>
      <c r="ING2" s="703"/>
      <c r="INH2" s="703"/>
      <c r="INI2" s="703"/>
      <c r="INJ2" s="703"/>
      <c r="INK2" s="703"/>
      <c r="INL2" s="703"/>
      <c r="INM2" s="703"/>
      <c r="INN2" s="703"/>
      <c r="INO2" s="703"/>
      <c r="INP2" s="703"/>
      <c r="INQ2" s="703"/>
      <c r="INR2" s="703"/>
      <c r="INS2" s="703"/>
      <c r="INT2" s="703"/>
      <c r="INU2" s="703"/>
      <c r="INV2" s="703"/>
      <c r="INW2" s="703"/>
      <c r="INX2" s="703"/>
      <c r="INY2" s="703"/>
      <c r="INZ2" s="703"/>
      <c r="IOA2" s="703"/>
      <c r="IOB2" s="703"/>
      <c r="IOC2" s="703"/>
      <c r="IOD2" s="703"/>
      <c r="IOE2" s="703"/>
      <c r="IOF2" s="703"/>
      <c r="IOG2" s="703"/>
      <c r="IOH2" s="703"/>
      <c r="IOI2" s="703"/>
      <c r="IOJ2" s="703"/>
      <c r="IOK2" s="703"/>
      <c r="IOL2" s="703"/>
      <c r="IOM2" s="703"/>
      <c r="ION2" s="703"/>
      <c r="IOO2" s="703"/>
      <c r="IOP2" s="703"/>
      <c r="IOQ2" s="703"/>
      <c r="IOR2" s="703"/>
      <c r="IOS2" s="703"/>
      <c r="IOT2" s="703"/>
      <c r="IOU2" s="703"/>
      <c r="IOV2" s="703"/>
      <c r="IOW2" s="703"/>
      <c r="IOX2" s="703"/>
      <c r="IOY2" s="703"/>
      <c r="IOZ2" s="703"/>
      <c r="IPA2" s="703"/>
      <c r="IPB2" s="703"/>
      <c r="IPC2" s="703"/>
      <c r="IPD2" s="703"/>
      <c r="IPE2" s="703"/>
      <c r="IPF2" s="703"/>
      <c r="IPG2" s="703"/>
      <c r="IPH2" s="703"/>
      <c r="IPI2" s="703"/>
      <c r="IPJ2" s="703"/>
      <c r="IPK2" s="703"/>
      <c r="IPL2" s="703"/>
      <c r="IPM2" s="703"/>
      <c r="IPN2" s="703"/>
      <c r="IPO2" s="703"/>
      <c r="IPP2" s="703"/>
      <c r="IPQ2" s="703"/>
      <c r="IPR2" s="703"/>
      <c r="IPS2" s="703"/>
      <c r="IPT2" s="703"/>
      <c r="IPU2" s="703"/>
      <c r="IPV2" s="703"/>
      <c r="IPW2" s="703"/>
      <c r="IPX2" s="703"/>
      <c r="IPY2" s="703"/>
      <c r="IPZ2" s="703"/>
      <c r="IQA2" s="703"/>
      <c r="IQB2" s="703"/>
      <c r="IQC2" s="703"/>
      <c r="IQD2" s="703"/>
      <c r="IQE2" s="703"/>
      <c r="IQF2" s="703"/>
      <c r="IQG2" s="703"/>
      <c r="IQH2" s="703"/>
      <c r="IQI2" s="703"/>
      <c r="IQJ2" s="703"/>
      <c r="IQK2" s="703"/>
      <c r="IQL2" s="703"/>
      <c r="IQM2" s="703"/>
      <c r="IQN2" s="703"/>
      <c r="IQO2" s="703"/>
      <c r="IQP2" s="703"/>
      <c r="IQQ2" s="703"/>
      <c r="IQR2" s="703"/>
      <c r="IQS2" s="703"/>
      <c r="IQT2" s="703"/>
      <c r="IQU2" s="703"/>
      <c r="IQV2" s="703"/>
      <c r="IQW2" s="703"/>
      <c r="IQX2" s="703"/>
      <c r="IQY2" s="703"/>
      <c r="IQZ2" s="703"/>
      <c r="IRA2" s="703"/>
      <c r="IRB2" s="703"/>
      <c r="IRC2" s="703"/>
      <c r="IRD2" s="703"/>
      <c r="IRE2" s="703"/>
      <c r="IRF2" s="703"/>
      <c r="IRG2" s="703"/>
      <c r="IRH2" s="703"/>
      <c r="IRI2" s="703"/>
      <c r="IRJ2" s="703"/>
      <c r="IRK2" s="703"/>
      <c r="IRL2" s="703"/>
      <c r="IRM2" s="703"/>
      <c r="IRN2" s="703"/>
      <c r="IRO2" s="703"/>
      <c r="IRP2" s="703"/>
      <c r="IRQ2" s="703"/>
      <c r="IRR2" s="703"/>
      <c r="IRS2" s="703"/>
      <c r="IRT2" s="703"/>
      <c r="IRU2" s="703"/>
      <c r="IRV2" s="703"/>
      <c r="IRW2" s="703"/>
      <c r="IRX2" s="703"/>
      <c r="IRY2" s="703"/>
      <c r="IRZ2" s="703"/>
      <c r="ISA2" s="703"/>
      <c r="ISB2" s="703"/>
      <c r="ISC2" s="703"/>
      <c r="ISD2" s="703"/>
      <c r="ISE2" s="703"/>
      <c r="ISF2" s="703"/>
      <c r="ISG2" s="703"/>
      <c r="ISH2" s="703"/>
      <c r="ISI2" s="703"/>
      <c r="ISJ2" s="703"/>
      <c r="ISK2" s="703"/>
      <c r="ISL2" s="703"/>
      <c r="ISM2" s="703"/>
      <c r="ISN2" s="703"/>
      <c r="ISO2" s="703"/>
      <c r="ISP2" s="703"/>
      <c r="ISQ2" s="703"/>
      <c r="ISR2" s="703"/>
      <c r="ISS2" s="703"/>
      <c r="IST2" s="703"/>
      <c r="ISU2" s="703"/>
      <c r="ISV2" s="703"/>
      <c r="ISW2" s="703"/>
      <c r="ISX2" s="703"/>
      <c r="ISY2" s="703"/>
      <c r="ISZ2" s="703"/>
      <c r="ITA2" s="703"/>
      <c r="ITB2" s="703"/>
      <c r="ITC2" s="703"/>
      <c r="ITD2" s="703"/>
      <c r="ITE2" s="703"/>
      <c r="ITF2" s="703"/>
      <c r="ITG2" s="703"/>
      <c r="ITH2" s="703"/>
      <c r="ITI2" s="703"/>
      <c r="ITJ2" s="703"/>
      <c r="ITK2" s="703"/>
      <c r="ITL2" s="703"/>
      <c r="ITM2" s="703"/>
      <c r="ITN2" s="703"/>
      <c r="ITO2" s="703"/>
      <c r="ITP2" s="703"/>
      <c r="ITQ2" s="703"/>
      <c r="ITR2" s="703"/>
      <c r="ITS2" s="703"/>
      <c r="ITT2" s="703"/>
      <c r="ITU2" s="703"/>
      <c r="ITV2" s="703"/>
      <c r="ITW2" s="703"/>
      <c r="ITX2" s="703"/>
      <c r="ITY2" s="703"/>
      <c r="ITZ2" s="703"/>
      <c r="IUA2" s="703"/>
      <c r="IUB2" s="703"/>
      <c r="IUC2" s="703"/>
      <c r="IUD2" s="703"/>
      <c r="IUE2" s="703"/>
      <c r="IUF2" s="703"/>
      <c r="IUG2" s="703"/>
      <c r="IUH2" s="703"/>
      <c r="IUI2" s="703"/>
      <c r="IUJ2" s="703"/>
      <c r="IUK2" s="703"/>
      <c r="IUL2" s="703"/>
      <c r="IUM2" s="703"/>
      <c r="IUN2" s="703"/>
      <c r="IUO2" s="703"/>
      <c r="IUP2" s="703"/>
      <c r="IUQ2" s="703"/>
      <c r="IUR2" s="703"/>
      <c r="IUS2" s="703"/>
      <c r="IUT2" s="703"/>
      <c r="IUU2" s="703"/>
      <c r="IUV2" s="703"/>
      <c r="IUW2" s="703"/>
      <c r="IUX2" s="703"/>
      <c r="IUY2" s="703"/>
      <c r="IUZ2" s="703"/>
      <c r="IVA2" s="703"/>
      <c r="IVB2" s="703"/>
      <c r="IVC2" s="703"/>
      <c r="IVD2" s="703"/>
      <c r="IVE2" s="703"/>
      <c r="IVF2" s="703"/>
      <c r="IVG2" s="703"/>
      <c r="IVH2" s="703"/>
      <c r="IVI2" s="703"/>
      <c r="IVJ2" s="703"/>
      <c r="IVK2" s="703"/>
      <c r="IVL2" s="703"/>
      <c r="IVM2" s="703"/>
      <c r="IVN2" s="703"/>
      <c r="IVO2" s="703"/>
      <c r="IVP2" s="703"/>
      <c r="IVQ2" s="703"/>
      <c r="IVR2" s="703"/>
      <c r="IVS2" s="703"/>
      <c r="IVT2" s="703"/>
      <c r="IVU2" s="703"/>
      <c r="IVV2" s="703"/>
      <c r="IVW2" s="703"/>
      <c r="IVX2" s="703"/>
      <c r="IVY2" s="703"/>
      <c r="IVZ2" s="703"/>
      <c r="IWA2" s="703"/>
      <c r="IWB2" s="703"/>
      <c r="IWC2" s="703"/>
      <c r="IWD2" s="703"/>
      <c r="IWE2" s="703"/>
      <c r="IWF2" s="703"/>
      <c r="IWG2" s="703"/>
      <c r="IWH2" s="703"/>
      <c r="IWI2" s="703"/>
      <c r="IWJ2" s="703"/>
      <c r="IWK2" s="703"/>
      <c r="IWL2" s="703"/>
      <c r="IWM2" s="703"/>
      <c r="IWN2" s="703"/>
      <c r="IWO2" s="703"/>
      <c r="IWP2" s="703"/>
      <c r="IWQ2" s="703"/>
      <c r="IWR2" s="703"/>
      <c r="IWS2" s="703"/>
      <c r="IWT2" s="703"/>
      <c r="IWU2" s="703"/>
      <c r="IWV2" s="703"/>
      <c r="IWW2" s="703"/>
      <c r="IWX2" s="703"/>
      <c r="IWY2" s="703"/>
      <c r="IWZ2" s="703"/>
      <c r="IXA2" s="703"/>
      <c r="IXB2" s="703"/>
      <c r="IXC2" s="703"/>
      <c r="IXD2" s="703"/>
      <c r="IXE2" s="703"/>
      <c r="IXF2" s="703"/>
      <c r="IXG2" s="703"/>
      <c r="IXH2" s="703"/>
      <c r="IXI2" s="703"/>
      <c r="IXJ2" s="703"/>
      <c r="IXK2" s="703"/>
      <c r="IXL2" s="703"/>
      <c r="IXM2" s="703"/>
      <c r="IXN2" s="703"/>
      <c r="IXO2" s="703"/>
      <c r="IXP2" s="703"/>
      <c r="IXQ2" s="703"/>
      <c r="IXR2" s="703"/>
      <c r="IXS2" s="703"/>
      <c r="IXT2" s="703"/>
      <c r="IXU2" s="703"/>
      <c r="IXV2" s="703"/>
      <c r="IXW2" s="703"/>
      <c r="IXX2" s="703"/>
      <c r="IXY2" s="703"/>
      <c r="IXZ2" s="703"/>
      <c r="IYA2" s="703"/>
      <c r="IYB2" s="703"/>
      <c r="IYC2" s="703"/>
      <c r="IYD2" s="703"/>
      <c r="IYE2" s="703"/>
      <c r="IYF2" s="703"/>
      <c r="IYG2" s="703"/>
      <c r="IYH2" s="703"/>
      <c r="IYI2" s="703"/>
      <c r="IYJ2" s="703"/>
      <c r="IYK2" s="703"/>
      <c r="IYL2" s="703"/>
      <c r="IYM2" s="703"/>
      <c r="IYN2" s="703"/>
      <c r="IYO2" s="703"/>
      <c r="IYP2" s="703"/>
      <c r="IYQ2" s="703"/>
      <c r="IYR2" s="703"/>
      <c r="IYS2" s="703"/>
      <c r="IYT2" s="703"/>
      <c r="IYU2" s="703"/>
      <c r="IYV2" s="703"/>
      <c r="IYW2" s="703"/>
      <c r="IYX2" s="703"/>
      <c r="IYY2" s="703"/>
      <c r="IYZ2" s="703"/>
      <c r="IZA2" s="703"/>
      <c r="IZB2" s="703"/>
      <c r="IZC2" s="703"/>
      <c r="IZD2" s="703"/>
      <c r="IZE2" s="703"/>
      <c r="IZF2" s="703"/>
      <c r="IZG2" s="703"/>
      <c r="IZH2" s="703"/>
      <c r="IZI2" s="703"/>
      <c r="IZJ2" s="703"/>
      <c r="IZK2" s="703"/>
      <c r="IZL2" s="703"/>
      <c r="IZM2" s="703"/>
      <c r="IZN2" s="703"/>
      <c r="IZO2" s="703"/>
      <c r="IZP2" s="703"/>
      <c r="IZQ2" s="703"/>
      <c r="IZR2" s="703"/>
      <c r="IZS2" s="703"/>
      <c r="IZT2" s="703"/>
      <c r="IZU2" s="703"/>
      <c r="IZV2" s="703"/>
      <c r="IZW2" s="703"/>
      <c r="IZX2" s="703"/>
      <c r="IZY2" s="703"/>
      <c r="IZZ2" s="703"/>
      <c r="JAA2" s="703"/>
      <c r="JAB2" s="703"/>
      <c r="JAC2" s="703"/>
      <c r="JAD2" s="703"/>
      <c r="JAE2" s="703"/>
      <c r="JAF2" s="703"/>
      <c r="JAG2" s="703"/>
      <c r="JAH2" s="703"/>
      <c r="JAI2" s="703"/>
      <c r="JAJ2" s="703"/>
      <c r="JAK2" s="703"/>
      <c r="JAL2" s="703"/>
      <c r="JAM2" s="703"/>
      <c r="JAN2" s="703"/>
      <c r="JAO2" s="703"/>
      <c r="JAP2" s="703"/>
      <c r="JAQ2" s="703"/>
      <c r="JAR2" s="703"/>
      <c r="JAS2" s="703"/>
      <c r="JAT2" s="703"/>
      <c r="JAU2" s="703"/>
      <c r="JAV2" s="703"/>
      <c r="JAW2" s="703"/>
      <c r="JAX2" s="703"/>
      <c r="JAY2" s="703"/>
      <c r="JAZ2" s="703"/>
      <c r="JBA2" s="703"/>
      <c r="JBB2" s="703"/>
      <c r="JBC2" s="703"/>
      <c r="JBD2" s="703"/>
      <c r="JBE2" s="703"/>
      <c r="JBF2" s="703"/>
      <c r="JBG2" s="703"/>
      <c r="JBH2" s="703"/>
      <c r="JBI2" s="703"/>
      <c r="JBJ2" s="703"/>
      <c r="JBK2" s="703"/>
      <c r="JBL2" s="703"/>
      <c r="JBM2" s="703"/>
      <c r="JBN2" s="703"/>
      <c r="JBO2" s="703"/>
      <c r="JBP2" s="703"/>
      <c r="JBQ2" s="703"/>
      <c r="JBR2" s="703"/>
      <c r="JBS2" s="703"/>
      <c r="JBT2" s="703"/>
      <c r="JBU2" s="703"/>
      <c r="JBV2" s="703"/>
      <c r="JBW2" s="703"/>
      <c r="JBX2" s="703"/>
      <c r="JBY2" s="703"/>
      <c r="JBZ2" s="703"/>
      <c r="JCA2" s="703"/>
      <c r="JCB2" s="703"/>
      <c r="JCC2" s="703"/>
      <c r="JCD2" s="703"/>
      <c r="JCE2" s="703"/>
      <c r="JCF2" s="703"/>
      <c r="JCG2" s="703"/>
      <c r="JCH2" s="703"/>
      <c r="JCI2" s="703"/>
      <c r="JCJ2" s="703"/>
      <c r="JCK2" s="703"/>
      <c r="JCL2" s="703"/>
      <c r="JCM2" s="703"/>
      <c r="JCN2" s="703"/>
      <c r="JCO2" s="703"/>
      <c r="JCP2" s="703"/>
      <c r="JCQ2" s="703"/>
      <c r="JCR2" s="703"/>
      <c r="JCS2" s="703"/>
      <c r="JCT2" s="703"/>
      <c r="JCU2" s="703"/>
      <c r="JCV2" s="703"/>
      <c r="JCW2" s="703"/>
      <c r="JCX2" s="703"/>
      <c r="JCY2" s="703"/>
      <c r="JCZ2" s="703"/>
      <c r="JDA2" s="703"/>
      <c r="JDB2" s="703"/>
      <c r="JDC2" s="703"/>
      <c r="JDD2" s="703"/>
      <c r="JDE2" s="703"/>
      <c r="JDF2" s="703"/>
      <c r="JDG2" s="703"/>
      <c r="JDH2" s="703"/>
      <c r="JDI2" s="703"/>
      <c r="JDJ2" s="703"/>
      <c r="JDK2" s="703"/>
      <c r="JDL2" s="703"/>
      <c r="JDM2" s="703"/>
      <c r="JDN2" s="703"/>
      <c r="JDO2" s="703"/>
      <c r="JDP2" s="703"/>
      <c r="JDQ2" s="703"/>
      <c r="JDR2" s="703"/>
      <c r="JDS2" s="703"/>
      <c r="JDT2" s="703"/>
      <c r="JDU2" s="703"/>
      <c r="JDV2" s="703"/>
      <c r="JDW2" s="703"/>
      <c r="JDX2" s="703"/>
      <c r="JDY2" s="703"/>
      <c r="JDZ2" s="703"/>
      <c r="JEA2" s="703"/>
      <c r="JEB2" s="703"/>
      <c r="JEC2" s="703"/>
      <c r="JED2" s="703"/>
      <c r="JEE2" s="703"/>
      <c r="JEF2" s="703"/>
      <c r="JEG2" s="703"/>
      <c r="JEH2" s="703"/>
      <c r="JEI2" s="703"/>
      <c r="JEJ2" s="703"/>
      <c r="JEK2" s="703"/>
      <c r="JEL2" s="703"/>
      <c r="JEM2" s="703"/>
      <c r="JEN2" s="703"/>
      <c r="JEO2" s="703"/>
      <c r="JEP2" s="703"/>
      <c r="JEQ2" s="703"/>
      <c r="JER2" s="703"/>
      <c r="JES2" s="703"/>
      <c r="JET2" s="703"/>
      <c r="JEU2" s="703"/>
      <c r="JEV2" s="703"/>
      <c r="JEW2" s="703"/>
      <c r="JEX2" s="703"/>
      <c r="JEY2" s="703"/>
      <c r="JEZ2" s="703"/>
      <c r="JFA2" s="703"/>
      <c r="JFB2" s="703"/>
      <c r="JFC2" s="703"/>
      <c r="JFD2" s="703"/>
      <c r="JFE2" s="703"/>
      <c r="JFF2" s="703"/>
      <c r="JFG2" s="703"/>
      <c r="JFH2" s="703"/>
      <c r="JFI2" s="703"/>
      <c r="JFJ2" s="703"/>
      <c r="JFK2" s="703"/>
      <c r="JFL2" s="703"/>
      <c r="JFM2" s="703"/>
      <c r="JFN2" s="703"/>
      <c r="JFO2" s="703"/>
      <c r="JFP2" s="703"/>
      <c r="JFQ2" s="703"/>
      <c r="JFR2" s="703"/>
      <c r="JFS2" s="703"/>
      <c r="JFT2" s="703"/>
      <c r="JFU2" s="703"/>
      <c r="JFV2" s="703"/>
      <c r="JFW2" s="703"/>
      <c r="JFX2" s="703"/>
      <c r="JFY2" s="703"/>
      <c r="JFZ2" s="703"/>
      <c r="JGA2" s="703"/>
      <c r="JGB2" s="703"/>
      <c r="JGC2" s="703"/>
      <c r="JGD2" s="703"/>
      <c r="JGE2" s="703"/>
      <c r="JGF2" s="703"/>
      <c r="JGG2" s="703"/>
      <c r="JGH2" s="703"/>
      <c r="JGI2" s="703"/>
      <c r="JGJ2" s="703"/>
      <c r="JGK2" s="703"/>
      <c r="JGL2" s="703"/>
      <c r="JGM2" s="703"/>
      <c r="JGN2" s="703"/>
      <c r="JGO2" s="703"/>
      <c r="JGP2" s="703"/>
      <c r="JGQ2" s="703"/>
      <c r="JGR2" s="703"/>
      <c r="JGS2" s="703"/>
      <c r="JGT2" s="703"/>
      <c r="JGU2" s="703"/>
      <c r="JGV2" s="703"/>
      <c r="JGW2" s="703"/>
      <c r="JGX2" s="703"/>
      <c r="JGY2" s="703"/>
      <c r="JGZ2" s="703"/>
      <c r="JHA2" s="703"/>
      <c r="JHB2" s="703"/>
      <c r="JHC2" s="703"/>
      <c r="JHD2" s="703"/>
      <c r="JHE2" s="703"/>
      <c r="JHF2" s="703"/>
      <c r="JHG2" s="703"/>
      <c r="JHH2" s="703"/>
      <c r="JHI2" s="703"/>
      <c r="JHJ2" s="703"/>
      <c r="JHK2" s="703"/>
      <c r="JHL2" s="703"/>
      <c r="JHM2" s="703"/>
      <c r="JHN2" s="703"/>
      <c r="JHO2" s="703"/>
      <c r="JHP2" s="703"/>
      <c r="JHQ2" s="703"/>
      <c r="JHR2" s="703"/>
      <c r="JHS2" s="703"/>
      <c r="JHT2" s="703"/>
      <c r="JHU2" s="703"/>
      <c r="JHV2" s="703"/>
      <c r="JHW2" s="703"/>
      <c r="JHX2" s="703"/>
      <c r="JHY2" s="703"/>
      <c r="JHZ2" s="703"/>
      <c r="JIA2" s="703"/>
      <c r="JIB2" s="703"/>
      <c r="JIC2" s="703"/>
      <c r="JID2" s="703"/>
      <c r="JIE2" s="703"/>
      <c r="JIF2" s="703"/>
      <c r="JIG2" s="703"/>
      <c r="JIH2" s="703"/>
      <c r="JII2" s="703"/>
      <c r="JIJ2" s="703"/>
      <c r="JIK2" s="703"/>
      <c r="JIL2" s="703"/>
      <c r="JIM2" s="703"/>
      <c r="JIN2" s="703"/>
      <c r="JIO2" s="703"/>
      <c r="JIP2" s="703"/>
      <c r="JIQ2" s="703"/>
      <c r="JIR2" s="703"/>
      <c r="JIS2" s="703"/>
      <c r="JIT2" s="703"/>
      <c r="JIU2" s="703"/>
      <c r="JIV2" s="703"/>
      <c r="JIW2" s="703"/>
      <c r="JIX2" s="703"/>
      <c r="JIY2" s="703"/>
      <c r="JIZ2" s="703"/>
      <c r="JJA2" s="703"/>
      <c r="JJB2" s="703"/>
      <c r="JJC2" s="703"/>
      <c r="JJD2" s="703"/>
      <c r="JJE2" s="703"/>
      <c r="JJF2" s="703"/>
      <c r="JJG2" s="703"/>
      <c r="JJH2" s="703"/>
      <c r="JJI2" s="703"/>
      <c r="JJJ2" s="703"/>
      <c r="JJK2" s="703"/>
      <c r="JJL2" s="703"/>
      <c r="JJM2" s="703"/>
      <c r="JJN2" s="703"/>
      <c r="JJO2" s="703"/>
      <c r="JJP2" s="703"/>
      <c r="JJQ2" s="703"/>
      <c r="JJR2" s="703"/>
      <c r="JJS2" s="703"/>
      <c r="JJT2" s="703"/>
      <c r="JJU2" s="703"/>
      <c r="JJV2" s="703"/>
      <c r="JJW2" s="703"/>
      <c r="JJX2" s="703"/>
      <c r="JJY2" s="703"/>
      <c r="JJZ2" s="703"/>
      <c r="JKA2" s="703"/>
      <c r="JKB2" s="703"/>
      <c r="JKC2" s="703"/>
      <c r="JKD2" s="703"/>
      <c r="JKE2" s="703"/>
      <c r="JKF2" s="703"/>
      <c r="JKG2" s="703"/>
      <c r="JKH2" s="703"/>
      <c r="JKI2" s="703"/>
      <c r="JKJ2" s="703"/>
      <c r="JKK2" s="703"/>
      <c r="JKL2" s="703"/>
      <c r="JKM2" s="703"/>
      <c r="JKN2" s="703"/>
      <c r="JKO2" s="703"/>
      <c r="JKP2" s="703"/>
      <c r="JKQ2" s="703"/>
      <c r="JKR2" s="703"/>
      <c r="JKS2" s="703"/>
      <c r="JKT2" s="703"/>
      <c r="JKU2" s="703"/>
      <c r="JKV2" s="703"/>
      <c r="JKW2" s="703"/>
      <c r="JKX2" s="703"/>
      <c r="JKY2" s="703"/>
      <c r="JKZ2" s="703"/>
      <c r="JLA2" s="703"/>
      <c r="JLB2" s="703"/>
      <c r="JLC2" s="703"/>
      <c r="JLD2" s="703"/>
      <c r="JLE2" s="703"/>
      <c r="JLF2" s="703"/>
      <c r="JLG2" s="703"/>
      <c r="JLH2" s="703"/>
      <c r="JLI2" s="703"/>
      <c r="JLJ2" s="703"/>
      <c r="JLK2" s="703"/>
      <c r="JLL2" s="703"/>
      <c r="JLM2" s="703"/>
      <c r="JLN2" s="703"/>
      <c r="JLO2" s="703"/>
      <c r="JLP2" s="703"/>
      <c r="JLQ2" s="703"/>
      <c r="JLR2" s="703"/>
      <c r="JLS2" s="703"/>
      <c r="JLT2" s="703"/>
      <c r="JLU2" s="703"/>
      <c r="JLV2" s="703"/>
      <c r="JLW2" s="703"/>
      <c r="JLX2" s="703"/>
      <c r="JLY2" s="703"/>
      <c r="JLZ2" s="703"/>
      <c r="JMA2" s="703"/>
      <c r="JMB2" s="703"/>
      <c r="JMC2" s="703"/>
      <c r="JMD2" s="703"/>
      <c r="JME2" s="703"/>
      <c r="JMF2" s="703"/>
      <c r="JMG2" s="703"/>
      <c r="JMH2" s="703"/>
      <c r="JMI2" s="703"/>
      <c r="JMJ2" s="703"/>
      <c r="JMK2" s="703"/>
      <c r="JML2" s="703"/>
      <c r="JMM2" s="703"/>
      <c r="JMN2" s="703"/>
      <c r="JMO2" s="703"/>
      <c r="JMP2" s="703"/>
      <c r="JMQ2" s="703"/>
      <c r="JMR2" s="703"/>
      <c r="JMS2" s="703"/>
      <c r="JMT2" s="703"/>
      <c r="JMU2" s="703"/>
      <c r="JMV2" s="703"/>
      <c r="JMW2" s="703"/>
      <c r="JMX2" s="703"/>
      <c r="JMY2" s="703"/>
      <c r="JMZ2" s="703"/>
      <c r="JNA2" s="703"/>
      <c r="JNB2" s="703"/>
      <c r="JNC2" s="703"/>
      <c r="JND2" s="703"/>
      <c r="JNE2" s="703"/>
      <c r="JNF2" s="703"/>
      <c r="JNG2" s="703"/>
      <c r="JNH2" s="703"/>
      <c r="JNI2" s="703"/>
      <c r="JNJ2" s="703"/>
      <c r="JNK2" s="703"/>
      <c r="JNL2" s="703"/>
      <c r="JNM2" s="703"/>
      <c r="JNN2" s="703"/>
      <c r="JNO2" s="703"/>
      <c r="JNP2" s="703"/>
      <c r="JNQ2" s="703"/>
      <c r="JNR2" s="703"/>
      <c r="JNS2" s="703"/>
      <c r="JNT2" s="703"/>
      <c r="JNU2" s="703"/>
      <c r="JNV2" s="703"/>
      <c r="JNW2" s="703"/>
      <c r="JNX2" s="703"/>
      <c r="JNY2" s="703"/>
      <c r="JNZ2" s="703"/>
      <c r="JOA2" s="703"/>
      <c r="JOB2" s="703"/>
      <c r="JOC2" s="703"/>
      <c r="JOD2" s="703"/>
      <c r="JOE2" s="703"/>
      <c r="JOF2" s="703"/>
      <c r="JOG2" s="703"/>
      <c r="JOH2" s="703"/>
      <c r="JOI2" s="703"/>
      <c r="JOJ2" s="703"/>
      <c r="JOK2" s="703"/>
      <c r="JOL2" s="703"/>
      <c r="JOM2" s="703"/>
      <c r="JON2" s="703"/>
      <c r="JOO2" s="703"/>
      <c r="JOP2" s="703"/>
      <c r="JOQ2" s="703"/>
      <c r="JOR2" s="703"/>
      <c r="JOS2" s="703"/>
      <c r="JOT2" s="703"/>
      <c r="JOU2" s="703"/>
      <c r="JOV2" s="703"/>
      <c r="JOW2" s="703"/>
      <c r="JOX2" s="703"/>
      <c r="JOY2" s="703"/>
      <c r="JOZ2" s="703"/>
      <c r="JPA2" s="703"/>
      <c r="JPB2" s="703"/>
      <c r="JPC2" s="703"/>
      <c r="JPD2" s="703"/>
      <c r="JPE2" s="703"/>
      <c r="JPF2" s="703"/>
      <c r="JPG2" s="703"/>
      <c r="JPH2" s="703"/>
      <c r="JPI2" s="703"/>
      <c r="JPJ2" s="703"/>
      <c r="JPK2" s="703"/>
      <c r="JPL2" s="703"/>
      <c r="JPM2" s="703"/>
      <c r="JPN2" s="703"/>
      <c r="JPO2" s="703"/>
      <c r="JPP2" s="703"/>
      <c r="JPQ2" s="703"/>
      <c r="JPR2" s="703"/>
      <c r="JPS2" s="703"/>
      <c r="JPT2" s="703"/>
      <c r="JPU2" s="703"/>
      <c r="JPV2" s="703"/>
      <c r="JPW2" s="703"/>
      <c r="JPX2" s="703"/>
      <c r="JPY2" s="703"/>
      <c r="JPZ2" s="703"/>
      <c r="JQA2" s="703"/>
      <c r="JQB2" s="703"/>
      <c r="JQC2" s="703"/>
      <c r="JQD2" s="703"/>
      <c r="JQE2" s="703"/>
      <c r="JQF2" s="703"/>
      <c r="JQG2" s="703"/>
      <c r="JQH2" s="703"/>
      <c r="JQI2" s="703"/>
      <c r="JQJ2" s="703"/>
      <c r="JQK2" s="703"/>
      <c r="JQL2" s="703"/>
      <c r="JQM2" s="703"/>
      <c r="JQN2" s="703"/>
      <c r="JQO2" s="703"/>
      <c r="JQP2" s="703"/>
      <c r="JQQ2" s="703"/>
      <c r="JQR2" s="703"/>
      <c r="JQS2" s="703"/>
      <c r="JQT2" s="703"/>
      <c r="JQU2" s="703"/>
      <c r="JQV2" s="703"/>
      <c r="JQW2" s="703"/>
      <c r="JQX2" s="703"/>
      <c r="JQY2" s="703"/>
      <c r="JQZ2" s="703"/>
      <c r="JRA2" s="703"/>
      <c r="JRB2" s="703"/>
      <c r="JRC2" s="703"/>
      <c r="JRD2" s="703"/>
      <c r="JRE2" s="703"/>
      <c r="JRF2" s="703"/>
      <c r="JRG2" s="703"/>
      <c r="JRH2" s="703"/>
      <c r="JRI2" s="703"/>
      <c r="JRJ2" s="703"/>
      <c r="JRK2" s="703"/>
      <c r="JRL2" s="703"/>
      <c r="JRM2" s="703"/>
      <c r="JRN2" s="703"/>
      <c r="JRO2" s="703"/>
      <c r="JRP2" s="703"/>
      <c r="JRQ2" s="703"/>
      <c r="JRR2" s="703"/>
      <c r="JRS2" s="703"/>
      <c r="JRT2" s="703"/>
      <c r="JRU2" s="703"/>
      <c r="JRV2" s="703"/>
      <c r="JRW2" s="703"/>
      <c r="JRX2" s="703"/>
      <c r="JRY2" s="703"/>
      <c r="JRZ2" s="703"/>
      <c r="JSA2" s="703"/>
      <c r="JSB2" s="703"/>
      <c r="JSC2" s="703"/>
      <c r="JSD2" s="703"/>
      <c r="JSE2" s="703"/>
      <c r="JSF2" s="703"/>
      <c r="JSG2" s="703"/>
      <c r="JSH2" s="703"/>
      <c r="JSI2" s="703"/>
      <c r="JSJ2" s="703"/>
      <c r="JSK2" s="703"/>
      <c r="JSL2" s="703"/>
      <c r="JSM2" s="703"/>
      <c r="JSN2" s="703"/>
      <c r="JSO2" s="703"/>
      <c r="JSP2" s="703"/>
      <c r="JSQ2" s="703"/>
      <c r="JSR2" s="703"/>
      <c r="JSS2" s="703"/>
      <c r="JST2" s="703"/>
      <c r="JSU2" s="703"/>
      <c r="JSV2" s="703"/>
      <c r="JSW2" s="703"/>
      <c r="JSX2" s="703"/>
      <c r="JSY2" s="703"/>
      <c r="JSZ2" s="703"/>
      <c r="JTA2" s="703"/>
      <c r="JTB2" s="703"/>
      <c r="JTC2" s="703"/>
      <c r="JTD2" s="703"/>
      <c r="JTE2" s="703"/>
      <c r="JTF2" s="703"/>
      <c r="JTG2" s="703"/>
      <c r="JTH2" s="703"/>
      <c r="JTI2" s="703"/>
      <c r="JTJ2" s="703"/>
      <c r="JTK2" s="703"/>
      <c r="JTL2" s="703"/>
      <c r="JTM2" s="703"/>
      <c r="JTN2" s="703"/>
      <c r="JTO2" s="703"/>
      <c r="JTP2" s="703"/>
      <c r="JTQ2" s="703"/>
      <c r="JTR2" s="703"/>
      <c r="JTS2" s="703"/>
      <c r="JTT2" s="703"/>
      <c r="JTU2" s="703"/>
      <c r="JTV2" s="703"/>
      <c r="JTW2" s="703"/>
      <c r="JTX2" s="703"/>
      <c r="JTY2" s="703"/>
      <c r="JTZ2" s="703"/>
      <c r="JUA2" s="703"/>
      <c r="JUB2" s="703"/>
      <c r="JUC2" s="703"/>
      <c r="JUD2" s="703"/>
      <c r="JUE2" s="703"/>
      <c r="JUF2" s="703"/>
      <c r="JUG2" s="703"/>
      <c r="JUH2" s="703"/>
      <c r="JUI2" s="703"/>
      <c r="JUJ2" s="703"/>
      <c r="JUK2" s="703"/>
      <c r="JUL2" s="703"/>
      <c r="JUM2" s="703"/>
      <c r="JUN2" s="703"/>
      <c r="JUO2" s="703"/>
      <c r="JUP2" s="703"/>
      <c r="JUQ2" s="703"/>
      <c r="JUR2" s="703"/>
      <c r="JUS2" s="703"/>
      <c r="JUT2" s="703"/>
      <c r="JUU2" s="703"/>
      <c r="JUV2" s="703"/>
      <c r="JUW2" s="703"/>
      <c r="JUX2" s="703"/>
      <c r="JUY2" s="703"/>
      <c r="JUZ2" s="703"/>
      <c r="JVA2" s="703"/>
      <c r="JVB2" s="703"/>
      <c r="JVC2" s="703"/>
      <c r="JVD2" s="703"/>
      <c r="JVE2" s="703"/>
      <c r="JVF2" s="703"/>
      <c r="JVG2" s="703"/>
      <c r="JVH2" s="703"/>
      <c r="JVI2" s="703"/>
      <c r="JVJ2" s="703"/>
      <c r="JVK2" s="703"/>
      <c r="JVL2" s="703"/>
      <c r="JVM2" s="703"/>
      <c r="JVN2" s="703"/>
      <c r="JVO2" s="703"/>
      <c r="JVP2" s="703"/>
      <c r="JVQ2" s="703"/>
      <c r="JVR2" s="703"/>
      <c r="JVS2" s="703"/>
      <c r="JVT2" s="703"/>
      <c r="JVU2" s="703"/>
      <c r="JVV2" s="703"/>
      <c r="JVW2" s="703"/>
      <c r="JVX2" s="703"/>
      <c r="JVY2" s="703"/>
      <c r="JVZ2" s="703"/>
      <c r="JWA2" s="703"/>
      <c r="JWB2" s="703"/>
      <c r="JWC2" s="703"/>
      <c r="JWD2" s="703"/>
      <c r="JWE2" s="703"/>
      <c r="JWF2" s="703"/>
      <c r="JWG2" s="703"/>
      <c r="JWH2" s="703"/>
      <c r="JWI2" s="703"/>
      <c r="JWJ2" s="703"/>
      <c r="JWK2" s="703"/>
      <c r="JWL2" s="703"/>
      <c r="JWM2" s="703"/>
      <c r="JWN2" s="703"/>
      <c r="JWO2" s="703"/>
      <c r="JWP2" s="703"/>
      <c r="JWQ2" s="703"/>
      <c r="JWR2" s="703"/>
      <c r="JWS2" s="703"/>
      <c r="JWT2" s="703"/>
      <c r="JWU2" s="703"/>
      <c r="JWV2" s="703"/>
      <c r="JWW2" s="703"/>
      <c r="JWX2" s="703"/>
      <c r="JWY2" s="703"/>
      <c r="JWZ2" s="703"/>
      <c r="JXA2" s="703"/>
      <c r="JXB2" s="703"/>
      <c r="JXC2" s="703"/>
      <c r="JXD2" s="703"/>
      <c r="JXE2" s="703"/>
      <c r="JXF2" s="703"/>
      <c r="JXG2" s="703"/>
      <c r="JXH2" s="703"/>
      <c r="JXI2" s="703"/>
      <c r="JXJ2" s="703"/>
      <c r="JXK2" s="703"/>
      <c r="JXL2" s="703"/>
      <c r="JXM2" s="703"/>
      <c r="JXN2" s="703"/>
      <c r="JXO2" s="703"/>
      <c r="JXP2" s="703"/>
      <c r="JXQ2" s="703"/>
      <c r="JXR2" s="703"/>
      <c r="JXS2" s="703"/>
      <c r="JXT2" s="703"/>
      <c r="JXU2" s="703"/>
      <c r="JXV2" s="703"/>
      <c r="JXW2" s="703"/>
      <c r="JXX2" s="703"/>
      <c r="JXY2" s="703"/>
      <c r="JXZ2" s="703"/>
      <c r="JYA2" s="703"/>
      <c r="JYB2" s="703"/>
      <c r="JYC2" s="703"/>
      <c r="JYD2" s="703"/>
      <c r="JYE2" s="703"/>
      <c r="JYF2" s="703"/>
      <c r="JYG2" s="703"/>
      <c r="JYH2" s="703"/>
      <c r="JYI2" s="703"/>
      <c r="JYJ2" s="703"/>
      <c r="JYK2" s="703"/>
      <c r="JYL2" s="703"/>
      <c r="JYM2" s="703"/>
      <c r="JYN2" s="703"/>
      <c r="JYO2" s="703"/>
      <c r="JYP2" s="703"/>
      <c r="JYQ2" s="703"/>
      <c r="JYR2" s="703"/>
      <c r="JYS2" s="703"/>
      <c r="JYT2" s="703"/>
      <c r="JYU2" s="703"/>
      <c r="JYV2" s="703"/>
      <c r="JYW2" s="703"/>
      <c r="JYX2" s="703"/>
      <c r="JYY2" s="703"/>
      <c r="JYZ2" s="703"/>
      <c r="JZA2" s="703"/>
      <c r="JZB2" s="703"/>
      <c r="JZC2" s="703"/>
      <c r="JZD2" s="703"/>
      <c r="JZE2" s="703"/>
      <c r="JZF2" s="703"/>
      <c r="JZG2" s="703"/>
      <c r="JZH2" s="703"/>
      <c r="JZI2" s="703"/>
      <c r="JZJ2" s="703"/>
      <c r="JZK2" s="703"/>
      <c r="JZL2" s="703"/>
      <c r="JZM2" s="703"/>
      <c r="JZN2" s="703"/>
      <c r="JZO2" s="703"/>
      <c r="JZP2" s="703"/>
      <c r="JZQ2" s="703"/>
      <c r="JZR2" s="703"/>
      <c r="JZS2" s="703"/>
      <c r="JZT2" s="703"/>
      <c r="JZU2" s="703"/>
      <c r="JZV2" s="703"/>
      <c r="JZW2" s="703"/>
      <c r="JZX2" s="703"/>
      <c r="JZY2" s="703"/>
      <c r="JZZ2" s="703"/>
      <c r="KAA2" s="703"/>
      <c r="KAB2" s="703"/>
      <c r="KAC2" s="703"/>
      <c r="KAD2" s="703"/>
      <c r="KAE2" s="703"/>
      <c r="KAF2" s="703"/>
      <c r="KAG2" s="703"/>
      <c r="KAH2" s="703"/>
      <c r="KAI2" s="703"/>
      <c r="KAJ2" s="703"/>
      <c r="KAK2" s="703"/>
      <c r="KAL2" s="703"/>
      <c r="KAM2" s="703"/>
      <c r="KAN2" s="703"/>
      <c r="KAO2" s="703"/>
      <c r="KAP2" s="703"/>
      <c r="KAQ2" s="703"/>
      <c r="KAR2" s="703"/>
      <c r="KAS2" s="703"/>
      <c r="KAT2" s="703"/>
      <c r="KAU2" s="703"/>
      <c r="KAV2" s="703"/>
      <c r="KAW2" s="703"/>
      <c r="KAX2" s="703"/>
      <c r="KAY2" s="703"/>
      <c r="KAZ2" s="703"/>
      <c r="KBA2" s="703"/>
      <c r="KBB2" s="703"/>
      <c r="KBC2" s="703"/>
      <c r="KBD2" s="703"/>
      <c r="KBE2" s="703"/>
      <c r="KBF2" s="703"/>
      <c r="KBG2" s="703"/>
      <c r="KBH2" s="703"/>
      <c r="KBI2" s="703"/>
      <c r="KBJ2" s="703"/>
      <c r="KBK2" s="703"/>
      <c r="KBL2" s="703"/>
      <c r="KBM2" s="703"/>
      <c r="KBN2" s="703"/>
      <c r="KBO2" s="703"/>
      <c r="KBP2" s="703"/>
      <c r="KBQ2" s="703"/>
      <c r="KBR2" s="703"/>
      <c r="KBS2" s="703"/>
      <c r="KBT2" s="703"/>
      <c r="KBU2" s="703"/>
      <c r="KBV2" s="703"/>
      <c r="KBW2" s="703"/>
      <c r="KBX2" s="703"/>
      <c r="KBY2" s="703"/>
      <c r="KBZ2" s="703"/>
      <c r="KCA2" s="703"/>
      <c r="KCB2" s="703"/>
      <c r="KCC2" s="703"/>
      <c r="KCD2" s="703"/>
      <c r="KCE2" s="703"/>
      <c r="KCF2" s="703"/>
      <c r="KCG2" s="703"/>
      <c r="KCH2" s="703"/>
      <c r="KCI2" s="703"/>
      <c r="KCJ2" s="703"/>
      <c r="KCK2" s="703"/>
      <c r="KCL2" s="703"/>
      <c r="KCM2" s="703"/>
      <c r="KCN2" s="703"/>
      <c r="KCO2" s="703"/>
      <c r="KCP2" s="703"/>
      <c r="KCQ2" s="703"/>
      <c r="KCR2" s="703"/>
      <c r="KCS2" s="703"/>
      <c r="KCT2" s="703"/>
      <c r="KCU2" s="703"/>
      <c r="KCV2" s="703"/>
      <c r="KCW2" s="703"/>
      <c r="KCX2" s="703"/>
      <c r="KCY2" s="703"/>
      <c r="KCZ2" s="703"/>
      <c r="KDA2" s="703"/>
      <c r="KDB2" s="703"/>
      <c r="KDC2" s="703"/>
      <c r="KDD2" s="703"/>
      <c r="KDE2" s="703"/>
      <c r="KDF2" s="703"/>
      <c r="KDG2" s="703"/>
      <c r="KDH2" s="703"/>
      <c r="KDI2" s="703"/>
      <c r="KDJ2" s="703"/>
      <c r="KDK2" s="703"/>
      <c r="KDL2" s="703"/>
      <c r="KDM2" s="703"/>
      <c r="KDN2" s="703"/>
      <c r="KDO2" s="703"/>
      <c r="KDP2" s="703"/>
      <c r="KDQ2" s="703"/>
      <c r="KDR2" s="703"/>
      <c r="KDS2" s="703"/>
      <c r="KDT2" s="703"/>
      <c r="KDU2" s="703"/>
      <c r="KDV2" s="703"/>
      <c r="KDW2" s="703"/>
      <c r="KDX2" s="703"/>
      <c r="KDY2" s="703"/>
      <c r="KDZ2" s="703"/>
      <c r="KEA2" s="703"/>
      <c r="KEB2" s="703"/>
      <c r="KEC2" s="703"/>
      <c r="KED2" s="703"/>
      <c r="KEE2" s="703"/>
      <c r="KEF2" s="703"/>
      <c r="KEG2" s="703"/>
      <c r="KEH2" s="703"/>
      <c r="KEI2" s="703"/>
      <c r="KEJ2" s="703"/>
      <c r="KEK2" s="703"/>
      <c r="KEL2" s="703"/>
      <c r="KEM2" s="703"/>
      <c r="KEN2" s="703"/>
      <c r="KEO2" s="703"/>
      <c r="KEP2" s="703"/>
      <c r="KEQ2" s="703"/>
      <c r="KER2" s="703"/>
      <c r="KES2" s="703"/>
      <c r="KET2" s="703"/>
      <c r="KEU2" s="703"/>
      <c r="KEV2" s="703"/>
      <c r="KEW2" s="703"/>
      <c r="KEX2" s="703"/>
      <c r="KEY2" s="703"/>
      <c r="KEZ2" s="703"/>
      <c r="KFA2" s="703"/>
      <c r="KFB2" s="703"/>
      <c r="KFC2" s="703"/>
      <c r="KFD2" s="703"/>
      <c r="KFE2" s="703"/>
      <c r="KFF2" s="703"/>
      <c r="KFG2" s="703"/>
      <c r="KFH2" s="703"/>
      <c r="KFI2" s="703"/>
      <c r="KFJ2" s="703"/>
      <c r="KFK2" s="703"/>
      <c r="KFL2" s="703"/>
      <c r="KFM2" s="703"/>
      <c r="KFN2" s="703"/>
      <c r="KFO2" s="703"/>
      <c r="KFP2" s="703"/>
      <c r="KFQ2" s="703"/>
      <c r="KFR2" s="703"/>
      <c r="KFS2" s="703"/>
      <c r="KFT2" s="703"/>
      <c r="KFU2" s="703"/>
      <c r="KFV2" s="703"/>
      <c r="KFW2" s="703"/>
      <c r="KFX2" s="703"/>
      <c r="KFY2" s="703"/>
      <c r="KFZ2" s="703"/>
      <c r="KGA2" s="703"/>
      <c r="KGB2" s="703"/>
      <c r="KGC2" s="703"/>
      <c r="KGD2" s="703"/>
      <c r="KGE2" s="703"/>
      <c r="KGF2" s="703"/>
      <c r="KGG2" s="703"/>
      <c r="KGH2" s="703"/>
      <c r="KGI2" s="703"/>
      <c r="KGJ2" s="703"/>
      <c r="KGK2" s="703"/>
      <c r="KGL2" s="703"/>
      <c r="KGM2" s="703"/>
      <c r="KGN2" s="703"/>
      <c r="KGO2" s="703"/>
      <c r="KGP2" s="703"/>
      <c r="KGQ2" s="703"/>
      <c r="KGR2" s="703"/>
      <c r="KGS2" s="703"/>
      <c r="KGT2" s="703"/>
      <c r="KGU2" s="703"/>
      <c r="KGV2" s="703"/>
      <c r="KGW2" s="703"/>
      <c r="KGX2" s="703"/>
      <c r="KGY2" s="703"/>
      <c r="KGZ2" s="703"/>
      <c r="KHA2" s="703"/>
      <c r="KHB2" s="703"/>
      <c r="KHC2" s="703"/>
      <c r="KHD2" s="703"/>
      <c r="KHE2" s="703"/>
      <c r="KHF2" s="703"/>
      <c r="KHG2" s="703"/>
      <c r="KHH2" s="703"/>
      <c r="KHI2" s="703"/>
      <c r="KHJ2" s="703"/>
      <c r="KHK2" s="703"/>
      <c r="KHL2" s="703"/>
      <c r="KHM2" s="703"/>
      <c r="KHN2" s="703"/>
      <c r="KHO2" s="703"/>
      <c r="KHP2" s="703"/>
      <c r="KHQ2" s="703"/>
      <c r="KHR2" s="703"/>
      <c r="KHS2" s="703"/>
      <c r="KHT2" s="703"/>
      <c r="KHU2" s="703"/>
      <c r="KHV2" s="703"/>
      <c r="KHW2" s="703"/>
      <c r="KHX2" s="703"/>
      <c r="KHY2" s="703"/>
      <c r="KHZ2" s="703"/>
      <c r="KIA2" s="703"/>
      <c r="KIB2" s="703"/>
      <c r="KIC2" s="703"/>
      <c r="KID2" s="703"/>
      <c r="KIE2" s="703"/>
      <c r="KIF2" s="703"/>
      <c r="KIG2" s="703"/>
      <c r="KIH2" s="703"/>
      <c r="KII2" s="703"/>
      <c r="KIJ2" s="703"/>
      <c r="KIK2" s="703"/>
      <c r="KIL2" s="703"/>
      <c r="KIM2" s="703"/>
      <c r="KIN2" s="703"/>
      <c r="KIO2" s="703"/>
      <c r="KIP2" s="703"/>
      <c r="KIQ2" s="703"/>
      <c r="KIR2" s="703"/>
      <c r="KIS2" s="703"/>
      <c r="KIT2" s="703"/>
      <c r="KIU2" s="703"/>
      <c r="KIV2" s="703"/>
      <c r="KIW2" s="703"/>
      <c r="KIX2" s="703"/>
      <c r="KIY2" s="703"/>
      <c r="KIZ2" s="703"/>
      <c r="KJA2" s="703"/>
      <c r="KJB2" s="703"/>
      <c r="KJC2" s="703"/>
      <c r="KJD2" s="703"/>
      <c r="KJE2" s="703"/>
      <c r="KJF2" s="703"/>
      <c r="KJG2" s="703"/>
      <c r="KJH2" s="703"/>
      <c r="KJI2" s="703"/>
      <c r="KJJ2" s="703"/>
      <c r="KJK2" s="703"/>
      <c r="KJL2" s="703"/>
      <c r="KJM2" s="703"/>
      <c r="KJN2" s="703"/>
      <c r="KJO2" s="703"/>
      <c r="KJP2" s="703"/>
      <c r="KJQ2" s="703"/>
      <c r="KJR2" s="703"/>
      <c r="KJS2" s="703"/>
      <c r="KJT2" s="703"/>
      <c r="KJU2" s="703"/>
      <c r="KJV2" s="703"/>
      <c r="KJW2" s="703"/>
      <c r="KJX2" s="703"/>
      <c r="KJY2" s="703"/>
      <c r="KJZ2" s="703"/>
      <c r="KKA2" s="703"/>
      <c r="KKB2" s="703"/>
      <c r="KKC2" s="703"/>
      <c r="KKD2" s="703"/>
      <c r="KKE2" s="703"/>
      <c r="KKF2" s="703"/>
      <c r="KKG2" s="703"/>
      <c r="KKH2" s="703"/>
      <c r="KKI2" s="703"/>
      <c r="KKJ2" s="703"/>
      <c r="KKK2" s="703"/>
      <c r="KKL2" s="703"/>
      <c r="KKM2" s="703"/>
      <c r="KKN2" s="703"/>
      <c r="KKO2" s="703"/>
      <c r="KKP2" s="703"/>
      <c r="KKQ2" s="703"/>
      <c r="KKR2" s="703"/>
      <c r="KKS2" s="703"/>
      <c r="KKT2" s="703"/>
      <c r="KKU2" s="703"/>
      <c r="KKV2" s="703"/>
      <c r="KKW2" s="703"/>
      <c r="KKX2" s="703"/>
      <c r="KKY2" s="703"/>
      <c r="KKZ2" s="703"/>
      <c r="KLA2" s="703"/>
      <c r="KLB2" s="703"/>
      <c r="KLC2" s="703"/>
      <c r="KLD2" s="703"/>
      <c r="KLE2" s="703"/>
      <c r="KLF2" s="703"/>
      <c r="KLG2" s="703"/>
      <c r="KLH2" s="703"/>
      <c r="KLI2" s="703"/>
      <c r="KLJ2" s="703"/>
      <c r="KLK2" s="703"/>
      <c r="KLL2" s="703"/>
      <c r="KLM2" s="703"/>
      <c r="KLN2" s="703"/>
      <c r="KLO2" s="703"/>
      <c r="KLP2" s="703"/>
      <c r="KLQ2" s="703"/>
      <c r="KLR2" s="703"/>
      <c r="KLS2" s="703"/>
      <c r="KLT2" s="703"/>
      <c r="KLU2" s="703"/>
      <c r="KLV2" s="703"/>
      <c r="KLW2" s="703"/>
      <c r="KLX2" s="703"/>
      <c r="KLY2" s="703"/>
      <c r="KLZ2" s="703"/>
      <c r="KMA2" s="703"/>
      <c r="KMB2" s="703"/>
      <c r="KMC2" s="703"/>
      <c r="KMD2" s="703"/>
      <c r="KME2" s="703"/>
      <c r="KMF2" s="703"/>
      <c r="KMG2" s="703"/>
      <c r="KMH2" s="703"/>
      <c r="KMI2" s="703"/>
      <c r="KMJ2" s="703"/>
      <c r="KMK2" s="703"/>
      <c r="KML2" s="703"/>
      <c r="KMM2" s="703"/>
      <c r="KMN2" s="703"/>
      <c r="KMO2" s="703"/>
      <c r="KMP2" s="703"/>
      <c r="KMQ2" s="703"/>
      <c r="KMR2" s="703"/>
      <c r="KMS2" s="703"/>
      <c r="KMT2" s="703"/>
      <c r="KMU2" s="703"/>
      <c r="KMV2" s="703"/>
      <c r="KMW2" s="703"/>
      <c r="KMX2" s="703"/>
      <c r="KMY2" s="703"/>
      <c r="KMZ2" s="703"/>
      <c r="KNA2" s="703"/>
      <c r="KNB2" s="703"/>
      <c r="KNC2" s="703"/>
      <c r="KND2" s="703"/>
      <c r="KNE2" s="703"/>
      <c r="KNF2" s="703"/>
      <c r="KNG2" s="703"/>
      <c r="KNH2" s="703"/>
      <c r="KNI2" s="703"/>
      <c r="KNJ2" s="703"/>
      <c r="KNK2" s="703"/>
      <c r="KNL2" s="703"/>
      <c r="KNM2" s="703"/>
      <c r="KNN2" s="703"/>
      <c r="KNO2" s="703"/>
      <c r="KNP2" s="703"/>
      <c r="KNQ2" s="703"/>
      <c r="KNR2" s="703"/>
      <c r="KNS2" s="703"/>
      <c r="KNT2" s="703"/>
      <c r="KNU2" s="703"/>
      <c r="KNV2" s="703"/>
      <c r="KNW2" s="703"/>
      <c r="KNX2" s="703"/>
      <c r="KNY2" s="703"/>
      <c r="KNZ2" s="703"/>
      <c r="KOA2" s="703"/>
      <c r="KOB2" s="703"/>
      <c r="KOC2" s="703"/>
      <c r="KOD2" s="703"/>
      <c r="KOE2" s="703"/>
      <c r="KOF2" s="703"/>
      <c r="KOG2" s="703"/>
      <c r="KOH2" s="703"/>
      <c r="KOI2" s="703"/>
      <c r="KOJ2" s="703"/>
      <c r="KOK2" s="703"/>
      <c r="KOL2" s="703"/>
      <c r="KOM2" s="703"/>
      <c r="KON2" s="703"/>
      <c r="KOO2" s="703"/>
      <c r="KOP2" s="703"/>
      <c r="KOQ2" s="703"/>
      <c r="KOR2" s="703"/>
      <c r="KOS2" s="703"/>
      <c r="KOT2" s="703"/>
      <c r="KOU2" s="703"/>
      <c r="KOV2" s="703"/>
      <c r="KOW2" s="703"/>
      <c r="KOX2" s="703"/>
      <c r="KOY2" s="703"/>
      <c r="KOZ2" s="703"/>
      <c r="KPA2" s="703"/>
      <c r="KPB2" s="703"/>
      <c r="KPC2" s="703"/>
      <c r="KPD2" s="703"/>
      <c r="KPE2" s="703"/>
      <c r="KPF2" s="703"/>
      <c r="KPG2" s="703"/>
      <c r="KPH2" s="703"/>
      <c r="KPI2" s="703"/>
      <c r="KPJ2" s="703"/>
      <c r="KPK2" s="703"/>
      <c r="KPL2" s="703"/>
      <c r="KPM2" s="703"/>
      <c r="KPN2" s="703"/>
      <c r="KPO2" s="703"/>
      <c r="KPP2" s="703"/>
      <c r="KPQ2" s="703"/>
      <c r="KPR2" s="703"/>
      <c r="KPS2" s="703"/>
      <c r="KPT2" s="703"/>
      <c r="KPU2" s="703"/>
      <c r="KPV2" s="703"/>
      <c r="KPW2" s="703"/>
      <c r="KPX2" s="703"/>
      <c r="KPY2" s="703"/>
      <c r="KPZ2" s="703"/>
      <c r="KQA2" s="703"/>
      <c r="KQB2" s="703"/>
      <c r="KQC2" s="703"/>
      <c r="KQD2" s="703"/>
      <c r="KQE2" s="703"/>
      <c r="KQF2" s="703"/>
      <c r="KQG2" s="703"/>
      <c r="KQH2" s="703"/>
      <c r="KQI2" s="703"/>
      <c r="KQJ2" s="703"/>
      <c r="KQK2" s="703"/>
      <c r="KQL2" s="703"/>
      <c r="KQM2" s="703"/>
      <c r="KQN2" s="703"/>
      <c r="KQO2" s="703"/>
      <c r="KQP2" s="703"/>
      <c r="KQQ2" s="703"/>
      <c r="KQR2" s="703"/>
      <c r="KQS2" s="703"/>
      <c r="KQT2" s="703"/>
      <c r="KQU2" s="703"/>
      <c r="KQV2" s="703"/>
      <c r="KQW2" s="703"/>
      <c r="KQX2" s="703"/>
      <c r="KQY2" s="703"/>
      <c r="KQZ2" s="703"/>
      <c r="KRA2" s="703"/>
      <c r="KRB2" s="703"/>
      <c r="KRC2" s="703"/>
      <c r="KRD2" s="703"/>
      <c r="KRE2" s="703"/>
      <c r="KRF2" s="703"/>
      <c r="KRG2" s="703"/>
      <c r="KRH2" s="703"/>
      <c r="KRI2" s="703"/>
      <c r="KRJ2" s="703"/>
      <c r="KRK2" s="703"/>
      <c r="KRL2" s="703"/>
      <c r="KRM2" s="703"/>
      <c r="KRN2" s="703"/>
      <c r="KRO2" s="703"/>
      <c r="KRP2" s="703"/>
      <c r="KRQ2" s="703"/>
      <c r="KRR2" s="703"/>
      <c r="KRS2" s="703"/>
      <c r="KRT2" s="703"/>
      <c r="KRU2" s="703"/>
      <c r="KRV2" s="703"/>
      <c r="KRW2" s="703"/>
      <c r="KRX2" s="703"/>
      <c r="KRY2" s="703"/>
      <c r="KRZ2" s="703"/>
      <c r="KSA2" s="703"/>
      <c r="KSB2" s="703"/>
      <c r="KSC2" s="703"/>
      <c r="KSD2" s="703"/>
      <c r="KSE2" s="703"/>
      <c r="KSF2" s="703"/>
      <c r="KSG2" s="703"/>
      <c r="KSH2" s="703"/>
      <c r="KSI2" s="703"/>
      <c r="KSJ2" s="703"/>
      <c r="KSK2" s="703"/>
      <c r="KSL2" s="703"/>
      <c r="KSM2" s="703"/>
      <c r="KSN2" s="703"/>
      <c r="KSO2" s="703"/>
      <c r="KSP2" s="703"/>
      <c r="KSQ2" s="703"/>
      <c r="KSR2" s="703"/>
      <c r="KSS2" s="703"/>
      <c r="KST2" s="703"/>
      <c r="KSU2" s="703"/>
      <c r="KSV2" s="703"/>
      <c r="KSW2" s="703"/>
      <c r="KSX2" s="703"/>
      <c r="KSY2" s="703"/>
      <c r="KSZ2" s="703"/>
      <c r="KTA2" s="703"/>
      <c r="KTB2" s="703"/>
      <c r="KTC2" s="703"/>
      <c r="KTD2" s="703"/>
      <c r="KTE2" s="703"/>
      <c r="KTF2" s="703"/>
      <c r="KTG2" s="703"/>
      <c r="KTH2" s="703"/>
      <c r="KTI2" s="703"/>
      <c r="KTJ2" s="703"/>
      <c r="KTK2" s="703"/>
      <c r="KTL2" s="703"/>
      <c r="KTM2" s="703"/>
      <c r="KTN2" s="703"/>
      <c r="KTO2" s="703"/>
      <c r="KTP2" s="703"/>
      <c r="KTQ2" s="703"/>
      <c r="KTR2" s="703"/>
      <c r="KTS2" s="703"/>
      <c r="KTT2" s="703"/>
      <c r="KTU2" s="703"/>
      <c r="KTV2" s="703"/>
      <c r="KTW2" s="703"/>
      <c r="KTX2" s="703"/>
      <c r="KTY2" s="703"/>
      <c r="KTZ2" s="703"/>
      <c r="KUA2" s="703"/>
      <c r="KUB2" s="703"/>
      <c r="KUC2" s="703"/>
      <c r="KUD2" s="703"/>
      <c r="KUE2" s="703"/>
      <c r="KUF2" s="703"/>
      <c r="KUG2" s="703"/>
      <c r="KUH2" s="703"/>
      <c r="KUI2" s="703"/>
      <c r="KUJ2" s="703"/>
      <c r="KUK2" s="703"/>
      <c r="KUL2" s="703"/>
      <c r="KUM2" s="703"/>
      <c r="KUN2" s="703"/>
      <c r="KUO2" s="703"/>
      <c r="KUP2" s="703"/>
      <c r="KUQ2" s="703"/>
      <c r="KUR2" s="703"/>
      <c r="KUS2" s="703"/>
      <c r="KUT2" s="703"/>
      <c r="KUU2" s="703"/>
      <c r="KUV2" s="703"/>
      <c r="KUW2" s="703"/>
      <c r="KUX2" s="703"/>
      <c r="KUY2" s="703"/>
      <c r="KUZ2" s="703"/>
      <c r="KVA2" s="703"/>
      <c r="KVB2" s="703"/>
      <c r="KVC2" s="703"/>
      <c r="KVD2" s="703"/>
      <c r="KVE2" s="703"/>
      <c r="KVF2" s="703"/>
      <c r="KVG2" s="703"/>
      <c r="KVH2" s="703"/>
      <c r="KVI2" s="703"/>
      <c r="KVJ2" s="703"/>
      <c r="KVK2" s="703"/>
      <c r="KVL2" s="703"/>
      <c r="KVM2" s="703"/>
      <c r="KVN2" s="703"/>
      <c r="KVO2" s="703"/>
      <c r="KVP2" s="703"/>
      <c r="KVQ2" s="703"/>
      <c r="KVR2" s="703"/>
      <c r="KVS2" s="703"/>
      <c r="KVT2" s="703"/>
      <c r="KVU2" s="703"/>
      <c r="KVV2" s="703"/>
      <c r="KVW2" s="703"/>
      <c r="KVX2" s="703"/>
      <c r="KVY2" s="703"/>
      <c r="KVZ2" s="703"/>
      <c r="KWA2" s="703"/>
      <c r="KWB2" s="703"/>
      <c r="KWC2" s="703"/>
      <c r="KWD2" s="703"/>
      <c r="KWE2" s="703"/>
      <c r="KWF2" s="703"/>
      <c r="KWG2" s="703"/>
      <c r="KWH2" s="703"/>
      <c r="KWI2" s="703"/>
      <c r="KWJ2" s="703"/>
      <c r="KWK2" s="703"/>
      <c r="KWL2" s="703"/>
      <c r="KWM2" s="703"/>
      <c r="KWN2" s="703"/>
      <c r="KWO2" s="703"/>
      <c r="KWP2" s="703"/>
      <c r="KWQ2" s="703"/>
      <c r="KWR2" s="703"/>
      <c r="KWS2" s="703"/>
      <c r="KWT2" s="703"/>
      <c r="KWU2" s="703"/>
      <c r="KWV2" s="703"/>
      <c r="KWW2" s="703"/>
      <c r="KWX2" s="703"/>
      <c r="KWY2" s="703"/>
      <c r="KWZ2" s="703"/>
      <c r="KXA2" s="703"/>
      <c r="KXB2" s="703"/>
      <c r="KXC2" s="703"/>
      <c r="KXD2" s="703"/>
      <c r="KXE2" s="703"/>
      <c r="KXF2" s="703"/>
      <c r="KXG2" s="703"/>
      <c r="KXH2" s="703"/>
      <c r="KXI2" s="703"/>
      <c r="KXJ2" s="703"/>
      <c r="KXK2" s="703"/>
      <c r="KXL2" s="703"/>
      <c r="KXM2" s="703"/>
      <c r="KXN2" s="703"/>
      <c r="KXO2" s="703"/>
      <c r="KXP2" s="703"/>
      <c r="KXQ2" s="703"/>
      <c r="KXR2" s="703"/>
      <c r="KXS2" s="703"/>
      <c r="KXT2" s="703"/>
      <c r="KXU2" s="703"/>
      <c r="KXV2" s="703"/>
      <c r="KXW2" s="703"/>
      <c r="KXX2" s="703"/>
      <c r="KXY2" s="703"/>
      <c r="KXZ2" s="703"/>
      <c r="KYA2" s="703"/>
      <c r="KYB2" s="703"/>
      <c r="KYC2" s="703"/>
      <c r="KYD2" s="703"/>
      <c r="KYE2" s="703"/>
      <c r="KYF2" s="703"/>
      <c r="KYG2" s="703"/>
      <c r="KYH2" s="703"/>
      <c r="KYI2" s="703"/>
      <c r="KYJ2" s="703"/>
      <c r="KYK2" s="703"/>
      <c r="KYL2" s="703"/>
      <c r="KYM2" s="703"/>
      <c r="KYN2" s="703"/>
      <c r="KYO2" s="703"/>
      <c r="KYP2" s="703"/>
      <c r="KYQ2" s="703"/>
      <c r="KYR2" s="703"/>
      <c r="KYS2" s="703"/>
      <c r="KYT2" s="703"/>
      <c r="KYU2" s="703"/>
      <c r="KYV2" s="703"/>
      <c r="KYW2" s="703"/>
      <c r="KYX2" s="703"/>
      <c r="KYY2" s="703"/>
      <c r="KYZ2" s="703"/>
      <c r="KZA2" s="703"/>
      <c r="KZB2" s="703"/>
      <c r="KZC2" s="703"/>
      <c r="KZD2" s="703"/>
      <c r="KZE2" s="703"/>
      <c r="KZF2" s="703"/>
      <c r="KZG2" s="703"/>
      <c r="KZH2" s="703"/>
      <c r="KZI2" s="703"/>
      <c r="KZJ2" s="703"/>
      <c r="KZK2" s="703"/>
      <c r="KZL2" s="703"/>
      <c r="KZM2" s="703"/>
      <c r="KZN2" s="703"/>
      <c r="KZO2" s="703"/>
      <c r="KZP2" s="703"/>
      <c r="KZQ2" s="703"/>
      <c r="KZR2" s="703"/>
      <c r="KZS2" s="703"/>
      <c r="KZT2" s="703"/>
      <c r="KZU2" s="703"/>
      <c r="KZV2" s="703"/>
      <c r="KZW2" s="703"/>
      <c r="KZX2" s="703"/>
      <c r="KZY2" s="703"/>
      <c r="KZZ2" s="703"/>
      <c r="LAA2" s="703"/>
      <c r="LAB2" s="703"/>
      <c r="LAC2" s="703"/>
      <c r="LAD2" s="703"/>
      <c r="LAE2" s="703"/>
      <c r="LAF2" s="703"/>
      <c r="LAG2" s="703"/>
      <c r="LAH2" s="703"/>
      <c r="LAI2" s="703"/>
      <c r="LAJ2" s="703"/>
      <c r="LAK2" s="703"/>
      <c r="LAL2" s="703"/>
      <c r="LAM2" s="703"/>
      <c r="LAN2" s="703"/>
      <c r="LAO2" s="703"/>
      <c r="LAP2" s="703"/>
      <c r="LAQ2" s="703"/>
      <c r="LAR2" s="703"/>
      <c r="LAS2" s="703"/>
      <c r="LAT2" s="703"/>
      <c r="LAU2" s="703"/>
      <c r="LAV2" s="703"/>
      <c r="LAW2" s="703"/>
      <c r="LAX2" s="703"/>
      <c r="LAY2" s="703"/>
      <c r="LAZ2" s="703"/>
      <c r="LBA2" s="703"/>
      <c r="LBB2" s="703"/>
      <c r="LBC2" s="703"/>
      <c r="LBD2" s="703"/>
      <c r="LBE2" s="703"/>
      <c r="LBF2" s="703"/>
      <c r="LBG2" s="703"/>
      <c r="LBH2" s="703"/>
      <c r="LBI2" s="703"/>
      <c r="LBJ2" s="703"/>
      <c r="LBK2" s="703"/>
      <c r="LBL2" s="703"/>
      <c r="LBM2" s="703"/>
      <c r="LBN2" s="703"/>
      <c r="LBO2" s="703"/>
      <c r="LBP2" s="703"/>
      <c r="LBQ2" s="703"/>
      <c r="LBR2" s="703"/>
      <c r="LBS2" s="703"/>
      <c r="LBT2" s="703"/>
      <c r="LBU2" s="703"/>
      <c r="LBV2" s="703"/>
      <c r="LBW2" s="703"/>
      <c r="LBX2" s="703"/>
      <c r="LBY2" s="703"/>
      <c r="LBZ2" s="703"/>
      <c r="LCA2" s="703"/>
      <c r="LCB2" s="703"/>
      <c r="LCC2" s="703"/>
      <c r="LCD2" s="703"/>
      <c r="LCE2" s="703"/>
      <c r="LCF2" s="703"/>
      <c r="LCG2" s="703"/>
      <c r="LCH2" s="703"/>
      <c r="LCI2" s="703"/>
      <c r="LCJ2" s="703"/>
      <c r="LCK2" s="703"/>
      <c r="LCL2" s="703"/>
      <c r="LCM2" s="703"/>
      <c r="LCN2" s="703"/>
      <c r="LCO2" s="703"/>
      <c r="LCP2" s="703"/>
      <c r="LCQ2" s="703"/>
      <c r="LCR2" s="703"/>
      <c r="LCS2" s="703"/>
      <c r="LCT2" s="703"/>
      <c r="LCU2" s="703"/>
      <c r="LCV2" s="703"/>
      <c r="LCW2" s="703"/>
      <c r="LCX2" s="703"/>
      <c r="LCY2" s="703"/>
      <c r="LCZ2" s="703"/>
      <c r="LDA2" s="703"/>
      <c r="LDB2" s="703"/>
      <c r="LDC2" s="703"/>
      <c r="LDD2" s="703"/>
      <c r="LDE2" s="703"/>
      <c r="LDF2" s="703"/>
      <c r="LDG2" s="703"/>
      <c r="LDH2" s="703"/>
      <c r="LDI2" s="703"/>
      <c r="LDJ2" s="703"/>
      <c r="LDK2" s="703"/>
      <c r="LDL2" s="703"/>
      <c r="LDM2" s="703"/>
      <c r="LDN2" s="703"/>
      <c r="LDO2" s="703"/>
      <c r="LDP2" s="703"/>
      <c r="LDQ2" s="703"/>
      <c r="LDR2" s="703"/>
      <c r="LDS2" s="703"/>
      <c r="LDT2" s="703"/>
      <c r="LDU2" s="703"/>
      <c r="LDV2" s="703"/>
      <c r="LDW2" s="703"/>
      <c r="LDX2" s="703"/>
      <c r="LDY2" s="703"/>
      <c r="LDZ2" s="703"/>
      <c r="LEA2" s="703"/>
      <c r="LEB2" s="703"/>
      <c r="LEC2" s="703"/>
      <c r="LED2" s="703"/>
      <c r="LEE2" s="703"/>
      <c r="LEF2" s="703"/>
      <c r="LEG2" s="703"/>
      <c r="LEH2" s="703"/>
      <c r="LEI2" s="703"/>
      <c r="LEJ2" s="703"/>
      <c r="LEK2" s="703"/>
      <c r="LEL2" s="703"/>
      <c r="LEM2" s="703"/>
      <c r="LEN2" s="703"/>
      <c r="LEO2" s="703"/>
      <c r="LEP2" s="703"/>
      <c r="LEQ2" s="703"/>
      <c r="LER2" s="703"/>
      <c r="LES2" s="703"/>
      <c r="LET2" s="703"/>
      <c r="LEU2" s="703"/>
      <c r="LEV2" s="703"/>
      <c r="LEW2" s="703"/>
      <c r="LEX2" s="703"/>
      <c r="LEY2" s="703"/>
      <c r="LEZ2" s="703"/>
      <c r="LFA2" s="703"/>
      <c r="LFB2" s="703"/>
      <c r="LFC2" s="703"/>
      <c r="LFD2" s="703"/>
      <c r="LFE2" s="703"/>
      <c r="LFF2" s="703"/>
      <c r="LFG2" s="703"/>
      <c r="LFH2" s="703"/>
      <c r="LFI2" s="703"/>
      <c r="LFJ2" s="703"/>
      <c r="LFK2" s="703"/>
      <c r="LFL2" s="703"/>
      <c r="LFM2" s="703"/>
      <c r="LFN2" s="703"/>
      <c r="LFO2" s="703"/>
      <c r="LFP2" s="703"/>
      <c r="LFQ2" s="703"/>
      <c r="LFR2" s="703"/>
      <c r="LFS2" s="703"/>
      <c r="LFT2" s="703"/>
      <c r="LFU2" s="703"/>
      <c r="LFV2" s="703"/>
      <c r="LFW2" s="703"/>
      <c r="LFX2" s="703"/>
      <c r="LFY2" s="703"/>
      <c r="LFZ2" s="703"/>
      <c r="LGA2" s="703"/>
      <c r="LGB2" s="703"/>
      <c r="LGC2" s="703"/>
      <c r="LGD2" s="703"/>
      <c r="LGE2" s="703"/>
      <c r="LGF2" s="703"/>
      <c r="LGG2" s="703"/>
      <c r="LGH2" s="703"/>
      <c r="LGI2" s="703"/>
      <c r="LGJ2" s="703"/>
      <c r="LGK2" s="703"/>
      <c r="LGL2" s="703"/>
      <c r="LGM2" s="703"/>
      <c r="LGN2" s="703"/>
      <c r="LGO2" s="703"/>
      <c r="LGP2" s="703"/>
      <c r="LGQ2" s="703"/>
      <c r="LGR2" s="703"/>
      <c r="LGS2" s="703"/>
      <c r="LGT2" s="703"/>
      <c r="LGU2" s="703"/>
      <c r="LGV2" s="703"/>
      <c r="LGW2" s="703"/>
      <c r="LGX2" s="703"/>
      <c r="LGY2" s="703"/>
      <c r="LGZ2" s="703"/>
      <c r="LHA2" s="703"/>
      <c r="LHB2" s="703"/>
      <c r="LHC2" s="703"/>
      <c r="LHD2" s="703"/>
      <c r="LHE2" s="703"/>
      <c r="LHF2" s="703"/>
      <c r="LHG2" s="703"/>
      <c r="LHH2" s="703"/>
      <c r="LHI2" s="703"/>
      <c r="LHJ2" s="703"/>
      <c r="LHK2" s="703"/>
      <c r="LHL2" s="703"/>
      <c r="LHM2" s="703"/>
      <c r="LHN2" s="703"/>
      <c r="LHO2" s="703"/>
      <c r="LHP2" s="703"/>
      <c r="LHQ2" s="703"/>
      <c r="LHR2" s="703"/>
      <c r="LHS2" s="703"/>
      <c r="LHT2" s="703"/>
      <c r="LHU2" s="703"/>
      <c r="LHV2" s="703"/>
      <c r="LHW2" s="703"/>
      <c r="LHX2" s="703"/>
      <c r="LHY2" s="703"/>
      <c r="LHZ2" s="703"/>
      <c r="LIA2" s="703"/>
      <c r="LIB2" s="703"/>
      <c r="LIC2" s="703"/>
      <c r="LID2" s="703"/>
      <c r="LIE2" s="703"/>
      <c r="LIF2" s="703"/>
      <c r="LIG2" s="703"/>
      <c r="LIH2" s="703"/>
      <c r="LII2" s="703"/>
      <c r="LIJ2" s="703"/>
      <c r="LIK2" s="703"/>
      <c r="LIL2" s="703"/>
      <c r="LIM2" s="703"/>
      <c r="LIN2" s="703"/>
      <c r="LIO2" s="703"/>
      <c r="LIP2" s="703"/>
      <c r="LIQ2" s="703"/>
      <c r="LIR2" s="703"/>
      <c r="LIS2" s="703"/>
      <c r="LIT2" s="703"/>
      <c r="LIU2" s="703"/>
      <c r="LIV2" s="703"/>
      <c r="LIW2" s="703"/>
      <c r="LIX2" s="703"/>
      <c r="LIY2" s="703"/>
      <c r="LIZ2" s="703"/>
      <c r="LJA2" s="703"/>
      <c r="LJB2" s="703"/>
      <c r="LJC2" s="703"/>
      <c r="LJD2" s="703"/>
      <c r="LJE2" s="703"/>
      <c r="LJF2" s="703"/>
      <c r="LJG2" s="703"/>
      <c r="LJH2" s="703"/>
      <c r="LJI2" s="703"/>
      <c r="LJJ2" s="703"/>
      <c r="LJK2" s="703"/>
      <c r="LJL2" s="703"/>
      <c r="LJM2" s="703"/>
      <c r="LJN2" s="703"/>
      <c r="LJO2" s="703"/>
      <c r="LJP2" s="703"/>
      <c r="LJQ2" s="703"/>
      <c r="LJR2" s="703"/>
      <c r="LJS2" s="703"/>
      <c r="LJT2" s="703"/>
      <c r="LJU2" s="703"/>
      <c r="LJV2" s="703"/>
      <c r="LJW2" s="703"/>
      <c r="LJX2" s="703"/>
      <c r="LJY2" s="703"/>
      <c r="LJZ2" s="703"/>
      <c r="LKA2" s="703"/>
      <c r="LKB2" s="703"/>
      <c r="LKC2" s="703"/>
      <c r="LKD2" s="703"/>
      <c r="LKE2" s="703"/>
      <c r="LKF2" s="703"/>
      <c r="LKG2" s="703"/>
      <c r="LKH2" s="703"/>
      <c r="LKI2" s="703"/>
      <c r="LKJ2" s="703"/>
      <c r="LKK2" s="703"/>
      <c r="LKL2" s="703"/>
      <c r="LKM2" s="703"/>
      <c r="LKN2" s="703"/>
      <c r="LKO2" s="703"/>
      <c r="LKP2" s="703"/>
      <c r="LKQ2" s="703"/>
      <c r="LKR2" s="703"/>
      <c r="LKS2" s="703"/>
      <c r="LKT2" s="703"/>
      <c r="LKU2" s="703"/>
      <c r="LKV2" s="703"/>
      <c r="LKW2" s="703"/>
      <c r="LKX2" s="703"/>
      <c r="LKY2" s="703"/>
      <c r="LKZ2" s="703"/>
      <c r="LLA2" s="703"/>
      <c r="LLB2" s="703"/>
      <c r="LLC2" s="703"/>
      <c r="LLD2" s="703"/>
      <c r="LLE2" s="703"/>
      <c r="LLF2" s="703"/>
      <c r="LLG2" s="703"/>
      <c r="LLH2" s="703"/>
      <c r="LLI2" s="703"/>
      <c r="LLJ2" s="703"/>
      <c r="LLK2" s="703"/>
      <c r="LLL2" s="703"/>
      <c r="LLM2" s="703"/>
      <c r="LLN2" s="703"/>
      <c r="LLO2" s="703"/>
      <c r="LLP2" s="703"/>
      <c r="LLQ2" s="703"/>
      <c r="LLR2" s="703"/>
      <c r="LLS2" s="703"/>
      <c r="LLT2" s="703"/>
      <c r="LLU2" s="703"/>
      <c r="LLV2" s="703"/>
      <c r="LLW2" s="703"/>
      <c r="LLX2" s="703"/>
      <c r="LLY2" s="703"/>
      <c r="LLZ2" s="703"/>
      <c r="LMA2" s="703"/>
      <c r="LMB2" s="703"/>
      <c r="LMC2" s="703"/>
      <c r="LMD2" s="703"/>
      <c r="LME2" s="703"/>
      <c r="LMF2" s="703"/>
      <c r="LMG2" s="703"/>
      <c r="LMH2" s="703"/>
      <c r="LMI2" s="703"/>
      <c r="LMJ2" s="703"/>
      <c r="LMK2" s="703"/>
      <c r="LML2" s="703"/>
      <c r="LMM2" s="703"/>
      <c r="LMN2" s="703"/>
      <c r="LMO2" s="703"/>
      <c r="LMP2" s="703"/>
      <c r="LMQ2" s="703"/>
      <c r="LMR2" s="703"/>
      <c r="LMS2" s="703"/>
      <c r="LMT2" s="703"/>
      <c r="LMU2" s="703"/>
      <c r="LMV2" s="703"/>
      <c r="LMW2" s="703"/>
      <c r="LMX2" s="703"/>
      <c r="LMY2" s="703"/>
      <c r="LMZ2" s="703"/>
      <c r="LNA2" s="703"/>
      <c r="LNB2" s="703"/>
      <c r="LNC2" s="703"/>
      <c r="LND2" s="703"/>
      <c r="LNE2" s="703"/>
      <c r="LNF2" s="703"/>
      <c r="LNG2" s="703"/>
      <c r="LNH2" s="703"/>
      <c r="LNI2" s="703"/>
      <c r="LNJ2" s="703"/>
      <c r="LNK2" s="703"/>
      <c r="LNL2" s="703"/>
      <c r="LNM2" s="703"/>
      <c r="LNN2" s="703"/>
      <c r="LNO2" s="703"/>
      <c r="LNP2" s="703"/>
      <c r="LNQ2" s="703"/>
      <c r="LNR2" s="703"/>
      <c r="LNS2" s="703"/>
      <c r="LNT2" s="703"/>
      <c r="LNU2" s="703"/>
      <c r="LNV2" s="703"/>
      <c r="LNW2" s="703"/>
      <c r="LNX2" s="703"/>
      <c r="LNY2" s="703"/>
      <c r="LNZ2" s="703"/>
      <c r="LOA2" s="703"/>
      <c r="LOB2" s="703"/>
      <c r="LOC2" s="703"/>
      <c r="LOD2" s="703"/>
      <c r="LOE2" s="703"/>
      <c r="LOF2" s="703"/>
      <c r="LOG2" s="703"/>
      <c r="LOH2" s="703"/>
      <c r="LOI2" s="703"/>
      <c r="LOJ2" s="703"/>
      <c r="LOK2" s="703"/>
      <c r="LOL2" s="703"/>
      <c r="LOM2" s="703"/>
      <c r="LON2" s="703"/>
      <c r="LOO2" s="703"/>
      <c r="LOP2" s="703"/>
      <c r="LOQ2" s="703"/>
      <c r="LOR2" s="703"/>
      <c r="LOS2" s="703"/>
      <c r="LOT2" s="703"/>
      <c r="LOU2" s="703"/>
      <c r="LOV2" s="703"/>
      <c r="LOW2" s="703"/>
      <c r="LOX2" s="703"/>
      <c r="LOY2" s="703"/>
      <c r="LOZ2" s="703"/>
      <c r="LPA2" s="703"/>
      <c r="LPB2" s="703"/>
      <c r="LPC2" s="703"/>
      <c r="LPD2" s="703"/>
      <c r="LPE2" s="703"/>
      <c r="LPF2" s="703"/>
      <c r="LPG2" s="703"/>
      <c r="LPH2" s="703"/>
      <c r="LPI2" s="703"/>
      <c r="LPJ2" s="703"/>
      <c r="LPK2" s="703"/>
      <c r="LPL2" s="703"/>
      <c r="LPM2" s="703"/>
      <c r="LPN2" s="703"/>
      <c r="LPO2" s="703"/>
      <c r="LPP2" s="703"/>
      <c r="LPQ2" s="703"/>
      <c r="LPR2" s="703"/>
      <c r="LPS2" s="703"/>
      <c r="LPT2" s="703"/>
      <c r="LPU2" s="703"/>
      <c r="LPV2" s="703"/>
      <c r="LPW2" s="703"/>
      <c r="LPX2" s="703"/>
      <c r="LPY2" s="703"/>
      <c r="LPZ2" s="703"/>
      <c r="LQA2" s="703"/>
      <c r="LQB2" s="703"/>
      <c r="LQC2" s="703"/>
      <c r="LQD2" s="703"/>
      <c r="LQE2" s="703"/>
      <c r="LQF2" s="703"/>
      <c r="LQG2" s="703"/>
      <c r="LQH2" s="703"/>
      <c r="LQI2" s="703"/>
      <c r="LQJ2" s="703"/>
      <c r="LQK2" s="703"/>
      <c r="LQL2" s="703"/>
      <c r="LQM2" s="703"/>
      <c r="LQN2" s="703"/>
      <c r="LQO2" s="703"/>
      <c r="LQP2" s="703"/>
      <c r="LQQ2" s="703"/>
      <c r="LQR2" s="703"/>
      <c r="LQS2" s="703"/>
      <c r="LQT2" s="703"/>
      <c r="LQU2" s="703"/>
      <c r="LQV2" s="703"/>
      <c r="LQW2" s="703"/>
      <c r="LQX2" s="703"/>
      <c r="LQY2" s="703"/>
      <c r="LQZ2" s="703"/>
      <c r="LRA2" s="703"/>
      <c r="LRB2" s="703"/>
      <c r="LRC2" s="703"/>
      <c r="LRD2" s="703"/>
      <c r="LRE2" s="703"/>
      <c r="LRF2" s="703"/>
      <c r="LRG2" s="703"/>
      <c r="LRH2" s="703"/>
      <c r="LRI2" s="703"/>
      <c r="LRJ2" s="703"/>
      <c r="LRK2" s="703"/>
      <c r="LRL2" s="703"/>
      <c r="LRM2" s="703"/>
      <c r="LRN2" s="703"/>
      <c r="LRO2" s="703"/>
      <c r="LRP2" s="703"/>
      <c r="LRQ2" s="703"/>
      <c r="LRR2" s="703"/>
      <c r="LRS2" s="703"/>
      <c r="LRT2" s="703"/>
      <c r="LRU2" s="703"/>
      <c r="LRV2" s="703"/>
      <c r="LRW2" s="703"/>
      <c r="LRX2" s="703"/>
      <c r="LRY2" s="703"/>
      <c r="LRZ2" s="703"/>
      <c r="LSA2" s="703"/>
      <c r="LSB2" s="703"/>
      <c r="LSC2" s="703"/>
      <c r="LSD2" s="703"/>
      <c r="LSE2" s="703"/>
      <c r="LSF2" s="703"/>
      <c r="LSG2" s="703"/>
      <c r="LSH2" s="703"/>
      <c r="LSI2" s="703"/>
      <c r="LSJ2" s="703"/>
      <c r="LSK2" s="703"/>
      <c r="LSL2" s="703"/>
      <c r="LSM2" s="703"/>
      <c r="LSN2" s="703"/>
      <c r="LSO2" s="703"/>
      <c r="LSP2" s="703"/>
      <c r="LSQ2" s="703"/>
      <c r="LSR2" s="703"/>
      <c r="LSS2" s="703"/>
      <c r="LST2" s="703"/>
      <c r="LSU2" s="703"/>
      <c r="LSV2" s="703"/>
      <c r="LSW2" s="703"/>
      <c r="LSX2" s="703"/>
      <c r="LSY2" s="703"/>
      <c r="LSZ2" s="703"/>
      <c r="LTA2" s="703"/>
      <c r="LTB2" s="703"/>
      <c r="LTC2" s="703"/>
      <c r="LTD2" s="703"/>
      <c r="LTE2" s="703"/>
      <c r="LTF2" s="703"/>
      <c r="LTG2" s="703"/>
      <c r="LTH2" s="703"/>
      <c r="LTI2" s="703"/>
      <c r="LTJ2" s="703"/>
      <c r="LTK2" s="703"/>
      <c r="LTL2" s="703"/>
      <c r="LTM2" s="703"/>
      <c r="LTN2" s="703"/>
      <c r="LTO2" s="703"/>
      <c r="LTP2" s="703"/>
      <c r="LTQ2" s="703"/>
      <c r="LTR2" s="703"/>
      <c r="LTS2" s="703"/>
      <c r="LTT2" s="703"/>
      <c r="LTU2" s="703"/>
      <c r="LTV2" s="703"/>
      <c r="LTW2" s="703"/>
      <c r="LTX2" s="703"/>
      <c r="LTY2" s="703"/>
      <c r="LTZ2" s="703"/>
      <c r="LUA2" s="703"/>
      <c r="LUB2" s="703"/>
      <c r="LUC2" s="703"/>
      <c r="LUD2" s="703"/>
      <c r="LUE2" s="703"/>
      <c r="LUF2" s="703"/>
      <c r="LUG2" s="703"/>
      <c r="LUH2" s="703"/>
      <c r="LUI2" s="703"/>
      <c r="LUJ2" s="703"/>
      <c r="LUK2" s="703"/>
      <c r="LUL2" s="703"/>
      <c r="LUM2" s="703"/>
      <c r="LUN2" s="703"/>
      <c r="LUO2" s="703"/>
      <c r="LUP2" s="703"/>
      <c r="LUQ2" s="703"/>
      <c r="LUR2" s="703"/>
      <c r="LUS2" s="703"/>
      <c r="LUT2" s="703"/>
      <c r="LUU2" s="703"/>
      <c r="LUV2" s="703"/>
      <c r="LUW2" s="703"/>
      <c r="LUX2" s="703"/>
      <c r="LUY2" s="703"/>
      <c r="LUZ2" s="703"/>
      <c r="LVA2" s="703"/>
      <c r="LVB2" s="703"/>
      <c r="LVC2" s="703"/>
      <c r="LVD2" s="703"/>
      <c r="LVE2" s="703"/>
      <c r="LVF2" s="703"/>
      <c r="LVG2" s="703"/>
      <c r="LVH2" s="703"/>
      <c r="LVI2" s="703"/>
      <c r="LVJ2" s="703"/>
      <c r="LVK2" s="703"/>
      <c r="LVL2" s="703"/>
      <c r="LVM2" s="703"/>
      <c r="LVN2" s="703"/>
      <c r="LVO2" s="703"/>
      <c r="LVP2" s="703"/>
      <c r="LVQ2" s="703"/>
      <c r="LVR2" s="703"/>
      <c r="LVS2" s="703"/>
      <c r="LVT2" s="703"/>
      <c r="LVU2" s="703"/>
      <c r="LVV2" s="703"/>
      <c r="LVW2" s="703"/>
      <c r="LVX2" s="703"/>
      <c r="LVY2" s="703"/>
      <c r="LVZ2" s="703"/>
      <c r="LWA2" s="703"/>
      <c r="LWB2" s="703"/>
      <c r="LWC2" s="703"/>
      <c r="LWD2" s="703"/>
      <c r="LWE2" s="703"/>
      <c r="LWF2" s="703"/>
      <c r="LWG2" s="703"/>
      <c r="LWH2" s="703"/>
      <c r="LWI2" s="703"/>
      <c r="LWJ2" s="703"/>
      <c r="LWK2" s="703"/>
      <c r="LWL2" s="703"/>
      <c r="LWM2" s="703"/>
      <c r="LWN2" s="703"/>
      <c r="LWO2" s="703"/>
      <c r="LWP2" s="703"/>
      <c r="LWQ2" s="703"/>
      <c r="LWR2" s="703"/>
      <c r="LWS2" s="703"/>
      <c r="LWT2" s="703"/>
      <c r="LWU2" s="703"/>
      <c r="LWV2" s="703"/>
      <c r="LWW2" s="703"/>
      <c r="LWX2" s="703"/>
      <c r="LWY2" s="703"/>
      <c r="LWZ2" s="703"/>
      <c r="LXA2" s="703"/>
      <c r="LXB2" s="703"/>
      <c r="LXC2" s="703"/>
      <c r="LXD2" s="703"/>
      <c r="LXE2" s="703"/>
      <c r="LXF2" s="703"/>
      <c r="LXG2" s="703"/>
      <c r="LXH2" s="703"/>
      <c r="LXI2" s="703"/>
      <c r="LXJ2" s="703"/>
      <c r="LXK2" s="703"/>
      <c r="LXL2" s="703"/>
      <c r="LXM2" s="703"/>
      <c r="LXN2" s="703"/>
      <c r="LXO2" s="703"/>
      <c r="LXP2" s="703"/>
      <c r="LXQ2" s="703"/>
      <c r="LXR2" s="703"/>
      <c r="LXS2" s="703"/>
      <c r="LXT2" s="703"/>
      <c r="LXU2" s="703"/>
      <c r="LXV2" s="703"/>
      <c r="LXW2" s="703"/>
      <c r="LXX2" s="703"/>
      <c r="LXY2" s="703"/>
      <c r="LXZ2" s="703"/>
      <c r="LYA2" s="703"/>
      <c r="LYB2" s="703"/>
      <c r="LYC2" s="703"/>
      <c r="LYD2" s="703"/>
      <c r="LYE2" s="703"/>
      <c r="LYF2" s="703"/>
      <c r="LYG2" s="703"/>
      <c r="LYH2" s="703"/>
      <c r="LYI2" s="703"/>
      <c r="LYJ2" s="703"/>
      <c r="LYK2" s="703"/>
      <c r="LYL2" s="703"/>
      <c r="LYM2" s="703"/>
      <c r="LYN2" s="703"/>
      <c r="LYO2" s="703"/>
      <c r="LYP2" s="703"/>
      <c r="LYQ2" s="703"/>
      <c r="LYR2" s="703"/>
      <c r="LYS2" s="703"/>
      <c r="LYT2" s="703"/>
      <c r="LYU2" s="703"/>
      <c r="LYV2" s="703"/>
      <c r="LYW2" s="703"/>
      <c r="LYX2" s="703"/>
      <c r="LYY2" s="703"/>
      <c r="LYZ2" s="703"/>
      <c r="LZA2" s="703"/>
      <c r="LZB2" s="703"/>
      <c r="LZC2" s="703"/>
      <c r="LZD2" s="703"/>
      <c r="LZE2" s="703"/>
      <c r="LZF2" s="703"/>
      <c r="LZG2" s="703"/>
      <c r="LZH2" s="703"/>
      <c r="LZI2" s="703"/>
      <c r="LZJ2" s="703"/>
      <c r="LZK2" s="703"/>
      <c r="LZL2" s="703"/>
      <c r="LZM2" s="703"/>
      <c r="LZN2" s="703"/>
      <c r="LZO2" s="703"/>
      <c r="LZP2" s="703"/>
      <c r="LZQ2" s="703"/>
      <c r="LZR2" s="703"/>
      <c r="LZS2" s="703"/>
      <c r="LZT2" s="703"/>
      <c r="LZU2" s="703"/>
      <c r="LZV2" s="703"/>
      <c r="LZW2" s="703"/>
      <c r="LZX2" s="703"/>
      <c r="LZY2" s="703"/>
      <c r="LZZ2" s="703"/>
      <c r="MAA2" s="703"/>
      <c r="MAB2" s="703"/>
      <c r="MAC2" s="703"/>
      <c r="MAD2" s="703"/>
      <c r="MAE2" s="703"/>
      <c r="MAF2" s="703"/>
      <c r="MAG2" s="703"/>
      <c r="MAH2" s="703"/>
      <c r="MAI2" s="703"/>
      <c r="MAJ2" s="703"/>
      <c r="MAK2" s="703"/>
      <c r="MAL2" s="703"/>
      <c r="MAM2" s="703"/>
      <c r="MAN2" s="703"/>
      <c r="MAO2" s="703"/>
      <c r="MAP2" s="703"/>
      <c r="MAQ2" s="703"/>
      <c r="MAR2" s="703"/>
      <c r="MAS2" s="703"/>
      <c r="MAT2" s="703"/>
      <c r="MAU2" s="703"/>
      <c r="MAV2" s="703"/>
      <c r="MAW2" s="703"/>
      <c r="MAX2" s="703"/>
      <c r="MAY2" s="703"/>
      <c r="MAZ2" s="703"/>
      <c r="MBA2" s="703"/>
      <c r="MBB2" s="703"/>
      <c r="MBC2" s="703"/>
      <c r="MBD2" s="703"/>
      <c r="MBE2" s="703"/>
      <c r="MBF2" s="703"/>
      <c r="MBG2" s="703"/>
      <c r="MBH2" s="703"/>
      <c r="MBI2" s="703"/>
      <c r="MBJ2" s="703"/>
      <c r="MBK2" s="703"/>
      <c r="MBL2" s="703"/>
      <c r="MBM2" s="703"/>
      <c r="MBN2" s="703"/>
      <c r="MBO2" s="703"/>
      <c r="MBP2" s="703"/>
      <c r="MBQ2" s="703"/>
      <c r="MBR2" s="703"/>
      <c r="MBS2" s="703"/>
      <c r="MBT2" s="703"/>
      <c r="MBU2" s="703"/>
      <c r="MBV2" s="703"/>
      <c r="MBW2" s="703"/>
      <c r="MBX2" s="703"/>
      <c r="MBY2" s="703"/>
      <c r="MBZ2" s="703"/>
      <c r="MCA2" s="703"/>
      <c r="MCB2" s="703"/>
      <c r="MCC2" s="703"/>
      <c r="MCD2" s="703"/>
      <c r="MCE2" s="703"/>
      <c r="MCF2" s="703"/>
      <c r="MCG2" s="703"/>
      <c r="MCH2" s="703"/>
      <c r="MCI2" s="703"/>
      <c r="MCJ2" s="703"/>
      <c r="MCK2" s="703"/>
      <c r="MCL2" s="703"/>
      <c r="MCM2" s="703"/>
      <c r="MCN2" s="703"/>
      <c r="MCO2" s="703"/>
      <c r="MCP2" s="703"/>
      <c r="MCQ2" s="703"/>
      <c r="MCR2" s="703"/>
      <c r="MCS2" s="703"/>
      <c r="MCT2" s="703"/>
      <c r="MCU2" s="703"/>
      <c r="MCV2" s="703"/>
      <c r="MCW2" s="703"/>
      <c r="MCX2" s="703"/>
      <c r="MCY2" s="703"/>
      <c r="MCZ2" s="703"/>
      <c r="MDA2" s="703"/>
      <c r="MDB2" s="703"/>
      <c r="MDC2" s="703"/>
      <c r="MDD2" s="703"/>
      <c r="MDE2" s="703"/>
      <c r="MDF2" s="703"/>
      <c r="MDG2" s="703"/>
      <c r="MDH2" s="703"/>
      <c r="MDI2" s="703"/>
      <c r="MDJ2" s="703"/>
      <c r="MDK2" s="703"/>
      <c r="MDL2" s="703"/>
      <c r="MDM2" s="703"/>
      <c r="MDN2" s="703"/>
      <c r="MDO2" s="703"/>
      <c r="MDP2" s="703"/>
      <c r="MDQ2" s="703"/>
      <c r="MDR2" s="703"/>
      <c r="MDS2" s="703"/>
      <c r="MDT2" s="703"/>
      <c r="MDU2" s="703"/>
      <c r="MDV2" s="703"/>
      <c r="MDW2" s="703"/>
      <c r="MDX2" s="703"/>
      <c r="MDY2" s="703"/>
      <c r="MDZ2" s="703"/>
      <c r="MEA2" s="703"/>
      <c r="MEB2" s="703"/>
      <c r="MEC2" s="703"/>
      <c r="MED2" s="703"/>
      <c r="MEE2" s="703"/>
      <c r="MEF2" s="703"/>
      <c r="MEG2" s="703"/>
      <c r="MEH2" s="703"/>
      <c r="MEI2" s="703"/>
      <c r="MEJ2" s="703"/>
      <c r="MEK2" s="703"/>
      <c r="MEL2" s="703"/>
      <c r="MEM2" s="703"/>
      <c r="MEN2" s="703"/>
      <c r="MEO2" s="703"/>
      <c r="MEP2" s="703"/>
      <c r="MEQ2" s="703"/>
      <c r="MER2" s="703"/>
      <c r="MES2" s="703"/>
      <c r="MET2" s="703"/>
      <c r="MEU2" s="703"/>
      <c r="MEV2" s="703"/>
      <c r="MEW2" s="703"/>
      <c r="MEX2" s="703"/>
      <c r="MEY2" s="703"/>
      <c r="MEZ2" s="703"/>
      <c r="MFA2" s="703"/>
      <c r="MFB2" s="703"/>
      <c r="MFC2" s="703"/>
      <c r="MFD2" s="703"/>
      <c r="MFE2" s="703"/>
      <c r="MFF2" s="703"/>
      <c r="MFG2" s="703"/>
      <c r="MFH2" s="703"/>
      <c r="MFI2" s="703"/>
      <c r="MFJ2" s="703"/>
      <c r="MFK2" s="703"/>
      <c r="MFL2" s="703"/>
      <c r="MFM2" s="703"/>
      <c r="MFN2" s="703"/>
      <c r="MFO2" s="703"/>
      <c r="MFP2" s="703"/>
      <c r="MFQ2" s="703"/>
      <c r="MFR2" s="703"/>
      <c r="MFS2" s="703"/>
      <c r="MFT2" s="703"/>
      <c r="MFU2" s="703"/>
      <c r="MFV2" s="703"/>
      <c r="MFW2" s="703"/>
      <c r="MFX2" s="703"/>
      <c r="MFY2" s="703"/>
      <c r="MFZ2" s="703"/>
      <c r="MGA2" s="703"/>
      <c r="MGB2" s="703"/>
      <c r="MGC2" s="703"/>
      <c r="MGD2" s="703"/>
      <c r="MGE2" s="703"/>
      <c r="MGF2" s="703"/>
      <c r="MGG2" s="703"/>
      <c r="MGH2" s="703"/>
      <c r="MGI2" s="703"/>
      <c r="MGJ2" s="703"/>
      <c r="MGK2" s="703"/>
      <c r="MGL2" s="703"/>
      <c r="MGM2" s="703"/>
      <c r="MGN2" s="703"/>
      <c r="MGO2" s="703"/>
      <c r="MGP2" s="703"/>
      <c r="MGQ2" s="703"/>
      <c r="MGR2" s="703"/>
      <c r="MGS2" s="703"/>
      <c r="MGT2" s="703"/>
      <c r="MGU2" s="703"/>
      <c r="MGV2" s="703"/>
      <c r="MGW2" s="703"/>
      <c r="MGX2" s="703"/>
      <c r="MGY2" s="703"/>
      <c r="MGZ2" s="703"/>
      <c r="MHA2" s="703"/>
      <c r="MHB2" s="703"/>
      <c r="MHC2" s="703"/>
      <c r="MHD2" s="703"/>
      <c r="MHE2" s="703"/>
      <c r="MHF2" s="703"/>
      <c r="MHG2" s="703"/>
      <c r="MHH2" s="703"/>
      <c r="MHI2" s="703"/>
      <c r="MHJ2" s="703"/>
      <c r="MHK2" s="703"/>
      <c r="MHL2" s="703"/>
      <c r="MHM2" s="703"/>
      <c r="MHN2" s="703"/>
      <c r="MHO2" s="703"/>
      <c r="MHP2" s="703"/>
      <c r="MHQ2" s="703"/>
      <c r="MHR2" s="703"/>
      <c r="MHS2" s="703"/>
      <c r="MHT2" s="703"/>
      <c r="MHU2" s="703"/>
      <c r="MHV2" s="703"/>
      <c r="MHW2" s="703"/>
      <c r="MHX2" s="703"/>
      <c r="MHY2" s="703"/>
      <c r="MHZ2" s="703"/>
      <c r="MIA2" s="703"/>
      <c r="MIB2" s="703"/>
      <c r="MIC2" s="703"/>
      <c r="MID2" s="703"/>
      <c r="MIE2" s="703"/>
      <c r="MIF2" s="703"/>
      <c r="MIG2" s="703"/>
      <c r="MIH2" s="703"/>
      <c r="MII2" s="703"/>
      <c r="MIJ2" s="703"/>
      <c r="MIK2" s="703"/>
      <c r="MIL2" s="703"/>
      <c r="MIM2" s="703"/>
      <c r="MIN2" s="703"/>
      <c r="MIO2" s="703"/>
      <c r="MIP2" s="703"/>
      <c r="MIQ2" s="703"/>
      <c r="MIR2" s="703"/>
      <c r="MIS2" s="703"/>
      <c r="MIT2" s="703"/>
      <c r="MIU2" s="703"/>
      <c r="MIV2" s="703"/>
      <c r="MIW2" s="703"/>
      <c r="MIX2" s="703"/>
      <c r="MIY2" s="703"/>
      <c r="MIZ2" s="703"/>
      <c r="MJA2" s="703"/>
      <c r="MJB2" s="703"/>
      <c r="MJC2" s="703"/>
      <c r="MJD2" s="703"/>
      <c r="MJE2" s="703"/>
      <c r="MJF2" s="703"/>
      <c r="MJG2" s="703"/>
      <c r="MJH2" s="703"/>
      <c r="MJI2" s="703"/>
      <c r="MJJ2" s="703"/>
      <c r="MJK2" s="703"/>
      <c r="MJL2" s="703"/>
      <c r="MJM2" s="703"/>
      <c r="MJN2" s="703"/>
      <c r="MJO2" s="703"/>
      <c r="MJP2" s="703"/>
      <c r="MJQ2" s="703"/>
      <c r="MJR2" s="703"/>
      <c r="MJS2" s="703"/>
      <c r="MJT2" s="703"/>
      <c r="MJU2" s="703"/>
      <c r="MJV2" s="703"/>
      <c r="MJW2" s="703"/>
      <c r="MJX2" s="703"/>
      <c r="MJY2" s="703"/>
      <c r="MJZ2" s="703"/>
      <c r="MKA2" s="703"/>
      <c r="MKB2" s="703"/>
      <c r="MKC2" s="703"/>
      <c r="MKD2" s="703"/>
      <c r="MKE2" s="703"/>
      <c r="MKF2" s="703"/>
      <c r="MKG2" s="703"/>
      <c r="MKH2" s="703"/>
      <c r="MKI2" s="703"/>
      <c r="MKJ2" s="703"/>
      <c r="MKK2" s="703"/>
      <c r="MKL2" s="703"/>
      <c r="MKM2" s="703"/>
      <c r="MKN2" s="703"/>
      <c r="MKO2" s="703"/>
      <c r="MKP2" s="703"/>
      <c r="MKQ2" s="703"/>
      <c r="MKR2" s="703"/>
      <c r="MKS2" s="703"/>
      <c r="MKT2" s="703"/>
      <c r="MKU2" s="703"/>
      <c r="MKV2" s="703"/>
      <c r="MKW2" s="703"/>
      <c r="MKX2" s="703"/>
      <c r="MKY2" s="703"/>
      <c r="MKZ2" s="703"/>
      <c r="MLA2" s="703"/>
      <c r="MLB2" s="703"/>
      <c r="MLC2" s="703"/>
      <c r="MLD2" s="703"/>
      <c r="MLE2" s="703"/>
      <c r="MLF2" s="703"/>
      <c r="MLG2" s="703"/>
      <c r="MLH2" s="703"/>
      <c r="MLI2" s="703"/>
      <c r="MLJ2" s="703"/>
      <c r="MLK2" s="703"/>
      <c r="MLL2" s="703"/>
      <c r="MLM2" s="703"/>
      <c r="MLN2" s="703"/>
      <c r="MLO2" s="703"/>
      <c r="MLP2" s="703"/>
      <c r="MLQ2" s="703"/>
      <c r="MLR2" s="703"/>
      <c r="MLS2" s="703"/>
      <c r="MLT2" s="703"/>
      <c r="MLU2" s="703"/>
      <c r="MLV2" s="703"/>
      <c r="MLW2" s="703"/>
      <c r="MLX2" s="703"/>
      <c r="MLY2" s="703"/>
      <c r="MLZ2" s="703"/>
      <c r="MMA2" s="703"/>
      <c r="MMB2" s="703"/>
      <c r="MMC2" s="703"/>
      <c r="MMD2" s="703"/>
      <c r="MME2" s="703"/>
      <c r="MMF2" s="703"/>
      <c r="MMG2" s="703"/>
      <c r="MMH2" s="703"/>
      <c r="MMI2" s="703"/>
      <c r="MMJ2" s="703"/>
      <c r="MMK2" s="703"/>
      <c r="MML2" s="703"/>
      <c r="MMM2" s="703"/>
      <c r="MMN2" s="703"/>
      <c r="MMO2" s="703"/>
      <c r="MMP2" s="703"/>
      <c r="MMQ2" s="703"/>
      <c r="MMR2" s="703"/>
      <c r="MMS2" s="703"/>
      <c r="MMT2" s="703"/>
      <c r="MMU2" s="703"/>
      <c r="MMV2" s="703"/>
      <c r="MMW2" s="703"/>
      <c r="MMX2" s="703"/>
      <c r="MMY2" s="703"/>
      <c r="MMZ2" s="703"/>
      <c r="MNA2" s="703"/>
      <c r="MNB2" s="703"/>
      <c r="MNC2" s="703"/>
      <c r="MND2" s="703"/>
      <c r="MNE2" s="703"/>
      <c r="MNF2" s="703"/>
      <c r="MNG2" s="703"/>
      <c r="MNH2" s="703"/>
      <c r="MNI2" s="703"/>
      <c r="MNJ2" s="703"/>
      <c r="MNK2" s="703"/>
      <c r="MNL2" s="703"/>
      <c r="MNM2" s="703"/>
      <c r="MNN2" s="703"/>
      <c r="MNO2" s="703"/>
      <c r="MNP2" s="703"/>
      <c r="MNQ2" s="703"/>
      <c r="MNR2" s="703"/>
      <c r="MNS2" s="703"/>
      <c r="MNT2" s="703"/>
      <c r="MNU2" s="703"/>
      <c r="MNV2" s="703"/>
      <c r="MNW2" s="703"/>
      <c r="MNX2" s="703"/>
      <c r="MNY2" s="703"/>
      <c r="MNZ2" s="703"/>
      <c r="MOA2" s="703"/>
      <c r="MOB2" s="703"/>
      <c r="MOC2" s="703"/>
      <c r="MOD2" s="703"/>
      <c r="MOE2" s="703"/>
      <c r="MOF2" s="703"/>
      <c r="MOG2" s="703"/>
      <c r="MOH2" s="703"/>
      <c r="MOI2" s="703"/>
      <c r="MOJ2" s="703"/>
      <c r="MOK2" s="703"/>
      <c r="MOL2" s="703"/>
      <c r="MOM2" s="703"/>
      <c r="MON2" s="703"/>
      <c r="MOO2" s="703"/>
      <c r="MOP2" s="703"/>
      <c r="MOQ2" s="703"/>
      <c r="MOR2" s="703"/>
      <c r="MOS2" s="703"/>
      <c r="MOT2" s="703"/>
      <c r="MOU2" s="703"/>
      <c r="MOV2" s="703"/>
      <c r="MOW2" s="703"/>
      <c r="MOX2" s="703"/>
      <c r="MOY2" s="703"/>
      <c r="MOZ2" s="703"/>
      <c r="MPA2" s="703"/>
      <c r="MPB2" s="703"/>
      <c r="MPC2" s="703"/>
      <c r="MPD2" s="703"/>
      <c r="MPE2" s="703"/>
      <c r="MPF2" s="703"/>
      <c r="MPG2" s="703"/>
      <c r="MPH2" s="703"/>
      <c r="MPI2" s="703"/>
      <c r="MPJ2" s="703"/>
      <c r="MPK2" s="703"/>
      <c r="MPL2" s="703"/>
      <c r="MPM2" s="703"/>
      <c r="MPN2" s="703"/>
      <c r="MPO2" s="703"/>
      <c r="MPP2" s="703"/>
      <c r="MPQ2" s="703"/>
      <c r="MPR2" s="703"/>
      <c r="MPS2" s="703"/>
      <c r="MPT2" s="703"/>
      <c r="MPU2" s="703"/>
      <c r="MPV2" s="703"/>
      <c r="MPW2" s="703"/>
      <c r="MPX2" s="703"/>
      <c r="MPY2" s="703"/>
      <c r="MPZ2" s="703"/>
      <c r="MQA2" s="703"/>
      <c r="MQB2" s="703"/>
      <c r="MQC2" s="703"/>
      <c r="MQD2" s="703"/>
      <c r="MQE2" s="703"/>
      <c r="MQF2" s="703"/>
      <c r="MQG2" s="703"/>
      <c r="MQH2" s="703"/>
      <c r="MQI2" s="703"/>
      <c r="MQJ2" s="703"/>
      <c r="MQK2" s="703"/>
      <c r="MQL2" s="703"/>
      <c r="MQM2" s="703"/>
      <c r="MQN2" s="703"/>
      <c r="MQO2" s="703"/>
      <c r="MQP2" s="703"/>
      <c r="MQQ2" s="703"/>
      <c r="MQR2" s="703"/>
      <c r="MQS2" s="703"/>
      <c r="MQT2" s="703"/>
      <c r="MQU2" s="703"/>
      <c r="MQV2" s="703"/>
      <c r="MQW2" s="703"/>
      <c r="MQX2" s="703"/>
      <c r="MQY2" s="703"/>
      <c r="MQZ2" s="703"/>
      <c r="MRA2" s="703"/>
      <c r="MRB2" s="703"/>
      <c r="MRC2" s="703"/>
      <c r="MRD2" s="703"/>
      <c r="MRE2" s="703"/>
      <c r="MRF2" s="703"/>
      <c r="MRG2" s="703"/>
      <c r="MRH2" s="703"/>
      <c r="MRI2" s="703"/>
      <c r="MRJ2" s="703"/>
      <c r="MRK2" s="703"/>
      <c r="MRL2" s="703"/>
      <c r="MRM2" s="703"/>
      <c r="MRN2" s="703"/>
      <c r="MRO2" s="703"/>
      <c r="MRP2" s="703"/>
      <c r="MRQ2" s="703"/>
      <c r="MRR2" s="703"/>
      <c r="MRS2" s="703"/>
      <c r="MRT2" s="703"/>
      <c r="MRU2" s="703"/>
      <c r="MRV2" s="703"/>
      <c r="MRW2" s="703"/>
      <c r="MRX2" s="703"/>
      <c r="MRY2" s="703"/>
      <c r="MRZ2" s="703"/>
      <c r="MSA2" s="703"/>
      <c r="MSB2" s="703"/>
      <c r="MSC2" s="703"/>
      <c r="MSD2" s="703"/>
      <c r="MSE2" s="703"/>
      <c r="MSF2" s="703"/>
      <c r="MSG2" s="703"/>
      <c r="MSH2" s="703"/>
      <c r="MSI2" s="703"/>
      <c r="MSJ2" s="703"/>
      <c r="MSK2" s="703"/>
      <c r="MSL2" s="703"/>
      <c r="MSM2" s="703"/>
      <c r="MSN2" s="703"/>
      <c r="MSO2" s="703"/>
      <c r="MSP2" s="703"/>
      <c r="MSQ2" s="703"/>
      <c r="MSR2" s="703"/>
      <c r="MSS2" s="703"/>
      <c r="MST2" s="703"/>
      <c r="MSU2" s="703"/>
      <c r="MSV2" s="703"/>
      <c r="MSW2" s="703"/>
      <c r="MSX2" s="703"/>
      <c r="MSY2" s="703"/>
      <c r="MSZ2" s="703"/>
      <c r="MTA2" s="703"/>
      <c r="MTB2" s="703"/>
      <c r="MTC2" s="703"/>
      <c r="MTD2" s="703"/>
      <c r="MTE2" s="703"/>
      <c r="MTF2" s="703"/>
      <c r="MTG2" s="703"/>
      <c r="MTH2" s="703"/>
      <c r="MTI2" s="703"/>
      <c r="MTJ2" s="703"/>
      <c r="MTK2" s="703"/>
      <c r="MTL2" s="703"/>
      <c r="MTM2" s="703"/>
      <c r="MTN2" s="703"/>
      <c r="MTO2" s="703"/>
      <c r="MTP2" s="703"/>
      <c r="MTQ2" s="703"/>
      <c r="MTR2" s="703"/>
      <c r="MTS2" s="703"/>
      <c r="MTT2" s="703"/>
      <c r="MTU2" s="703"/>
      <c r="MTV2" s="703"/>
      <c r="MTW2" s="703"/>
      <c r="MTX2" s="703"/>
      <c r="MTY2" s="703"/>
      <c r="MTZ2" s="703"/>
      <c r="MUA2" s="703"/>
      <c r="MUB2" s="703"/>
      <c r="MUC2" s="703"/>
      <c r="MUD2" s="703"/>
      <c r="MUE2" s="703"/>
      <c r="MUF2" s="703"/>
      <c r="MUG2" s="703"/>
      <c r="MUH2" s="703"/>
      <c r="MUI2" s="703"/>
      <c r="MUJ2" s="703"/>
      <c r="MUK2" s="703"/>
      <c r="MUL2" s="703"/>
      <c r="MUM2" s="703"/>
      <c r="MUN2" s="703"/>
      <c r="MUO2" s="703"/>
      <c r="MUP2" s="703"/>
      <c r="MUQ2" s="703"/>
      <c r="MUR2" s="703"/>
      <c r="MUS2" s="703"/>
      <c r="MUT2" s="703"/>
      <c r="MUU2" s="703"/>
      <c r="MUV2" s="703"/>
      <c r="MUW2" s="703"/>
      <c r="MUX2" s="703"/>
      <c r="MUY2" s="703"/>
      <c r="MUZ2" s="703"/>
      <c r="MVA2" s="703"/>
      <c r="MVB2" s="703"/>
      <c r="MVC2" s="703"/>
      <c r="MVD2" s="703"/>
      <c r="MVE2" s="703"/>
      <c r="MVF2" s="703"/>
      <c r="MVG2" s="703"/>
      <c r="MVH2" s="703"/>
      <c r="MVI2" s="703"/>
      <c r="MVJ2" s="703"/>
      <c r="MVK2" s="703"/>
      <c r="MVL2" s="703"/>
      <c r="MVM2" s="703"/>
      <c r="MVN2" s="703"/>
      <c r="MVO2" s="703"/>
      <c r="MVP2" s="703"/>
      <c r="MVQ2" s="703"/>
      <c r="MVR2" s="703"/>
      <c r="MVS2" s="703"/>
      <c r="MVT2" s="703"/>
      <c r="MVU2" s="703"/>
      <c r="MVV2" s="703"/>
      <c r="MVW2" s="703"/>
      <c r="MVX2" s="703"/>
      <c r="MVY2" s="703"/>
      <c r="MVZ2" s="703"/>
      <c r="MWA2" s="703"/>
      <c r="MWB2" s="703"/>
      <c r="MWC2" s="703"/>
      <c r="MWD2" s="703"/>
      <c r="MWE2" s="703"/>
      <c r="MWF2" s="703"/>
      <c r="MWG2" s="703"/>
      <c r="MWH2" s="703"/>
      <c r="MWI2" s="703"/>
      <c r="MWJ2" s="703"/>
      <c r="MWK2" s="703"/>
      <c r="MWL2" s="703"/>
      <c r="MWM2" s="703"/>
      <c r="MWN2" s="703"/>
      <c r="MWO2" s="703"/>
      <c r="MWP2" s="703"/>
      <c r="MWQ2" s="703"/>
      <c r="MWR2" s="703"/>
      <c r="MWS2" s="703"/>
      <c r="MWT2" s="703"/>
      <c r="MWU2" s="703"/>
      <c r="MWV2" s="703"/>
      <c r="MWW2" s="703"/>
      <c r="MWX2" s="703"/>
      <c r="MWY2" s="703"/>
      <c r="MWZ2" s="703"/>
      <c r="MXA2" s="703"/>
      <c r="MXB2" s="703"/>
      <c r="MXC2" s="703"/>
      <c r="MXD2" s="703"/>
      <c r="MXE2" s="703"/>
      <c r="MXF2" s="703"/>
      <c r="MXG2" s="703"/>
      <c r="MXH2" s="703"/>
      <c r="MXI2" s="703"/>
      <c r="MXJ2" s="703"/>
      <c r="MXK2" s="703"/>
      <c r="MXL2" s="703"/>
      <c r="MXM2" s="703"/>
      <c r="MXN2" s="703"/>
      <c r="MXO2" s="703"/>
      <c r="MXP2" s="703"/>
      <c r="MXQ2" s="703"/>
      <c r="MXR2" s="703"/>
      <c r="MXS2" s="703"/>
      <c r="MXT2" s="703"/>
      <c r="MXU2" s="703"/>
      <c r="MXV2" s="703"/>
      <c r="MXW2" s="703"/>
      <c r="MXX2" s="703"/>
      <c r="MXY2" s="703"/>
      <c r="MXZ2" s="703"/>
      <c r="MYA2" s="703"/>
      <c r="MYB2" s="703"/>
      <c r="MYC2" s="703"/>
      <c r="MYD2" s="703"/>
      <c r="MYE2" s="703"/>
      <c r="MYF2" s="703"/>
      <c r="MYG2" s="703"/>
      <c r="MYH2" s="703"/>
      <c r="MYI2" s="703"/>
      <c r="MYJ2" s="703"/>
      <c r="MYK2" s="703"/>
      <c r="MYL2" s="703"/>
      <c r="MYM2" s="703"/>
      <c r="MYN2" s="703"/>
      <c r="MYO2" s="703"/>
      <c r="MYP2" s="703"/>
      <c r="MYQ2" s="703"/>
      <c r="MYR2" s="703"/>
      <c r="MYS2" s="703"/>
      <c r="MYT2" s="703"/>
      <c r="MYU2" s="703"/>
      <c r="MYV2" s="703"/>
      <c r="MYW2" s="703"/>
      <c r="MYX2" s="703"/>
      <c r="MYY2" s="703"/>
      <c r="MYZ2" s="703"/>
      <c r="MZA2" s="703"/>
      <c r="MZB2" s="703"/>
      <c r="MZC2" s="703"/>
      <c r="MZD2" s="703"/>
      <c r="MZE2" s="703"/>
      <c r="MZF2" s="703"/>
      <c r="MZG2" s="703"/>
      <c r="MZH2" s="703"/>
      <c r="MZI2" s="703"/>
      <c r="MZJ2" s="703"/>
      <c r="MZK2" s="703"/>
      <c r="MZL2" s="703"/>
      <c r="MZM2" s="703"/>
      <c r="MZN2" s="703"/>
      <c r="MZO2" s="703"/>
      <c r="MZP2" s="703"/>
      <c r="MZQ2" s="703"/>
      <c r="MZR2" s="703"/>
      <c r="MZS2" s="703"/>
      <c r="MZT2" s="703"/>
      <c r="MZU2" s="703"/>
      <c r="MZV2" s="703"/>
      <c r="MZW2" s="703"/>
      <c r="MZX2" s="703"/>
      <c r="MZY2" s="703"/>
      <c r="MZZ2" s="703"/>
      <c r="NAA2" s="703"/>
      <c r="NAB2" s="703"/>
      <c r="NAC2" s="703"/>
      <c r="NAD2" s="703"/>
      <c r="NAE2" s="703"/>
      <c r="NAF2" s="703"/>
      <c r="NAG2" s="703"/>
      <c r="NAH2" s="703"/>
      <c r="NAI2" s="703"/>
      <c r="NAJ2" s="703"/>
      <c r="NAK2" s="703"/>
      <c r="NAL2" s="703"/>
      <c r="NAM2" s="703"/>
      <c r="NAN2" s="703"/>
      <c r="NAO2" s="703"/>
      <c r="NAP2" s="703"/>
      <c r="NAQ2" s="703"/>
      <c r="NAR2" s="703"/>
      <c r="NAS2" s="703"/>
      <c r="NAT2" s="703"/>
      <c r="NAU2" s="703"/>
      <c r="NAV2" s="703"/>
      <c r="NAW2" s="703"/>
      <c r="NAX2" s="703"/>
      <c r="NAY2" s="703"/>
      <c r="NAZ2" s="703"/>
      <c r="NBA2" s="703"/>
      <c r="NBB2" s="703"/>
      <c r="NBC2" s="703"/>
      <c r="NBD2" s="703"/>
      <c r="NBE2" s="703"/>
      <c r="NBF2" s="703"/>
      <c r="NBG2" s="703"/>
      <c r="NBH2" s="703"/>
      <c r="NBI2" s="703"/>
      <c r="NBJ2" s="703"/>
      <c r="NBK2" s="703"/>
      <c r="NBL2" s="703"/>
      <c r="NBM2" s="703"/>
      <c r="NBN2" s="703"/>
      <c r="NBO2" s="703"/>
      <c r="NBP2" s="703"/>
      <c r="NBQ2" s="703"/>
      <c r="NBR2" s="703"/>
      <c r="NBS2" s="703"/>
      <c r="NBT2" s="703"/>
      <c r="NBU2" s="703"/>
      <c r="NBV2" s="703"/>
      <c r="NBW2" s="703"/>
      <c r="NBX2" s="703"/>
      <c r="NBY2" s="703"/>
      <c r="NBZ2" s="703"/>
      <c r="NCA2" s="703"/>
      <c r="NCB2" s="703"/>
      <c r="NCC2" s="703"/>
      <c r="NCD2" s="703"/>
      <c r="NCE2" s="703"/>
      <c r="NCF2" s="703"/>
      <c r="NCG2" s="703"/>
      <c r="NCH2" s="703"/>
      <c r="NCI2" s="703"/>
      <c r="NCJ2" s="703"/>
      <c r="NCK2" s="703"/>
      <c r="NCL2" s="703"/>
      <c r="NCM2" s="703"/>
      <c r="NCN2" s="703"/>
      <c r="NCO2" s="703"/>
      <c r="NCP2" s="703"/>
      <c r="NCQ2" s="703"/>
      <c r="NCR2" s="703"/>
      <c r="NCS2" s="703"/>
      <c r="NCT2" s="703"/>
      <c r="NCU2" s="703"/>
      <c r="NCV2" s="703"/>
      <c r="NCW2" s="703"/>
      <c r="NCX2" s="703"/>
      <c r="NCY2" s="703"/>
      <c r="NCZ2" s="703"/>
      <c r="NDA2" s="703"/>
      <c r="NDB2" s="703"/>
      <c r="NDC2" s="703"/>
      <c r="NDD2" s="703"/>
      <c r="NDE2" s="703"/>
      <c r="NDF2" s="703"/>
      <c r="NDG2" s="703"/>
      <c r="NDH2" s="703"/>
      <c r="NDI2" s="703"/>
      <c r="NDJ2" s="703"/>
      <c r="NDK2" s="703"/>
      <c r="NDL2" s="703"/>
      <c r="NDM2" s="703"/>
      <c r="NDN2" s="703"/>
      <c r="NDO2" s="703"/>
      <c r="NDP2" s="703"/>
      <c r="NDQ2" s="703"/>
      <c r="NDR2" s="703"/>
      <c r="NDS2" s="703"/>
      <c r="NDT2" s="703"/>
      <c r="NDU2" s="703"/>
      <c r="NDV2" s="703"/>
      <c r="NDW2" s="703"/>
      <c r="NDX2" s="703"/>
      <c r="NDY2" s="703"/>
      <c r="NDZ2" s="703"/>
      <c r="NEA2" s="703"/>
      <c r="NEB2" s="703"/>
      <c r="NEC2" s="703"/>
      <c r="NED2" s="703"/>
      <c r="NEE2" s="703"/>
      <c r="NEF2" s="703"/>
      <c r="NEG2" s="703"/>
      <c r="NEH2" s="703"/>
      <c r="NEI2" s="703"/>
      <c r="NEJ2" s="703"/>
      <c r="NEK2" s="703"/>
      <c r="NEL2" s="703"/>
      <c r="NEM2" s="703"/>
      <c r="NEN2" s="703"/>
      <c r="NEO2" s="703"/>
      <c r="NEP2" s="703"/>
      <c r="NEQ2" s="703"/>
      <c r="NER2" s="703"/>
      <c r="NES2" s="703"/>
      <c r="NET2" s="703"/>
      <c r="NEU2" s="703"/>
      <c r="NEV2" s="703"/>
      <c r="NEW2" s="703"/>
      <c r="NEX2" s="703"/>
      <c r="NEY2" s="703"/>
      <c r="NEZ2" s="703"/>
      <c r="NFA2" s="703"/>
      <c r="NFB2" s="703"/>
      <c r="NFC2" s="703"/>
      <c r="NFD2" s="703"/>
      <c r="NFE2" s="703"/>
      <c r="NFF2" s="703"/>
      <c r="NFG2" s="703"/>
      <c r="NFH2" s="703"/>
      <c r="NFI2" s="703"/>
      <c r="NFJ2" s="703"/>
      <c r="NFK2" s="703"/>
      <c r="NFL2" s="703"/>
      <c r="NFM2" s="703"/>
      <c r="NFN2" s="703"/>
      <c r="NFO2" s="703"/>
      <c r="NFP2" s="703"/>
      <c r="NFQ2" s="703"/>
      <c r="NFR2" s="703"/>
      <c r="NFS2" s="703"/>
      <c r="NFT2" s="703"/>
      <c r="NFU2" s="703"/>
      <c r="NFV2" s="703"/>
      <c r="NFW2" s="703"/>
      <c r="NFX2" s="703"/>
      <c r="NFY2" s="703"/>
      <c r="NFZ2" s="703"/>
      <c r="NGA2" s="703"/>
      <c r="NGB2" s="703"/>
      <c r="NGC2" s="703"/>
      <c r="NGD2" s="703"/>
      <c r="NGE2" s="703"/>
      <c r="NGF2" s="703"/>
      <c r="NGG2" s="703"/>
      <c r="NGH2" s="703"/>
      <c r="NGI2" s="703"/>
      <c r="NGJ2" s="703"/>
      <c r="NGK2" s="703"/>
      <c r="NGL2" s="703"/>
      <c r="NGM2" s="703"/>
      <c r="NGN2" s="703"/>
      <c r="NGO2" s="703"/>
      <c r="NGP2" s="703"/>
      <c r="NGQ2" s="703"/>
      <c r="NGR2" s="703"/>
      <c r="NGS2" s="703"/>
      <c r="NGT2" s="703"/>
      <c r="NGU2" s="703"/>
      <c r="NGV2" s="703"/>
      <c r="NGW2" s="703"/>
      <c r="NGX2" s="703"/>
      <c r="NGY2" s="703"/>
      <c r="NGZ2" s="703"/>
      <c r="NHA2" s="703"/>
      <c r="NHB2" s="703"/>
      <c r="NHC2" s="703"/>
      <c r="NHD2" s="703"/>
      <c r="NHE2" s="703"/>
      <c r="NHF2" s="703"/>
      <c r="NHG2" s="703"/>
      <c r="NHH2" s="703"/>
      <c r="NHI2" s="703"/>
      <c r="NHJ2" s="703"/>
      <c r="NHK2" s="703"/>
      <c r="NHL2" s="703"/>
      <c r="NHM2" s="703"/>
      <c r="NHN2" s="703"/>
      <c r="NHO2" s="703"/>
      <c r="NHP2" s="703"/>
      <c r="NHQ2" s="703"/>
      <c r="NHR2" s="703"/>
      <c r="NHS2" s="703"/>
      <c r="NHT2" s="703"/>
      <c r="NHU2" s="703"/>
      <c r="NHV2" s="703"/>
      <c r="NHW2" s="703"/>
      <c r="NHX2" s="703"/>
      <c r="NHY2" s="703"/>
      <c r="NHZ2" s="703"/>
      <c r="NIA2" s="703"/>
      <c r="NIB2" s="703"/>
      <c r="NIC2" s="703"/>
      <c r="NID2" s="703"/>
      <c r="NIE2" s="703"/>
      <c r="NIF2" s="703"/>
      <c r="NIG2" s="703"/>
      <c r="NIH2" s="703"/>
      <c r="NII2" s="703"/>
      <c r="NIJ2" s="703"/>
      <c r="NIK2" s="703"/>
      <c r="NIL2" s="703"/>
      <c r="NIM2" s="703"/>
      <c r="NIN2" s="703"/>
      <c r="NIO2" s="703"/>
      <c r="NIP2" s="703"/>
      <c r="NIQ2" s="703"/>
      <c r="NIR2" s="703"/>
      <c r="NIS2" s="703"/>
      <c r="NIT2" s="703"/>
      <c r="NIU2" s="703"/>
      <c r="NIV2" s="703"/>
      <c r="NIW2" s="703"/>
      <c r="NIX2" s="703"/>
      <c r="NIY2" s="703"/>
      <c r="NIZ2" s="703"/>
      <c r="NJA2" s="703"/>
      <c r="NJB2" s="703"/>
      <c r="NJC2" s="703"/>
      <c r="NJD2" s="703"/>
      <c r="NJE2" s="703"/>
      <c r="NJF2" s="703"/>
      <c r="NJG2" s="703"/>
      <c r="NJH2" s="703"/>
      <c r="NJI2" s="703"/>
      <c r="NJJ2" s="703"/>
      <c r="NJK2" s="703"/>
      <c r="NJL2" s="703"/>
      <c r="NJM2" s="703"/>
      <c r="NJN2" s="703"/>
      <c r="NJO2" s="703"/>
      <c r="NJP2" s="703"/>
      <c r="NJQ2" s="703"/>
      <c r="NJR2" s="703"/>
      <c r="NJS2" s="703"/>
      <c r="NJT2" s="703"/>
      <c r="NJU2" s="703"/>
      <c r="NJV2" s="703"/>
      <c r="NJW2" s="703"/>
      <c r="NJX2" s="703"/>
      <c r="NJY2" s="703"/>
      <c r="NJZ2" s="703"/>
      <c r="NKA2" s="703"/>
      <c r="NKB2" s="703"/>
      <c r="NKC2" s="703"/>
      <c r="NKD2" s="703"/>
      <c r="NKE2" s="703"/>
      <c r="NKF2" s="703"/>
      <c r="NKG2" s="703"/>
      <c r="NKH2" s="703"/>
      <c r="NKI2" s="703"/>
      <c r="NKJ2" s="703"/>
      <c r="NKK2" s="703"/>
      <c r="NKL2" s="703"/>
      <c r="NKM2" s="703"/>
      <c r="NKN2" s="703"/>
      <c r="NKO2" s="703"/>
      <c r="NKP2" s="703"/>
      <c r="NKQ2" s="703"/>
      <c r="NKR2" s="703"/>
      <c r="NKS2" s="703"/>
      <c r="NKT2" s="703"/>
      <c r="NKU2" s="703"/>
      <c r="NKV2" s="703"/>
      <c r="NKW2" s="703"/>
      <c r="NKX2" s="703"/>
      <c r="NKY2" s="703"/>
      <c r="NKZ2" s="703"/>
      <c r="NLA2" s="703"/>
      <c r="NLB2" s="703"/>
      <c r="NLC2" s="703"/>
      <c r="NLD2" s="703"/>
      <c r="NLE2" s="703"/>
      <c r="NLF2" s="703"/>
      <c r="NLG2" s="703"/>
      <c r="NLH2" s="703"/>
      <c r="NLI2" s="703"/>
      <c r="NLJ2" s="703"/>
      <c r="NLK2" s="703"/>
      <c r="NLL2" s="703"/>
      <c r="NLM2" s="703"/>
      <c r="NLN2" s="703"/>
      <c r="NLO2" s="703"/>
      <c r="NLP2" s="703"/>
      <c r="NLQ2" s="703"/>
      <c r="NLR2" s="703"/>
      <c r="NLS2" s="703"/>
      <c r="NLT2" s="703"/>
      <c r="NLU2" s="703"/>
      <c r="NLV2" s="703"/>
      <c r="NLW2" s="703"/>
      <c r="NLX2" s="703"/>
      <c r="NLY2" s="703"/>
      <c r="NLZ2" s="703"/>
      <c r="NMA2" s="703"/>
      <c r="NMB2" s="703"/>
      <c r="NMC2" s="703"/>
      <c r="NMD2" s="703"/>
      <c r="NME2" s="703"/>
      <c r="NMF2" s="703"/>
      <c r="NMG2" s="703"/>
      <c r="NMH2" s="703"/>
      <c r="NMI2" s="703"/>
      <c r="NMJ2" s="703"/>
      <c r="NMK2" s="703"/>
      <c r="NML2" s="703"/>
      <c r="NMM2" s="703"/>
      <c r="NMN2" s="703"/>
      <c r="NMO2" s="703"/>
      <c r="NMP2" s="703"/>
      <c r="NMQ2" s="703"/>
      <c r="NMR2" s="703"/>
      <c r="NMS2" s="703"/>
      <c r="NMT2" s="703"/>
      <c r="NMU2" s="703"/>
      <c r="NMV2" s="703"/>
      <c r="NMW2" s="703"/>
      <c r="NMX2" s="703"/>
      <c r="NMY2" s="703"/>
      <c r="NMZ2" s="703"/>
      <c r="NNA2" s="703"/>
      <c r="NNB2" s="703"/>
      <c r="NNC2" s="703"/>
      <c r="NND2" s="703"/>
      <c r="NNE2" s="703"/>
      <c r="NNF2" s="703"/>
      <c r="NNG2" s="703"/>
      <c r="NNH2" s="703"/>
      <c r="NNI2" s="703"/>
      <c r="NNJ2" s="703"/>
      <c r="NNK2" s="703"/>
      <c r="NNL2" s="703"/>
      <c r="NNM2" s="703"/>
      <c r="NNN2" s="703"/>
      <c r="NNO2" s="703"/>
      <c r="NNP2" s="703"/>
      <c r="NNQ2" s="703"/>
      <c r="NNR2" s="703"/>
      <c r="NNS2" s="703"/>
      <c r="NNT2" s="703"/>
      <c r="NNU2" s="703"/>
      <c r="NNV2" s="703"/>
      <c r="NNW2" s="703"/>
      <c r="NNX2" s="703"/>
      <c r="NNY2" s="703"/>
      <c r="NNZ2" s="703"/>
      <c r="NOA2" s="703"/>
      <c r="NOB2" s="703"/>
      <c r="NOC2" s="703"/>
      <c r="NOD2" s="703"/>
      <c r="NOE2" s="703"/>
      <c r="NOF2" s="703"/>
      <c r="NOG2" s="703"/>
      <c r="NOH2" s="703"/>
      <c r="NOI2" s="703"/>
      <c r="NOJ2" s="703"/>
      <c r="NOK2" s="703"/>
      <c r="NOL2" s="703"/>
      <c r="NOM2" s="703"/>
      <c r="NON2" s="703"/>
      <c r="NOO2" s="703"/>
      <c r="NOP2" s="703"/>
      <c r="NOQ2" s="703"/>
      <c r="NOR2" s="703"/>
      <c r="NOS2" s="703"/>
      <c r="NOT2" s="703"/>
      <c r="NOU2" s="703"/>
      <c r="NOV2" s="703"/>
      <c r="NOW2" s="703"/>
      <c r="NOX2" s="703"/>
      <c r="NOY2" s="703"/>
      <c r="NOZ2" s="703"/>
      <c r="NPA2" s="703"/>
      <c r="NPB2" s="703"/>
      <c r="NPC2" s="703"/>
      <c r="NPD2" s="703"/>
      <c r="NPE2" s="703"/>
      <c r="NPF2" s="703"/>
      <c r="NPG2" s="703"/>
      <c r="NPH2" s="703"/>
      <c r="NPI2" s="703"/>
      <c r="NPJ2" s="703"/>
      <c r="NPK2" s="703"/>
      <c r="NPL2" s="703"/>
      <c r="NPM2" s="703"/>
      <c r="NPN2" s="703"/>
      <c r="NPO2" s="703"/>
      <c r="NPP2" s="703"/>
      <c r="NPQ2" s="703"/>
      <c r="NPR2" s="703"/>
      <c r="NPS2" s="703"/>
      <c r="NPT2" s="703"/>
      <c r="NPU2" s="703"/>
      <c r="NPV2" s="703"/>
      <c r="NPW2" s="703"/>
      <c r="NPX2" s="703"/>
      <c r="NPY2" s="703"/>
      <c r="NPZ2" s="703"/>
      <c r="NQA2" s="703"/>
      <c r="NQB2" s="703"/>
      <c r="NQC2" s="703"/>
      <c r="NQD2" s="703"/>
      <c r="NQE2" s="703"/>
      <c r="NQF2" s="703"/>
      <c r="NQG2" s="703"/>
      <c r="NQH2" s="703"/>
      <c r="NQI2" s="703"/>
      <c r="NQJ2" s="703"/>
      <c r="NQK2" s="703"/>
      <c r="NQL2" s="703"/>
      <c r="NQM2" s="703"/>
      <c r="NQN2" s="703"/>
      <c r="NQO2" s="703"/>
      <c r="NQP2" s="703"/>
      <c r="NQQ2" s="703"/>
      <c r="NQR2" s="703"/>
      <c r="NQS2" s="703"/>
      <c r="NQT2" s="703"/>
      <c r="NQU2" s="703"/>
      <c r="NQV2" s="703"/>
      <c r="NQW2" s="703"/>
      <c r="NQX2" s="703"/>
      <c r="NQY2" s="703"/>
      <c r="NQZ2" s="703"/>
      <c r="NRA2" s="703"/>
      <c r="NRB2" s="703"/>
      <c r="NRC2" s="703"/>
      <c r="NRD2" s="703"/>
      <c r="NRE2" s="703"/>
      <c r="NRF2" s="703"/>
      <c r="NRG2" s="703"/>
      <c r="NRH2" s="703"/>
      <c r="NRI2" s="703"/>
      <c r="NRJ2" s="703"/>
      <c r="NRK2" s="703"/>
      <c r="NRL2" s="703"/>
      <c r="NRM2" s="703"/>
      <c r="NRN2" s="703"/>
      <c r="NRO2" s="703"/>
      <c r="NRP2" s="703"/>
      <c r="NRQ2" s="703"/>
      <c r="NRR2" s="703"/>
      <c r="NRS2" s="703"/>
      <c r="NRT2" s="703"/>
      <c r="NRU2" s="703"/>
      <c r="NRV2" s="703"/>
      <c r="NRW2" s="703"/>
      <c r="NRX2" s="703"/>
      <c r="NRY2" s="703"/>
      <c r="NRZ2" s="703"/>
      <c r="NSA2" s="703"/>
      <c r="NSB2" s="703"/>
      <c r="NSC2" s="703"/>
      <c r="NSD2" s="703"/>
      <c r="NSE2" s="703"/>
      <c r="NSF2" s="703"/>
      <c r="NSG2" s="703"/>
      <c r="NSH2" s="703"/>
      <c r="NSI2" s="703"/>
      <c r="NSJ2" s="703"/>
      <c r="NSK2" s="703"/>
      <c r="NSL2" s="703"/>
      <c r="NSM2" s="703"/>
      <c r="NSN2" s="703"/>
      <c r="NSO2" s="703"/>
      <c r="NSP2" s="703"/>
      <c r="NSQ2" s="703"/>
      <c r="NSR2" s="703"/>
      <c r="NSS2" s="703"/>
      <c r="NST2" s="703"/>
      <c r="NSU2" s="703"/>
      <c r="NSV2" s="703"/>
      <c r="NSW2" s="703"/>
      <c r="NSX2" s="703"/>
      <c r="NSY2" s="703"/>
      <c r="NSZ2" s="703"/>
      <c r="NTA2" s="703"/>
      <c r="NTB2" s="703"/>
      <c r="NTC2" s="703"/>
      <c r="NTD2" s="703"/>
      <c r="NTE2" s="703"/>
      <c r="NTF2" s="703"/>
      <c r="NTG2" s="703"/>
      <c r="NTH2" s="703"/>
      <c r="NTI2" s="703"/>
      <c r="NTJ2" s="703"/>
      <c r="NTK2" s="703"/>
      <c r="NTL2" s="703"/>
      <c r="NTM2" s="703"/>
      <c r="NTN2" s="703"/>
      <c r="NTO2" s="703"/>
      <c r="NTP2" s="703"/>
      <c r="NTQ2" s="703"/>
      <c r="NTR2" s="703"/>
      <c r="NTS2" s="703"/>
      <c r="NTT2" s="703"/>
      <c r="NTU2" s="703"/>
      <c r="NTV2" s="703"/>
      <c r="NTW2" s="703"/>
      <c r="NTX2" s="703"/>
      <c r="NTY2" s="703"/>
      <c r="NTZ2" s="703"/>
      <c r="NUA2" s="703"/>
      <c r="NUB2" s="703"/>
      <c r="NUC2" s="703"/>
      <c r="NUD2" s="703"/>
      <c r="NUE2" s="703"/>
      <c r="NUF2" s="703"/>
      <c r="NUG2" s="703"/>
      <c r="NUH2" s="703"/>
      <c r="NUI2" s="703"/>
      <c r="NUJ2" s="703"/>
      <c r="NUK2" s="703"/>
      <c r="NUL2" s="703"/>
      <c r="NUM2" s="703"/>
      <c r="NUN2" s="703"/>
      <c r="NUO2" s="703"/>
      <c r="NUP2" s="703"/>
      <c r="NUQ2" s="703"/>
      <c r="NUR2" s="703"/>
      <c r="NUS2" s="703"/>
      <c r="NUT2" s="703"/>
      <c r="NUU2" s="703"/>
      <c r="NUV2" s="703"/>
      <c r="NUW2" s="703"/>
      <c r="NUX2" s="703"/>
      <c r="NUY2" s="703"/>
      <c r="NUZ2" s="703"/>
      <c r="NVA2" s="703"/>
      <c r="NVB2" s="703"/>
      <c r="NVC2" s="703"/>
      <c r="NVD2" s="703"/>
      <c r="NVE2" s="703"/>
      <c r="NVF2" s="703"/>
      <c r="NVG2" s="703"/>
      <c r="NVH2" s="703"/>
      <c r="NVI2" s="703"/>
      <c r="NVJ2" s="703"/>
      <c r="NVK2" s="703"/>
      <c r="NVL2" s="703"/>
      <c r="NVM2" s="703"/>
      <c r="NVN2" s="703"/>
      <c r="NVO2" s="703"/>
      <c r="NVP2" s="703"/>
      <c r="NVQ2" s="703"/>
      <c r="NVR2" s="703"/>
      <c r="NVS2" s="703"/>
      <c r="NVT2" s="703"/>
      <c r="NVU2" s="703"/>
      <c r="NVV2" s="703"/>
      <c r="NVW2" s="703"/>
      <c r="NVX2" s="703"/>
      <c r="NVY2" s="703"/>
      <c r="NVZ2" s="703"/>
      <c r="NWA2" s="703"/>
      <c r="NWB2" s="703"/>
      <c r="NWC2" s="703"/>
      <c r="NWD2" s="703"/>
      <c r="NWE2" s="703"/>
      <c r="NWF2" s="703"/>
      <c r="NWG2" s="703"/>
      <c r="NWH2" s="703"/>
      <c r="NWI2" s="703"/>
      <c r="NWJ2" s="703"/>
      <c r="NWK2" s="703"/>
      <c r="NWL2" s="703"/>
      <c r="NWM2" s="703"/>
      <c r="NWN2" s="703"/>
      <c r="NWO2" s="703"/>
      <c r="NWP2" s="703"/>
      <c r="NWQ2" s="703"/>
      <c r="NWR2" s="703"/>
      <c r="NWS2" s="703"/>
      <c r="NWT2" s="703"/>
      <c r="NWU2" s="703"/>
      <c r="NWV2" s="703"/>
      <c r="NWW2" s="703"/>
      <c r="NWX2" s="703"/>
      <c r="NWY2" s="703"/>
      <c r="NWZ2" s="703"/>
      <c r="NXA2" s="703"/>
      <c r="NXB2" s="703"/>
      <c r="NXC2" s="703"/>
      <c r="NXD2" s="703"/>
      <c r="NXE2" s="703"/>
      <c r="NXF2" s="703"/>
      <c r="NXG2" s="703"/>
      <c r="NXH2" s="703"/>
      <c r="NXI2" s="703"/>
      <c r="NXJ2" s="703"/>
      <c r="NXK2" s="703"/>
      <c r="NXL2" s="703"/>
      <c r="NXM2" s="703"/>
      <c r="NXN2" s="703"/>
      <c r="NXO2" s="703"/>
      <c r="NXP2" s="703"/>
      <c r="NXQ2" s="703"/>
      <c r="NXR2" s="703"/>
      <c r="NXS2" s="703"/>
      <c r="NXT2" s="703"/>
      <c r="NXU2" s="703"/>
      <c r="NXV2" s="703"/>
      <c r="NXW2" s="703"/>
      <c r="NXX2" s="703"/>
      <c r="NXY2" s="703"/>
      <c r="NXZ2" s="703"/>
      <c r="NYA2" s="703"/>
      <c r="NYB2" s="703"/>
      <c r="NYC2" s="703"/>
      <c r="NYD2" s="703"/>
      <c r="NYE2" s="703"/>
      <c r="NYF2" s="703"/>
      <c r="NYG2" s="703"/>
      <c r="NYH2" s="703"/>
      <c r="NYI2" s="703"/>
      <c r="NYJ2" s="703"/>
      <c r="NYK2" s="703"/>
      <c r="NYL2" s="703"/>
      <c r="NYM2" s="703"/>
      <c r="NYN2" s="703"/>
      <c r="NYO2" s="703"/>
      <c r="NYP2" s="703"/>
      <c r="NYQ2" s="703"/>
      <c r="NYR2" s="703"/>
      <c r="NYS2" s="703"/>
      <c r="NYT2" s="703"/>
      <c r="NYU2" s="703"/>
      <c r="NYV2" s="703"/>
      <c r="NYW2" s="703"/>
      <c r="NYX2" s="703"/>
      <c r="NYY2" s="703"/>
      <c r="NYZ2" s="703"/>
      <c r="NZA2" s="703"/>
      <c r="NZB2" s="703"/>
      <c r="NZC2" s="703"/>
      <c r="NZD2" s="703"/>
      <c r="NZE2" s="703"/>
      <c r="NZF2" s="703"/>
      <c r="NZG2" s="703"/>
      <c r="NZH2" s="703"/>
      <c r="NZI2" s="703"/>
      <c r="NZJ2" s="703"/>
      <c r="NZK2" s="703"/>
      <c r="NZL2" s="703"/>
      <c r="NZM2" s="703"/>
      <c r="NZN2" s="703"/>
      <c r="NZO2" s="703"/>
      <c r="NZP2" s="703"/>
      <c r="NZQ2" s="703"/>
      <c r="NZR2" s="703"/>
      <c r="NZS2" s="703"/>
      <c r="NZT2" s="703"/>
      <c r="NZU2" s="703"/>
      <c r="NZV2" s="703"/>
      <c r="NZW2" s="703"/>
      <c r="NZX2" s="703"/>
      <c r="NZY2" s="703"/>
      <c r="NZZ2" s="703"/>
      <c r="OAA2" s="703"/>
      <c r="OAB2" s="703"/>
      <c r="OAC2" s="703"/>
      <c r="OAD2" s="703"/>
      <c r="OAE2" s="703"/>
      <c r="OAF2" s="703"/>
      <c r="OAG2" s="703"/>
      <c r="OAH2" s="703"/>
      <c r="OAI2" s="703"/>
      <c r="OAJ2" s="703"/>
      <c r="OAK2" s="703"/>
      <c r="OAL2" s="703"/>
      <c r="OAM2" s="703"/>
      <c r="OAN2" s="703"/>
      <c r="OAO2" s="703"/>
      <c r="OAP2" s="703"/>
      <c r="OAQ2" s="703"/>
      <c r="OAR2" s="703"/>
      <c r="OAS2" s="703"/>
      <c r="OAT2" s="703"/>
      <c r="OAU2" s="703"/>
      <c r="OAV2" s="703"/>
      <c r="OAW2" s="703"/>
      <c r="OAX2" s="703"/>
      <c r="OAY2" s="703"/>
      <c r="OAZ2" s="703"/>
      <c r="OBA2" s="703"/>
      <c r="OBB2" s="703"/>
      <c r="OBC2" s="703"/>
      <c r="OBD2" s="703"/>
      <c r="OBE2" s="703"/>
      <c r="OBF2" s="703"/>
      <c r="OBG2" s="703"/>
      <c r="OBH2" s="703"/>
      <c r="OBI2" s="703"/>
      <c r="OBJ2" s="703"/>
      <c r="OBK2" s="703"/>
      <c r="OBL2" s="703"/>
      <c r="OBM2" s="703"/>
      <c r="OBN2" s="703"/>
      <c r="OBO2" s="703"/>
      <c r="OBP2" s="703"/>
      <c r="OBQ2" s="703"/>
      <c r="OBR2" s="703"/>
      <c r="OBS2" s="703"/>
      <c r="OBT2" s="703"/>
      <c r="OBU2" s="703"/>
      <c r="OBV2" s="703"/>
      <c r="OBW2" s="703"/>
      <c r="OBX2" s="703"/>
      <c r="OBY2" s="703"/>
      <c r="OBZ2" s="703"/>
      <c r="OCA2" s="703"/>
      <c r="OCB2" s="703"/>
      <c r="OCC2" s="703"/>
      <c r="OCD2" s="703"/>
      <c r="OCE2" s="703"/>
      <c r="OCF2" s="703"/>
      <c r="OCG2" s="703"/>
      <c r="OCH2" s="703"/>
      <c r="OCI2" s="703"/>
      <c r="OCJ2" s="703"/>
      <c r="OCK2" s="703"/>
      <c r="OCL2" s="703"/>
      <c r="OCM2" s="703"/>
      <c r="OCN2" s="703"/>
      <c r="OCO2" s="703"/>
      <c r="OCP2" s="703"/>
      <c r="OCQ2" s="703"/>
      <c r="OCR2" s="703"/>
      <c r="OCS2" s="703"/>
      <c r="OCT2" s="703"/>
      <c r="OCU2" s="703"/>
      <c r="OCV2" s="703"/>
      <c r="OCW2" s="703"/>
      <c r="OCX2" s="703"/>
      <c r="OCY2" s="703"/>
      <c r="OCZ2" s="703"/>
      <c r="ODA2" s="703"/>
      <c r="ODB2" s="703"/>
      <c r="ODC2" s="703"/>
      <c r="ODD2" s="703"/>
      <c r="ODE2" s="703"/>
      <c r="ODF2" s="703"/>
      <c r="ODG2" s="703"/>
      <c r="ODH2" s="703"/>
      <c r="ODI2" s="703"/>
      <c r="ODJ2" s="703"/>
      <c r="ODK2" s="703"/>
      <c r="ODL2" s="703"/>
      <c r="ODM2" s="703"/>
      <c r="ODN2" s="703"/>
      <c r="ODO2" s="703"/>
      <c r="ODP2" s="703"/>
      <c r="ODQ2" s="703"/>
      <c r="ODR2" s="703"/>
      <c r="ODS2" s="703"/>
      <c r="ODT2" s="703"/>
      <c r="ODU2" s="703"/>
      <c r="ODV2" s="703"/>
      <c r="ODW2" s="703"/>
      <c r="ODX2" s="703"/>
      <c r="ODY2" s="703"/>
      <c r="ODZ2" s="703"/>
      <c r="OEA2" s="703"/>
      <c r="OEB2" s="703"/>
      <c r="OEC2" s="703"/>
      <c r="OED2" s="703"/>
      <c r="OEE2" s="703"/>
      <c r="OEF2" s="703"/>
      <c r="OEG2" s="703"/>
      <c r="OEH2" s="703"/>
      <c r="OEI2" s="703"/>
      <c r="OEJ2" s="703"/>
      <c r="OEK2" s="703"/>
      <c r="OEL2" s="703"/>
      <c r="OEM2" s="703"/>
      <c r="OEN2" s="703"/>
      <c r="OEO2" s="703"/>
      <c r="OEP2" s="703"/>
      <c r="OEQ2" s="703"/>
      <c r="OER2" s="703"/>
      <c r="OES2" s="703"/>
      <c r="OET2" s="703"/>
      <c r="OEU2" s="703"/>
      <c r="OEV2" s="703"/>
      <c r="OEW2" s="703"/>
      <c r="OEX2" s="703"/>
      <c r="OEY2" s="703"/>
      <c r="OEZ2" s="703"/>
      <c r="OFA2" s="703"/>
      <c r="OFB2" s="703"/>
      <c r="OFC2" s="703"/>
      <c r="OFD2" s="703"/>
      <c r="OFE2" s="703"/>
      <c r="OFF2" s="703"/>
      <c r="OFG2" s="703"/>
      <c r="OFH2" s="703"/>
      <c r="OFI2" s="703"/>
      <c r="OFJ2" s="703"/>
      <c r="OFK2" s="703"/>
      <c r="OFL2" s="703"/>
      <c r="OFM2" s="703"/>
      <c r="OFN2" s="703"/>
      <c r="OFO2" s="703"/>
      <c r="OFP2" s="703"/>
      <c r="OFQ2" s="703"/>
      <c r="OFR2" s="703"/>
      <c r="OFS2" s="703"/>
      <c r="OFT2" s="703"/>
      <c r="OFU2" s="703"/>
      <c r="OFV2" s="703"/>
      <c r="OFW2" s="703"/>
      <c r="OFX2" s="703"/>
      <c r="OFY2" s="703"/>
      <c r="OFZ2" s="703"/>
      <c r="OGA2" s="703"/>
      <c r="OGB2" s="703"/>
      <c r="OGC2" s="703"/>
      <c r="OGD2" s="703"/>
      <c r="OGE2" s="703"/>
      <c r="OGF2" s="703"/>
      <c r="OGG2" s="703"/>
      <c r="OGH2" s="703"/>
      <c r="OGI2" s="703"/>
      <c r="OGJ2" s="703"/>
      <c r="OGK2" s="703"/>
      <c r="OGL2" s="703"/>
      <c r="OGM2" s="703"/>
      <c r="OGN2" s="703"/>
      <c r="OGO2" s="703"/>
      <c r="OGP2" s="703"/>
      <c r="OGQ2" s="703"/>
      <c r="OGR2" s="703"/>
      <c r="OGS2" s="703"/>
      <c r="OGT2" s="703"/>
      <c r="OGU2" s="703"/>
      <c r="OGV2" s="703"/>
      <c r="OGW2" s="703"/>
      <c r="OGX2" s="703"/>
      <c r="OGY2" s="703"/>
      <c r="OGZ2" s="703"/>
      <c r="OHA2" s="703"/>
      <c r="OHB2" s="703"/>
      <c r="OHC2" s="703"/>
      <c r="OHD2" s="703"/>
      <c r="OHE2" s="703"/>
      <c r="OHF2" s="703"/>
      <c r="OHG2" s="703"/>
      <c r="OHH2" s="703"/>
      <c r="OHI2" s="703"/>
      <c r="OHJ2" s="703"/>
      <c r="OHK2" s="703"/>
      <c r="OHL2" s="703"/>
      <c r="OHM2" s="703"/>
      <c r="OHN2" s="703"/>
      <c r="OHO2" s="703"/>
      <c r="OHP2" s="703"/>
      <c r="OHQ2" s="703"/>
      <c r="OHR2" s="703"/>
      <c r="OHS2" s="703"/>
      <c r="OHT2" s="703"/>
      <c r="OHU2" s="703"/>
      <c r="OHV2" s="703"/>
      <c r="OHW2" s="703"/>
      <c r="OHX2" s="703"/>
      <c r="OHY2" s="703"/>
      <c r="OHZ2" s="703"/>
      <c r="OIA2" s="703"/>
      <c r="OIB2" s="703"/>
      <c r="OIC2" s="703"/>
      <c r="OID2" s="703"/>
      <c r="OIE2" s="703"/>
      <c r="OIF2" s="703"/>
      <c r="OIG2" s="703"/>
      <c r="OIH2" s="703"/>
      <c r="OII2" s="703"/>
      <c r="OIJ2" s="703"/>
      <c r="OIK2" s="703"/>
      <c r="OIL2" s="703"/>
      <c r="OIM2" s="703"/>
      <c r="OIN2" s="703"/>
      <c r="OIO2" s="703"/>
      <c r="OIP2" s="703"/>
      <c r="OIQ2" s="703"/>
      <c r="OIR2" s="703"/>
      <c r="OIS2" s="703"/>
      <c r="OIT2" s="703"/>
      <c r="OIU2" s="703"/>
      <c r="OIV2" s="703"/>
      <c r="OIW2" s="703"/>
      <c r="OIX2" s="703"/>
      <c r="OIY2" s="703"/>
      <c r="OIZ2" s="703"/>
      <c r="OJA2" s="703"/>
      <c r="OJB2" s="703"/>
      <c r="OJC2" s="703"/>
      <c r="OJD2" s="703"/>
      <c r="OJE2" s="703"/>
      <c r="OJF2" s="703"/>
      <c r="OJG2" s="703"/>
      <c r="OJH2" s="703"/>
      <c r="OJI2" s="703"/>
      <c r="OJJ2" s="703"/>
      <c r="OJK2" s="703"/>
      <c r="OJL2" s="703"/>
      <c r="OJM2" s="703"/>
      <c r="OJN2" s="703"/>
      <c r="OJO2" s="703"/>
      <c r="OJP2" s="703"/>
      <c r="OJQ2" s="703"/>
      <c r="OJR2" s="703"/>
      <c r="OJS2" s="703"/>
      <c r="OJT2" s="703"/>
      <c r="OJU2" s="703"/>
      <c r="OJV2" s="703"/>
      <c r="OJW2" s="703"/>
      <c r="OJX2" s="703"/>
      <c r="OJY2" s="703"/>
      <c r="OJZ2" s="703"/>
      <c r="OKA2" s="703"/>
      <c r="OKB2" s="703"/>
      <c r="OKC2" s="703"/>
      <c r="OKD2" s="703"/>
      <c r="OKE2" s="703"/>
      <c r="OKF2" s="703"/>
      <c r="OKG2" s="703"/>
      <c r="OKH2" s="703"/>
      <c r="OKI2" s="703"/>
      <c r="OKJ2" s="703"/>
      <c r="OKK2" s="703"/>
      <c r="OKL2" s="703"/>
      <c r="OKM2" s="703"/>
      <c r="OKN2" s="703"/>
      <c r="OKO2" s="703"/>
      <c r="OKP2" s="703"/>
      <c r="OKQ2" s="703"/>
      <c r="OKR2" s="703"/>
      <c r="OKS2" s="703"/>
      <c r="OKT2" s="703"/>
      <c r="OKU2" s="703"/>
      <c r="OKV2" s="703"/>
      <c r="OKW2" s="703"/>
      <c r="OKX2" s="703"/>
      <c r="OKY2" s="703"/>
      <c r="OKZ2" s="703"/>
      <c r="OLA2" s="703"/>
      <c r="OLB2" s="703"/>
      <c r="OLC2" s="703"/>
      <c r="OLD2" s="703"/>
      <c r="OLE2" s="703"/>
      <c r="OLF2" s="703"/>
      <c r="OLG2" s="703"/>
      <c r="OLH2" s="703"/>
      <c r="OLI2" s="703"/>
      <c r="OLJ2" s="703"/>
      <c r="OLK2" s="703"/>
      <c r="OLL2" s="703"/>
      <c r="OLM2" s="703"/>
      <c r="OLN2" s="703"/>
      <c r="OLO2" s="703"/>
      <c r="OLP2" s="703"/>
      <c r="OLQ2" s="703"/>
      <c r="OLR2" s="703"/>
      <c r="OLS2" s="703"/>
      <c r="OLT2" s="703"/>
      <c r="OLU2" s="703"/>
      <c r="OLV2" s="703"/>
      <c r="OLW2" s="703"/>
      <c r="OLX2" s="703"/>
      <c r="OLY2" s="703"/>
      <c r="OLZ2" s="703"/>
      <c r="OMA2" s="703"/>
      <c r="OMB2" s="703"/>
      <c r="OMC2" s="703"/>
      <c r="OMD2" s="703"/>
      <c r="OME2" s="703"/>
      <c r="OMF2" s="703"/>
      <c r="OMG2" s="703"/>
      <c r="OMH2" s="703"/>
      <c r="OMI2" s="703"/>
      <c r="OMJ2" s="703"/>
      <c r="OMK2" s="703"/>
      <c r="OML2" s="703"/>
      <c r="OMM2" s="703"/>
      <c r="OMN2" s="703"/>
      <c r="OMO2" s="703"/>
      <c r="OMP2" s="703"/>
      <c r="OMQ2" s="703"/>
      <c r="OMR2" s="703"/>
      <c r="OMS2" s="703"/>
      <c r="OMT2" s="703"/>
      <c r="OMU2" s="703"/>
      <c r="OMV2" s="703"/>
      <c r="OMW2" s="703"/>
      <c r="OMX2" s="703"/>
      <c r="OMY2" s="703"/>
      <c r="OMZ2" s="703"/>
      <c r="ONA2" s="703"/>
      <c r="ONB2" s="703"/>
      <c r="ONC2" s="703"/>
      <c r="OND2" s="703"/>
      <c r="ONE2" s="703"/>
      <c r="ONF2" s="703"/>
      <c r="ONG2" s="703"/>
      <c r="ONH2" s="703"/>
      <c r="ONI2" s="703"/>
      <c r="ONJ2" s="703"/>
      <c r="ONK2" s="703"/>
      <c r="ONL2" s="703"/>
      <c r="ONM2" s="703"/>
      <c r="ONN2" s="703"/>
      <c r="ONO2" s="703"/>
      <c r="ONP2" s="703"/>
      <c r="ONQ2" s="703"/>
      <c r="ONR2" s="703"/>
      <c r="ONS2" s="703"/>
      <c r="ONT2" s="703"/>
      <c r="ONU2" s="703"/>
      <c r="ONV2" s="703"/>
      <c r="ONW2" s="703"/>
      <c r="ONX2" s="703"/>
      <c r="ONY2" s="703"/>
      <c r="ONZ2" s="703"/>
      <c r="OOA2" s="703"/>
      <c r="OOB2" s="703"/>
      <c r="OOC2" s="703"/>
      <c r="OOD2" s="703"/>
      <c r="OOE2" s="703"/>
      <c r="OOF2" s="703"/>
      <c r="OOG2" s="703"/>
      <c r="OOH2" s="703"/>
      <c r="OOI2" s="703"/>
      <c r="OOJ2" s="703"/>
      <c r="OOK2" s="703"/>
      <c r="OOL2" s="703"/>
      <c r="OOM2" s="703"/>
      <c r="OON2" s="703"/>
      <c r="OOO2" s="703"/>
      <c r="OOP2" s="703"/>
      <c r="OOQ2" s="703"/>
      <c r="OOR2" s="703"/>
      <c r="OOS2" s="703"/>
      <c r="OOT2" s="703"/>
      <c r="OOU2" s="703"/>
      <c r="OOV2" s="703"/>
      <c r="OOW2" s="703"/>
      <c r="OOX2" s="703"/>
      <c r="OOY2" s="703"/>
      <c r="OOZ2" s="703"/>
      <c r="OPA2" s="703"/>
      <c r="OPB2" s="703"/>
      <c r="OPC2" s="703"/>
      <c r="OPD2" s="703"/>
      <c r="OPE2" s="703"/>
      <c r="OPF2" s="703"/>
      <c r="OPG2" s="703"/>
      <c r="OPH2" s="703"/>
      <c r="OPI2" s="703"/>
      <c r="OPJ2" s="703"/>
      <c r="OPK2" s="703"/>
      <c r="OPL2" s="703"/>
      <c r="OPM2" s="703"/>
      <c r="OPN2" s="703"/>
      <c r="OPO2" s="703"/>
      <c r="OPP2" s="703"/>
      <c r="OPQ2" s="703"/>
      <c r="OPR2" s="703"/>
      <c r="OPS2" s="703"/>
      <c r="OPT2" s="703"/>
      <c r="OPU2" s="703"/>
      <c r="OPV2" s="703"/>
      <c r="OPW2" s="703"/>
      <c r="OPX2" s="703"/>
      <c r="OPY2" s="703"/>
      <c r="OPZ2" s="703"/>
      <c r="OQA2" s="703"/>
      <c r="OQB2" s="703"/>
      <c r="OQC2" s="703"/>
      <c r="OQD2" s="703"/>
      <c r="OQE2" s="703"/>
      <c r="OQF2" s="703"/>
      <c r="OQG2" s="703"/>
      <c r="OQH2" s="703"/>
      <c r="OQI2" s="703"/>
      <c r="OQJ2" s="703"/>
      <c r="OQK2" s="703"/>
      <c r="OQL2" s="703"/>
      <c r="OQM2" s="703"/>
      <c r="OQN2" s="703"/>
      <c r="OQO2" s="703"/>
      <c r="OQP2" s="703"/>
      <c r="OQQ2" s="703"/>
      <c r="OQR2" s="703"/>
      <c r="OQS2" s="703"/>
      <c r="OQT2" s="703"/>
      <c r="OQU2" s="703"/>
      <c r="OQV2" s="703"/>
      <c r="OQW2" s="703"/>
      <c r="OQX2" s="703"/>
      <c r="OQY2" s="703"/>
      <c r="OQZ2" s="703"/>
      <c r="ORA2" s="703"/>
      <c r="ORB2" s="703"/>
      <c r="ORC2" s="703"/>
      <c r="ORD2" s="703"/>
      <c r="ORE2" s="703"/>
      <c r="ORF2" s="703"/>
      <c r="ORG2" s="703"/>
      <c r="ORH2" s="703"/>
      <c r="ORI2" s="703"/>
      <c r="ORJ2" s="703"/>
      <c r="ORK2" s="703"/>
      <c r="ORL2" s="703"/>
      <c r="ORM2" s="703"/>
      <c r="ORN2" s="703"/>
      <c r="ORO2" s="703"/>
      <c r="ORP2" s="703"/>
      <c r="ORQ2" s="703"/>
      <c r="ORR2" s="703"/>
      <c r="ORS2" s="703"/>
      <c r="ORT2" s="703"/>
      <c r="ORU2" s="703"/>
      <c r="ORV2" s="703"/>
      <c r="ORW2" s="703"/>
      <c r="ORX2" s="703"/>
      <c r="ORY2" s="703"/>
      <c r="ORZ2" s="703"/>
      <c r="OSA2" s="703"/>
      <c r="OSB2" s="703"/>
      <c r="OSC2" s="703"/>
      <c r="OSD2" s="703"/>
      <c r="OSE2" s="703"/>
      <c r="OSF2" s="703"/>
      <c r="OSG2" s="703"/>
      <c r="OSH2" s="703"/>
      <c r="OSI2" s="703"/>
      <c r="OSJ2" s="703"/>
      <c r="OSK2" s="703"/>
      <c r="OSL2" s="703"/>
      <c r="OSM2" s="703"/>
      <c r="OSN2" s="703"/>
      <c r="OSO2" s="703"/>
      <c r="OSP2" s="703"/>
      <c r="OSQ2" s="703"/>
      <c r="OSR2" s="703"/>
      <c r="OSS2" s="703"/>
      <c r="OST2" s="703"/>
      <c r="OSU2" s="703"/>
      <c r="OSV2" s="703"/>
      <c r="OSW2" s="703"/>
      <c r="OSX2" s="703"/>
      <c r="OSY2" s="703"/>
      <c r="OSZ2" s="703"/>
      <c r="OTA2" s="703"/>
      <c r="OTB2" s="703"/>
      <c r="OTC2" s="703"/>
      <c r="OTD2" s="703"/>
      <c r="OTE2" s="703"/>
      <c r="OTF2" s="703"/>
      <c r="OTG2" s="703"/>
      <c r="OTH2" s="703"/>
      <c r="OTI2" s="703"/>
      <c r="OTJ2" s="703"/>
      <c r="OTK2" s="703"/>
      <c r="OTL2" s="703"/>
      <c r="OTM2" s="703"/>
      <c r="OTN2" s="703"/>
      <c r="OTO2" s="703"/>
      <c r="OTP2" s="703"/>
      <c r="OTQ2" s="703"/>
      <c r="OTR2" s="703"/>
      <c r="OTS2" s="703"/>
      <c r="OTT2" s="703"/>
      <c r="OTU2" s="703"/>
      <c r="OTV2" s="703"/>
      <c r="OTW2" s="703"/>
      <c r="OTX2" s="703"/>
      <c r="OTY2" s="703"/>
      <c r="OTZ2" s="703"/>
      <c r="OUA2" s="703"/>
      <c r="OUB2" s="703"/>
      <c r="OUC2" s="703"/>
      <c r="OUD2" s="703"/>
      <c r="OUE2" s="703"/>
      <c r="OUF2" s="703"/>
      <c r="OUG2" s="703"/>
      <c r="OUH2" s="703"/>
      <c r="OUI2" s="703"/>
      <c r="OUJ2" s="703"/>
      <c r="OUK2" s="703"/>
      <c r="OUL2" s="703"/>
      <c r="OUM2" s="703"/>
      <c r="OUN2" s="703"/>
      <c r="OUO2" s="703"/>
      <c r="OUP2" s="703"/>
      <c r="OUQ2" s="703"/>
      <c r="OUR2" s="703"/>
      <c r="OUS2" s="703"/>
      <c r="OUT2" s="703"/>
      <c r="OUU2" s="703"/>
      <c r="OUV2" s="703"/>
      <c r="OUW2" s="703"/>
      <c r="OUX2" s="703"/>
      <c r="OUY2" s="703"/>
      <c r="OUZ2" s="703"/>
      <c r="OVA2" s="703"/>
      <c r="OVB2" s="703"/>
      <c r="OVC2" s="703"/>
      <c r="OVD2" s="703"/>
      <c r="OVE2" s="703"/>
      <c r="OVF2" s="703"/>
      <c r="OVG2" s="703"/>
      <c r="OVH2" s="703"/>
      <c r="OVI2" s="703"/>
      <c r="OVJ2" s="703"/>
      <c r="OVK2" s="703"/>
      <c r="OVL2" s="703"/>
      <c r="OVM2" s="703"/>
      <c r="OVN2" s="703"/>
      <c r="OVO2" s="703"/>
      <c r="OVP2" s="703"/>
      <c r="OVQ2" s="703"/>
      <c r="OVR2" s="703"/>
      <c r="OVS2" s="703"/>
      <c r="OVT2" s="703"/>
      <c r="OVU2" s="703"/>
      <c r="OVV2" s="703"/>
      <c r="OVW2" s="703"/>
      <c r="OVX2" s="703"/>
      <c r="OVY2" s="703"/>
      <c r="OVZ2" s="703"/>
      <c r="OWA2" s="703"/>
      <c r="OWB2" s="703"/>
      <c r="OWC2" s="703"/>
      <c r="OWD2" s="703"/>
      <c r="OWE2" s="703"/>
      <c r="OWF2" s="703"/>
      <c r="OWG2" s="703"/>
      <c r="OWH2" s="703"/>
      <c r="OWI2" s="703"/>
      <c r="OWJ2" s="703"/>
      <c r="OWK2" s="703"/>
      <c r="OWL2" s="703"/>
      <c r="OWM2" s="703"/>
      <c r="OWN2" s="703"/>
      <c r="OWO2" s="703"/>
      <c r="OWP2" s="703"/>
      <c r="OWQ2" s="703"/>
      <c r="OWR2" s="703"/>
      <c r="OWS2" s="703"/>
      <c r="OWT2" s="703"/>
      <c r="OWU2" s="703"/>
      <c r="OWV2" s="703"/>
      <c r="OWW2" s="703"/>
      <c r="OWX2" s="703"/>
      <c r="OWY2" s="703"/>
      <c r="OWZ2" s="703"/>
      <c r="OXA2" s="703"/>
      <c r="OXB2" s="703"/>
      <c r="OXC2" s="703"/>
      <c r="OXD2" s="703"/>
      <c r="OXE2" s="703"/>
      <c r="OXF2" s="703"/>
      <c r="OXG2" s="703"/>
      <c r="OXH2" s="703"/>
      <c r="OXI2" s="703"/>
      <c r="OXJ2" s="703"/>
      <c r="OXK2" s="703"/>
      <c r="OXL2" s="703"/>
      <c r="OXM2" s="703"/>
      <c r="OXN2" s="703"/>
      <c r="OXO2" s="703"/>
      <c r="OXP2" s="703"/>
      <c r="OXQ2" s="703"/>
      <c r="OXR2" s="703"/>
      <c r="OXS2" s="703"/>
      <c r="OXT2" s="703"/>
      <c r="OXU2" s="703"/>
      <c r="OXV2" s="703"/>
      <c r="OXW2" s="703"/>
      <c r="OXX2" s="703"/>
      <c r="OXY2" s="703"/>
      <c r="OXZ2" s="703"/>
      <c r="OYA2" s="703"/>
      <c r="OYB2" s="703"/>
      <c r="OYC2" s="703"/>
      <c r="OYD2" s="703"/>
      <c r="OYE2" s="703"/>
      <c r="OYF2" s="703"/>
      <c r="OYG2" s="703"/>
      <c r="OYH2" s="703"/>
      <c r="OYI2" s="703"/>
      <c r="OYJ2" s="703"/>
      <c r="OYK2" s="703"/>
      <c r="OYL2" s="703"/>
      <c r="OYM2" s="703"/>
      <c r="OYN2" s="703"/>
      <c r="OYO2" s="703"/>
      <c r="OYP2" s="703"/>
      <c r="OYQ2" s="703"/>
      <c r="OYR2" s="703"/>
      <c r="OYS2" s="703"/>
      <c r="OYT2" s="703"/>
      <c r="OYU2" s="703"/>
      <c r="OYV2" s="703"/>
      <c r="OYW2" s="703"/>
      <c r="OYX2" s="703"/>
      <c r="OYY2" s="703"/>
      <c r="OYZ2" s="703"/>
      <c r="OZA2" s="703"/>
      <c r="OZB2" s="703"/>
      <c r="OZC2" s="703"/>
      <c r="OZD2" s="703"/>
      <c r="OZE2" s="703"/>
      <c r="OZF2" s="703"/>
      <c r="OZG2" s="703"/>
      <c r="OZH2" s="703"/>
      <c r="OZI2" s="703"/>
      <c r="OZJ2" s="703"/>
      <c r="OZK2" s="703"/>
      <c r="OZL2" s="703"/>
      <c r="OZM2" s="703"/>
      <c r="OZN2" s="703"/>
      <c r="OZO2" s="703"/>
      <c r="OZP2" s="703"/>
      <c r="OZQ2" s="703"/>
      <c r="OZR2" s="703"/>
      <c r="OZS2" s="703"/>
      <c r="OZT2" s="703"/>
      <c r="OZU2" s="703"/>
      <c r="OZV2" s="703"/>
      <c r="OZW2" s="703"/>
      <c r="OZX2" s="703"/>
      <c r="OZY2" s="703"/>
      <c r="OZZ2" s="703"/>
      <c r="PAA2" s="703"/>
      <c r="PAB2" s="703"/>
      <c r="PAC2" s="703"/>
      <c r="PAD2" s="703"/>
      <c r="PAE2" s="703"/>
      <c r="PAF2" s="703"/>
      <c r="PAG2" s="703"/>
      <c r="PAH2" s="703"/>
      <c r="PAI2" s="703"/>
      <c r="PAJ2" s="703"/>
      <c r="PAK2" s="703"/>
      <c r="PAL2" s="703"/>
      <c r="PAM2" s="703"/>
      <c r="PAN2" s="703"/>
      <c r="PAO2" s="703"/>
      <c r="PAP2" s="703"/>
      <c r="PAQ2" s="703"/>
      <c r="PAR2" s="703"/>
      <c r="PAS2" s="703"/>
      <c r="PAT2" s="703"/>
      <c r="PAU2" s="703"/>
      <c r="PAV2" s="703"/>
      <c r="PAW2" s="703"/>
      <c r="PAX2" s="703"/>
      <c r="PAY2" s="703"/>
      <c r="PAZ2" s="703"/>
      <c r="PBA2" s="703"/>
      <c r="PBB2" s="703"/>
      <c r="PBC2" s="703"/>
      <c r="PBD2" s="703"/>
      <c r="PBE2" s="703"/>
      <c r="PBF2" s="703"/>
      <c r="PBG2" s="703"/>
      <c r="PBH2" s="703"/>
      <c r="PBI2" s="703"/>
      <c r="PBJ2" s="703"/>
      <c r="PBK2" s="703"/>
      <c r="PBL2" s="703"/>
      <c r="PBM2" s="703"/>
      <c r="PBN2" s="703"/>
      <c r="PBO2" s="703"/>
      <c r="PBP2" s="703"/>
      <c r="PBQ2" s="703"/>
      <c r="PBR2" s="703"/>
      <c r="PBS2" s="703"/>
      <c r="PBT2" s="703"/>
      <c r="PBU2" s="703"/>
      <c r="PBV2" s="703"/>
      <c r="PBW2" s="703"/>
      <c r="PBX2" s="703"/>
      <c r="PBY2" s="703"/>
      <c r="PBZ2" s="703"/>
      <c r="PCA2" s="703"/>
      <c r="PCB2" s="703"/>
      <c r="PCC2" s="703"/>
      <c r="PCD2" s="703"/>
      <c r="PCE2" s="703"/>
      <c r="PCF2" s="703"/>
      <c r="PCG2" s="703"/>
      <c r="PCH2" s="703"/>
      <c r="PCI2" s="703"/>
      <c r="PCJ2" s="703"/>
      <c r="PCK2" s="703"/>
      <c r="PCL2" s="703"/>
      <c r="PCM2" s="703"/>
      <c r="PCN2" s="703"/>
      <c r="PCO2" s="703"/>
      <c r="PCP2" s="703"/>
      <c r="PCQ2" s="703"/>
      <c r="PCR2" s="703"/>
      <c r="PCS2" s="703"/>
      <c r="PCT2" s="703"/>
      <c r="PCU2" s="703"/>
      <c r="PCV2" s="703"/>
      <c r="PCW2" s="703"/>
      <c r="PCX2" s="703"/>
      <c r="PCY2" s="703"/>
      <c r="PCZ2" s="703"/>
      <c r="PDA2" s="703"/>
      <c r="PDB2" s="703"/>
      <c r="PDC2" s="703"/>
      <c r="PDD2" s="703"/>
      <c r="PDE2" s="703"/>
      <c r="PDF2" s="703"/>
      <c r="PDG2" s="703"/>
      <c r="PDH2" s="703"/>
      <c r="PDI2" s="703"/>
      <c r="PDJ2" s="703"/>
      <c r="PDK2" s="703"/>
      <c r="PDL2" s="703"/>
      <c r="PDM2" s="703"/>
      <c r="PDN2" s="703"/>
      <c r="PDO2" s="703"/>
      <c r="PDP2" s="703"/>
      <c r="PDQ2" s="703"/>
      <c r="PDR2" s="703"/>
      <c r="PDS2" s="703"/>
      <c r="PDT2" s="703"/>
      <c r="PDU2" s="703"/>
      <c r="PDV2" s="703"/>
      <c r="PDW2" s="703"/>
      <c r="PDX2" s="703"/>
      <c r="PDY2" s="703"/>
      <c r="PDZ2" s="703"/>
      <c r="PEA2" s="703"/>
      <c r="PEB2" s="703"/>
      <c r="PEC2" s="703"/>
      <c r="PED2" s="703"/>
      <c r="PEE2" s="703"/>
      <c r="PEF2" s="703"/>
      <c r="PEG2" s="703"/>
      <c r="PEH2" s="703"/>
      <c r="PEI2" s="703"/>
      <c r="PEJ2" s="703"/>
      <c r="PEK2" s="703"/>
      <c r="PEL2" s="703"/>
      <c r="PEM2" s="703"/>
      <c r="PEN2" s="703"/>
      <c r="PEO2" s="703"/>
      <c r="PEP2" s="703"/>
      <c r="PEQ2" s="703"/>
      <c r="PER2" s="703"/>
      <c r="PES2" s="703"/>
      <c r="PET2" s="703"/>
      <c r="PEU2" s="703"/>
      <c r="PEV2" s="703"/>
      <c r="PEW2" s="703"/>
      <c r="PEX2" s="703"/>
      <c r="PEY2" s="703"/>
      <c r="PEZ2" s="703"/>
      <c r="PFA2" s="703"/>
      <c r="PFB2" s="703"/>
      <c r="PFC2" s="703"/>
      <c r="PFD2" s="703"/>
      <c r="PFE2" s="703"/>
      <c r="PFF2" s="703"/>
      <c r="PFG2" s="703"/>
      <c r="PFH2" s="703"/>
      <c r="PFI2" s="703"/>
      <c r="PFJ2" s="703"/>
      <c r="PFK2" s="703"/>
      <c r="PFL2" s="703"/>
      <c r="PFM2" s="703"/>
      <c r="PFN2" s="703"/>
      <c r="PFO2" s="703"/>
      <c r="PFP2" s="703"/>
      <c r="PFQ2" s="703"/>
      <c r="PFR2" s="703"/>
      <c r="PFS2" s="703"/>
      <c r="PFT2" s="703"/>
      <c r="PFU2" s="703"/>
      <c r="PFV2" s="703"/>
      <c r="PFW2" s="703"/>
      <c r="PFX2" s="703"/>
      <c r="PFY2" s="703"/>
      <c r="PFZ2" s="703"/>
      <c r="PGA2" s="703"/>
      <c r="PGB2" s="703"/>
      <c r="PGC2" s="703"/>
      <c r="PGD2" s="703"/>
      <c r="PGE2" s="703"/>
      <c r="PGF2" s="703"/>
      <c r="PGG2" s="703"/>
      <c r="PGH2" s="703"/>
      <c r="PGI2" s="703"/>
      <c r="PGJ2" s="703"/>
      <c r="PGK2" s="703"/>
      <c r="PGL2" s="703"/>
      <c r="PGM2" s="703"/>
      <c r="PGN2" s="703"/>
      <c r="PGO2" s="703"/>
      <c r="PGP2" s="703"/>
      <c r="PGQ2" s="703"/>
      <c r="PGR2" s="703"/>
      <c r="PGS2" s="703"/>
      <c r="PGT2" s="703"/>
      <c r="PGU2" s="703"/>
      <c r="PGV2" s="703"/>
      <c r="PGW2" s="703"/>
      <c r="PGX2" s="703"/>
      <c r="PGY2" s="703"/>
      <c r="PGZ2" s="703"/>
      <c r="PHA2" s="703"/>
      <c r="PHB2" s="703"/>
      <c r="PHC2" s="703"/>
      <c r="PHD2" s="703"/>
      <c r="PHE2" s="703"/>
      <c r="PHF2" s="703"/>
      <c r="PHG2" s="703"/>
      <c r="PHH2" s="703"/>
      <c r="PHI2" s="703"/>
      <c r="PHJ2" s="703"/>
      <c r="PHK2" s="703"/>
      <c r="PHL2" s="703"/>
      <c r="PHM2" s="703"/>
      <c r="PHN2" s="703"/>
      <c r="PHO2" s="703"/>
      <c r="PHP2" s="703"/>
      <c r="PHQ2" s="703"/>
      <c r="PHR2" s="703"/>
      <c r="PHS2" s="703"/>
      <c r="PHT2" s="703"/>
      <c r="PHU2" s="703"/>
      <c r="PHV2" s="703"/>
      <c r="PHW2" s="703"/>
      <c r="PHX2" s="703"/>
      <c r="PHY2" s="703"/>
      <c r="PHZ2" s="703"/>
      <c r="PIA2" s="703"/>
      <c r="PIB2" s="703"/>
      <c r="PIC2" s="703"/>
      <c r="PID2" s="703"/>
      <c r="PIE2" s="703"/>
      <c r="PIF2" s="703"/>
      <c r="PIG2" s="703"/>
      <c r="PIH2" s="703"/>
      <c r="PII2" s="703"/>
      <c r="PIJ2" s="703"/>
      <c r="PIK2" s="703"/>
      <c r="PIL2" s="703"/>
      <c r="PIM2" s="703"/>
      <c r="PIN2" s="703"/>
      <c r="PIO2" s="703"/>
      <c r="PIP2" s="703"/>
      <c r="PIQ2" s="703"/>
      <c r="PIR2" s="703"/>
      <c r="PIS2" s="703"/>
      <c r="PIT2" s="703"/>
      <c r="PIU2" s="703"/>
      <c r="PIV2" s="703"/>
      <c r="PIW2" s="703"/>
      <c r="PIX2" s="703"/>
      <c r="PIY2" s="703"/>
      <c r="PIZ2" s="703"/>
      <c r="PJA2" s="703"/>
      <c r="PJB2" s="703"/>
      <c r="PJC2" s="703"/>
      <c r="PJD2" s="703"/>
      <c r="PJE2" s="703"/>
      <c r="PJF2" s="703"/>
      <c r="PJG2" s="703"/>
      <c r="PJH2" s="703"/>
      <c r="PJI2" s="703"/>
      <c r="PJJ2" s="703"/>
      <c r="PJK2" s="703"/>
      <c r="PJL2" s="703"/>
      <c r="PJM2" s="703"/>
      <c r="PJN2" s="703"/>
      <c r="PJO2" s="703"/>
      <c r="PJP2" s="703"/>
      <c r="PJQ2" s="703"/>
      <c r="PJR2" s="703"/>
      <c r="PJS2" s="703"/>
      <c r="PJT2" s="703"/>
      <c r="PJU2" s="703"/>
      <c r="PJV2" s="703"/>
      <c r="PJW2" s="703"/>
      <c r="PJX2" s="703"/>
      <c r="PJY2" s="703"/>
      <c r="PJZ2" s="703"/>
      <c r="PKA2" s="703"/>
      <c r="PKB2" s="703"/>
      <c r="PKC2" s="703"/>
      <c r="PKD2" s="703"/>
      <c r="PKE2" s="703"/>
      <c r="PKF2" s="703"/>
      <c r="PKG2" s="703"/>
      <c r="PKH2" s="703"/>
      <c r="PKI2" s="703"/>
      <c r="PKJ2" s="703"/>
      <c r="PKK2" s="703"/>
      <c r="PKL2" s="703"/>
      <c r="PKM2" s="703"/>
      <c r="PKN2" s="703"/>
      <c r="PKO2" s="703"/>
      <c r="PKP2" s="703"/>
      <c r="PKQ2" s="703"/>
      <c r="PKR2" s="703"/>
      <c r="PKS2" s="703"/>
      <c r="PKT2" s="703"/>
      <c r="PKU2" s="703"/>
      <c r="PKV2" s="703"/>
      <c r="PKW2" s="703"/>
      <c r="PKX2" s="703"/>
      <c r="PKY2" s="703"/>
      <c r="PKZ2" s="703"/>
      <c r="PLA2" s="703"/>
      <c r="PLB2" s="703"/>
      <c r="PLC2" s="703"/>
      <c r="PLD2" s="703"/>
      <c r="PLE2" s="703"/>
      <c r="PLF2" s="703"/>
      <c r="PLG2" s="703"/>
      <c r="PLH2" s="703"/>
      <c r="PLI2" s="703"/>
      <c r="PLJ2" s="703"/>
      <c r="PLK2" s="703"/>
      <c r="PLL2" s="703"/>
      <c r="PLM2" s="703"/>
      <c r="PLN2" s="703"/>
      <c r="PLO2" s="703"/>
      <c r="PLP2" s="703"/>
      <c r="PLQ2" s="703"/>
      <c r="PLR2" s="703"/>
      <c r="PLS2" s="703"/>
      <c r="PLT2" s="703"/>
      <c r="PLU2" s="703"/>
      <c r="PLV2" s="703"/>
      <c r="PLW2" s="703"/>
      <c r="PLX2" s="703"/>
      <c r="PLY2" s="703"/>
      <c r="PLZ2" s="703"/>
      <c r="PMA2" s="703"/>
      <c r="PMB2" s="703"/>
      <c r="PMC2" s="703"/>
      <c r="PMD2" s="703"/>
      <c r="PME2" s="703"/>
      <c r="PMF2" s="703"/>
      <c r="PMG2" s="703"/>
      <c r="PMH2" s="703"/>
      <c r="PMI2" s="703"/>
      <c r="PMJ2" s="703"/>
      <c r="PMK2" s="703"/>
      <c r="PML2" s="703"/>
      <c r="PMM2" s="703"/>
      <c r="PMN2" s="703"/>
      <c r="PMO2" s="703"/>
      <c r="PMP2" s="703"/>
      <c r="PMQ2" s="703"/>
      <c r="PMR2" s="703"/>
      <c r="PMS2" s="703"/>
      <c r="PMT2" s="703"/>
      <c r="PMU2" s="703"/>
      <c r="PMV2" s="703"/>
      <c r="PMW2" s="703"/>
      <c r="PMX2" s="703"/>
      <c r="PMY2" s="703"/>
      <c r="PMZ2" s="703"/>
      <c r="PNA2" s="703"/>
      <c r="PNB2" s="703"/>
      <c r="PNC2" s="703"/>
      <c r="PND2" s="703"/>
      <c r="PNE2" s="703"/>
      <c r="PNF2" s="703"/>
      <c r="PNG2" s="703"/>
      <c r="PNH2" s="703"/>
      <c r="PNI2" s="703"/>
      <c r="PNJ2" s="703"/>
      <c r="PNK2" s="703"/>
      <c r="PNL2" s="703"/>
      <c r="PNM2" s="703"/>
      <c r="PNN2" s="703"/>
      <c r="PNO2" s="703"/>
      <c r="PNP2" s="703"/>
      <c r="PNQ2" s="703"/>
      <c r="PNR2" s="703"/>
      <c r="PNS2" s="703"/>
      <c r="PNT2" s="703"/>
      <c r="PNU2" s="703"/>
      <c r="PNV2" s="703"/>
      <c r="PNW2" s="703"/>
      <c r="PNX2" s="703"/>
      <c r="PNY2" s="703"/>
      <c r="PNZ2" s="703"/>
      <c r="POA2" s="703"/>
      <c r="POB2" s="703"/>
      <c r="POC2" s="703"/>
      <c r="POD2" s="703"/>
      <c r="POE2" s="703"/>
      <c r="POF2" s="703"/>
      <c r="POG2" s="703"/>
      <c r="POH2" s="703"/>
      <c r="POI2" s="703"/>
      <c r="POJ2" s="703"/>
      <c r="POK2" s="703"/>
      <c r="POL2" s="703"/>
      <c r="POM2" s="703"/>
      <c r="PON2" s="703"/>
      <c r="POO2" s="703"/>
      <c r="POP2" s="703"/>
      <c r="POQ2" s="703"/>
      <c r="POR2" s="703"/>
      <c r="POS2" s="703"/>
      <c r="POT2" s="703"/>
      <c r="POU2" s="703"/>
      <c r="POV2" s="703"/>
      <c r="POW2" s="703"/>
      <c r="POX2" s="703"/>
      <c r="POY2" s="703"/>
      <c r="POZ2" s="703"/>
      <c r="PPA2" s="703"/>
      <c r="PPB2" s="703"/>
      <c r="PPC2" s="703"/>
      <c r="PPD2" s="703"/>
      <c r="PPE2" s="703"/>
      <c r="PPF2" s="703"/>
      <c r="PPG2" s="703"/>
      <c r="PPH2" s="703"/>
      <c r="PPI2" s="703"/>
      <c r="PPJ2" s="703"/>
      <c r="PPK2" s="703"/>
      <c r="PPL2" s="703"/>
      <c r="PPM2" s="703"/>
      <c r="PPN2" s="703"/>
      <c r="PPO2" s="703"/>
      <c r="PPP2" s="703"/>
      <c r="PPQ2" s="703"/>
      <c r="PPR2" s="703"/>
      <c r="PPS2" s="703"/>
      <c r="PPT2" s="703"/>
      <c r="PPU2" s="703"/>
      <c r="PPV2" s="703"/>
      <c r="PPW2" s="703"/>
      <c r="PPX2" s="703"/>
      <c r="PPY2" s="703"/>
      <c r="PPZ2" s="703"/>
      <c r="PQA2" s="703"/>
      <c r="PQB2" s="703"/>
      <c r="PQC2" s="703"/>
      <c r="PQD2" s="703"/>
      <c r="PQE2" s="703"/>
      <c r="PQF2" s="703"/>
      <c r="PQG2" s="703"/>
      <c r="PQH2" s="703"/>
      <c r="PQI2" s="703"/>
      <c r="PQJ2" s="703"/>
      <c r="PQK2" s="703"/>
      <c r="PQL2" s="703"/>
      <c r="PQM2" s="703"/>
      <c r="PQN2" s="703"/>
      <c r="PQO2" s="703"/>
      <c r="PQP2" s="703"/>
      <c r="PQQ2" s="703"/>
      <c r="PQR2" s="703"/>
      <c r="PQS2" s="703"/>
      <c r="PQT2" s="703"/>
      <c r="PQU2" s="703"/>
      <c r="PQV2" s="703"/>
      <c r="PQW2" s="703"/>
      <c r="PQX2" s="703"/>
      <c r="PQY2" s="703"/>
      <c r="PQZ2" s="703"/>
      <c r="PRA2" s="703"/>
      <c r="PRB2" s="703"/>
      <c r="PRC2" s="703"/>
      <c r="PRD2" s="703"/>
      <c r="PRE2" s="703"/>
      <c r="PRF2" s="703"/>
      <c r="PRG2" s="703"/>
      <c r="PRH2" s="703"/>
      <c r="PRI2" s="703"/>
      <c r="PRJ2" s="703"/>
      <c r="PRK2" s="703"/>
      <c r="PRL2" s="703"/>
      <c r="PRM2" s="703"/>
      <c r="PRN2" s="703"/>
      <c r="PRO2" s="703"/>
      <c r="PRP2" s="703"/>
      <c r="PRQ2" s="703"/>
      <c r="PRR2" s="703"/>
      <c r="PRS2" s="703"/>
      <c r="PRT2" s="703"/>
      <c r="PRU2" s="703"/>
      <c r="PRV2" s="703"/>
      <c r="PRW2" s="703"/>
      <c r="PRX2" s="703"/>
      <c r="PRY2" s="703"/>
      <c r="PRZ2" s="703"/>
      <c r="PSA2" s="703"/>
      <c r="PSB2" s="703"/>
      <c r="PSC2" s="703"/>
      <c r="PSD2" s="703"/>
      <c r="PSE2" s="703"/>
      <c r="PSF2" s="703"/>
      <c r="PSG2" s="703"/>
      <c r="PSH2" s="703"/>
      <c r="PSI2" s="703"/>
      <c r="PSJ2" s="703"/>
      <c r="PSK2" s="703"/>
      <c r="PSL2" s="703"/>
      <c r="PSM2" s="703"/>
      <c r="PSN2" s="703"/>
      <c r="PSO2" s="703"/>
      <c r="PSP2" s="703"/>
      <c r="PSQ2" s="703"/>
      <c r="PSR2" s="703"/>
      <c r="PSS2" s="703"/>
      <c r="PST2" s="703"/>
      <c r="PSU2" s="703"/>
      <c r="PSV2" s="703"/>
      <c r="PSW2" s="703"/>
      <c r="PSX2" s="703"/>
      <c r="PSY2" s="703"/>
      <c r="PSZ2" s="703"/>
      <c r="PTA2" s="703"/>
      <c r="PTB2" s="703"/>
      <c r="PTC2" s="703"/>
      <c r="PTD2" s="703"/>
      <c r="PTE2" s="703"/>
      <c r="PTF2" s="703"/>
      <c r="PTG2" s="703"/>
      <c r="PTH2" s="703"/>
      <c r="PTI2" s="703"/>
      <c r="PTJ2" s="703"/>
      <c r="PTK2" s="703"/>
      <c r="PTL2" s="703"/>
      <c r="PTM2" s="703"/>
      <c r="PTN2" s="703"/>
      <c r="PTO2" s="703"/>
      <c r="PTP2" s="703"/>
      <c r="PTQ2" s="703"/>
      <c r="PTR2" s="703"/>
      <c r="PTS2" s="703"/>
      <c r="PTT2" s="703"/>
      <c r="PTU2" s="703"/>
      <c r="PTV2" s="703"/>
      <c r="PTW2" s="703"/>
      <c r="PTX2" s="703"/>
      <c r="PTY2" s="703"/>
      <c r="PTZ2" s="703"/>
      <c r="PUA2" s="703"/>
      <c r="PUB2" s="703"/>
      <c r="PUC2" s="703"/>
      <c r="PUD2" s="703"/>
      <c r="PUE2" s="703"/>
      <c r="PUF2" s="703"/>
      <c r="PUG2" s="703"/>
      <c r="PUH2" s="703"/>
      <c r="PUI2" s="703"/>
      <c r="PUJ2" s="703"/>
      <c r="PUK2" s="703"/>
      <c r="PUL2" s="703"/>
      <c r="PUM2" s="703"/>
      <c r="PUN2" s="703"/>
      <c r="PUO2" s="703"/>
      <c r="PUP2" s="703"/>
      <c r="PUQ2" s="703"/>
      <c r="PUR2" s="703"/>
      <c r="PUS2" s="703"/>
      <c r="PUT2" s="703"/>
      <c r="PUU2" s="703"/>
      <c r="PUV2" s="703"/>
      <c r="PUW2" s="703"/>
      <c r="PUX2" s="703"/>
      <c r="PUY2" s="703"/>
      <c r="PUZ2" s="703"/>
      <c r="PVA2" s="703"/>
      <c r="PVB2" s="703"/>
      <c r="PVC2" s="703"/>
      <c r="PVD2" s="703"/>
      <c r="PVE2" s="703"/>
      <c r="PVF2" s="703"/>
      <c r="PVG2" s="703"/>
      <c r="PVH2" s="703"/>
      <c r="PVI2" s="703"/>
      <c r="PVJ2" s="703"/>
      <c r="PVK2" s="703"/>
      <c r="PVL2" s="703"/>
      <c r="PVM2" s="703"/>
      <c r="PVN2" s="703"/>
      <c r="PVO2" s="703"/>
      <c r="PVP2" s="703"/>
      <c r="PVQ2" s="703"/>
      <c r="PVR2" s="703"/>
      <c r="PVS2" s="703"/>
      <c r="PVT2" s="703"/>
      <c r="PVU2" s="703"/>
      <c r="PVV2" s="703"/>
      <c r="PVW2" s="703"/>
      <c r="PVX2" s="703"/>
      <c r="PVY2" s="703"/>
      <c r="PVZ2" s="703"/>
      <c r="PWA2" s="703"/>
      <c r="PWB2" s="703"/>
      <c r="PWC2" s="703"/>
      <c r="PWD2" s="703"/>
      <c r="PWE2" s="703"/>
      <c r="PWF2" s="703"/>
      <c r="PWG2" s="703"/>
      <c r="PWH2" s="703"/>
      <c r="PWI2" s="703"/>
      <c r="PWJ2" s="703"/>
      <c r="PWK2" s="703"/>
      <c r="PWL2" s="703"/>
      <c r="PWM2" s="703"/>
      <c r="PWN2" s="703"/>
      <c r="PWO2" s="703"/>
      <c r="PWP2" s="703"/>
      <c r="PWQ2" s="703"/>
      <c r="PWR2" s="703"/>
      <c r="PWS2" s="703"/>
      <c r="PWT2" s="703"/>
      <c r="PWU2" s="703"/>
      <c r="PWV2" s="703"/>
      <c r="PWW2" s="703"/>
      <c r="PWX2" s="703"/>
      <c r="PWY2" s="703"/>
      <c r="PWZ2" s="703"/>
      <c r="PXA2" s="703"/>
      <c r="PXB2" s="703"/>
      <c r="PXC2" s="703"/>
      <c r="PXD2" s="703"/>
      <c r="PXE2" s="703"/>
      <c r="PXF2" s="703"/>
      <c r="PXG2" s="703"/>
      <c r="PXH2" s="703"/>
      <c r="PXI2" s="703"/>
      <c r="PXJ2" s="703"/>
      <c r="PXK2" s="703"/>
      <c r="PXL2" s="703"/>
      <c r="PXM2" s="703"/>
      <c r="PXN2" s="703"/>
      <c r="PXO2" s="703"/>
      <c r="PXP2" s="703"/>
      <c r="PXQ2" s="703"/>
      <c r="PXR2" s="703"/>
      <c r="PXS2" s="703"/>
      <c r="PXT2" s="703"/>
      <c r="PXU2" s="703"/>
      <c r="PXV2" s="703"/>
      <c r="PXW2" s="703"/>
      <c r="PXX2" s="703"/>
      <c r="PXY2" s="703"/>
      <c r="PXZ2" s="703"/>
      <c r="PYA2" s="703"/>
      <c r="PYB2" s="703"/>
      <c r="PYC2" s="703"/>
      <c r="PYD2" s="703"/>
      <c r="PYE2" s="703"/>
      <c r="PYF2" s="703"/>
      <c r="PYG2" s="703"/>
      <c r="PYH2" s="703"/>
      <c r="PYI2" s="703"/>
      <c r="PYJ2" s="703"/>
      <c r="PYK2" s="703"/>
      <c r="PYL2" s="703"/>
      <c r="PYM2" s="703"/>
      <c r="PYN2" s="703"/>
      <c r="PYO2" s="703"/>
      <c r="PYP2" s="703"/>
      <c r="PYQ2" s="703"/>
      <c r="PYR2" s="703"/>
      <c r="PYS2" s="703"/>
      <c r="PYT2" s="703"/>
      <c r="PYU2" s="703"/>
      <c r="PYV2" s="703"/>
      <c r="PYW2" s="703"/>
      <c r="PYX2" s="703"/>
      <c r="PYY2" s="703"/>
      <c r="PYZ2" s="703"/>
      <c r="PZA2" s="703"/>
      <c r="PZB2" s="703"/>
      <c r="PZC2" s="703"/>
      <c r="PZD2" s="703"/>
      <c r="PZE2" s="703"/>
      <c r="PZF2" s="703"/>
      <c r="PZG2" s="703"/>
      <c r="PZH2" s="703"/>
      <c r="PZI2" s="703"/>
      <c r="PZJ2" s="703"/>
      <c r="PZK2" s="703"/>
      <c r="PZL2" s="703"/>
      <c r="PZM2" s="703"/>
      <c r="PZN2" s="703"/>
      <c r="PZO2" s="703"/>
      <c r="PZP2" s="703"/>
      <c r="PZQ2" s="703"/>
      <c r="PZR2" s="703"/>
      <c r="PZS2" s="703"/>
      <c r="PZT2" s="703"/>
      <c r="PZU2" s="703"/>
      <c r="PZV2" s="703"/>
      <c r="PZW2" s="703"/>
      <c r="PZX2" s="703"/>
      <c r="PZY2" s="703"/>
      <c r="PZZ2" s="703"/>
      <c r="QAA2" s="703"/>
      <c r="QAB2" s="703"/>
      <c r="QAC2" s="703"/>
      <c r="QAD2" s="703"/>
      <c r="QAE2" s="703"/>
      <c r="QAF2" s="703"/>
      <c r="QAG2" s="703"/>
      <c r="QAH2" s="703"/>
      <c r="QAI2" s="703"/>
      <c r="QAJ2" s="703"/>
      <c r="QAK2" s="703"/>
      <c r="QAL2" s="703"/>
      <c r="QAM2" s="703"/>
      <c r="QAN2" s="703"/>
      <c r="QAO2" s="703"/>
      <c r="QAP2" s="703"/>
      <c r="QAQ2" s="703"/>
      <c r="QAR2" s="703"/>
      <c r="QAS2" s="703"/>
      <c r="QAT2" s="703"/>
      <c r="QAU2" s="703"/>
      <c r="QAV2" s="703"/>
      <c r="QAW2" s="703"/>
      <c r="QAX2" s="703"/>
      <c r="QAY2" s="703"/>
      <c r="QAZ2" s="703"/>
      <c r="QBA2" s="703"/>
      <c r="QBB2" s="703"/>
      <c r="QBC2" s="703"/>
      <c r="QBD2" s="703"/>
      <c r="QBE2" s="703"/>
      <c r="QBF2" s="703"/>
      <c r="QBG2" s="703"/>
      <c r="QBH2" s="703"/>
      <c r="QBI2" s="703"/>
      <c r="QBJ2" s="703"/>
      <c r="QBK2" s="703"/>
      <c r="QBL2" s="703"/>
      <c r="QBM2" s="703"/>
      <c r="QBN2" s="703"/>
      <c r="QBO2" s="703"/>
      <c r="QBP2" s="703"/>
      <c r="QBQ2" s="703"/>
      <c r="QBR2" s="703"/>
      <c r="QBS2" s="703"/>
      <c r="QBT2" s="703"/>
      <c r="QBU2" s="703"/>
      <c r="QBV2" s="703"/>
      <c r="QBW2" s="703"/>
      <c r="QBX2" s="703"/>
      <c r="QBY2" s="703"/>
      <c r="QBZ2" s="703"/>
      <c r="QCA2" s="703"/>
      <c r="QCB2" s="703"/>
      <c r="QCC2" s="703"/>
      <c r="QCD2" s="703"/>
      <c r="QCE2" s="703"/>
      <c r="QCF2" s="703"/>
      <c r="QCG2" s="703"/>
      <c r="QCH2" s="703"/>
      <c r="QCI2" s="703"/>
      <c r="QCJ2" s="703"/>
      <c r="QCK2" s="703"/>
      <c r="QCL2" s="703"/>
      <c r="QCM2" s="703"/>
      <c r="QCN2" s="703"/>
      <c r="QCO2" s="703"/>
      <c r="QCP2" s="703"/>
      <c r="QCQ2" s="703"/>
      <c r="QCR2" s="703"/>
      <c r="QCS2" s="703"/>
      <c r="QCT2" s="703"/>
      <c r="QCU2" s="703"/>
      <c r="QCV2" s="703"/>
      <c r="QCW2" s="703"/>
      <c r="QCX2" s="703"/>
      <c r="QCY2" s="703"/>
      <c r="QCZ2" s="703"/>
      <c r="QDA2" s="703"/>
      <c r="QDB2" s="703"/>
      <c r="QDC2" s="703"/>
      <c r="QDD2" s="703"/>
      <c r="QDE2" s="703"/>
      <c r="QDF2" s="703"/>
      <c r="QDG2" s="703"/>
      <c r="QDH2" s="703"/>
      <c r="QDI2" s="703"/>
      <c r="QDJ2" s="703"/>
      <c r="QDK2" s="703"/>
      <c r="QDL2" s="703"/>
      <c r="QDM2" s="703"/>
      <c r="QDN2" s="703"/>
      <c r="QDO2" s="703"/>
      <c r="QDP2" s="703"/>
      <c r="QDQ2" s="703"/>
      <c r="QDR2" s="703"/>
      <c r="QDS2" s="703"/>
      <c r="QDT2" s="703"/>
      <c r="QDU2" s="703"/>
      <c r="QDV2" s="703"/>
      <c r="QDW2" s="703"/>
      <c r="QDX2" s="703"/>
      <c r="QDY2" s="703"/>
      <c r="QDZ2" s="703"/>
      <c r="QEA2" s="703"/>
      <c r="QEB2" s="703"/>
      <c r="QEC2" s="703"/>
      <c r="QED2" s="703"/>
      <c r="QEE2" s="703"/>
      <c r="QEF2" s="703"/>
      <c r="QEG2" s="703"/>
      <c r="QEH2" s="703"/>
      <c r="QEI2" s="703"/>
      <c r="QEJ2" s="703"/>
      <c r="QEK2" s="703"/>
      <c r="QEL2" s="703"/>
      <c r="QEM2" s="703"/>
      <c r="QEN2" s="703"/>
      <c r="QEO2" s="703"/>
      <c r="QEP2" s="703"/>
      <c r="QEQ2" s="703"/>
      <c r="QER2" s="703"/>
      <c r="QES2" s="703"/>
      <c r="QET2" s="703"/>
      <c r="QEU2" s="703"/>
      <c r="QEV2" s="703"/>
      <c r="QEW2" s="703"/>
      <c r="QEX2" s="703"/>
      <c r="QEY2" s="703"/>
      <c r="QEZ2" s="703"/>
      <c r="QFA2" s="703"/>
      <c r="QFB2" s="703"/>
      <c r="QFC2" s="703"/>
      <c r="QFD2" s="703"/>
      <c r="QFE2" s="703"/>
      <c r="QFF2" s="703"/>
      <c r="QFG2" s="703"/>
      <c r="QFH2" s="703"/>
      <c r="QFI2" s="703"/>
      <c r="QFJ2" s="703"/>
      <c r="QFK2" s="703"/>
      <c r="QFL2" s="703"/>
      <c r="QFM2" s="703"/>
      <c r="QFN2" s="703"/>
      <c r="QFO2" s="703"/>
      <c r="QFP2" s="703"/>
      <c r="QFQ2" s="703"/>
      <c r="QFR2" s="703"/>
      <c r="QFS2" s="703"/>
      <c r="QFT2" s="703"/>
      <c r="QFU2" s="703"/>
      <c r="QFV2" s="703"/>
      <c r="QFW2" s="703"/>
      <c r="QFX2" s="703"/>
      <c r="QFY2" s="703"/>
      <c r="QFZ2" s="703"/>
      <c r="QGA2" s="703"/>
      <c r="QGB2" s="703"/>
      <c r="QGC2" s="703"/>
      <c r="QGD2" s="703"/>
      <c r="QGE2" s="703"/>
      <c r="QGF2" s="703"/>
      <c r="QGG2" s="703"/>
      <c r="QGH2" s="703"/>
      <c r="QGI2" s="703"/>
      <c r="QGJ2" s="703"/>
      <c r="QGK2" s="703"/>
      <c r="QGL2" s="703"/>
      <c r="QGM2" s="703"/>
      <c r="QGN2" s="703"/>
      <c r="QGO2" s="703"/>
      <c r="QGP2" s="703"/>
      <c r="QGQ2" s="703"/>
      <c r="QGR2" s="703"/>
      <c r="QGS2" s="703"/>
      <c r="QGT2" s="703"/>
      <c r="QGU2" s="703"/>
      <c r="QGV2" s="703"/>
      <c r="QGW2" s="703"/>
      <c r="QGX2" s="703"/>
      <c r="QGY2" s="703"/>
      <c r="QGZ2" s="703"/>
      <c r="QHA2" s="703"/>
      <c r="QHB2" s="703"/>
      <c r="QHC2" s="703"/>
      <c r="QHD2" s="703"/>
      <c r="QHE2" s="703"/>
      <c r="QHF2" s="703"/>
      <c r="QHG2" s="703"/>
      <c r="QHH2" s="703"/>
      <c r="QHI2" s="703"/>
      <c r="QHJ2" s="703"/>
      <c r="QHK2" s="703"/>
      <c r="QHL2" s="703"/>
      <c r="QHM2" s="703"/>
      <c r="QHN2" s="703"/>
      <c r="QHO2" s="703"/>
      <c r="QHP2" s="703"/>
      <c r="QHQ2" s="703"/>
      <c r="QHR2" s="703"/>
      <c r="QHS2" s="703"/>
      <c r="QHT2" s="703"/>
      <c r="QHU2" s="703"/>
      <c r="QHV2" s="703"/>
      <c r="QHW2" s="703"/>
      <c r="QHX2" s="703"/>
      <c r="QHY2" s="703"/>
      <c r="QHZ2" s="703"/>
      <c r="QIA2" s="703"/>
      <c r="QIB2" s="703"/>
      <c r="QIC2" s="703"/>
      <c r="QID2" s="703"/>
      <c r="QIE2" s="703"/>
      <c r="QIF2" s="703"/>
      <c r="QIG2" s="703"/>
      <c r="QIH2" s="703"/>
      <c r="QII2" s="703"/>
      <c r="QIJ2" s="703"/>
      <c r="QIK2" s="703"/>
      <c r="QIL2" s="703"/>
      <c r="QIM2" s="703"/>
      <c r="QIN2" s="703"/>
      <c r="QIO2" s="703"/>
      <c r="QIP2" s="703"/>
      <c r="QIQ2" s="703"/>
      <c r="QIR2" s="703"/>
      <c r="QIS2" s="703"/>
      <c r="QIT2" s="703"/>
      <c r="QIU2" s="703"/>
      <c r="QIV2" s="703"/>
      <c r="QIW2" s="703"/>
      <c r="QIX2" s="703"/>
      <c r="QIY2" s="703"/>
      <c r="QIZ2" s="703"/>
      <c r="QJA2" s="703"/>
      <c r="QJB2" s="703"/>
      <c r="QJC2" s="703"/>
      <c r="QJD2" s="703"/>
      <c r="QJE2" s="703"/>
      <c r="QJF2" s="703"/>
      <c r="QJG2" s="703"/>
      <c r="QJH2" s="703"/>
      <c r="QJI2" s="703"/>
      <c r="QJJ2" s="703"/>
      <c r="QJK2" s="703"/>
      <c r="QJL2" s="703"/>
      <c r="QJM2" s="703"/>
      <c r="QJN2" s="703"/>
      <c r="QJO2" s="703"/>
      <c r="QJP2" s="703"/>
      <c r="QJQ2" s="703"/>
      <c r="QJR2" s="703"/>
      <c r="QJS2" s="703"/>
      <c r="QJT2" s="703"/>
      <c r="QJU2" s="703"/>
      <c r="QJV2" s="703"/>
      <c r="QJW2" s="703"/>
      <c r="QJX2" s="703"/>
      <c r="QJY2" s="703"/>
      <c r="QJZ2" s="703"/>
      <c r="QKA2" s="703"/>
      <c r="QKB2" s="703"/>
      <c r="QKC2" s="703"/>
      <c r="QKD2" s="703"/>
      <c r="QKE2" s="703"/>
      <c r="QKF2" s="703"/>
      <c r="QKG2" s="703"/>
      <c r="QKH2" s="703"/>
      <c r="QKI2" s="703"/>
      <c r="QKJ2" s="703"/>
      <c r="QKK2" s="703"/>
      <c r="QKL2" s="703"/>
      <c r="QKM2" s="703"/>
      <c r="QKN2" s="703"/>
      <c r="QKO2" s="703"/>
      <c r="QKP2" s="703"/>
      <c r="QKQ2" s="703"/>
      <c r="QKR2" s="703"/>
      <c r="QKS2" s="703"/>
      <c r="QKT2" s="703"/>
      <c r="QKU2" s="703"/>
      <c r="QKV2" s="703"/>
      <c r="QKW2" s="703"/>
      <c r="QKX2" s="703"/>
      <c r="QKY2" s="703"/>
      <c r="QKZ2" s="703"/>
      <c r="QLA2" s="703"/>
      <c r="QLB2" s="703"/>
      <c r="QLC2" s="703"/>
      <c r="QLD2" s="703"/>
      <c r="QLE2" s="703"/>
      <c r="QLF2" s="703"/>
      <c r="QLG2" s="703"/>
      <c r="QLH2" s="703"/>
      <c r="QLI2" s="703"/>
      <c r="QLJ2" s="703"/>
      <c r="QLK2" s="703"/>
      <c r="QLL2" s="703"/>
      <c r="QLM2" s="703"/>
      <c r="QLN2" s="703"/>
      <c r="QLO2" s="703"/>
      <c r="QLP2" s="703"/>
      <c r="QLQ2" s="703"/>
      <c r="QLR2" s="703"/>
      <c r="QLS2" s="703"/>
      <c r="QLT2" s="703"/>
      <c r="QLU2" s="703"/>
      <c r="QLV2" s="703"/>
      <c r="QLW2" s="703"/>
      <c r="QLX2" s="703"/>
      <c r="QLY2" s="703"/>
      <c r="QLZ2" s="703"/>
      <c r="QMA2" s="703"/>
      <c r="QMB2" s="703"/>
      <c r="QMC2" s="703"/>
      <c r="QMD2" s="703"/>
      <c r="QME2" s="703"/>
      <c r="QMF2" s="703"/>
      <c r="QMG2" s="703"/>
      <c r="QMH2" s="703"/>
      <c r="QMI2" s="703"/>
      <c r="QMJ2" s="703"/>
      <c r="QMK2" s="703"/>
      <c r="QML2" s="703"/>
      <c r="QMM2" s="703"/>
      <c r="QMN2" s="703"/>
      <c r="QMO2" s="703"/>
      <c r="QMP2" s="703"/>
      <c r="QMQ2" s="703"/>
      <c r="QMR2" s="703"/>
      <c r="QMS2" s="703"/>
      <c r="QMT2" s="703"/>
      <c r="QMU2" s="703"/>
      <c r="QMV2" s="703"/>
      <c r="QMW2" s="703"/>
      <c r="QMX2" s="703"/>
      <c r="QMY2" s="703"/>
      <c r="QMZ2" s="703"/>
      <c r="QNA2" s="703"/>
      <c r="QNB2" s="703"/>
      <c r="QNC2" s="703"/>
      <c r="QND2" s="703"/>
      <c r="QNE2" s="703"/>
      <c r="QNF2" s="703"/>
      <c r="QNG2" s="703"/>
      <c r="QNH2" s="703"/>
      <c r="QNI2" s="703"/>
      <c r="QNJ2" s="703"/>
      <c r="QNK2" s="703"/>
      <c r="QNL2" s="703"/>
      <c r="QNM2" s="703"/>
      <c r="QNN2" s="703"/>
      <c r="QNO2" s="703"/>
      <c r="QNP2" s="703"/>
      <c r="QNQ2" s="703"/>
      <c r="QNR2" s="703"/>
      <c r="QNS2" s="703"/>
      <c r="QNT2" s="703"/>
      <c r="QNU2" s="703"/>
      <c r="QNV2" s="703"/>
      <c r="QNW2" s="703"/>
      <c r="QNX2" s="703"/>
      <c r="QNY2" s="703"/>
      <c r="QNZ2" s="703"/>
      <c r="QOA2" s="703"/>
      <c r="QOB2" s="703"/>
      <c r="QOC2" s="703"/>
      <c r="QOD2" s="703"/>
      <c r="QOE2" s="703"/>
      <c r="QOF2" s="703"/>
      <c r="QOG2" s="703"/>
      <c r="QOH2" s="703"/>
      <c r="QOI2" s="703"/>
      <c r="QOJ2" s="703"/>
      <c r="QOK2" s="703"/>
      <c r="QOL2" s="703"/>
      <c r="QOM2" s="703"/>
      <c r="QON2" s="703"/>
      <c r="QOO2" s="703"/>
      <c r="QOP2" s="703"/>
      <c r="QOQ2" s="703"/>
      <c r="QOR2" s="703"/>
      <c r="QOS2" s="703"/>
      <c r="QOT2" s="703"/>
      <c r="QOU2" s="703"/>
      <c r="QOV2" s="703"/>
      <c r="QOW2" s="703"/>
      <c r="QOX2" s="703"/>
      <c r="QOY2" s="703"/>
      <c r="QOZ2" s="703"/>
      <c r="QPA2" s="703"/>
      <c r="QPB2" s="703"/>
      <c r="QPC2" s="703"/>
      <c r="QPD2" s="703"/>
      <c r="QPE2" s="703"/>
      <c r="QPF2" s="703"/>
      <c r="QPG2" s="703"/>
      <c r="QPH2" s="703"/>
      <c r="QPI2" s="703"/>
      <c r="QPJ2" s="703"/>
      <c r="QPK2" s="703"/>
      <c r="QPL2" s="703"/>
      <c r="QPM2" s="703"/>
      <c r="QPN2" s="703"/>
      <c r="QPO2" s="703"/>
      <c r="QPP2" s="703"/>
      <c r="QPQ2" s="703"/>
      <c r="QPR2" s="703"/>
      <c r="QPS2" s="703"/>
      <c r="QPT2" s="703"/>
      <c r="QPU2" s="703"/>
      <c r="QPV2" s="703"/>
      <c r="QPW2" s="703"/>
      <c r="QPX2" s="703"/>
      <c r="QPY2" s="703"/>
      <c r="QPZ2" s="703"/>
      <c r="QQA2" s="703"/>
      <c r="QQB2" s="703"/>
      <c r="QQC2" s="703"/>
      <c r="QQD2" s="703"/>
      <c r="QQE2" s="703"/>
      <c r="QQF2" s="703"/>
      <c r="QQG2" s="703"/>
      <c r="QQH2" s="703"/>
      <c r="QQI2" s="703"/>
      <c r="QQJ2" s="703"/>
      <c r="QQK2" s="703"/>
      <c r="QQL2" s="703"/>
      <c r="QQM2" s="703"/>
      <c r="QQN2" s="703"/>
      <c r="QQO2" s="703"/>
      <c r="QQP2" s="703"/>
      <c r="QQQ2" s="703"/>
      <c r="QQR2" s="703"/>
      <c r="QQS2" s="703"/>
      <c r="QQT2" s="703"/>
      <c r="QQU2" s="703"/>
      <c r="QQV2" s="703"/>
      <c r="QQW2" s="703"/>
      <c r="QQX2" s="703"/>
      <c r="QQY2" s="703"/>
      <c r="QQZ2" s="703"/>
      <c r="QRA2" s="703"/>
      <c r="QRB2" s="703"/>
      <c r="QRC2" s="703"/>
      <c r="QRD2" s="703"/>
      <c r="QRE2" s="703"/>
      <c r="QRF2" s="703"/>
      <c r="QRG2" s="703"/>
      <c r="QRH2" s="703"/>
      <c r="QRI2" s="703"/>
      <c r="QRJ2" s="703"/>
      <c r="QRK2" s="703"/>
      <c r="QRL2" s="703"/>
      <c r="QRM2" s="703"/>
      <c r="QRN2" s="703"/>
      <c r="QRO2" s="703"/>
      <c r="QRP2" s="703"/>
      <c r="QRQ2" s="703"/>
      <c r="QRR2" s="703"/>
      <c r="QRS2" s="703"/>
      <c r="QRT2" s="703"/>
      <c r="QRU2" s="703"/>
      <c r="QRV2" s="703"/>
      <c r="QRW2" s="703"/>
      <c r="QRX2" s="703"/>
      <c r="QRY2" s="703"/>
      <c r="QRZ2" s="703"/>
      <c r="QSA2" s="703"/>
      <c r="QSB2" s="703"/>
      <c r="QSC2" s="703"/>
      <c r="QSD2" s="703"/>
      <c r="QSE2" s="703"/>
      <c r="QSF2" s="703"/>
      <c r="QSG2" s="703"/>
      <c r="QSH2" s="703"/>
      <c r="QSI2" s="703"/>
      <c r="QSJ2" s="703"/>
      <c r="QSK2" s="703"/>
      <c r="QSL2" s="703"/>
      <c r="QSM2" s="703"/>
      <c r="QSN2" s="703"/>
      <c r="QSO2" s="703"/>
      <c r="QSP2" s="703"/>
      <c r="QSQ2" s="703"/>
      <c r="QSR2" s="703"/>
      <c r="QSS2" s="703"/>
      <c r="QST2" s="703"/>
      <c r="QSU2" s="703"/>
      <c r="QSV2" s="703"/>
      <c r="QSW2" s="703"/>
      <c r="QSX2" s="703"/>
      <c r="QSY2" s="703"/>
      <c r="QSZ2" s="703"/>
      <c r="QTA2" s="703"/>
      <c r="QTB2" s="703"/>
      <c r="QTC2" s="703"/>
      <c r="QTD2" s="703"/>
      <c r="QTE2" s="703"/>
      <c r="QTF2" s="703"/>
      <c r="QTG2" s="703"/>
      <c r="QTH2" s="703"/>
      <c r="QTI2" s="703"/>
      <c r="QTJ2" s="703"/>
      <c r="QTK2" s="703"/>
      <c r="QTL2" s="703"/>
      <c r="QTM2" s="703"/>
      <c r="QTN2" s="703"/>
      <c r="QTO2" s="703"/>
      <c r="QTP2" s="703"/>
      <c r="QTQ2" s="703"/>
      <c r="QTR2" s="703"/>
      <c r="QTS2" s="703"/>
      <c r="QTT2" s="703"/>
      <c r="QTU2" s="703"/>
      <c r="QTV2" s="703"/>
      <c r="QTW2" s="703"/>
      <c r="QTX2" s="703"/>
      <c r="QTY2" s="703"/>
      <c r="QTZ2" s="703"/>
      <c r="QUA2" s="703"/>
      <c r="QUB2" s="703"/>
      <c r="QUC2" s="703"/>
      <c r="QUD2" s="703"/>
      <c r="QUE2" s="703"/>
      <c r="QUF2" s="703"/>
      <c r="QUG2" s="703"/>
      <c r="QUH2" s="703"/>
      <c r="QUI2" s="703"/>
      <c r="QUJ2" s="703"/>
      <c r="QUK2" s="703"/>
      <c r="QUL2" s="703"/>
      <c r="QUM2" s="703"/>
      <c r="QUN2" s="703"/>
      <c r="QUO2" s="703"/>
      <c r="QUP2" s="703"/>
      <c r="QUQ2" s="703"/>
      <c r="QUR2" s="703"/>
      <c r="QUS2" s="703"/>
      <c r="QUT2" s="703"/>
      <c r="QUU2" s="703"/>
      <c r="QUV2" s="703"/>
      <c r="QUW2" s="703"/>
      <c r="QUX2" s="703"/>
      <c r="QUY2" s="703"/>
      <c r="QUZ2" s="703"/>
      <c r="QVA2" s="703"/>
      <c r="QVB2" s="703"/>
      <c r="QVC2" s="703"/>
      <c r="QVD2" s="703"/>
      <c r="QVE2" s="703"/>
      <c r="QVF2" s="703"/>
      <c r="QVG2" s="703"/>
      <c r="QVH2" s="703"/>
      <c r="QVI2" s="703"/>
      <c r="QVJ2" s="703"/>
      <c r="QVK2" s="703"/>
      <c r="QVL2" s="703"/>
      <c r="QVM2" s="703"/>
      <c r="QVN2" s="703"/>
      <c r="QVO2" s="703"/>
      <c r="QVP2" s="703"/>
      <c r="QVQ2" s="703"/>
      <c r="QVR2" s="703"/>
      <c r="QVS2" s="703"/>
      <c r="QVT2" s="703"/>
      <c r="QVU2" s="703"/>
      <c r="QVV2" s="703"/>
      <c r="QVW2" s="703"/>
      <c r="QVX2" s="703"/>
      <c r="QVY2" s="703"/>
      <c r="QVZ2" s="703"/>
      <c r="QWA2" s="703"/>
      <c r="QWB2" s="703"/>
      <c r="QWC2" s="703"/>
      <c r="QWD2" s="703"/>
      <c r="QWE2" s="703"/>
      <c r="QWF2" s="703"/>
      <c r="QWG2" s="703"/>
      <c r="QWH2" s="703"/>
      <c r="QWI2" s="703"/>
      <c r="QWJ2" s="703"/>
      <c r="QWK2" s="703"/>
      <c r="QWL2" s="703"/>
      <c r="QWM2" s="703"/>
      <c r="QWN2" s="703"/>
      <c r="QWO2" s="703"/>
      <c r="QWP2" s="703"/>
      <c r="QWQ2" s="703"/>
      <c r="QWR2" s="703"/>
      <c r="QWS2" s="703"/>
      <c r="QWT2" s="703"/>
      <c r="QWU2" s="703"/>
      <c r="QWV2" s="703"/>
      <c r="QWW2" s="703"/>
      <c r="QWX2" s="703"/>
      <c r="QWY2" s="703"/>
      <c r="QWZ2" s="703"/>
      <c r="QXA2" s="703"/>
      <c r="QXB2" s="703"/>
      <c r="QXC2" s="703"/>
      <c r="QXD2" s="703"/>
      <c r="QXE2" s="703"/>
      <c r="QXF2" s="703"/>
      <c r="QXG2" s="703"/>
      <c r="QXH2" s="703"/>
      <c r="QXI2" s="703"/>
      <c r="QXJ2" s="703"/>
      <c r="QXK2" s="703"/>
      <c r="QXL2" s="703"/>
      <c r="QXM2" s="703"/>
      <c r="QXN2" s="703"/>
      <c r="QXO2" s="703"/>
      <c r="QXP2" s="703"/>
      <c r="QXQ2" s="703"/>
      <c r="QXR2" s="703"/>
      <c r="QXS2" s="703"/>
      <c r="QXT2" s="703"/>
      <c r="QXU2" s="703"/>
      <c r="QXV2" s="703"/>
      <c r="QXW2" s="703"/>
      <c r="QXX2" s="703"/>
      <c r="QXY2" s="703"/>
      <c r="QXZ2" s="703"/>
      <c r="QYA2" s="703"/>
      <c r="QYB2" s="703"/>
      <c r="QYC2" s="703"/>
      <c r="QYD2" s="703"/>
      <c r="QYE2" s="703"/>
      <c r="QYF2" s="703"/>
      <c r="QYG2" s="703"/>
      <c r="QYH2" s="703"/>
      <c r="QYI2" s="703"/>
      <c r="QYJ2" s="703"/>
      <c r="QYK2" s="703"/>
      <c r="QYL2" s="703"/>
      <c r="QYM2" s="703"/>
      <c r="QYN2" s="703"/>
      <c r="QYO2" s="703"/>
      <c r="QYP2" s="703"/>
      <c r="QYQ2" s="703"/>
      <c r="QYR2" s="703"/>
      <c r="QYS2" s="703"/>
      <c r="QYT2" s="703"/>
      <c r="QYU2" s="703"/>
      <c r="QYV2" s="703"/>
      <c r="QYW2" s="703"/>
      <c r="QYX2" s="703"/>
      <c r="QYY2" s="703"/>
      <c r="QYZ2" s="703"/>
      <c r="QZA2" s="703"/>
      <c r="QZB2" s="703"/>
      <c r="QZC2" s="703"/>
      <c r="QZD2" s="703"/>
      <c r="QZE2" s="703"/>
      <c r="QZF2" s="703"/>
      <c r="QZG2" s="703"/>
      <c r="QZH2" s="703"/>
      <c r="QZI2" s="703"/>
      <c r="QZJ2" s="703"/>
      <c r="QZK2" s="703"/>
      <c r="QZL2" s="703"/>
      <c r="QZM2" s="703"/>
      <c r="QZN2" s="703"/>
      <c r="QZO2" s="703"/>
      <c r="QZP2" s="703"/>
      <c r="QZQ2" s="703"/>
      <c r="QZR2" s="703"/>
      <c r="QZS2" s="703"/>
      <c r="QZT2" s="703"/>
      <c r="QZU2" s="703"/>
      <c r="QZV2" s="703"/>
      <c r="QZW2" s="703"/>
      <c r="QZX2" s="703"/>
      <c r="QZY2" s="703"/>
      <c r="QZZ2" s="703"/>
      <c r="RAA2" s="703"/>
      <c r="RAB2" s="703"/>
      <c r="RAC2" s="703"/>
      <c r="RAD2" s="703"/>
      <c r="RAE2" s="703"/>
      <c r="RAF2" s="703"/>
      <c r="RAG2" s="703"/>
      <c r="RAH2" s="703"/>
      <c r="RAI2" s="703"/>
      <c r="RAJ2" s="703"/>
      <c r="RAK2" s="703"/>
      <c r="RAL2" s="703"/>
      <c r="RAM2" s="703"/>
      <c r="RAN2" s="703"/>
      <c r="RAO2" s="703"/>
      <c r="RAP2" s="703"/>
      <c r="RAQ2" s="703"/>
      <c r="RAR2" s="703"/>
      <c r="RAS2" s="703"/>
      <c r="RAT2" s="703"/>
      <c r="RAU2" s="703"/>
      <c r="RAV2" s="703"/>
      <c r="RAW2" s="703"/>
      <c r="RAX2" s="703"/>
      <c r="RAY2" s="703"/>
      <c r="RAZ2" s="703"/>
      <c r="RBA2" s="703"/>
      <c r="RBB2" s="703"/>
      <c r="RBC2" s="703"/>
      <c r="RBD2" s="703"/>
      <c r="RBE2" s="703"/>
      <c r="RBF2" s="703"/>
      <c r="RBG2" s="703"/>
      <c r="RBH2" s="703"/>
      <c r="RBI2" s="703"/>
      <c r="RBJ2" s="703"/>
      <c r="RBK2" s="703"/>
      <c r="RBL2" s="703"/>
      <c r="RBM2" s="703"/>
      <c r="RBN2" s="703"/>
      <c r="RBO2" s="703"/>
      <c r="RBP2" s="703"/>
      <c r="RBQ2" s="703"/>
      <c r="RBR2" s="703"/>
      <c r="RBS2" s="703"/>
      <c r="RBT2" s="703"/>
      <c r="RBU2" s="703"/>
      <c r="RBV2" s="703"/>
      <c r="RBW2" s="703"/>
      <c r="RBX2" s="703"/>
      <c r="RBY2" s="703"/>
      <c r="RBZ2" s="703"/>
      <c r="RCA2" s="703"/>
      <c r="RCB2" s="703"/>
      <c r="RCC2" s="703"/>
      <c r="RCD2" s="703"/>
      <c r="RCE2" s="703"/>
      <c r="RCF2" s="703"/>
      <c r="RCG2" s="703"/>
      <c r="RCH2" s="703"/>
      <c r="RCI2" s="703"/>
      <c r="RCJ2" s="703"/>
      <c r="RCK2" s="703"/>
      <c r="RCL2" s="703"/>
      <c r="RCM2" s="703"/>
      <c r="RCN2" s="703"/>
      <c r="RCO2" s="703"/>
      <c r="RCP2" s="703"/>
      <c r="RCQ2" s="703"/>
      <c r="RCR2" s="703"/>
      <c r="RCS2" s="703"/>
      <c r="RCT2" s="703"/>
      <c r="RCU2" s="703"/>
      <c r="RCV2" s="703"/>
      <c r="RCW2" s="703"/>
      <c r="RCX2" s="703"/>
      <c r="RCY2" s="703"/>
      <c r="RCZ2" s="703"/>
      <c r="RDA2" s="703"/>
      <c r="RDB2" s="703"/>
      <c r="RDC2" s="703"/>
      <c r="RDD2" s="703"/>
      <c r="RDE2" s="703"/>
      <c r="RDF2" s="703"/>
      <c r="RDG2" s="703"/>
      <c r="RDH2" s="703"/>
      <c r="RDI2" s="703"/>
      <c r="RDJ2" s="703"/>
      <c r="RDK2" s="703"/>
      <c r="RDL2" s="703"/>
      <c r="RDM2" s="703"/>
      <c r="RDN2" s="703"/>
      <c r="RDO2" s="703"/>
      <c r="RDP2" s="703"/>
      <c r="RDQ2" s="703"/>
      <c r="RDR2" s="703"/>
      <c r="RDS2" s="703"/>
      <c r="RDT2" s="703"/>
      <c r="RDU2" s="703"/>
      <c r="RDV2" s="703"/>
      <c r="RDW2" s="703"/>
      <c r="RDX2" s="703"/>
      <c r="RDY2" s="703"/>
      <c r="RDZ2" s="703"/>
      <c r="REA2" s="703"/>
      <c r="REB2" s="703"/>
      <c r="REC2" s="703"/>
      <c r="RED2" s="703"/>
      <c r="REE2" s="703"/>
      <c r="REF2" s="703"/>
      <c r="REG2" s="703"/>
      <c r="REH2" s="703"/>
      <c r="REI2" s="703"/>
      <c r="REJ2" s="703"/>
      <c r="REK2" s="703"/>
      <c r="REL2" s="703"/>
      <c r="REM2" s="703"/>
      <c r="REN2" s="703"/>
      <c r="REO2" s="703"/>
      <c r="REP2" s="703"/>
      <c r="REQ2" s="703"/>
      <c r="RER2" s="703"/>
      <c r="RES2" s="703"/>
      <c r="RET2" s="703"/>
      <c r="REU2" s="703"/>
      <c r="REV2" s="703"/>
      <c r="REW2" s="703"/>
      <c r="REX2" s="703"/>
      <c r="REY2" s="703"/>
      <c r="REZ2" s="703"/>
      <c r="RFA2" s="703"/>
      <c r="RFB2" s="703"/>
      <c r="RFC2" s="703"/>
      <c r="RFD2" s="703"/>
      <c r="RFE2" s="703"/>
      <c r="RFF2" s="703"/>
      <c r="RFG2" s="703"/>
      <c r="RFH2" s="703"/>
      <c r="RFI2" s="703"/>
      <c r="RFJ2" s="703"/>
      <c r="RFK2" s="703"/>
      <c r="RFL2" s="703"/>
      <c r="RFM2" s="703"/>
      <c r="RFN2" s="703"/>
      <c r="RFO2" s="703"/>
      <c r="RFP2" s="703"/>
      <c r="RFQ2" s="703"/>
      <c r="RFR2" s="703"/>
      <c r="RFS2" s="703"/>
      <c r="RFT2" s="703"/>
      <c r="RFU2" s="703"/>
      <c r="RFV2" s="703"/>
      <c r="RFW2" s="703"/>
      <c r="RFX2" s="703"/>
      <c r="RFY2" s="703"/>
      <c r="RFZ2" s="703"/>
      <c r="RGA2" s="703"/>
      <c r="RGB2" s="703"/>
      <c r="RGC2" s="703"/>
      <c r="RGD2" s="703"/>
      <c r="RGE2" s="703"/>
      <c r="RGF2" s="703"/>
      <c r="RGG2" s="703"/>
      <c r="RGH2" s="703"/>
      <c r="RGI2" s="703"/>
      <c r="RGJ2" s="703"/>
      <c r="RGK2" s="703"/>
      <c r="RGL2" s="703"/>
      <c r="RGM2" s="703"/>
      <c r="RGN2" s="703"/>
      <c r="RGO2" s="703"/>
      <c r="RGP2" s="703"/>
      <c r="RGQ2" s="703"/>
      <c r="RGR2" s="703"/>
      <c r="RGS2" s="703"/>
      <c r="RGT2" s="703"/>
      <c r="RGU2" s="703"/>
      <c r="RGV2" s="703"/>
      <c r="RGW2" s="703"/>
      <c r="RGX2" s="703"/>
      <c r="RGY2" s="703"/>
      <c r="RGZ2" s="703"/>
      <c r="RHA2" s="703"/>
      <c r="RHB2" s="703"/>
      <c r="RHC2" s="703"/>
      <c r="RHD2" s="703"/>
      <c r="RHE2" s="703"/>
      <c r="RHF2" s="703"/>
      <c r="RHG2" s="703"/>
      <c r="RHH2" s="703"/>
      <c r="RHI2" s="703"/>
      <c r="RHJ2" s="703"/>
      <c r="RHK2" s="703"/>
      <c r="RHL2" s="703"/>
      <c r="RHM2" s="703"/>
      <c r="RHN2" s="703"/>
      <c r="RHO2" s="703"/>
      <c r="RHP2" s="703"/>
      <c r="RHQ2" s="703"/>
      <c r="RHR2" s="703"/>
      <c r="RHS2" s="703"/>
      <c r="RHT2" s="703"/>
      <c r="RHU2" s="703"/>
      <c r="RHV2" s="703"/>
      <c r="RHW2" s="703"/>
      <c r="RHX2" s="703"/>
      <c r="RHY2" s="703"/>
      <c r="RHZ2" s="703"/>
      <c r="RIA2" s="703"/>
      <c r="RIB2" s="703"/>
      <c r="RIC2" s="703"/>
      <c r="RID2" s="703"/>
      <c r="RIE2" s="703"/>
      <c r="RIF2" s="703"/>
      <c r="RIG2" s="703"/>
      <c r="RIH2" s="703"/>
      <c r="RII2" s="703"/>
      <c r="RIJ2" s="703"/>
      <c r="RIK2" s="703"/>
      <c r="RIL2" s="703"/>
      <c r="RIM2" s="703"/>
      <c r="RIN2" s="703"/>
      <c r="RIO2" s="703"/>
      <c r="RIP2" s="703"/>
      <c r="RIQ2" s="703"/>
      <c r="RIR2" s="703"/>
      <c r="RIS2" s="703"/>
      <c r="RIT2" s="703"/>
      <c r="RIU2" s="703"/>
      <c r="RIV2" s="703"/>
      <c r="RIW2" s="703"/>
      <c r="RIX2" s="703"/>
      <c r="RIY2" s="703"/>
      <c r="RIZ2" s="703"/>
      <c r="RJA2" s="703"/>
      <c r="RJB2" s="703"/>
      <c r="RJC2" s="703"/>
      <c r="RJD2" s="703"/>
      <c r="RJE2" s="703"/>
      <c r="RJF2" s="703"/>
      <c r="RJG2" s="703"/>
      <c r="RJH2" s="703"/>
      <c r="RJI2" s="703"/>
      <c r="RJJ2" s="703"/>
      <c r="RJK2" s="703"/>
      <c r="RJL2" s="703"/>
      <c r="RJM2" s="703"/>
      <c r="RJN2" s="703"/>
      <c r="RJO2" s="703"/>
      <c r="RJP2" s="703"/>
      <c r="RJQ2" s="703"/>
      <c r="RJR2" s="703"/>
      <c r="RJS2" s="703"/>
      <c r="RJT2" s="703"/>
      <c r="RJU2" s="703"/>
      <c r="RJV2" s="703"/>
      <c r="RJW2" s="703"/>
      <c r="RJX2" s="703"/>
      <c r="RJY2" s="703"/>
      <c r="RJZ2" s="703"/>
      <c r="RKA2" s="703"/>
      <c r="RKB2" s="703"/>
      <c r="RKC2" s="703"/>
      <c r="RKD2" s="703"/>
      <c r="RKE2" s="703"/>
      <c r="RKF2" s="703"/>
      <c r="RKG2" s="703"/>
      <c r="RKH2" s="703"/>
      <c r="RKI2" s="703"/>
      <c r="RKJ2" s="703"/>
      <c r="RKK2" s="703"/>
      <c r="RKL2" s="703"/>
      <c r="RKM2" s="703"/>
      <c r="RKN2" s="703"/>
      <c r="RKO2" s="703"/>
      <c r="RKP2" s="703"/>
      <c r="RKQ2" s="703"/>
      <c r="RKR2" s="703"/>
      <c r="RKS2" s="703"/>
      <c r="RKT2" s="703"/>
      <c r="RKU2" s="703"/>
      <c r="RKV2" s="703"/>
      <c r="RKW2" s="703"/>
      <c r="RKX2" s="703"/>
      <c r="RKY2" s="703"/>
      <c r="RKZ2" s="703"/>
      <c r="RLA2" s="703"/>
      <c r="RLB2" s="703"/>
      <c r="RLC2" s="703"/>
      <c r="RLD2" s="703"/>
      <c r="RLE2" s="703"/>
      <c r="RLF2" s="703"/>
      <c r="RLG2" s="703"/>
      <c r="RLH2" s="703"/>
      <c r="RLI2" s="703"/>
      <c r="RLJ2" s="703"/>
      <c r="RLK2" s="703"/>
      <c r="RLL2" s="703"/>
      <c r="RLM2" s="703"/>
      <c r="RLN2" s="703"/>
      <c r="RLO2" s="703"/>
      <c r="RLP2" s="703"/>
      <c r="RLQ2" s="703"/>
      <c r="RLR2" s="703"/>
      <c r="RLS2" s="703"/>
      <c r="RLT2" s="703"/>
      <c r="RLU2" s="703"/>
      <c r="RLV2" s="703"/>
      <c r="RLW2" s="703"/>
      <c r="RLX2" s="703"/>
      <c r="RLY2" s="703"/>
      <c r="RLZ2" s="703"/>
      <c r="RMA2" s="703"/>
      <c r="RMB2" s="703"/>
      <c r="RMC2" s="703"/>
      <c r="RMD2" s="703"/>
      <c r="RME2" s="703"/>
      <c r="RMF2" s="703"/>
      <c r="RMG2" s="703"/>
      <c r="RMH2" s="703"/>
      <c r="RMI2" s="703"/>
      <c r="RMJ2" s="703"/>
      <c r="RMK2" s="703"/>
      <c r="RML2" s="703"/>
      <c r="RMM2" s="703"/>
      <c r="RMN2" s="703"/>
      <c r="RMO2" s="703"/>
      <c r="RMP2" s="703"/>
      <c r="RMQ2" s="703"/>
      <c r="RMR2" s="703"/>
      <c r="RMS2" s="703"/>
      <c r="RMT2" s="703"/>
      <c r="RMU2" s="703"/>
      <c r="RMV2" s="703"/>
      <c r="RMW2" s="703"/>
      <c r="RMX2" s="703"/>
      <c r="RMY2" s="703"/>
      <c r="RMZ2" s="703"/>
      <c r="RNA2" s="703"/>
      <c r="RNB2" s="703"/>
      <c r="RNC2" s="703"/>
      <c r="RND2" s="703"/>
      <c r="RNE2" s="703"/>
      <c r="RNF2" s="703"/>
      <c r="RNG2" s="703"/>
      <c r="RNH2" s="703"/>
      <c r="RNI2" s="703"/>
      <c r="RNJ2" s="703"/>
      <c r="RNK2" s="703"/>
      <c r="RNL2" s="703"/>
      <c r="RNM2" s="703"/>
      <c r="RNN2" s="703"/>
      <c r="RNO2" s="703"/>
      <c r="RNP2" s="703"/>
      <c r="RNQ2" s="703"/>
      <c r="RNR2" s="703"/>
      <c r="RNS2" s="703"/>
      <c r="RNT2" s="703"/>
      <c r="RNU2" s="703"/>
      <c r="RNV2" s="703"/>
      <c r="RNW2" s="703"/>
      <c r="RNX2" s="703"/>
      <c r="RNY2" s="703"/>
      <c r="RNZ2" s="703"/>
      <c r="ROA2" s="703"/>
      <c r="ROB2" s="703"/>
      <c r="ROC2" s="703"/>
      <c r="ROD2" s="703"/>
      <c r="ROE2" s="703"/>
      <c r="ROF2" s="703"/>
      <c r="ROG2" s="703"/>
      <c r="ROH2" s="703"/>
      <c r="ROI2" s="703"/>
      <c r="ROJ2" s="703"/>
      <c r="ROK2" s="703"/>
      <c r="ROL2" s="703"/>
      <c r="ROM2" s="703"/>
      <c r="RON2" s="703"/>
      <c r="ROO2" s="703"/>
      <c r="ROP2" s="703"/>
      <c r="ROQ2" s="703"/>
      <c r="ROR2" s="703"/>
      <c r="ROS2" s="703"/>
      <c r="ROT2" s="703"/>
      <c r="ROU2" s="703"/>
      <c r="ROV2" s="703"/>
      <c r="ROW2" s="703"/>
      <c r="ROX2" s="703"/>
      <c r="ROY2" s="703"/>
      <c r="ROZ2" s="703"/>
      <c r="RPA2" s="703"/>
      <c r="RPB2" s="703"/>
      <c r="RPC2" s="703"/>
      <c r="RPD2" s="703"/>
      <c r="RPE2" s="703"/>
      <c r="RPF2" s="703"/>
      <c r="RPG2" s="703"/>
      <c r="RPH2" s="703"/>
      <c r="RPI2" s="703"/>
      <c r="RPJ2" s="703"/>
      <c r="RPK2" s="703"/>
      <c r="RPL2" s="703"/>
      <c r="RPM2" s="703"/>
      <c r="RPN2" s="703"/>
      <c r="RPO2" s="703"/>
      <c r="RPP2" s="703"/>
      <c r="RPQ2" s="703"/>
      <c r="RPR2" s="703"/>
      <c r="RPS2" s="703"/>
      <c r="RPT2" s="703"/>
      <c r="RPU2" s="703"/>
      <c r="RPV2" s="703"/>
      <c r="RPW2" s="703"/>
      <c r="RPX2" s="703"/>
      <c r="RPY2" s="703"/>
      <c r="RPZ2" s="703"/>
      <c r="RQA2" s="703"/>
      <c r="RQB2" s="703"/>
      <c r="RQC2" s="703"/>
      <c r="RQD2" s="703"/>
      <c r="RQE2" s="703"/>
      <c r="RQF2" s="703"/>
      <c r="RQG2" s="703"/>
      <c r="RQH2" s="703"/>
      <c r="RQI2" s="703"/>
      <c r="RQJ2" s="703"/>
      <c r="RQK2" s="703"/>
      <c r="RQL2" s="703"/>
      <c r="RQM2" s="703"/>
      <c r="RQN2" s="703"/>
      <c r="RQO2" s="703"/>
      <c r="RQP2" s="703"/>
      <c r="RQQ2" s="703"/>
      <c r="RQR2" s="703"/>
      <c r="RQS2" s="703"/>
      <c r="RQT2" s="703"/>
      <c r="RQU2" s="703"/>
      <c r="RQV2" s="703"/>
      <c r="RQW2" s="703"/>
      <c r="RQX2" s="703"/>
      <c r="RQY2" s="703"/>
      <c r="RQZ2" s="703"/>
      <c r="RRA2" s="703"/>
      <c r="RRB2" s="703"/>
      <c r="RRC2" s="703"/>
      <c r="RRD2" s="703"/>
      <c r="RRE2" s="703"/>
      <c r="RRF2" s="703"/>
      <c r="RRG2" s="703"/>
      <c r="RRH2" s="703"/>
      <c r="RRI2" s="703"/>
      <c r="RRJ2" s="703"/>
      <c r="RRK2" s="703"/>
      <c r="RRL2" s="703"/>
      <c r="RRM2" s="703"/>
      <c r="RRN2" s="703"/>
      <c r="RRO2" s="703"/>
      <c r="RRP2" s="703"/>
      <c r="RRQ2" s="703"/>
      <c r="RRR2" s="703"/>
      <c r="RRS2" s="703"/>
      <c r="RRT2" s="703"/>
      <c r="RRU2" s="703"/>
      <c r="RRV2" s="703"/>
      <c r="RRW2" s="703"/>
      <c r="RRX2" s="703"/>
      <c r="RRY2" s="703"/>
      <c r="RRZ2" s="703"/>
      <c r="RSA2" s="703"/>
      <c r="RSB2" s="703"/>
      <c r="RSC2" s="703"/>
      <c r="RSD2" s="703"/>
      <c r="RSE2" s="703"/>
      <c r="RSF2" s="703"/>
      <c r="RSG2" s="703"/>
      <c r="RSH2" s="703"/>
      <c r="RSI2" s="703"/>
      <c r="RSJ2" s="703"/>
      <c r="RSK2" s="703"/>
      <c r="RSL2" s="703"/>
      <c r="RSM2" s="703"/>
      <c r="RSN2" s="703"/>
      <c r="RSO2" s="703"/>
      <c r="RSP2" s="703"/>
      <c r="RSQ2" s="703"/>
      <c r="RSR2" s="703"/>
      <c r="RSS2" s="703"/>
      <c r="RST2" s="703"/>
      <c r="RSU2" s="703"/>
      <c r="RSV2" s="703"/>
      <c r="RSW2" s="703"/>
      <c r="RSX2" s="703"/>
      <c r="RSY2" s="703"/>
      <c r="RSZ2" s="703"/>
      <c r="RTA2" s="703"/>
      <c r="RTB2" s="703"/>
      <c r="RTC2" s="703"/>
      <c r="RTD2" s="703"/>
      <c r="RTE2" s="703"/>
      <c r="RTF2" s="703"/>
      <c r="RTG2" s="703"/>
      <c r="RTH2" s="703"/>
      <c r="RTI2" s="703"/>
      <c r="RTJ2" s="703"/>
      <c r="RTK2" s="703"/>
      <c r="RTL2" s="703"/>
      <c r="RTM2" s="703"/>
      <c r="RTN2" s="703"/>
      <c r="RTO2" s="703"/>
      <c r="RTP2" s="703"/>
      <c r="RTQ2" s="703"/>
      <c r="RTR2" s="703"/>
      <c r="RTS2" s="703"/>
      <c r="RTT2" s="703"/>
      <c r="RTU2" s="703"/>
      <c r="RTV2" s="703"/>
      <c r="RTW2" s="703"/>
      <c r="RTX2" s="703"/>
      <c r="RTY2" s="703"/>
      <c r="RTZ2" s="703"/>
      <c r="RUA2" s="703"/>
      <c r="RUB2" s="703"/>
      <c r="RUC2" s="703"/>
      <c r="RUD2" s="703"/>
      <c r="RUE2" s="703"/>
      <c r="RUF2" s="703"/>
      <c r="RUG2" s="703"/>
      <c r="RUH2" s="703"/>
      <c r="RUI2" s="703"/>
      <c r="RUJ2" s="703"/>
      <c r="RUK2" s="703"/>
      <c r="RUL2" s="703"/>
      <c r="RUM2" s="703"/>
      <c r="RUN2" s="703"/>
      <c r="RUO2" s="703"/>
      <c r="RUP2" s="703"/>
      <c r="RUQ2" s="703"/>
      <c r="RUR2" s="703"/>
      <c r="RUS2" s="703"/>
      <c r="RUT2" s="703"/>
      <c r="RUU2" s="703"/>
      <c r="RUV2" s="703"/>
      <c r="RUW2" s="703"/>
      <c r="RUX2" s="703"/>
      <c r="RUY2" s="703"/>
      <c r="RUZ2" s="703"/>
      <c r="RVA2" s="703"/>
      <c r="RVB2" s="703"/>
      <c r="RVC2" s="703"/>
      <c r="RVD2" s="703"/>
      <c r="RVE2" s="703"/>
      <c r="RVF2" s="703"/>
      <c r="RVG2" s="703"/>
      <c r="RVH2" s="703"/>
      <c r="RVI2" s="703"/>
      <c r="RVJ2" s="703"/>
      <c r="RVK2" s="703"/>
      <c r="RVL2" s="703"/>
      <c r="RVM2" s="703"/>
      <c r="RVN2" s="703"/>
      <c r="RVO2" s="703"/>
      <c r="RVP2" s="703"/>
      <c r="RVQ2" s="703"/>
      <c r="RVR2" s="703"/>
      <c r="RVS2" s="703"/>
      <c r="RVT2" s="703"/>
      <c r="RVU2" s="703"/>
      <c r="RVV2" s="703"/>
      <c r="RVW2" s="703"/>
      <c r="RVX2" s="703"/>
      <c r="RVY2" s="703"/>
      <c r="RVZ2" s="703"/>
      <c r="RWA2" s="703"/>
      <c r="RWB2" s="703"/>
      <c r="RWC2" s="703"/>
      <c r="RWD2" s="703"/>
      <c r="RWE2" s="703"/>
      <c r="RWF2" s="703"/>
      <c r="RWG2" s="703"/>
      <c r="RWH2" s="703"/>
      <c r="RWI2" s="703"/>
      <c r="RWJ2" s="703"/>
      <c r="RWK2" s="703"/>
      <c r="RWL2" s="703"/>
      <c r="RWM2" s="703"/>
      <c r="RWN2" s="703"/>
      <c r="RWO2" s="703"/>
      <c r="RWP2" s="703"/>
      <c r="RWQ2" s="703"/>
      <c r="RWR2" s="703"/>
      <c r="RWS2" s="703"/>
      <c r="RWT2" s="703"/>
      <c r="RWU2" s="703"/>
      <c r="RWV2" s="703"/>
      <c r="RWW2" s="703"/>
      <c r="RWX2" s="703"/>
      <c r="RWY2" s="703"/>
      <c r="RWZ2" s="703"/>
      <c r="RXA2" s="703"/>
      <c r="RXB2" s="703"/>
      <c r="RXC2" s="703"/>
      <c r="RXD2" s="703"/>
      <c r="RXE2" s="703"/>
      <c r="RXF2" s="703"/>
      <c r="RXG2" s="703"/>
      <c r="RXH2" s="703"/>
      <c r="RXI2" s="703"/>
      <c r="RXJ2" s="703"/>
      <c r="RXK2" s="703"/>
      <c r="RXL2" s="703"/>
      <c r="RXM2" s="703"/>
      <c r="RXN2" s="703"/>
      <c r="RXO2" s="703"/>
      <c r="RXP2" s="703"/>
      <c r="RXQ2" s="703"/>
      <c r="RXR2" s="703"/>
      <c r="RXS2" s="703"/>
      <c r="RXT2" s="703"/>
      <c r="RXU2" s="703"/>
      <c r="RXV2" s="703"/>
      <c r="RXW2" s="703"/>
      <c r="RXX2" s="703"/>
      <c r="RXY2" s="703"/>
      <c r="RXZ2" s="703"/>
      <c r="RYA2" s="703"/>
      <c r="RYB2" s="703"/>
      <c r="RYC2" s="703"/>
      <c r="RYD2" s="703"/>
      <c r="RYE2" s="703"/>
      <c r="RYF2" s="703"/>
      <c r="RYG2" s="703"/>
      <c r="RYH2" s="703"/>
      <c r="RYI2" s="703"/>
      <c r="RYJ2" s="703"/>
      <c r="RYK2" s="703"/>
      <c r="RYL2" s="703"/>
      <c r="RYM2" s="703"/>
      <c r="RYN2" s="703"/>
      <c r="RYO2" s="703"/>
      <c r="RYP2" s="703"/>
      <c r="RYQ2" s="703"/>
      <c r="RYR2" s="703"/>
      <c r="RYS2" s="703"/>
      <c r="RYT2" s="703"/>
      <c r="RYU2" s="703"/>
      <c r="RYV2" s="703"/>
      <c r="RYW2" s="703"/>
      <c r="RYX2" s="703"/>
      <c r="RYY2" s="703"/>
      <c r="RYZ2" s="703"/>
      <c r="RZA2" s="703"/>
      <c r="RZB2" s="703"/>
      <c r="RZC2" s="703"/>
      <c r="RZD2" s="703"/>
      <c r="RZE2" s="703"/>
      <c r="RZF2" s="703"/>
      <c r="RZG2" s="703"/>
      <c r="RZH2" s="703"/>
      <c r="RZI2" s="703"/>
      <c r="RZJ2" s="703"/>
      <c r="RZK2" s="703"/>
      <c r="RZL2" s="703"/>
      <c r="RZM2" s="703"/>
      <c r="RZN2" s="703"/>
      <c r="RZO2" s="703"/>
      <c r="RZP2" s="703"/>
      <c r="RZQ2" s="703"/>
      <c r="RZR2" s="703"/>
      <c r="RZS2" s="703"/>
      <c r="RZT2" s="703"/>
      <c r="RZU2" s="703"/>
      <c r="RZV2" s="703"/>
      <c r="RZW2" s="703"/>
      <c r="RZX2" s="703"/>
      <c r="RZY2" s="703"/>
      <c r="RZZ2" s="703"/>
      <c r="SAA2" s="703"/>
      <c r="SAB2" s="703"/>
      <c r="SAC2" s="703"/>
      <c r="SAD2" s="703"/>
      <c r="SAE2" s="703"/>
      <c r="SAF2" s="703"/>
      <c r="SAG2" s="703"/>
      <c r="SAH2" s="703"/>
      <c r="SAI2" s="703"/>
      <c r="SAJ2" s="703"/>
      <c r="SAK2" s="703"/>
      <c r="SAL2" s="703"/>
      <c r="SAM2" s="703"/>
      <c r="SAN2" s="703"/>
      <c r="SAO2" s="703"/>
      <c r="SAP2" s="703"/>
      <c r="SAQ2" s="703"/>
      <c r="SAR2" s="703"/>
      <c r="SAS2" s="703"/>
      <c r="SAT2" s="703"/>
      <c r="SAU2" s="703"/>
      <c r="SAV2" s="703"/>
      <c r="SAW2" s="703"/>
      <c r="SAX2" s="703"/>
      <c r="SAY2" s="703"/>
      <c r="SAZ2" s="703"/>
      <c r="SBA2" s="703"/>
      <c r="SBB2" s="703"/>
      <c r="SBC2" s="703"/>
      <c r="SBD2" s="703"/>
      <c r="SBE2" s="703"/>
      <c r="SBF2" s="703"/>
      <c r="SBG2" s="703"/>
      <c r="SBH2" s="703"/>
      <c r="SBI2" s="703"/>
      <c r="SBJ2" s="703"/>
      <c r="SBK2" s="703"/>
      <c r="SBL2" s="703"/>
      <c r="SBM2" s="703"/>
      <c r="SBN2" s="703"/>
      <c r="SBO2" s="703"/>
      <c r="SBP2" s="703"/>
      <c r="SBQ2" s="703"/>
      <c r="SBR2" s="703"/>
      <c r="SBS2" s="703"/>
      <c r="SBT2" s="703"/>
      <c r="SBU2" s="703"/>
      <c r="SBV2" s="703"/>
      <c r="SBW2" s="703"/>
      <c r="SBX2" s="703"/>
      <c r="SBY2" s="703"/>
      <c r="SBZ2" s="703"/>
      <c r="SCA2" s="703"/>
      <c r="SCB2" s="703"/>
      <c r="SCC2" s="703"/>
      <c r="SCD2" s="703"/>
      <c r="SCE2" s="703"/>
      <c r="SCF2" s="703"/>
      <c r="SCG2" s="703"/>
      <c r="SCH2" s="703"/>
      <c r="SCI2" s="703"/>
      <c r="SCJ2" s="703"/>
      <c r="SCK2" s="703"/>
      <c r="SCL2" s="703"/>
      <c r="SCM2" s="703"/>
      <c r="SCN2" s="703"/>
      <c r="SCO2" s="703"/>
      <c r="SCP2" s="703"/>
      <c r="SCQ2" s="703"/>
      <c r="SCR2" s="703"/>
      <c r="SCS2" s="703"/>
      <c r="SCT2" s="703"/>
      <c r="SCU2" s="703"/>
      <c r="SCV2" s="703"/>
      <c r="SCW2" s="703"/>
      <c r="SCX2" s="703"/>
      <c r="SCY2" s="703"/>
      <c r="SCZ2" s="703"/>
      <c r="SDA2" s="703"/>
      <c r="SDB2" s="703"/>
      <c r="SDC2" s="703"/>
      <c r="SDD2" s="703"/>
      <c r="SDE2" s="703"/>
      <c r="SDF2" s="703"/>
      <c r="SDG2" s="703"/>
      <c r="SDH2" s="703"/>
      <c r="SDI2" s="703"/>
      <c r="SDJ2" s="703"/>
      <c r="SDK2" s="703"/>
      <c r="SDL2" s="703"/>
      <c r="SDM2" s="703"/>
      <c r="SDN2" s="703"/>
      <c r="SDO2" s="703"/>
      <c r="SDP2" s="703"/>
      <c r="SDQ2" s="703"/>
      <c r="SDR2" s="703"/>
      <c r="SDS2" s="703"/>
      <c r="SDT2" s="703"/>
      <c r="SDU2" s="703"/>
      <c r="SDV2" s="703"/>
      <c r="SDW2" s="703"/>
      <c r="SDX2" s="703"/>
      <c r="SDY2" s="703"/>
      <c r="SDZ2" s="703"/>
      <c r="SEA2" s="703"/>
      <c r="SEB2" s="703"/>
      <c r="SEC2" s="703"/>
      <c r="SED2" s="703"/>
      <c r="SEE2" s="703"/>
      <c r="SEF2" s="703"/>
      <c r="SEG2" s="703"/>
      <c r="SEH2" s="703"/>
      <c r="SEI2" s="703"/>
      <c r="SEJ2" s="703"/>
      <c r="SEK2" s="703"/>
      <c r="SEL2" s="703"/>
      <c r="SEM2" s="703"/>
      <c r="SEN2" s="703"/>
      <c r="SEO2" s="703"/>
      <c r="SEP2" s="703"/>
      <c r="SEQ2" s="703"/>
      <c r="SER2" s="703"/>
      <c r="SES2" s="703"/>
      <c r="SET2" s="703"/>
      <c r="SEU2" s="703"/>
      <c r="SEV2" s="703"/>
      <c r="SEW2" s="703"/>
      <c r="SEX2" s="703"/>
      <c r="SEY2" s="703"/>
      <c r="SEZ2" s="703"/>
      <c r="SFA2" s="703"/>
      <c r="SFB2" s="703"/>
      <c r="SFC2" s="703"/>
      <c r="SFD2" s="703"/>
      <c r="SFE2" s="703"/>
      <c r="SFF2" s="703"/>
      <c r="SFG2" s="703"/>
      <c r="SFH2" s="703"/>
      <c r="SFI2" s="703"/>
      <c r="SFJ2" s="703"/>
      <c r="SFK2" s="703"/>
      <c r="SFL2" s="703"/>
      <c r="SFM2" s="703"/>
      <c r="SFN2" s="703"/>
      <c r="SFO2" s="703"/>
      <c r="SFP2" s="703"/>
      <c r="SFQ2" s="703"/>
      <c r="SFR2" s="703"/>
      <c r="SFS2" s="703"/>
      <c r="SFT2" s="703"/>
      <c r="SFU2" s="703"/>
      <c r="SFV2" s="703"/>
      <c r="SFW2" s="703"/>
      <c r="SFX2" s="703"/>
      <c r="SFY2" s="703"/>
      <c r="SFZ2" s="703"/>
      <c r="SGA2" s="703"/>
      <c r="SGB2" s="703"/>
      <c r="SGC2" s="703"/>
      <c r="SGD2" s="703"/>
      <c r="SGE2" s="703"/>
      <c r="SGF2" s="703"/>
      <c r="SGG2" s="703"/>
      <c r="SGH2" s="703"/>
      <c r="SGI2" s="703"/>
      <c r="SGJ2" s="703"/>
      <c r="SGK2" s="703"/>
      <c r="SGL2" s="703"/>
      <c r="SGM2" s="703"/>
      <c r="SGN2" s="703"/>
      <c r="SGO2" s="703"/>
      <c r="SGP2" s="703"/>
      <c r="SGQ2" s="703"/>
      <c r="SGR2" s="703"/>
      <c r="SGS2" s="703"/>
      <c r="SGT2" s="703"/>
      <c r="SGU2" s="703"/>
      <c r="SGV2" s="703"/>
      <c r="SGW2" s="703"/>
      <c r="SGX2" s="703"/>
      <c r="SGY2" s="703"/>
      <c r="SGZ2" s="703"/>
      <c r="SHA2" s="703"/>
      <c r="SHB2" s="703"/>
      <c r="SHC2" s="703"/>
      <c r="SHD2" s="703"/>
      <c r="SHE2" s="703"/>
      <c r="SHF2" s="703"/>
      <c r="SHG2" s="703"/>
      <c r="SHH2" s="703"/>
      <c r="SHI2" s="703"/>
      <c r="SHJ2" s="703"/>
      <c r="SHK2" s="703"/>
      <c r="SHL2" s="703"/>
      <c r="SHM2" s="703"/>
      <c r="SHN2" s="703"/>
      <c r="SHO2" s="703"/>
      <c r="SHP2" s="703"/>
      <c r="SHQ2" s="703"/>
      <c r="SHR2" s="703"/>
      <c r="SHS2" s="703"/>
      <c r="SHT2" s="703"/>
      <c r="SHU2" s="703"/>
      <c r="SHV2" s="703"/>
      <c r="SHW2" s="703"/>
      <c r="SHX2" s="703"/>
      <c r="SHY2" s="703"/>
      <c r="SHZ2" s="703"/>
      <c r="SIA2" s="703"/>
      <c r="SIB2" s="703"/>
      <c r="SIC2" s="703"/>
      <c r="SID2" s="703"/>
      <c r="SIE2" s="703"/>
      <c r="SIF2" s="703"/>
      <c r="SIG2" s="703"/>
      <c r="SIH2" s="703"/>
      <c r="SII2" s="703"/>
      <c r="SIJ2" s="703"/>
      <c r="SIK2" s="703"/>
      <c r="SIL2" s="703"/>
      <c r="SIM2" s="703"/>
      <c r="SIN2" s="703"/>
      <c r="SIO2" s="703"/>
      <c r="SIP2" s="703"/>
      <c r="SIQ2" s="703"/>
      <c r="SIR2" s="703"/>
      <c r="SIS2" s="703"/>
      <c r="SIT2" s="703"/>
      <c r="SIU2" s="703"/>
      <c r="SIV2" s="703"/>
      <c r="SIW2" s="703"/>
      <c r="SIX2" s="703"/>
      <c r="SIY2" s="703"/>
      <c r="SIZ2" s="703"/>
      <c r="SJA2" s="703"/>
      <c r="SJB2" s="703"/>
      <c r="SJC2" s="703"/>
      <c r="SJD2" s="703"/>
      <c r="SJE2" s="703"/>
      <c r="SJF2" s="703"/>
      <c r="SJG2" s="703"/>
      <c r="SJH2" s="703"/>
      <c r="SJI2" s="703"/>
      <c r="SJJ2" s="703"/>
      <c r="SJK2" s="703"/>
      <c r="SJL2" s="703"/>
      <c r="SJM2" s="703"/>
      <c r="SJN2" s="703"/>
      <c r="SJO2" s="703"/>
      <c r="SJP2" s="703"/>
      <c r="SJQ2" s="703"/>
      <c r="SJR2" s="703"/>
      <c r="SJS2" s="703"/>
      <c r="SJT2" s="703"/>
      <c r="SJU2" s="703"/>
      <c r="SJV2" s="703"/>
      <c r="SJW2" s="703"/>
      <c r="SJX2" s="703"/>
      <c r="SJY2" s="703"/>
      <c r="SJZ2" s="703"/>
      <c r="SKA2" s="703"/>
      <c r="SKB2" s="703"/>
      <c r="SKC2" s="703"/>
      <c r="SKD2" s="703"/>
      <c r="SKE2" s="703"/>
      <c r="SKF2" s="703"/>
      <c r="SKG2" s="703"/>
      <c r="SKH2" s="703"/>
      <c r="SKI2" s="703"/>
      <c r="SKJ2" s="703"/>
      <c r="SKK2" s="703"/>
      <c r="SKL2" s="703"/>
      <c r="SKM2" s="703"/>
      <c r="SKN2" s="703"/>
      <c r="SKO2" s="703"/>
      <c r="SKP2" s="703"/>
      <c r="SKQ2" s="703"/>
      <c r="SKR2" s="703"/>
      <c r="SKS2" s="703"/>
      <c r="SKT2" s="703"/>
      <c r="SKU2" s="703"/>
      <c r="SKV2" s="703"/>
      <c r="SKW2" s="703"/>
      <c r="SKX2" s="703"/>
      <c r="SKY2" s="703"/>
      <c r="SKZ2" s="703"/>
      <c r="SLA2" s="703"/>
      <c r="SLB2" s="703"/>
      <c r="SLC2" s="703"/>
      <c r="SLD2" s="703"/>
      <c r="SLE2" s="703"/>
      <c r="SLF2" s="703"/>
      <c r="SLG2" s="703"/>
      <c r="SLH2" s="703"/>
      <c r="SLI2" s="703"/>
      <c r="SLJ2" s="703"/>
      <c r="SLK2" s="703"/>
      <c r="SLL2" s="703"/>
      <c r="SLM2" s="703"/>
      <c r="SLN2" s="703"/>
      <c r="SLO2" s="703"/>
      <c r="SLP2" s="703"/>
      <c r="SLQ2" s="703"/>
      <c r="SLR2" s="703"/>
      <c r="SLS2" s="703"/>
      <c r="SLT2" s="703"/>
      <c r="SLU2" s="703"/>
      <c r="SLV2" s="703"/>
      <c r="SLW2" s="703"/>
      <c r="SLX2" s="703"/>
      <c r="SLY2" s="703"/>
      <c r="SLZ2" s="703"/>
      <c r="SMA2" s="703"/>
      <c r="SMB2" s="703"/>
      <c r="SMC2" s="703"/>
      <c r="SMD2" s="703"/>
      <c r="SME2" s="703"/>
      <c r="SMF2" s="703"/>
      <c r="SMG2" s="703"/>
      <c r="SMH2" s="703"/>
      <c r="SMI2" s="703"/>
      <c r="SMJ2" s="703"/>
      <c r="SMK2" s="703"/>
      <c r="SML2" s="703"/>
      <c r="SMM2" s="703"/>
      <c r="SMN2" s="703"/>
      <c r="SMO2" s="703"/>
      <c r="SMP2" s="703"/>
      <c r="SMQ2" s="703"/>
      <c r="SMR2" s="703"/>
      <c r="SMS2" s="703"/>
      <c r="SMT2" s="703"/>
      <c r="SMU2" s="703"/>
      <c r="SMV2" s="703"/>
      <c r="SMW2" s="703"/>
      <c r="SMX2" s="703"/>
      <c r="SMY2" s="703"/>
      <c r="SMZ2" s="703"/>
      <c r="SNA2" s="703"/>
      <c r="SNB2" s="703"/>
      <c r="SNC2" s="703"/>
      <c r="SND2" s="703"/>
      <c r="SNE2" s="703"/>
      <c r="SNF2" s="703"/>
      <c r="SNG2" s="703"/>
      <c r="SNH2" s="703"/>
      <c r="SNI2" s="703"/>
      <c r="SNJ2" s="703"/>
      <c r="SNK2" s="703"/>
      <c r="SNL2" s="703"/>
      <c r="SNM2" s="703"/>
      <c r="SNN2" s="703"/>
      <c r="SNO2" s="703"/>
      <c r="SNP2" s="703"/>
      <c r="SNQ2" s="703"/>
      <c r="SNR2" s="703"/>
      <c r="SNS2" s="703"/>
      <c r="SNT2" s="703"/>
      <c r="SNU2" s="703"/>
      <c r="SNV2" s="703"/>
      <c r="SNW2" s="703"/>
      <c r="SNX2" s="703"/>
      <c r="SNY2" s="703"/>
      <c r="SNZ2" s="703"/>
      <c r="SOA2" s="703"/>
      <c r="SOB2" s="703"/>
      <c r="SOC2" s="703"/>
      <c r="SOD2" s="703"/>
      <c r="SOE2" s="703"/>
      <c r="SOF2" s="703"/>
      <c r="SOG2" s="703"/>
      <c r="SOH2" s="703"/>
      <c r="SOI2" s="703"/>
      <c r="SOJ2" s="703"/>
      <c r="SOK2" s="703"/>
      <c r="SOL2" s="703"/>
      <c r="SOM2" s="703"/>
      <c r="SON2" s="703"/>
      <c r="SOO2" s="703"/>
      <c r="SOP2" s="703"/>
      <c r="SOQ2" s="703"/>
      <c r="SOR2" s="703"/>
      <c r="SOS2" s="703"/>
      <c r="SOT2" s="703"/>
      <c r="SOU2" s="703"/>
      <c r="SOV2" s="703"/>
      <c r="SOW2" s="703"/>
      <c r="SOX2" s="703"/>
      <c r="SOY2" s="703"/>
      <c r="SOZ2" s="703"/>
      <c r="SPA2" s="703"/>
      <c r="SPB2" s="703"/>
      <c r="SPC2" s="703"/>
      <c r="SPD2" s="703"/>
      <c r="SPE2" s="703"/>
      <c r="SPF2" s="703"/>
      <c r="SPG2" s="703"/>
      <c r="SPH2" s="703"/>
      <c r="SPI2" s="703"/>
      <c r="SPJ2" s="703"/>
      <c r="SPK2" s="703"/>
      <c r="SPL2" s="703"/>
      <c r="SPM2" s="703"/>
      <c r="SPN2" s="703"/>
      <c r="SPO2" s="703"/>
      <c r="SPP2" s="703"/>
      <c r="SPQ2" s="703"/>
      <c r="SPR2" s="703"/>
      <c r="SPS2" s="703"/>
      <c r="SPT2" s="703"/>
      <c r="SPU2" s="703"/>
      <c r="SPV2" s="703"/>
      <c r="SPW2" s="703"/>
      <c r="SPX2" s="703"/>
      <c r="SPY2" s="703"/>
      <c r="SPZ2" s="703"/>
      <c r="SQA2" s="703"/>
      <c r="SQB2" s="703"/>
      <c r="SQC2" s="703"/>
      <c r="SQD2" s="703"/>
      <c r="SQE2" s="703"/>
      <c r="SQF2" s="703"/>
      <c r="SQG2" s="703"/>
      <c r="SQH2" s="703"/>
      <c r="SQI2" s="703"/>
      <c r="SQJ2" s="703"/>
      <c r="SQK2" s="703"/>
      <c r="SQL2" s="703"/>
      <c r="SQM2" s="703"/>
      <c r="SQN2" s="703"/>
      <c r="SQO2" s="703"/>
      <c r="SQP2" s="703"/>
      <c r="SQQ2" s="703"/>
      <c r="SQR2" s="703"/>
      <c r="SQS2" s="703"/>
      <c r="SQT2" s="703"/>
      <c r="SQU2" s="703"/>
      <c r="SQV2" s="703"/>
      <c r="SQW2" s="703"/>
      <c r="SQX2" s="703"/>
      <c r="SQY2" s="703"/>
      <c r="SQZ2" s="703"/>
      <c r="SRA2" s="703"/>
      <c r="SRB2" s="703"/>
      <c r="SRC2" s="703"/>
      <c r="SRD2" s="703"/>
      <c r="SRE2" s="703"/>
      <c r="SRF2" s="703"/>
      <c r="SRG2" s="703"/>
      <c r="SRH2" s="703"/>
      <c r="SRI2" s="703"/>
      <c r="SRJ2" s="703"/>
      <c r="SRK2" s="703"/>
      <c r="SRL2" s="703"/>
      <c r="SRM2" s="703"/>
      <c r="SRN2" s="703"/>
      <c r="SRO2" s="703"/>
      <c r="SRP2" s="703"/>
      <c r="SRQ2" s="703"/>
      <c r="SRR2" s="703"/>
      <c r="SRS2" s="703"/>
      <c r="SRT2" s="703"/>
      <c r="SRU2" s="703"/>
      <c r="SRV2" s="703"/>
      <c r="SRW2" s="703"/>
      <c r="SRX2" s="703"/>
      <c r="SRY2" s="703"/>
      <c r="SRZ2" s="703"/>
      <c r="SSA2" s="703"/>
      <c r="SSB2" s="703"/>
      <c r="SSC2" s="703"/>
      <c r="SSD2" s="703"/>
      <c r="SSE2" s="703"/>
      <c r="SSF2" s="703"/>
      <c r="SSG2" s="703"/>
      <c r="SSH2" s="703"/>
      <c r="SSI2" s="703"/>
      <c r="SSJ2" s="703"/>
      <c r="SSK2" s="703"/>
      <c r="SSL2" s="703"/>
      <c r="SSM2" s="703"/>
      <c r="SSN2" s="703"/>
      <c r="SSO2" s="703"/>
      <c r="SSP2" s="703"/>
      <c r="SSQ2" s="703"/>
      <c r="SSR2" s="703"/>
      <c r="SSS2" s="703"/>
      <c r="SST2" s="703"/>
      <c r="SSU2" s="703"/>
      <c r="SSV2" s="703"/>
      <c r="SSW2" s="703"/>
      <c r="SSX2" s="703"/>
      <c r="SSY2" s="703"/>
      <c r="SSZ2" s="703"/>
      <c r="STA2" s="703"/>
      <c r="STB2" s="703"/>
      <c r="STC2" s="703"/>
      <c r="STD2" s="703"/>
      <c r="STE2" s="703"/>
      <c r="STF2" s="703"/>
      <c r="STG2" s="703"/>
      <c r="STH2" s="703"/>
      <c r="STI2" s="703"/>
      <c r="STJ2" s="703"/>
      <c r="STK2" s="703"/>
      <c r="STL2" s="703"/>
      <c r="STM2" s="703"/>
      <c r="STN2" s="703"/>
      <c r="STO2" s="703"/>
      <c r="STP2" s="703"/>
      <c r="STQ2" s="703"/>
      <c r="STR2" s="703"/>
      <c r="STS2" s="703"/>
      <c r="STT2" s="703"/>
      <c r="STU2" s="703"/>
      <c r="STV2" s="703"/>
      <c r="STW2" s="703"/>
      <c r="STX2" s="703"/>
      <c r="STY2" s="703"/>
      <c r="STZ2" s="703"/>
      <c r="SUA2" s="703"/>
      <c r="SUB2" s="703"/>
      <c r="SUC2" s="703"/>
      <c r="SUD2" s="703"/>
      <c r="SUE2" s="703"/>
      <c r="SUF2" s="703"/>
      <c r="SUG2" s="703"/>
      <c r="SUH2" s="703"/>
      <c r="SUI2" s="703"/>
      <c r="SUJ2" s="703"/>
      <c r="SUK2" s="703"/>
      <c r="SUL2" s="703"/>
      <c r="SUM2" s="703"/>
      <c r="SUN2" s="703"/>
      <c r="SUO2" s="703"/>
      <c r="SUP2" s="703"/>
      <c r="SUQ2" s="703"/>
      <c r="SUR2" s="703"/>
      <c r="SUS2" s="703"/>
      <c r="SUT2" s="703"/>
      <c r="SUU2" s="703"/>
      <c r="SUV2" s="703"/>
      <c r="SUW2" s="703"/>
      <c r="SUX2" s="703"/>
      <c r="SUY2" s="703"/>
      <c r="SUZ2" s="703"/>
      <c r="SVA2" s="703"/>
      <c r="SVB2" s="703"/>
      <c r="SVC2" s="703"/>
      <c r="SVD2" s="703"/>
      <c r="SVE2" s="703"/>
      <c r="SVF2" s="703"/>
      <c r="SVG2" s="703"/>
      <c r="SVH2" s="703"/>
      <c r="SVI2" s="703"/>
      <c r="SVJ2" s="703"/>
      <c r="SVK2" s="703"/>
      <c r="SVL2" s="703"/>
      <c r="SVM2" s="703"/>
      <c r="SVN2" s="703"/>
      <c r="SVO2" s="703"/>
      <c r="SVP2" s="703"/>
      <c r="SVQ2" s="703"/>
      <c r="SVR2" s="703"/>
      <c r="SVS2" s="703"/>
      <c r="SVT2" s="703"/>
      <c r="SVU2" s="703"/>
      <c r="SVV2" s="703"/>
      <c r="SVW2" s="703"/>
      <c r="SVX2" s="703"/>
      <c r="SVY2" s="703"/>
      <c r="SVZ2" s="703"/>
      <c r="SWA2" s="703"/>
      <c r="SWB2" s="703"/>
      <c r="SWC2" s="703"/>
      <c r="SWD2" s="703"/>
      <c r="SWE2" s="703"/>
      <c r="SWF2" s="703"/>
      <c r="SWG2" s="703"/>
      <c r="SWH2" s="703"/>
      <c r="SWI2" s="703"/>
      <c r="SWJ2" s="703"/>
      <c r="SWK2" s="703"/>
      <c r="SWL2" s="703"/>
      <c r="SWM2" s="703"/>
      <c r="SWN2" s="703"/>
      <c r="SWO2" s="703"/>
      <c r="SWP2" s="703"/>
      <c r="SWQ2" s="703"/>
      <c r="SWR2" s="703"/>
      <c r="SWS2" s="703"/>
      <c r="SWT2" s="703"/>
      <c r="SWU2" s="703"/>
      <c r="SWV2" s="703"/>
      <c r="SWW2" s="703"/>
      <c r="SWX2" s="703"/>
      <c r="SWY2" s="703"/>
      <c r="SWZ2" s="703"/>
      <c r="SXA2" s="703"/>
      <c r="SXB2" s="703"/>
      <c r="SXC2" s="703"/>
      <c r="SXD2" s="703"/>
      <c r="SXE2" s="703"/>
      <c r="SXF2" s="703"/>
      <c r="SXG2" s="703"/>
      <c r="SXH2" s="703"/>
      <c r="SXI2" s="703"/>
      <c r="SXJ2" s="703"/>
      <c r="SXK2" s="703"/>
      <c r="SXL2" s="703"/>
      <c r="SXM2" s="703"/>
      <c r="SXN2" s="703"/>
      <c r="SXO2" s="703"/>
      <c r="SXP2" s="703"/>
      <c r="SXQ2" s="703"/>
      <c r="SXR2" s="703"/>
      <c r="SXS2" s="703"/>
      <c r="SXT2" s="703"/>
      <c r="SXU2" s="703"/>
      <c r="SXV2" s="703"/>
      <c r="SXW2" s="703"/>
      <c r="SXX2" s="703"/>
      <c r="SXY2" s="703"/>
      <c r="SXZ2" s="703"/>
      <c r="SYA2" s="703"/>
      <c r="SYB2" s="703"/>
      <c r="SYC2" s="703"/>
      <c r="SYD2" s="703"/>
      <c r="SYE2" s="703"/>
      <c r="SYF2" s="703"/>
      <c r="SYG2" s="703"/>
      <c r="SYH2" s="703"/>
      <c r="SYI2" s="703"/>
      <c r="SYJ2" s="703"/>
      <c r="SYK2" s="703"/>
      <c r="SYL2" s="703"/>
      <c r="SYM2" s="703"/>
      <c r="SYN2" s="703"/>
      <c r="SYO2" s="703"/>
      <c r="SYP2" s="703"/>
      <c r="SYQ2" s="703"/>
      <c r="SYR2" s="703"/>
      <c r="SYS2" s="703"/>
      <c r="SYT2" s="703"/>
      <c r="SYU2" s="703"/>
      <c r="SYV2" s="703"/>
      <c r="SYW2" s="703"/>
      <c r="SYX2" s="703"/>
      <c r="SYY2" s="703"/>
      <c r="SYZ2" s="703"/>
      <c r="SZA2" s="703"/>
      <c r="SZB2" s="703"/>
      <c r="SZC2" s="703"/>
      <c r="SZD2" s="703"/>
      <c r="SZE2" s="703"/>
      <c r="SZF2" s="703"/>
      <c r="SZG2" s="703"/>
      <c r="SZH2" s="703"/>
      <c r="SZI2" s="703"/>
      <c r="SZJ2" s="703"/>
      <c r="SZK2" s="703"/>
      <c r="SZL2" s="703"/>
      <c r="SZM2" s="703"/>
      <c r="SZN2" s="703"/>
      <c r="SZO2" s="703"/>
      <c r="SZP2" s="703"/>
      <c r="SZQ2" s="703"/>
      <c r="SZR2" s="703"/>
      <c r="SZS2" s="703"/>
      <c r="SZT2" s="703"/>
      <c r="SZU2" s="703"/>
      <c r="SZV2" s="703"/>
      <c r="SZW2" s="703"/>
      <c r="SZX2" s="703"/>
      <c r="SZY2" s="703"/>
      <c r="SZZ2" s="703"/>
      <c r="TAA2" s="703"/>
      <c r="TAB2" s="703"/>
      <c r="TAC2" s="703"/>
      <c r="TAD2" s="703"/>
      <c r="TAE2" s="703"/>
      <c r="TAF2" s="703"/>
      <c r="TAG2" s="703"/>
      <c r="TAH2" s="703"/>
      <c r="TAI2" s="703"/>
      <c r="TAJ2" s="703"/>
      <c r="TAK2" s="703"/>
      <c r="TAL2" s="703"/>
      <c r="TAM2" s="703"/>
      <c r="TAN2" s="703"/>
      <c r="TAO2" s="703"/>
      <c r="TAP2" s="703"/>
      <c r="TAQ2" s="703"/>
      <c r="TAR2" s="703"/>
      <c r="TAS2" s="703"/>
      <c r="TAT2" s="703"/>
      <c r="TAU2" s="703"/>
      <c r="TAV2" s="703"/>
      <c r="TAW2" s="703"/>
      <c r="TAX2" s="703"/>
      <c r="TAY2" s="703"/>
      <c r="TAZ2" s="703"/>
      <c r="TBA2" s="703"/>
      <c r="TBB2" s="703"/>
      <c r="TBC2" s="703"/>
      <c r="TBD2" s="703"/>
      <c r="TBE2" s="703"/>
      <c r="TBF2" s="703"/>
      <c r="TBG2" s="703"/>
      <c r="TBH2" s="703"/>
      <c r="TBI2" s="703"/>
      <c r="TBJ2" s="703"/>
      <c r="TBK2" s="703"/>
      <c r="TBL2" s="703"/>
      <c r="TBM2" s="703"/>
      <c r="TBN2" s="703"/>
      <c r="TBO2" s="703"/>
      <c r="TBP2" s="703"/>
      <c r="TBQ2" s="703"/>
      <c r="TBR2" s="703"/>
      <c r="TBS2" s="703"/>
      <c r="TBT2" s="703"/>
      <c r="TBU2" s="703"/>
      <c r="TBV2" s="703"/>
      <c r="TBW2" s="703"/>
      <c r="TBX2" s="703"/>
      <c r="TBY2" s="703"/>
      <c r="TBZ2" s="703"/>
      <c r="TCA2" s="703"/>
      <c r="TCB2" s="703"/>
      <c r="TCC2" s="703"/>
      <c r="TCD2" s="703"/>
      <c r="TCE2" s="703"/>
      <c r="TCF2" s="703"/>
      <c r="TCG2" s="703"/>
      <c r="TCH2" s="703"/>
      <c r="TCI2" s="703"/>
      <c r="TCJ2" s="703"/>
      <c r="TCK2" s="703"/>
      <c r="TCL2" s="703"/>
      <c r="TCM2" s="703"/>
      <c r="TCN2" s="703"/>
      <c r="TCO2" s="703"/>
      <c r="TCP2" s="703"/>
      <c r="TCQ2" s="703"/>
      <c r="TCR2" s="703"/>
      <c r="TCS2" s="703"/>
      <c r="TCT2" s="703"/>
      <c r="TCU2" s="703"/>
      <c r="TCV2" s="703"/>
      <c r="TCW2" s="703"/>
      <c r="TCX2" s="703"/>
      <c r="TCY2" s="703"/>
      <c r="TCZ2" s="703"/>
      <c r="TDA2" s="703"/>
      <c r="TDB2" s="703"/>
      <c r="TDC2" s="703"/>
      <c r="TDD2" s="703"/>
      <c r="TDE2" s="703"/>
      <c r="TDF2" s="703"/>
      <c r="TDG2" s="703"/>
      <c r="TDH2" s="703"/>
      <c r="TDI2" s="703"/>
      <c r="TDJ2" s="703"/>
      <c r="TDK2" s="703"/>
      <c r="TDL2" s="703"/>
      <c r="TDM2" s="703"/>
      <c r="TDN2" s="703"/>
      <c r="TDO2" s="703"/>
      <c r="TDP2" s="703"/>
      <c r="TDQ2" s="703"/>
      <c r="TDR2" s="703"/>
      <c r="TDS2" s="703"/>
      <c r="TDT2" s="703"/>
      <c r="TDU2" s="703"/>
      <c r="TDV2" s="703"/>
      <c r="TDW2" s="703"/>
      <c r="TDX2" s="703"/>
      <c r="TDY2" s="703"/>
      <c r="TDZ2" s="703"/>
      <c r="TEA2" s="703"/>
      <c r="TEB2" s="703"/>
      <c r="TEC2" s="703"/>
      <c r="TED2" s="703"/>
      <c r="TEE2" s="703"/>
      <c r="TEF2" s="703"/>
      <c r="TEG2" s="703"/>
      <c r="TEH2" s="703"/>
      <c r="TEI2" s="703"/>
      <c r="TEJ2" s="703"/>
      <c r="TEK2" s="703"/>
      <c r="TEL2" s="703"/>
      <c r="TEM2" s="703"/>
      <c r="TEN2" s="703"/>
      <c r="TEO2" s="703"/>
      <c r="TEP2" s="703"/>
      <c r="TEQ2" s="703"/>
      <c r="TER2" s="703"/>
      <c r="TES2" s="703"/>
      <c r="TET2" s="703"/>
      <c r="TEU2" s="703"/>
      <c r="TEV2" s="703"/>
      <c r="TEW2" s="703"/>
      <c r="TEX2" s="703"/>
      <c r="TEY2" s="703"/>
      <c r="TEZ2" s="703"/>
      <c r="TFA2" s="703"/>
      <c r="TFB2" s="703"/>
      <c r="TFC2" s="703"/>
      <c r="TFD2" s="703"/>
      <c r="TFE2" s="703"/>
      <c r="TFF2" s="703"/>
      <c r="TFG2" s="703"/>
      <c r="TFH2" s="703"/>
      <c r="TFI2" s="703"/>
      <c r="TFJ2" s="703"/>
      <c r="TFK2" s="703"/>
      <c r="TFL2" s="703"/>
      <c r="TFM2" s="703"/>
      <c r="TFN2" s="703"/>
      <c r="TFO2" s="703"/>
      <c r="TFP2" s="703"/>
      <c r="TFQ2" s="703"/>
      <c r="TFR2" s="703"/>
      <c r="TFS2" s="703"/>
      <c r="TFT2" s="703"/>
      <c r="TFU2" s="703"/>
      <c r="TFV2" s="703"/>
      <c r="TFW2" s="703"/>
      <c r="TFX2" s="703"/>
      <c r="TFY2" s="703"/>
      <c r="TFZ2" s="703"/>
      <c r="TGA2" s="703"/>
      <c r="TGB2" s="703"/>
      <c r="TGC2" s="703"/>
      <c r="TGD2" s="703"/>
      <c r="TGE2" s="703"/>
      <c r="TGF2" s="703"/>
      <c r="TGG2" s="703"/>
      <c r="TGH2" s="703"/>
      <c r="TGI2" s="703"/>
      <c r="TGJ2" s="703"/>
      <c r="TGK2" s="703"/>
      <c r="TGL2" s="703"/>
      <c r="TGM2" s="703"/>
      <c r="TGN2" s="703"/>
      <c r="TGO2" s="703"/>
      <c r="TGP2" s="703"/>
      <c r="TGQ2" s="703"/>
      <c r="TGR2" s="703"/>
      <c r="TGS2" s="703"/>
      <c r="TGT2" s="703"/>
      <c r="TGU2" s="703"/>
      <c r="TGV2" s="703"/>
      <c r="TGW2" s="703"/>
      <c r="TGX2" s="703"/>
      <c r="TGY2" s="703"/>
      <c r="TGZ2" s="703"/>
      <c r="THA2" s="703"/>
      <c r="THB2" s="703"/>
      <c r="THC2" s="703"/>
      <c r="THD2" s="703"/>
      <c r="THE2" s="703"/>
      <c r="THF2" s="703"/>
      <c r="THG2" s="703"/>
      <c r="THH2" s="703"/>
      <c r="THI2" s="703"/>
      <c r="THJ2" s="703"/>
      <c r="THK2" s="703"/>
      <c r="THL2" s="703"/>
      <c r="THM2" s="703"/>
      <c r="THN2" s="703"/>
      <c r="THO2" s="703"/>
      <c r="THP2" s="703"/>
      <c r="THQ2" s="703"/>
      <c r="THR2" s="703"/>
      <c r="THS2" s="703"/>
      <c r="THT2" s="703"/>
      <c r="THU2" s="703"/>
      <c r="THV2" s="703"/>
      <c r="THW2" s="703"/>
      <c r="THX2" s="703"/>
      <c r="THY2" s="703"/>
      <c r="THZ2" s="703"/>
      <c r="TIA2" s="703"/>
      <c r="TIB2" s="703"/>
      <c r="TIC2" s="703"/>
      <c r="TID2" s="703"/>
      <c r="TIE2" s="703"/>
      <c r="TIF2" s="703"/>
      <c r="TIG2" s="703"/>
      <c r="TIH2" s="703"/>
      <c r="TII2" s="703"/>
      <c r="TIJ2" s="703"/>
      <c r="TIK2" s="703"/>
      <c r="TIL2" s="703"/>
      <c r="TIM2" s="703"/>
      <c r="TIN2" s="703"/>
      <c r="TIO2" s="703"/>
      <c r="TIP2" s="703"/>
      <c r="TIQ2" s="703"/>
      <c r="TIR2" s="703"/>
      <c r="TIS2" s="703"/>
      <c r="TIT2" s="703"/>
      <c r="TIU2" s="703"/>
      <c r="TIV2" s="703"/>
      <c r="TIW2" s="703"/>
      <c r="TIX2" s="703"/>
      <c r="TIY2" s="703"/>
      <c r="TIZ2" s="703"/>
      <c r="TJA2" s="703"/>
      <c r="TJB2" s="703"/>
      <c r="TJC2" s="703"/>
      <c r="TJD2" s="703"/>
      <c r="TJE2" s="703"/>
      <c r="TJF2" s="703"/>
      <c r="TJG2" s="703"/>
      <c r="TJH2" s="703"/>
      <c r="TJI2" s="703"/>
      <c r="TJJ2" s="703"/>
      <c r="TJK2" s="703"/>
      <c r="TJL2" s="703"/>
      <c r="TJM2" s="703"/>
      <c r="TJN2" s="703"/>
      <c r="TJO2" s="703"/>
      <c r="TJP2" s="703"/>
      <c r="TJQ2" s="703"/>
      <c r="TJR2" s="703"/>
      <c r="TJS2" s="703"/>
      <c r="TJT2" s="703"/>
      <c r="TJU2" s="703"/>
      <c r="TJV2" s="703"/>
      <c r="TJW2" s="703"/>
      <c r="TJX2" s="703"/>
      <c r="TJY2" s="703"/>
      <c r="TJZ2" s="703"/>
      <c r="TKA2" s="703"/>
      <c r="TKB2" s="703"/>
      <c r="TKC2" s="703"/>
      <c r="TKD2" s="703"/>
      <c r="TKE2" s="703"/>
      <c r="TKF2" s="703"/>
      <c r="TKG2" s="703"/>
      <c r="TKH2" s="703"/>
      <c r="TKI2" s="703"/>
      <c r="TKJ2" s="703"/>
      <c r="TKK2" s="703"/>
      <c r="TKL2" s="703"/>
      <c r="TKM2" s="703"/>
      <c r="TKN2" s="703"/>
      <c r="TKO2" s="703"/>
      <c r="TKP2" s="703"/>
      <c r="TKQ2" s="703"/>
      <c r="TKR2" s="703"/>
      <c r="TKS2" s="703"/>
      <c r="TKT2" s="703"/>
      <c r="TKU2" s="703"/>
      <c r="TKV2" s="703"/>
      <c r="TKW2" s="703"/>
      <c r="TKX2" s="703"/>
      <c r="TKY2" s="703"/>
      <c r="TKZ2" s="703"/>
      <c r="TLA2" s="703"/>
      <c r="TLB2" s="703"/>
      <c r="TLC2" s="703"/>
      <c r="TLD2" s="703"/>
      <c r="TLE2" s="703"/>
      <c r="TLF2" s="703"/>
      <c r="TLG2" s="703"/>
      <c r="TLH2" s="703"/>
      <c r="TLI2" s="703"/>
      <c r="TLJ2" s="703"/>
      <c r="TLK2" s="703"/>
      <c r="TLL2" s="703"/>
      <c r="TLM2" s="703"/>
      <c r="TLN2" s="703"/>
      <c r="TLO2" s="703"/>
      <c r="TLP2" s="703"/>
      <c r="TLQ2" s="703"/>
      <c r="TLR2" s="703"/>
      <c r="TLS2" s="703"/>
      <c r="TLT2" s="703"/>
      <c r="TLU2" s="703"/>
      <c r="TLV2" s="703"/>
      <c r="TLW2" s="703"/>
      <c r="TLX2" s="703"/>
      <c r="TLY2" s="703"/>
      <c r="TLZ2" s="703"/>
      <c r="TMA2" s="703"/>
      <c r="TMB2" s="703"/>
      <c r="TMC2" s="703"/>
      <c r="TMD2" s="703"/>
      <c r="TME2" s="703"/>
      <c r="TMF2" s="703"/>
      <c r="TMG2" s="703"/>
      <c r="TMH2" s="703"/>
      <c r="TMI2" s="703"/>
      <c r="TMJ2" s="703"/>
      <c r="TMK2" s="703"/>
      <c r="TML2" s="703"/>
      <c r="TMM2" s="703"/>
      <c r="TMN2" s="703"/>
      <c r="TMO2" s="703"/>
      <c r="TMP2" s="703"/>
      <c r="TMQ2" s="703"/>
      <c r="TMR2" s="703"/>
      <c r="TMS2" s="703"/>
      <c r="TMT2" s="703"/>
      <c r="TMU2" s="703"/>
      <c r="TMV2" s="703"/>
      <c r="TMW2" s="703"/>
      <c r="TMX2" s="703"/>
      <c r="TMY2" s="703"/>
      <c r="TMZ2" s="703"/>
      <c r="TNA2" s="703"/>
      <c r="TNB2" s="703"/>
      <c r="TNC2" s="703"/>
      <c r="TND2" s="703"/>
      <c r="TNE2" s="703"/>
      <c r="TNF2" s="703"/>
      <c r="TNG2" s="703"/>
      <c r="TNH2" s="703"/>
      <c r="TNI2" s="703"/>
      <c r="TNJ2" s="703"/>
      <c r="TNK2" s="703"/>
      <c r="TNL2" s="703"/>
      <c r="TNM2" s="703"/>
      <c r="TNN2" s="703"/>
      <c r="TNO2" s="703"/>
      <c r="TNP2" s="703"/>
      <c r="TNQ2" s="703"/>
      <c r="TNR2" s="703"/>
      <c r="TNS2" s="703"/>
      <c r="TNT2" s="703"/>
      <c r="TNU2" s="703"/>
      <c r="TNV2" s="703"/>
      <c r="TNW2" s="703"/>
      <c r="TNX2" s="703"/>
      <c r="TNY2" s="703"/>
      <c r="TNZ2" s="703"/>
      <c r="TOA2" s="703"/>
      <c r="TOB2" s="703"/>
      <c r="TOC2" s="703"/>
      <c r="TOD2" s="703"/>
      <c r="TOE2" s="703"/>
      <c r="TOF2" s="703"/>
      <c r="TOG2" s="703"/>
      <c r="TOH2" s="703"/>
      <c r="TOI2" s="703"/>
      <c r="TOJ2" s="703"/>
      <c r="TOK2" s="703"/>
      <c r="TOL2" s="703"/>
      <c r="TOM2" s="703"/>
      <c r="TON2" s="703"/>
      <c r="TOO2" s="703"/>
      <c r="TOP2" s="703"/>
      <c r="TOQ2" s="703"/>
      <c r="TOR2" s="703"/>
      <c r="TOS2" s="703"/>
      <c r="TOT2" s="703"/>
      <c r="TOU2" s="703"/>
      <c r="TOV2" s="703"/>
      <c r="TOW2" s="703"/>
      <c r="TOX2" s="703"/>
      <c r="TOY2" s="703"/>
      <c r="TOZ2" s="703"/>
      <c r="TPA2" s="703"/>
      <c r="TPB2" s="703"/>
      <c r="TPC2" s="703"/>
      <c r="TPD2" s="703"/>
      <c r="TPE2" s="703"/>
      <c r="TPF2" s="703"/>
      <c r="TPG2" s="703"/>
      <c r="TPH2" s="703"/>
      <c r="TPI2" s="703"/>
      <c r="TPJ2" s="703"/>
      <c r="TPK2" s="703"/>
      <c r="TPL2" s="703"/>
      <c r="TPM2" s="703"/>
      <c r="TPN2" s="703"/>
      <c r="TPO2" s="703"/>
      <c r="TPP2" s="703"/>
      <c r="TPQ2" s="703"/>
      <c r="TPR2" s="703"/>
      <c r="TPS2" s="703"/>
      <c r="TPT2" s="703"/>
      <c r="TPU2" s="703"/>
      <c r="TPV2" s="703"/>
      <c r="TPW2" s="703"/>
      <c r="TPX2" s="703"/>
      <c r="TPY2" s="703"/>
      <c r="TPZ2" s="703"/>
      <c r="TQA2" s="703"/>
      <c r="TQB2" s="703"/>
      <c r="TQC2" s="703"/>
      <c r="TQD2" s="703"/>
      <c r="TQE2" s="703"/>
      <c r="TQF2" s="703"/>
      <c r="TQG2" s="703"/>
      <c r="TQH2" s="703"/>
      <c r="TQI2" s="703"/>
      <c r="TQJ2" s="703"/>
      <c r="TQK2" s="703"/>
      <c r="TQL2" s="703"/>
      <c r="TQM2" s="703"/>
      <c r="TQN2" s="703"/>
      <c r="TQO2" s="703"/>
      <c r="TQP2" s="703"/>
      <c r="TQQ2" s="703"/>
      <c r="TQR2" s="703"/>
      <c r="TQS2" s="703"/>
      <c r="TQT2" s="703"/>
      <c r="TQU2" s="703"/>
      <c r="TQV2" s="703"/>
      <c r="TQW2" s="703"/>
      <c r="TQX2" s="703"/>
      <c r="TQY2" s="703"/>
      <c r="TQZ2" s="703"/>
      <c r="TRA2" s="703"/>
      <c r="TRB2" s="703"/>
      <c r="TRC2" s="703"/>
      <c r="TRD2" s="703"/>
      <c r="TRE2" s="703"/>
      <c r="TRF2" s="703"/>
      <c r="TRG2" s="703"/>
      <c r="TRH2" s="703"/>
      <c r="TRI2" s="703"/>
      <c r="TRJ2" s="703"/>
      <c r="TRK2" s="703"/>
      <c r="TRL2" s="703"/>
      <c r="TRM2" s="703"/>
      <c r="TRN2" s="703"/>
      <c r="TRO2" s="703"/>
      <c r="TRP2" s="703"/>
      <c r="TRQ2" s="703"/>
      <c r="TRR2" s="703"/>
      <c r="TRS2" s="703"/>
      <c r="TRT2" s="703"/>
      <c r="TRU2" s="703"/>
      <c r="TRV2" s="703"/>
      <c r="TRW2" s="703"/>
      <c r="TRX2" s="703"/>
      <c r="TRY2" s="703"/>
      <c r="TRZ2" s="703"/>
      <c r="TSA2" s="703"/>
      <c r="TSB2" s="703"/>
      <c r="TSC2" s="703"/>
      <c r="TSD2" s="703"/>
      <c r="TSE2" s="703"/>
      <c r="TSF2" s="703"/>
      <c r="TSG2" s="703"/>
      <c r="TSH2" s="703"/>
      <c r="TSI2" s="703"/>
      <c r="TSJ2" s="703"/>
      <c r="TSK2" s="703"/>
      <c r="TSL2" s="703"/>
      <c r="TSM2" s="703"/>
      <c r="TSN2" s="703"/>
      <c r="TSO2" s="703"/>
      <c r="TSP2" s="703"/>
      <c r="TSQ2" s="703"/>
      <c r="TSR2" s="703"/>
      <c r="TSS2" s="703"/>
      <c r="TST2" s="703"/>
      <c r="TSU2" s="703"/>
      <c r="TSV2" s="703"/>
      <c r="TSW2" s="703"/>
      <c r="TSX2" s="703"/>
      <c r="TSY2" s="703"/>
      <c r="TSZ2" s="703"/>
      <c r="TTA2" s="703"/>
      <c r="TTB2" s="703"/>
      <c r="TTC2" s="703"/>
      <c r="TTD2" s="703"/>
      <c r="TTE2" s="703"/>
      <c r="TTF2" s="703"/>
      <c r="TTG2" s="703"/>
      <c r="TTH2" s="703"/>
      <c r="TTI2" s="703"/>
      <c r="TTJ2" s="703"/>
      <c r="TTK2" s="703"/>
      <c r="TTL2" s="703"/>
      <c r="TTM2" s="703"/>
      <c r="TTN2" s="703"/>
      <c r="TTO2" s="703"/>
      <c r="TTP2" s="703"/>
      <c r="TTQ2" s="703"/>
      <c r="TTR2" s="703"/>
      <c r="TTS2" s="703"/>
      <c r="TTT2" s="703"/>
      <c r="TTU2" s="703"/>
      <c r="TTV2" s="703"/>
      <c r="TTW2" s="703"/>
      <c r="TTX2" s="703"/>
      <c r="TTY2" s="703"/>
      <c r="TTZ2" s="703"/>
      <c r="TUA2" s="703"/>
      <c r="TUB2" s="703"/>
      <c r="TUC2" s="703"/>
      <c r="TUD2" s="703"/>
      <c r="TUE2" s="703"/>
      <c r="TUF2" s="703"/>
      <c r="TUG2" s="703"/>
      <c r="TUH2" s="703"/>
      <c r="TUI2" s="703"/>
      <c r="TUJ2" s="703"/>
      <c r="TUK2" s="703"/>
      <c r="TUL2" s="703"/>
      <c r="TUM2" s="703"/>
      <c r="TUN2" s="703"/>
      <c r="TUO2" s="703"/>
      <c r="TUP2" s="703"/>
      <c r="TUQ2" s="703"/>
      <c r="TUR2" s="703"/>
      <c r="TUS2" s="703"/>
      <c r="TUT2" s="703"/>
      <c r="TUU2" s="703"/>
      <c r="TUV2" s="703"/>
      <c r="TUW2" s="703"/>
      <c r="TUX2" s="703"/>
      <c r="TUY2" s="703"/>
      <c r="TUZ2" s="703"/>
      <c r="TVA2" s="703"/>
      <c r="TVB2" s="703"/>
      <c r="TVC2" s="703"/>
      <c r="TVD2" s="703"/>
      <c r="TVE2" s="703"/>
      <c r="TVF2" s="703"/>
      <c r="TVG2" s="703"/>
      <c r="TVH2" s="703"/>
      <c r="TVI2" s="703"/>
      <c r="TVJ2" s="703"/>
      <c r="TVK2" s="703"/>
      <c r="TVL2" s="703"/>
      <c r="TVM2" s="703"/>
      <c r="TVN2" s="703"/>
      <c r="TVO2" s="703"/>
      <c r="TVP2" s="703"/>
      <c r="TVQ2" s="703"/>
      <c r="TVR2" s="703"/>
      <c r="TVS2" s="703"/>
      <c r="TVT2" s="703"/>
      <c r="TVU2" s="703"/>
      <c r="TVV2" s="703"/>
      <c r="TVW2" s="703"/>
      <c r="TVX2" s="703"/>
      <c r="TVY2" s="703"/>
      <c r="TVZ2" s="703"/>
      <c r="TWA2" s="703"/>
      <c r="TWB2" s="703"/>
      <c r="TWC2" s="703"/>
      <c r="TWD2" s="703"/>
      <c r="TWE2" s="703"/>
      <c r="TWF2" s="703"/>
      <c r="TWG2" s="703"/>
      <c r="TWH2" s="703"/>
      <c r="TWI2" s="703"/>
      <c r="TWJ2" s="703"/>
      <c r="TWK2" s="703"/>
      <c r="TWL2" s="703"/>
      <c r="TWM2" s="703"/>
      <c r="TWN2" s="703"/>
      <c r="TWO2" s="703"/>
      <c r="TWP2" s="703"/>
      <c r="TWQ2" s="703"/>
      <c r="TWR2" s="703"/>
      <c r="TWS2" s="703"/>
      <c r="TWT2" s="703"/>
      <c r="TWU2" s="703"/>
      <c r="TWV2" s="703"/>
      <c r="TWW2" s="703"/>
      <c r="TWX2" s="703"/>
      <c r="TWY2" s="703"/>
      <c r="TWZ2" s="703"/>
      <c r="TXA2" s="703"/>
      <c r="TXB2" s="703"/>
      <c r="TXC2" s="703"/>
      <c r="TXD2" s="703"/>
      <c r="TXE2" s="703"/>
      <c r="TXF2" s="703"/>
      <c r="TXG2" s="703"/>
      <c r="TXH2" s="703"/>
      <c r="TXI2" s="703"/>
      <c r="TXJ2" s="703"/>
      <c r="TXK2" s="703"/>
      <c r="TXL2" s="703"/>
      <c r="TXM2" s="703"/>
      <c r="TXN2" s="703"/>
      <c r="TXO2" s="703"/>
      <c r="TXP2" s="703"/>
      <c r="TXQ2" s="703"/>
      <c r="TXR2" s="703"/>
      <c r="TXS2" s="703"/>
      <c r="TXT2" s="703"/>
      <c r="TXU2" s="703"/>
      <c r="TXV2" s="703"/>
      <c r="TXW2" s="703"/>
      <c r="TXX2" s="703"/>
      <c r="TXY2" s="703"/>
      <c r="TXZ2" s="703"/>
      <c r="TYA2" s="703"/>
      <c r="TYB2" s="703"/>
      <c r="TYC2" s="703"/>
      <c r="TYD2" s="703"/>
      <c r="TYE2" s="703"/>
      <c r="TYF2" s="703"/>
      <c r="TYG2" s="703"/>
      <c r="TYH2" s="703"/>
      <c r="TYI2" s="703"/>
      <c r="TYJ2" s="703"/>
      <c r="TYK2" s="703"/>
      <c r="TYL2" s="703"/>
      <c r="TYM2" s="703"/>
      <c r="TYN2" s="703"/>
      <c r="TYO2" s="703"/>
      <c r="TYP2" s="703"/>
      <c r="TYQ2" s="703"/>
      <c r="TYR2" s="703"/>
      <c r="TYS2" s="703"/>
      <c r="TYT2" s="703"/>
      <c r="TYU2" s="703"/>
      <c r="TYV2" s="703"/>
      <c r="TYW2" s="703"/>
      <c r="TYX2" s="703"/>
      <c r="TYY2" s="703"/>
      <c r="TYZ2" s="703"/>
      <c r="TZA2" s="703"/>
      <c r="TZB2" s="703"/>
      <c r="TZC2" s="703"/>
      <c r="TZD2" s="703"/>
      <c r="TZE2" s="703"/>
      <c r="TZF2" s="703"/>
      <c r="TZG2" s="703"/>
      <c r="TZH2" s="703"/>
      <c r="TZI2" s="703"/>
      <c r="TZJ2" s="703"/>
      <c r="TZK2" s="703"/>
      <c r="TZL2" s="703"/>
      <c r="TZM2" s="703"/>
      <c r="TZN2" s="703"/>
      <c r="TZO2" s="703"/>
      <c r="TZP2" s="703"/>
      <c r="TZQ2" s="703"/>
      <c r="TZR2" s="703"/>
      <c r="TZS2" s="703"/>
      <c r="TZT2" s="703"/>
      <c r="TZU2" s="703"/>
      <c r="TZV2" s="703"/>
      <c r="TZW2" s="703"/>
      <c r="TZX2" s="703"/>
      <c r="TZY2" s="703"/>
      <c r="TZZ2" s="703"/>
      <c r="UAA2" s="703"/>
      <c r="UAB2" s="703"/>
      <c r="UAC2" s="703"/>
      <c r="UAD2" s="703"/>
      <c r="UAE2" s="703"/>
      <c r="UAF2" s="703"/>
      <c r="UAG2" s="703"/>
      <c r="UAH2" s="703"/>
      <c r="UAI2" s="703"/>
      <c r="UAJ2" s="703"/>
      <c r="UAK2" s="703"/>
      <c r="UAL2" s="703"/>
      <c r="UAM2" s="703"/>
      <c r="UAN2" s="703"/>
      <c r="UAO2" s="703"/>
      <c r="UAP2" s="703"/>
      <c r="UAQ2" s="703"/>
      <c r="UAR2" s="703"/>
      <c r="UAS2" s="703"/>
      <c r="UAT2" s="703"/>
      <c r="UAU2" s="703"/>
      <c r="UAV2" s="703"/>
      <c r="UAW2" s="703"/>
      <c r="UAX2" s="703"/>
      <c r="UAY2" s="703"/>
      <c r="UAZ2" s="703"/>
      <c r="UBA2" s="703"/>
      <c r="UBB2" s="703"/>
      <c r="UBC2" s="703"/>
      <c r="UBD2" s="703"/>
      <c r="UBE2" s="703"/>
      <c r="UBF2" s="703"/>
      <c r="UBG2" s="703"/>
      <c r="UBH2" s="703"/>
      <c r="UBI2" s="703"/>
      <c r="UBJ2" s="703"/>
      <c r="UBK2" s="703"/>
      <c r="UBL2" s="703"/>
      <c r="UBM2" s="703"/>
      <c r="UBN2" s="703"/>
      <c r="UBO2" s="703"/>
      <c r="UBP2" s="703"/>
      <c r="UBQ2" s="703"/>
      <c r="UBR2" s="703"/>
      <c r="UBS2" s="703"/>
      <c r="UBT2" s="703"/>
      <c r="UBU2" s="703"/>
      <c r="UBV2" s="703"/>
      <c r="UBW2" s="703"/>
      <c r="UBX2" s="703"/>
      <c r="UBY2" s="703"/>
      <c r="UBZ2" s="703"/>
      <c r="UCA2" s="703"/>
      <c r="UCB2" s="703"/>
      <c r="UCC2" s="703"/>
      <c r="UCD2" s="703"/>
      <c r="UCE2" s="703"/>
      <c r="UCF2" s="703"/>
      <c r="UCG2" s="703"/>
      <c r="UCH2" s="703"/>
      <c r="UCI2" s="703"/>
      <c r="UCJ2" s="703"/>
      <c r="UCK2" s="703"/>
      <c r="UCL2" s="703"/>
      <c r="UCM2" s="703"/>
      <c r="UCN2" s="703"/>
      <c r="UCO2" s="703"/>
      <c r="UCP2" s="703"/>
      <c r="UCQ2" s="703"/>
      <c r="UCR2" s="703"/>
      <c r="UCS2" s="703"/>
      <c r="UCT2" s="703"/>
      <c r="UCU2" s="703"/>
      <c r="UCV2" s="703"/>
      <c r="UCW2" s="703"/>
      <c r="UCX2" s="703"/>
      <c r="UCY2" s="703"/>
      <c r="UCZ2" s="703"/>
      <c r="UDA2" s="703"/>
      <c r="UDB2" s="703"/>
      <c r="UDC2" s="703"/>
      <c r="UDD2" s="703"/>
      <c r="UDE2" s="703"/>
      <c r="UDF2" s="703"/>
      <c r="UDG2" s="703"/>
      <c r="UDH2" s="703"/>
      <c r="UDI2" s="703"/>
      <c r="UDJ2" s="703"/>
      <c r="UDK2" s="703"/>
      <c r="UDL2" s="703"/>
      <c r="UDM2" s="703"/>
      <c r="UDN2" s="703"/>
      <c r="UDO2" s="703"/>
      <c r="UDP2" s="703"/>
      <c r="UDQ2" s="703"/>
      <c r="UDR2" s="703"/>
      <c r="UDS2" s="703"/>
      <c r="UDT2" s="703"/>
      <c r="UDU2" s="703"/>
      <c r="UDV2" s="703"/>
      <c r="UDW2" s="703"/>
      <c r="UDX2" s="703"/>
      <c r="UDY2" s="703"/>
      <c r="UDZ2" s="703"/>
      <c r="UEA2" s="703"/>
      <c r="UEB2" s="703"/>
      <c r="UEC2" s="703"/>
      <c r="UED2" s="703"/>
      <c r="UEE2" s="703"/>
      <c r="UEF2" s="703"/>
      <c r="UEG2" s="703"/>
      <c r="UEH2" s="703"/>
      <c r="UEI2" s="703"/>
      <c r="UEJ2" s="703"/>
      <c r="UEK2" s="703"/>
      <c r="UEL2" s="703"/>
      <c r="UEM2" s="703"/>
      <c r="UEN2" s="703"/>
      <c r="UEO2" s="703"/>
      <c r="UEP2" s="703"/>
      <c r="UEQ2" s="703"/>
      <c r="UER2" s="703"/>
      <c r="UES2" s="703"/>
      <c r="UET2" s="703"/>
      <c r="UEU2" s="703"/>
      <c r="UEV2" s="703"/>
      <c r="UEW2" s="703"/>
      <c r="UEX2" s="703"/>
      <c r="UEY2" s="703"/>
      <c r="UEZ2" s="703"/>
      <c r="UFA2" s="703"/>
      <c r="UFB2" s="703"/>
      <c r="UFC2" s="703"/>
      <c r="UFD2" s="703"/>
      <c r="UFE2" s="703"/>
      <c r="UFF2" s="703"/>
      <c r="UFG2" s="703"/>
      <c r="UFH2" s="703"/>
      <c r="UFI2" s="703"/>
      <c r="UFJ2" s="703"/>
      <c r="UFK2" s="703"/>
      <c r="UFL2" s="703"/>
      <c r="UFM2" s="703"/>
      <c r="UFN2" s="703"/>
      <c r="UFO2" s="703"/>
      <c r="UFP2" s="703"/>
      <c r="UFQ2" s="703"/>
      <c r="UFR2" s="703"/>
      <c r="UFS2" s="703"/>
      <c r="UFT2" s="703"/>
      <c r="UFU2" s="703"/>
      <c r="UFV2" s="703"/>
      <c r="UFW2" s="703"/>
      <c r="UFX2" s="703"/>
      <c r="UFY2" s="703"/>
      <c r="UFZ2" s="703"/>
      <c r="UGA2" s="703"/>
      <c r="UGB2" s="703"/>
      <c r="UGC2" s="703"/>
      <c r="UGD2" s="703"/>
      <c r="UGE2" s="703"/>
      <c r="UGF2" s="703"/>
      <c r="UGG2" s="703"/>
      <c r="UGH2" s="703"/>
      <c r="UGI2" s="703"/>
      <c r="UGJ2" s="703"/>
      <c r="UGK2" s="703"/>
      <c r="UGL2" s="703"/>
      <c r="UGM2" s="703"/>
      <c r="UGN2" s="703"/>
      <c r="UGO2" s="703"/>
      <c r="UGP2" s="703"/>
      <c r="UGQ2" s="703"/>
      <c r="UGR2" s="703"/>
      <c r="UGS2" s="703"/>
      <c r="UGT2" s="703"/>
      <c r="UGU2" s="703"/>
      <c r="UGV2" s="703"/>
      <c r="UGW2" s="703"/>
      <c r="UGX2" s="703"/>
      <c r="UGY2" s="703"/>
      <c r="UGZ2" s="703"/>
      <c r="UHA2" s="703"/>
      <c r="UHB2" s="703"/>
      <c r="UHC2" s="703"/>
      <c r="UHD2" s="703"/>
      <c r="UHE2" s="703"/>
      <c r="UHF2" s="703"/>
      <c r="UHG2" s="703"/>
      <c r="UHH2" s="703"/>
      <c r="UHI2" s="703"/>
      <c r="UHJ2" s="703"/>
      <c r="UHK2" s="703"/>
      <c r="UHL2" s="703"/>
      <c r="UHM2" s="703"/>
      <c r="UHN2" s="703"/>
      <c r="UHO2" s="703"/>
      <c r="UHP2" s="703"/>
      <c r="UHQ2" s="703"/>
      <c r="UHR2" s="703"/>
      <c r="UHS2" s="703"/>
      <c r="UHT2" s="703"/>
      <c r="UHU2" s="703"/>
      <c r="UHV2" s="703"/>
      <c r="UHW2" s="703"/>
      <c r="UHX2" s="703"/>
      <c r="UHY2" s="703"/>
      <c r="UHZ2" s="703"/>
      <c r="UIA2" s="703"/>
      <c r="UIB2" s="703"/>
      <c r="UIC2" s="703"/>
      <c r="UID2" s="703"/>
      <c r="UIE2" s="703"/>
      <c r="UIF2" s="703"/>
      <c r="UIG2" s="703"/>
      <c r="UIH2" s="703"/>
      <c r="UII2" s="703"/>
      <c r="UIJ2" s="703"/>
      <c r="UIK2" s="703"/>
      <c r="UIL2" s="703"/>
      <c r="UIM2" s="703"/>
      <c r="UIN2" s="703"/>
      <c r="UIO2" s="703"/>
      <c r="UIP2" s="703"/>
      <c r="UIQ2" s="703"/>
      <c r="UIR2" s="703"/>
      <c r="UIS2" s="703"/>
      <c r="UIT2" s="703"/>
      <c r="UIU2" s="703"/>
      <c r="UIV2" s="703"/>
      <c r="UIW2" s="703"/>
      <c r="UIX2" s="703"/>
      <c r="UIY2" s="703"/>
      <c r="UIZ2" s="703"/>
      <c r="UJA2" s="703"/>
      <c r="UJB2" s="703"/>
      <c r="UJC2" s="703"/>
      <c r="UJD2" s="703"/>
      <c r="UJE2" s="703"/>
      <c r="UJF2" s="703"/>
      <c r="UJG2" s="703"/>
      <c r="UJH2" s="703"/>
      <c r="UJI2" s="703"/>
      <c r="UJJ2" s="703"/>
      <c r="UJK2" s="703"/>
      <c r="UJL2" s="703"/>
      <c r="UJM2" s="703"/>
      <c r="UJN2" s="703"/>
      <c r="UJO2" s="703"/>
      <c r="UJP2" s="703"/>
      <c r="UJQ2" s="703"/>
      <c r="UJR2" s="703"/>
      <c r="UJS2" s="703"/>
      <c r="UJT2" s="703"/>
      <c r="UJU2" s="703"/>
      <c r="UJV2" s="703"/>
      <c r="UJW2" s="703"/>
      <c r="UJX2" s="703"/>
      <c r="UJY2" s="703"/>
      <c r="UJZ2" s="703"/>
      <c r="UKA2" s="703"/>
      <c r="UKB2" s="703"/>
      <c r="UKC2" s="703"/>
      <c r="UKD2" s="703"/>
      <c r="UKE2" s="703"/>
      <c r="UKF2" s="703"/>
      <c r="UKG2" s="703"/>
      <c r="UKH2" s="703"/>
      <c r="UKI2" s="703"/>
      <c r="UKJ2" s="703"/>
      <c r="UKK2" s="703"/>
      <c r="UKL2" s="703"/>
      <c r="UKM2" s="703"/>
      <c r="UKN2" s="703"/>
      <c r="UKO2" s="703"/>
      <c r="UKP2" s="703"/>
      <c r="UKQ2" s="703"/>
      <c r="UKR2" s="703"/>
      <c r="UKS2" s="703"/>
      <c r="UKT2" s="703"/>
      <c r="UKU2" s="703"/>
      <c r="UKV2" s="703"/>
      <c r="UKW2" s="703"/>
      <c r="UKX2" s="703"/>
      <c r="UKY2" s="703"/>
      <c r="UKZ2" s="703"/>
      <c r="ULA2" s="703"/>
      <c r="ULB2" s="703"/>
      <c r="ULC2" s="703"/>
      <c r="ULD2" s="703"/>
      <c r="ULE2" s="703"/>
      <c r="ULF2" s="703"/>
      <c r="ULG2" s="703"/>
      <c r="ULH2" s="703"/>
      <c r="ULI2" s="703"/>
      <c r="ULJ2" s="703"/>
      <c r="ULK2" s="703"/>
      <c r="ULL2" s="703"/>
      <c r="ULM2" s="703"/>
      <c r="ULN2" s="703"/>
      <c r="ULO2" s="703"/>
      <c r="ULP2" s="703"/>
      <c r="ULQ2" s="703"/>
      <c r="ULR2" s="703"/>
      <c r="ULS2" s="703"/>
      <c r="ULT2" s="703"/>
      <c r="ULU2" s="703"/>
      <c r="ULV2" s="703"/>
      <c r="ULW2" s="703"/>
      <c r="ULX2" s="703"/>
      <c r="ULY2" s="703"/>
      <c r="ULZ2" s="703"/>
      <c r="UMA2" s="703"/>
      <c r="UMB2" s="703"/>
      <c r="UMC2" s="703"/>
      <c r="UMD2" s="703"/>
      <c r="UME2" s="703"/>
      <c r="UMF2" s="703"/>
      <c r="UMG2" s="703"/>
      <c r="UMH2" s="703"/>
      <c r="UMI2" s="703"/>
      <c r="UMJ2" s="703"/>
      <c r="UMK2" s="703"/>
      <c r="UML2" s="703"/>
      <c r="UMM2" s="703"/>
      <c r="UMN2" s="703"/>
      <c r="UMO2" s="703"/>
      <c r="UMP2" s="703"/>
      <c r="UMQ2" s="703"/>
      <c r="UMR2" s="703"/>
      <c r="UMS2" s="703"/>
      <c r="UMT2" s="703"/>
      <c r="UMU2" s="703"/>
      <c r="UMV2" s="703"/>
      <c r="UMW2" s="703"/>
      <c r="UMX2" s="703"/>
      <c r="UMY2" s="703"/>
      <c r="UMZ2" s="703"/>
      <c r="UNA2" s="703"/>
      <c r="UNB2" s="703"/>
      <c r="UNC2" s="703"/>
      <c r="UND2" s="703"/>
      <c r="UNE2" s="703"/>
      <c r="UNF2" s="703"/>
      <c r="UNG2" s="703"/>
      <c r="UNH2" s="703"/>
      <c r="UNI2" s="703"/>
      <c r="UNJ2" s="703"/>
      <c r="UNK2" s="703"/>
      <c r="UNL2" s="703"/>
      <c r="UNM2" s="703"/>
      <c r="UNN2" s="703"/>
      <c r="UNO2" s="703"/>
      <c r="UNP2" s="703"/>
      <c r="UNQ2" s="703"/>
      <c r="UNR2" s="703"/>
      <c r="UNS2" s="703"/>
      <c r="UNT2" s="703"/>
      <c r="UNU2" s="703"/>
      <c r="UNV2" s="703"/>
      <c r="UNW2" s="703"/>
      <c r="UNX2" s="703"/>
      <c r="UNY2" s="703"/>
      <c r="UNZ2" s="703"/>
      <c r="UOA2" s="703"/>
      <c r="UOB2" s="703"/>
      <c r="UOC2" s="703"/>
      <c r="UOD2" s="703"/>
      <c r="UOE2" s="703"/>
      <c r="UOF2" s="703"/>
      <c r="UOG2" s="703"/>
      <c r="UOH2" s="703"/>
      <c r="UOI2" s="703"/>
      <c r="UOJ2" s="703"/>
      <c r="UOK2" s="703"/>
      <c r="UOL2" s="703"/>
      <c r="UOM2" s="703"/>
      <c r="UON2" s="703"/>
      <c r="UOO2" s="703"/>
      <c r="UOP2" s="703"/>
      <c r="UOQ2" s="703"/>
      <c r="UOR2" s="703"/>
      <c r="UOS2" s="703"/>
      <c r="UOT2" s="703"/>
      <c r="UOU2" s="703"/>
      <c r="UOV2" s="703"/>
      <c r="UOW2" s="703"/>
      <c r="UOX2" s="703"/>
      <c r="UOY2" s="703"/>
      <c r="UOZ2" s="703"/>
      <c r="UPA2" s="703"/>
      <c r="UPB2" s="703"/>
      <c r="UPC2" s="703"/>
      <c r="UPD2" s="703"/>
      <c r="UPE2" s="703"/>
      <c r="UPF2" s="703"/>
      <c r="UPG2" s="703"/>
      <c r="UPH2" s="703"/>
      <c r="UPI2" s="703"/>
      <c r="UPJ2" s="703"/>
      <c r="UPK2" s="703"/>
      <c r="UPL2" s="703"/>
      <c r="UPM2" s="703"/>
      <c r="UPN2" s="703"/>
      <c r="UPO2" s="703"/>
      <c r="UPP2" s="703"/>
      <c r="UPQ2" s="703"/>
      <c r="UPR2" s="703"/>
      <c r="UPS2" s="703"/>
      <c r="UPT2" s="703"/>
      <c r="UPU2" s="703"/>
      <c r="UPV2" s="703"/>
      <c r="UPW2" s="703"/>
      <c r="UPX2" s="703"/>
      <c r="UPY2" s="703"/>
      <c r="UPZ2" s="703"/>
      <c r="UQA2" s="703"/>
      <c r="UQB2" s="703"/>
      <c r="UQC2" s="703"/>
      <c r="UQD2" s="703"/>
      <c r="UQE2" s="703"/>
      <c r="UQF2" s="703"/>
      <c r="UQG2" s="703"/>
      <c r="UQH2" s="703"/>
      <c r="UQI2" s="703"/>
      <c r="UQJ2" s="703"/>
      <c r="UQK2" s="703"/>
      <c r="UQL2" s="703"/>
      <c r="UQM2" s="703"/>
      <c r="UQN2" s="703"/>
      <c r="UQO2" s="703"/>
      <c r="UQP2" s="703"/>
      <c r="UQQ2" s="703"/>
      <c r="UQR2" s="703"/>
      <c r="UQS2" s="703"/>
      <c r="UQT2" s="703"/>
      <c r="UQU2" s="703"/>
      <c r="UQV2" s="703"/>
      <c r="UQW2" s="703"/>
      <c r="UQX2" s="703"/>
      <c r="UQY2" s="703"/>
      <c r="UQZ2" s="703"/>
      <c r="URA2" s="703"/>
      <c r="URB2" s="703"/>
      <c r="URC2" s="703"/>
      <c r="URD2" s="703"/>
      <c r="URE2" s="703"/>
      <c r="URF2" s="703"/>
      <c r="URG2" s="703"/>
      <c r="URH2" s="703"/>
      <c r="URI2" s="703"/>
      <c r="URJ2" s="703"/>
      <c r="URK2" s="703"/>
      <c r="URL2" s="703"/>
      <c r="URM2" s="703"/>
      <c r="URN2" s="703"/>
      <c r="URO2" s="703"/>
      <c r="URP2" s="703"/>
      <c r="URQ2" s="703"/>
      <c r="URR2" s="703"/>
      <c r="URS2" s="703"/>
      <c r="URT2" s="703"/>
      <c r="URU2" s="703"/>
      <c r="URV2" s="703"/>
      <c r="URW2" s="703"/>
      <c r="URX2" s="703"/>
      <c r="URY2" s="703"/>
      <c r="URZ2" s="703"/>
      <c r="USA2" s="703"/>
      <c r="USB2" s="703"/>
      <c r="USC2" s="703"/>
      <c r="USD2" s="703"/>
      <c r="USE2" s="703"/>
      <c r="USF2" s="703"/>
      <c r="USG2" s="703"/>
      <c r="USH2" s="703"/>
      <c r="USI2" s="703"/>
      <c r="USJ2" s="703"/>
      <c r="USK2" s="703"/>
      <c r="USL2" s="703"/>
      <c r="USM2" s="703"/>
      <c r="USN2" s="703"/>
      <c r="USO2" s="703"/>
      <c r="USP2" s="703"/>
      <c r="USQ2" s="703"/>
      <c r="USR2" s="703"/>
      <c r="USS2" s="703"/>
      <c r="UST2" s="703"/>
      <c r="USU2" s="703"/>
      <c r="USV2" s="703"/>
      <c r="USW2" s="703"/>
      <c r="USX2" s="703"/>
      <c r="USY2" s="703"/>
      <c r="USZ2" s="703"/>
      <c r="UTA2" s="703"/>
      <c r="UTB2" s="703"/>
      <c r="UTC2" s="703"/>
      <c r="UTD2" s="703"/>
      <c r="UTE2" s="703"/>
      <c r="UTF2" s="703"/>
      <c r="UTG2" s="703"/>
      <c r="UTH2" s="703"/>
      <c r="UTI2" s="703"/>
      <c r="UTJ2" s="703"/>
      <c r="UTK2" s="703"/>
      <c r="UTL2" s="703"/>
      <c r="UTM2" s="703"/>
      <c r="UTN2" s="703"/>
      <c r="UTO2" s="703"/>
      <c r="UTP2" s="703"/>
      <c r="UTQ2" s="703"/>
      <c r="UTR2" s="703"/>
      <c r="UTS2" s="703"/>
      <c r="UTT2" s="703"/>
      <c r="UTU2" s="703"/>
      <c r="UTV2" s="703"/>
      <c r="UTW2" s="703"/>
      <c r="UTX2" s="703"/>
      <c r="UTY2" s="703"/>
      <c r="UTZ2" s="703"/>
      <c r="UUA2" s="703"/>
      <c r="UUB2" s="703"/>
      <c r="UUC2" s="703"/>
      <c r="UUD2" s="703"/>
      <c r="UUE2" s="703"/>
      <c r="UUF2" s="703"/>
      <c r="UUG2" s="703"/>
      <c r="UUH2" s="703"/>
      <c r="UUI2" s="703"/>
      <c r="UUJ2" s="703"/>
      <c r="UUK2" s="703"/>
      <c r="UUL2" s="703"/>
      <c r="UUM2" s="703"/>
      <c r="UUN2" s="703"/>
      <c r="UUO2" s="703"/>
      <c r="UUP2" s="703"/>
      <c r="UUQ2" s="703"/>
      <c r="UUR2" s="703"/>
      <c r="UUS2" s="703"/>
      <c r="UUT2" s="703"/>
      <c r="UUU2" s="703"/>
      <c r="UUV2" s="703"/>
      <c r="UUW2" s="703"/>
      <c r="UUX2" s="703"/>
      <c r="UUY2" s="703"/>
      <c r="UUZ2" s="703"/>
      <c r="UVA2" s="703"/>
      <c r="UVB2" s="703"/>
      <c r="UVC2" s="703"/>
      <c r="UVD2" s="703"/>
      <c r="UVE2" s="703"/>
      <c r="UVF2" s="703"/>
      <c r="UVG2" s="703"/>
      <c r="UVH2" s="703"/>
      <c r="UVI2" s="703"/>
      <c r="UVJ2" s="703"/>
      <c r="UVK2" s="703"/>
      <c r="UVL2" s="703"/>
      <c r="UVM2" s="703"/>
      <c r="UVN2" s="703"/>
      <c r="UVO2" s="703"/>
      <c r="UVP2" s="703"/>
      <c r="UVQ2" s="703"/>
      <c r="UVR2" s="703"/>
      <c r="UVS2" s="703"/>
      <c r="UVT2" s="703"/>
      <c r="UVU2" s="703"/>
      <c r="UVV2" s="703"/>
      <c r="UVW2" s="703"/>
      <c r="UVX2" s="703"/>
      <c r="UVY2" s="703"/>
      <c r="UVZ2" s="703"/>
      <c r="UWA2" s="703"/>
      <c r="UWB2" s="703"/>
      <c r="UWC2" s="703"/>
      <c r="UWD2" s="703"/>
      <c r="UWE2" s="703"/>
      <c r="UWF2" s="703"/>
      <c r="UWG2" s="703"/>
      <c r="UWH2" s="703"/>
      <c r="UWI2" s="703"/>
      <c r="UWJ2" s="703"/>
      <c r="UWK2" s="703"/>
      <c r="UWL2" s="703"/>
      <c r="UWM2" s="703"/>
      <c r="UWN2" s="703"/>
      <c r="UWO2" s="703"/>
      <c r="UWP2" s="703"/>
      <c r="UWQ2" s="703"/>
      <c r="UWR2" s="703"/>
      <c r="UWS2" s="703"/>
      <c r="UWT2" s="703"/>
      <c r="UWU2" s="703"/>
      <c r="UWV2" s="703"/>
      <c r="UWW2" s="703"/>
      <c r="UWX2" s="703"/>
      <c r="UWY2" s="703"/>
      <c r="UWZ2" s="703"/>
      <c r="UXA2" s="703"/>
      <c r="UXB2" s="703"/>
      <c r="UXC2" s="703"/>
      <c r="UXD2" s="703"/>
      <c r="UXE2" s="703"/>
      <c r="UXF2" s="703"/>
      <c r="UXG2" s="703"/>
      <c r="UXH2" s="703"/>
      <c r="UXI2" s="703"/>
      <c r="UXJ2" s="703"/>
      <c r="UXK2" s="703"/>
      <c r="UXL2" s="703"/>
      <c r="UXM2" s="703"/>
      <c r="UXN2" s="703"/>
      <c r="UXO2" s="703"/>
      <c r="UXP2" s="703"/>
      <c r="UXQ2" s="703"/>
      <c r="UXR2" s="703"/>
      <c r="UXS2" s="703"/>
      <c r="UXT2" s="703"/>
      <c r="UXU2" s="703"/>
      <c r="UXV2" s="703"/>
      <c r="UXW2" s="703"/>
      <c r="UXX2" s="703"/>
      <c r="UXY2" s="703"/>
      <c r="UXZ2" s="703"/>
      <c r="UYA2" s="703"/>
      <c r="UYB2" s="703"/>
      <c r="UYC2" s="703"/>
      <c r="UYD2" s="703"/>
      <c r="UYE2" s="703"/>
      <c r="UYF2" s="703"/>
      <c r="UYG2" s="703"/>
      <c r="UYH2" s="703"/>
      <c r="UYI2" s="703"/>
      <c r="UYJ2" s="703"/>
      <c r="UYK2" s="703"/>
      <c r="UYL2" s="703"/>
      <c r="UYM2" s="703"/>
      <c r="UYN2" s="703"/>
      <c r="UYO2" s="703"/>
      <c r="UYP2" s="703"/>
      <c r="UYQ2" s="703"/>
      <c r="UYR2" s="703"/>
      <c r="UYS2" s="703"/>
      <c r="UYT2" s="703"/>
      <c r="UYU2" s="703"/>
      <c r="UYV2" s="703"/>
      <c r="UYW2" s="703"/>
      <c r="UYX2" s="703"/>
      <c r="UYY2" s="703"/>
      <c r="UYZ2" s="703"/>
      <c r="UZA2" s="703"/>
      <c r="UZB2" s="703"/>
      <c r="UZC2" s="703"/>
      <c r="UZD2" s="703"/>
      <c r="UZE2" s="703"/>
      <c r="UZF2" s="703"/>
      <c r="UZG2" s="703"/>
      <c r="UZH2" s="703"/>
      <c r="UZI2" s="703"/>
      <c r="UZJ2" s="703"/>
      <c r="UZK2" s="703"/>
      <c r="UZL2" s="703"/>
      <c r="UZM2" s="703"/>
      <c r="UZN2" s="703"/>
      <c r="UZO2" s="703"/>
      <c r="UZP2" s="703"/>
      <c r="UZQ2" s="703"/>
      <c r="UZR2" s="703"/>
      <c r="UZS2" s="703"/>
      <c r="UZT2" s="703"/>
      <c r="UZU2" s="703"/>
      <c r="UZV2" s="703"/>
      <c r="UZW2" s="703"/>
      <c r="UZX2" s="703"/>
      <c r="UZY2" s="703"/>
      <c r="UZZ2" s="703"/>
      <c r="VAA2" s="703"/>
      <c r="VAB2" s="703"/>
      <c r="VAC2" s="703"/>
      <c r="VAD2" s="703"/>
      <c r="VAE2" s="703"/>
      <c r="VAF2" s="703"/>
      <c r="VAG2" s="703"/>
      <c r="VAH2" s="703"/>
      <c r="VAI2" s="703"/>
      <c r="VAJ2" s="703"/>
      <c r="VAK2" s="703"/>
      <c r="VAL2" s="703"/>
      <c r="VAM2" s="703"/>
      <c r="VAN2" s="703"/>
      <c r="VAO2" s="703"/>
      <c r="VAP2" s="703"/>
      <c r="VAQ2" s="703"/>
      <c r="VAR2" s="703"/>
      <c r="VAS2" s="703"/>
      <c r="VAT2" s="703"/>
      <c r="VAU2" s="703"/>
      <c r="VAV2" s="703"/>
      <c r="VAW2" s="703"/>
      <c r="VAX2" s="703"/>
      <c r="VAY2" s="703"/>
      <c r="VAZ2" s="703"/>
      <c r="VBA2" s="703"/>
      <c r="VBB2" s="703"/>
      <c r="VBC2" s="703"/>
      <c r="VBD2" s="703"/>
      <c r="VBE2" s="703"/>
      <c r="VBF2" s="703"/>
      <c r="VBG2" s="703"/>
      <c r="VBH2" s="703"/>
      <c r="VBI2" s="703"/>
      <c r="VBJ2" s="703"/>
      <c r="VBK2" s="703"/>
      <c r="VBL2" s="703"/>
      <c r="VBM2" s="703"/>
      <c r="VBN2" s="703"/>
      <c r="VBO2" s="703"/>
      <c r="VBP2" s="703"/>
      <c r="VBQ2" s="703"/>
      <c r="VBR2" s="703"/>
      <c r="VBS2" s="703"/>
      <c r="VBT2" s="703"/>
      <c r="VBU2" s="703"/>
      <c r="VBV2" s="703"/>
      <c r="VBW2" s="703"/>
      <c r="VBX2" s="703"/>
      <c r="VBY2" s="703"/>
      <c r="VBZ2" s="703"/>
      <c r="VCA2" s="703"/>
      <c r="VCB2" s="703"/>
      <c r="VCC2" s="703"/>
      <c r="VCD2" s="703"/>
      <c r="VCE2" s="703"/>
      <c r="VCF2" s="703"/>
      <c r="VCG2" s="703"/>
      <c r="VCH2" s="703"/>
      <c r="VCI2" s="703"/>
      <c r="VCJ2" s="703"/>
      <c r="VCK2" s="703"/>
      <c r="VCL2" s="703"/>
      <c r="VCM2" s="703"/>
      <c r="VCN2" s="703"/>
      <c r="VCO2" s="703"/>
      <c r="VCP2" s="703"/>
      <c r="VCQ2" s="703"/>
      <c r="VCR2" s="703"/>
      <c r="VCS2" s="703"/>
      <c r="VCT2" s="703"/>
      <c r="VCU2" s="703"/>
      <c r="VCV2" s="703"/>
      <c r="VCW2" s="703"/>
      <c r="VCX2" s="703"/>
      <c r="VCY2" s="703"/>
      <c r="VCZ2" s="703"/>
      <c r="VDA2" s="703"/>
      <c r="VDB2" s="703"/>
      <c r="VDC2" s="703"/>
      <c r="VDD2" s="703"/>
      <c r="VDE2" s="703"/>
      <c r="VDF2" s="703"/>
      <c r="VDG2" s="703"/>
      <c r="VDH2" s="703"/>
      <c r="VDI2" s="703"/>
      <c r="VDJ2" s="703"/>
      <c r="VDK2" s="703"/>
      <c r="VDL2" s="703"/>
      <c r="VDM2" s="703"/>
      <c r="VDN2" s="703"/>
      <c r="VDO2" s="703"/>
      <c r="VDP2" s="703"/>
      <c r="VDQ2" s="703"/>
      <c r="VDR2" s="703"/>
      <c r="VDS2" s="703"/>
      <c r="VDT2" s="703"/>
      <c r="VDU2" s="703"/>
      <c r="VDV2" s="703"/>
      <c r="VDW2" s="703"/>
      <c r="VDX2" s="703"/>
      <c r="VDY2" s="703"/>
      <c r="VDZ2" s="703"/>
      <c r="VEA2" s="703"/>
      <c r="VEB2" s="703"/>
      <c r="VEC2" s="703"/>
      <c r="VED2" s="703"/>
      <c r="VEE2" s="703"/>
      <c r="VEF2" s="703"/>
      <c r="VEG2" s="703"/>
      <c r="VEH2" s="703"/>
      <c r="VEI2" s="703"/>
      <c r="VEJ2" s="703"/>
      <c r="VEK2" s="703"/>
      <c r="VEL2" s="703"/>
      <c r="VEM2" s="703"/>
      <c r="VEN2" s="703"/>
      <c r="VEO2" s="703"/>
      <c r="VEP2" s="703"/>
      <c r="VEQ2" s="703"/>
      <c r="VER2" s="703"/>
      <c r="VES2" s="703"/>
      <c r="VET2" s="703"/>
      <c r="VEU2" s="703"/>
      <c r="VEV2" s="703"/>
      <c r="VEW2" s="703"/>
      <c r="VEX2" s="703"/>
      <c r="VEY2" s="703"/>
      <c r="VEZ2" s="703"/>
      <c r="VFA2" s="703"/>
      <c r="VFB2" s="703"/>
      <c r="VFC2" s="703"/>
      <c r="VFD2" s="703"/>
      <c r="VFE2" s="703"/>
      <c r="VFF2" s="703"/>
      <c r="VFG2" s="703"/>
      <c r="VFH2" s="703"/>
      <c r="VFI2" s="703"/>
      <c r="VFJ2" s="703"/>
      <c r="VFK2" s="703"/>
      <c r="VFL2" s="703"/>
      <c r="VFM2" s="703"/>
      <c r="VFN2" s="703"/>
      <c r="VFO2" s="703"/>
      <c r="VFP2" s="703"/>
      <c r="VFQ2" s="703"/>
      <c r="VFR2" s="703"/>
      <c r="VFS2" s="703"/>
      <c r="VFT2" s="703"/>
      <c r="VFU2" s="703"/>
      <c r="VFV2" s="703"/>
      <c r="VFW2" s="703"/>
      <c r="VFX2" s="703"/>
      <c r="VFY2" s="703"/>
      <c r="VFZ2" s="703"/>
      <c r="VGA2" s="703"/>
      <c r="VGB2" s="703"/>
      <c r="VGC2" s="703"/>
      <c r="VGD2" s="703"/>
      <c r="VGE2" s="703"/>
      <c r="VGF2" s="703"/>
      <c r="VGG2" s="703"/>
      <c r="VGH2" s="703"/>
      <c r="VGI2" s="703"/>
      <c r="VGJ2" s="703"/>
      <c r="VGK2" s="703"/>
      <c r="VGL2" s="703"/>
      <c r="VGM2" s="703"/>
      <c r="VGN2" s="703"/>
      <c r="VGO2" s="703"/>
      <c r="VGP2" s="703"/>
      <c r="VGQ2" s="703"/>
      <c r="VGR2" s="703"/>
      <c r="VGS2" s="703"/>
      <c r="VGT2" s="703"/>
      <c r="VGU2" s="703"/>
      <c r="VGV2" s="703"/>
      <c r="VGW2" s="703"/>
      <c r="VGX2" s="703"/>
      <c r="VGY2" s="703"/>
      <c r="VGZ2" s="703"/>
      <c r="VHA2" s="703"/>
      <c r="VHB2" s="703"/>
      <c r="VHC2" s="703"/>
      <c r="VHD2" s="703"/>
      <c r="VHE2" s="703"/>
      <c r="VHF2" s="703"/>
      <c r="VHG2" s="703"/>
      <c r="VHH2" s="703"/>
      <c r="VHI2" s="703"/>
      <c r="VHJ2" s="703"/>
      <c r="VHK2" s="703"/>
      <c r="VHL2" s="703"/>
      <c r="VHM2" s="703"/>
      <c r="VHN2" s="703"/>
      <c r="VHO2" s="703"/>
      <c r="VHP2" s="703"/>
      <c r="VHQ2" s="703"/>
      <c r="VHR2" s="703"/>
      <c r="VHS2" s="703"/>
      <c r="VHT2" s="703"/>
      <c r="VHU2" s="703"/>
      <c r="VHV2" s="703"/>
      <c r="VHW2" s="703"/>
      <c r="VHX2" s="703"/>
      <c r="VHY2" s="703"/>
      <c r="VHZ2" s="703"/>
      <c r="VIA2" s="703"/>
      <c r="VIB2" s="703"/>
      <c r="VIC2" s="703"/>
      <c r="VID2" s="703"/>
      <c r="VIE2" s="703"/>
      <c r="VIF2" s="703"/>
      <c r="VIG2" s="703"/>
      <c r="VIH2" s="703"/>
      <c r="VII2" s="703"/>
      <c r="VIJ2" s="703"/>
      <c r="VIK2" s="703"/>
      <c r="VIL2" s="703"/>
      <c r="VIM2" s="703"/>
      <c r="VIN2" s="703"/>
      <c r="VIO2" s="703"/>
      <c r="VIP2" s="703"/>
      <c r="VIQ2" s="703"/>
      <c r="VIR2" s="703"/>
      <c r="VIS2" s="703"/>
      <c r="VIT2" s="703"/>
      <c r="VIU2" s="703"/>
      <c r="VIV2" s="703"/>
      <c r="VIW2" s="703"/>
      <c r="VIX2" s="703"/>
      <c r="VIY2" s="703"/>
      <c r="VIZ2" s="703"/>
      <c r="VJA2" s="703"/>
      <c r="VJB2" s="703"/>
      <c r="VJC2" s="703"/>
      <c r="VJD2" s="703"/>
      <c r="VJE2" s="703"/>
      <c r="VJF2" s="703"/>
      <c r="VJG2" s="703"/>
      <c r="VJH2" s="703"/>
      <c r="VJI2" s="703"/>
      <c r="VJJ2" s="703"/>
      <c r="VJK2" s="703"/>
      <c r="VJL2" s="703"/>
      <c r="VJM2" s="703"/>
      <c r="VJN2" s="703"/>
      <c r="VJO2" s="703"/>
      <c r="VJP2" s="703"/>
      <c r="VJQ2" s="703"/>
      <c r="VJR2" s="703"/>
      <c r="VJS2" s="703"/>
      <c r="VJT2" s="703"/>
      <c r="VJU2" s="703"/>
      <c r="VJV2" s="703"/>
      <c r="VJW2" s="703"/>
      <c r="VJX2" s="703"/>
      <c r="VJY2" s="703"/>
      <c r="VJZ2" s="703"/>
      <c r="VKA2" s="703"/>
      <c r="VKB2" s="703"/>
      <c r="VKC2" s="703"/>
      <c r="VKD2" s="703"/>
      <c r="VKE2" s="703"/>
      <c r="VKF2" s="703"/>
      <c r="VKG2" s="703"/>
      <c r="VKH2" s="703"/>
      <c r="VKI2" s="703"/>
      <c r="VKJ2" s="703"/>
      <c r="VKK2" s="703"/>
      <c r="VKL2" s="703"/>
      <c r="VKM2" s="703"/>
      <c r="VKN2" s="703"/>
      <c r="VKO2" s="703"/>
      <c r="VKP2" s="703"/>
      <c r="VKQ2" s="703"/>
      <c r="VKR2" s="703"/>
      <c r="VKS2" s="703"/>
      <c r="VKT2" s="703"/>
      <c r="VKU2" s="703"/>
      <c r="VKV2" s="703"/>
      <c r="VKW2" s="703"/>
      <c r="VKX2" s="703"/>
      <c r="VKY2" s="703"/>
      <c r="VKZ2" s="703"/>
      <c r="VLA2" s="703"/>
      <c r="VLB2" s="703"/>
      <c r="VLC2" s="703"/>
      <c r="VLD2" s="703"/>
      <c r="VLE2" s="703"/>
      <c r="VLF2" s="703"/>
      <c r="VLG2" s="703"/>
      <c r="VLH2" s="703"/>
      <c r="VLI2" s="703"/>
      <c r="VLJ2" s="703"/>
      <c r="VLK2" s="703"/>
      <c r="VLL2" s="703"/>
      <c r="VLM2" s="703"/>
      <c r="VLN2" s="703"/>
      <c r="VLO2" s="703"/>
      <c r="VLP2" s="703"/>
      <c r="VLQ2" s="703"/>
      <c r="VLR2" s="703"/>
      <c r="VLS2" s="703"/>
      <c r="VLT2" s="703"/>
      <c r="VLU2" s="703"/>
      <c r="VLV2" s="703"/>
      <c r="VLW2" s="703"/>
      <c r="VLX2" s="703"/>
      <c r="VLY2" s="703"/>
      <c r="VLZ2" s="703"/>
      <c r="VMA2" s="703"/>
      <c r="VMB2" s="703"/>
      <c r="VMC2" s="703"/>
      <c r="VMD2" s="703"/>
      <c r="VME2" s="703"/>
      <c r="VMF2" s="703"/>
      <c r="VMG2" s="703"/>
      <c r="VMH2" s="703"/>
      <c r="VMI2" s="703"/>
      <c r="VMJ2" s="703"/>
      <c r="VMK2" s="703"/>
      <c r="VML2" s="703"/>
      <c r="VMM2" s="703"/>
      <c r="VMN2" s="703"/>
      <c r="VMO2" s="703"/>
      <c r="VMP2" s="703"/>
      <c r="VMQ2" s="703"/>
      <c r="VMR2" s="703"/>
      <c r="VMS2" s="703"/>
      <c r="VMT2" s="703"/>
      <c r="VMU2" s="703"/>
      <c r="VMV2" s="703"/>
      <c r="VMW2" s="703"/>
      <c r="VMX2" s="703"/>
      <c r="VMY2" s="703"/>
      <c r="VMZ2" s="703"/>
      <c r="VNA2" s="703"/>
      <c r="VNB2" s="703"/>
      <c r="VNC2" s="703"/>
      <c r="VND2" s="703"/>
      <c r="VNE2" s="703"/>
      <c r="VNF2" s="703"/>
      <c r="VNG2" s="703"/>
      <c r="VNH2" s="703"/>
      <c r="VNI2" s="703"/>
      <c r="VNJ2" s="703"/>
      <c r="VNK2" s="703"/>
      <c r="VNL2" s="703"/>
      <c r="VNM2" s="703"/>
      <c r="VNN2" s="703"/>
      <c r="VNO2" s="703"/>
      <c r="VNP2" s="703"/>
      <c r="VNQ2" s="703"/>
      <c r="VNR2" s="703"/>
      <c r="VNS2" s="703"/>
      <c r="VNT2" s="703"/>
      <c r="VNU2" s="703"/>
      <c r="VNV2" s="703"/>
      <c r="VNW2" s="703"/>
      <c r="VNX2" s="703"/>
      <c r="VNY2" s="703"/>
      <c r="VNZ2" s="703"/>
      <c r="VOA2" s="703"/>
      <c r="VOB2" s="703"/>
      <c r="VOC2" s="703"/>
      <c r="VOD2" s="703"/>
      <c r="VOE2" s="703"/>
      <c r="VOF2" s="703"/>
      <c r="VOG2" s="703"/>
      <c r="VOH2" s="703"/>
      <c r="VOI2" s="703"/>
      <c r="VOJ2" s="703"/>
      <c r="VOK2" s="703"/>
      <c r="VOL2" s="703"/>
      <c r="VOM2" s="703"/>
      <c r="VON2" s="703"/>
      <c r="VOO2" s="703"/>
      <c r="VOP2" s="703"/>
      <c r="VOQ2" s="703"/>
      <c r="VOR2" s="703"/>
      <c r="VOS2" s="703"/>
      <c r="VOT2" s="703"/>
      <c r="VOU2" s="703"/>
      <c r="VOV2" s="703"/>
      <c r="VOW2" s="703"/>
      <c r="VOX2" s="703"/>
      <c r="VOY2" s="703"/>
      <c r="VOZ2" s="703"/>
      <c r="VPA2" s="703"/>
      <c r="VPB2" s="703"/>
      <c r="VPC2" s="703"/>
      <c r="VPD2" s="703"/>
      <c r="VPE2" s="703"/>
      <c r="VPF2" s="703"/>
      <c r="VPG2" s="703"/>
      <c r="VPH2" s="703"/>
      <c r="VPI2" s="703"/>
      <c r="VPJ2" s="703"/>
      <c r="VPK2" s="703"/>
      <c r="VPL2" s="703"/>
      <c r="VPM2" s="703"/>
      <c r="VPN2" s="703"/>
      <c r="VPO2" s="703"/>
      <c r="VPP2" s="703"/>
      <c r="VPQ2" s="703"/>
      <c r="VPR2" s="703"/>
      <c r="VPS2" s="703"/>
      <c r="VPT2" s="703"/>
      <c r="VPU2" s="703"/>
      <c r="VPV2" s="703"/>
      <c r="VPW2" s="703"/>
      <c r="VPX2" s="703"/>
      <c r="VPY2" s="703"/>
      <c r="VPZ2" s="703"/>
      <c r="VQA2" s="703"/>
      <c r="VQB2" s="703"/>
      <c r="VQC2" s="703"/>
      <c r="VQD2" s="703"/>
      <c r="VQE2" s="703"/>
      <c r="VQF2" s="703"/>
      <c r="VQG2" s="703"/>
      <c r="VQH2" s="703"/>
      <c r="VQI2" s="703"/>
      <c r="VQJ2" s="703"/>
      <c r="VQK2" s="703"/>
      <c r="VQL2" s="703"/>
      <c r="VQM2" s="703"/>
      <c r="VQN2" s="703"/>
      <c r="VQO2" s="703"/>
      <c r="VQP2" s="703"/>
      <c r="VQQ2" s="703"/>
      <c r="VQR2" s="703"/>
      <c r="VQS2" s="703"/>
      <c r="VQT2" s="703"/>
      <c r="VQU2" s="703"/>
      <c r="VQV2" s="703"/>
      <c r="VQW2" s="703"/>
      <c r="VQX2" s="703"/>
      <c r="VQY2" s="703"/>
      <c r="VQZ2" s="703"/>
      <c r="VRA2" s="703"/>
      <c r="VRB2" s="703"/>
      <c r="VRC2" s="703"/>
      <c r="VRD2" s="703"/>
      <c r="VRE2" s="703"/>
      <c r="VRF2" s="703"/>
      <c r="VRG2" s="703"/>
      <c r="VRH2" s="703"/>
      <c r="VRI2" s="703"/>
      <c r="VRJ2" s="703"/>
      <c r="VRK2" s="703"/>
      <c r="VRL2" s="703"/>
      <c r="VRM2" s="703"/>
      <c r="VRN2" s="703"/>
      <c r="VRO2" s="703"/>
      <c r="VRP2" s="703"/>
      <c r="VRQ2" s="703"/>
      <c r="VRR2" s="703"/>
      <c r="VRS2" s="703"/>
      <c r="VRT2" s="703"/>
      <c r="VRU2" s="703"/>
      <c r="VRV2" s="703"/>
      <c r="VRW2" s="703"/>
      <c r="VRX2" s="703"/>
      <c r="VRY2" s="703"/>
      <c r="VRZ2" s="703"/>
      <c r="VSA2" s="703"/>
      <c r="VSB2" s="703"/>
      <c r="VSC2" s="703"/>
      <c r="VSD2" s="703"/>
      <c r="VSE2" s="703"/>
      <c r="VSF2" s="703"/>
      <c r="VSG2" s="703"/>
      <c r="VSH2" s="703"/>
      <c r="VSI2" s="703"/>
      <c r="VSJ2" s="703"/>
      <c r="VSK2" s="703"/>
      <c r="VSL2" s="703"/>
      <c r="VSM2" s="703"/>
      <c r="VSN2" s="703"/>
      <c r="VSO2" s="703"/>
      <c r="VSP2" s="703"/>
      <c r="VSQ2" s="703"/>
      <c r="VSR2" s="703"/>
      <c r="VSS2" s="703"/>
      <c r="VST2" s="703"/>
      <c r="VSU2" s="703"/>
      <c r="VSV2" s="703"/>
      <c r="VSW2" s="703"/>
      <c r="VSX2" s="703"/>
      <c r="VSY2" s="703"/>
      <c r="VSZ2" s="703"/>
      <c r="VTA2" s="703"/>
      <c r="VTB2" s="703"/>
      <c r="VTC2" s="703"/>
      <c r="VTD2" s="703"/>
      <c r="VTE2" s="703"/>
      <c r="VTF2" s="703"/>
      <c r="VTG2" s="703"/>
      <c r="VTH2" s="703"/>
      <c r="VTI2" s="703"/>
      <c r="VTJ2" s="703"/>
      <c r="VTK2" s="703"/>
      <c r="VTL2" s="703"/>
      <c r="VTM2" s="703"/>
      <c r="VTN2" s="703"/>
      <c r="VTO2" s="703"/>
      <c r="VTP2" s="703"/>
      <c r="VTQ2" s="703"/>
      <c r="VTR2" s="703"/>
      <c r="VTS2" s="703"/>
      <c r="VTT2" s="703"/>
      <c r="VTU2" s="703"/>
      <c r="VTV2" s="703"/>
      <c r="VTW2" s="703"/>
      <c r="VTX2" s="703"/>
      <c r="VTY2" s="703"/>
      <c r="VTZ2" s="703"/>
      <c r="VUA2" s="703"/>
      <c r="VUB2" s="703"/>
      <c r="VUC2" s="703"/>
      <c r="VUD2" s="703"/>
      <c r="VUE2" s="703"/>
      <c r="VUF2" s="703"/>
      <c r="VUG2" s="703"/>
      <c r="VUH2" s="703"/>
      <c r="VUI2" s="703"/>
      <c r="VUJ2" s="703"/>
      <c r="VUK2" s="703"/>
      <c r="VUL2" s="703"/>
      <c r="VUM2" s="703"/>
      <c r="VUN2" s="703"/>
      <c r="VUO2" s="703"/>
      <c r="VUP2" s="703"/>
      <c r="VUQ2" s="703"/>
      <c r="VUR2" s="703"/>
      <c r="VUS2" s="703"/>
      <c r="VUT2" s="703"/>
      <c r="VUU2" s="703"/>
      <c r="VUV2" s="703"/>
      <c r="VUW2" s="703"/>
      <c r="VUX2" s="703"/>
      <c r="VUY2" s="703"/>
      <c r="VUZ2" s="703"/>
      <c r="VVA2" s="703"/>
      <c r="VVB2" s="703"/>
      <c r="VVC2" s="703"/>
      <c r="VVD2" s="703"/>
      <c r="VVE2" s="703"/>
      <c r="VVF2" s="703"/>
      <c r="VVG2" s="703"/>
      <c r="VVH2" s="703"/>
      <c r="VVI2" s="703"/>
      <c r="VVJ2" s="703"/>
      <c r="VVK2" s="703"/>
      <c r="VVL2" s="703"/>
      <c r="VVM2" s="703"/>
      <c r="VVN2" s="703"/>
      <c r="VVO2" s="703"/>
      <c r="VVP2" s="703"/>
      <c r="VVQ2" s="703"/>
      <c r="VVR2" s="703"/>
      <c r="VVS2" s="703"/>
      <c r="VVT2" s="703"/>
      <c r="VVU2" s="703"/>
      <c r="VVV2" s="703"/>
      <c r="VVW2" s="703"/>
      <c r="VVX2" s="703"/>
      <c r="VVY2" s="703"/>
      <c r="VVZ2" s="703"/>
      <c r="VWA2" s="703"/>
      <c r="VWB2" s="703"/>
      <c r="VWC2" s="703"/>
      <c r="VWD2" s="703"/>
      <c r="VWE2" s="703"/>
      <c r="VWF2" s="703"/>
      <c r="VWG2" s="703"/>
      <c r="VWH2" s="703"/>
      <c r="VWI2" s="703"/>
      <c r="VWJ2" s="703"/>
      <c r="VWK2" s="703"/>
      <c r="VWL2" s="703"/>
      <c r="VWM2" s="703"/>
      <c r="VWN2" s="703"/>
      <c r="VWO2" s="703"/>
      <c r="VWP2" s="703"/>
      <c r="VWQ2" s="703"/>
      <c r="VWR2" s="703"/>
      <c r="VWS2" s="703"/>
      <c r="VWT2" s="703"/>
      <c r="VWU2" s="703"/>
      <c r="VWV2" s="703"/>
      <c r="VWW2" s="703"/>
      <c r="VWX2" s="703"/>
      <c r="VWY2" s="703"/>
      <c r="VWZ2" s="703"/>
      <c r="VXA2" s="703"/>
      <c r="VXB2" s="703"/>
      <c r="VXC2" s="703"/>
      <c r="VXD2" s="703"/>
      <c r="VXE2" s="703"/>
      <c r="VXF2" s="703"/>
      <c r="VXG2" s="703"/>
      <c r="VXH2" s="703"/>
      <c r="VXI2" s="703"/>
      <c r="VXJ2" s="703"/>
      <c r="VXK2" s="703"/>
      <c r="VXL2" s="703"/>
      <c r="VXM2" s="703"/>
      <c r="VXN2" s="703"/>
      <c r="VXO2" s="703"/>
      <c r="VXP2" s="703"/>
      <c r="VXQ2" s="703"/>
      <c r="VXR2" s="703"/>
      <c r="VXS2" s="703"/>
      <c r="VXT2" s="703"/>
      <c r="VXU2" s="703"/>
      <c r="VXV2" s="703"/>
      <c r="VXW2" s="703"/>
      <c r="VXX2" s="703"/>
      <c r="VXY2" s="703"/>
      <c r="VXZ2" s="703"/>
      <c r="VYA2" s="703"/>
      <c r="VYB2" s="703"/>
      <c r="VYC2" s="703"/>
      <c r="VYD2" s="703"/>
      <c r="VYE2" s="703"/>
      <c r="VYF2" s="703"/>
      <c r="VYG2" s="703"/>
      <c r="VYH2" s="703"/>
      <c r="VYI2" s="703"/>
      <c r="VYJ2" s="703"/>
      <c r="VYK2" s="703"/>
      <c r="VYL2" s="703"/>
      <c r="VYM2" s="703"/>
      <c r="VYN2" s="703"/>
      <c r="VYO2" s="703"/>
      <c r="VYP2" s="703"/>
      <c r="VYQ2" s="703"/>
      <c r="VYR2" s="703"/>
      <c r="VYS2" s="703"/>
      <c r="VYT2" s="703"/>
      <c r="VYU2" s="703"/>
      <c r="VYV2" s="703"/>
      <c r="VYW2" s="703"/>
      <c r="VYX2" s="703"/>
      <c r="VYY2" s="703"/>
      <c r="VYZ2" s="703"/>
      <c r="VZA2" s="703"/>
      <c r="VZB2" s="703"/>
      <c r="VZC2" s="703"/>
      <c r="VZD2" s="703"/>
      <c r="VZE2" s="703"/>
      <c r="VZF2" s="703"/>
      <c r="VZG2" s="703"/>
      <c r="VZH2" s="703"/>
      <c r="VZI2" s="703"/>
      <c r="VZJ2" s="703"/>
      <c r="VZK2" s="703"/>
      <c r="VZL2" s="703"/>
      <c r="VZM2" s="703"/>
      <c r="VZN2" s="703"/>
      <c r="VZO2" s="703"/>
      <c r="VZP2" s="703"/>
      <c r="VZQ2" s="703"/>
      <c r="VZR2" s="703"/>
      <c r="VZS2" s="703"/>
      <c r="VZT2" s="703"/>
      <c r="VZU2" s="703"/>
      <c r="VZV2" s="703"/>
      <c r="VZW2" s="703"/>
      <c r="VZX2" s="703"/>
      <c r="VZY2" s="703"/>
      <c r="VZZ2" s="703"/>
      <c r="WAA2" s="703"/>
      <c r="WAB2" s="703"/>
      <c r="WAC2" s="703"/>
      <c r="WAD2" s="703"/>
      <c r="WAE2" s="703"/>
      <c r="WAF2" s="703"/>
      <c r="WAG2" s="703"/>
      <c r="WAH2" s="703"/>
      <c r="WAI2" s="703"/>
      <c r="WAJ2" s="703"/>
      <c r="WAK2" s="703"/>
      <c r="WAL2" s="703"/>
      <c r="WAM2" s="703"/>
      <c r="WAN2" s="703"/>
      <c r="WAO2" s="703"/>
      <c r="WAP2" s="703"/>
      <c r="WAQ2" s="703"/>
      <c r="WAR2" s="703"/>
      <c r="WAS2" s="703"/>
      <c r="WAT2" s="703"/>
      <c r="WAU2" s="703"/>
      <c r="WAV2" s="703"/>
      <c r="WAW2" s="703"/>
      <c r="WAX2" s="703"/>
      <c r="WAY2" s="703"/>
      <c r="WAZ2" s="703"/>
      <c r="WBA2" s="703"/>
      <c r="WBB2" s="703"/>
      <c r="WBC2" s="703"/>
      <c r="WBD2" s="703"/>
      <c r="WBE2" s="703"/>
      <c r="WBF2" s="703"/>
      <c r="WBG2" s="703"/>
      <c r="WBH2" s="703"/>
      <c r="WBI2" s="703"/>
      <c r="WBJ2" s="703"/>
      <c r="WBK2" s="703"/>
      <c r="WBL2" s="703"/>
      <c r="WBM2" s="703"/>
      <c r="WBN2" s="703"/>
      <c r="WBO2" s="703"/>
      <c r="WBP2" s="703"/>
      <c r="WBQ2" s="703"/>
      <c r="WBR2" s="703"/>
      <c r="WBS2" s="703"/>
      <c r="WBT2" s="703"/>
      <c r="WBU2" s="703"/>
      <c r="WBV2" s="703"/>
      <c r="WBW2" s="703"/>
      <c r="WBX2" s="703"/>
      <c r="WBY2" s="703"/>
      <c r="WBZ2" s="703"/>
      <c r="WCA2" s="703"/>
      <c r="WCB2" s="703"/>
      <c r="WCC2" s="703"/>
      <c r="WCD2" s="703"/>
      <c r="WCE2" s="703"/>
      <c r="WCF2" s="703"/>
      <c r="WCG2" s="703"/>
      <c r="WCH2" s="703"/>
      <c r="WCI2" s="703"/>
      <c r="WCJ2" s="703"/>
      <c r="WCK2" s="703"/>
      <c r="WCL2" s="703"/>
      <c r="WCM2" s="703"/>
      <c r="WCN2" s="703"/>
      <c r="WCO2" s="703"/>
      <c r="WCP2" s="703"/>
      <c r="WCQ2" s="703"/>
      <c r="WCR2" s="703"/>
      <c r="WCS2" s="703"/>
      <c r="WCT2" s="703"/>
      <c r="WCU2" s="703"/>
      <c r="WCV2" s="703"/>
      <c r="WCW2" s="703"/>
      <c r="WCX2" s="703"/>
      <c r="WCY2" s="703"/>
      <c r="WCZ2" s="703"/>
      <c r="WDA2" s="703"/>
      <c r="WDB2" s="703"/>
      <c r="WDC2" s="703"/>
      <c r="WDD2" s="703"/>
      <c r="WDE2" s="703"/>
      <c r="WDF2" s="703"/>
      <c r="WDG2" s="703"/>
      <c r="WDH2" s="703"/>
      <c r="WDI2" s="703"/>
      <c r="WDJ2" s="703"/>
      <c r="WDK2" s="703"/>
      <c r="WDL2" s="703"/>
      <c r="WDM2" s="703"/>
      <c r="WDN2" s="703"/>
      <c r="WDO2" s="703"/>
      <c r="WDP2" s="703"/>
      <c r="WDQ2" s="703"/>
      <c r="WDR2" s="703"/>
      <c r="WDS2" s="703"/>
      <c r="WDT2" s="703"/>
      <c r="WDU2" s="703"/>
      <c r="WDV2" s="703"/>
      <c r="WDW2" s="703"/>
      <c r="WDX2" s="703"/>
      <c r="WDY2" s="703"/>
      <c r="WDZ2" s="703"/>
      <c r="WEA2" s="703"/>
      <c r="WEB2" s="703"/>
      <c r="WEC2" s="703"/>
      <c r="WED2" s="703"/>
      <c r="WEE2" s="703"/>
      <c r="WEF2" s="703"/>
      <c r="WEG2" s="703"/>
      <c r="WEH2" s="703"/>
      <c r="WEI2" s="703"/>
      <c r="WEJ2" s="703"/>
      <c r="WEK2" s="703"/>
      <c r="WEL2" s="703"/>
      <c r="WEM2" s="703"/>
      <c r="WEN2" s="703"/>
      <c r="WEO2" s="703"/>
      <c r="WEP2" s="703"/>
      <c r="WEQ2" s="703"/>
      <c r="WER2" s="703"/>
      <c r="WES2" s="703"/>
      <c r="WET2" s="703"/>
      <c r="WEU2" s="703"/>
      <c r="WEV2" s="703"/>
      <c r="WEW2" s="703"/>
      <c r="WEX2" s="703"/>
      <c r="WEY2" s="703"/>
      <c r="WEZ2" s="703"/>
      <c r="WFA2" s="703"/>
      <c r="WFB2" s="703"/>
      <c r="WFC2" s="703"/>
      <c r="WFD2" s="703"/>
      <c r="WFE2" s="703"/>
      <c r="WFF2" s="703"/>
      <c r="WFG2" s="703"/>
      <c r="WFH2" s="703"/>
      <c r="WFI2" s="703"/>
      <c r="WFJ2" s="703"/>
      <c r="WFK2" s="703"/>
      <c r="WFL2" s="703"/>
      <c r="WFM2" s="703"/>
      <c r="WFN2" s="703"/>
      <c r="WFO2" s="703"/>
      <c r="WFP2" s="703"/>
      <c r="WFQ2" s="703"/>
      <c r="WFR2" s="703"/>
      <c r="WFS2" s="703"/>
      <c r="WFT2" s="703"/>
      <c r="WFU2" s="703"/>
      <c r="WFV2" s="703"/>
      <c r="WFW2" s="703"/>
      <c r="WFX2" s="703"/>
      <c r="WFY2" s="703"/>
      <c r="WFZ2" s="703"/>
      <c r="WGA2" s="703"/>
      <c r="WGB2" s="703"/>
      <c r="WGC2" s="703"/>
      <c r="WGD2" s="703"/>
      <c r="WGE2" s="703"/>
      <c r="WGF2" s="703"/>
      <c r="WGG2" s="703"/>
      <c r="WGH2" s="703"/>
      <c r="WGI2" s="703"/>
      <c r="WGJ2" s="703"/>
      <c r="WGK2" s="703"/>
      <c r="WGL2" s="703"/>
      <c r="WGM2" s="703"/>
      <c r="WGN2" s="703"/>
      <c r="WGO2" s="703"/>
      <c r="WGP2" s="703"/>
      <c r="WGQ2" s="703"/>
      <c r="WGR2" s="703"/>
      <c r="WGS2" s="703"/>
      <c r="WGT2" s="703"/>
      <c r="WGU2" s="703"/>
      <c r="WGV2" s="703"/>
      <c r="WGW2" s="703"/>
      <c r="WGX2" s="703"/>
      <c r="WGY2" s="703"/>
      <c r="WGZ2" s="703"/>
      <c r="WHA2" s="703"/>
      <c r="WHB2" s="703"/>
      <c r="WHC2" s="703"/>
      <c r="WHD2" s="703"/>
      <c r="WHE2" s="703"/>
      <c r="WHF2" s="703"/>
      <c r="WHG2" s="703"/>
      <c r="WHH2" s="703"/>
      <c r="WHI2" s="703"/>
      <c r="WHJ2" s="703"/>
      <c r="WHK2" s="703"/>
      <c r="WHL2" s="703"/>
      <c r="WHM2" s="703"/>
      <c r="WHN2" s="703"/>
      <c r="WHO2" s="703"/>
      <c r="WHP2" s="703"/>
      <c r="WHQ2" s="703"/>
      <c r="WHR2" s="703"/>
      <c r="WHS2" s="703"/>
      <c r="WHT2" s="703"/>
      <c r="WHU2" s="703"/>
      <c r="WHV2" s="703"/>
      <c r="WHW2" s="703"/>
      <c r="WHX2" s="703"/>
      <c r="WHY2" s="703"/>
      <c r="WHZ2" s="703"/>
      <c r="WIA2" s="703"/>
      <c r="WIB2" s="703"/>
      <c r="WIC2" s="703"/>
      <c r="WID2" s="703"/>
      <c r="WIE2" s="703"/>
      <c r="WIF2" s="703"/>
      <c r="WIG2" s="703"/>
      <c r="WIH2" s="703"/>
      <c r="WII2" s="703"/>
      <c r="WIJ2" s="703"/>
      <c r="WIK2" s="703"/>
      <c r="WIL2" s="703"/>
      <c r="WIM2" s="703"/>
      <c r="WIN2" s="703"/>
      <c r="WIO2" s="703"/>
      <c r="WIP2" s="703"/>
      <c r="WIQ2" s="703"/>
      <c r="WIR2" s="703"/>
      <c r="WIS2" s="703"/>
      <c r="WIT2" s="703"/>
      <c r="WIU2" s="703"/>
      <c r="WIV2" s="703"/>
      <c r="WIW2" s="703"/>
      <c r="WIX2" s="703"/>
      <c r="WIY2" s="703"/>
      <c r="WIZ2" s="703"/>
      <c r="WJA2" s="703"/>
      <c r="WJB2" s="703"/>
      <c r="WJC2" s="703"/>
      <c r="WJD2" s="703"/>
      <c r="WJE2" s="703"/>
      <c r="WJF2" s="703"/>
      <c r="WJG2" s="703"/>
      <c r="WJH2" s="703"/>
      <c r="WJI2" s="703"/>
      <c r="WJJ2" s="703"/>
      <c r="WJK2" s="703"/>
      <c r="WJL2" s="703"/>
      <c r="WJM2" s="703"/>
      <c r="WJN2" s="703"/>
      <c r="WJO2" s="703"/>
      <c r="WJP2" s="703"/>
      <c r="WJQ2" s="703"/>
      <c r="WJR2" s="703"/>
      <c r="WJS2" s="703"/>
      <c r="WJT2" s="703"/>
      <c r="WJU2" s="703"/>
      <c r="WJV2" s="703"/>
      <c r="WJW2" s="703"/>
      <c r="WJX2" s="703"/>
      <c r="WJY2" s="703"/>
      <c r="WJZ2" s="703"/>
      <c r="WKA2" s="703"/>
      <c r="WKB2" s="703"/>
      <c r="WKC2" s="703"/>
      <c r="WKD2" s="703"/>
      <c r="WKE2" s="703"/>
      <c r="WKF2" s="703"/>
      <c r="WKG2" s="703"/>
      <c r="WKH2" s="703"/>
      <c r="WKI2" s="703"/>
      <c r="WKJ2" s="703"/>
      <c r="WKK2" s="703"/>
      <c r="WKL2" s="703"/>
      <c r="WKM2" s="703"/>
      <c r="WKN2" s="703"/>
      <c r="WKO2" s="703"/>
      <c r="WKP2" s="703"/>
      <c r="WKQ2" s="703"/>
      <c r="WKR2" s="703"/>
      <c r="WKS2" s="703"/>
      <c r="WKT2" s="703"/>
      <c r="WKU2" s="703"/>
      <c r="WKV2" s="703"/>
      <c r="WKW2" s="703"/>
      <c r="WKX2" s="703"/>
      <c r="WKY2" s="703"/>
      <c r="WKZ2" s="703"/>
      <c r="WLA2" s="703"/>
      <c r="WLB2" s="703"/>
      <c r="WLC2" s="703"/>
      <c r="WLD2" s="703"/>
      <c r="WLE2" s="703"/>
      <c r="WLF2" s="703"/>
      <c r="WLG2" s="703"/>
      <c r="WLH2" s="703"/>
      <c r="WLI2" s="703"/>
      <c r="WLJ2" s="703"/>
      <c r="WLK2" s="703"/>
      <c r="WLL2" s="703"/>
      <c r="WLM2" s="703"/>
      <c r="WLN2" s="703"/>
      <c r="WLO2" s="703"/>
      <c r="WLP2" s="703"/>
      <c r="WLQ2" s="703"/>
      <c r="WLR2" s="703"/>
      <c r="WLS2" s="703"/>
      <c r="WLT2" s="703"/>
      <c r="WLU2" s="703"/>
      <c r="WLV2" s="703"/>
      <c r="WLW2" s="703"/>
      <c r="WLX2" s="703"/>
      <c r="WLY2" s="703"/>
      <c r="WLZ2" s="703"/>
      <c r="WMA2" s="703"/>
      <c r="WMB2" s="703"/>
      <c r="WMC2" s="703"/>
      <c r="WMD2" s="703"/>
      <c r="WME2" s="703"/>
      <c r="WMF2" s="703"/>
      <c r="WMG2" s="703"/>
      <c r="WMH2" s="703"/>
      <c r="WMI2" s="703"/>
      <c r="WMJ2" s="703"/>
      <c r="WMK2" s="703"/>
      <c r="WML2" s="703"/>
      <c r="WMM2" s="703"/>
      <c r="WMN2" s="703"/>
      <c r="WMO2" s="703"/>
      <c r="WMP2" s="703"/>
      <c r="WMQ2" s="703"/>
      <c r="WMR2" s="703"/>
      <c r="WMS2" s="703"/>
      <c r="WMT2" s="703"/>
      <c r="WMU2" s="703"/>
      <c r="WMV2" s="703"/>
      <c r="WMW2" s="703"/>
      <c r="WMX2" s="703"/>
      <c r="WMY2" s="703"/>
      <c r="WMZ2" s="703"/>
      <c r="WNA2" s="703"/>
      <c r="WNB2" s="703"/>
      <c r="WNC2" s="703"/>
      <c r="WND2" s="703"/>
      <c r="WNE2" s="703"/>
      <c r="WNF2" s="703"/>
      <c r="WNG2" s="703"/>
      <c r="WNH2" s="703"/>
      <c r="WNI2" s="703"/>
      <c r="WNJ2" s="703"/>
      <c r="WNK2" s="703"/>
      <c r="WNL2" s="703"/>
      <c r="WNM2" s="703"/>
      <c r="WNN2" s="703"/>
      <c r="WNO2" s="703"/>
      <c r="WNP2" s="703"/>
      <c r="WNQ2" s="703"/>
      <c r="WNR2" s="703"/>
      <c r="WNS2" s="703"/>
      <c r="WNT2" s="703"/>
      <c r="WNU2" s="703"/>
      <c r="WNV2" s="703"/>
      <c r="WNW2" s="703"/>
      <c r="WNX2" s="703"/>
      <c r="WNY2" s="703"/>
      <c r="WNZ2" s="703"/>
      <c r="WOA2" s="703"/>
      <c r="WOB2" s="703"/>
      <c r="WOC2" s="703"/>
      <c r="WOD2" s="703"/>
      <c r="WOE2" s="703"/>
      <c r="WOF2" s="703"/>
      <c r="WOG2" s="703"/>
      <c r="WOH2" s="703"/>
      <c r="WOI2" s="703"/>
      <c r="WOJ2" s="703"/>
      <c r="WOK2" s="703"/>
      <c r="WOL2" s="703"/>
      <c r="WOM2" s="703"/>
      <c r="WON2" s="703"/>
      <c r="WOO2" s="703"/>
      <c r="WOP2" s="703"/>
      <c r="WOQ2" s="703"/>
      <c r="WOR2" s="703"/>
      <c r="WOS2" s="703"/>
      <c r="WOT2" s="703"/>
      <c r="WOU2" s="703"/>
      <c r="WOV2" s="703"/>
      <c r="WOW2" s="703"/>
      <c r="WOX2" s="703"/>
      <c r="WOY2" s="703"/>
      <c r="WOZ2" s="703"/>
      <c r="WPA2" s="703"/>
      <c r="WPB2" s="703"/>
      <c r="WPC2" s="703"/>
      <c r="WPD2" s="703"/>
      <c r="WPE2" s="703"/>
      <c r="WPF2" s="703"/>
      <c r="WPG2" s="703"/>
      <c r="WPH2" s="703"/>
      <c r="WPI2" s="703"/>
      <c r="WPJ2" s="703"/>
      <c r="WPK2" s="703"/>
      <c r="WPL2" s="703"/>
      <c r="WPM2" s="703"/>
      <c r="WPN2" s="703"/>
      <c r="WPO2" s="703"/>
      <c r="WPP2" s="703"/>
      <c r="WPQ2" s="703"/>
      <c r="WPR2" s="703"/>
      <c r="WPS2" s="703"/>
      <c r="WPT2" s="703"/>
      <c r="WPU2" s="703"/>
      <c r="WPV2" s="703"/>
      <c r="WPW2" s="703"/>
      <c r="WPX2" s="703"/>
      <c r="WPY2" s="703"/>
      <c r="WPZ2" s="703"/>
      <c r="WQA2" s="703"/>
      <c r="WQB2" s="703"/>
      <c r="WQC2" s="703"/>
      <c r="WQD2" s="703"/>
      <c r="WQE2" s="703"/>
      <c r="WQF2" s="703"/>
      <c r="WQG2" s="703"/>
      <c r="WQH2" s="703"/>
      <c r="WQI2" s="703"/>
      <c r="WQJ2" s="703"/>
      <c r="WQK2" s="703"/>
      <c r="WQL2" s="703"/>
      <c r="WQM2" s="703"/>
      <c r="WQN2" s="703"/>
      <c r="WQO2" s="703"/>
      <c r="WQP2" s="703"/>
      <c r="WQQ2" s="703"/>
      <c r="WQR2" s="703"/>
      <c r="WQS2" s="703"/>
      <c r="WQT2" s="703"/>
      <c r="WQU2" s="703"/>
      <c r="WQV2" s="703"/>
      <c r="WQW2" s="703"/>
      <c r="WQX2" s="703"/>
      <c r="WQY2" s="703"/>
      <c r="WQZ2" s="703"/>
      <c r="WRA2" s="703"/>
      <c r="WRB2" s="703"/>
      <c r="WRC2" s="703"/>
      <c r="WRD2" s="703"/>
      <c r="WRE2" s="703"/>
      <c r="WRF2" s="703"/>
      <c r="WRG2" s="703"/>
      <c r="WRH2" s="703"/>
      <c r="WRI2" s="703"/>
      <c r="WRJ2" s="703"/>
      <c r="WRK2" s="703"/>
      <c r="WRL2" s="703"/>
      <c r="WRM2" s="703"/>
      <c r="WRN2" s="703"/>
      <c r="WRO2" s="703"/>
      <c r="WRP2" s="703"/>
      <c r="WRQ2" s="703"/>
      <c r="WRR2" s="703"/>
      <c r="WRS2" s="703"/>
      <c r="WRT2" s="703"/>
      <c r="WRU2" s="703"/>
      <c r="WRV2" s="703"/>
      <c r="WRW2" s="703"/>
      <c r="WRX2" s="703"/>
      <c r="WRY2" s="703"/>
      <c r="WRZ2" s="703"/>
      <c r="WSA2" s="703"/>
      <c r="WSB2" s="703"/>
      <c r="WSC2" s="703"/>
      <c r="WSD2" s="703"/>
      <c r="WSE2" s="703"/>
      <c r="WSF2" s="703"/>
      <c r="WSG2" s="703"/>
      <c r="WSH2" s="703"/>
      <c r="WSI2" s="703"/>
      <c r="WSJ2" s="703"/>
      <c r="WSK2" s="703"/>
      <c r="WSL2" s="703"/>
      <c r="WSM2" s="703"/>
      <c r="WSN2" s="703"/>
      <c r="WSO2" s="703"/>
      <c r="WSP2" s="703"/>
      <c r="WSQ2" s="703"/>
      <c r="WSR2" s="703"/>
      <c r="WSS2" s="703"/>
      <c r="WST2" s="703"/>
      <c r="WSU2" s="703"/>
      <c r="WSV2" s="703"/>
      <c r="WSW2" s="703"/>
      <c r="WSX2" s="703"/>
      <c r="WSY2" s="703"/>
      <c r="WSZ2" s="703"/>
      <c r="WTA2" s="703"/>
      <c r="WTB2" s="703"/>
      <c r="WTC2" s="703"/>
      <c r="WTD2" s="703"/>
      <c r="WTE2" s="703"/>
      <c r="WTF2" s="703"/>
      <c r="WTG2" s="703"/>
      <c r="WTH2" s="703"/>
      <c r="WTI2" s="703"/>
      <c r="WTJ2" s="703"/>
      <c r="WTK2" s="703"/>
      <c r="WTL2" s="703"/>
      <c r="WTM2" s="703"/>
      <c r="WTN2" s="703"/>
      <c r="WTO2" s="703"/>
      <c r="WTP2" s="703"/>
      <c r="WTQ2" s="703"/>
      <c r="WTR2" s="703"/>
      <c r="WTS2" s="703"/>
      <c r="WTT2" s="703"/>
      <c r="WTU2" s="703"/>
      <c r="WTV2" s="703"/>
      <c r="WTW2" s="703"/>
      <c r="WTX2" s="703"/>
      <c r="WTY2" s="703"/>
      <c r="WTZ2" s="703"/>
      <c r="WUA2" s="703"/>
      <c r="WUB2" s="703"/>
      <c r="WUC2" s="703"/>
      <c r="WUD2" s="703"/>
      <c r="WUE2" s="703"/>
      <c r="WUF2" s="703"/>
      <c r="WUG2" s="703"/>
      <c r="WUH2" s="703"/>
      <c r="WUI2" s="703"/>
      <c r="WUJ2" s="703"/>
      <c r="WUK2" s="703"/>
      <c r="WUL2" s="703"/>
      <c r="WUM2" s="703"/>
      <c r="WUN2" s="703"/>
      <c r="WUO2" s="703"/>
      <c r="WUP2" s="703"/>
      <c r="WUQ2" s="703"/>
      <c r="WUR2" s="703"/>
      <c r="WUS2" s="703"/>
      <c r="WUT2" s="703"/>
      <c r="WUU2" s="703"/>
      <c r="WUV2" s="703"/>
      <c r="WUW2" s="703"/>
      <c r="WUX2" s="703"/>
      <c r="WUY2" s="703"/>
      <c r="WUZ2" s="703"/>
      <c r="WVA2" s="703"/>
      <c r="WVB2" s="703"/>
      <c r="WVC2" s="703"/>
      <c r="WVD2" s="703"/>
      <c r="WVE2" s="703"/>
      <c r="WVF2" s="703"/>
      <c r="WVG2" s="703"/>
      <c r="WVH2" s="703"/>
      <c r="WVI2" s="703"/>
      <c r="WVJ2" s="703"/>
      <c r="WVK2" s="703"/>
      <c r="WVL2" s="703"/>
      <c r="WVM2" s="703"/>
      <c r="WVN2" s="703"/>
      <c r="WVO2" s="703"/>
      <c r="WVP2" s="703"/>
      <c r="WVQ2" s="703"/>
      <c r="WVR2" s="703"/>
      <c r="WVS2" s="703"/>
      <c r="WVT2" s="703"/>
      <c r="WVU2" s="703"/>
      <c r="WVV2" s="703"/>
      <c r="WVW2" s="703"/>
      <c r="WVX2" s="703"/>
      <c r="WVY2" s="703"/>
      <c r="WVZ2" s="703"/>
      <c r="WWA2" s="703"/>
      <c r="WWB2" s="703"/>
      <c r="WWC2" s="703"/>
      <c r="WWD2" s="703"/>
      <c r="WWE2" s="703"/>
      <c r="WWF2" s="703"/>
      <c r="WWG2" s="703"/>
      <c r="WWH2" s="703"/>
      <c r="WWI2" s="703"/>
      <c r="WWJ2" s="703"/>
      <c r="WWK2" s="703"/>
      <c r="WWL2" s="703"/>
      <c r="WWM2" s="703"/>
      <c r="WWN2" s="703"/>
      <c r="WWO2" s="703"/>
      <c r="WWP2" s="703"/>
      <c r="WWQ2" s="703"/>
      <c r="WWR2" s="703"/>
      <c r="WWS2" s="703"/>
      <c r="WWT2" s="703"/>
      <c r="WWU2" s="703"/>
      <c r="WWV2" s="703"/>
      <c r="WWW2" s="703"/>
      <c r="WWX2" s="703"/>
      <c r="WWY2" s="703"/>
      <c r="WWZ2" s="703"/>
      <c r="WXA2" s="703"/>
      <c r="WXB2" s="703"/>
      <c r="WXC2" s="703"/>
      <c r="WXD2" s="703"/>
      <c r="WXE2" s="703"/>
      <c r="WXF2" s="703"/>
      <c r="WXG2" s="703"/>
      <c r="WXH2" s="703"/>
      <c r="WXI2" s="703"/>
      <c r="WXJ2" s="703"/>
      <c r="WXK2" s="703"/>
      <c r="WXL2" s="703"/>
      <c r="WXM2" s="703"/>
      <c r="WXN2" s="703"/>
      <c r="WXO2" s="703"/>
      <c r="WXP2" s="703"/>
      <c r="WXQ2" s="703"/>
      <c r="WXR2" s="703"/>
      <c r="WXS2" s="703"/>
      <c r="WXT2" s="703"/>
      <c r="WXU2" s="703"/>
      <c r="WXV2" s="703"/>
      <c r="WXW2" s="703"/>
      <c r="WXX2" s="703"/>
      <c r="WXY2" s="703"/>
      <c r="WXZ2" s="703"/>
      <c r="WYA2" s="703"/>
      <c r="WYB2" s="703"/>
      <c r="WYC2" s="703"/>
      <c r="WYD2" s="703"/>
      <c r="WYE2" s="703"/>
      <c r="WYF2" s="703"/>
      <c r="WYG2" s="703"/>
      <c r="WYH2" s="703"/>
      <c r="WYI2" s="703"/>
      <c r="WYJ2" s="703"/>
      <c r="WYK2" s="703"/>
      <c r="WYL2" s="703"/>
      <c r="WYM2" s="703"/>
      <c r="WYN2" s="703"/>
      <c r="WYO2" s="703"/>
      <c r="WYP2" s="703"/>
      <c r="WYQ2" s="703"/>
      <c r="WYR2" s="703"/>
      <c r="WYS2" s="703"/>
      <c r="WYT2" s="703"/>
      <c r="WYU2" s="703"/>
      <c r="WYV2" s="703"/>
      <c r="WYW2" s="703"/>
      <c r="WYX2" s="703"/>
      <c r="WYY2" s="703"/>
      <c r="WYZ2" s="703"/>
      <c r="WZA2" s="703"/>
      <c r="WZB2" s="703"/>
      <c r="WZC2" s="703"/>
      <c r="WZD2" s="703"/>
      <c r="WZE2" s="703"/>
      <c r="WZF2" s="703"/>
      <c r="WZG2" s="703"/>
      <c r="WZH2" s="703"/>
      <c r="WZI2" s="703"/>
      <c r="WZJ2" s="703"/>
      <c r="WZK2" s="703"/>
      <c r="WZL2" s="703"/>
      <c r="WZM2" s="703"/>
      <c r="WZN2" s="703"/>
      <c r="WZO2" s="703"/>
      <c r="WZP2" s="703"/>
      <c r="WZQ2" s="703"/>
      <c r="WZR2" s="703"/>
      <c r="WZS2" s="703"/>
      <c r="WZT2" s="703"/>
      <c r="WZU2" s="703"/>
      <c r="WZV2" s="703"/>
      <c r="WZW2" s="703"/>
      <c r="WZX2" s="703"/>
      <c r="WZY2" s="703"/>
      <c r="WZZ2" s="703"/>
      <c r="XAA2" s="703"/>
      <c r="XAB2" s="703"/>
      <c r="XAC2" s="703"/>
      <c r="XAD2" s="703"/>
      <c r="XAE2" s="703"/>
      <c r="XAF2" s="703"/>
      <c r="XAG2" s="703"/>
      <c r="XAH2" s="703"/>
      <c r="XAI2" s="703"/>
      <c r="XAJ2" s="703"/>
      <c r="XAK2" s="703"/>
      <c r="XAL2" s="703"/>
      <c r="XAM2" s="703"/>
      <c r="XAN2" s="703"/>
      <c r="XAO2" s="703"/>
      <c r="XAP2" s="703"/>
      <c r="XAQ2" s="703"/>
      <c r="XAR2" s="703"/>
      <c r="XAS2" s="703"/>
      <c r="XAT2" s="703"/>
      <c r="XAU2" s="703"/>
      <c r="XAV2" s="703"/>
      <c r="XAW2" s="703"/>
      <c r="XAX2" s="703"/>
      <c r="XAY2" s="703"/>
      <c r="XAZ2" s="703"/>
      <c r="XBA2" s="703"/>
      <c r="XBB2" s="703"/>
      <c r="XBC2" s="703"/>
      <c r="XBD2" s="703"/>
      <c r="XBE2" s="703"/>
      <c r="XBF2" s="703"/>
      <c r="XBG2" s="703"/>
      <c r="XBH2" s="703"/>
      <c r="XBI2" s="703"/>
      <c r="XBJ2" s="703"/>
      <c r="XBK2" s="703"/>
      <c r="XBL2" s="703"/>
      <c r="XBM2" s="703"/>
      <c r="XBN2" s="703"/>
      <c r="XBO2" s="703"/>
      <c r="XBP2" s="703"/>
      <c r="XBQ2" s="703"/>
      <c r="XBR2" s="703"/>
      <c r="XBS2" s="703"/>
      <c r="XBT2" s="703"/>
      <c r="XBU2" s="703"/>
      <c r="XBV2" s="703"/>
      <c r="XBW2" s="703"/>
      <c r="XBX2" s="703"/>
      <c r="XBY2" s="703"/>
      <c r="XBZ2" s="703"/>
      <c r="XCA2" s="703"/>
      <c r="XCB2" s="703"/>
      <c r="XCC2" s="703"/>
      <c r="XCD2" s="703"/>
      <c r="XCE2" s="703"/>
      <c r="XCF2" s="703"/>
      <c r="XCG2" s="703"/>
      <c r="XCH2" s="703"/>
      <c r="XCI2" s="703"/>
      <c r="XCJ2" s="703"/>
      <c r="XCK2" s="703"/>
      <c r="XCL2" s="703"/>
      <c r="XCM2" s="703"/>
      <c r="XCN2" s="703"/>
      <c r="XCO2" s="703"/>
      <c r="XCP2" s="703"/>
      <c r="XCQ2" s="703"/>
      <c r="XCR2" s="703"/>
      <c r="XCS2" s="703"/>
      <c r="XCT2" s="703"/>
      <c r="XCU2" s="703"/>
      <c r="XCV2" s="703"/>
      <c r="XCW2" s="703"/>
      <c r="XCX2" s="703"/>
      <c r="XCY2" s="703"/>
      <c r="XCZ2" s="703"/>
      <c r="XDA2" s="703"/>
      <c r="XDB2" s="703"/>
      <c r="XDC2" s="703"/>
      <c r="XDD2" s="703"/>
      <c r="XDE2" s="703"/>
      <c r="XDF2" s="703"/>
      <c r="XDG2" s="703"/>
      <c r="XDH2" s="703"/>
      <c r="XDI2" s="703"/>
      <c r="XDJ2" s="703"/>
      <c r="XDK2" s="703"/>
      <c r="XDL2" s="703"/>
      <c r="XDM2" s="703"/>
      <c r="XDN2" s="703"/>
      <c r="XDO2" s="703"/>
      <c r="XDP2" s="703"/>
      <c r="XDQ2" s="703"/>
      <c r="XDR2" s="703"/>
      <c r="XDS2" s="703"/>
      <c r="XDT2" s="703"/>
      <c r="XDU2" s="703"/>
      <c r="XDV2" s="703"/>
      <c r="XDW2" s="703"/>
      <c r="XDX2" s="703"/>
      <c r="XDY2" s="703"/>
      <c r="XDZ2" s="703"/>
      <c r="XEA2" s="703"/>
      <c r="XEB2" s="703"/>
      <c r="XEC2" s="703"/>
      <c r="XED2" s="703"/>
      <c r="XEE2" s="703"/>
      <c r="XEF2" s="703"/>
      <c r="XEG2" s="703"/>
      <c r="XEH2" s="703"/>
      <c r="XEI2" s="703"/>
      <c r="XEJ2" s="703"/>
      <c r="XEK2" s="703"/>
      <c r="XEL2" s="703"/>
      <c r="XEM2" s="703"/>
      <c r="XEN2" s="703"/>
      <c r="XEO2" s="703"/>
      <c r="XEP2" s="703"/>
      <c r="XEQ2" s="703"/>
      <c r="XER2" s="703"/>
      <c r="XES2" s="703"/>
      <c r="XET2" s="703"/>
      <c r="XEU2" s="703"/>
      <c r="XEV2" s="703"/>
      <c r="XEW2" s="703"/>
      <c r="XEX2" s="703"/>
      <c r="XEY2" s="703"/>
      <c r="XEZ2" s="703"/>
      <c r="XFA2" s="703"/>
      <c r="XFB2" s="703"/>
      <c r="XFC2" s="703"/>
      <c r="XFD2" s="703"/>
    </row>
    <row r="3" spans="1:16384" ht="26" customHeight="1">
      <c r="A3" s="703"/>
      <c r="B3" s="703"/>
      <c r="C3" s="703"/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703"/>
      <c r="X3" s="703"/>
      <c r="Y3" s="703"/>
      <c r="Z3" s="703"/>
      <c r="AA3" s="703"/>
      <c r="AB3" s="703"/>
      <c r="AC3" s="703"/>
      <c r="AD3" s="703"/>
      <c r="AE3" s="703"/>
      <c r="AF3" s="703"/>
      <c r="AG3" s="703"/>
      <c r="AH3" s="703"/>
      <c r="AI3" s="703"/>
      <c r="AJ3" s="703"/>
      <c r="AK3" s="703"/>
      <c r="AL3" s="703"/>
      <c r="AM3" s="703"/>
      <c r="AN3" s="703"/>
      <c r="AO3" s="703"/>
      <c r="AP3" s="703"/>
      <c r="AQ3" s="703"/>
      <c r="AR3" s="703"/>
      <c r="AS3" s="703"/>
      <c r="AT3" s="703"/>
      <c r="AU3" s="703"/>
      <c r="AV3" s="703"/>
      <c r="AW3" s="703"/>
      <c r="AX3" s="703"/>
      <c r="AY3" s="703"/>
      <c r="AZ3" s="703"/>
      <c r="BA3" s="703"/>
      <c r="BB3" s="703"/>
      <c r="BC3" s="703"/>
      <c r="BD3" s="703"/>
      <c r="BE3" s="703"/>
      <c r="BF3" s="703"/>
      <c r="BG3" s="703"/>
      <c r="BH3" s="703"/>
      <c r="BI3" s="703"/>
      <c r="BJ3" s="703"/>
      <c r="BK3" s="703"/>
      <c r="BL3" s="703"/>
      <c r="BM3" s="703"/>
      <c r="BN3" s="703"/>
      <c r="BO3" s="703"/>
      <c r="BP3" s="703"/>
      <c r="BQ3" s="703"/>
      <c r="BR3" s="703"/>
      <c r="BS3" s="703"/>
      <c r="BT3" s="703"/>
      <c r="BU3" s="703"/>
      <c r="BV3" s="703"/>
      <c r="BW3" s="703"/>
      <c r="BX3" s="703"/>
      <c r="BY3" s="703"/>
      <c r="BZ3" s="703"/>
      <c r="CA3" s="703"/>
      <c r="CB3" s="703"/>
      <c r="CC3" s="703"/>
      <c r="CD3" s="703"/>
      <c r="CE3" s="703"/>
      <c r="CF3" s="703"/>
      <c r="CG3" s="703"/>
      <c r="CH3" s="703"/>
      <c r="CI3" s="703"/>
      <c r="CJ3" s="703"/>
      <c r="CK3" s="703"/>
      <c r="CL3" s="703"/>
      <c r="CM3" s="703"/>
      <c r="CN3" s="703"/>
      <c r="CO3" s="703"/>
      <c r="CP3" s="703"/>
      <c r="CQ3" s="703"/>
      <c r="CR3" s="703"/>
      <c r="CS3" s="703"/>
      <c r="CT3" s="703"/>
      <c r="CU3" s="703"/>
      <c r="CV3" s="703"/>
      <c r="CW3" s="703"/>
      <c r="CX3" s="703"/>
      <c r="CY3" s="703"/>
      <c r="CZ3" s="703"/>
      <c r="DA3" s="703"/>
      <c r="DB3" s="703"/>
      <c r="DC3" s="703"/>
      <c r="DD3" s="703"/>
      <c r="DE3" s="703"/>
      <c r="DF3" s="703"/>
      <c r="DG3" s="703"/>
      <c r="DH3" s="703"/>
      <c r="DI3" s="703"/>
      <c r="DJ3" s="703"/>
      <c r="DK3" s="703"/>
      <c r="DL3" s="703"/>
      <c r="DM3" s="703"/>
      <c r="DN3" s="703"/>
      <c r="DO3" s="703"/>
      <c r="DP3" s="703"/>
      <c r="DQ3" s="703"/>
      <c r="DR3" s="703"/>
      <c r="DS3" s="703"/>
      <c r="DT3" s="703"/>
      <c r="DU3" s="703"/>
      <c r="DV3" s="703"/>
      <c r="DW3" s="703"/>
      <c r="DX3" s="703"/>
      <c r="DY3" s="703"/>
      <c r="DZ3" s="703"/>
      <c r="EA3" s="703"/>
      <c r="EB3" s="703"/>
      <c r="EC3" s="703"/>
      <c r="ED3" s="703"/>
      <c r="EE3" s="703"/>
      <c r="EF3" s="703"/>
      <c r="EG3" s="703"/>
      <c r="EH3" s="703"/>
      <c r="EI3" s="703"/>
      <c r="EJ3" s="703"/>
      <c r="EK3" s="703"/>
      <c r="EL3" s="703"/>
      <c r="EM3" s="703"/>
      <c r="EN3" s="703"/>
      <c r="EO3" s="703"/>
      <c r="EP3" s="703"/>
      <c r="EQ3" s="703"/>
      <c r="ER3" s="703"/>
      <c r="ES3" s="703"/>
      <c r="ET3" s="703"/>
      <c r="EU3" s="703"/>
      <c r="EV3" s="703"/>
      <c r="EW3" s="703"/>
      <c r="EX3" s="703"/>
      <c r="EY3" s="703"/>
      <c r="EZ3" s="703"/>
      <c r="FA3" s="703"/>
      <c r="FB3" s="703"/>
      <c r="FC3" s="703"/>
      <c r="FD3" s="703"/>
      <c r="FE3" s="703"/>
      <c r="FF3" s="703"/>
      <c r="FG3" s="703"/>
      <c r="FH3" s="703"/>
      <c r="FI3" s="703"/>
      <c r="FJ3" s="703"/>
      <c r="FK3" s="703"/>
      <c r="FL3" s="703"/>
      <c r="FM3" s="703"/>
      <c r="FN3" s="703"/>
      <c r="FO3" s="703"/>
      <c r="FP3" s="703"/>
      <c r="FQ3" s="703"/>
      <c r="FR3" s="703"/>
      <c r="FS3" s="703"/>
      <c r="FT3" s="703"/>
      <c r="FU3" s="703"/>
      <c r="FV3" s="703"/>
      <c r="FW3" s="703"/>
      <c r="FX3" s="703"/>
      <c r="FY3" s="703"/>
      <c r="FZ3" s="703"/>
      <c r="GA3" s="703"/>
      <c r="GB3" s="703"/>
      <c r="GC3" s="703"/>
      <c r="GD3" s="703"/>
      <c r="GE3" s="703"/>
      <c r="GF3" s="703"/>
      <c r="GG3" s="703"/>
      <c r="GH3" s="703"/>
      <c r="GI3" s="703"/>
      <c r="GJ3" s="703"/>
      <c r="GK3" s="703"/>
      <c r="GL3" s="703"/>
      <c r="GM3" s="703"/>
      <c r="GN3" s="703"/>
      <c r="GO3" s="703"/>
      <c r="GP3" s="703"/>
      <c r="GQ3" s="703"/>
      <c r="GR3" s="703"/>
      <c r="GS3" s="703"/>
      <c r="GT3" s="703"/>
      <c r="GU3" s="703"/>
      <c r="GV3" s="703"/>
      <c r="GW3" s="703"/>
      <c r="GX3" s="703"/>
      <c r="GY3" s="703"/>
      <c r="GZ3" s="703"/>
      <c r="HA3" s="703"/>
      <c r="HB3" s="703"/>
      <c r="HC3" s="703"/>
      <c r="HD3" s="703"/>
      <c r="HE3" s="703"/>
      <c r="HF3" s="703"/>
      <c r="HG3" s="703"/>
      <c r="HH3" s="703"/>
      <c r="HI3" s="703"/>
      <c r="HJ3" s="703"/>
      <c r="HK3" s="703"/>
      <c r="HL3" s="703"/>
      <c r="HM3" s="703"/>
      <c r="HN3" s="703"/>
      <c r="HO3" s="703"/>
      <c r="HP3" s="703"/>
      <c r="HQ3" s="703"/>
      <c r="HR3" s="703"/>
      <c r="HS3" s="703"/>
      <c r="HT3" s="703"/>
      <c r="HU3" s="703"/>
      <c r="HV3" s="703"/>
      <c r="HW3" s="703"/>
      <c r="HX3" s="703"/>
      <c r="HY3" s="703"/>
      <c r="HZ3" s="703"/>
      <c r="IA3" s="703"/>
      <c r="IB3" s="703"/>
      <c r="IC3" s="703"/>
      <c r="ID3" s="703"/>
      <c r="IE3" s="703"/>
      <c r="IF3" s="703"/>
      <c r="IG3" s="703"/>
      <c r="IH3" s="703"/>
      <c r="II3" s="703"/>
      <c r="IJ3" s="703"/>
      <c r="IK3" s="703"/>
      <c r="IL3" s="703"/>
      <c r="IM3" s="703"/>
      <c r="IN3" s="703"/>
      <c r="IO3" s="703"/>
      <c r="IP3" s="703"/>
      <c r="IQ3" s="703"/>
      <c r="IR3" s="703"/>
      <c r="IS3" s="703"/>
      <c r="IT3" s="703"/>
      <c r="IU3" s="703"/>
      <c r="IV3" s="703"/>
      <c r="IW3" s="703"/>
      <c r="IX3" s="703"/>
      <c r="IY3" s="703"/>
      <c r="IZ3" s="703"/>
      <c r="JA3" s="703"/>
      <c r="JB3" s="703"/>
      <c r="JC3" s="703"/>
      <c r="JD3" s="703"/>
      <c r="JE3" s="703"/>
      <c r="JF3" s="703"/>
      <c r="JG3" s="703"/>
      <c r="JH3" s="703"/>
      <c r="JI3" s="703"/>
      <c r="JJ3" s="703"/>
      <c r="JK3" s="703"/>
      <c r="JL3" s="703"/>
      <c r="JM3" s="703"/>
      <c r="JN3" s="703"/>
      <c r="JO3" s="703"/>
      <c r="JP3" s="703"/>
      <c r="JQ3" s="703"/>
      <c r="JR3" s="703"/>
      <c r="JS3" s="703"/>
      <c r="JT3" s="703"/>
      <c r="JU3" s="703"/>
      <c r="JV3" s="703"/>
      <c r="JW3" s="703"/>
      <c r="JX3" s="703"/>
      <c r="JY3" s="703"/>
      <c r="JZ3" s="703"/>
      <c r="KA3" s="703"/>
      <c r="KB3" s="703"/>
      <c r="KC3" s="703"/>
      <c r="KD3" s="703"/>
      <c r="KE3" s="703"/>
      <c r="KF3" s="703"/>
      <c r="KG3" s="703"/>
      <c r="KH3" s="703"/>
      <c r="KI3" s="703"/>
      <c r="KJ3" s="703"/>
      <c r="KK3" s="703"/>
      <c r="KL3" s="703"/>
      <c r="KM3" s="703"/>
      <c r="KN3" s="703"/>
      <c r="KO3" s="703"/>
      <c r="KP3" s="703"/>
      <c r="KQ3" s="703"/>
      <c r="KR3" s="703"/>
      <c r="KS3" s="703"/>
      <c r="KT3" s="703"/>
      <c r="KU3" s="703"/>
      <c r="KV3" s="703"/>
      <c r="KW3" s="703"/>
      <c r="KX3" s="703"/>
      <c r="KY3" s="703"/>
      <c r="KZ3" s="703"/>
      <c r="LA3" s="703"/>
      <c r="LB3" s="703"/>
      <c r="LC3" s="703"/>
      <c r="LD3" s="703"/>
      <c r="LE3" s="703"/>
      <c r="LF3" s="703"/>
      <c r="LG3" s="703"/>
      <c r="LH3" s="703"/>
      <c r="LI3" s="703"/>
      <c r="LJ3" s="703"/>
      <c r="LK3" s="703"/>
      <c r="LL3" s="703"/>
      <c r="LM3" s="703"/>
      <c r="LN3" s="703"/>
      <c r="LO3" s="703"/>
      <c r="LP3" s="703"/>
      <c r="LQ3" s="703"/>
      <c r="LR3" s="703"/>
      <c r="LS3" s="703"/>
      <c r="LT3" s="703"/>
      <c r="LU3" s="703"/>
      <c r="LV3" s="703"/>
      <c r="LW3" s="703"/>
      <c r="LX3" s="703"/>
      <c r="LY3" s="703"/>
      <c r="LZ3" s="703"/>
      <c r="MA3" s="703"/>
      <c r="MB3" s="703"/>
      <c r="MC3" s="703"/>
      <c r="MD3" s="703"/>
      <c r="ME3" s="703"/>
      <c r="MF3" s="703"/>
      <c r="MG3" s="703"/>
      <c r="MH3" s="703"/>
      <c r="MI3" s="703"/>
      <c r="MJ3" s="703"/>
      <c r="MK3" s="703"/>
      <c r="ML3" s="703"/>
      <c r="MM3" s="703"/>
      <c r="MN3" s="703"/>
      <c r="MO3" s="703"/>
      <c r="MP3" s="703"/>
      <c r="MQ3" s="703"/>
      <c r="MR3" s="703"/>
      <c r="MS3" s="703"/>
      <c r="MT3" s="703"/>
      <c r="MU3" s="703"/>
      <c r="MV3" s="703"/>
      <c r="MW3" s="703"/>
      <c r="MX3" s="703"/>
      <c r="MY3" s="703"/>
      <c r="MZ3" s="703"/>
      <c r="NA3" s="703"/>
      <c r="NB3" s="703"/>
      <c r="NC3" s="703"/>
      <c r="ND3" s="703"/>
      <c r="NE3" s="703"/>
      <c r="NF3" s="703"/>
      <c r="NG3" s="703"/>
      <c r="NH3" s="703"/>
      <c r="NI3" s="703"/>
      <c r="NJ3" s="703"/>
      <c r="NK3" s="703"/>
      <c r="NL3" s="703"/>
      <c r="NM3" s="703"/>
      <c r="NN3" s="703"/>
      <c r="NO3" s="703"/>
      <c r="NP3" s="703"/>
      <c r="NQ3" s="703"/>
      <c r="NR3" s="703"/>
      <c r="NS3" s="703"/>
      <c r="NT3" s="703"/>
      <c r="NU3" s="703"/>
      <c r="NV3" s="703"/>
      <c r="NW3" s="703"/>
      <c r="NX3" s="703"/>
      <c r="NY3" s="703"/>
      <c r="NZ3" s="703"/>
      <c r="OA3" s="703"/>
      <c r="OB3" s="703"/>
      <c r="OC3" s="703"/>
      <c r="OD3" s="703"/>
      <c r="OE3" s="703"/>
      <c r="OF3" s="703"/>
      <c r="OG3" s="703"/>
      <c r="OH3" s="703"/>
      <c r="OI3" s="703"/>
      <c r="OJ3" s="703"/>
      <c r="OK3" s="703"/>
      <c r="OL3" s="703"/>
      <c r="OM3" s="703"/>
      <c r="ON3" s="703"/>
      <c r="OO3" s="703"/>
      <c r="OP3" s="703"/>
      <c r="OQ3" s="703"/>
      <c r="OR3" s="703"/>
      <c r="OS3" s="703"/>
      <c r="OT3" s="703"/>
      <c r="OU3" s="703"/>
      <c r="OV3" s="703"/>
      <c r="OW3" s="703"/>
      <c r="OX3" s="703"/>
      <c r="OY3" s="703"/>
      <c r="OZ3" s="703"/>
      <c r="PA3" s="703"/>
      <c r="PB3" s="703"/>
      <c r="PC3" s="703"/>
      <c r="PD3" s="703"/>
      <c r="PE3" s="703"/>
      <c r="PF3" s="703"/>
      <c r="PG3" s="703"/>
      <c r="PH3" s="703"/>
      <c r="PI3" s="703"/>
      <c r="PJ3" s="703"/>
      <c r="PK3" s="703"/>
      <c r="PL3" s="703"/>
      <c r="PM3" s="703"/>
      <c r="PN3" s="703"/>
      <c r="PO3" s="703"/>
      <c r="PP3" s="703"/>
      <c r="PQ3" s="703"/>
      <c r="PR3" s="703"/>
      <c r="PS3" s="703"/>
      <c r="PT3" s="703"/>
      <c r="PU3" s="703"/>
      <c r="PV3" s="703"/>
      <c r="PW3" s="703"/>
      <c r="PX3" s="703"/>
      <c r="PY3" s="703"/>
      <c r="PZ3" s="703"/>
      <c r="QA3" s="703"/>
      <c r="QB3" s="703"/>
      <c r="QC3" s="703"/>
      <c r="QD3" s="703"/>
      <c r="QE3" s="703"/>
      <c r="QF3" s="703"/>
      <c r="QG3" s="703"/>
      <c r="QH3" s="703"/>
      <c r="QI3" s="703"/>
      <c r="QJ3" s="703"/>
      <c r="QK3" s="703"/>
      <c r="QL3" s="703"/>
      <c r="QM3" s="703"/>
      <c r="QN3" s="703"/>
      <c r="QO3" s="703"/>
      <c r="QP3" s="703"/>
      <c r="QQ3" s="703"/>
      <c r="QR3" s="703"/>
      <c r="QS3" s="703"/>
      <c r="QT3" s="703"/>
      <c r="QU3" s="703"/>
      <c r="QV3" s="703"/>
      <c r="QW3" s="703"/>
      <c r="QX3" s="703"/>
      <c r="QY3" s="703"/>
      <c r="QZ3" s="703"/>
      <c r="RA3" s="703"/>
      <c r="RB3" s="703"/>
      <c r="RC3" s="703"/>
      <c r="RD3" s="703"/>
      <c r="RE3" s="703"/>
      <c r="RF3" s="703"/>
      <c r="RG3" s="703"/>
      <c r="RH3" s="703"/>
      <c r="RI3" s="703"/>
      <c r="RJ3" s="703"/>
      <c r="RK3" s="703"/>
      <c r="RL3" s="703"/>
      <c r="RM3" s="703"/>
      <c r="RN3" s="703"/>
      <c r="RO3" s="703"/>
      <c r="RP3" s="703"/>
      <c r="RQ3" s="703"/>
      <c r="RR3" s="703"/>
      <c r="RS3" s="703"/>
      <c r="RT3" s="703"/>
      <c r="RU3" s="703"/>
      <c r="RV3" s="703"/>
      <c r="RW3" s="703"/>
      <c r="RX3" s="703"/>
      <c r="RY3" s="703"/>
      <c r="RZ3" s="703"/>
      <c r="SA3" s="703"/>
      <c r="SB3" s="703"/>
      <c r="SC3" s="703"/>
      <c r="SD3" s="703"/>
      <c r="SE3" s="703"/>
      <c r="SF3" s="703"/>
      <c r="SG3" s="703"/>
      <c r="SH3" s="703"/>
      <c r="SI3" s="703"/>
      <c r="SJ3" s="703"/>
      <c r="SK3" s="703"/>
      <c r="SL3" s="703"/>
      <c r="SM3" s="703"/>
      <c r="SN3" s="703"/>
      <c r="SO3" s="703"/>
      <c r="SP3" s="703"/>
      <c r="SQ3" s="703"/>
      <c r="SR3" s="703"/>
      <c r="SS3" s="703"/>
      <c r="ST3" s="703"/>
      <c r="SU3" s="703"/>
      <c r="SV3" s="703"/>
      <c r="SW3" s="703"/>
      <c r="SX3" s="703"/>
      <c r="SY3" s="703"/>
      <c r="SZ3" s="703"/>
      <c r="TA3" s="703"/>
      <c r="TB3" s="703"/>
      <c r="TC3" s="703"/>
      <c r="TD3" s="703"/>
      <c r="TE3" s="703"/>
      <c r="TF3" s="703"/>
      <c r="TG3" s="703"/>
      <c r="TH3" s="703"/>
      <c r="TI3" s="703"/>
      <c r="TJ3" s="703"/>
      <c r="TK3" s="703"/>
      <c r="TL3" s="703"/>
      <c r="TM3" s="703"/>
      <c r="TN3" s="703"/>
      <c r="TO3" s="703"/>
      <c r="TP3" s="703"/>
      <c r="TQ3" s="703"/>
      <c r="TR3" s="703"/>
      <c r="TS3" s="703"/>
      <c r="TT3" s="703"/>
      <c r="TU3" s="703"/>
      <c r="TV3" s="703"/>
      <c r="TW3" s="703"/>
      <c r="TX3" s="703"/>
      <c r="TY3" s="703"/>
      <c r="TZ3" s="703"/>
      <c r="UA3" s="703"/>
      <c r="UB3" s="703"/>
      <c r="UC3" s="703"/>
      <c r="UD3" s="703"/>
      <c r="UE3" s="703"/>
      <c r="UF3" s="703"/>
      <c r="UG3" s="703"/>
      <c r="UH3" s="703"/>
      <c r="UI3" s="703"/>
      <c r="UJ3" s="703"/>
      <c r="UK3" s="703"/>
      <c r="UL3" s="703"/>
      <c r="UM3" s="703"/>
      <c r="UN3" s="703"/>
      <c r="UO3" s="703"/>
      <c r="UP3" s="703"/>
      <c r="UQ3" s="703"/>
      <c r="UR3" s="703"/>
      <c r="US3" s="703"/>
      <c r="UT3" s="703"/>
      <c r="UU3" s="703"/>
      <c r="UV3" s="703"/>
      <c r="UW3" s="703"/>
      <c r="UX3" s="703"/>
      <c r="UY3" s="703"/>
      <c r="UZ3" s="703"/>
      <c r="VA3" s="703"/>
      <c r="VB3" s="703"/>
      <c r="VC3" s="703"/>
      <c r="VD3" s="703"/>
      <c r="VE3" s="703"/>
      <c r="VF3" s="703"/>
      <c r="VG3" s="703"/>
      <c r="VH3" s="703"/>
      <c r="VI3" s="703"/>
      <c r="VJ3" s="703"/>
      <c r="VK3" s="703"/>
      <c r="VL3" s="703"/>
      <c r="VM3" s="703"/>
      <c r="VN3" s="703"/>
      <c r="VO3" s="703"/>
      <c r="VP3" s="703"/>
      <c r="VQ3" s="703"/>
      <c r="VR3" s="703"/>
      <c r="VS3" s="703"/>
      <c r="VT3" s="703"/>
      <c r="VU3" s="703"/>
      <c r="VV3" s="703"/>
      <c r="VW3" s="703"/>
      <c r="VX3" s="703"/>
      <c r="VY3" s="703"/>
      <c r="VZ3" s="703"/>
      <c r="WA3" s="703"/>
      <c r="WB3" s="703"/>
      <c r="WC3" s="703"/>
      <c r="WD3" s="703"/>
      <c r="WE3" s="703"/>
      <c r="WF3" s="703"/>
      <c r="WG3" s="703"/>
      <c r="WH3" s="703"/>
      <c r="WI3" s="703"/>
      <c r="WJ3" s="703"/>
      <c r="WK3" s="703"/>
      <c r="WL3" s="703"/>
      <c r="WM3" s="703"/>
      <c r="WN3" s="703"/>
      <c r="WO3" s="703"/>
      <c r="WP3" s="703"/>
      <c r="WQ3" s="703"/>
      <c r="WR3" s="703"/>
      <c r="WS3" s="703"/>
      <c r="WT3" s="703"/>
      <c r="WU3" s="703"/>
      <c r="WV3" s="703"/>
      <c r="WW3" s="703"/>
      <c r="WX3" s="703"/>
      <c r="WY3" s="703"/>
      <c r="WZ3" s="703"/>
      <c r="XA3" s="703"/>
      <c r="XB3" s="703"/>
      <c r="XC3" s="703"/>
      <c r="XD3" s="703"/>
      <c r="XE3" s="703"/>
      <c r="XF3" s="703"/>
      <c r="XG3" s="703"/>
      <c r="XH3" s="703"/>
      <c r="XI3" s="703"/>
      <c r="XJ3" s="703"/>
      <c r="XK3" s="703"/>
      <c r="XL3" s="703"/>
      <c r="XM3" s="703"/>
      <c r="XN3" s="703"/>
      <c r="XO3" s="703"/>
      <c r="XP3" s="703"/>
      <c r="XQ3" s="703"/>
      <c r="XR3" s="703"/>
      <c r="XS3" s="703"/>
      <c r="XT3" s="703"/>
      <c r="XU3" s="703"/>
      <c r="XV3" s="703"/>
      <c r="XW3" s="703"/>
      <c r="XX3" s="703"/>
      <c r="XY3" s="703"/>
      <c r="XZ3" s="703"/>
      <c r="YA3" s="703"/>
      <c r="YB3" s="703"/>
      <c r="YC3" s="703"/>
      <c r="YD3" s="703"/>
      <c r="YE3" s="703"/>
      <c r="YF3" s="703"/>
      <c r="YG3" s="703"/>
      <c r="YH3" s="703"/>
      <c r="YI3" s="703"/>
      <c r="YJ3" s="703"/>
      <c r="YK3" s="703"/>
      <c r="YL3" s="703"/>
      <c r="YM3" s="703"/>
      <c r="YN3" s="703"/>
      <c r="YO3" s="703"/>
      <c r="YP3" s="703"/>
      <c r="YQ3" s="703"/>
      <c r="YR3" s="703"/>
      <c r="YS3" s="703"/>
      <c r="YT3" s="703"/>
      <c r="YU3" s="703"/>
      <c r="YV3" s="703"/>
      <c r="YW3" s="703"/>
      <c r="YX3" s="703"/>
      <c r="YY3" s="703"/>
      <c r="YZ3" s="703"/>
      <c r="ZA3" s="703"/>
      <c r="ZB3" s="703"/>
      <c r="ZC3" s="703"/>
      <c r="ZD3" s="703"/>
      <c r="ZE3" s="703"/>
      <c r="ZF3" s="703"/>
      <c r="ZG3" s="703"/>
      <c r="ZH3" s="703"/>
      <c r="ZI3" s="703"/>
      <c r="ZJ3" s="703"/>
      <c r="ZK3" s="703"/>
      <c r="ZL3" s="703"/>
      <c r="ZM3" s="703"/>
      <c r="ZN3" s="703"/>
      <c r="ZO3" s="703"/>
      <c r="ZP3" s="703"/>
      <c r="ZQ3" s="703"/>
      <c r="ZR3" s="703"/>
      <c r="ZS3" s="703"/>
      <c r="ZT3" s="703"/>
      <c r="ZU3" s="703"/>
      <c r="ZV3" s="703"/>
      <c r="ZW3" s="703"/>
      <c r="ZX3" s="703"/>
      <c r="ZY3" s="703"/>
      <c r="ZZ3" s="703"/>
      <c r="AAA3" s="703"/>
      <c r="AAB3" s="703"/>
      <c r="AAC3" s="703"/>
      <c r="AAD3" s="703"/>
      <c r="AAE3" s="703"/>
      <c r="AAF3" s="703"/>
      <c r="AAG3" s="703"/>
      <c r="AAH3" s="703"/>
      <c r="AAI3" s="703"/>
      <c r="AAJ3" s="703"/>
      <c r="AAK3" s="703"/>
      <c r="AAL3" s="703"/>
      <c r="AAM3" s="703"/>
      <c r="AAN3" s="703"/>
      <c r="AAO3" s="703"/>
      <c r="AAP3" s="703"/>
      <c r="AAQ3" s="703"/>
      <c r="AAR3" s="703"/>
      <c r="AAS3" s="703"/>
      <c r="AAT3" s="703"/>
      <c r="AAU3" s="703"/>
      <c r="AAV3" s="703"/>
      <c r="AAW3" s="703"/>
      <c r="AAX3" s="703"/>
      <c r="AAY3" s="703"/>
      <c r="AAZ3" s="703"/>
      <c r="ABA3" s="703"/>
      <c r="ABB3" s="703"/>
      <c r="ABC3" s="703"/>
      <c r="ABD3" s="703"/>
      <c r="ABE3" s="703"/>
      <c r="ABF3" s="703"/>
      <c r="ABG3" s="703"/>
      <c r="ABH3" s="703"/>
      <c r="ABI3" s="703"/>
      <c r="ABJ3" s="703"/>
      <c r="ABK3" s="703"/>
      <c r="ABL3" s="703"/>
      <c r="ABM3" s="703"/>
      <c r="ABN3" s="703"/>
      <c r="ABO3" s="703"/>
      <c r="ABP3" s="703"/>
      <c r="ABQ3" s="703"/>
      <c r="ABR3" s="703"/>
      <c r="ABS3" s="703"/>
      <c r="ABT3" s="703"/>
      <c r="ABU3" s="703"/>
      <c r="ABV3" s="703"/>
      <c r="ABW3" s="703"/>
      <c r="ABX3" s="703"/>
      <c r="ABY3" s="703"/>
      <c r="ABZ3" s="703"/>
      <c r="ACA3" s="703"/>
      <c r="ACB3" s="703"/>
      <c r="ACC3" s="703"/>
      <c r="ACD3" s="703"/>
      <c r="ACE3" s="703"/>
      <c r="ACF3" s="703"/>
      <c r="ACG3" s="703"/>
      <c r="ACH3" s="703"/>
      <c r="ACI3" s="703"/>
      <c r="ACJ3" s="703"/>
      <c r="ACK3" s="703"/>
      <c r="ACL3" s="703"/>
      <c r="ACM3" s="703"/>
      <c r="ACN3" s="703"/>
      <c r="ACO3" s="703"/>
      <c r="ACP3" s="703"/>
      <c r="ACQ3" s="703"/>
      <c r="ACR3" s="703"/>
      <c r="ACS3" s="703"/>
      <c r="ACT3" s="703"/>
      <c r="ACU3" s="703"/>
      <c r="ACV3" s="703"/>
      <c r="ACW3" s="703"/>
      <c r="ACX3" s="703"/>
      <c r="ACY3" s="703"/>
      <c r="ACZ3" s="703"/>
      <c r="ADA3" s="703"/>
      <c r="ADB3" s="703"/>
      <c r="ADC3" s="703"/>
      <c r="ADD3" s="703"/>
      <c r="ADE3" s="703"/>
      <c r="ADF3" s="703"/>
      <c r="ADG3" s="703"/>
      <c r="ADH3" s="703"/>
      <c r="ADI3" s="703"/>
      <c r="ADJ3" s="703"/>
      <c r="ADK3" s="703"/>
      <c r="ADL3" s="703"/>
      <c r="ADM3" s="703"/>
      <c r="ADN3" s="703"/>
      <c r="ADO3" s="703"/>
      <c r="ADP3" s="703"/>
      <c r="ADQ3" s="703"/>
      <c r="ADR3" s="703"/>
      <c r="ADS3" s="703"/>
      <c r="ADT3" s="703"/>
      <c r="ADU3" s="703"/>
      <c r="ADV3" s="703"/>
      <c r="ADW3" s="703"/>
      <c r="ADX3" s="703"/>
      <c r="ADY3" s="703"/>
      <c r="ADZ3" s="703"/>
      <c r="AEA3" s="703"/>
      <c r="AEB3" s="703"/>
      <c r="AEC3" s="703"/>
      <c r="AED3" s="703"/>
      <c r="AEE3" s="703"/>
      <c r="AEF3" s="703"/>
      <c r="AEG3" s="703"/>
      <c r="AEH3" s="703"/>
      <c r="AEI3" s="703"/>
      <c r="AEJ3" s="703"/>
      <c r="AEK3" s="703"/>
      <c r="AEL3" s="703"/>
      <c r="AEM3" s="703"/>
      <c r="AEN3" s="703"/>
      <c r="AEO3" s="703"/>
      <c r="AEP3" s="703"/>
      <c r="AEQ3" s="703"/>
      <c r="AER3" s="703"/>
      <c r="AES3" s="703"/>
      <c r="AET3" s="703"/>
      <c r="AEU3" s="703"/>
      <c r="AEV3" s="703"/>
      <c r="AEW3" s="703"/>
      <c r="AEX3" s="703"/>
      <c r="AEY3" s="703"/>
      <c r="AEZ3" s="703"/>
      <c r="AFA3" s="703"/>
      <c r="AFB3" s="703"/>
      <c r="AFC3" s="703"/>
      <c r="AFD3" s="703"/>
      <c r="AFE3" s="703"/>
      <c r="AFF3" s="703"/>
      <c r="AFG3" s="703"/>
      <c r="AFH3" s="703"/>
      <c r="AFI3" s="703"/>
      <c r="AFJ3" s="703"/>
      <c r="AFK3" s="703"/>
      <c r="AFL3" s="703"/>
      <c r="AFM3" s="703"/>
      <c r="AFN3" s="703"/>
      <c r="AFO3" s="703"/>
      <c r="AFP3" s="703"/>
      <c r="AFQ3" s="703"/>
      <c r="AFR3" s="703"/>
      <c r="AFS3" s="703"/>
      <c r="AFT3" s="703"/>
      <c r="AFU3" s="703"/>
      <c r="AFV3" s="703"/>
      <c r="AFW3" s="703"/>
      <c r="AFX3" s="703"/>
      <c r="AFY3" s="703"/>
      <c r="AFZ3" s="703"/>
      <c r="AGA3" s="703"/>
      <c r="AGB3" s="703"/>
      <c r="AGC3" s="703"/>
      <c r="AGD3" s="703"/>
      <c r="AGE3" s="703"/>
      <c r="AGF3" s="703"/>
      <c r="AGG3" s="703"/>
      <c r="AGH3" s="703"/>
      <c r="AGI3" s="703"/>
      <c r="AGJ3" s="703"/>
      <c r="AGK3" s="703"/>
      <c r="AGL3" s="703"/>
      <c r="AGM3" s="703"/>
      <c r="AGN3" s="703"/>
      <c r="AGO3" s="703"/>
      <c r="AGP3" s="703"/>
      <c r="AGQ3" s="703"/>
      <c r="AGR3" s="703"/>
      <c r="AGS3" s="703"/>
      <c r="AGT3" s="703"/>
      <c r="AGU3" s="703"/>
      <c r="AGV3" s="703"/>
      <c r="AGW3" s="703"/>
      <c r="AGX3" s="703"/>
      <c r="AGY3" s="703"/>
      <c r="AGZ3" s="703"/>
      <c r="AHA3" s="703"/>
      <c r="AHB3" s="703"/>
      <c r="AHC3" s="703"/>
      <c r="AHD3" s="703"/>
      <c r="AHE3" s="703"/>
      <c r="AHF3" s="703"/>
      <c r="AHG3" s="703"/>
      <c r="AHH3" s="703"/>
      <c r="AHI3" s="703"/>
      <c r="AHJ3" s="703"/>
      <c r="AHK3" s="703"/>
      <c r="AHL3" s="703"/>
      <c r="AHM3" s="703"/>
      <c r="AHN3" s="703"/>
      <c r="AHO3" s="703"/>
      <c r="AHP3" s="703"/>
      <c r="AHQ3" s="703"/>
      <c r="AHR3" s="703"/>
      <c r="AHS3" s="703"/>
      <c r="AHT3" s="703"/>
      <c r="AHU3" s="703"/>
      <c r="AHV3" s="703"/>
      <c r="AHW3" s="703"/>
      <c r="AHX3" s="703"/>
      <c r="AHY3" s="703"/>
      <c r="AHZ3" s="703"/>
      <c r="AIA3" s="703"/>
      <c r="AIB3" s="703"/>
      <c r="AIC3" s="703"/>
      <c r="AID3" s="703"/>
      <c r="AIE3" s="703"/>
      <c r="AIF3" s="703"/>
      <c r="AIG3" s="703"/>
      <c r="AIH3" s="703"/>
      <c r="AII3" s="703"/>
      <c r="AIJ3" s="703"/>
      <c r="AIK3" s="703"/>
      <c r="AIL3" s="703"/>
      <c r="AIM3" s="703"/>
      <c r="AIN3" s="703"/>
      <c r="AIO3" s="703"/>
      <c r="AIP3" s="703"/>
      <c r="AIQ3" s="703"/>
      <c r="AIR3" s="703"/>
      <c r="AIS3" s="703"/>
      <c r="AIT3" s="703"/>
      <c r="AIU3" s="703"/>
      <c r="AIV3" s="703"/>
      <c r="AIW3" s="703"/>
      <c r="AIX3" s="703"/>
      <c r="AIY3" s="703"/>
      <c r="AIZ3" s="703"/>
      <c r="AJA3" s="703"/>
      <c r="AJB3" s="703"/>
      <c r="AJC3" s="703"/>
      <c r="AJD3" s="703"/>
      <c r="AJE3" s="703"/>
      <c r="AJF3" s="703"/>
      <c r="AJG3" s="703"/>
      <c r="AJH3" s="703"/>
      <c r="AJI3" s="703"/>
      <c r="AJJ3" s="703"/>
      <c r="AJK3" s="703"/>
      <c r="AJL3" s="703"/>
      <c r="AJM3" s="703"/>
      <c r="AJN3" s="703"/>
      <c r="AJO3" s="703"/>
      <c r="AJP3" s="703"/>
      <c r="AJQ3" s="703"/>
      <c r="AJR3" s="703"/>
      <c r="AJS3" s="703"/>
      <c r="AJT3" s="703"/>
      <c r="AJU3" s="703"/>
      <c r="AJV3" s="703"/>
      <c r="AJW3" s="703"/>
      <c r="AJX3" s="703"/>
      <c r="AJY3" s="703"/>
      <c r="AJZ3" s="703"/>
      <c r="AKA3" s="703"/>
      <c r="AKB3" s="703"/>
      <c r="AKC3" s="703"/>
      <c r="AKD3" s="703"/>
      <c r="AKE3" s="703"/>
      <c r="AKF3" s="703"/>
      <c r="AKG3" s="703"/>
      <c r="AKH3" s="703"/>
      <c r="AKI3" s="703"/>
      <c r="AKJ3" s="703"/>
      <c r="AKK3" s="703"/>
      <c r="AKL3" s="703"/>
      <c r="AKM3" s="703"/>
      <c r="AKN3" s="703"/>
      <c r="AKO3" s="703"/>
      <c r="AKP3" s="703"/>
      <c r="AKQ3" s="703"/>
      <c r="AKR3" s="703"/>
      <c r="AKS3" s="703"/>
      <c r="AKT3" s="703"/>
      <c r="AKU3" s="703"/>
      <c r="AKV3" s="703"/>
      <c r="AKW3" s="703"/>
      <c r="AKX3" s="703"/>
      <c r="AKY3" s="703"/>
      <c r="AKZ3" s="703"/>
      <c r="ALA3" s="703"/>
      <c r="ALB3" s="703"/>
      <c r="ALC3" s="703"/>
      <c r="ALD3" s="703"/>
      <c r="ALE3" s="703"/>
      <c r="ALF3" s="703"/>
      <c r="ALG3" s="703"/>
      <c r="ALH3" s="703"/>
      <c r="ALI3" s="703"/>
      <c r="ALJ3" s="703"/>
      <c r="ALK3" s="703"/>
      <c r="ALL3" s="703"/>
      <c r="ALM3" s="703"/>
      <c r="ALN3" s="703"/>
      <c r="ALO3" s="703"/>
      <c r="ALP3" s="703"/>
      <c r="ALQ3" s="703"/>
      <c r="ALR3" s="703"/>
      <c r="ALS3" s="703"/>
      <c r="ALT3" s="703"/>
      <c r="ALU3" s="703"/>
      <c r="ALV3" s="703"/>
      <c r="ALW3" s="703"/>
      <c r="ALX3" s="703"/>
      <c r="ALY3" s="703"/>
      <c r="ALZ3" s="703"/>
      <c r="AMA3" s="703"/>
      <c r="AMB3" s="703"/>
      <c r="AMC3" s="703"/>
      <c r="AMD3" s="703"/>
      <c r="AME3" s="703"/>
      <c r="AMF3" s="703"/>
      <c r="AMG3" s="703"/>
      <c r="AMH3" s="703"/>
      <c r="AMI3" s="703"/>
      <c r="AMJ3" s="703"/>
      <c r="AMK3" s="703"/>
      <c r="AML3" s="703"/>
      <c r="AMM3" s="703"/>
      <c r="AMN3" s="703"/>
      <c r="AMO3" s="703"/>
      <c r="AMP3" s="703"/>
      <c r="AMQ3" s="703"/>
      <c r="AMR3" s="703"/>
      <c r="AMS3" s="703"/>
      <c r="AMT3" s="703"/>
      <c r="AMU3" s="703"/>
      <c r="AMV3" s="703"/>
      <c r="AMW3" s="703"/>
      <c r="AMX3" s="703"/>
      <c r="AMY3" s="703"/>
      <c r="AMZ3" s="703"/>
      <c r="ANA3" s="703"/>
      <c r="ANB3" s="703"/>
      <c r="ANC3" s="703"/>
      <c r="AND3" s="703"/>
      <c r="ANE3" s="703"/>
      <c r="ANF3" s="703"/>
      <c r="ANG3" s="703"/>
      <c r="ANH3" s="703"/>
      <c r="ANI3" s="703"/>
      <c r="ANJ3" s="703"/>
      <c r="ANK3" s="703"/>
      <c r="ANL3" s="703"/>
      <c r="ANM3" s="703"/>
      <c r="ANN3" s="703"/>
      <c r="ANO3" s="703"/>
      <c r="ANP3" s="703"/>
      <c r="ANQ3" s="703"/>
      <c r="ANR3" s="703"/>
      <c r="ANS3" s="703"/>
      <c r="ANT3" s="703"/>
      <c r="ANU3" s="703"/>
      <c r="ANV3" s="703"/>
      <c r="ANW3" s="703"/>
      <c r="ANX3" s="703"/>
      <c r="ANY3" s="703"/>
      <c r="ANZ3" s="703"/>
      <c r="AOA3" s="703"/>
      <c r="AOB3" s="703"/>
      <c r="AOC3" s="703"/>
      <c r="AOD3" s="703"/>
      <c r="AOE3" s="703"/>
      <c r="AOF3" s="703"/>
      <c r="AOG3" s="703"/>
      <c r="AOH3" s="703"/>
      <c r="AOI3" s="703"/>
      <c r="AOJ3" s="703"/>
      <c r="AOK3" s="703"/>
      <c r="AOL3" s="703"/>
      <c r="AOM3" s="703"/>
      <c r="AON3" s="703"/>
      <c r="AOO3" s="703"/>
      <c r="AOP3" s="703"/>
      <c r="AOQ3" s="703"/>
      <c r="AOR3" s="703"/>
      <c r="AOS3" s="703"/>
      <c r="AOT3" s="703"/>
      <c r="AOU3" s="703"/>
      <c r="AOV3" s="703"/>
      <c r="AOW3" s="703"/>
      <c r="AOX3" s="703"/>
      <c r="AOY3" s="703"/>
      <c r="AOZ3" s="703"/>
      <c r="APA3" s="703"/>
      <c r="APB3" s="703"/>
      <c r="APC3" s="703"/>
      <c r="APD3" s="703"/>
      <c r="APE3" s="703"/>
      <c r="APF3" s="703"/>
      <c r="APG3" s="703"/>
      <c r="APH3" s="703"/>
      <c r="API3" s="703"/>
      <c r="APJ3" s="703"/>
      <c r="APK3" s="703"/>
      <c r="APL3" s="703"/>
      <c r="APM3" s="703"/>
      <c r="APN3" s="703"/>
      <c r="APO3" s="703"/>
      <c r="APP3" s="703"/>
      <c r="APQ3" s="703"/>
      <c r="APR3" s="703"/>
      <c r="APS3" s="703"/>
      <c r="APT3" s="703"/>
      <c r="APU3" s="703"/>
      <c r="APV3" s="703"/>
      <c r="APW3" s="703"/>
      <c r="APX3" s="703"/>
      <c r="APY3" s="703"/>
      <c r="APZ3" s="703"/>
      <c r="AQA3" s="703"/>
      <c r="AQB3" s="703"/>
      <c r="AQC3" s="703"/>
      <c r="AQD3" s="703"/>
      <c r="AQE3" s="703"/>
      <c r="AQF3" s="703"/>
      <c r="AQG3" s="703"/>
      <c r="AQH3" s="703"/>
      <c r="AQI3" s="703"/>
      <c r="AQJ3" s="703"/>
      <c r="AQK3" s="703"/>
      <c r="AQL3" s="703"/>
      <c r="AQM3" s="703"/>
      <c r="AQN3" s="703"/>
      <c r="AQO3" s="703"/>
      <c r="AQP3" s="703"/>
      <c r="AQQ3" s="703"/>
      <c r="AQR3" s="703"/>
      <c r="AQS3" s="703"/>
      <c r="AQT3" s="703"/>
      <c r="AQU3" s="703"/>
      <c r="AQV3" s="703"/>
      <c r="AQW3" s="703"/>
      <c r="AQX3" s="703"/>
      <c r="AQY3" s="703"/>
      <c r="AQZ3" s="703"/>
      <c r="ARA3" s="703"/>
      <c r="ARB3" s="703"/>
      <c r="ARC3" s="703"/>
      <c r="ARD3" s="703"/>
      <c r="ARE3" s="703"/>
      <c r="ARF3" s="703"/>
      <c r="ARG3" s="703"/>
      <c r="ARH3" s="703"/>
      <c r="ARI3" s="703"/>
      <c r="ARJ3" s="703"/>
      <c r="ARK3" s="703"/>
      <c r="ARL3" s="703"/>
      <c r="ARM3" s="703"/>
      <c r="ARN3" s="703"/>
      <c r="ARO3" s="703"/>
      <c r="ARP3" s="703"/>
      <c r="ARQ3" s="703"/>
      <c r="ARR3" s="703"/>
      <c r="ARS3" s="703"/>
      <c r="ART3" s="703"/>
      <c r="ARU3" s="703"/>
      <c r="ARV3" s="703"/>
      <c r="ARW3" s="703"/>
      <c r="ARX3" s="703"/>
      <c r="ARY3" s="703"/>
      <c r="ARZ3" s="703"/>
      <c r="ASA3" s="703"/>
      <c r="ASB3" s="703"/>
      <c r="ASC3" s="703"/>
      <c r="ASD3" s="703"/>
      <c r="ASE3" s="703"/>
      <c r="ASF3" s="703"/>
      <c r="ASG3" s="703"/>
      <c r="ASH3" s="703"/>
      <c r="ASI3" s="703"/>
      <c r="ASJ3" s="703"/>
      <c r="ASK3" s="703"/>
      <c r="ASL3" s="703"/>
      <c r="ASM3" s="703"/>
      <c r="ASN3" s="703"/>
      <c r="ASO3" s="703"/>
      <c r="ASP3" s="703"/>
      <c r="ASQ3" s="703"/>
      <c r="ASR3" s="703"/>
      <c r="ASS3" s="703"/>
      <c r="AST3" s="703"/>
      <c r="ASU3" s="703"/>
      <c r="ASV3" s="703"/>
      <c r="ASW3" s="703"/>
      <c r="ASX3" s="703"/>
      <c r="ASY3" s="703"/>
      <c r="ASZ3" s="703"/>
      <c r="ATA3" s="703"/>
      <c r="ATB3" s="703"/>
      <c r="ATC3" s="703"/>
      <c r="ATD3" s="703"/>
      <c r="ATE3" s="703"/>
      <c r="ATF3" s="703"/>
      <c r="ATG3" s="703"/>
      <c r="ATH3" s="703"/>
      <c r="ATI3" s="703"/>
      <c r="ATJ3" s="703"/>
      <c r="ATK3" s="703"/>
      <c r="ATL3" s="703"/>
      <c r="ATM3" s="703"/>
      <c r="ATN3" s="703"/>
      <c r="ATO3" s="703"/>
      <c r="ATP3" s="703"/>
      <c r="ATQ3" s="703"/>
      <c r="ATR3" s="703"/>
      <c r="ATS3" s="703"/>
      <c r="ATT3" s="703"/>
      <c r="ATU3" s="703"/>
      <c r="ATV3" s="703"/>
      <c r="ATW3" s="703"/>
      <c r="ATX3" s="703"/>
      <c r="ATY3" s="703"/>
      <c r="ATZ3" s="703"/>
      <c r="AUA3" s="703"/>
      <c r="AUB3" s="703"/>
      <c r="AUC3" s="703"/>
      <c r="AUD3" s="703"/>
      <c r="AUE3" s="703"/>
      <c r="AUF3" s="703"/>
      <c r="AUG3" s="703"/>
      <c r="AUH3" s="703"/>
      <c r="AUI3" s="703"/>
      <c r="AUJ3" s="703"/>
      <c r="AUK3" s="703"/>
      <c r="AUL3" s="703"/>
      <c r="AUM3" s="703"/>
      <c r="AUN3" s="703"/>
      <c r="AUO3" s="703"/>
      <c r="AUP3" s="703"/>
      <c r="AUQ3" s="703"/>
      <c r="AUR3" s="703"/>
      <c r="AUS3" s="703"/>
      <c r="AUT3" s="703"/>
      <c r="AUU3" s="703"/>
      <c r="AUV3" s="703"/>
      <c r="AUW3" s="703"/>
      <c r="AUX3" s="703"/>
      <c r="AUY3" s="703"/>
      <c r="AUZ3" s="703"/>
      <c r="AVA3" s="703"/>
      <c r="AVB3" s="703"/>
      <c r="AVC3" s="703"/>
      <c r="AVD3" s="703"/>
      <c r="AVE3" s="703"/>
      <c r="AVF3" s="703"/>
      <c r="AVG3" s="703"/>
      <c r="AVH3" s="703"/>
      <c r="AVI3" s="703"/>
      <c r="AVJ3" s="703"/>
      <c r="AVK3" s="703"/>
      <c r="AVL3" s="703"/>
      <c r="AVM3" s="703"/>
      <c r="AVN3" s="703"/>
      <c r="AVO3" s="703"/>
      <c r="AVP3" s="703"/>
      <c r="AVQ3" s="703"/>
      <c r="AVR3" s="703"/>
      <c r="AVS3" s="703"/>
      <c r="AVT3" s="703"/>
      <c r="AVU3" s="703"/>
      <c r="AVV3" s="703"/>
      <c r="AVW3" s="703"/>
      <c r="AVX3" s="703"/>
      <c r="AVY3" s="703"/>
      <c r="AVZ3" s="703"/>
      <c r="AWA3" s="703"/>
      <c r="AWB3" s="703"/>
      <c r="AWC3" s="703"/>
      <c r="AWD3" s="703"/>
      <c r="AWE3" s="703"/>
      <c r="AWF3" s="703"/>
      <c r="AWG3" s="703"/>
      <c r="AWH3" s="703"/>
      <c r="AWI3" s="703"/>
      <c r="AWJ3" s="703"/>
      <c r="AWK3" s="703"/>
      <c r="AWL3" s="703"/>
      <c r="AWM3" s="703"/>
      <c r="AWN3" s="703"/>
      <c r="AWO3" s="703"/>
      <c r="AWP3" s="703"/>
      <c r="AWQ3" s="703"/>
      <c r="AWR3" s="703"/>
      <c r="AWS3" s="703"/>
      <c r="AWT3" s="703"/>
      <c r="AWU3" s="703"/>
      <c r="AWV3" s="703"/>
      <c r="AWW3" s="703"/>
      <c r="AWX3" s="703"/>
      <c r="AWY3" s="703"/>
      <c r="AWZ3" s="703"/>
      <c r="AXA3" s="703"/>
      <c r="AXB3" s="703"/>
      <c r="AXC3" s="703"/>
      <c r="AXD3" s="703"/>
      <c r="AXE3" s="703"/>
      <c r="AXF3" s="703"/>
      <c r="AXG3" s="703"/>
      <c r="AXH3" s="703"/>
      <c r="AXI3" s="703"/>
      <c r="AXJ3" s="703"/>
      <c r="AXK3" s="703"/>
      <c r="AXL3" s="703"/>
      <c r="AXM3" s="703"/>
      <c r="AXN3" s="703"/>
      <c r="AXO3" s="703"/>
      <c r="AXP3" s="703"/>
      <c r="AXQ3" s="703"/>
      <c r="AXR3" s="703"/>
      <c r="AXS3" s="703"/>
      <c r="AXT3" s="703"/>
      <c r="AXU3" s="703"/>
      <c r="AXV3" s="703"/>
      <c r="AXW3" s="703"/>
      <c r="AXX3" s="703"/>
      <c r="AXY3" s="703"/>
      <c r="AXZ3" s="703"/>
      <c r="AYA3" s="703"/>
      <c r="AYB3" s="703"/>
      <c r="AYC3" s="703"/>
      <c r="AYD3" s="703"/>
      <c r="AYE3" s="703"/>
      <c r="AYF3" s="703"/>
      <c r="AYG3" s="703"/>
      <c r="AYH3" s="703"/>
      <c r="AYI3" s="703"/>
      <c r="AYJ3" s="703"/>
      <c r="AYK3" s="703"/>
      <c r="AYL3" s="703"/>
      <c r="AYM3" s="703"/>
      <c r="AYN3" s="703"/>
      <c r="AYO3" s="703"/>
      <c r="AYP3" s="703"/>
      <c r="AYQ3" s="703"/>
      <c r="AYR3" s="703"/>
      <c r="AYS3" s="703"/>
      <c r="AYT3" s="703"/>
      <c r="AYU3" s="703"/>
      <c r="AYV3" s="703"/>
      <c r="AYW3" s="703"/>
      <c r="AYX3" s="703"/>
      <c r="AYY3" s="703"/>
      <c r="AYZ3" s="703"/>
      <c r="AZA3" s="703"/>
      <c r="AZB3" s="703"/>
      <c r="AZC3" s="703"/>
      <c r="AZD3" s="703"/>
      <c r="AZE3" s="703"/>
      <c r="AZF3" s="703"/>
      <c r="AZG3" s="703"/>
      <c r="AZH3" s="703"/>
      <c r="AZI3" s="703"/>
      <c r="AZJ3" s="703"/>
      <c r="AZK3" s="703"/>
      <c r="AZL3" s="703"/>
      <c r="AZM3" s="703"/>
      <c r="AZN3" s="703"/>
      <c r="AZO3" s="703"/>
      <c r="AZP3" s="703"/>
      <c r="AZQ3" s="703"/>
      <c r="AZR3" s="703"/>
      <c r="AZS3" s="703"/>
      <c r="AZT3" s="703"/>
      <c r="AZU3" s="703"/>
      <c r="AZV3" s="703"/>
      <c r="AZW3" s="703"/>
      <c r="AZX3" s="703"/>
      <c r="AZY3" s="703"/>
      <c r="AZZ3" s="703"/>
      <c r="BAA3" s="703"/>
      <c r="BAB3" s="703"/>
      <c r="BAC3" s="703"/>
      <c r="BAD3" s="703"/>
      <c r="BAE3" s="703"/>
      <c r="BAF3" s="703"/>
      <c r="BAG3" s="703"/>
      <c r="BAH3" s="703"/>
      <c r="BAI3" s="703"/>
      <c r="BAJ3" s="703"/>
      <c r="BAK3" s="703"/>
      <c r="BAL3" s="703"/>
      <c r="BAM3" s="703"/>
      <c r="BAN3" s="703"/>
      <c r="BAO3" s="703"/>
      <c r="BAP3" s="703"/>
      <c r="BAQ3" s="703"/>
      <c r="BAR3" s="703"/>
      <c r="BAS3" s="703"/>
      <c r="BAT3" s="703"/>
      <c r="BAU3" s="703"/>
      <c r="BAV3" s="703"/>
      <c r="BAW3" s="703"/>
      <c r="BAX3" s="703"/>
      <c r="BAY3" s="703"/>
      <c r="BAZ3" s="703"/>
      <c r="BBA3" s="703"/>
      <c r="BBB3" s="703"/>
      <c r="BBC3" s="703"/>
      <c r="BBD3" s="703"/>
      <c r="BBE3" s="703"/>
      <c r="BBF3" s="703"/>
      <c r="BBG3" s="703"/>
      <c r="BBH3" s="703"/>
      <c r="BBI3" s="703"/>
      <c r="BBJ3" s="703"/>
      <c r="BBK3" s="703"/>
      <c r="BBL3" s="703"/>
      <c r="BBM3" s="703"/>
      <c r="BBN3" s="703"/>
      <c r="BBO3" s="703"/>
      <c r="BBP3" s="703"/>
      <c r="BBQ3" s="703"/>
      <c r="BBR3" s="703"/>
      <c r="BBS3" s="703"/>
      <c r="BBT3" s="703"/>
      <c r="BBU3" s="703"/>
      <c r="BBV3" s="703"/>
      <c r="BBW3" s="703"/>
      <c r="BBX3" s="703"/>
      <c r="BBY3" s="703"/>
      <c r="BBZ3" s="703"/>
      <c r="BCA3" s="703"/>
      <c r="BCB3" s="703"/>
      <c r="BCC3" s="703"/>
      <c r="BCD3" s="703"/>
      <c r="BCE3" s="703"/>
      <c r="BCF3" s="703"/>
      <c r="BCG3" s="703"/>
      <c r="BCH3" s="703"/>
      <c r="BCI3" s="703"/>
      <c r="BCJ3" s="703"/>
      <c r="BCK3" s="703"/>
      <c r="BCL3" s="703"/>
      <c r="BCM3" s="703"/>
      <c r="BCN3" s="703"/>
      <c r="BCO3" s="703"/>
      <c r="BCP3" s="703"/>
      <c r="BCQ3" s="703"/>
      <c r="BCR3" s="703"/>
      <c r="BCS3" s="703"/>
      <c r="BCT3" s="703"/>
      <c r="BCU3" s="703"/>
      <c r="BCV3" s="703"/>
      <c r="BCW3" s="703"/>
      <c r="BCX3" s="703"/>
      <c r="BCY3" s="703"/>
      <c r="BCZ3" s="703"/>
      <c r="BDA3" s="703"/>
      <c r="BDB3" s="703"/>
      <c r="BDC3" s="703"/>
      <c r="BDD3" s="703"/>
      <c r="BDE3" s="703"/>
      <c r="BDF3" s="703"/>
      <c r="BDG3" s="703"/>
      <c r="BDH3" s="703"/>
      <c r="BDI3" s="703"/>
      <c r="BDJ3" s="703"/>
      <c r="BDK3" s="703"/>
      <c r="BDL3" s="703"/>
      <c r="BDM3" s="703"/>
      <c r="BDN3" s="703"/>
      <c r="BDO3" s="703"/>
      <c r="BDP3" s="703"/>
      <c r="BDQ3" s="703"/>
      <c r="BDR3" s="703"/>
      <c r="BDS3" s="703"/>
      <c r="BDT3" s="703"/>
      <c r="BDU3" s="703"/>
      <c r="BDV3" s="703"/>
      <c r="BDW3" s="703"/>
      <c r="BDX3" s="703"/>
      <c r="BDY3" s="703"/>
      <c r="BDZ3" s="703"/>
      <c r="BEA3" s="703"/>
      <c r="BEB3" s="703"/>
      <c r="BEC3" s="703"/>
      <c r="BED3" s="703"/>
      <c r="BEE3" s="703"/>
      <c r="BEF3" s="703"/>
      <c r="BEG3" s="703"/>
      <c r="BEH3" s="703"/>
      <c r="BEI3" s="703"/>
      <c r="BEJ3" s="703"/>
      <c r="BEK3" s="703"/>
      <c r="BEL3" s="703"/>
      <c r="BEM3" s="703"/>
      <c r="BEN3" s="703"/>
      <c r="BEO3" s="703"/>
      <c r="BEP3" s="703"/>
      <c r="BEQ3" s="703"/>
      <c r="BER3" s="703"/>
      <c r="BES3" s="703"/>
      <c r="BET3" s="703"/>
      <c r="BEU3" s="703"/>
      <c r="BEV3" s="703"/>
      <c r="BEW3" s="703"/>
      <c r="BEX3" s="703"/>
      <c r="BEY3" s="703"/>
      <c r="BEZ3" s="703"/>
      <c r="BFA3" s="703"/>
      <c r="BFB3" s="703"/>
      <c r="BFC3" s="703"/>
      <c r="BFD3" s="703"/>
      <c r="BFE3" s="703"/>
      <c r="BFF3" s="703"/>
      <c r="BFG3" s="703"/>
      <c r="BFH3" s="703"/>
      <c r="BFI3" s="703"/>
      <c r="BFJ3" s="703"/>
      <c r="BFK3" s="703"/>
      <c r="BFL3" s="703"/>
      <c r="BFM3" s="703"/>
      <c r="BFN3" s="703"/>
      <c r="BFO3" s="703"/>
      <c r="BFP3" s="703"/>
      <c r="BFQ3" s="703"/>
      <c r="BFR3" s="703"/>
      <c r="BFS3" s="703"/>
      <c r="BFT3" s="703"/>
      <c r="BFU3" s="703"/>
      <c r="BFV3" s="703"/>
      <c r="BFW3" s="703"/>
      <c r="BFX3" s="703"/>
      <c r="BFY3" s="703"/>
      <c r="BFZ3" s="703"/>
      <c r="BGA3" s="703"/>
      <c r="BGB3" s="703"/>
      <c r="BGC3" s="703"/>
      <c r="BGD3" s="703"/>
      <c r="BGE3" s="703"/>
      <c r="BGF3" s="703"/>
      <c r="BGG3" s="703"/>
      <c r="BGH3" s="703"/>
      <c r="BGI3" s="703"/>
      <c r="BGJ3" s="703"/>
      <c r="BGK3" s="703"/>
      <c r="BGL3" s="703"/>
      <c r="BGM3" s="703"/>
      <c r="BGN3" s="703"/>
      <c r="BGO3" s="703"/>
      <c r="BGP3" s="703"/>
      <c r="BGQ3" s="703"/>
      <c r="BGR3" s="703"/>
      <c r="BGS3" s="703"/>
      <c r="BGT3" s="703"/>
      <c r="BGU3" s="703"/>
      <c r="BGV3" s="703"/>
      <c r="BGW3" s="703"/>
      <c r="BGX3" s="703"/>
      <c r="BGY3" s="703"/>
      <c r="BGZ3" s="703"/>
      <c r="BHA3" s="703"/>
      <c r="BHB3" s="703"/>
      <c r="BHC3" s="703"/>
      <c r="BHD3" s="703"/>
      <c r="BHE3" s="703"/>
      <c r="BHF3" s="703"/>
      <c r="BHG3" s="703"/>
      <c r="BHH3" s="703"/>
      <c r="BHI3" s="703"/>
      <c r="BHJ3" s="703"/>
      <c r="BHK3" s="703"/>
      <c r="BHL3" s="703"/>
      <c r="BHM3" s="703"/>
      <c r="BHN3" s="703"/>
      <c r="BHO3" s="703"/>
      <c r="BHP3" s="703"/>
      <c r="BHQ3" s="703"/>
      <c r="BHR3" s="703"/>
      <c r="BHS3" s="703"/>
      <c r="BHT3" s="703"/>
      <c r="BHU3" s="703"/>
      <c r="BHV3" s="703"/>
      <c r="BHW3" s="703"/>
      <c r="BHX3" s="703"/>
      <c r="BHY3" s="703"/>
      <c r="BHZ3" s="703"/>
      <c r="BIA3" s="703"/>
      <c r="BIB3" s="703"/>
      <c r="BIC3" s="703"/>
      <c r="BID3" s="703"/>
      <c r="BIE3" s="703"/>
      <c r="BIF3" s="703"/>
      <c r="BIG3" s="703"/>
      <c r="BIH3" s="703"/>
      <c r="BII3" s="703"/>
      <c r="BIJ3" s="703"/>
      <c r="BIK3" s="703"/>
      <c r="BIL3" s="703"/>
      <c r="BIM3" s="703"/>
      <c r="BIN3" s="703"/>
      <c r="BIO3" s="703"/>
      <c r="BIP3" s="703"/>
      <c r="BIQ3" s="703"/>
      <c r="BIR3" s="703"/>
      <c r="BIS3" s="703"/>
      <c r="BIT3" s="703"/>
      <c r="BIU3" s="703"/>
      <c r="BIV3" s="703"/>
      <c r="BIW3" s="703"/>
      <c r="BIX3" s="703"/>
      <c r="BIY3" s="703"/>
      <c r="BIZ3" s="703"/>
      <c r="BJA3" s="703"/>
      <c r="BJB3" s="703"/>
      <c r="BJC3" s="703"/>
      <c r="BJD3" s="703"/>
      <c r="BJE3" s="703"/>
      <c r="BJF3" s="703"/>
      <c r="BJG3" s="703"/>
      <c r="BJH3" s="703"/>
      <c r="BJI3" s="703"/>
      <c r="BJJ3" s="703"/>
      <c r="BJK3" s="703"/>
      <c r="BJL3" s="703"/>
      <c r="BJM3" s="703"/>
      <c r="BJN3" s="703"/>
      <c r="BJO3" s="703"/>
      <c r="BJP3" s="703"/>
      <c r="BJQ3" s="703"/>
      <c r="BJR3" s="703"/>
      <c r="BJS3" s="703"/>
      <c r="BJT3" s="703"/>
      <c r="BJU3" s="703"/>
      <c r="BJV3" s="703"/>
      <c r="BJW3" s="703"/>
      <c r="BJX3" s="703"/>
      <c r="BJY3" s="703"/>
      <c r="BJZ3" s="703"/>
      <c r="BKA3" s="703"/>
      <c r="BKB3" s="703"/>
      <c r="BKC3" s="703"/>
      <c r="BKD3" s="703"/>
      <c r="BKE3" s="703"/>
      <c r="BKF3" s="703"/>
      <c r="BKG3" s="703"/>
      <c r="BKH3" s="703"/>
      <c r="BKI3" s="703"/>
      <c r="BKJ3" s="703"/>
      <c r="BKK3" s="703"/>
      <c r="BKL3" s="703"/>
      <c r="BKM3" s="703"/>
      <c r="BKN3" s="703"/>
      <c r="BKO3" s="703"/>
      <c r="BKP3" s="703"/>
      <c r="BKQ3" s="703"/>
      <c r="BKR3" s="703"/>
      <c r="BKS3" s="703"/>
      <c r="BKT3" s="703"/>
      <c r="BKU3" s="703"/>
      <c r="BKV3" s="703"/>
      <c r="BKW3" s="703"/>
      <c r="BKX3" s="703"/>
      <c r="BKY3" s="703"/>
      <c r="BKZ3" s="703"/>
      <c r="BLA3" s="703"/>
      <c r="BLB3" s="703"/>
      <c r="BLC3" s="703"/>
      <c r="BLD3" s="703"/>
      <c r="BLE3" s="703"/>
      <c r="BLF3" s="703"/>
      <c r="BLG3" s="703"/>
      <c r="BLH3" s="703"/>
      <c r="BLI3" s="703"/>
      <c r="BLJ3" s="703"/>
      <c r="BLK3" s="703"/>
      <c r="BLL3" s="703"/>
      <c r="BLM3" s="703"/>
      <c r="BLN3" s="703"/>
      <c r="BLO3" s="703"/>
      <c r="BLP3" s="703"/>
      <c r="BLQ3" s="703"/>
      <c r="BLR3" s="703"/>
      <c r="BLS3" s="703"/>
      <c r="BLT3" s="703"/>
      <c r="BLU3" s="703"/>
      <c r="BLV3" s="703"/>
      <c r="BLW3" s="703"/>
      <c r="BLX3" s="703"/>
      <c r="BLY3" s="703"/>
      <c r="BLZ3" s="703"/>
      <c r="BMA3" s="703"/>
      <c r="BMB3" s="703"/>
      <c r="BMC3" s="703"/>
      <c r="BMD3" s="703"/>
      <c r="BME3" s="703"/>
      <c r="BMF3" s="703"/>
      <c r="BMG3" s="703"/>
      <c r="BMH3" s="703"/>
      <c r="BMI3" s="703"/>
      <c r="BMJ3" s="703"/>
      <c r="BMK3" s="703"/>
      <c r="BML3" s="703"/>
      <c r="BMM3" s="703"/>
      <c r="BMN3" s="703"/>
      <c r="BMO3" s="703"/>
      <c r="BMP3" s="703"/>
      <c r="BMQ3" s="703"/>
      <c r="BMR3" s="703"/>
      <c r="BMS3" s="703"/>
      <c r="BMT3" s="703"/>
      <c r="BMU3" s="703"/>
      <c r="BMV3" s="703"/>
      <c r="BMW3" s="703"/>
      <c r="BMX3" s="703"/>
      <c r="BMY3" s="703"/>
      <c r="BMZ3" s="703"/>
      <c r="BNA3" s="703"/>
      <c r="BNB3" s="703"/>
      <c r="BNC3" s="703"/>
      <c r="BND3" s="703"/>
      <c r="BNE3" s="703"/>
      <c r="BNF3" s="703"/>
      <c r="BNG3" s="703"/>
      <c r="BNH3" s="703"/>
      <c r="BNI3" s="703"/>
      <c r="BNJ3" s="703"/>
      <c r="BNK3" s="703"/>
      <c r="BNL3" s="703"/>
      <c r="BNM3" s="703"/>
      <c r="BNN3" s="703"/>
      <c r="BNO3" s="703"/>
      <c r="BNP3" s="703"/>
      <c r="BNQ3" s="703"/>
      <c r="BNR3" s="703"/>
      <c r="BNS3" s="703"/>
      <c r="BNT3" s="703"/>
      <c r="BNU3" s="703"/>
      <c r="BNV3" s="703"/>
      <c r="BNW3" s="703"/>
      <c r="BNX3" s="703"/>
      <c r="BNY3" s="703"/>
      <c r="BNZ3" s="703"/>
      <c r="BOA3" s="703"/>
      <c r="BOB3" s="703"/>
      <c r="BOC3" s="703"/>
      <c r="BOD3" s="703"/>
      <c r="BOE3" s="703"/>
      <c r="BOF3" s="703"/>
      <c r="BOG3" s="703"/>
      <c r="BOH3" s="703"/>
      <c r="BOI3" s="703"/>
      <c r="BOJ3" s="703"/>
      <c r="BOK3" s="703"/>
      <c r="BOL3" s="703"/>
      <c r="BOM3" s="703"/>
      <c r="BON3" s="703"/>
      <c r="BOO3" s="703"/>
      <c r="BOP3" s="703"/>
      <c r="BOQ3" s="703"/>
      <c r="BOR3" s="703"/>
      <c r="BOS3" s="703"/>
      <c r="BOT3" s="703"/>
      <c r="BOU3" s="703"/>
      <c r="BOV3" s="703"/>
      <c r="BOW3" s="703"/>
      <c r="BOX3" s="703"/>
      <c r="BOY3" s="703"/>
      <c r="BOZ3" s="703"/>
      <c r="BPA3" s="703"/>
      <c r="BPB3" s="703"/>
      <c r="BPC3" s="703"/>
      <c r="BPD3" s="703"/>
      <c r="BPE3" s="703"/>
      <c r="BPF3" s="703"/>
      <c r="BPG3" s="703"/>
      <c r="BPH3" s="703"/>
      <c r="BPI3" s="703"/>
      <c r="BPJ3" s="703"/>
      <c r="BPK3" s="703"/>
      <c r="BPL3" s="703"/>
      <c r="BPM3" s="703"/>
      <c r="BPN3" s="703"/>
      <c r="BPO3" s="703"/>
      <c r="BPP3" s="703"/>
      <c r="BPQ3" s="703"/>
      <c r="BPR3" s="703"/>
      <c r="BPS3" s="703"/>
      <c r="BPT3" s="703"/>
      <c r="BPU3" s="703"/>
      <c r="BPV3" s="703"/>
      <c r="BPW3" s="703"/>
      <c r="BPX3" s="703"/>
      <c r="BPY3" s="703"/>
      <c r="BPZ3" s="703"/>
      <c r="BQA3" s="703"/>
      <c r="BQB3" s="703"/>
      <c r="BQC3" s="703"/>
      <c r="BQD3" s="703"/>
      <c r="BQE3" s="703"/>
      <c r="BQF3" s="703"/>
      <c r="BQG3" s="703"/>
      <c r="BQH3" s="703"/>
      <c r="BQI3" s="703"/>
      <c r="BQJ3" s="703"/>
      <c r="BQK3" s="703"/>
      <c r="BQL3" s="703"/>
      <c r="BQM3" s="703"/>
      <c r="BQN3" s="703"/>
      <c r="BQO3" s="703"/>
      <c r="BQP3" s="703"/>
      <c r="BQQ3" s="703"/>
      <c r="BQR3" s="703"/>
      <c r="BQS3" s="703"/>
      <c r="BQT3" s="703"/>
      <c r="BQU3" s="703"/>
      <c r="BQV3" s="703"/>
      <c r="BQW3" s="703"/>
      <c r="BQX3" s="703"/>
      <c r="BQY3" s="703"/>
      <c r="BQZ3" s="703"/>
      <c r="BRA3" s="703"/>
      <c r="BRB3" s="703"/>
      <c r="BRC3" s="703"/>
      <c r="BRD3" s="703"/>
      <c r="BRE3" s="703"/>
      <c r="BRF3" s="703"/>
      <c r="BRG3" s="703"/>
      <c r="BRH3" s="703"/>
      <c r="BRI3" s="703"/>
      <c r="BRJ3" s="703"/>
      <c r="BRK3" s="703"/>
      <c r="BRL3" s="703"/>
      <c r="BRM3" s="703"/>
      <c r="BRN3" s="703"/>
      <c r="BRO3" s="703"/>
      <c r="BRP3" s="703"/>
      <c r="BRQ3" s="703"/>
      <c r="BRR3" s="703"/>
      <c r="BRS3" s="703"/>
      <c r="BRT3" s="703"/>
      <c r="BRU3" s="703"/>
      <c r="BRV3" s="703"/>
      <c r="BRW3" s="703"/>
      <c r="BRX3" s="703"/>
      <c r="BRY3" s="703"/>
      <c r="BRZ3" s="703"/>
      <c r="BSA3" s="703"/>
      <c r="BSB3" s="703"/>
      <c r="BSC3" s="703"/>
      <c r="BSD3" s="703"/>
      <c r="BSE3" s="703"/>
      <c r="BSF3" s="703"/>
      <c r="BSG3" s="703"/>
      <c r="BSH3" s="703"/>
      <c r="BSI3" s="703"/>
      <c r="BSJ3" s="703"/>
      <c r="BSK3" s="703"/>
      <c r="BSL3" s="703"/>
      <c r="BSM3" s="703"/>
      <c r="BSN3" s="703"/>
      <c r="BSO3" s="703"/>
      <c r="BSP3" s="703"/>
      <c r="BSQ3" s="703"/>
      <c r="BSR3" s="703"/>
      <c r="BSS3" s="703"/>
      <c r="BST3" s="703"/>
      <c r="BSU3" s="703"/>
      <c r="BSV3" s="703"/>
      <c r="BSW3" s="703"/>
      <c r="BSX3" s="703"/>
      <c r="BSY3" s="703"/>
      <c r="BSZ3" s="703"/>
      <c r="BTA3" s="703"/>
      <c r="BTB3" s="703"/>
      <c r="BTC3" s="703"/>
      <c r="BTD3" s="703"/>
      <c r="BTE3" s="703"/>
      <c r="BTF3" s="703"/>
      <c r="BTG3" s="703"/>
      <c r="BTH3" s="703"/>
      <c r="BTI3" s="703"/>
      <c r="BTJ3" s="703"/>
      <c r="BTK3" s="703"/>
      <c r="BTL3" s="703"/>
      <c r="BTM3" s="703"/>
      <c r="BTN3" s="703"/>
      <c r="BTO3" s="703"/>
      <c r="BTP3" s="703"/>
      <c r="BTQ3" s="703"/>
      <c r="BTR3" s="703"/>
      <c r="BTS3" s="703"/>
      <c r="BTT3" s="703"/>
      <c r="BTU3" s="703"/>
      <c r="BTV3" s="703"/>
      <c r="BTW3" s="703"/>
      <c r="BTX3" s="703"/>
      <c r="BTY3" s="703"/>
      <c r="BTZ3" s="703"/>
      <c r="BUA3" s="703"/>
      <c r="BUB3" s="703"/>
      <c r="BUC3" s="703"/>
      <c r="BUD3" s="703"/>
      <c r="BUE3" s="703"/>
      <c r="BUF3" s="703"/>
      <c r="BUG3" s="703"/>
      <c r="BUH3" s="703"/>
      <c r="BUI3" s="703"/>
      <c r="BUJ3" s="703"/>
      <c r="BUK3" s="703"/>
      <c r="BUL3" s="703"/>
      <c r="BUM3" s="703"/>
      <c r="BUN3" s="703"/>
      <c r="BUO3" s="703"/>
      <c r="BUP3" s="703"/>
      <c r="BUQ3" s="703"/>
      <c r="BUR3" s="703"/>
      <c r="BUS3" s="703"/>
      <c r="BUT3" s="703"/>
      <c r="BUU3" s="703"/>
      <c r="BUV3" s="703"/>
      <c r="BUW3" s="703"/>
      <c r="BUX3" s="703"/>
      <c r="BUY3" s="703"/>
      <c r="BUZ3" s="703"/>
      <c r="BVA3" s="703"/>
      <c r="BVB3" s="703"/>
      <c r="BVC3" s="703"/>
      <c r="BVD3" s="703"/>
      <c r="BVE3" s="703"/>
      <c r="BVF3" s="703"/>
      <c r="BVG3" s="703"/>
      <c r="BVH3" s="703"/>
      <c r="BVI3" s="703"/>
      <c r="BVJ3" s="703"/>
      <c r="BVK3" s="703"/>
      <c r="BVL3" s="703"/>
      <c r="BVM3" s="703"/>
      <c r="BVN3" s="703"/>
      <c r="BVO3" s="703"/>
      <c r="BVP3" s="703"/>
      <c r="BVQ3" s="703"/>
      <c r="BVR3" s="703"/>
      <c r="BVS3" s="703"/>
      <c r="BVT3" s="703"/>
      <c r="BVU3" s="703"/>
      <c r="BVV3" s="703"/>
      <c r="BVW3" s="703"/>
      <c r="BVX3" s="703"/>
      <c r="BVY3" s="703"/>
      <c r="BVZ3" s="703"/>
      <c r="BWA3" s="703"/>
      <c r="BWB3" s="703"/>
      <c r="BWC3" s="703"/>
      <c r="BWD3" s="703"/>
      <c r="BWE3" s="703"/>
      <c r="BWF3" s="703"/>
      <c r="BWG3" s="703"/>
      <c r="BWH3" s="703"/>
      <c r="BWI3" s="703"/>
      <c r="BWJ3" s="703"/>
      <c r="BWK3" s="703"/>
      <c r="BWL3" s="703"/>
      <c r="BWM3" s="703"/>
      <c r="BWN3" s="703"/>
      <c r="BWO3" s="703"/>
      <c r="BWP3" s="703"/>
      <c r="BWQ3" s="703"/>
      <c r="BWR3" s="703"/>
      <c r="BWS3" s="703"/>
      <c r="BWT3" s="703"/>
      <c r="BWU3" s="703"/>
      <c r="BWV3" s="703"/>
      <c r="BWW3" s="703"/>
      <c r="BWX3" s="703"/>
      <c r="BWY3" s="703"/>
      <c r="BWZ3" s="703"/>
      <c r="BXA3" s="703"/>
      <c r="BXB3" s="703"/>
      <c r="BXC3" s="703"/>
      <c r="BXD3" s="703"/>
      <c r="BXE3" s="703"/>
      <c r="BXF3" s="703"/>
      <c r="BXG3" s="703"/>
      <c r="BXH3" s="703"/>
      <c r="BXI3" s="703"/>
      <c r="BXJ3" s="703"/>
      <c r="BXK3" s="703"/>
      <c r="BXL3" s="703"/>
      <c r="BXM3" s="703"/>
      <c r="BXN3" s="703"/>
      <c r="BXO3" s="703"/>
      <c r="BXP3" s="703"/>
      <c r="BXQ3" s="703"/>
      <c r="BXR3" s="703"/>
      <c r="BXS3" s="703"/>
      <c r="BXT3" s="703"/>
      <c r="BXU3" s="703"/>
      <c r="BXV3" s="703"/>
      <c r="BXW3" s="703"/>
      <c r="BXX3" s="703"/>
      <c r="BXY3" s="703"/>
      <c r="BXZ3" s="703"/>
      <c r="BYA3" s="703"/>
      <c r="BYB3" s="703"/>
      <c r="BYC3" s="703"/>
      <c r="BYD3" s="703"/>
      <c r="BYE3" s="703"/>
      <c r="BYF3" s="703"/>
      <c r="BYG3" s="703"/>
      <c r="BYH3" s="703"/>
      <c r="BYI3" s="703"/>
      <c r="BYJ3" s="703"/>
      <c r="BYK3" s="703"/>
      <c r="BYL3" s="703"/>
      <c r="BYM3" s="703"/>
      <c r="BYN3" s="703"/>
      <c r="BYO3" s="703"/>
      <c r="BYP3" s="703"/>
      <c r="BYQ3" s="703"/>
      <c r="BYR3" s="703"/>
      <c r="BYS3" s="703"/>
      <c r="BYT3" s="703"/>
      <c r="BYU3" s="703"/>
      <c r="BYV3" s="703"/>
      <c r="BYW3" s="703"/>
      <c r="BYX3" s="703"/>
      <c r="BYY3" s="703"/>
      <c r="BYZ3" s="703"/>
      <c r="BZA3" s="703"/>
      <c r="BZB3" s="703"/>
      <c r="BZC3" s="703"/>
      <c r="BZD3" s="703"/>
      <c r="BZE3" s="703"/>
      <c r="BZF3" s="703"/>
      <c r="BZG3" s="703"/>
      <c r="BZH3" s="703"/>
      <c r="BZI3" s="703"/>
      <c r="BZJ3" s="703"/>
      <c r="BZK3" s="703"/>
      <c r="BZL3" s="703"/>
      <c r="BZM3" s="703"/>
      <c r="BZN3" s="703"/>
      <c r="BZO3" s="703"/>
      <c r="BZP3" s="703"/>
      <c r="BZQ3" s="703"/>
      <c r="BZR3" s="703"/>
      <c r="BZS3" s="703"/>
      <c r="BZT3" s="703"/>
      <c r="BZU3" s="703"/>
      <c r="BZV3" s="703"/>
      <c r="BZW3" s="703"/>
      <c r="BZX3" s="703"/>
      <c r="BZY3" s="703"/>
      <c r="BZZ3" s="703"/>
      <c r="CAA3" s="703"/>
      <c r="CAB3" s="703"/>
      <c r="CAC3" s="703"/>
      <c r="CAD3" s="703"/>
      <c r="CAE3" s="703"/>
      <c r="CAF3" s="703"/>
      <c r="CAG3" s="703"/>
      <c r="CAH3" s="703"/>
      <c r="CAI3" s="703"/>
      <c r="CAJ3" s="703"/>
      <c r="CAK3" s="703"/>
      <c r="CAL3" s="703"/>
      <c r="CAM3" s="703"/>
      <c r="CAN3" s="703"/>
      <c r="CAO3" s="703"/>
      <c r="CAP3" s="703"/>
      <c r="CAQ3" s="703"/>
      <c r="CAR3" s="703"/>
      <c r="CAS3" s="703"/>
      <c r="CAT3" s="703"/>
      <c r="CAU3" s="703"/>
      <c r="CAV3" s="703"/>
      <c r="CAW3" s="703"/>
      <c r="CAX3" s="703"/>
      <c r="CAY3" s="703"/>
      <c r="CAZ3" s="703"/>
      <c r="CBA3" s="703"/>
      <c r="CBB3" s="703"/>
      <c r="CBC3" s="703"/>
      <c r="CBD3" s="703"/>
      <c r="CBE3" s="703"/>
      <c r="CBF3" s="703"/>
      <c r="CBG3" s="703"/>
      <c r="CBH3" s="703"/>
      <c r="CBI3" s="703"/>
      <c r="CBJ3" s="703"/>
      <c r="CBK3" s="703"/>
      <c r="CBL3" s="703"/>
      <c r="CBM3" s="703"/>
      <c r="CBN3" s="703"/>
      <c r="CBO3" s="703"/>
      <c r="CBP3" s="703"/>
      <c r="CBQ3" s="703"/>
      <c r="CBR3" s="703"/>
      <c r="CBS3" s="703"/>
      <c r="CBT3" s="703"/>
      <c r="CBU3" s="703"/>
      <c r="CBV3" s="703"/>
      <c r="CBW3" s="703"/>
      <c r="CBX3" s="703"/>
      <c r="CBY3" s="703"/>
      <c r="CBZ3" s="703"/>
      <c r="CCA3" s="703"/>
      <c r="CCB3" s="703"/>
      <c r="CCC3" s="703"/>
      <c r="CCD3" s="703"/>
      <c r="CCE3" s="703"/>
      <c r="CCF3" s="703"/>
      <c r="CCG3" s="703"/>
      <c r="CCH3" s="703"/>
      <c r="CCI3" s="703"/>
      <c r="CCJ3" s="703"/>
      <c r="CCK3" s="703"/>
      <c r="CCL3" s="703"/>
      <c r="CCM3" s="703"/>
      <c r="CCN3" s="703"/>
      <c r="CCO3" s="703"/>
      <c r="CCP3" s="703"/>
      <c r="CCQ3" s="703"/>
      <c r="CCR3" s="703"/>
      <c r="CCS3" s="703"/>
      <c r="CCT3" s="703"/>
      <c r="CCU3" s="703"/>
      <c r="CCV3" s="703"/>
      <c r="CCW3" s="703"/>
      <c r="CCX3" s="703"/>
      <c r="CCY3" s="703"/>
      <c r="CCZ3" s="703"/>
      <c r="CDA3" s="703"/>
      <c r="CDB3" s="703"/>
      <c r="CDC3" s="703"/>
      <c r="CDD3" s="703"/>
      <c r="CDE3" s="703"/>
      <c r="CDF3" s="703"/>
      <c r="CDG3" s="703"/>
      <c r="CDH3" s="703"/>
      <c r="CDI3" s="703"/>
      <c r="CDJ3" s="703"/>
      <c r="CDK3" s="703"/>
      <c r="CDL3" s="703"/>
      <c r="CDM3" s="703"/>
      <c r="CDN3" s="703"/>
      <c r="CDO3" s="703"/>
      <c r="CDP3" s="703"/>
      <c r="CDQ3" s="703"/>
      <c r="CDR3" s="703"/>
      <c r="CDS3" s="703"/>
      <c r="CDT3" s="703"/>
      <c r="CDU3" s="703"/>
      <c r="CDV3" s="703"/>
      <c r="CDW3" s="703"/>
      <c r="CDX3" s="703"/>
      <c r="CDY3" s="703"/>
      <c r="CDZ3" s="703"/>
      <c r="CEA3" s="703"/>
      <c r="CEB3" s="703"/>
      <c r="CEC3" s="703"/>
      <c r="CED3" s="703"/>
      <c r="CEE3" s="703"/>
      <c r="CEF3" s="703"/>
      <c r="CEG3" s="703"/>
      <c r="CEH3" s="703"/>
      <c r="CEI3" s="703"/>
      <c r="CEJ3" s="703"/>
      <c r="CEK3" s="703"/>
      <c r="CEL3" s="703"/>
      <c r="CEM3" s="703"/>
      <c r="CEN3" s="703"/>
      <c r="CEO3" s="703"/>
      <c r="CEP3" s="703"/>
      <c r="CEQ3" s="703"/>
      <c r="CER3" s="703"/>
      <c r="CES3" s="703"/>
      <c r="CET3" s="703"/>
      <c r="CEU3" s="703"/>
      <c r="CEV3" s="703"/>
      <c r="CEW3" s="703"/>
      <c r="CEX3" s="703"/>
      <c r="CEY3" s="703"/>
      <c r="CEZ3" s="703"/>
      <c r="CFA3" s="703"/>
      <c r="CFB3" s="703"/>
      <c r="CFC3" s="703"/>
      <c r="CFD3" s="703"/>
      <c r="CFE3" s="703"/>
      <c r="CFF3" s="703"/>
      <c r="CFG3" s="703"/>
      <c r="CFH3" s="703"/>
      <c r="CFI3" s="703"/>
      <c r="CFJ3" s="703"/>
      <c r="CFK3" s="703"/>
      <c r="CFL3" s="703"/>
      <c r="CFM3" s="703"/>
      <c r="CFN3" s="703"/>
      <c r="CFO3" s="703"/>
      <c r="CFP3" s="703"/>
      <c r="CFQ3" s="703"/>
      <c r="CFR3" s="703"/>
      <c r="CFS3" s="703"/>
      <c r="CFT3" s="703"/>
      <c r="CFU3" s="703"/>
      <c r="CFV3" s="703"/>
      <c r="CFW3" s="703"/>
      <c r="CFX3" s="703"/>
      <c r="CFY3" s="703"/>
      <c r="CFZ3" s="703"/>
      <c r="CGA3" s="703"/>
      <c r="CGB3" s="703"/>
      <c r="CGC3" s="703"/>
      <c r="CGD3" s="703"/>
      <c r="CGE3" s="703"/>
      <c r="CGF3" s="703"/>
      <c r="CGG3" s="703"/>
      <c r="CGH3" s="703"/>
      <c r="CGI3" s="703"/>
      <c r="CGJ3" s="703"/>
      <c r="CGK3" s="703"/>
      <c r="CGL3" s="703"/>
      <c r="CGM3" s="703"/>
      <c r="CGN3" s="703"/>
      <c r="CGO3" s="703"/>
      <c r="CGP3" s="703"/>
      <c r="CGQ3" s="703"/>
      <c r="CGR3" s="703"/>
      <c r="CGS3" s="703"/>
      <c r="CGT3" s="703"/>
      <c r="CGU3" s="703"/>
      <c r="CGV3" s="703"/>
      <c r="CGW3" s="703"/>
      <c r="CGX3" s="703"/>
      <c r="CGY3" s="703"/>
      <c r="CGZ3" s="703"/>
      <c r="CHA3" s="703"/>
      <c r="CHB3" s="703"/>
      <c r="CHC3" s="703"/>
      <c r="CHD3" s="703"/>
      <c r="CHE3" s="703"/>
      <c r="CHF3" s="703"/>
      <c r="CHG3" s="703"/>
      <c r="CHH3" s="703"/>
      <c r="CHI3" s="703"/>
      <c r="CHJ3" s="703"/>
      <c r="CHK3" s="703"/>
      <c r="CHL3" s="703"/>
      <c r="CHM3" s="703"/>
      <c r="CHN3" s="703"/>
      <c r="CHO3" s="703"/>
      <c r="CHP3" s="703"/>
      <c r="CHQ3" s="703"/>
      <c r="CHR3" s="703"/>
      <c r="CHS3" s="703"/>
      <c r="CHT3" s="703"/>
      <c r="CHU3" s="703"/>
      <c r="CHV3" s="703"/>
      <c r="CHW3" s="703"/>
      <c r="CHX3" s="703"/>
      <c r="CHY3" s="703"/>
      <c r="CHZ3" s="703"/>
      <c r="CIA3" s="703"/>
      <c r="CIB3" s="703"/>
      <c r="CIC3" s="703"/>
      <c r="CID3" s="703"/>
      <c r="CIE3" s="703"/>
      <c r="CIF3" s="703"/>
      <c r="CIG3" s="703"/>
      <c r="CIH3" s="703"/>
      <c r="CII3" s="703"/>
      <c r="CIJ3" s="703"/>
      <c r="CIK3" s="703"/>
      <c r="CIL3" s="703"/>
      <c r="CIM3" s="703"/>
      <c r="CIN3" s="703"/>
      <c r="CIO3" s="703"/>
      <c r="CIP3" s="703"/>
      <c r="CIQ3" s="703"/>
      <c r="CIR3" s="703"/>
      <c r="CIS3" s="703"/>
      <c r="CIT3" s="703"/>
      <c r="CIU3" s="703"/>
      <c r="CIV3" s="703"/>
      <c r="CIW3" s="703"/>
      <c r="CIX3" s="703"/>
      <c r="CIY3" s="703"/>
      <c r="CIZ3" s="703"/>
      <c r="CJA3" s="703"/>
      <c r="CJB3" s="703"/>
      <c r="CJC3" s="703"/>
      <c r="CJD3" s="703"/>
      <c r="CJE3" s="703"/>
      <c r="CJF3" s="703"/>
      <c r="CJG3" s="703"/>
      <c r="CJH3" s="703"/>
      <c r="CJI3" s="703"/>
      <c r="CJJ3" s="703"/>
      <c r="CJK3" s="703"/>
      <c r="CJL3" s="703"/>
      <c r="CJM3" s="703"/>
      <c r="CJN3" s="703"/>
      <c r="CJO3" s="703"/>
      <c r="CJP3" s="703"/>
      <c r="CJQ3" s="703"/>
      <c r="CJR3" s="703"/>
      <c r="CJS3" s="703"/>
      <c r="CJT3" s="703"/>
      <c r="CJU3" s="703"/>
      <c r="CJV3" s="703"/>
      <c r="CJW3" s="703"/>
      <c r="CJX3" s="703"/>
      <c r="CJY3" s="703"/>
      <c r="CJZ3" s="703"/>
      <c r="CKA3" s="703"/>
      <c r="CKB3" s="703"/>
      <c r="CKC3" s="703"/>
      <c r="CKD3" s="703"/>
      <c r="CKE3" s="703"/>
      <c r="CKF3" s="703"/>
      <c r="CKG3" s="703"/>
      <c r="CKH3" s="703"/>
      <c r="CKI3" s="703"/>
      <c r="CKJ3" s="703"/>
      <c r="CKK3" s="703"/>
      <c r="CKL3" s="703"/>
      <c r="CKM3" s="703"/>
      <c r="CKN3" s="703"/>
      <c r="CKO3" s="703"/>
      <c r="CKP3" s="703"/>
      <c r="CKQ3" s="703"/>
      <c r="CKR3" s="703"/>
      <c r="CKS3" s="703"/>
      <c r="CKT3" s="703"/>
      <c r="CKU3" s="703"/>
      <c r="CKV3" s="703"/>
      <c r="CKW3" s="703"/>
      <c r="CKX3" s="703"/>
      <c r="CKY3" s="703"/>
      <c r="CKZ3" s="703"/>
      <c r="CLA3" s="703"/>
      <c r="CLB3" s="703"/>
      <c r="CLC3" s="703"/>
      <c r="CLD3" s="703"/>
      <c r="CLE3" s="703"/>
      <c r="CLF3" s="703"/>
      <c r="CLG3" s="703"/>
      <c r="CLH3" s="703"/>
      <c r="CLI3" s="703"/>
      <c r="CLJ3" s="703"/>
      <c r="CLK3" s="703"/>
      <c r="CLL3" s="703"/>
      <c r="CLM3" s="703"/>
      <c r="CLN3" s="703"/>
      <c r="CLO3" s="703"/>
      <c r="CLP3" s="703"/>
      <c r="CLQ3" s="703"/>
      <c r="CLR3" s="703"/>
      <c r="CLS3" s="703"/>
      <c r="CLT3" s="703"/>
      <c r="CLU3" s="703"/>
      <c r="CLV3" s="703"/>
      <c r="CLW3" s="703"/>
      <c r="CLX3" s="703"/>
      <c r="CLY3" s="703"/>
      <c r="CLZ3" s="703"/>
      <c r="CMA3" s="703"/>
      <c r="CMB3" s="703"/>
      <c r="CMC3" s="703"/>
      <c r="CMD3" s="703"/>
      <c r="CME3" s="703"/>
      <c r="CMF3" s="703"/>
      <c r="CMG3" s="703"/>
      <c r="CMH3" s="703"/>
      <c r="CMI3" s="703"/>
      <c r="CMJ3" s="703"/>
      <c r="CMK3" s="703"/>
      <c r="CML3" s="703"/>
      <c r="CMM3" s="703"/>
      <c r="CMN3" s="703"/>
      <c r="CMO3" s="703"/>
      <c r="CMP3" s="703"/>
      <c r="CMQ3" s="703"/>
      <c r="CMR3" s="703"/>
      <c r="CMS3" s="703"/>
      <c r="CMT3" s="703"/>
      <c r="CMU3" s="703"/>
      <c r="CMV3" s="703"/>
      <c r="CMW3" s="703"/>
      <c r="CMX3" s="703"/>
      <c r="CMY3" s="703"/>
      <c r="CMZ3" s="703"/>
      <c r="CNA3" s="703"/>
      <c r="CNB3" s="703"/>
      <c r="CNC3" s="703"/>
      <c r="CND3" s="703"/>
      <c r="CNE3" s="703"/>
      <c r="CNF3" s="703"/>
      <c r="CNG3" s="703"/>
      <c r="CNH3" s="703"/>
      <c r="CNI3" s="703"/>
      <c r="CNJ3" s="703"/>
      <c r="CNK3" s="703"/>
      <c r="CNL3" s="703"/>
      <c r="CNM3" s="703"/>
      <c r="CNN3" s="703"/>
      <c r="CNO3" s="703"/>
      <c r="CNP3" s="703"/>
      <c r="CNQ3" s="703"/>
      <c r="CNR3" s="703"/>
      <c r="CNS3" s="703"/>
      <c r="CNT3" s="703"/>
      <c r="CNU3" s="703"/>
      <c r="CNV3" s="703"/>
      <c r="CNW3" s="703"/>
      <c r="CNX3" s="703"/>
      <c r="CNY3" s="703"/>
      <c r="CNZ3" s="703"/>
      <c r="COA3" s="703"/>
      <c r="COB3" s="703"/>
      <c r="COC3" s="703"/>
      <c r="COD3" s="703"/>
      <c r="COE3" s="703"/>
      <c r="COF3" s="703"/>
      <c r="COG3" s="703"/>
      <c r="COH3" s="703"/>
      <c r="COI3" s="703"/>
      <c r="COJ3" s="703"/>
      <c r="COK3" s="703"/>
      <c r="COL3" s="703"/>
      <c r="COM3" s="703"/>
      <c r="CON3" s="703"/>
      <c r="COO3" s="703"/>
      <c r="COP3" s="703"/>
      <c r="COQ3" s="703"/>
      <c r="COR3" s="703"/>
      <c r="COS3" s="703"/>
      <c r="COT3" s="703"/>
      <c r="COU3" s="703"/>
      <c r="COV3" s="703"/>
      <c r="COW3" s="703"/>
      <c r="COX3" s="703"/>
      <c r="COY3" s="703"/>
      <c r="COZ3" s="703"/>
      <c r="CPA3" s="703"/>
      <c r="CPB3" s="703"/>
      <c r="CPC3" s="703"/>
      <c r="CPD3" s="703"/>
      <c r="CPE3" s="703"/>
      <c r="CPF3" s="703"/>
      <c r="CPG3" s="703"/>
      <c r="CPH3" s="703"/>
      <c r="CPI3" s="703"/>
      <c r="CPJ3" s="703"/>
      <c r="CPK3" s="703"/>
      <c r="CPL3" s="703"/>
      <c r="CPM3" s="703"/>
      <c r="CPN3" s="703"/>
      <c r="CPO3" s="703"/>
      <c r="CPP3" s="703"/>
      <c r="CPQ3" s="703"/>
      <c r="CPR3" s="703"/>
      <c r="CPS3" s="703"/>
      <c r="CPT3" s="703"/>
      <c r="CPU3" s="703"/>
      <c r="CPV3" s="703"/>
      <c r="CPW3" s="703"/>
      <c r="CPX3" s="703"/>
      <c r="CPY3" s="703"/>
      <c r="CPZ3" s="703"/>
      <c r="CQA3" s="703"/>
      <c r="CQB3" s="703"/>
      <c r="CQC3" s="703"/>
      <c r="CQD3" s="703"/>
      <c r="CQE3" s="703"/>
      <c r="CQF3" s="703"/>
      <c r="CQG3" s="703"/>
      <c r="CQH3" s="703"/>
      <c r="CQI3" s="703"/>
      <c r="CQJ3" s="703"/>
      <c r="CQK3" s="703"/>
      <c r="CQL3" s="703"/>
      <c r="CQM3" s="703"/>
      <c r="CQN3" s="703"/>
      <c r="CQO3" s="703"/>
      <c r="CQP3" s="703"/>
      <c r="CQQ3" s="703"/>
      <c r="CQR3" s="703"/>
      <c r="CQS3" s="703"/>
      <c r="CQT3" s="703"/>
      <c r="CQU3" s="703"/>
      <c r="CQV3" s="703"/>
      <c r="CQW3" s="703"/>
      <c r="CQX3" s="703"/>
      <c r="CQY3" s="703"/>
      <c r="CQZ3" s="703"/>
      <c r="CRA3" s="703"/>
      <c r="CRB3" s="703"/>
      <c r="CRC3" s="703"/>
      <c r="CRD3" s="703"/>
      <c r="CRE3" s="703"/>
      <c r="CRF3" s="703"/>
      <c r="CRG3" s="703"/>
      <c r="CRH3" s="703"/>
      <c r="CRI3" s="703"/>
      <c r="CRJ3" s="703"/>
      <c r="CRK3" s="703"/>
      <c r="CRL3" s="703"/>
      <c r="CRM3" s="703"/>
      <c r="CRN3" s="703"/>
      <c r="CRO3" s="703"/>
      <c r="CRP3" s="703"/>
      <c r="CRQ3" s="703"/>
      <c r="CRR3" s="703"/>
      <c r="CRS3" s="703"/>
      <c r="CRT3" s="703"/>
      <c r="CRU3" s="703"/>
      <c r="CRV3" s="703"/>
      <c r="CRW3" s="703"/>
      <c r="CRX3" s="703"/>
      <c r="CRY3" s="703"/>
      <c r="CRZ3" s="703"/>
      <c r="CSA3" s="703"/>
      <c r="CSB3" s="703"/>
      <c r="CSC3" s="703"/>
      <c r="CSD3" s="703"/>
      <c r="CSE3" s="703"/>
      <c r="CSF3" s="703"/>
      <c r="CSG3" s="703"/>
      <c r="CSH3" s="703"/>
      <c r="CSI3" s="703"/>
      <c r="CSJ3" s="703"/>
      <c r="CSK3" s="703"/>
      <c r="CSL3" s="703"/>
      <c r="CSM3" s="703"/>
      <c r="CSN3" s="703"/>
      <c r="CSO3" s="703"/>
      <c r="CSP3" s="703"/>
      <c r="CSQ3" s="703"/>
      <c r="CSR3" s="703"/>
      <c r="CSS3" s="703"/>
      <c r="CST3" s="703"/>
      <c r="CSU3" s="703"/>
      <c r="CSV3" s="703"/>
      <c r="CSW3" s="703"/>
      <c r="CSX3" s="703"/>
      <c r="CSY3" s="703"/>
      <c r="CSZ3" s="703"/>
      <c r="CTA3" s="703"/>
      <c r="CTB3" s="703"/>
      <c r="CTC3" s="703"/>
      <c r="CTD3" s="703"/>
      <c r="CTE3" s="703"/>
      <c r="CTF3" s="703"/>
      <c r="CTG3" s="703"/>
      <c r="CTH3" s="703"/>
      <c r="CTI3" s="703"/>
      <c r="CTJ3" s="703"/>
      <c r="CTK3" s="703"/>
      <c r="CTL3" s="703"/>
      <c r="CTM3" s="703"/>
      <c r="CTN3" s="703"/>
      <c r="CTO3" s="703"/>
      <c r="CTP3" s="703"/>
      <c r="CTQ3" s="703"/>
      <c r="CTR3" s="703"/>
      <c r="CTS3" s="703"/>
      <c r="CTT3" s="703"/>
      <c r="CTU3" s="703"/>
      <c r="CTV3" s="703"/>
      <c r="CTW3" s="703"/>
      <c r="CTX3" s="703"/>
      <c r="CTY3" s="703"/>
      <c r="CTZ3" s="703"/>
      <c r="CUA3" s="703"/>
      <c r="CUB3" s="703"/>
      <c r="CUC3" s="703"/>
      <c r="CUD3" s="703"/>
      <c r="CUE3" s="703"/>
      <c r="CUF3" s="703"/>
      <c r="CUG3" s="703"/>
      <c r="CUH3" s="703"/>
      <c r="CUI3" s="703"/>
      <c r="CUJ3" s="703"/>
      <c r="CUK3" s="703"/>
      <c r="CUL3" s="703"/>
      <c r="CUM3" s="703"/>
      <c r="CUN3" s="703"/>
      <c r="CUO3" s="703"/>
      <c r="CUP3" s="703"/>
      <c r="CUQ3" s="703"/>
      <c r="CUR3" s="703"/>
      <c r="CUS3" s="703"/>
      <c r="CUT3" s="703"/>
      <c r="CUU3" s="703"/>
      <c r="CUV3" s="703"/>
      <c r="CUW3" s="703"/>
      <c r="CUX3" s="703"/>
      <c r="CUY3" s="703"/>
      <c r="CUZ3" s="703"/>
      <c r="CVA3" s="703"/>
      <c r="CVB3" s="703"/>
      <c r="CVC3" s="703"/>
      <c r="CVD3" s="703"/>
      <c r="CVE3" s="703"/>
      <c r="CVF3" s="703"/>
      <c r="CVG3" s="703"/>
      <c r="CVH3" s="703"/>
      <c r="CVI3" s="703"/>
      <c r="CVJ3" s="703"/>
      <c r="CVK3" s="703"/>
      <c r="CVL3" s="703"/>
      <c r="CVM3" s="703"/>
      <c r="CVN3" s="703"/>
      <c r="CVO3" s="703"/>
      <c r="CVP3" s="703"/>
      <c r="CVQ3" s="703"/>
      <c r="CVR3" s="703"/>
      <c r="CVS3" s="703"/>
      <c r="CVT3" s="703"/>
      <c r="CVU3" s="703"/>
      <c r="CVV3" s="703"/>
      <c r="CVW3" s="703"/>
      <c r="CVX3" s="703"/>
      <c r="CVY3" s="703"/>
      <c r="CVZ3" s="703"/>
      <c r="CWA3" s="703"/>
      <c r="CWB3" s="703"/>
      <c r="CWC3" s="703"/>
      <c r="CWD3" s="703"/>
      <c r="CWE3" s="703"/>
      <c r="CWF3" s="703"/>
      <c r="CWG3" s="703"/>
      <c r="CWH3" s="703"/>
      <c r="CWI3" s="703"/>
      <c r="CWJ3" s="703"/>
      <c r="CWK3" s="703"/>
      <c r="CWL3" s="703"/>
      <c r="CWM3" s="703"/>
      <c r="CWN3" s="703"/>
      <c r="CWO3" s="703"/>
      <c r="CWP3" s="703"/>
      <c r="CWQ3" s="703"/>
      <c r="CWR3" s="703"/>
      <c r="CWS3" s="703"/>
      <c r="CWT3" s="703"/>
      <c r="CWU3" s="703"/>
      <c r="CWV3" s="703"/>
      <c r="CWW3" s="703"/>
      <c r="CWX3" s="703"/>
      <c r="CWY3" s="703"/>
      <c r="CWZ3" s="703"/>
      <c r="CXA3" s="703"/>
      <c r="CXB3" s="703"/>
      <c r="CXC3" s="703"/>
      <c r="CXD3" s="703"/>
      <c r="CXE3" s="703"/>
      <c r="CXF3" s="703"/>
      <c r="CXG3" s="703"/>
      <c r="CXH3" s="703"/>
      <c r="CXI3" s="703"/>
      <c r="CXJ3" s="703"/>
      <c r="CXK3" s="703"/>
      <c r="CXL3" s="703"/>
      <c r="CXM3" s="703"/>
      <c r="CXN3" s="703"/>
      <c r="CXO3" s="703"/>
      <c r="CXP3" s="703"/>
      <c r="CXQ3" s="703"/>
      <c r="CXR3" s="703"/>
      <c r="CXS3" s="703"/>
      <c r="CXT3" s="703"/>
      <c r="CXU3" s="703"/>
      <c r="CXV3" s="703"/>
      <c r="CXW3" s="703"/>
      <c r="CXX3" s="703"/>
      <c r="CXY3" s="703"/>
      <c r="CXZ3" s="703"/>
      <c r="CYA3" s="703"/>
      <c r="CYB3" s="703"/>
      <c r="CYC3" s="703"/>
      <c r="CYD3" s="703"/>
      <c r="CYE3" s="703"/>
      <c r="CYF3" s="703"/>
      <c r="CYG3" s="703"/>
      <c r="CYH3" s="703"/>
      <c r="CYI3" s="703"/>
      <c r="CYJ3" s="703"/>
      <c r="CYK3" s="703"/>
      <c r="CYL3" s="703"/>
      <c r="CYM3" s="703"/>
      <c r="CYN3" s="703"/>
      <c r="CYO3" s="703"/>
      <c r="CYP3" s="703"/>
      <c r="CYQ3" s="703"/>
      <c r="CYR3" s="703"/>
      <c r="CYS3" s="703"/>
      <c r="CYT3" s="703"/>
      <c r="CYU3" s="703"/>
      <c r="CYV3" s="703"/>
      <c r="CYW3" s="703"/>
      <c r="CYX3" s="703"/>
      <c r="CYY3" s="703"/>
      <c r="CYZ3" s="703"/>
      <c r="CZA3" s="703"/>
      <c r="CZB3" s="703"/>
      <c r="CZC3" s="703"/>
      <c r="CZD3" s="703"/>
      <c r="CZE3" s="703"/>
      <c r="CZF3" s="703"/>
      <c r="CZG3" s="703"/>
      <c r="CZH3" s="703"/>
      <c r="CZI3" s="703"/>
      <c r="CZJ3" s="703"/>
      <c r="CZK3" s="703"/>
      <c r="CZL3" s="703"/>
      <c r="CZM3" s="703"/>
      <c r="CZN3" s="703"/>
      <c r="CZO3" s="703"/>
      <c r="CZP3" s="703"/>
      <c r="CZQ3" s="703"/>
      <c r="CZR3" s="703"/>
      <c r="CZS3" s="703"/>
      <c r="CZT3" s="703"/>
      <c r="CZU3" s="703"/>
      <c r="CZV3" s="703"/>
      <c r="CZW3" s="703"/>
      <c r="CZX3" s="703"/>
      <c r="CZY3" s="703"/>
      <c r="CZZ3" s="703"/>
      <c r="DAA3" s="703"/>
      <c r="DAB3" s="703"/>
      <c r="DAC3" s="703"/>
      <c r="DAD3" s="703"/>
      <c r="DAE3" s="703"/>
      <c r="DAF3" s="703"/>
      <c r="DAG3" s="703"/>
      <c r="DAH3" s="703"/>
      <c r="DAI3" s="703"/>
      <c r="DAJ3" s="703"/>
      <c r="DAK3" s="703"/>
      <c r="DAL3" s="703"/>
      <c r="DAM3" s="703"/>
      <c r="DAN3" s="703"/>
      <c r="DAO3" s="703"/>
      <c r="DAP3" s="703"/>
      <c r="DAQ3" s="703"/>
      <c r="DAR3" s="703"/>
      <c r="DAS3" s="703"/>
      <c r="DAT3" s="703"/>
      <c r="DAU3" s="703"/>
      <c r="DAV3" s="703"/>
      <c r="DAW3" s="703"/>
      <c r="DAX3" s="703"/>
      <c r="DAY3" s="703"/>
      <c r="DAZ3" s="703"/>
      <c r="DBA3" s="703"/>
      <c r="DBB3" s="703"/>
      <c r="DBC3" s="703"/>
      <c r="DBD3" s="703"/>
      <c r="DBE3" s="703"/>
      <c r="DBF3" s="703"/>
      <c r="DBG3" s="703"/>
      <c r="DBH3" s="703"/>
      <c r="DBI3" s="703"/>
      <c r="DBJ3" s="703"/>
      <c r="DBK3" s="703"/>
      <c r="DBL3" s="703"/>
      <c r="DBM3" s="703"/>
      <c r="DBN3" s="703"/>
      <c r="DBO3" s="703"/>
      <c r="DBP3" s="703"/>
      <c r="DBQ3" s="703"/>
      <c r="DBR3" s="703"/>
      <c r="DBS3" s="703"/>
      <c r="DBT3" s="703"/>
      <c r="DBU3" s="703"/>
      <c r="DBV3" s="703"/>
      <c r="DBW3" s="703"/>
      <c r="DBX3" s="703"/>
      <c r="DBY3" s="703"/>
      <c r="DBZ3" s="703"/>
      <c r="DCA3" s="703"/>
      <c r="DCB3" s="703"/>
      <c r="DCC3" s="703"/>
      <c r="DCD3" s="703"/>
      <c r="DCE3" s="703"/>
      <c r="DCF3" s="703"/>
      <c r="DCG3" s="703"/>
      <c r="DCH3" s="703"/>
      <c r="DCI3" s="703"/>
      <c r="DCJ3" s="703"/>
      <c r="DCK3" s="703"/>
      <c r="DCL3" s="703"/>
      <c r="DCM3" s="703"/>
      <c r="DCN3" s="703"/>
      <c r="DCO3" s="703"/>
      <c r="DCP3" s="703"/>
      <c r="DCQ3" s="703"/>
      <c r="DCR3" s="703"/>
      <c r="DCS3" s="703"/>
      <c r="DCT3" s="703"/>
      <c r="DCU3" s="703"/>
      <c r="DCV3" s="703"/>
      <c r="DCW3" s="703"/>
      <c r="DCX3" s="703"/>
      <c r="DCY3" s="703"/>
      <c r="DCZ3" s="703"/>
      <c r="DDA3" s="703"/>
      <c r="DDB3" s="703"/>
      <c r="DDC3" s="703"/>
      <c r="DDD3" s="703"/>
      <c r="DDE3" s="703"/>
      <c r="DDF3" s="703"/>
      <c r="DDG3" s="703"/>
      <c r="DDH3" s="703"/>
      <c r="DDI3" s="703"/>
      <c r="DDJ3" s="703"/>
      <c r="DDK3" s="703"/>
      <c r="DDL3" s="703"/>
      <c r="DDM3" s="703"/>
      <c r="DDN3" s="703"/>
      <c r="DDO3" s="703"/>
      <c r="DDP3" s="703"/>
      <c r="DDQ3" s="703"/>
      <c r="DDR3" s="703"/>
      <c r="DDS3" s="703"/>
      <c r="DDT3" s="703"/>
      <c r="DDU3" s="703"/>
      <c r="DDV3" s="703"/>
      <c r="DDW3" s="703"/>
      <c r="DDX3" s="703"/>
      <c r="DDY3" s="703"/>
      <c r="DDZ3" s="703"/>
      <c r="DEA3" s="703"/>
      <c r="DEB3" s="703"/>
      <c r="DEC3" s="703"/>
      <c r="DED3" s="703"/>
      <c r="DEE3" s="703"/>
      <c r="DEF3" s="703"/>
      <c r="DEG3" s="703"/>
      <c r="DEH3" s="703"/>
      <c r="DEI3" s="703"/>
      <c r="DEJ3" s="703"/>
      <c r="DEK3" s="703"/>
      <c r="DEL3" s="703"/>
      <c r="DEM3" s="703"/>
      <c r="DEN3" s="703"/>
      <c r="DEO3" s="703"/>
      <c r="DEP3" s="703"/>
      <c r="DEQ3" s="703"/>
      <c r="DER3" s="703"/>
      <c r="DES3" s="703"/>
      <c r="DET3" s="703"/>
      <c r="DEU3" s="703"/>
      <c r="DEV3" s="703"/>
      <c r="DEW3" s="703"/>
      <c r="DEX3" s="703"/>
      <c r="DEY3" s="703"/>
      <c r="DEZ3" s="703"/>
      <c r="DFA3" s="703"/>
      <c r="DFB3" s="703"/>
      <c r="DFC3" s="703"/>
      <c r="DFD3" s="703"/>
      <c r="DFE3" s="703"/>
      <c r="DFF3" s="703"/>
      <c r="DFG3" s="703"/>
      <c r="DFH3" s="703"/>
      <c r="DFI3" s="703"/>
      <c r="DFJ3" s="703"/>
      <c r="DFK3" s="703"/>
      <c r="DFL3" s="703"/>
      <c r="DFM3" s="703"/>
      <c r="DFN3" s="703"/>
      <c r="DFO3" s="703"/>
      <c r="DFP3" s="703"/>
      <c r="DFQ3" s="703"/>
      <c r="DFR3" s="703"/>
      <c r="DFS3" s="703"/>
      <c r="DFT3" s="703"/>
      <c r="DFU3" s="703"/>
      <c r="DFV3" s="703"/>
      <c r="DFW3" s="703"/>
      <c r="DFX3" s="703"/>
      <c r="DFY3" s="703"/>
      <c r="DFZ3" s="703"/>
      <c r="DGA3" s="703"/>
      <c r="DGB3" s="703"/>
      <c r="DGC3" s="703"/>
      <c r="DGD3" s="703"/>
      <c r="DGE3" s="703"/>
      <c r="DGF3" s="703"/>
      <c r="DGG3" s="703"/>
      <c r="DGH3" s="703"/>
      <c r="DGI3" s="703"/>
      <c r="DGJ3" s="703"/>
      <c r="DGK3" s="703"/>
      <c r="DGL3" s="703"/>
      <c r="DGM3" s="703"/>
      <c r="DGN3" s="703"/>
      <c r="DGO3" s="703"/>
      <c r="DGP3" s="703"/>
      <c r="DGQ3" s="703"/>
      <c r="DGR3" s="703"/>
      <c r="DGS3" s="703"/>
      <c r="DGT3" s="703"/>
      <c r="DGU3" s="703"/>
      <c r="DGV3" s="703"/>
      <c r="DGW3" s="703"/>
      <c r="DGX3" s="703"/>
      <c r="DGY3" s="703"/>
      <c r="DGZ3" s="703"/>
      <c r="DHA3" s="703"/>
      <c r="DHB3" s="703"/>
      <c r="DHC3" s="703"/>
      <c r="DHD3" s="703"/>
      <c r="DHE3" s="703"/>
      <c r="DHF3" s="703"/>
      <c r="DHG3" s="703"/>
      <c r="DHH3" s="703"/>
      <c r="DHI3" s="703"/>
      <c r="DHJ3" s="703"/>
      <c r="DHK3" s="703"/>
      <c r="DHL3" s="703"/>
      <c r="DHM3" s="703"/>
      <c r="DHN3" s="703"/>
      <c r="DHO3" s="703"/>
      <c r="DHP3" s="703"/>
      <c r="DHQ3" s="703"/>
      <c r="DHR3" s="703"/>
      <c r="DHS3" s="703"/>
      <c r="DHT3" s="703"/>
      <c r="DHU3" s="703"/>
      <c r="DHV3" s="703"/>
      <c r="DHW3" s="703"/>
      <c r="DHX3" s="703"/>
      <c r="DHY3" s="703"/>
      <c r="DHZ3" s="703"/>
      <c r="DIA3" s="703"/>
      <c r="DIB3" s="703"/>
      <c r="DIC3" s="703"/>
      <c r="DID3" s="703"/>
      <c r="DIE3" s="703"/>
      <c r="DIF3" s="703"/>
      <c r="DIG3" s="703"/>
      <c r="DIH3" s="703"/>
      <c r="DII3" s="703"/>
      <c r="DIJ3" s="703"/>
      <c r="DIK3" s="703"/>
      <c r="DIL3" s="703"/>
      <c r="DIM3" s="703"/>
      <c r="DIN3" s="703"/>
      <c r="DIO3" s="703"/>
      <c r="DIP3" s="703"/>
      <c r="DIQ3" s="703"/>
      <c r="DIR3" s="703"/>
      <c r="DIS3" s="703"/>
      <c r="DIT3" s="703"/>
      <c r="DIU3" s="703"/>
      <c r="DIV3" s="703"/>
      <c r="DIW3" s="703"/>
      <c r="DIX3" s="703"/>
      <c r="DIY3" s="703"/>
      <c r="DIZ3" s="703"/>
      <c r="DJA3" s="703"/>
      <c r="DJB3" s="703"/>
      <c r="DJC3" s="703"/>
      <c r="DJD3" s="703"/>
      <c r="DJE3" s="703"/>
      <c r="DJF3" s="703"/>
      <c r="DJG3" s="703"/>
      <c r="DJH3" s="703"/>
      <c r="DJI3" s="703"/>
      <c r="DJJ3" s="703"/>
      <c r="DJK3" s="703"/>
      <c r="DJL3" s="703"/>
      <c r="DJM3" s="703"/>
      <c r="DJN3" s="703"/>
      <c r="DJO3" s="703"/>
      <c r="DJP3" s="703"/>
      <c r="DJQ3" s="703"/>
      <c r="DJR3" s="703"/>
      <c r="DJS3" s="703"/>
      <c r="DJT3" s="703"/>
      <c r="DJU3" s="703"/>
      <c r="DJV3" s="703"/>
      <c r="DJW3" s="703"/>
      <c r="DJX3" s="703"/>
      <c r="DJY3" s="703"/>
      <c r="DJZ3" s="703"/>
      <c r="DKA3" s="703"/>
      <c r="DKB3" s="703"/>
      <c r="DKC3" s="703"/>
      <c r="DKD3" s="703"/>
      <c r="DKE3" s="703"/>
      <c r="DKF3" s="703"/>
      <c r="DKG3" s="703"/>
      <c r="DKH3" s="703"/>
      <c r="DKI3" s="703"/>
      <c r="DKJ3" s="703"/>
      <c r="DKK3" s="703"/>
      <c r="DKL3" s="703"/>
      <c r="DKM3" s="703"/>
      <c r="DKN3" s="703"/>
      <c r="DKO3" s="703"/>
      <c r="DKP3" s="703"/>
      <c r="DKQ3" s="703"/>
      <c r="DKR3" s="703"/>
      <c r="DKS3" s="703"/>
      <c r="DKT3" s="703"/>
      <c r="DKU3" s="703"/>
      <c r="DKV3" s="703"/>
      <c r="DKW3" s="703"/>
      <c r="DKX3" s="703"/>
      <c r="DKY3" s="703"/>
      <c r="DKZ3" s="703"/>
      <c r="DLA3" s="703"/>
      <c r="DLB3" s="703"/>
      <c r="DLC3" s="703"/>
      <c r="DLD3" s="703"/>
      <c r="DLE3" s="703"/>
      <c r="DLF3" s="703"/>
      <c r="DLG3" s="703"/>
      <c r="DLH3" s="703"/>
      <c r="DLI3" s="703"/>
      <c r="DLJ3" s="703"/>
      <c r="DLK3" s="703"/>
      <c r="DLL3" s="703"/>
      <c r="DLM3" s="703"/>
      <c r="DLN3" s="703"/>
      <c r="DLO3" s="703"/>
      <c r="DLP3" s="703"/>
      <c r="DLQ3" s="703"/>
      <c r="DLR3" s="703"/>
      <c r="DLS3" s="703"/>
      <c r="DLT3" s="703"/>
      <c r="DLU3" s="703"/>
      <c r="DLV3" s="703"/>
      <c r="DLW3" s="703"/>
      <c r="DLX3" s="703"/>
      <c r="DLY3" s="703"/>
      <c r="DLZ3" s="703"/>
      <c r="DMA3" s="703"/>
      <c r="DMB3" s="703"/>
      <c r="DMC3" s="703"/>
      <c r="DMD3" s="703"/>
      <c r="DME3" s="703"/>
      <c r="DMF3" s="703"/>
      <c r="DMG3" s="703"/>
      <c r="DMH3" s="703"/>
      <c r="DMI3" s="703"/>
      <c r="DMJ3" s="703"/>
      <c r="DMK3" s="703"/>
      <c r="DML3" s="703"/>
      <c r="DMM3" s="703"/>
      <c r="DMN3" s="703"/>
      <c r="DMO3" s="703"/>
      <c r="DMP3" s="703"/>
      <c r="DMQ3" s="703"/>
      <c r="DMR3" s="703"/>
      <c r="DMS3" s="703"/>
      <c r="DMT3" s="703"/>
      <c r="DMU3" s="703"/>
      <c r="DMV3" s="703"/>
      <c r="DMW3" s="703"/>
      <c r="DMX3" s="703"/>
      <c r="DMY3" s="703"/>
      <c r="DMZ3" s="703"/>
      <c r="DNA3" s="703"/>
      <c r="DNB3" s="703"/>
      <c r="DNC3" s="703"/>
      <c r="DND3" s="703"/>
      <c r="DNE3" s="703"/>
      <c r="DNF3" s="703"/>
      <c r="DNG3" s="703"/>
      <c r="DNH3" s="703"/>
      <c r="DNI3" s="703"/>
      <c r="DNJ3" s="703"/>
      <c r="DNK3" s="703"/>
      <c r="DNL3" s="703"/>
      <c r="DNM3" s="703"/>
      <c r="DNN3" s="703"/>
      <c r="DNO3" s="703"/>
      <c r="DNP3" s="703"/>
      <c r="DNQ3" s="703"/>
      <c r="DNR3" s="703"/>
      <c r="DNS3" s="703"/>
      <c r="DNT3" s="703"/>
      <c r="DNU3" s="703"/>
      <c r="DNV3" s="703"/>
      <c r="DNW3" s="703"/>
      <c r="DNX3" s="703"/>
      <c r="DNY3" s="703"/>
      <c r="DNZ3" s="703"/>
      <c r="DOA3" s="703"/>
      <c r="DOB3" s="703"/>
      <c r="DOC3" s="703"/>
      <c r="DOD3" s="703"/>
      <c r="DOE3" s="703"/>
      <c r="DOF3" s="703"/>
      <c r="DOG3" s="703"/>
      <c r="DOH3" s="703"/>
      <c r="DOI3" s="703"/>
      <c r="DOJ3" s="703"/>
      <c r="DOK3" s="703"/>
      <c r="DOL3" s="703"/>
      <c r="DOM3" s="703"/>
      <c r="DON3" s="703"/>
      <c r="DOO3" s="703"/>
      <c r="DOP3" s="703"/>
      <c r="DOQ3" s="703"/>
      <c r="DOR3" s="703"/>
      <c r="DOS3" s="703"/>
      <c r="DOT3" s="703"/>
      <c r="DOU3" s="703"/>
      <c r="DOV3" s="703"/>
      <c r="DOW3" s="703"/>
      <c r="DOX3" s="703"/>
      <c r="DOY3" s="703"/>
      <c r="DOZ3" s="703"/>
      <c r="DPA3" s="703"/>
      <c r="DPB3" s="703"/>
      <c r="DPC3" s="703"/>
      <c r="DPD3" s="703"/>
      <c r="DPE3" s="703"/>
      <c r="DPF3" s="703"/>
      <c r="DPG3" s="703"/>
      <c r="DPH3" s="703"/>
      <c r="DPI3" s="703"/>
      <c r="DPJ3" s="703"/>
      <c r="DPK3" s="703"/>
      <c r="DPL3" s="703"/>
      <c r="DPM3" s="703"/>
      <c r="DPN3" s="703"/>
      <c r="DPO3" s="703"/>
      <c r="DPP3" s="703"/>
      <c r="DPQ3" s="703"/>
      <c r="DPR3" s="703"/>
      <c r="DPS3" s="703"/>
      <c r="DPT3" s="703"/>
      <c r="DPU3" s="703"/>
      <c r="DPV3" s="703"/>
      <c r="DPW3" s="703"/>
      <c r="DPX3" s="703"/>
      <c r="DPY3" s="703"/>
      <c r="DPZ3" s="703"/>
      <c r="DQA3" s="703"/>
      <c r="DQB3" s="703"/>
      <c r="DQC3" s="703"/>
      <c r="DQD3" s="703"/>
      <c r="DQE3" s="703"/>
      <c r="DQF3" s="703"/>
      <c r="DQG3" s="703"/>
      <c r="DQH3" s="703"/>
      <c r="DQI3" s="703"/>
      <c r="DQJ3" s="703"/>
      <c r="DQK3" s="703"/>
      <c r="DQL3" s="703"/>
      <c r="DQM3" s="703"/>
      <c r="DQN3" s="703"/>
      <c r="DQO3" s="703"/>
      <c r="DQP3" s="703"/>
      <c r="DQQ3" s="703"/>
      <c r="DQR3" s="703"/>
      <c r="DQS3" s="703"/>
      <c r="DQT3" s="703"/>
      <c r="DQU3" s="703"/>
      <c r="DQV3" s="703"/>
      <c r="DQW3" s="703"/>
      <c r="DQX3" s="703"/>
      <c r="DQY3" s="703"/>
      <c r="DQZ3" s="703"/>
      <c r="DRA3" s="703"/>
      <c r="DRB3" s="703"/>
      <c r="DRC3" s="703"/>
      <c r="DRD3" s="703"/>
      <c r="DRE3" s="703"/>
      <c r="DRF3" s="703"/>
      <c r="DRG3" s="703"/>
      <c r="DRH3" s="703"/>
      <c r="DRI3" s="703"/>
      <c r="DRJ3" s="703"/>
      <c r="DRK3" s="703"/>
      <c r="DRL3" s="703"/>
      <c r="DRM3" s="703"/>
      <c r="DRN3" s="703"/>
      <c r="DRO3" s="703"/>
      <c r="DRP3" s="703"/>
      <c r="DRQ3" s="703"/>
      <c r="DRR3" s="703"/>
      <c r="DRS3" s="703"/>
      <c r="DRT3" s="703"/>
      <c r="DRU3" s="703"/>
      <c r="DRV3" s="703"/>
      <c r="DRW3" s="703"/>
      <c r="DRX3" s="703"/>
      <c r="DRY3" s="703"/>
      <c r="DRZ3" s="703"/>
      <c r="DSA3" s="703"/>
      <c r="DSB3" s="703"/>
      <c r="DSC3" s="703"/>
      <c r="DSD3" s="703"/>
      <c r="DSE3" s="703"/>
      <c r="DSF3" s="703"/>
      <c r="DSG3" s="703"/>
      <c r="DSH3" s="703"/>
      <c r="DSI3" s="703"/>
      <c r="DSJ3" s="703"/>
      <c r="DSK3" s="703"/>
      <c r="DSL3" s="703"/>
      <c r="DSM3" s="703"/>
      <c r="DSN3" s="703"/>
      <c r="DSO3" s="703"/>
      <c r="DSP3" s="703"/>
      <c r="DSQ3" s="703"/>
      <c r="DSR3" s="703"/>
      <c r="DSS3" s="703"/>
      <c r="DST3" s="703"/>
      <c r="DSU3" s="703"/>
      <c r="DSV3" s="703"/>
      <c r="DSW3" s="703"/>
      <c r="DSX3" s="703"/>
      <c r="DSY3" s="703"/>
      <c r="DSZ3" s="703"/>
      <c r="DTA3" s="703"/>
      <c r="DTB3" s="703"/>
      <c r="DTC3" s="703"/>
      <c r="DTD3" s="703"/>
      <c r="DTE3" s="703"/>
      <c r="DTF3" s="703"/>
      <c r="DTG3" s="703"/>
      <c r="DTH3" s="703"/>
      <c r="DTI3" s="703"/>
      <c r="DTJ3" s="703"/>
      <c r="DTK3" s="703"/>
      <c r="DTL3" s="703"/>
      <c r="DTM3" s="703"/>
      <c r="DTN3" s="703"/>
      <c r="DTO3" s="703"/>
      <c r="DTP3" s="703"/>
      <c r="DTQ3" s="703"/>
      <c r="DTR3" s="703"/>
      <c r="DTS3" s="703"/>
      <c r="DTT3" s="703"/>
      <c r="DTU3" s="703"/>
      <c r="DTV3" s="703"/>
      <c r="DTW3" s="703"/>
      <c r="DTX3" s="703"/>
      <c r="DTY3" s="703"/>
      <c r="DTZ3" s="703"/>
      <c r="DUA3" s="703"/>
      <c r="DUB3" s="703"/>
      <c r="DUC3" s="703"/>
      <c r="DUD3" s="703"/>
      <c r="DUE3" s="703"/>
      <c r="DUF3" s="703"/>
      <c r="DUG3" s="703"/>
      <c r="DUH3" s="703"/>
      <c r="DUI3" s="703"/>
      <c r="DUJ3" s="703"/>
      <c r="DUK3" s="703"/>
      <c r="DUL3" s="703"/>
      <c r="DUM3" s="703"/>
      <c r="DUN3" s="703"/>
      <c r="DUO3" s="703"/>
      <c r="DUP3" s="703"/>
      <c r="DUQ3" s="703"/>
      <c r="DUR3" s="703"/>
      <c r="DUS3" s="703"/>
      <c r="DUT3" s="703"/>
      <c r="DUU3" s="703"/>
      <c r="DUV3" s="703"/>
      <c r="DUW3" s="703"/>
      <c r="DUX3" s="703"/>
      <c r="DUY3" s="703"/>
      <c r="DUZ3" s="703"/>
      <c r="DVA3" s="703"/>
      <c r="DVB3" s="703"/>
      <c r="DVC3" s="703"/>
      <c r="DVD3" s="703"/>
      <c r="DVE3" s="703"/>
      <c r="DVF3" s="703"/>
      <c r="DVG3" s="703"/>
      <c r="DVH3" s="703"/>
      <c r="DVI3" s="703"/>
      <c r="DVJ3" s="703"/>
      <c r="DVK3" s="703"/>
      <c r="DVL3" s="703"/>
      <c r="DVM3" s="703"/>
      <c r="DVN3" s="703"/>
      <c r="DVO3" s="703"/>
      <c r="DVP3" s="703"/>
      <c r="DVQ3" s="703"/>
      <c r="DVR3" s="703"/>
      <c r="DVS3" s="703"/>
      <c r="DVT3" s="703"/>
      <c r="DVU3" s="703"/>
      <c r="DVV3" s="703"/>
      <c r="DVW3" s="703"/>
      <c r="DVX3" s="703"/>
      <c r="DVY3" s="703"/>
      <c r="DVZ3" s="703"/>
      <c r="DWA3" s="703"/>
      <c r="DWB3" s="703"/>
      <c r="DWC3" s="703"/>
      <c r="DWD3" s="703"/>
      <c r="DWE3" s="703"/>
      <c r="DWF3" s="703"/>
      <c r="DWG3" s="703"/>
      <c r="DWH3" s="703"/>
      <c r="DWI3" s="703"/>
      <c r="DWJ3" s="703"/>
      <c r="DWK3" s="703"/>
      <c r="DWL3" s="703"/>
      <c r="DWM3" s="703"/>
      <c r="DWN3" s="703"/>
      <c r="DWO3" s="703"/>
      <c r="DWP3" s="703"/>
      <c r="DWQ3" s="703"/>
      <c r="DWR3" s="703"/>
      <c r="DWS3" s="703"/>
      <c r="DWT3" s="703"/>
      <c r="DWU3" s="703"/>
      <c r="DWV3" s="703"/>
      <c r="DWW3" s="703"/>
      <c r="DWX3" s="703"/>
      <c r="DWY3" s="703"/>
      <c r="DWZ3" s="703"/>
      <c r="DXA3" s="703"/>
      <c r="DXB3" s="703"/>
      <c r="DXC3" s="703"/>
      <c r="DXD3" s="703"/>
      <c r="DXE3" s="703"/>
      <c r="DXF3" s="703"/>
      <c r="DXG3" s="703"/>
      <c r="DXH3" s="703"/>
      <c r="DXI3" s="703"/>
      <c r="DXJ3" s="703"/>
      <c r="DXK3" s="703"/>
      <c r="DXL3" s="703"/>
      <c r="DXM3" s="703"/>
      <c r="DXN3" s="703"/>
      <c r="DXO3" s="703"/>
      <c r="DXP3" s="703"/>
      <c r="DXQ3" s="703"/>
      <c r="DXR3" s="703"/>
      <c r="DXS3" s="703"/>
      <c r="DXT3" s="703"/>
      <c r="DXU3" s="703"/>
      <c r="DXV3" s="703"/>
      <c r="DXW3" s="703"/>
      <c r="DXX3" s="703"/>
      <c r="DXY3" s="703"/>
      <c r="DXZ3" s="703"/>
      <c r="DYA3" s="703"/>
      <c r="DYB3" s="703"/>
      <c r="DYC3" s="703"/>
      <c r="DYD3" s="703"/>
      <c r="DYE3" s="703"/>
      <c r="DYF3" s="703"/>
      <c r="DYG3" s="703"/>
      <c r="DYH3" s="703"/>
      <c r="DYI3" s="703"/>
      <c r="DYJ3" s="703"/>
      <c r="DYK3" s="703"/>
      <c r="DYL3" s="703"/>
      <c r="DYM3" s="703"/>
      <c r="DYN3" s="703"/>
      <c r="DYO3" s="703"/>
      <c r="DYP3" s="703"/>
      <c r="DYQ3" s="703"/>
      <c r="DYR3" s="703"/>
      <c r="DYS3" s="703"/>
      <c r="DYT3" s="703"/>
      <c r="DYU3" s="703"/>
      <c r="DYV3" s="703"/>
      <c r="DYW3" s="703"/>
      <c r="DYX3" s="703"/>
      <c r="DYY3" s="703"/>
      <c r="DYZ3" s="703"/>
      <c r="DZA3" s="703"/>
      <c r="DZB3" s="703"/>
      <c r="DZC3" s="703"/>
      <c r="DZD3" s="703"/>
      <c r="DZE3" s="703"/>
      <c r="DZF3" s="703"/>
      <c r="DZG3" s="703"/>
      <c r="DZH3" s="703"/>
      <c r="DZI3" s="703"/>
      <c r="DZJ3" s="703"/>
      <c r="DZK3" s="703"/>
      <c r="DZL3" s="703"/>
      <c r="DZM3" s="703"/>
      <c r="DZN3" s="703"/>
      <c r="DZO3" s="703"/>
      <c r="DZP3" s="703"/>
      <c r="DZQ3" s="703"/>
      <c r="DZR3" s="703"/>
      <c r="DZS3" s="703"/>
      <c r="DZT3" s="703"/>
      <c r="DZU3" s="703"/>
      <c r="DZV3" s="703"/>
      <c r="DZW3" s="703"/>
      <c r="DZX3" s="703"/>
      <c r="DZY3" s="703"/>
      <c r="DZZ3" s="703"/>
      <c r="EAA3" s="703"/>
      <c r="EAB3" s="703"/>
      <c r="EAC3" s="703"/>
      <c r="EAD3" s="703"/>
      <c r="EAE3" s="703"/>
      <c r="EAF3" s="703"/>
      <c r="EAG3" s="703"/>
      <c r="EAH3" s="703"/>
      <c r="EAI3" s="703"/>
      <c r="EAJ3" s="703"/>
      <c r="EAK3" s="703"/>
      <c r="EAL3" s="703"/>
      <c r="EAM3" s="703"/>
      <c r="EAN3" s="703"/>
      <c r="EAO3" s="703"/>
      <c r="EAP3" s="703"/>
      <c r="EAQ3" s="703"/>
      <c r="EAR3" s="703"/>
      <c r="EAS3" s="703"/>
      <c r="EAT3" s="703"/>
      <c r="EAU3" s="703"/>
      <c r="EAV3" s="703"/>
      <c r="EAW3" s="703"/>
      <c r="EAX3" s="703"/>
      <c r="EAY3" s="703"/>
      <c r="EAZ3" s="703"/>
      <c r="EBA3" s="703"/>
      <c r="EBB3" s="703"/>
      <c r="EBC3" s="703"/>
      <c r="EBD3" s="703"/>
      <c r="EBE3" s="703"/>
      <c r="EBF3" s="703"/>
      <c r="EBG3" s="703"/>
      <c r="EBH3" s="703"/>
      <c r="EBI3" s="703"/>
      <c r="EBJ3" s="703"/>
      <c r="EBK3" s="703"/>
      <c r="EBL3" s="703"/>
      <c r="EBM3" s="703"/>
      <c r="EBN3" s="703"/>
      <c r="EBO3" s="703"/>
      <c r="EBP3" s="703"/>
      <c r="EBQ3" s="703"/>
      <c r="EBR3" s="703"/>
      <c r="EBS3" s="703"/>
      <c r="EBT3" s="703"/>
      <c r="EBU3" s="703"/>
      <c r="EBV3" s="703"/>
      <c r="EBW3" s="703"/>
      <c r="EBX3" s="703"/>
      <c r="EBY3" s="703"/>
      <c r="EBZ3" s="703"/>
      <c r="ECA3" s="703"/>
      <c r="ECB3" s="703"/>
      <c r="ECC3" s="703"/>
      <c r="ECD3" s="703"/>
      <c r="ECE3" s="703"/>
      <c r="ECF3" s="703"/>
      <c r="ECG3" s="703"/>
      <c r="ECH3" s="703"/>
      <c r="ECI3" s="703"/>
      <c r="ECJ3" s="703"/>
      <c r="ECK3" s="703"/>
      <c r="ECL3" s="703"/>
      <c r="ECM3" s="703"/>
      <c r="ECN3" s="703"/>
      <c r="ECO3" s="703"/>
      <c r="ECP3" s="703"/>
      <c r="ECQ3" s="703"/>
      <c r="ECR3" s="703"/>
      <c r="ECS3" s="703"/>
      <c r="ECT3" s="703"/>
      <c r="ECU3" s="703"/>
      <c r="ECV3" s="703"/>
      <c r="ECW3" s="703"/>
      <c r="ECX3" s="703"/>
      <c r="ECY3" s="703"/>
      <c r="ECZ3" s="703"/>
      <c r="EDA3" s="703"/>
      <c r="EDB3" s="703"/>
      <c r="EDC3" s="703"/>
      <c r="EDD3" s="703"/>
      <c r="EDE3" s="703"/>
      <c r="EDF3" s="703"/>
      <c r="EDG3" s="703"/>
      <c r="EDH3" s="703"/>
      <c r="EDI3" s="703"/>
      <c r="EDJ3" s="703"/>
      <c r="EDK3" s="703"/>
      <c r="EDL3" s="703"/>
      <c r="EDM3" s="703"/>
      <c r="EDN3" s="703"/>
      <c r="EDO3" s="703"/>
      <c r="EDP3" s="703"/>
      <c r="EDQ3" s="703"/>
      <c r="EDR3" s="703"/>
      <c r="EDS3" s="703"/>
      <c r="EDT3" s="703"/>
      <c r="EDU3" s="703"/>
      <c r="EDV3" s="703"/>
      <c r="EDW3" s="703"/>
      <c r="EDX3" s="703"/>
      <c r="EDY3" s="703"/>
      <c r="EDZ3" s="703"/>
      <c r="EEA3" s="703"/>
      <c r="EEB3" s="703"/>
      <c r="EEC3" s="703"/>
      <c r="EED3" s="703"/>
      <c r="EEE3" s="703"/>
      <c r="EEF3" s="703"/>
      <c r="EEG3" s="703"/>
      <c r="EEH3" s="703"/>
      <c r="EEI3" s="703"/>
      <c r="EEJ3" s="703"/>
      <c r="EEK3" s="703"/>
      <c r="EEL3" s="703"/>
      <c r="EEM3" s="703"/>
      <c r="EEN3" s="703"/>
      <c r="EEO3" s="703"/>
      <c r="EEP3" s="703"/>
      <c r="EEQ3" s="703"/>
      <c r="EER3" s="703"/>
      <c r="EES3" s="703"/>
      <c r="EET3" s="703"/>
      <c r="EEU3" s="703"/>
      <c r="EEV3" s="703"/>
      <c r="EEW3" s="703"/>
      <c r="EEX3" s="703"/>
      <c r="EEY3" s="703"/>
      <c r="EEZ3" s="703"/>
      <c r="EFA3" s="703"/>
      <c r="EFB3" s="703"/>
      <c r="EFC3" s="703"/>
      <c r="EFD3" s="703"/>
      <c r="EFE3" s="703"/>
      <c r="EFF3" s="703"/>
      <c r="EFG3" s="703"/>
      <c r="EFH3" s="703"/>
      <c r="EFI3" s="703"/>
      <c r="EFJ3" s="703"/>
      <c r="EFK3" s="703"/>
      <c r="EFL3" s="703"/>
      <c r="EFM3" s="703"/>
      <c r="EFN3" s="703"/>
      <c r="EFO3" s="703"/>
      <c r="EFP3" s="703"/>
      <c r="EFQ3" s="703"/>
      <c r="EFR3" s="703"/>
      <c r="EFS3" s="703"/>
      <c r="EFT3" s="703"/>
      <c r="EFU3" s="703"/>
      <c r="EFV3" s="703"/>
      <c r="EFW3" s="703"/>
      <c r="EFX3" s="703"/>
      <c r="EFY3" s="703"/>
      <c r="EFZ3" s="703"/>
      <c r="EGA3" s="703"/>
      <c r="EGB3" s="703"/>
      <c r="EGC3" s="703"/>
      <c r="EGD3" s="703"/>
      <c r="EGE3" s="703"/>
      <c r="EGF3" s="703"/>
      <c r="EGG3" s="703"/>
      <c r="EGH3" s="703"/>
      <c r="EGI3" s="703"/>
      <c r="EGJ3" s="703"/>
      <c r="EGK3" s="703"/>
      <c r="EGL3" s="703"/>
      <c r="EGM3" s="703"/>
      <c r="EGN3" s="703"/>
      <c r="EGO3" s="703"/>
      <c r="EGP3" s="703"/>
      <c r="EGQ3" s="703"/>
      <c r="EGR3" s="703"/>
      <c r="EGS3" s="703"/>
      <c r="EGT3" s="703"/>
      <c r="EGU3" s="703"/>
      <c r="EGV3" s="703"/>
      <c r="EGW3" s="703"/>
      <c r="EGX3" s="703"/>
      <c r="EGY3" s="703"/>
      <c r="EGZ3" s="703"/>
      <c r="EHA3" s="703"/>
      <c r="EHB3" s="703"/>
      <c r="EHC3" s="703"/>
      <c r="EHD3" s="703"/>
      <c r="EHE3" s="703"/>
      <c r="EHF3" s="703"/>
      <c r="EHG3" s="703"/>
      <c r="EHH3" s="703"/>
      <c r="EHI3" s="703"/>
      <c r="EHJ3" s="703"/>
      <c r="EHK3" s="703"/>
      <c r="EHL3" s="703"/>
      <c r="EHM3" s="703"/>
      <c r="EHN3" s="703"/>
      <c r="EHO3" s="703"/>
      <c r="EHP3" s="703"/>
      <c r="EHQ3" s="703"/>
      <c r="EHR3" s="703"/>
      <c r="EHS3" s="703"/>
      <c r="EHT3" s="703"/>
      <c r="EHU3" s="703"/>
      <c r="EHV3" s="703"/>
      <c r="EHW3" s="703"/>
      <c r="EHX3" s="703"/>
      <c r="EHY3" s="703"/>
      <c r="EHZ3" s="703"/>
      <c r="EIA3" s="703"/>
      <c r="EIB3" s="703"/>
      <c r="EIC3" s="703"/>
      <c r="EID3" s="703"/>
      <c r="EIE3" s="703"/>
      <c r="EIF3" s="703"/>
      <c r="EIG3" s="703"/>
      <c r="EIH3" s="703"/>
      <c r="EII3" s="703"/>
      <c r="EIJ3" s="703"/>
      <c r="EIK3" s="703"/>
      <c r="EIL3" s="703"/>
      <c r="EIM3" s="703"/>
      <c r="EIN3" s="703"/>
      <c r="EIO3" s="703"/>
      <c r="EIP3" s="703"/>
      <c r="EIQ3" s="703"/>
      <c r="EIR3" s="703"/>
      <c r="EIS3" s="703"/>
      <c r="EIT3" s="703"/>
      <c r="EIU3" s="703"/>
      <c r="EIV3" s="703"/>
      <c r="EIW3" s="703"/>
      <c r="EIX3" s="703"/>
      <c r="EIY3" s="703"/>
      <c r="EIZ3" s="703"/>
      <c r="EJA3" s="703"/>
      <c r="EJB3" s="703"/>
      <c r="EJC3" s="703"/>
      <c r="EJD3" s="703"/>
      <c r="EJE3" s="703"/>
      <c r="EJF3" s="703"/>
      <c r="EJG3" s="703"/>
      <c r="EJH3" s="703"/>
      <c r="EJI3" s="703"/>
      <c r="EJJ3" s="703"/>
      <c r="EJK3" s="703"/>
      <c r="EJL3" s="703"/>
      <c r="EJM3" s="703"/>
      <c r="EJN3" s="703"/>
      <c r="EJO3" s="703"/>
      <c r="EJP3" s="703"/>
      <c r="EJQ3" s="703"/>
      <c r="EJR3" s="703"/>
      <c r="EJS3" s="703"/>
      <c r="EJT3" s="703"/>
      <c r="EJU3" s="703"/>
      <c r="EJV3" s="703"/>
      <c r="EJW3" s="703"/>
      <c r="EJX3" s="703"/>
      <c r="EJY3" s="703"/>
      <c r="EJZ3" s="703"/>
      <c r="EKA3" s="703"/>
      <c r="EKB3" s="703"/>
      <c r="EKC3" s="703"/>
      <c r="EKD3" s="703"/>
      <c r="EKE3" s="703"/>
      <c r="EKF3" s="703"/>
      <c r="EKG3" s="703"/>
      <c r="EKH3" s="703"/>
      <c r="EKI3" s="703"/>
      <c r="EKJ3" s="703"/>
      <c r="EKK3" s="703"/>
      <c r="EKL3" s="703"/>
      <c r="EKM3" s="703"/>
      <c r="EKN3" s="703"/>
      <c r="EKO3" s="703"/>
      <c r="EKP3" s="703"/>
      <c r="EKQ3" s="703"/>
      <c r="EKR3" s="703"/>
      <c r="EKS3" s="703"/>
      <c r="EKT3" s="703"/>
      <c r="EKU3" s="703"/>
      <c r="EKV3" s="703"/>
      <c r="EKW3" s="703"/>
      <c r="EKX3" s="703"/>
      <c r="EKY3" s="703"/>
      <c r="EKZ3" s="703"/>
      <c r="ELA3" s="703"/>
      <c r="ELB3" s="703"/>
      <c r="ELC3" s="703"/>
      <c r="ELD3" s="703"/>
      <c r="ELE3" s="703"/>
      <c r="ELF3" s="703"/>
      <c r="ELG3" s="703"/>
      <c r="ELH3" s="703"/>
      <c r="ELI3" s="703"/>
      <c r="ELJ3" s="703"/>
      <c r="ELK3" s="703"/>
      <c r="ELL3" s="703"/>
      <c r="ELM3" s="703"/>
      <c r="ELN3" s="703"/>
      <c r="ELO3" s="703"/>
      <c r="ELP3" s="703"/>
      <c r="ELQ3" s="703"/>
      <c r="ELR3" s="703"/>
      <c r="ELS3" s="703"/>
      <c r="ELT3" s="703"/>
      <c r="ELU3" s="703"/>
      <c r="ELV3" s="703"/>
      <c r="ELW3" s="703"/>
      <c r="ELX3" s="703"/>
      <c r="ELY3" s="703"/>
      <c r="ELZ3" s="703"/>
      <c r="EMA3" s="703"/>
      <c r="EMB3" s="703"/>
      <c r="EMC3" s="703"/>
      <c r="EMD3" s="703"/>
      <c r="EME3" s="703"/>
      <c r="EMF3" s="703"/>
      <c r="EMG3" s="703"/>
      <c r="EMH3" s="703"/>
      <c r="EMI3" s="703"/>
      <c r="EMJ3" s="703"/>
      <c r="EMK3" s="703"/>
      <c r="EML3" s="703"/>
      <c r="EMM3" s="703"/>
      <c r="EMN3" s="703"/>
      <c r="EMO3" s="703"/>
      <c r="EMP3" s="703"/>
      <c r="EMQ3" s="703"/>
      <c r="EMR3" s="703"/>
      <c r="EMS3" s="703"/>
      <c r="EMT3" s="703"/>
      <c r="EMU3" s="703"/>
      <c r="EMV3" s="703"/>
      <c r="EMW3" s="703"/>
      <c r="EMX3" s="703"/>
      <c r="EMY3" s="703"/>
      <c r="EMZ3" s="703"/>
      <c r="ENA3" s="703"/>
      <c r="ENB3" s="703"/>
      <c r="ENC3" s="703"/>
      <c r="END3" s="703"/>
      <c r="ENE3" s="703"/>
      <c r="ENF3" s="703"/>
      <c r="ENG3" s="703"/>
      <c r="ENH3" s="703"/>
      <c r="ENI3" s="703"/>
      <c r="ENJ3" s="703"/>
      <c r="ENK3" s="703"/>
      <c r="ENL3" s="703"/>
      <c r="ENM3" s="703"/>
      <c r="ENN3" s="703"/>
      <c r="ENO3" s="703"/>
      <c r="ENP3" s="703"/>
      <c r="ENQ3" s="703"/>
      <c r="ENR3" s="703"/>
      <c r="ENS3" s="703"/>
      <c r="ENT3" s="703"/>
      <c r="ENU3" s="703"/>
      <c r="ENV3" s="703"/>
      <c r="ENW3" s="703"/>
      <c r="ENX3" s="703"/>
      <c r="ENY3" s="703"/>
      <c r="ENZ3" s="703"/>
      <c r="EOA3" s="703"/>
      <c r="EOB3" s="703"/>
      <c r="EOC3" s="703"/>
      <c r="EOD3" s="703"/>
      <c r="EOE3" s="703"/>
      <c r="EOF3" s="703"/>
      <c r="EOG3" s="703"/>
      <c r="EOH3" s="703"/>
      <c r="EOI3" s="703"/>
      <c r="EOJ3" s="703"/>
      <c r="EOK3" s="703"/>
      <c r="EOL3" s="703"/>
      <c r="EOM3" s="703"/>
      <c r="EON3" s="703"/>
      <c r="EOO3" s="703"/>
      <c r="EOP3" s="703"/>
      <c r="EOQ3" s="703"/>
      <c r="EOR3" s="703"/>
      <c r="EOS3" s="703"/>
      <c r="EOT3" s="703"/>
      <c r="EOU3" s="703"/>
      <c r="EOV3" s="703"/>
      <c r="EOW3" s="703"/>
      <c r="EOX3" s="703"/>
      <c r="EOY3" s="703"/>
      <c r="EOZ3" s="703"/>
      <c r="EPA3" s="703"/>
      <c r="EPB3" s="703"/>
      <c r="EPC3" s="703"/>
      <c r="EPD3" s="703"/>
      <c r="EPE3" s="703"/>
      <c r="EPF3" s="703"/>
      <c r="EPG3" s="703"/>
      <c r="EPH3" s="703"/>
      <c r="EPI3" s="703"/>
      <c r="EPJ3" s="703"/>
      <c r="EPK3" s="703"/>
      <c r="EPL3" s="703"/>
      <c r="EPM3" s="703"/>
      <c r="EPN3" s="703"/>
      <c r="EPO3" s="703"/>
      <c r="EPP3" s="703"/>
      <c r="EPQ3" s="703"/>
      <c r="EPR3" s="703"/>
      <c r="EPS3" s="703"/>
      <c r="EPT3" s="703"/>
      <c r="EPU3" s="703"/>
      <c r="EPV3" s="703"/>
      <c r="EPW3" s="703"/>
      <c r="EPX3" s="703"/>
      <c r="EPY3" s="703"/>
      <c r="EPZ3" s="703"/>
      <c r="EQA3" s="703"/>
      <c r="EQB3" s="703"/>
      <c r="EQC3" s="703"/>
      <c r="EQD3" s="703"/>
      <c r="EQE3" s="703"/>
      <c r="EQF3" s="703"/>
      <c r="EQG3" s="703"/>
      <c r="EQH3" s="703"/>
      <c r="EQI3" s="703"/>
      <c r="EQJ3" s="703"/>
      <c r="EQK3" s="703"/>
      <c r="EQL3" s="703"/>
      <c r="EQM3" s="703"/>
      <c r="EQN3" s="703"/>
      <c r="EQO3" s="703"/>
      <c r="EQP3" s="703"/>
      <c r="EQQ3" s="703"/>
      <c r="EQR3" s="703"/>
      <c r="EQS3" s="703"/>
      <c r="EQT3" s="703"/>
      <c r="EQU3" s="703"/>
      <c r="EQV3" s="703"/>
      <c r="EQW3" s="703"/>
      <c r="EQX3" s="703"/>
      <c r="EQY3" s="703"/>
      <c r="EQZ3" s="703"/>
      <c r="ERA3" s="703"/>
      <c r="ERB3" s="703"/>
      <c r="ERC3" s="703"/>
      <c r="ERD3" s="703"/>
      <c r="ERE3" s="703"/>
      <c r="ERF3" s="703"/>
      <c r="ERG3" s="703"/>
      <c r="ERH3" s="703"/>
      <c r="ERI3" s="703"/>
      <c r="ERJ3" s="703"/>
      <c r="ERK3" s="703"/>
      <c r="ERL3" s="703"/>
      <c r="ERM3" s="703"/>
      <c r="ERN3" s="703"/>
      <c r="ERO3" s="703"/>
      <c r="ERP3" s="703"/>
      <c r="ERQ3" s="703"/>
      <c r="ERR3" s="703"/>
      <c r="ERS3" s="703"/>
      <c r="ERT3" s="703"/>
      <c r="ERU3" s="703"/>
      <c r="ERV3" s="703"/>
      <c r="ERW3" s="703"/>
      <c r="ERX3" s="703"/>
      <c r="ERY3" s="703"/>
      <c r="ERZ3" s="703"/>
      <c r="ESA3" s="703"/>
      <c r="ESB3" s="703"/>
      <c r="ESC3" s="703"/>
      <c r="ESD3" s="703"/>
      <c r="ESE3" s="703"/>
      <c r="ESF3" s="703"/>
      <c r="ESG3" s="703"/>
      <c r="ESH3" s="703"/>
      <c r="ESI3" s="703"/>
      <c r="ESJ3" s="703"/>
      <c r="ESK3" s="703"/>
      <c r="ESL3" s="703"/>
      <c r="ESM3" s="703"/>
      <c r="ESN3" s="703"/>
      <c r="ESO3" s="703"/>
      <c r="ESP3" s="703"/>
      <c r="ESQ3" s="703"/>
      <c r="ESR3" s="703"/>
      <c r="ESS3" s="703"/>
      <c r="EST3" s="703"/>
      <c r="ESU3" s="703"/>
      <c r="ESV3" s="703"/>
      <c r="ESW3" s="703"/>
      <c r="ESX3" s="703"/>
      <c r="ESY3" s="703"/>
      <c r="ESZ3" s="703"/>
      <c r="ETA3" s="703"/>
      <c r="ETB3" s="703"/>
      <c r="ETC3" s="703"/>
      <c r="ETD3" s="703"/>
      <c r="ETE3" s="703"/>
      <c r="ETF3" s="703"/>
      <c r="ETG3" s="703"/>
      <c r="ETH3" s="703"/>
      <c r="ETI3" s="703"/>
      <c r="ETJ3" s="703"/>
      <c r="ETK3" s="703"/>
      <c r="ETL3" s="703"/>
      <c r="ETM3" s="703"/>
      <c r="ETN3" s="703"/>
      <c r="ETO3" s="703"/>
      <c r="ETP3" s="703"/>
      <c r="ETQ3" s="703"/>
      <c r="ETR3" s="703"/>
      <c r="ETS3" s="703"/>
      <c r="ETT3" s="703"/>
      <c r="ETU3" s="703"/>
      <c r="ETV3" s="703"/>
      <c r="ETW3" s="703"/>
      <c r="ETX3" s="703"/>
      <c r="ETY3" s="703"/>
      <c r="ETZ3" s="703"/>
      <c r="EUA3" s="703"/>
      <c r="EUB3" s="703"/>
      <c r="EUC3" s="703"/>
      <c r="EUD3" s="703"/>
      <c r="EUE3" s="703"/>
      <c r="EUF3" s="703"/>
      <c r="EUG3" s="703"/>
      <c r="EUH3" s="703"/>
      <c r="EUI3" s="703"/>
      <c r="EUJ3" s="703"/>
      <c r="EUK3" s="703"/>
      <c r="EUL3" s="703"/>
      <c r="EUM3" s="703"/>
      <c r="EUN3" s="703"/>
      <c r="EUO3" s="703"/>
      <c r="EUP3" s="703"/>
      <c r="EUQ3" s="703"/>
      <c r="EUR3" s="703"/>
      <c r="EUS3" s="703"/>
      <c r="EUT3" s="703"/>
      <c r="EUU3" s="703"/>
      <c r="EUV3" s="703"/>
      <c r="EUW3" s="703"/>
      <c r="EUX3" s="703"/>
      <c r="EUY3" s="703"/>
      <c r="EUZ3" s="703"/>
      <c r="EVA3" s="703"/>
      <c r="EVB3" s="703"/>
      <c r="EVC3" s="703"/>
      <c r="EVD3" s="703"/>
      <c r="EVE3" s="703"/>
      <c r="EVF3" s="703"/>
      <c r="EVG3" s="703"/>
      <c r="EVH3" s="703"/>
      <c r="EVI3" s="703"/>
      <c r="EVJ3" s="703"/>
      <c r="EVK3" s="703"/>
      <c r="EVL3" s="703"/>
      <c r="EVM3" s="703"/>
      <c r="EVN3" s="703"/>
      <c r="EVO3" s="703"/>
      <c r="EVP3" s="703"/>
      <c r="EVQ3" s="703"/>
      <c r="EVR3" s="703"/>
      <c r="EVS3" s="703"/>
      <c r="EVT3" s="703"/>
      <c r="EVU3" s="703"/>
      <c r="EVV3" s="703"/>
      <c r="EVW3" s="703"/>
      <c r="EVX3" s="703"/>
      <c r="EVY3" s="703"/>
      <c r="EVZ3" s="703"/>
      <c r="EWA3" s="703"/>
      <c r="EWB3" s="703"/>
      <c r="EWC3" s="703"/>
      <c r="EWD3" s="703"/>
      <c r="EWE3" s="703"/>
      <c r="EWF3" s="703"/>
      <c r="EWG3" s="703"/>
      <c r="EWH3" s="703"/>
      <c r="EWI3" s="703"/>
      <c r="EWJ3" s="703"/>
      <c r="EWK3" s="703"/>
      <c r="EWL3" s="703"/>
      <c r="EWM3" s="703"/>
      <c r="EWN3" s="703"/>
      <c r="EWO3" s="703"/>
      <c r="EWP3" s="703"/>
      <c r="EWQ3" s="703"/>
      <c r="EWR3" s="703"/>
      <c r="EWS3" s="703"/>
      <c r="EWT3" s="703"/>
      <c r="EWU3" s="703"/>
      <c r="EWV3" s="703"/>
      <c r="EWW3" s="703"/>
      <c r="EWX3" s="703"/>
      <c r="EWY3" s="703"/>
      <c r="EWZ3" s="703"/>
      <c r="EXA3" s="703"/>
      <c r="EXB3" s="703"/>
      <c r="EXC3" s="703"/>
      <c r="EXD3" s="703"/>
      <c r="EXE3" s="703"/>
      <c r="EXF3" s="703"/>
      <c r="EXG3" s="703"/>
      <c r="EXH3" s="703"/>
      <c r="EXI3" s="703"/>
      <c r="EXJ3" s="703"/>
      <c r="EXK3" s="703"/>
      <c r="EXL3" s="703"/>
      <c r="EXM3" s="703"/>
      <c r="EXN3" s="703"/>
      <c r="EXO3" s="703"/>
      <c r="EXP3" s="703"/>
      <c r="EXQ3" s="703"/>
      <c r="EXR3" s="703"/>
      <c r="EXS3" s="703"/>
      <c r="EXT3" s="703"/>
      <c r="EXU3" s="703"/>
      <c r="EXV3" s="703"/>
      <c r="EXW3" s="703"/>
      <c r="EXX3" s="703"/>
      <c r="EXY3" s="703"/>
      <c r="EXZ3" s="703"/>
      <c r="EYA3" s="703"/>
      <c r="EYB3" s="703"/>
      <c r="EYC3" s="703"/>
      <c r="EYD3" s="703"/>
      <c r="EYE3" s="703"/>
      <c r="EYF3" s="703"/>
      <c r="EYG3" s="703"/>
      <c r="EYH3" s="703"/>
      <c r="EYI3" s="703"/>
      <c r="EYJ3" s="703"/>
      <c r="EYK3" s="703"/>
      <c r="EYL3" s="703"/>
      <c r="EYM3" s="703"/>
      <c r="EYN3" s="703"/>
      <c r="EYO3" s="703"/>
      <c r="EYP3" s="703"/>
      <c r="EYQ3" s="703"/>
      <c r="EYR3" s="703"/>
      <c r="EYS3" s="703"/>
      <c r="EYT3" s="703"/>
      <c r="EYU3" s="703"/>
      <c r="EYV3" s="703"/>
      <c r="EYW3" s="703"/>
      <c r="EYX3" s="703"/>
      <c r="EYY3" s="703"/>
      <c r="EYZ3" s="703"/>
      <c r="EZA3" s="703"/>
      <c r="EZB3" s="703"/>
      <c r="EZC3" s="703"/>
      <c r="EZD3" s="703"/>
      <c r="EZE3" s="703"/>
      <c r="EZF3" s="703"/>
      <c r="EZG3" s="703"/>
      <c r="EZH3" s="703"/>
      <c r="EZI3" s="703"/>
      <c r="EZJ3" s="703"/>
      <c r="EZK3" s="703"/>
      <c r="EZL3" s="703"/>
      <c r="EZM3" s="703"/>
      <c r="EZN3" s="703"/>
      <c r="EZO3" s="703"/>
      <c r="EZP3" s="703"/>
      <c r="EZQ3" s="703"/>
      <c r="EZR3" s="703"/>
      <c r="EZS3" s="703"/>
      <c r="EZT3" s="703"/>
      <c r="EZU3" s="703"/>
      <c r="EZV3" s="703"/>
      <c r="EZW3" s="703"/>
      <c r="EZX3" s="703"/>
      <c r="EZY3" s="703"/>
      <c r="EZZ3" s="703"/>
      <c r="FAA3" s="703"/>
      <c r="FAB3" s="703"/>
      <c r="FAC3" s="703"/>
      <c r="FAD3" s="703"/>
      <c r="FAE3" s="703"/>
      <c r="FAF3" s="703"/>
      <c r="FAG3" s="703"/>
      <c r="FAH3" s="703"/>
      <c r="FAI3" s="703"/>
      <c r="FAJ3" s="703"/>
      <c r="FAK3" s="703"/>
      <c r="FAL3" s="703"/>
      <c r="FAM3" s="703"/>
      <c r="FAN3" s="703"/>
      <c r="FAO3" s="703"/>
      <c r="FAP3" s="703"/>
      <c r="FAQ3" s="703"/>
      <c r="FAR3" s="703"/>
      <c r="FAS3" s="703"/>
      <c r="FAT3" s="703"/>
      <c r="FAU3" s="703"/>
      <c r="FAV3" s="703"/>
      <c r="FAW3" s="703"/>
      <c r="FAX3" s="703"/>
      <c r="FAY3" s="703"/>
      <c r="FAZ3" s="703"/>
      <c r="FBA3" s="703"/>
      <c r="FBB3" s="703"/>
      <c r="FBC3" s="703"/>
      <c r="FBD3" s="703"/>
      <c r="FBE3" s="703"/>
      <c r="FBF3" s="703"/>
      <c r="FBG3" s="703"/>
      <c r="FBH3" s="703"/>
      <c r="FBI3" s="703"/>
      <c r="FBJ3" s="703"/>
      <c r="FBK3" s="703"/>
      <c r="FBL3" s="703"/>
      <c r="FBM3" s="703"/>
      <c r="FBN3" s="703"/>
      <c r="FBO3" s="703"/>
      <c r="FBP3" s="703"/>
      <c r="FBQ3" s="703"/>
      <c r="FBR3" s="703"/>
      <c r="FBS3" s="703"/>
      <c r="FBT3" s="703"/>
      <c r="FBU3" s="703"/>
      <c r="FBV3" s="703"/>
      <c r="FBW3" s="703"/>
      <c r="FBX3" s="703"/>
      <c r="FBY3" s="703"/>
      <c r="FBZ3" s="703"/>
      <c r="FCA3" s="703"/>
      <c r="FCB3" s="703"/>
      <c r="FCC3" s="703"/>
      <c r="FCD3" s="703"/>
      <c r="FCE3" s="703"/>
      <c r="FCF3" s="703"/>
      <c r="FCG3" s="703"/>
      <c r="FCH3" s="703"/>
      <c r="FCI3" s="703"/>
      <c r="FCJ3" s="703"/>
      <c r="FCK3" s="703"/>
      <c r="FCL3" s="703"/>
      <c r="FCM3" s="703"/>
      <c r="FCN3" s="703"/>
      <c r="FCO3" s="703"/>
      <c r="FCP3" s="703"/>
      <c r="FCQ3" s="703"/>
      <c r="FCR3" s="703"/>
      <c r="FCS3" s="703"/>
      <c r="FCT3" s="703"/>
      <c r="FCU3" s="703"/>
      <c r="FCV3" s="703"/>
      <c r="FCW3" s="703"/>
      <c r="FCX3" s="703"/>
      <c r="FCY3" s="703"/>
      <c r="FCZ3" s="703"/>
      <c r="FDA3" s="703"/>
      <c r="FDB3" s="703"/>
      <c r="FDC3" s="703"/>
      <c r="FDD3" s="703"/>
      <c r="FDE3" s="703"/>
      <c r="FDF3" s="703"/>
      <c r="FDG3" s="703"/>
      <c r="FDH3" s="703"/>
      <c r="FDI3" s="703"/>
      <c r="FDJ3" s="703"/>
      <c r="FDK3" s="703"/>
      <c r="FDL3" s="703"/>
      <c r="FDM3" s="703"/>
      <c r="FDN3" s="703"/>
      <c r="FDO3" s="703"/>
      <c r="FDP3" s="703"/>
      <c r="FDQ3" s="703"/>
      <c r="FDR3" s="703"/>
      <c r="FDS3" s="703"/>
      <c r="FDT3" s="703"/>
      <c r="FDU3" s="703"/>
      <c r="FDV3" s="703"/>
      <c r="FDW3" s="703"/>
      <c r="FDX3" s="703"/>
      <c r="FDY3" s="703"/>
      <c r="FDZ3" s="703"/>
      <c r="FEA3" s="703"/>
      <c r="FEB3" s="703"/>
      <c r="FEC3" s="703"/>
      <c r="FED3" s="703"/>
      <c r="FEE3" s="703"/>
      <c r="FEF3" s="703"/>
      <c r="FEG3" s="703"/>
      <c r="FEH3" s="703"/>
      <c r="FEI3" s="703"/>
      <c r="FEJ3" s="703"/>
      <c r="FEK3" s="703"/>
      <c r="FEL3" s="703"/>
      <c r="FEM3" s="703"/>
      <c r="FEN3" s="703"/>
      <c r="FEO3" s="703"/>
      <c r="FEP3" s="703"/>
      <c r="FEQ3" s="703"/>
      <c r="FER3" s="703"/>
      <c r="FES3" s="703"/>
      <c r="FET3" s="703"/>
      <c r="FEU3" s="703"/>
      <c r="FEV3" s="703"/>
      <c r="FEW3" s="703"/>
      <c r="FEX3" s="703"/>
      <c r="FEY3" s="703"/>
      <c r="FEZ3" s="703"/>
      <c r="FFA3" s="703"/>
      <c r="FFB3" s="703"/>
      <c r="FFC3" s="703"/>
      <c r="FFD3" s="703"/>
      <c r="FFE3" s="703"/>
      <c r="FFF3" s="703"/>
      <c r="FFG3" s="703"/>
      <c r="FFH3" s="703"/>
      <c r="FFI3" s="703"/>
      <c r="FFJ3" s="703"/>
      <c r="FFK3" s="703"/>
      <c r="FFL3" s="703"/>
      <c r="FFM3" s="703"/>
      <c r="FFN3" s="703"/>
      <c r="FFO3" s="703"/>
      <c r="FFP3" s="703"/>
      <c r="FFQ3" s="703"/>
      <c r="FFR3" s="703"/>
      <c r="FFS3" s="703"/>
      <c r="FFT3" s="703"/>
      <c r="FFU3" s="703"/>
      <c r="FFV3" s="703"/>
      <c r="FFW3" s="703"/>
      <c r="FFX3" s="703"/>
      <c r="FFY3" s="703"/>
      <c r="FFZ3" s="703"/>
      <c r="FGA3" s="703"/>
      <c r="FGB3" s="703"/>
      <c r="FGC3" s="703"/>
      <c r="FGD3" s="703"/>
      <c r="FGE3" s="703"/>
      <c r="FGF3" s="703"/>
      <c r="FGG3" s="703"/>
      <c r="FGH3" s="703"/>
      <c r="FGI3" s="703"/>
      <c r="FGJ3" s="703"/>
      <c r="FGK3" s="703"/>
      <c r="FGL3" s="703"/>
      <c r="FGM3" s="703"/>
      <c r="FGN3" s="703"/>
      <c r="FGO3" s="703"/>
      <c r="FGP3" s="703"/>
      <c r="FGQ3" s="703"/>
      <c r="FGR3" s="703"/>
      <c r="FGS3" s="703"/>
      <c r="FGT3" s="703"/>
      <c r="FGU3" s="703"/>
      <c r="FGV3" s="703"/>
      <c r="FGW3" s="703"/>
      <c r="FGX3" s="703"/>
      <c r="FGY3" s="703"/>
      <c r="FGZ3" s="703"/>
      <c r="FHA3" s="703"/>
      <c r="FHB3" s="703"/>
      <c r="FHC3" s="703"/>
      <c r="FHD3" s="703"/>
      <c r="FHE3" s="703"/>
      <c r="FHF3" s="703"/>
      <c r="FHG3" s="703"/>
      <c r="FHH3" s="703"/>
      <c r="FHI3" s="703"/>
      <c r="FHJ3" s="703"/>
      <c r="FHK3" s="703"/>
      <c r="FHL3" s="703"/>
      <c r="FHM3" s="703"/>
      <c r="FHN3" s="703"/>
      <c r="FHO3" s="703"/>
      <c r="FHP3" s="703"/>
      <c r="FHQ3" s="703"/>
      <c r="FHR3" s="703"/>
      <c r="FHS3" s="703"/>
      <c r="FHT3" s="703"/>
      <c r="FHU3" s="703"/>
      <c r="FHV3" s="703"/>
      <c r="FHW3" s="703"/>
      <c r="FHX3" s="703"/>
      <c r="FHY3" s="703"/>
      <c r="FHZ3" s="703"/>
      <c r="FIA3" s="703"/>
      <c r="FIB3" s="703"/>
      <c r="FIC3" s="703"/>
      <c r="FID3" s="703"/>
      <c r="FIE3" s="703"/>
      <c r="FIF3" s="703"/>
      <c r="FIG3" s="703"/>
      <c r="FIH3" s="703"/>
      <c r="FII3" s="703"/>
      <c r="FIJ3" s="703"/>
      <c r="FIK3" s="703"/>
      <c r="FIL3" s="703"/>
      <c r="FIM3" s="703"/>
      <c r="FIN3" s="703"/>
      <c r="FIO3" s="703"/>
      <c r="FIP3" s="703"/>
      <c r="FIQ3" s="703"/>
      <c r="FIR3" s="703"/>
      <c r="FIS3" s="703"/>
      <c r="FIT3" s="703"/>
      <c r="FIU3" s="703"/>
      <c r="FIV3" s="703"/>
      <c r="FIW3" s="703"/>
      <c r="FIX3" s="703"/>
      <c r="FIY3" s="703"/>
      <c r="FIZ3" s="703"/>
      <c r="FJA3" s="703"/>
      <c r="FJB3" s="703"/>
      <c r="FJC3" s="703"/>
      <c r="FJD3" s="703"/>
      <c r="FJE3" s="703"/>
      <c r="FJF3" s="703"/>
      <c r="FJG3" s="703"/>
      <c r="FJH3" s="703"/>
      <c r="FJI3" s="703"/>
      <c r="FJJ3" s="703"/>
      <c r="FJK3" s="703"/>
      <c r="FJL3" s="703"/>
      <c r="FJM3" s="703"/>
      <c r="FJN3" s="703"/>
      <c r="FJO3" s="703"/>
      <c r="FJP3" s="703"/>
      <c r="FJQ3" s="703"/>
      <c r="FJR3" s="703"/>
      <c r="FJS3" s="703"/>
      <c r="FJT3" s="703"/>
      <c r="FJU3" s="703"/>
      <c r="FJV3" s="703"/>
      <c r="FJW3" s="703"/>
      <c r="FJX3" s="703"/>
      <c r="FJY3" s="703"/>
      <c r="FJZ3" s="703"/>
      <c r="FKA3" s="703"/>
      <c r="FKB3" s="703"/>
      <c r="FKC3" s="703"/>
      <c r="FKD3" s="703"/>
      <c r="FKE3" s="703"/>
      <c r="FKF3" s="703"/>
      <c r="FKG3" s="703"/>
      <c r="FKH3" s="703"/>
      <c r="FKI3" s="703"/>
      <c r="FKJ3" s="703"/>
      <c r="FKK3" s="703"/>
      <c r="FKL3" s="703"/>
      <c r="FKM3" s="703"/>
      <c r="FKN3" s="703"/>
      <c r="FKO3" s="703"/>
      <c r="FKP3" s="703"/>
      <c r="FKQ3" s="703"/>
      <c r="FKR3" s="703"/>
      <c r="FKS3" s="703"/>
      <c r="FKT3" s="703"/>
      <c r="FKU3" s="703"/>
      <c r="FKV3" s="703"/>
      <c r="FKW3" s="703"/>
      <c r="FKX3" s="703"/>
      <c r="FKY3" s="703"/>
      <c r="FKZ3" s="703"/>
      <c r="FLA3" s="703"/>
      <c r="FLB3" s="703"/>
      <c r="FLC3" s="703"/>
      <c r="FLD3" s="703"/>
      <c r="FLE3" s="703"/>
      <c r="FLF3" s="703"/>
      <c r="FLG3" s="703"/>
      <c r="FLH3" s="703"/>
      <c r="FLI3" s="703"/>
      <c r="FLJ3" s="703"/>
      <c r="FLK3" s="703"/>
      <c r="FLL3" s="703"/>
      <c r="FLM3" s="703"/>
      <c r="FLN3" s="703"/>
      <c r="FLO3" s="703"/>
      <c r="FLP3" s="703"/>
      <c r="FLQ3" s="703"/>
      <c r="FLR3" s="703"/>
      <c r="FLS3" s="703"/>
      <c r="FLT3" s="703"/>
      <c r="FLU3" s="703"/>
      <c r="FLV3" s="703"/>
      <c r="FLW3" s="703"/>
      <c r="FLX3" s="703"/>
      <c r="FLY3" s="703"/>
      <c r="FLZ3" s="703"/>
      <c r="FMA3" s="703"/>
      <c r="FMB3" s="703"/>
      <c r="FMC3" s="703"/>
      <c r="FMD3" s="703"/>
      <c r="FME3" s="703"/>
      <c r="FMF3" s="703"/>
      <c r="FMG3" s="703"/>
      <c r="FMH3" s="703"/>
      <c r="FMI3" s="703"/>
      <c r="FMJ3" s="703"/>
      <c r="FMK3" s="703"/>
      <c r="FML3" s="703"/>
      <c r="FMM3" s="703"/>
      <c r="FMN3" s="703"/>
      <c r="FMO3" s="703"/>
      <c r="FMP3" s="703"/>
      <c r="FMQ3" s="703"/>
      <c r="FMR3" s="703"/>
      <c r="FMS3" s="703"/>
      <c r="FMT3" s="703"/>
      <c r="FMU3" s="703"/>
      <c r="FMV3" s="703"/>
      <c r="FMW3" s="703"/>
      <c r="FMX3" s="703"/>
      <c r="FMY3" s="703"/>
      <c r="FMZ3" s="703"/>
      <c r="FNA3" s="703"/>
      <c r="FNB3" s="703"/>
      <c r="FNC3" s="703"/>
      <c r="FND3" s="703"/>
      <c r="FNE3" s="703"/>
      <c r="FNF3" s="703"/>
      <c r="FNG3" s="703"/>
      <c r="FNH3" s="703"/>
      <c r="FNI3" s="703"/>
      <c r="FNJ3" s="703"/>
      <c r="FNK3" s="703"/>
      <c r="FNL3" s="703"/>
      <c r="FNM3" s="703"/>
      <c r="FNN3" s="703"/>
      <c r="FNO3" s="703"/>
      <c r="FNP3" s="703"/>
      <c r="FNQ3" s="703"/>
      <c r="FNR3" s="703"/>
      <c r="FNS3" s="703"/>
      <c r="FNT3" s="703"/>
      <c r="FNU3" s="703"/>
      <c r="FNV3" s="703"/>
      <c r="FNW3" s="703"/>
      <c r="FNX3" s="703"/>
      <c r="FNY3" s="703"/>
      <c r="FNZ3" s="703"/>
      <c r="FOA3" s="703"/>
      <c r="FOB3" s="703"/>
      <c r="FOC3" s="703"/>
      <c r="FOD3" s="703"/>
      <c r="FOE3" s="703"/>
      <c r="FOF3" s="703"/>
      <c r="FOG3" s="703"/>
      <c r="FOH3" s="703"/>
      <c r="FOI3" s="703"/>
      <c r="FOJ3" s="703"/>
      <c r="FOK3" s="703"/>
      <c r="FOL3" s="703"/>
      <c r="FOM3" s="703"/>
      <c r="FON3" s="703"/>
      <c r="FOO3" s="703"/>
      <c r="FOP3" s="703"/>
      <c r="FOQ3" s="703"/>
      <c r="FOR3" s="703"/>
      <c r="FOS3" s="703"/>
      <c r="FOT3" s="703"/>
      <c r="FOU3" s="703"/>
      <c r="FOV3" s="703"/>
      <c r="FOW3" s="703"/>
      <c r="FOX3" s="703"/>
      <c r="FOY3" s="703"/>
      <c r="FOZ3" s="703"/>
      <c r="FPA3" s="703"/>
      <c r="FPB3" s="703"/>
      <c r="FPC3" s="703"/>
      <c r="FPD3" s="703"/>
      <c r="FPE3" s="703"/>
      <c r="FPF3" s="703"/>
      <c r="FPG3" s="703"/>
      <c r="FPH3" s="703"/>
      <c r="FPI3" s="703"/>
      <c r="FPJ3" s="703"/>
      <c r="FPK3" s="703"/>
      <c r="FPL3" s="703"/>
      <c r="FPM3" s="703"/>
      <c r="FPN3" s="703"/>
      <c r="FPO3" s="703"/>
      <c r="FPP3" s="703"/>
      <c r="FPQ3" s="703"/>
      <c r="FPR3" s="703"/>
      <c r="FPS3" s="703"/>
      <c r="FPT3" s="703"/>
      <c r="FPU3" s="703"/>
      <c r="FPV3" s="703"/>
      <c r="FPW3" s="703"/>
      <c r="FPX3" s="703"/>
      <c r="FPY3" s="703"/>
      <c r="FPZ3" s="703"/>
      <c r="FQA3" s="703"/>
      <c r="FQB3" s="703"/>
      <c r="FQC3" s="703"/>
      <c r="FQD3" s="703"/>
      <c r="FQE3" s="703"/>
      <c r="FQF3" s="703"/>
      <c r="FQG3" s="703"/>
      <c r="FQH3" s="703"/>
      <c r="FQI3" s="703"/>
      <c r="FQJ3" s="703"/>
      <c r="FQK3" s="703"/>
      <c r="FQL3" s="703"/>
      <c r="FQM3" s="703"/>
      <c r="FQN3" s="703"/>
      <c r="FQO3" s="703"/>
      <c r="FQP3" s="703"/>
      <c r="FQQ3" s="703"/>
      <c r="FQR3" s="703"/>
      <c r="FQS3" s="703"/>
      <c r="FQT3" s="703"/>
      <c r="FQU3" s="703"/>
      <c r="FQV3" s="703"/>
      <c r="FQW3" s="703"/>
      <c r="FQX3" s="703"/>
      <c r="FQY3" s="703"/>
      <c r="FQZ3" s="703"/>
      <c r="FRA3" s="703"/>
      <c r="FRB3" s="703"/>
      <c r="FRC3" s="703"/>
      <c r="FRD3" s="703"/>
      <c r="FRE3" s="703"/>
      <c r="FRF3" s="703"/>
      <c r="FRG3" s="703"/>
      <c r="FRH3" s="703"/>
      <c r="FRI3" s="703"/>
      <c r="FRJ3" s="703"/>
      <c r="FRK3" s="703"/>
      <c r="FRL3" s="703"/>
      <c r="FRM3" s="703"/>
      <c r="FRN3" s="703"/>
      <c r="FRO3" s="703"/>
      <c r="FRP3" s="703"/>
      <c r="FRQ3" s="703"/>
      <c r="FRR3" s="703"/>
      <c r="FRS3" s="703"/>
      <c r="FRT3" s="703"/>
      <c r="FRU3" s="703"/>
      <c r="FRV3" s="703"/>
      <c r="FRW3" s="703"/>
      <c r="FRX3" s="703"/>
      <c r="FRY3" s="703"/>
      <c r="FRZ3" s="703"/>
      <c r="FSA3" s="703"/>
      <c r="FSB3" s="703"/>
      <c r="FSC3" s="703"/>
      <c r="FSD3" s="703"/>
      <c r="FSE3" s="703"/>
      <c r="FSF3" s="703"/>
      <c r="FSG3" s="703"/>
      <c r="FSH3" s="703"/>
      <c r="FSI3" s="703"/>
      <c r="FSJ3" s="703"/>
      <c r="FSK3" s="703"/>
      <c r="FSL3" s="703"/>
      <c r="FSM3" s="703"/>
      <c r="FSN3" s="703"/>
      <c r="FSO3" s="703"/>
      <c r="FSP3" s="703"/>
      <c r="FSQ3" s="703"/>
      <c r="FSR3" s="703"/>
      <c r="FSS3" s="703"/>
      <c r="FST3" s="703"/>
      <c r="FSU3" s="703"/>
      <c r="FSV3" s="703"/>
      <c r="FSW3" s="703"/>
      <c r="FSX3" s="703"/>
      <c r="FSY3" s="703"/>
      <c r="FSZ3" s="703"/>
      <c r="FTA3" s="703"/>
      <c r="FTB3" s="703"/>
      <c r="FTC3" s="703"/>
      <c r="FTD3" s="703"/>
      <c r="FTE3" s="703"/>
      <c r="FTF3" s="703"/>
      <c r="FTG3" s="703"/>
      <c r="FTH3" s="703"/>
      <c r="FTI3" s="703"/>
      <c r="FTJ3" s="703"/>
      <c r="FTK3" s="703"/>
      <c r="FTL3" s="703"/>
      <c r="FTM3" s="703"/>
      <c r="FTN3" s="703"/>
      <c r="FTO3" s="703"/>
      <c r="FTP3" s="703"/>
      <c r="FTQ3" s="703"/>
      <c r="FTR3" s="703"/>
      <c r="FTS3" s="703"/>
      <c r="FTT3" s="703"/>
      <c r="FTU3" s="703"/>
      <c r="FTV3" s="703"/>
      <c r="FTW3" s="703"/>
      <c r="FTX3" s="703"/>
      <c r="FTY3" s="703"/>
      <c r="FTZ3" s="703"/>
      <c r="FUA3" s="703"/>
      <c r="FUB3" s="703"/>
      <c r="FUC3" s="703"/>
      <c r="FUD3" s="703"/>
      <c r="FUE3" s="703"/>
      <c r="FUF3" s="703"/>
      <c r="FUG3" s="703"/>
      <c r="FUH3" s="703"/>
      <c r="FUI3" s="703"/>
      <c r="FUJ3" s="703"/>
      <c r="FUK3" s="703"/>
      <c r="FUL3" s="703"/>
      <c r="FUM3" s="703"/>
      <c r="FUN3" s="703"/>
      <c r="FUO3" s="703"/>
      <c r="FUP3" s="703"/>
      <c r="FUQ3" s="703"/>
      <c r="FUR3" s="703"/>
      <c r="FUS3" s="703"/>
      <c r="FUT3" s="703"/>
      <c r="FUU3" s="703"/>
      <c r="FUV3" s="703"/>
      <c r="FUW3" s="703"/>
      <c r="FUX3" s="703"/>
      <c r="FUY3" s="703"/>
      <c r="FUZ3" s="703"/>
      <c r="FVA3" s="703"/>
      <c r="FVB3" s="703"/>
      <c r="FVC3" s="703"/>
      <c r="FVD3" s="703"/>
      <c r="FVE3" s="703"/>
      <c r="FVF3" s="703"/>
      <c r="FVG3" s="703"/>
      <c r="FVH3" s="703"/>
      <c r="FVI3" s="703"/>
      <c r="FVJ3" s="703"/>
      <c r="FVK3" s="703"/>
      <c r="FVL3" s="703"/>
      <c r="FVM3" s="703"/>
      <c r="FVN3" s="703"/>
      <c r="FVO3" s="703"/>
      <c r="FVP3" s="703"/>
      <c r="FVQ3" s="703"/>
      <c r="FVR3" s="703"/>
      <c r="FVS3" s="703"/>
      <c r="FVT3" s="703"/>
      <c r="FVU3" s="703"/>
      <c r="FVV3" s="703"/>
      <c r="FVW3" s="703"/>
      <c r="FVX3" s="703"/>
      <c r="FVY3" s="703"/>
      <c r="FVZ3" s="703"/>
      <c r="FWA3" s="703"/>
      <c r="FWB3" s="703"/>
      <c r="FWC3" s="703"/>
      <c r="FWD3" s="703"/>
      <c r="FWE3" s="703"/>
      <c r="FWF3" s="703"/>
      <c r="FWG3" s="703"/>
      <c r="FWH3" s="703"/>
      <c r="FWI3" s="703"/>
      <c r="FWJ3" s="703"/>
      <c r="FWK3" s="703"/>
      <c r="FWL3" s="703"/>
      <c r="FWM3" s="703"/>
      <c r="FWN3" s="703"/>
      <c r="FWO3" s="703"/>
      <c r="FWP3" s="703"/>
      <c r="FWQ3" s="703"/>
      <c r="FWR3" s="703"/>
      <c r="FWS3" s="703"/>
      <c r="FWT3" s="703"/>
      <c r="FWU3" s="703"/>
      <c r="FWV3" s="703"/>
      <c r="FWW3" s="703"/>
      <c r="FWX3" s="703"/>
      <c r="FWY3" s="703"/>
      <c r="FWZ3" s="703"/>
      <c r="FXA3" s="703"/>
      <c r="FXB3" s="703"/>
      <c r="FXC3" s="703"/>
      <c r="FXD3" s="703"/>
      <c r="FXE3" s="703"/>
      <c r="FXF3" s="703"/>
      <c r="FXG3" s="703"/>
      <c r="FXH3" s="703"/>
      <c r="FXI3" s="703"/>
      <c r="FXJ3" s="703"/>
      <c r="FXK3" s="703"/>
      <c r="FXL3" s="703"/>
      <c r="FXM3" s="703"/>
      <c r="FXN3" s="703"/>
      <c r="FXO3" s="703"/>
      <c r="FXP3" s="703"/>
      <c r="FXQ3" s="703"/>
      <c r="FXR3" s="703"/>
      <c r="FXS3" s="703"/>
      <c r="FXT3" s="703"/>
      <c r="FXU3" s="703"/>
      <c r="FXV3" s="703"/>
      <c r="FXW3" s="703"/>
      <c r="FXX3" s="703"/>
      <c r="FXY3" s="703"/>
      <c r="FXZ3" s="703"/>
      <c r="FYA3" s="703"/>
      <c r="FYB3" s="703"/>
      <c r="FYC3" s="703"/>
      <c r="FYD3" s="703"/>
      <c r="FYE3" s="703"/>
      <c r="FYF3" s="703"/>
      <c r="FYG3" s="703"/>
      <c r="FYH3" s="703"/>
      <c r="FYI3" s="703"/>
      <c r="FYJ3" s="703"/>
      <c r="FYK3" s="703"/>
      <c r="FYL3" s="703"/>
      <c r="FYM3" s="703"/>
      <c r="FYN3" s="703"/>
      <c r="FYO3" s="703"/>
      <c r="FYP3" s="703"/>
      <c r="FYQ3" s="703"/>
      <c r="FYR3" s="703"/>
      <c r="FYS3" s="703"/>
      <c r="FYT3" s="703"/>
      <c r="FYU3" s="703"/>
      <c r="FYV3" s="703"/>
      <c r="FYW3" s="703"/>
      <c r="FYX3" s="703"/>
      <c r="FYY3" s="703"/>
      <c r="FYZ3" s="703"/>
      <c r="FZA3" s="703"/>
      <c r="FZB3" s="703"/>
      <c r="FZC3" s="703"/>
      <c r="FZD3" s="703"/>
      <c r="FZE3" s="703"/>
      <c r="FZF3" s="703"/>
      <c r="FZG3" s="703"/>
      <c r="FZH3" s="703"/>
      <c r="FZI3" s="703"/>
      <c r="FZJ3" s="703"/>
      <c r="FZK3" s="703"/>
      <c r="FZL3" s="703"/>
      <c r="FZM3" s="703"/>
      <c r="FZN3" s="703"/>
      <c r="FZO3" s="703"/>
      <c r="FZP3" s="703"/>
      <c r="FZQ3" s="703"/>
      <c r="FZR3" s="703"/>
      <c r="FZS3" s="703"/>
      <c r="FZT3" s="703"/>
      <c r="FZU3" s="703"/>
      <c r="FZV3" s="703"/>
      <c r="FZW3" s="703"/>
      <c r="FZX3" s="703"/>
      <c r="FZY3" s="703"/>
      <c r="FZZ3" s="703"/>
      <c r="GAA3" s="703"/>
      <c r="GAB3" s="703"/>
      <c r="GAC3" s="703"/>
      <c r="GAD3" s="703"/>
      <c r="GAE3" s="703"/>
      <c r="GAF3" s="703"/>
      <c r="GAG3" s="703"/>
      <c r="GAH3" s="703"/>
      <c r="GAI3" s="703"/>
      <c r="GAJ3" s="703"/>
      <c r="GAK3" s="703"/>
      <c r="GAL3" s="703"/>
      <c r="GAM3" s="703"/>
      <c r="GAN3" s="703"/>
      <c r="GAO3" s="703"/>
      <c r="GAP3" s="703"/>
      <c r="GAQ3" s="703"/>
      <c r="GAR3" s="703"/>
      <c r="GAS3" s="703"/>
      <c r="GAT3" s="703"/>
      <c r="GAU3" s="703"/>
      <c r="GAV3" s="703"/>
      <c r="GAW3" s="703"/>
      <c r="GAX3" s="703"/>
      <c r="GAY3" s="703"/>
      <c r="GAZ3" s="703"/>
      <c r="GBA3" s="703"/>
      <c r="GBB3" s="703"/>
      <c r="GBC3" s="703"/>
      <c r="GBD3" s="703"/>
      <c r="GBE3" s="703"/>
      <c r="GBF3" s="703"/>
      <c r="GBG3" s="703"/>
      <c r="GBH3" s="703"/>
      <c r="GBI3" s="703"/>
      <c r="GBJ3" s="703"/>
      <c r="GBK3" s="703"/>
      <c r="GBL3" s="703"/>
      <c r="GBM3" s="703"/>
      <c r="GBN3" s="703"/>
      <c r="GBO3" s="703"/>
      <c r="GBP3" s="703"/>
      <c r="GBQ3" s="703"/>
      <c r="GBR3" s="703"/>
      <c r="GBS3" s="703"/>
      <c r="GBT3" s="703"/>
      <c r="GBU3" s="703"/>
      <c r="GBV3" s="703"/>
      <c r="GBW3" s="703"/>
      <c r="GBX3" s="703"/>
      <c r="GBY3" s="703"/>
      <c r="GBZ3" s="703"/>
      <c r="GCA3" s="703"/>
      <c r="GCB3" s="703"/>
      <c r="GCC3" s="703"/>
      <c r="GCD3" s="703"/>
      <c r="GCE3" s="703"/>
      <c r="GCF3" s="703"/>
      <c r="GCG3" s="703"/>
      <c r="GCH3" s="703"/>
      <c r="GCI3" s="703"/>
      <c r="GCJ3" s="703"/>
      <c r="GCK3" s="703"/>
      <c r="GCL3" s="703"/>
      <c r="GCM3" s="703"/>
      <c r="GCN3" s="703"/>
      <c r="GCO3" s="703"/>
      <c r="GCP3" s="703"/>
      <c r="GCQ3" s="703"/>
      <c r="GCR3" s="703"/>
      <c r="GCS3" s="703"/>
      <c r="GCT3" s="703"/>
      <c r="GCU3" s="703"/>
      <c r="GCV3" s="703"/>
      <c r="GCW3" s="703"/>
      <c r="GCX3" s="703"/>
      <c r="GCY3" s="703"/>
      <c r="GCZ3" s="703"/>
      <c r="GDA3" s="703"/>
      <c r="GDB3" s="703"/>
      <c r="GDC3" s="703"/>
      <c r="GDD3" s="703"/>
      <c r="GDE3" s="703"/>
      <c r="GDF3" s="703"/>
      <c r="GDG3" s="703"/>
      <c r="GDH3" s="703"/>
      <c r="GDI3" s="703"/>
      <c r="GDJ3" s="703"/>
      <c r="GDK3" s="703"/>
      <c r="GDL3" s="703"/>
      <c r="GDM3" s="703"/>
      <c r="GDN3" s="703"/>
      <c r="GDO3" s="703"/>
      <c r="GDP3" s="703"/>
      <c r="GDQ3" s="703"/>
      <c r="GDR3" s="703"/>
      <c r="GDS3" s="703"/>
      <c r="GDT3" s="703"/>
      <c r="GDU3" s="703"/>
      <c r="GDV3" s="703"/>
      <c r="GDW3" s="703"/>
      <c r="GDX3" s="703"/>
      <c r="GDY3" s="703"/>
      <c r="GDZ3" s="703"/>
      <c r="GEA3" s="703"/>
      <c r="GEB3" s="703"/>
      <c r="GEC3" s="703"/>
      <c r="GED3" s="703"/>
      <c r="GEE3" s="703"/>
      <c r="GEF3" s="703"/>
      <c r="GEG3" s="703"/>
      <c r="GEH3" s="703"/>
      <c r="GEI3" s="703"/>
      <c r="GEJ3" s="703"/>
      <c r="GEK3" s="703"/>
      <c r="GEL3" s="703"/>
      <c r="GEM3" s="703"/>
      <c r="GEN3" s="703"/>
      <c r="GEO3" s="703"/>
      <c r="GEP3" s="703"/>
      <c r="GEQ3" s="703"/>
      <c r="GER3" s="703"/>
      <c r="GES3" s="703"/>
      <c r="GET3" s="703"/>
      <c r="GEU3" s="703"/>
      <c r="GEV3" s="703"/>
      <c r="GEW3" s="703"/>
      <c r="GEX3" s="703"/>
      <c r="GEY3" s="703"/>
      <c r="GEZ3" s="703"/>
      <c r="GFA3" s="703"/>
      <c r="GFB3" s="703"/>
      <c r="GFC3" s="703"/>
      <c r="GFD3" s="703"/>
      <c r="GFE3" s="703"/>
      <c r="GFF3" s="703"/>
      <c r="GFG3" s="703"/>
      <c r="GFH3" s="703"/>
      <c r="GFI3" s="703"/>
      <c r="GFJ3" s="703"/>
      <c r="GFK3" s="703"/>
      <c r="GFL3" s="703"/>
      <c r="GFM3" s="703"/>
      <c r="GFN3" s="703"/>
      <c r="GFO3" s="703"/>
      <c r="GFP3" s="703"/>
      <c r="GFQ3" s="703"/>
      <c r="GFR3" s="703"/>
      <c r="GFS3" s="703"/>
      <c r="GFT3" s="703"/>
      <c r="GFU3" s="703"/>
      <c r="GFV3" s="703"/>
      <c r="GFW3" s="703"/>
      <c r="GFX3" s="703"/>
      <c r="GFY3" s="703"/>
      <c r="GFZ3" s="703"/>
      <c r="GGA3" s="703"/>
      <c r="GGB3" s="703"/>
      <c r="GGC3" s="703"/>
      <c r="GGD3" s="703"/>
      <c r="GGE3" s="703"/>
      <c r="GGF3" s="703"/>
      <c r="GGG3" s="703"/>
      <c r="GGH3" s="703"/>
      <c r="GGI3" s="703"/>
      <c r="GGJ3" s="703"/>
      <c r="GGK3" s="703"/>
      <c r="GGL3" s="703"/>
      <c r="GGM3" s="703"/>
      <c r="GGN3" s="703"/>
      <c r="GGO3" s="703"/>
      <c r="GGP3" s="703"/>
      <c r="GGQ3" s="703"/>
      <c r="GGR3" s="703"/>
      <c r="GGS3" s="703"/>
      <c r="GGT3" s="703"/>
      <c r="GGU3" s="703"/>
      <c r="GGV3" s="703"/>
      <c r="GGW3" s="703"/>
      <c r="GGX3" s="703"/>
      <c r="GGY3" s="703"/>
      <c r="GGZ3" s="703"/>
      <c r="GHA3" s="703"/>
      <c r="GHB3" s="703"/>
      <c r="GHC3" s="703"/>
      <c r="GHD3" s="703"/>
      <c r="GHE3" s="703"/>
      <c r="GHF3" s="703"/>
      <c r="GHG3" s="703"/>
      <c r="GHH3" s="703"/>
      <c r="GHI3" s="703"/>
      <c r="GHJ3" s="703"/>
      <c r="GHK3" s="703"/>
      <c r="GHL3" s="703"/>
      <c r="GHM3" s="703"/>
      <c r="GHN3" s="703"/>
      <c r="GHO3" s="703"/>
      <c r="GHP3" s="703"/>
      <c r="GHQ3" s="703"/>
      <c r="GHR3" s="703"/>
      <c r="GHS3" s="703"/>
      <c r="GHT3" s="703"/>
      <c r="GHU3" s="703"/>
      <c r="GHV3" s="703"/>
      <c r="GHW3" s="703"/>
      <c r="GHX3" s="703"/>
      <c r="GHY3" s="703"/>
      <c r="GHZ3" s="703"/>
      <c r="GIA3" s="703"/>
      <c r="GIB3" s="703"/>
      <c r="GIC3" s="703"/>
      <c r="GID3" s="703"/>
      <c r="GIE3" s="703"/>
      <c r="GIF3" s="703"/>
      <c r="GIG3" s="703"/>
      <c r="GIH3" s="703"/>
      <c r="GII3" s="703"/>
      <c r="GIJ3" s="703"/>
      <c r="GIK3" s="703"/>
      <c r="GIL3" s="703"/>
      <c r="GIM3" s="703"/>
      <c r="GIN3" s="703"/>
      <c r="GIO3" s="703"/>
      <c r="GIP3" s="703"/>
      <c r="GIQ3" s="703"/>
      <c r="GIR3" s="703"/>
      <c r="GIS3" s="703"/>
      <c r="GIT3" s="703"/>
      <c r="GIU3" s="703"/>
      <c r="GIV3" s="703"/>
      <c r="GIW3" s="703"/>
      <c r="GIX3" s="703"/>
      <c r="GIY3" s="703"/>
      <c r="GIZ3" s="703"/>
      <c r="GJA3" s="703"/>
      <c r="GJB3" s="703"/>
      <c r="GJC3" s="703"/>
      <c r="GJD3" s="703"/>
      <c r="GJE3" s="703"/>
      <c r="GJF3" s="703"/>
      <c r="GJG3" s="703"/>
      <c r="GJH3" s="703"/>
      <c r="GJI3" s="703"/>
      <c r="GJJ3" s="703"/>
      <c r="GJK3" s="703"/>
      <c r="GJL3" s="703"/>
      <c r="GJM3" s="703"/>
      <c r="GJN3" s="703"/>
      <c r="GJO3" s="703"/>
      <c r="GJP3" s="703"/>
      <c r="GJQ3" s="703"/>
      <c r="GJR3" s="703"/>
      <c r="GJS3" s="703"/>
      <c r="GJT3" s="703"/>
      <c r="GJU3" s="703"/>
      <c r="GJV3" s="703"/>
      <c r="GJW3" s="703"/>
      <c r="GJX3" s="703"/>
      <c r="GJY3" s="703"/>
      <c r="GJZ3" s="703"/>
      <c r="GKA3" s="703"/>
      <c r="GKB3" s="703"/>
      <c r="GKC3" s="703"/>
      <c r="GKD3" s="703"/>
      <c r="GKE3" s="703"/>
      <c r="GKF3" s="703"/>
      <c r="GKG3" s="703"/>
      <c r="GKH3" s="703"/>
      <c r="GKI3" s="703"/>
      <c r="GKJ3" s="703"/>
      <c r="GKK3" s="703"/>
      <c r="GKL3" s="703"/>
      <c r="GKM3" s="703"/>
      <c r="GKN3" s="703"/>
      <c r="GKO3" s="703"/>
      <c r="GKP3" s="703"/>
      <c r="GKQ3" s="703"/>
      <c r="GKR3" s="703"/>
      <c r="GKS3" s="703"/>
      <c r="GKT3" s="703"/>
      <c r="GKU3" s="703"/>
      <c r="GKV3" s="703"/>
      <c r="GKW3" s="703"/>
      <c r="GKX3" s="703"/>
      <c r="GKY3" s="703"/>
      <c r="GKZ3" s="703"/>
      <c r="GLA3" s="703"/>
      <c r="GLB3" s="703"/>
      <c r="GLC3" s="703"/>
      <c r="GLD3" s="703"/>
      <c r="GLE3" s="703"/>
      <c r="GLF3" s="703"/>
      <c r="GLG3" s="703"/>
      <c r="GLH3" s="703"/>
      <c r="GLI3" s="703"/>
      <c r="GLJ3" s="703"/>
      <c r="GLK3" s="703"/>
      <c r="GLL3" s="703"/>
      <c r="GLM3" s="703"/>
      <c r="GLN3" s="703"/>
      <c r="GLO3" s="703"/>
      <c r="GLP3" s="703"/>
      <c r="GLQ3" s="703"/>
      <c r="GLR3" s="703"/>
      <c r="GLS3" s="703"/>
      <c r="GLT3" s="703"/>
      <c r="GLU3" s="703"/>
      <c r="GLV3" s="703"/>
      <c r="GLW3" s="703"/>
      <c r="GLX3" s="703"/>
      <c r="GLY3" s="703"/>
      <c r="GLZ3" s="703"/>
      <c r="GMA3" s="703"/>
      <c r="GMB3" s="703"/>
      <c r="GMC3" s="703"/>
      <c r="GMD3" s="703"/>
      <c r="GME3" s="703"/>
      <c r="GMF3" s="703"/>
      <c r="GMG3" s="703"/>
      <c r="GMH3" s="703"/>
      <c r="GMI3" s="703"/>
      <c r="GMJ3" s="703"/>
      <c r="GMK3" s="703"/>
      <c r="GML3" s="703"/>
      <c r="GMM3" s="703"/>
      <c r="GMN3" s="703"/>
      <c r="GMO3" s="703"/>
      <c r="GMP3" s="703"/>
      <c r="GMQ3" s="703"/>
      <c r="GMR3" s="703"/>
      <c r="GMS3" s="703"/>
      <c r="GMT3" s="703"/>
      <c r="GMU3" s="703"/>
      <c r="GMV3" s="703"/>
      <c r="GMW3" s="703"/>
      <c r="GMX3" s="703"/>
      <c r="GMY3" s="703"/>
      <c r="GMZ3" s="703"/>
      <c r="GNA3" s="703"/>
      <c r="GNB3" s="703"/>
      <c r="GNC3" s="703"/>
      <c r="GND3" s="703"/>
      <c r="GNE3" s="703"/>
      <c r="GNF3" s="703"/>
      <c r="GNG3" s="703"/>
      <c r="GNH3" s="703"/>
      <c r="GNI3" s="703"/>
      <c r="GNJ3" s="703"/>
      <c r="GNK3" s="703"/>
      <c r="GNL3" s="703"/>
      <c r="GNM3" s="703"/>
      <c r="GNN3" s="703"/>
      <c r="GNO3" s="703"/>
      <c r="GNP3" s="703"/>
      <c r="GNQ3" s="703"/>
      <c r="GNR3" s="703"/>
      <c r="GNS3" s="703"/>
      <c r="GNT3" s="703"/>
      <c r="GNU3" s="703"/>
      <c r="GNV3" s="703"/>
      <c r="GNW3" s="703"/>
      <c r="GNX3" s="703"/>
      <c r="GNY3" s="703"/>
      <c r="GNZ3" s="703"/>
      <c r="GOA3" s="703"/>
      <c r="GOB3" s="703"/>
      <c r="GOC3" s="703"/>
      <c r="GOD3" s="703"/>
      <c r="GOE3" s="703"/>
      <c r="GOF3" s="703"/>
      <c r="GOG3" s="703"/>
      <c r="GOH3" s="703"/>
      <c r="GOI3" s="703"/>
      <c r="GOJ3" s="703"/>
      <c r="GOK3" s="703"/>
      <c r="GOL3" s="703"/>
      <c r="GOM3" s="703"/>
      <c r="GON3" s="703"/>
      <c r="GOO3" s="703"/>
      <c r="GOP3" s="703"/>
      <c r="GOQ3" s="703"/>
      <c r="GOR3" s="703"/>
      <c r="GOS3" s="703"/>
      <c r="GOT3" s="703"/>
      <c r="GOU3" s="703"/>
      <c r="GOV3" s="703"/>
      <c r="GOW3" s="703"/>
      <c r="GOX3" s="703"/>
      <c r="GOY3" s="703"/>
      <c r="GOZ3" s="703"/>
      <c r="GPA3" s="703"/>
      <c r="GPB3" s="703"/>
      <c r="GPC3" s="703"/>
      <c r="GPD3" s="703"/>
      <c r="GPE3" s="703"/>
      <c r="GPF3" s="703"/>
      <c r="GPG3" s="703"/>
      <c r="GPH3" s="703"/>
      <c r="GPI3" s="703"/>
      <c r="GPJ3" s="703"/>
      <c r="GPK3" s="703"/>
      <c r="GPL3" s="703"/>
      <c r="GPM3" s="703"/>
      <c r="GPN3" s="703"/>
      <c r="GPO3" s="703"/>
      <c r="GPP3" s="703"/>
      <c r="GPQ3" s="703"/>
      <c r="GPR3" s="703"/>
      <c r="GPS3" s="703"/>
      <c r="GPT3" s="703"/>
      <c r="GPU3" s="703"/>
      <c r="GPV3" s="703"/>
      <c r="GPW3" s="703"/>
      <c r="GPX3" s="703"/>
      <c r="GPY3" s="703"/>
      <c r="GPZ3" s="703"/>
      <c r="GQA3" s="703"/>
      <c r="GQB3" s="703"/>
      <c r="GQC3" s="703"/>
      <c r="GQD3" s="703"/>
      <c r="GQE3" s="703"/>
      <c r="GQF3" s="703"/>
      <c r="GQG3" s="703"/>
      <c r="GQH3" s="703"/>
      <c r="GQI3" s="703"/>
      <c r="GQJ3" s="703"/>
      <c r="GQK3" s="703"/>
      <c r="GQL3" s="703"/>
      <c r="GQM3" s="703"/>
      <c r="GQN3" s="703"/>
      <c r="GQO3" s="703"/>
      <c r="GQP3" s="703"/>
      <c r="GQQ3" s="703"/>
      <c r="GQR3" s="703"/>
      <c r="GQS3" s="703"/>
      <c r="GQT3" s="703"/>
      <c r="GQU3" s="703"/>
      <c r="GQV3" s="703"/>
      <c r="GQW3" s="703"/>
      <c r="GQX3" s="703"/>
      <c r="GQY3" s="703"/>
      <c r="GQZ3" s="703"/>
      <c r="GRA3" s="703"/>
      <c r="GRB3" s="703"/>
      <c r="GRC3" s="703"/>
      <c r="GRD3" s="703"/>
      <c r="GRE3" s="703"/>
      <c r="GRF3" s="703"/>
      <c r="GRG3" s="703"/>
      <c r="GRH3" s="703"/>
      <c r="GRI3" s="703"/>
      <c r="GRJ3" s="703"/>
      <c r="GRK3" s="703"/>
      <c r="GRL3" s="703"/>
      <c r="GRM3" s="703"/>
      <c r="GRN3" s="703"/>
      <c r="GRO3" s="703"/>
      <c r="GRP3" s="703"/>
      <c r="GRQ3" s="703"/>
      <c r="GRR3" s="703"/>
      <c r="GRS3" s="703"/>
      <c r="GRT3" s="703"/>
      <c r="GRU3" s="703"/>
      <c r="GRV3" s="703"/>
      <c r="GRW3" s="703"/>
      <c r="GRX3" s="703"/>
      <c r="GRY3" s="703"/>
      <c r="GRZ3" s="703"/>
      <c r="GSA3" s="703"/>
      <c r="GSB3" s="703"/>
      <c r="GSC3" s="703"/>
      <c r="GSD3" s="703"/>
      <c r="GSE3" s="703"/>
      <c r="GSF3" s="703"/>
      <c r="GSG3" s="703"/>
      <c r="GSH3" s="703"/>
      <c r="GSI3" s="703"/>
      <c r="GSJ3" s="703"/>
      <c r="GSK3" s="703"/>
      <c r="GSL3" s="703"/>
      <c r="GSM3" s="703"/>
      <c r="GSN3" s="703"/>
      <c r="GSO3" s="703"/>
      <c r="GSP3" s="703"/>
      <c r="GSQ3" s="703"/>
      <c r="GSR3" s="703"/>
      <c r="GSS3" s="703"/>
      <c r="GST3" s="703"/>
      <c r="GSU3" s="703"/>
      <c r="GSV3" s="703"/>
      <c r="GSW3" s="703"/>
      <c r="GSX3" s="703"/>
      <c r="GSY3" s="703"/>
      <c r="GSZ3" s="703"/>
      <c r="GTA3" s="703"/>
      <c r="GTB3" s="703"/>
      <c r="GTC3" s="703"/>
      <c r="GTD3" s="703"/>
      <c r="GTE3" s="703"/>
      <c r="GTF3" s="703"/>
      <c r="GTG3" s="703"/>
      <c r="GTH3" s="703"/>
      <c r="GTI3" s="703"/>
      <c r="GTJ3" s="703"/>
      <c r="GTK3" s="703"/>
      <c r="GTL3" s="703"/>
      <c r="GTM3" s="703"/>
      <c r="GTN3" s="703"/>
      <c r="GTO3" s="703"/>
      <c r="GTP3" s="703"/>
      <c r="GTQ3" s="703"/>
      <c r="GTR3" s="703"/>
      <c r="GTS3" s="703"/>
      <c r="GTT3" s="703"/>
      <c r="GTU3" s="703"/>
      <c r="GTV3" s="703"/>
      <c r="GTW3" s="703"/>
      <c r="GTX3" s="703"/>
      <c r="GTY3" s="703"/>
      <c r="GTZ3" s="703"/>
      <c r="GUA3" s="703"/>
      <c r="GUB3" s="703"/>
      <c r="GUC3" s="703"/>
      <c r="GUD3" s="703"/>
      <c r="GUE3" s="703"/>
      <c r="GUF3" s="703"/>
      <c r="GUG3" s="703"/>
      <c r="GUH3" s="703"/>
      <c r="GUI3" s="703"/>
      <c r="GUJ3" s="703"/>
      <c r="GUK3" s="703"/>
      <c r="GUL3" s="703"/>
      <c r="GUM3" s="703"/>
      <c r="GUN3" s="703"/>
      <c r="GUO3" s="703"/>
      <c r="GUP3" s="703"/>
      <c r="GUQ3" s="703"/>
      <c r="GUR3" s="703"/>
      <c r="GUS3" s="703"/>
      <c r="GUT3" s="703"/>
      <c r="GUU3" s="703"/>
      <c r="GUV3" s="703"/>
      <c r="GUW3" s="703"/>
      <c r="GUX3" s="703"/>
      <c r="GUY3" s="703"/>
      <c r="GUZ3" s="703"/>
      <c r="GVA3" s="703"/>
      <c r="GVB3" s="703"/>
      <c r="GVC3" s="703"/>
      <c r="GVD3" s="703"/>
      <c r="GVE3" s="703"/>
      <c r="GVF3" s="703"/>
      <c r="GVG3" s="703"/>
      <c r="GVH3" s="703"/>
      <c r="GVI3" s="703"/>
      <c r="GVJ3" s="703"/>
      <c r="GVK3" s="703"/>
      <c r="GVL3" s="703"/>
      <c r="GVM3" s="703"/>
      <c r="GVN3" s="703"/>
      <c r="GVO3" s="703"/>
      <c r="GVP3" s="703"/>
      <c r="GVQ3" s="703"/>
      <c r="GVR3" s="703"/>
      <c r="GVS3" s="703"/>
      <c r="GVT3" s="703"/>
      <c r="GVU3" s="703"/>
      <c r="GVV3" s="703"/>
      <c r="GVW3" s="703"/>
      <c r="GVX3" s="703"/>
      <c r="GVY3" s="703"/>
      <c r="GVZ3" s="703"/>
      <c r="GWA3" s="703"/>
      <c r="GWB3" s="703"/>
      <c r="GWC3" s="703"/>
      <c r="GWD3" s="703"/>
      <c r="GWE3" s="703"/>
      <c r="GWF3" s="703"/>
      <c r="GWG3" s="703"/>
      <c r="GWH3" s="703"/>
      <c r="GWI3" s="703"/>
      <c r="GWJ3" s="703"/>
      <c r="GWK3" s="703"/>
      <c r="GWL3" s="703"/>
      <c r="GWM3" s="703"/>
      <c r="GWN3" s="703"/>
      <c r="GWO3" s="703"/>
      <c r="GWP3" s="703"/>
      <c r="GWQ3" s="703"/>
      <c r="GWR3" s="703"/>
      <c r="GWS3" s="703"/>
      <c r="GWT3" s="703"/>
      <c r="GWU3" s="703"/>
      <c r="GWV3" s="703"/>
      <c r="GWW3" s="703"/>
      <c r="GWX3" s="703"/>
      <c r="GWY3" s="703"/>
      <c r="GWZ3" s="703"/>
      <c r="GXA3" s="703"/>
      <c r="GXB3" s="703"/>
      <c r="GXC3" s="703"/>
      <c r="GXD3" s="703"/>
      <c r="GXE3" s="703"/>
      <c r="GXF3" s="703"/>
      <c r="GXG3" s="703"/>
      <c r="GXH3" s="703"/>
      <c r="GXI3" s="703"/>
      <c r="GXJ3" s="703"/>
      <c r="GXK3" s="703"/>
      <c r="GXL3" s="703"/>
      <c r="GXM3" s="703"/>
      <c r="GXN3" s="703"/>
      <c r="GXO3" s="703"/>
      <c r="GXP3" s="703"/>
      <c r="GXQ3" s="703"/>
      <c r="GXR3" s="703"/>
      <c r="GXS3" s="703"/>
      <c r="GXT3" s="703"/>
      <c r="GXU3" s="703"/>
      <c r="GXV3" s="703"/>
      <c r="GXW3" s="703"/>
      <c r="GXX3" s="703"/>
      <c r="GXY3" s="703"/>
      <c r="GXZ3" s="703"/>
      <c r="GYA3" s="703"/>
      <c r="GYB3" s="703"/>
      <c r="GYC3" s="703"/>
      <c r="GYD3" s="703"/>
      <c r="GYE3" s="703"/>
      <c r="GYF3" s="703"/>
      <c r="GYG3" s="703"/>
      <c r="GYH3" s="703"/>
      <c r="GYI3" s="703"/>
      <c r="GYJ3" s="703"/>
      <c r="GYK3" s="703"/>
      <c r="GYL3" s="703"/>
      <c r="GYM3" s="703"/>
      <c r="GYN3" s="703"/>
      <c r="GYO3" s="703"/>
      <c r="GYP3" s="703"/>
      <c r="GYQ3" s="703"/>
      <c r="GYR3" s="703"/>
      <c r="GYS3" s="703"/>
      <c r="GYT3" s="703"/>
      <c r="GYU3" s="703"/>
      <c r="GYV3" s="703"/>
      <c r="GYW3" s="703"/>
      <c r="GYX3" s="703"/>
      <c r="GYY3" s="703"/>
      <c r="GYZ3" s="703"/>
      <c r="GZA3" s="703"/>
      <c r="GZB3" s="703"/>
      <c r="GZC3" s="703"/>
      <c r="GZD3" s="703"/>
      <c r="GZE3" s="703"/>
      <c r="GZF3" s="703"/>
      <c r="GZG3" s="703"/>
      <c r="GZH3" s="703"/>
      <c r="GZI3" s="703"/>
      <c r="GZJ3" s="703"/>
      <c r="GZK3" s="703"/>
      <c r="GZL3" s="703"/>
      <c r="GZM3" s="703"/>
      <c r="GZN3" s="703"/>
      <c r="GZO3" s="703"/>
      <c r="GZP3" s="703"/>
      <c r="GZQ3" s="703"/>
      <c r="GZR3" s="703"/>
      <c r="GZS3" s="703"/>
      <c r="GZT3" s="703"/>
      <c r="GZU3" s="703"/>
      <c r="GZV3" s="703"/>
      <c r="GZW3" s="703"/>
      <c r="GZX3" s="703"/>
      <c r="GZY3" s="703"/>
      <c r="GZZ3" s="703"/>
      <c r="HAA3" s="703"/>
      <c r="HAB3" s="703"/>
      <c r="HAC3" s="703"/>
      <c r="HAD3" s="703"/>
      <c r="HAE3" s="703"/>
      <c r="HAF3" s="703"/>
      <c r="HAG3" s="703"/>
      <c r="HAH3" s="703"/>
      <c r="HAI3" s="703"/>
      <c r="HAJ3" s="703"/>
      <c r="HAK3" s="703"/>
      <c r="HAL3" s="703"/>
      <c r="HAM3" s="703"/>
      <c r="HAN3" s="703"/>
      <c r="HAO3" s="703"/>
      <c r="HAP3" s="703"/>
      <c r="HAQ3" s="703"/>
      <c r="HAR3" s="703"/>
      <c r="HAS3" s="703"/>
      <c r="HAT3" s="703"/>
      <c r="HAU3" s="703"/>
      <c r="HAV3" s="703"/>
      <c r="HAW3" s="703"/>
      <c r="HAX3" s="703"/>
      <c r="HAY3" s="703"/>
      <c r="HAZ3" s="703"/>
      <c r="HBA3" s="703"/>
      <c r="HBB3" s="703"/>
      <c r="HBC3" s="703"/>
      <c r="HBD3" s="703"/>
      <c r="HBE3" s="703"/>
      <c r="HBF3" s="703"/>
      <c r="HBG3" s="703"/>
      <c r="HBH3" s="703"/>
      <c r="HBI3" s="703"/>
      <c r="HBJ3" s="703"/>
      <c r="HBK3" s="703"/>
      <c r="HBL3" s="703"/>
      <c r="HBM3" s="703"/>
      <c r="HBN3" s="703"/>
      <c r="HBO3" s="703"/>
      <c r="HBP3" s="703"/>
      <c r="HBQ3" s="703"/>
      <c r="HBR3" s="703"/>
      <c r="HBS3" s="703"/>
      <c r="HBT3" s="703"/>
      <c r="HBU3" s="703"/>
      <c r="HBV3" s="703"/>
      <c r="HBW3" s="703"/>
      <c r="HBX3" s="703"/>
      <c r="HBY3" s="703"/>
      <c r="HBZ3" s="703"/>
      <c r="HCA3" s="703"/>
      <c r="HCB3" s="703"/>
      <c r="HCC3" s="703"/>
      <c r="HCD3" s="703"/>
      <c r="HCE3" s="703"/>
      <c r="HCF3" s="703"/>
      <c r="HCG3" s="703"/>
      <c r="HCH3" s="703"/>
      <c r="HCI3" s="703"/>
      <c r="HCJ3" s="703"/>
      <c r="HCK3" s="703"/>
      <c r="HCL3" s="703"/>
      <c r="HCM3" s="703"/>
      <c r="HCN3" s="703"/>
      <c r="HCO3" s="703"/>
      <c r="HCP3" s="703"/>
      <c r="HCQ3" s="703"/>
      <c r="HCR3" s="703"/>
      <c r="HCS3" s="703"/>
      <c r="HCT3" s="703"/>
      <c r="HCU3" s="703"/>
      <c r="HCV3" s="703"/>
      <c r="HCW3" s="703"/>
      <c r="HCX3" s="703"/>
      <c r="HCY3" s="703"/>
      <c r="HCZ3" s="703"/>
      <c r="HDA3" s="703"/>
      <c r="HDB3" s="703"/>
      <c r="HDC3" s="703"/>
      <c r="HDD3" s="703"/>
      <c r="HDE3" s="703"/>
      <c r="HDF3" s="703"/>
      <c r="HDG3" s="703"/>
      <c r="HDH3" s="703"/>
      <c r="HDI3" s="703"/>
      <c r="HDJ3" s="703"/>
      <c r="HDK3" s="703"/>
      <c r="HDL3" s="703"/>
      <c r="HDM3" s="703"/>
      <c r="HDN3" s="703"/>
      <c r="HDO3" s="703"/>
      <c r="HDP3" s="703"/>
      <c r="HDQ3" s="703"/>
      <c r="HDR3" s="703"/>
      <c r="HDS3" s="703"/>
      <c r="HDT3" s="703"/>
      <c r="HDU3" s="703"/>
      <c r="HDV3" s="703"/>
      <c r="HDW3" s="703"/>
      <c r="HDX3" s="703"/>
      <c r="HDY3" s="703"/>
      <c r="HDZ3" s="703"/>
      <c r="HEA3" s="703"/>
      <c r="HEB3" s="703"/>
      <c r="HEC3" s="703"/>
      <c r="HED3" s="703"/>
      <c r="HEE3" s="703"/>
      <c r="HEF3" s="703"/>
      <c r="HEG3" s="703"/>
      <c r="HEH3" s="703"/>
      <c r="HEI3" s="703"/>
      <c r="HEJ3" s="703"/>
      <c r="HEK3" s="703"/>
      <c r="HEL3" s="703"/>
      <c r="HEM3" s="703"/>
      <c r="HEN3" s="703"/>
      <c r="HEO3" s="703"/>
      <c r="HEP3" s="703"/>
      <c r="HEQ3" s="703"/>
      <c r="HER3" s="703"/>
      <c r="HES3" s="703"/>
      <c r="HET3" s="703"/>
      <c r="HEU3" s="703"/>
      <c r="HEV3" s="703"/>
      <c r="HEW3" s="703"/>
      <c r="HEX3" s="703"/>
      <c r="HEY3" s="703"/>
      <c r="HEZ3" s="703"/>
      <c r="HFA3" s="703"/>
      <c r="HFB3" s="703"/>
      <c r="HFC3" s="703"/>
      <c r="HFD3" s="703"/>
      <c r="HFE3" s="703"/>
      <c r="HFF3" s="703"/>
      <c r="HFG3" s="703"/>
      <c r="HFH3" s="703"/>
      <c r="HFI3" s="703"/>
      <c r="HFJ3" s="703"/>
      <c r="HFK3" s="703"/>
      <c r="HFL3" s="703"/>
      <c r="HFM3" s="703"/>
      <c r="HFN3" s="703"/>
      <c r="HFO3" s="703"/>
      <c r="HFP3" s="703"/>
      <c r="HFQ3" s="703"/>
      <c r="HFR3" s="703"/>
      <c r="HFS3" s="703"/>
      <c r="HFT3" s="703"/>
      <c r="HFU3" s="703"/>
      <c r="HFV3" s="703"/>
      <c r="HFW3" s="703"/>
      <c r="HFX3" s="703"/>
      <c r="HFY3" s="703"/>
      <c r="HFZ3" s="703"/>
      <c r="HGA3" s="703"/>
      <c r="HGB3" s="703"/>
      <c r="HGC3" s="703"/>
      <c r="HGD3" s="703"/>
      <c r="HGE3" s="703"/>
      <c r="HGF3" s="703"/>
      <c r="HGG3" s="703"/>
      <c r="HGH3" s="703"/>
      <c r="HGI3" s="703"/>
      <c r="HGJ3" s="703"/>
      <c r="HGK3" s="703"/>
      <c r="HGL3" s="703"/>
      <c r="HGM3" s="703"/>
      <c r="HGN3" s="703"/>
      <c r="HGO3" s="703"/>
      <c r="HGP3" s="703"/>
      <c r="HGQ3" s="703"/>
      <c r="HGR3" s="703"/>
      <c r="HGS3" s="703"/>
      <c r="HGT3" s="703"/>
      <c r="HGU3" s="703"/>
      <c r="HGV3" s="703"/>
      <c r="HGW3" s="703"/>
      <c r="HGX3" s="703"/>
      <c r="HGY3" s="703"/>
      <c r="HGZ3" s="703"/>
      <c r="HHA3" s="703"/>
      <c r="HHB3" s="703"/>
      <c r="HHC3" s="703"/>
      <c r="HHD3" s="703"/>
      <c r="HHE3" s="703"/>
      <c r="HHF3" s="703"/>
      <c r="HHG3" s="703"/>
      <c r="HHH3" s="703"/>
      <c r="HHI3" s="703"/>
      <c r="HHJ3" s="703"/>
      <c r="HHK3" s="703"/>
      <c r="HHL3" s="703"/>
      <c r="HHM3" s="703"/>
      <c r="HHN3" s="703"/>
      <c r="HHO3" s="703"/>
      <c r="HHP3" s="703"/>
      <c r="HHQ3" s="703"/>
      <c r="HHR3" s="703"/>
      <c r="HHS3" s="703"/>
      <c r="HHT3" s="703"/>
      <c r="HHU3" s="703"/>
      <c r="HHV3" s="703"/>
      <c r="HHW3" s="703"/>
      <c r="HHX3" s="703"/>
      <c r="HHY3" s="703"/>
      <c r="HHZ3" s="703"/>
      <c r="HIA3" s="703"/>
      <c r="HIB3" s="703"/>
      <c r="HIC3" s="703"/>
      <c r="HID3" s="703"/>
      <c r="HIE3" s="703"/>
      <c r="HIF3" s="703"/>
      <c r="HIG3" s="703"/>
      <c r="HIH3" s="703"/>
      <c r="HII3" s="703"/>
      <c r="HIJ3" s="703"/>
      <c r="HIK3" s="703"/>
      <c r="HIL3" s="703"/>
      <c r="HIM3" s="703"/>
      <c r="HIN3" s="703"/>
      <c r="HIO3" s="703"/>
      <c r="HIP3" s="703"/>
      <c r="HIQ3" s="703"/>
      <c r="HIR3" s="703"/>
      <c r="HIS3" s="703"/>
      <c r="HIT3" s="703"/>
      <c r="HIU3" s="703"/>
      <c r="HIV3" s="703"/>
      <c r="HIW3" s="703"/>
      <c r="HIX3" s="703"/>
      <c r="HIY3" s="703"/>
      <c r="HIZ3" s="703"/>
      <c r="HJA3" s="703"/>
      <c r="HJB3" s="703"/>
      <c r="HJC3" s="703"/>
      <c r="HJD3" s="703"/>
      <c r="HJE3" s="703"/>
      <c r="HJF3" s="703"/>
      <c r="HJG3" s="703"/>
      <c r="HJH3" s="703"/>
      <c r="HJI3" s="703"/>
      <c r="HJJ3" s="703"/>
      <c r="HJK3" s="703"/>
      <c r="HJL3" s="703"/>
      <c r="HJM3" s="703"/>
      <c r="HJN3" s="703"/>
      <c r="HJO3" s="703"/>
      <c r="HJP3" s="703"/>
      <c r="HJQ3" s="703"/>
      <c r="HJR3" s="703"/>
      <c r="HJS3" s="703"/>
      <c r="HJT3" s="703"/>
      <c r="HJU3" s="703"/>
      <c r="HJV3" s="703"/>
      <c r="HJW3" s="703"/>
      <c r="HJX3" s="703"/>
      <c r="HJY3" s="703"/>
      <c r="HJZ3" s="703"/>
      <c r="HKA3" s="703"/>
      <c r="HKB3" s="703"/>
      <c r="HKC3" s="703"/>
      <c r="HKD3" s="703"/>
      <c r="HKE3" s="703"/>
      <c r="HKF3" s="703"/>
      <c r="HKG3" s="703"/>
      <c r="HKH3" s="703"/>
      <c r="HKI3" s="703"/>
      <c r="HKJ3" s="703"/>
      <c r="HKK3" s="703"/>
      <c r="HKL3" s="703"/>
      <c r="HKM3" s="703"/>
      <c r="HKN3" s="703"/>
      <c r="HKO3" s="703"/>
      <c r="HKP3" s="703"/>
      <c r="HKQ3" s="703"/>
      <c r="HKR3" s="703"/>
      <c r="HKS3" s="703"/>
      <c r="HKT3" s="703"/>
      <c r="HKU3" s="703"/>
      <c r="HKV3" s="703"/>
      <c r="HKW3" s="703"/>
      <c r="HKX3" s="703"/>
      <c r="HKY3" s="703"/>
      <c r="HKZ3" s="703"/>
      <c r="HLA3" s="703"/>
      <c r="HLB3" s="703"/>
      <c r="HLC3" s="703"/>
      <c r="HLD3" s="703"/>
      <c r="HLE3" s="703"/>
      <c r="HLF3" s="703"/>
      <c r="HLG3" s="703"/>
      <c r="HLH3" s="703"/>
      <c r="HLI3" s="703"/>
      <c r="HLJ3" s="703"/>
      <c r="HLK3" s="703"/>
      <c r="HLL3" s="703"/>
      <c r="HLM3" s="703"/>
      <c r="HLN3" s="703"/>
      <c r="HLO3" s="703"/>
      <c r="HLP3" s="703"/>
      <c r="HLQ3" s="703"/>
      <c r="HLR3" s="703"/>
      <c r="HLS3" s="703"/>
      <c r="HLT3" s="703"/>
      <c r="HLU3" s="703"/>
      <c r="HLV3" s="703"/>
      <c r="HLW3" s="703"/>
      <c r="HLX3" s="703"/>
      <c r="HLY3" s="703"/>
      <c r="HLZ3" s="703"/>
      <c r="HMA3" s="703"/>
      <c r="HMB3" s="703"/>
      <c r="HMC3" s="703"/>
      <c r="HMD3" s="703"/>
      <c r="HME3" s="703"/>
      <c r="HMF3" s="703"/>
      <c r="HMG3" s="703"/>
      <c r="HMH3" s="703"/>
      <c r="HMI3" s="703"/>
      <c r="HMJ3" s="703"/>
      <c r="HMK3" s="703"/>
      <c r="HML3" s="703"/>
      <c r="HMM3" s="703"/>
      <c r="HMN3" s="703"/>
      <c r="HMO3" s="703"/>
      <c r="HMP3" s="703"/>
      <c r="HMQ3" s="703"/>
      <c r="HMR3" s="703"/>
      <c r="HMS3" s="703"/>
      <c r="HMT3" s="703"/>
      <c r="HMU3" s="703"/>
      <c r="HMV3" s="703"/>
      <c r="HMW3" s="703"/>
      <c r="HMX3" s="703"/>
      <c r="HMY3" s="703"/>
      <c r="HMZ3" s="703"/>
      <c r="HNA3" s="703"/>
      <c r="HNB3" s="703"/>
      <c r="HNC3" s="703"/>
      <c r="HND3" s="703"/>
      <c r="HNE3" s="703"/>
      <c r="HNF3" s="703"/>
      <c r="HNG3" s="703"/>
      <c r="HNH3" s="703"/>
      <c r="HNI3" s="703"/>
      <c r="HNJ3" s="703"/>
      <c r="HNK3" s="703"/>
      <c r="HNL3" s="703"/>
      <c r="HNM3" s="703"/>
      <c r="HNN3" s="703"/>
      <c r="HNO3" s="703"/>
      <c r="HNP3" s="703"/>
      <c r="HNQ3" s="703"/>
      <c r="HNR3" s="703"/>
      <c r="HNS3" s="703"/>
      <c r="HNT3" s="703"/>
      <c r="HNU3" s="703"/>
      <c r="HNV3" s="703"/>
      <c r="HNW3" s="703"/>
      <c r="HNX3" s="703"/>
      <c r="HNY3" s="703"/>
      <c r="HNZ3" s="703"/>
      <c r="HOA3" s="703"/>
      <c r="HOB3" s="703"/>
      <c r="HOC3" s="703"/>
      <c r="HOD3" s="703"/>
      <c r="HOE3" s="703"/>
      <c r="HOF3" s="703"/>
      <c r="HOG3" s="703"/>
      <c r="HOH3" s="703"/>
      <c r="HOI3" s="703"/>
      <c r="HOJ3" s="703"/>
      <c r="HOK3" s="703"/>
      <c r="HOL3" s="703"/>
      <c r="HOM3" s="703"/>
      <c r="HON3" s="703"/>
      <c r="HOO3" s="703"/>
      <c r="HOP3" s="703"/>
      <c r="HOQ3" s="703"/>
      <c r="HOR3" s="703"/>
      <c r="HOS3" s="703"/>
      <c r="HOT3" s="703"/>
      <c r="HOU3" s="703"/>
      <c r="HOV3" s="703"/>
      <c r="HOW3" s="703"/>
      <c r="HOX3" s="703"/>
      <c r="HOY3" s="703"/>
      <c r="HOZ3" s="703"/>
      <c r="HPA3" s="703"/>
      <c r="HPB3" s="703"/>
      <c r="HPC3" s="703"/>
      <c r="HPD3" s="703"/>
      <c r="HPE3" s="703"/>
      <c r="HPF3" s="703"/>
      <c r="HPG3" s="703"/>
      <c r="HPH3" s="703"/>
      <c r="HPI3" s="703"/>
      <c r="HPJ3" s="703"/>
      <c r="HPK3" s="703"/>
      <c r="HPL3" s="703"/>
      <c r="HPM3" s="703"/>
      <c r="HPN3" s="703"/>
      <c r="HPO3" s="703"/>
      <c r="HPP3" s="703"/>
      <c r="HPQ3" s="703"/>
      <c r="HPR3" s="703"/>
      <c r="HPS3" s="703"/>
      <c r="HPT3" s="703"/>
      <c r="HPU3" s="703"/>
      <c r="HPV3" s="703"/>
      <c r="HPW3" s="703"/>
      <c r="HPX3" s="703"/>
      <c r="HPY3" s="703"/>
      <c r="HPZ3" s="703"/>
      <c r="HQA3" s="703"/>
      <c r="HQB3" s="703"/>
      <c r="HQC3" s="703"/>
      <c r="HQD3" s="703"/>
      <c r="HQE3" s="703"/>
      <c r="HQF3" s="703"/>
      <c r="HQG3" s="703"/>
      <c r="HQH3" s="703"/>
      <c r="HQI3" s="703"/>
      <c r="HQJ3" s="703"/>
      <c r="HQK3" s="703"/>
      <c r="HQL3" s="703"/>
      <c r="HQM3" s="703"/>
      <c r="HQN3" s="703"/>
      <c r="HQO3" s="703"/>
      <c r="HQP3" s="703"/>
      <c r="HQQ3" s="703"/>
      <c r="HQR3" s="703"/>
      <c r="HQS3" s="703"/>
      <c r="HQT3" s="703"/>
      <c r="HQU3" s="703"/>
      <c r="HQV3" s="703"/>
      <c r="HQW3" s="703"/>
      <c r="HQX3" s="703"/>
      <c r="HQY3" s="703"/>
      <c r="HQZ3" s="703"/>
      <c r="HRA3" s="703"/>
      <c r="HRB3" s="703"/>
      <c r="HRC3" s="703"/>
      <c r="HRD3" s="703"/>
      <c r="HRE3" s="703"/>
      <c r="HRF3" s="703"/>
      <c r="HRG3" s="703"/>
      <c r="HRH3" s="703"/>
      <c r="HRI3" s="703"/>
      <c r="HRJ3" s="703"/>
      <c r="HRK3" s="703"/>
      <c r="HRL3" s="703"/>
      <c r="HRM3" s="703"/>
      <c r="HRN3" s="703"/>
      <c r="HRO3" s="703"/>
      <c r="HRP3" s="703"/>
      <c r="HRQ3" s="703"/>
      <c r="HRR3" s="703"/>
      <c r="HRS3" s="703"/>
      <c r="HRT3" s="703"/>
      <c r="HRU3" s="703"/>
      <c r="HRV3" s="703"/>
      <c r="HRW3" s="703"/>
      <c r="HRX3" s="703"/>
      <c r="HRY3" s="703"/>
      <c r="HRZ3" s="703"/>
      <c r="HSA3" s="703"/>
      <c r="HSB3" s="703"/>
      <c r="HSC3" s="703"/>
      <c r="HSD3" s="703"/>
      <c r="HSE3" s="703"/>
      <c r="HSF3" s="703"/>
      <c r="HSG3" s="703"/>
      <c r="HSH3" s="703"/>
      <c r="HSI3" s="703"/>
      <c r="HSJ3" s="703"/>
      <c r="HSK3" s="703"/>
      <c r="HSL3" s="703"/>
      <c r="HSM3" s="703"/>
      <c r="HSN3" s="703"/>
      <c r="HSO3" s="703"/>
      <c r="HSP3" s="703"/>
      <c r="HSQ3" s="703"/>
      <c r="HSR3" s="703"/>
      <c r="HSS3" s="703"/>
      <c r="HST3" s="703"/>
      <c r="HSU3" s="703"/>
      <c r="HSV3" s="703"/>
      <c r="HSW3" s="703"/>
      <c r="HSX3" s="703"/>
      <c r="HSY3" s="703"/>
      <c r="HSZ3" s="703"/>
      <c r="HTA3" s="703"/>
      <c r="HTB3" s="703"/>
      <c r="HTC3" s="703"/>
      <c r="HTD3" s="703"/>
      <c r="HTE3" s="703"/>
      <c r="HTF3" s="703"/>
      <c r="HTG3" s="703"/>
      <c r="HTH3" s="703"/>
      <c r="HTI3" s="703"/>
      <c r="HTJ3" s="703"/>
      <c r="HTK3" s="703"/>
      <c r="HTL3" s="703"/>
      <c r="HTM3" s="703"/>
      <c r="HTN3" s="703"/>
      <c r="HTO3" s="703"/>
      <c r="HTP3" s="703"/>
      <c r="HTQ3" s="703"/>
      <c r="HTR3" s="703"/>
      <c r="HTS3" s="703"/>
      <c r="HTT3" s="703"/>
      <c r="HTU3" s="703"/>
      <c r="HTV3" s="703"/>
      <c r="HTW3" s="703"/>
      <c r="HTX3" s="703"/>
      <c r="HTY3" s="703"/>
      <c r="HTZ3" s="703"/>
      <c r="HUA3" s="703"/>
      <c r="HUB3" s="703"/>
      <c r="HUC3" s="703"/>
      <c r="HUD3" s="703"/>
      <c r="HUE3" s="703"/>
      <c r="HUF3" s="703"/>
      <c r="HUG3" s="703"/>
      <c r="HUH3" s="703"/>
      <c r="HUI3" s="703"/>
      <c r="HUJ3" s="703"/>
      <c r="HUK3" s="703"/>
      <c r="HUL3" s="703"/>
      <c r="HUM3" s="703"/>
      <c r="HUN3" s="703"/>
      <c r="HUO3" s="703"/>
      <c r="HUP3" s="703"/>
      <c r="HUQ3" s="703"/>
      <c r="HUR3" s="703"/>
      <c r="HUS3" s="703"/>
      <c r="HUT3" s="703"/>
      <c r="HUU3" s="703"/>
      <c r="HUV3" s="703"/>
      <c r="HUW3" s="703"/>
      <c r="HUX3" s="703"/>
      <c r="HUY3" s="703"/>
      <c r="HUZ3" s="703"/>
      <c r="HVA3" s="703"/>
      <c r="HVB3" s="703"/>
      <c r="HVC3" s="703"/>
      <c r="HVD3" s="703"/>
      <c r="HVE3" s="703"/>
      <c r="HVF3" s="703"/>
      <c r="HVG3" s="703"/>
      <c r="HVH3" s="703"/>
      <c r="HVI3" s="703"/>
      <c r="HVJ3" s="703"/>
      <c r="HVK3" s="703"/>
      <c r="HVL3" s="703"/>
      <c r="HVM3" s="703"/>
      <c r="HVN3" s="703"/>
      <c r="HVO3" s="703"/>
      <c r="HVP3" s="703"/>
      <c r="HVQ3" s="703"/>
      <c r="HVR3" s="703"/>
      <c r="HVS3" s="703"/>
      <c r="HVT3" s="703"/>
      <c r="HVU3" s="703"/>
      <c r="HVV3" s="703"/>
      <c r="HVW3" s="703"/>
      <c r="HVX3" s="703"/>
      <c r="HVY3" s="703"/>
      <c r="HVZ3" s="703"/>
      <c r="HWA3" s="703"/>
      <c r="HWB3" s="703"/>
      <c r="HWC3" s="703"/>
      <c r="HWD3" s="703"/>
      <c r="HWE3" s="703"/>
      <c r="HWF3" s="703"/>
      <c r="HWG3" s="703"/>
      <c r="HWH3" s="703"/>
      <c r="HWI3" s="703"/>
      <c r="HWJ3" s="703"/>
      <c r="HWK3" s="703"/>
      <c r="HWL3" s="703"/>
      <c r="HWM3" s="703"/>
      <c r="HWN3" s="703"/>
      <c r="HWO3" s="703"/>
      <c r="HWP3" s="703"/>
      <c r="HWQ3" s="703"/>
      <c r="HWR3" s="703"/>
      <c r="HWS3" s="703"/>
      <c r="HWT3" s="703"/>
      <c r="HWU3" s="703"/>
      <c r="HWV3" s="703"/>
      <c r="HWW3" s="703"/>
      <c r="HWX3" s="703"/>
      <c r="HWY3" s="703"/>
      <c r="HWZ3" s="703"/>
      <c r="HXA3" s="703"/>
      <c r="HXB3" s="703"/>
      <c r="HXC3" s="703"/>
      <c r="HXD3" s="703"/>
      <c r="HXE3" s="703"/>
      <c r="HXF3" s="703"/>
      <c r="HXG3" s="703"/>
      <c r="HXH3" s="703"/>
      <c r="HXI3" s="703"/>
      <c r="HXJ3" s="703"/>
      <c r="HXK3" s="703"/>
      <c r="HXL3" s="703"/>
      <c r="HXM3" s="703"/>
      <c r="HXN3" s="703"/>
      <c r="HXO3" s="703"/>
      <c r="HXP3" s="703"/>
      <c r="HXQ3" s="703"/>
      <c r="HXR3" s="703"/>
      <c r="HXS3" s="703"/>
      <c r="HXT3" s="703"/>
      <c r="HXU3" s="703"/>
      <c r="HXV3" s="703"/>
      <c r="HXW3" s="703"/>
      <c r="HXX3" s="703"/>
      <c r="HXY3" s="703"/>
      <c r="HXZ3" s="703"/>
      <c r="HYA3" s="703"/>
      <c r="HYB3" s="703"/>
      <c r="HYC3" s="703"/>
      <c r="HYD3" s="703"/>
      <c r="HYE3" s="703"/>
      <c r="HYF3" s="703"/>
      <c r="HYG3" s="703"/>
      <c r="HYH3" s="703"/>
      <c r="HYI3" s="703"/>
      <c r="HYJ3" s="703"/>
      <c r="HYK3" s="703"/>
      <c r="HYL3" s="703"/>
      <c r="HYM3" s="703"/>
      <c r="HYN3" s="703"/>
      <c r="HYO3" s="703"/>
      <c r="HYP3" s="703"/>
      <c r="HYQ3" s="703"/>
      <c r="HYR3" s="703"/>
      <c r="HYS3" s="703"/>
      <c r="HYT3" s="703"/>
      <c r="HYU3" s="703"/>
      <c r="HYV3" s="703"/>
      <c r="HYW3" s="703"/>
      <c r="HYX3" s="703"/>
      <c r="HYY3" s="703"/>
      <c r="HYZ3" s="703"/>
      <c r="HZA3" s="703"/>
      <c r="HZB3" s="703"/>
      <c r="HZC3" s="703"/>
      <c r="HZD3" s="703"/>
      <c r="HZE3" s="703"/>
      <c r="HZF3" s="703"/>
      <c r="HZG3" s="703"/>
      <c r="HZH3" s="703"/>
      <c r="HZI3" s="703"/>
      <c r="HZJ3" s="703"/>
      <c r="HZK3" s="703"/>
      <c r="HZL3" s="703"/>
      <c r="HZM3" s="703"/>
      <c r="HZN3" s="703"/>
      <c r="HZO3" s="703"/>
      <c r="HZP3" s="703"/>
      <c r="HZQ3" s="703"/>
      <c r="HZR3" s="703"/>
      <c r="HZS3" s="703"/>
      <c r="HZT3" s="703"/>
      <c r="HZU3" s="703"/>
      <c r="HZV3" s="703"/>
      <c r="HZW3" s="703"/>
      <c r="HZX3" s="703"/>
      <c r="HZY3" s="703"/>
      <c r="HZZ3" s="703"/>
      <c r="IAA3" s="703"/>
      <c r="IAB3" s="703"/>
      <c r="IAC3" s="703"/>
      <c r="IAD3" s="703"/>
      <c r="IAE3" s="703"/>
      <c r="IAF3" s="703"/>
      <c r="IAG3" s="703"/>
      <c r="IAH3" s="703"/>
      <c r="IAI3" s="703"/>
      <c r="IAJ3" s="703"/>
      <c r="IAK3" s="703"/>
      <c r="IAL3" s="703"/>
      <c r="IAM3" s="703"/>
      <c r="IAN3" s="703"/>
      <c r="IAO3" s="703"/>
      <c r="IAP3" s="703"/>
      <c r="IAQ3" s="703"/>
      <c r="IAR3" s="703"/>
      <c r="IAS3" s="703"/>
      <c r="IAT3" s="703"/>
      <c r="IAU3" s="703"/>
      <c r="IAV3" s="703"/>
      <c r="IAW3" s="703"/>
      <c r="IAX3" s="703"/>
      <c r="IAY3" s="703"/>
      <c r="IAZ3" s="703"/>
      <c r="IBA3" s="703"/>
      <c r="IBB3" s="703"/>
      <c r="IBC3" s="703"/>
      <c r="IBD3" s="703"/>
      <c r="IBE3" s="703"/>
      <c r="IBF3" s="703"/>
      <c r="IBG3" s="703"/>
      <c r="IBH3" s="703"/>
      <c r="IBI3" s="703"/>
      <c r="IBJ3" s="703"/>
      <c r="IBK3" s="703"/>
      <c r="IBL3" s="703"/>
      <c r="IBM3" s="703"/>
      <c r="IBN3" s="703"/>
      <c r="IBO3" s="703"/>
      <c r="IBP3" s="703"/>
      <c r="IBQ3" s="703"/>
      <c r="IBR3" s="703"/>
      <c r="IBS3" s="703"/>
      <c r="IBT3" s="703"/>
      <c r="IBU3" s="703"/>
      <c r="IBV3" s="703"/>
      <c r="IBW3" s="703"/>
      <c r="IBX3" s="703"/>
      <c r="IBY3" s="703"/>
      <c r="IBZ3" s="703"/>
      <c r="ICA3" s="703"/>
      <c r="ICB3" s="703"/>
      <c r="ICC3" s="703"/>
      <c r="ICD3" s="703"/>
      <c r="ICE3" s="703"/>
      <c r="ICF3" s="703"/>
      <c r="ICG3" s="703"/>
      <c r="ICH3" s="703"/>
      <c r="ICI3" s="703"/>
      <c r="ICJ3" s="703"/>
      <c r="ICK3" s="703"/>
      <c r="ICL3" s="703"/>
      <c r="ICM3" s="703"/>
      <c r="ICN3" s="703"/>
      <c r="ICO3" s="703"/>
      <c r="ICP3" s="703"/>
      <c r="ICQ3" s="703"/>
      <c r="ICR3" s="703"/>
      <c r="ICS3" s="703"/>
      <c r="ICT3" s="703"/>
      <c r="ICU3" s="703"/>
      <c r="ICV3" s="703"/>
      <c r="ICW3" s="703"/>
      <c r="ICX3" s="703"/>
      <c r="ICY3" s="703"/>
      <c r="ICZ3" s="703"/>
      <c r="IDA3" s="703"/>
      <c r="IDB3" s="703"/>
      <c r="IDC3" s="703"/>
      <c r="IDD3" s="703"/>
      <c r="IDE3" s="703"/>
      <c r="IDF3" s="703"/>
      <c r="IDG3" s="703"/>
      <c r="IDH3" s="703"/>
      <c r="IDI3" s="703"/>
      <c r="IDJ3" s="703"/>
      <c r="IDK3" s="703"/>
      <c r="IDL3" s="703"/>
      <c r="IDM3" s="703"/>
      <c r="IDN3" s="703"/>
      <c r="IDO3" s="703"/>
      <c r="IDP3" s="703"/>
      <c r="IDQ3" s="703"/>
      <c r="IDR3" s="703"/>
      <c r="IDS3" s="703"/>
      <c r="IDT3" s="703"/>
      <c r="IDU3" s="703"/>
      <c r="IDV3" s="703"/>
      <c r="IDW3" s="703"/>
      <c r="IDX3" s="703"/>
      <c r="IDY3" s="703"/>
      <c r="IDZ3" s="703"/>
      <c r="IEA3" s="703"/>
      <c r="IEB3" s="703"/>
      <c r="IEC3" s="703"/>
      <c r="IED3" s="703"/>
      <c r="IEE3" s="703"/>
      <c r="IEF3" s="703"/>
      <c r="IEG3" s="703"/>
      <c r="IEH3" s="703"/>
      <c r="IEI3" s="703"/>
      <c r="IEJ3" s="703"/>
      <c r="IEK3" s="703"/>
      <c r="IEL3" s="703"/>
      <c r="IEM3" s="703"/>
      <c r="IEN3" s="703"/>
      <c r="IEO3" s="703"/>
      <c r="IEP3" s="703"/>
      <c r="IEQ3" s="703"/>
      <c r="IER3" s="703"/>
      <c r="IES3" s="703"/>
      <c r="IET3" s="703"/>
      <c r="IEU3" s="703"/>
      <c r="IEV3" s="703"/>
      <c r="IEW3" s="703"/>
      <c r="IEX3" s="703"/>
      <c r="IEY3" s="703"/>
      <c r="IEZ3" s="703"/>
      <c r="IFA3" s="703"/>
      <c r="IFB3" s="703"/>
      <c r="IFC3" s="703"/>
      <c r="IFD3" s="703"/>
      <c r="IFE3" s="703"/>
      <c r="IFF3" s="703"/>
      <c r="IFG3" s="703"/>
      <c r="IFH3" s="703"/>
      <c r="IFI3" s="703"/>
      <c r="IFJ3" s="703"/>
      <c r="IFK3" s="703"/>
      <c r="IFL3" s="703"/>
      <c r="IFM3" s="703"/>
      <c r="IFN3" s="703"/>
      <c r="IFO3" s="703"/>
      <c r="IFP3" s="703"/>
      <c r="IFQ3" s="703"/>
      <c r="IFR3" s="703"/>
      <c r="IFS3" s="703"/>
      <c r="IFT3" s="703"/>
      <c r="IFU3" s="703"/>
      <c r="IFV3" s="703"/>
      <c r="IFW3" s="703"/>
      <c r="IFX3" s="703"/>
      <c r="IFY3" s="703"/>
      <c r="IFZ3" s="703"/>
      <c r="IGA3" s="703"/>
      <c r="IGB3" s="703"/>
      <c r="IGC3" s="703"/>
      <c r="IGD3" s="703"/>
      <c r="IGE3" s="703"/>
      <c r="IGF3" s="703"/>
      <c r="IGG3" s="703"/>
      <c r="IGH3" s="703"/>
      <c r="IGI3" s="703"/>
      <c r="IGJ3" s="703"/>
      <c r="IGK3" s="703"/>
      <c r="IGL3" s="703"/>
      <c r="IGM3" s="703"/>
      <c r="IGN3" s="703"/>
      <c r="IGO3" s="703"/>
      <c r="IGP3" s="703"/>
      <c r="IGQ3" s="703"/>
      <c r="IGR3" s="703"/>
      <c r="IGS3" s="703"/>
      <c r="IGT3" s="703"/>
      <c r="IGU3" s="703"/>
      <c r="IGV3" s="703"/>
      <c r="IGW3" s="703"/>
      <c r="IGX3" s="703"/>
      <c r="IGY3" s="703"/>
      <c r="IGZ3" s="703"/>
      <c r="IHA3" s="703"/>
      <c r="IHB3" s="703"/>
      <c r="IHC3" s="703"/>
      <c r="IHD3" s="703"/>
      <c r="IHE3" s="703"/>
      <c r="IHF3" s="703"/>
      <c r="IHG3" s="703"/>
      <c r="IHH3" s="703"/>
      <c r="IHI3" s="703"/>
      <c r="IHJ3" s="703"/>
      <c r="IHK3" s="703"/>
      <c r="IHL3" s="703"/>
      <c r="IHM3" s="703"/>
      <c r="IHN3" s="703"/>
      <c r="IHO3" s="703"/>
      <c r="IHP3" s="703"/>
      <c r="IHQ3" s="703"/>
      <c r="IHR3" s="703"/>
      <c r="IHS3" s="703"/>
      <c r="IHT3" s="703"/>
      <c r="IHU3" s="703"/>
      <c r="IHV3" s="703"/>
      <c r="IHW3" s="703"/>
      <c r="IHX3" s="703"/>
      <c r="IHY3" s="703"/>
      <c r="IHZ3" s="703"/>
      <c r="IIA3" s="703"/>
      <c r="IIB3" s="703"/>
      <c r="IIC3" s="703"/>
      <c r="IID3" s="703"/>
      <c r="IIE3" s="703"/>
      <c r="IIF3" s="703"/>
      <c r="IIG3" s="703"/>
      <c r="IIH3" s="703"/>
      <c r="III3" s="703"/>
      <c r="IIJ3" s="703"/>
      <c r="IIK3" s="703"/>
      <c r="IIL3" s="703"/>
      <c r="IIM3" s="703"/>
      <c r="IIN3" s="703"/>
      <c r="IIO3" s="703"/>
      <c r="IIP3" s="703"/>
      <c r="IIQ3" s="703"/>
      <c r="IIR3" s="703"/>
      <c r="IIS3" s="703"/>
      <c r="IIT3" s="703"/>
      <c r="IIU3" s="703"/>
      <c r="IIV3" s="703"/>
      <c r="IIW3" s="703"/>
      <c r="IIX3" s="703"/>
      <c r="IIY3" s="703"/>
      <c r="IIZ3" s="703"/>
      <c r="IJA3" s="703"/>
      <c r="IJB3" s="703"/>
      <c r="IJC3" s="703"/>
      <c r="IJD3" s="703"/>
      <c r="IJE3" s="703"/>
      <c r="IJF3" s="703"/>
      <c r="IJG3" s="703"/>
      <c r="IJH3" s="703"/>
      <c r="IJI3" s="703"/>
      <c r="IJJ3" s="703"/>
      <c r="IJK3" s="703"/>
      <c r="IJL3" s="703"/>
      <c r="IJM3" s="703"/>
      <c r="IJN3" s="703"/>
      <c r="IJO3" s="703"/>
      <c r="IJP3" s="703"/>
      <c r="IJQ3" s="703"/>
      <c r="IJR3" s="703"/>
      <c r="IJS3" s="703"/>
      <c r="IJT3" s="703"/>
      <c r="IJU3" s="703"/>
      <c r="IJV3" s="703"/>
      <c r="IJW3" s="703"/>
      <c r="IJX3" s="703"/>
      <c r="IJY3" s="703"/>
      <c r="IJZ3" s="703"/>
      <c r="IKA3" s="703"/>
      <c r="IKB3" s="703"/>
      <c r="IKC3" s="703"/>
      <c r="IKD3" s="703"/>
      <c r="IKE3" s="703"/>
      <c r="IKF3" s="703"/>
      <c r="IKG3" s="703"/>
      <c r="IKH3" s="703"/>
      <c r="IKI3" s="703"/>
      <c r="IKJ3" s="703"/>
      <c r="IKK3" s="703"/>
      <c r="IKL3" s="703"/>
      <c r="IKM3" s="703"/>
      <c r="IKN3" s="703"/>
      <c r="IKO3" s="703"/>
      <c r="IKP3" s="703"/>
      <c r="IKQ3" s="703"/>
      <c r="IKR3" s="703"/>
      <c r="IKS3" s="703"/>
      <c r="IKT3" s="703"/>
      <c r="IKU3" s="703"/>
      <c r="IKV3" s="703"/>
      <c r="IKW3" s="703"/>
      <c r="IKX3" s="703"/>
      <c r="IKY3" s="703"/>
      <c r="IKZ3" s="703"/>
      <c r="ILA3" s="703"/>
      <c r="ILB3" s="703"/>
      <c r="ILC3" s="703"/>
      <c r="ILD3" s="703"/>
      <c r="ILE3" s="703"/>
      <c r="ILF3" s="703"/>
      <c r="ILG3" s="703"/>
      <c r="ILH3" s="703"/>
      <c r="ILI3" s="703"/>
      <c r="ILJ3" s="703"/>
      <c r="ILK3" s="703"/>
      <c r="ILL3" s="703"/>
      <c r="ILM3" s="703"/>
      <c r="ILN3" s="703"/>
      <c r="ILO3" s="703"/>
      <c r="ILP3" s="703"/>
      <c r="ILQ3" s="703"/>
      <c r="ILR3" s="703"/>
      <c r="ILS3" s="703"/>
      <c r="ILT3" s="703"/>
      <c r="ILU3" s="703"/>
      <c r="ILV3" s="703"/>
      <c r="ILW3" s="703"/>
      <c r="ILX3" s="703"/>
      <c r="ILY3" s="703"/>
      <c r="ILZ3" s="703"/>
      <c r="IMA3" s="703"/>
      <c r="IMB3" s="703"/>
      <c r="IMC3" s="703"/>
      <c r="IMD3" s="703"/>
      <c r="IME3" s="703"/>
      <c r="IMF3" s="703"/>
      <c r="IMG3" s="703"/>
      <c r="IMH3" s="703"/>
      <c r="IMI3" s="703"/>
      <c r="IMJ3" s="703"/>
      <c r="IMK3" s="703"/>
      <c r="IML3" s="703"/>
      <c r="IMM3" s="703"/>
      <c r="IMN3" s="703"/>
      <c r="IMO3" s="703"/>
      <c r="IMP3" s="703"/>
      <c r="IMQ3" s="703"/>
      <c r="IMR3" s="703"/>
      <c r="IMS3" s="703"/>
      <c r="IMT3" s="703"/>
      <c r="IMU3" s="703"/>
      <c r="IMV3" s="703"/>
      <c r="IMW3" s="703"/>
      <c r="IMX3" s="703"/>
      <c r="IMY3" s="703"/>
      <c r="IMZ3" s="703"/>
      <c r="INA3" s="703"/>
      <c r="INB3" s="703"/>
      <c r="INC3" s="703"/>
      <c r="IND3" s="703"/>
      <c r="INE3" s="703"/>
      <c r="INF3" s="703"/>
      <c r="ING3" s="703"/>
      <c r="INH3" s="703"/>
      <c r="INI3" s="703"/>
      <c r="INJ3" s="703"/>
      <c r="INK3" s="703"/>
      <c r="INL3" s="703"/>
      <c r="INM3" s="703"/>
      <c r="INN3" s="703"/>
      <c r="INO3" s="703"/>
      <c r="INP3" s="703"/>
      <c r="INQ3" s="703"/>
      <c r="INR3" s="703"/>
      <c r="INS3" s="703"/>
      <c r="INT3" s="703"/>
      <c r="INU3" s="703"/>
      <c r="INV3" s="703"/>
      <c r="INW3" s="703"/>
      <c r="INX3" s="703"/>
      <c r="INY3" s="703"/>
      <c r="INZ3" s="703"/>
      <c r="IOA3" s="703"/>
      <c r="IOB3" s="703"/>
      <c r="IOC3" s="703"/>
      <c r="IOD3" s="703"/>
      <c r="IOE3" s="703"/>
      <c r="IOF3" s="703"/>
      <c r="IOG3" s="703"/>
      <c r="IOH3" s="703"/>
      <c r="IOI3" s="703"/>
      <c r="IOJ3" s="703"/>
      <c r="IOK3" s="703"/>
      <c r="IOL3" s="703"/>
      <c r="IOM3" s="703"/>
      <c r="ION3" s="703"/>
      <c r="IOO3" s="703"/>
      <c r="IOP3" s="703"/>
      <c r="IOQ3" s="703"/>
      <c r="IOR3" s="703"/>
      <c r="IOS3" s="703"/>
      <c r="IOT3" s="703"/>
      <c r="IOU3" s="703"/>
      <c r="IOV3" s="703"/>
      <c r="IOW3" s="703"/>
      <c r="IOX3" s="703"/>
      <c r="IOY3" s="703"/>
      <c r="IOZ3" s="703"/>
      <c r="IPA3" s="703"/>
      <c r="IPB3" s="703"/>
      <c r="IPC3" s="703"/>
      <c r="IPD3" s="703"/>
      <c r="IPE3" s="703"/>
      <c r="IPF3" s="703"/>
      <c r="IPG3" s="703"/>
      <c r="IPH3" s="703"/>
      <c r="IPI3" s="703"/>
      <c r="IPJ3" s="703"/>
      <c r="IPK3" s="703"/>
      <c r="IPL3" s="703"/>
      <c r="IPM3" s="703"/>
      <c r="IPN3" s="703"/>
      <c r="IPO3" s="703"/>
      <c r="IPP3" s="703"/>
      <c r="IPQ3" s="703"/>
      <c r="IPR3" s="703"/>
      <c r="IPS3" s="703"/>
      <c r="IPT3" s="703"/>
      <c r="IPU3" s="703"/>
      <c r="IPV3" s="703"/>
      <c r="IPW3" s="703"/>
      <c r="IPX3" s="703"/>
      <c r="IPY3" s="703"/>
      <c r="IPZ3" s="703"/>
      <c r="IQA3" s="703"/>
      <c r="IQB3" s="703"/>
      <c r="IQC3" s="703"/>
      <c r="IQD3" s="703"/>
      <c r="IQE3" s="703"/>
      <c r="IQF3" s="703"/>
      <c r="IQG3" s="703"/>
      <c r="IQH3" s="703"/>
      <c r="IQI3" s="703"/>
      <c r="IQJ3" s="703"/>
      <c r="IQK3" s="703"/>
      <c r="IQL3" s="703"/>
      <c r="IQM3" s="703"/>
      <c r="IQN3" s="703"/>
      <c r="IQO3" s="703"/>
      <c r="IQP3" s="703"/>
      <c r="IQQ3" s="703"/>
      <c r="IQR3" s="703"/>
      <c r="IQS3" s="703"/>
      <c r="IQT3" s="703"/>
      <c r="IQU3" s="703"/>
      <c r="IQV3" s="703"/>
      <c r="IQW3" s="703"/>
      <c r="IQX3" s="703"/>
      <c r="IQY3" s="703"/>
      <c r="IQZ3" s="703"/>
      <c r="IRA3" s="703"/>
      <c r="IRB3" s="703"/>
      <c r="IRC3" s="703"/>
      <c r="IRD3" s="703"/>
      <c r="IRE3" s="703"/>
      <c r="IRF3" s="703"/>
      <c r="IRG3" s="703"/>
      <c r="IRH3" s="703"/>
      <c r="IRI3" s="703"/>
      <c r="IRJ3" s="703"/>
      <c r="IRK3" s="703"/>
      <c r="IRL3" s="703"/>
      <c r="IRM3" s="703"/>
      <c r="IRN3" s="703"/>
      <c r="IRO3" s="703"/>
      <c r="IRP3" s="703"/>
      <c r="IRQ3" s="703"/>
      <c r="IRR3" s="703"/>
      <c r="IRS3" s="703"/>
      <c r="IRT3" s="703"/>
      <c r="IRU3" s="703"/>
      <c r="IRV3" s="703"/>
      <c r="IRW3" s="703"/>
      <c r="IRX3" s="703"/>
      <c r="IRY3" s="703"/>
      <c r="IRZ3" s="703"/>
      <c r="ISA3" s="703"/>
      <c r="ISB3" s="703"/>
      <c r="ISC3" s="703"/>
      <c r="ISD3" s="703"/>
      <c r="ISE3" s="703"/>
      <c r="ISF3" s="703"/>
      <c r="ISG3" s="703"/>
      <c r="ISH3" s="703"/>
      <c r="ISI3" s="703"/>
      <c r="ISJ3" s="703"/>
      <c r="ISK3" s="703"/>
      <c r="ISL3" s="703"/>
      <c r="ISM3" s="703"/>
      <c r="ISN3" s="703"/>
      <c r="ISO3" s="703"/>
      <c r="ISP3" s="703"/>
      <c r="ISQ3" s="703"/>
      <c r="ISR3" s="703"/>
      <c r="ISS3" s="703"/>
      <c r="IST3" s="703"/>
      <c r="ISU3" s="703"/>
      <c r="ISV3" s="703"/>
      <c r="ISW3" s="703"/>
      <c r="ISX3" s="703"/>
      <c r="ISY3" s="703"/>
      <c r="ISZ3" s="703"/>
      <c r="ITA3" s="703"/>
      <c r="ITB3" s="703"/>
      <c r="ITC3" s="703"/>
      <c r="ITD3" s="703"/>
      <c r="ITE3" s="703"/>
      <c r="ITF3" s="703"/>
      <c r="ITG3" s="703"/>
      <c r="ITH3" s="703"/>
      <c r="ITI3" s="703"/>
      <c r="ITJ3" s="703"/>
      <c r="ITK3" s="703"/>
      <c r="ITL3" s="703"/>
      <c r="ITM3" s="703"/>
      <c r="ITN3" s="703"/>
      <c r="ITO3" s="703"/>
      <c r="ITP3" s="703"/>
      <c r="ITQ3" s="703"/>
      <c r="ITR3" s="703"/>
      <c r="ITS3" s="703"/>
      <c r="ITT3" s="703"/>
      <c r="ITU3" s="703"/>
      <c r="ITV3" s="703"/>
      <c r="ITW3" s="703"/>
      <c r="ITX3" s="703"/>
      <c r="ITY3" s="703"/>
      <c r="ITZ3" s="703"/>
      <c r="IUA3" s="703"/>
      <c r="IUB3" s="703"/>
      <c r="IUC3" s="703"/>
      <c r="IUD3" s="703"/>
      <c r="IUE3" s="703"/>
      <c r="IUF3" s="703"/>
      <c r="IUG3" s="703"/>
      <c r="IUH3" s="703"/>
      <c r="IUI3" s="703"/>
      <c r="IUJ3" s="703"/>
      <c r="IUK3" s="703"/>
      <c r="IUL3" s="703"/>
      <c r="IUM3" s="703"/>
      <c r="IUN3" s="703"/>
      <c r="IUO3" s="703"/>
      <c r="IUP3" s="703"/>
      <c r="IUQ3" s="703"/>
      <c r="IUR3" s="703"/>
      <c r="IUS3" s="703"/>
      <c r="IUT3" s="703"/>
      <c r="IUU3" s="703"/>
      <c r="IUV3" s="703"/>
      <c r="IUW3" s="703"/>
      <c r="IUX3" s="703"/>
      <c r="IUY3" s="703"/>
      <c r="IUZ3" s="703"/>
      <c r="IVA3" s="703"/>
      <c r="IVB3" s="703"/>
      <c r="IVC3" s="703"/>
      <c r="IVD3" s="703"/>
      <c r="IVE3" s="703"/>
      <c r="IVF3" s="703"/>
      <c r="IVG3" s="703"/>
      <c r="IVH3" s="703"/>
      <c r="IVI3" s="703"/>
      <c r="IVJ3" s="703"/>
      <c r="IVK3" s="703"/>
      <c r="IVL3" s="703"/>
      <c r="IVM3" s="703"/>
      <c r="IVN3" s="703"/>
      <c r="IVO3" s="703"/>
      <c r="IVP3" s="703"/>
      <c r="IVQ3" s="703"/>
      <c r="IVR3" s="703"/>
      <c r="IVS3" s="703"/>
      <c r="IVT3" s="703"/>
      <c r="IVU3" s="703"/>
      <c r="IVV3" s="703"/>
      <c r="IVW3" s="703"/>
      <c r="IVX3" s="703"/>
      <c r="IVY3" s="703"/>
      <c r="IVZ3" s="703"/>
      <c r="IWA3" s="703"/>
      <c r="IWB3" s="703"/>
      <c r="IWC3" s="703"/>
      <c r="IWD3" s="703"/>
      <c r="IWE3" s="703"/>
      <c r="IWF3" s="703"/>
      <c r="IWG3" s="703"/>
      <c r="IWH3" s="703"/>
      <c r="IWI3" s="703"/>
      <c r="IWJ3" s="703"/>
      <c r="IWK3" s="703"/>
      <c r="IWL3" s="703"/>
      <c r="IWM3" s="703"/>
      <c r="IWN3" s="703"/>
      <c r="IWO3" s="703"/>
      <c r="IWP3" s="703"/>
      <c r="IWQ3" s="703"/>
      <c r="IWR3" s="703"/>
      <c r="IWS3" s="703"/>
      <c r="IWT3" s="703"/>
      <c r="IWU3" s="703"/>
      <c r="IWV3" s="703"/>
      <c r="IWW3" s="703"/>
      <c r="IWX3" s="703"/>
      <c r="IWY3" s="703"/>
      <c r="IWZ3" s="703"/>
      <c r="IXA3" s="703"/>
      <c r="IXB3" s="703"/>
      <c r="IXC3" s="703"/>
      <c r="IXD3" s="703"/>
      <c r="IXE3" s="703"/>
      <c r="IXF3" s="703"/>
      <c r="IXG3" s="703"/>
      <c r="IXH3" s="703"/>
      <c r="IXI3" s="703"/>
      <c r="IXJ3" s="703"/>
      <c r="IXK3" s="703"/>
      <c r="IXL3" s="703"/>
      <c r="IXM3" s="703"/>
      <c r="IXN3" s="703"/>
      <c r="IXO3" s="703"/>
      <c r="IXP3" s="703"/>
      <c r="IXQ3" s="703"/>
      <c r="IXR3" s="703"/>
      <c r="IXS3" s="703"/>
      <c r="IXT3" s="703"/>
      <c r="IXU3" s="703"/>
      <c r="IXV3" s="703"/>
      <c r="IXW3" s="703"/>
      <c r="IXX3" s="703"/>
      <c r="IXY3" s="703"/>
      <c r="IXZ3" s="703"/>
      <c r="IYA3" s="703"/>
      <c r="IYB3" s="703"/>
      <c r="IYC3" s="703"/>
      <c r="IYD3" s="703"/>
      <c r="IYE3" s="703"/>
      <c r="IYF3" s="703"/>
      <c r="IYG3" s="703"/>
      <c r="IYH3" s="703"/>
      <c r="IYI3" s="703"/>
      <c r="IYJ3" s="703"/>
      <c r="IYK3" s="703"/>
      <c r="IYL3" s="703"/>
      <c r="IYM3" s="703"/>
      <c r="IYN3" s="703"/>
      <c r="IYO3" s="703"/>
      <c r="IYP3" s="703"/>
      <c r="IYQ3" s="703"/>
      <c r="IYR3" s="703"/>
      <c r="IYS3" s="703"/>
      <c r="IYT3" s="703"/>
      <c r="IYU3" s="703"/>
      <c r="IYV3" s="703"/>
      <c r="IYW3" s="703"/>
      <c r="IYX3" s="703"/>
      <c r="IYY3" s="703"/>
      <c r="IYZ3" s="703"/>
      <c r="IZA3" s="703"/>
      <c r="IZB3" s="703"/>
      <c r="IZC3" s="703"/>
      <c r="IZD3" s="703"/>
      <c r="IZE3" s="703"/>
      <c r="IZF3" s="703"/>
      <c r="IZG3" s="703"/>
      <c r="IZH3" s="703"/>
      <c r="IZI3" s="703"/>
      <c r="IZJ3" s="703"/>
      <c r="IZK3" s="703"/>
      <c r="IZL3" s="703"/>
      <c r="IZM3" s="703"/>
      <c r="IZN3" s="703"/>
      <c r="IZO3" s="703"/>
      <c r="IZP3" s="703"/>
      <c r="IZQ3" s="703"/>
      <c r="IZR3" s="703"/>
      <c r="IZS3" s="703"/>
      <c r="IZT3" s="703"/>
      <c r="IZU3" s="703"/>
      <c r="IZV3" s="703"/>
      <c r="IZW3" s="703"/>
      <c r="IZX3" s="703"/>
      <c r="IZY3" s="703"/>
      <c r="IZZ3" s="703"/>
      <c r="JAA3" s="703"/>
      <c r="JAB3" s="703"/>
      <c r="JAC3" s="703"/>
      <c r="JAD3" s="703"/>
      <c r="JAE3" s="703"/>
      <c r="JAF3" s="703"/>
      <c r="JAG3" s="703"/>
      <c r="JAH3" s="703"/>
      <c r="JAI3" s="703"/>
      <c r="JAJ3" s="703"/>
      <c r="JAK3" s="703"/>
      <c r="JAL3" s="703"/>
      <c r="JAM3" s="703"/>
      <c r="JAN3" s="703"/>
      <c r="JAO3" s="703"/>
      <c r="JAP3" s="703"/>
      <c r="JAQ3" s="703"/>
      <c r="JAR3" s="703"/>
      <c r="JAS3" s="703"/>
      <c r="JAT3" s="703"/>
      <c r="JAU3" s="703"/>
      <c r="JAV3" s="703"/>
      <c r="JAW3" s="703"/>
      <c r="JAX3" s="703"/>
      <c r="JAY3" s="703"/>
      <c r="JAZ3" s="703"/>
      <c r="JBA3" s="703"/>
      <c r="JBB3" s="703"/>
      <c r="JBC3" s="703"/>
      <c r="JBD3" s="703"/>
      <c r="JBE3" s="703"/>
      <c r="JBF3" s="703"/>
      <c r="JBG3" s="703"/>
      <c r="JBH3" s="703"/>
      <c r="JBI3" s="703"/>
      <c r="JBJ3" s="703"/>
      <c r="JBK3" s="703"/>
      <c r="JBL3" s="703"/>
      <c r="JBM3" s="703"/>
      <c r="JBN3" s="703"/>
      <c r="JBO3" s="703"/>
      <c r="JBP3" s="703"/>
      <c r="JBQ3" s="703"/>
      <c r="JBR3" s="703"/>
      <c r="JBS3" s="703"/>
      <c r="JBT3" s="703"/>
      <c r="JBU3" s="703"/>
      <c r="JBV3" s="703"/>
      <c r="JBW3" s="703"/>
      <c r="JBX3" s="703"/>
      <c r="JBY3" s="703"/>
      <c r="JBZ3" s="703"/>
      <c r="JCA3" s="703"/>
      <c r="JCB3" s="703"/>
      <c r="JCC3" s="703"/>
      <c r="JCD3" s="703"/>
      <c r="JCE3" s="703"/>
      <c r="JCF3" s="703"/>
      <c r="JCG3" s="703"/>
      <c r="JCH3" s="703"/>
      <c r="JCI3" s="703"/>
      <c r="JCJ3" s="703"/>
      <c r="JCK3" s="703"/>
      <c r="JCL3" s="703"/>
      <c r="JCM3" s="703"/>
      <c r="JCN3" s="703"/>
      <c r="JCO3" s="703"/>
      <c r="JCP3" s="703"/>
      <c r="JCQ3" s="703"/>
      <c r="JCR3" s="703"/>
      <c r="JCS3" s="703"/>
      <c r="JCT3" s="703"/>
      <c r="JCU3" s="703"/>
      <c r="JCV3" s="703"/>
      <c r="JCW3" s="703"/>
      <c r="JCX3" s="703"/>
      <c r="JCY3" s="703"/>
      <c r="JCZ3" s="703"/>
      <c r="JDA3" s="703"/>
      <c r="JDB3" s="703"/>
      <c r="JDC3" s="703"/>
      <c r="JDD3" s="703"/>
      <c r="JDE3" s="703"/>
      <c r="JDF3" s="703"/>
      <c r="JDG3" s="703"/>
      <c r="JDH3" s="703"/>
      <c r="JDI3" s="703"/>
      <c r="JDJ3" s="703"/>
      <c r="JDK3" s="703"/>
      <c r="JDL3" s="703"/>
      <c r="JDM3" s="703"/>
      <c r="JDN3" s="703"/>
      <c r="JDO3" s="703"/>
      <c r="JDP3" s="703"/>
      <c r="JDQ3" s="703"/>
      <c r="JDR3" s="703"/>
      <c r="JDS3" s="703"/>
      <c r="JDT3" s="703"/>
      <c r="JDU3" s="703"/>
      <c r="JDV3" s="703"/>
      <c r="JDW3" s="703"/>
      <c r="JDX3" s="703"/>
      <c r="JDY3" s="703"/>
      <c r="JDZ3" s="703"/>
      <c r="JEA3" s="703"/>
      <c r="JEB3" s="703"/>
      <c r="JEC3" s="703"/>
      <c r="JED3" s="703"/>
      <c r="JEE3" s="703"/>
      <c r="JEF3" s="703"/>
      <c r="JEG3" s="703"/>
      <c r="JEH3" s="703"/>
      <c r="JEI3" s="703"/>
      <c r="JEJ3" s="703"/>
      <c r="JEK3" s="703"/>
      <c r="JEL3" s="703"/>
      <c r="JEM3" s="703"/>
      <c r="JEN3" s="703"/>
      <c r="JEO3" s="703"/>
      <c r="JEP3" s="703"/>
      <c r="JEQ3" s="703"/>
      <c r="JER3" s="703"/>
      <c r="JES3" s="703"/>
      <c r="JET3" s="703"/>
      <c r="JEU3" s="703"/>
      <c r="JEV3" s="703"/>
      <c r="JEW3" s="703"/>
      <c r="JEX3" s="703"/>
      <c r="JEY3" s="703"/>
      <c r="JEZ3" s="703"/>
      <c r="JFA3" s="703"/>
      <c r="JFB3" s="703"/>
      <c r="JFC3" s="703"/>
      <c r="JFD3" s="703"/>
      <c r="JFE3" s="703"/>
      <c r="JFF3" s="703"/>
      <c r="JFG3" s="703"/>
      <c r="JFH3" s="703"/>
      <c r="JFI3" s="703"/>
      <c r="JFJ3" s="703"/>
      <c r="JFK3" s="703"/>
      <c r="JFL3" s="703"/>
      <c r="JFM3" s="703"/>
      <c r="JFN3" s="703"/>
      <c r="JFO3" s="703"/>
      <c r="JFP3" s="703"/>
      <c r="JFQ3" s="703"/>
      <c r="JFR3" s="703"/>
      <c r="JFS3" s="703"/>
      <c r="JFT3" s="703"/>
      <c r="JFU3" s="703"/>
      <c r="JFV3" s="703"/>
      <c r="JFW3" s="703"/>
      <c r="JFX3" s="703"/>
      <c r="JFY3" s="703"/>
      <c r="JFZ3" s="703"/>
      <c r="JGA3" s="703"/>
      <c r="JGB3" s="703"/>
      <c r="JGC3" s="703"/>
      <c r="JGD3" s="703"/>
      <c r="JGE3" s="703"/>
      <c r="JGF3" s="703"/>
      <c r="JGG3" s="703"/>
      <c r="JGH3" s="703"/>
      <c r="JGI3" s="703"/>
      <c r="JGJ3" s="703"/>
      <c r="JGK3" s="703"/>
      <c r="JGL3" s="703"/>
      <c r="JGM3" s="703"/>
      <c r="JGN3" s="703"/>
      <c r="JGO3" s="703"/>
      <c r="JGP3" s="703"/>
      <c r="JGQ3" s="703"/>
      <c r="JGR3" s="703"/>
      <c r="JGS3" s="703"/>
      <c r="JGT3" s="703"/>
      <c r="JGU3" s="703"/>
      <c r="JGV3" s="703"/>
      <c r="JGW3" s="703"/>
      <c r="JGX3" s="703"/>
      <c r="JGY3" s="703"/>
      <c r="JGZ3" s="703"/>
      <c r="JHA3" s="703"/>
      <c r="JHB3" s="703"/>
      <c r="JHC3" s="703"/>
      <c r="JHD3" s="703"/>
      <c r="JHE3" s="703"/>
      <c r="JHF3" s="703"/>
      <c r="JHG3" s="703"/>
      <c r="JHH3" s="703"/>
      <c r="JHI3" s="703"/>
      <c r="JHJ3" s="703"/>
      <c r="JHK3" s="703"/>
      <c r="JHL3" s="703"/>
      <c r="JHM3" s="703"/>
      <c r="JHN3" s="703"/>
      <c r="JHO3" s="703"/>
      <c r="JHP3" s="703"/>
      <c r="JHQ3" s="703"/>
      <c r="JHR3" s="703"/>
      <c r="JHS3" s="703"/>
      <c r="JHT3" s="703"/>
      <c r="JHU3" s="703"/>
      <c r="JHV3" s="703"/>
      <c r="JHW3" s="703"/>
      <c r="JHX3" s="703"/>
      <c r="JHY3" s="703"/>
      <c r="JHZ3" s="703"/>
      <c r="JIA3" s="703"/>
      <c r="JIB3" s="703"/>
      <c r="JIC3" s="703"/>
      <c r="JID3" s="703"/>
      <c r="JIE3" s="703"/>
      <c r="JIF3" s="703"/>
      <c r="JIG3" s="703"/>
      <c r="JIH3" s="703"/>
      <c r="JII3" s="703"/>
      <c r="JIJ3" s="703"/>
      <c r="JIK3" s="703"/>
      <c r="JIL3" s="703"/>
      <c r="JIM3" s="703"/>
      <c r="JIN3" s="703"/>
      <c r="JIO3" s="703"/>
      <c r="JIP3" s="703"/>
      <c r="JIQ3" s="703"/>
      <c r="JIR3" s="703"/>
      <c r="JIS3" s="703"/>
      <c r="JIT3" s="703"/>
      <c r="JIU3" s="703"/>
      <c r="JIV3" s="703"/>
      <c r="JIW3" s="703"/>
      <c r="JIX3" s="703"/>
      <c r="JIY3" s="703"/>
      <c r="JIZ3" s="703"/>
      <c r="JJA3" s="703"/>
      <c r="JJB3" s="703"/>
      <c r="JJC3" s="703"/>
      <c r="JJD3" s="703"/>
      <c r="JJE3" s="703"/>
      <c r="JJF3" s="703"/>
      <c r="JJG3" s="703"/>
      <c r="JJH3" s="703"/>
      <c r="JJI3" s="703"/>
      <c r="JJJ3" s="703"/>
      <c r="JJK3" s="703"/>
      <c r="JJL3" s="703"/>
      <c r="JJM3" s="703"/>
      <c r="JJN3" s="703"/>
      <c r="JJO3" s="703"/>
      <c r="JJP3" s="703"/>
      <c r="JJQ3" s="703"/>
      <c r="JJR3" s="703"/>
      <c r="JJS3" s="703"/>
      <c r="JJT3" s="703"/>
      <c r="JJU3" s="703"/>
      <c r="JJV3" s="703"/>
      <c r="JJW3" s="703"/>
      <c r="JJX3" s="703"/>
      <c r="JJY3" s="703"/>
      <c r="JJZ3" s="703"/>
      <c r="JKA3" s="703"/>
      <c r="JKB3" s="703"/>
      <c r="JKC3" s="703"/>
      <c r="JKD3" s="703"/>
      <c r="JKE3" s="703"/>
      <c r="JKF3" s="703"/>
      <c r="JKG3" s="703"/>
      <c r="JKH3" s="703"/>
      <c r="JKI3" s="703"/>
      <c r="JKJ3" s="703"/>
      <c r="JKK3" s="703"/>
      <c r="JKL3" s="703"/>
      <c r="JKM3" s="703"/>
      <c r="JKN3" s="703"/>
      <c r="JKO3" s="703"/>
      <c r="JKP3" s="703"/>
      <c r="JKQ3" s="703"/>
      <c r="JKR3" s="703"/>
      <c r="JKS3" s="703"/>
      <c r="JKT3" s="703"/>
      <c r="JKU3" s="703"/>
      <c r="JKV3" s="703"/>
      <c r="JKW3" s="703"/>
      <c r="JKX3" s="703"/>
      <c r="JKY3" s="703"/>
      <c r="JKZ3" s="703"/>
      <c r="JLA3" s="703"/>
      <c r="JLB3" s="703"/>
      <c r="JLC3" s="703"/>
      <c r="JLD3" s="703"/>
      <c r="JLE3" s="703"/>
      <c r="JLF3" s="703"/>
      <c r="JLG3" s="703"/>
      <c r="JLH3" s="703"/>
      <c r="JLI3" s="703"/>
      <c r="JLJ3" s="703"/>
      <c r="JLK3" s="703"/>
      <c r="JLL3" s="703"/>
      <c r="JLM3" s="703"/>
      <c r="JLN3" s="703"/>
      <c r="JLO3" s="703"/>
      <c r="JLP3" s="703"/>
      <c r="JLQ3" s="703"/>
      <c r="JLR3" s="703"/>
      <c r="JLS3" s="703"/>
      <c r="JLT3" s="703"/>
      <c r="JLU3" s="703"/>
      <c r="JLV3" s="703"/>
      <c r="JLW3" s="703"/>
      <c r="JLX3" s="703"/>
      <c r="JLY3" s="703"/>
      <c r="JLZ3" s="703"/>
      <c r="JMA3" s="703"/>
      <c r="JMB3" s="703"/>
      <c r="JMC3" s="703"/>
      <c r="JMD3" s="703"/>
      <c r="JME3" s="703"/>
      <c r="JMF3" s="703"/>
      <c r="JMG3" s="703"/>
      <c r="JMH3" s="703"/>
      <c r="JMI3" s="703"/>
      <c r="JMJ3" s="703"/>
      <c r="JMK3" s="703"/>
      <c r="JML3" s="703"/>
      <c r="JMM3" s="703"/>
      <c r="JMN3" s="703"/>
      <c r="JMO3" s="703"/>
      <c r="JMP3" s="703"/>
      <c r="JMQ3" s="703"/>
      <c r="JMR3" s="703"/>
      <c r="JMS3" s="703"/>
      <c r="JMT3" s="703"/>
      <c r="JMU3" s="703"/>
      <c r="JMV3" s="703"/>
      <c r="JMW3" s="703"/>
      <c r="JMX3" s="703"/>
      <c r="JMY3" s="703"/>
      <c r="JMZ3" s="703"/>
      <c r="JNA3" s="703"/>
      <c r="JNB3" s="703"/>
      <c r="JNC3" s="703"/>
      <c r="JND3" s="703"/>
      <c r="JNE3" s="703"/>
      <c r="JNF3" s="703"/>
      <c r="JNG3" s="703"/>
      <c r="JNH3" s="703"/>
      <c r="JNI3" s="703"/>
      <c r="JNJ3" s="703"/>
      <c r="JNK3" s="703"/>
      <c r="JNL3" s="703"/>
      <c r="JNM3" s="703"/>
      <c r="JNN3" s="703"/>
      <c r="JNO3" s="703"/>
      <c r="JNP3" s="703"/>
      <c r="JNQ3" s="703"/>
      <c r="JNR3" s="703"/>
      <c r="JNS3" s="703"/>
      <c r="JNT3" s="703"/>
      <c r="JNU3" s="703"/>
      <c r="JNV3" s="703"/>
      <c r="JNW3" s="703"/>
      <c r="JNX3" s="703"/>
      <c r="JNY3" s="703"/>
      <c r="JNZ3" s="703"/>
      <c r="JOA3" s="703"/>
      <c r="JOB3" s="703"/>
      <c r="JOC3" s="703"/>
      <c r="JOD3" s="703"/>
      <c r="JOE3" s="703"/>
      <c r="JOF3" s="703"/>
      <c r="JOG3" s="703"/>
      <c r="JOH3" s="703"/>
      <c r="JOI3" s="703"/>
      <c r="JOJ3" s="703"/>
      <c r="JOK3" s="703"/>
      <c r="JOL3" s="703"/>
      <c r="JOM3" s="703"/>
      <c r="JON3" s="703"/>
      <c r="JOO3" s="703"/>
      <c r="JOP3" s="703"/>
      <c r="JOQ3" s="703"/>
      <c r="JOR3" s="703"/>
      <c r="JOS3" s="703"/>
      <c r="JOT3" s="703"/>
      <c r="JOU3" s="703"/>
      <c r="JOV3" s="703"/>
      <c r="JOW3" s="703"/>
      <c r="JOX3" s="703"/>
      <c r="JOY3" s="703"/>
      <c r="JOZ3" s="703"/>
      <c r="JPA3" s="703"/>
      <c r="JPB3" s="703"/>
      <c r="JPC3" s="703"/>
      <c r="JPD3" s="703"/>
      <c r="JPE3" s="703"/>
      <c r="JPF3" s="703"/>
      <c r="JPG3" s="703"/>
      <c r="JPH3" s="703"/>
      <c r="JPI3" s="703"/>
      <c r="JPJ3" s="703"/>
      <c r="JPK3" s="703"/>
      <c r="JPL3" s="703"/>
      <c r="JPM3" s="703"/>
      <c r="JPN3" s="703"/>
      <c r="JPO3" s="703"/>
      <c r="JPP3" s="703"/>
      <c r="JPQ3" s="703"/>
      <c r="JPR3" s="703"/>
      <c r="JPS3" s="703"/>
      <c r="JPT3" s="703"/>
      <c r="JPU3" s="703"/>
      <c r="JPV3" s="703"/>
      <c r="JPW3" s="703"/>
      <c r="JPX3" s="703"/>
      <c r="JPY3" s="703"/>
      <c r="JPZ3" s="703"/>
      <c r="JQA3" s="703"/>
      <c r="JQB3" s="703"/>
      <c r="JQC3" s="703"/>
      <c r="JQD3" s="703"/>
      <c r="JQE3" s="703"/>
      <c r="JQF3" s="703"/>
      <c r="JQG3" s="703"/>
      <c r="JQH3" s="703"/>
      <c r="JQI3" s="703"/>
      <c r="JQJ3" s="703"/>
      <c r="JQK3" s="703"/>
      <c r="JQL3" s="703"/>
      <c r="JQM3" s="703"/>
      <c r="JQN3" s="703"/>
      <c r="JQO3" s="703"/>
      <c r="JQP3" s="703"/>
      <c r="JQQ3" s="703"/>
      <c r="JQR3" s="703"/>
      <c r="JQS3" s="703"/>
      <c r="JQT3" s="703"/>
      <c r="JQU3" s="703"/>
      <c r="JQV3" s="703"/>
      <c r="JQW3" s="703"/>
      <c r="JQX3" s="703"/>
      <c r="JQY3" s="703"/>
      <c r="JQZ3" s="703"/>
      <c r="JRA3" s="703"/>
      <c r="JRB3" s="703"/>
      <c r="JRC3" s="703"/>
      <c r="JRD3" s="703"/>
      <c r="JRE3" s="703"/>
      <c r="JRF3" s="703"/>
      <c r="JRG3" s="703"/>
      <c r="JRH3" s="703"/>
      <c r="JRI3" s="703"/>
      <c r="JRJ3" s="703"/>
      <c r="JRK3" s="703"/>
      <c r="JRL3" s="703"/>
      <c r="JRM3" s="703"/>
      <c r="JRN3" s="703"/>
      <c r="JRO3" s="703"/>
      <c r="JRP3" s="703"/>
      <c r="JRQ3" s="703"/>
      <c r="JRR3" s="703"/>
      <c r="JRS3" s="703"/>
      <c r="JRT3" s="703"/>
      <c r="JRU3" s="703"/>
      <c r="JRV3" s="703"/>
      <c r="JRW3" s="703"/>
      <c r="JRX3" s="703"/>
      <c r="JRY3" s="703"/>
      <c r="JRZ3" s="703"/>
      <c r="JSA3" s="703"/>
      <c r="JSB3" s="703"/>
      <c r="JSC3" s="703"/>
      <c r="JSD3" s="703"/>
      <c r="JSE3" s="703"/>
      <c r="JSF3" s="703"/>
      <c r="JSG3" s="703"/>
      <c r="JSH3" s="703"/>
      <c r="JSI3" s="703"/>
      <c r="JSJ3" s="703"/>
      <c r="JSK3" s="703"/>
      <c r="JSL3" s="703"/>
      <c r="JSM3" s="703"/>
      <c r="JSN3" s="703"/>
      <c r="JSO3" s="703"/>
      <c r="JSP3" s="703"/>
      <c r="JSQ3" s="703"/>
      <c r="JSR3" s="703"/>
      <c r="JSS3" s="703"/>
      <c r="JST3" s="703"/>
      <c r="JSU3" s="703"/>
      <c r="JSV3" s="703"/>
      <c r="JSW3" s="703"/>
      <c r="JSX3" s="703"/>
      <c r="JSY3" s="703"/>
      <c r="JSZ3" s="703"/>
      <c r="JTA3" s="703"/>
      <c r="JTB3" s="703"/>
      <c r="JTC3" s="703"/>
      <c r="JTD3" s="703"/>
      <c r="JTE3" s="703"/>
      <c r="JTF3" s="703"/>
      <c r="JTG3" s="703"/>
      <c r="JTH3" s="703"/>
      <c r="JTI3" s="703"/>
      <c r="JTJ3" s="703"/>
      <c r="JTK3" s="703"/>
      <c r="JTL3" s="703"/>
      <c r="JTM3" s="703"/>
      <c r="JTN3" s="703"/>
      <c r="JTO3" s="703"/>
      <c r="JTP3" s="703"/>
      <c r="JTQ3" s="703"/>
      <c r="JTR3" s="703"/>
      <c r="JTS3" s="703"/>
      <c r="JTT3" s="703"/>
      <c r="JTU3" s="703"/>
      <c r="JTV3" s="703"/>
      <c r="JTW3" s="703"/>
      <c r="JTX3" s="703"/>
      <c r="JTY3" s="703"/>
      <c r="JTZ3" s="703"/>
      <c r="JUA3" s="703"/>
      <c r="JUB3" s="703"/>
      <c r="JUC3" s="703"/>
      <c r="JUD3" s="703"/>
      <c r="JUE3" s="703"/>
      <c r="JUF3" s="703"/>
      <c r="JUG3" s="703"/>
      <c r="JUH3" s="703"/>
      <c r="JUI3" s="703"/>
      <c r="JUJ3" s="703"/>
      <c r="JUK3" s="703"/>
      <c r="JUL3" s="703"/>
      <c r="JUM3" s="703"/>
      <c r="JUN3" s="703"/>
      <c r="JUO3" s="703"/>
      <c r="JUP3" s="703"/>
      <c r="JUQ3" s="703"/>
      <c r="JUR3" s="703"/>
      <c r="JUS3" s="703"/>
      <c r="JUT3" s="703"/>
      <c r="JUU3" s="703"/>
      <c r="JUV3" s="703"/>
      <c r="JUW3" s="703"/>
      <c r="JUX3" s="703"/>
      <c r="JUY3" s="703"/>
      <c r="JUZ3" s="703"/>
      <c r="JVA3" s="703"/>
      <c r="JVB3" s="703"/>
      <c r="JVC3" s="703"/>
      <c r="JVD3" s="703"/>
      <c r="JVE3" s="703"/>
      <c r="JVF3" s="703"/>
      <c r="JVG3" s="703"/>
      <c r="JVH3" s="703"/>
      <c r="JVI3" s="703"/>
      <c r="JVJ3" s="703"/>
      <c r="JVK3" s="703"/>
      <c r="JVL3" s="703"/>
      <c r="JVM3" s="703"/>
      <c r="JVN3" s="703"/>
      <c r="JVO3" s="703"/>
      <c r="JVP3" s="703"/>
      <c r="JVQ3" s="703"/>
      <c r="JVR3" s="703"/>
      <c r="JVS3" s="703"/>
      <c r="JVT3" s="703"/>
      <c r="JVU3" s="703"/>
      <c r="JVV3" s="703"/>
      <c r="JVW3" s="703"/>
      <c r="JVX3" s="703"/>
      <c r="JVY3" s="703"/>
      <c r="JVZ3" s="703"/>
      <c r="JWA3" s="703"/>
      <c r="JWB3" s="703"/>
      <c r="JWC3" s="703"/>
      <c r="JWD3" s="703"/>
      <c r="JWE3" s="703"/>
      <c r="JWF3" s="703"/>
      <c r="JWG3" s="703"/>
      <c r="JWH3" s="703"/>
      <c r="JWI3" s="703"/>
      <c r="JWJ3" s="703"/>
      <c r="JWK3" s="703"/>
      <c r="JWL3" s="703"/>
      <c r="JWM3" s="703"/>
      <c r="JWN3" s="703"/>
      <c r="JWO3" s="703"/>
      <c r="JWP3" s="703"/>
      <c r="JWQ3" s="703"/>
      <c r="JWR3" s="703"/>
      <c r="JWS3" s="703"/>
      <c r="JWT3" s="703"/>
      <c r="JWU3" s="703"/>
      <c r="JWV3" s="703"/>
      <c r="JWW3" s="703"/>
      <c r="JWX3" s="703"/>
      <c r="JWY3" s="703"/>
      <c r="JWZ3" s="703"/>
      <c r="JXA3" s="703"/>
      <c r="JXB3" s="703"/>
      <c r="JXC3" s="703"/>
      <c r="JXD3" s="703"/>
      <c r="JXE3" s="703"/>
      <c r="JXF3" s="703"/>
      <c r="JXG3" s="703"/>
      <c r="JXH3" s="703"/>
      <c r="JXI3" s="703"/>
      <c r="JXJ3" s="703"/>
      <c r="JXK3" s="703"/>
      <c r="JXL3" s="703"/>
      <c r="JXM3" s="703"/>
      <c r="JXN3" s="703"/>
      <c r="JXO3" s="703"/>
      <c r="JXP3" s="703"/>
      <c r="JXQ3" s="703"/>
      <c r="JXR3" s="703"/>
      <c r="JXS3" s="703"/>
      <c r="JXT3" s="703"/>
      <c r="JXU3" s="703"/>
      <c r="JXV3" s="703"/>
      <c r="JXW3" s="703"/>
      <c r="JXX3" s="703"/>
      <c r="JXY3" s="703"/>
      <c r="JXZ3" s="703"/>
      <c r="JYA3" s="703"/>
      <c r="JYB3" s="703"/>
      <c r="JYC3" s="703"/>
      <c r="JYD3" s="703"/>
      <c r="JYE3" s="703"/>
      <c r="JYF3" s="703"/>
      <c r="JYG3" s="703"/>
      <c r="JYH3" s="703"/>
      <c r="JYI3" s="703"/>
      <c r="JYJ3" s="703"/>
      <c r="JYK3" s="703"/>
      <c r="JYL3" s="703"/>
      <c r="JYM3" s="703"/>
      <c r="JYN3" s="703"/>
      <c r="JYO3" s="703"/>
      <c r="JYP3" s="703"/>
      <c r="JYQ3" s="703"/>
      <c r="JYR3" s="703"/>
      <c r="JYS3" s="703"/>
      <c r="JYT3" s="703"/>
      <c r="JYU3" s="703"/>
      <c r="JYV3" s="703"/>
      <c r="JYW3" s="703"/>
      <c r="JYX3" s="703"/>
      <c r="JYY3" s="703"/>
      <c r="JYZ3" s="703"/>
      <c r="JZA3" s="703"/>
      <c r="JZB3" s="703"/>
      <c r="JZC3" s="703"/>
      <c r="JZD3" s="703"/>
      <c r="JZE3" s="703"/>
      <c r="JZF3" s="703"/>
      <c r="JZG3" s="703"/>
      <c r="JZH3" s="703"/>
      <c r="JZI3" s="703"/>
      <c r="JZJ3" s="703"/>
      <c r="JZK3" s="703"/>
      <c r="JZL3" s="703"/>
      <c r="JZM3" s="703"/>
      <c r="JZN3" s="703"/>
      <c r="JZO3" s="703"/>
      <c r="JZP3" s="703"/>
      <c r="JZQ3" s="703"/>
      <c r="JZR3" s="703"/>
      <c r="JZS3" s="703"/>
      <c r="JZT3" s="703"/>
      <c r="JZU3" s="703"/>
      <c r="JZV3" s="703"/>
      <c r="JZW3" s="703"/>
      <c r="JZX3" s="703"/>
      <c r="JZY3" s="703"/>
      <c r="JZZ3" s="703"/>
      <c r="KAA3" s="703"/>
      <c r="KAB3" s="703"/>
      <c r="KAC3" s="703"/>
      <c r="KAD3" s="703"/>
      <c r="KAE3" s="703"/>
      <c r="KAF3" s="703"/>
      <c r="KAG3" s="703"/>
      <c r="KAH3" s="703"/>
      <c r="KAI3" s="703"/>
      <c r="KAJ3" s="703"/>
      <c r="KAK3" s="703"/>
      <c r="KAL3" s="703"/>
      <c r="KAM3" s="703"/>
      <c r="KAN3" s="703"/>
      <c r="KAO3" s="703"/>
      <c r="KAP3" s="703"/>
      <c r="KAQ3" s="703"/>
      <c r="KAR3" s="703"/>
      <c r="KAS3" s="703"/>
      <c r="KAT3" s="703"/>
      <c r="KAU3" s="703"/>
      <c r="KAV3" s="703"/>
      <c r="KAW3" s="703"/>
      <c r="KAX3" s="703"/>
      <c r="KAY3" s="703"/>
      <c r="KAZ3" s="703"/>
      <c r="KBA3" s="703"/>
      <c r="KBB3" s="703"/>
      <c r="KBC3" s="703"/>
      <c r="KBD3" s="703"/>
      <c r="KBE3" s="703"/>
      <c r="KBF3" s="703"/>
      <c r="KBG3" s="703"/>
      <c r="KBH3" s="703"/>
      <c r="KBI3" s="703"/>
      <c r="KBJ3" s="703"/>
      <c r="KBK3" s="703"/>
      <c r="KBL3" s="703"/>
      <c r="KBM3" s="703"/>
      <c r="KBN3" s="703"/>
      <c r="KBO3" s="703"/>
      <c r="KBP3" s="703"/>
      <c r="KBQ3" s="703"/>
      <c r="KBR3" s="703"/>
      <c r="KBS3" s="703"/>
      <c r="KBT3" s="703"/>
      <c r="KBU3" s="703"/>
      <c r="KBV3" s="703"/>
      <c r="KBW3" s="703"/>
      <c r="KBX3" s="703"/>
      <c r="KBY3" s="703"/>
      <c r="KBZ3" s="703"/>
      <c r="KCA3" s="703"/>
      <c r="KCB3" s="703"/>
      <c r="KCC3" s="703"/>
      <c r="KCD3" s="703"/>
      <c r="KCE3" s="703"/>
      <c r="KCF3" s="703"/>
      <c r="KCG3" s="703"/>
      <c r="KCH3" s="703"/>
      <c r="KCI3" s="703"/>
      <c r="KCJ3" s="703"/>
      <c r="KCK3" s="703"/>
      <c r="KCL3" s="703"/>
      <c r="KCM3" s="703"/>
      <c r="KCN3" s="703"/>
      <c r="KCO3" s="703"/>
      <c r="KCP3" s="703"/>
      <c r="KCQ3" s="703"/>
      <c r="KCR3" s="703"/>
      <c r="KCS3" s="703"/>
      <c r="KCT3" s="703"/>
      <c r="KCU3" s="703"/>
      <c r="KCV3" s="703"/>
      <c r="KCW3" s="703"/>
      <c r="KCX3" s="703"/>
      <c r="KCY3" s="703"/>
      <c r="KCZ3" s="703"/>
      <c r="KDA3" s="703"/>
      <c r="KDB3" s="703"/>
      <c r="KDC3" s="703"/>
      <c r="KDD3" s="703"/>
      <c r="KDE3" s="703"/>
      <c r="KDF3" s="703"/>
      <c r="KDG3" s="703"/>
      <c r="KDH3" s="703"/>
      <c r="KDI3" s="703"/>
      <c r="KDJ3" s="703"/>
      <c r="KDK3" s="703"/>
      <c r="KDL3" s="703"/>
      <c r="KDM3" s="703"/>
      <c r="KDN3" s="703"/>
      <c r="KDO3" s="703"/>
      <c r="KDP3" s="703"/>
      <c r="KDQ3" s="703"/>
      <c r="KDR3" s="703"/>
      <c r="KDS3" s="703"/>
      <c r="KDT3" s="703"/>
      <c r="KDU3" s="703"/>
      <c r="KDV3" s="703"/>
      <c r="KDW3" s="703"/>
      <c r="KDX3" s="703"/>
      <c r="KDY3" s="703"/>
      <c r="KDZ3" s="703"/>
      <c r="KEA3" s="703"/>
      <c r="KEB3" s="703"/>
      <c r="KEC3" s="703"/>
      <c r="KED3" s="703"/>
      <c r="KEE3" s="703"/>
      <c r="KEF3" s="703"/>
      <c r="KEG3" s="703"/>
      <c r="KEH3" s="703"/>
      <c r="KEI3" s="703"/>
      <c r="KEJ3" s="703"/>
      <c r="KEK3" s="703"/>
      <c r="KEL3" s="703"/>
      <c r="KEM3" s="703"/>
      <c r="KEN3" s="703"/>
      <c r="KEO3" s="703"/>
      <c r="KEP3" s="703"/>
      <c r="KEQ3" s="703"/>
      <c r="KER3" s="703"/>
      <c r="KES3" s="703"/>
      <c r="KET3" s="703"/>
      <c r="KEU3" s="703"/>
      <c r="KEV3" s="703"/>
      <c r="KEW3" s="703"/>
      <c r="KEX3" s="703"/>
      <c r="KEY3" s="703"/>
      <c r="KEZ3" s="703"/>
      <c r="KFA3" s="703"/>
      <c r="KFB3" s="703"/>
      <c r="KFC3" s="703"/>
      <c r="KFD3" s="703"/>
      <c r="KFE3" s="703"/>
      <c r="KFF3" s="703"/>
      <c r="KFG3" s="703"/>
      <c r="KFH3" s="703"/>
      <c r="KFI3" s="703"/>
      <c r="KFJ3" s="703"/>
      <c r="KFK3" s="703"/>
      <c r="KFL3" s="703"/>
      <c r="KFM3" s="703"/>
      <c r="KFN3" s="703"/>
      <c r="KFO3" s="703"/>
      <c r="KFP3" s="703"/>
      <c r="KFQ3" s="703"/>
      <c r="KFR3" s="703"/>
      <c r="KFS3" s="703"/>
      <c r="KFT3" s="703"/>
      <c r="KFU3" s="703"/>
      <c r="KFV3" s="703"/>
      <c r="KFW3" s="703"/>
      <c r="KFX3" s="703"/>
      <c r="KFY3" s="703"/>
      <c r="KFZ3" s="703"/>
      <c r="KGA3" s="703"/>
      <c r="KGB3" s="703"/>
      <c r="KGC3" s="703"/>
      <c r="KGD3" s="703"/>
      <c r="KGE3" s="703"/>
      <c r="KGF3" s="703"/>
      <c r="KGG3" s="703"/>
      <c r="KGH3" s="703"/>
      <c r="KGI3" s="703"/>
      <c r="KGJ3" s="703"/>
      <c r="KGK3" s="703"/>
      <c r="KGL3" s="703"/>
      <c r="KGM3" s="703"/>
      <c r="KGN3" s="703"/>
      <c r="KGO3" s="703"/>
      <c r="KGP3" s="703"/>
      <c r="KGQ3" s="703"/>
      <c r="KGR3" s="703"/>
      <c r="KGS3" s="703"/>
      <c r="KGT3" s="703"/>
      <c r="KGU3" s="703"/>
      <c r="KGV3" s="703"/>
      <c r="KGW3" s="703"/>
      <c r="KGX3" s="703"/>
      <c r="KGY3" s="703"/>
      <c r="KGZ3" s="703"/>
      <c r="KHA3" s="703"/>
      <c r="KHB3" s="703"/>
      <c r="KHC3" s="703"/>
      <c r="KHD3" s="703"/>
      <c r="KHE3" s="703"/>
      <c r="KHF3" s="703"/>
      <c r="KHG3" s="703"/>
      <c r="KHH3" s="703"/>
      <c r="KHI3" s="703"/>
      <c r="KHJ3" s="703"/>
      <c r="KHK3" s="703"/>
      <c r="KHL3" s="703"/>
      <c r="KHM3" s="703"/>
      <c r="KHN3" s="703"/>
      <c r="KHO3" s="703"/>
      <c r="KHP3" s="703"/>
      <c r="KHQ3" s="703"/>
      <c r="KHR3" s="703"/>
      <c r="KHS3" s="703"/>
      <c r="KHT3" s="703"/>
      <c r="KHU3" s="703"/>
      <c r="KHV3" s="703"/>
      <c r="KHW3" s="703"/>
      <c r="KHX3" s="703"/>
      <c r="KHY3" s="703"/>
      <c r="KHZ3" s="703"/>
      <c r="KIA3" s="703"/>
      <c r="KIB3" s="703"/>
      <c r="KIC3" s="703"/>
      <c r="KID3" s="703"/>
      <c r="KIE3" s="703"/>
      <c r="KIF3" s="703"/>
      <c r="KIG3" s="703"/>
      <c r="KIH3" s="703"/>
      <c r="KII3" s="703"/>
      <c r="KIJ3" s="703"/>
      <c r="KIK3" s="703"/>
      <c r="KIL3" s="703"/>
      <c r="KIM3" s="703"/>
      <c r="KIN3" s="703"/>
      <c r="KIO3" s="703"/>
      <c r="KIP3" s="703"/>
      <c r="KIQ3" s="703"/>
      <c r="KIR3" s="703"/>
      <c r="KIS3" s="703"/>
      <c r="KIT3" s="703"/>
      <c r="KIU3" s="703"/>
      <c r="KIV3" s="703"/>
      <c r="KIW3" s="703"/>
      <c r="KIX3" s="703"/>
      <c r="KIY3" s="703"/>
      <c r="KIZ3" s="703"/>
      <c r="KJA3" s="703"/>
      <c r="KJB3" s="703"/>
      <c r="KJC3" s="703"/>
      <c r="KJD3" s="703"/>
      <c r="KJE3" s="703"/>
      <c r="KJF3" s="703"/>
      <c r="KJG3" s="703"/>
      <c r="KJH3" s="703"/>
      <c r="KJI3" s="703"/>
      <c r="KJJ3" s="703"/>
      <c r="KJK3" s="703"/>
      <c r="KJL3" s="703"/>
      <c r="KJM3" s="703"/>
      <c r="KJN3" s="703"/>
      <c r="KJO3" s="703"/>
      <c r="KJP3" s="703"/>
      <c r="KJQ3" s="703"/>
      <c r="KJR3" s="703"/>
      <c r="KJS3" s="703"/>
      <c r="KJT3" s="703"/>
      <c r="KJU3" s="703"/>
      <c r="KJV3" s="703"/>
      <c r="KJW3" s="703"/>
      <c r="KJX3" s="703"/>
      <c r="KJY3" s="703"/>
      <c r="KJZ3" s="703"/>
      <c r="KKA3" s="703"/>
      <c r="KKB3" s="703"/>
      <c r="KKC3" s="703"/>
      <c r="KKD3" s="703"/>
      <c r="KKE3" s="703"/>
      <c r="KKF3" s="703"/>
      <c r="KKG3" s="703"/>
      <c r="KKH3" s="703"/>
      <c r="KKI3" s="703"/>
      <c r="KKJ3" s="703"/>
      <c r="KKK3" s="703"/>
      <c r="KKL3" s="703"/>
      <c r="KKM3" s="703"/>
      <c r="KKN3" s="703"/>
      <c r="KKO3" s="703"/>
      <c r="KKP3" s="703"/>
      <c r="KKQ3" s="703"/>
      <c r="KKR3" s="703"/>
      <c r="KKS3" s="703"/>
      <c r="KKT3" s="703"/>
      <c r="KKU3" s="703"/>
      <c r="KKV3" s="703"/>
      <c r="KKW3" s="703"/>
      <c r="KKX3" s="703"/>
      <c r="KKY3" s="703"/>
      <c r="KKZ3" s="703"/>
      <c r="KLA3" s="703"/>
      <c r="KLB3" s="703"/>
      <c r="KLC3" s="703"/>
      <c r="KLD3" s="703"/>
      <c r="KLE3" s="703"/>
      <c r="KLF3" s="703"/>
      <c r="KLG3" s="703"/>
      <c r="KLH3" s="703"/>
      <c r="KLI3" s="703"/>
      <c r="KLJ3" s="703"/>
      <c r="KLK3" s="703"/>
      <c r="KLL3" s="703"/>
      <c r="KLM3" s="703"/>
      <c r="KLN3" s="703"/>
      <c r="KLO3" s="703"/>
      <c r="KLP3" s="703"/>
      <c r="KLQ3" s="703"/>
      <c r="KLR3" s="703"/>
      <c r="KLS3" s="703"/>
      <c r="KLT3" s="703"/>
      <c r="KLU3" s="703"/>
      <c r="KLV3" s="703"/>
      <c r="KLW3" s="703"/>
      <c r="KLX3" s="703"/>
      <c r="KLY3" s="703"/>
      <c r="KLZ3" s="703"/>
      <c r="KMA3" s="703"/>
      <c r="KMB3" s="703"/>
      <c r="KMC3" s="703"/>
      <c r="KMD3" s="703"/>
      <c r="KME3" s="703"/>
      <c r="KMF3" s="703"/>
      <c r="KMG3" s="703"/>
      <c r="KMH3" s="703"/>
      <c r="KMI3" s="703"/>
      <c r="KMJ3" s="703"/>
      <c r="KMK3" s="703"/>
      <c r="KML3" s="703"/>
      <c r="KMM3" s="703"/>
      <c r="KMN3" s="703"/>
      <c r="KMO3" s="703"/>
      <c r="KMP3" s="703"/>
      <c r="KMQ3" s="703"/>
      <c r="KMR3" s="703"/>
      <c r="KMS3" s="703"/>
      <c r="KMT3" s="703"/>
      <c r="KMU3" s="703"/>
      <c r="KMV3" s="703"/>
      <c r="KMW3" s="703"/>
      <c r="KMX3" s="703"/>
      <c r="KMY3" s="703"/>
      <c r="KMZ3" s="703"/>
      <c r="KNA3" s="703"/>
      <c r="KNB3" s="703"/>
      <c r="KNC3" s="703"/>
      <c r="KND3" s="703"/>
      <c r="KNE3" s="703"/>
      <c r="KNF3" s="703"/>
      <c r="KNG3" s="703"/>
      <c r="KNH3" s="703"/>
      <c r="KNI3" s="703"/>
      <c r="KNJ3" s="703"/>
      <c r="KNK3" s="703"/>
      <c r="KNL3" s="703"/>
      <c r="KNM3" s="703"/>
      <c r="KNN3" s="703"/>
      <c r="KNO3" s="703"/>
      <c r="KNP3" s="703"/>
      <c r="KNQ3" s="703"/>
      <c r="KNR3" s="703"/>
      <c r="KNS3" s="703"/>
      <c r="KNT3" s="703"/>
      <c r="KNU3" s="703"/>
      <c r="KNV3" s="703"/>
      <c r="KNW3" s="703"/>
      <c r="KNX3" s="703"/>
      <c r="KNY3" s="703"/>
      <c r="KNZ3" s="703"/>
      <c r="KOA3" s="703"/>
      <c r="KOB3" s="703"/>
      <c r="KOC3" s="703"/>
      <c r="KOD3" s="703"/>
      <c r="KOE3" s="703"/>
      <c r="KOF3" s="703"/>
      <c r="KOG3" s="703"/>
      <c r="KOH3" s="703"/>
      <c r="KOI3" s="703"/>
      <c r="KOJ3" s="703"/>
      <c r="KOK3" s="703"/>
      <c r="KOL3" s="703"/>
      <c r="KOM3" s="703"/>
      <c r="KON3" s="703"/>
      <c r="KOO3" s="703"/>
      <c r="KOP3" s="703"/>
      <c r="KOQ3" s="703"/>
      <c r="KOR3" s="703"/>
      <c r="KOS3" s="703"/>
      <c r="KOT3" s="703"/>
      <c r="KOU3" s="703"/>
      <c r="KOV3" s="703"/>
      <c r="KOW3" s="703"/>
      <c r="KOX3" s="703"/>
      <c r="KOY3" s="703"/>
      <c r="KOZ3" s="703"/>
      <c r="KPA3" s="703"/>
      <c r="KPB3" s="703"/>
      <c r="KPC3" s="703"/>
      <c r="KPD3" s="703"/>
      <c r="KPE3" s="703"/>
      <c r="KPF3" s="703"/>
      <c r="KPG3" s="703"/>
      <c r="KPH3" s="703"/>
      <c r="KPI3" s="703"/>
      <c r="KPJ3" s="703"/>
      <c r="KPK3" s="703"/>
      <c r="KPL3" s="703"/>
      <c r="KPM3" s="703"/>
      <c r="KPN3" s="703"/>
      <c r="KPO3" s="703"/>
      <c r="KPP3" s="703"/>
      <c r="KPQ3" s="703"/>
      <c r="KPR3" s="703"/>
      <c r="KPS3" s="703"/>
      <c r="KPT3" s="703"/>
      <c r="KPU3" s="703"/>
      <c r="KPV3" s="703"/>
      <c r="KPW3" s="703"/>
      <c r="KPX3" s="703"/>
      <c r="KPY3" s="703"/>
      <c r="KPZ3" s="703"/>
      <c r="KQA3" s="703"/>
      <c r="KQB3" s="703"/>
      <c r="KQC3" s="703"/>
      <c r="KQD3" s="703"/>
      <c r="KQE3" s="703"/>
      <c r="KQF3" s="703"/>
      <c r="KQG3" s="703"/>
      <c r="KQH3" s="703"/>
      <c r="KQI3" s="703"/>
      <c r="KQJ3" s="703"/>
      <c r="KQK3" s="703"/>
      <c r="KQL3" s="703"/>
      <c r="KQM3" s="703"/>
      <c r="KQN3" s="703"/>
      <c r="KQO3" s="703"/>
      <c r="KQP3" s="703"/>
      <c r="KQQ3" s="703"/>
      <c r="KQR3" s="703"/>
      <c r="KQS3" s="703"/>
      <c r="KQT3" s="703"/>
      <c r="KQU3" s="703"/>
      <c r="KQV3" s="703"/>
      <c r="KQW3" s="703"/>
      <c r="KQX3" s="703"/>
      <c r="KQY3" s="703"/>
      <c r="KQZ3" s="703"/>
      <c r="KRA3" s="703"/>
      <c r="KRB3" s="703"/>
      <c r="KRC3" s="703"/>
      <c r="KRD3" s="703"/>
      <c r="KRE3" s="703"/>
      <c r="KRF3" s="703"/>
      <c r="KRG3" s="703"/>
      <c r="KRH3" s="703"/>
      <c r="KRI3" s="703"/>
      <c r="KRJ3" s="703"/>
      <c r="KRK3" s="703"/>
      <c r="KRL3" s="703"/>
      <c r="KRM3" s="703"/>
      <c r="KRN3" s="703"/>
      <c r="KRO3" s="703"/>
      <c r="KRP3" s="703"/>
      <c r="KRQ3" s="703"/>
      <c r="KRR3" s="703"/>
      <c r="KRS3" s="703"/>
      <c r="KRT3" s="703"/>
      <c r="KRU3" s="703"/>
      <c r="KRV3" s="703"/>
      <c r="KRW3" s="703"/>
      <c r="KRX3" s="703"/>
      <c r="KRY3" s="703"/>
      <c r="KRZ3" s="703"/>
      <c r="KSA3" s="703"/>
      <c r="KSB3" s="703"/>
      <c r="KSC3" s="703"/>
      <c r="KSD3" s="703"/>
      <c r="KSE3" s="703"/>
      <c r="KSF3" s="703"/>
      <c r="KSG3" s="703"/>
      <c r="KSH3" s="703"/>
      <c r="KSI3" s="703"/>
      <c r="KSJ3" s="703"/>
      <c r="KSK3" s="703"/>
      <c r="KSL3" s="703"/>
      <c r="KSM3" s="703"/>
      <c r="KSN3" s="703"/>
      <c r="KSO3" s="703"/>
      <c r="KSP3" s="703"/>
      <c r="KSQ3" s="703"/>
      <c r="KSR3" s="703"/>
      <c r="KSS3" s="703"/>
      <c r="KST3" s="703"/>
      <c r="KSU3" s="703"/>
      <c r="KSV3" s="703"/>
      <c r="KSW3" s="703"/>
      <c r="KSX3" s="703"/>
      <c r="KSY3" s="703"/>
      <c r="KSZ3" s="703"/>
      <c r="KTA3" s="703"/>
      <c r="KTB3" s="703"/>
      <c r="KTC3" s="703"/>
      <c r="KTD3" s="703"/>
      <c r="KTE3" s="703"/>
      <c r="KTF3" s="703"/>
      <c r="KTG3" s="703"/>
      <c r="KTH3" s="703"/>
      <c r="KTI3" s="703"/>
      <c r="KTJ3" s="703"/>
      <c r="KTK3" s="703"/>
      <c r="KTL3" s="703"/>
      <c r="KTM3" s="703"/>
      <c r="KTN3" s="703"/>
      <c r="KTO3" s="703"/>
      <c r="KTP3" s="703"/>
      <c r="KTQ3" s="703"/>
      <c r="KTR3" s="703"/>
      <c r="KTS3" s="703"/>
      <c r="KTT3" s="703"/>
      <c r="KTU3" s="703"/>
      <c r="KTV3" s="703"/>
      <c r="KTW3" s="703"/>
      <c r="KTX3" s="703"/>
      <c r="KTY3" s="703"/>
      <c r="KTZ3" s="703"/>
      <c r="KUA3" s="703"/>
      <c r="KUB3" s="703"/>
      <c r="KUC3" s="703"/>
      <c r="KUD3" s="703"/>
      <c r="KUE3" s="703"/>
      <c r="KUF3" s="703"/>
      <c r="KUG3" s="703"/>
      <c r="KUH3" s="703"/>
      <c r="KUI3" s="703"/>
      <c r="KUJ3" s="703"/>
      <c r="KUK3" s="703"/>
      <c r="KUL3" s="703"/>
      <c r="KUM3" s="703"/>
      <c r="KUN3" s="703"/>
      <c r="KUO3" s="703"/>
      <c r="KUP3" s="703"/>
      <c r="KUQ3" s="703"/>
      <c r="KUR3" s="703"/>
      <c r="KUS3" s="703"/>
      <c r="KUT3" s="703"/>
      <c r="KUU3" s="703"/>
      <c r="KUV3" s="703"/>
      <c r="KUW3" s="703"/>
      <c r="KUX3" s="703"/>
      <c r="KUY3" s="703"/>
      <c r="KUZ3" s="703"/>
      <c r="KVA3" s="703"/>
      <c r="KVB3" s="703"/>
      <c r="KVC3" s="703"/>
      <c r="KVD3" s="703"/>
      <c r="KVE3" s="703"/>
      <c r="KVF3" s="703"/>
      <c r="KVG3" s="703"/>
      <c r="KVH3" s="703"/>
      <c r="KVI3" s="703"/>
      <c r="KVJ3" s="703"/>
      <c r="KVK3" s="703"/>
      <c r="KVL3" s="703"/>
      <c r="KVM3" s="703"/>
      <c r="KVN3" s="703"/>
      <c r="KVO3" s="703"/>
      <c r="KVP3" s="703"/>
      <c r="KVQ3" s="703"/>
      <c r="KVR3" s="703"/>
      <c r="KVS3" s="703"/>
      <c r="KVT3" s="703"/>
      <c r="KVU3" s="703"/>
      <c r="KVV3" s="703"/>
      <c r="KVW3" s="703"/>
      <c r="KVX3" s="703"/>
      <c r="KVY3" s="703"/>
      <c r="KVZ3" s="703"/>
      <c r="KWA3" s="703"/>
      <c r="KWB3" s="703"/>
      <c r="KWC3" s="703"/>
      <c r="KWD3" s="703"/>
      <c r="KWE3" s="703"/>
      <c r="KWF3" s="703"/>
      <c r="KWG3" s="703"/>
      <c r="KWH3" s="703"/>
      <c r="KWI3" s="703"/>
      <c r="KWJ3" s="703"/>
      <c r="KWK3" s="703"/>
      <c r="KWL3" s="703"/>
      <c r="KWM3" s="703"/>
      <c r="KWN3" s="703"/>
      <c r="KWO3" s="703"/>
      <c r="KWP3" s="703"/>
      <c r="KWQ3" s="703"/>
      <c r="KWR3" s="703"/>
      <c r="KWS3" s="703"/>
      <c r="KWT3" s="703"/>
      <c r="KWU3" s="703"/>
      <c r="KWV3" s="703"/>
      <c r="KWW3" s="703"/>
      <c r="KWX3" s="703"/>
      <c r="KWY3" s="703"/>
      <c r="KWZ3" s="703"/>
      <c r="KXA3" s="703"/>
      <c r="KXB3" s="703"/>
      <c r="KXC3" s="703"/>
      <c r="KXD3" s="703"/>
      <c r="KXE3" s="703"/>
      <c r="KXF3" s="703"/>
      <c r="KXG3" s="703"/>
      <c r="KXH3" s="703"/>
      <c r="KXI3" s="703"/>
      <c r="KXJ3" s="703"/>
      <c r="KXK3" s="703"/>
      <c r="KXL3" s="703"/>
      <c r="KXM3" s="703"/>
      <c r="KXN3" s="703"/>
      <c r="KXO3" s="703"/>
      <c r="KXP3" s="703"/>
      <c r="KXQ3" s="703"/>
      <c r="KXR3" s="703"/>
      <c r="KXS3" s="703"/>
      <c r="KXT3" s="703"/>
      <c r="KXU3" s="703"/>
      <c r="KXV3" s="703"/>
      <c r="KXW3" s="703"/>
      <c r="KXX3" s="703"/>
      <c r="KXY3" s="703"/>
      <c r="KXZ3" s="703"/>
      <c r="KYA3" s="703"/>
      <c r="KYB3" s="703"/>
      <c r="KYC3" s="703"/>
      <c r="KYD3" s="703"/>
      <c r="KYE3" s="703"/>
      <c r="KYF3" s="703"/>
      <c r="KYG3" s="703"/>
      <c r="KYH3" s="703"/>
      <c r="KYI3" s="703"/>
      <c r="KYJ3" s="703"/>
      <c r="KYK3" s="703"/>
      <c r="KYL3" s="703"/>
      <c r="KYM3" s="703"/>
      <c r="KYN3" s="703"/>
      <c r="KYO3" s="703"/>
      <c r="KYP3" s="703"/>
      <c r="KYQ3" s="703"/>
      <c r="KYR3" s="703"/>
      <c r="KYS3" s="703"/>
      <c r="KYT3" s="703"/>
      <c r="KYU3" s="703"/>
      <c r="KYV3" s="703"/>
      <c r="KYW3" s="703"/>
      <c r="KYX3" s="703"/>
      <c r="KYY3" s="703"/>
      <c r="KYZ3" s="703"/>
      <c r="KZA3" s="703"/>
      <c r="KZB3" s="703"/>
      <c r="KZC3" s="703"/>
      <c r="KZD3" s="703"/>
      <c r="KZE3" s="703"/>
      <c r="KZF3" s="703"/>
      <c r="KZG3" s="703"/>
      <c r="KZH3" s="703"/>
      <c r="KZI3" s="703"/>
      <c r="KZJ3" s="703"/>
      <c r="KZK3" s="703"/>
      <c r="KZL3" s="703"/>
      <c r="KZM3" s="703"/>
      <c r="KZN3" s="703"/>
      <c r="KZO3" s="703"/>
      <c r="KZP3" s="703"/>
      <c r="KZQ3" s="703"/>
      <c r="KZR3" s="703"/>
      <c r="KZS3" s="703"/>
      <c r="KZT3" s="703"/>
      <c r="KZU3" s="703"/>
      <c r="KZV3" s="703"/>
      <c r="KZW3" s="703"/>
      <c r="KZX3" s="703"/>
      <c r="KZY3" s="703"/>
      <c r="KZZ3" s="703"/>
      <c r="LAA3" s="703"/>
      <c r="LAB3" s="703"/>
      <c r="LAC3" s="703"/>
      <c r="LAD3" s="703"/>
      <c r="LAE3" s="703"/>
      <c r="LAF3" s="703"/>
      <c r="LAG3" s="703"/>
      <c r="LAH3" s="703"/>
      <c r="LAI3" s="703"/>
      <c r="LAJ3" s="703"/>
      <c r="LAK3" s="703"/>
      <c r="LAL3" s="703"/>
      <c r="LAM3" s="703"/>
      <c r="LAN3" s="703"/>
      <c r="LAO3" s="703"/>
      <c r="LAP3" s="703"/>
      <c r="LAQ3" s="703"/>
      <c r="LAR3" s="703"/>
      <c r="LAS3" s="703"/>
      <c r="LAT3" s="703"/>
      <c r="LAU3" s="703"/>
      <c r="LAV3" s="703"/>
      <c r="LAW3" s="703"/>
      <c r="LAX3" s="703"/>
      <c r="LAY3" s="703"/>
      <c r="LAZ3" s="703"/>
      <c r="LBA3" s="703"/>
      <c r="LBB3" s="703"/>
      <c r="LBC3" s="703"/>
      <c r="LBD3" s="703"/>
      <c r="LBE3" s="703"/>
      <c r="LBF3" s="703"/>
      <c r="LBG3" s="703"/>
      <c r="LBH3" s="703"/>
      <c r="LBI3" s="703"/>
      <c r="LBJ3" s="703"/>
      <c r="LBK3" s="703"/>
      <c r="LBL3" s="703"/>
      <c r="LBM3" s="703"/>
      <c r="LBN3" s="703"/>
      <c r="LBO3" s="703"/>
      <c r="LBP3" s="703"/>
      <c r="LBQ3" s="703"/>
      <c r="LBR3" s="703"/>
      <c r="LBS3" s="703"/>
      <c r="LBT3" s="703"/>
      <c r="LBU3" s="703"/>
      <c r="LBV3" s="703"/>
      <c r="LBW3" s="703"/>
      <c r="LBX3" s="703"/>
      <c r="LBY3" s="703"/>
      <c r="LBZ3" s="703"/>
      <c r="LCA3" s="703"/>
      <c r="LCB3" s="703"/>
      <c r="LCC3" s="703"/>
      <c r="LCD3" s="703"/>
      <c r="LCE3" s="703"/>
      <c r="LCF3" s="703"/>
      <c r="LCG3" s="703"/>
      <c r="LCH3" s="703"/>
      <c r="LCI3" s="703"/>
      <c r="LCJ3" s="703"/>
      <c r="LCK3" s="703"/>
      <c r="LCL3" s="703"/>
      <c r="LCM3" s="703"/>
      <c r="LCN3" s="703"/>
      <c r="LCO3" s="703"/>
      <c r="LCP3" s="703"/>
      <c r="LCQ3" s="703"/>
      <c r="LCR3" s="703"/>
      <c r="LCS3" s="703"/>
      <c r="LCT3" s="703"/>
      <c r="LCU3" s="703"/>
      <c r="LCV3" s="703"/>
      <c r="LCW3" s="703"/>
      <c r="LCX3" s="703"/>
      <c r="LCY3" s="703"/>
      <c r="LCZ3" s="703"/>
      <c r="LDA3" s="703"/>
      <c r="LDB3" s="703"/>
      <c r="LDC3" s="703"/>
      <c r="LDD3" s="703"/>
      <c r="LDE3" s="703"/>
      <c r="LDF3" s="703"/>
      <c r="LDG3" s="703"/>
      <c r="LDH3" s="703"/>
      <c r="LDI3" s="703"/>
      <c r="LDJ3" s="703"/>
      <c r="LDK3" s="703"/>
      <c r="LDL3" s="703"/>
      <c r="LDM3" s="703"/>
      <c r="LDN3" s="703"/>
      <c r="LDO3" s="703"/>
      <c r="LDP3" s="703"/>
      <c r="LDQ3" s="703"/>
      <c r="LDR3" s="703"/>
      <c r="LDS3" s="703"/>
      <c r="LDT3" s="703"/>
      <c r="LDU3" s="703"/>
      <c r="LDV3" s="703"/>
      <c r="LDW3" s="703"/>
      <c r="LDX3" s="703"/>
      <c r="LDY3" s="703"/>
      <c r="LDZ3" s="703"/>
      <c r="LEA3" s="703"/>
      <c r="LEB3" s="703"/>
      <c r="LEC3" s="703"/>
      <c r="LED3" s="703"/>
      <c r="LEE3" s="703"/>
      <c r="LEF3" s="703"/>
      <c r="LEG3" s="703"/>
      <c r="LEH3" s="703"/>
      <c r="LEI3" s="703"/>
      <c r="LEJ3" s="703"/>
      <c r="LEK3" s="703"/>
      <c r="LEL3" s="703"/>
      <c r="LEM3" s="703"/>
      <c r="LEN3" s="703"/>
      <c r="LEO3" s="703"/>
      <c r="LEP3" s="703"/>
      <c r="LEQ3" s="703"/>
      <c r="LER3" s="703"/>
      <c r="LES3" s="703"/>
      <c r="LET3" s="703"/>
      <c r="LEU3" s="703"/>
      <c r="LEV3" s="703"/>
      <c r="LEW3" s="703"/>
      <c r="LEX3" s="703"/>
      <c r="LEY3" s="703"/>
      <c r="LEZ3" s="703"/>
      <c r="LFA3" s="703"/>
      <c r="LFB3" s="703"/>
      <c r="LFC3" s="703"/>
      <c r="LFD3" s="703"/>
      <c r="LFE3" s="703"/>
      <c r="LFF3" s="703"/>
      <c r="LFG3" s="703"/>
      <c r="LFH3" s="703"/>
      <c r="LFI3" s="703"/>
      <c r="LFJ3" s="703"/>
      <c r="LFK3" s="703"/>
      <c r="LFL3" s="703"/>
      <c r="LFM3" s="703"/>
      <c r="LFN3" s="703"/>
      <c r="LFO3" s="703"/>
      <c r="LFP3" s="703"/>
      <c r="LFQ3" s="703"/>
      <c r="LFR3" s="703"/>
      <c r="LFS3" s="703"/>
      <c r="LFT3" s="703"/>
      <c r="LFU3" s="703"/>
      <c r="LFV3" s="703"/>
      <c r="LFW3" s="703"/>
      <c r="LFX3" s="703"/>
      <c r="LFY3" s="703"/>
      <c r="LFZ3" s="703"/>
      <c r="LGA3" s="703"/>
      <c r="LGB3" s="703"/>
      <c r="LGC3" s="703"/>
      <c r="LGD3" s="703"/>
      <c r="LGE3" s="703"/>
      <c r="LGF3" s="703"/>
      <c r="LGG3" s="703"/>
      <c r="LGH3" s="703"/>
      <c r="LGI3" s="703"/>
      <c r="LGJ3" s="703"/>
      <c r="LGK3" s="703"/>
      <c r="LGL3" s="703"/>
      <c r="LGM3" s="703"/>
      <c r="LGN3" s="703"/>
      <c r="LGO3" s="703"/>
      <c r="LGP3" s="703"/>
      <c r="LGQ3" s="703"/>
      <c r="LGR3" s="703"/>
      <c r="LGS3" s="703"/>
      <c r="LGT3" s="703"/>
      <c r="LGU3" s="703"/>
      <c r="LGV3" s="703"/>
      <c r="LGW3" s="703"/>
      <c r="LGX3" s="703"/>
      <c r="LGY3" s="703"/>
      <c r="LGZ3" s="703"/>
      <c r="LHA3" s="703"/>
      <c r="LHB3" s="703"/>
      <c r="LHC3" s="703"/>
      <c r="LHD3" s="703"/>
      <c r="LHE3" s="703"/>
      <c r="LHF3" s="703"/>
      <c r="LHG3" s="703"/>
      <c r="LHH3" s="703"/>
      <c r="LHI3" s="703"/>
      <c r="LHJ3" s="703"/>
      <c r="LHK3" s="703"/>
      <c r="LHL3" s="703"/>
      <c r="LHM3" s="703"/>
      <c r="LHN3" s="703"/>
      <c r="LHO3" s="703"/>
      <c r="LHP3" s="703"/>
      <c r="LHQ3" s="703"/>
      <c r="LHR3" s="703"/>
      <c r="LHS3" s="703"/>
      <c r="LHT3" s="703"/>
      <c r="LHU3" s="703"/>
      <c r="LHV3" s="703"/>
      <c r="LHW3" s="703"/>
      <c r="LHX3" s="703"/>
      <c r="LHY3" s="703"/>
      <c r="LHZ3" s="703"/>
      <c r="LIA3" s="703"/>
      <c r="LIB3" s="703"/>
      <c r="LIC3" s="703"/>
      <c r="LID3" s="703"/>
      <c r="LIE3" s="703"/>
      <c r="LIF3" s="703"/>
      <c r="LIG3" s="703"/>
      <c r="LIH3" s="703"/>
      <c r="LII3" s="703"/>
      <c r="LIJ3" s="703"/>
      <c r="LIK3" s="703"/>
      <c r="LIL3" s="703"/>
      <c r="LIM3" s="703"/>
      <c r="LIN3" s="703"/>
      <c r="LIO3" s="703"/>
      <c r="LIP3" s="703"/>
      <c r="LIQ3" s="703"/>
      <c r="LIR3" s="703"/>
      <c r="LIS3" s="703"/>
      <c r="LIT3" s="703"/>
      <c r="LIU3" s="703"/>
      <c r="LIV3" s="703"/>
      <c r="LIW3" s="703"/>
      <c r="LIX3" s="703"/>
      <c r="LIY3" s="703"/>
      <c r="LIZ3" s="703"/>
      <c r="LJA3" s="703"/>
      <c r="LJB3" s="703"/>
      <c r="LJC3" s="703"/>
      <c r="LJD3" s="703"/>
      <c r="LJE3" s="703"/>
      <c r="LJF3" s="703"/>
      <c r="LJG3" s="703"/>
      <c r="LJH3" s="703"/>
      <c r="LJI3" s="703"/>
      <c r="LJJ3" s="703"/>
      <c r="LJK3" s="703"/>
      <c r="LJL3" s="703"/>
      <c r="LJM3" s="703"/>
      <c r="LJN3" s="703"/>
      <c r="LJO3" s="703"/>
      <c r="LJP3" s="703"/>
      <c r="LJQ3" s="703"/>
      <c r="LJR3" s="703"/>
      <c r="LJS3" s="703"/>
      <c r="LJT3" s="703"/>
      <c r="LJU3" s="703"/>
      <c r="LJV3" s="703"/>
      <c r="LJW3" s="703"/>
      <c r="LJX3" s="703"/>
      <c r="LJY3" s="703"/>
      <c r="LJZ3" s="703"/>
      <c r="LKA3" s="703"/>
      <c r="LKB3" s="703"/>
      <c r="LKC3" s="703"/>
      <c r="LKD3" s="703"/>
      <c r="LKE3" s="703"/>
      <c r="LKF3" s="703"/>
      <c r="LKG3" s="703"/>
      <c r="LKH3" s="703"/>
      <c r="LKI3" s="703"/>
      <c r="LKJ3" s="703"/>
      <c r="LKK3" s="703"/>
      <c r="LKL3" s="703"/>
      <c r="LKM3" s="703"/>
      <c r="LKN3" s="703"/>
      <c r="LKO3" s="703"/>
      <c r="LKP3" s="703"/>
      <c r="LKQ3" s="703"/>
      <c r="LKR3" s="703"/>
      <c r="LKS3" s="703"/>
      <c r="LKT3" s="703"/>
      <c r="LKU3" s="703"/>
      <c r="LKV3" s="703"/>
      <c r="LKW3" s="703"/>
      <c r="LKX3" s="703"/>
      <c r="LKY3" s="703"/>
      <c r="LKZ3" s="703"/>
      <c r="LLA3" s="703"/>
      <c r="LLB3" s="703"/>
      <c r="LLC3" s="703"/>
      <c r="LLD3" s="703"/>
      <c r="LLE3" s="703"/>
      <c r="LLF3" s="703"/>
      <c r="LLG3" s="703"/>
      <c r="LLH3" s="703"/>
      <c r="LLI3" s="703"/>
      <c r="LLJ3" s="703"/>
      <c r="LLK3" s="703"/>
      <c r="LLL3" s="703"/>
      <c r="LLM3" s="703"/>
      <c r="LLN3" s="703"/>
      <c r="LLO3" s="703"/>
      <c r="LLP3" s="703"/>
      <c r="LLQ3" s="703"/>
      <c r="LLR3" s="703"/>
      <c r="LLS3" s="703"/>
      <c r="LLT3" s="703"/>
      <c r="LLU3" s="703"/>
      <c r="LLV3" s="703"/>
      <c r="LLW3" s="703"/>
      <c r="LLX3" s="703"/>
      <c r="LLY3" s="703"/>
      <c r="LLZ3" s="703"/>
      <c r="LMA3" s="703"/>
      <c r="LMB3" s="703"/>
      <c r="LMC3" s="703"/>
      <c r="LMD3" s="703"/>
      <c r="LME3" s="703"/>
      <c r="LMF3" s="703"/>
      <c r="LMG3" s="703"/>
      <c r="LMH3" s="703"/>
      <c r="LMI3" s="703"/>
      <c r="LMJ3" s="703"/>
      <c r="LMK3" s="703"/>
      <c r="LML3" s="703"/>
      <c r="LMM3" s="703"/>
      <c r="LMN3" s="703"/>
      <c r="LMO3" s="703"/>
      <c r="LMP3" s="703"/>
      <c r="LMQ3" s="703"/>
      <c r="LMR3" s="703"/>
      <c r="LMS3" s="703"/>
      <c r="LMT3" s="703"/>
      <c r="LMU3" s="703"/>
      <c r="LMV3" s="703"/>
      <c r="LMW3" s="703"/>
      <c r="LMX3" s="703"/>
      <c r="LMY3" s="703"/>
      <c r="LMZ3" s="703"/>
      <c r="LNA3" s="703"/>
      <c r="LNB3" s="703"/>
      <c r="LNC3" s="703"/>
      <c r="LND3" s="703"/>
      <c r="LNE3" s="703"/>
      <c r="LNF3" s="703"/>
      <c r="LNG3" s="703"/>
      <c r="LNH3" s="703"/>
      <c r="LNI3" s="703"/>
      <c r="LNJ3" s="703"/>
      <c r="LNK3" s="703"/>
      <c r="LNL3" s="703"/>
      <c r="LNM3" s="703"/>
      <c r="LNN3" s="703"/>
      <c r="LNO3" s="703"/>
      <c r="LNP3" s="703"/>
      <c r="LNQ3" s="703"/>
      <c r="LNR3" s="703"/>
      <c r="LNS3" s="703"/>
      <c r="LNT3" s="703"/>
      <c r="LNU3" s="703"/>
      <c r="LNV3" s="703"/>
      <c r="LNW3" s="703"/>
      <c r="LNX3" s="703"/>
      <c r="LNY3" s="703"/>
      <c r="LNZ3" s="703"/>
      <c r="LOA3" s="703"/>
      <c r="LOB3" s="703"/>
      <c r="LOC3" s="703"/>
      <c r="LOD3" s="703"/>
      <c r="LOE3" s="703"/>
      <c r="LOF3" s="703"/>
      <c r="LOG3" s="703"/>
      <c r="LOH3" s="703"/>
      <c r="LOI3" s="703"/>
      <c r="LOJ3" s="703"/>
      <c r="LOK3" s="703"/>
      <c r="LOL3" s="703"/>
      <c r="LOM3" s="703"/>
      <c r="LON3" s="703"/>
      <c r="LOO3" s="703"/>
      <c r="LOP3" s="703"/>
      <c r="LOQ3" s="703"/>
      <c r="LOR3" s="703"/>
      <c r="LOS3" s="703"/>
      <c r="LOT3" s="703"/>
      <c r="LOU3" s="703"/>
      <c r="LOV3" s="703"/>
      <c r="LOW3" s="703"/>
      <c r="LOX3" s="703"/>
      <c r="LOY3" s="703"/>
      <c r="LOZ3" s="703"/>
      <c r="LPA3" s="703"/>
      <c r="LPB3" s="703"/>
      <c r="LPC3" s="703"/>
      <c r="LPD3" s="703"/>
      <c r="LPE3" s="703"/>
      <c r="LPF3" s="703"/>
      <c r="LPG3" s="703"/>
      <c r="LPH3" s="703"/>
      <c r="LPI3" s="703"/>
      <c r="LPJ3" s="703"/>
      <c r="LPK3" s="703"/>
      <c r="LPL3" s="703"/>
      <c r="LPM3" s="703"/>
      <c r="LPN3" s="703"/>
      <c r="LPO3" s="703"/>
      <c r="LPP3" s="703"/>
      <c r="LPQ3" s="703"/>
      <c r="LPR3" s="703"/>
      <c r="LPS3" s="703"/>
      <c r="LPT3" s="703"/>
      <c r="LPU3" s="703"/>
      <c r="LPV3" s="703"/>
      <c r="LPW3" s="703"/>
      <c r="LPX3" s="703"/>
      <c r="LPY3" s="703"/>
      <c r="LPZ3" s="703"/>
      <c r="LQA3" s="703"/>
      <c r="LQB3" s="703"/>
      <c r="LQC3" s="703"/>
      <c r="LQD3" s="703"/>
      <c r="LQE3" s="703"/>
      <c r="LQF3" s="703"/>
      <c r="LQG3" s="703"/>
      <c r="LQH3" s="703"/>
      <c r="LQI3" s="703"/>
      <c r="LQJ3" s="703"/>
      <c r="LQK3" s="703"/>
      <c r="LQL3" s="703"/>
      <c r="LQM3" s="703"/>
      <c r="LQN3" s="703"/>
      <c r="LQO3" s="703"/>
      <c r="LQP3" s="703"/>
      <c r="LQQ3" s="703"/>
      <c r="LQR3" s="703"/>
      <c r="LQS3" s="703"/>
      <c r="LQT3" s="703"/>
      <c r="LQU3" s="703"/>
      <c r="LQV3" s="703"/>
      <c r="LQW3" s="703"/>
      <c r="LQX3" s="703"/>
      <c r="LQY3" s="703"/>
      <c r="LQZ3" s="703"/>
      <c r="LRA3" s="703"/>
      <c r="LRB3" s="703"/>
      <c r="LRC3" s="703"/>
      <c r="LRD3" s="703"/>
      <c r="LRE3" s="703"/>
      <c r="LRF3" s="703"/>
      <c r="LRG3" s="703"/>
      <c r="LRH3" s="703"/>
      <c r="LRI3" s="703"/>
      <c r="LRJ3" s="703"/>
      <c r="LRK3" s="703"/>
      <c r="LRL3" s="703"/>
      <c r="LRM3" s="703"/>
      <c r="LRN3" s="703"/>
      <c r="LRO3" s="703"/>
      <c r="LRP3" s="703"/>
      <c r="LRQ3" s="703"/>
      <c r="LRR3" s="703"/>
      <c r="LRS3" s="703"/>
      <c r="LRT3" s="703"/>
      <c r="LRU3" s="703"/>
      <c r="LRV3" s="703"/>
      <c r="LRW3" s="703"/>
      <c r="LRX3" s="703"/>
      <c r="LRY3" s="703"/>
      <c r="LRZ3" s="703"/>
      <c r="LSA3" s="703"/>
      <c r="LSB3" s="703"/>
      <c r="LSC3" s="703"/>
      <c r="LSD3" s="703"/>
      <c r="LSE3" s="703"/>
      <c r="LSF3" s="703"/>
      <c r="LSG3" s="703"/>
      <c r="LSH3" s="703"/>
      <c r="LSI3" s="703"/>
      <c r="LSJ3" s="703"/>
      <c r="LSK3" s="703"/>
      <c r="LSL3" s="703"/>
      <c r="LSM3" s="703"/>
      <c r="LSN3" s="703"/>
      <c r="LSO3" s="703"/>
      <c r="LSP3" s="703"/>
      <c r="LSQ3" s="703"/>
      <c r="LSR3" s="703"/>
      <c r="LSS3" s="703"/>
      <c r="LST3" s="703"/>
      <c r="LSU3" s="703"/>
      <c r="LSV3" s="703"/>
      <c r="LSW3" s="703"/>
      <c r="LSX3" s="703"/>
      <c r="LSY3" s="703"/>
      <c r="LSZ3" s="703"/>
      <c r="LTA3" s="703"/>
      <c r="LTB3" s="703"/>
      <c r="LTC3" s="703"/>
      <c r="LTD3" s="703"/>
      <c r="LTE3" s="703"/>
      <c r="LTF3" s="703"/>
      <c r="LTG3" s="703"/>
      <c r="LTH3" s="703"/>
      <c r="LTI3" s="703"/>
      <c r="LTJ3" s="703"/>
      <c r="LTK3" s="703"/>
      <c r="LTL3" s="703"/>
      <c r="LTM3" s="703"/>
      <c r="LTN3" s="703"/>
      <c r="LTO3" s="703"/>
      <c r="LTP3" s="703"/>
      <c r="LTQ3" s="703"/>
      <c r="LTR3" s="703"/>
      <c r="LTS3" s="703"/>
      <c r="LTT3" s="703"/>
      <c r="LTU3" s="703"/>
      <c r="LTV3" s="703"/>
      <c r="LTW3" s="703"/>
      <c r="LTX3" s="703"/>
      <c r="LTY3" s="703"/>
      <c r="LTZ3" s="703"/>
      <c r="LUA3" s="703"/>
      <c r="LUB3" s="703"/>
      <c r="LUC3" s="703"/>
      <c r="LUD3" s="703"/>
      <c r="LUE3" s="703"/>
      <c r="LUF3" s="703"/>
      <c r="LUG3" s="703"/>
      <c r="LUH3" s="703"/>
      <c r="LUI3" s="703"/>
      <c r="LUJ3" s="703"/>
      <c r="LUK3" s="703"/>
      <c r="LUL3" s="703"/>
      <c r="LUM3" s="703"/>
      <c r="LUN3" s="703"/>
      <c r="LUO3" s="703"/>
      <c r="LUP3" s="703"/>
      <c r="LUQ3" s="703"/>
      <c r="LUR3" s="703"/>
      <c r="LUS3" s="703"/>
      <c r="LUT3" s="703"/>
      <c r="LUU3" s="703"/>
      <c r="LUV3" s="703"/>
      <c r="LUW3" s="703"/>
      <c r="LUX3" s="703"/>
      <c r="LUY3" s="703"/>
      <c r="LUZ3" s="703"/>
      <c r="LVA3" s="703"/>
      <c r="LVB3" s="703"/>
      <c r="LVC3" s="703"/>
      <c r="LVD3" s="703"/>
      <c r="LVE3" s="703"/>
      <c r="LVF3" s="703"/>
      <c r="LVG3" s="703"/>
      <c r="LVH3" s="703"/>
      <c r="LVI3" s="703"/>
      <c r="LVJ3" s="703"/>
      <c r="LVK3" s="703"/>
      <c r="LVL3" s="703"/>
      <c r="LVM3" s="703"/>
      <c r="LVN3" s="703"/>
      <c r="LVO3" s="703"/>
      <c r="LVP3" s="703"/>
      <c r="LVQ3" s="703"/>
      <c r="LVR3" s="703"/>
      <c r="LVS3" s="703"/>
      <c r="LVT3" s="703"/>
      <c r="LVU3" s="703"/>
      <c r="LVV3" s="703"/>
      <c r="LVW3" s="703"/>
      <c r="LVX3" s="703"/>
      <c r="LVY3" s="703"/>
      <c r="LVZ3" s="703"/>
      <c r="LWA3" s="703"/>
      <c r="LWB3" s="703"/>
      <c r="LWC3" s="703"/>
      <c r="LWD3" s="703"/>
      <c r="LWE3" s="703"/>
      <c r="LWF3" s="703"/>
      <c r="LWG3" s="703"/>
      <c r="LWH3" s="703"/>
      <c r="LWI3" s="703"/>
      <c r="LWJ3" s="703"/>
      <c r="LWK3" s="703"/>
      <c r="LWL3" s="703"/>
      <c r="LWM3" s="703"/>
      <c r="LWN3" s="703"/>
      <c r="LWO3" s="703"/>
      <c r="LWP3" s="703"/>
      <c r="LWQ3" s="703"/>
      <c r="LWR3" s="703"/>
      <c r="LWS3" s="703"/>
      <c r="LWT3" s="703"/>
      <c r="LWU3" s="703"/>
      <c r="LWV3" s="703"/>
      <c r="LWW3" s="703"/>
      <c r="LWX3" s="703"/>
      <c r="LWY3" s="703"/>
      <c r="LWZ3" s="703"/>
      <c r="LXA3" s="703"/>
      <c r="LXB3" s="703"/>
      <c r="LXC3" s="703"/>
      <c r="LXD3" s="703"/>
      <c r="LXE3" s="703"/>
      <c r="LXF3" s="703"/>
      <c r="LXG3" s="703"/>
      <c r="LXH3" s="703"/>
      <c r="LXI3" s="703"/>
      <c r="LXJ3" s="703"/>
      <c r="LXK3" s="703"/>
      <c r="LXL3" s="703"/>
      <c r="LXM3" s="703"/>
      <c r="LXN3" s="703"/>
      <c r="LXO3" s="703"/>
      <c r="LXP3" s="703"/>
      <c r="LXQ3" s="703"/>
      <c r="LXR3" s="703"/>
      <c r="LXS3" s="703"/>
      <c r="LXT3" s="703"/>
      <c r="LXU3" s="703"/>
      <c r="LXV3" s="703"/>
      <c r="LXW3" s="703"/>
      <c r="LXX3" s="703"/>
      <c r="LXY3" s="703"/>
      <c r="LXZ3" s="703"/>
      <c r="LYA3" s="703"/>
      <c r="LYB3" s="703"/>
      <c r="LYC3" s="703"/>
      <c r="LYD3" s="703"/>
      <c r="LYE3" s="703"/>
      <c r="LYF3" s="703"/>
      <c r="LYG3" s="703"/>
      <c r="LYH3" s="703"/>
      <c r="LYI3" s="703"/>
      <c r="LYJ3" s="703"/>
      <c r="LYK3" s="703"/>
      <c r="LYL3" s="703"/>
      <c r="LYM3" s="703"/>
      <c r="LYN3" s="703"/>
      <c r="LYO3" s="703"/>
      <c r="LYP3" s="703"/>
      <c r="LYQ3" s="703"/>
      <c r="LYR3" s="703"/>
      <c r="LYS3" s="703"/>
      <c r="LYT3" s="703"/>
      <c r="LYU3" s="703"/>
      <c r="LYV3" s="703"/>
      <c r="LYW3" s="703"/>
      <c r="LYX3" s="703"/>
      <c r="LYY3" s="703"/>
      <c r="LYZ3" s="703"/>
      <c r="LZA3" s="703"/>
      <c r="LZB3" s="703"/>
      <c r="LZC3" s="703"/>
      <c r="LZD3" s="703"/>
      <c r="LZE3" s="703"/>
      <c r="LZF3" s="703"/>
      <c r="LZG3" s="703"/>
      <c r="LZH3" s="703"/>
      <c r="LZI3" s="703"/>
      <c r="LZJ3" s="703"/>
      <c r="LZK3" s="703"/>
      <c r="LZL3" s="703"/>
      <c r="LZM3" s="703"/>
      <c r="LZN3" s="703"/>
      <c r="LZO3" s="703"/>
      <c r="LZP3" s="703"/>
      <c r="LZQ3" s="703"/>
      <c r="LZR3" s="703"/>
      <c r="LZS3" s="703"/>
      <c r="LZT3" s="703"/>
      <c r="LZU3" s="703"/>
      <c r="LZV3" s="703"/>
      <c r="LZW3" s="703"/>
      <c r="LZX3" s="703"/>
      <c r="LZY3" s="703"/>
      <c r="LZZ3" s="703"/>
      <c r="MAA3" s="703"/>
      <c r="MAB3" s="703"/>
      <c r="MAC3" s="703"/>
      <c r="MAD3" s="703"/>
      <c r="MAE3" s="703"/>
      <c r="MAF3" s="703"/>
      <c r="MAG3" s="703"/>
      <c r="MAH3" s="703"/>
      <c r="MAI3" s="703"/>
      <c r="MAJ3" s="703"/>
      <c r="MAK3" s="703"/>
      <c r="MAL3" s="703"/>
      <c r="MAM3" s="703"/>
      <c r="MAN3" s="703"/>
      <c r="MAO3" s="703"/>
      <c r="MAP3" s="703"/>
      <c r="MAQ3" s="703"/>
      <c r="MAR3" s="703"/>
      <c r="MAS3" s="703"/>
      <c r="MAT3" s="703"/>
      <c r="MAU3" s="703"/>
      <c r="MAV3" s="703"/>
      <c r="MAW3" s="703"/>
      <c r="MAX3" s="703"/>
      <c r="MAY3" s="703"/>
      <c r="MAZ3" s="703"/>
      <c r="MBA3" s="703"/>
      <c r="MBB3" s="703"/>
      <c r="MBC3" s="703"/>
      <c r="MBD3" s="703"/>
      <c r="MBE3" s="703"/>
      <c r="MBF3" s="703"/>
      <c r="MBG3" s="703"/>
      <c r="MBH3" s="703"/>
      <c r="MBI3" s="703"/>
      <c r="MBJ3" s="703"/>
      <c r="MBK3" s="703"/>
      <c r="MBL3" s="703"/>
      <c r="MBM3" s="703"/>
      <c r="MBN3" s="703"/>
      <c r="MBO3" s="703"/>
      <c r="MBP3" s="703"/>
      <c r="MBQ3" s="703"/>
      <c r="MBR3" s="703"/>
      <c r="MBS3" s="703"/>
      <c r="MBT3" s="703"/>
      <c r="MBU3" s="703"/>
      <c r="MBV3" s="703"/>
      <c r="MBW3" s="703"/>
      <c r="MBX3" s="703"/>
      <c r="MBY3" s="703"/>
      <c r="MBZ3" s="703"/>
      <c r="MCA3" s="703"/>
      <c r="MCB3" s="703"/>
      <c r="MCC3" s="703"/>
      <c r="MCD3" s="703"/>
      <c r="MCE3" s="703"/>
      <c r="MCF3" s="703"/>
      <c r="MCG3" s="703"/>
      <c r="MCH3" s="703"/>
      <c r="MCI3" s="703"/>
      <c r="MCJ3" s="703"/>
      <c r="MCK3" s="703"/>
      <c r="MCL3" s="703"/>
      <c r="MCM3" s="703"/>
      <c r="MCN3" s="703"/>
      <c r="MCO3" s="703"/>
      <c r="MCP3" s="703"/>
      <c r="MCQ3" s="703"/>
      <c r="MCR3" s="703"/>
      <c r="MCS3" s="703"/>
      <c r="MCT3" s="703"/>
      <c r="MCU3" s="703"/>
      <c r="MCV3" s="703"/>
      <c r="MCW3" s="703"/>
      <c r="MCX3" s="703"/>
      <c r="MCY3" s="703"/>
      <c r="MCZ3" s="703"/>
      <c r="MDA3" s="703"/>
      <c r="MDB3" s="703"/>
      <c r="MDC3" s="703"/>
      <c r="MDD3" s="703"/>
      <c r="MDE3" s="703"/>
      <c r="MDF3" s="703"/>
      <c r="MDG3" s="703"/>
      <c r="MDH3" s="703"/>
      <c r="MDI3" s="703"/>
      <c r="MDJ3" s="703"/>
      <c r="MDK3" s="703"/>
      <c r="MDL3" s="703"/>
      <c r="MDM3" s="703"/>
      <c r="MDN3" s="703"/>
      <c r="MDO3" s="703"/>
      <c r="MDP3" s="703"/>
      <c r="MDQ3" s="703"/>
      <c r="MDR3" s="703"/>
      <c r="MDS3" s="703"/>
      <c r="MDT3" s="703"/>
      <c r="MDU3" s="703"/>
      <c r="MDV3" s="703"/>
      <c r="MDW3" s="703"/>
      <c r="MDX3" s="703"/>
      <c r="MDY3" s="703"/>
      <c r="MDZ3" s="703"/>
      <c r="MEA3" s="703"/>
      <c r="MEB3" s="703"/>
      <c r="MEC3" s="703"/>
      <c r="MED3" s="703"/>
      <c r="MEE3" s="703"/>
      <c r="MEF3" s="703"/>
      <c r="MEG3" s="703"/>
      <c r="MEH3" s="703"/>
      <c r="MEI3" s="703"/>
      <c r="MEJ3" s="703"/>
      <c r="MEK3" s="703"/>
      <c r="MEL3" s="703"/>
      <c r="MEM3" s="703"/>
      <c r="MEN3" s="703"/>
      <c r="MEO3" s="703"/>
      <c r="MEP3" s="703"/>
      <c r="MEQ3" s="703"/>
      <c r="MER3" s="703"/>
      <c r="MES3" s="703"/>
      <c r="MET3" s="703"/>
      <c r="MEU3" s="703"/>
      <c r="MEV3" s="703"/>
      <c r="MEW3" s="703"/>
      <c r="MEX3" s="703"/>
      <c r="MEY3" s="703"/>
      <c r="MEZ3" s="703"/>
      <c r="MFA3" s="703"/>
      <c r="MFB3" s="703"/>
      <c r="MFC3" s="703"/>
      <c r="MFD3" s="703"/>
      <c r="MFE3" s="703"/>
      <c r="MFF3" s="703"/>
      <c r="MFG3" s="703"/>
      <c r="MFH3" s="703"/>
      <c r="MFI3" s="703"/>
      <c r="MFJ3" s="703"/>
      <c r="MFK3" s="703"/>
      <c r="MFL3" s="703"/>
      <c r="MFM3" s="703"/>
      <c r="MFN3" s="703"/>
      <c r="MFO3" s="703"/>
      <c r="MFP3" s="703"/>
      <c r="MFQ3" s="703"/>
      <c r="MFR3" s="703"/>
      <c r="MFS3" s="703"/>
      <c r="MFT3" s="703"/>
      <c r="MFU3" s="703"/>
      <c r="MFV3" s="703"/>
      <c r="MFW3" s="703"/>
      <c r="MFX3" s="703"/>
      <c r="MFY3" s="703"/>
      <c r="MFZ3" s="703"/>
      <c r="MGA3" s="703"/>
      <c r="MGB3" s="703"/>
      <c r="MGC3" s="703"/>
      <c r="MGD3" s="703"/>
      <c r="MGE3" s="703"/>
      <c r="MGF3" s="703"/>
      <c r="MGG3" s="703"/>
      <c r="MGH3" s="703"/>
      <c r="MGI3" s="703"/>
      <c r="MGJ3" s="703"/>
      <c r="MGK3" s="703"/>
      <c r="MGL3" s="703"/>
      <c r="MGM3" s="703"/>
      <c r="MGN3" s="703"/>
      <c r="MGO3" s="703"/>
      <c r="MGP3" s="703"/>
      <c r="MGQ3" s="703"/>
      <c r="MGR3" s="703"/>
      <c r="MGS3" s="703"/>
      <c r="MGT3" s="703"/>
      <c r="MGU3" s="703"/>
      <c r="MGV3" s="703"/>
      <c r="MGW3" s="703"/>
      <c r="MGX3" s="703"/>
      <c r="MGY3" s="703"/>
      <c r="MGZ3" s="703"/>
      <c r="MHA3" s="703"/>
      <c r="MHB3" s="703"/>
      <c r="MHC3" s="703"/>
      <c r="MHD3" s="703"/>
      <c r="MHE3" s="703"/>
      <c r="MHF3" s="703"/>
      <c r="MHG3" s="703"/>
      <c r="MHH3" s="703"/>
      <c r="MHI3" s="703"/>
      <c r="MHJ3" s="703"/>
      <c r="MHK3" s="703"/>
      <c r="MHL3" s="703"/>
      <c r="MHM3" s="703"/>
      <c r="MHN3" s="703"/>
      <c r="MHO3" s="703"/>
      <c r="MHP3" s="703"/>
      <c r="MHQ3" s="703"/>
      <c r="MHR3" s="703"/>
      <c r="MHS3" s="703"/>
      <c r="MHT3" s="703"/>
      <c r="MHU3" s="703"/>
      <c r="MHV3" s="703"/>
      <c r="MHW3" s="703"/>
      <c r="MHX3" s="703"/>
      <c r="MHY3" s="703"/>
      <c r="MHZ3" s="703"/>
      <c r="MIA3" s="703"/>
      <c r="MIB3" s="703"/>
      <c r="MIC3" s="703"/>
      <c r="MID3" s="703"/>
      <c r="MIE3" s="703"/>
      <c r="MIF3" s="703"/>
      <c r="MIG3" s="703"/>
      <c r="MIH3" s="703"/>
      <c r="MII3" s="703"/>
      <c r="MIJ3" s="703"/>
      <c r="MIK3" s="703"/>
      <c r="MIL3" s="703"/>
      <c r="MIM3" s="703"/>
      <c r="MIN3" s="703"/>
      <c r="MIO3" s="703"/>
      <c r="MIP3" s="703"/>
      <c r="MIQ3" s="703"/>
      <c r="MIR3" s="703"/>
      <c r="MIS3" s="703"/>
      <c r="MIT3" s="703"/>
      <c r="MIU3" s="703"/>
      <c r="MIV3" s="703"/>
      <c r="MIW3" s="703"/>
      <c r="MIX3" s="703"/>
      <c r="MIY3" s="703"/>
      <c r="MIZ3" s="703"/>
      <c r="MJA3" s="703"/>
      <c r="MJB3" s="703"/>
      <c r="MJC3" s="703"/>
      <c r="MJD3" s="703"/>
      <c r="MJE3" s="703"/>
      <c r="MJF3" s="703"/>
      <c r="MJG3" s="703"/>
      <c r="MJH3" s="703"/>
      <c r="MJI3" s="703"/>
      <c r="MJJ3" s="703"/>
      <c r="MJK3" s="703"/>
      <c r="MJL3" s="703"/>
      <c r="MJM3" s="703"/>
      <c r="MJN3" s="703"/>
      <c r="MJO3" s="703"/>
      <c r="MJP3" s="703"/>
      <c r="MJQ3" s="703"/>
      <c r="MJR3" s="703"/>
      <c r="MJS3" s="703"/>
      <c r="MJT3" s="703"/>
      <c r="MJU3" s="703"/>
      <c r="MJV3" s="703"/>
      <c r="MJW3" s="703"/>
      <c r="MJX3" s="703"/>
      <c r="MJY3" s="703"/>
      <c r="MJZ3" s="703"/>
      <c r="MKA3" s="703"/>
      <c r="MKB3" s="703"/>
      <c r="MKC3" s="703"/>
      <c r="MKD3" s="703"/>
      <c r="MKE3" s="703"/>
      <c r="MKF3" s="703"/>
      <c r="MKG3" s="703"/>
      <c r="MKH3" s="703"/>
      <c r="MKI3" s="703"/>
      <c r="MKJ3" s="703"/>
      <c r="MKK3" s="703"/>
      <c r="MKL3" s="703"/>
      <c r="MKM3" s="703"/>
      <c r="MKN3" s="703"/>
      <c r="MKO3" s="703"/>
      <c r="MKP3" s="703"/>
      <c r="MKQ3" s="703"/>
      <c r="MKR3" s="703"/>
      <c r="MKS3" s="703"/>
      <c r="MKT3" s="703"/>
      <c r="MKU3" s="703"/>
      <c r="MKV3" s="703"/>
      <c r="MKW3" s="703"/>
      <c r="MKX3" s="703"/>
      <c r="MKY3" s="703"/>
      <c r="MKZ3" s="703"/>
      <c r="MLA3" s="703"/>
      <c r="MLB3" s="703"/>
      <c r="MLC3" s="703"/>
      <c r="MLD3" s="703"/>
      <c r="MLE3" s="703"/>
      <c r="MLF3" s="703"/>
      <c r="MLG3" s="703"/>
      <c r="MLH3" s="703"/>
      <c r="MLI3" s="703"/>
      <c r="MLJ3" s="703"/>
      <c r="MLK3" s="703"/>
      <c r="MLL3" s="703"/>
      <c r="MLM3" s="703"/>
      <c r="MLN3" s="703"/>
      <c r="MLO3" s="703"/>
      <c r="MLP3" s="703"/>
      <c r="MLQ3" s="703"/>
      <c r="MLR3" s="703"/>
      <c r="MLS3" s="703"/>
      <c r="MLT3" s="703"/>
      <c r="MLU3" s="703"/>
      <c r="MLV3" s="703"/>
      <c r="MLW3" s="703"/>
      <c r="MLX3" s="703"/>
      <c r="MLY3" s="703"/>
      <c r="MLZ3" s="703"/>
      <c r="MMA3" s="703"/>
      <c r="MMB3" s="703"/>
      <c r="MMC3" s="703"/>
      <c r="MMD3" s="703"/>
      <c r="MME3" s="703"/>
      <c r="MMF3" s="703"/>
      <c r="MMG3" s="703"/>
      <c r="MMH3" s="703"/>
      <c r="MMI3" s="703"/>
      <c r="MMJ3" s="703"/>
      <c r="MMK3" s="703"/>
      <c r="MML3" s="703"/>
      <c r="MMM3" s="703"/>
      <c r="MMN3" s="703"/>
      <c r="MMO3" s="703"/>
      <c r="MMP3" s="703"/>
      <c r="MMQ3" s="703"/>
      <c r="MMR3" s="703"/>
      <c r="MMS3" s="703"/>
      <c r="MMT3" s="703"/>
      <c r="MMU3" s="703"/>
      <c r="MMV3" s="703"/>
      <c r="MMW3" s="703"/>
      <c r="MMX3" s="703"/>
      <c r="MMY3" s="703"/>
      <c r="MMZ3" s="703"/>
      <c r="MNA3" s="703"/>
      <c r="MNB3" s="703"/>
      <c r="MNC3" s="703"/>
      <c r="MND3" s="703"/>
      <c r="MNE3" s="703"/>
      <c r="MNF3" s="703"/>
      <c r="MNG3" s="703"/>
      <c r="MNH3" s="703"/>
      <c r="MNI3" s="703"/>
      <c r="MNJ3" s="703"/>
      <c r="MNK3" s="703"/>
      <c r="MNL3" s="703"/>
      <c r="MNM3" s="703"/>
      <c r="MNN3" s="703"/>
      <c r="MNO3" s="703"/>
      <c r="MNP3" s="703"/>
      <c r="MNQ3" s="703"/>
      <c r="MNR3" s="703"/>
      <c r="MNS3" s="703"/>
      <c r="MNT3" s="703"/>
      <c r="MNU3" s="703"/>
      <c r="MNV3" s="703"/>
      <c r="MNW3" s="703"/>
      <c r="MNX3" s="703"/>
      <c r="MNY3" s="703"/>
      <c r="MNZ3" s="703"/>
      <c r="MOA3" s="703"/>
      <c r="MOB3" s="703"/>
      <c r="MOC3" s="703"/>
      <c r="MOD3" s="703"/>
      <c r="MOE3" s="703"/>
      <c r="MOF3" s="703"/>
      <c r="MOG3" s="703"/>
      <c r="MOH3" s="703"/>
      <c r="MOI3" s="703"/>
      <c r="MOJ3" s="703"/>
      <c r="MOK3" s="703"/>
      <c r="MOL3" s="703"/>
      <c r="MOM3" s="703"/>
      <c r="MON3" s="703"/>
      <c r="MOO3" s="703"/>
      <c r="MOP3" s="703"/>
      <c r="MOQ3" s="703"/>
      <c r="MOR3" s="703"/>
      <c r="MOS3" s="703"/>
      <c r="MOT3" s="703"/>
      <c r="MOU3" s="703"/>
      <c r="MOV3" s="703"/>
      <c r="MOW3" s="703"/>
      <c r="MOX3" s="703"/>
      <c r="MOY3" s="703"/>
      <c r="MOZ3" s="703"/>
      <c r="MPA3" s="703"/>
      <c r="MPB3" s="703"/>
      <c r="MPC3" s="703"/>
      <c r="MPD3" s="703"/>
      <c r="MPE3" s="703"/>
      <c r="MPF3" s="703"/>
      <c r="MPG3" s="703"/>
      <c r="MPH3" s="703"/>
      <c r="MPI3" s="703"/>
      <c r="MPJ3" s="703"/>
      <c r="MPK3" s="703"/>
      <c r="MPL3" s="703"/>
      <c r="MPM3" s="703"/>
      <c r="MPN3" s="703"/>
      <c r="MPO3" s="703"/>
      <c r="MPP3" s="703"/>
      <c r="MPQ3" s="703"/>
      <c r="MPR3" s="703"/>
      <c r="MPS3" s="703"/>
      <c r="MPT3" s="703"/>
      <c r="MPU3" s="703"/>
      <c r="MPV3" s="703"/>
      <c r="MPW3" s="703"/>
      <c r="MPX3" s="703"/>
      <c r="MPY3" s="703"/>
      <c r="MPZ3" s="703"/>
      <c r="MQA3" s="703"/>
      <c r="MQB3" s="703"/>
      <c r="MQC3" s="703"/>
      <c r="MQD3" s="703"/>
      <c r="MQE3" s="703"/>
      <c r="MQF3" s="703"/>
      <c r="MQG3" s="703"/>
      <c r="MQH3" s="703"/>
      <c r="MQI3" s="703"/>
      <c r="MQJ3" s="703"/>
      <c r="MQK3" s="703"/>
      <c r="MQL3" s="703"/>
      <c r="MQM3" s="703"/>
      <c r="MQN3" s="703"/>
      <c r="MQO3" s="703"/>
      <c r="MQP3" s="703"/>
      <c r="MQQ3" s="703"/>
      <c r="MQR3" s="703"/>
      <c r="MQS3" s="703"/>
      <c r="MQT3" s="703"/>
      <c r="MQU3" s="703"/>
      <c r="MQV3" s="703"/>
      <c r="MQW3" s="703"/>
      <c r="MQX3" s="703"/>
      <c r="MQY3" s="703"/>
      <c r="MQZ3" s="703"/>
      <c r="MRA3" s="703"/>
      <c r="MRB3" s="703"/>
      <c r="MRC3" s="703"/>
      <c r="MRD3" s="703"/>
      <c r="MRE3" s="703"/>
      <c r="MRF3" s="703"/>
      <c r="MRG3" s="703"/>
      <c r="MRH3" s="703"/>
      <c r="MRI3" s="703"/>
      <c r="MRJ3" s="703"/>
      <c r="MRK3" s="703"/>
      <c r="MRL3" s="703"/>
      <c r="MRM3" s="703"/>
      <c r="MRN3" s="703"/>
      <c r="MRO3" s="703"/>
      <c r="MRP3" s="703"/>
      <c r="MRQ3" s="703"/>
      <c r="MRR3" s="703"/>
      <c r="MRS3" s="703"/>
      <c r="MRT3" s="703"/>
      <c r="MRU3" s="703"/>
      <c r="MRV3" s="703"/>
      <c r="MRW3" s="703"/>
      <c r="MRX3" s="703"/>
      <c r="MRY3" s="703"/>
      <c r="MRZ3" s="703"/>
      <c r="MSA3" s="703"/>
      <c r="MSB3" s="703"/>
      <c r="MSC3" s="703"/>
      <c r="MSD3" s="703"/>
      <c r="MSE3" s="703"/>
      <c r="MSF3" s="703"/>
      <c r="MSG3" s="703"/>
      <c r="MSH3" s="703"/>
      <c r="MSI3" s="703"/>
      <c r="MSJ3" s="703"/>
      <c r="MSK3" s="703"/>
      <c r="MSL3" s="703"/>
      <c r="MSM3" s="703"/>
      <c r="MSN3" s="703"/>
      <c r="MSO3" s="703"/>
      <c r="MSP3" s="703"/>
      <c r="MSQ3" s="703"/>
      <c r="MSR3" s="703"/>
      <c r="MSS3" s="703"/>
      <c r="MST3" s="703"/>
      <c r="MSU3" s="703"/>
      <c r="MSV3" s="703"/>
      <c r="MSW3" s="703"/>
      <c r="MSX3" s="703"/>
      <c r="MSY3" s="703"/>
      <c r="MSZ3" s="703"/>
      <c r="MTA3" s="703"/>
      <c r="MTB3" s="703"/>
      <c r="MTC3" s="703"/>
      <c r="MTD3" s="703"/>
      <c r="MTE3" s="703"/>
      <c r="MTF3" s="703"/>
      <c r="MTG3" s="703"/>
      <c r="MTH3" s="703"/>
      <c r="MTI3" s="703"/>
      <c r="MTJ3" s="703"/>
      <c r="MTK3" s="703"/>
      <c r="MTL3" s="703"/>
      <c r="MTM3" s="703"/>
      <c r="MTN3" s="703"/>
      <c r="MTO3" s="703"/>
      <c r="MTP3" s="703"/>
      <c r="MTQ3" s="703"/>
      <c r="MTR3" s="703"/>
      <c r="MTS3" s="703"/>
      <c r="MTT3" s="703"/>
      <c r="MTU3" s="703"/>
      <c r="MTV3" s="703"/>
      <c r="MTW3" s="703"/>
      <c r="MTX3" s="703"/>
      <c r="MTY3" s="703"/>
      <c r="MTZ3" s="703"/>
      <c r="MUA3" s="703"/>
      <c r="MUB3" s="703"/>
      <c r="MUC3" s="703"/>
      <c r="MUD3" s="703"/>
      <c r="MUE3" s="703"/>
      <c r="MUF3" s="703"/>
      <c r="MUG3" s="703"/>
      <c r="MUH3" s="703"/>
      <c r="MUI3" s="703"/>
      <c r="MUJ3" s="703"/>
      <c r="MUK3" s="703"/>
      <c r="MUL3" s="703"/>
      <c r="MUM3" s="703"/>
      <c r="MUN3" s="703"/>
      <c r="MUO3" s="703"/>
      <c r="MUP3" s="703"/>
      <c r="MUQ3" s="703"/>
      <c r="MUR3" s="703"/>
      <c r="MUS3" s="703"/>
      <c r="MUT3" s="703"/>
      <c r="MUU3" s="703"/>
      <c r="MUV3" s="703"/>
      <c r="MUW3" s="703"/>
      <c r="MUX3" s="703"/>
      <c r="MUY3" s="703"/>
      <c r="MUZ3" s="703"/>
      <c r="MVA3" s="703"/>
      <c r="MVB3" s="703"/>
      <c r="MVC3" s="703"/>
      <c r="MVD3" s="703"/>
      <c r="MVE3" s="703"/>
      <c r="MVF3" s="703"/>
      <c r="MVG3" s="703"/>
      <c r="MVH3" s="703"/>
      <c r="MVI3" s="703"/>
      <c r="MVJ3" s="703"/>
      <c r="MVK3" s="703"/>
      <c r="MVL3" s="703"/>
      <c r="MVM3" s="703"/>
      <c r="MVN3" s="703"/>
      <c r="MVO3" s="703"/>
      <c r="MVP3" s="703"/>
      <c r="MVQ3" s="703"/>
      <c r="MVR3" s="703"/>
      <c r="MVS3" s="703"/>
      <c r="MVT3" s="703"/>
      <c r="MVU3" s="703"/>
      <c r="MVV3" s="703"/>
      <c r="MVW3" s="703"/>
      <c r="MVX3" s="703"/>
      <c r="MVY3" s="703"/>
      <c r="MVZ3" s="703"/>
      <c r="MWA3" s="703"/>
      <c r="MWB3" s="703"/>
      <c r="MWC3" s="703"/>
      <c r="MWD3" s="703"/>
      <c r="MWE3" s="703"/>
      <c r="MWF3" s="703"/>
      <c r="MWG3" s="703"/>
      <c r="MWH3" s="703"/>
      <c r="MWI3" s="703"/>
      <c r="MWJ3" s="703"/>
      <c r="MWK3" s="703"/>
      <c r="MWL3" s="703"/>
      <c r="MWM3" s="703"/>
      <c r="MWN3" s="703"/>
      <c r="MWO3" s="703"/>
      <c r="MWP3" s="703"/>
      <c r="MWQ3" s="703"/>
      <c r="MWR3" s="703"/>
      <c r="MWS3" s="703"/>
      <c r="MWT3" s="703"/>
      <c r="MWU3" s="703"/>
      <c r="MWV3" s="703"/>
      <c r="MWW3" s="703"/>
      <c r="MWX3" s="703"/>
      <c r="MWY3" s="703"/>
      <c r="MWZ3" s="703"/>
      <c r="MXA3" s="703"/>
      <c r="MXB3" s="703"/>
      <c r="MXC3" s="703"/>
      <c r="MXD3" s="703"/>
      <c r="MXE3" s="703"/>
      <c r="MXF3" s="703"/>
      <c r="MXG3" s="703"/>
      <c r="MXH3" s="703"/>
      <c r="MXI3" s="703"/>
      <c r="MXJ3" s="703"/>
      <c r="MXK3" s="703"/>
      <c r="MXL3" s="703"/>
      <c r="MXM3" s="703"/>
      <c r="MXN3" s="703"/>
      <c r="MXO3" s="703"/>
      <c r="MXP3" s="703"/>
      <c r="MXQ3" s="703"/>
      <c r="MXR3" s="703"/>
      <c r="MXS3" s="703"/>
      <c r="MXT3" s="703"/>
      <c r="MXU3" s="703"/>
      <c r="MXV3" s="703"/>
      <c r="MXW3" s="703"/>
      <c r="MXX3" s="703"/>
      <c r="MXY3" s="703"/>
      <c r="MXZ3" s="703"/>
      <c r="MYA3" s="703"/>
      <c r="MYB3" s="703"/>
      <c r="MYC3" s="703"/>
      <c r="MYD3" s="703"/>
      <c r="MYE3" s="703"/>
      <c r="MYF3" s="703"/>
      <c r="MYG3" s="703"/>
      <c r="MYH3" s="703"/>
      <c r="MYI3" s="703"/>
      <c r="MYJ3" s="703"/>
      <c r="MYK3" s="703"/>
      <c r="MYL3" s="703"/>
      <c r="MYM3" s="703"/>
      <c r="MYN3" s="703"/>
      <c r="MYO3" s="703"/>
      <c r="MYP3" s="703"/>
      <c r="MYQ3" s="703"/>
      <c r="MYR3" s="703"/>
      <c r="MYS3" s="703"/>
      <c r="MYT3" s="703"/>
      <c r="MYU3" s="703"/>
      <c r="MYV3" s="703"/>
      <c r="MYW3" s="703"/>
      <c r="MYX3" s="703"/>
      <c r="MYY3" s="703"/>
      <c r="MYZ3" s="703"/>
      <c r="MZA3" s="703"/>
      <c r="MZB3" s="703"/>
      <c r="MZC3" s="703"/>
      <c r="MZD3" s="703"/>
      <c r="MZE3" s="703"/>
      <c r="MZF3" s="703"/>
      <c r="MZG3" s="703"/>
      <c r="MZH3" s="703"/>
      <c r="MZI3" s="703"/>
      <c r="MZJ3" s="703"/>
      <c r="MZK3" s="703"/>
      <c r="MZL3" s="703"/>
      <c r="MZM3" s="703"/>
      <c r="MZN3" s="703"/>
      <c r="MZO3" s="703"/>
      <c r="MZP3" s="703"/>
      <c r="MZQ3" s="703"/>
      <c r="MZR3" s="703"/>
      <c r="MZS3" s="703"/>
      <c r="MZT3" s="703"/>
      <c r="MZU3" s="703"/>
      <c r="MZV3" s="703"/>
      <c r="MZW3" s="703"/>
      <c r="MZX3" s="703"/>
      <c r="MZY3" s="703"/>
      <c r="MZZ3" s="703"/>
      <c r="NAA3" s="703"/>
      <c r="NAB3" s="703"/>
      <c r="NAC3" s="703"/>
      <c r="NAD3" s="703"/>
      <c r="NAE3" s="703"/>
      <c r="NAF3" s="703"/>
      <c r="NAG3" s="703"/>
      <c r="NAH3" s="703"/>
      <c r="NAI3" s="703"/>
      <c r="NAJ3" s="703"/>
      <c r="NAK3" s="703"/>
      <c r="NAL3" s="703"/>
      <c r="NAM3" s="703"/>
      <c r="NAN3" s="703"/>
      <c r="NAO3" s="703"/>
      <c r="NAP3" s="703"/>
      <c r="NAQ3" s="703"/>
      <c r="NAR3" s="703"/>
      <c r="NAS3" s="703"/>
      <c r="NAT3" s="703"/>
      <c r="NAU3" s="703"/>
      <c r="NAV3" s="703"/>
      <c r="NAW3" s="703"/>
      <c r="NAX3" s="703"/>
      <c r="NAY3" s="703"/>
      <c r="NAZ3" s="703"/>
      <c r="NBA3" s="703"/>
      <c r="NBB3" s="703"/>
      <c r="NBC3" s="703"/>
      <c r="NBD3" s="703"/>
      <c r="NBE3" s="703"/>
      <c r="NBF3" s="703"/>
      <c r="NBG3" s="703"/>
      <c r="NBH3" s="703"/>
      <c r="NBI3" s="703"/>
      <c r="NBJ3" s="703"/>
      <c r="NBK3" s="703"/>
      <c r="NBL3" s="703"/>
      <c r="NBM3" s="703"/>
      <c r="NBN3" s="703"/>
      <c r="NBO3" s="703"/>
      <c r="NBP3" s="703"/>
      <c r="NBQ3" s="703"/>
      <c r="NBR3" s="703"/>
      <c r="NBS3" s="703"/>
      <c r="NBT3" s="703"/>
      <c r="NBU3" s="703"/>
      <c r="NBV3" s="703"/>
      <c r="NBW3" s="703"/>
      <c r="NBX3" s="703"/>
      <c r="NBY3" s="703"/>
      <c r="NBZ3" s="703"/>
      <c r="NCA3" s="703"/>
      <c r="NCB3" s="703"/>
      <c r="NCC3" s="703"/>
      <c r="NCD3" s="703"/>
      <c r="NCE3" s="703"/>
      <c r="NCF3" s="703"/>
      <c r="NCG3" s="703"/>
      <c r="NCH3" s="703"/>
      <c r="NCI3" s="703"/>
      <c r="NCJ3" s="703"/>
      <c r="NCK3" s="703"/>
      <c r="NCL3" s="703"/>
      <c r="NCM3" s="703"/>
      <c r="NCN3" s="703"/>
      <c r="NCO3" s="703"/>
      <c r="NCP3" s="703"/>
      <c r="NCQ3" s="703"/>
      <c r="NCR3" s="703"/>
      <c r="NCS3" s="703"/>
      <c r="NCT3" s="703"/>
      <c r="NCU3" s="703"/>
      <c r="NCV3" s="703"/>
      <c r="NCW3" s="703"/>
      <c r="NCX3" s="703"/>
      <c r="NCY3" s="703"/>
      <c r="NCZ3" s="703"/>
      <c r="NDA3" s="703"/>
      <c r="NDB3" s="703"/>
      <c r="NDC3" s="703"/>
      <c r="NDD3" s="703"/>
      <c r="NDE3" s="703"/>
      <c r="NDF3" s="703"/>
      <c r="NDG3" s="703"/>
      <c r="NDH3" s="703"/>
      <c r="NDI3" s="703"/>
      <c r="NDJ3" s="703"/>
      <c r="NDK3" s="703"/>
      <c r="NDL3" s="703"/>
      <c r="NDM3" s="703"/>
      <c r="NDN3" s="703"/>
      <c r="NDO3" s="703"/>
      <c r="NDP3" s="703"/>
      <c r="NDQ3" s="703"/>
      <c r="NDR3" s="703"/>
      <c r="NDS3" s="703"/>
      <c r="NDT3" s="703"/>
      <c r="NDU3" s="703"/>
      <c r="NDV3" s="703"/>
      <c r="NDW3" s="703"/>
      <c r="NDX3" s="703"/>
      <c r="NDY3" s="703"/>
      <c r="NDZ3" s="703"/>
      <c r="NEA3" s="703"/>
      <c r="NEB3" s="703"/>
      <c r="NEC3" s="703"/>
      <c r="NED3" s="703"/>
      <c r="NEE3" s="703"/>
      <c r="NEF3" s="703"/>
      <c r="NEG3" s="703"/>
      <c r="NEH3" s="703"/>
      <c r="NEI3" s="703"/>
      <c r="NEJ3" s="703"/>
      <c r="NEK3" s="703"/>
      <c r="NEL3" s="703"/>
      <c r="NEM3" s="703"/>
      <c r="NEN3" s="703"/>
      <c r="NEO3" s="703"/>
      <c r="NEP3" s="703"/>
      <c r="NEQ3" s="703"/>
      <c r="NER3" s="703"/>
      <c r="NES3" s="703"/>
      <c r="NET3" s="703"/>
      <c r="NEU3" s="703"/>
      <c r="NEV3" s="703"/>
      <c r="NEW3" s="703"/>
      <c r="NEX3" s="703"/>
      <c r="NEY3" s="703"/>
      <c r="NEZ3" s="703"/>
      <c r="NFA3" s="703"/>
      <c r="NFB3" s="703"/>
      <c r="NFC3" s="703"/>
      <c r="NFD3" s="703"/>
      <c r="NFE3" s="703"/>
      <c r="NFF3" s="703"/>
      <c r="NFG3" s="703"/>
      <c r="NFH3" s="703"/>
      <c r="NFI3" s="703"/>
      <c r="NFJ3" s="703"/>
      <c r="NFK3" s="703"/>
      <c r="NFL3" s="703"/>
      <c r="NFM3" s="703"/>
      <c r="NFN3" s="703"/>
      <c r="NFO3" s="703"/>
      <c r="NFP3" s="703"/>
      <c r="NFQ3" s="703"/>
      <c r="NFR3" s="703"/>
      <c r="NFS3" s="703"/>
      <c r="NFT3" s="703"/>
      <c r="NFU3" s="703"/>
      <c r="NFV3" s="703"/>
      <c r="NFW3" s="703"/>
      <c r="NFX3" s="703"/>
      <c r="NFY3" s="703"/>
      <c r="NFZ3" s="703"/>
      <c r="NGA3" s="703"/>
      <c r="NGB3" s="703"/>
      <c r="NGC3" s="703"/>
      <c r="NGD3" s="703"/>
      <c r="NGE3" s="703"/>
      <c r="NGF3" s="703"/>
      <c r="NGG3" s="703"/>
      <c r="NGH3" s="703"/>
      <c r="NGI3" s="703"/>
      <c r="NGJ3" s="703"/>
      <c r="NGK3" s="703"/>
      <c r="NGL3" s="703"/>
      <c r="NGM3" s="703"/>
      <c r="NGN3" s="703"/>
      <c r="NGO3" s="703"/>
      <c r="NGP3" s="703"/>
      <c r="NGQ3" s="703"/>
      <c r="NGR3" s="703"/>
      <c r="NGS3" s="703"/>
      <c r="NGT3" s="703"/>
      <c r="NGU3" s="703"/>
      <c r="NGV3" s="703"/>
      <c r="NGW3" s="703"/>
      <c r="NGX3" s="703"/>
      <c r="NGY3" s="703"/>
      <c r="NGZ3" s="703"/>
      <c r="NHA3" s="703"/>
      <c r="NHB3" s="703"/>
      <c r="NHC3" s="703"/>
      <c r="NHD3" s="703"/>
      <c r="NHE3" s="703"/>
      <c r="NHF3" s="703"/>
      <c r="NHG3" s="703"/>
      <c r="NHH3" s="703"/>
      <c r="NHI3" s="703"/>
      <c r="NHJ3" s="703"/>
      <c r="NHK3" s="703"/>
      <c r="NHL3" s="703"/>
      <c r="NHM3" s="703"/>
      <c r="NHN3" s="703"/>
      <c r="NHO3" s="703"/>
      <c r="NHP3" s="703"/>
      <c r="NHQ3" s="703"/>
      <c r="NHR3" s="703"/>
      <c r="NHS3" s="703"/>
      <c r="NHT3" s="703"/>
      <c r="NHU3" s="703"/>
      <c r="NHV3" s="703"/>
      <c r="NHW3" s="703"/>
      <c r="NHX3" s="703"/>
      <c r="NHY3" s="703"/>
      <c r="NHZ3" s="703"/>
      <c r="NIA3" s="703"/>
      <c r="NIB3" s="703"/>
      <c r="NIC3" s="703"/>
      <c r="NID3" s="703"/>
      <c r="NIE3" s="703"/>
      <c r="NIF3" s="703"/>
      <c r="NIG3" s="703"/>
      <c r="NIH3" s="703"/>
      <c r="NII3" s="703"/>
      <c r="NIJ3" s="703"/>
      <c r="NIK3" s="703"/>
      <c r="NIL3" s="703"/>
      <c r="NIM3" s="703"/>
      <c r="NIN3" s="703"/>
      <c r="NIO3" s="703"/>
      <c r="NIP3" s="703"/>
      <c r="NIQ3" s="703"/>
      <c r="NIR3" s="703"/>
      <c r="NIS3" s="703"/>
      <c r="NIT3" s="703"/>
      <c r="NIU3" s="703"/>
      <c r="NIV3" s="703"/>
      <c r="NIW3" s="703"/>
      <c r="NIX3" s="703"/>
      <c r="NIY3" s="703"/>
      <c r="NIZ3" s="703"/>
      <c r="NJA3" s="703"/>
      <c r="NJB3" s="703"/>
      <c r="NJC3" s="703"/>
      <c r="NJD3" s="703"/>
      <c r="NJE3" s="703"/>
      <c r="NJF3" s="703"/>
      <c r="NJG3" s="703"/>
      <c r="NJH3" s="703"/>
      <c r="NJI3" s="703"/>
      <c r="NJJ3" s="703"/>
      <c r="NJK3" s="703"/>
      <c r="NJL3" s="703"/>
      <c r="NJM3" s="703"/>
      <c r="NJN3" s="703"/>
      <c r="NJO3" s="703"/>
      <c r="NJP3" s="703"/>
      <c r="NJQ3" s="703"/>
      <c r="NJR3" s="703"/>
      <c r="NJS3" s="703"/>
      <c r="NJT3" s="703"/>
      <c r="NJU3" s="703"/>
      <c r="NJV3" s="703"/>
      <c r="NJW3" s="703"/>
      <c r="NJX3" s="703"/>
      <c r="NJY3" s="703"/>
      <c r="NJZ3" s="703"/>
      <c r="NKA3" s="703"/>
      <c r="NKB3" s="703"/>
      <c r="NKC3" s="703"/>
      <c r="NKD3" s="703"/>
      <c r="NKE3" s="703"/>
      <c r="NKF3" s="703"/>
      <c r="NKG3" s="703"/>
      <c r="NKH3" s="703"/>
      <c r="NKI3" s="703"/>
      <c r="NKJ3" s="703"/>
      <c r="NKK3" s="703"/>
      <c r="NKL3" s="703"/>
      <c r="NKM3" s="703"/>
      <c r="NKN3" s="703"/>
      <c r="NKO3" s="703"/>
      <c r="NKP3" s="703"/>
      <c r="NKQ3" s="703"/>
      <c r="NKR3" s="703"/>
      <c r="NKS3" s="703"/>
      <c r="NKT3" s="703"/>
      <c r="NKU3" s="703"/>
      <c r="NKV3" s="703"/>
      <c r="NKW3" s="703"/>
      <c r="NKX3" s="703"/>
      <c r="NKY3" s="703"/>
      <c r="NKZ3" s="703"/>
      <c r="NLA3" s="703"/>
      <c r="NLB3" s="703"/>
      <c r="NLC3" s="703"/>
      <c r="NLD3" s="703"/>
      <c r="NLE3" s="703"/>
      <c r="NLF3" s="703"/>
      <c r="NLG3" s="703"/>
      <c r="NLH3" s="703"/>
      <c r="NLI3" s="703"/>
      <c r="NLJ3" s="703"/>
      <c r="NLK3" s="703"/>
      <c r="NLL3" s="703"/>
      <c r="NLM3" s="703"/>
      <c r="NLN3" s="703"/>
      <c r="NLO3" s="703"/>
      <c r="NLP3" s="703"/>
      <c r="NLQ3" s="703"/>
      <c r="NLR3" s="703"/>
      <c r="NLS3" s="703"/>
      <c r="NLT3" s="703"/>
      <c r="NLU3" s="703"/>
      <c r="NLV3" s="703"/>
      <c r="NLW3" s="703"/>
      <c r="NLX3" s="703"/>
      <c r="NLY3" s="703"/>
      <c r="NLZ3" s="703"/>
      <c r="NMA3" s="703"/>
      <c r="NMB3" s="703"/>
      <c r="NMC3" s="703"/>
      <c r="NMD3" s="703"/>
      <c r="NME3" s="703"/>
      <c r="NMF3" s="703"/>
      <c r="NMG3" s="703"/>
      <c r="NMH3" s="703"/>
      <c r="NMI3" s="703"/>
      <c r="NMJ3" s="703"/>
      <c r="NMK3" s="703"/>
      <c r="NML3" s="703"/>
      <c r="NMM3" s="703"/>
      <c r="NMN3" s="703"/>
      <c r="NMO3" s="703"/>
      <c r="NMP3" s="703"/>
      <c r="NMQ3" s="703"/>
      <c r="NMR3" s="703"/>
      <c r="NMS3" s="703"/>
      <c r="NMT3" s="703"/>
      <c r="NMU3" s="703"/>
      <c r="NMV3" s="703"/>
      <c r="NMW3" s="703"/>
      <c r="NMX3" s="703"/>
      <c r="NMY3" s="703"/>
      <c r="NMZ3" s="703"/>
      <c r="NNA3" s="703"/>
      <c r="NNB3" s="703"/>
      <c r="NNC3" s="703"/>
      <c r="NND3" s="703"/>
      <c r="NNE3" s="703"/>
      <c r="NNF3" s="703"/>
      <c r="NNG3" s="703"/>
      <c r="NNH3" s="703"/>
      <c r="NNI3" s="703"/>
      <c r="NNJ3" s="703"/>
      <c r="NNK3" s="703"/>
      <c r="NNL3" s="703"/>
      <c r="NNM3" s="703"/>
      <c r="NNN3" s="703"/>
      <c r="NNO3" s="703"/>
      <c r="NNP3" s="703"/>
      <c r="NNQ3" s="703"/>
      <c r="NNR3" s="703"/>
      <c r="NNS3" s="703"/>
      <c r="NNT3" s="703"/>
      <c r="NNU3" s="703"/>
      <c r="NNV3" s="703"/>
      <c r="NNW3" s="703"/>
      <c r="NNX3" s="703"/>
      <c r="NNY3" s="703"/>
      <c r="NNZ3" s="703"/>
      <c r="NOA3" s="703"/>
      <c r="NOB3" s="703"/>
      <c r="NOC3" s="703"/>
      <c r="NOD3" s="703"/>
      <c r="NOE3" s="703"/>
      <c r="NOF3" s="703"/>
      <c r="NOG3" s="703"/>
      <c r="NOH3" s="703"/>
      <c r="NOI3" s="703"/>
      <c r="NOJ3" s="703"/>
      <c r="NOK3" s="703"/>
      <c r="NOL3" s="703"/>
      <c r="NOM3" s="703"/>
      <c r="NON3" s="703"/>
      <c r="NOO3" s="703"/>
      <c r="NOP3" s="703"/>
      <c r="NOQ3" s="703"/>
      <c r="NOR3" s="703"/>
      <c r="NOS3" s="703"/>
      <c r="NOT3" s="703"/>
      <c r="NOU3" s="703"/>
      <c r="NOV3" s="703"/>
      <c r="NOW3" s="703"/>
      <c r="NOX3" s="703"/>
      <c r="NOY3" s="703"/>
      <c r="NOZ3" s="703"/>
      <c r="NPA3" s="703"/>
      <c r="NPB3" s="703"/>
      <c r="NPC3" s="703"/>
      <c r="NPD3" s="703"/>
      <c r="NPE3" s="703"/>
      <c r="NPF3" s="703"/>
      <c r="NPG3" s="703"/>
      <c r="NPH3" s="703"/>
      <c r="NPI3" s="703"/>
      <c r="NPJ3" s="703"/>
      <c r="NPK3" s="703"/>
      <c r="NPL3" s="703"/>
      <c r="NPM3" s="703"/>
      <c r="NPN3" s="703"/>
      <c r="NPO3" s="703"/>
      <c r="NPP3" s="703"/>
      <c r="NPQ3" s="703"/>
      <c r="NPR3" s="703"/>
      <c r="NPS3" s="703"/>
      <c r="NPT3" s="703"/>
      <c r="NPU3" s="703"/>
      <c r="NPV3" s="703"/>
      <c r="NPW3" s="703"/>
      <c r="NPX3" s="703"/>
      <c r="NPY3" s="703"/>
      <c r="NPZ3" s="703"/>
      <c r="NQA3" s="703"/>
      <c r="NQB3" s="703"/>
      <c r="NQC3" s="703"/>
      <c r="NQD3" s="703"/>
      <c r="NQE3" s="703"/>
      <c r="NQF3" s="703"/>
      <c r="NQG3" s="703"/>
      <c r="NQH3" s="703"/>
      <c r="NQI3" s="703"/>
      <c r="NQJ3" s="703"/>
      <c r="NQK3" s="703"/>
      <c r="NQL3" s="703"/>
      <c r="NQM3" s="703"/>
      <c r="NQN3" s="703"/>
      <c r="NQO3" s="703"/>
      <c r="NQP3" s="703"/>
      <c r="NQQ3" s="703"/>
      <c r="NQR3" s="703"/>
      <c r="NQS3" s="703"/>
      <c r="NQT3" s="703"/>
      <c r="NQU3" s="703"/>
      <c r="NQV3" s="703"/>
      <c r="NQW3" s="703"/>
      <c r="NQX3" s="703"/>
      <c r="NQY3" s="703"/>
      <c r="NQZ3" s="703"/>
      <c r="NRA3" s="703"/>
      <c r="NRB3" s="703"/>
      <c r="NRC3" s="703"/>
      <c r="NRD3" s="703"/>
      <c r="NRE3" s="703"/>
      <c r="NRF3" s="703"/>
      <c r="NRG3" s="703"/>
      <c r="NRH3" s="703"/>
      <c r="NRI3" s="703"/>
      <c r="NRJ3" s="703"/>
      <c r="NRK3" s="703"/>
      <c r="NRL3" s="703"/>
      <c r="NRM3" s="703"/>
      <c r="NRN3" s="703"/>
      <c r="NRO3" s="703"/>
      <c r="NRP3" s="703"/>
      <c r="NRQ3" s="703"/>
      <c r="NRR3" s="703"/>
      <c r="NRS3" s="703"/>
      <c r="NRT3" s="703"/>
      <c r="NRU3" s="703"/>
      <c r="NRV3" s="703"/>
      <c r="NRW3" s="703"/>
      <c r="NRX3" s="703"/>
      <c r="NRY3" s="703"/>
      <c r="NRZ3" s="703"/>
      <c r="NSA3" s="703"/>
      <c r="NSB3" s="703"/>
      <c r="NSC3" s="703"/>
      <c r="NSD3" s="703"/>
      <c r="NSE3" s="703"/>
      <c r="NSF3" s="703"/>
      <c r="NSG3" s="703"/>
      <c r="NSH3" s="703"/>
      <c r="NSI3" s="703"/>
      <c r="NSJ3" s="703"/>
      <c r="NSK3" s="703"/>
      <c r="NSL3" s="703"/>
      <c r="NSM3" s="703"/>
      <c r="NSN3" s="703"/>
      <c r="NSO3" s="703"/>
      <c r="NSP3" s="703"/>
      <c r="NSQ3" s="703"/>
      <c r="NSR3" s="703"/>
      <c r="NSS3" s="703"/>
      <c r="NST3" s="703"/>
      <c r="NSU3" s="703"/>
      <c r="NSV3" s="703"/>
      <c r="NSW3" s="703"/>
      <c r="NSX3" s="703"/>
      <c r="NSY3" s="703"/>
      <c r="NSZ3" s="703"/>
      <c r="NTA3" s="703"/>
      <c r="NTB3" s="703"/>
      <c r="NTC3" s="703"/>
      <c r="NTD3" s="703"/>
      <c r="NTE3" s="703"/>
      <c r="NTF3" s="703"/>
      <c r="NTG3" s="703"/>
      <c r="NTH3" s="703"/>
      <c r="NTI3" s="703"/>
      <c r="NTJ3" s="703"/>
      <c r="NTK3" s="703"/>
      <c r="NTL3" s="703"/>
      <c r="NTM3" s="703"/>
      <c r="NTN3" s="703"/>
      <c r="NTO3" s="703"/>
      <c r="NTP3" s="703"/>
      <c r="NTQ3" s="703"/>
      <c r="NTR3" s="703"/>
      <c r="NTS3" s="703"/>
      <c r="NTT3" s="703"/>
      <c r="NTU3" s="703"/>
      <c r="NTV3" s="703"/>
      <c r="NTW3" s="703"/>
      <c r="NTX3" s="703"/>
      <c r="NTY3" s="703"/>
      <c r="NTZ3" s="703"/>
      <c r="NUA3" s="703"/>
      <c r="NUB3" s="703"/>
      <c r="NUC3" s="703"/>
      <c r="NUD3" s="703"/>
      <c r="NUE3" s="703"/>
      <c r="NUF3" s="703"/>
      <c r="NUG3" s="703"/>
      <c r="NUH3" s="703"/>
      <c r="NUI3" s="703"/>
      <c r="NUJ3" s="703"/>
      <c r="NUK3" s="703"/>
      <c r="NUL3" s="703"/>
      <c r="NUM3" s="703"/>
      <c r="NUN3" s="703"/>
      <c r="NUO3" s="703"/>
      <c r="NUP3" s="703"/>
      <c r="NUQ3" s="703"/>
      <c r="NUR3" s="703"/>
      <c r="NUS3" s="703"/>
      <c r="NUT3" s="703"/>
      <c r="NUU3" s="703"/>
      <c r="NUV3" s="703"/>
      <c r="NUW3" s="703"/>
      <c r="NUX3" s="703"/>
      <c r="NUY3" s="703"/>
      <c r="NUZ3" s="703"/>
      <c r="NVA3" s="703"/>
      <c r="NVB3" s="703"/>
      <c r="NVC3" s="703"/>
      <c r="NVD3" s="703"/>
      <c r="NVE3" s="703"/>
      <c r="NVF3" s="703"/>
      <c r="NVG3" s="703"/>
      <c r="NVH3" s="703"/>
      <c r="NVI3" s="703"/>
      <c r="NVJ3" s="703"/>
      <c r="NVK3" s="703"/>
      <c r="NVL3" s="703"/>
      <c r="NVM3" s="703"/>
      <c r="NVN3" s="703"/>
      <c r="NVO3" s="703"/>
      <c r="NVP3" s="703"/>
      <c r="NVQ3" s="703"/>
      <c r="NVR3" s="703"/>
      <c r="NVS3" s="703"/>
      <c r="NVT3" s="703"/>
      <c r="NVU3" s="703"/>
      <c r="NVV3" s="703"/>
      <c r="NVW3" s="703"/>
      <c r="NVX3" s="703"/>
      <c r="NVY3" s="703"/>
      <c r="NVZ3" s="703"/>
      <c r="NWA3" s="703"/>
      <c r="NWB3" s="703"/>
      <c r="NWC3" s="703"/>
      <c r="NWD3" s="703"/>
      <c r="NWE3" s="703"/>
      <c r="NWF3" s="703"/>
      <c r="NWG3" s="703"/>
      <c r="NWH3" s="703"/>
      <c r="NWI3" s="703"/>
      <c r="NWJ3" s="703"/>
      <c r="NWK3" s="703"/>
      <c r="NWL3" s="703"/>
      <c r="NWM3" s="703"/>
      <c r="NWN3" s="703"/>
      <c r="NWO3" s="703"/>
      <c r="NWP3" s="703"/>
      <c r="NWQ3" s="703"/>
      <c r="NWR3" s="703"/>
      <c r="NWS3" s="703"/>
      <c r="NWT3" s="703"/>
      <c r="NWU3" s="703"/>
      <c r="NWV3" s="703"/>
      <c r="NWW3" s="703"/>
      <c r="NWX3" s="703"/>
      <c r="NWY3" s="703"/>
      <c r="NWZ3" s="703"/>
      <c r="NXA3" s="703"/>
      <c r="NXB3" s="703"/>
      <c r="NXC3" s="703"/>
      <c r="NXD3" s="703"/>
      <c r="NXE3" s="703"/>
      <c r="NXF3" s="703"/>
      <c r="NXG3" s="703"/>
      <c r="NXH3" s="703"/>
      <c r="NXI3" s="703"/>
      <c r="NXJ3" s="703"/>
      <c r="NXK3" s="703"/>
      <c r="NXL3" s="703"/>
      <c r="NXM3" s="703"/>
      <c r="NXN3" s="703"/>
      <c r="NXO3" s="703"/>
      <c r="NXP3" s="703"/>
      <c r="NXQ3" s="703"/>
      <c r="NXR3" s="703"/>
      <c r="NXS3" s="703"/>
      <c r="NXT3" s="703"/>
      <c r="NXU3" s="703"/>
      <c r="NXV3" s="703"/>
      <c r="NXW3" s="703"/>
      <c r="NXX3" s="703"/>
      <c r="NXY3" s="703"/>
      <c r="NXZ3" s="703"/>
      <c r="NYA3" s="703"/>
      <c r="NYB3" s="703"/>
      <c r="NYC3" s="703"/>
      <c r="NYD3" s="703"/>
      <c r="NYE3" s="703"/>
      <c r="NYF3" s="703"/>
      <c r="NYG3" s="703"/>
      <c r="NYH3" s="703"/>
      <c r="NYI3" s="703"/>
      <c r="NYJ3" s="703"/>
      <c r="NYK3" s="703"/>
      <c r="NYL3" s="703"/>
      <c r="NYM3" s="703"/>
      <c r="NYN3" s="703"/>
      <c r="NYO3" s="703"/>
      <c r="NYP3" s="703"/>
      <c r="NYQ3" s="703"/>
      <c r="NYR3" s="703"/>
      <c r="NYS3" s="703"/>
      <c r="NYT3" s="703"/>
      <c r="NYU3" s="703"/>
      <c r="NYV3" s="703"/>
      <c r="NYW3" s="703"/>
      <c r="NYX3" s="703"/>
      <c r="NYY3" s="703"/>
      <c r="NYZ3" s="703"/>
      <c r="NZA3" s="703"/>
      <c r="NZB3" s="703"/>
      <c r="NZC3" s="703"/>
      <c r="NZD3" s="703"/>
      <c r="NZE3" s="703"/>
      <c r="NZF3" s="703"/>
      <c r="NZG3" s="703"/>
      <c r="NZH3" s="703"/>
      <c r="NZI3" s="703"/>
      <c r="NZJ3" s="703"/>
      <c r="NZK3" s="703"/>
      <c r="NZL3" s="703"/>
      <c r="NZM3" s="703"/>
      <c r="NZN3" s="703"/>
      <c r="NZO3" s="703"/>
      <c r="NZP3" s="703"/>
      <c r="NZQ3" s="703"/>
      <c r="NZR3" s="703"/>
      <c r="NZS3" s="703"/>
      <c r="NZT3" s="703"/>
      <c r="NZU3" s="703"/>
      <c r="NZV3" s="703"/>
      <c r="NZW3" s="703"/>
      <c r="NZX3" s="703"/>
      <c r="NZY3" s="703"/>
      <c r="NZZ3" s="703"/>
      <c r="OAA3" s="703"/>
      <c r="OAB3" s="703"/>
      <c r="OAC3" s="703"/>
      <c r="OAD3" s="703"/>
      <c r="OAE3" s="703"/>
      <c r="OAF3" s="703"/>
      <c r="OAG3" s="703"/>
      <c r="OAH3" s="703"/>
      <c r="OAI3" s="703"/>
      <c r="OAJ3" s="703"/>
      <c r="OAK3" s="703"/>
      <c r="OAL3" s="703"/>
      <c r="OAM3" s="703"/>
      <c r="OAN3" s="703"/>
      <c r="OAO3" s="703"/>
      <c r="OAP3" s="703"/>
      <c r="OAQ3" s="703"/>
      <c r="OAR3" s="703"/>
      <c r="OAS3" s="703"/>
      <c r="OAT3" s="703"/>
      <c r="OAU3" s="703"/>
      <c r="OAV3" s="703"/>
      <c r="OAW3" s="703"/>
      <c r="OAX3" s="703"/>
      <c r="OAY3" s="703"/>
      <c r="OAZ3" s="703"/>
      <c r="OBA3" s="703"/>
      <c r="OBB3" s="703"/>
      <c r="OBC3" s="703"/>
      <c r="OBD3" s="703"/>
      <c r="OBE3" s="703"/>
      <c r="OBF3" s="703"/>
      <c r="OBG3" s="703"/>
      <c r="OBH3" s="703"/>
      <c r="OBI3" s="703"/>
      <c r="OBJ3" s="703"/>
      <c r="OBK3" s="703"/>
      <c r="OBL3" s="703"/>
      <c r="OBM3" s="703"/>
      <c r="OBN3" s="703"/>
      <c r="OBO3" s="703"/>
      <c r="OBP3" s="703"/>
      <c r="OBQ3" s="703"/>
      <c r="OBR3" s="703"/>
      <c r="OBS3" s="703"/>
      <c r="OBT3" s="703"/>
      <c r="OBU3" s="703"/>
      <c r="OBV3" s="703"/>
      <c r="OBW3" s="703"/>
      <c r="OBX3" s="703"/>
      <c r="OBY3" s="703"/>
      <c r="OBZ3" s="703"/>
      <c r="OCA3" s="703"/>
      <c r="OCB3" s="703"/>
      <c r="OCC3" s="703"/>
      <c r="OCD3" s="703"/>
      <c r="OCE3" s="703"/>
      <c r="OCF3" s="703"/>
      <c r="OCG3" s="703"/>
      <c r="OCH3" s="703"/>
      <c r="OCI3" s="703"/>
      <c r="OCJ3" s="703"/>
      <c r="OCK3" s="703"/>
      <c r="OCL3" s="703"/>
      <c r="OCM3" s="703"/>
      <c r="OCN3" s="703"/>
      <c r="OCO3" s="703"/>
      <c r="OCP3" s="703"/>
      <c r="OCQ3" s="703"/>
      <c r="OCR3" s="703"/>
      <c r="OCS3" s="703"/>
      <c r="OCT3" s="703"/>
      <c r="OCU3" s="703"/>
      <c r="OCV3" s="703"/>
      <c r="OCW3" s="703"/>
      <c r="OCX3" s="703"/>
      <c r="OCY3" s="703"/>
      <c r="OCZ3" s="703"/>
      <c r="ODA3" s="703"/>
      <c r="ODB3" s="703"/>
      <c r="ODC3" s="703"/>
      <c r="ODD3" s="703"/>
      <c r="ODE3" s="703"/>
      <c r="ODF3" s="703"/>
      <c r="ODG3" s="703"/>
      <c r="ODH3" s="703"/>
      <c r="ODI3" s="703"/>
      <c r="ODJ3" s="703"/>
      <c r="ODK3" s="703"/>
      <c r="ODL3" s="703"/>
      <c r="ODM3" s="703"/>
      <c r="ODN3" s="703"/>
      <c r="ODO3" s="703"/>
      <c r="ODP3" s="703"/>
      <c r="ODQ3" s="703"/>
      <c r="ODR3" s="703"/>
      <c r="ODS3" s="703"/>
      <c r="ODT3" s="703"/>
      <c r="ODU3" s="703"/>
      <c r="ODV3" s="703"/>
      <c r="ODW3" s="703"/>
      <c r="ODX3" s="703"/>
      <c r="ODY3" s="703"/>
      <c r="ODZ3" s="703"/>
      <c r="OEA3" s="703"/>
      <c r="OEB3" s="703"/>
      <c r="OEC3" s="703"/>
      <c r="OED3" s="703"/>
      <c r="OEE3" s="703"/>
      <c r="OEF3" s="703"/>
      <c r="OEG3" s="703"/>
      <c r="OEH3" s="703"/>
      <c r="OEI3" s="703"/>
      <c r="OEJ3" s="703"/>
      <c r="OEK3" s="703"/>
      <c r="OEL3" s="703"/>
      <c r="OEM3" s="703"/>
      <c r="OEN3" s="703"/>
      <c r="OEO3" s="703"/>
      <c r="OEP3" s="703"/>
      <c r="OEQ3" s="703"/>
      <c r="OER3" s="703"/>
      <c r="OES3" s="703"/>
      <c r="OET3" s="703"/>
      <c r="OEU3" s="703"/>
      <c r="OEV3" s="703"/>
      <c r="OEW3" s="703"/>
      <c r="OEX3" s="703"/>
      <c r="OEY3" s="703"/>
      <c r="OEZ3" s="703"/>
      <c r="OFA3" s="703"/>
      <c r="OFB3" s="703"/>
      <c r="OFC3" s="703"/>
      <c r="OFD3" s="703"/>
      <c r="OFE3" s="703"/>
      <c r="OFF3" s="703"/>
      <c r="OFG3" s="703"/>
      <c r="OFH3" s="703"/>
      <c r="OFI3" s="703"/>
      <c r="OFJ3" s="703"/>
      <c r="OFK3" s="703"/>
      <c r="OFL3" s="703"/>
      <c r="OFM3" s="703"/>
      <c r="OFN3" s="703"/>
      <c r="OFO3" s="703"/>
      <c r="OFP3" s="703"/>
      <c r="OFQ3" s="703"/>
      <c r="OFR3" s="703"/>
      <c r="OFS3" s="703"/>
      <c r="OFT3" s="703"/>
      <c r="OFU3" s="703"/>
      <c r="OFV3" s="703"/>
      <c r="OFW3" s="703"/>
      <c r="OFX3" s="703"/>
      <c r="OFY3" s="703"/>
      <c r="OFZ3" s="703"/>
      <c r="OGA3" s="703"/>
      <c r="OGB3" s="703"/>
      <c r="OGC3" s="703"/>
      <c r="OGD3" s="703"/>
      <c r="OGE3" s="703"/>
      <c r="OGF3" s="703"/>
      <c r="OGG3" s="703"/>
      <c r="OGH3" s="703"/>
      <c r="OGI3" s="703"/>
      <c r="OGJ3" s="703"/>
      <c r="OGK3" s="703"/>
      <c r="OGL3" s="703"/>
      <c r="OGM3" s="703"/>
      <c r="OGN3" s="703"/>
      <c r="OGO3" s="703"/>
      <c r="OGP3" s="703"/>
      <c r="OGQ3" s="703"/>
      <c r="OGR3" s="703"/>
      <c r="OGS3" s="703"/>
      <c r="OGT3" s="703"/>
      <c r="OGU3" s="703"/>
      <c r="OGV3" s="703"/>
      <c r="OGW3" s="703"/>
      <c r="OGX3" s="703"/>
      <c r="OGY3" s="703"/>
      <c r="OGZ3" s="703"/>
      <c r="OHA3" s="703"/>
      <c r="OHB3" s="703"/>
      <c r="OHC3" s="703"/>
      <c r="OHD3" s="703"/>
      <c r="OHE3" s="703"/>
      <c r="OHF3" s="703"/>
      <c r="OHG3" s="703"/>
      <c r="OHH3" s="703"/>
      <c r="OHI3" s="703"/>
      <c r="OHJ3" s="703"/>
      <c r="OHK3" s="703"/>
      <c r="OHL3" s="703"/>
      <c r="OHM3" s="703"/>
      <c r="OHN3" s="703"/>
      <c r="OHO3" s="703"/>
      <c r="OHP3" s="703"/>
      <c r="OHQ3" s="703"/>
      <c r="OHR3" s="703"/>
      <c r="OHS3" s="703"/>
      <c r="OHT3" s="703"/>
      <c r="OHU3" s="703"/>
      <c r="OHV3" s="703"/>
      <c r="OHW3" s="703"/>
      <c r="OHX3" s="703"/>
      <c r="OHY3" s="703"/>
      <c r="OHZ3" s="703"/>
      <c r="OIA3" s="703"/>
      <c r="OIB3" s="703"/>
      <c r="OIC3" s="703"/>
      <c r="OID3" s="703"/>
      <c r="OIE3" s="703"/>
      <c r="OIF3" s="703"/>
      <c r="OIG3" s="703"/>
      <c r="OIH3" s="703"/>
      <c r="OII3" s="703"/>
      <c r="OIJ3" s="703"/>
      <c r="OIK3" s="703"/>
      <c r="OIL3" s="703"/>
      <c r="OIM3" s="703"/>
      <c r="OIN3" s="703"/>
      <c r="OIO3" s="703"/>
      <c r="OIP3" s="703"/>
      <c r="OIQ3" s="703"/>
      <c r="OIR3" s="703"/>
      <c r="OIS3" s="703"/>
      <c r="OIT3" s="703"/>
      <c r="OIU3" s="703"/>
      <c r="OIV3" s="703"/>
      <c r="OIW3" s="703"/>
      <c r="OIX3" s="703"/>
      <c r="OIY3" s="703"/>
      <c r="OIZ3" s="703"/>
      <c r="OJA3" s="703"/>
      <c r="OJB3" s="703"/>
      <c r="OJC3" s="703"/>
      <c r="OJD3" s="703"/>
      <c r="OJE3" s="703"/>
      <c r="OJF3" s="703"/>
      <c r="OJG3" s="703"/>
      <c r="OJH3" s="703"/>
      <c r="OJI3" s="703"/>
      <c r="OJJ3" s="703"/>
      <c r="OJK3" s="703"/>
      <c r="OJL3" s="703"/>
      <c r="OJM3" s="703"/>
      <c r="OJN3" s="703"/>
      <c r="OJO3" s="703"/>
      <c r="OJP3" s="703"/>
      <c r="OJQ3" s="703"/>
      <c r="OJR3" s="703"/>
      <c r="OJS3" s="703"/>
      <c r="OJT3" s="703"/>
      <c r="OJU3" s="703"/>
      <c r="OJV3" s="703"/>
      <c r="OJW3" s="703"/>
      <c r="OJX3" s="703"/>
      <c r="OJY3" s="703"/>
      <c r="OJZ3" s="703"/>
      <c r="OKA3" s="703"/>
      <c r="OKB3" s="703"/>
      <c r="OKC3" s="703"/>
      <c r="OKD3" s="703"/>
      <c r="OKE3" s="703"/>
      <c r="OKF3" s="703"/>
      <c r="OKG3" s="703"/>
      <c r="OKH3" s="703"/>
      <c r="OKI3" s="703"/>
      <c r="OKJ3" s="703"/>
      <c r="OKK3" s="703"/>
      <c r="OKL3" s="703"/>
      <c r="OKM3" s="703"/>
      <c r="OKN3" s="703"/>
      <c r="OKO3" s="703"/>
      <c r="OKP3" s="703"/>
      <c r="OKQ3" s="703"/>
      <c r="OKR3" s="703"/>
      <c r="OKS3" s="703"/>
      <c r="OKT3" s="703"/>
      <c r="OKU3" s="703"/>
      <c r="OKV3" s="703"/>
      <c r="OKW3" s="703"/>
      <c r="OKX3" s="703"/>
      <c r="OKY3" s="703"/>
      <c r="OKZ3" s="703"/>
      <c r="OLA3" s="703"/>
      <c r="OLB3" s="703"/>
      <c r="OLC3" s="703"/>
      <c r="OLD3" s="703"/>
      <c r="OLE3" s="703"/>
      <c r="OLF3" s="703"/>
      <c r="OLG3" s="703"/>
      <c r="OLH3" s="703"/>
      <c r="OLI3" s="703"/>
      <c r="OLJ3" s="703"/>
      <c r="OLK3" s="703"/>
      <c r="OLL3" s="703"/>
      <c r="OLM3" s="703"/>
      <c r="OLN3" s="703"/>
      <c r="OLO3" s="703"/>
      <c r="OLP3" s="703"/>
      <c r="OLQ3" s="703"/>
      <c r="OLR3" s="703"/>
      <c r="OLS3" s="703"/>
      <c r="OLT3" s="703"/>
      <c r="OLU3" s="703"/>
      <c r="OLV3" s="703"/>
      <c r="OLW3" s="703"/>
      <c r="OLX3" s="703"/>
      <c r="OLY3" s="703"/>
      <c r="OLZ3" s="703"/>
      <c r="OMA3" s="703"/>
      <c r="OMB3" s="703"/>
      <c r="OMC3" s="703"/>
      <c r="OMD3" s="703"/>
      <c r="OME3" s="703"/>
      <c r="OMF3" s="703"/>
      <c r="OMG3" s="703"/>
      <c r="OMH3" s="703"/>
      <c r="OMI3" s="703"/>
      <c r="OMJ3" s="703"/>
      <c r="OMK3" s="703"/>
      <c r="OML3" s="703"/>
      <c r="OMM3" s="703"/>
      <c r="OMN3" s="703"/>
      <c r="OMO3" s="703"/>
      <c r="OMP3" s="703"/>
      <c r="OMQ3" s="703"/>
      <c r="OMR3" s="703"/>
      <c r="OMS3" s="703"/>
      <c r="OMT3" s="703"/>
      <c r="OMU3" s="703"/>
      <c r="OMV3" s="703"/>
      <c r="OMW3" s="703"/>
      <c r="OMX3" s="703"/>
      <c r="OMY3" s="703"/>
      <c r="OMZ3" s="703"/>
      <c r="ONA3" s="703"/>
      <c r="ONB3" s="703"/>
      <c r="ONC3" s="703"/>
      <c r="OND3" s="703"/>
      <c r="ONE3" s="703"/>
      <c r="ONF3" s="703"/>
      <c r="ONG3" s="703"/>
      <c r="ONH3" s="703"/>
      <c r="ONI3" s="703"/>
      <c r="ONJ3" s="703"/>
      <c r="ONK3" s="703"/>
      <c r="ONL3" s="703"/>
      <c r="ONM3" s="703"/>
      <c r="ONN3" s="703"/>
      <c r="ONO3" s="703"/>
      <c r="ONP3" s="703"/>
      <c r="ONQ3" s="703"/>
      <c r="ONR3" s="703"/>
      <c r="ONS3" s="703"/>
      <c r="ONT3" s="703"/>
      <c r="ONU3" s="703"/>
      <c r="ONV3" s="703"/>
      <c r="ONW3" s="703"/>
      <c r="ONX3" s="703"/>
      <c r="ONY3" s="703"/>
      <c r="ONZ3" s="703"/>
      <c r="OOA3" s="703"/>
      <c r="OOB3" s="703"/>
      <c r="OOC3" s="703"/>
      <c r="OOD3" s="703"/>
      <c r="OOE3" s="703"/>
      <c r="OOF3" s="703"/>
      <c r="OOG3" s="703"/>
      <c r="OOH3" s="703"/>
      <c r="OOI3" s="703"/>
      <c r="OOJ3" s="703"/>
      <c r="OOK3" s="703"/>
      <c r="OOL3" s="703"/>
      <c r="OOM3" s="703"/>
      <c r="OON3" s="703"/>
      <c r="OOO3" s="703"/>
      <c r="OOP3" s="703"/>
      <c r="OOQ3" s="703"/>
      <c r="OOR3" s="703"/>
      <c r="OOS3" s="703"/>
      <c r="OOT3" s="703"/>
      <c r="OOU3" s="703"/>
      <c r="OOV3" s="703"/>
      <c r="OOW3" s="703"/>
      <c r="OOX3" s="703"/>
      <c r="OOY3" s="703"/>
      <c r="OOZ3" s="703"/>
      <c r="OPA3" s="703"/>
      <c r="OPB3" s="703"/>
      <c r="OPC3" s="703"/>
      <c r="OPD3" s="703"/>
      <c r="OPE3" s="703"/>
      <c r="OPF3" s="703"/>
      <c r="OPG3" s="703"/>
      <c r="OPH3" s="703"/>
      <c r="OPI3" s="703"/>
      <c r="OPJ3" s="703"/>
      <c r="OPK3" s="703"/>
      <c r="OPL3" s="703"/>
      <c r="OPM3" s="703"/>
      <c r="OPN3" s="703"/>
      <c r="OPO3" s="703"/>
      <c r="OPP3" s="703"/>
      <c r="OPQ3" s="703"/>
      <c r="OPR3" s="703"/>
      <c r="OPS3" s="703"/>
      <c r="OPT3" s="703"/>
      <c r="OPU3" s="703"/>
      <c r="OPV3" s="703"/>
      <c r="OPW3" s="703"/>
      <c r="OPX3" s="703"/>
      <c r="OPY3" s="703"/>
      <c r="OPZ3" s="703"/>
      <c r="OQA3" s="703"/>
      <c r="OQB3" s="703"/>
      <c r="OQC3" s="703"/>
      <c r="OQD3" s="703"/>
      <c r="OQE3" s="703"/>
      <c r="OQF3" s="703"/>
      <c r="OQG3" s="703"/>
      <c r="OQH3" s="703"/>
      <c r="OQI3" s="703"/>
      <c r="OQJ3" s="703"/>
      <c r="OQK3" s="703"/>
      <c r="OQL3" s="703"/>
      <c r="OQM3" s="703"/>
      <c r="OQN3" s="703"/>
      <c r="OQO3" s="703"/>
      <c r="OQP3" s="703"/>
      <c r="OQQ3" s="703"/>
      <c r="OQR3" s="703"/>
      <c r="OQS3" s="703"/>
      <c r="OQT3" s="703"/>
      <c r="OQU3" s="703"/>
      <c r="OQV3" s="703"/>
      <c r="OQW3" s="703"/>
      <c r="OQX3" s="703"/>
      <c r="OQY3" s="703"/>
      <c r="OQZ3" s="703"/>
      <c r="ORA3" s="703"/>
      <c r="ORB3" s="703"/>
      <c r="ORC3" s="703"/>
      <c r="ORD3" s="703"/>
      <c r="ORE3" s="703"/>
      <c r="ORF3" s="703"/>
      <c r="ORG3" s="703"/>
      <c r="ORH3" s="703"/>
      <c r="ORI3" s="703"/>
      <c r="ORJ3" s="703"/>
      <c r="ORK3" s="703"/>
      <c r="ORL3" s="703"/>
      <c r="ORM3" s="703"/>
      <c r="ORN3" s="703"/>
      <c r="ORO3" s="703"/>
      <c r="ORP3" s="703"/>
      <c r="ORQ3" s="703"/>
      <c r="ORR3" s="703"/>
      <c r="ORS3" s="703"/>
      <c r="ORT3" s="703"/>
      <c r="ORU3" s="703"/>
      <c r="ORV3" s="703"/>
      <c r="ORW3" s="703"/>
      <c r="ORX3" s="703"/>
      <c r="ORY3" s="703"/>
      <c r="ORZ3" s="703"/>
      <c r="OSA3" s="703"/>
      <c r="OSB3" s="703"/>
      <c r="OSC3" s="703"/>
      <c r="OSD3" s="703"/>
      <c r="OSE3" s="703"/>
      <c r="OSF3" s="703"/>
      <c r="OSG3" s="703"/>
      <c r="OSH3" s="703"/>
      <c r="OSI3" s="703"/>
      <c r="OSJ3" s="703"/>
      <c r="OSK3" s="703"/>
      <c r="OSL3" s="703"/>
      <c r="OSM3" s="703"/>
      <c r="OSN3" s="703"/>
      <c r="OSO3" s="703"/>
      <c r="OSP3" s="703"/>
      <c r="OSQ3" s="703"/>
      <c r="OSR3" s="703"/>
      <c r="OSS3" s="703"/>
      <c r="OST3" s="703"/>
      <c r="OSU3" s="703"/>
      <c r="OSV3" s="703"/>
      <c r="OSW3" s="703"/>
      <c r="OSX3" s="703"/>
      <c r="OSY3" s="703"/>
      <c r="OSZ3" s="703"/>
      <c r="OTA3" s="703"/>
      <c r="OTB3" s="703"/>
      <c r="OTC3" s="703"/>
      <c r="OTD3" s="703"/>
      <c r="OTE3" s="703"/>
      <c r="OTF3" s="703"/>
      <c r="OTG3" s="703"/>
      <c r="OTH3" s="703"/>
      <c r="OTI3" s="703"/>
      <c r="OTJ3" s="703"/>
      <c r="OTK3" s="703"/>
      <c r="OTL3" s="703"/>
      <c r="OTM3" s="703"/>
      <c r="OTN3" s="703"/>
      <c r="OTO3" s="703"/>
      <c r="OTP3" s="703"/>
      <c r="OTQ3" s="703"/>
      <c r="OTR3" s="703"/>
      <c r="OTS3" s="703"/>
      <c r="OTT3" s="703"/>
      <c r="OTU3" s="703"/>
      <c r="OTV3" s="703"/>
      <c r="OTW3" s="703"/>
      <c r="OTX3" s="703"/>
      <c r="OTY3" s="703"/>
      <c r="OTZ3" s="703"/>
      <c r="OUA3" s="703"/>
      <c r="OUB3" s="703"/>
      <c r="OUC3" s="703"/>
      <c r="OUD3" s="703"/>
      <c r="OUE3" s="703"/>
      <c r="OUF3" s="703"/>
      <c r="OUG3" s="703"/>
      <c r="OUH3" s="703"/>
      <c r="OUI3" s="703"/>
      <c r="OUJ3" s="703"/>
      <c r="OUK3" s="703"/>
      <c r="OUL3" s="703"/>
      <c r="OUM3" s="703"/>
      <c r="OUN3" s="703"/>
      <c r="OUO3" s="703"/>
      <c r="OUP3" s="703"/>
      <c r="OUQ3" s="703"/>
      <c r="OUR3" s="703"/>
      <c r="OUS3" s="703"/>
      <c r="OUT3" s="703"/>
      <c r="OUU3" s="703"/>
      <c r="OUV3" s="703"/>
      <c r="OUW3" s="703"/>
      <c r="OUX3" s="703"/>
      <c r="OUY3" s="703"/>
      <c r="OUZ3" s="703"/>
      <c r="OVA3" s="703"/>
      <c r="OVB3" s="703"/>
      <c r="OVC3" s="703"/>
      <c r="OVD3" s="703"/>
      <c r="OVE3" s="703"/>
      <c r="OVF3" s="703"/>
      <c r="OVG3" s="703"/>
      <c r="OVH3" s="703"/>
      <c r="OVI3" s="703"/>
      <c r="OVJ3" s="703"/>
      <c r="OVK3" s="703"/>
      <c r="OVL3" s="703"/>
      <c r="OVM3" s="703"/>
      <c r="OVN3" s="703"/>
      <c r="OVO3" s="703"/>
      <c r="OVP3" s="703"/>
      <c r="OVQ3" s="703"/>
      <c r="OVR3" s="703"/>
      <c r="OVS3" s="703"/>
      <c r="OVT3" s="703"/>
      <c r="OVU3" s="703"/>
      <c r="OVV3" s="703"/>
      <c r="OVW3" s="703"/>
      <c r="OVX3" s="703"/>
      <c r="OVY3" s="703"/>
      <c r="OVZ3" s="703"/>
      <c r="OWA3" s="703"/>
      <c r="OWB3" s="703"/>
      <c r="OWC3" s="703"/>
      <c r="OWD3" s="703"/>
      <c r="OWE3" s="703"/>
      <c r="OWF3" s="703"/>
      <c r="OWG3" s="703"/>
      <c r="OWH3" s="703"/>
      <c r="OWI3" s="703"/>
      <c r="OWJ3" s="703"/>
      <c r="OWK3" s="703"/>
      <c r="OWL3" s="703"/>
      <c r="OWM3" s="703"/>
      <c r="OWN3" s="703"/>
      <c r="OWO3" s="703"/>
      <c r="OWP3" s="703"/>
      <c r="OWQ3" s="703"/>
      <c r="OWR3" s="703"/>
      <c r="OWS3" s="703"/>
      <c r="OWT3" s="703"/>
      <c r="OWU3" s="703"/>
      <c r="OWV3" s="703"/>
      <c r="OWW3" s="703"/>
      <c r="OWX3" s="703"/>
      <c r="OWY3" s="703"/>
      <c r="OWZ3" s="703"/>
      <c r="OXA3" s="703"/>
      <c r="OXB3" s="703"/>
      <c r="OXC3" s="703"/>
      <c r="OXD3" s="703"/>
      <c r="OXE3" s="703"/>
      <c r="OXF3" s="703"/>
      <c r="OXG3" s="703"/>
      <c r="OXH3" s="703"/>
      <c r="OXI3" s="703"/>
      <c r="OXJ3" s="703"/>
      <c r="OXK3" s="703"/>
      <c r="OXL3" s="703"/>
      <c r="OXM3" s="703"/>
      <c r="OXN3" s="703"/>
      <c r="OXO3" s="703"/>
      <c r="OXP3" s="703"/>
      <c r="OXQ3" s="703"/>
      <c r="OXR3" s="703"/>
      <c r="OXS3" s="703"/>
      <c r="OXT3" s="703"/>
      <c r="OXU3" s="703"/>
      <c r="OXV3" s="703"/>
      <c r="OXW3" s="703"/>
      <c r="OXX3" s="703"/>
      <c r="OXY3" s="703"/>
      <c r="OXZ3" s="703"/>
      <c r="OYA3" s="703"/>
      <c r="OYB3" s="703"/>
      <c r="OYC3" s="703"/>
      <c r="OYD3" s="703"/>
      <c r="OYE3" s="703"/>
      <c r="OYF3" s="703"/>
      <c r="OYG3" s="703"/>
      <c r="OYH3" s="703"/>
      <c r="OYI3" s="703"/>
      <c r="OYJ3" s="703"/>
      <c r="OYK3" s="703"/>
      <c r="OYL3" s="703"/>
      <c r="OYM3" s="703"/>
      <c r="OYN3" s="703"/>
      <c r="OYO3" s="703"/>
      <c r="OYP3" s="703"/>
      <c r="OYQ3" s="703"/>
      <c r="OYR3" s="703"/>
      <c r="OYS3" s="703"/>
      <c r="OYT3" s="703"/>
      <c r="OYU3" s="703"/>
      <c r="OYV3" s="703"/>
      <c r="OYW3" s="703"/>
      <c r="OYX3" s="703"/>
      <c r="OYY3" s="703"/>
      <c r="OYZ3" s="703"/>
      <c r="OZA3" s="703"/>
      <c r="OZB3" s="703"/>
      <c r="OZC3" s="703"/>
      <c r="OZD3" s="703"/>
      <c r="OZE3" s="703"/>
      <c r="OZF3" s="703"/>
      <c r="OZG3" s="703"/>
      <c r="OZH3" s="703"/>
      <c r="OZI3" s="703"/>
      <c r="OZJ3" s="703"/>
      <c r="OZK3" s="703"/>
      <c r="OZL3" s="703"/>
      <c r="OZM3" s="703"/>
      <c r="OZN3" s="703"/>
      <c r="OZO3" s="703"/>
      <c r="OZP3" s="703"/>
      <c r="OZQ3" s="703"/>
      <c r="OZR3" s="703"/>
      <c r="OZS3" s="703"/>
      <c r="OZT3" s="703"/>
      <c r="OZU3" s="703"/>
      <c r="OZV3" s="703"/>
      <c r="OZW3" s="703"/>
      <c r="OZX3" s="703"/>
      <c r="OZY3" s="703"/>
      <c r="OZZ3" s="703"/>
      <c r="PAA3" s="703"/>
      <c r="PAB3" s="703"/>
      <c r="PAC3" s="703"/>
      <c r="PAD3" s="703"/>
      <c r="PAE3" s="703"/>
      <c r="PAF3" s="703"/>
      <c r="PAG3" s="703"/>
      <c r="PAH3" s="703"/>
      <c r="PAI3" s="703"/>
      <c r="PAJ3" s="703"/>
      <c r="PAK3" s="703"/>
      <c r="PAL3" s="703"/>
      <c r="PAM3" s="703"/>
      <c r="PAN3" s="703"/>
      <c r="PAO3" s="703"/>
      <c r="PAP3" s="703"/>
      <c r="PAQ3" s="703"/>
      <c r="PAR3" s="703"/>
      <c r="PAS3" s="703"/>
      <c r="PAT3" s="703"/>
      <c r="PAU3" s="703"/>
      <c r="PAV3" s="703"/>
      <c r="PAW3" s="703"/>
      <c r="PAX3" s="703"/>
      <c r="PAY3" s="703"/>
      <c r="PAZ3" s="703"/>
      <c r="PBA3" s="703"/>
      <c r="PBB3" s="703"/>
      <c r="PBC3" s="703"/>
      <c r="PBD3" s="703"/>
      <c r="PBE3" s="703"/>
      <c r="PBF3" s="703"/>
      <c r="PBG3" s="703"/>
      <c r="PBH3" s="703"/>
      <c r="PBI3" s="703"/>
      <c r="PBJ3" s="703"/>
      <c r="PBK3" s="703"/>
      <c r="PBL3" s="703"/>
      <c r="PBM3" s="703"/>
      <c r="PBN3" s="703"/>
      <c r="PBO3" s="703"/>
      <c r="PBP3" s="703"/>
      <c r="PBQ3" s="703"/>
      <c r="PBR3" s="703"/>
      <c r="PBS3" s="703"/>
      <c r="PBT3" s="703"/>
      <c r="PBU3" s="703"/>
      <c r="PBV3" s="703"/>
      <c r="PBW3" s="703"/>
      <c r="PBX3" s="703"/>
      <c r="PBY3" s="703"/>
      <c r="PBZ3" s="703"/>
      <c r="PCA3" s="703"/>
      <c r="PCB3" s="703"/>
      <c r="PCC3" s="703"/>
      <c r="PCD3" s="703"/>
      <c r="PCE3" s="703"/>
      <c r="PCF3" s="703"/>
      <c r="PCG3" s="703"/>
      <c r="PCH3" s="703"/>
      <c r="PCI3" s="703"/>
      <c r="PCJ3" s="703"/>
      <c r="PCK3" s="703"/>
      <c r="PCL3" s="703"/>
      <c r="PCM3" s="703"/>
      <c r="PCN3" s="703"/>
      <c r="PCO3" s="703"/>
      <c r="PCP3" s="703"/>
      <c r="PCQ3" s="703"/>
      <c r="PCR3" s="703"/>
      <c r="PCS3" s="703"/>
      <c r="PCT3" s="703"/>
      <c r="PCU3" s="703"/>
      <c r="PCV3" s="703"/>
      <c r="PCW3" s="703"/>
      <c r="PCX3" s="703"/>
      <c r="PCY3" s="703"/>
      <c r="PCZ3" s="703"/>
      <c r="PDA3" s="703"/>
      <c r="PDB3" s="703"/>
      <c r="PDC3" s="703"/>
      <c r="PDD3" s="703"/>
      <c r="PDE3" s="703"/>
      <c r="PDF3" s="703"/>
      <c r="PDG3" s="703"/>
      <c r="PDH3" s="703"/>
      <c r="PDI3" s="703"/>
      <c r="PDJ3" s="703"/>
      <c r="PDK3" s="703"/>
      <c r="PDL3" s="703"/>
      <c r="PDM3" s="703"/>
      <c r="PDN3" s="703"/>
      <c r="PDO3" s="703"/>
      <c r="PDP3" s="703"/>
      <c r="PDQ3" s="703"/>
      <c r="PDR3" s="703"/>
      <c r="PDS3" s="703"/>
      <c r="PDT3" s="703"/>
      <c r="PDU3" s="703"/>
      <c r="PDV3" s="703"/>
      <c r="PDW3" s="703"/>
      <c r="PDX3" s="703"/>
      <c r="PDY3" s="703"/>
      <c r="PDZ3" s="703"/>
      <c r="PEA3" s="703"/>
      <c r="PEB3" s="703"/>
      <c r="PEC3" s="703"/>
      <c r="PED3" s="703"/>
      <c r="PEE3" s="703"/>
      <c r="PEF3" s="703"/>
      <c r="PEG3" s="703"/>
      <c r="PEH3" s="703"/>
      <c r="PEI3" s="703"/>
      <c r="PEJ3" s="703"/>
      <c r="PEK3" s="703"/>
      <c r="PEL3" s="703"/>
      <c r="PEM3" s="703"/>
      <c r="PEN3" s="703"/>
      <c r="PEO3" s="703"/>
      <c r="PEP3" s="703"/>
      <c r="PEQ3" s="703"/>
      <c r="PER3" s="703"/>
      <c r="PES3" s="703"/>
      <c r="PET3" s="703"/>
      <c r="PEU3" s="703"/>
      <c r="PEV3" s="703"/>
      <c r="PEW3" s="703"/>
      <c r="PEX3" s="703"/>
      <c r="PEY3" s="703"/>
      <c r="PEZ3" s="703"/>
      <c r="PFA3" s="703"/>
      <c r="PFB3" s="703"/>
      <c r="PFC3" s="703"/>
      <c r="PFD3" s="703"/>
      <c r="PFE3" s="703"/>
      <c r="PFF3" s="703"/>
      <c r="PFG3" s="703"/>
      <c r="PFH3" s="703"/>
      <c r="PFI3" s="703"/>
      <c r="PFJ3" s="703"/>
      <c r="PFK3" s="703"/>
      <c r="PFL3" s="703"/>
      <c r="PFM3" s="703"/>
      <c r="PFN3" s="703"/>
      <c r="PFO3" s="703"/>
      <c r="PFP3" s="703"/>
      <c r="PFQ3" s="703"/>
      <c r="PFR3" s="703"/>
      <c r="PFS3" s="703"/>
      <c r="PFT3" s="703"/>
      <c r="PFU3" s="703"/>
      <c r="PFV3" s="703"/>
      <c r="PFW3" s="703"/>
      <c r="PFX3" s="703"/>
      <c r="PFY3" s="703"/>
      <c r="PFZ3" s="703"/>
      <c r="PGA3" s="703"/>
      <c r="PGB3" s="703"/>
      <c r="PGC3" s="703"/>
      <c r="PGD3" s="703"/>
      <c r="PGE3" s="703"/>
      <c r="PGF3" s="703"/>
      <c r="PGG3" s="703"/>
      <c r="PGH3" s="703"/>
      <c r="PGI3" s="703"/>
      <c r="PGJ3" s="703"/>
      <c r="PGK3" s="703"/>
      <c r="PGL3" s="703"/>
      <c r="PGM3" s="703"/>
      <c r="PGN3" s="703"/>
      <c r="PGO3" s="703"/>
      <c r="PGP3" s="703"/>
      <c r="PGQ3" s="703"/>
      <c r="PGR3" s="703"/>
      <c r="PGS3" s="703"/>
      <c r="PGT3" s="703"/>
      <c r="PGU3" s="703"/>
      <c r="PGV3" s="703"/>
      <c r="PGW3" s="703"/>
      <c r="PGX3" s="703"/>
      <c r="PGY3" s="703"/>
      <c r="PGZ3" s="703"/>
      <c r="PHA3" s="703"/>
      <c r="PHB3" s="703"/>
      <c r="PHC3" s="703"/>
      <c r="PHD3" s="703"/>
      <c r="PHE3" s="703"/>
      <c r="PHF3" s="703"/>
      <c r="PHG3" s="703"/>
      <c r="PHH3" s="703"/>
      <c r="PHI3" s="703"/>
      <c r="PHJ3" s="703"/>
      <c r="PHK3" s="703"/>
      <c r="PHL3" s="703"/>
      <c r="PHM3" s="703"/>
      <c r="PHN3" s="703"/>
      <c r="PHO3" s="703"/>
      <c r="PHP3" s="703"/>
      <c r="PHQ3" s="703"/>
      <c r="PHR3" s="703"/>
      <c r="PHS3" s="703"/>
      <c r="PHT3" s="703"/>
      <c r="PHU3" s="703"/>
      <c r="PHV3" s="703"/>
      <c r="PHW3" s="703"/>
      <c r="PHX3" s="703"/>
      <c r="PHY3" s="703"/>
      <c r="PHZ3" s="703"/>
      <c r="PIA3" s="703"/>
      <c r="PIB3" s="703"/>
      <c r="PIC3" s="703"/>
      <c r="PID3" s="703"/>
      <c r="PIE3" s="703"/>
      <c r="PIF3" s="703"/>
      <c r="PIG3" s="703"/>
      <c r="PIH3" s="703"/>
      <c r="PII3" s="703"/>
      <c r="PIJ3" s="703"/>
      <c r="PIK3" s="703"/>
      <c r="PIL3" s="703"/>
      <c r="PIM3" s="703"/>
      <c r="PIN3" s="703"/>
      <c r="PIO3" s="703"/>
      <c r="PIP3" s="703"/>
      <c r="PIQ3" s="703"/>
      <c r="PIR3" s="703"/>
      <c r="PIS3" s="703"/>
      <c r="PIT3" s="703"/>
      <c r="PIU3" s="703"/>
      <c r="PIV3" s="703"/>
      <c r="PIW3" s="703"/>
      <c r="PIX3" s="703"/>
      <c r="PIY3" s="703"/>
      <c r="PIZ3" s="703"/>
      <c r="PJA3" s="703"/>
      <c r="PJB3" s="703"/>
      <c r="PJC3" s="703"/>
      <c r="PJD3" s="703"/>
      <c r="PJE3" s="703"/>
      <c r="PJF3" s="703"/>
      <c r="PJG3" s="703"/>
      <c r="PJH3" s="703"/>
      <c r="PJI3" s="703"/>
      <c r="PJJ3" s="703"/>
      <c r="PJK3" s="703"/>
      <c r="PJL3" s="703"/>
      <c r="PJM3" s="703"/>
      <c r="PJN3" s="703"/>
      <c r="PJO3" s="703"/>
      <c r="PJP3" s="703"/>
      <c r="PJQ3" s="703"/>
      <c r="PJR3" s="703"/>
      <c r="PJS3" s="703"/>
      <c r="PJT3" s="703"/>
      <c r="PJU3" s="703"/>
      <c r="PJV3" s="703"/>
      <c r="PJW3" s="703"/>
      <c r="PJX3" s="703"/>
      <c r="PJY3" s="703"/>
      <c r="PJZ3" s="703"/>
      <c r="PKA3" s="703"/>
      <c r="PKB3" s="703"/>
      <c r="PKC3" s="703"/>
      <c r="PKD3" s="703"/>
      <c r="PKE3" s="703"/>
      <c r="PKF3" s="703"/>
      <c r="PKG3" s="703"/>
      <c r="PKH3" s="703"/>
      <c r="PKI3" s="703"/>
      <c r="PKJ3" s="703"/>
      <c r="PKK3" s="703"/>
      <c r="PKL3" s="703"/>
      <c r="PKM3" s="703"/>
      <c r="PKN3" s="703"/>
      <c r="PKO3" s="703"/>
      <c r="PKP3" s="703"/>
      <c r="PKQ3" s="703"/>
      <c r="PKR3" s="703"/>
      <c r="PKS3" s="703"/>
      <c r="PKT3" s="703"/>
      <c r="PKU3" s="703"/>
      <c r="PKV3" s="703"/>
      <c r="PKW3" s="703"/>
      <c r="PKX3" s="703"/>
      <c r="PKY3" s="703"/>
      <c r="PKZ3" s="703"/>
      <c r="PLA3" s="703"/>
      <c r="PLB3" s="703"/>
      <c r="PLC3" s="703"/>
      <c r="PLD3" s="703"/>
      <c r="PLE3" s="703"/>
      <c r="PLF3" s="703"/>
      <c r="PLG3" s="703"/>
      <c r="PLH3" s="703"/>
      <c r="PLI3" s="703"/>
      <c r="PLJ3" s="703"/>
      <c r="PLK3" s="703"/>
      <c r="PLL3" s="703"/>
      <c r="PLM3" s="703"/>
      <c r="PLN3" s="703"/>
      <c r="PLO3" s="703"/>
      <c r="PLP3" s="703"/>
      <c r="PLQ3" s="703"/>
      <c r="PLR3" s="703"/>
      <c r="PLS3" s="703"/>
      <c r="PLT3" s="703"/>
      <c r="PLU3" s="703"/>
      <c r="PLV3" s="703"/>
      <c r="PLW3" s="703"/>
      <c r="PLX3" s="703"/>
      <c r="PLY3" s="703"/>
      <c r="PLZ3" s="703"/>
      <c r="PMA3" s="703"/>
      <c r="PMB3" s="703"/>
      <c r="PMC3" s="703"/>
      <c r="PMD3" s="703"/>
      <c r="PME3" s="703"/>
      <c r="PMF3" s="703"/>
      <c r="PMG3" s="703"/>
      <c r="PMH3" s="703"/>
      <c r="PMI3" s="703"/>
      <c r="PMJ3" s="703"/>
      <c r="PMK3" s="703"/>
      <c r="PML3" s="703"/>
      <c r="PMM3" s="703"/>
      <c r="PMN3" s="703"/>
      <c r="PMO3" s="703"/>
      <c r="PMP3" s="703"/>
      <c r="PMQ3" s="703"/>
      <c r="PMR3" s="703"/>
      <c r="PMS3" s="703"/>
      <c r="PMT3" s="703"/>
      <c r="PMU3" s="703"/>
      <c r="PMV3" s="703"/>
      <c r="PMW3" s="703"/>
      <c r="PMX3" s="703"/>
      <c r="PMY3" s="703"/>
      <c r="PMZ3" s="703"/>
      <c r="PNA3" s="703"/>
      <c r="PNB3" s="703"/>
      <c r="PNC3" s="703"/>
      <c r="PND3" s="703"/>
      <c r="PNE3" s="703"/>
      <c r="PNF3" s="703"/>
      <c r="PNG3" s="703"/>
      <c r="PNH3" s="703"/>
      <c r="PNI3" s="703"/>
      <c r="PNJ3" s="703"/>
      <c r="PNK3" s="703"/>
      <c r="PNL3" s="703"/>
      <c r="PNM3" s="703"/>
      <c r="PNN3" s="703"/>
      <c r="PNO3" s="703"/>
      <c r="PNP3" s="703"/>
      <c r="PNQ3" s="703"/>
      <c r="PNR3" s="703"/>
      <c r="PNS3" s="703"/>
      <c r="PNT3" s="703"/>
      <c r="PNU3" s="703"/>
      <c r="PNV3" s="703"/>
      <c r="PNW3" s="703"/>
      <c r="PNX3" s="703"/>
      <c r="PNY3" s="703"/>
      <c r="PNZ3" s="703"/>
      <c r="POA3" s="703"/>
      <c r="POB3" s="703"/>
      <c r="POC3" s="703"/>
      <c r="POD3" s="703"/>
      <c r="POE3" s="703"/>
      <c r="POF3" s="703"/>
      <c r="POG3" s="703"/>
      <c r="POH3" s="703"/>
      <c r="POI3" s="703"/>
      <c r="POJ3" s="703"/>
      <c r="POK3" s="703"/>
      <c r="POL3" s="703"/>
      <c r="POM3" s="703"/>
      <c r="PON3" s="703"/>
      <c r="POO3" s="703"/>
      <c r="POP3" s="703"/>
      <c r="POQ3" s="703"/>
      <c r="POR3" s="703"/>
      <c r="POS3" s="703"/>
      <c r="POT3" s="703"/>
      <c r="POU3" s="703"/>
      <c r="POV3" s="703"/>
      <c r="POW3" s="703"/>
      <c r="POX3" s="703"/>
      <c r="POY3" s="703"/>
      <c r="POZ3" s="703"/>
      <c r="PPA3" s="703"/>
      <c r="PPB3" s="703"/>
      <c r="PPC3" s="703"/>
      <c r="PPD3" s="703"/>
      <c r="PPE3" s="703"/>
      <c r="PPF3" s="703"/>
      <c r="PPG3" s="703"/>
      <c r="PPH3" s="703"/>
      <c r="PPI3" s="703"/>
      <c r="PPJ3" s="703"/>
      <c r="PPK3" s="703"/>
      <c r="PPL3" s="703"/>
      <c r="PPM3" s="703"/>
      <c r="PPN3" s="703"/>
      <c r="PPO3" s="703"/>
      <c r="PPP3" s="703"/>
      <c r="PPQ3" s="703"/>
      <c r="PPR3" s="703"/>
      <c r="PPS3" s="703"/>
      <c r="PPT3" s="703"/>
      <c r="PPU3" s="703"/>
      <c r="PPV3" s="703"/>
      <c r="PPW3" s="703"/>
      <c r="PPX3" s="703"/>
      <c r="PPY3" s="703"/>
      <c r="PPZ3" s="703"/>
      <c r="PQA3" s="703"/>
      <c r="PQB3" s="703"/>
      <c r="PQC3" s="703"/>
      <c r="PQD3" s="703"/>
      <c r="PQE3" s="703"/>
      <c r="PQF3" s="703"/>
      <c r="PQG3" s="703"/>
      <c r="PQH3" s="703"/>
      <c r="PQI3" s="703"/>
      <c r="PQJ3" s="703"/>
      <c r="PQK3" s="703"/>
      <c r="PQL3" s="703"/>
      <c r="PQM3" s="703"/>
      <c r="PQN3" s="703"/>
      <c r="PQO3" s="703"/>
      <c r="PQP3" s="703"/>
      <c r="PQQ3" s="703"/>
      <c r="PQR3" s="703"/>
      <c r="PQS3" s="703"/>
      <c r="PQT3" s="703"/>
      <c r="PQU3" s="703"/>
      <c r="PQV3" s="703"/>
      <c r="PQW3" s="703"/>
      <c r="PQX3" s="703"/>
      <c r="PQY3" s="703"/>
      <c r="PQZ3" s="703"/>
      <c r="PRA3" s="703"/>
      <c r="PRB3" s="703"/>
      <c r="PRC3" s="703"/>
      <c r="PRD3" s="703"/>
      <c r="PRE3" s="703"/>
      <c r="PRF3" s="703"/>
      <c r="PRG3" s="703"/>
      <c r="PRH3" s="703"/>
      <c r="PRI3" s="703"/>
      <c r="PRJ3" s="703"/>
      <c r="PRK3" s="703"/>
      <c r="PRL3" s="703"/>
      <c r="PRM3" s="703"/>
      <c r="PRN3" s="703"/>
      <c r="PRO3" s="703"/>
      <c r="PRP3" s="703"/>
      <c r="PRQ3" s="703"/>
      <c r="PRR3" s="703"/>
      <c r="PRS3" s="703"/>
      <c r="PRT3" s="703"/>
      <c r="PRU3" s="703"/>
      <c r="PRV3" s="703"/>
      <c r="PRW3" s="703"/>
      <c r="PRX3" s="703"/>
      <c r="PRY3" s="703"/>
      <c r="PRZ3" s="703"/>
      <c r="PSA3" s="703"/>
      <c r="PSB3" s="703"/>
      <c r="PSC3" s="703"/>
      <c r="PSD3" s="703"/>
      <c r="PSE3" s="703"/>
      <c r="PSF3" s="703"/>
      <c r="PSG3" s="703"/>
      <c r="PSH3" s="703"/>
      <c r="PSI3" s="703"/>
      <c r="PSJ3" s="703"/>
      <c r="PSK3" s="703"/>
      <c r="PSL3" s="703"/>
      <c r="PSM3" s="703"/>
      <c r="PSN3" s="703"/>
      <c r="PSO3" s="703"/>
      <c r="PSP3" s="703"/>
      <c r="PSQ3" s="703"/>
      <c r="PSR3" s="703"/>
      <c r="PSS3" s="703"/>
      <c r="PST3" s="703"/>
      <c r="PSU3" s="703"/>
      <c r="PSV3" s="703"/>
      <c r="PSW3" s="703"/>
      <c r="PSX3" s="703"/>
      <c r="PSY3" s="703"/>
      <c r="PSZ3" s="703"/>
      <c r="PTA3" s="703"/>
      <c r="PTB3" s="703"/>
      <c r="PTC3" s="703"/>
      <c r="PTD3" s="703"/>
      <c r="PTE3" s="703"/>
      <c r="PTF3" s="703"/>
      <c r="PTG3" s="703"/>
      <c r="PTH3" s="703"/>
      <c r="PTI3" s="703"/>
      <c r="PTJ3" s="703"/>
      <c r="PTK3" s="703"/>
      <c r="PTL3" s="703"/>
      <c r="PTM3" s="703"/>
      <c r="PTN3" s="703"/>
      <c r="PTO3" s="703"/>
      <c r="PTP3" s="703"/>
      <c r="PTQ3" s="703"/>
      <c r="PTR3" s="703"/>
      <c r="PTS3" s="703"/>
      <c r="PTT3" s="703"/>
      <c r="PTU3" s="703"/>
      <c r="PTV3" s="703"/>
      <c r="PTW3" s="703"/>
      <c r="PTX3" s="703"/>
      <c r="PTY3" s="703"/>
      <c r="PTZ3" s="703"/>
      <c r="PUA3" s="703"/>
      <c r="PUB3" s="703"/>
      <c r="PUC3" s="703"/>
      <c r="PUD3" s="703"/>
      <c r="PUE3" s="703"/>
      <c r="PUF3" s="703"/>
      <c r="PUG3" s="703"/>
      <c r="PUH3" s="703"/>
      <c r="PUI3" s="703"/>
      <c r="PUJ3" s="703"/>
      <c r="PUK3" s="703"/>
      <c r="PUL3" s="703"/>
      <c r="PUM3" s="703"/>
      <c r="PUN3" s="703"/>
      <c r="PUO3" s="703"/>
      <c r="PUP3" s="703"/>
      <c r="PUQ3" s="703"/>
      <c r="PUR3" s="703"/>
      <c r="PUS3" s="703"/>
      <c r="PUT3" s="703"/>
      <c r="PUU3" s="703"/>
      <c r="PUV3" s="703"/>
      <c r="PUW3" s="703"/>
      <c r="PUX3" s="703"/>
      <c r="PUY3" s="703"/>
      <c r="PUZ3" s="703"/>
      <c r="PVA3" s="703"/>
      <c r="PVB3" s="703"/>
      <c r="PVC3" s="703"/>
      <c r="PVD3" s="703"/>
      <c r="PVE3" s="703"/>
      <c r="PVF3" s="703"/>
      <c r="PVG3" s="703"/>
      <c r="PVH3" s="703"/>
      <c r="PVI3" s="703"/>
      <c r="PVJ3" s="703"/>
      <c r="PVK3" s="703"/>
      <c r="PVL3" s="703"/>
      <c r="PVM3" s="703"/>
      <c r="PVN3" s="703"/>
      <c r="PVO3" s="703"/>
      <c r="PVP3" s="703"/>
      <c r="PVQ3" s="703"/>
      <c r="PVR3" s="703"/>
      <c r="PVS3" s="703"/>
      <c r="PVT3" s="703"/>
      <c r="PVU3" s="703"/>
      <c r="PVV3" s="703"/>
      <c r="PVW3" s="703"/>
      <c r="PVX3" s="703"/>
      <c r="PVY3" s="703"/>
      <c r="PVZ3" s="703"/>
      <c r="PWA3" s="703"/>
      <c r="PWB3" s="703"/>
      <c r="PWC3" s="703"/>
      <c r="PWD3" s="703"/>
      <c r="PWE3" s="703"/>
      <c r="PWF3" s="703"/>
      <c r="PWG3" s="703"/>
      <c r="PWH3" s="703"/>
      <c r="PWI3" s="703"/>
      <c r="PWJ3" s="703"/>
      <c r="PWK3" s="703"/>
      <c r="PWL3" s="703"/>
      <c r="PWM3" s="703"/>
      <c r="PWN3" s="703"/>
      <c r="PWO3" s="703"/>
      <c r="PWP3" s="703"/>
      <c r="PWQ3" s="703"/>
      <c r="PWR3" s="703"/>
      <c r="PWS3" s="703"/>
      <c r="PWT3" s="703"/>
      <c r="PWU3" s="703"/>
      <c r="PWV3" s="703"/>
      <c r="PWW3" s="703"/>
      <c r="PWX3" s="703"/>
      <c r="PWY3" s="703"/>
      <c r="PWZ3" s="703"/>
      <c r="PXA3" s="703"/>
      <c r="PXB3" s="703"/>
      <c r="PXC3" s="703"/>
      <c r="PXD3" s="703"/>
      <c r="PXE3" s="703"/>
      <c r="PXF3" s="703"/>
      <c r="PXG3" s="703"/>
      <c r="PXH3" s="703"/>
      <c r="PXI3" s="703"/>
      <c r="PXJ3" s="703"/>
      <c r="PXK3" s="703"/>
      <c r="PXL3" s="703"/>
      <c r="PXM3" s="703"/>
      <c r="PXN3" s="703"/>
      <c r="PXO3" s="703"/>
      <c r="PXP3" s="703"/>
      <c r="PXQ3" s="703"/>
      <c r="PXR3" s="703"/>
      <c r="PXS3" s="703"/>
      <c r="PXT3" s="703"/>
      <c r="PXU3" s="703"/>
      <c r="PXV3" s="703"/>
      <c r="PXW3" s="703"/>
      <c r="PXX3" s="703"/>
      <c r="PXY3" s="703"/>
      <c r="PXZ3" s="703"/>
      <c r="PYA3" s="703"/>
      <c r="PYB3" s="703"/>
      <c r="PYC3" s="703"/>
      <c r="PYD3" s="703"/>
      <c r="PYE3" s="703"/>
      <c r="PYF3" s="703"/>
      <c r="PYG3" s="703"/>
      <c r="PYH3" s="703"/>
      <c r="PYI3" s="703"/>
      <c r="PYJ3" s="703"/>
      <c r="PYK3" s="703"/>
      <c r="PYL3" s="703"/>
      <c r="PYM3" s="703"/>
      <c r="PYN3" s="703"/>
      <c r="PYO3" s="703"/>
      <c r="PYP3" s="703"/>
      <c r="PYQ3" s="703"/>
      <c r="PYR3" s="703"/>
      <c r="PYS3" s="703"/>
      <c r="PYT3" s="703"/>
      <c r="PYU3" s="703"/>
      <c r="PYV3" s="703"/>
      <c r="PYW3" s="703"/>
      <c r="PYX3" s="703"/>
      <c r="PYY3" s="703"/>
      <c r="PYZ3" s="703"/>
      <c r="PZA3" s="703"/>
      <c r="PZB3" s="703"/>
      <c r="PZC3" s="703"/>
      <c r="PZD3" s="703"/>
      <c r="PZE3" s="703"/>
      <c r="PZF3" s="703"/>
      <c r="PZG3" s="703"/>
      <c r="PZH3" s="703"/>
      <c r="PZI3" s="703"/>
      <c r="PZJ3" s="703"/>
      <c r="PZK3" s="703"/>
      <c r="PZL3" s="703"/>
      <c r="PZM3" s="703"/>
      <c r="PZN3" s="703"/>
      <c r="PZO3" s="703"/>
      <c r="PZP3" s="703"/>
      <c r="PZQ3" s="703"/>
      <c r="PZR3" s="703"/>
      <c r="PZS3" s="703"/>
      <c r="PZT3" s="703"/>
      <c r="PZU3" s="703"/>
      <c r="PZV3" s="703"/>
      <c r="PZW3" s="703"/>
      <c r="PZX3" s="703"/>
      <c r="PZY3" s="703"/>
      <c r="PZZ3" s="703"/>
      <c r="QAA3" s="703"/>
      <c r="QAB3" s="703"/>
      <c r="QAC3" s="703"/>
      <c r="QAD3" s="703"/>
      <c r="QAE3" s="703"/>
      <c r="QAF3" s="703"/>
      <c r="QAG3" s="703"/>
      <c r="QAH3" s="703"/>
      <c r="QAI3" s="703"/>
      <c r="QAJ3" s="703"/>
      <c r="QAK3" s="703"/>
      <c r="QAL3" s="703"/>
      <c r="QAM3" s="703"/>
      <c r="QAN3" s="703"/>
      <c r="QAO3" s="703"/>
      <c r="QAP3" s="703"/>
      <c r="QAQ3" s="703"/>
      <c r="QAR3" s="703"/>
      <c r="QAS3" s="703"/>
      <c r="QAT3" s="703"/>
      <c r="QAU3" s="703"/>
      <c r="QAV3" s="703"/>
      <c r="QAW3" s="703"/>
      <c r="QAX3" s="703"/>
      <c r="QAY3" s="703"/>
      <c r="QAZ3" s="703"/>
      <c r="QBA3" s="703"/>
      <c r="QBB3" s="703"/>
      <c r="QBC3" s="703"/>
      <c r="QBD3" s="703"/>
      <c r="QBE3" s="703"/>
      <c r="QBF3" s="703"/>
      <c r="QBG3" s="703"/>
      <c r="QBH3" s="703"/>
      <c r="QBI3" s="703"/>
      <c r="QBJ3" s="703"/>
      <c r="QBK3" s="703"/>
      <c r="QBL3" s="703"/>
      <c r="QBM3" s="703"/>
      <c r="QBN3" s="703"/>
      <c r="QBO3" s="703"/>
      <c r="QBP3" s="703"/>
      <c r="QBQ3" s="703"/>
      <c r="QBR3" s="703"/>
      <c r="QBS3" s="703"/>
      <c r="QBT3" s="703"/>
      <c r="QBU3" s="703"/>
      <c r="QBV3" s="703"/>
      <c r="QBW3" s="703"/>
      <c r="QBX3" s="703"/>
      <c r="QBY3" s="703"/>
      <c r="QBZ3" s="703"/>
      <c r="QCA3" s="703"/>
      <c r="QCB3" s="703"/>
      <c r="QCC3" s="703"/>
      <c r="QCD3" s="703"/>
      <c r="QCE3" s="703"/>
      <c r="QCF3" s="703"/>
      <c r="QCG3" s="703"/>
      <c r="QCH3" s="703"/>
      <c r="QCI3" s="703"/>
      <c r="QCJ3" s="703"/>
      <c r="QCK3" s="703"/>
      <c r="QCL3" s="703"/>
      <c r="QCM3" s="703"/>
      <c r="QCN3" s="703"/>
      <c r="QCO3" s="703"/>
      <c r="QCP3" s="703"/>
      <c r="QCQ3" s="703"/>
      <c r="QCR3" s="703"/>
      <c r="QCS3" s="703"/>
      <c r="QCT3" s="703"/>
      <c r="QCU3" s="703"/>
      <c r="QCV3" s="703"/>
      <c r="QCW3" s="703"/>
      <c r="QCX3" s="703"/>
      <c r="QCY3" s="703"/>
      <c r="QCZ3" s="703"/>
      <c r="QDA3" s="703"/>
      <c r="QDB3" s="703"/>
      <c r="QDC3" s="703"/>
      <c r="QDD3" s="703"/>
      <c r="QDE3" s="703"/>
      <c r="QDF3" s="703"/>
      <c r="QDG3" s="703"/>
      <c r="QDH3" s="703"/>
      <c r="QDI3" s="703"/>
      <c r="QDJ3" s="703"/>
      <c r="QDK3" s="703"/>
      <c r="QDL3" s="703"/>
      <c r="QDM3" s="703"/>
      <c r="QDN3" s="703"/>
      <c r="QDO3" s="703"/>
      <c r="QDP3" s="703"/>
      <c r="QDQ3" s="703"/>
      <c r="QDR3" s="703"/>
      <c r="QDS3" s="703"/>
      <c r="QDT3" s="703"/>
      <c r="QDU3" s="703"/>
      <c r="QDV3" s="703"/>
      <c r="QDW3" s="703"/>
      <c r="QDX3" s="703"/>
      <c r="QDY3" s="703"/>
      <c r="QDZ3" s="703"/>
      <c r="QEA3" s="703"/>
      <c r="QEB3" s="703"/>
      <c r="QEC3" s="703"/>
      <c r="QED3" s="703"/>
      <c r="QEE3" s="703"/>
      <c r="QEF3" s="703"/>
      <c r="QEG3" s="703"/>
      <c r="QEH3" s="703"/>
      <c r="QEI3" s="703"/>
      <c r="QEJ3" s="703"/>
      <c r="QEK3" s="703"/>
      <c r="QEL3" s="703"/>
      <c r="QEM3" s="703"/>
      <c r="QEN3" s="703"/>
      <c r="QEO3" s="703"/>
      <c r="QEP3" s="703"/>
      <c r="QEQ3" s="703"/>
      <c r="QER3" s="703"/>
      <c r="QES3" s="703"/>
      <c r="QET3" s="703"/>
      <c r="QEU3" s="703"/>
      <c r="QEV3" s="703"/>
      <c r="QEW3" s="703"/>
      <c r="QEX3" s="703"/>
      <c r="QEY3" s="703"/>
      <c r="QEZ3" s="703"/>
      <c r="QFA3" s="703"/>
      <c r="QFB3" s="703"/>
      <c r="QFC3" s="703"/>
      <c r="QFD3" s="703"/>
      <c r="QFE3" s="703"/>
      <c r="QFF3" s="703"/>
      <c r="QFG3" s="703"/>
      <c r="QFH3" s="703"/>
      <c r="QFI3" s="703"/>
      <c r="QFJ3" s="703"/>
      <c r="QFK3" s="703"/>
      <c r="QFL3" s="703"/>
      <c r="QFM3" s="703"/>
      <c r="QFN3" s="703"/>
      <c r="QFO3" s="703"/>
      <c r="QFP3" s="703"/>
      <c r="QFQ3" s="703"/>
      <c r="QFR3" s="703"/>
      <c r="QFS3" s="703"/>
      <c r="QFT3" s="703"/>
      <c r="QFU3" s="703"/>
      <c r="QFV3" s="703"/>
      <c r="QFW3" s="703"/>
      <c r="QFX3" s="703"/>
      <c r="QFY3" s="703"/>
      <c r="QFZ3" s="703"/>
      <c r="QGA3" s="703"/>
      <c r="QGB3" s="703"/>
      <c r="QGC3" s="703"/>
      <c r="QGD3" s="703"/>
      <c r="QGE3" s="703"/>
      <c r="QGF3" s="703"/>
      <c r="QGG3" s="703"/>
      <c r="QGH3" s="703"/>
      <c r="QGI3" s="703"/>
      <c r="QGJ3" s="703"/>
      <c r="QGK3" s="703"/>
      <c r="QGL3" s="703"/>
      <c r="QGM3" s="703"/>
      <c r="QGN3" s="703"/>
      <c r="QGO3" s="703"/>
      <c r="QGP3" s="703"/>
      <c r="QGQ3" s="703"/>
      <c r="QGR3" s="703"/>
      <c r="QGS3" s="703"/>
      <c r="QGT3" s="703"/>
      <c r="QGU3" s="703"/>
      <c r="QGV3" s="703"/>
      <c r="QGW3" s="703"/>
      <c r="QGX3" s="703"/>
      <c r="QGY3" s="703"/>
      <c r="QGZ3" s="703"/>
      <c r="QHA3" s="703"/>
      <c r="QHB3" s="703"/>
      <c r="QHC3" s="703"/>
      <c r="QHD3" s="703"/>
      <c r="QHE3" s="703"/>
      <c r="QHF3" s="703"/>
      <c r="QHG3" s="703"/>
      <c r="QHH3" s="703"/>
      <c r="QHI3" s="703"/>
      <c r="QHJ3" s="703"/>
      <c r="QHK3" s="703"/>
      <c r="QHL3" s="703"/>
      <c r="QHM3" s="703"/>
      <c r="QHN3" s="703"/>
      <c r="QHO3" s="703"/>
      <c r="QHP3" s="703"/>
      <c r="QHQ3" s="703"/>
      <c r="QHR3" s="703"/>
      <c r="QHS3" s="703"/>
      <c r="QHT3" s="703"/>
      <c r="QHU3" s="703"/>
      <c r="QHV3" s="703"/>
      <c r="QHW3" s="703"/>
      <c r="QHX3" s="703"/>
      <c r="QHY3" s="703"/>
      <c r="QHZ3" s="703"/>
      <c r="QIA3" s="703"/>
      <c r="QIB3" s="703"/>
      <c r="QIC3" s="703"/>
      <c r="QID3" s="703"/>
      <c r="QIE3" s="703"/>
      <c r="QIF3" s="703"/>
      <c r="QIG3" s="703"/>
      <c r="QIH3" s="703"/>
      <c r="QII3" s="703"/>
      <c r="QIJ3" s="703"/>
      <c r="QIK3" s="703"/>
      <c r="QIL3" s="703"/>
      <c r="QIM3" s="703"/>
      <c r="QIN3" s="703"/>
      <c r="QIO3" s="703"/>
      <c r="QIP3" s="703"/>
      <c r="QIQ3" s="703"/>
      <c r="QIR3" s="703"/>
      <c r="QIS3" s="703"/>
      <c r="QIT3" s="703"/>
      <c r="QIU3" s="703"/>
      <c r="QIV3" s="703"/>
      <c r="QIW3" s="703"/>
      <c r="QIX3" s="703"/>
      <c r="QIY3" s="703"/>
      <c r="QIZ3" s="703"/>
      <c r="QJA3" s="703"/>
      <c r="QJB3" s="703"/>
      <c r="QJC3" s="703"/>
      <c r="QJD3" s="703"/>
      <c r="QJE3" s="703"/>
      <c r="QJF3" s="703"/>
      <c r="QJG3" s="703"/>
      <c r="QJH3" s="703"/>
      <c r="QJI3" s="703"/>
      <c r="QJJ3" s="703"/>
      <c r="QJK3" s="703"/>
      <c r="QJL3" s="703"/>
      <c r="QJM3" s="703"/>
      <c r="QJN3" s="703"/>
      <c r="QJO3" s="703"/>
      <c r="QJP3" s="703"/>
      <c r="QJQ3" s="703"/>
      <c r="QJR3" s="703"/>
      <c r="QJS3" s="703"/>
      <c r="QJT3" s="703"/>
      <c r="QJU3" s="703"/>
      <c r="QJV3" s="703"/>
      <c r="QJW3" s="703"/>
      <c r="QJX3" s="703"/>
      <c r="QJY3" s="703"/>
      <c r="QJZ3" s="703"/>
      <c r="QKA3" s="703"/>
      <c r="QKB3" s="703"/>
      <c r="QKC3" s="703"/>
      <c r="QKD3" s="703"/>
      <c r="QKE3" s="703"/>
      <c r="QKF3" s="703"/>
      <c r="QKG3" s="703"/>
      <c r="QKH3" s="703"/>
      <c r="QKI3" s="703"/>
      <c r="QKJ3" s="703"/>
      <c r="QKK3" s="703"/>
      <c r="QKL3" s="703"/>
      <c r="QKM3" s="703"/>
      <c r="QKN3" s="703"/>
      <c r="QKO3" s="703"/>
      <c r="QKP3" s="703"/>
      <c r="QKQ3" s="703"/>
      <c r="QKR3" s="703"/>
      <c r="QKS3" s="703"/>
      <c r="QKT3" s="703"/>
      <c r="QKU3" s="703"/>
      <c r="QKV3" s="703"/>
      <c r="QKW3" s="703"/>
      <c r="QKX3" s="703"/>
      <c r="QKY3" s="703"/>
      <c r="QKZ3" s="703"/>
      <c r="QLA3" s="703"/>
      <c r="QLB3" s="703"/>
      <c r="QLC3" s="703"/>
      <c r="QLD3" s="703"/>
      <c r="QLE3" s="703"/>
      <c r="QLF3" s="703"/>
      <c r="QLG3" s="703"/>
      <c r="QLH3" s="703"/>
      <c r="QLI3" s="703"/>
      <c r="QLJ3" s="703"/>
      <c r="QLK3" s="703"/>
      <c r="QLL3" s="703"/>
      <c r="QLM3" s="703"/>
      <c r="QLN3" s="703"/>
      <c r="QLO3" s="703"/>
      <c r="QLP3" s="703"/>
      <c r="QLQ3" s="703"/>
      <c r="QLR3" s="703"/>
      <c r="QLS3" s="703"/>
      <c r="QLT3" s="703"/>
      <c r="QLU3" s="703"/>
      <c r="QLV3" s="703"/>
      <c r="QLW3" s="703"/>
      <c r="QLX3" s="703"/>
      <c r="QLY3" s="703"/>
      <c r="QLZ3" s="703"/>
      <c r="QMA3" s="703"/>
      <c r="QMB3" s="703"/>
      <c r="QMC3" s="703"/>
      <c r="QMD3" s="703"/>
      <c r="QME3" s="703"/>
      <c r="QMF3" s="703"/>
      <c r="QMG3" s="703"/>
      <c r="QMH3" s="703"/>
      <c r="QMI3" s="703"/>
      <c r="QMJ3" s="703"/>
      <c r="QMK3" s="703"/>
      <c r="QML3" s="703"/>
      <c r="QMM3" s="703"/>
      <c r="QMN3" s="703"/>
      <c r="QMO3" s="703"/>
      <c r="QMP3" s="703"/>
      <c r="QMQ3" s="703"/>
      <c r="QMR3" s="703"/>
      <c r="QMS3" s="703"/>
      <c r="QMT3" s="703"/>
      <c r="QMU3" s="703"/>
      <c r="QMV3" s="703"/>
      <c r="QMW3" s="703"/>
      <c r="QMX3" s="703"/>
      <c r="QMY3" s="703"/>
      <c r="QMZ3" s="703"/>
      <c r="QNA3" s="703"/>
      <c r="QNB3" s="703"/>
      <c r="QNC3" s="703"/>
      <c r="QND3" s="703"/>
      <c r="QNE3" s="703"/>
      <c r="QNF3" s="703"/>
      <c r="QNG3" s="703"/>
      <c r="QNH3" s="703"/>
      <c r="QNI3" s="703"/>
      <c r="QNJ3" s="703"/>
      <c r="QNK3" s="703"/>
      <c r="QNL3" s="703"/>
      <c r="QNM3" s="703"/>
      <c r="QNN3" s="703"/>
      <c r="QNO3" s="703"/>
      <c r="QNP3" s="703"/>
      <c r="QNQ3" s="703"/>
      <c r="QNR3" s="703"/>
      <c r="QNS3" s="703"/>
      <c r="QNT3" s="703"/>
      <c r="QNU3" s="703"/>
      <c r="QNV3" s="703"/>
      <c r="QNW3" s="703"/>
      <c r="QNX3" s="703"/>
      <c r="QNY3" s="703"/>
      <c r="QNZ3" s="703"/>
      <c r="QOA3" s="703"/>
      <c r="QOB3" s="703"/>
      <c r="QOC3" s="703"/>
      <c r="QOD3" s="703"/>
      <c r="QOE3" s="703"/>
      <c r="QOF3" s="703"/>
      <c r="QOG3" s="703"/>
      <c r="QOH3" s="703"/>
      <c r="QOI3" s="703"/>
      <c r="QOJ3" s="703"/>
      <c r="QOK3" s="703"/>
      <c r="QOL3" s="703"/>
      <c r="QOM3" s="703"/>
      <c r="QON3" s="703"/>
      <c r="QOO3" s="703"/>
      <c r="QOP3" s="703"/>
      <c r="QOQ3" s="703"/>
      <c r="QOR3" s="703"/>
      <c r="QOS3" s="703"/>
      <c r="QOT3" s="703"/>
      <c r="QOU3" s="703"/>
      <c r="QOV3" s="703"/>
      <c r="QOW3" s="703"/>
      <c r="QOX3" s="703"/>
      <c r="QOY3" s="703"/>
      <c r="QOZ3" s="703"/>
      <c r="QPA3" s="703"/>
      <c r="QPB3" s="703"/>
      <c r="QPC3" s="703"/>
      <c r="QPD3" s="703"/>
      <c r="QPE3" s="703"/>
      <c r="QPF3" s="703"/>
      <c r="QPG3" s="703"/>
      <c r="QPH3" s="703"/>
      <c r="QPI3" s="703"/>
      <c r="QPJ3" s="703"/>
      <c r="QPK3" s="703"/>
      <c r="QPL3" s="703"/>
      <c r="QPM3" s="703"/>
      <c r="QPN3" s="703"/>
      <c r="QPO3" s="703"/>
      <c r="QPP3" s="703"/>
      <c r="QPQ3" s="703"/>
      <c r="QPR3" s="703"/>
      <c r="QPS3" s="703"/>
      <c r="QPT3" s="703"/>
      <c r="QPU3" s="703"/>
      <c r="QPV3" s="703"/>
      <c r="QPW3" s="703"/>
      <c r="QPX3" s="703"/>
      <c r="QPY3" s="703"/>
      <c r="QPZ3" s="703"/>
      <c r="QQA3" s="703"/>
      <c r="QQB3" s="703"/>
      <c r="QQC3" s="703"/>
      <c r="QQD3" s="703"/>
      <c r="QQE3" s="703"/>
      <c r="QQF3" s="703"/>
      <c r="QQG3" s="703"/>
      <c r="QQH3" s="703"/>
      <c r="QQI3" s="703"/>
      <c r="QQJ3" s="703"/>
      <c r="QQK3" s="703"/>
      <c r="QQL3" s="703"/>
      <c r="QQM3" s="703"/>
      <c r="QQN3" s="703"/>
      <c r="QQO3" s="703"/>
      <c r="QQP3" s="703"/>
      <c r="QQQ3" s="703"/>
      <c r="QQR3" s="703"/>
      <c r="QQS3" s="703"/>
      <c r="QQT3" s="703"/>
      <c r="QQU3" s="703"/>
      <c r="QQV3" s="703"/>
      <c r="QQW3" s="703"/>
      <c r="QQX3" s="703"/>
      <c r="QQY3" s="703"/>
      <c r="QQZ3" s="703"/>
      <c r="QRA3" s="703"/>
      <c r="QRB3" s="703"/>
      <c r="QRC3" s="703"/>
      <c r="QRD3" s="703"/>
      <c r="QRE3" s="703"/>
      <c r="QRF3" s="703"/>
      <c r="QRG3" s="703"/>
      <c r="QRH3" s="703"/>
      <c r="QRI3" s="703"/>
      <c r="QRJ3" s="703"/>
      <c r="QRK3" s="703"/>
      <c r="QRL3" s="703"/>
      <c r="QRM3" s="703"/>
      <c r="QRN3" s="703"/>
      <c r="QRO3" s="703"/>
      <c r="QRP3" s="703"/>
      <c r="QRQ3" s="703"/>
      <c r="QRR3" s="703"/>
      <c r="QRS3" s="703"/>
      <c r="QRT3" s="703"/>
      <c r="QRU3" s="703"/>
      <c r="QRV3" s="703"/>
      <c r="QRW3" s="703"/>
      <c r="QRX3" s="703"/>
      <c r="QRY3" s="703"/>
      <c r="QRZ3" s="703"/>
      <c r="QSA3" s="703"/>
      <c r="QSB3" s="703"/>
      <c r="QSC3" s="703"/>
      <c r="QSD3" s="703"/>
      <c r="QSE3" s="703"/>
      <c r="QSF3" s="703"/>
      <c r="QSG3" s="703"/>
      <c r="QSH3" s="703"/>
      <c r="QSI3" s="703"/>
      <c r="QSJ3" s="703"/>
      <c r="QSK3" s="703"/>
      <c r="QSL3" s="703"/>
      <c r="QSM3" s="703"/>
      <c r="QSN3" s="703"/>
      <c r="QSO3" s="703"/>
      <c r="QSP3" s="703"/>
      <c r="QSQ3" s="703"/>
      <c r="QSR3" s="703"/>
      <c r="QSS3" s="703"/>
      <c r="QST3" s="703"/>
      <c r="QSU3" s="703"/>
      <c r="QSV3" s="703"/>
      <c r="QSW3" s="703"/>
      <c r="QSX3" s="703"/>
      <c r="QSY3" s="703"/>
      <c r="QSZ3" s="703"/>
      <c r="QTA3" s="703"/>
      <c r="QTB3" s="703"/>
      <c r="QTC3" s="703"/>
      <c r="QTD3" s="703"/>
      <c r="QTE3" s="703"/>
      <c r="QTF3" s="703"/>
      <c r="QTG3" s="703"/>
      <c r="QTH3" s="703"/>
      <c r="QTI3" s="703"/>
      <c r="QTJ3" s="703"/>
      <c r="QTK3" s="703"/>
      <c r="QTL3" s="703"/>
      <c r="QTM3" s="703"/>
      <c r="QTN3" s="703"/>
      <c r="QTO3" s="703"/>
      <c r="QTP3" s="703"/>
      <c r="QTQ3" s="703"/>
      <c r="QTR3" s="703"/>
      <c r="QTS3" s="703"/>
      <c r="QTT3" s="703"/>
      <c r="QTU3" s="703"/>
      <c r="QTV3" s="703"/>
      <c r="QTW3" s="703"/>
      <c r="QTX3" s="703"/>
      <c r="QTY3" s="703"/>
      <c r="QTZ3" s="703"/>
      <c r="QUA3" s="703"/>
      <c r="QUB3" s="703"/>
      <c r="QUC3" s="703"/>
      <c r="QUD3" s="703"/>
      <c r="QUE3" s="703"/>
      <c r="QUF3" s="703"/>
      <c r="QUG3" s="703"/>
      <c r="QUH3" s="703"/>
      <c r="QUI3" s="703"/>
      <c r="QUJ3" s="703"/>
      <c r="QUK3" s="703"/>
      <c r="QUL3" s="703"/>
      <c r="QUM3" s="703"/>
      <c r="QUN3" s="703"/>
      <c r="QUO3" s="703"/>
      <c r="QUP3" s="703"/>
      <c r="QUQ3" s="703"/>
      <c r="QUR3" s="703"/>
      <c r="QUS3" s="703"/>
      <c r="QUT3" s="703"/>
      <c r="QUU3" s="703"/>
      <c r="QUV3" s="703"/>
      <c r="QUW3" s="703"/>
      <c r="QUX3" s="703"/>
      <c r="QUY3" s="703"/>
      <c r="QUZ3" s="703"/>
      <c r="QVA3" s="703"/>
      <c r="QVB3" s="703"/>
      <c r="QVC3" s="703"/>
      <c r="QVD3" s="703"/>
      <c r="QVE3" s="703"/>
      <c r="QVF3" s="703"/>
      <c r="QVG3" s="703"/>
      <c r="QVH3" s="703"/>
      <c r="QVI3" s="703"/>
      <c r="QVJ3" s="703"/>
      <c r="QVK3" s="703"/>
      <c r="QVL3" s="703"/>
      <c r="QVM3" s="703"/>
      <c r="QVN3" s="703"/>
      <c r="QVO3" s="703"/>
      <c r="QVP3" s="703"/>
      <c r="QVQ3" s="703"/>
      <c r="QVR3" s="703"/>
      <c r="QVS3" s="703"/>
      <c r="QVT3" s="703"/>
      <c r="QVU3" s="703"/>
      <c r="QVV3" s="703"/>
      <c r="QVW3" s="703"/>
      <c r="QVX3" s="703"/>
      <c r="QVY3" s="703"/>
      <c r="QVZ3" s="703"/>
      <c r="QWA3" s="703"/>
      <c r="QWB3" s="703"/>
      <c r="QWC3" s="703"/>
      <c r="QWD3" s="703"/>
      <c r="QWE3" s="703"/>
      <c r="QWF3" s="703"/>
      <c r="QWG3" s="703"/>
      <c r="QWH3" s="703"/>
      <c r="QWI3" s="703"/>
      <c r="QWJ3" s="703"/>
      <c r="QWK3" s="703"/>
      <c r="QWL3" s="703"/>
      <c r="QWM3" s="703"/>
      <c r="QWN3" s="703"/>
      <c r="QWO3" s="703"/>
      <c r="QWP3" s="703"/>
      <c r="QWQ3" s="703"/>
      <c r="QWR3" s="703"/>
      <c r="QWS3" s="703"/>
      <c r="QWT3" s="703"/>
      <c r="QWU3" s="703"/>
      <c r="QWV3" s="703"/>
      <c r="QWW3" s="703"/>
      <c r="QWX3" s="703"/>
      <c r="QWY3" s="703"/>
      <c r="QWZ3" s="703"/>
      <c r="QXA3" s="703"/>
      <c r="QXB3" s="703"/>
      <c r="QXC3" s="703"/>
      <c r="QXD3" s="703"/>
      <c r="QXE3" s="703"/>
      <c r="QXF3" s="703"/>
      <c r="QXG3" s="703"/>
      <c r="QXH3" s="703"/>
      <c r="QXI3" s="703"/>
      <c r="QXJ3" s="703"/>
      <c r="QXK3" s="703"/>
      <c r="QXL3" s="703"/>
      <c r="QXM3" s="703"/>
      <c r="QXN3" s="703"/>
      <c r="QXO3" s="703"/>
      <c r="QXP3" s="703"/>
      <c r="QXQ3" s="703"/>
      <c r="QXR3" s="703"/>
      <c r="QXS3" s="703"/>
      <c r="QXT3" s="703"/>
      <c r="QXU3" s="703"/>
      <c r="QXV3" s="703"/>
      <c r="QXW3" s="703"/>
      <c r="QXX3" s="703"/>
      <c r="QXY3" s="703"/>
      <c r="QXZ3" s="703"/>
      <c r="QYA3" s="703"/>
      <c r="QYB3" s="703"/>
      <c r="QYC3" s="703"/>
      <c r="QYD3" s="703"/>
      <c r="QYE3" s="703"/>
      <c r="QYF3" s="703"/>
      <c r="QYG3" s="703"/>
      <c r="QYH3" s="703"/>
      <c r="QYI3" s="703"/>
      <c r="QYJ3" s="703"/>
      <c r="QYK3" s="703"/>
      <c r="QYL3" s="703"/>
      <c r="QYM3" s="703"/>
      <c r="QYN3" s="703"/>
      <c r="QYO3" s="703"/>
      <c r="QYP3" s="703"/>
      <c r="QYQ3" s="703"/>
      <c r="QYR3" s="703"/>
      <c r="QYS3" s="703"/>
      <c r="QYT3" s="703"/>
      <c r="QYU3" s="703"/>
      <c r="QYV3" s="703"/>
      <c r="QYW3" s="703"/>
      <c r="QYX3" s="703"/>
      <c r="QYY3" s="703"/>
      <c r="QYZ3" s="703"/>
      <c r="QZA3" s="703"/>
      <c r="QZB3" s="703"/>
      <c r="QZC3" s="703"/>
      <c r="QZD3" s="703"/>
      <c r="QZE3" s="703"/>
      <c r="QZF3" s="703"/>
      <c r="QZG3" s="703"/>
      <c r="QZH3" s="703"/>
      <c r="QZI3" s="703"/>
      <c r="QZJ3" s="703"/>
      <c r="QZK3" s="703"/>
      <c r="QZL3" s="703"/>
      <c r="QZM3" s="703"/>
      <c r="QZN3" s="703"/>
      <c r="QZO3" s="703"/>
      <c r="QZP3" s="703"/>
      <c r="QZQ3" s="703"/>
      <c r="QZR3" s="703"/>
      <c r="QZS3" s="703"/>
      <c r="QZT3" s="703"/>
      <c r="QZU3" s="703"/>
      <c r="QZV3" s="703"/>
      <c r="QZW3" s="703"/>
      <c r="QZX3" s="703"/>
      <c r="QZY3" s="703"/>
      <c r="QZZ3" s="703"/>
      <c r="RAA3" s="703"/>
      <c r="RAB3" s="703"/>
      <c r="RAC3" s="703"/>
      <c r="RAD3" s="703"/>
      <c r="RAE3" s="703"/>
      <c r="RAF3" s="703"/>
      <c r="RAG3" s="703"/>
      <c r="RAH3" s="703"/>
      <c r="RAI3" s="703"/>
      <c r="RAJ3" s="703"/>
      <c r="RAK3" s="703"/>
      <c r="RAL3" s="703"/>
      <c r="RAM3" s="703"/>
      <c r="RAN3" s="703"/>
      <c r="RAO3" s="703"/>
      <c r="RAP3" s="703"/>
      <c r="RAQ3" s="703"/>
      <c r="RAR3" s="703"/>
      <c r="RAS3" s="703"/>
      <c r="RAT3" s="703"/>
      <c r="RAU3" s="703"/>
      <c r="RAV3" s="703"/>
      <c r="RAW3" s="703"/>
      <c r="RAX3" s="703"/>
      <c r="RAY3" s="703"/>
      <c r="RAZ3" s="703"/>
      <c r="RBA3" s="703"/>
      <c r="RBB3" s="703"/>
      <c r="RBC3" s="703"/>
      <c r="RBD3" s="703"/>
      <c r="RBE3" s="703"/>
      <c r="RBF3" s="703"/>
      <c r="RBG3" s="703"/>
      <c r="RBH3" s="703"/>
      <c r="RBI3" s="703"/>
      <c r="RBJ3" s="703"/>
      <c r="RBK3" s="703"/>
      <c r="RBL3" s="703"/>
      <c r="RBM3" s="703"/>
      <c r="RBN3" s="703"/>
      <c r="RBO3" s="703"/>
      <c r="RBP3" s="703"/>
      <c r="RBQ3" s="703"/>
      <c r="RBR3" s="703"/>
      <c r="RBS3" s="703"/>
      <c r="RBT3" s="703"/>
      <c r="RBU3" s="703"/>
      <c r="RBV3" s="703"/>
      <c r="RBW3" s="703"/>
      <c r="RBX3" s="703"/>
      <c r="RBY3" s="703"/>
      <c r="RBZ3" s="703"/>
      <c r="RCA3" s="703"/>
      <c r="RCB3" s="703"/>
      <c r="RCC3" s="703"/>
      <c r="RCD3" s="703"/>
      <c r="RCE3" s="703"/>
      <c r="RCF3" s="703"/>
      <c r="RCG3" s="703"/>
      <c r="RCH3" s="703"/>
      <c r="RCI3" s="703"/>
      <c r="RCJ3" s="703"/>
      <c r="RCK3" s="703"/>
      <c r="RCL3" s="703"/>
      <c r="RCM3" s="703"/>
      <c r="RCN3" s="703"/>
      <c r="RCO3" s="703"/>
      <c r="RCP3" s="703"/>
      <c r="RCQ3" s="703"/>
      <c r="RCR3" s="703"/>
      <c r="RCS3" s="703"/>
      <c r="RCT3" s="703"/>
      <c r="RCU3" s="703"/>
      <c r="RCV3" s="703"/>
      <c r="RCW3" s="703"/>
      <c r="RCX3" s="703"/>
      <c r="RCY3" s="703"/>
      <c r="RCZ3" s="703"/>
      <c r="RDA3" s="703"/>
      <c r="RDB3" s="703"/>
      <c r="RDC3" s="703"/>
      <c r="RDD3" s="703"/>
      <c r="RDE3" s="703"/>
      <c r="RDF3" s="703"/>
      <c r="RDG3" s="703"/>
      <c r="RDH3" s="703"/>
      <c r="RDI3" s="703"/>
      <c r="RDJ3" s="703"/>
      <c r="RDK3" s="703"/>
      <c r="RDL3" s="703"/>
      <c r="RDM3" s="703"/>
      <c r="RDN3" s="703"/>
      <c r="RDO3" s="703"/>
      <c r="RDP3" s="703"/>
      <c r="RDQ3" s="703"/>
      <c r="RDR3" s="703"/>
      <c r="RDS3" s="703"/>
      <c r="RDT3" s="703"/>
      <c r="RDU3" s="703"/>
      <c r="RDV3" s="703"/>
      <c r="RDW3" s="703"/>
      <c r="RDX3" s="703"/>
      <c r="RDY3" s="703"/>
      <c r="RDZ3" s="703"/>
      <c r="REA3" s="703"/>
      <c r="REB3" s="703"/>
      <c r="REC3" s="703"/>
      <c r="RED3" s="703"/>
      <c r="REE3" s="703"/>
      <c r="REF3" s="703"/>
      <c r="REG3" s="703"/>
      <c r="REH3" s="703"/>
      <c r="REI3" s="703"/>
      <c r="REJ3" s="703"/>
      <c r="REK3" s="703"/>
      <c r="REL3" s="703"/>
      <c r="REM3" s="703"/>
      <c r="REN3" s="703"/>
      <c r="REO3" s="703"/>
      <c r="REP3" s="703"/>
      <c r="REQ3" s="703"/>
      <c r="RER3" s="703"/>
      <c r="RES3" s="703"/>
      <c r="RET3" s="703"/>
      <c r="REU3" s="703"/>
      <c r="REV3" s="703"/>
      <c r="REW3" s="703"/>
      <c r="REX3" s="703"/>
      <c r="REY3" s="703"/>
      <c r="REZ3" s="703"/>
      <c r="RFA3" s="703"/>
      <c r="RFB3" s="703"/>
      <c r="RFC3" s="703"/>
      <c r="RFD3" s="703"/>
      <c r="RFE3" s="703"/>
      <c r="RFF3" s="703"/>
      <c r="RFG3" s="703"/>
      <c r="RFH3" s="703"/>
      <c r="RFI3" s="703"/>
      <c r="RFJ3" s="703"/>
      <c r="RFK3" s="703"/>
      <c r="RFL3" s="703"/>
      <c r="RFM3" s="703"/>
      <c r="RFN3" s="703"/>
      <c r="RFO3" s="703"/>
      <c r="RFP3" s="703"/>
      <c r="RFQ3" s="703"/>
      <c r="RFR3" s="703"/>
      <c r="RFS3" s="703"/>
      <c r="RFT3" s="703"/>
      <c r="RFU3" s="703"/>
      <c r="RFV3" s="703"/>
      <c r="RFW3" s="703"/>
      <c r="RFX3" s="703"/>
      <c r="RFY3" s="703"/>
      <c r="RFZ3" s="703"/>
      <c r="RGA3" s="703"/>
      <c r="RGB3" s="703"/>
      <c r="RGC3" s="703"/>
      <c r="RGD3" s="703"/>
      <c r="RGE3" s="703"/>
      <c r="RGF3" s="703"/>
      <c r="RGG3" s="703"/>
      <c r="RGH3" s="703"/>
      <c r="RGI3" s="703"/>
      <c r="RGJ3" s="703"/>
      <c r="RGK3" s="703"/>
      <c r="RGL3" s="703"/>
      <c r="RGM3" s="703"/>
      <c r="RGN3" s="703"/>
      <c r="RGO3" s="703"/>
      <c r="RGP3" s="703"/>
      <c r="RGQ3" s="703"/>
      <c r="RGR3" s="703"/>
      <c r="RGS3" s="703"/>
      <c r="RGT3" s="703"/>
      <c r="RGU3" s="703"/>
      <c r="RGV3" s="703"/>
      <c r="RGW3" s="703"/>
      <c r="RGX3" s="703"/>
      <c r="RGY3" s="703"/>
      <c r="RGZ3" s="703"/>
      <c r="RHA3" s="703"/>
      <c r="RHB3" s="703"/>
      <c r="RHC3" s="703"/>
      <c r="RHD3" s="703"/>
      <c r="RHE3" s="703"/>
      <c r="RHF3" s="703"/>
      <c r="RHG3" s="703"/>
      <c r="RHH3" s="703"/>
      <c r="RHI3" s="703"/>
      <c r="RHJ3" s="703"/>
      <c r="RHK3" s="703"/>
      <c r="RHL3" s="703"/>
      <c r="RHM3" s="703"/>
      <c r="RHN3" s="703"/>
      <c r="RHO3" s="703"/>
      <c r="RHP3" s="703"/>
      <c r="RHQ3" s="703"/>
      <c r="RHR3" s="703"/>
      <c r="RHS3" s="703"/>
      <c r="RHT3" s="703"/>
      <c r="RHU3" s="703"/>
      <c r="RHV3" s="703"/>
      <c r="RHW3" s="703"/>
      <c r="RHX3" s="703"/>
      <c r="RHY3" s="703"/>
      <c r="RHZ3" s="703"/>
      <c r="RIA3" s="703"/>
      <c r="RIB3" s="703"/>
      <c r="RIC3" s="703"/>
      <c r="RID3" s="703"/>
      <c r="RIE3" s="703"/>
      <c r="RIF3" s="703"/>
      <c r="RIG3" s="703"/>
      <c r="RIH3" s="703"/>
      <c r="RII3" s="703"/>
      <c r="RIJ3" s="703"/>
      <c r="RIK3" s="703"/>
      <c r="RIL3" s="703"/>
      <c r="RIM3" s="703"/>
      <c r="RIN3" s="703"/>
      <c r="RIO3" s="703"/>
      <c r="RIP3" s="703"/>
      <c r="RIQ3" s="703"/>
      <c r="RIR3" s="703"/>
      <c r="RIS3" s="703"/>
      <c r="RIT3" s="703"/>
      <c r="RIU3" s="703"/>
      <c r="RIV3" s="703"/>
      <c r="RIW3" s="703"/>
      <c r="RIX3" s="703"/>
      <c r="RIY3" s="703"/>
      <c r="RIZ3" s="703"/>
      <c r="RJA3" s="703"/>
      <c r="RJB3" s="703"/>
      <c r="RJC3" s="703"/>
      <c r="RJD3" s="703"/>
      <c r="RJE3" s="703"/>
      <c r="RJF3" s="703"/>
      <c r="RJG3" s="703"/>
      <c r="RJH3" s="703"/>
      <c r="RJI3" s="703"/>
      <c r="RJJ3" s="703"/>
      <c r="RJK3" s="703"/>
      <c r="RJL3" s="703"/>
      <c r="RJM3" s="703"/>
      <c r="RJN3" s="703"/>
      <c r="RJO3" s="703"/>
      <c r="RJP3" s="703"/>
      <c r="RJQ3" s="703"/>
      <c r="RJR3" s="703"/>
      <c r="RJS3" s="703"/>
      <c r="RJT3" s="703"/>
      <c r="RJU3" s="703"/>
      <c r="RJV3" s="703"/>
      <c r="RJW3" s="703"/>
      <c r="RJX3" s="703"/>
      <c r="RJY3" s="703"/>
      <c r="RJZ3" s="703"/>
      <c r="RKA3" s="703"/>
      <c r="RKB3" s="703"/>
      <c r="RKC3" s="703"/>
      <c r="RKD3" s="703"/>
      <c r="RKE3" s="703"/>
      <c r="RKF3" s="703"/>
      <c r="RKG3" s="703"/>
      <c r="RKH3" s="703"/>
      <c r="RKI3" s="703"/>
      <c r="RKJ3" s="703"/>
      <c r="RKK3" s="703"/>
      <c r="RKL3" s="703"/>
      <c r="RKM3" s="703"/>
      <c r="RKN3" s="703"/>
      <c r="RKO3" s="703"/>
      <c r="RKP3" s="703"/>
      <c r="RKQ3" s="703"/>
      <c r="RKR3" s="703"/>
      <c r="RKS3" s="703"/>
      <c r="RKT3" s="703"/>
      <c r="RKU3" s="703"/>
      <c r="RKV3" s="703"/>
      <c r="RKW3" s="703"/>
      <c r="RKX3" s="703"/>
      <c r="RKY3" s="703"/>
      <c r="RKZ3" s="703"/>
      <c r="RLA3" s="703"/>
      <c r="RLB3" s="703"/>
      <c r="RLC3" s="703"/>
      <c r="RLD3" s="703"/>
      <c r="RLE3" s="703"/>
      <c r="RLF3" s="703"/>
      <c r="RLG3" s="703"/>
      <c r="RLH3" s="703"/>
      <c r="RLI3" s="703"/>
      <c r="RLJ3" s="703"/>
      <c r="RLK3" s="703"/>
      <c r="RLL3" s="703"/>
      <c r="RLM3" s="703"/>
      <c r="RLN3" s="703"/>
      <c r="RLO3" s="703"/>
      <c r="RLP3" s="703"/>
      <c r="RLQ3" s="703"/>
      <c r="RLR3" s="703"/>
      <c r="RLS3" s="703"/>
      <c r="RLT3" s="703"/>
      <c r="RLU3" s="703"/>
      <c r="RLV3" s="703"/>
      <c r="RLW3" s="703"/>
      <c r="RLX3" s="703"/>
      <c r="RLY3" s="703"/>
      <c r="RLZ3" s="703"/>
      <c r="RMA3" s="703"/>
      <c r="RMB3" s="703"/>
      <c r="RMC3" s="703"/>
      <c r="RMD3" s="703"/>
      <c r="RME3" s="703"/>
      <c r="RMF3" s="703"/>
      <c r="RMG3" s="703"/>
      <c r="RMH3" s="703"/>
      <c r="RMI3" s="703"/>
      <c r="RMJ3" s="703"/>
      <c r="RMK3" s="703"/>
      <c r="RML3" s="703"/>
      <c r="RMM3" s="703"/>
      <c r="RMN3" s="703"/>
      <c r="RMO3" s="703"/>
      <c r="RMP3" s="703"/>
      <c r="RMQ3" s="703"/>
      <c r="RMR3" s="703"/>
      <c r="RMS3" s="703"/>
      <c r="RMT3" s="703"/>
      <c r="RMU3" s="703"/>
      <c r="RMV3" s="703"/>
      <c r="RMW3" s="703"/>
      <c r="RMX3" s="703"/>
      <c r="RMY3" s="703"/>
      <c r="RMZ3" s="703"/>
      <c r="RNA3" s="703"/>
      <c r="RNB3" s="703"/>
      <c r="RNC3" s="703"/>
      <c r="RND3" s="703"/>
      <c r="RNE3" s="703"/>
      <c r="RNF3" s="703"/>
      <c r="RNG3" s="703"/>
      <c r="RNH3" s="703"/>
      <c r="RNI3" s="703"/>
      <c r="RNJ3" s="703"/>
      <c r="RNK3" s="703"/>
      <c r="RNL3" s="703"/>
      <c r="RNM3" s="703"/>
      <c r="RNN3" s="703"/>
      <c r="RNO3" s="703"/>
      <c r="RNP3" s="703"/>
      <c r="RNQ3" s="703"/>
      <c r="RNR3" s="703"/>
      <c r="RNS3" s="703"/>
      <c r="RNT3" s="703"/>
      <c r="RNU3" s="703"/>
      <c r="RNV3" s="703"/>
      <c r="RNW3" s="703"/>
      <c r="RNX3" s="703"/>
      <c r="RNY3" s="703"/>
      <c r="RNZ3" s="703"/>
      <c r="ROA3" s="703"/>
      <c r="ROB3" s="703"/>
      <c r="ROC3" s="703"/>
      <c r="ROD3" s="703"/>
      <c r="ROE3" s="703"/>
      <c r="ROF3" s="703"/>
      <c r="ROG3" s="703"/>
      <c r="ROH3" s="703"/>
      <c r="ROI3" s="703"/>
      <c r="ROJ3" s="703"/>
      <c r="ROK3" s="703"/>
      <c r="ROL3" s="703"/>
      <c r="ROM3" s="703"/>
      <c r="RON3" s="703"/>
      <c r="ROO3" s="703"/>
      <c r="ROP3" s="703"/>
      <c r="ROQ3" s="703"/>
      <c r="ROR3" s="703"/>
      <c r="ROS3" s="703"/>
      <c r="ROT3" s="703"/>
      <c r="ROU3" s="703"/>
      <c r="ROV3" s="703"/>
      <c r="ROW3" s="703"/>
      <c r="ROX3" s="703"/>
      <c r="ROY3" s="703"/>
      <c r="ROZ3" s="703"/>
      <c r="RPA3" s="703"/>
      <c r="RPB3" s="703"/>
      <c r="RPC3" s="703"/>
      <c r="RPD3" s="703"/>
      <c r="RPE3" s="703"/>
      <c r="RPF3" s="703"/>
      <c r="RPG3" s="703"/>
      <c r="RPH3" s="703"/>
      <c r="RPI3" s="703"/>
      <c r="RPJ3" s="703"/>
      <c r="RPK3" s="703"/>
      <c r="RPL3" s="703"/>
      <c r="RPM3" s="703"/>
      <c r="RPN3" s="703"/>
      <c r="RPO3" s="703"/>
      <c r="RPP3" s="703"/>
      <c r="RPQ3" s="703"/>
      <c r="RPR3" s="703"/>
      <c r="RPS3" s="703"/>
      <c r="RPT3" s="703"/>
      <c r="RPU3" s="703"/>
      <c r="RPV3" s="703"/>
      <c r="RPW3" s="703"/>
      <c r="RPX3" s="703"/>
      <c r="RPY3" s="703"/>
      <c r="RPZ3" s="703"/>
      <c r="RQA3" s="703"/>
      <c r="RQB3" s="703"/>
      <c r="RQC3" s="703"/>
      <c r="RQD3" s="703"/>
      <c r="RQE3" s="703"/>
      <c r="RQF3" s="703"/>
      <c r="RQG3" s="703"/>
      <c r="RQH3" s="703"/>
      <c r="RQI3" s="703"/>
      <c r="RQJ3" s="703"/>
      <c r="RQK3" s="703"/>
      <c r="RQL3" s="703"/>
      <c r="RQM3" s="703"/>
      <c r="RQN3" s="703"/>
      <c r="RQO3" s="703"/>
      <c r="RQP3" s="703"/>
      <c r="RQQ3" s="703"/>
      <c r="RQR3" s="703"/>
      <c r="RQS3" s="703"/>
      <c r="RQT3" s="703"/>
      <c r="RQU3" s="703"/>
      <c r="RQV3" s="703"/>
      <c r="RQW3" s="703"/>
      <c r="RQX3" s="703"/>
      <c r="RQY3" s="703"/>
      <c r="RQZ3" s="703"/>
      <c r="RRA3" s="703"/>
      <c r="RRB3" s="703"/>
      <c r="RRC3" s="703"/>
      <c r="RRD3" s="703"/>
      <c r="RRE3" s="703"/>
      <c r="RRF3" s="703"/>
      <c r="RRG3" s="703"/>
      <c r="RRH3" s="703"/>
      <c r="RRI3" s="703"/>
      <c r="RRJ3" s="703"/>
      <c r="RRK3" s="703"/>
      <c r="RRL3" s="703"/>
      <c r="RRM3" s="703"/>
      <c r="RRN3" s="703"/>
      <c r="RRO3" s="703"/>
      <c r="RRP3" s="703"/>
      <c r="RRQ3" s="703"/>
      <c r="RRR3" s="703"/>
      <c r="RRS3" s="703"/>
      <c r="RRT3" s="703"/>
      <c r="RRU3" s="703"/>
      <c r="RRV3" s="703"/>
      <c r="RRW3" s="703"/>
      <c r="RRX3" s="703"/>
      <c r="RRY3" s="703"/>
      <c r="RRZ3" s="703"/>
      <c r="RSA3" s="703"/>
      <c r="RSB3" s="703"/>
      <c r="RSC3" s="703"/>
      <c r="RSD3" s="703"/>
      <c r="RSE3" s="703"/>
      <c r="RSF3" s="703"/>
      <c r="RSG3" s="703"/>
      <c r="RSH3" s="703"/>
      <c r="RSI3" s="703"/>
      <c r="RSJ3" s="703"/>
      <c r="RSK3" s="703"/>
      <c r="RSL3" s="703"/>
      <c r="RSM3" s="703"/>
      <c r="RSN3" s="703"/>
      <c r="RSO3" s="703"/>
      <c r="RSP3" s="703"/>
      <c r="RSQ3" s="703"/>
      <c r="RSR3" s="703"/>
      <c r="RSS3" s="703"/>
      <c r="RST3" s="703"/>
      <c r="RSU3" s="703"/>
      <c r="RSV3" s="703"/>
      <c r="RSW3" s="703"/>
      <c r="RSX3" s="703"/>
      <c r="RSY3" s="703"/>
      <c r="RSZ3" s="703"/>
      <c r="RTA3" s="703"/>
      <c r="RTB3" s="703"/>
      <c r="RTC3" s="703"/>
      <c r="RTD3" s="703"/>
      <c r="RTE3" s="703"/>
      <c r="RTF3" s="703"/>
      <c r="RTG3" s="703"/>
      <c r="RTH3" s="703"/>
      <c r="RTI3" s="703"/>
      <c r="RTJ3" s="703"/>
      <c r="RTK3" s="703"/>
      <c r="RTL3" s="703"/>
      <c r="RTM3" s="703"/>
      <c r="RTN3" s="703"/>
      <c r="RTO3" s="703"/>
      <c r="RTP3" s="703"/>
      <c r="RTQ3" s="703"/>
      <c r="RTR3" s="703"/>
      <c r="RTS3" s="703"/>
      <c r="RTT3" s="703"/>
      <c r="RTU3" s="703"/>
      <c r="RTV3" s="703"/>
      <c r="RTW3" s="703"/>
      <c r="RTX3" s="703"/>
      <c r="RTY3" s="703"/>
      <c r="RTZ3" s="703"/>
      <c r="RUA3" s="703"/>
      <c r="RUB3" s="703"/>
      <c r="RUC3" s="703"/>
      <c r="RUD3" s="703"/>
      <c r="RUE3" s="703"/>
      <c r="RUF3" s="703"/>
      <c r="RUG3" s="703"/>
      <c r="RUH3" s="703"/>
      <c r="RUI3" s="703"/>
      <c r="RUJ3" s="703"/>
      <c r="RUK3" s="703"/>
      <c r="RUL3" s="703"/>
      <c r="RUM3" s="703"/>
      <c r="RUN3" s="703"/>
      <c r="RUO3" s="703"/>
      <c r="RUP3" s="703"/>
      <c r="RUQ3" s="703"/>
      <c r="RUR3" s="703"/>
      <c r="RUS3" s="703"/>
      <c r="RUT3" s="703"/>
      <c r="RUU3" s="703"/>
      <c r="RUV3" s="703"/>
      <c r="RUW3" s="703"/>
      <c r="RUX3" s="703"/>
      <c r="RUY3" s="703"/>
      <c r="RUZ3" s="703"/>
      <c r="RVA3" s="703"/>
      <c r="RVB3" s="703"/>
      <c r="RVC3" s="703"/>
      <c r="RVD3" s="703"/>
      <c r="RVE3" s="703"/>
      <c r="RVF3" s="703"/>
      <c r="RVG3" s="703"/>
      <c r="RVH3" s="703"/>
      <c r="RVI3" s="703"/>
      <c r="RVJ3" s="703"/>
      <c r="RVK3" s="703"/>
      <c r="RVL3" s="703"/>
      <c r="RVM3" s="703"/>
      <c r="RVN3" s="703"/>
      <c r="RVO3" s="703"/>
      <c r="RVP3" s="703"/>
      <c r="RVQ3" s="703"/>
      <c r="RVR3" s="703"/>
      <c r="RVS3" s="703"/>
      <c r="RVT3" s="703"/>
      <c r="RVU3" s="703"/>
      <c r="RVV3" s="703"/>
      <c r="RVW3" s="703"/>
      <c r="RVX3" s="703"/>
      <c r="RVY3" s="703"/>
      <c r="RVZ3" s="703"/>
      <c r="RWA3" s="703"/>
      <c r="RWB3" s="703"/>
      <c r="RWC3" s="703"/>
      <c r="RWD3" s="703"/>
      <c r="RWE3" s="703"/>
      <c r="RWF3" s="703"/>
      <c r="RWG3" s="703"/>
      <c r="RWH3" s="703"/>
      <c r="RWI3" s="703"/>
      <c r="RWJ3" s="703"/>
      <c r="RWK3" s="703"/>
      <c r="RWL3" s="703"/>
      <c r="RWM3" s="703"/>
      <c r="RWN3" s="703"/>
      <c r="RWO3" s="703"/>
      <c r="RWP3" s="703"/>
      <c r="RWQ3" s="703"/>
      <c r="RWR3" s="703"/>
      <c r="RWS3" s="703"/>
      <c r="RWT3" s="703"/>
      <c r="RWU3" s="703"/>
      <c r="RWV3" s="703"/>
      <c r="RWW3" s="703"/>
      <c r="RWX3" s="703"/>
      <c r="RWY3" s="703"/>
      <c r="RWZ3" s="703"/>
      <c r="RXA3" s="703"/>
      <c r="RXB3" s="703"/>
      <c r="RXC3" s="703"/>
      <c r="RXD3" s="703"/>
      <c r="RXE3" s="703"/>
      <c r="RXF3" s="703"/>
      <c r="RXG3" s="703"/>
      <c r="RXH3" s="703"/>
      <c r="RXI3" s="703"/>
      <c r="RXJ3" s="703"/>
      <c r="RXK3" s="703"/>
      <c r="RXL3" s="703"/>
      <c r="RXM3" s="703"/>
      <c r="RXN3" s="703"/>
      <c r="RXO3" s="703"/>
      <c r="RXP3" s="703"/>
      <c r="RXQ3" s="703"/>
      <c r="RXR3" s="703"/>
      <c r="RXS3" s="703"/>
      <c r="RXT3" s="703"/>
      <c r="RXU3" s="703"/>
      <c r="RXV3" s="703"/>
      <c r="RXW3" s="703"/>
      <c r="RXX3" s="703"/>
      <c r="RXY3" s="703"/>
      <c r="RXZ3" s="703"/>
      <c r="RYA3" s="703"/>
      <c r="RYB3" s="703"/>
      <c r="RYC3" s="703"/>
      <c r="RYD3" s="703"/>
      <c r="RYE3" s="703"/>
      <c r="RYF3" s="703"/>
      <c r="RYG3" s="703"/>
      <c r="RYH3" s="703"/>
      <c r="RYI3" s="703"/>
      <c r="RYJ3" s="703"/>
      <c r="RYK3" s="703"/>
      <c r="RYL3" s="703"/>
      <c r="RYM3" s="703"/>
      <c r="RYN3" s="703"/>
      <c r="RYO3" s="703"/>
      <c r="RYP3" s="703"/>
      <c r="RYQ3" s="703"/>
      <c r="RYR3" s="703"/>
      <c r="RYS3" s="703"/>
      <c r="RYT3" s="703"/>
      <c r="RYU3" s="703"/>
      <c r="RYV3" s="703"/>
      <c r="RYW3" s="703"/>
      <c r="RYX3" s="703"/>
      <c r="RYY3" s="703"/>
      <c r="RYZ3" s="703"/>
      <c r="RZA3" s="703"/>
      <c r="RZB3" s="703"/>
      <c r="RZC3" s="703"/>
      <c r="RZD3" s="703"/>
      <c r="RZE3" s="703"/>
      <c r="RZF3" s="703"/>
      <c r="RZG3" s="703"/>
      <c r="RZH3" s="703"/>
      <c r="RZI3" s="703"/>
      <c r="RZJ3" s="703"/>
      <c r="RZK3" s="703"/>
      <c r="RZL3" s="703"/>
      <c r="RZM3" s="703"/>
      <c r="RZN3" s="703"/>
      <c r="RZO3" s="703"/>
      <c r="RZP3" s="703"/>
      <c r="RZQ3" s="703"/>
      <c r="RZR3" s="703"/>
      <c r="RZS3" s="703"/>
      <c r="RZT3" s="703"/>
      <c r="RZU3" s="703"/>
      <c r="RZV3" s="703"/>
      <c r="RZW3" s="703"/>
      <c r="RZX3" s="703"/>
      <c r="RZY3" s="703"/>
      <c r="RZZ3" s="703"/>
      <c r="SAA3" s="703"/>
      <c r="SAB3" s="703"/>
      <c r="SAC3" s="703"/>
      <c r="SAD3" s="703"/>
      <c r="SAE3" s="703"/>
      <c r="SAF3" s="703"/>
      <c r="SAG3" s="703"/>
      <c r="SAH3" s="703"/>
      <c r="SAI3" s="703"/>
      <c r="SAJ3" s="703"/>
      <c r="SAK3" s="703"/>
      <c r="SAL3" s="703"/>
      <c r="SAM3" s="703"/>
      <c r="SAN3" s="703"/>
      <c r="SAO3" s="703"/>
      <c r="SAP3" s="703"/>
      <c r="SAQ3" s="703"/>
      <c r="SAR3" s="703"/>
      <c r="SAS3" s="703"/>
      <c r="SAT3" s="703"/>
      <c r="SAU3" s="703"/>
      <c r="SAV3" s="703"/>
      <c r="SAW3" s="703"/>
      <c r="SAX3" s="703"/>
      <c r="SAY3" s="703"/>
      <c r="SAZ3" s="703"/>
      <c r="SBA3" s="703"/>
      <c r="SBB3" s="703"/>
      <c r="SBC3" s="703"/>
      <c r="SBD3" s="703"/>
      <c r="SBE3" s="703"/>
      <c r="SBF3" s="703"/>
      <c r="SBG3" s="703"/>
      <c r="SBH3" s="703"/>
      <c r="SBI3" s="703"/>
      <c r="SBJ3" s="703"/>
      <c r="SBK3" s="703"/>
      <c r="SBL3" s="703"/>
      <c r="SBM3" s="703"/>
      <c r="SBN3" s="703"/>
      <c r="SBO3" s="703"/>
      <c r="SBP3" s="703"/>
      <c r="SBQ3" s="703"/>
      <c r="SBR3" s="703"/>
      <c r="SBS3" s="703"/>
      <c r="SBT3" s="703"/>
      <c r="SBU3" s="703"/>
      <c r="SBV3" s="703"/>
      <c r="SBW3" s="703"/>
      <c r="SBX3" s="703"/>
      <c r="SBY3" s="703"/>
      <c r="SBZ3" s="703"/>
      <c r="SCA3" s="703"/>
      <c r="SCB3" s="703"/>
      <c r="SCC3" s="703"/>
      <c r="SCD3" s="703"/>
      <c r="SCE3" s="703"/>
      <c r="SCF3" s="703"/>
      <c r="SCG3" s="703"/>
      <c r="SCH3" s="703"/>
      <c r="SCI3" s="703"/>
      <c r="SCJ3" s="703"/>
      <c r="SCK3" s="703"/>
      <c r="SCL3" s="703"/>
      <c r="SCM3" s="703"/>
      <c r="SCN3" s="703"/>
      <c r="SCO3" s="703"/>
      <c r="SCP3" s="703"/>
      <c r="SCQ3" s="703"/>
      <c r="SCR3" s="703"/>
      <c r="SCS3" s="703"/>
      <c r="SCT3" s="703"/>
      <c r="SCU3" s="703"/>
      <c r="SCV3" s="703"/>
      <c r="SCW3" s="703"/>
      <c r="SCX3" s="703"/>
      <c r="SCY3" s="703"/>
      <c r="SCZ3" s="703"/>
      <c r="SDA3" s="703"/>
      <c r="SDB3" s="703"/>
      <c r="SDC3" s="703"/>
      <c r="SDD3" s="703"/>
      <c r="SDE3" s="703"/>
      <c r="SDF3" s="703"/>
      <c r="SDG3" s="703"/>
      <c r="SDH3" s="703"/>
      <c r="SDI3" s="703"/>
      <c r="SDJ3" s="703"/>
      <c r="SDK3" s="703"/>
      <c r="SDL3" s="703"/>
      <c r="SDM3" s="703"/>
      <c r="SDN3" s="703"/>
      <c r="SDO3" s="703"/>
      <c r="SDP3" s="703"/>
      <c r="SDQ3" s="703"/>
      <c r="SDR3" s="703"/>
      <c r="SDS3" s="703"/>
      <c r="SDT3" s="703"/>
      <c r="SDU3" s="703"/>
      <c r="SDV3" s="703"/>
      <c r="SDW3" s="703"/>
      <c r="SDX3" s="703"/>
      <c r="SDY3" s="703"/>
      <c r="SDZ3" s="703"/>
      <c r="SEA3" s="703"/>
      <c r="SEB3" s="703"/>
      <c r="SEC3" s="703"/>
      <c r="SED3" s="703"/>
      <c r="SEE3" s="703"/>
      <c r="SEF3" s="703"/>
      <c r="SEG3" s="703"/>
      <c r="SEH3" s="703"/>
      <c r="SEI3" s="703"/>
      <c r="SEJ3" s="703"/>
      <c r="SEK3" s="703"/>
      <c r="SEL3" s="703"/>
      <c r="SEM3" s="703"/>
      <c r="SEN3" s="703"/>
      <c r="SEO3" s="703"/>
      <c r="SEP3" s="703"/>
      <c r="SEQ3" s="703"/>
      <c r="SER3" s="703"/>
      <c r="SES3" s="703"/>
      <c r="SET3" s="703"/>
      <c r="SEU3" s="703"/>
      <c r="SEV3" s="703"/>
      <c r="SEW3" s="703"/>
      <c r="SEX3" s="703"/>
      <c r="SEY3" s="703"/>
      <c r="SEZ3" s="703"/>
      <c r="SFA3" s="703"/>
      <c r="SFB3" s="703"/>
      <c r="SFC3" s="703"/>
      <c r="SFD3" s="703"/>
      <c r="SFE3" s="703"/>
      <c r="SFF3" s="703"/>
      <c r="SFG3" s="703"/>
      <c r="SFH3" s="703"/>
      <c r="SFI3" s="703"/>
      <c r="SFJ3" s="703"/>
      <c r="SFK3" s="703"/>
      <c r="SFL3" s="703"/>
      <c r="SFM3" s="703"/>
      <c r="SFN3" s="703"/>
      <c r="SFO3" s="703"/>
      <c r="SFP3" s="703"/>
      <c r="SFQ3" s="703"/>
      <c r="SFR3" s="703"/>
      <c r="SFS3" s="703"/>
      <c r="SFT3" s="703"/>
      <c r="SFU3" s="703"/>
      <c r="SFV3" s="703"/>
      <c r="SFW3" s="703"/>
      <c r="SFX3" s="703"/>
      <c r="SFY3" s="703"/>
      <c r="SFZ3" s="703"/>
      <c r="SGA3" s="703"/>
      <c r="SGB3" s="703"/>
      <c r="SGC3" s="703"/>
      <c r="SGD3" s="703"/>
      <c r="SGE3" s="703"/>
      <c r="SGF3" s="703"/>
      <c r="SGG3" s="703"/>
      <c r="SGH3" s="703"/>
      <c r="SGI3" s="703"/>
      <c r="SGJ3" s="703"/>
      <c r="SGK3" s="703"/>
      <c r="SGL3" s="703"/>
      <c r="SGM3" s="703"/>
      <c r="SGN3" s="703"/>
      <c r="SGO3" s="703"/>
      <c r="SGP3" s="703"/>
      <c r="SGQ3" s="703"/>
      <c r="SGR3" s="703"/>
      <c r="SGS3" s="703"/>
      <c r="SGT3" s="703"/>
      <c r="SGU3" s="703"/>
      <c r="SGV3" s="703"/>
      <c r="SGW3" s="703"/>
      <c r="SGX3" s="703"/>
      <c r="SGY3" s="703"/>
      <c r="SGZ3" s="703"/>
      <c r="SHA3" s="703"/>
      <c r="SHB3" s="703"/>
      <c r="SHC3" s="703"/>
      <c r="SHD3" s="703"/>
      <c r="SHE3" s="703"/>
      <c r="SHF3" s="703"/>
      <c r="SHG3" s="703"/>
      <c r="SHH3" s="703"/>
      <c r="SHI3" s="703"/>
      <c r="SHJ3" s="703"/>
      <c r="SHK3" s="703"/>
      <c r="SHL3" s="703"/>
      <c r="SHM3" s="703"/>
      <c r="SHN3" s="703"/>
      <c r="SHO3" s="703"/>
      <c r="SHP3" s="703"/>
      <c r="SHQ3" s="703"/>
      <c r="SHR3" s="703"/>
      <c r="SHS3" s="703"/>
      <c r="SHT3" s="703"/>
      <c r="SHU3" s="703"/>
      <c r="SHV3" s="703"/>
      <c r="SHW3" s="703"/>
      <c r="SHX3" s="703"/>
      <c r="SHY3" s="703"/>
      <c r="SHZ3" s="703"/>
      <c r="SIA3" s="703"/>
      <c r="SIB3" s="703"/>
      <c r="SIC3" s="703"/>
      <c r="SID3" s="703"/>
      <c r="SIE3" s="703"/>
      <c r="SIF3" s="703"/>
      <c r="SIG3" s="703"/>
      <c r="SIH3" s="703"/>
      <c r="SII3" s="703"/>
      <c r="SIJ3" s="703"/>
      <c r="SIK3" s="703"/>
      <c r="SIL3" s="703"/>
      <c r="SIM3" s="703"/>
      <c r="SIN3" s="703"/>
      <c r="SIO3" s="703"/>
      <c r="SIP3" s="703"/>
      <c r="SIQ3" s="703"/>
      <c r="SIR3" s="703"/>
      <c r="SIS3" s="703"/>
      <c r="SIT3" s="703"/>
      <c r="SIU3" s="703"/>
      <c r="SIV3" s="703"/>
      <c r="SIW3" s="703"/>
      <c r="SIX3" s="703"/>
      <c r="SIY3" s="703"/>
      <c r="SIZ3" s="703"/>
      <c r="SJA3" s="703"/>
      <c r="SJB3" s="703"/>
      <c r="SJC3" s="703"/>
      <c r="SJD3" s="703"/>
      <c r="SJE3" s="703"/>
      <c r="SJF3" s="703"/>
      <c r="SJG3" s="703"/>
      <c r="SJH3" s="703"/>
      <c r="SJI3" s="703"/>
      <c r="SJJ3" s="703"/>
      <c r="SJK3" s="703"/>
      <c r="SJL3" s="703"/>
      <c r="SJM3" s="703"/>
      <c r="SJN3" s="703"/>
      <c r="SJO3" s="703"/>
      <c r="SJP3" s="703"/>
      <c r="SJQ3" s="703"/>
      <c r="SJR3" s="703"/>
      <c r="SJS3" s="703"/>
      <c r="SJT3" s="703"/>
      <c r="SJU3" s="703"/>
      <c r="SJV3" s="703"/>
      <c r="SJW3" s="703"/>
      <c r="SJX3" s="703"/>
      <c r="SJY3" s="703"/>
      <c r="SJZ3" s="703"/>
      <c r="SKA3" s="703"/>
      <c r="SKB3" s="703"/>
      <c r="SKC3" s="703"/>
      <c r="SKD3" s="703"/>
      <c r="SKE3" s="703"/>
      <c r="SKF3" s="703"/>
      <c r="SKG3" s="703"/>
      <c r="SKH3" s="703"/>
      <c r="SKI3" s="703"/>
      <c r="SKJ3" s="703"/>
      <c r="SKK3" s="703"/>
      <c r="SKL3" s="703"/>
      <c r="SKM3" s="703"/>
      <c r="SKN3" s="703"/>
      <c r="SKO3" s="703"/>
      <c r="SKP3" s="703"/>
      <c r="SKQ3" s="703"/>
      <c r="SKR3" s="703"/>
      <c r="SKS3" s="703"/>
      <c r="SKT3" s="703"/>
      <c r="SKU3" s="703"/>
      <c r="SKV3" s="703"/>
      <c r="SKW3" s="703"/>
      <c r="SKX3" s="703"/>
      <c r="SKY3" s="703"/>
      <c r="SKZ3" s="703"/>
      <c r="SLA3" s="703"/>
      <c r="SLB3" s="703"/>
      <c r="SLC3" s="703"/>
      <c r="SLD3" s="703"/>
      <c r="SLE3" s="703"/>
      <c r="SLF3" s="703"/>
      <c r="SLG3" s="703"/>
      <c r="SLH3" s="703"/>
      <c r="SLI3" s="703"/>
      <c r="SLJ3" s="703"/>
      <c r="SLK3" s="703"/>
      <c r="SLL3" s="703"/>
      <c r="SLM3" s="703"/>
      <c r="SLN3" s="703"/>
      <c r="SLO3" s="703"/>
      <c r="SLP3" s="703"/>
      <c r="SLQ3" s="703"/>
      <c r="SLR3" s="703"/>
      <c r="SLS3" s="703"/>
      <c r="SLT3" s="703"/>
      <c r="SLU3" s="703"/>
      <c r="SLV3" s="703"/>
      <c r="SLW3" s="703"/>
      <c r="SLX3" s="703"/>
      <c r="SLY3" s="703"/>
      <c r="SLZ3" s="703"/>
      <c r="SMA3" s="703"/>
      <c r="SMB3" s="703"/>
      <c r="SMC3" s="703"/>
      <c r="SMD3" s="703"/>
      <c r="SME3" s="703"/>
      <c r="SMF3" s="703"/>
      <c r="SMG3" s="703"/>
      <c r="SMH3" s="703"/>
      <c r="SMI3" s="703"/>
      <c r="SMJ3" s="703"/>
      <c r="SMK3" s="703"/>
      <c r="SML3" s="703"/>
      <c r="SMM3" s="703"/>
      <c r="SMN3" s="703"/>
      <c r="SMO3" s="703"/>
      <c r="SMP3" s="703"/>
      <c r="SMQ3" s="703"/>
      <c r="SMR3" s="703"/>
      <c r="SMS3" s="703"/>
      <c r="SMT3" s="703"/>
      <c r="SMU3" s="703"/>
      <c r="SMV3" s="703"/>
      <c r="SMW3" s="703"/>
      <c r="SMX3" s="703"/>
      <c r="SMY3" s="703"/>
      <c r="SMZ3" s="703"/>
      <c r="SNA3" s="703"/>
      <c r="SNB3" s="703"/>
      <c r="SNC3" s="703"/>
      <c r="SND3" s="703"/>
      <c r="SNE3" s="703"/>
      <c r="SNF3" s="703"/>
      <c r="SNG3" s="703"/>
      <c r="SNH3" s="703"/>
      <c r="SNI3" s="703"/>
      <c r="SNJ3" s="703"/>
      <c r="SNK3" s="703"/>
      <c r="SNL3" s="703"/>
      <c r="SNM3" s="703"/>
      <c r="SNN3" s="703"/>
      <c r="SNO3" s="703"/>
      <c r="SNP3" s="703"/>
      <c r="SNQ3" s="703"/>
      <c r="SNR3" s="703"/>
      <c r="SNS3" s="703"/>
      <c r="SNT3" s="703"/>
      <c r="SNU3" s="703"/>
      <c r="SNV3" s="703"/>
      <c r="SNW3" s="703"/>
      <c r="SNX3" s="703"/>
      <c r="SNY3" s="703"/>
      <c r="SNZ3" s="703"/>
      <c r="SOA3" s="703"/>
      <c r="SOB3" s="703"/>
      <c r="SOC3" s="703"/>
      <c r="SOD3" s="703"/>
      <c r="SOE3" s="703"/>
      <c r="SOF3" s="703"/>
      <c r="SOG3" s="703"/>
      <c r="SOH3" s="703"/>
      <c r="SOI3" s="703"/>
      <c r="SOJ3" s="703"/>
      <c r="SOK3" s="703"/>
      <c r="SOL3" s="703"/>
      <c r="SOM3" s="703"/>
      <c r="SON3" s="703"/>
      <c r="SOO3" s="703"/>
      <c r="SOP3" s="703"/>
      <c r="SOQ3" s="703"/>
      <c r="SOR3" s="703"/>
      <c r="SOS3" s="703"/>
      <c r="SOT3" s="703"/>
      <c r="SOU3" s="703"/>
      <c r="SOV3" s="703"/>
      <c r="SOW3" s="703"/>
      <c r="SOX3" s="703"/>
      <c r="SOY3" s="703"/>
      <c r="SOZ3" s="703"/>
      <c r="SPA3" s="703"/>
      <c r="SPB3" s="703"/>
      <c r="SPC3" s="703"/>
      <c r="SPD3" s="703"/>
      <c r="SPE3" s="703"/>
      <c r="SPF3" s="703"/>
      <c r="SPG3" s="703"/>
      <c r="SPH3" s="703"/>
      <c r="SPI3" s="703"/>
      <c r="SPJ3" s="703"/>
      <c r="SPK3" s="703"/>
      <c r="SPL3" s="703"/>
      <c r="SPM3" s="703"/>
      <c r="SPN3" s="703"/>
      <c r="SPO3" s="703"/>
      <c r="SPP3" s="703"/>
      <c r="SPQ3" s="703"/>
      <c r="SPR3" s="703"/>
      <c r="SPS3" s="703"/>
      <c r="SPT3" s="703"/>
      <c r="SPU3" s="703"/>
      <c r="SPV3" s="703"/>
      <c r="SPW3" s="703"/>
      <c r="SPX3" s="703"/>
      <c r="SPY3" s="703"/>
      <c r="SPZ3" s="703"/>
      <c r="SQA3" s="703"/>
      <c r="SQB3" s="703"/>
      <c r="SQC3" s="703"/>
      <c r="SQD3" s="703"/>
      <c r="SQE3" s="703"/>
      <c r="SQF3" s="703"/>
      <c r="SQG3" s="703"/>
      <c r="SQH3" s="703"/>
      <c r="SQI3" s="703"/>
      <c r="SQJ3" s="703"/>
      <c r="SQK3" s="703"/>
      <c r="SQL3" s="703"/>
      <c r="SQM3" s="703"/>
      <c r="SQN3" s="703"/>
      <c r="SQO3" s="703"/>
      <c r="SQP3" s="703"/>
      <c r="SQQ3" s="703"/>
      <c r="SQR3" s="703"/>
      <c r="SQS3" s="703"/>
      <c r="SQT3" s="703"/>
      <c r="SQU3" s="703"/>
      <c r="SQV3" s="703"/>
      <c r="SQW3" s="703"/>
      <c r="SQX3" s="703"/>
      <c r="SQY3" s="703"/>
      <c r="SQZ3" s="703"/>
      <c r="SRA3" s="703"/>
      <c r="SRB3" s="703"/>
      <c r="SRC3" s="703"/>
      <c r="SRD3" s="703"/>
      <c r="SRE3" s="703"/>
      <c r="SRF3" s="703"/>
      <c r="SRG3" s="703"/>
      <c r="SRH3" s="703"/>
      <c r="SRI3" s="703"/>
      <c r="SRJ3" s="703"/>
      <c r="SRK3" s="703"/>
      <c r="SRL3" s="703"/>
      <c r="SRM3" s="703"/>
      <c r="SRN3" s="703"/>
      <c r="SRO3" s="703"/>
      <c r="SRP3" s="703"/>
      <c r="SRQ3" s="703"/>
      <c r="SRR3" s="703"/>
      <c r="SRS3" s="703"/>
      <c r="SRT3" s="703"/>
      <c r="SRU3" s="703"/>
      <c r="SRV3" s="703"/>
      <c r="SRW3" s="703"/>
      <c r="SRX3" s="703"/>
      <c r="SRY3" s="703"/>
      <c r="SRZ3" s="703"/>
      <c r="SSA3" s="703"/>
      <c r="SSB3" s="703"/>
      <c r="SSC3" s="703"/>
      <c r="SSD3" s="703"/>
      <c r="SSE3" s="703"/>
      <c r="SSF3" s="703"/>
      <c r="SSG3" s="703"/>
      <c r="SSH3" s="703"/>
      <c r="SSI3" s="703"/>
      <c r="SSJ3" s="703"/>
      <c r="SSK3" s="703"/>
      <c r="SSL3" s="703"/>
      <c r="SSM3" s="703"/>
      <c r="SSN3" s="703"/>
      <c r="SSO3" s="703"/>
      <c r="SSP3" s="703"/>
      <c r="SSQ3" s="703"/>
      <c r="SSR3" s="703"/>
      <c r="SSS3" s="703"/>
      <c r="SST3" s="703"/>
      <c r="SSU3" s="703"/>
      <c r="SSV3" s="703"/>
      <c r="SSW3" s="703"/>
      <c r="SSX3" s="703"/>
      <c r="SSY3" s="703"/>
      <c r="SSZ3" s="703"/>
      <c r="STA3" s="703"/>
      <c r="STB3" s="703"/>
      <c r="STC3" s="703"/>
      <c r="STD3" s="703"/>
      <c r="STE3" s="703"/>
      <c r="STF3" s="703"/>
      <c r="STG3" s="703"/>
      <c r="STH3" s="703"/>
      <c r="STI3" s="703"/>
      <c r="STJ3" s="703"/>
      <c r="STK3" s="703"/>
      <c r="STL3" s="703"/>
      <c r="STM3" s="703"/>
      <c r="STN3" s="703"/>
      <c r="STO3" s="703"/>
      <c r="STP3" s="703"/>
      <c r="STQ3" s="703"/>
      <c r="STR3" s="703"/>
      <c r="STS3" s="703"/>
      <c r="STT3" s="703"/>
      <c r="STU3" s="703"/>
      <c r="STV3" s="703"/>
      <c r="STW3" s="703"/>
      <c r="STX3" s="703"/>
      <c r="STY3" s="703"/>
      <c r="STZ3" s="703"/>
      <c r="SUA3" s="703"/>
      <c r="SUB3" s="703"/>
      <c r="SUC3" s="703"/>
      <c r="SUD3" s="703"/>
      <c r="SUE3" s="703"/>
      <c r="SUF3" s="703"/>
      <c r="SUG3" s="703"/>
      <c r="SUH3" s="703"/>
      <c r="SUI3" s="703"/>
      <c r="SUJ3" s="703"/>
      <c r="SUK3" s="703"/>
      <c r="SUL3" s="703"/>
      <c r="SUM3" s="703"/>
      <c r="SUN3" s="703"/>
      <c r="SUO3" s="703"/>
      <c r="SUP3" s="703"/>
      <c r="SUQ3" s="703"/>
      <c r="SUR3" s="703"/>
      <c r="SUS3" s="703"/>
      <c r="SUT3" s="703"/>
      <c r="SUU3" s="703"/>
      <c r="SUV3" s="703"/>
      <c r="SUW3" s="703"/>
      <c r="SUX3" s="703"/>
      <c r="SUY3" s="703"/>
      <c r="SUZ3" s="703"/>
      <c r="SVA3" s="703"/>
      <c r="SVB3" s="703"/>
      <c r="SVC3" s="703"/>
      <c r="SVD3" s="703"/>
      <c r="SVE3" s="703"/>
      <c r="SVF3" s="703"/>
      <c r="SVG3" s="703"/>
      <c r="SVH3" s="703"/>
      <c r="SVI3" s="703"/>
      <c r="SVJ3" s="703"/>
      <c r="SVK3" s="703"/>
      <c r="SVL3" s="703"/>
      <c r="SVM3" s="703"/>
      <c r="SVN3" s="703"/>
      <c r="SVO3" s="703"/>
      <c r="SVP3" s="703"/>
      <c r="SVQ3" s="703"/>
      <c r="SVR3" s="703"/>
      <c r="SVS3" s="703"/>
      <c r="SVT3" s="703"/>
      <c r="SVU3" s="703"/>
      <c r="SVV3" s="703"/>
      <c r="SVW3" s="703"/>
      <c r="SVX3" s="703"/>
      <c r="SVY3" s="703"/>
      <c r="SVZ3" s="703"/>
      <c r="SWA3" s="703"/>
      <c r="SWB3" s="703"/>
      <c r="SWC3" s="703"/>
      <c r="SWD3" s="703"/>
      <c r="SWE3" s="703"/>
      <c r="SWF3" s="703"/>
      <c r="SWG3" s="703"/>
      <c r="SWH3" s="703"/>
      <c r="SWI3" s="703"/>
      <c r="SWJ3" s="703"/>
      <c r="SWK3" s="703"/>
      <c r="SWL3" s="703"/>
      <c r="SWM3" s="703"/>
      <c r="SWN3" s="703"/>
      <c r="SWO3" s="703"/>
      <c r="SWP3" s="703"/>
      <c r="SWQ3" s="703"/>
      <c r="SWR3" s="703"/>
      <c r="SWS3" s="703"/>
      <c r="SWT3" s="703"/>
      <c r="SWU3" s="703"/>
      <c r="SWV3" s="703"/>
      <c r="SWW3" s="703"/>
      <c r="SWX3" s="703"/>
      <c r="SWY3" s="703"/>
      <c r="SWZ3" s="703"/>
      <c r="SXA3" s="703"/>
      <c r="SXB3" s="703"/>
      <c r="SXC3" s="703"/>
      <c r="SXD3" s="703"/>
      <c r="SXE3" s="703"/>
      <c r="SXF3" s="703"/>
      <c r="SXG3" s="703"/>
      <c r="SXH3" s="703"/>
      <c r="SXI3" s="703"/>
      <c r="SXJ3" s="703"/>
      <c r="SXK3" s="703"/>
      <c r="SXL3" s="703"/>
      <c r="SXM3" s="703"/>
      <c r="SXN3" s="703"/>
      <c r="SXO3" s="703"/>
      <c r="SXP3" s="703"/>
      <c r="SXQ3" s="703"/>
      <c r="SXR3" s="703"/>
      <c r="SXS3" s="703"/>
      <c r="SXT3" s="703"/>
      <c r="SXU3" s="703"/>
      <c r="SXV3" s="703"/>
      <c r="SXW3" s="703"/>
      <c r="SXX3" s="703"/>
      <c r="SXY3" s="703"/>
      <c r="SXZ3" s="703"/>
      <c r="SYA3" s="703"/>
      <c r="SYB3" s="703"/>
      <c r="SYC3" s="703"/>
      <c r="SYD3" s="703"/>
      <c r="SYE3" s="703"/>
      <c r="SYF3" s="703"/>
      <c r="SYG3" s="703"/>
      <c r="SYH3" s="703"/>
      <c r="SYI3" s="703"/>
      <c r="SYJ3" s="703"/>
      <c r="SYK3" s="703"/>
      <c r="SYL3" s="703"/>
      <c r="SYM3" s="703"/>
      <c r="SYN3" s="703"/>
      <c r="SYO3" s="703"/>
      <c r="SYP3" s="703"/>
      <c r="SYQ3" s="703"/>
      <c r="SYR3" s="703"/>
      <c r="SYS3" s="703"/>
      <c r="SYT3" s="703"/>
      <c r="SYU3" s="703"/>
      <c r="SYV3" s="703"/>
      <c r="SYW3" s="703"/>
      <c r="SYX3" s="703"/>
      <c r="SYY3" s="703"/>
      <c r="SYZ3" s="703"/>
      <c r="SZA3" s="703"/>
      <c r="SZB3" s="703"/>
      <c r="SZC3" s="703"/>
      <c r="SZD3" s="703"/>
      <c r="SZE3" s="703"/>
      <c r="SZF3" s="703"/>
      <c r="SZG3" s="703"/>
      <c r="SZH3" s="703"/>
      <c r="SZI3" s="703"/>
      <c r="SZJ3" s="703"/>
      <c r="SZK3" s="703"/>
      <c r="SZL3" s="703"/>
      <c r="SZM3" s="703"/>
      <c r="SZN3" s="703"/>
      <c r="SZO3" s="703"/>
      <c r="SZP3" s="703"/>
      <c r="SZQ3" s="703"/>
      <c r="SZR3" s="703"/>
      <c r="SZS3" s="703"/>
      <c r="SZT3" s="703"/>
      <c r="SZU3" s="703"/>
      <c r="SZV3" s="703"/>
      <c r="SZW3" s="703"/>
      <c r="SZX3" s="703"/>
      <c r="SZY3" s="703"/>
      <c r="SZZ3" s="703"/>
      <c r="TAA3" s="703"/>
      <c r="TAB3" s="703"/>
      <c r="TAC3" s="703"/>
      <c r="TAD3" s="703"/>
      <c r="TAE3" s="703"/>
      <c r="TAF3" s="703"/>
      <c r="TAG3" s="703"/>
      <c r="TAH3" s="703"/>
      <c r="TAI3" s="703"/>
      <c r="TAJ3" s="703"/>
      <c r="TAK3" s="703"/>
      <c r="TAL3" s="703"/>
      <c r="TAM3" s="703"/>
      <c r="TAN3" s="703"/>
      <c r="TAO3" s="703"/>
      <c r="TAP3" s="703"/>
      <c r="TAQ3" s="703"/>
      <c r="TAR3" s="703"/>
      <c r="TAS3" s="703"/>
      <c r="TAT3" s="703"/>
      <c r="TAU3" s="703"/>
      <c r="TAV3" s="703"/>
      <c r="TAW3" s="703"/>
      <c r="TAX3" s="703"/>
      <c r="TAY3" s="703"/>
      <c r="TAZ3" s="703"/>
      <c r="TBA3" s="703"/>
      <c r="TBB3" s="703"/>
      <c r="TBC3" s="703"/>
      <c r="TBD3" s="703"/>
      <c r="TBE3" s="703"/>
      <c r="TBF3" s="703"/>
      <c r="TBG3" s="703"/>
      <c r="TBH3" s="703"/>
      <c r="TBI3" s="703"/>
      <c r="TBJ3" s="703"/>
      <c r="TBK3" s="703"/>
      <c r="TBL3" s="703"/>
      <c r="TBM3" s="703"/>
      <c r="TBN3" s="703"/>
      <c r="TBO3" s="703"/>
      <c r="TBP3" s="703"/>
      <c r="TBQ3" s="703"/>
      <c r="TBR3" s="703"/>
      <c r="TBS3" s="703"/>
      <c r="TBT3" s="703"/>
      <c r="TBU3" s="703"/>
      <c r="TBV3" s="703"/>
      <c r="TBW3" s="703"/>
      <c r="TBX3" s="703"/>
      <c r="TBY3" s="703"/>
      <c r="TBZ3" s="703"/>
      <c r="TCA3" s="703"/>
      <c r="TCB3" s="703"/>
      <c r="TCC3" s="703"/>
      <c r="TCD3" s="703"/>
      <c r="TCE3" s="703"/>
      <c r="TCF3" s="703"/>
      <c r="TCG3" s="703"/>
      <c r="TCH3" s="703"/>
      <c r="TCI3" s="703"/>
      <c r="TCJ3" s="703"/>
      <c r="TCK3" s="703"/>
      <c r="TCL3" s="703"/>
      <c r="TCM3" s="703"/>
      <c r="TCN3" s="703"/>
      <c r="TCO3" s="703"/>
      <c r="TCP3" s="703"/>
      <c r="TCQ3" s="703"/>
      <c r="TCR3" s="703"/>
      <c r="TCS3" s="703"/>
      <c r="TCT3" s="703"/>
      <c r="TCU3" s="703"/>
      <c r="TCV3" s="703"/>
      <c r="TCW3" s="703"/>
      <c r="TCX3" s="703"/>
      <c r="TCY3" s="703"/>
      <c r="TCZ3" s="703"/>
      <c r="TDA3" s="703"/>
      <c r="TDB3" s="703"/>
      <c r="TDC3" s="703"/>
      <c r="TDD3" s="703"/>
      <c r="TDE3" s="703"/>
      <c r="TDF3" s="703"/>
      <c r="TDG3" s="703"/>
      <c r="TDH3" s="703"/>
      <c r="TDI3" s="703"/>
      <c r="TDJ3" s="703"/>
      <c r="TDK3" s="703"/>
      <c r="TDL3" s="703"/>
      <c r="TDM3" s="703"/>
      <c r="TDN3" s="703"/>
      <c r="TDO3" s="703"/>
      <c r="TDP3" s="703"/>
      <c r="TDQ3" s="703"/>
      <c r="TDR3" s="703"/>
      <c r="TDS3" s="703"/>
      <c r="TDT3" s="703"/>
      <c r="TDU3" s="703"/>
      <c r="TDV3" s="703"/>
      <c r="TDW3" s="703"/>
      <c r="TDX3" s="703"/>
      <c r="TDY3" s="703"/>
      <c r="TDZ3" s="703"/>
      <c r="TEA3" s="703"/>
      <c r="TEB3" s="703"/>
      <c r="TEC3" s="703"/>
      <c r="TED3" s="703"/>
      <c r="TEE3" s="703"/>
      <c r="TEF3" s="703"/>
      <c r="TEG3" s="703"/>
      <c r="TEH3" s="703"/>
      <c r="TEI3" s="703"/>
      <c r="TEJ3" s="703"/>
      <c r="TEK3" s="703"/>
      <c r="TEL3" s="703"/>
      <c r="TEM3" s="703"/>
      <c r="TEN3" s="703"/>
      <c r="TEO3" s="703"/>
      <c r="TEP3" s="703"/>
      <c r="TEQ3" s="703"/>
      <c r="TER3" s="703"/>
      <c r="TES3" s="703"/>
      <c r="TET3" s="703"/>
      <c r="TEU3" s="703"/>
      <c r="TEV3" s="703"/>
      <c r="TEW3" s="703"/>
      <c r="TEX3" s="703"/>
      <c r="TEY3" s="703"/>
      <c r="TEZ3" s="703"/>
      <c r="TFA3" s="703"/>
      <c r="TFB3" s="703"/>
      <c r="TFC3" s="703"/>
      <c r="TFD3" s="703"/>
      <c r="TFE3" s="703"/>
      <c r="TFF3" s="703"/>
      <c r="TFG3" s="703"/>
      <c r="TFH3" s="703"/>
      <c r="TFI3" s="703"/>
      <c r="TFJ3" s="703"/>
      <c r="TFK3" s="703"/>
      <c r="TFL3" s="703"/>
      <c r="TFM3" s="703"/>
      <c r="TFN3" s="703"/>
      <c r="TFO3" s="703"/>
      <c r="TFP3" s="703"/>
      <c r="TFQ3" s="703"/>
      <c r="TFR3" s="703"/>
      <c r="TFS3" s="703"/>
      <c r="TFT3" s="703"/>
      <c r="TFU3" s="703"/>
      <c r="TFV3" s="703"/>
      <c r="TFW3" s="703"/>
      <c r="TFX3" s="703"/>
      <c r="TFY3" s="703"/>
      <c r="TFZ3" s="703"/>
      <c r="TGA3" s="703"/>
      <c r="TGB3" s="703"/>
      <c r="TGC3" s="703"/>
      <c r="TGD3" s="703"/>
      <c r="TGE3" s="703"/>
      <c r="TGF3" s="703"/>
      <c r="TGG3" s="703"/>
      <c r="TGH3" s="703"/>
      <c r="TGI3" s="703"/>
      <c r="TGJ3" s="703"/>
      <c r="TGK3" s="703"/>
      <c r="TGL3" s="703"/>
      <c r="TGM3" s="703"/>
      <c r="TGN3" s="703"/>
      <c r="TGO3" s="703"/>
      <c r="TGP3" s="703"/>
      <c r="TGQ3" s="703"/>
      <c r="TGR3" s="703"/>
      <c r="TGS3" s="703"/>
      <c r="TGT3" s="703"/>
      <c r="TGU3" s="703"/>
      <c r="TGV3" s="703"/>
      <c r="TGW3" s="703"/>
      <c r="TGX3" s="703"/>
      <c r="TGY3" s="703"/>
      <c r="TGZ3" s="703"/>
      <c r="THA3" s="703"/>
      <c r="THB3" s="703"/>
      <c r="THC3" s="703"/>
      <c r="THD3" s="703"/>
      <c r="THE3" s="703"/>
      <c r="THF3" s="703"/>
      <c r="THG3" s="703"/>
      <c r="THH3" s="703"/>
      <c r="THI3" s="703"/>
      <c r="THJ3" s="703"/>
      <c r="THK3" s="703"/>
      <c r="THL3" s="703"/>
      <c r="THM3" s="703"/>
      <c r="THN3" s="703"/>
      <c r="THO3" s="703"/>
      <c r="THP3" s="703"/>
      <c r="THQ3" s="703"/>
      <c r="THR3" s="703"/>
      <c r="THS3" s="703"/>
      <c r="THT3" s="703"/>
      <c r="THU3" s="703"/>
      <c r="THV3" s="703"/>
      <c r="THW3" s="703"/>
      <c r="THX3" s="703"/>
      <c r="THY3" s="703"/>
      <c r="THZ3" s="703"/>
      <c r="TIA3" s="703"/>
      <c r="TIB3" s="703"/>
      <c r="TIC3" s="703"/>
      <c r="TID3" s="703"/>
      <c r="TIE3" s="703"/>
      <c r="TIF3" s="703"/>
      <c r="TIG3" s="703"/>
      <c r="TIH3" s="703"/>
      <c r="TII3" s="703"/>
      <c r="TIJ3" s="703"/>
      <c r="TIK3" s="703"/>
      <c r="TIL3" s="703"/>
      <c r="TIM3" s="703"/>
      <c r="TIN3" s="703"/>
      <c r="TIO3" s="703"/>
      <c r="TIP3" s="703"/>
      <c r="TIQ3" s="703"/>
      <c r="TIR3" s="703"/>
      <c r="TIS3" s="703"/>
      <c r="TIT3" s="703"/>
      <c r="TIU3" s="703"/>
      <c r="TIV3" s="703"/>
      <c r="TIW3" s="703"/>
      <c r="TIX3" s="703"/>
      <c r="TIY3" s="703"/>
      <c r="TIZ3" s="703"/>
      <c r="TJA3" s="703"/>
      <c r="TJB3" s="703"/>
      <c r="TJC3" s="703"/>
      <c r="TJD3" s="703"/>
      <c r="TJE3" s="703"/>
      <c r="TJF3" s="703"/>
      <c r="TJG3" s="703"/>
      <c r="TJH3" s="703"/>
      <c r="TJI3" s="703"/>
      <c r="TJJ3" s="703"/>
      <c r="TJK3" s="703"/>
      <c r="TJL3" s="703"/>
      <c r="TJM3" s="703"/>
      <c r="TJN3" s="703"/>
      <c r="TJO3" s="703"/>
      <c r="TJP3" s="703"/>
      <c r="TJQ3" s="703"/>
      <c r="TJR3" s="703"/>
      <c r="TJS3" s="703"/>
      <c r="TJT3" s="703"/>
      <c r="TJU3" s="703"/>
      <c r="TJV3" s="703"/>
      <c r="TJW3" s="703"/>
      <c r="TJX3" s="703"/>
      <c r="TJY3" s="703"/>
      <c r="TJZ3" s="703"/>
      <c r="TKA3" s="703"/>
      <c r="TKB3" s="703"/>
      <c r="TKC3" s="703"/>
      <c r="TKD3" s="703"/>
      <c r="TKE3" s="703"/>
      <c r="TKF3" s="703"/>
      <c r="TKG3" s="703"/>
      <c r="TKH3" s="703"/>
      <c r="TKI3" s="703"/>
      <c r="TKJ3" s="703"/>
      <c r="TKK3" s="703"/>
      <c r="TKL3" s="703"/>
      <c r="TKM3" s="703"/>
      <c r="TKN3" s="703"/>
      <c r="TKO3" s="703"/>
      <c r="TKP3" s="703"/>
      <c r="TKQ3" s="703"/>
      <c r="TKR3" s="703"/>
      <c r="TKS3" s="703"/>
      <c r="TKT3" s="703"/>
      <c r="TKU3" s="703"/>
      <c r="TKV3" s="703"/>
      <c r="TKW3" s="703"/>
      <c r="TKX3" s="703"/>
      <c r="TKY3" s="703"/>
      <c r="TKZ3" s="703"/>
      <c r="TLA3" s="703"/>
      <c r="TLB3" s="703"/>
      <c r="TLC3" s="703"/>
      <c r="TLD3" s="703"/>
      <c r="TLE3" s="703"/>
      <c r="TLF3" s="703"/>
      <c r="TLG3" s="703"/>
      <c r="TLH3" s="703"/>
      <c r="TLI3" s="703"/>
      <c r="TLJ3" s="703"/>
      <c r="TLK3" s="703"/>
      <c r="TLL3" s="703"/>
      <c r="TLM3" s="703"/>
      <c r="TLN3" s="703"/>
      <c r="TLO3" s="703"/>
      <c r="TLP3" s="703"/>
      <c r="TLQ3" s="703"/>
      <c r="TLR3" s="703"/>
      <c r="TLS3" s="703"/>
      <c r="TLT3" s="703"/>
      <c r="TLU3" s="703"/>
      <c r="TLV3" s="703"/>
      <c r="TLW3" s="703"/>
      <c r="TLX3" s="703"/>
      <c r="TLY3" s="703"/>
      <c r="TLZ3" s="703"/>
      <c r="TMA3" s="703"/>
      <c r="TMB3" s="703"/>
      <c r="TMC3" s="703"/>
      <c r="TMD3" s="703"/>
      <c r="TME3" s="703"/>
      <c r="TMF3" s="703"/>
      <c r="TMG3" s="703"/>
      <c r="TMH3" s="703"/>
      <c r="TMI3" s="703"/>
      <c r="TMJ3" s="703"/>
      <c r="TMK3" s="703"/>
      <c r="TML3" s="703"/>
      <c r="TMM3" s="703"/>
      <c r="TMN3" s="703"/>
      <c r="TMO3" s="703"/>
      <c r="TMP3" s="703"/>
      <c r="TMQ3" s="703"/>
      <c r="TMR3" s="703"/>
      <c r="TMS3" s="703"/>
      <c r="TMT3" s="703"/>
      <c r="TMU3" s="703"/>
      <c r="TMV3" s="703"/>
      <c r="TMW3" s="703"/>
      <c r="TMX3" s="703"/>
      <c r="TMY3" s="703"/>
      <c r="TMZ3" s="703"/>
      <c r="TNA3" s="703"/>
      <c r="TNB3" s="703"/>
      <c r="TNC3" s="703"/>
      <c r="TND3" s="703"/>
      <c r="TNE3" s="703"/>
      <c r="TNF3" s="703"/>
      <c r="TNG3" s="703"/>
      <c r="TNH3" s="703"/>
      <c r="TNI3" s="703"/>
      <c r="TNJ3" s="703"/>
      <c r="TNK3" s="703"/>
      <c r="TNL3" s="703"/>
      <c r="TNM3" s="703"/>
      <c r="TNN3" s="703"/>
      <c r="TNO3" s="703"/>
      <c r="TNP3" s="703"/>
      <c r="TNQ3" s="703"/>
      <c r="TNR3" s="703"/>
      <c r="TNS3" s="703"/>
      <c r="TNT3" s="703"/>
      <c r="TNU3" s="703"/>
      <c r="TNV3" s="703"/>
      <c r="TNW3" s="703"/>
      <c r="TNX3" s="703"/>
      <c r="TNY3" s="703"/>
      <c r="TNZ3" s="703"/>
      <c r="TOA3" s="703"/>
      <c r="TOB3" s="703"/>
      <c r="TOC3" s="703"/>
      <c r="TOD3" s="703"/>
      <c r="TOE3" s="703"/>
      <c r="TOF3" s="703"/>
      <c r="TOG3" s="703"/>
      <c r="TOH3" s="703"/>
      <c r="TOI3" s="703"/>
      <c r="TOJ3" s="703"/>
      <c r="TOK3" s="703"/>
      <c r="TOL3" s="703"/>
      <c r="TOM3" s="703"/>
      <c r="TON3" s="703"/>
      <c r="TOO3" s="703"/>
      <c r="TOP3" s="703"/>
      <c r="TOQ3" s="703"/>
      <c r="TOR3" s="703"/>
      <c r="TOS3" s="703"/>
      <c r="TOT3" s="703"/>
      <c r="TOU3" s="703"/>
      <c r="TOV3" s="703"/>
      <c r="TOW3" s="703"/>
      <c r="TOX3" s="703"/>
      <c r="TOY3" s="703"/>
      <c r="TOZ3" s="703"/>
      <c r="TPA3" s="703"/>
      <c r="TPB3" s="703"/>
      <c r="TPC3" s="703"/>
      <c r="TPD3" s="703"/>
      <c r="TPE3" s="703"/>
      <c r="TPF3" s="703"/>
      <c r="TPG3" s="703"/>
      <c r="TPH3" s="703"/>
      <c r="TPI3" s="703"/>
      <c r="TPJ3" s="703"/>
      <c r="TPK3" s="703"/>
      <c r="TPL3" s="703"/>
      <c r="TPM3" s="703"/>
      <c r="TPN3" s="703"/>
      <c r="TPO3" s="703"/>
      <c r="TPP3" s="703"/>
      <c r="TPQ3" s="703"/>
      <c r="TPR3" s="703"/>
      <c r="TPS3" s="703"/>
      <c r="TPT3" s="703"/>
      <c r="TPU3" s="703"/>
      <c r="TPV3" s="703"/>
      <c r="TPW3" s="703"/>
      <c r="TPX3" s="703"/>
      <c r="TPY3" s="703"/>
      <c r="TPZ3" s="703"/>
      <c r="TQA3" s="703"/>
      <c r="TQB3" s="703"/>
      <c r="TQC3" s="703"/>
      <c r="TQD3" s="703"/>
      <c r="TQE3" s="703"/>
      <c r="TQF3" s="703"/>
      <c r="TQG3" s="703"/>
      <c r="TQH3" s="703"/>
      <c r="TQI3" s="703"/>
      <c r="TQJ3" s="703"/>
      <c r="TQK3" s="703"/>
      <c r="TQL3" s="703"/>
      <c r="TQM3" s="703"/>
      <c r="TQN3" s="703"/>
      <c r="TQO3" s="703"/>
      <c r="TQP3" s="703"/>
      <c r="TQQ3" s="703"/>
      <c r="TQR3" s="703"/>
      <c r="TQS3" s="703"/>
      <c r="TQT3" s="703"/>
      <c r="TQU3" s="703"/>
      <c r="TQV3" s="703"/>
      <c r="TQW3" s="703"/>
      <c r="TQX3" s="703"/>
      <c r="TQY3" s="703"/>
      <c r="TQZ3" s="703"/>
      <c r="TRA3" s="703"/>
      <c r="TRB3" s="703"/>
      <c r="TRC3" s="703"/>
      <c r="TRD3" s="703"/>
      <c r="TRE3" s="703"/>
      <c r="TRF3" s="703"/>
      <c r="TRG3" s="703"/>
      <c r="TRH3" s="703"/>
      <c r="TRI3" s="703"/>
      <c r="TRJ3" s="703"/>
      <c r="TRK3" s="703"/>
      <c r="TRL3" s="703"/>
      <c r="TRM3" s="703"/>
      <c r="TRN3" s="703"/>
      <c r="TRO3" s="703"/>
      <c r="TRP3" s="703"/>
      <c r="TRQ3" s="703"/>
      <c r="TRR3" s="703"/>
      <c r="TRS3" s="703"/>
      <c r="TRT3" s="703"/>
      <c r="TRU3" s="703"/>
      <c r="TRV3" s="703"/>
      <c r="TRW3" s="703"/>
      <c r="TRX3" s="703"/>
      <c r="TRY3" s="703"/>
      <c r="TRZ3" s="703"/>
      <c r="TSA3" s="703"/>
      <c r="TSB3" s="703"/>
      <c r="TSC3" s="703"/>
      <c r="TSD3" s="703"/>
      <c r="TSE3" s="703"/>
      <c r="TSF3" s="703"/>
      <c r="TSG3" s="703"/>
      <c r="TSH3" s="703"/>
      <c r="TSI3" s="703"/>
      <c r="TSJ3" s="703"/>
      <c r="TSK3" s="703"/>
      <c r="TSL3" s="703"/>
      <c r="TSM3" s="703"/>
      <c r="TSN3" s="703"/>
      <c r="TSO3" s="703"/>
      <c r="TSP3" s="703"/>
      <c r="TSQ3" s="703"/>
      <c r="TSR3" s="703"/>
      <c r="TSS3" s="703"/>
      <c r="TST3" s="703"/>
      <c r="TSU3" s="703"/>
      <c r="TSV3" s="703"/>
      <c r="TSW3" s="703"/>
      <c r="TSX3" s="703"/>
      <c r="TSY3" s="703"/>
      <c r="TSZ3" s="703"/>
      <c r="TTA3" s="703"/>
      <c r="TTB3" s="703"/>
      <c r="TTC3" s="703"/>
      <c r="TTD3" s="703"/>
      <c r="TTE3" s="703"/>
      <c r="TTF3" s="703"/>
      <c r="TTG3" s="703"/>
      <c r="TTH3" s="703"/>
      <c r="TTI3" s="703"/>
      <c r="TTJ3" s="703"/>
      <c r="TTK3" s="703"/>
      <c r="TTL3" s="703"/>
      <c r="TTM3" s="703"/>
      <c r="TTN3" s="703"/>
      <c r="TTO3" s="703"/>
      <c r="TTP3" s="703"/>
      <c r="TTQ3" s="703"/>
      <c r="TTR3" s="703"/>
      <c r="TTS3" s="703"/>
      <c r="TTT3" s="703"/>
      <c r="TTU3" s="703"/>
      <c r="TTV3" s="703"/>
      <c r="TTW3" s="703"/>
      <c r="TTX3" s="703"/>
      <c r="TTY3" s="703"/>
      <c r="TTZ3" s="703"/>
      <c r="TUA3" s="703"/>
      <c r="TUB3" s="703"/>
      <c r="TUC3" s="703"/>
      <c r="TUD3" s="703"/>
      <c r="TUE3" s="703"/>
      <c r="TUF3" s="703"/>
      <c r="TUG3" s="703"/>
      <c r="TUH3" s="703"/>
      <c r="TUI3" s="703"/>
      <c r="TUJ3" s="703"/>
      <c r="TUK3" s="703"/>
      <c r="TUL3" s="703"/>
      <c r="TUM3" s="703"/>
      <c r="TUN3" s="703"/>
      <c r="TUO3" s="703"/>
      <c r="TUP3" s="703"/>
      <c r="TUQ3" s="703"/>
      <c r="TUR3" s="703"/>
      <c r="TUS3" s="703"/>
      <c r="TUT3" s="703"/>
      <c r="TUU3" s="703"/>
      <c r="TUV3" s="703"/>
      <c r="TUW3" s="703"/>
      <c r="TUX3" s="703"/>
      <c r="TUY3" s="703"/>
      <c r="TUZ3" s="703"/>
      <c r="TVA3" s="703"/>
      <c r="TVB3" s="703"/>
      <c r="TVC3" s="703"/>
      <c r="TVD3" s="703"/>
      <c r="TVE3" s="703"/>
      <c r="TVF3" s="703"/>
      <c r="TVG3" s="703"/>
      <c r="TVH3" s="703"/>
      <c r="TVI3" s="703"/>
      <c r="TVJ3" s="703"/>
      <c r="TVK3" s="703"/>
      <c r="TVL3" s="703"/>
      <c r="TVM3" s="703"/>
      <c r="TVN3" s="703"/>
      <c r="TVO3" s="703"/>
      <c r="TVP3" s="703"/>
      <c r="TVQ3" s="703"/>
      <c r="TVR3" s="703"/>
      <c r="TVS3" s="703"/>
      <c r="TVT3" s="703"/>
      <c r="TVU3" s="703"/>
      <c r="TVV3" s="703"/>
      <c r="TVW3" s="703"/>
      <c r="TVX3" s="703"/>
      <c r="TVY3" s="703"/>
      <c r="TVZ3" s="703"/>
      <c r="TWA3" s="703"/>
      <c r="TWB3" s="703"/>
      <c r="TWC3" s="703"/>
      <c r="TWD3" s="703"/>
      <c r="TWE3" s="703"/>
      <c r="TWF3" s="703"/>
      <c r="TWG3" s="703"/>
      <c r="TWH3" s="703"/>
      <c r="TWI3" s="703"/>
      <c r="TWJ3" s="703"/>
      <c r="TWK3" s="703"/>
      <c r="TWL3" s="703"/>
      <c r="TWM3" s="703"/>
      <c r="TWN3" s="703"/>
      <c r="TWO3" s="703"/>
      <c r="TWP3" s="703"/>
      <c r="TWQ3" s="703"/>
      <c r="TWR3" s="703"/>
      <c r="TWS3" s="703"/>
      <c r="TWT3" s="703"/>
      <c r="TWU3" s="703"/>
      <c r="TWV3" s="703"/>
      <c r="TWW3" s="703"/>
      <c r="TWX3" s="703"/>
      <c r="TWY3" s="703"/>
      <c r="TWZ3" s="703"/>
      <c r="TXA3" s="703"/>
      <c r="TXB3" s="703"/>
      <c r="TXC3" s="703"/>
      <c r="TXD3" s="703"/>
      <c r="TXE3" s="703"/>
      <c r="TXF3" s="703"/>
      <c r="TXG3" s="703"/>
      <c r="TXH3" s="703"/>
      <c r="TXI3" s="703"/>
      <c r="TXJ3" s="703"/>
      <c r="TXK3" s="703"/>
      <c r="TXL3" s="703"/>
      <c r="TXM3" s="703"/>
      <c r="TXN3" s="703"/>
      <c r="TXO3" s="703"/>
      <c r="TXP3" s="703"/>
      <c r="TXQ3" s="703"/>
      <c r="TXR3" s="703"/>
      <c r="TXS3" s="703"/>
      <c r="TXT3" s="703"/>
      <c r="TXU3" s="703"/>
      <c r="TXV3" s="703"/>
      <c r="TXW3" s="703"/>
      <c r="TXX3" s="703"/>
      <c r="TXY3" s="703"/>
      <c r="TXZ3" s="703"/>
      <c r="TYA3" s="703"/>
      <c r="TYB3" s="703"/>
      <c r="TYC3" s="703"/>
      <c r="TYD3" s="703"/>
      <c r="TYE3" s="703"/>
      <c r="TYF3" s="703"/>
      <c r="TYG3" s="703"/>
      <c r="TYH3" s="703"/>
      <c r="TYI3" s="703"/>
      <c r="TYJ3" s="703"/>
      <c r="TYK3" s="703"/>
      <c r="TYL3" s="703"/>
      <c r="TYM3" s="703"/>
      <c r="TYN3" s="703"/>
      <c r="TYO3" s="703"/>
      <c r="TYP3" s="703"/>
      <c r="TYQ3" s="703"/>
      <c r="TYR3" s="703"/>
      <c r="TYS3" s="703"/>
      <c r="TYT3" s="703"/>
      <c r="TYU3" s="703"/>
      <c r="TYV3" s="703"/>
      <c r="TYW3" s="703"/>
      <c r="TYX3" s="703"/>
      <c r="TYY3" s="703"/>
      <c r="TYZ3" s="703"/>
      <c r="TZA3" s="703"/>
      <c r="TZB3" s="703"/>
      <c r="TZC3" s="703"/>
      <c r="TZD3" s="703"/>
      <c r="TZE3" s="703"/>
      <c r="TZF3" s="703"/>
      <c r="TZG3" s="703"/>
      <c r="TZH3" s="703"/>
      <c r="TZI3" s="703"/>
      <c r="TZJ3" s="703"/>
      <c r="TZK3" s="703"/>
      <c r="TZL3" s="703"/>
      <c r="TZM3" s="703"/>
      <c r="TZN3" s="703"/>
      <c r="TZO3" s="703"/>
      <c r="TZP3" s="703"/>
      <c r="TZQ3" s="703"/>
      <c r="TZR3" s="703"/>
      <c r="TZS3" s="703"/>
      <c r="TZT3" s="703"/>
      <c r="TZU3" s="703"/>
      <c r="TZV3" s="703"/>
      <c r="TZW3" s="703"/>
      <c r="TZX3" s="703"/>
      <c r="TZY3" s="703"/>
      <c r="TZZ3" s="703"/>
      <c r="UAA3" s="703"/>
      <c r="UAB3" s="703"/>
      <c r="UAC3" s="703"/>
      <c r="UAD3" s="703"/>
      <c r="UAE3" s="703"/>
      <c r="UAF3" s="703"/>
      <c r="UAG3" s="703"/>
      <c r="UAH3" s="703"/>
      <c r="UAI3" s="703"/>
      <c r="UAJ3" s="703"/>
      <c r="UAK3" s="703"/>
      <c r="UAL3" s="703"/>
      <c r="UAM3" s="703"/>
      <c r="UAN3" s="703"/>
      <c r="UAO3" s="703"/>
      <c r="UAP3" s="703"/>
      <c r="UAQ3" s="703"/>
      <c r="UAR3" s="703"/>
      <c r="UAS3" s="703"/>
      <c r="UAT3" s="703"/>
      <c r="UAU3" s="703"/>
      <c r="UAV3" s="703"/>
      <c r="UAW3" s="703"/>
      <c r="UAX3" s="703"/>
      <c r="UAY3" s="703"/>
      <c r="UAZ3" s="703"/>
      <c r="UBA3" s="703"/>
      <c r="UBB3" s="703"/>
      <c r="UBC3" s="703"/>
      <c r="UBD3" s="703"/>
      <c r="UBE3" s="703"/>
      <c r="UBF3" s="703"/>
      <c r="UBG3" s="703"/>
      <c r="UBH3" s="703"/>
      <c r="UBI3" s="703"/>
      <c r="UBJ3" s="703"/>
      <c r="UBK3" s="703"/>
      <c r="UBL3" s="703"/>
      <c r="UBM3" s="703"/>
      <c r="UBN3" s="703"/>
      <c r="UBO3" s="703"/>
      <c r="UBP3" s="703"/>
      <c r="UBQ3" s="703"/>
      <c r="UBR3" s="703"/>
      <c r="UBS3" s="703"/>
      <c r="UBT3" s="703"/>
      <c r="UBU3" s="703"/>
      <c r="UBV3" s="703"/>
      <c r="UBW3" s="703"/>
      <c r="UBX3" s="703"/>
      <c r="UBY3" s="703"/>
      <c r="UBZ3" s="703"/>
      <c r="UCA3" s="703"/>
      <c r="UCB3" s="703"/>
      <c r="UCC3" s="703"/>
      <c r="UCD3" s="703"/>
      <c r="UCE3" s="703"/>
      <c r="UCF3" s="703"/>
      <c r="UCG3" s="703"/>
      <c r="UCH3" s="703"/>
      <c r="UCI3" s="703"/>
      <c r="UCJ3" s="703"/>
      <c r="UCK3" s="703"/>
      <c r="UCL3" s="703"/>
      <c r="UCM3" s="703"/>
      <c r="UCN3" s="703"/>
      <c r="UCO3" s="703"/>
      <c r="UCP3" s="703"/>
      <c r="UCQ3" s="703"/>
      <c r="UCR3" s="703"/>
      <c r="UCS3" s="703"/>
      <c r="UCT3" s="703"/>
      <c r="UCU3" s="703"/>
      <c r="UCV3" s="703"/>
      <c r="UCW3" s="703"/>
      <c r="UCX3" s="703"/>
      <c r="UCY3" s="703"/>
      <c r="UCZ3" s="703"/>
      <c r="UDA3" s="703"/>
      <c r="UDB3" s="703"/>
      <c r="UDC3" s="703"/>
      <c r="UDD3" s="703"/>
      <c r="UDE3" s="703"/>
      <c r="UDF3" s="703"/>
      <c r="UDG3" s="703"/>
      <c r="UDH3" s="703"/>
      <c r="UDI3" s="703"/>
      <c r="UDJ3" s="703"/>
      <c r="UDK3" s="703"/>
      <c r="UDL3" s="703"/>
      <c r="UDM3" s="703"/>
      <c r="UDN3" s="703"/>
      <c r="UDO3" s="703"/>
      <c r="UDP3" s="703"/>
      <c r="UDQ3" s="703"/>
      <c r="UDR3" s="703"/>
      <c r="UDS3" s="703"/>
      <c r="UDT3" s="703"/>
      <c r="UDU3" s="703"/>
      <c r="UDV3" s="703"/>
      <c r="UDW3" s="703"/>
      <c r="UDX3" s="703"/>
      <c r="UDY3" s="703"/>
      <c r="UDZ3" s="703"/>
      <c r="UEA3" s="703"/>
      <c r="UEB3" s="703"/>
      <c r="UEC3" s="703"/>
      <c r="UED3" s="703"/>
      <c r="UEE3" s="703"/>
      <c r="UEF3" s="703"/>
      <c r="UEG3" s="703"/>
      <c r="UEH3" s="703"/>
      <c r="UEI3" s="703"/>
      <c r="UEJ3" s="703"/>
      <c r="UEK3" s="703"/>
      <c r="UEL3" s="703"/>
      <c r="UEM3" s="703"/>
      <c r="UEN3" s="703"/>
      <c r="UEO3" s="703"/>
      <c r="UEP3" s="703"/>
      <c r="UEQ3" s="703"/>
      <c r="UER3" s="703"/>
      <c r="UES3" s="703"/>
      <c r="UET3" s="703"/>
      <c r="UEU3" s="703"/>
      <c r="UEV3" s="703"/>
      <c r="UEW3" s="703"/>
      <c r="UEX3" s="703"/>
      <c r="UEY3" s="703"/>
      <c r="UEZ3" s="703"/>
      <c r="UFA3" s="703"/>
      <c r="UFB3" s="703"/>
      <c r="UFC3" s="703"/>
      <c r="UFD3" s="703"/>
      <c r="UFE3" s="703"/>
      <c r="UFF3" s="703"/>
      <c r="UFG3" s="703"/>
      <c r="UFH3" s="703"/>
      <c r="UFI3" s="703"/>
      <c r="UFJ3" s="703"/>
      <c r="UFK3" s="703"/>
      <c r="UFL3" s="703"/>
      <c r="UFM3" s="703"/>
      <c r="UFN3" s="703"/>
      <c r="UFO3" s="703"/>
      <c r="UFP3" s="703"/>
      <c r="UFQ3" s="703"/>
      <c r="UFR3" s="703"/>
      <c r="UFS3" s="703"/>
      <c r="UFT3" s="703"/>
      <c r="UFU3" s="703"/>
      <c r="UFV3" s="703"/>
      <c r="UFW3" s="703"/>
      <c r="UFX3" s="703"/>
      <c r="UFY3" s="703"/>
      <c r="UFZ3" s="703"/>
      <c r="UGA3" s="703"/>
      <c r="UGB3" s="703"/>
      <c r="UGC3" s="703"/>
      <c r="UGD3" s="703"/>
      <c r="UGE3" s="703"/>
      <c r="UGF3" s="703"/>
      <c r="UGG3" s="703"/>
      <c r="UGH3" s="703"/>
      <c r="UGI3" s="703"/>
      <c r="UGJ3" s="703"/>
      <c r="UGK3" s="703"/>
      <c r="UGL3" s="703"/>
      <c r="UGM3" s="703"/>
      <c r="UGN3" s="703"/>
      <c r="UGO3" s="703"/>
      <c r="UGP3" s="703"/>
      <c r="UGQ3" s="703"/>
      <c r="UGR3" s="703"/>
      <c r="UGS3" s="703"/>
      <c r="UGT3" s="703"/>
      <c r="UGU3" s="703"/>
      <c r="UGV3" s="703"/>
      <c r="UGW3" s="703"/>
      <c r="UGX3" s="703"/>
      <c r="UGY3" s="703"/>
      <c r="UGZ3" s="703"/>
      <c r="UHA3" s="703"/>
      <c r="UHB3" s="703"/>
      <c r="UHC3" s="703"/>
      <c r="UHD3" s="703"/>
      <c r="UHE3" s="703"/>
      <c r="UHF3" s="703"/>
      <c r="UHG3" s="703"/>
      <c r="UHH3" s="703"/>
      <c r="UHI3" s="703"/>
      <c r="UHJ3" s="703"/>
      <c r="UHK3" s="703"/>
      <c r="UHL3" s="703"/>
      <c r="UHM3" s="703"/>
      <c r="UHN3" s="703"/>
      <c r="UHO3" s="703"/>
      <c r="UHP3" s="703"/>
      <c r="UHQ3" s="703"/>
      <c r="UHR3" s="703"/>
      <c r="UHS3" s="703"/>
      <c r="UHT3" s="703"/>
      <c r="UHU3" s="703"/>
      <c r="UHV3" s="703"/>
      <c r="UHW3" s="703"/>
      <c r="UHX3" s="703"/>
      <c r="UHY3" s="703"/>
      <c r="UHZ3" s="703"/>
      <c r="UIA3" s="703"/>
      <c r="UIB3" s="703"/>
      <c r="UIC3" s="703"/>
      <c r="UID3" s="703"/>
      <c r="UIE3" s="703"/>
      <c r="UIF3" s="703"/>
      <c r="UIG3" s="703"/>
      <c r="UIH3" s="703"/>
      <c r="UII3" s="703"/>
      <c r="UIJ3" s="703"/>
      <c r="UIK3" s="703"/>
      <c r="UIL3" s="703"/>
      <c r="UIM3" s="703"/>
      <c r="UIN3" s="703"/>
      <c r="UIO3" s="703"/>
      <c r="UIP3" s="703"/>
      <c r="UIQ3" s="703"/>
      <c r="UIR3" s="703"/>
      <c r="UIS3" s="703"/>
      <c r="UIT3" s="703"/>
      <c r="UIU3" s="703"/>
      <c r="UIV3" s="703"/>
      <c r="UIW3" s="703"/>
      <c r="UIX3" s="703"/>
      <c r="UIY3" s="703"/>
      <c r="UIZ3" s="703"/>
      <c r="UJA3" s="703"/>
      <c r="UJB3" s="703"/>
      <c r="UJC3" s="703"/>
      <c r="UJD3" s="703"/>
      <c r="UJE3" s="703"/>
      <c r="UJF3" s="703"/>
      <c r="UJG3" s="703"/>
      <c r="UJH3" s="703"/>
      <c r="UJI3" s="703"/>
      <c r="UJJ3" s="703"/>
      <c r="UJK3" s="703"/>
      <c r="UJL3" s="703"/>
      <c r="UJM3" s="703"/>
      <c r="UJN3" s="703"/>
      <c r="UJO3" s="703"/>
      <c r="UJP3" s="703"/>
      <c r="UJQ3" s="703"/>
      <c r="UJR3" s="703"/>
      <c r="UJS3" s="703"/>
      <c r="UJT3" s="703"/>
      <c r="UJU3" s="703"/>
      <c r="UJV3" s="703"/>
      <c r="UJW3" s="703"/>
      <c r="UJX3" s="703"/>
      <c r="UJY3" s="703"/>
      <c r="UJZ3" s="703"/>
      <c r="UKA3" s="703"/>
      <c r="UKB3" s="703"/>
      <c r="UKC3" s="703"/>
      <c r="UKD3" s="703"/>
      <c r="UKE3" s="703"/>
      <c r="UKF3" s="703"/>
      <c r="UKG3" s="703"/>
      <c r="UKH3" s="703"/>
      <c r="UKI3" s="703"/>
      <c r="UKJ3" s="703"/>
      <c r="UKK3" s="703"/>
      <c r="UKL3" s="703"/>
      <c r="UKM3" s="703"/>
      <c r="UKN3" s="703"/>
      <c r="UKO3" s="703"/>
      <c r="UKP3" s="703"/>
      <c r="UKQ3" s="703"/>
      <c r="UKR3" s="703"/>
      <c r="UKS3" s="703"/>
      <c r="UKT3" s="703"/>
      <c r="UKU3" s="703"/>
      <c r="UKV3" s="703"/>
      <c r="UKW3" s="703"/>
      <c r="UKX3" s="703"/>
      <c r="UKY3" s="703"/>
      <c r="UKZ3" s="703"/>
      <c r="ULA3" s="703"/>
      <c r="ULB3" s="703"/>
      <c r="ULC3" s="703"/>
      <c r="ULD3" s="703"/>
      <c r="ULE3" s="703"/>
      <c r="ULF3" s="703"/>
      <c r="ULG3" s="703"/>
      <c r="ULH3" s="703"/>
      <c r="ULI3" s="703"/>
      <c r="ULJ3" s="703"/>
      <c r="ULK3" s="703"/>
      <c r="ULL3" s="703"/>
      <c r="ULM3" s="703"/>
      <c r="ULN3" s="703"/>
      <c r="ULO3" s="703"/>
      <c r="ULP3" s="703"/>
      <c r="ULQ3" s="703"/>
      <c r="ULR3" s="703"/>
      <c r="ULS3" s="703"/>
      <c r="ULT3" s="703"/>
      <c r="ULU3" s="703"/>
      <c r="ULV3" s="703"/>
      <c r="ULW3" s="703"/>
      <c r="ULX3" s="703"/>
      <c r="ULY3" s="703"/>
      <c r="ULZ3" s="703"/>
      <c r="UMA3" s="703"/>
      <c r="UMB3" s="703"/>
      <c r="UMC3" s="703"/>
      <c r="UMD3" s="703"/>
      <c r="UME3" s="703"/>
      <c r="UMF3" s="703"/>
      <c r="UMG3" s="703"/>
      <c r="UMH3" s="703"/>
      <c r="UMI3" s="703"/>
      <c r="UMJ3" s="703"/>
      <c r="UMK3" s="703"/>
      <c r="UML3" s="703"/>
      <c r="UMM3" s="703"/>
      <c r="UMN3" s="703"/>
      <c r="UMO3" s="703"/>
      <c r="UMP3" s="703"/>
      <c r="UMQ3" s="703"/>
      <c r="UMR3" s="703"/>
      <c r="UMS3" s="703"/>
      <c r="UMT3" s="703"/>
      <c r="UMU3" s="703"/>
      <c r="UMV3" s="703"/>
      <c r="UMW3" s="703"/>
      <c r="UMX3" s="703"/>
      <c r="UMY3" s="703"/>
      <c r="UMZ3" s="703"/>
      <c r="UNA3" s="703"/>
      <c r="UNB3" s="703"/>
      <c r="UNC3" s="703"/>
      <c r="UND3" s="703"/>
      <c r="UNE3" s="703"/>
      <c r="UNF3" s="703"/>
      <c r="UNG3" s="703"/>
      <c r="UNH3" s="703"/>
      <c r="UNI3" s="703"/>
      <c r="UNJ3" s="703"/>
      <c r="UNK3" s="703"/>
      <c r="UNL3" s="703"/>
      <c r="UNM3" s="703"/>
      <c r="UNN3" s="703"/>
      <c r="UNO3" s="703"/>
      <c r="UNP3" s="703"/>
      <c r="UNQ3" s="703"/>
      <c r="UNR3" s="703"/>
      <c r="UNS3" s="703"/>
      <c r="UNT3" s="703"/>
      <c r="UNU3" s="703"/>
      <c r="UNV3" s="703"/>
      <c r="UNW3" s="703"/>
      <c r="UNX3" s="703"/>
      <c r="UNY3" s="703"/>
      <c r="UNZ3" s="703"/>
      <c r="UOA3" s="703"/>
      <c r="UOB3" s="703"/>
      <c r="UOC3" s="703"/>
      <c r="UOD3" s="703"/>
      <c r="UOE3" s="703"/>
      <c r="UOF3" s="703"/>
      <c r="UOG3" s="703"/>
      <c r="UOH3" s="703"/>
      <c r="UOI3" s="703"/>
      <c r="UOJ3" s="703"/>
      <c r="UOK3" s="703"/>
      <c r="UOL3" s="703"/>
      <c r="UOM3" s="703"/>
      <c r="UON3" s="703"/>
      <c r="UOO3" s="703"/>
      <c r="UOP3" s="703"/>
      <c r="UOQ3" s="703"/>
      <c r="UOR3" s="703"/>
      <c r="UOS3" s="703"/>
      <c r="UOT3" s="703"/>
      <c r="UOU3" s="703"/>
      <c r="UOV3" s="703"/>
      <c r="UOW3" s="703"/>
      <c r="UOX3" s="703"/>
      <c r="UOY3" s="703"/>
      <c r="UOZ3" s="703"/>
      <c r="UPA3" s="703"/>
      <c r="UPB3" s="703"/>
      <c r="UPC3" s="703"/>
      <c r="UPD3" s="703"/>
      <c r="UPE3" s="703"/>
      <c r="UPF3" s="703"/>
      <c r="UPG3" s="703"/>
      <c r="UPH3" s="703"/>
      <c r="UPI3" s="703"/>
      <c r="UPJ3" s="703"/>
      <c r="UPK3" s="703"/>
      <c r="UPL3" s="703"/>
      <c r="UPM3" s="703"/>
      <c r="UPN3" s="703"/>
      <c r="UPO3" s="703"/>
      <c r="UPP3" s="703"/>
      <c r="UPQ3" s="703"/>
      <c r="UPR3" s="703"/>
      <c r="UPS3" s="703"/>
      <c r="UPT3" s="703"/>
      <c r="UPU3" s="703"/>
      <c r="UPV3" s="703"/>
      <c r="UPW3" s="703"/>
      <c r="UPX3" s="703"/>
      <c r="UPY3" s="703"/>
      <c r="UPZ3" s="703"/>
      <c r="UQA3" s="703"/>
      <c r="UQB3" s="703"/>
      <c r="UQC3" s="703"/>
      <c r="UQD3" s="703"/>
      <c r="UQE3" s="703"/>
      <c r="UQF3" s="703"/>
      <c r="UQG3" s="703"/>
      <c r="UQH3" s="703"/>
      <c r="UQI3" s="703"/>
      <c r="UQJ3" s="703"/>
      <c r="UQK3" s="703"/>
      <c r="UQL3" s="703"/>
      <c r="UQM3" s="703"/>
      <c r="UQN3" s="703"/>
      <c r="UQO3" s="703"/>
      <c r="UQP3" s="703"/>
      <c r="UQQ3" s="703"/>
      <c r="UQR3" s="703"/>
      <c r="UQS3" s="703"/>
      <c r="UQT3" s="703"/>
      <c r="UQU3" s="703"/>
      <c r="UQV3" s="703"/>
      <c r="UQW3" s="703"/>
      <c r="UQX3" s="703"/>
      <c r="UQY3" s="703"/>
      <c r="UQZ3" s="703"/>
      <c r="URA3" s="703"/>
      <c r="URB3" s="703"/>
      <c r="URC3" s="703"/>
      <c r="URD3" s="703"/>
      <c r="URE3" s="703"/>
      <c r="URF3" s="703"/>
      <c r="URG3" s="703"/>
      <c r="URH3" s="703"/>
      <c r="URI3" s="703"/>
      <c r="URJ3" s="703"/>
      <c r="URK3" s="703"/>
      <c r="URL3" s="703"/>
      <c r="URM3" s="703"/>
      <c r="URN3" s="703"/>
      <c r="URO3" s="703"/>
      <c r="URP3" s="703"/>
      <c r="URQ3" s="703"/>
      <c r="URR3" s="703"/>
      <c r="URS3" s="703"/>
      <c r="URT3" s="703"/>
      <c r="URU3" s="703"/>
      <c r="URV3" s="703"/>
      <c r="URW3" s="703"/>
      <c r="URX3" s="703"/>
      <c r="URY3" s="703"/>
      <c r="URZ3" s="703"/>
      <c r="USA3" s="703"/>
      <c r="USB3" s="703"/>
      <c r="USC3" s="703"/>
      <c r="USD3" s="703"/>
      <c r="USE3" s="703"/>
      <c r="USF3" s="703"/>
      <c r="USG3" s="703"/>
      <c r="USH3" s="703"/>
      <c r="USI3" s="703"/>
      <c r="USJ3" s="703"/>
      <c r="USK3" s="703"/>
      <c r="USL3" s="703"/>
      <c r="USM3" s="703"/>
      <c r="USN3" s="703"/>
      <c r="USO3" s="703"/>
      <c r="USP3" s="703"/>
      <c r="USQ3" s="703"/>
      <c r="USR3" s="703"/>
      <c r="USS3" s="703"/>
      <c r="UST3" s="703"/>
      <c r="USU3" s="703"/>
      <c r="USV3" s="703"/>
      <c r="USW3" s="703"/>
      <c r="USX3" s="703"/>
      <c r="USY3" s="703"/>
      <c r="USZ3" s="703"/>
      <c r="UTA3" s="703"/>
      <c r="UTB3" s="703"/>
      <c r="UTC3" s="703"/>
      <c r="UTD3" s="703"/>
      <c r="UTE3" s="703"/>
      <c r="UTF3" s="703"/>
      <c r="UTG3" s="703"/>
      <c r="UTH3" s="703"/>
      <c r="UTI3" s="703"/>
      <c r="UTJ3" s="703"/>
      <c r="UTK3" s="703"/>
      <c r="UTL3" s="703"/>
      <c r="UTM3" s="703"/>
      <c r="UTN3" s="703"/>
      <c r="UTO3" s="703"/>
      <c r="UTP3" s="703"/>
      <c r="UTQ3" s="703"/>
      <c r="UTR3" s="703"/>
      <c r="UTS3" s="703"/>
      <c r="UTT3" s="703"/>
      <c r="UTU3" s="703"/>
      <c r="UTV3" s="703"/>
      <c r="UTW3" s="703"/>
      <c r="UTX3" s="703"/>
      <c r="UTY3" s="703"/>
      <c r="UTZ3" s="703"/>
      <c r="UUA3" s="703"/>
      <c r="UUB3" s="703"/>
      <c r="UUC3" s="703"/>
      <c r="UUD3" s="703"/>
      <c r="UUE3" s="703"/>
      <c r="UUF3" s="703"/>
      <c r="UUG3" s="703"/>
      <c r="UUH3" s="703"/>
      <c r="UUI3" s="703"/>
      <c r="UUJ3" s="703"/>
      <c r="UUK3" s="703"/>
      <c r="UUL3" s="703"/>
      <c r="UUM3" s="703"/>
      <c r="UUN3" s="703"/>
      <c r="UUO3" s="703"/>
      <c r="UUP3" s="703"/>
      <c r="UUQ3" s="703"/>
      <c r="UUR3" s="703"/>
      <c r="UUS3" s="703"/>
      <c r="UUT3" s="703"/>
      <c r="UUU3" s="703"/>
      <c r="UUV3" s="703"/>
      <c r="UUW3" s="703"/>
      <c r="UUX3" s="703"/>
      <c r="UUY3" s="703"/>
      <c r="UUZ3" s="703"/>
      <c r="UVA3" s="703"/>
      <c r="UVB3" s="703"/>
      <c r="UVC3" s="703"/>
      <c r="UVD3" s="703"/>
      <c r="UVE3" s="703"/>
      <c r="UVF3" s="703"/>
      <c r="UVG3" s="703"/>
      <c r="UVH3" s="703"/>
      <c r="UVI3" s="703"/>
      <c r="UVJ3" s="703"/>
      <c r="UVK3" s="703"/>
      <c r="UVL3" s="703"/>
      <c r="UVM3" s="703"/>
      <c r="UVN3" s="703"/>
      <c r="UVO3" s="703"/>
      <c r="UVP3" s="703"/>
      <c r="UVQ3" s="703"/>
      <c r="UVR3" s="703"/>
      <c r="UVS3" s="703"/>
      <c r="UVT3" s="703"/>
      <c r="UVU3" s="703"/>
      <c r="UVV3" s="703"/>
      <c r="UVW3" s="703"/>
      <c r="UVX3" s="703"/>
      <c r="UVY3" s="703"/>
      <c r="UVZ3" s="703"/>
      <c r="UWA3" s="703"/>
      <c r="UWB3" s="703"/>
      <c r="UWC3" s="703"/>
      <c r="UWD3" s="703"/>
      <c r="UWE3" s="703"/>
      <c r="UWF3" s="703"/>
      <c r="UWG3" s="703"/>
      <c r="UWH3" s="703"/>
      <c r="UWI3" s="703"/>
      <c r="UWJ3" s="703"/>
      <c r="UWK3" s="703"/>
      <c r="UWL3" s="703"/>
      <c r="UWM3" s="703"/>
      <c r="UWN3" s="703"/>
      <c r="UWO3" s="703"/>
      <c r="UWP3" s="703"/>
      <c r="UWQ3" s="703"/>
      <c r="UWR3" s="703"/>
      <c r="UWS3" s="703"/>
      <c r="UWT3" s="703"/>
      <c r="UWU3" s="703"/>
      <c r="UWV3" s="703"/>
      <c r="UWW3" s="703"/>
      <c r="UWX3" s="703"/>
      <c r="UWY3" s="703"/>
      <c r="UWZ3" s="703"/>
      <c r="UXA3" s="703"/>
      <c r="UXB3" s="703"/>
      <c r="UXC3" s="703"/>
      <c r="UXD3" s="703"/>
      <c r="UXE3" s="703"/>
      <c r="UXF3" s="703"/>
      <c r="UXG3" s="703"/>
      <c r="UXH3" s="703"/>
      <c r="UXI3" s="703"/>
      <c r="UXJ3" s="703"/>
      <c r="UXK3" s="703"/>
      <c r="UXL3" s="703"/>
      <c r="UXM3" s="703"/>
      <c r="UXN3" s="703"/>
      <c r="UXO3" s="703"/>
      <c r="UXP3" s="703"/>
      <c r="UXQ3" s="703"/>
      <c r="UXR3" s="703"/>
      <c r="UXS3" s="703"/>
      <c r="UXT3" s="703"/>
      <c r="UXU3" s="703"/>
      <c r="UXV3" s="703"/>
      <c r="UXW3" s="703"/>
      <c r="UXX3" s="703"/>
      <c r="UXY3" s="703"/>
      <c r="UXZ3" s="703"/>
      <c r="UYA3" s="703"/>
      <c r="UYB3" s="703"/>
      <c r="UYC3" s="703"/>
      <c r="UYD3" s="703"/>
      <c r="UYE3" s="703"/>
      <c r="UYF3" s="703"/>
      <c r="UYG3" s="703"/>
      <c r="UYH3" s="703"/>
      <c r="UYI3" s="703"/>
      <c r="UYJ3" s="703"/>
      <c r="UYK3" s="703"/>
      <c r="UYL3" s="703"/>
      <c r="UYM3" s="703"/>
      <c r="UYN3" s="703"/>
      <c r="UYO3" s="703"/>
      <c r="UYP3" s="703"/>
      <c r="UYQ3" s="703"/>
      <c r="UYR3" s="703"/>
      <c r="UYS3" s="703"/>
      <c r="UYT3" s="703"/>
      <c r="UYU3" s="703"/>
      <c r="UYV3" s="703"/>
      <c r="UYW3" s="703"/>
      <c r="UYX3" s="703"/>
      <c r="UYY3" s="703"/>
      <c r="UYZ3" s="703"/>
      <c r="UZA3" s="703"/>
      <c r="UZB3" s="703"/>
      <c r="UZC3" s="703"/>
      <c r="UZD3" s="703"/>
      <c r="UZE3" s="703"/>
      <c r="UZF3" s="703"/>
      <c r="UZG3" s="703"/>
      <c r="UZH3" s="703"/>
      <c r="UZI3" s="703"/>
      <c r="UZJ3" s="703"/>
      <c r="UZK3" s="703"/>
      <c r="UZL3" s="703"/>
      <c r="UZM3" s="703"/>
      <c r="UZN3" s="703"/>
      <c r="UZO3" s="703"/>
      <c r="UZP3" s="703"/>
      <c r="UZQ3" s="703"/>
      <c r="UZR3" s="703"/>
      <c r="UZS3" s="703"/>
      <c r="UZT3" s="703"/>
      <c r="UZU3" s="703"/>
      <c r="UZV3" s="703"/>
      <c r="UZW3" s="703"/>
      <c r="UZX3" s="703"/>
      <c r="UZY3" s="703"/>
      <c r="UZZ3" s="703"/>
      <c r="VAA3" s="703"/>
      <c r="VAB3" s="703"/>
      <c r="VAC3" s="703"/>
      <c r="VAD3" s="703"/>
      <c r="VAE3" s="703"/>
      <c r="VAF3" s="703"/>
      <c r="VAG3" s="703"/>
      <c r="VAH3" s="703"/>
      <c r="VAI3" s="703"/>
      <c r="VAJ3" s="703"/>
      <c r="VAK3" s="703"/>
      <c r="VAL3" s="703"/>
      <c r="VAM3" s="703"/>
      <c r="VAN3" s="703"/>
      <c r="VAO3" s="703"/>
      <c r="VAP3" s="703"/>
      <c r="VAQ3" s="703"/>
      <c r="VAR3" s="703"/>
      <c r="VAS3" s="703"/>
      <c r="VAT3" s="703"/>
      <c r="VAU3" s="703"/>
      <c r="VAV3" s="703"/>
      <c r="VAW3" s="703"/>
      <c r="VAX3" s="703"/>
      <c r="VAY3" s="703"/>
      <c r="VAZ3" s="703"/>
      <c r="VBA3" s="703"/>
      <c r="VBB3" s="703"/>
      <c r="VBC3" s="703"/>
      <c r="VBD3" s="703"/>
      <c r="VBE3" s="703"/>
      <c r="VBF3" s="703"/>
      <c r="VBG3" s="703"/>
      <c r="VBH3" s="703"/>
      <c r="VBI3" s="703"/>
      <c r="VBJ3" s="703"/>
      <c r="VBK3" s="703"/>
      <c r="VBL3" s="703"/>
      <c r="VBM3" s="703"/>
      <c r="VBN3" s="703"/>
      <c r="VBO3" s="703"/>
      <c r="VBP3" s="703"/>
      <c r="VBQ3" s="703"/>
      <c r="VBR3" s="703"/>
      <c r="VBS3" s="703"/>
      <c r="VBT3" s="703"/>
      <c r="VBU3" s="703"/>
      <c r="VBV3" s="703"/>
      <c r="VBW3" s="703"/>
      <c r="VBX3" s="703"/>
      <c r="VBY3" s="703"/>
      <c r="VBZ3" s="703"/>
      <c r="VCA3" s="703"/>
      <c r="VCB3" s="703"/>
      <c r="VCC3" s="703"/>
      <c r="VCD3" s="703"/>
      <c r="VCE3" s="703"/>
      <c r="VCF3" s="703"/>
      <c r="VCG3" s="703"/>
      <c r="VCH3" s="703"/>
      <c r="VCI3" s="703"/>
      <c r="VCJ3" s="703"/>
      <c r="VCK3" s="703"/>
      <c r="VCL3" s="703"/>
      <c r="VCM3" s="703"/>
      <c r="VCN3" s="703"/>
      <c r="VCO3" s="703"/>
      <c r="VCP3" s="703"/>
      <c r="VCQ3" s="703"/>
      <c r="VCR3" s="703"/>
      <c r="VCS3" s="703"/>
      <c r="VCT3" s="703"/>
      <c r="VCU3" s="703"/>
      <c r="VCV3" s="703"/>
      <c r="VCW3" s="703"/>
      <c r="VCX3" s="703"/>
      <c r="VCY3" s="703"/>
      <c r="VCZ3" s="703"/>
      <c r="VDA3" s="703"/>
      <c r="VDB3" s="703"/>
      <c r="VDC3" s="703"/>
      <c r="VDD3" s="703"/>
      <c r="VDE3" s="703"/>
      <c r="VDF3" s="703"/>
      <c r="VDG3" s="703"/>
      <c r="VDH3" s="703"/>
      <c r="VDI3" s="703"/>
      <c r="VDJ3" s="703"/>
      <c r="VDK3" s="703"/>
      <c r="VDL3" s="703"/>
      <c r="VDM3" s="703"/>
      <c r="VDN3" s="703"/>
      <c r="VDO3" s="703"/>
      <c r="VDP3" s="703"/>
      <c r="VDQ3" s="703"/>
      <c r="VDR3" s="703"/>
      <c r="VDS3" s="703"/>
      <c r="VDT3" s="703"/>
      <c r="VDU3" s="703"/>
      <c r="VDV3" s="703"/>
      <c r="VDW3" s="703"/>
      <c r="VDX3" s="703"/>
      <c r="VDY3" s="703"/>
      <c r="VDZ3" s="703"/>
      <c r="VEA3" s="703"/>
      <c r="VEB3" s="703"/>
      <c r="VEC3" s="703"/>
      <c r="VED3" s="703"/>
      <c r="VEE3" s="703"/>
      <c r="VEF3" s="703"/>
      <c r="VEG3" s="703"/>
      <c r="VEH3" s="703"/>
      <c r="VEI3" s="703"/>
      <c r="VEJ3" s="703"/>
      <c r="VEK3" s="703"/>
      <c r="VEL3" s="703"/>
      <c r="VEM3" s="703"/>
      <c r="VEN3" s="703"/>
      <c r="VEO3" s="703"/>
      <c r="VEP3" s="703"/>
      <c r="VEQ3" s="703"/>
      <c r="VER3" s="703"/>
      <c r="VES3" s="703"/>
      <c r="VET3" s="703"/>
      <c r="VEU3" s="703"/>
      <c r="VEV3" s="703"/>
      <c r="VEW3" s="703"/>
      <c r="VEX3" s="703"/>
      <c r="VEY3" s="703"/>
      <c r="VEZ3" s="703"/>
      <c r="VFA3" s="703"/>
      <c r="VFB3" s="703"/>
      <c r="VFC3" s="703"/>
      <c r="VFD3" s="703"/>
      <c r="VFE3" s="703"/>
      <c r="VFF3" s="703"/>
      <c r="VFG3" s="703"/>
      <c r="VFH3" s="703"/>
      <c r="VFI3" s="703"/>
      <c r="VFJ3" s="703"/>
      <c r="VFK3" s="703"/>
      <c r="VFL3" s="703"/>
      <c r="VFM3" s="703"/>
      <c r="VFN3" s="703"/>
      <c r="VFO3" s="703"/>
      <c r="VFP3" s="703"/>
      <c r="VFQ3" s="703"/>
      <c r="VFR3" s="703"/>
      <c r="VFS3" s="703"/>
      <c r="VFT3" s="703"/>
      <c r="VFU3" s="703"/>
      <c r="VFV3" s="703"/>
      <c r="VFW3" s="703"/>
      <c r="VFX3" s="703"/>
      <c r="VFY3" s="703"/>
      <c r="VFZ3" s="703"/>
      <c r="VGA3" s="703"/>
      <c r="VGB3" s="703"/>
      <c r="VGC3" s="703"/>
      <c r="VGD3" s="703"/>
      <c r="VGE3" s="703"/>
      <c r="VGF3" s="703"/>
      <c r="VGG3" s="703"/>
      <c r="VGH3" s="703"/>
      <c r="VGI3" s="703"/>
      <c r="VGJ3" s="703"/>
      <c r="VGK3" s="703"/>
      <c r="VGL3" s="703"/>
      <c r="VGM3" s="703"/>
      <c r="VGN3" s="703"/>
      <c r="VGO3" s="703"/>
      <c r="VGP3" s="703"/>
      <c r="VGQ3" s="703"/>
      <c r="VGR3" s="703"/>
      <c r="VGS3" s="703"/>
      <c r="VGT3" s="703"/>
      <c r="VGU3" s="703"/>
      <c r="VGV3" s="703"/>
      <c r="VGW3" s="703"/>
      <c r="VGX3" s="703"/>
      <c r="VGY3" s="703"/>
      <c r="VGZ3" s="703"/>
      <c r="VHA3" s="703"/>
      <c r="VHB3" s="703"/>
      <c r="VHC3" s="703"/>
      <c r="VHD3" s="703"/>
      <c r="VHE3" s="703"/>
      <c r="VHF3" s="703"/>
      <c r="VHG3" s="703"/>
      <c r="VHH3" s="703"/>
      <c r="VHI3" s="703"/>
      <c r="VHJ3" s="703"/>
      <c r="VHK3" s="703"/>
      <c r="VHL3" s="703"/>
      <c r="VHM3" s="703"/>
      <c r="VHN3" s="703"/>
      <c r="VHO3" s="703"/>
      <c r="VHP3" s="703"/>
      <c r="VHQ3" s="703"/>
      <c r="VHR3" s="703"/>
      <c r="VHS3" s="703"/>
      <c r="VHT3" s="703"/>
      <c r="VHU3" s="703"/>
      <c r="VHV3" s="703"/>
      <c r="VHW3" s="703"/>
      <c r="VHX3" s="703"/>
      <c r="VHY3" s="703"/>
      <c r="VHZ3" s="703"/>
      <c r="VIA3" s="703"/>
      <c r="VIB3" s="703"/>
      <c r="VIC3" s="703"/>
      <c r="VID3" s="703"/>
      <c r="VIE3" s="703"/>
      <c r="VIF3" s="703"/>
      <c r="VIG3" s="703"/>
      <c r="VIH3" s="703"/>
      <c r="VII3" s="703"/>
      <c r="VIJ3" s="703"/>
      <c r="VIK3" s="703"/>
      <c r="VIL3" s="703"/>
      <c r="VIM3" s="703"/>
      <c r="VIN3" s="703"/>
      <c r="VIO3" s="703"/>
      <c r="VIP3" s="703"/>
      <c r="VIQ3" s="703"/>
      <c r="VIR3" s="703"/>
      <c r="VIS3" s="703"/>
      <c r="VIT3" s="703"/>
      <c r="VIU3" s="703"/>
      <c r="VIV3" s="703"/>
      <c r="VIW3" s="703"/>
      <c r="VIX3" s="703"/>
      <c r="VIY3" s="703"/>
      <c r="VIZ3" s="703"/>
      <c r="VJA3" s="703"/>
      <c r="VJB3" s="703"/>
      <c r="VJC3" s="703"/>
      <c r="VJD3" s="703"/>
      <c r="VJE3" s="703"/>
      <c r="VJF3" s="703"/>
      <c r="VJG3" s="703"/>
      <c r="VJH3" s="703"/>
      <c r="VJI3" s="703"/>
      <c r="VJJ3" s="703"/>
      <c r="VJK3" s="703"/>
      <c r="VJL3" s="703"/>
      <c r="VJM3" s="703"/>
      <c r="VJN3" s="703"/>
      <c r="VJO3" s="703"/>
      <c r="VJP3" s="703"/>
      <c r="VJQ3" s="703"/>
      <c r="VJR3" s="703"/>
      <c r="VJS3" s="703"/>
      <c r="VJT3" s="703"/>
      <c r="VJU3" s="703"/>
      <c r="VJV3" s="703"/>
      <c r="VJW3" s="703"/>
      <c r="VJX3" s="703"/>
      <c r="VJY3" s="703"/>
      <c r="VJZ3" s="703"/>
      <c r="VKA3" s="703"/>
      <c r="VKB3" s="703"/>
      <c r="VKC3" s="703"/>
      <c r="VKD3" s="703"/>
      <c r="VKE3" s="703"/>
      <c r="VKF3" s="703"/>
      <c r="VKG3" s="703"/>
      <c r="VKH3" s="703"/>
      <c r="VKI3" s="703"/>
      <c r="VKJ3" s="703"/>
      <c r="VKK3" s="703"/>
      <c r="VKL3" s="703"/>
      <c r="VKM3" s="703"/>
      <c r="VKN3" s="703"/>
      <c r="VKO3" s="703"/>
      <c r="VKP3" s="703"/>
      <c r="VKQ3" s="703"/>
      <c r="VKR3" s="703"/>
      <c r="VKS3" s="703"/>
      <c r="VKT3" s="703"/>
      <c r="VKU3" s="703"/>
      <c r="VKV3" s="703"/>
      <c r="VKW3" s="703"/>
      <c r="VKX3" s="703"/>
      <c r="VKY3" s="703"/>
      <c r="VKZ3" s="703"/>
      <c r="VLA3" s="703"/>
      <c r="VLB3" s="703"/>
      <c r="VLC3" s="703"/>
      <c r="VLD3" s="703"/>
      <c r="VLE3" s="703"/>
      <c r="VLF3" s="703"/>
      <c r="VLG3" s="703"/>
      <c r="VLH3" s="703"/>
      <c r="VLI3" s="703"/>
      <c r="VLJ3" s="703"/>
      <c r="VLK3" s="703"/>
      <c r="VLL3" s="703"/>
      <c r="VLM3" s="703"/>
      <c r="VLN3" s="703"/>
      <c r="VLO3" s="703"/>
      <c r="VLP3" s="703"/>
      <c r="VLQ3" s="703"/>
      <c r="VLR3" s="703"/>
      <c r="VLS3" s="703"/>
      <c r="VLT3" s="703"/>
      <c r="VLU3" s="703"/>
      <c r="VLV3" s="703"/>
      <c r="VLW3" s="703"/>
      <c r="VLX3" s="703"/>
      <c r="VLY3" s="703"/>
      <c r="VLZ3" s="703"/>
      <c r="VMA3" s="703"/>
      <c r="VMB3" s="703"/>
      <c r="VMC3" s="703"/>
      <c r="VMD3" s="703"/>
      <c r="VME3" s="703"/>
      <c r="VMF3" s="703"/>
      <c r="VMG3" s="703"/>
      <c r="VMH3" s="703"/>
      <c r="VMI3" s="703"/>
      <c r="VMJ3" s="703"/>
      <c r="VMK3" s="703"/>
      <c r="VML3" s="703"/>
      <c r="VMM3" s="703"/>
      <c r="VMN3" s="703"/>
      <c r="VMO3" s="703"/>
      <c r="VMP3" s="703"/>
      <c r="VMQ3" s="703"/>
      <c r="VMR3" s="703"/>
      <c r="VMS3" s="703"/>
      <c r="VMT3" s="703"/>
      <c r="VMU3" s="703"/>
      <c r="VMV3" s="703"/>
      <c r="VMW3" s="703"/>
      <c r="VMX3" s="703"/>
      <c r="VMY3" s="703"/>
      <c r="VMZ3" s="703"/>
      <c r="VNA3" s="703"/>
      <c r="VNB3" s="703"/>
      <c r="VNC3" s="703"/>
      <c r="VND3" s="703"/>
      <c r="VNE3" s="703"/>
      <c r="VNF3" s="703"/>
      <c r="VNG3" s="703"/>
      <c r="VNH3" s="703"/>
      <c r="VNI3" s="703"/>
      <c r="VNJ3" s="703"/>
      <c r="VNK3" s="703"/>
      <c r="VNL3" s="703"/>
      <c r="VNM3" s="703"/>
      <c r="VNN3" s="703"/>
      <c r="VNO3" s="703"/>
      <c r="VNP3" s="703"/>
      <c r="VNQ3" s="703"/>
      <c r="VNR3" s="703"/>
      <c r="VNS3" s="703"/>
      <c r="VNT3" s="703"/>
      <c r="VNU3" s="703"/>
      <c r="VNV3" s="703"/>
      <c r="VNW3" s="703"/>
      <c r="VNX3" s="703"/>
      <c r="VNY3" s="703"/>
      <c r="VNZ3" s="703"/>
      <c r="VOA3" s="703"/>
      <c r="VOB3" s="703"/>
      <c r="VOC3" s="703"/>
      <c r="VOD3" s="703"/>
      <c r="VOE3" s="703"/>
      <c r="VOF3" s="703"/>
      <c r="VOG3" s="703"/>
      <c r="VOH3" s="703"/>
      <c r="VOI3" s="703"/>
      <c r="VOJ3" s="703"/>
      <c r="VOK3" s="703"/>
      <c r="VOL3" s="703"/>
      <c r="VOM3" s="703"/>
      <c r="VON3" s="703"/>
      <c r="VOO3" s="703"/>
      <c r="VOP3" s="703"/>
      <c r="VOQ3" s="703"/>
      <c r="VOR3" s="703"/>
      <c r="VOS3" s="703"/>
      <c r="VOT3" s="703"/>
      <c r="VOU3" s="703"/>
      <c r="VOV3" s="703"/>
      <c r="VOW3" s="703"/>
      <c r="VOX3" s="703"/>
      <c r="VOY3" s="703"/>
      <c r="VOZ3" s="703"/>
      <c r="VPA3" s="703"/>
      <c r="VPB3" s="703"/>
      <c r="VPC3" s="703"/>
      <c r="VPD3" s="703"/>
      <c r="VPE3" s="703"/>
      <c r="VPF3" s="703"/>
      <c r="VPG3" s="703"/>
      <c r="VPH3" s="703"/>
      <c r="VPI3" s="703"/>
      <c r="VPJ3" s="703"/>
      <c r="VPK3" s="703"/>
      <c r="VPL3" s="703"/>
      <c r="VPM3" s="703"/>
      <c r="VPN3" s="703"/>
      <c r="VPO3" s="703"/>
      <c r="VPP3" s="703"/>
      <c r="VPQ3" s="703"/>
      <c r="VPR3" s="703"/>
      <c r="VPS3" s="703"/>
      <c r="VPT3" s="703"/>
      <c r="VPU3" s="703"/>
      <c r="VPV3" s="703"/>
      <c r="VPW3" s="703"/>
      <c r="VPX3" s="703"/>
      <c r="VPY3" s="703"/>
      <c r="VPZ3" s="703"/>
      <c r="VQA3" s="703"/>
      <c r="VQB3" s="703"/>
      <c r="VQC3" s="703"/>
      <c r="VQD3" s="703"/>
      <c r="VQE3" s="703"/>
      <c r="VQF3" s="703"/>
      <c r="VQG3" s="703"/>
      <c r="VQH3" s="703"/>
      <c r="VQI3" s="703"/>
      <c r="VQJ3" s="703"/>
      <c r="VQK3" s="703"/>
      <c r="VQL3" s="703"/>
      <c r="VQM3" s="703"/>
      <c r="VQN3" s="703"/>
      <c r="VQO3" s="703"/>
      <c r="VQP3" s="703"/>
      <c r="VQQ3" s="703"/>
      <c r="VQR3" s="703"/>
      <c r="VQS3" s="703"/>
      <c r="VQT3" s="703"/>
      <c r="VQU3" s="703"/>
      <c r="VQV3" s="703"/>
      <c r="VQW3" s="703"/>
      <c r="VQX3" s="703"/>
      <c r="VQY3" s="703"/>
      <c r="VQZ3" s="703"/>
      <c r="VRA3" s="703"/>
      <c r="VRB3" s="703"/>
      <c r="VRC3" s="703"/>
      <c r="VRD3" s="703"/>
      <c r="VRE3" s="703"/>
      <c r="VRF3" s="703"/>
      <c r="VRG3" s="703"/>
      <c r="VRH3" s="703"/>
      <c r="VRI3" s="703"/>
      <c r="VRJ3" s="703"/>
      <c r="VRK3" s="703"/>
      <c r="VRL3" s="703"/>
      <c r="VRM3" s="703"/>
      <c r="VRN3" s="703"/>
      <c r="VRO3" s="703"/>
      <c r="VRP3" s="703"/>
      <c r="VRQ3" s="703"/>
      <c r="VRR3" s="703"/>
      <c r="VRS3" s="703"/>
      <c r="VRT3" s="703"/>
      <c r="VRU3" s="703"/>
      <c r="VRV3" s="703"/>
      <c r="VRW3" s="703"/>
      <c r="VRX3" s="703"/>
      <c r="VRY3" s="703"/>
      <c r="VRZ3" s="703"/>
      <c r="VSA3" s="703"/>
      <c r="VSB3" s="703"/>
      <c r="VSC3" s="703"/>
      <c r="VSD3" s="703"/>
      <c r="VSE3" s="703"/>
      <c r="VSF3" s="703"/>
      <c r="VSG3" s="703"/>
      <c r="VSH3" s="703"/>
      <c r="VSI3" s="703"/>
      <c r="VSJ3" s="703"/>
      <c r="VSK3" s="703"/>
      <c r="VSL3" s="703"/>
      <c r="VSM3" s="703"/>
      <c r="VSN3" s="703"/>
      <c r="VSO3" s="703"/>
      <c r="VSP3" s="703"/>
      <c r="VSQ3" s="703"/>
      <c r="VSR3" s="703"/>
      <c r="VSS3" s="703"/>
      <c r="VST3" s="703"/>
      <c r="VSU3" s="703"/>
      <c r="VSV3" s="703"/>
      <c r="VSW3" s="703"/>
      <c r="VSX3" s="703"/>
      <c r="VSY3" s="703"/>
      <c r="VSZ3" s="703"/>
      <c r="VTA3" s="703"/>
      <c r="VTB3" s="703"/>
      <c r="VTC3" s="703"/>
      <c r="VTD3" s="703"/>
      <c r="VTE3" s="703"/>
      <c r="VTF3" s="703"/>
      <c r="VTG3" s="703"/>
      <c r="VTH3" s="703"/>
      <c r="VTI3" s="703"/>
      <c r="VTJ3" s="703"/>
      <c r="VTK3" s="703"/>
      <c r="VTL3" s="703"/>
      <c r="VTM3" s="703"/>
      <c r="VTN3" s="703"/>
      <c r="VTO3" s="703"/>
      <c r="VTP3" s="703"/>
      <c r="VTQ3" s="703"/>
      <c r="VTR3" s="703"/>
      <c r="VTS3" s="703"/>
      <c r="VTT3" s="703"/>
      <c r="VTU3" s="703"/>
      <c r="VTV3" s="703"/>
      <c r="VTW3" s="703"/>
      <c r="VTX3" s="703"/>
      <c r="VTY3" s="703"/>
      <c r="VTZ3" s="703"/>
      <c r="VUA3" s="703"/>
      <c r="VUB3" s="703"/>
      <c r="VUC3" s="703"/>
      <c r="VUD3" s="703"/>
      <c r="VUE3" s="703"/>
      <c r="VUF3" s="703"/>
      <c r="VUG3" s="703"/>
      <c r="VUH3" s="703"/>
      <c r="VUI3" s="703"/>
      <c r="VUJ3" s="703"/>
      <c r="VUK3" s="703"/>
      <c r="VUL3" s="703"/>
      <c r="VUM3" s="703"/>
      <c r="VUN3" s="703"/>
      <c r="VUO3" s="703"/>
      <c r="VUP3" s="703"/>
      <c r="VUQ3" s="703"/>
      <c r="VUR3" s="703"/>
      <c r="VUS3" s="703"/>
      <c r="VUT3" s="703"/>
      <c r="VUU3" s="703"/>
      <c r="VUV3" s="703"/>
      <c r="VUW3" s="703"/>
      <c r="VUX3" s="703"/>
      <c r="VUY3" s="703"/>
      <c r="VUZ3" s="703"/>
      <c r="VVA3" s="703"/>
      <c r="VVB3" s="703"/>
      <c r="VVC3" s="703"/>
      <c r="VVD3" s="703"/>
      <c r="VVE3" s="703"/>
      <c r="VVF3" s="703"/>
      <c r="VVG3" s="703"/>
      <c r="VVH3" s="703"/>
      <c r="VVI3" s="703"/>
      <c r="VVJ3" s="703"/>
      <c r="VVK3" s="703"/>
      <c r="VVL3" s="703"/>
      <c r="VVM3" s="703"/>
      <c r="VVN3" s="703"/>
      <c r="VVO3" s="703"/>
      <c r="VVP3" s="703"/>
      <c r="VVQ3" s="703"/>
      <c r="VVR3" s="703"/>
      <c r="VVS3" s="703"/>
      <c r="VVT3" s="703"/>
      <c r="VVU3" s="703"/>
      <c r="VVV3" s="703"/>
      <c r="VVW3" s="703"/>
      <c r="VVX3" s="703"/>
      <c r="VVY3" s="703"/>
      <c r="VVZ3" s="703"/>
      <c r="VWA3" s="703"/>
      <c r="VWB3" s="703"/>
      <c r="VWC3" s="703"/>
      <c r="VWD3" s="703"/>
      <c r="VWE3" s="703"/>
      <c r="VWF3" s="703"/>
      <c r="VWG3" s="703"/>
      <c r="VWH3" s="703"/>
      <c r="VWI3" s="703"/>
      <c r="VWJ3" s="703"/>
      <c r="VWK3" s="703"/>
      <c r="VWL3" s="703"/>
      <c r="VWM3" s="703"/>
      <c r="VWN3" s="703"/>
      <c r="VWO3" s="703"/>
      <c r="VWP3" s="703"/>
      <c r="VWQ3" s="703"/>
      <c r="VWR3" s="703"/>
      <c r="VWS3" s="703"/>
      <c r="VWT3" s="703"/>
      <c r="VWU3" s="703"/>
      <c r="VWV3" s="703"/>
      <c r="VWW3" s="703"/>
      <c r="VWX3" s="703"/>
      <c r="VWY3" s="703"/>
      <c r="VWZ3" s="703"/>
      <c r="VXA3" s="703"/>
      <c r="VXB3" s="703"/>
      <c r="VXC3" s="703"/>
      <c r="VXD3" s="703"/>
      <c r="VXE3" s="703"/>
      <c r="VXF3" s="703"/>
      <c r="VXG3" s="703"/>
      <c r="VXH3" s="703"/>
      <c r="VXI3" s="703"/>
      <c r="VXJ3" s="703"/>
      <c r="VXK3" s="703"/>
      <c r="VXL3" s="703"/>
      <c r="VXM3" s="703"/>
      <c r="VXN3" s="703"/>
      <c r="VXO3" s="703"/>
      <c r="VXP3" s="703"/>
      <c r="VXQ3" s="703"/>
      <c r="VXR3" s="703"/>
      <c r="VXS3" s="703"/>
      <c r="VXT3" s="703"/>
      <c r="VXU3" s="703"/>
      <c r="VXV3" s="703"/>
      <c r="VXW3" s="703"/>
      <c r="VXX3" s="703"/>
      <c r="VXY3" s="703"/>
      <c r="VXZ3" s="703"/>
      <c r="VYA3" s="703"/>
      <c r="VYB3" s="703"/>
      <c r="VYC3" s="703"/>
      <c r="VYD3" s="703"/>
      <c r="VYE3" s="703"/>
      <c r="VYF3" s="703"/>
      <c r="VYG3" s="703"/>
      <c r="VYH3" s="703"/>
      <c r="VYI3" s="703"/>
      <c r="VYJ3" s="703"/>
      <c r="VYK3" s="703"/>
      <c r="VYL3" s="703"/>
      <c r="VYM3" s="703"/>
      <c r="VYN3" s="703"/>
      <c r="VYO3" s="703"/>
      <c r="VYP3" s="703"/>
      <c r="VYQ3" s="703"/>
      <c r="VYR3" s="703"/>
      <c r="VYS3" s="703"/>
      <c r="VYT3" s="703"/>
      <c r="VYU3" s="703"/>
      <c r="VYV3" s="703"/>
      <c r="VYW3" s="703"/>
      <c r="VYX3" s="703"/>
      <c r="VYY3" s="703"/>
      <c r="VYZ3" s="703"/>
      <c r="VZA3" s="703"/>
      <c r="VZB3" s="703"/>
      <c r="VZC3" s="703"/>
      <c r="VZD3" s="703"/>
      <c r="VZE3" s="703"/>
      <c r="VZF3" s="703"/>
      <c r="VZG3" s="703"/>
      <c r="VZH3" s="703"/>
      <c r="VZI3" s="703"/>
      <c r="VZJ3" s="703"/>
      <c r="VZK3" s="703"/>
      <c r="VZL3" s="703"/>
      <c r="VZM3" s="703"/>
      <c r="VZN3" s="703"/>
      <c r="VZO3" s="703"/>
      <c r="VZP3" s="703"/>
      <c r="VZQ3" s="703"/>
      <c r="VZR3" s="703"/>
      <c r="VZS3" s="703"/>
      <c r="VZT3" s="703"/>
      <c r="VZU3" s="703"/>
      <c r="VZV3" s="703"/>
      <c r="VZW3" s="703"/>
      <c r="VZX3" s="703"/>
      <c r="VZY3" s="703"/>
      <c r="VZZ3" s="703"/>
      <c r="WAA3" s="703"/>
      <c r="WAB3" s="703"/>
      <c r="WAC3" s="703"/>
      <c r="WAD3" s="703"/>
      <c r="WAE3" s="703"/>
      <c r="WAF3" s="703"/>
      <c r="WAG3" s="703"/>
      <c r="WAH3" s="703"/>
      <c r="WAI3" s="703"/>
      <c r="WAJ3" s="703"/>
      <c r="WAK3" s="703"/>
      <c r="WAL3" s="703"/>
      <c r="WAM3" s="703"/>
      <c r="WAN3" s="703"/>
      <c r="WAO3" s="703"/>
      <c r="WAP3" s="703"/>
      <c r="WAQ3" s="703"/>
      <c r="WAR3" s="703"/>
      <c r="WAS3" s="703"/>
      <c r="WAT3" s="703"/>
      <c r="WAU3" s="703"/>
      <c r="WAV3" s="703"/>
      <c r="WAW3" s="703"/>
      <c r="WAX3" s="703"/>
      <c r="WAY3" s="703"/>
      <c r="WAZ3" s="703"/>
      <c r="WBA3" s="703"/>
      <c r="WBB3" s="703"/>
      <c r="WBC3" s="703"/>
      <c r="WBD3" s="703"/>
      <c r="WBE3" s="703"/>
      <c r="WBF3" s="703"/>
      <c r="WBG3" s="703"/>
      <c r="WBH3" s="703"/>
      <c r="WBI3" s="703"/>
      <c r="WBJ3" s="703"/>
      <c r="WBK3" s="703"/>
      <c r="WBL3" s="703"/>
      <c r="WBM3" s="703"/>
      <c r="WBN3" s="703"/>
      <c r="WBO3" s="703"/>
      <c r="WBP3" s="703"/>
      <c r="WBQ3" s="703"/>
      <c r="WBR3" s="703"/>
      <c r="WBS3" s="703"/>
      <c r="WBT3" s="703"/>
      <c r="WBU3" s="703"/>
      <c r="WBV3" s="703"/>
      <c r="WBW3" s="703"/>
      <c r="WBX3" s="703"/>
      <c r="WBY3" s="703"/>
      <c r="WBZ3" s="703"/>
      <c r="WCA3" s="703"/>
      <c r="WCB3" s="703"/>
      <c r="WCC3" s="703"/>
      <c r="WCD3" s="703"/>
      <c r="WCE3" s="703"/>
      <c r="WCF3" s="703"/>
      <c r="WCG3" s="703"/>
      <c r="WCH3" s="703"/>
      <c r="WCI3" s="703"/>
      <c r="WCJ3" s="703"/>
      <c r="WCK3" s="703"/>
      <c r="WCL3" s="703"/>
      <c r="WCM3" s="703"/>
      <c r="WCN3" s="703"/>
      <c r="WCO3" s="703"/>
      <c r="WCP3" s="703"/>
      <c r="WCQ3" s="703"/>
      <c r="WCR3" s="703"/>
      <c r="WCS3" s="703"/>
      <c r="WCT3" s="703"/>
      <c r="WCU3" s="703"/>
      <c r="WCV3" s="703"/>
      <c r="WCW3" s="703"/>
      <c r="WCX3" s="703"/>
      <c r="WCY3" s="703"/>
      <c r="WCZ3" s="703"/>
      <c r="WDA3" s="703"/>
      <c r="WDB3" s="703"/>
      <c r="WDC3" s="703"/>
      <c r="WDD3" s="703"/>
      <c r="WDE3" s="703"/>
      <c r="WDF3" s="703"/>
      <c r="WDG3" s="703"/>
      <c r="WDH3" s="703"/>
      <c r="WDI3" s="703"/>
      <c r="WDJ3" s="703"/>
      <c r="WDK3" s="703"/>
      <c r="WDL3" s="703"/>
      <c r="WDM3" s="703"/>
      <c r="WDN3" s="703"/>
      <c r="WDO3" s="703"/>
      <c r="WDP3" s="703"/>
      <c r="WDQ3" s="703"/>
      <c r="WDR3" s="703"/>
      <c r="WDS3" s="703"/>
      <c r="WDT3" s="703"/>
      <c r="WDU3" s="703"/>
      <c r="WDV3" s="703"/>
      <c r="WDW3" s="703"/>
      <c r="WDX3" s="703"/>
      <c r="WDY3" s="703"/>
      <c r="WDZ3" s="703"/>
      <c r="WEA3" s="703"/>
      <c r="WEB3" s="703"/>
      <c r="WEC3" s="703"/>
      <c r="WED3" s="703"/>
      <c r="WEE3" s="703"/>
      <c r="WEF3" s="703"/>
      <c r="WEG3" s="703"/>
      <c r="WEH3" s="703"/>
      <c r="WEI3" s="703"/>
      <c r="WEJ3" s="703"/>
      <c r="WEK3" s="703"/>
      <c r="WEL3" s="703"/>
      <c r="WEM3" s="703"/>
      <c r="WEN3" s="703"/>
      <c r="WEO3" s="703"/>
      <c r="WEP3" s="703"/>
      <c r="WEQ3" s="703"/>
      <c r="WER3" s="703"/>
      <c r="WES3" s="703"/>
      <c r="WET3" s="703"/>
      <c r="WEU3" s="703"/>
      <c r="WEV3" s="703"/>
      <c r="WEW3" s="703"/>
      <c r="WEX3" s="703"/>
      <c r="WEY3" s="703"/>
      <c r="WEZ3" s="703"/>
      <c r="WFA3" s="703"/>
      <c r="WFB3" s="703"/>
      <c r="WFC3" s="703"/>
      <c r="WFD3" s="703"/>
      <c r="WFE3" s="703"/>
      <c r="WFF3" s="703"/>
      <c r="WFG3" s="703"/>
      <c r="WFH3" s="703"/>
      <c r="WFI3" s="703"/>
      <c r="WFJ3" s="703"/>
      <c r="WFK3" s="703"/>
      <c r="WFL3" s="703"/>
      <c r="WFM3" s="703"/>
      <c r="WFN3" s="703"/>
      <c r="WFO3" s="703"/>
      <c r="WFP3" s="703"/>
      <c r="WFQ3" s="703"/>
      <c r="WFR3" s="703"/>
      <c r="WFS3" s="703"/>
      <c r="WFT3" s="703"/>
      <c r="WFU3" s="703"/>
      <c r="WFV3" s="703"/>
      <c r="WFW3" s="703"/>
      <c r="WFX3" s="703"/>
      <c r="WFY3" s="703"/>
      <c r="WFZ3" s="703"/>
      <c r="WGA3" s="703"/>
      <c r="WGB3" s="703"/>
      <c r="WGC3" s="703"/>
      <c r="WGD3" s="703"/>
      <c r="WGE3" s="703"/>
      <c r="WGF3" s="703"/>
      <c r="WGG3" s="703"/>
      <c r="WGH3" s="703"/>
      <c r="WGI3" s="703"/>
      <c r="WGJ3" s="703"/>
      <c r="WGK3" s="703"/>
      <c r="WGL3" s="703"/>
      <c r="WGM3" s="703"/>
      <c r="WGN3" s="703"/>
      <c r="WGO3" s="703"/>
      <c r="WGP3" s="703"/>
      <c r="WGQ3" s="703"/>
      <c r="WGR3" s="703"/>
      <c r="WGS3" s="703"/>
      <c r="WGT3" s="703"/>
      <c r="WGU3" s="703"/>
      <c r="WGV3" s="703"/>
      <c r="WGW3" s="703"/>
      <c r="WGX3" s="703"/>
      <c r="WGY3" s="703"/>
      <c r="WGZ3" s="703"/>
      <c r="WHA3" s="703"/>
      <c r="WHB3" s="703"/>
      <c r="WHC3" s="703"/>
      <c r="WHD3" s="703"/>
      <c r="WHE3" s="703"/>
      <c r="WHF3" s="703"/>
      <c r="WHG3" s="703"/>
      <c r="WHH3" s="703"/>
      <c r="WHI3" s="703"/>
      <c r="WHJ3" s="703"/>
      <c r="WHK3" s="703"/>
      <c r="WHL3" s="703"/>
      <c r="WHM3" s="703"/>
      <c r="WHN3" s="703"/>
      <c r="WHO3" s="703"/>
      <c r="WHP3" s="703"/>
      <c r="WHQ3" s="703"/>
      <c r="WHR3" s="703"/>
      <c r="WHS3" s="703"/>
      <c r="WHT3" s="703"/>
      <c r="WHU3" s="703"/>
      <c r="WHV3" s="703"/>
      <c r="WHW3" s="703"/>
      <c r="WHX3" s="703"/>
      <c r="WHY3" s="703"/>
      <c r="WHZ3" s="703"/>
      <c r="WIA3" s="703"/>
      <c r="WIB3" s="703"/>
      <c r="WIC3" s="703"/>
      <c r="WID3" s="703"/>
      <c r="WIE3" s="703"/>
      <c r="WIF3" s="703"/>
      <c r="WIG3" s="703"/>
      <c r="WIH3" s="703"/>
      <c r="WII3" s="703"/>
      <c r="WIJ3" s="703"/>
      <c r="WIK3" s="703"/>
      <c r="WIL3" s="703"/>
      <c r="WIM3" s="703"/>
      <c r="WIN3" s="703"/>
      <c r="WIO3" s="703"/>
      <c r="WIP3" s="703"/>
      <c r="WIQ3" s="703"/>
      <c r="WIR3" s="703"/>
      <c r="WIS3" s="703"/>
      <c r="WIT3" s="703"/>
      <c r="WIU3" s="703"/>
      <c r="WIV3" s="703"/>
      <c r="WIW3" s="703"/>
      <c r="WIX3" s="703"/>
      <c r="WIY3" s="703"/>
      <c r="WIZ3" s="703"/>
      <c r="WJA3" s="703"/>
      <c r="WJB3" s="703"/>
      <c r="WJC3" s="703"/>
      <c r="WJD3" s="703"/>
      <c r="WJE3" s="703"/>
      <c r="WJF3" s="703"/>
      <c r="WJG3" s="703"/>
      <c r="WJH3" s="703"/>
      <c r="WJI3" s="703"/>
      <c r="WJJ3" s="703"/>
      <c r="WJK3" s="703"/>
      <c r="WJL3" s="703"/>
      <c r="WJM3" s="703"/>
      <c r="WJN3" s="703"/>
      <c r="WJO3" s="703"/>
      <c r="WJP3" s="703"/>
      <c r="WJQ3" s="703"/>
      <c r="WJR3" s="703"/>
      <c r="WJS3" s="703"/>
      <c r="WJT3" s="703"/>
      <c r="WJU3" s="703"/>
      <c r="WJV3" s="703"/>
      <c r="WJW3" s="703"/>
      <c r="WJX3" s="703"/>
      <c r="WJY3" s="703"/>
      <c r="WJZ3" s="703"/>
      <c r="WKA3" s="703"/>
      <c r="WKB3" s="703"/>
      <c r="WKC3" s="703"/>
      <c r="WKD3" s="703"/>
      <c r="WKE3" s="703"/>
      <c r="WKF3" s="703"/>
      <c r="WKG3" s="703"/>
      <c r="WKH3" s="703"/>
      <c r="WKI3" s="703"/>
      <c r="WKJ3" s="703"/>
      <c r="WKK3" s="703"/>
      <c r="WKL3" s="703"/>
      <c r="WKM3" s="703"/>
      <c r="WKN3" s="703"/>
      <c r="WKO3" s="703"/>
      <c r="WKP3" s="703"/>
      <c r="WKQ3" s="703"/>
      <c r="WKR3" s="703"/>
      <c r="WKS3" s="703"/>
      <c r="WKT3" s="703"/>
      <c r="WKU3" s="703"/>
      <c r="WKV3" s="703"/>
      <c r="WKW3" s="703"/>
      <c r="WKX3" s="703"/>
      <c r="WKY3" s="703"/>
      <c r="WKZ3" s="703"/>
      <c r="WLA3" s="703"/>
      <c r="WLB3" s="703"/>
      <c r="WLC3" s="703"/>
      <c r="WLD3" s="703"/>
      <c r="WLE3" s="703"/>
      <c r="WLF3" s="703"/>
      <c r="WLG3" s="703"/>
      <c r="WLH3" s="703"/>
      <c r="WLI3" s="703"/>
      <c r="WLJ3" s="703"/>
      <c r="WLK3" s="703"/>
      <c r="WLL3" s="703"/>
      <c r="WLM3" s="703"/>
      <c r="WLN3" s="703"/>
      <c r="WLO3" s="703"/>
      <c r="WLP3" s="703"/>
      <c r="WLQ3" s="703"/>
      <c r="WLR3" s="703"/>
      <c r="WLS3" s="703"/>
      <c r="WLT3" s="703"/>
      <c r="WLU3" s="703"/>
      <c r="WLV3" s="703"/>
      <c r="WLW3" s="703"/>
      <c r="WLX3" s="703"/>
      <c r="WLY3" s="703"/>
      <c r="WLZ3" s="703"/>
      <c r="WMA3" s="703"/>
      <c r="WMB3" s="703"/>
      <c r="WMC3" s="703"/>
      <c r="WMD3" s="703"/>
      <c r="WME3" s="703"/>
      <c r="WMF3" s="703"/>
      <c r="WMG3" s="703"/>
      <c r="WMH3" s="703"/>
      <c r="WMI3" s="703"/>
      <c r="WMJ3" s="703"/>
      <c r="WMK3" s="703"/>
      <c r="WML3" s="703"/>
      <c r="WMM3" s="703"/>
      <c r="WMN3" s="703"/>
      <c r="WMO3" s="703"/>
      <c r="WMP3" s="703"/>
      <c r="WMQ3" s="703"/>
      <c r="WMR3" s="703"/>
      <c r="WMS3" s="703"/>
      <c r="WMT3" s="703"/>
      <c r="WMU3" s="703"/>
      <c r="WMV3" s="703"/>
      <c r="WMW3" s="703"/>
      <c r="WMX3" s="703"/>
      <c r="WMY3" s="703"/>
      <c r="WMZ3" s="703"/>
      <c r="WNA3" s="703"/>
      <c r="WNB3" s="703"/>
      <c r="WNC3" s="703"/>
      <c r="WND3" s="703"/>
      <c r="WNE3" s="703"/>
      <c r="WNF3" s="703"/>
      <c r="WNG3" s="703"/>
      <c r="WNH3" s="703"/>
      <c r="WNI3" s="703"/>
      <c r="WNJ3" s="703"/>
      <c r="WNK3" s="703"/>
      <c r="WNL3" s="703"/>
      <c r="WNM3" s="703"/>
      <c r="WNN3" s="703"/>
      <c r="WNO3" s="703"/>
      <c r="WNP3" s="703"/>
      <c r="WNQ3" s="703"/>
      <c r="WNR3" s="703"/>
      <c r="WNS3" s="703"/>
      <c r="WNT3" s="703"/>
      <c r="WNU3" s="703"/>
      <c r="WNV3" s="703"/>
      <c r="WNW3" s="703"/>
      <c r="WNX3" s="703"/>
      <c r="WNY3" s="703"/>
      <c r="WNZ3" s="703"/>
      <c r="WOA3" s="703"/>
      <c r="WOB3" s="703"/>
      <c r="WOC3" s="703"/>
      <c r="WOD3" s="703"/>
      <c r="WOE3" s="703"/>
      <c r="WOF3" s="703"/>
      <c r="WOG3" s="703"/>
      <c r="WOH3" s="703"/>
      <c r="WOI3" s="703"/>
      <c r="WOJ3" s="703"/>
      <c r="WOK3" s="703"/>
      <c r="WOL3" s="703"/>
      <c r="WOM3" s="703"/>
      <c r="WON3" s="703"/>
      <c r="WOO3" s="703"/>
      <c r="WOP3" s="703"/>
      <c r="WOQ3" s="703"/>
      <c r="WOR3" s="703"/>
      <c r="WOS3" s="703"/>
      <c r="WOT3" s="703"/>
      <c r="WOU3" s="703"/>
      <c r="WOV3" s="703"/>
      <c r="WOW3" s="703"/>
      <c r="WOX3" s="703"/>
      <c r="WOY3" s="703"/>
      <c r="WOZ3" s="703"/>
      <c r="WPA3" s="703"/>
      <c r="WPB3" s="703"/>
      <c r="WPC3" s="703"/>
      <c r="WPD3" s="703"/>
      <c r="WPE3" s="703"/>
      <c r="WPF3" s="703"/>
      <c r="WPG3" s="703"/>
      <c r="WPH3" s="703"/>
      <c r="WPI3" s="703"/>
      <c r="WPJ3" s="703"/>
      <c r="WPK3" s="703"/>
      <c r="WPL3" s="703"/>
      <c r="WPM3" s="703"/>
      <c r="WPN3" s="703"/>
      <c r="WPO3" s="703"/>
      <c r="WPP3" s="703"/>
      <c r="WPQ3" s="703"/>
      <c r="WPR3" s="703"/>
      <c r="WPS3" s="703"/>
      <c r="WPT3" s="703"/>
      <c r="WPU3" s="703"/>
      <c r="WPV3" s="703"/>
      <c r="WPW3" s="703"/>
      <c r="WPX3" s="703"/>
      <c r="WPY3" s="703"/>
      <c r="WPZ3" s="703"/>
      <c r="WQA3" s="703"/>
      <c r="WQB3" s="703"/>
      <c r="WQC3" s="703"/>
      <c r="WQD3" s="703"/>
      <c r="WQE3" s="703"/>
      <c r="WQF3" s="703"/>
      <c r="WQG3" s="703"/>
      <c r="WQH3" s="703"/>
      <c r="WQI3" s="703"/>
      <c r="WQJ3" s="703"/>
      <c r="WQK3" s="703"/>
      <c r="WQL3" s="703"/>
      <c r="WQM3" s="703"/>
      <c r="WQN3" s="703"/>
      <c r="WQO3" s="703"/>
      <c r="WQP3" s="703"/>
      <c r="WQQ3" s="703"/>
      <c r="WQR3" s="703"/>
      <c r="WQS3" s="703"/>
      <c r="WQT3" s="703"/>
      <c r="WQU3" s="703"/>
      <c r="WQV3" s="703"/>
      <c r="WQW3" s="703"/>
      <c r="WQX3" s="703"/>
      <c r="WQY3" s="703"/>
      <c r="WQZ3" s="703"/>
      <c r="WRA3" s="703"/>
      <c r="WRB3" s="703"/>
      <c r="WRC3" s="703"/>
      <c r="WRD3" s="703"/>
      <c r="WRE3" s="703"/>
      <c r="WRF3" s="703"/>
      <c r="WRG3" s="703"/>
      <c r="WRH3" s="703"/>
      <c r="WRI3" s="703"/>
      <c r="WRJ3" s="703"/>
      <c r="WRK3" s="703"/>
      <c r="WRL3" s="703"/>
      <c r="WRM3" s="703"/>
      <c r="WRN3" s="703"/>
      <c r="WRO3" s="703"/>
      <c r="WRP3" s="703"/>
      <c r="WRQ3" s="703"/>
      <c r="WRR3" s="703"/>
      <c r="WRS3" s="703"/>
      <c r="WRT3" s="703"/>
      <c r="WRU3" s="703"/>
      <c r="WRV3" s="703"/>
      <c r="WRW3" s="703"/>
      <c r="WRX3" s="703"/>
      <c r="WRY3" s="703"/>
      <c r="WRZ3" s="703"/>
      <c r="WSA3" s="703"/>
      <c r="WSB3" s="703"/>
      <c r="WSC3" s="703"/>
      <c r="WSD3" s="703"/>
      <c r="WSE3" s="703"/>
      <c r="WSF3" s="703"/>
      <c r="WSG3" s="703"/>
      <c r="WSH3" s="703"/>
      <c r="WSI3" s="703"/>
      <c r="WSJ3" s="703"/>
      <c r="WSK3" s="703"/>
      <c r="WSL3" s="703"/>
      <c r="WSM3" s="703"/>
      <c r="WSN3" s="703"/>
      <c r="WSO3" s="703"/>
      <c r="WSP3" s="703"/>
      <c r="WSQ3" s="703"/>
      <c r="WSR3" s="703"/>
      <c r="WSS3" s="703"/>
      <c r="WST3" s="703"/>
      <c r="WSU3" s="703"/>
      <c r="WSV3" s="703"/>
      <c r="WSW3" s="703"/>
      <c r="WSX3" s="703"/>
      <c r="WSY3" s="703"/>
      <c r="WSZ3" s="703"/>
      <c r="WTA3" s="703"/>
      <c r="WTB3" s="703"/>
      <c r="WTC3" s="703"/>
      <c r="WTD3" s="703"/>
      <c r="WTE3" s="703"/>
      <c r="WTF3" s="703"/>
      <c r="WTG3" s="703"/>
      <c r="WTH3" s="703"/>
      <c r="WTI3" s="703"/>
      <c r="WTJ3" s="703"/>
      <c r="WTK3" s="703"/>
      <c r="WTL3" s="703"/>
      <c r="WTM3" s="703"/>
      <c r="WTN3" s="703"/>
      <c r="WTO3" s="703"/>
      <c r="WTP3" s="703"/>
      <c r="WTQ3" s="703"/>
      <c r="WTR3" s="703"/>
      <c r="WTS3" s="703"/>
      <c r="WTT3" s="703"/>
      <c r="WTU3" s="703"/>
      <c r="WTV3" s="703"/>
      <c r="WTW3" s="703"/>
      <c r="WTX3" s="703"/>
      <c r="WTY3" s="703"/>
      <c r="WTZ3" s="703"/>
      <c r="WUA3" s="703"/>
      <c r="WUB3" s="703"/>
      <c r="WUC3" s="703"/>
      <c r="WUD3" s="703"/>
      <c r="WUE3" s="703"/>
      <c r="WUF3" s="703"/>
      <c r="WUG3" s="703"/>
      <c r="WUH3" s="703"/>
      <c r="WUI3" s="703"/>
      <c r="WUJ3" s="703"/>
      <c r="WUK3" s="703"/>
      <c r="WUL3" s="703"/>
      <c r="WUM3" s="703"/>
      <c r="WUN3" s="703"/>
      <c r="WUO3" s="703"/>
      <c r="WUP3" s="703"/>
      <c r="WUQ3" s="703"/>
      <c r="WUR3" s="703"/>
      <c r="WUS3" s="703"/>
      <c r="WUT3" s="703"/>
      <c r="WUU3" s="703"/>
      <c r="WUV3" s="703"/>
      <c r="WUW3" s="703"/>
      <c r="WUX3" s="703"/>
      <c r="WUY3" s="703"/>
      <c r="WUZ3" s="703"/>
      <c r="WVA3" s="703"/>
      <c r="WVB3" s="703"/>
      <c r="WVC3" s="703"/>
      <c r="WVD3" s="703"/>
      <c r="WVE3" s="703"/>
      <c r="WVF3" s="703"/>
      <c r="WVG3" s="703"/>
      <c r="WVH3" s="703"/>
      <c r="WVI3" s="703"/>
      <c r="WVJ3" s="703"/>
      <c r="WVK3" s="703"/>
      <c r="WVL3" s="703"/>
      <c r="WVM3" s="703"/>
      <c r="WVN3" s="703"/>
      <c r="WVO3" s="703"/>
      <c r="WVP3" s="703"/>
      <c r="WVQ3" s="703"/>
      <c r="WVR3" s="703"/>
      <c r="WVS3" s="703"/>
      <c r="WVT3" s="703"/>
      <c r="WVU3" s="703"/>
      <c r="WVV3" s="703"/>
      <c r="WVW3" s="703"/>
      <c r="WVX3" s="703"/>
      <c r="WVY3" s="703"/>
      <c r="WVZ3" s="703"/>
      <c r="WWA3" s="703"/>
      <c r="WWB3" s="703"/>
      <c r="WWC3" s="703"/>
      <c r="WWD3" s="703"/>
      <c r="WWE3" s="703"/>
      <c r="WWF3" s="703"/>
      <c r="WWG3" s="703"/>
      <c r="WWH3" s="703"/>
      <c r="WWI3" s="703"/>
      <c r="WWJ3" s="703"/>
      <c r="WWK3" s="703"/>
      <c r="WWL3" s="703"/>
      <c r="WWM3" s="703"/>
      <c r="WWN3" s="703"/>
      <c r="WWO3" s="703"/>
      <c r="WWP3" s="703"/>
      <c r="WWQ3" s="703"/>
      <c r="WWR3" s="703"/>
      <c r="WWS3" s="703"/>
      <c r="WWT3" s="703"/>
      <c r="WWU3" s="703"/>
      <c r="WWV3" s="703"/>
      <c r="WWW3" s="703"/>
      <c r="WWX3" s="703"/>
      <c r="WWY3" s="703"/>
      <c r="WWZ3" s="703"/>
      <c r="WXA3" s="703"/>
      <c r="WXB3" s="703"/>
      <c r="WXC3" s="703"/>
      <c r="WXD3" s="703"/>
      <c r="WXE3" s="703"/>
      <c r="WXF3" s="703"/>
      <c r="WXG3" s="703"/>
      <c r="WXH3" s="703"/>
      <c r="WXI3" s="703"/>
      <c r="WXJ3" s="703"/>
      <c r="WXK3" s="703"/>
      <c r="WXL3" s="703"/>
      <c r="WXM3" s="703"/>
      <c r="WXN3" s="703"/>
      <c r="WXO3" s="703"/>
      <c r="WXP3" s="703"/>
      <c r="WXQ3" s="703"/>
      <c r="WXR3" s="703"/>
      <c r="WXS3" s="703"/>
      <c r="WXT3" s="703"/>
      <c r="WXU3" s="703"/>
      <c r="WXV3" s="703"/>
      <c r="WXW3" s="703"/>
      <c r="WXX3" s="703"/>
      <c r="WXY3" s="703"/>
      <c r="WXZ3" s="703"/>
      <c r="WYA3" s="703"/>
      <c r="WYB3" s="703"/>
      <c r="WYC3" s="703"/>
      <c r="WYD3" s="703"/>
      <c r="WYE3" s="703"/>
      <c r="WYF3" s="703"/>
      <c r="WYG3" s="703"/>
      <c r="WYH3" s="703"/>
      <c r="WYI3" s="703"/>
      <c r="WYJ3" s="703"/>
      <c r="WYK3" s="703"/>
      <c r="WYL3" s="703"/>
      <c r="WYM3" s="703"/>
      <c r="WYN3" s="703"/>
      <c r="WYO3" s="703"/>
      <c r="WYP3" s="703"/>
      <c r="WYQ3" s="703"/>
      <c r="WYR3" s="703"/>
      <c r="WYS3" s="703"/>
      <c r="WYT3" s="703"/>
      <c r="WYU3" s="703"/>
      <c r="WYV3" s="703"/>
      <c r="WYW3" s="703"/>
      <c r="WYX3" s="703"/>
      <c r="WYY3" s="703"/>
      <c r="WYZ3" s="703"/>
      <c r="WZA3" s="703"/>
      <c r="WZB3" s="703"/>
      <c r="WZC3" s="703"/>
      <c r="WZD3" s="703"/>
      <c r="WZE3" s="703"/>
      <c r="WZF3" s="703"/>
      <c r="WZG3" s="703"/>
      <c r="WZH3" s="703"/>
      <c r="WZI3" s="703"/>
      <c r="WZJ3" s="703"/>
      <c r="WZK3" s="703"/>
      <c r="WZL3" s="703"/>
      <c r="WZM3" s="703"/>
      <c r="WZN3" s="703"/>
      <c r="WZO3" s="703"/>
      <c r="WZP3" s="703"/>
      <c r="WZQ3" s="703"/>
      <c r="WZR3" s="703"/>
      <c r="WZS3" s="703"/>
      <c r="WZT3" s="703"/>
      <c r="WZU3" s="703"/>
      <c r="WZV3" s="703"/>
      <c r="WZW3" s="703"/>
      <c r="WZX3" s="703"/>
      <c r="WZY3" s="703"/>
      <c r="WZZ3" s="703"/>
      <c r="XAA3" s="703"/>
      <c r="XAB3" s="703"/>
      <c r="XAC3" s="703"/>
      <c r="XAD3" s="703"/>
      <c r="XAE3" s="703"/>
      <c r="XAF3" s="703"/>
      <c r="XAG3" s="703"/>
      <c r="XAH3" s="703"/>
      <c r="XAI3" s="703"/>
      <c r="XAJ3" s="703"/>
      <c r="XAK3" s="703"/>
      <c r="XAL3" s="703"/>
      <c r="XAM3" s="703"/>
      <c r="XAN3" s="703"/>
      <c r="XAO3" s="703"/>
      <c r="XAP3" s="703"/>
      <c r="XAQ3" s="703"/>
      <c r="XAR3" s="703"/>
      <c r="XAS3" s="703"/>
      <c r="XAT3" s="703"/>
      <c r="XAU3" s="703"/>
      <c r="XAV3" s="703"/>
      <c r="XAW3" s="703"/>
      <c r="XAX3" s="703"/>
      <c r="XAY3" s="703"/>
      <c r="XAZ3" s="703"/>
      <c r="XBA3" s="703"/>
      <c r="XBB3" s="703"/>
      <c r="XBC3" s="703"/>
      <c r="XBD3" s="703"/>
      <c r="XBE3" s="703"/>
      <c r="XBF3" s="703"/>
      <c r="XBG3" s="703"/>
      <c r="XBH3" s="703"/>
      <c r="XBI3" s="703"/>
      <c r="XBJ3" s="703"/>
      <c r="XBK3" s="703"/>
      <c r="XBL3" s="703"/>
      <c r="XBM3" s="703"/>
      <c r="XBN3" s="703"/>
      <c r="XBO3" s="703"/>
      <c r="XBP3" s="703"/>
      <c r="XBQ3" s="703"/>
      <c r="XBR3" s="703"/>
      <c r="XBS3" s="703"/>
      <c r="XBT3" s="703"/>
      <c r="XBU3" s="703"/>
      <c r="XBV3" s="703"/>
      <c r="XBW3" s="703"/>
      <c r="XBX3" s="703"/>
      <c r="XBY3" s="703"/>
      <c r="XBZ3" s="703"/>
      <c r="XCA3" s="703"/>
      <c r="XCB3" s="703"/>
      <c r="XCC3" s="703"/>
      <c r="XCD3" s="703"/>
      <c r="XCE3" s="703"/>
      <c r="XCF3" s="703"/>
      <c r="XCG3" s="703"/>
      <c r="XCH3" s="703"/>
      <c r="XCI3" s="703"/>
      <c r="XCJ3" s="703"/>
      <c r="XCK3" s="703"/>
      <c r="XCL3" s="703"/>
      <c r="XCM3" s="703"/>
      <c r="XCN3" s="703"/>
      <c r="XCO3" s="703"/>
      <c r="XCP3" s="703"/>
      <c r="XCQ3" s="703"/>
      <c r="XCR3" s="703"/>
      <c r="XCS3" s="703"/>
      <c r="XCT3" s="703"/>
      <c r="XCU3" s="703"/>
      <c r="XCV3" s="703"/>
      <c r="XCW3" s="703"/>
      <c r="XCX3" s="703"/>
      <c r="XCY3" s="703"/>
      <c r="XCZ3" s="703"/>
      <c r="XDA3" s="703"/>
      <c r="XDB3" s="703"/>
      <c r="XDC3" s="703"/>
      <c r="XDD3" s="703"/>
      <c r="XDE3" s="703"/>
      <c r="XDF3" s="703"/>
      <c r="XDG3" s="703"/>
      <c r="XDH3" s="703"/>
      <c r="XDI3" s="703"/>
      <c r="XDJ3" s="703"/>
      <c r="XDK3" s="703"/>
      <c r="XDL3" s="703"/>
      <c r="XDM3" s="703"/>
      <c r="XDN3" s="703"/>
      <c r="XDO3" s="703"/>
      <c r="XDP3" s="703"/>
      <c r="XDQ3" s="703"/>
      <c r="XDR3" s="703"/>
      <c r="XDS3" s="703"/>
      <c r="XDT3" s="703"/>
      <c r="XDU3" s="703"/>
      <c r="XDV3" s="703"/>
      <c r="XDW3" s="703"/>
      <c r="XDX3" s="703"/>
      <c r="XDY3" s="703"/>
      <c r="XDZ3" s="703"/>
      <c r="XEA3" s="703"/>
      <c r="XEB3" s="703"/>
      <c r="XEC3" s="703"/>
      <c r="XED3" s="703"/>
      <c r="XEE3" s="703"/>
      <c r="XEF3" s="703"/>
      <c r="XEG3" s="703"/>
      <c r="XEH3" s="703"/>
      <c r="XEI3" s="703"/>
      <c r="XEJ3" s="703"/>
      <c r="XEK3" s="703"/>
      <c r="XEL3" s="703"/>
      <c r="XEM3" s="703"/>
      <c r="XEN3" s="703"/>
      <c r="XEO3" s="703"/>
      <c r="XEP3" s="703"/>
      <c r="XEQ3" s="703"/>
      <c r="XER3" s="703"/>
      <c r="XES3" s="703"/>
      <c r="XET3" s="703"/>
      <c r="XEU3" s="703"/>
      <c r="XEV3" s="703"/>
      <c r="XEW3" s="703"/>
      <c r="XEX3" s="703"/>
      <c r="XEY3" s="703"/>
      <c r="XEZ3" s="703"/>
      <c r="XFA3" s="703"/>
      <c r="XFB3" s="703"/>
      <c r="XFC3" s="703"/>
      <c r="XFD3" s="703"/>
    </row>
    <row r="4" spans="1:16384">
      <c r="B4" s="423"/>
      <c r="C4" s="423"/>
      <c r="D4" s="423"/>
      <c r="E4" s="423"/>
      <c r="F4" s="423"/>
      <c r="G4" s="423"/>
      <c r="H4" s="423"/>
      <c r="I4" s="423"/>
      <c r="J4" s="423"/>
      <c r="K4" s="423"/>
      <c r="L4" s="423"/>
      <c r="M4" s="423"/>
      <c r="N4" s="423"/>
      <c r="O4" s="423"/>
      <c r="P4" s="423"/>
      <c r="Q4" s="423"/>
      <c r="R4" s="423"/>
      <c r="S4" s="423"/>
      <c r="T4" s="423"/>
      <c r="U4" s="423"/>
      <c r="V4" s="423"/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</row>
    <row r="5" spans="1:16384" ht="17" thickBot="1">
      <c r="B5" s="427"/>
      <c r="C5" s="427"/>
      <c r="D5" s="427"/>
      <c r="E5" s="427"/>
      <c r="F5" s="427"/>
      <c r="G5" s="427"/>
      <c r="H5" s="427"/>
      <c r="I5" s="427"/>
      <c r="J5" s="427"/>
      <c r="K5" s="427"/>
      <c r="L5" s="427"/>
      <c r="M5" s="427"/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7"/>
      <c r="Z5" s="427"/>
      <c r="AA5" s="427"/>
      <c r="AB5" s="427"/>
      <c r="AC5" s="427"/>
      <c r="AD5" s="427"/>
      <c r="AE5" s="427"/>
      <c r="AF5" s="427"/>
      <c r="AG5" s="427"/>
    </row>
    <row r="6" spans="1:16384" ht="17" thickTop="1">
      <c r="B6" s="428" t="s">
        <v>193</v>
      </c>
      <c r="C6" s="428"/>
      <c r="D6" s="429"/>
      <c r="E6" s="430"/>
      <c r="F6" s="430"/>
      <c r="G6" s="430"/>
      <c r="H6" s="430"/>
      <c r="I6" s="431"/>
      <c r="J6" s="432"/>
      <c r="K6" s="432"/>
      <c r="L6" s="430"/>
      <c r="M6" s="430"/>
      <c r="N6" s="430"/>
      <c r="O6" s="430"/>
      <c r="P6" s="430"/>
      <c r="Q6" s="430"/>
      <c r="R6" s="430"/>
      <c r="S6" s="430"/>
      <c r="T6" s="430"/>
      <c r="U6" s="430"/>
      <c r="V6" s="430"/>
      <c r="W6" s="430"/>
      <c r="X6" s="430"/>
      <c r="Y6" s="430"/>
      <c r="Z6" s="430"/>
      <c r="AA6" s="430"/>
      <c r="AB6" s="430"/>
      <c r="AC6" s="430"/>
      <c r="AD6" s="433" t="s">
        <v>1650</v>
      </c>
      <c r="AE6" s="433" t="s">
        <v>1650</v>
      </c>
      <c r="AF6" s="433" t="s">
        <v>1650</v>
      </c>
      <c r="AG6" s="434"/>
      <c r="AH6" s="435"/>
    </row>
    <row r="7" spans="1:16384">
      <c r="B7" s="697"/>
      <c r="C7" s="698"/>
      <c r="D7" s="436" t="s">
        <v>194</v>
      </c>
      <c r="E7" s="437" t="s">
        <v>195</v>
      </c>
      <c r="F7" s="438" t="s">
        <v>157</v>
      </c>
      <c r="G7" s="438" t="s">
        <v>158</v>
      </c>
      <c r="H7" s="438" t="s">
        <v>159</v>
      </c>
      <c r="I7" s="438" t="s">
        <v>160</v>
      </c>
      <c r="J7" s="438" t="s">
        <v>161</v>
      </c>
      <c r="K7" s="438" t="s">
        <v>162</v>
      </c>
      <c r="L7" s="438" t="s">
        <v>163</v>
      </c>
      <c r="M7" s="438" t="s">
        <v>164</v>
      </c>
      <c r="N7" s="438" t="s">
        <v>165</v>
      </c>
      <c r="O7" s="438" t="s">
        <v>166</v>
      </c>
      <c r="P7" s="438" t="s">
        <v>167</v>
      </c>
      <c r="Q7" s="438" t="s">
        <v>168</v>
      </c>
      <c r="R7" s="438" t="s">
        <v>169</v>
      </c>
      <c r="S7" s="438" t="s">
        <v>170</v>
      </c>
      <c r="T7" s="438" t="s">
        <v>171</v>
      </c>
      <c r="U7" s="438" t="s">
        <v>172</v>
      </c>
      <c r="V7" s="438" t="s">
        <v>173</v>
      </c>
      <c r="W7" s="438" t="s">
        <v>174</v>
      </c>
      <c r="X7" s="438" t="s">
        <v>175</v>
      </c>
      <c r="Y7" s="438" t="s">
        <v>176</v>
      </c>
      <c r="Z7" s="438" t="s">
        <v>177</v>
      </c>
      <c r="AA7" s="439" t="s">
        <v>178</v>
      </c>
      <c r="AB7" s="438" t="s">
        <v>179</v>
      </c>
      <c r="AC7" s="439" t="s">
        <v>180</v>
      </c>
      <c r="AD7" s="439" t="s">
        <v>1648</v>
      </c>
      <c r="AE7" s="439" t="s">
        <v>1712</v>
      </c>
      <c r="AF7" s="439" t="s">
        <v>1713</v>
      </c>
      <c r="AG7" s="440"/>
      <c r="AH7" s="435"/>
    </row>
    <row r="8" spans="1:16384">
      <c r="B8" s="695" t="s">
        <v>183</v>
      </c>
      <c r="C8" s="696"/>
      <c r="D8" s="441"/>
      <c r="E8" s="442"/>
      <c r="F8" s="443"/>
      <c r="G8" s="443"/>
      <c r="H8" s="443"/>
      <c r="I8" s="443"/>
      <c r="J8" s="443"/>
      <c r="K8" s="443"/>
      <c r="L8" s="443"/>
      <c r="M8" s="443"/>
      <c r="N8" s="443"/>
      <c r="O8" s="443"/>
      <c r="P8" s="443"/>
      <c r="Q8" s="443"/>
      <c r="R8" s="443"/>
      <c r="S8" s="443"/>
      <c r="T8" s="443"/>
      <c r="U8" s="443"/>
      <c r="V8" s="443"/>
      <c r="W8" s="443"/>
      <c r="X8" s="443"/>
      <c r="Y8" s="443"/>
      <c r="Z8" s="443"/>
      <c r="AA8" s="444"/>
      <c r="AB8" s="444"/>
      <c r="AC8" s="444"/>
      <c r="AD8" s="444"/>
      <c r="AE8" s="444"/>
      <c r="AF8" s="444"/>
      <c r="AG8" s="444"/>
      <c r="AH8" s="435"/>
    </row>
    <row r="9" spans="1:16384">
      <c r="B9" s="689" t="s">
        <v>196</v>
      </c>
      <c r="C9" s="690"/>
      <c r="D9" s="445">
        <f>SUM(E9:AF9)</f>
        <v>11500000</v>
      </c>
      <c r="E9" s="446">
        <v>2500000</v>
      </c>
      <c r="F9" s="447"/>
      <c r="G9" s="447"/>
      <c r="H9" s="447"/>
      <c r="I9" s="447"/>
      <c r="J9" s="447"/>
      <c r="K9" s="447"/>
      <c r="L9" s="447"/>
      <c r="M9" s="447"/>
      <c r="N9" s="447">
        <v>0</v>
      </c>
      <c r="O9" s="447">
        <v>5000000</v>
      </c>
      <c r="P9" s="447"/>
      <c r="Q9" s="447"/>
      <c r="R9" s="447"/>
      <c r="S9" s="447">
        <v>1000000</v>
      </c>
      <c r="T9" s="447">
        <v>1000000</v>
      </c>
      <c r="U9" s="447"/>
      <c r="V9" s="447"/>
      <c r="W9" s="447"/>
      <c r="X9" s="447"/>
      <c r="Y9" s="447"/>
      <c r="Z9" s="447">
        <v>0</v>
      </c>
      <c r="AA9" s="448">
        <v>0</v>
      </c>
      <c r="AB9" s="448">
        <v>1500000</v>
      </c>
      <c r="AC9" s="448">
        <v>500000</v>
      </c>
      <c r="AD9" s="448"/>
      <c r="AE9" s="448"/>
      <c r="AF9" s="448"/>
      <c r="AG9" s="449">
        <f>SUM(E9:AF9)</f>
        <v>11500000</v>
      </c>
      <c r="AH9" s="435">
        <f t="shared" ref="AH9:AH17" si="0">AG9/$D$18</f>
        <v>1.8293063045856671E-2</v>
      </c>
    </row>
    <row r="10" spans="1:16384">
      <c r="B10" s="689" t="s">
        <v>1611</v>
      </c>
      <c r="C10" s="690"/>
      <c r="D10" s="445">
        <f>analisis!D10</f>
        <v>72028002.460000008</v>
      </c>
      <c r="E10" s="446">
        <f>analisis!E10</f>
        <v>7202800.2460000012</v>
      </c>
      <c r="F10" s="446">
        <f>E10/24</f>
        <v>300116.67691666674</v>
      </c>
      <c r="G10" s="446">
        <f>F10</f>
        <v>300116.67691666674</v>
      </c>
      <c r="H10" s="446">
        <f t="shared" ref="H10:AC10" si="1">G10</f>
        <v>300116.67691666674</v>
      </c>
      <c r="I10" s="446">
        <f t="shared" si="1"/>
        <v>300116.67691666674</v>
      </c>
      <c r="J10" s="446">
        <f t="shared" si="1"/>
        <v>300116.67691666674</v>
      </c>
      <c r="K10" s="446">
        <f t="shared" si="1"/>
        <v>300116.67691666674</v>
      </c>
      <c r="L10" s="446">
        <f t="shared" si="1"/>
        <v>300116.67691666674</v>
      </c>
      <c r="M10" s="446">
        <f t="shared" si="1"/>
        <v>300116.67691666674</v>
      </c>
      <c r="N10" s="446">
        <f t="shared" si="1"/>
        <v>300116.67691666674</v>
      </c>
      <c r="O10" s="446">
        <f t="shared" si="1"/>
        <v>300116.67691666674</v>
      </c>
      <c r="P10" s="446">
        <f t="shared" si="1"/>
        <v>300116.67691666674</v>
      </c>
      <c r="Q10" s="446">
        <f t="shared" si="1"/>
        <v>300116.67691666674</v>
      </c>
      <c r="R10" s="446">
        <f t="shared" si="1"/>
        <v>300116.67691666674</v>
      </c>
      <c r="S10" s="446">
        <f t="shared" si="1"/>
        <v>300116.67691666674</v>
      </c>
      <c r="T10" s="446">
        <f t="shared" si="1"/>
        <v>300116.67691666674</v>
      </c>
      <c r="U10" s="446">
        <f t="shared" si="1"/>
        <v>300116.67691666674</v>
      </c>
      <c r="V10" s="446">
        <f t="shared" si="1"/>
        <v>300116.67691666674</v>
      </c>
      <c r="W10" s="446">
        <f t="shared" si="1"/>
        <v>300116.67691666674</v>
      </c>
      <c r="X10" s="446">
        <f t="shared" si="1"/>
        <v>300116.67691666674</v>
      </c>
      <c r="Y10" s="446">
        <f t="shared" si="1"/>
        <v>300116.67691666674</v>
      </c>
      <c r="Z10" s="446">
        <f t="shared" si="1"/>
        <v>300116.67691666674</v>
      </c>
      <c r="AA10" s="446">
        <f t="shared" si="1"/>
        <v>300116.67691666674</v>
      </c>
      <c r="AB10" s="446">
        <f t="shared" si="1"/>
        <v>300116.67691666674</v>
      </c>
      <c r="AC10" s="446">
        <f t="shared" si="1"/>
        <v>300116.67691666674</v>
      </c>
      <c r="AD10" s="450">
        <f>analisis!G10*0.6</f>
        <v>34573441.180800006</v>
      </c>
      <c r="AE10" s="450">
        <f>analisis!G10*0.4</f>
        <v>23048960.787200004</v>
      </c>
      <c r="AF10" s="450"/>
      <c r="AG10" s="449">
        <f>SUM(E10:AF10)</f>
        <v>72028002.460000008</v>
      </c>
      <c r="AH10" s="435">
        <f t="shared" si="0"/>
        <v>0.11457502522329562</v>
      </c>
    </row>
    <row r="11" spans="1:16384">
      <c r="B11" s="689" t="s">
        <v>1609</v>
      </c>
      <c r="C11" s="690"/>
      <c r="D11" s="445">
        <f>analisis!D12</f>
        <v>198601868.40791622</v>
      </c>
      <c r="E11" s="446">
        <f>'[17]VENTAS DPTOS'!B113+'[17]VENTAS DPTOS'!C113+'[17]VENTAS DPTOS'!D113+'[17]VENTAS DPTOS'!E113</f>
        <v>0</v>
      </c>
      <c r="F11" s="446">
        <f>'VENTAS DPTOS'!B77</f>
        <v>1083282.9185886341</v>
      </c>
      <c r="G11" s="446">
        <f>'VENTAS DPTOS'!C77</f>
        <v>1130382.1759185747</v>
      </c>
      <c r="H11" s="446">
        <f>'VENTAS DPTOS'!D77</f>
        <v>1179622.3085816945</v>
      </c>
      <c r="I11" s="446">
        <f>'VENTAS DPTOS'!E77</f>
        <v>1231207.2094668676</v>
      </c>
      <c r="J11" s="446">
        <f>'VENTAS DPTOS'!F77</f>
        <v>1285371.3553962992</v>
      </c>
      <c r="K11" s="446">
        <f>'VENTAS DPTOS'!G77</f>
        <v>1342386.2458483325</v>
      </c>
      <c r="L11" s="446">
        <f>'VENTAS DPTOS'!H77</f>
        <v>1402568.6302143678</v>
      </c>
      <c r="M11" s="446">
        <f>'VENTAS DPTOS'!I77</f>
        <v>1466291.1548372286</v>
      </c>
      <c r="N11" s="446">
        <f>'VENTAS DPTOS'!J77</f>
        <v>1533996.3372490183</v>
      </c>
      <c r="O11" s="446">
        <f>'VENTAS DPTOS'!K77</f>
        <v>1606215.1984882606</v>
      </c>
      <c r="P11" s="446">
        <f>'VENTAS DPTOS'!L77</f>
        <v>1683592.5498160203</v>
      </c>
      <c r="Q11" s="446">
        <f>'VENTAS DPTOS'!M77</f>
        <v>1766922.005092069</v>
      </c>
      <c r="R11" s="446">
        <f>'VENTAS DPTOS'!N77</f>
        <v>1857195.5816411218</v>
      </c>
      <c r="S11" s="446">
        <f>'VENTAS DPTOS'!O77</f>
        <v>1955675.8469673614</v>
      </c>
      <c r="T11" s="446">
        <f>'VENTAS DPTOS'!P77</f>
        <v>2064004.138826225</v>
      </c>
      <c r="U11" s="446">
        <f>'VENTAS DPTOS'!Q77</f>
        <v>2184368.9075582954</v>
      </c>
      <c r="V11" s="446">
        <f>'VENTAS DPTOS'!R77</f>
        <v>2319779.2723818747</v>
      </c>
      <c r="W11" s="446">
        <f>'VENTAS DPTOS'!S77</f>
        <v>2474533.9750373936</v>
      </c>
      <c r="X11" s="446">
        <f>'VENTAS DPTOS'!T77</f>
        <v>1932892.5157430768</v>
      </c>
      <c r="Y11" s="446">
        <f>'VENTAS DPTOS'!U77</f>
        <v>1644017.0707861078</v>
      </c>
      <c r="Z11" s="446">
        <f>'VENTAS DPTOS'!V77</f>
        <v>1644017.0707861078</v>
      </c>
      <c r="AA11" s="446">
        <f>'VENTAS DPTOS'!W77</f>
        <v>1644017.0707861078</v>
      </c>
      <c r="AB11" s="446">
        <f>'VENTAS DPTOS'!X77</f>
        <v>1644017.0707861078</v>
      </c>
      <c r="AC11" s="446">
        <f>'VENTAS DPTOS'!Y77</f>
        <v>1644017.0707861078</v>
      </c>
      <c r="AD11" s="446">
        <f>'VENTAS DPTOS'!Z77*0.6</f>
        <v>95328896.835799769</v>
      </c>
      <c r="AE11" s="450">
        <f>'VENTAS DPTOS'!Z77*0.4</f>
        <v>63552597.890533186</v>
      </c>
      <c r="AF11" s="450"/>
      <c r="AG11" s="449">
        <f>SUM(E11:AF11)</f>
        <v>198601868.40791622</v>
      </c>
      <c r="AH11" s="435">
        <f t="shared" si="0"/>
        <v>0.31591621737486453</v>
      </c>
    </row>
    <row r="12" spans="1:16384">
      <c r="B12" s="689" t="s">
        <v>1610</v>
      </c>
      <c r="C12" s="690"/>
      <c r="D12" s="445">
        <f>analisis!D11</f>
        <v>19751020</v>
      </c>
      <c r="E12" s="446">
        <f>'[17]VENTAS DPTOS'!B114+'[17]VENTAS DPTOS'!C114+'[17]VENTAS DPTOS'!D114+'[17]VENTAS DPTOS'!E114</f>
        <v>0</v>
      </c>
      <c r="F12" s="446">
        <f>D12*0.1</f>
        <v>1975102</v>
      </c>
      <c r="G12" s="446">
        <f>F12/23</f>
        <v>85874</v>
      </c>
      <c r="H12" s="446">
        <f>G12</f>
        <v>85874</v>
      </c>
      <c r="I12" s="446">
        <f t="shared" ref="I12:AC12" si="2">H12</f>
        <v>85874</v>
      </c>
      <c r="J12" s="446">
        <f t="shared" si="2"/>
        <v>85874</v>
      </c>
      <c r="K12" s="446">
        <f t="shared" si="2"/>
        <v>85874</v>
      </c>
      <c r="L12" s="446">
        <f t="shared" si="2"/>
        <v>85874</v>
      </c>
      <c r="M12" s="446">
        <f t="shared" si="2"/>
        <v>85874</v>
      </c>
      <c r="N12" s="446">
        <f t="shared" si="2"/>
        <v>85874</v>
      </c>
      <c r="O12" s="446">
        <f t="shared" si="2"/>
        <v>85874</v>
      </c>
      <c r="P12" s="446">
        <f t="shared" si="2"/>
        <v>85874</v>
      </c>
      <c r="Q12" s="446">
        <f t="shared" si="2"/>
        <v>85874</v>
      </c>
      <c r="R12" s="446">
        <f t="shared" si="2"/>
        <v>85874</v>
      </c>
      <c r="S12" s="446">
        <f t="shared" si="2"/>
        <v>85874</v>
      </c>
      <c r="T12" s="446">
        <f t="shared" si="2"/>
        <v>85874</v>
      </c>
      <c r="U12" s="446">
        <f t="shared" si="2"/>
        <v>85874</v>
      </c>
      <c r="V12" s="446">
        <f t="shared" si="2"/>
        <v>85874</v>
      </c>
      <c r="W12" s="446">
        <f t="shared" si="2"/>
        <v>85874</v>
      </c>
      <c r="X12" s="446">
        <f t="shared" si="2"/>
        <v>85874</v>
      </c>
      <c r="Y12" s="446">
        <f t="shared" si="2"/>
        <v>85874</v>
      </c>
      <c r="Z12" s="446">
        <f t="shared" si="2"/>
        <v>85874</v>
      </c>
      <c r="AA12" s="446">
        <f t="shared" si="2"/>
        <v>85874</v>
      </c>
      <c r="AB12" s="446">
        <f t="shared" si="2"/>
        <v>85874</v>
      </c>
      <c r="AC12" s="446">
        <f t="shared" si="2"/>
        <v>85874</v>
      </c>
      <c r="AD12" s="446">
        <f>($D$12*0.8)*0.6</f>
        <v>9480489.5999999996</v>
      </c>
      <c r="AE12" s="446">
        <f>($D$12*0.8)*0.4</f>
        <v>6320326.4000000004</v>
      </c>
      <c r="AF12" s="446"/>
      <c r="AG12" s="449">
        <f>SUM(E12:AF12)</f>
        <v>19751020</v>
      </c>
      <c r="AH12" s="435">
        <f t="shared" si="0"/>
        <v>3.1417969919997915E-2</v>
      </c>
    </row>
    <row r="13" spans="1:16384">
      <c r="B13" s="689" t="s">
        <v>1608</v>
      </c>
      <c r="C13" s="690"/>
      <c r="D13" s="445">
        <f>analisis!E5/2</f>
        <v>25443600.000000004</v>
      </c>
      <c r="E13" s="446">
        <v>0</v>
      </c>
      <c r="F13" s="446">
        <f>'VENTAS OF'!B44</f>
        <v>848120.00000000012</v>
      </c>
      <c r="G13" s="446">
        <f>'VENTAS OF'!C44</f>
        <v>906066.08695652196</v>
      </c>
      <c r="H13" s="446">
        <f>'VENTAS OF'!D44</f>
        <v>966646.08695652196</v>
      </c>
      <c r="I13" s="446">
        <f>'VENTAS OF'!E44</f>
        <v>1030110.8488612839</v>
      </c>
      <c r="J13" s="446">
        <f>'VENTAS OF'!F44</f>
        <v>1096748.8488612839</v>
      </c>
      <c r="K13" s="446">
        <f>'VENTAS OF'!G44</f>
        <v>1166894.1120191785</v>
      </c>
      <c r="L13" s="446">
        <f>'VENTAS OF'!H44</f>
        <v>1240936.3342414007</v>
      </c>
      <c r="M13" s="446">
        <f>'VENTAS OF'!I44</f>
        <v>1319333.9813002243</v>
      </c>
      <c r="N13" s="446">
        <f>'VENTAS OF'!J44</f>
        <v>1402631.4813002243</v>
      </c>
      <c r="O13" s="446">
        <f>'VENTAS OF'!K44</f>
        <v>1491482.1479668911</v>
      </c>
      <c r="P13" s="446">
        <f>'VENTAS OF'!L44</f>
        <v>1162619.290824034</v>
      </c>
      <c r="Q13" s="446">
        <f>'VENTAS OF'!M44</f>
        <v>789819.29082403402</v>
      </c>
      <c r="R13" s="446">
        <f>'VENTAS OF'!N44</f>
        <v>789819.29082403402</v>
      </c>
      <c r="S13" s="446">
        <f>'VENTAS OF'!O44</f>
        <v>789819.29082403402</v>
      </c>
      <c r="T13" s="446">
        <f>'VENTAS OF'!P44</f>
        <v>789819.29082403402</v>
      </c>
      <c r="U13" s="446">
        <f>'VENTAS OF'!Q44</f>
        <v>789819.29082403402</v>
      </c>
      <c r="V13" s="446">
        <f>'VENTAS OF'!R44</f>
        <v>789819.29082403402</v>
      </c>
      <c r="W13" s="446">
        <f>'VENTAS OF'!S44</f>
        <v>789819.29082403402</v>
      </c>
      <c r="X13" s="446">
        <f>'VENTAS OF'!T44</f>
        <v>789819.29082403402</v>
      </c>
      <c r="Y13" s="446">
        <f>'VENTAS OF'!U44</f>
        <v>789819.29082403402</v>
      </c>
      <c r="Z13" s="446">
        <f>'VENTAS OF'!V44</f>
        <v>789819.29082403402</v>
      </c>
      <c r="AA13" s="446">
        <f>'VENTAS OF'!W44</f>
        <v>789819.29082403402</v>
      </c>
      <c r="AB13" s="446">
        <f>'VENTAS OF'!X44</f>
        <v>789819.29082403402</v>
      </c>
      <c r="AC13" s="446">
        <f>'VENTAS OF'!Y44</f>
        <v>789819.29082403402</v>
      </c>
      <c r="AD13" s="450">
        <f>'VENTAS OF'!Z44*0.6</f>
        <v>1526616.0000000002</v>
      </c>
      <c r="AE13" s="450">
        <f>'VENTAS OF'!Z44*0.4</f>
        <v>1017744.0000000002</v>
      </c>
      <c r="AF13" s="450"/>
      <c r="AG13" s="449">
        <f>SUM(E13:AF13)</f>
        <v>25443599.999999996</v>
      </c>
      <c r="AH13" s="435">
        <f t="shared" si="0"/>
        <v>4.0473163383787716E-2</v>
      </c>
    </row>
    <row r="14" spans="1:16384">
      <c r="B14" s="689" t="s">
        <v>197</v>
      </c>
      <c r="C14" s="690"/>
      <c r="D14" s="445">
        <f>'PN REAL'!F43</f>
        <v>56203000</v>
      </c>
      <c r="E14" s="446">
        <f>D14</f>
        <v>56203000</v>
      </c>
      <c r="F14" s="447"/>
      <c r="G14" s="447"/>
      <c r="H14" s="447"/>
      <c r="I14" s="447"/>
      <c r="J14" s="447"/>
      <c r="K14" s="447"/>
      <c r="L14" s="447"/>
      <c r="M14" s="447"/>
      <c r="N14" s="447"/>
      <c r="O14" s="447"/>
      <c r="P14" s="447"/>
      <c r="Q14" s="447"/>
      <c r="R14" s="447"/>
      <c r="S14" s="447"/>
      <c r="T14" s="447"/>
      <c r="U14" s="447"/>
      <c r="V14" s="447"/>
      <c r="W14" s="447"/>
      <c r="X14" s="447"/>
      <c r="Y14" s="447"/>
      <c r="Z14" s="447"/>
      <c r="AA14" s="448"/>
      <c r="AB14" s="448"/>
      <c r="AC14" s="448"/>
      <c r="AD14" s="448"/>
      <c r="AE14" s="448"/>
      <c r="AF14" s="448"/>
      <c r="AG14" s="449">
        <f t="shared" ref="AG14" si="3">SUM(E14:AF14)</f>
        <v>56203000</v>
      </c>
      <c r="AH14" s="435">
        <f t="shared" si="0"/>
        <v>8.940217585793761E-2</v>
      </c>
    </row>
    <row r="15" spans="1:16384">
      <c r="B15" s="669" t="s">
        <v>198</v>
      </c>
      <c r="C15" s="670"/>
      <c r="D15" s="451">
        <f>E49*0.2</f>
        <v>49025222.495470792</v>
      </c>
      <c r="E15" s="452"/>
      <c r="F15" s="452"/>
      <c r="G15" s="452">
        <v>12000000</v>
      </c>
      <c r="H15" s="452">
        <v>9000000</v>
      </c>
      <c r="I15" s="452">
        <v>12000000</v>
      </c>
      <c r="J15" s="452">
        <v>12425222.5</v>
      </c>
      <c r="K15" s="452">
        <v>3600000</v>
      </c>
      <c r="L15" s="452">
        <v>0</v>
      </c>
      <c r="M15" s="452">
        <v>0</v>
      </c>
      <c r="N15" s="452">
        <v>0</v>
      </c>
      <c r="O15" s="452">
        <v>0</v>
      </c>
      <c r="P15" s="452">
        <v>0</v>
      </c>
      <c r="Q15" s="452"/>
      <c r="R15" s="452"/>
      <c r="S15" s="452"/>
      <c r="T15" s="452"/>
      <c r="U15" s="452"/>
      <c r="V15" s="452"/>
      <c r="W15" s="452"/>
      <c r="X15" s="452"/>
      <c r="Y15" s="452"/>
      <c r="Z15" s="452"/>
      <c r="AA15" s="453"/>
      <c r="AB15" s="453"/>
      <c r="AC15" s="453"/>
      <c r="AD15" s="453"/>
      <c r="AE15" s="453"/>
      <c r="AF15" s="453"/>
      <c r="AG15" s="454">
        <f>SUM(E15:AA15)</f>
        <v>49025222.5</v>
      </c>
      <c r="AH15" s="435">
        <f t="shared" si="0"/>
        <v>7.7984477046056613E-2</v>
      </c>
    </row>
    <row r="16" spans="1:16384">
      <c r="B16" s="669" t="s">
        <v>199</v>
      </c>
      <c r="C16" s="670"/>
      <c r="D16" s="451">
        <f>E49-D15</f>
        <v>196100889.98188314</v>
      </c>
      <c r="E16" s="455"/>
      <c r="F16" s="452"/>
      <c r="G16" s="452">
        <v>0</v>
      </c>
      <c r="H16" s="452">
        <v>0</v>
      </c>
      <c r="I16" s="452">
        <v>0</v>
      </c>
      <c r="J16" s="452">
        <v>0</v>
      </c>
      <c r="K16" s="452">
        <v>18000000</v>
      </c>
      <c r="L16" s="452">
        <v>14800000</v>
      </c>
      <c r="M16" s="452">
        <v>15300000</v>
      </c>
      <c r="N16" s="452">
        <v>15800000</v>
      </c>
      <c r="O16" s="452">
        <v>9000000</v>
      </c>
      <c r="P16" s="452">
        <v>13800000</v>
      </c>
      <c r="Q16" s="452">
        <v>17000000</v>
      </c>
      <c r="R16" s="452">
        <v>10400000</v>
      </c>
      <c r="S16" s="452">
        <v>13500000</v>
      </c>
      <c r="T16" s="452">
        <v>10500000</v>
      </c>
      <c r="U16" s="452">
        <v>11500000</v>
      </c>
      <c r="V16" s="452">
        <v>13700000</v>
      </c>
      <c r="W16" s="452">
        <v>8700000</v>
      </c>
      <c r="X16" s="452">
        <v>7900000</v>
      </c>
      <c r="Y16" s="452">
        <v>6500000</v>
      </c>
      <c r="Z16" s="452">
        <v>3500000</v>
      </c>
      <c r="AA16" s="453">
        <v>2000000</v>
      </c>
      <c r="AB16" s="453">
        <v>4000000</v>
      </c>
      <c r="AC16" s="453">
        <v>0</v>
      </c>
      <c r="AD16" s="453">
        <v>0</v>
      </c>
      <c r="AE16" s="453">
        <v>0</v>
      </c>
      <c r="AF16" s="453">
        <v>0</v>
      </c>
      <c r="AG16" s="454">
        <f>SUM(E16:AF16)</f>
        <v>195900000</v>
      </c>
      <c r="AH16" s="435">
        <f t="shared" si="0"/>
        <v>0.31161835223333234</v>
      </c>
      <c r="AI16" s="456" t="s">
        <v>1728</v>
      </c>
    </row>
    <row r="17" spans="2:36">
      <c r="B17" s="699"/>
      <c r="C17" s="690"/>
      <c r="D17" s="457">
        <v>0</v>
      </c>
      <c r="E17" s="458"/>
      <c r="F17" s="459"/>
      <c r="G17" s="459"/>
      <c r="H17" s="459"/>
      <c r="I17" s="459"/>
      <c r="J17" s="459"/>
      <c r="K17" s="459"/>
      <c r="L17" s="459"/>
      <c r="M17" s="459"/>
      <c r="N17" s="459"/>
      <c r="O17" s="459"/>
      <c r="P17" s="459"/>
      <c r="Q17" s="459"/>
      <c r="R17" s="459"/>
      <c r="S17" s="459"/>
      <c r="T17" s="459"/>
      <c r="U17" s="459"/>
      <c r="V17" s="459"/>
      <c r="W17" s="459"/>
      <c r="X17" s="459"/>
      <c r="Y17" s="459"/>
      <c r="Z17" s="459"/>
      <c r="AA17" s="460"/>
      <c r="AB17" s="460"/>
      <c r="AC17" s="460"/>
      <c r="AD17" s="460"/>
      <c r="AE17" s="460"/>
      <c r="AF17" s="460"/>
      <c r="AG17" s="461">
        <f>SUM(E17:AA17)</f>
        <v>0</v>
      </c>
      <c r="AH17" s="435">
        <f t="shared" si="0"/>
        <v>0</v>
      </c>
      <c r="AI17" s="456">
        <f>+AG16-D16</f>
        <v>-200889.98188313842</v>
      </c>
    </row>
    <row r="18" spans="2:36">
      <c r="B18" s="695" t="s">
        <v>200</v>
      </c>
      <c r="C18" s="696"/>
      <c r="D18" s="462">
        <f>SUM(D9:D17)</f>
        <v>628653603.34527016</v>
      </c>
      <c r="E18" s="462">
        <f t="shared" ref="E18:AF18" si="4">SUM(E9:E17)</f>
        <v>65905800.245999999</v>
      </c>
      <c r="F18" s="462">
        <f t="shared" si="4"/>
        <v>4206621.5955053009</v>
      </c>
      <c r="G18" s="462">
        <f t="shared" si="4"/>
        <v>14422438.939791763</v>
      </c>
      <c r="H18" s="462">
        <f t="shared" si="4"/>
        <v>11532259.072454883</v>
      </c>
      <c r="I18" s="462">
        <f t="shared" si="4"/>
        <v>14647308.735244818</v>
      </c>
      <c r="J18" s="462">
        <f t="shared" si="4"/>
        <v>15193333.38117425</v>
      </c>
      <c r="K18" s="462">
        <f t="shared" si="4"/>
        <v>24495271.034784175</v>
      </c>
      <c r="L18" s="462">
        <f t="shared" si="4"/>
        <v>17829495.641372435</v>
      </c>
      <c r="M18" s="462">
        <f t="shared" si="4"/>
        <v>18471615.813054118</v>
      </c>
      <c r="N18" s="462">
        <f t="shared" si="4"/>
        <v>19122618.495465908</v>
      </c>
      <c r="O18" s="462">
        <f t="shared" si="4"/>
        <v>17483688.023371816</v>
      </c>
      <c r="P18" s="462">
        <f t="shared" si="4"/>
        <v>17032202.517556719</v>
      </c>
      <c r="Q18" s="462">
        <f t="shared" si="4"/>
        <v>19942731.972832769</v>
      </c>
      <c r="R18" s="462">
        <f t="shared" si="4"/>
        <v>13433005.549381822</v>
      </c>
      <c r="S18" s="462">
        <f t="shared" si="4"/>
        <v>17631485.814708062</v>
      </c>
      <c r="T18" s="462">
        <f t="shared" si="4"/>
        <v>14739814.106566925</v>
      </c>
      <c r="U18" s="462">
        <f t="shared" si="4"/>
        <v>14860178.875298996</v>
      </c>
      <c r="V18" s="462">
        <f t="shared" si="4"/>
        <v>17195589.240122575</v>
      </c>
      <c r="W18" s="462">
        <f t="shared" si="4"/>
        <v>12350343.942778096</v>
      </c>
      <c r="X18" s="462">
        <f t="shared" si="4"/>
        <v>11008702.483483776</v>
      </c>
      <c r="Y18" s="462">
        <f t="shared" si="4"/>
        <v>9319827.0385268088</v>
      </c>
      <c r="Z18" s="462">
        <f t="shared" si="4"/>
        <v>6319827.0385268088</v>
      </c>
      <c r="AA18" s="462">
        <f t="shared" si="4"/>
        <v>4819827.0385268088</v>
      </c>
      <c r="AB18" s="462">
        <f t="shared" si="4"/>
        <v>8319827.0385268088</v>
      </c>
      <c r="AC18" s="462">
        <f t="shared" si="4"/>
        <v>3319827.0385268088</v>
      </c>
      <c r="AD18" s="462">
        <f t="shared" si="4"/>
        <v>140909443.61659977</v>
      </c>
      <c r="AE18" s="462">
        <f t="shared" si="4"/>
        <v>93939629.077733189</v>
      </c>
      <c r="AF18" s="462">
        <f t="shared" si="4"/>
        <v>0</v>
      </c>
      <c r="AG18" s="463">
        <f>SUM(AG9:AG17)</f>
        <v>628452713.36791623</v>
      </c>
      <c r="AH18" s="435">
        <f>SUM(AH9:AH17)</f>
        <v>0.99968044408512902</v>
      </c>
    </row>
    <row r="19" spans="2:36" s="468" customFormat="1">
      <c r="B19" s="464"/>
      <c r="C19" s="553"/>
      <c r="D19" s="464"/>
      <c r="E19" s="465"/>
      <c r="F19" s="465"/>
      <c r="G19" s="465"/>
      <c r="H19" s="465"/>
      <c r="I19" s="465"/>
      <c r="J19" s="465"/>
      <c r="K19" s="465"/>
      <c r="L19" s="465"/>
      <c r="M19" s="465"/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465"/>
      <c r="Y19" s="465"/>
      <c r="Z19" s="465"/>
      <c r="AA19" s="465"/>
      <c r="AB19" s="465"/>
      <c r="AC19" s="465"/>
      <c r="AD19" s="465"/>
      <c r="AE19" s="465"/>
      <c r="AF19" s="465"/>
      <c r="AG19" s="466">
        <f>SUM(AG31:AG32)</f>
        <v>31317983.964941535</v>
      </c>
      <c r="AH19" s="467"/>
    </row>
    <row r="20" spans="2:36">
      <c r="B20" s="687" t="s">
        <v>201</v>
      </c>
      <c r="C20" s="688"/>
      <c r="D20" s="469" t="s">
        <v>142</v>
      </c>
      <c r="E20" s="458" t="s">
        <v>195</v>
      </c>
      <c r="F20" s="459" t="s">
        <v>157</v>
      </c>
      <c r="G20" s="459" t="s">
        <v>158</v>
      </c>
      <c r="H20" s="459" t="s">
        <v>159</v>
      </c>
      <c r="I20" s="459" t="s">
        <v>160</v>
      </c>
      <c r="J20" s="459" t="s">
        <v>161</v>
      </c>
      <c r="K20" s="459" t="s">
        <v>162</v>
      </c>
      <c r="L20" s="459" t="s">
        <v>163</v>
      </c>
      <c r="M20" s="459" t="s">
        <v>164</v>
      </c>
      <c r="N20" s="459" t="s">
        <v>165</v>
      </c>
      <c r="O20" s="459" t="s">
        <v>166</v>
      </c>
      <c r="P20" s="459" t="s">
        <v>167</v>
      </c>
      <c r="Q20" s="459" t="s">
        <v>168</v>
      </c>
      <c r="R20" s="459" t="s">
        <v>169</v>
      </c>
      <c r="S20" s="459" t="s">
        <v>170</v>
      </c>
      <c r="T20" s="459" t="s">
        <v>171</v>
      </c>
      <c r="U20" s="459" t="s">
        <v>172</v>
      </c>
      <c r="V20" s="459" t="s">
        <v>173</v>
      </c>
      <c r="W20" s="459" t="s">
        <v>174</v>
      </c>
      <c r="X20" s="459" t="s">
        <v>175</v>
      </c>
      <c r="Y20" s="459" t="s">
        <v>176</v>
      </c>
      <c r="Z20" s="459" t="s">
        <v>177</v>
      </c>
      <c r="AA20" s="460" t="s">
        <v>178</v>
      </c>
      <c r="AB20" s="459" t="s">
        <v>179</v>
      </c>
      <c r="AC20" s="460" t="s">
        <v>180</v>
      </c>
      <c r="AD20" s="460" t="s">
        <v>1648</v>
      </c>
      <c r="AE20" s="460" t="s">
        <v>1712</v>
      </c>
      <c r="AF20" s="460" t="s">
        <v>1713</v>
      </c>
      <c r="AG20" s="470"/>
      <c r="AH20" s="435"/>
    </row>
    <row r="21" spans="2:36">
      <c r="B21" s="689" t="s">
        <v>202</v>
      </c>
      <c r="C21" s="690"/>
      <c r="D21" s="445">
        <f>'PN REAL'!F43</f>
        <v>56203000</v>
      </c>
      <c r="E21" s="447">
        <f>D21</f>
        <v>56203000</v>
      </c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47"/>
      <c r="R21" s="447"/>
      <c r="S21" s="447"/>
      <c r="T21" s="447"/>
      <c r="U21" s="447"/>
      <c r="V21" s="447"/>
      <c r="W21" s="447"/>
      <c r="X21" s="447"/>
      <c r="Y21" s="447"/>
      <c r="Z21" s="447"/>
      <c r="AA21" s="448"/>
      <c r="AB21" s="448"/>
      <c r="AC21" s="448"/>
      <c r="AD21" s="448"/>
      <c r="AE21" s="448"/>
      <c r="AF21" s="448"/>
      <c r="AG21" s="449">
        <f>SUM(E21:AF21)</f>
        <v>56203000</v>
      </c>
      <c r="AH21" s="435">
        <f t="shared" ref="AH21:AH28" si="5">AG21/$E$48</f>
        <v>0.13368323563742807</v>
      </c>
      <c r="AJ21" s="425"/>
    </row>
    <row r="22" spans="2:36">
      <c r="B22" s="671" t="s">
        <v>123</v>
      </c>
      <c r="C22" s="672"/>
      <c r="D22" s="471">
        <f>'PN REAL'!E29</f>
        <v>252327295.65010783</v>
      </c>
      <c r="E22" s="472">
        <f>'WBS-Erogación 01'!G50</f>
        <v>2500000</v>
      </c>
      <c r="F22" s="472">
        <f>'WBS-Erogación 01'!J50</f>
        <v>1556736.0137056476</v>
      </c>
      <c r="G22" s="472">
        <f>'WBS-Erogación 01'!K50</f>
        <v>16045163.674095223</v>
      </c>
      <c r="H22" s="472">
        <f>'WBS-Erogación 01'!L50</f>
        <v>6322697.6737035532</v>
      </c>
      <c r="I22" s="472">
        <f>'WBS-Erogación 01'!M50</f>
        <v>11720920.141308544</v>
      </c>
      <c r="J22" s="472">
        <f>'WBS-Erogación 01'!N50</f>
        <v>12214707.355924672</v>
      </c>
      <c r="K22" s="472">
        <f>'WBS-Erogación 01'!O50</f>
        <v>21428448.507786382</v>
      </c>
      <c r="L22" s="472">
        <f>'WBS-Erogación 01'!P50</f>
        <v>14253623.812688123</v>
      </c>
      <c r="M22" s="472">
        <f>'WBS-Erogación 01'!Q50</f>
        <v>14852044.369676745</v>
      </c>
      <c r="N22" s="472">
        <f>'WBS-Erogación 01'!R50</f>
        <v>15563028.337177556</v>
      </c>
      <c r="O22" s="472">
        <f>'WBS-Erogación 01'!S50</f>
        <v>13763700.899628431</v>
      </c>
      <c r="P22" s="472">
        <f>'WBS-Erogación 01'!T50</f>
        <v>12982453.875564327</v>
      </c>
      <c r="Q22" s="472">
        <f>'WBS-Erogación 01'!U50</f>
        <v>16036252.216873113</v>
      </c>
      <c r="R22" s="472">
        <f>'WBS-Erogación 01'!V50</f>
        <v>9255519.3289823458</v>
      </c>
      <c r="S22" s="472">
        <f>'WBS-Erogación 01'!W50</f>
        <v>13474671.090062642</v>
      </c>
      <c r="T22" s="472">
        <f>'WBS-Erogación 01'!X50</f>
        <v>10396137.39899452</v>
      </c>
      <c r="U22" s="472">
        <f>'WBS-Erogación 01'!Y50</f>
        <v>10488198.080452077</v>
      </c>
      <c r="V22" s="472">
        <f>'WBS-Erogación 01'!Z50</f>
        <v>12859449.939036883</v>
      </c>
      <c r="W22" s="472">
        <f>'WBS-Erogación 01'!AA50</f>
        <v>7926687.1215381818</v>
      </c>
      <c r="X22" s="472">
        <f>'WBS-Erogación 01'!AB50</f>
        <v>6624489.1627897089</v>
      </c>
      <c r="Y22" s="472">
        <f>'WBS-Erogación 01'!AC50</f>
        <v>4832776.6038337089</v>
      </c>
      <c r="Z22" s="472">
        <f>'WBS-Erogación 01'!AD50</f>
        <v>3009762.6897172984</v>
      </c>
      <c r="AA22" s="472">
        <f>'WBS-Erogación 01'!AE50</f>
        <v>1944055.997044404</v>
      </c>
      <c r="AB22" s="472">
        <f>'WBS-Erogación 01'!AF50</f>
        <v>5934754.009664204</v>
      </c>
      <c r="AC22" s="472">
        <f>'WBS-Erogación 01'!AG50</f>
        <v>914198.25677369256</v>
      </c>
      <c r="AD22" s="472">
        <f>'WBS-Erogación 01'!AH50</f>
        <v>3086098.5114356331</v>
      </c>
      <c r="AE22" s="472">
        <f>'WBS-Erogación 01'!AI50</f>
        <v>2340720.581650204</v>
      </c>
      <c r="AF22" s="472">
        <f>'WBS-Erogación 01'!AJ50</f>
        <v>0</v>
      </c>
      <c r="AG22" s="473">
        <f>SUM(E22:AF22)</f>
        <v>252327295.6501078</v>
      </c>
      <c r="AH22" s="435">
        <f t="shared" si="5"/>
        <v>0.60018022742822164</v>
      </c>
      <c r="AJ22" s="425"/>
    </row>
    <row r="23" spans="2:36">
      <c r="B23" s="689" t="s">
        <v>1594</v>
      </c>
      <c r="C23" s="690"/>
      <c r="D23" s="474">
        <f>'PN REAL'!F24*1.16</f>
        <v>8119999.9999999991</v>
      </c>
      <c r="E23" s="447">
        <f>'WBS-Erogación 01'!G1453</f>
        <v>0</v>
      </c>
      <c r="F23" s="447">
        <f>+'WBS-Erogación 01'!J1453</f>
        <v>386666.66666666663</v>
      </c>
      <c r="G23" s="447">
        <f>+'WBS-Erogación 01'!K1453</f>
        <v>386666.66666666663</v>
      </c>
      <c r="H23" s="447">
        <f>+'WBS-Erogación 01'!L1453</f>
        <v>386666.66666666663</v>
      </c>
      <c r="I23" s="447">
        <f>+'WBS-Erogación 01'!M1453</f>
        <v>386666.66666666663</v>
      </c>
      <c r="J23" s="447">
        <f>+'WBS-Erogación 01'!N1453</f>
        <v>386666.66666666663</v>
      </c>
      <c r="K23" s="447">
        <f>+'WBS-Erogación 01'!O1453</f>
        <v>386666.66666666663</v>
      </c>
      <c r="L23" s="447">
        <f>+'WBS-Erogación 01'!P1453</f>
        <v>386666.66666666663</v>
      </c>
      <c r="M23" s="447">
        <f>+'WBS-Erogación 01'!Q1453</f>
        <v>386666.66666666663</v>
      </c>
      <c r="N23" s="447">
        <f>+'WBS-Erogación 01'!R1453</f>
        <v>386666.66666666663</v>
      </c>
      <c r="O23" s="447">
        <f>+'WBS-Erogación 01'!S1453</f>
        <v>386666.66666666663</v>
      </c>
      <c r="P23" s="447">
        <f>+'WBS-Erogación 01'!T1453</f>
        <v>386666.66666666663</v>
      </c>
      <c r="Q23" s="447">
        <f>+'WBS-Erogación 01'!U1453</f>
        <v>386666.66666666663</v>
      </c>
      <c r="R23" s="447">
        <f>+'WBS-Erogación 01'!V1453</f>
        <v>386666.66666666663</v>
      </c>
      <c r="S23" s="447">
        <f>+'WBS-Erogación 01'!W1453</f>
        <v>386666.66666666663</v>
      </c>
      <c r="T23" s="447">
        <f>+'WBS-Erogación 01'!X1453</f>
        <v>386666.66666666663</v>
      </c>
      <c r="U23" s="447">
        <f>+'WBS-Erogación 01'!Y1453</f>
        <v>386666.66666666663</v>
      </c>
      <c r="V23" s="447">
        <f>+'WBS-Erogación 01'!Z1453</f>
        <v>386666.66666666663</v>
      </c>
      <c r="W23" s="447">
        <f>+'WBS-Erogación 01'!AA1453</f>
        <v>386666.66666666663</v>
      </c>
      <c r="X23" s="447">
        <f>+'WBS-Erogación 01'!AB1453</f>
        <v>386666.66666666663</v>
      </c>
      <c r="Y23" s="447">
        <f>+'WBS-Erogación 01'!AC1453</f>
        <v>386666.66666666663</v>
      </c>
      <c r="Z23" s="447">
        <f>+'WBS-Erogación 01'!AD1453</f>
        <v>386666.66666666663</v>
      </c>
      <c r="AA23" s="447">
        <f>'WBS-Erogación 01'!AE1453</f>
        <v>0</v>
      </c>
      <c r="AB23" s="447">
        <f>'WBS-Erogación 01'!AF1453</f>
        <v>0</v>
      </c>
      <c r="AC23" s="447">
        <f>'WBS-Erogación 01'!AG1453</f>
        <v>0</v>
      </c>
      <c r="AD23" s="447">
        <f>'WBS-Erogación 01'!AH1453</f>
        <v>0</v>
      </c>
      <c r="AE23" s="447">
        <f>'WBS-Erogación 01'!AI1453</f>
        <v>0</v>
      </c>
      <c r="AF23" s="447">
        <f>'WBS-Erogación 01'!AJ1453</f>
        <v>0</v>
      </c>
      <c r="AG23" s="449">
        <f>SUM(E23:AF23)</f>
        <v>8120000.0000000019</v>
      </c>
      <c r="AH23" s="435">
        <f t="shared" si="5"/>
        <v>1.9314055715458536E-2</v>
      </c>
      <c r="AJ23" s="425"/>
    </row>
    <row r="24" spans="2:36">
      <c r="B24" s="689" t="s">
        <v>1649</v>
      </c>
      <c r="C24" s="690"/>
      <c r="D24" s="474">
        <f>('PN REAL'!F23+'PN REAL'!F25+'PN REAL'!F26+'PN REAL'!F27)*1.16</f>
        <v>3294400</v>
      </c>
      <c r="E24" s="447">
        <f>'WBS-Erogación 01'!G1457</f>
        <v>420308</v>
      </c>
      <c r="F24" s="447">
        <f>+'WBS-Erogación 01'!J1457</f>
        <v>244265.09523809521</v>
      </c>
      <c r="G24" s="447">
        <f>+'WBS-Erogación 01'!K1457</f>
        <v>244265.09523809521</v>
      </c>
      <c r="H24" s="447">
        <f>+'WBS-Erogación 01'!L1457</f>
        <v>244265.09523809521</v>
      </c>
      <c r="I24" s="447">
        <f>+'WBS-Erogación 01'!M1457</f>
        <v>244265.09523809521</v>
      </c>
      <c r="J24" s="447">
        <f>+'WBS-Erogación 01'!N1457</f>
        <v>111590.09523809524</v>
      </c>
      <c r="K24" s="447">
        <f>+'WBS-Erogación 01'!O1457</f>
        <v>111590.09523809524</v>
      </c>
      <c r="L24" s="447">
        <f>+'WBS-Erogación 01'!P1457</f>
        <v>111590.09523809524</v>
      </c>
      <c r="M24" s="447">
        <f>+'WBS-Erogación 01'!Q1457</f>
        <v>111590.09523809524</v>
      </c>
      <c r="N24" s="447">
        <f>+'WBS-Erogación 01'!R1457</f>
        <v>111590.09523809524</v>
      </c>
      <c r="O24" s="447">
        <f>+'WBS-Erogación 01'!S1457</f>
        <v>111590.09523809524</v>
      </c>
      <c r="P24" s="447">
        <f>+'WBS-Erogación 01'!T1457</f>
        <v>111590.09523809524</v>
      </c>
      <c r="Q24" s="447">
        <f>+'WBS-Erogación 01'!U1457</f>
        <v>111590.09523809524</v>
      </c>
      <c r="R24" s="447">
        <f>+'WBS-Erogación 01'!V1457</f>
        <v>111590.09523809524</v>
      </c>
      <c r="S24" s="447">
        <f>+'WBS-Erogación 01'!W1457</f>
        <v>111590.09523809524</v>
      </c>
      <c r="T24" s="447">
        <f>+'WBS-Erogación 01'!X1457</f>
        <v>111590.09523809524</v>
      </c>
      <c r="U24" s="447">
        <f>+'WBS-Erogación 01'!Y1457</f>
        <v>111590.09523809524</v>
      </c>
      <c r="V24" s="447">
        <f>+'WBS-Erogación 01'!Z1457</f>
        <v>111590.09523809524</v>
      </c>
      <c r="W24" s="447">
        <f>+'WBS-Erogación 01'!AA1457</f>
        <v>111590.09523809524</v>
      </c>
      <c r="X24" s="447">
        <f>+'WBS-Erogación 01'!AB1457</f>
        <v>111590.09523809524</v>
      </c>
      <c r="Y24" s="447">
        <f>+'WBS-Erogación 01'!AC1457</f>
        <v>111590.09523809524</v>
      </c>
      <c r="Z24" s="447">
        <f>+'WBS-Erogación 01'!AD1457</f>
        <v>111590.09523809524</v>
      </c>
      <c r="AA24" s="447">
        <f>'WBS-Erogación 01'!AE1457</f>
        <v>0</v>
      </c>
      <c r="AB24" s="447">
        <f>'WBS-Erogación 01'!AF1457</f>
        <v>0</v>
      </c>
      <c r="AC24" s="447">
        <f>'WBS-Erogación 01'!AG1457</f>
        <v>0</v>
      </c>
      <c r="AD24" s="447">
        <f>'WBS-Erogación 01'!AH1457</f>
        <v>0</v>
      </c>
      <c r="AE24" s="447">
        <f>'WBS-Erogación 01'!AI1457</f>
        <v>0</v>
      </c>
      <c r="AF24" s="447">
        <f>'WBS-Erogación 01'!AJ1457</f>
        <v>0</v>
      </c>
      <c r="AG24" s="449">
        <f t="shared" ref="AG24:AG28" si="6">SUM(E24:AF24)</f>
        <v>3294399.9999999981</v>
      </c>
      <c r="AH24" s="435">
        <f t="shared" si="5"/>
        <v>7.8359883188431727E-3</v>
      </c>
      <c r="AJ24" s="425"/>
    </row>
    <row r="25" spans="2:36">
      <c r="B25" s="689" t="s">
        <v>203</v>
      </c>
      <c r="C25" s="690"/>
      <c r="D25" s="474">
        <f>'PN REAL'!F36*1.16</f>
        <v>927999.99999999988</v>
      </c>
      <c r="E25" s="446">
        <f>'WBS-Erogación 01'!G1464</f>
        <v>101500</v>
      </c>
      <c r="F25" s="446">
        <f>'WBS-Erogación 01'!J1464</f>
        <v>34437.5</v>
      </c>
      <c r="G25" s="446">
        <f>'WBS-Erogación 01'!K1464</f>
        <v>34437.5</v>
      </c>
      <c r="H25" s="446">
        <f>'WBS-Erogación 01'!L1464</f>
        <v>34437.5</v>
      </c>
      <c r="I25" s="446">
        <f>'WBS-Erogación 01'!M1464</f>
        <v>34437.5</v>
      </c>
      <c r="J25" s="446">
        <f>'WBS-Erogación 01'!N1464</f>
        <v>34437.5</v>
      </c>
      <c r="K25" s="446">
        <f>'WBS-Erogación 01'!O1464</f>
        <v>34437.5</v>
      </c>
      <c r="L25" s="446">
        <f>'WBS-Erogación 01'!P1464</f>
        <v>34437.5</v>
      </c>
      <c r="M25" s="446">
        <f>'WBS-Erogación 01'!Q1464</f>
        <v>34437.5</v>
      </c>
      <c r="N25" s="446">
        <f>'WBS-Erogación 01'!R1464</f>
        <v>34437.5</v>
      </c>
      <c r="O25" s="446">
        <f>'WBS-Erogación 01'!S1464</f>
        <v>34437.5</v>
      </c>
      <c r="P25" s="446">
        <f>'WBS-Erogación 01'!T1464</f>
        <v>34437.5</v>
      </c>
      <c r="Q25" s="446">
        <f>'WBS-Erogación 01'!U1464</f>
        <v>34437.5</v>
      </c>
      <c r="R25" s="446">
        <f>'WBS-Erogación 01'!V1464</f>
        <v>34437.5</v>
      </c>
      <c r="S25" s="446">
        <f>'WBS-Erogación 01'!W1464</f>
        <v>34437.5</v>
      </c>
      <c r="T25" s="446">
        <f>'WBS-Erogación 01'!X1464</f>
        <v>34437.5</v>
      </c>
      <c r="U25" s="446">
        <f>'WBS-Erogación 01'!Y1464</f>
        <v>34437.5</v>
      </c>
      <c r="V25" s="446">
        <f>'WBS-Erogación 01'!Z1464</f>
        <v>34437.5</v>
      </c>
      <c r="W25" s="446">
        <f>'WBS-Erogación 01'!AA1464</f>
        <v>34437.5</v>
      </c>
      <c r="X25" s="446">
        <f>'WBS-Erogación 01'!AB1464</f>
        <v>34437.5</v>
      </c>
      <c r="Y25" s="446">
        <f>'WBS-Erogación 01'!AC1464</f>
        <v>34437.5</v>
      </c>
      <c r="Z25" s="446">
        <f>'WBS-Erogación 01'!AD1464</f>
        <v>34437.5</v>
      </c>
      <c r="AA25" s="446">
        <f>'WBS-Erogación 01'!AE1464</f>
        <v>34437.5</v>
      </c>
      <c r="AB25" s="446">
        <f>'WBS-Erogación 01'!AF1464</f>
        <v>34437.5</v>
      </c>
      <c r="AC25" s="446">
        <f>'WBS-Erogación 01'!AG1464</f>
        <v>34437.5</v>
      </c>
      <c r="AD25" s="446">
        <f>'WBS-Erogación 01'!AH1464</f>
        <v>0</v>
      </c>
      <c r="AE25" s="446">
        <f>'WBS-Erogación 01'!AI1464</f>
        <v>0</v>
      </c>
      <c r="AF25" s="446">
        <f>'WBS-Erogación 01'!AJ1464</f>
        <v>0</v>
      </c>
      <c r="AG25" s="449">
        <f t="shared" si="6"/>
        <v>928000</v>
      </c>
      <c r="AH25" s="435">
        <f t="shared" si="5"/>
        <v>2.2073206531952609E-3</v>
      </c>
      <c r="AJ25" s="425"/>
    </row>
    <row r="26" spans="2:36">
      <c r="B26" s="689" t="s">
        <v>204</v>
      </c>
      <c r="C26" s="690"/>
      <c r="D26" s="474">
        <f>('PN REAL'!F37+'PN REAL'!F38+'PN REAL'!F40+'PN REAL'!F41)*1.16</f>
        <v>50274108.333809897</v>
      </c>
      <c r="E26" s="446">
        <f>'WBS-Erogación 01'!G13+'WBS-Erogación 01'!G33+'WBS-Erogación 01'!G1450+'WBS-Erogación 01'!G1465</f>
        <v>553275</v>
      </c>
      <c r="F26" s="446">
        <f>'WBS-Erogación 01'!J13+'WBS-Erogación 01'!J33+'WBS-Erogación 01'!J1450+'WBS-Erogación 01'!J1465</f>
        <v>1124621.3110995134</v>
      </c>
      <c r="G26" s="446">
        <f>'WBS-Erogación 01'!K13+'WBS-Erogación 01'!K33+'WBS-Erogación 01'!K1450+'WBS-Erogación 01'!K1465</f>
        <v>1124621.3110995134</v>
      </c>
      <c r="H26" s="446">
        <f>'WBS-Erogación 01'!L13+'WBS-Erogación 01'!L33+'WBS-Erogación 01'!L1450+'WBS-Erogación 01'!L1465</f>
        <v>1444556.760049093</v>
      </c>
      <c r="I26" s="446">
        <f>'WBS-Erogación 01'!M13+'WBS-Erogación 01'!M33+'WBS-Erogación 01'!M1450+'WBS-Erogación 01'!M1465</f>
        <v>1487536.77046576</v>
      </c>
      <c r="J26" s="446">
        <f>'WBS-Erogación 01'!N13+'WBS-Erogación 01'!N33+'WBS-Erogación 01'!N1450+'WBS-Erogación 01'!N1465</f>
        <v>1615085.3365791584</v>
      </c>
      <c r="K26" s="446">
        <f>'WBS-Erogación 01'!O13+'WBS-Erogación 01'!O33+'WBS-Erogación 01'!O1450+'WBS-Erogación 01'!O1465</f>
        <v>1662958.6907458254</v>
      </c>
      <c r="L26" s="446">
        <f>'WBS-Erogación 01'!P13+'WBS-Erogación 01'!P33+'WBS-Erogación 01'!P1450+'WBS-Erogación 01'!P1465</f>
        <v>1662958.6907458254</v>
      </c>
      <c r="M26" s="446">
        <f>'WBS-Erogación 01'!Q13+'WBS-Erogación 01'!Q33+'WBS-Erogación 01'!Q1450+'WBS-Erogación 01'!Q1465</f>
        <v>1689919.8226902699</v>
      </c>
      <c r="N26" s="446">
        <f>'WBS-Erogación 01'!R13+'WBS-Erogación 01'!R33+'WBS-Erogación 01'!R1450+'WBS-Erogación 01'!R1465</f>
        <v>1689919.8226902699</v>
      </c>
      <c r="O26" s="446">
        <f>'WBS-Erogación 01'!S13+'WBS-Erogación 01'!S33+'WBS-Erogación 01'!S1450+'WBS-Erogación 01'!S1465</f>
        <v>1689919.8226902699</v>
      </c>
      <c r="P26" s="446">
        <f>'WBS-Erogación 01'!T13+'WBS-Erogación 01'!T33+'WBS-Erogación 01'!T1450+'WBS-Erogación 01'!T1465</f>
        <v>1689919.8226902699</v>
      </c>
      <c r="Q26" s="446">
        <f>'WBS-Erogación 01'!U13+'WBS-Erogación 01'!U33+'WBS-Erogación 01'!U1450+'WBS-Erogación 01'!U1465</f>
        <v>1689919.8226902699</v>
      </c>
      <c r="R26" s="446">
        <f>'WBS-Erogación 01'!V13+'WBS-Erogación 01'!V33+'WBS-Erogación 01'!V1450+'WBS-Erogación 01'!V1465</f>
        <v>1689919.8226902699</v>
      </c>
      <c r="S26" s="446">
        <f>'WBS-Erogación 01'!W13+'WBS-Erogación 01'!W33+'WBS-Erogación 01'!W1450+'WBS-Erogación 01'!W1465</f>
        <v>1689919.8226902699</v>
      </c>
      <c r="T26" s="446">
        <f>'WBS-Erogación 01'!X13+'WBS-Erogación 01'!X33+'WBS-Erogación 01'!X1450+'WBS-Erogación 01'!X1465</f>
        <v>1689919.8226902699</v>
      </c>
      <c r="U26" s="446">
        <f>'WBS-Erogación 01'!Y13+'WBS-Erogación 01'!Y33+'WBS-Erogación 01'!Y1450+'WBS-Erogación 01'!Y1465</f>
        <v>1689919.8226902699</v>
      </c>
      <c r="V26" s="446">
        <f>'WBS-Erogación 01'!Z13+'WBS-Erogación 01'!Z33+'WBS-Erogación 01'!Z1450+'WBS-Erogación 01'!Z1465</f>
        <v>1609691.033975984</v>
      </c>
      <c r="W26" s="446">
        <f>'WBS-Erogación 01'!AA13+'WBS-Erogación 01'!AA33+'WBS-Erogación 01'!AA1450+'WBS-Erogación 01'!AA1465</f>
        <v>1524521.0229465724</v>
      </c>
      <c r="X26" s="446">
        <f>'WBS-Erogación 01'!AB13+'WBS-Erogación 01'!AB33+'WBS-Erogación 01'!AB1450+'WBS-Erogación 01'!AB1465</f>
        <v>1524521.0229465724</v>
      </c>
      <c r="Y26" s="446">
        <f>'WBS-Erogación 01'!AC13+'WBS-Erogación 01'!AC33+'WBS-Erogación 01'!AC1450+'WBS-Erogación 01'!AC1465</f>
        <v>1284814.3627112783</v>
      </c>
      <c r="Z26" s="446">
        <f>'WBS-Erogación 01'!AD13+'WBS-Erogación 01'!AD33+'WBS-Erogación 01'!AD1450+'WBS-Erogación 01'!AD1465</f>
        <v>1284814.3627112783</v>
      </c>
      <c r="AA26" s="446">
        <f>'WBS-Erogación 01'!AE13+'WBS-Erogación 01'!AE33+'WBS-Erogación 01'!AE1450+'WBS-Erogación 01'!AE1465</f>
        <v>118738.65958333333</v>
      </c>
      <c r="AB26" s="446">
        <f>'WBS-Erogación 01'!AF13+'WBS-Erogación 01'!AF33+'WBS-Erogación 01'!AF1450+'WBS-Erogación 01'!AF1465</f>
        <v>105258.09361111111</v>
      </c>
      <c r="AC26" s="446">
        <f>'WBS-Erogación 01'!AG13+'WBS-Erogación 01'!AG33+'WBS-Erogación 01'!AG1450+'WBS-Erogación 01'!AG1465</f>
        <v>57384.739444444444</v>
      </c>
      <c r="AD26" s="446">
        <f>'WBS-Erogación 01'!AH13+'WBS-Erogación 01'!AH33+'WBS-Erogación 01'!AH1450+'WBS-Erogación 01'!AH1465</f>
        <v>57384.739444444444</v>
      </c>
      <c r="AE26" s="446">
        <f>'WBS-Erogación 01'!AI13+'WBS-Erogación 01'!AI33+'WBS-Erogación 01'!AI1450+'WBS-Erogación 01'!AI1465</f>
        <v>0</v>
      </c>
      <c r="AF26" s="446">
        <f>'WBS-Erogación 01'!AJ13+'WBS-Erogación 01'!AJ33+'WBS-Erogación 01'!AJ1450+'WBS-Erogación 01'!AJ1465</f>
        <v>16822087.818609893</v>
      </c>
      <c r="AG26" s="449">
        <f t="shared" si="6"/>
        <v>50274108.130982041</v>
      </c>
      <c r="AH26" s="435">
        <f t="shared" si="5"/>
        <v>0.1195809021535436</v>
      </c>
      <c r="AJ26" s="425"/>
    </row>
    <row r="27" spans="2:36">
      <c r="B27" s="689" t="s">
        <v>205</v>
      </c>
      <c r="C27" s="690"/>
      <c r="D27" s="474">
        <f>(('PN REAL'!F35*1.16)+'PN REAL'!F46)</f>
        <v>17954419.680377066</v>
      </c>
      <c r="E27" s="446">
        <f>'WBS-Erogación 01'!G1463+'WBS-Erogación 01'!G1467</f>
        <v>2249439.1799999997</v>
      </c>
      <c r="F27" s="446">
        <f>'WBS-Erogación 01'!J1463+'WBS-Erogación 01'!J1467</f>
        <v>492050.00001571118</v>
      </c>
      <c r="G27" s="446">
        <f>'WBS-Erogación 01'!K1463+'WBS-Erogación 01'!K1467</f>
        <v>492050.00001571118</v>
      </c>
      <c r="H27" s="446">
        <f>'WBS-Erogación 01'!L1463+'WBS-Erogación 01'!L1467</f>
        <v>492050.00001571118</v>
      </c>
      <c r="I27" s="446">
        <f>'WBS-Erogación 01'!M1463+'WBS-Erogación 01'!M1467</f>
        <v>492050.00001571118</v>
      </c>
      <c r="J27" s="446">
        <f>'WBS-Erogación 01'!N1463+'WBS-Erogación 01'!N1467</f>
        <v>492050.00001571118</v>
      </c>
      <c r="K27" s="446">
        <f>'WBS-Erogación 01'!O1463+'WBS-Erogación 01'!O1467</f>
        <v>492050.00001571118</v>
      </c>
      <c r="L27" s="446">
        <f>'WBS-Erogación 01'!P1463+'WBS-Erogación 01'!P1467</f>
        <v>492050.00001571118</v>
      </c>
      <c r="M27" s="446">
        <f>'WBS-Erogación 01'!Q1463+'WBS-Erogación 01'!Q1467</f>
        <v>492050.00001571118</v>
      </c>
      <c r="N27" s="446">
        <f>'WBS-Erogación 01'!R1463+'WBS-Erogación 01'!R1467</f>
        <v>492050.00001571118</v>
      </c>
      <c r="O27" s="446">
        <f>'WBS-Erogación 01'!S1463+'WBS-Erogación 01'!S1467</f>
        <v>492050.00001571118</v>
      </c>
      <c r="P27" s="446">
        <f>'WBS-Erogación 01'!T1463+'WBS-Erogación 01'!T1467</f>
        <v>492050.00001571118</v>
      </c>
      <c r="Q27" s="446">
        <f>'WBS-Erogación 01'!U1463+'WBS-Erogación 01'!U1467</f>
        <v>492050.00001571118</v>
      </c>
      <c r="R27" s="446">
        <f>'WBS-Erogación 01'!V1463+'WBS-Erogación 01'!V1467</f>
        <v>492050.00001571118</v>
      </c>
      <c r="S27" s="446">
        <f>'WBS-Erogación 01'!W1463+'WBS-Erogación 01'!W1467</f>
        <v>492050.00001571118</v>
      </c>
      <c r="T27" s="446">
        <f>'WBS-Erogación 01'!X1463+'WBS-Erogación 01'!X1467</f>
        <v>492050.00001571118</v>
      </c>
      <c r="U27" s="446">
        <f>'WBS-Erogación 01'!Y1463+'WBS-Erogación 01'!Y1467</f>
        <v>492050.00001571118</v>
      </c>
      <c r="V27" s="446">
        <f>'WBS-Erogación 01'!Z1463+'WBS-Erogación 01'!Z1467</f>
        <v>492050.00001571118</v>
      </c>
      <c r="W27" s="446">
        <f>'WBS-Erogación 01'!AA1463+'WBS-Erogación 01'!AA1467</f>
        <v>492050.00001571118</v>
      </c>
      <c r="X27" s="446">
        <f>'WBS-Erogación 01'!AB1463+'WBS-Erogación 01'!AB1467</f>
        <v>492050.00001571118</v>
      </c>
      <c r="Y27" s="446">
        <f>'WBS-Erogación 01'!AC1463+'WBS-Erogación 01'!AC1467</f>
        <v>492050.00001571118</v>
      </c>
      <c r="Z27" s="446">
        <f>'WBS-Erogación 01'!AD1463+'WBS-Erogación 01'!AD1467</f>
        <v>492050.00001571118</v>
      </c>
      <c r="AA27" s="446">
        <f>'WBS-Erogación 01'!AE1463+'WBS-Erogación 01'!AE1467</f>
        <v>492050.00001571118</v>
      </c>
      <c r="AB27" s="446">
        <f>'WBS-Erogación 01'!AF1463+'WBS-Erogación 01'!AF1467</f>
        <v>492050.00001571118</v>
      </c>
      <c r="AC27" s="446">
        <f>'WBS-Erogación 01'!AG1463+'WBS-Erogación 01'!AG1467</f>
        <v>492050.00001571118</v>
      </c>
      <c r="AD27" s="446">
        <f>'WBS-Erogación 01'!AH1463+'WBS-Erogación 01'!AH1467</f>
        <v>0</v>
      </c>
      <c r="AE27" s="446">
        <f>'WBS-Erogación 01'!AI1463+'WBS-Erogación 01'!AI1467</f>
        <v>0</v>
      </c>
      <c r="AF27" s="446">
        <f>'WBS-Erogación 01'!AJ1463+'WBS-Erogación 01'!AJ1467</f>
        <v>3895780.5</v>
      </c>
      <c r="AG27" s="449">
        <f t="shared" si="6"/>
        <v>17954419.680377074</v>
      </c>
      <c r="AH27" s="435">
        <f t="shared" si="5"/>
        <v>4.2705992862749752E-2</v>
      </c>
      <c r="AJ27" s="425"/>
    </row>
    <row r="28" spans="2:36">
      <c r="B28" s="689" t="s">
        <v>206</v>
      </c>
      <c r="C28" s="690"/>
      <c r="D28" s="474">
        <f>AG30</f>
        <v>31317983.964941535</v>
      </c>
      <c r="E28" s="446">
        <f>'WBS-Erogación 01'!G1466</f>
        <v>0</v>
      </c>
      <c r="F28" s="446">
        <v>0</v>
      </c>
      <c r="G28" s="446">
        <v>0</v>
      </c>
      <c r="H28" s="446">
        <v>0</v>
      </c>
      <c r="I28" s="446">
        <v>0</v>
      </c>
      <c r="J28" s="446">
        <v>0</v>
      </c>
      <c r="K28" s="446">
        <v>0</v>
      </c>
      <c r="L28" s="446">
        <v>0</v>
      </c>
      <c r="M28" s="446">
        <v>0</v>
      </c>
      <c r="N28" s="446">
        <v>0</v>
      </c>
      <c r="O28" s="446">
        <v>0</v>
      </c>
      <c r="P28" s="446">
        <v>0</v>
      </c>
      <c r="Q28" s="446">
        <v>0</v>
      </c>
      <c r="R28" s="446">
        <v>0</v>
      </c>
      <c r="S28" s="446">
        <v>0</v>
      </c>
      <c r="T28" s="446">
        <v>0</v>
      </c>
      <c r="U28" s="446">
        <v>0</v>
      </c>
      <c r="V28" s="446">
        <v>0</v>
      </c>
      <c r="W28" s="446">
        <v>0</v>
      </c>
      <c r="X28" s="446">
        <v>0</v>
      </c>
      <c r="Y28" s="446">
        <v>0</v>
      </c>
      <c r="Z28" s="446">
        <v>0</v>
      </c>
      <c r="AA28" s="446">
        <v>0</v>
      </c>
      <c r="AB28" s="446">
        <v>0</v>
      </c>
      <c r="AC28" s="446">
        <v>0</v>
      </c>
      <c r="AD28" s="446">
        <v>0</v>
      </c>
      <c r="AE28" s="446">
        <v>0</v>
      </c>
      <c r="AF28" s="446">
        <f>'WBS-Erogación 01'!AJ1466</f>
        <v>0</v>
      </c>
      <c r="AG28" s="449">
        <f t="shared" si="6"/>
        <v>0</v>
      </c>
      <c r="AH28" s="435">
        <f t="shared" si="5"/>
        <v>0</v>
      </c>
      <c r="AJ28" s="425"/>
    </row>
    <row r="29" spans="2:36">
      <c r="B29" s="691" t="s">
        <v>207</v>
      </c>
      <c r="C29" s="692"/>
      <c r="D29" s="474">
        <f>E49</f>
        <v>245126112.47735393</v>
      </c>
      <c r="E29" s="458"/>
      <c r="F29" s="458"/>
      <c r="G29" s="458"/>
      <c r="H29" s="458"/>
      <c r="I29" s="458"/>
      <c r="J29" s="458"/>
      <c r="K29" s="458"/>
      <c r="L29" s="458"/>
      <c r="M29" s="458"/>
      <c r="N29" s="458"/>
      <c r="O29" s="458"/>
      <c r="P29" s="458"/>
      <c r="Q29" s="458"/>
      <c r="R29" s="458"/>
      <c r="S29" s="458"/>
      <c r="T29" s="458"/>
      <c r="U29" s="458"/>
      <c r="V29" s="458"/>
      <c r="W29" s="458"/>
      <c r="X29" s="458"/>
      <c r="Y29" s="458"/>
      <c r="Z29" s="458"/>
      <c r="AA29" s="475"/>
      <c r="AB29" s="475"/>
      <c r="AC29" s="475"/>
      <c r="AD29" s="475"/>
      <c r="AE29" s="475"/>
      <c r="AF29" s="475"/>
      <c r="AG29" s="461">
        <f t="shared" ref="AG29" si="7">SUM(E29:AD29)</f>
        <v>0</v>
      </c>
      <c r="AH29" s="435"/>
    </row>
    <row r="30" spans="2:36">
      <c r="B30" s="693" t="s">
        <v>1685</v>
      </c>
      <c r="C30" s="694"/>
      <c r="D30" s="477"/>
      <c r="E30" s="478"/>
      <c r="F30" s="479">
        <f>F15+F16</f>
        <v>0</v>
      </c>
      <c r="G30" s="479">
        <f t="shared" ref="G30:AC30" si="8">F30+G15+G16</f>
        <v>12000000</v>
      </c>
      <c r="H30" s="479">
        <f t="shared" si="8"/>
        <v>21000000</v>
      </c>
      <c r="I30" s="479">
        <f t="shared" si="8"/>
        <v>33000000</v>
      </c>
      <c r="J30" s="479">
        <f t="shared" si="8"/>
        <v>45425222.5</v>
      </c>
      <c r="K30" s="479">
        <f t="shared" si="8"/>
        <v>67025222.5</v>
      </c>
      <c r="L30" s="479">
        <f t="shared" si="8"/>
        <v>81825222.5</v>
      </c>
      <c r="M30" s="479">
        <f t="shared" si="8"/>
        <v>97125222.5</v>
      </c>
      <c r="N30" s="479">
        <f t="shared" si="8"/>
        <v>112925222.5</v>
      </c>
      <c r="O30" s="479">
        <f t="shared" si="8"/>
        <v>121925222.5</v>
      </c>
      <c r="P30" s="479">
        <f t="shared" si="8"/>
        <v>135725222.5</v>
      </c>
      <c r="Q30" s="479">
        <f t="shared" si="8"/>
        <v>152725222.5</v>
      </c>
      <c r="R30" s="479">
        <f t="shared" si="8"/>
        <v>163125222.5</v>
      </c>
      <c r="S30" s="479">
        <f t="shared" si="8"/>
        <v>176625222.5</v>
      </c>
      <c r="T30" s="479">
        <f t="shared" si="8"/>
        <v>187125222.5</v>
      </c>
      <c r="U30" s="479">
        <f t="shared" si="8"/>
        <v>198625222.5</v>
      </c>
      <c r="V30" s="479">
        <f t="shared" si="8"/>
        <v>212325222.5</v>
      </c>
      <c r="W30" s="479">
        <f t="shared" si="8"/>
        <v>221025222.5</v>
      </c>
      <c r="X30" s="479">
        <f t="shared" si="8"/>
        <v>228925222.5</v>
      </c>
      <c r="Y30" s="479">
        <f t="shared" si="8"/>
        <v>235425222.5</v>
      </c>
      <c r="Z30" s="479">
        <f t="shared" si="8"/>
        <v>238925222.5</v>
      </c>
      <c r="AA30" s="479">
        <f t="shared" si="8"/>
        <v>240925222.5</v>
      </c>
      <c r="AB30" s="479">
        <f t="shared" si="8"/>
        <v>244925222.5</v>
      </c>
      <c r="AC30" s="479">
        <f t="shared" si="8"/>
        <v>244925222.5</v>
      </c>
      <c r="AD30" s="479">
        <f>AC30+AD15+AD16-AD18</f>
        <v>104015778.88340023</v>
      </c>
      <c r="AE30" s="479">
        <f t="shared" ref="AE30:AF30" si="9">AD30+AE15+AE16-AE18</f>
        <v>10076149.805667043</v>
      </c>
      <c r="AF30" s="479">
        <f t="shared" si="9"/>
        <v>10076149.805667043</v>
      </c>
      <c r="AG30" s="480">
        <f>+AG31+AG32</f>
        <v>31317983.964941535</v>
      </c>
      <c r="AH30" s="435"/>
    </row>
    <row r="31" spans="2:36">
      <c r="B31" s="677" t="s">
        <v>1714</v>
      </c>
      <c r="C31" s="686"/>
      <c r="D31" s="481"/>
      <c r="E31" s="482"/>
      <c r="F31" s="483">
        <f>((F30*0.09)/12)</f>
        <v>0</v>
      </c>
      <c r="G31" s="483">
        <f>((G30*0.09)/12)</f>
        <v>90000</v>
      </c>
      <c r="H31" s="483">
        <f>((H30*0.09)/12)</f>
        <v>157500</v>
      </c>
      <c r="I31" s="483">
        <f>((I30*0.09)/12)</f>
        <v>247500</v>
      </c>
      <c r="J31" s="483">
        <f t="shared" ref="J31:AA31" si="10">((J30*0.09)/12)</f>
        <v>340689.16875000001</v>
      </c>
      <c r="K31" s="483">
        <f t="shared" si="10"/>
        <v>502689.16874999995</v>
      </c>
      <c r="L31" s="483">
        <f t="shared" si="10"/>
        <v>613689.16874999995</v>
      </c>
      <c r="M31" s="483">
        <f t="shared" si="10"/>
        <v>728439.16875000007</v>
      </c>
      <c r="N31" s="483">
        <f t="shared" si="10"/>
        <v>846939.16875000007</v>
      </c>
      <c r="O31" s="483">
        <f t="shared" si="10"/>
        <v>914439.16875000007</v>
      </c>
      <c r="P31" s="483">
        <f t="shared" si="10"/>
        <v>1017939.1687500001</v>
      </c>
      <c r="Q31" s="483">
        <f t="shared" si="10"/>
        <v>1145439.16875</v>
      </c>
      <c r="R31" s="483">
        <f t="shared" si="10"/>
        <v>1223439.16875</v>
      </c>
      <c r="S31" s="483">
        <f t="shared" si="10"/>
        <v>1324689.16875</v>
      </c>
      <c r="T31" s="483">
        <f t="shared" si="10"/>
        <v>1403439.16875</v>
      </c>
      <c r="U31" s="483">
        <f t="shared" si="10"/>
        <v>1489689.16875</v>
      </c>
      <c r="V31" s="483">
        <f t="shared" si="10"/>
        <v>1592439.16875</v>
      </c>
      <c r="W31" s="483">
        <f t="shared" si="10"/>
        <v>1657689.16875</v>
      </c>
      <c r="X31" s="483">
        <f t="shared" si="10"/>
        <v>1716939.16875</v>
      </c>
      <c r="Y31" s="483">
        <f t="shared" si="10"/>
        <v>1765689.16875</v>
      </c>
      <c r="Z31" s="483">
        <f t="shared" si="10"/>
        <v>1791939.16875</v>
      </c>
      <c r="AA31" s="483">
        <f t="shared" si="10"/>
        <v>1806939.16875</v>
      </c>
      <c r="AB31" s="483">
        <f>((AB30*0.09)/12)</f>
        <v>1836939.16875</v>
      </c>
      <c r="AC31" s="483">
        <f>((AC30*0.09)/12)</f>
        <v>1836939.16875</v>
      </c>
      <c r="AD31" s="483">
        <f>((AD30*0.09)/12)</f>
        <v>780118.34162550175</v>
      </c>
      <c r="AE31" s="483">
        <f>((AE30*0.09)/12)</f>
        <v>75571.123542502814</v>
      </c>
      <c r="AF31" s="483">
        <v>0</v>
      </c>
      <c r="AG31" s="484">
        <f>SUM(E31:AF31)</f>
        <v>26907722.840167996</v>
      </c>
      <c r="AH31" s="435">
        <f>AG31/$E$48</f>
        <v>6.4002125383142955E-2</v>
      </c>
    </row>
    <row r="32" spans="2:36" s="468" customFormat="1">
      <c r="B32" s="678" t="s">
        <v>1720</v>
      </c>
      <c r="C32" s="678"/>
      <c r="D32" s="485"/>
      <c r="E32" s="486"/>
      <c r="F32" s="486">
        <v>0</v>
      </c>
      <c r="G32" s="486">
        <v>0</v>
      </c>
      <c r="H32" s="486">
        <f>(E49*0.01)+(G16*0.01)</f>
        <v>2451261.1247735391</v>
      </c>
      <c r="I32" s="486">
        <f t="shared" ref="I32:AC32" si="11">(H16*0.01)</f>
        <v>0</v>
      </c>
      <c r="J32" s="486">
        <f t="shared" si="11"/>
        <v>0</v>
      </c>
      <c r="K32" s="486">
        <f t="shared" si="11"/>
        <v>0</v>
      </c>
      <c r="L32" s="486">
        <f t="shared" si="11"/>
        <v>180000</v>
      </c>
      <c r="M32" s="486">
        <f t="shared" si="11"/>
        <v>148000</v>
      </c>
      <c r="N32" s="486">
        <f t="shared" si="11"/>
        <v>153000</v>
      </c>
      <c r="O32" s="486">
        <f t="shared" si="11"/>
        <v>158000</v>
      </c>
      <c r="P32" s="486">
        <f t="shared" si="11"/>
        <v>90000</v>
      </c>
      <c r="Q32" s="486">
        <f t="shared" si="11"/>
        <v>138000</v>
      </c>
      <c r="R32" s="486">
        <f t="shared" si="11"/>
        <v>170000</v>
      </c>
      <c r="S32" s="486">
        <f t="shared" si="11"/>
        <v>104000</v>
      </c>
      <c r="T32" s="486">
        <f t="shared" si="11"/>
        <v>135000</v>
      </c>
      <c r="U32" s="486">
        <f t="shared" si="11"/>
        <v>105000</v>
      </c>
      <c r="V32" s="486">
        <f t="shared" si="11"/>
        <v>115000</v>
      </c>
      <c r="W32" s="486">
        <f t="shared" si="11"/>
        <v>137000</v>
      </c>
      <c r="X32" s="486">
        <f t="shared" si="11"/>
        <v>87000</v>
      </c>
      <c r="Y32" s="486">
        <f t="shared" si="11"/>
        <v>79000</v>
      </c>
      <c r="Z32" s="486">
        <f t="shared" si="11"/>
        <v>65000</v>
      </c>
      <c r="AA32" s="486">
        <f t="shared" si="11"/>
        <v>35000</v>
      </c>
      <c r="AB32" s="486">
        <f t="shared" si="11"/>
        <v>20000</v>
      </c>
      <c r="AC32" s="486">
        <f t="shared" si="11"/>
        <v>40000</v>
      </c>
      <c r="AD32" s="486">
        <f t="shared" ref="AD32:AF32" si="12">(AD16*0.01)</f>
        <v>0</v>
      </c>
      <c r="AE32" s="486">
        <f t="shared" si="12"/>
        <v>0</v>
      </c>
      <c r="AF32" s="486">
        <f t="shared" si="12"/>
        <v>0</v>
      </c>
      <c r="AG32" s="484">
        <f>SUM(E32:AF32)</f>
        <v>4410261.1247735396</v>
      </c>
      <c r="AH32" s="467">
        <f>AG32/$E$48</f>
        <v>1.0490151364974996E-2</v>
      </c>
    </row>
    <row r="33" spans="2:35">
      <c r="B33" s="679" t="s">
        <v>208</v>
      </c>
      <c r="C33" s="680"/>
      <c r="D33" s="542">
        <f t="shared" ref="D33:AD33" si="13">SUM(D21:D29)</f>
        <v>665545320.10659027</v>
      </c>
      <c r="E33" s="543">
        <f>SUM(E21:E29)</f>
        <v>62027522.18</v>
      </c>
      <c r="F33" s="543">
        <f t="shared" si="13"/>
        <v>3838776.5867256336</v>
      </c>
      <c r="G33" s="543">
        <f t="shared" si="13"/>
        <v>18327204.247115206</v>
      </c>
      <c r="H33" s="543">
        <f t="shared" si="13"/>
        <v>8924673.6956731193</v>
      </c>
      <c r="I33" s="543">
        <f t="shared" si="13"/>
        <v>14365876.173694776</v>
      </c>
      <c r="J33" s="543">
        <f t="shared" si="13"/>
        <v>14854536.954424303</v>
      </c>
      <c r="K33" s="543">
        <f t="shared" si="13"/>
        <v>24116151.460452683</v>
      </c>
      <c r="L33" s="543">
        <f t="shared" si="13"/>
        <v>16941326.765354421</v>
      </c>
      <c r="M33" s="543">
        <f t="shared" si="13"/>
        <v>17566708.454287484</v>
      </c>
      <c r="N33" s="543">
        <f t="shared" si="13"/>
        <v>18277692.421788298</v>
      </c>
      <c r="O33" s="543">
        <f t="shared" si="13"/>
        <v>16478364.984239174</v>
      </c>
      <c r="P33" s="543">
        <f t="shared" si="13"/>
        <v>15697117.960175069</v>
      </c>
      <c r="Q33" s="543">
        <f t="shared" si="13"/>
        <v>18750916.301483855</v>
      </c>
      <c r="R33" s="543">
        <f t="shared" si="13"/>
        <v>11970183.413593089</v>
      </c>
      <c r="S33" s="543">
        <f t="shared" si="13"/>
        <v>16189335.174673384</v>
      </c>
      <c r="T33" s="543">
        <f t="shared" si="13"/>
        <v>13110801.483605264</v>
      </c>
      <c r="U33" s="543">
        <f t="shared" si="13"/>
        <v>13202862.165062821</v>
      </c>
      <c r="V33" s="543">
        <f t="shared" si="13"/>
        <v>15493885.234933341</v>
      </c>
      <c r="W33" s="543">
        <f t="shared" si="13"/>
        <v>10475952.406405227</v>
      </c>
      <c r="X33" s="543">
        <f t="shared" si="13"/>
        <v>9173754.4476567544</v>
      </c>
      <c r="Y33" s="543">
        <f t="shared" si="13"/>
        <v>7142335.2284654602</v>
      </c>
      <c r="Z33" s="543">
        <f t="shared" si="13"/>
        <v>5319321.3143490497</v>
      </c>
      <c r="AA33" s="543">
        <f t="shared" si="13"/>
        <v>2589282.1566434484</v>
      </c>
      <c r="AB33" s="543">
        <f t="shared" si="13"/>
        <v>6566499.6032910263</v>
      </c>
      <c r="AC33" s="543">
        <f t="shared" si="13"/>
        <v>1498070.4962338482</v>
      </c>
      <c r="AD33" s="543">
        <f t="shared" si="13"/>
        <v>3143483.2508800775</v>
      </c>
      <c r="AE33" s="543">
        <f>SUM(AE21:AE29)</f>
        <v>2340720.581650204</v>
      </c>
      <c r="AF33" s="543">
        <f>SUM(AF21:AF29)</f>
        <v>20717868.318609893</v>
      </c>
      <c r="AG33" s="544">
        <f>SUM(E33:AF33)</f>
        <v>389101223.46146685</v>
      </c>
      <c r="AH33" s="435">
        <f>SUM(AH21:AH32)</f>
        <v>0.99999999951755802</v>
      </c>
    </row>
    <row r="34" spans="2:35">
      <c r="B34" s="487"/>
      <c r="C34" s="488"/>
      <c r="D34" s="488"/>
      <c r="E34" s="489"/>
      <c r="F34" s="489"/>
      <c r="G34" s="489"/>
      <c r="H34" s="489"/>
      <c r="I34" s="489"/>
      <c r="J34" s="489"/>
      <c r="K34" s="489"/>
      <c r="L34" s="489"/>
      <c r="M34" s="489"/>
      <c r="N34" s="489"/>
      <c r="O34" s="489"/>
      <c r="P34" s="489"/>
      <c r="Q34" s="489"/>
      <c r="R34" s="489"/>
      <c r="S34" s="489"/>
      <c r="T34" s="489"/>
      <c r="U34" s="489"/>
      <c r="V34" s="489"/>
      <c r="W34" s="489"/>
      <c r="X34" s="489"/>
      <c r="Y34" s="489"/>
      <c r="Z34" s="489"/>
      <c r="AA34" s="489"/>
      <c r="AB34" s="489"/>
      <c r="AC34" s="489"/>
      <c r="AD34" s="489"/>
      <c r="AE34" s="489"/>
      <c r="AF34" s="489"/>
      <c r="AG34" s="489"/>
      <c r="AH34" s="435"/>
      <c r="AI34" s="425">
        <f>+AG16+AG15</f>
        <v>244925222.5</v>
      </c>
    </row>
    <row r="35" spans="2:35" s="493" customFormat="1">
      <c r="B35" s="681" t="s">
        <v>1719</v>
      </c>
      <c r="C35" s="682"/>
      <c r="D35" s="490">
        <f>D33-D18</f>
        <v>36891716.761320114</v>
      </c>
      <c r="E35" s="491">
        <f>E18-E33-E32-E31</f>
        <v>3878278.0659999996</v>
      </c>
      <c r="F35" s="491">
        <f>E35+F18-F33-F32-F31</f>
        <v>4246123.074779667</v>
      </c>
      <c r="G35" s="491">
        <f t="shared" ref="G35:Z35" si="14">F35+G18-G33-G32-G31</f>
        <v>251357.76745622233</v>
      </c>
      <c r="H35" s="491">
        <f t="shared" si="14"/>
        <v>250182.0194644467</v>
      </c>
      <c r="I35" s="491">
        <f t="shared" si="14"/>
        <v>284114.58101448789</v>
      </c>
      <c r="J35" s="491">
        <f t="shared" si="14"/>
        <v>282221.83901443443</v>
      </c>
      <c r="K35" s="491">
        <f t="shared" si="14"/>
        <v>158652.24459592556</v>
      </c>
      <c r="L35" s="491">
        <f t="shared" si="14"/>
        <v>253131.95186394011</v>
      </c>
      <c r="M35" s="491">
        <f t="shared" si="14"/>
        <v>281600.14188057475</v>
      </c>
      <c r="N35" s="491">
        <f t="shared" si="14"/>
        <v>126587.0468081861</v>
      </c>
      <c r="O35" s="491">
        <f t="shared" si="14"/>
        <v>59470.917190828477</v>
      </c>
      <c r="P35" s="491">
        <f t="shared" si="14"/>
        <v>286616.30582247779</v>
      </c>
      <c r="Q35" s="491">
        <f t="shared" si="14"/>
        <v>194992.8084213913</v>
      </c>
      <c r="R35" s="491">
        <f t="shared" si="14"/>
        <v>264375.77546012518</v>
      </c>
      <c r="S35" s="491">
        <f t="shared" si="14"/>
        <v>277837.24674480152</v>
      </c>
      <c r="T35" s="491">
        <f t="shared" si="14"/>
        <v>368410.70095646312</v>
      </c>
      <c r="U35" s="491">
        <f t="shared" si="14"/>
        <v>431038.24244263885</v>
      </c>
      <c r="V35" s="491">
        <f t="shared" si="14"/>
        <v>425303.07888187212</v>
      </c>
      <c r="W35" s="491">
        <f t="shared" si="14"/>
        <v>505005.44650474121</v>
      </c>
      <c r="X35" s="491">
        <f t="shared" si="14"/>
        <v>536014.313581764</v>
      </c>
      <c r="Y35" s="491">
        <f t="shared" si="14"/>
        <v>868816.95489311335</v>
      </c>
      <c r="Z35" s="491">
        <f t="shared" si="14"/>
        <v>12383.510320872301</v>
      </c>
      <c r="AA35" s="491">
        <f>Z35+AA18-AA33-AA32-AA31</f>
        <v>400989.22345423256</v>
      </c>
      <c r="AB35" s="491">
        <f t="shared" ref="AB35:AF35" si="15">AA35+AB18-AB33-AB32-AB31</f>
        <v>297377.48994001583</v>
      </c>
      <c r="AC35" s="491">
        <f t="shared" si="15"/>
        <v>242194.86348297657</v>
      </c>
      <c r="AD35" s="491">
        <f t="shared" si="15"/>
        <v>137228036.88757718</v>
      </c>
      <c r="AE35" s="491">
        <f t="shared" si="15"/>
        <v>228751374.26011765</v>
      </c>
      <c r="AF35" s="491">
        <f t="shared" si="15"/>
        <v>208033505.94150776</v>
      </c>
      <c r="AG35" s="492">
        <f>AG18-AG33</f>
        <v>239351489.90644938</v>
      </c>
      <c r="AH35" s="420"/>
    </row>
    <row r="36" spans="2:35" s="493" customFormat="1">
      <c r="B36" s="520" t="s">
        <v>1722</v>
      </c>
      <c r="C36" s="521"/>
      <c r="D36" s="490"/>
      <c r="E36" s="491">
        <v>0</v>
      </c>
      <c r="F36" s="491">
        <f>+WBSAvance!H11</f>
        <v>0</v>
      </c>
      <c r="G36" s="491">
        <f>+WBSAvance!I11</f>
        <v>917606.31697548775</v>
      </c>
      <c r="H36" s="491">
        <f>+WBSAvance!J11</f>
        <v>8352872.6911046803</v>
      </c>
      <c r="I36" s="491">
        <f>+WBSAvance!K11</f>
        <v>12948760.518567583</v>
      </c>
      <c r="J36" s="491">
        <f>+WBSAvance!L11</f>
        <v>14053710.833460957</v>
      </c>
      <c r="K36" s="491">
        <f>+WBSAvance!M11</f>
        <v>14591692.302499542</v>
      </c>
      <c r="L36" s="491">
        <f>+WBSAvance!N11</f>
        <v>14163800.506020831</v>
      </c>
      <c r="M36" s="491">
        <f>+WBSAvance!O11</f>
        <v>10084148.641685329</v>
      </c>
      <c r="N36" s="491">
        <f>+WBSAvance!P11</f>
        <v>10768178.893930407</v>
      </c>
      <c r="O36" s="491">
        <f>+WBSAvance!Q11</f>
        <v>10627410.575460115</v>
      </c>
      <c r="P36" s="491">
        <f>+WBSAvance!R11</f>
        <v>19147712.432547107</v>
      </c>
      <c r="Q36" s="491">
        <f>+WBSAvance!S11</f>
        <v>23729839.393715888</v>
      </c>
      <c r="R36" s="491">
        <f>+WBSAvance!T11</f>
        <v>13325156.431108946</v>
      </c>
      <c r="S36" s="491">
        <f>+WBSAvance!U11</f>
        <v>14122773.256485052</v>
      </c>
      <c r="T36" s="491">
        <f>+WBSAvance!V11</f>
        <v>13511727.678601984</v>
      </c>
      <c r="U36" s="491">
        <f>+WBSAvance!W11</f>
        <v>16624639.60428201</v>
      </c>
      <c r="V36" s="491">
        <f>+WBSAvance!X11</f>
        <v>19387507.390691731</v>
      </c>
      <c r="W36" s="491">
        <f>+WBSAvance!Y11</f>
        <v>11826273.28501139</v>
      </c>
      <c r="X36" s="491">
        <f>+WBSAvance!Z11</f>
        <v>9522435.7554726675</v>
      </c>
      <c r="Y36" s="491">
        <f>+WBSAvance!AA11</f>
        <v>6813489.1919173421</v>
      </c>
      <c r="Z36" s="491">
        <f>+WBSAvance!AB11</f>
        <v>4206140.3469771408</v>
      </c>
      <c r="AA36" s="491">
        <f>+WBSAvance!AC11</f>
        <v>2521932.2425925825</v>
      </c>
      <c r="AB36" s="491">
        <f>+WBSAvance!AD11</f>
        <v>1029333.1070803194</v>
      </c>
      <c r="AC36" s="491">
        <f>+WBSAvance!AE11</f>
        <v>0</v>
      </c>
      <c r="AD36" s="491">
        <f>+WBSAvance!AF11</f>
        <v>0</v>
      </c>
      <c r="AE36" s="491">
        <f>+WBSAvance!AG11</f>
        <v>2851.4541618831963</v>
      </c>
      <c r="AF36" s="491">
        <f>+WBSAvance!AH11</f>
        <v>47302.799756844237</v>
      </c>
      <c r="AG36" s="492">
        <f>SUM(E36:AF36)</f>
        <v>252327295.6501078</v>
      </c>
      <c r="AH36" s="420"/>
    </row>
    <row r="37" spans="2:35" s="493" customFormat="1">
      <c r="B37" s="520" t="s">
        <v>1723</v>
      </c>
      <c r="C37" s="521"/>
      <c r="D37" s="490"/>
      <c r="E37" s="491">
        <v>0</v>
      </c>
      <c r="F37" s="491">
        <v>0</v>
      </c>
      <c r="G37" s="491">
        <f t="shared" ref="G37:Y37" si="16">+G36*$D$62</f>
        <v>183521.26339509757</v>
      </c>
      <c r="H37" s="491">
        <f t="shared" si="16"/>
        <v>1670574.5382209362</v>
      </c>
      <c r="I37" s="491">
        <f t="shared" si="16"/>
        <v>2589752.1037135166</v>
      </c>
      <c r="J37" s="491">
        <f t="shared" si="16"/>
        <v>2810742.1666921917</v>
      </c>
      <c r="K37" s="491">
        <f t="shared" si="16"/>
        <v>2918338.4604999088</v>
      </c>
      <c r="L37" s="491">
        <f t="shared" si="16"/>
        <v>2832760.1012041662</v>
      </c>
      <c r="M37" s="491">
        <f t="shared" si="16"/>
        <v>2016829.728337066</v>
      </c>
      <c r="N37" s="491">
        <f t="shared" si="16"/>
        <v>2153635.7787860814</v>
      </c>
      <c r="O37" s="491">
        <f t="shared" si="16"/>
        <v>2125482.1150920233</v>
      </c>
      <c r="P37" s="491">
        <f t="shared" si="16"/>
        <v>3829542.4865094218</v>
      </c>
      <c r="Q37" s="491">
        <f t="shared" si="16"/>
        <v>4745967.8787431782</v>
      </c>
      <c r="R37" s="491">
        <f t="shared" si="16"/>
        <v>2665031.2862217892</v>
      </c>
      <c r="S37" s="491">
        <f t="shared" si="16"/>
        <v>2824554.6512970105</v>
      </c>
      <c r="T37" s="491">
        <f t="shared" si="16"/>
        <v>2702345.5357203968</v>
      </c>
      <c r="U37" s="491">
        <f t="shared" si="16"/>
        <v>3324927.9208564023</v>
      </c>
      <c r="V37" s="491">
        <f t="shared" si="16"/>
        <v>3877501.4781383462</v>
      </c>
      <c r="W37" s="491">
        <f t="shared" si="16"/>
        <v>2365254.6570022781</v>
      </c>
      <c r="X37" s="491">
        <f t="shared" si="16"/>
        <v>1904487.1510945335</v>
      </c>
      <c r="Y37" s="491">
        <f t="shared" si="16"/>
        <v>1362697.8383834686</v>
      </c>
      <c r="Z37" s="491">
        <v>121275.36</v>
      </c>
      <c r="AA37" s="491">
        <v>0</v>
      </c>
      <c r="AB37" s="491">
        <v>0</v>
      </c>
      <c r="AC37" s="491">
        <f>+AC36*$D$62</f>
        <v>0</v>
      </c>
      <c r="AD37" s="491">
        <f>+AD36*$D$62</f>
        <v>0</v>
      </c>
      <c r="AE37" s="491">
        <v>0</v>
      </c>
      <c r="AF37" s="491">
        <v>0</v>
      </c>
      <c r="AG37" s="492">
        <f t="shared" ref="AG37:AG41" si="17">SUM(E37:AF37)</f>
        <v>49025222.499907807</v>
      </c>
      <c r="AH37" s="530"/>
    </row>
    <row r="38" spans="2:35" s="493" customFormat="1">
      <c r="B38" s="520" t="s">
        <v>1721</v>
      </c>
      <c r="C38" s="521"/>
      <c r="D38" s="490"/>
      <c r="E38" s="491">
        <v>0</v>
      </c>
      <c r="F38" s="491">
        <f>+F36-F37</f>
        <v>0</v>
      </c>
      <c r="G38" s="491">
        <f>+G36-G37</f>
        <v>734085.05358039017</v>
      </c>
      <c r="H38" s="491">
        <f t="shared" ref="H38:AD38" si="18">+H36-H37</f>
        <v>6682298.1528837439</v>
      </c>
      <c r="I38" s="491">
        <f t="shared" si="18"/>
        <v>10359008.414854066</v>
      </c>
      <c r="J38" s="491">
        <f t="shared" si="18"/>
        <v>11242968.666768765</v>
      </c>
      <c r="K38" s="491">
        <f t="shared" si="18"/>
        <v>11673353.841999633</v>
      </c>
      <c r="L38" s="491">
        <f t="shared" si="18"/>
        <v>11331040.404816665</v>
      </c>
      <c r="M38" s="491">
        <f t="shared" si="18"/>
        <v>8067318.9133482631</v>
      </c>
      <c r="N38" s="491">
        <f t="shared" si="18"/>
        <v>8614543.1151443254</v>
      </c>
      <c r="O38" s="491">
        <f t="shared" si="18"/>
        <v>8501928.4603680931</v>
      </c>
      <c r="P38" s="491">
        <f t="shared" si="18"/>
        <v>15318169.946037685</v>
      </c>
      <c r="Q38" s="491">
        <f t="shared" si="18"/>
        <v>18983871.514972709</v>
      </c>
      <c r="R38" s="491">
        <f t="shared" si="18"/>
        <v>10660125.144887157</v>
      </c>
      <c r="S38" s="491">
        <f t="shared" si="18"/>
        <v>11298218.605188042</v>
      </c>
      <c r="T38" s="491">
        <f t="shared" si="18"/>
        <v>10809382.142881587</v>
      </c>
      <c r="U38" s="491">
        <f t="shared" si="18"/>
        <v>13299711.683425609</v>
      </c>
      <c r="V38" s="491">
        <f t="shared" si="18"/>
        <v>15510005.912553385</v>
      </c>
      <c r="W38" s="491">
        <f t="shared" si="18"/>
        <v>9461018.6280091126</v>
      </c>
      <c r="X38" s="491">
        <f t="shared" si="18"/>
        <v>7617948.604378134</v>
      </c>
      <c r="Y38" s="491">
        <f t="shared" si="18"/>
        <v>5450791.3535338733</v>
      </c>
      <c r="Z38" s="491">
        <f t="shared" si="18"/>
        <v>4084864.9869771409</v>
      </c>
      <c r="AA38" s="491">
        <f t="shared" si="18"/>
        <v>2521932.2425925825</v>
      </c>
      <c r="AB38" s="491">
        <f t="shared" si="18"/>
        <v>1029333.1070803194</v>
      </c>
      <c r="AC38" s="491">
        <f t="shared" si="18"/>
        <v>0</v>
      </c>
      <c r="AD38" s="491">
        <f t="shared" si="18"/>
        <v>0</v>
      </c>
      <c r="AE38" s="491">
        <v>0</v>
      </c>
      <c r="AF38" s="491">
        <v>0</v>
      </c>
      <c r="AG38" s="492">
        <f t="shared" si="17"/>
        <v>203251918.89628124</v>
      </c>
      <c r="AH38" s="530"/>
    </row>
    <row r="39" spans="2:35" s="493" customFormat="1">
      <c r="B39" s="523" t="s">
        <v>1726</v>
      </c>
      <c r="C39" s="524"/>
      <c r="D39" s="490"/>
      <c r="E39" s="491">
        <v>0</v>
      </c>
      <c r="F39" s="491">
        <v>0</v>
      </c>
      <c r="G39" s="491">
        <f t="shared" ref="G39:AF39" si="19">+G38*$D$63</f>
        <v>713134.95810382499</v>
      </c>
      <c r="H39" s="491">
        <f t="shared" si="19"/>
        <v>6491591.6623715255</v>
      </c>
      <c r="I39" s="491">
        <f t="shared" si="19"/>
        <v>10063372.079152582</v>
      </c>
      <c r="J39" s="491">
        <f t="shared" si="19"/>
        <v>10922104.938703442</v>
      </c>
      <c r="K39" s="491">
        <f t="shared" si="19"/>
        <v>11340207.32671666</v>
      </c>
      <c r="L39" s="491">
        <f t="shared" si="19"/>
        <v>11007663.192364361</v>
      </c>
      <c r="M39" s="491">
        <f t="shared" si="19"/>
        <v>7837085.2358605936</v>
      </c>
      <c r="N39" s="491">
        <f t="shared" si="19"/>
        <v>8368692.1747539463</v>
      </c>
      <c r="O39" s="491">
        <f t="shared" si="19"/>
        <v>8259291.4360738331</v>
      </c>
      <c r="P39" s="491">
        <f t="shared" si="19"/>
        <v>14881003.814769223</v>
      </c>
      <c r="Q39" s="491">
        <f t="shared" si="19"/>
        <v>18442089.716237351</v>
      </c>
      <c r="R39" s="491">
        <f t="shared" si="19"/>
        <v>10355895.221544817</v>
      </c>
      <c r="S39" s="491">
        <f t="shared" si="19"/>
        <v>10975778.095959129</v>
      </c>
      <c r="T39" s="491">
        <f t="shared" si="19"/>
        <v>10500892.565506956</v>
      </c>
      <c r="U39" s="491">
        <f t="shared" si="19"/>
        <v>12920150.448362207</v>
      </c>
      <c r="V39" s="491">
        <f t="shared" si="19"/>
        <v>15067364.963626204</v>
      </c>
      <c r="W39" s="491">
        <f t="shared" si="19"/>
        <v>9191010.0743740574</v>
      </c>
      <c r="X39" s="491">
        <f t="shared" si="19"/>
        <v>7400539.5319295404</v>
      </c>
      <c r="Y39" s="491">
        <f t="shared" si="19"/>
        <v>5295230.9062500009</v>
      </c>
      <c r="Z39" s="491">
        <f t="shared" si="19"/>
        <v>3968286.7906650733</v>
      </c>
      <c r="AA39" s="491">
        <f t="shared" si="19"/>
        <v>2449958.6735762274</v>
      </c>
      <c r="AB39" s="491">
        <f t="shared" si="19"/>
        <v>999956.91045930947</v>
      </c>
      <c r="AC39" s="491">
        <f t="shared" si="19"/>
        <v>0</v>
      </c>
      <c r="AD39" s="491">
        <f t="shared" si="19"/>
        <v>0</v>
      </c>
      <c r="AE39" s="491">
        <f t="shared" si="19"/>
        <v>0</v>
      </c>
      <c r="AF39" s="491">
        <f t="shared" si="19"/>
        <v>0</v>
      </c>
      <c r="AG39" s="492">
        <f t="shared" si="17"/>
        <v>197451300.71736085</v>
      </c>
      <c r="AH39" s="530"/>
    </row>
    <row r="40" spans="2:35" s="493" customFormat="1">
      <c r="B40" s="523" t="s">
        <v>1725</v>
      </c>
      <c r="C40" s="524"/>
      <c r="D40" s="490"/>
      <c r="E40" s="491">
        <v>0</v>
      </c>
      <c r="F40" s="491">
        <f>+F16</f>
        <v>0</v>
      </c>
      <c r="G40" s="491">
        <f t="shared" ref="G40:AF40" si="20">+G16</f>
        <v>0</v>
      </c>
      <c r="H40" s="491">
        <f t="shared" si="20"/>
        <v>0</v>
      </c>
      <c r="I40" s="491">
        <f t="shared" si="20"/>
        <v>0</v>
      </c>
      <c r="J40" s="491">
        <f t="shared" si="20"/>
        <v>0</v>
      </c>
      <c r="K40" s="491">
        <f t="shared" si="20"/>
        <v>18000000</v>
      </c>
      <c r="L40" s="491">
        <f t="shared" si="20"/>
        <v>14800000</v>
      </c>
      <c r="M40" s="491">
        <f t="shared" si="20"/>
        <v>15300000</v>
      </c>
      <c r="N40" s="491">
        <f t="shared" si="20"/>
        <v>15800000</v>
      </c>
      <c r="O40" s="491">
        <f t="shared" si="20"/>
        <v>9000000</v>
      </c>
      <c r="P40" s="491">
        <f t="shared" si="20"/>
        <v>13800000</v>
      </c>
      <c r="Q40" s="491">
        <f t="shared" si="20"/>
        <v>17000000</v>
      </c>
      <c r="R40" s="491">
        <f t="shared" si="20"/>
        <v>10400000</v>
      </c>
      <c r="S40" s="491">
        <f t="shared" si="20"/>
        <v>13500000</v>
      </c>
      <c r="T40" s="491">
        <f t="shared" si="20"/>
        <v>10500000</v>
      </c>
      <c r="U40" s="491">
        <f t="shared" si="20"/>
        <v>11500000</v>
      </c>
      <c r="V40" s="491">
        <f t="shared" si="20"/>
        <v>13700000</v>
      </c>
      <c r="W40" s="491">
        <f t="shared" si="20"/>
        <v>8700000</v>
      </c>
      <c r="X40" s="491">
        <f t="shared" si="20"/>
        <v>7900000</v>
      </c>
      <c r="Y40" s="491">
        <f t="shared" si="20"/>
        <v>6500000</v>
      </c>
      <c r="Z40" s="491">
        <f t="shared" si="20"/>
        <v>3500000</v>
      </c>
      <c r="AA40" s="491">
        <f t="shared" si="20"/>
        <v>2000000</v>
      </c>
      <c r="AB40" s="491">
        <f t="shared" si="20"/>
        <v>4000000</v>
      </c>
      <c r="AC40" s="491">
        <f t="shared" si="20"/>
        <v>0</v>
      </c>
      <c r="AD40" s="491">
        <f t="shared" si="20"/>
        <v>0</v>
      </c>
      <c r="AE40" s="491">
        <f t="shared" si="20"/>
        <v>0</v>
      </c>
      <c r="AF40" s="491">
        <f t="shared" si="20"/>
        <v>0</v>
      </c>
      <c r="AG40" s="492">
        <f t="shared" si="17"/>
        <v>195900000</v>
      </c>
      <c r="AH40" s="530"/>
    </row>
    <row r="41" spans="2:35" s="493" customFormat="1">
      <c r="B41" s="525" t="s">
        <v>1729</v>
      </c>
      <c r="C41" s="526"/>
      <c r="D41" s="527"/>
      <c r="E41" s="528">
        <v>0</v>
      </c>
      <c r="F41" s="528">
        <f>+F39-F40</f>
        <v>0</v>
      </c>
      <c r="G41" s="528">
        <f>+G39-G40+F41</f>
        <v>713134.95810382499</v>
      </c>
      <c r="H41" s="528">
        <f t="shared" ref="H41:AF41" si="21">+H39-H40+G41</f>
        <v>7204726.6204753509</v>
      </c>
      <c r="I41" s="528">
        <f t="shared" si="21"/>
        <v>17268098.699627932</v>
      </c>
      <c r="J41" s="528">
        <f t="shared" si="21"/>
        <v>28190203.638331376</v>
      </c>
      <c r="K41" s="528">
        <f t="shared" si="21"/>
        <v>21530410.965048037</v>
      </c>
      <c r="L41" s="528">
        <f t="shared" si="21"/>
        <v>17738074.157412399</v>
      </c>
      <c r="M41" s="528">
        <f t="shared" si="21"/>
        <v>10275159.393272992</v>
      </c>
      <c r="N41" s="528">
        <f t="shared" si="21"/>
        <v>2843851.5680269385</v>
      </c>
      <c r="O41" s="528">
        <f t="shared" si="21"/>
        <v>2103143.0041007716</v>
      </c>
      <c r="P41" s="528">
        <f t="shared" si="21"/>
        <v>3184146.818869995</v>
      </c>
      <c r="Q41" s="528">
        <f t="shared" si="21"/>
        <v>4626236.5351073463</v>
      </c>
      <c r="R41" s="528">
        <f t="shared" si="21"/>
        <v>4582131.7566521633</v>
      </c>
      <c r="S41" s="528">
        <f t="shared" si="21"/>
        <v>2057909.8526112922</v>
      </c>
      <c r="T41" s="528">
        <f t="shared" si="21"/>
        <v>2058802.4181182478</v>
      </c>
      <c r="U41" s="528">
        <f t="shared" si="21"/>
        <v>3478952.8664804548</v>
      </c>
      <c r="V41" s="528">
        <f t="shared" si="21"/>
        <v>4846317.8301066589</v>
      </c>
      <c r="W41" s="528">
        <f t="shared" si="21"/>
        <v>5337327.9044807162</v>
      </c>
      <c r="X41" s="528">
        <f t="shared" si="21"/>
        <v>4837867.4364102567</v>
      </c>
      <c r="Y41" s="528">
        <f t="shared" si="21"/>
        <v>3633098.3426602576</v>
      </c>
      <c r="Z41" s="528">
        <f t="shared" si="21"/>
        <v>4101385.1333253309</v>
      </c>
      <c r="AA41" s="528">
        <f t="shared" si="21"/>
        <v>4551343.8069015583</v>
      </c>
      <c r="AB41" s="528">
        <f t="shared" si="21"/>
        <v>1551300.7173608677</v>
      </c>
      <c r="AC41" s="528">
        <f t="shared" si="21"/>
        <v>1551300.7173608677</v>
      </c>
      <c r="AD41" s="528">
        <f t="shared" si="21"/>
        <v>1551300.7173608677</v>
      </c>
      <c r="AE41" s="528">
        <f t="shared" si="21"/>
        <v>1551300.7173608677</v>
      </c>
      <c r="AF41" s="528">
        <f t="shared" si="21"/>
        <v>1551300.7173608677</v>
      </c>
      <c r="AG41" s="529">
        <f t="shared" si="17"/>
        <v>162918827.29292816</v>
      </c>
      <c r="AH41" s="420"/>
    </row>
    <row r="42" spans="2:35">
      <c r="B42" s="423"/>
      <c r="C42" s="494"/>
      <c r="D42" s="495"/>
      <c r="E42" s="496"/>
      <c r="F42" s="496"/>
      <c r="G42" s="496"/>
      <c r="H42" s="496"/>
      <c r="I42" s="496"/>
      <c r="J42" s="496"/>
      <c r="K42" s="496"/>
      <c r="L42" s="496"/>
      <c r="M42" s="496"/>
      <c r="N42" s="496"/>
      <c r="O42" s="496"/>
      <c r="P42" s="496"/>
      <c r="Q42" s="496"/>
      <c r="R42" s="496"/>
      <c r="S42" s="496"/>
      <c r="T42" s="496"/>
      <c r="U42" s="496"/>
      <c r="V42" s="496"/>
      <c r="W42" s="496"/>
      <c r="X42" s="496"/>
      <c r="Y42" s="496"/>
      <c r="Z42" s="496"/>
      <c r="AA42" s="496"/>
      <c r="AB42" s="496"/>
      <c r="AC42" s="496"/>
      <c r="AD42" s="496"/>
      <c r="AE42" s="496"/>
      <c r="AF42" s="496"/>
      <c r="AG42" s="497"/>
      <c r="AH42" s="387"/>
    </row>
    <row r="43" spans="2:35">
      <c r="B43" s="498"/>
      <c r="C43" s="498"/>
      <c r="D43" s="498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  <c r="S43" s="423"/>
      <c r="T43" s="423"/>
      <c r="U43" s="423"/>
      <c r="V43" s="423"/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35"/>
    </row>
    <row r="44" spans="2:35">
      <c r="B44" s="683" t="s">
        <v>1718</v>
      </c>
      <c r="C44" s="684"/>
      <c r="D44" s="499"/>
      <c r="E44" s="685"/>
      <c r="F44" s="685"/>
      <c r="G44" s="685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  <c r="S44" s="423"/>
      <c r="T44" s="423"/>
      <c r="U44" s="423"/>
      <c r="V44" s="423"/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35"/>
    </row>
    <row r="45" spans="2:35">
      <c r="B45" s="673" t="s">
        <v>209</v>
      </c>
      <c r="C45" s="674"/>
      <c r="D45" s="500"/>
      <c r="E45" s="675">
        <f>'PN REAL'!F43</f>
        <v>56203000</v>
      </c>
      <c r="F45" s="675"/>
      <c r="G45" s="675"/>
      <c r="H45" s="476"/>
      <c r="I45" s="423"/>
      <c r="J45" s="423"/>
      <c r="K45" s="677" t="s">
        <v>210</v>
      </c>
      <c r="L45" s="677"/>
      <c r="M45" s="677"/>
      <c r="N45" s="677"/>
      <c r="O45" s="677"/>
      <c r="P45" s="677"/>
      <c r="Q45" s="677"/>
      <c r="R45" s="677"/>
      <c r="S45" s="485"/>
      <c r="T45" s="485"/>
      <c r="U45" s="485"/>
      <c r="V45" s="485"/>
      <c r="W45" s="485"/>
      <c r="X45" s="485"/>
      <c r="Y45" s="485"/>
      <c r="Z45" s="485"/>
      <c r="AA45" s="485"/>
      <c r="AB45" s="485"/>
      <c r="AC45" s="485"/>
      <c r="AD45" s="501"/>
      <c r="AE45" s="501"/>
      <c r="AF45" s="501"/>
      <c r="AG45" s="423"/>
      <c r="AH45" s="435"/>
    </row>
    <row r="46" spans="2:35">
      <c r="B46" s="673" t="s">
        <v>211</v>
      </c>
      <c r="C46" s="674"/>
      <c r="D46" s="500"/>
      <c r="E46" s="675">
        <f>D22</f>
        <v>252327295.65010783</v>
      </c>
      <c r="F46" s="675"/>
      <c r="G46" s="675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  <c r="S46" s="423"/>
      <c r="T46" s="423"/>
      <c r="U46" s="423"/>
      <c r="V46" s="423"/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35"/>
    </row>
    <row r="47" spans="2:35">
      <c r="B47" s="673" t="s">
        <v>212</v>
      </c>
      <c r="C47" s="674"/>
      <c r="D47" s="500"/>
      <c r="E47" s="675">
        <f>SUM(D23:D28)</f>
        <v>111888911.97912849</v>
      </c>
      <c r="F47" s="675"/>
      <c r="G47" s="675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  <c r="S47" s="423"/>
      <c r="T47" s="423"/>
      <c r="U47" s="423"/>
      <c r="V47" s="423"/>
      <c r="W47" s="423"/>
      <c r="X47" s="423"/>
      <c r="Y47" s="423"/>
      <c r="Z47" s="423"/>
      <c r="AA47" s="423"/>
      <c r="AB47" s="423"/>
      <c r="AC47" s="423"/>
      <c r="AD47" s="423"/>
      <c r="AE47" s="423"/>
      <c r="AF47" s="423"/>
      <c r="AG47" s="423"/>
      <c r="AH47" s="435"/>
    </row>
    <row r="48" spans="2:35">
      <c r="B48" s="673" t="s">
        <v>213</v>
      </c>
      <c r="C48" s="674"/>
      <c r="D48" s="500"/>
      <c r="E48" s="675">
        <f>SUM(E45:G47)</f>
        <v>420419207.62923634</v>
      </c>
      <c r="F48" s="675"/>
      <c r="G48" s="675"/>
      <c r="H48" s="423"/>
      <c r="I48" s="476"/>
      <c r="J48" s="423"/>
      <c r="K48" s="423"/>
      <c r="L48" s="423"/>
      <c r="M48" s="423"/>
      <c r="N48" s="423"/>
      <c r="O48" s="423"/>
      <c r="P48" s="423"/>
      <c r="Q48" s="423"/>
      <c r="R48" s="423"/>
      <c r="S48" s="423"/>
      <c r="T48" s="423"/>
      <c r="U48" s="423"/>
      <c r="V48" s="423"/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35"/>
    </row>
    <row r="49" spans="2:34">
      <c r="B49" s="673" t="s">
        <v>214</v>
      </c>
      <c r="C49" s="674"/>
      <c r="D49" s="500"/>
      <c r="E49" s="675">
        <f>'PN REAL'!P24*0.55</f>
        <v>245126112.47735393</v>
      </c>
      <c r="F49" s="675"/>
      <c r="G49" s="675"/>
      <c r="H49" s="502"/>
      <c r="I49" s="423"/>
      <c r="J49" s="423"/>
      <c r="K49" s="676"/>
      <c r="L49" s="676"/>
      <c r="M49" s="676"/>
      <c r="N49" s="676"/>
      <c r="O49" s="676"/>
      <c r="P49" s="676"/>
      <c r="Q49" s="676"/>
      <c r="R49" s="676"/>
      <c r="S49" s="503"/>
      <c r="T49" s="503"/>
      <c r="U49" s="503"/>
      <c r="V49" s="503"/>
      <c r="W49" s="503"/>
      <c r="X49" s="503"/>
      <c r="Y49" s="503"/>
      <c r="Z49" s="503"/>
      <c r="AA49" s="503"/>
      <c r="AB49" s="503"/>
      <c r="AC49" s="503"/>
      <c r="AD49" s="503"/>
      <c r="AE49" s="503"/>
      <c r="AF49" s="503"/>
      <c r="AG49" s="423"/>
      <c r="AH49" s="435"/>
    </row>
    <row r="50" spans="2:34">
      <c r="B50" s="673"/>
      <c r="C50" s="674"/>
      <c r="D50" s="500"/>
      <c r="E50" s="675"/>
      <c r="F50" s="675"/>
      <c r="G50" s="675"/>
      <c r="H50" s="502"/>
      <c r="I50" s="423"/>
      <c r="J50" s="476"/>
      <c r="K50" s="677" t="s">
        <v>215</v>
      </c>
      <c r="L50" s="677"/>
      <c r="M50" s="677"/>
      <c r="N50" s="677"/>
      <c r="O50" s="677"/>
      <c r="P50" s="677"/>
      <c r="Q50" s="677"/>
      <c r="R50" s="677"/>
      <c r="S50" s="485"/>
      <c r="T50" s="485"/>
      <c r="U50" s="485"/>
      <c r="V50" s="485"/>
      <c r="W50" s="485"/>
      <c r="X50" s="485"/>
      <c r="Y50" s="485"/>
      <c r="Z50" s="485"/>
      <c r="AA50" s="485"/>
      <c r="AB50" s="485"/>
      <c r="AC50" s="485"/>
      <c r="AD50" s="485"/>
      <c r="AE50" s="485"/>
      <c r="AF50" s="485"/>
      <c r="AG50" s="423"/>
      <c r="AH50" s="435"/>
    </row>
    <row r="51" spans="2:34">
      <c r="B51" s="494"/>
      <c r="C51" s="494"/>
      <c r="D51" s="494"/>
      <c r="E51" s="504"/>
      <c r="F51" s="504"/>
      <c r="G51" s="504"/>
      <c r="H51" s="502"/>
      <c r="I51" s="423"/>
      <c r="J51" s="476"/>
      <c r="K51" s="485"/>
      <c r="L51" s="485"/>
      <c r="M51" s="485"/>
      <c r="N51" s="485"/>
      <c r="O51" s="485"/>
      <c r="P51" s="485"/>
      <c r="Q51" s="485"/>
      <c r="R51" s="485"/>
      <c r="S51" s="485"/>
      <c r="T51" s="485"/>
      <c r="U51" s="485"/>
      <c r="V51" s="485"/>
      <c r="W51" s="485"/>
      <c r="X51" s="485"/>
      <c r="Y51" s="485"/>
      <c r="Z51" s="485"/>
      <c r="AA51" s="485"/>
      <c r="AB51" s="485"/>
      <c r="AC51" s="485"/>
      <c r="AD51" s="485"/>
      <c r="AE51" s="485"/>
      <c r="AF51" s="485"/>
      <c r="AG51" s="423"/>
      <c r="AH51" s="435"/>
    </row>
    <row r="52" spans="2:34">
      <c r="B52" s="667" t="s">
        <v>1715</v>
      </c>
      <c r="C52" s="667"/>
      <c r="D52" s="505" t="s">
        <v>142</v>
      </c>
      <c r="E52" s="437" t="s">
        <v>195</v>
      </c>
      <c r="F52" s="438" t="s">
        <v>157</v>
      </c>
      <c r="G52" s="438" t="s">
        <v>158</v>
      </c>
      <c r="H52" s="438" t="s">
        <v>159</v>
      </c>
      <c r="I52" s="438" t="s">
        <v>160</v>
      </c>
      <c r="J52" s="438" t="s">
        <v>161</v>
      </c>
      <c r="K52" s="438" t="s">
        <v>162</v>
      </c>
      <c r="L52" s="438" t="s">
        <v>163</v>
      </c>
      <c r="M52" s="438" t="s">
        <v>164</v>
      </c>
      <c r="N52" s="438" t="s">
        <v>165</v>
      </c>
      <c r="O52" s="438" t="s">
        <v>166</v>
      </c>
      <c r="P52" s="438" t="s">
        <v>167</v>
      </c>
      <c r="Q52" s="438" t="s">
        <v>168</v>
      </c>
      <c r="R52" s="438" t="s">
        <v>169</v>
      </c>
      <c r="S52" s="438" t="s">
        <v>170</v>
      </c>
      <c r="T52" s="438" t="s">
        <v>171</v>
      </c>
      <c r="U52" s="438" t="s">
        <v>172</v>
      </c>
      <c r="V52" s="438" t="s">
        <v>173</v>
      </c>
      <c r="W52" s="438" t="s">
        <v>174</v>
      </c>
      <c r="X52" s="438" t="s">
        <v>175</v>
      </c>
      <c r="Y52" s="438" t="s">
        <v>176</v>
      </c>
      <c r="Z52" s="438" t="s">
        <v>177</v>
      </c>
      <c r="AA52" s="439" t="s">
        <v>178</v>
      </c>
      <c r="AB52" s="438" t="s">
        <v>179</v>
      </c>
      <c r="AC52" s="439" t="s">
        <v>180</v>
      </c>
      <c r="AD52" s="439" t="s">
        <v>1648</v>
      </c>
      <c r="AE52" s="439" t="s">
        <v>1712</v>
      </c>
      <c r="AF52" s="439" t="s">
        <v>1713</v>
      </c>
      <c r="AH52" s="435"/>
    </row>
    <row r="53" spans="2:34">
      <c r="B53" s="668" t="s">
        <v>1716</v>
      </c>
      <c r="C53" s="668"/>
      <c r="D53" s="507">
        <f>+D9</f>
        <v>11500000</v>
      </c>
      <c r="E53" s="446">
        <f>+E9</f>
        <v>2500000</v>
      </c>
      <c r="F53" s="446">
        <f t="shared" ref="F53:AF53" si="22">+F9</f>
        <v>0</v>
      </c>
      <c r="G53" s="446">
        <f t="shared" si="22"/>
        <v>0</v>
      </c>
      <c r="H53" s="446">
        <f t="shared" si="22"/>
        <v>0</v>
      </c>
      <c r="I53" s="446">
        <f t="shared" si="22"/>
        <v>0</v>
      </c>
      <c r="J53" s="446">
        <f t="shared" si="22"/>
        <v>0</v>
      </c>
      <c r="K53" s="446">
        <f t="shared" si="22"/>
        <v>0</v>
      </c>
      <c r="L53" s="446">
        <f t="shared" si="22"/>
        <v>0</v>
      </c>
      <c r="M53" s="446">
        <f t="shared" si="22"/>
        <v>0</v>
      </c>
      <c r="N53" s="446">
        <f t="shared" si="22"/>
        <v>0</v>
      </c>
      <c r="O53" s="446">
        <f t="shared" si="22"/>
        <v>5000000</v>
      </c>
      <c r="P53" s="446">
        <f t="shared" si="22"/>
        <v>0</v>
      </c>
      <c r="Q53" s="446">
        <f t="shared" si="22"/>
        <v>0</v>
      </c>
      <c r="R53" s="446">
        <f t="shared" si="22"/>
        <v>0</v>
      </c>
      <c r="S53" s="446">
        <f t="shared" si="22"/>
        <v>1000000</v>
      </c>
      <c r="T53" s="446">
        <f t="shared" si="22"/>
        <v>1000000</v>
      </c>
      <c r="U53" s="446">
        <f t="shared" si="22"/>
        <v>0</v>
      </c>
      <c r="V53" s="446">
        <f t="shared" si="22"/>
        <v>0</v>
      </c>
      <c r="W53" s="446">
        <f t="shared" si="22"/>
        <v>0</v>
      </c>
      <c r="X53" s="446">
        <f t="shared" si="22"/>
        <v>0</v>
      </c>
      <c r="Y53" s="446">
        <f t="shared" si="22"/>
        <v>0</v>
      </c>
      <c r="Z53" s="446">
        <f t="shared" si="22"/>
        <v>0</v>
      </c>
      <c r="AA53" s="446">
        <f t="shared" si="22"/>
        <v>0</v>
      </c>
      <c r="AB53" s="446">
        <f t="shared" si="22"/>
        <v>1500000</v>
      </c>
      <c r="AC53" s="446">
        <f t="shared" si="22"/>
        <v>500000</v>
      </c>
      <c r="AD53" s="446">
        <f t="shared" si="22"/>
        <v>0</v>
      </c>
      <c r="AE53" s="446">
        <f t="shared" si="22"/>
        <v>0</v>
      </c>
      <c r="AF53" s="446">
        <f t="shared" si="22"/>
        <v>0</v>
      </c>
      <c r="AH53" s="435"/>
    </row>
    <row r="54" spans="2:34">
      <c r="B54" s="669" t="str">
        <f>B15</f>
        <v>Anticipo Puente</v>
      </c>
      <c r="C54" s="670"/>
      <c r="D54" s="451">
        <f t="shared" ref="D54:AG54" si="23">D15</f>
        <v>49025222.495470792</v>
      </c>
      <c r="E54" s="508">
        <f t="shared" si="23"/>
        <v>0</v>
      </c>
      <c r="F54" s="508">
        <f t="shared" si="23"/>
        <v>0</v>
      </c>
      <c r="G54" s="508">
        <f t="shared" si="23"/>
        <v>12000000</v>
      </c>
      <c r="H54" s="508">
        <f t="shared" si="23"/>
        <v>9000000</v>
      </c>
      <c r="I54" s="508">
        <f t="shared" si="23"/>
        <v>12000000</v>
      </c>
      <c r="J54" s="508">
        <f t="shared" si="23"/>
        <v>12425222.5</v>
      </c>
      <c r="K54" s="508">
        <f t="shared" si="23"/>
        <v>3600000</v>
      </c>
      <c r="L54" s="508">
        <f t="shared" si="23"/>
        <v>0</v>
      </c>
      <c r="M54" s="508">
        <f t="shared" si="23"/>
        <v>0</v>
      </c>
      <c r="N54" s="508">
        <f t="shared" si="23"/>
        <v>0</v>
      </c>
      <c r="O54" s="508">
        <f t="shared" si="23"/>
        <v>0</v>
      </c>
      <c r="P54" s="508">
        <f t="shared" si="23"/>
        <v>0</v>
      </c>
      <c r="Q54" s="508">
        <f t="shared" si="23"/>
        <v>0</v>
      </c>
      <c r="R54" s="508">
        <f t="shared" si="23"/>
        <v>0</v>
      </c>
      <c r="S54" s="508">
        <f t="shared" si="23"/>
        <v>0</v>
      </c>
      <c r="T54" s="508">
        <f t="shared" si="23"/>
        <v>0</v>
      </c>
      <c r="U54" s="508">
        <f t="shared" si="23"/>
        <v>0</v>
      </c>
      <c r="V54" s="508">
        <f t="shared" si="23"/>
        <v>0</v>
      </c>
      <c r="W54" s="508">
        <f t="shared" si="23"/>
        <v>0</v>
      </c>
      <c r="X54" s="508">
        <f t="shared" si="23"/>
        <v>0</v>
      </c>
      <c r="Y54" s="508">
        <f t="shared" si="23"/>
        <v>0</v>
      </c>
      <c r="Z54" s="508">
        <f t="shared" si="23"/>
        <v>0</v>
      </c>
      <c r="AA54" s="509">
        <f t="shared" si="23"/>
        <v>0</v>
      </c>
      <c r="AB54" s="509">
        <f t="shared" si="23"/>
        <v>0</v>
      </c>
      <c r="AC54" s="509">
        <f t="shared" si="23"/>
        <v>0</v>
      </c>
      <c r="AD54" s="509">
        <f t="shared" si="23"/>
        <v>0</v>
      </c>
      <c r="AE54" s="509">
        <f t="shared" si="23"/>
        <v>0</v>
      </c>
      <c r="AF54" s="509">
        <f t="shared" si="23"/>
        <v>0</v>
      </c>
      <c r="AG54" s="510">
        <f t="shared" si="23"/>
        <v>49025222.5</v>
      </c>
      <c r="AH54" s="435"/>
    </row>
    <row r="55" spans="2:34">
      <c r="B55" s="669" t="str">
        <f>B16</f>
        <v>Ministraciones</v>
      </c>
      <c r="C55" s="670"/>
      <c r="D55" s="451">
        <f t="shared" ref="D55:AG55" si="24">D16</f>
        <v>196100889.98188314</v>
      </c>
      <c r="E55" s="508">
        <f t="shared" si="24"/>
        <v>0</v>
      </c>
      <c r="F55" s="508">
        <f t="shared" si="24"/>
        <v>0</v>
      </c>
      <c r="G55" s="508">
        <f t="shared" si="24"/>
        <v>0</v>
      </c>
      <c r="H55" s="508">
        <f t="shared" si="24"/>
        <v>0</v>
      </c>
      <c r="I55" s="508">
        <f t="shared" si="24"/>
        <v>0</v>
      </c>
      <c r="J55" s="508">
        <f t="shared" si="24"/>
        <v>0</v>
      </c>
      <c r="K55" s="508">
        <f t="shared" si="24"/>
        <v>18000000</v>
      </c>
      <c r="L55" s="508">
        <f t="shared" si="24"/>
        <v>14800000</v>
      </c>
      <c r="M55" s="508">
        <f t="shared" si="24"/>
        <v>15300000</v>
      </c>
      <c r="N55" s="508">
        <f t="shared" si="24"/>
        <v>15800000</v>
      </c>
      <c r="O55" s="508">
        <f t="shared" si="24"/>
        <v>9000000</v>
      </c>
      <c r="P55" s="508">
        <f t="shared" si="24"/>
        <v>13800000</v>
      </c>
      <c r="Q55" s="508">
        <f t="shared" si="24"/>
        <v>17000000</v>
      </c>
      <c r="R55" s="508">
        <f t="shared" si="24"/>
        <v>10400000</v>
      </c>
      <c r="S55" s="508">
        <f t="shared" si="24"/>
        <v>13500000</v>
      </c>
      <c r="T55" s="508">
        <f t="shared" si="24"/>
        <v>10500000</v>
      </c>
      <c r="U55" s="508">
        <f t="shared" si="24"/>
        <v>11500000</v>
      </c>
      <c r="V55" s="508">
        <f t="shared" si="24"/>
        <v>13700000</v>
      </c>
      <c r="W55" s="508">
        <f t="shared" si="24"/>
        <v>8700000</v>
      </c>
      <c r="X55" s="508">
        <f t="shared" si="24"/>
        <v>7900000</v>
      </c>
      <c r="Y55" s="508">
        <f t="shared" si="24"/>
        <v>6500000</v>
      </c>
      <c r="Z55" s="508">
        <f t="shared" si="24"/>
        <v>3500000</v>
      </c>
      <c r="AA55" s="509">
        <f t="shared" si="24"/>
        <v>2000000</v>
      </c>
      <c r="AB55" s="509">
        <f t="shared" si="24"/>
        <v>4000000</v>
      </c>
      <c r="AC55" s="509">
        <f t="shared" si="24"/>
        <v>0</v>
      </c>
      <c r="AD55" s="509">
        <f t="shared" si="24"/>
        <v>0</v>
      </c>
      <c r="AE55" s="509">
        <f t="shared" si="24"/>
        <v>0</v>
      </c>
      <c r="AF55" s="509">
        <f t="shared" si="24"/>
        <v>0</v>
      </c>
      <c r="AG55" s="510">
        <f t="shared" si="24"/>
        <v>195900000</v>
      </c>
      <c r="AH55" s="435"/>
    </row>
    <row r="56" spans="2:34">
      <c r="B56" s="671" t="str">
        <f>B22</f>
        <v>Construccion</v>
      </c>
      <c r="C56" s="672"/>
      <c r="D56" s="471">
        <f t="shared" ref="D56:AG56" si="25">D22</f>
        <v>252327295.65010783</v>
      </c>
      <c r="E56" s="511">
        <f t="shared" si="25"/>
        <v>2500000</v>
      </c>
      <c r="F56" s="511">
        <f t="shared" si="25"/>
        <v>1556736.0137056476</v>
      </c>
      <c r="G56" s="511">
        <f t="shared" si="25"/>
        <v>16045163.674095223</v>
      </c>
      <c r="H56" s="511">
        <f t="shared" si="25"/>
        <v>6322697.6737035532</v>
      </c>
      <c r="I56" s="511">
        <f t="shared" si="25"/>
        <v>11720920.141308544</v>
      </c>
      <c r="J56" s="511">
        <f t="shared" si="25"/>
        <v>12214707.355924672</v>
      </c>
      <c r="K56" s="511">
        <f t="shared" si="25"/>
        <v>21428448.507786382</v>
      </c>
      <c r="L56" s="511">
        <f t="shared" si="25"/>
        <v>14253623.812688123</v>
      </c>
      <c r="M56" s="511">
        <f t="shared" si="25"/>
        <v>14852044.369676745</v>
      </c>
      <c r="N56" s="511">
        <f t="shared" si="25"/>
        <v>15563028.337177556</v>
      </c>
      <c r="O56" s="511">
        <f t="shared" si="25"/>
        <v>13763700.899628431</v>
      </c>
      <c r="P56" s="511">
        <f t="shared" si="25"/>
        <v>12982453.875564327</v>
      </c>
      <c r="Q56" s="511">
        <f t="shared" si="25"/>
        <v>16036252.216873113</v>
      </c>
      <c r="R56" s="511">
        <f t="shared" si="25"/>
        <v>9255519.3289823458</v>
      </c>
      <c r="S56" s="511">
        <f t="shared" si="25"/>
        <v>13474671.090062642</v>
      </c>
      <c r="T56" s="511">
        <f t="shared" si="25"/>
        <v>10396137.39899452</v>
      </c>
      <c r="U56" s="511">
        <f t="shared" si="25"/>
        <v>10488198.080452077</v>
      </c>
      <c r="V56" s="511">
        <f t="shared" si="25"/>
        <v>12859449.939036883</v>
      </c>
      <c r="W56" s="511">
        <f t="shared" si="25"/>
        <v>7926687.1215381818</v>
      </c>
      <c r="X56" s="511">
        <f t="shared" si="25"/>
        <v>6624489.1627897089</v>
      </c>
      <c r="Y56" s="511">
        <f t="shared" si="25"/>
        <v>4832776.6038337089</v>
      </c>
      <c r="Z56" s="511">
        <f t="shared" si="25"/>
        <v>3009762.6897172984</v>
      </c>
      <c r="AA56" s="511">
        <f t="shared" si="25"/>
        <v>1944055.997044404</v>
      </c>
      <c r="AB56" s="511">
        <f t="shared" si="25"/>
        <v>5934754.009664204</v>
      </c>
      <c r="AC56" s="511">
        <f t="shared" si="25"/>
        <v>914198.25677369256</v>
      </c>
      <c r="AD56" s="511">
        <f t="shared" si="25"/>
        <v>3086098.5114356331</v>
      </c>
      <c r="AE56" s="512">
        <f t="shared" si="25"/>
        <v>2340720.581650204</v>
      </c>
      <c r="AF56" s="512">
        <f t="shared" si="25"/>
        <v>0</v>
      </c>
      <c r="AG56" s="513">
        <f t="shared" si="25"/>
        <v>252327295.6501078</v>
      </c>
      <c r="AH56" s="435"/>
    </row>
    <row r="57" spans="2:34" ht="17" thickBot="1">
      <c r="B57" s="427"/>
      <c r="C57" s="427"/>
      <c r="D57" s="514">
        <f>D53+D54+D55-D56</f>
        <v>4298816.8272460997</v>
      </c>
      <c r="E57" s="514">
        <f t="shared" ref="E57:AG57" si="26">E53+E54+E55-E56</f>
        <v>0</v>
      </c>
      <c r="F57" s="514">
        <f t="shared" si="26"/>
        <v>-1556736.0137056476</v>
      </c>
      <c r="G57" s="514">
        <f t="shared" si="26"/>
        <v>-4045163.6740952227</v>
      </c>
      <c r="H57" s="514">
        <f t="shared" si="26"/>
        <v>2677302.3262964468</v>
      </c>
      <c r="I57" s="514">
        <f t="shared" si="26"/>
        <v>279079.8586914558</v>
      </c>
      <c r="J57" s="514">
        <f t="shared" si="26"/>
        <v>210515.14407532848</v>
      </c>
      <c r="K57" s="514">
        <f t="shared" si="26"/>
        <v>171551.49221361801</v>
      </c>
      <c r="L57" s="514">
        <f t="shared" si="26"/>
        <v>546376.18731187657</v>
      </c>
      <c r="M57" s="514">
        <f t="shared" si="26"/>
        <v>447955.63032325543</v>
      </c>
      <c r="N57" s="514">
        <f t="shared" si="26"/>
        <v>236971.66282244399</v>
      </c>
      <c r="O57" s="514">
        <f t="shared" si="26"/>
        <v>236299.1003715694</v>
      </c>
      <c r="P57" s="514">
        <f t="shared" si="26"/>
        <v>817546.12443567254</v>
      </c>
      <c r="Q57" s="514">
        <f t="shared" si="26"/>
        <v>963747.78312688693</v>
      </c>
      <c r="R57" s="514">
        <f t="shared" si="26"/>
        <v>1144480.6710176542</v>
      </c>
      <c r="S57" s="514">
        <f t="shared" si="26"/>
        <v>1025328.9099373575</v>
      </c>
      <c r="T57" s="514">
        <f t="shared" si="26"/>
        <v>1103862.6010054797</v>
      </c>
      <c r="U57" s="514">
        <f t="shared" si="26"/>
        <v>1011801.9195479229</v>
      </c>
      <c r="V57" s="514">
        <f t="shared" si="26"/>
        <v>840550.06096311659</v>
      </c>
      <c r="W57" s="514">
        <f t="shared" si="26"/>
        <v>773312.87846181821</v>
      </c>
      <c r="X57" s="514">
        <f t="shared" si="26"/>
        <v>1275510.8372102911</v>
      </c>
      <c r="Y57" s="514">
        <f t="shared" si="26"/>
        <v>1667223.3961662911</v>
      </c>
      <c r="Z57" s="514">
        <f t="shared" si="26"/>
        <v>490237.31028270163</v>
      </c>
      <c r="AA57" s="514">
        <f t="shared" si="26"/>
        <v>55944.002955595963</v>
      </c>
      <c r="AB57" s="514">
        <f t="shared" si="26"/>
        <v>-434754.00966420397</v>
      </c>
      <c r="AC57" s="514">
        <f t="shared" si="26"/>
        <v>-414198.25677369256</v>
      </c>
      <c r="AD57" s="514">
        <f t="shared" si="26"/>
        <v>-3086098.5114356331</v>
      </c>
      <c r="AE57" s="514">
        <f t="shared" si="26"/>
        <v>-2340720.581650204</v>
      </c>
      <c r="AF57" s="514">
        <f t="shared" si="26"/>
        <v>0</v>
      </c>
      <c r="AG57" s="514">
        <f t="shared" si="26"/>
        <v>-7402073.150107801</v>
      </c>
      <c r="AH57" s="435"/>
    </row>
    <row r="58" spans="2:34" ht="17" thickTop="1">
      <c r="B58" s="423"/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  <c r="S58" s="423"/>
      <c r="T58" s="423"/>
      <c r="U58" s="423"/>
      <c r="V58" s="423"/>
      <c r="W58" s="423"/>
      <c r="X58" s="423"/>
      <c r="Y58" s="423"/>
      <c r="Z58" s="423"/>
      <c r="AA58" s="423"/>
      <c r="AB58" s="423"/>
      <c r="AC58" s="423"/>
      <c r="AD58" s="423"/>
      <c r="AE58" s="423"/>
      <c r="AF58" s="423"/>
      <c r="AG58" s="423"/>
    </row>
    <row r="59" spans="2:34">
      <c r="B59" s="423"/>
      <c r="C59" s="423"/>
      <c r="D59" s="423"/>
      <c r="E59" s="515"/>
      <c r="F59" s="515"/>
      <c r="G59" s="515"/>
      <c r="H59" s="515"/>
      <c r="I59" s="515"/>
      <c r="J59" s="515"/>
      <c r="K59" s="515"/>
      <c r="L59" s="515"/>
      <c r="M59" s="515"/>
      <c r="N59" s="515"/>
      <c r="O59" s="515"/>
      <c r="P59" s="515"/>
      <c r="Q59" s="515"/>
      <c r="R59" s="515"/>
      <c r="S59" s="515"/>
      <c r="T59" s="515"/>
      <c r="U59" s="515"/>
      <c r="V59" s="515"/>
      <c r="W59" s="515"/>
      <c r="X59" s="515"/>
      <c r="Y59" s="515"/>
      <c r="Z59" s="515"/>
      <c r="AA59" s="515"/>
      <c r="AB59" s="515"/>
      <c r="AC59" s="515"/>
      <c r="AD59" s="515"/>
      <c r="AE59" s="515"/>
      <c r="AF59" s="515"/>
      <c r="AG59" s="423"/>
    </row>
    <row r="60" spans="2:34">
      <c r="B60" s="423"/>
      <c r="C60" s="423"/>
      <c r="D60" s="515"/>
      <c r="E60" s="515"/>
      <c r="F60" s="515"/>
      <c r="G60" s="515"/>
      <c r="H60" s="515"/>
      <c r="I60" s="515"/>
      <c r="J60" s="515"/>
      <c r="K60" s="515"/>
      <c r="L60" s="515"/>
      <c r="M60" s="515"/>
      <c r="N60" s="515"/>
      <c r="O60" s="515"/>
      <c r="P60" s="515"/>
      <c r="Q60" s="515"/>
      <c r="R60" s="515"/>
      <c r="S60" s="515"/>
      <c r="T60" s="515"/>
      <c r="U60" s="515"/>
      <c r="V60" s="515"/>
      <c r="W60" s="515"/>
      <c r="X60" s="515"/>
      <c r="Y60" s="515"/>
      <c r="Z60" s="515"/>
      <c r="AA60" s="515"/>
      <c r="AB60" s="515"/>
      <c r="AC60" s="515"/>
      <c r="AD60" s="515"/>
      <c r="AE60" s="515"/>
      <c r="AF60" s="515"/>
      <c r="AG60" s="423"/>
    </row>
    <row r="61" spans="2:34">
      <c r="B61" s="706" t="s">
        <v>1740</v>
      </c>
      <c r="C61" s="706"/>
      <c r="D61" s="706"/>
      <c r="E61" s="515"/>
      <c r="F61" s="515"/>
      <c r="G61" s="515"/>
      <c r="H61" s="515"/>
      <c r="I61" s="515"/>
      <c r="J61" s="515"/>
      <c r="K61" s="515"/>
      <c r="L61" s="515"/>
      <c r="M61" s="515"/>
      <c r="N61" s="515"/>
      <c r="O61" s="515"/>
      <c r="P61" s="515"/>
      <c r="Q61" s="515"/>
      <c r="R61" s="515"/>
      <c r="S61" s="515"/>
      <c r="T61" s="515"/>
      <c r="U61" s="515"/>
      <c r="V61" s="515"/>
      <c r="W61" s="515"/>
      <c r="X61" s="515"/>
      <c r="Y61" s="515"/>
      <c r="Z61" s="515"/>
      <c r="AA61" s="515"/>
      <c r="AB61" s="515"/>
      <c r="AC61" s="515"/>
      <c r="AD61" s="515"/>
      <c r="AE61" s="515"/>
      <c r="AF61" s="515"/>
      <c r="AG61" s="423"/>
    </row>
    <row r="62" spans="2:34" ht="37.5" customHeight="1">
      <c r="B62" s="704" t="s">
        <v>1739</v>
      </c>
      <c r="C62" s="704"/>
      <c r="D62" s="583">
        <v>0.2</v>
      </c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423"/>
    </row>
    <row r="63" spans="2:34" ht="20">
      <c r="B63" s="705" t="s">
        <v>1738</v>
      </c>
      <c r="C63" s="705"/>
      <c r="D63" s="584">
        <f>E49/E46</f>
        <v>0.97146094260551386</v>
      </c>
      <c r="E63" s="517"/>
      <c r="F63" s="517"/>
      <c r="G63" s="518"/>
      <c r="H63" s="518"/>
      <c r="I63" s="518"/>
      <c r="J63" s="518"/>
      <c r="K63" s="518"/>
      <c r="L63" s="518"/>
      <c r="M63" s="518"/>
      <c r="N63" s="518"/>
      <c r="O63" s="518"/>
      <c r="P63" s="518"/>
      <c r="Q63" s="518"/>
      <c r="R63" s="518"/>
      <c r="S63" s="518"/>
      <c r="T63" s="518"/>
      <c r="U63" s="518"/>
      <c r="V63" s="518"/>
      <c r="W63" s="518"/>
      <c r="X63" s="518"/>
      <c r="Y63" s="518"/>
      <c r="Z63" s="518"/>
      <c r="AA63" s="518"/>
      <c r="AB63" s="518"/>
      <c r="AC63" s="518"/>
      <c r="AD63" s="518"/>
      <c r="AE63" s="518"/>
      <c r="AF63" s="518"/>
      <c r="AG63" s="518"/>
      <c r="AH63" s="425"/>
    </row>
    <row r="64" spans="2:34">
      <c r="B64" s="423"/>
      <c r="D64" s="423"/>
      <c r="E64" s="518"/>
      <c r="F64" s="518"/>
      <c r="G64" s="517"/>
      <c r="H64" s="517"/>
      <c r="I64" s="517"/>
      <c r="J64" s="517"/>
      <c r="K64" s="517"/>
      <c r="L64" s="517"/>
      <c r="M64" s="517"/>
      <c r="N64" s="517"/>
      <c r="O64" s="517"/>
      <c r="P64" s="517"/>
      <c r="Q64" s="517"/>
      <c r="R64" s="517"/>
      <c r="S64" s="517"/>
      <c r="T64" s="517"/>
      <c r="U64" s="517"/>
      <c r="V64" s="517"/>
      <c r="W64" s="517"/>
      <c r="X64" s="517"/>
      <c r="Y64" s="517"/>
      <c r="Z64" s="517"/>
      <c r="AA64" s="517"/>
      <c r="AB64" s="517"/>
      <c r="AC64" s="517"/>
      <c r="AD64" s="517"/>
      <c r="AE64" s="517"/>
      <c r="AF64" s="517"/>
      <c r="AG64" s="518"/>
    </row>
    <row r="65" spans="1:33">
      <c r="B65" s="423"/>
      <c r="D65" s="423"/>
      <c r="E65" s="517"/>
      <c r="F65" s="517"/>
      <c r="G65" s="517"/>
      <c r="H65" s="517"/>
      <c r="I65" s="517"/>
      <c r="J65" s="517"/>
      <c r="K65" s="517"/>
      <c r="L65" s="517"/>
      <c r="M65" s="517"/>
      <c r="N65" s="517"/>
      <c r="O65" s="517"/>
      <c r="P65" s="517"/>
      <c r="Q65" s="517"/>
      <c r="R65" s="517"/>
      <c r="S65" s="517"/>
      <c r="T65" s="517"/>
      <c r="U65" s="517"/>
      <c r="V65" s="517"/>
      <c r="W65" s="517"/>
      <c r="X65" s="517"/>
      <c r="Y65" s="517"/>
      <c r="Z65" s="517"/>
      <c r="AA65" s="517"/>
      <c r="AB65" s="517"/>
      <c r="AC65" s="517"/>
      <c r="AD65" s="517"/>
      <c r="AE65" s="517"/>
      <c r="AF65" s="517"/>
      <c r="AG65" s="423"/>
    </row>
    <row r="66" spans="1:33">
      <c r="A66" s="519"/>
      <c r="B66" s="423"/>
      <c r="C66" s="423"/>
      <c r="D66" s="423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17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423"/>
    </row>
    <row r="67" spans="1:33">
      <c r="A67" s="519"/>
      <c r="B67" s="423"/>
      <c r="C67" s="423"/>
      <c r="D67" s="423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17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423"/>
    </row>
    <row r="68" spans="1:33">
      <c r="B68" s="423"/>
      <c r="C68" s="423"/>
      <c r="D68" s="423"/>
      <c r="E68" s="517"/>
      <c r="F68" s="517"/>
      <c r="G68" s="518"/>
      <c r="H68" s="518"/>
      <c r="I68" s="518"/>
      <c r="J68" s="518"/>
      <c r="K68" s="518"/>
      <c r="L68" s="518"/>
      <c r="M68" s="518"/>
      <c r="N68" s="518"/>
      <c r="O68" s="518"/>
      <c r="P68" s="518"/>
      <c r="Q68" s="518"/>
      <c r="R68" s="518"/>
      <c r="S68" s="518"/>
      <c r="T68" s="518"/>
      <c r="U68" s="518"/>
      <c r="V68" s="518"/>
      <c r="W68" s="518"/>
      <c r="X68" s="518"/>
      <c r="Y68" s="518"/>
      <c r="Z68" s="518"/>
      <c r="AA68" s="518"/>
      <c r="AB68" s="518"/>
      <c r="AC68" s="518"/>
      <c r="AD68" s="518"/>
      <c r="AE68" s="518"/>
      <c r="AF68" s="518"/>
      <c r="AG68" s="423"/>
    </row>
    <row r="69" spans="1:33">
      <c r="B69" s="423"/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  <c r="S69" s="423"/>
      <c r="T69" s="423"/>
      <c r="U69" s="423"/>
      <c r="V69" s="423"/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</row>
    <row r="70" spans="1:33">
      <c r="B70" s="423"/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  <c r="S70" s="423"/>
      <c r="T70" s="423"/>
      <c r="U70" s="423"/>
      <c r="V70" s="423"/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</row>
    <row r="71" spans="1:33">
      <c r="B71" s="423"/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  <c r="S71" s="423"/>
      <c r="T71" s="423"/>
      <c r="U71" s="423"/>
      <c r="V71" s="423"/>
      <c r="W71" s="423"/>
      <c r="X71" s="423"/>
      <c r="Y71" s="423"/>
      <c r="Z71" s="423"/>
      <c r="AA71" s="423"/>
      <c r="AB71" s="423"/>
      <c r="AC71" s="423"/>
      <c r="AD71" s="423"/>
      <c r="AE71" s="423"/>
      <c r="AF71" s="423"/>
      <c r="AG71" s="423"/>
    </row>
    <row r="72" spans="1:33">
      <c r="B72" s="423"/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  <c r="S72" s="423"/>
      <c r="T72" s="423"/>
      <c r="U72" s="423"/>
      <c r="V72" s="423"/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</row>
    <row r="73" spans="1:33">
      <c r="B73" s="423"/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  <c r="S73" s="423"/>
      <c r="T73" s="423"/>
      <c r="U73" s="423"/>
      <c r="V73" s="423"/>
      <c r="W73" s="423"/>
      <c r="X73" s="423"/>
      <c r="Y73" s="423"/>
      <c r="Z73" s="423"/>
      <c r="AA73" s="423"/>
      <c r="AB73" s="423"/>
      <c r="AC73" s="423"/>
      <c r="AD73" s="423"/>
      <c r="AE73" s="423"/>
      <c r="AF73" s="423"/>
      <c r="AG73" s="423"/>
    </row>
    <row r="74" spans="1:33">
      <c r="B74" s="423"/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  <c r="S74" s="423"/>
      <c r="T74" s="423"/>
      <c r="U74" s="423"/>
      <c r="V74" s="423"/>
      <c r="W74" s="423"/>
      <c r="X74" s="423"/>
      <c r="Y74" s="423"/>
      <c r="Z74" s="423"/>
      <c r="AA74" s="423"/>
      <c r="AB74" s="423"/>
      <c r="AC74" s="423"/>
      <c r="AD74" s="423"/>
      <c r="AE74" s="423"/>
      <c r="AF74" s="423"/>
      <c r="AG74" s="423"/>
    </row>
    <row r="75" spans="1:33">
      <c r="B75" s="423"/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</row>
    <row r="76" spans="1:33">
      <c r="B76" s="423"/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  <c r="S76" s="423"/>
      <c r="T76" s="423"/>
      <c r="U76" s="423"/>
      <c r="V76" s="423"/>
      <c r="W76" s="423"/>
      <c r="X76" s="423"/>
      <c r="Y76" s="423"/>
      <c r="Z76" s="423"/>
      <c r="AA76" s="423"/>
      <c r="AB76" s="423"/>
      <c r="AC76" s="423"/>
      <c r="AD76" s="423"/>
      <c r="AE76" s="423"/>
      <c r="AF76" s="423"/>
      <c r="AG76" s="423"/>
    </row>
    <row r="77" spans="1:33">
      <c r="B77" s="423"/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  <c r="S77" s="423"/>
      <c r="T77" s="423"/>
      <c r="U77" s="423"/>
      <c r="V77" s="423"/>
      <c r="W77" s="423"/>
      <c r="X77" s="423"/>
      <c r="Y77" s="423"/>
      <c r="Z77" s="423"/>
      <c r="AA77" s="423"/>
      <c r="AB77" s="423"/>
      <c r="AC77" s="423"/>
      <c r="AD77" s="423"/>
      <c r="AE77" s="423"/>
      <c r="AF77" s="423"/>
      <c r="AG77" s="423"/>
    </row>
    <row r="78" spans="1:33">
      <c r="B78" s="423"/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  <c r="S78" s="423"/>
      <c r="T78" s="423"/>
      <c r="U78" s="423"/>
      <c r="V78" s="423"/>
      <c r="W78" s="423"/>
      <c r="X78" s="423"/>
      <c r="Y78" s="423"/>
      <c r="Z78" s="423"/>
      <c r="AA78" s="423"/>
      <c r="AB78" s="423"/>
      <c r="AC78" s="423"/>
      <c r="AD78" s="423"/>
      <c r="AE78" s="423"/>
      <c r="AF78" s="423"/>
      <c r="AG78" s="423"/>
    </row>
    <row r="79" spans="1:33">
      <c r="B79" s="423"/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  <c r="S79" s="423"/>
      <c r="T79" s="423"/>
      <c r="U79" s="423"/>
      <c r="V79" s="423"/>
      <c r="W79" s="423"/>
      <c r="X79" s="423"/>
      <c r="Y79" s="423"/>
      <c r="Z79" s="423"/>
      <c r="AA79" s="423"/>
      <c r="AB79" s="423"/>
      <c r="AC79" s="423"/>
      <c r="AD79" s="423"/>
      <c r="AE79" s="423"/>
      <c r="AF79" s="423"/>
      <c r="AG79" s="423"/>
    </row>
    <row r="80" spans="1:33">
      <c r="B80" s="423"/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  <c r="S80" s="423"/>
      <c r="T80" s="423"/>
      <c r="U80" s="423"/>
      <c r="V80" s="423"/>
      <c r="W80" s="423"/>
      <c r="X80" s="423"/>
      <c r="Y80" s="423"/>
      <c r="Z80" s="423"/>
      <c r="AA80" s="423"/>
      <c r="AB80" s="423"/>
      <c r="AC80" s="423"/>
      <c r="AD80" s="423"/>
      <c r="AE80" s="423"/>
      <c r="AF80" s="423"/>
      <c r="AG80" s="423"/>
    </row>
    <row r="81" spans="2:33">
      <c r="B81" s="423"/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  <c r="S81" s="423"/>
      <c r="T81" s="423"/>
      <c r="U81" s="423"/>
      <c r="V81" s="423"/>
      <c r="W81" s="423"/>
      <c r="X81" s="423"/>
      <c r="Y81" s="423"/>
      <c r="Z81" s="423"/>
      <c r="AA81" s="423"/>
      <c r="AB81" s="423"/>
      <c r="AC81" s="423"/>
      <c r="AD81" s="423"/>
      <c r="AE81" s="423"/>
      <c r="AF81" s="423"/>
      <c r="AG81" s="423"/>
    </row>
    <row r="82" spans="2:33">
      <c r="B82" s="423"/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  <c r="S82" s="423"/>
      <c r="T82" s="423"/>
      <c r="U82" s="423"/>
      <c r="V82" s="423"/>
      <c r="W82" s="423"/>
      <c r="X82" s="423"/>
      <c r="Y82" s="423"/>
      <c r="Z82" s="423"/>
      <c r="AA82" s="423"/>
      <c r="AB82" s="423"/>
      <c r="AC82" s="423"/>
      <c r="AD82" s="423"/>
      <c r="AE82" s="423"/>
      <c r="AF82" s="423"/>
      <c r="AG82" s="423"/>
    </row>
    <row r="83" spans="2:33">
      <c r="B83" s="423"/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  <c r="S83" s="423"/>
      <c r="T83" s="423"/>
      <c r="U83" s="423"/>
      <c r="V83" s="423"/>
      <c r="W83" s="423"/>
      <c r="X83" s="423"/>
      <c r="Y83" s="423"/>
      <c r="Z83" s="423"/>
      <c r="AA83" s="423"/>
      <c r="AB83" s="423"/>
      <c r="AC83" s="423"/>
      <c r="AD83" s="423"/>
      <c r="AE83" s="423"/>
      <c r="AF83" s="423"/>
      <c r="AG83" s="423"/>
    </row>
    <row r="84" spans="2:33">
      <c r="B84" s="423"/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  <c r="S84" s="423"/>
      <c r="T84" s="423"/>
      <c r="U84" s="423"/>
      <c r="V84" s="423"/>
      <c r="W84" s="423"/>
      <c r="X84" s="423"/>
      <c r="Y84" s="423"/>
      <c r="Z84" s="423"/>
      <c r="AA84" s="423"/>
      <c r="AB84" s="423"/>
      <c r="AC84" s="423"/>
      <c r="AD84" s="423"/>
      <c r="AE84" s="423"/>
      <c r="AF84" s="423"/>
      <c r="AG84" s="423"/>
    </row>
    <row r="85" spans="2:33">
      <c r="B85" s="423"/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  <c r="S85" s="423"/>
      <c r="T85" s="423"/>
      <c r="U85" s="423"/>
      <c r="V85" s="423"/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</row>
    <row r="86" spans="2:33">
      <c r="B86" s="423"/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  <c r="S86" s="423"/>
      <c r="T86" s="423"/>
      <c r="U86" s="423"/>
      <c r="V86" s="423"/>
      <c r="W86" s="423"/>
      <c r="X86" s="423"/>
      <c r="Y86" s="423"/>
      <c r="Z86" s="423"/>
      <c r="AA86" s="423"/>
      <c r="AB86" s="423"/>
      <c r="AC86" s="423"/>
      <c r="AD86" s="423"/>
      <c r="AE86" s="423"/>
      <c r="AF86" s="423"/>
      <c r="AG86" s="423"/>
    </row>
    <row r="87" spans="2:33">
      <c r="B87" s="423"/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  <c r="S87" s="423"/>
      <c r="T87" s="423"/>
      <c r="U87" s="423"/>
      <c r="V87" s="423"/>
      <c r="W87" s="423"/>
      <c r="X87" s="423"/>
      <c r="Y87" s="423"/>
      <c r="Z87" s="423"/>
      <c r="AA87" s="423"/>
      <c r="AB87" s="423"/>
      <c r="AC87" s="423"/>
      <c r="AD87" s="423"/>
      <c r="AE87" s="423"/>
      <c r="AF87" s="423"/>
      <c r="AG87" s="423"/>
    </row>
    <row r="88" spans="2:33">
      <c r="B88" s="423"/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  <c r="S88" s="423"/>
      <c r="T88" s="423"/>
      <c r="U88" s="423"/>
      <c r="V88" s="423"/>
      <c r="W88" s="423"/>
      <c r="X88" s="423"/>
      <c r="Y88" s="423"/>
      <c r="Z88" s="423"/>
      <c r="AA88" s="423"/>
      <c r="AB88" s="423"/>
      <c r="AC88" s="423"/>
      <c r="AD88" s="423"/>
      <c r="AE88" s="423"/>
      <c r="AF88" s="423"/>
      <c r="AG88" s="423"/>
    </row>
    <row r="89" spans="2:33">
      <c r="B89" s="423"/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  <c r="S89" s="423"/>
      <c r="T89" s="423"/>
      <c r="U89" s="423"/>
      <c r="V89" s="423"/>
      <c r="W89" s="423"/>
      <c r="X89" s="423"/>
      <c r="Y89" s="423"/>
      <c r="Z89" s="423"/>
      <c r="AA89" s="423"/>
      <c r="AB89" s="423"/>
      <c r="AC89" s="423"/>
      <c r="AD89" s="423"/>
      <c r="AE89" s="423"/>
      <c r="AF89" s="423"/>
      <c r="AG89" s="423"/>
    </row>
    <row r="90" spans="2:33">
      <c r="B90" s="423"/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  <c r="S90" s="423"/>
      <c r="T90" s="423"/>
      <c r="U90" s="423"/>
      <c r="V90" s="423"/>
      <c r="W90" s="423"/>
      <c r="X90" s="423"/>
      <c r="Y90" s="423"/>
      <c r="Z90" s="423"/>
      <c r="AA90" s="423"/>
      <c r="AB90" s="423"/>
      <c r="AC90" s="423"/>
      <c r="AD90" s="423"/>
      <c r="AE90" s="423"/>
      <c r="AF90" s="423"/>
      <c r="AG90" s="423"/>
    </row>
    <row r="91" spans="2:33">
      <c r="B91" s="423"/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  <c r="S91" s="423"/>
      <c r="T91" s="423"/>
      <c r="U91" s="423"/>
      <c r="V91" s="423"/>
      <c r="W91" s="423"/>
      <c r="X91" s="423"/>
      <c r="Y91" s="423"/>
      <c r="Z91" s="423"/>
      <c r="AA91" s="423"/>
      <c r="AB91" s="423"/>
      <c r="AC91" s="423"/>
      <c r="AD91" s="423"/>
      <c r="AE91" s="423"/>
      <c r="AF91" s="423"/>
      <c r="AG91" s="423"/>
    </row>
    <row r="92" spans="2:33">
      <c r="B92" s="423"/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  <c r="S92" s="423"/>
      <c r="T92" s="423"/>
      <c r="U92" s="423"/>
      <c r="V92" s="423"/>
      <c r="W92" s="423"/>
      <c r="X92" s="423"/>
      <c r="Y92" s="423"/>
      <c r="Z92" s="423"/>
      <c r="AA92" s="423"/>
      <c r="AB92" s="423"/>
      <c r="AC92" s="423"/>
      <c r="AD92" s="423"/>
      <c r="AE92" s="423"/>
      <c r="AF92" s="423"/>
      <c r="AG92" s="423"/>
    </row>
    <row r="93" spans="2:33">
      <c r="B93" s="423"/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  <c r="S93" s="423"/>
      <c r="T93" s="423"/>
      <c r="U93" s="423"/>
      <c r="V93" s="423"/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</row>
    <row r="94" spans="2:33">
      <c r="B94" s="423"/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  <c r="S94" s="423"/>
      <c r="T94" s="423"/>
      <c r="U94" s="423"/>
      <c r="V94" s="423"/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</row>
    <row r="95" spans="2:33">
      <c r="B95" s="423"/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  <c r="S95" s="423"/>
      <c r="T95" s="423"/>
      <c r="U95" s="423"/>
      <c r="V95" s="423"/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</row>
    <row r="96" spans="2:33">
      <c r="B96" s="423"/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  <c r="S96" s="423"/>
      <c r="T96" s="423"/>
      <c r="U96" s="423"/>
      <c r="V96" s="423"/>
      <c r="W96" s="423"/>
      <c r="X96" s="423"/>
      <c r="Y96" s="423"/>
      <c r="Z96" s="423"/>
      <c r="AA96" s="423"/>
      <c r="AB96" s="423"/>
      <c r="AC96" s="423"/>
      <c r="AD96" s="423"/>
      <c r="AE96" s="423"/>
      <c r="AF96" s="423"/>
      <c r="AG96" s="423"/>
    </row>
    <row r="97" spans="2:33">
      <c r="B97" s="423"/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  <c r="S97" s="423"/>
      <c r="T97" s="423"/>
      <c r="U97" s="423"/>
      <c r="V97" s="423"/>
      <c r="W97" s="423"/>
      <c r="X97" s="423"/>
      <c r="Y97" s="423"/>
      <c r="Z97" s="423"/>
      <c r="AA97" s="423"/>
      <c r="AB97" s="423"/>
      <c r="AC97" s="423"/>
      <c r="AD97" s="423"/>
      <c r="AE97" s="423"/>
      <c r="AF97" s="423"/>
      <c r="AG97" s="423"/>
    </row>
    <row r="98" spans="2:33">
      <c r="B98" s="423"/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  <c r="S98" s="423"/>
      <c r="T98" s="423"/>
      <c r="U98" s="423"/>
      <c r="V98" s="423"/>
      <c r="W98" s="423"/>
      <c r="X98" s="423"/>
      <c r="Y98" s="423"/>
      <c r="Z98" s="423"/>
      <c r="AA98" s="423"/>
      <c r="AB98" s="423"/>
      <c r="AC98" s="423"/>
      <c r="AD98" s="423"/>
      <c r="AE98" s="423"/>
      <c r="AF98" s="423"/>
      <c r="AG98" s="423"/>
    </row>
    <row r="99" spans="2:33">
      <c r="B99" s="423"/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  <c r="S99" s="423"/>
      <c r="T99" s="423"/>
      <c r="U99" s="423"/>
      <c r="V99" s="423"/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</row>
    <row r="100" spans="2:33">
      <c r="B100" s="423"/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  <c r="S100" s="423"/>
      <c r="T100" s="423"/>
      <c r="U100" s="423"/>
      <c r="V100" s="423"/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</row>
    <row r="101" spans="2:33">
      <c r="B101" s="423"/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  <c r="S101" s="423"/>
      <c r="T101" s="423"/>
      <c r="U101" s="423"/>
      <c r="V101" s="423"/>
      <c r="W101" s="423"/>
      <c r="X101" s="423"/>
      <c r="Y101" s="423"/>
      <c r="Z101" s="423"/>
      <c r="AA101" s="423"/>
      <c r="AB101" s="423"/>
      <c r="AC101" s="423"/>
      <c r="AD101" s="423"/>
      <c r="AE101" s="423"/>
      <c r="AF101" s="423"/>
      <c r="AG101" s="423"/>
    </row>
    <row r="102" spans="2:33">
      <c r="B102" s="423"/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  <c r="S102" s="423"/>
      <c r="T102" s="423"/>
      <c r="U102" s="423"/>
      <c r="V102" s="423"/>
      <c r="W102" s="423"/>
      <c r="X102" s="423"/>
      <c r="Y102" s="423"/>
      <c r="Z102" s="423"/>
      <c r="AA102" s="423"/>
      <c r="AB102" s="423"/>
      <c r="AC102" s="423"/>
      <c r="AD102" s="423"/>
      <c r="AE102" s="423"/>
      <c r="AF102" s="423"/>
      <c r="AG102" s="423"/>
    </row>
    <row r="103" spans="2:33">
      <c r="B103" s="423"/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  <c r="S103" s="423"/>
      <c r="T103" s="423"/>
      <c r="U103" s="423"/>
      <c r="V103" s="423"/>
      <c r="W103" s="423"/>
      <c r="X103" s="423"/>
      <c r="Y103" s="423"/>
      <c r="Z103" s="423"/>
      <c r="AA103" s="423"/>
      <c r="AB103" s="423"/>
      <c r="AC103" s="423"/>
      <c r="AD103" s="423"/>
      <c r="AE103" s="423"/>
      <c r="AF103" s="423"/>
      <c r="AG103" s="423"/>
    </row>
    <row r="104" spans="2:33">
      <c r="B104" s="423"/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  <c r="S104" s="423"/>
      <c r="T104" s="423"/>
      <c r="U104" s="423"/>
      <c r="V104" s="423"/>
      <c r="W104" s="423"/>
      <c r="X104" s="423"/>
      <c r="Y104" s="423"/>
      <c r="Z104" s="423"/>
      <c r="AA104" s="423"/>
      <c r="AB104" s="423"/>
      <c r="AC104" s="423"/>
      <c r="AD104" s="423"/>
      <c r="AE104" s="423"/>
      <c r="AF104" s="423"/>
      <c r="AG104" s="423"/>
    </row>
    <row r="105" spans="2:33">
      <c r="B105" s="423"/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  <c r="S105" s="423"/>
      <c r="T105" s="423"/>
      <c r="U105" s="423"/>
      <c r="V105" s="423"/>
      <c r="W105" s="423"/>
      <c r="X105" s="423"/>
      <c r="Y105" s="423"/>
      <c r="Z105" s="423"/>
      <c r="AA105" s="423"/>
      <c r="AB105" s="423"/>
      <c r="AC105" s="423"/>
      <c r="AD105" s="423"/>
      <c r="AE105" s="423"/>
      <c r="AF105" s="423"/>
      <c r="AG105" s="423"/>
    </row>
    <row r="106" spans="2:33">
      <c r="B106" s="423"/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  <c r="S106" s="423"/>
      <c r="T106" s="423"/>
      <c r="U106" s="423"/>
      <c r="V106" s="423"/>
      <c r="W106" s="423"/>
      <c r="X106" s="423"/>
      <c r="Y106" s="423"/>
      <c r="Z106" s="423"/>
      <c r="AA106" s="423"/>
      <c r="AB106" s="423"/>
      <c r="AC106" s="423"/>
      <c r="AD106" s="423"/>
      <c r="AE106" s="423"/>
      <c r="AF106" s="423"/>
      <c r="AG106" s="423"/>
    </row>
    <row r="107" spans="2:33">
      <c r="B107" s="423"/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  <c r="S107" s="423"/>
      <c r="T107" s="423"/>
      <c r="U107" s="423"/>
      <c r="V107" s="423"/>
      <c r="W107" s="423"/>
      <c r="X107" s="423"/>
      <c r="Y107" s="423"/>
      <c r="Z107" s="423"/>
      <c r="AA107" s="423"/>
      <c r="AB107" s="423"/>
      <c r="AC107" s="423"/>
      <c r="AD107" s="423"/>
      <c r="AE107" s="423"/>
      <c r="AF107" s="423"/>
      <c r="AG107" s="423"/>
    </row>
    <row r="108" spans="2:33">
      <c r="B108" s="423"/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  <c r="S108" s="423"/>
      <c r="T108" s="423"/>
      <c r="U108" s="423"/>
      <c r="V108" s="423"/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</row>
    <row r="109" spans="2:33">
      <c r="B109" s="423"/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  <c r="S109" s="423"/>
      <c r="T109" s="423"/>
      <c r="U109" s="423"/>
      <c r="V109" s="423"/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</row>
    <row r="110" spans="2:33">
      <c r="B110" s="423"/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  <c r="S110" s="423"/>
      <c r="T110" s="423"/>
      <c r="U110" s="423"/>
      <c r="V110" s="423"/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</row>
    <row r="111" spans="2:33">
      <c r="B111" s="423"/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  <c r="S111" s="423"/>
      <c r="T111" s="423"/>
      <c r="U111" s="423"/>
      <c r="V111" s="423"/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</row>
    <row r="112" spans="2:33">
      <c r="B112" s="423"/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  <c r="O112" s="423"/>
      <c r="P112" s="423"/>
      <c r="Q112" s="423"/>
      <c r="R112" s="423"/>
      <c r="S112" s="423"/>
      <c r="T112" s="423"/>
      <c r="U112" s="423"/>
      <c r="V112" s="423"/>
      <c r="W112" s="423"/>
      <c r="X112" s="423"/>
      <c r="Y112" s="423"/>
      <c r="Z112" s="423"/>
      <c r="AA112" s="423"/>
      <c r="AB112" s="423"/>
      <c r="AC112" s="423"/>
      <c r="AD112" s="423"/>
      <c r="AE112" s="423"/>
      <c r="AF112" s="423"/>
      <c r="AG112" s="423"/>
    </row>
    <row r="113" spans="2:33">
      <c r="B113" s="423"/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  <c r="O113" s="423"/>
      <c r="P113" s="423"/>
      <c r="Q113" s="423"/>
      <c r="R113" s="423"/>
      <c r="S113" s="423"/>
      <c r="T113" s="423"/>
      <c r="U113" s="423"/>
      <c r="V113" s="423"/>
      <c r="W113" s="423"/>
      <c r="X113" s="423"/>
      <c r="Y113" s="423"/>
      <c r="Z113" s="423"/>
      <c r="AA113" s="423"/>
      <c r="AB113" s="423"/>
      <c r="AC113" s="423"/>
      <c r="AD113" s="423"/>
      <c r="AE113" s="423"/>
      <c r="AF113" s="423"/>
      <c r="AG113" s="423"/>
    </row>
    <row r="114" spans="2:33">
      <c r="B114" s="423"/>
      <c r="C114" s="423"/>
      <c r="D114" s="423"/>
      <c r="E114" s="423"/>
      <c r="F114" s="423"/>
      <c r="G114" s="423"/>
      <c r="H114" s="423"/>
      <c r="I114" s="423"/>
      <c r="J114" s="423"/>
      <c r="K114" s="423"/>
      <c r="L114" s="423"/>
      <c r="M114" s="423"/>
      <c r="N114" s="423"/>
      <c r="O114" s="423"/>
      <c r="P114" s="423"/>
      <c r="Q114" s="423"/>
      <c r="R114" s="423"/>
      <c r="S114" s="423"/>
      <c r="T114" s="423"/>
      <c r="U114" s="423"/>
      <c r="V114" s="423"/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</row>
    <row r="115" spans="2:33">
      <c r="B115" s="423"/>
      <c r="C115" s="423"/>
      <c r="D115" s="423"/>
      <c r="E115" s="423"/>
      <c r="F115" s="423"/>
      <c r="G115" s="423"/>
      <c r="H115" s="423"/>
      <c r="I115" s="423"/>
      <c r="J115" s="423"/>
      <c r="K115" s="423"/>
      <c r="L115" s="423"/>
      <c r="M115" s="423"/>
      <c r="N115" s="423"/>
      <c r="O115" s="423"/>
      <c r="P115" s="423"/>
      <c r="Q115" s="423"/>
      <c r="R115" s="423"/>
      <c r="S115" s="423"/>
      <c r="T115" s="423"/>
      <c r="U115" s="423"/>
      <c r="V115" s="423"/>
      <c r="W115" s="423"/>
      <c r="X115" s="423"/>
      <c r="Y115" s="423"/>
      <c r="Z115" s="423"/>
      <c r="AA115" s="423"/>
      <c r="AB115" s="423"/>
      <c r="AC115" s="423"/>
      <c r="AD115" s="423"/>
      <c r="AE115" s="423"/>
      <c r="AF115" s="423"/>
      <c r="AG115" s="423"/>
    </row>
    <row r="116" spans="2:33">
      <c r="B116" s="423"/>
      <c r="C116" s="423"/>
      <c r="D116" s="423"/>
      <c r="E116" s="423"/>
      <c r="F116" s="423"/>
      <c r="G116" s="423"/>
      <c r="H116" s="423"/>
      <c r="I116" s="423"/>
      <c r="J116" s="423"/>
      <c r="K116" s="423"/>
      <c r="L116" s="423"/>
      <c r="M116" s="423"/>
      <c r="N116" s="423"/>
      <c r="O116" s="423"/>
      <c r="P116" s="423"/>
      <c r="Q116" s="423"/>
      <c r="R116" s="423"/>
      <c r="S116" s="423"/>
      <c r="T116" s="423"/>
      <c r="U116" s="423"/>
      <c r="V116" s="423"/>
      <c r="W116" s="423"/>
      <c r="X116" s="423"/>
      <c r="Y116" s="423"/>
      <c r="Z116" s="423"/>
      <c r="AA116" s="423"/>
      <c r="AB116" s="423"/>
      <c r="AC116" s="423"/>
      <c r="AD116" s="423"/>
      <c r="AE116" s="423"/>
      <c r="AF116" s="423"/>
      <c r="AG116" s="423"/>
    </row>
    <row r="117" spans="2:33">
      <c r="B117" s="423"/>
      <c r="C117" s="423"/>
      <c r="D117" s="423"/>
      <c r="E117" s="423"/>
      <c r="F117" s="423"/>
      <c r="G117" s="423"/>
      <c r="H117" s="423"/>
      <c r="I117" s="423"/>
      <c r="J117" s="423"/>
      <c r="K117" s="423"/>
      <c r="L117" s="423"/>
      <c r="M117" s="423"/>
      <c r="N117" s="423"/>
      <c r="O117" s="423"/>
      <c r="P117" s="423"/>
      <c r="Q117" s="423"/>
      <c r="R117" s="423"/>
      <c r="S117" s="423"/>
      <c r="T117" s="423"/>
      <c r="U117" s="423"/>
      <c r="V117" s="423"/>
      <c r="W117" s="423"/>
      <c r="X117" s="423"/>
      <c r="Y117" s="423"/>
      <c r="Z117" s="423"/>
      <c r="AA117" s="423"/>
      <c r="AB117" s="423"/>
      <c r="AC117" s="423"/>
      <c r="AD117" s="423"/>
      <c r="AE117" s="423"/>
      <c r="AF117" s="423"/>
      <c r="AG117" s="423"/>
    </row>
    <row r="118" spans="2:33">
      <c r="B118" s="423"/>
      <c r="C118" s="423"/>
      <c r="D118" s="423"/>
      <c r="E118" s="423"/>
      <c r="F118" s="423"/>
      <c r="G118" s="423"/>
      <c r="H118" s="423"/>
      <c r="I118" s="423"/>
      <c r="J118" s="423"/>
      <c r="K118" s="423"/>
      <c r="L118" s="423"/>
      <c r="M118" s="423"/>
      <c r="N118" s="423"/>
      <c r="O118" s="423"/>
      <c r="P118" s="423"/>
      <c r="Q118" s="423"/>
      <c r="R118" s="423"/>
      <c r="S118" s="423"/>
      <c r="T118" s="423"/>
      <c r="U118" s="423"/>
      <c r="V118" s="423"/>
      <c r="W118" s="423"/>
      <c r="X118" s="423"/>
      <c r="Y118" s="423"/>
      <c r="Z118" s="423"/>
      <c r="AA118" s="423"/>
      <c r="AB118" s="423"/>
      <c r="AC118" s="423"/>
      <c r="AD118" s="423"/>
      <c r="AE118" s="423"/>
      <c r="AF118" s="423"/>
      <c r="AG118" s="423"/>
    </row>
    <row r="119" spans="2:33">
      <c r="B119" s="423"/>
      <c r="C119" s="423"/>
      <c r="D119" s="423"/>
      <c r="E119" s="423"/>
      <c r="F119" s="423"/>
      <c r="G119" s="423"/>
      <c r="H119" s="423"/>
      <c r="I119" s="423"/>
      <c r="J119" s="423"/>
      <c r="K119" s="423"/>
      <c r="L119" s="423"/>
      <c r="M119" s="423"/>
      <c r="N119" s="423"/>
      <c r="O119" s="423"/>
      <c r="P119" s="423"/>
      <c r="Q119" s="423"/>
      <c r="R119" s="423"/>
      <c r="S119" s="423"/>
      <c r="T119" s="423"/>
      <c r="U119" s="423"/>
      <c r="V119" s="423"/>
      <c r="W119" s="423"/>
      <c r="X119" s="423"/>
      <c r="Y119" s="423"/>
      <c r="Z119" s="423"/>
      <c r="AA119" s="423"/>
      <c r="AB119" s="423"/>
      <c r="AC119" s="423"/>
      <c r="AD119" s="423"/>
      <c r="AE119" s="423"/>
      <c r="AF119" s="423"/>
      <c r="AG119" s="423"/>
    </row>
    <row r="120" spans="2:33">
      <c r="B120" s="423"/>
      <c r="C120" s="423"/>
      <c r="D120" s="423"/>
      <c r="E120" s="423"/>
      <c r="F120" s="423"/>
      <c r="G120" s="423"/>
      <c r="H120" s="423"/>
      <c r="I120" s="423"/>
      <c r="J120" s="423"/>
      <c r="K120" s="423"/>
      <c r="L120" s="423"/>
      <c r="M120" s="423"/>
      <c r="N120" s="423"/>
      <c r="O120" s="423"/>
      <c r="P120" s="423"/>
      <c r="Q120" s="423"/>
      <c r="R120" s="423"/>
      <c r="S120" s="423"/>
      <c r="T120" s="423"/>
      <c r="U120" s="423"/>
      <c r="V120" s="423"/>
      <c r="W120" s="423"/>
      <c r="X120" s="423"/>
      <c r="Y120" s="423"/>
      <c r="Z120" s="423"/>
      <c r="AA120" s="423"/>
      <c r="AB120" s="423"/>
      <c r="AC120" s="423"/>
      <c r="AD120" s="423"/>
      <c r="AE120" s="423"/>
      <c r="AF120" s="423"/>
      <c r="AG120" s="423"/>
    </row>
    <row r="121" spans="2:33">
      <c r="B121" s="423"/>
      <c r="C121" s="423"/>
      <c r="D121" s="423"/>
      <c r="E121" s="423"/>
      <c r="F121" s="423"/>
      <c r="G121" s="423"/>
      <c r="H121" s="423"/>
      <c r="I121" s="423"/>
      <c r="J121" s="423"/>
      <c r="K121" s="423"/>
      <c r="L121" s="423"/>
      <c r="M121" s="423"/>
      <c r="N121" s="423"/>
      <c r="O121" s="423"/>
      <c r="P121" s="423"/>
      <c r="Q121" s="423"/>
      <c r="R121" s="423"/>
      <c r="S121" s="423"/>
      <c r="T121" s="423"/>
      <c r="U121" s="423"/>
      <c r="V121" s="423"/>
      <c r="W121" s="423"/>
      <c r="X121" s="423"/>
      <c r="Y121" s="423"/>
      <c r="Z121" s="423"/>
      <c r="AA121" s="423"/>
      <c r="AB121" s="423"/>
      <c r="AC121" s="423"/>
      <c r="AD121" s="423"/>
      <c r="AE121" s="423"/>
      <c r="AF121" s="423"/>
      <c r="AG121" s="423"/>
    </row>
    <row r="122" spans="2:33">
      <c r="B122" s="423"/>
      <c r="C122" s="423"/>
      <c r="D122" s="423"/>
      <c r="E122" s="423"/>
      <c r="F122" s="423"/>
      <c r="G122" s="423"/>
      <c r="H122" s="423"/>
      <c r="I122" s="423"/>
      <c r="J122" s="423"/>
      <c r="K122" s="423"/>
      <c r="L122" s="423"/>
      <c r="M122" s="423"/>
      <c r="N122" s="423"/>
      <c r="O122" s="423"/>
      <c r="P122" s="423"/>
      <c r="Q122" s="423"/>
      <c r="R122" s="423"/>
      <c r="S122" s="423"/>
      <c r="T122" s="423"/>
      <c r="U122" s="423"/>
      <c r="V122" s="423"/>
      <c r="W122" s="423"/>
      <c r="X122" s="423"/>
      <c r="Y122" s="423"/>
      <c r="Z122" s="423"/>
      <c r="AA122" s="423"/>
      <c r="AB122" s="423"/>
      <c r="AC122" s="423"/>
      <c r="AD122" s="423"/>
      <c r="AE122" s="423"/>
      <c r="AF122" s="423"/>
      <c r="AG122" s="423"/>
    </row>
    <row r="123" spans="2:33">
      <c r="B123" s="423"/>
      <c r="C123" s="423"/>
      <c r="D123" s="423"/>
      <c r="E123" s="423"/>
      <c r="F123" s="423"/>
      <c r="G123" s="423"/>
      <c r="H123" s="423"/>
      <c r="I123" s="423"/>
      <c r="J123" s="423"/>
      <c r="K123" s="423"/>
      <c r="L123" s="423"/>
      <c r="M123" s="423"/>
      <c r="N123" s="423"/>
      <c r="O123" s="423"/>
      <c r="P123" s="423"/>
      <c r="Q123" s="423"/>
      <c r="R123" s="423"/>
      <c r="S123" s="423"/>
      <c r="T123" s="423"/>
      <c r="U123" s="423"/>
      <c r="V123" s="423"/>
      <c r="W123" s="423"/>
      <c r="X123" s="423"/>
      <c r="Y123" s="423"/>
      <c r="Z123" s="423"/>
      <c r="AA123" s="423"/>
      <c r="AB123" s="423"/>
      <c r="AC123" s="423"/>
      <c r="AD123" s="423"/>
      <c r="AE123" s="423"/>
      <c r="AF123" s="423"/>
      <c r="AG123" s="423"/>
    </row>
    <row r="124" spans="2:33">
      <c r="B124" s="423"/>
      <c r="C124" s="423"/>
      <c r="D124" s="423"/>
      <c r="E124" s="423"/>
      <c r="F124" s="423"/>
      <c r="G124" s="423"/>
      <c r="H124" s="423"/>
      <c r="I124" s="423"/>
      <c r="J124" s="423"/>
      <c r="K124" s="423"/>
      <c r="L124" s="423"/>
      <c r="M124" s="423"/>
      <c r="N124" s="423"/>
      <c r="O124" s="423"/>
      <c r="P124" s="423"/>
      <c r="Q124" s="423"/>
      <c r="R124" s="423"/>
      <c r="S124" s="423"/>
      <c r="T124" s="423"/>
      <c r="U124" s="423"/>
      <c r="V124" s="423"/>
      <c r="W124" s="423"/>
      <c r="X124" s="423"/>
      <c r="Y124" s="423"/>
      <c r="Z124" s="423"/>
      <c r="AA124" s="423"/>
      <c r="AB124" s="423"/>
      <c r="AC124" s="423"/>
      <c r="AD124" s="423"/>
      <c r="AE124" s="423"/>
      <c r="AF124" s="423"/>
      <c r="AG124" s="423"/>
    </row>
    <row r="125" spans="2:33">
      <c r="B125" s="423"/>
      <c r="C125" s="423"/>
      <c r="D125" s="423"/>
      <c r="E125" s="423"/>
      <c r="F125" s="423"/>
      <c r="G125" s="423"/>
      <c r="H125" s="423"/>
      <c r="I125" s="423"/>
      <c r="J125" s="423"/>
      <c r="K125" s="423"/>
      <c r="L125" s="423"/>
      <c r="M125" s="423"/>
      <c r="N125" s="423"/>
      <c r="O125" s="423"/>
      <c r="P125" s="423"/>
      <c r="Q125" s="423"/>
      <c r="R125" s="423"/>
      <c r="S125" s="423"/>
      <c r="T125" s="423"/>
      <c r="U125" s="423"/>
      <c r="V125" s="423"/>
      <c r="W125" s="423"/>
      <c r="X125" s="423"/>
      <c r="Y125" s="423"/>
      <c r="Z125" s="423"/>
      <c r="AA125" s="423"/>
      <c r="AB125" s="423"/>
      <c r="AC125" s="423"/>
      <c r="AD125" s="423"/>
      <c r="AE125" s="423"/>
      <c r="AF125" s="423"/>
      <c r="AG125" s="423"/>
    </row>
    <row r="126" spans="2:33">
      <c r="B126" s="423"/>
      <c r="C126" s="423"/>
      <c r="D126" s="423"/>
      <c r="E126" s="423"/>
      <c r="F126" s="423"/>
      <c r="G126" s="423"/>
      <c r="H126" s="423"/>
      <c r="I126" s="423"/>
      <c r="J126" s="423"/>
      <c r="K126" s="423"/>
      <c r="L126" s="423"/>
      <c r="M126" s="423"/>
      <c r="N126" s="423"/>
      <c r="O126" s="423"/>
      <c r="P126" s="423"/>
      <c r="Q126" s="423"/>
      <c r="R126" s="423"/>
      <c r="S126" s="423"/>
      <c r="T126" s="423"/>
      <c r="U126" s="423"/>
      <c r="V126" s="423"/>
      <c r="W126" s="423"/>
      <c r="X126" s="423"/>
      <c r="Y126" s="423"/>
      <c r="Z126" s="423"/>
      <c r="AA126" s="423"/>
      <c r="AB126" s="423"/>
      <c r="AC126" s="423"/>
      <c r="AD126" s="423"/>
      <c r="AE126" s="423"/>
      <c r="AF126" s="423"/>
      <c r="AG126" s="423"/>
    </row>
    <row r="127" spans="2:33">
      <c r="B127" s="423"/>
      <c r="C127" s="423"/>
      <c r="D127" s="423"/>
      <c r="E127" s="423"/>
      <c r="F127" s="423"/>
      <c r="G127" s="423"/>
      <c r="H127" s="423"/>
      <c r="I127" s="423"/>
      <c r="J127" s="423"/>
      <c r="K127" s="423"/>
      <c r="L127" s="423"/>
      <c r="M127" s="423"/>
      <c r="N127" s="423"/>
      <c r="O127" s="423"/>
      <c r="P127" s="423"/>
      <c r="Q127" s="423"/>
      <c r="R127" s="423"/>
      <c r="S127" s="423"/>
      <c r="T127" s="423"/>
      <c r="U127" s="423"/>
      <c r="V127" s="423"/>
      <c r="W127" s="423"/>
      <c r="X127" s="423"/>
      <c r="Y127" s="423"/>
      <c r="Z127" s="423"/>
      <c r="AA127" s="423"/>
      <c r="AB127" s="423"/>
      <c r="AC127" s="423"/>
      <c r="AD127" s="423"/>
      <c r="AE127" s="423"/>
      <c r="AF127" s="423"/>
      <c r="AG127" s="423"/>
    </row>
    <row r="128" spans="2:33">
      <c r="B128" s="423"/>
      <c r="C128" s="423"/>
      <c r="D128" s="423"/>
      <c r="E128" s="423"/>
      <c r="F128" s="423"/>
      <c r="G128" s="423"/>
      <c r="H128" s="423"/>
      <c r="I128" s="423"/>
      <c r="J128" s="423"/>
      <c r="K128" s="423"/>
      <c r="L128" s="423"/>
      <c r="M128" s="423"/>
      <c r="N128" s="423"/>
      <c r="O128" s="423"/>
      <c r="P128" s="423"/>
      <c r="Q128" s="423"/>
      <c r="R128" s="423"/>
      <c r="S128" s="423"/>
      <c r="T128" s="423"/>
      <c r="U128" s="423"/>
      <c r="V128" s="423"/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</row>
    <row r="129" spans="2:33">
      <c r="B129" s="423"/>
      <c r="C129" s="423"/>
      <c r="D129" s="423"/>
      <c r="E129" s="423"/>
      <c r="F129" s="423"/>
      <c r="G129" s="423"/>
      <c r="H129" s="423"/>
      <c r="I129" s="423"/>
      <c r="J129" s="423"/>
      <c r="K129" s="423"/>
      <c r="L129" s="423"/>
      <c r="M129" s="423"/>
      <c r="N129" s="423"/>
      <c r="O129" s="423"/>
      <c r="P129" s="423"/>
      <c r="Q129" s="423"/>
      <c r="R129" s="423"/>
      <c r="S129" s="423"/>
      <c r="T129" s="423"/>
      <c r="U129" s="423"/>
      <c r="V129" s="423"/>
      <c r="W129" s="423"/>
      <c r="X129" s="423"/>
      <c r="Y129" s="423"/>
      <c r="Z129" s="423"/>
      <c r="AA129" s="423"/>
      <c r="AB129" s="423"/>
      <c r="AC129" s="423"/>
      <c r="AD129" s="423"/>
      <c r="AE129" s="423"/>
      <c r="AF129" s="423"/>
      <c r="AG129" s="423"/>
    </row>
    <row r="130" spans="2:33">
      <c r="B130" s="423"/>
      <c r="C130" s="423"/>
      <c r="D130" s="423"/>
      <c r="E130" s="423"/>
      <c r="F130" s="423"/>
      <c r="G130" s="423"/>
      <c r="H130" s="423"/>
      <c r="I130" s="423"/>
      <c r="J130" s="423"/>
      <c r="K130" s="423"/>
      <c r="L130" s="423"/>
      <c r="M130" s="423"/>
      <c r="N130" s="423"/>
      <c r="O130" s="423"/>
      <c r="P130" s="423"/>
      <c r="Q130" s="423"/>
      <c r="R130" s="423"/>
      <c r="S130" s="423"/>
      <c r="T130" s="423"/>
      <c r="U130" s="423"/>
      <c r="V130" s="423"/>
      <c r="W130" s="423"/>
      <c r="X130" s="423"/>
      <c r="Y130" s="423"/>
      <c r="Z130" s="423"/>
      <c r="AA130" s="423"/>
      <c r="AB130" s="423"/>
      <c r="AC130" s="423"/>
      <c r="AD130" s="423"/>
      <c r="AE130" s="423"/>
      <c r="AF130" s="423"/>
      <c r="AG130" s="423"/>
    </row>
    <row r="131" spans="2:33">
      <c r="B131" s="423"/>
      <c r="C131" s="423"/>
      <c r="D131" s="423"/>
      <c r="E131" s="423"/>
      <c r="F131" s="423"/>
      <c r="G131" s="423"/>
      <c r="H131" s="423"/>
      <c r="I131" s="423"/>
      <c r="J131" s="423"/>
      <c r="K131" s="423"/>
      <c r="L131" s="423"/>
      <c r="M131" s="423"/>
      <c r="N131" s="423"/>
      <c r="O131" s="423"/>
      <c r="P131" s="423"/>
      <c r="Q131" s="423"/>
      <c r="R131" s="423"/>
      <c r="S131" s="423"/>
      <c r="T131" s="423"/>
      <c r="U131" s="423"/>
      <c r="V131" s="423"/>
      <c r="W131" s="423"/>
      <c r="X131" s="423"/>
      <c r="Y131" s="423"/>
      <c r="Z131" s="423"/>
      <c r="AA131" s="423"/>
      <c r="AB131" s="423"/>
      <c r="AC131" s="423"/>
      <c r="AD131" s="423"/>
      <c r="AE131" s="423"/>
      <c r="AF131" s="423"/>
      <c r="AG131" s="423"/>
    </row>
    <row r="132" spans="2:33">
      <c r="B132" s="423"/>
      <c r="C132" s="423"/>
      <c r="D132" s="423"/>
      <c r="E132" s="423"/>
      <c r="F132" s="423"/>
      <c r="G132" s="423"/>
      <c r="H132" s="423"/>
      <c r="I132" s="423"/>
      <c r="J132" s="423"/>
      <c r="K132" s="423"/>
      <c r="L132" s="423"/>
      <c r="M132" s="423"/>
      <c r="N132" s="423"/>
      <c r="O132" s="423"/>
      <c r="P132" s="423"/>
      <c r="Q132" s="423"/>
      <c r="R132" s="423"/>
      <c r="S132" s="423"/>
      <c r="T132" s="423"/>
      <c r="U132" s="423"/>
      <c r="V132" s="423"/>
      <c r="W132" s="423"/>
      <c r="X132" s="423"/>
      <c r="Y132" s="423"/>
      <c r="Z132" s="423"/>
      <c r="AA132" s="423"/>
      <c r="AB132" s="423"/>
      <c r="AC132" s="423"/>
      <c r="AD132" s="423"/>
      <c r="AE132" s="423"/>
      <c r="AF132" s="423"/>
      <c r="AG132" s="423"/>
    </row>
    <row r="133" spans="2:33">
      <c r="B133" s="423"/>
      <c r="C133" s="423"/>
      <c r="D133" s="423"/>
      <c r="E133" s="423"/>
      <c r="F133" s="423"/>
      <c r="G133" s="423"/>
      <c r="H133" s="423"/>
      <c r="I133" s="423"/>
      <c r="J133" s="423"/>
      <c r="K133" s="423"/>
      <c r="L133" s="423"/>
      <c r="M133" s="423"/>
      <c r="N133" s="423"/>
      <c r="O133" s="423"/>
      <c r="P133" s="423"/>
      <c r="Q133" s="423"/>
      <c r="R133" s="423"/>
      <c r="S133" s="423"/>
      <c r="T133" s="423"/>
      <c r="U133" s="423"/>
      <c r="V133" s="423"/>
      <c r="W133" s="423"/>
      <c r="X133" s="423"/>
      <c r="Y133" s="423"/>
      <c r="Z133" s="423"/>
      <c r="AA133" s="423"/>
      <c r="AB133" s="423"/>
      <c r="AC133" s="423"/>
      <c r="AD133" s="423"/>
      <c r="AE133" s="423"/>
      <c r="AF133" s="423"/>
      <c r="AG133" s="423"/>
    </row>
    <row r="134" spans="2:33">
      <c r="B134" s="423"/>
      <c r="C134" s="423"/>
      <c r="D134" s="423"/>
      <c r="E134" s="423"/>
      <c r="F134" s="423"/>
      <c r="G134" s="423"/>
      <c r="H134" s="423"/>
      <c r="I134" s="423"/>
      <c r="J134" s="423"/>
      <c r="K134" s="423"/>
      <c r="L134" s="423"/>
      <c r="M134" s="423"/>
      <c r="N134" s="423"/>
      <c r="O134" s="423"/>
      <c r="P134" s="423"/>
      <c r="Q134" s="423"/>
      <c r="R134" s="423"/>
      <c r="S134" s="423"/>
      <c r="T134" s="423"/>
      <c r="U134" s="423"/>
      <c r="V134" s="423"/>
      <c r="W134" s="423"/>
      <c r="X134" s="423"/>
      <c r="Y134" s="423"/>
      <c r="Z134" s="423"/>
      <c r="AA134" s="423"/>
      <c r="AB134" s="423"/>
      <c r="AC134" s="423"/>
      <c r="AD134" s="423"/>
      <c r="AE134" s="423"/>
      <c r="AF134" s="423"/>
      <c r="AG134" s="423"/>
    </row>
    <row r="135" spans="2:33">
      <c r="B135" s="423"/>
      <c r="C135" s="423"/>
      <c r="D135" s="423"/>
      <c r="E135" s="423"/>
      <c r="F135" s="423"/>
      <c r="G135" s="423"/>
      <c r="H135" s="423"/>
      <c r="I135" s="423"/>
      <c r="J135" s="423"/>
      <c r="K135" s="423"/>
      <c r="L135" s="423"/>
      <c r="M135" s="423"/>
      <c r="N135" s="423"/>
      <c r="O135" s="423"/>
      <c r="P135" s="423"/>
      <c r="Q135" s="423"/>
      <c r="R135" s="423"/>
      <c r="S135" s="423"/>
      <c r="T135" s="423"/>
      <c r="U135" s="423"/>
      <c r="V135" s="423"/>
      <c r="W135" s="423"/>
      <c r="X135" s="423"/>
      <c r="Y135" s="423"/>
      <c r="Z135" s="423"/>
      <c r="AA135" s="423"/>
      <c r="AB135" s="423"/>
      <c r="AC135" s="423"/>
      <c r="AD135" s="423"/>
      <c r="AE135" s="423"/>
      <c r="AF135" s="423"/>
      <c r="AG135" s="423"/>
    </row>
    <row r="136" spans="2:33">
      <c r="B136" s="423"/>
      <c r="C136" s="423"/>
      <c r="D136" s="423"/>
      <c r="E136" s="423"/>
      <c r="F136" s="423"/>
      <c r="G136" s="423"/>
      <c r="H136" s="423"/>
      <c r="I136" s="423"/>
      <c r="J136" s="423"/>
      <c r="K136" s="423"/>
      <c r="L136" s="423"/>
      <c r="M136" s="423"/>
      <c r="N136" s="423"/>
      <c r="O136" s="423"/>
      <c r="P136" s="423"/>
      <c r="Q136" s="423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</row>
    <row r="137" spans="2:33">
      <c r="B137" s="423"/>
      <c r="C137" s="423"/>
      <c r="D137" s="423"/>
      <c r="E137" s="423"/>
      <c r="F137" s="423"/>
      <c r="G137" s="423"/>
      <c r="H137" s="423"/>
      <c r="I137" s="423"/>
      <c r="J137" s="423"/>
      <c r="K137" s="423"/>
      <c r="L137" s="423"/>
      <c r="M137" s="423"/>
      <c r="N137" s="423"/>
      <c r="O137" s="423"/>
      <c r="P137" s="423"/>
      <c r="Q137" s="423"/>
      <c r="R137" s="423"/>
      <c r="S137" s="423"/>
      <c r="T137" s="423"/>
      <c r="U137" s="423"/>
      <c r="V137" s="423"/>
      <c r="W137" s="423"/>
      <c r="X137" s="423"/>
      <c r="Y137" s="423"/>
      <c r="Z137" s="423"/>
      <c r="AA137" s="423"/>
      <c r="AB137" s="423"/>
      <c r="AC137" s="423"/>
      <c r="AD137" s="423"/>
      <c r="AE137" s="423"/>
      <c r="AF137" s="423"/>
      <c r="AG137" s="423"/>
    </row>
    <row r="138" spans="2:33">
      <c r="B138" s="423"/>
      <c r="C138" s="423"/>
      <c r="D138" s="423"/>
      <c r="E138" s="423"/>
      <c r="F138" s="423"/>
      <c r="G138" s="423"/>
      <c r="H138" s="423"/>
      <c r="I138" s="423"/>
      <c r="J138" s="423"/>
      <c r="K138" s="423"/>
      <c r="L138" s="423"/>
      <c r="M138" s="423"/>
      <c r="N138" s="423"/>
      <c r="O138" s="423"/>
      <c r="P138" s="423"/>
      <c r="Q138" s="423"/>
      <c r="R138" s="423"/>
      <c r="S138" s="423"/>
      <c r="T138" s="423"/>
      <c r="U138" s="423"/>
      <c r="V138" s="423"/>
      <c r="W138" s="423"/>
      <c r="X138" s="423"/>
      <c r="Y138" s="423"/>
      <c r="Z138" s="423"/>
      <c r="AA138" s="423"/>
      <c r="AB138" s="423"/>
      <c r="AC138" s="423"/>
      <c r="AD138" s="423"/>
      <c r="AE138" s="423"/>
      <c r="AF138" s="423"/>
      <c r="AG138" s="423"/>
    </row>
    <row r="139" spans="2:33">
      <c r="B139" s="423"/>
      <c r="C139" s="423"/>
      <c r="D139" s="423"/>
      <c r="E139" s="423"/>
      <c r="F139" s="423"/>
      <c r="G139" s="423"/>
      <c r="H139" s="423"/>
      <c r="I139" s="423"/>
      <c r="J139" s="423"/>
      <c r="K139" s="423"/>
      <c r="L139" s="423"/>
      <c r="M139" s="423"/>
      <c r="N139" s="423"/>
      <c r="O139" s="423"/>
      <c r="P139" s="423"/>
      <c r="Q139" s="423"/>
      <c r="R139" s="423"/>
      <c r="S139" s="423"/>
      <c r="T139" s="423"/>
      <c r="U139" s="423"/>
      <c r="V139" s="423"/>
      <c r="W139" s="423"/>
      <c r="X139" s="423"/>
      <c r="Y139" s="423"/>
      <c r="Z139" s="423"/>
      <c r="AA139" s="423"/>
      <c r="AB139" s="423"/>
      <c r="AC139" s="423"/>
      <c r="AD139" s="423"/>
      <c r="AE139" s="423"/>
      <c r="AF139" s="423"/>
      <c r="AG139" s="423"/>
    </row>
    <row r="140" spans="2:33">
      <c r="B140" s="423"/>
      <c r="C140" s="423"/>
      <c r="D140" s="423"/>
      <c r="E140" s="423"/>
      <c r="F140" s="423"/>
      <c r="G140" s="423"/>
      <c r="H140" s="423"/>
      <c r="I140" s="423"/>
      <c r="J140" s="423"/>
      <c r="K140" s="423"/>
      <c r="L140" s="423"/>
      <c r="M140" s="423"/>
      <c r="N140" s="423"/>
      <c r="O140" s="423"/>
      <c r="P140" s="423"/>
      <c r="Q140" s="423"/>
      <c r="R140" s="423"/>
      <c r="S140" s="423"/>
      <c r="T140" s="423"/>
      <c r="U140" s="423"/>
      <c r="V140" s="423"/>
      <c r="W140" s="423"/>
      <c r="X140" s="423"/>
      <c r="Y140" s="423"/>
      <c r="Z140" s="423"/>
      <c r="AA140" s="423"/>
      <c r="AB140" s="423"/>
      <c r="AC140" s="423"/>
      <c r="AD140" s="423"/>
      <c r="AE140" s="423"/>
      <c r="AF140" s="423"/>
      <c r="AG140" s="423"/>
    </row>
    <row r="141" spans="2:33">
      <c r="B141" s="423"/>
      <c r="C141" s="423"/>
      <c r="D141" s="423"/>
      <c r="E141" s="423"/>
      <c r="F141" s="423"/>
      <c r="G141" s="423"/>
      <c r="H141" s="423"/>
      <c r="I141" s="423"/>
      <c r="J141" s="423"/>
      <c r="K141" s="423"/>
      <c r="L141" s="423"/>
      <c r="M141" s="423"/>
      <c r="N141" s="423"/>
      <c r="O141" s="423"/>
      <c r="P141" s="423"/>
      <c r="Q141" s="423"/>
      <c r="R141" s="423"/>
      <c r="S141" s="423"/>
      <c r="T141" s="423"/>
      <c r="U141" s="423"/>
      <c r="V141" s="423"/>
      <c r="W141" s="423"/>
      <c r="X141" s="423"/>
      <c r="Y141" s="423"/>
      <c r="Z141" s="423"/>
      <c r="AA141" s="423"/>
      <c r="AB141" s="423"/>
      <c r="AC141" s="423"/>
      <c r="AD141" s="423"/>
      <c r="AE141" s="423"/>
      <c r="AF141" s="423"/>
      <c r="AG141" s="423"/>
    </row>
    <row r="142" spans="2:33">
      <c r="B142" s="423"/>
      <c r="C142" s="423"/>
      <c r="D142" s="423"/>
      <c r="E142" s="423"/>
      <c r="F142" s="423"/>
      <c r="G142" s="423"/>
      <c r="H142" s="423"/>
      <c r="I142" s="423"/>
      <c r="J142" s="423"/>
      <c r="K142" s="423"/>
      <c r="L142" s="423"/>
      <c r="M142" s="423"/>
      <c r="N142" s="423"/>
      <c r="O142" s="423"/>
      <c r="P142" s="423"/>
      <c r="Q142" s="423"/>
      <c r="R142" s="423"/>
      <c r="S142" s="423"/>
      <c r="T142" s="423"/>
      <c r="U142" s="423"/>
      <c r="V142" s="423"/>
      <c r="W142" s="423"/>
      <c r="X142" s="423"/>
      <c r="Y142" s="423"/>
      <c r="Z142" s="423"/>
      <c r="AA142" s="423"/>
      <c r="AB142" s="423"/>
      <c r="AC142" s="423"/>
      <c r="AD142" s="423"/>
      <c r="AE142" s="423"/>
      <c r="AF142" s="423"/>
      <c r="AG142" s="423"/>
    </row>
    <row r="143" spans="2:33">
      <c r="B143" s="423"/>
      <c r="C143" s="423"/>
      <c r="D143" s="423"/>
      <c r="E143" s="423"/>
      <c r="F143" s="423"/>
      <c r="G143" s="423"/>
      <c r="H143" s="423"/>
      <c r="I143" s="423"/>
      <c r="J143" s="423"/>
      <c r="K143" s="423"/>
      <c r="L143" s="423"/>
      <c r="M143" s="423"/>
      <c r="N143" s="423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</row>
    <row r="144" spans="2:33">
      <c r="B144" s="423"/>
      <c r="C144" s="423"/>
      <c r="D144" s="423"/>
      <c r="E144" s="423"/>
      <c r="F144" s="423"/>
      <c r="G144" s="423"/>
      <c r="H144" s="423"/>
      <c r="I144" s="423"/>
      <c r="J144" s="423"/>
      <c r="K144" s="423"/>
      <c r="L144" s="423"/>
      <c r="M144" s="423"/>
      <c r="N144" s="423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</row>
    <row r="145" spans="2:33">
      <c r="B145" s="423"/>
      <c r="C145" s="423"/>
      <c r="D145" s="423"/>
      <c r="E145" s="423"/>
      <c r="F145" s="423"/>
      <c r="G145" s="423"/>
      <c r="H145" s="423"/>
      <c r="I145" s="423"/>
      <c r="J145" s="423"/>
      <c r="K145" s="423"/>
      <c r="L145" s="423"/>
      <c r="M145" s="423"/>
      <c r="N145" s="423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</row>
    <row r="146" spans="2:33">
      <c r="B146" s="423"/>
      <c r="C146" s="423"/>
      <c r="D146" s="423"/>
      <c r="E146" s="423"/>
      <c r="F146" s="423"/>
      <c r="G146" s="423"/>
      <c r="H146" s="423"/>
      <c r="I146" s="423"/>
      <c r="J146" s="423"/>
      <c r="K146" s="423"/>
      <c r="L146" s="423"/>
      <c r="M146" s="423"/>
      <c r="N146" s="423"/>
      <c r="O146" s="423"/>
      <c r="P146" s="423"/>
      <c r="Q146" s="423"/>
      <c r="R146" s="423"/>
      <c r="S146" s="423"/>
      <c r="T146" s="423"/>
      <c r="U146" s="423"/>
      <c r="V146" s="423"/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</row>
    <row r="147" spans="2:33">
      <c r="B147" s="423"/>
      <c r="C147" s="423"/>
      <c r="D147" s="423"/>
      <c r="E147" s="423"/>
      <c r="F147" s="423"/>
      <c r="G147" s="423"/>
      <c r="H147" s="423"/>
      <c r="I147" s="423"/>
      <c r="J147" s="423"/>
      <c r="K147" s="423"/>
      <c r="L147" s="423"/>
      <c r="M147" s="423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</row>
    <row r="148" spans="2:33">
      <c r="B148" s="423"/>
      <c r="C148" s="423"/>
      <c r="D148" s="423"/>
      <c r="E148" s="423"/>
      <c r="F148" s="423"/>
      <c r="G148" s="423"/>
      <c r="H148" s="423"/>
      <c r="I148" s="423"/>
      <c r="J148" s="423"/>
      <c r="K148" s="423"/>
      <c r="L148" s="423"/>
      <c r="M148" s="423"/>
      <c r="N148" s="423"/>
      <c r="O148" s="423"/>
      <c r="P148" s="423"/>
      <c r="Q148" s="423"/>
      <c r="R148" s="423"/>
      <c r="S148" s="423"/>
      <c r="T148" s="423"/>
      <c r="U148" s="423"/>
      <c r="V148" s="423"/>
      <c r="W148" s="423"/>
      <c r="X148" s="423"/>
      <c r="Y148" s="423"/>
      <c r="Z148" s="423"/>
      <c r="AA148" s="423"/>
      <c r="AB148" s="423"/>
      <c r="AC148" s="423"/>
      <c r="AD148" s="423"/>
      <c r="AE148" s="423"/>
      <c r="AF148" s="423"/>
      <c r="AG148" s="423"/>
    </row>
    <row r="149" spans="2:33">
      <c r="B149" s="423"/>
      <c r="C149" s="423"/>
      <c r="D149" s="423"/>
      <c r="E149" s="423"/>
      <c r="F149" s="423"/>
      <c r="G149" s="423"/>
      <c r="H149" s="423"/>
      <c r="I149" s="423"/>
      <c r="J149" s="423"/>
      <c r="K149" s="423"/>
      <c r="L149" s="423"/>
      <c r="M149" s="423"/>
      <c r="N149" s="423"/>
      <c r="O149" s="423"/>
      <c r="P149" s="423"/>
      <c r="Q149" s="423"/>
      <c r="R149" s="423"/>
      <c r="S149" s="423"/>
      <c r="T149" s="423"/>
      <c r="U149" s="423"/>
      <c r="V149" s="423"/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</row>
    <row r="150" spans="2:33">
      <c r="B150" s="423"/>
      <c r="C150" s="423"/>
      <c r="D150" s="423"/>
      <c r="E150" s="423"/>
      <c r="F150" s="423"/>
      <c r="G150" s="423"/>
      <c r="H150" s="423"/>
      <c r="I150" s="423"/>
      <c r="J150" s="423"/>
      <c r="K150" s="423"/>
      <c r="L150" s="423"/>
      <c r="M150" s="423"/>
      <c r="N150" s="423"/>
      <c r="O150" s="423"/>
      <c r="P150" s="423"/>
      <c r="Q150" s="423"/>
      <c r="R150" s="423"/>
      <c r="S150" s="423"/>
      <c r="T150" s="423"/>
      <c r="U150" s="423"/>
      <c r="V150" s="423"/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</row>
    <row r="151" spans="2:33">
      <c r="B151" s="423"/>
      <c r="C151" s="423"/>
      <c r="D151" s="423"/>
      <c r="E151" s="423"/>
      <c r="F151" s="423"/>
      <c r="G151" s="423"/>
      <c r="H151" s="423"/>
      <c r="I151" s="423"/>
      <c r="J151" s="423"/>
      <c r="K151" s="423"/>
      <c r="L151" s="423"/>
      <c r="M151" s="423"/>
      <c r="N151" s="423"/>
      <c r="O151" s="423"/>
      <c r="P151" s="423"/>
      <c r="Q151" s="423"/>
      <c r="R151" s="423"/>
      <c r="S151" s="423"/>
      <c r="T151" s="423"/>
      <c r="U151" s="423"/>
      <c r="V151" s="423"/>
      <c r="W151" s="423"/>
      <c r="X151" s="423"/>
      <c r="Y151" s="423"/>
      <c r="Z151" s="423"/>
      <c r="AA151" s="423"/>
      <c r="AB151" s="423"/>
      <c r="AC151" s="423"/>
      <c r="AD151" s="423"/>
      <c r="AE151" s="423"/>
      <c r="AF151" s="423"/>
      <c r="AG151" s="423"/>
    </row>
    <row r="152" spans="2:33">
      <c r="B152" s="423"/>
      <c r="C152" s="423"/>
      <c r="D152" s="423"/>
      <c r="E152" s="423"/>
      <c r="F152" s="423"/>
      <c r="G152" s="423"/>
      <c r="H152" s="423"/>
      <c r="I152" s="423"/>
      <c r="J152" s="423"/>
      <c r="K152" s="423"/>
      <c r="L152" s="423"/>
      <c r="M152" s="423"/>
      <c r="N152" s="423"/>
      <c r="O152" s="423"/>
      <c r="P152" s="423"/>
      <c r="Q152" s="423"/>
      <c r="R152" s="423"/>
      <c r="S152" s="423"/>
      <c r="T152" s="423"/>
      <c r="U152" s="423"/>
      <c r="V152" s="423"/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</row>
    <row r="153" spans="2:33">
      <c r="B153" s="423"/>
      <c r="C153" s="423"/>
      <c r="D153" s="423"/>
      <c r="E153" s="423"/>
      <c r="F153" s="423"/>
      <c r="G153" s="423"/>
      <c r="H153" s="423"/>
      <c r="I153" s="423"/>
      <c r="J153" s="423"/>
      <c r="K153" s="423"/>
      <c r="L153" s="423"/>
      <c r="M153" s="423"/>
      <c r="N153" s="423"/>
      <c r="O153" s="423"/>
      <c r="P153" s="423"/>
      <c r="Q153" s="423"/>
      <c r="R153" s="423"/>
      <c r="S153" s="423"/>
      <c r="T153" s="423"/>
      <c r="U153" s="423"/>
      <c r="V153" s="423"/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</row>
    <row r="154" spans="2:33">
      <c r="B154" s="423"/>
      <c r="C154" s="423"/>
      <c r="D154" s="423"/>
      <c r="E154" s="423"/>
      <c r="F154" s="423"/>
      <c r="G154" s="423"/>
      <c r="H154" s="423"/>
      <c r="I154" s="423"/>
      <c r="J154" s="423"/>
      <c r="K154" s="423"/>
      <c r="L154" s="423"/>
      <c r="M154" s="423"/>
      <c r="N154" s="423"/>
      <c r="O154" s="423"/>
      <c r="P154" s="423"/>
      <c r="Q154" s="423"/>
      <c r="R154" s="423"/>
      <c r="S154" s="423"/>
      <c r="T154" s="423"/>
      <c r="U154" s="423"/>
      <c r="V154" s="423"/>
      <c r="W154" s="423"/>
      <c r="X154" s="423"/>
      <c r="Y154" s="423"/>
      <c r="Z154" s="423"/>
      <c r="AA154" s="423"/>
      <c r="AB154" s="423"/>
      <c r="AC154" s="423"/>
      <c r="AD154" s="423"/>
      <c r="AE154" s="423"/>
      <c r="AF154" s="423"/>
      <c r="AG154" s="423"/>
    </row>
    <row r="155" spans="2:33">
      <c r="B155" s="423"/>
      <c r="C155" s="423"/>
      <c r="D155" s="423"/>
      <c r="E155" s="423"/>
      <c r="F155" s="423"/>
      <c r="G155" s="423"/>
      <c r="H155" s="423"/>
      <c r="I155" s="423"/>
      <c r="J155" s="423"/>
      <c r="K155" s="423"/>
      <c r="L155" s="423"/>
      <c r="M155" s="423"/>
      <c r="N155" s="423"/>
      <c r="O155" s="423"/>
      <c r="P155" s="423"/>
      <c r="Q155" s="423"/>
      <c r="R155" s="423"/>
      <c r="S155" s="423"/>
      <c r="T155" s="423"/>
      <c r="U155" s="423"/>
      <c r="V155" s="423"/>
      <c r="W155" s="423"/>
      <c r="X155" s="423"/>
      <c r="Y155" s="423"/>
      <c r="Z155" s="423"/>
      <c r="AA155" s="423"/>
      <c r="AB155" s="423"/>
      <c r="AC155" s="423"/>
      <c r="AD155" s="423"/>
      <c r="AE155" s="423"/>
      <c r="AF155" s="423"/>
      <c r="AG155" s="423"/>
    </row>
    <row r="156" spans="2:33">
      <c r="B156" s="423"/>
      <c r="C156" s="423"/>
      <c r="D156" s="423"/>
      <c r="E156" s="423"/>
      <c r="F156" s="423"/>
      <c r="G156" s="423"/>
      <c r="H156" s="423"/>
      <c r="I156" s="423"/>
      <c r="J156" s="423"/>
      <c r="K156" s="423"/>
      <c r="L156" s="423"/>
      <c r="M156" s="423"/>
      <c r="N156" s="423"/>
      <c r="O156" s="423"/>
      <c r="P156" s="423"/>
      <c r="Q156" s="423"/>
      <c r="R156" s="423"/>
      <c r="S156" s="423"/>
      <c r="T156" s="423"/>
      <c r="U156" s="423"/>
      <c r="V156" s="423"/>
      <c r="W156" s="423"/>
      <c r="X156" s="423"/>
      <c r="Y156" s="423"/>
      <c r="Z156" s="423"/>
      <c r="AA156" s="423"/>
      <c r="AB156" s="423"/>
      <c r="AC156" s="423"/>
      <c r="AD156" s="423"/>
      <c r="AE156" s="423"/>
      <c r="AF156" s="423"/>
      <c r="AG156" s="423"/>
    </row>
    <row r="157" spans="2:33">
      <c r="B157" s="423"/>
      <c r="C157" s="423"/>
      <c r="D157" s="423"/>
      <c r="E157" s="423"/>
      <c r="F157" s="423"/>
      <c r="G157" s="423"/>
      <c r="H157" s="423"/>
      <c r="I157" s="423"/>
      <c r="J157" s="423"/>
      <c r="K157" s="423"/>
      <c r="L157" s="423"/>
      <c r="M157" s="423"/>
      <c r="N157" s="423"/>
      <c r="O157" s="423"/>
      <c r="P157" s="423"/>
      <c r="Q157" s="423"/>
      <c r="R157" s="423"/>
      <c r="S157" s="423"/>
      <c r="T157" s="423"/>
      <c r="U157" s="423"/>
      <c r="V157" s="423"/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</row>
    <row r="158" spans="2:33">
      <c r="B158" s="423"/>
      <c r="C158" s="423"/>
      <c r="D158" s="423"/>
      <c r="E158" s="423"/>
      <c r="F158" s="423"/>
      <c r="G158" s="423"/>
      <c r="H158" s="423"/>
      <c r="I158" s="423"/>
      <c r="J158" s="423"/>
      <c r="K158" s="423"/>
      <c r="L158" s="423"/>
      <c r="M158" s="423"/>
      <c r="N158" s="423"/>
      <c r="O158" s="423"/>
      <c r="P158" s="423"/>
      <c r="Q158" s="423"/>
      <c r="R158" s="423"/>
      <c r="S158" s="423"/>
      <c r="T158" s="423"/>
      <c r="U158" s="423"/>
      <c r="V158" s="423"/>
      <c r="W158" s="423"/>
      <c r="X158" s="423"/>
      <c r="Y158" s="423"/>
      <c r="Z158" s="423"/>
      <c r="AA158" s="423"/>
      <c r="AB158" s="423"/>
      <c r="AC158" s="423"/>
      <c r="AD158" s="423"/>
      <c r="AE158" s="423"/>
      <c r="AF158" s="423"/>
      <c r="AG158" s="423"/>
    </row>
    <row r="159" spans="2:33">
      <c r="B159" s="423"/>
      <c r="C159" s="423"/>
      <c r="D159" s="423"/>
      <c r="E159" s="423"/>
      <c r="F159" s="423"/>
      <c r="G159" s="423"/>
      <c r="H159" s="423"/>
      <c r="I159" s="423"/>
      <c r="J159" s="423"/>
      <c r="K159" s="423"/>
      <c r="L159" s="423"/>
      <c r="M159" s="423"/>
      <c r="N159" s="423"/>
      <c r="O159" s="423"/>
      <c r="P159" s="423"/>
      <c r="Q159" s="423"/>
      <c r="R159" s="423"/>
      <c r="S159" s="423"/>
      <c r="T159" s="423"/>
      <c r="U159" s="423"/>
      <c r="V159" s="423"/>
      <c r="W159" s="423"/>
      <c r="X159" s="423"/>
      <c r="Y159" s="423"/>
      <c r="Z159" s="423"/>
      <c r="AA159" s="423"/>
      <c r="AB159" s="423"/>
      <c r="AC159" s="423"/>
      <c r="AD159" s="423"/>
      <c r="AE159" s="423"/>
      <c r="AF159" s="423"/>
      <c r="AG159" s="423"/>
    </row>
    <row r="160" spans="2:33">
      <c r="B160" s="423"/>
      <c r="C160" s="423"/>
      <c r="D160" s="423"/>
      <c r="E160" s="423"/>
      <c r="F160" s="423"/>
      <c r="G160" s="423"/>
      <c r="H160" s="423"/>
      <c r="I160" s="423"/>
      <c r="J160" s="423"/>
      <c r="K160" s="423"/>
      <c r="L160" s="423"/>
      <c r="M160" s="423"/>
      <c r="N160" s="423"/>
      <c r="O160" s="423"/>
      <c r="P160" s="423"/>
      <c r="Q160" s="423"/>
      <c r="R160" s="423"/>
      <c r="S160" s="423"/>
      <c r="T160" s="423"/>
      <c r="U160" s="423"/>
      <c r="V160" s="423"/>
      <c r="W160" s="423"/>
      <c r="X160" s="423"/>
      <c r="Y160" s="423"/>
      <c r="Z160" s="423"/>
      <c r="AA160" s="423"/>
      <c r="AB160" s="423"/>
      <c r="AC160" s="423"/>
      <c r="AD160" s="423"/>
      <c r="AE160" s="423"/>
      <c r="AF160" s="423"/>
      <c r="AG160" s="423"/>
    </row>
    <row r="161" spans="2:33">
      <c r="B161" s="423"/>
      <c r="C161" s="423"/>
      <c r="D161" s="423"/>
      <c r="E161" s="423"/>
      <c r="F161" s="423"/>
      <c r="G161" s="423"/>
      <c r="H161" s="423"/>
      <c r="I161" s="423"/>
      <c r="J161" s="423"/>
      <c r="K161" s="423"/>
      <c r="L161" s="423"/>
      <c r="M161" s="423"/>
      <c r="N161" s="423"/>
      <c r="O161" s="423"/>
      <c r="P161" s="423"/>
      <c r="Q161" s="423"/>
      <c r="R161" s="423"/>
      <c r="S161" s="423"/>
      <c r="T161" s="423"/>
      <c r="U161" s="423"/>
      <c r="V161" s="423"/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</row>
    <row r="162" spans="2:33">
      <c r="B162" s="423"/>
      <c r="C162" s="423"/>
      <c r="D162" s="423"/>
      <c r="E162" s="423"/>
      <c r="F162" s="423"/>
      <c r="G162" s="423"/>
      <c r="H162" s="423"/>
      <c r="I162" s="423"/>
      <c r="J162" s="423"/>
      <c r="K162" s="423"/>
      <c r="L162" s="423"/>
      <c r="M162" s="423"/>
      <c r="N162" s="423"/>
      <c r="O162" s="423"/>
      <c r="P162" s="423"/>
      <c r="Q162" s="423"/>
      <c r="R162" s="423"/>
      <c r="S162" s="423"/>
      <c r="T162" s="423"/>
      <c r="U162" s="423"/>
      <c r="V162" s="423"/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</row>
    <row r="163" spans="2:33">
      <c r="B163" s="423"/>
      <c r="C163" s="423"/>
      <c r="D163" s="423"/>
      <c r="E163" s="423"/>
      <c r="F163" s="423"/>
      <c r="G163" s="423"/>
      <c r="H163" s="423"/>
      <c r="I163" s="423"/>
      <c r="J163" s="423"/>
      <c r="K163" s="423"/>
      <c r="L163" s="423"/>
      <c r="M163" s="423"/>
      <c r="N163" s="423"/>
      <c r="O163" s="423"/>
      <c r="P163" s="423"/>
      <c r="Q163" s="423"/>
      <c r="R163" s="423"/>
      <c r="S163" s="423"/>
      <c r="T163" s="423"/>
      <c r="U163" s="423"/>
      <c r="V163" s="423"/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</row>
    <row r="164" spans="2:33">
      <c r="B164" s="423"/>
      <c r="C164" s="423"/>
      <c r="D164" s="423"/>
      <c r="E164" s="423"/>
      <c r="F164" s="423"/>
      <c r="G164" s="423"/>
      <c r="H164" s="423"/>
      <c r="I164" s="423"/>
      <c r="J164" s="423"/>
      <c r="K164" s="423"/>
      <c r="L164" s="423"/>
      <c r="M164" s="423"/>
      <c r="N164" s="423"/>
      <c r="O164" s="423"/>
      <c r="P164" s="423"/>
      <c r="Q164" s="423"/>
      <c r="R164" s="423"/>
      <c r="S164" s="423"/>
      <c r="T164" s="423"/>
      <c r="U164" s="423"/>
      <c r="V164" s="423"/>
      <c r="W164" s="423"/>
      <c r="X164" s="423"/>
      <c r="Y164" s="423"/>
      <c r="Z164" s="423"/>
      <c r="AA164" s="423"/>
      <c r="AB164" s="423"/>
      <c r="AC164" s="423"/>
      <c r="AD164" s="423"/>
      <c r="AE164" s="423"/>
      <c r="AF164" s="423"/>
      <c r="AG164" s="423"/>
    </row>
    <row r="165" spans="2:33">
      <c r="B165" s="423"/>
      <c r="C165" s="423"/>
      <c r="D165" s="423"/>
      <c r="E165" s="423"/>
      <c r="F165" s="423"/>
      <c r="G165" s="423"/>
      <c r="H165" s="423"/>
      <c r="I165" s="423"/>
      <c r="J165" s="423"/>
      <c r="K165" s="423"/>
      <c r="L165" s="423"/>
      <c r="M165" s="423"/>
      <c r="N165" s="423"/>
      <c r="O165" s="423"/>
      <c r="P165" s="423"/>
      <c r="Q165" s="423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</row>
    <row r="166" spans="2:33">
      <c r="B166" s="423"/>
      <c r="C166" s="423"/>
      <c r="D166" s="423"/>
      <c r="E166" s="423"/>
      <c r="F166" s="423"/>
      <c r="G166" s="423"/>
      <c r="H166" s="423"/>
      <c r="I166" s="423"/>
      <c r="J166" s="423"/>
      <c r="K166" s="423"/>
      <c r="L166" s="423"/>
      <c r="M166" s="423"/>
      <c r="N166" s="423"/>
      <c r="O166" s="423"/>
      <c r="P166" s="423"/>
      <c r="Q166" s="423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</row>
    <row r="167" spans="2:33">
      <c r="B167" s="423"/>
      <c r="C167" s="423"/>
      <c r="D167" s="423"/>
      <c r="E167" s="423"/>
      <c r="F167" s="423"/>
      <c r="G167" s="423"/>
      <c r="H167" s="423"/>
      <c r="I167" s="423"/>
      <c r="J167" s="423"/>
      <c r="K167" s="423"/>
      <c r="L167" s="423"/>
      <c r="M167" s="423"/>
      <c r="N167" s="423"/>
      <c r="O167" s="423"/>
      <c r="P167" s="423"/>
      <c r="Q167" s="423"/>
      <c r="R167" s="423"/>
      <c r="S167" s="423"/>
      <c r="T167" s="423"/>
      <c r="U167" s="423"/>
      <c r="V167" s="423"/>
      <c r="W167" s="423"/>
      <c r="X167" s="423"/>
      <c r="Y167" s="423"/>
      <c r="Z167" s="423"/>
      <c r="AA167" s="423"/>
      <c r="AB167" s="423"/>
      <c r="AC167" s="423"/>
      <c r="AD167" s="423"/>
      <c r="AE167" s="423"/>
      <c r="AF167" s="423"/>
      <c r="AG167" s="423"/>
    </row>
    <row r="168" spans="2:33">
      <c r="B168" s="423"/>
      <c r="C168" s="423"/>
      <c r="D168" s="423"/>
      <c r="E168" s="423"/>
      <c r="F168" s="423"/>
      <c r="G168" s="423"/>
      <c r="H168" s="423"/>
      <c r="I168" s="423"/>
      <c r="J168" s="423"/>
      <c r="K168" s="423"/>
      <c r="L168" s="423"/>
      <c r="M168" s="423"/>
      <c r="N168" s="423"/>
      <c r="O168" s="423"/>
      <c r="P168" s="423"/>
      <c r="Q168" s="423"/>
      <c r="R168" s="423"/>
      <c r="S168" s="423"/>
      <c r="T168" s="423"/>
      <c r="U168" s="423"/>
      <c r="V168" s="423"/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</row>
    <row r="169" spans="2:33">
      <c r="B169" s="423"/>
      <c r="C169" s="423"/>
      <c r="D169" s="423"/>
      <c r="E169" s="423"/>
      <c r="F169" s="423"/>
      <c r="G169" s="423"/>
      <c r="H169" s="423"/>
      <c r="I169" s="423"/>
      <c r="J169" s="423"/>
      <c r="K169" s="423"/>
      <c r="L169" s="423"/>
      <c r="M169" s="423"/>
      <c r="N169" s="423"/>
      <c r="O169" s="423"/>
      <c r="P169" s="423"/>
      <c r="Q169" s="423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</row>
    <row r="170" spans="2:33">
      <c r="B170" s="423"/>
      <c r="C170" s="423"/>
      <c r="D170" s="423"/>
      <c r="E170" s="423"/>
      <c r="F170" s="423"/>
      <c r="G170" s="423"/>
      <c r="H170" s="423"/>
      <c r="I170" s="423"/>
      <c r="J170" s="423"/>
      <c r="K170" s="423"/>
      <c r="L170" s="423"/>
      <c r="M170" s="423"/>
      <c r="N170" s="423"/>
      <c r="O170" s="423"/>
      <c r="P170" s="423"/>
      <c r="Q170" s="423"/>
      <c r="R170" s="423"/>
      <c r="S170" s="423"/>
      <c r="T170" s="423"/>
      <c r="U170" s="423"/>
      <c r="V170" s="423"/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</row>
    <row r="171" spans="2:33">
      <c r="B171" s="423"/>
      <c r="C171" s="423"/>
      <c r="D171" s="423"/>
      <c r="E171" s="423"/>
      <c r="F171" s="423"/>
      <c r="G171" s="423"/>
      <c r="H171" s="423"/>
      <c r="I171" s="423"/>
      <c r="J171" s="423"/>
      <c r="K171" s="423"/>
      <c r="L171" s="423"/>
      <c r="M171" s="423"/>
      <c r="N171" s="423"/>
      <c r="O171" s="423"/>
      <c r="P171" s="423"/>
      <c r="Q171" s="423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</row>
    <row r="172" spans="2:33">
      <c r="B172" s="423"/>
      <c r="C172" s="423"/>
      <c r="D172" s="423"/>
      <c r="E172" s="423"/>
      <c r="F172" s="423"/>
      <c r="G172" s="423"/>
      <c r="H172" s="423"/>
      <c r="I172" s="423"/>
      <c r="J172" s="423"/>
      <c r="K172" s="423"/>
      <c r="L172" s="423"/>
      <c r="M172" s="423"/>
      <c r="N172" s="423"/>
      <c r="O172" s="423"/>
      <c r="P172" s="423"/>
      <c r="Q172" s="423"/>
      <c r="R172" s="423"/>
      <c r="S172" s="423"/>
      <c r="T172" s="423"/>
      <c r="U172" s="423"/>
      <c r="V172" s="423"/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</row>
    <row r="173" spans="2:33">
      <c r="B173" s="423"/>
      <c r="C173" s="423"/>
      <c r="D173" s="423"/>
      <c r="E173" s="423"/>
      <c r="F173" s="423"/>
      <c r="G173" s="423"/>
      <c r="H173" s="423"/>
      <c r="I173" s="423"/>
      <c r="J173" s="423"/>
      <c r="K173" s="423"/>
      <c r="L173" s="423"/>
      <c r="M173" s="423"/>
      <c r="N173" s="423"/>
      <c r="O173" s="423"/>
      <c r="P173" s="423"/>
      <c r="Q173" s="423"/>
      <c r="R173" s="423"/>
      <c r="S173" s="423"/>
      <c r="T173" s="423"/>
      <c r="U173" s="423"/>
      <c r="V173" s="423"/>
      <c r="W173" s="423"/>
      <c r="X173" s="423"/>
      <c r="Y173" s="423"/>
      <c r="Z173" s="423"/>
      <c r="AA173" s="423"/>
      <c r="AB173" s="423"/>
      <c r="AC173" s="423"/>
      <c r="AD173" s="423"/>
      <c r="AE173" s="423"/>
      <c r="AF173" s="423"/>
      <c r="AG173" s="423"/>
    </row>
    <row r="174" spans="2:33">
      <c r="B174" s="423"/>
      <c r="C174" s="423"/>
      <c r="D174" s="423"/>
      <c r="E174" s="423"/>
      <c r="F174" s="423"/>
      <c r="G174" s="423"/>
      <c r="H174" s="423"/>
      <c r="I174" s="423"/>
      <c r="J174" s="423"/>
      <c r="K174" s="423"/>
      <c r="L174" s="423"/>
      <c r="M174" s="423"/>
      <c r="N174" s="423"/>
      <c r="O174" s="423"/>
      <c r="P174" s="423"/>
      <c r="Q174" s="423"/>
      <c r="R174" s="423"/>
      <c r="S174" s="423"/>
      <c r="T174" s="423"/>
      <c r="U174" s="423"/>
      <c r="V174" s="423"/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</row>
    <row r="175" spans="2:33">
      <c r="B175" s="423"/>
      <c r="C175" s="423"/>
      <c r="D175" s="423"/>
      <c r="E175" s="423"/>
      <c r="F175" s="423"/>
      <c r="G175" s="423"/>
      <c r="H175" s="423"/>
      <c r="I175" s="423"/>
      <c r="J175" s="423"/>
      <c r="K175" s="423"/>
      <c r="L175" s="423"/>
      <c r="M175" s="423"/>
      <c r="N175" s="423"/>
      <c r="O175" s="423"/>
      <c r="P175" s="423"/>
      <c r="Q175" s="423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</row>
    <row r="176" spans="2:33">
      <c r="B176" s="423"/>
      <c r="C176" s="423"/>
      <c r="D176" s="423"/>
      <c r="E176" s="423"/>
      <c r="F176" s="423"/>
      <c r="G176" s="423"/>
      <c r="H176" s="423"/>
      <c r="I176" s="423"/>
      <c r="J176" s="423"/>
      <c r="K176" s="423"/>
      <c r="L176" s="423"/>
      <c r="M176" s="423"/>
      <c r="N176" s="423"/>
      <c r="O176" s="423"/>
      <c r="P176" s="423"/>
      <c r="Q176" s="423"/>
      <c r="R176" s="423"/>
      <c r="S176" s="423"/>
      <c r="T176" s="423"/>
      <c r="U176" s="423"/>
      <c r="V176" s="423"/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</row>
    <row r="177" spans="2:33">
      <c r="B177" s="423"/>
      <c r="C177" s="423"/>
      <c r="D177" s="423"/>
      <c r="E177" s="423"/>
      <c r="F177" s="423"/>
      <c r="G177" s="423"/>
      <c r="H177" s="423"/>
      <c r="I177" s="423"/>
      <c r="J177" s="423"/>
      <c r="K177" s="423"/>
      <c r="L177" s="423"/>
      <c r="M177" s="423"/>
      <c r="N177" s="423"/>
      <c r="O177" s="423"/>
      <c r="P177" s="423"/>
      <c r="Q177" s="423"/>
      <c r="R177" s="423"/>
      <c r="S177" s="423"/>
      <c r="T177" s="423"/>
      <c r="U177" s="423"/>
      <c r="V177" s="423"/>
      <c r="W177" s="423"/>
      <c r="X177" s="423"/>
      <c r="Y177" s="423"/>
      <c r="Z177" s="423"/>
      <c r="AA177" s="423"/>
      <c r="AB177" s="423"/>
      <c r="AC177" s="423"/>
      <c r="AD177" s="423"/>
      <c r="AE177" s="423"/>
      <c r="AF177" s="423"/>
      <c r="AG177" s="423"/>
    </row>
    <row r="178" spans="2:33">
      <c r="B178" s="423"/>
      <c r="C178" s="423"/>
      <c r="D178" s="423"/>
      <c r="E178" s="423"/>
      <c r="F178" s="423"/>
      <c r="G178" s="423"/>
      <c r="H178" s="423"/>
      <c r="I178" s="423"/>
      <c r="J178" s="423"/>
      <c r="K178" s="423"/>
      <c r="L178" s="423"/>
      <c r="M178" s="423"/>
      <c r="N178" s="423"/>
      <c r="O178" s="423"/>
      <c r="P178" s="423"/>
      <c r="Q178" s="423"/>
      <c r="R178" s="423"/>
      <c r="S178" s="423"/>
      <c r="T178" s="423"/>
      <c r="U178" s="423"/>
      <c r="V178" s="423"/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</row>
  </sheetData>
  <mergeCells count="8244">
    <mergeCell ref="B25:C25"/>
    <mergeCell ref="B13:C13"/>
    <mergeCell ref="B14:C14"/>
    <mergeCell ref="B15:C15"/>
    <mergeCell ref="B16:C16"/>
    <mergeCell ref="B17:C17"/>
    <mergeCell ref="B18:C18"/>
    <mergeCell ref="B20:C20"/>
    <mergeCell ref="B21:C21"/>
    <mergeCell ref="B22:C22"/>
    <mergeCell ref="B23:C23"/>
    <mergeCell ref="B24:C24"/>
    <mergeCell ref="B12:C12"/>
    <mergeCell ref="B7:C7"/>
    <mergeCell ref="B8:C8"/>
    <mergeCell ref="B9:C9"/>
    <mergeCell ref="B10:C10"/>
    <mergeCell ref="B11:C11"/>
    <mergeCell ref="E47:G47"/>
    <mergeCell ref="B48:C48"/>
    <mergeCell ref="E48:G48"/>
    <mergeCell ref="B49:C49"/>
    <mergeCell ref="E49:G49"/>
    <mergeCell ref="K49:R49"/>
    <mergeCell ref="E44:G44"/>
    <mergeCell ref="B26:C26"/>
    <mergeCell ref="B27:C27"/>
    <mergeCell ref="B28:C28"/>
    <mergeCell ref="B29:C29"/>
    <mergeCell ref="B30:C30"/>
    <mergeCell ref="B31:C31"/>
    <mergeCell ref="B32:C32"/>
    <mergeCell ref="B33:C33"/>
    <mergeCell ref="B35:C35"/>
    <mergeCell ref="B44:C44"/>
    <mergeCell ref="U1:V3"/>
    <mergeCell ref="W1:X3"/>
    <mergeCell ref="Y1:Z3"/>
    <mergeCell ref="AA1:AB3"/>
    <mergeCell ref="AC1:AD3"/>
    <mergeCell ref="K1:L3"/>
    <mergeCell ref="M1:N3"/>
    <mergeCell ref="O1:P3"/>
    <mergeCell ref="Q1:R3"/>
    <mergeCell ref="S1:T3"/>
    <mergeCell ref="A1:B3"/>
    <mergeCell ref="C1:D3"/>
    <mergeCell ref="E1:F3"/>
    <mergeCell ref="G1:H3"/>
    <mergeCell ref="I1:J3"/>
    <mergeCell ref="B62:C62"/>
    <mergeCell ref="B63:C63"/>
    <mergeCell ref="B61:D61"/>
    <mergeCell ref="B52:C52"/>
    <mergeCell ref="B53:C53"/>
    <mergeCell ref="B54:C54"/>
    <mergeCell ref="B55:C55"/>
    <mergeCell ref="B56:C56"/>
    <mergeCell ref="B50:C50"/>
    <mergeCell ref="E50:G50"/>
    <mergeCell ref="K50:R50"/>
    <mergeCell ref="B45:C45"/>
    <mergeCell ref="E45:G45"/>
    <mergeCell ref="K45:R45"/>
    <mergeCell ref="B46:C46"/>
    <mergeCell ref="E46:G46"/>
    <mergeCell ref="B47:C47"/>
    <mergeCell ref="BI1:BJ3"/>
    <mergeCell ref="BK1:BL3"/>
    <mergeCell ref="BM1:BN3"/>
    <mergeCell ref="BO1:BP3"/>
    <mergeCell ref="BQ1:BR3"/>
    <mergeCell ref="AY1:AZ3"/>
    <mergeCell ref="BA1:BB3"/>
    <mergeCell ref="BC1:BD3"/>
    <mergeCell ref="BE1:BF3"/>
    <mergeCell ref="BG1:BH3"/>
    <mergeCell ref="AO1:AP3"/>
    <mergeCell ref="AQ1:AR3"/>
    <mergeCell ref="AS1:AT3"/>
    <mergeCell ref="AU1:AV3"/>
    <mergeCell ref="AW1:AX3"/>
    <mergeCell ref="AE1:AF3"/>
    <mergeCell ref="AG1:AH3"/>
    <mergeCell ref="AI1:AJ3"/>
    <mergeCell ref="AK1:AL3"/>
    <mergeCell ref="AM1:AN3"/>
    <mergeCell ref="CW1:CX3"/>
    <mergeCell ref="CY1:CZ3"/>
    <mergeCell ref="DA1:DB3"/>
    <mergeCell ref="DC1:DD3"/>
    <mergeCell ref="DE1:DF3"/>
    <mergeCell ref="CM1:CN3"/>
    <mergeCell ref="CO1:CP3"/>
    <mergeCell ref="CQ1:CR3"/>
    <mergeCell ref="CS1:CT3"/>
    <mergeCell ref="CU1:CV3"/>
    <mergeCell ref="CC1:CD3"/>
    <mergeCell ref="CE1:CF3"/>
    <mergeCell ref="CG1:CH3"/>
    <mergeCell ref="CI1:CJ3"/>
    <mergeCell ref="CK1:CL3"/>
    <mergeCell ref="BS1:BT3"/>
    <mergeCell ref="BU1:BV3"/>
    <mergeCell ref="BW1:BX3"/>
    <mergeCell ref="BY1:BZ3"/>
    <mergeCell ref="CA1:CB3"/>
    <mergeCell ref="EK1:EL3"/>
    <mergeCell ref="EM1:EN3"/>
    <mergeCell ref="EO1:EP3"/>
    <mergeCell ref="EQ1:ER3"/>
    <mergeCell ref="ES1:ET3"/>
    <mergeCell ref="EA1:EB3"/>
    <mergeCell ref="EC1:ED3"/>
    <mergeCell ref="EE1:EF3"/>
    <mergeCell ref="EG1:EH3"/>
    <mergeCell ref="EI1:EJ3"/>
    <mergeCell ref="DQ1:DR3"/>
    <mergeCell ref="DS1:DT3"/>
    <mergeCell ref="DU1:DV3"/>
    <mergeCell ref="DW1:DX3"/>
    <mergeCell ref="DY1:DZ3"/>
    <mergeCell ref="DG1:DH3"/>
    <mergeCell ref="DI1:DJ3"/>
    <mergeCell ref="DK1:DL3"/>
    <mergeCell ref="DM1:DN3"/>
    <mergeCell ref="DO1:DP3"/>
    <mergeCell ref="FY1:FZ3"/>
    <mergeCell ref="GA1:GB3"/>
    <mergeCell ref="GC1:GD3"/>
    <mergeCell ref="GE1:GF3"/>
    <mergeCell ref="GG1:GH3"/>
    <mergeCell ref="FO1:FP3"/>
    <mergeCell ref="FQ1:FR3"/>
    <mergeCell ref="FS1:FT3"/>
    <mergeCell ref="FU1:FV3"/>
    <mergeCell ref="FW1:FX3"/>
    <mergeCell ref="FE1:FF3"/>
    <mergeCell ref="FG1:FH3"/>
    <mergeCell ref="FI1:FJ3"/>
    <mergeCell ref="FK1:FL3"/>
    <mergeCell ref="FM1:FN3"/>
    <mergeCell ref="EU1:EV3"/>
    <mergeCell ref="EW1:EX3"/>
    <mergeCell ref="EY1:EZ3"/>
    <mergeCell ref="FA1:FB3"/>
    <mergeCell ref="FC1:FD3"/>
    <mergeCell ref="HM1:HN3"/>
    <mergeCell ref="HO1:HP3"/>
    <mergeCell ref="HQ1:HR3"/>
    <mergeCell ref="HS1:HT3"/>
    <mergeCell ref="HU1:HV3"/>
    <mergeCell ref="HC1:HD3"/>
    <mergeCell ref="HE1:HF3"/>
    <mergeCell ref="HG1:HH3"/>
    <mergeCell ref="HI1:HJ3"/>
    <mergeCell ref="HK1:HL3"/>
    <mergeCell ref="GS1:GT3"/>
    <mergeCell ref="GU1:GV3"/>
    <mergeCell ref="GW1:GX3"/>
    <mergeCell ref="GY1:GZ3"/>
    <mergeCell ref="HA1:HB3"/>
    <mergeCell ref="GI1:GJ3"/>
    <mergeCell ref="GK1:GL3"/>
    <mergeCell ref="GM1:GN3"/>
    <mergeCell ref="GO1:GP3"/>
    <mergeCell ref="GQ1:GR3"/>
    <mergeCell ref="JA1:JB3"/>
    <mergeCell ref="JC1:JD3"/>
    <mergeCell ref="JE1:JF3"/>
    <mergeCell ref="JG1:JH3"/>
    <mergeCell ref="JI1:JJ3"/>
    <mergeCell ref="IQ1:IR3"/>
    <mergeCell ref="IS1:IT3"/>
    <mergeCell ref="IU1:IV3"/>
    <mergeCell ref="IW1:IX3"/>
    <mergeCell ref="IY1:IZ3"/>
    <mergeCell ref="IG1:IH3"/>
    <mergeCell ref="II1:IJ3"/>
    <mergeCell ref="IK1:IL3"/>
    <mergeCell ref="IM1:IN3"/>
    <mergeCell ref="IO1:IP3"/>
    <mergeCell ref="HW1:HX3"/>
    <mergeCell ref="HY1:HZ3"/>
    <mergeCell ref="IA1:IB3"/>
    <mergeCell ref="IC1:ID3"/>
    <mergeCell ref="IE1:IF3"/>
    <mergeCell ref="KO1:KP3"/>
    <mergeCell ref="KQ1:KR3"/>
    <mergeCell ref="KS1:KT3"/>
    <mergeCell ref="KU1:KV3"/>
    <mergeCell ref="KW1:KX3"/>
    <mergeCell ref="KE1:KF3"/>
    <mergeCell ref="KG1:KH3"/>
    <mergeCell ref="KI1:KJ3"/>
    <mergeCell ref="KK1:KL3"/>
    <mergeCell ref="KM1:KN3"/>
    <mergeCell ref="JU1:JV3"/>
    <mergeCell ref="JW1:JX3"/>
    <mergeCell ref="JY1:JZ3"/>
    <mergeCell ref="KA1:KB3"/>
    <mergeCell ref="KC1:KD3"/>
    <mergeCell ref="JK1:JL3"/>
    <mergeCell ref="JM1:JN3"/>
    <mergeCell ref="JO1:JP3"/>
    <mergeCell ref="JQ1:JR3"/>
    <mergeCell ref="JS1:JT3"/>
    <mergeCell ref="MC1:MD3"/>
    <mergeCell ref="ME1:MF3"/>
    <mergeCell ref="MG1:MH3"/>
    <mergeCell ref="MI1:MJ3"/>
    <mergeCell ref="MK1:ML3"/>
    <mergeCell ref="LS1:LT3"/>
    <mergeCell ref="LU1:LV3"/>
    <mergeCell ref="LW1:LX3"/>
    <mergeCell ref="LY1:LZ3"/>
    <mergeCell ref="MA1:MB3"/>
    <mergeCell ref="LI1:LJ3"/>
    <mergeCell ref="LK1:LL3"/>
    <mergeCell ref="LM1:LN3"/>
    <mergeCell ref="LO1:LP3"/>
    <mergeCell ref="LQ1:LR3"/>
    <mergeCell ref="KY1:KZ3"/>
    <mergeCell ref="LA1:LB3"/>
    <mergeCell ref="LC1:LD3"/>
    <mergeCell ref="LE1:LF3"/>
    <mergeCell ref="LG1:LH3"/>
    <mergeCell ref="NQ1:NR3"/>
    <mergeCell ref="NS1:NT3"/>
    <mergeCell ref="NU1:NV3"/>
    <mergeCell ref="NW1:NX3"/>
    <mergeCell ref="NY1:NZ3"/>
    <mergeCell ref="NG1:NH3"/>
    <mergeCell ref="NI1:NJ3"/>
    <mergeCell ref="NK1:NL3"/>
    <mergeCell ref="NM1:NN3"/>
    <mergeCell ref="NO1:NP3"/>
    <mergeCell ref="MW1:MX3"/>
    <mergeCell ref="MY1:MZ3"/>
    <mergeCell ref="NA1:NB3"/>
    <mergeCell ref="NC1:ND3"/>
    <mergeCell ref="NE1:NF3"/>
    <mergeCell ref="MM1:MN3"/>
    <mergeCell ref="MO1:MP3"/>
    <mergeCell ref="MQ1:MR3"/>
    <mergeCell ref="MS1:MT3"/>
    <mergeCell ref="MU1:MV3"/>
    <mergeCell ref="PE1:PF3"/>
    <mergeCell ref="PG1:PH3"/>
    <mergeCell ref="PI1:PJ3"/>
    <mergeCell ref="PK1:PL3"/>
    <mergeCell ref="PM1:PN3"/>
    <mergeCell ref="OU1:OV3"/>
    <mergeCell ref="OW1:OX3"/>
    <mergeCell ref="OY1:OZ3"/>
    <mergeCell ref="PA1:PB3"/>
    <mergeCell ref="PC1:PD3"/>
    <mergeCell ref="OK1:OL3"/>
    <mergeCell ref="OM1:ON3"/>
    <mergeCell ref="OO1:OP3"/>
    <mergeCell ref="OQ1:OR3"/>
    <mergeCell ref="OS1:OT3"/>
    <mergeCell ref="OA1:OB3"/>
    <mergeCell ref="OC1:OD3"/>
    <mergeCell ref="OE1:OF3"/>
    <mergeCell ref="OG1:OH3"/>
    <mergeCell ref="OI1:OJ3"/>
    <mergeCell ref="QS1:QT3"/>
    <mergeCell ref="QU1:QV3"/>
    <mergeCell ref="QW1:QX3"/>
    <mergeCell ref="QY1:QZ3"/>
    <mergeCell ref="RA1:RB3"/>
    <mergeCell ref="QI1:QJ3"/>
    <mergeCell ref="QK1:QL3"/>
    <mergeCell ref="QM1:QN3"/>
    <mergeCell ref="QO1:QP3"/>
    <mergeCell ref="QQ1:QR3"/>
    <mergeCell ref="PY1:PZ3"/>
    <mergeCell ref="QA1:QB3"/>
    <mergeCell ref="QC1:QD3"/>
    <mergeCell ref="QE1:QF3"/>
    <mergeCell ref="QG1:QH3"/>
    <mergeCell ref="PO1:PP3"/>
    <mergeCell ref="PQ1:PR3"/>
    <mergeCell ref="PS1:PT3"/>
    <mergeCell ref="PU1:PV3"/>
    <mergeCell ref="PW1:PX3"/>
    <mergeCell ref="SG1:SH3"/>
    <mergeCell ref="SI1:SJ3"/>
    <mergeCell ref="SK1:SL3"/>
    <mergeCell ref="SM1:SN3"/>
    <mergeCell ref="SO1:SP3"/>
    <mergeCell ref="RW1:RX3"/>
    <mergeCell ref="RY1:RZ3"/>
    <mergeCell ref="SA1:SB3"/>
    <mergeCell ref="SC1:SD3"/>
    <mergeCell ref="SE1:SF3"/>
    <mergeCell ref="RM1:RN3"/>
    <mergeCell ref="RO1:RP3"/>
    <mergeCell ref="RQ1:RR3"/>
    <mergeCell ref="RS1:RT3"/>
    <mergeCell ref="RU1:RV3"/>
    <mergeCell ref="RC1:RD3"/>
    <mergeCell ref="RE1:RF3"/>
    <mergeCell ref="RG1:RH3"/>
    <mergeCell ref="RI1:RJ3"/>
    <mergeCell ref="RK1:RL3"/>
    <mergeCell ref="TU1:TV3"/>
    <mergeCell ref="TW1:TX3"/>
    <mergeCell ref="TY1:TZ3"/>
    <mergeCell ref="UA1:UB3"/>
    <mergeCell ref="UC1:UD3"/>
    <mergeCell ref="TK1:TL3"/>
    <mergeCell ref="TM1:TN3"/>
    <mergeCell ref="TO1:TP3"/>
    <mergeCell ref="TQ1:TR3"/>
    <mergeCell ref="TS1:TT3"/>
    <mergeCell ref="TA1:TB3"/>
    <mergeCell ref="TC1:TD3"/>
    <mergeCell ref="TE1:TF3"/>
    <mergeCell ref="TG1:TH3"/>
    <mergeCell ref="TI1:TJ3"/>
    <mergeCell ref="SQ1:SR3"/>
    <mergeCell ref="SS1:ST3"/>
    <mergeCell ref="SU1:SV3"/>
    <mergeCell ref="SW1:SX3"/>
    <mergeCell ref="SY1:SZ3"/>
    <mergeCell ref="VI1:VJ3"/>
    <mergeCell ref="VK1:VL3"/>
    <mergeCell ref="VM1:VN3"/>
    <mergeCell ref="VO1:VP3"/>
    <mergeCell ref="VQ1:VR3"/>
    <mergeCell ref="UY1:UZ3"/>
    <mergeCell ref="VA1:VB3"/>
    <mergeCell ref="VC1:VD3"/>
    <mergeCell ref="VE1:VF3"/>
    <mergeCell ref="VG1:VH3"/>
    <mergeCell ref="UO1:UP3"/>
    <mergeCell ref="UQ1:UR3"/>
    <mergeCell ref="US1:UT3"/>
    <mergeCell ref="UU1:UV3"/>
    <mergeCell ref="UW1:UX3"/>
    <mergeCell ref="UE1:UF3"/>
    <mergeCell ref="UG1:UH3"/>
    <mergeCell ref="UI1:UJ3"/>
    <mergeCell ref="UK1:UL3"/>
    <mergeCell ref="UM1:UN3"/>
    <mergeCell ref="WW1:WX3"/>
    <mergeCell ref="WY1:WZ3"/>
    <mergeCell ref="XA1:XB3"/>
    <mergeCell ref="XC1:XD3"/>
    <mergeCell ref="XE1:XF3"/>
    <mergeCell ref="WM1:WN3"/>
    <mergeCell ref="WO1:WP3"/>
    <mergeCell ref="WQ1:WR3"/>
    <mergeCell ref="WS1:WT3"/>
    <mergeCell ref="WU1:WV3"/>
    <mergeCell ref="WC1:WD3"/>
    <mergeCell ref="WE1:WF3"/>
    <mergeCell ref="WG1:WH3"/>
    <mergeCell ref="WI1:WJ3"/>
    <mergeCell ref="WK1:WL3"/>
    <mergeCell ref="VS1:VT3"/>
    <mergeCell ref="VU1:VV3"/>
    <mergeCell ref="VW1:VX3"/>
    <mergeCell ref="VY1:VZ3"/>
    <mergeCell ref="WA1:WB3"/>
    <mergeCell ref="YK1:YL3"/>
    <mergeCell ref="YM1:YN3"/>
    <mergeCell ref="YO1:YP3"/>
    <mergeCell ref="YQ1:YR3"/>
    <mergeCell ref="YS1:YT3"/>
    <mergeCell ref="YA1:YB3"/>
    <mergeCell ref="YC1:YD3"/>
    <mergeCell ref="YE1:YF3"/>
    <mergeCell ref="YG1:YH3"/>
    <mergeCell ref="YI1:YJ3"/>
    <mergeCell ref="XQ1:XR3"/>
    <mergeCell ref="XS1:XT3"/>
    <mergeCell ref="XU1:XV3"/>
    <mergeCell ref="XW1:XX3"/>
    <mergeCell ref="XY1:XZ3"/>
    <mergeCell ref="XG1:XH3"/>
    <mergeCell ref="XI1:XJ3"/>
    <mergeCell ref="XK1:XL3"/>
    <mergeCell ref="XM1:XN3"/>
    <mergeCell ref="XO1:XP3"/>
    <mergeCell ref="ZY1:ZZ3"/>
    <mergeCell ref="AAA1:AAB3"/>
    <mergeCell ref="AAC1:AAD3"/>
    <mergeCell ref="AAE1:AAF3"/>
    <mergeCell ref="AAG1:AAH3"/>
    <mergeCell ref="ZO1:ZP3"/>
    <mergeCell ref="ZQ1:ZR3"/>
    <mergeCell ref="ZS1:ZT3"/>
    <mergeCell ref="ZU1:ZV3"/>
    <mergeCell ref="ZW1:ZX3"/>
    <mergeCell ref="ZE1:ZF3"/>
    <mergeCell ref="ZG1:ZH3"/>
    <mergeCell ref="ZI1:ZJ3"/>
    <mergeCell ref="ZK1:ZL3"/>
    <mergeCell ref="ZM1:ZN3"/>
    <mergeCell ref="YU1:YV3"/>
    <mergeCell ref="YW1:YX3"/>
    <mergeCell ref="YY1:YZ3"/>
    <mergeCell ref="ZA1:ZB3"/>
    <mergeCell ref="ZC1:ZD3"/>
    <mergeCell ref="ABM1:ABN3"/>
    <mergeCell ref="ABO1:ABP3"/>
    <mergeCell ref="ABQ1:ABR3"/>
    <mergeCell ref="ABS1:ABT3"/>
    <mergeCell ref="ABU1:ABV3"/>
    <mergeCell ref="ABC1:ABD3"/>
    <mergeCell ref="ABE1:ABF3"/>
    <mergeCell ref="ABG1:ABH3"/>
    <mergeCell ref="ABI1:ABJ3"/>
    <mergeCell ref="ABK1:ABL3"/>
    <mergeCell ref="AAS1:AAT3"/>
    <mergeCell ref="AAU1:AAV3"/>
    <mergeCell ref="AAW1:AAX3"/>
    <mergeCell ref="AAY1:AAZ3"/>
    <mergeCell ref="ABA1:ABB3"/>
    <mergeCell ref="AAI1:AAJ3"/>
    <mergeCell ref="AAK1:AAL3"/>
    <mergeCell ref="AAM1:AAN3"/>
    <mergeCell ref="AAO1:AAP3"/>
    <mergeCell ref="AAQ1:AAR3"/>
    <mergeCell ref="ADA1:ADB3"/>
    <mergeCell ref="ADC1:ADD3"/>
    <mergeCell ref="ADE1:ADF3"/>
    <mergeCell ref="ADG1:ADH3"/>
    <mergeCell ref="ADI1:ADJ3"/>
    <mergeCell ref="ACQ1:ACR3"/>
    <mergeCell ref="ACS1:ACT3"/>
    <mergeCell ref="ACU1:ACV3"/>
    <mergeCell ref="ACW1:ACX3"/>
    <mergeCell ref="ACY1:ACZ3"/>
    <mergeCell ref="ACG1:ACH3"/>
    <mergeCell ref="ACI1:ACJ3"/>
    <mergeCell ref="ACK1:ACL3"/>
    <mergeCell ref="ACM1:ACN3"/>
    <mergeCell ref="ACO1:ACP3"/>
    <mergeCell ref="ABW1:ABX3"/>
    <mergeCell ref="ABY1:ABZ3"/>
    <mergeCell ref="ACA1:ACB3"/>
    <mergeCell ref="ACC1:ACD3"/>
    <mergeCell ref="ACE1:ACF3"/>
    <mergeCell ref="AEO1:AEP3"/>
    <mergeCell ref="AEQ1:AER3"/>
    <mergeCell ref="AES1:AET3"/>
    <mergeCell ref="AEU1:AEV3"/>
    <mergeCell ref="AEW1:AEX3"/>
    <mergeCell ref="AEE1:AEF3"/>
    <mergeCell ref="AEG1:AEH3"/>
    <mergeCell ref="AEI1:AEJ3"/>
    <mergeCell ref="AEK1:AEL3"/>
    <mergeCell ref="AEM1:AEN3"/>
    <mergeCell ref="ADU1:ADV3"/>
    <mergeCell ref="ADW1:ADX3"/>
    <mergeCell ref="ADY1:ADZ3"/>
    <mergeCell ref="AEA1:AEB3"/>
    <mergeCell ref="AEC1:AED3"/>
    <mergeCell ref="ADK1:ADL3"/>
    <mergeCell ref="ADM1:ADN3"/>
    <mergeCell ref="ADO1:ADP3"/>
    <mergeCell ref="ADQ1:ADR3"/>
    <mergeCell ref="ADS1:ADT3"/>
    <mergeCell ref="AGC1:AGD3"/>
    <mergeCell ref="AGE1:AGF3"/>
    <mergeCell ref="AGG1:AGH3"/>
    <mergeCell ref="AGI1:AGJ3"/>
    <mergeCell ref="AGK1:AGL3"/>
    <mergeCell ref="AFS1:AFT3"/>
    <mergeCell ref="AFU1:AFV3"/>
    <mergeCell ref="AFW1:AFX3"/>
    <mergeCell ref="AFY1:AFZ3"/>
    <mergeCell ref="AGA1:AGB3"/>
    <mergeCell ref="AFI1:AFJ3"/>
    <mergeCell ref="AFK1:AFL3"/>
    <mergeCell ref="AFM1:AFN3"/>
    <mergeCell ref="AFO1:AFP3"/>
    <mergeCell ref="AFQ1:AFR3"/>
    <mergeCell ref="AEY1:AEZ3"/>
    <mergeCell ref="AFA1:AFB3"/>
    <mergeCell ref="AFC1:AFD3"/>
    <mergeCell ref="AFE1:AFF3"/>
    <mergeCell ref="AFG1:AFH3"/>
    <mergeCell ref="AHQ1:AHR3"/>
    <mergeCell ref="AHS1:AHT3"/>
    <mergeCell ref="AHU1:AHV3"/>
    <mergeCell ref="AHW1:AHX3"/>
    <mergeCell ref="AHY1:AHZ3"/>
    <mergeCell ref="AHG1:AHH3"/>
    <mergeCell ref="AHI1:AHJ3"/>
    <mergeCell ref="AHK1:AHL3"/>
    <mergeCell ref="AHM1:AHN3"/>
    <mergeCell ref="AHO1:AHP3"/>
    <mergeCell ref="AGW1:AGX3"/>
    <mergeCell ref="AGY1:AGZ3"/>
    <mergeCell ref="AHA1:AHB3"/>
    <mergeCell ref="AHC1:AHD3"/>
    <mergeCell ref="AHE1:AHF3"/>
    <mergeCell ref="AGM1:AGN3"/>
    <mergeCell ref="AGO1:AGP3"/>
    <mergeCell ref="AGQ1:AGR3"/>
    <mergeCell ref="AGS1:AGT3"/>
    <mergeCell ref="AGU1:AGV3"/>
    <mergeCell ref="AJE1:AJF3"/>
    <mergeCell ref="AJG1:AJH3"/>
    <mergeCell ref="AJI1:AJJ3"/>
    <mergeCell ref="AJK1:AJL3"/>
    <mergeCell ref="AJM1:AJN3"/>
    <mergeCell ref="AIU1:AIV3"/>
    <mergeCell ref="AIW1:AIX3"/>
    <mergeCell ref="AIY1:AIZ3"/>
    <mergeCell ref="AJA1:AJB3"/>
    <mergeCell ref="AJC1:AJD3"/>
    <mergeCell ref="AIK1:AIL3"/>
    <mergeCell ref="AIM1:AIN3"/>
    <mergeCell ref="AIO1:AIP3"/>
    <mergeCell ref="AIQ1:AIR3"/>
    <mergeCell ref="AIS1:AIT3"/>
    <mergeCell ref="AIA1:AIB3"/>
    <mergeCell ref="AIC1:AID3"/>
    <mergeCell ref="AIE1:AIF3"/>
    <mergeCell ref="AIG1:AIH3"/>
    <mergeCell ref="AII1:AIJ3"/>
    <mergeCell ref="AKS1:AKT3"/>
    <mergeCell ref="AKU1:AKV3"/>
    <mergeCell ref="AKW1:AKX3"/>
    <mergeCell ref="AKY1:AKZ3"/>
    <mergeCell ref="ALA1:ALB3"/>
    <mergeCell ref="AKI1:AKJ3"/>
    <mergeCell ref="AKK1:AKL3"/>
    <mergeCell ref="AKM1:AKN3"/>
    <mergeCell ref="AKO1:AKP3"/>
    <mergeCell ref="AKQ1:AKR3"/>
    <mergeCell ref="AJY1:AJZ3"/>
    <mergeCell ref="AKA1:AKB3"/>
    <mergeCell ref="AKC1:AKD3"/>
    <mergeCell ref="AKE1:AKF3"/>
    <mergeCell ref="AKG1:AKH3"/>
    <mergeCell ref="AJO1:AJP3"/>
    <mergeCell ref="AJQ1:AJR3"/>
    <mergeCell ref="AJS1:AJT3"/>
    <mergeCell ref="AJU1:AJV3"/>
    <mergeCell ref="AJW1:AJX3"/>
    <mergeCell ref="AMG1:AMH3"/>
    <mergeCell ref="AMI1:AMJ3"/>
    <mergeCell ref="AMK1:AML3"/>
    <mergeCell ref="AMM1:AMN3"/>
    <mergeCell ref="AMO1:AMP3"/>
    <mergeCell ref="ALW1:ALX3"/>
    <mergeCell ref="ALY1:ALZ3"/>
    <mergeCell ref="AMA1:AMB3"/>
    <mergeCell ref="AMC1:AMD3"/>
    <mergeCell ref="AME1:AMF3"/>
    <mergeCell ref="ALM1:ALN3"/>
    <mergeCell ref="ALO1:ALP3"/>
    <mergeCell ref="ALQ1:ALR3"/>
    <mergeCell ref="ALS1:ALT3"/>
    <mergeCell ref="ALU1:ALV3"/>
    <mergeCell ref="ALC1:ALD3"/>
    <mergeCell ref="ALE1:ALF3"/>
    <mergeCell ref="ALG1:ALH3"/>
    <mergeCell ref="ALI1:ALJ3"/>
    <mergeCell ref="ALK1:ALL3"/>
    <mergeCell ref="ANU1:ANV3"/>
    <mergeCell ref="ANW1:ANX3"/>
    <mergeCell ref="ANY1:ANZ3"/>
    <mergeCell ref="AOA1:AOB3"/>
    <mergeCell ref="AOC1:AOD3"/>
    <mergeCell ref="ANK1:ANL3"/>
    <mergeCell ref="ANM1:ANN3"/>
    <mergeCell ref="ANO1:ANP3"/>
    <mergeCell ref="ANQ1:ANR3"/>
    <mergeCell ref="ANS1:ANT3"/>
    <mergeCell ref="ANA1:ANB3"/>
    <mergeCell ref="ANC1:AND3"/>
    <mergeCell ref="ANE1:ANF3"/>
    <mergeCell ref="ANG1:ANH3"/>
    <mergeCell ref="ANI1:ANJ3"/>
    <mergeCell ref="AMQ1:AMR3"/>
    <mergeCell ref="AMS1:AMT3"/>
    <mergeCell ref="AMU1:AMV3"/>
    <mergeCell ref="AMW1:AMX3"/>
    <mergeCell ref="AMY1:AMZ3"/>
    <mergeCell ref="API1:APJ3"/>
    <mergeCell ref="APK1:APL3"/>
    <mergeCell ref="APM1:APN3"/>
    <mergeCell ref="APO1:APP3"/>
    <mergeCell ref="APQ1:APR3"/>
    <mergeCell ref="AOY1:AOZ3"/>
    <mergeCell ref="APA1:APB3"/>
    <mergeCell ref="APC1:APD3"/>
    <mergeCell ref="APE1:APF3"/>
    <mergeCell ref="APG1:APH3"/>
    <mergeCell ref="AOO1:AOP3"/>
    <mergeCell ref="AOQ1:AOR3"/>
    <mergeCell ref="AOS1:AOT3"/>
    <mergeCell ref="AOU1:AOV3"/>
    <mergeCell ref="AOW1:AOX3"/>
    <mergeCell ref="AOE1:AOF3"/>
    <mergeCell ref="AOG1:AOH3"/>
    <mergeCell ref="AOI1:AOJ3"/>
    <mergeCell ref="AOK1:AOL3"/>
    <mergeCell ref="AOM1:AON3"/>
    <mergeCell ref="AQW1:AQX3"/>
    <mergeCell ref="AQY1:AQZ3"/>
    <mergeCell ref="ARA1:ARB3"/>
    <mergeCell ref="ARC1:ARD3"/>
    <mergeCell ref="ARE1:ARF3"/>
    <mergeCell ref="AQM1:AQN3"/>
    <mergeCell ref="AQO1:AQP3"/>
    <mergeCell ref="AQQ1:AQR3"/>
    <mergeCell ref="AQS1:AQT3"/>
    <mergeCell ref="AQU1:AQV3"/>
    <mergeCell ref="AQC1:AQD3"/>
    <mergeCell ref="AQE1:AQF3"/>
    <mergeCell ref="AQG1:AQH3"/>
    <mergeCell ref="AQI1:AQJ3"/>
    <mergeCell ref="AQK1:AQL3"/>
    <mergeCell ref="APS1:APT3"/>
    <mergeCell ref="APU1:APV3"/>
    <mergeCell ref="APW1:APX3"/>
    <mergeCell ref="APY1:APZ3"/>
    <mergeCell ref="AQA1:AQB3"/>
    <mergeCell ref="ASK1:ASL3"/>
    <mergeCell ref="ASM1:ASN3"/>
    <mergeCell ref="ASO1:ASP3"/>
    <mergeCell ref="ASQ1:ASR3"/>
    <mergeCell ref="ASS1:AST3"/>
    <mergeCell ref="ASA1:ASB3"/>
    <mergeCell ref="ASC1:ASD3"/>
    <mergeCell ref="ASE1:ASF3"/>
    <mergeCell ref="ASG1:ASH3"/>
    <mergeCell ref="ASI1:ASJ3"/>
    <mergeCell ref="ARQ1:ARR3"/>
    <mergeCell ref="ARS1:ART3"/>
    <mergeCell ref="ARU1:ARV3"/>
    <mergeCell ref="ARW1:ARX3"/>
    <mergeCell ref="ARY1:ARZ3"/>
    <mergeCell ref="ARG1:ARH3"/>
    <mergeCell ref="ARI1:ARJ3"/>
    <mergeCell ref="ARK1:ARL3"/>
    <mergeCell ref="ARM1:ARN3"/>
    <mergeCell ref="ARO1:ARP3"/>
    <mergeCell ref="ATY1:ATZ3"/>
    <mergeCell ref="AUA1:AUB3"/>
    <mergeCell ref="AUC1:AUD3"/>
    <mergeCell ref="AUE1:AUF3"/>
    <mergeCell ref="AUG1:AUH3"/>
    <mergeCell ref="ATO1:ATP3"/>
    <mergeCell ref="ATQ1:ATR3"/>
    <mergeCell ref="ATS1:ATT3"/>
    <mergeCell ref="ATU1:ATV3"/>
    <mergeCell ref="ATW1:ATX3"/>
    <mergeCell ref="ATE1:ATF3"/>
    <mergeCell ref="ATG1:ATH3"/>
    <mergeCell ref="ATI1:ATJ3"/>
    <mergeCell ref="ATK1:ATL3"/>
    <mergeCell ref="ATM1:ATN3"/>
    <mergeCell ref="ASU1:ASV3"/>
    <mergeCell ref="ASW1:ASX3"/>
    <mergeCell ref="ASY1:ASZ3"/>
    <mergeCell ref="ATA1:ATB3"/>
    <mergeCell ref="ATC1:ATD3"/>
    <mergeCell ref="AVM1:AVN3"/>
    <mergeCell ref="AVO1:AVP3"/>
    <mergeCell ref="AVQ1:AVR3"/>
    <mergeCell ref="AVS1:AVT3"/>
    <mergeCell ref="AVU1:AVV3"/>
    <mergeCell ref="AVC1:AVD3"/>
    <mergeCell ref="AVE1:AVF3"/>
    <mergeCell ref="AVG1:AVH3"/>
    <mergeCell ref="AVI1:AVJ3"/>
    <mergeCell ref="AVK1:AVL3"/>
    <mergeCell ref="AUS1:AUT3"/>
    <mergeCell ref="AUU1:AUV3"/>
    <mergeCell ref="AUW1:AUX3"/>
    <mergeCell ref="AUY1:AUZ3"/>
    <mergeCell ref="AVA1:AVB3"/>
    <mergeCell ref="AUI1:AUJ3"/>
    <mergeCell ref="AUK1:AUL3"/>
    <mergeCell ref="AUM1:AUN3"/>
    <mergeCell ref="AUO1:AUP3"/>
    <mergeCell ref="AUQ1:AUR3"/>
    <mergeCell ref="AXA1:AXB3"/>
    <mergeCell ref="AXC1:AXD3"/>
    <mergeCell ref="AXE1:AXF3"/>
    <mergeCell ref="AXG1:AXH3"/>
    <mergeCell ref="AXI1:AXJ3"/>
    <mergeCell ref="AWQ1:AWR3"/>
    <mergeCell ref="AWS1:AWT3"/>
    <mergeCell ref="AWU1:AWV3"/>
    <mergeCell ref="AWW1:AWX3"/>
    <mergeCell ref="AWY1:AWZ3"/>
    <mergeCell ref="AWG1:AWH3"/>
    <mergeCell ref="AWI1:AWJ3"/>
    <mergeCell ref="AWK1:AWL3"/>
    <mergeCell ref="AWM1:AWN3"/>
    <mergeCell ref="AWO1:AWP3"/>
    <mergeCell ref="AVW1:AVX3"/>
    <mergeCell ref="AVY1:AVZ3"/>
    <mergeCell ref="AWA1:AWB3"/>
    <mergeCell ref="AWC1:AWD3"/>
    <mergeCell ref="AWE1:AWF3"/>
    <mergeCell ref="AYO1:AYP3"/>
    <mergeCell ref="AYQ1:AYR3"/>
    <mergeCell ref="AYS1:AYT3"/>
    <mergeCell ref="AYU1:AYV3"/>
    <mergeCell ref="AYW1:AYX3"/>
    <mergeCell ref="AYE1:AYF3"/>
    <mergeCell ref="AYG1:AYH3"/>
    <mergeCell ref="AYI1:AYJ3"/>
    <mergeCell ref="AYK1:AYL3"/>
    <mergeCell ref="AYM1:AYN3"/>
    <mergeCell ref="AXU1:AXV3"/>
    <mergeCell ref="AXW1:AXX3"/>
    <mergeCell ref="AXY1:AXZ3"/>
    <mergeCell ref="AYA1:AYB3"/>
    <mergeCell ref="AYC1:AYD3"/>
    <mergeCell ref="AXK1:AXL3"/>
    <mergeCell ref="AXM1:AXN3"/>
    <mergeCell ref="AXO1:AXP3"/>
    <mergeCell ref="AXQ1:AXR3"/>
    <mergeCell ref="AXS1:AXT3"/>
    <mergeCell ref="BAC1:BAD3"/>
    <mergeCell ref="BAE1:BAF3"/>
    <mergeCell ref="BAG1:BAH3"/>
    <mergeCell ref="BAI1:BAJ3"/>
    <mergeCell ref="BAK1:BAL3"/>
    <mergeCell ref="AZS1:AZT3"/>
    <mergeCell ref="AZU1:AZV3"/>
    <mergeCell ref="AZW1:AZX3"/>
    <mergeCell ref="AZY1:AZZ3"/>
    <mergeCell ref="BAA1:BAB3"/>
    <mergeCell ref="AZI1:AZJ3"/>
    <mergeCell ref="AZK1:AZL3"/>
    <mergeCell ref="AZM1:AZN3"/>
    <mergeCell ref="AZO1:AZP3"/>
    <mergeCell ref="AZQ1:AZR3"/>
    <mergeCell ref="AYY1:AYZ3"/>
    <mergeCell ref="AZA1:AZB3"/>
    <mergeCell ref="AZC1:AZD3"/>
    <mergeCell ref="AZE1:AZF3"/>
    <mergeCell ref="AZG1:AZH3"/>
    <mergeCell ref="BBQ1:BBR3"/>
    <mergeCell ref="BBS1:BBT3"/>
    <mergeCell ref="BBU1:BBV3"/>
    <mergeCell ref="BBW1:BBX3"/>
    <mergeCell ref="BBY1:BBZ3"/>
    <mergeCell ref="BBG1:BBH3"/>
    <mergeCell ref="BBI1:BBJ3"/>
    <mergeCell ref="BBK1:BBL3"/>
    <mergeCell ref="BBM1:BBN3"/>
    <mergeCell ref="BBO1:BBP3"/>
    <mergeCell ref="BAW1:BAX3"/>
    <mergeCell ref="BAY1:BAZ3"/>
    <mergeCell ref="BBA1:BBB3"/>
    <mergeCell ref="BBC1:BBD3"/>
    <mergeCell ref="BBE1:BBF3"/>
    <mergeCell ref="BAM1:BAN3"/>
    <mergeCell ref="BAO1:BAP3"/>
    <mergeCell ref="BAQ1:BAR3"/>
    <mergeCell ref="BAS1:BAT3"/>
    <mergeCell ref="BAU1:BAV3"/>
    <mergeCell ref="BDE1:BDF3"/>
    <mergeCell ref="BDG1:BDH3"/>
    <mergeCell ref="BDI1:BDJ3"/>
    <mergeCell ref="BDK1:BDL3"/>
    <mergeCell ref="BDM1:BDN3"/>
    <mergeCell ref="BCU1:BCV3"/>
    <mergeCell ref="BCW1:BCX3"/>
    <mergeCell ref="BCY1:BCZ3"/>
    <mergeCell ref="BDA1:BDB3"/>
    <mergeCell ref="BDC1:BDD3"/>
    <mergeCell ref="BCK1:BCL3"/>
    <mergeCell ref="BCM1:BCN3"/>
    <mergeCell ref="BCO1:BCP3"/>
    <mergeCell ref="BCQ1:BCR3"/>
    <mergeCell ref="BCS1:BCT3"/>
    <mergeCell ref="BCA1:BCB3"/>
    <mergeCell ref="BCC1:BCD3"/>
    <mergeCell ref="BCE1:BCF3"/>
    <mergeCell ref="BCG1:BCH3"/>
    <mergeCell ref="BCI1:BCJ3"/>
    <mergeCell ref="BES1:BET3"/>
    <mergeCell ref="BEU1:BEV3"/>
    <mergeCell ref="BEW1:BEX3"/>
    <mergeCell ref="BEY1:BEZ3"/>
    <mergeCell ref="BFA1:BFB3"/>
    <mergeCell ref="BEI1:BEJ3"/>
    <mergeCell ref="BEK1:BEL3"/>
    <mergeCell ref="BEM1:BEN3"/>
    <mergeCell ref="BEO1:BEP3"/>
    <mergeCell ref="BEQ1:BER3"/>
    <mergeCell ref="BDY1:BDZ3"/>
    <mergeCell ref="BEA1:BEB3"/>
    <mergeCell ref="BEC1:BED3"/>
    <mergeCell ref="BEE1:BEF3"/>
    <mergeCell ref="BEG1:BEH3"/>
    <mergeCell ref="BDO1:BDP3"/>
    <mergeCell ref="BDQ1:BDR3"/>
    <mergeCell ref="BDS1:BDT3"/>
    <mergeCell ref="BDU1:BDV3"/>
    <mergeCell ref="BDW1:BDX3"/>
    <mergeCell ref="BGG1:BGH3"/>
    <mergeCell ref="BGI1:BGJ3"/>
    <mergeCell ref="BGK1:BGL3"/>
    <mergeCell ref="BGM1:BGN3"/>
    <mergeCell ref="BGO1:BGP3"/>
    <mergeCell ref="BFW1:BFX3"/>
    <mergeCell ref="BFY1:BFZ3"/>
    <mergeCell ref="BGA1:BGB3"/>
    <mergeCell ref="BGC1:BGD3"/>
    <mergeCell ref="BGE1:BGF3"/>
    <mergeCell ref="BFM1:BFN3"/>
    <mergeCell ref="BFO1:BFP3"/>
    <mergeCell ref="BFQ1:BFR3"/>
    <mergeCell ref="BFS1:BFT3"/>
    <mergeCell ref="BFU1:BFV3"/>
    <mergeCell ref="BFC1:BFD3"/>
    <mergeCell ref="BFE1:BFF3"/>
    <mergeCell ref="BFG1:BFH3"/>
    <mergeCell ref="BFI1:BFJ3"/>
    <mergeCell ref="BFK1:BFL3"/>
    <mergeCell ref="BHU1:BHV3"/>
    <mergeCell ref="BHW1:BHX3"/>
    <mergeCell ref="BHY1:BHZ3"/>
    <mergeCell ref="BIA1:BIB3"/>
    <mergeCell ref="BIC1:BID3"/>
    <mergeCell ref="BHK1:BHL3"/>
    <mergeCell ref="BHM1:BHN3"/>
    <mergeCell ref="BHO1:BHP3"/>
    <mergeCell ref="BHQ1:BHR3"/>
    <mergeCell ref="BHS1:BHT3"/>
    <mergeCell ref="BHA1:BHB3"/>
    <mergeCell ref="BHC1:BHD3"/>
    <mergeCell ref="BHE1:BHF3"/>
    <mergeCell ref="BHG1:BHH3"/>
    <mergeCell ref="BHI1:BHJ3"/>
    <mergeCell ref="BGQ1:BGR3"/>
    <mergeCell ref="BGS1:BGT3"/>
    <mergeCell ref="BGU1:BGV3"/>
    <mergeCell ref="BGW1:BGX3"/>
    <mergeCell ref="BGY1:BGZ3"/>
    <mergeCell ref="BJI1:BJJ3"/>
    <mergeCell ref="BJK1:BJL3"/>
    <mergeCell ref="BJM1:BJN3"/>
    <mergeCell ref="BJO1:BJP3"/>
    <mergeCell ref="BJQ1:BJR3"/>
    <mergeCell ref="BIY1:BIZ3"/>
    <mergeCell ref="BJA1:BJB3"/>
    <mergeCell ref="BJC1:BJD3"/>
    <mergeCell ref="BJE1:BJF3"/>
    <mergeCell ref="BJG1:BJH3"/>
    <mergeCell ref="BIO1:BIP3"/>
    <mergeCell ref="BIQ1:BIR3"/>
    <mergeCell ref="BIS1:BIT3"/>
    <mergeCell ref="BIU1:BIV3"/>
    <mergeCell ref="BIW1:BIX3"/>
    <mergeCell ref="BIE1:BIF3"/>
    <mergeCell ref="BIG1:BIH3"/>
    <mergeCell ref="BII1:BIJ3"/>
    <mergeCell ref="BIK1:BIL3"/>
    <mergeCell ref="BIM1:BIN3"/>
    <mergeCell ref="BKW1:BKX3"/>
    <mergeCell ref="BKY1:BKZ3"/>
    <mergeCell ref="BLA1:BLB3"/>
    <mergeCell ref="BLC1:BLD3"/>
    <mergeCell ref="BLE1:BLF3"/>
    <mergeCell ref="BKM1:BKN3"/>
    <mergeCell ref="BKO1:BKP3"/>
    <mergeCell ref="BKQ1:BKR3"/>
    <mergeCell ref="BKS1:BKT3"/>
    <mergeCell ref="BKU1:BKV3"/>
    <mergeCell ref="BKC1:BKD3"/>
    <mergeCell ref="BKE1:BKF3"/>
    <mergeCell ref="BKG1:BKH3"/>
    <mergeCell ref="BKI1:BKJ3"/>
    <mergeCell ref="BKK1:BKL3"/>
    <mergeCell ref="BJS1:BJT3"/>
    <mergeCell ref="BJU1:BJV3"/>
    <mergeCell ref="BJW1:BJX3"/>
    <mergeCell ref="BJY1:BJZ3"/>
    <mergeCell ref="BKA1:BKB3"/>
    <mergeCell ref="BMK1:BML3"/>
    <mergeCell ref="BMM1:BMN3"/>
    <mergeCell ref="BMO1:BMP3"/>
    <mergeCell ref="BMQ1:BMR3"/>
    <mergeCell ref="BMS1:BMT3"/>
    <mergeCell ref="BMA1:BMB3"/>
    <mergeCell ref="BMC1:BMD3"/>
    <mergeCell ref="BME1:BMF3"/>
    <mergeCell ref="BMG1:BMH3"/>
    <mergeCell ref="BMI1:BMJ3"/>
    <mergeCell ref="BLQ1:BLR3"/>
    <mergeCell ref="BLS1:BLT3"/>
    <mergeCell ref="BLU1:BLV3"/>
    <mergeCell ref="BLW1:BLX3"/>
    <mergeCell ref="BLY1:BLZ3"/>
    <mergeCell ref="BLG1:BLH3"/>
    <mergeCell ref="BLI1:BLJ3"/>
    <mergeCell ref="BLK1:BLL3"/>
    <mergeCell ref="BLM1:BLN3"/>
    <mergeCell ref="BLO1:BLP3"/>
    <mergeCell ref="BNY1:BNZ3"/>
    <mergeCell ref="BOA1:BOB3"/>
    <mergeCell ref="BOC1:BOD3"/>
    <mergeCell ref="BOE1:BOF3"/>
    <mergeCell ref="BOG1:BOH3"/>
    <mergeCell ref="BNO1:BNP3"/>
    <mergeCell ref="BNQ1:BNR3"/>
    <mergeCell ref="BNS1:BNT3"/>
    <mergeCell ref="BNU1:BNV3"/>
    <mergeCell ref="BNW1:BNX3"/>
    <mergeCell ref="BNE1:BNF3"/>
    <mergeCell ref="BNG1:BNH3"/>
    <mergeCell ref="BNI1:BNJ3"/>
    <mergeCell ref="BNK1:BNL3"/>
    <mergeCell ref="BNM1:BNN3"/>
    <mergeCell ref="BMU1:BMV3"/>
    <mergeCell ref="BMW1:BMX3"/>
    <mergeCell ref="BMY1:BMZ3"/>
    <mergeCell ref="BNA1:BNB3"/>
    <mergeCell ref="BNC1:BND3"/>
    <mergeCell ref="BPM1:BPN3"/>
    <mergeCell ref="BPO1:BPP3"/>
    <mergeCell ref="BPQ1:BPR3"/>
    <mergeCell ref="BPS1:BPT3"/>
    <mergeCell ref="BPU1:BPV3"/>
    <mergeCell ref="BPC1:BPD3"/>
    <mergeCell ref="BPE1:BPF3"/>
    <mergeCell ref="BPG1:BPH3"/>
    <mergeCell ref="BPI1:BPJ3"/>
    <mergeCell ref="BPK1:BPL3"/>
    <mergeCell ref="BOS1:BOT3"/>
    <mergeCell ref="BOU1:BOV3"/>
    <mergeCell ref="BOW1:BOX3"/>
    <mergeCell ref="BOY1:BOZ3"/>
    <mergeCell ref="BPA1:BPB3"/>
    <mergeCell ref="BOI1:BOJ3"/>
    <mergeCell ref="BOK1:BOL3"/>
    <mergeCell ref="BOM1:BON3"/>
    <mergeCell ref="BOO1:BOP3"/>
    <mergeCell ref="BOQ1:BOR3"/>
    <mergeCell ref="BRA1:BRB3"/>
    <mergeCell ref="BRC1:BRD3"/>
    <mergeCell ref="BRE1:BRF3"/>
    <mergeCell ref="BRG1:BRH3"/>
    <mergeCell ref="BRI1:BRJ3"/>
    <mergeCell ref="BQQ1:BQR3"/>
    <mergeCell ref="BQS1:BQT3"/>
    <mergeCell ref="BQU1:BQV3"/>
    <mergeCell ref="BQW1:BQX3"/>
    <mergeCell ref="BQY1:BQZ3"/>
    <mergeCell ref="BQG1:BQH3"/>
    <mergeCell ref="BQI1:BQJ3"/>
    <mergeCell ref="BQK1:BQL3"/>
    <mergeCell ref="BQM1:BQN3"/>
    <mergeCell ref="BQO1:BQP3"/>
    <mergeCell ref="BPW1:BPX3"/>
    <mergeCell ref="BPY1:BPZ3"/>
    <mergeCell ref="BQA1:BQB3"/>
    <mergeCell ref="BQC1:BQD3"/>
    <mergeCell ref="BQE1:BQF3"/>
    <mergeCell ref="BSO1:BSP3"/>
    <mergeCell ref="BSQ1:BSR3"/>
    <mergeCell ref="BSS1:BST3"/>
    <mergeCell ref="BSU1:BSV3"/>
    <mergeCell ref="BSW1:BSX3"/>
    <mergeCell ref="BSE1:BSF3"/>
    <mergeCell ref="BSG1:BSH3"/>
    <mergeCell ref="BSI1:BSJ3"/>
    <mergeCell ref="BSK1:BSL3"/>
    <mergeCell ref="BSM1:BSN3"/>
    <mergeCell ref="BRU1:BRV3"/>
    <mergeCell ref="BRW1:BRX3"/>
    <mergeCell ref="BRY1:BRZ3"/>
    <mergeCell ref="BSA1:BSB3"/>
    <mergeCell ref="BSC1:BSD3"/>
    <mergeCell ref="BRK1:BRL3"/>
    <mergeCell ref="BRM1:BRN3"/>
    <mergeCell ref="BRO1:BRP3"/>
    <mergeCell ref="BRQ1:BRR3"/>
    <mergeCell ref="BRS1:BRT3"/>
    <mergeCell ref="BUC1:BUD3"/>
    <mergeCell ref="BUE1:BUF3"/>
    <mergeCell ref="BUG1:BUH3"/>
    <mergeCell ref="BUI1:BUJ3"/>
    <mergeCell ref="BUK1:BUL3"/>
    <mergeCell ref="BTS1:BTT3"/>
    <mergeCell ref="BTU1:BTV3"/>
    <mergeCell ref="BTW1:BTX3"/>
    <mergeCell ref="BTY1:BTZ3"/>
    <mergeCell ref="BUA1:BUB3"/>
    <mergeCell ref="BTI1:BTJ3"/>
    <mergeCell ref="BTK1:BTL3"/>
    <mergeCell ref="BTM1:BTN3"/>
    <mergeCell ref="BTO1:BTP3"/>
    <mergeCell ref="BTQ1:BTR3"/>
    <mergeCell ref="BSY1:BSZ3"/>
    <mergeCell ref="BTA1:BTB3"/>
    <mergeCell ref="BTC1:BTD3"/>
    <mergeCell ref="BTE1:BTF3"/>
    <mergeCell ref="BTG1:BTH3"/>
    <mergeCell ref="BVQ1:BVR3"/>
    <mergeCell ref="BVS1:BVT3"/>
    <mergeCell ref="BVU1:BVV3"/>
    <mergeCell ref="BVW1:BVX3"/>
    <mergeCell ref="BVY1:BVZ3"/>
    <mergeCell ref="BVG1:BVH3"/>
    <mergeCell ref="BVI1:BVJ3"/>
    <mergeCell ref="BVK1:BVL3"/>
    <mergeCell ref="BVM1:BVN3"/>
    <mergeCell ref="BVO1:BVP3"/>
    <mergeCell ref="BUW1:BUX3"/>
    <mergeCell ref="BUY1:BUZ3"/>
    <mergeCell ref="BVA1:BVB3"/>
    <mergeCell ref="BVC1:BVD3"/>
    <mergeCell ref="BVE1:BVF3"/>
    <mergeCell ref="BUM1:BUN3"/>
    <mergeCell ref="BUO1:BUP3"/>
    <mergeCell ref="BUQ1:BUR3"/>
    <mergeCell ref="BUS1:BUT3"/>
    <mergeCell ref="BUU1:BUV3"/>
    <mergeCell ref="BXE1:BXF3"/>
    <mergeCell ref="BXG1:BXH3"/>
    <mergeCell ref="BXI1:BXJ3"/>
    <mergeCell ref="BXK1:BXL3"/>
    <mergeCell ref="BXM1:BXN3"/>
    <mergeCell ref="BWU1:BWV3"/>
    <mergeCell ref="BWW1:BWX3"/>
    <mergeCell ref="BWY1:BWZ3"/>
    <mergeCell ref="BXA1:BXB3"/>
    <mergeCell ref="BXC1:BXD3"/>
    <mergeCell ref="BWK1:BWL3"/>
    <mergeCell ref="BWM1:BWN3"/>
    <mergeCell ref="BWO1:BWP3"/>
    <mergeCell ref="BWQ1:BWR3"/>
    <mergeCell ref="BWS1:BWT3"/>
    <mergeCell ref="BWA1:BWB3"/>
    <mergeCell ref="BWC1:BWD3"/>
    <mergeCell ref="BWE1:BWF3"/>
    <mergeCell ref="BWG1:BWH3"/>
    <mergeCell ref="BWI1:BWJ3"/>
    <mergeCell ref="BYS1:BYT3"/>
    <mergeCell ref="BYU1:BYV3"/>
    <mergeCell ref="BYW1:BYX3"/>
    <mergeCell ref="BYY1:BYZ3"/>
    <mergeCell ref="BZA1:BZB3"/>
    <mergeCell ref="BYI1:BYJ3"/>
    <mergeCell ref="BYK1:BYL3"/>
    <mergeCell ref="BYM1:BYN3"/>
    <mergeCell ref="BYO1:BYP3"/>
    <mergeCell ref="BYQ1:BYR3"/>
    <mergeCell ref="BXY1:BXZ3"/>
    <mergeCell ref="BYA1:BYB3"/>
    <mergeCell ref="BYC1:BYD3"/>
    <mergeCell ref="BYE1:BYF3"/>
    <mergeCell ref="BYG1:BYH3"/>
    <mergeCell ref="BXO1:BXP3"/>
    <mergeCell ref="BXQ1:BXR3"/>
    <mergeCell ref="BXS1:BXT3"/>
    <mergeCell ref="BXU1:BXV3"/>
    <mergeCell ref="BXW1:BXX3"/>
    <mergeCell ref="CAG1:CAH3"/>
    <mergeCell ref="CAI1:CAJ3"/>
    <mergeCell ref="CAK1:CAL3"/>
    <mergeCell ref="CAM1:CAN3"/>
    <mergeCell ref="CAO1:CAP3"/>
    <mergeCell ref="BZW1:BZX3"/>
    <mergeCell ref="BZY1:BZZ3"/>
    <mergeCell ref="CAA1:CAB3"/>
    <mergeCell ref="CAC1:CAD3"/>
    <mergeCell ref="CAE1:CAF3"/>
    <mergeCell ref="BZM1:BZN3"/>
    <mergeCell ref="BZO1:BZP3"/>
    <mergeCell ref="BZQ1:BZR3"/>
    <mergeCell ref="BZS1:BZT3"/>
    <mergeCell ref="BZU1:BZV3"/>
    <mergeCell ref="BZC1:BZD3"/>
    <mergeCell ref="BZE1:BZF3"/>
    <mergeCell ref="BZG1:BZH3"/>
    <mergeCell ref="BZI1:BZJ3"/>
    <mergeCell ref="BZK1:BZL3"/>
    <mergeCell ref="CBU1:CBV3"/>
    <mergeCell ref="CBW1:CBX3"/>
    <mergeCell ref="CBY1:CBZ3"/>
    <mergeCell ref="CCA1:CCB3"/>
    <mergeCell ref="CCC1:CCD3"/>
    <mergeCell ref="CBK1:CBL3"/>
    <mergeCell ref="CBM1:CBN3"/>
    <mergeCell ref="CBO1:CBP3"/>
    <mergeCell ref="CBQ1:CBR3"/>
    <mergeCell ref="CBS1:CBT3"/>
    <mergeCell ref="CBA1:CBB3"/>
    <mergeCell ref="CBC1:CBD3"/>
    <mergeCell ref="CBE1:CBF3"/>
    <mergeCell ref="CBG1:CBH3"/>
    <mergeCell ref="CBI1:CBJ3"/>
    <mergeCell ref="CAQ1:CAR3"/>
    <mergeCell ref="CAS1:CAT3"/>
    <mergeCell ref="CAU1:CAV3"/>
    <mergeCell ref="CAW1:CAX3"/>
    <mergeCell ref="CAY1:CAZ3"/>
    <mergeCell ref="CDI1:CDJ3"/>
    <mergeCell ref="CDK1:CDL3"/>
    <mergeCell ref="CDM1:CDN3"/>
    <mergeCell ref="CDO1:CDP3"/>
    <mergeCell ref="CDQ1:CDR3"/>
    <mergeCell ref="CCY1:CCZ3"/>
    <mergeCell ref="CDA1:CDB3"/>
    <mergeCell ref="CDC1:CDD3"/>
    <mergeCell ref="CDE1:CDF3"/>
    <mergeCell ref="CDG1:CDH3"/>
    <mergeCell ref="CCO1:CCP3"/>
    <mergeCell ref="CCQ1:CCR3"/>
    <mergeCell ref="CCS1:CCT3"/>
    <mergeCell ref="CCU1:CCV3"/>
    <mergeCell ref="CCW1:CCX3"/>
    <mergeCell ref="CCE1:CCF3"/>
    <mergeCell ref="CCG1:CCH3"/>
    <mergeCell ref="CCI1:CCJ3"/>
    <mergeCell ref="CCK1:CCL3"/>
    <mergeCell ref="CCM1:CCN3"/>
    <mergeCell ref="CEW1:CEX3"/>
    <mergeCell ref="CEY1:CEZ3"/>
    <mergeCell ref="CFA1:CFB3"/>
    <mergeCell ref="CFC1:CFD3"/>
    <mergeCell ref="CFE1:CFF3"/>
    <mergeCell ref="CEM1:CEN3"/>
    <mergeCell ref="CEO1:CEP3"/>
    <mergeCell ref="CEQ1:CER3"/>
    <mergeCell ref="CES1:CET3"/>
    <mergeCell ref="CEU1:CEV3"/>
    <mergeCell ref="CEC1:CED3"/>
    <mergeCell ref="CEE1:CEF3"/>
    <mergeCell ref="CEG1:CEH3"/>
    <mergeCell ref="CEI1:CEJ3"/>
    <mergeCell ref="CEK1:CEL3"/>
    <mergeCell ref="CDS1:CDT3"/>
    <mergeCell ref="CDU1:CDV3"/>
    <mergeCell ref="CDW1:CDX3"/>
    <mergeCell ref="CDY1:CDZ3"/>
    <mergeCell ref="CEA1:CEB3"/>
    <mergeCell ref="CGK1:CGL3"/>
    <mergeCell ref="CGM1:CGN3"/>
    <mergeCell ref="CGO1:CGP3"/>
    <mergeCell ref="CGQ1:CGR3"/>
    <mergeCell ref="CGS1:CGT3"/>
    <mergeCell ref="CGA1:CGB3"/>
    <mergeCell ref="CGC1:CGD3"/>
    <mergeCell ref="CGE1:CGF3"/>
    <mergeCell ref="CGG1:CGH3"/>
    <mergeCell ref="CGI1:CGJ3"/>
    <mergeCell ref="CFQ1:CFR3"/>
    <mergeCell ref="CFS1:CFT3"/>
    <mergeCell ref="CFU1:CFV3"/>
    <mergeCell ref="CFW1:CFX3"/>
    <mergeCell ref="CFY1:CFZ3"/>
    <mergeCell ref="CFG1:CFH3"/>
    <mergeCell ref="CFI1:CFJ3"/>
    <mergeCell ref="CFK1:CFL3"/>
    <mergeCell ref="CFM1:CFN3"/>
    <mergeCell ref="CFO1:CFP3"/>
    <mergeCell ref="CHY1:CHZ3"/>
    <mergeCell ref="CIA1:CIB3"/>
    <mergeCell ref="CIC1:CID3"/>
    <mergeCell ref="CIE1:CIF3"/>
    <mergeCell ref="CIG1:CIH3"/>
    <mergeCell ref="CHO1:CHP3"/>
    <mergeCell ref="CHQ1:CHR3"/>
    <mergeCell ref="CHS1:CHT3"/>
    <mergeCell ref="CHU1:CHV3"/>
    <mergeCell ref="CHW1:CHX3"/>
    <mergeCell ref="CHE1:CHF3"/>
    <mergeCell ref="CHG1:CHH3"/>
    <mergeCell ref="CHI1:CHJ3"/>
    <mergeCell ref="CHK1:CHL3"/>
    <mergeCell ref="CHM1:CHN3"/>
    <mergeCell ref="CGU1:CGV3"/>
    <mergeCell ref="CGW1:CGX3"/>
    <mergeCell ref="CGY1:CGZ3"/>
    <mergeCell ref="CHA1:CHB3"/>
    <mergeCell ref="CHC1:CHD3"/>
    <mergeCell ref="CJM1:CJN3"/>
    <mergeCell ref="CJO1:CJP3"/>
    <mergeCell ref="CJQ1:CJR3"/>
    <mergeCell ref="CJS1:CJT3"/>
    <mergeCell ref="CJU1:CJV3"/>
    <mergeCell ref="CJC1:CJD3"/>
    <mergeCell ref="CJE1:CJF3"/>
    <mergeCell ref="CJG1:CJH3"/>
    <mergeCell ref="CJI1:CJJ3"/>
    <mergeCell ref="CJK1:CJL3"/>
    <mergeCell ref="CIS1:CIT3"/>
    <mergeCell ref="CIU1:CIV3"/>
    <mergeCell ref="CIW1:CIX3"/>
    <mergeCell ref="CIY1:CIZ3"/>
    <mergeCell ref="CJA1:CJB3"/>
    <mergeCell ref="CII1:CIJ3"/>
    <mergeCell ref="CIK1:CIL3"/>
    <mergeCell ref="CIM1:CIN3"/>
    <mergeCell ref="CIO1:CIP3"/>
    <mergeCell ref="CIQ1:CIR3"/>
    <mergeCell ref="CLA1:CLB3"/>
    <mergeCell ref="CLC1:CLD3"/>
    <mergeCell ref="CLE1:CLF3"/>
    <mergeCell ref="CLG1:CLH3"/>
    <mergeCell ref="CLI1:CLJ3"/>
    <mergeCell ref="CKQ1:CKR3"/>
    <mergeCell ref="CKS1:CKT3"/>
    <mergeCell ref="CKU1:CKV3"/>
    <mergeCell ref="CKW1:CKX3"/>
    <mergeCell ref="CKY1:CKZ3"/>
    <mergeCell ref="CKG1:CKH3"/>
    <mergeCell ref="CKI1:CKJ3"/>
    <mergeCell ref="CKK1:CKL3"/>
    <mergeCell ref="CKM1:CKN3"/>
    <mergeCell ref="CKO1:CKP3"/>
    <mergeCell ref="CJW1:CJX3"/>
    <mergeCell ref="CJY1:CJZ3"/>
    <mergeCell ref="CKA1:CKB3"/>
    <mergeCell ref="CKC1:CKD3"/>
    <mergeCell ref="CKE1:CKF3"/>
    <mergeCell ref="CMO1:CMP3"/>
    <mergeCell ref="CMQ1:CMR3"/>
    <mergeCell ref="CMS1:CMT3"/>
    <mergeCell ref="CMU1:CMV3"/>
    <mergeCell ref="CMW1:CMX3"/>
    <mergeCell ref="CME1:CMF3"/>
    <mergeCell ref="CMG1:CMH3"/>
    <mergeCell ref="CMI1:CMJ3"/>
    <mergeCell ref="CMK1:CML3"/>
    <mergeCell ref="CMM1:CMN3"/>
    <mergeCell ref="CLU1:CLV3"/>
    <mergeCell ref="CLW1:CLX3"/>
    <mergeCell ref="CLY1:CLZ3"/>
    <mergeCell ref="CMA1:CMB3"/>
    <mergeCell ref="CMC1:CMD3"/>
    <mergeCell ref="CLK1:CLL3"/>
    <mergeCell ref="CLM1:CLN3"/>
    <mergeCell ref="CLO1:CLP3"/>
    <mergeCell ref="CLQ1:CLR3"/>
    <mergeCell ref="CLS1:CLT3"/>
    <mergeCell ref="COC1:COD3"/>
    <mergeCell ref="COE1:COF3"/>
    <mergeCell ref="COG1:COH3"/>
    <mergeCell ref="COI1:COJ3"/>
    <mergeCell ref="COK1:COL3"/>
    <mergeCell ref="CNS1:CNT3"/>
    <mergeCell ref="CNU1:CNV3"/>
    <mergeCell ref="CNW1:CNX3"/>
    <mergeCell ref="CNY1:CNZ3"/>
    <mergeCell ref="COA1:COB3"/>
    <mergeCell ref="CNI1:CNJ3"/>
    <mergeCell ref="CNK1:CNL3"/>
    <mergeCell ref="CNM1:CNN3"/>
    <mergeCell ref="CNO1:CNP3"/>
    <mergeCell ref="CNQ1:CNR3"/>
    <mergeCell ref="CMY1:CMZ3"/>
    <mergeCell ref="CNA1:CNB3"/>
    <mergeCell ref="CNC1:CND3"/>
    <mergeCell ref="CNE1:CNF3"/>
    <mergeCell ref="CNG1:CNH3"/>
    <mergeCell ref="CPQ1:CPR3"/>
    <mergeCell ref="CPS1:CPT3"/>
    <mergeCell ref="CPU1:CPV3"/>
    <mergeCell ref="CPW1:CPX3"/>
    <mergeCell ref="CPY1:CPZ3"/>
    <mergeCell ref="CPG1:CPH3"/>
    <mergeCell ref="CPI1:CPJ3"/>
    <mergeCell ref="CPK1:CPL3"/>
    <mergeCell ref="CPM1:CPN3"/>
    <mergeCell ref="CPO1:CPP3"/>
    <mergeCell ref="COW1:COX3"/>
    <mergeCell ref="COY1:COZ3"/>
    <mergeCell ref="CPA1:CPB3"/>
    <mergeCell ref="CPC1:CPD3"/>
    <mergeCell ref="CPE1:CPF3"/>
    <mergeCell ref="COM1:CON3"/>
    <mergeCell ref="COO1:COP3"/>
    <mergeCell ref="COQ1:COR3"/>
    <mergeCell ref="COS1:COT3"/>
    <mergeCell ref="COU1:COV3"/>
    <mergeCell ref="CRE1:CRF3"/>
    <mergeCell ref="CRG1:CRH3"/>
    <mergeCell ref="CRI1:CRJ3"/>
    <mergeCell ref="CRK1:CRL3"/>
    <mergeCell ref="CRM1:CRN3"/>
    <mergeCell ref="CQU1:CQV3"/>
    <mergeCell ref="CQW1:CQX3"/>
    <mergeCell ref="CQY1:CQZ3"/>
    <mergeCell ref="CRA1:CRB3"/>
    <mergeCell ref="CRC1:CRD3"/>
    <mergeCell ref="CQK1:CQL3"/>
    <mergeCell ref="CQM1:CQN3"/>
    <mergeCell ref="CQO1:CQP3"/>
    <mergeCell ref="CQQ1:CQR3"/>
    <mergeCell ref="CQS1:CQT3"/>
    <mergeCell ref="CQA1:CQB3"/>
    <mergeCell ref="CQC1:CQD3"/>
    <mergeCell ref="CQE1:CQF3"/>
    <mergeCell ref="CQG1:CQH3"/>
    <mergeCell ref="CQI1:CQJ3"/>
    <mergeCell ref="CSS1:CST3"/>
    <mergeCell ref="CSU1:CSV3"/>
    <mergeCell ref="CSW1:CSX3"/>
    <mergeCell ref="CSY1:CSZ3"/>
    <mergeCell ref="CTA1:CTB3"/>
    <mergeCell ref="CSI1:CSJ3"/>
    <mergeCell ref="CSK1:CSL3"/>
    <mergeCell ref="CSM1:CSN3"/>
    <mergeCell ref="CSO1:CSP3"/>
    <mergeCell ref="CSQ1:CSR3"/>
    <mergeCell ref="CRY1:CRZ3"/>
    <mergeCell ref="CSA1:CSB3"/>
    <mergeCell ref="CSC1:CSD3"/>
    <mergeCell ref="CSE1:CSF3"/>
    <mergeCell ref="CSG1:CSH3"/>
    <mergeCell ref="CRO1:CRP3"/>
    <mergeCell ref="CRQ1:CRR3"/>
    <mergeCell ref="CRS1:CRT3"/>
    <mergeCell ref="CRU1:CRV3"/>
    <mergeCell ref="CRW1:CRX3"/>
    <mergeCell ref="CUG1:CUH3"/>
    <mergeCell ref="CUI1:CUJ3"/>
    <mergeCell ref="CUK1:CUL3"/>
    <mergeCell ref="CUM1:CUN3"/>
    <mergeCell ref="CUO1:CUP3"/>
    <mergeCell ref="CTW1:CTX3"/>
    <mergeCell ref="CTY1:CTZ3"/>
    <mergeCell ref="CUA1:CUB3"/>
    <mergeCell ref="CUC1:CUD3"/>
    <mergeCell ref="CUE1:CUF3"/>
    <mergeCell ref="CTM1:CTN3"/>
    <mergeCell ref="CTO1:CTP3"/>
    <mergeCell ref="CTQ1:CTR3"/>
    <mergeCell ref="CTS1:CTT3"/>
    <mergeCell ref="CTU1:CTV3"/>
    <mergeCell ref="CTC1:CTD3"/>
    <mergeCell ref="CTE1:CTF3"/>
    <mergeCell ref="CTG1:CTH3"/>
    <mergeCell ref="CTI1:CTJ3"/>
    <mergeCell ref="CTK1:CTL3"/>
    <mergeCell ref="CVU1:CVV3"/>
    <mergeCell ref="CVW1:CVX3"/>
    <mergeCell ref="CVY1:CVZ3"/>
    <mergeCell ref="CWA1:CWB3"/>
    <mergeCell ref="CWC1:CWD3"/>
    <mergeCell ref="CVK1:CVL3"/>
    <mergeCell ref="CVM1:CVN3"/>
    <mergeCell ref="CVO1:CVP3"/>
    <mergeCell ref="CVQ1:CVR3"/>
    <mergeCell ref="CVS1:CVT3"/>
    <mergeCell ref="CVA1:CVB3"/>
    <mergeCell ref="CVC1:CVD3"/>
    <mergeCell ref="CVE1:CVF3"/>
    <mergeCell ref="CVG1:CVH3"/>
    <mergeCell ref="CVI1:CVJ3"/>
    <mergeCell ref="CUQ1:CUR3"/>
    <mergeCell ref="CUS1:CUT3"/>
    <mergeCell ref="CUU1:CUV3"/>
    <mergeCell ref="CUW1:CUX3"/>
    <mergeCell ref="CUY1:CUZ3"/>
    <mergeCell ref="CXI1:CXJ3"/>
    <mergeCell ref="CXK1:CXL3"/>
    <mergeCell ref="CXM1:CXN3"/>
    <mergeCell ref="CXO1:CXP3"/>
    <mergeCell ref="CXQ1:CXR3"/>
    <mergeCell ref="CWY1:CWZ3"/>
    <mergeCell ref="CXA1:CXB3"/>
    <mergeCell ref="CXC1:CXD3"/>
    <mergeCell ref="CXE1:CXF3"/>
    <mergeCell ref="CXG1:CXH3"/>
    <mergeCell ref="CWO1:CWP3"/>
    <mergeCell ref="CWQ1:CWR3"/>
    <mergeCell ref="CWS1:CWT3"/>
    <mergeCell ref="CWU1:CWV3"/>
    <mergeCell ref="CWW1:CWX3"/>
    <mergeCell ref="CWE1:CWF3"/>
    <mergeCell ref="CWG1:CWH3"/>
    <mergeCell ref="CWI1:CWJ3"/>
    <mergeCell ref="CWK1:CWL3"/>
    <mergeCell ref="CWM1:CWN3"/>
    <mergeCell ref="CYW1:CYX3"/>
    <mergeCell ref="CYY1:CYZ3"/>
    <mergeCell ref="CZA1:CZB3"/>
    <mergeCell ref="CZC1:CZD3"/>
    <mergeCell ref="CZE1:CZF3"/>
    <mergeCell ref="CYM1:CYN3"/>
    <mergeCell ref="CYO1:CYP3"/>
    <mergeCell ref="CYQ1:CYR3"/>
    <mergeCell ref="CYS1:CYT3"/>
    <mergeCell ref="CYU1:CYV3"/>
    <mergeCell ref="CYC1:CYD3"/>
    <mergeCell ref="CYE1:CYF3"/>
    <mergeCell ref="CYG1:CYH3"/>
    <mergeCell ref="CYI1:CYJ3"/>
    <mergeCell ref="CYK1:CYL3"/>
    <mergeCell ref="CXS1:CXT3"/>
    <mergeCell ref="CXU1:CXV3"/>
    <mergeCell ref="CXW1:CXX3"/>
    <mergeCell ref="CXY1:CXZ3"/>
    <mergeCell ref="CYA1:CYB3"/>
    <mergeCell ref="DAK1:DAL3"/>
    <mergeCell ref="DAM1:DAN3"/>
    <mergeCell ref="DAO1:DAP3"/>
    <mergeCell ref="DAQ1:DAR3"/>
    <mergeCell ref="DAS1:DAT3"/>
    <mergeCell ref="DAA1:DAB3"/>
    <mergeCell ref="DAC1:DAD3"/>
    <mergeCell ref="DAE1:DAF3"/>
    <mergeCell ref="DAG1:DAH3"/>
    <mergeCell ref="DAI1:DAJ3"/>
    <mergeCell ref="CZQ1:CZR3"/>
    <mergeCell ref="CZS1:CZT3"/>
    <mergeCell ref="CZU1:CZV3"/>
    <mergeCell ref="CZW1:CZX3"/>
    <mergeCell ref="CZY1:CZZ3"/>
    <mergeCell ref="CZG1:CZH3"/>
    <mergeCell ref="CZI1:CZJ3"/>
    <mergeCell ref="CZK1:CZL3"/>
    <mergeCell ref="CZM1:CZN3"/>
    <mergeCell ref="CZO1:CZP3"/>
    <mergeCell ref="DBY1:DBZ3"/>
    <mergeCell ref="DCA1:DCB3"/>
    <mergeCell ref="DCC1:DCD3"/>
    <mergeCell ref="DCE1:DCF3"/>
    <mergeCell ref="DCG1:DCH3"/>
    <mergeCell ref="DBO1:DBP3"/>
    <mergeCell ref="DBQ1:DBR3"/>
    <mergeCell ref="DBS1:DBT3"/>
    <mergeCell ref="DBU1:DBV3"/>
    <mergeCell ref="DBW1:DBX3"/>
    <mergeCell ref="DBE1:DBF3"/>
    <mergeCell ref="DBG1:DBH3"/>
    <mergeCell ref="DBI1:DBJ3"/>
    <mergeCell ref="DBK1:DBL3"/>
    <mergeCell ref="DBM1:DBN3"/>
    <mergeCell ref="DAU1:DAV3"/>
    <mergeCell ref="DAW1:DAX3"/>
    <mergeCell ref="DAY1:DAZ3"/>
    <mergeCell ref="DBA1:DBB3"/>
    <mergeCell ref="DBC1:DBD3"/>
    <mergeCell ref="DDM1:DDN3"/>
    <mergeCell ref="DDO1:DDP3"/>
    <mergeCell ref="DDQ1:DDR3"/>
    <mergeCell ref="DDS1:DDT3"/>
    <mergeCell ref="DDU1:DDV3"/>
    <mergeCell ref="DDC1:DDD3"/>
    <mergeCell ref="DDE1:DDF3"/>
    <mergeCell ref="DDG1:DDH3"/>
    <mergeCell ref="DDI1:DDJ3"/>
    <mergeCell ref="DDK1:DDL3"/>
    <mergeCell ref="DCS1:DCT3"/>
    <mergeCell ref="DCU1:DCV3"/>
    <mergeCell ref="DCW1:DCX3"/>
    <mergeCell ref="DCY1:DCZ3"/>
    <mergeCell ref="DDA1:DDB3"/>
    <mergeCell ref="DCI1:DCJ3"/>
    <mergeCell ref="DCK1:DCL3"/>
    <mergeCell ref="DCM1:DCN3"/>
    <mergeCell ref="DCO1:DCP3"/>
    <mergeCell ref="DCQ1:DCR3"/>
    <mergeCell ref="DFA1:DFB3"/>
    <mergeCell ref="DFC1:DFD3"/>
    <mergeCell ref="DFE1:DFF3"/>
    <mergeCell ref="DFG1:DFH3"/>
    <mergeCell ref="DFI1:DFJ3"/>
    <mergeCell ref="DEQ1:DER3"/>
    <mergeCell ref="DES1:DET3"/>
    <mergeCell ref="DEU1:DEV3"/>
    <mergeCell ref="DEW1:DEX3"/>
    <mergeCell ref="DEY1:DEZ3"/>
    <mergeCell ref="DEG1:DEH3"/>
    <mergeCell ref="DEI1:DEJ3"/>
    <mergeCell ref="DEK1:DEL3"/>
    <mergeCell ref="DEM1:DEN3"/>
    <mergeCell ref="DEO1:DEP3"/>
    <mergeCell ref="DDW1:DDX3"/>
    <mergeCell ref="DDY1:DDZ3"/>
    <mergeCell ref="DEA1:DEB3"/>
    <mergeCell ref="DEC1:DED3"/>
    <mergeCell ref="DEE1:DEF3"/>
    <mergeCell ref="DGO1:DGP3"/>
    <mergeCell ref="DGQ1:DGR3"/>
    <mergeCell ref="DGS1:DGT3"/>
    <mergeCell ref="DGU1:DGV3"/>
    <mergeCell ref="DGW1:DGX3"/>
    <mergeCell ref="DGE1:DGF3"/>
    <mergeCell ref="DGG1:DGH3"/>
    <mergeCell ref="DGI1:DGJ3"/>
    <mergeCell ref="DGK1:DGL3"/>
    <mergeCell ref="DGM1:DGN3"/>
    <mergeCell ref="DFU1:DFV3"/>
    <mergeCell ref="DFW1:DFX3"/>
    <mergeCell ref="DFY1:DFZ3"/>
    <mergeCell ref="DGA1:DGB3"/>
    <mergeCell ref="DGC1:DGD3"/>
    <mergeCell ref="DFK1:DFL3"/>
    <mergeCell ref="DFM1:DFN3"/>
    <mergeCell ref="DFO1:DFP3"/>
    <mergeCell ref="DFQ1:DFR3"/>
    <mergeCell ref="DFS1:DFT3"/>
    <mergeCell ref="DIC1:DID3"/>
    <mergeCell ref="DIE1:DIF3"/>
    <mergeCell ref="DIG1:DIH3"/>
    <mergeCell ref="DII1:DIJ3"/>
    <mergeCell ref="DIK1:DIL3"/>
    <mergeCell ref="DHS1:DHT3"/>
    <mergeCell ref="DHU1:DHV3"/>
    <mergeCell ref="DHW1:DHX3"/>
    <mergeCell ref="DHY1:DHZ3"/>
    <mergeCell ref="DIA1:DIB3"/>
    <mergeCell ref="DHI1:DHJ3"/>
    <mergeCell ref="DHK1:DHL3"/>
    <mergeCell ref="DHM1:DHN3"/>
    <mergeCell ref="DHO1:DHP3"/>
    <mergeCell ref="DHQ1:DHR3"/>
    <mergeCell ref="DGY1:DGZ3"/>
    <mergeCell ref="DHA1:DHB3"/>
    <mergeCell ref="DHC1:DHD3"/>
    <mergeCell ref="DHE1:DHF3"/>
    <mergeCell ref="DHG1:DHH3"/>
    <mergeCell ref="DJQ1:DJR3"/>
    <mergeCell ref="DJS1:DJT3"/>
    <mergeCell ref="DJU1:DJV3"/>
    <mergeCell ref="DJW1:DJX3"/>
    <mergeCell ref="DJY1:DJZ3"/>
    <mergeCell ref="DJG1:DJH3"/>
    <mergeCell ref="DJI1:DJJ3"/>
    <mergeCell ref="DJK1:DJL3"/>
    <mergeCell ref="DJM1:DJN3"/>
    <mergeCell ref="DJO1:DJP3"/>
    <mergeCell ref="DIW1:DIX3"/>
    <mergeCell ref="DIY1:DIZ3"/>
    <mergeCell ref="DJA1:DJB3"/>
    <mergeCell ref="DJC1:DJD3"/>
    <mergeCell ref="DJE1:DJF3"/>
    <mergeCell ref="DIM1:DIN3"/>
    <mergeCell ref="DIO1:DIP3"/>
    <mergeCell ref="DIQ1:DIR3"/>
    <mergeCell ref="DIS1:DIT3"/>
    <mergeCell ref="DIU1:DIV3"/>
    <mergeCell ref="DLE1:DLF3"/>
    <mergeCell ref="DLG1:DLH3"/>
    <mergeCell ref="DLI1:DLJ3"/>
    <mergeCell ref="DLK1:DLL3"/>
    <mergeCell ref="DLM1:DLN3"/>
    <mergeCell ref="DKU1:DKV3"/>
    <mergeCell ref="DKW1:DKX3"/>
    <mergeCell ref="DKY1:DKZ3"/>
    <mergeCell ref="DLA1:DLB3"/>
    <mergeCell ref="DLC1:DLD3"/>
    <mergeCell ref="DKK1:DKL3"/>
    <mergeCell ref="DKM1:DKN3"/>
    <mergeCell ref="DKO1:DKP3"/>
    <mergeCell ref="DKQ1:DKR3"/>
    <mergeCell ref="DKS1:DKT3"/>
    <mergeCell ref="DKA1:DKB3"/>
    <mergeCell ref="DKC1:DKD3"/>
    <mergeCell ref="DKE1:DKF3"/>
    <mergeCell ref="DKG1:DKH3"/>
    <mergeCell ref="DKI1:DKJ3"/>
    <mergeCell ref="DMS1:DMT3"/>
    <mergeCell ref="DMU1:DMV3"/>
    <mergeCell ref="DMW1:DMX3"/>
    <mergeCell ref="DMY1:DMZ3"/>
    <mergeCell ref="DNA1:DNB3"/>
    <mergeCell ref="DMI1:DMJ3"/>
    <mergeCell ref="DMK1:DML3"/>
    <mergeCell ref="DMM1:DMN3"/>
    <mergeCell ref="DMO1:DMP3"/>
    <mergeCell ref="DMQ1:DMR3"/>
    <mergeCell ref="DLY1:DLZ3"/>
    <mergeCell ref="DMA1:DMB3"/>
    <mergeCell ref="DMC1:DMD3"/>
    <mergeCell ref="DME1:DMF3"/>
    <mergeCell ref="DMG1:DMH3"/>
    <mergeCell ref="DLO1:DLP3"/>
    <mergeCell ref="DLQ1:DLR3"/>
    <mergeCell ref="DLS1:DLT3"/>
    <mergeCell ref="DLU1:DLV3"/>
    <mergeCell ref="DLW1:DLX3"/>
    <mergeCell ref="DOG1:DOH3"/>
    <mergeCell ref="DOI1:DOJ3"/>
    <mergeCell ref="DOK1:DOL3"/>
    <mergeCell ref="DOM1:DON3"/>
    <mergeCell ref="DOO1:DOP3"/>
    <mergeCell ref="DNW1:DNX3"/>
    <mergeCell ref="DNY1:DNZ3"/>
    <mergeCell ref="DOA1:DOB3"/>
    <mergeCell ref="DOC1:DOD3"/>
    <mergeCell ref="DOE1:DOF3"/>
    <mergeCell ref="DNM1:DNN3"/>
    <mergeCell ref="DNO1:DNP3"/>
    <mergeCell ref="DNQ1:DNR3"/>
    <mergeCell ref="DNS1:DNT3"/>
    <mergeCell ref="DNU1:DNV3"/>
    <mergeCell ref="DNC1:DND3"/>
    <mergeCell ref="DNE1:DNF3"/>
    <mergeCell ref="DNG1:DNH3"/>
    <mergeCell ref="DNI1:DNJ3"/>
    <mergeCell ref="DNK1:DNL3"/>
    <mergeCell ref="DPU1:DPV3"/>
    <mergeCell ref="DPW1:DPX3"/>
    <mergeCell ref="DPY1:DPZ3"/>
    <mergeCell ref="DQA1:DQB3"/>
    <mergeCell ref="DQC1:DQD3"/>
    <mergeCell ref="DPK1:DPL3"/>
    <mergeCell ref="DPM1:DPN3"/>
    <mergeCell ref="DPO1:DPP3"/>
    <mergeCell ref="DPQ1:DPR3"/>
    <mergeCell ref="DPS1:DPT3"/>
    <mergeCell ref="DPA1:DPB3"/>
    <mergeCell ref="DPC1:DPD3"/>
    <mergeCell ref="DPE1:DPF3"/>
    <mergeCell ref="DPG1:DPH3"/>
    <mergeCell ref="DPI1:DPJ3"/>
    <mergeCell ref="DOQ1:DOR3"/>
    <mergeCell ref="DOS1:DOT3"/>
    <mergeCell ref="DOU1:DOV3"/>
    <mergeCell ref="DOW1:DOX3"/>
    <mergeCell ref="DOY1:DOZ3"/>
    <mergeCell ref="DRI1:DRJ3"/>
    <mergeCell ref="DRK1:DRL3"/>
    <mergeCell ref="DRM1:DRN3"/>
    <mergeCell ref="DRO1:DRP3"/>
    <mergeCell ref="DRQ1:DRR3"/>
    <mergeCell ref="DQY1:DQZ3"/>
    <mergeCell ref="DRA1:DRB3"/>
    <mergeCell ref="DRC1:DRD3"/>
    <mergeCell ref="DRE1:DRF3"/>
    <mergeCell ref="DRG1:DRH3"/>
    <mergeCell ref="DQO1:DQP3"/>
    <mergeCell ref="DQQ1:DQR3"/>
    <mergeCell ref="DQS1:DQT3"/>
    <mergeCell ref="DQU1:DQV3"/>
    <mergeCell ref="DQW1:DQX3"/>
    <mergeCell ref="DQE1:DQF3"/>
    <mergeCell ref="DQG1:DQH3"/>
    <mergeCell ref="DQI1:DQJ3"/>
    <mergeCell ref="DQK1:DQL3"/>
    <mergeCell ref="DQM1:DQN3"/>
    <mergeCell ref="DSW1:DSX3"/>
    <mergeCell ref="DSY1:DSZ3"/>
    <mergeCell ref="DTA1:DTB3"/>
    <mergeCell ref="DTC1:DTD3"/>
    <mergeCell ref="DTE1:DTF3"/>
    <mergeCell ref="DSM1:DSN3"/>
    <mergeCell ref="DSO1:DSP3"/>
    <mergeCell ref="DSQ1:DSR3"/>
    <mergeCell ref="DSS1:DST3"/>
    <mergeCell ref="DSU1:DSV3"/>
    <mergeCell ref="DSC1:DSD3"/>
    <mergeCell ref="DSE1:DSF3"/>
    <mergeCell ref="DSG1:DSH3"/>
    <mergeCell ref="DSI1:DSJ3"/>
    <mergeCell ref="DSK1:DSL3"/>
    <mergeCell ref="DRS1:DRT3"/>
    <mergeCell ref="DRU1:DRV3"/>
    <mergeCell ref="DRW1:DRX3"/>
    <mergeCell ref="DRY1:DRZ3"/>
    <mergeCell ref="DSA1:DSB3"/>
    <mergeCell ref="DUK1:DUL3"/>
    <mergeCell ref="DUM1:DUN3"/>
    <mergeCell ref="DUO1:DUP3"/>
    <mergeCell ref="DUQ1:DUR3"/>
    <mergeCell ref="DUS1:DUT3"/>
    <mergeCell ref="DUA1:DUB3"/>
    <mergeCell ref="DUC1:DUD3"/>
    <mergeCell ref="DUE1:DUF3"/>
    <mergeCell ref="DUG1:DUH3"/>
    <mergeCell ref="DUI1:DUJ3"/>
    <mergeCell ref="DTQ1:DTR3"/>
    <mergeCell ref="DTS1:DTT3"/>
    <mergeCell ref="DTU1:DTV3"/>
    <mergeCell ref="DTW1:DTX3"/>
    <mergeCell ref="DTY1:DTZ3"/>
    <mergeCell ref="DTG1:DTH3"/>
    <mergeCell ref="DTI1:DTJ3"/>
    <mergeCell ref="DTK1:DTL3"/>
    <mergeCell ref="DTM1:DTN3"/>
    <mergeCell ref="DTO1:DTP3"/>
    <mergeCell ref="DVY1:DVZ3"/>
    <mergeCell ref="DWA1:DWB3"/>
    <mergeCell ref="DWC1:DWD3"/>
    <mergeCell ref="DWE1:DWF3"/>
    <mergeCell ref="DWG1:DWH3"/>
    <mergeCell ref="DVO1:DVP3"/>
    <mergeCell ref="DVQ1:DVR3"/>
    <mergeCell ref="DVS1:DVT3"/>
    <mergeCell ref="DVU1:DVV3"/>
    <mergeCell ref="DVW1:DVX3"/>
    <mergeCell ref="DVE1:DVF3"/>
    <mergeCell ref="DVG1:DVH3"/>
    <mergeCell ref="DVI1:DVJ3"/>
    <mergeCell ref="DVK1:DVL3"/>
    <mergeCell ref="DVM1:DVN3"/>
    <mergeCell ref="DUU1:DUV3"/>
    <mergeCell ref="DUW1:DUX3"/>
    <mergeCell ref="DUY1:DUZ3"/>
    <mergeCell ref="DVA1:DVB3"/>
    <mergeCell ref="DVC1:DVD3"/>
    <mergeCell ref="DXM1:DXN3"/>
    <mergeCell ref="DXO1:DXP3"/>
    <mergeCell ref="DXQ1:DXR3"/>
    <mergeCell ref="DXS1:DXT3"/>
    <mergeCell ref="DXU1:DXV3"/>
    <mergeCell ref="DXC1:DXD3"/>
    <mergeCell ref="DXE1:DXF3"/>
    <mergeCell ref="DXG1:DXH3"/>
    <mergeCell ref="DXI1:DXJ3"/>
    <mergeCell ref="DXK1:DXL3"/>
    <mergeCell ref="DWS1:DWT3"/>
    <mergeCell ref="DWU1:DWV3"/>
    <mergeCell ref="DWW1:DWX3"/>
    <mergeCell ref="DWY1:DWZ3"/>
    <mergeCell ref="DXA1:DXB3"/>
    <mergeCell ref="DWI1:DWJ3"/>
    <mergeCell ref="DWK1:DWL3"/>
    <mergeCell ref="DWM1:DWN3"/>
    <mergeCell ref="DWO1:DWP3"/>
    <mergeCell ref="DWQ1:DWR3"/>
    <mergeCell ref="DZA1:DZB3"/>
    <mergeCell ref="DZC1:DZD3"/>
    <mergeCell ref="DZE1:DZF3"/>
    <mergeCell ref="DZG1:DZH3"/>
    <mergeCell ref="DZI1:DZJ3"/>
    <mergeCell ref="DYQ1:DYR3"/>
    <mergeCell ref="DYS1:DYT3"/>
    <mergeCell ref="DYU1:DYV3"/>
    <mergeCell ref="DYW1:DYX3"/>
    <mergeCell ref="DYY1:DYZ3"/>
    <mergeCell ref="DYG1:DYH3"/>
    <mergeCell ref="DYI1:DYJ3"/>
    <mergeCell ref="DYK1:DYL3"/>
    <mergeCell ref="DYM1:DYN3"/>
    <mergeCell ref="DYO1:DYP3"/>
    <mergeCell ref="DXW1:DXX3"/>
    <mergeCell ref="DXY1:DXZ3"/>
    <mergeCell ref="DYA1:DYB3"/>
    <mergeCell ref="DYC1:DYD3"/>
    <mergeCell ref="DYE1:DYF3"/>
    <mergeCell ref="EAO1:EAP3"/>
    <mergeCell ref="EAQ1:EAR3"/>
    <mergeCell ref="EAS1:EAT3"/>
    <mergeCell ref="EAU1:EAV3"/>
    <mergeCell ref="EAW1:EAX3"/>
    <mergeCell ref="EAE1:EAF3"/>
    <mergeCell ref="EAG1:EAH3"/>
    <mergeCell ref="EAI1:EAJ3"/>
    <mergeCell ref="EAK1:EAL3"/>
    <mergeCell ref="EAM1:EAN3"/>
    <mergeCell ref="DZU1:DZV3"/>
    <mergeCell ref="DZW1:DZX3"/>
    <mergeCell ref="DZY1:DZZ3"/>
    <mergeCell ref="EAA1:EAB3"/>
    <mergeCell ref="EAC1:EAD3"/>
    <mergeCell ref="DZK1:DZL3"/>
    <mergeCell ref="DZM1:DZN3"/>
    <mergeCell ref="DZO1:DZP3"/>
    <mergeCell ref="DZQ1:DZR3"/>
    <mergeCell ref="DZS1:DZT3"/>
    <mergeCell ref="ECC1:ECD3"/>
    <mergeCell ref="ECE1:ECF3"/>
    <mergeCell ref="ECG1:ECH3"/>
    <mergeCell ref="ECI1:ECJ3"/>
    <mergeCell ref="ECK1:ECL3"/>
    <mergeCell ref="EBS1:EBT3"/>
    <mergeCell ref="EBU1:EBV3"/>
    <mergeCell ref="EBW1:EBX3"/>
    <mergeCell ref="EBY1:EBZ3"/>
    <mergeCell ref="ECA1:ECB3"/>
    <mergeCell ref="EBI1:EBJ3"/>
    <mergeCell ref="EBK1:EBL3"/>
    <mergeCell ref="EBM1:EBN3"/>
    <mergeCell ref="EBO1:EBP3"/>
    <mergeCell ref="EBQ1:EBR3"/>
    <mergeCell ref="EAY1:EAZ3"/>
    <mergeCell ref="EBA1:EBB3"/>
    <mergeCell ref="EBC1:EBD3"/>
    <mergeCell ref="EBE1:EBF3"/>
    <mergeCell ref="EBG1:EBH3"/>
    <mergeCell ref="EDQ1:EDR3"/>
    <mergeCell ref="EDS1:EDT3"/>
    <mergeCell ref="EDU1:EDV3"/>
    <mergeCell ref="EDW1:EDX3"/>
    <mergeCell ref="EDY1:EDZ3"/>
    <mergeCell ref="EDG1:EDH3"/>
    <mergeCell ref="EDI1:EDJ3"/>
    <mergeCell ref="EDK1:EDL3"/>
    <mergeCell ref="EDM1:EDN3"/>
    <mergeCell ref="EDO1:EDP3"/>
    <mergeCell ref="ECW1:ECX3"/>
    <mergeCell ref="ECY1:ECZ3"/>
    <mergeCell ref="EDA1:EDB3"/>
    <mergeCell ref="EDC1:EDD3"/>
    <mergeCell ref="EDE1:EDF3"/>
    <mergeCell ref="ECM1:ECN3"/>
    <mergeCell ref="ECO1:ECP3"/>
    <mergeCell ref="ECQ1:ECR3"/>
    <mergeCell ref="ECS1:ECT3"/>
    <mergeCell ref="ECU1:ECV3"/>
    <mergeCell ref="EFE1:EFF3"/>
    <mergeCell ref="EFG1:EFH3"/>
    <mergeCell ref="EFI1:EFJ3"/>
    <mergeCell ref="EFK1:EFL3"/>
    <mergeCell ref="EFM1:EFN3"/>
    <mergeCell ref="EEU1:EEV3"/>
    <mergeCell ref="EEW1:EEX3"/>
    <mergeCell ref="EEY1:EEZ3"/>
    <mergeCell ref="EFA1:EFB3"/>
    <mergeCell ref="EFC1:EFD3"/>
    <mergeCell ref="EEK1:EEL3"/>
    <mergeCell ref="EEM1:EEN3"/>
    <mergeCell ref="EEO1:EEP3"/>
    <mergeCell ref="EEQ1:EER3"/>
    <mergeCell ref="EES1:EET3"/>
    <mergeCell ref="EEA1:EEB3"/>
    <mergeCell ref="EEC1:EED3"/>
    <mergeCell ref="EEE1:EEF3"/>
    <mergeCell ref="EEG1:EEH3"/>
    <mergeCell ref="EEI1:EEJ3"/>
    <mergeCell ref="EGS1:EGT3"/>
    <mergeCell ref="EGU1:EGV3"/>
    <mergeCell ref="EGW1:EGX3"/>
    <mergeCell ref="EGY1:EGZ3"/>
    <mergeCell ref="EHA1:EHB3"/>
    <mergeCell ref="EGI1:EGJ3"/>
    <mergeCell ref="EGK1:EGL3"/>
    <mergeCell ref="EGM1:EGN3"/>
    <mergeCell ref="EGO1:EGP3"/>
    <mergeCell ref="EGQ1:EGR3"/>
    <mergeCell ref="EFY1:EFZ3"/>
    <mergeCell ref="EGA1:EGB3"/>
    <mergeCell ref="EGC1:EGD3"/>
    <mergeCell ref="EGE1:EGF3"/>
    <mergeCell ref="EGG1:EGH3"/>
    <mergeCell ref="EFO1:EFP3"/>
    <mergeCell ref="EFQ1:EFR3"/>
    <mergeCell ref="EFS1:EFT3"/>
    <mergeCell ref="EFU1:EFV3"/>
    <mergeCell ref="EFW1:EFX3"/>
    <mergeCell ref="EIG1:EIH3"/>
    <mergeCell ref="EII1:EIJ3"/>
    <mergeCell ref="EIK1:EIL3"/>
    <mergeCell ref="EIM1:EIN3"/>
    <mergeCell ref="EIO1:EIP3"/>
    <mergeCell ref="EHW1:EHX3"/>
    <mergeCell ref="EHY1:EHZ3"/>
    <mergeCell ref="EIA1:EIB3"/>
    <mergeCell ref="EIC1:EID3"/>
    <mergeCell ref="EIE1:EIF3"/>
    <mergeCell ref="EHM1:EHN3"/>
    <mergeCell ref="EHO1:EHP3"/>
    <mergeCell ref="EHQ1:EHR3"/>
    <mergeCell ref="EHS1:EHT3"/>
    <mergeCell ref="EHU1:EHV3"/>
    <mergeCell ref="EHC1:EHD3"/>
    <mergeCell ref="EHE1:EHF3"/>
    <mergeCell ref="EHG1:EHH3"/>
    <mergeCell ref="EHI1:EHJ3"/>
    <mergeCell ref="EHK1:EHL3"/>
    <mergeCell ref="EJU1:EJV3"/>
    <mergeCell ref="EJW1:EJX3"/>
    <mergeCell ref="EJY1:EJZ3"/>
    <mergeCell ref="EKA1:EKB3"/>
    <mergeCell ref="EKC1:EKD3"/>
    <mergeCell ref="EJK1:EJL3"/>
    <mergeCell ref="EJM1:EJN3"/>
    <mergeCell ref="EJO1:EJP3"/>
    <mergeCell ref="EJQ1:EJR3"/>
    <mergeCell ref="EJS1:EJT3"/>
    <mergeCell ref="EJA1:EJB3"/>
    <mergeCell ref="EJC1:EJD3"/>
    <mergeCell ref="EJE1:EJF3"/>
    <mergeCell ref="EJG1:EJH3"/>
    <mergeCell ref="EJI1:EJJ3"/>
    <mergeCell ref="EIQ1:EIR3"/>
    <mergeCell ref="EIS1:EIT3"/>
    <mergeCell ref="EIU1:EIV3"/>
    <mergeCell ref="EIW1:EIX3"/>
    <mergeCell ref="EIY1:EIZ3"/>
    <mergeCell ref="ELI1:ELJ3"/>
    <mergeCell ref="ELK1:ELL3"/>
    <mergeCell ref="ELM1:ELN3"/>
    <mergeCell ref="ELO1:ELP3"/>
    <mergeCell ref="ELQ1:ELR3"/>
    <mergeCell ref="EKY1:EKZ3"/>
    <mergeCell ref="ELA1:ELB3"/>
    <mergeCell ref="ELC1:ELD3"/>
    <mergeCell ref="ELE1:ELF3"/>
    <mergeCell ref="ELG1:ELH3"/>
    <mergeCell ref="EKO1:EKP3"/>
    <mergeCell ref="EKQ1:EKR3"/>
    <mergeCell ref="EKS1:EKT3"/>
    <mergeCell ref="EKU1:EKV3"/>
    <mergeCell ref="EKW1:EKX3"/>
    <mergeCell ref="EKE1:EKF3"/>
    <mergeCell ref="EKG1:EKH3"/>
    <mergeCell ref="EKI1:EKJ3"/>
    <mergeCell ref="EKK1:EKL3"/>
    <mergeCell ref="EKM1:EKN3"/>
    <mergeCell ref="EMW1:EMX3"/>
    <mergeCell ref="EMY1:EMZ3"/>
    <mergeCell ref="ENA1:ENB3"/>
    <mergeCell ref="ENC1:END3"/>
    <mergeCell ref="ENE1:ENF3"/>
    <mergeCell ref="EMM1:EMN3"/>
    <mergeCell ref="EMO1:EMP3"/>
    <mergeCell ref="EMQ1:EMR3"/>
    <mergeCell ref="EMS1:EMT3"/>
    <mergeCell ref="EMU1:EMV3"/>
    <mergeCell ref="EMC1:EMD3"/>
    <mergeCell ref="EME1:EMF3"/>
    <mergeCell ref="EMG1:EMH3"/>
    <mergeCell ref="EMI1:EMJ3"/>
    <mergeCell ref="EMK1:EML3"/>
    <mergeCell ref="ELS1:ELT3"/>
    <mergeCell ref="ELU1:ELV3"/>
    <mergeCell ref="ELW1:ELX3"/>
    <mergeCell ref="ELY1:ELZ3"/>
    <mergeCell ref="EMA1:EMB3"/>
    <mergeCell ref="EOK1:EOL3"/>
    <mergeCell ref="EOM1:EON3"/>
    <mergeCell ref="EOO1:EOP3"/>
    <mergeCell ref="EOQ1:EOR3"/>
    <mergeCell ref="EOS1:EOT3"/>
    <mergeCell ref="EOA1:EOB3"/>
    <mergeCell ref="EOC1:EOD3"/>
    <mergeCell ref="EOE1:EOF3"/>
    <mergeCell ref="EOG1:EOH3"/>
    <mergeCell ref="EOI1:EOJ3"/>
    <mergeCell ref="ENQ1:ENR3"/>
    <mergeCell ref="ENS1:ENT3"/>
    <mergeCell ref="ENU1:ENV3"/>
    <mergeCell ref="ENW1:ENX3"/>
    <mergeCell ref="ENY1:ENZ3"/>
    <mergeCell ref="ENG1:ENH3"/>
    <mergeCell ref="ENI1:ENJ3"/>
    <mergeCell ref="ENK1:ENL3"/>
    <mergeCell ref="ENM1:ENN3"/>
    <mergeCell ref="ENO1:ENP3"/>
    <mergeCell ref="EPY1:EPZ3"/>
    <mergeCell ref="EQA1:EQB3"/>
    <mergeCell ref="EQC1:EQD3"/>
    <mergeCell ref="EQE1:EQF3"/>
    <mergeCell ref="EQG1:EQH3"/>
    <mergeCell ref="EPO1:EPP3"/>
    <mergeCell ref="EPQ1:EPR3"/>
    <mergeCell ref="EPS1:EPT3"/>
    <mergeCell ref="EPU1:EPV3"/>
    <mergeCell ref="EPW1:EPX3"/>
    <mergeCell ref="EPE1:EPF3"/>
    <mergeCell ref="EPG1:EPH3"/>
    <mergeCell ref="EPI1:EPJ3"/>
    <mergeCell ref="EPK1:EPL3"/>
    <mergeCell ref="EPM1:EPN3"/>
    <mergeCell ref="EOU1:EOV3"/>
    <mergeCell ref="EOW1:EOX3"/>
    <mergeCell ref="EOY1:EOZ3"/>
    <mergeCell ref="EPA1:EPB3"/>
    <mergeCell ref="EPC1:EPD3"/>
    <mergeCell ref="ERM1:ERN3"/>
    <mergeCell ref="ERO1:ERP3"/>
    <mergeCell ref="ERQ1:ERR3"/>
    <mergeCell ref="ERS1:ERT3"/>
    <mergeCell ref="ERU1:ERV3"/>
    <mergeCell ref="ERC1:ERD3"/>
    <mergeCell ref="ERE1:ERF3"/>
    <mergeCell ref="ERG1:ERH3"/>
    <mergeCell ref="ERI1:ERJ3"/>
    <mergeCell ref="ERK1:ERL3"/>
    <mergeCell ref="EQS1:EQT3"/>
    <mergeCell ref="EQU1:EQV3"/>
    <mergeCell ref="EQW1:EQX3"/>
    <mergeCell ref="EQY1:EQZ3"/>
    <mergeCell ref="ERA1:ERB3"/>
    <mergeCell ref="EQI1:EQJ3"/>
    <mergeCell ref="EQK1:EQL3"/>
    <mergeCell ref="EQM1:EQN3"/>
    <mergeCell ref="EQO1:EQP3"/>
    <mergeCell ref="EQQ1:EQR3"/>
    <mergeCell ref="ETA1:ETB3"/>
    <mergeCell ref="ETC1:ETD3"/>
    <mergeCell ref="ETE1:ETF3"/>
    <mergeCell ref="ETG1:ETH3"/>
    <mergeCell ref="ETI1:ETJ3"/>
    <mergeCell ref="ESQ1:ESR3"/>
    <mergeCell ref="ESS1:EST3"/>
    <mergeCell ref="ESU1:ESV3"/>
    <mergeCell ref="ESW1:ESX3"/>
    <mergeCell ref="ESY1:ESZ3"/>
    <mergeCell ref="ESG1:ESH3"/>
    <mergeCell ref="ESI1:ESJ3"/>
    <mergeCell ref="ESK1:ESL3"/>
    <mergeCell ref="ESM1:ESN3"/>
    <mergeCell ref="ESO1:ESP3"/>
    <mergeCell ref="ERW1:ERX3"/>
    <mergeCell ref="ERY1:ERZ3"/>
    <mergeCell ref="ESA1:ESB3"/>
    <mergeCell ref="ESC1:ESD3"/>
    <mergeCell ref="ESE1:ESF3"/>
    <mergeCell ref="EUO1:EUP3"/>
    <mergeCell ref="EUQ1:EUR3"/>
    <mergeCell ref="EUS1:EUT3"/>
    <mergeCell ref="EUU1:EUV3"/>
    <mergeCell ref="EUW1:EUX3"/>
    <mergeCell ref="EUE1:EUF3"/>
    <mergeCell ref="EUG1:EUH3"/>
    <mergeCell ref="EUI1:EUJ3"/>
    <mergeCell ref="EUK1:EUL3"/>
    <mergeCell ref="EUM1:EUN3"/>
    <mergeCell ref="ETU1:ETV3"/>
    <mergeCell ref="ETW1:ETX3"/>
    <mergeCell ref="ETY1:ETZ3"/>
    <mergeCell ref="EUA1:EUB3"/>
    <mergeCell ref="EUC1:EUD3"/>
    <mergeCell ref="ETK1:ETL3"/>
    <mergeCell ref="ETM1:ETN3"/>
    <mergeCell ref="ETO1:ETP3"/>
    <mergeCell ref="ETQ1:ETR3"/>
    <mergeCell ref="ETS1:ETT3"/>
    <mergeCell ref="EWC1:EWD3"/>
    <mergeCell ref="EWE1:EWF3"/>
    <mergeCell ref="EWG1:EWH3"/>
    <mergeCell ref="EWI1:EWJ3"/>
    <mergeCell ref="EWK1:EWL3"/>
    <mergeCell ref="EVS1:EVT3"/>
    <mergeCell ref="EVU1:EVV3"/>
    <mergeCell ref="EVW1:EVX3"/>
    <mergeCell ref="EVY1:EVZ3"/>
    <mergeCell ref="EWA1:EWB3"/>
    <mergeCell ref="EVI1:EVJ3"/>
    <mergeCell ref="EVK1:EVL3"/>
    <mergeCell ref="EVM1:EVN3"/>
    <mergeCell ref="EVO1:EVP3"/>
    <mergeCell ref="EVQ1:EVR3"/>
    <mergeCell ref="EUY1:EUZ3"/>
    <mergeCell ref="EVA1:EVB3"/>
    <mergeCell ref="EVC1:EVD3"/>
    <mergeCell ref="EVE1:EVF3"/>
    <mergeCell ref="EVG1:EVH3"/>
    <mergeCell ref="EXQ1:EXR3"/>
    <mergeCell ref="EXS1:EXT3"/>
    <mergeCell ref="EXU1:EXV3"/>
    <mergeCell ref="EXW1:EXX3"/>
    <mergeCell ref="EXY1:EXZ3"/>
    <mergeCell ref="EXG1:EXH3"/>
    <mergeCell ref="EXI1:EXJ3"/>
    <mergeCell ref="EXK1:EXL3"/>
    <mergeCell ref="EXM1:EXN3"/>
    <mergeCell ref="EXO1:EXP3"/>
    <mergeCell ref="EWW1:EWX3"/>
    <mergeCell ref="EWY1:EWZ3"/>
    <mergeCell ref="EXA1:EXB3"/>
    <mergeCell ref="EXC1:EXD3"/>
    <mergeCell ref="EXE1:EXF3"/>
    <mergeCell ref="EWM1:EWN3"/>
    <mergeCell ref="EWO1:EWP3"/>
    <mergeCell ref="EWQ1:EWR3"/>
    <mergeCell ref="EWS1:EWT3"/>
    <mergeCell ref="EWU1:EWV3"/>
    <mergeCell ref="EZE1:EZF3"/>
    <mergeCell ref="EZG1:EZH3"/>
    <mergeCell ref="EZI1:EZJ3"/>
    <mergeCell ref="EZK1:EZL3"/>
    <mergeCell ref="EZM1:EZN3"/>
    <mergeCell ref="EYU1:EYV3"/>
    <mergeCell ref="EYW1:EYX3"/>
    <mergeCell ref="EYY1:EYZ3"/>
    <mergeCell ref="EZA1:EZB3"/>
    <mergeCell ref="EZC1:EZD3"/>
    <mergeCell ref="EYK1:EYL3"/>
    <mergeCell ref="EYM1:EYN3"/>
    <mergeCell ref="EYO1:EYP3"/>
    <mergeCell ref="EYQ1:EYR3"/>
    <mergeCell ref="EYS1:EYT3"/>
    <mergeCell ref="EYA1:EYB3"/>
    <mergeCell ref="EYC1:EYD3"/>
    <mergeCell ref="EYE1:EYF3"/>
    <mergeCell ref="EYG1:EYH3"/>
    <mergeCell ref="EYI1:EYJ3"/>
    <mergeCell ref="FAS1:FAT3"/>
    <mergeCell ref="FAU1:FAV3"/>
    <mergeCell ref="FAW1:FAX3"/>
    <mergeCell ref="FAY1:FAZ3"/>
    <mergeCell ref="FBA1:FBB3"/>
    <mergeCell ref="FAI1:FAJ3"/>
    <mergeCell ref="FAK1:FAL3"/>
    <mergeCell ref="FAM1:FAN3"/>
    <mergeCell ref="FAO1:FAP3"/>
    <mergeCell ref="FAQ1:FAR3"/>
    <mergeCell ref="EZY1:EZZ3"/>
    <mergeCell ref="FAA1:FAB3"/>
    <mergeCell ref="FAC1:FAD3"/>
    <mergeCell ref="FAE1:FAF3"/>
    <mergeCell ref="FAG1:FAH3"/>
    <mergeCell ref="EZO1:EZP3"/>
    <mergeCell ref="EZQ1:EZR3"/>
    <mergeCell ref="EZS1:EZT3"/>
    <mergeCell ref="EZU1:EZV3"/>
    <mergeCell ref="EZW1:EZX3"/>
    <mergeCell ref="FCG1:FCH3"/>
    <mergeCell ref="FCI1:FCJ3"/>
    <mergeCell ref="FCK1:FCL3"/>
    <mergeCell ref="FCM1:FCN3"/>
    <mergeCell ref="FCO1:FCP3"/>
    <mergeCell ref="FBW1:FBX3"/>
    <mergeCell ref="FBY1:FBZ3"/>
    <mergeCell ref="FCA1:FCB3"/>
    <mergeCell ref="FCC1:FCD3"/>
    <mergeCell ref="FCE1:FCF3"/>
    <mergeCell ref="FBM1:FBN3"/>
    <mergeCell ref="FBO1:FBP3"/>
    <mergeCell ref="FBQ1:FBR3"/>
    <mergeCell ref="FBS1:FBT3"/>
    <mergeCell ref="FBU1:FBV3"/>
    <mergeCell ref="FBC1:FBD3"/>
    <mergeCell ref="FBE1:FBF3"/>
    <mergeCell ref="FBG1:FBH3"/>
    <mergeCell ref="FBI1:FBJ3"/>
    <mergeCell ref="FBK1:FBL3"/>
    <mergeCell ref="FDU1:FDV3"/>
    <mergeCell ref="FDW1:FDX3"/>
    <mergeCell ref="FDY1:FDZ3"/>
    <mergeCell ref="FEA1:FEB3"/>
    <mergeCell ref="FEC1:FED3"/>
    <mergeCell ref="FDK1:FDL3"/>
    <mergeCell ref="FDM1:FDN3"/>
    <mergeCell ref="FDO1:FDP3"/>
    <mergeCell ref="FDQ1:FDR3"/>
    <mergeCell ref="FDS1:FDT3"/>
    <mergeCell ref="FDA1:FDB3"/>
    <mergeCell ref="FDC1:FDD3"/>
    <mergeCell ref="FDE1:FDF3"/>
    <mergeCell ref="FDG1:FDH3"/>
    <mergeCell ref="FDI1:FDJ3"/>
    <mergeCell ref="FCQ1:FCR3"/>
    <mergeCell ref="FCS1:FCT3"/>
    <mergeCell ref="FCU1:FCV3"/>
    <mergeCell ref="FCW1:FCX3"/>
    <mergeCell ref="FCY1:FCZ3"/>
    <mergeCell ref="FFI1:FFJ3"/>
    <mergeCell ref="FFK1:FFL3"/>
    <mergeCell ref="FFM1:FFN3"/>
    <mergeCell ref="FFO1:FFP3"/>
    <mergeCell ref="FFQ1:FFR3"/>
    <mergeCell ref="FEY1:FEZ3"/>
    <mergeCell ref="FFA1:FFB3"/>
    <mergeCell ref="FFC1:FFD3"/>
    <mergeCell ref="FFE1:FFF3"/>
    <mergeCell ref="FFG1:FFH3"/>
    <mergeCell ref="FEO1:FEP3"/>
    <mergeCell ref="FEQ1:FER3"/>
    <mergeCell ref="FES1:FET3"/>
    <mergeCell ref="FEU1:FEV3"/>
    <mergeCell ref="FEW1:FEX3"/>
    <mergeCell ref="FEE1:FEF3"/>
    <mergeCell ref="FEG1:FEH3"/>
    <mergeCell ref="FEI1:FEJ3"/>
    <mergeCell ref="FEK1:FEL3"/>
    <mergeCell ref="FEM1:FEN3"/>
    <mergeCell ref="FGW1:FGX3"/>
    <mergeCell ref="FGY1:FGZ3"/>
    <mergeCell ref="FHA1:FHB3"/>
    <mergeCell ref="FHC1:FHD3"/>
    <mergeCell ref="FHE1:FHF3"/>
    <mergeCell ref="FGM1:FGN3"/>
    <mergeCell ref="FGO1:FGP3"/>
    <mergeCell ref="FGQ1:FGR3"/>
    <mergeCell ref="FGS1:FGT3"/>
    <mergeCell ref="FGU1:FGV3"/>
    <mergeCell ref="FGC1:FGD3"/>
    <mergeCell ref="FGE1:FGF3"/>
    <mergeCell ref="FGG1:FGH3"/>
    <mergeCell ref="FGI1:FGJ3"/>
    <mergeCell ref="FGK1:FGL3"/>
    <mergeCell ref="FFS1:FFT3"/>
    <mergeCell ref="FFU1:FFV3"/>
    <mergeCell ref="FFW1:FFX3"/>
    <mergeCell ref="FFY1:FFZ3"/>
    <mergeCell ref="FGA1:FGB3"/>
    <mergeCell ref="FIK1:FIL3"/>
    <mergeCell ref="FIM1:FIN3"/>
    <mergeCell ref="FIO1:FIP3"/>
    <mergeCell ref="FIQ1:FIR3"/>
    <mergeCell ref="FIS1:FIT3"/>
    <mergeCell ref="FIA1:FIB3"/>
    <mergeCell ref="FIC1:FID3"/>
    <mergeCell ref="FIE1:FIF3"/>
    <mergeCell ref="FIG1:FIH3"/>
    <mergeCell ref="FII1:FIJ3"/>
    <mergeCell ref="FHQ1:FHR3"/>
    <mergeCell ref="FHS1:FHT3"/>
    <mergeCell ref="FHU1:FHV3"/>
    <mergeCell ref="FHW1:FHX3"/>
    <mergeCell ref="FHY1:FHZ3"/>
    <mergeCell ref="FHG1:FHH3"/>
    <mergeCell ref="FHI1:FHJ3"/>
    <mergeCell ref="FHK1:FHL3"/>
    <mergeCell ref="FHM1:FHN3"/>
    <mergeCell ref="FHO1:FHP3"/>
    <mergeCell ref="FJY1:FJZ3"/>
    <mergeCell ref="FKA1:FKB3"/>
    <mergeCell ref="FKC1:FKD3"/>
    <mergeCell ref="FKE1:FKF3"/>
    <mergeCell ref="FKG1:FKH3"/>
    <mergeCell ref="FJO1:FJP3"/>
    <mergeCell ref="FJQ1:FJR3"/>
    <mergeCell ref="FJS1:FJT3"/>
    <mergeCell ref="FJU1:FJV3"/>
    <mergeCell ref="FJW1:FJX3"/>
    <mergeCell ref="FJE1:FJF3"/>
    <mergeCell ref="FJG1:FJH3"/>
    <mergeCell ref="FJI1:FJJ3"/>
    <mergeCell ref="FJK1:FJL3"/>
    <mergeCell ref="FJM1:FJN3"/>
    <mergeCell ref="FIU1:FIV3"/>
    <mergeCell ref="FIW1:FIX3"/>
    <mergeCell ref="FIY1:FIZ3"/>
    <mergeCell ref="FJA1:FJB3"/>
    <mergeCell ref="FJC1:FJD3"/>
    <mergeCell ref="FLM1:FLN3"/>
    <mergeCell ref="FLO1:FLP3"/>
    <mergeCell ref="FLQ1:FLR3"/>
    <mergeCell ref="FLS1:FLT3"/>
    <mergeCell ref="FLU1:FLV3"/>
    <mergeCell ref="FLC1:FLD3"/>
    <mergeCell ref="FLE1:FLF3"/>
    <mergeCell ref="FLG1:FLH3"/>
    <mergeCell ref="FLI1:FLJ3"/>
    <mergeCell ref="FLK1:FLL3"/>
    <mergeCell ref="FKS1:FKT3"/>
    <mergeCell ref="FKU1:FKV3"/>
    <mergeCell ref="FKW1:FKX3"/>
    <mergeCell ref="FKY1:FKZ3"/>
    <mergeCell ref="FLA1:FLB3"/>
    <mergeCell ref="FKI1:FKJ3"/>
    <mergeCell ref="FKK1:FKL3"/>
    <mergeCell ref="FKM1:FKN3"/>
    <mergeCell ref="FKO1:FKP3"/>
    <mergeCell ref="FKQ1:FKR3"/>
    <mergeCell ref="FNA1:FNB3"/>
    <mergeCell ref="FNC1:FND3"/>
    <mergeCell ref="FNE1:FNF3"/>
    <mergeCell ref="FNG1:FNH3"/>
    <mergeCell ref="FNI1:FNJ3"/>
    <mergeCell ref="FMQ1:FMR3"/>
    <mergeCell ref="FMS1:FMT3"/>
    <mergeCell ref="FMU1:FMV3"/>
    <mergeCell ref="FMW1:FMX3"/>
    <mergeCell ref="FMY1:FMZ3"/>
    <mergeCell ref="FMG1:FMH3"/>
    <mergeCell ref="FMI1:FMJ3"/>
    <mergeCell ref="FMK1:FML3"/>
    <mergeCell ref="FMM1:FMN3"/>
    <mergeCell ref="FMO1:FMP3"/>
    <mergeCell ref="FLW1:FLX3"/>
    <mergeCell ref="FLY1:FLZ3"/>
    <mergeCell ref="FMA1:FMB3"/>
    <mergeCell ref="FMC1:FMD3"/>
    <mergeCell ref="FME1:FMF3"/>
    <mergeCell ref="FOO1:FOP3"/>
    <mergeCell ref="FOQ1:FOR3"/>
    <mergeCell ref="FOS1:FOT3"/>
    <mergeCell ref="FOU1:FOV3"/>
    <mergeCell ref="FOW1:FOX3"/>
    <mergeCell ref="FOE1:FOF3"/>
    <mergeCell ref="FOG1:FOH3"/>
    <mergeCell ref="FOI1:FOJ3"/>
    <mergeCell ref="FOK1:FOL3"/>
    <mergeCell ref="FOM1:FON3"/>
    <mergeCell ref="FNU1:FNV3"/>
    <mergeCell ref="FNW1:FNX3"/>
    <mergeCell ref="FNY1:FNZ3"/>
    <mergeCell ref="FOA1:FOB3"/>
    <mergeCell ref="FOC1:FOD3"/>
    <mergeCell ref="FNK1:FNL3"/>
    <mergeCell ref="FNM1:FNN3"/>
    <mergeCell ref="FNO1:FNP3"/>
    <mergeCell ref="FNQ1:FNR3"/>
    <mergeCell ref="FNS1:FNT3"/>
    <mergeCell ref="FQC1:FQD3"/>
    <mergeCell ref="FQE1:FQF3"/>
    <mergeCell ref="FQG1:FQH3"/>
    <mergeCell ref="FQI1:FQJ3"/>
    <mergeCell ref="FQK1:FQL3"/>
    <mergeCell ref="FPS1:FPT3"/>
    <mergeCell ref="FPU1:FPV3"/>
    <mergeCell ref="FPW1:FPX3"/>
    <mergeCell ref="FPY1:FPZ3"/>
    <mergeCell ref="FQA1:FQB3"/>
    <mergeCell ref="FPI1:FPJ3"/>
    <mergeCell ref="FPK1:FPL3"/>
    <mergeCell ref="FPM1:FPN3"/>
    <mergeCell ref="FPO1:FPP3"/>
    <mergeCell ref="FPQ1:FPR3"/>
    <mergeCell ref="FOY1:FOZ3"/>
    <mergeCell ref="FPA1:FPB3"/>
    <mergeCell ref="FPC1:FPD3"/>
    <mergeCell ref="FPE1:FPF3"/>
    <mergeCell ref="FPG1:FPH3"/>
    <mergeCell ref="FRQ1:FRR3"/>
    <mergeCell ref="FRS1:FRT3"/>
    <mergeCell ref="FRU1:FRV3"/>
    <mergeCell ref="FRW1:FRX3"/>
    <mergeCell ref="FRY1:FRZ3"/>
    <mergeCell ref="FRG1:FRH3"/>
    <mergeCell ref="FRI1:FRJ3"/>
    <mergeCell ref="FRK1:FRL3"/>
    <mergeCell ref="FRM1:FRN3"/>
    <mergeCell ref="FRO1:FRP3"/>
    <mergeCell ref="FQW1:FQX3"/>
    <mergeCell ref="FQY1:FQZ3"/>
    <mergeCell ref="FRA1:FRB3"/>
    <mergeCell ref="FRC1:FRD3"/>
    <mergeCell ref="FRE1:FRF3"/>
    <mergeCell ref="FQM1:FQN3"/>
    <mergeCell ref="FQO1:FQP3"/>
    <mergeCell ref="FQQ1:FQR3"/>
    <mergeCell ref="FQS1:FQT3"/>
    <mergeCell ref="FQU1:FQV3"/>
    <mergeCell ref="FTE1:FTF3"/>
    <mergeCell ref="FTG1:FTH3"/>
    <mergeCell ref="FTI1:FTJ3"/>
    <mergeCell ref="FTK1:FTL3"/>
    <mergeCell ref="FTM1:FTN3"/>
    <mergeCell ref="FSU1:FSV3"/>
    <mergeCell ref="FSW1:FSX3"/>
    <mergeCell ref="FSY1:FSZ3"/>
    <mergeCell ref="FTA1:FTB3"/>
    <mergeCell ref="FTC1:FTD3"/>
    <mergeCell ref="FSK1:FSL3"/>
    <mergeCell ref="FSM1:FSN3"/>
    <mergeCell ref="FSO1:FSP3"/>
    <mergeCell ref="FSQ1:FSR3"/>
    <mergeCell ref="FSS1:FST3"/>
    <mergeCell ref="FSA1:FSB3"/>
    <mergeCell ref="FSC1:FSD3"/>
    <mergeCell ref="FSE1:FSF3"/>
    <mergeCell ref="FSG1:FSH3"/>
    <mergeCell ref="FSI1:FSJ3"/>
    <mergeCell ref="FUS1:FUT3"/>
    <mergeCell ref="FUU1:FUV3"/>
    <mergeCell ref="FUW1:FUX3"/>
    <mergeCell ref="FUY1:FUZ3"/>
    <mergeCell ref="FVA1:FVB3"/>
    <mergeCell ref="FUI1:FUJ3"/>
    <mergeCell ref="FUK1:FUL3"/>
    <mergeCell ref="FUM1:FUN3"/>
    <mergeCell ref="FUO1:FUP3"/>
    <mergeCell ref="FUQ1:FUR3"/>
    <mergeCell ref="FTY1:FTZ3"/>
    <mergeCell ref="FUA1:FUB3"/>
    <mergeCell ref="FUC1:FUD3"/>
    <mergeCell ref="FUE1:FUF3"/>
    <mergeCell ref="FUG1:FUH3"/>
    <mergeCell ref="FTO1:FTP3"/>
    <mergeCell ref="FTQ1:FTR3"/>
    <mergeCell ref="FTS1:FTT3"/>
    <mergeCell ref="FTU1:FTV3"/>
    <mergeCell ref="FTW1:FTX3"/>
    <mergeCell ref="FWG1:FWH3"/>
    <mergeCell ref="FWI1:FWJ3"/>
    <mergeCell ref="FWK1:FWL3"/>
    <mergeCell ref="FWM1:FWN3"/>
    <mergeCell ref="FWO1:FWP3"/>
    <mergeCell ref="FVW1:FVX3"/>
    <mergeCell ref="FVY1:FVZ3"/>
    <mergeCell ref="FWA1:FWB3"/>
    <mergeCell ref="FWC1:FWD3"/>
    <mergeCell ref="FWE1:FWF3"/>
    <mergeCell ref="FVM1:FVN3"/>
    <mergeCell ref="FVO1:FVP3"/>
    <mergeCell ref="FVQ1:FVR3"/>
    <mergeCell ref="FVS1:FVT3"/>
    <mergeCell ref="FVU1:FVV3"/>
    <mergeCell ref="FVC1:FVD3"/>
    <mergeCell ref="FVE1:FVF3"/>
    <mergeCell ref="FVG1:FVH3"/>
    <mergeCell ref="FVI1:FVJ3"/>
    <mergeCell ref="FVK1:FVL3"/>
    <mergeCell ref="FXU1:FXV3"/>
    <mergeCell ref="FXW1:FXX3"/>
    <mergeCell ref="FXY1:FXZ3"/>
    <mergeCell ref="FYA1:FYB3"/>
    <mergeCell ref="FYC1:FYD3"/>
    <mergeCell ref="FXK1:FXL3"/>
    <mergeCell ref="FXM1:FXN3"/>
    <mergeCell ref="FXO1:FXP3"/>
    <mergeCell ref="FXQ1:FXR3"/>
    <mergeCell ref="FXS1:FXT3"/>
    <mergeCell ref="FXA1:FXB3"/>
    <mergeCell ref="FXC1:FXD3"/>
    <mergeCell ref="FXE1:FXF3"/>
    <mergeCell ref="FXG1:FXH3"/>
    <mergeCell ref="FXI1:FXJ3"/>
    <mergeCell ref="FWQ1:FWR3"/>
    <mergeCell ref="FWS1:FWT3"/>
    <mergeCell ref="FWU1:FWV3"/>
    <mergeCell ref="FWW1:FWX3"/>
    <mergeCell ref="FWY1:FWZ3"/>
    <mergeCell ref="FZI1:FZJ3"/>
    <mergeCell ref="FZK1:FZL3"/>
    <mergeCell ref="FZM1:FZN3"/>
    <mergeCell ref="FZO1:FZP3"/>
    <mergeCell ref="FZQ1:FZR3"/>
    <mergeCell ref="FYY1:FYZ3"/>
    <mergeCell ref="FZA1:FZB3"/>
    <mergeCell ref="FZC1:FZD3"/>
    <mergeCell ref="FZE1:FZF3"/>
    <mergeCell ref="FZG1:FZH3"/>
    <mergeCell ref="FYO1:FYP3"/>
    <mergeCell ref="FYQ1:FYR3"/>
    <mergeCell ref="FYS1:FYT3"/>
    <mergeCell ref="FYU1:FYV3"/>
    <mergeCell ref="FYW1:FYX3"/>
    <mergeCell ref="FYE1:FYF3"/>
    <mergeCell ref="FYG1:FYH3"/>
    <mergeCell ref="FYI1:FYJ3"/>
    <mergeCell ref="FYK1:FYL3"/>
    <mergeCell ref="FYM1:FYN3"/>
    <mergeCell ref="GAW1:GAX3"/>
    <mergeCell ref="GAY1:GAZ3"/>
    <mergeCell ref="GBA1:GBB3"/>
    <mergeCell ref="GBC1:GBD3"/>
    <mergeCell ref="GBE1:GBF3"/>
    <mergeCell ref="GAM1:GAN3"/>
    <mergeCell ref="GAO1:GAP3"/>
    <mergeCell ref="GAQ1:GAR3"/>
    <mergeCell ref="GAS1:GAT3"/>
    <mergeCell ref="GAU1:GAV3"/>
    <mergeCell ref="GAC1:GAD3"/>
    <mergeCell ref="GAE1:GAF3"/>
    <mergeCell ref="GAG1:GAH3"/>
    <mergeCell ref="GAI1:GAJ3"/>
    <mergeCell ref="GAK1:GAL3"/>
    <mergeCell ref="FZS1:FZT3"/>
    <mergeCell ref="FZU1:FZV3"/>
    <mergeCell ref="FZW1:FZX3"/>
    <mergeCell ref="FZY1:FZZ3"/>
    <mergeCell ref="GAA1:GAB3"/>
    <mergeCell ref="GCK1:GCL3"/>
    <mergeCell ref="GCM1:GCN3"/>
    <mergeCell ref="GCO1:GCP3"/>
    <mergeCell ref="GCQ1:GCR3"/>
    <mergeCell ref="GCS1:GCT3"/>
    <mergeCell ref="GCA1:GCB3"/>
    <mergeCell ref="GCC1:GCD3"/>
    <mergeCell ref="GCE1:GCF3"/>
    <mergeCell ref="GCG1:GCH3"/>
    <mergeCell ref="GCI1:GCJ3"/>
    <mergeCell ref="GBQ1:GBR3"/>
    <mergeCell ref="GBS1:GBT3"/>
    <mergeCell ref="GBU1:GBV3"/>
    <mergeCell ref="GBW1:GBX3"/>
    <mergeCell ref="GBY1:GBZ3"/>
    <mergeCell ref="GBG1:GBH3"/>
    <mergeCell ref="GBI1:GBJ3"/>
    <mergeCell ref="GBK1:GBL3"/>
    <mergeCell ref="GBM1:GBN3"/>
    <mergeCell ref="GBO1:GBP3"/>
    <mergeCell ref="GDY1:GDZ3"/>
    <mergeCell ref="GEA1:GEB3"/>
    <mergeCell ref="GEC1:GED3"/>
    <mergeCell ref="GEE1:GEF3"/>
    <mergeCell ref="GEG1:GEH3"/>
    <mergeCell ref="GDO1:GDP3"/>
    <mergeCell ref="GDQ1:GDR3"/>
    <mergeCell ref="GDS1:GDT3"/>
    <mergeCell ref="GDU1:GDV3"/>
    <mergeCell ref="GDW1:GDX3"/>
    <mergeCell ref="GDE1:GDF3"/>
    <mergeCell ref="GDG1:GDH3"/>
    <mergeCell ref="GDI1:GDJ3"/>
    <mergeCell ref="GDK1:GDL3"/>
    <mergeCell ref="GDM1:GDN3"/>
    <mergeCell ref="GCU1:GCV3"/>
    <mergeCell ref="GCW1:GCX3"/>
    <mergeCell ref="GCY1:GCZ3"/>
    <mergeCell ref="GDA1:GDB3"/>
    <mergeCell ref="GDC1:GDD3"/>
    <mergeCell ref="GFM1:GFN3"/>
    <mergeCell ref="GFO1:GFP3"/>
    <mergeCell ref="GFQ1:GFR3"/>
    <mergeCell ref="GFS1:GFT3"/>
    <mergeCell ref="GFU1:GFV3"/>
    <mergeCell ref="GFC1:GFD3"/>
    <mergeCell ref="GFE1:GFF3"/>
    <mergeCell ref="GFG1:GFH3"/>
    <mergeCell ref="GFI1:GFJ3"/>
    <mergeCell ref="GFK1:GFL3"/>
    <mergeCell ref="GES1:GET3"/>
    <mergeCell ref="GEU1:GEV3"/>
    <mergeCell ref="GEW1:GEX3"/>
    <mergeCell ref="GEY1:GEZ3"/>
    <mergeCell ref="GFA1:GFB3"/>
    <mergeCell ref="GEI1:GEJ3"/>
    <mergeCell ref="GEK1:GEL3"/>
    <mergeCell ref="GEM1:GEN3"/>
    <mergeCell ref="GEO1:GEP3"/>
    <mergeCell ref="GEQ1:GER3"/>
    <mergeCell ref="GHA1:GHB3"/>
    <mergeCell ref="GHC1:GHD3"/>
    <mergeCell ref="GHE1:GHF3"/>
    <mergeCell ref="GHG1:GHH3"/>
    <mergeCell ref="GHI1:GHJ3"/>
    <mergeCell ref="GGQ1:GGR3"/>
    <mergeCell ref="GGS1:GGT3"/>
    <mergeCell ref="GGU1:GGV3"/>
    <mergeCell ref="GGW1:GGX3"/>
    <mergeCell ref="GGY1:GGZ3"/>
    <mergeCell ref="GGG1:GGH3"/>
    <mergeCell ref="GGI1:GGJ3"/>
    <mergeCell ref="GGK1:GGL3"/>
    <mergeCell ref="GGM1:GGN3"/>
    <mergeCell ref="GGO1:GGP3"/>
    <mergeCell ref="GFW1:GFX3"/>
    <mergeCell ref="GFY1:GFZ3"/>
    <mergeCell ref="GGA1:GGB3"/>
    <mergeCell ref="GGC1:GGD3"/>
    <mergeCell ref="GGE1:GGF3"/>
    <mergeCell ref="GIO1:GIP3"/>
    <mergeCell ref="GIQ1:GIR3"/>
    <mergeCell ref="GIS1:GIT3"/>
    <mergeCell ref="GIU1:GIV3"/>
    <mergeCell ref="GIW1:GIX3"/>
    <mergeCell ref="GIE1:GIF3"/>
    <mergeCell ref="GIG1:GIH3"/>
    <mergeCell ref="GII1:GIJ3"/>
    <mergeCell ref="GIK1:GIL3"/>
    <mergeCell ref="GIM1:GIN3"/>
    <mergeCell ref="GHU1:GHV3"/>
    <mergeCell ref="GHW1:GHX3"/>
    <mergeCell ref="GHY1:GHZ3"/>
    <mergeCell ref="GIA1:GIB3"/>
    <mergeCell ref="GIC1:GID3"/>
    <mergeCell ref="GHK1:GHL3"/>
    <mergeCell ref="GHM1:GHN3"/>
    <mergeCell ref="GHO1:GHP3"/>
    <mergeCell ref="GHQ1:GHR3"/>
    <mergeCell ref="GHS1:GHT3"/>
    <mergeCell ref="GKC1:GKD3"/>
    <mergeCell ref="GKE1:GKF3"/>
    <mergeCell ref="GKG1:GKH3"/>
    <mergeCell ref="GKI1:GKJ3"/>
    <mergeCell ref="GKK1:GKL3"/>
    <mergeCell ref="GJS1:GJT3"/>
    <mergeCell ref="GJU1:GJV3"/>
    <mergeCell ref="GJW1:GJX3"/>
    <mergeCell ref="GJY1:GJZ3"/>
    <mergeCell ref="GKA1:GKB3"/>
    <mergeCell ref="GJI1:GJJ3"/>
    <mergeCell ref="GJK1:GJL3"/>
    <mergeCell ref="GJM1:GJN3"/>
    <mergeCell ref="GJO1:GJP3"/>
    <mergeCell ref="GJQ1:GJR3"/>
    <mergeCell ref="GIY1:GIZ3"/>
    <mergeCell ref="GJA1:GJB3"/>
    <mergeCell ref="GJC1:GJD3"/>
    <mergeCell ref="GJE1:GJF3"/>
    <mergeCell ref="GJG1:GJH3"/>
    <mergeCell ref="GLQ1:GLR3"/>
    <mergeCell ref="GLS1:GLT3"/>
    <mergeCell ref="GLU1:GLV3"/>
    <mergeCell ref="GLW1:GLX3"/>
    <mergeCell ref="GLY1:GLZ3"/>
    <mergeCell ref="GLG1:GLH3"/>
    <mergeCell ref="GLI1:GLJ3"/>
    <mergeCell ref="GLK1:GLL3"/>
    <mergeCell ref="GLM1:GLN3"/>
    <mergeCell ref="GLO1:GLP3"/>
    <mergeCell ref="GKW1:GKX3"/>
    <mergeCell ref="GKY1:GKZ3"/>
    <mergeCell ref="GLA1:GLB3"/>
    <mergeCell ref="GLC1:GLD3"/>
    <mergeCell ref="GLE1:GLF3"/>
    <mergeCell ref="GKM1:GKN3"/>
    <mergeCell ref="GKO1:GKP3"/>
    <mergeCell ref="GKQ1:GKR3"/>
    <mergeCell ref="GKS1:GKT3"/>
    <mergeCell ref="GKU1:GKV3"/>
    <mergeCell ref="GNE1:GNF3"/>
    <mergeCell ref="GNG1:GNH3"/>
    <mergeCell ref="GNI1:GNJ3"/>
    <mergeCell ref="GNK1:GNL3"/>
    <mergeCell ref="GNM1:GNN3"/>
    <mergeCell ref="GMU1:GMV3"/>
    <mergeCell ref="GMW1:GMX3"/>
    <mergeCell ref="GMY1:GMZ3"/>
    <mergeCell ref="GNA1:GNB3"/>
    <mergeCell ref="GNC1:GND3"/>
    <mergeCell ref="GMK1:GML3"/>
    <mergeCell ref="GMM1:GMN3"/>
    <mergeCell ref="GMO1:GMP3"/>
    <mergeCell ref="GMQ1:GMR3"/>
    <mergeCell ref="GMS1:GMT3"/>
    <mergeCell ref="GMA1:GMB3"/>
    <mergeCell ref="GMC1:GMD3"/>
    <mergeCell ref="GME1:GMF3"/>
    <mergeCell ref="GMG1:GMH3"/>
    <mergeCell ref="GMI1:GMJ3"/>
    <mergeCell ref="GOS1:GOT3"/>
    <mergeCell ref="GOU1:GOV3"/>
    <mergeCell ref="GOW1:GOX3"/>
    <mergeCell ref="GOY1:GOZ3"/>
    <mergeCell ref="GPA1:GPB3"/>
    <mergeCell ref="GOI1:GOJ3"/>
    <mergeCell ref="GOK1:GOL3"/>
    <mergeCell ref="GOM1:GON3"/>
    <mergeCell ref="GOO1:GOP3"/>
    <mergeCell ref="GOQ1:GOR3"/>
    <mergeCell ref="GNY1:GNZ3"/>
    <mergeCell ref="GOA1:GOB3"/>
    <mergeCell ref="GOC1:GOD3"/>
    <mergeCell ref="GOE1:GOF3"/>
    <mergeCell ref="GOG1:GOH3"/>
    <mergeCell ref="GNO1:GNP3"/>
    <mergeCell ref="GNQ1:GNR3"/>
    <mergeCell ref="GNS1:GNT3"/>
    <mergeCell ref="GNU1:GNV3"/>
    <mergeCell ref="GNW1:GNX3"/>
    <mergeCell ref="GQG1:GQH3"/>
    <mergeCell ref="GQI1:GQJ3"/>
    <mergeCell ref="GQK1:GQL3"/>
    <mergeCell ref="GQM1:GQN3"/>
    <mergeCell ref="GQO1:GQP3"/>
    <mergeCell ref="GPW1:GPX3"/>
    <mergeCell ref="GPY1:GPZ3"/>
    <mergeCell ref="GQA1:GQB3"/>
    <mergeCell ref="GQC1:GQD3"/>
    <mergeCell ref="GQE1:GQF3"/>
    <mergeCell ref="GPM1:GPN3"/>
    <mergeCell ref="GPO1:GPP3"/>
    <mergeCell ref="GPQ1:GPR3"/>
    <mergeCell ref="GPS1:GPT3"/>
    <mergeCell ref="GPU1:GPV3"/>
    <mergeCell ref="GPC1:GPD3"/>
    <mergeCell ref="GPE1:GPF3"/>
    <mergeCell ref="GPG1:GPH3"/>
    <mergeCell ref="GPI1:GPJ3"/>
    <mergeCell ref="GPK1:GPL3"/>
    <mergeCell ref="GRU1:GRV3"/>
    <mergeCell ref="GRW1:GRX3"/>
    <mergeCell ref="GRY1:GRZ3"/>
    <mergeCell ref="GSA1:GSB3"/>
    <mergeCell ref="GSC1:GSD3"/>
    <mergeCell ref="GRK1:GRL3"/>
    <mergeCell ref="GRM1:GRN3"/>
    <mergeCell ref="GRO1:GRP3"/>
    <mergeCell ref="GRQ1:GRR3"/>
    <mergeCell ref="GRS1:GRT3"/>
    <mergeCell ref="GRA1:GRB3"/>
    <mergeCell ref="GRC1:GRD3"/>
    <mergeCell ref="GRE1:GRF3"/>
    <mergeCell ref="GRG1:GRH3"/>
    <mergeCell ref="GRI1:GRJ3"/>
    <mergeCell ref="GQQ1:GQR3"/>
    <mergeCell ref="GQS1:GQT3"/>
    <mergeCell ref="GQU1:GQV3"/>
    <mergeCell ref="GQW1:GQX3"/>
    <mergeCell ref="GQY1:GQZ3"/>
    <mergeCell ref="GTI1:GTJ3"/>
    <mergeCell ref="GTK1:GTL3"/>
    <mergeCell ref="GTM1:GTN3"/>
    <mergeCell ref="GTO1:GTP3"/>
    <mergeCell ref="GTQ1:GTR3"/>
    <mergeCell ref="GSY1:GSZ3"/>
    <mergeCell ref="GTA1:GTB3"/>
    <mergeCell ref="GTC1:GTD3"/>
    <mergeCell ref="GTE1:GTF3"/>
    <mergeCell ref="GTG1:GTH3"/>
    <mergeCell ref="GSO1:GSP3"/>
    <mergeCell ref="GSQ1:GSR3"/>
    <mergeCell ref="GSS1:GST3"/>
    <mergeCell ref="GSU1:GSV3"/>
    <mergeCell ref="GSW1:GSX3"/>
    <mergeCell ref="GSE1:GSF3"/>
    <mergeCell ref="GSG1:GSH3"/>
    <mergeCell ref="GSI1:GSJ3"/>
    <mergeCell ref="GSK1:GSL3"/>
    <mergeCell ref="GSM1:GSN3"/>
    <mergeCell ref="GUW1:GUX3"/>
    <mergeCell ref="GUY1:GUZ3"/>
    <mergeCell ref="GVA1:GVB3"/>
    <mergeCell ref="GVC1:GVD3"/>
    <mergeCell ref="GVE1:GVF3"/>
    <mergeCell ref="GUM1:GUN3"/>
    <mergeCell ref="GUO1:GUP3"/>
    <mergeCell ref="GUQ1:GUR3"/>
    <mergeCell ref="GUS1:GUT3"/>
    <mergeCell ref="GUU1:GUV3"/>
    <mergeCell ref="GUC1:GUD3"/>
    <mergeCell ref="GUE1:GUF3"/>
    <mergeCell ref="GUG1:GUH3"/>
    <mergeCell ref="GUI1:GUJ3"/>
    <mergeCell ref="GUK1:GUL3"/>
    <mergeCell ref="GTS1:GTT3"/>
    <mergeCell ref="GTU1:GTV3"/>
    <mergeCell ref="GTW1:GTX3"/>
    <mergeCell ref="GTY1:GTZ3"/>
    <mergeCell ref="GUA1:GUB3"/>
    <mergeCell ref="GWK1:GWL3"/>
    <mergeCell ref="GWM1:GWN3"/>
    <mergeCell ref="GWO1:GWP3"/>
    <mergeCell ref="GWQ1:GWR3"/>
    <mergeCell ref="GWS1:GWT3"/>
    <mergeCell ref="GWA1:GWB3"/>
    <mergeCell ref="GWC1:GWD3"/>
    <mergeCell ref="GWE1:GWF3"/>
    <mergeCell ref="GWG1:GWH3"/>
    <mergeCell ref="GWI1:GWJ3"/>
    <mergeCell ref="GVQ1:GVR3"/>
    <mergeCell ref="GVS1:GVT3"/>
    <mergeCell ref="GVU1:GVV3"/>
    <mergeCell ref="GVW1:GVX3"/>
    <mergeCell ref="GVY1:GVZ3"/>
    <mergeCell ref="GVG1:GVH3"/>
    <mergeCell ref="GVI1:GVJ3"/>
    <mergeCell ref="GVK1:GVL3"/>
    <mergeCell ref="GVM1:GVN3"/>
    <mergeCell ref="GVO1:GVP3"/>
    <mergeCell ref="GXY1:GXZ3"/>
    <mergeCell ref="GYA1:GYB3"/>
    <mergeCell ref="GYC1:GYD3"/>
    <mergeCell ref="GYE1:GYF3"/>
    <mergeCell ref="GYG1:GYH3"/>
    <mergeCell ref="GXO1:GXP3"/>
    <mergeCell ref="GXQ1:GXR3"/>
    <mergeCell ref="GXS1:GXT3"/>
    <mergeCell ref="GXU1:GXV3"/>
    <mergeCell ref="GXW1:GXX3"/>
    <mergeCell ref="GXE1:GXF3"/>
    <mergeCell ref="GXG1:GXH3"/>
    <mergeCell ref="GXI1:GXJ3"/>
    <mergeCell ref="GXK1:GXL3"/>
    <mergeCell ref="GXM1:GXN3"/>
    <mergeCell ref="GWU1:GWV3"/>
    <mergeCell ref="GWW1:GWX3"/>
    <mergeCell ref="GWY1:GWZ3"/>
    <mergeCell ref="GXA1:GXB3"/>
    <mergeCell ref="GXC1:GXD3"/>
    <mergeCell ref="GZM1:GZN3"/>
    <mergeCell ref="GZO1:GZP3"/>
    <mergeCell ref="GZQ1:GZR3"/>
    <mergeCell ref="GZS1:GZT3"/>
    <mergeCell ref="GZU1:GZV3"/>
    <mergeCell ref="GZC1:GZD3"/>
    <mergeCell ref="GZE1:GZF3"/>
    <mergeCell ref="GZG1:GZH3"/>
    <mergeCell ref="GZI1:GZJ3"/>
    <mergeCell ref="GZK1:GZL3"/>
    <mergeCell ref="GYS1:GYT3"/>
    <mergeCell ref="GYU1:GYV3"/>
    <mergeCell ref="GYW1:GYX3"/>
    <mergeCell ref="GYY1:GYZ3"/>
    <mergeCell ref="GZA1:GZB3"/>
    <mergeCell ref="GYI1:GYJ3"/>
    <mergeCell ref="GYK1:GYL3"/>
    <mergeCell ref="GYM1:GYN3"/>
    <mergeCell ref="GYO1:GYP3"/>
    <mergeCell ref="GYQ1:GYR3"/>
    <mergeCell ref="HBA1:HBB3"/>
    <mergeCell ref="HBC1:HBD3"/>
    <mergeCell ref="HBE1:HBF3"/>
    <mergeCell ref="HBG1:HBH3"/>
    <mergeCell ref="HBI1:HBJ3"/>
    <mergeCell ref="HAQ1:HAR3"/>
    <mergeCell ref="HAS1:HAT3"/>
    <mergeCell ref="HAU1:HAV3"/>
    <mergeCell ref="HAW1:HAX3"/>
    <mergeCell ref="HAY1:HAZ3"/>
    <mergeCell ref="HAG1:HAH3"/>
    <mergeCell ref="HAI1:HAJ3"/>
    <mergeCell ref="HAK1:HAL3"/>
    <mergeCell ref="HAM1:HAN3"/>
    <mergeCell ref="HAO1:HAP3"/>
    <mergeCell ref="GZW1:GZX3"/>
    <mergeCell ref="GZY1:GZZ3"/>
    <mergeCell ref="HAA1:HAB3"/>
    <mergeCell ref="HAC1:HAD3"/>
    <mergeCell ref="HAE1:HAF3"/>
    <mergeCell ref="HCO1:HCP3"/>
    <mergeCell ref="HCQ1:HCR3"/>
    <mergeCell ref="HCS1:HCT3"/>
    <mergeCell ref="HCU1:HCV3"/>
    <mergeCell ref="HCW1:HCX3"/>
    <mergeCell ref="HCE1:HCF3"/>
    <mergeCell ref="HCG1:HCH3"/>
    <mergeCell ref="HCI1:HCJ3"/>
    <mergeCell ref="HCK1:HCL3"/>
    <mergeCell ref="HCM1:HCN3"/>
    <mergeCell ref="HBU1:HBV3"/>
    <mergeCell ref="HBW1:HBX3"/>
    <mergeCell ref="HBY1:HBZ3"/>
    <mergeCell ref="HCA1:HCB3"/>
    <mergeCell ref="HCC1:HCD3"/>
    <mergeCell ref="HBK1:HBL3"/>
    <mergeCell ref="HBM1:HBN3"/>
    <mergeCell ref="HBO1:HBP3"/>
    <mergeCell ref="HBQ1:HBR3"/>
    <mergeCell ref="HBS1:HBT3"/>
    <mergeCell ref="HEC1:HED3"/>
    <mergeCell ref="HEE1:HEF3"/>
    <mergeCell ref="HEG1:HEH3"/>
    <mergeCell ref="HEI1:HEJ3"/>
    <mergeCell ref="HEK1:HEL3"/>
    <mergeCell ref="HDS1:HDT3"/>
    <mergeCell ref="HDU1:HDV3"/>
    <mergeCell ref="HDW1:HDX3"/>
    <mergeCell ref="HDY1:HDZ3"/>
    <mergeCell ref="HEA1:HEB3"/>
    <mergeCell ref="HDI1:HDJ3"/>
    <mergeCell ref="HDK1:HDL3"/>
    <mergeCell ref="HDM1:HDN3"/>
    <mergeCell ref="HDO1:HDP3"/>
    <mergeCell ref="HDQ1:HDR3"/>
    <mergeCell ref="HCY1:HCZ3"/>
    <mergeCell ref="HDA1:HDB3"/>
    <mergeCell ref="HDC1:HDD3"/>
    <mergeCell ref="HDE1:HDF3"/>
    <mergeCell ref="HDG1:HDH3"/>
    <mergeCell ref="HFQ1:HFR3"/>
    <mergeCell ref="HFS1:HFT3"/>
    <mergeCell ref="HFU1:HFV3"/>
    <mergeCell ref="HFW1:HFX3"/>
    <mergeCell ref="HFY1:HFZ3"/>
    <mergeCell ref="HFG1:HFH3"/>
    <mergeCell ref="HFI1:HFJ3"/>
    <mergeCell ref="HFK1:HFL3"/>
    <mergeCell ref="HFM1:HFN3"/>
    <mergeCell ref="HFO1:HFP3"/>
    <mergeCell ref="HEW1:HEX3"/>
    <mergeCell ref="HEY1:HEZ3"/>
    <mergeCell ref="HFA1:HFB3"/>
    <mergeCell ref="HFC1:HFD3"/>
    <mergeCell ref="HFE1:HFF3"/>
    <mergeCell ref="HEM1:HEN3"/>
    <mergeCell ref="HEO1:HEP3"/>
    <mergeCell ref="HEQ1:HER3"/>
    <mergeCell ref="HES1:HET3"/>
    <mergeCell ref="HEU1:HEV3"/>
    <mergeCell ref="HHE1:HHF3"/>
    <mergeCell ref="HHG1:HHH3"/>
    <mergeCell ref="HHI1:HHJ3"/>
    <mergeCell ref="HHK1:HHL3"/>
    <mergeCell ref="HHM1:HHN3"/>
    <mergeCell ref="HGU1:HGV3"/>
    <mergeCell ref="HGW1:HGX3"/>
    <mergeCell ref="HGY1:HGZ3"/>
    <mergeCell ref="HHA1:HHB3"/>
    <mergeCell ref="HHC1:HHD3"/>
    <mergeCell ref="HGK1:HGL3"/>
    <mergeCell ref="HGM1:HGN3"/>
    <mergeCell ref="HGO1:HGP3"/>
    <mergeCell ref="HGQ1:HGR3"/>
    <mergeCell ref="HGS1:HGT3"/>
    <mergeCell ref="HGA1:HGB3"/>
    <mergeCell ref="HGC1:HGD3"/>
    <mergeCell ref="HGE1:HGF3"/>
    <mergeCell ref="HGG1:HGH3"/>
    <mergeCell ref="HGI1:HGJ3"/>
    <mergeCell ref="HIS1:HIT3"/>
    <mergeCell ref="HIU1:HIV3"/>
    <mergeCell ref="HIW1:HIX3"/>
    <mergeCell ref="HIY1:HIZ3"/>
    <mergeCell ref="HJA1:HJB3"/>
    <mergeCell ref="HII1:HIJ3"/>
    <mergeCell ref="HIK1:HIL3"/>
    <mergeCell ref="HIM1:HIN3"/>
    <mergeCell ref="HIO1:HIP3"/>
    <mergeCell ref="HIQ1:HIR3"/>
    <mergeCell ref="HHY1:HHZ3"/>
    <mergeCell ref="HIA1:HIB3"/>
    <mergeCell ref="HIC1:HID3"/>
    <mergeCell ref="HIE1:HIF3"/>
    <mergeCell ref="HIG1:HIH3"/>
    <mergeCell ref="HHO1:HHP3"/>
    <mergeCell ref="HHQ1:HHR3"/>
    <mergeCell ref="HHS1:HHT3"/>
    <mergeCell ref="HHU1:HHV3"/>
    <mergeCell ref="HHW1:HHX3"/>
    <mergeCell ref="HKG1:HKH3"/>
    <mergeCell ref="HKI1:HKJ3"/>
    <mergeCell ref="HKK1:HKL3"/>
    <mergeCell ref="HKM1:HKN3"/>
    <mergeCell ref="HKO1:HKP3"/>
    <mergeCell ref="HJW1:HJX3"/>
    <mergeCell ref="HJY1:HJZ3"/>
    <mergeCell ref="HKA1:HKB3"/>
    <mergeCell ref="HKC1:HKD3"/>
    <mergeCell ref="HKE1:HKF3"/>
    <mergeCell ref="HJM1:HJN3"/>
    <mergeCell ref="HJO1:HJP3"/>
    <mergeCell ref="HJQ1:HJR3"/>
    <mergeCell ref="HJS1:HJT3"/>
    <mergeCell ref="HJU1:HJV3"/>
    <mergeCell ref="HJC1:HJD3"/>
    <mergeCell ref="HJE1:HJF3"/>
    <mergeCell ref="HJG1:HJH3"/>
    <mergeCell ref="HJI1:HJJ3"/>
    <mergeCell ref="HJK1:HJL3"/>
    <mergeCell ref="HLU1:HLV3"/>
    <mergeCell ref="HLW1:HLX3"/>
    <mergeCell ref="HLY1:HLZ3"/>
    <mergeCell ref="HMA1:HMB3"/>
    <mergeCell ref="HMC1:HMD3"/>
    <mergeCell ref="HLK1:HLL3"/>
    <mergeCell ref="HLM1:HLN3"/>
    <mergeCell ref="HLO1:HLP3"/>
    <mergeCell ref="HLQ1:HLR3"/>
    <mergeCell ref="HLS1:HLT3"/>
    <mergeCell ref="HLA1:HLB3"/>
    <mergeCell ref="HLC1:HLD3"/>
    <mergeCell ref="HLE1:HLF3"/>
    <mergeCell ref="HLG1:HLH3"/>
    <mergeCell ref="HLI1:HLJ3"/>
    <mergeCell ref="HKQ1:HKR3"/>
    <mergeCell ref="HKS1:HKT3"/>
    <mergeCell ref="HKU1:HKV3"/>
    <mergeCell ref="HKW1:HKX3"/>
    <mergeCell ref="HKY1:HKZ3"/>
    <mergeCell ref="HNI1:HNJ3"/>
    <mergeCell ref="HNK1:HNL3"/>
    <mergeCell ref="HNM1:HNN3"/>
    <mergeCell ref="HNO1:HNP3"/>
    <mergeCell ref="HNQ1:HNR3"/>
    <mergeCell ref="HMY1:HMZ3"/>
    <mergeCell ref="HNA1:HNB3"/>
    <mergeCell ref="HNC1:HND3"/>
    <mergeCell ref="HNE1:HNF3"/>
    <mergeCell ref="HNG1:HNH3"/>
    <mergeCell ref="HMO1:HMP3"/>
    <mergeCell ref="HMQ1:HMR3"/>
    <mergeCell ref="HMS1:HMT3"/>
    <mergeCell ref="HMU1:HMV3"/>
    <mergeCell ref="HMW1:HMX3"/>
    <mergeCell ref="HME1:HMF3"/>
    <mergeCell ref="HMG1:HMH3"/>
    <mergeCell ref="HMI1:HMJ3"/>
    <mergeCell ref="HMK1:HML3"/>
    <mergeCell ref="HMM1:HMN3"/>
    <mergeCell ref="HOW1:HOX3"/>
    <mergeCell ref="HOY1:HOZ3"/>
    <mergeCell ref="HPA1:HPB3"/>
    <mergeCell ref="HPC1:HPD3"/>
    <mergeCell ref="HPE1:HPF3"/>
    <mergeCell ref="HOM1:HON3"/>
    <mergeCell ref="HOO1:HOP3"/>
    <mergeCell ref="HOQ1:HOR3"/>
    <mergeCell ref="HOS1:HOT3"/>
    <mergeCell ref="HOU1:HOV3"/>
    <mergeCell ref="HOC1:HOD3"/>
    <mergeCell ref="HOE1:HOF3"/>
    <mergeCell ref="HOG1:HOH3"/>
    <mergeCell ref="HOI1:HOJ3"/>
    <mergeCell ref="HOK1:HOL3"/>
    <mergeCell ref="HNS1:HNT3"/>
    <mergeCell ref="HNU1:HNV3"/>
    <mergeCell ref="HNW1:HNX3"/>
    <mergeCell ref="HNY1:HNZ3"/>
    <mergeCell ref="HOA1:HOB3"/>
    <mergeCell ref="HQK1:HQL3"/>
    <mergeCell ref="HQM1:HQN3"/>
    <mergeCell ref="HQO1:HQP3"/>
    <mergeCell ref="HQQ1:HQR3"/>
    <mergeCell ref="HQS1:HQT3"/>
    <mergeCell ref="HQA1:HQB3"/>
    <mergeCell ref="HQC1:HQD3"/>
    <mergeCell ref="HQE1:HQF3"/>
    <mergeCell ref="HQG1:HQH3"/>
    <mergeCell ref="HQI1:HQJ3"/>
    <mergeCell ref="HPQ1:HPR3"/>
    <mergeCell ref="HPS1:HPT3"/>
    <mergeCell ref="HPU1:HPV3"/>
    <mergeCell ref="HPW1:HPX3"/>
    <mergeCell ref="HPY1:HPZ3"/>
    <mergeCell ref="HPG1:HPH3"/>
    <mergeCell ref="HPI1:HPJ3"/>
    <mergeCell ref="HPK1:HPL3"/>
    <mergeCell ref="HPM1:HPN3"/>
    <mergeCell ref="HPO1:HPP3"/>
    <mergeCell ref="HRY1:HRZ3"/>
    <mergeCell ref="HSA1:HSB3"/>
    <mergeCell ref="HSC1:HSD3"/>
    <mergeCell ref="HSE1:HSF3"/>
    <mergeCell ref="HSG1:HSH3"/>
    <mergeCell ref="HRO1:HRP3"/>
    <mergeCell ref="HRQ1:HRR3"/>
    <mergeCell ref="HRS1:HRT3"/>
    <mergeCell ref="HRU1:HRV3"/>
    <mergeCell ref="HRW1:HRX3"/>
    <mergeCell ref="HRE1:HRF3"/>
    <mergeCell ref="HRG1:HRH3"/>
    <mergeCell ref="HRI1:HRJ3"/>
    <mergeCell ref="HRK1:HRL3"/>
    <mergeCell ref="HRM1:HRN3"/>
    <mergeCell ref="HQU1:HQV3"/>
    <mergeCell ref="HQW1:HQX3"/>
    <mergeCell ref="HQY1:HQZ3"/>
    <mergeCell ref="HRA1:HRB3"/>
    <mergeCell ref="HRC1:HRD3"/>
    <mergeCell ref="HTM1:HTN3"/>
    <mergeCell ref="HTO1:HTP3"/>
    <mergeCell ref="HTQ1:HTR3"/>
    <mergeCell ref="HTS1:HTT3"/>
    <mergeCell ref="HTU1:HTV3"/>
    <mergeCell ref="HTC1:HTD3"/>
    <mergeCell ref="HTE1:HTF3"/>
    <mergeCell ref="HTG1:HTH3"/>
    <mergeCell ref="HTI1:HTJ3"/>
    <mergeCell ref="HTK1:HTL3"/>
    <mergeCell ref="HSS1:HST3"/>
    <mergeCell ref="HSU1:HSV3"/>
    <mergeCell ref="HSW1:HSX3"/>
    <mergeCell ref="HSY1:HSZ3"/>
    <mergeCell ref="HTA1:HTB3"/>
    <mergeCell ref="HSI1:HSJ3"/>
    <mergeCell ref="HSK1:HSL3"/>
    <mergeCell ref="HSM1:HSN3"/>
    <mergeCell ref="HSO1:HSP3"/>
    <mergeCell ref="HSQ1:HSR3"/>
    <mergeCell ref="HVA1:HVB3"/>
    <mergeCell ref="HVC1:HVD3"/>
    <mergeCell ref="HVE1:HVF3"/>
    <mergeCell ref="HVG1:HVH3"/>
    <mergeCell ref="HVI1:HVJ3"/>
    <mergeCell ref="HUQ1:HUR3"/>
    <mergeCell ref="HUS1:HUT3"/>
    <mergeCell ref="HUU1:HUV3"/>
    <mergeCell ref="HUW1:HUX3"/>
    <mergeCell ref="HUY1:HUZ3"/>
    <mergeCell ref="HUG1:HUH3"/>
    <mergeCell ref="HUI1:HUJ3"/>
    <mergeCell ref="HUK1:HUL3"/>
    <mergeCell ref="HUM1:HUN3"/>
    <mergeCell ref="HUO1:HUP3"/>
    <mergeCell ref="HTW1:HTX3"/>
    <mergeCell ref="HTY1:HTZ3"/>
    <mergeCell ref="HUA1:HUB3"/>
    <mergeCell ref="HUC1:HUD3"/>
    <mergeCell ref="HUE1:HUF3"/>
    <mergeCell ref="HWO1:HWP3"/>
    <mergeCell ref="HWQ1:HWR3"/>
    <mergeCell ref="HWS1:HWT3"/>
    <mergeCell ref="HWU1:HWV3"/>
    <mergeCell ref="HWW1:HWX3"/>
    <mergeCell ref="HWE1:HWF3"/>
    <mergeCell ref="HWG1:HWH3"/>
    <mergeCell ref="HWI1:HWJ3"/>
    <mergeCell ref="HWK1:HWL3"/>
    <mergeCell ref="HWM1:HWN3"/>
    <mergeCell ref="HVU1:HVV3"/>
    <mergeCell ref="HVW1:HVX3"/>
    <mergeCell ref="HVY1:HVZ3"/>
    <mergeCell ref="HWA1:HWB3"/>
    <mergeCell ref="HWC1:HWD3"/>
    <mergeCell ref="HVK1:HVL3"/>
    <mergeCell ref="HVM1:HVN3"/>
    <mergeCell ref="HVO1:HVP3"/>
    <mergeCell ref="HVQ1:HVR3"/>
    <mergeCell ref="HVS1:HVT3"/>
    <mergeCell ref="HYC1:HYD3"/>
    <mergeCell ref="HYE1:HYF3"/>
    <mergeCell ref="HYG1:HYH3"/>
    <mergeCell ref="HYI1:HYJ3"/>
    <mergeCell ref="HYK1:HYL3"/>
    <mergeCell ref="HXS1:HXT3"/>
    <mergeCell ref="HXU1:HXV3"/>
    <mergeCell ref="HXW1:HXX3"/>
    <mergeCell ref="HXY1:HXZ3"/>
    <mergeCell ref="HYA1:HYB3"/>
    <mergeCell ref="HXI1:HXJ3"/>
    <mergeCell ref="HXK1:HXL3"/>
    <mergeCell ref="HXM1:HXN3"/>
    <mergeCell ref="HXO1:HXP3"/>
    <mergeCell ref="HXQ1:HXR3"/>
    <mergeCell ref="HWY1:HWZ3"/>
    <mergeCell ref="HXA1:HXB3"/>
    <mergeCell ref="HXC1:HXD3"/>
    <mergeCell ref="HXE1:HXF3"/>
    <mergeCell ref="HXG1:HXH3"/>
    <mergeCell ref="HZQ1:HZR3"/>
    <mergeCell ref="HZS1:HZT3"/>
    <mergeCell ref="HZU1:HZV3"/>
    <mergeCell ref="HZW1:HZX3"/>
    <mergeCell ref="HZY1:HZZ3"/>
    <mergeCell ref="HZG1:HZH3"/>
    <mergeCell ref="HZI1:HZJ3"/>
    <mergeCell ref="HZK1:HZL3"/>
    <mergeCell ref="HZM1:HZN3"/>
    <mergeCell ref="HZO1:HZP3"/>
    <mergeCell ref="HYW1:HYX3"/>
    <mergeCell ref="HYY1:HYZ3"/>
    <mergeCell ref="HZA1:HZB3"/>
    <mergeCell ref="HZC1:HZD3"/>
    <mergeCell ref="HZE1:HZF3"/>
    <mergeCell ref="HYM1:HYN3"/>
    <mergeCell ref="HYO1:HYP3"/>
    <mergeCell ref="HYQ1:HYR3"/>
    <mergeCell ref="HYS1:HYT3"/>
    <mergeCell ref="HYU1:HYV3"/>
    <mergeCell ref="IBE1:IBF3"/>
    <mergeCell ref="IBG1:IBH3"/>
    <mergeCell ref="IBI1:IBJ3"/>
    <mergeCell ref="IBK1:IBL3"/>
    <mergeCell ref="IBM1:IBN3"/>
    <mergeCell ref="IAU1:IAV3"/>
    <mergeCell ref="IAW1:IAX3"/>
    <mergeCell ref="IAY1:IAZ3"/>
    <mergeCell ref="IBA1:IBB3"/>
    <mergeCell ref="IBC1:IBD3"/>
    <mergeCell ref="IAK1:IAL3"/>
    <mergeCell ref="IAM1:IAN3"/>
    <mergeCell ref="IAO1:IAP3"/>
    <mergeCell ref="IAQ1:IAR3"/>
    <mergeCell ref="IAS1:IAT3"/>
    <mergeCell ref="IAA1:IAB3"/>
    <mergeCell ref="IAC1:IAD3"/>
    <mergeCell ref="IAE1:IAF3"/>
    <mergeCell ref="IAG1:IAH3"/>
    <mergeCell ref="IAI1:IAJ3"/>
    <mergeCell ref="ICS1:ICT3"/>
    <mergeCell ref="ICU1:ICV3"/>
    <mergeCell ref="ICW1:ICX3"/>
    <mergeCell ref="ICY1:ICZ3"/>
    <mergeCell ref="IDA1:IDB3"/>
    <mergeCell ref="ICI1:ICJ3"/>
    <mergeCell ref="ICK1:ICL3"/>
    <mergeCell ref="ICM1:ICN3"/>
    <mergeCell ref="ICO1:ICP3"/>
    <mergeCell ref="ICQ1:ICR3"/>
    <mergeCell ref="IBY1:IBZ3"/>
    <mergeCell ref="ICA1:ICB3"/>
    <mergeCell ref="ICC1:ICD3"/>
    <mergeCell ref="ICE1:ICF3"/>
    <mergeCell ref="ICG1:ICH3"/>
    <mergeCell ref="IBO1:IBP3"/>
    <mergeCell ref="IBQ1:IBR3"/>
    <mergeCell ref="IBS1:IBT3"/>
    <mergeCell ref="IBU1:IBV3"/>
    <mergeCell ref="IBW1:IBX3"/>
    <mergeCell ref="IEG1:IEH3"/>
    <mergeCell ref="IEI1:IEJ3"/>
    <mergeCell ref="IEK1:IEL3"/>
    <mergeCell ref="IEM1:IEN3"/>
    <mergeCell ref="IEO1:IEP3"/>
    <mergeCell ref="IDW1:IDX3"/>
    <mergeCell ref="IDY1:IDZ3"/>
    <mergeCell ref="IEA1:IEB3"/>
    <mergeCell ref="IEC1:IED3"/>
    <mergeCell ref="IEE1:IEF3"/>
    <mergeCell ref="IDM1:IDN3"/>
    <mergeCell ref="IDO1:IDP3"/>
    <mergeCell ref="IDQ1:IDR3"/>
    <mergeCell ref="IDS1:IDT3"/>
    <mergeCell ref="IDU1:IDV3"/>
    <mergeCell ref="IDC1:IDD3"/>
    <mergeCell ref="IDE1:IDF3"/>
    <mergeCell ref="IDG1:IDH3"/>
    <mergeCell ref="IDI1:IDJ3"/>
    <mergeCell ref="IDK1:IDL3"/>
    <mergeCell ref="IFU1:IFV3"/>
    <mergeCell ref="IFW1:IFX3"/>
    <mergeCell ref="IFY1:IFZ3"/>
    <mergeCell ref="IGA1:IGB3"/>
    <mergeCell ref="IGC1:IGD3"/>
    <mergeCell ref="IFK1:IFL3"/>
    <mergeCell ref="IFM1:IFN3"/>
    <mergeCell ref="IFO1:IFP3"/>
    <mergeCell ref="IFQ1:IFR3"/>
    <mergeCell ref="IFS1:IFT3"/>
    <mergeCell ref="IFA1:IFB3"/>
    <mergeCell ref="IFC1:IFD3"/>
    <mergeCell ref="IFE1:IFF3"/>
    <mergeCell ref="IFG1:IFH3"/>
    <mergeCell ref="IFI1:IFJ3"/>
    <mergeCell ref="IEQ1:IER3"/>
    <mergeCell ref="IES1:IET3"/>
    <mergeCell ref="IEU1:IEV3"/>
    <mergeCell ref="IEW1:IEX3"/>
    <mergeCell ref="IEY1:IEZ3"/>
    <mergeCell ref="IHI1:IHJ3"/>
    <mergeCell ref="IHK1:IHL3"/>
    <mergeCell ref="IHM1:IHN3"/>
    <mergeCell ref="IHO1:IHP3"/>
    <mergeCell ref="IHQ1:IHR3"/>
    <mergeCell ref="IGY1:IGZ3"/>
    <mergeCell ref="IHA1:IHB3"/>
    <mergeCell ref="IHC1:IHD3"/>
    <mergeCell ref="IHE1:IHF3"/>
    <mergeCell ref="IHG1:IHH3"/>
    <mergeCell ref="IGO1:IGP3"/>
    <mergeCell ref="IGQ1:IGR3"/>
    <mergeCell ref="IGS1:IGT3"/>
    <mergeCell ref="IGU1:IGV3"/>
    <mergeCell ref="IGW1:IGX3"/>
    <mergeCell ref="IGE1:IGF3"/>
    <mergeCell ref="IGG1:IGH3"/>
    <mergeCell ref="IGI1:IGJ3"/>
    <mergeCell ref="IGK1:IGL3"/>
    <mergeCell ref="IGM1:IGN3"/>
    <mergeCell ref="IIW1:IIX3"/>
    <mergeCell ref="IIY1:IIZ3"/>
    <mergeCell ref="IJA1:IJB3"/>
    <mergeCell ref="IJC1:IJD3"/>
    <mergeCell ref="IJE1:IJF3"/>
    <mergeCell ref="IIM1:IIN3"/>
    <mergeCell ref="IIO1:IIP3"/>
    <mergeCell ref="IIQ1:IIR3"/>
    <mergeCell ref="IIS1:IIT3"/>
    <mergeCell ref="IIU1:IIV3"/>
    <mergeCell ref="IIC1:IID3"/>
    <mergeCell ref="IIE1:IIF3"/>
    <mergeCell ref="IIG1:IIH3"/>
    <mergeCell ref="III1:IIJ3"/>
    <mergeCell ref="IIK1:IIL3"/>
    <mergeCell ref="IHS1:IHT3"/>
    <mergeCell ref="IHU1:IHV3"/>
    <mergeCell ref="IHW1:IHX3"/>
    <mergeCell ref="IHY1:IHZ3"/>
    <mergeCell ref="IIA1:IIB3"/>
    <mergeCell ref="IKK1:IKL3"/>
    <mergeCell ref="IKM1:IKN3"/>
    <mergeCell ref="IKO1:IKP3"/>
    <mergeCell ref="IKQ1:IKR3"/>
    <mergeCell ref="IKS1:IKT3"/>
    <mergeCell ref="IKA1:IKB3"/>
    <mergeCell ref="IKC1:IKD3"/>
    <mergeCell ref="IKE1:IKF3"/>
    <mergeCell ref="IKG1:IKH3"/>
    <mergeCell ref="IKI1:IKJ3"/>
    <mergeCell ref="IJQ1:IJR3"/>
    <mergeCell ref="IJS1:IJT3"/>
    <mergeCell ref="IJU1:IJV3"/>
    <mergeCell ref="IJW1:IJX3"/>
    <mergeCell ref="IJY1:IJZ3"/>
    <mergeCell ref="IJG1:IJH3"/>
    <mergeCell ref="IJI1:IJJ3"/>
    <mergeCell ref="IJK1:IJL3"/>
    <mergeCell ref="IJM1:IJN3"/>
    <mergeCell ref="IJO1:IJP3"/>
    <mergeCell ref="ILY1:ILZ3"/>
    <mergeCell ref="IMA1:IMB3"/>
    <mergeCell ref="IMC1:IMD3"/>
    <mergeCell ref="IME1:IMF3"/>
    <mergeCell ref="IMG1:IMH3"/>
    <mergeCell ref="ILO1:ILP3"/>
    <mergeCell ref="ILQ1:ILR3"/>
    <mergeCell ref="ILS1:ILT3"/>
    <mergeCell ref="ILU1:ILV3"/>
    <mergeCell ref="ILW1:ILX3"/>
    <mergeCell ref="ILE1:ILF3"/>
    <mergeCell ref="ILG1:ILH3"/>
    <mergeCell ref="ILI1:ILJ3"/>
    <mergeCell ref="ILK1:ILL3"/>
    <mergeCell ref="ILM1:ILN3"/>
    <mergeCell ref="IKU1:IKV3"/>
    <mergeCell ref="IKW1:IKX3"/>
    <mergeCell ref="IKY1:IKZ3"/>
    <mergeCell ref="ILA1:ILB3"/>
    <mergeCell ref="ILC1:ILD3"/>
    <mergeCell ref="INM1:INN3"/>
    <mergeCell ref="INO1:INP3"/>
    <mergeCell ref="INQ1:INR3"/>
    <mergeCell ref="INS1:INT3"/>
    <mergeCell ref="INU1:INV3"/>
    <mergeCell ref="INC1:IND3"/>
    <mergeCell ref="INE1:INF3"/>
    <mergeCell ref="ING1:INH3"/>
    <mergeCell ref="INI1:INJ3"/>
    <mergeCell ref="INK1:INL3"/>
    <mergeCell ref="IMS1:IMT3"/>
    <mergeCell ref="IMU1:IMV3"/>
    <mergeCell ref="IMW1:IMX3"/>
    <mergeCell ref="IMY1:IMZ3"/>
    <mergeCell ref="INA1:INB3"/>
    <mergeCell ref="IMI1:IMJ3"/>
    <mergeCell ref="IMK1:IML3"/>
    <mergeCell ref="IMM1:IMN3"/>
    <mergeCell ref="IMO1:IMP3"/>
    <mergeCell ref="IMQ1:IMR3"/>
    <mergeCell ref="IPA1:IPB3"/>
    <mergeCell ref="IPC1:IPD3"/>
    <mergeCell ref="IPE1:IPF3"/>
    <mergeCell ref="IPG1:IPH3"/>
    <mergeCell ref="IPI1:IPJ3"/>
    <mergeCell ref="IOQ1:IOR3"/>
    <mergeCell ref="IOS1:IOT3"/>
    <mergeCell ref="IOU1:IOV3"/>
    <mergeCell ref="IOW1:IOX3"/>
    <mergeCell ref="IOY1:IOZ3"/>
    <mergeCell ref="IOG1:IOH3"/>
    <mergeCell ref="IOI1:IOJ3"/>
    <mergeCell ref="IOK1:IOL3"/>
    <mergeCell ref="IOM1:ION3"/>
    <mergeCell ref="IOO1:IOP3"/>
    <mergeCell ref="INW1:INX3"/>
    <mergeCell ref="INY1:INZ3"/>
    <mergeCell ref="IOA1:IOB3"/>
    <mergeCell ref="IOC1:IOD3"/>
    <mergeCell ref="IOE1:IOF3"/>
    <mergeCell ref="IQO1:IQP3"/>
    <mergeCell ref="IQQ1:IQR3"/>
    <mergeCell ref="IQS1:IQT3"/>
    <mergeCell ref="IQU1:IQV3"/>
    <mergeCell ref="IQW1:IQX3"/>
    <mergeCell ref="IQE1:IQF3"/>
    <mergeCell ref="IQG1:IQH3"/>
    <mergeCell ref="IQI1:IQJ3"/>
    <mergeCell ref="IQK1:IQL3"/>
    <mergeCell ref="IQM1:IQN3"/>
    <mergeCell ref="IPU1:IPV3"/>
    <mergeCell ref="IPW1:IPX3"/>
    <mergeCell ref="IPY1:IPZ3"/>
    <mergeCell ref="IQA1:IQB3"/>
    <mergeCell ref="IQC1:IQD3"/>
    <mergeCell ref="IPK1:IPL3"/>
    <mergeCell ref="IPM1:IPN3"/>
    <mergeCell ref="IPO1:IPP3"/>
    <mergeCell ref="IPQ1:IPR3"/>
    <mergeCell ref="IPS1:IPT3"/>
    <mergeCell ref="ISC1:ISD3"/>
    <mergeCell ref="ISE1:ISF3"/>
    <mergeCell ref="ISG1:ISH3"/>
    <mergeCell ref="ISI1:ISJ3"/>
    <mergeCell ref="ISK1:ISL3"/>
    <mergeCell ref="IRS1:IRT3"/>
    <mergeCell ref="IRU1:IRV3"/>
    <mergeCell ref="IRW1:IRX3"/>
    <mergeCell ref="IRY1:IRZ3"/>
    <mergeCell ref="ISA1:ISB3"/>
    <mergeCell ref="IRI1:IRJ3"/>
    <mergeCell ref="IRK1:IRL3"/>
    <mergeCell ref="IRM1:IRN3"/>
    <mergeCell ref="IRO1:IRP3"/>
    <mergeCell ref="IRQ1:IRR3"/>
    <mergeCell ref="IQY1:IQZ3"/>
    <mergeCell ref="IRA1:IRB3"/>
    <mergeCell ref="IRC1:IRD3"/>
    <mergeCell ref="IRE1:IRF3"/>
    <mergeCell ref="IRG1:IRH3"/>
    <mergeCell ref="ITQ1:ITR3"/>
    <mergeCell ref="ITS1:ITT3"/>
    <mergeCell ref="ITU1:ITV3"/>
    <mergeCell ref="ITW1:ITX3"/>
    <mergeCell ref="ITY1:ITZ3"/>
    <mergeCell ref="ITG1:ITH3"/>
    <mergeCell ref="ITI1:ITJ3"/>
    <mergeCell ref="ITK1:ITL3"/>
    <mergeCell ref="ITM1:ITN3"/>
    <mergeCell ref="ITO1:ITP3"/>
    <mergeCell ref="ISW1:ISX3"/>
    <mergeCell ref="ISY1:ISZ3"/>
    <mergeCell ref="ITA1:ITB3"/>
    <mergeCell ref="ITC1:ITD3"/>
    <mergeCell ref="ITE1:ITF3"/>
    <mergeCell ref="ISM1:ISN3"/>
    <mergeCell ref="ISO1:ISP3"/>
    <mergeCell ref="ISQ1:ISR3"/>
    <mergeCell ref="ISS1:IST3"/>
    <mergeCell ref="ISU1:ISV3"/>
    <mergeCell ref="IVE1:IVF3"/>
    <mergeCell ref="IVG1:IVH3"/>
    <mergeCell ref="IVI1:IVJ3"/>
    <mergeCell ref="IVK1:IVL3"/>
    <mergeCell ref="IVM1:IVN3"/>
    <mergeCell ref="IUU1:IUV3"/>
    <mergeCell ref="IUW1:IUX3"/>
    <mergeCell ref="IUY1:IUZ3"/>
    <mergeCell ref="IVA1:IVB3"/>
    <mergeCell ref="IVC1:IVD3"/>
    <mergeCell ref="IUK1:IUL3"/>
    <mergeCell ref="IUM1:IUN3"/>
    <mergeCell ref="IUO1:IUP3"/>
    <mergeCell ref="IUQ1:IUR3"/>
    <mergeCell ref="IUS1:IUT3"/>
    <mergeCell ref="IUA1:IUB3"/>
    <mergeCell ref="IUC1:IUD3"/>
    <mergeCell ref="IUE1:IUF3"/>
    <mergeCell ref="IUG1:IUH3"/>
    <mergeCell ref="IUI1:IUJ3"/>
    <mergeCell ref="IWS1:IWT3"/>
    <mergeCell ref="IWU1:IWV3"/>
    <mergeCell ref="IWW1:IWX3"/>
    <mergeCell ref="IWY1:IWZ3"/>
    <mergeCell ref="IXA1:IXB3"/>
    <mergeCell ref="IWI1:IWJ3"/>
    <mergeCell ref="IWK1:IWL3"/>
    <mergeCell ref="IWM1:IWN3"/>
    <mergeCell ref="IWO1:IWP3"/>
    <mergeCell ref="IWQ1:IWR3"/>
    <mergeCell ref="IVY1:IVZ3"/>
    <mergeCell ref="IWA1:IWB3"/>
    <mergeCell ref="IWC1:IWD3"/>
    <mergeCell ref="IWE1:IWF3"/>
    <mergeCell ref="IWG1:IWH3"/>
    <mergeCell ref="IVO1:IVP3"/>
    <mergeCell ref="IVQ1:IVR3"/>
    <mergeCell ref="IVS1:IVT3"/>
    <mergeCell ref="IVU1:IVV3"/>
    <mergeCell ref="IVW1:IVX3"/>
    <mergeCell ref="IYG1:IYH3"/>
    <mergeCell ref="IYI1:IYJ3"/>
    <mergeCell ref="IYK1:IYL3"/>
    <mergeCell ref="IYM1:IYN3"/>
    <mergeCell ref="IYO1:IYP3"/>
    <mergeCell ref="IXW1:IXX3"/>
    <mergeCell ref="IXY1:IXZ3"/>
    <mergeCell ref="IYA1:IYB3"/>
    <mergeCell ref="IYC1:IYD3"/>
    <mergeCell ref="IYE1:IYF3"/>
    <mergeCell ref="IXM1:IXN3"/>
    <mergeCell ref="IXO1:IXP3"/>
    <mergeCell ref="IXQ1:IXR3"/>
    <mergeCell ref="IXS1:IXT3"/>
    <mergeCell ref="IXU1:IXV3"/>
    <mergeCell ref="IXC1:IXD3"/>
    <mergeCell ref="IXE1:IXF3"/>
    <mergeCell ref="IXG1:IXH3"/>
    <mergeCell ref="IXI1:IXJ3"/>
    <mergeCell ref="IXK1:IXL3"/>
    <mergeCell ref="IZU1:IZV3"/>
    <mergeCell ref="IZW1:IZX3"/>
    <mergeCell ref="IZY1:IZZ3"/>
    <mergeCell ref="JAA1:JAB3"/>
    <mergeCell ref="JAC1:JAD3"/>
    <mergeCell ref="IZK1:IZL3"/>
    <mergeCell ref="IZM1:IZN3"/>
    <mergeCell ref="IZO1:IZP3"/>
    <mergeCell ref="IZQ1:IZR3"/>
    <mergeCell ref="IZS1:IZT3"/>
    <mergeCell ref="IZA1:IZB3"/>
    <mergeCell ref="IZC1:IZD3"/>
    <mergeCell ref="IZE1:IZF3"/>
    <mergeCell ref="IZG1:IZH3"/>
    <mergeCell ref="IZI1:IZJ3"/>
    <mergeCell ref="IYQ1:IYR3"/>
    <mergeCell ref="IYS1:IYT3"/>
    <mergeCell ref="IYU1:IYV3"/>
    <mergeCell ref="IYW1:IYX3"/>
    <mergeCell ref="IYY1:IYZ3"/>
    <mergeCell ref="JBI1:JBJ3"/>
    <mergeCell ref="JBK1:JBL3"/>
    <mergeCell ref="JBM1:JBN3"/>
    <mergeCell ref="JBO1:JBP3"/>
    <mergeCell ref="JBQ1:JBR3"/>
    <mergeCell ref="JAY1:JAZ3"/>
    <mergeCell ref="JBA1:JBB3"/>
    <mergeCell ref="JBC1:JBD3"/>
    <mergeCell ref="JBE1:JBF3"/>
    <mergeCell ref="JBG1:JBH3"/>
    <mergeCell ref="JAO1:JAP3"/>
    <mergeCell ref="JAQ1:JAR3"/>
    <mergeCell ref="JAS1:JAT3"/>
    <mergeCell ref="JAU1:JAV3"/>
    <mergeCell ref="JAW1:JAX3"/>
    <mergeCell ref="JAE1:JAF3"/>
    <mergeCell ref="JAG1:JAH3"/>
    <mergeCell ref="JAI1:JAJ3"/>
    <mergeCell ref="JAK1:JAL3"/>
    <mergeCell ref="JAM1:JAN3"/>
    <mergeCell ref="JCW1:JCX3"/>
    <mergeCell ref="JCY1:JCZ3"/>
    <mergeCell ref="JDA1:JDB3"/>
    <mergeCell ref="JDC1:JDD3"/>
    <mergeCell ref="JDE1:JDF3"/>
    <mergeCell ref="JCM1:JCN3"/>
    <mergeCell ref="JCO1:JCP3"/>
    <mergeCell ref="JCQ1:JCR3"/>
    <mergeCell ref="JCS1:JCT3"/>
    <mergeCell ref="JCU1:JCV3"/>
    <mergeCell ref="JCC1:JCD3"/>
    <mergeCell ref="JCE1:JCF3"/>
    <mergeCell ref="JCG1:JCH3"/>
    <mergeCell ref="JCI1:JCJ3"/>
    <mergeCell ref="JCK1:JCL3"/>
    <mergeCell ref="JBS1:JBT3"/>
    <mergeCell ref="JBU1:JBV3"/>
    <mergeCell ref="JBW1:JBX3"/>
    <mergeCell ref="JBY1:JBZ3"/>
    <mergeCell ref="JCA1:JCB3"/>
    <mergeCell ref="JEK1:JEL3"/>
    <mergeCell ref="JEM1:JEN3"/>
    <mergeCell ref="JEO1:JEP3"/>
    <mergeCell ref="JEQ1:JER3"/>
    <mergeCell ref="JES1:JET3"/>
    <mergeCell ref="JEA1:JEB3"/>
    <mergeCell ref="JEC1:JED3"/>
    <mergeCell ref="JEE1:JEF3"/>
    <mergeCell ref="JEG1:JEH3"/>
    <mergeCell ref="JEI1:JEJ3"/>
    <mergeCell ref="JDQ1:JDR3"/>
    <mergeCell ref="JDS1:JDT3"/>
    <mergeCell ref="JDU1:JDV3"/>
    <mergeCell ref="JDW1:JDX3"/>
    <mergeCell ref="JDY1:JDZ3"/>
    <mergeCell ref="JDG1:JDH3"/>
    <mergeCell ref="JDI1:JDJ3"/>
    <mergeCell ref="JDK1:JDL3"/>
    <mergeCell ref="JDM1:JDN3"/>
    <mergeCell ref="JDO1:JDP3"/>
    <mergeCell ref="JFY1:JFZ3"/>
    <mergeCell ref="JGA1:JGB3"/>
    <mergeCell ref="JGC1:JGD3"/>
    <mergeCell ref="JGE1:JGF3"/>
    <mergeCell ref="JGG1:JGH3"/>
    <mergeCell ref="JFO1:JFP3"/>
    <mergeCell ref="JFQ1:JFR3"/>
    <mergeCell ref="JFS1:JFT3"/>
    <mergeCell ref="JFU1:JFV3"/>
    <mergeCell ref="JFW1:JFX3"/>
    <mergeCell ref="JFE1:JFF3"/>
    <mergeCell ref="JFG1:JFH3"/>
    <mergeCell ref="JFI1:JFJ3"/>
    <mergeCell ref="JFK1:JFL3"/>
    <mergeCell ref="JFM1:JFN3"/>
    <mergeCell ref="JEU1:JEV3"/>
    <mergeCell ref="JEW1:JEX3"/>
    <mergeCell ref="JEY1:JEZ3"/>
    <mergeCell ref="JFA1:JFB3"/>
    <mergeCell ref="JFC1:JFD3"/>
    <mergeCell ref="JHM1:JHN3"/>
    <mergeCell ref="JHO1:JHP3"/>
    <mergeCell ref="JHQ1:JHR3"/>
    <mergeCell ref="JHS1:JHT3"/>
    <mergeCell ref="JHU1:JHV3"/>
    <mergeCell ref="JHC1:JHD3"/>
    <mergeCell ref="JHE1:JHF3"/>
    <mergeCell ref="JHG1:JHH3"/>
    <mergeCell ref="JHI1:JHJ3"/>
    <mergeCell ref="JHK1:JHL3"/>
    <mergeCell ref="JGS1:JGT3"/>
    <mergeCell ref="JGU1:JGV3"/>
    <mergeCell ref="JGW1:JGX3"/>
    <mergeCell ref="JGY1:JGZ3"/>
    <mergeCell ref="JHA1:JHB3"/>
    <mergeCell ref="JGI1:JGJ3"/>
    <mergeCell ref="JGK1:JGL3"/>
    <mergeCell ref="JGM1:JGN3"/>
    <mergeCell ref="JGO1:JGP3"/>
    <mergeCell ref="JGQ1:JGR3"/>
    <mergeCell ref="JJA1:JJB3"/>
    <mergeCell ref="JJC1:JJD3"/>
    <mergeCell ref="JJE1:JJF3"/>
    <mergeCell ref="JJG1:JJH3"/>
    <mergeCell ref="JJI1:JJJ3"/>
    <mergeCell ref="JIQ1:JIR3"/>
    <mergeCell ref="JIS1:JIT3"/>
    <mergeCell ref="JIU1:JIV3"/>
    <mergeCell ref="JIW1:JIX3"/>
    <mergeCell ref="JIY1:JIZ3"/>
    <mergeCell ref="JIG1:JIH3"/>
    <mergeCell ref="JII1:JIJ3"/>
    <mergeCell ref="JIK1:JIL3"/>
    <mergeCell ref="JIM1:JIN3"/>
    <mergeCell ref="JIO1:JIP3"/>
    <mergeCell ref="JHW1:JHX3"/>
    <mergeCell ref="JHY1:JHZ3"/>
    <mergeCell ref="JIA1:JIB3"/>
    <mergeCell ref="JIC1:JID3"/>
    <mergeCell ref="JIE1:JIF3"/>
    <mergeCell ref="JKO1:JKP3"/>
    <mergeCell ref="JKQ1:JKR3"/>
    <mergeCell ref="JKS1:JKT3"/>
    <mergeCell ref="JKU1:JKV3"/>
    <mergeCell ref="JKW1:JKX3"/>
    <mergeCell ref="JKE1:JKF3"/>
    <mergeCell ref="JKG1:JKH3"/>
    <mergeCell ref="JKI1:JKJ3"/>
    <mergeCell ref="JKK1:JKL3"/>
    <mergeCell ref="JKM1:JKN3"/>
    <mergeCell ref="JJU1:JJV3"/>
    <mergeCell ref="JJW1:JJX3"/>
    <mergeCell ref="JJY1:JJZ3"/>
    <mergeCell ref="JKA1:JKB3"/>
    <mergeCell ref="JKC1:JKD3"/>
    <mergeCell ref="JJK1:JJL3"/>
    <mergeCell ref="JJM1:JJN3"/>
    <mergeCell ref="JJO1:JJP3"/>
    <mergeCell ref="JJQ1:JJR3"/>
    <mergeCell ref="JJS1:JJT3"/>
    <mergeCell ref="JMC1:JMD3"/>
    <mergeCell ref="JME1:JMF3"/>
    <mergeCell ref="JMG1:JMH3"/>
    <mergeCell ref="JMI1:JMJ3"/>
    <mergeCell ref="JMK1:JML3"/>
    <mergeCell ref="JLS1:JLT3"/>
    <mergeCell ref="JLU1:JLV3"/>
    <mergeCell ref="JLW1:JLX3"/>
    <mergeCell ref="JLY1:JLZ3"/>
    <mergeCell ref="JMA1:JMB3"/>
    <mergeCell ref="JLI1:JLJ3"/>
    <mergeCell ref="JLK1:JLL3"/>
    <mergeCell ref="JLM1:JLN3"/>
    <mergeCell ref="JLO1:JLP3"/>
    <mergeCell ref="JLQ1:JLR3"/>
    <mergeCell ref="JKY1:JKZ3"/>
    <mergeCell ref="JLA1:JLB3"/>
    <mergeCell ref="JLC1:JLD3"/>
    <mergeCell ref="JLE1:JLF3"/>
    <mergeCell ref="JLG1:JLH3"/>
    <mergeCell ref="JNQ1:JNR3"/>
    <mergeCell ref="JNS1:JNT3"/>
    <mergeCell ref="JNU1:JNV3"/>
    <mergeCell ref="JNW1:JNX3"/>
    <mergeCell ref="JNY1:JNZ3"/>
    <mergeCell ref="JNG1:JNH3"/>
    <mergeCell ref="JNI1:JNJ3"/>
    <mergeCell ref="JNK1:JNL3"/>
    <mergeCell ref="JNM1:JNN3"/>
    <mergeCell ref="JNO1:JNP3"/>
    <mergeCell ref="JMW1:JMX3"/>
    <mergeCell ref="JMY1:JMZ3"/>
    <mergeCell ref="JNA1:JNB3"/>
    <mergeCell ref="JNC1:JND3"/>
    <mergeCell ref="JNE1:JNF3"/>
    <mergeCell ref="JMM1:JMN3"/>
    <mergeCell ref="JMO1:JMP3"/>
    <mergeCell ref="JMQ1:JMR3"/>
    <mergeCell ref="JMS1:JMT3"/>
    <mergeCell ref="JMU1:JMV3"/>
    <mergeCell ref="JPE1:JPF3"/>
    <mergeCell ref="JPG1:JPH3"/>
    <mergeCell ref="JPI1:JPJ3"/>
    <mergeCell ref="JPK1:JPL3"/>
    <mergeCell ref="JPM1:JPN3"/>
    <mergeCell ref="JOU1:JOV3"/>
    <mergeCell ref="JOW1:JOX3"/>
    <mergeCell ref="JOY1:JOZ3"/>
    <mergeCell ref="JPA1:JPB3"/>
    <mergeCell ref="JPC1:JPD3"/>
    <mergeCell ref="JOK1:JOL3"/>
    <mergeCell ref="JOM1:JON3"/>
    <mergeCell ref="JOO1:JOP3"/>
    <mergeCell ref="JOQ1:JOR3"/>
    <mergeCell ref="JOS1:JOT3"/>
    <mergeCell ref="JOA1:JOB3"/>
    <mergeCell ref="JOC1:JOD3"/>
    <mergeCell ref="JOE1:JOF3"/>
    <mergeCell ref="JOG1:JOH3"/>
    <mergeCell ref="JOI1:JOJ3"/>
    <mergeCell ref="JQS1:JQT3"/>
    <mergeCell ref="JQU1:JQV3"/>
    <mergeCell ref="JQW1:JQX3"/>
    <mergeCell ref="JQY1:JQZ3"/>
    <mergeCell ref="JRA1:JRB3"/>
    <mergeCell ref="JQI1:JQJ3"/>
    <mergeCell ref="JQK1:JQL3"/>
    <mergeCell ref="JQM1:JQN3"/>
    <mergeCell ref="JQO1:JQP3"/>
    <mergeCell ref="JQQ1:JQR3"/>
    <mergeCell ref="JPY1:JPZ3"/>
    <mergeCell ref="JQA1:JQB3"/>
    <mergeCell ref="JQC1:JQD3"/>
    <mergeCell ref="JQE1:JQF3"/>
    <mergeCell ref="JQG1:JQH3"/>
    <mergeCell ref="JPO1:JPP3"/>
    <mergeCell ref="JPQ1:JPR3"/>
    <mergeCell ref="JPS1:JPT3"/>
    <mergeCell ref="JPU1:JPV3"/>
    <mergeCell ref="JPW1:JPX3"/>
    <mergeCell ref="JSG1:JSH3"/>
    <mergeCell ref="JSI1:JSJ3"/>
    <mergeCell ref="JSK1:JSL3"/>
    <mergeCell ref="JSM1:JSN3"/>
    <mergeCell ref="JSO1:JSP3"/>
    <mergeCell ref="JRW1:JRX3"/>
    <mergeCell ref="JRY1:JRZ3"/>
    <mergeCell ref="JSA1:JSB3"/>
    <mergeCell ref="JSC1:JSD3"/>
    <mergeCell ref="JSE1:JSF3"/>
    <mergeCell ref="JRM1:JRN3"/>
    <mergeCell ref="JRO1:JRP3"/>
    <mergeCell ref="JRQ1:JRR3"/>
    <mergeCell ref="JRS1:JRT3"/>
    <mergeCell ref="JRU1:JRV3"/>
    <mergeCell ref="JRC1:JRD3"/>
    <mergeCell ref="JRE1:JRF3"/>
    <mergeCell ref="JRG1:JRH3"/>
    <mergeCell ref="JRI1:JRJ3"/>
    <mergeCell ref="JRK1:JRL3"/>
    <mergeCell ref="JTU1:JTV3"/>
    <mergeCell ref="JTW1:JTX3"/>
    <mergeCell ref="JTY1:JTZ3"/>
    <mergeCell ref="JUA1:JUB3"/>
    <mergeCell ref="JUC1:JUD3"/>
    <mergeCell ref="JTK1:JTL3"/>
    <mergeCell ref="JTM1:JTN3"/>
    <mergeCell ref="JTO1:JTP3"/>
    <mergeCell ref="JTQ1:JTR3"/>
    <mergeCell ref="JTS1:JTT3"/>
    <mergeCell ref="JTA1:JTB3"/>
    <mergeCell ref="JTC1:JTD3"/>
    <mergeCell ref="JTE1:JTF3"/>
    <mergeCell ref="JTG1:JTH3"/>
    <mergeCell ref="JTI1:JTJ3"/>
    <mergeCell ref="JSQ1:JSR3"/>
    <mergeCell ref="JSS1:JST3"/>
    <mergeCell ref="JSU1:JSV3"/>
    <mergeCell ref="JSW1:JSX3"/>
    <mergeCell ref="JSY1:JSZ3"/>
    <mergeCell ref="JVI1:JVJ3"/>
    <mergeCell ref="JVK1:JVL3"/>
    <mergeCell ref="JVM1:JVN3"/>
    <mergeCell ref="JVO1:JVP3"/>
    <mergeCell ref="JVQ1:JVR3"/>
    <mergeCell ref="JUY1:JUZ3"/>
    <mergeCell ref="JVA1:JVB3"/>
    <mergeCell ref="JVC1:JVD3"/>
    <mergeCell ref="JVE1:JVF3"/>
    <mergeCell ref="JVG1:JVH3"/>
    <mergeCell ref="JUO1:JUP3"/>
    <mergeCell ref="JUQ1:JUR3"/>
    <mergeCell ref="JUS1:JUT3"/>
    <mergeCell ref="JUU1:JUV3"/>
    <mergeCell ref="JUW1:JUX3"/>
    <mergeCell ref="JUE1:JUF3"/>
    <mergeCell ref="JUG1:JUH3"/>
    <mergeCell ref="JUI1:JUJ3"/>
    <mergeCell ref="JUK1:JUL3"/>
    <mergeCell ref="JUM1:JUN3"/>
    <mergeCell ref="JWW1:JWX3"/>
    <mergeCell ref="JWY1:JWZ3"/>
    <mergeCell ref="JXA1:JXB3"/>
    <mergeCell ref="JXC1:JXD3"/>
    <mergeCell ref="JXE1:JXF3"/>
    <mergeCell ref="JWM1:JWN3"/>
    <mergeCell ref="JWO1:JWP3"/>
    <mergeCell ref="JWQ1:JWR3"/>
    <mergeCell ref="JWS1:JWT3"/>
    <mergeCell ref="JWU1:JWV3"/>
    <mergeCell ref="JWC1:JWD3"/>
    <mergeCell ref="JWE1:JWF3"/>
    <mergeCell ref="JWG1:JWH3"/>
    <mergeCell ref="JWI1:JWJ3"/>
    <mergeCell ref="JWK1:JWL3"/>
    <mergeCell ref="JVS1:JVT3"/>
    <mergeCell ref="JVU1:JVV3"/>
    <mergeCell ref="JVW1:JVX3"/>
    <mergeCell ref="JVY1:JVZ3"/>
    <mergeCell ref="JWA1:JWB3"/>
    <mergeCell ref="JYK1:JYL3"/>
    <mergeCell ref="JYM1:JYN3"/>
    <mergeCell ref="JYO1:JYP3"/>
    <mergeCell ref="JYQ1:JYR3"/>
    <mergeCell ref="JYS1:JYT3"/>
    <mergeCell ref="JYA1:JYB3"/>
    <mergeCell ref="JYC1:JYD3"/>
    <mergeCell ref="JYE1:JYF3"/>
    <mergeCell ref="JYG1:JYH3"/>
    <mergeCell ref="JYI1:JYJ3"/>
    <mergeCell ref="JXQ1:JXR3"/>
    <mergeCell ref="JXS1:JXT3"/>
    <mergeCell ref="JXU1:JXV3"/>
    <mergeCell ref="JXW1:JXX3"/>
    <mergeCell ref="JXY1:JXZ3"/>
    <mergeCell ref="JXG1:JXH3"/>
    <mergeCell ref="JXI1:JXJ3"/>
    <mergeCell ref="JXK1:JXL3"/>
    <mergeCell ref="JXM1:JXN3"/>
    <mergeCell ref="JXO1:JXP3"/>
    <mergeCell ref="JZY1:JZZ3"/>
    <mergeCell ref="KAA1:KAB3"/>
    <mergeCell ref="KAC1:KAD3"/>
    <mergeCell ref="KAE1:KAF3"/>
    <mergeCell ref="KAG1:KAH3"/>
    <mergeCell ref="JZO1:JZP3"/>
    <mergeCell ref="JZQ1:JZR3"/>
    <mergeCell ref="JZS1:JZT3"/>
    <mergeCell ref="JZU1:JZV3"/>
    <mergeCell ref="JZW1:JZX3"/>
    <mergeCell ref="JZE1:JZF3"/>
    <mergeCell ref="JZG1:JZH3"/>
    <mergeCell ref="JZI1:JZJ3"/>
    <mergeCell ref="JZK1:JZL3"/>
    <mergeCell ref="JZM1:JZN3"/>
    <mergeCell ref="JYU1:JYV3"/>
    <mergeCell ref="JYW1:JYX3"/>
    <mergeCell ref="JYY1:JYZ3"/>
    <mergeCell ref="JZA1:JZB3"/>
    <mergeCell ref="JZC1:JZD3"/>
    <mergeCell ref="KBM1:KBN3"/>
    <mergeCell ref="KBO1:KBP3"/>
    <mergeCell ref="KBQ1:KBR3"/>
    <mergeCell ref="KBS1:KBT3"/>
    <mergeCell ref="KBU1:KBV3"/>
    <mergeCell ref="KBC1:KBD3"/>
    <mergeCell ref="KBE1:KBF3"/>
    <mergeCell ref="KBG1:KBH3"/>
    <mergeCell ref="KBI1:KBJ3"/>
    <mergeCell ref="KBK1:KBL3"/>
    <mergeCell ref="KAS1:KAT3"/>
    <mergeCell ref="KAU1:KAV3"/>
    <mergeCell ref="KAW1:KAX3"/>
    <mergeCell ref="KAY1:KAZ3"/>
    <mergeCell ref="KBA1:KBB3"/>
    <mergeCell ref="KAI1:KAJ3"/>
    <mergeCell ref="KAK1:KAL3"/>
    <mergeCell ref="KAM1:KAN3"/>
    <mergeCell ref="KAO1:KAP3"/>
    <mergeCell ref="KAQ1:KAR3"/>
    <mergeCell ref="KDA1:KDB3"/>
    <mergeCell ref="KDC1:KDD3"/>
    <mergeCell ref="KDE1:KDF3"/>
    <mergeCell ref="KDG1:KDH3"/>
    <mergeCell ref="KDI1:KDJ3"/>
    <mergeCell ref="KCQ1:KCR3"/>
    <mergeCell ref="KCS1:KCT3"/>
    <mergeCell ref="KCU1:KCV3"/>
    <mergeCell ref="KCW1:KCX3"/>
    <mergeCell ref="KCY1:KCZ3"/>
    <mergeCell ref="KCG1:KCH3"/>
    <mergeCell ref="KCI1:KCJ3"/>
    <mergeCell ref="KCK1:KCL3"/>
    <mergeCell ref="KCM1:KCN3"/>
    <mergeCell ref="KCO1:KCP3"/>
    <mergeCell ref="KBW1:KBX3"/>
    <mergeCell ref="KBY1:KBZ3"/>
    <mergeCell ref="KCA1:KCB3"/>
    <mergeCell ref="KCC1:KCD3"/>
    <mergeCell ref="KCE1:KCF3"/>
    <mergeCell ref="KEO1:KEP3"/>
    <mergeCell ref="KEQ1:KER3"/>
    <mergeCell ref="KES1:KET3"/>
    <mergeCell ref="KEU1:KEV3"/>
    <mergeCell ref="KEW1:KEX3"/>
    <mergeCell ref="KEE1:KEF3"/>
    <mergeCell ref="KEG1:KEH3"/>
    <mergeCell ref="KEI1:KEJ3"/>
    <mergeCell ref="KEK1:KEL3"/>
    <mergeCell ref="KEM1:KEN3"/>
    <mergeCell ref="KDU1:KDV3"/>
    <mergeCell ref="KDW1:KDX3"/>
    <mergeCell ref="KDY1:KDZ3"/>
    <mergeCell ref="KEA1:KEB3"/>
    <mergeCell ref="KEC1:KED3"/>
    <mergeCell ref="KDK1:KDL3"/>
    <mergeCell ref="KDM1:KDN3"/>
    <mergeCell ref="KDO1:KDP3"/>
    <mergeCell ref="KDQ1:KDR3"/>
    <mergeCell ref="KDS1:KDT3"/>
    <mergeCell ref="KGC1:KGD3"/>
    <mergeCell ref="KGE1:KGF3"/>
    <mergeCell ref="KGG1:KGH3"/>
    <mergeCell ref="KGI1:KGJ3"/>
    <mergeCell ref="KGK1:KGL3"/>
    <mergeCell ref="KFS1:KFT3"/>
    <mergeCell ref="KFU1:KFV3"/>
    <mergeCell ref="KFW1:KFX3"/>
    <mergeCell ref="KFY1:KFZ3"/>
    <mergeCell ref="KGA1:KGB3"/>
    <mergeCell ref="KFI1:KFJ3"/>
    <mergeCell ref="KFK1:KFL3"/>
    <mergeCell ref="KFM1:KFN3"/>
    <mergeCell ref="KFO1:KFP3"/>
    <mergeCell ref="KFQ1:KFR3"/>
    <mergeCell ref="KEY1:KEZ3"/>
    <mergeCell ref="KFA1:KFB3"/>
    <mergeCell ref="KFC1:KFD3"/>
    <mergeCell ref="KFE1:KFF3"/>
    <mergeCell ref="KFG1:KFH3"/>
    <mergeCell ref="KHQ1:KHR3"/>
    <mergeCell ref="KHS1:KHT3"/>
    <mergeCell ref="KHU1:KHV3"/>
    <mergeCell ref="KHW1:KHX3"/>
    <mergeCell ref="KHY1:KHZ3"/>
    <mergeCell ref="KHG1:KHH3"/>
    <mergeCell ref="KHI1:KHJ3"/>
    <mergeCell ref="KHK1:KHL3"/>
    <mergeCell ref="KHM1:KHN3"/>
    <mergeCell ref="KHO1:KHP3"/>
    <mergeCell ref="KGW1:KGX3"/>
    <mergeCell ref="KGY1:KGZ3"/>
    <mergeCell ref="KHA1:KHB3"/>
    <mergeCell ref="KHC1:KHD3"/>
    <mergeCell ref="KHE1:KHF3"/>
    <mergeCell ref="KGM1:KGN3"/>
    <mergeCell ref="KGO1:KGP3"/>
    <mergeCell ref="KGQ1:KGR3"/>
    <mergeCell ref="KGS1:KGT3"/>
    <mergeCell ref="KGU1:KGV3"/>
    <mergeCell ref="KJE1:KJF3"/>
    <mergeCell ref="KJG1:KJH3"/>
    <mergeCell ref="KJI1:KJJ3"/>
    <mergeCell ref="KJK1:KJL3"/>
    <mergeCell ref="KJM1:KJN3"/>
    <mergeCell ref="KIU1:KIV3"/>
    <mergeCell ref="KIW1:KIX3"/>
    <mergeCell ref="KIY1:KIZ3"/>
    <mergeCell ref="KJA1:KJB3"/>
    <mergeCell ref="KJC1:KJD3"/>
    <mergeCell ref="KIK1:KIL3"/>
    <mergeCell ref="KIM1:KIN3"/>
    <mergeCell ref="KIO1:KIP3"/>
    <mergeCell ref="KIQ1:KIR3"/>
    <mergeCell ref="KIS1:KIT3"/>
    <mergeCell ref="KIA1:KIB3"/>
    <mergeCell ref="KIC1:KID3"/>
    <mergeCell ref="KIE1:KIF3"/>
    <mergeCell ref="KIG1:KIH3"/>
    <mergeCell ref="KII1:KIJ3"/>
    <mergeCell ref="KKS1:KKT3"/>
    <mergeCell ref="KKU1:KKV3"/>
    <mergeCell ref="KKW1:KKX3"/>
    <mergeCell ref="KKY1:KKZ3"/>
    <mergeCell ref="KLA1:KLB3"/>
    <mergeCell ref="KKI1:KKJ3"/>
    <mergeCell ref="KKK1:KKL3"/>
    <mergeCell ref="KKM1:KKN3"/>
    <mergeCell ref="KKO1:KKP3"/>
    <mergeCell ref="KKQ1:KKR3"/>
    <mergeCell ref="KJY1:KJZ3"/>
    <mergeCell ref="KKA1:KKB3"/>
    <mergeCell ref="KKC1:KKD3"/>
    <mergeCell ref="KKE1:KKF3"/>
    <mergeCell ref="KKG1:KKH3"/>
    <mergeCell ref="KJO1:KJP3"/>
    <mergeCell ref="KJQ1:KJR3"/>
    <mergeCell ref="KJS1:KJT3"/>
    <mergeCell ref="KJU1:KJV3"/>
    <mergeCell ref="KJW1:KJX3"/>
    <mergeCell ref="KMG1:KMH3"/>
    <mergeCell ref="KMI1:KMJ3"/>
    <mergeCell ref="KMK1:KML3"/>
    <mergeCell ref="KMM1:KMN3"/>
    <mergeCell ref="KMO1:KMP3"/>
    <mergeCell ref="KLW1:KLX3"/>
    <mergeCell ref="KLY1:KLZ3"/>
    <mergeCell ref="KMA1:KMB3"/>
    <mergeCell ref="KMC1:KMD3"/>
    <mergeCell ref="KME1:KMF3"/>
    <mergeCell ref="KLM1:KLN3"/>
    <mergeCell ref="KLO1:KLP3"/>
    <mergeCell ref="KLQ1:KLR3"/>
    <mergeCell ref="KLS1:KLT3"/>
    <mergeCell ref="KLU1:KLV3"/>
    <mergeCell ref="KLC1:KLD3"/>
    <mergeCell ref="KLE1:KLF3"/>
    <mergeCell ref="KLG1:KLH3"/>
    <mergeCell ref="KLI1:KLJ3"/>
    <mergeCell ref="KLK1:KLL3"/>
    <mergeCell ref="KNU1:KNV3"/>
    <mergeCell ref="KNW1:KNX3"/>
    <mergeCell ref="KNY1:KNZ3"/>
    <mergeCell ref="KOA1:KOB3"/>
    <mergeCell ref="KOC1:KOD3"/>
    <mergeCell ref="KNK1:KNL3"/>
    <mergeCell ref="KNM1:KNN3"/>
    <mergeCell ref="KNO1:KNP3"/>
    <mergeCell ref="KNQ1:KNR3"/>
    <mergeCell ref="KNS1:KNT3"/>
    <mergeCell ref="KNA1:KNB3"/>
    <mergeCell ref="KNC1:KND3"/>
    <mergeCell ref="KNE1:KNF3"/>
    <mergeCell ref="KNG1:KNH3"/>
    <mergeCell ref="KNI1:KNJ3"/>
    <mergeCell ref="KMQ1:KMR3"/>
    <mergeCell ref="KMS1:KMT3"/>
    <mergeCell ref="KMU1:KMV3"/>
    <mergeCell ref="KMW1:KMX3"/>
    <mergeCell ref="KMY1:KMZ3"/>
    <mergeCell ref="KPI1:KPJ3"/>
    <mergeCell ref="KPK1:KPL3"/>
    <mergeCell ref="KPM1:KPN3"/>
    <mergeCell ref="KPO1:KPP3"/>
    <mergeCell ref="KPQ1:KPR3"/>
    <mergeCell ref="KOY1:KOZ3"/>
    <mergeCell ref="KPA1:KPB3"/>
    <mergeCell ref="KPC1:KPD3"/>
    <mergeCell ref="KPE1:KPF3"/>
    <mergeCell ref="KPG1:KPH3"/>
    <mergeCell ref="KOO1:KOP3"/>
    <mergeCell ref="KOQ1:KOR3"/>
    <mergeCell ref="KOS1:KOT3"/>
    <mergeCell ref="KOU1:KOV3"/>
    <mergeCell ref="KOW1:KOX3"/>
    <mergeCell ref="KOE1:KOF3"/>
    <mergeCell ref="KOG1:KOH3"/>
    <mergeCell ref="KOI1:KOJ3"/>
    <mergeCell ref="KOK1:KOL3"/>
    <mergeCell ref="KOM1:KON3"/>
    <mergeCell ref="KQW1:KQX3"/>
    <mergeCell ref="KQY1:KQZ3"/>
    <mergeCell ref="KRA1:KRB3"/>
    <mergeCell ref="KRC1:KRD3"/>
    <mergeCell ref="KRE1:KRF3"/>
    <mergeCell ref="KQM1:KQN3"/>
    <mergeCell ref="KQO1:KQP3"/>
    <mergeCell ref="KQQ1:KQR3"/>
    <mergeCell ref="KQS1:KQT3"/>
    <mergeCell ref="KQU1:KQV3"/>
    <mergeCell ref="KQC1:KQD3"/>
    <mergeCell ref="KQE1:KQF3"/>
    <mergeCell ref="KQG1:KQH3"/>
    <mergeCell ref="KQI1:KQJ3"/>
    <mergeCell ref="KQK1:KQL3"/>
    <mergeCell ref="KPS1:KPT3"/>
    <mergeCell ref="KPU1:KPV3"/>
    <mergeCell ref="KPW1:KPX3"/>
    <mergeCell ref="KPY1:KPZ3"/>
    <mergeCell ref="KQA1:KQB3"/>
    <mergeCell ref="KSK1:KSL3"/>
    <mergeCell ref="KSM1:KSN3"/>
    <mergeCell ref="KSO1:KSP3"/>
    <mergeCell ref="KSQ1:KSR3"/>
    <mergeCell ref="KSS1:KST3"/>
    <mergeCell ref="KSA1:KSB3"/>
    <mergeCell ref="KSC1:KSD3"/>
    <mergeCell ref="KSE1:KSF3"/>
    <mergeCell ref="KSG1:KSH3"/>
    <mergeCell ref="KSI1:KSJ3"/>
    <mergeCell ref="KRQ1:KRR3"/>
    <mergeCell ref="KRS1:KRT3"/>
    <mergeCell ref="KRU1:KRV3"/>
    <mergeCell ref="KRW1:KRX3"/>
    <mergeCell ref="KRY1:KRZ3"/>
    <mergeCell ref="KRG1:KRH3"/>
    <mergeCell ref="KRI1:KRJ3"/>
    <mergeCell ref="KRK1:KRL3"/>
    <mergeCell ref="KRM1:KRN3"/>
    <mergeCell ref="KRO1:KRP3"/>
    <mergeCell ref="KTY1:KTZ3"/>
    <mergeCell ref="KUA1:KUB3"/>
    <mergeCell ref="KUC1:KUD3"/>
    <mergeCell ref="KUE1:KUF3"/>
    <mergeCell ref="KUG1:KUH3"/>
    <mergeCell ref="KTO1:KTP3"/>
    <mergeCell ref="KTQ1:KTR3"/>
    <mergeCell ref="KTS1:KTT3"/>
    <mergeCell ref="KTU1:KTV3"/>
    <mergeCell ref="KTW1:KTX3"/>
    <mergeCell ref="KTE1:KTF3"/>
    <mergeCell ref="KTG1:KTH3"/>
    <mergeCell ref="KTI1:KTJ3"/>
    <mergeCell ref="KTK1:KTL3"/>
    <mergeCell ref="KTM1:KTN3"/>
    <mergeCell ref="KSU1:KSV3"/>
    <mergeCell ref="KSW1:KSX3"/>
    <mergeCell ref="KSY1:KSZ3"/>
    <mergeCell ref="KTA1:KTB3"/>
    <mergeCell ref="KTC1:KTD3"/>
    <mergeCell ref="KVM1:KVN3"/>
    <mergeCell ref="KVO1:KVP3"/>
    <mergeCell ref="KVQ1:KVR3"/>
    <mergeCell ref="KVS1:KVT3"/>
    <mergeCell ref="KVU1:KVV3"/>
    <mergeCell ref="KVC1:KVD3"/>
    <mergeCell ref="KVE1:KVF3"/>
    <mergeCell ref="KVG1:KVH3"/>
    <mergeCell ref="KVI1:KVJ3"/>
    <mergeCell ref="KVK1:KVL3"/>
    <mergeCell ref="KUS1:KUT3"/>
    <mergeCell ref="KUU1:KUV3"/>
    <mergeCell ref="KUW1:KUX3"/>
    <mergeCell ref="KUY1:KUZ3"/>
    <mergeCell ref="KVA1:KVB3"/>
    <mergeCell ref="KUI1:KUJ3"/>
    <mergeCell ref="KUK1:KUL3"/>
    <mergeCell ref="KUM1:KUN3"/>
    <mergeCell ref="KUO1:KUP3"/>
    <mergeCell ref="KUQ1:KUR3"/>
    <mergeCell ref="KXA1:KXB3"/>
    <mergeCell ref="KXC1:KXD3"/>
    <mergeCell ref="KXE1:KXF3"/>
    <mergeCell ref="KXG1:KXH3"/>
    <mergeCell ref="KXI1:KXJ3"/>
    <mergeCell ref="KWQ1:KWR3"/>
    <mergeCell ref="KWS1:KWT3"/>
    <mergeCell ref="KWU1:KWV3"/>
    <mergeCell ref="KWW1:KWX3"/>
    <mergeCell ref="KWY1:KWZ3"/>
    <mergeCell ref="KWG1:KWH3"/>
    <mergeCell ref="KWI1:KWJ3"/>
    <mergeCell ref="KWK1:KWL3"/>
    <mergeCell ref="KWM1:KWN3"/>
    <mergeCell ref="KWO1:KWP3"/>
    <mergeCell ref="KVW1:KVX3"/>
    <mergeCell ref="KVY1:KVZ3"/>
    <mergeCell ref="KWA1:KWB3"/>
    <mergeCell ref="KWC1:KWD3"/>
    <mergeCell ref="KWE1:KWF3"/>
    <mergeCell ref="KYO1:KYP3"/>
    <mergeCell ref="KYQ1:KYR3"/>
    <mergeCell ref="KYS1:KYT3"/>
    <mergeCell ref="KYU1:KYV3"/>
    <mergeCell ref="KYW1:KYX3"/>
    <mergeCell ref="KYE1:KYF3"/>
    <mergeCell ref="KYG1:KYH3"/>
    <mergeCell ref="KYI1:KYJ3"/>
    <mergeCell ref="KYK1:KYL3"/>
    <mergeCell ref="KYM1:KYN3"/>
    <mergeCell ref="KXU1:KXV3"/>
    <mergeCell ref="KXW1:KXX3"/>
    <mergeCell ref="KXY1:KXZ3"/>
    <mergeCell ref="KYA1:KYB3"/>
    <mergeCell ref="KYC1:KYD3"/>
    <mergeCell ref="KXK1:KXL3"/>
    <mergeCell ref="KXM1:KXN3"/>
    <mergeCell ref="KXO1:KXP3"/>
    <mergeCell ref="KXQ1:KXR3"/>
    <mergeCell ref="KXS1:KXT3"/>
    <mergeCell ref="LAC1:LAD3"/>
    <mergeCell ref="LAE1:LAF3"/>
    <mergeCell ref="LAG1:LAH3"/>
    <mergeCell ref="LAI1:LAJ3"/>
    <mergeCell ref="LAK1:LAL3"/>
    <mergeCell ref="KZS1:KZT3"/>
    <mergeCell ref="KZU1:KZV3"/>
    <mergeCell ref="KZW1:KZX3"/>
    <mergeCell ref="KZY1:KZZ3"/>
    <mergeCell ref="LAA1:LAB3"/>
    <mergeCell ref="KZI1:KZJ3"/>
    <mergeCell ref="KZK1:KZL3"/>
    <mergeCell ref="KZM1:KZN3"/>
    <mergeCell ref="KZO1:KZP3"/>
    <mergeCell ref="KZQ1:KZR3"/>
    <mergeCell ref="KYY1:KYZ3"/>
    <mergeCell ref="KZA1:KZB3"/>
    <mergeCell ref="KZC1:KZD3"/>
    <mergeCell ref="KZE1:KZF3"/>
    <mergeCell ref="KZG1:KZH3"/>
    <mergeCell ref="LBQ1:LBR3"/>
    <mergeCell ref="LBS1:LBT3"/>
    <mergeCell ref="LBU1:LBV3"/>
    <mergeCell ref="LBW1:LBX3"/>
    <mergeCell ref="LBY1:LBZ3"/>
    <mergeCell ref="LBG1:LBH3"/>
    <mergeCell ref="LBI1:LBJ3"/>
    <mergeCell ref="LBK1:LBL3"/>
    <mergeCell ref="LBM1:LBN3"/>
    <mergeCell ref="LBO1:LBP3"/>
    <mergeCell ref="LAW1:LAX3"/>
    <mergeCell ref="LAY1:LAZ3"/>
    <mergeCell ref="LBA1:LBB3"/>
    <mergeCell ref="LBC1:LBD3"/>
    <mergeCell ref="LBE1:LBF3"/>
    <mergeCell ref="LAM1:LAN3"/>
    <mergeCell ref="LAO1:LAP3"/>
    <mergeCell ref="LAQ1:LAR3"/>
    <mergeCell ref="LAS1:LAT3"/>
    <mergeCell ref="LAU1:LAV3"/>
    <mergeCell ref="LDE1:LDF3"/>
    <mergeCell ref="LDG1:LDH3"/>
    <mergeCell ref="LDI1:LDJ3"/>
    <mergeCell ref="LDK1:LDL3"/>
    <mergeCell ref="LDM1:LDN3"/>
    <mergeCell ref="LCU1:LCV3"/>
    <mergeCell ref="LCW1:LCX3"/>
    <mergeCell ref="LCY1:LCZ3"/>
    <mergeCell ref="LDA1:LDB3"/>
    <mergeCell ref="LDC1:LDD3"/>
    <mergeCell ref="LCK1:LCL3"/>
    <mergeCell ref="LCM1:LCN3"/>
    <mergeCell ref="LCO1:LCP3"/>
    <mergeCell ref="LCQ1:LCR3"/>
    <mergeCell ref="LCS1:LCT3"/>
    <mergeCell ref="LCA1:LCB3"/>
    <mergeCell ref="LCC1:LCD3"/>
    <mergeCell ref="LCE1:LCF3"/>
    <mergeCell ref="LCG1:LCH3"/>
    <mergeCell ref="LCI1:LCJ3"/>
    <mergeCell ref="LES1:LET3"/>
    <mergeCell ref="LEU1:LEV3"/>
    <mergeCell ref="LEW1:LEX3"/>
    <mergeCell ref="LEY1:LEZ3"/>
    <mergeCell ref="LFA1:LFB3"/>
    <mergeCell ref="LEI1:LEJ3"/>
    <mergeCell ref="LEK1:LEL3"/>
    <mergeCell ref="LEM1:LEN3"/>
    <mergeCell ref="LEO1:LEP3"/>
    <mergeCell ref="LEQ1:LER3"/>
    <mergeCell ref="LDY1:LDZ3"/>
    <mergeCell ref="LEA1:LEB3"/>
    <mergeCell ref="LEC1:LED3"/>
    <mergeCell ref="LEE1:LEF3"/>
    <mergeCell ref="LEG1:LEH3"/>
    <mergeCell ref="LDO1:LDP3"/>
    <mergeCell ref="LDQ1:LDR3"/>
    <mergeCell ref="LDS1:LDT3"/>
    <mergeCell ref="LDU1:LDV3"/>
    <mergeCell ref="LDW1:LDX3"/>
    <mergeCell ref="LGG1:LGH3"/>
    <mergeCell ref="LGI1:LGJ3"/>
    <mergeCell ref="LGK1:LGL3"/>
    <mergeCell ref="LGM1:LGN3"/>
    <mergeCell ref="LGO1:LGP3"/>
    <mergeCell ref="LFW1:LFX3"/>
    <mergeCell ref="LFY1:LFZ3"/>
    <mergeCell ref="LGA1:LGB3"/>
    <mergeCell ref="LGC1:LGD3"/>
    <mergeCell ref="LGE1:LGF3"/>
    <mergeCell ref="LFM1:LFN3"/>
    <mergeCell ref="LFO1:LFP3"/>
    <mergeCell ref="LFQ1:LFR3"/>
    <mergeCell ref="LFS1:LFT3"/>
    <mergeCell ref="LFU1:LFV3"/>
    <mergeCell ref="LFC1:LFD3"/>
    <mergeCell ref="LFE1:LFF3"/>
    <mergeCell ref="LFG1:LFH3"/>
    <mergeCell ref="LFI1:LFJ3"/>
    <mergeCell ref="LFK1:LFL3"/>
    <mergeCell ref="LHU1:LHV3"/>
    <mergeCell ref="LHW1:LHX3"/>
    <mergeCell ref="LHY1:LHZ3"/>
    <mergeCell ref="LIA1:LIB3"/>
    <mergeCell ref="LIC1:LID3"/>
    <mergeCell ref="LHK1:LHL3"/>
    <mergeCell ref="LHM1:LHN3"/>
    <mergeCell ref="LHO1:LHP3"/>
    <mergeCell ref="LHQ1:LHR3"/>
    <mergeCell ref="LHS1:LHT3"/>
    <mergeCell ref="LHA1:LHB3"/>
    <mergeCell ref="LHC1:LHD3"/>
    <mergeCell ref="LHE1:LHF3"/>
    <mergeCell ref="LHG1:LHH3"/>
    <mergeCell ref="LHI1:LHJ3"/>
    <mergeCell ref="LGQ1:LGR3"/>
    <mergeCell ref="LGS1:LGT3"/>
    <mergeCell ref="LGU1:LGV3"/>
    <mergeCell ref="LGW1:LGX3"/>
    <mergeCell ref="LGY1:LGZ3"/>
    <mergeCell ref="LJI1:LJJ3"/>
    <mergeCell ref="LJK1:LJL3"/>
    <mergeCell ref="LJM1:LJN3"/>
    <mergeCell ref="LJO1:LJP3"/>
    <mergeCell ref="LJQ1:LJR3"/>
    <mergeCell ref="LIY1:LIZ3"/>
    <mergeCell ref="LJA1:LJB3"/>
    <mergeCell ref="LJC1:LJD3"/>
    <mergeCell ref="LJE1:LJF3"/>
    <mergeCell ref="LJG1:LJH3"/>
    <mergeCell ref="LIO1:LIP3"/>
    <mergeCell ref="LIQ1:LIR3"/>
    <mergeCell ref="LIS1:LIT3"/>
    <mergeCell ref="LIU1:LIV3"/>
    <mergeCell ref="LIW1:LIX3"/>
    <mergeCell ref="LIE1:LIF3"/>
    <mergeCell ref="LIG1:LIH3"/>
    <mergeCell ref="LII1:LIJ3"/>
    <mergeCell ref="LIK1:LIL3"/>
    <mergeCell ref="LIM1:LIN3"/>
    <mergeCell ref="LKW1:LKX3"/>
    <mergeCell ref="LKY1:LKZ3"/>
    <mergeCell ref="LLA1:LLB3"/>
    <mergeCell ref="LLC1:LLD3"/>
    <mergeCell ref="LLE1:LLF3"/>
    <mergeCell ref="LKM1:LKN3"/>
    <mergeCell ref="LKO1:LKP3"/>
    <mergeCell ref="LKQ1:LKR3"/>
    <mergeCell ref="LKS1:LKT3"/>
    <mergeCell ref="LKU1:LKV3"/>
    <mergeCell ref="LKC1:LKD3"/>
    <mergeCell ref="LKE1:LKF3"/>
    <mergeCell ref="LKG1:LKH3"/>
    <mergeCell ref="LKI1:LKJ3"/>
    <mergeCell ref="LKK1:LKL3"/>
    <mergeCell ref="LJS1:LJT3"/>
    <mergeCell ref="LJU1:LJV3"/>
    <mergeCell ref="LJW1:LJX3"/>
    <mergeCell ref="LJY1:LJZ3"/>
    <mergeCell ref="LKA1:LKB3"/>
    <mergeCell ref="LMK1:LML3"/>
    <mergeCell ref="LMM1:LMN3"/>
    <mergeCell ref="LMO1:LMP3"/>
    <mergeCell ref="LMQ1:LMR3"/>
    <mergeCell ref="LMS1:LMT3"/>
    <mergeCell ref="LMA1:LMB3"/>
    <mergeCell ref="LMC1:LMD3"/>
    <mergeCell ref="LME1:LMF3"/>
    <mergeCell ref="LMG1:LMH3"/>
    <mergeCell ref="LMI1:LMJ3"/>
    <mergeCell ref="LLQ1:LLR3"/>
    <mergeCell ref="LLS1:LLT3"/>
    <mergeCell ref="LLU1:LLV3"/>
    <mergeCell ref="LLW1:LLX3"/>
    <mergeCell ref="LLY1:LLZ3"/>
    <mergeCell ref="LLG1:LLH3"/>
    <mergeCell ref="LLI1:LLJ3"/>
    <mergeCell ref="LLK1:LLL3"/>
    <mergeCell ref="LLM1:LLN3"/>
    <mergeCell ref="LLO1:LLP3"/>
    <mergeCell ref="LNY1:LNZ3"/>
    <mergeCell ref="LOA1:LOB3"/>
    <mergeCell ref="LOC1:LOD3"/>
    <mergeCell ref="LOE1:LOF3"/>
    <mergeCell ref="LOG1:LOH3"/>
    <mergeCell ref="LNO1:LNP3"/>
    <mergeCell ref="LNQ1:LNR3"/>
    <mergeCell ref="LNS1:LNT3"/>
    <mergeCell ref="LNU1:LNV3"/>
    <mergeCell ref="LNW1:LNX3"/>
    <mergeCell ref="LNE1:LNF3"/>
    <mergeCell ref="LNG1:LNH3"/>
    <mergeCell ref="LNI1:LNJ3"/>
    <mergeCell ref="LNK1:LNL3"/>
    <mergeCell ref="LNM1:LNN3"/>
    <mergeCell ref="LMU1:LMV3"/>
    <mergeCell ref="LMW1:LMX3"/>
    <mergeCell ref="LMY1:LMZ3"/>
    <mergeCell ref="LNA1:LNB3"/>
    <mergeCell ref="LNC1:LND3"/>
    <mergeCell ref="LPM1:LPN3"/>
    <mergeCell ref="LPO1:LPP3"/>
    <mergeCell ref="LPQ1:LPR3"/>
    <mergeCell ref="LPS1:LPT3"/>
    <mergeCell ref="LPU1:LPV3"/>
    <mergeCell ref="LPC1:LPD3"/>
    <mergeCell ref="LPE1:LPF3"/>
    <mergeCell ref="LPG1:LPH3"/>
    <mergeCell ref="LPI1:LPJ3"/>
    <mergeCell ref="LPK1:LPL3"/>
    <mergeCell ref="LOS1:LOT3"/>
    <mergeCell ref="LOU1:LOV3"/>
    <mergeCell ref="LOW1:LOX3"/>
    <mergeCell ref="LOY1:LOZ3"/>
    <mergeCell ref="LPA1:LPB3"/>
    <mergeCell ref="LOI1:LOJ3"/>
    <mergeCell ref="LOK1:LOL3"/>
    <mergeCell ref="LOM1:LON3"/>
    <mergeCell ref="LOO1:LOP3"/>
    <mergeCell ref="LOQ1:LOR3"/>
    <mergeCell ref="LRA1:LRB3"/>
    <mergeCell ref="LRC1:LRD3"/>
    <mergeCell ref="LRE1:LRF3"/>
    <mergeCell ref="LRG1:LRH3"/>
    <mergeCell ref="LRI1:LRJ3"/>
    <mergeCell ref="LQQ1:LQR3"/>
    <mergeCell ref="LQS1:LQT3"/>
    <mergeCell ref="LQU1:LQV3"/>
    <mergeCell ref="LQW1:LQX3"/>
    <mergeCell ref="LQY1:LQZ3"/>
    <mergeCell ref="LQG1:LQH3"/>
    <mergeCell ref="LQI1:LQJ3"/>
    <mergeCell ref="LQK1:LQL3"/>
    <mergeCell ref="LQM1:LQN3"/>
    <mergeCell ref="LQO1:LQP3"/>
    <mergeCell ref="LPW1:LPX3"/>
    <mergeCell ref="LPY1:LPZ3"/>
    <mergeCell ref="LQA1:LQB3"/>
    <mergeCell ref="LQC1:LQD3"/>
    <mergeCell ref="LQE1:LQF3"/>
    <mergeCell ref="LSO1:LSP3"/>
    <mergeCell ref="LSQ1:LSR3"/>
    <mergeCell ref="LSS1:LST3"/>
    <mergeCell ref="LSU1:LSV3"/>
    <mergeCell ref="LSW1:LSX3"/>
    <mergeCell ref="LSE1:LSF3"/>
    <mergeCell ref="LSG1:LSH3"/>
    <mergeCell ref="LSI1:LSJ3"/>
    <mergeCell ref="LSK1:LSL3"/>
    <mergeCell ref="LSM1:LSN3"/>
    <mergeCell ref="LRU1:LRV3"/>
    <mergeCell ref="LRW1:LRX3"/>
    <mergeCell ref="LRY1:LRZ3"/>
    <mergeCell ref="LSA1:LSB3"/>
    <mergeCell ref="LSC1:LSD3"/>
    <mergeCell ref="LRK1:LRL3"/>
    <mergeCell ref="LRM1:LRN3"/>
    <mergeCell ref="LRO1:LRP3"/>
    <mergeCell ref="LRQ1:LRR3"/>
    <mergeCell ref="LRS1:LRT3"/>
    <mergeCell ref="LUC1:LUD3"/>
    <mergeCell ref="LUE1:LUF3"/>
    <mergeCell ref="LUG1:LUH3"/>
    <mergeCell ref="LUI1:LUJ3"/>
    <mergeCell ref="LUK1:LUL3"/>
    <mergeCell ref="LTS1:LTT3"/>
    <mergeCell ref="LTU1:LTV3"/>
    <mergeCell ref="LTW1:LTX3"/>
    <mergeCell ref="LTY1:LTZ3"/>
    <mergeCell ref="LUA1:LUB3"/>
    <mergeCell ref="LTI1:LTJ3"/>
    <mergeCell ref="LTK1:LTL3"/>
    <mergeCell ref="LTM1:LTN3"/>
    <mergeCell ref="LTO1:LTP3"/>
    <mergeCell ref="LTQ1:LTR3"/>
    <mergeCell ref="LSY1:LSZ3"/>
    <mergeCell ref="LTA1:LTB3"/>
    <mergeCell ref="LTC1:LTD3"/>
    <mergeCell ref="LTE1:LTF3"/>
    <mergeCell ref="LTG1:LTH3"/>
    <mergeCell ref="LVQ1:LVR3"/>
    <mergeCell ref="LVS1:LVT3"/>
    <mergeCell ref="LVU1:LVV3"/>
    <mergeCell ref="LVW1:LVX3"/>
    <mergeCell ref="LVY1:LVZ3"/>
    <mergeCell ref="LVG1:LVH3"/>
    <mergeCell ref="LVI1:LVJ3"/>
    <mergeCell ref="LVK1:LVL3"/>
    <mergeCell ref="LVM1:LVN3"/>
    <mergeCell ref="LVO1:LVP3"/>
    <mergeCell ref="LUW1:LUX3"/>
    <mergeCell ref="LUY1:LUZ3"/>
    <mergeCell ref="LVA1:LVB3"/>
    <mergeCell ref="LVC1:LVD3"/>
    <mergeCell ref="LVE1:LVF3"/>
    <mergeCell ref="LUM1:LUN3"/>
    <mergeCell ref="LUO1:LUP3"/>
    <mergeCell ref="LUQ1:LUR3"/>
    <mergeCell ref="LUS1:LUT3"/>
    <mergeCell ref="LUU1:LUV3"/>
    <mergeCell ref="LXE1:LXF3"/>
    <mergeCell ref="LXG1:LXH3"/>
    <mergeCell ref="LXI1:LXJ3"/>
    <mergeCell ref="LXK1:LXL3"/>
    <mergeCell ref="LXM1:LXN3"/>
    <mergeCell ref="LWU1:LWV3"/>
    <mergeCell ref="LWW1:LWX3"/>
    <mergeCell ref="LWY1:LWZ3"/>
    <mergeCell ref="LXA1:LXB3"/>
    <mergeCell ref="LXC1:LXD3"/>
    <mergeCell ref="LWK1:LWL3"/>
    <mergeCell ref="LWM1:LWN3"/>
    <mergeCell ref="LWO1:LWP3"/>
    <mergeCell ref="LWQ1:LWR3"/>
    <mergeCell ref="LWS1:LWT3"/>
    <mergeCell ref="LWA1:LWB3"/>
    <mergeCell ref="LWC1:LWD3"/>
    <mergeCell ref="LWE1:LWF3"/>
    <mergeCell ref="LWG1:LWH3"/>
    <mergeCell ref="LWI1:LWJ3"/>
    <mergeCell ref="LYS1:LYT3"/>
    <mergeCell ref="LYU1:LYV3"/>
    <mergeCell ref="LYW1:LYX3"/>
    <mergeCell ref="LYY1:LYZ3"/>
    <mergeCell ref="LZA1:LZB3"/>
    <mergeCell ref="LYI1:LYJ3"/>
    <mergeCell ref="LYK1:LYL3"/>
    <mergeCell ref="LYM1:LYN3"/>
    <mergeCell ref="LYO1:LYP3"/>
    <mergeCell ref="LYQ1:LYR3"/>
    <mergeCell ref="LXY1:LXZ3"/>
    <mergeCell ref="LYA1:LYB3"/>
    <mergeCell ref="LYC1:LYD3"/>
    <mergeCell ref="LYE1:LYF3"/>
    <mergeCell ref="LYG1:LYH3"/>
    <mergeCell ref="LXO1:LXP3"/>
    <mergeCell ref="LXQ1:LXR3"/>
    <mergeCell ref="LXS1:LXT3"/>
    <mergeCell ref="LXU1:LXV3"/>
    <mergeCell ref="LXW1:LXX3"/>
    <mergeCell ref="MAG1:MAH3"/>
    <mergeCell ref="MAI1:MAJ3"/>
    <mergeCell ref="MAK1:MAL3"/>
    <mergeCell ref="MAM1:MAN3"/>
    <mergeCell ref="MAO1:MAP3"/>
    <mergeCell ref="LZW1:LZX3"/>
    <mergeCell ref="LZY1:LZZ3"/>
    <mergeCell ref="MAA1:MAB3"/>
    <mergeCell ref="MAC1:MAD3"/>
    <mergeCell ref="MAE1:MAF3"/>
    <mergeCell ref="LZM1:LZN3"/>
    <mergeCell ref="LZO1:LZP3"/>
    <mergeCell ref="LZQ1:LZR3"/>
    <mergeCell ref="LZS1:LZT3"/>
    <mergeCell ref="LZU1:LZV3"/>
    <mergeCell ref="LZC1:LZD3"/>
    <mergeCell ref="LZE1:LZF3"/>
    <mergeCell ref="LZG1:LZH3"/>
    <mergeCell ref="LZI1:LZJ3"/>
    <mergeCell ref="LZK1:LZL3"/>
    <mergeCell ref="MBU1:MBV3"/>
    <mergeCell ref="MBW1:MBX3"/>
    <mergeCell ref="MBY1:MBZ3"/>
    <mergeCell ref="MCA1:MCB3"/>
    <mergeCell ref="MCC1:MCD3"/>
    <mergeCell ref="MBK1:MBL3"/>
    <mergeCell ref="MBM1:MBN3"/>
    <mergeCell ref="MBO1:MBP3"/>
    <mergeCell ref="MBQ1:MBR3"/>
    <mergeCell ref="MBS1:MBT3"/>
    <mergeCell ref="MBA1:MBB3"/>
    <mergeCell ref="MBC1:MBD3"/>
    <mergeCell ref="MBE1:MBF3"/>
    <mergeCell ref="MBG1:MBH3"/>
    <mergeCell ref="MBI1:MBJ3"/>
    <mergeCell ref="MAQ1:MAR3"/>
    <mergeCell ref="MAS1:MAT3"/>
    <mergeCell ref="MAU1:MAV3"/>
    <mergeCell ref="MAW1:MAX3"/>
    <mergeCell ref="MAY1:MAZ3"/>
    <mergeCell ref="MDI1:MDJ3"/>
    <mergeCell ref="MDK1:MDL3"/>
    <mergeCell ref="MDM1:MDN3"/>
    <mergeCell ref="MDO1:MDP3"/>
    <mergeCell ref="MDQ1:MDR3"/>
    <mergeCell ref="MCY1:MCZ3"/>
    <mergeCell ref="MDA1:MDB3"/>
    <mergeCell ref="MDC1:MDD3"/>
    <mergeCell ref="MDE1:MDF3"/>
    <mergeCell ref="MDG1:MDH3"/>
    <mergeCell ref="MCO1:MCP3"/>
    <mergeCell ref="MCQ1:MCR3"/>
    <mergeCell ref="MCS1:MCT3"/>
    <mergeCell ref="MCU1:MCV3"/>
    <mergeCell ref="MCW1:MCX3"/>
    <mergeCell ref="MCE1:MCF3"/>
    <mergeCell ref="MCG1:MCH3"/>
    <mergeCell ref="MCI1:MCJ3"/>
    <mergeCell ref="MCK1:MCL3"/>
    <mergeCell ref="MCM1:MCN3"/>
    <mergeCell ref="MEW1:MEX3"/>
    <mergeCell ref="MEY1:MEZ3"/>
    <mergeCell ref="MFA1:MFB3"/>
    <mergeCell ref="MFC1:MFD3"/>
    <mergeCell ref="MFE1:MFF3"/>
    <mergeCell ref="MEM1:MEN3"/>
    <mergeCell ref="MEO1:MEP3"/>
    <mergeCell ref="MEQ1:MER3"/>
    <mergeCell ref="MES1:MET3"/>
    <mergeCell ref="MEU1:MEV3"/>
    <mergeCell ref="MEC1:MED3"/>
    <mergeCell ref="MEE1:MEF3"/>
    <mergeCell ref="MEG1:MEH3"/>
    <mergeCell ref="MEI1:MEJ3"/>
    <mergeCell ref="MEK1:MEL3"/>
    <mergeCell ref="MDS1:MDT3"/>
    <mergeCell ref="MDU1:MDV3"/>
    <mergeCell ref="MDW1:MDX3"/>
    <mergeCell ref="MDY1:MDZ3"/>
    <mergeCell ref="MEA1:MEB3"/>
    <mergeCell ref="MGK1:MGL3"/>
    <mergeCell ref="MGM1:MGN3"/>
    <mergeCell ref="MGO1:MGP3"/>
    <mergeCell ref="MGQ1:MGR3"/>
    <mergeCell ref="MGS1:MGT3"/>
    <mergeCell ref="MGA1:MGB3"/>
    <mergeCell ref="MGC1:MGD3"/>
    <mergeCell ref="MGE1:MGF3"/>
    <mergeCell ref="MGG1:MGH3"/>
    <mergeCell ref="MGI1:MGJ3"/>
    <mergeCell ref="MFQ1:MFR3"/>
    <mergeCell ref="MFS1:MFT3"/>
    <mergeCell ref="MFU1:MFV3"/>
    <mergeCell ref="MFW1:MFX3"/>
    <mergeCell ref="MFY1:MFZ3"/>
    <mergeCell ref="MFG1:MFH3"/>
    <mergeCell ref="MFI1:MFJ3"/>
    <mergeCell ref="MFK1:MFL3"/>
    <mergeCell ref="MFM1:MFN3"/>
    <mergeCell ref="MFO1:MFP3"/>
    <mergeCell ref="MHY1:MHZ3"/>
    <mergeCell ref="MIA1:MIB3"/>
    <mergeCell ref="MIC1:MID3"/>
    <mergeCell ref="MIE1:MIF3"/>
    <mergeCell ref="MIG1:MIH3"/>
    <mergeCell ref="MHO1:MHP3"/>
    <mergeCell ref="MHQ1:MHR3"/>
    <mergeCell ref="MHS1:MHT3"/>
    <mergeCell ref="MHU1:MHV3"/>
    <mergeCell ref="MHW1:MHX3"/>
    <mergeCell ref="MHE1:MHF3"/>
    <mergeCell ref="MHG1:MHH3"/>
    <mergeCell ref="MHI1:MHJ3"/>
    <mergeCell ref="MHK1:MHL3"/>
    <mergeCell ref="MHM1:MHN3"/>
    <mergeCell ref="MGU1:MGV3"/>
    <mergeCell ref="MGW1:MGX3"/>
    <mergeCell ref="MGY1:MGZ3"/>
    <mergeCell ref="MHA1:MHB3"/>
    <mergeCell ref="MHC1:MHD3"/>
    <mergeCell ref="MJM1:MJN3"/>
    <mergeCell ref="MJO1:MJP3"/>
    <mergeCell ref="MJQ1:MJR3"/>
    <mergeCell ref="MJS1:MJT3"/>
    <mergeCell ref="MJU1:MJV3"/>
    <mergeCell ref="MJC1:MJD3"/>
    <mergeCell ref="MJE1:MJF3"/>
    <mergeCell ref="MJG1:MJH3"/>
    <mergeCell ref="MJI1:MJJ3"/>
    <mergeCell ref="MJK1:MJL3"/>
    <mergeCell ref="MIS1:MIT3"/>
    <mergeCell ref="MIU1:MIV3"/>
    <mergeCell ref="MIW1:MIX3"/>
    <mergeCell ref="MIY1:MIZ3"/>
    <mergeCell ref="MJA1:MJB3"/>
    <mergeCell ref="MII1:MIJ3"/>
    <mergeCell ref="MIK1:MIL3"/>
    <mergeCell ref="MIM1:MIN3"/>
    <mergeCell ref="MIO1:MIP3"/>
    <mergeCell ref="MIQ1:MIR3"/>
    <mergeCell ref="MLA1:MLB3"/>
    <mergeCell ref="MLC1:MLD3"/>
    <mergeCell ref="MLE1:MLF3"/>
    <mergeCell ref="MLG1:MLH3"/>
    <mergeCell ref="MLI1:MLJ3"/>
    <mergeCell ref="MKQ1:MKR3"/>
    <mergeCell ref="MKS1:MKT3"/>
    <mergeCell ref="MKU1:MKV3"/>
    <mergeCell ref="MKW1:MKX3"/>
    <mergeCell ref="MKY1:MKZ3"/>
    <mergeCell ref="MKG1:MKH3"/>
    <mergeCell ref="MKI1:MKJ3"/>
    <mergeCell ref="MKK1:MKL3"/>
    <mergeCell ref="MKM1:MKN3"/>
    <mergeCell ref="MKO1:MKP3"/>
    <mergeCell ref="MJW1:MJX3"/>
    <mergeCell ref="MJY1:MJZ3"/>
    <mergeCell ref="MKA1:MKB3"/>
    <mergeCell ref="MKC1:MKD3"/>
    <mergeCell ref="MKE1:MKF3"/>
    <mergeCell ref="MMO1:MMP3"/>
    <mergeCell ref="MMQ1:MMR3"/>
    <mergeCell ref="MMS1:MMT3"/>
    <mergeCell ref="MMU1:MMV3"/>
    <mergeCell ref="MMW1:MMX3"/>
    <mergeCell ref="MME1:MMF3"/>
    <mergeCell ref="MMG1:MMH3"/>
    <mergeCell ref="MMI1:MMJ3"/>
    <mergeCell ref="MMK1:MML3"/>
    <mergeCell ref="MMM1:MMN3"/>
    <mergeCell ref="MLU1:MLV3"/>
    <mergeCell ref="MLW1:MLX3"/>
    <mergeCell ref="MLY1:MLZ3"/>
    <mergeCell ref="MMA1:MMB3"/>
    <mergeCell ref="MMC1:MMD3"/>
    <mergeCell ref="MLK1:MLL3"/>
    <mergeCell ref="MLM1:MLN3"/>
    <mergeCell ref="MLO1:MLP3"/>
    <mergeCell ref="MLQ1:MLR3"/>
    <mergeCell ref="MLS1:MLT3"/>
    <mergeCell ref="MOC1:MOD3"/>
    <mergeCell ref="MOE1:MOF3"/>
    <mergeCell ref="MOG1:MOH3"/>
    <mergeCell ref="MOI1:MOJ3"/>
    <mergeCell ref="MOK1:MOL3"/>
    <mergeCell ref="MNS1:MNT3"/>
    <mergeCell ref="MNU1:MNV3"/>
    <mergeCell ref="MNW1:MNX3"/>
    <mergeCell ref="MNY1:MNZ3"/>
    <mergeCell ref="MOA1:MOB3"/>
    <mergeCell ref="MNI1:MNJ3"/>
    <mergeCell ref="MNK1:MNL3"/>
    <mergeCell ref="MNM1:MNN3"/>
    <mergeCell ref="MNO1:MNP3"/>
    <mergeCell ref="MNQ1:MNR3"/>
    <mergeCell ref="MMY1:MMZ3"/>
    <mergeCell ref="MNA1:MNB3"/>
    <mergeCell ref="MNC1:MND3"/>
    <mergeCell ref="MNE1:MNF3"/>
    <mergeCell ref="MNG1:MNH3"/>
    <mergeCell ref="MPQ1:MPR3"/>
    <mergeCell ref="MPS1:MPT3"/>
    <mergeCell ref="MPU1:MPV3"/>
    <mergeCell ref="MPW1:MPX3"/>
    <mergeCell ref="MPY1:MPZ3"/>
    <mergeCell ref="MPG1:MPH3"/>
    <mergeCell ref="MPI1:MPJ3"/>
    <mergeCell ref="MPK1:MPL3"/>
    <mergeCell ref="MPM1:MPN3"/>
    <mergeCell ref="MPO1:MPP3"/>
    <mergeCell ref="MOW1:MOX3"/>
    <mergeCell ref="MOY1:MOZ3"/>
    <mergeCell ref="MPA1:MPB3"/>
    <mergeCell ref="MPC1:MPD3"/>
    <mergeCell ref="MPE1:MPF3"/>
    <mergeCell ref="MOM1:MON3"/>
    <mergeCell ref="MOO1:MOP3"/>
    <mergeCell ref="MOQ1:MOR3"/>
    <mergeCell ref="MOS1:MOT3"/>
    <mergeCell ref="MOU1:MOV3"/>
    <mergeCell ref="MRE1:MRF3"/>
    <mergeCell ref="MRG1:MRH3"/>
    <mergeCell ref="MRI1:MRJ3"/>
    <mergeCell ref="MRK1:MRL3"/>
    <mergeCell ref="MRM1:MRN3"/>
    <mergeCell ref="MQU1:MQV3"/>
    <mergeCell ref="MQW1:MQX3"/>
    <mergeCell ref="MQY1:MQZ3"/>
    <mergeCell ref="MRA1:MRB3"/>
    <mergeCell ref="MRC1:MRD3"/>
    <mergeCell ref="MQK1:MQL3"/>
    <mergeCell ref="MQM1:MQN3"/>
    <mergeCell ref="MQO1:MQP3"/>
    <mergeCell ref="MQQ1:MQR3"/>
    <mergeCell ref="MQS1:MQT3"/>
    <mergeCell ref="MQA1:MQB3"/>
    <mergeCell ref="MQC1:MQD3"/>
    <mergeCell ref="MQE1:MQF3"/>
    <mergeCell ref="MQG1:MQH3"/>
    <mergeCell ref="MQI1:MQJ3"/>
    <mergeCell ref="MSS1:MST3"/>
    <mergeCell ref="MSU1:MSV3"/>
    <mergeCell ref="MSW1:MSX3"/>
    <mergeCell ref="MSY1:MSZ3"/>
    <mergeCell ref="MTA1:MTB3"/>
    <mergeCell ref="MSI1:MSJ3"/>
    <mergeCell ref="MSK1:MSL3"/>
    <mergeCell ref="MSM1:MSN3"/>
    <mergeCell ref="MSO1:MSP3"/>
    <mergeCell ref="MSQ1:MSR3"/>
    <mergeCell ref="MRY1:MRZ3"/>
    <mergeCell ref="MSA1:MSB3"/>
    <mergeCell ref="MSC1:MSD3"/>
    <mergeCell ref="MSE1:MSF3"/>
    <mergeCell ref="MSG1:MSH3"/>
    <mergeCell ref="MRO1:MRP3"/>
    <mergeCell ref="MRQ1:MRR3"/>
    <mergeCell ref="MRS1:MRT3"/>
    <mergeCell ref="MRU1:MRV3"/>
    <mergeCell ref="MRW1:MRX3"/>
    <mergeCell ref="MUG1:MUH3"/>
    <mergeCell ref="MUI1:MUJ3"/>
    <mergeCell ref="MUK1:MUL3"/>
    <mergeCell ref="MUM1:MUN3"/>
    <mergeCell ref="MUO1:MUP3"/>
    <mergeCell ref="MTW1:MTX3"/>
    <mergeCell ref="MTY1:MTZ3"/>
    <mergeCell ref="MUA1:MUB3"/>
    <mergeCell ref="MUC1:MUD3"/>
    <mergeCell ref="MUE1:MUF3"/>
    <mergeCell ref="MTM1:MTN3"/>
    <mergeCell ref="MTO1:MTP3"/>
    <mergeCell ref="MTQ1:MTR3"/>
    <mergeCell ref="MTS1:MTT3"/>
    <mergeCell ref="MTU1:MTV3"/>
    <mergeCell ref="MTC1:MTD3"/>
    <mergeCell ref="MTE1:MTF3"/>
    <mergeCell ref="MTG1:MTH3"/>
    <mergeCell ref="MTI1:MTJ3"/>
    <mergeCell ref="MTK1:MTL3"/>
    <mergeCell ref="MVU1:MVV3"/>
    <mergeCell ref="MVW1:MVX3"/>
    <mergeCell ref="MVY1:MVZ3"/>
    <mergeCell ref="MWA1:MWB3"/>
    <mergeCell ref="MWC1:MWD3"/>
    <mergeCell ref="MVK1:MVL3"/>
    <mergeCell ref="MVM1:MVN3"/>
    <mergeCell ref="MVO1:MVP3"/>
    <mergeCell ref="MVQ1:MVR3"/>
    <mergeCell ref="MVS1:MVT3"/>
    <mergeCell ref="MVA1:MVB3"/>
    <mergeCell ref="MVC1:MVD3"/>
    <mergeCell ref="MVE1:MVF3"/>
    <mergeCell ref="MVG1:MVH3"/>
    <mergeCell ref="MVI1:MVJ3"/>
    <mergeCell ref="MUQ1:MUR3"/>
    <mergeCell ref="MUS1:MUT3"/>
    <mergeCell ref="MUU1:MUV3"/>
    <mergeCell ref="MUW1:MUX3"/>
    <mergeCell ref="MUY1:MUZ3"/>
    <mergeCell ref="MXI1:MXJ3"/>
    <mergeCell ref="MXK1:MXL3"/>
    <mergeCell ref="MXM1:MXN3"/>
    <mergeCell ref="MXO1:MXP3"/>
    <mergeCell ref="MXQ1:MXR3"/>
    <mergeCell ref="MWY1:MWZ3"/>
    <mergeCell ref="MXA1:MXB3"/>
    <mergeCell ref="MXC1:MXD3"/>
    <mergeCell ref="MXE1:MXF3"/>
    <mergeCell ref="MXG1:MXH3"/>
    <mergeCell ref="MWO1:MWP3"/>
    <mergeCell ref="MWQ1:MWR3"/>
    <mergeCell ref="MWS1:MWT3"/>
    <mergeCell ref="MWU1:MWV3"/>
    <mergeCell ref="MWW1:MWX3"/>
    <mergeCell ref="MWE1:MWF3"/>
    <mergeCell ref="MWG1:MWH3"/>
    <mergeCell ref="MWI1:MWJ3"/>
    <mergeCell ref="MWK1:MWL3"/>
    <mergeCell ref="MWM1:MWN3"/>
    <mergeCell ref="MYW1:MYX3"/>
    <mergeCell ref="MYY1:MYZ3"/>
    <mergeCell ref="MZA1:MZB3"/>
    <mergeCell ref="MZC1:MZD3"/>
    <mergeCell ref="MZE1:MZF3"/>
    <mergeCell ref="MYM1:MYN3"/>
    <mergeCell ref="MYO1:MYP3"/>
    <mergeCell ref="MYQ1:MYR3"/>
    <mergeCell ref="MYS1:MYT3"/>
    <mergeCell ref="MYU1:MYV3"/>
    <mergeCell ref="MYC1:MYD3"/>
    <mergeCell ref="MYE1:MYF3"/>
    <mergeCell ref="MYG1:MYH3"/>
    <mergeCell ref="MYI1:MYJ3"/>
    <mergeCell ref="MYK1:MYL3"/>
    <mergeCell ref="MXS1:MXT3"/>
    <mergeCell ref="MXU1:MXV3"/>
    <mergeCell ref="MXW1:MXX3"/>
    <mergeCell ref="MXY1:MXZ3"/>
    <mergeCell ref="MYA1:MYB3"/>
    <mergeCell ref="NAK1:NAL3"/>
    <mergeCell ref="NAM1:NAN3"/>
    <mergeCell ref="NAO1:NAP3"/>
    <mergeCell ref="NAQ1:NAR3"/>
    <mergeCell ref="NAS1:NAT3"/>
    <mergeCell ref="NAA1:NAB3"/>
    <mergeCell ref="NAC1:NAD3"/>
    <mergeCell ref="NAE1:NAF3"/>
    <mergeCell ref="NAG1:NAH3"/>
    <mergeCell ref="NAI1:NAJ3"/>
    <mergeCell ref="MZQ1:MZR3"/>
    <mergeCell ref="MZS1:MZT3"/>
    <mergeCell ref="MZU1:MZV3"/>
    <mergeCell ref="MZW1:MZX3"/>
    <mergeCell ref="MZY1:MZZ3"/>
    <mergeCell ref="MZG1:MZH3"/>
    <mergeCell ref="MZI1:MZJ3"/>
    <mergeCell ref="MZK1:MZL3"/>
    <mergeCell ref="MZM1:MZN3"/>
    <mergeCell ref="MZO1:MZP3"/>
    <mergeCell ref="NBY1:NBZ3"/>
    <mergeCell ref="NCA1:NCB3"/>
    <mergeCell ref="NCC1:NCD3"/>
    <mergeCell ref="NCE1:NCF3"/>
    <mergeCell ref="NCG1:NCH3"/>
    <mergeCell ref="NBO1:NBP3"/>
    <mergeCell ref="NBQ1:NBR3"/>
    <mergeCell ref="NBS1:NBT3"/>
    <mergeCell ref="NBU1:NBV3"/>
    <mergeCell ref="NBW1:NBX3"/>
    <mergeCell ref="NBE1:NBF3"/>
    <mergeCell ref="NBG1:NBH3"/>
    <mergeCell ref="NBI1:NBJ3"/>
    <mergeCell ref="NBK1:NBL3"/>
    <mergeCell ref="NBM1:NBN3"/>
    <mergeCell ref="NAU1:NAV3"/>
    <mergeCell ref="NAW1:NAX3"/>
    <mergeCell ref="NAY1:NAZ3"/>
    <mergeCell ref="NBA1:NBB3"/>
    <mergeCell ref="NBC1:NBD3"/>
    <mergeCell ref="NDM1:NDN3"/>
    <mergeCell ref="NDO1:NDP3"/>
    <mergeCell ref="NDQ1:NDR3"/>
    <mergeCell ref="NDS1:NDT3"/>
    <mergeCell ref="NDU1:NDV3"/>
    <mergeCell ref="NDC1:NDD3"/>
    <mergeCell ref="NDE1:NDF3"/>
    <mergeCell ref="NDG1:NDH3"/>
    <mergeCell ref="NDI1:NDJ3"/>
    <mergeCell ref="NDK1:NDL3"/>
    <mergeCell ref="NCS1:NCT3"/>
    <mergeCell ref="NCU1:NCV3"/>
    <mergeCell ref="NCW1:NCX3"/>
    <mergeCell ref="NCY1:NCZ3"/>
    <mergeCell ref="NDA1:NDB3"/>
    <mergeCell ref="NCI1:NCJ3"/>
    <mergeCell ref="NCK1:NCL3"/>
    <mergeCell ref="NCM1:NCN3"/>
    <mergeCell ref="NCO1:NCP3"/>
    <mergeCell ref="NCQ1:NCR3"/>
    <mergeCell ref="NFA1:NFB3"/>
    <mergeCell ref="NFC1:NFD3"/>
    <mergeCell ref="NFE1:NFF3"/>
    <mergeCell ref="NFG1:NFH3"/>
    <mergeCell ref="NFI1:NFJ3"/>
    <mergeCell ref="NEQ1:NER3"/>
    <mergeCell ref="NES1:NET3"/>
    <mergeCell ref="NEU1:NEV3"/>
    <mergeCell ref="NEW1:NEX3"/>
    <mergeCell ref="NEY1:NEZ3"/>
    <mergeCell ref="NEG1:NEH3"/>
    <mergeCell ref="NEI1:NEJ3"/>
    <mergeCell ref="NEK1:NEL3"/>
    <mergeCell ref="NEM1:NEN3"/>
    <mergeCell ref="NEO1:NEP3"/>
    <mergeCell ref="NDW1:NDX3"/>
    <mergeCell ref="NDY1:NDZ3"/>
    <mergeCell ref="NEA1:NEB3"/>
    <mergeCell ref="NEC1:NED3"/>
    <mergeCell ref="NEE1:NEF3"/>
    <mergeCell ref="NGO1:NGP3"/>
    <mergeCell ref="NGQ1:NGR3"/>
    <mergeCell ref="NGS1:NGT3"/>
    <mergeCell ref="NGU1:NGV3"/>
    <mergeCell ref="NGW1:NGX3"/>
    <mergeCell ref="NGE1:NGF3"/>
    <mergeCell ref="NGG1:NGH3"/>
    <mergeCell ref="NGI1:NGJ3"/>
    <mergeCell ref="NGK1:NGL3"/>
    <mergeCell ref="NGM1:NGN3"/>
    <mergeCell ref="NFU1:NFV3"/>
    <mergeCell ref="NFW1:NFX3"/>
    <mergeCell ref="NFY1:NFZ3"/>
    <mergeCell ref="NGA1:NGB3"/>
    <mergeCell ref="NGC1:NGD3"/>
    <mergeCell ref="NFK1:NFL3"/>
    <mergeCell ref="NFM1:NFN3"/>
    <mergeCell ref="NFO1:NFP3"/>
    <mergeCell ref="NFQ1:NFR3"/>
    <mergeCell ref="NFS1:NFT3"/>
    <mergeCell ref="NIC1:NID3"/>
    <mergeCell ref="NIE1:NIF3"/>
    <mergeCell ref="NIG1:NIH3"/>
    <mergeCell ref="NII1:NIJ3"/>
    <mergeCell ref="NIK1:NIL3"/>
    <mergeCell ref="NHS1:NHT3"/>
    <mergeCell ref="NHU1:NHV3"/>
    <mergeCell ref="NHW1:NHX3"/>
    <mergeCell ref="NHY1:NHZ3"/>
    <mergeCell ref="NIA1:NIB3"/>
    <mergeCell ref="NHI1:NHJ3"/>
    <mergeCell ref="NHK1:NHL3"/>
    <mergeCell ref="NHM1:NHN3"/>
    <mergeCell ref="NHO1:NHP3"/>
    <mergeCell ref="NHQ1:NHR3"/>
    <mergeCell ref="NGY1:NGZ3"/>
    <mergeCell ref="NHA1:NHB3"/>
    <mergeCell ref="NHC1:NHD3"/>
    <mergeCell ref="NHE1:NHF3"/>
    <mergeCell ref="NHG1:NHH3"/>
    <mergeCell ref="NJQ1:NJR3"/>
    <mergeCell ref="NJS1:NJT3"/>
    <mergeCell ref="NJU1:NJV3"/>
    <mergeCell ref="NJW1:NJX3"/>
    <mergeCell ref="NJY1:NJZ3"/>
    <mergeCell ref="NJG1:NJH3"/>
    <mergeCell ref="NJI1:NJJ3"/>
    <mergeCell ref="NJK1:NJL3"/>
    <mergeCell ref="NJM1:NJN3"/>
    <mergeCell ref="NJO1:NJP3"/>
    <mergeCell ref="NIW1:NIX3"/>
    <mergeCell ref="NIY1:NIZ3"/>
    <mergeCell ref="NJA1:NJB3"/>
    <mergeCell ref="NJC1:NJD3"/>
    <mergeCell ref="NJE1:NJF3"/>
    <mergeCell ref="NIM1:NIN3"/>
    <mergeCell ref="NIO1:NIP3"/>
    <mergeCell ref="NIQ1:NIR3"/>
    <mergeCell ref="NIS1:NIT3"/>
    <mergeCell ref="NIU1:NIV3"/>
    <mergeCell ref="NLE1:NLF3"/>
    <mergeCell ref="NLG1:NLH3"/>
    <mergeCell ref="NLI1:NLJ3"/>
    <mergeCell ref="NLK1:NLL3"/>
    <mergeCell ref="NLM1:NLN3"/>
    <mergeCell ref="NKU1:NKV3"/>
    <mergeCell ref="NKW1:NKX3"/>
    <mergeCell ref="NKY1:NKZ3"/>
    <mergeCell ref="NLA1:NLB3"/>
    <mergeCell ref="NLC1:NLD3"/>
    <mergeCell ref="NKK1:NKL3"/>
    <mergeCell ref="NKM1:NKN3"/>
    <mergeCell ref="NKO1:NKP3"/>
    <mergeCell ref="NKQ1:NKR3"/>
    <mergeCell ref="NKS1:NKT3"/>
    <mergeCell ref="NKA1:NKB3"/>
    <mergeCell ref="NKC1:NKD3"/>
    <mergeCell ref="NKE1:NKF3"/>
    <mergeCell ref="NKG1:NKH3"/>
    <mergeCell ref="NKI1:NKJ3"/>
    <mergeCell ref="NMS1:NMT3"/>
    <mergeCell ref="NMU1:NMV3"/>
    <mergeCell ref="NMW1:NMX3"/>
    <mergeCell ref="NMY1:NMZ3"/>
    <mergeCell ref="NNA1:NNB3"/>
    <mergeCell ref="NMI1:NMJ3"/>
    <mergeCell ref="NMK1:NML3"/>
    <mergeCell ref="NMM1:NMN3"/>
    <mergeCell ref="NMO1:NMP3"/>
    <mergeCell ref="NMQ1:NMR3"/>
    <mergeCell ref="NLY1:NLZ3"/>
    <mergeCell ref="NMA1:NMB3"/>
    <mergeCell ref="NMC1:NMD3"/>
    <mergeCell ref="NME1:NMF3"/>
    <mergeCell ref="NMG1:NMH3"/>
    <mergeCell ref="NLO1:NLP3"/>
    <mergeCell ref="NLQ1:NLR3"/>
    <mergeCell ref="NLS1:NLT3"/>
    <mergeCell ref="NLU1:NLV3"/>
    <mergeCell ref="NLW1:NLX3"/>
    <mergeCell ref="NOG1:NOH3"/>
    <mergeCell ref="NOI1:NOJ3"/>
    <mergeCell ref="NOK1:NOL3"/>
    <mergeCell ref="NOM1:NON3"/>
    <mergeCell ref="NOO1:NOP3"/>
    <mergeCell ref="NNW1:NNX3"/>
    <mergeCell ref="NNY1:NNZ3"/>
    <mergeCell ref="NOA1:NOB3"/>
    <mergeCell ref="NOC1:NOD3"/>
    <mergeCell ref="NOE1:NOF3"/>
    <mergeCell ref="NNM1:NNN3"/>
    <mergeCell ref="NNO1:NNP3"/>
    <mergeCell ref="NNQ1:NNR3"/>
    <mergeCell ref="NNS1:NNT3"/>
    <mergeCell ref="NNU1:NNV3"/>
    <mergeCell ref="NNC1:NND3"/>
    <mergeCell ref="NNE1:NNF3"/>
    <mergeCell ref="NNG1:NNH3"/>
    <mergeCell ref="NNI1:NNJ3"/>
    <mergeCell ref="NNK1:NNL3"/>
    <mergeCell ref="NPU1:NPV3"/>
    <mergeCell ref="NPW1:NPX3"/>
    <mergeCell ref="NPY1:NPZ3"/>
    <mergeCell ref="NQA1:NQB3"/>
    <mergeCell ref="NQC1:NQD3"/>
    <mergeCell ref="NPK1:NPL3"/>
    <mergeCell ref="NPM1:NPN3"/>
    <mergeCell ref="NPO1:NPP3"/>
    <mergeCell ref="NPQ1:NPR3"/>
    <mergeCell ref="NPS1:NPT3"/>
    <mergeCell ref="NPA1:NPB3"/>
    <mergeCell ref="NPC1:NPD3"/>
    <mergeCell ref="NPE1:NPF3"/>
    <mergeCell ref="NPG1:NPH3"/>
    <mergeCell ref="NPI1:NPJ3"/>
    <mergeCell ref="NOQ1:NOR3"/>
    <mergeCell ref="NOS1:NOT3"/>
    <mergeCell ref="NOU1:NOV3"/>
    <mergeCell ref="NOW1:NOX3"/>
    <mergeCell ref="NOY1:NOZ3"/>
    <mergeCell ref="NRI1:NRJ3"/>
    <mergeCell ref="NRK1:NRL3"/>
    <mergeCell ref="NRM1:NRN3"/>
    <mergeCell ref="NRO1:NRP3"/>
    <mergeCell ref="NRQ1:NRR3"/>
    <mergeCell ref="NQY1:NQZ3"/>
    <mergeCell ref="NRA1:NRB3"/>
    <mergeCell ref="NRC1:NRD3"/>
    <mergeCell ref="NRE1:NRF3"/>
    <mergeCell ref="NRG1:NRH3"/>
    <mergeCell ref="NQO1:NQP3"/>
    <mergeCell ref="NQQ1:NQR3"/>
    <mergeCell ref="NQS1:NQT3"/>
    <mergeCell ref="NQU1:NQV3"/>
    <mergeCell ref="NQW1:NQX3"/>
    <mergeCell ref="NQE1:NQF3"/>
    <mergeCell ref="NQG1:NQH3"/>
    <mergeCell ref="NQI1:NQJ3"/>
    <mergeCell ref="NQK1:NQL3"/>
    <mergeCell ref="NQM1:NQN3"/>
    <mergeCell ref="NSW1:NSX3"/>
    <mergeCell ref="NSY1:NSZ3"/>
    <mergeCell ref="NTA1:NTB3"/>
    <mergeCell ref="NTC1:NTD3"/>
    <mergeCell ref="NTE1:NTF3"/>
    <mergeCell ref="NSM1:NSN3"/>
    <mergeCell ref="NSO1:NSP3"/>
    <mergeCell ref="NSQ1:NSR3"/>
    <mergeCell ref="NSS1:NST3"/>
    <mergeCell ref="NSU1:NSV3"/>
    <mergeCell ref="NSC1:NSD3"/>
    <mergeCell ref="NSE1:NSF3"/>
    <mergeCell ref="NSG1:NSH3"/>
    <mergeCell ref="NSI1:NSJ3"/>
    <mergeCell ref="NSK1:NSL3"/>
    <mergeCell ref="NRS1:NRT3"/>
    <mergeCell ref="NRU1:NRV3"/>
    <mergeCell ref="NRW1:NRX3"/>
    <mergeCell ref="NRY1:NRZ3"/>
    <mergeCell ref="NSA1:NSB3"/>
    <mergeCell ref="NUK1:NUL3"/>
    <mergeCell ref="NUM1:NUN3"/>
    <mergeCell ref="NUO1:NUP3"/>
    <mergeCell ref="NUQ1:NUR3"/>
    <mergeCell ref="NUS1:NUT3"/>
    <mergeCell ref="NUA1:NUB3"/>
    <mergeCell ref="NUC1:NUD3"/>
    <mergeCell ref="NUE1:NUF3"/>
    <mergeCell ref="NUG1:NUH3"/>
    <mergeCell ref="NUI1:NUJ3"/>
    <mergeCell ref="NTQ1:NTR3"/>
    <mergeCell ref="NTS1:NTT3"/>
    <mergeCell ref="NTU1:NTV3"/>
    <mergeCell ref="NTW1:NTX3"/>
    <mergeCell ref="NTY1:NTZ3"/>
    <mergeCell ref="NTG1:NTH3"/>
    <mergeCell ref="NTI1:NTJ3"/>
    <mergeCell ref="NTK1:NTL3"/>
    <mergeCell ref="NTM1:NTN3"/>
    <mergeCell ref="NTO1:NTP3"/>
    <mergeCell ref="NVY1:NVZ3"/>
    <mergeCell ref="NWA1:NWB3"/>
    <mergeCell ref="NWC1:NWD3"/>
    <mergeCell ref="NWE1:NWF3"/>
    <mergeCell ref="NWG1:NWH3"/>
    <mergeCell ref="NVO1:NVP3"/>
    <mergeCell ref="NVQ1:NVR3"/>
    <mergeCell ref="NVS1:NVT3"/>
    <mergeCell ref="NVU1:NVV3"/>
    <mergeCell ref="NVW1:NVX3"/>
    <mergeCell ref="NVE1:NVF3"/>
    <mergeCell ref="NVG1:NVH3"/>
    <mergeCell ref="NVI1:NVJ3"/>
    <mergeCell ref="NVK1:NVL3"/>
    <mergeCell ref="NVM1:NVN3"/>
    <mergeCell ref="NUU1:NUV3"/>
    <mergeCell ref="NUW1:NUX3"/>
    <mergeCell ref="NUY1:NUZ3"/>
    <mergeCell ref="NVA1:NVB3"/>
    <mergeCell ref="NVC1:NVD3"/>
    <mergeCell ref="NXM1:NXN3"/>
    <mergeCell ref="NXO1:NXP3"/>
    <mergeCell ref="NXQ1:NXR3"/>
    <mergeCell ref="NXS1:NXT3"/>
    <mergeCell ref="NXU1:NXV3"/>
    <mergeCell ref="NXC1:NXD3"/>
    <mergeCell ref="NXE1:NXF3"/>
    <mergeCell ref="NXG1:NXH3"/>
    <mergeCell ref="NXI1:NXJ3"/>
    <mergeCell ref="NXK1:NXL3"/>
    <mergeCell ref="NWS1:NWT3"/>
    <mergeCell ref="NWU1:NWV3"/>
    <mergeCell ref="NWW1:NWX3"/>
    <mergeCell ref="NWY1:NWZ3"/>
    <mergeCell ref="NXA1:NXB3"/>
    <mergeCell ref="NWI1:NWJ3"/>
    <mergeCell ref="NWK1:NWL3"/>
    <mergeCell ref="NWM1:NWN3"/>
    <mergeCell ref="NWO1:NWP3"/>
    <mergeCell ref="NWQ1:NWR3"/>
    <mergeCell ref="NZA1:NZB3"/>
    <mergeCell ref="NZC1:NZD3"/>
    <mergeCell ref="NZE1:NZF3"/>
    <mergeCell ref="NZG1:NZH3"/>
    <mergeCell ref="NZI1:NZJ3"/>
    <mergeCell ref="NYQ1:NYR3"/>
    <mergeCell ref="NYS1:NYT3"/>
    <mergeCell ref="NYU1:NYV3"/>
    <mergeCell ref="NYW1:NYX3"/>
    <mergeCell ref="NYY1:NYZ3"/>
    <mergeCell ref="NYG1:NYH3"/>
    <mergeCell ref="NYI1:NYJ3"/>
    <mergeCell ref="NYK1:NYL3"/>
    <mergeCell ref="NYM1:NYN3"/>
    <mergeCell ref="NYO1:NYP3"/>
    <mergeCell ref="NXW1:NXX3"/>
    <mergeCell ref="NXY1:NXZ3"/>
    <mergeCell ref="NYA1:NYB3"/>
    <mergeCell ref="NYC1:NYD3"/>
    <mergeCell ref="NYE1:NYF3"/>
    <mergeCell ref="OAO1:OAP3"/>
    <mergeCell ref="OAQ1:OAR3"/>
    <mergeCell ref="OAS1:OAT3"/>
    <mergeCell ref="OAU1:OAV3"/>
    <mergeCell ref="OAW1:OAX3"/>
    <mergeCell ref="OAE1:OAF3"/>
    <mergeCell ref="OAG1:OAH3"/>
    <mergeCell ref="OAI1:OAJ3"/>
    <mergeCell ref="OAK1:OAL3"/>
    <mergeCell ref="OAM1:OAN3"/>
    <mergeCell ref="NZU1:NZV3"/>
    <mergeCell ref="NZW1:NZX3"/>
    <mergeCell ref="NZY1:NZZ3"/>
    <mergeCell ref="OAA1:OAB3"/>
    <mergeCell ref="OAC1:OAD3"/>
    <mergeCell ref="NZK1:NZL3"/>
    <mergeCell ref="NZM1:NZN3"/>
    <mergeCell ref="NZO1:NZP3"/>
    <mergeCell ref="NZQ1:NZR3"/>
    <mergeCell ref="NZS1:NZT3"/>
    <mergeCell ref="OCC1:OCD3"/>
    <mergeCell ref="OCE1:OCF3"/>
    <mergeCell ref="OCG1:OCH3"/>
    <mergeCell ref="OCI1:OCJ3"/>
    <mergeCell ref="OCK1:OCL3"/>
    <mergeCell ref="OBS1:OBT3"/>
    <mergeCell ref="OBU1:OBV3"/>
    <mergeCell ref="OBW1:OBX3"/>
    <mergeCell ref="OBY1:OBZ3"/>
    <mergeCell ref="OCA1:OCB3"/>
    <mergeCell ref="OBI1:OBJ3"/>
    <mergeCell ref="OBK1:OBL3"/>
    <mergeCell ref="OBM1:OBN3"/>
    <mergeCell ref="OBO1:OBP3"/>
    <mergeCell ref="OBQ1:OBR3"/>
    <mergeCell ref="OAY1:OAZ3"/>
    <mergeCell ref="OBA1:OBB3"/>
    <mergeCell ref="OBC1:OBD3"/>
    <mergeCell ref="OBE1:OBF3"/>
    <mergeCell ref="OBG1:OBH3"/>
    <mergeCell ref="ODQ1:ODR3"/>
    <mergeCell ref="ODS1:ODT3"/>
    <mergeCell ref="ODU1:ODV3"/>
    <mergeCell ref="ODW1:ODX3"/>
    <mergeCell ref="ODY1:ODZ3"/>
    <mergeCell ref="ODG1:ODH3"/>
    <mergeCell ref="ODI1:ODJ3"/>
    <mergeCell ref="ODK1:ODL3"/>
    <mergeCell ref="ODM1:ODN3"/>
    <mergeCell ref="ODO1:ODP3"/>
    <mergeCell ref="OCW1:OCX3"/>
    <mergeCell ref="OCY1:OCZ3"/>
    <mergeCell ref="ODA1:ODB3"/>
    <mergeCell ref="ODC1:ODD3"/>
    <mergeCell ref="ODE1:ODF3"/>
    <mergeCell ref="OCM1:OCN3"/>
    <mergeCell ref="OCO1:OCP3"/>
    <mergeCell ref="OCQ1:OCR3"/>
    <mergeCell ref="OCS1:OCT3"/>
    <mergeCell ref="OCU1:OCV3"/>
    <mergeCell ref="OFE1:OFF3"/>
    <mergeCell ref="OFG1:OFH3"/>
    <mergeCell ref="OFI1:OFJ3"/>
    <mergeCell ref="OFK1:OFL3"/>
    <mergeCell ref="OFM1:OFN3"/>
    <mergeCell ref="OEU1:OEV3"/>
    <mergeCell ref="OEW1:OEX3"/>
    <mergeCell ref="OEY1:OEZ3"/>
    <mergeCell ref="OFA1:OFB3"/>
    <mergeCell ref="OFC1:OFD3"/>
    <mergeCell ref="OEK1:OEL3"/>
    <mergeCell ref="OEM1:OEN3"/>
    <mergeCell ref="OEO1:OEP3"/>
    <mergeCell ref="OEQ1:OER3"/>
    <mergeCell ref="OES1:OET3"/>
    <mergeCell ref="OEA1:OEB3"/>
    <mergeCell ref="OEC1:OED3"/>
    <mergeCell ref="OEE1:OEF3"/>
    <mergeCell ref="OEG1:OEH3"/>
    <mergeCell ref="OEI1:OEJ3"/>
    <mergeCell ref="OGS1:OGT3"/>
    <mergeCell ref="OGU1:OGV3"/>
    <mergeCell ref="OGW1:OGX3"/>
    <mergeCell ref="OGY1:OGZ3"/>
    <mergeCell ref="OHA1:OHB3"/>
    <mergeCell ref="OGI1:OGJ3"/>
    <mergeCell ref="OGK1:OGL3"/>
    <mergeCell ref="OGM1:OGN3"/>
    <mergeCell ref="OGO1:OGP3"/>
    <mergeCell ref="OGQ1:OGR3"/>
    <mergeCell ref="OFY1:OFZ3"/>
    <mergeCell ref="OGA1:OGB3"/>
    <mergeCell ref="OGC1:OGD3"/>
    <mergeCell ref="OGE1:OGF3"/>
    <mergeCell ref="OGG1:OGH3"/>
    <mergeCell ref="OFO1:OFP3"/>
    <mergeCell ref="OFQ1:OFR3"/>
    <mergeCell ref="OFS1:OFT3"/>
    <mergeCell ref="OFU1:OFV3"/>
    <mergeCell ref="OFW1:OFX3"/>
    <mergeCell ref="OIG1:OIH3"/>
    <mergeCell ref="OII1:OIJ3"/>
    <mergeCell ref="OIK1:OIL3"/>
    <mergeCell ref="OIM1:OIN3"/>
    <mergeCell ref="OIO1:OIP3"/>
    <mergeCell ref="OHW1:OHX3"/>
    <mergeCell ref="OHY1:OHZ3"/>
    <mergeCell ref="OIA1:OIB3"/>
    <mergeCell ref="OIC1:OID3"/>
    <mergeCell ref="OIE1:OIF3"/>
    <mergeCell ref="OHM1:OHN3"/>
    <mergeCell ref="OHO1:OHP3"/>
    <mergeCell ref="OHQ1:OHR3"/>
    <mergeCell ref="OHS1:OHT3"/>
    <mergeCell ref="OHU1:OHV3"/>
    <mergeCell ref="OHC1:OHD3"/>
    <mergeCell ref="OHE1:OHF3"/>
    <mergeCell ref="OHG1:OHH3"/>
    <mergeCell ref="OHI1:OHJ3"/>
    <mergeCell ref="OHK1:OHL3"/>
    <mergeCell ref="OJU1:OJV3"/>
    <mergeCell ref="OJW1:OJX3"/>
    <mergeCell ref="OJY1:OJZ3"/>
    <mergeCell ref="OKA1:OKB3"/>
    <mergeCell ref="OKC1:OKD3"/>
    <mergeCell ref="OJK1:OJL3"/>
    <mergeCell ref="OJM1:OJN3"/>
    <mergeCell ref="OJO1:OJP3"/>
    <mergeCell ref="OJQ1:OJR3"/>
    <mergeCell ref="OJS1:OJT3"/>
    <mergeCell ref="OJA1:OJB3"/>
    <mergeCell ref="OJC1:OJD3"/>
    <mergeCell ref="OJE1:OJF3"/>
    <mergeCell ref="OJG1:OJH3"/>
    <mergeCell ref="OJI1:OJJ3"/>
    <mergeCell ref="OIQ1:OIR3"/>
    <mergeCell ref="OIS1:OIT3"/>
    <mergeCell ref="OIU1:OIV3"/>
    <mergeCell ref="OIW1:OIX3"/>
    <mergeCell ref="OIY1:OIZ3"/>
    <mergeCell ref="OLI1:OLJ3"/>
    <mergeCell ref="OLK1:OLL3"/>
    <mergeCell ref="OLM1:OLN3"/>
    <mergeCell ref="OLO1:OLP3"/>
    <mergeCell ref="OLQ1:OLR3"/>
    <mergeCell ref="OKY1:OKZ3"/>
    <mergeCell ref="OLA1:OLB3"/>
    <mergeCell ref="OLC1:OLD3"/>
    <mergeCell ref="OLE1:OLF3"/>
    <mergeCell ref="OLG1:OLH3"/>
    <mergeCell ref="OKO1:OKP3"/>
    <mergeCell ref="OKQ1:OKR3"/>
    <mergeCell ref="OKS1:OKT3"/>
    <mergeCell ref="OKU1:OKV3"/>
    <mergeCell ref="OKW1:OKX3"/>
    <mergeCell ref="OKE1:OKF3"/>
    <mergeCell ref="OKG1:OKH3"/>
    <mergeCell ref="OKI1:OKJ3"/>
    <mergeCell ref="OKK1:OKL3"/>
    <mergeCell ref="OKM1:OKN3"/>
    <mergeCell ref="OMW1:OMX3"/>
    <mergeCell ref="OMY1:OMZ3"/>
    <mergeCell ref="ONA1:ONB3"/>
    <mergeCell ref="ONC1:OND3"/>
    <mergeCell ref="ONE1:ONF3"/>
    <mergeCell ref="OMM1:OMN3"/>
    <mergeCell ref="OMO1:OMP3"/>
    <mergeCell ref="OMQ1:OMR3"/>
    <mergeCell ref="OMS1:OMT3"/>
    <mergeCell ref="OMU1:OMV3"/>
    <mergeCell ref="OMC1:OMD3"/>
    <mergeCell ref="OME1:OMF3"/>
    <mergeCell ref="OMG1:OMH3"/>
    <mergeCell ref="OMI1:OMJ3"/>
    <mergeCell ref="OMK1:OML3"/>
    <mergeCell ref="OLS1:OLT3"/>
    <mergeCell ref="OLU1:OLV3"/>
    <mergeCell ref="OLW1:OLX3"/>
    <mergeCell ref="OLY1:OLZ3"/>
    <mergeCell ref="OMA1:OMB3"/>
    <mergeCell ref="OOK1:OOL3"/>
    <mergeCell ref="OOM1:OON3"/>
    <mergeCell ref="OOO1:OOP3"/>
    <mergeCell ref="OOQ1:OOR3"/>
    <mergeCell ref="OOS1:OOT3"/>
    <mergeCell ref="OOA1:OOB3"/>
    <mergeCell ref="OOC1:OOD3"/>
    <mergeCell ref="OOE1:OOF3"/>
    <mergeCell ref="OOG1:OOH3"/>
    <mergeCell ref="OOI1:OOJ3"/>
    <mergeCell ref="ONQ1:ONR3"/>
    <mergeCell ref="ONS1:ONT3"/>
    <mergeCell ref="ONU1:ONV3"/>
    <mergeCell ref="ONW1:ONX3"/>
    <mergeCell ref="ONY1:ONZ3"/>
    <mergeCell ref="ONG1:ONH3"/>
    <mergeCell ref="ONI1:ONJ3"/>
    <mergeCell ref="ONK1:ONL3"/>
    <mergeCell ref="ONM1:ONN3"/>
    <mergeCell ref="ONO1:ONP3"/>
    <mergeCell ref="OPY1:OPZ3"/>
    <mergeCell ref="OQA1:OQB3"/>
    <mergeCell ref="OQC1:OQD3"/>
    <mergeCell ref="OQE1:OQF3"/>
    <mergeCell ref="OQG1:OQH3"/>
    <mergeCell ref="OPO1:OPP3"/>
    <mergeCell ref="OPQ1:OPR3"/>
    <mergeCell ref="OPS1:OPT3"/>
    <mergeCell ref="OPU1:OPV3"/>
    <mergeCell ref="OPW1:OPX3"/>
    <mergeCell ref="OPE1:OPF3"/>
    <mergeCell ref="OPG1:OPH3"/>
    <mergeCell ref="OPI1:OPJ3"/>
    <mergeCell ref="OPK1:OPL3"/>
    <mergeCell ref="OPM1:OPN3"/>
    <mergeCell ref="OOU1:OOV3"/>
    <mergeCell ref="OOW1:OOX3"/>
    <mergeCell ref="OOY1:OOZ3"/>
    <mergeCell ref="OPA1:OPB3"/>
    <mergeCell ref="OPC1:OPD3"/>
    <mergeCell ref="ORM1:ORN3"/>
    <mergeCell ref="ORO1:ORP3"/>
    <mergeCell ref="ORQ1:ORR3"/>
    <mergeCell ref="ORS1:ORT3"/>
    <mergeCell ref="ORU1:ORV3"/>
    <mergeCell ref="ORC1:ORD3"/>
    <mergeCell ref="ORE1:ORF3"/>
    <mergeCell ref="ORG1:ORH3"/>
    <mergeCell ref="ORI1:ORJ3"/>
    <mergeCell ref="ORK1:ORL3"/>
    <mergeCell ref="OQS1:OQT3"/>
    <mergeCell ref="OQU1:OQV3"/>
    <mergeCell ref="OQW1:OQX3"/>
    <mergeCell ref="OQY1:OQZ3"/>
    <mergeCell ref="ORA1:ORB3"/>
    <mergeCell ref="OQI1:OQJ3"/>
    <mergeCell ref="OQK1:OQL3"/>
    <mergeCell ref="OQM1:OQN3"/>
    <mergeCell ref="OQO1:OQP3"/>
    <mergeCell ref="OQQ1:OQR3"/>
    <mergeCell ref="OTA1:OTB3"/>
    <mergeCell ref="OTC1:OTD3"/>
    <mergeCell ref="OTE1:OTF3"/>
    <mergeCell ref="OTG1:OTH3"/>
    <mergeCell ref="OTI1:OTJ3"/>
    <mergeCell ref="OSQ1:OSR3"/>
    <mergeCell ref="OSS1:OST3"/>
    <mergeCell ref="OSU1:OSV3"/>
    <mergeCell ref="OSW1:OSX3"/>
    <mergeCell ref="OSY1:OSZ3"/>
    <mergeCell ref="OSG1:OSH3"/>
    <mergeCell ref="OSI1:OSJ3"/>
    <mergeCell ref="OSK1:OSL3"/>
    <mergeCell ref="OSM1:OSN3"/>
    <mergeCell ref="OSO1:OSP3"/>
    <mergeCell ref="ORW1:ORX3"/>
    <mergeCell ref="ORY1:ORZ3"/>
    <mergeCell ref="OSA1:OSB3"/>
    <mergeCell ref="OSC1:OSD3"/>
    <mergeCell ref="OSE1:OSF3"/>
    <mergeCell ref="OUO1:OUP3"/>
    <mergeCell ref="OUQ1:OUR3"/>
    <mergeCell ref="OUS1:OUT3"/>
    <mergeCell ref="OUU1:OUV3"/>
    <mergeCell ref="OUW1:OUX3"/>
    <mergeCell ref="OUE1:OUF3"/>
    <mergeCell ref="OUG1:OUH3"/>
    <mergeCell ref="OUI1:OUJ3"/>
    <mergeCell ref="OUK1:OUL3"/>
    <mergeCell ref="OUM1:OUN3"/>
    <mergeCell ref="OTU1:OTV3"/>
    <mergeCell ref="OTW1:OTX3"/>
    <mergeCell ref="OTY1:OTZ3"/>
    <mergeCell ref="OUA1:OUB3"/>
    <mergeCell ref="OUC1:OUD3"/>
    <mergeCell ref="OTK1:OTL3"/>
    <mergeCell ref="OTM1:OTN3"/>
    <mergeCell ref="OTO1:OTP3"/>
    <mergeCell ref="OTQ1:OTR3"/>
    <mergeCell ref="OTS1:OTT3"/>
    <mergeCell ref="OWC1:OWD3"/>
    <mergeCell ref="OWE1:OWF3"/>
    <mergeCell ref="OWG1:OWH3"/>
    <mergeCell ref="OWI1:OWJ3"/>
    <mergeCell ref="OWK1:OWL3"/>
    <mergeCell ref="OVS1:OVT3"/>
    <mergeCell ref="OVU1:OVV3"/>
    <mergeCell ref="OVW1:OVX3"/>
    <mergeCell ref="OVY1:OVZ3"/>
    <mergeCell ref="OWA1:OWB3"/>
    <mergeCell ref="OVI1:OVJ3"/>
    <mergeCell ref="OVK1:OVL3"/>
    <mergeCell ref="OVM1:OVN3"/>
    <mergeCell ref="OVO1:OVP3"/>
    <mergeCell ref="OVQ1:OVR3"/>
    <mergeCell ref="OUY1:OUZ3"/>
    <mergeCell ref="OVA1:OVB3"/>
    <mergeCell ref="OVC1:OVD3"/>
    <mergeCell ref="OVE1:OVF3"/>
    <mergeCell ref="OVG1:OVH3"/>
    <mergeCell ref="OXQ1:OXR3"/>
    <mergeCell ref="OXS1:OXT3"/>
    <mergeCell ref="OXU1:OXV3"/>
    <mergeCell ref="OXW1:OXX3"/>
    <mergeCell ref="OXY1:OXZ3"/>
    <mergeCell ref="OXG1:OXH3"/>
    <mergeCell ref="OXI1:OXJ3"/>
    <mergeCell ref="OXK1:OXL3"/>
    <mergeCell ref="OXM1:OXN3"/>
    <mergeCell ref="OXO1:OXP3"/>
    <mergeCell ref="OWW1:OWX3"/>
    <mergeCell ref="OWY1:OWZ3"/>
    <mergeCell ref="OXA1:OXB3"/>
    <mergeCell ref="OXC1:OXD3"/>
    <mergeCell ref="OXE1:OXF3"/>
    <mergeCell ref="OWM1:OWN3"/>
    <mergeCell ref="OWO1:OWP3"/>
    <mergeCell ref="OWQ1:OWR3"/>
    <mergeCell ref="OWS1:OWT3"/>
    <mergeCell ref="OWU1:OWV3"/>
    <mergeCell ref="OZE1:OZF3"/>
    <mergeCell ref="OZG1:OZH3"/>
    <mergeCell ref="OZI1:OZJ3"/>
    <mergeCell ref="OZK1:OZL3"/>
    <mergeCell ref="OZM1:OZN3"/>
    <mergeCell ref="OYU1:OYV3"/>
    <mergeCell ref="OYW1:OYX3"/>
    <mergeCell ref="OYY1:OYZ3"/>
    <mergeCell ref="OZA1:OZB3"/>
    <mergeCell ref="OZC1:OZD3"/>
    <mergeCell ref="OYK1:OYL3"/>
    <mergeCell ref="OYM1:OYN3"/>
    <mergeCell ref="OYO1:OYP3"/>
    <mergeCell ref="OYQ1:OYR3"/>
    <mergeCell ref="OYS1:OYT3"/>
    <mergeCell ref="OYA1:OYB3"/>
    <mergeCell ref="OYC1:OYD3"/>
    <mergeCell ref="OYE1:OYF3"/>
    <mergeCell ref="OYG1:OYH3"/>
    <mergeCell ref="OYI1:OYJ3"/>
    <mergeCell ref="PAS1:PAT3"/>
    <mergeCell ref="PAU1:PAV3"/>
    <mergeCell ref="PAW1:PAX3"/>
    <mergeCell ref="PAY1:PAZ3"/>
    <mergeCell ref="PBA1:PBB3"/>
    <mergeCell ref="PAI1:PAJ3"/>
    <mergeCell ref="PAK1:PAL3"/>
    <mergeCell ref="PAM1:PAN3"/>
    <mergeCell ref="PAO1:PAP3"/>
    <mergeCell ref="PAQ1:PAR3"/>
    <mergeCell ref="OZY1:OZZ3"/>
    <mergeCell ref="PAA1:PAB3"/>
    <mergeCell ref="PAC1:PAD3"/>
    <mergeCell ref="PAE1:PAF3"/>
    <mergeCell ref="PAG1:PAH3"/>
    <mergeCell ref="OZO1:OZP3"/>
    <mergeCell ref="OZQ1:OZR3"/>
    <mergeCell ref="OZS1:OZT3"/>
    <mergeCell ref="OZU1:OZV3"/>
    <mergeCell ref="OZW1:OZX3"/>
    <mergeCell ref="PCG1:PCH3"/>
    <mergeCell ref="PCI1:PCJ3"/>
    <mergeCell ref="PCK1:PCL3"/>
    <mergeCell ref="PCM1:PCN3"/>
    <mergeCell ref="PCO1:PCP3"/>
    <mergeCell ref="PBW1:PBX3"/>
    <mergeCell ref="PBY1:PBZ3"/>
    <mergeCell ref="PCA1:PCB3"/>
    <mergeCell ref="PCC1:PCD3"/>
    <mergeCell ref="PCE1:PCF3"/>
    <mergeCell ref="PBM1:PBN3"/>
    <mergeCell ref="PBO1:PBP3"/>
    <mergeCell ref="PBQ1:PBR3"/>
    <mergeCell ref="PBS1:PBT3"/>
    <mergeCell ref="PBU1:PBV3"/>
    <mergeCell ref="PBC1:PBD3"/>
    <mergeCell ref="PBE1:PBF3"/>
    <mergeCell ref="PBG1:PBH3"/>
    <mergeCell ref="PBI1:PBJ3"/>
    <mergeCell ref="PBK1:PBL3"/>
    <mergeCell ref="PDU1:PDV3"/>
    <mergeCell ref="PDW1:PDX3"/>
    <mergeCell ref="PDY1:PDZ3"/>
    <mergeCell ref="PEA1:PEB3"/>
    <mergeCell ref="PEC1:PED3"/>
    <mergeCell ref="PDK1:PDL3"/>
    <mergeCell ref="PDM1:PDN3"/>
    <mergeCell ref="PDO1:PDP3"/>
    <mergeCell ref="PDQ1:PDR3"/>
    <mergeCell ref="PDS1:PDT3"/>
    <mergeCell ref="PDA1:PDB3"/>
    <mergeCell ref="PDC1:PDD3"/>
    <mergeCell ref="PDE1:PDF3"/>
    <mergeCell ref="PDG1:PDH3"/>
    <mergeCell ref="PDI1:PDJ3"/>
    <mergeCell ref="PCQ1:PCR3"/>
    <mergeCell ref="PCS1:PCT3"/>
    <mergeCell ref="PCU1:PCV3"/>
    <mergeCell ref="PCW1:PCX3"/>
    <mergeCell ref="PCY1:PCZ3"/>
    <mergeCell ref="PFI1:PFJ3"/>
    <mergeCell ref="PFK1:PFL3"/>
    <mergeCell ref="PFM1:PFN3"/>
    <mergeCell ref="PFO1:PFP3"/>
    <mergeCell ref="PFQ1:PFR3"/>
    <mergeCell ref="PEY1:PEZ3"/>
    <mergeCell ref="PFA1:PFB3"/>
    <mergeCell ref="PFC1:PFD3"/>
    <mergeCell ref="PFE1:PFF3"/>
    <mergeCell ref="PFG1:PFH3"/>
    <mergeCell ref="PEO1:PEP3"/>
    <mergeCell ref="PEQ1:PER3"/>
    <mergeCell ref="PES1:PET3"/>
    <mergeCell ref="PEU1:PEV3"/>
    <mergeCell ref="PEW1:PEX3"/>
    <mergeCell ref="PEE1:PEF3"/>
    <mergeCell ref="PEG1:PEH3"/>
    <mergeCell ref="PEI1:PEJ3"/>
    <mergeCell ref="PEK1:PEL3"/>
    <mergeCell ref="PEM1:PEN3"/>
    <mergeCell ref="PGW1:PGX3"/>
    <mergeCell ref="PGY1:PGZ3"/>
    <mergeCell ref="PHA1:PHB3"/>
    <mergeCell ref="PHC1:PHD3"/>
    <mergeCell ref="PHE1:PHF3"/>
    <mergeCell ref="PGM1:PGN3"/>
    <mergeCell ref="PGO1:PGP3"/>
    <mergeCell ref="PGQ1:PGR3"/>
    <mergeCell ref="PGS1:PGT3"/>
    <mergeCell ref="PGU1:PGV3"/>
    <mergeCell ref="PGC1:PGD3"/>
    <mergeCell ref="PGE1:PGF3"/>
    <mergeCell ref="PGG1:PGH3"/>
    <mergeCell ref="PGI1:PGJ3"/>
    <mergeCell ref="PGK1:PGL3"/>
    <mergeCell ref="PFS1:PFT3"/>
    <mergeCell ref="PFU1:PFV3"/>
    <mergeCell ref="PFW1:PFX3"/>
    <mergeCell ref="PFY1:PFZ3"/>
    <mergeCell ref="PGA1:PGB3"/>
    <mergeCell ref="PIK1:PIL3"/>
    <mergeCell ref="PIM1:PIN3"/>
    <mergeCell ref="PIO1:PIP3"/>
    <mergeCell ref="PIQ1:PIR3"/>
    <mergeCell ref="PIS1:PIT3"/>
    <mergeCell ref="PIA1:PIB3"/>
    <mergeCell ref="PIC1:PID3"/>
    <mergeCell ref="PIE1:PIF3"/>
    <mergeCell ref="PIG1:PIH3"/>
    <mergeCell ref="PII1:PIJ3"/>
    <mergeCell ref="PHQ1:PHR3"/>
    <mergeCell ref="PHS1:PHT3"/>
    <mergeCell ref="PHU1:PHV3"/>
    <mergeCell ref="PHW1:PHX3"/>
    <mergeCell ref="PHY1:PHZ3"/>
    <mergeCell ref="PHG1:PHH3"/>
    <mergeCell ref="PHI1:PHJ3"/>
    <mergeCell ref="PHK1:PHL3"/>
    <mergeCell ref="PHM1:PHN3"/>
    <mergeCell ref="PHO1:PHP3"/>
    <mergeCell ref="PJY1:PJZ3"/>
    <mergeCell ref="PKA1:PKB3"/>
    <mergeCell ref="PKC1:PKD3"/>
    <mergeCell ref="PKE1:PKF3"/>
    <mergeCell ref="PKG1:PKH3"/>
    <mergeCell ref="PJO1:PJP3"/>
    <mergeCell ref="PJQ1:PJR3"/>
    <mergeCell ref="PJS1:PJT3"/>
    <mergeCell ref="PJU1:PJV3"/>
    <mergeCell ref="PJW1:PJX3"/>
    <mergeCell ref="PJE1:PJF3"/>
    <mergeCell ref="PJG1:PJH3"/>
    <mergeCell ref="PJI1:PJJ3"/>
    <mergeCell ref="PJK1:PJL3"/>
    <mergeCell ref="PJM1:PJN3"/>
    <mergeCell ref="PIU1:PIV3"/>
    <mergeCell ref="PIW1:PIX3"/>
    <mergeCell ref="PIY1:PIZ3"/>
    <mergeCell ref="PJA1:PJB3"/>
    <mergeCell ref="PJC1:PJD3"/>
    <mergeCell ref="PLM1:PLN3"/>
    <mergeCell ref="PLO1:PLP3"/>
    <mergeCell ref="PLQ1:PLR3"/>
    <mergeCell ref="PLS1:PLT3"/>
    <mergeCell ref="PLU1:PLV3"/>
    <mergeCell ref="PLC1:PLD3"/>
    <mergeCell ref="PLE1:PLF3"/>
    <mergeCell ref="PLG1:PLH3"/>
    <mergeCell ref="PLI1:PLJ3"/>
    <mergeCell ref="PLK1:PLL3"/>
    <mergeCell ref="PKS1:PKT3"/>
    <mergeCell ref="PKU1:PKV3"/>
    <mergeCell ref="PKW1:PKX3"/>
    <mergeCell ref="PKY1:PKZ3"/>
    <mergeCell ref="PLA1:PLB3"/>
    <mergeCell ref="PKI1:PKJ3"/>
    <mergeCell ref="PKK1:PKL3"/>
    <mergeCell ref="PKM1:PKN3"/>
    <mergeCell ref="PKO1:PKP3"/>
    <mergeCell ref="PKQ1:PKR3"/>
    <mergeCell ref="PNA1:PNB3"/>
    <mergeCell ref="PNC1:PND3"/>
    <mergeCell ref="PNE1:PNF3"/>
    <mergeCell ref="PNG1:PNH3"/>
    <mergeCell ref="PNI1:PNJ3"/>
    <mergeCell ref="PMQ1:PMR3"/>
    <mergeCell ref="PMS1:PMT3"/>
    <mergeCell ref="PMU1:PMV3"/>
    <mergeCell ref="PMW1:PMX3"/>
    <mergeCell ref="PMY1:PMZ3"/>
    <mergeCell ref="PMG1:PMH3"/>
    <mergeCell ref="PMI1:PMJ3"/>
    <mergeCell ref="PMK1:PML3"/>
    <mergeCell ref="PMM1:PMN3"/>
    <mergeCell ref="PMO1:PMP3"/>
    <mergeCell ref="PLW1:PLX3"/>
    <mergeCell ref="PLY1:PLZ3"/>
    <mergeCell ref="PMA1:PMB3"/>
    <mergeCell ref="PMC1:PMD3"/>
    <mergeCell ref="PME1:PMF3"/>
    <mergeCell ref="POO1:POP3"/>
    <mergeCell ref="POQ1:POR3"/>
    <mergeCell ref="POS1:POT3"/>
    <mergeCell ref="POU1:POV3"/>
    <mergeCell ref="POW1:POX3"/>
    <mergeCell ref="POE1:POF3"/>
    <mergeCell ref="POG1:POH3"/>
    <mergeCell ref="POI1:POJ3"/>
    <mergeCell ref="POK1:POL3"/>
    <mergeCell ref="POM1:PON3"/>
    <mergeCell ref="PNU1:PNV3"/>
    <mergeCell ref="PNW1:PNX3"/>
    <mergeCell ref="PNY1:PNZ3"/>
    <mergeCell ref="POA1:POB3"/>
    <mergeCell ref="POC1:POD3"/>
    <mergeCell ref="PNK1:PNL3"/>
    <mergeCell ref="PNM1:PNN3"/>
    <mergeCell ref="PNO1:PNP3"/>
    <mergeCell ref="PNQ1:PNR3"/>
    <mergeCell ref="PNS1:PNT3"/>
    <mergeCell ref="PQC1:PQD3"/>
    <mergeCell ref="PQE1:PQF3"/>
    <mergeCell ref="PQG1:PQH3"/>
    <mergeCell ref="PQI1:PQJ3"/>
    <mergeCell ref="PQK1:PQL3"/>
    <mergeCell ref="PPS1:PPT3"/>
    <mergeCell ref="PPU1:PPV3"/>
    <mergeCell ref="PPW1:PPX3"/>
    <mergeCell ref="PPY1:PPZ3"/>
    <mergeCell ref="PQA1:PQB3"/>
    <mergeCell ref="PPI1:PPJ3"/>
    <mergeCell ref="PPK1:PPL3"/>
    <mergeCell ref="PPM1:PPN3"/>
    <mergeCell ref="PPO1:PPP3"/>
    <mergeCell ref="PPQ1:PPR3"/>
    <mergeCell ref="POY1:POZ3"/>
    <mergeCell ref="PPA1:PPB3"/>
    <mergeCell ref="PPC1:PPD3"/>
    <mergeCell ref="PPE1:PPF3"/>
    <mergeCell ref="PPG1:PPH3"/>
    <mergeCell ref="PRQ1:PRR3"/>
    <mergeCell ref="PRS1:PRT3"/>
    <mergeCell ref="PRU1:PRV3"/>
    <mergeCell ref="PRW1:PRX3"/>
    <mergeCell ref="PRY1:PRZ3"/>
    <mergeCell ref="PRG1:PRH3"/>
    <mergeCell ref="PRI1:PRJ3"/>
    <mergeCell ref="PRK1:PRL3"/>
    <mergeCell ref="PRM1:PRN3"/>
    <mergeCell ref="PRO1:PRP3"/>
    <mergeCell ref="PQW1:PQX3"/>
    <mergeCell ref="PQY1:PQZ3"/>
    <mergeCell ref="PRA1:PRB3"/>
    <mergeCell ref="PRC1:PRD3"/>
    <mergeCell ref="PRE1:PRF3"/>
    <mergeCell ref="PQM1:PQN3"/>
    <mergeCell ref="PQO1:PQP3"/>
    <mergeCell ref="PQQ1:PQR3"/>
    <mergeCell ref="PQS1:PQT3"/>
    <mergeCell ref="PQU1:PQV3"/>
    <mergeCell ref="PTE1:PTF3"/>
    <mergeCell ref="PTG1:PTH3"/>
    <mergeCell ref="PTI1:PTJ3"/>
    <mergeCell ref="PTK1:PTL3"/>
    <mergeCell ref="PTM1:PTN3"/>
    <mergeCell ref="PSU1:PSV3"/>
    <mergeCell ref="PSW1:PSX3"/>
    <mergeCell ref="PSY1:PSZ3"/>
    <mergeCell ref="PTA1:PTB3"/>
    <mergeCell ref="PTC1:PTD3"/>
    <mergeCell ref="PSK1:PSL3"/>
    <mergeCell ref="PSM1:PSN3"/>
    <mergeCell ref="PSO1:PSP3"/>
    <mergeCell ref="PSQ1:PSR3"/>
    <mergeCell ref="PSS1:PST3"/>
    <mergeCell ref="PSA1:PSB3"/>
    <mergeCell ref="PSC1:PSD3"/>
    <mergeCell ref="PSE1:PSF3"/>
    <mergeCell ref="PSG1:PSH3"/>
    <mergeCell ref="PSI1:PSJ3"/>
    <mergeCell ref="PUS1:PUT3"/>
    <mergeCell ref="PUU1:PUV3"/>
    <mergeCell ref="PUW1:PUX3"/>
    <mergeCell ref="PUY1:PUZ3"/>
    <mergeCell ref="PVA1:PVB3"/>
    <mergeCell ref="PUI1:PUJ3"/>
    <mergeCell ref="PUK1:PUL3"/>
    <mergeCell ref="PUM1:PUN3"/>
    <mergeCell ref="PUO1:PUP3"/>
    <mergeCell ref="PUQ1:PUR3"/>
    <mergeCell ref="PTY1:PTZ3"/>
    <mergeCell ref="PUA1:PUB3"/>
    <mergeCell ref="PUC1:PUD3"/>
    <mergeCell ref="PUE1:PUF3"/>
    <mergeCell ref="PUG1:PUH3"/>
    <mergeCell ref="PTO1:PTP3"/>
    <mergeCell ref="PTQ1:PTR3"/>
    <mergeCell ref="PTS1:PTT3"/>
    <mergeCell ref="PTU1:PTV3"/>
    <mergeCell ref="PTW1:PTX3"/>
    <mergeCell ref="PWG1:PWH3"/>
    <mergeCell ref="PWI1:PWJ3"/>
    <mergeCell ref="PWK1:PWL3"/>
    <mergeCell ref="PWM1:PWN3"/>
    <mergeCell ref="PWO1:PWP3"/>
    <mergeCell ref="PVW1:PVX3"/>
    <mergeCell ref="PVY1:PVZ3"/>
    <mergeCell ref="PWA1:PWB3"/>
    <mergeCell ref="PWC1:PWD3"/>
    <mergeCell ref="PWE1:PWF3"/>
    <mergeCell ref="PVM1:PVN3"/>
    <mergeCell ref="PVO1:PVP3"/>
    <mergeCell ref="PVQ1:PVR3"/>
    <mergeCell ref="PVS1:PVT3"/>
    <mergeCell ref="PVU1:PVV3"/>
    <mergeCell ref="PVC1:PVD3"/>
    <mergeCell ref="PVE1:PVF3"/>
    <mergeCell ref="PVG1:PVH3"/>
    <mergeCell ref="PVI1:PVJ3"/>
    <mergeCell ref="PVK1:PVL3"/>
    <mergeCell ref="PXU1:PXV3"/>
    <mergeCell ref="PXW1:PXX3"/>
    <mergeCell ref="PXY1:PXZ3"/>
    <mergeCell ref="PYA1:PYB3"/>
    <mergeCell ref="PYC1:PYD3"/>
    <mergeCell ref="PXK1:PXL3"/>
    <mergeCell ref="PXM1:PXN3"/>
    <mergeCell ref="PXO1:PXP3"/>
    <mergeCell ref="PXQ1:PXR3"/>
    <mergeCell ref="PXS1:PXT3"/>
    <mergeCell ref="PXA1:PXB3"/>
    <mergeCell ref="PXC1:PXD3"/>
    <mergeCell ref="PXE1:PXF3"/>
    <mergeCell ref="PXG1:PXH3"/>
    <mergeCell ref="PXI1:PXJ3"/>
    <mergeCell ref="PWQ1:PWR3"/>
    <mergeCell ref="PWS1:PWT3"/>
    <mergeCell ref="PWU1:PWV3"/>
    <mergeCell ref="PWW1:PWX3"/>
    <mergeCell ref="PWY1:PWZ3"/>
    <mergeCell ref="PZI1:PZJ3"/>
    <mergeCell ref="PZK1:PZL3"/>
    <mergeCell ref="PZM1:PZN3"/>
    <mergeCell ref="PZO1:PZP3"/>
    <mergeCell ref="PZQ1:PZR3"/>
    <mergeCell ref="PYY1:PYZ3"/>
    <mergeCell ref="PZA1:PZB3"/>
    <mergeCell ref="PZC1:PZD3"/>
    <mergeCell ref="PZE1:PZF3"/>
    <mergeCell ref="PZG1:PZH3"/>
    <mergeCell ref="PYO1:PYP3"/>
    <mergeCell ref="PYQ1:PYR3"/>
    <mergeCell ref="PYS1:PYT3"/>
    <mergeCell ref="PYU1:PYV3"/>
    <mergeCell ref="PYW1:PYX3"/>
    <mergeCell ref="PYE1:PYF3"/>
    <mergeCell ref="PYG1:PYH3"/>
    <mergeCell ref="PYI1:PYJ3"/>
    <mergeCell ref="PYK1:PYL3"/>
    <mergeCell ref="PYM1:PYN3"/>
    <mergeCell ref="QAW1:QAX3"/>
    <mergeCell ref="QAY1:QAZ3"/>
    <mergeCell ref="QBA1:QBB3"/>
    <mergeCell ref="QBC1:QBD3"/>
    <mergeCell ref="QBE1:QBF3"/>
    <mergeCell ref="QAM1:QAN3"/>
    <mergeCell ref="QAO1:QAP3"/>
    <mergeCell ref="QAQ1:QAR3"/>
    <mergeCell ref="QAS1:QAT3"/>
    <mergeCell ref="QAU1:QAV3"/>
    <mergeCell ref="QAC1:QAD3"/>
    <mergeCell ref="QAE1:QAF3"/>
    <mergeCell ref="QAG1:QAH3"/>
    <mergeCell ref="QAI1:QAJ3"/>
    <mergeCell ref="QAK1:QAL3"/>
    <mergeCell ref="PZS1:PZT3"/>
    <mergeCell ref="PZU1:PZV3"/>
    <mergeCell ref="PZW1:PZX3"/>
    <mergeCell ref="PZY1:PZZ3"/>
    <mergeCell ref="QAA1:QAB3"/>
    <mergeCell ref="QCK1:QCL3"/>
    <mergeCell ref="QCM1:QCN3"/>
    <mergeCell ref="QCO1:QCP3"/>
    <mergeCell ref="QCQ1:QCR3"/>
    <mergeCell ref="QCS1:QCT3"/>
    <mergeCell ref="QCA1:QCB3"/>
    <mergeCell ref="QCC1:QCD3"/>
    <mergeCell ref="QCE1:QCF3"/>
    <mergeCell ref="QCG1:QCH3"/>
    <mergeCell ref="QCI1:QCJ3"/>
    <mergeCell ref="QBQ1:QBR3"/>
    <mergeCell ref="QBS1:QBT3"/>
    <mergeCell ref="QBU1:QBV3"/>
    <mergeCell ref="QBW1:QBX3"/>
    <mergeCell ref="QBY1:QBZ3"/>
    <mergeCell ref="QBG1:QBH3"/>
    <mergeCell ref="QBI1:QBJ3"/>
    <mergeCell ref="QBK1:QBL3"/>
    <mergeCell ref="QBM1:QBN3"/>
    <mergeCell ref="QBO1:QBP3"/>
    <mergeCell ref="QDY1:QDZ3"/>
    <mergeCell ref="QEA1:QEB3"/>
    <mergeCell ref="QEC1:QED3"/>
    <mergeCell ref="QEE1:QEF3"/>
    <mergeCell ref="QEG1:QEH3"/>
    <mergeCell ref="QDO1:QDP3"/>
    <mergeCell ref="QDQ1:QDR3"/>
    <mergeCell ref="QDS1:QDT3"/>
    <mergeCell ref="QDU1:QDV3"/>
    <mergeCell ref="QDW1:QDX3"/>
    <mergeCell ref="QDE1:QDF3"/>
    <mergeCell ref="QDG1:QDH3"/>
    <mergeCell ref="QDI1:QDJ3"/>
    <mergeCell ref="QDK1:QDL3"/>
    <mergeCell ref="QDM1:QDN3"/>
    <mergeCell ref="QCU1:QCV3"/>
    <mergeCell ref="QCW1:QCX3"/>
    <mergeCell ref="QCY1:QCZ3"/>
    <mergeCell ref="QDA1:QDB3"/>
    <mergeCell ref="QDC1:QDD3"/>
    <mergeCell ref="QFM1:QFN3"/>
    <mergeCell ref="QFO1:QFP3"/>
    <mergeCell ref="QFQ1:QFR3"/>
    <mergeCell ref="QFS1:QFT3"/>
    <mergeCell ref="QFU1:QFV3"/>
    <mergeCell ref="QFC1:QFD3"/>
    <mergeCell ref="QFE1:QFF3"/>
    <mergeCell ref="QFG1:QFH3"/>
    <mergeCell ref="QFI1:QFJ3"/>
    <mergeCell ref="QFK1:QFL3"/>
    <mergeCell ref="QES1:QET3"/>
    <mergeCell ref="QEU1:QEV3"/>
    <mergeCell ref="QEW1:QEX3"/>
    <mergeCell ref="QEY1:QEZ3"/>
    <mergeCell ref="QFA1:QFB3"/>
    <mergeCell ref="QEI1:QEJ3"/>
    <mergeCell ref="QEK1:QEL3"/>
    <mergeCell ref="QEM1:QEN3"/>
    <mergeCell ref="QEO1:QEP3"/>
    <mergeCell ref="QEQ1:QER3"/>
    <mergeCell ref="QHA1:QHB3"/>
    <mergeCell ref="QHC1:QHD3"/>
    <mergeCell ref="QHE1:QHF3"/>
    <mergeCell ref="QHG1:QHH3"/>
    <mergeCell ref="QHI1:QHJ3"/>
    <mergeCell ref="QGQ1:QGR3"/>
    <mergeCell ref="QGS1:QGT3"/>
    <mergeCell ref="QGU1:QGV3"/>
    <mergeCell ref="QGW1:QGX3"/>
    <mergeCell ref="QGY1:QGZ3"/>
    <mergeCell ref="QGG1:QGH3"/>
    <mergeCell ref="QGI1:QGJ3"/>
    <mergeCell ref="QGK1:QGL3"/>
    <mergeCell ref="QGM1:QGN3"/>
    <mergeCell ref="QGO1:QGP3"/>
    <mergeCell ref="QFW1:QFX3"/>
    <mergeCell ref="QFY1:QFZ3"/>
    <mergeCell ref="QGA1:QGB3"/>
    <mergeCell ref="QGC1:QGD3"/>
    <mergeCell ref="QGE1:QGF3"/>
    <mergeCell ref="QIO1:QIP3"/>
    <mergeCell ref="QIQ1:QIR3"/>
    <mergeCell ref="QIS1:QIT3"/>
    <mergeCell ref="QIU1:QIV3"/>
    <mergeCell ref="QIW1:QIX3"/>
    <mergeCell ref="QIE1:QIF3"/>
    <mergeCell ref="QIG1:QIH3"/>
    <mergeCell ref="QII1:QIJ3"/>
    <mergeCell ref="QIK1:QIL3"/>
    <mergeCell ref="QIM1:QIN3"/>
    <mergeCell ref="QHU1:QHV3"/>
    <mergeCell ref="QHW1:QHX3"/>
    <mergeCell ref="QHY1:QHZ3"/>
    <mergeCell ref="QIA1:QIB3"/>
    <mergeCell ref="QIC1:QID3"/>
    <mergeCell ref="QHK1:QHL3"/>
    <mergeCell ref="QHM1:QHN3"/>
    <mergeCell ref="QHO1:QHP3"/>
    <mergeCell ref="QHQ1:QHR3"/>
    <mergeCell ref="QHS1:QHT3"/>
    <mergeCell ref="QKC1:QKD3"/>
    <mergeCell ref="QKE1:QKF3"/>
    <mergeCell ref="QKG1:QKH3"/>
    <mergeCell ref="QKI1:QKJ3"/>
    <mergeCell ref="QKK1:QKL3"/>
    <mergeCell ref="QJS1:QJT3"/>
    <mergeCell ref="QJU1:QJV3"/>
    <mergeCell ref="QJW1:QJX3"/>
    <mergeCell ref="QJY1:QJZ3"/>
    <mergeCell ref="QKA1:QKB3"/>
    <mergeCell ref="QJI1:QJJ3"/>
    <mergeCell ref="QJK1:QJL3"/>
    <mergeCell ref="QJM1:QJN3"/>
    <mergeCell ref="QJO1:QJP3"/>
    <mergeCell ref="QJQ1:QJR3"/>
    <mergeCell ref="QIY1:QIZ3"/>
    <mergeCell ref="QJA1:QJB3"/>
    <mergeCell ref="QJC1:QJD3"/>
    <mergeCell ref="QJE1:QJF3"/>
    <mergeCell ref="QJG1:QJH3"/>
    <mergeCell ref="QLQ1:QLR3"/>
    <mergeCell ref="QLS1:QLT3"/>
    <mergeCell ref="QLU1:QLV3"/>
    <mergeCell ref="QLW1:QLX3"/>
    <mergeCell ref="QLY1:QLZ3"/>
    <mergeCell ref="QLG1:QLH3"/>
    <mergeCell ref="QLI1:QLJ3"/>
    <mergeCell ref="QLK1:QLL3"/>
    <mergeCell ref="QLM1:QLN3"/>
    <mergeCell ref="QLO1:QLP3"/>
    <mergeCell ref="QKW1:QKX3"/>
    <mergeCell ref="QKY1:QKZ3"/>
    <mergeCell ref="QLA1:QLB3"/>
    <mergeCell ref="QLC1:QLD3"/>
    <mergeCell ref="QLE1:QLF3"/>
    <mergeCell ref="QKM1:QKN3"/>
    <mergeCell ref="QKO1:QKP3"/>
    <mergeCell ref="QKQ1:QKR3"/>
    <mergeCell ref="QKS1:QKT3"/>
    <mergeCell ref="QKU1:QKV3"/>
    <mergeCell ref="QNE1:QNF3"/>
    <mergeCell ref="QNG1:QNH3"/>
    <mergeCell ref="QNI1:QNJ3"/>
    <mergeCell ref="QNK1:QNL3"/>
    <mergeCell ref="QNM1:QNN3"/>
    <mergeCell ref="QMU1:QMV3"/>
    <mergeCell ref="QMW1:QMX3"/>
    <mergeCell ref="QMY1:QMZ3"/>
    <mergeCell ref="QNA1:QNB3"/>
    <mergeCell ref="QNC1:QND3"/>
    <mergeCell ref="QMK1:QML3"/>
    <mergeCell ref="QMM1:QMN3"/>
    <mergeCell ref="QMO1:QMP3"/>
    <mergeCell ref="QMQ1:QMR3"/>
    <mergeCell ref="QMS1:QMT3"/>
    <mergeCell ref="QMA1:QMB3"/>
    <mergeCell ref="QMC1:QMD3"/>
    <mergeCell ref="QME1:QMF3"/>
    <mergeCell ref="QMG1:QMH3"/>
    <mergeCell ref="QMI1:QMJ3"/>
    <mergeCell ref="QOS1:QOT3"/>
    <mergeCell ref="QOU1:QOV3"/>
    <mergeCell ref="QOW1:QOX3"/>
    <mergeCell ref="QOY1:QOZ3"/>
    <mergeCell ref="QPA1:QPB3"/>
    <mergeCell ref="QOI1:QOJ3"/>
    <mergeCell ref="QOK1:QOL3"/>
    <mergeCell ref="QOM1:QON3"/>
    <mergeCell ref="QOO1:QOP3"/>
    <mergeCell ref="QOQ1:QOR3"/>
    <mergeCell ref="QNY1:QNZ3"/>
    <mergeCell ref="QOA1:QOB3"/>
    <mergeCell ref="QOC1:QOD3"/>
    <mergeCell ref="QOE1:QOF3"/>
    <mergeCell ref="QOG1:QOH3"/>
    <mergeCell ref="QNO1:QNP3"/>
    <mergeCell ref="QNQ1:QNR3"/>
    <mergeCell ref="QNS1:QNT3"/>
    <mergeCell ref="QNU1:QNV3"/>
    <mergeCell ref="QNW1:QNX3"/>
    <mergeCell ref="QQG1:QQH3"/>
    <mergeCell ref="QQI1:QQJ3"/>
    <mergeCell ref="QQK1:QQL3"/>
    <mergeCell ref="QQM1:QQN3"/>
    <mergeCell ref="QQO1:QQP3"/>
    <mergeCell ref="QPW1:QPX3"/>
    <mergeCell ref="QPY1:QPZ3"/>
    <mergeCell ref="QQA1:QQB3"/>
    <mergeCell ref="QQC1:QQD3"/>
    <mergeCell ref="QQE1:QQF3"/>
    <mergeCell ref="QPM1:QPN3"/>
    <mergeCell ref="QPO1:QPP3"/>
    <mergeCell ref="QPQ1:QPR3"/>
    <mergeCell ref="QPS1:QPT3"/>
    <mergeCell ref="QPU1:QPV3"/>
    <mergeCell ref="QPC1:QPD3"/>
    <mergeCell ref="QPE1:QPF3"/>
    <mergeCell ref="QPG1:QPH3"/>
    <mergeCell ref="QPI1:QPJ3"/>
    <mergeCell ref="QPK1:QPL3"/>
    <mergeCell ref="QRU1:QRV3"/>
    <mergeCell ref="QRW1:QRX3"/>
    <mergeCell ref="QRY1:QRZ3"/>
    <mergeCell ref="QSA1:QSB3"/>
    <mergeCell ref="QSC1:QSD3"/>
    <mergeCell ref="QRK1:QRL3"/>
    <mergeCell ref="QRM1:QRN3"/>
    <mergeCell ref="QRO1:QRP3"/>
    <mergeCell ref="QRQ1:QRR3"/>
    <mergeCell ref="QRS1:QRT3"/>
    <mergeCell ref="QRA1:QRB3"/>
    <mergeCell ref="QRC1:QRD3"/>
    <mergeCell ref="QRE1:QRF3"/>
    <mergeCell ref="QRG1:QRH3"/>
    <mergeCell ref="QRI1:QRJ3"/>
    <mergeCell ref="QQQ1:QQR3"/>
    <mergeCell ref="QQS1:QQT3"/>
    <mergeCell ref="QQU1:QQV3"/>
    <mergeCell ref="QQW1:QQX3"/>
    <mergeCell ref="QQY1:QQZ3"/>
    <mergeCell ref="QTI1:QTJ3"/>
    <mergeCell ref="QTK1:QTL3"/>
    <mergeCell ref="QTM1:QTN3"/>
    <mergeCell ref="QTO1:QTP3"/>
    <mergeCell ref="QTQ1:QTR3"/>
    <mergeCell ref="QSY1:QSZ3"/>
    <mergeCell ref="QTA1:QTB3"/>
    <mergeCell ref="QTC1:QTD3"/>
    <mergeCell ref="QTE1:QTF3"/>
    <mergeCell ref="QTG1:QTH3"/>
    <mergeCell ref="QSO1:QSP3"/>
    <mergeCell ref="QSQ1:QSR3"/>
    <mergeCell ref="QSS1:QST3"/>
    <mergeCell ref="QSU1:QSV3"/>
    <mergeCell ref="QSW1:QSX3"/>
    <mergeCell ref="QSE1:QSF3"/>
    <mergeCell ref="QSG1:QSH3"/>
    <mergeCell ref="QSI1:QSJ3"/>
    <mergeCell ref="QSK1:QSL3"/>
    <mergeCell ref="QSM1:QSN3"/>
    <mergeCell ref="QUW1:QUX3"/>
    <mergeCell ref="QUY1:QUZ3"/>
    <mergeCell ref="QVA1:QVB3"/>
    <mergeCell ref="QVC1:QVD3"/>
    <mergeCell ref="QVE1:QVF3"/>
    <mergeCell ref="QUM1:QUN3"/>
    <mergeCell ref="QUO1:QUP3"/>
    <mergeCell ref="QUQ1:QUR3"/>
    <mergeCell ref="QUS1:QUT3"/>
    <mergeCell ref="QUU1:QUV3"/>
    <mergeCell ref="QUC1:QUD3"/>
    <mergeCell ref="QUE1:QUF3"/>
    <mergeCell ref="QUG1:QUH3"/>
    <mergeCell ref="QUI1:QUJ3"/>
    <mergeCell ref="QUK1:QUL3"/>
    <mergeCell ref="QTS1:QTT3"/>
    <mergeCell ref="QTU1:QTV3"/>
    <mergeCell ref="QTW1:QTX3"/>
    <mergeCell ref="QTY1:QTZ3"/>
    <mergeCell ref="QUA1:QUB3"/>
    <mergeCell ref="QWK1:QWL3"/>
    <mergeCell ref="QWM1:QWN3"/>
    <mergeCell ref="QWO1:QWP3"/>
    <mergeCell ref="QWQ1:QWR3"/>
    <mergeCell ref="QWS1:QWT3"/>
    <mergeCell ref="QWA1:QWB3"/>
    <mergeCell ref="QWC1:QWD3"/>
    <mergeCell ref="QWE1:QWF3"/>
    <mergeCell ref="QWG1:QWH3"/>
    <mergeCell ref="QWI1:QWJ3"/>
    <mergeCell ref="QVQ1:QVR3"/>
    <mergeCell ref="QVS1:QVT3"/>
    <mergeCell ref="QVU1:QVV3"/>
    <mergeCell ref="QVW1:QVX3"/>
    <mergeCell ref="QVY1:QVZ3"/>
    <mergeCell ref="QVG1:QVH3"/>
    <mergeCell ref="QVI1:QVJ3"/>
    <mergeCell ref="QVK1:QVL3"/>
    <mergeCell ref="QVM1:QVN3"/>
    <mergeCell ref="QVO1:QVP3"/>
    <mergeCell ref="QXY1:QXZ3"/>
    <mergeCell ref="QYA1:QYB3"/>
    <mergeCell ref="QYC1:QYD3"/>
    <mergeCell ref="QYE1:QYF3"/>
    <mergeCell ref="QYG1:QYH3"/>
    <mergeCell ref="QXO1:QXP3"/>
    <mergeCell ref="QXQ1:QXR3"/>
    <mergeCell ref="QXS1:QXT3"/>
    <mergeCell ref="QXU1:QXV3"/>
    <mergeCell ref="QXW1:QXX3"/>
    <mergeCell ref="QXE1:QXF3"/>
    <mergeCell ref="QXG1:QXH3"/>
    <mergeCell ref="QXI1:QXJ3"/>
    <mergeCell ref="QXK1:QXL3"/>
    <mergeCell ref="QXM1:QXN3"/>
    <mergeCell ref="QWU1:QWV3"/>
    <mergeCell ref="QWW1:QWX3"/>
    <mergeCell ref="QWY1:QWZ3"/>
    <mergeCell ref="QXA1:QXB3"/>
    <mergeCell ref="QXC1:QXD3"/>
    <mergeCell ref="QZM1:QZN3"/>
    <mergeCell ref="QZO1:QZP3"/>
    <mergeCell ref="QZQ1:QZR3"/>
    <mergeCell ref="QZS1:QZT3"/>
    <mergeCell ref="QZU1:QZV3"/>
    <mergeCell ref="QZC1:QZD3"/>
    <mergeCell ref="QZE1:QZF3"/>
    <mergeCell ref="QZG1:QZH3"/>
    <mergeCell ref="QZI1:QZJ3"/>
    <mergeCell ref="QZK1:QZL3"/>
    <mergeCell ref="QYS1:QYT3"/>
    <mergeCell ref="QYU1:QYV3"/>
    <mergeCell ref="QYW1:QYX3"/>
    <mergeCell ref="QYY1:QYZ3"/>
    <mergeCell ref="QZA1:QZB3"/>
    <mergeCell ref="QYI1:QYJ3"/>
    <mergeCell ref="QYK1:QYL3"/>
    <mergeCell ref="QYM1:QYN3"/>
    <mergeCell ref="QYO1:QYP3"/>
    <mergeCell ref="QYQ1:QYR3"/>
    <mergeCell ref="RBA1:RBB3"/>
    <mergeCell ref="RBC1:RBD3"/>
    <mergeCell ref="RBE1:RBF3"/>
    <mergeCell ref="RBG1:RBH3"/>
    <mergeCell ref="RBI1:RBJ3"/>
    <mergeCell ref="RAQ1:RAR3"/>
    <mergeCell ref="RAS1:RAT3"/>
    <mergeCell ref="RAU1:RAV3"/>
    <mergeCell ref="RAW1:RAX3"/>
    <mergeCell ref="RAY1:RAZ3"/>
    <mergeCell ref="RAG1:RAH3"/>
    <mergeCell ref="RAI1:RAJ3"/>
    <mergeCell ref="RAK1:RAL3"/>
    <mergeCell ref="RAM1:RAN3"/>
    <mergeCell ref="RAO1:RAP3"/>
    <mergeCell ref="QZW1:QZX3"/>
    <mergeCell ref="QZY1:QZZ3"/>
    <mergeCell ref="RAA1:RAB3"/>
    <mergeCell ref="RAC1:RAD3"/>
    <mergeCell ref="RAE1:RAF3"/>
    <mergeCell ref="RCO1:RCP3"/>
    <mergeCell ref="RCQ1:RCR3"/>
    <mergeCell ref="RCS1:RCT3"/>
    <mergeCell ref="RCU1:RCV3"/>
    <mergeCell ref="RCW1:RCX3"/>
    <mergeCell ref="RCE1:RCF3"/>
    <mergeCell ref="RCG1:RCH3"/>
    <mergeCell ref="RCI1:RCJ3"/>
    <mergeCell ref="RCK1:RCL3"/>
    <mergeCell ref="RCM1:RCN3"/>
    <mergeCell ref="RBU1:RBV3"/>
    <mergeCell ref="RBW1:RBX3"/>
    <mergeCell ref="RBY1:RBZ3"/>
    <mergeCell ref="RCA1:RCB3"/>
    <mergeCell ref="RCC1:RCD3"/>
    <mergeCell ref="RBK1:RBL3"/>
    <mergeCell ref="RBM1:RBN3"/>
    <mergeCell ref="RBO1:RBP3"/>
    <mergeCell ref="RBQ1:RBR3"/>
    <mergeCell ref="RBS1:RBT3"/>
    <mergeCell ref="REC1:RED3"/>
    <mergeCell ref="REE1:REF3"/>
    <mergeCell ref="REG1:REH3"/>
    <mergeCell ref="REI1:REJ3"/>
    <mergeCell ref="REK1:REL3"/>
    <mergeCell ref="RDS1:RDT3"/>
    <mergeCell ref="RDU1:RDV3"/>
    <mergeCell ref="RDW1:RDX3"/>
    <mergeCell ref="RDY1:RDZ3"/>
    <mergeCell ref="REA1:REB3"/>
    <mergeCell ref="RDI1:RDJ3"/>
    <mergeCell ref="RDK1:RDL3"/>
    <mergeCell ref="RDM1:RDN3"/>
    <mergeCell ref="RDO1:RDP3"/>
    <mergeCell ref="RDQ1:RDR3"/>
    <mergeCell ref="RCY1:RCZ3"/>
    <mergeCell ref="RDA1:RDB3"/>
    <mergeCell ref="RDC1:RDD3"/>
    <mergeCell ref="RDE1:RDF3"/>
    <mergeCell ref="RDG1:RDH3"/>
    <mergeCell ref="RFQ1:RFR3"/>
    <mergeCell ref="RFS1:RFT3"/>
    <mergeCell ref="RFU1:RFV3"/>
    <mergeCell ref="RFW1:RFX3"/>
    <mergeCell ref="RFY1:RFZ3"/>
    <mergeCell ref="RFG1:RFH3"/>
    <mergeCell ref="RFI1:RFJ3"/>
    <mergeCell ref="RFK1:RFL3"/>
    <mergeCell ref="RFM1:RFN3"/>
    <mergeCell ref="RFO1:RFP3"/>
    <mergeCell ref="REW1:REX3"/>
    <mergeCell ref="REY1:REZ3"/>
    <mergeCell ref="RFA1:RFB3"/>
    <mergeCell ref="RFC1:RFD3"/>
    <mergeCell ref="RFE1:RFF3"/>
    <mergeCell ref="REM1:REN3"/>
    <mergeCell ref="REO1:REP3"/>
    <mergeCell ref="REQ1:RER3"/>
    <mergeCell ref="RES1:RET3"/>
    <mergeCell ref="REU1:REV3"/>
    <mergeCell ref="RHE1:RHF3"/>
    <mergeCell ref="RHG1:RHH3"/>
    <mergeCell ref="RHI1:RHJ3"/>
    <mergeCell ref="RHK1:RHL3"/>
    <mergeCell ref="RHM1:RHN3"/>
    <mergeCell ref="RGU1:RGV3"/>
    <mergeCell ref="RGW1:RGX3"/>
    <mergeCell ref="RGY1:RGZ3"/>
    <mergeCell ref="RHA1:RHB3"/>
    <mergeCell ref="RHC1:RHD3"/>
    <mergeCell ref="RGK1:RGL3"/>
    <mergeCell ref="RGM1:RGN3"/>
    <mergeCell ref="RGO1:RGP3"/>
    <mergeCell ref="RGQ1:RGR3"/>
    <mergeCell ref="RGS1:RGT3"/>
    <mergeCell ref="RGA1:RGB3"/>
    <mergeCell ref="RGC1:RGD3"/>
    <mergeCell ref="RGE1:RGF3"/>
    <mergeCell ref="RGG1:RGH3"/>
    <mergeCell ref="RGI1:RGJ3"/>
    <mergeCell ref="RIS1:RIT3"/>
    <mergeCell ref="RIU1:RIV3"/>
    <mergeCell ref="RIW1:RIX3"/>
    <mergeCell ref="RIY1:RIZ3"/>
    <mergeCell ref="RJA1:RJB3"/>
    <mergeCell ref="RII1:RIJ3"/>
    <mergeCell ref="RIK1:RIL3"/>
    <mergeCell ref="RIM1:RIN3"/>
    <mergeCell ref="RIO1:RIP3"/>
    <mergeCell ref="RIQ1:RIR3"/>
    <mergeCell ref="RHY1:RHZ3"/>
    <mergeCell ref="RIA1:RIB3"/>
    <mergeCell ref="RIC1:RID3"/>
    <mergeCell ref="RIE1:RIF3"/>
    <mergeCell ref="RIG1:RIH3"/>
    <mergeCell ref="RHO1:RHP3"/>
    <mergeCell ref="RHQ1:RHR3"/>
    <mergeCell ref="RHS1:RHT3"/>
    <mergeCell ref="RHU1:RHV3"/>
    <mergeCell ref="RHW1:RHX3"/>
    <mergeCell ref="RKG1:RKH3"/>
    <mergeCell ref="RKI1:RKJ3"/>
    <mergeCell ref="RKK1:RKL3"/>
    <mergeCell ref="RKM1:RKN3"/>
    <mergeCell ref="RKO1:RKP3"/>
    <mergeCell ref="RJW1:RJX3"/>
    <mergeCell ref="RJY1:RJZ3"/>
    <mergeCell ref="RKA1:RKB3"/>
    <mergeCell ref="RKC1:RKD3"/>
    <mergeCell ref="RKE1:RKF3"/>
    <mergeCell ref="RJM1:RJN3"/>
    <mergeCell ref="RJO1:RJP3"/>
    <mergeCell ref="RJQ1:RJR3"/>
    <mergeCell ref="RJS1:RJT3"/>
    <mergeCell ref="RJU1:RJV3"/>
    <mergeCell ref="RJC1:RJD3"/>
    <mergeCell ref="RJE1:RJF3"/>
    <mergeCell ref="RJG1:RJH3"/>
    <mergeCell ref="RJI1:RJJ3"/>
    <mergeCell ref="RJK1:RJL3"/>
    <mergeCell ref="RLU1:RLV3"/>
    <mergeCell ref="RLW1:RLX3"/>
    <mergeCell ref="RLY1:RLZ3"/>
    <mergeCell ref="RMA1:RMB3"/>
    <mergeCell ref="RMC1:RMD3"/>
    <mergeCell ref="RLK1:RLL3"/>
    <mergeCell ref="RLM1:RLN3"/>
    <mergeCell ref="RLO1:RLP3"/>
    <mergeCell ref="RLQ1:RLR3"/>
    <mergeCell ref="RLS1:RLT3"/>
    <mergeCell ref="RLA1:RLB3"/>
    <mergeCell ref="RLC1:RLD3"/>
    <mergeCell ref="RLE1:RLF3"/>
    <mergeCell ref="RLG1:RLH3"/>
    <mergeCell ref="RLI1:RLJ3"/>
    <mergeCell ref="RKQ1:RKR3"/>
    <mergeCell ref="RKS1:RKT3"/>
    <mergeCell ref="RKU1:RKV3"/>
    <mergeCell ref="RKW1:RKX3"/>
    <mergeCell ref="RKY1:RKZ3"/>
    <mergeCell ref="RNI1:RNJ3"/>
    <mergeCell ref="RNK1:RNL3"/>
    <mergeCell ref="RNM1:RNN3"/>
    <mergeCell ref="RNO1:RNP3"/>
    <mergeCell ref="RNQ1:RNR3"/>
    <mergeCell ref="RMY1:RMZ3"/>
    <mergeCell ref="RNA1:RNB3"/>
    <mergeCell ref="RNC1:RND3"/>
    <mergeCell ref="RNE1:RNF3"/>
    <mergeCell ref="RNG1:RNH3"/>
    <mergeCell ref="RMO1:RMP3"/>
    <mergeCell ref="RMQ1:RMR3"/>
    <mergeCell ref="RMS1:RMT3"/>
    <mergeCell ref="RMU1:RMV3"/>
    <mergeCell ref="RMW1:RMX3"/>
    <mergeCell ref="RME1:RMF3"/>
    <mergeCell ref="RMG1:RMH3"/>
    <mergeCell ref="RMI1:RMJ3"/>
    <mergeCell ref="RMK1:RML3"/>
    <mergeCell ref="RMM1:RMN3"/>
    <mergeCell ref="ROW1:ROX3"/>
    <mergeCell ref="ROY1:ROZ3"/>
    <mergeCell ref="RPA1:RPB3"/>
    <mergeCell ref="RPC1:RPD3"/>
    <mergeCell ref="RPE1:RPF3"/>
    <mergeCell ref="ROM1:RON3"/>
    <mergeCell ref="ROO1:ROP3"/>
    <mergeCell ref="ROQ1:ROR3"/>
    <mergeCell ref="ROS1:ROT3"/>
    <mergeCell ref="ROU1:ROV3"/>
    <mergeCell ref="ROC1:ROD3"/>
    <mergeCell ref="ROE1:ROF3"/>
    <mergeCell ref="ROG1:ROH3"/>
    <mergeCell ref="ROI1:ROJ3"/>
    <mergeCell ref="ROK1:ROL3"/>
    <mergeCell ref="RNS1:RNT3"/>
    <mergeCell ref="RNU1:RNV3"/>
    <mergeCell ref="RNW1:RNX3"/>
    <mergeCell ref="RNY1:RNZ3"/>
    <mergeCell ref="ROA1:ROB3"/>
    <mergeCell ref="RQK1:RQL3"/>
    <mergeCell ref="RQM1:RQN3"/>
    <mergeCell ref="RQO1:RQP3"/>
    <mergeCell ref="RQQ1:RQR3"/>
    <mergeCell ref="RQS1:RQT3"/>
    <mergeCell ref="RQA1:RQB3"/>
    <mergeCell ref="RQC1:RQD3"/>
    <mergeCell ref="RQE1:RQF3"/>
    <mergeCell ref="RQG1:RQH3"/>
    <mergeCell ref="RQI1:RQJ3"/>
    <mergeCell ref="RPQ1:RPR3"/>
    <mergeCell ref="RPS1:RPT3"/>
    <mergeCell ref="RPU1:RPV3"/>
    <mergeCell ref="RPW1:RPX3"/>
    <mergeCell ref="RPY1:RPZ3"/>
    <mergeCell ref="RPG1:RPH3"/>
    <mergeCell ref="RPI1:RPJ3"/>
    <mergeCell ref="RPK1:RPL3"/>
    <mergeCell ref="RPM1:RPN3"/>
    <mergeCell ref="RPO1:RPP3"/>
    <mergeCell ref="RRY1:RRZ3"/>
    <mergeCell ref="RSA1:RSB3"/>
    <mergeCell ref="RSC1:RSD3"/>
    <mergeCell ref="RSE1:RSF3"/>
    <mergeCell ref="RSG1:RSH3"/>
    <mergeCell ref="RRO1:RRP3"/>
    <mergeCell ref="RRQ1:RRR3"/>
    <mergeCell ref="RRS1:RRT3"/>
    <mergeCell ref="RRU1:RRV3"/>
    <mergeCell ref="RRW1:RRX3"/>
    <mergeCell ref="RRE1:RRF3"/>
    <mergeCell ref="RRG1:RRH3"/>
    <mergeCell ref="RRI1:RRJ3"/>
    <mergeCell ref="RRK1:RRL3"/>
    <mergeCell ref="RRM1:RRN3"/>
    <mergeCell ref="RQU1:RQV3"/>
    <mergeCell ref="RQW1:RQX3"/>
    <mergeCell ref="RQY1:RQZ3"/>
    <mergeCell ref="RRA1:RRB3"/>
    <mergeCell ref="RRC1:RRD3"/>
    <mergeCell ref="RTM1:RTN3"/>
    <mergeCell ref="RTO1:RTP3"/>
    <mergeCell ref="RTQ1:RTR3"/>
    <mergeCell ref="RTS1:RTT3"/>
    <mergeCell ref="RTU1:RTV3"/>
    <mergeCell ref="RTC1:RTD3"/>
    <mergeCell ref="RTE1:RTF3"/>
    <mergeCell ref="RTG1:RTH3"/>
    <mergeCell ref="RTI1:RTJ3"/>
    <mergeCell ref="RTK1:RTL3"/>
    <mergeCell ref="RSS1:RST3"/>
    <mergeCell ref="RSU1:RSV3"/>
    <mergeCell ref="RSW1:RSX3"/>
    <mergeCell ref="RSY1:RSZ3"/>
    <mergeCell ref="RTA1:RTB3"/>
    <mergeCell ref="RSI1:RSJ3"/>
    <mergeCell ref="RSK1:RSL3"/>
    <mergeCell ref="RSM1:RSN3"/>
    <mergeCell ref="RSO1:RSP3"/>
    <mergeCell ref="RSQ1:RSR3"/>
    <mergeCell ref="RVA1:RVB3"/>
    <mergeCell ref="RVC1:RVD3"/>
    <mergeCell ref="RVE1:RVF3"/>
    <mergeCell ref="RVG1:RVH3"/>
    <mergeCell ref="RVI1:RVJ3"/>
    <mergeCell ref="RUQ1:RUR3"/>
    <mergeCell ref="RUS1:RUT3"/>
    <mergeCell ref="RUU1:RUV3"/>
    <mergeCell ref="RUW1:RUX3"/>
    <mergeCell ref="RUY1:RUZ3"/>
    <mergeCell ref="RUG1:RUH3"/>
    <mergeCell ref="RUI1:RUJ3"/>
    <mergeCell ref="RUK1:RUL3"/>
    <mergeCell ref="RUM1:RUN3"/>
    <mergeCell ref="RUO1:RUP3"/>
    <mergeCell ref="RTW1:RTX3"/>
    <mergeCell ref="RTY1:RTZ3"/>
    <mergeCell ref="RUA1:RUB3"/>
    <mergeCell ref="RUC1:RUD3"/>
    <mergeCell ref="RUE1:RUF3"/>
    <mergeCell ref="RWO1:RWP3"/>
    <mergeCell ref="RWQ1:RWR3"/>
    <mergeCell ref="RWS1:RWT3"/>
    <mergeCell ref="RWU1:RWV3"/>
    <mergeCell ref="RWW1:RWX3"/>
    <mergeCell ref="RWE1:RWF3"/>
    <mergeCell ref="RWG1:RWH3"/>
    <mergeCell ref="RWI1:RWJ3"/>
    <mergeCell ref="RWK1:RWL3"/>
    <mergeCell ref="RWM1:RWN3"/>
    <mergeCell ref="RVU1:RVV3"/>
    <mergeCell ref="RVW1:RVX3"/>
    <mergeCell ref="RVY1:RVZ3"/>
    <mergeCell ref="RWA1:RWB3"/>
    <mergeCell ref="RWC1:RWD3"/>
    <mergeCell ref="RVK1:RVL3"/>
    <mergeCell ref="RVM1:RVN3"/>
    <mergeCell ref="RVO1:RVP3"/>
    <mergeCell ref="RVQ1:RVR3"/>
    <mergeCell ref="RVS1:RVT3"/>
    <mergeCell ref="RYC1:RYD3"/>
    <mergeCell ref="RYE1:RYF3"/>
    <mergeCell ref="RYG1:RYH3"/>
    <mergeCell ref="RYI1:RYJ3"/>
    <mergeCell ref="RYK1:RYL3"/>
    <mergeCell ref="RXS1:RXT3"/>
    <mergeCell ref="RXU1:RXV3"/>
    <mergeCell ref="RXW1:RXX3"/>
    <mergeCell ref="RXY1:RXZ3"/>
    <mergeCell ref="RYA1:RYB3"/>
    <mergeCell ref="RXI1:RXJ3"/>
    <mergeCell ref="RXK1:RXL3"/>
    <mergeCell ref="RXM1:RXN3"/>
    <mergeCell ref="RXO1:RXP3"/>
    <mergeCell ref="RXQ1:RXR3"/>
    <mergeCell ref="RWY1:RWZ3"/>
    <mergeCell ref="RXA1:RXB3"/>
    <mergeCell ref="RXC1:RXD3"/>
    <mergeCell ref="RXE1:RXF3"/>
    <mergeCell ref="RXG1:RXH3"/>
    <mergeCell ref="RZQ1:RZR3"/>
    <mergeCell ref="RZS1:RZT3"/>
    <mergeCell ref="RZU1:RZV3"/>
    <mergeCell ref="RZW1:RZX3"/>
    <mergeCell ref="RZY1:RZZ3"/>
    <mergeCell ref="RZG1:RZH3"/>
    <mergeCell ref="RZI1:RZJ3"/>
    <mergeCell ref="RZK1:RZL3"/>
    <mergeCell ref="RZM1:RZN3"/>
    <mergeCell ref="RZO1:RZP3"/>
    <mergeCell ref="RYW1:RYX3"/>
    <mergeCell ref="RYY1:RYZ3"/>
    <mergeCell ref="RZA1:RZB3"/>
    <mergeCell ref="RZC1:RZD3"/>
    <mergeCell ref="RZE1:RZF3"/>
    <mergeCell ref="RYM1:RYN3"/>
    <mergeCell ref="RYO1:RYP3"/>
    <mergeCell ref="RYQ1:RYR3"/>
    <mergeCell ref="RYS1:RYT3"/>
    <mergeCell ref="RYU1:RYV3"/>
    <mergeCell ref="SBE1:SBF3"/>
    <mergeCell ref="SBG1:SBH3"/>
    <mergeCell ref="SBI1:SBJ3"/>
    <mergeCell ref="SBK1:SBL3"/>
    <mergeCell ref="SBM1:SBN3"/>
    <mergeCell ref="SAU1:SAV3"/>
    <mergeCell ref="SAW1:SAX3"/>
    <mergeCell ref="SAY1:SAZ3"/>
    <mergeCell ref="SBA1:SBB3"/>
    <mergeCell ref="SBC1:SBD3"/>
    <mergeCell ref="SAK1:SAL3"/>
    <mergeCell ref="SAM1:SAN3"/>
    <mergeCell ref="SAO1:SAP3"/>
    <mergeCell ref="SAQ1:SAR3"/>
    <mergeCell ref="SAS1:SAT3"/>
    <mergeCell ref="SAA1:SAB3"/>
    <mergeCell ref="SAC1:SAD3"/>
    <mergeCell ref="SAE1:SAF3"/>
    <mergeCell ref="SAG1:SAH3"/>
    <mergeCell ref="SAI1:SAJ3"/>
    <mergeCell ref="SCS1:SCT3"/>
    <mergeCell ref="SCU1:SCV3"/>
    <mergeCell ref="SCW1:SCX3"/>
    <mergeCell ref="SCY1:SCZ3"/>
    <mergeCell ref="SDA1:SDB3"/>
    <mergeCell ref="SCI1:SCJ3"/>
    <mergeCell ref="SCK1:SCL3"/>
    <mergeCell ref="SCM1:SCN3"/>
    <mergeCell ref="SCO1:SCP3"/>
    <mergeCell ref="SCQ1:SCR3"/>
    <mergeCell ref="SBY1:SBZ3"/>
    <mergeCell ref="SCA1:SCB3"/>
    <mergeCell ref="SCC1:SCD3"/>
    <mergeCell ref="SCE1:SCF3"/>
    <mergeCell ref="SCG1:SCH3"/>
    <mergeCell ref="SBO1:SBP3"/>
    <mergeCell ref="SBQ1:SBR3"/>
    <mergeCell ref="SBS1:SBT3"/>
    <mergeCell ref="SBU1:SBV3"/>
    <mergeCell ref="SBW1:SBX3"/>
    <mergeCell ref="SEG1:SEH3"/>
    <mergeCell ref="SEI1:SEJ3"/>
    <mergeCell ref="SEK1:SEL3"/>
    <mergeCell ref="SEM1:SEN3"/>
    <mergeCell ref="SEO1:SEP3"/>
    <mergeCell ref="SDW1:SDX3"/>
    <mergeCell ref="SDY1:SDZ3"/>
    <mergeCell ref="SEA1:SEB3"/>
    <mergeCell ref="SEC1:SED3"/>
    <mergeCell ref="SEE1:SEF3"/>
    <mergeCell ref="SDM1:SDN3"/>
    <mergeCell ref="SDO1:SDP3"/>
    <mergeCell ref="SDQ1:SDR3"/>
    <mergeCell ref="SDS1:SDT3"/>
    <mergeCell ref="SDU1:SDV3"/>
    <mergeCell ref="SDC1:SDD3"/>
    <mergeCell ref="SDE1:SDF3"/>
    <mergeCell ref="SDG1:SDH3"/>
    <mergeCell ref="SDI1:SDJ3"/>
    <mergeCell ref="SDK1:SDL3"/>
    <mergeCell ref="SFU1:SFV3"/>
    <mergeCell ref="SFW1:SFX3"/>
    <mergeCell ref="SFY1:SFZ3"/>
    <mergeCell ref="SGA1:SGB3"/>
    <mergeCell ref="SGC1:SGD3"/>
    <mergeCell ref="SFK1:SFL3"/>
    <mergeCell ref="SFM1:SFN3"/>
    <mergeCell ref="SFO1:SFP3"/>
    <mergeCell ref="SFQ1:SFR3"/>
    <mergeCell ref="SFS1:SFT3"/>
    <mergeCell ref="SFA1:SFB3"/>
    <mergeCell ref="SFC1:SFD3"/>
    <mergeCell ref="SFE1:SFF3"/>
    <mergeCell ref="SFG1:SFH3"/>
    <mergeCell ref="SFI1:SFJ3"/>
    <mergeCell ref="SEQ1:SER3"/>
    <mergeCell ref="SES1:SET3"/>
    <mergeCell ref="SEU1:SEV3"/>
    <mergeCell ref="SEW1:SEX3"/>
    <mergeCell ref="SEY1:SEZ3"/>
    <mergeCell ref="SHI1:SHJ3"/>
    <mergeCell ref="SHK1:SHL3"/>
    <mergeCell ref="SHM1:SHN3"/>
    <mergeCell ref="SHO1:SHP3"/>
    <mergeCell ref="SHQ1:SHR3"/>
    <mergeCell ref="SGY1:SGZ3"/>
    <mergeCell ref="SHA1:SHB3"/>
    <mergeCell ref="SHC1:SHD3"/>
    <mergeCell ref="SHE1:SHF3"/>
    <mergeCell ref="SHG1:SHH3"/>
    <mergeCell ref="SGO1:SGP3"/>
    <mergeCell ref="SGQ1:SGR3"/>
    <mergeCell ref="SGS1:SGT3"/>
    <mergeCell ref="SGU1:SGV3"/>
    <mergeCell ref="SGW1:SGX3"/>
    <mergeCell ref="SGE1:SGF3"/>
    <mergeCell ref="SGG1:SGH3"/>
    <mergeCell ref="SGI1:SGJ3"/>
    <mergeCell ref="SGK1:SGL3"/>
    <mergeCell ref="SGM1:SGN3"/>
    <mergeCell ref="SIW1:SIX3"/>
    <mergeCell ref="SIY1:SIZ3"/>
    <mergeCell ref="SJA1:SJB3"/>
    <mergeCell ref="SJC1:SJD3"/>
    <mergeCell ref="SJE1:SJF3"/>
    <mergeCell ref="SIM1:SIN3"/>
    <mergeCell ref="SIO1:SIP3"/>
    <mergeCell ref="SIQ1:SIR3"/>
    <mergeCell ref="SIS1:SIT3"/>
    <mergeCell ref="SIU1:SIV3"/>
    <mergeCell ref="SIC1:SID3"/>
    <mergeCell ref="SIE1:SIF3"/>
    <mergeCell ref="SIG1:SIH3"/>
    <mergeCell ref="SII1:SIJ3"/>
    <mergeCell ref="SIK1:SIL3"/>
    <mergeCell ref="SHS1:SHT3"/>
    <mergeCell ref="SHU1:SHV3"/>
    <mergeCell ref="SHW1:SHX3"/>
    <mergeCell ref="SHY1:SHZ3"/>
    <mergeCell ref="SIA1:SIB3"/>
    <mergeCell ref="SKK1:SKL3"/>
    <mergeCell ref="SKM1:SKN3"/>
    <mergeCell ref="SKO1:SKP3"/>
    <mergeCell ref="SKQ1:SKR3"/>
    <mergeCell ref="SKS1:SKT3"/>
    <mergeCell ref="SKA1:SKB3"/>
    <mergeCell ref="SKC1:SKD3"/>
    <mergeCell ref="SKE1:SKF3"/>
    <mergeCell ref="SKG1:SKH3"/>
    <mergeCell ref="SKI1:SKJ3"/>
    <mergeCell ref="SJQ1:SJR3"/>
    <mergeCell ref="SJS1:SJT3"/>
    <mergeCell ref="SJU1:SJV3"/>
    <mergeCell ref="SJW1:SJX3"/>
    <mergeCell ref="SJY1:SJZ3"/>
    <mergeCell ref="SJG1:SJH3"/>
    <mergeCell ref="SJI1:SJJ3"/>
    <mergeCell ref="SJK1:SJL3"/>
    <mergeCell ref="SJM1:SJN3"/>
    <mergeCell ref="SJO1:SJP3"/>
    <mergeCell ref="SLY1:SLZ3"/>
    <mergeCell ref="SMA1:SMB3"/>
    <mergeCell ref="SMC1:SMD3"/>
    <mergeCell ref="SME1:SMF3"/>
    <mergeCell ref="SMG1:SMH3"/>
    <mergeCell ref="SLO1:SLP3"/>
    <mergeCell ref="SLQ1:SLR3"/>
    <mergeCell ref="SLS1:SLT3"/>
    <mergeCell ref="SLU1:SLV3"/>
    <mergeCell ref="SLW1:SLX3"/>
    <mergeCell ref="SLE1:SLF3"/>
    <mergeCell ref="SLG1:SLH3"/>
    <mergeCell ref="SLI1:SLJ3"/>
    <mergeCell ref="SLK1:SLL3"/>
    <mergeCell ref="SLM1:SLN3"/>
    <mergeCell ref="SKU1:SKV3"/>
    <mergeCell ref="SKW1:SKX3"/>
    <mergeCell ref="SKY1:SKZ3"/>
    <mergeCell ref="SLA1:SLB3"/>
    <mergeCell ref="SLC1:SLD3"/>
    <mergeCell ref="SNM1:SNN3"/>
    <mergeCell ref="SNO1:SNP3"/>
    <mergeCell ref="SNQ1:SNR3"/>
    <mergeCell ref="SNS1:SNT3"/>
    <mergeCell ref="SNU1:SNV3"/>
    <mergeCell ref="SNC1:SND3"/>
    <mergeCell ref="SNE1:SNF3"/>
    <mergeCell ref="SNG1:SNH3"/>
    <mergeCell ref="SNI1:SNJ3"/>
    <mergeCell ref="SNK1:SNL3"/>
    <mergeCell ref="SMS1:SMT3"/>
    <mergeCell ref="SMU1:SMV3"/>
    <mergeCell ref="SMW1:SMX3"/>
    <mergeCell ref="SMY1:SMZ3"/>
    <mergeCell ref="SNA1:SNB3"/>
    <mergeCell ref="SMI1:SMJ3"/>
    <mergeCell ref="SMK1:SML3"/>
    <mergeCell ref="SMM1:SMN3"/>
    <mergeCell ref="SMO1:SMP3"/>
    <mergeCell ref="SMQ1:SMR3"/>
    <mergeCell ref="SPA1:SPB3"/>
    <mergeCell ref="SPC1:SPD3"/>
    <mergeCell ref="SPE1:SPF3"/>
    <mergeCell ref="SPG1:SPH3"/>
    <mergeCell ref="SPI1:SPJ3"/>
    <mergeCell ref="SOQ1:SOR3"/>
    <mergeCell ref="SOS1:SOT3"/>
    <mergeCell ref="SOU1:SOV3"/>
    <mergeCell ref="SOW1:SOX3"/>
    <mergeCell ref="SOY1:SOZ3"/>
    <mergeCell ref="SOG1:SOH3"/>
    <mergeCell ref="SOI1:SOJ3"/>
    <mergeCell ref="SOK1:SOL3"/>
    <mergeCell ref="SOM1:SON3"/>
    <mergeCell ref="SOO1:SOP3"/>
    <mergeCell ref="SNW1:SNX3"/>
    <mergeCell ref="SNY1:SNZ3"/>
    <mergeCell ref="SOA1:SOB3"/>
    <mergeCell ref="SOC1:SOD3"/>
    <mergeCell ref="SOE1:SOF3"/>
    <mergeCell ref="SQO1:SQP3"/>
    <mergeCell ref="SQQ1:SQR3"/>
    <mergeCell ref="SQS1:SQT3"/>
    <mergeCell ref="SQU1:SQV3"/>
    <mergeCell ref="SQW1:SQX3"/>
    <mergeCell ref="SQE1:SQF3"/>
    <mergeCell ref="SQG1:SQH3"/>
    <mergeCell ref="SQI1:SQJ3"/>
    <mergeCell ref="SQK1:SQL3"/>
    <mergeCell ref="SQM1:SQN3"/>
    <mergeCell ref="SPU1:SPV3"/>
    <mergeCell ref="SPW1:SPX3"/>
    <mergeCell ref="SPY1:SPZ3"/>
    <mergeCell ref="SQA1:SQB3"/>
    <mergeCell ref="SQC1:SQD3"/>
    <mergeCell ref="SPK1:SPL3"/>
    <mergeCell ref="SPM1:SPN3"/>
    <mergeCell ref="SPO1:SPP3"/>
    <mergeCell ref="SPQ1:SPR3"/>
    <mergeCell ref="SPS1:SPT3"/>
    <mergeCell ref="SSC1:SSD3"/>
    <mergeCell ref="SSE1:SSF3"/>
    <mergeCell ref="SSG1:SSH3"/>
    <mergeCell ref="SSI1:SSJ3"/>
    <mergeCell ref="SSK1:SSL3"/>
    <mergeCell ref="SRS1:SRT3"/>
    <mergeCell ref="SRU1:SRV3"/>
    <mergeCell ref="SRW1:SRX3"/>
    <mergeCell ref="SRY1:SRZ3"/>
    <mergeCell ref="SSA1:SSB3"/>
    <mergeCell ref="SRI1:SRJ3"/>
    <mergeCell ref="SRK1:SRL3"/>
    <mergeCell ref="SRM1:SRN3"/>
    <mergeCell ref="SRO1:SRP3"/>
    <mergeCell ref="SRQ1:SRR3"/>
    <mergeCell ref="SQY1:SQZ3"/>
    <mergeCell ref="SRA1:SRB3"/>
    <mergeCell ref="SRC1:SRD3"/>
    <mergeCell ref="SRE1:SRF3"/>
    <mergeCell ref="SRG1:SRH3"/>
    <mergeCell ref="STQ1:STR3"/>
    <mergeCell ref="STS1:STT3"/>
    <mergeCell ref="STU1:STV3"/>
    <mergeCell ref="STW1:STX3"/>
    <mergeCell ref="STY1:STZ3"/>
    <mergeCell ref="STG1:STH3"/>
    <mergeCell ref="STI1:STJ3"/>
    <mergeCell ref="STK1:STL3"/>
    <mergeCell ref="STM1:STN3"/>
    <mergeCell ref="STO1:STP3"/>
    <mergeCell ref="SSW1:SSX3"/>
    <mergeCell ref="SSY1:SSZ3"/>
    <mergeCell ref="STA1:STB3"/>
    <mergeCell ref="STC1:STD3"/>
    <mergeCell ref="STE1:STF3"/>
    <mergeCell ref="SSM1:SSN3"/>
    <mergeCell ref="SSO1:SSP3"/>
    <mergeCell ref="SSQ1:SSR3"/>
    <mergeCell ref="SSS1:SST3"/>
    <mergeCell ref="SSU1:SSV3"/>
    <mergeCell ref="SVE1:SVF3"/>
    <mergeCell ref="SVG1:SVH3"/>
    <mergeCell ref="SVI1:SVJ3"/>
    <mergeCell ref="SVK1:SVL3"/>
    <mergeCell ref="SVM1:SVN3"/>
    <mergeCell ref="SUU1:SUV3"/>
    <mergeCell ref="SUW1:SUX3"/>
    <mergeCell ref="SUY1:SUZ3"/>
    <mergeCell ref="SVA1:SVB3"/>
    <mergeCell ref="SVC1:SVD3"/>
    <mergeCell ref="SUK1:SUL3"/>
    <mergeCell ref="SUM1:SUN3"/>
    <mergeCell ref="SUO1:SUP3"/>
    <mergeCell ref="SUQ1:SUR3"/>
    <mergeCell ref="SUS1:SUT3"/>
    <mergeCell ref="SUA1:SUB3"/>
    <mergeCell ref="SUC1:SUD3"/>
    <mergeCell ref="SUE1:SUF3"/>
    <mergeCell ref="SUG1:SUH3"/>
    <mergeCell ref="SUI1:SUJ3"/>
    <mergeCell ref="SWS1:SWT3"/>
    <mergeCell ref="SWU1:SWV3"/>
    <mergeCell ref="SWW1:SWX3"/>
    <mergeCell ref="SWY1:SWZ3"/>
    <mergeCell ref="SXA1:SXB3"/>
    <mergeCell ref="SWI1:SWJ3"/>
    <mergeCell ref="SWK1:SWL3"/>
    <mergeCell ref="SWM1:SWN3"/>
    <mergeCell ref="SWO1:SWP3"/>
    <mergeCell ref="SWQ1:SWR3"/>
    <mergeCell ref="SVY1:SVZ3"/>
    <mergeCell ref="SWA1:SWB3"/>
    <mergeCell ref="SWC1:SWD3"/>
    <mergeCell ref="SWE1:SWF3"/>
    <mergeCell ref="SWG1:SWH3"/>
    <mergeCell ref="SVO1:SVP3"/>
    <mergeCell ref="SVQ1:SVR3"/>
    <mergeCell ref="SVS1:SVT3"/>
    <mergeCell ref="SVU1:SVV3"/>
    <mergeCell ref="SVW1:SVX3"/>
    <mergeCell ref="SYG1:SYH3"/>
    <mergeCell ref="SYI1:SYJ3"/>
    <mergeCell ref="SYK1:SYL3"/>
    <mergeCell ref="SYM1:SYN3"/>
    <mergeCell ref="SYO1:SYP3"/>
    <mergeCell ref="SXW1:SXX3"/>
    <mergeCell ref="SXY1:SXZ3"/>
    <mergeCell ref="SYA1:SYB3"/>
    <mergeCell ref="SYC1:SYD3"/>
    <mergeCell ref="SYE1:SYF3"/>
    <mergeCell ref="SXM1:SXN3"/>
    <mergeCell ref="SXO1:SXP3"/>
    <mergeCell ref="SXQ1:SXR3"/>
    <mergeCell ref="SXS1:SXT3"/>
    <mergeCell ref="SXU1:SXV3"/>
    <mergeCell ref="SXC1:SXD3"/>
    <mergeCell ref="SXE1:SXF3"/>
    <mergeCell ref="SXG1:SXH3"/>
    <mergeCell ref="SXI1:SXJ3"/>
    <mergeCell ref="SXK1:SXL3"/>
    <mergeCell ref="SZU1:SZV3"/>
    <mergeCell ref="SZW1:SZX3"/>
    <mergeCell ref="SZY1:SZZ3"/>
    <mergeCell ref="TAA1:TAB3"/>
    <mergeCell ref="TAC1:TAD3"/>
    <mergeCell ref="SZK1:SZL3"/>
    <mergeCell ref="SZM1:SZN3"/>
    <mergeCell ref="SZO1:SZP3"/>
    <mergeCell ref="SZQ1:SZR3"/>
    <mergeCell ref="SZS1:SZT3"/>
    <mergeCell ref="SZA1:SZB3"/>
    <mergeCell ref="SZC1:SZD3"/>
    <mergeCell ref="SZE1:SZF3"/>
    <mergeCell ref="SZG1:SZH3"/>
    <mergeCell ref="SZI1:SZJ3"/>
    <mergeCell ref="SYQ1:SYR3"/>
    <mergeCell ref="SYS1:SYT3"/>
    <mergeCell ref="SYU1:SYV3"/>
    <mergeCell ref="SYW1:SYX3"/>
    <mergeCell ref="SYY1:SYZ3"/>
    <mergeCell ref="TBI1:TBJ3"/>
    <mergeCell ref="TBK1:TBL3"/>
    <mergeCell ref="TBM1:TBN3"/>
    <mergeCell ref="TBO1:TBP3"/>
    <mergeCell ref="TBQ1:TBR3"/>
    <mergeCell ref="TAY1:TAZ3"/>
    <mergeCell ref="TBA1:TBB3"/>
    <mergeCell ref="TBC1:TBD3"/>
    <mergeCell ref="TBE1:TBF3"/>
    <mergeCell ref="TBG1:TBH3"/>
    <mergeCell ref="TAO1:TAP3"/>
    <mergeCell ref="TAQ1:TAR3"/>
    <mergeCell ref="TAS1:TAT3"/>
    <mergeCell ref="TAU1:TAV3"/>
    <mergeCell ref="TAW1:TAX3"/>
    <mergeCell ref="TAE1:TAF3"/>
    <mergeCell ref="TAG1:TAH3"/>
    <mergeCell ref="TAI1:TAJ3"/>
    <mergeCell ref="TAK1:TAL3"/>
    <mergeCell ref="TAM1:TAN3"/>
    <mergeCell ref="TCW1:TCX3"/>
    <mergeCell ref="TCY1:TCZ3"/>
    <mergeCell ref="TDA1:TDB3"/>
    <mergeCell ref="TDC1:TDD3"/>
    <mergeCell ref="TDE1:TDF3"/>
    <mergeCell ref="TCM1:TCN3"/>
    <mergeCell ref="TCO1:TCP3"/>
    <mergeCell ref="TCQ1:TCR3"/>
    <mergeCell ref="TCS1:TCT3"/>
    <mergeCell ref="TCU1:TCV3"/>
    <mergeCell ref="TCC1:TCD3"/>
    <mergeCell ref="TCE1:TCF3"/>
    <mergeCell ref="TCG1:TCH3"/>
    <mergeCell ref="TCI1:TCJ3"/>
    <mergeCell ref="TCK1:TCL3"/>
    <mergeCell ref="TBS1:TBT3"/>
    <mergeCell ref="TBU1:TBV3"/>
    <mergeCell ref="TBW1:TBX3"/>
    <mergeCell ref="TBY1:TBZ3"/>
    <mergeCell ref="TCA1:TCB3"/>
    <mergeCell ref="TEK1:TEL3"/>
    <mergeCell ref="TEM1:TEN3"/>
    <mergeCell ref="TEO1:TEP3"/>
    <mergeCell ref="TEQ1:TER3"/>
    <mergeCell ref="TES1:TET3"/>
    <mergeCell ref="TEA1:TEB3"/>
    <mergeCell ref="TEC1:TED3"/>
    <mergeCell ref="TEE1:TEF3"/>
    <mergeCell ref="TEG1:TEH3"/>
    <mergeCell ref="TEI1:TEJ3"/>
    <mergeCell ref="TDQ1:TDR3"/>
    <mergeCell ref="TDS1:TDT3"/>
    <mergeCell ref="TDU1:TDV3"/>
    <mergeCell ref="TDW1:TDX3"/>
    <mergeCell ref="TDY1:TDZ3"/>
    <mergeCell ref="TDG1:TDH3"/>
    <mergeCell ref="TDI1:TDJ3"/>
    <mergeCell ref="TDK1:TDL3"/>
    <mergeCell ref="TDM1:TDN3"/>
    <mergeCell ref="TDO1:TDP3"/>
    <mergeCell ref="TFY1:TFZ3"/>
    <mergeCell ref="TGA1:TGB3"/>
    <mergeCell ref="TGC1:TGD3"/>
    <mergeCell ref="TGE1:TGF3"/>
    <mergeCell ref="TGG1:TGH3"/>
    <mergeCell ref="TFO1:TFP3"/>
    <mergeCell ref="TFQ1:TFR3"/>
    <mergeCell ref="TFS1:TFT3"/>
    <mergeCell ref="TFU1:TFV3"/>
    <mergeCell ref="TFW1:TFX3"/>
    <mergeCell ref="TFE1:TFF3"/>
    <mergeCell ref="TFG1:TFH3"/>
    <mergeCell ref="TFI1:TFJ3"/>
    <mergeCell ref="TFK1:TFL3"/>
    <mergeCell ref="TFM1:TFN3"/>
    <mergeCell ref="TEU1:TEV3"/>
    <mergeCell ref="TEW1:TEX3"/>
    <mergeCell ref="TEY1:TEZ3"/>
    <mergeCell ref="TFA1:TFB3"/>
    <mergeCell ref="TFC1:TFD3"/>
    <mergeCell ref="THM1:THN3"/>
    <mergeCell ref="THO1:THP3"/>
    <mergeCell ref="THQ1:THR3"/>
    <mergeCell ref="THS1:THT3"/>
    <mergeCell ref="THU1:THV3"/>
    <mergeCell ref="THC1:THD3"/>
    <mergeCell ref="THE1:THF3"/>
    <mergeCell ref="THG1:THH3"/>
    <mergeCell ref="THI1:THJ3"/>
    <mergeCell ref="THK1:THL3"/>
    <mergeCell ref="TGS1:TGT3"/>
    <mergeCell ref="TGU1:TGV3"/>
    <mergeCell ref="TGW1:TGX3"/>
    <mergeCell ref="TGY1:TGZ3"/>
    <mergeCell ref="THA1:THB3"/>
    <mergeCell ref="TGI1:TGJ3"/>
    <mergeCell ref="TGK1:TGL3"/>
    <mergeCell ref="TGM1:TGN3"/>
    <mergeCell ref="TGO1:TGP3"/>
    <mergeCell ref="TGQ1:TGR3"/>
    <mergeCell ref="TJA1:TJB3"/>
    <mergeCell ref="TJC1:TJD3"/>
    <mergeCell ref="TJE1:TJF3"/>
    <mergeCell ref="TJG1:TJH3"/>
    <mergeCell ref="TJI1:TJJ3"/>
    <mergeCell ref="TIQ1:TIR3"/>
    <mergeCell ref="TIS1:TIT3"/>
    <mergeCell ref="TIU1:TIV3"/>
    <mergeCell ref="TIW1:TIX3"/>
    <mergeCell ref="TIY1:TIZ3"/>
    <mergeCell ref="TIG1:TIH3"/>
    <mergeCell ref="TII1:TIJ3"/>
    <mergeCell ref="TIK1:TIL3"/>
    <mergeCell ref="TIM1:TIN3"/>
    <mergeCell ref="TIO1:TIP3"/>
    <mergeCell ref="THW1:THX3"/>
    <mergeCell ref="THY1:THZ3"/>
    <mergeCell ref="TIA1:TIB3"/>
    <mergeCell ref="TIC1:TID3"/>
    <mergeCell ref="TIE1:TIF3"/>
    <mergeCell ref="TKO1:TKP3"/>
    <mergeCell ref="TKQ1:TKR3"/>
    <mergeCell ref="TKS1:TKT3"/>
    <mergeCell ref="TKU1:TKV3"/>
    <mergeCell ref="TKW1:TKX3"/>
    <mergeCell ref="TKE1:TKF3"/>
    <mergeCell ref="TKG1:TKH3"/>
    <mergeCell ref="TKI1:TKJ3"/>
    <mergeCell ref="TKK1:TKL3"/>
    <mergeCell ref="TKM1:TKN3"/>
    <mergeCell ref="TJU1:TJV3"/>
    <mergeCell ref="TJW1:TJX3"/>
    <mergeCell ref="TJY1:TJZ3"/>
    <mergeCell ref="TKA1:TKB3"/>
    <mergeCell ref="TKC1:TKD3"/>
    <mergeCell ref="TJK1:TJL3"/>
    <mergeCell ref="TJM1:TJN3"/>
    <mergeCell ref="TJO1:TJP3"/>
    <mergeCell ref="TJQ1:TJR3"/>
    <mergeCell ref="TJS1:TJT3"/>
    <mergeCell ref="TMC1:TMD3"/>
    <mergeCell ref="TME1:TMF3"/>
    <mergeCell ref="TMG1:TMH3"/>
    <mergeCell ref="TMI1:TMJ3"/>
    <mergeCell ref="TMK1:TML3"/>
    <mergeCell ref="TLS1:TLT3"/>
    <mergeCell ref="TLU1:TLV3"/>
    <mergeCell ref="TLW1:TLX3"/>
    <mergeCell ref="TLY1:TLZ3"/>
    <mergeCell ref="TMA1:TMB3"/>
    <mergeCell ref="TLI1:TLJ3"/>
    <mergeCell ref="TLK1:TLL3"/>
    <mergeCell ref="TLM1:TLN3"/>
    <mergeCell ref="TLO1:TLP3"/>
    <mergeCell ref="TLQ1:TLR3"/>
    <mergeCell ref="TKY1:TKZ3"/>
    <mergeCell ref="TLA1:TLB3"/>
    <mergeCell ref="TLC1:TLD3"/>
    <mergeCell ref="TLE1:TLF3"/>
    <mergeCell ref="TLG1:TLH3"/>
    <mergeCell ref="TNQ1:TNR3"/>
    <mergeCell ref="TNS1:TNT3"/>
    <mergeCell ref="TNU1:TNV3"/>
    <mergeCell ref="TNW1:TNX3"/>
    <mergeCell ref="TNY1:TNZ3"/>
    <mergeCell ref="TNG1:TNH3"/>
    <mergeCell ref="TNI1:TNJ3"/>
    <mergeCell ref="TNK1:TNL3"/>
    <mergeCell ref="TNM1:TNN3"/>
    <mergeCell ref="TNO1:TNP3"/>
    <mergeCell ref="TMW1:TMX3"/>
    <mergeCell ref="TMY1:TMZ3"/>
    <mergeCell ref="TNA1:TNB3"/>
    <mergeCell ref="TNC1:TND3"/>
    <mergeCell ref="TNE1:TNF3"/>
    <mergeCell ref="TMM1:TMN3"/>
    <mergeCell ref="TMO1:TMP3"/>
    <mergeCell ref="TMQ1:TMR3"/>
    <mergeCell ref="TMS1:TMT3"/>
    <mergeCell ref="TMU1:TMV3"/>
    <mergeCell ref="TPE1:TPF3"/>
    <mergeCell ref="TPG1:TPH3"/>
    <mergeCell ref="TPI1:TPJ3"/>
    <mergeCell ref="TPK1:TPL3"/>
    <mergeCell ref="TPM1:TPN3"/>
    <mergeCell ref="TOU1:TOV3"/>
    <mergeCell ref="TOW1:TOX3"/>
    <mergeCell ref="TOY1:TOZ3"/>
    <mergeCell ref="TPA1:TPB3"/>
    <mergeCell ref="TPC1:TPD3"/>
    <mergeCell ref="TOK1:TOL3"/>
    <mergeCell ref="TOM1:TON3"/>
    <mergeCell ref="TOO1:TOP3"/>
    <mergeCell ref="TOQ1:TOR3"/>
    <mergeCell ref="TOS1:TOT3"/>
    <mergeCell ref="TOA1:TOB3"/>
    <mergeCell ref="TOC1:TOD3"/>
    <mergeCell ref="TOE1:TOF3"/>
    <mergeCell ref="TOG1:TOH3"/>
    <mergeCell ref="TOI1:TOJ3"/>
    <mergeCell ref="TQS1:TQT3"/>
    <mergeCell ref="TQU1:TQV3"/>
    <mergeCell ref="TQW1:TQX3"/>
    <mergeCell ref="TQY1:TQZ3"/>
    <mergeCell ref="TRA1:TRB3"/>
    <mergeCell ref="TQI1:TQJ3"/>
    <mergeCell ref="TQK1:TQL3"/>
    <mergeCell ref="TQM1:TQN3"/>
    <mergeCell ref="TQO1:TQP3"/>
    <mergeCell ref="TQQ1:TQR3"/>
    <mergeCell ref="TPY1:TPZ3"/>
    <mergeCell ref="TQA1:TQB3"/>
    <mergeCell ref="TQC1:TQD3"/>
    <mergeCell ref="TQE1:TQF3"/>
    <mergeCell ref="TQG1:TQH3"/>
    <mergeCell ref="TPO1:TPP3"/>
    <mergeCell ref="TPQ1:TPR3"/>
    <mergeCell ref="TPS1:TPT3"/>
    <mergeCell ref="TPU1:TPV3"/>
    <mergeCell ref="TPW1:TPX3"/>
    <mergeCell ref="TSG1:TSH3"/>
    <mergeCell ref="TSI1:TSJ3"/>
    <mergeCell ref="TSK1:TSL3"/>
    <mergeCell ref="TSM1:TSN3"/>
    <mergeCell ref="TSO1:TSP3"/>
    <mergeCell ref="TRW1:TRX3"/>
    <mergeCell ref="TRY1:TRZ3"/>
    <mergeCell ref="TSA1:TSB3"/>
    <mergeCell ref="TSC1:TSD3"/>
    <mergeCell ref="TSE1:TSF3"/>
    <mergeCell ref="TRM1:TRN3"/>
    <mergeCell ref="TRO1:TRP3"/>
    <mergeCell ref="TRQ1:TRR3"/>
    <mergeCell ref="TRS1:TRT3"/>
    <mergeCell ref="TRU1:TRV3"/>
    <mergeCell ref="TRC1:TRD3"/>
    <mergeCell ref="TRE1:TRF3"/>
    <mergeCell ref="TRG1:TRH3"/>
    <mergeCell ref="TRI1:TRJ3"/>
    <mergeCell ref="TRK1:TRL3"/>
    <mergeCell ref="TTU1:TTV3"/>
    <mergeCell ref="TTW1:TTX3"/>
    <mergeCell ref="TTY1:TTZ3"/>
    <mergeCell ref="TUA1:TUB3"/>
    <mergeCell ref="TUC1:TUD3"/>
    <mergeCell ref="TTK1:TTL3"/>
    <mergeCell ref="TTM1:TTN3"/>
    <mergeCell ref="TTO1:TTP3"/>
    <mergeCell ref="TTQ1:TTR3"/>
    <mergeCell ref="TTS1:TTT3"/>
    <mergeCell ref="TTA1:TTB3"/>
    <mergeCell ref="TTC1:TTD3"/>
    <mergeCell ref="TTE1:TTF3"/>
    <mergeCell ref="TTG1:TTH3"/>
    <mergeCell ref="TTI1:TTJ3"/>
    <mergeCell ref="TSQ1:TSR3"/>
    <mergeCell ref="TSS1:TST3"/>
    <mergeCell ref="TSU1:TSV3"/>
    <mergeCell ref="TSW1:TSX3"/>
    <mergeCell ref="TSY1:TSZ3"/>
    <mergeCell ref="TVI1:TVJ3"/>
    <mergeCell ref="TVK1:TVL3"/>
    <mergeCell ref="TVM1:TVN3"/>
    <mergeCell ref="TVO1:TVP3"/>
    <mergeCell ref="TVQ1:TVR3"/>
    <mergeCell ref="TUY1:TUZ3"/>
    <mergeCell ref="TVA1:TVB3"/>
    <mergeCell ref="TVC1:TVD3"/>
    <mergeCell ref="TVE1:TVF3"/>
    <mergeCell ref="TVG1:TVH3"/>
    <mergeCell ref="TUO1:TUP3"/>
    <mergeCell ref="TUQ1:TUR3"/>
    <mergeCell ref="TUS1:TUT3"/>
    <mergeCell ref="TUU1:TUV3"/>
    <mergeCell ref="TUW1:TUX3"/>
    <mergeCell ref="TUE1:TUF3"/>
    <mergeCell ref="TUG1:TUH3"/>
    <mergeCell ref="TUI1:TUJ3"/>
    <mergeCell ref="TUK1:TUL3"/>
    <mergeCell ref="TUM1:TUN3"/>
    <mergeCell ref="TWW1:TWX3"/>
    <mergeCell ref="TWY1:TWZ3"/>
    <mergeCell ref="TXA1:TXB3"/>
    <mergeCell ref="TXC1:TXD3"/>
    <mergeCell ref="TXE1:TXF3"/>
    <mergeCell ref="TWM1:TWN3"/>
    <mergeCell ref="TWO1:TWP3"/>
    <mergeCell ref="TWQ1:TWR3"/>
    <mergeCell ref="TWS1:TWT3"/>
    <mergeCell ref="TWU1:TWV3"/>
    <mergeCell ref="TWC1:TWD3"/>
    <mergeCell ref="TWE1:TWF3"/>
    <mergeCell ref="TWG1:TWH3"/>
    <mergeCell ref="TWI1:TWJ3"/>
    <mergeCell ref="TWK1:TWL3"/>
    <mergeCell ref="TVS1:TVT3"/>
    <mergeCell ref="TVU1:TVV3"/>
    <mergeCell ref="TVW1:TVX3"/>
    <mergeCell ref="TVY1:TVZ3"/>
    <mergeCell ref="TWA1:TWB3"/>
    <mergeCell ref="TYK1:TYL3"/>
    <mergeCell ref="TYM1:TYN3"/>
    <mergeCell ref="TYO1:TYP3"/>
    <mergeCell ref="TYQ1:TYR3"/>
    <mergeCell ref="TYS1:TYT3"/>
    <mergeCell ref="TYA1:TYB3"/>
    <mergeCell ref="TYC1:TYD3"/>
    <mergeCell ref="TYE1:TYF3"/>
    <mergeCell ref="TYG1:TYH3"/>
    <mergeCell ref="TYI1:TYJ3"/>
    <mergeCell ref="TXQ1:TXR3"/>
    <mergeCell ref="TXS1:TXT3"/>
    <mergeCell ref="TXU1:TXV3"/>
    <mergeCell ref="TXW1:TXX3"/>
    <mergeCell ref="TXY1:TXZ3"/>
    <mergeCell ref="TXG1:TXH3"/>
    <mergeCell ref="TXI1:TXJ3"/>
    <mergeCell ref="TXK1:TXL3"/>
    <mergeCell ref="TXM1:TXN3"/>
    <mergeCell ref="TXO1:TXP3"/>
    <mergeCell ref="TZY1:TZZ3"/>
    <mergeCell ref="UAA1:UAB3"/>
    <mergeCell ref="UAC1:UAD3"/>
    <mergeCell ref="UAE1:UAF3"/>
    <mergeCell ref="UAG1:UAH3"/>
    <mergeCell ref="TZO1:TZP3"/>
    <mergeCell ref="TZQ1:TZR3"/>
    <mergeCell ref="TZS1:TZT3"/>
    <mergeCell ref="TZU1:TZV3"/>
    <mergeCell ref="TZW1:TZX3"/>
    <mergeCell ref="TZE1:TZF3"/>
    <mergeCell ref="TZG1:TZH3"/>
    <mergeCell ref="TZI1:TZJ3"/>
    <mergeCell ref="TZK1:TZL3"/>
    <mergeCell ref="TZM1:TZN3"/>
    <mergeCell ref="TYU1:TYV3"/>
    <mergeCell ref="TYW1:TYX3"/>
    <mergeCell ref="TYY1:TYZ3"/>
    <mergeCell ref="TZA1:TZB3"/>
    <mergeCell ref="TZC1:TZD3"/>
    <mergeCell ref="UBM1:UBN3"/>
    <mergeCell ref="UBO1:UBP3"/>
    <mergeCell ref="UBQ1:UBR3"/>
    <mergeCell ref="UBS1:UBT3"/>
    <mergeCell ref="UBU1:UBV3"/>
    <mergeCell ref="UBC1:UBD3"/>
    <mergeCell ref="UBE1:UBF3"/>
    <mergeCell ref="UBG1:UBH3"/>
    <mergeCell ref="UBI1:UBJ3"/>
    <mergeCell ref="UBK1:UBL3"/>
    <mergeCell ref="UAS1:UAT3"/>
    <mergeCell ref="UAU1:UAV3"/>
    <mergeCell ref="UAW1:UAX3"/>
    <mergeCell ref="UAY1:UAZ3"/>
    <mergeCell ref="UBA1:UBB3"/>
    <mergeCell ref="UAI1:UAJ3"/>
    <mergeCell ref="UAK1:UAL3"/>
    <mergeCell ref="UAM1:UAN3"/>
    <mergeCell ref="UAO1:UAP3"/>
    <mergeCell ref="UAQ1:UAR3"/>
    <mergeCell ref="UDA1:UDB3"/>
    <mergeCell ref="UDC1:UDD3"/>
    <mergeCell ref="UDE1:UDF3"/>
    <mergeCell ref="UDG1:UDH3"/>
    <mergeCell ref="UDI1:UDJ3"/>
    <mergeCell ref="UCQ1:UCR3"/>
    <mergeCell ref="UCS1:UCT3"/>
    <mergeCell ref="UCU1:UCV3"/>
    <mergeCell ref="UCW1:UCX3"/>
    <mergeCell ref="UCY1:UCZ3"/>
    <mergeCell ref="UCG1:UCH3"/>
    <mergeCell ref="UCI1:UCJ3"/>
    <mergeCell ref="UCK1:UCL3"/>
    <mergeCell ref="UCM1:UCN3"/>
    <mergeCell ref="UCO1:UCP3"/>
    <mergeCell ref="UBW1:UBX3"/>
    <mergeCell ref="UBY1:UBZ3"/>
    <mergeCell ref="UCA1:UCB3"/>
    <mergeCell ref="UCC1:UCD3"/>
    <mergeCell ref="UCE1:UCF3"/>
    <mergeCell ref="UEO1:UEP3"/>
    <mergeCell ref="UEQ1:UER3"/>
    <mergeCell ref="UES1:UET3"/>
    <mergeCell ref="UEU1:UEV3"/>
    <mergeCell ref="UEW1:UEX3"/>
    <mergeCell ref="UEE1:UEF3"/>
    <mergeCell ref="UEG1:UEH3"/>
    <mergeCell ref="UEI1:UEJ3"/>
    <mergeCell ref="UEK1:UEL3"/>
    <mergeCell ref="UEM1:UEN3"/>
    <mergeCell ref="UDU1:UDV3"/>
    <mergeCell ref="UDW1:UDX3"/>
    <mergeCell ref="UDY1:UDZ3"/>
    <mergeCell ref="UEA1:UEB3"/>
    <mergeCell ref="UEC1:UED3"/>
    <mergeCell ref="UDK1:UDL3"/>
    <mergeCell ref="UDM1:UDN3"/>
    <mergeCell ref="UDO1:UDP3"/>
    <mergeCell ref="UDQ1:UDR3"/>
    <mergeCell ref="UDS1:UDT3"/>
    <mergeCell ref="UGC1:UGD3"/>
    <mergeCell ref="UGE1:UGF3"/>
    <mergeCell ref="UGG1:UGH3"/>
    <mergeCell ref="UGI1:UGJ3"/>
    <mergeCell ref="UGK1:UGL3"/>
    <mergeCell ref="UFS1:UFT3"/>
    <mergeCell ref="UFU1:UFV3"/>
    <mergeCell ref="UFW1:UFX3"/>
    <mergeCell ref="UFY1:UFZ3"/>
    <mergeCell ref="UGA1:UGB3"/>
    <mergeCell ref="UFI1:UFJ3"/>
    <mergeCell ref="UFK1:UFL3"/>
    <mergeCell ref="UFM1:UFN3"/>
    <mergeCell ref="UFO1:UFP3"/>
    <mergeCell ref="UFQ1:UFR3"/>
    <mergeCell ref="UEY1:UEZ3"/>
    <mergeCell ref="UFA1:UFB3"/>
    <mergeCell ref="UFC1:UFD3"/>
    <mergeCell ref="UFE1:UFF3"/>
    <mergeCell ref="UFG1:UFH3"/>
    <mergeCell ref="UHQ1:UHR3"/>
    <mergeCell ref="UHS1:UHT3"/>
    <mergeCell ref="UHU1:UHV3"/>
    <mergeCell ref="UHW1:UHX3"/>
    <mergeCell ref="UHY1:UHZ3"/>
    <mergeCell ref="UHG1:UHH3"/>
    <mergeCell ref="UHI1:UHJ3"/>
    <mergeCell ref="UHK1:UHL3"/>
    <mergeCell ref="UHM1:UHN3"/>
    <mergeCell ref="UHO1:UHP3"/>
    <mergeCell ref="UGW1:UGX3"/>
    <mergeCell ref="UGY1:UGZ3"/>
    <mergeCell ref="UHA1:UHB3"/>
    <mergeCell ref="UHC1:UHD3"/>
    <mergeCell ref="UHE1:UHF3"/>
    <mergeCell ref="UGM1:UGN3"/>
    <mergeCell ref="UGO1:UGP3"/>
    <mergeCell ref="UGQ1:UGR3"/>
    <mergeCell ref="UGS1:UGT3"/>
    <mergeCell ref="UGU1:UGV3"/>
    <mergeCell ref="UJE1:UJF3"/>
    <mergeCell ref="UJG1:UJH3"/>
    <mergeCell ref="UJI1:UJJ3"/>
    <mergeCell ref="UJK1:UJL3"/>
    <mergeCell ref="UJM1:UJN3"/>
    <mergeCell ref="UIU1:UIV3"/>
    <mergeCell ref="UIW1:UIX3"/>
    <mergeCell ref="UIY1:UIZ3"/>
    <mergeCell ref="UJA1:UJB3"/>
    <mergeCell ref="UJC1:UJD3"/>
    <mergeCell ref="UIK1:UIL3"/>
    <mergeCell ref="UIM1:UIN3"/>
    <mergeCell ref="UIO1:UIP3"/>
    <mergeCell ref="UIQ1:UIR3"/>
    <mergeCell ref="UIS1:UIT3"/>
    <mergeCell ref="UIA1:UIB3"/>
    <mergeCell ref="UIC1:UID3"/>
    <mergeCell ref="UIE1:UIF3"/>
    <mergeCell ref="UIG1:UIH3"/>
    <mergeCell ref="UII1:UIJ3"/>
    <mergeCell ref="UKS1:UKT3"/>
    <mergeCell ref="UKU1:UKV3"/>
    <mergeCell ref="UKW1:UKX3"/>
    <mergeCell ref="UKY1:UKZ3"/>
    <mergeCell ref="ULA1:ULB3"/>
    <mergeCell ref="UKI1:UKJ3"/>
    <mergeCell ref="UKK1:UKL3"/>
    <mergeCell ref="UKM1:UKN3"/>
    <mergeCell ref="UKO1:UKP3"/>
    <mergeCell ref="UKQ1:UKR3"/>
    <mergeCell ref="UJY1:UJZ3"/>
    <mergeCell ref="UKA1:UKB3"/>
    <mergeCell ref="UKC1:UKD3"/>
    <mergeCell ref="UKE1:UKF3"/>
    <mergeCell ref="UKG1:UKH3"/>
    <mergeCell ref="UJO1:UJP3"/>
    <mergeCell ref="UJQ1:UJR3"/>
    <mergeCell ref="UJS1:UJT3"/>
    <mergeCell ref="UJU1:UJV3"/>
    <mergeCell ref="UJW1:UJX3"/>
    <mergeCell ref="UMG1:UMH3"/>
    <mergeCell ref="UMI1:UMJ3"/>
    <mergeCell ref="UMK1:UML3"/>
    <mergeCell ref="UMM1:UMN3"/>
    <mergeCell ref="UMO1:UMP3"/>
    <mergeCell ref="ULW1:ULX3"/>
    <mergeCell ref="ULY1:ULZ3"/>
    <mergeCell ref="UMA1:UMB3"/>
    <mergeCell ref="UMC1:UMD3"/>
    <mergeCell ref="UME1:UMF3"/>
    <mergeCell ref="ULM1:ULN3"/>
    <mergeCell ref="ULO1:ULP3"/>
    <mergeCell ref="ULQ1:ULR3"/>
    <mergeCell ref="ULS1:ULT3"/>
    <mergeCell ref="ULU1:ULV3"/>
    <mergeCell ref="ULC1:ULD3"/>
    <mergeCell ref="ULE1:ULF3"/>
    <mergeCell ref="ULG1:ULH3"/>
    <mergeCell ref="ULI1:ULJ3"/>
    <mergeCell ref="ULK1:ULL3"/>
    <mergeCell ref="UNU1:UNV3"/>
    <mergeCell ref="UNW1:UNX3"/>
    <mergeCell ref="UNY1:UNZ3"/>
    <mergeCell ref="UOA1:UOB3"/>
    <mergeCell ref="UOC1:UOD3"/>
    <mergeCell ref="UNK1:UNL3"/>
    <mergeCell ref="UNM1:UNN3"/>
    <mergeCell ref="UNO1:UNP3"/>
    <mergeCell ref="UNQ1:UNR3"/>
    <mergeCell ref="UNS1:UNT3"/>
    <mergeCell ref="UNA1:UNB3"/>
    <mergeCell ref="UNC1:UND3"/>
    <mergeCell ref="UNE1:UNF3"/>
    <mergeCell ref="UNG1:UNH3"/>
    <mergeCell ref="UNI1:UNJ3"/>
    <mergeCell ref="UMQ1:UMR3"/>
    <mergeCell ref="UMS1:UMT3"/>
    <mergeCell ref="UMU1:UMV3"/>
    <mergeCell ref="UMW1:UMX3"/>
    <mergeCell ref="UMY1:UMZ3"/>
    <mergeCell ref="UPI1:UPJ3"/>
    <mergeCell ref="UPK1:UPL3"/>
    <mergeCell ref="UPM1:UPN3"/>
    <mergeCell ref="UPO1:UPP3"/>
    <mergeCell ref="UPQ1:UPR3"/>
    <mergeCell ref="UOY1:UOZ3"/>
    <mergeCell ref="UPA1:UPB3"/>
    <mergeCell ref="UPC1:UPD3"/>
    <mergeCell ref="UPE1:UPF3"/>
    <mergeCell ref="UPG1:UPH3"/>
    <mergeCell ref="UOO1:UOP3"/>
    <mergeCell ref="UOQ1:UOR3"/>
    <mergeCell ref="UOS1:UOT3"/>
    <mergeCell ref="UOU1:UOV3"/>
    <mergeCell ref="UOW1:UOX3"/>
    <mergeCell ref="UOE1:UOF3"/>
    <mergeCell ref="UOG1:UOH3"/>
    <mergeCell ref="UOI1:UOJ3"/>
    <mergeCell ref="UOK1:UOL3"/>
    <mergeCell ref="UOM1:UON3"/>
    <mergeCell ref="UQW1:UQX3"/>
    <mergeCell ref="UQY1:UQZ3"/>
    <mergeCell ref="URA1:URB3"/>
    <mergeCell ref="URC1:URD3"/>
    <mergeCell ref="URE1:URF3"/>
    <mergeCell ref="UQM1:UQN3"/>
    <mergeCell ref="UQO1:UQP3"/>
    <mergeCell ref="UQQ1:UQR3"/>
    <mergeCell ref="UQS1:UQT3"/>
    <mergeCell ref="UQU1:UQV3"/>
    <mergeCell ref="UQC1:UQD3"/>
    <mergeCell ref="UQE1:UQF3"/>
    <mergeCell ref="UQG1:UQH3"/>
    <mergeCell ref="UQI1:UQJ3"/>
    <mergeCell ref="UQK1:UQL3"/>
    <mergeCell ref="UPS1:UPT3"/>
    <mergeCell ref="UPU1:UPV3"/>
    <mergeCell ref="UPW1:UPX3"/>
    <mergeCell ref="UPY1:UPZ3"/>
    <mergeCell ref="UQA1:UQB3"/>
    <mergeCell ref="USK1:USL3"/>
    <mergeCell ref="USM1:USN3"/>
    <mergeCell ref="USO1:USP3"/>
    <mergeCell ref="USQ1:USR3"/>
    <mergeCell ref="USS1:UST3"/>
    <mergeCell ref="USA1:USB3"/>
    <mergeCell ref="USC1:USD3"/>
    <mergeCell ref="USE1:USF3"/>
    <mergeCell ref="USG1:USH3"/>
    <mergeCell ref="USI1:USJ3"/>
    <mergeCell ref="URQ1:URR3"/>
    <mergeCell ref="URS1:URT3"/>
    <mergeCell ref="URU1:URV3"/>
    <mergeCell ref="URW1:URX3"/>
    <mergeCell ref="URY1:URZ3"/>
    <mergeCell ref="URG1:URH3"/>
    <mergeCell ref="URI1:URJ3"/>
    <mergeCell ref="URK1:URL3"/>
    <mergeCell ref="URM1:URN3"/>
    <mergeCell ref="URO1:URP3"/>
    <mergeCell ref="UTY1:UTZ3"/>
    <mergeCell ref="UUA1:UUB3"/>
    <mergeCell ref="UUC1:UUD3"/>
    <mergeCell ref="UUE1:UUF3"/>
    <mergeCell ref="UUG1:UUH3"/>
    <mergeCell ref="UTO1:UTP3"/>
    <mergeCell ref="UTQ1:UTR3"/>
    <mergeCell ref="UTS1:UTT3"/>
    <mergeCell ref="UTU1:UTV3"/>
    <mergeCell ref="UTW1:UTX3"/>
    <mergeCell ref="UTE1:UTF3"/>
    <mergeCell ref="UTG1:UTH3"/>
    <mergeCell ref="UTI1:UTJ3"/>
    <mergeCell ref="UTK1:UTL3"/>
    <mergeCell ref="UTM1:UTN3"/>
    <mergeCell ref="USU1:USV3"/>
    <mergeCell ref="USW1:USX3"/>
    <mergeCell ref="USY1:USZ3"/>
    <mergeCell ref="UTA1:UTB3"/>
    <mergeCell ref="UTC1:UTD3"/>
    <mergeCell ref="UVM1:UVN3"/>
    <mergeCell ref="UVO1:UVP3"/>
    <mergeCell ref="UVQ1:UVR3"/>
    <mergeCell ref="UVS1:UVT3"/>
    <mergeCell ref="UVU1:UVV3"/>
    <mergeCell ref="UVC1:UVD3"/>
    <mergeCell ref="UVE1:UVF3"/>
    <mergeCell ref="UVG1:UVH3"/>
    <mergeCell ref="UVI1:UVJ3"/>
    <mergeCell ref="UVK1:UVL3"/>
    <mergeCell ref="UUS1:UUT3"/>
    <mergeCell ref="UUU1:UUV3"/>
    <mergeCell ref="UUW1:UUX3"/>
    <mergeCell ref="UUY1:UUZ3"/>
    <mergeCell ref="UVA1:UVB3"/>
    <mergeCell ref="UUI1:UUJ3"/>
    <mergeCell ref="UUK1:UUL3"/>
    <mergeCell ref="UUM1:UUN3"/>
    <mergeCell ref="UUO1:UUP3"/>
    <mergeCell ref="UUQ1:UUR3"/>
    <mergeCell ref="UXA1:UXB3"/>
    <mergeCell ref="UXC1:UXD3"/>
    <mergeCell ref="UXE1:UXF3"/>
    <mergeCell ref="UXG1:UXH3"/>
    <mergeCell ref="UXI1:UXJ3"/>
    <mergeCell ref="UWQ1:UWR3"/>
    <mergeCell ref="UWS1:UWT3"/>
    <mergeCell ref="UWU1:UWV3"/>
    <mergeCell ref="UWW1:UWX3"/>
    <mergeCell ref="UWY1:UWZ3"/>
    <mergeCell ref="UWG1:UWH3"/>
    <mergeCell ref="UWI1:UWJ3"/>
    <mergeCell ref="UWK1:UWL3"/>
    <mergeCell ref="UWM1:UWN3"/>
    <mergeCell ref="UWO1:UWP3"/>
    <mergeCell ref="UVW1:UVX3"/>
    <mergeCell ref="UVY1:UVZ3"/>
    <mergeCell ref="UWA1:UWB3"/>
    <mergeCell ref="UWC1:UWD3"/>
    <mergeCell ref="UWE1:UWF3"/>
    <mergeCell ref="UYO1:UYP3"/>
    <mergeCell ref="UYQ1:UYR3"/>
    <mergeCell ref="UYS1:UYT3"/>
    <mergeCell ref="UYU1:UYV3"/>
    <mergeCell ref="UYW1:UYX3"/>
    <mergeCell ref="UYE1:UYF3"/>
    <mergeCell ref="UYG1:UYH3"/>
    <mergeCell ref="UYI1:UYJ3"/>
    <mergeCell ref="UYK1:UYL3"/>
    <mergeCell ref="UYM1:UYN3"/>
    <mergeCell ref="UXU1:UXV3"/>
    <mergeCell ref="UXW1:UXX3"/>
    <mergeCell ref="UXY1:UXZ3"/>
    <mergeCell ref="UYA1:UYB3"/>
    <mergeCell ref="UYC1:UYD3"/>
    <mergeCell ref="UXK1:UXL3"/>
    <mergeCell ref="UXM1:UXN3"/>
    <mergeCell ref="UXO1:UXP3"/>
    <mergeCell ref="UXQ1:UXR3"/>
    <mergeCell ref="UXS1:UXT3"/>
    <mergeCell ref="VAC1:VAD3"/>
    <mergeCell ref="VAE1:VAF3"/>
    <mergeCell ref="VAG1:VAH3"/>
    <mergeCell ref="VAI1:VAJ3"/>
    <mergeCell ref="VAK1:VAL3"/>
    <mergeCell ref="UZS1:UZT3"/>
    <mergeCell ref="UZU1:UZV3"/>
    <mergeCell ref="UZW1:UZX3"/>
    <mergeCell ref="UZY1:UZZ3"/>
    <mergeCell ref="VAA1:VAB3"/>
    <mergeCell ref="UZI1:UZJ3"/>
    <mergeCell ref="UZK1:UZL3"/>
    <mergeCell ref="UZM1:UZN3"/>
    <mergeCell ref="UZO1:UZP3"/>
    <mergeCell ref="UZQ1:UZR3"/>
    <mergeCell ref="UYY1:UYZ3"/>
    <mergeCell ref="UZA1:UZB3"/>
    <mergeCell ref="UZC1:UZD3"/>
    <mergeCell ref="UZE1:UZF3"/>
    <mergeCell ref="UZG1:UZH3"/>
    <mergeCell ref="VBQ1:VBR3"/>
    <mergeCell ref="VBS1:VBT3"/>
    <mergeCell ref="VBU1:VBV3"/>
    <mergeCell ref="VBW1:VBX3"/>
    <mergeCell ref="VBY1:VBZ3"/>
    <mergeCell ref="VBG1:VBH3"/>
    <mergeCell ref="VBI1:VBJ3"/>
    <mergeCell ref="VBK1:VBL3"/>
    <mergeCell ref="VBM1:VBN3"/>
    <mergeCell ref="VBO1:VBP3"/>
    <mergeCell ref="VAW1:VAX3"/>
    <mergeCell ref="VAY1:VAZ3"/>
    <mergeCell ref="VBA1:VBB3"/>
    <mergeCell ref="VBC1:VBD3"/>
    <mergeCell ref="VBE1:VBF3"/>
    <mergeCell ref="VAM1:VAN3"/>
    <mergeCell ref="VAO1:VAP3"/>
    <mergeCell ref="VAQ1:VAR3"/>
    <mergeCell ref="VAS1:VAT3"/>
    <mergeCell ref="VAU1:VAV3"/>
    <mergeCell ref="VDE1:VDF3"/>
    <mergeCell ref="VDG1:VDH3"/>
    <mergeCell ref="VDI1:VDJ3"/>
    <mergeCell ref="VDK1:VDL3"/>
    <mergeCell ref="VDM1:VDN3"/>
    <mergeCell ref="VCU1:VCV3"/>
    <mergeCell ref="VCW1:VCX3"/>
    <mergeCell ref="VCY1:VCZ3"/>
    <mergeCell ref="VDA1:VDB3"/>
    <mergeCell ref="VDC1:VDD3"/>
    <mergeCell ref="VCK1:VCL3"/>
    <mergeCell ref="VCM1:VCN3"/>
    <mergeCell ref="VCO1:VCP3"/>
    <mergeCell ref="VCQ1:VCR3"/>
    <mergeCell ref="VCS1:VCT3"/>
    <mergeCell ref="VCA1:VCB3"/>
    <mergeCell ref="VCC1:VCD3"/>
    <mergeCell ref="VCE1:VCF3"/>
    <mergeCell ref="VCG1:VCH3"/>
    <mergeCell ref="VCI1:VCJ3"/>
    <mergeCell ref="VES1:VET3"/>
    <mergeCell ref="VEU1:VEV3"/>
    <mergeCell ref="VEW1:VEX3"/>
    <mergeCell ref="VEY1:VEZ3"/>
    <mergeCell ref="VFA1:VFB3"/>
    <mergeCell ref="VEI1:VEJ3"/>
    <mergeCell ref="VEK1:VEL3"/>
    <mergeCell ref="VEM1:VEN3"/>
    <mergeCell ref="VEO1:VEP3"/>
    <mergeCell ref="VEQ1:VER3"/>
    <mergeCell ref="VDY1:VDZ3"/>
    <mergeCell ref="VEA1:VEB3"/>
    <mergeCell ref="VEC1:VED3"/>
    <mergeCell ref="VEE1:VEF3"/>
    <mergeCell ref="VEG1:VEH3"/>
    <mergeCell ref="VDO1:VDP3"/>
    <mergeCell ref="VDQ1:VDR3"/>
    <mergeCell ref="VDS1:VDT3"/>
    <mergeCell ref="VDU1:VDV3"/>
    <mergeCell ref="VDW1:VDX3"/>
    <mergeCell ref="VGG1:VGH3"/>
    <mergeCell ref="VGI1:VGJ3"/>
    <mergeCell ref="VGK1:VGL3"/>
    <mergeCell ref="VGM1:VGN3"/>
    <mergeCell ref="VGO1:VGP3"/>
    <mergeCell ref="VFW1:VFX3"/>
    <mergeCell ref="VFY1:VFZ3"/>
    <mergeCell ref="VGA1:VGB3"/>
    <mergeCell ref="VGC1:VGD3"/>
    <mergeCell ref="VGE1:VGF3"/>
    <mergeCell ref="VFM1:VFN3"/>
    <mergeCell ref="VFO1:VFP3"/>
    <mergeCell ref="VFQ1:VFR3"/>
    <mergeCell ref="VFS1:VFT3"/>
    <mergeCell ref="VFU1:VFV3"/>
    <mergeCell ref="VFC1:VFD3"/>
    <mergeCell ref="VFE1:VFF3"/>
    <mergeCell ref="VFG1:VFH3"/>
    <mergeCell ref="VFI1:VFJ3"/>
    <mergeCell ref="VFK1:VFL3"/>
    <mergeCell ref="VHU1:VHV3"/>
    <mergeCell ref="VHW1:VHX3"/>
    <mergeCell ref="VHY1:VHZ3"/>
    <mergeCell ref="VIA1:VIB3"/>
    <mergeCell ref="VIC1:VID3"/>
    <mergeCell ref="VHK1:VHL3"/>
    <mergeCell ref="VHM1:VHN3"/>
    <mergeCell ref="VHO1:VHP3"/>
    <mergeCell ref="VHQ1:VHR3"/>
    <mergeCell ref="VHS1:VHT3"/>
    <mergeCell ref="VHA1:VHB3"/>
    <mergeCell ref="VHC1:VHD3"/>
    <mergeCell ref="VHE1:VHF3"/>
    <mergeCell ref="VHG1:VHH3"/>
    <mergeCell ref="VHI1:VHJ3"/>
    <mergeCell ref="VGQ1:VGR3"/>
    <mergeCell ref="VGS1:VGT3"/>
    <mergeCell ref="VGU1:VGV3"/>
    <mergeCell ref="VGW1:VGX3"/>
    <mergeCell ref="VGY1:VGZ3"/>
    <mergeCell ref="VJI1:VJJ3"/>
    <mergeCell ref="VJK1:VJL3"/>
    <mergeCell ref="VJM1:VJN3"/>
    <mergeCell ref="VJO1:VJP3"/>
    <mergeCell ref="VJQ1:VJR3"/>
    <mergeCell ref="VIY1:VIZ3"/>
    <mergeCell ref="VJA1:VJB3"/>
    <mergeCell ref="VJC1:VJD3"/>
    <mergeCell ref="VJE1:VJF3"/>
    <mergeCell ref="VJG1:VJH3"/>
    <mergeCell ref="VIO1:VIP3"/>
    <mergeCell ref="VIQ1:VIR3"/>
    <mergeCell ref="VIS1:VIT3"/>
    <mergeCell ref="VIU1:VIV3"/>
    <mergeCell ref="VIW1:VIX3"/>
    <mergeCell ref="VIE1:VIF3"/>
    <mergeCell ref="VIG1:VIH3"/>
    <mergeCell ref="VII1:VIJ3"/>
    <mergeCell ref="VIK1:VIL3"/>
    <mergeCell ref="VIM1:VIN3"/>
    <mergeCell ref="VKW1:VKX3"/>
    <mergeCell ref="VKY1:VKZ3"/>
    <mergeCell ref="VLA1:VLB3"/>
    <mergeCell ref="VLC1:VLD3"/>
    <mergeCell ref="VLE1:VLF3"/>
    <mergeCell ref="VKM1:VKN3"/>
    <mergeCell ref="VKO1:VKP3"/>
    <mergeCell ref="VKQ1:VKR3"/>
    <mergeCell ref="VKS1:VKT3"/>
    <mergeCell ref="VKU1:VKV3"/>
    <mergeCell ref="VKC1:VKD3"/>
    <mergeCell ref="VKE1:VKF3"/>
    <mergeCell ref="VKG1:VKH3"/>
    <mergeCell ref="VKI1:VKJ3"/>
    <mergeCell ref="VKK1:VKL3"/>
    <mergeCell ref="VJS1:VJT3"/>
    <mergeCell ref="VJU1:VJV3"/>
    <mergeCell ref="VJW1:VJX3"/>
    <mergeCell ref="VJY1:VJZ3"/>
    <mergeCell ref="VKA1:VKB3"/>
    <mergeCell ref="VMK1:VML3"/>
    <mergeCell ref="VMM1:VMN3"/>
    <mergeCell ref="VMO1:VMP3"/>
    <mergeCell ref="VMQ1:VMR3"/>
    <mergeCell ref="VMS1:VMT3"/>
    <mergeCell ref="VMA1:VMB3"/>
    <mergeCell ref="VMC1:VMD3"/>
    <mergeCell ref="VME1:VMF3"/>
    <mergeCell ref="VMG1:VMH3"/>
    <mergeCell ref="VMI1:VMJ3"/>
    <mergeCell ref="VLQ1:VLR3"/>
    <mergeCell ref="VLS1:VLT3"/>
    <mergeCell ref="VLU1:VLV3"/>
    <mergeCell ref="VLW1:VLX3"/>
    <mergeCell ref="VLY1:VLZ3"/>
    <mergeCell ref="VLG1:VLH3"/>
    <mergeCell ref="VLI1:VLJ3"/>
    <mergeCell ref="VLK1:VLL3"/>
    <mergeCell ref="VLM1:VLN3"/>
    <mergeCell ref="VLO1:VLP3"/>
    <mergeCell ref="VNY1:VNZ3"/>
    <mergeCell ref="VOA1:VOB3"/>
    <mergeCell ref="VOC1:VOD3"/>
    <mergeCell ref="VOE1:VOF3"/>
    <mergeCell ref="VOG1:VOH3"/>
    <mergeCell ref="VNO1:VNP3"/>
    <mergeCell ref="VNQ1:VNR3"/>
    <mergeCell ref="VNS1:VNT3"/>
    <mergeCell ref="VNU1:VNV3"/>
    <mergeCell ref="VNW1:VNX3"/>
    <mergeCell ref="VNE1:VNF3"/>
    <mergeCell ref="VNG1:VNH3"/>
    <mergeCell ref="VNI1:VNJ3"/>
    <mergeCell ref="VNK1:VNL3"/>
    <mergeCell ref="VNM1:VNN3"/>
    <mergeCell ref="VMU1:VMV3"/>
    <mergeCell ref="VMW1:VMX3"/>
    <mergeCell ref="VMY1:VMZ3"/>
    <mergeCell ref="VNA1:VNB3"/>
    <mergeCell ref="VNC1:VND3"/>
    <mergeCell ref="VPM1:VPN3"/>
    <mergeCell ref="VPO1:VPP3"/>
    <mergeCell ref="VPQ1:VPR3"/>
    <mergeCell ref="VPS1:VPT3"/>
    <mergeCell ref="VPU1:VPV3"/>
    <mergeCell ref="VPC1:VPD3"/>
    <mergeCell ref="VPE1:VPF3"/>
    <mergeCell ref="VPG1:VPH3"/>
    <mergeCell ref="VPI1:VPJ3"/>
    <mergeCell ref="VPK1:VPL3"/>
    <mergeCell ref="VOS1:VOT3"/>
    <mergeCell ref="VOU1:VOV3"/>
    <mergeCell ref="VOW1:VOX3"/>
    <mergeCell ref="VOY1:VOZ3"/>
    <mergeCell ref="VPA1:VPB3"/>
    <mergeCell ref="VOI1:VOJ3"/>
    <mergeCell ref="VOK1:VOL3"/>
    <mergeCell ref="VOM1:VON3"/>
    <mergeCell ref="VOO1:VOP3"/>
    <mergeCell ref="VOQ1:VOR3"/>
    <mergeCell ref="VRA1:VRB3"/>
    <mergeCell ref="VRC1:VRD3"/>
    <mergeCell ref="VRE1:VRF3"/>
    <mergeCell ref="VRG1:VRH3"/>
    <mergeCell ref="VRI1:VRJ3"/>
    <mergeCell ref="VQQ1:VQR3"/>
    <mergeCell ref="VQS1:VQT3"/>
    <mergeCell ref="VQU1:VQV3"/>
    <mergeCell ref="VQW1:VQX3"/>
    <mergeCell ref="VQY1:VQZ3"/>
    <mergeCell ref="VQG1:VQH3"/>
    <mergeCell ref="VQI1:VQJ3"/>
    <mergeCell ref="VQK1:VQL3"/>
    <mergeCell ref="VQM1:VQN3"/>
    <mergeCell ref="VQO1:VQP3"/>
    <mergeCell ref="VPW1:VPX3"/>
    <mergeCell ref="VPY1:VPZ3"/>
    <mergeCell ref="VQA1:VQB3"/>
    <mergeCell ref="VQC1:VQD3"/>
    <mergeCell ref="VQE1:VQF3"/>
    <mergeCell ref="VSO1:VSP3"/>
    <mergeCell ref="VSQ1:VSR3"/>
    <mergeCell ref="VSS1:VST3"/>
    <mergeCell ref="VSU1:VSV3"/>
    <mergeCell ref="VSW1:VSX3"/>
    <mergeCell ref="VSE1:VSF3"/>
    <mergeCell ref="VSG1:VSH3"/>
    <mergeCell ref="VSI1:VSJ3"/>
    <mergeCell ref="VSK1:VSL3"/>
    <mergeCell ref="VSM1:VSN3"/>
    <mergeCell ref="VRU1:VRV3"/>
    <mergeCell ref="VRW1:VRX3"/>
    <mergeCell ref="VRY1:VRZ3"/>
    <mergeCell ref="VSA1:VSB3"/>
    <mergeCell ref="VSC1:VSD3"/>
    <mergeCell ref="VRK1:VRL3"/>
    <mergeCell ref="VRM1:VRN3"/>
    <mergeCell ref="VRO1:VRP3"/>
    <mergeCell ref="VRQ1:VRR3"/>
    <mergeCell ref="VRS1:VRT3"/>
    <mergeCell ref="VUC1:VUD3"/>
    <mergeCell ref="VUE1:VUF3"/>
    <mergeCell ref="VUG1:VUH3"/>
    <mergeCell ref="VUI1:VUJ3"/>
    <mergeCell ref="VUK1:VUL3"/>
    <mergeCell ref="VTS1:VTT3"/>
    <mergeCell ref="VTU1:VTV3"/>
    <mergeCell ref="VTW1:VTX3"/>
    <mergeCell ref="VTY1:VTZ3"/>
    <mergeCell ref="VUA1:VUB3"/>
    <mergeCell ref="VTI1:VTJ3"/>
    <mergeCell ref="VTK1:VTL3"/>
    <mergeCell ref="VTM1:VTN3"/>
    <mergeCell ref="VTO1:VTP3"/>
    <mergeCell ref="VTQ1:VTR3"/>
    <mergeCell ref="VSY1:VSZ3"/>
    <mergeCell ref="VTA1:VTB3"/>
    <mergeCell ref="VTC1:VTD3"/>
    <mergeCell ref="VTE1:VTF3"/>
    <mergeCell ref="VTG1:VTH3"/>
    <mergeCell ref="VVQ1:VVR3"/>
    <mergeCell ref="VVS1:VVT3"/>
    <mergeCell ref="VVU1:VVV3"/>
    <mergeCell ref="VVW1:VVX3"/>
    <mergeCell ref="VVY1:VVZ3"/>
    <mergeCell ref="VVG1:VVH3"/>
    <mergeCell ref="VVI1:VVJ3"/>
    <mergeCell ref="VVK1:VVL3"/>
    <mergeCell ref="VVM1:VVN3"/>
    <mergeCell ref="VVO1:VVP3"/>
    <mergeCell ref="VUW1:VUX3"/>
    <mergeCell ref="VUY1:VUZ3"/>
    <mergeCell ref="VVA1:VVB3"/>
    <mergeCell ref="VVC1:VVD3"/>
    <mergeCell ref="VVE1:VVF3"/>
    <mergeCell ref="VUM1:VUN3"/>
    <mergeCell ref="VUO1:VUP3"/>
    <mergeCell ref="VUQ1:VUR3"/>
    <mergeCell ref="VUS1:VUT3"/>
    <mergeCell ref="VUU1:VUV3"/>
    <mergeCell ref="VXE1:VXF3"/>
    <mergeCell ref="VXG1:VXH3"/>
    <mergeCell ref="VXI1:VXJ3"/>
    <mergeCell ref="VXK1:VXL3"/>
    <mergeCell ref="VXM1:VXN3"/>
    <mergeCell ref="VWU1:VWV3"/>
    <mergeCell ref="VWW1:VWX3"/>
    <mergeCell ref="VWY1:VWZ3"/>
    <mergeCell ref="VXA1:VXB3"/>
    <mergeCell ref="VXC1:VXD3"/>
    <mergeCell ref="VWK1:VWL3"/>
    <mergeCell ref="VWM1:VWN3"/>
    <mergeCell ref="VWO1:VWP3"/>
    <mergeCell ref="VWQ1:VWR3"/>
    <mergeCell ref="VWS1:VWT3"/>
    <mergeCell ref="VWA1:VWB3"/>
    <mergeCell ref="VWC1:VWD3"/>
    <mergeCell ref="VWE1:VWF3"/>
    <mergeCell ref="VWG1:VWH3"/>
    <mergeCell ref="VWI1:VWJ3"/>
    <mergeCell ref="VYS1:VYT3"/>
    <mergeCell ref="VYU1:VYV3"/>
    <mergeCell ref="VYW1:VYX3"/>
    <mergeCell ref="VYY1:VYZ3"/>
    <mergeCell ref="VZA1:VZB3"/>
    <mergeCell ref="VYI1:VYJ3"/>
    <mergeCell ref="VYK1:VYL3"/>
    <mergeCell ref="VYM1:VYN3"/>
    <mergeCell ref="VYO1:VYP3"/>
    <mergeCell ref="VYQ1:VYR3"/>
    <mergeCell ref="VXY1:VXZ3"/>
    <mergeCell ref="VYA1:VYB3"/>
    <mergeCell ref="VYC1:VYD3"/>
    <mergeCell ref="VYE1:VYF3"/>
    <mergeCell ref="VYG1:VYH3"/>
    <mergeCell ref="VXO1:VXP3"/>
    <mergeCell ref="VXQ1:VXR3"/>
    <mergeCell ref="VXS1:VXT3"/>
    <mergeCell ref="VXU1:VXV3"/>
    <mergeCell ref="VXW1:VXX3"/>
    <mergeCell ref="WAG1:WAH3"/>
    <mergeCell ref="WAI1:WAJ3"/>
    <mergeCell ref="WAK1:WAL3"/>
    <mergeCell ref="WAM1:WAN3"/>
    <mergeCell ref="WAO1:WAP3"/>
    <mergeCell ref="VZW1:VZX3"/>
    <mergeCell ref="VZY1:VZZ3"/>
    <mergeCell ref="WAA1:WAB3"/>
    <mergeCell ref="WAC1:WAD3"/>
    <mergeCell ref="WAE1:WAF3"/>
    <mergeCell ref="VZM1:VZN3"/>
    <mergeCell ref="VZO1:VZP3"/>
    <mergeCell ref="VZQ1:VZR3"/>
    <mergeCell ref="VZS1:VZT3"/>
    <mergeCell ref="VZU1:VZV3"/>
    <mergeCell ref="VZC1:VZD3"/>
    <mergeCell ref="VZE1:VZF3"/>
    <mergeCell ref="VZG1:VZH3"/>
    <mergeCell ref="VZI1:VZJ3"/>
    <mergeCell ref="VZK1:VZL3"/>
    <mergeCell ref="WBU1:WBV3"/>
    <mergeCell ref="WBW1:WBX3"/>
    <mergeCell ref="WBY1:WBZ3"/>
    <mergeCell ref="WCA1:WCB3"/>
    <mergeCell ref="WCC1:WCD3"/>
    <mergeCell ref="WBK1:WBL3"/>
    <mergeCell ref="WBM1:WBN3"/>
    <mergeCell ref="WBO1:WBP3"/>
    <mergeCell ref="WBQ1:WBR3"/>
    <mergeCell ref="WBS1:WBT3"/>
    <mergeCell ref="WBA1:WBB3"/>
    <mergeCell ref="WBC1:WBD3"/>
    <mergeCell ref="WBE1:WBF3"/>
    <mergeCell ref="WBG1:WBH3"/>
    <mergeCell ref="WBI1:WBJ3"/>
    <mergeCell ref="WAQ1:WAR3"/>
    <mergeCell ref="WAS1:WAT3"/>
    <mergeCell ref="WAU1:WAV3"/>
    <mergeCell ref="WAW1:WAX3"/>
    <mergeCell ref="WAY1:WAZ3"/>
    <mergeCell ref="WDI1:WDJ3"/>
    <mergeCell ref="WDK1:WDL3"/>
    <mergeCell ref="WDM1:WDN3"/>
    <mergeCell ref="WDO1:WDP3"/>
    <mergeCell ref="WDQ1:WDR3"/>
    <mergeCell ref="WCY1:WCZ3"/>
    <mergeCell ref="WDA1:WDB3"/>
    <mergeCell ref="WDC1:WDD3"/>
    <mergeCell ref="WDE1:WDF3"/>
    <mergeCell ref="WDG1:WDH3"/>
    <mergeCell ref="WCO1:WCP3"/>
    <mergeCell ref="WCQ1:WCR3"/>
    <mergeCell ref="WCS1:WCT3"/>
    <mergeCell ref="WCU1:WCV3"/>
    <mergeCell ref="WCW1:WCX3"/>
    <mergeCell ref="WCE1:WCF3"/>
    <mergeCell ref="WCG1:WCH3"/>
    <mergeCell ref="WCI1:WCJ3"/>
    <mergeCell ref="WCK1:WCL3"/>
    <mergeCell ref="WCM1:WCN3"/>
    <mergeCell ref="WEW1:WEX3"/>
    <mergeCell ref="WEY1:WEZ3"/>
    <mergeCell ref="WFA1:WFB3"/>
    <mergeCell ref="WFC1:WFD3"/>
    <mergeCell ref="WFE1:WFF3"/>
    <mergeCell ref="WEM1:WEN3"/>
    <mergeCell ref="WEO1:WEP3"/>
    <mergeCell ref="WEQ1:WER3"/>
    <mergeCell ref="WES1:WET3"/>
    <mergeCell ref="WEU1:WEV3"/>
    <mergeCell ref="WEC1:WED3"/>
    <mergeCell ref="WEE1:WEF3"/>
    <mergeCell ref="WEG1:WEH3"/>
    <mergeCell ref="WEI1:WEJ3"/>
    <mergeCell ref="WEK1:WEL3"/>
    <mergeCell ref="WDS1:WDT3"/>
    <mergeCell ref="WDU1:WDV3"/>
    <mergeCell ref="WDW1:WDX3"/>
    <mergeCell ref="WDY1:WDZ3"/>
    <mergeCell ref="WEA1:WEB3"/>
    <mergeCell ref="WGK1:WGL3"/>
    <mergeCell ref="WGM1:WGN3"/>
    <mergeCell ref="WGO1:WGP3"/>
    <mergeCell ref="WGQ1:WGR3"/>
    <mergeCell ref="WGS1:WGT3"/>
    <mergeCell ref="WGA1:WGB3"/>
    <mergeCell ref="WGC1:WGD3"/>
    <mergeCell ref="WGE1:WGF3"/>
    <mergeCell ref="WGG1:WGH3"/>
    <mergeCell ref="WGI1:WGJ3"/>
    <mergeCell ref="WFQ1:WFR3"/>
    <mergeCell ref="WFS1:WFT3"/>
    <mergeCell ref="WFU1:WFV3"/>
    <mergeCell ref="WFW1:WFX3"/>
    <mergeCell ref="WFY1:WFZ3"/>
    <mergeCell ref="WFG1:WFH3"/>
    <mergeCell ref="WFI1:WFJ3"/>
    <mergeCell ref="WFK1:WFL3"/>
    <mergeCell ref="WFM1:WFN3"/>
    <mergeCell ref="WFO1:WFP3"/>
    <mergeCell ref="WHY1:WHZ3"/>
    <mergeCell ref="WIA1:WIB3"/>
    <mergeCell ref="WIC1:WID3"/>
    <mergeCell ref="WIE1:WIF3"/>
    <mergeCell ref="WIG1:WIH3"/>
    <mergeCell ref="WHO1:WHP3"/>
    <mergeCell ref="WHQ1:WHR3"/>
    <mergeCell ref="WHS1:WHT3"/>
    <mergeCell ref="WHU1:WHV3"/>
    <mergeCell ref="WHW1:WHX3"/>
    <mergeCell ref="WHE1:WHF3"/>
    <mergeCell ref="WHG1:WHH3"/>
    <mergeCell ref="WHI1:WHJ3"/>
    <mergeCell ref="WHK1:WHL3"/>
    <mergeCell ref="WHM1:WHN3"/>
    <mergeCell ref="WGU1:WGV3"/>
    <mergeCell ref="WGW1:WGX3"/>
    <mergeCell ref="WGY1:WGZ3"/>
    <mergeCell ref="WHA1:WHB3"/>
    <mergeCell ref="WHC1:WHD3"/>
    <mergeCell ref="WJM1:WJN3"/>
    <mergeCell ref="WJO1:WJP3"/>
    <mergeCell ref="WJQ1:WJR3"/>
    <mergeCell ref="WJS1:WJT3"/>
    <mergeCell ref="WJU1:WJV3"/>
    <mergeCell ref="WJC1:WJD3"/>
    <mergeCell ref="WJE1:WJF3"/>
    <mergeCell ref="WJG1:WJH3"/>
    <mergeCell ref="WJI1:WJJ3"/>
    <mergeCell ref="WJK1:WJL3"/>
    <mergeCell ref="WIS1:WIT3"/>
    <mergeCell ref="WIU1:WIV3"/>
    <mergeCell ref="WIW1:WIX3"/>
    <mergeCell ref="WIY1:WIZ3"/>
    <mergeCell ref="WJA1:WJB3"/>
    <mergeCell ref="WII1:WIJ3"/>
    <mergeCell ref="WIK1:WIL3"/>
    <mergeCell ref="WIM1:WIN3"/>
    <mergeCell ref="WIO1:WIP3"/>
    <mergeCell ref="WIQ1:WIR3"/>
    <mergeCell ref="WLA1:WLB3"/>
    <mergeCell ref="WLC1:WLD3"/>
    <mergeCell ref="WLE1:WLF3"/>
    <mergeCell ref="WLG1:WLH3"/>
    <mergeCell ref="WLI1:WLJ3"/>
    <mergeCell ref="WKQ1:WKR3"/>
    <mergeCell ref="WKS1:WKT3"/>
    <mergeCell ref="WKU1:WKV3"/>
    <mergeCell ref="WKW1:WKX3"/>
    <mergeCell ref="WKY1:WKZ3"/>
    <mergeCell ref="WKG1:WKH3"/>
    <mergeCell ref="WKI1:WKJ3"/>
    <mergeCell ref="WKK1:WKL3"/>
    <mergeCell ref="WKM1:WKN3"/>
    <mergeCell ref="WKO1:WKP3"/>
    <mergeCell ref="WJW1:WJX3"/>
    <mergeCell ref="WJY1:WJZ3"/>
    <mergeCell ref="WKA1:WKB3"/>
    <mergeCell ref="WKC1:WKD3"/>
    <mergeCell ref="WKE1:WKF3"/>
    <mergeCell ref="WMO1:WMP3"/>
    <mergeCell ref="WMQ1:WMR3"/>
    <mergeCell ref="WMS1:WMT3"/>
    <mergeCell ref="WMU1:WMV3"/>
    <mergeCell ref="WMW1:WMX3"/>
    <mergeCell ref="WME1:WMF3"/>
    <mergeCell ref="WMG1:WMH3"/>
    <mergeCell ref="WMI1:WMJ3"/>
    <mergeCell ref="WMK1:WML3"/>
    <mergeCell ref="WMM1:WMN3"/>
    <mergeCell ref="WLU1:WLV3"/>
    <mergeCell ref="WLW1:WLX3"/>
    <mergeCell ref="WLY1:WLZ3"/>
    <mergeCell ref="WMA1:WMB3"/>
    <mergeCell ref="WMC1:WMD3"/>
    <mergeCell ref="WLK1:WLL3"/>
    <mergeCell ref="WLM1:WLN3"/>
    <mergeCell ref="WLO1:WLP3"/>
    <mergeCell ref="WLQ1:WLR3"/>
    <mergeCell ref="WLS1:WLT3"/>
    <mergeCell ref="WOC1:WOD3"/>
    <mergeCell ref="WOE1:WOF3"/>
    <mergeCell ref="WOG1:WOH3"/>
    <mergeCell ref="WOI1:WOJ3"/>
    <mergeCell ref="WOK1:WOL3"/>
    <mergeCell ref="WNS1:WNT3"/>
    <mergeCell ref="WNU1:WNV3"/>
    <mergeCell ref="WNW1:WNX3"/>
    <mergeCell ref="WNY1:WNZ3"/>
    <mergeCell ref="WOA1:WOB3"/>
    <mergeCell ref="WNI1:WNJ3"/>
    <mergeCell ref="WNK1:WNL3"/>
    <mergeCell ref="WNM1:WNN3"/>
    <mergeCell ref="WNO1:WNP3"/>
    <mergeCell ref="WNQ1:WNR3"/>
    <mergeCell ref="WMY1:WMZ3"/>
    <mergeCell ref="WNA1:WNB3"/>
    <mergeCell ref="WNC1:WND3"/>
    <mergeCell ref="WNE1:WNF3"/>
    <mergeCell ref="WNG1:WNH3"/>
    <mergeCell ref="WPQ1:WPR3"/>
    <mergeCell ref="WPS1:WPT3"/>
    <mergeCell ref="WPU1:WPV3"/>
    <mergeCell ref="WPW1:WPX3"/>
    <mergeCell ref="WPY1:WPZ3"/>
    <mergeCell ref="WPG1:WPH3"/>
    <mergeCell ref="WPI1:WPJ3"/>
    <mergeCell ref="WPK1:WPL3"/>
    <mergeCell ref="WPM1:WPN3"/>
    <mergeCell ref="WPO1:WPP3"/>
    <mergeCell ref="WOW1:WOX3"/>
    <mergeCell ref="WOY1:WOZ3"/>
    <mergeCell ref="WPA1:WPB3"/>
    <mergeCell ref="WPC1:WPD3"/>
    <mergeCell ref="WPE1:WPF3"/>
    <mergeCell ref="WOM1:WON3"/>
    <mergeCell ref="WOO1:WOP3"/>
    <mergeCell ref="WOQ1:WOR3"/>
    <mergeCell ref="WOS1:WOT3"/>
    <mergeCell ref="WOU1:WOV3"/>
    <mergeCell ref="WRE1:WRF3"/>
    <mergeCell ref="WRG1:WRH3"/>
    <mergeCell ref="WRI1:WRJ3"/>
    <mergeCell ref="WRK1:WRL3"/>
    <mergeCell ref="WRM1:WRN3"/>
    <mergeCell ref="WQU1:WQV3"/>
    <mergeCell ref="WQW1:WQX3"/>
    <mergeCell ref="WQY1:WQZ3"/>
    <mergeCell ref="WRA1:WRB3"/>
    <mergeCell ref="WRC1:WRD3"/>
    <mergeCell ref="WQK1:WQL3"/>
    <mergeCell ref="WQM1:WQN3"/>
    <mergeCell ref="WQO1:WQP3"/>
    <mergeCell ref="WQQ1:WQR3"/>
    <mergeCell ref="WQS1:WQT3"/>
    <mergeCell ref="WQA1:WQB3"/>
    <mergeCell ref="WQC1:WQD3"/>
    <mergeCell ref="WQE1:WQF3"/>
    <mergeCell ref="WQG1:WQH3"/>
    <mergeCell ref="WQI1:WQJ3"/>
    <mergeCell ref="WSS1:WST3"/>
    <mergeCell ref="WSU1:WSV3"/>
    <mergeCell ref="WSW1:WSX3"/>
    <mergeCell ref="WSY1:WSZ3"/>
    <mergeCell ref="WTA1:WTB3"/>
    <mergeCell ref="WSI1:WSJ3"/>
    <mergeCell ref="WSK1:WSL3"/>
    <mergeCell ref="WSM1:WSN3"/>
    <mergeCell ref="WSO1:WSP3"/>
    <mergeCell ref="WSQ1:WSR3"/>
    <mergeCell ref="WRY1:WRZ3"/>
    <mergeCell ref="WSA1:WSB3"/>
    <mergeCell ref="WSC1:WSD3"/>
    <mergeCell ref="WSE1:WSF3"/>
    <mergeCell ref="WSG1:WSH3"/>
    <mergeCell ref="WRO1:WRP3"/>
    <mergeCell ref="WRQ1:WRR3"/>
    <mergeCell ref="WRS1:WRT3"/>
    <mergeCell ref="WRU1:WRV3"/>
    <mergeCell ref="WRW1:WRX3"/>
    <mergeCell ref="WUG1:WUH3"/>
    <mergeCell ref="WUI1:WUJ3"/>
    <mergeCell ref="WUK1:WUL3"/>
    <mergeCell ref="WUM1:WUN3"/>
    <mergeCell ref="WUO1:WUP3"/>
    <mergeCell ref="WTW1:WTX3"/>
    <mergeCell ref="WTY1:WTZ3"/>
    <mergeCell ref="WUA1:WUB3"/>
    <mergeCell ref="WUC1:WUD3"/>
    <mergeCell ref="WUE1:WUF3"/>
    <mergeCell ref="WTM1:WTN3"/>
    <mergeCell ref="WTO1:WTP3"/>
    <mergeCell ref="WTQ1:WTR3"/>
    <mergeCell ref="WTS1:WTT3"/>
    <mergeCell ref="WTU1:WTV3"/>
    <mergeCell ref="WTC1:WTD3"/>
    <mergeCell ref="WTE1:WTF3"/>
    <mergeCell ref="WTG1:WTH3"/>
    <mergeCell ref="WTI1:WTJ3"/>
    <mergeCell ref="WTK1:WTL3"/>
    <mergeCell ref="WVU1:WVV3"/>
    <mergeCell ref="WVW1:WVX3"/>
    <mergeCell ref="WVY1:WVZ3"/>
    <mergeCell ref="WWA1:WWB3"/>
    <mergeCell ref="WWC1:WWD3"/>
    <mergeCell ref="WVK1:WVL3"/>
    <mergeCell ref="WVM1:WVN3"/>
    <mergeCell ref="WVO1:WVP3"/>
    <mergeCell ref="WVQ1:WVR3"/>
    <mergeCell ref="WVS1:WVT3"/>
    <mergeCell ref="WVA1:WVB3"/>
    <mergeCell ref="WVC1:WVD3"/>
    <mergeCell ref="WVE1:WVF3"/>
    <mergeCell ref="WVG1:WVH3"/>
    <mergeCell ref="WVI1:WVJ3"/>
    <mergeCell ref="WUQ1:WUR3"/>
    <mergeCell ref="WUS1:WUT3"/>
    <mergeCell ref="WUU1:WUV3"/>
    <mergeCell ref="WUW1:WUX3"/>
    <mergeCell ref="WUY1:WUZ3"/>
    <mergeCell ref="WXI1:WXJ3"/>
    <mergeCell ref="WXK1:WXL3"/>
    <mergeCell ref="WXM1:WXN3"/>
    <mergeCell ref="WXO1:WXP3"/>
    <mergeCell ref="WXQ1:WXR3"/>
    <mergeCell ref="WWY1:WWZ3"/>
    <mergeCell ref="WXA1:WXB3"/>
    <mergeCell ref="WXC1:WXD3"/>
    <mergeCell ref="WXE1:WXF3"/>
    <mergeCell ref="WXG1:WXH3"/>
    <mergeCell ref="WWO1:WWP3"/>
    <mergeCell ref="WWQ1:WWR3"/>
    <mergeCell ref="WWS1:WWT3"/>
    <mergeCell ref="WWU1:WWV3"/>
    <mergeCell ref="WWW1:WWX3"/>
    <mergeCell ref="WWE1:WWF3"/>
    <mergeCell ref="WWG1:WWH3"/>
    <mergeCell ref="WWI1:WWJ3"/>
    <mergeCell ref="WWK1:WWL3"/>
    <mergeCell ref="WWM1:WWN3"/>
    <mergeCell ref="WYW1:WYX3"/>
    <mergeCell ref="WYY1:WYZ3"/>
    <mergeCell ref="WZA1:WZB3"/>
    <mergeCell ref="WZC1:WZD3"/>
    <mergeCell ref="WZE1:WZF3"/>
    <mergeCell ref="WYM1:WYN3"/>
    <mergeCell ref="WYO1:WYP3"/>
    <mergeCell ref="WYQ1:WYR3"/>
    <mergeCell ref="WYS1:WYT3"/>
    <mergeCell ref="WYU1:WYV3"/>
    <mergeCell ref="WYC1:WYD3"/>
    <mergeCell ref="WYE1:WYF3"/>
    <mergeCell ref="WYG1:WYH3"/>
    <mergeCell ref="WYI1:WYJ3"/>
    <mergeCell ref="WYK1:WYL3"/>
    <mergeCell ref="WXS1:WXT3"/>
    <mergeCell ref="WXU1:WXV3"/>
    <mergeCell ref="WXW1:WXX3"/>
    <mergeCell ref="WXY1:WXZ3"/>
    <mergeCell ref="WYA1:WYB3"/>
    <mergeCell ref="XAK1:XAL3"/>
    <mergeCell ref="XAM1:XAN3"/>
    <mergeCell ref="XAO1:XAP3"/>
    <mergeCell ref="XAQ1:XAR3"/>
    <mergeCell ref="XAS1:XAT3"/>
    <mergeCell ref="XAA1:XAB3"/>
    <mergeCell ref="XAC1:XAD3"/>
    <mergeCell ref="XAE1:XAF3"/>
    <mergeCell ref="XAG1:XAH3"/>
    <mergeCell ref="XAI1:XAJ3"/>
    <mergeCell ref="WZQ1:WZR3"/>
    <mergeCell ref="WZS1:WZT3"/>
    <mergeCell ref="WZU1:WZV3"/>
    <mergeCell ref="WZW1:WZX3"/>
    <mergeCell ref="WZY1:WZZ3"/>
    <mergeCell ref="WZG1:WZH3"/>
    <mergeCell ref="WZI1:WZJ3"/>
    <mergeCell ref="WZK1:WZL3"/>
    <mergeCell ref="WZM1:WZN3"/>
    <mergeCell ref="WZO1:WZP3"/>
    <mergeCell ref="XBY1:XBZ3"/>
    <mergeCell ref="XCA1:XCB3"/>
    <mergeCell ref="XCC1:XCD3"/>
    <mergeCell ref="XCE1:XCF3"/>
    <mergeCell ref="XCG1:XCH3"/>
    <mergeCell ref="XBO1:XBP3"/>
    <mergeCell ref="XBQ1:XBR3"/>
    <mergeCell ref="XBS1:XBT3"/>
    <mergeCell ref="XBU1:XBV3"/>
    <mergeCell ref="XBW1:XBX3"/>
    <mergeCell ref="XBE1:XBF3"/>
    <mergeCell ref="XBG1:XBH3"/>
    <mergeCell ref="XBI1:XBJ3"/>
    <mergeCell ref="XBK1:XBL3"/>
    <mergeCell ref="XBM1:XBN3"/>
    <mergeCell ref="XAU1:XAV3"/>
    <mergeCell ref="XAW1:XAX3"/>
    <mergeCell ref="XAY1:XAZ3"/>
    <mergeCell ref="XBA1:XBB3"/>
    <mergeCell ref="XBC1:XBD3"/>
    <mergeCell ref="XDM1:XDN3"/>
    <mergeCell ref="XDO1:XDP3"/>
    <mergeCell ref="XDQ1:XDR3"/>
    <mergeCell ref="XDS1:XDT3"/>
    <mergeCell ref="XDU1:XDV3"/>
    <mergeCell ref="XDC1:XDD3"/>
    <mergeCell ref="XDE1:XDF3"/>
    <mergeCell ref="XDG1:XDH3"/>
    <mergeCell ref="XDI1:XDJ3"/>
    <mergeCell ref="XDK1:XDL3"/>
    <mergeCell ref="XCS1:XCT3"/>
    <mergeCell ref="XCU1:XCV3"/>
    <mergeCell ref="XCW1:XCX3"/>
    <mergeCell ref="XCY1:XCZ3"/>
    <mergeCell ref="XDA1:XDB3"/>
    <mergeCell ref="XCI1:XCJ3"/>
    <mergeCell ref="XCK1:XCL3"/>
    <mergeCell ref="XCM1:XCN3"/>
    <mergeCell ref="XCO1:XCP3"/>
    <mergeCell ref="XCQ1:XCR3"/>
    <mergeCell ref="XFA1:XFB3"/>
    <mergeCell ref="XFC1:XFD3"/>
    <mergeCell ref="XEQ1:XER3"/>
    <mergeCell ref="XES1:XET3"/>
    <mergeCell ref="XEU1:XEV3"/>
    <mergeCell ref="XEW1:XEX3"/>
    <mergeCell ref="XEY1:XEZ3"/>
    <mergeCell ref="XEG1:XEH3"/>
    <mergeCell ref="XEI1:XEJ3"/>
    <mergeCell ref="XEK1:XEL3"/>
    <mergeCell ref="XEM1:XEN3"/>
    <mergeCell ref="XEO1:XEP3"/>
    <mergeCell ref="XDW1:XDX3"/>
    <mergeCell ref="XDY1:XDZ3"/>
    <mergeCell ref="XEA1:XEB3"/>
    <mergeCell ref="XEC1:XED3"/>
    <mergeCell ref="XEE1:XEF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J174"/>
  <sheetViews>
    <sheetView topLeftCell="A25" zoomScale="85" zoomScaleNormal="85" workbookViewId="0">
      <selection activeCell="G58" sqref="G58"/>
    </sheetView>
  </sheetViews>
  <sheetFormatPr baseColWidth="10" defaultColWidth="11.5" defaultRowHeight="13"/>
  <cols>
    <col min="1" max="1" width="2.6640625" style="389" customWidth="1"/>
    <col min="2" max="2" width="29.33203125" style="243" bestFit="1" customWidth="1"/>
    <col min="3" max="3" width="14.1640625" style="243" bestFit="1" customWidth="1"/>
    <col min="4" max="4" width="17.1640625" style="243" customWidth="1"/>
    <col min="5" max="5" width="16.33203125" style="243" customWidth="1"/>
    <col min="6" max="6" width="22.33203125" style="243" bestFit="1" customWidth="1"/>
    <col min="7" max="12" width="17.1640625" style="243" bestFit="1" customWidth="1"/>
    <col min="13" max="14" width="17.1640625" style="243" customWidth="1"/>
    <col min="15" max="32" width="17.1640625" style="243" bestFit="1" customWidth="1"/>
    <col min="33" max="33" width="28.33203125" style="243" customWidth="1"/>
    <col min="34" max="34" width="11.5" style="389"/>
    <col min="35" max="35" width="17.1640625" style="389" bestFit="1" customWidth="1"/>
    <col min="36" max="36" width="20.1640625" style="389" bestFit="1" customWidth="1"/>
    <col min="37" max="16384" width="11.5" style="389"/>
  </cols>
  <sheetData>
    <row r="1" spans="2:35">
      <c r="B1" s="389"/>
      <c r="C1" s="389"/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/>
      <c r="AG1" s="389"/>
    </row>
    <row r="2" spans="2:35" ht="18">
      <c r="B2" s="389"/>
      <c r="C2" s="389"/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/>
      <c r="AE2" s="389"/>
      <c r="AF2" s="389"/>
      <c r="AG2" s="409" t="s">
        <v>191</v>
      </c>
    </row>
    <row r="3" spans="2:35">
      <c r="B3" s="389"/>
      <c r="C3" s="389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389"/>
      <c r="AF3" s="389"/>
      <c r="AG3" s="389"/>
    </row>
    <row r="4" spans="2:35" ht="18">
      <c r="B4" s="389"/>
      <c r="C4" s="389"/>
      <c r="D4" s="389"/>
      <c r="E4" s="389"/>
      <c r="F4" s="389"/>
      <c r="G4" s="410"/>
      <c r="H4" s="389"/>
      <c r="I4" s="389"/>
      <c r="J4" s="389"/>
      <c r="K4" s="389"/>
      <c r="L4" s="389"/>
      <c r="M4" s="410"/>
      <c r="N4" s="389"/>
      <c r="O4" s="389"/>
      <c r="P4" s="389"/>
      <c r="Q4" s="410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/>
      <c r="AC4" s="389"/>
      <c r="AD4" s="389"/>
      <c r="AE4" s="389"/>
      <c r="AF4" s="389"/>
      <c r="AG4" s="411" t="s">
        <v>192</v>
      </c>
    </row>
    <row r="5" spans="2:35">
      <c r="B5" s="389"/>
      <c r="C5" s="389"/>
      <c r="D5" s="389"/>
      <c r="E5" s="412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/>
      <c r="AB5" s="389"/>
      <c r="AC5" s="389"/>
      <c r="AD5" s="389"/>
      <c r="AE5" s="389"/>
      <c r="AF5" s="389"/>
      <c r="AG5" s="413">
        <v>2019</v>
      </c>
    </row>
    <row r="6" spans="2:35" ht="14" thickBot="1">
      <c r="B6" s="414"/>
      <c r="C6" s="414"/>
      <c r="D6" s="414"/>
      <c r="E6" s="414"/>
      <c r="F6" s="414"/>
      <c r="G6" s="414"/>
      <c r="H6" s="414"/>
      <c r="I6" s="414"/>
      <c r="J6" s="414"/>
      <c r="K6" s="414"/>
      <c r="L6" s="414"/>
      <c r="M6" s="414"/>
      <c r="N6" s="414"/>
      <c r="O6" s="414"/>
      <c r="P6" s="414"/>
      <c r="Q6" s="414"/>
      <c r="R6" s="414"/>
      <c r="S6" s="414"/>
      <c r="T6" s="414"/>
      <c r="U6" s="414"/>
      <c r="V6" s="414"/>
      <c r="W6" s="414"/>
      <c r="X6" s="414"/>
      <c r="Y6" s="414"/>
      <c r="Z6" s="414"/>
      <c r="AA6" s="414"/>
      <c r="AB6" s="414"/>
      <c r="AC6" s="414"/>
      <c r="AD6" s="414"/>
      <c r="AE6" s="414"/>
      <c r="AF6" s="414"/>
      <c r="AG6" s="414"/>
    </row>
    <row r="7" spans="2:35" ht="16" thickTop="1">
      <c r="B7" s="244" t="s">
        <v>193</v>
      </c>
      <c r="C7" s="244"/>
      <c r="D7" s="316"/>
      <c r="E7" s="245"/>
      <c r="F7" s="245"/>
      <c r="G7" s="245"/>
      <c r="H7" s="245"/>
      <c r="I7" s="246"/>
      <c r="J7" s="247"/>
      <c r="K7" s="247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  <c r="AA7" s="245"/>
      <c r="AB7" s="245"/>
      <c r="AC7" s="245"/>
      <c r="AD7" s="343" t="s">
        <v>1650</v>
      </c>
      <c r="AE7" s="343" t="s">
        <v>1650</v>
      </c>
      <c r="AF7" s="343" t="s">
        <v>1650</v>
      </c>
      <c r="AG7" s="248"/>
      <c r="AH7" s="391"/>
    </row>
    <row r="8" spans="2:35" ht="15">
      <c r="B8" s="723"/>
      <c r="C8" s="724"/>
      <c r="D8" s="249" t="s">
        <v>194</v>
      </c>
      <c r="E8" s="250" t="s">
        <v>195</v>
      </c>
      <c r="F8" s="251" t="s">
        <v>157</v>
      </c>
      <c r="G8" s="251" t="s">
        <v>158</v>
      </c>
      <c r="H8" s="251" t="s">
        <v>159</v>
      </c>
      <c r="I8" s="251" t="s">
        <v>160</v>
      </c>
      <c r="J8" s="251" t="s">
        <v>161</v>
      </c>
      <c r="K8" s="251" t="s">
        <v>162</v>
      </c>
      <c r="L8" s="251" t="s">
        <v>163</v>
      </c>
      <c r="M8" s="251" t="s">
        <v>164</v>
      </c>
      <c r="N8" s="251" t="s">
        <v>165</v>
      </c>
      <c r="O8" s="251" t="s">
        <v>166</v>
      </c>
      <c r="P8" s="251" t="s">
        <v>167</v>
      </c>
      <c r="Q8" s="251" t="s">
        <v>168</v>
      </c>
      <c r="R8" s="251" t="s">
        <v>169</v>
      </c>
      <c r="S8" s="251" t="s">
        <v>170</v>
      </c>
      <c r="T8" s="251" t="s">
        <v>171</v>
      </c>
      <c r="U8" s="251" t="s">
        <v>172</v>
      </c>
      <c r="V8" s="251" t="s">
        <v>173</v>
      </c>
      <c r="W8" s="251" t="s">
        <v>174</v>
      </c>
      <c r="X8" s="251" t="s">
        <v>175</v>
      </c>
      <c r="Y8" s="251" t="s">
        <v>176</v>
      </c>
      <c r="Z8" s="251" t="s">
        <v>177</v>
      </c>
      <c r="AA8" s="295" t="s">
        <v>178</v>
      </c>
      <c r="AB8" s="251" t="s">
        <v>179</v>
      </c>
      <c r="AC8" s="295" t="s">
        <v>180</v>
      </c>
      <c r="AD8" s="295" t="s">
        <v>1648</v>
      </c>
      <c r="AE8" s="295" t="s">
        <v>1712</v>
      </c>
      <c r="AF8" s="295" t="s">
        <v>1713</v>
      </c>
      <c r="AG8" s="252"/>
      <c r="AH8" s="391"/>
    </row>
    <row r="9" spans="2:35" ht="15">
      <c r="B9" s="720" t="s">
        <v>183</v>
      </c>
      <c r="C9" s="721"/>
      <c r="D9" s="253"/>
      <c r="E9" s="254"/>
      <c r="F9" s="255"/>
      <c r="G9" s="255"/>
      <c r="H9" s="255"/>
      <c r="I9" s="255"/>
      <c r="J9" s="255"/>
      <c r="K9" s="255"/>
      <c r="L9" s="255"/>
      <c r="M9" s="255"/>
      <c r="N9" s="255"/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6"/>
      <c r="AB9" s="256"/>
      <c r="AC9" s="256"/>
      <c r="AD9" s="256"/>
      <c r="AE9" s="256"/>
      <c r="AF9" s="256"/>
      <c r="AG9" s="256"/>
      <c r="AH9" s="391"/>
    </row>
    <row r="10" spans="2:35" ht="15">
      <c r="B10" s="722" t="s">
        <v>196</v>
      </c>
      <c r="C10" s="719"/>
      <c r="D10" s="257">
        <v>2500000</v>
      </c>
      <c r="E10" s="355">
        <v>2500000</v>
      </c>
      <c r="F10" s="376"/>
      <c r="G10" s="376"/>
      <c r="H10" s="376"/>
      <c r="I10" s="376"/>
      <c r="J10" s="376"/>
      <c r="K10" s="376"/>
      <c r="L10" s="376"/>
      <c r="M10" s="376"/>
      <c r="N10" s="376"/>
      <c r="O10" s="376"/>
      <c r="P10" s="376"/>
      <c r="Q10" s="376"/>
      <c r="R10" s="376"/>
      <c r="S10" s="376"/>
      <c r="T10" s="376"/>
      <c r="U10" s="376"/>
      <c r="V10" s="376"/>
      <c r="W10" s="376"/>
      <c r="X10" s="376"/>
      <c r="Y10" s="376"/>
      <c r="Z10" s="376"/>
      <c r="AA10" s="377"/>
      <c r="AB10" s="377"/>
      <c r="AC10" s="377"/>
      <c r="AD10" s="377"/>
      <c r="AE10" s="377"/>
      <c r="AF10" s="377"/>
      <c r="AG10" s="378">
        <f>SUM(E10:AF10)</f>
        <v>2500000</v>
      </c>
      <c r="AH10" s="391">
        <f t="shared" ref="AH10:AH18" si="0">AG10/$D$19</f>
        <v>4.034512163737073E-3</v>
      </c>
      <c r="AI10" s="412"/>
    </row>
    <row r="11" spans="2:35" ht="15">
      <c r="B11" s="722" t="s">
        <v>1611</v>
      </c>
      <c r="C11" s="719"/>
      <c r="D11" s="257">
        <f>analisis!D10</f>
        <v>72028002.460000008</v>
      </c>
      <c r="E11" s="355">
        <f>analisis!E10</f>
        <v>7202800.2460000012</v>
      </c>
      <c r="F11" s="355">
        <f>E11/24</f>
        <v>300116.67691666674</v>
      </c>
      <c r="G11" s="355">
        <f>F11</f>
        <v>300116.67691666674</v>
      </c>
      <c r="H11" s="355">
        <f t="shared" ref="H11:AC11" si="1">G11</f>
        <v>300116.67691666674</v>
      </c>
      <c r="I11" s="355">
        <f t="shared" si="1"/>
        <v>300116.67691666674</v>
      </c>
      <c r="J11" s="355">
        <f t="shared" si="1"/>
        <v>300116.67691666674</v>
      </c>
      <c r="K11" s="355">
        <f t="shared" si="1"/>
        <v>300116.67691666674</v>
      </c>
      <c r="L11" s="355">
        <f t="shared" si="1"/>
        <v>300116.67691666674</v>
      </c>
      <c r="M11" s="355">
        <f t="shared" si="1"/>
        <v>300116.67691666674</v>
      </c>
      <c r="N11" s="355">
        <f t="shared" si="1"/>
        <v>300116.67691666674</v>
      </c>
      <c r="O11" s="355">
        <f t="shared" si="1"/>
        <v>300116.67691666674</v>
      </c>
      <c r="P11" s="355">
        <f t="shared" si="1"/>
        <v>300116.67691666674</v>
      </c>
      <c r="Q11" s="355">
        <f t="shared" si="1"/>
        <v>300116.67691666674</v>
      </c>
      <c r="R11" s="355">
        <f t="shared" si="1"/>
        <v>300116.67691666674</v>
      </c>
      <c r="S11" s="355">
        <f t="shared" si="1"/>
        <v>300116.67691666674</v>
      </c>
      <c r="T11" s="355">
        <f t="shared" si="1"/>
        <v>300116.67691666674</v>
      </c>
      <c r="U11" s="355">
        <f t="shared" si="1"/>
        <v>300116.67691666674</v>
      </c>
      <c r="V11" s="355">
        <f t="shared" si="1"/>
        <v>300116.67691666674</v>
      </c>
      <c r="W11" s="355">
        <f t="shared" si="1"/>
        <v>300116.67691666674</v>
      </c>
      <c r="X11" s="355">
        <f t="shared" si="1"/>
        <v>300116.67691666674</v>
      </c>
      <c r="Y11" s="355">
        <f t="shared" si="1"/>
        <v>300116.67691666674</v>
      </c>
      <c r="Z11" s="355">
        <f t="shared" si="1"/>
        <v>300116.67691666674</v>
      </c>
      <c r="AA11" s="355">
        <f t="shared" si="1"/>
        <v>300116.67691666674</v>
      </c>
      <c r="AB11" s="355">
        <f t="shared" si="1"/>
        <v>300116.67691666674</v>
      </c>
      <c r="AC11" s="355">
        <f t="shared" si="1"/>
        <v>300116.67691666674</v>
      </c>
      <c r="AD11" s="379">
        <f>analisis!G10*0.3</f>
        <v>17286720.590400003</v>
      </c>
      <c r="AE11" s="379">
        <f>analisis!G10*0.3</f>
        <v>17286720.590400003</v>
      </c>
      <c r="AF11" s="379">
        <f>analisis!G10*0.4</f>
        <v>23048960.787200004</v>
      </c>
      <c r="AG11" s="378">
        <f t="shared" ref="AG11:AG15" si="2">SUM(E11:AF11)</f>
        <v>72028002.460000008</v>
      </c>
      <c r="AH11" s="391">
        <f t="shared" si="0"/>
        <v>0.11623914082182155</v>
      </c>
      <c r="AI11" s="412"/>
    </row>
    <row r="12" spans="2:35" ht="15">
      <c r="B12" s="722" t="s">
        <v>1609</v>
      </c>
      <c r="C12" s="719"/>
      <c r="D12" s="257">
        <f>analisis!D12</f>
        <v>198601868.40791622</v>
      </c>
      <c r="E12" s="355">
        <f>'[17]VENTAS DPTOS'!B113+'[17]VENTAS DPTOS'!C113+'[17]VENTAS DPTOS'!D113+'[17]VENTAS DPTOS'!E113</f>
        <v>0</v>
      </c>
      <c r="F12" s="355">
        <f>'VENTAS DPTOS'!B77</f>
        <v>1083282.9185886341</v>
      </c>
      <c r="G12" s="355">
        <f>'VENTAS DPTOS'!C77</f>
        <v>1130382.1759185747</v>
      </c>
      <c r="H12" s="355">
        <f>'VENTAS DPTOS'!D77</f>
        <v>1179622.3085816945</v>
      </c>
      <c r="I12" s="355">
        <f>'VENTAS DPTOS'!E77</f>
        <v>1231207.2094668676</v>
      </c>
      <c r="J12" s="355">
        <f>'VENTAS DPTOS'!F77</f>
        <v>1285371.3553962992</v>
      </c>
      <c r="K12" s="355">
        <f>'VENTAS DPTOS'!G77</f>
        <v>1342386.2458483325</v>
      </c>
      <c r="L12" s="355">
        <f>'VENTAS DPTOS'!H77</f>
        <v>1402568.6302143678</v>
      </c>
      <c r="M12" s="355">
        <f>'VENTAS DPTOS'!I77</f>
        <v>1466291.1548372286</v>
      </c>
      <c r="N12" s="355">
        <f>'VENTAS DPTOS'!J77</f>
        <v>1533996.3372490183</v>
      </c>
      <c r="O12" s="355">
        <f>'VENTAS DPTOS'!K77</f>
        <v>1606215.1984882606</v>
      </c>
      <c r="P12" s="355">
        <f>'VENTAS DPTOS'!L77</f>
        <v>1683592.5498160203</v>
      </c>
      <c r="Q12" s="355">
        <f>'VENTAS DPTOS'!M77</f>
        <v>1766922.005092069</v>
      </c>
      <c r="R12" s="355">
        <f>'VENTAS DPTOS'!N77</f>
        <v>1857195.5816411218</v>
      </c>
      <c r="S12" s="355">
        <f>'VENTAS DPTOS'!O77</f>
        <v>1955675.8469673614</v>
      </c>
      <c r="T12" s="355">
        <f>'VENTAS DPTOS'!P77</f>
        <v>2064004.138826225</v>
      </c>
      <c r="U12" s="355">
        <f>'VENTAS DPTOS'!Q77</f>
        <v>2184368.9075582954</v>
      </c>
      <c r="V12" s="355">
        <f>'VENTAS DPTOS'!R77</f>
        <v>2319779.2723818747</v>
      </c>
      <c r="W12" s="355">
        <f>'VENTAS DPTOS'!S77</f>
        <v>2474533.9750373936</v>
      </c>
      <c r="X12" s="355">
        <f>'VENTAS DPTOS'!T77</f>
        <v>1932892.5157430768</v>
      </c>
      <c r="Y12" s="355">
        <f>'VENTAS DPTOS'!U77</f>
        <v>1644017.0707861078</v>
      </c>
      <c r="Z12" s="355">
        <f>'VENTAS DPTOS'!V77</f>
        <v>1644017.0707861078</v>
      </c>
      <c r="AA12" s="355">
        <f>'VENTAS DPTOS'!W77</f>
        <v>1644017.0707861078</v>
      </c>
      <c r="AB12" s="355">
        <f>'VENTAS DPTOS'!X77</f>
        <v>1644017.0707861078</v>
      </c>
      <c r="AC12" s="355">
        <f>'VENTAS DPTOS'!Y77</f>
        <v>1644017.0707861078</v>
      </c>
      <c r="AD12" s="355">
        <f>'VENTAS DPTOS'!Z77*0.3</f>
        <v>47664448.417899884</v>
      </c>
      <c r="AE12" s="379">
        <f>'VENTAS DPTOS'!Z77*0.3</f>
        <v>47664448.417899884</v>
      </c>
      <c r="AF12" s="379">
        <f>'VENTAS DPTOS'!Z77*0.4</f>
        <v>63552597.890533186</v>
      </c>
      <c r="AG12" s="378">
        <f t="shared" si="2"/>
        <v>198601868.40791622</v>
      </c>
      <c r="AH12" s="391">
        <f t="shared" si="0"/>
        <v>0.32050466153305901</v>
      </c>
      <c r="AI12" s="412"/>
    </row>
    <row r="13" spans="2:35" ht="15">
      <c r="B13" s="722" t="s">
        <v>1610</v>
      </c>
      <c r="C13" s="719"/>
      <c r="D13" s="257">
        <f>analisis!D11</f>
        <v>19751020</v>
      </c>
      <c r="E13" s="355">
        <f>'[17]VENTAS DPTOS'!B114+'[17]VENTAS DPTOS'!C114+'[17]VENTAS DPTOS'!D114+'[17]VENTAS DPTOS'!E114</f>
        <v>0</v>
      </c>
      <c r="F13" s="355">
        <f>D13*0.1</f>
        <v>1975102</v>
      </c>
      <c r="G13" s="355">
        <f>F13/23</f>
        <v>85874</v>
      </c>
      <c r="H13" s="355">
        <f>G13</f>
        <v>85874</v>
      </c>
      <c r="I13" s="355">
        <f t="shared" ref="I13:AC13" si="3">H13</f>
        <v>85874</v>
      </c>
      <c r="J13" s="355">
        <f t="shared" si="3"/>
        <v>85874</v>
      </c>
      <c r="K13" s="355">
        <f t="shared" si="3"/>
        <v>85874</v>
      </c>
      <c r="L13" s="355">
        <f t="shared" si="3"/>
        <v>85874</v>
      </c>
      <c r="M13" s="355">
        <f t="shared" si="3"/>
        <v>85874</v>
      </c>
      <c r="N13" s="355">
        <f t="shared" si="3"/>
        <v>85874</v>
      </c>
      <c r="O13" s="355">
        <f t="shared" si="3"/>
        <v>85874</v>
      </c>
      <c r="P13" s="355">
        <f t="shared" si="3"/>
        <v>85874</v>
      </c>
      <c r="Q13" s="355">
        <f t="shared" si="3"/>
        <v>85874</v>
      </c>
      <c r="R13" s="355">
        <f t="shared" si="3"/>
        <v>85874</v>
      </c>
      <c r="S13" s="355">
        <f t="shared" si="3"/>
        <v>85874</v>
      </c>
      <c r="T13" s="355">
        <f t="shared" si="3"/>
        <v>85874</v>
      </c>
      <c r="U13" s="355">
        <f t="shared" si="3"/>
        <v>85874</v>
      </c>
      <c r="V13" s="355">
        <f t="shared" si="3"/>
        <v>85874</v>
      </c>
      <c r="W13" s="355">
        <f t="shared" si="3"/>
        <v>85874</v>
      </c>
      <c r="X13" s="355">
        <f t="shared" si="3"/>
        <v>85874</v>
      </c>
      <c r="Y13" s="355">
        <f t="shared" si="3"/>
        <v>85874</v>
      </c>
      <c r="Z13" s="355">
        <f t="shared" si="3"/>
        <v>85874</v>
      </c>
      <c r="AA13" s="355">
        <f t="shared" si="3"/>
        <v>85874</v>
      </c>
      <c r="AB13" s="355">
        <f t="shared" si="3"/>
        <v>85874</v>
      </c>
      <c r="AC13" s="355">
        <f t="shared" si="3"/>
        <v>85874</v>
      </c>
      <c r="AD13" s="355">
        <f>($D$13*0.8)*0.3</f>
        <v>4740244.8</v>
      </c>
      <c r="AE13" s="355">
        <f t="shared" ref="AE13" si="4">($D$13*0.8)*0.3</f>
        <v>4740244.8</v>
      </c>
      <c r="AF13" s="355">
        <f>($D$13*0.8)*0.4</f>
        <v>6320326.4000000004</v>
      </c>
      <c r="AG13" s="378">
        <f t="shared" si="2"/>
        <v>19751020</v>
      </c>
      <c r="AH13" s="391">
        <f t="shared" si="0"/>
        <v>3.1874292174485681E-2</v>
      </c>
      <c r="AI13" s="412"/>
    </row>
    <row r="14" spans="2:35" ht="15">
      <c r="B14" s="722" t="s">
        <v>1608</v>
      </c>
      <c r="C14" s="719"/>
      <c r="D14" s="257">
        <f>analisis!E5/2</f>
        <v>25443600.000000004</v>
      </c>
      <c r="E14" s="355">
        <v>0</v>
      </c>
      <c r="F14" s="355">
        <f>'VENTAS OF'!B44</f>
        <v>848120.00000000012</v>
      </c>
      <c r="G14" s="355">
        <f>'VENTAS OF'!C44</f>
        <v>906066.08695652196</v>
      </c>
      <c r="H14" s="355">
        <f>'VENTAS OF'!D44</f>
        <v>966646.08695652196</v>
      </c>
      <c r="I14" s="355">
        <f>'VENTAS OF'!E44</f>
        <v>1030110.8488612839</v>
      </c>
      <c r="J14" s="355">
        <f>'VENTAS OF'!F44</f>
        <v>1096748.8488612839</v>
      </c>
      <c r="K14" s="355">
        <f>'VENTAS OF'!G44</f>
        <v>1166894.1120191785</v>
      </c>
      <c r="L14" s="355">
        <f>'VENTAS OF'!H44</f>
        <v>1240936.3342414007</v>
      </c>
      <c r="M14" s="355">
        <f>'VENTAS OF'!I44</f>
        <v>1319333.9813002243</v>
      </c>
      <c r="N14" s="355">
        <f>'VENTAS OF'!J44</f>
        <v>1402631.4813002243</v>
      </c>
      <c r="O14" s="355">
        <f>'VENTAS OF'!K44</f>
        <v>1491482.1479668911</v>
      </c>
      <c r="P14" s="355">
        <f>'VENTAS OF'!L44</f>
        <v>1162619.290824034</v>
      </c>
      <c r="Q14" s="355">
        <f>'VENTAS OF'!M44</f>
        <v>789819.29082403402</v>
      </c>
      <c r="R14" s="355">
        <f>'VENTAS OF'!N44</f>
        <v>789819.29082403402</v>
      </c>
      <c r="S14" s="355">
        <f>'VENTAS OF'!O44</f>
        <v>789819.29082403402</v>
      </c>
      <c r="T14" s="355">
        <f>'VENTAS OF'!P44</f>
        <v>789819.29082403402</v>
      </c>
      <c r="U14" s="355">
        <f>'VENTAS OF'!Q44</f>
        <v>789819.29082403402</v>
      </c>
      <c r="V14" s="355">
        <f>'VENTAS OF'!R44</f>
        <v>789819.29082403402</v>
      </c>
      <c r="W14" s="355">
        <f>'VENTAS OF'!S44</f>
        <v>789819.29082403402</v>
      </c>
      <c r="X14" s="355">
        <f>'VENTAS OF'!T44</f>
        <v>789819.29082403402</v>
      </c>
      <c r="Y14" s="355">
        <f>'VENTAS OF'!U44</f>
        <v>789819.29082403402</v>
      </c>
      <c r="Z14" s="355">
        <f>'VENTAS OF'!V44</f>
        <v>789819.29082403402</v>
      </c>
      <c r="AA14" s="355">
        <f>'VENTAS OF'!W44</f>
        <v>789819.29082403402</v>
      </c>
      <c r="AB14" s="355">
        <f>'VENTAS OF'!X44</f>
        <v>789819.29082403402</v>
      </c>
      <c r="AC14" s="355">
        <f>'VENTAS OF'!Y44</f>
        <v>789819.29082403402</v>
      </c>
      <c r="AD14" s="379">
        <f>'VENTAS OF'!Z44*0.3</f>
        <v>763308.00000000012</v>
      </c>
      <c r="AE14" s="379">
        <f>'VENTAS OF'!Z44*0.3</f>
        <v>763308.00000000012</v>
      </c>
      <c r="AF14" s="379">
        <f>'VENTAS OF'!Z44*0.4</f>
        <v>1017744.0000000002</v>
      </c>
      <c r="AG14" s="378">
        <f t="shared" si="2"/>
        <v>25443599.999999996</v>
      </c>
      <c r="AH14" s="391">
        <f t="shared" si="0"/>
        <v>4.1061005475704231E-2</v>
      </c>
      <c r="AI14" s="412"/>
    </row>
    <row r="15" spans="2:35" ht="15">
      <c r="B15" s="722" t="s">
        <v>197</v>
      </c>
      <c r="C15" s="719"/>
      <c r="D15" s="257">
        <f>'PN REAL'!F43</f>
        <v>56203000</v>
      </c>
      <c r="E15" s="355">
        <f>D15</f>
        <v>56203000</v>
      </c>
      <c r="F15" s="376"/>
      <c r="G15" s="376"/>
      <c r="H15" s="376"/>
      <c r="I15" s="376"/>
      <c r="J15" s="376"/>
      <c r="K15" s="376"/>
      <c r="L15" s="376"/>
      <c r="M15" s="376"/>
      <c r="N15" s="376"/>
      <c r="O15" s="376"/>
      <c r="P15" s="376"/>
      <c r="Q15" s="376"/>
      <c r="R15" s="376"/>
      <c r="S15" s="376"/>
      <c r="T15" s="376"/>
      <c r="U15" s="376"/>
      <c r="V15" s="376"/>
      <c r="W15" s="376"/>
      <c r="X15" s="376"/>
      <c r="Y15" s="376"/>
      <c r="Z15" s="376"/>
      <c r="AA15" s="377"/>
      <c r="AB15" s="377"/>
      <c r="AC15" s="377"/>
      <c r="AD15" s="377"/>
      <c r="AE15" s="377"/>
      <c r="AF15" s="377"/>
      <c r="AG15" s="378">
        <f t="shared" si="2"/>
        <v>56203000</v>
      </c>
      <c r="AH15" s="391">
        <f t="shared" si="0"/>
        <v>9.0700674855405894E-2</v>
      </c>
      <c r="AI15" s="412"/>
    </row>
    <row r="16" spans="2:35" ht="15">
      <c r="B16" s="711" t="s">
        <v>198</v>
      </c>
      <c r="C16" s="712"/>
      <c r="D16" s="325">
        <f>E45*0.2</f>
        <v>49025222.495470792</v>
      </c>
      <c r="E16" s="361"/>
      <c r="F16" s="361"/>
      <c r="G16" s="361">
        <v>18500000</v>
      </c>
      <c r="H16" s="361">
        <v>4800000</v>
      </c>
      <c r="I16" s="361">
        <v>13500000</v>
      </c>
      <c r="J16" s="361">
        <v>11425222.5</v>
      </c>
      <c r="K16" s="361">
        <v>800000</v>
      </c>
      <c r="L16" s="361">
        <v>0</v>
      </c>
      <c r="M16" s="361">
        <v>0</v>
      </c>
      <c r="N16" s="361">
        <v>0</v>
      </c>
      <c r="O16" s="361">
        <v>0</v>
      </c>
      <c r="P16" s="361">
        <v>0</v>
      </c>
      <c r="Q16" s="361"/>
      <c r="R16" s="361"/>
      <c r="S16" s="361"/>
      <c r="T16" s="361"/>
      <c r="U16" s="361"/>
      <c r="V16" s="361"/>
      <c r="W16" s="361"/>
      <c r="X16" s="361"/>
      <c r="Y16" s="361"/>
      <c r="Z16" s="361"/>
      <c r="AA16" s="362"/>
      <c r="AB16" s="362"/>
      <c r="AC16" s="362"/>
      <c r="AD16" s="362"/>
      <c r="AE16" s="362"/>
      <c r="AF16" s="362"/>
      <c r="AG16" s="363">
        <f>SUM(E16:AA16)</f>
        <v>49025222.5</v>
      </c>
      <c r="AH16" s="391">
        <f t="shared" si="0"/>
        <v>7.9117142602466578E-2</v>
      </c>
      <c r="AI16" s="412"/>
    </row>
    <row r="17" spans="2:36" ht="15">
      <c r="B17" s="711" t="s">
        <v>199</v>
      </c>
      <c r="C17" s="712"/>
      <c r="D17" s="325">
        <f>E45-D16</f>
        <v>196100889.98188314</v>
      </c>
      <c r="E17" s="364"/>
      <c r="F17" s="361"/>
      <c r="G17" s="361">
        <v>0</v>
      </c>
      <c r="H17" s="361">
        <v>0</v>
      </c>
      <c r="I17" s="361">
        <v>0</v>
      </c>
      <c r="J17" s="361">
        <v>1400000</v>
      </c>
      <c r="K17" s="361">
        <v>23500000</v>
      </c>
      <c r="L17" s="361">
        <v>13200000</v>
      </c>
      <c r="M17" s="361">
        <v>15800000</v>
      </c>
      <c r="N17" s="361">
        <v>16400000</v>
      </c>
      <c r="O17" s="361">
        <v>13800000</v>
      </c>
      <c r="P17" s="361">
        <v>14200000</v>
      </c>
      <c r="Q17" s="361">
        <v>18300000</v>
      </c>
      <c r="R17" s="361">
        <v>8800000</v>
      </c>
      <c r="S17" s="361">
        <v>15900000</v>
      </c>
      <c r="T17" s="361">
        <v>10000000</v>
      </c>
      <c r="U17" s="361">
        <v>8600000</v>
      </c>
      <c r="V17" s="361">
        <v>10200000</v>
      </c>
      <c r="W17" s="361">
        <v>6200000</v>
      </c>
      <c r="X17" s="361">
        <v>5100000</v>
      </c>
      <c r="Y17" s="361">
        <v>4000000</v>
      </c>
      <c r="Z17" s="361">
        <v>2400000</v>
      </c>
      <c r="AA17" s="362">
        <v>1500000</v>
      </c>
      <c r="AB17" s="362">
        <v>4050000</v>
      </c>
      <c r="AC17" s="362">
        <v>530000</v>
      </c>
      <c r="AD17" s="362">
        <v>0</v>
      </c>
      <c r="AE17" s="362">
        <v>0</v>
      </c>
      <c r="AF17" s="362">
        <v>0</v>
      </c>
      <c r="AG17" s="363">
        <f>SUM(E17:AF17)</f>
        <v>193880000</v>
      </c>
      <c r="AH17" s="391">
        <f t="shared" si="0"/>
        <v>0.31288448732213753</v>
      </c>
      <c r="AI17" s="412"/>
      <c r="AJ17" s="422" t="s">
        <v>1728</v>
      </c>
    </row>
    <row r="18" spans="2:36" ht="15">
      <c r="B18" s="718"/>
      <c r="C18" s="719"/>
      <c r="D18" s="421"/>
      <c r="E18" s="356"/>
      <c r="F18" s="357"/>
      <c r="G18" s="357"/>
      <c r="H18" s="357"/>
      <c r="I18" s="357"/>
      <c r="J18" s="357"/>
      <c r="K18" s="357"/>
      <c r="L18" s="357"/>
      <c r="M18" s="357"/>
      <c r="N18" s="357"/>
      <c r="O18" s="357"/>
      <c r="P18" s="357"/>
      <c r="Q18" s="357"/>
      <c r="R18" s="357"/>
      <c r="S18" s="357"/>
      <c r="T18" s="357"/>
      <c r="U18" s="357"/>
      <c r="V18" s="357"/>
      <c r="W18" s="357"/>
      <c r="X18" s="357"/>
      <c r="Y18" s="357"/>
      <c r="Z18" s="357"/>
      <c r="AA18" s="358"/>
      <c r="AB18" s="358"/>
      <c r="AC18" s="358"/>
      <c r="AD18" s="358"/>
      <c r="AE18" s="358"/>
      <c r="AF18" s="358"/>
      <c r="AG18" s="359">
        <f>SUM(E18:AA18)</f>
        <v>0</v>
      </c>
      <c r="AH18" s="391">
        <f t="shared" si="0"/>
        <v>0</v>
      </c>
      <c r="AJ18" s="422">
        <f>+AG17-D17</f>
        <v>-2220889.9818831384</v>
      </c>
    </row>
    <row r="19" spans="2:36" ht="15">
      <c r="B19" s="720" t="s">
        <v>200</v>
      </c>
      <c r="C19" s="721"/>
      <c r="D19" s="259">
        <f>SUM(D10:D18)</f>
        <v>619653603.34527016</v>
      </c>
      <c r="E19" s="259">
        <f t="shared" ref="E19:AF19" si="5">SUM(E10:E18)</f>
        <v>65905800.245999999</v>
      </c>
      <c r="F19" s="259">
        <f t="shared" si="5"/>
        <v>4206621.5955053009</v>
      </c>
      <c r="G19" s="259">
        <f t="shared" si="5"/>
        <v>20922438.939791761</v>
      </c>
      <c r="H19" s="259">
        <f t="shared" si="5"/>
        <v>7332259.0724548828</v>
      </c>
      <c r="I19" s="259">
        <f t="shared" si="5"/>
        <v>16147308.735244818</v>
      </c>
      <c r="J19" s="259">
        <f t="shared" si="5"/>
        <v>15593333.38117425</v>
      </c>
      <c r="K19" s="259">
        <f t="shared" si="5"/>
        <v>27195271.034784179</v>
      </c>
      <c r="L19" s="259">
        <f t="shared" si="5"/>
        <v>16229495.641372435</v>
      </c>
      <c r="M19" s="259">
        <f t="shared" si="5"/>
        <v>18971615.813054118</v>
      </c>
      <c r="N19" s="259">
        <f t="shared" si="5"/>
        <v>19722618.495465908</v>
      </c>
      <c r="O19" s="259">
        <f t="shared" si="5"/>
        <v>17283688.023371819</v>
      </c>
      <c r="P19" s="259">
        <f t="shared" si="5"/>
        <v>17432202.517556719</v>
      </c>
      <c r="Q19" s="259">
        <f t="shared" si="5"/>
        <v>21242731.972832769</v>
      </c>
      <c r="R19" s="259">
        <f t="shared" si="5"/>
        <v>11833005.549381822</v>
      </c>
      <c r="S19" s="259">
        <f t="shared" si="5"/>
        <v>19031485.814708062</v>
      </c>
      <c r="T19" s="259">
        <f t="shared" si="5"/>
        <v>13239814.106566925</v>
      </c>
      <c r="U19" s="259">
        <f t="shared" si="5"/>
        <v>11960178.875298996</v>
      </c>
      <c r="V19" s="259">
        <f t="shared" si="5"/>
        <v>13695589.240122575</v>
      </c>
      <c r="W19" s="259">
        <f t="shared" si="5"/>
        <v>9850343.9427780956</v>
      </c>
      <c r="X19" s="259">
        <f t="shared" si="5"/>
        <v>8208702.4834837774</v>
      </c>
      <c r="Y19" s="259">
        <f t="shared" si="5"/>
        <v>6819827.0385268088</v>
      </c>
      <c r="Z19" s="259">
        <f t="shared" si="5"/>
        <v>5219827.0385268088</v>
      </c>
      <c r="AA19" s="259">
        <f t="shared" si="5"/>
        <v>4319827.0385268088</v>
      </c>
      <c r="AB19" s="259">
        <f t="shared" si="5"/>
        <v>6869827.0385268088</v>
      </c>
      <c r="AC19" s="259">
        <f t="shared" si="5"/>
        <v>3349827.0385268088</v>
      </c>
      <c r="AD19" s="259">
        <f t="shared" si="5"/>
        <v>70454721.808299884</v>
      </c>
      <c r="AE19" s="259">
        <f t="shared" si="5"/>
        <v>70454721.808299884</v>
      </c>
      <c r="AF19" s="259">
        <f t="shared" si="5"/>
        <v>93939629.077733189</v>
      </c>
      <c r="AG19" s="365">
        <f>SUM(AG10:AG18)</f>
        <v>617432713.36791623</v>
      </c>
      <c r="AH19" s="391">
        <f>SUM(AH10:AH18)</f>
        <v>0.99641591694881759</v>
      </c>
    </row>
    <row r="20" spans="2:36" s="405" customFormat="1" ht="15">
      <c r="B20" s="263"/>
      <c r="C20" s="263"/>
      <c r="D20" s="263"/>
      <c r="E20" s="369"/>
      <c r="F20" s="369"/>
      <c r="G20" s="369"/>
      <c r="H20" s="369"/>
      <c r="I20" s="369"/>
      <c r="J20" s="369"/>
      <c r="K20" s="369"/>
      <c r="L20" s="369"/>
      <c r="M20" s="369"/>
      <c r="N20" s="369"/>
      <c r="O20" s="369"/>
      <c r="P20" s="369"/>
      <c r="Q20" s="369"/>
      <c r="R20" s="369"/>
      <c r="S20" s="369"/>
      <c r="T20" s="369"/>
      <c r="U20" s="369"/>
      <c r="V20" s="369"/>
      <c r="W20" s="369"/>
      <c r="X20" s="369"/>
      <c r="Y20" s="369"/>
      <c r="Z20" s="369"/>
      <c r="AA20" s="369"/>
      <c r="AB20" s="369"/>
      <c r="AC20" s="369"/>
      <c r="AD20" s="369"/>
      <c r="AE20" s="369"/>
      <c r="AF20" s="369"/>
      <c r="AG20" s="370">
        <f>SUM(AG32:AG33)</f>
        <v>33458416.596586782</v>
      </c>
      <c r="AH20" s="407"/>
    </row>
    <row r="21" spans="2:36" ht="15">
      <c r="B21" s="730" t="s">
        <v>201</v>
      </c>
      <c r="C21" s="731"/>
      <c r="D21" s="344" t="s">
        <v>142</v>
      </c>
      <c r="E21" s="356" t="s">
        <v>195</v>
      </c>
      <c r="F21" s="357" t="s">
        <v>157</v>
      </c>
      <c r="G21" s="357" t="s">
        <v>158</v>
      </c>
      <c r="H21" s="357" t="s">
        <v>159</v>
      </c>
      <c r="I21" s="357" t="s">
        <v>160</v>
      </c>
      <c r="J21" s="357" t="s">
        <v>161</v>
      </c>
      <c r="K21" s="357" t="s">
        <v>162</v>
      </c>
      <c r="L21" s="357" t="s">
        <v>163</v>
      </c>
      <c r="M21" s="357" t="s">
        <v>164</v>
      </c>
      <c r="N21" s="357" t="s">
        <v>165</v>
      </c>
      <c r="O21" s="357" t="s">
        <v>166</v>
      </c>
      <c r="P21" s="357" t="s">
        <v>167</v>
      </c>
      <c r="Q21" s="357" t="s">
        <v>168</v>
      </c>
      <c r="R21" s="357" t="s">
        <v>169</v>
      </c>
      <c r="S21" s="357" t="s">
        <v>170</v>
      </c>
      <c r="T21" s="357" t="s">
        <v>171</v>
      </c>
      <c r="U21" s="357" t="s">
        <v>172</v>
      </c>
      <c r="V21" s="357" t="s">
        <v>173</v>
      </c>
      <c r="W21" s="357" t="s">
        <v>174</v>
      </c>
      <c r="X21" s="357" t="s">
        <v>175</v>
      </c>
      <c r="Y21" s="357" t="s">
        <v>176</v>
      </c>
      <c r="Z21" s="357" t="s">
        <v>177</v>
      </c>
      <c r="AA21" s="358" t="s">
        <v>178</v>
      </c>
      <c r="AB21" s="357" t="s">
        <v>179</v>
      </c>
      <c r="AC21" s="358" t="s">
        <v>180</v>
      </c>
      <c r="AD21" s="358" t="s">
        <v>1648</v>
      </c>
      <c r="AE21" s="358" t="s">
        <v>1712</v>
      </c>
      <c r="AF21" s="358" t="s">
        <v>1713</v>
      </c>
      <c r="AG21" s="371"/>
      <c r="AH21" s="391"/>
    </row>
    <row r="22" spans="2:36" ht="15">
      <c r="B22" s="722" t="s">
        <v>202</v>
      </c>
      <c r="C22" s="719"/>
      <c r="D22" s="257">
        <f>'PN REAL'!F43</f>
        <v>56203000</v>
      </c>
      <c r="E22" s="376">
        <f>D22</f>
        <v>56203000</v>
      </c>
      <c r="F22" s="376"/>
      <c r="G22" s="376"/>
      <c r="H22" s="376"/>
      <c r="I22" s="376"/>
      <c r="J22" s="376"/>
      <c r="K22" s="376"/>
      <c r="L22" s="376"/>
      <c r="M22" s="376"/>
      <c r="N22" s="376"/>
      <c r="O22" s="376"/>
      <c r="P22" s="376"/>
      <c r="Q22" s="376"/>
      <c r="R22" s="376"/>
      <c r="S22" s="376"/>
      <c r="T22" s="376"/>
      <c r="U22" s="376"/>
      <c r="V22" s="376"/>
      <c r="W22" s="376"/>
      <c r="X22" s="376"/>
      <c r="Y22" s="376"/>
      <c r="Z22" s="376"/>
      <c r="AA22" s="377"/>
      <c r="AB22" s="377"/>
      <c r="AC22" s="377"/>
      <c r="AD22" s="377"/>
      <c r="AE22" s="377"/>
      <c r="AF22" s="377"/>
      <c r="AG22" s="378">
        <f>SUM(E22:AF22)</f>
        <v>56203000</v>
      </c>
      <c r="AH22" s="391">
        <f t="shared" ref="AH22:AH29" si="6">AG22/$E$44</f>
        <v>0.13210866361647725</v>
      </c>
      <c r="AI22" s="412"/>
    </row>
    <row r="23" spans="2:36" ht="15">
      <c r="B23" s="707" t="s">
        <v>123</v>
      </c>
      <c r="C23" s="708"/>
      <c r="D23" s="346">
        <f>'PN REAL'!E29</f>
        <v>252327295.65010783</v>
      </c>
      <c r="E23" s="380">
        <f>'WBS-Erogación 01'!G50</f>
        <v>2500000</v>
      </c>
      <c r="F23" s="380">
        <f>'WBS-Erogación 01'!J50</f>
        <v>1556736.0137056476</v>
      </c>
      <c r="G23" s="380">
        <f>'WBS-Erogación 01'!K50</f>
        <v>16045163.674095223</v>
      </c>
      <c r="H23" s="380">
        <f>'WBS-Erogación 01'!L50</f>
        <v>6322697.6737035532</v>
      </c>
      <c r="I23" s="380">
        <f>'WBS-Erogación 01'!M50</f>
        <v>11720920.141308544</v>
      </c>
      <c r="J23" s="380">
        <f>'WBS-Erogación 01'!N50</f>
        <v>12214707.355924672</v>
      </c>
      <c r="K23" s="380">
        <f>'WBS-Erogación 01'!O50</f>
        <v>21428448.507786382</v>
      </c>
      <c r="L23" s="380">
        <f>'WBS-Erogación 01'!P50</f>
        <v>14253623.812688123</v>
      </c>
      <c r="M23" s="380">
        <f>'WBS-Erogación 01'!Q50</f>
        <v>14852044.369676745</v>
      </c>
      <c r="N23" s="380">
        <f>'WBS-Erogación 01'!R50</f>
        <v>15563028.337177556</v>
      </c>
      <c r="O23" s="380">
        <f>'WBS-Erogación 01'!S50</f>
        <v>13763700.899628431</v>
      </c>
      <c r="P23" s="380">
        <f>'WBS-Erogación 01'!T50</f>
        <v>12982453.875564327</v>
      </c>
      <c r="Q23" s="380">
        <f>'WBS-Erogación 01'!U50</f>
        <v>16036252.216873113</v>
      </c>
      <c r="R23" s="380">
        <f>'WBS-Erogación 01'!V50</f>
        <v>9255519.3289823458</v>
      </c>
      <c r="S23" s="380">
        <f>'WBS-Erogación 01'!W50</f>
        <v>13474671.090062642</v>
      </c>
      <c r="T23" s="380">
        <f>'WBS-Erogación 01'!X50</f>
        <v>10396137.39899452</v>
      </c>
      <c r="U23" s="380">
        <f>'WBS-Erogación 01'!Y50</f>
        <v>10488198.080452077</v>
      </c>
      <c r="V23" s="380">
        <f>'WBS-Erogación 01'!Z50</f>
        <v>12859449.939036883</v>
      </c>
      <c r="W23" s="380">
        <f>'WBS-Erogación 01'!AA50</f>
        <v>7926687.1215381818</v>
      </c>
      <c r="X23" s="380">
        <f>'WBS-Erogación 01'!AB50</f>
        <v>6624489.1627897089</v>
      </c>
      <c r="Y23" s="380">
        <f>'WBS-Erogación 01'!AC50</f>
        <v>4832776.6038337089</v>
      </c>
      <c r="Z23" s="380">
        <f>'WBS-Erogación 01'!AD50</f>
        <v>3009762.6897172984</v>
      </c>
      <c r="AA23" s="380">
        <f>'WBS-Erogación 01'!AE50</f>
        <v>1944055.997044404</v>
      </c>
      <c r="AB23" s="380">
        <f>'WBS-Erogación 01'!AF50</f>
        <v>5934754.009664204</v>
      </c>
      <c r="AC23" s="380">
        <f>'WBS-Erogación 01'!AG50</f>
        <v>914198.25677369256</v>
      </c>
      <c r="AD23" s="380">
        <f>'WBS-Erogación 01'!AH50</f>
        <v>3086098.5114356331</v>
      </c>
      <c r="AE23" s="380">
        <f>'WBS-Erogación 01'!AI50</f>
        <v>2340720.581650204</v>
      </c>
      <c r="AF23" s="380">
        <f>'WBS-Erogación 01'!AJ50</f>
        <v>0</v>
      </c>
      <c r="AG23" s="381">
        <f>SUM(E23:AF23)</f>
        <v>252327295.6501078</v>
      </c>
      <c r="AH23" s="391">
        <f t="shared" si="6"/>
        <v>0.59311107631790994</v>
      </c>
      <c r="AI23" s="412"/>
    </row>
    <row r="24" spans="2:36" ht="15">
      <c r="B24" s="722" t="s">
        <v>1594</v>
      </c>
      <c r="C24" s="719"/>
      <c r="D24" s="330">
        <f>'PN REAL'!F24*1.16</f>
        <v>8119999.9999999991</v>
      </c>
      <c r="E24" s="376">
        <f>'WBS-Erogación 01'!G1453</f>
        <v>0</v>
      </c>
      <c r="F24" s="376">
        <f>+'WBS-Erogación 01'!J1453</f>
        <v>386666.66666666663</v>
      </c>
      <c r="G24" s="376">
        <f>+'WBS-Erogación 01'!K1453</f>
        <v>386666.66666666663</v>
      </c>
      <c r="H24" s="376">
        <f>+'WBS-Erogación 01'!L1453</f>
        <v>386666.66666666663</v>
      </c>
      <c r="I24" s="376">
        <f>+'WBS-Erogación 01'!M1453</f>
        <v>386666.66666666663</v>
      </c>
      <c r="J24" s="376">
        <f>+'WBS-Erogación 01'!N1453</f>
        <v>386666.66666666663</v>
      </c>
      <c r="K24" s="376">
        <f>+'WBS-Erogación 01'!O1453</f>
        <v>386666.66666666663</v>
      </c>
      <c r="L24" s="376">
        <f>+'WBS-Erogación 01'!P1453</f>
        <v>386666.66666666663</v>
      </c>
      <c r="M24" s="376">
        <f>+'WBS-Erogación 01'!Q1453</f>
        <v>386666.66666666663</v>
      </c>
      <c r="N24" s="376">
        <f>+'WBS-Erogación 01'!R1453</f>
        <v>386666.66666666663</v>
      </c>
      <c r="O24" s="376">
        <f>+'WBS-Erogación 01'!S1453</f>
        <v>386666.66666666663</v>
      </c>
      <c r="P24" s="376">
        <f>+'WBS-Erogación 01'!T1453</f>
        <v>386666.66666666663</v>
      </c>
      <c r="Q24" s="376">
        <f>+'WBS-Erogación 01'!U1453</f>
        <v>386666.66666666663</v>
      </c>
      <c r="R24" s="376">
        <f>+'WBS-Erogación 01'!V1453</f>
        <v>386666.66666666663</v>
      </c>
      <c r="S24" s="376">
        <f>+'WBS-Erogación 01'!W1453</f>
        <v>386666.66666666663</v>
      </c>
      <c r="T24" s="376">
        <f>+'WBS-Erogación 01'!X1453</f>
        <v>386666.66666666663</v>
      </c>
      <c r="U24" s="376">
        <f>+'WBS-Erogación 01'!Y1453</f>
        <v>386666.66666666663</v>
      </c>
      <c r="V24" s="376">
        <f>+'WBS-Erogación 01'!Z1453</f>
        <v>386666.66666666663</v>
      </c>
      <c r="W24" s="376">
        <f>+'WBS-Erogación 01'!AA1453</f>
        <v>386666.66666666663</v>
      </c>
      <c r="X24" s="376">
        <f>+'WBS-Erogación 01'!AB1453</f>
        <v>386666.66666666663</v>
      </c>
      <c r="Y24" s="376">
        <f>+'WBS-Erogación 01'!AC1453</f>
        <v>386666.66666666663</v>
      </c>
      <c r="Z24" s="376">
        <f>+'WBS-Erogación 01'!AD1453</f>
        <v>386666.66666666663</v>
      </c>
      <c r="AA24" s="376">
        <f>'WBS-Erogación 01'!AE1453</f>
        <v>0</v>
      </c>
      <c r="AB24" s="376">
        <f>'WBS-Erogación 01'!AF1453</f>
        <v>0</v>
      </c>
      <c r="AC24" s="376">
        <f>'WBS-Erogación 01'!AG1453</f>
        <v>0</v>
      </c>
      <c r="AD24" s="376">
        <f>'WBS-Erogación 01'!AH1453</f>
        <v>0</v>
      </c>
      <c r="AE24" s="376">
        <f>'WBS-Erogación 01'!AI1453</f>
        <v>0</v>
      </c>
      <c r="AF24" s="376">
        <f>'WBS-Erogación 01'!AJ1453</f>
        <v>0</v>
      </c>
      <c r="AG24" s="378">
        <f>SUM(E24:AF24)</f>
        <v>8120000.0000000019</v>
      </c>
      <c r="AH24" s="391">
        <f t="shared" si="6"/>
        <v>1.9086567417500765E-2</v>
      </c>
      <c r="AI24" s="412"/>
    </row>
    <row r="25" spans="2:36" ht="15">
      <c r="B25" s="722" t="s">
        <v>1649</v>
      </c>
      <c r="C25" s="719"/>
      <c r="D25" s="330">
        <f>('PN REAL'!F23+'PN REAL'!F25+'PN REAL'!F26+'PN REAL'!F27)*1.16</f>
        <v>3294400</v>
      </c>
      <c r="E25" s="376">
        <f>'WBS-Erogación 01'!G1457</f>
        <v>420308</v>
      </c>
      <c r="F25" s="376">
        <f>+'WBS-Erogación 01'!J1457</f>
        <v>244265.09523809521</v>
      </c>
      <c r="G25" s="376">
        <f>+'WBS-Erogación 01'!K1457</f>
        <v>244265.09523809521</v>
      </c>
      <c r="H25" s="376">
        <f>+'WBS-Erogación 01'!L1457</f>
        <v>244265.09523809521</v>
      </c>
      <c r="I25" s="376">
        <f>+'WBS-Erogación 01'!M1457</f>
        <v>244265.09523809521</v>
      </c>
      <c r="J25" s="376">
        <f>+'WBS-Erogación 01'!N1457</f>
        <v>111590.09523809524</v>
      </c>
      <c r="K25" s="376">
        <f>+'WBS-Erogación 01'!O1457</f>
        <v>111590.09523809524</v>
      </c>
      <c r="L25" s="376">
        <f>+'WBS-Erogación 01'!P1457</f>
        <v>111590.09523809524</v>
      </c>
      <c r="M25" s="376">
        <f>+'WBS-Erogación 01'!Q1457</f>
        <v>111590.09523809524</v>
      </c>
      <c r="N25" s="376">
        <f>+'WBS-Erogación 01'!R1457</f>
        <v>111590.09523809524</v>
      </c>
      <c r="O25" s="376">
        <f>+'WBS-Erogación 01'!S1457</f>
        <v>111590.09523809524</v>
      </c>
      <c r="P25" s="376">
        <f>+'WBS-Erogación 01'!T1457</f>
        <v>111590.09523809524</v>
      </c>
      <c r="Q25" s="376">
        <f>+'WBS-Erogación 01'!U1457</f>
        <v>111590.09523809524</v>
      </c>
      <c r="R25" s="376">
        <f>+'WBS-Erogación 01'!V1457</f>
        <v>111590.09523809524</v>
      </c>
      <c r="S25" s="376">
        <f>+'WBS-Erogación 01'!W1457</f>
        <v>111590.09523809524</v>
      </c>
      <c r="T25" s="376">
        <f>+'WBS-Erogación 01'!X1457</f>
        <v>111590.09523809524</v>
      </c>
      <c r="U25" s="376">
        <f>+'WBS-Erogación 01'!Y1457</f>
        <v>111590.09523809524</v>
      </c>
      <c r="V25" s="376">
        <f>+'WBS-Erogación 01'!Z1457</f>
        <v>111590.09523809524</v>
      </c>
      <c r="W25" s="376">
        <f>+'WBS-Erogación 01'!AA1457</f>
        <v>111590.09523809524</v>
      </c>
      <c r="X25" s="376">
        <f>+'WBS-Erogación 01'!AB1457</f>
        <v>111590.09523809524</v>
      </c>
      <c r="Y25" s="376">
        <f>+'WBS-Erogación 01'!AC1457</f>
        <v>111590.09523809524</v>
      </c>
      <c r="Z25" s="376">
        <f>+'WBS-Erogación 01'!AD1457</f>
        <v>111590.09523809524</v>
      </c>
      <c r="AA25" s="376">
        <f>'WBS-Erogación 01'!AE1457</f>
        <v>0</v>
      </c>
      <c r="AB25" s="376">
        <f>'WBS-Erogación 01'!AF1457</f>
        <v>0</v>
      </c>
      <c r="AC25" s="376">
        <f>'WBS-Erogación 01'!AG1457</f>
        <v>0</v>
      </c>
      <c r="AD25" s="376">
        <f>'WBS-Erogación 01'!AH1457</f>
        <v>0</v>
      </c>
      <c r="AE25" s="376">
        <f>'WBS-Erogación 01'!AI1457</f>
        <v>0</v>
      </c>
      <c r="AF25" s="376">
        <f>'WBS-Erogación 01'!AJ1457</f>
        <v>0</v>
      </c>
      <c r="AG25" s="378">
        <f t="shared" ref="AG25:AG29" si="7">SUM(E25:AF25)</f>
        <v>3294399.9999999981</v>
      </c>
      <c r="AH25" s="391">
        <f t="shared" si="6"/>
        <v>7.7436930665288756E-3</v>
      </c>
      <c r="AI25" s="412"/>
    </row>
    <row r="26" spans="2:36" ht="15">
      <c r="B26" s="722" t="s">
        <v>203</v>
      </c>
      <c r="C26" s="719"/>
      <c r="D26" s="330">
        <f>'PN REAL'!F36*1.16</f>
        <v>927999.99999999988</v>
      </c>
      <c r="E26" s="355">
        <f>'WBS-Erogación 01'!G1464</f>
        <v>101500</v>
      </c>
      <c r="F26" s="355">
        <f>'WBS-Erogación 01'!J1464</f>
        <v>34437.5</v>
      </c>
      <c r="G26" s="355">
        <f>'WBS-Erogación 01'!K1464</f>
        <v>34437.5</v>
      </c>
      <c r="H26" s="355">
        <f>'WBS-Erogación 01'!L1464</f>
        <v>34437.5</v>
      </c>
      <c r="I26" s="355">
        <f>'WBS-Erogación 01'!M1464</f>
        <v>34437.5</v>
      </c>
      <c r="J26" s="355">
        <f>'WBS-Erogación 01'!N1464</f>
        <v>34437.5</v>
      </c>
      <c r="K26" s="355">
        <f>'WBS-Erogación 01'!O1464</f>
        <v>34437.5</v>
      </c>
      <c r="L26" s="355">
        <f>'WBS-Erogación 01'!P1464</f>
        <v>34437.5</v>
      </c>
      <c r="M26" s="355">
        <f>'WBS-Erogación 01'!Q1464</f>
        <v>34437.5</v>
      </c>
      <c r="N26" s="355">
        <f>'WBS-Erogación 01'!R1464</f>
        <v>34437.5</v>
      </c>
      <c r="O26" s="355">
        <f>'WBS-Erogación 01'!S1464</f>
        <v>34437.5</v>
      </c>
      <c r="P26" s="355">
        <f>'WBS-Erogación 01'!T1464</f>
        <v>34437.5</v>
      </c>
      <c r="Q26" s="355">
        <f>'WBS-Erogación 01'!U1464</f>
        <v>34437.5</v>
      </c>
      <c r="R26" s="355">
        <f>'WBS-Erogación 01'!V1464</f>
        <v>34437.5</v>
      </c>
      <c r="S26" s="355">
        <f>'WBS-Erogación 01'!W1464</f>
        <v>34437.5</v>
      </c>
      <c r="T26" s="355">
        <f>'WBS-Erogación 01'!X1464</f>
        <v>34437.5</v>
      </c>
      <c r="U26" s="355">
        <f>'WBS-Erogación 01'!Y1464</f>
        <v>34437.5</v>
      </c>
      <c r="V26" s="355">
        <f>'WBS-Erogación 01'!Z1464</f>
        <v>34437.5</v>
      </c>
      <c r="W26" s="355">
        <f>'WBS-Erogación 01'!AA1464</f>
        <v>34437.5</v>
      </c>
      <c r="X26" s="355">
        <f>'WBS-Erogación 01'!AB1464</f>
        <v>34437.5</v>
      </c>
      <c r="Y26" s="355">
        <f>'WBS-Erogación 01'!AC1464</f>
        <v>34437.5</v>
      </c>
      <c r="Z26" s="355">
        <f>'WBS-Erogación 01'!AD1464</f>
        <v>34437.5</v>
      </c>
      <c r="AA26" s="355">
        <f>'WBS-Erogación 01'!AE1464</f>
        <v>34437.5</v>
      </c>
      <c r="AB26" s="355">
        <f>'WBS-Erogación 01'!AF1464</f>
        <v>34437.5</v>
      </c>
      <c r="AC26" s="355">
        <f>'WBS-Erogación 01'!AG1464</f>
        <v>34437.5</v>
      </c>
      <c r="AD26" s="355">
        <f>'WBS-Erogación 01'!AH1464</f>
        <v>0</v>
      </c>
      <c r="AE26" s="355">
        <f>'WBS-Erogación 01'!AI1464</f>
        <v>0</v>
      </c>
      <c r="AF26" s="355">
        <f>'WBS-Erogación 01'!AJ1464</f>
        <v>0</v>
      </c>
      <c r="AG26" s="378">
        <f t="shared" si="7"/>
        <v>928000</v>
      </c>
      <c r="AH26" s="391">
        <f t="shared" si="6"/>
        <v>2.1813219905715154E-3</v>
      </c>
      <c r="AI26" s="412"/>
    </row>
    <row r="27" spans="2:36" ht="15">
      <c r="B27" s="722" t="s">
        <v>204</v>
      </c>
      <c r="C27" s="719"/>
      <c r="D27" s="330">
        <f>('PN REAL'!F37+'PN REAL'!F38+'PN REAL'!F40+'PN REAL'!F41)*1.16</f>
        <v>50274108.333809897</v>
      </c>
      <c r="E27" s="355">
        <f>'WBS-Erogación 01'!G13+'WBS-Erogación 01'!G33+'WBS-Erogación 01'!G1450+'WBS-Erogación 01'!G1465</f>
        <v>553275</v>
      </c>
      <c r="F27" s="355">
        <f>'WBS-Erogación 01'!J13+'WBS-Erogación 01'!J33+'WBS-Erogación 01'!J1450+'WBS-Erogación 01'!J1465</f>
        <v>1124621.3110995134</v>
      </c>
      <c r="G27" s="355">
        <f>'WBS-Erogación 01'!K13+'WBS-Erogación 01'!K33+'WBS-Erogación 01'!K1450+'WBS-Erogación 01'!K1465</f>
        <v>1124621.3110995134</v>
      </c>
      <c r="H27" s="355">
        <f>'WBS-Erogación 01'!L13+'WBS-Erogación 01'!L33+'WBS-Erogación 01'!L1450+'WBS-Erogación 01'!L1465</f>
        <v>1444556.760049093</v>
      </c>
      <c r="I27" s="355">
        <f>'WBS-Erogación 01'!M13+'WBS-Erogación 01'!M33+'WBS-Erogación 01'!M1450+'WBS-Erogación 01'!M1465</f>
        <v>1487536.77046576</v>
      </c>
      <c r="J27" s="355">
        <f>'WBS-Erogación 01'!N13+'WBS-Erogación 01'!N33+'WBS-Erogación 01'!N1450+'WBS-Erogación 01'!N1465</f>
        <v>1615085.3365791584</v>
      </c>
      <c r="K27" s="355">
        <f>'WBS-Erogación 01'!O13+'WBS-Erogación 01'!O33+'WBS-Erogación 01'!O1450+'WBS-Erogación 01'!O1465</f>
        <v>1662958.6907458254</v>
      </c>
      <c r="L27" s="355">
        <f>'WBS-Erogación 01'!P13+'WBS-Erogación 01'!P33+'WBS-Erogación 01'!P1450+'WBS-Erogación 01'!P1465</f>
        <v>1662958.6907458254</v>
      </c>
      <c r="M27" s="355">
        <f>'WBS-Erogación 01'!Q13+'WBS-Erogación 01'!Q33+'WBS-Erogación 01'!Q1450+'WBS-Erogación 01'!Q1465</f>
        <v>1689919.8226902699</v>
      </c>
      <c r="N27" s="355">
        <f>'WBS-Erogación 01'!R13+'WBS-Erogación 01'!R33+'WBS-Erogación 01'!R1450+'WBS-Erogación 01'!R1465</f>
        <v>1689919.8226902699</v>
      </c>
      <c r="O27" s="355">
        <f>'WBS-Erogación 01'!S13+'WBS-Erogación 01'!S33+'WBS-Erogación 01'!S1450+'WBS-Erogación 01'!S1465</f>
        <v>1689919.8226902699</v>
      </c>
      <c r="P27" s="355">
        <f>'WBS-Erogación 01'!T13+'WBS-Erogación 01'!T33+'WBS-Erogación 01'!T1450+'WBS-Erogación 01'!T1465</f>
        <v>1689919.8226902699</v>
      </c>
      <c r="Q27" s="355">
        <f>'WBS-Erogación 01'!U13+'WBS-Erogación 01'!U33+'WBS-Erogación 01'!U1450+'WBS-Erogación 01'!U1465</f>
        <v>1689919.8226902699</v>
      </c>
      <c r="R27" s="355">
        <f>'WBS-Erogación 01'!V13+'WBS-Erogación 01'!V33+'WBS-Erogación 01'!V1450+'WBS-Erogación 01'!V1465</f>
        <v>1689919.8226902699</v>
      </c>
      <c r="S27" s="355">
        <f>'WBS-Erogación 01'!W13+'WBS-Erogación 01'!W33+'WBS-Erogación 01'!W1450+'WBS-Erogación 01'!W1465</f>
        <v>1689919.8226902699</v>
      </c>
      <c r="T27" s="355">
        <f>'WBS-Erogación 01'!X13+'WBS-Erogación 01'!X33+'WBS-Erogación 01'!X1450+'WBS-Erogación 01'!X1465</f>
        <v>1689919.8226902699</v>
      </c>
      <c r="U27" s="355">
        <f>'WBS-Erogación 01'!Y13+'WBS-Erogación 01'!Y33+'WBS-Erogación 01'!Y1450+'WBS-Erogación 01'!Y1465</f>
        <v>1689919.8226902699</v>
      </c>
      <c r="V27" s="355">
        <f>'WBS-Erogación 01'!Z13+'WBS-Erogación 01'!Z33+'WBS-Erogación 01'!Z1450+'WBS-Erogación 01'!Z1465</f>
        <v>1609691.033975984</v>
      </c>
      <c r="W27" s="355">
        <f>'WBS-Erogación 01'!AA13+'WBS-Erogación 01'!AA33+'WBS-Erogación 01'!AA1450+'WBS-Erogación 01'!AA1465</f>
        <v>1524521.0229465724</v>
      </c>
      <c r="X27" s="355">
        <f>'WBS-Erogación 01'!AB13+'WBS-Erogación 01'!AB33+'WBS-Erogación 01'!AB1450+'WBS-Erogación 01'!AB1465</f>
        <v>1524521.0229465724</v>
      </c>
      <c r="Y27" s="355">
        <f>'WBS-Erogación 01'!AC13+'WBS-Erogación 01'!AC33+'WBS-Erogación 01'!AC1450+'WBS-Erogación 01'!AC1465</f>
        <v>1284814.3627112783</v>
      </c>
      <c r="Z27" s="355">
        <f>'WBS-Erogación 01'!AD13+'WBS-Erogación 01'!AD33+'WBS-Erogación 01'!AD1450+'WBS-Erogación 01'!AD1465</f>
        <v>1284814.3627112783</v>
      </c>
      <c r="AA27" s="355">
        <f>'WBS-Erogación 01'!AE13+'WBS-Erogación 01'!AE33+'WBS-Erogación 01'!AE1450+'WBS-Erogación 01'!AE1465</f>
        <v>118738.65958333333</v>
      </c>
      <c r="AB27" s="355">
        <f>'WBS-Erogación 01'!AF13+'WBS-Erogación 01'!AF33+'WBS-Erogación 01'!AF1450+'WBS-Erogación 01'!AF1465</f>
        <v>105258.09361111111</v>
      </c>
      <c r="AC27" s="355">
        <f>'WBS-Erogación 01'!AG13+'WBS-Erogación 01'!AG33+'WBS-Erogación 01'!AG1450+'WBS-Erogación 01'!AG1465</f>
        <v>57384.739444444444</v>
      </c>
      <c r="AD27" s="355">
        <f>'WBS-Erogación 01'!AH13+'WBS-Erogación 01'!AH33+'WBS-Erogación 01'!AH1450+'WBS-Erogación 01'!AH1465</f>
        <v>57384.739444444444</v>
      </c>
      <c r="AE27" s="355">
        <f>'WBS-Erogación 01'!AI13+'WBS-Erogación 01'!AI33+'WBS-Erogación 01'!AI1450+'WBS-Erogación 01'!AI1465</f>
        <v>0</v>
      </c>
      <c r="AF27" s="355">
        <f>'WBS-Erogación 01'!AJ13+'WBS-Erogación 01'!AJ33+'WBS-Erogación 01'!AJ1450+'WBS-Erogación 01'!AJ1465</f>
        <v>16822087.818609893</v>
      </c>
      <c r="AG27" s="378">
        <f t="shared" si="7"/>
        <v>50274108.130982041</v>
      </c>
      <c r="AH27" s="391">
        <f t="shared" si="6"/>
        <v>0.1181724327828463</v>
      </c>
      <c r="AI27" s="412"/>
    </row>
    <row r="28" spans="2:36" ht="15">
      <c r="B28" s="722" t="s">
        <v>205</v>
      </c>
      <c r="C28" s="719"/>
      <c r="D28" s="330">
        <f>(('PN REAL'!F35*1.16)+'PN REAL'!F46)</f>
        <v>17954419.680377066</v>
      </c>
      <c r="E28" s="355">
        <f>'WBS-Erogación 01'!G1463+'WBS-Erogación 01'!G1467</f>
        <v>2249439.1799999997</v>
      </c>
      <c r="F28" s="355">
        <f>'WBS-Erogación 01'!J1463+'WBS-Erogación 01'!J1467</f>
        <v>492050.00001571118</v>
      </c>
      <c r="G28" s="355">
        <f>'WBS-Erogación 01'!K1463+'WBS-Erogación 01'!K1467</f>
        <v>492050.00001571118</v>
      </c>
      <c r="H28" s="355">
        <f>'WBS-Erogación 01'!L1463+'WBS-Erogación 01'!L1467</f>
        <v>492050.00001571118</v>
      </c>
      <c r="I28" s="355">
        <f>'WBS-Erogación 01'!M1463+'WBS-Erogación 01'!M1467</f>
        <v>492050.00001571118</v>
      </c>
      <c r="J28" s="355">
        <f>'WBS-Erogación 01'!N1463+'WBS-Erogación 01'!N1467</f>
        <v>492050.00001571118</v>
      </c>
      <c r="K28" s="355">
        <f>'WBS-Erogación 01'!O1463+'WBS-Erogación 01'!O1467</f>
        <v>492050.00001571118</v>
      </c>
      <c r="L28" s="355">
        <f>'WBS-Erogación 01'!P1463+'WBS-Erogación 01'!P1467</f>
        <v>492050.00001571118</v>
      </c>
      <c r="M28" s="355">
        <f>'WBS-Erogación 01'!Q1463+'WBS-Erogación 01'!Q1467</f>
        <v>492050.00001571118</v>
      </c>
      <c r="N28" s="355">
        <f>'WBS-Erogación 01'!R1463+'WBS-Erogación 01'!R1467</f>
        <v>492050.00001571118</v>
      </c>
      <c r="O28" s="355">
        <f>'WBS-Erogación 01'!S1463+'WBS-Erogación 01'!S1467</f>
        <v>492050.00001571118</v>
      </c>
      <c r="P28" s="355">
        <f>'WBS-Erogación 01'!T1463+'WBS-Erogación 01'!T1467</f>
        <v>492050.00001571118</v>
      </c>
      <c r="Q28" s="355">
        <f>'WBS-Erogación 01'!U1463+'WBS-Erogación 01'!U1467</f>
        <v>492050.00001571118</v>
      </c>
      <c r="R28" s="355">
        <f>'WBS-Erogación 01'!V1463+'WBS-Erogación 01'!V1467</f>
        <v>492050.00001571118</v>
      </c>
      <c r="S28" s="355">
        <f>'WBS-Erogación 01'!W1463+'WBS-Erogación 01'!W1467</f>
        <v>492050.00001571118</v>
      </c>
      <c r="T28" s="355">
        <f>'WBS-Erogación 01'!X1463+'WBS-Erogación 01'!X1467</f>
        <v>492050.00001571118</v>
      </c>
      <c r="U28" s="355">
        <f>'WBS-Erogación 01'!Y1463+'WBS-Erogación 01'!Y1467</f>
        <v>492050.00001571118</v>
      </c>
      <c r="V28" s="355">
        <f>'WBS-Erogación 01'!Z1463+'WBS-Erogación 01'!Z1467</f>
        <v>492050.00001571118</v>
      </c>
      <c r="W28" s="355">
        <f>'WBS-Erogación 01'!AA1463+'WBS-Erogación 01'!AA1467</f>
        <v>492050.00001571118</v>
      </c>
      <c r="X28" s="355">
        <f>'WBS-Erogación 01'!AB1463+'WBS-Erogación 01'!AB1467</f>
        <v>492050.00001571118</v>
      </c>
      <c r="Y28" s="355">
        <f>'WBS-Erogación 01'!AC1463+'WBS-Erogación 01'!AC1467</f>
        <v>492050.00001571118</v>
      </c>
      <c r="Z28" s="355">
        <f>'WBS-Erogación 01'!AD1463+'WBS-Erogación 01'!AD1467</f>
        <v>492050.00001571118</v>
      </c>
      <c r="AA28" s="355">
        <f>'WBS-Erogación 01'!AE1463+'WBS-Erogación 01'!AE1467</f>
        <v>492050.00001571118</v>
      </c>
      <c r="AB28" s="355">
        <f>'WBS-Erogación 01'!AF1463+'WBS-Erogación 01'!AF1467</f>
        <v>492050.00001571118</v>
      </c>
      <c r="AC28" s="355">
        <f>'WBS-Erogación 01'!AG1463+'WBS-Erogación 01'!AG1467</f>
        <v>492050.00001571118</v>
      </c>
      <c r="AD28" s="355">
        <f>'WBS-Erogación 01'!AH1463+'WBS-Erogación 01'!AH1467</f>
        <v>0</v>
      </c>
      <c r="AE28" s="355">
        <f>'WBS-Erogación 01'!AI1463+'WBS-Erogación 01'!AI1467</f>
        <v>0</v>
      </c>
      <c r="AF28" s="355">
        <f>'WBS-Erogación 01'!AJ1463+'WBS-Erogación 01'!AJ1467</f>
        <v>3895780.5</v>
      </c>
      <c r="AG28" s="378">
        <f t="shared" si="7"/>
        <v>17954419.680377074</v>
      </c>
      <c r="AH28" s="391">
        <f t="shared" si="6"/>
        <v>4.2202985427539343E-2</v>
      </c>
      <c r="AI28" s="412"/>
    </row>
    <row r="29" spans="2:36" ht="15">
      <c r="B29" s="722" t="s">
        <v>206</v>
      </c>
      <c r="C29" s="719"/>
      <c r="D29" s="330">
        <f>('PN REAL'!F39)*1.16</f>
        <v>36328861.399332181</v>
      </c>
      <c r="E29" s="355">
        <f>'WBS-Erogación 01'!G1466</f>
        <v>0</v>
      </c>
      <c r="F29" s="355">
        <v>0</v>
      </c>
      <c r="G29" s="355">
        <v>0</v>
      </c>
      <c r="H29" s="355">
        <v>0</v>
      </c>
      <c r="I29" s="355">
        <v>0</v>
      </c>
      <c r="J29" s="355">
        <v>0</v>
      </c>
      <c r="K29" s="355">
        <v>0</v>
      </c>
      <c r="L29" s="355">
        <v>0</v>
      </c>
      <c r="M29" s="355">
        <v>0</v>
      </c>
      <c r="N29" s="355">
        <v>0</v>
      </c>
      <c r="O29" s="355">
        <v>0</v>
      </c>
      <c r="P29" s="355">
        <v>0</v>
      </c>
      <c r="Q29" s="355">
        <v>0</v>
      </c>
      <c r="R29" s="355">
        <v>0</v>
      </c>
      <c r="S29" s="355">
        <v>0</v>
      </c>
      <c r="T29" s="355">
        <v>0</v>
      </c>
      <c r="U29" s="355">
        <v>0</v>
      </c>
      <c r="V29" s="355">
        <v>0</v>
      </c>
      <c r="W29" s="355">
        <v>0</v>
      </c>
      <c r="X29" s="355">
        <v>0</v>
      </c>
      <c r="Y29" s="355">
        <v>0</v>
      </c>
      <c r="Z29" s="355">
        <v>0</v>
      </c>
      <c r="AA29" s="355">
        <v>0</v>
      </c>
      <c r="AB29" s="355">
        <v>0</v>
      </c>
      <c r="AC29" s="355">
        <v>0</v>
      </c>
      <c r="AD29" s="355">
        <v>0</v>
      </c>
      <c r="AE29" s="355">
        <f>'WBS-Erogación 01'!AI1466</f>
        <v>75571.123542502814</v>
      </c>
      <c r="AF29" s="355">
        <f>'WBS-Erogación 01'!AJ1466</f>
        <v>0</v>
      </c>
      <c r="AG29" s="378">
        <f t="shared" si="7"/>
        <v>75571.123542502814</v>
      </c>
      <c r="AH29" s="391">
        <f t="shared" si="6"/>
        <v>1.7763464831407129E-4</v>
      </c>
      <c r="AI29" s="412"/>
    </row>
    <row r="30" spans="2:36" ht="15">
      <c r="B30" s="732" t="s">
        <v>207</v>
      </c>
      <c r="C30" s="733"/>
      <c r="D30" s="260">
        <f>E45</f>
        <v>245126112.47735393</v>
      </c>
      <c r="E30" s="356"/>
      <c r="F30" s="356"/>
      <c r="G30" s="356"/>
      <c r="H30" s="356"/>
      <c r="I30" s="356"/>
      <c r="J30" s="356"/>
      <c r="K30" s="356"/>
      <c r="L30" s="356"/>
      <c r="M30" s="356"/>
      <c r="N30" s="356"/>
      <c r="O30" s="356"/>
      <c r="P30" s="356"/>
      <c r="Q30" s="356"/>
      <c r="R30" s="356"/>
      <c r="S30" s="356"/>
      <c r="T30" s="356"/>
      <c r="U30" s="356"/>
      <c r="V30" s="356"/>
      <c r="W30" s="356"/>
      <c r="X30" s="356"/>
      <c r="Y30" s="356"/>
      <c r="Z30" s="356"/>
      <c r="AA30" s="360"/>
      <c r="AB30" s="360"/>
      <c r="AC30" s="360"/>
      <c r="AD30" s="360"/>
      <c r="AE30" s="360"/>
      <c r="AF30" s="360"/>
      <c r="AG30" s="359">
        <f t="shared" ref="AG30" si="8">SUM(E30:AD30)</f>
        <v>0</v>
      </c>
      <c r="AH30" s="391"/>
      <c r="AI30" s="394"/>
    </row>
    <row r="31" spans="2:36" ht="15">
      <c r="B31" s="736" t="s">
        <v>1685</v>
      </c>
      <c r="C31" s="737"/>
      <c r="D31" s="324"/>
      <c r="E31" s="366"/>
      <c r="F31" s="367">
        <f>F16+F17</f>
        <v>0</v>
      </c>
      <c r="G31" s="367">
        <f t="shared" ref="G31:AC31" si="9">F31+G16+G17</f>
        <v>18500000</v>
      </c>
      <c r="H31" s="367">
        <f t="shared" si="9"/>
        <v>23300000</v>
      </c>
      <c r="I31" s="367">
        <f t="shared" si="9"/>
        <v>36800000</v>
      </c>
      <c r="J31" s="367">
        <f t="shared" si="9"/>
        <v>49625222.5</v>
      </c>
      <c r="K31" s="367">
        <f t="shared" si="9"/>
        <v>73925222.5</v>
      </c>
      <c r="L31" s="367">
        <f t="shared" si="9"/>
        <v>87125222.5</v>
      </c>
      <c r="M31" s="367">
        <f t="shared" si="9"/>
        <v>102925222.5</v>
      </c>
      <c r="N31" s="367">
        <f t="shared" si="9"/>
        <v>119325222.5</v>
      </c>
      <c r="O31" s="367">
        <f t="shared" si="9"/>
        <v>133125222.5</v>
      </c>
      <c r="P31" s="367">
        <f t="shared" si="9"/>
        <v>147325222.5</v>
      </c>
      <c r="Q31" s="367">
        <f t="shared" si="9"/>
        <v>165625222.5</v>
      </c>
      <c r="R31" s="367">
        <f t="shared" si="9"/>
        <v>174425222.5</v>
      </c>
      <c r="S31" s="367">
        <f t="shared" si="9"/>
        <v>190325222.5</v>
      </c>
      <c r="T31" s="367">
        <f t="shared" si="9"/>
        <v>200325222.5</v>
      </c>
      <c r="U31" s="367">
        <f t="shared" si="9"/>
        <v>208925222.5</v>
      </c>
      <c r="V31" s="367">
        <f t="shared" si="9"/>
        <v>219125222.5</v>
      </c>
      <c r="W31" s="367">
        <f t="shared" si="9"/>
        <v>225325222.5</v>
      </c>
      <c r="X31" s="367">
        <f t="shared" si="9"/>
        <v>230425222.5</v>
      </c>
      <c r="Y31" s="367">
        <f t="shared" si="9"/>
        <v>234425222.5</v>
      </c>
      <c r="Z31" s="367">
        <f t="shared" si="9"/>
        <v>236825222.5</v>
      </c>
      <c r="AA31" s="367">
        <f t="shared" si="9"/>
        <v>238325222.5</v>
      </c>
      <c r="AB31" s="367">
        <f t="shared" si="9"/>
        <v>242375222.5</v>
      </c>
      <c r="AC31" s="367">
        <f t="shared" si="9"/>
        <v>242905222.5</v>
      </c>
      <c r="AD31" s="367">
        <f>AC31+AD16+AD17-AD19</f>
        <v>172450500.6917001</v>
      </c>
      <c r="AE31" s="367">
        <f t="shared" ref="AE31:AF31" si="10">AD31+AE16+AE17-AE19</f>
        <v>101995778.88340022</v>
      </c>
      <c r="AF31" s="367">
        <f t="shared" si="10"/>
        <v>8056149.8056670278</v>
      </c>
      <c r="AG31" s="368">
        <f>+AG32+AG33</f>
        <v>33458416.596586782</v>
      </c>
      <c r="AH31" s="391"/>
    </row>
    <row r="32" spans="2:36" ht="15">
      <c r="B32" s="716" t="s">
        <v>1714</v>
      </c>
      <c r="C32" s="738"/>
      <c r="D32" s="401"/>
      <c r="E32" s="402"/>
      <c r="F32" s="403">
        <f>((F31*0.09)/12)</f>
        <v>0</v>
      </c>
      <c r="G32" s="403">
        <f>((G31*0.09)/12)</f>
        <v>138750</v>
      </c>
      <c r="H32" s="403">
        <f>((H31*0.09)/12)</f>
        <v>174750</v>
      </c>
      <c r="I32" s="403">
        <f>((I31*0.09)/12)</f>
        <v>276000</v>
      </c>
      <c r="J32" s="403">
        <f t="shared" ref="J32:AE32" si="11">((J31*0.09)/12)</f>
        <v>372189.16874999995</v>
      </c>
      <c r="K32" s="403">
        <f t="shared" si="11"/>
        <v>554439.16874999995</v>
      </c>
      <c r="L32" s="403">
        <f t="shared" si="11"/>
        <v>653439.16874999995</v>
      </c>
      <c r="M32" s="403">
        <f t="shared" si="11"/>
        <v>771939.16875000007</v>
      </c>
      <c r="N32" s="403">
        <f t="shared" si="11"/>
        <v>894939.16875000007</v>
      </c>
      <c r="O32" s="403">
        <f t="shared" si="11"/>
        <v>998439.16875000007</v>
      </c>
      <c r="P32" s="403">
        <f t="shared" si="11"/>
        <v>1104939.16875</v>
      </c>
      <c r="Q32" s="403">
        <f t="shared" si="11"/>
        <v>1242189.16875</v>
      </c>
      <c r="R32" s="403">
        <f t="shared" si="11"/>
        <v>1308189.16875</v>
      </c>
      <c r="S32" s="403">
        <f t="shared" si="11"/>
        <v>1427439.16875</v>
      </c>
      <c r="T32" s="403">
        <f t="shared" si="11"/>
        <v>1502439.16875</v>
      </c>
      <c r="U32" s="403">
        <f t="shared" si="11"/>
        <v>1566939.16875</v>
      </c>
      <c r="V32" s="403">
        <f t="shared" si="11"/>
        <v>1643439.16875</v>
      </c>
      <c r="W32" s="403">
        <f t="shared" si="11"/>
        <v>1689939.16875</v>
      </c>
      <c r="X32" s="403">
        <f t="shared" si="11"/>
        <v>1728189.16875</v>
      </c>
      <c r="Y32" s="403">
        <f t="shared" si="11"/>
        <v>1758189.16875</v>
      </c>
      <c r="Z32" s="403">
        <f t="shared" si="11"/>
        <v>1776189.16875</v>
      </c>
      <c r="AA32" s="403">
        <f t="shared" si="11"/>
        <v>1787439.16875</v>
      </c>
      <c r="AB32" s="403">
        <f t="shared" si="11"/>
        <v>1817814.16875</v>
      </c>
      <c r="AC32" s="403">
        <f t="shared" si="11"/>
        <v>1821789.16875</v>
      </c>
      <c r="AD32" s="403">
        <f t="shared" si="11"/>
        <v>1293378.7551877506</v>
      </c>
      <c r="AE32" s="403">
        <f t="shared" si="11"/>
        <v>764968.34162550152</v>
      </c>
      <c r="AF32" s="403">
        <v>0</v>
      </c>
      <c r="AG32" s="404">
        <f>SUM(E32:AF32)</f>
        <v>29068355.471813243</v>
      </c>
      <c r="AH32" s="391">
        <f t="shared" ref="AH32:AH33" si="12">AG32/$E$44</f>
        <v>6.8326986013379387E-2</v>
      </c>
    </row>
    <row r="33" spans="2:34" s="405" customFormat="1" ht="15">
      <c r="B33" s="739" t="s">
        <v>1720</v>
      </c>
      <c r="C33" s="739"/>
      <c r="D33" s="395"/>
      <c r="E33" s="406"/>
      <c r="F33" s="406">
        <v>0</v>
      </c>
      <c r="G33" s="406">
        <f>(E45*0.01)+(G17*0.01)</f>
        <v>2451261.1247735391</v>
      </c>
      <c r="H33" s="406">
        <f>(H17*0.01)</f>
        <v>0</v>
      </c>
      <c r="I33" s="406">
        <f t="shared" ref="I33:AF33" si="13">(I17*0.01)</f>
        <v>0</v>
      </c>
      <c r="J33" s="406">
        <f t="shared" si="13"/>
        <v>14000</v>
      </c>
      <c r="K33" s="406">
        <f t="shared" si="13"/>
        <v>235000</v>
      </c>
      <c r="L33" s="406">
        <f t="shared" si="13"/>
        <v>132000</v>
      </c>
      <c r="M33" s="406">
        <f t="shared" si="13"/>
        <v>158000</v>
      </c>
      <c r="N33" s="406">
        <f t="shared" si="13"/>
        <v>164000</v>
      </c>
      <c r="O33" s="406">
        <f t="shared" si="13"/>
        <v>138000</v>
      </c>
      <c r="P33" s="406">
        <f t="shared" si="13"/>
        <v>142000</v>
      </c>
      <c r="Q33" s="406">
        <f t="shared" si="13"/>
        <v>183000</v>
      </c>
      <c r="R33" s="406">
        <f t="shared" si="13"/>
        <v>88000</v>
      </c>
      <c r="S33" s="406">
        <f t="shared" si="13"/>
        <v>159000</v>
      </c>
      <c r="T33" s="406">
        <f t="shared" si="13"/>
        <v>100000</v>
      </c>
      <c r="U33" s="406">
        <f t="shared" si="13"/>
        <v>86000</v>
      </c>
      <c r="V33" s="406">
        <f t="shared" si="13"/>
        <v>102000</v>
      </c>
      <c r="W33" s="406">
        <f t="shared" si="13"/>
        <v>62000</v>
      </c>
      <c r="X33" s="406">
        <f t="shared" si="13"/>
        <v>51000</v>
      </c>
      <c r="Y33" s="406">
        <f t="shared" si="13"/>
        <v>40000</v>
      </c>
      <c r="Z33" s="406">
        <f t="shared" si="13"/>
        <v>24000</v>
      </c>
      <c r="AA33" s="406">
        <f t="shared" si="13"/>
        <v>15000</v>
      </c>
      <c r="AB33" s="406">
        <f t="shared" si="13"/>
        <v>40500</v>
      </c>
      <c r="AC33" s="406">
        <f t="shared" si="13"/>
        <v>5300</v>
      </c>
      <c r="AD33" s="406">
        <f t="shared" si="13"/>
        <v>0</v>
      </c>
      <c r="AE33" s="406">
        <f t="shared" si="13"/>
        <v>0</v>
      </c>
      <c r="AF33" s="406">
        <f t="shared" si="13"/>
        <v>0</v>
      </c>
      <c r="AG33" s="404">
        <f>SUM(E33:AF33)</f>
        <v>4390061.1247735396</v>
      </c>
      <c r="AH33" s="407">
        <f t="shared" si="12"/>
        <v>1.031911300799746E-2</v>
      </c>
    </row>
    <row r="34" spans="2:34" ht="15">
      <c r="B34" s="734" t="s">
        <v>208</v>
      </c>
      <c r="C34" s="735"/>
      <c r="D34" s="261">
        <f t="shared" ref="D34:AF34" si="14">SUM(D22:D30)</f>
        <v>670556197.54098094</v>
      </c>
      <c r="E34" s="372">
        <f>SUM(E22:E30)</f>
        <v>62027522.18</v>
      </c>
      <c r="F34" s="372">
        <f t="shared" si="14"/>
        <v>3838776.5867256336</v>
      </c>
      <c r="G34" s="372">
        <f t="shared" si="14"/>
        <v>18327204.247115206</v>
      </c>
      <c r="H34" s="372">
        <f t="shared" si="14"/>
        <v>8924673.6956731193</v>
      </c>
      <c r="I34" s="372">
        <f t="shared" si="14"/>
        <v>14365876.173694776</v>
      </c>
      <c r="J34" s="372">
        <f t="shared" si="14"/>
        <v>14854536.954424303</v>
      </c>
      <c r="K34" s="372">
        <f t="shared" si="14"/>
        <v>24116151.460452683</v>
      </c>
      <c r="L34" s="372">
        <f t="shared" si="14"/>
        <v>16941326.765354421</v>
      </c>
      <c r="M34" s="372">
        <f t="shared" si="14"/>
        <v>17566708.454287484</v>
      </c>
      <c r="N34" s="372">
        <f t="shared" si="14"/>
        <v>18277692.421788298</v>
      </c>
      <c r="O34" s="372">
        <f t="shared" si="14"/>
        <v>16478364.984239174</v>
      </c>
      <c r="P34" s="372">
        <f t="shared" si="14"/>
        <v>15697117.960175069</v>
      </c>
      <c r="Q34" s="372">
        <f t="shared" si="14"/>
        <v>18750916.301483855</v>
      </c>
      <c r="R34" s="372">
        <f t="shared" si="14"/>
        <v>11970183.413593089</v>
      </c>
      <c r="S34" s="372">
        <f t="shared" si="14"/>
        <v>16189335.174673384</v>
      </c>
      <c r="T34" s="372">
        <f t="shared" si="14"/>
        <v>13110801.483605264</v>
      </c>
      <c r="U34" s="372">
        <f t="shared" si="14"/>
        <v>13202862.165062821</v>
      </c>
      <c r="V34" s="372">
        <f t="shared" si="14"/>
        <v>15493885.234933341</v>
      </c>
      <c r="W34" s="372">
        <f t="shared" si="14"/>
        <v>10475952.406405227</v>
      </c>
      <c r="X34" s="372">
        <f t="shared" si="14"/>
        <v>9173754.4476567544</v>
      </c>
      <c r="Y34" s="372">
        <f t="shared" si="14"/>
        <v>7142335.2284654602</v>
      </c>
      <c r="Z34" s="372">
        <f t="shared" si="14"/>
        <v>5319321.3143490497</v>
      </c>
      <c r="AA34" s="372">
        <f t="shared" si="14"/>
        <v>2589282.1566434484</v>
      </c>
      <c r="AB34" s="372">
        <f t="shared" si="14"/>
        <v>6566499.6032910263</v>
      </c>
      <c r="AC34" s="372">
        <f t="shared" si="14"/>
        <v>1498070.4962338482</v>
      </c>
      <c r="AD34" s="372">
        <f t="shared" si="14"/>
        <v>3143483.2508800775</v>
      </c>
      <c r="AE34" s="372">
        <f t="shared" si="14"/>
        <v>2416291.705192707</v>
      </c>
      <c r="AF34" s="372">
        <f t="shared" si="14"/>
        <v>20717868.318609893</v>
      </c>
      <c r="AG34" s="373">
        <f>SUM(E34:AF34)</f>
        <v>389176794.58500934</v>
      </c>
      <c r="AH34" s="391">
        <f>SUM(AH22:AH33)</f>
        <v>0.99343047428906495</v>
      </c>
    </row>
    <row r="35" spans="2:34" ht="15">
      <c r="B35" s="258"/>
      <c r="C35" s="262"/>
      <c r="D35" s="26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342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91"/>
    </row>
    <row r="36" spans="2:34" s="408" customFormat="1" ht="16">
      <c r="B36" s="725" t="s">
        <v>1719</v>
      </c>
      <c r="C36" s="726"/>
      <c r="D36" s="353">
        <f>D34-D19</f>
        <v>50902594.195710778</v>
      </c>
      <c r="E36" s="374">
        <f>E19-E34-E33-E32</f>
        <v>3878278.0659999996</v>
      </c>
      <c r="F36" s="374">
        <f>E36+F19-F34-F33-F32</f>
        <v>4246123.074779667</v>
      </c>
      <c r="G36" s="374">
        <f>F36+G19-G34-G33-G32</f>
        <v>4251346.6426826827</v>
      </c>
      <c r="H36" s="374">
        <f t="shared" ref="H36:AF36" si="15">G36+H19-H34-H33-H32</f>
        <v>2484182.0194644462</v>
      </c>
      <c r="I36" s="374">
        <f t="shared" si="15"/>
        <v>3989614.5810144898</v>
      </c>
      <c r="J36" s="374">
        <f t="shared" si="15"/>
        <v>4342221.8390144361</v>
      </c>
      <c r="K36" s="374">
        <f t="shared" si="15"/>
        <v>6631902.2445959328</v>
      </c>
      <c r="L36" s="374">
        <f t="shared" si="15"/>
        <v>5134631.9518639473</v>
      </c>
      <c r="M36" s="374">
        <f t="shared" si="15"/>
        <v>5609600.1418805821</v>
      </c>
      <c r="N36" s="374">
        <f t="shared" si="15"/>
        <v>5995587.0468081934</v>
      </c>
      <c r="O36" s="374">
        <f t="shared" si="15"/>
        <v>5664470.9171908395</v>
      </c>
      <c r="P36" s="374">
        <f t="shared" si="15"/>
        <v>6152616.3058224889</v>
      </c>
      <c r="Q36" s="374">
        <f t="shared" si="15"/>
        <v>7219242.8084214022</v>
      </c>
      <c r="R36" s="374">
        <f t="shared" si="15"/>
        <v>5685875.7754601361</v>
      </c>
      <c r="S36" s="374">
        <f t="shared" si="15"/>
        <v>6941587.2467448125</v>
      </c>
      <c r="T36" s="374">
        <f t="shared" si="15"/>
        <v>5468160.7009564722</v>
      </c>
      <c r="U36" s="374">
        <f t="shared" si="15"/>
        <v>2572538.2424426461</v>
      </c>
      <c r="V36" s="374">
        <f t="shared" si="15"/>
        <v>-971196.92111812043</v>
      </c>
      <c r="W36" s="374">
        <f t="shared" si="15"/>
        <v>-3348744.5534952516</v>
      </c>
      <c r="X36" s="374">
        <f t="shared" si="15"/>
        <v>-6092985.6864182288</v>
      </c>
      <c r="Y36" s="374">
        <f t="shared" si="15"/>
        <v>-8213683.0451068804</v>
      </c>
      <c r="Z36" s="374">
        <f t="shared" si="15"/>
        <v>-10113366.48967912</v>
      </c>
      <c r="AA36" s="374">
        <f t="shared" si="15"/>
        <v>-10185260.776545759</v>
      </c>
      <c r="AB36" s="374">
        <f t="shared" si="15"/>
        <v>-11740247.510059975</v>
      </c>
      <c r="AC36" s="374">
        <f t="shared" si="15"/>
        <v>-11715580.136517014</v>
      </c>
      <c r="AD36" s="374">
        <f t="shared" si="15"/>
        <v>54302279.665715039</v>
      </c>
      <c r="AE36" s="374">
        <f t="shared" si="15"/>
        <v>121575741.42719673</v>
      </c>
      <c r="AF36" s="374">
        <f t="shared" si="15"/>
        <v>194797502.18632001</v>
      </c>
      <c r="AG36" s="375">
        <f>AG19-AG34</f>
        <v>228255918.78290689</v>
      </c>
      <c r="AH36" s="420">
        <f>AG36/$E$44</f>
        <v>0.53652980077506529</v>
      </c>
    </row>
    <row r="37" spans="2:34" s="408" customFormat="1" ht="16">
      <c r="B37" s="725" t="s">
        <v>1727</v>
      </c>
      <c r="C37" s="726"/>
      <c r="D37" s="353"/>
      <c r="E37" s="374"/>
      <c r="F37" s="374">
        <f>+F36</f>
        <v>4246123.074779667</v>
      </c>
      <c r="G37" s="374">
        <f>+G36+G61-G58</f>
        <v>560207.40833507478</v>
      </c>
      <c r="H37" s="374">
        <f t="shared" ref="H37:AF37" si="16">+H36+H61-H58</f>
        <v>1075287.4192854874</v>
      </c>
      <c r="I37" s="374">
        <f t="shared" si="16"/>
        <v>1377827.3426495865</v>
      </c>
      <c r="J37" s="374">
        <f t="shared" si="16"/>
        <v>1620403.3803994339</v>
      </c>
      <c r="K37" s="374">
        <f t="shared" si="16"/>
        <v>1856974.3655678518</v>
      </c>
      <c r="L37" s="374">
        <f t="shared" si="16"/>
        <v>1958479.1988705471</v>
      </c>
      <c r="M37" s="374">
        <f t="shared" si="16"/>
        <v>2300100.5905919056</v>
      </c>
      <c r="N37" s="374">
        <f t="shared" si="16"/>
        <v>2527658.0522153005</v>
      </c>
      <c r="O37" s="374">
        <f t="shared" si="16"/>
        <v>2597488.2973171249</v>
      </c>
      <c r="P37" s="374">
        <f t="shared" si="16"/>
        <v>3259719.933688825</v>
      </c>
      <c r="Q37" s="374">
        <f t="shared" si="16"/>
        <v>3645864.7471189424</v>
      </c>
      <c r="R37" s="374">
        <f t="shared" si="16"/>
        <v>3623456.8717871848</v>
      </c>
      <c r="S37" s="374">
        <f t="shared" si="16"/>
        <v>3939009.4994433876</v>
      </c>
      <c r="T37" s="374">
        <f t="shared" si="16"/>
        <v>3151576.451628875</v>
      </c>
      <c r="U37" s="374">
        <f t="shared" si="16"/>
        <v>235439.99676602334</v>
      </c>
      <c r="V37" s="374">
        <f t="shared" si="16"/>
        <v>-3836684.1728228517</v>
      </c>
      <c r="W37" s="374">
        <f t="shared" si="16"/>
        <v>-5115058.1207706574</v>
      </c>
      <c r="X37" s="374">
        <f t="shared" si="16"/>
        <v>-7569128.8601169763</v>
      </c>
      <c r="Y37" s="374">
        <f t="shared" si="16"/>
        <v>-9290576.6769708544</v>
      </c>
      <c r="Z37" s="374">
        <f t="shared" si="16"/>
        <v>-10784035.659739081</v>
      </c>
      <c r="AA37" s="374">
        <f t="shared" si="16"/>
        <v>-10618457.196496837</v>
      </c>
      <c r="AB37" s="374">
        <f t="shared" si="16"/>
        <v>-13062696.140235987</v>
      </c>
      <c r="AC37" s="374">
        <f t="shared" si="16"/>
        <v>-11919292.073087756</v>
      </c>
      <c r="AD37" s="374">
        <f t="shared" si="16"/>
        <v>53614600.489393592</v>
      </c>
      <c r="AE37" s="374">
        <f t="shared" si="16"/>
        <v>121369918.43433975</v>
      </c>
      <c r="AF37" s="374">
        <f t="shared" si="16"/>
        <v>194797502.18632001</v>
      </c>
      <c r="AG37" s="375">
        <f>AG20-AG35</f>
        <v>33458416.596586782</v>
      </c>
      <c r="AH37" s="420"/>
    </row>
    <row r="38" spans="2:34" s="388" customFormat="1" ht="16">
      <c r="B38" s="383"/>
      <c r="C38" s="383"/>
      <c r="D38" s="384"/>
      <c r="E38" s="385"/>
      <c r="F38" s="385"/>
      <c r="G38" s="385"/>
      <c r="H38" s="385"/>
      <c r="I38" s="385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  <c r="AA38" s="385"/>
      <c r="AB38" s="385"/>
      <c r="AC38" s="385"/>
      <c r="AD38" s="385"/>
      <c r="AE38" s="385"/>
      <c r="AF38" s="385"/>
      <c r="AG38" s="386"/>
      <c r="AH38" s="387"/>
    </row>
    <row r="39" spans="2:34" ht="15">
      <c r="B39" s="390"/>
      <c r="C39" s="390"/>
      <c r="D39" s="390"/>
      <c r="E39" s="389"/>
      <c r="F39" s="389"/>
      <c r="G39" s="389"/>
      <c r="H39" s="389"/>
      <c r="I39" s="389"/>
      <c r="J39" s="389"/>
      <c r="K39" s="389"/>
      <c r="L39" s="389"/>
      <c r="M39" s="389"/>
      <c r="N39" s="389"/>
      <c r="O39" s="389"/>
      <c r="P39" s="389"/>
      <c r="Q39" s="389"/>
      <c r="R39" s="389"/>
      <c r="S39" s="389"/>
      <c r="T39" s="389"/>
      <c r="U39" s="389"/>
      <c r="V39" s="389"/>
      <c r="W39" s="389"/>
      <c r="X39" s="389"/>
      <c r="Y39" s="389"/>
      <c r="Z39" s="389"/>
      <c r="AA39" s="389"/>
      <c r="AB39" s="389"/>
      <c r="AC39" s="389"/>
      <c r="AD39" s="389"/>
      <c r="AE39" s="389"/>
      <c r="AF39" s="389"/>
      <c r="AG39" s="389"/>
      <c r="AH39" s="391"/>
    </row>
    <row r="40" spans="2:34" ht="15">
      <c r="B40" s="728" t="s">
        <v>1718</v>
      </c>
      <c r="C40" s="729"/>
      <c r="D40" s="392"/>
      <c r="E40" s="727"/>
      <c r="F40" s="727"/>
      <c r="G40" s="727"/>
      <c r="H40" s="389"/>
      <c r="I40" s="389"/>
      <c r="J40" s="389"/>
      <c r="K40" s="389"/>
      <c r="L40" s="389"/>
      <c r="M40" s="389"/>
      <c r="N40" s="389"/>
      <c r="O40" s="389"/>
      <c r="P40" s="389"/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/>
      <c r="AC40" s="389"/>
      <c r="AD40" s="389"/>
      <c r="AE40" s="389"/>
      <c r="AF40" s="389"/>
      <c r="AG40" s="389"/>
      <c r="AH40" s="391"/>
    </row>
    <row r="41" spans="2:34" ht="15">
      <c r="B41" s="713" t="s">
        <v>209</v>
      </c>
      <c r="C41" s="714"/>
      <c r="D41" s="393"/>
      <c r="E41" s="715">
        <f>'PN REAL'!F43</f>
        <v>56203000</v>
      </c>
      <c r="F41" s="715"/>
      <c r="G41" s="715"/>
      <c r="H41" s="394"/>
      <c r="I41" s="389"/>
      <c r="J41" s="389"/>
      <c r="K41" s="716" t="s">
        <v>210</v>
      </c>
      <c r="L41" s="716"/>
      <c r="M41" s="716"/>
      <c r="N41" s="716"/>
      <c r="O41" s="716"/>
      <c r="P41" s="716"/>
      <c r="Q41" s="716"/>
      <c r="R41" s="716"/>
      <c r="S41" s="395"/>
      <c r="T41" s="395"/>
      <c r="U41" s="395"/>
      <c r="V41" s="395"/>
      <c r="W41" s="395"/>
      <c r="X41" s="395"/>
      <c r="Y41" s="395"/>
      <c r="Z41" s="395"/>
      <c r="AA41" s="395"/>
      <c r="AB41" s="395"/>
      <c r="AC41" s="395"/>
      <c r="AD41" s="396"/>
      <c r="AE41" s="396"/>
      <c r="AF41" s="396"/>
      <c r="AG41" s="389"/>
      <c r="AH41" s="391"/>
    </row>
    <row r="42" spans="2:34" ht="15">
      <c r="B42" s="713" t="s">
        <v>211</v>
      </c>
      <c r="C42" s="714"/>
      <c r="D42" s="393"/>
      <c r="E42" s="715">
        <f>D23</f>
        <v>252327295.65010783</v>
      </c>
      <c r="F42" s="715"/>
      <c r="G42" s="715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  <c r="AA42" s="389"/>
      <c r="AB42" s="389"/>
      <c r="AC42" s="389"/>
      <c r="AD42" s="389"/>
      <c r="AE42" s="389"/>
      <c r="AF42" s="389"/>
      <c r="AG42" s="389"/>
      <c r="AH42" s="391"/>
    </row>
    <row r="43" spans="2:34" ht="15">
      <c r="B43" s="713" t="s">
        <v>212</v>
      </c>
      <c r="C43" s="714"/>
      <c r="D43" s="393"/>
      <c r="E43" s="715">
        <f>SUM(D24:D29)</f>
        <v>116899789.41351914</v>
      </c>
      <c r="F43" s="715"/>
      <c r="G43" s="715"/>
      <c r="H43" s="389"/>
      <c r="I43" s="389"/>
      <c r="J43" s="389"/>
      <c r="K43" s="389"/>
      <c r="L43" s="389"/>
      <c r="M43" s="389"/>
      <c r="N43" s="389"/>
      <c r="O43" s="389"/>
      <c r="P43" s="389"/>
      <c r="Q43" s="389"/>
      <c r="R43" s="389"/>
      <c r="S43" s="389"/>
      <c r="T43" s="389"/>
      <c r="U43" s="389"/>
      <c r="V43" s="389"/>
      <c r="W43" s="389"/>
      <c r="X43" s="389"/>
      <c r="Y43" s="389"/>
      <c r="Z43" s="389"/>
      <c r="AA43" s="389"/>
      <c r="AB43" s="389"/>
      <c r="AC43" s="389"/>
      <c r="AD43" s="389"/>
      <c r="AE43" s="389"/>
      <c r="AF43" s="389"/>
      <c r="AG43" s="389"/>
      <c r="AH43" s="391"/>
    </row>
    <row r="44" spans="2:34" ht="15">
      <c r="B44" s="713" t="s">
        <v>213</v>
      </c>
      <c r="C44" s="714"/>
      <c r="D44" s="393"/>
      <c r="E44" s="715">
        <f>SUM(E41:G43)</f>
        <v>425430085.063627</v>
      </c>
      <c r="F44" s="715"/>
      <c r="G44" s="715"/>
      <c r="H44" s="389"/>
      <c r="I44" s="394"/>
      <c r="J44" s="389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/>
      <c r="AD44" s="389"/>
      <c r="AE44" s="389"/>
      <c r="AF44" s="389"/>
      <c r="AG44" s="389"/>
      <c r="AH44" s="391"/>
    </row>
    <row r="45" spans="2:34" ht="15">
      <c r="B45" s="713" t="s">
        <v>214</v>
      </c>
      <c r="C45" s="714"/>
      <c r="D45" s="393"/>
      <c r="E45" s="715">
        <f>'PN REAL'!P24*0.55</f>
        <v>245126112.47735393</v>
      </c>
      <c r="F45" s="715"/>
      <c r="G45" s="715"/>
      <c r="H45" s="397"/>
      <c r="I45" s="389"/>
      <c r="J45" s="389"/>
      <c r="K45" s="717"/>
      <c r="L45" s="717"/>
      <c r="M45" s="717"/>
      <c r="N45" s="717"/>
      <c r="O45" s="717"/>
      <c r="P45" s="717"/>
      <c r="Q45" s="717"/>
      <c r="R45" s="717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89"/>
      <c r="AH45" s="391"/>
    </row>
    <row r="46" spans="2:34" ht="15">
      <c r="B46" s="713"/>
      <c r="C46" s="714"/>
      <c r="D46" s="393"/>
      <c r="E46" s="715"/>
      <c r="F46" s="715"/>
      <c r="G46" s="715"/>
      <c r="H46" s="397"/>
      <c r="I46" s="389"/>
      <c r="J46" s="394"/>
      <c r="K46" s="716" t="s">
        <v>215</v>
      </c>
      <c r="L46" s="716"/>
      <c r="M46" s="716"/>
      <c r="N46" s="716"/>
      <c r="O46" s="716"/>
      <c r="P46" s="716"/>
      <c r="Q46" s="716"/>
      <c r="R46" s="716"/>
      <c r="S46" s="395"/>
      <c r="T46" s="395"/>
      <c r="U46" s="395"/>
      <c r="V46" s="395"/>
      <c r="W46" s="395"/>
      <c r="X46" s="395"/>
      <c r="Y46" s="395"/>
      <c r="Z46" s="395"/>
      <c r="AA46" s="395"/>
      <c r="AB46" s="395"/>
      <c r="AC46" s="395"/>
      <c r="AD46" s="395"/>
      <c r="AE46" s="395"/>
      <c r="AF46" s="395"/>
      <c r="AG46" s="389"/>
      <c r="AH46" s="391"/>
    </row>
    <row r="47" spans="2:34" ht="15">
      <c r="B47" s="399"/>
      <c r="C47" s="399"/>
      <c r="D47" s="399"/>
      <c r="E47" s="400"/>
      <c r="F47" s="400"/>
      <c r="G47" s="400"/>
      <c r="H47" s="397"/>
      <c r="I47" s="389"/>
      <c r="J47" s="394"/>
      <c r="K47" s="395"/>
      <c r="L47" s="395"/>
      <c r="M47" s="395"/>
      <c r="N47" s="395"/>
      <c r="O47" s="395"/>
      <c r="P47" s="395"/>
      <c r="Q47" s="395"/>
      <c r="R47" s="395"/>
      <c r="S47" s="395"/>
      <c r="T47" s="395"/>
      <c r="U47" s="395"/>
      <c r="V47" s="395"/>
      <c r="W47" s="395"/>
      <c r="X47" s="395"/>
      <c r="Y47" s="395"/>
      <c r="Z47" s="395"/>
      <c r="AA47" s="395"/>
      <c r="AB47" s="395"/>
      <c r="AC47" s="395"/>
      <c r="AD47" s="395"/>
      <c r="AE47" s="395"/>
      <c r="AF47" s="395"/>
      <c r="AG47" s="389"/>
      <c r="AH47" s="391"/>
    </row>
    <row r="48" spans="2:34" ht="15">
      <c r="B48" s="710" t="s">
        <v>1715</v>
      </c>
      <c r="C48" s="710"/>
      <c r="D48" s="345" t="s">
        <v>142</v>
      </c>
      <c r="E48" s="250" t="s">
        <v>195</v>
      </c>
      <c r="F48" s="251" t="s">
        <v>157</v>
      </c>
      <c r="G48" s="251" t="s">
        <v>158</v>
      </c>
      <c r="H48" s="251" t="s">
        <v>159</v>
      </c>
      <c r="I48" s="251" t="s">
        <v>160</v>
      </c>
      <c r="J48" s="251" t="s">
        <v>161</v>
      </c>
      <c r="K48" s="251" t="s">
        <v>162</v>
      </c>
      <c r="L48" s="251" t="s">
        <v>163</v>
      </c>
      <c r="M48" s="251" t="s">
        <v>164</v>
      </c>
      <c r="N48" s="251" t="s">
        <v>165</v>
      </c>
      <c r="O48" s="251" t="s">
        <v>166</v>
      </c>
      <c r="P48" s="251" t="s">
        <v>167</v>
      </c>
      <c r="Q48" s="251" t="s">
        <v>168</v>
      </c>
      <c r="R48" s="251" t="s">
        <v>169</v>
      </c>
      <c r="S48" s="251" t="s">
        <v>170</v>
      </c>
      <c r="T48" s="251" t="s">
        <v>171</v>
      </c>
      <c r="U48" s="251" t="s">
        <v>172</v>
      </c>
      <c r="V48" s="251" t="s">
        <v>173</v>
      </c>
      <c r="W48" s="251" t="s">
        <v>174</v>
      </c>
      <c r="X48" s="251" t="s">
        <v>175</v>
      </c>
      <c r="Y48" s="251" t="s">
        <v>176</v>
      </c>
      <c r="Z48" s="251" t="s">
        <v>177</v>
      </c>
      <c r="AA48" s="295" t="s">
        <v>178</v>
      </c>
      <c r="AB48" s="251" t="s">
        <v>179</v>
      </c>
      <c r="AC48" s="295" t="s">
        <v>180</v>
      </c>
      <c r="AD48" s="295" t="s">
        <v>1648</v>
      </c>
      <c r="AE48" s="295" t="s">
        <v>1712</v>
      </c>
      <c r="AF48" s="295" t="s">
        <v>1713</v>
      </c>
      <c r="AH48" s="391"/>
    </row>
    <row r="49" spans="2:35" ht="15">
      <c r="B49" s="709" t="s">
        <v>1716</v>
      </c>
      <c r="C49" s="709"/>
      <c r="D49" s="354">
        <v>2500000</v>
      </c>
      <c r="E49" s="355">
        <v>2500000</v>
      </c>
      <c r="F49" s="251"/>
      <c r="G49" s="251"/>
      <c r="H49" s="251"/>
      <c r="I49" s="251"/>
      <c r="J49" s="251"/>
      <c r="K49" s="251"/>
      <c r="L49" s="251"/>
      <c r="M49" s="251"/>
      <c r="N49" s="251"/>
      <c r="O49" s="251"/>
      <c r="P49" s="251"/>
      <c r="Q49" s="251"/>
      <c r="R49" s="251"/>
      <c r="S49" s="251"/>
      <c r="T49" s="251"/>
      <c r="U49" s="251"/>
      <c r="V49" s="251"/>
      <c r="W49" s="251"/>
      <c r="X49" s="251"/>
      <c r="Y49" s="251"/>
      <c r="Z49" s="251"/>
      <c r="AA49" s="295"/>
      <c r="AB49" s="295"/>
      <c r="AC49" s="295"/>
      <c r="AD49" s="295"/>
      <c r="AE49" s="295"/>
      <c r="AF49" s="295"/>
      <c r="AH49" s="391"/>
    </row>
    <row r="50" spans="2:35" ht="15">
      <c r="B50" s="711" t="str">
        <f>B16</f>
        <v>Anticipo Puente</v>
      </c>
      <c r="C50" s="712"/>
      <c r="D50" s="325">
        <f t="shared" ref="D50:AG50" si="17">D16</f>
        <v>49025222.495470792</v>
      </c>
      <c r="E50" s="350">
        <f t="shared" si="17"/>
        <v>0</v>
      </c>
      <c r="F50" s="350">
        <f t="shared" si="17"/>
        <v>0</v>
      </c>
      <c r="G50" s="350">
        <f t="shared" si="17"/>
        <v>18500000</v>
      </c>
      <c r="H50" s="350">
        <f t="shared" si="17"/>
        <v>4800000</v>
      </c>
      <c r="I50" s="350">
        <f t="shared" si="17"/>
        <v>13500000</v>
      </c>
      <c r="J50" s="350">
        <f t="shared" si="17"/>
        <v>11425222.5</v>
      </c>
      <c r="K50" s="350">
        <f t="shared" si="17"/>
        <v>800000</v>
      </c>
      <c r="L50" s="350">
        <f t="shared" si="17"/>
        <v>0</v>
      </c>
      <c r="M50" s="350">
        <f t="shared" si="17"/>
        <v>0</v>
      </c>
      <c r="N50" s="350">
        <f t="shared" si="17"/>
        <v>0</v>
      </c>
      <c r="O50" s="350">
        <f t="shared" si="17"/>
        <v>0</v>
      </c>
      <c r="P50" s="350">
        <f t="shared" si="17"/>
        <v>0</v>
      </c>
      <c r="Q50" s="350">
        <f t="shared" si="17"/>
        <v>0</v>
      </c>
      <c r="R50" s="350">
        <f t="shared" si="17"/>
        <v>0</v>
      </c>
      <c r="S50" s="350">
        <f t="shared" si="17"/>
        <v>0</v>
      </c>
      <c r="T50" s="350">
        <f t="shared" si="17"/>
        <v>0</v>
      </c>
      <c r="U50" s="350">
        <f t="shared" si="17"/>
        <v>0</v>
      </c>
      <c r="V50" s="350">
        <f t="shared" si="17"/>
        <v>0</v>
      </c>
      <c r="W50" s="350">
        <f t="shared" si="17"/>
        <v>0</v>
      </c>
      <c r="X50" s="350">
        <f t="shared" si="17"/>
        <v>0</v>
      </c>
      <c r="Y50" s="350">
        <f t="shared" si="17"/>
        <v>0</v>
      </c>
      <c r="Z50" s="350">
        <f t="shared" si="17"/>
        <v>0</v>
      </c>
      <c r="AA50" s="351">
        <f t="shared" si="17"/>
        <v>0</v>
      </c>
      <c r="AB50" s="351">
        <f t="shared" si="17"/>
        <v>0</v>
      </c>
      <c r="AC50" s="351">
        <f t="shared" si="17"/>
        <v>0</v>
      </c>
      <c r="AD50" s="351">
        <f t="shared" si="17"/>
        <v>0</v>
      </c>
      <c r="AE50" s="351">
        <f t="shared" si="17"/>
        <v>0</v>
      </c>
      <c r="AF50" s="351">
        <f t="shared" si="17"/>
        <v>0</v>
      </c>
      <c r="AG50" s="352">
        <f t="shared" si="17"/>
        <v>49025222.5</v>
      </c>
      <c r="AH50" s="391"/>
      <c r="AI50" s="412"/>
    </row>
    <row r="51" spans="2:35" ht="15">
      <c r="B51" s="711" t="str">
        <f>B17</f>
        <v>Ministraciones</v>
      </c>
      <c r="C51" s="712"/>
      <c r="D51" s="325">
        <f t="shared" ref="D51:AG51" si="18">D17</f>
        <v>196100889.98188314</v>
      </c>
      <c r="E51" s="350">
        <f t="shared" si="18"/>
        <v>0</v>
      </c>
      <c r="F51" s="350">
        <f t="shared" si="18"/>
        <v>0</v>
      </c>
      <c r="G51" s="350">
        <f t="shared" si="18"/>
        <v>0</v>
      </c>
      <c r="H51" s="350">
        <f t="shared" si="18"/>
        <v>0</v>
      </c>
      <c r="I51" s="350">
        <f t="shared" si="18"/>
        <v>0</v>
      </c>
      <c r="J51" s="350">
        <f t="shared" si="18"/>
        <v>1400000</v>
      </c>
      <c r="K51" s="350">
        <f t="shared" si="18"/>
        <v>23500000</v>
      </c>
      <c r="L51" s="350">
        <f t="shared" si="18"/>
        <v>13200000</v>
      </c>
      <c r="M51" s="350">
        <f t="shared" si="18"/>
        <v>15800000</v>
      </c>
      <c r="N51" s="350">
        <f t="shared" si="18"/>
        <v>16400000</v>
      </c>
      <c r="O51" s="350">
        <f t="shared" si="18"/>
        <v>13800000</v>
      </c>
      <c r="P51" s="350">
        <f t="shared" si="18"/>
        <v>14200000</v>
      </c>
      <c r="Q51" s="350">
        <f t="shared" si="18"/>
        <v>18300000</v>
      </c>
      <c r="R51" s="350">
        <f t="shared" si="18"/>
        <v>8800000</v>
      </c>
      <c r="S51" s="350">
        <f t="shared" si="18"/>
        <v>15900000</v>
      </c>
      <c r="T51" s="350">
        <f t="shared" si="18"/>
        <v>10000000</v>
      </c>
      <c r="U51" s="350">
        <f t="shared" si="18"/>
        <v>8600000</v>
      </c>
      <c r="V51" s="350">
        <f t="shared" si="18"/>
        <v>10200000</v>
      </c>
      <c r="W51" s="350">
        <f t="shared" si="18"/>
        <v>6200000</v>
      </c>
      <c r="X51" s="350">
        <f t="shared" si="18"/>
        <v>5100000</v>
      </c>
      <c r="Y51" s="350">
        <f t="shared" si="18"/>
        <v>4000000</v>
      </c>
      <c r="Z51" s="350">
        <f t="shared" si="18"/>
        <v>2400000</v>
      </c>
      <c r="AA51" s="351">
        <f t="shared" si="18"/>
        <v>1500000</v>
      </c>
      <c r="AB51" s="351">
        <f t="shared" si="18"/>
        <v>4050000</v>
      </c>
      <c r="AC51" s="351">
        <f t="shared" si="18"/>
        <v>530000</v>
      </c>
      <c r="AD51" s="351">
        <f t="shared" si="18"/>
        <v>0</v>
      </c>
      <c r="AE51" s="351">
        <f t="shared" si="18"/>
        <v>0</v>
      </c>
      <c r="AF51" s="351">
        <f t="shared" si="18"/>
        <v>0</v>
      </c>
      <c r="AG51" s="352">
        <f t="shared" si="18"/>
        <v>193880000</v>
      </c>
      <c r="AH51" s="391"/>
      <c r="AI51" s="412"/>
    </row>
    <row r="52" spans="2:35" ht="15">
      <c r="B52" s="707" t="str">
        <f>B23</f>
        <v>Construccion</v>
      </c>
      <c r="C52" s="708"/>
      <c r="D52" s="346">
        <f t="shared" ref="D52:AG52" si="19">D23</f>
        <v>252327295.65010783</v>
      </c>
      <c r="E52" s="347">
        <f t="shared" si="19"/>
        <v>2500000</v>
      </c>
      <c r="F52" s="347">
        <f t="shared" si="19"/>
        <v>1556736.0137056476</v>
      </c>
      <c r="G52" s="347">
        <f t="shared" si="19"/>
        <v>16045163.674095223</v>
      </c>
      <c r="H52" s="347">
        <f t="shared" si="19"/>
        <v>6322697.6737035532</v>
      </c>
      <c r="I52" s="347">
        <f t="shared" si="19"/>
        <v>11720920.141308544</v>
      </c>
      <c r="J52" s="347">
        <f t="shared" si="19"/>
        <v>12214707.355924672</v>
      </c>
      <c r="K52" s="347">
        <f t="shared" si="19"/>
        <v>21428448.507786382</v>
      </c>
      <c r="L52" s="347">
        <f t="shared" si="19"/>
        <v>14253623.812688123</v>
      </c>
      <c r="M52" s="347">
        <f t="shared" si="19"/>
        <v>14852044.369676745</v>
      </c>
      <c r="N52" s="347">
        <f t="shared" si="19"/>
        <v>15563028.337177556</v>
      </c>
      <c r="O52" s="347">
        <f t="shared" si="19"/>
        <v>13763700.899628431</v>
      </c>
      <c r="P52" s="347">
        <f t="shared" si="19"/>
        <v>12982453.875564327</v>
      </c>
      <c r="Q52" s="347">
        <f t="shared" si="19"/>
        <v>16036252.216873113</v>
      </c>
      <c r="R52" s="347">
        <f t="shared" si="19"/>
        <v>9255519.3289823458</v>
      </c>
      <c r="S52" s="347">
        <f t="shared" si="19"/>
        <v>13474671.090062642</v>
      </c>
      <c r="T52" s="347">
        <f t="shared" si="19"/>
        <v>10396137.39899452</v>
      </c>
      <c r="U52" s="347">
        <f t="shared" si="19"/>
        <v>10488198.080452077</v>
      </c>
      <c r="V52" s="347">
        <f t="shared" si="19"/>
        <v>12859449.939036883</v>
      </c>
      <c r="W52" s="347">
        <f t="shared" si="19"/>
        <v>7926687.1215381818</v>
      </c>
      <c r="X52" s="347">
        <f t="shared" si="19"/>
        <v>6624489.1627897089</v>
      </c>
      <c r="Y52" s="347">
        <f t="shared" si="19"/>
        <v>4832776.6038337089</v>
      </c>
      <c r="Z52" s="347">
        <f t="shared" si="19"/>
        <v>3009762.6897172984</v>
      </c>
      <c r="AA52" s="347">
        <f t="shared" si="19"/>
        <v>1944055.997044404</v>
      </c>
      <c r="AB52" s="347">
        <f t="shared" si="19"/>
        <v>5934754.009664204</v>
      </c>
      <c r="AC52" s="347">
        <f t="shared" si="19"/>
        <v>914198.25677369256</v>
      </c>
      <c r="AD52" s="347">
        <f t="shared" si="19"/>
        <v>3086098.5114356331</v>
      </c>
      <c r="AE52" s="348">
        <f t="shared" si="19"/>
        <v>2340720.581650204</v>
      </c>
      <c r="AF52" s="348">
        <f t="shared" si="19"/>
        <v>0</v>
      </c>
      <c r="AG52" s="349">
        <f t="shared" si="19"/>
        <v>252327295.6501078</v>
      </c>
      <c r="AH52" s="391"/>
    </row>
    <row r="53" spans="2:35" ht="16" thickBot="1">
      <c r="B53" s="414"/>
      <c r="C53" s="414"/>
      <c r="D53" s="415">
        <f>D49+D50+D51-D52</f>
        <v>-4701183.1727539003</v>
      </c>
      <c r="E53" s="415">
        <f t="shared" ref="E53:AG53" si="20">E49+E50+E51-E52</f>
        <v>0</v>
      </c>
      <c r="F53" s="415">
        <f t="shared" si="20"/>
        <v>-1556736.0137056476</v>
      </c>
      <c r="G53" s="415">
        <f t="shared" si="20"/>
        <v>2454836.3259047773</v>
      </c>
      <c r="H53" s="415">
        <f t="shared" si="20"/>
        <v>-1522697.6737035532</v>
      </c>
      <c r="I53" s="415">
        <f t="shared" si="20"/>
        <v>1779079.8586914558</v>
      </c>
      <c r="J53" s="415">
        <f t="shared" si="20"/>
        <v>610515.14407532848</v>
      </c>
      <c r="K53" s="415">
        <f t="shared" si="20"/>
        <v>2871551.492213618</v>
      </c>
      <c r="L53" s="415">
        <f t="shared" si="20"/>
        <v>-1053623.8126881234</v>
      </c>
      <c r="M53" s="415">
        <f t="shared" si="20"/>
        <v>947955.63032325543</v>
      </c>
      <c r="N53" s="415">
        <f t="shared" si="20"/>
        <v>836971.66282244399</v>
      </c>
      <c r="O53" s="415">
        <f t="shared" si="20"/>
        <v>36299.100371569395</v>
      </c>
      <c r="P53" s="415">
        <f t="shared" si="20"/>
        <v>1217546.1244356725</v>
      </c>
      <c r="Q53" s="415">
        <f t="shared" si="20"/>
        <v>2263747.7831268869</v>
      </c>
      <c r="R53" s="415">
        <f t="shared" si="20"/>
        <v>-455519.32898234576</v>
      </c>
      <c r="S53" s="415">
        <f t="shared" si="20"/>
        <v>2425328.9099373575</v>
      </c>
      <c r="T53" s="415">
        <f t="shared" si="20"/>
        <v>-396137.39899452031</v>
      </c>
      <c r="U53" s="415">
        <f t="shared" si="20"/>
        <v>-1888198.0804520771</v>
      </c>
      <c r="V53" s="415">
        <f t="shared" si="20"/>
        <v>-2659449.9390368834</v>
      </c>
      <c r="W53" s="415">
        <f t="shared" si="20"/>
        <v>-1726687.1215381818</v>
      </c>
      <c r="X53" s="415">
        <f t="shared" si="20"/>
        <v>-1524489.1627897089</v>
      </c>
      <c r="Y53" s="415">
        <f t="shared" si="20"/>
        <v>-832776.60383370891</v>
      </c>
      <c r="Z53" s="415">
        <f t="shared" si="20"/>
        <v>-609762.68971729837</v>
      </c>
      <c r="AA53" s="415">
        <f t="shared" si="20"/>
        <v>-444055.99704440404</v>
      </c>
      <c r="AB53" s="415">
        <f t="shared" si="20"/>
        <v>-1884754.009664204</v>
      </c>
      <c r="AC53" s="415">
        <f t="shared" si="20"/>
        <v>-384198.25677369256</v>
      </c>
      <c r="AD53" s="415">
        <f t="shared" si="20"/>
        <v>-3086098.5114356331</v>
      </c>
      <c r="AE53" s="415">
        <f t="shared" si="20"/>
        <v>-2340720.581650204</v>
      </c>
      <c r="AF53" s="415">
        <f t="shared" si="20"/>
        <v>0</v>
      </c>
      <c r="AG53" s="415">
        <f t="shared" si="20"/>
        <v>-9422073.150107801</v>
      </c>
      <c r="AH53" s="391"/>
    </row>
    <row r="54" spans="2:35" ht="14" thickTop="1">
      <c r="B54" s="389"/>
      <c r="C54" s="389"/>
      <c r="D54" s="389"/>
      <c r="E54" s="389"/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389"/>
      <c r="X54" s="389"/>
      <c r="Y54" s="389"/>
      <c r="Z54" s="389"/>
      <c r="AA54" s="389"/>
      <c r="AB54" s="389"/>
      <c r="AC54" s="389"/>
      <c r="AD54" s="389"/>
      <c r="AE54" s="389"/>
      <c r="AF54" s="389"/>
      <c r="AG54" s="389"/>
    </row>
    <row r="55" spans="2:35">
      <c r="B55" s="389"/>
      <c r="C55" s="389"/>
      <c r="D55" s="389"/>
      <c r="E55" s="389"/>
      <c r="F55" s="416">
        <f>+F16/$E$45</f>
        <v>0</v>
      </c>
      <c r="G55" s="416">
        <v>0.2</v>
      </c>
      <c r="H55" s="416">
        <f>+H16/$E$45</f>
        <v>1.9581757126929715E-2</v>
      </c>
      <c r="I55" s="416">
        <v>0</v>
      </c>
      <c r="J55" s="416">
        <v>0</v>
      </c>
      <c r="K55" s="416">
        <v>0</v>
      </c>
      <c r="L55" s="416">
        <v>0</v>
      </c>
      <c r="M55" s="416">
        <v>0</v>
      </c>
      <c r="N55" s="416">
        <v>0</v>
      </c>
      <c r="O55" s="416">
        <v>0</v>
      </c>
      <c r="P55" s="416">
        <v>0</v>
      </c>
      <c r="Q55" s="416">
        <v>0</v>
      </c>
      <c r="R55" s="416">
        <v>0</v>
      </c>
      <c r="S55" s="416">
        <v>0</v>
      </c>
      <c r="T55" s="416">
        <v>0</v>
      </c>
      <c r="U55" s="416">
        <v>0</v>
      </c>
      <c r="V55" s="416">
        <v>0</v>
      </c>
      <c r="W55" s="416">
        <v>0</v>
      </c>
      <c r="X55" s="416">
        <v>0</v>
      </c>
      <c r="Y55" s="416">
        <v>0</v>
      </c>
      <c r="Z55" s="416">
        <v>0</v>
      </c>
      <c r="AA55" s="416">
        <v>0</v>
      </c>
      <c r="AB55" s="416">
        <v>0</v>
      </c>
      <c r="AC55" s="416">
        <v>0</v>
      </c>
      <c r="AD55" s="416">
        <v>0</v>
      </c>
      <c r="AE55" s="416">
        <v>1</v>
      </c>
      <c r="AF55" s="416">
        <v>2</v>
      </c>
      <c r="AG55" s="389"/>
    </row>
    <row r="56" spans="2:35">
      <c r="B56" s="389"/>
      <c r="C56" s="389"/>
      <c r="D56" s="389"/>
      <c r="E56" s="389"/>
      <c r="F56" s="416">
        <f>+F55</f>
        <v>0</v>
      </c>
      <c r="G56" s="416">
        <f>+G55+F56</f>
        <v>0.2</v>
      </c>
      <c r="H56" s="416">
        <v>0.2</v>
      </c>
      <c r="I56" s="416">
        <v>0.2</v>
      </c>
      <c r="J56" s="416">
        <v>0.2</v>
      </c>
      <c r="K56" s="416">
        <v>0.2</v>
      </c>
      <c r="L56" s="416">
        <v>0.2</v>
      </c>
      <c r="M56" s="416">
        <v>0.2</v>
      </c>
      <c r="N56" s="416">
        <v>0.2</v>
      </c>
      <c r="O56" s="416">
        <v>0.2</v>
      </c>
      <c r="P56" s="416">
        <v>0.2</v>
      </c>
      <c r="Q56" s="416">
        <v>0.2</v>
      </c>
      <c r="R56" s="416">
        <v>0.2</v>
      </c>
      <c r="S56" s="416">
        <v>0.2</v>
      </c>
      <c r="T56" s="416">
        <v>0.2</v>
      </c>
      <c r="U56" s="416">
        <v>0.2</v>
      </c>
      <c r="V56" s="416">
        <v>0.2</v>
      </c>
      <c r="W56" s="416">
        <v>0.2</v>
      </c>
      <c r="X56" s="416">
        <v>0.2</v>
      </c>
      <c r="Y56" s="416">
        <v>0.2</v>
      </c>
      <c r="Z56" s="416">
        <v>0.2</v>
      </c>
      <c r="AA56" s="416">
        <v>0.2</v>
      </c>
      <c r="AB56" s="416">
        <v>0.2</v>
      </c>
      <c r="AC56" s="416">
        <v>0.2</v>
      </c>
      <c r="AD56" s="416">
        <v>0.2</v>
      </c>
      <c r="AE56" s="416">
        <v>0.2</v>
      </c>
      <c r="AF56" s="416">
        <v>0.2</v>
      </c>
      <c r="AG56" s="389"/>
    </row>
    <row r="57" spans="2:35">
      <c r="B57" s="389"/>
      <c r="C57" s="389"/>
      <c r="D57" s="389"/>
      <c r="E57" s="389"/>
      <c r="F57" s="416"/>
      <c r="G57" s="416">
        <f>100%-G56</f>
        <v>0.8</v>
      </c>
      <c r="H57" s="416">
        <f t="shared" ref="H57:AD57" si="21">100%-H56</f>
        <v>0.8</v>
      </c>
      <c r="I57" s="416">
        <f t="shared" si="21"/>
        <v>0.8</v>
      </c>
      <c r="J57" s="416">
        <f t="shared" si="21"/>
        <v>0.8</v>
      </c>
      <c r="K57" s="416">
        <f t="shared" si="21"/>
        <v>0.8</v>
      </c>
      <c r="L57" s="416">
        <f t="shared" si="21"/>
        <v>0.8</v>
      </c>
      <c r="M57" s="416">
        <f t="shared" si="21"/>
        <v>0.8</v>
      </c>
      <c r="N57" s="416">
        <f t="shared" si="21"/>
        <v>0.8</v>
      </c>
      <c r="O57" s="416">
        <f t="shared" si="21"/>
        <v>0.8</v>
      </c>
      <c r="P57" s="416">
        <f t="shared" si="21"/>
        <v>0.8</v>
      </c>
      <c r="Q57" s="416">
        <f t="shared" si="21"/>
        <v>0.8</v>
      </c>
      <c r="R57" s="416">
        <f t="shared" si="21"/>
        <v>0.8</v>
      </c>
      <c r="S57" s="416">
        <f t="shared" si="21"/>
        <v>0.8</v>
      </c>
      <c r="T57" s="416">
        <f t="shared" si="21"/>
        <v>0.8</v>
      </c>
      <c r="U57" s="416">
        <f t="shared" si="21"/>
        <v>0.8</v>
      </c>
      <c r="V57" s="416">
        <f t="shared" si="21"/>
        <v>0.8</v>
      </c>
      <c r="W57" s="416">
        <f t="shared" si="21"/>
        <v>0.8</v>
      </c>
      <c r="X57" s="416">
        <f t="shared" si="21"/>
        <v>0.8</v>
      </c>
      <c r="Y57" s="416">
        <f t="shared" si="21"/>
        <v>0.8</v>
      </c>
      <c r="Z57" s="416">
        <f t="shared" si="21"/>
        <v>0.8</v>
      </c>
      <c r="AA57" s="416">
        <f t="shared" si="21"/>
        <v>0.8</v>
      </c>
      <c r="AB57" s="416">
        <f t="shared" si="21"/>
        <v>0.8</v>
      </c>
      <c r="AC57" s="416">
        <f t="shared" si="21"/>
        <v>0.8</v>
      </c>
      <c r="AD57" s="416">
        <f t="shared" si="21"/>
        <v>0.8</v>
      </c>
      <c r="AE57" s="416">
        <f t="shared" ref="AE57:AF57" si="22">100%-AE56</f>
        <v>0.8</v>
      </c>
      <c r="AF57" s="416">
        <f t="shared" si="22"/>
        <v>0.8</v>
      </c>
      <c r="AG57" s="389"/>
    </row>
    <row r="58" spans="2:35">
      <c r="B58" s="389"/>
      <c r="C58" s="412"/>
      <c r="D58" s="389"/>
      <c r="E58" s="389"/>
      <c r="F58" s="389" t="s">
        <v>1722</v>
      </c>
      <c r="G58" s="417">
        <f>+G23+F23+E23</f>
        <v>20101899.687800869</v>
      </c>
      <c r="H58" s="417">
        <f t="shared" ref="H58:AC58" si="23">+H23</f>
        <v>6322697.6737035532</v>
      </c>
      <c r="I58" s="417">
        <f t="shared" si="23"/>
        <v>11720920.141308544</v>
      </c>
      <c r="J58" s="417">
        <f t="shared" si="23"/>
        <v>12214707.355924672</v>
      </c>
      <c r="K58" s="417">
        <f t="shared" si="23"/>
        <v>21428448.507786382</v>
      </c>
      <c r="L58" s="417">
        <f t="shared" si="23"/>
        <v>14253623.812688123</v>
      </c>
      <c r="M58" s="417">
        <f t="shared" si="23"/>
        <v>14852044.369676745</v>
      </c>
      <c r="N58" s="417">
        <f t="shared" si="23"/>
        <v>15563028.337177556</v>
      </c>
      <c r="O58" s="417">
        <f t="shared" si="23"/>
        <v>13763700.899628431</v>
      </c>
      <c r="P58" s="417">
        <f t="shared" si="23"/>
        <v>12982453.875564327</v>
      </c>
      <c r="Q58" s="417">
        <f t="shared" si="23"/>
        <v>16036252.216873113</v>
      </c>
      <c r="R58" s="417">
        <f t="shared" si="23"/>
        <v>9255519.3289823458</v>
      </c>
      <c r="S58" s="417">
        <f t="shared" si="23"/>
        <v>13474671.090062642</v>
      </c>
      <c r="T58" s="417">
        <f t="shared" si="23"/>
        <v>10396137.39899452</v>
      </c>
      <c r="U58" s="417">
        <f t="shared" si="23"/>
        <v>10488198.080452077</v>
      </c>
      <c r="V58" s="417">
        <f t="shared" si="23"/>
        <v>12859449.939036883</v>
      </c>
      <c r="W58" s="417">
        <f t="shared" si="23"/>
        <v>7926687.1215381818</v>
      </c>
      <c r="X58" s="417">
        <f t="shared" si="23"/>
        <v>6624489.1627897089</v>
      </c>
      <c r="Y58" s="417">
        <f t="shared" si="23"/>
        <v>4832776.6038337089</v>
      </c>
      <c r="Z58" s="417">
        <f t="shared" si="23"/>
        <v>3009762.6897172984</v>
      </c>
      <c r="AA58" s="417">
        <f t="shared" si="23"/>
        <v>1944055.997044404</v>
      </c>
      <c r="AB58" s="417">
        <f t="shared" si="23"/>
        <v>5934754.009664204</v>
      </c>
      <c r="AC58" s="417">
        <f t="shared" si="23"/>
        <v>914198.25677369256</v>
      </c>
      <c r="AD58" s="417">
        <f t="shared" ref="AD58:AF58" si="24">+AD23</f>
        <v>3086098.5114356331</v>
      </c>
      <c r="AE58" s="417">
        <f t="shared" si="24"/>
        <v>2340720.581650204</v>
      </c>
      <c r="AF58" s="417">
        <f t="shared" si="24"/>
        <v>0</v>
      </c>
      <c r="AG58" s="389"/>
    </row>
    <row r="59" spans="2:35">
      <c r="B59" s="389"/>
      <c r="C59" s="412"/>
      <c r="D59" s="389"/>
      <c r="E59" s="389"/>
      <c r="F59" s="389" t="s">
        <v>1723</v>
      </c>
      <c r="G59" s="418">
        <f t="shared" ref="G59:AC59" si="25">+G23*G56</f>
        <v>3209032.7348190448</v>
      </c>
      <c r="H59" s="418">
        <f t="shared" si="25"/>
        <v>1264539.5347407106</v>
      </c>
      <c r="I59" s="418">
        <f t="shared" si="25"/>
        <v>2344184.028261709</v>
      </c>
      <c r="J59" s="418">
        <f t="shared" si="25"/>
        <v>2442941.4711849345</v>
      </c>
      <c r="K59" s="418">
        <f t="shared" si="25"/>
        <v>4285689.7015572768</v>
      </c>
      <c r="L59" s="418">
        <f t="shared" si="25"/>
        <v>2850724.7625376247</v>
      </c>
      <c r="M59" s="418">
        <f t="shared" si="25"/>
        <v>2970408.8739353493</v>
      </c>
      <c r="N59" s="418">
        <f t="shared" si="25"/>
        <v>3112605.6674355115</v>
      </c>
      <c r="O59" s="418">
        <f t="shared" si="25"/>
        <v>2752740.1799256862</v>
      </c>
      <c r="P59" s="418">
        <f t="shared" si="25"/>
        <v>2596490.7751128655</v>
      </c>
      <c r="Q59" s="418">
        <f t="shared" si="25"/>
        <v>3207250.4433746226</v>
      </c>
      <c r="R59" s="418">
        <f t="shared" si="25"/>
        <v>1851103.8657964692</v>
      </c>
      <c r="S59" s="418">
        <f t="shared" si="25"/>
        <v>2694934.2180125285</v>
      </c>
      <c r="T59" s="418">
        <f t="shared" si="25"/>
        <v>2079227.4797989042</v>
      </c>
      <c r="U59" s="418">
        <f t="shared" si="25"/>
        <v>2097639.6160904155</v>
      </c>
      <c r="V59" s="418">
        <f t="shared" si="25"/>
        <v>2571889.9878073768</v>
      </c>
      <c r="W59" s="418">
        <f t="shared" si="25"/>
        <v>1585337.4243076365</v>
      </c>
      <c r="X59" s="418">
        <f t="shared" si="25"/>
        <v>1324897.8325579418</v>
      </c>
      <c r="Y59" s="418">
        <f t="shared" si="25"/>
        <v>966555.32076674188</v>
      </c>
      <c r="Z59" s="418">
        <f t="shared" si="25"/>
        <v>601952.5379434597</v>
      </c>
      <c r="AA59" s="418">
        <f t="shared" si="25"/>
        <v>388811.19940888084</v>
      </c>
      <c r="AB59" s="418">
        <f t="shared" si="25"/>
        <v>1186950.8019328408</v>
      </c>
      <c r="AC59" s="418">
        <f t="shared" si="25"/>
        <v>182839.65135473851</v>
      </c>
      <c r="AD59" s="418">
        <f t="shared" ref="AD59" si="26">+AD23*AD56</f>
        <v>617219.70228712668</v>
      </c>
      <c r="AE59" s="418">
        <v>143105.11903849989</v>
      </c>
      <c r="AF59" s="418">
        <v>0</v>
      </c>
      <c r="AG59" s="418">
        <f t="shared" ref="AG59" si="27">SUM(E59:AF59)</f>
        <v>49329072.929988906</v>
      </c>
    </row>
    <row r="60" spans="2:35">
      <c r="B60" s="389"/>
      <c r="C60" s="389"/>
      <c r="D60" s="389"/>
      <c r="E60" s="389"/>
      <c r="F60" s="389" t="s">
        <v>1721</v>
      </c>
      <c r="G60" s="417">
        <f>+G58-G59</f>
        <v>16892866.952981826</v>
      </c>
      <c r="H60" s="417">
        <f t="shared" ref="H60:AC60" si="28">+H58-H59</f>
        <v>5058158.1389628425</v>
      </c>
      <c r="I60" s="417">
        <f t="shared" si="28"/>
        <v>9376736.1130468361</v>
      </c>
      <c r="J60" s="417">
        <f t="shared" si="28"/>
        <v>9771765.884739738</v>
      </c>
      <c r="K60" s="417">
        <f t="shared" si="28"/>
        <v>17142758.806229107</v>
      </c>
      <c r="L60" s="417">
        <f t="shared" si="28"/>
        <v>11402899.050150499</v>
      </c>
      <c r="M60" s="417">
        <f t="shared" si="28"/>
        <v>11881635.495741395</v>
      </c>
      <c r="N60" s="417">
        <f t="shared" si="28"/>
        <v>12450422.669742044</v>
      </c>
      <c r="O60" s="417">
        <f t="shared" si="28"/>
        <v>11010960.719702745</v>
      </c>
      <c r="P60" s="417">
        <f t="shared" si="28"/>
        <v>10385963.100451462</v>
      </c>
      <c r="Q60" s="417">
        <f t="shared" si="28"/>
        <v>12829001.77349849</v>
      </c>
      <c r="R60" s="417">
        <f t="shared" si="28"/>
        <v>7404415.4631858766</v>
      </c>
      <c r="S60" s="417">
        <f t="shared" si="28"/>
        <v>10779736.872050114</v>
      </c>
      <c r="T60" s="417">
        <f t="shared" si="28"/>
        <v>8316909.9191956166</v>
      </c>
      <c r="U60" s="417">
        <f t="shared" si="28"/>
        <v>8390558.464361662</v>
      </c>
      <c r="V60" s="417">
        <f t="shared" si="28"/>
        <v>10287559.951229507</v>
      </c>
      <c r="W60" s="417">
        <f t="shared" si="28"/>
        <v>6341349.6972305458</v>
      </c>
      <c r="X60" s="417">
        <f t="shared" si="28"/>
        <v>5299591.3302317671</v>
      </c>
      <c r="Y60" s="417">
        <f t="shared" si="28"/>
        <v>3866221.283066967</v>
      </c>
      <c r="Z60" s="417">
        <f t="shared" si="28"/>
        <v>2407810.1517738388</v>
      </c>
      <c r="AA60" s="417">
        <f t="shared" si="28"/>
        <v>1555244.7976355231</v>
      </c>
      <c r="AB60" s="417">
        <f t="shared" si="28"/>
        <v>4747803.2077313634</v>
      </c>
      <c r="AC60" s="417">
        <f t="shared" si="28"/>
        <v>731358.60541895404</v>
      </c>
      <c r="AD60" s="417">
        <f t="shared" ref="AD60:AF60" si="29">+AD58-AD59</f>
        <v>2468878.8091485063</v>
      </c>
      <c r="AE60" s="417">
        <f t="shared" si="29"/>
        <v>2197615.4626117041</v>
      </c>
      <c r="AF60" s="417">
        <f t="shared" si="29"/>
        <v>0</v>
      </c>
      <c r="AG60" s="418">
        <f>(SUM(E60:AF60)-(SUM(E61:AF61)))</f>
        <v>5793377.9291881919</v>
      </c>
    </row>
    <row r="61" spans="2:35">
      <c r="B61" s="389"/>
      <c r="C61" s="389"/>
      <c r="D61" s="389">
        <f>E45/E42</f>
        <v>0.97146094260551386</v>
      </c>
      <c r="E61" s="389"/>
      <c r="F61" s="389" t="s">
        <v>1726</v>
      </c>
      <c r="G61" s="417">
        <f t="shared" ref="G61:AC61" si="30">+G60*$D$61</f>
        <v>16410760.45345326</v>
      </c>
      <c r="H61" s="417">
        <f t="shared" si="30"/>
        <v>4913803.0735245943</v>
      </c>
      <c r="I61" s="417">
        <f t="shared" si="30"/>
        <v>9109132.9029436409</v>
      </c>
      <c r="J61" s="417">
        <f t="shared" si="30"/>
        <v>9492888.8973096684</v>
      </c>
      <c r="K61" s="417">
        <f t="shared" si="30"/>
        <v>16653520.628758302</v>
      </c>
      <c r="L61" s="417">
        <f t="shared" si="30"/>
        <v>11077471.059694722</v>
      </c>
      <c r="M61" s="417">
        <f t="shared" si="30"/>
        <v>11542544.818388067</v>
      </c>
      <c r="N61" s="417">
        <f t="shared" si="30"/>
        <v>12095099.342584664</v>
      </c>
      <c r="O61" s="417">
        <f t="shared" si="30"/>
        <v>10696718.279754715</v>
      </c>
      <c r="P61" s="417">
        <f t="shared" si="30"/>
        <v>10089557.503430663</v>
      </c>
      <c r="Q61" s="417">
        <f t="shared" si="30"/>
        <v>12462874.155570652</v>
      </c>
      <c r="R61" s="417">
        <f t="shared" si="30"/>
        <v>7193100.4253093945</v>
      </c>
      <c r="S61" s="417">
        <f t="shared" si="30"/>
        <v>10472093.342761217</v>
      </c>
      <c r="T61" s="417">
        <f t="shared" si="30"/>
        <v>8079553.1496669222</v>
      </c>
      <c r="U61" s="417">
        <f t="shared" si="30"/>
        <v>8151099.8347754534</v>
      </c>
      <c r="V61" s="417">
        <f t="shared" si="30"/>
        <v>9993962.6873321515</v>
      </c>
      <c r="W61" s="417">
        <f t="shared" si="30"/>
        <v>6160373.5542627759</v>
      </c>
      <c r="X61" s="417">
        <f t="shared" si="30"/>
        <v>5148345.9890909614</v>
      </c>
      <c r="Y61" s="417">
        <f t="shared" si="30"/>
        <v>3755882.9719697349</v>
      </c>
      <c r="Z61" s="417">
        <f t="shared" si="30"/>
        <v>2339093.519657339</v>
      </c>
      <c r="AA61" s="417">
        <f t="shared" si="30"/>
        <v>1510859.577093327</v>
      </c>
      <c r="AB61" s="417">
        <f t="shared" si="30"/>
        <v>4612305.3794881925</v>
      </c>
      <c r="AC61" s="417">
        <f t="shared" si="30"/>
        <v>710486.3202029512</v>
      </c>
      <c r="AD61" s="417">
        <f t="shared" ref="AD61:AF61" si="31">+AD60*$D$61</f>
        <v>2398419.3351141866</v>
      </c>
      <c r="AE61" s="417">
        <f t="shared" si="31"/>
        <v>2134897.5887932186</v>
      </c>
      <c r="AF61" s="417">
        <f t="shared" si="31"/>
        <v>0</v>
      </c>
      <c r="AG61" s="389"/>
    </row>
    <row r="62" spans="2:35">
      <c r="B62" s="389"/>
      <c r="C62" s="389"/>
      <c r="D62" s="419"/>
      <c r="E62" s="389"/>
      <c r="F62" s="389" t="s">
        <v>1725</v>
      </c>
      <c r="G62" s="417">
        <f>+G17</f>
        <v>0</v>
      </c>
      <c r="H62" s="417">
        <f t="shared" ref="H62:AC62" si="32">+H17</f>
        <v>0</v>
      </c>
      <c r="I62" s="417">
        <f t="shared" si="32"/>
        <v>0</v>
      </c>
      <c r="J62" s="417">
        <f t="shared" si="32"/>
        <v>1400000</v>
      </c>
      <c r="K62" s="417">
        <f t="shared" si="32"/>
        <v>23500000</v>
      </c>
      <c r="L62" s="417">
        <f t="shared" si="32"/>
        <v>13200000</v>
      </c>
      <c r="M62" s="417">
        <f t="shared" si="32"/>
        <v>15800000</v>
      </c>
      <c r="N62" s="417">
        <f t="shared" si="32"/>
        <v>16400000</v>
      </c>
      <c r="O62" s="417">
        <f t="shared" si="32"/>
        <v>13800000</v>
      </c>
      <c r="P62" s="417">
        <f t="shared" si="32"/>
        <v>14200000</v>
      </c>
      <c r="Q62" s="417">
        <f t="shared" si="32"/>
        <v>18300000</v>
      </c>
      <c r="R62" s="417">
        <f t="shared" si="32"/>
        <v>8800000</v>
      </c>
      <c r="S62" s="417">
        <f t="shared" si="32"/>
        <v>15900000</v>
      </c>
      <c r="T62" s="417">
        <f t="shared" si="32"/>
        <v>10000000</v>
      </c>
      <c r="U62" s="417">
        <f t="shared" si="32"/>
        <v>8600000</v>
      </c>
      <c r="V62" s="417">
        <f t="shared" si="32"/>
        <v>10200000</v>
      </c>
      <c r="W62" s="417">
        <f t="shared" si="32"/>
        <v>6200000</v>
      </c>
      <c r="X62" s="417">
        <f>+X17</f>
        <v>5100000</v>
      </c>
      <c r="Y62" s="417">
        <f t="shared" si="32"/>
        <v>4000000</v>
      </c>
      <c r="Z62" s="417">
        <f t="shared" si="32"/>
        <v>2400000</v>
      </c>
      <c r="AA62" s="417">
        <f t="shared" si="32"/>
        <v>1500000</v>
      </c>
      <c r="AB62" s="417">
        <f t="shared" si="32"/>
        <v>4050000</v>
      </c>
      <c r="AC62" s="417">
        <f t="shared" si="32"/>
        <v>530000</v>
      </c>
      <c r="AD62" s="417">
        <f t="shared" ref="AD62:AF62" si="33">+AD17</f>
        <v>0</v>
      </c>
      <c r="AE62" s="417">
        <f t="shared" si="33"/>
        <v>0</v>
      </c>
      <c r="AF62" s="417">
        <f t="shared" si="33"/>
        <v>0</v>
      </c>
      <c r="AG62" s="389"/>
    </row>
    <row r="63" spans="2:35">
      <c r="B63" s="389"/>
      <c r="C63" s="389"/>
      <c r="D63" s="419"/>
      <c r="E63" s="389"/>
      <c r="F63" s="389"/>
      <c r="G63" s="417"/>
      <c r="H63" s="417"/>
      <c r="I63" s="417"/>
      <c r="J63" s="417"/>
      <c r="K63" s="417"/>
      <c r="L63" s="417"/>
      <c r="M63" s="417"/>
      <c r="N63" s="417"/>
      <c r="O63" s="417"/>
      <c r="P63" s="417"/>
      <c r="Q63" s="417"/>
      <c r="R63" s="417"/>
      <c r="S63" s="417"/>
      <c r="T63" s="417"/>
      <c r="U63" s="417"/>
      <c r="V63" s="417"/>
      <c r="W63" s="417"/>
      <c r="X63" s="417"/>
      <c r="Y63" s="417"/>
      <c r="Z63" s="417"/>
      <c r="AA63" s="417"/>
      <c r="AB63" s="417"/>
      <c r="AC63" s="417"/>
      <c r="AD63" s="417"/>
      <c r="AE63" s="417"/>
      <c r="AF63" s="417"/>
      <c r="AG63" s="389"/>
    </row>
    <row r="64" spans="2:35">
      <c r="B64" s="389"/>
      <c r="C64" s="389"/>
      <c r="D64" s="389"/>
      <c r="E64" s="389"/>
      <c r="F64" s="389" t="s">
        <v>1724</v>
      </c>
      <c r="G64" s="418">
        <f>+G61-G62</f>
        <v>16410760.45345326</v>
      </c>
      <c r="H64" s="418">
        <f>+H61-H62+G64</f>
        <v>21324563.526977852</v>
      </c>
      <c r="I64" s="418">
        <f t="shared" ref="I64:AC64" si="34">+I61-I62+H64</f>
        <v>30433696.429921493</v>
      </c>
      <c r="J64" s="418">
        <f t="shared" si="34"/>
        <v>38526585.327231161</v>
      </c>
      <c r="K64" s="418">
        <f t="shared" si="34"/>
        <v>31680105.955989465</v>
      </c>
      <c r="L64" s="418">
        <f t="shared" si="34"/>
        <v>29557577.015684187</v>
      </c>
      <c r="M64" s="418">
        <f t="shared" si="34"/>
        <v>25300121.834072255</v>
      </c>
      <c r="N64" s="418">
        <f t="shared" si="34"/>
        <v>20995221.176656917</v>
      </c>
      <c r="O64" s="418">
        <f t="shared" si="34"/>
        <v>17891939.45641163</v>
      </c>
      <c r="P64" s="418">
        <f t="shared" si="34"/>
        <v>13781496.959842293</v>
      </c>
      <c r="Q64" s="418">
        <f t="shared" si="34"/>
        <v>7944371.1154129449</v>
      </c>
      <c r="R64" s="418">
        <f t="shared" si="34"/>
        <v>6337471.5407223394</v>
      </c>
      <c r="S64" s="418">
        <f t="shared" si="34"/>
        <v>909564.8834835561</v>
      </c>
      <c r="T64" s="418">
        <f t="shared" si="34"/>
        <v>-1010881.9668495217</v>
      </c>
      <c r="U64" s="418">
        <f t="shared" si="34"/>
        <v>-1459782.1320740683</v>
      </c>
      <c r="V64" s="418">
        <f t="shared" si="34"/>
        <v>-1665819.4447419168</v>
      </c>
      <c r="W64" s="418">
        <f t="shared" si="34"/>
        <v>-1705445.8904791409</v>
      </c>
      <c r="X64" s="418">
        <f t="shared" si="34"/>
        <v>-1657099.9013881795</v>
      </c>
      <c r="Y64" s="418">
        <f t="shared" si="34"/>
        <v>-1901216.9294184446</v>
      </c>
      <c r="Z64" s="418">
        <f t="shared" si="34"/>
        <v>-1962123.4097611057</v>
      </c>
      <c r="AA64" s="418">
        <f t="shared" si="34"/>
        <v>-1951263.8326677787</v>
      </c>
      <c r="AB64" s="418">
        <f t="shared" si="34"/>
        <v>-1388958.4531795862</v>
      </c>
      <c r="AC64" s="418">
        <f t="shared" si="34"/>
        <v>-1208472.1329766349</v>
      </c>
      <c r="AD64" s="418">
        <f t="shared" ref="AD64:AF64" si="35">+AD61-AD62+AC64</f>
        <v>1189947.2021375517</v>
      </c>
      <c r="AE64" s="418">
        <f t="shared" si="35"/>
        <v>3324844.7909307703</v>
      </c>
      <c r="AF64" s="418">
        <f t="shared" si="35"/>
        <v>3324844.7909307703</v>
      </c>
      <c r="AG64" s="389"/>
    </row>
    <row r="65" spans="2:33">
      <c r="B65" s="389"/>
      <c r="C65" s="389"/>
      <c r="D65" s="389"/>
      <c r="E65" s="389"/>
      <c r="F65" s="389"/>
      <c r="G65" s="389"/>
      <c r="H65" s="389"/>
      <c r="I65" s="389"/>
      <c r="J65" s="389"/>
      <c r="K65" s="389"/>
      <c r="L65" s="389"/>
      <c r="M65" s="389"/>
      <c r="N65" s="389"/>
      <c r="O65" s="389"/>
      <c r="P65" s="389"/>
      <c r="Q65" s="389"/>
      <c r="R65" s="389"/>
      <c r="S65" s="389"/>
      <c r="T65" s="389"/>
      <c r="U65" s="389"/>
      <c r="V65" s="389"/>
      <c r="W65" s="389"/>
      <c r="X65" s="389"/>
      <c r="Y65" s="389"/>
      <c r="Z65" s="389"/>
      <c r="AA65" s="389"/>
      <c r="AB65" s="389"/>
      <c r="AC65" s="389"/>
      <c r="AD65" s="389"/>
      <c r="AE65" s="389"/>
      <c r="AF65" s="389"/>
      <c r="AG65" s="389"/>
    </row>
    <row r="66" spans="2:33">
      <c r="B66" s="389"/>
      <c r="C66" s="389"/>
      <c r="D66" s="389"/>
      <c r="E66" s="389"/>
      <c r="F66" s="389"/>
      <c r="G66" s="389"/>
      <c r="H66" s="389"/>
      <c r="I66" s="389"/>
      <c r="J66" s="389"/>
      <c r="K66" s="389"/>
      <c r="L66" s="389"/>
      <c r="M66" s="389"/>
      <c r="N66" s="389"/>
      <c r="O66" s="389"/>
      <c r="P66" s="389"/>
      <c r="Q66" s="389"/>
      <c r="R66" s="389"/>
      <c r="S66" s="389"/>
      <c r="T66" s="389"/>
      <c r="U66" s="389"/>
      <c r="V66" s="389"/>
      <c r="W66" s="389"/>
      <c r="X66" s="389"/>
      <c r="Y66" s="389"/>
      <c r="Z66" s="389"/>
      <c r="AA66" s="389"/>
      <c r="AB66" s="389"/>
      <c r="AC66" s="389"/>
      <c r="AD66" s="389"/>
      <c r="AE66" s="389"/>
      <c r="AF66" s="389"/>
      <c r="AG66" s="389"/>
    </row>
    <row r="67" spans="2:33">
      <c r="B67" s="389"/>
      <c r="C67" s="389"/>
      <c r="D67" s="389"/>
      <c r="E67" s="389"/>
      <c r="F67" s="389"/>
      <c r="G67" s="389"/>
      <c r="H67" s="389"/>
      <c r="I67" s="389"/>
      <c r="J67" s="389"/>
      <c r="K67" s="389"/>
      <c r="L67" s="389"/>
      <c r="M67" s="389"/>
      <c r="N67" s="389"/>
      <c r="O67" s="389"/>
      <c r="P67" s="389"/>
      <c r="Q67" s="389"/>
      <c r="R67" s="389"/>
      <c r="S67" s="389"/>
      <c r="T67" s="389"/>
      <c r="U67" s="389"/>
      <c r="V67" s="389"/>
      <c r="W67" s="389"/>
      <c r="X67" s="389"/>
      <c r="Y67" s="389"/>
      <c r="Z67" s="389"/>
      <c r="AA67" s="389"/>
      <c r="AB67" s="389"/>
      <c r="AC67" s="389"/>
      <c r="AD67" s="389"/>
      <c r="AE67" s="389"/>
      <c r="AF67" s="389"/>
      <c r="AG67" s="389"/>
    </row>
    <row r="68" spans="2:33">
      <c r="B68" s="389"/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</row>
    <row r="69" spans="2:33">
      <c r="B69" s="389"/>
      <c r="C69" s="389"/>
      <c r="D69" s="389"/>
      <c r="E69" s="389"/>
      <c r="F69" s="389"/>
      <c r="G69" s="389"/>
      <c r="H69" s="389"/>
      <c r="I69" s="389"/>
      <c r="J69" s="389"/>
      <c r="K69" s="389"/>
      <c r="L69" s="389"/>
      <c r="M69" s="389"/>
      <c r="N69" s="389"/>
      <c r="O69" s="389"/>
      <c r="P69" s="389"/>
      <c r="Q69" s="389"/>
      <c r="R69" s="389"/>
      <c r="S69" s="389"/>
      <c r="T69" s="389"/>
      <c r="U69" s="389"/>
      <c r="V69" s="389"/>
      <c r="W69" s="389"/>
      <c r="X69" s="389"/>
      <c r="Y69" s="389"/>
      <c r="Z69" s="389"/>
      <c r="AA69" s="389"/>
      <c r="AB69" s="389"/>
      <c r="AC69" s="389"/>
      <c r="AD69" s="389"/>
      <c r="AE69" s="389"/>
      <c r="AF69" s="389"/>
      <c r="AG69" s="389"/>
    </row>
    <row r="70" spans="2:33">
      <c r="B70" s="389"/>
      <c r="C70" s="389"/>
      <c r="D70" s="389"/>
      <c r="E70" s="389"/>
      <c r="F70" s="389"/>
      <c r="G70" s="389"/>
      <c r="H70" s="389"/>
      <c r="I70" s="389"/>
      <c r="J70" s="389"/>
      <c r="K70" s="389"/>
      <c r="L70" s="389"/>
      <c r="M70" s="389"/>
      <c r="N70" s="389"/>
      <c r="O70" s="389"/>
      <c r="P70" s="389"/>
      <c r="Q70" s="389"/>
      <c r="R70" s="389"/>
      <c r="S70" s="389"/>
      <c r="T70" s="389"/>
      <c r="U70" s="389"/>
      <c r="V70" s="389"/>
      <c r="W70" s="389"/>
      <c r="X70" s="389"/>
      <c r="Y70" s="389"/>
      <c r="Z70" s="389"/>
      <c r="AA70" s="389"/>
      <c r="AB70" s="389"/>
      <c r="AC70" s="389"/>
      <c r="AD70" s="389"/>
      <c r="AE70" s="389"/>
      <c r="AF70" s="389"/>
      <c r="AG70" s="389"/>
    </row>
    <row r="71" spans="2:33">
      <c r="B71" s="389"/>
      <c r="C71" s="389"/>
      <c r="D71" s="389"/>
      <c r="E71" s="389"/>
      <c r="F71" s="389"/>
      <c r="G71" s="389"/>
      <c r="H71" s="389"/>
      <c r="I71" s="389"/>
      <c r="J71" s="389"/>
      <c r="K71" s="389"/>
      <c r="L71" s="389"/>
      <c r="M71" s="389"/>
      <c r="N71" s="389"/>
      <c r="O71" s="389"/>
      <c r="P71" s="389"/>
      <c r="Q71" s="389"/>
      <c r="R71" s="389"/>
      <c r="S71" s="389"/>
      <c r="T71" s="389"/>
      <c r="U71" s="389"/>
      <c r="V71" s="389"/>
      <c r="W71" s="389"/>
      <c r="X71" s="389"/>
      <c r="Y71" s="389"/>
      <c r="Z71" s="389"/>
      <c r="AA71" s="389"/>
      <c r="AB71" s="389"/>
      <c r="AC71" s="389"/>
      <c r="AD71" s="389"/>
      <c r="AE71" s="389"/>
      <c r="AF71" s="389"/>
      <c r="AG71" s="389"/>
    </row>
    <row r="72" spans="2:33">
      <c r="B72" s="389"/>
      <c r="C72" s="389"/>
      <c r="D72" s="389"/>
      <c r="E72" s="389"/>
      <c r="F72" s="389"/>
      <c r="G72" s="389"/>
      <c r="H72" s="389"/>
      <c r="I72" s="389"/>
      <c r="J72" s="389"/>
      <c r="K72" s="389"/>
      <c r="L72" s="389"/>
      <c r="M72" s="389"/>
      <c r="N72" s="389"/>
      <c r="O72" s="389"/>
      <c r="P72" s="389"/>
      <c r="Q72" s="389"/>
      <c r="R72" s="389"/>
      <c r="S72" s="389"/>
      <c r="T72" s="389"/>
      <c r="U72" s="389"/>
      <c r="V72" s="389"/>
      <c r="W72" s="389"/>
      <c r="X72" s="389"/>
      <c r="Y72" s="389"/>
      <c r="Z72" s="389"/>
      <c r="AA72" s="389"/>
      <c r="AB72" s="389"/>
      <c r="AC72" s="389"/>
      <c r="AD72" s="389"/>
      <c r="AE72" s="389"/>
      <c r="AF72" s="389"/>
      <c r="AG72" s="389"/>
    </row>
    <row r="73" spans="2:33">
      <c r="B73" s="389"/>
      <c r="C73" s="389"/>
      <c r="D73" s="389"/>
      <c r="E73" s="389"/>
      <c r="F73" s="389"/>
      <c r="G73" s="389"/>
      <c r="H73" s="389"/>
      <c r="I73" s="389"/>
      <c r="J73" s="389"/>
      <c r="K73" s="389"/>
      <c r="L73" s="389"/>
      <c r="M73" s="389"/>
      <c r="N73" s="389"/>
      <c r="O73" s="389"/>
      <c r="P73" s="389"/>
      <c r="Q73" s="389"/>
      <c r="R73" s="389"/>
      <c r="S73" s="389"/>
      <c r="T73" s="389"/>
      <c r="U73" s="389"/>
      <c r="V73" s="389"/>
      <c r="W73" s="389"/>
      <c r="X73" s="389"/>
      <c r="Y73" s="389"/>
      <c r="Z73" s="389"/>
      <c r="AA73" s="389"/>
      <c r="AB73" s="389"/>
      <c r="AC73" s="389"/>
      <c r="AD73" s="389"/>
      <c r="AE73" s="389"/>
      <c r="AF73" s="389"/>
      <c r="AG73" s="389"/>
    </row>
    <row r="74" spans="2:33">
      <c r="B74" s="389"/>
      <c r="C74" s="389"/>
      <c r="D74" s="389"/>
      <c r="E74" s="389"/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</row>
    <row r="75" spans="2:33">
      <c r="B75" s="389"/>
      <c r="C75" s="389"/>
      <c r="D75" s="389"/>
      <c r="E75" s="389"/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</row>
    <row r="76" spans="2:33">
      <c r="B76" s="389"/>
      <c r="C76" s="389"/>
      <c r="D76" s="389"/>
      <c r="E76" s="389"/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</row>
    <row r="77" spans="2:33">
      <c r="B77" s="389"/>
      <c r="C77" s="389"/>
      <c r="D77" s="389"/>
      <c r="E77" s="389"/>
      <c r="F77" s="389"/>
      <c r="G77" s="389"/>
      <c r="H77" s="389"/>
      <c r="I77" s="389"/>
      <c r="J77" s="389"/>
      <c r="K77" s="389"/>
      <c r="L77" s="389"/>
      <c r="M77" s="389"/>
      <c r="N77" s="389"/>
      <c r="O77" s="389"/>
      <c r="P77" s="389"/>
      <c r="Q77" s="389"/>
      <c r="R77" s="389"/>
      <c r="S77" s="389"/>
      <c r="T77" s="389"/>
      <c r="U77" s="389"/>
      <c r="V77" s="389"/>
      <c r="W77" s="389"/>
      <c r="X77" s="389"/>
      <c r="Y77" s="389"/>
      <c r="Z77" s="389"/>
      <c r="AA77" s="389"/>
      <c r="AB77" s="389"/>
      <c r="AC77" s="389"/>
      <c r="AD77" s="389"/>
      <c r="AE77" s="389"/>
      <c r="AF77" s="389"/>
      <c r="AG77" s="389"/>
    </row>
    <row r="78" spans="2:33">
      <c r="B78" s="389"/>
      <c r="C78" s="389"/>
      <c r="D78" s="389"/>
      <c r="E78" s="389"/>
      <c r="F78" s="389"/>
      <c r="G78" s="389"/>
      <c r="H78" s="389"/>
      <c r="I78" s="389"/>
      <c r="J78" s="389"/>
      <c r="K78" s="389"/>
      <c r="L78" s="389"/>
      <c r="M78" s="389"/>
      <c r="N78" s="389"/>
      <c r="O78" s="389"/>
      <c r="P78" s="389"/>
      <c r="Q78" s="389"/>
      <c r="R78" s="389"/>
      <c r="S78" s="389"/>
      <c r="T78" s="389"/>
      <c r="U78" s="389"/>
      <c r="V78" s="389"/>
      <c r="W78" s="389"/>
      <c r="X78" s="389"/>
      <c r="Y78" s="389"/>
      <c r="Z78" s="389"/>
      <c r="AA78" s="389"/>
      <c r="AB78" s="389"/>
      <c r="AC78" s="389"/>
      <c r="AD78" s="389"/>
      <c r="AE78" s="389"/>
      <c r="AF78" s="389"/>
      <c r="AG78" s="389"/>
    </row>
    <row r="79" spans="2:33">
      <c r="B79" s="389"/>
      <c r="C79" s="389"/>
      <c r="D79" s="389"/>
      <c r="E79" s="389"/>
      <c r="F79" s="389"/>
      <c r="G79" s="389"/>
      <c r="H79" s="389"/>
      <c r="I79" s="389"/>
      <c r="J79" s="389"/>
      <c r="K79" s="389"/>
      <c r="L79" s="389"/>
      <c r="M79" s="389"/>
      <c r="N79" s="389"/>
      <c r="O79" s="389"/>
      <c r="P79" s="389"/>
      <c r="Q79" s="389"/>
      <c r="R79" s="389"/>
      <c r="S79" s="389"/>
      <c r="T79" s="389"/>
      <c r="U79" s="389"/>
      <c r="V79" s="389"/>
      <c r="W79" s="389"/>
      <c r="X79" s="389"/>
      <c r="Y79" s="389"/>
      <c r="Z79" s="389"/>
      <c r="AA79" s="389"/>
      <c r="AB79" s="389"/>
      <c r="AC79" s="389"/>
      <c r="AD79" s="389"/>
      <c r="AE79" s="389"/>
      <c r="AF79" s="389"/>
      <c r="AG79" s="389"/>
    </row>
    <row r="80" spans="2:33">
      <c r="B80" s="389"/>
      <c r="C80" s="389"/>
      <c r="D80" s="389"/>
      <c r="E80" s="389"/>
      <c r="F80" s="389"/>
      <c r="G80" s="389"/>
      <c r="H80" s="389"/>
      <c r="I80" s="389"/>
      <c r="J80" s="389"/>
      <c r="K80" s="389"/>
      <c r="L80" s="389"/>
      <c r="M80" s="389"/>
      <c r="N80" s="389"/>
      <c r="O80" s="389"/>
      <c r="P80" s="389"/>
      <c r="Q80" s="389"/>
      <c r="R80" s="389"/>
      <c r="S80" s="389"/>
      <c r="T80" s="389"/>
      <c r="U80" s="389"/>
      <c r="V80" s="389"/>
      <c r="W80" s="389"/>
      <c r="X80" s="389"/>
      <c r="Y80" s="389"/>
      <c r="Z80" s="389"/>
      <c r="AA80" s="389"/>
      <c r="AB80" s="389"/>
      <c r="AC80" s="389"/>
      <c r="AD80" s="389"/>
      <c r="AE80" s="389"/>
      <c r="AF80" s="389"/>
      <c r="AG80" s="389"/>
    </row>
    <row r="81" spans="2:33">
      <c r="B81" s="389"/>
      <c r="C81" s="389"/>
      <c r="D81" s="389"/>
      <c r="E81" s="389"/>
      <c r="F81" s="389"/>
      <c r="G81" s="389"/>
      <c r="H81" s="389"/>
      <c r="I81" s="389"/>
      <c r="J81" s="389"/>
      <c r="K81" s="389"/>
      <c r="L81" s="389"/>
      <c r="M81" s="389"/>
      <c r="N81" s="389"/>
      <c r="O81" s="389"/>
      <c r="P81" s="389"/>
      <c r="Q81" s="389"/>
      <c r="R81" s="389"/>
      <c r="S81" s="389"/>
      <c r="T81" s="389"/>
      <c r="U81" s="389"/>
      <c r="V81" s="389"/>
      <c r="W81" s="389"/>
      <c r="X81" s="389"/>
      <c r="Y81" s="389"/>
      <c r="Z81" s="389"/>
      <c r="AA81" s="389"/>
      <c r="AB81" s="389"/>
      <c r="AC81" s="389"/>
      <c r="AD81" s="389"/>
      <c r="AE81" s="389"/>
      <c r="AF81" s="389"/>
      <c r="AG81" s="389"/>
    </row>
    <row r="82" spans="2:33">
      <c r="B82" s="389"/>
      <c r="C82" s="389"/>
      <c r="D82" s="389"/>
      <c r="E82" s="389"/>
      <c r="F82" s="389"/>
      <c r="G82" s="389"/>
      <c r="H82" s="389"/>
      <c r="I82" s="389"/>
      <c r="J82" s="389"/>
      <c r="K82" s="389"/>
      <c r="L82" s="389"/>
      <c r="M82" s="389"/>
      <c r="N82" s="389"/>
      <c r="O82" s="389"/>
      <c r="P82" s="389"/>
      <c r="Q82" s="389"/>
      <c r="R82" s="389"/>
      <c r="S82" s="389"/>
      <c r="T82" s="389"/>
      <c r="U82" s="389"/>
      <c r="V82" s="389"/>
      <c r="W82" s="389"/>
      <c r="X82" s="389"/>
      <c r="Y82" s="389"/>
      <c r="Z82" s="389"/>
      <c r="AA82" s="389"/>
      <c r="AB82" s="389"/>
      <c r="AC82" s="389"/>
      <c r="AD82" s="389"/>
      <c r="AE82" s="389"/>
      <c r="AF82" s="389"/>
      <c r="AG82" s="389"/>
    </row>
    <row r="83" spans="2:33">
      <c r="B83" s="389"/>
      <c r="C83" s="389"/>
      <c r="D83" s="389"/>
      <c r="E83" s="389"/>
      <c r="F83" s="389"/>
      <c r="G83" s="389"/>
      <c r="H83" s="389"/>
      <c r="I83" s="389"/>
      <c r="J83" s="389"/>
      <c r="K83" s="389"/>
      <c r="L83" s="389"/>
      <c r="M83" s="389"/>
      <c r="N83" s="389"/>
      <c r="O83" s="389"/>
      <c r="P83" s="389"/>
      <c r="Q83" s="389"/>
      <c r="R83" s="389"/>
      <c r="S83" s="389"/>
      <c r="T83" s="389"/>
      <c r="U83" s="389"/>
      <c r="V83" s="389"/>
      <c r="W83" s="389"/>
      <c r="X83" s="389"/>
      <c r="Y83" s="389"/>
      <c r="Z83" s="389"/>
      <c r="AA83" s="389"/>
      <c r="AB83" s="389"/>
      <c r="AC83" s="389"/>
      <c r="AD83" s="389"/>
      <c r="AE83" s="389"/>
      <c r="AF83" s="389"/>
      <c r="AG83" s="389"/>
    </row>
    <row r="84" spans="2:33">
      <c r="B84" s="389"/>
      <c r="C84" s="389"/>
      <c r="D84" s="389"/>
      <c r="E84" s="389"/>
      <c r="F84" s="389"/>
      <c r="G84" s="389"/>
      <c r="H84" s="389"/>
      <c r="I84" s="389"/>
      <c r="J84" s="389"/>
      <c r="K84" s="389"/>
      <c r="L84" s="389"/>
      <c r="M84" s="389"/>
      <c r="N84" s="389"/>
      <c r="O84" s="389"/>
      <c r="P84" s="389"/>
      <c r="Q84" s="389"/>
      <c r="R84" s="389"/>
      <c r="S84" s="389"/>
      <c r="T84" s="389"/>
      <c r="U84" s="389"/>
      <c r="V84" s="389"/>
      <c r="W84" s="389"/>
      <c r="X84" s="389"/>
      <c r="Y84" s="389"/>
      <c r="Z84" s="389"/>
      <c r="AA84" s="389"/>
      <c r="AB84" s="389"/>
      <c r="AC84" s="389"/>
      <c r="AD84" s="389"/>
      <c r="AE84" s="389"/>
      <c r="AF84" s="389"/>
      <c r="AG84" s="389"/>
    </row>
    <row r="85" spans="2:33">
      <c r="B85" s="389"/>
      <c r="C85" s="389"/>
      <c r="D85" s="389"/>
      <c r="E85" s="389"/>
      <c r="F85" s="389"/>
      <c r="G85" s="389"/>
      <c r="H85" s="389"/>
      <c r="I85" s="389"/>
      <c r="J85" s="389"/>
      <c r="K85" s="389"/>
      <c r="L85" s="389"/>
      <c r="M85" s="389"/>
      <c r="N85" s="389"/>
      <c r="O85" s="389"/>
      <c r="P85" s="389"/>
      <c r="Q85" s="389"/>
      <c r="R85" s="389"/>
      <c r="S85" s="389"/>
      <c r="T85" s="389"/>
      <c r="U85" s="389"/>
      <c r="V85" s="389"/>
      <c r="W85" s="389"/>
      <c r="X85" s="389"/>
      <c r="Y85" s="389"/>
      <c r="Z85" s="389"/>
      <c r="AA85" s="389"/>
      <c r="AB85" s="389"/>
      <c r="AC85" s="389"/>
      <c r="AD85" s="389"/>
      <c r="AE85" s="389"/>
      <c r="AF85" s="389"/>
      <c r="AG85" s="389"/>
    </row>
    <row r="86" spans="2:33">
      <c r="B86" s="389"/>
      <c r="C86" s="389"/>
      <c r="D86" s="389"/>
      <c r="E86" s="389"/>
      <c r="F86" s="389"/>
      <c r="G86" s="389"/>
      <c r="H86" s="389"/>
      <c r="I86" s="389"/>
      <c r="J86" s="389"/>
      <c r="K86" s="389"/>
      <c r="L86" s="389"/>
      <c r="M86" s="389"/>
      <c r="N86" s="389"/>
      <c r="O86" s="389"/>
      <c r="P86" s="389"/>
      <c r="Q86" s="389"/>
      <c r="R86" s="389"/>
      <c r="S86" s="389"/>
      <c r="T86" s="389"/>
      <c r="U86" s="389"/>
      <c r="V86" s="389"/>
      <c r="W86" s="389"/>
      <c r="X86" s="389"/>
      <c r="Y86" s="389"/>
      <c r="Z86" s="389"/>
      <c r="AA86" s="389"/>
      <c r="AB86" s="389"/>
      <c r="AC86" s="389"/>
      <c r="AD86" s="389"/>
      <c r="AE86" s="389"/>
      <c r="AF86" s="389"/>
      <c r="AG86" s="389"/>
    </row>
    <row r="87" spans="2:33">
      <c r="B87" s="389"/>
      <c r="C87" s="389"/>
      <c r="D87" s="389"/>
      <c r="E87" s="389"/>
      <c r="F87" s="389"/>
      <c r="G87" s="389"/>
      <c r="H87" s="389"/>
      <c r="I87" s="389"/>
      <c r="J87" s="389"/>
      <c r="K87" s="389"/>
      <c r="L87" s="389"/>
      <c r="M87" s="389"/>
      <c r="N87" s="389"/>
      <c r="O87" s="389"/>
      <c r="P87" s="389"/>
      <c r="Q87" s="389"/>
      <c r="R87" s="389"/>
      <c r="S87" s="389"/>
      <c r="T87" s="389"/>
      <c r="U87" s="389"/>
      <c r="V87" s="389"/>
      <c r="W87" s="389"/>
      <c r="X87" s="389"/>
      <c r="Y87" s="389"/>
      <c r="Z87" s="389"/>
      <c r="AA87" s="389"/>
      <c r="AB87" s="389"/>
      <c r="AC87" s="389"/>
      <c r="AD87" s="389"/>
      <c r="AE87" s="389"/>
      <c r="AF87" s="389"/>
      <c r="AG87" s="389"/>
    </row>
    <row r="88" spans="2:33">
      <c r="B88" s="389"/>
      <c r="C88" s="389"/>
      <c r="D88" s="389"/>
      <c r="E88" s="389"/>
      <c r="F88" s="389"/>
      <c r="G88" s="389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  <c r="AA88" s="389"/>
      <c r="AB88" s="389"/>
      <c r="AC88" s="389"/>
      <c r="AD88" s="389"/>
      <c r="AE88" s="389"/>
      <c r="AF88" s="389"/>
      <c r="AG88" s="389"/>
    </row>
    <row r="89" spans="2:33">
      <c r="B89" s="389"/>
      <c r="C89" s="389"/>
      <c r="D89" s="389"/>
      <c r="E89" s="389"/>
      <c r="F89" s="389"/>
      <c r="G89" s="389"/>
      <c r="H89" s="389"/>
      <c r="I89" s="389"/>
      <c r="J89" s="389"/>
      <c r="K89" s="389"/>
      <c r="L89" s="389"/>
      <c r="M89" s="389"/>
      <c r="N89" s="389"/>
      <c r="O89" s="389"/>
      <c r="P89" s="389"/>
      <c r="Q89" s="389"/>
      <c r="R89" s="389"/>
      <c r="S89" s="389"/>
      <c r="T89" s="389"/>
      <c r="U89" s="389"/>
      <c r="V89" s="389"/>
      <c r="W89" s="389"/>
      <c r="X89" s="389"/>
      <c r="Y89" s="389"/>
      <c r="Z89" s="389"/>
      <c r="AA89" s="389"/>
      <c r="AB89" s="389"/>
      <c r="AC89" s="389"/>
      <c r="AD89" s="389"/>
      <c r="AE89" s="389"/>
      <c r="AF89" s="389"/>
      <c r="AG89" s="389"/>
    </row>
    <row r="90" spans="2:33">
      <c r="B90" s="389"/>
      <c r="C90" s="389"/>
      <c r="D90" s="389"/>
      <c r="E90" s="389"/>
      <c r="F90" s="389"/>
      <c r="G90" s="389"/>
      <c r="H90" s="389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  <c r="V90" s="389"/>
      <c r="W90" s="389"/>
      <c r="X90" s="389"/>
      <c r="Y90" s="389"/>
      <c r="Z90" s="389"/>
      <c r="AA90" s="389"/>
      <c r="AB90" s="389"/>
      <c r="AC90" s="389"/>
      <c r="AD90" s="389"/>
      <c r="AE90" s="389"/>
      <c r="AF90" s="389"/>
      <c r="AG90" s="389"/>
    </row>
    <row r="91" spans="2:33">
      <c r="B91" s="389"/>
      <c r="C91" s="389"/>
      <c r="D91" s="389"/>
      <c r="E91" s="389"/>
      <c r="F91" s="389"/>
      <c r="G91" s="389"/>
      <c r="H91" s="389"/>
      <c r="I91" s="389"/>
      <c r="J91" s="389"/>
      <c r="K91" s="389"/>
      <c r="L91" s="389"/>
      <c r="M91" s="389"/>
      <c r="N91" s="389"/>
      <c r="O91" s="389"/>
      <c r="P91" s="389"/>
      <c r="Q91" s="389"/>
      <c r="R91" s="389"/>
      <c r="S91" s="389"/>
      <c r="T91" s="389"/>
      <c r="U91" s="389"/>
      <c r="V91" s="389"/>
      <c r="W91" s="389"/>
      <c r="X91" s="389"/>
      <c r="Y91" s="389"/>
      <c r="Z91" s="389"/>
      <c r="AA91" s="389"/>
      <c r="AB91" s="389"/>
      <c r="AC91" s="389"/>
      <c r="AD91" s="389"/>
      <c r="AE91" s="389"/>
      <c r="AF91" s="389"/>
      <c r="AG91" s="389"/>
    </row>
    <row r="92" spans="2:33">
      <c r="B92" s="389"/>
      <c r="C92" s="389"/>
      <c r="D92" s="389"/>
      <c r="E92" s="389"/>
      <c r="F92" s="389"/>
      <c r="G92" s="389"/>
      <c r="H92" s="389"/>
      <c r="I92" s="389"/>
      <c r="J92" s="389"/>
      <c r="K92" s="389"/>
      <c r="L92" s="389"/>
      <c r="M92" s="389"/>
      <c r="N92" s="389"/>
      <c r="O92" s="389"/>
      <c r="P92" s="389"/>
      <c r="Q92" s="389"/>
      <c r="R92" s="389"/>
      <c r="S92" s="389"/>
      <c r="T92" s="389"/>
      <c r="U92" s="389"/>
      <c r="V92" s="389"/>
      <c r="W92" s="389"/>
      <c r="X92" s="389"/>
      <c r="Y92" s="389"/>
      <c r="Z92" s="389"/>
      <c r="AA92" s="389"/>
      <c r="AB92" s="389"/>
      <c r="AC92" s="389"/>
      <c r="AD92" s="389"/>
      <c r="AE92" s="389"/>
      <c r="AF92" s="389"/>
      <c r="AG92" s="389"/>
    </row>
    <row r="93" spans="2:33">
      <c r="B93" s="389"/>
      <c r="C93" s="389"/>
      <c r="D93" s="389"/>
      <c r="E93" s="389"/>
      <c r="F93" s="389"/>
      <c r="G93" s="389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  <c r="V93" s="389"/>
      <c r="W93" s="389"/>
      <c r="X93" s="389"/>
      <c r="Y93" s="389"/>
      <c r="Z93" s="389"/>
      <c r="AA93" s="389"/>
      <c r="AB93" s="389"/>
      <c r="AC93" s="389"/>
      <c r="AD93" s="389"/>
      <c r="AE93" s="389"/>
      <c r="AF93" s="389"/>
      <c r="AG93" s="389"/>
    </row>
    <row r="94" spans="2:33">
      <c r="B94" s="389"/>
      <c r="C94" s="389"/>
      <c r="D94" s="389"/>
      <c r="E94" s="389"/>
      <c r="F94" s="389"/>
      <c r="G94" s="389"/>
      <c r="H94" s="389"/>
      <c r="I94" s="389"/>
      <c r="J94" s="389"/>
      <c r="K94" s="389"/>
      <c r="L94" s="389"/>
      <c r="M94" s="389"/>
      <c r="N94" s="389"/>
      <c r="O94" s="389"/>
      <c r="P94" s="389"/>
      <c r="Q94" s="389"/>
      <c r="R94" s="389"/>
      <c r="S94" s="389"/>
      <c r="T94" s="389"/>
      <c r="U94" s="389"/>
      <c r="V94" s="389"/>
      <c r="W94" s="389"/>
      <c r="X94" s="389"/>
      <c r="Y94" s="389"/>
      <c r="Z94" s="389"/>
      <c r="AA94" s="389"/>
      <c r="AB94" s="389"/>
      <c r="AC94" s="389"/>
      <c r="AD94" s="389"/>
      <c r="AE94" s="389"/>
      <c r="AF94" s="389"/>
      <c r="AG94" s="389"/>
    </row>
    <row r="95" spans="2:33">
      <c r="B95" s="389"/>
      <c r="C95" s="389"/>
      <c r="D95" s="389"/>
      <c r="E95" s="389"/>
      <c r="F95" s="389"/>
      <c r="G95" s="389"/>
      <c r="H95" s="389"/>
      <c r="I95" s="389"/>
      <c r="J95" s="389"/>
      <c r="K95" s="389"/>
      <c r="L95" s="389"/>
      <c r="M95" s="389"/>
      <c r="N95" s="389"/>
      <c r="O95" s="389"/>
      <c r="P95" s="389"/>
      <c r="Q95" s="389"/>
      <c r="R95" s="389"/>
      <c r="S95" s="389"/>
      <c r="T95" s="389"/>
      <c r="U95" s="389"/>
      <c r="V95" s="389"/>
      <c r="W95" s="389"/>
      <c r="X95" s="389"/>
      <c r="Y95" s="389"/>
      <c r="Z95" s="389"/>
      <c r="AA95" s="389"/>
      <c r="AB95" s="389"/>
      <c r="AC95" s="389"/>
      <c r="AD95" s="389"/>
      <c r="AE95" s="389"/>
      <c r="AF95" s="389"/>
      <c r="AG95" s="389"/>
    </row>
    <row r="96" spans="2:33">
      <c r="B96" s="389"/>
      <c r="C96" s="389"/>
      <c r="D96" s="389"/>
      <c r="E96" s="389"/>
      <c r="F96" s="389"/>
      <c r="G96" s="389"/>
      <c r="H96" s="389"/>
      <c r="I96" s="389"/>
      <c r="J96" s="389"/>
      <c r="K96" s="389"/>
      <c r="L96" s="389"/>
      <c r="M96" s="389"/>
      <c r="N96" s="389"/>
      <c r="O96" s="389"/>
      <c r="P96" s="389"/>
      <c r="Q96" s="389"/>
      <c r="R96" s="389"/>
      <c r="S96" s="389"/>
      <c r="T96" s="389"/>
      <c r="U96" s="389"/>
      <c r="V96" s="389"/>
      <c r="W96" s="389"/>
      <c r="X96" s="389"/>
      <c r="Y96" s="389"/>
      <c r="Z96" s="389"/>
      <c r="AA96" s="389"/>
      <c r="AB96" s="389"/>
      <c r="AC96" s="389"/>
      <c r="AD96" s="389"/>
      <c r="AE96" s="389"/>
      <c r="AF96" s="389"/>
      <c r="AG96" s="389"/>
    </row>
    <row r="97" spans="2:33">
      <c r="B97" s="389"/>
      <c r="C97" s="389"/>
      <c r="D97" s="389"/>
      <c r="E97" s="389"/>
      <c r="F97" s="389"/>
      <c r="G97" s="389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  <c r="V97" s="389"/>
      <c r="W97" s="389"/>
      <c r="X97" s="389"/>
      <c r="Y97" s="389"/>
      <c r="Z97" s="389"/>
      <c r="AA97" s="389"/>
      <c r="AB97" s="389"/>
      <c r="AC97" s="389"/>
      <c r="AD97" s="389"/>
      <c r="AE97" s="389"/>
      <c r="AF97" s="389"/>
      <c r="AG97" s="389"/>
    </row>
    <row r="98" spans="2:33">
      <c r="B98" s="389"/>
      <c r="C98" s="389"/>
      <c r="D98" s="389"/>
      <c r="E98" s="389"/>
      <c r="F98" s="389"/>
      <c r="G98" s="389"/>
      <c r="H98" s="389"/>
      <c r="I98" s="389"/>
      <c r="J98" s="389"/>
      <c r="K98" s="389"/>
      <c r="L98" s="389"/>
      <c r="M98" s="389"/>
      <c r="N98" s="389"/>
      <c r="O98" s="389"/>
      <c r="P98" s="389"/>
      <c r="Q98" s="389"/>
      <c r="R98" s="389"/>
      <c r="S98" s="389"/>
      <c r="T98" s="389"/>
      <c r="U98" s="389"/>
      <c r="V98" s="389"/>
      <c r="W98" s="389"/>
      <c r="X98" s="389"/>
      <c r="Y98" s="389"/>
      <c r="Z98" s="389"/>
      <c r="AA98" s="389"/>
      <c r="AB98" s="389"/>
      <c r="AC98" s="389"/>
      <c r="AD98" s="389"/>
      <c r="AE98" s="389"/>
      <c r="AF98" s="389"/>
      <c r="AG98" s="389"/>
    </row>
    <row r="99" spans="2:33">
      <c r="B99" s="389"/>
      <c r="C99" s="389"/>
      <c r="D99" s="389"/>
      <c r="E99" s="389"/>
      <c r="F99" s="389"/>
      <c r="G99" s="389"/>
      <c r="H99" s="389"/>
      <c r="I99" s="389"/>
      <c r="J99" s="389"/>
      <c r="K99" s="389"/>
      <c r="L99" s="389"/>
      <c r="M99" s="389"/>
      <c r="N99" s="389"/>
      <c r="O99" s="389"/>
      <c r="P99" s="389"/>
      <c r="Q99" s="389"/>
      <c r="R99" s="389"/>
      <c r="S99" s="389"/>
      <c r="T99" s="389"/>
      <c r="U99" s="389"/>
      <c r="V99" s="389"/>
      <c r="W99" s="389"/>
      <c r="X99" s="389"/>
      <c r="Y99" s="389"/>
      <c r="Z99" s="389"/>
      <c r="AA99" s="389"/>
      <c r="AB99" s="389"/>
      <c r="AC99" s="389"/>
      <c r="AD99" s="389"/>
      <c r="AE99" s="389"/>
      <c r="AF99" s="389"/>
      <c r="AG99" s="389"/>
    </row>
    <row r="100" spans="2:33">
      <c r="B100" s="389"/>
      <c r="C100" s="389"/>
      <c r="D100" s="389"/>
      <c r="E100" s="389"/>
      <c r="F100" s="389"/>
      <c r="G100" s="389"/>
      <c r="H100" s="389"/>
      <c r="I100" s="389"/>
      <c r="J100" s="389"/>
      <c r="K100" s="389"/>
      <c r="L100" s="389"/>
      <c r="M100" s="389"/>
      <c r="N100" s="389"/>
      <c r="O100" s="389"/>
      <c r="P100" s="389"/>
      <c r="Q100" s="389"/>
      <c r="R100" s="389"/>
      <c r="S100" s="389"/>
      <c r="T100" s="389"/>
      <c r="U100" s="389"/>
      <c r="V100" s="389"/>
      <c r="W100" s="389"/>
      <c r="X100" s="389"/>
      <c r="Y100" s="389"/>
      <c r="Z100" s="389"/>
      <c r="AA100" s="389"/>
      <c r="AB100" s="389"/>
      <c r="AC100" s="389"/>
      <c r="AD100" s="389"/>
      <c r="AE100" s="389"/>
      <c r="AF100" s="389"/>
      <c r="AG100" s="389"/>
    </row>
    <row r="101" spans="2:33">
      <c r="B101" s="389"/>
      <c r="C101" s="389"/>
      <c r="D101" s="389"/>
      <c r="E101" s="389"/>
      <c r="F101" s="389"/>
      <c r="G101" s="389"/>
      <c r="H101" s="389"/>
      <c r="I101" s="389"/>
      <c r="J101" s="389"/>
      <c r="K101" s="389"/>
      <c r="L101" s="389"/>
      <c r="M101" s="389"/>
      <c r="N101" s="389"/>
      <c r="O101" s="389"/>
      <c r="P101" s="389"/>
      <c r="Q101" s="389"/>
      <c r="R101" s="389"/>
      <c r="S101" s="389"/>
      <c r="T101" s="389"/>
      <c r="U101" s="389"/>
      <c r="V101" s="389"/>
      <c r="W101" s="389"/>
      <c r="X101" s="389"/>
      <c r="Y101" s="389"/>
      <c r="Z101" s="389"/>
      <c r="AA101" s="389"/>
      <c r="AB101" s="389"/>
      <c r="AC101" s="389"/>
      <c r="AD101" s="389"/>
      <c r="AE101" s="389"/>
      <c r="AF101" s="389"/>
      <c r="AG101" s="389"/>
    </row>
    <row r="102" spans="2:33">
      <c r="B102" s="389"/>
      <c r="C102" s="389"/>
      <c r="D102" s="389"/>
      <c r="E102" s="389"/>
      <c r="F102" s="389"/>
      <c r="G102" s="389"/>
      <c r="H102" s="389"/>
      <c r="I102" s="389"/>
      <c r="J102" s="389"/>
      <c r="K102" s="389"/>
      <c r="L102" s="389"/>
      <c r="M102" s="389"/>
      <c r="N102" s="389"/>
      <c r="O102" s="389"/>
      <c r="P102" s="389"/>
      <c r="Q102" s="389"/>
      <c r="R102" s="389"/>
      <c r="S102" s="389"/>
      <c r="T102" s="389"/>
      <c r="U102" s="389"/>
      <c r="V102" s="389"/>
      <c r="W102" s="389"/>
      <c r="X102" s="389"/>
      <c r="Y102" s="389"/>
      <c r="Z102" s="389"/>
      <c r="AA102" s="389"/>
      <c r="AB102" s="389"/>
      <c r="AC102" s="389"/>
      <c r="AD102" s="389"/>
      <c r="AE102" s="389"/>
      <c r="AF102" s="389"/>
      <c r="AG102" s="389"/>
    </row>
    <row r="103" spans="2:33">
      <c r="B103" s="389"/>
      <c r="C103" s="389"/>
      <c r="D103" s="389"/>
      <c r="E103" s="389"/>
      <c r="F103" s="389"/>
      <c r="G103" s="389"/>
      <c r="H103" s="389"/>
      <c r="I103" s="389"/>
      <c r="J103" s="389"/>
      <c r="K103" s="389"/>
      <c r="L103" s="389"/>
      <c r="M103" s="389"/>
      <c r="N103" s="389"/>
      <c r="O103" s="389"/>
      <c r="P103" s="389"/>
      <c r="Q103" s="389"/>
      <c r="R103" s="389"/>
      <c r="S103" s="389"/>
      <c r="T103" s="389"/>
      <c r="U103" s="389"/>
      <c r="V103" s="389"/>
      <c r="W103" s="389"/>
      <c r="X103" s="389"/>
      <c r="Y103" s="389"/>
      <c r="Z103" s="389"/>
      <c r="AA103" s="389"/>
      <c r="AB103" s="389"/>
      <c r="AC103" s="389"/>
      <c r="AD103" s="389"/>
      <c r="AE103" s="389"/>
      <c r="AF103" s="389"/>
      <c r="AG103" s="389"/>
    </row>
    <row r="104" spans="2:33">
      <c r="B104" s="389"/>
      <c r="C104" s="389"/>
      <c r="D104" s="389"/>
      <c r="E104" s="389"/>
      <c r="F104" s="389"/>
      <c r="G104" s="389"/>
      <c r="H104" s="389"/>
      <c r="I104" s="389"/>
      <c r="J104" s="389"/>
      <c r="K104" s="389"/>
      <c r="L104" s="389"/>
      <c r="M104" s="389"/>
      <c r="N104" s="389"/>
      <c r="O104" s="389"/>
      <c r="P104" s="389"/>
      <c r="Q104" s="389"/>
      <c r="R104" s="389"/>
      <c r="S104" s="389"/>
      <c r="T104" s="389"/>
      <c r="U104" s="389"/>
      <c r="V104" s="389"/>
      <c r="W104" s="389"/>
      <c r="X104" s="389"/>
      <c r="Y104" s="389"/>
      <c r="Z104" s="389"/>
      <c r="AA104" s="389"/>
      <c r="AB104" s="389"/>
      <c r="AC104" s="389"/>
      <c r="AD104" s="389"/>
      <c r="AE104" s="389"/>
      <c r="AF104" s="389"/>
      <c r="AG104" s="389"/>
    </row>
    <row r="105" spans="2:33">
      <c r="B105" s="389"/>
      <c r="C105" s="389"/>
      <c r="D105" s="389"/>
      <c r="E105" s="389"/>
      <c r="F105" s="389"/>
      <c r="G105" s="389"/>
      <c r="H105" s="389"/>
      <c r="I105" s="389"/>
      <c r="J105" s="389"/>
      <c r="K105" s="389"/>
      <c r="L105" s="389"/>
      <c r="M105" s="389"/>
      <c r="N105" s="389"/>
      <c r="O105" s="389"/>
      <c r="P105" s="389"/>
      <c r="Q105" s="389"/>
      <c r="R105" s="389"/>
      <c r="S105" s="389"/>
      <c r="T105" s="389"/>
      <c r="U105" s="389"/>
      <c r="V105" s="389"/>
      <c r="W105" s="389"/>
      <c r="X105" s="389"/>
      <c r="Y105" s="389"/>
      <c r="Z105" s="389"/>
      <c r="AA105" s="389"/>
      <c r="AB105" s="389"/>
      <c r="AC105" s="389"/>
      <c r="AD105" s="389"/>
      <c r="AE105" s="389"/>
      <c r="AF105" s="389"/>
      <c r="AG105" s="389"/>
    </row>
    <row r="106" spans="2:33">
      <c r="B106" s="389"/>
      <c r="C106" s="389"/>
      <c r="D106" s="389"/>
      <c r="E106" s="389"/>
      <c r="F106" s="389"/>
      <c r="G106" s="389"/>
      <c r="H106" s="389"/>
      <c r="I106" s="389"/>
      <c r="J106" s="389"/>
      <c r="K106" s="389"/>
      <c r="L106" s="389"/>
      <c r="M106" s="389"/>
      <c r="N106" s="389"/>
      <c r="O106" s="389"/>
      <c r="P106" s="389"/>
      <c r="Q106" s="389"/>
      <c r="R106" s="389"/>
      <c r="S106" s="389"/>
      <c r="T106" s="389"/>
      <c r="U106" s="389"/>
      <c r="V106" s="389"/>
      <c r="W106" s="389"/>
      <c r="X106" s="389"/>
      <c r="Y106" s="389"/>
      <c r="Z106" s="389"/>
      <c r="AA106" s="389"/>
      <c r="AB106" s="389"/>
      <c r="AC106" s="389"/>
      <c r="AD106" s="389"/>
      <c r="AE106" s="389"/>
      <c r="AF106" s="389"/>
      <c r="AG106" s="389"/>
    </row>
    <row r="107" spans="2:33">
      <c r="B107" s="389"/>
      <c r="C107" s="389"/>
      <c r="D107" s="389"/>
      <c r="E107" s="389"/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/>
      <c r="R107" s="389"/>
      <c r="S107" s="389"/>
      <c r="T107" s="389"/>
      <c r="U107" s="389"/>
      <c r="V107" s="389"/>
      <c r="W107" s="389"/>
      <c r="X107" s="389"/>
      <c r="Y107" s="389"/>
      <c r="Z107" s="389"/>
      <c r="AA107" s="389"/>
      <c r="AB107" s="389"/>
      <c r="AC107" s="389"/>
      <c r="AD107" s="389"/>
      <c r="AE107" s="389"/>
      <c r="AF107" s="389"/>
      <c r="AG107" s="389"/>
    </row>
    <row r="108" spans="2:33">
      <c r="B108" s="389"/>
      <c r="C108" s="389"/>
      <c r="D108" s="389"/>
      <c r="E108" s="389"/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  <c r="AA108" s="389"/>
      <c r="AB108" s="389"/>
      <c r="AC108" s="389"/>
      <c r="AD108" s="389"/>
      <c r="AE108" s="389"/>
      <c r="AF108" s="389"/>
      <c r="AG108" s="389"/>
    </row>
    <row r="109" spans="2:33">
      <c r="B109" s="389"/>
      <c r="C109" s="389"/>
      <c r="D109" s="389"/>
      <c r="E109" s="389"/>
      <c r="F109" s="389"/>
      <c r="G109" s="389"/>
      <c r="H109" s="389"/>
      <c r="I109" s="389"/>
      <c r="J109" s="389"/>
      <c r="K109" s="389"/>
      <c r="L109" s="389"/>
      <c r="M109" s="389"/>
      <c r="N109" s="389"/>
      <c r="O109" s="389"/>
      <c r="P109" s="389"/>
      <c r="Q109" s="389"/>
      <c r="R109" s="389"/>
      <c r="S109" s="389"/>
      <c r="T109" s="389"/>
      <c r="U109" s="389"/>
      <c r="V109" s="389"/>
      <c r="W109" s="389"/>
      <c r="X109" s="389"/>
      <c r="Y109" s="389"/>
      <c r="Z109" s="389"/>
      <c r="AA109" s="389"/>
      <c r="AB109" s="389"/>
      <c r="AC109" s="389"/>
      <c r="AD109" s="389"/>
      <c r="AE109" s="389"/>
      <c r="AF109" s="389"/>
      <c r="AG109" s="389"/>
    </row>
    <row r="110" spans="2:33">
      <c r="B110" s="389"/>
      <c r="C110" s="389"/>
      <c r="D110" s="389"/>
      <c r="E110" s="389"/>
      <c r="F110" s="389"/>
      <c r="G110" s="389"/>
      <c r="H110" s="389"/>
      <c r="I110" s="389"/>
      <c r="J110" s="389"/>
      <c r="K110" s="389"/>
      <c r="L110" s="389"/>
      <c r="M110" s="389"/>
      <c r="N110" s="389"/>
      <c r="O110" s="389"/>
      <c r="P110" s="389"/>
      <c r="Q110" s="389"/>
      <c r="R110" s="389"/>
      <c r="S110" s="389"/>
      <c r="T110" s="389"/>
      <c r="U110" s="389"/>
      <c r="V110" s="389"/>
      <c r="W110" s="389"/>
      <c r="X110" s="389"/>
      <c r="Y110" s="389"/>
      <c r="Z110" s="389"/>
      <c r="AA110" s="389"/>
      <c r="AB110" s="389"/>
      <c r="AC110" s="389"/>
      <c r="AD110" s="389"/>
      <c r="AE110" s="389"/>
      <c r="AF110" s="389"/>
      <c r="AG110" s="389"/>
    </row>
    <row r="111" spans="2:33">
      <c r="B111" s="389"/>
      <c r="C111" s="389"/>
      <c r="D111" s="389"/>
      <c r="E111" s="389"/>
      <c r="F111" s="389"/>
      <c r="G111" s="389"/>
      <c r="H111" s="389"/>
      <c r="I111" s="389"/>
      <c r="J111" s="389"/>
      <c r="K111" s="389"/>
      <c r="L111" s="389"/>
      <c r="M111" s="389"/>
      <c r="N111" s="389"/>
      <c r="O111" s="389"/>
      <c r="P111" s="389"/>
      <c r="Q111" s="389"/>
      <c r="R111" s="389"/>
      <c r="S111" s="389"/>
      <c r="T111" s="389"/>
      <c r="U111" s="389"/>
      <c r="V111" s="389"/>
      <c r="W111" s="389"/>
      <c r="X111" s="389"/>
      <c r="Y111" s="389"/>
      <c r="Z111" s="389"/>
      <c r="AA111" s="389"/>
      <c r="AB111" s="389"/>
      <c r="AC111" s="389"/>
      <c r="AD111" s="389"/>
      <c r="AE111" s="389"/>
      <c r="AF111" s="389"/>
      <c r="AG111" s="389"/>
    </row>
    <row r="112" spans="2:33">
      <c r="B112" s="389"/>
      <c r="C112" s="389"/>
      <c r="D112" s="389"/>
      <c r="E112" s="389"/>
      <c r="F112" s="389"/>
      <c r="G112" s="389"/>
      <c r="H112" s="389"/>
      <c r="I112" s="389"/>
      <c r="J112" s="389"/>
      <c r="K112" s="389"/>
      <c r="L112" s="389"/>
      <c r="M112" s="389"/>
      <c r="N112" s="389"/>
      <c r="O112" s="389"/>
      <c r="P112" s="389"/>
      <c r="Q112" s="389"/>
      <c r="R112" s="389"/>
      <c r="S112" s="389"/>
      <c r="T112" s="389"/>
      <c r="U112" s="389"/>
      <c r="V112" s="389"/>
      <c r="W112" s="389"/>
      <c r="X112" s="389"/>
      <c r="Y112" s="389"/>
      <c r="Z112" s="389"/>
      <c r="AA112" s="389"/>
      <c r="AB112" s="389"/>
      <c r="AC112" s="389"/>
      <c r="AD112" s="389"/>
      <c r="AE112" s="389"/>
      <c r="AF112" s="389"/>
      <c r="AG112" s="389"/>
    </row>
    <row r="113" spans="2:33">
      <c r="B113" s="389"/>
      <c r="C113" s="389"/>
      <c r="D113" s="389"/>
      <c r="E113" s="389"/>
      <c r="F113" s="389"/>
      <c r="G113" s="389"/>
      <c r="H113" s="389"/>
      <c r="I113" s="389"/>
      <c r="J113" s="389"/>
      <c r="K113" s="389"/>
      <c r="L113" s="389"/>
      <c r="M113" s="389"/>
      <c r="N113" s="389"/>
      <c r="O113" s="389"/>
      <c r="P113" s="389"/>
      <c r="Q113" s="389"/>
      <c r="R113" s="389"/>
      <c r="S113" s="389"/>
      <c r="T113" s="389"/>
      <c r="U113" s="389"/>
      <c r="V113" s="389"/>
      <c r="W113" s="389"/>
      <c r="X113" s="389"/>
      <c r="Y113" s="389"/>
      <c r="Z113" s="389"/>
      <c r="AA113" s="389"/>
      <c r="AB113" s="389"/>
      <c r="AC113" s="389"/>
      <c r="AD113" s="389"/>
      <c r="AE113" s="389"/>
      <c r="AF113" s="389"/>
      <c r="AG113" s="389"/>
    </row>
    <row r="114" spans="2:33">
      <c r="B114" s="389"/>
      <c r="C114" s="389"/>
      <c r="D114" s="389"/>
      <c r="E114" s="389"/>
      <c r="F114" s="389"/>
      <c r="G114" s="389"/>
      <c r="H114" s="389"/>
      <c r="I114" s="389"/>
      <c r="J114" s="389"/>
      <c r="K114" s="389"/>
      <c r="L114" s="389"/>
      <c r="M114" s="389"/>
      <c r="N114" s="389"/>
      <c r="O114" s="389"/>
      <c r="P114" s="389"/>
      <c r="Q114" s="389"/>
      <c r="R114" s="389"/>
      <c r="S114" s="389"/>
      <c r="T114" s="389"/>
      <c r="U114" s="389"/>
      <c r="V114" s="389"/>
      <c r="W114" s="389"/>
      <c r="X114" s="389"/>
      <c r="Y114" s="389"/>
      <c r="Z114" s="389"/>
      <c r="AA114" s="389"/>
      <c r="AB114" s="389"/>
      <c r="AC114" s="389"/>
      <c r="AD114" s="389"/>
      <c r="AE114" s="389"/>
      <c r="AF114" s="389"/>
      <c r="AG114" s="389"/>
    </row>
    <row r="115" spans="2:33">
      <c r="B115" s="389"/>
      <c r="C115" s="389"/>
      <c r="D115" s="389"/>
      <c r="E115" s="389"/>
      <c r="F115" s="389"/>
      <c r="G115" s="389"/>
      <c r="H115" s="389"/>
      <c r="I115" s="389"/>
      <c r="J115" s="389"/>
      <c r="K115" s="389"/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  <c r="V115" s="389"/>
      <c r="W115" s="389"/>
      <c r="X115" s="389"/>
      <c r="Y115" s="389"/>
      <c r="Z115" s="389"/>
      <c r="AA115" s="389"/>
      <c r="AB115" s="389"/>
      <c r="AC115" s="389"/>
      <c r="AD115" s="389"/>
      <c r="AE115" s="389"/>
      <c r="AF115" s="389"/>
      <c r="AG115" s="389"/>
    </row>
    <row r="116" spans="2:33">
      <c r="B116" s="389"/>
      <c r="C116" s="389"/>
      <c r="D116" s="389"/>
      <c r="E116" s="389"/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</row>
    <row r="117" spans="2:33">
      <c r="B117" s="389"/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389"/>
      <c r="AD117" s="389"/>
      <c r="AE117" s="389"/>
      <c r="AF117" s="389"/>
      <c r="AG117" s="389"/>
    </row>
    <row r="118" spans="2:33">
      <c r="B118" s="389"/>
      <c r="C118" s="389"/>
      <c r="D118" s="389"/>
      <c r="E118" s="389"/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</row>
    <row r="119" spans="2:33">
      <c r="B119" s="389"/>
      <c r="C119" s="389"/>
      <c r="D119" s="389"/>
      <c r="E119" s="389"/>
      <c r="F119" s="389"/>
      <c r="G119" s="389"/>
      <c r="H119" s="389"/>
      <c r="I119" s="389"/>
      <c r="J119" s="389"/>
      <c r="K119" s="389"/>
      <c r="L119" s="389"/>
      <c r="M119" s="389"/>
      <c r="N119" s="389"/>
      <c r="O119" s="389"/>
      <c r="P119" s="389"/>
      <c r="Q119" s="389"/>
      <c r="R119" s="389"/>
      <c r="S119" s="389"/>
      <c r="T119" s="389"/>
      <c r="U119" s="389"/>
      <c r="V119" s="389"/>
      <c r="W119" s="389"/>
      <c r="X119" s="389"/>
      <c r="Y119" s="389"/>
      <c r="Z119" s="389"/>
      <c r="AA119" s="389"/>
      <c r="AB119" s="389"/>
      <c r="AC119" s="389"/>
      <c r="AD119" s="389"/>
      <c r="AE119" s="389"/>
      <c r="AF119" s="389"/>
      <c r="AG119" s="389"/>
    </row>
    <row r="120" spans="2:33">
      <c r="B120" s="389"/>
      <c r="C120" s="389"/>
      <c r="D120" s="389"/>
      <c r="E120" s="389"/>
      <c r="F120" s="389"/>
      <c r="G120" s="389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  <c r="AA120" s="389"/>
      <c r="AB120" s="389"/>
      <c r="AC120" s="389"/>
      <c r="AD120" s="389"/>
      <c r="AE120" s="389"/>
      <c r="AF120" s="389"/>
      <c r="AG120" s="389"/>
    </row>
    <row r="121" spans="2:33">
      <c r="B121" s="389"/>
      <c r="C121" s="389"/>
      <c r="D121" s="389"/>
      <c r="E121" s="389"/>
      <c r="F121" s="389"/>
      <c r="G121" s="389"/>
      <c r="H121" s="389"/>
      <c r="I121" s="389"/>
      <c r="J121" s="389"/>
      <c r="K121" s="389"/>
      <c r="L121" s="389"/>
      <c r="M121" s="389"/>
      <c r="N121" s="389"/>
      <c r="O121" s="389"/>
      <c r="P121" s="389"/>
      <c r="Q121" s="389"/>
      <c r="R121" s="389"/>
      <c r="S121" s="389"/>
      <c r="T121" s="389"/>
      <c r="U121" s="389"/>
      <c r="V121" s="389"/>
      <c r="W121" s="389"/>
      <c r="X121" s="389"/>
      <c r="Y121" s="389"/>
      <c r="Z121" s="389"/>
      <c r="AA121" s="389"/>
      <c r="AB121" s="389"/>
      <c r="AC121" s="389"/>
      <c r="AD121" s="389"/>
      <c r="AE121" s="389"/>
      <c r="AF121" s="389"/>
      <c r="AG121" s="389"/>
    </row>
    <row r="122" spans="2:33">
      <c r="B122" s="389"/>
      <c r="C122" s="389"/>
      <c r="D122" s="389"/>
      <c r="E122" s="389"/>
      <c r="F122" s="389"/>
      <c r="G122" s="389"/>
      <c r="H122" s="389"/>
      <c r="I122" s="389"/>
      <c r="J122" s="389"/>
      <c r="K122" s="389"/>
      <c r="L122" s="389"/>
      <c r="M122" s="389"/>
      <c r="N122" s="389"/>
      <c r="O122" s="389"/>
      <c r="P122" s="389"/>
      <c r="Q122" s="389"/>
      <c r="R122" s="389"/>
      <c r="S122" s="389"/>
      <c r="T122" s="389"/>
      <c r="U122" s="389"/>
      <c r="V122" s="389"/>
      <c r="W122" s="389"/>
      <c r="X122" s="389"/>
      <c r="Y122" s="389"/>
      <c r="Z122" s="389"/>
      <c r="AA122" s="389"/>
      <c r="AB122" s="389"/>
      <c r="AC122" s="389"/>
      <c r="AD122" s="389"/>
      <c r="AE122" s="389"/>
      <c r="AF122" s="389"/>
      <c r="AG122" s="389"/>
    </row>
    <row r="123" spans="2:33">
      <c r="B123" s="389"/>
      <c r="C123" s="389"/>
      <c r="D123" s="389"/>
      <c r="E123" s="389"/>
      <c r="F123" s="389"/>
      <c r="G123" s="389"/>
      <c r="H123" s="389"/>
      <c r="I123" s="389"/>
      <c r="J123" s="389"/>
      <c r="K123" s="389"/>
      <c r="L123" s="389"/>
      <c r="M123" s="389"/>
      <c r="N123" s="389"/>
      <c r="O123" s="389"/>
      <c r="P123" s="389"/>
      <c r="Q123" s="389"/>
      <c r="R123" s="389"/>
      <c r="S123" s="389"/>
      <c r="T123" s="389"/>
      <c r="U123" s="389"/>
      <c r="V123" s="389"/>
      <c r="W123" s="389"/>
      <c r="X123" s="389"/>
      <c r="Y123" s="389"/>
      <c r="Z123" s="389"/>
      <c r="AA123" s="389"/>
      <c r="AB123" s="389"/>
      <c r="AC123" s="389"/>
      <c r="AD123" s="389"/>
      <c r="AE123" s="389"/>
      <c r="AF123" s="389"/>
      <c r="AG123" s="389"/>
    </row>
    <row r="124" spans="2:33">
      <c r="B124" s="389"/>
      <c r="C124" s="389"/>
      <c r="D124" s="389"/>
      <c r="E124" s="389"/>
      <c r="F124" s="389"/>
      <c r="G124" s="389"/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  <c r="AA124" s="389"/>
      <c r="AB124" s="389"/>
      <c r="AC124" s="389"/>
      <c r="AD124" s="389"/>
      <c r="AE124" s="389"/>
      <c r="AF124" s="389"/>
      <c r="AG124" s="389"/>
    </row>
    <row r="125" spans="2:33">
      <c r="B125" s="389"/>
      <c r="C125" s="389"/>
      <c r="D125" s="389"/>
      <c r="E125" s="389"/>
      <c r="F125" s="389"/>
      <c r="G125" s="389"/>
      <c r="H125" s="389"/>
      <c r="I125" s="389"/>
      <c r="J125" s="389"/>
      <c r="K125" s="389"/>
      <c r="L125" s="389"/>
      <c r="M125" s="389"/>
      <c r="N125" s="389"/>
      <c r="O125" s="389"/>
      <c r="P125" s="389"/>
      <c r="Q125" s="389"/>
      <c r="R125" s="389"/>
      <c r="S125" s="389"/>
      <c r="T125" s="389"/>
      <c r="U125" s="389"/>
      <c r="V125" s="389"/>
      <c r="W125" s="389"/>
      <c r="X125" s="389"/>
      <c r="Y125" s="389"/>
      <c r="Z125" s="389"/>
      <c r="AA125" s="389"/>
      <c r="AB125" s="389"/>
      <c r="AC125" s="389"/>
      <c r="AD125" s="389"/>
      <c r="AE125" s="389"/>
      <c r="AF125" s="389"/>
      <c r="AG125" s="389"/>
    </row>
    <row r="126" spans="2:33">
      <c r="B126" s="389"/>
      <c r="C126" s="389"/>
      <c r="D126" s="389"/>
      <c r="E126" s="389"/>
      <c r="F126" s="389"/>
      <c r="G126" s="389"/>
      <c r="H126" s="389"/>
      <c r="I126" s="389"/>
      <c r="J126" s="389"/>
      <c r="K126" s="389"/>
      <c r="L126" s="389"/>
      <c r="M126" s="389"/>
      <c r="N126" s="389"/>
      <c r="O126" s="389"/>
      <c r="P126" s="389"/>
      <c r="Q126" s="389"/>
      <c r="R126" s="389"/>
      <c r="S126" s="389"/>
      <c r="T126" s="389"/>
      <c r="U126" s="389"/>
      <c r="V126" s="389"/>
      <c r="W126" s="389"/>
      <c r="X126" s="389"/>
      <c r="Y126" s="389"/>
      <c r="Z126" s="389"/>
      <c r="AA126" s="389"/>
      <c r="AB126" s="389"/>
      <c r="AC126" s="389"/>
      <c r="AD126" s="389"/>
      <c r="AE126" s="389"/>
      <c r="AF126" s="389"/>
      <c r="AG126" s="389"/>
    </row>
    <row r="127" spans="2:33">
      <c r="B127" s="389"/>
      <c r="C127" s="389"/>
      <c r="D127" s="389"/>
      <c r="E127" s="389"/>
      <c r="F127" s="389"/>
      <c r="G127" s="389"/>
      <c r="H127" s="389"/>
      <c r="I127" s="389"/>
      <c r="J127" s="389"/>
      <c r="K127" s="389"/>
      <c r="L127" s="389"/>
      <c r="M127" s="389"/>
      <c r="N127" s="389"/>
      <c r="O127" s="389"/>
      <c r="P127" s="389"/>
      <c r="Q127" s="389"/>
      <c r="R127" s="389"/>
      <c r="S127" s="389"/>
      <c r="T127" s="389"/>
      <c r="U127" s="389"/>
      <c r="V127" s="389"/>
      <c r="W127" s="389"/>
      <c r="X127" s="389"/>
      <c r="Y127" s="389"/>
      <c r="Z127" s="389"/>
      <c r="AA127" s="389"/>
      <c r="AB127" s="389"/>
      <c r="AC127" s="389"/>
      <c r="AD127" s="389"/>
      <c r="AE127" s="389"/>
      <c r="AF127" s="389"/>
      <c r="AG127" s="389"/>
    </row>
    <row r="128" spans="2:33">
      <c r="B128" s="389"/>
      <c r="C128" s="389"/>
      <c r="D128" s="389"/>
      <c r="E128" s="389"/>
      <c r="F128" s="389"/>
      <c r="G128" s="389"/>
      <c r="H128" s="389"/>
      <c r="I128" s="389"/>
      <c r="J128" s="389"/>
      <c r="K128" s="389"/>
      <c r="L128" s="389"/>
      <c r="M128" s="389"/>
      <c r="N128" s="389"/>
      <c r="O128" s="389"/>
      <c r="P128" s="389"/>
      <c r="Q128" s="389"/>
      <c r="R128" s="389"/>
      <c r="S128" s="389"/>
      <c r="T128" s="389"/>
      <c r="U128" s="389"/>
      <c r="V128" s="389"/>
      <c r="W128" s="389"/>
      <c r="X128" s="389"/>
      <c r="Y128" s="389"/>
      <c r="Z128" s="389"/>
      <c r="AA128" s="389"/>
      <c r="AB128" s="389"/>
      <c r="AC128" s="389"/>
      <c r="AD128" s="389"/>
      <c r="AE128" s="389"/>
      <c r="AF128" s="389"/>
      <c r="AG128" s="389"/>
    </row>
    <row r="129" spans="2:33">
      <c r="B129" s="389"/>
      <c r="C129" s="389"/>
      <c r="D129" s="389"/>
      <c r="E129" s="389"/>
      <c r="F129" s="389"/>
      <c r="G129" s="389"/>
      <c r="H129" s="389"/>
      <c r="I129" s="389"/>
      <c r="J129" s="389"/>
      <c r="K129" s="389"/>
      <c r="L129" s="389"/>
      <c r="M129" s="389"/>
      <c r="N129" s="389"/>
      <c r="O129" s="389"/>
      <c r="P129" s="389"/>
      <c r="Q129" s="389"/>
      <c r="R129" s="389"/>
      <c r="S129" s="389"/>
      <c r="T129" s="389"/>
      <c r="U129" s="389"/>
      <c r="V129" s="389"/>
      <c r="W129" s="389"/>
      <c r="X129" s="389"/>
      <c r="Y129" s="389"/>
      <c r="Z129" s="389"/>
      <c r="AA129" s="389"/>
      <c r="AB129" s="389"/>
      <c r="AC129" s="389"/>
      <c r="AD129" s="389"/>
      <c r="AE129" s="389"/>
      <c r="AF129" s="389"/>
      <c r="AG129" s="389"/>
    </row>
    <row r="130" spans="2:33">
      <c r="B130" s="389"/>
      <c r="C130" s="389"/>
      <c r="D130" s="389"/>
      <c r="E130" s="389"/>
      <c r="F130" s="389"/>
      <c r="G130" s="389"/>
      <c r="H130" s="389"/>
      <c r="I130" s="389"/>
      <c r="J130" s="389"/>
      <c r="K130" s="389"/>
      <c r="L130" s="389"/>
      <c r="M130" s="389"/>
      <c r="N130" s="389"/>
      <c r="O130" s="389"/>
      <c r="P130" s="389"/>
      <c r="Q130" s="389"/>
      <c r="R130" s="389"/>
      <c r="S130" s="389"/>
      <c r="T130" s="389"/>
      <c r="U130" s="389"/>
      <c r="V130" s="389"/>
      <c r="W130" s="389"/>
      <c r="X130" s="389"/>
      <c r="Y130" s="389"/>
      <c r="Z130" s="389"/>
      <c r="AA130" s="389"/>
      <c r="AB130" s="389"/>
      <c r="AC130" s="389"/>
      <c r="AD130" s="389"/>
      <c r="AE130" s="389"/>
      <c r="AF130" s="389"/>
      <c r="AG130" s="389"/>
    </row>
    <row r="131" spans="2:33">
      <c r="B131" s="389"/>
      <c r="C131" s="389"/>
      <c r="D131" s="389"/>
      <c r="E131" s="389"/>
      <c r="F131" s="389"/>
      <c r="G131" s="389"/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  <c r="V131" s="389"/>
      <c r="W131" s="389"/>
      <c r="X131" s="389"/>
      <c r="Y131" s="389"/>
      <c r="Z131" s="389"/>
      <c r="AA131" s="389"/>
      <c r="AB131" s="389"/>
      <c r="AC131" s="389"/>
      <c r="AD131" s="389"/>
      <c r="AE131" s="389"/>
      <c r="AF131" s="389"/>
      <c r="AG131" s="389"/>
    </row>
    <row r="132" spans="2:33">
      <c r="B132" s="389"/>
      <c r="C132" s="389"/>
      <c r="D132" s="389"/>
      <c r="E132" s="389"/>
      <c r="F132" s="389"/>
      <c r="G132" s="389"/>
      <c r="H132" s="389"/>
      <c r="I132" s="389"/>
      <c r="J132" s="389"/>
      <c r="K132" s="389"/>
      <c r="L132" s="389"/>
      <c r="M132" s="389"/>
      <c r="N132" s="389"/>
      <c r="O132" s="389"/>
      <c r="P132" s="389"/>
      <c r="Q132" s="389"/>
      <c r="R132" s="389"/>
      <c r="S132" s="389"/>
      <c r="T132" s="389"/>
      <c r="U132" s="389"/>
      <c r="V132" s="389"/>
      <c r="W132" s="389"/>
      <c r="X132" s="389"/>
      <c r="Y132" s="389"/>
      <c r="Z132" s="389"/>
      <c r="AA132" s="389"/>
      <c r="AB132" s="389"/>
      <c r="AC132" s="389"/>
      <c r="AD132" s="389"/>
      <c r="AE132" s="389"/>
      <c r="AF132" s="389"/>
      <c r="AG132" s="389"/>
    </row>
    <row r="133" spans="2:33">
      <c r="B133" s="389"/>
      <c r="C133" s="389"/>
      <c r="D133" s="389"/>
      <c r="E133" s="389"/>
      <c r="F133" s="389"/>
      <c r="G133" s="389"/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  <c r="AA133" s="389"/>
      <c r="AB133" s="389"/>
      <c r="AC133" s="389"/>
      <c r="AD133" s="389"/>
      <c r="AE133" s="389"/>
      <c r="AF133" s="389"/>
      <c r="AG133" s="389"/>
    </row>
    <row r="134" spans="2:33">
      <c r="B134" s="389"/>
      <c r="C134" s="389"/>
      <c r="D134" s="389"/>
      <c r="E134" s="389"/>
      <c r="F134" s="389"/>
      <c r="G134" s="389"/>
      <c r="H134" s="389"/>
      <c r="I134" s="389"/>
      <c r="J134" s="389"/>
      <c r="K134" s="389"/>
      <c r="L134" s="389"/>
      <c r="M134" s="389"/>
      <c r="N134" s="389"/>
      <c r="O134" s="389"/>
      <c r="P134" s="389"/>
      <c r="Q134" s="389"/>
      <c r="R134" s="389"/>
      <c r="S134" s="389"/>
      <c r="T134" s="389"/>
      <c r="U134" s="389"/>
      <c r="V134" s="389"/>
      <c r="W134" s="389"/>
      <c r="X134" s="389"/>
      <c r="Y134" s="389"/>
      <c r="Z134" s="389"/>
      <c r="AA134" s="389"/>
      <c r="AB134" s="389"/>
      <c r="AC134" s="389"/>
      <c r="AD134" s="389"/>
      <c r="AE134" s="389"/>
      <c r="AF134" s="389"/>
      <c r="AG134" s="389"/>
    </row>
    <row r="135" spans="2:33">
      <c r="B135" s="389"/>
      <c r="C135" s="389"/>
      <c r="D135" s="389"/>
      <c r="E135" s="389"/>
      <c r="F135" s="389"/>
      <c r="G135" s="389"/>
      <c r="H135" s="389"/>
      <c r="I135" s="389"/>
      <c r="J135" s="389"/>
      <c r="K135" s="389"/>
      <c r="L135" s="389"/>
      <c r="M135" s="389"/>
      <c r="N135" s="389"/>
      <c r="O135" s="389"/>
      <c r="P135" s="389"/>
      <c r="Q135" s="389"/>
      <c r="R135" s="389"/>
      <c r="S135" s="389"/>
      <c r="T135" s="389"/>
      <c r="U135" s="389"/>
      <c r="V135" s="389"/>
      <c r="W135" s="389"/>
      <c r="X135" s="389"/>
      <c r="Y135" s="389"/>
      <c r="Z135" s="389"/>
      <c r="AA135" s="389"/>
      <c r="AB135" s="389"/>
      <c r="AC135" s="389"/>
      <c r="AD135" s="389"/>
      <c r="AE135" s="389"/>
      <c r="AF135" s="389"/>
      <c r="AG135" s="389"/>
    </row>
    <row r="136" spans="2:33">
      <c r="B136" s="389"/>
      <c r="C136" s="389"/>
      <c r="D136" s="389"/>
      <c r="E136" s="389"/>
      <c r="F136" s="389"/>
      <c r="G136" s="389"/>
      <c r="H136" s="389"/>
      <c r="I136" s="389"/>
      <c r="J136" s="389"/>
      <c r="K136" s="389"/>
      <c r="L136" s="389"/>
      <c r="M136" s="389"/>
      <c r="N136" s="389"/>
      <c r="O136" s="389"/>
      <c r="P136" s="389"/>
      <c r="Q136" s="389"/>
      <c r="R136" s="389"/>
      <c r="S136" s="389"/>
      <c r="T136" s="389"/>
      <c r="U136" s="389"/>
      <c r="V136" s="389"/>
      <c r="W136" s="389"/>
      <c r="X136" s="389"/>
      <c r="Y136" s="389"/>
      <c r="Z136" s="389"/>
      <c r="AA136" s="389"/>
      <c r="AB136" s="389"/>
      <c r="AC136" s="389"/>
      <c r="AD136" s="389"/>
      <c r="AE136" s="389"/>
      <c r="AF136" s="389"/>
      <c r="AG136" s="389"/>
    </row>
    <row r="137" spans="2:33">
      <c r="B137" s="389"/>
      <c r="C137" s="389"/>
      <c r="D137" s="389"/>
      <c r="E137" s="389"/>
      <c r="F137" s="389"/>
      <c r="G137" s="389"/>
      <c r="H137" s="389"/>
      <c r="I137" s="389"/>
      <c r="J137" s="389"/>
      <c r="K137" s="389"/>
      <c r="L137" s="389"/>
      <c r="M137" s="389"/>
      <c r="N137" s="389"/>
      <c r="O137" s="389"/>
      <c r="P137" s="389"/>
      <c r="Q137" s="389"/>
      <c r="R137" s="389"/>
      <c r="S137" s="389"/>
      <c r="T137" s="389"/>
      <c r="U137" s="389"/>
      <c r="V137" s="389"/>
      <c r="W137" s="389"/>
      <c r="X137" s="389"/>
      <c r="Y137" s="389"/>
      <c r="Z137" s="389"/>
      <c r="AA137" s="389"/>
      <c r="AB137" s="389"/>
      <c r="AC137" s="389"/>
      <c r="AD137" s="389"/>
      <c r="AE137" s="389"/>
      <c r="AF137" s="389"/>
      <c r="AG137" s="389"/>
    </row>
    <row r="138" spans="2:33">
      <c r="B138" s="389"/>
      <c r="C138" s="389"/>
      <c r="D138" s="389"/>
      <c r="E138" s="389"/>
      <c r="F138" s="389"/>
      <c r="G138" s="389"/>
      <c r="H138" s="389"/>
      <c r="I138" s="389"/>
      <c r="J138" s="389"/>
      <c r="K138" s="389"/>
      <c r="L138" s="389"/>
      <c r="M138" s="389"/>
      <c r="N138" s="389"/>
      <c r="O138" s="389"/>
      <c r="P138" s="389"/>
      <c r="Q138" s="389"/>
      <c r="R138" s="389"/>
      <c r="S138" s="389"/>
      <c r="T138" s="389"/>
      <c r="U138" s="389"/>
      <c r="V138" s="389"/>
      <c r="W138" s="389"/>
      <c r="X138" s="389"/>
      <c r="Y138" s="389"/>
      <c r="Z138" s="389"/>
      <c r="AA138" s="389"/>
      <c r="AB138" s="389"/>
      <c r="AC138" s="389"/>
      <c r="AD138" s="389"/>
      <c r="AE138" s="389"/>
      <c r="AF138" s="389"/>
      <c r="AG138" s="389"/>
    </row>
    <row r="139" spans="2:33">
      <c r="B139" s="389"/>
      <c r="C139" s="389"/>
      <c r="D139" s="389"/>
      <c r="E139" s="389"/>
      <c r="F139" s="389"/>
      <c r="G139" s="389"/>
      <c r="H139" s="389"/>
      <c r="I139" s="389"/>
      <c r="J139" s="389"/>
      <c r="K139" s="389"/>
      <c r="L139" s="389"/>
      <c r="M139" s="389"/>
      <c r="N139" s="389"/>
      <c r="O139" s="389"/>
      <c r="P139" s="389"/>
      <c r="Q139" s="389"/>
      <c r="R139" s="389"/>
      <c r="S139" s="389"/>
      <c r="T139" s="389"/>
      <c r="U139" s="389"/>
      <c r="V139" s="389"/>
      <c r="W139" s="389"/>
      <c r="X139" s="389"/>
      <c r="Y139" s="389"/>
      <c r="Z139" s="389"/>
      <c r="AA139" s="389"/>
      <c r="AB139" s="389"/>
      <c r="AC139" s="389"/>
      <c r="AD139" s="389"/>
      <c r="AE139" s="389"/>
      <c r="AF139" s="389"/>
      <c r="AG139" s="389"/>
    </row>
    <row r="140" spans="2:33">
      <c r="B140" s="389"/>
      <c r="C140" s="389"/>
      <c r="D140" s="389"/>
      <c r="E140" s="389"/>
      <c r="F140" s="389"/>
      <c r="G140" s="389"/>
      <c r="H140" s="389"/>
      <c r="I140" s="389"/>
      <c r="J140" s="389"/>
      <c r="K140" s="389"/>
      <c r="L140" s="389"/>
      <c r="M140" s="389"/>
      <c r="N140" s="389"/>
      <c r="O140" s="389"/>
      <c r="P140" s="389"/>
      <c r="Q140" s="389"/>
      <c r="R140" s="389"/>
      <c r="S140" s="389"/>
      <c r="T140" s="389"/>
      <c r="U140" s="389"/>
      <c r="V140" s="389"/>
      <c r="W140" s="389"/>
      <c r="X140" s="389"/>
      <c r="Y140" s="389"/>
      <c r="Z140" s="389"/>
      <c r="AA140" s="389"/>
      <c r="AB140" s="389"/>
      <c r="AC140" s="389"/>
      <c r="AD140" s="389"/>
      <c r="AE140" s="389"/>
      <c r="AF140" s="389"/>
      <c r="AG140" s="389"/>
    </row>
    <row r="141" spans="2:33">
      <c r="B141" s="389"/>
      <c r="C141" s="389"/>
      <c r="D141" s="389"/>
      <c r="E141" s="389"/>
      <c r="F141" s="389"/>
      <c r="G141" s="389"/>
      <c r="H141" s="389"/>
      <c r="I141" s="389"/>
      <c r="J141" s="389"/>
      <c r="K141" s="389"/>
      <c r="L141" s="389"/>
      <c r="M141" s="389"/>
      <c r="N141" s="389"/>
      <c r="O141" s="389"/>
      <c r="P141" s="389"/>
      <c r="Q141" s="389"/>
      <c r="R141" s="389"/>
      <c r="S141" s="389"/>
      <c r="T141" s="389"/>
      <c r="U141" s="389"/>
      <c r="V141" s="389"/>
      <c r="W141" s="389"/>
      <c r="X141" s="389"/>
      <c r="Y141" s="389"/>
      <c r="Z141" s="389"/>
      <c r="AA141" s="389"/>
      <c r="AB141" s="389"/>
      <c r="AC141" s="389"/>
      <c r="AD141" s="389"/>
      <c r="AE141" s="389"/>
      <c r="AF141" s="389"/>
      <c r="AG141" s="389"/>
    </row>
    <row r="142" spans="2:33">
      <c r="B142" s="389"/>
      <c r="C142" s="389"/>
      <c r="D142" s="389"/>
      <c r="E142" s="389"/>
      <c r="F142" s="389"/>
      <c r="G142" s="389"/>
      <c r="H142" s="389"/>
      <c r="I142" s="389"/>
      <c r="J142" s="389"/>
      <c r="K142" s="389"/>
      <c r="L142" s="389"/>
      <c r="M142" s="389"/>
      <c r="N142" s="389"/>
      <c r="O142" s="389"/>
      <c r="P142" s="389"/>
      <c r="Q142" s="389"/>
      <c r="R142" s="389"/>
      <c r="S142" s="389"/>
      <c r="T142" s="389"/>
      <c r="U142" s="389"/>
      <c r="V142" s="389"/>
      <c r="W142" s="389"/>
      <c r="X142" s="389"/>
      <c r="Y142" s="389"/>
      <c r="Z142" s="389"/>
      <c r="AA142" s="389"/>
      <c r="AB142" s="389"/>
      <c r="AC142" s="389"/>
      <c r="AD142" s="389"/>
      <c r="AE142" s="389"/>
      <c r="AF142" s="389"/>
      <c r="AG142" s="389"/>
    </row>
    <row r="143" spans="2:33">
      <c r="B143" s="389"/>
      <c r="C143" s="389"/>
      <c r="D143" s="389"/>
      <c r="E143" s="389"/>
      <c r="F143" s="389"/>
      <c r="G143" s="389"/>
      <c r="H143" s="389"/>
      <c r="I143" s="389"/>
      <c r="J143" s="389"/>
      <c r="K143" s="389"/>
      <c r="L143" s="389"/>
      <c r="M143" s="389"/>
      <c r="N143" s="389"/>
      <c r="O143" s="389"/>
      <c r="P143" s="389"/>
      <c r="Q143" s="389"/>
      <c r="R143" s="389"/>
      <c r="S143" s="389"/>
      <c r="T143" s="389"/>
      <c r="U143" s="389"/>
      <c r="V143" s="389"/>
      <c r="W143" s="389"/>
      <c r="X143" s="389"/>
      <c r="Y143" s="389"/>
      <c r="Z143" s="389"/>
      <c r="AA143" s="389"/>
      <c r="AB143" s="389"/>
      <c r="AC143" s="389"/>
      <c r="AD143" s="389"/>
      <c r="AE143" s="389"/>
      <c r="AF143" s="389"/>
      <c r="AG143" s="389"/>
    </row>
    <row r="144" spans="2:33">
      <c r="B144" s="389"/>
      <c r="C144" s="389"/>
      <c r="D144" s="389"/>
      <c r="E144" s="389"/>
      <c r="F144" s="389"/>
      <c r="G144" s="389"/>
      <c r="H144" s="389"/>
      <c r="I144" s="389"/>
      <c r="J144" s="389"/>
      <c r="K144" s="389"/>
      <c r="L144" s="389"/>
      <c r="M144" s="389"/>
      <c r="N144" s="389"/>
      <c r="O144" s="389"/>
      <c r="P144" s="389"/>
      <c r="Q144" s="389"/>
      <c r="R144" s="389"/>
      <c r="S144" s="389"/>
      <c r="T144" s="389"/>
      <c r="U144" s="389"/>
      <c r="V144" s="389"/>
      <c r="W144" s="389"/>
      <c r="X144" s="389"/>
      <c r="Y144" s="389"/>
      <c r="Z144" s="389"/>
      <c r="AA144" s="389"/>
      <c r="AB144" s="389"/>
      <c r="AC144" s="389"/>
      <c r="AD144" s="389"/>
      <c r="AE144" s="389"/>
      <c r="AF144" s="389"/>
      <c r="AG144" s="389"/>
    </row>
    <row r="145" spans="2:33">
      <c r="B145" s="389"/>
      <c r="C145" s="389"/>
      <c r="D145" s="389"/>
      <c r="E145" s="389"/>
      <c r="F145" s="389"/>
      <c r="G145" s="389"/>
      <c r="H145" s="389"/>
      <c r="I145" s="389"/>
      <c r="J145" s="389"/>
      <c r="K145" s="389"/>
      <c r="L145" s="389"/>
      <c r="M145" s="389"/>
      <c r="N145" s="389"/>
      <c r="O145" s="389"/>
      <c r="P145" s="389"/>
      <c r="Q145" s="389"/>
      <c r="R145" s="389"/>
      <c r="S145" s="389"/>
      <c r="T145" s="389"/>
      <c r="U145" s="389"/>
      <c r="V145" s="389"/>
      <c r="W145" s="389"/>
      <c r="X145" s="389"/>
      <c r="Y145" s="389"/>
      <c r="Z145" s="389"/>
      <c r="AA145" s="389"/>
      <c r="AB145" s="389"/>
      <c r="AC145" s="389"/>
      <c r="AD145" s="389"/>
      <c r="AE145" s="389"/>
      <c r="AF145" s="389"/>
      <c r="AG145" s="389"/>
    </row>
    <row r="146" spans="2:33">
      <c r="B146" s="389"/>
      <c r="C146" s="389"/>
      <c r="D146" s="389"/>
      <c r="E146" s="389"/>
      <c r="F146" s="389"/>
      <c r="G146" s="389"/>
      <c r="H146" s="389"/>
      <c r="I146" s="389"/>
      <c r="J146" s="389"/>
      <c r="K146" s="389"/>
      <c r="L146" s="389"/>
      <c r="M146" s="389"/>
      <c r="N146" s="389"/>
      <c r="O146" s="389"/>
      <c r="P146" s="389"/>
      <c r="Q146" s="389"/>
      <c r="R146" s="389"/>
      <c r="S146" s="389"/>
      <c r="T146" s="389"/>
      <c r="U146" s="389"/>
      <c r="V146" s="389"/>
      <c r="W146" s="389"/>
      <c r="X146" s="389"/>
      <c r="Y146" s="389"/>
      <c r="Z146" s="389"/>
      <c r="AA146" s="389"/>
      <c r="AB146" s="389"/>
      <c r="AC146" s="389"/>
      <c r="AD146" s="389"/>
      <c r="AE146" s="389"/>
      <c r="AF146" s="389"/>
      <c r="AG146" s="389"/>
    </row>
    <row r="147" spans="2:33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48" spans="2:33">
      <c r="B148" s="389"/>
      <c r="C148" s="389"/>
      <c r="D148" s="389"/>
      <c r="E148" s="389"/>
      <c r="F148" s="389"/>
      <c r="G148" s="389"/>
      <c r="H148" s="389"/>
      <c r="I148" s="389"/>
      <c r="J148" s="389"/>
      <c r="K148" s="389"/>
      <c r="L148" s="389"/>
      <c r="M148" s="389"/>
      <c r="N148" s="389"/>
      <c r="O148" s="389"/>
      <c r="P148" s="389"/>
      <c r="Q148" s="389"/>
      <c r="R148" s="389"/>
      <c r="S148" s="389"/>
      <c r="T148" s="389"/>
      <c r="U148" s="389"/>
      <c r="V148" s="389"/>
      <c r="W148" s="389"/>
      <c r="X148" s="389"/>
      <c r="Y148" s="389"/>
      <c r="Z148" s="389"/>
      <c r="AA148" s="389"/>
      <c r="AB148" s="389"/>
      <c r="AC148" s="389"/>
      <c r="AD148" s="389"/>
      <c r="AE148" s="389"/>
      <c r="AF148" s="389"/>
      <c r="AG148" s="389"/>
    </row>
    <row r="149" spans="2:33">
      <c r="B149" s="389"/>
      <c r="C149" s="389"/>
      <c r="D149" s="389"/>
      <c r="E149" s="389"/>
      <c r="F149" s="389"/>
      <c r="G149" s="389"/>
      <c r="H149" s="389"/>
      <c r="I149" s="389"/>
      <c r="J149" s="389"/>
      <c r="K149" s="389"/>
      <c r="L149" s="389"/>
      <c r="M149" s="389"/>
      <c r="N149" s="389"/>
      <c r="O149" s="389"/>
      <c r="P149" s="389"/>
      <c r="Q149" s="389"/>
      <c r="R149" s="389"/>
      <c r="S149" s="389"/>
      <c r="T149" s="389"/>
      <c r="U149" s="389"/>
      <c r="V149" s="389"/>
      <c r="W149" s="389"/>
      <c r="X149" s="389"/>
      <c r="Y149" s="389"/>
      <c r="Z149" s="389"/>
      <c r="AA149" s="389"/>
      <c r="AB149" s="389"/>
      <c r="AC149" s="389"/>
      <c r="AD149" s="389"/>
      <c r="AE149" s="389"/>
      <c r="AF149" s="389"/>
      <c r="AG149" s="389"/>
    </row>
    <row r="150" spans="2:33">
      <c r="B150" s="389"/>
      <c r="C150" s="389"/>
      <c r="D150" s="389"/>
      <c r="E150" s="389"/>
      <c r="F150" s="389"/>
      <c r="G150" s="389"/>
      <c r="H150" s="389"/>
      <c r="I150" s="389"/>
      <c r="J150" s="389"/>
      <c r="K150" s="389"/>
      <c r="L150" s="389"/>
      <c r="M150" s="389"/>
      <c r="N150" s="389"/>
      <c r="O150" s="389"/>
      <c r="P150" s="389"/>
      <c r="Q150" s="389"/>
      <c r="R150" s="389"/>
      <c r="S150" s="389"/>
      <c r="T150" s="389"/>
      <c r="U150" s="389"/>
      <c r="V150" s="389"/>
      <c r="W150" s="389"/>
      <c r="X150" s="389"/>
      <c r="Y150" s="389"/>
      <c r="Z150" s="389"/>
      <c r="AA150" s="389"/>
      <c r="AB150" s="389"/>
      <c r="AC150" s="389"/>
      <c r="AD150" s="389"/>
      <c r="AE150" s="389"/>
      <c r="AF150" s="389"/>
      <c r="AG150" s="389"/>
    </row>
    <row r="151" spans="2:33">
      <c r="B151" s="389"/>
      <c r="C151" s="389"/>
      <c r="D151" s="389"/>
      <c r="E151" s="389"/>
      <c r="F151" s="389"/>
      <c r="G151" s="389"/>
      <c r="H151" s="389"/>
      <c r="I151" s="389"/>
      <c r="J151" s="389"/>
      <c r="K151" s="389"/>
      <c r="L151" s="389"/>
      <c r="M151" s="389"/>
      <c r="N151" s="389"/>
      <c r="O151" s="389"/>
      <c r="P151" s="389"/>
      <c r="Q151" s="389"/>
      <c r="R151" s="389"/>
      <c r="S151" s="389"/>
      <c r="T151" s="389"/>
      <c r="U151" s="389"/>
      <c r="V151" s="389"/>
      <c r="W151" s="389"/>
      <c r="X151" s="389"/>
      <c r="Y151" s="389"/>
      <c r="Z151" s="389"/>
      <c r="AA151" s="389"/>
      <c r="AB151" s="389"/>
      <c r="AC151" s="389"/>
      <c r="AD151" s="389"/>
      <c r="AE151" s="389"/>
      <c r="AF151" s="389"/>
      <c r="AG151" s="389"/>
    </row>
    <row r="152" spans="2:33">
      <c r="B152" s="389"/>
      <c r="C152" s="389"/>
      <c r="D152" s="389"/>
      <c r="E152" s="389"/>
      <c r="F152" s="389"/>
      <c r="G152" s="389"/>
      <c r="H152" s="389"/>
      <c r="I152" s="389"/>
      <c r="J152" s="389"/>
      <c r="K152" s="389"/>
      <c r="L152" s="389"/>
      <c r="M152" s="389"/>
      <c r="N152" s="389"/>
      <c r="O152" s="389"/>
      <c r="P152" s="389"/>
      <c r="Q152" s="389"/>
      <c r="R152" s="389"/>
      <c r="S152" s="389"/>
      <c r="T152" s="389"/>
      <c r="U152" s="389"/>
      <c r="V152" s="389"/>
      <c r="W152" s="389"/>
      <c r="X152" s="389"/>
      <c r="Y152" s="389"/>
      <c r="Z152" s="389"/>
      <c r="AA152" s="389"/>
      <c r="AB152" s="389"/>
      <c r="AC152" s="389"/>
      <c r="AD152" s="389"/>
      <c r="AE152" s="389"/>
      <c r="AF152" s="389"/>
      <c r="AG152" s="389"/>
    </row>
    <row r="153" spans="2:33">
      <c r="B153" s="389"/>
      <c r="C153" s="389"/>
      <c r="D153" s="389"/>
      <c r="E153" s="389"/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9"/>
      <c r="X153" s="389"/>
      <c r="Y153" s="389"/>
      <c r="Z153" s="389"/>
      <c r="AA153" s="389"/>
      <c r="AB153" s="389"/>
      <c r="AC153" s="389"/>
      <c r="AD153" s="389"/>
      <c r="AE153" s="389"/>
      <c r="AF153" s="389"/>
      <c r="AG153" s="389"/>
    </row>
    <row r="154" spans="2:33">
      <c r="B154" s="389"/>
      <c r="C154" s="389"/>
      <c r="D154" s="389"/>
      <c r="E154" s="389"/>
      <c r="F154" s="389"/>
      <c r="G154" s="389"/>
      <c r="H154" s="389"/>
      <c r="I154" s="389"/>
      <c r="J154" s="389"/>
      <c r="K154" s="389"/>
      <c r="L154" s="389"/>
      <c r="M154" s="389"/>
      <c r="N154" s="389"/>
      <c r="O154" s="389"/>
      <c r="P154" s="389"/>
      <c r="Q154" s="389"/>
      <c r="R154" s="389"/>
      <c r="S154" s="389"/>
      <c r="T154" s="389"/>
      <c r="U154" s="389"/>
      <c r="V154" s="389"/>
      <c r="W154" s="389"/>
      <c r="X154" s="389"/>
      <c r="Y154" s="389"/>
      <c r="Z154" s="389"/>
      <c r="AA154" s="389"/>
      <c r="AB154" s="389"/>
      <c r="AC154" s="389"/>
      <c r="AD154" s="389"/>
      <c r="AE154" s="389"/>
      <c r="AF154" s="389"/>
      <c r="AG154" s="389"/>
    </row>
    <row r="155" spans="2:33">
      <c r="B155" s="389"/>
      <c r="C155" s="389"/>
      <c r="D155" s="389"/>
      <c r="E155" s="389"/>
      <c r="F155" s="389"/>
      <c r="G155" s="389"/>
      <c r="H155" s="389"/>
      <c r="I155" s="389"/>
      <c r="J155" s="389"/>
      <c r="K155" s="389"/>
      <c r="L155" s="389"/>
      <c r="M155" s="389"/>
      <c r="N155" s="389"/>
      <c r="O155" s="389"/>
      <c r="P155" s="389"/>
      <c r="Q155" s="389"/>
      <c r="R155" s="389"/>
      <c r="S155" s="389"/>
      <c r="T155" s="389"/>
      <c r="U155" s="389"/>
      <c r="V155" s="389"/>
      <c r="W155" s="389"/>
      <c r="X155" s="389"/>
      <c r="Y155" s="389"/>
      <c r="Z155" s="389"/>
      <c r="AA155" s="389"/>
      <c r="AB155" s="389"/>
      <c r="AC155" s="389"/>
      <c r="AD155" s="389"/>
      <c r="AE155" s="389"/>
      <c r="AF155" s="389"/>
      <c r="AG155" s="389"/>
    </row>
    <row r="156" spans="2:33">
      <c r="B156" s="389"/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  <c r="AA156" s="389"/>
      <c r="AB156" s="389"/>
      <c r="AC156" s="389"/>
      <c r="AD156" s="389"/>
      <c r="AE156" s="389"/>
      <c r="AF156" s="389"/>
      <c r="AG156" s="389"/>
    </row>
    <row r="157" spans="2:33">
      <c r="B157" s="389"/>
      <c r="C157" s="389"/>
      <c r="D157" s="389"/>
      <c r="E157" s="389"/>
      <c r="F157" s="389"/>
      <c r="G157" s="389"/>
      <c r="H157" s="389"/>
      <c r="I157" s="389"/>
      <c r="J157" s="389"/>
      <c r="K157" s="389"/>
      <c r="L157" s="389"/>
      <c r="M157" s="389"/>
      <c r="N157" s="389"/>
      <c r="O157" s="389"/>
      <c r="P157" s="389"/>
      <c r="Q157" s="389"/>
      <c r="R157" s="389"/>
      <c r="S157" s="389"/>
      <c r="T157" s="389"/>
      <c r="U157" s="389"/>
      <c r="V157" s="389"/>
      <c r="W157" s="389"/>
      <c r="X157" s="389"/>
      <c r="Y157" s="389"/>
      <c r="Z157" s="389"/>
      <c r="AA157" s="389"/>
      <c r="AB157" s="389"/>
      <c r="AC157" s="389"/>
      <c r="AD157" s="389"/>
      <c r="AE157" s="389"/>
      <c r="AF157" s="389"/>
      <c r="AG157" s="389"/>
    </row>
    <row r="158" spans="2:33">
      <c r="B158" s="389"/>
      <c r="C158" s="389"/>
      <c r="D158" s="389"/>
      <c r="E158" s="389"/>
      <c r="F158" s="389"/>
      <c r="G158" s="389"/>
      <c r="H158" s="389"/>
      <c r="I158" s="389"/>
      <c r="J158" s="389"/>
      <c r="K158" s="389"/>
      <c r="L158" s="389"/>
      <c r="M158" s="389"/>
      <c r="N158" s="389"/>
      <c r="O158" s="389"/>
      <c r="P158" s="389"/>
      <c r="Q158" s="389"/>
      <c r="R158" s="389"/>
      <c r="S158" s="389"/>
      <c r="T158" s="389"/>
      <c r="U158" s="389"/>
      <c r="V158" s="389"/>
      <c r="W158" s="389"/>
      <c r="X158" s="389"/>
      <c r="Y158" s="389"/>
      <c r="Z158" s="389"/>
      <c r="AA158" s="389"/>
      <c r="AB158" s="389"/>
      <c r="AC158" s="389"/>
      <c r="AD158" s="389"/>
      <c r="AE158" s="389"/>
      <c r="AF158" s="389"/>
      <c r="AG158" s="389"/>
    </row>
    <row r="159" spans="2:33">
      <c r="B159" s="389"/>
      <c r="C159" s="389"/>
      <c r="D159" s="389"/>
      <c r="E159" s="389"/>
      <c r="F159" s="389"/>
      <c r="G159" s="389"/>
      <c r="H159" s="389"/>
      <c r="I159" s="389"/>
      <c r="J159" s="389"/>
      <c r="K159" s="389"/>
      <c r="L159" s="389"/>
      <c r="M159" s="389"/>
      <c r="N159" s="389"/>
      <c r="O159" s="389"/>
      <c r="P159" s="389"/>
      <c r="Q159" s="389"/>
      <c r="R159" s="389"/>
      <c r="S159" s="389"/>
      <c r="T159" s="389"/>
      <c r="U159" s="389"/>
      <c r="V159" s="389"/>
      <c r="W159" s="389"/>
      <c r="X159" s="389"/>
      <c r="Y159" s="389"/>
      <c r="Z159" s="389"/>
      <c r="AA159" s="389"/>
      <c r="AB159" s="389"/>
      <c r="AC159" s="389"/>
      <c r="AD159" s="389"/>
      <c r="AE159" s="389"/>
      <c r="AF159" s="389"/>
      <c r="AG159" s="389"/>
    </row>
    <row r="160" spans="2:33">
      <c r="B160" s="389"/>
      <c r="C160" s="389"/>
      <c r="D160" s="389"/>
      <c r="E160" s="389"/>
      <c r="F160" s="389"/>
      <c r="G160" s="389"/>
      <c r="H160" s="389"/>
      <c r="I160" s="389"/>
      <c r="J160" s="389"/>
      <c r="K160" s="389"/>
      <c r="L160" s="389"/>
      <c r="M160" s="389"/>
      <c r="N160" s="389"/>
      <c r="O160" s="389"/>
      <c r="P160" s="389"/>
      <c r="Q160" s="389"/>
      <c r="R160" s="389"/>
      <c r="S160" s="389"/>
      <c r="T160" s="389"/>
      <c r="U160" s="389"/>
      <c r="V160" s="389"/>
      <c r="W160" s="389"/>
      <c r="X160" s="389"/>
      <c r="Y160" s="389"/>
      <c r="Z160" s="389"/>
      <c r="AA160" s="389"/>
      <c r="AB160" s="389"/>
      <c r="AC160" s="389"/>
      <c r="AD160" s="389"/>
      <c r="AE160" s="389"/>
      <c r="AF160" s="389"/>
      <c r="AG160" s="389"/>
    </row>
    <row r="161" spans="2:33">
      <c r="B161" s="389"/>
      <c r="C161" s="389"/>
      <c r="D161" s="389"/>
      <c r="E161" s="389"/>
      <c r="F161" s="389"/>
      <c r="G161" s="389"/>
      <c r="H161" s="389"/>
      <c r="I161" s="389"/>
      <c r="J161" s="389"/>
      <c r="K161" s="389"/>
      <c r="L161" s="389"/>
      <c r="M161" s="389"/>
      <c r="N161" s="389"/>
      <c r="O161" s="389"/>
      <c r="P161" s="389"/>
      <c r="Q161" s="389"/>
      <c r="R161" s="389"/>
      <c r="S161" s="389"/>
      <c r="T161" s="389"/>
      <c r="U161" s="389"/>
      <c r="V161" s="389"/>
      <c r="W161" s="389"/>
      <c r="X161" s="389"/>
      <c r="Y161" s="389"/>
      <c r="Z161" s="389"/>
      <c r="AA161" s="389"/>
      <c r="AB161" s="389"/>
      <c r="AC161" s="389"/>
      <c r="AD161" s="389"/>
      <c r="AE161" s="389"/>
      <c r="AF161" s="389"/>
      <c r="AG161" s="389"/>
    </row>
    <row r="162" spans="2:33">
      <c r="B162" s="389"/>
      <c r="C162" s="389"/>
      <c r="D162" s="389"/>
      <c r="E162" s="389"/>
      <c r="F162" s="389"/>
      <c r="G162" s="389"/>
      <c r="H162" s="389"/>
      <c r="I162" s="389"/>
      <c r="J162" s="389"/>
      <c r="K162" s="389"/>
      <c r="L162" s="389"/>
      <c r="M162" s="389"/>
      <c r="N162" s="389"/>
      <c r="O162" s="389"/>
      <c r="P162" s="389"/>
      <c r="Q162" s="389"/>
      <c r="R162" s="389"/>
      <c r="S162" s="389"/>
      <c r="T162" s="389"/>
      <c r="U162" s="389"/>
      <c r="V162" s="389"/>
      <c r="W162" s="389"/>
      <c r="X162" s="389"/>
      <c r="Y162" s="389"/>
      <c r="Z162" s="389"/>
      <c r="AA162" s="389"/>
      <c r="AB162" s="389"/>
      <c r="AC162" s="389"/>
      <c r="AD162" s="389"/>
      <c r="AE162" s="389"/>
      <c r="AF162" s="389"/>
      <c r="AG162" s="389"/>
    </row>
    <row r="163" spans="2:33">
      <c r="B163" s="389"/>
      <c r="C163" s="389"/>
      <c r="D163" s="389"/>
      <c r="E163" s="389"/>
      <c r="F163" s="389"/>
      <c r="G163" s="389"/>
      <c r="H163" s="389"/>
      <c r="I163" s="389"/>
      <c r="J163" s="389"/>
      <c r="K163" s="389"/>
      <c r="L163" s="389"/>
      <c r="M163" s="389"/>
      <c r="N163" s="389"/>
      <c r="O163" s="389"/>
      <c r="P163" s="389"/>
      <c r="Q163" s="389"/>
      <c r="R163" s="389"/>
      <c r="S163" s="389"/>
      <c r="T163" s="389"/>
      <c r="U163" s="389"/>
      <c r="V163" s="389"/>
      <c r="W163" s="389"/>
      <c r="X163" s="389"/>
      <c r="Y163" s="389"/>
      <c r="Z163" s="389"/>
      <c r="AA163" s="389"/>
      <c r="AB163" s="389"/>
      <c r="AC163" s="389"/>
      <c r="AD163" s="389"/>
      <c r="AE163" s="389"/>
      <c r="AF163" s="389"/>
      <c r="AG163" s="389"/>
    </row>
    <row r="164" spans="2:33">
      <c r="B164" s="389"/>
      <c r="C164" s="389"/>
      <c r="D164" s="389"/>
      <c r="E164" s="389"/>
      <c r="F164" s="389"/>
      <c r="G164" s="389"/>
      <c r="H164" s="389"/>
      <c r="I164" s="389"/>
      <c r="J164" s="389"/>
      <c r="K164" s="389"/>
      <c r="L164" s="389"/>
      <c r="M164" s="389"/>
      <c r="N164" s="389"/>
      <c r="O164" s="389"/>
      <c r="P164" s="389"/>
      <c r="Q164" s="389"/>
      <c r="R164" s="389"/>
      <c r="S164" s="389"/>
      <c r="T164" s="389"/>
      <c r="U164" s="389"/>
      <c r="V164" s="389"/>
      <c r="W164" s="389"/>
      <c r="X164" s="389"/>
      <c r="Y164" s="389"/>
      <c r="Z164" s="389"/>
      <c r="AA164" s="389"/>
      <c r="AB164" s="389"/>
      <c r="AC164" s="389"/>
      <c r="AD164" s="389"/>
      <c r="AE164" s="389"/>
      <c r="AF164" s="389"/>
      <c r="AG164" s="389"/>
    </row>
    <row r="165" spans="2:33">
      <c r="B165" s="389"/>
      <c r="C165" s="389"/>
      <c r="D165" s="389"/>
      <c r="E165" s="389"/>
      <c r="F165" s="389"/>
      <c r="G165" s="389"/>
      <c r="H165" s="389"/>
      <c r="I165" s="389"/>
      <c r="J165" s="389"/>
      <c r="K165" s="389"/>
      <c r="L165" s="389"/>
      <c r="M165" s="389"/>
      <c r="N165" s="389"/>
      <c r="O165" s="389"/>
      <c r="P165" s="389"/>
      <c r="Q165" s="389"/>
      <c r="R165" s="389"/>
      <c r="S165" s="389"/>
      <c r="T165" s="389"/>
      <c r="U165" s="389"/>
      <c r="V165" s="389"/>
      <c r="W165" s="389"/>
      <c r="X165" s="389"/>
      <c r="Y165" s="389"/>
      <c r="Z165" s="389"/>
      <c r="AA165" s="389"/>
      <c r="AB165" s="389"/>
      <c r="AC165" s="389"/>
      <c r="AD165" s="389"/>
      <c r="AE165" s="389"/>
      <c r="AF165" s="389"/>
      <c r="AG165" s="389"/>
    </row>
    <row r="166" spans="2:33">
      <c r="B166" s="389"/>
      <c r="C166" s="389"/>
      <c r="D166" s="389"/>
      <c r="E166" s="389"/>
      <c r="F166" s="389"/>
      <c r="G166" s="389"/>
      <c r="H166" s="389"/>
      <c r="I166" s="389"/>
      <c r="J166" s="389"/>
      <c r="K166" s="389"/>
      <c r="L166" s="389"/>
      <c r="M166" s="389"/>
      <c r="N166" s="389"/>
      <c r="O166" s="389"/>
      <c r="P166" s="389"/>
      <c r="Q166" s="389"/>
      <c r="R166" s="389"/>
      <c r="S166" s="389"/>
      <c r="T166" s="389"/>
      <c r="U166" s="389"/>
      <c r="V166" s="389"/>
      <c r="W166" s="389"/>
      <c r="X166" s="389"/>
      <c r="Y166" s="389"/>
      <c r="Z166" s="389"/>
      <c r="AA166" s="389"/>
      <c r="AB166" s="389"/>
      <c r="AC166" s="389"/>
      <c r="AD166" s="389"/>
      <c r="AE166" s="389"/>
      <c r="AF166" s="389"/>
      <c r="AG166" s="389"/>
    </row>
    <row r="167" spans="2:33">
      <c r="B167" s="389"/>
      <c r="C167" s="389"/>
      <c r="D167" s="389"/>
      <c r="E167" s="389"/>
      <c r="F167" s="389"/>
      <c r="G167" s="389"/>
      <c r="H167" s="389"/>
      <c r="I167" s="389"/>
      <c r="J167" s="389"/>
      <c r="K167" s="389"/>
      <c r="L167" s="389"/>
      <c r="M167" s="389"/>
      <c r="N167" s="389"/>
      <c r="O167" s="389"/>
      <c r="P167" s="389"/>
      <c r="Q167" s="389"/>
      <c r="R167" s="389"/>
      <c r="S167" s="389"/>
      <c r="T167" s="389"/>
      <c r="U167" s="389"/>
      <c r="V167" s="389"/>
      <c r="W167" s="389"/>
      <c r="X167" s="389"/>
      <c r="Y167" s="389"/>
      <c r="Z167" s="389"/>
      <c r="AA167" s="389"/>
      <c r="AB167" s="389"/>
      <c r="AC167" s="389"/>
      <c r="AD167" s="389"/>
      <c r="AE167" s="389"/>
      <c r="AF167" s="389"/>
      <c r="AG167" s="389"/>
    </row>
    <row r="168" spans="2:33">
      <c r="B168" s="389"/>
      <c r="C168" s="389"/>
      <c r="D168" s="389"/>
      <c r="E168" s="389"/>
      <c r="F168" s="389"/>
      <c r="G168" s="389"/>
      <c r="H168" s="389"/>
      <c r="I168" s="389"/>
      <c r="J168" s="389"/>
      <c r="K168" s="389"/>
      <c r="L168" s="389"/>
      <c r="M168" s="389"/>
      <c r="N168" s="389"/>
      <c r="O168" s="389"/>
      <c r="P168" s="389"/>
      <c r="Q168" s="389"/>
      <c r="R168" s="389"/>
      <c r="S168" s="389"/>
      <c r="T168" s="389"/>
      <c r="U168" s="389"/>
      <c r="V168" s="389"/>
      <c r="W168" s="389"/>
      <c r="X168" s="389"/>
      <c r="Y168" s="389"/>
      <c r="Z168" s="389"/>
      <c r="AA168" s="389"/>
      <c r="AB168" s="389"/>
      <c r="AC168" s="389"/>
      <c r="AD168" s="389"/>
      <c r="AE168" s="389"/>
      <c r="AF168" s="389"/>
      <c r="AG168" s="389"/>
    </row>
    <row r="169" spans="2:33">
      <c r="B169" s="389"/>
      <c r="C169" s="389"/>
      <c r="D169" s="389"/>
      <c r="E169" s="389"/>
      <c r="F169" s="389"/>
      <c r="G169" s="389"/>
      <c r="H169" s="389"/>
      <c r="I169" s="389"/>
      <c r="J169" s="389"/>
      <c r="K169" s="389"/>
      <c r="L169" s="389"/>
      <c r="M169" s="389"/>
      <c r="N169" s="389"/>
      <c r="O169" s="389"/>
      <c r="P169" s="389"/>
      <c r="Q169" s="389"/>
      <c r="R169" s="389"/>
      <c r="S169" s="389"/>
      <c r="T169" s="389"/>
      <c r="U169" s="389"/>
      <c r="V169" s="389"/>
      <c r="W169" s="389"/>
      <c r="X169" s="389"/>
      <c r="Y169" s="389"/>
      <c r="Z169" s="389"/>
      <c r="AA169" s="389"/>
      <c r="AB169" s="389"/>
      <c r="AC169" s="389"/>
      <c r="AD169" s="389"/>
      <c r="AE169" s="389"/>
      <c r="AF169" s="389"/>
      <c r="AG169" s="389"/>
    </row>
    <row r="170" spans="2:33">
      <c r="B170" s="389"/>
      <c r="C170" s="389"/>
      <c r="D170" s="389"/>
      <c r="E170" s="389"/>
      <c r="F170" s="389"/>
      <c r="G170" s="389"/>
      <c r="H170" s="389"/>
      <c r="I170" s="389"/>
      <c r="J170" s="389"/>
      <c r="K170" s="389"/>
      <c r="L170" s="389"/>
      <c r="M170" s="389"/>
      <c r="N170" s="389"/>
      <c r="O170" s="389"/>
      <c r="P170" s="389"/>
      <c r="Q170" s="389"/>
      <c r="R170" s="389"/>
      <c r="S170" s="389"/>
      <c r="T170" s="389"/>
      <c r="U170" s="389"/>
      <c r="V170" s="389"/>
      <c r="W170" s="389"/>
      <c r="X170" s="389"/>
      <c r="Y170" s="389"/>
      <c r="Z170" s="389"/>
      <c r="AA170" s="389"/>
      <c r="AB170" s="389"/>
      <c r="AC170" s="389"/>
      <c r="AD170" s="389"/>
      <c r="AE170" s="389"/>
      <c r="AF170" s="389"/>
      <c r="AG170" s="389"/>
    </row>
    <row r="171" spans="2:33">
      <c r="B171" s="389"/>
      <c r="C171" s="389"/>
      <c r="D171" s="389"/>
      <c r="E171" s="389"/>
      <c r="F171" s="389"/>
      <c r="G171" s="389"/>
      <c r="H171" s="389"/>
      <c r="I171" s="389"/>
      <c r="J171" s="389"/>
      <c r="K171" s="389"/>
      <c r="L171" s="389"/>
      <c r="M171" s="389"/>
      <c r="N171" s="389"/>
      <c r="O171" s="389"/>
      <c r="P171" s="389"/>
      <c r="Q171" s="389"/>
      <c r="R171" s="389"/>
      <c r="S171" s="389"/>
      <c r="T171" s="389"/>
      <c r="U171" s="389"/>
      <c r="V171" s="389"/>
      <c r="W171" s="389"/>
      <c r="X171" s="389"/>
      <c r="Y171" s="389"/>
      <c r="Z171" s="389"/>
      <c r="AA171" s="389"/>
      <c r="AB171" s="389"/>
      <c r="AC171" s="389"/>
      <c r="AD171" s="389"/>
      <c r="AE171" s="389"/>
      <c r="AF171" s="389"/>
      <c r="AG171" s="389"/>
    </row>
    <row r="172" spans="2:33">
      <c r="B172" s="389"/>
      <c r="C172" s="389"/>
      <c r="D172" s="389"/>
      <c r="E172" s="389"/>
      <c r="F172" s="389"/>
      <c r="G172" s="389"/>
      <c r="H172" s="389"/>
      <c r="I172" s="389"/>
      <c r="J172" s="389"/>
      <c r="K172" s="389"/>
      <c r="L172" s="389"/>
      <c r="M172" s="389"/>
      <c r="N172" s="389"/>
      <c r="O172" s="389"/>
      <c r="P172" s="389"/>
      <c r="Q172" s="389"/>
      <c r="R172" s="389"/>
      <c r="S172" s="389"/>
      <c r="T172" s="389"/>
      <c r="U172" s="389"/>
      <c r="V172" s="389"/>
      <c r="W172" s="389"/>
      <c r="X172" s="389"/>
      <c r="Y172" s="389"/>
      <c r="Z172" s="389"/>
      <c r="AA172" s="389"/>
      <c r="AB172" s="389"/>
      <c r="AC172" s="389"/>
      <c r="AD172" s="389"/>
      <c r="AE172" s="389"/>
      <c r="AF172" s="389"/>
      <c r="AG172" s="389"/>
    </row>
    <row r="173" spans="2:33">
      <c r="B173" s="389"/>
      <c r="C173" s="389"/>
      <c r="D173" s="389"/>
      <c r="E173" s="389"/>
      <c r="F173" s="389"/>
      <c r="G173" s="389"/>
      <c r="H173" s="389"/>
      <c r="I173" s="389"/>
      <c r="J173" s="389"/>
      <c r="K173" s="389"/>
      <c r="L173" s="389"/>
      <c r="M173" s="389"/>
      <c r="N173" s="389"/>
      <c r="O173" s="389"/>
      <c r="P173" s="389"/>
      <c r="Q173" s="389"/>
      <c r="R173" s="389"/>
      <c r="S173" s="389"/>
      <c r="T173" s="389"/>
      <c r="U173" s="389"/>
      <c r="V173" s="389"/>
      <c r="W173" s="389"/>
      <c r="X173" s="389"/>
      <c r="Y173" s="389"/>
      <c r="Z173" s="389"/>
      <c r="AA173" s="389"/>
      <c r="AB173" s="389"/>
      <c r="AC173" s="389"/>
      <c r="AD173" s="389"/>
      <c r="AE173" s="389"/>
      <c r="AF173" s="389"/>
      <c r="AG173" s="389"/>
    </row>
    <row r="174" spans="2:33">
      <c r="B174" s="389"/>
      <c r="C174" s="389"/>
      <c r="D174" s="389"/>
      <c r="E174" s="389"/>
      <c r="F174" s="389"/>
      <c r="G174" s="389"/>
      <c r="H174" s="389"/>
      <c r="I174" s="389"/>
      <c r="J174" s="389"/>
      <c r="K174" s="389"/>
      <c r="L174" s="389"/>
      <c r="M174" s="389"/>
      <c r="N174" s="389"/>
      <c r="O174" s="389"/>
      <c r="P174" s="389"/>
      <c r="Q174" s="389"/>
      <c r="R174" s="389"/>
      <c r="S174" s="389"/>
      <c r="T174" s="389"/>
      <c r="U174" s="389"/>
      <c r="V174" s="389"/>
      <c r="W174" s="389"/>
      <c r="X174" s="389"/>
      <c r="Y174" s="389"/>
      <c r="Z174" s="389"/>
      <c r="AA174" s="389"/>
      <c r="AB174" s="389"/>
      <c r="AC174" s="389"/>
      <c r="AD174" s="389"/>
      <c r="AE174" s="389"/>
      <c r="AF174" s="389"/>
      <c r="AG174" s="389"/>
    </row>
  </sheetData>
  <mergeCells count="50">
    <mergeCell ref="B37:C37"/>
    <mergeCell ref="E40:G40"/>
    <mergeCell ref="B29:C29"/>
    <mergeCell ref="B40:C40"/>
    <mergeCell ref="B21:C21"/>
    <mergeCell ref="B25:C25"/>
    <mergeCell ref="B26:C26"/>
    <mergeCell ref="B27:C27"/>
    <mergeCell ref="B28:C28"/>
    <mergeCell ref="B30:C30"/>
    <mergeCell ref="B34:C34"/>
    <mergeCell ref="B36:C36"/>
    <mergeCell ref="B31:C31"/>
    <mergeCell ref="B32:C32"/>
    <mergeCell ref="B33:C33"/>
    <mergeCell ref="B8:C8"/>
    <mergeCell ref="B9:C9"/>
    <mergeCell ref="B10:C10"/>
    <mergeCell ref="B11:C11"/>
    <mergeCell ref="B14:C14"/>
    <mergeCell ref="B15:C15"/>
    <mergeCell ref="B12:C12"/>
    <mergeCell ref="B13:C13"/>
    <mergeCell ref="B16:C16"/>
    <mergeCell ref="B17:C17"/>
    <mergeCell ref="B18:C18"/>
    <mergeCell ref="B19:C19"/>
    <mergeCell ref="B22:C22"/>
    <mergeCell ref="B23:C23"/>
    <mergeCell ref="B24:C24"/>
    <mergeCell ref="B46:C46"/>
    <mergeCell ref="E46:G46"/>
    <mergeCell ref="K46:R46"/>
    <mergeCell ref="B41:C41"/>
    <mergeCell ref="E41:G41"/>
    <mergeCell ref="K41:R41"/>
    <mergeCell ref="B42:C42"/>
    <mergeCell ref="E42:G42"/>
    <mergeCell ref="B43:C43"/>
    <mergeCell ref="E43:G43"/>
    <mergeCell ref="B44:C44"/>
    <mergeCell ref="E44:G44"/>
    <mergeCell ref="B45:C45"/>
    <mergeCell ref="E45:G45"/>
    <mergeCell ref="K45:R45"/>
    <mergeCell ref="B52:C52"/>
    <mergeCell ref="B49:C49"/>
    <mergeCell ref="B48:C48"/>
    <mergeCell ref="B50:C50"/>
    <mergeCell ref="B51:C5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XFD1471"/>
  <sheetViews>
    <sheetView showGridLines="0" zoomScale="75" zoomScaleNormal="85" workbookViewId="0">
      <selection activeCell="R582" sqref="R582"/>
    </sheetView>
  </sheetViews>
  <sheetFormatPr baseColWidth="10" defaultColWidth="11.5" defaultRowHeight="11"/>
  <cols>
    <col min="1" max="1" width="3.1640625" style="264" customWidth="1"/>
    <col min="2" max="2" width="10.1640625" style="264" hidden="1" customWidth="1"/>
    <col min="3" max="3" width="10.6640625" style="264" customWidth="1"/>
    <col min="4" max="4" width="66.1640625" style="292" customWidth="1"/>
    <col min="5" max="5" width="10.83203125" style="292" bestFit="1" customWidth="1"/>
    <col min="6" max="6" width="9.33203125" style="292" bestFit="1" customWidth="1"/>
    <col min="7" max="7" width="20.1640625" style="315" bestFit="1" customWidth="1"/>
    <col min="8" max="8" width="18.1640625" style="265" bestFit="1" customWidth="1"/>
    <col min="9" max="9" width="17.1640625" style="265" bestFit="1" customWidth="1"/>
    <col min="10" max="10" width="17" style="265" bestFit="1" customWidth="1"/>
    <col min="11" max="31" width="17.5" style="265" customWidth="1"/>
    <col min="32" max="32" width="16.33203125" style="265" customWidth="1"/>
    <col min="33" max="34" width="17.5" style="265" customWidth="1"/>
    <col min="35" max="41" width="16.33203125" style="265" customWidth="1"/>
    <col min="42" max="42" width="15.33203125" style="265" customWidth="1"/>
    <col min="43" max="43" width="16.33203125" style="265" customWidth="1"/>
    <col min="44" max="44" width="13.5" style="265" customWidth="1"/>
    <col min="45" max="45" width="15.33203125" style="265" customWidth="1"/>
    <col min="46" max="46" width="13.5" style="265" customWidth="1"/>
    <col min="47" max="47" width="15.33203125" style="265" customWidth="1"/>
    <col min="48" max="48" width="13.5" style="265" customWidth="1"/>
    <col min="49" max="49" width="16.6640625" style="265" bestFit="1" customWidth="1"/>
    <col min="50" max="51" width="12" style="265" bestFit="1" customWidth="1"/>
    <col min="52" max="16384" width="11.5" style="265"/>
  </cols>
  <sheetData>
    <row r="1" spans="1:16384" ht="21" customHeight="1">
      <c r="A1" s="703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3"/>
      <c r="P1" s="703"/>
      <c r="Q1" s="703"/>
      <c r="R1" s="703"/>
      <c r="S1" s="703"/>
      <c r="T1" s="703"/>
      <c r="U1" s="703"/>
      <c r="V1" s="703"/>
      <c r="W1" s="703"/>
      <c r="X1" s="703"/>
      <c r="Y1" s="703"/>
      <c r="Z1" s="703"/>
      <c r="AA1" s="703"/>
      <c r="AB1" s="703"/>
      <c r="AC1" s="703"/>
      <c r="AD1" s="703"/>
      <c r="AE1" s="703"/>
      <c r="AF1" s="703"/>
      <c r="AG1" s="703"/>
      <c r="AH1" s="703"/>
      <c r="AI1" s="703"/>
      <c r="AJ1" s="703"/>
      <c r="AK1" s="703"/>
      <c r="AL1" s="703"/>
      <c r="AM1" s="703"/>
      <c r="AN1" s="703"/>
      <c r="AO1" s="703"/>
      <c r="AP1" s="703"/>
      <c r="AQ1" s="703"/>
      <c r="AR1" s="703"/>
      <c r="AS1" s="703"/>
      <c r="AT1" s="703"/>
      <c r="AU1" s="703"/>
      <c r="AV1" s="703"/>
      <c r="AW1" s="703"/>
      <c r="AX1" s="703"/>
      <c r="AY1" s="703"/>
      <c r="AZ1" s="703"/>
      <c r="BA1" s="703"/>
      <c r="BB1" s="703"/>
      <c r="BC1" s="703"/>
      <c r="BD1" s="703"/>
      <c r="BE1" s="703"/>
      <c r="BF1" s="703"/>
      <c r="BG1" s="703"/>
      <c r="BH1" s="703"/>
      <c r="BI1" s="703"/>
      <c r="BJ1" s="703"/>
      <c r="BK1" s="703"/>
      <c r="BL1" s="703"/>
      <c r="BM1" s="703"/>
      <c r="BN1" s="703"/>
      <c r="BO1" s="703"/>
      <c r="BP1" s="703"/>
      <c r="BQ1" s="703"/>
      <c r="BR1" s="703"/>
      <c r="BS1" s="703"/>
      <c r="BT1" s="703"/>
      <c r="BU1" s="703"/>
      <c r="BV1" s="703"/>
      <c r="BW1" s="703"/>
      <c r="BX1" s="703"/>
      <c r="BY1" s="703"/>
      <c r="BZ1" s="703"/>
      <c r="CA1" s="703"/>
      <c r="CB1" s="703"/>
      <c r="CC1" s="703"/>
      <c r="CD1" s="703"/>
      <c r="CE1" s="703"/>
      <c r="CF1" s="703"/>
      <c r="CG1" s="703"/>
      <c r="CH1" s="703"/>
      <c r="CI1" s="703"/>
      <c r="CJ1" s="703"/>
      <c r="CK1" s="703"/>
      <c r="CL1" s="703"/>
      <c r="CM1" s="703"/>
      <c r="CN1" s="703"/>
      <c r="CO1" s="703"/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3"/>
      <c r="DB1" s="703"/>
      <c r="DC1" s="703"/>
      <c r="DD1" s="703"/>
      <c r="DE1" s="703"/>
      <c r="DF1" s="703"/>
      <c r="DG1" s="703"/>
      <c r="DH1" s="703"/>
      <c r="DI1" s="703"/>
      <c r="DJ1" s="703"/>
      <c r="DK1" s="703"/>
      <c r="DL1" s="703"/>
      <c r="DM1" s="703"/>
      <c r="DN1" s="703"/>
      <c r="DO1" s="703"/>
      <c r="DP1" s="703"/>
      <c r="DQ1" s="703"/>
      <c r="DR1" s="703"/>
      <c r="DS1" s="703"/>
      <c r="DT1" s="703"/>
      <c r="DU1" s="703"/>
      <c r="DV1" s="703"/>
      <c r="DW1" s="703"/>
      <c r="DX1" s="703"/>
      <c r="DY1" s="703"/>
      <c r="DZ1" s="703"/>
      <c r="EA1" s="703"/>
      <c r="EB1" s="703"/>
      <c r="EC1" s="703"/>
      <c r="ED1" s="703"/>
      <c r="EE1" s="703"/>
      <c r="EF1" s="703"/>
      <c r="EG1" s="703"/>
      <c r="EH1" s="703"/>
      <c r="EI1" s="703"/>
      <c r="EJ1" s="703"/>
      <c r="EK1" s="703"/>
      <c r="EL1" s="703"/>
      <c r="EM1" s="703"/>
      <c r="EN1" s="703"/>
      <c r="EO1" s="703"/>
      <c r="EP1" s="703"/>
      <c r="EQ1" s="703"/>
      <c r="ER1" s="703"/>
      <c r="ES1" s="703"/>
      <c r="ET1" s="703"/>
      <c r="EU1" s="703"/>
      <c r="EV1" s="703"/>
      <c r="EW1" s="703"/>
      <c r="EX1" s="703"/>
      <c r="EY1" s="703"/>
      <c r="EZ1" s="703"/>
      <c r="FA1" s="703"/>
      <c r="FB1" s="703"/>
      <c r="FC1" s="703"/>
      <c r="FD1" s="703"/>
      <c r="FE1" s="703"/>
      <c r="FF1" s="703"/>
      <c r="FG1" s="703"/>
      <c r="FH1" s="703"/>
      <c r="FI1" s="703"/>
      <c r="FJ1" s="703"/>
      <c r="FK1" s="703"/>
      <c r="FL1" s="703"/>
      <c r="FM1" s="703"/>
      <c r="FN1" s="703"/>
      <c r="FO1" s="703"/>
      <c r="FP1" s="703"/>
      <c r="FQ1" s="703"/>
      <c r="FR1" s="703"/>
      <c r="FS1" s="703"/>
      <c r="FT1" s="703"/>
      <c r="FU1" s="703"/>
      <c r="FV1" s="703"/>
      <c r="FW1" s="703"/>
      <c r="FX1" s="703"/>
      <c r="FY1" s="703"/>
      <c r="FZ1" s="703"/>
      <c r="GA1" s="703"/>
      <c r="GB1" s="703"/>
      <c r="GC1" s="703"/>
      <c r="GD1" s="703"/>
      <c r="GE1" s="703"/>
      <c r="GF1" s="703"/>
      <c r="GG1" s="703"/>
      <c r="GH1" s="703"/>
      <c r="GI1" s="703"/>
      <c r="GJ1" s="703"/>
      <c r="GK1" s="703"/>
      <c r="GL1" s="703"/>
      <c r="GM1" s="703"/>
      <c r="GN1" s="703"/>
      <c r="GO1" s="703"/>
      <c r="GP1" s="703"/>
      <c r="GQ1" s="703"/>
      <c r="GR1" s="703"/>
      <c r="GS1" s="703"/>
      <c r="GT1" s="703"/>
      <c r="GU1" s="703"/>
      <c r="GV1" s="703"/>
      <c r="GW1" s="703"/>
      <c r="GX1" s="703"/>
      <c r="GY1" s="703"/>
      <c r="GZ1" s="703"/>
      <c r="HA1" s="703"/>
      <c r="HB1" s="703"/>
      <c r="HC1" s="703"/>
      <c r="HD1" s="703"/>
      <c r="HE1" s="703"/>
      <c r="HF1" s="703"/>
      <c r="HG1" s="703"/>
      <c r="HH1" s="703"/>
      <c r="HI1" s="703"/>
      <c r="HJ1" s="703"/>
      <c r="HK1" s="703"/>
      <c r="HL1" s="703"/>
      <c r="HM1" s="703"/>
      <c r="HN1" s="703"/>
      <c r="HO1" s="703"/>
      <c r="HP1" s="703"/>
      <c r="HQ1" s="703"/>
      <c r="HR1" s="703"/>
      <c r="HS1" s="703"/>
      <c r="HT1" s="703"/>
      <c r="HU1" s="703"/>
      <c r="HV1" s="703"/>
      <c r="HW1" s="703"/>
      <c r="HX1" s="703"/>
      <c r="HY1" s="703"/>
      <c r="HZ1" s="703"/>
      <c r="IA1" s="703"/>
      <c r="IB1" s="703"/>
      <c r="IC1" s="703"/>
      <c r="ID1" s="703"/>
      <c r="IE1" s="703"/>
      <c r="IF1" s="703"/>
      <c r="IG1" s="703"/>
      <c r="IH1" s="703"/>
      <c r="II1" s="703"/>
      <c r="IJ1" s="703"/>
      <c r="IK1" s="703"/>
      <c r="IL1" s="703"/>
      <c r="IM1" s="703"/>
      <c r="IN1" s="703"/>
      <c r="IO1" s="703"/>
      <c r="IP1" s="703"/>
      <c r="IQ1" s="703"/>
      <c r="IR1" s="703"/>
      <c r="IS1" s="703"/>
      <c r="IT1" s="703"/>
      <c r="IU1" s="703"/>
      <c r="IV1" s="703"/>
      <c r="IW1" s="703"/>
      <c r="IX1" s="703"/>
      <c r="IY1" s="703"/>
      <c r="IZ1" s="703"/>
      <c r="JA1" s="703"/>
      <c r="JB1" s="703"/>
      <c r="JC1" s="703"/>
      <c r="JD1" s="703"/>
      <c r="JE1" s="703"/>
      <c r="JF1" s="703"/>
      <c r="JG1" s="703"/>
      <c r="JH1" s="703"/>
      <c r="JI1" s="703"/>
      <c r="JJ1" s="703"/>
      <c r="JK1" s="703"/>
      <c r="JL1" s="703"/>
      <c r="JM1" s="703"/>
      <c r="JN1" s="703"/>
      <c r="JO1" s="703"/>
      <c r="JP1" s="703"/>
      <c r="JQ1" s="703"/>
      <c r="JR1" s="703"/>
      <c r="JS1" s="703"/>
      <c r="JT1" s="703"/>
      <c r="JU1" s="703"/>
      <c r="JV1" s="703"/>
      <c r="JW1" s="703"/>
      <c r="JX1" s="703"/>
      <c r="JY1" s="703"/>
      <c r="JZ1" s="703"/>
      <c r="KA1" s="703"/>
      <c r="KB1" s="703"/>
      <c r="KC1" s="703"/>
      <c r="KD1" s="703"/>
      <c r="KE1" s="703"/>
      <c r="KF1" s="703"/>
      <c r="KG1" s="703"/>
      <c r="KH1" s="703"/>
      <c r="KI1" s="703"/>
      <c r="KJ1" s="703"/>
      <c r="KK1" s="703"/>
      <c r="KL1" s="703"/>
      <c r="KM1" s="703"/>
      <c r="KN1" s="703"/>
      <c r="KO1" s="703"/>
      <c r="KP1" s="703"/>
      <c r="KQ1" s="703"/>
      <c r="KR1" s="703"/>
      <c r="KS1" s="703"/>
      <c r="KT1" s="703"/>
      <c r="KU1" s="703"/>
      <c r="KV1" s="703"/>
      <c r="KW1" s="703"/>
      <c r="KX1" s="703"/>
      <c r="KY1" s="703"/>
      <c r="KZ1" s="703"/>
      <c r="LA1" s="703"/>
      <c r="LB1" s="703"/>
      <c r="LC1" s="703"/>
      <c r="LD1" s="703"/>
      <c r="LE1" s="703"/>
      <c r="LF1" s="703"/>
      <c r="LG1" s="703"/>
      <c r="LH1" s="703"/>
      <c r="LI1" s="703"/>
      <c r="LJ1" s="703"/>
      <c r="LK1" s="703"/>
      <c r="LL1" s="703"/>
      <c r="LM1" s="703"/>
      <c r="LN1" s="703"/>
      <c r="LO1" s="703"/>
      <c r="LP1" s="703"/>
      <c r="LQ1" s="703"/>
      <c r="LR1" s="703"/>
      <c r="LS1" s="703"/>
      <c r="LT1" s="703"/>
      <c r="LU1" s="703"/>
      <c r="LV1" s="703"/>
      <c r="LW1" s="703"/>
      <c r="LX1" s="703"/>
      <c r="LY1" s="703"/>
      <c r="LZ1" s="703"/>
      <c r="MA1" s="703"/>
      <c r="MB1" s="703"/>
      <c r="MC1" s="703"/>
      <c r="MD1" s="703"/>
      <c r="ME1" s="703"/>
      <c r="MF1" s="703"/>
      <c r="MG1" s="703"/>
      <c r="MH1" s="703"/>
      <c r="MI1" s="703"/>
      <c r="MJ1" s="703"/>
      <c r="MK1" s="703"/>
      <c r="ML1" s="703"/>
      <c r="MM1" s="703"/>
      <c r="MN1" s="703"/>
      <c r="MO1" s="703"/>
      <c r="MP1" s="703"/>
      <c r="MQ1" s="703"/>
      <c r="MR1" s="703"/>
      <c r="MS1" s="703"/>
      <c r="MT1" s="703"/>
      <c r="MU1" s="703"/>
      <c r="MV1" s="703"/>
      <c r="MW1" s="703"/>
      <c r="MX1" s="703"/>
      <c r="MY1" s="703"/>
      <c r="MZ1" s="703"/>
      <c r="NA1" s="703"/>
      <c r="NB1" s="703"/>
      <c r="NC1" s="703"/>
      <c r="ND1" s="703"/>
      <c r="NE1" s="703"/>
      <c r="NF1" s="703"/>
      <c r="NG1" s="703"/>
      <c r="NH1" s="703"/>
      <c r="NI1" s="703"/>
      <c r="NJ1" s="703"/>
      <c r="NK1" s="703"/>
      <c r="NL1" s="703"/>
      <c r="NM1" s="703"/>
      <c r="NN1" s="703"/>
      <c r="NO1" s="703"/>
      <c r="NP1" s="703"/>
      <c r="NQ1" s="703"/>
      <c r="NR1" s="703"/>
      <c r="NS1" s="703"/>
      <c r="NT1" s="703"/>
      <c r="NU1" s="703"/>
      <c r="NV1" s="703"/>
      <c r="NW1" s="703"/>
      <c r="NX1" s="703"/>
      <c r="NY1" s="703"/>
      <c r="NZ1" s="703"/>
      <c r="OA1" s="703"/>
      <c r="OB1" s="703"/>
      <c r="OC1" s="703"/>
      <c r="OD1" s="703"/>
      <c r="OE1" s="703"/>
      <c r="OF1" s="703"/>
      <c r="OG1" s="703"/>
      <c r="OH1" s="703"/>
      <c r="OI1" s="703"/>
      <c r="OJ1" s="703"/>
      <c r="OK1" s="703"/>
      <c r="OL1" s="703"/>
      <c r="OM1" s="703"/>
      <c r="ON1" s="703"/>
      <c r="OO1" s="703"/>
      <c r="OP1" s="703"/>
      <c r="OQ1" s="703"/>
      <c r="OR1" s="703"/>
      <c r="OS1" s="703"/>
      <c r="OT1" s="703"/>
      <c r="OU1" s="703"/>
      <c r="OV1" s="703"/>
      <c r="OW1" s="703"/>
      <c r="OX1" s="703"/>
      <c r="OY1" s="703"/>
      <c r="OZ1" s="703"/>
      <c r="PA1" s="703"/>
      <c r="PB1" s="703"/>
      <c r="PC1" s="703"/>
      <c r="PD1" s="703"/>
      <c r="PE1" s="703"/>
      <c r="PF1" s="703"/>
      <c r="PG1" s="703"/>
      <c r="PH1" s="703"/>
      <c r="PI1" s="703"/>
      <c r="PJ1" s="703"/>
      <c r="PK1" s="703"/>
      <c r="PL1" s="703"/>
      <c r="PM1" s="703"/>
      <c r="PN1" s="703"/>
      <c r="PO1" s="703"/>
      <c r="PP1" s="703"/>
      <c r="PQ1" s="703"/>
      <c r="PR1" s="703"/>
      <c r="PS1" s="703"/>
      <c r="PT1" s="703"/>
      <c r="PU1" s="703"/>
      <c r="PV1" s="703"/>
      <c r="PW1" s="703"/>
      <c r="PX1" s="703"/>
      <c r="PY1" s="703"/>
      <c r="PZ1" s="703"/>
      <c r="QA1" s="703"/>
      <c r="QB1" s="703"/>
      <c r="QC1" s="703"/>
      <c r="QD1" s="703"/>
      <c r="QE1" s="703"/>
      <c r="QF1" s="703"/>
      <c r="QG1" s="703"/>
      <c r="QH1" s="703"/>
      <c r="QI1" s="703"/>
      <c r="QJ1" s="703"/>
      <c r="QK1" s="703"/>
      <c r="QL1" s="703"/>
      <c r="QM1" s="703"/>
      <c r="QN1" s="703"/>
      <c r="QO1" s="703"/>
      <c r="QP1" s="703"/>
      <c r="QQ1" s="703"/>
      <c r="QR1" s="703"/>
      <c r="QS1" s="703"/>
      <c r="QT1" s="703"/>
      <c r="QU1" s="703"/>
      <c r="QV1" s="703"/>
      <c r="QW1" s="703"/>
      <c r="QX1" s="703"/>
      <c r="QY1" s="703"/>
      <c r="QZ1" s="703"/>
      <c r="RA1" s="703"/>
      <c r="RB1" s="703"/>
      <c r="RC1" s="703"/>
      <c r="RD1" s="703"/>
      <c r="RE1" s="703"/>
      <c r="RF1" s="703"/>
      <c r="RG1" s="703"/>
      <c r="RH1" s="703"/>
      <c r="RI1" s="703"/>
      <c r="RJ1" s="703"/>
      <c r="RK1" s="703"/>
      <c r="RL1" s="703"/>
      <c r="RM1" s="703"/>
      <c r="RN1" s="703"/>
      <c r="RO1" s="703"/>
      <c r="RP1" s="703"/>
      <c r="RQ1" s="703"/>
      <c r="RR1" s="703"/>
      <c r="RS1" s="703"/>
      <c r="RT1" s="703"/>
      <c r="RU1" s="703"/>
      <c r="RV1" s="703"/>
      <c r="RW1" s="703"/>
      <c r="RX1" s="703"/>
      <c r="RY1" s="703"/>
      <c r="RZ1" s="703"/>
      <c r="SA1" s="703"/>
      <c r="SB1" s="703"/>
      <c r="SC1" s="703"/>
      <c r="SD1" s="703"/>
      <c r="SE1" s="703"/>
      <c r="SF1" s="703"/>
      <c r="SG1" s="703"/>
      <c r="SH1" s="703"/>
      <c r="SI1" s="703"/>
      <c r="SJ1" s="703"/>
      <c r="SK1" s="703"/>
      <c r="SL1" s="703"/>
      <c r="SM1" s="703"/>
      <c r="SN1" s="703"/>
      <c r="SO1" s="703"/>
      <c r="SP1" s="703"/>
      <c r="SQ1" s="703"/>
      <c r="SR1" s="703"/>
      <c r="SS1" s="703"/>
      <c r="ST1" s="703"/>
      <c r="SU1" s="703"/>
      <c r="SV1" s="703"/>
      <c r="SW1" s="703"/>
      <c r="SX1" s="703"/>
      <c r="SY1" s="703"/>
      <c r="SZ1" s="703"/>
      <c r="TA1" s="703"/>
      <c r="TB1" s="703"/>
      <c r="TC1" s="703"/>
      <c r="TD1" s="703"/>
      <c r="TE1" s="703"/>
      <c r="TF1" s="703"/>
      <c r="TG1" s="703"/>
      <c r="TH1" s="703"/>
      <c r="TI1" s="703"/>
      <c r="TJ1" s="703"/>
      <c r="TK1" s="703"/>
      <c r="TL1" s="703"/>
      <c r="TM1" s="703"/>
      <c r="TN1" s="703"/>
      <c r="TO1" s="703"/>
      <c r="TP1" s="703"/>
      <c r="TQ1" s="703"/>
      <c r="TR1" s="703"/>
      <c r="TS1" s="703"/>
      <c r="TT1" s="703"/>
      <c r="TU1" s="703"/>
      <c r="TV1" s="703"/>
      <c r="TW1" s="703"/>
      <c r="TX1" s="703"/>
      <c r="TY1" s="703"/>
      <c r="TZ1" s="703"/>
      <c r="UA1" s="703"/>
      <c r="UB1" s="703"/>
      <c r="UC1" s="703"/>
      <c r="UD1" s="703"/>
      <c r="UE1" s="703"/>
      <c r="UF1" s="703"/>
      <c r="UG1" s="703"/>
      <c r="UH1" s="703"/>
      <c r="UI1" s="703"/>
      <c r="UJ1" s="703"/>
      <c r="UK1" s="703"/>
      <c r="UL1" s="703"/>
      <c r="UM1" s="703"/>
      <c r="UN1" s="703"/>
      <c r="UO1" s="703"/>
      <c r="UP1" s="703"/>
      <c r="UQ1" s="703"/>
      <c r="UR1" s="703"/>
      <c r="US1" s="703"/>
      <c r="UT1" s="703"/>
      <c r="UU1" s="703"/>
      <c r="UV1" s="703"/>
      <c r="UW1" s="703"/>
      <c r="UX1" s="703"/>
      <c r="UY1" s="703"/>
      <c r="UZ1" s="703"/>
      <c r="VA1" s="703"/>
      <c r="VB1" s="703"/>
      <c r="VC1" s="703"/>
      <c r="VD1" s="703"/>
      <c r="VE1" s="703"/>
      <c r="VF1" s="703"/>
      <c r="VG1" s="703"/>
      <c r="VH1" s="703"/>
      <c r="VI1" s="703"/>
      <c r="VJ1" s="703"/>
      <c r="VK1" s="703"/>
      <c r="VL1" s="703"/>
      <c r="VM1" s="703"/>
      <c r="VN1" s="703"/>
      <c r="VO1" s="703"/>
      <c r="VP1" s="703"/>
      <c r="VQ1" s="703"/>
      <c r="VR1" s="703"/>
      <c r="VS1" s="703"/>
      <c r="VT1" s="703"/>
      <c r="VU1" s="703"/>
      <c r="VV1" s="703"/>
      <c r="VW1" s="703"/>
      <c r="VX1" s="703"/>
      <c r="VY1" s="703"/>
      <c r="VZ1" s="703"/>
      <c r="WA1" s="703"/>
      <c r="WB1" s="703"/>
      <c r="WC1" s="703"/>
      <c r="WD1" s="703"/>
      <c r="WE1" s="703"/>
      <c r="WF1" s="703"/>
      <c r="WG1" s="703"/>
      <c r="WH1" s="703"/>
      <c r="WI1" s="703"/>
      <c r="WJ1" s="703"/>
      <c r="WK1" s="703"/>
      <c r="WL1" s="703"/>
      <c r="WM1" s="703"/>
      <c r="WN1" s="703"/>
      <c r="WO1" s="703"/>
      <c r="WP1" s="703"/>
      <c r="WQ1" s="703"/>
      <c r="WR1" s="703"/>
      <c r="WS1" s="703"/>
      <c r="WT1" s="703"/>
      <c r="WU1" s="703"/>
      <c r="WV1" s="703"/>
      <c r="WW1" s="703"/>
      <c r="WX1" s="703"/>
      <c r="WY1" s="703"/>
      <c r="WZ1" s="703"/>
      <c r="XA1" s="703"/>
      <c r="XB1" s="703"/>
      <c r="XC1" s="703"/>
      <c r="XD1" s="703"/>
      <c r="XE1" s="703"/>
      <c r="XF1" s="703"/>
      <c r="XG1" s="703"/>
      <c r="XH1" s="703"/>
      <c r="XI1" s="703"/>
      <c r="XJ1" s="703"/>
      <c r="XK1" s="703"/>
      <c r="XL1" s="703"/>
      <c r="XM1" s="703"/>
      <c r="XN1" s="703"/>
      <c r="XO1" s="703"/>
      <c r="XP1" s="703"/>
      <c r="XQ1" s="703"/>
      <c r="XR1" s="703"/>
      <c r="XS1" s="703"/>
      <c r="XT1" s="703"/>
      <c r="XU1" s="703"/>
      <c r="XV1" s="703"/>
      <c r="XW1" s="703"/>
      <c r="XX1" s="703"/>
      <c r="XY1" s="703"/>
      <c r="XZ1" s="703"/>
      <c r="YA1" s="703"/>
      <c r="YB1" s="703"/>
      <c r="YC1" s="703"/>
      <c r="YD1" s="703"/>
      <c r="YE1" s="703"/>
      <c r="YF1" s="703"/>
      <c r="YG1" s="703"/>
      <c r="YH1" s="703"/>
      <c r="YI1" s="703"/>
      <c r="YJ1" s="703"/>
      <c r="YK1" s="703"/>
      <c r="YL1" s="703"/>
      <c r="YM1" s="703"/>
      <c r="YN1" s="703"/>
      <c r="YO1" s="703"/>
      <c r="YP1" s="703"/>
      <c r="YQ1" s="703"/>
      <c r="YR1" s="703"/>
      <c r="YS1" s="703"/>
      <c r="YT1" s="703"/>
      <c r="YU1" s="703"/>
      <c r="YV1" s="703"/>
      <c r="YW1" s="703"/>
      <c r="YX1" s="703"/>
      <c r="YY1" s="703"/>
      <c r="YZ1" s="703"/>
      <c r="ZA1" s="703"/>
      <c r="ZB1" s="703"/>
      <c r="ZC1" s="703"/>
      <c r="ZD1" s="703"/>
      <c r="ZE1" s="703"/>
      <c r="ZF1" s="703"/>
      <c r="ZG1" s="703"/>
      <c r="ZH1" s="703"/>
      <c r="ZI1" s="703"/>
      <c r="ZJ1" s="703"/>
      <c r="ZK1" s="703"/>
      <c r="ZL1" s="703"/>
      <c r="ZM1" s="703"/>
      <c r="ZN1" s="703"/>
      <c r="ZO1" s="703"/>
      <c r="ZP1" s="703"/>
      <c r="ZQ1" s="703"/>
      <c r="ZR1" s="703"/>
      <c r="ZS1" s="703"/>
      <c r="ZT1" s="703"/>
      <c r="ZU1" s="703"/>
      <c r="ZV1" s="703"/>
      <c r="ZW1" s="703"/>
      <c r="ZX1" s="703"/>
      <c r="ZY1" s="703"/>
      <c r="ZZ1" s="703"/>
      <c r="AAA1" s="703"/>
      <c r="AAB1" s="703"/>
      <c r="AAC1" s="703"/>
      <c r="AAD1" s="703"/>
      <c r="AAE1" s="703"/>
      <c r="AAF1" s="703"/>
      <c r="AAG1" s="703"/>
      <c r="AAH1" s="703"/>
      <c r="AAI1" s="703"/>
      <c r="AAJ1" s="703"/>
      <c r="AAK1" s="703"/>
      <c r="AAL1" s="703"/>
      <c r="AAM1" s="703"/>
      <c r="AAN1" s="703"/>
      <c r="AAO1" s="703"/>
      <c r="AAP1" s="703"/>
      <c r="AAQ1" s="703"/>
      <c r="AAR1" s="703"/>
      <c r="AAS1" s="703"/>
      <c r="AAT1" s="703"/>
      <c r="AAU1" s="703"/>
      <c r="AAV1" s="703"/>
      <c r="AAW1" s="703"/>
      <c r="AAX1" s="703"/>
      <c r="AAY1" s="703"/>
      <c r="AAZ1" s="703"/>
      <c r="ABA1" s="703"/>
      <c r="ABB1" s="703"/>
      <c r="ABC1" s="703"/>
      <c r="ABD1" s="703"/>
      <c r="ABE1" s="703"/>
      <c r="ABF1" s="703"/>
      <c r="ABG1" s="703"/>
      <c r="ABH1" s="703"/>
      <c r="ABI1" s="703"/>
      <c r="ABJ1" s="703"/>
      <c r="ABK1" s="703"/>
      <c r="ABL1" s="703"/>
      <c r="ABM1" s="703"/>
      <c r="ABN1" s="703"/>
      <c r="ABO1" s="703"/>
      <c r="ABP1" s="703"/>
      <c r="ABQ1" s="703"/>
      <c r="ABR1" s="703"/>
      <c r="ABS1" s="703"/>
      <c r="ABT1" s="703"/>
      <c r="ABU1" s="703"/>
      <c r="ABV1" s="703"/>
      <c r="ABW1" s="703"/>
      <c r="ABX1" s="703"/>
      <c r="ABY1" s="703"/>
      <c r="ABZ1" s="703"/>
      <c r="ACA1" s="703"/>
      <c r="ACB1" s="703"/>
      <c r="ACC1" s="703"/>
      <c r="ACD1" s="703"/>
      <c r="ACE1" s="703"/>
      <c r="ACF1" s="703"/>
      <c r="ACG1" s="703"/>
      <c r="ACH1" s="703"/>
      <c r="ACI1" s="703"/>
      <c r="ACJ1" s="703"/>
      <c r="ACK1" s="703"/>
      <c r="ACL1" s="703"/>
      <c r="ACM1" s="703"/>
      <c r="ACN1" s="703"/>
      <c r="ACO1" s="703"/>
      <c r="ACP1" s="703"/>
      <c r="ACQ1" s="703"/>
      <c r="ACR1" s="703"/>
      <c r="ACS1" s="703"/>
      <c r="ACT1" s="703"/>
      <c r="ACU1" s="703"/>
      <c r="ACV1" s="703"/>
      <c r="ACW1" s="703"/>
      <c r="ACX1" s="703"/>
      <c r="ACY1" s="703"/>
      <c r="ACZ1" s="703"/>
      <c r="ADA1" s="703"/>
      <c r="ADB1" s="703"/>
      <c r="ADC1" s="703"/>
      <c r="ADD1" s="703"/>
      <c r="ADE1" s="703"/>
      <c r="ADF1" s="703"/>
      <c r="ADG1" s="703"/>
      <c r="ADH1" s="703"/>
      <c r="ADI1" s="703"/>
      <c r="ADJ1" s="703"/>
      <c r="ADK1" s="703"/>
      <c r="ADL1" s="703"/>
      <c r="ADM1" s="703"/>
      <c r="ADN1" s="703"/>
      <c r="ADO1" s="703"/>
      <c r="ADP1" s="703"/>
      <c r="ADQ1" s="703"/>
      <c r="ADR1" s="703"/>
      <c r="ADS1" s="703"/>
      <c r="ADT1" s="703"/>
      <c r="ADU1" s="703"/>
      <c r="ADV1" s="703"/>
      <c r="ADW1" s="703"/>
      <c r="ADX1" s="703"/>
      <c r="ADY1" s="703"/>
      <c r="ADZ1" s="703"/>
      <c r="AEA1" s="703"/>
      <c r="AEB1" s="703"/>
      <c r="AEC1" s="703"/>
      <c r="AED1" s="703"/>
      <c r="AEE1" s="703"/>
      <c r="AEF1" s="703"/>
      <c r="AEG1" s="703"/>
      <c r="AEH1" s="703"/>
      <c r="AEI1" s="703"/>
      <c r="AEJ1" s="703"/>
      <c r="AEK1" s="703"/>
      <c r="AEL1" s="703"/>
      <c r="AEM1" s="703"/>
      <c r="AEN1" s="703"/>
      <c r="AEO1" s="703"/>
      <c r="AEP1" s="703"/>
      <c r="AEQ1" s="703"/>
      <c r="AER1" s="703"/>
      <c r="AES1" s="703"/>
      <c r="AET1" s="703"/>
      <c r="AEU1" s="703"/>
      <c r="AEV1" s="703"/>
      <c r="AEW1" s="703"/>
      <c r="AEX1" s="703"/>
      <c r="AEY1" s="703"/>
      <c r="AEZ1" s="703"/>
      <c r="AFA1" s="703"/>
      <c r="AFB1" s="703"/>
      <c r="AFC1" s="703"/>
      <c r="AFD1" s="703"/>
      <c r="AFE1" s="703"/>
      <c r="AFF1" s="703"/>
      <c r="AFG1" s="703"/>
      <c r="AFH1" s="703"/>
      <c r="AFI1" s="703"/>
      <c r="AFJ1" s="703"/>
      <c r="AFK1" s="703"/>
      <c r="AFL1" s="703"/>
      <c r="AFM1" s="703"/>
      <c r="AFN1" s="703"/>
      <c r="AFO1" s="703"/>
      <c r="AFP1" s="703"/>
      <c r="AFQ1" s="703"/>
      <c r="AFR1" s="703"/>
      <c r="AFS1" s="703"/>
      <c r="AFT1" s="703"/>
      <c r="AFU1" s="703"/>
      <c r="AFV1" s="703"/>
      <c r="AFW1" s="703"/>
      <c r="AFX1" s="703"/>
      <c r="AFY1" s="703"/>
      <c r="AFZ1" s="703"/>
      <c r="AGA1" s="703"/>
      <c r="AGB1" s="703"/>
      <c r="AGC1" s="703"/>
      <c r="AGD1" s="703"/>
      <c r="AGE1" s="703"/>
      <c r="AGF1" s="703"/>
      <c r="AGG1" s="703"/>
      <c r="AGH1" s="703"/>
      <c r="AGI1" s="703"/>
      <c r="AGJ1" s="703"/>
      <c r="AGK1" s="703"/>
      <c r="AGL1" s="703"/>
      <c r="AGM1" s="703"/>
      <c r="AGN1" s="703"/>
      <c r="AGO1" s="703"/>
      <c r="AGP1" s="703"/>
      <c r="AGQ1" s="703"/>
      <c r="AGR1" s="703"/>
      <c r="AGS1" s="703"/>
      <c r="AGT1" s="703"/>
      <c r="AGU1" s="703"/>
      <c r="AGV1" s="703"/>
      <c r="AGW1" s="703"/>
      <c r="AGX1" s="703"/>
      <c r="AGY1" s="703"/>
      <c r="AGZ1" s="703"/>
      <c r="AHA1" s="703"/>
      <c r="AHB1" s="703"/>
      <c r="AHC1" s="703"/>
      <c r="AHD1" s="703"/>
      <c r="AHE1" s="703"/>
      <c r="AHF1" s="703"/>
      <c r="AHG1" s="703"/>
      <c r="AHH1" s="703"/>
      <c r="AHI1" s="703"/>
      <c r="AHJ1" s="703"/>
      <c r="AHK1" s="703"/>
      <c r="AHL1" s="703"/>
      <c r="AHM1" s="703"/>
      <c r="AHN1" s="703"/>
      <c r="AHO1" s="703"/>
      <c r="AHP1" s="703"/>
      <c r="AHQ1" s="703"/>
      <c r="AHR1" s="703"/>
      <c r="AHS1" s="703"/>
      <c r="AHT1" s="703"/>
      <c r="AHU1" s="703"/>
      <c r="AHV1" s="703"/>
      <c r="AHW1" s="703"/>
      <c r="AHX1" s="703"/>
      <c r="AHY1" s="703"/>
      <c r="AHZ1" s="703"/>
      <c r="AIA1" s="703"/>
      <c r="AIB1" s="703"/>
      <c r="AIC1" s="703"/>
      <c r="AID1" s="703"/>
      <c r="AIE1" s="703"/>
      <c r="AIF1" s="703"/>
      <c r="AIG1" s="703"/>
      <c r="AIH1" s="703"/>
      <c r="AII1" s="703"/>
      <c r="AIJ1" s="703"/>
      <c r="AIK1" s="703"/>
      <c r="AIL1" s="703"/>
      <c r="AIM1" s="703"/>
      <c r="AIN1" s="703"/>
      <c r="AIO1" s="703"/>
      <c r="AIP1" s="703"/>
      <c r="AIQ1" s="703"/>
      <c r="AIR1" s="703"/>
      <c r="AIS1" s="703"/>
      <c r="AIT1" s="703"/>
      <c r="AIU1" s="703"/>
      <c r="AIV1" s="703"/>
      <c r="AIW1" s="703"/>
      <c r="AIX1" s="703"/>
      <c r="AIY1" s="703"/>
      <c r="AIZ1" s="703"/>
      <c r="AJA1" s="703"/>
      <c r="AJB1" s="703"/>
      <c r="AJC1" s="703"/>
      <c r="AJD1" s="703"/>
      <c r="AJE1" s="703"/>
      <c r="AJF1" s="703"/>
      <c r="AJG1" s="703"/>
      <c r="AJH1" s="703"/>
      <c r="AJI1" s="703"/>
      <c r="AJJ1" s="703"/>
      <c r="AJK1" s="703"/>
      <c r="AJL1" s="703"/>
      <c r="AJM1" s="703"/>
      <c r="AJN1" s="703"/>
      <c r="AJO1" s="703"/>
      <c r="AJP1" s="703"/>
      <c r="AJQ1" s="703"/>
      <c r="AJR1" s="703"/>
      <c r="AJS1" s="703"/>
      <c r="AJT1" s="703"/>
      <c r="AJU1" s="703"/>
      <c r="AJV1" s="703"/>
      <c r="AJW1" s="703"/>
      <c r="AJX1" s="703"/>
      <c r="AJY1" s="703"/>
      <c r="AJZ1" s="703"/>
      <c r="AKA1" s="703"/>
      <c r="AKB1" s="703"/>
      <c r="AKC1" s="703"/>
      <c r="AKD1" s="703"/>
      <c r="AKE1" s="703"/>
      <c r="AKF1" s="703"/>
      <c r="AKG1" s="703"/>
      <c r="AKH1" s="703"/>
      <c r="AKI1" s="703"/>
      <c r="AKJ1" s="703"/>
      <c r="AKK1" s="703"/>
      <c r="AKL1" s="703"/>
      <c r="AKM1" s="703"/>
      <c r="AKN1" s="703"/>
      <c r="AKO1" s="703"/>
      <c r="AKP1" s="703"/>
      <c r="AKQ1" s="703"/>
      <c r="AKR1" s="703"/>
      <c r="AKS1" s="703"/>
      <c r="AKT1" s="703"/>
      <c r="AKU1" s="703"/>
      <c r="AKV1" s="703"/>
      <c r="AKW1" s="703"/>
      <c r="AKX1" s="703"/>
      <c r="AKY1" s="703"/>
      <c r="AKZ1" s="703"/>
      <c r="ALA1" s="703"/>
      <c r="ALB1" s="703"/>
      <c r="ALC1" s="703"/>
      <c r="ALD1" s="703"/>
      <c r="ALE1" s="703"/>
      <c r="ALF1" s="703"/>
      <c r="ALG1" s="703"/>
      <c r="ALH1" s="703"/>
      <c r="ALI1" s="703"/>
      <c r="ALJ1" s="703"/>
      <c r="ALK1" s="703"/>
      <c r="ALL1" s="703"/>
      <c r="ALM1" s="703"/>
      <c r="ALN1" s="703"/>
      <c r="ALO1" s="703"/>
      <c r="ALP1" s="703"/>
      <c r="ALQ1" s="703"/>
      <c r="ALR1" s="703"/>
      <c r="ALS1" s="703"/>
      <c r="ALT1" s="703"/>
      <c r="ALU1" s="703"/>
      <c r="ALV1" s="703"/>
      <c r="ALW1" s="703"/>
      <c r="ALX1" s="703"/>
      <c r="ALY1" s="703"/>
      <c r="ALZ1" s="703"/>
      <c r="AMA1" s="703"/>
      <c r="AMB1" s="703"/>
      <c r="AMC1" s="703"/>
      <c r="AMD1" s="703"/>
      <c r="AME1" s="703"/>
      <c r="AMF1" s="703"/>
      <c r="AMG1" s="703"/>
      <c r="AMH1" s="703"/>
      <c r="AMI1" s="703"/>
      <c r="AMJ1" s="703"/>
      <c r="AMK1" s="703"/>
      <c r="AML1" s="703"/>
      <c r="AMM1" s="703"/>
      <c r="AMN1" s="703"/>
      <c r="AMO1" s="703"/>
      <c r="AMP1" s="703"/>
      <c r="AMQ1" s="703"/>
      <c r="AMR1" s="703"/>
      <c r="AMS1" s="703"/>
      <c r="AMT1" s="703"/>
      <c r="AMU1" s="703"/>
      <c r="AMV1" s="703"/>
      <c r="AMW1" s="703"/>
      <c r="AMX1" s="703"/>
      <c r="AMY1" s="703"/>
      <c r="AMZ1" s="703"/>
      <c r="ANA1" s="703"/>
      <c r="ANB1" s="703"/>
      <c r="ANC1" s="703"/>
      <c r="AND1" s="703"/>
      <c r="ANE1" s="703"/>
      <c r="ANF1" s="703"/>
      <c r="ANG1" s="703"/>
      <c r="ANH1" s="703"/>
      <c r="ANI1" s="703"/>
      <c r="ANJ1" s="703"/>
      <c r="ANK1" s="703"/>
      <c r="ANL1" s="703"/>
      <c r="ANM1" s="703"/>
      <c r="ANN1" s="703"/>
      <c r="ANO1" s="703"/>
      <c r="ANP1" s="703"/>
      <c r="ANQ1" s="703"/>
      <c r="ANR1" s="703"/>
      <c r="ANS1" s="703"/>
      <c r="ANT1" s="703"/>
      <c r="ANU1" s="703"/>
      <c r="ANV1" s="703"/>
      <c r="ANW1" s="703"/>
      <c r="ANX1" s="703"/>
      <c r="ANY1" s="703"/>
      <c r="ANZ1" s="703"/>
      <c r="AOA1" s="703"/>
      <c r="AOB1" s="703"/>
      <c r="AOC1" s="703"/>
      <c r="AOD1" s="703"/>
      <c r="AOE1" s="703"/>
      <c r="AOF1" s="703"/>
      <c r="AOG1" s="703"/>
      <c r="AOH1" s="703"/>
      <c r="AOI1" s="703"/>
      <c r="AOJ1" s="703"/>
      <c r="AOK1" s="703"/>
      <c r="AOL1" s="703"/>
      <c r="AOM1" s="703"/>
      <c r="AON1" s="703"/>
      <c r="AOO1" s="703"/>
      <c r="AOP1" s="703"/>
      <c r="AOQ1" s="703"/>
      <c r="AOR1" s="703"/>
      <c r="AOS1" s="703"/>
      <c r="AOT1" s="703"/>
      <c r="AOU1" s="703"/>
      <c r="AOV1" s="703"/>
      <c r="AOW1" s="703"/>
      <c r="AOX1" s="703"/>
      <c r="AOY1" s="703"/>
      <c r="AOZ1" s="703"/>
      <c r="APA1" s="703"/>
      <c r="APB1" s="703"/>
      <c r="APC1" s="703"/>
      <c r="APD1" s="703"/>
      <c r="APE1" s="703"/>
      <c r="APF1" s="703"/>
      <c r="APG1" s="703"/>
      <c r="APH1" s="703"/>
      <c r="API1" s="703"/>
      <c r="APJ1" s="703"/>
      <c r="APK1" s="703"/>
      <c r="APL1" s="703"/>
      <c r="APM1" s="703"/>
      <c r="APN1" s="703"/>
      <c r="APO1" s="703"/>
      <c r="APP1" s="703"/>
      <c r="APQ1" s="703"/>
      <c r="APR1" s="703"/>
      <c r="APS1" s="703"/>
      <c r="APT1" s="703"/>
      <c r="APU1" s="703"/>
      <c r="APV1" s="703"/>
      <c r="APW1" s="703"/>
      <c r="APX1" s="703"/>
      <c r="APY1" s="703"/>
      <c r="APZ1" s="703"/>
      <c r="AQA1" s="703"/>
      <c r="AQB1" s="703"/>
      <c r="AQC1" s="703"/>
      <c r="AQD1" s="703"/>
      <c r="AQE1" s="703"/>
      <c r="AQF1" s="703"/>
      <c r="AQG1" s="703"/>
      <c r="AQH1" s="703"/>
      <c r="AQI1" s="703"/>
      <c r="AQJ1" s="703"/>
      <c r="AQK1" s="703"/>
      <c r="AQL1" s="703"/>
      <c r="AQM1" s="703"/>
      <c r="AQN1" s="703"/>
      <c r="AQO1" s="703"/>
      <c r="AQP1" s="703"/>
      <c r="AQQ1" s="703"/>
      <c r="AQR1" s="703"/>
      <c r="AQS1" s="703"/>
      <c r="AQT1" s="703"/>
      <c r="AQU1" s="703"/>
      <c r="AQV1" s="703"/>
      <c r="AQW1" s="703"/>
      <c r="AQX1" s="703"/>
      <c r="AQY1" s="703"/>
      <c r="AQZ1" s="703"/>
      <c r="ARA1" s="703"/>
      <c r="ARB1" s="703"/>
      <c r="ARC1" s="703"/>
      <c r="ARD1" s="703"/>
      <c r="ARE1" s="703"/>
      <c r="ARF1" s="703"/>
      <c r="ARG1" s="703"/>
      <c r="ARH1" s="703"/>
      <c r="ARI1" s="703"/>
      <c r="ARJ1" s="703"/>
      <c r="ARK1" s="703"/>
      <c r="ARL1" s="703"/>
      <c r="ARM1" s="703"/>
      <c r="ARN1" s="703"/>
      <c r="ARO1" s="703"/>
      <c r="ARP1" s="703"/>
      <c r="ARQ1" s="703"/>
      <c r="ARR1" s="703"/>
      <c r="ARS1" s="703"/>
      <c r="ART1" s="703"/>
      <c r="ARU1" s="703"/>
      <c r="ARV1" s="703"/>
      <c r="ARW1" s="703"/>
      <c r="ARX1" s="703"/>
      <c r="ARY1" s="703"/>
      <c r="ARZ1" s="703"/>
      <c r="ASA1" s="703"/>
      <c r="ASB1" s="703"/>
      <c r="ASC1" s="703"/>
      <c r="ASD1" s="703"/>
      <c r="ASE1" s="703"/>
      <c r="ASF1" s="703"/>
      <c r="ASG1" s="703"/>
      <c r="ASH1" s="703"/>
      <c r="ASI1" s="703"/>
      <c r="ASJ1" s="703"/>
      <c r="ASK1" s="703"/>
      <c r="ASL1" s="703"/>
      <c r="ASM1" s="703"/>
      <c r="ASN1" s="703"/>
      <c r="ASO1" s="703"/>
      <c r="ASP1" s="703"/>
      <c r="ASQ1" s="703"/>
      <c r="ASR1" s="703"/>
      <c r="ASS1" s="703"/>
      <c r="AST1" s="703"/>
      <c r="ASU1" s="703"/>
      <c r="ASV1" s="703"/>
      <c r="ASW1" s="703"/>
      <c r="ASX1" s="703"/>
      <c r="ASY1" s="703"/>
      <c r="ASZ1" s="703"/>
      <c r="ATA1" s="703"/>
      <c r="ATB1" s="703"/>
      <c r="ATC1" s="703"/>
      <c r="ATD1" s="703"/>
      <c r="ATE1" s="703"/>
      <c r="ATF1" s="703"/>
      <c r="ATG1" s="703"/>
      <c r="ATH1" s="703"/>
      <c r="ATI1" s="703"/>
      <c r="ATJ1" s="703"/>
      <c r="ATK1" s="703"/>
      <c r="ATL1" s="703"/>
      <c r="ATM1" s="703"/>
      <c r="ATN1" s="703"/>
      <c r="ATO1" s="703"/>
      <c r="ATP1" s="703"/>
      <c r="ATQ1" s="703"/>
      <c r="ATR1" s="703"/>
      <c r="ATS1" s="703"/>
      <c r="ATT1" s="703"/>
      <c r="ATU1" s="703"/>
      <c r="ATV1" s="703"/>
      <c r="ATW1" s="703"/>
      <c r="ATX1" s="703"/>
      <c r="ATY1" s="703"/>
      <c r="ATZ1" s="703"/>
      <c r="AUA1" s="703"/>
      <c r="AUB1" s="703"/>
      <c r="AUC1" s="703"/>
      <c r="AUD1" s="703"/>
      <c r="AUE1" s="703"/>
      <c r="AUF1" s="703"/>
      <c r="AUG1" s="703"/>
      <c r="AUH1" s="703"/>
      <c r="AUI1" s="703"/>
      <c r="AUJ1" s="703"/>
      <c r="AUK1" s="703"/>
      <c r="AUL1" s="703"/>
      <c r="AUM1" s="703"/>
      <c r="AUN1" s="703"/>
      <c r="AUO1" s="703"/>
      <c r="AUP1" s="703"/>
      <c r="AUQ1" s="703"/>
      <c r="AUR1" s="703"/>
      <c r="AUS1" s="703"/>
      <c r="AUT1" s="703"/>
      <c r="AUU1" s="703"/>
      <c r="AUV1" s="703"/>
      <c r="AUW1" s="703"/>
      <c r="AUX1" s="703"/>
      <c r="AUY1" s="703"/>
      <c r="AUZ1" s="703"/>
      <c r="AVA1" s="703"/>
      <c r="AVB1" s="703"/>
      <c r="AVC1" s="703"/>
      <c r="AVD1" s="703"/>
      <c r="AVE1" s="703"/>
      <c r="AVF1" s="703"/>
      <c r="AVG1" s="703"/>
      <c r="AVH1" s="703"/>
      <c r="AVI1" s="703"/>
      <c r="AVJ1" s="703"/>
      <c r="AVK1" s="703"/>
      <c r="AVL1" s="703"/>
      <c r="AVM1" s="703"/>
      <c r="AVN1" s="703"/>
      <c r="AVO1" s="703"/>
      <c r="AVP1" s="703"/>
      <c r="AVQ1" s="703"/>
      <c r="AVR1" s="703"/>
      <c r="AVS1" s="703"/>
      <c r="AVT1" s="703"/>
      <c r="AVU1" s="703"/>
      <c r="AVV1" s="703"/>
      <c r="AVW1" s="703"/>
      <c r="AVX1" s="703"/>
      <c r="AVY1" s="703"/>
      <c r="AVZ1" s="703"/>
      <c r="AWA1" s="703"/>
      <c r="AWB1" s="703"/>
      <c r="AWC1" s="703"/>
      <c r="AWD1" s="703"/>
      <c r="AWE1" s="703"/>
      <c r="AWF1" s="703"/>
      <c r="AWG1" s="703"/>
      <c r="AWH1" s="703"/>
      <c r="AWI1" s="703"/>
      <c r="AWJ1" s="703"/>
      <c r="AWK1" s="703"/>
      <c r="AWL1" s="703"/>
      <c r="AWM1" s="703"/>
      <c r="AWN1" s="703"/>
      <c r="AWO1" s="703"/>
      <c r="AWP1" s="703"/>
      <c r="AWQ1" s="703"/>
      <c r="AWR1" s="703"/>
      <c r="AWS1" s="703"/>
      <c r="AWT1" s="703"/>
      <c r="AWU1" s="703"/>
      <c r="AWV1" s="703"/>
      <c r="AWW1" s="703"/>
      <c r="AWX1" s="703"/>
      <c r="AWY1" s="703"/>
      <c r="AWZ1" s="703"/>
      <c r="AXA1" s="703"/>
      <c r="AXB1" s="703"/>
      <c r="AXC1" s="703"/>
      <c r="AXD1" s="703"/>
      <c r="AXE1" s="703"/>
      <c r="AXF1" s="703"/>
      <c r="AXG1" s="703"/>
      <c r="AXH1" s="703"/>
      <c r="AXI1" s="703"/>
      <c r="AXJ1" s="703"/>
      <c r="AXK1" s="703"/>
      <c r="AXL1" s="703"/>
      <c r="AXM1" s="703"/>
      <c r="AXN1" s="703"/>
      <c r="AXO1" s="703"/>
      <c r="AXP1" s="703"/>
      <c r="AXQ1" s="703"/>
      <c r="AXR1" s="703"/>
      <c r="AXS1" s="703"/>
      <c r="AXT1" s="703"/>
      <c r="AXU1" s="703"/>
      <c r="AXV1" s="703"/>
      <c r="AXW1" s="703"/>
      <c r="AXX1" s="703"/>
      <c r="AXY1" s="703"/>
      <c r="AXZ1" s="703"/>
      <c r="AYA1" s="703"/>
      <c r="AYB1" s="703"/>
      <c r="AYC1" s="703"/>
      <c r="AYD1" s="703"/>
      <c r="AYE1" s="703"/>
      <c r="AYF1" s="703"/>
      <c r="AYG1" s="703"/>
      <c r="AYH1" s="703"/>
      <c r="AYI1" s="703"/>
      <c r="AYJ1" s="703"/>
      <c r="AYK1" s="703"/>
      <c r="AYL1" s="703"/>
      <c r="AYM1" s="703"/>
      <c r="AYN1" s="703"/>
      <c r="AYO1" s="703"/>
      <c r="AYP1" s="703"/>
      <c r="AYQ1" s="703"/>
      <c r="AYR1" s="703"/>
      <c r="AYS1" s="703"/>
      <c r="AYT1" s="703"/>
      <c r="AYU1" s="703"/>
      <c r="AYV1" s="703"/>
      <c r="AYW1" s="703"/>
      <c r="AYX1" s="703"/>
      <c r="AYY1" s="703"/>
      <c r="AYZ1" s="703"/>
      <c r="AZA1" s="703"/>
      <c r="AZB1" s="703"/>
      <c r="AZC1" s="703"/>
      <c r="AZD1" s="703"/>
      <c r="AZE1" s="703"/>
      <c r="AZF1" s="703"/>
      <c r="AZG1" s="703"/>
      <c r="AZH1" s="703"/>
      <c r="AZI1" s="703"/>
      <c r="AZJ1" s="703"/>
      <c r="AZK1" s="703"/>
      <c r="AZL1" s="703"/>
      <c r="AZM1" s="703"/>
      <c r="AZN1" s="703"/>
      <c r="AZO1" s="703"/>
      <c r="AZP1" s="703"/>
      <c r="AZQ1" s="703"/>
      <c r="AZR1" s="703"/>
      <c r="AZS1" s="703"/>
      <c r="AZT1" s="703"/>
      <c r="AZU1" s="703"/>
      <c r="AZV1" s="703"/>
      <c r="AZW1" s="703"/>
      <c r="AZX1" s="703"/>
      <c r="AZY1" s="703"/>
      <c r="AZZ1" s="703"/>
      <c r="BAA1" s="703"/>
      <c r="BAB1" s="703"/>
      <c r="BAC1" s="703"/>
      <c r="BAD1" s="703"/>
      <c r="BAE1" s="703"/>
      <c r="BAF1" s="703"/>
      <c r="BAG1" s="703"/>
      <c r="BAH1" s="703"/>
      <c r="BAI1" s="703"/>
      <c r="BAJ1" s="703"/>
      <c r="BAK1" s="703"/>
      <c r="BAL1" s="703"/>
      <c r="BAM1" s="703"/>
      <c r="BAN1" s="703"/>
      <c r="BAO1" s="703"/>
      <c r="BAP1" s="703"/>
      <c r="BAQ1" s="703"/>
      <c r="BAR1" s="703"/>
      <c r="BAS1" s="703"/>
      <c r="BAT1" s="703"/>
      <c r="BAU1" s="703"/>
      <c r="BAV1" s="703"/>
      <c r="BAW1" s="703"/>
      <c r="BAX1" s="703"/>
      <c r="BAY1" s="703"/>
      <c r="BAZ1" s="703"/>
      <c r="BBA1" s="703"/>
      <c r="BBB1" s="703"/>
      <c r="BBC1" s="703"/>
      <c r="BBD1" s="703"/>
      <c r="BBE1" s="703"/>
      <c r="BBF1" s="703"/>
      <c r="BBG1" s="703"/>
      <c r="BBH1" s="703"/>
      <c r="BBI1" s="703"/>
      <c r="BBJ1" s="703"/>
      <c r="BBK1" s="703"/>
      <c r="BBL1" s="703"/>
      <c r="BBM1" s="703"/>
      <c r="BBN1" s="703"/>
      <c r="BBO1" s="703"/>
      <c r="BBP1" s="703"/>
      <c r="BBQ1" s="703"/>
      <c r="BBR1" s="703"/>
      <c r="BBS1" s="703"/>
      <c r="BBT1" s="703"/>
      <c r="BBU1" s="703"/>
      <c r="BBV1" s="703"/>
      <c r="BBW1" s="703"/>
      <c r="BBX1" s="703"/>
      <c r="BBY1" s="703"/>
      <c r="BBZ1" s="703"/>
      <c r="BCA1" s="703"/>
      <c r="BCB1" s="703"/>
      <c r="BCC1" s="703"/>
      <c r="BCD1" s="703"/>
      <c r="BCE1" s="703"/>
      <c r="BCF1" s="703"/>
      <c r="BCG1" s="703"/>
      <c r="BCH1" s="703"/>
      <c r="BCI1" s="703"/>
      <c r="BCJ1" s="703"/>
      <c r="BCK1" s="703"/>
      <c r="BCL1" s="703"/>
      <c r="BCM1" s="703"/>
      <c r="BCN1" s="703"/>
      <c r="BCO1" s="703"/>
      <c r="BCP1" s="703"/>
      <c r="BCQ1" s="703"/>
      <c r="BCR1" s="703"/>
      <c r="BCS1" s="703"/>
      <c r="BCT1" s="703"/>
      <c r="BCU1" s="703"/>
      <c r="BCV1" s="703"/>
      <c r="BCW1" s="703"/>
      <c r="BCX1" s="703"/>
      <c r="BCY1" s="703"/>
      <c r="BCZ1" s="703"/>
      <c r="BDA1" s="703"/>
      <c r="BDB1" s="703"/>
      <c r="BDC1" s="703"/>
      <c r="BDD1" s="703"/>
      <c r="BDE1" s="703"/>
      <c r="BDF1" s="703"/>
      <c r="BDG1" s="703"/>
      <c r="BDH1" s="703"/>
      <c r="BDI1" s="703"/>
      <c r="BDJ1" s="703"/>
      <c r="BDK1" s="703"/>
      <c r="BDL1" s="703"/>
      <c r="BDM1" s="703"/>
      <c r="BDN1" s="703"/>
      <c r="BDO1" s="703"/>
      <c r="BDP1" s="703"/>
      <c r="BDQ1" s="703"/>
      <c r="BDR1" s="703"/>
      <c r="BDS1" s="703"/>
      <c r="BDT1" s="703"/>
      <c r="BDU1" s="703"/>
      <c r="BDV1" s="703"/>
      <c r="BDW1" s="703"/>
      <c r="BDX1" s="703"/>
      <c r="BDY1" s="703"/>
      <c r="BDZ1" s="703"/>
      <c r="BEA1" s="703"/>
      <c r="BEB1" s="703"/>
      <c r="BEC1" s="703"/>
      <c r="BED1" s="703"/>
      <c r="BEE1" s="703"/>
      <c r="BEF1" s="703"/>
      <c r="BEG1" s="703"/>
      <c r="BEH1" s="703"/>
      <c r="BEI1" s="703"/>
      <c r="BEJ1" s="703"/>
      <c r="BEK1" s="703"/>
      <c r="BEL1" s="703"/>
      <c r="BEM1" s="703"/>
      <c r="BEN1" s="703"/>
      <c r="BEO1" s="703"/>
      <c r="BEP1" s="703"/>
      <c r="BEQ1" s="703"/>
      <c r="BER1" s="703"/>
      <c r="BES1" s="703"/>
      <c r="BET1" s="703"/>
      <c r="BEU1" s="703"/>
      <c r="BEV1" s="703"/>
      <c r="BEW1" s="703"/>
      <c r="BEX1" s="703"/>
      <c r="BEY1" s="703"/>
      <c r="BEZ1" s="703"/>
      <c r="BFA1" s="703"/>
      <c r="BFB1" s="703"/>
      <c r="BFC1" s="703"/>
      <c r="BFD1" s="703"/>
      <c r="BFE1" s="703"/>
      <c r="BFF1" s="703"/>
      <c r="BFG1" s="703"/>
      <c r="BFH1" s="703"/>
      <c r="BFI1" s="703"/>
      <c r="BFJ1" s="703"/>
      <c r="BFK1" s="703"/>
      <c r="BFL1" s="703"/>
      <c r="BFM1" s="703"/>
      <c r="BFN1" s="703"/>
      <c r="BFO1" s="703"/>
      <c r="BFP1" s="703"/>
      <c r="BFQ1" s="703"/>
      <c r="BFR1" s="703"/>
      <c r="BFS1" s="703"/>
      <c r="BFT1" s="703"/>
      <c r="BFU1" s="703"/>
      <c r="BFV1" s="703"/>
      <c r="BFW1" s="703"/>
      <c r="BFX1" s="703"/>
      <c r="BFY1" s="703"/>
      <c r="BFZ1" s="703"/>
      <c r="BGA1" s="703"/>
      <c r="BGB1" s="703"/>
      <c r="BGC1" s="703"/>
      <c r="BGD1" s="703"/>
      <c r="BGE1" s="703"/>
      <c r="BGF1" s="703"/>
      <c r="BGG1" s="703"/>
      <c r="BGH1" s="703"/>
      <c r="BGI1" s="703"/>
      <c r="BGJ1" s="703"/>
      <c r="BGK1" s="703"/>
      <c r="BGL1" s="703"/>
      <c r="BGM1" s="703"/>
      <c r="BGN1" s="703"/>
      <c r="BGO1" s="703"/>
      <c r="BGP1" s="703"/>
      <c r="BGQ1" s="703"/>
      <c r="BGR1" s="703"/>
      <c r="BGS1" s="703"/>
      <c r="BGT1" s="703"/>
      <c r="BGU1" s="703"/>
      <c r="BGV1" s="703"/>
      <c r="BGW1" s="703"/>
      <c r="BGX1" s="703"/>
      <c r="BGY1" s="703"/>
      <c r="BGZ1" s="703"/>
      <c r="BHA1" s="703"/>
      <c r="BHB1" s="703"/>
      <c r="BHC1" s="703"/>
      <c r="BHD1" s="703"/>
      <c r="BHE1" s="703"/>
      <c r="BHF1" s="703"/>
      <c r="BHG1" s="703"/>
      <c r="BHH1" s="703"/>
      <c r="BHI1" s="703"/>
      <c r="BHJ1" s="703"/>
      <c r="BHK1" s="703"/>
      <c r="BHL1" s="703"/>
      <c r="BHM1" s="703"/>
      <c r="BHN1" s="703"/>
      <c r="BHO1" s="703"/>
      <c r="BHP1" s="703"/>
      <c r="BHQ1" s="703"/>
      <c r="BHR1" s="703"/>
      <c r="BHS1" s="703"/>
      <c r="BHT1" s="703"/>
      <c r="BHU1" s="703"/>
      <c r="BHV1" s="703"/>
      <c r="BHW1" s="703"/>
      <c r="BHX1" s="703"/>
      <c r="BHY1" s="703"/>
      <c r="BHZ1" s="703"/>
      <c r="BIA1" s="703"/>
      <c r="BIB1" s="703"/>
      <c r="BIC1" s="703"/>
      <c r="BID1" s="703"/>
      <c r="BIE1" s="703"/>
      <c r="BIF1" s="703"/>
      <c r="BIG1" s="703"/>
      <c r="BIH1" s="703"/>
      <c r="BII1" s="703"/>
      <c r="BIJ1" s="703"/>
      <c r="BIK1" s="703"/>
      <c r="BIL1" s="703"/>
      <c r="BIM1" s="703"/>
      <c r="BIN1" s="703"/>
      <c r="BIO1" s="703"/>
      <c r="BIP1" s="703"/>
      <c r="BIQ1" s="703"/>
      <c r="BIR1" s="703"/>
      <c r="BIS1" s="703"/>
      <c r="BIT1" s="703"/>
      <c r="BIU1" s="703"/>
      <c r="BIV1" s="703"/>
      <c r="BIW1" s="703"/>
      <c r="BIX1" s="703"/>
      <c r="BIY1" s="703"/>
      <c r="BIZ1" s="703"/>
      <c r="BJA1" s="703"/>
      <c r="BJB1" s="703"/>
      <c r="BJC1" s="703"/>
      <c r="BJD1" s="703"/>
      <c r="BJE1" s="703"/>
      <c r="BJF1" s="703"/>
      <c r="BJG1" s="703"/>
      <c r="BJH1" s="703"/>
      <c r="BJI1" s="703"/>
      <c r="BJJ1" s="703"/>
      <c r="BJK1" s="703"/>
      <c r="BJL1" s="703"/>
      <c r="BJM1" s="703"/>
      <c r="BJN1" s="703"/>
      <c r="BJO1" s="703"/>
      <c r="BJP1" s="703"/>
      <c r="BJQ1" s="703"/>
      <c r="BJR1" s="703"/>
      <c r="BJS1" s="703"/>
      <c r="BJT1" s="703"/>
      <c r="BJU1" s="703"/>
      <c r="BJV1" s="703"/>
      <c r="BJW1" s="703"/>
      <c r="BJX1" s="703"/>
      <c r="BJY1" s="703"/>
      <c r="BJZ1" s="703"/>
      <c r="BKA1" s="703"/>
      <c r="BKB1" s="703"/>
      <c r="BKC1" s="703"/>
      <c r="BKD1" s="703"/>
      <c r="BKE1" s="703"/>
      <c r="BKF1" s="703"/>
      <c r="BKG1" s="703"/>
      <c r="BKH1" s="703"/>
      <c r="BKI1" s="703"/>
      <c r="BKJ1" s="703"/>
      <c r="BKK1" s="703"/>
      <c r="BKL1" s="703"/>
      <c r="BKM1" s="703"/>
      <c r="BKN1" s="703"/>
      <c r="BKO1" s="703"/>
      <c r="BKP1" s="703"/>
      <c r="BKQ1" s="703"/>
      <c r="BKR1" s="703"/>
      <c r="BKS1" s="703"/>
      <c r="BKT1" s="703"/>
      <c r="BKU1" s="703"/>
      <c r="BKV1" s="703"/>
      <c r="BKW1" s="703"/>
      <c r="BKX1" s="703"/>
      <c r="BKY1" s="703"/>
      <c r="BKZ1" s="703"/>
      <c r="BLA1" s="703"/>
      <c r="BLB1" s="703"/>
      <c r="BLC1" s="703"/>
      <c r="BLD1" s="703"/>
      <c r="BLE1" s="703"/>
      <c r="BLF1" s="703"/>
      <c r="BLG1" s="703"/>
      <c r="BLH1" s="703"/>
      <c r="BLI1" s="703"/>
      <c r="BLJ1" s="703"/>
      <c r="BLK1" s="703"/>
      <c r="BLL1" s="703"/>
      <c r="BLM1" s="703"/>
      <c r="BLN1" s="703"/>
      <c r="BLO1" s="703"/>
      <c r="BLP1" s="703"/>
      <c r="BLQ1" s="703"/>
      <c r="BLR1" s="703"/>
      <c r="BLS1" s="703"/>
      <c r="BLT1" s="703"/>
      <c r="BLU1" s="703"/>
      <c r="BLV1" s="703"/>
      <c r="BLW1" s="703"/>
      <c r="BLX1" s="703"/>
      <c r="BLY1" s="703"/>
      <c r="BLZ1" s="703"/>
      <c r="BMA1" s="703"/>
      <c r="BMB1" s="703"/>
      <c r="BMC1" s="703"/>
      <c r="BMD1" s="703"/>
      <c r="BME1" s="703"/>
      <c r="BMF1" s="703"/>
      <c r="BMG1" s="703"/>
      <c r="BMH1" s="703"/>
      <c r="BMI1" s="703"/>
      <c r="BMJ1" s="703"/>
      <c r="BMK1" s="703"/>
      <c r="BML1" s="703"/>
      <c r="BMM1" s="703"/>
      <c r="BMN1" s="703"/>
      <c r="BMO1" s="703"/>
      <c r="BMP1" s="703"/>
      <c r="BMQ1" s="703"/>
      <c r="BMR1" s="703"/>
      <c r="BMS1" s="703"/>
      <c r="BMT1" s="703"/>
      <c r="BMU1" s="703"/>
      <c r="BMV1" s="703"/>
      <c r="BMW1" s="703"/>
      <c r="BMX1" s="703"/>
      <c r="BMY1" s="703"/>
      <c r="BMZ1" s="703"/>
      <c r="BNA1" s="703"/>
      <c r="BNB1" s="703"/>
      <c r="BNC1" s="703"/>
      <c r="BND1" s="703"/>
      <c r="BNE1" s="703"/>
      <c r="BNF1" s="703"/>
      <c r="BNG1" s="703"/>
      <c r="BNH1" s="703"/>
      <c r="BNI1" s="703"/>
      <c r="BNJ1" s="703"/>
      <c r="BNK1" s="703"/>
      <c r="BNL1" s="703"/>
      <c r="BNM1" s="703"/>
      <c r="BNN1" s="703"/>
      <c r="BNO1" s="703"/>
      <c r="BNP1" s="703"/>
      <c r="BNQ1" s="703"/>
      <c r="BNR1" s="703"/>
      <c r="BNS1" s="703"/>
      <c r="BNT1" s="703"/>
      <c r="BNU1" s="703"/>
      <c r="BNV1" s="703"/>
      <c r="BNW1" s="703"/>
      <c r="BNX1" s="703"/>
      <c r="BNY1" s="703"/>
      <c r="BNZ1" s="703"/>
      <c r="BOA1" s="703"/>
      <c r="BOB1" s="703"/>
      <c r="BOC1" s="703"/>
      <c r="BOD1" s="703"/>
      <c r="BOE1" s="703"/>
      <c r="BOF1" s="703"/>
      <c r="BOG1" s="703"/>
      <c r="BOH1" s="703"/>
      <c r="BOI1" s="703"/>
      <c r="BOJ1" s="703"/>
      <c r="BOK1" s="703"/>
      <c r="BOL1" s="703"/>
      <c r="BOM1" s="703"/>
      <c r="BON1" s="703"/>
      <c r="BOO1" s="703"/>
      <c r="BOP1" s="703"/>
      <c r="BOQ1" s="703"/>
      <c r="BOR1" s="703"/>
      <c r="BOS1" s="703"/>
      <c r="BOT1" s="703"/>
      <c r="BOU1" s="703"/>
      <c r="BOV1" s="703"/>
      <c r="BOW1" s="703"/>
      <c r="BOX1" s="703"/>
      <c r="BOY1" s="703"/>
      <c r="BOZ1" s="703"/>
      <c r="BPA1" s="703"/>
      <c r="BPB1" s="703"/>
      <c r="BPC1" s="703"/>
      <c r="BPD1" s="703"/>
      <c r="BPE1" s="703"/>
      <c r="BPF1" s="703"/>
      <c r="BPG1" s="703"/>
      <c r="BPH1" s="703"/>
      <c r="BPI1" s="703"/>
      <c r="BPJ1" s="703"/>
      <c r="BPK1" s="703"/>
      <c r="BPL1" s="703"/>
      <c r="BPM1" s="703"/>
      <c r="BPN1" s="703"/>
      <c r="BPO1" s="703"/>
      <c r="BPP1" s="703"/>
      <c r="BPQ1" s="703"/>
      <c r="BPR1" s="703"/>
      <c r="BPS1" s="703"/>
      <c r="BPT1" s="703"/>
      <c r="BPU1" s="703"/>
      <c r="BPV1" s="703"/>
      <c r="BPW1" s="703"/>
      <c r="BPX1" s="703"/>
      <c r="BPY1" s="703"/>
      <c r="BPZ1" s="703"/>
      <c r="BQA1" s="703"/>
      <c r="BQB1" s="703"/>
      <c r="BQC1" s="703"/>
      <c r="BQD1" s="703"/>
      <c r="BQE1" s="703"/>
      <c r="BQF1" s="703"/>
      <c r="BQG1" s="703"/>
      <c r="BQH1" s="703"/>
      <c r="BQI1" s="703"/>
      <c r="BQJ1" s="703"/>
      <c r="BQK1" s="703"/>
      <c r="BQL1" s="703"/>
      <c r="BQM1" s="703"/>
      <c r="BQN1" s="703"/>
      <c r="BQO1" s="703"/>
      <c r="BQP1" s="703"/>
      <c r="BQQ1" s="703"/>
      <c r="BQR1" s="703"/>
      <c r="BQS1" s="703"/>
      <c r="BQT1" s="703"/>
      <c r="BQU1" s="703"/>
      <c r="BQV1" s="703"/>
      <c r="BQW1" s="703"/>
      <c r="BQX1" s="703"/>
      <c r="BQY1" s="703"/>
      <c r="BQZ1" s="703"/>
      <c r="BRA1" s="703"/>
      <c r="BRB1" s="703"/>
      <c r="BRC1" s="703"/>
      <c r="BRD1" s="703"/>
      <c r="BRE1" s="703"/>
      <c r="BRF1" s="703"/>
      <c r="BRG1" s="703"/>
      <c r="BRH1" s="703"/>
      <c r="BRI1" s="703"/>
      <c r="BRJ1" s="703"/>
      <c r="BRK1" s="703"/>
      <c r="BRL1" s="703"/>
      <c r="BRM1" s="703"/>
      <c r="BRN1" s="703"/>
      <c r="BRO1" s="703"/>
      <c r="BRP1" s="703"/>
      <c r="BRQ1" s="703"/>
      <c r="BRR1" s="703"/>
      <c r="BRS1" s="703"/>
      <c r="BRT1" s="703"/>
      <c r="BRU1" s="703"/>
      <c r="BRV1" s="703"/>
      <c r="BRW1" s="703"/>
      <c r="BRX1" s="703"/>
      <c r="BRY1" s="703"/>
      <c r="BRZ1" s="703"/>
      <c r="BSA1" s="703"/>
      <c r="BSB1" s="703"/>
      <c r="BSC1" s="703"/>
      <c r="BSD1" s="703"/>
      <c r="BSE1" s="703"/>
      <c r="BSF1" s="703"/>
      <c r="BSG1" s="703"/>
      <c r="BSH1" s="703"/>
      <c r="BSI1" s="703"/>
      <c r="BSJ1" s="703"/>
      <c r="BSK1" s="703"/>
      <c r="BSL1" s="703"/>
      <c r="BSM1" s="703"/>
      <c r="BSN1" s="703"/>
      <c r="BSO1" s="703"/>
      <c r="BSP1" s="703"/>
      <c r="BSQ1" s="703"/>
      <c r="BSR1" s="703"/>
      <c r="BSS1" s="703"/>
      <c r="BST1" s="703"/>
      <c r="BSU1" s="703"/>
      <c r="BSV1" s="703"/>
      <c r="BSW1" s="703"/>
      <c r="BSX1" s="703"/>
      <c r="BSY1" s="703"/>
      <c r="BSZ1" s="703"/>
      <c r="BTA1" s="703"/>
      <c r="BTB1" s="703"/>
      <c r="BTC1" s="703"/>
      <c r="BTD1" s="703"/>
      <c r="BTE1" s="703"/>
      <c r="BTF1" s="703"/>
      <c r="BTG1" s="703"/>
      <c r="BTH1" s="703"/>
      <c r="BTI1" s="703"/>
      <c r="BTJ1" s="703"/>
      <c r="BTK1" s="703"/>
      <c r="BTL1" s="703"/>
      <c r="BTM1" s="703"/>
      <c r="BTN1" s="703"/>
      <c r="BTO1" s="703"/>
      <c r="BTP1" s="703"/>
      <c r="BTQ1" s="703"/>
      <c r="BTR1" s="703"/>
      <c r="BTS1" s="703"/>
      <c r="BTT1" s="703"/>
      <c r="BTU1" s="703"/>
      <c r="BTV1" s="703"/>
      <c r="BTW1" s="703"/>
      <c r="BTX1" s="703"/>
      <c r="BTY1" s="703"/>
      <c r="BTZ1" s="703"/>
      <c r="BUA1" s="703"/>
      <c r="BUB1" s="703"/>
      <c r="BUC1" s="703"/>
      <c r="BUD1" s="703"/>
      <c r="BUE1" s="703"/>
      <c r="BUF1" s="703"/>
      <c r="BUG1" s="703"/>
      <c r="BUH1" s="703"/>
      <c r="BUI1" s="703"/>
      <c r="BUJ1" s="703"/>
      <c r="BUK1" s="703"/>
      <c r="BUL1" s="703"/>
      <c r="BUM1" s="703"/>
      <c r="BUN1" s="703"/>
      <c r="BUO1" s="703"/>
      <c r="BUP1" s="703"/>
      <c r="BUQ1" s="703"/>
      <c r="BUR1" s="703"/>
      <c r="BUS1" s="703"/>
      <c r="BUT1" s="703"/>
      <c r="BUU1" s="703"/>
      <c r="BUV1" s="703"/>
      <c r="BUW1" s="703"/>
      <c r="BUX1" s="703"/>
      <c r="BUY1" s="703"/>
      <c r="BUZ1" s="703"/>
      <c r="BVA1" s="703"/>
      <c r="BVB1" s="703"/>
      <c r="BVC1" s="703"/>
      <c r="BVD1" s="703"/>
      <c r="BVE1" s="703"/>
      <c r="BVF1" s="703"/>
      <c r="BVG1" s="703"/>
      <c r="BVH1" s="703"/>
      <c r="BVI1" s="703"/>
      <c r="BVJ1" s="703"/>
      <c r="BVK1" s="703"/>
      <c r="BVL1" s="703"/>
      <c r="BVM1" s="703"/>
      <c r="BVN1" s="703"/>
      <c r="BVO1" s="703"/>
      <c r="BVP1" s="703"/>
      <c r="BVQ1" s="703"/>
      <c r="BVR1" s="703"/>
      <c r="BVS1" s="703"/>
      <c r="BVT1" s="703"/>
      <c r="BVU1" s="703"/>
      <c r="BVV1" s="703"/>
      <c r="BVW1" s="703"/>
      <c r="BVX1" s="703"/>
      <c r="BVY1" s="703"/>
      <c r="BVZ1" s="703"/>
      <c r="BWA1" s="703"/>
      <c r="BWB1" s="703"/>
      <c r="BWC1" s="703"/>
      <c r="BWD1" s="703"/>
      <c r="BWE1" s="703"/>
      <c r="BWF1" s="703"/>
      <c r="BWG1" s="703"/>
      <c r="BWH1" s="703"/>
      <c r="BWI1" s="703"/>
      <c r="BWJ1" s="703"/>
      <c r="BWK1" s="703"/>
      <c r="BWL1" s="703"/>
      <c r="BWM1" s="703"/>
      <c r="BWN1" s="703"/>
      <c r="BWO1" s="703"/>
      <c r="BWP1" s="703"/>
      <c r="BWQ1" s="703"/>
      <c r="BWR1" s="703"/>
      <c r="BWS1" s="703"/>
      <c r="BWT1" s="703"/>
      <c r="BWU1" s="703"/>
      <c r="BWV1" s="703"/>
      <c r="BWW1" s="703"/>
      <c r="BWX1" s="703"/>
      <c r="BWY1" s="703"/>
      <c r="BWZ1" s="703"/>
      <c r="BXA1" s="703"/>
      <c r="BXB1" s="703"/>
      <c r="BXC1" s="703"/>
      <c r="BXD1" s="703"/>
      <c r="BXE1" s="703"/>
      <c r="BXF1" s="703"/>
      <c r="BXG1" s="703"/>
      <c r="BXH1" s="703"/>
      <c r="BXI1" s="703"/>
      <c r="BXJ1" s="703"/>
      <c r="BXK1" s="703"/>
      <c r="BXL1" s="703"/>
      <c r="BXM1" s="703"/>
      <c r="BXN1" s="703"/>
      <c r="BXO1" s="703"/>
      <c r="BXP1" s="703"/>
      <c r="BXQ1" s="703"/>
      <c r="BXR1" s="703"/>
      <c r="BXS1" s="703"/>
      <c r="BXT1" s="703"/>
      <c r="BXU1" s="703"/>
      <c r="BXV1" s="703"/>
      <c r="BXW1" s="703"/>
      <c r="BXX1" s="703"/>
      <c r="BXY1" s="703"/>
      <c r="BXZ1" s="703"/>
      <c r="BYA1" s="703"/>
      <c r="BYB1" s="703"/>
      <c r="BYC1" s="703"/>
      <c r="BYD1" s="703"/>
      <c r="BYE1" s="703"/>
      <c r="BYF1" s="703"/>
      <c r="BYG1" s="703"/>
      <c r="BYH1" s="703"/>
      <c r="BYI1" s="703"/>
      <c r="BYJ1" s="703"/>
      <c r="BYK1" s="703"/>
      <c r="BYL1" s="703"/>
      <c r="BYM1" s="703"/>
      <c r="BYN1" s="703"/>
      <c r="BYO1" s="703"/>
      <c r="BYP1" s="703"/>
      <c r="BYQ1" s="703"/>
      <c r="BYR1" s="703"/>
      <c r="BYS1" s="703"/>
      <c r="BYT1" s="703"/>
      <c r="BYU1" s="703"/>
      <c r="BYV1" s="703"/>
      <c r="BYW1" s="703"/>
      <c r="BYX1" s="703"/>
      <c r="BYY1" s="703"/>
      <c r="BYZ1" s="703"/>
      <c r="BZA1" s="703"/>
      <c r="BZB1" s="703"/>
      <c r="BZC1" s="703"/>
      <c r="BZD1" s="703"/>
      <c r="BZE1" s="703"/>
      <c r="BZF1" s="703"/>
      <c r="BZG1" s="703"/>
      <c r="BZH1" s="703"/>
      <c r="BZI1" s="703"/>
      <c r="BZJ1" s="703"/>
      <c r="BZK1" s="703"/>
      <c r="BZL1" s="703"/>
      <c r="BZM1" s="703"/>
      <c r="BZN1" s="703"/>
      <c r="BZO1" s="703"/>
      <c r="BZP1" s="703"/>
      <c r="BZQ1" s="703"/>
      <c r="BZR1" s="703"/>
      <c r="BZS1" s="703"/>
      <c r="BZT1" s="703"/>
      <c r="BZU1" s="703"/>
      <c r="BZV1" s="703"/>
      <c r="BZW1" s="703"/>
      <c r="BZX1" s="703"/>
      <c r="BZY1" s="703"/>
      <c r="BZZ1" s="703"/>
      <c r="CAA1" s="703"/>
      <c r="CAB1" s="703"/>
      <c r="CAC1" s="703"/>
      <c r="CAD1" s="703"/>
      <c r="CAE1" s="703"/>
      <c r="CAF1" s="703"/>
      <c r="CAG1" s="703"/>
      <c r="CAH1" s="703"/>
      <c r="CAI1" s="703"/>
      <c r="CAJ1" s="703"/>
      <c r="CAK1" s="703"/>
      <c r="CAL1" s="703"/>
      <c r="CAM1" s="703"/>
      <c r="CAN1" s="703"/>
      <c r="CAO1" s="703"/>
      <c r="CAP1" s="703"/>
      <c r="CAQ1" s="703"/>
      <c r="CAR1" s="703"/>
      <c r="CAS1" s="703"/>
      <c r="CAT1" s="703"/>
      <c r="CAU1" s="703"/>
      <c r="CAV1" s="703"/>
      <c r="CAW1" s="703"/>
      <c r="CAX1" s="703"/>
      <c r="CAY1" s="703"/>
      <c r="CAZ1" s="703"/>
      <c r="CBA1" s="703"/>
      <c r="CBB1" s="703"/>
      <c r="CBC1" s="703"/>
      <c r="CBD1" s="703"/>
      <c r="CBE1" s="703"/>
      <c r="CBF1" s="703"/>
      <c r="CBG1" s="703"/>
      <c r="CBH1" s="703"/>
      <c r="CBI1" s="703"/>
      <c r="CBJ1" s="703"/>
      <c r="CBK1" s="703"/>
      <c r="CBL1" s="703"/>
      <c r="CBM1" s="703"/>
      <c r="CBN1" s="703"/>
      <c r="CBO1" s="703"/>
      <c r="CBP1" s="703"/>
      <c r="CBQ1" s="703"/>
      <c r="CBR1" s="703"/>
      <c r="CBS1" s="703"/>
      <c r="CBT1" s="703"/>
      <c r="CBU1" s="703"/>
      <c r="CBV1" s="703"/>
      <c r="CBW1" s="703"/>
      <c r="CBX1" s="703"/>
      <c r="CBY1" s="703"/>
      <c r="CBZ1" s="703"/>
      <c r="CCA1" s="703"/>
      <c r="CCB1" s="703"/>
      <c r="CCC1" s="703"/>
      <c r="CCD1" s="703"/>
      <c r="CCE1" s="703"/>
      <c r="CCF1" s="703"/>
      <c r="CCG1" s="703"/>
      <c r="CCH1" s="703"/>
      <c r="CCI1" s="703"/>
      <c r="CCJ1" s="703"/>
      <c r="CCK1" s="703"/>
      <c r="CCL1" s="703"/>
      <c r="CCM1" s="703"/>
      <c r="CCN1" s="703"/>
      <c r="CCO1" s="703"/>
      <c r="CCP1" s="703"/>
      <c r="CCQ1" s="703"/>
      <c r="CCR1" s="703"/>
      <c r="CCS1" s="703"/>
      <c r="CCT1" s="703"/>
      <c r="CCU1" s="703"/>
      <c r="CCV1" s="703"/>
      <c r="CCW1" s="703"/>
      <c r="CCX1" s="703"/>
      <c r="CCY1" s="703"/>
      <c r="CCZ1" s="703"/>
      <c r="CDA1" s="703"/>
      <c r="CDB1" s="703"/>
      <c r="CDC1" s="703"/>
      <c r="CDD1" s="703"/>
      <c r="CDE1" s="703"/>
      <c r="CDF1" s="703"/>
      <c r="CDG1" s="703"/>
      <c r="CDH1" s="703"/>
      <c r="CDI1" s="703"/>
      <c r="CDJ1" s="703"/>
      <c r="CDK1" s="703"/>
      <c r="CDL1" s="703"/>
      <c r="CDM1" s="703"/>
      <c r="CDN1" s="703"/>
      <c r="CDO1" s="703"/>
      <c r="CDP1" s="703"/>
      <c r="CDQ1" s="703"/>
      <c r="CDR1" s="703"/>
      <c r="CDS1" s="703"/>
      <c r="CDT1" s="703"/>
      <c r="CDU1" s="703"/>
      <c r="CDV1" s="703"/>
      <c r="CDW1" s="703"/>
      <c r="CDX1" s="703"/>
      <c r="CDY1" s="703"/>
      <c r="CDZ1" s="703"/>
      <c r="CEA1" s="703"/>
      <c r="CEB1" s="703"/>
      <c r="CEC1" s="703"/>
      <c r="CED1" s="703"/>
      <c r="CEE1" s="703"/>
      <c r="CEF1" s="703"/>
      <c r="CEG1" s="703"/>
      <c r="CEH1" s="703"/>
      <c r="CEI1" s="703"/>
      <c r="CEJ1" s="703"/>
      <c r="CEK1" s="703"/>
      <c r="CEL1" s="703"/>
      <c r="CEM1" s="703"/>
      <c r="CEN1" s="703"/>
      <c r="CEO1" s="703"/>
      <c r="CEP1" s="703"/>
      <c r="CEQ1" s="703"/>
      <c r="CER1" s="703"/>
      <c r="CES1" s="703"/>
      <c r="CET1" s="703"/>
      <c r="CEU1" s="703"/>
      <c r="CEV1" s="703"/>
      <c r="CEW1" s="703"/>
      <c r="CEX1" s="703"/>
      <c r="CEY1" s="703"/>
      <c r="CEZ1" s="703"/>
      <c r="CFA1" s="703"/>
      <c r="CFB1" s="703"/>
      <c r="CFC1" s="703"/>
      <c r="CFD1" s="703"/>
      <c r="CFE1" s="703"/>
      <c r="CFF1" s="703"/>
      <c r="CFG1" s="703"/>
      <c r="CFH1" s="703"/>
      <c r="CFI1" s="703"/>
      <c r="CFJ1" s="703"/>
      <c r="CFK1" s="703"/>
      <c r="CFL1" s="703"/>
      <c r="CFM1" s="703"/>
      <c r="CFN1" s="703"/>
      <c r="CFO1" s="703"/>
      <c r="CFP1" s="703"/>
      <c r="CFQ1" s="703"/>
      <c r="CFR1" s="703"/>
      <c r="CFS1" s="703"/>
      <c r="CFT1" s="703"/>
      <c r="CFU1" s="703"/>
      <c r="CFV1" s="703"/>
      <c r="CFW1" s="703"/>
      <c r="CFX1" s="703"/>
      <c r="CFY1" s="703"/>
      <c r="CFZ1" s="703"/>
      <c r="CGA1" s="703"/>
      <c r="CGB1" s="703"/>
      <c r="CGC1" s="703"/>
      <c r="CGD1" s="703"/>
      <c r="CGE1" s="703"/>
      <c r="CGF1" s="703"/>
      <c r="CGG1" s="703"/>
      <c r="CGH1" s="703"/>
      <c r="CGI1" s="703"/>
      <c r="CGJ1" s="703"/>
      <c r="CGK1" s="703"/>
      <c r="CGL1" s="703"/>
      <c r="CGM1" s="703"/>
      <c r="CGN1" s="703"/>
      <c r="CGO1" s="703"/>
      <c r="CGP1" s="703"/>
      <c r="CGQ1" s="703"/>
      <c r="CGR1" s="703"/>
      <c r="CGS1" s="703"/>
      <c r="CGT1" s="703"/>
      <c r="CGU1" s="703"/>
      <c r="CGV1" s="703"/>
      <c r="CGW1" s="703"/>
      <c r="CGX1" s="703"/>
      <c r="CGY1" s="703"/>
      <c r="CGZ1" s="703"/>
      <c r="CHA1" s="703"/>
      <c r="CHB1" s="703"/>
      <c r="CHC1" s="703"/>
      <c r="CHD1" s="703"/>
      <c r="CHE1" s="703"/>
      <c r="CHF1" s="703"/>
      <c r="CHG1" s="703"/>
      <c r="CHH1" s="703"/>
      <c r="CHI1" s="703"/>
      <c r="CHJ1" s="703"/>
      <c r="CHK1" s="703"/>
      <c r="CHL1" s="703"/>
      <c r="CHM1" s="703"/>
      <c r="CHN1" s="703"/>
      <c r="CHO1" s="703"/>
      <c r="CHP1" s="703"/>
      <c r="CHQ1" s="703"/>
      <c r="CHR1" s="703"/>
      <c r="CHS1" s="703"/>
      <c r="CHT1" s="703"/>
      <c r="CHU1" s="703"/>
      <c r="CHV1" s="703"/>
      <c r="CHW1" s="703"/>
      <c r="CHX1" s="703"/>
      <c r="CHY1" s="703"/>
      <c r="CHZ1" s="703"/>
      <c r="CIA1" s="703"/>
      <c r="CIB1" s="703"/>
      <c r="CIC1" s="703"/>
      <c r="CID1" s="703"/>
      <c r="CIE1" s="703"/>
      <c r="CIF1" s="703"/>
      <c r="CIG1" s="703"/>
      <c r="CIH1" s="703"/>
      <c r="CII1" s="703"/>
      <c r="CIJ1" s="703"/>
      <c r="CIK1" s="703"/>
      <c r="CIL1" s="703"/>
      <c r="CIM1" s="703"/>
      <c r="CIN1" s="703"/>
      <c r="CIO1" s="703"/>
      <c r="CIP1" s="703"/>
      <c r="CIQ1" s="703"/>
      <c r="CIR1" s="703"/>
      <c r="CIS1" s="703"/>
      <c r="CIT1" s="703"/>
      <c r="CIU1" s="703"/>
      <c r="CIV1" s="703"/>
      <c r="CIW1" s="703"/>
      <c r="CIX1" s="703"/>
      <c r="CIY1" s="703"/>
      <c r="CIZ1" s="703"/>
      <c r="CJA1" s="703"/>
      <c r="CJB1" s="703"/>
      <c r="CJC1" s="703"/>
      <c r="CJD1" s="703"/>
      <c r="CJE1" s="703"/>
      <c r="CJF1" s="703"/>
      <c r="CJG1" s="703"/>
      <c r="CJH1" s="703"/>
      <c r="CJI1" s="703"/>
      <c r="CJJ1" s="703"/>
      <c r="CJK1" s="703"/>
      <c r="CJL1" s="703"/>
      <c r="CJM1" s="703"/>
      <c r="CJN1" s="703"/>
      <c r="CJO1" s="703"/>
      <c r="CJP1" s="703"/>
      <c r="CJQ1" s="703"/>
      <c r="CJR1" s="703"/>
      <c r="CJS1" s="703"/>
      <c r="CJT1" s="703"/>
      <c r="CJU1" s="703"/>
      <c r="CJV1" s="703"/>
      <c r="CJW1" s="703"/>
      <c r="CJX1" s="703"/>
      <c r="CJY1" s="703"/>
      <c r="CJZ1" s="703"/>
      <c r="CKA1" s="703"/>
      <c r="CKB1" s="703"/>
      <c r="CKC1" s="703"/>
      <c r="CKD1" s="703"/>
      <c r="CKE1" s="703"/>
      <c r="CKF1" s="703"/>
      <c r="CKG1" s="703"/>
      <c r="CKH1" s="703"/>
      <c r="CKI1" s="703"/>
      <c r="CKJ1" s="703"/>
      <c r="CKK1" s="703"/>
      <c r="CKL1" s="703"/>
      <c r="CKM1" s="703"/>
      <c r="CKN1" s="703"/>
      <c r="CKO1" s="703"/>
      <c r="CKP1" s="703"/>
      <c r="CKQ1" s="703"/>
      <c r="CKR1" s="703"/>
      <c r="CKS1" s="703"/>
      <c r="CKT1" s="703"/>
      <c r="CKU1" s="703"/>
      <c r="CKV1" s="703"/>
      <c r="CKW1" s="703"/>
      <c r="CKX1" s="703"/>
      <c r="CKY1" s="703"/>
      <c r="CKZ1" s="703"/>
      <c r="CLA1" s="703"/>
      <c r="CLB1" s="703"/>
      <c r="CLC1" s="703"/>
      <c r="CLD1" s="703"/>
      <c r="CLE1" s="703"/>
      <c r="CLF1" s="703"/>
      <c r="CLG1" s="703"/>
      <c r="CLH1" s="703"/>
      <c r="CLI1" s="703"/>
      <c r="CLJ1" s="703"/>
      <c r="CLK1" s="703"/>
      <c r="CLL1" s="703"/>
      <c r="CLM1" s="703"/>
      <c r="CLN1" s="703"/>
      <c r="CLO1" s="703"/>
      <c r="CLP1" s="703"/>
      <c r="CLQ1" s="703"/>
      <c r="CLR1" s="703"/>
      <c r="CLS1" s="703"/>
      <c r="CLT1" s="703"/>
      <c r="CLU1" s="703"/>
      <c r="CLV1" s="703"/>
      <c r="CLW1" s="703"/>
      <c r="CLX1" s="703"/>
      <c r="CLY1" s="703"/>
      <c r="CLZ1" s="703"/>
      <c r="CMA1" s="703"/>
      <c r="CMB1" s="703"/>
      <c r="CMC1" s="703"/>
      <c r="CMD1" s="703"/>
      <c r="CME1" s="703"/>
      <c r="CMF1" s="703"/>
      <c r="CMG1" s="703"/>
      <c r="CMH1" s="703"/>
      <c r="CMI1" s="703"/>
      <c r="CMJ1" s="703"/>
      <c r="CMK1" s="703"/>
      <c r="CML1" s="703"/>
      <c r="CMM1" s="703"/>
      <c r="CMN1" s="703"/>
      <c r="CMO1" s="703"/>
      <c r="CMP1" s="703"/>
      <c r="CMQ1" s="703"/>
      <c r="CMR1" s="703"/>
      <c r="CMS1" s="703"/>
      <c r="CMT1" s="703"/>
      <c r="CMU1" s="703"/>
      <c r="CMV1" s="703"/>
      <c r="CMW1" s="703"/>
      <c r="CMX1" s="703"/>
      <c r="CMY1" s="703"/>
      <c r="CMZ1" s="703"/>
      <c r="CNA1" s="703"/>
      <c r="CNB1" s="703"/>
      <c r="CNC1" s="703"/>
      <c r="CND1" s="703"/>
      <c r="CNE1" s="703"/>
      <c r="CNF1" s="703"/>
      <c r="CNG1" s="703"/>
      <c r="CNH1" s="703"/>
      <c r="CNI1" s="703"/>
      <c r="CNJ1" s="703"/>
      <c r="CNK1" s="703"/>
      <c r="CNL1" s="703"/>
      <c r="CNM1" s="703"/>
      <c r="CNN1" s="703"/>
      <c r="CNO1" s="703"/>
      <c r="CNP1" s="703"/>
      <c r="CNQ1" s="703"/>
      <c r="CNR1" s="703"/>
      <c r="CNS1" s="703"/>
      <c r="CNT1" s="703"/>
      <c r="CNU1" s="703"/>
      <c r="CNV1" s="703"/>
      <c r="CNW1" s="703"/>
      <c r="CNX1" s="703"/>
      <c r="CNY1" s="703"/>
      <c r="CNZ1" s="703"/>
      <c r="COA1" s="703"/>
      <c r="COB1" s="703"/>
      <c r="COC1" s="703"/>
      <c r="COD1" s="703"/>
      <c r="COE1" s="703"/>
      <c r="COF1" s="703"/>
      <c r="COG1" s="703"/>
      <c r="COH1" s="703"/>
      <c r="COI1" s="703"/>
      <c r="COJ1" s="703"/>
      <c r="COK1" s="703"/>
      <c r="COL1" s="703"/>
      <c r="COM1" s="703"/>
      <c r="CON1" s="703"/>
      <c r="COO1" s="703"/>
      <c r="COP1" s="703"/>
      <c r="COQ1" s="703"/>
      <c r="COR1" s="703"/>
      <c r="COS1" s="703"/>
      <c r="COT1" s="703"/>
      <c r="COU1" s="703"/>
      <c r="COV1" s="703"/>
      <c r="COW1" s="703"/>
      <c r="COX1" s="703"/>
      <c r="COY1" s="703"/>
      <c r="COZ1" s="703"/>
      <c r="CPA1" s="703"/>
      <c r="CPB1" s="703"/>
      <c r="CPC1" s="703"/>
      <c r="CPD1" s="703"/>
      <c r="CPE1" s="703"/>
      <c r="CPF1" s="703"/>
      <c r="CPG1" s="703"/>
      <c r="CPH1" s="703"/>
      <c r="CPI1" s="703"/>
      <c r="CPJ1" s="703"/>
      <c r="CPK1" s="703"/>
      <c r="CPL1" s="703"/>
      <c r="CPM1" s="703"/>
      <c r="CPN1" s="703"/>
      <c r="CPO1" s="703"/>
      <c r="CPP1" s="703"/>
      <c r="CPQ1" s="703"/>
      <c r="CPR1" s="703"/>
      <c r="CPS1" s="703"/>
      <c r="CPT1" s="703"/>
      <c r="CPU1" s="703"/>
      <c r="CPV1" s="703"/>
      <c r="CPW1" s="703"/>
      <c r="CPX1" s="703"/>
      <c r="CPY1" s="703"/>
      <c r="CPZ1" s="703"/>
      <c r="CQA1" s="703"/>
      <c r="CQB1" s="703"/>
      <c r="CQC1" s="703"/>
      <c r="CQD1" s="703"/>
      <c r="CQE1" s="703"/>
      <c r="CQF1" s="703"/>
      <c r="CQG1" s="703"/>
      <c r="CQH1" s="703"/>
      <c r="CQI1" s="703"/>
      <c r="CQJ1" s="703"/>
      <c r="CQK1" s="703"/>
      <c r="CQL1" s="703"/>
      <c r="CQM1" s="703"/>
      <c r="CQN1" s="703"/>
      <c r="CQO1" s="703"/>
      <c r="CQP1" s="703"/>
      <c r="CQQ1" s="703"/>
      <c r="CQR1" s="703"/>
      <c r="CQS1" s="703"/>
      <c r="CQT1" s="703"/>
      <c r="CQU1" s="703"/>
      <c r="CQV1" s="703"/>
      <c r="CQW1" s="703"/>
      <c r="CQX1" s="703"/>
      <c r="CQY1" s="703"/>
      <c r="CQZ1" s="703"/>
      <c r="CRA1" s="703"/>
      <c r="CRB1" s="703"/>
      <c r="CRC1" s="703"/>
      <c r="CRD1" s="703"/>
      <c r="CRE1" s="703"/>
      <c r="CRF1" s="703"/>
      <c r="CRG1" s="703"/>
      <c r="CRH1" s="703"/>
      <c r="CRI1" s="703"/>
      <c r="CRJ1" s="703"/>
      <c r="CRK1" s="703"/>
      <c r="CRL1" s="703"/>
      <c r="CRM1" s="703"/>
      <c r="CRN1" s="703"/>
      <c r="CRO1" s="703"/>
      <c r="CRP1" s="703"/>
      <c r="CRQ1" s="703"/>
      <c r="CRR1" s="703"/>
      <c r="CRS1" s="703"/>
      <c r="CRT1" s="703"/>
      <c r="CRU1" s="703"/>
      <c r="CRV1" s="703"/>
      <c r="CRW1" s="703"/>
      <c r="CRX1" s="703"/>
      <c r="CRY1" s="703"/>
      <c r="CRZ1" s="703"/>
      <c r="CSA1" s="703"/>
      <c r="CSB1" s="703"/>
      <c r="CSC1" s="703"/>
      <c r="CSD1" s="703"/>
      <c r="CSE1" s="703"/>
      <c r="CSF1" s="703"/>
      <c r="CSG1" s="703"/>
      <c r="CSH1" s="703"/>
      <c r="CSI1" s="703"/>
      <c r="CSJ1" s="703"/>
      <c r="CSK1" s="703"/>
      <c r="CSL1" s="703"/>
      <c r="CSM1" s="703"/>
      <c r="CSN1" s="703"/>
      <c r="CSO1" s="703"/>
      <c r="CSP1" s="703"/>
      <c r="CSQ1" s="703"/>
      <c r="CSR1" s="703"/>
      <c r="CSS1" s="703"/>
      <c r="CST1" s="703"/>
      <c r="CSU1" s="703"/>
      <c r="CSV1" s="703"/>
      <c r="CSW1" s="703"/>
      <c r="CSX1" s="703"/>
      <c r="CSY1" s="703"/>
      <c r="CSZ1" s="703"/>
      <c r="CTA1" s="703"/>
      <c r="CTB1" s="703"/>
      <c r="CTC1" s="703"/>
      <c r="CTD1" s="703"/>
      <c r="CTE1" s="703"/>
      <c r="CTF1" s="703"/>
      <c r="CTG1" s="703"/>
      <c r="CTH1" s="703"/>
      <c r="CTI1" s="703"/>
      <c r="CTJ1" s="703"/>
      <c r="CTK1" s="703"/>
      <c r="CTL1" s="703"/>
      <c r="CTM1" s="703"/>
      <c r="CTN1" s="703"/>
      <c r="CTO1" s="703"/>
      <c r="CTP1" s="703"/>
      <c r="CTQ1" s="703"/>
      <c r="CTR1" s="703"/>
      <c r="CTS1" s="703"/>
      <c r="CTT1" s="703"/>
      <c r="CTU1" s="703"/>
      <c r="CTV1" s="703"/>
      <c r="CTW1" s="703"/>
      <c r="CTX1" s="703"/>
      <c r="CTY1" s="703"/>
      <c r="CTZ1" s="703"/>
      <c r="CUA1" s="703"/>
      <c r="CUB1" s="703"/>
      <c r="CUC1" s="703"/>
      <c r="CUD1" s="703"/>
      <c r="CUE1" s="703"/>
      <c r="CUF1" s="703"/>
      <c r="CUG1" s="703"/>
      <c r="CUH1" s="703"/>
      <c r="CUI1" s="703"/>
      <c r="CUJ1" s="703"/>
      <c r="CUK1" s="703"/>
      <c r="CUL1" s="703"/>
      <c r="CUM1" s="703"/>
      <c r="CUN1" s="703"/>
      <c r="CUO1" s="703"/>
      <c r="CUP1" s="703"/>
      <c r="CUQ1" s="703"/>
      <c r="CUR1" s="703"/>
      <c r="CUS1" s="703"/>
      <c r="CUT1" s="703"/>
      <c r="CUU1" s="703"/>
      <c r="CUV1" s="703"/>
      <c r="CUW1" s="703"/>
      <c r="CUX1" s="703"/>
      <c r="CUY1" s="703"/>
      <c r="CUZ1" s="703"/>
      <c r="CVA1" s="703"/>
      <c r="CVB1" s="703"/>
      <c r="CVC1" s="703"/>
      <c r="CVD1" s="703"/>
      <c r="CVE1" s="703"/>
      <c r="CVF1" s="703"/>
      <c r="CVG1" s="703"/>
      <c r="CVH1" s="703"/>
      <c r="CVI1" s="703"/>
      <c r="CVJ1" s="703"/>
      <c r="CVK1" s="703"/>
      <c r="CVL1" s="703"/>
      <c r="CVM1" s="703"/>
      <c r="CVN1" s="703"/>
      <c r="CVO1" s="703"/>
      <c r="CVP1" s="703"/>
      <c r="CVQ1" s="703"/>
      <c r="CVR1" s="703"/>
      <c r="CVS1" s="703"/>
      <c r="CVT1" s="703"/>
      <c r="CVU1" s="703"/>
      <c r="CVV1" s="703"/>
      <c r="CVW1" s="703"/>
      <c r="CVX1" s="703"/>
      <c r="CVY1" s="703"/>
      <c r="CVZ1" s="703"/>
      <c r="CWA1" s="703"/>
      <c r="CWB1" s="703"/>
      <c r="CWC1" s="703"/>
      <c r="CWD1" s="703"/>
      <c r="CWE1" s="703"/>
      <c r="CWF1" s="703"/>
      <c r="CWG1" s="703"/>
      <c r="CWH1" s="703"/>
      <c r="CWI1" s="703"/>
      <c r="CWJ1" s="703"/>
      <c r="CWK1" s="703"/>
      <c r="CWL1" s="703"/>
      <c r="CWM1" s="703"/>
      <c r="CWN1" s="703"/>
      <c r="CWO1" s="703"/>
      <c r="CWP1" s="703"/>
      <c r="CWQ1" s="703"/>
      <c r="CWR1" s="703"/>
      <c r="CWS1" s="703"/>
      <c r="CWT1" s="703"/>
      <c r="CWU1" s="703"/>
      <c r="CWV1" s="703"/>
      <c r="CWW1" s="703"/>
      <c r="CWX1" s="703"/>
      <c r="CWY1" s="703"/>
      <c r="CWZ1" s="703"/>
      <c r="CXA1" s="703"/>
      <c r="CXB1" s="703"/>
      <c r="CXC1" s="703"/>
      <c r="CXD1" s="703"/>
      <c r="CXE1" s="703"/>
      <c r="CXF1" s="703"/>
      <c r="CXG1" s="703"/>
      <c r="CXH1" s="703"/>
      <c r="CXI1" s="703"/>
      <c r="CXJ1" s="703"/>
      <c r="CXK1" s="703"/>
      <c r="CXL1" s="703"/>
      <c r="CXM1" s="703"/>
      <c r="CXN1" s="703"/>
      <c r="CXO1" s="703"/>
      <c r="CXP1" s="703"/>
      <c r="CXQ1" s="703"/>
      <c r="CXR1" s="703"/>
      <c r="CXS1" s="703"/>
      <c r="CXT1" s="703"/>
      <c r="CXU1" s="703"/>
      <c r="CXV1" s="703"/>
      <c r="CXW1" s="703"/>
      <c r="CXX1" s="703"/>
      <c r="CXY1" s="703"/>
      <c r="CXZ1" s="703"/>
      <c r="CYA1" s="703"/>
      <c r="CYB1" s="703"/>
      <c r="CYC1" s="703"/>
      <c r="CYD1" s="703"/>
      <c r="CYE1" s="703"/>
      <c r="CYF1" s="703"/>
      <c r="CYG1" s="703"/>
      <c r="CYH1" s="703"/>
      <c r="CYI1" s="703"/>
      <c r="CYJ1" s="703"/>
      <c r="CYK1" s="703"/>
      <c r="CYL1" s="703"/>
      <c r="CYM1" s="703"/>
      <c r="CYN1" s="703"/>
      <c r="CYO1" s="703"/>
      <c r="CYP1" s="703"/>
      <c r="CYQ1" s="703"/>
      <c r="CYR1" s="703"/>
      <c r="CYS1" s="703"/>
      <c r="CYT1" s="703"/>
      <c r="CYU1" s="703"/>
      <c r="CYV1" s="703"/>
      <c r="CYW1" s="703"/>
      <c r="CYX1" s="703"/>
      <c r="CYY1" s="703"/>
      <c r="CYZ1" s="703"/>
      <c r="CZA1" s="703"/>
      <c r="CZB1" s="703"/>
      <c r="CZC1" s="703"/>
      <c r="CZD1" s="703"/>
      <c r="CZE1" s="703"/>
      <c r="CZF1" s="703"/>
      <c r="CZG1" s="703"/>
      <c r="CZH1" s="703"/>
      <c r="CZI1" s="703"/>
      <c r="CZJ1" s="703"/>
      <c r="CZK1" s="703"/>
      <c r="CZL1" s="703"/>
      <c r="CZM1" s="703"/>
      <c r="CZN1" s="703"/>
      <c r="CZO1" s="703"/>
      <c r="CZP1" s="703"/>
      <c r="CZQ1" s="703"/>
      <c r="CZR1" s="703"/>
      <c r="CZS1" s="703"/>
      <c r="CZT1" s="703"/>
      <c r="CZU1" s="703"/>
      <c r="CZV1" s="703"/>
      <c r="CZW1" s="703"/>
      <c r="CZX1" s="703"/>
      <c r="CZY1" s="703"/>
      <c r="CZZ1" s="703"/>
      <c r="DAA1" s="703"/>
      <c r="DAB1" s="703"/>
      <c r="DAC1" s="703"/>
      <c r="DAD1" s="703"/>
      <c r="DAE1" s="703"/>
      <c r="DAF1" s="703"/>
      <c r="DAG1" s="703"/>
      <c r="DAH1" s="703"/>
      <c r="DAI1" s="703"/>
      <c r="DAJ1" s="703"/>
      <c r="DAK1" s="703"/>
      <c r="DAL1" s="703"/>
      <c r="DAM1" s="703"/>
      <c r="DAN1" s="703"/>
      <c r="DAO1" s="703"/>
      <c r="DAP1" s="703"/>
      <c r="DAQ1" s="703"/>
      <c r="DAR1" s="703"/>
      <c r="DAS1" s="703"/>
      <c r="DAT1" s="703"/>
      <c r="DAU1" s="703"/>
      <c r="DAV1" s="703"/>
      <c r="DAW1" s="703"/>
      <c r="DAX1" s="703"/>
      <c r="DAY1" s="703"/>
      <c r="DAZ1" s="703"/>
      <c r="DBA1" s="703"/>
      <c r="DBB1" s="703"/>
      <c r="DBC1" s="703"/>
      <c r="DBD1" s="703"/>
      <c r="DBE1" s="703"/>
      <c r="DBF1" s="703"/>
      <c r="DBG1" s="703"/>
      <c r="DBH1" s="703"/>
      <c r="DBI1" s="703"/>
      <c r="DBJ1" s="703"/>
      <c r="DBK1" s="703"/>
      <c r="DBL1" s="703"/>
      <c r="DBM1" s="703"/>
      <c r="DBN1" s="703"/>
      <c r="DBO1" s="703"/>
      <c r="DBP1" s="703"/>
      <c r="DBQ1" s="703"/>
      <c r="DBR1" s="703"/>
      <c r="DBS1" s="703"/>
      <c r="DBT1" s="703"/>
      <c r="DBU1" s="703"/>
      <c r="DBV1" s="703"/>
      <c r="DBW1" s="703"/>
      <c r="DBX1" s="703"/>
      <c r="DBY1" s="703"/>
      <c r="DBZ1" s="703"/>
      <c r="DCA1" s="703"/>
      <c r="DCB1" s="703"/>
      <c r="DCC1" s="703"/>
      <c r="DCD1" s="703"/>
      <c r="DCE1" s="703"/>
      <c r="DCF1" s="703"/>
      <c r="DCG1" s="703"/>
      <c r="DCH1" s="703"/>
      <c r="DCI1" s="703"/>
      <c r="DCJ1" s="703"/>
      <c r="DCK1" s="703"/>
      <c r="DCL1" s="703"/>
      <c r="DCM1" s="703"/>
      <c r="DCN1" s="703"/>
      <c r="DCO1" s="703"/>
      <c r="DCP1" s="703"/>
      <c r="DCQ1" s="703"/>
      <c r="DCR1" s="703"/>
      <c r="DCS1" s="703"/>
      <c r="DCT1" s="703"/>
      <c r="DCU1" s="703"/>
      <c r="DCV1" s="703"/>
      <c r="DCW1" s="703"/>
      <c r="DCX1" s="703"/>
      <c r="DCY1" s="703"/>
      <c r="DCZ1" s="703"/>
      <c r="DDA1" s="703"/>
      <c r="DDB1" s="703"/>
      <c r="DDC1" s="703"/>
      <c r="DDD1" s="703"/>
      <c r="DDE1" s="703"/>
      <c r="DDF1" s="703"/>
      <c r="DDG1" s="703"/>
      <c r="DDH1" s="703"/>
      <c r="DDI1" s="703"/>
      <c r="DDJ1" s="703"/>
      <c r="DDK1" s="703"/>
      <c r="DDL1" s="703"/>
      <c r="DDM1" s="703"/>
      <c r="DDN1" s="703"/>
      <c r="DDO1" s="703"/>
      <c r="DDP1" s="703"/>
      <c r="DDQ1" s="703"/>
      <c r="DDR1" s="703"/>
      <c r="DDS1" s="703"/>
      <c r="DDT1" s="703"/>
      <c r="DDU1" s="703"/>
      <c r="DDV1" s="703"/>
      <c r="DDW1" s="703"/>
      <c r="DDX1" s="703"/>
      <c r="DDY1" s="703"/>
      <c r="DDZ1" s="703"/>
      <c r="DEA1" s="703"/>
      <c r="DEB1" s="703"/>
      <c r="DEC1" s="703"/>
      <c r="DED1" s="703"/>
      <c r="DEE1" s="703"/>
      <c r="DEF1" s="703"/>
      <c r="DEG1" s="703"/>
      <c r="DEH1" s="703"/>
      <c r="DEI1" s="703"/>
      <c r="DEJ1" s="703"/>
      <c r="DEK1" s="703"/>
      <c r="DEL1" s="703"/>
      <c r="DEM1" s="703"/>
      <c r="DEN1" s="703"/>
      <c r="DEO1" s="703"/>
      <c r="DEP1" s="703"/>
      <c r="DEQ1" s="703"/>
      <c r="DER1" s="703"/>
      <c r="DES1" s="703"/>
      <c r="DET1" s="703"/>
      <c r="DEU1" s="703"/>
      <c r="DEV1" s="703"/>
      <c r="DEW1" s="703"/>
      <c r="DEX1" s="703"/>
      <c r="DEY1" s="703"/>
      <c r="DEZ1" s="703"/>
      <c r="DFA1" s="703"/>
      <c r="DFB1" s="703"/>
      <c r="DFC1" s="703"/>
      <c r="DFD1" s="703"/>
      <c r="DFE1" s="703"/>
      <c r="DFF1" s="703"/>
      <c r="DFG1" s="703"/>
      <c r="DFH1" s="703"/>
      <c r="DFI1" s="703"/>
      <c r="DFJ1" s="703"/>
      <c r="DFK1" s="703"/>
      <c r="DFL1" s="703"/>
      <c r="DFM1" s="703"/>
      <c r="DFN1" s="703"/>
      <c r="DFO1" s="703"/>
      <c r="DFP1" s="703"/>
      <c r="DFQ1" s="703"/>
      <c r="DFR1" s="703"/>
      <c r="DFS1" s="703"/>
      <c r="DFT1" s="703"/>
      <c r="DFU1" s="703"/>
      <c r="DFV1" s="703"/>
      <c r="DFW1" s="703"/>
      <c r="DFX1" s="703"/>
      <c r="DFY1" s="703"/>
      <c r="DFZ1" s="703"/>
      <c r="DGA1" s="703"/>
      <c r="DGB1" s="703"/>
      <c r="DGC1" s="703"/>
      <c r="DGD1" s="703"/>
      <c r="DGE1" s="703"/>
      <c r="DGF1" s="703"/>
      <c r="DGG1" s="703"/>
      <c r="DGH1" s="703"/>
      <c r="DGI1" s="703"/>
      <c r="DGJ1" s="703"/>
      <c r="DGK1" s="703"/>
      <c r="DGL1" s="703"/>
      <c r="DGM1" s="703"/>
      <c r="DGN1" s="703"/>
      <c r="DGO1" s="703"/>
      <c r="DGP1" s="703"/>
      <c r="DGQ1" s="703"/>
      <c r="DGR1" s="703"/>
      <c r="DGS1" s="703"/>
      <c r="DGT1" s="703"/>
      <c r="DGU1" s="703"/>
      <c r="DGV1" s="703"/>
      <c r="DGW1" s="703"/>
      <c r="DGX1" s="703"/>
      <c r="DGY1" s="703"/>
      <c r="DGZ1" s="703"/>
      <c r="DHA1" s="703"/>
      <c r="DHB1" s="703"/>
      <c r="DHC1" s="703"/>
      <c r="DHD1" s="703"/>
      <c r="DHE1" s="703"/>
      <c r="DHF1" s="703"/>
      <c r="DHG1" s="703"/>
      <c r="DHH1" s="703"/>
      <c r="DHI1" s="703"/>
      <c r="DHJ1" s="703"/>
      <c r="DHK1" s="703"/>
      <c r="DHL1" s="703"/>
      <c r="DHM1" s="703"/>
      <c r="DHN1" s="703"/>
      <c r="DHO1" s="703"/>
      <c r="DHP1" s="703"/>
      <c r="DHQ1" s="703"/>
      <c r="DHR1" s="703"/>
      <c r="DHS1" s="703"/>
      <c r="DHT1" s="703"/>
      <c r="DHU1" s="703"/>
      <c r="DHV1" s="703"/>
      <c r="DHW1" s="703"/>
      <c r="DHX1" s="703"/>
      <c r="DHY1" s="703"/>
      <c r="DHZ1" s="703"/>
      <c r="DIA1" s="703"/>
      <c r="DIB1" s="703"/>
      <c r="DIC1" s="703"/>
      <c r="DID1" s="703"/>
      <c r="DIE1" s="703"/>
      <c r="DIF1" s="703"/>
      <c r="DIG1" s="703"/>
      <c r="DIH1" s="703"/>
      <c r="DII1" s="703"/>
      <c r="DIJ1" s="703"/>
      <c r="DIK1" s="703"/>
      <c r="DIL1" s="703"/>
      <c r="DIM1" s="703"/>
      <c r="DIN1" s="703"/>
      <c r="DIO1" s="703"/>
      <c r="DIP1" s="703"/>
      <c r="DIQ1" s="703"/>
      <c r="DIR1" s="703"/>
      <c r="DIS1" s="703"/>
      <c r="DIT1" s="703"/>
      <c r="DIU1" s="703"/>
      <c r="DIV1" s="703"/>
      <c r="DIW1" s="703"/>
      <c r="DIX1" s="703"/>
      <c r="DIY1" s="703"/>
      <c r="DIZ1" s="703"/>
      <c r="DJA1" s="703"/>
      <c r="DJB1" s="703"/>
      <c r="DJC1" s="703"/>
      <c r="DJD1" s="703"/>
      <c r="DJE1" s="703"/>
      <c r="DJF1" s="703"/>
      <c r="DJG1" s="703"/>
      <c r="DJH1" s="703"/>
      <c r="DJI1" s="703"/>
      <c r="DJJ1" s="703"/>
      <c r="DJK1" s="703"/>
      <c r="DJL1" s="703"/>
      <c r="DJM1" s="703"/>
      <c r="DJN1" s="703"/>
      <c r="DJO1" s="703"/>
      <c r="DJP1" s="703"/>
      <c r="DJQ1" s="703"/>
      <c r="DJR1" s="703"/>
      <c r="DJS1" s="703"/>
      <c r="DJT1" s="703"/>
      <c r="DJU1" s="703"/>
      <c r="DJV1" s="703"/>
      <c r="DJW1" s="703"/>
      <c r="DJX1" s="703"/>
      <c r="DJY1" s="703"/>
      <c r="DJZ1" s="703"/>
      <c r="DKA1" s="703"/>
      <c r="DKB1" s="703"/>
      <c r="DKC1" s="703"/>
      <c r="DKD1" s="703"/>
      <c r="DKE1" s="703"/>
      <c r="DKF1" s="703"/>
      <c r="DKG1" s="703"/>
      <c r="DKH1" s="703"/>
      <c r="DKI1" s="703"/>
      <c r="DKJ1" s="703"/>
      <c r="DKK1" s="703"/>
      <c r="DKL1" s="703"/>
      <c r="DKM1" s="703"/>
      <c r="DKN1" s="703"/>
      <c r="DKO1" s="703"/>
      <c r="DKP1" s="703"/>
      <c r="DKQ1" s="703"/>
      <c r="DKR1" s="703"/>
      <c r="DKS1" s="703"/>
      <c r="DKT1" s="703"/>
      <c r="DKU1" s="703"/>
      <c r="DKV1" s="703"/>
      <c r="DKW1" s="703"/>
      <c r="DKX1" s="703"/>
      <c r="DKY1" s="703"/>
      <c r="DKZ1" s="703"/>
      <c r="DLA1" s="703"/>
      <c r="DLB1" s="703"/>
      <c r="DLC1" s="703"/>
      <c r="DLD1" s="703"/>
      <c r="DLE1" s="703"/>
      <c r="DLF1" s="703"/>
      <c r="DLG1" s="703"/>
      <c r="DLH1" s="703"/>
      <c r="DLI1" s="703"/>
      <c r="DLJ1" s="703"/>
      <c r="DLK1" s="703"/>
      <c r="DLL1" s="703"/>
      <c r="DLM1" s="703"/>
      <c r="DLN1" s="703"/>
      <c r="DLO1" s="703"/>
      <c r="DLP1" s="703"/>
      <c r="DLQ1" s="703"/>
      <c r="DLR1" s="703"/>
      <c r="DLS1" s="703"/>
      <c r="DLT1" s="703"/>
      <c r="DLU1" s="703"/>
      <c r="DLV1" s="703"/>
      <c r="DLW1" s="703"/>
      <c r="DLX1" s="703"/>
      <c r="DLY1" s="703"/>
      <c r="DLZ1" s="703"/>
      <c r="DMA1" s="703"/>
      <c r="DMB1" s="703"/>
      <c r="DMC1" s="703"/>
      <c r="DMD1" s="703"/>
      <c r="DME1" s="703"/>
      <c r="DMF1" s="703"/>
      <c r="DMG1" s="703"/>
      <c r="DMH1" s="703"/>
      <c r="DMI1" s="703"/>
      <c r="DMJ1" s="703"/>
      <c r="DMK1" s="703"/>
      <c r="DML1" s="703"/>
      <c r="DMM1" s="703"/>
      <c r="DMN1" s="703"/>
      <c r="DMO1" s="703"/>
      <c r="DMP1" s="703"/>
      <c r="DMQ1" s="703"/>
      <c r="DMR1" s="703"/>
      <c r="DMS1" s="703"/>
      <c r="DMT1" s="703"/>
      <c r="DMU1" s="703"/>
      <c r="DMV1" s="703"/>
      <c r="DMW1" s="703"/>
      <c r="DMX1" s="703"/>
      <c r="DMY1" s="703"/>
      <c r="DMZ1" s="703"/>
      <c r="DNA1" s="703"/>
      <c r="DNB1" s="703"/>
      <c r="DNC1" s="703"/>
      <c r="DND1" s="703"/>
      <c r="DNE1" s="703"/>
      <c r="DNF1" s="703"/>
      <c r="DNG1" s="703"/>
      <c r="DNH1" s="703"/>
      <c r="DNI1" s="703"/>
      <c r="DNJ1" s="703"/>
      <c r="DNK1" s="703"/>
      <c r="DNL1" s="703"/>
      <c r="DNM1" s="703"/>
      <c r="DNN1" s="703"/>
      <c r="DNO1" s="703"/>
      <c r="DNP1" s="703"/>
      <c r="DNQ1" s="703"/>
      <c r="DNR1" s="703"/>
      <c r="DNS1" s="703"/>
      <c r="DNT1" s="703"/>
      <c r="DNU1" s="703"/>
      <c r="DNV1" s="703"/>
      <c r="DNW1" s="703"/>
      <c r="DNX1" s="703"/>
      <c r="DNY1" s="703"/>
      <c r="DNZ1" s="703"/>
      <c r="DOA1" s="703"/>
      <c r="DOB1" s="703"/>
      <c r="DOC1" s="703"/>
      <c r="DOD1" s="703"/>
      <c r="DOE1" s="703"/>
      <c r="DOF1" s="703"/>
      <c r="DOG1" s="703"/>
      <c r="DOH1" s="703"/>
      <c r="DOI1" s="703"/>
      <c r="DOJ1" s="703"/>
      <c r="DOK1" s="703"/>
      <c r="DOL1" s="703"/>
      <c r="DOM1" s="703"/>
      <c r="DON1" s="703"/>
      <c r="DOO1" s="703"/>
      <c r="DOP1" s="703"/>
      <c r="DOQ1" s="703"/>
      <c r="DOR1" s="703"/>
      <c r="DOS1" s="703"/>
      <c r="DOT1" s="703"/>
      <c r="DOU1" s="703"/>
      <c r="DOV1" s="703"/>
      <c r="DOW1" s="703"/>
      <c r="DOX1" s="703"/>
      <c r="DOY1" s="703"/>
      <c r="DOZ1" s="703"/>
      <c r="DPA1" s="703"/>
      <c r="DPB1" s="703"/>
      <c r="DPC1" s="703"/>
      <c r="DPD1" s="703"/>
      <c r="DPE1" s="703"/>
      <c r="DPF1" s="703"/>
      <c r="DPG1" s="703"/>
      <c r="DPH1" s="703"/>
      <c r="DPI1" s="703"/>
      <c r="DPJ1" s="703"/>
      <c r="DPK1" s="703"/>
      <c r="DPL1" s="703"/>
      <c r="DPM1" s="703"/>
      <c r="DPN1" s="703"/>
      <c r="DPO1" s="703"/>
      <c r="DPP1" s="703"/>
      <c r="DPQ1" s="703"/>
      <c r="DPR1" s="703"/>
      <c r="DPS1" s="703"/>
      <c r="DPT1" s="703"/>
      <c r="DPU1" s="703"/>
      <c r="DPV1" s="703"/>
      <c r="DPW1" s="703"/>
      <c r="DPX1" s="703"/>
      <c r="DPY1" s="703"/>
      <c r="DPZ1" s="703"/>
      <c r="DQA1" s="703"/>
      <c r="DQB1" s="703"/>
      <c r="DQC1" s="703"/>
      <c r="DQD1" s="703"/>
      <c r="DQE1" s="703"/>
      <c r="DQF1" s="703"/>
      <c r="DQG1" s="703"/>
      <c r="DQH1" s="703"/>
      <c r="DQI1" s="703"/>
      <c r="DQJ1" s="703"/>
      <c r="DQK1" s="703"/>
      <c r="DQL1" s="703"/>
      <c r="DQM1" s="703"/>
      <c r="DQN1" s="703"/>
      <c r="DQO1" s="703"/>
      <c r="DQP1" s="703"/>
      <c r="DQQ1" s="703"/>
      <c r="DQR1" s="703"/>
      <c r="DQS1" s="703"/>
      <c r="DQT1" s="703"/>
      <c r="DQU1" s="703"/>
      <c r="DQV1" s="703"/>
      <c r="DQW1" s="703"/>
      <c r="DQX1" s="703"/>
      <c r="DQY1" s="703"/>
      <c r="DQZ1" s="703"/>
      <c r="DRA1" s="703"/>
      <c r="DRB1" s="703"/>
      <c r="DRC1" s="703"/>
      <c r="DRD1" s="703"/>
      <c r="DRE1" s="703"/>
      <c r="DRF1" s="703"/>
      <c r="DRG1" s="703"/>
      <c r="DRH1" s="703"/>
      <c r="DRI1" s="703"/>
      <c r="DRJ1" s="703"/>
      <c r="DRK1" s="703"/>
      <c r="DRL1" s="703"/>
      <c r="DRM1" s="703"/>
      <c r="DRN1" s="703"/>
      <c r="DRO1" s="703"/>
      <c r="DRP1" s="703"/>
      <c r="DRQ1" s="703"/>
      <c r="DRR1" s="703"/>
      <c r="DRS1" s="703"/>
      <c r="DRT1" s="703"/>
      <c r="DRU1" s="703"/>
      <c r="DRV1" s="703"/>
      <c r="DRW1" s="703"/>
      <c r="DRX1" s="703"/>
      <c r="DRY1" s="703"/>
      <c r="DRZ1" s="703"/>
      <c r="DSA1" s="703"/>
      <c r="DSB1" s="703"/>
      <c r="DSC1" s="703"/>
      <c r="DSD1" s="703"/>
      <c r="DSE1" s="703"/>
      <c r="DSF1" s="703"/>
      <c r="DSG1" s="703"/>
      <c r="DSH1" s="703"/>
      <c r="DSI1" s="703"/>
      <c r="DSJ1" s="703"/>
      <c r="DSK1" s="703"/>
      <c r="DSL1" s="703"/>
      <c r="DSM1" s="703"/>
      <c r="DSN1" s="703"/>
      <c r="DSO1" s="703"/>
      <c r="DSP1" s="703"/>
      <c r="DSQ1" s="703"/>
      <c r="DSR1" s="703"/>
      <c r="DSS1" s="703"/>
      <c r="DST1" s="703"/>
      <c r="DSU1" s="703"/>
      <c r="DSV1" s="703"/>
      <c r="DSW1" s="703"/>
      <c r="DSX1" s="703"/>
      <c r="DSY1" s="703"/>
      <c r="DSZ1" s="703"/>
      <c r="DTA1" s="703"/>
      <c r="DTB1" s="703"/>
      <c r="DTC1" s="703"/>
      <c r="DTD1" s="703"/>
      <c r="DTE1" s="703"/>
      <c r="DTF1" s="703"/>
      <c r="DTG1" s="703"/>
      <c r="DTH1" s="703"/>
      <c r="DTI1" s="703"/>
      <c r="DTJ1" s="703"/>
      <c r="DTK1" s="703"/>
      <c r="DTL1" s="703"/>
      <c r="DTM1" s="703"/>
      <c r="DTN1" s="703"/>
      <c r="DTO1" s="703"/>
      <c r="DTP1" s="703"/>
      <c r="DTQ1" s="703"/>
      <c r="DTR1" s="703"/>
      <c r="DTS1" s="703"/>
      <c r="DTT1" s="703"/>
      <c r="DTU1" s="703"/>
      <c r="DTV1" s="703"/>
      <c r="DTW1" s="703"/>
      <c r="DTX1" s="703"/>
      <c r="DTY1" s="703"/>
      <c r="DTZ1" s="703"/>
      <c r="DUA1" s="703"/>
      <c r="DUB1" s="703"/>
      <c r="DUC1" s="703"/>
      <c r="DUD1" s="703"/>
      <c r="DUE1" s="703"/>
      <c r="DUF1" s="703"/>
      <c r="DUG1" s="703"/>
      <c r="DUH1" s="703"/>
      <c r="DUI1" s="703"/>
      <c r="DUJ1" s="703"/>
      <c r="DUK1" s="703"/>
      <c r="DUL1" s="703"/>
      <c r="DUM1" s="703"/>
      <c r="DUN1" s="703"/>
      <c r="DUO1" s="703"/>
      <c r="DUP1" s="703"/>
      <c r="DUQ1" s="703"/>
      <c r="DUR1" s="703"/>
      <c r="DUS1" s="703"/>
      <c r="DUT1" s="703"/>
      <c r="DUU1" s="703"/>
      <c r="DUV1" s="703"/>
      <c r="DUW1" s="703"/>
      <c r="DUX1" s="703"/>
      <c r="DUY1" s="703"/>
      <c r="DUZ1" s="703"/>
      <c r="DVA1" s="703"/>
      <c r="DVB1" s="703"/>
      <c r="DVC1" s="703"/>
      <c r="DVD1" s="703"/>
      <c r="DVE1" s="703"/>
      <c r="DVF1" s="703"/>
      <c r="DVG1" s="703"/>
      <c r="DVH1" s="703"/>
      <c r="DVI1" s="703"/>
      <c r="DVJ1" s="703"/>
      <c r="DVK1" s="703"/>
      <c r="DVL1" s="703"/>
      <c r="DVM1" s="703"/>
      <c r="DVN1" s="703"/>
      <c r="DVO1" s="703"/>
      <c r="DVP1" s="703"/>
      <c r="DVQ1" s="703"/>
      <c r="DVR1" s="703"/>
      <c r="DVS1" s="703"/>
      <c r="DVT1" s="703"/>
      <c r="DVU1" s="703"/>
      <c r="DVV1" s="703"/>
      <c r="DVW1" s="703"/>
      <c r="DVX1" s="703"/>
      <c r="DVY1" s="703"/>
      <c r="DVZ1" s="703"/>
      <c r="DWA1" s="703"/>
      <c r="DWB1" s="703"/>
      <c r="DWC1" s="703"/>
      <c r="DWD1" s="703"/>
      <c r="DWE1" s="703"/>
      <c r="DWF1" s="703"/>
      <c r="DWG1" s="703"/>
      <c r="DWH1" s="703"/>
      <c r="DWI1" s="703"/>
      <c r="DWJ1" s="703"/>
      <c r="DWK1" s="703"/>
      <c r="DWL1" s="703"/>
      <c r="DWM1" s="703"/>
      <c r="DWN1" s="703"/>
      <c r="DWO1" s="703"/>
      <c r="DWP1" s="703"/>
      <c r="DWQ1" s="703"/>
      <c r="DWR1" s="703"/>
      <c r="DWS1" s="703"/>
      <c r="DWT1" s="703"/>
      <c r="DWU1" s="703"/>
      <c r="DWV1" s="703"/>
      <c r="DWW1" s="703"/>
      <c r="DWX1" s="703"/>
      <c r="DWY1" s="703"/>
      <c r="DWZ1" s="703"/>
      <c r="DXA1" s="703"/>
      <c r="DXB1" s="703"/>
      <c r="DXC1" s="703"/>
      <c r="DXD1" s="703"/>
      <c r="DXE1" s="703"/>
      <c r="DXF1" s="703"/>
      <c r="DXG1" s="703"/>
      <c r="DXH1" s="703"/>
      <c r="DXI1" s="703"/>
      <c r="DXJ1" s="703"/>
      <c r="DXK1" s="703"/>
      <c r="DXL1" s="703"/>
      <c r="DXM1" s="703"/>
      <c r="DXN1" s="703"/>
      <c r="DXO1" s="703"/>
      <c r="DXP1" s="703"/>
      <c r="DXQ1" s="703"/>
      <c r="DXR1" s="703"/>
      <c r="DXS1" s="703"/>
      <c r="DXT1" s="703"/>
      <c r="DXU1" s="703"/>
      <c r="DXV1" s="703"/>
      <c r="DXW1" s="703"/>
      <c r="DXX1" s="703"/>
      <c r="DXY1" s="703"/>
      <c r="DXZ1" s="703"/>
      <c r="DYA1" s="703"/>
      <c r="DYB1" s="703"/>
      <c r="DYC1" s="703"/>
      <c r="DYD1" s="703"/>
      <c r="DYE1" s="703"/>
      <c r="DYF1" s="703"/>
      <c r="DYG1" s="703"/>
      <c r="DYH1" s="703"/>
      <c r="DYI1" s="703"/>
      <c r="DYJ1" s="703"/>
      <c r="DYK1" s="703"/>
      <c r="DYL1" s="703"/>
      <c r="DYM1" s="703"/>
      <c r="DYN1" s="703"/>
      <c r="DYO1" s="703"/>
      <c r="DYP1" s="703"/>
      <c r="DYQ1" s="703"/>
      <c r="DYR1" s="703"/>
      <c r="DYS1" s="703"/>
      <c r="DYT1" s="703"/>
      <c r="DYU1" s="703"/>
      <c r="DYV1" s="703"/>
      <c r="DYW1" s="703"/>
      <c r="DYX1" s="703"/>
      <c r="DYY1" s="703"/>
      <c r="DYZ1" s="703"/>
      <c r="DZA1" s="703"/>
      <c r="DZB1" s="703"/>
      <c r="DZC1" s="703"/>
      <c r="DZD1" s="703"/>
      <c r="DZE1" s="703"/>
      <c r="DZF1" s="703"/>
      <c r="DZG1" s="703"/>
      <c r="DZH1" s="703"/>
      <c r="DZI1" s="703"/>
      <c r="DZJ1" s="703"/>
      <c r="DZK1" s="703"/>
      <c r="DZL1" s="703"/>
      <c r="DZM1" s="703"/>
      <c r="DZN1" s="703"/>
      <c r="DZO1" s="703"/>
      <c r="DZP1" s="703"/>
      <c r="DZQ1" s="703"/>
      <c r="DZR1" s="703"/>
      <c r="DZS1" s="703"/>
      <c r="DZT1" s="703"/>
      <c r="DZU1" s="703"/>
      <c r="DZV1" s="703"/>
      <c r="DZW1" s="703"/>
      <c r="DZX1" s="703"/>
      <c r="DZY1" s="703"/>
      <c r="DZZ1" s="703"/>
      <c r="EAA1" s="703"/>
      <c r="EAB1" s="703"/>
      <c r="EAC1" s="703"/>
      <c r="EAD1" s="703"/>
      <c r="EAE1" s="703"/>
      <c r="EAF1" s="703"/>
      <c r="EAG1" s="703"/>
      <c r="EAH1" s="703"/>
      <c r="EAI1" s="703"/>
      <c r="EAJ1" s="703"/>
      <c r="EAK1" s="703"/>
      <c r="EAL1" s="703"/>
      <c r="EAM1" s="703"/>
      <c r="EAN1" s="703"/>
      <c r="EAO1" s="703"/>
      <c r="EAP1" s="703"/>
      <c r="EAQ1" s="703"/>
      <c r="EAR1" s="703"/>
      <c r="EAS1" s="703"/>
      <c r="EAT1" s="703"/>
      <c r="EAU1" s="703"/>
      <c r="EAV1" s="703"/>
      <c r="EAW1" s="703"/>
      <c r="EAX1" s="703"/>
      <c r="EAY1" s="703"/>
      <c r="EAZ1" s="703"/>
      <c r="EBA1" s="703"/>
      <c r="EBB1" s="703"/>
      <c r="EBC1" s="703"/>
      <c r="EBD1" s="703"/>
      <c r="EBE1" s="703"/>
      <c r="EBF1" s="703"/>
      <c r="EBG1" s="703"/>
      <c r="EBH1" s="703"/>
      <c r="EBI1" s="703"/>
      <c r="EBJ1" s="703"/>
      <c r="EBK1" s="703"/>
      <c r="EBL1" s="703"/>
      <c r="EBM1" s="703"/>
      <c r="EBN1" s="703"/>
      <c r="EBO1" s="703"/>
      <c r="EBP1" s="703"/>
      <c r="EBQ1" s="703"/>
      <c r="EBR1" s="703"/>
      <c r="EBS1" s="703"/>
      <c r="EBT1" s="703"/>
      <c r="EBU1" s="703"/>
      <c r="EBV1" s="703"/>
      <c r="EBW1" s="703"/>
      <c r="EBX1" s="703"/>
      <c r="EBY1" s="703"/>
      <c r="EBZ1" s="703"/>
      <c r="ECA1" s="703"/>
      <c r="ECB1" s="703"/>
      <c r="ECC1" s="703"/>
      <c r="ECD1" s="703"/>
      <c r="ECE1" s="703"/>
      <c r="ECF1" s="703"/>
      <c r="ECG1" s="703"/>
      <c r="ECH1" s="703"/>
      <c r="ECI1" s="703"/>
      <c r="ECJ1" s="703"/>
      <c r="ECK1" s="703"/>
      <c r="ECL1" s="703"/>
      <c r="ECM1" s="703"/>
      <c r="ECN1" s="703"/>
      <c r="ECO1" s="703"/>
      <c r="ECP1" s="703"/>
      <c r="ECQ1" s="703"/>
      <c r="ECR1" s="703"/>
      <c r="ECS1" s="703"/>
      <c r="ECT1" s="703"/>
      <c r="ECU1" s="703"/>
      <c r="ECV1" s="703"/>
      <c r="ECW1" s="703"/>
      <c r="ECX1" s="703"/>
      <c r="ECY1" s="703"/>
      <c r="ECZ1" s="703"/>
      <c r="EDA1" s="703"/>
      <c r="EDB1" s="703"/>
      <c r="EDC1" s="703"/>
      <c r="EDD1" s="703"/>
      <c r="EDE1" s="703"/>
      <c r="EDF1" s="703"/>
      <c r="EDG1" s="703"/>
      <c r="EDH1" s="703"/>
      <c r="EDI1" s="703"/>
      <c r="EDJ1" s="703"/>
      <c r="EDK1" s="703"/>
      <c r="EDL1" s="703"/>
      <c r="EDM1" s="703"/>
      <c r="EDN1" s="703"/>
      <c r="EDO1" s="703"/>
      <c r="EDP1" s="703"/>
      <c r="EDQ1" s="703"/>
      <c r="EDR1" s="703"/>
      <c r="EDS1" s="703"/>
      <c r="EDT1" s="703"/>
      <c r="EDU1" s="703"/>
      <c r="EDV1" s="703"/>
      <c r="EDW1" s="703"/>
      <c r="EDX1" s="703"/>
      <c r="EDY1" s="703"/>
      <c r="EDZ1" s="703"/>
      <c r="EEA1" s="703"/>
      <c r="EEB1" s="703"/>
      <c r="EEC1" s="703"/>
      <c r="EED1" s="703"/>
      <c r="EEE1" s="703"/>
      <c r="EEF1" s="703"/>
      <c r="EEG1" s="703"/>
      <c r="EEH1" s="703"/>
      <c r="EEI1" s="703"/>
      <c r="EEJ1" s="703"/>
      <c r="EEK1" s="703"/>
      <c r="EEL1" s="703"/>
      <c r="EEM1" s="703"/>
      <c r="EEN1" s="703"/>
      <c r="EEO1" s="703"/>
      <c r="EEP1" s="703"/>
      <c r="EEQ1" s="703"/>
      <c r="EER1" s="703"/>
      <c r="EES1" s="703"/>
      <c r="EET1" s="703"/>
      <c r="EEU1" s="703"/>
      <c r="EEV1" s="703"/>
      <c r="EEW1" s="703"/>
      <c r="EEX1" s="703"/>
      <c r="EEY1" s="703"/>
      <c r="EEZ1" s="703"/>
      <c r="EFA1" s="703"/>
      <c r="EFB1" s="703"/>
      <c r="EFC1" s="703"/>
      <c r="EFD1" s="703"/>
      <c r="EFE1" s="703"/>
      <c r="EFF1" s="703"/>
      <c r="EFG1" s="703"/>
      <c r="EFH1" s="703"/>
      <c r="EFI1" s="703"/>
      <c r="EFJ1" s="703"/>
      <c r="EFK1" s="703"/>
      <c r="EFL1" s="703"/>
      <c r="EFM1" s="703"/>
      <c r="EFN1" s="703"/>
      <c r="EFO1" s="703"/>
      <c r="EFP1" s="703"/>
      <c r="EFQ1" s="703"/>
      <c r="EFR1" s="703"/>
      <c r="EFS1" s="703"/>
      <c r="EFT1" s="703"/>
      <c r="EFU1" s="703"/>
      <c r="EFV1" s="703"/>
      <c r="EFW1" s="703"/>
      <c r="EFX1" s="703"/>
      <c r="EFY1" s="703"/>
      <c r="EFZ1" s="703"/>
      <c r="EGA1" s="703"/>
      <c r="EGB1" s="703"/>
      <c r="EGC1" s="703"/>
      <c r="EGD1" s="703"/>
      <c r="EGE1" s="703"/>
      <c r="EGF1" s="703"/>
      <c r="EGG1" s="703"/>
      <c r="EGH1" s="703"/>
      <c r="EGI1" s="703"/>
      <c r="EGJ1" s="703"/>
      <c r="EGK1" s="703"/>
      <c r="EGL1" s="703"/>
      <c r="EGM1" s="703"/>
      <c r="EGN1" s="703"/>
      <c r="EGO1" s="703"/>
      <c r="EGP1" s="703"/>
      <c r="EGQ1" s="703"/>
      <c r="EGR1" s="703"/>
      <c r="EGS1" s="703"/>
      <c r="EGT1" s="703"/>
      <c r="EGU1" s="703"/>
      <c r="EGV1" s="703"/>
      <c r="EGW1" s="703"/>
      <c r="EGX1" s="703"/>
      <c r="EGY1" s="703"/>
      <c r="EGZ1" s="703"/>
      <c r="EHA1" s="703"/>
      <c r="EHB1" s="703"/>
      <c r="EHC1" s="703"/>
      <c r="EHD1" s="703"/>
      <c r="EHE1" s="703"/>
      <c r="EHF1" s="703"/>
      <c r="EHG1" s="703"/>
      <c r="EHH1" s="703"/>
      <c r="EHI1" s="703"/>
      <c r="EHJ1" s="703"/>
      <c r="EHK1" s="703"/>
      <c r="EHL1" s="703"/>
      <c r="EHM1" s="703"/>
      <c r="EHN1" s="703"/>
      <c r="EHO1" s="703"/>
      <c r="EHP1" s="703"/>
      <c r="EHQ1" s="703"/>
      <c r="EHR1" s="703"/>
      <c r="EHS1" s="703"/>
      <c r="EHT1" s="703"/>
      <c r="EHU1" s="703"/>
      <c r="EHV1" s="703"/>
      <c r="EHW1" s="703"/>
      <c r="EHX1" s="703"/>
      <c r="EHY1" s="703"/>
      <c r="EHZ1" s="703"/>
      <c r="EIA1" s="703"/>
      <c r="EIB1" s="703"/>
      <c r="EIC1" s="703"/>
      <c r="EID1" s="703"/>
      <c r="EIE1" s="703"/>
      <c r="EIF1" s="703"/>
      <c r="EIG1" s="703"/>
      <c r="EIH1" s="703"/>
      <c r="EII1" s="703"/>
      <c r="EIJ1" s="703"/>
      <c r="EIK1" s="703"/>
      <c r="EIL1" s="703"/>
      <c r="EIM1" s="703"/>
      <c r="EIN1" s="703"/>
      <c r="EIO1" s="703"/>
      <c r="EIP1" s="703"/>
      <c r="EIQ1" s="703"/>
      <c r="EIR1" s="703"/>
      <c r="EIS1" s="703"/>
      <c r="EIT1" s="703"/>
      <c r="EIU1" s="703"/>
      <c r="EIV1" s="703"/>
      <c r="EIW1" s="703"/>
      <c r="EIX1" s="703"/>
      <c r="EIY1" s="703"/>
      <c r="EIZ1" s="703"/>
      <c r="EJA1" s="703"/>
      <c r="EJB1" s="703"/>
      <c r="EJC1" s="703"/>
      <c r="EJD1" s="703"/>
      <c r="EJE1" s="703"/>
      <c r="EJF1" s="703"/>
      <c r="EJG1" s="703"/>
      <c r="EJH1" s="703"/>
      <c r="EJI1" s="703"/>
      <c r="EJJ1" s="703"/>
      <c r="EJK1" s="703"/>
      <c r="EJL1" s="703"/>
      <c r="EJM1" s="703"/>
      <c r="EJN1" s="703"/>
      <c r="EJO1" s="703"/>
      <c r="EJP1" s="703"/>
      <c r="EJQ1" s="703"/>
      <c r="EJR1" s="703"/>
      <c r="EJS1" s="703"/>
      <c r="EJT1" s="703"/>
      <c r="EJU1" s="703"/>
      <c r="EJV1" s="703"/>
      <c r="EJW1" s="703"/>
      <c r="EJX1" s="703"/>
      <c r="EJY1" s="703"/>
      <c r="EJZ1" s="703"/>
      <c r="EKA1" s="703"/>
      <c r="EKB1" s="703"/>
      <c r="EKC1" s="703"/>
      <c r="EKD1" s="703"/>
      <c r="EKE1" s="703"/>
      <c r="EKF1" s="703"/>
      <c r="EKG1" s="703"/>
      <c r="EKH1" s="703"/>
      <c r="EKI1" s="703"/>
      <c r="EKJ1" s="703"/>
      <c r="EKK1" s="703"/>
      <c r="EKL1" s="703"/>
      <c r="EKM1" s="703"/>
      <c r="EKN1" s="703"/>
      <c r="EKO1" s="703"/>
      <c r="EKP1" s="703"/>
      <c r="EKQ1" s="703"/>
      <c r="EKR1" s="703"/>
      <c r="EKS1" s="703"/>
      <c r="EKT1" s="703"/>
      <c r="EKU1" s="703"/>
      <c r="EKV1" s="703"/>
      <c r="EKW1" s="703"/>
      <c r="EKX1" s="703"/>
      <c r="EKY1" s="703"/>
      <c r="EKZ1" s="703"/>
      <c r="ELA1" s="703"/>
      <c r="ELB1" s="703"/>
      <c r="ELC1" s="703"/>
      <c r="ELD1" s="703"/>
      <c r="ELE1" s="703"/>
      <c r="ELF1" s="703"/>
      <c r="ELG1" s="703"/>
      <c r="ELH1" s="703"/>
      <c r="ELI1" s="703"/>
      <c r="ELJ1" s="703"/>
      <c r="ELK1" s="703"/>
      <c r="ELL1" s="703"/>
      <c r="ELM1" s="703"/>
      <c r="ELN1" s="703"/>
      <c r="ELO1" s="703"/>
      <c r="ELP1" s="703"/>
      <c r="ELQ1" s="703"/>
      <c r="ELR1" s="703"/>
      <c r="ELS1" s="703"/>
      <c r="ELT1" s="703"/>
      <c r="ELU1" s="703"/>
      <c r="ELV1" s="703"/>
      <c r="ELW1" s="703"/>
      <c r="ELX1" s="703"/>
      <c r="ELY1" s="703"/>
      <c r="ELZ1" s="703"/>
      <c r="EMA1" s="703"/>
      <c r="EMB1" s="703"/>
      <c r="EMC1" s="703"/>
      <c r="EMD1" s="703"/>
      <c r="EME1" s="703"/>
      <c r="EMF1" s="703"/>
      <c r="EMG1" s="703"/>
      <c r="EMH1" s="703"/>
      <c r="EMI1" s="703"/>
      <c r="EMJ1" s="703"/>
      <c r="EMK1" s="703"/>
      <c r="EML1" s="703"/>
      <c r="EMM1" s="703"/>
      <c r="EMN1" s="703"/>
      <c r="EMO1" s="703"/>
      <c r="EMP1" s="703"/>
      <c r="EMQ1" s="703"/>
      <c r="EMR1" s="703"/>
      <c r="EMS1" s="703"/>
      <c r="EMT1" s="703"/>
      <c r="EMU1" s="703"/>
      <c r="EMV1" s="703"/>
      <c r="EMW1" s="703"/>
      <c r="EMX1" s="703"/>
      <c r="EMY1" s="703"/>
      <c r="EMZ1" s="703"/>
      <c r="ENA1" s="703"/>
      <c r="ENB1" s="703"/>
      <c r="ENC1" s="703"/>
      <c r="END1" s="703"/>
      <c r="ENE1" s="703"/>
      <c r="ENF1" s="703"/>
      <c r="ENG1" s="703"/>
      <c r="ENH1" s="703"/>
      <c r="ENI1" s="703"/>
      <c r="ENJ1" s="703"/>
      <c r="ENK1" s="703"/>
      <c r="ENL1" s="703"/>
      <c r="ENM1" s="703"/>
      <c r="ENN1" s="703"/>
      <c r="ENO1" s="703"/>
      <c r="ENP1" s="703"/>
      <c r="ENQ1" s="703"/>
      <c r="ENR1" s="703"/>
      <c r="ENS1" s="703"/>
      <c r="ENT1" s="703"/>
      <c r="ENU1" s="703"/>
      <c r="ENV1" s="703"/>
      <c r="ENW1" s="703"/>
      <c r="ENX1" s="703"/>
      <c r="ENY1" s="703"/>
      <c r="ENZ1" s="703"/>
      <c r="EOA1" s="703"/>
      <c r="EOB1" s="703"/>
      <c r="EOC1" s="703"/>
      <c r="EOD1" s="703"/>
      <c r="EOE1" s="703"/>
      <c r="EOF1" s="703"/>
      <c r="EOG1" s="703"/>
      <c r="EOH1" s="703"/>
      <c r="EOI1" s="703"/>
      <c r="EOJ1" s="703"/>
      <c r="EOK1" s="703"/>
      <c r="EOL1" s="703"/>
      <c r="EOM1" s="703"/>
      <c r="EON1" s="703"/>
      <c r="EOO1" s="703"/>
      <c r="EOP1" s="703"/>
      <c r="EOQ1" s="703"/>
      <c r="EOR1" s="703"/>
      <c r="EOS1" s="703"/>
      <c r="EOT1" s="703"/>
      <c r="EOU1" s="703"/>
      <c r="EOV1" s="703"/>
      <c r="EOW1" s="703"/>
      <c r="EOX1" s="703"/>
      <c r="EOY1" s="703"/>
      <c r="EOZ1" s="703"/>
      <c r="EPA1" s="703"/>
      <c r="EPB1" s="703"/>
      <c r="EPC1" s="703"/>
      <c r="EPD1" s="703"/>
      <c r="EPE1" s="703"/>
      <c r="EPF1" s="703"/>
      <c r="EPG1" s="703"/>
      <c r="EPH1" s="703"/>
      <c r="EPI1" s="703"/>
      <c r="EPJ1" s="703"/>
      <c r="EPK1" s="703"/>
      <c r="EPL1" s="703"/>
      <c r="EPM1" s="703"/>
      <c r="EPN1" s="703"/>
      <c r="EPO1" s="703"/>
      <c r="EPP1" s="703"/>
      <c r="EPQ1" s="703"/>
      <c r="EPR1" s="703"/>
      <c r="EPS1" s="703"/>
      <c r="EPT1" s="703"/>
      <c r="EPU1" s="703"/>
      <c r="EPV1" s="703"/>
      <c r="EPW1" s="703"/>
      <c r="EPX1" s="703"/>
      <c r="EPY1" s="703"/>
      <c r="EPZ1" s="703"/>
      <c r="EQA1" s="703"/>
      <c r="EQB1" s="703"/>
      <c r="EQC1" s="703"/>
      <c r="EQD1" s="703"/>
      <c r="EQE1" s="703"/>
      <c r="EQF1" s="703"/>
      <c r="EQG1" s="703"/>
      <c r="EQH1" s="703"/>
      <c r="EQI1" s="703"/>
      <c r="EQJ1" s="703"/>
      <c r="EQK1" s="703"/>
      <c r="EQL1" s="703"/>
      <c r="EQM1" s="703"/>
      <c r="EQN1" s="703"/>
      <c r="EQO1" s="703"/>
      <c r="EQP1" s="703"/>
      <c r="EQQ1" s="703"/>
      <c r="EQR1" s="703"/>
      <c r="EQS1" s="703"/>
      <c r="EQT1" s="703"/>
      <c r="EQU1" s="703"/>
      <c r="EQV1" s="703"/>
      <c r="EQW1" s="703"/>
      <c r="EQX1" s="703"/>
      <c r="EQY1" s="703"/>
      <c r="EQZ1" s="703"/>
      <c r="ERA1" s="703"/>
      <c r="ERB1" s="703"/>
      <c r="ERC1" s="703"/>
      <c r="ERD1" s="703"/>
      <c r="ERE1" s="703"/>
      <c r="ERF1" s="703"/>
      <c r="ERG1" s="703"/>
      <c r="ERH1" s="703"/>
      <c r="ERI1" s="703"/>
      <c r="ERJ1" s="703"/>
      <c r="ERK1" s="703"/>
      <c r="ERL1" s="703"/>
      <c r="ERM1" s="703"/>
      <c r="ERN1" s="703"/>
      <c r="ERO1" s="703"/>
      <c r="ERP1" s="703"/>
      <c r="ERQ1" s="703"/>
      <c r="ERR1" s="703"/>
      <c r="ERS1" s="703"/>
      <c r="ERT1" s="703"/>
      <c r="ERU1" s="703"/>
      <c r="ERV1" s="703"/>
      <c r="ERW1" s="703"/>
      <c r="ERX1" s="703"/>
      <c r="ERY1" s="703"/>
      <c r="ERZ1" s="703"/>
      <c r="ESA1" s="703"/>
      <c r="ESB1" s="703"/>
      <c r="ESC1" s="703"/>
      <c r="ESD1" s="703"/>
      <c r="ESE1" s="703"/>
      <c r="ESF1" s="703"/>
      <c r="ESG1" s="703"/>
      <c r="ESH1" s="703"/>
      <c r="ESI1" s="703"/>
      <c r="ESJ1" s="703"/>
      <c r="ESK1" s="703"/>
      <c r="ESL1" s="703"/>
      <c r="ESM1" s="703"/>
      <c r="ESN1" s="703"/>
      <c r="ESO1" s="703"/>
      <c r="ESP1" s="703"/>
      <c r="ESQ1" s="703"/>
      <c r="ESR1" s="703"/>
      <c r="ESS1" s="703"/>
      <c r="EST1" s="703"/>
      <c r="ESU1" s="703"/>
      <c r="ESV1" s="703"/>
      <c r="ESW1" s="703"/>
      <c r="ESX1" s="703"/>
      <c r="ESY1" s="703"/>
      <c r="ESZ1" s="703"/>
      <c r="ETA1" s="703"/>
      <c r="ETB1" s="703"/>
      <c r="ETC1" s="703"/>
      <c r="ETD1" s="703"/>
      <c r="ETE1" s="703"/>
      <c r="ETF1" s="703"/>
      <c r="ETG1" s="703"/>
      <c r="ETH1" s="703"/>
      <c r="ETI1" s="703"/>
      <c r="ETJ1" s="703"/>
      <c r="ETK1" s="703"/>
      <c r="ETL1" s="703"/>
      <c r="ETM1" s="703"/>
      <c r="ETN1" s="703"/>
      <c r="ETO1" s="703"/>
      <c r="ETP1" s="703"/>
      <c r="ETQ1" s="703"/>
      <c r="ETR1" s="703"/>
      <c r="ETS1" s="703"/>
      <c r="ETT1" s="703"/>
      <c r="ETU1" s="703"/>
      <c r="ETV1" s="703"/>
      <c r="ETW1" s="703"/>
      <c r="ETX1" s="703"/>
      <c r="ETY1" s="703"/>
      <c r="ETZ1" s="703"/>
      <c r="EUA1" s="703"/>
      <c r="EUB1" s="703"/>
      <c r="EUC1" s="703"/>
      <c r="EUD1" s="703"/>
      <c r="EUE1" s="703"/>
      <c r="EUF1" s="703"/>
      <c r="EUG1" s="703"/>
      <c r="EUH1" s="703"/>
      <c r="EUI1" s="703"/>
      <c r="EUJ1" s="703"/>
      <c r="EUK1" s="703"/>
      <c r="EUL1" s="703"/>
      <c r="EUM1" s="703"/>
      <c r="EUN1" s="703"/>
      <c r="EUO1" s="703"/>
      <c r="EUP1" s="703"/>
      <c r="EUQ1" s="703"/>
      <c r="EUR1" s="703"/>
      <c r="EUS1" s="703"/>
      <c r="EUT1" s="703"/>
      <c r="EUU1" s="703"/>
      <c r="EUV1" s="703"/>
      <c r="EUW1" s="703"/>
      <c r="EUX1" s="703"/>
      <c r="EUY1" s="703"/>
      <c r="EUZ1" s="703"/>
      <c r="EVA1" s="703"/>
      <c r="EVB1" s="703"/>
      <c r="EVC1" s="703"/>
      <c r="EVD1" s="703"/>
      <c r="EVE1" s="703"/>
      <c r="EVF1" s="703"/>
      <c r="EVG1" s="703"/>
      <c r="EVH1" s="703"/>
      <c r="EVI1" s="703"/>
      <c r="EVJ1" s="703"/>
      <c r="EVK1" s="703"/>
      <c r="EVL1" s="703"/>
      <c r="EVM1" s="703"/>
      <c r="EVN1" s="703"/>
      <c r="EVO1" s="703"/>
      <c r="EVP1" s="703"/>
      <c r="EVQ1" s="703"/>
      <c r="EVR1" s="703"/>
      <c r="EVS1" s="703"/>
      <c r="EVT1" s="703"/>
      <c r="EVU1" s="703"/>
      <c r="EVV1" s="703"/>
      <c r="EVW1" s="703"/>
      <c r="EVX1" s="703"/>
      <c r="EVY1" s="703"/>
      <c r="EVZ1" s="703"/>
      <c r="EWA1" s="703"/>
      <c r="EWB1" s="703"/>
      <c r="EWC1" s="703"/>
      <c r="EWD1" s="703"/>
      <c r="EWE1" s="703"/>
      <c r="EWF1" s="703"/>
      <c r="EWG1" s="703"/>
      <c r="EWH1" s="703"/>
      <c r="EWI1" s="703"/>
      <c r="EWJ1" s="703"/>
      <c r="EWK1" s="703"/>
      <c r="EWL1" s="703"/>
      <c r="EWM1" s="703"/>
      <c r="EWN1" s="703"/>
      <c r="EWO1" s="703"/>
      <c r="EWP1" s="703"/>
      <c r="EWQ1" s="703"/>
      <c r="EWR1" s="703"/>
      <c r="EWS1" s="703"/>
      <c r="EWT1" s="703"/>
      <c r="EWU1" s="703"/>
      <c r="EWV1" s="703"/>
      <c r="EWW1" s="703"/>
      <c r="EWX1" s="703"/>
      <c r="EWY1" s="703"/>
      <c r="EWZ1" s="703"/>
      <c r="EXA1" s="703"/>
      <c r="EXB1" s="703"/>
      <c r="EXC1" s="703"/>
      <c r="EXD1" s="703"/>
      <c r="EXE1" s="703"/>
      <c r="EXF1" s="703"/>
      <c r="EXG1" s="703"/>
      <c r="EXH1" s="703"/>
      <c r="EXI1" s="703"/>
      <c r="EXJ1" s="703"/>
      <c r="EXK1" s="703"/>
      <c r="EXL1" s="703"/>
      <c r="EXM1" s="703"/>
      <c r="EXN1" s="703"/>
      <c r="EXO1" s="703"/>
      <c r="EXP1" s="703"/>
      <c r="EXQ1" s="703"/>
      <c r="EXR1" s="703"/>
      <c r="EXS1" s="703"/>
      <c r="EXT1" s="703"/>
      <c r="EXU1" s="703"/>
      <c r="EXV1" s="703"/>
      <c r="EXW1" s="703"/>
      <c r="EXX1" s="703"/>
      <c r="EXY1" s="703"/>
      <c r="EXZ1" s="703"/>
      <c r="EYA1" s="703"/>
      <c r="EYB1" s="703"/>
      <c r="EYC1" s="703"/>
      <c r="EYD1" s="703"/>
      <c r="EYE1" s="703"/>
      <c r="EYF1" s="703"/>
      <c r="EYG1" s="703"/>
      <c r="EYH1" s="703"/>
      <c r="EYI1" s="703"/>
      <c r="EYJ1" s="703"/>
      <c r="EYK1" s="703"/>
      <c r="EYL1" s="703"/>
      <c r="EYM1" s="703"/>
      <c r="EYN1" s="703"/>
      <c r="EYO1" s="703"/>
      <c r="EYP1" s="703"/>
      <c r="EYQ1" s="703"/>
      <c r="EYR1" s="703"/>
      <c r="EYS1" s="703"/>
      <c r="EYT1" s="703"/>
      <c r="EYU1" s="703"/>
      <c r="EYV1" s="703"/>
      <c r="EYW1" s="703"/>
      <c r="EYX1" s="703"/>
      <c r="EYY1" s="703"/>
      <c r="EYZ1" s="703"/>
      <c r="EZA1" s="703"/>
      <c r="EZB1" s="703"/>
      <c r="EZC1" s="703"/>
      <c r="EZD1" s="703"/>
      <c r="EZE1" s="703"/>
      <c r="EZF1" s="703"/>
      <c r="EZG1" s="703"/>
      <c r="EZH1" s="703"/>
      <c r="EZI1" s="703"/>
      <c r="EZJ1" s="703"/>
      <c r="EZK1" s="703"/>
      <c r="EZL1" s="703"/>
      <c r="EZM1" s="703"/>
      <c r="EZN1" s="703"/>
      <c r="EZO1" s="703"/>
      <c r="EZP1" s="703"/>
      <c r="EZQ1" s="703"/>
      <c r="EZR1" s="703"/>
      <c r="EZS1" s="703"/>
      <c r="EZT1" s="703"/>
      <c r="EZU1" s="703"/>
      <c r="EZV1" s="703"/>
      <c r="EZW1" s="703"/>
      <c r="EZX1" s="703"/>
      <c r="EZY1" s="703"/>
      <c r="EZZ1" s="703"/>
      <c r="FAA1" s="703"/>
      <c r="FAB1" s="703"/>
      <c r="FAC1" s="703"/>
      <c r="FAD1" s="703"/>
      <c r="FAE1" s="703"/>
      <c r="FAF1" s="703"/>
      <c r="FAG1" s="703"/>
      <c r="FAH1" s="703"/>
      <c r="FAI1" s="703"/>
      <c r="FAJ1" s="703"/>
      <c r="FAK1" s="703"/>
      <c r="FAL1" s="703"/>
      <c r="FAM1" s="703"/>
      <c r="FAN1" s="703"/>
      <c r="FAO1" s="703"/>
      <c r="FAP1" s="703"/>
      <c r="FAQ1" s="703"/>
      <c r="FAR1" s="703"/>
      <c r="FAS1" s="703"/>
      <c r="FAT1" s="703"/>
      <c r="FAU1" s="703"/>
      <c r="FAV1" s="703"/>
      <c r="FAW1" s="703"/>
      <c r="FAX1" s="703"/>
      <c r="FAY1" s="703"/>
      <c r="FAZ1" s="703"/>
      <c r="FBA1" s="703"/>
      <c r="FBB1" s="703"/>
      <c r="FBC1" s="703"/>
      <c r="FBD1" s="703"/>
      <c r="FBE1" s="703"/>
      <c r="FBF1" s="703"/>
      <c r="FBG1" s="703"/>
      <c r="FBH1" s="703"/>
      <c r="FBI1" s="703"/>
      <c r="FBJ1" s="703"/>
      <c r="FBK1" s="703"/>
      <c r="FBL1" s="703"/>
      <c r="FBM1" s="703"/>
      <c r="FBN1" s="703"/>
      <c r="FBO1" s="703"/>
      <c r="FBP1" s="703"/>
      <c r="FBQ1" s="703"/>
      <c r="FBR1" s="703"/>
      <c r="FBS1" s="703"/>
      <c r="FBT1" s="703"/>
      <c r="FBU1" s="703"/>
      <c r="FBV1" s="703"/>
      <c r="FBW1" s="703"/>
      <c r="FBX1" s="703"/>
      <c r="FBY1" s="703"/>
      <c r="FBZ1" s="703"/>
      <c r="FCA1" s="703"/>
      <c r="FCB1" s="703"/>
      <c r="FCC1" s="703"/>
      <c r="FCD1" s="703"/>
      <c r="FCE1" s="703"/>
      <c r="FCF1" s="703"/>
      <c r="FCG1" s="703"/>
      <c r="FCH1" s="703"/>
      <c r="FCI1" s="703"/>
      <c r="FCJ1" s="703"/>
      <c r="FCK1" s="703"/>
      <c r="FCL1" s="703"/>
      <c r="FCM1" s="703"/>
      <c r="FCN1" s="703"/>
      <c r="FCO1" s="703"/>
      <c r="FCP1" s="703"/>
      <c r="FCQ1" s="703"/>
      <c r="FCR1" s="703"/>
      <c r="FCS1" s="703"/>
      <c r="FCT1" s="703"/>
      <c r="FCU1" s="703"/>
      <c r="FCV1" s="703"/>
      <c r="FCW1" s="703"/>
      <c r="FCX1" s="703"/>
      <c r="FCY1" s="703"/>
      <c r="FCZ1" s="703"/>
      <c r="FDA1" s="703"/>
      <c r="FDB1" s="703"/>
      <c r="FDC1" s="703"/>
      <c r="FDD1" s="703"/>
      <c r="FDE1" s="703"/>
      <c r="FDF1" s="703"/>
      <c r="FDG1" s="703"/>
      <c r="FDH1" s="703"/>
      <c r="FDI1" s="703"/>
      <c r="FDJ1" s="703"/>
      <c r="FDK1" s="703"/>
      <c r="FDL1" s="703"/>
      <c r="FDM1" s="703"/>
      <c r="FDN1" s="703"/>
      <c r="FDO1" s="703"/>
      <c r="FDP1" s="703"/>
      <c r="FDQ1" s="703"/>
      <c r="FDR1" s="703"/>
      <c r="FDS1" s="703"/>
      <c r="FDT1" s="703"/>
      <c r="FDU1" s="703"/>
      <c r="FDV1" s="703"/>
      <c r="FDW1" s="703"/>
      <c r="FDX1" s="703"/>
      <c r="FDY1" s="703"/>
      <c r="FDZ1" s="703"/>
      <c r="FEA1" s="703"/>
      <c r="FEB1" s="703"/>
      <c r="FEC1" s="703"/>
      <c r="FED1" s="703"/>
      <c r="FEE1" s="703"/>
      <c r="FEF1" s="703"/>
      <c r="FEG1" s="703"/>
      <c r="FEH1" s="703"/>
      <c r="FEI1" s="703"/>
      <c r="FEJ1" s="703"/>
      <c r="FEK1" s="703"/>
      <c r="FEL1" s="703"/>
      <c r="FEM1" s="703"/>
      <c r="FEN1" s="703"/>
      <c r="FEO1" s="703"/>
      <c r="FEP1" s="703"/>
      <c r="FEQ1" s="703"/>
      <c r="FER1" s="703"/>
      <c r="FES1" s="703"/>
      <c r="FET1" s="703"/>
      <c r="FEU1" s="703"/>
      <c r="FEV1" s="703"/>
      <c r="FEW1" s="703"/>
      <c r="FEX1" s="703"/>
      <c r="FEY1" s="703"/>
      <c r="FEZ1" s="703"/>
      <c r="FFA1" s="703"/>
      <c r="FFB1" s="703"/>
      <c r="FFC1" s="703"/>
      <c r="FFD1" s="703"/>
      <c r="FFE1" s="703"/>
      <c r="FFF1" s="703"/>
      <c r="FFG1" s="703"/>
      <c r="FFH1" s="703"/>
      <c r="FFI1" s="703"/>
      <c r="FFJ1" s="703"/>
      <c r="FFK1" s="703"/>
      <c r="FFL1" s="703"/>
      <c r="FFM1" s="703"/>
      <c r="FFN1" s="703"/>
      <c r="FFO1" s="703"/>
      <c r="FFP1" s="703"/>
      <c r="FFQ1" s="703"/>
      <c r="FFR1" s="703"/>
      <c r="FFS1" s="703"/>
      <c r="FFT1" s="703"/>
      <c r="FFU1" s="703"/>
      <c r="FFV1" s="703"/>
      <c r="FFW1" s="703"/>
      <c r="FFX1" s="703"/>
      <c r="FFY1" s="703"/>
      <c r="FFZ1" s="703"/>
      <c r="FGA1" s="703"/>
      <c r="FGB1" s="703"/>
      <c r="FGC1" s="703"/>
      <c r="FGD1" s="703"/>
      <c r="FGE1" s="703"/>
      <c r="FGF1" s="703"/>
      <c r="FGG1" s="703"/>
      <c r="FGH1" s="703"/>
      <c r="FGI1" s="703"/>
      <c r="FGJ1" s="703"/>
      <c r="FGK1" s="703"/>
      <c r="FGL1" s="703"/>
      <c r="FGM1" s="703"/>
      <c r="FGN1" s="703"/>
      <c r="FGO1" s="703"/>
      <c r="FGP1" s="703"/>
      <c r="FGQ1" s="703"/>
      <c r="FGR1" s="703"/>
      <c r="FGS1" s="703"/>
      <c r="FGT1" s="703"/>
      <c r="FGU1" s="703"/>
      <c r="FGV1" s="703"/>
      <c r="FGW1" s="703"/>
      <c r="FGX1" s="703"/>
      <c r="FGY1" s="703"/>
      <c r="FGZ1" s="703"/>
      <c r="FHA1" s="703"/>
      <c r="FHB1" s="703"/>
      <c r="FHC1" s="703"/>
      <c r="FHD1" s="703"/>
      <c r="FHE1" s="703"/>
      <c r="FHF1" s="703"/>
      <c r="FHG1" s="703"/>
      <c r="FHH1" s="703"/>
      <c r="FHI1" s="703"/>
      <c r="FHJ1" s="703"/>
      <c r="FHK1" s="703"/>
      <c r="FHL1" s="703"/>
      <c r="FHM1" s="703"/>
      <c r="FHN1" s="703"/>
      <c r="FHO1" s="703"/>
      <c r="FHP1" s="703"/>
      <c r="FHQ1" s="703"/>
      <c r="FHR1" s="703"/>
      <c r="FHS1" s="703"/>
      <c r="FHT1" s="703"/>
      <c r="FHU1" s="703"/>
      <c r="FHV1" s="703"/>
      <c r="FHW1" s="703"/>
      <c r="FHX1" s="703"/>
      <c r="FHY1" s="703"/>
      <c r="FHZ1" s="703"/>
      <c r="FIA1" s="703"/>
      <c r="FIB1" s="703"/>
      <c r="FIC1" s="703"/>
      <c r="FID1" s="703"/>
      <c r="FIE1" s="703"/>
      <c r="FIF1" s="703"/>
      <c r="FIG1" s="703"/>
      <c r="FIH1" s="703"/>
      <c r="FII1" s="703"/>
      <c r="FIJ1" s="703"/>
      <c r="FIK1" s="703"/>
      <c r="FIL1" s="703"/>
      <c r="FIM1" s="703"/>
      <c r="FIN1" s="703"/>
      <c r="FIO1" s="703"/>
      <c r="FIP1" s="703"/>
      <c r="FIQ1" s="703"/>
      <c r="FIR1" s="703"/>
      <c r="FIS1" s="703"/>
      <c r="FIT1" s="703"/>
      <c r="FIU1" s="703"/>
      <c r="FIV1" s="703"/>
      <c r="FIW1" s="703"/>
      <c r="FIX1" s="703"/>
      <c r="FIY1" s="703"/>
      <c r="FIZ1" s="703"/>
      <c r="FJA1" s="703"/>
      <c r="FJB1" s="703"/>
      <c r="FJC1" s="703"/>
      <c r="FJD1" s="703"/>
      <c r="FJE1" s="703"/>
      <c r="FJF1" s="703"/>
      <c r="FJG1" s="703"/>
      <c r="FJH1" s="703"/>
      <c r="FJI1" s="703"/>
      <c r="FJJ1" s="703"/>
      <c r="FJK1" s="703"/>
      <c r="FJL1" s="703"/>
      <c r="FJM1" s="703"/>
      <c r="FJN1" s="703"/>
      <c r="FJO1" s="703"/>
      <c r="FJP1" s="703"/>
      <c r="FJQ1" s="703"/>
      <c r="FJR1" s="703"/>
      <c r="FJS1" s="703"/>
      <c r="FJT1" s="703"/>
      <c r="FJU1" s="703"/>
      <c r="FJV1" s="703"/>
      <c r="FJW1" s="703"/>
      <c r="FJX1" s="703"/>
      <c r="FJY1" s="703"/>
      <c r="FJZ1" s="703"/>
      <c r="FKA1" s="703"/>
      <c r="FKB1" s="703"/>
      <c r="FKC1" s="703"/>
      <c r="FKD1" s="703"/>
      <c r="FKE1" s="703"/>
      <c r="FKF1" s="703"/>
      <c r="FKG1" s="703"/>
      <c r="FKH1" s="703"/>
      <c r="FKI1" s="703"/>
      <c r="FKJ1" s="703"/>
      <c r="FKK1" s="703"/>
      <c r="FKL1" s="703"/>
      <c r="FKM1" s="703"/>
      <c r="FKN1" s="703"/>
      <c r="FKO1" s="703"/>
      <c r="FKP1" s="703"/>
      <c r="FKQ1" s="703"/>
      <c r="FKR1" s="703"/>
      <c r="FKS1" s="703"/>
      <c r="FKT1" s="703"/>
      <c r="FKU1" s="703"/>
      <c r="FKV1" s="703"/>
      <c r="FKW1" s="703"/>
      <c r="FKX1" s="703"/>
      <c r="FKY1" s="703"/>
      <c r="FKZ1" s="703"/>
      <c r="FLA1" s="703"/>
      <c r="FLB1" s="703"/>
      <c r="FLC1" s="703"/>
      <c r="FLD1" s="703"/>
      <c r="FLE1" s="703"/>
      <c r="FLF1" s="703"/>
      <c r="FLG1" s="703"/>
      <c r="FLH1" s="703"/>
      <c r="FLI1" s="703"/>
      <c r="FLJ1" s="703"/>
      <c r="FLK1" s="703"/>
      <c r="FLL1" s="703"/>
      <c r="FLM1" s="703"/>
      <c r="FLN1" s="703"/>
      <c r="FLO1" s="703"/>
      <c r="FLP1" s="703"/>
      <c r="FLQ1" s="703"/>
      <c r="FLR1" s="703"/>
      <c r="FLS1" s="703"/>
      <c r="FLT1" s="703"/>
      <c r="FLU1" s="703"/>
      <c r="FLV1" s="703"/>
      <c r="FLW1" s="703"/>
      <c r="FLX1" s="703"/>
      <c r="FLY1" s="703"/>
      <c r="FLZ1" s="703"/>
      <c r="FMA1" s="703"/>
      <c r="FMB1" s="703"/>
      <c r="FMC1" s="703"/>
      <c r="FMD1" s="703"/>
      <c r="FME1" s="703"/>
      <c r="FMF1" s="703"/>
      <c r="FMG1" s="703"/>
      <c r="FMH1" s="703"/>
      <c r="FMI1" s="703"/>
      <c r="FMJ1" s="703"/>
      <c r="FMK1" s="703"/>
      <c r="FML1" s="703"/>
      <c r="FMM1" s="703"/>
      <c r="FMN1" s="703"/>
      <c r="FMO1" s="703"/>
      <c r="FMP1" s="703"/>
      <c r="FMQ1" s="703"/>
      <c r="FMR1" s="703"/>
      <c r="FMS1" s="703"/>
      <c r="FMT1" s="703"/>
      <c r="FMU1" s="703"/>
      <c r="FMV1" s="703"/>
      <c r="FMW1" s="703"/>
      <c r="FMX1" s="703"/>
      <c r="FMY1" s="703"/>
      <c r="FMZ1" s="703"/>
      <c r="FNA1" s="703"/>
      <c r="FNB1" s="703"/>
      <c r="FNC1" s="703"/>
      <c r="FND1" s="703"/>
      <c r="FNE1" s="703"/>
      <c r="FNF1" s="703"/>
      <c r="FNG1" s="703"/>
      <c r="FNH1" s="703"/>
      <c r="FNI1" s="703"/>
      <c r="FNJ1" s="703"/>
      <c r="FNK1" s="703"/>
      <c r="FNL1" s="703"/>
      <c r="FNM1" s="703"/>
      <c r="FNN1" s="703"/>
      <c r="FNO1" s="703"/>
      <c r="FNP1" s="703"/>
      <c r="FNQ1" s="703"/>
      <c r="FNR1" s="703"/>
      <c r="FNS1" s="703"/>
      <c r="FNT1" s="703"/>
      <c r="FNU1" s="703"/>
      <c r="FNV1" s="703"/>
      <c r="FNW1" s="703"/>
      <c r="FNX1" s="703"/>
      <c r="FNY1" s="703"/>
      <c r="FNZ1" s="703"/>
      <c r="FOA1" s="703"/>
      <c r="FOB1" s="703"/>
      <c r="FOC1" s="703"/>
      <c r="FOD1" s="703"/>
      <c r="FOE1" s="703"/>
      <c r="FOF1" s="703"/>
      <c r="FOG1" s="703"/>
      <c r="FOH1" s="703"/>
      <c r="FOI1" s="703"/>
      <c r="FOJ1" s="703"/>
      <c r="FOK1" s="703"/>
      <c r="FOL1" s="703"/>
      <c r="FOM1" s="703"/>
      <c r="FON1" s="703"/>
      <c r="FOO1" s="703"/>
      <c r="FOP1" s="703"/>
      <c r="FOQ1" s="703"/>
      <c r="FOR1" s="703"/>
      <c r="FOS1" s="703"/>
      <c r="FOT1" s="703"/>
      <c r="FOU1" s="703"/>
      <c r="FOV1" s="703"/>
      <c r="FOW1" s="703"/>
      <c r="FOX1" s="703"/>
      <c r="FOY1" s="703"/>
      <c r="FOZ1" s="703"/>
      <c r="FPA1" s="703"/>
      <c r="FPB1" s="703"/>
      <c r="FPC1" s="703"/>
      <c r="FPD1" s="703"/>
      <c r="FPE1" s="703"/>
      <c r="FPF1" s="703"/>
      <c r="FPG1" s="703"/>
      <c r="FPH1" s="703"/>
      <c r="FPI1" s="703"/>
      <c r="FPJ1" s="703"/>
      <c r="FPK1" s="703"/>
      <c r="FPL1" s="703"/>
      <c r="FPM1" s="703"/>
      <c r="FPN1" s="703"/>
      <c r="FPO1" s="703"/>
      <c r="FPP1" s="703"/>
      <c r="FPQ1" s="703"/>
      <c r="FPR1" s="703"/>
      <c r="FPS1" s="703"/>
      <c r="FPT1" s="703"/>
      <c r="FPU1" s="703"/>
      <c r="FPV1" s="703"/>
      <c r="FPW1" s="703"/>
      <c r="FPX1" s="703"/>
      <c r="FPY1" s="703"/>
      <c r="FPZ1" s="703"/>
      <c r="FQA1" s="703"/>
      <c r="FQB1" s="703"/>
      <c r="FQC1" s="703"/>
      <c r="FQD1" s="703"/>
      <c r="FQE1" s="703"/>
      <c r="FQF1" s="703"/>
      <c r="FQG1" s="703"/>
      <c r="FQH1" s="703"/>
      <c r="FQI1" s="703"/>
      <c r="FQJ1" s="703"/>
      <c r="FQK1" s="703"/>
      <c r="FQL1" s="703"/>
      <c r="FQM1" s="703"/>
      <c r="FQN1" s="703"/>
      <c r="FQO1" s="703"/>
      <c r="FQP1" s="703"/>
      <c r="FQQ1" s="703"/>
      <c r="FQR1" s="703"/>
      <c r="FQS1" s="703"/>
      <c r="FQT1" s="703"/>
      <c r="FQU1" s="703"/>
      <c r="FQV1" s="703"/>
      <c r="FQW1" s="703"/>
      <c r="FQX1" s="703"/>
      <c r="FQY1" s="703"/>
      <c r="FQZ1" s="703"/>
      <c r="FRA1" s="703"/>
      <c r="FRB1" s="703"/>
      <c r="FRC1" s="703"/>
      <c r="FRD1" s="703"/>
      <c r="FRE1" s="703"/>
      <c r="FRF1" s="703"/>
      <c r="FRG1" s="703"/>
      <c r="FRH1" s="703"/>
      <c r="FRI1" s="703"/>
      <c r="FRJ1" s="703"/>
      <c r="FRK1" s="703"/>
      <c r="FRL1" s="703"/>
      <c r="FRM1" s="703"/>
      <c r="FRN1" s="703"/>
      <c r="FRO1" s="703"/>
      <c r="FRP1" s="703"/>
      <c r="FRQ1" s="703"/>
      <c r="FRR1" s="703"/>
      <c r="FRS1" s="703"/>
      <c r="FRT1" s="703"/>
      <c r="FRU1" s="703"/>
      <c r="FRV1" s="703"/>
      <c r="FRW1" s="703"/>
      <c r="FRX1" s="703"/>
      <c r="FRY1" s="703"/>
      <c r="FRZ1" s="703"/>
      <c r="FSA1" s="703"/>
      <c r="FSB1" s="703"/>
      <c r="FSC1" s="703"/>
      <c r="FSD1" s="703"/>
      <c r="FSE1" s="703"/>
      <c r="FSF1" s="703"/>
      <c r="FSG1" s="703"/>
      <c r="FSH1" s="703"/>
      <c r="FSI1" s="703"/>
      <c r="FSJ1" s="703"/>
      <c r="FSK1" s="703"/>
      <c r="FSL1" s="703"/>
      <c r="FSM1" s="703"/>
      <c r="FSN1" s="703"/>
      <c r="FSO1" s="703"/>
      <c r="FSP1" s="703"/>
      <c r="FSQ1" s="703"/>
      <c r="FSR1" s="703"/>
      <c r="FSS1" s="703"/>
      <c r="FST1" s="703"/>
      <c r="FSU1" s="703"/>
      <c r="FSV1" s="703"/>
      <c r="FSW1" s="703"/>
      <c r="FSX1" s="703"/>
      <c r="FSY1" s="703"/>
      <c r="FSZ1" s="703"/>
      <c r="FTA1" s="703"/>
      <c r="FTB1" s="703"/>
      <c r="FTC1" s="703"/>
      <c r="FTD1" s="703"/>
      <c r="FTE1" s="703"/>
      <c r="FTF1" s="703"/>
      <c r="FTG1" s="703"/>
      <c r="FTH1" s="703"/>
      <c r="FTI1" s="703"/>
      <c r="FTJ1" s="703"/>
      <c r="FTK1" s="703"/>
      <c r="FTL1" s="703"/>
      <c r="FTM1" s="703"/>
      <c r="FTN1" s="703"/>
      <c r="FTO1" s="703"/>
      <c r="FTP1" s="703"/>
      <c r="FTQ1" s="703"/>
      <c r="FTR1" s="703"/>
      <c r="FTS1" s="703"/>
      <c r="FTT1" s="703"/>
      <c r="FTU1" s="703"/>
      <c r="FTV1" s="703"/>
      <c r="FTW1" s="703"/>
      <c r="FTX1" s="703"/>
      <c r="FTY1" s="703"/>
      <c r="FTZ1" s="703"/>
      <c r="FUA1" s="703"/>
      <c r="FUB1" s="703"/>
      <c r="FUC1" s="703"/>
      <c r="FUD1" s="703"/>
      <c r="FUE1" s="703"/>
      <c r="FUF1" s="703"/>
      <c r="FUG1" s="703"/>
      <c r="FUH1" s="703"/>
      <c r="FUI1" s="703"/>
      <c r="FUJ1" s="703"/>
      <c r="FUK1" s="703"/>
      <c r="FUL1" s="703"/>
      <c r="FUM1" s="703"/>
      <c r="FUN1" s="703"/>
      <c r="FUO1" s="703"/>
      <c r="FUP1" s="703"/>
      <c r="FUQ1" s="703"/>
      <c r="FUR1" s="703"/>
      <c r="FUS1" s="703"/>
      <c r="FUT1" s="703"/>
      <c r="FUU1" s="703"/>
      <c r="FUV1" s="703"/>
      <c r="FUW1" s="703"/>
      <c r="FUX1" s="703"/>
      <c r="FUY1" s="703"/>
      <c r="FUZ1" s="703"/>
      <c r="FVA1" s="703"/>
      <c r="FVB1" s="703"/>
      <c r="FVC1" s="703"/>
      <c r="FVD1" s="703"/>
      <c r="FVE1" s="703"/>
      <c r="FVF1" s="703"/>
      <c r="FVG1" s="703"/>
      <c r="FVH1" s="703"/>
      <c r="FVI1" s="703"/>
      <c r="FVJ1" s="703"/>
      <c r="FVK1" s="703"/>
      <c r="FVL1" s="703"/>
      <c r="FVM1" s="703"/>
      <c r="FVN1" s="703"/>
      <c r="FVO1" s="703"/>
      <c r="FVP1" s="703"/>
      <c r="FVQ1" s="703"/>
      <c r="FVR1" s="703"/>
      <c r="FVS1" s="703"/>
      <c r="FVT1" s="703"/>
      <c r="FVU1" s="703"/>
      <c r="FVV1" s="703"/>
      <c r="FVW1" s="703"/>
      <c r="FVX1" s="703"/>
      <c r="FVY1" s="703"/>
      <c r="FVZ1" s="703"/>
      <c r="FWA1" s="703"/>
      <c r="FWB1" s="703"/>
      <c r="FWC1" s="703"/>
      <c r="FWD1" s="703"/>
      <c r="FWE1" s="703"/>
      <c r="FWF1" s="703"/>
      <c r="FWG1" s="703"/>
      <c r="FWH1" s="703"/>
      <c r="FWI1" s="703"/>
      <c r="FWJ1" s="703"/>
      <c r="FWK1" s="703"/>
      <c r="FWL1" s="703"/>
      <c r="FWM1" s="703"/>
      <c r="FWN1" s="703"/>
      <c r="FWO1" s="703"/>
      <c r="FWP1" s="703"/>
      <c r="FWQ1" s="703"/>
      <c r="FWR1" s="703"/>
      <c r="FWS1" s="703"/>
      <c r="FWT1" s="703"/>
      <c r="FWU1" s="703"/>
      <c r="FWV1" s="703"/>
      <c r="FWW1" s="703"/>
      <c r="FWX1" s="703"/>
      <c r="FWY1" s="703"/>
      <c r="FWZ1" s="703"/>
      <c r="FXA1" s="703"/>
      <c r="FXB1" s="703"/>
      <c r="FXC1" s="703"/>
      <c r="FXD1" s="703"/>
      <c r="FXE1" s="703"/>
      <c r="FXF1" s="703"/>
      <c r="FXG1" s="703"/>
      <c r="FXH1" s="703"/>
      <c r="FXI1" s="703"/>
      <c r="FXJ1" s="703"/>
      <c r="FXK1" s="703"/>
      <c r="FXL1" s="703"/>
      <c r="FXM1" s="703"/>
      <c r="FXN1" s="703"/>
      <c r="FXO1" s="703"/>
      <c r="FXP1" s="703"/>
      <c r="FXQ1" s="703"/>
      <c r="FXR1" s="703"/>
      <c r="FXS1" s="703"/>
      <c r="FXT1" s="703"/>
      <c r="FXU1" s="703"/>
      <c r="FXV1" s="703"/>
      <c r="FXW1" s="703"/>
      <c r="FXX1" s="703"/>
      <c r="FXY1" s="703"/>
      <c r="FXZ1" s="703"/>
      <c r="FYA1" s="703"/>
      <c r="FYB1" s="703"/>
      <c r="FYC1" s="703"/>
      <c r="FYD1" s="703"/>
      <c r="FYE1" s="703"/>
      <c r="FYF1" s="703"/>
      <c r="FYG1" s="703"/>
      <c r="FYH1" s="703"/>
      <c r="FYI1" s="703"/>
      <c r="FYJ1" s="703"/>
      <c r="FYK1" s="703"/>
      <c r="FYL1" s="703"/>
      <c r="FYM1" s="703"/>
      <c r="FYN1" s="703"/>
      <c r="FYO1" s="703"/>
      <c r="FYP1" s="703"/>
      <c r="FYQ1" s="703"/>
      <c r="FYR1" s="703"/>
      <c r="FYS1" s="703"/>
      <c r="FYT1" s="703"/>
      <c r="FYU1" s="703"/>
      <c r="FYV1" s="703"/>
      <c r="FYW1" s="703"/>
      <c r="FYX1" s="703"/>
      <c r="FYY1" s="703"/>
      <c r="FYZ1" s="703"/>
      <c r="FZA1" s="703"/>
      <c r="FZB1" s="703"/>
      <c r="FZC1" s="703"/>
      <c r="FZD1" s="703"/>
      <c r="FZE1" s="703"/>
      <c r="FZF1" s="703"/>
      <c r="FZG1" s="703"/>
      <c r="FZH1" s="703"/>
      <c r="FZI1" s="703"/>
      <c r="FZJ1" s="703"/>
      <c r="FZK1" s="703"/>
      <c r="FZL1" s="703"/>
      <c r="FZM1" s="703"/>
      <c r="FZN1" s="703"/>
      <c r="FZO1" s="703"/>
      <c r="FZP1" s="703"/>
      <c r="FZQ1" s="703"/>
      <c r="FZR1" s="703"/>
      <c r="FZS1" s="703"/>
      <c r="FZT1" s="703"/>
      <c r="FZU1" s="703"/>
      <c r="FZV1" s="703"/>
      <c r="FZW1" s="703"/>
      <c r="FZX1" s="703"/>
      <c r="FZY1" s="703"/>
      <c r="FZZ1" s="703"/>
      <c r="GAA1" s="703"/>
      <c r="GAB1" s="703"/>
      <c r="GAC1" s="703"/>
      <c r="GAD1" s="703"/>
      <c r="GAE1" s="703"/>
      <c r="GAF1" s="703"/>
      <c r="GAG1" s="703"/>
      <c r="GAH1" s="703"/>
      <c r="GAI1" s="703"/>
      <c r="GAJ1" s="703"/>
      <c r="GAK1" s="703"/>
      <c r="GAL1" s="703"/>
      <c r="GAM1" s="703"/>
      <c r="GAN1" s="703"/>
      <c r="GAO1" s="703"/>
      <c r="GAP1" s="703"/>
      <c r="GAQ1" s="703"/>
      <c r="GAR1" s="703"/>
      <c r="GAS1" s="703"/>
      <c r="GAT1" s="703"/>
      <c r="GAU1" s="703"/>
      <c r="GAV1" s="703"/>
      <c r="GAW1" s="703"/>
      <c r="GAX1" s="703"/>
      <c r="GAY1" s="703"/>
      <c r="GAZ1" s="703"/>
      <c r="GBA1" s="703"/>
      <c r="GBB1" s="703"/>
      <c r="GBC1" s="703"/>
      <c r="GBD1" s="703"/>
      <c r="GBE1" s="703"/>
      <c r="GBF1" s="703"/>
      <c r="GBG1" s="703"/>
      <c r="GBH1" s="703"/>
      <c r="GBI1" s="703"/>
      <c r="GBJ1" s="703"/>
      <c r="GBK1" s="703"/>
      <c r="GBL1" s="703"/>
      <c r="GBM1" s="703"/>
      <c r="GBN1" s="703"/>
      <c r="GBO1" s="703"/>
      <c r="GBP1" s="703"/>
      <c r="GBQ1" s="703"/>
      <c r="GBR1" s="703"/>
      <c r="GBS1" s="703"/>
      <c r="GBT1" s="703"/>
      <c r="GBU1" s="703"/>
      <c r="GBV1" s="703"/>
      <c r="GBW1" s="703"/>
      <c r="GBX1" s="703"/>
      <c r="GBY1" s="703"/>
      <c r="GBZ1" s="703"/>
      <c r="GCA1" s="703"/>
      <c r="GCB1" s="703"/>
      <c r="GCC1" s="703"/>
      <c r="GCD1" s="703"/>
      <c r="GCE1" s="703"/>
      <c r="GCF1" s="703"/>
      <c r="GCG1" s="703"/>
      <c r="GCH1" s="703"/>
      <c r="GCI1" s="703"/>
      <c r="GCJ1" s="703"/>
      <c r="GCK1" s="703"/>
      <c r="GCL1" s="703"/>
      <c r="GCM1" s="703"/>
      <c r="GCN1" s="703"/>
      <c r="GCO1" s="703"/>
      <c r="GCP1" s="703"/>
      <c r="GCQ1" s="703"/>
      <c r="GCR1" s="703"/>
      <c r="GCS1" s="703"/>
      <c r="GCT1" s="703"/>
      <c r="GCU1" s="703"/>
      <c r="GCV1" s="703"/>
      <c r="GCW1" s="703"/>
      <c r="GCX1" s="703"/>
      <c r="GCY1" s="703"/>
      <c r="GCZ1" s="703"/>
      <c r="GDA1" s="703"/>
      <c r="GDB1" s="703"/>
      <c r="GDC1" s="703"/>
      <c r="GDD1" s="703"/>
      <c r="GDE1" s="703"/>
      <c r="GDF1" s="703"/>
      <c r="GDG1" s="703"/>
      <c r="GDH1" s="703"/>
      <c r="GDI1" s="703"/>
      <c r="GDJ1" s="703"/>
      <c r="GDK1" s="703"/>
      <c r="GDL1" s="703"/>
      <c r="GDM1" s="703"/>
      <c r="GDN1" s="703"/>
      <c r="GDO1" s="703"/>
      <c r="GDP1" s="703"/>
      <c r="GDQ1" s="703"/>
      <c r="GDR1" s="703"/>
      <c r="GDS1" s="703"/>
      <c r="GDT1" s="703"/>
      <c r="GDU1" s="703"/>
      <c r="GDV1" s="703"/>
      <c r="GDW1" s="703"/>
      <c r="GDX1" s="703"/>
      <c r="GDY1" s="703"/>
      <c r="GDZ1" s="703"/>
      <c r="GEA1" s="703"/>
      <c r="GEB1" s="703"/>
      <c r="GEC1" s="703"/>
      <c r="GED1" s="703"/>
      <c r="GEE1" s="703"/>
      <c r="GEF1" s="703"/>
      <c r="GEG1" s="703"/>
      <c r="GEH1" s="703"/>
      <c r="GEI1" s="703"/>
      <c r="GEJ1" s="703"/>
      <c r="GEK1" s="703"/>
      <c r="GEL1" s="703"/>
      <c r="GEM1" s="703"/>
      <c r="GEN1" s="703"/>
      <c r="GEO1" s="703"/>
      <c r="GEP1" s="703"/>
      <c r="GEQ1" s="703"/>
      <c r="GER1" s="703"/>
      <c r="GES1" s="703"/>
      <c r="GET1" s="703"/>
      <c r="GEU1" s="703"/>
      <c r="GEV1" s="703"/>
      <c r="GEW1" s="703"/>
      <c r="GEX1" s="703"/>
      <c r="GEY1" s="703"/>
      <c r="GEZ1" s="703"/>
      <c r="GFA1" s="703"/>
      <c r="GFB1" s="703"/>
      <c r="GFC1" s="703"/>
      <c r="GFD1" s="703"/>
      <c r="GFE1" s="703"/>
      <c r="GFF1" s="703"/>
      <c r="GFG1" s="703"/>
      <c r="GFH1" s="703"/>
      <c r="GFI1" s="703"/>
      <c r="GFJ1" s="703"/>
      <c r="GFK1" s="703"/>
      <c r="GFL1" s="703"/>
      <c r="GFM1" s="703"/>
      <c r="GFN1" s="703"/>
      <c r="GFO1" s="703"/>
      <c r="GFP1" s="703"/>
      <c r="GFQ1" s="703"/>
      <c r="GFR1" s="703"/>
      <c r="GFS1" s="703"/>
      <c r="GFT1" s="703"/>
      <c r="GFU1" s="703"/>
      <c r="GFV1" s="703"/>
      <c r="GFW1" s="703"/>
      <c r="GFX1" s="703"/>
      <c r="GFY1" s="703"/>
      <c r="GFZ1" s="703"/>
      <c r="GGA1" s="703"/>
      <c r="GGB1" s="703"/>
      <c r="GGC1" s="703"/>
      <c r="GGD1" s="703"/>
      <c r="GGE1" s="703"/>
      <c r="GGF1" s="703"/>
      <c r="GGG1" s="703"/>
      <c r="GGH1" s="703"/>
      <c r="GGI1" s="703"/>
      <c r="GGJ1" s="703"/>
      <c r="GGK1" s="703"/>
      <c r="GGL1" s="703"/>
      <c r="GGM1" s="703"/>
      <c r="GGN1" s="703"/>
      <c r="GGO1" s="703"/>
      <c r="GGP1" s="703"/>
      <c r="GGQ1" s="703"/>
      <c r="GGR1" s="703"/>
      <c r="GGS1" s="703"/>
      <c r="GGT1" s="703"/>
      <c r="GGU1" s="703"/>
      <c r="GGV1" s="703"/>
      <c r="GGW1" s="703"/>
      <c r="GGX1" s="703"/>
      <c r="GGY1" s="703"/>
      <c r="GGZ1" s="703"/>
      <c r="GHA1" s="703"/>
      <c r="GHB1" s="703"/>
      <c r="GHC1" s="703"/>
      <c r="GHD1" s="703"/>
      <c r="GHE1" s="703"/>
      <c r="GHF1" s="703"/>
      <c r="GHG1" s="703"/>
      <c r="GHH1" s="703"/>
      <c r="GHI1" s="703"/>
      <c r="GHJ1" s="703"/>
      <c r="GHK1" s="703"/>
      <c r="GHL1" s="703"/>
      <c r="GHM1" s="703"/>
      <c r="GHN1" s="703"/>
      <c r="GHO1" s="703"/>
      <c r="GHP1" s="703"/>
      <c r="GHQ1" s="703"/>
      <c r="GHR1" s="703"/>
      <c r="GHS1" s="703"/>
      <c r="GHT1" s="703"/>
      <c r="GHU1" s="703"/>
      <c r="GHV1" s="703"/>
      <c r="GHW1" s="703"/>
      <c r="GHX1" s="703"/>
      <c r="GHY1" s="703"/>
      <c r="GHZ1" s="703"/>
      <c r="GIA1" s="703"/>
      <c r="GIB1" s="703"/>
      <c r="GIC1" s="703"/>
      <c r="GID1" s="703"/>
      <c r="GIE1" s="703"/>
      <c r="GIF1" s="703"/>
      <c r="GIG1" s="703"/>
      <c r="GIH1" s="703"/>
      <c r="GII1" s="703"/>
      <c r="GIJ1" s="703"/>
      <c r="GIK1" s="703"/>
      <c r="GIL1" s="703"/>
      <c r="GIM1" s="703"/>
      <c r="GIN1" s="703"/>
      <c r="GIO1" s="703"/>
      <c r="GIP1" s="703"/>
      <c r="GIQ1" s="703"/>
      <c r="GIR1" s="703"/>
      <c r="GIS1" s="703"/>
      <c r="GIT1" s="703"/>
      <c r="GIU1" s="703"/>
      <c r="GIV1" s="703"/>
      <c r="GIW1" s="703"/>
      <c r="GIX1" s="703"/>
      <c r="GIY1" s="703"/>
      <c r="GIZ1" s="703"/>
      <c r="GJA1" s="703"/>
      <c r="GJB1" s="703"/>
      <c r="GJC1" s="703"/>
      <c r="GJD1" s="703"/>
      <c r="GJE1" s="703"/>
      <c r="GJF1" s="703"/>
      <c r="GJG1" s="703"/>
      <c r="GJH1" s="703"/>
      <c r="GJI1" s="703"/>
      <c r="GJJ1" s="703"/>
      <c r="GJK1" s="703"/>
      <c r="GJL1" s="703"/>
      <c r="GJM1" s="703"/>
      <c r="GJN1" s="703"/>
      <c r="GJO1" s="703"/>
      <c r="GJP1" s="703"/>
      <c r="GJQ1" s="703"/>
      <c r="GJR1" s="703"/>
      <c r="GJS1" s="703"/>
      <c r="GJT1" s="703"/>
      <c r="GJU1" s="703"/>
      <c r="GJV1" s="703"/>
      <c r="GJW1" s="703"/>
      <c r="GJX1" s="703"/>
      <c r="GJY1" s="703"/>
      <c r="GJZ1" s="703"/>
      <c r="GKA1" s="703"/>
      <c r="GKB1" s="703"/>
      <c r="GKC1" s="703"/>
      <c r="GKD1" s="703"/>
      <c r="GKE1" s="703"/>
      <c r="GKF1" s="703"/>
      <c r="GKG1" s="703"/>
      <c r="GKH1" s="703"/>
      <c r="GKI1" s="703"/>
      <c r="GKJ1" s="703"/>
      <c r="GKK1" s="703"/>
      <c r="GKL1" s="703"/>
      <c r="GKM1" s="703"/>
      <c r="GKN1" s="703"/>
      <c r="GKO1" s="703"/>
      <c r="GKP1" s="703"/>
      <c r="GKQ1" s="703"/>
      <c r="GKR1" s="703"/>
      <c r="GKS1" s="703"/>
      <c r="GKT1" s="703"/>
      <c r="GKU1" s="703"/>
      <c r="GKV1" s="703"/>
      <c r="GKW1" s="703"/>
      <c r="GKX1" s="703"/>
      <c r="GKY1" s="703"/>
      <c r="GKZ1" s="703"/>
      <c r="GLA1" s="703"/>
      <c r="GLB1" s="703"/>
      <c r="GLC1" s="703"/>
      <c r="GLD1" s="703"/>
      <c r="GLE1" s="703"/>
      <c r="GLF1" s="703"/>
      <c r="GLG1" s="703"/>
      <c r="GLH1" s="703"/>
      <c r="GLI1" s="703"/>
      <c r="GLJ1" s="703"/>
      <c r="GLK1" s="703"/>
      <c r="GLL1" s="703"/>
      <c r="GLM1" s="703"/>
      <c r="GLN1" s="703"/>
      <c r="GLO1" s="703"/>
      <c r="GLP1" s="703"/>
      <c r="GLQ1" s="703"/>
      <c r="GLR1" s="703"/>
      <c r="GLS1" s="703"/>
      <c r="GLT1" s="703"/>
      <c r="GLU1" s="703"/>
      <c r="GLV1" s="703"/>
      <c r="GLW1" s="703"/>
      <c r="GLX1" s="703"/>
      <c r="GLY1" s="703"/>
      <c r="GLZ1" s="703"/>
      <c r="GMA1" s="703"/>
      <c r="GMB1" s="703"/>
      <c r="GMC1" s="703"/>
      <c r="GMD1" s="703"/>
      <c r="GME1" s="703"/>
      <c r="GMF1" s="703"/>
      <c r="GMG1" s="703"/>
      <c r="GMH1" s="703"/>
      <c r="GMI1" s="703"/>
      <c r="GMJ1" s="703"/>
      <c r="GMK1" s="703"/>
      <c r="GML1" s="703"/>
      <c r="GMM1" s="703"/>
      <c r="GMN1" s="703"/>
      <c r="GMO1" s="703"/>
      <c r="GMP1" s="703"/>
      <c r="GMQ1" s="703"/>
      <c r="GMR1" s="703"/>
      <c r="GMS1" s="703"/>
      <c r="GMT1" s="703"/>
      <c r="GMU1" s="703"/>
      <c r="GMV1" s="703"/>
      <c r="GMW1" s="703"/>
      <c r="GMX1" s="703"/>
      <c r="GMY1" s="703"/>
      <c r="GMZ1" s="703"/>
      <c r="GNA1" s="703"/>
      <c r="GNB1" s="703"/>
      <c r="GNC1" s="703"/>
      <c r="GND1" s="703"/>
      <c r="GNE1" s="703"/>
      <c r="GNF1" s="703"/>
      <c r="GNG1" s="703"/>
      <c r="GNH1" s="703"/>
      <c r="GNI1" s="703"/>
      <c r="GNJ1" s="703"/>
      <c r="GNK1" s="703"/>
      <c r="GNL1" s="703"/>
      <c r="GNM1" s="703"/>
      <c r="GNN1" s="703"/>
      <c r="GNO1" s="703"/>
      <c r="GNP1" s="703"/>
      <c r="GNQ1" s="703"/>
      <c r="GNR1" s="703"/>
      <c r="GNS1" s="703"/>
      <c r="GNT1" s="703"/>
      <c r="GNU1" s="703"/>
      <c r="GNV1" s="703"/>
      <c r="GNW1" s="703"/>
      <c r="GNX1" s="703"/>
      <c r="GNY1" s="703"/>
      <c r="GNZ1" s="703"/>
      <c r="GOA1" s="703"/>
      <c r="GOB1" s="703"/>
      <c r="GOC1" s="703"/>
      <c r="GOD1" s="703"/>
      <c r="GOE1" s="703"/>
      <c r="GOF1" s="703"/>
      <c r="GOG1" s="703"/>
      <c r="GOH1" s="703"/>
      <c r="GOI1" s="703"/>
      <c r="GOJ1" s="703"/>
      <c r="GOK1" s="703"/>
      <c r="GOL1" s="703"/>
      <c r="GOM1" s="703"/>
      <c r="GON1" s="703"/>
      <c r="GOO1" s="703"/>
      <c r="GOP1" s="703"/>
      <c r="GOQ1" s="703"/>
      <c r="GOR1" s="703"/>
      <c r="GOS1" s="703"/>
      <c r="GOT1" s="703"/>
      <c r="GOU1" s="703"/>
      <c r="GOV1" s="703"/>
      <c r="GOW1" s="703"/>
      <c r="GOX1" s="703"/>
      <c r="GOY1" s="703"/>
      <c r="GOZ1" s="703"/>
      <c r="GPA1" s="703"/>
      <c r="GPB1" s="703"/>
      <c r="GPC1" s="703"/>
      <c r="GPD1" s="703"/>
      <c r="GPE1" s="703"/>
      <c r="GPF1" s="703"/>
      <c r="GPG1" s="703"/>
      <c r="GPH1" s="703"/>
      <c r="GPI1" s="703"/>
      <c r="GPJ1" s="703"/>
      <c r="GPK1" s="703"/>
      <c r="GPL1" s="703"/>
      <c r="GPM1" s="703"/>
      <c r="GPN1" s="703"/>
      <c r="GPO1" s="703"/>
      <c r="GPP1" s="703"/>
      <c r="GPQ1" s="703"/>
      <c r="GPR1" s="703"/>
      <c r="GPS1" s="703"/>
      <c r="GPT1" s="703"/>
      <c r="GPU1" s="703"/>
      <c r="GPV1" s="703"/>
      <c r="GPW1" s="703"/>
      <c r="GPX1" s="703"/>
      <c r="GPY1" s="703"/>
      <c r="GPZ1" s="703"/>
      <c r="GQA1" s="703"/>
      <c r="GQB1" s="703"/>
      <c r="GQC1" s="703"/>
      <c r="GQD1" s="703"/>
      <c r="GQE1" s="703"/>
      <c r="GQF1" s="703"/>
      <c r="GQG1" s="703"/>
      <c r="GQH1" s="703"/>
      <c r="GQI1" s="703"/>
      <c r="GQJ1" s="703"/>
      <c r="GQK1" s="703"/>
      <c r="GQL1" s="703"/>
      <c r="GQM1" s="703"/>
      <c r="GQN1" s="703"/>
      <c r="GQO1" s="703"/>
      <c r="GQP1" s="703"/>
      <c r="GQQ1" s="703"/>
      <c r="GQR1" s="703"/>
      <c r="GQS1" s="703"/>
      <c r="GQT1" s="703"/>
      <c r="GQU1" s="703"/>
      <c r="GQV1" s="703"/>
      <c r="GQW1" s="703"/>
      <c r="GQX1" s="703"/>
      <c r="GQY1" s="703"/>
      <c r="GQZ1" s="703"/>
      <c r="GRA1" s="703"/>
      <c r="GRB1" s="703"/>
      <c r="GRC1" s="703"/>
      <c r="GRD1" s="703"/>
      <c r="GRE1" s="703"/>
      <c r="GRF1" s="703"/>
      <c r="GRG1" s="703"/>
      <c r="GRH1" s="703"/>
      <c r="GRI1" s="703"/>
      <c r="GRJ1" s="703"/>
      <c r="GRK1" s="703"/>
      <c r="GRL1" s="703"/>
      <c r="GRM1" s="703"/>
      <c r="GRN1" s="703"/>
      <c r="GRO1" s="703"/>
      <c r="GRP1" s="703"/>
      <c r="GRQ1" s="703"/>
      <c r="GRR1" s="703"/>
      <c r="GRS1" s="703"/>
      <c r="GRT1" s="703"/>
      <c r="GRU1" s="703"/>
      <c r="GRV1" s="703"/>
      <c r="GRW1" s="703"/>
      <c r="GRX1" s="703"/>
      <c r="GRY1" s="703"/>
      <c r="GRZ1" s="703"/>
      <c r="GSA1" s="703"/>
      <c r="GSB1" s="703"/>
      <c r="GSC1" s="703"/>
      <c r="GSD1" s="703"/>
      <c r="GSE1" s="703"/>
      <c r="GSF1" s="703"/>
      <c r="GSG1" s="703"/>
      <c r="GSH1" s="703"/>
      <c r="GSI1" s="703"/>
      <c r="GSJ1" s="703"/>
      <c r="GSK1" s="703"/>
      <c r="GSL1" s="703"/>
      <c r="GSM1" s="703"/>
      <c r="GSN1" s="703"/>
      <c r="GSO1" s="703"/>
      <c r="GSP1" s="703"/>
      <c r="GSQ1" s="703"/>
      <c r="GSR1" s="703"/>
      <c r="GSS1" s="703"/>
      <c r="GST1" s="703"/>
      <c r="GSU1" s="703"/>
      <c r="GSV1" s="703"/>
      <c r="GSW1" s="703"/>
      <c r="GSX1" s="703"/>
      <c r="GSY1" s="703"/>
      <c r="GSZ1" s="703"/>
      <c r="GTA1" s="703"/>
      <c r="GTB1" s="703"/>
      <c r="GTC1" s="703"/>
      <c r="GTD1" s="703"/>
      <c r="GTE1" s="703"/>
      <c r="GTF1" s="703"/>
      <c r="GTG1" s="703"/>
      <c r="GTH1" s="703"/>
      <c r="GTI1" s="703"/>
      <c r="GTJ1" s="703"/>
      <c r="GTK1" s="703"/>
      <c r="GTL1" s="703"/>
      <c r="GTM1" s="703"/>
      <c r="GTN1" s="703"/>
      <c r="GTO1" s="703"/>
      <c r="GTP1" s="703"/>
      <c r="GTQ1" s="703"/>
      <c r="GTR1" s="703"/>
      <c r="GTS1" s="703"/>
      <c r="GTT1" s="703"/>
      <c r="GTU1" s="703"/>
      <c r="GTV1" s="703"/>
      <c r="GTW1" s="703"/>
      <c r="GTX1" s="703"/>
      <c r="GTY1" s="703"/>
      <c r="GTZ1" s="703"/>
      <c r="GUA1" s="703"/>
      <c r="GUB1" s="703"/>
      <c r="GUC1" s="703"/>
      <c r="GUD1" s="703"/>
      <c r="GUE1" s="703"/>
      <c r="GUF1" s="703"/>
      <c r="GUG1" s="703"/>
      <c r="GUH1" s="703"/>
      <c r="GUI1" s="703"/>
      <c r="GUJ1" s="703"/>
      <c r="GUK1" s="703"/>
      <c r="GUL1" s="703"/>
      <c r="GUM1" s="703"/>
      <c r="GUN1" s="703"/>
      <c r="GUO1" s="703"/>
      <c r="GUP1" s="703"/>
      <c r="GUQ1" s="703"/>
      <c r="GUR1" s="703"/>
      <c r="GUS1" s="703"/>
      <c r="GUT1" s="703"/>
      <c r="GUU1" s="703"/>
      <c r="GUV1" s="703"/>
      <c r="GUW1" s="703"/>
      <c r="GUX1" s="703"/>
      <c r="GUY1" s="703"/>
      <c r="GUZ1" s="703"/>
      <c r="GVA1" s="703"/>
      <c r="GVB1" s="703"/>
      <c r="GVC1" s="703"/>
      <c r="GVD1" s="703"/>
      <c r="GVE1" s="703"/>
      <c r="GVF1" s="703"/>
      <c r="GVG1" s="703"/>
      <c r="GVH1" s="703"/>
      <c r="GVI1" s="703"/>
      <c r="GVJ1" s="703"/>
      <c r="GVK1" s="703"/>
      <c r="GVL1" s="703"/>
      <c r="GVM1" s="703"/>
      <c r="GVN1" s="703"/>
      <c r="GVO1" s="703"/>
      <c r="GVP1" s="703"/>
      <c r="GVQ1" s="703"/>
      <c r="GVR1" s="703"/>
      <c r="GVS1" s="703"/>
      <c r="GVT1" s="703"/>
      <c r="GVU1" s="703"/>
      <c r="GVV1" s="703"/>
      <c r="GVW1" s="703"/>
      <c r="GVX1" s="703"/>
      <c r="GVY1" s="703"/>
      <c r="GVZ1" s="703"/>
      <c r="GWA1" s="703"/>
      <c r="GWB1" s="703"/>
      <c r="GWC1" s="703"/>
      <c r="GWD1" s="703"/>
      <c r="GWE1" s="703"/>
      <c r="GWF1" s="703"/>
      <c r="GWG1" s="703"/>
      <c r="GWH1" s="703"/>
      <c r="GWI1" s="703"/>
      <c r="GWJ1" s="703"/>
      <c r="GWK1" s="703"/>
      <c r="GWL1" s="703"/>
      <c r="GWM1" s="703"/>
      <c r="GWN1" s="703"/>
      <c r="GWO1" s="703"/>
      <c r="GWP1" s="703"/>
      <c r="GWQ1" s="703"/>
      <c r="GWR1" s="703"/>
      <c r="GWS1" s="703"/>
      <c r="GWT1" s="703"/>
      <c r="GWU1" s="703"/>
      <c r="GWV1" s="703"/>
      <c r="GWW1" s="703"/>
      <c r="GWX1" s="703"/>
      <c r="GWY1" s="703"/>
      <c r="GWZ1" s="703"/>
      <c r="GXA1" s="703"/>
      <c r="GXB1" s="703"/>
      <c r="GXC1" s="703"/>
      <c r="GXD1" s="703"/>
      <c r="GXE1" s="703"/>
      <c r="GXF1" s="703"/>
      <c r="GXG1" s="703"/>
      <c r="GXH1" s="703"/>
      <c r="GXI1" s="703"/>
      <c r="GXJ1" s="703"/>
      <c r="GXK1" s="703"/>
      <c r="GXL1" s="703"/>
      <c r="GXM1" s="703"/>
      <c r="GXN1" s="703"/>
      <c r="GXO1" s="703"/>
      <c r="GXP1" s="703"/>
      <c r="GXQ1" s="703"/>
      <c r="GXR1" s="703"/>
      <c r="GXS1" s="703"/>
      <c r="GXT1" s="703"/>
      <c r="GXU1" s="703"/>
      <c r="GXV1" s="703"/>
      <c r="GXW1" s="703"/>
      <c r="GXX1" s="703"/>
      <c r="GXY1" s="703"/>
      <c r="GXZ1" s="703"/>
      <c r="GYA1" s="703"/>
      <c r="GYB1" s="703"/>
      <c r="GYC1" s="703"/>
      <c r="GYD1" s="703"/>
      <c r="GYE1" s="703"/>
      <c r="GYF1" s="703"/>
      <c r="GYG1" s="703"/>
      <c r="GYH1" s="703"/>
      <c r="GYI1" s="703"/>
      <c r="GYJ1" s="703"/>
      <c r="GYK1" s="703"/>
      <c r="GYL1" s="703"/>
      <c r="GYM1" s="703"/>
      <c r="GYN1" s="703"/>
      <c r="GYO1" s="703"/>
      <c r="GYP1" s="703"/>
      <c r="GYQ1" s="703"/>
      <c r="GYR1" s="703"/>
      <c r="GYS1" s="703"/>
      <c r="GYT1" s="703"/>
      <c r="GYU1" s="703"/>
      <c r="GYV1" s="703"/>
      <c r="GYW1" s="703"/>
      <c r="GYX1" s="703"/>
      <c r="GYY1" s="703"/>
      <c r="GYZ1" s="703"/>
      <c r="GZA1" s="703"/>
      <c r="GZB1" s="703"/>
      <c r="GZC1" s="703"/>
      <c r="GZD1" s="703"/>
      <c r="GZE1" s="703"/>
      <c r="GZF1" s="703"/>
      <c r="GZG1" s="703"/>
      <c r="GZH1" s="703"/>
      <c r="GZI1" s="703"/>
      <c r="GZJ1" s="703"/>
      <c r="GZK1" s="703"/>
      <c r="GZL1" s="703"/>
      <c r="GZM1" s="703"/>
      <c r="GZN1" s="703"/>
      <c r="GZO1" s="703"/>
      <c r="GZP1" s="703"/>
      <c r="GZQ1" s="703"/>
      <c r="GZR1" s="703"/>
      <c r="GZS1" s="703"/>
      <c r="GZT1" s="703"/>
      <c r="GZU1" s="703"/>
      <c r="GZV1" s="703"/>
      <c r="GZW1" s="703"/>
      <c r="GZX1" s="703"/>
      <c r="GZY1" s="703"/>
      <c r="GZZ1" s="703"/>
      <c r="HAA1" s="703"/>
      <c r="HAB1" s="703"/>
      <c r="HAC1" s="703"/>
      <c r="HAD1" s="703"/>
      <c r="HAE1" s="703"/>
      <c r="HAF1" s="703"/>
      <c r="HAG1" s="703"/>
      <c r="HAH1" s="703"/>
      <c r="HAI1" s="703"/>
      <c r="HAJ1" s="703"/>
      <c r="HAK1" s="703"/>
      <c r="HAL1" s="703"/>
      <c r="HAM1" s="703"/>
      <c r="HAN1" s="703"/>
      <c r="HAO1" s="703"/>
      <c r="HAP1" s="703"/>
      <c r="HAQ1" s="703"/>
      <c r="HAR1" s="703"/>
      <c r="HAS1" s="703"/>
      <c r="HAT1" s="703"/>
      <c r="HAU1" s="703"/>
      <c r="HAV1" s="703"/>
      <c r="HAW1" s="703"/>
      <c r="HAX1" s="703"/>
      <c r="HAY1" s="703"/>
      <c r="HAZ1" s="703"/>
      <c r="HBA1" s="703"/>
      <c r="HBB1" s="703"/>
      <c r="HBC1" s="703"/>
      <c r="HBD1" s="703"/>
      <c r="HBE1" s="703"/>
      <c r="HBF1" s="703"/>
      <c r="HBG1" s="703"/>
      <c r="HBH1" s="703"/>
      <c r="HBI1" s="703"/>
      <c r="HBJ1" s="703"/>
      <c r="HBK1" s="703"/>
      <c r="HBL1" s="703"/>
      <c r="HBM1" s="703"/>
      <c r="HBN1" s="703"/>
      <c r="HBO1" s="703"/>
      <c r="HBP1" s="703"/>
      <c r="HBQ1" s="703"/>
      <c r="HBR1" s="703"/>
      <c r="HBS1" s="703"/>
      <c r="HBT1" s="703"/>
      <c r="HBU1" s="703"/>
      <c r="HBV1" s="703"/>
      <c r="HBW1" s="703"/>
      <c r="HBX1" s="703"/>
      <c r="HBY1" s="703"/>
      <c r="HBZ1" s="703"/>
      <c r="HCA1" s="703"/>
      <c r="HCB1" s="703"/>
      <c r="HCC1" s="703"/>
      <c r="HCD1" s="703"/>
      <c r="HCE1" s="703"/>
      <c r="HCF1" s="703"/>
      <c r="HCG1" s="703"/>
      <c r="HCH1" s="703"/>
      <c r="HCI1" s="703"/>
      <c r="HCJ1" s="703"/>
      <c r="HCK1" s="703"/>
      <c r="HCL1" s="703"/>
      <c r="HCM1" s="703"/>
      <c r="HCN1" s="703"/>
      <c r="HCO1" s="703"/>
      <c r="HCP1" s="703"/>
      <c r="HCQ1" s="703"/>
      <c r="HCR1" s="703"/>
      <c r="HCS1" s="703"/>
      <c r="HCT1" s="703"/>
      <c r="HCU1" s="703"/>
      <c r="HCV1" s="703"/>
      <c r="HCW1" s="703"/>
      <c r="HCX1" s="703"/>
      <c r="HCY1" s="703"/>
      <c r="HCZ1" s="703"/>
      <c r="HDA1" s="703"/>
      <c r="HDB1" s="703"/>
      <c r="HDC1" s="703"/>
      <c r="HDD1" s="703"/>
      <c r="HDE1" s="703"/>
      <c r="HDF1" s="703"/>
      <c r="HDG1" s="703"/>
      <c r="HDH1" s="703"/>
      <c r="HDI1" s="703"/>
      <c r="HDJ1" s="703"/>
      <c r="HDK1" s="703"/>
      <c r="HDL1" s="703"/>
      <c r="HDM1" s="703"/>
      <c r="HDN1" s="703"/>
      <c r="HDO1" s="703"/>
      <c r="HDP1" s="703"/>
      <c r="HDQ1" s="703"/>
      <c r="HDR1" s="703"/>
      <c r="HDS1" s="703"/>
      <c r="HDT1" s="703"/>
      <c r="HDU1" s="703"/>
      <c r="HDV1" s="703"/>
      <c r="HDW1" s="703"/>
      <c r="HDX1" s="703"/>
      <c r="HDY1" s="703"/>
      <c r="HDZ1" s="703"/>
      <c r="HEA1" s="703"/>
      <c r="HEB1" s="703"/>
      <c r="HEC1" s="703"/>
      <c r="HED1" s="703"/>
      <c r="HEE1" s="703"/>
      <c r="HEF1" s="703"/>
      <c r="HEG1" s="703"/>
      <c r="HEH1" s="703"/>
      <c r="HEI1" s="703"/>
      <c r="HEJ1" s="703"/>
      <c r="HEK1" s="703"/>
      <c r="HEL1" s="703"/>
      <c r="HEM1" s="703"/>
      <c r="HEN1" s="703"/>
      <c r="HEO1" s="703"/>
      <c r="HEP1" s="703"/>
      <c r="HEQ1" s="703"/>
      <c r="HER1" s="703"/>
      <c r="HES1" s="703"/>
      <c r="HET1" s="703"/>
      <c r="HEU1" s="703"/>
      <c r="HEV1" s="703"/>
      <c r="HEW1" s="703"/>
      <c r="HEX1" s="703"/>
      <c r="HEY1" s="703"/>
      <c r="HEZ1" s="703"/>
      <c r="HFA1" s="703"/>
      <c r="HFB1" s="703"/>
      <c r="HFC1" s="703"/>
      <c r="HFD1" s="703"/>
      <c r="HFE1" s="703"/>
      <c r="HFF1" s="703"/>
      <c r="HFG1" s="703"/>
      <c r="HFH1" s="703"/>
      <c r="HFI1" s="703"/>
      <c r="HFJ1" s="703"/>
      <c r="HFK1" s="703"/>
      <c r="HFL1" s="703"/>
      <c r="HFM1" s="703"/>
      <c r="HFN1" s="703"/>
      <c r="HFO1" s="703"/>
      <c r="HFP1" s="703"/>
      <c r="HFQ1" s="703"/>
      <c r="HFR1" s="703"/>
      <c r="HFS1" s="703"/>
      <c r="HFT1" s="703"/>
      <c r="HFU1" s="703"/>
      <c r="HFV1" s="703"/>
      <c r="HFW1" s="703"/>
      <c r="HFX1" s="703"/>
      <c r="HFY1" s="703"/>
      <c r="HFZ1" s="703"/>
      <c r="HGA1" s="703"/>
      <c r="HGB1" s="703"/>
      <c r="HGC1" s="703"/>
      <c r="HGD1" s="703"/>
      <c r="HGE1" s="703"/>
      <c r="HGF1" s="703"/>
      <c r="HGG1" s="703"/>
      <c r="HGH1" s="703"/>
      <c r="HGI1" s="703"/>
      <c r="HGJ1" s="703"/>
      <c r="HGK1" s="703"/>
      <c r="HGL1" s="703"/>
      <c r="HGM1" s="703"/>
      <c r="HGN1" s="703"/>
      <c r="HGO1" s="703"/>
      <c r="HGP1" s="703"/>
      <c r="HGQ1" s="703"/>
      <c r="HGR1" s="703"/>
      <c r="HGS1" s="703"/>
      <c r="HGT1" s="703"/>
      <c r="HGU1" s="703"/>
      <c r="HGV1" s="703"/>
      <c r="HGW1" s="703"/>
      <c r="HGX1" s="703"/>
      <c r="HGY1" s="703"/>
      <c r="HGZ1" s="703"/>
      <c r="HHA1" s="703"/>
      <c r="HHB1" s="703"/>
      <c r="HHC1" s="703"/>
      <c r="HHD1" s="703"/>
      <c r="HHE1" s="703"/>
      <c r="HHF1" s="703"/>
      <c r="HHG1" s="703"/>
      <c r="HHH1" s="703"/>
      <c r="HHI1" s="703"/>
      <c r="HHJ1" s="703"/>
      <c r="HHK1" s="703"/>
      <c r="HHL1" s="703"/>
      <c r="HHM1" s="703"/>
      <c r="HHN1" s="703"/>
      <c r="HHO1" s="703"/>
      <c r="HHP1" s="703"/>
      <c r="HHQ1" s="703"/>
      <c r="HHR1" s="703"/>
      <c r="HHS1" s="703"/>
      <c r="HHT1" s="703"/>
      <c r="HHU1" s="703"/>
      <c r="HHV1" s="703"/>
      <c r="HHW1" s="703"/>
      <c r="HHX1" s="703"/>
      <c r="HHY1" s="703"/>
      <c r="HHZ1" s="703"/>
      <c r="HIA1" s="703"/>
      <c r="HIB1" s="703"/>
      <c r="HIC1" s="703"/>
      <c r="HID1" s="703"/>
      <c r="HIE1" s="703"/>
      <c r="HIF1" s="703"/>
      <c r="HIG1" s="703"/>
      <c r="HIH1" s="703"/>
      <c r="HII1" s="703"/>
      <c r="HIJ1" s="703"/>
      <c r="HIK1" s="703"/>
      <c r="HIL1" s="703"/>
      <c r="HIM1" s="703"/>
      <c r="HIN1" s="703"/>
      <c r="HIO1" s="703"/>
      <c r="HIP1" s="703"/>
      <c r="HIQ1" s="703"/>
      <c r="HIR1" s="703"/>
      <c r="HIS1" s="703"/>
      <c r="HIT1" s="703"/>
      <c r="HIU1" s="703"/>
      <c r="HIV1" s="703"/>
      <c r="HIW1" s="703"/>
      <c r="HIX1" s="703"/>
      <c r="HIY1" s="703"/>
      <c r="HIZ1" s="703"/>
      <c r="HJA1" s="703"/>
      <c r="HJB1" s="703"/>
      <c r="HJC1" s="703"/>
      <c r="HJD1" s="703"/>
      <c r="HJE1" s="703"/>
      <c r="HJF1" s="703"/>
      <c r="HJG1" s="703"/>
      <c r="HJH1" s="703"/>
      <c r="HJI1" s="703"/>
      <c r="HJJ1" s="703"/>
      <c r="HJK1" s="703"/>
      <c r="HJL1" s="703"/>
      <c r="HJM1" s="703"/>
      <c r="HJN1" s="703"/>
      <c r="HJO1" s="703"/>
      <c r="HJP1" s="703"/>
      <c r="HJQ1" s="703"/>
      <c r="HJR1" s="703"/>
      <c r="HJS1" s="703"/>
      <c r="HJT1" s="703"/>
      <c r="HJU1" s="703"/>
      <c r="HJV1" s="703"/>
      <c r="HJW1" s="703"/>
      <c r="HJX1" s="703"/>
      <c r="HJY1" s="703"/>
      <c r="HJZ1" s="703"/>
      <c r="HKA1" s="703"/>
      <c r="HKB1" s="703"/>
      <c r="HKC1" s="703"/>
      <c r="HKD1" s="703"/>
      <c r="HKE1" s="703"/>
      <c r="HKF1" s="703"/>
      <c r="HKG1" s="703"/>
      <c r="HKH1" s="703"/>
      <c r="HKI1" s="703"/>
      <c r="HKJ1" s="703"/>
      <c r="HKK1" s="703"/>
      <c r="HKL1" s="703"/>
      <c r="HKM1" s="703"/>
      <c r="HKN1" s="703"/>
      <c r="HKO1" s="703"/>
      <c r="HKP1" s="703"/>
      <c r="HKQ1" s="703"/>
      <c r="HKR1" s="703"/>
      <c r="HKS1" s="703"/>
      <c r="HKT1" s="703"/>
      <c r="HKU1" s="703"/>
      <c r="HKV1" s="703"/>
      <c r="HKW1" s="703"/>
      <c r="HKX1" s="703"/>
      <c r="HKY1" s="703"/>
      <c r="HKZ1" s="703"/>
      <c r="HLA1" s="703"/>
      <c r="HLB1" s="703"/>
      <c r="HLC1" s="703"/>
      <c r="HLD1" s="703"/>
      <c r="HLE1" s="703"/>
      <c r="HLF1" s="703"/>
      <c r="HLG1" s="703"/>
      <c r="HLH1" s="703"/>
      <c r="HLI1" s="703"/>
      <c r="HLJ1" s="703"/>
      <c r="HLK1" s="703"/>
      <c r="HLL1" s="703"/>
      <c r="HLM1" s="703"/>
      <c r="HLN1" s="703"/>
      <c r="HLO1" s="703"/>
      <c r="HLP1" s="703"/>
      <c r="HLQ1" s="703"/>
      <c r="HLR1" s="703"/>
      <c r="HLS1" s="703"/>
      <c r="HLT1" s="703"/>
      <c r="HLU1" s="703"/>
      <c r="HLV1" s="703"/>
      <c r="HLW1" s="703"/>
      <c r="HLX1" s="703"/>
      <c r="HLY1" s="703"/>
      <c r="HLZ1" s="703"/>
      <c r="HMA1" s="703"/>
      <c r="HMB1" s="703"/>
      <c r="HMC1" s="703"/>
      <c r="HMD1" s="703"/>
      <c r="HME1" s="703"/>
      <c r="HMF1" s="703"/>
      <c r="HMG1" s="703"/>
      <c r="HMH1" s="703"/>
      <c r="HMI1" s="703"/>
      <c r="HMJ1" s="703"/>
      <c r="HMK1" s="703"/>
      <c r="HML1" s="703"/>
      <c r="HMM1" s="703"/>
      <c r="HMN1" s="703"/>
      <c r="HMO1" s="703"/>
      <c r="HMP1" s="703"/>
      <c r="HMQ1" s="703"/>
      <c r="HMR1" s="703"/>
      <c r="HMS1" s="703"/>
      <c r="HMT1" s="703"/>
      <c r="HMU1" s="703"/>
      <c r="HMV1" s="703"/>
      <c r="HMW1" s="703"/>
      <c r="HMX1" s="703"/>
      <c r="HMY1" s="703"/>
      <c r="HMZ1" s="703"/>
      <c r="HNA1" s="703"/>
      <c r="HNB1" s="703"/>
      <c r="HNC1" s="703"/>
      <c r="HND1" s="703"/>
      <c r="HNE1" s="703"/>
      <c r="HNF1" s="703"/>
      <c r="HNG1" s="703"/>
      <c r="HNH1" s="703"/>
      <c r="HNI1" s="703"/>
      <c r="HNJ1" s="703"/>
      <c r="HNK1" s="703"/>
      <c r="HNL1" s="703"/>
      <c r="HNM1" s="703"/>
      <c r="HNN1" s="703"/>
      <c r="HNO1" s="703"/>
      <c r="HNP1" s="703"/>
      <c r="HNQ1" s="703"/>
      <c r="HNR1" s="703"/>
      <c r="HNS1" s="703"/>
      <c r="HNT1" s="703"/>
      <c r="HNU1" s="703"/>
      <c r="HNV1" s="703"/>
      <c r="HNW1" s="703"/>
      <c r="HNX1" s="703"/>
      <c r="HNY1" s="703"/>
      <c r="HNZ1" s="703"/>
      <c r="HOA1" s="703"/>
      <c r="HOB1" s="703"/>
      <c r="HOC1" s="703"/>
      <c r="HOD1" s="703"/>
      <c r="HOE1" s="703"/>
      <c r="HOF1" s="703"/>
      <c r="HOG1" s="703"/>
      <c r="HOH1" s="703"/>
      <c r="HOI1" s="703"/>
      <c r="HOJ1" s="703"/>
      <c r="HOK1" s="703"/>
      <c r="HOL1" s="703"/>
      <c r="HOM1" s="703"/>
      <c r="HON1" s="703"/>
      <c r="HOO1" s="703"/>
      <c r="HOP1" s="703"/>
      <c r="HOQ1" s="703"/>
      <c r="HOR1" s="703"/>
      <c r="HOS1" s="703"/>
      <c r="HOT1" s="703"/>
      <c r="HOU1" s="703"/>
      <c r="HOV1" s="703"/>
      <c r="HOW1" s="703"/>
      <c r="HOX1" s="703"/>
      <c r="HOY1" s="703"/>
      <c r="HOZ1" s="703"/>
      <c r="HPA1" s="703"/>
      <c r="HPB1" s="703"/>
      <c r="HPC1" s="703"/>
      <c r="HPD1" s="703"/>
      <c r="HPE1" s="703"/>
      <c r="HPF1" s="703"/>
      <c r="HPG1" s="703"/>
      <c r="HPH1" s="703"/>
      <c r="HPI1" s="703"/>
      <c r="HPJ1" s="703"/>
      <c r="HPK1" s="703"/>
      <c r="HPL1" s="703"/>
      <c r="HPM1" s="703"/>
      <c r="HPN1" s="703"/>
      <c r="HPO1" s="703"/>
      <c r="HPP1" s="703"/>
      <c r="HPQ1" s="703"/>
      <c r="HPR1" s="703"/>
      <c r="HPS1" s="703"/>
      <c r="HPT1" s="703"/>
      <c r="HPU1" s="703"/>
      <c r="HPV1" s="703"/>
      <c r="HPW1" s="703"/>
      <c r="HPX1" s="703"/>
      <c r="HPY1" s="703"/>
      <c r="HPZ1" s="703"/>
      <c r="HQA1" s="703"/>
      <c r="HQB1" s="703"/>
      <c r="HQC1" s="703"/>
      <c r="HQD1" s="703"/>
      <c r="HQE1" s="703"/>
      <c r="HQF1" s="703"/>
      <c r="HQG1" s="703"/>
      <c r="HQH1" s="703"/>
      <c r="HQI1" s="703"/>
      <c r="HQJ1" s="703"/>
      <c r="HQK1" s="703"/>
      <c r="HQL1" s="703"/>
      <c r="HQM1" s="703"/>
      <c r="HQN1" s="703"/>
      <c r="HQO1" s="703"/>
      <c r="HQP1" s="703"/>
      <c r="HQQ1" s="703"/>
      <c r="HQR1" s="703"/>
      <c r="HQS1" s="703"/>
      <c r="HQT1" s="703"/>
      <c r="HQU1" s="703"/>
      <c r="HQV1" s="703"/>
      <c r="HQW1" s="703"/>
      <c r="HQX1" s="703"/>
      <c r="HQY1" s="703"/>
      <c r="HQZ1" s="703"/>
      <c r="HRA1" s="703"/>
      <c r="HRB1" s="703"/>
      <c r="HRC1" s="703"/>
      <c r="HRD1" s="703"/>
      <c r="HRE1" s="703"/>
      <c r="HRF1" s="703"/>
      <c r="HRG1" s="703"/>
      <c r="HRH1" s="703"/>
      <c r="HRI1" s="703"/>
      <c r="HRJ1" s="703"/>
      <c r="HRK1" s="703"/>
      <c r="HRL1" s="703"/>
      <c r="HRM1" s="703"/>
      <c r="HRN1" s="703"/>
      <c r="HRO1" s="703"/>
      <c r="HRP1" s="703"/>
      <c r="HRQ1" s="703"/>
      <c r="HRR1" s="703"/>
      <c r="HRS1" s="703"/>
      <c r="HRT1" s="703"/>
      <c r="HRU1" s="703"/>
      <c r="HRV1" s="703"/>
      <c r="HRW1" s="703"/>
      <c r="HRX1" s="703"/>
      <c r="HRY1" s="703"/>
      <c r="HRZ1" s="703"/>
      <c r="HSA1" s="703"/>
      <c r="HSB1" s="703"/>
      <c r="HSC1" s="703"/>
      <c r="HSD1" s="703"/>
      <c r="HSE1" s="703"/>
      <c r="HSF1" s="703"/>
      <c r="HSG1" s="703"/>
      <c r="HSH1" s="703"/>
      <c r="HSI1" s="703"/>
      <c r="HSJ1" s="703"/>
      <c r="HSK1" s="703"/>
      <c r="HSL1" s="703"/>
      <c r="HSM1" s="703"/>
      <c r="HSN1" s="703"/>
      <c r="HSO1" s="703"/>
      <c r="HSP1" s="703"/>
      <c r="HSQ1" s="703"/>
      <c r="HSR1" s="703"/>
      <c r="HSS1" s="703"/>
      <c r="HST1" s="703"/>
      <c r="HSU1" s="703"/>
      <c r="HSV1" s="703"/>
      <c r="HSW1" s="703"/>
      <c r="HSX1" s="703"/>
      <c r="HSY1" s="703"/>
      <c r="HSZ1" s="703"/>
      <c r="HTA1" s="703"/>
      <c r="HTB1" s="703"/>
      <c r="HTC1" s="703"/>
      <c r="HTD1" s="703"/>
      <c r="HTE1" s="703"/>
      <c r="HTF1" s="703"/>
      <c r="HTG1" s="703"/>
      <c r="HTH1" s="703"/>
      <c r="HTI1" s="703"/>
      <c r="HTJ1" s="703"/>
      <c r="HTK1" s="703"/>
      <c r="HTL1" s="703"/>
      <c r="HTM1" s="703"/>
      <c r="HTN1" s="703"/>
      <c r="HTO1" s="703"/>
      <c r="HTP1" s="703"/>
      <c r="HTQ1" s="703"/>
      <c r="HTR1" s="703"/>
      <c r="HTS1" s="703"/>
      <c r="HTT1" s="703"/>
      <c r="HTU1" s="703"/>
      <c r="HTV1" s="703"/>
      <c r="HTW1" s="703"/>
      <c r="HTX1" s="703"/>
      <c r="HTY1" s="703"/>
      <c r="HTZ1" s="703"/>
      <c r="HUA1" s="703"/>
      <c r="HUB1" s="703"/>
      <c r="HUC1" s="703"/>
      <c r="HUD1" s="703"/>
      <c r="HUE1" s="703"/>
      <c r="HUF1" s="703"/>
      <c r="HUG1" s="703"/>
      <c r="HUH1" s="703"/>
      <c r="HUI1" s="703"/>
      <c r="HUJ1" s="703"/>
      <c r="HUK1" s="703"/>
      <c r="HUL1" s="703"/>
      <c r="HUM1" s="703"/>
      <c r="HUN1" s="703"/>
      <c r="HUO1" s="703"/>
      <c r="HUP1" s="703"/>
      <c r="HUQ1" s="703"/>
      <c r="HUR1" s="703"/>
      <c r="HUS1" s="703"/>
      <c r="HUT1" s="703"/>
      <c r="HUU1" s="703"/>
      <c r="HUV1" s="703"/>
      <c r="HUW1" s="703"/>
      <c r="HUX1" s="703"/>
      <c r="HUY1" s="703"/>
      <c r="HUZ1" s="703"/>
      <c r="HVA1" s="703"/>
      <c r="HVB1" s="703"/>
      <c r="HVC1" s="703"/>
      <c r="HVD1" s="703"/>
      <c r="HVE1" s="703"/>
      <c r="HVF1" s="703"/>
      <c r="HVG1" s="703"/>
      <c r="HVH1" s="703"/>
      <c r="HVI1" s="703"/>
      <c r="HVJ1" s="703"/>
      <c r="HVK1" s="703"/>
      <c r="HVL1" s="703"/>
      <c r="HVM1" s="703"/>
      <c r="HVN1" s="703"/>
      <c r="HVO1" s="703"/>
      <c r="HVP1" s="703"/>
      <c r="HVQ1" s="703"/>
      <c r="HVR1" s="703"/>
      <c r="HVS1" s="703"/>
      <c r="HVT1" s="703"/>
      <c r="HVU1" s="703"/>
      <c r="HVV1" s="703"/>
      <c r="HVW1" s="703"/>
      <c r="HVX1" s="703"/>
      <c r="HVY1" s="703"/>
      <c r="HVZ1" s="703"/>
      <c r="HWA1" s="703"/>
      <c r="HWB1" s="703"/>
      <c r="HWC1" s="703"/>
      <c r="HWD1" s="703"/>
      <c r="HWE1" s="703"/>
      <c r="HWF1" s="703"/>
      <c r="HWG1" s="703"/>
      <c r="HWH1" s="703"/>
      <c r="HWI1" s="703"/>
      <c r="HWJ1" s="703"/>
      <c r="HWK1" s="703"/>
      <c r="HWL1" s="703"/>
      <c r="HWM1" s="703"/>
      <c r="HWN1" s="703"/>
      <c r="HWO1" s="703"/>
      <c r="HWP1" s="703"/>
      <c r="HWQ1" s="703"/>
      <c r="HWR1" s="703"/>
      <c r="HWS1" s="703"/>
      <c r="HWT1" s="703"/>
      <c r="HWU1" s="703"/>
      <c r="HWV1" s="703"/>
      <c r="HWW1" s="703"/>
      <c r="HWX1" s="703"/>
      <c r="HWY1" s="703"/>
      <c r="HWZ1" s="703"/>
      <c r="HXA1" s="703"/>
      <c r="HXB1" s="703"/>
      <c r="HXC1" s="703"/>
      <c r="HXD1" s="703"/>
      <c r="HXE1" s="703"/>
      <c r="HXF1" s="703"/>
      <c r="HXG1" s="703"/>
      <c r="HXH1" s="703"/>
      <c r="HXI1" s="703"/>
      <c r="HXJ1" s="703"/>
      <c r="HXK1" s="703"/>
      <c r="HXL1" s="703"/>
      <c r="HXM1" s="703"/>
      <c r="HXN1" s="703"/>
      <c r="HXO1" s="703"/>
      <c r="HXP1" s="703"/>
      <c r="HXQ1" s="703"/>
      <c r="HXR1" s="703"/>
      <c r="HXS1" s="703"/>
      <c r="HXT1" s="703"/>
      <c r="HXU1" s="703"/>
      <c r="HXV1" s="703"/>
      <c r="HXW1" s="703"/>
      <c r="HXX1" s="703"/>
      <c r="HXY1" s="703"/>
      <c r="HXZ1" s="703"/>
      <c r="HYA1" s="703"/>
      <c r="HYB1" s="703"/>
      <c r="HYC1" s="703"/>
      <c r="HYD1" s="703"/>
      <c r="HYE1" s="703"/>
      <c r="HYF1" s="703"/>
      <c r="HYG1" s="703"/>
      <c r="HYH1" s="703"/>
      <c r="HYI1" s="703"/>
      <c r="HYJ1" s="703"/>
      <c r="HYK1" s="703"/>
      <c r="HYL1" s="703"/>
      <c r="HYM1" s="703"/>
      <c r="HYN1" s="703"/>
      <c r="HYO1" s="703"/>
      <c r="HYP1" s="703"/>
      <c r="HYQ1" s="703"/>
      <c r="HYR1" s="703"/>
      <c r="HYS1" s="703"/>
      <c r="HYT1" s="703"/>
      <c r="HYU1" s="703"/>
      <c r="HYV1" s="703"/>
      <c r="HYW1" s="703"/>
      <c r="HYX1" s="703"/>
      <c r="HYY1" s="703"/>
      <c r="HYZ1" s="703"/>
      <c r="HZA1" s="703"/>
      <c r="HZB1" s="703"/>
      <c r="HZC1" s="703"/>
      <c r="HZD1" s="703"/>
      <c r="HZE1" s="703"/>
      <c r="HZF1" s="703"/>
      <c r="HZG1" s="703"/>
      <c r="HZH1" s="703"/>
      <c r="HZI1" s="703"/>
      <c r="HZJ1" s="703"/>
      <c r="HZK1" s="703"/>
      <c r="HZL1" s="703"/>
      <c r="HZM1" s="703"/>
      <c r="HZN1" s="703"/>
      <c r="HZO1" s="703"/>
      <c r="HZP1" s="703"/>
      <c r="HZQ1" s="703"/>
      <c r="HZR1" s="703"/>
      <c r="HZS1" s="703"/>
      <c r="HZT1" s="703"/>
      <c r="HZU1" s="703"/>
      <c r="HZV1" s="703"/>
      <c r="HZW1" s="703"/>
      <c r="HZX1" s="703"/>
      <c r="HZY1" s="703"/>
      <c r="HZZ1" s="703"/>
      <c r="IAA1" s="703"/>
      <c r="IAB1" s="703"/>
      <c r="IAC1" s="703"/>
      <c r="IAD1" s="703"/>
      <c r="IAE1" s="703"/>
      <c r="IAF1" s="703"/>
      <c r="IAG1" s="703"/>
      <c r="IAH1" s="703"/>
      <c r="IAI1" s="703"/>
      <c r="IAJ1" s="703"/>
      <c r="IAK1" s="703"/>
      <c r="IAL1" s="703"/>
      <c r="IAM1" s="703"/>
      <c r="IAN1" s="703"/>
      <c r="IAO1" s="703"/>
      <c r="IAP1" s="703"/>
      <c r="IAQ1" s="703"/>
      <c r="IAR1" s="703"/>
      <c r="IAS1" s="703"/>
      <c r="IAT1" s="703"/>
      <c r="IAU1" s="703"/>
      <c r="IAV1" s="703"/>
      <c r="IAW1" s="703"/>
      <c r="IAX1" s="703"/>
      <c r="IAY1" s="703"/>
      <c r="IAZ1" s="703"/>
      <c r="IBA1" s="703"/>
      <c r="IBB1" s="703"/>
      <c r="IBC1" s="703"/>
      <c r="IBD1" s="703"/>
      <c r="IBE1" s="703"/>
      <c r="IBF1" s="703"/>
      <c r="IBG1" s="703"/>
      <c r="IBH1" s="703"/>
      <c r="IBI1" s="703"/>
      <c r="IBJ1" s="703"/>
      <c r="IBK1" s="703"/>
      <c r="IBL1" s="703"/>
      <c r="IBM1" s="703"/>
      <c r="IBN1" s="703"/>
      <c r="IBO1" s="703"/>
      <c r="IBP1" s="703"/>
      <c r="IBQ1" s="703"/>
      <c r="IBR1" s="703"/>
      <c r="IBS1" s="703"/>
      <c r="IBT1" s="703"/>
      <c r="IBU1" s="703"/>
      <c r="IBV1" s="703"/>
      <c r="IBW1" s="703"/>
      <c r="IBX1" s="703"/>
      <c r="IBY1" s="703"/>
      <c r="IBZ1" s="703"/>
      <c r="ICA1" s="703"/>
      <c r="ICB1" s="703"/>
      <c r="ICC1" s="703"/>
      <c r="ICD1" s="703"/>
      <c r="ICE1" s="703"/>
      <c r="ICF1" s="703"/>
      <c r="ICG1" s="703"/>
      <c r="ICH1" s="703"/>
      <c r="ICI1" s="703"/>
      <c r="ICJ1" s="703"/>
      <c r="ICK1" s="703"/>
      <c r="ICL1" s="703"/>
      <c r="ICM1" s="703"/>
      <c r="ICN1" s="703"/>
      <c r="ICO1" s="703"/>
      <c r="ICP1" s="703"/>
      <c r="ICQ1" s="703"/>
      <c r="ICR1" s="703"/>
      <c r="ICS1" s="703"/>
      <c r="ICT1" s="703"/>
      <c r="ICU1" s="703"/>
      <c r="ICV1" s="703"/>
      <c r="ICW1" s="703"/>
      <c r="ICX1" s="703"/>
      <c r="ICY1" s="703"/>
      <c r="ICZ1" s="703"/>
      <c r="IDA1" s="703"/>
      <c r="IDB1" s="703"/>
      <c r="IDC1" s="703"/>
      <c r="IDD1" s="703"/>
      <c r="IDE1" s="703"/>
      <c r="IDF1" s="703"/>
      <c r="IDG1" s="703"/>
      <c r="IDH1" s="703"/>
      <c r="IDI1" s="703"/>
      <c r="IDJ1" s="703"/>
      <c r="IDK1" s="703"/>
      <c r="IDL1" s="703"/>
      <c r="IDM1" s="703"/>
      <c r="IDN1" s="703"/>
      <c r="IDO1" s="703"/>
      <c r="IDP1" s="703"/>
      <c r="IDQ1" s="703"/>
      <c r="IDR1" s="703"/>
      <c r="IDS1" s="703"/>
      <c r="IDT1" s="703"/>
      <c r="IDU1" s="703"/>
      <c r="IDV1" s="703"/>
      <c r="IDW1" s="703"/>
      <c r="IDX1" s="703"/>
      <c r="IDY1" s="703"/>
      <c r="IDZ1" s="703"/>
      <c r="IEA1" s="703"/>
      <c r="IEB1" s="703"/>
      <c r="IEC1" s="703"/>
      <c r="IED1" s="703"/>
      <c r="IEE1" s="703"/>
      <c r="IEF1" s="703"/>
      <c r="IEG1" s="703"/>
      <c r="IEH1" s="703"/>
      <c r="IEI1" s="703"/>
      <c r="IEJ1" s="703"/>
      <c r="IEK1" s="703"/>
      <c r="IEL1" s="703"/>
      <c r="IEM1" s="703"/>
      <c r="IEN1" s="703"/>
      <c r="IEO1" s="703"/>
      <c r="IEP1" s="703"/>
      <c r="IEQ1" s="703"/>
      <c r="IER1" s="703"/>
      <c r="IES1" s="703"/>
      <c r="IET1" s="703"/>
      <c r="IEU1" s="703"/>
      <c r="IEV1" s="703"/>
      <c r="IEW1" s="703"/>
      <c r="IEX1" s="703"/>
      <c r="IEY1" s="703"/>
      <c r="IEZ1" s="703"/>
      <c r="IFA1" s="703"/>
      <c r="IFB1" s="703"/>
      <c r="IFC1" s="703"/>
      <c r="IFD1" s="703"/>
      <c r="IFE1" s="703"/>
      <c r="IFF1" s="703"/>
      <c r="IFG1" s="703"/>
      <c r="IFH1" s="703"/>
      <c r="IFI1" s="703"/>
      <c r="IFJ1" s="703"/>
      <c r="IFK1" s="703"/>
      <c r="IFL1" s="703"/>
      <c r="IFM1" s="703"/>
      <c r="IFN1" s="703"/>
      <c r="IFO1" s="703"/>
      <c r="IFP1" s="703"/>
      <c r="IFQ1" s="703"/>
      <c r="IFR1" s="703"/>
      <c r="IFS1" s="703"/>
      <c r="IFT1" s="703"/>
      <c r="IFU1" s="703"/>
      <c r="IFV1" s="703"/>
      <c r="IFW1" s="703"/>
      <c r="IFX1" s="703"/>
      <c r="IFY1" s="703"/>
      <c r="IFZ1" s="703"/>
      <c r="IGA1" s="703"/>
      <c r="IGB1" s="703"/>
      <c r="IGC1" s="703"/>
      <c r="IGD1" s="703"/>
      <c r="IGE1" s="703"/>
      <c r="IGF1" s="703"/>
      <c r="IGG1" s="703"/>
      <c r="IGH1" s="703"/>
      <c r="IGI1" s="703"/>
      <c r="IGJ1" s="703"/>
      <c r="IGK1" s="703"/>
      <c r="IGL1" s="703"/>
      <c r="IGM1" s="703"/>
      <c r="IGN1" s="703"/>
      <c r="IGO1" s="703"/>
      <c r="IGP1" s="703"/>
      <c r="IGQ1" s="703"/>
      <c r="IGR1" s="703"/>
      <c r="IGS1" s="703"/>
      <c r="IGT1" s="703"/>
      <c r="IGU1" s="703"/>
      <c r="IGV1" s="703"/>
      <c r="IGW1" s="703"/>
      <c r="IGX1" s="703"/>
      <c r="IGY1" s="703"/>
      <c r="IGZ1" s="703"/>
      <c r="IHA1" s="703"/>
      <c r="IHB1" s="703"/>
      <c r="IHC1" s="703"/>
      <c r="IHD1" s="703"/>
      <c r="IHE1" s="703"/>
      <c r="IHF1" s="703"/>
      <c r="IHG1" s="703"/>
      <c r="IHH1" s="703"/>
      <c r="IHI1" s="703"/>
      <c r="IHJ1" s="703"/>
      <c r="IHK1" s="703"/>
      <c r="IHL1" s="703"/>
      <c r="IHM1" s="703"/>
      <c r="IHN1" s="703"/>
      <c r="IHO1" s="703"/>
      <c r="IHP1" s="703"/>
      <c r="IHQ1" s="703"/>
      <c r="IHR1" s="703"/>
      <c r="IHS1" s="703"/>
      <c r="IHT1" s="703"/>
      <c r="IHU1" s="703"/>
      <c r="IHV1" s="703"/>
      <c r="IHW1" s="703"/>
      <c r="IHX1" s="703"/>
      <c r="IHY1" s="703"/>
      <c r="IHZ1" s="703"/>
      <c r="IIA1" s="703"/>
      <c r="IIB1" s="703"/>
      <c r="IIC1" s="703"/>
      <c r="IID1" s="703"/>
      <c r="IIE1" s="703"/>
      <c r="IIF1" s="703"/>
      <c r="IIG1" s="703"/>
      <c r="IIH1" s="703"/>
      <c r="III1" s="703"/>
      <c r="IIJ1" s="703"/>
      <c r="IIK1" s="703"/>
      <c r="IIL1" s="703"/>
      <c r="IIM1" s="703"/>
      <c r="IIN1" s="703"/>
      <c r="IIO1" s="703"/>
      <c r="IIP1" s="703"/>
      <c r="IIQ1" s="703"/>
      <c r="IIR1" s="703"/>
      <c r="IIS1" s="703"/>
      <c r="IIT1" s="703"/>
      <c r="IIU1" s="703"/>
      <c r="IIV1" s="703"/>
      <c r="IIW1" s="703"/>
      <c r="IIX1" s="703"/>
      <c r="IIY1" s="703"/>
      <c r="IIZ1" s="703"/>
      <c r="IJA1" s="703"/>
      <c r="IJB1" s="703"/>
      <c r="IJC1" s="703"/>
      <c r="IJD1" s="703"/>
      <c r="IJE1" s="703"/>
      <c r="IJF1" s="703"/>
      <c r="IJG1" s="703"/>
      <c r="IJH1" s="703"/>
      <c r="IJI1" s="703"/>
      <c r="IJJ1" s="703"/>
      <c r="IJK1" s="703"/>
      <c r="IJL1" s="703"/>
      <c r="IJM1" s="703"/>
      <c r="IJN1" s="703"/>
      <c r="IJO1" s="703"/>
      <c r="IJP1" s="703"/>
      <c r="IJQ1" s="703"/>
      <c r="IJR1" s="703"/>
      <c r="IJS1" s="703"/>
      <c r="IJT1" s="703"/>
      <c r="IJU1" s="703"/>
      <c r="IJV1" s="703"/>
      <c r="IJW1" s="703"/>
      <c r="IJX1" s="703"/>
      <c r="IJY1" s="703"/>
      <c r="IJZ1" s="703"/>
      <c r="IKA1" s="703"/>
      <c r="IKB1" s="703"/>
      <c r="IKC1" s="703"/>
      <c r="IKD1" s="703"/>
      <c r="IKE1" s="703"/>
      <c r="IKF1" s="703"/>
      <c r="IKG1" s="703"/>
      <c r="IKH1" s="703"/>
      <c r="IKI1" s="703"/>
      <c r="IKJ1" s="703"/>
      <c r="IKK1" s="703"/>
      <c r="IKL1" s="703"/>
      <c r="IKM1" s="703"/>
      <c r="IKN1" s="703"/>
      <c r="IKO1" s="703"/>
      <c r="IKP1" s="703"/>
      <c r="IKQ1" s="703"/>
      <c r="IKR1" s="703"/>
      <c r="IKS1" s="703"/>
      <c r="IKT1" s="703"/>
      <c r="IKU1" s="703"/>
      <c r="IKV1" s="703"/>
      <c r="IKW1" s="703"/>
      <c r="IKX1" s="703"/>
      <c r="IKY1" s="703"/>
      <c r="IKZ1" s="703"/>
      <c r="ILA1" s="703"/>
      <c r="ILB1" s="703"/>
      <c r="ILC1" s="703"/>
      <c r="ILD1" s="703"/>
      <c r="ILE1" s="703"/>
      <c r="ILF1" s="703"/>
      <c r="ILG1" s="703"/>
      <c r="ILH1" s="703"/>
      <c r="ILI1" s="703"/>
      <c r="ILJ1" s="703"/>
      <c r="ILK1" s="703"/>
      <c r="ILL1" s="703"/>
      <c r="ILM1" s="703"/>
      <c r="ILN1" s="703"/>
      <c r="ILO1" s="703"/>
      <c r="ILP1" s="703"/>
      <c r="ILQ1" s="703"/>
      <c r="ILR1" s="703"/>
      <c r="ILS1" s="703"/>
      <c r="ILT1" s="703"/>
      <c r="ILU1" s="703"/>
      <c r="ILV1" s="703"/>
      <c r="ILW1" s="703"/>
      <c r="ILX1" s="703"/>
      <c r="ILY1" s="703"/>
      <c r="ILZ1" s="703"/>
      <c r="IMA1" s="703"/>
      <c r="IMB1" s="703"/>
      <c r="IMC1" s="703"/>
      <c r="IMD1" s="703"/>
      <c r="IME1" s="703"/>
      <c r="IMF1" s="703"/>
      <c r="IMG1" s="703"/>
      <c r="IMH1" s="703"/>
      <c r="IMI1" s="703"/>
      <c r="IMJ1" s="703"/>
      <c r="IMK1" s="703"/>
      <c r="IML1" s="703"/>
      <c r="IMM1" s="703"/>
      <c r="IMN1" s="703"/>
      <c r="IMO1" s="703"/>
      <c r="IMP1" s="703"/>
      <c r="IMQ1" s="703"/>
      <c r="IMR1" s="703"/>
      <c r="IMS1" s="703"/>
      <c r="IMT1" s="703"/>
      <c r="IMU1" s="703"/>
      <c r="IMV1" s="703"/>
      <c r="IMW1" s="703"/>
      <c r="IMX1" s="703"/>
      <c r="IMY1" s="703"/>
      <c r="IMZ1" s="703"/>
      <c r="INA1" s="703"/>
      <c r="INB1" s="703"/>
      <c r="INC1" s="703"/>
      <c r="IND1" s="703"/>
      <c r="INE1" s="703"/>
      <c r="INF1" s="703"/>
      <c r="ING1" s="703"/>
      <c r="INH1" s="703"/>
      <c r="INI1" s="703"/>
      <c r="INJ1" s="703"/>
      <c r="INK1" s="703"/>
      <c r="INL1" s="703"/>
      <c r="INM1" s="703"/>
      <c r="INN1" s="703"/>
      <c r="INO1" s="703"/>
      <c r="INP1" s="703"/>
      <c r="INQ1" s="703"/>
      <c r="INR1" s="703"/>
      <c r="INS1" s="703"/>
      <c r="INT1" s="703"/>
      <c r="INU1" s="703"/>
      <c r="INV1" s="703"/>
      <c r="INW1" s="703"/>
      <c r="INX1" s="703"/>
      <c r="INY1" s="703"/>
      <c r="INZ1" s="703"/>
      <c r="IOA1" s="703"/>
      <c r="IOB1" s="703"/>
      <c r="IOC1" s="703"/>
      <c r="IOD1" s="703"/>
      <c r="IOE1" s="703"/>
      <c r="IOF1" s="703"/>
      <c r="IOG1" s="703"/>
      <c r="IOH1" s="703"/>
      <c r="IOI1" s="703"/>
      <c r="IOJ1" s="703"/>
      <c r="IOK1" s="703"/>
      <c r="IOL1" s="703"/>
      <c r="IOM1" s="703"/>
      <c r="ION1" s="703"/>
      <c r="IOO1" s="703"/>
      <c r="IOP1" s="703"/>
      <c r="IOQ1" s="703"/>
      <c r="IOR1" s="703"/>
      <c r="IOS1" s="703"/>
      <c r="IOT1" s="703"/>
      <c r="IOU1" s="703"/>
      <c r="IOV1" s="703"/>
      <c r="IOW1" s="703"/>
      <c r="IOX1" s="703"/>
      <c r="IOY1" s="703"/>
      <c r="IOZ1" s="703"/>
      <c r="IPA1" s="703"/>
      <c r="IPB1" s="703"/>
      <c r="IPC1" s="703"/>
      <c r="IPD1" s="703"/>
      <c r="IPE1" s="703"/>
      <c r="IPF1" s="703"/>
      <c r="IPG1" s="703"/>
      <c r="IPH1" s="703"/>
      <c r="IPI1" s="703"/>
      <c r="IPJ1" s="703"/>
      <c r="IPK1" s="703"/>
      <c r="IPL1" s="703"/>
      <c r="IPM1" s="703"/>
      <c r="IPN1" s="703"/>
      <c r="IPO1" s="703"/>
      <c r="IPP1" s="703"/>
      <c r="IPQ1" s="703"/>
      <c r="IPR1" s="703"/>
      <c r="IPS1" s="703"/>
      <c r="IPT1" s="703"/>
      <c r="IPU1" s="703"/>
      <c r="IPV1" s="703"/>
      <c r="IPW1" s="703"/>
      <c r="IPX1" s="703"/>
      <c r="IPY1" s="703"/>
      <c r="IPZ1" s="703"/>
      <c r="IQA1" s="703"/>
      <c r="IQB1" s="703"/>
      <c r="IQC1" s="703"/>
      <c r="IQD1" s="703"/>
      <c r="IQE1" s="703"/>
      <c r="IQF1" s="703"/>
      <c r="IQG1" s="703"/>
      <c r="IQH1" s="703"/>
      <c r="IQI1" s="703"/>
      <c r="IQJ1" s="703"/>
      <c r="IQK1" s="703"/>
      <c r="IQL1" s="703"/>
      <c r="IQM1" s="703"/>
      <c r="IQN1" s="703"/>
      <c r="IQO1" s="703"/>
      <c r="IQP1" s="703"/>
      <c r="IQQ1" s="703"/>
      <c r="IQR1" s="703"/>
      <c r="IQS1" s="703"/>
      <c r="IQT1" s="703"/>
      <c r="IQU1" s="703"/>
      <c r="IQV1" s="703"/>
      <c r="IQW1" s="703"/>
      <c r="IQX1" s="703"/>
      <c r="IQY1" s="703"/>
      <c r="IQZ1" s="703"/>
      <c r="IRA1" s="703"/>
      <c r="IRB1" s="703"/>
      <c r="IRC1" s="703"/>
      <c r="IRD1" s="703"/>
      <c r="IRE1" s="703"/>
      <c r="IRF1" s="703"/>
      <c r="IRG1" s="703"/>
      <c r="IRH1" s="703"/>
      <c r="IRI1" s="703"/>
      <c r="IRJ1" s="703"/>
      <c r="IRK1" s="703"/>
      <c r="IRL1" s="703"/>
      <c r="IRM1" s="703"/>
      <c r="IRN1" s="703"/>
      <c r="IRO1" s="703"/>
      <c r="IRP1" s="703"/>
      <c r="IRQ1" s="703"/>
      <c r="IRR1" s="703"/>
      <c r="IRS1" s="703"/>
      <c r="IRT1" s="703"/>
      <c r="IRU1" s="703"/>
      <c r="IRV1" s="703"/>
      <c r="IRW1" s="703"/>
      <c r="IRX1" s="703"/>
      <c r="IRY1" s="703"/>
      <c r="IRZ1" s="703"/>
      <c r="ISA1" s="703"/>
      <c r="ISB1" s="703"/>
      <c r="ISC1" s="703"/>
      <c r="ISD1" s="703"/>
      <c r="ISE1" s="703"/>
      <c r="ISF1" s="703"/>
      <c r="ISG1" s="703"/>
      <c r="ISH1" s="703"/>
      <c r="ISI1" s="703"/>
      <c r="ISJ1" s="703"/>
      <c r="ISK1" s="703"/>
      <c r="ISL1" s="703"/>
      <c r="ISM1" s="703"/>
      <c r="ISN1" s="703"/>
      <c r="ISO1" s="703"/>
      <c r="ISP1" s="703"/>
      <c r="ISQ1" s="703"/>
      <c r="ISR1" s="703"/>
      <c r="ISS1" s="703"/>
      <c r="IST1" s="703"/>
      <c r="ISU1" s="703"/>
      <c r="ISV1" s="703"/>
      <c r="ISW1" s="703"/>
      <c r="ISX1" s="703"/>
      <c r="ISY1" s="703"/>
      <c r="ISZ1" s="703"/>
      <c r="ITA1" s="703"/>
      <c r="ITB1" s="703"/>
      <c r="ITC1" s="703"/>
      <c r="ITD1" s="703"/>
      <c r="ITE1" s="703"/>
      <c r="ITF1" s="703"/>
      <c r="ITG1" s="703"/>
      <c r="ITH1" s="703"/>
      <c r="ITI1" s="703"/>
      <c r="ITJ1" s="703"/>
      <c r="ITK1" s="703"/>
      <c r="ITL1" s="703"/>
      <c r="ITM1" s="703"/>
      <c r="ITN1" s="703"/>
      <c r="ITO1" s="703"/>
      <c r="ITP1" s="703"/>
      <c r="ITQ1" s="703"/>
      <c r="ITR1" s="703"/>
      <c r="ITS1" s="703"/>
      <c r="ITT1" s="703"/>
      <c r="ITU1" s="703"/>
      <c r="ITV1" s="703"/>
      <c r="ITW1" s="703"/>
      <c r="ITX1" s="703"/>
      <c r="ITY1" s="703"/>
      <c r="ITZ1" s="703"/>
      <c r="IUA1" s="703"/>
      <c r="IUB1" s="703"/>
      <c r="IUC1" s="703"/>
      <c r="IUD1" s="703"/>
      <c r="IUE1" s="703"/>
      <c r="IUF1" s="703"/>
      <c r="IUG1" s="703"/>
      <c r="IUH1" s="703"/>
      <c r="IUI1" s="703"/>
      <c r="IUJ1" s="703"/>
      <c r="IUK1" s="703"/>
      <c r="IUL1" s="703"/>
      <c r="IUM1" s="703"/>
      <c r="IUN1" s="703"/>
      <c r="IUO1" s="703"/>
      <c r="IUP1" s="703"/>
      <c r="IUQ1" s="703"/>
      <c r="IUR1" s="703"/>
      <c r="IUS1" s="703"/>
      <c r="IUT1" s="703"/>
      <c r="IUU1" s="703"/>
      <c r="IUV1" s="703"/>
      <c r="IUW1" s="703"/>
      <c r="IUX1" s="703"/>
      <c r="IUY1" s="703"/>
      <c r="IUZ1" s="703"/>
      <c r="IVA1" s="703"/>
      <c r="IVB1" s="703"/>
      <c r="IVC1" s="703"/>
      <c r="IVD1" s="703"/>
      <c r="IVE1" s="703"/>
      <c r="IVF1" s="703"/>
      <c r="IVG1" s="703"/>
      <c r="IVH1" s="703"/>
      <c r="IVI1" s="703"/>
      <c r="IVJ1" s="703"/>
      <c r="IVK1" s="703"/>
      <c r="IVL1" s="703"/>
      <c r="IVM1" s="703"/>
      <c r="IVN1" s="703"/>
      <c r="IVO1" s="703"/>
      <c r="IVP1" s="703"/>
      <c r="IVQ1" s="703"/>
      <c r="IVR1" s="703"/>
      <c r="IVS1" s="703"/>
      <c r="IVT1" s="703"/>
      <c r="IVU1" s="703"/>
      <c r="IVV1" s="703"/>
      <c r="IVW1" s="703"/>
      <c r="IVX1" s="703"/>
      <c r="IVY1" s="703"/>
      <c r="IVZ1" s="703"/>
      <c r="IWA1" s="703"/>
      <c r="IWB1" s="703"/>
      <c r="IWC1" s="703"/>
      <c r="IWD1" s="703"/>
      <c r="IWE1" s="703"/>
      <c r="IWF1" s="703"/>
      <c r="IWG1" s="703"/>
      <c r="IWH1" s="703"/>
      <c r="IWI1" s="703"/>
      <c r="IWJ1" s="703"/>
      <c r="IWK1" s="703"/>
      <c r="IWL1" s="703"/>
      <c r="IWM1" s="703"/>
      <c r="IWN1" s="703"/>
      <c r="IWO1" s="703"/>
      <c r="IWP1" s="703"/>
      <c r="IWQ1" s="703"/>
      <c r="IWR1" s="703"/>
      <c r="IWS1" s="703"/>
      <c r="IWT1" s="703"/>
      <c r="IWU1" s="703"/>
      <c r="IWV1" s="703"/>
      <c r="IWW1" s="703"/>
      <c r="IWX1" s="703"/>
      <c r="IWY1" s="703"/>
      <c r="IWZ1" s="703"/>
      <c r="IXA1" s="703"/>
      <c r="IXB1" s="703"/>
      <c r="IXC1" s="703"/>
      <c r="IXD1" s="703"/>
      <c r="IXE1" s="703"/>
      <c r="IXF1" s="703"/>
      <c r="IXG1" s="703"/>
      <c r="IXH1" s="703"/>
      <c r="IXI1" s="703"/>
      <c r="IXJ1" s="703"/>
      <c r="IXK1" s="703"/>
      <c r="IXL1" s="703"/>
      <c r="IXM1" s="703"/>
      <c r="IXN1" s="703"/>
      <c r="IXO1" s="703"/>
      <c r="IXP1" s="703"/>
      <c r="IXQ1" s="703"/>
      <c r="IXR1" s="703"/>
      <c r="IXS1" s="703"/>
      <c r="IXT1" s="703"/>
      <c r="IXU1" s="703"/>
      <c r="IXV1" s="703"/>
      <c r="IXW1" s="703"/>
      <c r="IXX1" s="703"/>
      <c r="IXY1" s="703"/>
      <c r="IXZ1" s="703"/>
      <c r="IYA1" s="703"/>
      <c r="IYB1" s="703"/>
      <c r="IYC1" s="703"/>
      <c r="IYD1" s="703"/>
      <c r="IYE1" s="703"/>
      <c r="IYF1" s="703"/>
      <c r="IYG1" s="703"/>
      <c r="IYH1" s="703"/>
      <c r="IYI1" s="703"/>
      <c r="IYJ1" s="703"/>
      <c r="IYK1" s="703"/>
      <c r="IYL1" s="703"/>
      <c r="IYM1" s="703"/>
      <c r="IYN1" s="703"/>
      <c r="IYO1" s="703"/>
      <c r="IYP1" s="703"/>
      <c r="IYQ1" s="703"/>
      <c r="IYR1" s="703"/>
      <c r="IYS1" s="703"/>
      <c r="IYT1" s="703"/>
      <c r="IYU1" s="703"/>
      <c r="IYV1" s="703"/>
      <c r="IYW1" s="703"/>
      <c r="IYX1" s="703"/>
      <c r="IYY1" s="703"/>
      <c r="IYZ1" s="703"/>
      <c r="IZA1" s="703"/>
      <c r="IZB1" s="703"/>
      <c r="IZC1" s="703"/>
      <c r="IZD1" s="703"/>
      <c r="IZE1" s="703"/>
      <c r="IZF1" s="703"/>
      <c r="IZG1" s="703"/>
      <c r="IZH1" s="703"/>
      <c r="IZI1" s="703"/>
      <c r="IZJ1" s="703"/>
      <c r="IZK1" s="703"/>
      <c r="IZL1" s="703"/>
      <c r="IZM1" s="703"/>
      <c r="IZN1" s="703"/>
      <c r="IZO1" s="703"/>
      <c r="IZP1" s="703"/>
      <c r="IZQ1" s="703"/>
      <c r="IZR1" s="703"/>
      <c r="IZS1" s="703"/>
      <c r="IZT1" s="703"/>
      <c r="IZU1" s="703"/>
      <c r="IZV1" s="703"/>
      <c r="IZW1" s="703"/>
      <c r="IZX1" s="703"/>
      <c r="IZY1" s="703"/>
      <c r="IZZ1" s="703"/>
      <c r="JAA1" s="703"/>
      <c r="JAB1" s="703"/>
      <c r="JAC1" s="703"/>
      <c r="JAD1" s="703"/>
      <c r="JAE1" s="703"/>
      <c r="JAF1" s="703"/>
      <c r="JAG1" s="703"/>
      <c r="JAH1" s="703"/>
      <c r="JAI1" s="703"/>
      <c r="JAJ1" s="703"/>
      <c r="JAK1" s="703"/>
      <c r="JAL1" s="703"/>
      <c r="JAM1" s="703"/>
      <c r="JAN1" s="703"/>
      <c r="JAO1" s="703"/>
      <c r="JAP1" s="703"/>
      <c r="JAQ1" s="703"/>
      <c r="JAR1" s="703"/>
      <c r="JAS1" s="703"/>
      <c r="JAT1" s="703"/>
      <c r="JAU1" s="703"/>
      <c r="JAV1" s="703"/>
      <c r="JAW1" s="703"/>
      <c r="JAX1" s="703"/>
      <c r="JAY1" s="703"/>
      <c r="JAZ1" s="703"/>
      <c r="JBA1" s="703"/>
      <c r="JBB1" s="703"/>
      <c r="JBC1" s="703"/>
      <c r="JBD1" s="703"/>
      <c r="JBE1" s="703"/>
      <c r="JBF1" s="703"/>
      <c r="JBG1" s="703"/>
      <c r="JBH1" s="703"/>
      <c r="JBI1" s="703"/>
      <c r="JBJ1" s="703"/>
      <c r="JBK1" s="703"/>
      <c r="JBL1" s="703"/>
      <c r="JBM1" s="703"/>
      <c r="JBN1" s="703"/>
      <c r="JBO1" s="703"/>
      <c r="JBP1" s="703"/>
      <c r="JBQ1" s="703"/>
      <c r="JBR1" s="703"/>
      <c r="JBS1" s="703"/>
      <c r="JBT1" s="703"/>
      <c r="JBU1" s="703"/>
      <c r="JBV1" s="703"/>
      <c r="JBW1" s="703"/>
      <c r="JBX1" s="703"/>
      <c r="JBY1" s="703"/>
      <c r="JBZ1" s="703"/>
      <c r="JCA1" s="703"/>
      <c r="JCB1" s="703"/>
      <c r="JCC1" s="703"/>
      <c r="JCD1" s="703"/>
      <c r="JCE1" s="703"/>
      <c r="JCF1" s="703"/>
      <c r="JCG1" s="703"/>
      <c r="JCH1" s="703"/>
      <c r="JCI1" s="703"/>
      <c r="JCJ1" s="703"/>
      <c r="JCK1" s="703"/>
      <c r="JCL1" s="703"/>
      <c r="JCM1" s="703"/>
      <c r="JCN1" s="703"/>
      <c r="JCO1" s="703"/>
      <c r="JCP1" s="703"/>
      <c r="JCQ1" s="703"/>
      <c r="JCR1" s="703"/>
      <c r="JCS1" s="703"/>
      <c r="JCT1" s="703"/>
      <c r="JCU1" s="703"/>
      <c r="JCV1" s="703"/>
      <c r="JCW1" s="703"/>
      <c r="JCX1" s="703"/>
      <c r="JCY1" s="703"/>
      <c r="JCZ1" s="703"/>
      <c r="JDA1" s="703"/>
      <c r="JDB1" s="703"/>
      <c r="JDC1" s="703"/>
      <c r="JDD1" s="703"/>
      <c r="JDE1" s="703"/>
      <c r="JDF1" s="703"/>
      <c r="JDG1" s="703"/>
      <c r="JDH1" s="703"/>
      <c r="JDI1" s="703"/>
      <c r="JDJ1" s="703"/>
      <c r="JDK1" s="703"/>
      <c r="JDL1" s="703"/>
      <c r="JDM1" s="703"/>
      <c r="JDN1" s="703"/>
      <c r="JDO1" s="703"/>
      <c r="JDP1" s="703"/>
      <c r="JDQ1" s="703"/>
      <c r="JDR1" s="703"/>
      <c r="JDS1" s="703"/>
      <c r="JDT1" s="703"/>
      <c r="JDU1" s="703"/>
      <c r="JDV1" s="703"/>
      <c r="JDW1" s="703"/>
      <c r="JDX1" s="703"/>
      <c r="JDY1" s="703"/>
      <c r="JDZ1" s="703"/>
      <c r="JEA1" s="703"/>
      <c r="JEB1" s="703"/>
      <c r="JEC1" s="703"/>
      <c r="JED1" s="703"/>
      <c r="JEE1" s="703"/>
      <c r="JEF1" s="703"/>
      <c r="JEG1" s="703"/>
      <c r="JEH1" s="703"/>
      <c r="JEI1" s="703"/>
      <c r="JEJ1" s="703"/>
      <c r="JEK1" s="703"/>
      <c r="JEL1" s="703"/>
      <c r="JEM1" s="703"/>
      <c r="JEN1" s="703"/>
      <c r="JEO1" s="703"/>
      <c r="JEP1" s="703"/>
      <c r="JEQ1" s="703"/>
      <c r="JER1" s="703"/>
      <c r="JES1" s="703"/>
      <c r="JET1" s="703"/>
      <c r="JEU1" s="703"/>
      <c r="JEV1" s="703"/>
      <c r="JEW1" s="703"/>
      <c r="JEX1" s="703"/>
      <c r="JEY1" s="703"/>
      <c r="JEZ1" s="703"/>
      <c r="JFA1" s="703"/>
      <c r="JFB1" s="703"/>
      <c r="JFC1" s="703"/>
      <c r="JFD1" s="703"/>
      <c r="JFE1" s="703"/>
      <c r="JFF1" s="703"/>
      <c r="JFG1" s="703"/>
      <c r="JFH1" s="703"/>
      <c r="JFI1" s="703"/>
      <c r="JFJ1" s="703"/>
      <c r="JFK1" s="703"/>
      <c r="JFL1" s="703"/>
      <c r="JFM1" s="703"/>
      <c r="JFN1" s="703"/>
      <c r="JFO1" s="703"/>
      <c r="JFP1" s="703"/>
      <c r="JFQ1" s="703"/>
      <c r="JFR1" s="703"/>
      <c r="JFS1" s="703"/>
      <c r="JFT1" s="703"/>
      <c r="JFU1" s="703"/>
      <c r="JFV1" s="703"/>
      <c r="JFW1" s="703"/>
      <c r="JFX1" s="703"/>
      <c r="JFY1" s="703"/>
      <c r="JFZ1" s="703"/>
      <c r="JGA1" s="703"/>
      <c r="JGB1" s="703"/>
      <c r="JGC1" s="703"/>
      <c r="JGD1" s="703"/>
      <c r="JGE1" s="703"/>
      <c r="JGF1" s="703"/>
      <c r="JGG1" s="703"/>
      <c r="JGH1" s="703"/>
      <c r="JGI1" s="703"/>
      <c r="JGJ1" s="703"/>
      <c r="JGK1" s="703"/>
      <c r="JGL1" s="703"/>
      <c r="JGM1" s="703"/>
      <c r="JGN1" s="703"/>
      <c r="JGO1" s="703"/>
      <c r="JGP1" s="703"/>
      <c r="JGQ1" s="703"/>
      <c r="JGR1" s="703"/>
      <c r="JGS1" s="703"/>
      <c r="JGT1" s="703"/>
      <c r="JGU1" s="703"/>
      <c r="JGV1" s="703"/>
      <c r="JGW1" s="703"/>
      <c r="JGX1" s="703"/>
      <c r="JGY1" s="703"/>
      <c r="JGZ1" s="703"/>
      <c r="JHA1" s="703"/>
      <c r="JHB1" s="703"/>
      <c r="JHC1" s="703"/>
      <c r="JHD1" s="703"/>
      <c r="JHE1" s="703"/>
      <c r="JHF1" s="703"/>
      <c r="JHG1" s="703"/>
      <c r="JHH1" s="703"/>
      <c r="JHI1" s="703"/>
      <c r="JHJ1" s="703"/>
      <c r="JHK1" s="703"/>
      <c r="JHL1" s="703"/>
      <c r="JHM1" s="703"/>
      <c r="JHN1" s="703"/>
      <c r="JHO1" s="703"/>
      <c r="JHP1" s="703"/>
      <c r="JHQ1" s="703"/>
      <c r="JHR1" s="703"/>
      <c r="JHS1" s="703"/>
      <c r="JHT1" s="703"/>
      <c r="JHU1" s="703"/>
      <c r="JHV1" s="703"/>
      <c r="JHW1" s="703"/>
      <c r="JHX1" s="703"/>
      <c r="JHY1" s="703"/>
      <c r="JHZ1" s="703"/>
      <c r="JIA1" s="703"/>
      <c r="JIB1" s="703"/>
      <c r="JIC1" s="703"/>
      <c r="JID1" s="703"/>
      <c r="JIE1" s="703"/>
      <c r="JIF1" s="703"/>
      <c r="JIG1" s="703"/>
      <c r="JIH1" s="703"/>
      <c r="JII1" s="703"/>
      <c r="JIJ1" s="703"/>
      <c r="JIK1" s="703"/>
      <c r="JIL1" s="703"/>
      <c r="JIM1" s="703"/>
      <c r="JIN1" s="703"/>
      <c r="JIO1" s="703"/>
      <c r="JIP1" s="703"/>
      <c r="JIQ1" s="703"/>
      <c r="JIR1" s="703"/>
      <c r="JIS1" s="703"/>
      <c r="JIT1" s="703"/>
      <c r="JIU1" s="703"/>
      <c r="JIV1" s="703"/>
      <c r="JIW1" s="703"/>
      <c r="JIX1" s="703"/>
      <c r="JIY1" s="703"/>
      <c r="JIZ1" s="703"/>
      <c r="JJA1" s="703"/>
      <c r="JJB1" s="703"/>
      <c r="JJC1" s="703"/>
      <c r="JJD1" s="703"/>
      <c r="JJE1" s="703"/>
      <c r="JJF1" s="703"/>
      <c r="JJG1" s="703"/>
      <c r="JJH1" s="703"/>
      <c r="JJI1" s="703"/>
      <c r="JJJ1" s="703"/>
      <c r="JJK1" s="703"/>
      <c r="JJL1" s="703"/>
      <c r="JJM1" s="703"/>
      <c r="JJN1" s="703"/>
      <c r="JJO1" s="703"/>
      <c r="JJP1" s="703"/>
      <c r="JJQ1" s="703"/>
      <c r="JJR1" s="703"/>
      <c r="JJS1" s="703"/>
      <c r="JJT1" s="703"/>
      <c r="JJU1" s="703"/>
      <c r="JJV1" s="703"/>
      <c r="JJW1" s="703"/>
      <c r="JJX1" s="703"/>
      <c r="JJY1" s="703"/>
      <c r="JJZ1" s="703"/>
      <c r="JKA1" s="703"/>
      <c r="JKB1" s="703"/>
      <c r="JKC1" s="703"/>
      <c r="JKD1" s="703"/>
      <c r="JKE1" s="703"/>
      <c r="JKF1" s="703"/>
      <c r="JKG1" s="703"/>
      <c r="JKH1" s="703"/>
      <c r="JKI1" s="703"/>
      <c r="JKJ1" s="703"/>
      <c r="JKK1" s="703"/>
      <c r="JKL1" s="703"/>
      <c r="JKM1" s="703"/>
      <c r="JKN1" s="703"/>
      <c r="JKO1" s="703"/>
      <c r="JKP1" s="703"/>
      <c r="JKQ1" s="703"/>
      <c r="JKR1" s="703"/>
      <c r="JKS1" s="703"/>
      <c r="JKT1" s="703"/>
      <c r="JKU1" s="703"/>
      <c r="JKV1" s="703"/>
      <c r="JKW1" s="703"/>
      <c r="JKX1" s="703"/>
      <c r="JKY1" s="703"/>
      <c r="JKZ1" s="703"/>
      <c r="JLA1" s="703"/>
      <c r="JLB1" s="703"/>
      <c r="JLC1" s="703"/>
      <c r="JLD1" s="703"/>
      <c r="JLE1" s="703"/>
      <c r="JLF1" s="703"/>
      <c r="JLG1" s="703"/>
      <c r="JLH1" s="703"/>
      <c r="JLI1" s="703"/>
      <c r="JLJ1" s="703"/>
      <c r="JLK1" s="703"/>
      <c r="JLL1" s="703"/>
      <c r="JLM1" s="703"/>
      <c r="JLN1" s="703"/>
      <c r="JLO1" s="703"/>
      <c r="JLP1" s="703"/>
      <c r="JLQ1" s="703"/>
      <c r="JLR1" s="703"/>
      <c r="JLS1" s="703"/>
      <c r="JLT1" s="703"/>
      <c r="JLU1" s="703"/>
      <c r="JLV1" s="703"/>
      <c r="JLW1" s="703"/>
      <c r="JLX1" s="703"/>
      <c r="JLY1" s="703"/>
      <c r="JLZ1" s="703"/>
      <c r="JMA1" s="703"/>
      <c r="JMB1" s="703"/>
      <c r="JMC1" s="703"/>
      <c r="JMD1" s="703"/>
      <c r="JME1" s="703"/>
      <c r="JMF1" s="703"/>
      <c r="JMG1" s="703"/>
      <c r="JMH1" s="703"/>
      <c r="JMI1" s="703"/>
      <c r="JMJ1" s="703"/>
      <c r="JMK1" s="703"/>
      <c r="JML1" s="703"/>
      <c r="JMM1" s="703"/>
      <c r="JMN1" s="703"/>
      <c r="JMO1" s="703"/>
      <c r="JMP1" s="703"/>
      <c r="JMQ1" s="703"/>
      <c r="JMR1" s="703"/>
      <c r="JMS1" s="703"/>
      <c r="JMT1" s="703"/>
      <c r="JMU1" s="703"/>
      <c r="JMV1" s="703"/>
      <c r="JMW1" s="703"/>
      <c r="JMX1" s="703"/>
      <c r="JMY1" s="703"/>
      <c r="JMZ1" s="703"/>
      <c r="JNA1" s="703"/>
      <c r="JNB1" s="703"/>
      <c r="JNC1" s="703"/>
      <c r="JND1" s="703"/>
      <c r="JNE1" s="703"/>
      <c r="JNF1" s="703"/>
      <c r="JNG1" s="703"/>
      <c r="JNH1" s="703"/>
      <c r="JNI1" s="703"/>
      <c r="JNJ1" s="703"/>
      <c r="JNK1" s="703"/>
      <c r="JNL1" s="703"/>
      <c r="JNM1" s="703"/>
      <c r="JNN1" s="703"/>
      <c r="JNO1" s="703"/>
      <c r="JNP1" s="703"/>
      <c r="JNQ1" s="703"/>
      <c r="JNR1" s="703"/>
      <c r="JNS1" s="703"/>
      <c r="JNT1" s="703"/>
      <c r="JNU1" s="703"/>
      <c r="JNV1" s="703"/>
      <c r="JNW1" s="703"/>
      <c r="JNX1" s="703"/>
      <c r="JNY1" s="703"/>
      <c r="JNZ1" s="703"/>
      <c r="JOA1" s="703"/>
      <c r="JOB1" s="703"/>
      <c r="JOC1" s="703"/>
      <c r="JOD1" s="703"/>
      <c r="JOE1" s="703"/>
      <c r="JOF1" s="703"/>
      <c r="JOG1" s="703"/>
      <c r="JOH1" s="703"/>
      <c r="JOI1" s="703"/>
      <c r="JOJ1" s="703"/>
      <c r="JOK1" s="703"/>
      <c r="JOL1" s="703"/>
      <c r="JOM1" s="703"/>
      <c r="JON1" s="703"/>
      <c r="JOO1" s="703"/>
      <c r="JOP1" s="703"/>
      <c r="JOQ1" s="703"/>
      <c r="JOR1" s="703"/>
      <c r="JOS1" s="703"/>
      <c r="JOT1" s="703"/>
      <c r="JOU1" s="703"/>
      <c r="JOV1" s="703"/>
      <c r="JOW1" s="703"/>
      <c r="JOX1" s="703"/>
      <c r="JOY1" s="703"/>
      <c r="JOZ1" s="703"/>
      <c r="JPA1" s="703"/>
      <c r="JPB1" s="703"/>
      <c r="JPC1" s="703"/>
      <c r="JPD1" s="703"/>
      <c r="JPE1" s="703"/>
      <c r="JPF1" s="703"/>
      <c r="JPG1" s="703"/>
      <c r="JPH1" s="703"/>
      <c r="JPI1" s="703"/>
      <c r="JPJ1" s="703"/>
      <c r="JPK1" s="703"/>
      <c r="JPL1" s="703"/>
      <c r="JPM1" s="703"/>
      <c r="JPN1" s="703"/>
      <c r="JPO1" s="703"/>
      <c r="JPP1" s="703"/>
      <c r="JPQ1" s="703"/>
      <c r="JPR1" s="703"/>
      <c r="JPS1" s="703"/>
      <c r="JPT1" s="703"/>
      <c r="JPU1" s="703"/>
      <c r="JPV1" s="703"/>
      <c r="JPW1" s="703"/>
      <c r="JPX1" s="703"/>
      <c r="JPY1" s="703"/>
      <c r="JPZ1" s="703"/>
      <c r="JQA1" s="703"/>
      <c r="JQB1" s="703"/>
      <c r="JQC1" s="703"/>
      <c r="JQD1" s="703"/>
      <c r="JQE1" s="703"/>
      <c r="JQF1" s="703"/>
      <c r="JQG1" s="703"/>
      <c r="JQH1" s="703"/>
      <c r="JQI1" s="703"/>
      <c r="JQJ1" s="703"/>
      <c r="JQK1" s="703"/>
      <c r="JQL1" s="703"/>
      <c r="JQM1" s="703"/>
      <c r="JQN1" s="703"/>
      <c r="JQO1" s="703"/>
      <c r="JQP1" s="703"/>
      <c r="JQQ1" s="703"/>
      <c r="JQR1" s="703"/>
      <c r="JQS1" s="703"/>
      <c r="JQT1" s="703"/>
      <c r="JQU1" s="703"/>
      <c r="JQV1" s="703"/>
      <c r="JQW1" s="703"/>
      <c r="JQX1" s="703"/>
      <c r="JQY1" s="703"/>
      <c r="JQZ1" s="703"/>
      <c r="JRA1" s="703"/>
      <c r="JRB1" s="703"/>
      <c r="JRC1" s="703"/>
      <c r="JRD1" s="703"/>
      <c r="JRE1" s="703"/>
      <c r="JRF1" s="703"/>
      <c r="JRG1" s="703"/>
      <c r="JRH1" s="703"/>
      <c r="JRI1" s="703"/>
      <c r="JRJ1" s="703"/>
      <c r="JRK1" s="703"/>
      <c r="JRL1" s="703"/>
      <c r="JRM1" s="703"/>
      <c r="JRN1" s="703"/>
      <c r="JRO1" s="703"/>
      <c r="JRP1" s="703"/>
      <c r="JRQ1" s="703"/>
      <c r="JRR1" s="703"/>
      <c r="JRS1" s="703"/>
      <c r="JRT1" s="703"/>
      <c r="JRU1" s="703"/>
      <c r="JRV1" s="703"/>
      <c r="JRW1" s="703"/>
      <c r="JRX1" s="703"/>
      <c r="JRY1" s="703"/>
      <c r="JRZ1" s="703"/>
      <c r="JSA1" s="703"/>
      <c r="JSB1" s="703"/>
      <c r="JSC1" s="703"/>
      <c r="JSD1" s="703"/>
      <c r="JSE1" s="703"/>
      <c r="JSF1" s="703"/>
      <c r="JSG1" s="703"/>
      <c r="JSH1" s="703"/>
      <c r="JSI1" s="703"/>
      <c r="JSJ1" s="703"/>
      <c r="JSK1" s="703"/>
      <c r="JSL1" s="703"/>
      <c r="JSM1" s="703"/>
      <c r="JSN1" s="703"/>
      <c r="JSO1" s="703"/>
      <c r="JSP1" s="703"/>
      <c r="JSQ1" s="703"/>
      <c r="JSR1" s="703"/>
      <c r="JSS1" s="703"/>
      <c r="JST1" s="703"/>
      <c r="JSU1" s="703"/>
      <c r="JSV1" s="703"/>
      <c r="JSW1" s="703"/>
      <c r="JSX1" s="703"/>
      <c r="JSY1" s="703"/>
      <c r="JSZ1" s="703"/>
      <c r="JTA1" s="703"/>
      <c r="JTB1" s="703"/>
      <c r="JTC1" s="703"/>
      <c r="JTD1" s="703"/>
      <c r="JTE1" s="703"/>
      <c r="JTF1" s="703"/>
      <c r="JTG1" s="703"/>
      <c r="JTH1" s="703"/>
      <c r="JTI1" s="703"/>
      <c r="JTJ1" s="703"/>
      <c r="JTK1" s="703"/>
      <c r="JTL1" s="703"/>
      <c r="JTM1" s="703"/>
      <c r="JTN1" s="703"/>
      <c r="JTO1" s="703"/>
      <c r="JTP1" s="703"/>
      <c r="JTQ1" s="703"/>
      <c r="JTR1" s="703"/>
      <c r="JTS1" s="703"/>
      <c r="JTT1" s="703"/>
      <c r="JTU1" s="703"/>
      <c r="JTV1" s="703"/>
      <c r="JTW1" s="703"/>
      <c r="JTX1" s="703"/>
      <c r="JTY1" s="703"/>
      <c r="JTZ1" s="703"/>
      <c r="JUA1" s="703"/>
      <c r="JUB1" s="703"/>
      <c r="JUC1" s="703"/>
      <c r="JUD1" s="703"/>
      <c r="JUE1" s="703"/>
      <c r="JUF1" s="703"/>
      <c r="JUG1" s="703"/>
      <c r="JUH1" s="703"/>
      <c r="JUI1" s="703"/>
      <c r="JUJ1" s="703"/>
      <c r="JUK1" s="703"/>
      <c r="JUL1" s="703"/>
      <c r="JUM1" s="703"/>
      <c r="JUN1" s="703"/>
      <c r="JUO1" s="703"/>
      <c r="JUP1" s="703"/>
      <c r="JUQ1" s="703"/>
      <c r="JUR1" s="703"/>
      <c r="JUS1" s="703"/>
      <c r="JUT1" s="703"/>
      <c r="JUU1" s="703"/>
      <c r="JUV1" s="703"/>
      <c r="JUW1" s="703"/>
      <c r="JUX1" s="703"/>
      <c r="JUY1" s="703"/>
      <c r="JUZ1" s="703"/>
      <c r="JVA1" s="703"/>
      <c r="JVB1" s="703"/>
      <c r="JVC1" s="703"/>
      <c r="JVD1" s="703"/>
      <c r="JVE1" s="703"/>
      <c r="JVF1" s="703"/>
      <c r="JVG1" s="703"/>
      <c r="JVH1" s="703"/>
      <c r="JVI1" s="703"/>
      <c r="JVJ1" s="703"/>
      <c r="JVK1" s="703"/>
      <c r="JVL1" s="703"/>
      <c r="JVM1" s="703"/>
      <c r="JVN1" s="703"/>
      <c r="JVO1" s="703"/>
      <c r="JVP1" s="703"/>
      <c r="JVQ1" s="703"/>
      <c r="JVR1" s="703"/>
      <c r="JVS1" s="703"/>
      <c r="JVT1" s="703"/>
      <c r="JVU1" s="703"/>
      <c r="JVV1" s="703"/>
      <c r="JVW1" s="703"/>
      <c r="JVX1" s="703"/>
      <c r="JVY1" s="703"/>
      <c r="JVZ1" s="703"/>
      <c r="JWA1" s="703"/>
      <c r="JWB1" s="703"/>
      <c r="JWC1" s="703"/>
      <c r="JWD1" s="703"/>
      <c r="JWE1" s="703"/>
      <c r="JWF1" s="703"/>
      <c r="JWG1" s="703"/>
      <c r="JWH1" s="703"/>
      <c r="JWI1" s="703"/>
      <c r="JWJ1" s="703"/>
      <c r="JWK1" s="703"/>
      <c r="JWL1" s="703"/>
      <c r="JWM1" s="703"/>
      <c r="JWN1" s="703"/>
      <c r="JWO1" s="703"/>
      <c r="JWP1" s="703"/>
      <c r="JWQ1" s="703"/>
      <c r="JWR1" s="703"/>
      <c r="JWS1" s="703"/>
      <c r="JWT1" s="703"/>
      <c r="JWU1" s="703"/>
      <c r="JWV1" s="703"/>
      <c r="JWW1" s="703"/>
      <c r="JWX1" s="703"/>
      <c r="JWY1" s="703"/>
      <c r="JWZ1" s="703"/>
      <c r="JXA1" s="703"/>
      <c r="JXB1" s="703"/>
      <c r="JXC1" s="703"/>
      <c r="JXD1" s="703"/>
      <c r="JXE1" s="703"/>
      <c r="JXF1" s="703"/>
      <c r="JXG1" s="703"/>
      <c r="JXH1" s="703"/>
      <c r="JXI1" s="703"/>
      <c r="JXJ1" s="703"/>
      <c r="JXK1" s="703"/>
      <c r="JXL1" s="703"/>
      <c r="JXM1" s="703"/>
      <c r="JXN1" s="703"/>
      <c r="JXO1" s="703"/>
      <c r="JXP1" s="703"/>
      <c r="JXQ1" s="703"/>
      <c r="JXR1" s="703"/>
      <c r="JXS1" s="703"/>
      <c r="JXT1" s="703"/>
      <c r="JXU1" s="703"/>
      <c r="JXV1" s="703"/>
      <c r="JXW1" s="703"/>
      <c r="JXX1" s="703"/>
      <c r="JXY1" s="703"/>
      <c r="JXZ1" s="703"/>
      <c r="JYA1" s="703"/>
      <c r="JYB1" s="703"/>
      <c r="JYC1" s="703"/>
      <c r="JYD1" s="703"/>
      <c r="JYE1" s="703"/>
      <c r="JYF1" s="703"/>
      <c r="JYG1" s="703"/>
      <c r="JYH1" s="703"/>
      <c r="JYI1" s="703"/>
      <c r="JYJ1" s="703"/>
      <c r="JYK1" s="703"/>
      <c r="JYL1" s="703"/>
      <c r="JYM1" s="703"/>
      <c r="JYN1" s="703"/>
      <c r="JYO1" s="703"/>
      <c r="JYP1" s="703"/>
      <c r="JYQ1" s="703"/>
      <c r="JYR1" s="703"/>
      <c r="JYS1" s="703"/>
      <c r="JYT1" s="703"/>
      <c r="JYU1" s="703"/>
      <c r="JYV1" s="703"/>
      <c r="JYW1" s="703"/>
      <c r="JYX1" s="703"/>
      <c r="JYY1" s="703"/>
      <c r="JYZ1" s="703"/>
      <c r="JZA1" s="703"/>
      <c r="JZB1" s="703"/>
      <c r="JZC1" s="703"/>
      <c r="JZD1" s="703"/>
      <c r="JZE1" s="703"/>
      <c r="JZF1" s="703"/>
      <c r="JZG1" s="703"/>
      <c r="JZH1" s="703"/>
      <c r="JZI1" s="703"/>
      <c r="JZJ1" s="703"/>
      <c r="JZK1" s="703"/>
      <c r="JZL1" s="703"/>
      <c r="JZM1" s="703"/>
      <c r="JZN1" s="703"/>
      <c r="JZO1" s="703"/>
      <c r="JZP1" s="703"/>
      <c r="JZQ1" s="703"/>
      <c r="JZR1" s="703"/>
      <c r="JZS1" s="703"/>
      <c r="JZT1" s="703"/>
      <c r="JZU1" s="703"/>
      <c r="JZV1" s="703"/>
      <c r="JZW1" s="703"/>
      <c r="JZX1" s="703"/>
      <c r="JZY1" s="703"/>
      <c r="JZZ1" s="703"/>
      <c r="KAA1" s="703"/>
      <c r="KAB1" s="703"/>
      <c r="KAC1" s="703"/>
      <c r="KAD1" s="703"/>
      <c r="KAE1" s="703"/>
      <c r="KAF1" s="703"/>
      <c r="KAG1" s="703"/>
      <c r="KAH1" s="703"/>
      <c r="KAI1" s="703"/>
      <c r="KAJ1" s="703"/>
      <c r="KAK1" s="703"/>
      <c r="KAL1" s="703"/>
      <c r="KAM1" s="703"/>
      <c r="KAN1" s="703"/>
      <c r="KAO1" s="703"/>
      <c r="KAP1" s="703"/>
      <c r="KAQ1" s="703"/>
      <c r="KAR1" s="703"/>
      <c r="KAS1" s="703"/>
      <c r="KAT1" s="703"/>
      <c r="KAU1" s="703"/>
      <c r="KAV1" s="703"/>
      <c r="KAW1" s="703"/>
      <c r="KAX1" s="703"/>
      <c r="KAY1" s="703"/>
      <c r="KAZ1" s="703"/>
      <c r="KBA1" s="703"/>
      <c r="KBB1" s="703"/>
      <c r="KBC1" s="703"/>
      <c r="KBD1" s="703"/>
      <c r="KBE1" s="703"/>
      <c r="KBF1" s="703"/>
      <c r="KBG1" s="703"/>
      <c r="KBH1" s="703"/>
      <c r="KBI1" s="703"/>
      <c r="KBJ1" s="703"/>
      <c r="KBK1" s="703"/>
      <c r="KBL1" s="703"/>
      <c r="KBM1" s="703"/>
      <c r="KBN1" s="703"/>
      <c r="KBO1" s="703"/>
      <c r="KBP1" s="703"/>
      <c r="KBQ1" s="703"/>
      <c r="KBR1" s="703"/>
      <c r="KBS1" s="703"/>
      <c r="KBT1" s="703"/>
      <c r="KBU1" s="703"/>
      <c r="KBV1" s="703"/>
      <c r="KBW1" s="703"/>
      <c r="KBX1" s="703"/>
      <c r="KBY1" s="703"/>
      <c r="KBZ1" s="703"/>
      <c r="KCA1" s="703"/>
      <c r="KCB1" s="703"/>
      <c r="KCC1" s="703"/>
      <c r="KCD1" s="703"/>
      <c r="KCE1" s="703"/>
      <c r="KCF1" s="703"/>
      <c r="KCG1" s="703"/>
      <c r="KCH1" s="703"/>
      <c r="KCI1" s="703"/>
      <c r="KCJ1" s="703"/>
      <c r="KCK1" s="703"/>
      <c r="KCL1" s="703"/>
      <c r="KCM1" s="703"/>
      <c r="KCN1" s="703"/>
      <c r="KCO1" s="703"/>
      <c r="KCP1" s="703"/>
      <c r="KCQ1" s="703"/>
      <c r="KCR1" s="703"/>
      <c r="KCS1" s="703"/>
      <c r="KCT1" s="703"/>
      <c r="KCU1" s="703"/>
      <c r="KCV1" s="703"/>
      <c r="KCW1" s="703"/>
      <c r="KCX1" s="703"/>
      <c r="KCY1" s="703"/>
      <c r="KCZ1" s="703"/>
      <c r="KDA1" s="703"/>
      <c r="KDB1" s="703"/>
      <c r="KDC1" s="703"/>
      <c r="KDD1" s="703"/>
      <c r="KDE1" s="703"/>
      <c r="KDF1" s="703"/>
      <c r="KDG1" s="703"/>
      <c r="KDH1" s="703"/>
      <c r="KDI1" s="703"/>
      <c r="KDJ1" s="703"/>
      <c r="KDK1" s="703"/>
      <c r="KDL1" s="703"/>
      <c r="KDM1" s="703"/>
      <c r="KDN1" s="703"/>
      <c r="KDO1" s="703"/>
      <c r="KDP1" s="703"/>
      <c r="KDQ1" s="703"/>
      <c r="KDR1" s="703"/>
      <c r="KDS1" s="703"/>
      <c r="KDT1" s="703"/>
      <c r="KDU1" s="703"/>
      <c r="KDV1" s="703"/>
      <c r="KDW1" s="703"/>
      <c r="KDX1" s="703"/>
      <c r="KDY1" s="703"/>
      <c r="KDZ1" s="703"/>
      <c r="KEA1" s="703"/>
      <c r="KEB1" s="703"/>
      <c r="KEC1" s="703"/>
      <c r="KED1" s="703"/>
      <c r="KEE1" s="703"/>
      <c r="KEF1" s="703"/>
      <c r="KEG1" s="703"/>
      <c r="KEH1" s="703"/>
      <c r="KEI1" s="703"/>
      <c r="KEJ1" s="703"/>
      <c r="KEK1" s="703"/>
      <c r="KEL1" s="703"/>
      <c r="KEM1" s="703"/>
      <c r="KEN1" s="703"/>
      <c r="KEO1" s="703"/>
      <c r="KEP1" s="703"/>
      <c r="KEQ1" s="703"/>
      <c r="KER1" s="703"/>
      <c r="KES1" s="703"/>
      <c r="KET1" s="703"/>
      <c r="KEU1" s="703"/>
      <c r="KEV1" s="703"/>
      <c r="KEW1" s="703"/>
      <c r="KEX1" s="703"/>
      <c r="KEY1" s="703"/>
      <c r="KEZ1" s="703"/>
      <c r="KFA1" s="703"/>
      <c r="KFB1" s="703"/>
      <c r="KFC1" s="703"/>
      <c r="KFD1" s="703"/>
      <c r="KFE1" s="703"/>
      <c r="KFF1" s="703"/>
      <c r="KFG1" s="703"/>
      <c r="KFH1" s="703"/>
      <c r="KFI1" s="703"/>
      <c r="KFJ1" s="703"/>
      <c r="KFK1" s="703"/>
      <c r="KFL1" s="703"/>
      <c r="KFM1" s="703"/>
      <c r="KFN1" s="703"/>
      <c r="KFO1" s="703"/>
      <c r="KFP1" s="703"/>
      <c r="KFQ1" s="703"/>
      <c r="KFR1" s="703"/>
      <c r="KFS1" s="703"/>
      <c r="KFT1" s="703"/>
      <c r="KFU1" s="703"/>
      <c r="KFV1" s="703"/>
      <c r="KFW1" s="703"/>
      <c r="KFX1" s="703"/>
      <c r="KFY1" s="703"/>
      <c r="KFZ1" s="703"/>
      <c r="KGA1" s="703"/>
      <c r="KGB1" s="703"/>
      <c r="KGC1" s="703"/>
      <c r="KGD1" s="703"/>
      <c r="KGE1" s="703"/>
      <c r="KGF1" s="703"/>
      <c r="KGG1" s="703"/>
      <c r="KGH1" s="703"/>
      <c r="KGI1" s="703"/>
      <c r="KGJ1" s="703"/>
      <c r="KGK1" s="703"/>
      <c r="KGL1" s="703"/>
      <c r="KGM1" s="703"/>
      <c r="KGN1" s="703"/>
      <c r="KGO1" s="703"/>
      <c r="KGP1" s="703"/>
      <c r="KGQ1" s="703"/>
      <c r="KGR1" s="703"/>
      <c r="KGS1" s="703"/>
      <c r="KGT1" s="703"/>
      <c r="KGU1" s="703"/>
      <c r="KGV1" s="703"/>
      <c r="KGW1" s="703"/>
      <c r="KGX1" s="703"/>
      <c r="KGY1" s="703"/>
      <c r="KGZ1" s="703"/>
      <c r="KHA1" s="703"/>
      <c r="KHB1" s="703"/>
      <c r="KHC1" s="703"/>
      <c r="KHD1" s="703"/>
      <c r="KHE1" s="703"/>
      <c r="KHF1" s="703"/>
      <c r="KHG1" s="703"/>
      <c r="KHH1" s="703"/>
      <c r="KHI1" s="703"/>
      <c r="KHJ1" s="703"/>
      <c r="KHK1" s="703"/>
      <c r="KHL1" s="703"/>
      <c r="KHM1" s="703"/>
      <c r="KHN1" s="703"/>
      <c r="KHO1" s="703"/>
      <c r="KHP1" s="703"/>
      <c r="KHQ1" s="703"/>
      <c r="KHR1" s="703"/>
      <c r="KHS1" s="703"/>
      <c r="KHT1" s="703"/>
      <c r="KHU1" s="703"/>
      <c r="KHV1" s="703"/>
      <c r="KHW1" s="703"/>
      <c r="KHX1" s="703"/>
      <c r="KHY1" s="703"/>
      <c r="KHZ1" s="703"/>
      <c r="KIA1" s="703"/>
      <c r="KIB1" s="703"/>
      <c r="KIC1" s="703"/>
      <c r="KID1" s="703"/>
      <c r="KIE1" s="703"/>
      <c r="KIF1" s="703"/>
      <c r="KIG1" s="703"/>
      <c r="KIH1" s="703"/>
      <c r="KII1" s="703"/>
      <c r="KIJ1" s="703"/>
      <c r="KIK1" s="703"/>
      <c r="KIL1" s="703"/>
      <c r="KIM1" s="703"/>
      <c r="KIN1" s="703"/>
      <c r="KIO1" s="703"/>
      <c r="KIP1" s="703"/>
      <c r="KIQ1" s="703"/>
      <c r="KIR1" s="703"/>
      <c r="KIS1" s="703"/>
      <c r="KIT1" s="703"/>
      <c r="KIU1" s="703"/>
      <c r="KIV1" s="703"/>
      <c r="KIW1" s="703"/>
      <c r="KIX1" s="703"/>
      <c r="KIY1" s="703"/>
      <c r="KIZ1" s="703"/>
      <c r="KJA1" s="703"/>
      <c r="KJB1" s="703"/>
      <c r="KJC1" s="703"/>
      <c r="KJD1" s="703"/>
      <c r="KJE1" s="703"/>
      <c r="KJF1" s="703"/>
      <c r="KJG1" s="703"/>
      <c r="KJH1" s="703"/>
      <c r="KJI1" s="703"/>
      <c r="KJJ1" s="703"/>
      <c r="KJK1" s="703"/>
      <c r="KJL1" s="703"/>
      <c r="KJM1" s="703"/>
      <c r="KJN1" s="703"/>
      <c r="KJO1" s="703"/>
      <c r="KJP1" s="703"/>
      <c r="KJQ1" s="703"/>
      <c r="KJR1" s="703"/>
      <c r="KJS1" s="703"/>
      <c r="KJT1" s="703"/>
      <c r="KJU1" s="703"/>
      <c r="KJV1" s="703"/>
      <c r="KJW1" s="703"/>
      <c r="KJX1" s="703"/>
      <c r="KJY1" s="703"/>
      <c r="KJZ1" s="703"/>
      <c r="KKA1" s="703"/>
      <c r="KKB1" s="703"/>
      <c r="KKC1" s="703"/>
      <c r="KKD1" s="703"/>
      <c r="KKE1" s="703"/>
      <c r="KKF1" s="703"/>
      <c r="KKG1" s="703"/>
      <c r="KKH1" s="703"/>
      <c r="KKI1" s="703"/>
      <c r="KKJ1" s="703"/>
      <c r="KKK1" s="703"/>
      <c r="KKL1" s="703"/>
      <c r="KKM1" s="703"/>
      <c r="KKN1" s="703"/>
      <c r="KKO1" s="703"/>
      <c r="KKP1" s="703"/>
      <c r="KKQ1" s="703"/>
      <c r="KKR1" s="703"/>
      <c r="KKS1" s="703"/>
      <c r="KKT1" s="703"/>
      <c r="KKU1" s="703"/>
      <c r="KKV1" s="703"/>
      <c r="KKW1" s="703"/>
      <c r="KKX1" s="703"/>
      <c r="KKY1" s="703"/>
      <c r="KKZ1" s="703"/>
      <c r="KLA1" s="703"/>
      <c r="KLB1" s="703"/>
      <c r="KLC1" s="703"/>
      <c r="KLD1" s="703"/>
      <c r="KLE1" s="703"/>
      <c r="KLF1" s="703"/>
      <c r="KLG1" s="703"/>
      <c r="KLH1" s="703"/>
      <c r="KLI1" s="703"/>
      <c r="KLJ1" s="703"/>
      <c r="KLK1" s="703"/>
      <c r="KLL1" s="703"/>
      <c r="KLM1" s="703"/>
      <c r="KLN1" s="703"/>
      <c r="KLO1" s="703"/>
      <c r="KLP1" s="703"/>
      <c r="KLQ1" s="703"/>
      <c r="KLR1" s="703"/>
      <c r="KLS1" s="703"/>
      <c r="KLT1" s="703"/>
      <c r="KLU1" s="703"/>
      <c r="KLV1" s="703"/>
      <c r="KLW1" s="703"/>
      <c r="KLX1" s="703"/>
      <c r="KLY1" s="703"/>
      <c r="KLZ1" s="703"/>
      <c r="KMA1" s="703"/>
      <c r="KMB1" s="703"/>
      <c r="KMC1" s="703"/>
      <c r="KMD1" s="703"/>
      <c r="KME1" s="703"/>
      <c r="KMF1" s="703"/>
      <c r="KMG1" s="703"/>
      <c r="KMH1" s="703"/>
      <c r="KMI1" s="703"/>
      <c r="KMJ1" s="703"/>
      <c r="KMK1" s="703"/>
      <c r="KML1" s="703"/>
      <c r="KMM1" s="703"/>
      <c r="KMN1" s="703"/>
      <c r="KMO1" s="703"/>
      <c r="KMP1" s="703"/>
      <c r="KMQ1" s="703"/>
      <c r="KMR1" s="703"/>
      <c r="KMS1" s="703"/>
      <c r="KMT1" s="703"/>
      <c r="KMU1" s="703"/>
      <c r="KMV1" s="703"/>
      <c r="KMW1" s="703"/>
      <c r="KMX1" s="703"/>
      <c r="KMY1" s="703"/>
      <c r="KMZ1" s="703"/>
      <c r="KNA1" s="703"/>
      <c r="KNB1" s="703"/>
      <c r="KNC1" s="703"/>
      <c r="KND1" s="703"/>
      <c r="KNE1" s="703"/>
      <c r="KNF1" s="703"/>
      <c r="KNG1" s="703"/>
      <c r="KNH1" s="703"/>
      <c r="KNI1" s="703"/>
      <c r="KNJ1" s="703"/>
      <c r="KNK1" s="703"/>
      <c r="KNL1" s="703"/>
      <c r="KNM1" s="703"/>
      <c r="KNN1" s="703"/>
      <c r="KNO1" s="703"/>
      <c r="KNP1" s="703"/>
      <c r="KNQ1" s="703"/>
      <c r="KNR1" s="703"/>
      <c r="KNS1" s="703"/>
      <c r="KNT1" s="703"/>
      <c r="KNU1" s="703"/>
      <c r="KNV1" s="703"/>
      <c r="KNW1" s="703"/>
      <c r="KNX1" s="703"/>
      <c r="KNY1" s="703"/>
      <c r="KNZ1" s="703"/>
      <c r="KOA1" s="703"/>
      <c r="KOB1" s="703"/>
      <c r="KOC1" s="703"/>
      <c r="KOD1" s="703"/>
      <c r="KOE1" s="703"/>
      <c r="KOF1" s="703"/>
      <c r="KOG1" s="703"/>
      <c r="KOH1" s="703"/>
      <c r="KOI1" s="703"/>
      <c r="KOJ1" s="703"/>
      <c r="KOK1" s="703"/>
      <c r="KOL1" s="703"/>
      <c r="KOM1" s="703"/>
      <c r="KON1" s="703"/>
      <c r="KOO1" s="703"/>
      <c r="KOP1" s="703"/>
      <c r="KOQ1" s="703"/>
      <c r="KOR1" s="703"/>
      <c r="KOS1" s="703"/>
      <c r="KOT1" s="703"/>
      <c r="KOU1" s="703"/>
      <c r="KOV1" s="703"/>
      <c r="KOW1" s="703"/>
      <c r="KOX1" s="703"/>
      <c r="KOY1" s="703"/>
      <c r="KOZ1" s="703"/>
      <c r="KPA1" s="703"/>
      <c r="KPB1" s="703"/>
      <c r="KPC1" s="703"/>
      <c r="KPD1" s="703"/>
      <c r="KPE1" s="703"/>
      <c r="KPF1" s="703"/>
      <c r="KPG1" s="703"/>
      <c r="KPH1" s="703"/>
      <c r="KPI1" s="703"/>
      <c r="KPJ1" s="703"/>
      <c r="KPK1" s="703"/>
      <c r="KPL1" s="703"/>
      <c r="KPM1" s="703"/>
      <c r="KPN1" s="703"/>
      <c r="KPO1" s="703"/>
      <c r="KPP1" s="703"/>
      <c r="KPQ1" s="703"/>
      <c r="KPR1" s="703"/>
      <c r="KPS1" s="703"/>
      <c r="KPT1" s="703"/>
      <c r="KPU1" s="703"/>
      <c r="KPV1" s="703"/>
      <c r="KPW1" s="703"/>
      <c r="KPX1" s="703"/>
      <c r="KPY1" s="703"/>
      <c r="KPZ1" s="703"/>
      <c r="KQA1" s="703"/>
      <c r="KQB1" s="703"/>
      <c r="KQC1" s="703"/>
      <c r="KQD1" s="703"/>
      <c r="KQE1" s="703"/>
      <c r="KQF1" s="703"/>
      <c r="KQG1" s="703"/>
      <c r="KQH1" s="703"/>
      <c r="KQI1" s="703"/>
      <c r="KQJ1" s="703"/>
      <c r="KQK1" s="703"/>
      <c r="KQL1" s="703"/>
      <c r="KQM1" s="703"/>
      <c r="KQN1" s="703"/>
      <c r="KQO1" s="703"/>
      <c r="KQP1" s="703"/>
      <c r="KQQ1" s="703"/>
      <c r="KQR1" s="703"/>
      <c r="KQS1" s="703"/>
      <c r="KQT1" s="703"/>
      <c r="KQU1" s="703"/>
      <c r="KQV1" s="703"/>
      <c r="KQW1" s="703"/>
      <c r="KQX1" s="703"/>
      <c r="KQY1" s="703"/>
      <c r="KQZ1" s="703"/>
      <c r="KRA1" s="703"/>
      <c r="KRB1" s="703"/>
      <c r="KRC1" s="703"/>
      <c r="KRD1" s="703"/>
      <c r="KRE1" s="703"/>
      <c r="KRF1" s="703"/>
      <c r="KRG1" s="703"/>
      <c r="KRH1" s="703"/>
      <c r="KRI1" s="703"/>
      <c r="KRJ1" s="703"/>
      <c r="KRK1" s="703"/>
      <c r="KRL1" s="703"/>
      <c r="KRM1" s="703"/>
      <c r="KRN1" s="703"/>
      <c r="KRO1" s="703"/>
      <c r="KRP1" s="703"/>
      <c r="KRQ1" s="703"/>
      <c r="KRR1" s="703"/>
      <c r="KRS1" s="703"/>
      <c r="KRT1" s="703"/>
      <c r="KRU1" s="703"/>
      <c r="KRV1" s="703"/>
      <c r="KRW1" s="703"/>
      <c r="KRX1" s="703"/>
      <c r="KRY1" s="703"/>
      <c r="KRZ1" s="703"/>
      <c r="KSA1" s="703"/>
      <c r="KSB1" s="703"/>
      <c r="KSC1" s="703"/>
      <c r="KSD1" s="703"/>
      <c r="KSE1" s="703"/>
      <c r="KSF1" s="703"/>
      <c r="KSG1" s="703"/>
      <c r="KSH1" s="703"/>
      <c r="KSI1" s="703"/>
      <c r="KSJ1" s="703"/>
      <c r="KSK1" s="703"/>
      <c r="KSL1" s="703"/>
      <c r="KSM1" s="703"/>
      <c r="KSN1" s="703"/>
      <c r="KSO1" s="703"/>
      <c r="KSP1" s="703"/>
      <c r="KSQ1" s="703"/>
      <c r="KSR1" s="703"/>
      <c r="KSS1" s="703"/>
      <c r="KST1" s="703"/>
      <c r="KSU1" s="703"/>
      <c r="KSV1" s="703"/>
      <c r="KSW1" s="703"/>
      <c r="KSX1" s="703"/>
      <c r="KSY1" s="703"/>
      <c r="KSZ1" s="703"/>
      <c r="KTA1" s="703"/>
      <c r="KTB1" s="703"/>
      <c r="KTC1" s="703"/>
      <c r="KTD1" s="703"/>
      <c r="KTE1" s="703"/>
      <c r="KTF1" s="703"/>
      <c r="KTG1" s="703"/>
      <c r="KTH1" s="703"/>
      <c r="KTI1" s="703"/>
      <c r="KTJ1" s="703"/>
      <c r="KTK1" s="703"/>
      <c r="KTL1" s="703"/>
      <c r="KTM1" s="703"/>
      <c r="KTN1" s="703"/>
      <c r="KTO1" s="703"/>
      <c r="KTP1" s="703"/>
      <c r="KTQ1" s="703"/>
      <c r="KTR1" s="703"/>
      <c r="KTS1" s="703"/>
      <c r="KTT1" s="703"/>
      <c r="KTU1" s="703"/>
      <c r="KTV1" s="703"/>
      <c r="KTW1" s="703"/>
      <c r="KTX1" s="703"/>
      <c r="KTY1" s="703"/>
      <c r="KTZ1" s="703"/>
      <c r="KUA1" s="703"/>
      <c r="KUB1" s="703"/>
      <c r="KUC1" s="703"/>
      <c r="KUD1" s="703"/>
      <c r="KUE1" s="703"/>
      <c r="KUF1" s="703"/>
      <c r="KUG1" s="703"/>
      <c r="KUH1" s="703"/>
      <c r="KUI1" s="703"/>
      <c r="KUJ1" s="703"/>
      <c r="KUK1" s="703"/>
      <c r="KUL1" s="703"/>
      <c r="KUM1" s="703"/>
      <c r="KUN1" s="703"/>
      <c r="KUO1" s="703"/>
      <c r="KUP1" s="703"/>
      <c r="KUQ1" s="703"/>
      <c r="KUR1" s="703"/>
      <c r="KUS1" s="703"/>
      <c r="KUT1" s="703"/>
      <c r="KUU1" s="703"/>
      <c r="KUV1" s="703"/>
      <c r="KUW1" s="703"/>
      <c r="KUX1" s="703"/>
      <c r="KUY1" s="703"/>
      <c r="KUZ1" s="703"/>
      <c r="KVA1" s="703"/>
      <c r="KVB1" s="703"/>
      <c r="KVC1" s="703"/>
      <c r="KVD1" s="703"/>
      <c r="KVE1" s="703"/>
      <c r="KVF1" s="703"/>
      <c r="KVG1" s="703"/>
      <c r="KVH1" s="703"/>
      <c r="KVI1" s="703"/>
      <c r="KVJ1" s="703"/>
      <c r="KVK1" s="703"/>
      <c r="KVL1" s="703"/>
      <c r="KVM1" s="703"/>
      <c r="KVN1" s="703"/>
      <c r="KVO1" s="703"/>
      <c r="KVP1" s="703"/>
      <c r="KVQ1" s="703"/>
      <c r="KVR1" s="703"/>
      <c r="KVS1" s="703"/>
      <c r="KVT1" s="703"/>
      <c r="KVU1" s="703"/>
      <c r="KVV1" s="703"/>
      <c r="KVW1" s="703"/>
      <c r="KVX1" s="703"/>
      <c r="KVY1" s="703"/>
      <c r="KVZ1" s="703"/>
      <c r="KWA1" s="703"/>
      <c r="KWB1" s="703"/>
      <c r="KWC1" s="703"/>
      <c r="KWD1" s="703"/>
      <c r="KWE1" s="703"/>
      <c r="KWF1" s="703"/>
      <c r="KWG1" s="703"/>
      <c r="KWH1" s="703"/>
      <c r="KWI1" s="703"/>
      <c r="KWJ1" s="703"/>
      <c r="KWK1" s="703"/>
      <c r="KWL1" s="703"/>
      <c r="KWM1" s="703"/>
      <c r="KWN1" s="703"/>
      <c r="KWO1" s="703"/>
      <c r="KWP1" s="703"/>
      <c r="KWQ1" s="703"/>
      <c r="KWR1" s="703"/>
      <c r="KWS1" s="703"/>
      <c r="KWT1" s="703"/>
      <c r="KWU1" s="703"/>
      <c r="KWV1" s="703"/>
      <c r="KWW1" s="703"/>
      <c r="KWX1" s="703"/>
      <c r="KWY1" s="703"/>
      <c r="KWZ1" s="703"/>
      <c r="KXA1" s="703"/>
      <c r="KXB1" s="703"/>
      <c r="KXC1" s="703"/>
      <c r="KXD1" s="703"/>
      <c r="KXE1" s="703"/>
      <c r="KXF1" s="703"/>
      <c r="KXG1" s="703"/>
      <c r="KXH1" s="703"/>
      <c r="KXI1" s="703"/>
      <c r="KXJ1" s="703"/>
      <c r="KXK1" s="703"/>
      <c r="KXL1" s="703"/>
      <c r="KXM1" s="703"/>
      <c r="KXN1" s="703"/>
      <c r="KXO1" s="703"/>
      <c r="KXP1" s="703"/>
      <c r="KXQ1" s="703"/>
      <c r="KXR1" s="703"/>
      <c r="KXS1" s="703"/>
      <c r="KXT1" s="703"/>
      <c r="KXU1" s="703"/>
      <c r="KXV1" s="703"/>
      <c r="KXW1" s="703"/>
      <c r="KXX1" s="703"/>
      <c r="KXY1" s="703"/>
      <c r="KXZ1" s="703"/>
      <c r="KYA1" s="703"/>
      <c r="KYB1" s="703"/>
      <c r="KYC1" s="703"/>
      <c r="KYD1" s="703"/>
      <c r="KYE1" s="703"/>
      <c r="KYF1" s="703"/>
      <c r="KYG1" s="703"/>
      <c r="KYH1" s="703"/>
      <c r="KYI1" s="703"/>
      <c r="KYJ1" s="703"/>
      <c r="KYK1" s="703"/>
      <c r="KYL1" s="703"/>
      <c r="KYM1" s="703"/>
      <c r="KYN1" s="703"/>
      <c r="KYO1" s="703"/>
      <c r="KYP1" s="703"/>
      <c r="KYQ1" s="703"/>
      <c r="KYR1" s="703"/>
      <c r="KYS1" s="703"/>
      <c r="KYT1" s="703"/>
      <c r="KYU1" s="703"/>
      <c r="KYV1" s="703"/>
      <c r="KYW1" s="703"/>
      <c r="KYX1" s="703"/>
      <c r="KYY1" s="703"/>
      <c r="KYZ1" s="703"/>
      <c r="KZA1" s="703"/>
      <c r="KZB1" s="703"/>
      <c r="KZC1" s="703"/>
      <c r="KZD1" s="703"/>
      <c r="KZE1" s="703"/>
      <c r="KZF1" s="703"/>
      <c r="KZG1" s="703"/>
      <c r="KZH1" s="703"/>
      <c r="KZI1" s="703"/>
      <c r="KZJ1" s="703"/>
      <c r="KZK1" s="703"/>
      <c r="KZL1" s="703"/>
      <c r="KZM1" s="703"/>
      <c r="KZN1" s="703"/>
      <c r="KZO1" s="703"/>
      <c r="KZP1" s="703"/>
      <c r="KZQ1" s="703"/>
      <c r="KZR1" s="703"/>
      <c r="KZS1" s="703"/>
      <c r="KZT1" s="703"/>
      <c r="KZU1" s="703"/>
      <c r="KZV1" s="703"/>
      <c r="KZW1" s="703"/>
      <c r="KZX1" s="703"/>
      <c r="KZY1" s="703"/>
      <c r="KZZ1" s="703"/>
      <c r="LAA1" s="703"/>
      <c r="LAB1" s="703"/>
      <c r="LAC1" s="703"/>
      <c r="LAD1" s="703"/>
      <c r="LAE1" s="703"/>
      <c r="LAF1" s="703"/>
      <c r="LAG1" s="703"/>
      <c r="LAH1" s="703"/>
      <c r="LAI1" s="703"/>
      <c r="LAJ1" s="703"/>
      <c r="LAK1" s="703"/>
      <c r="LAL1" s="703"/>
      <c r="LAM1" s="703"/>
      <c r="LAN1" s="703"/>
      <c r="LAO1" s="703"/>
      <c r="LAP1" s="703"/>
      <c r="LAQ1" s="703"/>
      <c r="LAR1" s="703"/>
      <c r="LAS1" s="703"/>
      <c r="LAT1" s="703"/>
      <c r="LAU1" s="703"/>
      <c r="LAV1" s="703"/>
      <c r="LAW1" s="703"/>
      <c r="LAX1" s="703"/>
      <c r="LAY1" s="703"/>
      <c r="LAZ1" s="703"/>
      <c r="LBA1" s="703"/>
      <c r="LBB1" s="703"/>
      <c r="LBC1" s="703"/>
      <c r="LBD1" s="703"/>
      <c r="LBE1" s="703"/>
      <c r="LBF1" s="703"/>
      <c r="LBG1" s="703"/>
      <c r="LBH1" s="703"/>
      <c r="LBI1" s="703"/>
      <c r="LBJ1" s="703"/>
      <c r="LBK1" s="703"/>
      <c r="LBL1" s="703"/>
      <c r="LBM1" s="703"/>
      <c r="LBN1" s="703"/>
      <c r="LBO1" s="703"/>
      <c r="LBP1" s="703"/>
      <c r="LBQ1" s="703"/>
      <c r="LBR1" s="703"/>
      <c r="LBS1" s="703"/>
      <c r="LBT1" s="703"/>
      <c r="LBU1" s="703"/>
      <c r="LBV1" s="703"/>
      <c r="LBW1" s="703"/>
      <c r="LBX1" s="703"/>
      <c r="LBY1" s="703"/>
      <c r="LBZ1" s="703"/>
      <c r="LCA1" s="703"/>
      <c r="LCB1" s="703"/>
      <c r="LCC1" s="703"/>
      <c r="LCD1" s="703"/>
      <c r="LCE1" s="703"/>
      <c r="LCF1" s="703"/>
      <c r="LCG1" s="703"/>
      <c r="LCH1" s="703"/>
      <c r="LCI1" s="703"/>
      <c r="LCJ1" s="703"/>
      <c r="LCK1" s="703"/>
      <c r="LCL1" s="703"/>
      <c r="LCM1" s="703"/>
      <c r="LCN1" s="703"/>
      <c r="LCO1" s="703"/>
      <c r="LCP1" s="703"/>
      <c r="LCQ1" s="703"/>
      <c r="LCR1" s="703"/>
      <c r="LCS1" s="703"/>
      <c r="LCT1" s="703"/>
      <c r="LCU1" s="703"/>
      <c r="LCV1" s="703"/>
      <c r="LCW1" s="703"/>
      <c r="LCX1" s="703"/>
      <c r="LCY1" s="703"/>
      <c r="LCZ1" s="703"/>
      <c r="LDA1" s="703"/>
      <c r="LDB1" s="703"/>
      <c r="LDC1" s="703"/>
      <c r="LDD1" s="703"/>
      <c r="LDE1" s="703"/>
      <c r="LDF1" s="703"/>
      <c r="LDG1" s="703"/>
      <c r="LDH1" s="703"/>
      <c r="LDI1" s="703"/>
      <c r="LDJ1" s="703"/>
      <c r="LDK1" s="703"/>
      <c r="LDL1" s="703"/>
      <c r="LDM1" s="703"/>
      <c r="LDN1" s="703"/>
      <c r="LDO1" s="703"/>
      <c r="LDP1" s="703"/>
      <c r="LDQ1" s="703"/>
      <c r="LDR1" s="703"/>
      <c r="LDS1" s="703"/>
      <c r="LDT1" s="703"/>
      <c r="LDU1" s="703"/>
      <c r="LDV1" s="703"/>
      <c r="LDW1" s="703"/>
      <c r="LDX1" s="703"/>
      <c r="LDY1" s="703"/>
      <c r="LDZ1" s="703"/>
      <c r="LEA1" s="703"/>
      <c r="LEB1" s="703"/>
      <c r="LEC1" s="703"/>
      <c r="LED1" s="703"/>
      <c r="LEE1" s="703"/>
      <c r="LEF1" s="703"/>
      <c r="LEG1" s="703"/>
      <c r="LEH1" s="703"/>
      <c r="LEI1" s="703"/>
      <c r="LEJ1" s="703"/>
      <c r="LEK1" s="703"/>
      <c r="LEL1" s="703"/>
      <c r="LEM1" s="703"/>
      <c r="LEN1" s="703"/>
      <c r="LEO1" s="703"/>
      <c r="LEP1" s="703"/>
      <c r="LEQ1" s="703"/>
      <c r="LER1" s="703"/>
      <c r="LES1" s="703"/>
      <c r="LET1" s="703"/>
      <c r="LEU1" s="703"/>
      <c r="LEV1" s="703"/>
      <c r="LEW1" s="703"/>
      <c r="LEX1" s="703"/>
      <c r="LEY1" s="703"/>
      <c r="LEZ1" s="703"/>
      <c r="LFA1" s="703"/>
      <c r="LFB1" s="703"/>
      <c r="LFC1" s="703"/>
      <c r="LFD1" s="703"/>
      <c r="LFE1" s="703"/>
      <c r="LFF1" s="703"/>
      <c r="LFG1" s="703"/>
      <c r="LFH1" s="703"/>
      <c r="LFI1" s="703"/>
      <c r="LFJ1" s="703"/>
      <c r="LFK1" s="703"/>
      <c r="LFL1" s="703"/>
      <c r="LFM1" s="703"/>
      <c r="LFN1" s="703"/>
      <c r="LFO1" s="703"/>
      <c r="LFP1" s="703"/>
      <c r="LFQ1" s="703"/>
      <c r="LFR1" s="703"/>
      <c r="LFS1" s="703"/>
      <c r="LFT1" s="703"/>
      <c r="LFU1" s="703"/>
      <c r="LFV1" s="703"/>
      <c r="LFW1" s="703"/>
      <c r="LFX1" s="703"/>
      <c r="LFY1" s="703"/>
      <c r="LFZ1" s="703"/>
      <c r="LGA1" s="703"/>
      <c r="LGB1" s="703"/>
      <c r="LGC1" s="703"/>
      <c r="LGD1" s="703"/>
      <c r="LGE1" s="703"/>
      <c r="LGF1" s="703"/>
      <c r="LGG1" s="703"/>
      <c r="LGH1" s="703"/>
      <c r="LGI1" s="703"/>
      <c r="LGJ1" s="703"/>
      <c r="LGK1" s="703"/>
      <c r="LGL1" s="703"/>
      <c r="LGM1" s="703"/>
      <c r="LGN1" s="703"/>
      <c r="LGO1" s="703"/>
      <c r="LGP1" s="703"/>
      <c r="LGQ1" s="703"/>
      <c r="LGR1" s="703"/>
      <c r="LGS1" s="703"/>
      <c r="LGT1" s="703"/>
      <c r="LGU1" s="703"/>
      <c r="LGV1" s="703"/>
      <c r="LGW1" s="703"/>
      <c r="LGX1" s="703"/>
      <c r="LGY1" s="703"/>
      <c r="LGZ1" s="703"/>
      <c r="LHA1" s="703"/>
      <c r="LHB1" s="703"/>
      <c r="LHC1" s="703"/>
      <c r="LHD1" s="703"/>
      <c r="LHE1" s="703"/>
      <c r="LHF1" s="703"/>
      <c r="LHG1" s="703"/>
      <c r="LHH1" s="703"/>
      <c r="LHI1" s="703"/>
      <c r="LHJ1" s="703"/>
      <c r="LHK1" s="703"/>
      <c r="LHL1" s="703"/>
      <c r="LHM1" s="703"/>
      <c r="LHN1" s="703"/>
      <c r="LHO1" s="703"/>
      <c r="LHP1" s="703"/>
      <c r="LHQ1" s="703"/>
      <c r="LHR1" s="703"/>
      <c r="LHS1" s="703"/>
      <c r="LHT1" s="703"/>
      <c r="LHU1" s="703"/>
      <c r="LHV1" s="703"/>
      <c r="LHW1" s="703"/>
      <c r="LHX1" s="703"/>
      <c r="LHY1" s="703"/>
      <c r="LHZ1" s="703"/>
      <c r="LIA1" s="703"/>
      <c r="LIB1" s="703"/>
      <c r="LIC1" s="703"/>
      <c r="LID1" s="703"/>
      <c r="LIE1" s="703"/>
      <c r="LIF1" s="703"/>
      <c r="LIG1" s="703"/>
      <c r="LIH1" s="703"/>
      <c r="LII1" s="703"/>
      <c r="LIJ1" s="703"/>
      <c r="LIK1" s="703"/>
      <c r="LIL1" s="703"/>
      <c r="LIM1" s="703"/>
      <c r="LIN1" s="703"/>
      <c r="LIO1" s="703"/>
      <c r="LIP1" s="703"/>
      <c r="LIQ1" s="703"/>
      <c r="LIR1" s="703"/>
      <c r="LIS1" s="703"/>
      <c r="LIT1" s="703"/>
      <c r="LIU1" s="703"/>
      <c r="LIV1" s="703"/>
      <c r="LIW1" s="703"/>
      <c r="LIX1" s="703"/>
      <c r="LIY1" s="703"/>
      <c r="LIZ1" s="703"/>
      <c r="LJA1" s="703"/>
      <c r="LJB1" s="703"/>
      <c r="LJC1" s="703"/>
      <c r="LJD1" s="703"/>
      <c r="LJE1" s="703"/>
      <c r="LJF1" s="703"/>
      <c r="LJG1" s="703"/>
      <c r="LJH1" s="703"/>
      <c r="LJI1" s="703"/>
      <c r="LJJ1" s="703"/>
      <c r="LJK1" s="703"/>
      <c r="LJL1" s="703"/>
      <c r="LJM1" s="703"/>
      <c r="LJN1" s="703"/>
      <c r="LJO1" s="703"/>
      <c r="LJP1" s="703"/>
      <c r="LJQ1" s="703"/>
      <c r="LJR1" s="703"/>
      <c r="LJS1" s="703"/>
      <c r="LJT1" s="703"/>
      <c r="LJU1" s="703"/>
      <c r="LJV1" s="703"/>
      <c r="LJW1" s="703"/>
      <c r="LJX1" s="703"/>
      <c r="LJY1" s="703"/>
      <c r="LJZ1" s="703"/>
      <c r="LKA1" s="703"/>
      <c r="LKB1" s="703"/>
      <c r="LKC1" s="703"/>
      <c r="LKD1" s="703"/>
      <c r="LKE1" s="703"/>
      <c r="LKF1" s="703"/>
      <c r="LKG1" s="703"/>
      <c r="LKH1" s="703"/>
      <c r="LKI1" s="703"/>
      <c r="LKJ1" s="703"/>
      <c r="LKK1" s="703"/>
      <c r="LKL1" s="703"/>
      <c r="LKM1" s="703"/>
      <c r="LKN1" s="703"/>
      <c r="LKO1" s="703"/>
      <c r="LKP1" s="703"/>
      <c r="LKQ1" s="703"/>
      <c r="LKR1" s="703"/>
      <c r="LKS1" s="703"/>
      <c r="LKT1" s="703"/>
      <c r="LKU1" s="703"/>
      <c r="LKV1" s="703"/>
      <c r="LKW1" s="703"/>
      <c r="LKX1" s="703"/>
      <c r="LKY1" s="703"/>
      <c r="LKZ1" s="703"/>
      <c r="LLA1" s="703"/>
      <c r="LLB1" s="703"/>
      <c r="LLC1" s="703"/>
      <c r="LLD1" s="703"/>
      <c r="LLE1" s="703"/>
      <c r="LLF1" s="703"/>
      <c r="LLG1" s="703"/>
      <c r="LLH1" s="703"/>
      <c r="LLI1" s="703"/>
      <c r="LLJ1" s="703"/>
      <c r="LLK1" s="703"/>
      <c r="LLL1" s="703"/>
      <c r="LLM1" s="703"/>
      <c r="LLN1" s="703"/>
      <c r="LLO1" s="703"/>
      <c r="LLP1" s="703"/>
      <c r="LLQ1" s="703"/>
      <c r="LLR1" s="703"/>
      <c r="LLS1" s="703"/>
      <c r="LLT1" s="703"/>
      <c r="LLU1" s="703"/>
      <c r="LLV1" s="703"/>
      <c r="LLW1" s="703"/>
      <c r="LLX1" s="703"/>
      <c r="LLY1" s="703"/>
      <c r="LLZ1" s="703"/>
      <c r="LMA1" s="703"/>
      <c r="LMB1" s="703"/>
      <c r="LMC1" s="703"/>
      <c r="LMD1" s="703"/>
      <c r="LME1" s="703"/>
      <c r="LMF1" s="703"/>
      <c r="LMG1" s="703"/>
      <c r="LMH1" s="703"/>
      <c r="LMI1" s="703"/>
      <c r="LMJ1" s="703"/>
      <c r="LMK1" s="703"/>
      <c r="LML1" s="703"/>
      <c r="LMM1" s="703"/>
      <c r="LMN1" s="703"/>
      <c r="LMO1" s="703"/>
      <c r="LMP1" s="703"/>
      <c r="LMQ1" s="703"/>
      <c r="LMR1" s="703"/>
      <c r="LMS1" s="703"/>
      <c r="LMT1" s="703"/>
      <c r="LMU1" s="703"/>
      <c r="LMV1" s="703"/>
      <c r="LMW1" s="703"/>
      <c r="LMX1" s="703"/>
      <c r="LMY1" s="703"/>
      <c r="LMZ1" s="703"/>
      <c r="LNA1" s="703"/>
      <c r="LNB1" s="703"/>
      <c r="LNC1" s="703"/>
      <c r="LND1" s="703"/>
      <c r="LNE1" s="703"/>
      <c r="LNF1" s="703"/>
      <c r="LNG1" s="703"/>
      <c r="LNH1" s="703"/>
      <c r="LNI1" s="703"/>
      <c r="LNJ1" s="703"/>
      <c r="LNK1" s="703"/>
      <c r="LNL1" s="703"/>
      <c r="LNM1" s="703"/>
      <c r="LNN1" s="703"/>
      <c r="LNO1" s="703"/>
      <c r="LNP1" s="703"/>
      <c r="LNQ1" s="703"/>
      <c r="LNR1" s="703"/>
      <c r="LNS1" s="703"/>
      <c r="LNT1" s="703"/>
      <c r="LNU1" s="703"/>
      <c r="LNV1" s="703"/>
      <c r="LNW1" s="703"/>
      <c r="LNX1" s="703"/>
      <c r="LNY1" s="703"/>
      <c r="LNZ1" s="703"/>
      <c r="LOA1" s="703"/>
      <c r="LOB1" s="703"/>
      <c r="LOC1" s="703"/>
      <c r="LOD1" s="703"/>
      <c r="LOE1" s="703"/>
      <c r="LOF1" s="703"/>
      <c r="LOG1" s="703"/>
      <c r="LOH1" s="703"/>
      <c r="LOI1" s="703"/>
      <c r="LOJ1" s="703"/>
      <c r="LOK1" s="703"/>
      <c r="LOL1" s="703"/>
      <c r="LOM1" s="703"/>
      <c r="LON1" s="703"/>
      <c r="LOO1" s="703"/>
      <c r="LOP1" s="703"/>
      <c r="LOQ1" s="703"/>
      <c r="LOR1" s="703"/>
      <c r="LOS1" s="703"/>
      <c r="LOT1" s="703"/>
      <c r="LOU1" s="703"/>
      <c r="LOV1" s="703"/>
      <c r="LOW1" s="703"/>
      <c r="LOX1" s="703"/>
      <c r="LOY1" s="703"/>
      <c r="LOZ1" s="703"/>
      <c r="LPA1" s="703"/>
      <c r="LPB1" s="703"/>
      <c r="LPC1" s="703"/>
      <c r="LPD1" s="703"/>
      <c r="LPE1" s="703"/>
      <c r="LPF1" s="703"/>
      <c r="LPG1" s="703"/>
      <c r="LPH1" s="703"/>
      <c r="LPI1" s="703"/>
      <c r="LPJ1" s="703"/>
      <c r="LPK1" s="703"/>
      <c r="LPL1" s="703"/>
      <c r="LPM1" s="703"/>
      <c r="LPN1" s="703"/>
      <c r="LPO1" s="703"/>
      <c r="LPP1" s="703"/>
      <c r="LPQ1" s="703"/>
      <c r="LPR1" s="703"/>
      <c r="LPS1" s="703"/>
      <c r="LPT1" s="703"/>
      <c r="LPU1" s="703"/>
      <c r="LPV1" s="703"/>
      <c r="LPW1" s="703"/>
      <c r="LPX1" s="703"/>
      <c r="LPY1" s="703"/>
      <c r="LPZ1" s="703"/>
      <c r="LQA1" s="703"/>
      <c r="LQB1" s="703"/>
      <c r="LQC1" s="703"/>
      <c r="LQD1" s="703"/>
      <c r="LQE1" s="703"/>
      <c r="LQF1" s="703"/>
      <c r="LQG1" s="703"/>
      <c r="LQH1" s="703"/>
      <c r="LQI1" s="703"/>
      <c r="LQJ1" s="703"/>
      <c r="LQK1" s="703"/>
      <c r="LQL1" s="703"/>
      <c r="LQM1" s="703"/>
      <c r="LQN1" s="703"/>
      <c r="LQO1" s="703"/>
      <c r="LQP1" s="703"/>
      <c r="LQQ1" s="703"/>
      <c r="LQR1" s="703"/>
      <c r="LQS1" s="703"/>
      <c r="LQT1" s="703"/>
      <c r="LQU1" s="703"/>
      <c r="LQV1" s="703"/>
      <c r="LQW1" s="703"/>
      <c r="LQX1" s="703"/>
      <c r="LQY1" s="703"/>
      <c r="LQZ1" s="703"/>
      <c r="LRA1" s="703"/>
      <c r="LRB1" s="703"/>
      <c r="LRC1" s="703"/>
      <c r="LRD1" s="703"/>
      <c r="LRE1" s="703"/>
      <c r="LRF1" s="703"/>
      <c r="LRG1" s="703"/>
      <c r="LRH1" s="703"/>
      <c r="LRI1" s="703"/>
      <c r="LRJ1" s="703"/>
      <c r="LRK1" s="703"/>
      <c r="LRL1" s="703"/>
      <c r="LRM1" s="703"/>
      <c r="LRN1" s="703"/>
      <c r="LRO1" s="703"/>
      <c r="LRP1" s="703"/>
      <c r="LRQ1" s="703"/>
      <c r="LRR1" s="703"/>
      <c r="LRS1" s="703"/>
      <c r="LRT1" s="703"/>
      <c r="LRU1" s="703"/>
      <c r="LRV1" s="703"/>
      <c r="LRW1" s="703"/>
      <c r="LRX1" s="703"/>
      <c r="LRY1" s="703"/>
      <c r="LRZ1" s="703"/>
      <c r="LSA1" s="703"/>
      <c r="LSB1" s="703"/>
      <c r="LSC1" s="703"/>
      <c r="LSD1" s="703"/>
      <c r="LSE1" s="703"/>
      <c r="LSF1" s="703"/>
      <c r="LSG1" s="703"/>
      <c r="LSH1" s="703"/>
      <c r="LSI1" s="703"/>
      <c r="LSJ1" s="703"/>
      <c r="LSK1" s="703"/>
      <c r="LSL1" s="703"/>
      <c r="LSM1" s="703"/>
      <c r="LSN1" s="703"/>
      <c r="LSO1" s="703"/>
      <c r="LSP1" s="703"/>
      <c r="LSQ1" s="703"/>
      <c r="LSR1" s="703"/>
      <c r="LSS1" s="703"/>
      <c r="LST1" s="703"/>
      <c r="LSU1" s="703"/>
      <c r="LSV1" s="703"/>
      <c r="LSW1" s="703"/>
      <c r="LSX1" s="703"/>
      <c r="LSY1" s="703"/>
      <c r="LSZ1" s="703"/>
      <c r="LTA1" s="703"/>
      <c r="LTB1" s="703"/>
      <c r="LTC1" s="703"/>
      <c r="LTD1" s="703"/>
      <c r="LTE1" s="703"/>
      <c r="LTF1" s="703"/>
      <c r="LTG1" s="703"/>
      <c r="LTH1" s="703"/>
      <c r="LTI1" s="703"/>
      <c r="LTJ1" s="703"/>
      <c r="LTK1" s="703"/>
      <c r="LTL1" s="703"/>
      <c r="LTM1" s="703"/>
      <c r="LTN1" s="703"/>
      <c r="LTO1" s="703"/>
      <c r="LTP1" s="703"/>
      <c r="LTQ1" s="703"/>
      <c r="LTR1" s="703"/>
      <c r="LTS1" s="703"/>
      <c r="LTT1" s="703"/>
      <c r="LTU1" s="703"/>
      <c r="LTV1" s="703"/>
      <c r="LTW1" s="703"/>
      <c r="LTX1" s="703"/>
      <c r="LTY1" s="703"/>
      <c r="LTZ1" s="703"/>
      <c r="LUA1" s="703"/>
      <c r="LUB1" s="703"/>
      <c r="LUC1" s="703"/>
      <c r="LUD1" s="703"/>
      <c r="LUE1" s="703"/>
      <c r="LUF1" s="703"/>
      <c r="LUG1" s="703"/>
      <c r="LUH1" s="703"/>
      <c r="LUI1" s="703"/>
      <c r="LUJ1" s="703"/>
      <c r="LUK1" s="703"/>
      <c r="LUL1" s="703"/>
      <c r="LUM1" s="703"/>
      <c r="LUN1" s="703"/>
      <c r="LUO1" s="703"/>
      <c r="LUP1" s="703"/>
      <c r="LUQ1" s="703"/>
      <c r="LUR1" s="703"/>
      <c r="LUS1" s="703"/>
      <c r="LUT1" s="703"/>
      <c r="LUU1" s="703"/>
      <c r="LUV1" s="703"/>
      <c r="LUW1" s="703"/>
      <c r="LUX1" s="703"/>
      <c r="LUY1" s="703"/>
      <c r="LUZ1" s="703"/>
      <c r="LVA1" s="703"/>
      <c r="LVB1" s="703"/>
      <c r="LVC1" s="703"/>
      <c r="LVD1" s="703"/>
      <c r="LVE1" s="703"/>
      <c r="LVF1" s="703"/>
      <c r="LVG1" s="703"/>
      <c r="LVH1" s="703"/>
      <c r="LVI1" s="703"/>
      <c r="LVJ1" s="703"/>
      <c r="LVK1" s="703"/>
      <c r="LVL1" s="703"/>
      <c r="LVM1" s="703"/>
      <c r="LVN1" s="703"/>
      <c r="LVO1" s="703"/>
      <c r="LVP1" s="703"/>
      <c r="LVQ1" s="703"/>
      <c r="LVR1" s="703"/>
      <c r="LVS1" s="703"/>
      <c r="LVT1" s="703"/>
      <c r="LVU1" s="703"/>
      <c r="LVV1" s="703"/>
      <c r="LVW1" s="703"/>
      <c r="LVX1" s="703"/>
      <c r="LVY1" s="703"/>
      <c r="LVZ1" s="703"/>
      <c r="LWA1" s="703"/>
      <c r="LWB1" s="703"/>
      <c r="LWC1" s="703"/>
      <c r="LWD1" s="703"/>
      <c r="LWE1" s="703"/>
      <c r="LWF1" s="703"/>
      <c r="LWG1" s="703"/>
      <c r="LWH1" s="703"/>
      <c r="LWI1" s="703"/>
      <c r="LWJ1" s="703"/>
      <c r="LWK1" s="703"/>
      <c r="LWL1" s="703"/>
      <c r="LWM1" s="703"/>
      <c r="LWN1" s="703"/>
      <c r="LWO1" s="703"/>
      <c r="LWP1" s="703"/>
      <c r="LWQ1" s="703"/>
      <c r="LWR1" s="703"/>
      <c r="LWS1" s="703"/>
      <c r="LWT1" s="703"/>
      <c r="LWU1" s="703"/>
      <c r="LWV1" s="703"/>
      <c r="LWW1" s="703"/>
      <c r="LWX1" s="703"/>
      <c r="LWY1" s="703"/>
      <c r="LWZ1" s="703"/>
      <c r="LXA1" s="703"/>
      <c r="LXB1" s="703"/>
      <c r="LXC1" s="703"/>
      <c r="LXD1" s="703"/>
      <c r="LXE1" s="703"/>
      <c r="LXF1" s="703"/>
      <c r="LXG1" s="703"/>
      <c r="LXH1" s="703"/>
      <c r="LXI1" s="703"/>
      <c r="LXJ1" s="703"/>
      <c r="LXK1" s="703"/>
      <c r="LXL1" s="703"/>
      <c r="LXM1" s="703"/>
      <c r="LXN1" s="703"/>
      <c r="LXO1" s="703"/>
      <c r="LXP1" s="703"/>
      <c r="LXQ1" s="703"/>
      <c r="LXR1" s="703"/>
      <c r="LXS1" s="703"/>
      <c r="LXT1" s="703"/>
      <c r="LXU1" s="703"/>
      <c r="LXV1" s="703"/>
      <c r="LXW1" s="703"/>
      <c r="LXX1" s="703"/>
      <c r="LXY1" s="703"/>
      <c r="LXZ1" s="703"/>
      <c r="LYA1" s="703"/>
      <c r="LYB1" s="703"/>
      <c r="LYC1" s="703"/>
      <c r="LYD1" s="703"/>
      <c r="LYE1" s="703"/>
      <c r="LYF1" s="703"/>
      <c r="LYG1" s="703"/>
      <c r="LYH1" s="703"/>
      <c r="LYI1" s="703"/>
      <c r="LYJ1" s="703"/>
      <c r="LYK1" s="703"/>
      <c r="LYL1" s="703"/>
      <c r="LYM1" s="703"/>
      <c r="LYN1" s="703"/>
      <c r="LYO1" s="703"/>
      <c r="LYP1" s="703"/>
      <c r="LYQ1" s="703"/>
      <c r="LYR1" s="703"/>
      <c r="LYS1" s="703"/>
      <c r="LYT1" s="703"/>
      <c r="LYU1" s="703"/>
      <c r="LYV1" s="703"/>
      <c r="LYW1" s="703"/>
      <c r="LYX1" s="703"/>
      <c r="LYY1" s="703"/>
      <c r="LYZ1" s="703"/>
      <c r="LZA1" s="703"/>
      <c r="LZB1" s="703"/>
      <c r="LZC1" s="703"/>
      <c r="LZD1" s="703"/>
      <c r="LZE1" s="703"/>
      <c r="LZF1" s="703"/>
      <c r="LZG1" s="703"/>
      <c r="LZH1" s="703"/>
      <c r="LZI1" s="703"/>
      <c r="LZJ1" s="703"/>
      <c r="LZK1" s="703"/>
      <c r="LZL1" s="703"/>
      <c r="LZM1" s="703"/>
      <c r="LZN1" s="703"/>
      <c r="LZO1" s="703"/>
      <c r="LZP1" s="703"/>
      <c r="LZQ1" s="703"/>
      <c r="LZR1" s="703"/>
      <c r="LZS1" s="703"/>
      <c r="LZT1" s="703"/>
      <c r="LZU1" s="703"/>
      <c r="LZV1" s="703"/>
      <c r="LZW1" s="703"/>
      <c r="LZX1" s="703"/>
      <c r="LZY1" s="703"/>
      <c r="LZZ1" s="703"/>
      <c r="MAA1" s="703"/>
      <c r="MAB1" s="703"/>
      <c r="MAC1" s="703"/>
      <c r="MAD1" s="703"/>
      <c r="MAE1" s="703"/>
      <c r="MAF1" s="703"/>
      <c r="MAG1" s="703"/>
      <c r="MAH1" s="703"/>
      <c r="MAI1" s="703"/>
      <c r="MAJ1" s="703"/>
      <c r="MAK1" s="703"/>
      <c r="MAL1" s="703"/>
      <c r="MAM1" s="703"/>
      <c r="MAN1" s="703"/>
      <c r="MAO1" s="703"/>
      <c r="MAP1" s="703"/>
      <c r="MAQ1" s="703"/>
      <c r="MAR1" s="703"/>
      <c r="MAS1" s="703"/>
      <c r="MAT1" s="703"/>
      <c r="MAU1" s="703"/>
      <c r="MAV1" s="703"/>
      <c r="MAW1" s="703"/>
      <c r="MAX1" s="703"/>
      <c r="MAY1" s="703"/>
      <c r="MAZ1" s="703"/>
      <c r="MBA1" s="703"/>
      <c r="MBB1" s="703"/>
      <c r="MBC1" s="703"/>
      <c r="MBD1" s="703"/>
      <c r="MBE1" s="703"/>
      <c r="MBF1" s="703"/>
      <c r="MBG1" s="703"/>
      <c r="MBH1" s="703"/>
      <c r="MBI1" s="703"/>
      <c r="MBJ1" s="703"/>
      <c r="MBK1" s="703"/>
      <c r="MBL1" s="703"/>
      <c r="MBM1" s="703"/>
      <c r="MBN1" s="703"/>
      <c r="MBO1" s="703"/>
      <c r="MBP1" s="703"/>
      <c r="MBQ1" s="703"/>
      <c r="MBR1" s="703"/>
      <c r="MBS1" s="703"/>
      <c r="MBT1" s="703"/>
      <c r="MBU1" s="703"/>
      <c r="MBV1" s="703"/>
      <c r="MBW1" s="703"/>
      <c r="MBX1" s="703"/>
      <c r="MBY1" s="703"/>
      <c r="MBZ1" s="703"/>
      <c r="MCA1" s="703"/>
      <c r="MCB1" s="703"/>
      <c r="MCC1" s="703"/>
      <c r="MCD1" s="703"/>
      <c r="MCE1" s="703"/>
      <c r="MCF1" s="703"/>
      <c r="MCG1" s="703"/>
      <c r="MCH1" s="703"/>
      <c r="MCI1" s="703"/>
      <c r="MCJ1" s="703"/>
      <c r="MCK1" s="703"/>
      <c r="MCL1" s="703"/>
      <c r="MCM1" s="703"/>
      <c r="MCN1" s="703"/>
      <c r="MCO1" s="703"/>
      <c r="MCP1" s="703"/>
      <c r="MCQ1" s="703"/>
      <c r="MCR1" s="703"/>
      <c r="MCS1" s="703"/>
      <c r="MCT1" s="703"/>
      <c r="MCU1" s="703"/>
      <c r="MCV1" s="703"/>
      <c r="MCW1" s="703"/>
      <c r="MCX1" s="703"/>
      <c r="MCY1" s="703"/>
      <c r="MCZ1" s="703"/>
      <c r="MDA1" s="703"/>
      <c r="MDB1" s="703"/>
      <c r="MDC1" s="703"/>
      <c r="MDD1" s="703"/>
      <c r="MDE1" s="703"/>
      <c r="MDF1" s="703"/>
      <c r="MDG1" s="703"/>
      <c r="MDH1" s="703"/>
      <c r="MDI1" s="703"/>
      <c r="MDJ1" s="703"/>
      <c r="MDK1" s="703"/>
      <c r="MDL1" s="703"/>
      <c r="MDM1" s="703"/>
      <c r="MDN1" s="703"/>
      <c r="MDO1" s="703"/>
      <c r="MDP1" s="703"/>
      <c r="MDQ1" s="703"/>
      <c r="MDR1" s="703"/>
      <c r="MDS1" s="703"/>
      <c r="MDT1" s="703"/>
      <c r="MDU1" s="703"/>
      <c r="MDV1" s="703"/>
      <c r="MDW1" s="703"/>
      <c r="MDX1" s="703"/>
      <c r="MDY1" s="703"/>
      <c r="MDZ1" s="703"/>
      <c r="MEA1" s="703"/>
      <c r="MEB1" s="703"/>
      <c r="MEC1" s="703"/>
      <c r="MED1" s="703"/>
      <c r="MEE1" s="703"/>
      <c r="MEF1" s="703"/>
      <c r="MEG1" s="703"/>
      <c r="MEH1" s="703"/>
      <c r="MEI1" s="703"/>
      <c r="MEJ1" s="703"/>
      <c r="MEK1" s="703"/>
      <c r="MEL1" s="703"/>
      <c r="MEM1" s="703"/>
      <c r="MEN1" s="703"/>
      <c r="MEO1" s="703"/>
      <c r="MEP1" s="703"/>
      <c r="MEQ1" s="703"/>
      <c r="MER1" s="703"/>
      <c r="MES1" s="703"/>
      <c r="MET1" s="703"/>
      <c r="MEU1" s="703"/>
      <c r="MEV1" s="703"/>
      <c r="MEW1" s="703"/>
      <c r="MEX1" s="703"/>
      <c r="MEY1" s="703"/>
      <c r="MEZ1" s="703"/>
      <c r="MFA1" s="703"/>
      <c r="MFB1" s="703"/>
      <c r="MFC1" s="703"/>
      <c r="MFD1" s="703"/>
      <c r="MFE1" s="703"/>
      <c r="MFF1" s="703"/>
      <c r="MFG1" s="703"/>
      <c r="MFH1" s="703"/>
      <c r="MFI1" s="703"/>
      <c r="MFJ1" s="703"/>
      <c r="MFK1" s="703"/>
      <c r="MFL1" s="703"/>
      <c r="MFM1" s="703"/>
      <c r="MFN1" s="703"/>
      <c r="MFO1" s="703"/>
      <c r="MFP1" s="703"/>
      <c r="MFQ1" s="703"/>
      <c r="MFR1" s="703"/>
      <c r="MFS1" s="703"/>
      <c r="MFT1" s="703"/>
      <c r="MFU1" s="703"/>
      <c r="MFV1" s="703"/>
      <c r="MFW1" s="703"/>
      <c r="MFX1" s="703"/>
      <c r="MFY1" s="703"/>
      <c r="MFZ1" s="703"/>
      <c r="MGA1" s="703"/>
      <c r="MGB1" s="703"/>
      <c r="MGC1" s="703"/>
      <c r="MGD1" s="703"/>
      <c r="MGE1" s="703"/>
      <c r="MGF1" s="703"/>
      <c r="MGG1" s="703"/>
      <c r="MGH1" s="703"/>
      <c r="MGI1" s="703"/>
      <c r="MGJ1" s="703"/>
      <c r="MGK1" s="703"/>
      <c r="MGL1" s="703"/>
      <c r="MGM1" s="703"/>
      <c r="MGN1" s="703"/>
      <c r="MGO1" s="703"/>
      <c r="MGP1" s="703"/>
      <c r="MGQ1" s="703"/>
      <c r="MGR1" s="703"/>
      <c r="MGS1" s="703"/>
      <c r="MGT1" s="703"/>
      <c r="MGU1" s="703"/>
      <c r="MGV1" s="703"/>
      <c r="MGW1" s="703"/>
      <c r="MGX1" s="703"/>
      <c r="MGY1" s="703"/>
      <c r="MGZ1" s="703"/>
      <c r="MHA1" s="703"/>
      <c r="MHB1" s="703"/>
      <c r="MHC1" s="703"/>
      <c r="MHD1" s="703"/>
      <c r="MHE1" s="703"/>
      <c r="MHF1" s="703"/>
      <c r="MHG1" s="703"/>
      <c r="MHH1" s="703"/>
      <c r="MHI1" s="703"/>
      <c r="MHJ1" s="703"/>
      <c r="MHK1" s="703"/>
      <c r="MHL1" s="703"/>
      <c r="MHM1" s="703"/>
      <c r="MHN1" s="703"/>
      <c r="MHO1" s="703"/>
      <c r="MHP1" s="703"/>
      <c r="MHQ1" s="703"/>
      <c r="MHR1" s="703"/>
      <c r="MHS1" s="703"/>
      <c r="MHT1" s="703"/>
      <c r="MHU1" s="703"/>
      <c r="MHV1" s="703"/>
      <c r="MHW1" s="703"/>
      <c r="MHX1" s="703"/>
      <c r="MHY1" s="703"/>
      <c r="MHZ1" s="703"/>
      <c r="MIA1" s="703"/>
      <c r="MIB1" s="703"/>
      <c r="MIC1" s="703"/>
      <c r="MID1" s="703"/>
      <c r="MIE1" s="703"/>
      <c r="MIF1" s="703"/>
      <c r="MIG1" s="703"/>
      <c r="MIH1" s="703"/>
      <c r="MII1" s="703"/>
      <c r="MIJ1" s="703"/>
      <c r="MIK1" s="703"/>
      <c r="MIL1" s="703"/>
      <c r="MIM1" s="703"/>
      <c r="MIN1" s="703"/>
      <c r="MIO1" s="703"/>
      <c r="MIP1" s="703"/>
      <c r="MIQ1" s="703"/>
      <c r="MIR1" s="703"/>
      <c r="MIS1" s="703"/>
      <c r="MIT1" s="703"/>
      <c r="MIU1" s="703"/>
      <c r="MIV1" s="703"/>
      <c r="MIW1" s="703"/>
      <c r="MIX1" s="703"/>
      <c r="MIY1" s="703"/>
      <c r="MIZ1" s="703"/>
      <c r="MJA1" s="703"/>
      <c r="MJB1" s="703"/>
      <c r="MJC1" s="703"/>
      <c r="MJD1" s="703"/>
      <c r="MJE1" s="703"/>
      <c r="MJF1" s="703"/>
      <c r="MJG1" s="703"/>
      <c r="MJH1" s="703"/>
      <c r="MJI1" s="703"/>
      <c r="MJJ1" s="703"/>
      <c r="MJK1" s="703"/>
      <c r="MJL1" s="703"/>
      <c r="MJM1" s="703"/>
      <c r="MJN1" s="703"/>
      <c r="MJO1" s="703"/>
      <c r="MJP1" s="703"/>
      <c r="MJQ1" s="703"/>
      <c r="MJR1" s="703"/>
      <c r="MJS1" s="703"/>
      <c r="MJT1" s="703"/>
      <c r="MJU1" s="703"/>
      <c r="MJV1" s="703"/>
      <c r="MJW1" s="703"/>
      <c r="MJX1" s="703"/>
      <c r="MJY1" s="703"/>
      <c r="MJZ1" s="703"/>
      <c r="MKA1" s="703"/>
      <c r="MKB1" s="703"/>
      <c r="MKC1" s="703"/>
      <c r="MKD1" s="703"/>
      <c r="MKE1" s="703"/>
      <c r="MKF1" s="703"/>
      <c r="MKG1" s="703"/>
      <c r="MKH1" s="703"/>
      <c r="MKI1" s="703"/>
      <c r="MKJ1" s="703"/>
      <c r="MKK1" s="703"/>
      <c r="MKL1" s="703"/>
      <c r="MKM1" s="703"/>
      <c r="MKN1" s="703"/>
      <c r="MKO1" s="703"/>
      <c r="MKP1" s="703"/>
      <c r="MKQ1" s="703"/>
      <c r="MKR1" s="703"/>
      <c r="MKS1" s="703"/>
      <c r="MKT1" s="703"/>
      <c r="MKU1" s="703"/>
      <c r="MKV1" s="703"/>
      <c r="MKW1" s="703"/>
      <c r="MKX1" s="703"/>
      <c r="MKY1" s="703"/>
      <c r="MKZ1" s="703"/>
      <c r="MLA1" s="703"/>
      <c r="MLB1" s="703"/>
      <c r="MLC1" s="703"/>
      <c r="MLD1" s="703"/>
      <c r="MLE1" s="703"/>
      <c r="MLF1" s="703"/>
      <c r="MLG1" s="703"/>
      <c r="MLH1" s="703"/>
      <c r="MLI1" s="703"/>
      <c r="MLJ1" s="703"/>
      <c r="MLK1" s="703"/>
      <c r="MLL1" s="703"/>
      <c r="MLM1" s="703"/>
      <c r="MLN1" s="703"/>
      <c r="MLO1" s="703"/>
      <c r="MLP1" s="703"/>
      <c r="MLQ1" s="703"/>
      <c r="MLR1" s="703"/>
      <c r="MLS1" s="703"/>
      <c r="MLT1" s="703"/>
      <c r="MLU1" s="703"/>
      <c r="MLV1" s="703"/>
      <c r="MLW1" s="703"/>
      <c r="MLX1" s="703"/>
      <c r="MLY1" s="703"/>
      <c r="MLZ1" s="703"/>
      <c r="MMA1" s="703"/>
      <c r="MMB1" s="703"/>
      <c r="MMC1" s="703"/>
      <c r="MMD1" s="703"/>
      <c r="MME1" s="703"/>
      <c r="MMF1" s="703"/>
      <c r="MMG1" s="703"/>
      <c r="MMH1" s="703"/>
      <c r="MMI1" s="703"/>
      <c r="MMJ1" s="703"/>
      <c r="MMK1" s="703"/>
      <c r="MML1" s="703"/>
      <c r="MMM1" s="703"/>
      <c r="MMN1" s="703"/>
      <c r="MMO1" s="703"/>
      <c r="MMP1" s="703"/>
      <c r="MMQ1" s="703"/>
      <c r="MMR1" s="703"/>
      <c r="MMS1" s="703"/>
      <c r="MMT1" s="703"/>
      <c r="MMU1" s="703"/>
      <c r="MMV1" s="703"/>
      <c r="MMW1" s="703"/>
      <c r="MMX1" s="703"/>
      <c r="MMY1" s="703"/>
      <c r="MMZ1" s="703"/>
      <c r="MNA1" s="703"/>
      <c r="MNB1" s="703"/>
      <c r="MNC1" s="703"/>
      <c r="MND1" s="703"/>
      <c r="MNE1" s="703"/>
      <c r="MNF1" s="703"/>
      <c r="MNG1" s="703"/>
      <c r="MNH1" s="703"/>
      <c r="MNI1" s="703"/>
      <c r="MNJ1" s="703"/>
      <c r="MNK1" s="703"/>
      <c r="MNL1" s="703"/>
      <c r="MNM1" s="703"/>
      <c r="MNN1" s="703"/>
      <c r="MNO1" s="703"/>
      <c r="MNP1" s="703"/>
      <c r="MNQ1" s="703"/>
      <c r="MNR1" s="703"/>
      <c r="MNS1" s="703"/>
      <c r="MNT1" s="703"/>
      <c r="MNU1" s="703"/>
      <c r="MNV1" s="703"/>
      <c r="MNW1" s="703"/>
      <c r="MNX1" s="703"/>
      <c r="MNY1" s="703"/>
      <c r="MNZ1" s="703"/>
      <c r="MOA1" s="703"/>
      <c r="MOB1" s="703"/>
      <c r="MOC1" s="703"/>
      <c r="MOD1" s="703"/>
      <c r="MOE1" s="703"/>
      <c r="MOF1" s="703"/>
      <c r="MOG1" s="703"/>
      <c r="MOH1" s="703"/>
      <c r="MOI1" s="703"/>
      <c r="MOJ1" s="703"/>
      <c r="MOK1" s="703"/>
      <c r="MOL1" s="703"/>
      <c r="MOM1" s="703"/>
      <c r="MON1" s="703"/>
      <c r="MOO1" s="703"/>
      <c r="MOP1" s="703"/>
      <c r="MOQ1" s="703"/>
      <c r="MOR1" s="703"/>
      <c r="MOS1" s="703"/>
      <c r="MOT1" s="703"/>
      <c r="MOU1" s="703"/>
      <c r="MOV1" s="703"/>
      <c r="MOW1" s="703"/>
      <c r="MOX1" s="703"/>
      <c r="MOY1" s="703"/>
      <c r="MOZ1" s="703"/>
      <c r="MPA1" s="703"/>
      <c r="MPB1" s="703"/>
      <c r="MPC1" s="703"/>
      <c r="MPD1" s="703"/>
      <c r="MPE1" s="703"/>
      <c r="MPF1" s="703"/>
      <c r="MPG1" s="703"/>
      <c r="MPH1" s="703"/>
      <c r="MPI1" s="703"/>
      <c r="MPJ1" s="703"/>
      <c r="MPK1" s="703"/>
      <c r="MPL1" s="703"/>
      <c r="MPM1" s="703"/>
      <c r="MPN1" s="703"/>
      <c r="MPO1" s="703"/>
      <c r="MPP1" s="703"/>
      <c r="MPQ1" s="703"/>
      <c r="MPR1" s="703"/>
      <c r="MPS1" s="703"/>
      <c r="MPT1" s="703"/>
      <c r="MPU1" s="703"/>
      <c r="MPV1" s="703"/>
      <c r="MPW1" s="703"/>
      <c r="MPX1" s="703"/>
      <c r="MPY1" s="703"/>
      <c r="MPZ1" s="703"/>
      <c r="MQA1" s="703"/>
      <c r="MQB1" s="703"/>
      <c r="MQC1" s="703"/>
      <c r="MQD1" s="703"/>
      <c r="MQE1" s="703"/>
      <c r="MQF1" s="703"/>
      <c r="MQG1" s="703"/>
      <c r="MQH1" s="703"/>
      <c r="MQI1" s="703"/>
      <c r="MQJ1" s="703"/>
      <c r="MQK1" s="703"/>
      <c r="MQL1" s="703"/>
      <c r="MQM1" s="703"/>
      <c r="MQN1" s="703"/>
      <c r="MQO1" s="703"/>
      <c r="MQP1" s="703"/>
      <c r="MQQ1" s="703"/>
      <c r="MQR1" s="703"/>
      <c r="MQS1" s="703"/>
      <c r="MQT1" s="703"/>
      <c r="MQU1" s="703"/>
      <c r="MQV1" s="703"/>
      <c r="MQW1" s="703"/>
      <c r="MQX1" s="703"/>
      <c r="MQY1" s="703"/>
      <c r="MQZ1" s="703"/>
      <c r="MRA1" s="703"/>
      <c r="MRB1" s="703"/>
      <c r="MRC1" s="703"/>
      <c r="MRD1" s="703"/>
      <c r="MRE1" s="703"/>
      <c r="MRF1" s="703"/>
      <c r="MRG1" s="703"/>
      <c r="MRH1" s="703"/>
      <c r="MRI1" s="703"/>
      <c r="MRJ1" s="703"/>
      <c r="MRK1" s="703"/>
      <c r="MRL1" s="703"/>
      <c r="MRM1" s="703"/>
      <c r="MRN1" s="703"/>
      <c r="MRO1" s="703"/>
      <c r="MRP1" s="703"/>
      <c r="MRQ1" s="703"/>
      <c r="MRR1" s="703"/>
      <c r="MRS1" s="703"/>
      <c r="MRT1" s="703"/>
      <c r="MRU1" s="703"/>
      <c r="MRV1" s="703"/>
      <c r="MRW1" s="703"/>
      <c r="MRX1" s="703"/>
      <c r="MRY1" s="703"/>
      <c r="MRZ1" s="703"/>
      <c r="MSA1" s="703"/>
      <c r="MSB1" s="703"/>
      <c r="MSC1" s="703"/>
      <c r="MSD1" s="703"/>
      <c r="MSE1" s="703"/>
      <c r="MSF1" s="703"/>
      <c r="MSG1" s="703"/>
      <c r="MSH1" s="703"/>
      <c r="MSI1" s="703"/>
      <c r="MSJ1" s="703"/>
      <c r="MSK1" s="703"/>
      <c r="MSL1" s="703"/>
      <c r="MSM1" s="703"/>
      <c r="MSN1" s="703"/>
      <c r="MSO1" s="703"/>
      <c r="MSP1" s="703"/>
      <c r="MSQ1" s="703"/>
      <c r="MSR1" s="703"/>
      <c r="MSS1" s="703"/>
      <c r="MST1" s="703"/>
      <c r="MSU1" s="703"/>
      <c r="MSV1" s="703"/>
      <c r="MSW1" s="703"/>
      <c r="MSX1" s="703"/>
      <c r="MSY1" s="703"/>
      <c r="MSZ1" s="703"/>
      <c r="MTA1" s="703"/>
      <c r="MTB1" s="703"/>
      <c r="MTC1" s="703"/>
      <c r="MTD1" s="703"/>
      <c r="MTE1" s="703"/>
      <c r="MTF1" s="703"/>
      <c r="MTG1" s="703"/>
      <c r="MTH1" s="703"/>
      <c r="MTI1" s="703"/>
      <c r="MTJ1" s="703"/>
      <c r="MTK1" s="703"/>
      <c r="MTL1" s="703"/>
      <c r="MTM1" s="703"/>
      <c r="MTN1" s="703"/>
      <c r="MTO1" s="703"/>
      <c r="MTP1" s="703"/>
      <c r="MTQ1" s="703"/>
      <c r="MTR1" s="703"/>
      <c r="MTS1" s="703"/>
      <c r="MTT1" s="703"/>
      <c r="MTU1" s="703"/>
      <c r="MTV1" s="703"/>
      <c r="MTW1" s="703"/>
      <c r="MTX1" s="703"/>
      <c r="MTY1" s="703"/>
      <c r="MTZ1" s="703"/>
      <c r="MUA1" s="703"/>
      <c r="MUB1" s="703"/>
      <c r="MUC1" s="703"/>
      <c r="MUD1" s="703"/>
      <c r="MUE1" s="703"/>
      <c r="MUF1" s="703"/>
      <c r="MUG1" s="703"/>
      <c r="MUH1" s="703"/>
      <c r="MUI1" s="703"/>
      <c r="MUJ1" s="703"/>
      <c r="MUK1" s="703"/>
      <c r="MUL1" s="703"/>
      <c r="MUM1" s="703"/>
      <c r="MUN1" s="703"/>
      <c r="MUO1" s="703"/>
      <c r="MUP1" s="703"/>
      <c r="MUQ1" s="703"/>
      <c r="MUR1" s="703"/>
      <c r="MUS1" s="703"/>
      <c r="MUT1" s="703"/>
      <c r="MUU1" s="703"/>
      <c r="MUV1" s="703"/>
      <c r="MUW1" s="703"/>
      <c r="MUX1" s="703"/>
      <c r="MUY1" s="703"/>
      <c r="MUZ1" s="703"/>
      <c r="MVA1" s="703"/>
      <c r="MVB1" s="703"/>
      <c r="MVC1" s="703"/>
      <c r="MVD1" s="703"/>
      <c r="MVE1" s="703"/>
      <c r="MVF1" s="703"/>
      <c r="MVG1" s="703"/>
      <c r="MVH1" s="703"/>
      <c r="MVI1" s="703"/>
      <c r="MVJ1" s="703"/>
      <c r="MVK1" s="703"/>
      <c r="MVL1" s="703"/>
      <c r="MVM1" s="703"/>
      <c r="MVN1" s="703"/>
      <c r="MVO1" s="703"/>
      <c r="MVP1" s="703"/>
      <c r="MVQ1" s="703"/>
      <c r="MVR1" s="703"/>
      <c r="MVS1" s="703"/>
      <c r="MVT1" s="703"/>
      <c r="MVU1" s="703"/>
      <c r="MVV1" s="703"/>
      <c r="MVW1" s="703"/>
      <c r="MVX1" s="703"/>
      <c r="MVY1" s="703"/>
      <c r="MVZ1" s="703"/>
      <c r="MWA1" s="703"/>
      <c r="MWB1" s="703"/>
      <c r="MWC1" s="703"/>
      <c r="MWD1" s="703"/>
      <c r="MWE1" s="703"/>
      <c r="MWF1" s="703"/>
      <c r="MWG1" s="703"/>
      <c r="MWH1" s="703"/>
      <c r="MWI1" s="703"/>
      <c r="MWJ1" s="703"/>
      <c r="MWK1" s="703"/>
      <c r="MWL1" s="703"/>
      <c r="MWM1" s="703"/>
      <c r="MWN1" s="703"/>
      <c r="MWO1" s="703"/>
      <c r="MWP1" s="703"/>
      <c r="MWQ1" s="703"/>
      <c r="MWR1" s="703"/>
      <c r="MWS1" s="703"/>
      <c r="MWT1" s="703"/>
      <c r="MWU1" s="703"/>
      <c r="MWV1" s="703"/>
      <c r="MWW1" s="703"/>
      <c r="MWX1" s="703"/>
      <c r="MWY1" s="703"/>
      <c r="MWZ1" s="703"/>
      <c r="MXA1" s="703"/>
      <c r="MXB1" s="703"/>
      <c r="MXC1" s="703"/>
      <c r="MXD1" s="703"/>
      <c r="MXE1" s="703"/>
      <c r="MXF1" s="703"/>
      <c r="MXG1" s="703"/>
      <c r="MXH1" s="703"/>
      <c r="MXI1" s="703"/>
      <c r="MXJ1" s="703"/>
      <c r="MXK1" s="703"/>
      <c r="MXL1" s="703"/>
      <c r="MXM1" s="703"/>
      <c r="MXN1" s="703"/>
      <c r="MXO1" s="703"/>
      <c r="MXP1" s="703"/>
      <c r="MXQ1" s="703"/>
      <c r="MXR1" s="703"/>
      <c r="MXS1" s="703"/>
      <c r="MXT1" s="703"/>
      <c r="MXU1" s="703"/>
      <c r="MXV1" s="703"/>
      <c r="MXW1" s="703"/>
      <c r="MXX1" s="703"/>
      <c r="MXY1" s="703"/>
      <c r="MXZ1" s="703"/>
      <c r="MYA1" s="703"/>
      <c r="MYB1" s="703"/>
      <c r="MYC1" s="703"/>
      <c r="MYD1" s="703"/>
      <c r="MYE1" s="703"/>
      <c r="MYF1" s="703"/>
      <c r="MYG1" s="703"/>
      <c r="MYH1" s="703"/>
      <c r="MYI1" s="703"/>
      <c r="MYJ1" s="703"/>
      <c r="MYK1" s="703"/>
      <c r="MYL1" s="703"/>
      <c r="MYM1" s="703"/>
      <c r="MYN1" s="703"/>
      <c r="MYO1" s="703"/>
      <c r="MYP1" s="703"/>
      <c r="MYQ1" s="703"/>
      <c r="MYR1" s="703"/>
      <c r="MYS1" s="703"/>
      <c r="MYT1" s="703"/>
      <c r="MYU1" s="703"/>
      <c r="MYV1" s="703"/>
      <c r="MYW1" s="703"/>
      <c r="MYX1" s="703"/>
      <c r="MYY1" s="703"/>
      <c r="MYZ1" s="703"/>
      <c r="MZA1" s="703"/>
      <c r="MZB1" s="703"/>
      <c r="MZC1" s="703"/>
      <c r="MZD1" s="703"/>
      <c r="MZE1" s="703"/>
      <c r="MZF1" s="703"/>
      <c r="MZG1" s="703"/>
      <c r="MZH1" s="703"/>
      <c r="MZI1" s="703"/>
      <c r="MZJ1" s="703"/>
      <c r="MZK1" s="703"/>
      <c r="MZL1" s="703"/>
      <c r="MZM1" s="703"/>
      <c r="MZN1" s="703"/>
      <c r="MZO1" s="703"/>
      <c r="MZP1" s="703"/>
      <c r="MZQ1" s="703"/>
      <c r="MZR1" s="703"/>
      <c r="MZS1" s="703"/>
      <c r="MZT1" s="703"/>
      <c r="MZU1" s="703"/>
      <c r="MZV1" s="703"/>
      <c r="MZW1" s="703"/>
      <c r="MZX1" s="703"/>
      <c r="MZY1" s="703"/>
      <c r="MZZ1" s="703"/>
      <c r="NAA1" s="703"/>
      <c r="NAB1" s="703"/>
      <c r="NAC1" s="703"/>
      <c r="NAD1" s="703"/>
      <c r="NAE1" s="703"/>
      <c r="NAF1" s="703"/>
      <c r="NAG1" s="703"/>
      <c r="NAH1" s="703"/>
      <c r="NAI1" s="703"/>
      <c r="NAJ1" s="703"/>
      <c r="NAK1" s="703"/>
      <c r="NAL1" s="703"/>
      <c r="NAM1" s="703"/>
      <c r="NAN1" s="703"/>
      <c r="NAO1" s="703"/>
      <c r="NAP1" s="703"/>
      <c r="NAQ1" s="703"/>
      <c r="NAR1" s="703"/>
      <c r="NAS1" s="703"/>
      <c r="NAT1" s="703"/>
      <c r="NAU1" s="703"/>
      <c r="NAV1" s="703"/>
      <c r="NAW1" s="703"/>
      <c r="NAX1" s="703"/>
      <c r="NAY1" s="703"/>
      <c r="NAZ1" s="703"/>
      <c r="NBA1" s="703"/>
      <c r="NBB1" s="703"/>
      <c r="NBC1" s="703"/>
      <c r="NBD1" s="703"/>
      <c r="NBE1" s="703"/>
      <c r="NBF1" s="703"/>
      <c r="NBG1" s="703"/>
      <c r="NBH1" s="703"/>
      <c r="NBI1" s="703"/>
      <c r="NBJ1" s="703"/>
      <c r="NBK1" s="703"/>
      <c r="NBL1" s="703"/>
      <c r="NBM1" s="703"/>
      <c r="NBN1" s="703"/>
      <c r="NBO1" s="703"/>
      <c r="NBP1" s="703"/>
      <c r="NBQ1" s="703"/>
      <c r="NBR1" s="703"/>
      <c r="NBS1" s="703"/>
      <c r="NBT1" s="703"/>
      <c r="NBU1" s="703"/>
      <c r="NBV1" s="703"/>
      <c r="NBW1" s="703"/>
      <c r="NBX1" s="703"/>
      <c r="NBY1" s="703"/>
      <c r="NBZ1" s="703"/>
      <c r="NCA1" s="703"/>
      <c r="NCB1" s="703"/>
      <c r="NCC1" s="703"/>
      <c r="NCD1" s="703"/>
      <c r="NCE1" s="703"/>
      <c r="NCF1" s="703"/>
      <c r="NCG1" s="703"/>
      <c r="NCH1" s="703"/>
      <c r="NCI1" s="703"/>
      <c r="NCJ1" s="703"/>
      <c r="NCK1" s="703"/>
      <c r="NCL1" s="703"/>
      <c r="NCM1" s="703"/>
      <c r="NCN1" s="703"/>
      <c r="NCO1" s="703"/>
      <c r="NCP1" s="703"/>
      <c r="NCQ1" s="703"/>
      <c r="NCR1" s="703"/>
      <c r="NCS1" s="703"/>
      <c r="NCT1" s="703"/>
      <c r="NCU1" s="703"/>
      <c r="NCV1" s="703"/>
      <c r="NCW1" s="703"/>
      <c r="NCX1" s="703"/>
      <c r="NCY1" s="703"/>
      <c r="NCZ1" s="703"/>
      <c r="NDA1" s="703"/>
      <c r="NDB1" s="703"/>
      <c r="NDC1" s="703"/>
      <c r="NDD1" s="703"/>
      <c r="NDE1" s="703"/>
      <c r="NDF1" s="703"/>
      <c r="NDG1" s="703"/>
      <c r="NDH1" s="703"/>
      <c r="NDI1" s="703"/>
      <c r="NDJ1" s="703"/>
      <c r="NDK1" s="703"/>
      <c r="NDL1" s="703"/>
      <c r="NDM1" s="703"/>
      <c r="NDN1" s="703"/>
      <c r="NDO1" s="703"/>
      <c r="NDP1" s="703"/>
      <c r="NDQ1" s="703"/>
      <c r="NDR1" s="703"/>
      <c r="NDS1" s="703"/>
      <c r="NDT1" s="703"/>
      <c r="NDU1" s="703"/>
      <c r="NDV1" s="703"/>
      <c r="NDW1" s="703"/>
      <c r="NDX1" s="703"/>
      <c r="NDY1" s="703"/>
      <c r="NDZ1" s="703"/>
      <c r="NEA1" s="703"/>
      <c r="NEB1" s="703"/>
      <c r="NEC1" s="703"/>
      <c r="NED1" s="703"/>
      <c r="NEE1" s="703"/>
      <c r="NEF1" s="703"/>
      <c r="NEG1" s="703"/>
      <c r="NEH1" s="703"/>
      <c r="NEI1" s="703"/>
      <c r="NEJ1" s="703"/>
      <c r="NEK1" s="703"/>
      <c r="NEL1" s="703"/>
      <c r="NEM1" s="703"/>
      <c r="NEN1" s="703"/>
      <c r="NEO1" s="703"/>
      <c r="NEP1" s="703"/>
      <c r="NEQ1" s="703"/>
      <c r="NER1" s="703"/>
      <c r="NES1" s="703"/>
      <c r="NET1" s="703"/>
      <c r="NEU1" s="703"/>
      <c r="NEV1" s="703"/>
      <c r="NEW1" s="703"/>
      <c r="NEX1" s="703"/>
      <c r="NEY1" s="703"/>
      <c r="NEZ1" s="703"/>
      <c r="NFA1" s="703"/>
      <c r="NFB1" s="703"/>
      <c r="NFC1" s="703"/>
      <c r="NFD1" s="703"/>
      <c r="NFE1" s="703"/>
      <c r="NFF1" s="703"/>
      <c r="NFG1" s="703"/>
      <c r="NFH1" s="703"/>
      <c r="NFI1" s="703"/>
      <c r="NFJ1" s="703"/>
      <c r="NFK1" s="703"/>
      <c r="NFL1" s="703"/>
      <c r="NFM1" s="703"/>
      <c r="NFN1" s="703"/>
      <c r="NFO1" s="703"/>
      <c r="NFP1" s="703"/>
      <c r="NFQ1" s="703"/>
      <c r="NFR1" s="703"/>
      <c r="NFS1" s="703"/>
      <c r="NFT1" s="703"/>
      <c r="NFU1" s="703"/>
      <c r="NFV1" s="703"/>
      <c r="NFW1" s="703"/>
      <c r="NFX1" s="703"/>
      <c r="NFY1" s="703"/>
      <c r="NFZ1" s="703"/>
      <c r="NGA1" s="703"/>
      <c r="NGB1" s="703"/>
      <c r="NGC1" s="703"/>
      <c r="NGD1" s="703"/>
      <c r="NGE1" s="703"/>
      <c r="NGF1" s="703"/>
      <c r="NGG1" s="703"/>
      <c r="NGH1" s="703"/>
      <c r="NGI1" s="703"/>
      <c r="NGJ1" s="703"/>
      <c r="NGK1" s="703"/>
      <c r="NGL1" s="703"/>
      <c r="NGM1" s="703"/>
      <c r="NGN1" s="703"/>
      <c r="NGO1" s="703"/>
      <c r="NGP1" s="703"/>
      <c r="NGQ1" s="703"/>
      <c r="NGR1" s="703"/>
      <c r="NGS1" s="703"/>
      <c r="NGT1" s="703"/>
      <c r="NGU1" s="703"/>
      <c r="NGV1" s="703"/>
      <c r="NGW1" s="703"/>
      <c r="NGX1" s="703"/>
      <c r="NGY1" s="703"/>
      <c r="NGZ1" s="703"/>
      <c r="NHA1" s="703"/>
      <c r="NHB1" s="703"/>
      <c r="NHC1" s="703"/>
      <c r="NHD1" s="703"/>
      <c r="NHE1" s="703"/>
      <c r="NHF1" s="703"/>
      <c r="NHG1" s="703"/>
      <c r="NHH1" s="703"/>
      <c r="NHI1" s="703"/>
      <c r="NHJ1" s="703"/>
      <c r="NHK1" s="703"/>
      <c r="NHL1" s="703"/>
      <c r="NHM1" s="703"/>
      <c r="NHN1" s="703"/>
      <c r="NHO1" s="703"/>
      <c r="NHP1" s="703"/>
      <c r="NHQ1" s="703"/>
      <c r="NHR1" s="703"/>
      <c r="NHS1" s="703"/>
      <c r="NHT1" s="703"/>
      <c r="NHU1" s="703"/>
      <c r="NHV1" s="703"/>
      <c r="NHW1" s="703"/>
      <c r="NHX1" s="703"/>
      <c r="NHY1" s="703"/>
      <c r="NHZ1" s="703"/>
      <c r="NIA1" s="703"/>
      <c r="NIB1" s="703"/>
      <c r="NIC1" s="703"/>
      <c r="NID1" s="703"/>
      <c r="NIE1" s="703"/>
      <c r="NIF1" s="703"/>
      <c r="NIG1" s="703"/>
      <c r="NIH1" s="703"/>
      <c r="NII1" s="703"/>
      <c r="NIJ1" s="703"/>
      <c r="NIK1" s="703"/>
      <c r="NIL1" s="703"/>
      <c r="NIM1" s="703"/>
      <c r="NIN1" s="703"/>
      <c r="NIO1" s="703"/>
      <c r="NIP1" s="703"/>
      <c r="NIQ1" s="703"/>
      <c r="NIR1" s="703"/>
      <c r="NIS1" s="703"/>
      <c r="NIT1" s="703"/>
      <c r="NIU1" s="703"/>
      <c r="NIV1" s="703"/>
      <c r="NIW1" s="703"/>
      <c r="NIX1" s="703"/>
      <c r="NIY1" s="703"/>
      <c r="NIZ1" s="703"/>
      <c r="NJA1" s="703"/>
      <c r="NJB1" s="703"/>
      <c r="NJC1" s="703"/>
      <c r="NJD1" s="703"/>
      <c r="NJE1" s="703"/>
      <c r="NJF1" s="703"/>
      <c r="NJG1" s="703"/>
      <c r="NJH1" s="703"/>
      <c r="NJI1" s="703"/>
      <c r="NJJ1" s="703"/>
      <c r="NJK1" s="703"/>
      <c r="NJL1" s="703"/>
      <c r="NJM1" s="703"/>
      <c r="NJN1" s="703"/>
      <c r="NJO1" s="703"/>
      <c r="NJP1" s="703"/>
      <c r="NJQ1" s="703"/>
      <c r="NJR1" s="703"/>
      <c r="NJS1" s="703"/>
      <c r="NJT1" s="703"/>
      <c r="NJU1" s="703"/>
      <c r="NJV1" s="703"/>
      <c r="NJW1" s="703"/>
      <c r="NJX1" s="703"/>
      <c r="NJY1" s="703"/>
      <c r="NJZ1" s="703"/>
      <c r="NKA1" s="703"/>
      <c r="NKB1" s="703"/>
      <c r="NKC1" s="703"/>
      <c r="NKD1" s="703"/>
      <c r="NKE1" s="703"/>
      <c r="NKF1" s="703"/>
      <c r="NKG1" s="703"/>
      <c r="NKH1" s="703"/>
      <c r="NKI1" s="703"/>
      <c r="NKJ1" s="703"/>
      <c r="NKK1" s="703"/>
      <c r="NKL1" s="703"/>
      <c r="NKM1" s="703"/>
      <c r="NKN1" s="703"/>
      <c r="NKO1" s="703"/>
      <c r="NKP1" s="703"/>
      <c r="NKQ1" s="703"/>
      <c r="NKR1" s="703"/>
      <c r="NKS1" s="703"/>
      <c r="NKT1" s="703"/>
      <c r="NKU1" s="703"/>
      <c r="NKV1" s="703"/>
      <c r="NKW1" s="703"/>
      <c r="NKX1" s="703"/>
      <c r="NKY1" s="703"/>
      <c r="NKZ1" s="703"/>
      <c r="NLA1" s="703"/>
      <c r="NLB1" s="703"/>
      <c r="NLC1" s="703"/>
      <c r="NLD1" s="703"/>
      <c r="NLE1" s="703"/>
      <c r="NLF1" s="703"/>
      <c r="NLG1" s="703"/>
      <c r="NLH1" s="703"/>
      <c r="NLI1" s="703"/>
      <c r="NLJ1" s="703"/>
      <c r="NLK1" s="703"/>
      <c r="NLL1" s="703"/>
      <c r="NLM1" s="703"/>
      <c r="NLN1" s="703"/>
      <c r="NLO1" s="703"/>
      <c r="NLP1" s="703"/>
      <c r="NLQ1" s="703"/>
      <c r="NLR1" s="703"/>
      <c r="NLS1" s="703"/>
      <c r="NLT1" s="703"/>
      <c r="NLU1" s="703"/>
      <c r="NLV1" s="703"/>
      <c r="NLW1" s="703"/>
      <c r="NLX1" s="703"/>
      <c r="NLY1" s="703"/>
      <c r="NLZ1" s="703"/>
      <c r="NMA1" s="703"/>
      <c r="NMB1" s="703"/>
      <c r="NMC1" s="703"/>
      <c r="NMD1" s="703"/>
      <c r="NME1" s="703"/>
      <c r="NMF1" s="703"/>
      <c r="NMG1" s="703"/>
      <c r="NMH1" s="703"/>
      <c r="NMI1" s="703"/>
      <c r="NMJ1" s="703"/>
      <c r="NMK1" s="703"/>
      <c r="NML1" s="703"/>
      <c r="NMM1" s="703"/>
      <c r="NMN1" s="703"/>
      <c r="NMO1" s="703"/>
      <c r="NMP1" s="703"/>
      <c r="NMQ1" s="703"/>
      <c r="NMR1" s="703"/>
      <c r="NMS1" s="703"/>
      <c r="NMT1" s="703"/>
      <c r="NMU1" s="703"/>
      <c r="NMV1" s="703"/>
      <c r="NMW1" s="703"/>
      <c r="NMX1" s="703"/>
      <c r="NMY1" s="703"/>
      <c r="NMZ1" s="703"/>
      <c r="NNA1" s="703"/>
      <c r="NNB1" s="703"/>
      <c r="NNC1" s="703"/>
      <c r="NND1" s="703"/>
      <c r="NNE1" s="703"/>
      <c r="NNF1" s="703"/>
      <c r="NNG1" s="703"/>
      <c r="NNH1" s="703"/>
      <c r="NNI1" s="703"/>
      <c r="NNJ1" s="703"/>
      <c r="NNK1" s="703"/>
      <c r="NNL1" s="703"/>
      <c r="NNM1" s="703"/>
      <c r="NNN1" s="703"/>
      <c r="NNO1" s="703"/>
      <c r="NNP1" s="703"/>
      <c r="NNQ1" s="703"/>
      <c r="NNR1" s="703"/>
      <c r="NNS1" s="703"/>
      <c r="NNT1" s="703"/>
      <c r="NNU1" s="703"/>
      <c r="NNV1" s="703"/>
      <c r="NNW1" s="703"/>
      <c r="NNX1" s="703"/>
      <c r="NNY1" s="703"/>
      <c r="NNZ1" s="703"/>
      <c r="NOA1" s="703"/>
      <c r="NOB1" s="703"/>
      <c r="NOC1" s="703"/>
      <c r="NOD1" s="703"/>
      <c r="NOE1" s="703"/>
      <c r="NOF1" s="703"/>
      <c r="NOG1" s="703"/>
      <c r="NOH1" s="703"/>
      <c r="NOI1" s="703"/>
      <c r="NOJ1" s="703"/>
      <c r="NOK1" s="703"/>
      <c r="NOL1" s="703"/>
      <c r="NOM1" s="703"/>
      <c r="NON1" s="703"/>
      <c r="NOO1" s="703"/>
      <c r="NOP1" s="703"/>
      <c r="NOQ1" s="703"/>
      <c r="NOR1" s="703"/>
      <c r="NOS1" s="703"/>
      <c r="NOT1" s="703"/>
      <c r="NOU1" s="703"/>
      <c r="NOV1" s="703"/>
      <c r="NOW1" s="703"/>
      <c r="NOX1" s="703"/>
      <c r="NOY1" s="703"/>
      <c r="NOZ1" s="703"/>
      <c r="NPA1" s="703"/>
      <c r="NPB1" s="703"/>
      <c r="NPC1" s="703"/>
      <c r="NPD1" s="703"/>
      <c r="NPE1" s="703"/>
      <c r="NPF1" s="703"/>
      <c r="NPG1" s="703"/>
      <c r="NPH1" s="703"/>
      <c r="NPI1" s="703"/>
      <c r="NPJ1" s="703"/>
      <c r="NPK1" s="703"/>
      <c r="NPL1" s="703"/>
      <c r="NPM1" s="703"/>
      <c r="NPN1" s="703"/>
      <c r="NPO1" s="703"/>
      <c r="NPP1" s="703"/>
      <c r="NPQ1" s="703"/>
      <c r="NPR1" s="703"/>
      <c r="NPS1" s="703"/>
      <c r="NPT1" s="703"/>
      <c r="NPU1" s="703"/>
      <c r="NPV1" s="703"/>
      <c r="NPW1" s="703"/>
      <c r="NPX1" s="703"/>
      <c r="NPY1" s="703"/>
      <c r="NPZ1" s="703"/>
      <c r="NQA1" s="703"/>
      <c r="NQB1" s="703"/>
      <c r="NQC1" s="703"/>
      <c r="NQD1" s="703"/>
      <c r="NQE1" s="703"/>
      <c r="NQF1" s="703"/>
      <c r="NQG1" s="703"/>
      <c r="NQH1" s="703"/>
      <c r="NQI1" s="703"/>
      <c r="NQJ1" s="703"/>
      <c r="NQK1" s="703"/>
      <c r="NQL1" s="703"/>
      <c r="NQM1" s="703"/>
      <c r="NQN1" s="703"/>
      <c r="NQO1" s="703"/>
      <c r="NQP1" s="703"/>
      <c r="NQQ1" s="703"/>
      <c r="NQR1" s="703"/>
      <c r="NQS1" s="703"/>
      <c r="NQT1" s="703"/>
      <c r="NQU1" s="703"/>
      <c r="NQV1" s="703"/>
      <c r="NQW1" s="703"/>
      <c r="NQX1" s="703"/>
      <c r="NQY1" s="703"/>
      <c r="NQZ1" s="703"/>
      <c r="NRA1" s="703"/>
      <c r="NRB1" s="703"/>
      <c r="NRC1" s="703"/>
      <c r="NRD1" s="703"/>
      <c r="NRE1" s="703"/>
      <c r="NRF1" s="703"/>
      <c r="NRG1" s="703"/>
      <c r="NRH1" s="703"/>
      <c r="NRI1" s="703"/>
      <c r="NRJ1" s="703"/>
      <c r="NRK1" s="703"/>
      <c r="NRL1" s="703"/>
      <c r="NRM1" s="703"/>
      <c r="NRN1" s="703"/>
      <c r="NRO1" s="703"/>
      <c r="NRP1" s="703"/>
      <c r="NRQ1" s="703"/>
      <c r="NRR1" s="703"/>
      <c r="NRS1" s="703"/>
      <c r="NRT1" s="703"/>
      <c r="NRU1" s="703"/>
      <c r="NRV1" s="703"/>
      <c r="NRW1" s="703"/>
      <c r="NRX1" s="703"/>
      <c r="NRY1" s="703"/>
      <c r="NRZ1" s="703"/>
      <c r="NSA1" s="703"/>
      <c r="NSB1" s="703"/>
      <c r="NSC1" s="703"/>
      <c r="NSD1" s="703"/>
      <c r="NSE1" s="703"/>
      <c r="NSF1" s="703"/>
      <c r="NSG1" s="703"/>
      <c r="NSH1" s="703"/>
      <c r="NSI1" s="703"/>
      <c r="NSJ1" s="703"/>
      <c r="NSK1" s="703"/>
      <c r="NSL1" s="703"/>
      <c r="NSM1" s="703"/>
      <c r="NSN1" s="703"/>
      <c r="NSO1" s="703"/>
      <c r="NSP1" s="703"/>
      <c r="NSQ1" s="703"/>
      <c r="NSR1" s="703"/>
      <c r="NSS1" s="703"/>
      <c r="NST1" s="703"/>
      <c r="NSU1" s="703"/>
      <c r="NSV1" s="703"/>
      <c r="NSW1" s="703"/>
      <c r="NSX1" s="703"/>
      <c r="NSY1" s="703"/>
      <c r="NSZ1" s="703"/>
      <c r="NTA1" s="703"/>
      <c r="NTB1" s="703"/>
      <c r="NTC1" s="703"/>
      <c r="NTD1" s="703"/>
      <c r="NTE1" s="703"/>
      <c r="NTF1" s="703"/>
      <c r="NTG1" s="703"/>
      <c r="NTH1" s="703"/>
      <c r="NTI1" s="703"/>
      <c r="NTJ1" s="703"/>
      <c r="NTK1" s="703"/>
      <c r="NTL1" s="703"/>
      <c r="NTM1" s="703"/>
      <c r="NTN1" s="703"/>
      <c r="NTO1" s="703"/>
      <c r="NTP1" s="703"/>
      <c r="NTQ1" s="703"/>
      <c r="NTR1" s="703"/>
      <c r="NTS1" s="703"/>
      <c r="NTT1" s="703"/>
      <c r="NTU1" s="703"/>
      <c r="NTV1" s="703"/>
      <c r="NTW1" s="703"/>
      <c r="NTX1" s="703"/>
      <c r="NTY1" s="703"/>
      <c r="NTZ1" s="703"/>
      <c r="NUA1" s="703"/>
      <c r="NUB1" s="703"/>
      <c r="NUC1" s="703"/>
      <c r="NUD1" s="703"/>
      <c r="NUE1" s="703"/>
      <c r="NUF1" s="703"/>
      <c r="NUG1" s="703"/>
      <c r="NUH1" s="703"/>
      <c r="NUI1" s="703"/>
      <c r="NUJ1" s="703"/>
      <c r="NUK1" s="703"/>
      <c r="NUL1" s="703"/>
      <c r="NUM1" s="703"/>
      <c r="NUN1" s="703"/>
      <c r="NUO1" s="703"/>
      <c r="NUP1" s="703"/>
      <c r="NUQ1" s="703"/>
      <c r="NUR1" s="703"/>
      <c r="NUS1" s="703"/>
      <c r="NUT1" s="703"/>
      <c r="NUU1" s="703"/>
      <c r="NUV1" s="703"/>
      <c r="NUW1" s="703"/>
      <c r="NUX1" s="703"/>
      <c r="NUY1" s="703"/>
      <c r="NUZ1" s="703"/>
      <c r="NVA1" s="703"/>
      <c r="NVB1" s="703"/>
      <c r="NVC1" s="703"/>
      <c r="NVD1" s="703"/>
      <c r="NVE1" s="703"/>
      <c r="NVF1" s="703"/>
      <c r="NVG1" s="703"/>
      <c r="NVH1" s="703"/>
      <c r="NVI1" s="703"/>
      <c r="NVJ1" s="703"/>
      <c r="NVK1" s="703"/>
      <c r="NVL1" s="703"/>
      <c r="NVM1" s="703"/>
      <c r="NVN1" s="703"/>
      <c r="NVO1" s="703"/>
      <c r="NVP1" s="703"/>
      <c r="NVQ1" s="703"/>
      <c r="NVR1" s="703"/>
      <c r="NVS1" s="703"/>
      <c r="NVT1" s="703"/>
      <c r="NVU1" s="703"/>
      <c r="NVV1" s="703"/>
      <c r="NVW1" s="703"/>
      <c r="NVX1" s="703"/>
      <c r="NVY1" s="703"/>
      <c r="NVZ1" s="703"/>
      <c r="NWA1" s="703"/>
      <c r="NWB1" s="703"/>
      <c r="NWC1" s="703"/>
      <c r="NWD1" s="703"/>
      <c r="NWE1" s="703"/>
      <c r="NWF1" s="703"/>
      <c r="NWG1" s="703"/>
      <c r="NWH1" s="703"/>
      <c r="NWI1" s="703"/>
      <c r="NWJ1" s="703"/>
      <c r="NWK1" s="703"/>
      <c r="NWL1" s="703"/>
      <c r="NWM1" s="703"/>
      <c r="NWN1" s="703"/>
      <c r="NWO1" s="703"/>
      <c r="NWP1" s="703"/>
      <c r="NWQ1" s="703"/>
      <c r="NWR1" s="703"/>
      <c r="NWS1" s="703"/>
      <c r="NWT1" s="703"/>
      <c r="NWU1" s="703"/>
      <c r="NWV1" s="703"/>
      <c r="NWW1" s="703"/>
      <c r="NWX1" s="703"/>
      <c r="NWY1" s="703"/>
      <c r="NWZ1" s="703"/>
      <c r="NXA1" s="703"/>
      <c r="NXB1" s="703"/>
      <c r="NXC1" s="703"/>
      <c r="NXD1" s="703"/>
      <c r="NXE1" s="703"/>
      <c r="NXF1" s="703"/>
      <c r="NXG1" s="703"/>
      <c r="NXH1" s="703"/>
      <c r="NXI1" s="703"/>
      <c r="NXJ1" s="703"/>
      <c r="NXK1" s="703"/>
      <c r="NXL1" s="703"/>
      <c r="NXM1" s="703"/>
      <c r="NXN1" s="703"/>
      <c r="NXO1" s="703"/>
      <c r="NXP1" s="703"/>
      <c r="NXQ1" s="703"/>
      <c r="NXR1" s="703"/>
      <c r="NXS1" s="703"/>
      <c r="NXT1" s="703"/>
      <c r="NXU1" s="703"/>
      <c r="NXV1" s="703"/>
      <c r="NXW1" s="703"/>
      <c r="NXX1" s="703"/>
      <c r="NXY1" s="703"/>
      <c r="NXZ1" s="703"/>
      <c r="NYA1" s="703"/>
      <c r="NYB1" s="703"/>
      <c r="NYC1" s="703"/>
      <c r="NYD1" s="703"/>
      <c r="NYE1" s="703"/>
      <c r="NYF1" s="703"/>
      <c r="NYG1" s="703"/>
      <c r="NYH1" s="703"/>
      <c r="NYI1" s="703"/>
      <c r="NYJ1" s="703"/>
      <c r="NYK1" s="703"/>
      <c r="NYL1" s="703"/>
      <c r="NYM1" s="703"/>
      <c r="NYN1" s="703"/>
      <c r="NYO1" s="703"/>
      <c r="NYP1" s="703"/>
      <c r="NYQ1" s="703"/>
      <c r="NYR1" s="703"/>
      <c r="NYS1" s="703"/>
      <c r="NYT1" s="703"/>
      <c r="NYU1" s="703"/>
      <c r="NYV1" s="703"/>
      <c r="NYW1" s="703"/>
      <c r="NYX1" s="703"/>
      <c r="NYY1" s="703"/>
      <c r="NYZ1" s="703"/>
      <c r="NZA1" s="703"/>
      <c r="NZB1" s="703"/>
      <c r="NZC1" s="703"/>
      <c r="NZD1" s="703"/>
      <c r="NZE1" s="703"/>
      <c r="NZF1" s="703"/>
      <c r="NZG1" s="703"/>
      <c r="NZH1" s="703"/>
      <c r="NZI1" s="703"/>
      <c r="NZJ1" s="703"/>
      <c r="NZK1" s="703"/>
      <c r="NZL1" s="703"/>
      <c r="NZM1" s="703"/>
      <c r="NZN1" s="703"/>
      <c r="NZO1" s="703"/>
      <c r="NZP1" s="703"/>
      <c r="NZQ1" s="703"/>
      <c r="NZR1" s="703"/>
      <c r="NZS1" s="703"/>
      <c r="NZT1" s="703"/>
      <c r="NZU1" s="703"/>
      <c r="NZV1" s="703"/>
      <c r="NZW1" s="703"/>
      <c r="NZX1" s="703"/>
      <c r="NZY1" s="703"/>
      <c r="NZZ1" s="703"/>
      <c r="OAA1" s="703"/>
      <c r="OAB1" s="703"/>
      <c r="OAC1" s="703"/>
      <c r="OAD1" s="703"/>
      <c r="OAE1" s="703"/>
      <c r="OAF1" s="703"/>
      <c r="OAG1" s="703"/>
      <c r="OAH1" s="703"/>
      <c r="OAI1" s="703"/>
      <c r="OAJ1" s="703"/>
      <c r="OAK1" s="703"/>
      <c r="OAL1" s="703"/>
      <c r="OAM1" s="703"/>
      <c r="OAN1" s="703"/>
      <c r="OAO1" s="703"/>
      <c r="OAP1" s="703"/>
      <c r="OAQ1" s="703"/>
      <c r="OAR1" s="703"/>
      <c r="OAS1" s="703"/>
      <c r="OAT1" s="703"/>
      <c r="OAU1" s="703"/>
      <c r="OAV1" s="703"/>
      <c r="OAW1" s="703"/>
      <c r="OAX1" s="703"/>
      <c r="OAY1" s="703"/>
      <c r="OAZ1" s="703"/>
      <c r="OBA1" s="703"/>
      <c r="OBB1" s="703"/>
      <c r="OBC1" s="703"/>
      <c r="OBD1" s="703"/>
      <c r="OBE1" s="703"/>
      <c r="OBF1" s="703"/>
      <c r="OBG1" s="703"/>
      <c r="OBH1" s="703"/>
      <c r="OBI1" s="703"/>
      <c r="OBJ1" s="703"/>
      <c r="OBK1" s="703"/>
      <c r="OBL1" s="703"/>
      <c r="OBM1" s="703"/>
      <c r="OBN1" s="703"/>
      <c r="OBO1" s="703"/>
      <c r="OBP1" s="703"/>
      <c r="OBQ1" s="703"/>
      <c r="OBR1" s="703"/>
      <c r="OBS1" s="703"/>
      <c r="OBT1" s="703"/>
      <c r="OBU1" s="703"/>
      <c r="OBV1" s="703"/>
      <c r="OBW1" s="703"/>
      <c r="OBX1" s="703"/>
      <c r="OBY1" s="703"/>
      <c r="OBZ1" s="703"/>
      <c r="OCA1" s="703"/>
      <c r="OCB1" s="703"/>
      <c r="OCC1" s="703"/>
      <c r="OCD1" s="703"/>
      <c r="OCE1" s="703"/>
      <c r="OCF1" s="703"/>
      <c r="OCG1" s="703"/>
      <c r="OCH1" s="703"/>
      <c r="OCI1" s="703"/>
      <c r="OCJ1" s="703"/>
      <c r="OCK1" s="703"/>
      <c r="OCL1" s="703"/>
      <c r="OCM1" s="703"/>
      <c r="OCN1" s="703"/>
      <c r="OCO1" s="703"/>
      <c r="OCP1" s="703"/>
      <c r="OCQ1" s="703"/>
      <c r="OCR1" s="703"/>
      <c r="OCS1" s="703"/>
      <c r="OCT1" s="703"/>
      <c r="OCU1" s="703"/>
      <c r="OCV1" s="703"/>
      <c r="OCW1" s="703"/>
      <c r="OCX1" s="703"/>
      <c r="OCY1" s="703"/>
      <c r="OCZ1" s="703"/>
      <c r="ODA1" s="703"/>
      <c r="ODB1" s="703"/>
      <c r="ODC1" s="703"/>
      <c r="ODD1" s="703"/>
      <c r="ODE1" s="703"/>
      <c r="ODF1" s="703"/>
      <c r="ODG1" s="703"/>
      <c r="ODH1" s="703"/>
      <c r="ODI1" s="703"/>
      <c r="ODJ1" s="703"/>
      <c r="ODK1" s="703"/>
      <c r="ODL1" s="703"/>
      <c r="ODM1" s="703"/>
      <c r="ODN1" s="703"/>
      <c r="ODO1" s="703"/>
      <c r="ODP1" s="703"/>
      <c r="ODQ1" s="703"/>
      <c r="ODR1" s="703"/>
      <c r="ODS1" s="703"/>
      <c r="ODT1" s="703"/>
      <c r="ODU1" s="703"/>
      <c r="ODV1" s="703"/>
      <c r="ODW1" s="703"/>
      <c r="ODX1" s="703"/>
      <c r="ODY1" s="703"/>
      <c r="ODZ1" s="703"/>
      <c r="OEA1" s="703"/>
      <c r="OEB1" s="703"/>
      <c r="OEC1" s="703"/>
      <c r="OED1" s="703"/>
      <c r="OEE1" s="703"/>
      <c r="OEF1" s="703"/>
      <c r="OEG1" s="703"/>
      <c r="OEH1" s="703"/>
      <c r="OEI1" s="703"/>
      <c r="OEJ1" s="703"/>
      <c r="OEK1" s="703"/>
      <c r="OEL1" s="703"/>
      <c r="OEM1" s="703"/>
      <c r="OEN1" s="703"/>
      <c r="OEO1" s="703"/>
      <c r="OEP1" s="703"/>
      <c r="OEQ1" s="703"/>
      <c r="OER1" s="703"/>
      <c r="OES1" s="703"/>
      <c r="OET1" s="703"/>
      <c r="OEU1" s="703"/>
      <c r="OEV1" s="703"/>
      <c r="OEW1" s="703"/>
      <c r="OEX1" s="703"/>
      <c r="OEY1" s="703"/>
      <c r="OEZ1" s="703"/>
      <c r="OFA1" s="703"/>
      <c r="OFB1" s="703"/>
      <c r="OFC1" s="703"/>
      <c r="OFD1" s="703"/>
      <c r="OFE1" s="703"/>
      <c r="OFF1" s="703"/>
      <c r="OFG1" s="703"/>
      <c r="OFH1" s="703"/>
      <c r="OFI1" s="703"/>
      <c r="OFJ1" s="703"/>
      <c r="OFK1" s="703"/>
      <c r="OFL1" s="703"/>
      <c r="OFM1" s="703"/>
      <c r="OFN1" s="703"/>
      <c r="OFO1" s="703"/>
      <c r="OFP1" s="703"/>
      <c r="OFQ1" s="703"/>
      <c r="OFR1" s="703"/>
      <c r="OFS1" s="703"/>
      <c r="OFT1" s="703"/>
      <c r="OFU1" s="703"/>
      <c r="OFV1" s="703"/>
      <c r="OFW1" s="703"/>
      <c r="OFX1" s="703"/>
      <c r="OFY1" s="703"/>
      <c r="OFZ1" s="703"/>
      <c r="OGA1" s="703"/>
      <c r="OGB1" s="703"/>
      <c r="OGC1" s="703"/>
      <c r="OGD1" s="703"/>
      <c r="OGE1" s="703"/>
      <c r="OGF1" s="703"/>
      <c r="OGG1" s="703"/>
      <c r="OGH1" s="703"/>
      <c r="OGI1" s="703"/>
      <c r="OGJ1" s="703"/>
      <c r="OGK1" s="703"/>
      <c r="OGL1" s="703"/>
      <c r="OGM1" s="703"/>
      <c r="OGN1" s="703"/>
      <c r="OGO1" s="703"/>
      <c r="OGP1" s="703"/>
      <c r="OGQ1" s="703"/>
      <c r="OGR1" s="703"/>
      <c r="OGS1" s="703"/>
      <c r="OGT1" s="703"/>
      <c r="OGU1" s="703"/>
      <c r="OGV1" s="703"/>
      <c r="OGW1" s="703"/>
      <c r="OGX1" s="703"/>
      <c r="OGY1" s="703"/>
      <c r="OGZ1" s="703"/>
      <c r="OHA1" s="703"/>
      <c r="OHB1" s="703"/>
      <c r="OHC1" s="703"/>
      <c r="OHD1" s="703"/>
      <c r="OHE1" s="703"/>
      <c r="OHF1" s="703"/>
      <c r="OHG1" s="703"/>
      <c r="OHH1" s="703"/>
      <c r="OHI1" s="703"/>
      <c r="OHJ1" s="703"/>
      <c r="OHK1" s="703"/>
      <c r="OHL1" s="703"/>
      <c r="OHM1" s="703"/>
      <c r="OHN1" s="703"/>
      <c r="OHO1" s="703"/>
      <c r="OHP1" s="703"/>
      <c r="OHQ1" s="703"/>
      <c r="OHR1" s="703"/>
      <c r="OHS1" s="703"/>
      <c r="OHT1" s="703"/>
      <c r="OHU1" s="703"/>
      <c r="OHV1" s="703"/>
      <c r="OHW1" s="703"/>
      <c r="OHX1" s="703"/>
      <c r="OHY1" s="703"/>
      <c r="OHZ1" s="703"/>
      <c r="OIA1" s="703"/>
      <c r="OIB1" s="703"/>
      <c r="OIC1" s="703"/>
      <c r="OID1" s="703"/>
      <c r="OIE1" s="703"/>
      <c r="OIF1" s="703"/>
      <c r="OIG1" s="703"/>
      <c r="OIH1" s="703"/>
      <c r="OII1" s="703"/>
      <c r="OIJ1" s="703"/>
      <c r="OIK1" s="703"/>
      <c r="OIL1" s="703"/>
      <c r="OIM1" s="703"/>
      <c r="OIN1" s="703"/>
      <c r="OIO1" s="703"/>
      <c r="OIP1" s="703"/>
      <c r="OIQ1" s="703"/>
      <c r="OIR1" s="703"/>
      <c r="OIS1" s="703"/>
      <c r="OIT1" s="703"/>
      <c r="OIU1" s="703"/>
      <c r="OIV1" s="703"/>
      <c r="OIW1" s="703"/>
      <c r="OIX1" s="703"/>
      <c r="OIY1" s="703"/>
      <c r="OIZ1" s="703"/>
      <c r="OJA1" s="703"/>
      <c r="OJB1" s="703"/>
      <c r="OJC1" s="703"/>
      <c r="OJD1" s="703"/>
      <c r="OJE1" s="703"/>
      <c r="OJF1" s="703"/>
      <c r="OJG1" s="703"/>
      <c r="OJH1" s="703"/>
      <c r="OJI1" s="703"/>
      <c r="OJJ1" s="703"/>
      <c r="OJK1" s="703"/>
      <c r="OJL1" s="703"/>
      <c r="OJM1" s="703"/>
      <c r="OJN1" s="703"/>
      <c r="OJO1" s="703"/>
      <c r="OJP1" s="703"/>
      <c r="OJQ1" s="703"/>
      <c r="OJR1" s="703"/>
      <c r="OJS1" s="703"/>
      <c r="OJT1" s="703"/>
      <c r="OJU1" s="703"/>
      <c r="OJV1" s="703"/>
      <c r="OJW1" s="703"/>
      <c r="OJX1" s="703"/>
      <c r="OJY1" s="703"/>
      <c r="OJZ1" s="703"/>
      <c r="OKA1" s="703"/>
      <c r="OKB1" s="703"/>
      <c r="OKC1" s="703"/>
      <c r="OKD1" s="703"/>
      <c r="OKE1" s="703"/>
      <c r="OKF1" s="703"/>
      <c r="OKG1" s="703"/>
      <c r="OKH1" s="703"/>
      <c r="OKI1" s="703"/>
      <c r="OKJ1" s="703"/>
      <c r="OKK1" s="703"/>
      <c r="OKL1" s="703"/>
      <c r="OKM1" s="703"/>
      <c r="OKN1" s="703"/>
      <c r="OKO1" s="703"/>
      <c r="OKP1" s="703"/>
      <c r="OKQ1" s="703"/>
      <c r="OKR1" s="703"/>
      <c r="OKS1" s="703"/>
      <c r="OKT1" s="703"/>
      <c r="OKU1" s="703"/>
      <c r="OKV1" s="703"/>
      <c r="OKW1" s="703"/>
      <c r="OKX1" s="703"/>
      <c r="OKY1" s="703"/>
      <c r="OKZ1" s="703"/>
      <c r="OLA1" s="703"/>
      <c r="OLB1" s="703"/>
      <c r="OLC1" s="703"/>
      <c r="OLD1" s="703"/>
      <c r="OLE1" s="703"/>
      <c r="OLF1" s="703"/>
      <c r="OLG1" s="703"/>
      <c r="OLH1" s="703"/>
      <c r="OLI1" s="703"/>
      <c r="OLJ1" s="703"/>
      <c r="OLK1" s="703"/>
      <c r="OLL1" s="703"/>
      <c r="OLM1" s="703"/>
      <c r="OLN1" s="703"/>
      <c r="OLO1" s="703"/>
      <c r="OLP1" s="703"/>
      <c r="OLQ1" s="703"/>
      <c r="OLR1" s="703"/>
      <c r="OLS1" s="703"/>
      <c r="OLT1" s="703"/>
      <c r="OLU1" s="703"/>
      <c r="OLV1" s="703"/>
      <c r="OLW1" s="703"/>
      <c r="OLX1" s="703"/>
      <c r="OLY1" s="703"/>
      <c r="OLZ1" s="703"/>
      <c r="OMA1" s="703"/>
      <c r="OMB1" s="703"/>
      <c r="OMC1" s="703"/>
      <c r="OMD1" s="703"/>
      <c r="OME1" s="703"/>
      <c r="OMF1" s="703"/>
      <c r="OMG1" s="703"/>
      <c r="OMH1" s="703"/>
      <c r="OMI1" s="703"/>
      <c r="OMJ1" s="703"/>
      <c r="OMK1" s="703"/>
      <c r="OML1" s="703"/>
      <c r="OMM1" s="703"/>
      <c r="OMN1" s="703"/>
      <c r="OMO1" s="703"/>
      <c r="OMP1" s="703"/>
      <c r="OMQ1" s="703"/>
      <c r="OMR1" s="703"/>
      <c r="OMS1" s="703"/>
      <c r="OMT1" s="703"/>
      <c r="OMU1" s="703"/>
      <c r="OMV1" s="703"/>
      <c r="OMW1" s="703"/>
      <c r="OMX1" s="703"/>
      <c r="OMY1" s="703"/>
      <c r="OMZ1" s="703"/>
      <c r="ONA1" s="703"/>
      <c r="ONB1" s="703"/>
      <c r="ONC1" s="703"/>
      <c r="OND1" s="703"/>
      <c r="ONE1" s="703"/>
      <c r="ONF1" s="703"/>
      <c r="ONG1" s="703"/>
      <c r="ONH1" s="703"/>
      <c r="ONI1" s="703"/>
      <c r="ONJ1" s="703"/>
      <c r="ONK1" s="703"/>
      <c r="ONL1" s="703"/>
      <c r="ONM1" s="703"/>
      <c r="ONN1" s="703"/>
      <c r="ONO1" s="703"/>
      <c r="ONP1" s="703"/>
      <c r="ONQ1" s="703"/>
      <c r="ONR1" s="703"/>
      <c r="ONS1" s="703"/>
      <c r="ONT1" s="703"/>
      <c r="ONU1" s="703"/>
      <c r="ONV1" s="703"/>
      <c r="ONW1" s="703"/>
      <c r="ONX1" s="703"/>
      <c r="ONY1" s="703"/>
      <c r="ONZ1" s="703"/>
      <c r="OOA1" s="703"/>
      <c r="OOB1" s="703"/>
      <c r="OOC1" s="703"/>
      <c r="OOD1" s="703"/>
      <c r="OOE1" s="703"/>
      <c r="OOF1" s="703"/>
      <c r="OOG1" s="703"/>
      <c r="OOH1" s="703"/>
      <c r="OOI1" s="703"/>
      <c r="OOJ1" s="703"/>
      <c r="OOK1" s="703"/>
      <c r="OOL1" s="703"/>
      <c r="OOM1" s="703"/>
      <c r="OON1" s="703"/>
      <c r="OOO1" s="703"/>
      <c r="OOP1" s="703"/>
      <c r="OOQ1" s="703"/>
      <c r="OOR1" s="703"/>
      <c r="OOS1" s="703"/>
      <c r="OOT1" s="703"/>
      <c r="OOU1" s="703"/>
      <c r="OOV1" s="703"/>
      <c r="OOW1" s="703"/>
      <c r="OOX1" s="703"/>
      <c r="OOY1" s="703"/>
      <c r="OOZ1" s="703"/>
      <c r="OPA1" s="703"/>
      <c r="OPB1" s="703"/>
      <c r="OPC1" s="703"/>
      <c r="OPD1" s="703"/>
      <c r="OPE1" s="703"/>
      <c r="OPF1" s="703"/>
      <c r="OPG1" s="703"/>
      <c r="OPH1" s="703"/>
      <c r="OPI1" s="703"/>
      <c r="OPJ1" s="703"/>
      <c r="OPK1" s="703"/>
      <c r="OPL1" s="703"/>
      <c r="OPM1" s="703"/>
      <c r="OPN1" s="703"/>
      <c r="OPO1" s="703"/>
      <c r="OPP1" s="703"/>
      <c r="OPQ1" s="703"/>
      <c r="OPR1" s="703"/>
      <c r="OPS1" s="703"/>
      <c r="OPT1" s="703"/>
      <c r="OPU1" s="703"/>
      <c r="OPV1" s="703"/>
      <c r="OPW1" s="703"/>
      <c r="OPX1" s="703"/>
      <c r="OPY1" s="703"/>
      <c r="OPZ1" s="703"/>
      <c r="OQA1" s="703"/>
      <c r="OQB1" s="703"/>
      <c r="OQC1" s="703"/>
      <c r="OQD1" s="703"/>
      <c r="OQE1" s="703"/>
      <c r="OQF1" s="703"/>
      <c r="OQG1" s="703"/>
      <c r="OQH1" s="703"/>
      <c r="OQI1" s="703"/>
      <c r="OQJ1" s="703"/>
      <c r="OQK1" s="703"/>
      <c r="OQL1" s="703"/>
      <c r="OQM1" s="703"/>
      <c r="OQN1" s="703"/>
      <c r="OQO1" s="703"/>
      <c r="OQP1" s="703"/>
      <c r="OQQ1" s="703"/>
      <c r="OQR1" s="703"/>
      <c r="OQS1" s="703"/>
      <c r="OQT1" s="703"/>
      <c r="OQU1" s="703"/>
      <c r="OQV1" s="703"/>
      <c r="OQW1" s="703"/>
      <c r="OQX1" s="703"/>
      <c r="OQY1" s="703"/>
      <c r="OQZ1" s="703"/>
      <c r="ORA1" s="703"/>
      <c r="ORB1" s="703"/>
      <c r="ORC1" s="703"/>
      <c r="ORD1" s="703"/>
      <c r="ORE1" s="703"/>
      <c r="ORF1" s="703"/>
      <c r="ORG1" s="703"/>
      <c r="ORH1" s="703"/>
      <c r="ORI1" s="703"/>
      <c r="ORJ1" s="703"/>
      <c r="ORK1" s="703"/>
      <c r="ORL1" s="703"/>
      <c r="ORM1" s="703"/>
      <c r="ORN1" s="703"/>
      <c r="ORO1" s="703"/>
      <c r="ORP1" s="703"/>
      <c r="ORQ1" s="703"/>
      <c r="ORR1" s="703"/>
      <c r="ORS1" s="703"/>
      <c r="ORT1" s="703"/>
      <c r="ORU1" s="703"/>
      <c r="ORV1" s="703"/>
      <c r="ORW1" s="703"/>
      <c r="ORX1" s="703"/>
      <c r="ORY1" s="703"/>
      <c r="ORZ1" s="703"/>
      <c r="OSA1" s="703"/>
      <c r="OSB1" s="703"/>
      <c r="OSC1" s="703"/>
      <c r="OSD1" s="703"/>
      <c r="OSE1" s="703"/>
      <c r="OSF1" s="703"/>
      <c r="OSG1" s="703"/>
      <c r="OSH1" s="703"/>
      <c r="OSI1" s="703"/>
      <c r="OSJ1" s="703"/>
      <c r="OSK1" s="703"/>
      <c r="OSL1" s="703"/>
      <c r="OSM1" s="703"/>
      <c r="OSN1" s="703"/>
      <c r="OSO1" s="703"/>
      <c r="OSP1" s="703"/>
      <c r="OSQ1" s="703"/>
      <c r="OSR1" s="703"/>
      <c r="OSS1" s="703"/>
      <c r="OST1" s="703"/>
      <c r="OSU1" s="703"/>
      <c r="OSV1" s="703"/>
      <c r="OSW1" s="703"/>
      <c r="OSX1" s="703"/>
      <c r="OSY1" s="703"/>
      <c r="OSZ1" s="703"/>
      <c r="OTA1" s="703"/>
      <c r="OTB1" s="703"/>
      <c r="OTC1" s="703"/>
      <c r="OTD1" s="703"/>
      <c r="OTE1" s="703"/>
      <c r="OTF1" s="703"/>
      <c r="OTG1" s="703"/>
      <c r="OTH1" s="703"/>
      <c r="OTI1" s="703"/>
      <c r="OTJ1" s="703"/>
      <c r="OTK1" s="703"/>
      <c r="OTL1" s="703"/>
      <c r="OTM1" s="703"/>
      <c r="OTN1" s="703"/>
      <c r="OTO1" s="703"/>
      <c r="OTP1" s="703"/>
      <c r="OTQ1" s="703"/>
      <c r="OTR1" s="703"/>
      <c r="OTS1" s="703"/>
      <c r="OTT1" s="703"/>
      <c r="OTU1" s="703"/>
      <c r="OTV1" s="703"/>
      <c r="OTW1" s="703"/>
      <c r="OTX1" s="703"/>
      <c r="OTY1" s="703"/>
      <c r="OTZ1" s="703"/>
      <c r="OUA1" s="703"/>
      <c r="OUB1" s="703"/>
      <c r="OUC1" s="703"/>
      <c r="OUD1" s="703"/>
      <c r="OUE1" s="703"/>
      <c r="OUF1" s="703"/>
      <c r="OUG1" s="703"/>
      <c r="OUH1" s="703"/>
      <c r="OUI1" s="703"/>
      <c r="OUJ1" s="703"/>
      <c r="OUK1" s="703"/>
      <c r="OUL1" s="703"/>
      <c r="OUM1" s="703"/>
      <c r="OUN1" s="703"/>
      <c r="OUO1" s="703"/>
      <c r="OUP1" s="703"/>
      <c r="OUQ1" s="703"/>
      <c r="OUR1" s="703"/>
      <c r="OUS1" s="703"/>
      <c r="OUT1" s="703"/>
      <c r="OUU1" s="703"/>
      <c r="OUV1" s="703"/>
      <c r="OUW1" s="703"/>
      <c r="OUX1" s="703"/>
      <c r="OUY1" s="703"/>
      <c r="OUZ1" s="703"/>
      <c r="OVA1" s="703"/>
      <c r="OVB1" s="703"/>
      <c r="OVC1" s="703"/>
      <c r="OVD1" s="703"/>
      <c r="OVE1" s="703"/>
      <c r="OVF1" s="703"/>
      <c r="OVG1" s="703"/>
      <c r="OVH1" s="703"/>
      <c r="OVI1" s="703"/>
      <c r="OVJ1" s="703"/>
      <c r="OVK1" s="703"/>
      <c r="OVL1" s="703"/>
      <c r="OVM1" s="703"/>
      <c r="OVN1" s="703"/>
      <c r="OVO1" s="703"/>
      <c r="OVP1" s="703"/>
      <c r="OVQ1" s="703"/>
      <c r="OVR1" s="703"/>
      <c r="OVS1" s="703"/>
      <c r="OVT1" s="703"/>
      <c r="OVU1" s="703"/>
      <c r="OVV1" s="703"/>
      <c r="OVW1" s="703"/>
      <c r="OVX1" s="703"/>
      <c r="OVY1" s="703"/>
      <c r="OVZ1" s="703"/>
      <c r="OWA1" s="703"/>
      <c r="OWB1" s="703"/>
      <c r="OWC1" s="703"/>
      <c r="OWD1" s="703"/>
      <c r="OWE1" s="703"/>
      <c r="OWF1" s="703"/>
      <c r="OWG1" s="703"/>
      <c r="OWH1" s="703"/>
      <c r="OWI1" s="703"/>
      <c r="OWJ1" s="703"/>
      <c r="OWK1" s="703"/>
      <c r="OWL1" s="703"/>
      <c r="OWM1" s="703"/>
      <c r="OWN1" s="703"/>
      <c r="OWO1" s="703"/>
      <c r="OWP1" s="703"/>
      <c r="OWQ1" s="703"/>
      <c r="OWR1" s="703"/>
      <c r="OWS1" s="703"/>
      <c r="OWT1" s="703"/>
      <c r="OWU1" s="703"/>
      <c r="OWV1" s="703"/>
      <c r="OWW1" s="703"/>
      <c r="OWX1" s="703"/>
      <c r="OWY1" s="703"/>
      <c r="OWZ1" s="703"/>
      <c r="OXA1" s="703"/>
      <c r="OXB1" s="703"/>
      <c r="OXC1" s="703"/>
      <c r="OXD1" s="703"/>
      <c r="OXE1" s="703"/>
      <c r="OXF1" s="703"/>
      <c r="OXG1" s="703"/>
      <c r="OXH1" s="703"/>
      <c r="OXI1" s="703"/>
      <c r="OXJ1" s="703"/>
      <c r="OXK1" s="703"/>
      <c r="OXL1" s="703"/>
      <c r="OXM1" s="703"/>
      <c r="OXN1" s="703"/>
      <c r="OXO1" s="703"/>
      <c r="OXP1" s="703"/>
      <c r="OXQ1" s="703"/>
      <c r="OXR1" s="703"/>
      <c r="OXS1" s="703"/>
      <c r="OXT1" s="703"/>
      <c r="OXU1" s="703"/>
      <c r="OXV1" s="703"/>
      <c r="OXW1" s="703"/>
      <c r="OXX1" s="703"/>
      <c r="OXY1" s="703"/>
      <c r="OXZ1" s="703"/>
      <c r="OYA1" s="703"/>
      <c r="OYB1" s="703"/>
      <c r="OYC1" s="703"/>
      <c r="OYD1" s="703"/>
      <c r="OYE1" s="703"/>
      <c r="OYF1" s="703"/>
      <c r="OYG1" s="703"/>
      <c r="OYH1" s="703"/>
      <c r="OYI1" s="703"/>
      <c r="OYJ1" s="703"/>
      <c r="OYK1" s="703"/>
      <c r="OYL1" s="703"/>
      <c r="OYM1" s="703"/>
      <c r="OYN1" s="703"/>
      <c r="OYO1" s="703"/>
      <c r="OYP1" s="703"/>
      <c r="OYQ1" s="703"/>
      <c r="OYR1" s="703"/>
      <c r="OYS1" s="703"/>
      <c r="OYT1" s="703"/>
      <c r="OYU1" s="703"/>
      <c r="OYV1" s="703"/>
      <c r="OYW1" s="703"/>
      <c r="OYX1" s="703"/>
      <c r="OYY1" s="703"/>
      <c r="OYZ1" s="703"/>
      <c r="OZA1" s="703"/>
      <c r="OZB1" s="703"/>
      <c r="OZC1" s="703"/>
      <c r="OZD1" s="703"/>
      <c r="OZE1" s="703"/>
      <c r="OZF1" s="703"/>
      <c r="OZG1" s="703"/>
      <c r="OZH1" s="703"/>
      <c r="OZI1" s="703"/>
      <c r="OZJ1" s="703"/>
      <c r="OZK1" s="703"/>
      <c r="OZL1" s="703"/>
      <c r="OZM1" s="703"/>
      <c r="OZN1" s="703"/>
      <c r="OZO1" s="703"/>
      <c r="OZP1" s="703"/>
      <c r="OZQ1" s="703"/>
      <c r="OZR1" s="703"/>
      <c r="OZS1" s="703"/>
      <c r="OZT1" s="703"/>
      <c r="OZU1" s="703"/>
      <c r="OZV1" s="703"/>
      <c r="OZW1" s="703"/>
      <c r="OZX1" s="703"/>
      <c r="OZY1" s="703"/>
      <c r="OZZ1" s="703"/>
      <c r="PAA1" s="703"/>
      <c r="PAB1" s="703"/>
      <c r="PAC1" s="703"/>
      <c r="PAD1" s="703"/>
      <c r="PAE1" s="703"/>
      <c r="PAF1" s="703"/>
      <c r="PAG1" s="703"/>
      <c r="PAH1" s="703"/>
      <c r="PAI1" s="703"/>
      <c r="PAJ1" s="703"/>
      <c r="PAK1" s="703"/>
      <c r="PAL1" s="703"/>
      <c r="PAM1" s="703"/>
      <c r="PAN1" s="703"/>
      <c r="PAO1" s="703"/>
      <c r="PAP1" s="703"/>
      <c r="PAQ1" s="703"/>
      <c r="PAR1" s="703"/>
      <c r="PAS1" s="703"/>
      <c r="PAT1" s="703"/>
      <c r="PAU1" s="703"/>
      <c r="PAV1" s="703"/>
      <c r="PAW1" s="703"/>
      <c r="PAX1" s="703"/>
      <c r="PAY1" s="703"/>
      <c r="PAZ1" s="703"/>
      <c r="PBA1" s="703"/>
      <c r="PBB1" s="703"/>
      <c r="PBC1" s="703"/>
      <c r="PBD1" s="703"/>
      <c r="PBE1" s="703"/>
      <c r="PBF1" s="703"/>
      <c r="PBG1" s="703"/>
      <c r="PBH1" s="703"/>
      <c r="PBI1" s="703"/>
      <c r="PBJ1" s="703"/>
      <c r="PBK1" s="703"/>
      <c r="PBL1" s="703"/>
      <c r="PBM1" s="703"/>
      <c r="PBN1" s="703"/>
      <c r="PBO1" s="703"/>
      <c r="PBP1" s="703"/>
      <c r="PBQ1" s="703"/>
      <c r="PBR1" s="703"/>
      <c r="PBS1" s="703"/>
      <c r="PBT1" s="703"/>
      <c r="PBU1" s="703"/>
      <c r="PBV1" s="703"/>
      <c r="PBW1" s="703"/>
      <c r="PBX1" s="703"/>
      <c r="PBY1" s="703"/>
      <c r="PBZ1" s="703"/>
      <c r="PCA1" s="703"/>
      <c r="PCB1" s="703"/>
      <c r="PCC1" s="703"/>
      <c r="PCD1" s="703"/>
      <c r="PCE1" s="703"/>
      <c r="PCF1" s="703"/>
      <c r="PCG1" s="703"/>
      <c r="PCH1" s="703"/>
      <c r="PCI1" s="703"/>
      <c r="PCJ1" s="703"/>
      <c r="PCK1" s="703"/>
      <c r="PCL1" s="703"/>
      <c r="PCM1" s="703"/>
      <c r="PCN1" s="703"/>
      <c r="PCO1" s="703"/>
      <c r="PCP1" s="703"/>
      <c r="PCQ1" s="703"/>
      <c r="PCR1" s="703"/>
      <c r="PCS1" s="703"/>
      <c r="PCT1" s="703"/>
      <c r="PCU1" s="703"/>
      <c r="PCV1" s="703"/>
      <c r="PCW1" s="703"/>
      <c r="PCX1" s="703"/>
      <c r="PCY1" s="703"/>
      <c r="PCZ1" s="703"/>
      <c r="PDA1" s="703"/>
      <c r="PDB1" s="703"/>
      <c r="PDC1" s="703"/>
      <c r="PDD1" s="703"/>
      <c r="PDE1" s="703"/>
      <c r="PDF1" s="703"/>
      <c r="PDG1" s="703"/>
      <c r="PDH1" s="703"/>
      <c r="PDI1" s="703"/>
      <c r="PDJ1" s="703"/>
      <c r="PDK1" s="703"/>
      <c r="PDL1" s="703"/>
      <c r="PDM1" s="703"/>
      <c r="PDN1" s="703"/>
      <c r="PDO1" s="703"/>
      <c r="PDP1" s="703"/>
      <c r="PDQ1" s="703"/>
      <c r="PDR1" s="703"/>
      <c r="PDS1" s="703"/>
      <c r="PDT1" s="703"/>
      <c r="PDU1" s="703"/>
      <c r="PDV1" s="703"/>
      <c r="PDW1" s="703"/>
      <c r="PDX1" s="703"/>
      <c r="PDY1" s="703"/>
      <c r="PDZ1" s="703"/>
      <c r="PEA1" s="703"/>
      <c r="PEB1" s="703"/>
      <c r="PEC1" s="703"/>
      <c r="PED1" s="703"/>
      <c r="PEE1" s="703"/>
      <c r="PEF1" s="703"/>
      <c r="PEG1" s="703"/>
      <c r="PEH1" s="703"/>
      <c r="PEI1" s="703"/>
      <c r="PEJ1" s="703"/>
      <c r="PEK1" s="703"/>
      <c r="PEL1" s="703"/>
      <c r="PEM1" s="703"/>
      <c r="PEN1" s="703"/>
      <c r="PEO1" s="703"/>
      <c r="PEP1" s="703"/>
      <c r="PEQ1" s="703"/>
      <c r="PER1" s="703"/>
      <c r="PES1" s="703"/>
      <c r="PET1" s="703"/>
      <c r="PEU1" s="703"/>
      <c r="PEV1" s="703"/>
      <c r="PEW1" s="703"/>
      <c r="PEX1" s="703"/>
      <c r="PEY1" s="703"/>
      <c r="PEZ1" s="703"/>
      <c r="PFA1" s="703"/>
      <c r="PFB1" s="703"/>
      <c r="PFC1" s="703"/>
      <c r="PFD1" s="703"/>
      <c r="PFE1" s="703"/>
      <c r="PFF1" s="703"/>
      <c r="PFG1" s="703"/>
      <c r="PFH1" s="703"/>
      <c r="PFI1" s="703"/>
      <c r="PFJ1" s="703"/>
      <c r="PFK1" s="703"/>
      <c r="PFL1" s="703"/>
      <c r="PFM1" s="703"/>
      <c r="PFN1" s="703"/>
      <c r="PFO1" s="703"/>
      <c r="PFP1" s="703"/>
      <c r="PFQ1" s="703"/>
      <c r="PFR1" s="703"/>
      <c r="PFS1" s="703"/>
      <c r="PFT1" s="703"/>
      <c r="PFU1" s="703"/>
      <c r="PFV1" s="703"/>
      <c r="PFW1" s="703"/>
      <c r="PFX1" s="703"/>
      <c r="PFY1" s="703"/>
      <c r="PFZ1" s="703"/>
      <c r="PGA1" s="703"/>
      <c r="PGB1" s="703"/>
      <c r="PGC1" s="703"/>
      <c r="PGD1" s="703"/>
      <c r="PGE1" s="703"/>
      <c r="PGF1" s="703"/>
      <c r="PGG1" s="703"/>
      <c r="PGH1" s="703"/>
      <c r="PGI1" s="703"/>
      <c r="PGJ1" s="703"/>
      <c r="PGK1" s="703"/>
      <c r="PGL1" s="703"/>
      <c r="PGM1" s="703"/>
      <c r="PGN1" s="703"/>
      <c r="PGO1" s="703"/>
      <c r="PGP1" s="703"/>
      <c r="PGQ1" s="703"/>
      <c r="PGR1" s="703"/>
      <c r="PGS1" s="703"/>
      <c r="PGT1" s="703"/>
      <c r="PGU1" s="703"/>
      <c r="PGV1" s="703"/>
      <c r="PGW1" s="703"/>
      <c r="PGX1" s="703"/>
      <c r="PGY1" s="703"/>
      <c r="PGZ1" s="703"/>
      <c r="PHA1" s="703"/>
      <c r="PHB1" s="703"/>
      <c r="PHC1" s="703"/>
      <c r="PHD1" s="703"/>
      <c r="PHE1" s="703"/>
      <c r="PHF1" s="703"/>
      <c r="PHG1" s="703"/>
      <c r="PHH1" s="703"/>
      <c r="PHI1" s="703"/>
      <c r="PHJ1" s="703"/>
      <c r="PHK1" s="703"/>
      <c r="PHL1" s="703"/>
      <c r="PHM1" s="703"/>
      <c r="PHN1" s="703"/>
      <c r="PHO1" s="703"/>
      <c r="PHP1" s="703"/>
      <c r="PHQ1" s="703"/>
      <c r="PHR1" s="703"/>
      <c r="PHS1" s="703"/>
      <c r="PHT1" s="703"/>
      <c r="PHU1" s="703"/>
      <c r="PHV1" s="703"/>
      <c r="PHW1" s="703"/>
      <c r="PHX1" s="703"/>
      <c r="PHY1" s="703"/>
      <c r="PHZ1" s="703"/>
      <c r="PIA1" s="703"/>
      <c r="PIB1" s="703"/>
      <c r="PIC1" s="703"/>
      <c r="PID1" s="703"/>
      <c r="PIE1" s="703"/>
      <c r="PIF1" s="703"/>
      <c r="PIG1" s="703"/>
      <c r="PIH1" s="703"/>
      <c r="PII1" s="703"/>
      <c r="PIJ1" s="703"/>
      <c r="PIK1" s="703"/>
      <c r="PIL1" s="703"/>
      <c r="PIM1" s="703"/>
      <c r="PIN1" s="703"/>
      <c r="PIO1" s="703"/>
      <c r="PIP1" s="703"/>
      <c r="PIQ1" s="703"/>
      <c r="PIR1" s="703"/>
      <c r="PIS1" s="703"/>
      <c r="PIT1" s="703"/>
      <c r="PIU1" s="703"/>
      <c r="PIV1" s="703"/>
      <c r="PIW1" s="703"/>
      <c r="PIX1" s="703"/>
      <c r="PIY1" s="703"/>
      <c r="PIZ1" s="703"/>
      <c r="PJA1" s="703"/>
      <c r="PJB1" s="703"/>
      <c r="PJC1" s="703"/>
      <c r="PJD1" s="703"/>
      <c r="PJE1" s="703"/>
      <c r="PJF1" s="703"/>
      <c r="PJG1" s="703"/>
      <c r="PJH1" s="703"/>
      <c r="PJI1" s="703"/>
      <c r="PJJ1" s="703"/>
      <c r="PJK1" s="703"/>
      <c r="PJL1" s="703"/>
      <c r="PJM1" s="703"/>
      <c r="PJN1" s="703"/>
      <c r="PJO1" s="703"/>
      <c r="PJP1" s="703"/>
      <c r="PJQ1" s="703"/>
      <c r="PJR1" s="703"/>
      <c r="PJS1" s="703"/>
      <c r="PJT1" s="703"/>
      <c r="PJU1" s="703"/>
      <c r="PJV1" s="703"/>
      <c r="PJW1" s="703"/>
      <c r="PJX1" s="703"/>
      <c r="PJY1" s="703"/>
      <c r="PJZ1" s="703"/>
      <c r="PKA1" s="703"/>
      <c r="PKB1" s="703"/>
      <c r="PKC1" s="703"/>
      <c r="PKD1" s="703"/>
      <c r="PKE1" s="703"/>
      <c r="PKF1" s="703"/>
      <c r="PKG1" s="703"/>
      <c r="PKH1" s="703"/>
      <c r="PKI1" s="703"/>
      <c r="PKJ1" s="703"/>
      <c r="PKK1" s="703"/>
      <c r="PKL1" s="703"/>
      <c r="PKM1" s="703"/>
      <c r="PKN1" s="703"/>
      <c r="PKO1" s="703"/>
      <c r="PKP1" s="703"/>
      <c r="PKQ1" s="703"/>
      <c r="PKR1" s="703"/>
      <c r="PKS1" s="703"/>
      <c r="PKT1" s="703"/>
      <c r="PKU1" s="703"/>
      <c r="PKV1" s="703"/>
      <c r="PKW1" s="703"/>
      <c r="PKX1" s="703"/>
      <c r="PKY1" s="703"/>
      <c r="PKZ1" s="703"/>
      <c r="PLA1" s="703"/>
      <c r="PLB1" s="703"/>
      <c r="PLC1" s="703"/>
      <c r="PLD1" s="703"/>
      <c r="PLE1" s="703"/>
      <c r="PLF1" s="703"/>
      <c r="PLG1" s="703"/>
      <c r="PLH1" s="703"/>
      <c r="PLI1" s="703"/>
      <c r="PLJ1" s="703"/>
      <c r="PLK1" s="703"/>
      <c r="PLL1" s="703"/>
      <c r="PLM1" s="703"/>
      <c r="PLN1" s="703"/>
      <c r="PLO1" s="703"/>
      <c r="PLP1" s="703"/>
      <c r="PLQ1" s="703"/>
      <c r="PLR1" s="703"/>
      <c r="PLS1" s="703"/>
      <c r="PLT1" s="703"/>
      <c r="PLU1" s="703"/>
      <c r="PLV1" s="703"/>
      <c r="PLW1" s="703"/>
      <c r="PLX1" s="703"/>
      <c r="PLY1" s="703"/>
      <c r="PLZ1" s="703"/>
      <c r="PMA1" s="703"/>
      <c r="PMB1" s="703"/>
      <c r="PMC1" s="703"/>
      <c r="PMD1" s="703"/>
      <c r="PME1" s="703"/>
      <c r="PMF1" s="703"/>
      <c r="PMG1" s="703"/>
      <c r="PMH1" s="703"/>
      <c r="PMI1" s="703"/>
      <c r="PMJ1" s="703"/>
      <c r="PMK1" s="703"/>
      <c r="PML1" s="703"/>
      <c r="PMM1" s="703"/>
      <c r="PMN1" s="703"/>
      <c r="PMO1" s="703"/>
      <c r="PMP1" s="703"/>
      <c r="PMQ1" s="703"/>
      <c r="PMR1" s="703"/>
      <c r="PMS1" s="703"/>
      <c r="PMT1" s="703"/>
      <c r="PMU1" s="703"/>
      <c r="PMV1" s="703"/>
      <c r="PMW1" s="703"/>
      <c r="PMX1" s="703"/>
      <c r="PMY1" s="703"/>
      <c r="PMZ1" s="703"/>
      <c r="PNA1" s="703"/>
      <c r="PNB1" s="703"/>
      <c r="PNC1" s="703"/>
      <c r="PND1" s="703"/>
      <c r="PNE1" s="703"/>
      <c r="PNF1" s="703"/>
      <c r="PNG1" s="703"/>
      <c r="PNH1" s="703"/>
      <c r="PNI1" s="703"/>
      <c r="PNJ1" s="703"/>
      <c r="PNK1" s="703"/>
      <c r="PNL1" s="703"/>
      <c r="PNM1" s="703"/>
      <c r="PNN1" s="703"/>
      <c r="PNO1" s="703"/>
      <c r="PNP1" s="703"/>
      <c r="PNQ1" s="703"/>
      <c r="PNR1" s="703"/>
      <c r="PNS1" s="703"/>
      <c r="PNT1" s="703"/>
      <c r="PNU1" s="703"/>
      <c r="PNV1" s="703"/>
      <c r="PNW1" s="703"/>
      <c r="PNX1" s="703"/>
      <c r="PNY1" s="703"/>
      <c r="PNZ1" s="703"/>
      <c r="POA1" s="703"/>
      <c r="POB1" s="703"/>
      <c r="POC1" s="703"/>
      <c r="POD1" s="703"/>
      <c r="POE1" s="703"/>
      <c r="POF1" s="703"/>
      <c r="POG1" s="703"/>
      <c r="POH1" s="703"/>
      <c r="POI1" s="703"/>
      <c r="POJ1" s="703"/>
      <c r="POK1" s="703"/>
      <c r="POL1" s="703"/>
      <c r="POM1" s="703"/>
      <c r="PON1" s="703"/>
      <c r="POO1" s="703"/>
      <c r="POP1" s="703"/>
      <c r="POQ1" s="703"/>
      <c r="POR1" s="703"/>
      <c r="POS1" s="703"/>
      <c r="POT1" s="703"/>
      <c r="POU1" s="703"/>
      <c r="POV1" s="703"/>
      <c r="POW1" s="703"/>
      <c r="POX1" s="703"/>
      <c r="POY1" s="703"/>
      <c r="POZ1" s="703"/>
      <c r="PPA1" s="703"/>
      <c r="PPB1" s="703"/>
      <c r="PPC1" s="703"/>
      <c r="PPD1" s="703"/>
      <c r="PPE1" s="703"/>
      <c r="PPF1" s="703"/>
      <c r="PPG1" s="703"/>
      <c r="PPH1" s="703"/>
      <c r="PPI1" s="703"/>
      <c r="PPJ1" s="703"/>
      <c r="PPK1" s="703"/>
      <c r="PPL1" s="703"/>
      <c r="PPM1" s="703"/>
      <c r="PPN1" s="703"/>
      <c r="PPO1" s="703"/>
      <c r="PPP1" s="703"/>
      <c r="PPQ1" s="703"/>
      <c r="PPR1" s="703"/>
      <c r="PPS1" s="703"/>
      <c r="PPT1" s="703"/>
      <c r="PPU1" s="703"/>
      <c r="PPV1" s="703"/>
      <c r="PPW1" s="703"/>
      <c r="PPX1" s="703"/>
      <c r="PPY1" s="703"/>
      <c r="PPZ1" s="703"/>
      <c r="PQA1" s="703"/>
      <c r="PQB1" s="703"/>
      <c r="PQC1" s="703"/>
      <c r="PQD1" s="703"/>
      <c r="PQE1" s="703"/>
      <c r="PQF1" s="703"/>
      <c r="PQG1" s="703"/>
      <c r="PQH1" s="703"/>
      <c r="PQI1" s="703"/>
      <c r="PQJ1" s="703"/>
      <c r="PQK1" s="703"/>
      <c r="PQL1" s="703"/>
      <c r="PQM1" s="703"/>
      <c r="PQN1" s="703"/>
      <c r="PQO1" s="703"/>
      <c r="PQP1" s="703"/>
      <c r="PQQ1" s="703"/>
      <c r="PQR1" s="703"/>
      <c r="PQS1" s="703"/>
      <c r="PQT1" s="703"/>
      <c r="PQU1" s="703"/>
      <c r="PQV1" s="703"/>
      <c r="PQW1" s="703"/>
      <c r="PQX1" s="703"/>
      <c r="PQY1" s="703"/>
      <c r="PQZ1" s="703"/>
      <c r="PRA1" s="703"/>
      <c r="PRB1" s="703"/>
      <c r="PRC1" s="703"/>
      <c r="PRD1" s="703"/>
      <c r="PRE1" s="703"/>
      <c r="PRF1" s="703"/>
      <c r="PRG1" s="703"/>
      <c r="PRH1" s="703"/>
      <c r="PRI1" s="703"/>
      <c r="PRJ1" s="703"/>
      <c r="PRK1" s="703"/>
      <c r="PRL1" s="703"/>
      <c r="PRM1" s="703"/>
      <c r="PRN1" s="703"/>
      <c r="PRO1" s="703"/>
      <c r="PRP1" s="703"/>
      <c r="PRQ1" s="703"/>
      <c r="PRR1" s="703"/>
      <c r="PRS1" s="703"/>
      <c r="PRT1" s="703"/>
      <c r="PRU1" s="703"/>
      <c r="PRV1" s="703"/>
      <c r="PRW1" s="703"/>
      <c r="PRX1" s="703"/>
      <c r="PRY1" s="703"/>
      <c r="PRZ1" s="703"/>
      <c r="PSA1" s="703"/>
      <c r="PSB1" s="703"/>
      <c r="PSC1" s="703"/>
      <c r="PSD1" s="703"/>
      <c r="PSE1" s="703"/>
      <c r="PSF1" s="703"/>
      <c r="PSG1" s="703"/>
      <c r="PSH1" s="703"/>
      <c r="PSI1" s="703"/>
      <c r="PSJ1" s="703"/>
      <c r="PSK1" s="703"/>
      <c r="PSL1" s="703"/>
      <c r="PSM1" s="703"/>
      <c r="PSN1" s="703"/>
      <c r="PSO1" s="703"/>
      <c r="PSP1" s="703"/>
      <c r="PSQ1" s="703"/>
      <c r="PSR1" s="703"/>
      <c r="PSS1" s="703"/>
      <c r="PST1" s="703"/>
      <c r="PSU1" s="703"/>
      <c r="PSV1" s="703"/>
      <c r="PSW1" s="703"/>
      <c r="PSX1" s="703"/>
      <c r="PSY1" s="703"/>
      <c r="PSZ1" s="703"/>
      <c r="PTA1" s="703"/>
      <c r="PTB1" s="703"/>
      <c r="PTC1" s="703"/>
      <c r="PTD1" s="703"/>
      <c r="PTE1" s="703"/>
      <c r="PTF1" s="703"/>
      <c r="PTG1" s="703"/>
      <c r="PTH1" s="703"/>
      <c r="PTI1" s="703"/>
      <c r="PTJ1" s="703"/>
      <c r="PTK1" s="703"/>
      <c r="PTL1" s="703"/>
      <c r="PTM1" s="703"/>
      <c r="PTN1" s="703"/>
      <c r="PTO1" s="703"/>
      <c r="PTP1" s="703"/>
      <c r="PTQ1" s="703"/>
      <c r="PTR1" s="703"/>
      <c r="PTS1" s="703"/>
      <c r="PTT1" s="703"/>
      <c r="PTU1" s="703"/>
      <c r="PTV1" s="703"/>
      <c r="PTW1" s="703"/>
      <c r="PTX1" s="703"/>
      <c r="PTY1" s="703"/>
      <c r="PTZ1" s="703"/>
      <c r="PUA1" s="703"/>
      <c r="PUB1" s="703"/>
      <c r="PUC1" s="703"/>
      <c r="PUD1" s="703"/>
      <c r="PUE1" s="703"/>
      <c r="PUF1" s="703"/>
      <c r="PUG1" s="703"/>
      <c r="PUH1" s="703"/>
      <c r="PUI1" s="703"/>
      <c r="PUJ1" s="703"/>
      <c r="PUK1" s="703"/>
      <c r="PUL1" s="703"/>
      <c r="PUM1" s="703"/>
      <c r="PUN1" s="703"/>
      <c r="PUO1" s="703"/>
      <c r="PUP1" s="703"/>
      <c r="PUQ1" s="703"/>
      <c r="PUR1" s="703"/>
      <c r="PUS1" s="703"/>
      <c r="PUT1" s="703"/>
      <c r="PUU1" s="703"/>
      <c r="PUV1" s="703"/>
      <c r="PUW1" s="703"/>
      <c r="PUX1" s="703"/>
      <c r="PUY1" s="703"/>
      <c r="PUZ1" s="703"/>
      <c r="PVA1" s="703"/>
      <c r="PVB1" s="703"/>
      <c r="PVC1" s="703"/>
      <c r="PVD1" s="703"/>
      <c r="PVE1" s="703"/>
      <c r="PVF1" s="703"/>
      <c r="PVG1" s="703"/>
      <c r="PVH1" s="703"/>
      <c r="PVI1" s="703"/>
      <c r="PVJ1" s="703"/>
      <c r="PVK1" s="703"/>
      <c r="PVL1" s="703"/>
      <c r="PVM1" s="703"/>
      <c r="PVN1" s="703"/>
      <c r="PVO1" s="703"/>
      <c r="PVP1" s="703"/>
      <c r="PVQ1" s="703"/>
      <c r="PVR1" s="703"/>
      <c r="PVS1" s="703"/>
      <c r="PVT1" s="703"/>
      <c r="PVU1" s="703"/>
      <c r="PVV1" s="703"/>
      <c r="PVW1" s="703"/>
      <c r="PVX1" s="703"/>
      <c r="PVY1" s="703"/>
      <c r="PVZ1" s="703"/>
      <c r="PWA1" s="703"/>
      <c r="PWB1" s="703"/>
      <c r="PWC1" s="703"/>
      <c r="PWD1" s="703"/>
      <c r="PWE1" s="703"/>
      <c r="PWF1" s="703"/>
      <c r="PWG1" s="703"/>
      <c r="PWH1" s="703"/>
      <c r="PWI1" s="703"/>
      <c r="PWJ1" s="703"/>
      <c r="PWK1" s="703"/>
      <c r="PWL1" s="703"/>
      <c r="PWM1" s="703"/>
      <c r="PWN1" s="703"/>
      <c r="PWO1" s="703"/>
      <c r="PWP1" s="703"/>
      <c r="PWQ1" s="703"/>
      <c r="PWR1" s="703"/>
      <c r="PWS1" s="703"/>
      <c r="PWT1" s="703"/>
      <c r="PWU1" s="703"/>
      <c r="PWV1" s="703"/>
      <c r="PWW1" s="703"/>
      <c r="PWX1" s="703"/>
      <c r="PWY1" s="703"/>
      <c r="PWZ1" s="703"/>
      <c r="PXA1" s="703"/>
      <c r="PXB1" s="703"/>
      <c r="PXC1" s="703"/>
      <c r="PXD1" s="703"/>
      <c r="PXE1" s="703"/>
      <c r="PXF1" s="703"/>
      <c r="PXG1" s="703"/>
      <c r="PXH1" s="703"/>
      <c r="PXI1" s="703"/>
      <c r="PXJ1" s="703"/>
      <c r="PXK1" s="703"/>
      <c r="PXL1" s="703"/>
      <c r="PXM1" s="703"/>
      <c r="PXN1" s="703"/>
      <c r="PXO1" s="703"/>
      <c r="PXP1" s="703"/>
      <c r="PXQ1" s="703"/>
      <c r="PXR1" s="703"/>
      <c r="PXS1" s="703"/>
      <c r="PXT1" s="703"/>
      <c r="PXU1" s="703"/>
      <c r="PXV1" s="703"/>
      <c r="PXW1" s="703"/>
      <c r="PXX1" s="703"/>
      <c r="PXY1" s="703"/>
      <c r="PXZ1" s="703"/>
      <c r="PYA1" s="703"/>
      <c r="PYB1" s="703"/>
      <c r="PYC1" s="703"/>
      <c r="PYD1" s="703"/>
      <c r="PYE1" s="703"/>
      <c r="PYF1" s="703"/>
      <c r="PYG1" s="703"/>
      <c r="PYH1" s="703"/>
      <c r="PYI1" s="703"/>
      <c r="PYJ1" s="703"/>
      <c r="PYK1" s="703"/>
      <c r="PYL1" s="703"/>
      <c r="PYM1" s="703"/>
      <c r="PYN1" s="703"/>
      <c r="PYO1" s="703"/>
      <c r="PYP1" s="703"/>
      <c r="PYQ1" s="703"/>
      <c r="PYR1" s="703"/>
      <c r="PYS1" s="703"/>
      <c r="PYT1" s="703"/>
      <c r="PYU1" s="703"/>
      <c r="PYV1" s="703"/>
      <c r="PYW1" s="703"/>
      <c r="PYX1" s="703"/>
      <c r="PYY1" s="703"/>
      <c r="PYZ1" s="703"/>
      <c r="PZA1" s="703"/>
      <c r="PZB1" s="703"/>
      <c r="PZC1" s="703"/>
      <c r="PZD1" s="703"/>
      <c r="PZE1" s="703"/>
      <c r="PZF1" s="703"/>
      <c r="PZG1" s="703"/>
      <c r="PZH1" s="703"/>
      <c r="PZI1" s="703"/>
      <c r="PZJ1" s="703"/>
      <c r="PZK1" s="703"/>
      <c r="PZL1" s="703"/>
      <c r="PZM1" s="703"/>
      <c r="PZN1" s="703"/>
      <c r="PZO1" s="703"/>
      <c r="PZP1" s="703"/>
      <c r="PZQ1" s="703"/>
      <c r="PZR1" s="703"/>
      <c r="PZS1" s="703"/>
      <c r="PZT1" s="703"/>
      <c r="PZU1" s="703"/>
      <c r="PZV1" s="703"/>
      <c r="PZW1" s="703"/>
      <c r="PZX1" s="703"/>
      <c r="PZY1" s="703"/>
      <c r="PZZ1" s="703"/>
      <c r="QAA1" s="703"/>
      <c r="QAB1" s="703"/>
      <c r="QAC1" s="703"/>
      <c r="QAD1" s="703"/>
      <c r="QAE1" s="703"/>
      <c r="QAF1" s="703"/>
      <c r="QAG1" s="703"/>
      <c r="QAH1" s="703"/>
      <c r="QAI1" s="703"/>
      <c r="QAJ1" s="703"/>
      <c r="QAK1" s="703"/>
      <c r="QAL1" s="703"/>
      <c r="QAM1" s="703"/>
      <c r="QAN1" s="703"/>
      <c r="QAO1" s="703"/>
      <c r="QAP1" s="703"/>
      <c r="QAQ1" s="703"/>
      <c r="QAR1" s="703"/>
      <c r="QAS1" s="703"/>
      <c r="QAT1" s="703"/>
      <c r="QAU1" s="703"/>
      <c r="QAV1" s="703"/>
      <c r="QAW1" s="703"/>
      <c r="QAX1" s="703"/>
      <c r="QAY1" s="703"/>
      <c r="QAZ1" s="703"/>
      <c r="QBA1" s="703"/>
      <c r="QBB1" s="703"/>
      <c r="QBC1" s="703"/>
      <c r="QBD1" s="703"/>
      <c r="QBE1" s="703"/>
      <c r="QBF1" s="703"/>
      <c r="QBG1" s="703"/>
      <c r="QBH1" s="703"/>
      <c r="QBI1" s="703"/>
      <c r="QBJ1" s="703"/>
      <c r="QBK1" s="703"/>
      <c r="QBL1" s="703"/>
      <c r="QBM1" s="703"/>
      <c r="QBN1" s="703"/>
      <c r="QBO1" s="703"/>
      <c r="QBP1" s="703"/>
      <c r="QBQ1" s="703"/>
      <c r="QBR1" s="703"/>
      <c r="QBS1" s="703"/>
      <c r="QBT1" s="703"/>
      <c r="QBU1" s="703"/>
      <c r="QBV1" s="703"/>
      <c r="QBW1" s="703"/>
      <c r="QBX1" s="703"/>
      <c r="QBY1" s="703"/>
      <c r="QBZ1" s="703"/>
      <c r="QCA1" s="703"/>
      <c r="QCB1" s="703"/>
      <c r="QCC1" s="703"/>
      <c r="QCD1" s="703"/>
      <c r="QCE1" s="703"/>
      <c r="QCF1" s="703"/>
      <c r="QCG1" s="703"/>
      <c r="QCH1" s="703"/>
      <c r="QCI1" s="703"/>
      <c r="QCJ1" s="703"/>
      <c r="QCK1" s="703"/>
      <c r="QCL1" s="703"/>
      <c r="QCM1" s="703"/>
      <c r="QCN1" s="703"/>
      <c r="QCO1" s="703"/>
      <c r="QCP1" s="703"/>
      <c r="QCQ1" s="703"/>
      <c r="QCR1" s="703"/>
      <c r="QCS1" s="703"/>
      <c r="QCT1" s="703"/>
      <c r="QCU1" s="703"/>
      <c r="QCV1" s="703"/>
      <c r="QCW1" s="703"/>
      <c r="QCX1" s="703"/>
      <c r="QCY1" s="703"/>
      <c r="QCZ1" s="703"/>
      <c r="QDA1" s="703"/>
      <c r="QDB1" s="703"/>
      <c r="QDC1" s="703"/>
      <c r="QDD1" s="703"/>
      <c r="QDE1" s="703"/>
      <c r="QDF1" s="703"/>
      <c r="QDG1" s="703"/>
      <c r="QDH1" s="703"/>
      <c r="QDI1" s="703"/>
      <c r="QDJ1" s="703"/>
      <c r="QDK1" s="703"/>
      <c r="QDL1" s="703"/>
      <c r="QDM1" s="703"/>
      <c r="QDN1" s="703"/>
      <c r="QDO1" s="703"/>
      <c r="QDP1" s="703"/>
      <c r="QDQ1" s="703"/>
      <c r="QDR1" s="703"/>
      <c r="QDS1" s="703"/>
      <c r="QDT1" s="703"/>
      <c r="QDU1" s="703"/>
      <c r="QDV1" s="703"/>
      <c r="QDW1" s="703"/>
      <c r="QDX1" s="703"/>
      <c r="QDY1" s="703"/>
      <c r="QDZ1" s="703"/>
      <c r="QEA1" s="703"/>
      <c r="QEB1" s="703"/>
      <c r="QEC1" s="703"/>
      <c r="QED1" s="703"/>
      <c r="QEE1" s="703"/>
      <c r="QEF1" s="703"/>
      <c r="QEG1" s="703"/>
      <c r="QEH1" s="703"/>
      <c r="QEI1" s="703"/>
      <c r="QEJ1" s="703"/>
      <c r="QEK1" s="703"/>
      <c r="QEL1" s="703"/>
      <c r="QEM1" s="703"/>
      <c r="QEN1" s="703"/>
      <c r="QEO1" s="703"/>
      <c r="QEP1" s="703"/>
      <c r="QEQ1" s="703"/>
      <c r="QER1" s="703"/>
      <c r="QES1" s="703"/>
      <c r="QET1" s="703"/>
      <c r="QEU1" s="703"/>
      <c r="QEV1" s="703"/>
      <c r="QEW1" s="703"/>
      <c r="QEX1" s="703"/>
      <c r="QEY1" s="703"/>
      <c r="QEZ1" s="703"/>
      <c r="QFA1" s="703"/>
      <c r="QFB1" s="703"/>
      <c r="QFC1" s="703"/>
      <c r="QFD1" s="703"/>
      <c r="QFE1" s="703"/>
      <c r="QFF1" s="703"/>
      <c r="QFG1" s="703"/>
      <c r="QFH1" s="703"/>
      <c r="QFI1" s="703"/>
      <c r="QFJ1" s="703"/>
      <c r="QFK1" s="703"/>
      <c r="QFL1" s="703"/>
      <c r="QFM1" s="703"/>
      <c r="QFN1" s="703"/>
      <c r="QFO1" s="703"/>
      <c r="QFP1" s="703"/>
      <c r="QFQ1" s="703"/>
      <c r="QFR1" s="703"/>
      <c r="QFS1" s="703"/>
      <c r="QFT1" s="703"/>
      <c r="QFU1" s="703"/>
      <c r="QFV1" s="703"/>
      <c r="QFW1" s="703"/>
      <c r="QFX1" s="703"/>
      <c r="QFY1" s="703"/>
      <c r="QFZ1" s="703"/>
      <c r="QGA1" s="703"/>
      <c r="QGB1" s="703"/>
      <c r="QGC1" s="703"/>
      <c r="QGD1" s="703"/>
      <c r="QGE1" s="703"/>
      <c r="QGF1" s="703"/>
      <c r="QGG1" s="703"/>
      <c r="QGH1" s="703"/>
      <c r="QGI1" s="703"/>
      <c r="QGJ1" s="703"/>
      <c r="QGK1" s="703"/>
      <c r="QGL1" s="703"/>
      <c r="QGM1" s="703"/>
      <c r="QGN1" s="703"/>
      <c r="QGO1" s="703"/>
      <c r="QGP1" s="703"/>
      <c r="QGQ1" s="703"/>
      <c r="QGR1" s="703"/>
      <c r="QGS1" s="703"/>
      <c r="QGT1" s="703"/>
      <c r="QGU1" s="703"/>
      <c r="QGV1" s="703"/>
      <c r="QGW1" s="703"/>
      <c r="QGX1" s="703"/>
      <c r="QGY1" s="703"/>
      <c r="QGZ1" s="703"/>
      <c r="QHA1" s="703"/>
      <c r="QHB1" s="703"/>
      <c r="QHC1" s="703"/>
      <c r="QHD1" s="703"/>
      <c r="QHE1" s="703"/>
      <c r="QHF1" s="703"/>
      <c r="QHG1" s="703"/>
      <c r="QHH1" s="703"/>
      <c r="QHI1" s="703"/>
      <c r="QHJ1" s="703"/>
      <c r="QHK1" s="703"/>
      <c r="QHL1" s="703"/>
      <c r="QHM1" s="703"/>
      <c r="QHN1" s="703"/>
      <c r="QHO1" s="703"/>
      <c r="QHP1" s="703"/>
      <c r="QHQ1" s="703"/>
      <c r="QHR1" s="703"/>
      <c r="QHS1" s="703"/>
      <c r="QHT1" s="703"/>
      <c r="QHU1" s="703"/>
      <c r="QHV1" s="703"/>
      <c r="QHW1" s="703"/>
      <c r="QHX1" s="703"/>
      <c r="QHY1" s="703"/>
      <c r="QHZ1" s="703"/>
      <c r="QIA1" s="703"/>
      <c r="QIB1" s="703"/>
      <c r="QIC1" s="703"/>
      <c r="QID1" s="703"/>
      <c r="QIE1" s="703"/>
      <c r="QIF1" s="703"/>
      <c r="QIG1" s="703"/>
      <c r="QIH1" s="703"/>
      <c r="QII1" s="703"/>
      <c r="QIJ1" s="703"/>
      <c r="QIK1" s="703"/>
      <c r="QIL1" s="703"/>
      <c r="QIM1" s="703"/>
      <c r="QIN1" s="703"/>
      <c r="QIO1" s="703"/>
      <c r="QIP1" s="703"/>
      <c r="QIQ1" s="703"/>
      <c r="QIR1" s="703"/>
      <c r="QIS1" s="703"/>
      <c r="QIT1" s="703"/>
      <c r="QIU1" s="703"/>
      <c r="QIV1" s="703"/>
      <c r="QIW1" s="703"/>
      <c r="QIX1" s="703"/>
      <c r="QIY1" s="703"/>
      <c r="QIZ1" s="703"/>
      <c r="QJA1" s="703"/>
      <c r="QJB1" s="703"/>
      <c r="QJC1" s="703"/>
      <c r="QJD1" s="703"/>
      <c r="QJE1" s="703"/>
      <c r="QJF1" s="703"/>
      <c r="QJG1" s="703"/>
      <c r="QJH1" s="703"/>
      <c r="QJI1" s="703"/>
      <c r="QJJ1" s="703"/>
      <c r="QJK1" s="703"/>
      <c r="QJL1" s="703"/>
      <c r="QJM1" s="703"/>
      <c r="QJN1" s="703"/>
      <c r="QJO1" s="703"/>
      <c r="QJP1" s="703"/>
      <c r="QJQ1" s="703"/>
      <c r="QJR1" s="703"/>
      <c r="QJS1" s="703"/>
      <c r="QJT1" s="703"/>
      <c r="QJU1" s="703"/>
      <c r="QJV1" s="703"/>
      <c r="QJW1" s="703"/>
      <c r="QJX1" s="703"/>
      <c r="QJY1" s="703"/>
      <c r="QJZ1" s="703"/>
      <c r="QKA1" s="703"/>
      <c r="QKB1" s="703"/>
      <c r="QKC1" s="703"/>
      <c r="QKD1" s="703"/>
      <c r="QKE1" s="703"/>
      <c r="QKF1" s="703"/>
      <c r="QKG1" s="703"/>
      <c r="QKH1" s="703"/>
      <c r="QKI1" s="703"/>
      <c r="QKJ1" s="703"/>
      <c r="QKK1" s="703"/>
      <c r="QKL1" s="703"/>
      <c r="QKM1" s="703"/>
      <c r="QKN1" s="703"/>
      <c r="QKO1" s="703"/>
      <c r="QKP1" s="703"/>
      <c r="QKQ1" s="703"/>
      <c r="QKR1" s="703"/>
      <c r="QKS1" s="703"/>
      <c r="QKT1" s="703"/>
      <c r="QKU1" s="703"/>
      <c r="QKV1" s="703"/>
      <c r="QKW1" s="703"/>
      <c r="QKX1" s="703"/>
      <c r="QKY1" s="703"/>
      <c r="QKZ1" s="703"/>
      <c r="QLA1" s="703"/>
      <c r="QLB1" s="703"/>
      <c r="QLC1" s="703"/>
      <c r="QLD1" s="703"/>
      <c r="QLE1" s="703"/>
      <c r="QLF1" s="703"/>
      <c r="QLG1" s="703"/>
      <c r="QLH1" s="703"/>
      <c r="QLI1" s="703"/>
      <c r="QLJ1" s="703"/>
      <c r="QLK1" s="703"/>
      <c r="QLL1" s="703"/>
      <c r="QLM1" s="703"/>
      <c r="QLN1" s="703"/>
      <c r="QLO1" s="703"/>
      <c r="QLP1" s="703"/>
      <c r="QLQ1" s="703"/>
      <c r="QLR1" s="703"/>
      <c r="QLS1" s="703"/>
      <c r="QLT1" s="703"/>
      <c r="QLU1" s="703"/>
      <c r="QLV1" s="703"/>
      <c r="QLW1" s="703"/>
      <c r="QLX1" s="703"/>
      <c r="QLY1" s="703"/>
      <c r="QLZ1" s="703"/>
      <c r="QMA1" s="703"/>
      <c r="QMB1" s="703"/>
      <c r="QMC1" s="703"/>
      <c r="QMD1" s="703"/>
      <c r="QME1" s="703"/>
      <c r="QMF1" s="703"/>
      <c r="QMG1" s="703"/>
      <c r="QMH1" s="703"/>
      <c r="QMI1" s="703"/>
      <c r="QMJ1" s="703"/>
      <c r="QMK1" s="703"/>
      <c r="QML1" s="703"/>
      <c r="QMM1" s="703"/>
      <c r="QMN1" s="703"/>
      <c r="QMO1" s="703"/>
      <c r="QMP1" s="703"/>
      <c r="QMQ1" s="703"/>
      <c r="QMR1" s="703"/>
      <c r="QMS1" s="703"/>
      <c r="QMT1" s="703"/>
      <c r="QMU1" s="703"/>
      <c r="QMV1" s="703"/>
      <c r="QMW1" s="703"/>
      <c r="QMX1" s="703"/>
      <c r="QMY1" s="703"/>
      <c r="QMZ1" s="703"/>
      <c r="QNA1" s="703"/>
      <c r="QNB1" s="703"/>
      <c r="QNC1" s="703"/>
      <c r="QND1" s="703"/>
      <c r="QNE1" s="703"/>
      <c r="QNF1" s="703"/>
      <c r="QNG1" s="703"/>
      <c r="QNH1" s="703"/>
      <c r="QNI1" s="703"/>
      <c r="QNJ1" s="703"/>
      <c r="QNK1" s="703"/>
      <c r="QNL1" s="703"/>
      <c r="QNM1" s="703"/>
      <c r="QNN1" s="703"/>
      <c r="QNO1" s="703"/>
      <c r="QNP1" s="703"/>
      <c r="QNQ1" s="703"/>
      <c r="QNR1" s="703"/>
      <c r="QNS1" s="703"/>
      <c r="QNT1" s="703"/>
      <c r="QNU1" s="703"/>
      <c r="QNV1" s="703"/>
      <c r="QNW1" s="703"/>
      <c r="QNX1" s="703"/>
      <c r="QNY1" s="703"/>
      <c r="QNZ1" s="703"/>
      <c r="QOA1" s="703"/>
      <c r="QOB1" s="703"/>
      <c r="QOC1" s="703"/>
      <c r="QOD1" s="703"/>
      <c r="QOE1" s="703"/>
      <c r="QOF1" s="703"/>
      <c r="QOG1" s="703"/>
      <c r="QOH1" s="703"/>
      <c r="QOI1" s="703"/>
      <c r="QOJ1" s="703"/>
      <c r="QOK1" s="703"/>
      <c r="QOL1" s="703"/>
      <c r="QOM1" s="703"/>
      <c r="QON1" s="703"/>
      <c r="QOO1" s="703"/>
      <c r="QOP1" s="703"/>
      <c r="QOQ1" s="703"/>
      <c r="QOR1" s="703"/>
      <c r="QOS1" s="703"/>
      <c r="QOT1" s="703"/>
      <c r="QOU1" s="703"/>
      <c r="QOV1" s="703"/>
      <c r="QOW1" s="703"/>
      <c r="QOX1" s="703"/>
      <c r="QOY1" s="703"/>
      <c r="QOZ1" s="703"/>
      <c r="QPA1" s="703"/>
      <c r="QPB1" s="703"/>
      <c r="QPC1" s="703"/>
      <c r="QPD1" s="703"/>
      <c r="QPE1" s="703"/>
      <c r="QPF1" s="703"/>
      <c r="QPG1" s="703"/>
      <c r="QPH1" s="703"/>
      <c r="QPI1" s="703"/>
      <c r="QPJ1" s="703"/>
      <c r="QPK1" s="703"/>
      <c r="QPL1" s="703"/>
      <c r="QPM1" s="703"/>
      <c r="QPN1" s="703"/>
      <c r="QPO1" s="703"/>
      <c r="QPP1" s="703"/>
      <c r="QPQ1" s="703"/>
      <c r="QPR1" s="703"/>
      <c r="QPS1" s="703"/>
      <c r="QPT1" s="703"/>
      <c r="QPU1" s="703"/>
      <c r="QPV1" s="703"/>
      <c r="QPW1" s="703"/>
      <c r="QPX1" s="703"/>
      <c r="QPY1" s="703"/>
      <c r="QPZ1" s="703"/>
      <c r="QQA1" s="703"/>
      <c r="QQB1" s="703"/>
      <c r="QQC1" s="703"/>
      <c r="QQD1" s="703"/>
      <c r="QQE1" s="703"/>
      <c r="QQF1" s="703"/>
      <c r="QQG1" s="703"/>
      <c r="QQH1" s="703"/>
      <c r="QQI1" s="703"/>
      <c r="QQJ1" s="703"/>
      <c r="QQK1" s="703"/>
      <c r="QQL1" s="703"/>
      <c r="QQM1" s="703"/>
      <c r="QQN1" s="703"/>
      <c r="QQO1" s="703"/>
      <c r="QQP1" s="703"/>
      <c r="QQQ1" s="703"/>
      <c r="QQR1" s="703"/>
      <c r="QQS1" s="703"/>
      <c r="QQT1" s="703"/>
      <c r="QQU1" s="703"/>
      <c r="QQV1" s="703"/>
      <c r="QQW1" s="703"/>
      <c r="QQX1" s="703"/>
      <c r="QQY1" s="703"/>
      <c r="QQZ1" s="703"/>
      <c r="QRA1" s="703"/>
      <c r="QRB1" s="703"/>
      <c r="QRC1" s="703"/>
      <c r="QRD1" s="703"/>
      <c r="QRE1" s="703"/>
      <c r="QRF1" s="703"/>
      <c r="QRG1" s="703"/>
      <c r="QRH1" s="703"/>
      <c r="QRI1" s="703"/>
      <c r="QRJ1" s="703"/>
      <c r="QRK1" s="703"/>
      <c r="QRL1" s="703"/>
      <c r="QRM1" s="703"/>
      <c r="QRN1" s="703"/>
      <c r="QRO1" s="703"/>
      <c r="QRP1" s="703"/>
      <c r="QRQ1" s="703"/>
      <c r="QRR1" s="703"/>
      <c r="QRS1" s="703"/>
      <c r="QRT1" s="703"/>
      <c r="QRU1" s="703"/>
      <c r="QRV1" s="703"/>
      <c r="QRW1" s="703"/>
      <c r="QRX1" s="703"/>
      <c r="QRY1" s="703"/>
      <c r="QRZ1" s="703"/>
      <c r="QSA1" s="703"/>
      <c r="QSB1" s="703"/>
      <c r="QSC1" s="703"/>
      <c r="QSD1" s="703"/>
      <c r="QSE1" s="703"/>
      <c r="QSF1" s="703"/>
      <c r="QSG1" s="703"/>
      <c r="QSH1" s="703"/>
      <c r="QSI1" s="703"/>
      <c r="QSJ1" s="703"/>
      <c r="QSK1" s="703"/>
      <c r="QSL1" s="703"/>
      <c r="QSM1" s="703"/>
      <c r="QSN1" s="703"/>
      <c r="QSO1" s="703"/>
      <c r="QSP1" s="703"/>
      <c r="QSQ1" s="703"/>
      <c r="QSR1" s="703"/>
      <c r="QSS1" s="703"/>
      <c r="QST1" s="703"/>
      <c r="QSU1" s="703"/>
      <c r="QSV1" s="703"/>
      <c r="QSW1" s="703"/>
      <c r="QSX1" s="703"/>
      <c r="QSY1" s="703"/>
      <c r="QSZ1" s="703"/>
      <c r="QTA1" s="703"/>
      <c r="QTB1" s="703"/>
      <c r="QTC1" s="703"/>
      <c r="QTD1" s="703"/>
      <c r="QTE1" s="703"/>
      <c r="QTF1" s="703"/>
      <c r="QTG1" s="703"/>
      <c r="QTH1" s="703"/>
      <c r="QTI1" s="703"/>
      <c r="QTJ1" s="703"/>
      <c r="QTK1" s="703"/>
      <c r="QTL1" s="703"/>
      <c r="QTM1" s="703"/>
      <c r="QTN1" s="703"/>
      <c r="QTO1" s="703"/>
      <c r="QTP1" s="703"/>
      <c r="QTQ1" s="703"/>
      <c r="QTR1" s="703"/>
      <c r="QTS1" s="703"/>
      <c r="QTT1" s="703"/>
      <c r="QTU1" s="703"/>
      <c r="QTV1" s="703"/>
      <c r="QTW1" s="703"/>
      <c r="QTX1" s="703"/>
      <c r="QTY1" s="703"/>
      <c r="QTZ1" s="703"/>
      <c r="QUA1" s="703"/>
      <c r="QUB1" s="703"/>
      <c r="QUC1" s="703"/>
      <c r="QUD1" s="703"/>
      <c r="QUE1" s="703"/>
      <c r="QUF1" s="703"/>
      <c r="QUG1" s="703"/>
      <c r="QUH1" s="703"/>
      <c r="QUI1" s="703"/>
      <c r="QUJ1" s="703"/>
      <c r="QUK1" s="703"/>
      <c r="QUL1" s="703"/>
      <c r="QUM1" s="703"/>
      <c r="QUN1" s="703"/>
      <c r="QUO1" s="703"/>
      <c r="QUP1" s="703"/>
      <c r="QUQ1" s="703"/>
      <c r="QUR1" s="703"/>
      <c r="QUS1" s="703"/>
      <c r="QUT1" s="703"/>
      <c r="QUU1" s="703"/>
      <c r="QUV1" s="703"/>
      <c r="QUW1" s="703"/>
      <c r="QUX1" s="703"/>
      <c r="QUY1" s="703"/>
      <c r="QUZ1" s="703"/>
      <c r="QVA1" s="703"/>
      <c r="QVB1" s="703"/>
      <c r="QVC1" s="703"/>
      <c r="QVD1" s="703"/>
      <c r="QVE1" s="703"/>
      <c r="QVF1" s="703"/>
      <c r="QVG1" s="703"/>
      <c r="QVH1" s="703"/>
      <c r="QVI1" s="703"/>
      <c r="QVJ1" s="703"/>
      <c r="QVK1" s="703"/>
      <c r="QVL1" s="703"/>
      <c r="QVM1" s="703"/>
      <c r="QVN1" s="703"/>
      <c r="QVO1" s="703"/>
      <c r="QVP1" s="703"/>
      <c r="QVQ1" s="703"/>
      <c r="QVR1" s="703"/>
      <c r="QVS1" s="703"/>
      <c r="QVT1" s="703"/>
      <c r="QVU1" s="703"/>
      <c r="QVV1" s="703"/>
      <c r="QVW1" s="703"/>
      <c r="QVX1" s="703"/>
      <c r="QVY1" s="703"/>
      <c r="QVZ1" s="703"/>
      <c r="QWA1" s="703"/>
      <c r="QWB1" s="703"/>
      <c r="QWC1" s="703"/>
      <c r="QWD1" s="703"/>
      <c r="QWE1" s="703"/>
      <c r="QWF1" s="703"/>
      <c r="QWG1" s="703"/>
      <c r="QWH1" s="703"/>
      <c r="QWI1" s="703"/>
      <c r="QWJ1" s="703"/>
      <c r="QWK1" s="703"/>
      <c r="QWL1" s="703"/>
      <c r="QWM1" s="703"/>
      <c r="QWN1" s="703"/>
      <c r="QWO1" s="703"/>
      <c r="QWP1" s="703"/>
      <c r="QWQ1" s="703"/>
      <c r="QWR1" s="703"/>
      <c r="QWS1" s="703"/>
      <c r="QWT1" s="703"/>
      <c r="QWU1" s="703"/>
      <c r="QWV1" s="703"/>
      <c r="QWW1" s="703"/>
      <c r="QWX1" s="703"/>
      <c r="QWY1" s="703"/>
      <c r="QWZ1" s="703"/>
      <c r="QXA1" s="703"/>
      <c r="QXB1" s="703"/>
      <c r="QXC1" s="703"/>
      <c r="QXD1" s="703"/>
      <c r="QXE1" s="703"/>
      <c r="QXF1" s="703"/>
      <c r="QXG1" s="703"/>
      <c r="QXH1" s="703"/>
      <c r="QXI1" s="703"/>
      <c r="QXJ1" s="703"/>
      <c r="QXK1" s="703"/>
      <c r="QXL1" s="703"/>
      <c r="QXM1" s="703"/>
      <c r="QXN1" s="703"/>
      <c r="QXO1" s="703"/>
      <c r="QXP1" s="703"/>
      <c r="QXQ1" s="703"/>
      <c r="QXR1" s="703"/>
      <c r="QXS1" s="703"/>
      <c r="QXT1" s="703"/>
      <c r="QXU1" s="703"/>
      <c r="QXV1" s="703"/>
      <c r="QXW1" s="703"/>
      <c r="QXX1" s="703"/>
      <c r="QXY1" s="703"/>
      <c r="QXZ1" s="703"/>
      <c r="QYA1" s="703"/>
      <c r="QYB1" s="703"/>
      <c r="QYC1" s="703"/>
      <c r="QYD1" s="703"/>
      <c r="QYE1" s="703"/>
      <c r="QYF1" s="703"/>
      <c r="QYG1" s="703"/>
      <c r="QYH1" s="703"/>
      <c r="QYI1" s="703"/>
      <c r="QYJ1" s="703"/>
      <c r="QYK1" s="703"/>
      <c r="QYL1" s="703"/>
      <c r="QYM1" s="703"/>
      <c r="QYN1" s="703"/>
      <c r="QYO1" s="703"/>
      <c r="QYP1" s="703"/>
      <c r="QYQ1" s="703"/>
      <c r="QYR1" s="703"/>
      <c r="QYS1" s="703"/>
      <c r="QYT1" s="703"/>
      <c r="QYU1" s="703"/>
      <c r="QYV1" s="703"/>
      <c r="QYW1" s="703"/>
      <c r="QYX1" s="703"/>
      <c r="QYY1" s="703"/>
      <c r="QYZ1" s="703"/>
      <c r="QZA1" s="703"/>
      <c r="QZB1" s="703"/>
      <c r="QZC1" s="703"/>
      <c r="QZD1" s="703"/>
      <c r="QZE1" s="703"/>
      <c r="QZF1" s="703"/>
      <c r="QZG1" s="703"/>
      <c r="QZH1" s="703"/>
      <c r="QZI1" s="703"/>
      <c r="QZJ1" s="703"/>
      <c r="QZK1" s="703"/>
      <c r="QZL1" s="703"/>
      <c r="QZM1" s="703"/>
      <c r="QZN1" s="703"/>
      <c r="QZO1" s="703"/>
      <c r="QZP1" s="703"/>
      <c r="QZQ1" s="703"/>
      <c r="QZR1" s="703"/>
      <c r="QZS1" s="703"/>
      <c r="QZT1" s="703"/>
      <c r="QZU1" s="703"/>
      <c r="QZV1" s="703"/>
      <c r="QZW1" s="703"/>
      <c r="QZX1" s="703"/>
      <c r="QZY1" s="703"/>
      <c r="QZZ1" s="703"/>
      <c r="RAA1" s="703"/>
      <c r="RAB1" s="703"/>
      <c r="RAC1" s="703"/>
      <c r="RAD1" s="703"/>
      <c r="RAE1" s="703"/>
      <c r="RAF1" s="703"/>
      <c r="RAG1" s="703"/>
      <c r="RAH1" s="703"/>
      <c r="RAI1" s="703"/>
      <c r="RAJ1" s="703"/>
      <c r="RAK1" s="703"/>
      <c r="RAL1" s="703"/>
      <c r="RAM1" s="703"/>
      <c r="RAN1" s="703"/>
      <c r="RAO1" s="703"/>
      <c r="RAP1" s="703"/>
      <c r="RAQ1" s="703"/>
      <c r="RAR1" s="703"/>
      <c r="RAS1" s="703"/>
      <c r="RAT1" s="703"/>
      <c r="RAU1" s="703"/>
      <c r="RAV1" s="703"/>
      <c r="RAW1" s="703"/>
      <c r="RAX1" s="703"/>
      <c r="RAY1" s="703"/>
      <c r="RAZ1" s="703"/>
      <c r="RBA1" s="703"/>
      <c r="RBB1" s="703"/>
      <c r="RBC1" s="703"/>
      <c r="RBD1" s="703"/>
      <c r="RBE1" s="703"/>
      <c r="RBF1" s="703"/>
      <c r="RBG1" s="703"/>
      <c r="RBH1" s="703"/>
      <c r="RBI1" s="703"/>
      <c r="RBJ1" s="703"/>
      <c r="RBK1" s="703"/>
      <c r="RBL1" s="703"/>
      <c r="RBM1" s="703"/>
      <c r="RBN1" s="703"/>
      <c r="RBO1" s="703"/>
      <c r="RBP1" s="703"/>
      <c r="RBQ1" s="703"/>
      <c r="RBR1" s="703"/>
      <c r="RBS1" s="703"/>
      <c r="RBT1" s="703"/>
      <c r="RBU1" s="703"/>
      <c r="RBV1" s="703"/>
      <c r="RBW1" s="703"/>
      <c r="RBX1" s="703"/>
      <c r="RBY1" s="703"/>
      <c r="RBZ1" s="703"/>
      <c r="RCA1" s="703"/>
      <c r="RCB1" s="703"/>
      <c r="RCC1" s="703"/>
      <c r="RCD1" s="703"/>
      <c r="RCE1" s="703"/>
      <c r="RCF1" s="703"/>
      <c r="RCG1" s="703"/>
      <c r="RCH1" s="703"/>
      <c r="RCI1" s="703"/>
      <c r="RCJ1" s="703"/>
      <c r="RCK1" s="703"/>
      <c r="RCL1" s="703"/>
      <c r="RCM1" s="703"/>
      <c r="RCN1" s="703"/>
      <c r="RCO1" s="703"/>
      <c r="RCP1" s="703"/>
      <c r="RCQ1" s="703"/>
      <c r="RCR1" s="703"/>
      <c r="RCS1" s="703"/>
      <c r="RCT1" s="703"/>
      <c r="RCU1" s="703"/>
      <c r="RCV1" s="703"/>
      <c r="RCW1" s="703"/>
      <c r="RCX1" s="703"/>
      <c r="RCY1" s="703"/>
      <c r="RCZ1" s="703"/>
      <c r="RDA1" s="703"/>
      <c r="RDB1" s="703"/>
      <c r="RDC1" s="703"/>
      <c r="RDD1" s="703"/>
      <c r="RDE1" s="703"/>
      <c r="RDF1" s="703"/>
      <c r="RDG1" s="703"/>
      <c r="RDH1" s="703"/>
      <c r="RDI1" s="703"/>
      <c r="RDJ1" s="703"/>
      <c r="RDK1" s="703"/>
      <c r="RDL1" s="703"/>
      <c r="RDM1" s="703"/>
      <c r="RDN1" s="703"/>
      <c r="RDO1" s="703"/>
      <c r="RDP1" s="703"/>
      <c r="RDQ1" s="703"/>
      <c r="RDR1" s="703"/>
      <c r="RDS1" s="703"/>
      <c r="RDT1" s="703"/>
      <c r="RDU1" s="703"/>
      <c r="RDV1" s="703"/>
      <c r="RDW1" s="703"/>
      <c r="RDX1" s="703"/>
      <c r="RDY1" s="703"/>
      <c r="RDZ1" s="703"/>
      <c r="REA1" s="703"/>
      <c r="REB1" s="703"/>
      <c r="REC1" s="703"/>
      <c r="RED1" s="703"/>
      <c r="REE1" s="703"/>
      <c r="REF1" s="703"/>
      <c r="REG1" s="703"/>
      <c r="REH1" s="703"/>
      <c r="REI1" s="703"/>
      <c r="REJ1" s="703"/>
      <c r="REK1" s="703"/>
      <c r="REL1" s="703"/>
      <c r="REM1" s="703"/>
      <c r="REN1" s="703"/>
      <c r="REO1" s="703"/>
      <c r="REP1" s="703"/>
      <c r="REQ1" s="703"/>
      <c r="RER1" s="703"/>
      <c r="RES1" s="703"/>
      <c r="RET1" s="703"/>
      <c r="REU1" s="703"/>
      <c r="REV1" s="703"/>
      <c r="REW1" s="703"/>
      <c r="REX1" s="703"/>
      <c r="REY1" s="703"/>
      <c r="REZ1" s="703"/>
      <c r="RFA1" s="703"/>
      <c r="RFB1" s="703"/>
      <c r="RFC1" s="703"/>
      <c r="RFD1" s="703"/>
      <c r="RFE1" s="703"/>
      <c r="RFF1" s="703"/>
      <c r="RFG1" s="703"/>
      <c r="RFH1" s="703"/>
      <c r="RFI1" s="703"/>
      <c r="RFJ1" s="703"/>
      <c r="RFK1" s="703"/>
      <c r="RFL1" s="703"/>
      <c r="RFM1" s="703"/>
      <c r="RFN1" s="703"/>
      <c r="RFO1" s="703"/>
      <c r="RFP1" s="703"/>
      <c r="RFQ1" s="703"/>
      <c r="RFR1" s="703"/>
      <c r="RFS1" s="703"/>
      <c r="RFT1" s="703"/>
      <c r="RFU1" s="703"/>
      <c r="RFV1" s="703"/>
      <c r="RFW1" s="703"/>
      <c r="RFX1" s="703"/>
      <c r="RFY1" s="703"/>
      <c r="RFZ1" s="703"/>
      <c r="RGA1" s="703"/>
      <c r="RGB1" s="703"/>
      <c r="RGC1" s="703"/>
      <c r="RGD1" s="703"/>
      <c r="RGE1" s="703"/>
      <c r="RGF1" s="703"/>
      <c r="RGG1" s="703"/>
      <c r="RGH1" s="703"/>
      <c r="RGI1" s="703"/>
      <c r="RGJ1" s="703"/>
      <c r="RGK1" s="703"/>
      <c r="RGL1" s="703"/>
      <c r="RGM1" s="703"/>
      <c r="RGN1" s="703"/>
      <c r="RGO1" s="703"/>
      <c r="RGP1" s="703"/>
      <c r="RGQ1" s="703"/>
      <c r="RGR1" s="703"/>
      <c r="RGS1" s="703"/>
      <c r="RGT1" s="703"/>
      <c r="RGU1" s="703"/>
      <c r="RGV1" s="703"/>
      <c r="RGW1" s="703"/>
      <c r="RGX1" s="703"/>
      <c r="RGY1" s="703"/>
      <c r="RGZ1" s="703"/>
      <c r="RHA1" s="703"/>
      <c r="RHB1" s="703"/>
      <c r="RHC1" s="703"/>
      <c r="RHD1" s="703"/>
      <c r="RHE1" s="703"/>
      <c r="RHF1" s="703"/>
      <c r="RHG1" s="703"/>
      <c r="RHH1" s="703"/>
      <c r="RHI1" s="703"/>
      <c r="RHJ1" s="703"/>
      <c r="RHK1" s="703"/>
      <c r="RHL1" s="703"/>
      <c r="RHM1" s="703"/>
      <c r="RHN1" s="703"/>
      <c r="RHO1" s="703"/>
      <c r="RHP1" s="703"/>
      <c r="RHQ1" s="703"/>
      <c r="RHR1" s="703"/>
      <c r="RHS1" s="703"/>
      <c r="RHT1" s="703"/>
      <c r="RHU1" s="703"/>
      <c r="RHV1" s="703"/>
      <c r="RHW1" s="703"/>
      <c r="RHX1" s="703"/>
      <c r="RHY1" s="703"/>
      <c r="RHZ1" s="703"/>
      <c r="RIA1" s="703"/>
      <c r="RIB1" s="703"/>
      <c r="RIC1" s="703"/>
      <c r="RID1" s="703"/>
      <c r="RIE1" s="703"/>
      <c r="RIF1" s="703"/>
      <c r="RIG1" s="703"/>
      <c r="RIH1" s="703"/>
      <c r="RII1" s="703"/>
      <c r="RIJ1" s="703"/>
      <c r="RIK1" s="703"/>
      <c r="RIL1" s="703"/>
      <c r="RIM1" s="703"/>
      <c r="RIN1" s="703"/>
      <c r="RIO1" s="703"/>
      <c r="RIP1" s="703"/>
      <c r="RIQ1" s="703"/>
      <c r="RIR1" s="703"/>
      <c r="RIS1" s="703"/>
      <c r="RIT1" s="703"/>
      <c r="RIU1" s="703"/>
      <c r="RIV1" s="703"/>
      <c r="RIW1" s="703"/>
      <c r="RIX1" s="703"/>
      <c r="RIY1" s="703"/>
      <c r="RIZ1" s="703"/>
      <c r="RJA1" s="703"/>
      <c r="RJB1" s="703"/>
      <c r="RJC1" s="703"/>
      <c r="RJD1" s="703"/>
      <c r="RJE1" s="703"/>
      <c r="RJF1" s="703"/>
      <c r="RJG1" s="703"/>
      <c r="RJH1" s="703"/>
      <c r="RJI1" s="703"/>
      <c r="RJJ1" s="703"/>
      <c r="RJK1" s="703"/>
      <c r="RJL1" s="703"/>
      <c r="RJM1" s="703"/>
      <c r="RJN1" s="703"/>
      <c r="RJO1" s="703"/>
      <c r="RJP1" s="703"/>
      <c r="RJQ1" s="703"/>
      <c r="RJR1" s="703"/>
      <c r="RJS1" s="703"/>
      <c r="RJT1" s="703"/>
      <c r="RJU1" s="703"/>
      <c r="RJV1" s="703"/>
      <c r="RJW1" s="703"/>
      <c r="RJX1" s="703"/>
      <c r="RJY1" s="703"/>
      <c r="RJZ1" s="703"/>
      <c r="RKA1" s="703"/>
      <c r="RKB1" s="703"/>
      <c r="RKC1" s="703"/>
      <c r="RKD1" s="703"/>
      <c r="RKE1" s="703"/>
      <c r="RKF1" s="703"/>
      <c r="RKG1" s="703"/>
      <c r="RKH1" s="703"/>
      <c r="RKI1" s="703"/>
      <c r="RKJ1" s="703"/>
      <c r="RKK1" s="703"/>
      <c r="RKL1" s="703"/>
      <c r="RKM1" s="703"/>
      <c r="RKN1" s="703"/>
      <c r="RKO1" s="703"/>
      <c r="RKP1" s="703"/>
      <c r="RKQ1" s="703"/>
      <c r="RKR1" s="703"/>
      <c r="RKS1" s="703"/>
      <c r="RKT1" s="703"/>
      <c r="RKU1" s="703"/>
      <c r="RKV1" s="703"/>
      <c r="RKW1" s="703"/>
      <c r="RKX1" s="703"/>
      <c r="RKY1" s="703"/>
      <c r="RKZ1" s="703"/>
      <c r="RLA1" s="703"/>
      <c r="RLB1" s="703"/>
      <c r="RLC1" s="703"/>
      <c r="RLD1" s="703"/>
      <c r="RLE1" s="703"/>
      <c r="RLF1" s="703"/>
      <c r="RLG1" s="703"/>
      <c r="RLH1" s="703"/>
      <c r="RLI1" s="703"/>
      <c r="RLJ1" s="703"/>
      <c r="RLK1" s="703"/>
      <c r="RLL1" s="703"/>
      <c r="RLM1" s="703"/>
      <c r="RLN1" s="703"/>
      <c r="RLO1" s="703"/>
      <c r="RLP1" s="703"/>
      <c r="RLQ1" s="703"/>
      <c r="RLR1" s="703"/>
      <c r="RLS1" s="703"/>
      <c r="RLT1" s="703"/>
      <c r="RLU1" s="703"/>
      <c r="RLV1" s="703"/>
      <c r="RLW1" s="703"/>
      <c r="RLX1" s="703"/>
      <c r="RLY1" s="703"/>
      <c r="RLZ1" s="703"/>
      <c r="RMA1" s="703"/>
      <c r="RMB1" s="703"/>
      <c r="RMC1" s="703"/>
      <c r="RMD1" s="703"/>
      <c r="RME1" s="703"/>
      <c r="RMF1" s="703"/>
      <c r="RMG1" s="703"/>
      <c r="RMH1" s="703"/>
      <c r="RMI1" s="703"/>
      <c r="RMJ1" s="703"/>
      <c r="RMK1" s="703"/>
      <c r="RML1" s="703"/>
      <c r="RMM1" s="703"/>
      <c r="RMN1" s="703"/>
      <c r="RMO1" s="703"/>
      <c r="RMP1" s="703"/>
      <c r="RMQ1" s="703"/>
      <c r="RMR1" s="703"/>
      <c r="RMS1" s="703"/>
      <c r="RMT1" s="703"/>
      <c r="RMU1" s="703"/>
      <c r="RMV1" s="703"/>
      <c r="RMW1" s="703"/>
      <c r="RMX1" s="703"/>
      <c r="RMY1" s="703"/>
      <c r="RMZ1" s="703"/>
      <c r="RNA1" s="703"/>
      <c r="RNB1" s="703"/>
      <c r="RNC1" s="703"/>
      <c r="RND1" s="703"/>
      <c r="RNE1" s="703"/>
      <c r="RNF1" s="703"/>
      <c r="RNG1" s="703"/>
      <c r="RNH1" s="703"/>
      <c r="RNI1" s="703"/>
      <c r="RNJ1" s="703"/>
      <c r="RNK1" s="703"/>
      <c r="RNL1" s="703"/>
      <c r="RNM1" s="703"/>
      <c r="RNN1" s="703"/>
      <c r="RNO1" s="703"/>
      <c r="RNP1" s="703"/>
      <c r="RNQ1" s="703"/>
      <c r="RNR1" s="703"/>
      <c r="RNS1" s="703"/>
      <c r="RNT1" s="703"/>
      <c r="RNU1" s="703"/>
      <c r="RNV1" s="703"/>
      <c r="RNW1" s="703"/>
      <c r="RNX1" s="703"/>
      <c r="RNY1" s="703"/>
      <c r="RNZ1" s="703"/>
      <c r="ROA1" s="703"/>
      <c r="ROB1" s="703"/>
      <c r="ROC1" s="703"/>
      <c r="ROD1" s="703"/>
      <c r="ROE1" s="703"/>
      <c r="ROF1" s="703"/>
      <c r="ROG1" s="703"/>
      <c r="ROH1" s="703"/>
      <c r="ROI1" s="703"/>
      <c r="ROJ1" s="703"/>
      <c r="ROK1" s="703"/>
      <c r="ROL1" s="703"/>
      <c r="ROM1" s="703"/>
      <c r="RON1" s="703"/>
      <c r="ROO1" s="703"/>
      <c r="ROP1" s="703"/>
      <c r="ROQ1" s="703"/>
      <c r="ROR1" s="703"/>
      <c r="ROS1" s="703"/>
      <c r="ROT1" s="703"/>
      <c r="ROU1" s="703"/>
      <c r="ROV1" s="703"/>
      <c r="ROW1" s="703"/>
      <c r="ROX1" s="703"/>
      <c r="ROY1" s="703"/>
      <c r="ROZ1" s="703"/>
      <c r="RPA1" s="703"/>
      <c r="RPB1" s="703"/>
      <c r="RPC1" s="703"/>
      <c r="RPD1" s="703"/>
      <c r="RPE1" s="703"/>
      <c r="RPF1" s="703"/>
      <c r="RPG1" s="703"/>
      <c r="RPH1" s="703"/>
      <c r="RPI1" s="703"/>
      <c r="RPJ1" s="703"/>
      <c r="RPK1" s="703"/>
      <c r="RPL1" s="703"/>
      <c r="RPM1" s="703"/>
      <c r="RPN1" s="703"/>
      <c r="RPO1" s="703"/>
      <c r="RPP1" s="703"/>
      <c r="RPQ1" s="703"/>
      <c r="RPR1" s="703"/>
      <c r="RPS1" s="703"/>
      <c r="RPT1" s="703"/>
      <c r="RPU1" s="703"/>
      <c r="RPV1" s="703"/>
      <c r="RPW1" s="703"/>
      <c r="RPX1" s="703"/>
      <c r="RPY1" s="703"/>
      <c r="RPZ1" s="703"/>
      <c r="RQA1" s="703"/>
      <c r="RQB1" s="703"/>
      <c r="RQC1" s="703"/>
      <c r="RQD1" s="703"/>
      <c r="RQE1" s="703"/>
      <c r="RQF1" s="703"/>
      <c r="RQG1" s="703"/>
      <c r="RQH1" s="703"/>
      <c r="RQI1" s="703"/>
      <c r="RQJ1" s="703"/>
      <c r="RQK1" s="703"/>
      <c r="RQL1" s="703"/>
      <c r="RQM1" s="703"/>
      <c r="RQN1" s="703"/>
      <c r="RQO1" s="703"/>
      <c r="RQP1" s="703"/>
      <c r="RQQ1" s="703"/>
      <c r="RQR1" s="703"/>
      <c r="RQS1" s="703"/>
      <c r="RQT1" s="703"/>
      <c r="RQU1" s="703"/>
      <c r="RQV1" s="703"/>
      <c r="RQW1" s="703"/>
      <c r="RQX1" s="703"/>
      <c r="RQY1" s="703"/>
      <c r="RQZ1" s="703"/>
      <c r="RRA1" s="703"/>
      <c r="RRB1" s="703"/>
      <c r="RRC1" s="703"/>
      <c r="RRD1" s="703"/>
      <c r="RRE1" s="703"/>
      <c r="RRF1" s="703"/>
      <c r="RRG1" s="703"/>
      <c r="RRH1" s="703"/>
      <c r="RRI1" s="703"/>
      <c r="RRJ1" s="703"/>
      <c r="RRK1" s="703"/>
      <c r="RRL1" s="703"/>
      <c r="RRM1" s="703"/>
      <c r="RRN1" s="703"/>
      <c r="RRO1" s="703"/>
      <c r="RRP1" s="703"/>
      <c r="RRQ1" s="703"/>
      <c r="RRR1" s="703"/>
      <c r="RRS1" s="703"/>
      <c r="RRT1" s="703"/>
      <c r="RRU1" s="703"/>
      <c r="RRV1" s="703"/>
      <c r="RRW1" s="703"/>
      <c r="RRX1" s="703"/>
      <c r="RRY1" s="703"/>
      <c r="RRZ1" s="703"/>
      <c r="RSA1" s="703"/>
      <c r="RSB1" s="703"/>
      <c r="RSC1" s="703"/>
      <c r="RSD1" s="703"/>
      <c r="RSE1" s="703"/>
      <c r="RSF1" s="703"/>
      <c r="RSG1" s="703"/>
      <c r="RSH1" s="703"/>
      <c r="RSI1" s="703"/>
      <c r="RSJ1" s="703"/>
      <c r="RSK1" s="703"/>
      <c r="RSL1" s="703"/>
      <c r="RSM1" s="703"/>
      <c r="RSN1" s="703"/>
      <c r="RSO1" s="703"/>
      <c r="RSP1" s="703"/>
      <c r="RSQ1" s="703"/>
      <c r="RSR1" s="703"/>
      <c r="RSS1" s="703"/>
      <c r="RST1" s="703"/>
      <c r="RSU1" s="703"/>
      <c r="RSV1" s="703"/>
      <c r="RSW1" s="703"/>
      <c r="RSX1" s="703"/>
      <c r="RSY1" s="703"/>
      <c r="RSZ1" s="703"/>
      <c r="RTA1" s="703"/>
      <c r="RTB1" s="703"/>
      <c r="RTC1" s="703"/>
      <c r="RTD1" s="703"/>
      <c r="RTE1" s="703"/>
      <c r="RTF1" s="703"/>
      <c r="RTG1" s="703"/>
      <c r="RTH1" s="703"/>
      <c r="RTI1" s="703"/>
      <c r="RTJ1" s="703"/>
      <c r="RTK1" s="703"/>
      <c r="RTL1" s="703"/>
      <c r="RTM1" s="703"/>
      <c r="RTN1" s="703"/>
      <c r="RTO1" s="703"/>
      <c r="RTP1" s="703"/>
      <c r="RTQ1" s="703"/>
      <c r="RTR1" s="703"/>
      <c r="RTS1" s="703"/>
      <c r="RTT1" s="703"/>
      <c r="RTU1" s="703"/>
      <c r="RTV1" s="703"/>
      <c r="RTW1" s="703"/>
      <c r="RTX1" s="703"/>
      <c r="RTY1" s="703"/>
      <c r="RTZ1" s="703"/>
      <c r="RUA1" s="703"/>
      <c r="RUB1" s="703"/>
      <c r="RUC1" s="703"/>
      <c r="RUD1" s="703"/>
      <c r="RUE1" s="703"/>
      <c r="RUF1" s="703"/>
      <c r="RUG1" s="703"/>
      <c r="RUH1" s="703"/>
      <c r="RUI1" s="703"/>
      <c r="RUJ1" s="703"/>
      <c r="RUK1" s="703"/>
      <c r="RUL1" s="703"/>
      <c r="RUM1" s="703"/>
      <c r="RUN1" s="703"/>
      <c r="RUO1" s="703"/>
      <c r="RUP1" s="703"/>
      <c r="RUQ1" s="703"/>
      <c r="RUR1" s="703"/>
      <c r="RUS1" s="703"/>
      <c r="RUT1" s="703"/>
      <c r="RUU1" s="703"/>
      <c r="RUV1" s="703"/>
      <c r="RUW1" s="703"/>
      <c r="RUX1" s="703"/>
      <c r="RUY1" s="703"/>
      <c r="RUZ1" s="703"/>
      <c r="RVA1" s="703"/>
      <c r="RVB1" s="703"/>
      <c r="RVC1" s="703"/>
      <c r="RVD1" s="703"/>
      <c r="RVE1" s="703"/>
      <c r="RVF1" s="703"/>
      <c r="RVG1" s="703"/>
      <c r="RVH1" s="703"/>
      <c r="RVI1" s="703"/>
      <c r="RVJ1" s="703"/>
      <c r="RVK1" s="703"/>
      <c r="RVL1" s="703"/>
      <c r="RVM1" s="703"/>
      <c r="RVN1" s="703"/>
      <c r="RVO1" s="703"/>
      <c r="RVP1" s="703"/>
      <c r="RVQ1" s="703"/>
      <c r="RVR1" s="703"/>
      <c r="RVS1" s="703"/>
      <c r="RVT1" s="703"/>
      <c r="RVU1" s="703"/>
      <c r="RVV1" s="703"/>
      <c r="RVW1" s="703"/>
      <c r="RVX1" s="703"/>
      <c r="RVY1" s="703"/>
      <c r="RVZ1" s="703"/>
      <c r="RWA1" s="703"/>
      <c r="RWB1" s="703"/>
      <c r="RWC1" s="703"/>
      <c r="RWD1" s="703"/>
      <c r="RWE1" s="703"/>
      <c r="RWF1" s="703"/>
      <c r="RWG1" s="703"/>
      <c r="RWH1" s="703"/>
      <c r="RWI1" s="703"/>
      <c r="RWJ1" s="703"/>
      <c r="RWK1" s="703"/>
      <c r="RWL1" s="703"/>
      <c r="RWM1" s="703"/>
      <c r="RWN1" s="703"/>
      <c r="RWO1" s="703"/>
      <c r="RWP1" s="703"/>
      <c r="RWQ1" s="703"/>
      <c r="RWR1" s="703"/>
      <c r="RWS1" s="703"/>
      <c r="RWT1" s="703"/>
      <c r="RWU1" s="703"/>
      <c r="RWV1" s="703"/>
      <c r="RWW1" s="703"/>
      <c r="RWX1" s="703"/>
      <c r="RWY1" s="703"/>
      <c r="RWZ1" s="703"/>
      <c r="RXA1" s="703"/>
      <c r="RXB1" s="703"/>
      <c r="RXC1" s="703"/>
      <c r="RXD1" s="703"/>
      <c r="RXE1" s="703"/>
      <c r="RXF1" s="703"/>
      <c r="RXG1" s="703"/>
      <c r="RXH1" s="703"/>
      <c r="RXI1" s="703"/>
      <c r="RXJ1" s="703"/>
      <c r="RXK1" s="703"/>
      <c r="RXL1" s="703"/>
      <c r="RXM1" s="703"/>
      <c r="RXN1" s="703"/>
      <c r="RXO1" s="703"/>
      <c r="RXP1" s="703"/>
      <c r="RXQ1" s="703"/>
      <c r="RXR1" s="703"/>
      <c r="RXS1" s="703"/>
      <c r="RXT1" s="703"/>
      <c r="RXU1" s="703"/>
      <c r="RXV1" s="703"/>
      <c r="RXW1" s="703"/>
      <c r="RXX1" s="703"/>
      <c r="RXY1" s="703"/>
      <c r="RXZ1" s="703"/>
      <c r="RYA1" s="703"/>
      <c r="RYB1" s="703"/>
      <c r="RYC1" s="703"/>
      <c r="RYD1" s="703"/>
      <c r="RYE1" s="703"/>
      <c r="RYF1" s="703"/>
      <c r="RYG1" s="703"/>
      <c r="RYH1" s="703"/>
      <c r="RYI1" s="703"/>
      <c r="RYJ1" s="703"/>
      <c r="RYK1" s="703"/>
      <c r="RYL1" s="703"/>
      <c r="RYM1" s="703"/>
      <c r="RYN1" s="703"/>
      <c r="RYO1" s="703"/>
      <c r="RYP1" s="703"/>
      <c r="RYQ1" s="703"/>
      <c r="RYR1" s="703"/>
      <c r="RYS1" s="703"/>
      <c r="RYT1" s="703"/>
      <c r="RYU1" s="703"/>
      <c r="RYV1" s="703"/>
      <c r="RYW1" s="703"/>
      <c r="RYX1" s="703"/>
      <c r="RYY1" s="703"/>
      <c r="RYZ1" s="703"/>
      <c r="RZA1" s="703"/>
      <c r="RZB1" s="703"/>
      <c r="RZC1" s="703"/>
      <c r="RZD1" s="703"/>
      <c r="RZE1" s="703"/>
      <c r="RZF1" s="703"/>
      <c r="RZG1" s="703"/>
      <c r="RZH1" s="703"/>
      <c r="RZI1" s="703"/>
      <c r="RZJ1" s="703"/>
      <c r="RZK1" s="703"/>
      <c r="RZL1" s="703"/>
      <c r="RZM1" s="703"/>
      <c r="RZN1" s="703"/>
      <c r="RZO1" s="703"/>
      <c r="RZP1" s="703"/>
      <c r="RZQ1" s="703"/>
      <c r="RZR1" s="703"/>
      <c r="RZS1" s="703"/>
      <c r="RZT1" s="703"/>
      <c r="RZU1" s="703"/>
      <c r="RZV1" s="703"/>
      <c r="RZW1" s="703"/>
      <c r="RZX1" s="703"/>
      <c r="RZY1" s="703"/>
      <c r="RZZ1" s="703"/>
      <c r="SAA1" s="703"/>
      <c r="SAB1" s="703"/>
      <c r="SAC1" s="703"/>
      <c r="SAD1" s="703"/>
      <c r="SAE1" s="703"/>
      <c r="SAF1" s="703"/>
      <c r="SAG1" s="703"/>
      <c r="SAH1" s="703"/>
      <c r="SAI1" s="703"/>
      <c r="SAJ1" s="703"/>
      <c r="SAK1" s="703"/>
      <c r="SAL1" s="703"/>
      <c r="SAM1" s="703"/>
      <c r="SAN1" s="703"/>
      <c r="SAO1" s="703"/>
      <c r="SAP1" s="703"/>
      <c r="SAQ1" s="703"/>
      <c r="SAR1" s="703"/>
      <c r="SAS1" s="703"/>
      <c r="SAT1" s="703"/>
      <c r="SAU1" s="703"/>
      <c r="SAV1" s="703"/>
      <c r="SAW1" s="703"/>
      <c r="SAX1" s="703"/>
      <c r="SAY1" s="703"/>
      <c r="SAZ1" s="703"/>
      <c r="SBA1" s="703"/>
      <c r="SBB1" s="703"/>
      <c r="SBC1" s="703"/>
      <c r="SBD1" s="703"/>
      <c r="SBE1" s="703"/>
      <c r="SBF1" s="703"/>
      <c r="SBG1" s="703"/>
      <c r="SBH1" s="703"/>
      <c r="SBI1" s="703"/>
      <c r="SBJ1" s="703"/>
      <c r="SBK1" s="703"/>
      <c r="SBL1" s="703"/>
      <c r="SBM1" s="703"/>
      <c r="SBN1" s="703"/>
      <c r="SBO1" s="703"/>
      <c r="SBP1" s="703"/>
      <c r="SBQ1" s="703"/>
      <c r="SBR1" s="703"/>
      <c r="SBS1" s="703"/>
      <c r="SBT1" s="703"/>
      <c r="SBU1" s="703"/>
      <c r="SBV1" s="703"/>
      <c r="SBW1" s="703"/>
      <c r="SBX1" s="703"/>
      <c r="SBY1" s="703"/>
      <c r="SBZ1" s="703"/>
      <c r="SCA1" s="703"/>
      <c r="SCB1" s="703"/>
      <c r="SCC1" s="703"/>
      <c r="SCD1" s="703"/>
      <c r="SCE1" s="703"/>
      <c r="SCF1" s="703"/>
      <c r="SCG1" s="703"/>
      <c r="SCH1" s="703"/>
      <c r="SCI1" s="703"/>
      <c r="SCJ1" s="703"/>
      <c r="SCK1" s="703"/>
      <c r="SCL1" s="703"/>
      <c r="SCM1" s="703"/>
      <c r="SCN1" s="703"/>
      <c r="SCO1" s="703"/>
      <c r="SCP1" s="703"/>
      <c r="SCQ1" s="703"/>
      <c r="SCR1" s="703"/>
      <c r="SCS1" s="703"/>
      <c r="SCT1" s="703"/>
      <c r="SCU1" s="703"/>
      <c r="SCV1" s="703"/>
      <c r="SCW1" s="703"/>
      <c r="SCX1" s="703"/>
      <c r="SCY1" s="703"/>
      <c r="SCZ1" s="703"/>
      <c r="SDA1" s="703"/>
      <c r="SDB1" s="703"/>
      <c r="SDC1" s="703"/>
      <c r="SDD1" s="703"/>
      <c r="SDE1" s="703"/>
      <c r="SDF1" s="703"/>
      <c r="SDG1" s="703"/>
      <c r="SDH1" s="703"/>
      <c r="SDI1" s="703"/>
      <c r="SDJ1" s="703"/>
      <c r="SDK1" s="703"/>
      <c r="SDL1" s="703"/>
      <c r="SDM1" s="703"/>
      <c r="SDN1" s="703"/>
      <c r="SDO1" s="703"/>
      <c r="SDP1" s="703"/>
      <c r="SDQ1" s="703"/>
      <c r="SDR1" s="703"/>
      <c r="SDS1" s="703"/>
      <c r="SDT1" s="703"/>
      <c r="SDU1" s="703"/>
      <c r="SDV1" s="703"/>
      <c r="SDW1" s="703"/>
      <c r="SDX1" s="703"/>
      <c r="SDY1" s="703"/>
      <c r="SDZ1" s="703"/>
      <c r="SEA1" s="703"/>
      <c r="SEB1" s="703"/>
      <c r="SEC1" s="703"/>
      <c r="SED1" s="703"/>
      <c r="SEE1" s="703"/>
      <c r="SEF1" s="703"/>
      <c r="SEG1" s="703"/>
      <c r="SEH1" s="703"/>
      <c r="SEI1" s="703"/>
      <c r="SEJ1" s="703"/>
      <c r="SEK1" s="703"/>
      <c r="SEL1" s="703"/>
      <c r="SEM1" s="703"/>
      <c r="SEN1" s="703"/>
      <c r="SEO1" s="703"/>
      <c r="SEP1" s="703"/>
      <c r="SEQ1" s="703"/>
      <c r="SER1" s="703"/>
      <c r="SES1" s="703"/>
      <c r="SET1" s="703"/>
      <c r="SEU1" s="703"/>
      <c r="SEV1" s="703"/>
      <c r="SEW1" s="703"/>
      <c r="SEX1" s="703"/>
      <c r="SEY1" s="703"/>
      <c r="SEZ1" s="703"/>
      <c r="SFA1" s="703"/>
      <c r="SFB1" s="703"/>
      <c r="SFC1" s="703"/>
      <c r="SFD1" s="703"/>
      <c r="SFE1" s="703"/>
      <c r="SFF1" s="703"/>
      <c r="SFG1" s="703"/>
      <c r="SFH1" s="703"/>
      <c r="SFI1" s="703"/>
      <c r="SFJ1" s="703"/>
      <c r="SFK1" s="703"/>
      <c r="SFL1" s="703"/>
      <c r="SFM1" s="703"/>
      <c r="SFN1" s="703"/>
      <c r="SFO1" s="703"/>
      <c r="SFP1" s="703"/>
      <c r="SFQ1" s="703"/>
      <c r="SFR1" s="703"/>
      <c r="SFS1" s="703"/>
      <c r="SFT1" s="703"/>
      <c r="SFU1" s="703"/>
      <c r="SFV1" s="703"/>
      <c r="SFW1" s="703"/>
      <c r="SFX1" s="703"/>
      <c r="SFY1" s="703"/>
      <c r="SFZ1" s="703"/>
      <c r="SGA1" s="703"/>
      <c r="SGB1" s="703"/>
      <c r="SGC1" s="703"/>
      <c r="SGD1" s="703"/>
      <c r="SGE1" s="703"/>
      <c r="SGF1" s="703"/>
      <c r="SGG1" s="703"/>
      <c r="SGH1" s="703"/>
      <c r="SGI1" s="703"/>
      <c r="SGJ1" s="703"/>
      <c r="SGK1" s="703"/>
      <c r="SGL1" s="703"/>
      <c r="SGM1" s="703"/>
      <c r="SGN1" s="703"/>
      <c r="SGO1" s="703"/>
      <c r="SGP1" s="703"/>
      <c r="SGQ1" s="703"/>
      <c r="SGR1" s="703"/>
      <c r="SGS1" s="703"/>
      <c r="SGT1" s="703"/>
      <c r="SGU1" s="703"/>
      <c r="SGV1" s="703"/>
      <c r="SGW1" s="703"/>
      <c r="SGX1" s="703"/>
      <c r="SGY1" s="703"/>
      <c r="SGZ1" s="703"/>
      <c r="SHA1" s="703"/>
      <c r="SHB1" s="703"/>
      <c r="SHC1" s="703"/>
      <c r="SHD1" s="703"/>
      <c r="SHE1" s="703"/>
      <c r="SHF1" s="703"/>
      <c r="SHG1" s="703"/>
      <c r="SHH1" s="703"/>
      <c r="SHI1" s="703"/>
      <c r="SHJ1" s="703"/>
      <c r="SHK1" s="703"/>
      <c r="SHL1" s="703"/>
      <c r="SHM1" s="703"/>
      <c r="SHN1" s="703"/>
      <c r="SHO1" s="703"/>
      <c r="SHP1" s="703"/>
      <c r="SHQ1" s="703"/>
      <c r="SHR1" s="703"/>
      <c r="SHS1" s="703"/>
      <c r="SHT1" s="703"/>
      <c r="SHU1" s="703"/>
      <c r="SHV1" s="703"/>
      <c r="SHW1" s="703"/>
      <c r="SHX1" s="703"/>
      <c r="SHY1" s="703"/>
      <c r="SHZ1" s="703"/>
      <c r="SIA1" s="703"/>
      <c r="SIB1" s="703"/>
      <c r="SIC1" s="703"/>
      <c r="SID1" s="703"/>
      <c r="SIE1" s="703"/>
      <c r="SIF1" s="703"/>
      <c r="SIG1" s="703"/>
      <c r="SIH1" s="703"/>
      <c r="SII1" s="703"/>
      <c r="SIJ1" s="703"/>
      <c r="SIK1" s="703"/>
      <c r="SIL1" s="703"/>
      <c r="SIM1" s="703"/>
      <c r="SIN1" s="703"/>
      <c r="SIO1" s="703"/>
      <c r="SIP1" s="703"/>
      <c r="SIQ1" s="703"/>
      <c r="SIR1" s="703"/>
      <c r="SIS1" s="703"/>
      <c r="SIT1" s="703"/>
      <c r="SIU1" s="703"/>
      <c r="SIV1" s="703"/>
      <c r="SIW1" s="703"/>
      <c r="SIX1" s="703"/>
      <c r="SIY1" s="703"/>
      <c r="SIZ1" s="703"/>
      <c r="SJA1" s="703"/>
      <c r="SJB1" s="703"/>
      <c r="SJC1" s="703"/>
      <c r="SJD1" s="703"/>
      <c r="SJE1" s="703"/>
      <c r="SJF1" s="703"/>
      <c r="SJG1" s="703"/>
      <c r="SJH1" s="703"/>
      <c r="SJI1" s="703"/>
      <c r="SJJ1" s="703"/>
      <c r="SJK1" s="703"/>
      <c r="SJL1" s="703"/>
      <c r="SJM1" s="703"/>
      <c r="SJN1" s="703"/>
      <c r="SJO1" s="703"/>
      <c r="SJP1" s="703"/>
      <c r="SJQ1" s="703"/>
      <c r="SJR1" s="703"/>
      <c r="SJS1" s="703"/>
      <c r="SJT1" s="703"/>
      <c r="SJU1" s="703"/>
      <c r="SJV1" s="703"/>
      <c r="SJW1" s="703"/>
      <c r="SJX1" s="703"/>
      <c r="SJY1" s="703"/>
      <c r="SJZ1" s="703"/>
      <c r="SKA1" s="703"/>
      <c r="SKB1" s="703"/>
      <c r="SKC1" s="703"/>
      <c r="SKD1" s="703"/>
      <c r="SKE1" s="703"/>
      <c r="SKF1" s="703"/>
      <c r="SKG1" s="703"/>
      <c r="SKH1" s="703"/>
      <c r="SKI1" s="703"/>
      <c r="SKJ1" s="703"/>
      <c r="SKK1" s="703"/>
      <c r="SKL1" s="703"/>
      <c r="SKM1" s="703"/>
      <c r="SKN1" s="703"/>
      <c r="SKO1" s="703"/>
      <c r="SKP1" s="703"/>
      <c r="SKQ1" s="703"/>
      <c r="SKR1" s="703"/>
      <c r="SKS1" s="703"/>
      <c r="SKT1" s="703"/>
      <c r="SKU1" s="703"/>
      <c r="SKV1" s="703"/>
      <c r="SKW1" s="703"/>
      <c r="SKX1" s="703"/>
      <c r="SKY1" s="703"/>
      <c r="SKZ1" s="703"/>
      <c r="SLA1" s="703"/>
      <c r="SLB1" s="703"/>
      <c r="SLC1" s="703"/>
      <c r="SLD1" s="703"/>
      <c r="SLE1" s="703"/>
      <c r="SLF1" s="703"/>
      <c r="SLG1" s="703"/>
      <c r="SLH1" s="703"/>
      <c r="SLI1" s="703"/>
      <c r="SLJ1" s="703"/>
      <c r="SLK1" s="703"/>
      <c r="SLL1" s="703"/>
      <c r="SLM1" s="703"/>
      <c r="SLN1" s="703"/>
      <c r="SLO1" s="703"/>
      <c r="SLP1" s="703"/>
      <c r="SLQ1" s="703"/>
      <c r="SLR1" s="703"/>
      <c r="SLS1" s="703"/>
      <c r="SLT1" s="703"/>
      <c r="SLU1" s="703"/>
      <c r="SLV1" s="703"/>
      <c r="SLW1" s="703"/>
      <c r="SLX1" s="703"/>
      <c r="SLY1" s="703"/>
      <c r="SLZ1" s="703"/>
      <c r="SMA1" s="703"/>
      <c r="SMB1" s="703"/>
      <c r="SMC1" s="703"/>
      <c r="SMD1" s="703"/>
      <c r="SME1" s="703"/>
      <c r="SMF1" s="703"/>
      <c r="SMG1" s="703"/>
      <c r="SMH1" s="703"/>
      <c r="SMI1" s="703"/>
      <c r="SMJ1" s="703"/>
      <c r="SMK1" s="703"/>
      <c r="SML1" s="703"/>
      <c r="SMM1" s="703"/>
      <c r="SMN1" s="703"/>
      <c r="SMO1" s="703"/>
      <c r="SMP1" s="703"/>
      <c r="SMQ1" s="703"/>
      <c r="SMR1" s="703"/>
      <c r="SMS1" s="703"/>
      <c r="SMT1" s="703"/>
      <c r="SMU1" s="703"/>
      <c r="SMV1" s="703"/>
      <c r="SMW1" s="703"/>
      <c r="SMX1" s="703"/>
      <c r="SMY1" s="703"/>
      <c r="SMZ1" s="703"/>
      <c r="SNA1" s="703"/>
      <c r="SNB1" s="703"/>
      <c r="SNC1" s="703"/>
      <c r="SND1" s="703"/>
      <c r="SNE1" s="703"/>
      <c r="SNF1" s="703"/>
      <c r="SNG1" s="703"/>
      <c r="SNH1" s="703"/>
      <c r="SNI1" s="703"/>
      <c r="SNJ1" s="703"/>
      <c r="SNK1" s="703"/>
      <c r="SNL1" s="703"/>
      <c r="SNM1" s="703"/>
      <c r="SNN1" s="703"/>
      <c r="SNO1" s="703"/>
      <c r="SNP1" s="703"/>
      <c r="SNQ1" s="703"/>
      <c r="SNR1" s="703"/>
      <c r="SNS1" s="703"/>
      <c r="SNT1" s="703"/>
      <c r="SNU1" s="703"/>
      <c r="SNV1" s="703"/>
      <c r="SNW1" s="703"/>
      <c r="SNX1" s="703"/>
      <c r="SNY1" s="703"/>
      <c r="SNZ1" s="703"/>
      <c r="SOA1" s="703"/>
      <c r="SOB1" s="703"/>
      <c r="SOC1" s="703"/>
      <c r="SOD1" s="703"/>
      <c r="SOE1" s="703"/>
      <c r="SOF1" s="703"/>
      <c r="SOG1" s="703"/>
      <c r="SOH1" s="703"/>
      <c r="SOI1" s="703"/>
      <c r="SOJ1" s="703"/>
      <c r="SOK1" s="703"/>
      <c r="SOL1" s="703"/>
      <c r="SOM1" s="703"/>
      <c r="SON1" s="703"/>
      <c r="SOO1" s="703"/>
      <c r="SOP1" s="703"/>
      <c r="SOQ1" s="703"/>
      <c r="SOR1" s="703"/>
      <c r="SOS1" s="703"/>
      <c r="SOT1" s="703"/>
      <c r="SOU1" s="703"/>
      <c r="SOV1" s="703"/>
      <c r="SOW1" s="703"/>
      <c r="SOX1" s="703"/>
      <c r="SOY1" s="703"/>
      <c r="SOZ1" s="703"/>
      <c r="SPA1" s="703"/>
      <c r="SPB1" s="703"/>
      <c r="SPC1" s="703"/>
      <c r="SPD1" s="703"/>
      <c r="SPE1" s="703"/>
      <c r="SPF1" s="703"/>
      <c r="SPG1" s="703"/>
      <c r="SPH1" s="703"/>
      <c r="SPI1" s="703"/>
      <c r="SPJ1" s="703"/>
      <c r="SPK1" s="703"/>
      <c r="SPL1" s="703"/>
      <c r="SPM1" s="703"/>
      <c r="SPN1" s="703"/>
      <c r="SPO1" s="703"/>
      <c r="SPP1" s="703"/>
      <c r="SPQ1" s="703"/>
      <c r="SPR1" s="703"/>
      <c r="SPS1" s="703"/>
      <c r="SPT1" s="703"/>
      <c r="SPU1" s="703"/>
      <c r="SPV1" s="703"/>
      <c r="SPW1" s="703"/>
      <c r="SPX1" s="703"/>
      <c r="SPY1" s="703"/>
      <c r="SPZ1" s="703"/>
      <c r="SQA1" s="703"/>
      <c r="SQB1" s="703"/>
      <c r="SQC1" s="703"/>
      <c r="SQD1" s="703"/>
      <c r="SQE1" s="703"/>
      <c r="SQF1" s="703"/>
      <c r="SQG1" s="703"/>
      <c r="SQH1" s="703"/>
      <c r="SQI1" s="703"/>
      <c r="SQJ1" s="703"/>
      <c r="SQK1" s="703"/>
      <c r="SQL1" s="703"/>
      <c r="SQM1" s="703"/>
      <c r="SQN1" s="703"/>
      <c r="SQO1" s="703"/>
      <c r="SQP1" s="703"/>
      <c r="SQQ1" s="703"/>
      <c r="SQR1" s="703"/>
      <c r="SQS1" s="703"/>
      <c r="SQT1" s="703"/>
      <c r="SQU1" s="703"/>
      <c r="SQV1" s="703"/>
      <c r="SQW1" s="703"/>
      <c r="SQX1" s="703"/>
      <c r="SQY1" s="703"/>
      <c r="SQZ1" s="703"/>
      <c r="SRA1" s="703"/>
      <c r="SRB1" s="703"/>
      <c r="SRC1" s="703"/>
      <c r="SRD1" s="703"/>
      <c r="SRE1" s="703"/>
      <c r="SRF1" s="703"/>
      <c r="SRG1" s="703"/>
      <c r="SRH1" s="703"/>
      <c r="SRI1" s="703"/>
      <c r="SRJ1" s="703"/>
      <c r="SRK1" s="703"/>
      <c r="SRL1" s="703"/>
      <c r="SRM1" s="703"/>
      <c r="SRN1" s="703"/>
      <c r="SRO1" s="703"/>
      <c r="SRP1" s="703"/>
      <c r="SRQ1" s="703"/>
      <c r="SRR1" s="703"/>
      <c r="SRS1" s="703"/>
      <c r="SRT1" s="703"/>
      <c r="SRU1" s="703"/>
      <c r="SRV1" s="703"/>
      <c r="SRW1" s="703"/>
      <c r="SRX1" s="703"/>
      <c r="SRY1" s="703"/>
      <c r="SRZ1" s="703"/>
      <c r="SSA1" s="703"/>
      <c r="SSB1" s="703"/>
      <c r="SSC1" s="703"/>
      <c r="SSD1" s="703"/>
      <c r="SSE1" s="703"/>
      <c r="SSF1" s="703"/>
      <c r="SSG1" s="703"/>
      <c r="SSH1" s="703"/>
      <c r="SSI1" s="703"/>
      <c r="SSJ1" s="703"/>
      <c r="SSK1" s="703"/>
      <c r="SSL1" s="703"/>
      <c r="SSM1" s="703"/>
      <c r="SSN1" s="703"/>
      <c r="SSO1" s="703"/>
      <c r="SSP1" s="703"/>
      <c r="SSQ1" s="703"/>
      <c r="SSR1" s="703"/>
      <c r="SSS1" s="703"/>
      <c r="SST1" s="703"/>
      <c r="SSU1" s="703"/>
      <c r="SSV1" s="703"/>
      <c r="SSW1" s="703"/>
      <c r="SSX1" s="703"/>
      <c r="SSY1" s="703"/>
      <c r="SSZ1" s="703"/>
      <c r="STA1" s="703"/>
      <c r="STB1" s="703"/>
      <c r="STC1" s="703"/>
      <c r="STD1" s="703"/>
      <c r="STE1" s="703"/>
      <c r="STF1" s="703"/>
      <c r="STG1" s="703"/>
      <c r="STH1" s="703"/>
      <c r="STI1" s="703"/>
      <c r="STJ1" s="703"/>
      <c r="STK1" s="703"/>
      <c r="STL1" s="703"/>
      <c r="STM1" s="703"/>
      <c r="STN1" s="703"/>
      <c r="STO1" s="703"/>
      <c r="STP1" s="703"/>
      <c r="STQ1" s="703"/>
      <c r="STR1" s="703"/>
      <c r="STS1" s="703"/>
      <c r="STT1" s="703"/>
      <c r="STU1" s="703"/>
      <c r="STV1" s="703"/>
      <c r="STW1" s="703"/>
      <c r="STX1" s="703"/>
      <c r="STY1" s="703"/>
      <c r="STZ1" s="703"/>
      <c r="SUA1" s="703"/>
      <c r="SUB1" s="703"/>
      <c r="SUC1" s="703"/>
      <c r="SUD1" s="703"/>
      <c r="SUE1" s="703"/>
      <c r="SUF1" s="703"/>
      <c r="SUG1" s="703"/>
      <c r="SUH1" s="703"/>
      <c r="SUI1" s="703"/>
      <c r="SUJ1" s="703"/>
      <c r="SUK1" s="703"/>
      <c r="SUL1" s="703"/>
      <c r="SUM1" s="703"/>
      <c r="SUN1" s="703"/>
      <c r="SUO1" s="703"/>
      <c r="SUP1" s="703"/>
      <c r="SUQ1" s="703"/>
      <c r="SUR1" s="703"/>
      <c r="SUS1" s="703"/>
      <c r="SUT1" s="703"/>
      <c r="SUU1" s="703"/>
      <c r="SUV1" s="703"/>
      <c r="SUW1" s="703"/>
      <c r="SUX1" s="703"/>
      <c r="SUY1" s="703"/>
      <c r="SUZ1" s="703"/>
      <c r="SVA1" s="703"/>
      <c r="SVB1" s="703"/>
      <c r="SVC1" s="703"/>
      <c r="SVD1" s="703"/>
      <c r="SVE1" s="703"/>
      <c r="SVF1" s="703"/>
      <c r="SVG1" s="703"/>
      <c r="SVH1" s="703"/>
      <c r="SVI1" s="703"/>
      <c r="SVJ1" s="703"/>
      <c r="SVK1" s="703"/>
      <c r="SVL1" s="703"/>
      <c r="SVM1" s="703"/>
      <c r="SVN1" s="703"/>
      <c r="SVO1" s="703"/>
      <c r="SVP1" s="703"/>
      <c r="SVQ1" s="703"/>
      <c r="SVR1" s="703"/>
      <c r="SVS1" s="703"/>
      <c r="SVT1" s="703"/>
      <c r="SVU1" s="703"/>
      <c r="SVV1" s="703"/>
      <c r="SVW1" s="703"/>
      <c r="SVX1" s="703"/>
      <c r="SVY1" s="703"/>
      <c r="SVZ1" s="703"/>
      <c r="SWA1" s="703"/>
      <c r="SWB1" s="703"/>
      <c r="SWC1" s="703"/>
      <c r="SWD1" s="703"/>
      <c r="SWE1" s="703"/>
      <c r="SWF1" s="703"/>
      <c r="SWG1" s="703"/>
      <c r="SWH1" s="703"/>
      <c r="SWI1" s="703"/>
      <c r="SWJ1" s="703"/>
      <c r="SWK1" s="703"/>
      <c r="SWL1" s="703"/>
      <c r="SWM1" s="703"/>
      <c r="SWN1" s="703"/>
      <c r="SWO1" s="703"/>
      <c r="SWP1" s="703"/>
      <c r="SWQ1" s="703"/>
      <c r="SWR1" s="703"/>
      <c r="SWS1" s="703"/>
      <c r="SWT1" s="703"/>
      <c r="SWU1" s="703"/>
      <c r="SWV1" s="703"/>
      <c r="SWW1" s="703"/>
      <c r="SWX1" s="703"/>
      <c r="SWY1" s="703"/>
      <c r="SWZ1" s="703"/>
      <c r="SXA1" s="703"/>
      <c r="SXB1" s="703"/>
      <c r="SXC1" s="703"/>
      <c r="SXD1" s="703"/>
      <c r="SXE1" s="703"/>
      <c r="SXF1" s="703"/>
      <c r="SXG1" s="703"/>
      <c r="SXH1" s="703"/>
      <c r="SXI1" s="703"/>
      <c r="SXJ1" s="703"/>
      <c r="SXK1" s="703"/>
      <c r="SXL1" s="703"/>
      <c r="SXM1" s="703"/>
      <c r="SXN1" s="703"/>
      <c r="SXO1" s="703"/>
      <c r="SXP1" s="703"/>
      <c r="SXQ1" s="703"/>
      <c r="SXR1" s="703"/>
      <c r="SXS1" s="703"/>
      <c r="SXT1" s="703"/>
      <c r="SXU1" s="703"/>
      <c r="SXV1" s="703"/>
      <c r="SXW1" s="703"/>
      <c r="SXX1" s="703"/>
      <c r="SXY1" s="703"/>
      <c r="SXZ1" s="703"/>
      <c r="SYA1" s="703"/>
      <c r="SYB1" s="703"/>
      <c r="SYC1" s="703"/>
      <c r="SYD1" s="703"/>
      <c r="SYE1" s="703"/>
      <c r="SYF1" s="703"/>
      <c r="SYG1" s="703"/>
      <c r="SYH1" s="703"/>
      <c r="SYI1" s="703"/>
      <c r="SYJ1" s="703"/>
      <c r="SYK1" s="703"/>
      <c r="SYL1" s="703"/>
      <c r="SYM1" s="703"/>
      <c r="SYN1" s="703"/>
      <c r="SYO1" s="703"/>
      <c r="SYP1" s="703"/>
      <c r="SYQ1" s="703"/>
      <c r="SYR1" s="703"/>
      <c r="SYS1" s="703"/>
      <c r="SYT1" s="703"/>
      <c r="SYU1" s="703"/>
      <c r="SYV1" s="703"/>
      <c r="SYW1" s="703"/>
      <c r="SYX1" s="703"/>
      <c r="SYY1" s="703"/>
      <c r="SYZ1" s="703"/>
      <c r="SZA1" s="703"/>
      <c r="SZB1" s="703"/>
      <c r="SZC1" s="703"/>
      <c r="SZD1" s="703"/>
      <c r="SZE1" s="703"/>
      <c r="SZF1" s="703"/>
      <c r="SZG1" s="703"/>
      <c r="SZH1" s="703"/>
      <c r="SZI1" s="703"/>
      <c r="SZJ1" s="703"/>
      <c r="SZK1" s="703"/>
      <c r="SZL1" s="703"/>
      <c r="SZM1" s="703"/>
      <c r="SZN1" s="703"/>
      <c r="SZO1" s="703"/>
      <c r="SZP1" s="703"/>
      <c r="SZQ1" s="703"/>
      <c r="SZR1" s="703"/>
      <c r="SZS1" s="703"/>
      <c r="SZT1" s="703"/>
      <c r="SZU1" s="703"/>
      <c r="SZV1" s="703"/>
      <c r="SZW1" s="703"/>
      <c r="SZX1" s="703"/>
      <c r="SZY1" s="703"/>
      <c r="SZZ1" s="703"/>
      <c r="TAA1" s="703"/>
      <c r="TAB1" s="703"/>
      <c r="TAC1" s="703"/>
      <c r="TAD1" s="703"/>
      <c r="TAE1" s="703"/>
      <c r="TAF1" s="703"/>
      <c r="TAG1" s="703"/>
      <c r="TAH1" s="703"/>
      <c r="TAI1" s="703"/>
      <c r="TAJ1" s="703"/>
      <c r="TAK1" s="703"/>
      <c r="TAL1" s="703"/>
      <c r="TAM1" s="703"/>
      <c r="TAN1" s="703"/>
      <c r="TAO1" s="703"/>
      <c r="TAP1" s="703"/>
      <c r="TAQ1" s="703"/>
      <c r="TAR1" s="703"/>
      <c r="TAS1" s="703"/>
      <c r="TAT1" s="703"/>
      <c r="TAU1" s="703"/>
      <c r="TAV1" s="703"/>
      <c r="TAW1" s="703"/>
      <c r="TAX1" s="703"/>
      <c r="TAY1" s="703"/>
      <c r="TAZ1" s="703"/>
      <c r="TBA1" s="703"/>
      <c r="TBB1" s="703"/>
      <c r="TBC1" s="703"/>
      <c r="TBD1" s="703"/>
      <c r="TBE1" s="703"/>
      <c r="TBF1" s="703"/>
      <c r="TBG1" s="703"/>
      <c r="TBH1" s="703"/>
      <c r="TBI1" s="703"/>
      <c r="TBJ1" s="703"/>
      <c r="TBK1" s="703"/>
      <c r="TBL1" s="703"/>
      <c r="TBM1" s="703"/>
      <c r="TBN1" s="703"/>
      <c r="TBO1" s="703"/>
      <c r="TBP1" s="703"/>
      <c r="TBQ1" s="703"/>
      <c r="TBR1" s="703"/>
      <c r="TBS1" s="703"/>
      <c r="TBT1" s="703"/>
      <c r="TBU1" s="703"/>
      <c r="TBV1" s="703"/>
      <c r="TBW1" s="703"/>
      <c r="TBX1" s="703"/>
      <c r="TBY1" s="703"/>
      <c r="TBZ1" s="703"/>
      <c r="TCA1" s="703"/>
      <c r="TCB1" s="703"/>
      <c r="TCC1" s="703"/>
      <c r="TCD1" s="703"/>
      <c r="TCE1" s="703"/>
      <c r="TCF1" s="703"/>
      <c r="TCG1" s="703"/>
      <c r="TCH1" s="703"/>
      <c r="TCI1" s="703"/>
      <c r="TCJ1" s="703"/>
      <c r="TCK1" s="703"/>
      <c r="TCL1" s="703"/>
      <c r="TCM1" s="703"/>
      <c r="TCN1" s="703"/>
      <c r="TCO1" s="703"/>
      <c r="TCP1" s="703"/>
      <c r="TCQ1" s="703"/>
      <c r="TCR1" s="703"/>
      <c r="TCS1" s="703"/>
      <c r="TCT1" s="703"/>
      <c r="TCU1" s="703"/>
      <c r="TCV1" s="703"/>
      <c r="TCW1" s="703"/>
      <c r="TCX1" s="703"/>
      <c r="TCY1" s="703"/>
      <c r="TCZ1" s="703"/>
      <c r="TDA1" s="703"/>
      <c r="TDB1" s="703"/>
      <c r="TDC1" s="703"/>
      <c r="TDD1" s="703"/>
      <c r="TDE1" s="703"/>
      <c r="TDF1" s="703"/>
      <c r="TDG1" s="703"/>
      <c r="TDH1" s="703"/>
      <c r="TDI1" s="703"/>
      <c r="TDJ1" s="703"/>
      <c r="TDK1" s="703"/>
      <c r="TDL1" s="703"/>
      <c r="TDM1" s="703"/>
      <c r="TDN1" s="703"/>
      <c r="TDO1" s="703"/>
      <c r="TDP1" s="703"/>
      <c r="TDQ1" s="703"/>
      <c r="TDR1" s="703"/>
      <c r="TDS1" s="703"/>
      <c r="TDT1" s="703"/>
      <c r="TDU1" s="703"/>
      <c r="TDV1" s="703"/>
      <c r="TDW1" s="703"/>
      <c r="TDX1" s="703"/>
      <c r="TDY1" s="703"/>
      <c r="TDZ1" s="703"/>
      <c r="TEA1" s="703"/>
      <c r="TEB1" s="703"/>
      <c r="TEC1" s="703"/>
      <c r="TED1" s="703"/>
      <c r="TEE1" s="703"/>
      <c r="TEF1" s="703"/>
      <c r="TEG1" s="703"/>
      <c r="TEH1" s="703"/>
      <c r="TEI1" s="703"/>
      <c r="TEJ1" s="703"/>
      <c r="TEK1" s="703"/>
      <c r="TEL1" s="703"/>
      <c r="TEM1" s="703"/>
      <c r="TEN1" s="703"/>
      <c r="TEO1" s="703"/>
      <c r="TEP1" s="703"/>
      <c r="TEQ1" s="703"/>
      <c r="TER1" s="703"/>
      <c r="TES1" s="703"/>
      <c r="TET1" s="703"/>
      <c r="TEU1" s="703"/>
      <c r="TEV1" s="703"/>
      <c r="TEW1" s="703"/>
      <c r="TEX1" s="703"/>
      <c r="TEY1" s="703"/>
      <c r="TEZ1" s="703"/>
      <c r="TFA1" s="703"/>
      <c r="TFB1" s="703"/>
      <c r="TFC1" s="703"/>
      <c r="TFD1" s="703"/>
      <c r="TFE1" s="703"/>
      <c r="TFF1" s="703"/>
      <c r="TFG1" s="703"/>
      <c r="TFH1" s="703"/>
      <c r="TFI1" s="703"/>
      <c r="TFJ1" s="703"/>
      <c r="TFK1" s="703"/>
      <c r="TFL1" s="703"/>
      <c r="TFM1" s="703"/>
      <c r="TFN1" s="703"/>
      <c r="TFO1" s="703"/>
      <c r="TFP1" s="703"/>
      <c r="TFQ1" s="703"/>
      <c r="TFR1" s="703"/>
      <c r="TFS1" s="703"/>
      <c r="TFT1" s="703"/>
      <c r="TFU1" s="703"/>
      <c r="TFV1" s="703"/>
      <c r="TFW1" s="703"/>
      <c r="TFX1" s="703"/>
      <c r="TFY1" s="703"/>
      <c r="TFZ1" s="703"/>
      <c r="TGA1" s="703"/>
      <c r="TGB1" s="703"/>
      <c r="TGC1" s="703"/>
      <c r="TGD1" s="703"/>
      <c r="TGE1" s="703"/>
      <c r="TGF1" s="703"/>
      <c r="TGG1" s="703"/>
      <c r="TGH1" s="703"/>
      <c r="TGI1" s="703"/>
      <c r="TGJ1" s="703"/>
      <c r="TGK1" s="703"/>
      <c r="TGL1" s="703"/>
      <c r="TGM1" s="703"/>
      <c r="TGN1" s="703"/>
      <c r="TGO1" s="703"/>
      <c r="TGP1" s="703"/>
      <c r="TGQ1" s="703"/>
      <c r="TGR1" s="703"/>
      <c r="TGS1" s="703"/>
      <c r="TGT1" s="703"/>
      <c r="TGU1" s="703"/>
      <c r="TGV1" s="703"/>
      <c r="TGW1" s="703"/>
      <c r="TGX1" s="703"/>
      <c r="TGY1" s="703"/>
      <c r="TGZ1" s="703"/>
      <c r="THA1" s="703"/>
      <c r="THB1" s="703"/>
      <c r="THC1" s="703"/>
      <c r="THD1" s="703"/>
      <c r="THE1" s="703"/>
      <c r="THF1" s="703"/>
      <c r="THG1" s="703"/>
      <c r="THH1" s="703"/>
      <c r="THI1" s="703"/>
      <c r="THJ1" s="703"/>
      <c r="THK1" s="703"/>
      <c r="THL1" s="703"/>
      <c r="THM1" s="703"/>
      <c r="THN1" s="703"/>
      <c r="THO1" s="703"/>
      <c r="THP1" s="703"/>
      <c r="THQ1" s="703"/>
      <c r="THR1" s="703"/>
      <c r="THS1" s="703"/>
      <c r="THT1" s="703"/>
      <c r="THU1" s="703"/>
      <c r="THV1" s="703"/>
      <c r="THW1" s="703"/>
      <c r="THX1" s="703"/>
      <c r="THY1" s="703"/>
      <c r="THZ1" s="703"/>
      <c r="TIA1" s="703"/>
      <c r="TIB1" s="703"/>
      <c r="TIC1" s="703"/>
      <c r="TID1" s="703"/>
      <c r="TIE1" s="703"/>
      <c r="TIF1" s="703"/>
      <c r="TIG1" s="703"/>
      <c r="TIH1" s="703"/>
      <c r="TII1" s="703"/>
      <c r="TIJ1" s="703"/>
      <c r="TIK1" s="703"/>
      <c r="TIL1" s="703"/>
      <c r="TIM1" s="703"/>
      <c r="TIN1" s="703"/>
      <c r="TIO1" s="703"/>
      <c r="TIP1" s="703"/>
      <c r="TIQ1" s="703"/>
      <c r="TIR1" s="703"/>
      <c r="TIS1" s="703"/>
      <c r="TIT1" s="703"/>
      <c r="TIU1" s="703"/>
      <c r="TIV1" s="703"/>
      <c r="TIW1" s="703"/>
      <c r="TIX1" s="703"/>
      <c r="TIY1" s="703"/>
      <c r="TIZ1" s="703"/>
      <c r="TJA1" s="703"/>
      <c r="TJB1" s="703"/>
      <c r="TJC1" s="703"/>
      <c r="TJD1" s="703"/>
      <c r="TJE1" s="703"/>
      <c r="TJF1" s="703"/>
      <c r="TJG1" s="703"/>
      <c r="TJH1" s="703"/>
      <c r="TJI1" s="703"/>
      <c r="TJJ1" s="703"/>
      <c r="TJK1" s="703"/>
      <c r="TJL1" s="703"/>
      <c r="TJM1" s="703"/>
      <c r="TJN1" s="703"/>
      <c r="TJO1" s="703"/>
      <c r="TJP1" s="703"/>
      <c r="TJQ1" s="703"/>
      <c r="TJR1" s="703"/>
      <c r="TJS1" s="703"/>
      <c r="TJT1" s="703"/>
      <c r="TJU1" s="703"/>
      <c r="TJV1" s="703"/>
      <c r="TJW1" s="703"/>
      <c r="TJX1" s="703"/>
      <c r="TJY1" s="703"/>
      <c r="TJZ1" s="703"/>
      <c r="TKA1" s="703"/>
      <c r="TKB1" s="703"/>
      <c r="TKC1" s="703"/>
      <c r="TKD1" s="703"/>
      <c r="TKE1" s="703"/>
      <c r="TKF1" s="703"/>
      <c r="TKG1" s="703"/>
      <c r="TKH1" s="703"/>
      <c r="TKI1" s="703"/>
      <c r="TKJ1" s="703"/>
      <c r="TKK1" s="703"/>
      <c r="TKL1" s="703"/>
      <c r="TKM1" s="703"/>
      <c r="TKN1" s="703"/>
      <c r="TKO1" s="703"/>
      <c r="TKP1" s="703"/>
      <c r="TKQ1" s="703"/>
      <c r="TKR1" s="703"/>
      <c r="TKS1" s="703"/>
      <c r="TKT1" s="703"/>
      <c r="TKU1" s="703"/>
      <c r="TKV1" s="703"/>
      <c r="TKW1" s="703"/>
      <c r="TKX1" s="703"/>
      <c r="TKY1" s="703"/>
      <c r="TKZ1" s="703"/>
      <c r="TLA1" s="703"/>
      <c r="TLB1" s="703"/>
      <c r="TLC1" s="703"/>
      <c r="TLD1" s="703"/>
      <c r="TLE1" s="703"/>
      <c r="TLF1" s="703"/>
      <c r="TLG1" s="703"/>
      <c r="TLH1" s="703"/>
      <c r="TLI1" s="703"/>
      <c r="TLJ1" s="703"/>
      <c r="TLK1" s="703"/>
      <c r="TLL1" s="703"/>
      <c r="TLM1" s="703"/>
      <c r="TLN1" s="703"/>
      <c r="TLO1" s="703"/>
      <c r="TLP1" s="703"/>
      <c r="TLQ1" s="703"/>
      <c r="TLR1" s="703"/>
      <c r="TLS1" s="703"/>
      <c r="TLT1" s="703"/>
      <c r="TLU1" s="703"/>
      <c r="TLV1" s="703"/>
      <c r="TLW1" s="703"/>
      <c r="TLX1" s="703"/>
      <c r="TLY1" s="703"/>
      <c r="TLZ1" s="703"/>
      <c r="TMA1" s="703"/>
      <c r="TMB1" s="703"/>
      <c r="TMC1" s="703"/>
      <c r="TMD1" s="703"/>
      <c r="TME1" s="703"/>
      <c r="TMF1" s="703"/>
      <c r="TMG1" s="703"/>
      <c r="TMH1" s="703"/>
      <c r="TMI1" s="703"/>
      <c r="TMJ1" s="703"/>
      <c r="TMK1" s="703"/>
      <c r="TML1" s="703"/>
      <c r="TMM1" s="703"/>
      <c r="TMN1" s="703"/>
      <c r="TMO1" s="703"/>
      <c r="TMP1" s="703"/>
      <c r="TMQ1" s="703"/>
      <c r="TMR1" s="703"/>
      <c r="TMS1" s="703"/>
      <c r="TMT1" s="703"/>
      <c r="TMU1" s="703"/>
      <c r="TMV1" s="703"/>
      <c r="TMW1" s="703"/>
      <c r="TMX1" s="703"/>
      <c r="TMY1" s="703"/>
      <c r="TMZ1" s="703"/>
      <c r="TNA1" s="703"/>
      <c r="TNB1" s="703"/>
      <c r="TNC1" s="703"/>
      <c r="TND1" s="703"/>
      <c r="TNE1" s="703"/>
      <c r="TNF1" s="703"/>
      <c r="TNG1" s="703"/>
      <c r="TNH1" s="703"/>
      <c r="TNI1" s="703"/>
      <c r="TNJ1" s="703"/>
      <c r="TNK1" s="703"/>
      <c r="TNL1" s="703"/>
      <c r="TNM1" s="703"/>
      <c r="TNN1" s="703"/>
      <c r="TNO1" s="703"/>
      <c r="TNP1" s="703"/>
      <c r="TNQ1" s="703"/>
      <c r="TNR1" s="703"/>
      <c r="TNS1" s="703"/>
      <c r="TNT1" s="703"/>
      <c r="TNU1" s="703"/>
      <c r="TNV1" s="703"/>
      <c r="TNW1" s="703"/>
      <c r="TNX1" s="703"/>
      <c r="TNY1" s="703"/>
      <c r="TNZ1" s="703"/>
      <c r="TOA1" s="703"/>
      <c r="TOB1" s="703"/>
      <c r="TOC1" s="703"/>
      <c r="TOD1" s="703"/>
      <c r="TOE1" s="703"/>
      <c r="TOF1" s="703"/>
      <c r="TOG1" s="703"/>
      <c r="TOH1" s="703"/>
      <c r="TOI1" s="703"/>
      <c r="TOJ1" s="703"/>
      <c r="TOK1" s="703"/>
      <c r="TOL1" s="703"/>
      <c r="TOM1" s="703"/>
      <c r="TON1" s="703"/>
      <c r="TOO1" s="703"/>
      <c r="TOP1" s="703"/>
      <c r="TOQ1" s="703"/>
      <c r="TOR1" s="703"/>
      <c r="TOS1" s="703"/>
      <c r="TOT1" s="703"/>
      <c r="TOU1" s="703"/>
      <c r="TOV1" s="703"/>
      <c r="TOW1" s="703"/>
      <c r="TOX1" s="703"/>
      <c r="TOY1" s="703"/>
      <c r="TOZ1" s="703"/>
      <c r="TPA1" s="703"/>
      <c r="TPB1" s="703"/>
      <c r="TPC1" s="703"/>
      <c r="TPD1" s="703"/>
      <c r="TPE1" s="703"/>
      <c r="TPF1" s="703"/>
      <c r="TPG1" s="703"/>
      <c r="TPH1" s="703"/>
      <c r="TPI1" s="703"/>
      <c r="TPJ1" s="703"/>
      <c r="TPK1" s="703"/>
      <c r="TPL1" s="703"/>
      <c r="TPM1" s="703"/>
      <c r="TPN1" s="703"/>
      <c r="TPO1" s="703"/>
      <c r="TPP1" s="703"/>
      <c r="TPQ1" s="703"/>
      <c r="TPR1" s="703"/>
      <c r="TPS1" s="703"/>
      <c r="TPT1" s="703"/>
      <c r="TPU1" s="703"/>
      <c r="TPV1" s="703"/>
      <c r="TPW1" s="703"/>
      <c r="TPX1" s="703"/>
      <c r="TPY1" s="703"/>
      <c r="TPZ1" s="703"/>
      <c r="TQA1" s="703"/>
      <c r="TQB1" s="703"/>
      <c r="TQC1" s="703"/>
      <c r="TQD1" s="703"/>
      <c r="TQE1" s="703"/>
      <c r="TQF1" s="703"/>
      <c r="TQG1" s="703"/>
      <c r="TQH1" s="703"/>
      <c r="TQI1" s="703"/>
      <c r="TQJ1" s="703"/>
      <c r="TQK1" s="703"/>
      <c r="TQL1" s="703"/>
      <c r="TQM1" s="703"/>
      <c r="TQN1" s="703"/>
      <c r="TQO1" s="703"/>
      <c r="TQP1" s="703"/>
      <c r="TQQ1" s="703"/>
      <c r="TQR1" s="703"/>
      <c r="TQS1" s="703"/>
      <c r="TQT1" s="703"/>
      <c r="TQU1" s="703"/>
      <c r="TQV1" s="703"/>
      <c r="TQW1" s="703"/>
      <c r="TQX1" s="703"/>
      <c r="TQY1" s="703"/>
      <c r="TQZ1" s="703"/>
      <c r="TRA1" s="703"/>
      <c r="TRB1" s="703"/>
      <c r="TRC1" s="703"/>
      <c r="TRD1" s="703"/>
      <c r="TRE1" s="703"/>
      <c r="TRF1" s="703"/>
      <c r="TRG1" s="703"/>
      <c r="TRH1" s="703"/>
      <c r="TRI1" s="703"/>
      <c r="TRJ1" s="703"/>
      <c r="TRK1" s="703"/>
      <c r="TRL1" s="703"/>
      <c r="TRM1" s="703"/>
      <c r="TRN1" s="703"/>
      <c r="TRO1" s="703"/>
      <c r="TRP1" s="703"/>
      <c r="TRQ1" s="703"/>
      <c r="TRR1" s="703"/>
      <c r="TRS1" s="703"/>
      <c r="TRT1" s="703"/>
      <c r="TRU1" s="703"/>
      <c r="TRV1" s="703"/>
      <c r="TRW1" s="703"/>
      <c r="TRX1" s="703"/>
      <c r="TRY1" s="703"/>
      <c r="TRZ1" s="703"/>
      <c r="TSA1" s="703"/>
      <c r="TSB1" s="703"/>
      <c r="TSC1" s="703"/>
      <c r="TSD1" s="703"/>
      <c r="TSE1" s="703"/>
      <c r="TSF1" s="703"/>
      <c r="TSG1" s="703"/>
      <c r="TSH1" s="703"/>
      <c r="TSI1" s="703"/>
      <c r="TSJ1" s="703"/>
      <c r="TSK1" s="703"/>
      <c r="TSL1" s="703"/>
      <c r="TSM1" s="703"/>
      <c r="TSN1" s="703"/>
      <c r="TSO1" s="703"/>
      <c r="TSP1" s="703"/>
      <c r="TSQ1" s="703"/>
      <c r="TSR1" s="703"/>
      <c r="TSS1" s="703"/>
      <c r="TST1" s="703"/>
      <c r="TSU1" s="703"/>
      <c r="TSV1" s="703"/>
      <c r="TSW1" s="703"/>
      <c r="TSX1" s="703"/>
      <c r="TSY1" s="703"/>
      <c r="TSZ1" s="703"/>
      <c r="TTA1" s="703"/>
      <c r="TTB1" s="703"/>
      <c r="TTC1" s="703"/>
      <c r="TTD1" s="703"/>
      <c r="TTE1" s="703"/>
      <c r="TTF1" s="703"/>
      <c r="TTG1" s="703"/>
      <c r="TTH1" s="703"/>
      <c r="TTI1" s="703"/>
      <c r="TTJ1" s="703"/>
      <c r="TTK1" s="703"/>
      <c r="TTL1" s="703"/>
      <c r="TTM1" s="703"/>
      <c r="TTN1" s="703"/>
      <c r="TTO1" s="703"/>
      <c r="TTP1" s="703"/>
      <c r="TTQ1" s="703"/>
      <c r="TTR1" s="703"/>
      <c r="TTS1" s="703"/>
      <c r="TTT1" s="703"/>
      <c r="TTU1" s="703"/>
      <c r="TTV1" s="703"/>
      <c r="TTW1" s="703"/>
      <c r="TTX1" s="703"/>
      <c r="TTY1" s="703"/>
      <c r="TTZ1" s="703"/>
      <c r="TUA1" s="703"/>
      <c r="TUB1" s="703"/>
      <c r="TUC1" s="703"/>
      <c r="TUD1" s="703"/>
      <c r="TUE1" s="703"/>
      <c r="TUF1" s="703"/>
      <c r="TUG1" s="703"/>
      <c r="TUH1" s="703"/>
      <c r="TUI1" s="703"/>
      <c r="TUJ1" s="703"/>
      <c r="TUK1" s="703"/>
      <c r="TUL1" s="703"/>
      <c r="TUM1" s="703"/>
      <c r="TUN1" s="703"/>
      <c r="TUO1" s="703"/>
      <c r="TUP1" s="703"/>
      <c r="TUQ1" s="703"/>
      <c r="TUR1" s="703"/>
      <c r="TUS1" s="703"/>
      <c r="TUT1" s="703"/>
      <c r="TUU1" s="703"/>
      <c r="TUV1" s="703"/>
      <c r="TUW1" s="703"/>
      <c r="TUX1" s="703"/>
      <c r="TUY1" s="703"/>
      <c r="TUZ1" s="703"/>
      <c r="TVA1" s="703"/>
      <c r="TVB1" s="703"/>
      <c r="TVC1" s="703"/>
      <c r="TVD1" s="703"/>
      <c r="TVE1" s="703"/>
      <c r="TVF1" s="703"/>
      <c r="TVG1" s="703"/>
      <c r="TVH1" s="703"/>
      <c r="TVI1" s="703"/>
      <c r="TVJ1" s="703"/>
      <c r="TVK1" s="703"/>
      <c r="TVL1" s="703"/>
      <c r="TVM1" s="703"/>
      <c r="TVN1" s="703"/>
      <c r="TVO1" s="703"/>
      <c r="TVP1" s="703"/>
      <c r="TVQ1" s="703"/>
      <c r="TVR1" s="703"/>
      <c r="TVS1" s="703"/>
      <c r="TVT1" s="703"/>
      <c r="TVU1" s="703"/>
      <c r="TVV1" s="703"/>
      <c r="TVW1" s="703"/>
      <c r="TVX1" s="703"/>
      <c r="TVY1" s="703"/>
      <c r="TVZ1" s="703"/>
      <c r="TWA1" s="703"/>
      <c r="TWB1" s="703"/>
      <c r="TWC1" s="703"/>
      <c r="TWD1" s="703"/>
      <c r="TWE1" s="703"/>
      <c r="TWF1" s="703"/>
      <c r="TWG1" s="703"/>
      <c r="TWH1" s="703"/>
      <c r="TWI1" s="703"/>
      <c r="TWJ1" s="703"/>
      <c r="TWK1" s="703"/>
      <c r="TWL1" s="703"/>
      <c r="TWM1" s="703"/>
      <c r="TWN1" s="703"/>
      <c r="TWO1" s="703"/>
      <c r="TWP1" s="703"/>
      <c r="TWQ1" s="703"/>
      <c r="TWR1" s="703"/>
      <c r="TWS1" s="703"/>
      <c r="TWT1" s="703"/>
      <c r="TWU1" s="703"/>
      <c r="TWV1" s="703"/>
      <c r="TWW1" s="703"/>
      <c r="TWX1" s="703"/>
      <c r="TWY1" s="703"/>
      <c r="TWZ1" s="703"/>
      <c r="TXA1" s="703"/>
      <c r="TXB1" s="703"/>
      <c r="TXC1" s="703"/>
      <c r="TXD1" s="703"/>
      <c r="TXE1" s="703"/>
      <c r="TXF1" s="703"/>
      <c r="TXG1" s="703"/>
      <c r="TXH1" s="703"/>
      <c r="TXI1" s="703"/>
      <c r="TXJ1" s="703"/>
      <c r="TXK1" s="703"/>
      <c r="TXL1" s="703"/>
      <c r="TXM1" s="703"/>
      <c r="TXN1" s="703"/>
      <c r="TXO1" s="703"/>
      <c r="TXP1" s="703"/>
      <c r="TXQ1" s="703"/>
      <c r="TXR1" s="703"/>
      <c r="TXS1" s="703"/>
      <c r="TXT1" s="703"/>
      <c r="TXU1" s="703"/>
      <c r="TXV1" s="703"/>
      <c r="TXW1" s="703"/>
      <c r="TXX1" s="703"/>
      <c r="TXY1" s="703"/>
      <c r="TXZ1" s="703"/>
      <c r="TYA1" s="703"/>
      <c r="TYB1" s="703"/>
      <c r="TYC1" s="703"/>
      <c r="TYD1" s="703"/>
      <c r="TYE1" s="703"/>
      <c r="TYF1" s="703"/>
      <c r="TYG1" s="703"/>
      <c r="TYH1" s="703"/>
      <c r="TYI1" s="703"/>
      <c r="TYJ1" s="703"/>
      <c r="TYK1" s="703"/>
      <c r="TYL1" s="703"/>
      <c r="TYM1" s="703"/>
      <c r="TYN1" s="703"/>
      <c r="TYO1" s="703"/>
      <c r="TYP1" s="703"/>
      <c r="TYQ1" s="703"/>
      <c r="TYR1" s="703"/>
      <c r="TYS1" s="703"/>
      <c r="TYT1" s="703"/>
      <c r="TYU1" s="703"/>
      <c r="TYV1" s="703"/>
      <c r="TYW1" s="703"/>
      <c r="TYX1" s="703"/>
      <c r="TYY1" s="703"/>
      <c r="TYZ1" s="703"/>
      <c r="TZA1" s="703"/>
      <c r="TZB1" s="703"/>
      <c r="TZC1" s="703"/>
      <c r="TZD1" s="703"/>
      <c r="TZE1" s="703"/>
      <c r="TZF1" s="703"/>
      <c r="TZG1" s="703"/>
      <c r="TZH1" s="703"/>
      <c r="TZI1" s="703"/>
      <c r="TZJ1" s="703"/>
      <c r="TZK1" s="703"/>
      <c r="TZL1" s="703"/>
      <c r="TZM1" s="703"/>
      <c r="TZN1" s="703"/>
      <c r="TZO1" s="703"/>
      <c r="TZP1" s="703"/>
      <c r="TZQ1" s="703"/>
      <c r="TZR1" s="703"/>
      <c r="TZS1" s="703"/>
      <c r="TZT1" s="703"/>
      <c r="TZU1" s="703"/>
      <c r="TZV1" s="703"/>
      <c r="TZW1" s="703"/>
      <c r="TZX1" s="703"/>
      <c r="TZY1" s="703"/>
      <c r="TZZ1" s="703"/>
      <c r="UAA1" s="703"/>
      <c r="UAB1" s="703"/>
      <c r="UAC1" s="703"/>
      <c r="UAD1" s="703"/>
      <c r="UAE1" s="703"/>
      <c r="UAF1" s="703"/>
      <c r="UAG1" s="703"/>
      <c r="UAH1" s="703"/>
      <c r="UAI1" s="703"/>
      <c r="UAJ1" s="703"/>
      <c r="UAK1" s="703"/>
      <c r="UAL1" s="703"/>
      <c r="UAM1" s="703"/>
      <c r="UAN1" s="703"/>
      <c r="UAO1" s="703"/>
      <c r="UAP1" s="703"/>
      <c r="UAQ1" s="703"/>
      <c r="UAR1" s="703"/>
      <c r="UAS1" s="703"/>
      <c r="UAT1" s="703"/>
      <c r="UAU1" s="703"/>
      <c r="UAV1" s="703"/>
      <c r="UAW1" s="703"/>
      <c r="UAX1" s="703"/>
      <c r="UAY1" s="703"/>
      <c r="UAZ1" s="703"/>
      <c r="UBA1" s="703"/>
      <c r="UBB1" s="703"/>
      <c r="UBC1" s="703"/>
      <c r="UBD1" s="703"/>
      <c r="UBE1" s="703"/>
      <c r="UBF1" s="703"/>
      <c r="UBG1" s="703"/>
      <c r="UBH1" s="703"/>
      <c r="UBI1" s="703"/>
      <c r="UBJ1" s="703"/>
      <c r="UBK1" s="703"/>
      <c r="UBL1" s="703"/>
      <c r="UBM1" s="703"/>
      <c r="UBN1" s="703"/>
      <c r="UBO1" s="703"/>
      <c r="UBP1" s="703"/>
      <c r="UBQ1" s="703"/>
      <c r="UBR1" s="703"/>
      <c r="UBS1" s="703"/>
      <c r="UBT1" s="703"/>
      <c r="UBU1" s="703"/>
      <c r="UBV1" s="703"/>
      <c r="UBW1" s="703"/>
      <c r="UBX1" s="703"/>
      <c r="UBY1" s="703"/>
      <c r="UBZ1" s="703"/>
      <c r="UCA1" s="703"/>
      <c r="UCB1" s="703"/>
      <c r="UCC1" s="703"/>
      <c r="UCD1" s="703"/>
      <c r="UCE1" s="703"/>
      <c r="UCF1" s="703"/>
      <c r="UCG1" s="703"/>
      <c r="UCH1" s="703"/>
      <c r="UCI1" s="703"/>
      <c r="UCJ1" s="703"/>
      <c r="UCK1" s="703"/>
      <c r="UCL1" s="703"/>
      <c r="UCM1" s="703"/>
      <c r="UCN1" s="703"/>
      <c r="UCO1" s="703"/>
      <c r="UCP1" s="703"/>
      <c r="UCQ1" s="703"/>
      <c r="UCR1" s="703"/>
      <c r="UCS1" s="703"/>
      <c r="UCT1" s="703"/>
      <c r="UCU1" s="703"/>
      <c r="UCV1" s="703"/>
      <c r="UCW1" s="703"/>
      <c r="UCX1" s="703"/>
      <c r="UCY1" s="703"/>
      <c r="UCZ1" s="703"/>
      <c r="UDA1" s="703"/>
      <c r="UDB1" s="703"/>
      <c r="UDC1" s="703"/>
      <c r="UDD1" s="703"/>
      <c r="UDE1" s="703"/>
      <c r="UDF1" s="703"/>
      <c r="UDG1" s="703"/>
      <c r="UDH1" s="703"/>
      <c r="UDI1" s="703"/>
      <c r="UDJ1" s="703"/>
      <c r="UDK1" s="703"/>
      <c r="UDL1" s="703"/>
      <c r="UDM1" s="703"/>
      <c r="UDN1" s="703"/>
      <c r="UDO1" s="703"/>
      <c r="UDP1" s="703"/>
      <c r="UDQ1" s="703"/>
      <c r="UDR1" s="703"/>
      <c r="UDS1" s="703"/>
      <c r="UDT1" s="703"/>
      <c r="UDU1" s="703"/>
      <c r="UDV1" s="703"/>
      <c r="UDW1" s="703"/>
      <c r="UDX1" s="703"/>
      <c r="UDY1" s="703"/>
      <c r="UDZ1" s="703"/>
      <c r="UEA1" s="703"/>
      <c r="UEB1" s="703"/>
      <c r="UEC1" s="703"/>
      <c r="UED1" s="703"/>
      <c r="UEE1" s="703"/>
      <c r="UEF1" s="703"/>
      <c r="UEG1" s="703"/>
      <c r="UEH1" s="703"/>
      <c r="UEI1" s="703"/>
      <c r="UEJ1" s="703"/>
      <c r="UEK1" s="703"/>
      <c r="UEL1" s="703"/>
      <c r="UEM1" s="703"/>
      <c r="UEN1" s="703"/>
      <c r="UEO1" s="703"/>
      <c r="UEP1" s="703"/>
      <c r="UEQ1" s="703"/>
      <c r="UER1" s="703"/>
      <c r="UES1" s="703"/>
      <c r="UET1" s="703"/>
      <c r="UEU1" s="703"/>
      <c r="UEV1" s="703"/>
      <c r="UEW1" s="703"/>
      <c r="UEX1" s="703"/>
      <c r="UEY1" s="703"/>
      <c r="UEZ1" s="703"/>
      <c r="UFA1" s="703"/>
      <c r="UFB1" s="703"/>
      <c r="UFC1" s="703"/>
      <c r="UFD1" s="703"/>
      <c r="UFE1" s="703"/>
      <c r="UFF1" s="703"/>
      <c r="UFG1" s="703"/>
      <c r="UFH1" s="703"/>
      <c r="UFI1" s="703"/>
      <c r="UFJ1" s="703"/>
      <c r="UFK1" s="703"/>
      <c r="UFL1" s="703"/>
      <c r="UFM1" s="703"/>
      <c r="UFN1" s="703"/>
      <c r="UFO1" s="703"/>
      <c r="UFP1" s="703"/>
      <c r="UFQ1" s="703"/>
      <c r="UFR1" s="703"/>
      <c r="UFS1" s="703"/>
      <c r="UFT1" s="703"/>
      <c r="UFU1" s="703"/>
      <c r="UFV1" s="703"/>
      <c r="UFW1" s="703"/>
      <c r="UFX1" s="703"/>
      <c r="UFY1" s="703"/>
      <c r="UFZ1" s="703"/>
      <c r="UGA1" s="703"/>
      <c r="UGB1" s="703"/>
      <c r="UGC1" s="703"/>
      <c r="UGD1" s="703"/>
      <c r="UGE1" s="703"/>
      <c r="UGF1" s="703"/>
      <c r="UGG1" s="703"/>
      <c r="UGH1" s="703"/>
      <c r="UGI1" s="703"/>
      <c r="UGJ1" s="703"/>
      <c r="UGK1" s="703"/>
      <c r="UGL1" s="703"/>
      <c r="UGM1" s="703"/>
      <c r="UGN1" s="703"/>
      <c r="UGO1" s="703"/>
      <c r="UGP1" s="703"/>
      <c r="UGQ1" s="703"/>
      <c r="UGR1" s="703"/>
      <c r="UGS1" s="703"/>
      <c r="UGT1" s="703"/>
      <c r="UGU1" s="703"/>
      <c r="UGV1" s="703"/>
      <c r="UGW1" s="703"/>
      <c r="UGX1" s="703"/>
      <c r="UGY1" s="703"/>
      <c r="UGZ1" s="703"/>
      <c r="UHA1" s="703"/>
      <c r="UHB1" s="703"/>
      <c r="UHC1" s="703"/>
      <c r="UHD1" s="703"/>
      <c r="UHE1" s="703"/>
      <c r="UHF1" s="703"/>
      <c r="UHG1" s="703"/>
      <c r="UHH1" s="703"/>
      <c r="UHI1" s="703"/>
      <c r="UHJ1" s="703"/>
      <c r="UHK1" s="703"/>
      <c r="UHL1" s="703"/>
      <c r="UHM1" s="703"/>
      <c r="UHN1" s="703"/>
      <c r="UHO1" s="703"/>
      <c r="UHP1" s="703"/>
      <c r="UHQ1" s="703"/>
      <c r="UHR1" s="703"/>
      <c r="UHS1" s="703"/>
      <c r="UHT1" s="703"/>
      <c r="UHU1" s="703"/>
      <c r="UHV1" s="703"/>
      <c r="UHW1" s="703"/>
      <c r="UHX1" s="703"/>
      <c r="UHY1" s="703"/>
      <c r="UHZ1" s="703"/>
      <c r="UIA1" s="703"/>
      <c r="UIB1" s="703"/>
      <c r="UIC1" s="703"/>
      <c r="UID1" s="703"/>
      <c r="UIE1" s="703"/>
      <c r="UIF1" s="703"/>
      <c r="UIG1" s="703"/>
      <c r="UIH1" s="703"/>
      <c r="UII1" s="703"/>
      <c r="UIJ1" s="703"/>
      <c r="UIK1" s="703"/>
      <c r="UIL1" s="703"/>
      <c r="UIM1" s="703"/>
      <c r="UIN1" s="703"/>
      <c r="UIO1" s="703"/>
      <c r="UIP1" s="703"/>
      <c r="UIQ1" s="703"/>
      <c r="UIR1" s="703"/>
      <c r="UIS1" s="703"/>
      <c r="UIT1" s="703"/>
      <c r="UIU1" s="703"/>
      <c r="UIV1" s="703"/>
      <c r="UIW1" s="703"/>
      <c r="UIX1" s="703"/>
      <c r="UIY1" s="703"/>
      <c r="UIZ1" s="703"/>
      <c r="UJA1" s="703"/>
      <c r="UJB1" s="703"/>
      <c r="UJC1" s="703"/>
      <c r="UJD1" s="703"/>
      <c r="UJE1" s="703"/>
      <c r="UJF1" s="703"/>
      <c r="UJG1" s="703"/>
      <c r="UJH1" s="703"/>
      <c r="UJI1" s="703"/>
      <c r="UJJ1" s="703"/>
      <c r="UJK1" s="703"/>
      <c r="UJL1" s="703"/>
      <c r="UJM1" s="703"/>
      <c r="UJN1" s="703"/>
      <c r="UJO1" s="703"/>
      <c r="UJP1" s="703"/>
      <c r="UJQ1" s="703"/>
      <c r="UJR1" s="703"/>
      <c r="UJS1" s="703"/>
      <c r="UJT1" s="703"/>
      <c r="UJU1" s="703"/>
      <c r="UJV1" s="703"/>
      <c r="UJW1" s="703"/>
      <c r="UJX1" s="703"/>
      <c r="UJY1" s="703"/>
      <c r="UJZ1" s="703"/>
      <c r="UKA1" s="703"/>
      <c r="UKB1" s="703"/>
      <c r="UKC1" s="703"/>
      <c r="UKD1" s="703"/>
      <c r="UKE1" s="703"/>
      <c r="UKF1" s="703"/>
      <c r="UKG1" s="703"/>
      <c r="UKH1" s="703"/>
      <c r="UKI1" s="703"/>
      <c r="UKJ1" s="703"/>
      <c r="UKK1" s="703"/>
      <c r="UKL1" s="703"/>
      <c r="UKM1" s="703"/>
      <c r="UKN1" s="703"/>
      <c r="UKO1" s="703"/>
      <c r="UKP1" s="703"/>
      <c r="UKQ1" s="703"/>
      <c r="UKR1" s="703"/>
      <c r="UKS1" s="703"/>
      <c r="UKT1" s="703"/>
      <c r="UKU1" s="703"/>
      <c r="UKV1" s="703"/>
      <c r="UKW1" s="703"/>
      <c r="UKX1" s="703"/>
      <c r="UKY1" s="703"/>
      <c r="UKZ1" s="703"/>
      <c r="ULA1" s="703"/>
      <c r="ULB1" s="703"/>
      <c r="ULC1" s="703"/>
      <c r="ULD1" s="703"/>
      <c r="ULE1" s="703"/>
      <c r="ULF1" s="703"/>
      <c r="ULG1" s="703"/>
      <c r="ULH1" s="703"/>
      <c r="ULI1" s="703"/>
      <c r="ULJ1" s="703"/>
      <c r="ULK1" s="703"/>
      <c r="ULL1" s="703"/>
      <c r="ULM1" s="703"/>
      <c r="ULN1" s="703"/>
      <c r="ULO1" s="703"/>
      <c r="ULP1" s="703"/>
      <c r="ULQ1" s="703"/>
      <c r="ULR1" s="703"/>
      <c r="ULS1" s="703"/>
      <c r="ULT1" s="703"/>
      <c r="ULU1" s="703"/>
      <c r="ULV1" s="703"/>
      <c r="ULW1" s="703"/>
      <c r="ULX1" s="703"/>
      <c r="ULY1" s="703"/>
      <c r="ULZ1" s="703"/>
      <c r="UMA1" s="703"/>
      <c r="UMB1" s="703"/>
      <c r="UMC1" s="703"/>
      <c r="UMD1" s="703"/>
      <c r="UME1" s="703"/>
      <c r="UMF1" s="703"/>
      <c r="UMG1" s="703"/>
      <c r="UMH1" s="703"/>
      <c r="UMI1" s="703"/>
      <c r="UMJ1" s="703"/>
      <c r="UMK1" s="703"/>
      <c r="UML1" s="703"/>
      <c r="UMM1" s="703"/>
      <c r="UMN1" s="703"/>
      <c r="UMO1" s="703"/>
      <c r="UMP1" s="703"/>
      <c r="UMQ1" s="703"/>
      <c r="UMR1" s="703"/>
      <c r="UMS1" s="703"/>
      <c r="UMT1" s="703"/>
      <c r="UMU1" s="703"/>
      <c r="UMV1" s="703"/>
      <c r="UMW1" s="703"/>
      <c r="UMX1" s="703"/>
      <c r="UMY1" s="703"/>
      <c r="UMZ1" s="703"/>
      <c r="UNA1" s="703"/>
      <c r="UNB1" s="703"/>
      <c r="UNC1" s="703"/>
      <c r="UND1" s="703"/>
      <c r="UNE1" s="703"/>
      <c r="UNF1" s="703"/>
      <c r="UNG1" s="703"/>
      <c r="UNH1" s="703"/>
      <c r="UNI1" s="703"/>
      <c r="UNJ1" s="703"/>
      <c r="UNK1" s="703"/>
      <c r="UNL1" s="703"/>
      <c r="UNM1" s="703"/>
      <c r="UNN1" s="703"/>
      <c r="UNO1" s="703"/>
      <c r="UNP1" s="703"/>
      <c r="UNQ1" s="703"/>
      <c r="UNR1" s="703"/>
      <c r="UNS1" s="703"/>
      <c r="UNT1" s="703"/>
      <c r="UNU1" s="703"/>
      <c r="UNV1" s="703"/>
      <c r="UNW1" s="703"/>
      <c r="UNX1" s="703"/>
      <c r="UNY1" s="703"/>
      <c r="UNZ1" s="703"/>
      <c r="UOA1" s="703"/>
      <c r="UOB1" s="703"/>
      <c r="UOC1" s="703"/>
      <c r="UOD1" s="703"/>
      <c r="UOE1" s="703"/>
      <c r="UOF1" s="703"/>
      <c r="UOG1" s="703"/>
      <c r="UOH1" s="703"/>
      <c r="UOI1" s="703"/>
      <c r="UOJ1" s="703"/>
      <c r="UOK1" s="703"/>
      <c r="UOL1" s="703"/>
      <c r="UOM1" s="703"/>
      <c r="UON1" s="703"/>
      <c r="UOO1" s="703"/>
      <c r="UOP1" s="703"/>
      <c r="UOQ1" s="703"/>
      <c r="UOR1" s="703"/>
      <c r="UOS1" s="703"/>
      <c r="UOT1" s="703"/>
      <c r="UOU1" s="703"/>
      <c r="UOV1" s="703"/>
      <c r="UOW1" s="703"/>
      <c r="UOX1" s="703"/>
      <c r="UOY1" s="703"/>
      <c r="UOZ1" s="703"/>
      <c r="UPA1" s="703"/>
      <c r="UPB1" s="703"/>
      <c r="UPC1" s="703"/>
      <c r="UPD1" s="703"/>
      <c r="UPE1" s="703"/>
      <c r="UPF1" s="703"/>
      <c r="UPG1" s="703"/>
      <c r="UPH1" s="703"/>
      <c r="UPI1" s="703"/>
      <c r="UPJ1" s="703"/>
      <c r="UPK1" s="703"/>
      <c r="UPL1" s="703"/>
      <c r="UPM1" s="703"/>
      <c r="UPN1" s="703"/>
      <c r="UPO1" s="703"/>
      <c r="UPP1" s="703"/>
      <c r="UPQ1" s="703"/>
      <c r="UPR1" s="703"/>
      <c r="UPS1" s="703"/>
      <c r="UPT1" s="703"/>
      <c r="UPU1" s="703"/>
      <c r="UPV1" s="703"/>
      <c r="UPW1" s="703"/>
      <c r="UPX1" s="703"/>
      <c r="UPY1" s="703"/>
      <c r="UPZ1" s="703"/>
      <c r="UQA1" s="703"/>
      <c r="UQB1" s="703"/>
      <c r="UQC1" s="703"/>
      <c r="UQD1" s="703"/>
      <c r="UQE1" s="703"/>
      <c r="UQF1" s="703"/>
      <c r="UQG1" s="703"/>
      <c r="UQH1" s="703"/>
      <c r="UQI1" s="703"/>
      <c r="UQJ1" s="703"/>
      <c r="UQK1" s="703"/>
      <c r="UQL1" s="703"/>
      <c r="UQM1" s="703"/>
      <c r="UQN1" s="703"/>
      <c r="UQO1" s="703"/>
      <c r="UQP1" s="703"/>
      <c r="UQQ1" s="703"/>
      <c r="UQR1" s="703"/>
      <c r="UQS1" s="703"/>
      <c r="UQT1" s="703"/>
      <c r="UQU1" s="703"/>
      <c r="UQV1" s="703"/>
      <c r="UQW1" s="703"/>
      <c r="UQX1" s="703"/>
      <c r="UQY1" s="703"/>
      <c r="UQZ1" s="703"/>
      <c r="URA1" s="703"/>
      <c r="URB1" s="703"/>
      <c r="URC1" s="703"/>
      <c r="URD1" s="703"/>
      <c r="URE1" s="703"/>
      <c r="URF1" s="703"/>
      <c r="URG1" s="703"/>
      <c r="URH1" s="703"/>
      <c r="URI1" s="703"/>
      <c r="URJ1" s="703"/>
      <c r="URK1" s="703"/>
      <c r="URL1" s="703"/>
      <c r="URM1" s="703"/>
      <c r="URN1" s="703"/>
      <c r="URO1" s="703"/>
      <c r="URP1" s="703"/>
      <c r="URQ1" s="703"/>
      <c r="URR1" s="703"/>
      <c r="URS1" s="703"/>
      <c r="URT1" s="703"/>
      <c r="URU1" s="703"/>
      <c r="URV1" s="703"/>
      <c r="URW1" s="703"/>
      <c r="URX1" s="703"/>
      <c r="URY1" s="703"/>
      <c r="URZ1" s="703"/>
      <c r="USA1" s="703"/>
      <c r="USB1" s="703"/>
      <c r="USC1" s="703"/>
      <c r="USD1" s="703"/>
      <c r="USE1" s="703"/>
      <c r="USF1" s="703"/>
      <c r="USG1" s="703"/>
      <c r="USH1" s="703"/>
      <c r="USI1" s="703"/>
      <c r="USJ1" s="703"/>
      <c r="USK1" s="703"/>
      <c r="USL1" s="703"/>
      <c r="USM1" s="703"/>
      <c r="USN1" s="703"/>
      <c r="USO1" s="703"/>
      <c r="USP1" s="703"/>
      <c r="USQ1" s="703"/>
      <c r="USR1" s="703"/>
      <c r="USS1" s="703"/>
      <c r="UST1" s="703"/>
      <c r="USU1" s="703"/>
      <c r="USV1" s="703"/>
      <c r="USW1" s="703"/>
      <c r="USX1" s="703"/>
      <c r="USY1" s="703"/>
      <c r="USZ1" s="703"/>
      <c r="UTA1" s="703"/>
      <c r="UTB1" s="703"/>
      <c r="UTC1" s="703"/>
      <c r="UTD1" s="703"/>
      <c r="UTE1" s="703"/>
      <c r="UTF1" s="703"/>
      <c r="UTG1" s="703"/>
      <c r="UTH1" s="703"/>
      <c r="UTI1" s="703"/>
      <c r="UTJ1" s="703"/>
      <c r="UTK1" s="703"/>
      <c r="UTL1" s="703"/>
      <c r="UTM1" s="703"/>
      <c r="UTN1" s="703"/>
      <c r="UTO1" s="703"/>
      <c r="UTP1" s="703"/>
      <c r="UTQ1" s="703"/>
      <c r="UTR1" s="703"/>
      <c r="UTS1" s="703"/>
      <c r="UTT1" s="703"/>
      <c r="UTU1" s="703"/>
      <c r="UTV1" s="703"/>
      <c r="UTW1" s="703"/>
      <c r="UTX1" s="703"/>
      <c r="UTY1" s="703"/>
      <c r="UTZ1" s="703"/>
      <c r="UUA1" s="703"/>
      <c r="UUB1" s="703"/>
      <c r="UUC1" s="703"/>
      <c r="UUD1" s="703"/>
      <c r="UUE1" s="703"/>
      <c r="UUF1" s="703"/>
      <c r="UUG1" s="703"/>
      <c r="UUH1" s="703"/>
      <c r="UUI1" s="703"/>
      <c r="UUJ1" s="703"/>
      <c r="UUK1" s="703"/>
      <c r="UUL1" s="703"/>
      <c r="UUM1" s="703"/>
      <c r="UUN1" s="703"/>
      <c r="UUO1" s="703"/>
      <c r="UUP1" s="703"/>
      <c r="UUQ1" s="703"/>
      <c r="UUR1" s="703"/>
      <c r="UUS1" s="703"/>
      <c r="UUT1" s="703"/>
      <c r="UUU1" s="703"/>
      <c r="UUV1" s="703"/>
      <c r="UUW1" s="703"/>
      <c r="UUX1" s="703"/>
      <c r="UUY1" s="703"/>
      <c r="UUZ1" s="703"/>
      <c r="UVA1" s="703"/>
      <c r="UVB1" s="703"/>
      <c r="UVC1" s="703"/>
      <c r="UVD1" s="703"/>
      <c r="UVE1" s="703"/>
      <c r="UVF1" s="703"/>
      <c r="UVG1" s="703"/>
      <c r="UVH1" s="703"/>
      <c r="UVI1" s="703"/>
      <c r="UVJ1" s="703"/>
      <c r="UVK1" s="703"/>
      <c r="UVL1" s="703"/>
      <c r="UVM1" s="703"/>
      <c r="UVN1" s="703"/>
      <c r="UVO1" s="703"/>
      <c r="UVP1" s="703"/>
      <c r="UVQ1" s="703"/>
      <c r="UVR1" s="703"/>
      <c r="UVS1" s="703"/>
      <c r="UVT1" s="703"/>
      <c r="UVU1" s="703"/>
      <c r="UVV1" s="703"/>
      <c r="UVW1" s="703"/>
      <c r="UVX1" s="703"/>
      <c r="UVY1" s="703"/>
      <c r="UVZ1" s="703"/>
      <c r="UWA1" s="703"/>
      <c r="UWB1" s="703"/>
      <c r="UWC1" s="703"/>
      <c r="UWD1" s="703"/>
      <c r="UWE1" s="703"/>
      <c r="UWF1" s="703"/>
      <c r="UWG1" s="703"/>
      <c r="UWH1" s="703"/>
      <c r="UWI1" s="703"/>
      <c r="UWJ1" s="703"/>
      <c r="UWK1" s="703"/>
      <c r="UWL1" s="703"/>
      <c r="UWM1" s="703"/>
      <c r="UWN1" s="703"/>
      <c r="UWO1" s="703"/>
      <c r="UWP1" s="703"/>
      <c r="UWQ1" s="703"/>
      <c r="UWR1" s="703"/>
      <c r="UWS1" s="703"/>
      <c r="UWT1" s="703"/>
      <c r="UWU1" s="703"/>
      <c r="UWV1" s="703"/>
      <c r="UWW1" s="703"/>
      <c r="UWX1" s="703"/>
      <c r="UWY1" s="703"/>
      <c r="UWZ1" s="703"/>
      <c r="UXA1" s="703"/>
      <c r="UXB1" s="703"/>
      <c r="UXC1" s="703"/>
      <c r="UXD1" s="703"/>
      <c r="UXE1" s="703"/>
      <c r="UXF1" s="703"/>
      <c r="UXG1" s="703"/>
      <c r="UXH1" s="703"/>
      <c r="UXI1" s="703"/>
      <c r="UXJ1" s="703"/>
      <c r="UXK1" s="703"/>
      <c r="UXL1" s="703"/>
      <c r="UXM1" s="703"/>
      <c r="UXN1" s="703"/>
      <c r="UXO1" s="703"/>
      <c r="UXP1" s="703"/>
      <c r="UXQ1" s="703"/>
      <c r="UXR1" s="703"/>
      <c r="UXS1" s="703"/>
      <c r="UXT1" s="703"/>
      <c r="UXU1" s="703"/>
      <c r="UXV1" s="703"/>
      <c r="UXW1" s="703"/>
      <c r="UXX1" s="703"/>
      <c r="UXY1" s="703"/>
      <c r="UXZ1" s="703"/>
      <c r="UYA1" s="703"/>
      <c r="UYB1" s="703"/>
      <c r="UYC1" s="703"/>
      <c r="UYD1" s="703"/>
      <c r="UYE1" s="703"/>
      <c r="UYF1" s="703"/>
      <c r="UYG1" s="703"/>
      <c r="UYH1" s="703"/>
      <c r="UYI1" s="703"/>
      <c r="UYJ1" s="703"/>
      <c r="UYK1" s="703"/>
      <c r="UYL1" s="703"/>
      <c r="UYM1" s="703"/>
      <c r="UYN1" s="703"/>
      <c r="UYO1" s="703"/>
      <c r="UYP1" s="703"/>
      <c r="UYQ1" s="703"/>
      <c r="UYR1" s="703"/>
      <c r="UYS1" s="703"/>
      <c r="UYT1" s="703"/>
      <c r="UYU1" s="703"/>
      <c r="UYV1" s="703"/>
      <c r="UYW1" s="703"/>
      <c r="UYX1" s="703"/>
      <c r="UYY1" s="703"/>
      <c r="UYZ1" s="703"/>
      <c r="UZA1" s="703"/>
      <c r="UZB1" s="703"/>
      <c r="UZC1" s="703"/>
      <c r="UZD1" s="703"/>
      <c r="UZE1" s="703"/>
      <c r="UZF1" s="703"/>
      <c r="UZG1" s="703"/>
      <c r="UZH1" s="703"/>
      <c r="UZI1" s="703"/>
      <c r="UZJ1" s="703"/>
      <c r="UZK1" s="703"/>
      <c r="UZL1" s="703"/>
      <c r="UZM1" s="703"/>
      <c r="UZN1" s="703"/>
      <c r="UZO1" s="703"/>
      <c r="UZP1" s="703"/>
      <c r="UZQ1" s="703"/>
      <c r="UZR1" s="703"/>
      <c r="UZS1" s="703"/>
      <c r="UZT1" s="703"/>
      <c r="UZU1" s="703"/>
      <c r="UZV1" s="703"/>
      <c r="UZW1" s="703"/>
      <c r="UZX1" s="703"/>
      <c r="UZY1" s="703"/>
      <c r="UZZ1" s="703"/>
      <c r="VAA1" s="703"/>
      <c r="VAB1" s="703"/>
      <c r="VAC1" s="703"/>
      <c r="VAD1" s="703"/>
      <c r="VAE1" s="703"/>
      <c r="VAF1" s="703"/>
      <c r="VAG1" s="703"/>
      <c r="VAH1" s="703"/>
      <c r="VAI1" s="703"/>
      <c r="VAJ1" s="703"/>
      <c r="VAK1" s="703"/>
      <c r="VAL1" s="703"/>
      <c r="VAM1" s="703"/>
      <c r="VAN1" s="703"/>
      <c r="VAO1" s="703"/>
      <c r="VAP1" s="703"/>
      <c r="VAQ1" s="703"/>
      <c r="VAR1" s="703"/>
      <c r="VAS1" s="703"/>
      <c r="VAT1" s="703"/>
      <c r="VAU1" s="703"/>
      <c r="VAV1" s="703"/>
      <c r="VAW1" s="703"/>
      <c r="VAX1" s="703"/>
      <c r="VAY1" s="703"/>
      <c r="VAZ1" s="703"/>
      <c r="VBA1" s="703"/>
      <c r="VBB1" s="703"/>
      <c r="VBC1" s="703"/>
      <c r="VBD1" s="703"/>
      <c r="VBE1" s="703"/>
      <c r="VBF1" s="703"/>
      <c r="VBG1" s="703"/>
      <c r="VBH1" s="703"/>
      <c r="VBI1" s="703"/>
      <c r="VBJ1" s="703"/>
      <c r="VBK1" s="703"/>
      <c r="VBL1" s="703"/>
      <c r="VBM1" s="703"/>
      <c r="VBN1" s="703"/>
      <c r="VBO1" s="703"/>
      <c r="VBP1" s="703"/>
      <c r="VBQ1" s="703"/>
      <c r="VBR1" s="703"/>
      <c r="VBS1" s="703"/>
      <c r="VBT1" s="703"/>
      <c r="VBU1" s="703"/>
      <c r="VBV1" s="703"/>
      <c r="VBW1" s="703"/>
      <c r="VBX1" s="703"/>
      <c r="VBY1" s="703"/>
      <c r="VBZ1" s="703"/>
      <c r="VCA1" s="703"/>
      <c r="VCB1" s="703"/>
      <c r="VCC1" s="703"/>
      <c r="VCD1" s="703"/>
      <c r="VCE1" s="703"/>
      <c r="VCF1" s="703"/>
      <c r="VCG1" s="703"/>
      <c r="VCH1" s="703"/>
      <c r="VCI1" s="703"/>
      <c r="VCJ1" s="703"/>
      <c r="VCK1" s="703"/>
      <c r="VCL1" s="703"/>
      <c r="VCM1" s="703"/>
      <c r="VCN1" s="703"/>
      <c r="VCO1" s="703"/>
      <c r="VCP1" s="703"/>
      <c r="VCQ1" s="703"/>
      <c r="VCR1" s="703"/>
      <c r="VCS1" s="703"/>
      <c r="VCT1" s="703"/>
      <c r="VCU1" s="703"/>
      <c r="VCV1" s="703"/>
      <c r="VCW1" s="703"/>
      <c r="VCX1" s="703"/>
      <c r="VCY1" s="703"/>
      <c r="VCZ1" s="703"/>
      <c r="VDA1" s="703"/>
      <c r="VDB1" s="703"/>
      <c r="VDC1" s="703"/>
      <c r="VDD1" s="703"/>
      <c r="VDE1" s="703"/>
      <c r="VDF1" s="703"/>
      <c r="VDG1" s="703"/>
      <c r="VDH1" s="703"/>
      <c r="VDI1" s="703"/>
      <c r="VDJ1" s="703"/>
      <c r="VDK1" s="703"/>
      <c r="VDL1" s="703"/>
      <c r="VDM1" s="703"/>
      <c r="VDN1" s="703"/>
      <c r="VDO1" s="703"/>
      <c r="VDP1" s="703"/>
      <c r="VDQ1" s="703"/>
      <c r="VDR1" s="703"/>
      <c r="VDS1" s="703"/>
      <c r="VDT1" s="703"/>
      <c r="VDU1" s="703"/>
      <c r="VDV1" s="703"/>
      <c r="VDW1" s="703"/>
      <c r="VDX1" s="703"/>
      <c r="VDY1" s="703"/>
      <c r="VDZ1" s="703"/>
      <c r="VEA1" s="703"/>
      <c r="VEB1" s="703"/>
      <c r="VEC1" s="703"/>
      <c r="VED1" s="703"/>
      <c r="VEE1" s="703"/>
      <c r="VEF1" s="703"/>
      <c r="VEG1" s="703"/>
      <c r="VEH1" s="703"/>
      <c r="VEI1" s="703"/>
      <c r="VEJ1" s="703"/>
      <c r="VEK1" s="703"/>
      <c r="VEL1" s="703"/>
      <c r="VEM1" s="703"/>
      <c r="VEN1" s="703"/>
      <c r="VEO1" s="703"/>
      <c r="VEP1" s="703"/>
      <c r="VEQ1" s="703"/>
      <c r="VER1" s="703"/>
      <c r="VES1" s="703"/>
      <c r="VET1" s="703"/>
      <c r="VEU1" s="703"/>
      <c r="VEV1" s="703"/>
      <c r="VEW1" s="703"/>
      <c r="VEX1" s="703"/>
      <c r="VEY1" s="703"/>
      <c r="VEZ1" s="703"/>
      <c r="VFA1" s="703"/>
      <c r="VFB1" s="703"/>
      <c r="VFC1" s="703"/>
      <c r="VFD1" s="703"/>
      <c r="VFE1" s="703"/>
      <c r="VFF1" s="703"/>
      <c r="VFG1" s="703"/>
      <c r="VFH1" s="703"/>
      <c r="VFI1" s="703"/>
      <c r="VFJ1" s="703"/>
      <c r="VFK1" s="703"/>
      <c r="VFL1" s="703"/>
      <c r="VFM1" s="703"/>
      <c r="VFN1" s="703"/>
      <c r="VFO1" s="703"/>
      <c r="VFP1" s="703"/>
      <c r="VFQ1" s="703"/>
      <c r="VFR1" s="703"/>
      <c r="VFS1" s="703"/>
      <c r="VFT1" s="703"/>
      <c r="VFU1" s="703"/>
      <c r="VFV1" s="703"/>
      <c r="VFW1" s="703"/>
      <c r="VFX1" s="703"/>
      <c r="VFY1" s="703"/>
      <c r="VFZ1" s="703"/>
      <c r="VGA1" s="703"/>
      <c r="VGB1" s="703"/>
      <c r="VGC1" s="703"/>
      <c r="VGD1" s="703"/>
      <c r="VGE1" s="703"/>
      <c r="VGF1" s="703"/>
      <c r="VGG1" s="703"/>
      <c r="VGH1" s="703"/>
      <c r="VGI1" s="703"/>
      <c r="VGJ1" s="703"/>
      <c r="VGK1" s="703"/>
      <c r="VGL1" s="703"/>
      <c r="VGM1" s="703"/>
      <c r="VGN1" s="703"/>
      <c r="VGO1" s="703"/>
      <c r="VGP1" s="703"/>
      <c r="VGQ1" s="703"/>
      <c r="VGR1" s="703"/>
      <c r="VGS1" s="703"/>
      <c r="VGT1" s="703"/>
      <c r="VGU1" s="703"/>
      <c r="VGV1" s="703"/>
      <c r="VGW1" s="703"/>
      <c r="VGX1" s="703"/>
      <c r="VGY1" s="703"/>
      <c r="VGZ1" s="703"/>
      <c r="VHA1" s="703"/>
      <c r="VHB1" s="703"/>
      <c r="VHC1" s="703"/>
      <c r="VHD1" s="703"/>
      <c r="VHE1" s="703"/>
      <c r="VHF1" s="703"/>
      <c r="VHG1" s="703"/>
      <c r="VHH1" s="703"/>
      <c r="VHI1" s="703"/>
      <c r="VHJ1" s="703"/>
      <c r="VHK1" s="703"/>
      <c r="VHL1" s="703"/>
      <c r="VHM1" s="703"/>
      <c r="VHN1" s="703"/>
      <c r="VHO1" s="703"/>
      <c r="VHP1" s="703"/>
      <c r="VHQ1" s="703"/>
      <c r="VHR1" s="703"/>
      <c r="VHS1" s="703"/>
      <c r="VHT1" s="703"/>
      <c r="VHU1" s="703"/>
      <c r="VHV1" s="703"/>
      <c r="VHW1" s="703"/>
      <c r="VHX1" s="703"/>
      <c r="VHY1" s="703"/>
      <c r="VHZ1" s="703"/>
      <c r="VIA1" s="703"/>
      <c r="VIB1" s="703"/>
      <c r="VIC1" s="703"/>
      <c r="VID1" s="703"/>
      <c r="VIE1" s="703"/>
      <c r="VIF1" s="703"/>
      <c r="VIG1" s="703"/>
      <c r="VIH1" s="703"/>
      <c r="VII1" s="703"/>
      <c r="VIJ1" s="703"/>
      <c r="VIK1" s="703"/>
      <c r="VIL1" s="703"/>
      <c r="VIM1" s="703"/>
      <c r="VIN1" s="703"/>
      <c r="VIO1" s="703"/>
      <c r="VIP1" s="703"/>
      <c r="VIQ1" s="703"/>
      <c r="VIR1" s="703"/>
      <c r="VIS1" s="703"/>
      <c r="VIT1" s="703"/>
      <c r="VIU1" s="703"/>
      <c r="VIV1" s="703"/>
      <c r="VIW1" s="703"/>
      <c r="VIX1" s="703"/>
      <c r="VIY1" s="703"/>
      <c r="VIZ1" s="703"/>
      <c r="VJA1" s="703"/>
      <c r="VJB1" s="703"/>
      <c r="VJC1" s="703"/>
      <c r="VJD1" s="703"/>
      <c r="VJE1" s="703"/>
      <c r="VJF1" s="703"/>
      <c r="VJG1" s="703"/>
      <c r="VJH1" s="703"/>
      <c r="VJI1" s="703"/>
      <c r="VJJ1" s="703"/>
      <c r="VJK1" s="703"/>
      <c r="VJL1" s="703"/>
      <c r="VJM1" s="703"/>
      <c r="VJN1" s="703"/>
      <c r="VJO1" s="703"/>
      <c r="VJP1" s="703"/>
      <c r="VJQ1" s="703"/>
      <c r="VJR1" s="703"/>
      <c r="VJS1" s="703"/>
      <c r="VJT1" s="703"/>
      <c r="VJU1" s="703"/>
      <c r="VJV1" s="703"/>
      <c r="VJW1" s="703"/>
      <c r="VJX1" s="703"/>
      <c r="VJY1" s="703"/>
      <c r="VJZ1" s="703"/>
      <c r="VKA1" s="703"/>
      <c r="VKB1" s="703"/>
      <c r="VKC1" s="703"/>
      <c r="VKD1" s="703"/>
      <c r="VKE1" s="703"/>
      <c r="VKF1" s="703"/>
      <c r="VKG1" s="703"/>
      <c r="VKH1" s="703"/>
      <c r="VKI1" s="703"/>
      <c r="VKJ1" s="703"/>
      <c r="VKK1" s="703"/>
      <c r="VKL1" s="703"/>
      <c r="VKM1" s="703"/>
      <c r="VKN1" s="703"/>
      <c r="VKO1" s="703"/>
      <c r="VKP1" s="703"/>
      <c r="VKQ1" s="703"/>
      <c r="VKR1" s="703"/>
      <c r="VKS1" s="703"/>
      <c r="VKT1" s="703"/>
      <c r="VKU1" s="703"/>
      <c r="VKV1" s="703"/>
      <c r="VKW1" s="703"/>
      <c r="VKX1" s="703"/>
      <c r="VKY1" s="703"/>
      <c r="VKZ1" s="703"/>
      <c r="VLA1" s="703"/>
      <c r="VLB1" s="703"/>
      <c r="VLC1" s="703"/>
      <c r="VLD1" s="703"/>
      <c r="VLE1" s="703"/>
      <c r="VLF1" s="703"/>
      <c r="VLG1" s="703"/>
      <c r="VLH1" s="703"/>
      <c r="VLI1" s="703"/>
      <c r="VLJ1" s="703"/>
      <c r="VLK1" s="703"/>
      <c r="VLL1" s="703"/>
      <c r="VLM1" s="703"/>
      <c r="VLN1" s="703"/>
      <c r="VLO1" s="703"/>
      <c r="VLP1" s="703"/>
      <c r="VLQ1" s="703"/>
      <c r="VLR1" s="703"/>
      <c r="VLS1" s="703"/>
      <c r="VLT1" s="703"/>
      <c r="VLU1" s="703"/>
      <c r="VLV1" s="703"/>
      <c r="VLW1" s="703"/>
      <c r="VLX1" s="703"/>
      <c r="VLY1" s="703"/>
      <c r="VLZ1" s="703"/>
      <c r="VMA1" s="703"/>
      <c r="VMB1" s="703"/>
      <c r="VMC1" s="703"/>
      <c r="VMD1" s="703"/>
      <c r="VME1" s="703"/>
      <c r="VMF1" s="703"/>
      <c r="VMG1" s="703"/>
      <c r="VMH1" s="703"/>
      <c r="VMI1" s="703"/>
      <c r="VMJ1" s="703"/>
      <c r="VMK1" s="703"/>
      <c r="VML1" s="703"/>
      <c r="VMM1" s="703"/>
      <c r="VMN1" s="703"/>
      <c r="VMO1" s="703"/>
      <c r="VMP1" s="703"/>
      <c r="VMQ1" s="703"/>
      <c r="VMR1" s="703"/>
      <c r="VMS1" s="703"/>
      <c r="VMT1" s="703"/>
      <c r="VMU1" s="703"/>
      <c r="VMV1" s="703"/>
      <c r="VMW1" s="703"/>
      <c r="VMX1" s="703"/>
      <c r="VMY1" s="703"/>
      <c r="VMZ1" s="703"/>
      <c r="VNA1" s="703"/>
      <c r="VNB1" s="703"/>
      <c r="VNC1" s="703"/>
      <c r="VND1" s="703"/>
      <c r="VNE1" s="703"/>
      <c r="VNF1" s="703"/>
      <c r="VNG1" s="703"/>
      <c r="VNH1" s="703"/>
      <c r="VNI1" s="703"/>
      <c r="VNJ1" s="703"/>
      <c r="VNK1" s="703"/>
      <c r="VNL1" s="703"/>
      <c r="VNM1" s="703"/>
      <c r="VNN1" s="703"/>
      <c r="VNO1" s="703"/>
      <c r="VNP1" s="703"/>
      <c r="VNQ1" s="703"/>
      <c r="VNR1" s="703"/>
      <c r="VNS1" s="703"/>
      <c r="VNT1" s="703"/>
      <c r="VNU1" s="703"/>
      <c r="VNV1" s="703"/>
      <c r="VNW1" s="703"/>
      <c r="VNX1" s="703"/>
      <c r="VNY1" s="703"/>
      <c r="VNZ1" s="703"/>
      <c r="VOA1" s="703"/>
      <c r="VOB1" s="703"/>
      <c r="VOC1" s="703"/>
      <c r="VOD1" s="703"/>
      <c r="VOE1" s="703"/>
      <c r="VOF1" s="703"/>
      <c r="VOG1" s="703"/>
      <c r="VOH1" s="703"/>
      <c r="VOI1" s="703"/>
      <c r="VOJ1" s="703"/>
      <c r="VOK1" s="703"/>
      <c r="VOL1" s="703"/>
      <c r="VOM1" s="703"/>
      <c r="VON1" s="703"/>
      <c r="VOO1" s="703"/>
      <c r="VOP1" s="703"/>
      <c r="VOQ1" s="703"/>
      <c r="VOR1" s="703"/>
      <c r="VOS1" s="703"/>
      <c r="VOT1" s="703"/>
      <c r="VOU1" s="703"/>
      <c r="VOV1" s="703"/>
      <c r="VOW1" s="703"/>
      <c r="VOX1" s="703"/>
      <c r="VOY1" s="703"/>
      <c r="VOZ1" s="703"/>
      <c r="VPA1" s="703"/>
      <c r="VPB1" s="703"/>
      <c r="VPC1" s="703"/>
      <c r="VPD1" s="703"/>
      <c r="VPE1" s="703"/>
      <c r="VPF1" s="703"/>
      <c r="VPG1" s="703"/>
      <c r="VPH1" s="703"/>
      <c r="VPI1" s="703"/>
      <c r="VPJ1" s="703"/>
      <c r="VPK1" s="703"/>
      <c r="VPL1" s="703"/>
      <c r="VPM1" s="703"/>
      <c r="VPN1" s="703"/>
      <c r="VPO1" s="703"/>
      <c r="VPP1" s="703"/>
      <c r="VPQ1" s="703"/>
      <c r="VPR1" s="703"/>
      <c r="VPS1" s="703"/>
      <c r="VPT1" s="703"/>
      <c r="VPU1" s="703"/>
      <c r="VPV1" s="703"/>
      <c r="VPW1" s="703"/>
      <c r="VPX1" s="703"/>
      <c r="VPY1" s="703"/>
      <c r="VPZ1" s="703"/>
      <c r="VQA1" s="703"/>
      <c r="VQB1" s="703"/>
      <c r="VQC1" s="703"/>
      <c r="VQD1" s="703"/>
      <c r="VQE1" s="703"/>
      <c r="VQF1" s="703"/>
      <c r="VQG1" s="703"/>
      <c r="VQH1" s="703"/>
      <c r="VQI1" s="703"/>
      <c r="VQJ1" s="703"/>
      <c r="VQK1" s="703"/>
      <c r="VQL1" s="703"/>
      <c r="VQM1" s="703"/>
      <c r="VQN1" s="703"/>
      <c r="VQO1" s="703"/>
      <c r="VQP1" s="703"/>
      <c r="VQQ1" s="703"/>
      <c r="VQR1" s="703"/>
      <c r="VQS1" s="703"/>
      <c r="VQT1" s="703"/>
      <c r="VQU1" s="703"/>
      <c r="VQV1" s="703"/>
      <c r="VQW1" s="703"/>
      <c r="VQX1" s="703"/>
      <c r="VQY1" s="703"/>
      <c r="VQZ1" s="703"/>
      <c r="VRA1" s="703"/>
      <c r="VRB1" s="703"/>
      <c r="VRC1" s="703"/>
      <c r="VRD1" s="703"/>
      <c r="VRE1" s="703"/>
      <c r="VRF1" s="703"/>
      <c r="VRG1" s="703"/>
      <c r="VRH1" s="703"/>
      <c r="VRI1" s="703"/>
      <c r="VRJ1" s="703"/>
      <c r="VRK1" s="703"/>
      <c r="VRL1" s="703"/>
      <c r="VRM1" s="703"/>
      <c r="VRN1" s="703"/>
      <c r="VRO1" s="703"/>
      <c r="VRP1" s="703"/>
      <c r="VRQ1" s="703"/>
      <c r="VRR1" s="703"/>
      <c r="VRS1" s="703"/>
      <c r="VRT1" s="703"/>
      <c r="VRU1" s="703"/>
      <c r="VRV1" s="703"/>
      <c r="VRW1" s="703"/>
      <c r="VRX1" s="703"/>
      <c r="VRY1" s="703"/>
      <c r="VRZ1" s="703"/>
      <c r="VSA1" s="703"/>
      <c r="VSB1" s="703"/>
      <c r="VSC1" s="703"/>
      <c r="VSD1" s="703"/>
      <c r="VSE1" s="703"/>
      <c r="VSF1" s="703"/>
      <c r="VSG1" s="703"/>
      <c r="VSH1" s="703"/>
      <c r="VSI1" s="703"/>
      <c r="VSJ1" s="703"/>
      <c r="VSK1" s="703"/>
      <c r="VSL1" s="703"/>
      <c r="VSM1" s="703"/>
      <c r="VSN1" s="703"/>
      <c r="VSO1" s="703"/>
      <c r="VSP1" s="703"/>
      <c r="VSQ1" s="703"/>
      <c r="VSR1" s="703"/>
      <c r="VSS1" s="703"/>
      <c r="VST1" s="703"/>
      <c r="VSU1" s="703"/>
      <c r="VSV1" s="703"/>
      <c r="VSW1" s="703"/>
      <c r="VSX1" s="703"/>
      <c r="VSY1" s="703"/>
      <c r="VSZ1" s="703"/>
      <c r="VTA1" s="703"/>
      <c r="VTB1" s="703"/>
      <c r="VTC1" s="703"/>
      <c r="VTD1" s="703"/>
      <c r="VTE1" s="703"/>
      <c r="VTF1" s="703"/>
      <c r="VTG1" s="703"/>
      <c r="VTH1" s="703"/>
      <c r="VTI1" s="703"/>
      <c r="VTJ1" s="703"/>
      <c r="VTK1" s="703"/>
      <c r="VTL1" s="703"/>
      <c r="VTM1" s="703"/>
      <c r="VTN1" s="703"/>
      <c r="VTO1" s="703"/>
      <c r="VTP1" s="703"/>
      <c r="VTQ1" s="703"/>
      <c r="VTR1" s="703"/>
      <c r="VTS1" s="703"/>
      <c r="VTT1" s="703"/>
      <c r="VTU1" s="703"/>
      <c r="VTV1" s="703"/>
      <c r="VTW1" s="703"/>
      <c r="VTX1" s="703"/>
      <c r="VTY1" s="703"/>
      <c r="VTZ1" s="703"/>
      <c r="VUA1" s="703"/>
      <c r="VUB1" s="703"/>
      <c r="VUC1" s="703"/>
      <c r="VUD1" s="703"/>
      <c r="VUE1" s="703"/>
      <c r="VUF1" s="703"/>
      <c r="VUG1" s="703"/>
      <c r="VUH1" s="703"/>
      <c r="VUI1" s="703"/>
      <c r="VUJ1" s="703"/>
      <c r="VUK1" s="703"/>
      <c r="VUL1" s="703"/>
      <c r="VUM1" s="703"/>
      <c r="VUN1" s="703"/>
      <c r="VUO1" s="703"/>
      <c r="VUP1" s="703"/>
      <c r="VUQ1" s="703"/>
      <c r="VUR1" s="703"/>
      <c r="VUS1" s="703"/>
      <c r="VUT1" s="703"/>
      <c r="VUU1" s="703"/>
      <c r="VUV1" s="703"/>
      <c r="VUW1" s="703"/>
      <c r="VUX1" s="703"/>
      <c r="VUY1" s="703"/>
      <c r="VUZ1" s="703"/>
      <c r="VVA1" s="703"/>
      <c r="VVB1" s="703"/>
      <c r="VVC1" s="703"/>
      <c r="VVD1" s="703"/>
      <c r="VVE1" s="703"/>
      <c r="VVF1" s="703"/>
      <c r="VVG1" s="703"/>
      <c r="VVH1" s="703"/>
      <c r="VVI1" s="703"/>
      <c r="VVJ1" s="703"/>
      <c r="VVK1" s="703"/>
      <c r="VVL1" s="703"/>
      <c r="VVM1" s="703"/>
      <c r="VVN1" s="703"/>
      <c r="VVO1" s="703"/>
      <c r="VVP1" s="703"/>
      <c r="VVQ1" s="703"/>
      <c r="VVR1" s="703"/>
      <c r="VVS1" s="703"/>
      <c r="VVT1" s="703"/>
      <c r="VVU1" s="703"/>
      <c r="VVV1" s="703"/>
      <c r="VVW1" s="703"/>
      <c r="VVX1" s="703"/>
      <c r="VVY1" s="703"/>
      <c r="VVZ1" s="703"/>
      <c r="VWA1" s="703"/>
      <c r="VWB1" s="703"/>
      <c r="VWC1" s="703"/>
      <c r="VWD1" s="703"/>
      <c r="VWE1" s="703"/>
      <c r="VWF1" s="703"/>
      <c r="VWG1" s="703"/>
      <c r="VWH1" s="703"/>
      <c r="VWI1" s="703"/>
      <c r="VWJ1" s="703"/>
      <c r="VWK1" s="703"/>
      <c r="VWL1" s="703"/>
      <c r="VWM1" s="703"/>
      <c r="VWN1" s="703"/>
      <c r="VWO1" s="703"/>
      <c r="VWP1" s="703"/>
      <c r="VWQ1" s="703"/>
      <c r="VWR1" s="703"/>
      <c r="VWS1" s="703"/>
      <c r="VWT1" s="703"/>
      <c r="VWU1" s="703"/>
      <c r="VWV1" s="703"/>
      <c r="VWW1" s="703"/>
      <c r="VWX1" s="703"/>
      <c r="VWY1" s="703"/>
      <c r="VWZ1" s="703"/>
      <c r="VXA1" s="703"/>
      <c r="VXB1" s="703"/>
      <c r="VXC1" s="703"/>
      <c r="VXD1" s="703"/>
      <c r="VXE1" s="703"/>
      <c r="VXF1" s="703"/>
      <c r="VXG1" s="703"/>
      <c r="VXH1" s="703"/>
      <c r="VXI1" s="703"/>
      <c r="VXJ1" s="703"/>
      <c r="VXK1" s="703"/>
      <c r="VXL1" s="703"/>
      <c r="VXM1" s="703"/>
      <c r="VXN1" s="703"/>
      <c r="VXO1" s="703"/>
      <c r="VXP1" s="703"/>
      <c r="VXQ1" s="703"/>
      <c r="VXR1" s="703"/>
      <c r="VXS1" s="703"/>
      <c r="VXT1" s="703"/>
      <c r="VXU1" s="703"/>
      <c r="VXV1" s="703"/>
      <c r="VXW1" s="703"/>
      <c r="VXX1" s="703"/>
      <c r="VXY1" s="703"/>
      <c r="VXZ1" s="703"/>
      <c r="VYA1" s="703"/>
      <c r="VYB1" s="703"/>
      <c r="VYC1" s="703"/>
      <c r="VYD1" s="703"/>
      <c r="VYE1" s="703"/>
      <c r="VYF1" s="703"/>
      <c r="VYG1" s="703"/>
      <c r="VYH1" s="703"/>
      <c r="VYI1" s="703"/>
      <c r="VYJ1" s="703"/>
      <c r="VYK1" s="703"/>
      <c r="VYL1" s="703"/>
      <c r="VYM1" s="703"/>
      <c r="VYN1" s="703"/>
      <c r="VYO1" s="703"/>
      <c r="VYP1" s="703"/>
      <c r="VYQ1" s="703"/>
      <c r="VYR1" s="703"/>
      <c r="VYS1" s="703"/>
      <c r="VYT1" s="703"/>
      <c r="VYU1" s="703"/>
      <c r="VYV1" s="703"/>
      <c r="VYW1" s="703"/>
      <c r="VYX1" s="703"/>
      <c r="VYY1" s="703"/>
      <c r="VYZ1" s="703"/>
      <c r="VZA1" s="703"/>
      <c r="VZB1" s="703"/>
      <c r="VZC1" s="703"/>
      <c r="VZD1" s="703"/>
      <c r="VZE1" s="703"/>
      <c r="VZF1" s="703"/>
      <c r="VZG1" s="703"/>
      <c r="VZH1" s="703"/>
      <c r="VZI1" s="703"/>
      <c r="VZJ1" s="703"/>
      <c r="VZK1" s="703"/>
      <c r="VZL1" s="703"/>
      <c r="VZM1" s="703"/>
      <c r="VZN1" s="703"/>
      <c r="VZO1" s="703"/>
      <c r="VZP1" s="703"/>
      <c r="VZQ1" s="703"/>
      <c r="VZR1" s="703"/>
      <c r="VZS1" s="703"/>
      <c r="VZT1" s="703"/>
      <c r="VZU1" s="703"/>
      <c r="VZV1" s="703"/>
      <c r="VZW1" s="703"/>
      <c r="VZX1" s="703"/>
      <c r="VZY1" s="703"/>
      <c r="VZZ1" s="703"/>
      <c r="WAA1" s="703"/>
      <c r="WAB1" s="703"/>
      <c r="WAC1" s="703"/>
      <c r="WAD1" s="703"/>
      <c r="WAE1" s="703"/>
      <c r="WAF1" s="703"/>
      <c r="WAG1" s="703"/>
      <c r="WAH1" s="703"/>
      <c r="WAI1" s="703"/>
      <c r="WAJ1" s="703"/>
      <c r="WAK1" s="703"/>
      <c r="WAL1" s="703"/>
      <c r="WAM1" s="703"/>
      <c r="WAN1" s="703"/>
      <c r="WAO1" s="703"/>
      <c r="WAP1" s="703"/>
      <c r="WAQ1" s="703"/>
      <c r="WAR1" s="703"/>
      <c r="WAS1" s="703"/>
      <c r="WAT1" s="703"/>
      <c r="WAU1" s="703"/>
      <c r="WAV1" s="703"/>
      <c r="WAW1" s="703"/>
      <c r="WAX1" s="703"/>
      <c r="WAY1" s="703"/>
      <c r="WAZ1" s="703"/>
      <c r="WBA1" s="703"/>
      <c r="WBB1" s="703"/>
      <c r="WBC1" s="703"/>
      <c r="WBD1" s="703"/>
      <c r="WBE1" s="703"/>
      <c r="WBF1" s="703"/>
      <c r="WBG1" s="703"/>
      <c r="WBH1" s="703"/>
      <c r="WBI1" s="703"/>
      <c r="WBJ1" s="703"/>
      <c r="WBK1" s="703"/>
      <c r="WBL1" s="703"/>
      <c r="WBM1" s="703"/>
      <c r="WBN1" s="703"/>
      <c r="WBO1" s="703"/>
      <c r="WBP1" s="703"/>
      <c r="WBQ1" s="703"/>
      <c r="WBR1" s="703"/>
      <c r="WBS1" s="703"/>
      <c r="WBT1" s="703"/>
      <c r="WBU1" s="703"/>
      <c r="WBV1" s="703"/>
      <c r="WBW1" s="703"/>
      <c r="WBX1" s="703"/>
      <c r="WBY1" s="703"/>
      <c r="WBZ1" s="703"/>
      <c r="WCA1" s="703"/>
      <c r="WCB1" s="703"/>
      <c r="WCC1" s="703"/>
      <c r="WCD1" s="703"/>
      <c r="WCE1" s="703"/>
      <c r="WCF1" s="703"/>
      <c r="WCG1" s="703"/>
      <c r="WCH1" s="703"/>
      <c r="WCI1" s="703"/>
      <c r="WCJ1" s="703"/>
      <c r="WCK1" s="703"/>
      <c r="WCL1" s="703"/>
      <c r="WCM1" s="703"/>
      <c r="WCN1" s="703"/>
      <c r="WCO1" s="703"/>
      <c r="WCP1" s="703"/>
      <c r="WCQ1" s="703"/>
      <c r="WCR1" s="703"/>
      <c r="WCS1" s="703"/>
      <c r="WCT1" s="703"/>
      <c r="WCU1" s="703"/>
      <c r="WCV1" s="703"/>
      <c r="WCW1" s="703"/>
      <c r="WCX1" s="703"/>
      <c r="WCY1" s="703"/>
      <c r="WCZ1" s="703"/>
      <c r="WDA1" s="703"/>
      <c r="WDB1" s="703"/>
      <c r="WDC1" s="703"/>
      <c r="WDD1" s="703"/>
      <c r="WDE1" s="703"/>
      <c r="WDF1" s="703"/>
      <c r="WDG1" s="703"/>
      <c r="WDH1" s="703"/>
      <c r="WDI1" s="703"/>
      <c r="WDJ1" s="703"/>
      <c r="WDK1" s="703"/>
      <c r="WDL1" s="703"/>
      <c r="WDM1" s="703"/>
      <c r="WDN1" s="703"/>
      <c r="WDO1" s="703"/>
      <c r="WDP1" s="703"/>
      <c r="WDQ1" s="703"/>
      <c r="WDR1" s="703"/>
      <c r="WDS1" s="703"/>
      <c r="WDT1" s="703"/>
      <c r="WDU1" s="703"/>
      <c r="WDV1" s="703"/>
      <c r="WDW1" s="703"/>
      <c r="WDX1" s="703"/>
      <c r="WDY1" s="703"/>
      <c r="WDZ1" s="703"/>
      <c r="WEA1" s="703"/>
      <c r="WEB1" s="703"/>
      <c r="WEC1" s="703"/>
      <c r="WED1" s="703"/>
      <c r="WEE1" s="703"/>
      <c r="WEF1" s="703"/>
      <c r="WEG1" s="703"/>
      <c r="WEH1" s="703"/>
      <c r="WEI1" s="703"/>
      <c r="WEJ1" s="703"/>
      <c r="WEK1" s="703"/>
      <c r="WEL1" s="703"/>
      <c r="WEM1" s="703"/>
      <c r="WEN1" s="703"/>
      <c r="WEO1" s="703"/>
      <c r="WEP1" s="703"/>
      <c r="WEQ1" s="703"/>
      <c r="WER1" s="703"/>
      <c r="WES1" s="703"/>
      <c r="WET1" s="703"/>
      <c r="WEU1" s="703"/>
      <c r="WEV1" s="703"/>
      <c r="WEW1" s="703"/>
      <c r="WEX1" s="703"/>
      <c r="WEY1" s="703"/>
      <c r="WEZ1" s="703"/>
      <c r="WFA1" s="703"/>
      <c r="WFB1" s="703"/>
      <c r="WFC1" s="703"/>
      <c r="WFD1" s="703"/>
      <c r="WFE1" s="703"/>
      <c r="WFF1" s="703"/>
      <c r="WFG1" s="703"/>
      <c r="WFH1" s="703"/>
      <c r="WFI1" s="703"/>
      <c r="WFJ1" s="703"/>
      <c r="WFK1" s="703"/>
      <c r="WFL1" s="703"/>
      <c r="WFM1" s="703"/>
      <c r="WFN1" s="703"/>
      <c r="WFO1" s="703"/>
      <c r="WFP1" s="703"/>
      <c r="WFQ1" s="703"/>
      <c r="WFR1" s="703"/>
      <c r="WFS1" s="703"/>
      <c r="WFT1" s="703"/>
      <c r="WFU1" s="703"/>
      <c r="WFV1" s="703"/>
      <c r="WFW1" s="703"/>
      <c r="WFX1" s="703"/>
      <c r="WFY1" s="703"/>
      <c r="WFZ1" s="703"/>
      <c r="WGA1" s="703"/>
      <c r="WGB1" s="703"/>
      <c r="WGC1" s="703"/>
      <c r="WGD1" s="703"/>
      <c r="WGE1" s="703"/>
      <c r="WGF1" s="703"/>
      <c r="WGG1" s="703"/>
      <c r="WGH1" s="703"/>
      <c r="WGI1" s="703"/>
      <c r="WGJ1" s="703"/>
      <c r="WGK1" s="703"/>
      <c r="WGL1" s="703"/>
      <c r="WGM1" s="703"/>
      <c r="WGN1" s="703"/>
      <c r="WGO1" s="703"/>
      <c r="WGP1" s="703"/>
      <c r="WGQ1" s="703"/>
      <c r="WGR1" s="703"/>
      <c r="WGS1" s="703"/>
      <c r="WGT1" s="703"/>
      <c r="WGU1" s="703"/>
      <c r="WGV1" s="703"/>
      <c r="WGW1" s="703"/>
      <c r="WGX1" s="703"/>
      <c r="WGY1" s="703"/>
      <c r="WGZ1" s="703"/>
      <c r="WHA1" s="703"/>
      <c r="WHB1" s="703"/>
      <c r="WHC1" s="703"/>
      <c r="WHD1" s="703"/>
      <c r="WHE1" s="703"/>
      <c r="WHF1" s="703"/>
      <c r="WHG1" s="703"/>
      <c r="WHH1" s="703"/>
      <c r="WHI1" s="703"/>
      <c r="WHJ1" s="703"/>
      <c r="WHK1" s="703"/>
      <c r="WHL1" s="703"/>
      <c r="WHM1" s="703"/>
      <c r="WHN1" s="703"/>
      <c r="WHO1" s="703"/>
      <c r="WHP1" s="703"/>
      <c r="WHQ1" s="703"/>
      <c r="WHR1" s="703"/>
      <c r="WHS1" s="703"/>
      <c r="WHT1" s="703"/>
      <c r="WHU1" s="703"/>
      <c r="WHV1" s="703"/>
      <c r="WHW1" s="703"/>
      <c r="WHX1" s="703"/>
      <c r="WHY1" s="703"/>
      <c r="WHZ1" s="703"/>
      <c r="WIA1" s="703"/>
      <c r="WIB1" s="703"/>
      <c r="WIC1" s="703"/>
      <c r="WID1" s="703"/>
      <c r="WIE1" s="703"/>
      <c r="WIF1" s="703"/>
      <c r="WIG1" s="703"/>
      <c r="WIH1" s="703"/>
      <c r="WII1" s="703"/>
      <c r="WIJ1" s="703"/>
      <c r="WIK1" s="703"/>
      <c r="WIL1" s="703"/>
      <c r="WIM1" s="703"/>
      <c r="WIN1" s="703"/>
      <c r="WIO1" s="703"/>
      <c r="WIP1" s="703"/>
      <c r="WIQ1" s="703"/>
      <c r="WIR1" s="703"/>
      <c r="WIS1" s="703"/>
      <c r="WIT1" s="703"/>
      <c r="WIU1" s="703"/>
      <c r="WIV1" s="703"/>
      <c r="WIW1" s="703"/>
      <c r="WIX1" s="703"/>
      <c r="WIY1" s="703"/>
      <c r="WIZ1" s="703"/>
      <c r="WJA1" s="703"/>
      <c r="WJB1" s="703"/>
      <c r="WJC1" s="703"/>
      <c r="WJD1" s="703"/>
      <c r="WJE1" s="703"/>
      <c r="WJF1" s="703"/>
      <c r="WJG1" s="703"/>
      <c r="WJH1" s="703"/>
      <c r="WJI1" s="703"/>
      <c r="WJJ1" s="703"/>
      <c r="WJK1" s="703"/>
      <c r="WJL1" s="703"/>
      <c r="WJM1" s="703"/>
      <c r="WJN1" s="703"/>
      <c r="WJO1" s="703"/>
      <c r="WJP1" s="703"/>
      <c r="WJQ1" s="703"/>
      <c r="WJR1" s="703"/>
      <c r="WJS1" s="703"/>
      <c r="WJT1" s="703"/>
      <c r="WJU1" s="703"/>
      <c r="WJV1" s="703"/>
      <c r="WJW1" s="703"/>
      <c r="WJX1" s="703"/>
      <c r="WJY1" s="703"/>
      <c r="WJZ1" s="703"/>
      <c r="WKA1" s="703"/>
      <c r="WKB1" s="703"/>
      <c r="WKC1" s="703"/>
      <c r="WKD1" s="703"/>
      <c r="WKE1" s="703"/>
      <c r="WKF1" s="703"/>
      <c r="WKG1" s="703"/>
      <c r="WKH1" s="703"/>
      <c r="WKI1" s="703"/>
      <c r="WKJ1" s="703"/>
      <c r="WKK1" s="703"/>
      <c r="WKL1" s="703"/>
      <c r="WKM1" s="703"/>
      <c r="WKN1" s="703"/>
      <c r="WKO1" s="703"/>
      <c r="WKP1" s="703"/>
      <c r="WKQ1" s="703"/>
      <c r="WKR1" s="703"/>
      <c r="WKS1" s="703"/>
      <c r="WKT1" s="703"/>
      <c r="WKU1" s="703"/>
      <c r="WKV1" s="703"/>
      <c r="WKW1" s="703"/>
      <c r="WKX1" s="703"/>
      <c r="WKY1" s="703"/>
      <c r="WKZ1" s="703"/>
      <c r="WLA1" s="703"/>
      <c r="WLB1" s="703"/>
      <c r="WLC1" s="703"/>
      <c r="WLD1" s="703"/>
      <c r="WLE1" s="703"/>
      <c r="WLF1" s="703"/>
      <c r="WLG1" s="703"/>
      <c r="WLH1" s="703"/>
      <c r="WLI1" s="703"/>
      <c r="WLJ1" s="703"/>
      <c r="WLK1" s="703"/>
      <c r="WLL1" s="703"/>
      <c r="WLM1" s="703"/>
      <c r="WLN1" s="703"/>
      <c r="WLO1" s="703"/>
      <c r="WLP1" s="703"/>
      <c r="WLQ1" s="703"/>
      <c r="WLR1" s="703"/>
      <c r="WLS1" s="703"/>
      <c r="WLT1" s="703"/>
      <c r="WLU1" s="703"/>
      <c r="WLV1" s="703"/>
      <c r="WLW1" s="703"/>
      <c r="WLX1" s="703"/>
      <c r="WLY1" s="703"/>
      <c r="WLZ1" s="703"/>
      <c r="WMA1" s="703"/>
      <c r="WMB1" s="703"/>
      <c r="WMC1" s="703"/>
      <c r="WMD1" s="703"/>
      <c r="WME1" s="703"/>
      <c r="WMF1" s="703"/>
      <c r="WMG1" s="703"/>
      <c r="WMH1" s="703"/>
      <c r="WMI1" s="703"/>
      <c r="WMJ1" s="703"/>
      <c r="WMK1" s="703"/>
      <c r="WML1" s="703"/>
      <c r="WMM1" s="703"/>
      <c r="WMN1" s="703"/>
      <c r="WMO1" s="703"/>
      <c r="WMP1" s="703"/>
      <c r="WMQ1" s="703"/>
      <c r="WMR1" s="703"/>
      <c r="WMS1" s="703"/>
      <c r="WMT1" s="703"/>
      <c r="WMU1" s="703"/>
      <c r="WMV1" s="703"/>
      <c r="WMW1" s="703"/>
      <c r="WMX1" s="703"/>
      <c r="WMY1" s="703"/>
      <c r="WMZ1" s="703"/>
      <c r="WNA1" s="703"/>
      <c r="WNB1" s="703"/>
      <c r="WNC1" s="703"/>
      <c r="WND1" s="703"/>
      <c r="WNE1" s="703"/>
      <c r="WNF1" s="703"/>
      <c r="WNG1" s="703"/>
      <c r="WNH1" s="703"/>
      <c r="WNI1" s="703"/>
      <c r="WNJ1" s="703"/>
      <c r="WNK1" s="703"/>
      <c r="WNL1" s="703"/>
      <c r="WNM1" s="703"/>
      <c r="WNN1" s="703"/>
      <c r="WNO1" s="703"/>
      <c r="WNP1" s="703"/>
      <c r="WNQ1" s="703"/>
      <c r="WNR1" s="703"/>
      <c r="WNS1" s="703"/>
      <c r="WNT1" s="703"/>
      <c r="WNU1" s="703"/>
      <c r="WNV1" s="703"/>
      <c r="WNW1" s="703"/>
      <c r="WNX1" s="703"/>
      <c r="WNY1" s="703"/>
      <c r="WNZ1" s="703"/>
      <c r="WOA1" s="703"/>
      <c r="WOB1" s="703"/>
      <c r="WOC1" s="703"/>
      <c r="WOD1" s="703"/>
      <c r="WOE1" s="703"/>
      <c r="WOF1" s="703"/>
      <c r="WOG1" s="703"/>
      <c r="WOH1" s="703"/>
      <c r="WOI1" s="703"/>
      <c r="WOJ1" s="703"/>
      <c r="WOK1" s="703"/>
      <c r="WOL1" s="703"/>
      <c r="WOM1" s="703"/>
      <c r="WON1" s="703"/>
      <c r="WOO1" s="703"/>
      <c r="WOP1" s="703"/>
      <c r="WOQ1" s="703"/>
      <c r="WOR1" s="703"/>
      <c r="WOS1" s="703"/>
      <c r="WOT1" s="703"/>
      <c r="WOU1" s="703"/>
      <c r="WOV1" s="703"/>
      <c r="WOW1" s="703"/>
      <c r="WOX1" s="703"/>
      <c r="WOY1" s="703"/>
      <c r="WOZ1" s="703"/>
      <c r="WPA1" s="703"/>
      <c r="WPB1" s="703"/>
      <c r="WPC1" s="703"/>
      <c r="WPD1" s="703"/>
      <c r="WPE1" s="703"/>
      <c r="WPF1" s="703"/>
      <c r="WPG1" s="703"/>
      <c r="WPH1" s="703"/>
      <c r="WPI1" s="703"/>
      <c r="WPJ1" s="703"/>
      <c r="WPK1" s="703"/>
      <c r="WPL1" s="703"/>
      <c r="WPM1" s="703"/>
      <c r="WPN1" s="703"/>
      <c r="WPO1" s="703"/>
      <c r="WPP1" s="703"/>
      <c r="WPQ1" s="703"/>
      <c r="WPR1" s="703"/>
      <c r="WPS1" s="703"/>
      <c r="WPT1" s="703"/>
      <c r="WPU1" s="703"/>
      <c r="WPV1" s="703"/>
      <c r="WPW1" s="703"/>
      <c r="WPX1" s="703"/>
      <c r="WPY1" s="703"/>
      <c r="WPZ1" s="703"/>
      <c r="WQA1" s="703"/>
      <c r="WQB1" s="703"/>
      <c r="WQC1" s="703"/>
      <c r="WQD1" s="703"/>
      <c r="WQE1" s="703"/>
      <c r="WQF1" s="703"/>
      <c r="WQG1" s="703"/>
      <c r="WQH1" s="703"/>
      <c r="WQI1" s="703"/>
      <c r="WQJ1" s="703"/>
      <c r="WQK1" s="703"/>
      <c r="WQL1" s="703"/>
      <c r="WQM1" s="703"/>
      <c r="WQN1" s="703"/>
      <c r="WQO1" s="703"/>
      <c r="WQP1" s="703"/>
      <c r="WQQ1" s="703"/>
      <c r="WQR1" s="703"/>
      <c r="WQS1" s="703"/>
      <c r="WQT1" s="703"/>
      <c r="WQU1" s="703"/>
      <c r="WQV1" s="703"/>
      <c r="WQW1" s="703"/>
      <c r="WQX1" s="703"/>
      <c r="WQY1" s="703"/>
      <c r="WQZ1" s="703"/>
      <c r="WRA1" s="703"/>
      <c r="WRB1" s="703"/>
      <c r="WRC1" s="703"/>
      <c r="WRD1" s="703"/>
      <c r="WRE1" s="703"/>
      <c r="WRF1" s="703"/>
      <c r="WRG1" s="703"/>
      <c r="WRH1" s="703"/>
      <c r="WRI1" s="703"/>
      <c r="WRJ1" s="703"/>
      <c r="WRK1" s="703"/>
      <c r="WRL1" s="703"/>
      <c r="WRM1" s="703"/>
      <c r="WRN1" s="703"/>
      <c r="WRO1" s="703"/>
      <c r="WRP1" s="703"/>
      <c r="WRQ1" s="703"/>
      <c r="WRR1" s="703"/>
      <c r="WRS1" s="703"/>
      <c r="WRT1" s="703"/>
      <c r="WRU1" s="703"/>
      <c r="WRV1" s="703"/>
      <c r="WRW1" s="703"/>
      <c r="WRX1" s="703"/>
      <c r="WRY1" s="703"/>
      <c r="WRZ1" s="703"/>
      <c r="WSA1" s="703"/>
      <c r="WSB1" s="703"/>
      <c r="WSC1" s="703"/>
      <c r="WSD1" s="703"/>
      <c r="WSE1" s="703"/>
      <c r="WSF1" s="703"/>
      <c r="WSG1" s="703"/>
      <c r="WSH1" s="703"/>
      <c r="WSI1" s="703"/>
      <c r="WSJ1" s="703"/>
      <c r="WSK1" s="703"/>
      <c r="WSL1" s="703"/>
      <c r="WSM1" s="703"/>
      <c r="WSN1" s="703"/>
      <c r="WSO1" s="703"/>
      <c r="WSP1" s="703"/>
      <c r="WSQ1" s="703"/>
      <c r="WSR1" s="703"/>
      <c r="WSS1" s="703"/>
      <c r="WST1" s="703"/>
      <c r="WSU1" s="703"/>
      <c r="WSV1" s="703"/>
      <c r="WSW1" s="703"/>
      <c r="WSX1" s="703"/>
      <c r="WSY1" s="703"/>
      <c r="WSZ1" s="703"/>
      <c r="WTA1" s="703"/>
      <c r="WTB1" s="703"/>
      <c r="WTC1" s="703"/>
      <c r="WTD1" s="703"/>
      <c r="WTE1" s="703"/>
      <c r="WTF1" s="703"/>
      <c r="WTG1" s="703"/>
      <c r="WTH1" s="703"/>
      <c r="WTI1" s="703"/>
      <c r="WTJ1" s="703"/>
      <c r="WTK1" s="703"/>
      <c r="WTL1" s="703"/>
      <c r="WTM1" s="703"/>
      <c r="WTN1" s="703"/>
      <c r="WTO1" s="703"/>
      <c r="WTP1" s="703"/>
      <c r="WTQ1" s="703"/>
      <c r="WTR1" s="703"/>
      <c r="WTS1" s="703"/>
      <c r="WTT1" s="703"/>
      <c r="WTU1" s="703"/>
      <c r="WTV1" s="703"/>
      <c r="WTW1" s="703"/>
      <c r="WTX1" s="703"/>
      <c r="WTY1" s="703"/>
      <c r="WTZ1" s="703"/>
      <c r="WUA1" s="703"/>
      <c r="WUB1" s="703"/>
      <c r="WUC1" s="703"/>
      <c r="WUD1" s="703"/>
      <c r="WUE1" s="703"/>
      <c r="WUF1" s="703"/>
      <c r="WUG1" s="703"/>
      <c r="WUH1" s="703"/>
      <c r="WUI1" s="703"/>
      <c r="WUJ1" s="703"/>
      <c r="WUK1" s="703"/>
      <c r="WUL1" s="703"/>
      <c r="WUM1" s="703"/>
      <c r="WUN1" s="703"/>
      <c r="WUO1" s="703"/>
      <c r="WUP1" s="703"/>
      <c r="WUQ1" s="703"/>
      <c r="WUR1" s="703"/>
      <c r="WUS1" s="703"/>
      <c r="WUT1" s="703"/>
      <c r="WUU1" s="703"/>
      <c r="WUV1" s="703"/>
      <c r="WUW1" s="703"/>
      <c r="WUX1" s="703"/>
      <c r="WUY1" s="703"/>
      <c r="WUZ1" s="703"/>
      <c r="WVA1" s="703"/>
      <c r="WVB1" s="703"/>
      <c r="WVC1" s="703"/>
      <c r="WVD1" s="703"/>
      <c r="WVE1" s="703"/>
      <c r="WVF1" s="703"/>
      <c r="WVG1" s="703"/>
      <c r="WVH1" s="703"/>
      <c r="WVI1" s="703"/>
      <c r="WVJ1" s="703"/>
      <c r="WVK1" s="703"/>
      <c r="WVL1" s="703"/>
      <c r="WVM1" s="703"/>
      <c r="WVN1" s="703"/>
      <c r="WVO1" s="703"/>
      <c r="WVP1" s="703"/>
      <c r="WVQ1" s="703"/>
      <c r="WVR1" s="703"/>
      <c r="WVS1" s="703"/>
      <c r="WVT1" s="703"/>
      <c r="WVU1" s="703"/>
      <c r="WVV1" s="703"/>
      <c r="WVW1" s="703"/>
      <c r="WVX1" s="703"/>
      <c r="WVY1" s="703"/>
      <c r="WVZ1" s="703"/>
      <c r="WWA1" s="703"/>
      <c r="WWB1" s="703"/>
      <c r="WWC1" s="703"/>
      <c r="WWD1" s="703"/>
      <c r="WWE1" s="703"/>
      <c r="WWF1" s="703"/>
      <c r="WWG1" s="703"/>
      <c r="WWH1" s="703"/>
      <c r="WWI1" s="703"/>
      <c r="WWJ1" s="703"/>
      <c r="WWK1" s="703"/>
      <c r="WWL1" s="703"/>
      <c r="WWM1" s="703"/>
      <c r="WWN1" s="703"/>
      <c r="WWO1" s="703"/>
      <c r="WWP1" s="703"/>
      <c r="WWQ1" s="703"/>
      <c r="WWR1" s="703"/>
      <c r="WWS1" s="703"/>
      <c r="WWT1" s="703"/>
      <c r="WWU1" s="703"/>
      <c r="WWV1" s="703"/>
      <c r="WWW1" s="703"/>
      <c r="WWX1" s="703"/>
      <c r="WWY1" s="703"/>
      <c r="WWZ1" s="703"/>
      <c r="WXA1" s="703"/>
      <c r="WXB1" s="703"/>
      <c r="WXC1" s="703"/>
      <c r="WXD1" s="703"/>
      <c r="WXE1" s="703"/>
      <c r="WXF1" s="703"/>
      <c r="WXG1" s="703"/>
      <c r="WXH1" s="703"/>
      <c r="WXI1" s="703"/>
      <c r="WXJ1" s="703"/>
      <c r="WXK1" s="703"/>
      <c r="WXL1" s="703"/>
      <c r="WXM1" s="703"/>
      <c r="WXN1" s="703"/>
      <c r="WXO1" s="703"/>
      <c r="WXP1" s="703"/>
      <c r="WXQ1" s="703"/>
      <c r="WXR1" s="703"/>
      <c r="WXS1" s="703"/>
      <c r="WXT1" s="703"/>
      <c r="WXU1" s="703"/>
      <c r="WXV1" s="703"/>
      <c r="WXW1" s="703"/>
      <c r="WXX1" s="703"/>
      <c r="WXY1" s="703"/>
      <c r="WXZ1" s="703"/>
      <c r="WYA1" s="703"/>
      <c r="WYB1" s="703"/>
      <c r="WYC1" s="703"/>
      <c r="WYD1" s="703"/>
      <c r="WYE1" s="703"/>
      <c r="WYF1" s="703"/>
      <c r="WYG1" s="703"/>
      <c r="WYH1" s="703"/>
      <c r="WYI1" s="703"/>
      <c r="WYJ1" s="703"/>
      <c r="WYK1" s="703"/>
      <c r="WYL1" s="703"/>
      <c r="WYM1" s="703"/>
      <c r="WYN1" s="703"/>
      <c r="WYO1" s="703"/>
      <c r="WYP1" s="703"/>
      <c r="WYQ1" s="703"/>
      <c r="WYR1" s="703"/>
      <c r="WYS1" s="703"/>
      <c r="WYT1" s="703"/>
      <c r="WYU1" s="703"/>
      <c r="WYV1" s="703"/>
      <c r="WYW1" s="703"/>
      <c r="WYX1" s="703"/>
      <c r="WYY1" s="703"/>
      <c r="WYZ1" s="703"/>
      <c r="WZA1" s="703"/>
      <c r="WZB1" s="703"/>
      <c r="WZC1" s="703"/>
      <c r="WZD1" s="703"/>
      <c r="WZE1" s="703"/>
      <c r="WZF1" s="703"/>
      <c r="WZG1" s="703"/>
      <c r="WZH1" s="703"/>
      <c r="WZI1" s="703"/>
      <c r="WZJ1" s="703"/>
      <c r="WZK1" s="703"/>
      <c r="WZL1" s="703"/>
      <c r="WZM1" s="703"/>
      <c r="WZN1" s="703"/>
      <c r="WZO1" s="703"/>
      <c r="WZP1" s="703"/>
      <c r="WZQ1" s="703"/>
      <c r="WZR1" s="703"/>
      <c r="WZS1" s="703"/>
      <c r="WZT1" s="703"/>
      <c r="WZU1" s="703"/>
      <c r="WZV1" s="703"/>
      <c r="WZW1" s="703"/>
      <c r="WZX1" s="703"/>
      <c r="WZY1" s="703"/>
      <c r="WZZ1" s="703"/>
      <c r="XAA1" s="703"/>
      <c r="XAB1" s="703"/>
      <c r="XAC1" s="703"/>
      <c r="XAD1" s="703"/>
      <c r="XAE1" s="703"/>
      <c r="XAF1" s="703"/>
      <c r="XAG1" s="703"/>
      <c r="XAH1" s="703"/>
      <c r="XAI1" s="703"/>
      <c r="XAJ1" s="703"/>
      <c r="XAK1" s="703"/>
      <c r="XAL1" s="703"/>
      <c r="XAM1" s="703"/>
      <c r="XAN1" s="703"/>
      <c r="XAO1" s="703"/>
      <c r="XAP1" s="703"/>
      <c r="XAQ1" s="703"/>
      <c r="XAR1" s="703"/>
      <c r="XAS1" s="703"/>
      <c r="XAT1" s="703"/>
      <c r="XAU1" s="703"/>
      <c r="XAV1" s="703"/>
      <c r="XAW1" s="703"/>
      <c r="XAX1" s="703"/>
      <c r="XAY1" s="703"/>
      <c r="XAZ1" s="703"/>
      <c r="XBA1" s="703"/>
      <c r="XBB1" s="703"/>
      <c r="XBC1" s="703"/>
      <c r="XBD1" s="703"/>
      <c r="XBE1" s="703"/>
      <c r="XBF1" s="703"/>
      <c r="XBG1" s="703"/>
      <c r="XBH1" s="703"/>
      <c r="XBI1" s="703"/>
      <c r="XBJ1" s="703"/>
      <c r="XBK1" s="703"/>
      <c r="XBL1" s="703"/>
      <c r="XBM1" s="703"/>
      <c r="XBN1" s="703"/>
      <c r="XBO1" s="703"/>
      <c r="XBP1" s="703"/>
      <c r="XBQ1" s="703"/>
      <c r="XBR1" s="703"/>
      <c r="XBS1" s="703"/>
      <c r="XBT1" s="703"/>
      <c r="XBU1" s="703"/>
      <c r="XBV1" s="703"/>
      <c r="XBW1" s="703"/>
      <c r="XBX1" s="703"/>
      <c r="XBY1" s="703"/>
      <c r="XBZ1" s="703"/>
      <c r="XCA1" s="703"/>
      <c r="XCB1" s="703"/>
      <c r="XCC1" s="703"/>
      <c r="XCD1" s="703"/>
      <c r="XCE1" s="703"/>
      <c r="XCF1" s="703"/>
      <c r="XCG1" s="703"/>
      <c r="XCH1" s="703"/>
      <c r="XCI1" s="703"/>
      <c r="XCJ1" s="703"/>
      <c r="XCK1" s="703"/>
      <c r="XCL1" s="703"/>
      <c r="XCM1" s="703"/>
      <c r="XCN1" s="703"/>
      <c r="XCO1" s="703"/>
      <c r="XCP1" s="703"/>
      <c r="XCQ1" s="703"/>
      <c r="XCR1" s="703"/>
      <c r="XCS1" s="703"/>
      <c r="XCT1" s="703"/>
      <c r="XCU1" s="703"/>
      <c r="XCV1" s="703"/>
      <c r="XCW1" s="703"/>
      <c r="XCX1" s="703"/>
      <c r="XCY1" s="703"/>
      <c r="XCZ1" s="703"/>
      <c r="XDA1" s="703"/>
      <c r="XDB1" s="703"/>
      <c r="XDC1" s="703"/>
      <c r="XDD1" s="703"/>
      <c r="XDE1" s="703"/>
      <c r="XDF1" s="703"/>
      <c r="XDG1" s="703"/>
      <c r="XDH1" s="703"/>
      <c r="XDI1" s="703"/>
      <c r="XDJ1" s="703"/>
      <c r="XDK1" s="703"/>
      <c r="XDL1" s="703"/>
      <c r="XDM1" s="703"/>
      <c r="XDN1" s="703"/>
      <c r="XDO1" s="703"/>
      <c r="XDP1" s="703"/>
      <c r="XDQ1" s="703"/>
      <c r="XDR1" s="703"/>
      <c r="XDS1" s="703"/>
      <c r="XDT1" s="703"/>
      <c r="XDU1" s="703"/>
      <c r="XDV1" s="703"/>
      <c r="XDW1" s="703"/>
      <c r="XDX1" s="703"/>
      <c r="XDY1" s="703"/>
      <c r="XDZ1" s="703"/>
      <c r="XEA1" s="703"/>
      <c r="XEB1" s="703"/>
      <c r="XEC1" s="703"/>
      <c r="XED1" s="703"/>
      <c r="XEE1" s="703"/>
      <c r="XEF1" s="703"/>
      <c r="XEG1" s="703"/>
      <c r="XEH1" s="703"/>
      <c r="XEI1" s="703"/>
      <c r="XEJ1" s="703"/>
      <c r="XEK1" s="703"/>
      <c r="XEL1" s="703"/>
      <c r="XEM1" s="703"/>
      <c r="XEN1" s="703"/>
      <c r="XEO1" s="703"/>
      <c r="XEP1" s="703"/>
      <c r="XEQ1" s="703"/>
      <c r="XER1" s="703"/>
      <c r="XES1" s="703"/>
      <c r="XET1" s="703"/>
      <c r="XEU1" s="703"/>
      <c r="XEV1" s="703"/>
      <c r="XEW1" s="703"/>
      <c r="XEX1" s="703"/>
      <c r="XEY1" s="703"/>
      <c r="XEZ1" s="703"/>
      <c r="XFA1" s="703"/>
      <c r="XFB1" s="703"/>
      <c r="XFC1" s="703"/>
      <c r="XFD1" s="703"/>
    </row>
    <row r="2" spans="1:16384" ht="21" customHeight="1">
      <c r="A2" s="703"/>
      <c r="B2" s="703"/>
      <c r="C2" s="703"/>
      <c r="D2" s="703"/>
      <c r="E2" s="703"/>
      <c r="F2" s="703"/>
      <c r="G2" s="703"/>
      <c r="H2" s="703"/>
      <c r="I2" s="703"/>
      <c r="J2" s="703"/>
      <c r="K2" s="703"/>
      <c r="L2" s="703"/>
      <c r="M2" s="703"/>
      <c r="N2" s="703"/>
      <c r="O2" s="703"/>
      <c r="P2" s="703"/>
      <c r="Q2" s="703"/>
      <c r="R2" s="703"/>
      <c r="S2" s="703"/>
      <c r="T2" s="703"/>
      <c r="U2" s="703"/>
      <c r="V2" s="703"/>
      <c r="W2" s="703"/>
      <c r="X2" s="703"/>
      <c r="Y2" s="703"/>
      <c r="Z2" s="703"/>
      <c r="AA2" s="703"/>
      <c r="AB2" s="703"/>
      <c r="AC2" s="703"/>
      <c r="AD2" s="703"/>
      <c r="AE2" s="703"/>
      <c r="AF2" s="703"/>
      <c r="AG2" s="703"/>
      <c r="AH2" s="703"/>
      <c r="AI2" s="703"/>
      <c r="AJ2" s="703"/>
      <c r="AK2" s="703"/>
      <c r="AL2" s="703"/>
      <c r="AM2" s="703"/>
      <c r="AN2" s="703"/>
      <c r="AO2" s="703"/>
      <c r="AP2" s="703"/>
      <c r="AQ2" s="703"/>
      <c r="AR2" s="703"/>
      <c r="AS2" s="703"/>
      <c r="AT2" s="703"/>
      <c r="AU2" s="703"/>
      <c r="AV2" s="703"/>
      <c r="AW2" s="703"/>
      <c r="AX2" s="703"/>
      <c r="AY2" s="703"/>
      <c r="AZ2" s="703"/>
      <c r="BA2" s="703"/>
      <c r="BB2" s="703"/>
      <c r="BC2" s="703"/>
      <c r="BD2" s="703"/>
      <c r="BE2" s="703"/>
      <c r="BF2" s="703"/>
      <c r="BG2" s="703"/>
      <c r="BH2" s="703"/>
      <c r="BI2" s="703"/>
      <c r="BJ2" s="703"/>
      <c r="BK2" s="703"/>
      <c r="BL2" s="703"/>
      <c r="BM2" s="703"/>
      <c r="BN2" s="703"/>
      <c r="BO2" s="703"/>
      <c r="BP2" s="703"/>
      <c r="BQ2" s="703"/>
      <c r="BR2" s="703"/>
      <c r="BS2" s="703"/>
      <c r="BT2" s="703"/>
      <c r="BU2" s="703"/>
      <c r="BV2" s="703"/>
      <c r="BW2" s="703"/>
      <c r="BX2" s="703"/>
      <c r="BY2" s="703"/>
      <c r="BZ2" s="703"/>
      <c r="CA2" s="703"/>
      <c r="CB2" s="703"/>
      <c r="CC2" s="703"/>
      <c r="CD2" s="703"/>
      <c r="CE2" s="703"/>
      <c r="CF2" s="703"/>
      <c r="CG2" s="703"/>
      <c r="CH2" s="703"/>
      <c r="CI2" s="703"/>
      <c r="CJ2" s="703"/>
      <c r="CK2" s="703"/>
      <c r="CL2" s="703"/>
      <c r="CM2" s="703"/>
      <c r="CN2" s="703"/>
      <c r="CO2" s="703"/>
      <c r="CP2" s="703"/>
      <c r="CQ2" s="703"/>
      <c r="CR2" s="703"/>
      <c r="CS2" s="703"/>
      <c r="CT2" s="703"/>
      <c r="CU2" s="703"/>
      <c r="CV2" s="703"/>
      <c r="CW2" s="703"/>
      <c r="CX2" s="703"/>
      <c r="CY2" s="703"/>
      <c r="CZ2" s="703"/>
      <c r="DA2" s="703"/>
      <c r="DB2" s="703"/>
      <c r="DC2" s="703"/>
      <c r="DD2" s="703"/>
      <c r="DE2" s="703"/>
      <c r="DF2" s="703"/>
      <c r="DG2" s="703"/>
      <c r="DH2" s="703"/>
      <c r="DI2" s="703"/>
      <c r="DJ2" s="703"/>
      <c r="DK2" s="703"/>
      <c r="DL2" s="703"/>
      <c r="DM2" s="703"/>
      <c r="DN2" s="703"/>
      <c r="DO2" s="703"/>
      <c r="DP2" s="703"/>
      <c r="DQ2" s="703"/>
      <c r="DR2" s="703"/>
      <c r="DS2" s="703"/>
      <c r="DT2" s="703"/>
      <c r="DU2" s="703"/>
      <c r="DV2" s="703"/>
      <c r="DW2" s="703"/>
      <c r="DX2" s="703"/>
      <c r="DY2" s="703"/>
      <c r="DZ2" s="703"/>
      <c r="EA2" s="703"/>
      <c r="EB2" s="703"/>
      <c r="EC2" s="703"/>
      <c r="ED2" s="703"/>
      <c r="EE2" s="703"/>
      <c r="EF2" s="703"/>
      <c r="EG2" s="703"/>
      <c r="EH2" s="703"/>
      <c r="EI2" s="703"/>
      <c r="EJ2" s="703"/>
      <c r="EK2" s="703"/>
      <c r="EL2" s="703"/>
      <c r="EM2" s="703"/>
      <c r="EN2" s="703"/>
      <c r="EO2" s="703"/>
      <c r="EP2" s="703"/>
      <c r="EQ2" s="703"/>
      <c r="ER2" s="703"/>
      <c r="ES2" s="703"/>
      <c r="ET2" s="703"/>
      <c r="EU2" s="703"/>
      <c r="EV2" s="703"/>
      <c r="EW2" s="703"/>
      <c r="EX2" s="703"/>
      <c r="EY2" s="703"/>
      <c r="EZ2" s="703"/>
      <c r="FA2" s="703"/>
      <c r="FB2" s="703"/>
      <c r="FC2" s="703"/>
      <c r="FD2" s="703"/>
      <c r="FE2" s="703"/>
      <c r="FF2" s="703"/>
      <c r="FG2" s="703"/>
      <c r="FH2" s="703"/>
      <c r="FI2" s="703"/>
      <c r="FJ2" s="703"/>
      <c r="FK2" s="703"/>
      <c r="FL2" s="703"/>
      <c r="FM2" s="703"/>
      <c r="FN2" s="703"/>
      <c r="FO2" s="703"/>
      <c r="FP2" s="703"/>
      <c r="FQ2" s="703"/>
      <c r="FR2" s="703"/>
      <c r="FS2" s="703"/>
      <c r="FT2" s="703"/>
      <c r="FU2" s="703"/>
      <c r="FV2" s="703"/>
      <c r="FW2" s="703"/>
      <c r="FX2" s="703"/>
      <c r="FY2" s="703"/>
      <c r="FZ2" s="703"/>
      <c r="GA2" s="703"/>
      <c r="GB2" s="703"/>
      <c r="GC2" s="703"/>
      <c r="GD2" s="703"/>
      <c r="GE2" s="703"/>
      <c r="GF2" s="703"/>
      <c r="GG2" s="703"/>
      <c r="GH2" s="703"/>
      <c r="GI2" s="703"/>
      <c r="GJ2" s="703"/>
      <c r="GK2" s="703"/>
      <c r="GL2" s="703"/>
      <c r="GM2" s="703"/>
      <c r="GN2" s="703"/>
      <c r="GO2" s="703"/>
      <c r="GP2" s="703"/>
      <c r="GQ2" s="703"/>
      <c r="GR2" s="703"/>
      <c r="GS2" s="703"/>
      <c r="GT2" s="703"/>
      <c r="GU2" s="703"/>
      <c r="GV2" s="703"/>
      <c r="GW2" s="703"/>
      <c r="GX2" s="703"/>
      <c r="GY2" s="703"/>
      <c r="GZ2" s="703"/>
      <c r="HA2" s="703"/>
      <c r="HB2" s="703"/>
      <c r="HC2" s="703"/>
      <c r="HD2" s="703"/>
      <c r="HE2" s="703"/>
      <c r="HF2" s="703"/>
      <c r="HG2" s="703"/>
      <c r="HH2" s="703"/>
      <c r="HI2" s="703"/>
      <c r="HJ2" s="703"/>
      <c r="HK2" s="703"/>
      <c r="HL2" s="703"/>
      <c r="HM2" s="703"/>
      <c r="HN2" s="703"/>
      <c r="HO2" s="703"/>
      <c r="HP2" s="703"/>
      <c r="HQ2" s="703"/>
      <c r="HR2" s="703"/>
      <c r="HS2" s="703"/>
      <c r="HT2" s="703"/>
      <c r="HU2" s="703"/>
      <c r="HV2" s="703"/>
      <c r="HW2" s="703"/>
      <c r="HX2" s="703"/>
      <c r="HY2" s="703"/>
      <c r="HZ2" s="703"/>
      <c r="IA2" s="703"/>
      <c r="IB2" s="703"/>
      <c r="IC2" s="703"/>
      <c r="ID2" s="703"/>
      <c r="IE2" s="703"/>
      <c r="IF2" s="703"/>
      <c r="IG2" s="703"/>
      <c r="IH2" s="703"/>
      <c r="II2" s="703"/>
      <c r="IJ2" s="703"/>
      <c r="IK2" s="703"/>
      <c r="IL2" s="703"/>
      <c r="IM2" s="703"/>
      <c r="IN2" s="703"/>
      <c r="IO2" s="703"/>
      <c r="IP2" s="703"/>
      <c r="IQ2" s="703"/>
      <c r="IR2" s="703"/>
      <c r="IS2" s="703"/>
      <c r="IT2" s="703"/>
      <c r="IU2" s="703"/>
      <c r="IV2" s="703"/>
      <c r="IW2" s="703"/>
      <c r="IX2" s="703"/>
      <c r="IY2" s="703"/>
      <c r="IZ2" s="703"/>
      <c r="JA2" s="703"/>
      <c r="JB2" s="703"/>
      <c r="JC2" s="703"/>
      <c r="JD2" s="703"/>
      <c r="JE2" s="703"/>
      <c r="JF2" s="703"/>
      <c r="JG2" s="703"/>
      <c r="JH2" s="703"/>
      <c r="JI2" s="703"/>
      <c r="JJ2" s="703"/>
      <c r="JK2" s="703"/>
      <c r="JL2" s="703"/>
      <c r="JM2" s="703"/>
      <c r="JN2" s="703"/>
      <c r="JO2" s="703"/>
      <c r="JP2" s="703"/>
      <c r="JQ2" s="703"/>
      <c r="JR2" s="703"/>
      <c r="JS2" s="703"/>
      <c r="JT2" s="703"/>
      <c r="JU2" s="703"/>
      <c r="JV2" s="703"/>
      <c r="JW2" s="703"/>
      <c r="JX2" s="703"/>
      <c r="JY2" s="703"/>
      <c r="JZ2" s="703"/>
      <c r="KA2" s="703"/>
      <c r="KB2" s="703"/>
      <c r="KC2" s="703"/>
      <c r="KD2" s="703"/>
      <c r="KE2" s="703"/>
      <c r="KF2" s="703"/>
      <c r="KG2" s="703"/>
      <c r="KH2" s="703"/>
      <c r="KI2" s="703"/>
      <c r="KJ2" s="703"/>
      <c r="KK2" s="703"/>
      <c r="KL2" s="703"/>
      <c r="KM2" s="703"/>
      <c r="KN2" s="703"/>
      <c r="KO2" s="703"/>
      <c r="KP2" s="703"/>
      <c r="KQ2" s="703"/>
      <c r="KR2" s="703"/>
      <c r="KS2" s="703"/>
      <c r="KT2" s="703"/>
      <c r="KU2" s="703"/>
      <c r="KV2" s="703"/>
      <c r="KW2" s="703"/>
      <c r="KX2" s="703"/>
      <c r="KY2" s="703"/>
      <c r="KZ2" s="703"/>
      <c r="LA2" s="703"/>
      <c r="LB2" s="703"/>
      <c r="LC2" s="703"/>
      <c r="LD2" s="703"/>
      <c r="LE2" s="703"/>
      <c r="LF2" s="703"/>
      <c r="LG2" s="703"/>
      <c r="LH2" s="703"/>
      <c r="LI2" s="703"/>
      <c r="LJ2" s="703"/>
      <c r="LK2" s="703"/>
      <c r="LL2" s="703"/>
      <c r="LM2" s="703"/>
      <c r="LN2" s="703"/>
      <c r="LO2" s="703"/>
      <c r="LP2" s="703"/>
      <c r="LQ2" s="703"/>
      <c r="LR2" s="703"/>
      <c r="LS2" s="703"/>
      <c r="LT2" s="703"/>
      <c r="LU2" s="703"/>
      <c r="LV2" s="703"/>
      <c r="LW2" s="703"/>
      <c r="LX2" s="703"/>
      <c r="LY2" s="703"/>
      <c r="LZ2" s="703"/>
      <c r="MA2" s="703"/>
      <c r="MB2" s="703"/>
      <c r="MC2" s="703"/>
      <c r="MD2" s="703"/>
      <c r="ME2" s="703"/>
      <c r="MF2" s="703"/>
      <c r="MG2" s="703"/>
      <c r="MH2" s="703"/>
      <c r="MI2" s="703"/>
      <c r="MJ2" s="703"/>
      <c r="MK2" s="703"/>
      <c r="ML2" s="703"/>
      <c r="MM2" s="703"/>
      <c r="MN2" s="703"/>
      <c r="MO2" s="703"/>
      <c r="MP2" s="703"/>
      <c r="MQ2" s="703"/>
      <c r="MR2" s="703"/>
      <c r="MS2" s="703"/>
      <c r="MT2" s="703"/>
      <c r="MU2" s="703"/>
      <c r="MV2" s="703"/>
      <c r="MW2" s="703"/>
      <c r="MX2" s="703"/>
      <c r="MY2" s="703"/>
      <c r="MZ2" s="703"/>
      <c r="NA2" s="703"/>
      <c r="NB2" s="703"/>
      <c r="NC2" s="703"/>
      <c r="ND2" s="703"/>
      <c r="NE2" s="703"/>
      <c r="NF2" s="703"/>
      <c r="NG2" s="703"/>
      <c r="NH2" s="703"/>
      <c r="NI2" s="703"/>
      <c r="NJ2" s="703"/>
      <c r="NK2" s="703"/>
      <c r="NL2" s="703"/>
      <c r="NM2" s="703"/>
      <c r="NN2" s="703"/>
      <c r="NO2" s="703"/>
      <c r="NP2" s="703"/>
      <c r="NQ2" s="703"/>
      <c r="NR2" s="703"/>
      <c r="NS2" s="703"/>
      <c r="NT2" s="703"/>
      <c r="NU2" s="703"/>
      <c r="NV2" s="703"/>
      <c r="NW2" s="703"/>
      <c r="NX2" s="703"/>
      <c r="NY2" s="703"/>
      <c r="NZ2" s="703"/>
      <c r="OA2" s="703"/>
      <c r="OB2" s="703"/>
      <c r="OC2" s="703"/>
      <c r="OD2" s="703"/>
      <c r="OE2" s="703"/>
      <c r="OF2" s="703"/>
      <c r="OG2" s="703"/>
      <c r="OH2" s="703"/>
      <c r="OI2" s="703"/>
      <c r="OJ2" s="703"/>
      <c r="OK2" s="703"/>
      <c r="OL2" s="703"/>
      <c r="OM2" s="703"/>
      <c r="ON2" s="703"/>
      <c r="OO2" s="703"/>
      <c r="OP2" s="703"/>
      <c r="OQ2" s="703"/>
      <c r="OR2" s="703"/>
      <c r="OS2" s="703"/>
      <c r="OT2" s="703"/>
      <c r="OU2" s="703"/>
      <c r="OV2" s="703"/>
      <c r="OW2" s="703"/>
      <c r="OX2" s="703"/>
      <c r="OY2" s="703"/>
      <c r="OZ2" s="703"/>
      <c r="PA2" s="703"/>
      <c r="PB2" s="703"/>
      <c r="PC2" s="703"/>
      <c r="PD2" s="703"/>
      <c r="PE2" s="703"/>
      <c r="PF2" s="703"/>
      <c r="PG2" s="703"/>
      <c r="PH2" s="703"/>
      <c r="PI2" s="703"/>
      <c r="PJ2" s="703"/>
      <c r="PK2" s="703"/>
      <c r="PL2" s="703"/>
      <c r="PM2" s="703"/>
      <c r="PN2" s="703"/>
      <c r="PO2" s="703"/>
      <c r="PP2" s="703"/>
      <c r="PQ2" s="703"/>
      <c r="PR2" s="703"/>
      <c r="PS2" s="703"/>
      <c r="PT2" s="703"/>
      <c r="PU2" s="703"/>
      <c r="PV2" s="703"/>
      <c r="PW2" s="703"/>
      <c r="PX2" s="703"/>
      <c r="PY2" s="703"/>
      <c r="PZ2" s="703"/>
      <c r="QA2" s="703"/>
      <c r="QB2" s="703"/>
      <c r="QC2" s="703"/>
      <c r="QD2" s="703"/>
      <c r="QE2" s="703"/>
      <c r="QF2" s="703"/>
      <c r="QG2" s="703"/>
      <c r="QH2" s="703"/>
      <c r="QI2" s="703"/>
      <c r="QJ2" s="703"/>
      <c r="QK2" s="703"/>
      <c r="QL2" s="703"/>
      <c r="QM2" s="703"/>
      <c r="QN2" s="703"/>
      <c r="QO2" s="703"/>
      <c r="QP2" s="703"/>
      <c r="QQ2" s="703"/>
      <c r="QR2" s="703"/>
      <c r="QS2" s="703"/>
      <c r="QT2" s="703"/>
      <c r="QU2" s="703"/>
      <c r="QV2" s="703"/>
      <c r="QW2" s="703"/>
      <c r="QX2" s="703"/>
      <c r="QY2" s="703"/>
      <c r="QZ2" s="703"/>
      <c r="RA2" s="703"/>
      <c r="RB2" s="703"/>
      <c r="RC2" s="703"/>
      <c r="RD2" s="703"/>
      <c r="RE2" s="703"/>
      <c r="RF2" s="703"/>
      <c r="RG2" s="703"/>
      <c r="RH2" s="703"/>
      <c r="RI2" s="703"/>
      <c r="RJ2" s="703"/>
      <c r="RK2" s="703"/>
      <c r="RL2" s="703"/>
      <c r="RM2" s="703"/>
      <c r="RN2" s="703"/>
      <c r="RO2" s="703"/>
      <c r="RP2" s="703"/>
      <c r="RQ2" s="703"/>
      <c r="RR2" s="703"/>
      <c r="RS2" s="703"/>
      <c r="RT2" s="703"/>
      <c r="RU2" s="703"/>
      <c r="RV2" s="703"/>
      <c r="RW2" s="703"/>
      <c r="RX2" s="703"/>
      <c r="RY2" s="703"/>
      <c r="RZ2" s="703"/>
      <c r="SA2" s="703"/>
      <c r="SB2" s="703"/>
      <c r="SC2" s="703"/>
      <c r="SD2" s="703"/>
      <c r="SE2" s="703"/>
      <c r="SF2" s="703"/>
      <c r="SG2" s="703"/>
      <c r="SH2" s="703"/>
      <c r="SI2" s="703"/>
      <c r="SJ2" s="703"/>
      <c r="SK2" s="703"/>
      <c r="SL2" s="703"/>
      <c r="SM2" s="703"/>
      <c r="SN2" s="703"/>
      <c r="SO2" s="703"/>
      <c r="SP2" s="703"/>
      <c r="SQ2" s="703"/>
      <c r="SR2" s="703"/>
      <c r="SS2" s="703"/>
      <c r="ST2" s="703"/>
      <c r="SU2" s="703"/>
      <c r="SV2" s="703"/>
      <c r="SW2" s="703"/>
      <c r="SX2" s="703"/>
      <c r="SY2" s="703"/>
      <c r="SZ2" s="703"/>
      <c r="TA2" s="703"/>
      <c r="TB2" s="703"/>
      <c r="TC2" s="703"/>
      <c r="TD2" s="703"/>
      <c r="TE2" s="703"/>
      <c r="TF2" s="703"/>
      <c r="TG2" s="703"/>
      <c r="TH2" s="703"/>
      <c r="TI2" s="703"/>
      <c r="TJ2" s="703"/>
      <c r="TK2" s="703"/>
      <c r="TL2" s="703"/>
      <c r="TM2" s="703"/>
      <c r="TN2" s="703"/>
      <c r="TO2" s="703"/>
      <c r="TP2" s="703"/>
      <c r="TQ2" s="703"/>
      <c r="TR2" s="703"/>
      <c r="TS2" s="703"/>
      <c r="TT2" s="703"/>
      <c r="TU2" s="703"/>
      <c r="TV2" s="703"/>
      <c r="TW2" s="703"/>
      <c r="TX2" s="703"/>
      <c r="TY2" s="703"/>
      <c r="TZ2" s="703"/>
      <c r="UA2" s="703"/>
      <c r="UB2" s="703"/>
      <c r="UC2" s="703"/>
      <c r="UD2" s="703"/>
      <c r="UE2" s="703"/>
      <c r="UF2" s="703"/>
      <c r="UG2" s="703"/>
      <c r="UH2" s="703"/>
      <c r="UI2" s="703"/>
      <c r="UJ2" s="703"/>
      <c r="UK2" s="703"/>
      <c r="UL2" s="703"/>
      <c r="UM2" s="703"/>
      <c r="UN2" s="703"/>
      <c r="UO2" s="703"/>
      <c r="UP2" s="703"/>
      <c r="UQ2" s="703"/>
      <c r="UR2" s="703"/>
      <c r="US2" s="703"/>
      <c r="UT2" s="703"/>
      <c r="UU2" s="703"/>
      <c r="UV2" s="703"/>
      <c r="UW2" s="703"/>
      <c r="UX2" s="703"/>
      <c r="UY2" s="703"/>
      <c r="UZ2" s="703"/>
      <c r="VA2" s="703"/>
      <c r="VB2" s="703"/>
      <c r="VC2" s="703"/>
      <c r="VD2" s="703"/>
      <c r="VE2" s="703"/>
      <c r="VF2" s="703"/>
      <c r="VG2" s="703"/>
      <c r="VH2" s="703"/>
      <c r="VI2" s="703"/>
      <c r="VJ2" s="703"/>
      <c r="VK2" s="703"/>
      <c r="VL2" s="703"/>
      <c r="VM2" s="703"/>
      <c r="VN2" s="703"/>
      <c r="VO2" s="703"/>
      <c r="VP2" s="703"/>
      <c r="VQ2" s="703"/>
      <c r="VR2" s="703"/>
      <c r="VS2" s="703"/>
      <c r="VT2" s="703"/>
      <c r="VU2" s="703"/>
      <c r="VV2" s="703"/>
      <c r="VW2" s="703"/>
      <c r="VX2" s="703"/>
      <c r="VY2" s="703"/>
      <c r="VZ2" s="703"/>
      <c r="WA2" s="703"/>
      <c r="WB2" s="703"/>
      <c r="WC2" s="703"/>
      <c r="WD2" s="703"/>
      <c r="WE2" s="703"/>
      <c r="WF2" s="703"/>
      <c r="WG2" s="703"/>
      <c r="WH2" s="703"/>
      <c r="WI2" s="703"/>
      <c r="WJ2" s="703"/>
      <c r="WK2" s="703"/>
      <c r="WL2" s="703"/>
      <c r="WM2" s="703"/>
      <c r="WN2" s="703"/>
      <c r="WO2" s="703"/>
      <c r="WP2" s="703"/>
      <c r="WQ2" s="703"/>
      <c r="WR2" s="703"/>
      <c r="WS2" s="703"/>
      <c r="WT2" s="703"/>
      <c r="WU2" s="703"/>
      <c r="WV2" s="703"/>
      <c r="WW2" s="703"/>
      <c r="WX2" s="703"/>
      <c r="WY2" s="703"/>
      <c r="WZ2" s="703"/>
      <c r="XA2" s="703"/>
      <c r="XB2" s="703"/>
      <c r="XC2" s="703"/>
      <c r="XD2" s="703"/>
      <c r="XE2" s="703"/>
      <c r="XF2" s="703"/>
      <c r="XG2" s="703"/>
      <c r="XH2" s="703"/>
      <c r="XI2" s="703"/>
      <c r="XJ2" s="703"/>
      <c r="XK2" s="703"/>
      <c r="XL2" s="703"/>
      <c r="XM2" s="703"/>
      <c r="XN2" s="703"/>
      <c r="XO2" s="703"/>
      <c r="XP2" s="703"/>
      <c r="XQ2" s="703"/>
      <c r="XR2" s="703"/>
      <c r="XS2" s="703"/>
      <c r="XT2" s="703"/>
      <c r="XU2" s="703"/>
      <c r="XV2" s="703"/>
      <c r="XW2" s="703"/>
      <c r="XX2" s="703"/>
      <c r="XY2" s="703"/>
      <c r="XZ2" s="703"/>
      <c r="YA2" s="703"/>
      <c r="YB2" s="703"/>
      <c r="YC2" s="703"/>
      <c r="YD2" s="703"/>
      <c r="YE2" s="703"/>
      <c r="YF2" s="703"/>
      <c r="YG2" s="703"/>
      <c r="YH2" s="703"/>
      <c r="YI2" s="703"/>
      <c r="YJ2" s="703"/>
      <c r="YK2" s="703"/>
      <c r="YL2" s="703"/>
      <c r="YM2" s="703"/>
      <c r="YN2" s="703"/>
      <c r="YO2" s="703"/>
      <c r="YP2" s="703"/>
      <c r="YQ2" s="703"/>
      <c r="YR2" s="703"/>
      <c r="YS2" s="703"/>
      <c r="YT2" s="703"/>
      <c r="YU2" s="703"/>
      <c r="YV2" s="703"/>
      <c r="YW2" s="703"/>
      <c r="YX2" s="703"/>
      <c r="YY2" s="703"/>
      <c r="YZ2" s="703"/>
      <c r="ZA2" s="703"/>
      <c r="ZB2" s="703"/>
      <c r="ZC2" s="703"/>
      <c r="ZD2" s="703"/>
      <c r="ZE2" s="703"/>
      <c r="ZF2" s="703"/>
      <c r="ZG2" s="703"/>
      <c r="ZH2" s="703"/>
      <c r="ZI2" s="703"/>
      <c r="ZJ2" s="703"/>
      <c r="ZK2" s="703"/>
      <c r="ZL2" s="703"/>
      <c r="ZM2" s="703"/>
      <c r="ZN2" s="703"/>
      <c r="ZO2" s="703"/>
      <c r="ZP2" s="703"/>
      <c r="ZQ2" s="703"/>
      <c r="ZR2" s="703"/>
      <c r="ZS2" s="703"/>
      <c r="ZT2" s="703"/>
      <c r="ZU2" s="703"/>
      <c r="ZV2" s="703"/>
      <c r="ZW2" s="703"/>
      <c r="ZX2" s="703"/>
      <c r="ZY2" s="703"/>
      <c r="ZZ2" s="703"/>
      <c r="AAA2" s="703"/>
      <c r="AAB2" s="703"/>
      <c r="AAC2" s="703"/>
      <c r="AAD2" s="703"/>
      <c r="AAE2" s="703"/>
      <c r="AAF2" s="703"/>
      <c r="AAG2" s="703"/>
      <c r="AAH2" s="703"/>
      <c r="AAI2" s="703"/>
      <c r="AAJ2" s="703"/>
      <c r="AAK2" s="703"/>
      <c r="AAL2" s="703"/>
      <c r="AAM2" s="703"/>
      <c r="AAN2" s="703"/>
      <c r="AAO2" s="703"/>
      <c r="AAP2" s="703"/>
      <c r="AAQ2" s="703"/>
      <c r="AAR2" s="703"/>
      <c r="AAS2" s="703"/>
      <c r="AAT2" s="703"/>
      <c r="AAU2" s="703"/>
      <c r="AAV2" s="703"/>
      <c r="AAW2" s="703"/>
      <c r="AAX2" s="703"/>
      <c r="AAY2" s="703"/>
      <c r="AAZ2" s="703"/>
      <c r="ABA2" s="703"/>
      <c r="ABB2" s="703"/>
      <c r="ABC2" s="703"/>
      <c r="ABD2" s="703"/>
      <c r="ABE2" s="703"/>
      <c r="ABF2" s="703"/>
      <c r="ABG2" s="703"/>
      <c r="ABH2" s="703"/>
      <c r="ABI2" s="703"/>
      <c r="ABJ2" s="703"/>
      <c r="ABK2" s="703"/>
      <c r="ABL2" s="703"/>
      <c r="ABM2" s="703"/>
      <c r="ABN2" s="703"/>
      <c r="ABO2" s="703"/>
      <c r="ABP2" s="703"/>
      <c r="ABQ2" s="703"/>
      <c r="ABR2" s="703"/>
      <c r="ABS2" s="703"/>
      <c r="ABT2" s="703"/>
      <c r="ABU2" s="703"/>
      <c r="ABV2" s="703"/>
      <c r="ABW2" s="703"/>
      <c r="ABX2" s="703"/>
      <c r="ABY2" s="703"/>
      <c r="ABZ2" s="703"/>
      <c r="ACA2" s="703"/>
      <c r="ACB2" s="703"/>
      <c r="ACC2" s="703"/>
      <c r="ACD2" s="703"/>
      <c r="ACE2" s="703"/>
      <c r="ACF2" s="703"/>
      <c r="ACG2" s="703"/>
      <c r="ACH2" s="703"/>
      <c r="ACI2" s="703"/>
      <c r="ACJ2" s="703"/>
      <c r="ACK2" s="703"/>
      <c r="ACL2" s="703"/>
      <c r="ACM2" s="703"/>
      <c r="ACN2" s="703"/>
      <c r="ACO2" s="703"/>
      <c r="ACP2" s="703"/>
      <c r="ACQ2" s="703"/>
      <c r="ACR2" s="703"/>
      <c r="ACS2" s="703"/>
      <c r="ACT2" s="703"/>
      <c r="ACU2" s="703"/>
      <c r="ACV2" s="703"/>
      <c r="ACW2" s="703"/>
      <c r="ACX2" s="703"/>
      <c r="ACY2" s="703"/>
      <c r="ACZ2" s="703"/>
      <c r="ADA2" s="703"/>
      <c r="ADB2" s="703"/>
      <c r="ADC2" s="703"/>
      <c r="ADD2" s="703"/>
      <c r="ADE2" s="703"/>
      <c r="ADF2" s="703"/>
      <c r="ADG2" s="703"/>
      <c r="ADH2" s="703"/>
      <c r="ADI2" s="703"/>
      <c r="ADJ2" s="703"/>
      <c r="ADK2" s="703"/>
      <c r="ADL2" s="703"/>
      <c r="ADM2" s="703"/>
      <c r="ADN2" s="703"/>
      <c r="ADO2" s="703"/>
      <c r="ADP2" s="703"/>
      <c r="ADQ2" s="703"/>
      <c r="ADR2" s="703"/>
      <c r="ADS2" s="703"/>
      <c r="ADT2" s="703"/>
      <c r="ADU2" s="703"/>
      <c r="ADV2" s="703"/>
      <c r="ADW2" s="703"/>
      <c r="ADX2" s="703"/>
      <c r="ADY2" s="703"/>
      <c r="ADZ2" s="703"/>
      <c r="AEA2" s="703"/>
      <c r="AEB2" s="703"/>
      <c r="AEC2" s="703"/>
      <c r="AED2" s="703"/>
      <c r="AEE2" s="703"/>
      <c r="AEF2" s="703"/>
      <c r="AEG2" s="703"/>
      <c r="AEH2" s="703"/>
      <c r="AEI2" s="703"/>
      <c r="AEJ2" s="703"/>
      <c r="AEK2" s="703"/>
      <c r="AEL2" s="703"/>
      <c r="AEM2" s="703"/>
      <c r="AEN2" s="703"/>
      <c r="AEO2" s="703"/>
      <c r="AEP2" s="703"/>
      <c r="AEQ2" s="703"/>
      <c r="AER2" s="703"/>
      <c r="AES2" s="703"/>
      <c r="AET2" s="703"/>
      <c r="AEU2" s="703"/>
      <c r="AEV2" s="703"/>
      <c r="AEW2" s="703"/>
      <c r="AEX2" s="703"/>
      <c r="AEY2" s="703"/>
      <c r="AEZ2" s="703"/>
      <c r="AFA2" s="703"/>
      <c r="AFB2" s="703"/>
      <c r="AFC2" s="703"/>
      <c r="AFD2" s="703"/>
      <c r="AFE2" s="703"/>
      <c r="AFF2" s="703"/>
      <c r="AFG2" s="703"/>
      <c r="AFH2" s="703"/>
      <c r="AFI2" s="703"/>
      <c r="AFJ2" s="703"/>
      <c r="AFK2" s="703"/>
      <c r="AFL2" s="703"/>
      <c r="AFM2" s="703"/>
      <c r="AFN2" s="703"/>
      <c r="AFO2" s="703"/>
      <c r="AFP2" s="703"/>
      <c r="AFQ2" s="703"/>
      <c r="AFR2" s="703"/>
      <c r="AFS2" s="703"/>
      <c r="AFT2" s="703"/>
      <c r="AFU2" s="703"/>
      <c r="AFV2" s="703"/>
      <c r="AFW2" s="703"/>
      <c r="AFX2" s="703"/>
      <c r="AFY2" s="703"/>
      <c r="AFZ2" s="703"/>
      <c r="AGA2" s="703"/>
      <c r="AGB2" s="703"/>
      <c r="AGC2" s="703"/>
      <c r="AGD2" s="703"/>
      <c r="AGE2" s="703"/>
      <c r="AGF2" s="703"/>
      <c r="AGG2" s="703"/>
      <c r="AGH2" s="703"/>
      <c r="AGI2" s="703"/>
      <c r="AGJ2" s="703"/>
      <c r="AGK2" s="703"/>
      <c r="AGL2" s="703"/>
      <c r="AGM2" s="703"/>
      <c r="AGN2" s="703"/>
      <c r="AGO2" s="703"/>
      <c r="AGP2" s="703"/>
      <c r="AGQ2" s="703"/>
      <c r="AGR2" s="703"/>
      <c r="AGS2" s="703"/>
      <c r="AGT2" s="703"/>
      <c r="AGU2" s="703"/>
      <c r="AGV2" s="703"/>
      <c r="AGW2" s="703"/>
      <c r="AGX2" s="703"/>
      <c r="AGY2" s="703"/>
      <c r="AGZ2" s="703"/>
      <c r="AHA2" s="703"/>
      <c r="AHB2" s="703"/>
      <c r="AHC2" s="703"/>
      <c r="AHD2" s="703"/>
      <c r="AHE2" s="703"/>
      <c r="AHF2" s="703"/>
      <c r="AHG2" s="703"/>
      <c r="AHH2" s="703"/>
      <c r="AHI2" s="703"/>
      <c r="AHJ2" s="703"/>
      <c r="AHK2" s="703"/>
      <c r="AHL2" s="703"/>
      <c r="AHM2" s="703"/>
      <c r="AHN2" s="703"/>
      <c r="AHO2" s="703"/>
      <c r="AHP2" s="703"/>
      <c r="AHQ2" s="703"/>
      <c r="AHR2" s="703"/>
      <c r="AHS2" s="703"/>
      <c r="AHT2" s="703"/>
      <c r="AHU2" s="703"/>
      <c r="AHV2" s="703"/>
      <c r="AHW2" s="703"/>
      <c r="AHX2" s="703"/>
      <c r="AHY2" s="703"/>
      <c r="AHZ2" s="703"/>
      <c r="AIA2" s="703"/>
      <c r="AIB2" s="703"/>
      <c r="AIC2" s="703"/>
      <c r="AID2" s="703"/>
      <c r="AIE2" s="703"/>
      <c r="AIF2" s="703"/>
      <c r="AIG2" s="703"/>
      <c r="AIH2" s="703"/>
      <c r="AII2" s="703"/>
      <c r="AIJ2" s="703"/>
      <c r="AIK2" s="703"/>
      <c r="AIL2" s="703"/>
      <c r="AIM2" s="703"/>
      <c r="AIN2" s="703"/>
      <c r="AIO2" s="703"/>
      <c r="AIP2" s="703"/>
      <c r="AIQ2" s="703"/>
      <c r="AIR2" s="703"/>
      <c r="AIS2" s="703"/>
      <c r="AIT2" s="703"/>
      <c r="AIU2" s="703"/>
      <c r="AIV2" s="703"/>
      <c r="AIW2" s="703"/>
      <c r="AIX2" s="703"/>
      <c r="AIY2" s="703"/>
      <c r="AIZ2" s="703"/>
      <c r="AJA2" s="703"/>
      <c r="AJB2" s="703"/>
      <c r="AJC2" s="703"/>
      <c r="AJD2" s="703"/>
      <c r="AJE2" s="703"/>
      <c r="AJF2" s="703"/>
      <c r="AJG2" s="703"/>
      <c r="AJH2" s="703"/>
      <c r="AJI2" s="703"/>
      <c r="AJJ2" s="703"/>
      <c r="AJK2" s="703"/>
      <c r="AJL2" s="703"/>
      <c r="AJM2" s="703"/>
      <c r="AJN2" s="703"/>
      <c r="AJO2" s="703"/>
      <c r="AJP2" s="703"/>
      <c r="AJQ2" s="703"/>
      <c r="AJR2" s="703"/>
      <c r="AJS2" s="703"/>
      <c r="AJT2" s="703"/>
      <c r="AJU2" s="703"/>
      <c r="AJV2" s="703"/>
      <c r="AJW2" s="703"/>
      <c r="AJX2" s="703"/>
      <c r="AJY2" s="703"/>
      <c r="AJZ2" s="703"/>
      <c r="AKA2" s="703"/>
      <c r="AKB2" s="703"/>
      <c r="AKC2" s="703"/>
      <c r="AKD2" s="703"/>
      <c r="AKE2" s="703"/>
      <c r="AKF2" s="703"/>
      <c r="AKG2" s="703"/>
      <c r="AKH2" s="703"/>
      <c r="AKI2" s="703"/>
      <c r="AKJ2" s="703"/>
      <c r="AKK2" s="703"/>
      <c r="AKL2" s="703"/>
      <c r="AKM2" s="703"/>
      <c r="AKN2" s="703"/>
      <c r="AKO2" s="703"/>
      <c r="AKP2" s="703"/>
      <c r="AKQ2" s="703"/>
      <c r="AKR2" s="703"/>
      <c r="AKS2" s="703"/>
      <c r="AKT2" s="703"/>
      <c r="AKU2" s="703"/>
      <c r="AKV2" s="703"/>
      <c r="AKW2" s="703"/>
      <c r="AKX2" s="703"/>
      <c r="AKY2" s="703"/>
      <c r="AKZ2" s="703"/>
      <c r="ALA2" s="703"/>
      <c r="ALB2" s="703"/>
      <c r="ALC2" s="703"/>
      <c r="ALD2" s="703"/>
      <c r="ALE2" s="703"/>
      <c r="ALF2" s="703"/>
      <c r="ALG2" s="703"/>
      <c r="ALH2" s="703"/>
      <c r="ALI2" s="703"/>
      <c r="ALJ2" s="703"/>
      <c r="ALK2" s="703"/>
      <c r="ALL2" s="703"/>
      <c r="ALM2" s="703"/>
      <c r="ALN2" s="703"/>
      <c r="ALO2" s="703"/>
      <c r="ALP2" s="703"/>
      <c r="ALQ2" s="703"/>
      <c r="ALR2" s="703"/>
      <c r="ALS2" s="703"/>
      <c r="ALT2" s="703"/>
      <c r="ALU2" s="703"/>
      <c r="ALV2" s="703"/>
      <c r="ALW2" s="703"/>
      <c r="ALX2" s="703"/>
      <c r="ALY2" s="703"/>
      <c r="ALZ2" s="703"/>
      <c r="AMA2" s="703"/>
      <c r="AMB2" s="703"/>
      <c r="AMC2" s="703"/>
      <c r="AMD2" s="703"/>
      <c r="AME2" s="703"/>
      <c r="AMF2" s="703"/>
      <c r="AMG2" s="703"/>
      <c r="AMH2" s="703"/>
      <c r="AMI2" s="703"/>
      <c r="AMJ2" s="703"/>
      <c r="AMK2" s="703"/>
      <c r="AML2" s="703"/>
      <c r="AMM2" s="703"/>
      <c r="AMN2" s="703"/>
      <c r="AMO2" s="703"/>
      <c r="AMP2" s="703"/>
      <c r="AMQ2" s="703"/>
      <c r="AMR2" s="703"/>
      <c r="AMS2" s="703"/>
      <c r="AMT2" s="703"/>
      <c r="AMU2" s="703"/>
      <c r="AMV2" s="703"/>
      <c r="AMW2" s="703"/>
      <c r="AMX2" s="703"/>
      <c r="AMY2" s="703"/>
      <c r="AMZ2" s="703"/>
      <c r="ANA2" s="703"/>
      <c r="ANB2" s="703"/>
      <c r="ANC2" s="703"/>
      <c r="AND2" s="703"/>
      <c r="ANE2" s="703"/>
      <c r="ANF2" s="703"/>
      <c r="ANG2" s="703"/>
      <c r="ANH2" s="703"/>
      <c r="ANI2" s="703"/>
      <c r="ANJ2" s="703"/>
      <c r="ANK2" s="703"/>
      <c r="ANL2" s="703"/>
      <c r="ANM2" s="703"/>
      <c r="ANN2" s="703"/>
      <c r="ANO2" s="703"/>
      <c r="ANP2" s="703"/>
      <c r="ANQ2" s="703"/>
      <c r="ANR2" s="703"/>
      <c r="ANS2" s="703"/>
      <c r="ANT2" s="703"/>
      <c r="ANU2" s="703"/>
      <c r="ANV2" s="703"/>
      <c r="ANW2" s="703"/>
      <c r="ANX2" s="703"/>
      <c r="ANY2" s="703"/>
      <c r="ANZ2" s="703"/>
      <c r="AOA2" s="703"/>
      <c r="AOB2" s="703"/>
      <c r="AOC2" s="703"/>
      <c r="AOD2" s="703"/>
      <c r="AOE2" s="703"/>
      <c r="AOF2" s="703"/>
      <c r="AOG2" s="703"/>
      <c r="AOH2" s="703"/>
      <c r="AOI2" s="703"/>
      <c r="AOJ2" s="703"/>
      <c r="AOK2" s="703"/>
      <c r="AOL2" s="703"/>
      <c r="AOM2" s="703"/>
      <c r="AON2" s="703"/>
      <c r="AOO2" s="703"/>
      <c r="AOP2" s="703"/>
      <c r="AOQ2" s="703"/>
      <c r="AOR2" s="703"/>
      <c r="AOS2" s="703"/>
      <c r="AOT2" s="703"/>
      <c r="AOU2" s="703"/>
      <c r="AOV2" s="703"/>
      <c r="AOW2" s="703"/>
      <c r="AOX2" s="703"/>
      <c r="AOY2" s="703"/>
      <c r="AOZ2" s="703"/>
      <c r="APA2" s="703"/>
      <c r="APB2" s="703"/>
      <c r="APC2" s="703"/>
      <c r="APD2" s="703"/>
      <c r="APE2" s="703"/>
      <c r="APF2" s="703"/>
      <c r="APG2" s="703"/>
      <c r="APH2" s="703"/>
      <c r="API2" s="703"/>
      <c r="APJ2" s="703"/>
      <c r="APK2" s="703"/>
      <c r="APL2" s="703"/>
      <c r="APM2" s="703"/>
      <c r="APN2" s="703"/>
      <c r="APO2" s="703"/>
      <c r="APP2" s="703"/>
      <c r="APQ2" s="703"/>
      <c r="APR2" s="703"/>
      <c r="APS2" s="703"/>
      <c r="APT2" s="703"/>
      <c r="APU2" s="703"/>
      <c r="APV2" s="703"/>
      <c r="APW2" s="703"/>
      <c r="APX2" s="703"/>
      <c r="APY2" s="703"/>
      <c r="APZ2" s="703"/>
      <c r="AQA2" s="703"/>
      <c r="AQB2" s="703"/>
      <c r="AQC2" s="703"/>
      <c r="AQD2" s="703"/>
      <c r="AQE2" s="703"/>
      <c r="AQF2" s="703"/>
      <c r="AQG2" s="703"/>
      <c r="AQH2" s="703"/>
      <c r="AQI2" s="703"/>
      <c r="AQJ2" s="703"/>
      <c r="AQK2" s="703"/>
      <c r="AQL2" s="703"/>
      <c r="AQM2" s="703"/>
      <c r="AQN2" s="703"/>
      <c r="AQO2" s="703"/>
      <c r="AQP2" s="703"/>
      <c r="AQQ2" s="703"/>
      <c r="AQR2" s="703"/>
      <c r="AQS2" s="703"/>
      <c r="AQT2" s="703"/>
      <c r="AQU2" s="703"/>
      <c r="AQV2" s="703"/>
      <c r="AQW2" s="703"/>
      <c r="AQX2" s="703"/>
      <c r="AQY2" s="703"/>
      <c r="AQZ2" s="703"/>
      <c r="ARA2" s="703"/>
      <c r="ARB2" s="703"/>
      <c r="ARC2" s="703"/>
      <c r="ARD2" s="703"/>
      <c r="ARE2" s="703"/>
      <c r="ARF2" s="703"/>
      <c r="ARG2" s="703"/>
      <c r="ARH2" s="703"/>
      <c r="ARI2" s="703"/>
      <c r="ARJ2" s="703"/>
      <c r="ARK2" s="703"/>
      <c r="ARL2" s="703"/>
      <c r="ARM2" s="703"/>
      <c r="ARN2" s="703"/>
      <c r="ARO2" s="703"/>
      <c r="ARP2" s="703"/>
      <c r="ARQ2" s="703"/>
      <c r="ARR2" s="703"/>
      <c r="ARS2" s="703"/>
      <c r="ART2" s="703"/>
      <c r="ARU2" s="703"/>
      <c r="ARV2" s="703"/>
      <c r="ARW2" s="703"/>
      <c r="ARX2" s="703"/>
      <c r="ARY2" s="703"/>
      <c r="ARZ2" s="703"/>
      <c r="ASA2" s="703"/>
      <c r="ASB2" s="703"/>
      <c r="ASC2" s="703"/>
      <c r="ASD2" s="703"/>
      <c r="ASE2" s="703"/>
      <c r="ASF2" s="703"/>
      <c r="ASG2" s="703"/>
      <c r="ASH2" s="703"/>
      <c r="ASI2" s="703"/>
      <c r="ASJ2" s="703"/>
      <c r="ASK2" s="703"/>
      <c r="ASL2" s="703"/>
      <c r="ASM2" s="703"/>
      <c r="ASN2" s="703"/>
      <c r="ASO2" s="703"/>
      <c r="ASP2" s="703"/>
      <c r="ASQ2" s="703"/>
      <c r="ASR2" s="703"/>
      <c r="ASS2" s="703"/>
      <c r="AST2" s="703"/>
      <c r="ASU2" s="703"/>
      <c r="ASV2" s="703"/>
      <c r="ASW2" s="703"/>
      <c r="ASX2" s="703"/>
      <c r="ASY2" s="703"/>
      <c r="ASZ2" s="703"/>
      <c r="ATA2" s="703"/>
      <c r="ATB2" s="703"/>
      <c r="ATC2" s="703"/>
      <c r="ATD2" s="703"/>
      <c r="ATE2" s="703"/>
      <c r="ATF2" s="703"/>
      <c r="ATG2" s="703"/>
      <c r="ATH2" s="703"/>
      <c r="ATI2" s="703"/>
      <c r="ATJ2" s="703"/>
      <c r="ATK2" s="703"/>
      <c r="ATL2" s="703"/>
      <c r="ATM2" s="703"/>
      <c r="ATN2" s="703"/>
      <c r="ATO2" s="703"/>
      <c r="ATP2" s="703"/>
      <c r="ATQ2" s="703"/>
      <c r="ATR2" s="703"/>
      <c r="ATS2" s="703"/>
      <c r="ATT2" s="703"/>
      <c r="ATU2" s="703"/>
      <c r="ATV2" s="703"/>
      <c r="ATW2" s="703"/>
      <c r="ATX2" s="703"/>
      <c r="ATY2" s="703"/>
      <c r="ATZ2" s="703"/>
      <c r="AUA2" s="703"/>
      <c r="AUB2" s="703"/>
      <c r="AUC2" s="703"/>
      <c r="AUD2" s="703"/>
      <c r="AUE2" s="703"/>
      <c r="AUF2" s="703"/>
      <c r="AUG2" s="703"/>
      <c r="AUH2" s="703"/>
      <c r="AUI2" s="703"/>
      <c r="AUJ2" s="703"/>
      <c r="AUK2" s="703"/>
      <c r="AUL2" s="703"/>
      <c r="AUM2" s="703"/>
      <c r="AUN2" s="703"/>
      <c r="AUO2" s="703"/>
      <c r="AUP2" s="703"/>
      <c r="AUQ2" s="703"/>
      <c r="AUR2" s="703"/>
      <c r="AUS2" s="703"/>
      <c r="AUT2" s="703"/>
      <c r="AUU2" s="703"/>
      <c r="AUV2" s="703"/>
      <c r="AUW2" s="703"/>
      <c r="AUX2" s="703"/>
      <c r="AUY2" s="703"/>
      <c r="AUZ2" s="703"/>
      <c r="AVA2" s="703"/>
      <c r="AVB2" s="703"/>
      <c r="AVC2" s="703"/>
      <c r="AVD2" s="703"/>
      <c r="AVE2" s="703"/>
      <c r="AVF2" s="703"/>
      <c r="AVG2" s="703"/>
      <c r="AVH2" s="703"/>
      <c r="AVI2" s="703"/>
      <c r="AVJ2" s="703"/>
      <c r="AVK2" s="703"/>
      <c r="AVL2" s="703"/>
      <c r="AVM2" s="703"/>
      <c r="AVN2" s="703"/>
      <c r="AVO2" s="703"/>
      <c r="AVP2" s="703"/>
      <c r="AVQ2" s="703"/>
      <c r="AVR2" s="703"/>
      <c r="AVS2" s="703"/>
      <c r="AVT2" s="703"/>
      <c r="AVU2" s="703"/>
      <c r="AVV2" s="703"/>
      <c r="AVW2" s="703"/>
      <c r="AVX2" s="703"/>
      <c r="AVY2" s="703"/>
      <c r="AVZ2" s="703"/>
      <c r="AWA2" s="703"/>
      <c r="AWB2" s="703"/>
      <c r="AWC2" s="703"/>
      <c r="AWD2" s="703"/>
      <c r="AWE2" s="703"/>
      <c r="AWF2" s="703"/>
      <c r="AWG2" s="703"/>
      <c r="AWH2" s="703"/>
      <c r="AWI2" s="703"/>
      <c r="AWJ2" s="703"/>
      <c r="AWK2" s="703"/>
      <c r="AWL2" s="703"/>
      <c r="AWM2" s="703"/>
      <c r="AWN2" s="703"/>
      <c r="AWO2" s="703"/>
      <c r="AWP2" s="703"/>
      <c r="AWQ2" s="703"/>
      <c r="AWR2" s="703"/>
      <c r="AWS2" s="703"/>
      <c r="AWT2" s="703"/>
      <c r="AWU2" s="703"/>
      <c r="AWV2" s="703"/>
      <c r="AWW2" s="703"/>
      <c r="AWX2" s="703"/>
      <c r="AWY2" s="703"/>
      <c r="AWZ2" s="703"/>
      <c r="AXA2" s="703"/>
      <c r="AXB2" s="703"/>
      <c r="AXC2" s="703"/>
      <c r="AXD2" s="703"/>
      <c r="AXE2" s="703"/>
      <c r="AXF2" s="703"/>
      <c r="AXG2" s="703"/>
      <c r="AXH2" s="703"/>
      <c r="AXI2" s="703"/>
      <c r="AXJ2" s="703"/>
      <c r="AXK2" s="703"/>
      <c r="AXL2" s="703"/>
      <c r="AXM2" s="703"/>
      <c r="AXN2" s="703"/>
      <c r="AXO2" s="703"/>
      <c r="AXP2" s="703"/>
      <c r="AXQ2" s="703"/>
      <c r="AXR2" s="703"/>
      <c r="AXS2" s="703"/>
      <c r="AXT2" s="703"/>
      <c r="AXU2" s="703"/>
      <c r="AXV2" s="703"/>
      <c r="AXW2" s="703"/>
      <c r="AXX2" s="703"/>
      <c r="AXY2" s="703"/>
      <c r="AXZ2" s="703"/>
      <c r="AYA2" s="703"/>
      <c r="AYB2" s="703"/>
      <c r="AYC2" s="703"/>
      <c r="AYD2" s="703"/>
      <c r="AYE2" s="703"/>
      <c r="AYF2" s="703"/>
      <c r="AYG2" s="703"/>
      <c r="AYH2" s="703"/>
      <c r="AYI2" s="703"/>
      <c r="AYJ2" s="703"/>
      <c r="AYK2" s="703"/>
      <c r="AYL2" s="703"/>
      <c r="AYM2" s="703"/>
      <c r="AYN2" s="703"/>
      <c r="AYO2" s="703"/>
      <c r="AYP2" s="703"/>
      <c r="AYQ2" s="703"/>
      <c r="AYR2" s="703"/>
      <c r="AYS2" s="703"/>
      <c r="AYT2" s="703"/>
      <c r="AYU2" s="703"/>
      <c r="AYV2" s="703"/>
      <c r="AYW2" s="703"/>
      <c r="AYX2" s="703"/>
      <c r="AYY2" s="703"/>
      <c r="AYZ2" s="703"/>
      <c r="AZA2" s="703"/>
      <c r="AZB2" s="703"/>
      <c r="AZC2" s="703"/>
      <c r="AZD2" s="703"/>
      <c r="AZE2" s="703"/>
      <c r="AZF2" s="703"/>
      <c r="AZG2" s="703"/>
      <c r="AZH2" s="703"/>
      <c r="AZI2" s="703"/>
      <c r="AZJ2" s="703"/>
      <c r="AZK2" s="703"/>
      <c r="AZL2" s="703"/>
      <c r="AZM2" s="703"/>
      <c r="AZN2" s="703"/>
      <c r="AZO2" s="703"/>
      <c r="AZP2" s="703"/>
      <c r="AZQ2" s="703"/>
      <c r="AZR2" s="703"/>
      <c r="AZS2" s="703"/>
      <c r="AZT2" s="703"/>
      <c r="AZU2" s="703"/>
      <c r="AZV2" s="703"/>
      <c r="AZW2" s="703"/>
      <c r="AZX2" s="703"/>
      <c r="AZY2" s="703"/>
      <c r="AZZ2" s="703"/>
      <c r="BAA2" s="703"/>
      <c r="BAB2" s="703"/>
      <c r="BAC2" s="703"/>
      <c r="BAD2" s="703"/>
      <c r="BAE2" s="703"/>
      <c r="BAF2" s="703"/>
      <c r="BAG2" s="703"/>
      <c r="BAH2" s="703"/>
      <c r="BAI2" s="703"/>
      <c r="BAJ2" s="703"/>
      <c r="BAK2" s="703"/>
      <c r="BAL2" s="703"/>
      <c r="BAM2" s="703"/>
      <c r="BAN2" s="703"/>
      <c r="BAO2" s="703"/>
      <c r="BAP2" s="703"/>
      <c r="BAQ2" s="703"/>
      <c r="BAR2" s="703"/>
      <c r="BAS2" s="703"/>
      <c r="BAT2" s="703"/>
      <c r="BAU2" s="703"/>
      <c r="BAV2" s="703"/>
      <c r="BAW2" s="703"/>
      <c r="BAX2" s="703"/>
      <c r="BAY2" s="703"/>
      <c r="BAZ2" s="703"/>
      <c r="BBA2" s="703"/>
      <c r="BBB2" s="703"/>
      <c r="BBC2" s="703"/>
      <c r="BBD2" s="703"/>
      <c r="BBE2" s="703"/>
      <c r="BBF2" s="703"/>
      <c r="BBG2" s="703"/>
      <c r="BBH2" s="703"/>
      <c r="BBI2" s="703"/>
      <c r="BBJ2" s="703"/>
      <c r="BBK2" s="703"/>
      <c r="BBL2" s="703"/>
      <c r="BBM2" s="703"/>
      <c r="BBN2" s="703"/>
      <c r="BBO2" s="703"/>
      <c r="BBP2" s="703"/>
      <c r="BBQ2" s="703"/>
      <c r="BBR2" s="703"/>
      <c r="BBS2" s="703"/>
      <c r="BBT2" s="703"/>
      <c r="BBU2" s="703"/>
      <c r="BBV2" s="703"/>
      <c r="BBW2" s="703"/>
      <c r="BBX2" s="703"/>
      <c r="BBY2" s="703"/>
      <c r="BBZ2" s="703"/>
      <c r="BCA2" s="703"/>
      <c r="BCB2" s="703"/>
      <c r="BCC2" s="703"/>
      <c r="BCD2" s="703"/>
      <c r="BCE2" s="703"/>
      <c r="BCF2" s="703"/>
      <c r="BCG2" s="703"/>
      <c r="BCH2" s="703"/>
      <c r="BCI2" s="703"/>
      <c r="BCJ2" s="703"/>
      <c r="BCK2" s="703"/>
      <c r="BCL2" s="703"/>
      <c r="BCM2" s="703"/>
      <c r="BCN2" s="703"/>
      <c r="BCO2" s="703"/>
      <c r="BCP2" s="703"/>
      <c r="BCQ2" s="703"/>
      <c r="BCR2" s="703"/>
      <c r="BCS2" s="703"/>
      <c r="BCT2" s="703"/>
      <c r="BCU2" s="703"/>
      <c r="BCV2" s="703"/>
      <c r="BCW2" s="703"/>
      <c r="BCX2" s="703"/>
      <c r="BCY2" s="703"/>
      <c r="BCZ2" s="703"/>
      <c r="BDA2" s="703"/>
      <c r="BDB2" s="703"/>
      <c r="BDC2" s="703"/>
      <c r="BDD2" s="703"/>
      <c r="BDE2" s="703"/>
      <c r="BDF2" s="703"/>
      <c r="BDG2" s="703"/>
      <c r="BDH2" s="703"/>
      <c r="BDI2" s="703"/>
      <c r="BDJ2" s="703"/>
      <c r="BDK2" s="703"/>
      <c r="BDL2" s="703"/>
      <c r="BDM2" s="703"/>
      <c r="BDN2" s="703"/>
      <c r="BDO2" s="703"/>
      <c r="BDP2" s="703"/>
      <c r="BDQ2" s="703"/>
      <c r="BDR2" s="703"/>
      <c r="BDS2" s="703"/>
      <c r="BDT2" s="703"/>
      <c r="BDU2" s="703"/>
      <c r="BDV2" s="703"/>
      <c r="BDW2" s="703"/>
      <c r="BDX2" s="703"/>
      <c r="BDY2" s="703"/>
      <c r="BDZ2" s="703"/>
      <c r="BEA2" s="703"/>
      <c r="BEB2" s="703"/>
      <c r="BEC2" s="703"/>
      <c r="BED2" s="703"/>
      <c r="BEE2" s="703"/>
      <c r="BEF2" s="703"/>
      <c r="BEG2" s="703"/>
      <c r="BEH2" s="703"/>
      <c r="BEI2" s="703"/>
      <c r="BEJ2" s="703"/>
      <c r="BEK2" s="703"/>
      <c r="BEL2" s="703"/>
      <c r="BEM2" s="703"/>
      <c r="BEN2" s="703"/>
      <c r="BEO2" s="703"/>
      <c r="BEP2" s="703"/>
      <c r="BEQ2" s="703"/>
      <c r="BER2" s="703"/>
      <c r="BES2" s="703"/>
      <c r="BET2" s="703"/>
      <c r="BEU2" s="703"/>
      <c r="BEV2" s="703"/>
      <c r="BEW2" s="703"/>
      <c r="BEX2" s="703"/>
      <c r="BEY2" s="703"/>
      <c r="BEZ2" s="703"/>
      <c r="BFA2" s="703"/>
      <c r="BFB2" s="703"/>
      <c r="BFC2" s="703"/>
      <c r="BFD2" s="703"/>
      <c r="BFE2" s="703"/>
      <c r="BFF2" s="703"/>
      <c r="BFG2" s="703"/>
      <c r="BFH2" s="703"/>
      <c r="BFI2" s="703"/>
      <c r="BFJ2" s="703"/>
      <c r="BFK2" s="703"/>
      <c r="BFL2" s="703"/>
      <c r="BFM2" s="703"/>
      <c r="BFN2" s="703"/>
      <c r="BFO2" s="703"/>
      <c r="BFP2" s="703"/>
      <c r="BFQ2" s="703"/>
      <c r="BFR2" s="703"/>
      <c r="BFS2" s="703"/>
      <c r="BFT2" s="703"/>
      <c r="BFU2" s="703"/>
      <c r="BFV2" s="703"/>
      <c r="BFW2" s="703"/>
      <c r="BFX2" s="703"/>
      <c r="BFY2" s="703"/>
      <c r="BFZ2" s="703"/>
      <c r="BGA2" s="703"/>
      <c r="BGB2" s="703"/>
      <c r="BGC2" s="703"/>
      <c r="BGD2" s="703"/>
      <c r="BGE2" s="703"/>
      <c r="BGF2" s="703"/>
      <c r="BGG2" s="703"/>
      <c r="BGH2" s="703"/>
      <c r="BGI2" s="703"/>
      <c r="BGJ2" s="703"/>
      <c r="BGK2" s="703"/>
      <c r="BGL2" s="703"/>
      <c r="BGM2" s="703"/>
      <c r="BGN2" s="703"/>
      <c r="BGO2" s="703"/>
      <c r="BGP2" s="703"/>
      <c r="BGQ2" s="703"/>
      <c r="BGR2" s="703"/>
      <c r="BGS2" s="703"/>
      <c r="BGT2" s="703"/>
      <c r="BGU2" s="703"/>
      <c r="BGV2" s="703"/>
      <c r="BGW2" s="703"/>
      <c r="BGX2" s="703"/>
      <c r="BGY2" s="703"/>
      <c r="BGZ2" s="703"/>
      <c r="BHA2" s="703"/>
      <c r="BHB2" s="703"/>
      <c r="BHC2" s="703"/>
      <c r="BHD2" s="703"/>
      <c r="BHE2" s="703"/>
      <c r="BHF2" s="703"/>
      <c r="BHG2" s="703"/>
      <c r="BHH2" s="703"/>
      <c r="BHI2" s="703"/>
      <c r="BHJ2" s="703"/>
      <c r="BHK2" s="703"/>
      <c r="BHL2" s="703"/>
      <c r="BHM2" s="703"/>
      <c r="BHN2" s="703"/>
      <c r="BHO2" s="703"/>
      <c r="BHP2" s="703"/>
      <c r="BHQ2" s="703"/>
      <c r="BHR2" s="703"/>
      <c r="BHS2" s="703"/>
      <c r="BHT2" s="703"/>
      <c r="BHU2" s="703"/>
      <c r="BHV2" s="703"/>
      <c r="BHW2" s="703"/>
      <c r="BHX2" s="703"/>
      <c r="BHY2" s="703"/>
      <c r="BHZ2" s="703"/>
      <c r="BIA2" s="703"/>
      <c r="BIB2" s="703"/>
      <c r="BIC2" s="703"/>
      <c r="BID2" s="703"/>
      <c r="BIE2" s="703"/>
      <c r="BIF2" s="703"/>
      <c r="BIG2" s="703"/>
      <c r="BIH2" s="703"/>
      <c r="BII2" s="703"/>
      <c r="BIJ2" s="703"/>
      <c r="BIK2" s="703"/>
      <c r="BIL2" s="703"/>
      <c r="BIM2" s="703"/>
      <c r="BIN2" s="703"/>
      <c r="BIO2" s="703"/>
      <c r="BIP2" s="703"/>
      <c r="BIQ2" s="703"/>
      <c r="BIR2" s="703"/>
      <c r="BIS2" s="703"/>
      <c r="BIT2" s="703"/>
      <c r="BIU2" s="703"/>
      <c r="BIV2" s="703"/>
      <c r="BIW2" s="703"/>
      <c r="BIX2" s="703"/>
      <c r="BIY2" s="703"/>
      <c r="BIZ2" s="703"/>
      <c r="BJA2" s="703"/>
      <c r="BJB2" s="703"/>
      <c r="BJC2" s="703"/>
      <c r="BJD2" s="703"/>
      <c r="BJE2" s="703"/>
      <c r="BJF2" s="703"/>
      <c r="BJG2" s="703"/>
      <c r="BJH2" s="703"/>
      <c r="BJI2" s="703"/>
      <c r="BJJ2" s="703"/>
      <c r="BJK2" s="703"/>
      <c r="BJL2" s="703"/>
      <c r="BJM2" s="703"/>
      <c r="BJN2" s="703"/>
      <c r="BJO2" s="703"/>
      <c r="BJP2" s="703"/>
      <c r="BJQ2" s="703"/>
      <c r="BJR2" s="703"/>
      <c r="BJS2" s="703"/>
      <c r="BJT2" s="703"/>
      <c r="BJU2" s="703"/>
      <c r="BJV2" s="703"/>
      <c r="BJW2" s="703"/>
      <c r="BJX2" s="703"/>
      <c r="BJY2" s="703"/>
      <c r="BJZ2" s="703"/>
      <c r="BKA2" s="703"/>
      <c r="BKB2" s="703"/>
      <c r="BKC2" s="703"/>
      <c r="BKD2" s="703"/>
      <c r="BKE2" s="703"/>
      <c r="BKF2" s="703"/>
      <c r="BKG2" s="703"/>
      <c r="BKH2" s="703"/>
      <c r="BKI2" s="703"/>
      <c r="BKJ2" s="703"/>
      <c r="BKK2" s="703"/>
      <c r="BKL2" s="703"/>
      <c r="BKM2" s="703"/>
      <c r="BKN2" s="703"/>
      <c r="BKO2" s="703"/>
      <c r="BKP2" s="703"/>
      <c r="BKQ2" s="703"/>
      <c r="BKR2" s="703"/>
      <c r="BKS2" s="703"/>
      <c r="BKT2" s="703"/>
      <c r="BKU2" s="703"/>
      <c r="BKV2" s="703"/>
      <c r="BKW2" s="703"/>
      <c r="BKX2" s="703"/>
      <c r="BKY2" s="703"/>
      <c r="BKZ2" s="703"/>
      <c r="BLA2" s="703"/>
      <c r="BLB2" s="703"/>
      <c r="BLC2" s="703"/>
      <c r="BLD2" s="703"/>
      <c r="BLE2" s="703"/>
      <c r="BLF2" s="703"/>
      <c r="BLG2" s="703"/>
      <c r="BLH2" s="703"/>
      <c r="BLI2" s="703"/>
      <c r="BLJ2" s="703"/>
      <c r="BLK2" s="703"/>
      <c r="BLL2" s="703"/>
      <c r="BLM2" s="703"/>
      <c r="BLN2" s="703"/>
      <c r="BLO2" s="703"/>
      <c r="BLP2" s="703"/>
      <c r="BLQ2" s="703"/>
      <c r="BLR2" s="703"/>
      <c r="BLS2" s="703"/>
      <c r="BLT2" s="703"/>
      <c r="BLU2" s="703"/>
      <c r="BLV2" s="703"/>
      <c r="BLW2" s="703"/>
      <c r="BLX2" s="703"/>
      <c r="BLY2" s="703"/>
      <c r="BLZ2" s="703"/>
      <c r="BMA2" s="703"/>
      <c r="BMB2" s="703"/>
      <c r="BMC2" s="703"/>
      <c r="BMD2" s="703"/>
      <c r="BME2" s="703"/>
      <c r="BMF2" s="703"/>
      <c r="BMG2" s="703"/>
      <c r="BMH2" s="703"/>
      <c r="BMI2" s="703"/>
      <c r="BMJ2" s="703"/>
      <c r="BMK2" s="703"/>
      <c r="BML2" s="703"/>
      <c r="BMM2" s="703"/>
      <c r="BMN2" s="703"/>
      <c r="BMO2" s="703"/>
      <c r="BMP2" s="703"/>
      <c r="BMQ2" s="703"/>
      <c r="BMR2" s="703"/>
      <c r="BMS2" s="703"/>
      <c r="BMT2" s="703"/>
      <c r="BMU2" s="703"/>
      <c r="BMV2" s="703"/>
      <c r="BMW2" s="703"/>
      <c r="BMX2" s="703"/>
      <c r="BMY2" s="703"/>
      <c r="BMZ2" s="703"/>
      <c r="BNA2" s="703"/>
      <c r="BNB2" s="703"/>
      <c r="BNC2" s="703"/>
      <c r="BND2" s="703"/>
      <c r="BNE2" s="703"/>
      <c r="BNF2" s="703"/>
      <c r="BNG2" s="703"/>
      <c r="BNH2" s="703"/>
      <c r="BNI2" s="703"/>
      <c r="BNJ2" s="703"/>
      <c r="BNK2" s="703"/>
      <c r="BNL2" s="703"/>
      <c r="BNM2" s="703"/>
      <c r="BNN2" s="703"/>
      <c r="BNO2" s="703"/>
      <c r="BNP2" s="703"/>
      <c r="BNQ2" s="703"/>
      <c r="BNR2" s="703"/>
      <c r="BNS2" s="703"/>
      <c r="BNT2" s="703"/>
      <c r="BNU2" s="703"/>
      <c r="BNV2" s="703"/>
      <c r="BNW2" s="703"/>
      <c r="BNX2" s="703"/>
      <c r="BNY2" s="703"/>
      <c r="BNZ2" s="703"/>
      <c r="BOA2" s="703"/>
      <c r="BOB2" s="703"/>
      <c r="BOC2" s="703"/>
      <c r="BOD2" s="703"/>
      <c r="BOE2" s="703"/>
      <c r="BOF2" s="703"/>
      <c r="BOG2" s="703"/>
      <c r="BOH2" s="703"/>
      <c r="BOI2" s="703"/>
      <c r="BOJ2" s="703"/>
      <c r="BOK2" s="703"/>
      <c r="BOL2" s="703"/>
      <c r="BOM2" s="703"/>
      <c r="BON2" s="703"/>
      <c r="BOO2" s="703"/>
      <c r="BOP2" s="703"/>
      <c r="BOQ2" s="703"/>
      <c r="BOR2" s="703"/>
      <c r="BOS2" s="703"/>
      <c r="BOT2" s="703"/>
      <c r="BOU2" s="703"/>
      <c r="BOV2" s="703"/>
      <c r="BOW2" s="703"/>
      <c r="BOX2" s="703"/>
      <c r="BOY2" s="703"/>
      <c r="BOZ2" s="703"/>
      <c r="BPA2" s="703"/>
      <c r="BPB2" s="703"/>
      <c r="BPC2" s="703"/>
      <c r="BPD2" s="703"/>
      <c r="BPE2" s="703"/>
      <c r="BPF2" s="703"/>
      <c r="BPG2" s="703"/>
      <c r="BPH2" s="703"/>
      <c r="BPI2" s="703"/>
      <c r="BPJ2" s="703"/>
      <c r="BPK2" s="703"/>
      <c r="BPL2" s="703"/>
      <c r="BPM2" s="703"/>
      <c r="BPN2" s="703"/>
      <c r="BPO2" s="703"/>
      <c r="BPP2" s="703"/>
      <c r="BPQ2" s="703"/>
      <c r="BPR2" s="703"/>
      <c r="BPS2" s="703"/>
      <c r="BPT2" s="703"/>
      <c r="BPU2" s="703"/>
      <c r="BPV2" s="703"/>
      <c r="BPW2" s="703"/>
      <c r="BPX2" s="703"/>
      <c r="BPY2" s="703"/>
      <c r="BPZ2" s="703"/>
      <c r="BQA2" s="703"/>
      <c r="BQB2" s="703"/>
      <c r="BQC2" s="703"/>
      <c r="BQD2" s="703"/>
      <c r="BQE2" s="703"/>
      <c r="BQF2" s="703"/>
      <c r="BQG2" s="703"/>
      <c r="BQH2" s="703"/>
      <c r="BQI2" s="703"/>
      <c r="BQJ2" s="703"/>
      <c r="BQK2" s="703"/>
      <c r="BQL2" s="703"/>
      <c r="BQM2" s="703"/>
      <c r="BQN2" s="703"/>
      <c r="BQO2" s="703"/>
      <c r="BQP2" s="703"/>
      <c r="BQQ2" s="703"/>
      <c r="BQR2" s="703"/>
      <c r="BQS2" s="703"/>
      <c r="BQT2" s="703"/>
      <c r="BQU2" s="703"/>
      <c r="BQV2" s="703"/>
      <c r="BQW2" s="703"/>
      <c r="BQX2" s="703"/>
      <c r="BQY2" s="703"/>
      <c r="BQZ2" s="703"/>
      <c r="BRA2" s="703"/>
      <c r="BRB2" s="703"/>
      <c r="BRC2" s="703"/>
      <c r="BRD2" s="703"/>
      <c r="BRE2" s="703"/>
      <c r="BRF2" s="703"/>
      <c r="BRG2" s="703"/>
      <c r="BRH2" s="703"/>
      <c r="BRI2" s="703"/>
      <c r="BRJ2" s="703"/>
      <c r="BRK2" s="703"/>
      <c r="BRL2" s="703"/>
      <c r="BRM2" s="703"/>
      <c r="BRN2" s="703"/>
      <c r="BRO2" s="703"/>
      <c r="BRP2" s="703"/>
      <c r="BRQ2" s="703"/>
      <c r="BRR2" s="703"/>
      <c r="BRS2" s="703"/>
      <c r="BRT2" s="703"/>
      <c r="BRU2" s="703"/>
      <c r="BRV2" s="703"/>
      <c r="BRW2" s="703"/>
      <c r="BRX2" s="703"/>
      <c r="BRY2" s="703"/>
      <c r="BRZ2" s="703"/>
      <c r="BSA2" s="703"/>
      <c r="BSB2" s="703"/>
      <c r="BSC2" s="703"/>
      <c r="BSD2" s="703"/>
      <c r="BSE2" s="703"/>
      <c r="BSF2" s="703"/>
      <c r="BSG2" s="703"/>
      <c r="BSH2" s="703"/>
      <c r="BSI2" s="703"/>
      <c r="BSJ2" s="703"/>
      <c r="BSK2" s="703"/>
      <c r="BSL2" s="703"/>
      <c r="BSM2" s="703"/>
      <c r="BSN2" s="703"/>
      <c r="BSO2" s="703"/>
      <c r="BSP2" s="703"/>
      <c r="BSQ2" s="703"/>
      <c r="BSR2" s="703"/>
      <c r="BSS2" s="703"/>
      <c r="BST2" s="703"/>
      <c r="BSU2" s="703"/>
      <c r="BSV2" s="703"/>
      <c r="BSW2" s="703"/>
      <c r="BSX2" s="703"/>
      <c r="BSY2" s="703"/>
      <c r="BSZ2" s="703"/>
      <c r="BTA2" s="703"/>
      <c r="BTB2" s="703"/>
      <c r="BTC2" s="703"/>
      <c r="BTD2" s="703"/>
      <c r="BTE2" s="703"/>
      <c r="BTF2" s="703"/>
      <c r="BTG2" s="703"/>
      <c r="BTH2" s="703"/>
      <c r="BTI2" s="703"/>
      <c r="BTJ2" s="703"/>
      <c r="BTK2" s="703"/>
      <c r="BTL2" s="703"/>
      <c r="BTM2" s="703"/>
      <c r="BTN2" s="703"/>
      <c r="BTO2" s="703"/>
      <c r="BTP2" s="703"/>
      <c r="BTQ2" s="703"/>
      <c r="BTR2" s="703"/>
      <c r="BTS2" s="703"/>
      <c r="BTT2" s="703"/>
      <c r="BTU2" s="703"/>
      <c r="BTV2" s="703"/>
      <c r="BTW2" s="703"/>
      <c r="BTX2" s="703"/>
      <c r="BTY2" s="703"/>
      <c r="BTZ2" s="703"/>
      <c r="BUA2" s="703"/>
      <c r="BUB2" s="703"/>
      <c r="BUC2" s="703"/>
      <c r="BUD2" s="703"/>
      <c r="BUE2" s="703"/>
      <c r="BUF2" s="703"/>
      <c r="BUG2" s="703"/>
      <c r="BUH2" s="703"/>
      <c r="BUI2" s="703"/>
      <c r="BUJ2" s="703"/>
      <c r="BUK2" s="703"/>
      <c r="BUL2" s="703"/>
      <c r="BUM2" s="703"/>
      <c r="BUN2" s="703"/>
      <c r="BUO2" s="703"/>
      <c r="BUP2" s="703"/>
      <c r="BUQ2" s="703"/>
      <c r="BUR2" s="703"/>
      <c r="BUS2" s="703"/>
      <c r="BUT2" s="703"/>
      <c r="BUU2" s="703"/>
      <c r="BUV2" s="703"/>
      <c r="BUW2" s="703"/>
      <c r="BUX2" s="703"/>
      <c r="BUY2" s="703"/>
      <c r="BUZ2" s="703"/>
      <c r="BVA2" s="703"/>
      <c r="BVB2" s="703"/>
      <c r="BVC2" s="703"/>
      <c r="BVD2" s="703"/>
      <c r="BVE2" s="703"/>
      <c r="BVF2" s="703"/>
      <c r="BVG2" s="703"/>
      <c r="BVH2" s="703"/>
      <c r="BVI2" s="703"/>
      <c r="BVJ2" s="703"/>
      <c r="BVK2" s="703"/>
      <c r="BVL2" s="703"/>
      <c r="BVM2" s="703"/>
      <c r="BVN2" s="703"/>
      <c r="BVO2" s="703"/>
      <c r="BVP2" s="703"/>
      <c r="BVQ2" s="703"/>
      <c r="BVR2" s="703"/>
      <c r="BVS2" s="703"/>
      <c r="BVT2" s="703"/>
      <c r="BVU2" s="703"/>
      <c r="BVV2" s="703"/>
      <c r="BVW2" s="703"/>
      <c r="BVX2" s="703"/>
      <c r="BVY2" s="703"/>
      <c r="BVZ2" s="703"/>
      <c r="BWA2" s="703"/>
      <c r="BWB2" s="703"/>
      <c r="BWC2" s="703"/>
      <c r="BWD2" s="703"/>
      <c r="BWE2" s="703"/>
      <c r="BWF2" s="703"/>
      <c r="BWG2" s="703"/>
      <c r="BWH2" s="703"/>
      <c r="BWI2" s="703"/>
      <c r="BWJ2" s="703"/>
      <c r="BWK2" s="703"/>
      <c r="BWL2" s="703"/>
      <c r="BWM2" s="703"/>
      <c r="BWN2" s="703"/>
      <c r="BWO2" s="703"/>
      <c r="BWP2" s="703"/>
      <c r="BWQ2" s="703"/>
      <c r="BWR2" s="703"/>
      <c r="BWS2" s="703"/>
      <c r="BWT2" s="703"/>
      <c r="BWU2" s="703"/>
      <c r="BWV2" s="703"/>
      <c r="BWW2" s="703"/>
      <c r="BWX2" s="703"/>
      <c r="BWY2" s="703"/>
      <c r="BWZ2" s="703"/>
      <c r="BXA2" s="703"/>
      <c r="BXB2" s="703"/>
      <c r="BXC2" s="703"/>
      <c r="BXD2" s="703"/>
      <c r="BXE2" s="703"/>
      <c r="BXF2" s="703"/>
      <c r="BXG2" s="703"/>
      <c r="BXH2" s="703"/>
      <c r="BXI2" s="703"/>
      <c r="BXJ2" s="703"/>
      <c r="BXK2" s="703"/>
      <c r="BXL2" s="703"/>
      <c r="BXM2" s="703"/>
      <c r="BXN2" s="703"/>
      <c r="BXO2" s="703"/>
      <c r="BXP2" s="703"/>
      <c r="BXQ2" s="703"/>
      <c r="BXR2" s="703"/>
      <c r="BXS2" s="703"/>
      <c r="BXT2" s="703"/>
      <c r="BXU2" s="703"/>
      <c r="BXV2" s="703"/>
      <c r="BXW2" s="703"/>
      <c r="BXX2" s="703"/>
      <c r="BXY2" s="703"/>
      <c r="BXZ2" s="703"/>
      <c r="BYA2" s="703"/>
      <c r="BYB2" s="703"/>
      <c r="BYC2" s="703"/>
      <c r="BYD2" s="703"/>
      <c r="BYE2" s="703"/>
      <c r="BYF2" s="703"/>
      <c r="BYG2" s="703"/>
      <c r="BYH2" s="703"/>
      <c r="BYI2" s="703"/>
      <c r="BYJ2" s="703"/>
      <c r="BYK2" s="703"/>
      <c r="BYL2" s="703"/>
      <c r="BYM2" s="703"/>
      <c r="BYN2" s="703"/>
      <c r="BYO2" s="703"/>
      <c r="BYP2" s="703"/>
      <c r="BYQ2" s="703"/>
      <c r="BYR2" s="703"/>
      <c r="BYS2" s="703"/>
      <c r="BYT2" s="703"/>
      <c r="BYU2" s="703"/>
      <c r="BYV2" s="703"/>
      <c r="BYW2" s="703"/>
      <c r="BYX2" s="703"/>
      <c r="BYY2" s="703"/>
      <c r="BYZ2" s="703"/>
      <c r="BZA2" s="703"/>
      <c r="BZB2" s="703"/>
      <c r="BZC2" s="703"/>
      <c r="BZD2" s="703"/>
      <c r="BZE2" s="703"/>
      <c r="BZF2" s="703"/>
      <c r="BZG2" s="703"/>
      <c r="BZH2" s="703"/>
      <c r="BZI2" s="703"/>
      <c r="BZJ2" s="703"/>
      <c r="BZK2" s="703"/>
      <c r="BZL2" s="703"/>
      <c r="BZM2" s="703"/>
      <c r="BZN2" s="703"/>
      <c r="BZO2" s="703"/>
      <c r="BZP2" s="703"/>
      <c r="BZQ2" s="703"/>
      <c r="BZR2" s="703"/>
      <c r="BZS2" s="703"/>
      <c r="BZT2" s="703"/>
      <c r="BZU2" s="703"/>
      <c r="BZV2" s="703"/>
      <c r="BZW2" s="703"/>
      <c r="BZX2" s="703"/>
      <c r="BZY2" s="703"/>
      <c r="BZZ2" s="703"/>
      <c r="CAA2" s="703"/>
      <c r="CAB2" s="703"/>
      <c r="CAC2" s="703"/>
      <c r="CAD2" s="703"/>
      <c r="CAE2" s="703"/>
      <c r="CAF2" s="703"/>
      <c r="CAG2" s="703"/>
      <c r="CAH2" s="703"/>
      <c r="CAI2" s="703"/>
      <c r="CAJ2" s="703"/>
      <c r="CAK2" s="703"/>
      <c r="CAL2" s="703"/>
      <c r="CAM2" s="703"/>
      <c r="CAN2" s="703"/>
      <c r="CAO2" s="703"/>
      <c r="CAP2" s="703"/>
      <c r="CAQ2" s="703"/>
      <c r="CAR2" s="703"/>
      <c r="CAS2" s="703"/>
      <c r="CAT2" s="703"/>
      <c r="CAU2" s="703"/>
      <c r="CAV2" s="703"/>
      <c r="CAW2" s="703"/>
      <c r="CAX2" s="703"/>
      <c r="CAY2" s="703"/>
      <c r="CAZ2" s="703"/>
      <c r="CBA2" s="703"/>
      <c r="CBB2" s="703"/>
      <c r="CBC2" s="703"/>
      <c r="CBD2" s="703"/>
      <c r="CBE2" s="703"/>
      <c r="CBF2" s="703"/>
      <c r="CBG2" s="703"/>
      <c r="CBH2" s="703"/>
      <c r="CBI2" s="703"/>
      <c r="CBJ2" s="703"/>
      <c r="CBK2" s="703"/>
      <c r="CBL2" s="703"/>
      <c r="CBM2" s="703"/>
      <c r="CBN2" s="703"/>
      <c r="CBO2" s="703"/>
      <c r="CBP2" s="703"/>
      <c r="CBQ2" s="703"/>
      <c r="CBR2" s="703"/>
      <c r="CBS2" s="703"/>
      <c r="CBT2" s="703"/>
      <c r="CBU2" s="703"/>
      <c r="CBV2" s="703"/>
      <c r="CBW2" s="703"/>
      <c r="CBX2" s="703"/>
      <c r="CBY2" s="703"/>
      <c r="CBZ2" s="703"/>
      <c r="CCA2" s="703"/>
      <c r="CCB2" s="703"/>
      <c r="CCC2" s="703"/>
      <c r="CCD2" s="703"/>
      <c r="CCE2" s="703"/>
      <c r="CCF2" s="703"/>
      <c r="CCG2" s="703"/>
      <c r="CCH2" s="703"/>
      <c r="CCI2" s="703"/>
      <c r="CCJ2" s="703"/>
      <c r="CCK2" s="703"/>
      <c r="CCL2" s="703"/>
      <c r="CCM2" s="703"/>
      <c r="CCN2" s="703"/>
      <c r="CCO2" s="703"/>
      <c r="CCP2" s="703"/>
      <c r="CCQ2" s="703"/>
      <c r="CCR2" s="703"/>
      <c r="CCS2" s="703"/>
      <c r="CCT2" s="703"/>
      <c r="CCU2" s="703"/>
      <c r="CCV2" s="703"/>
      <c r="CCW2" s="703"/>
      <c r="CCX2" s="703"/>
      <c r="CCY2" s="703"/>
      <c r="CCZ2" s="703"/>
      <c r="CDA2" s="703"/>
      <c r="CDB2" s="703"/>
      <c r="CDC2" s="703"/>
      <c r="CDD2" s="703"/>
      <c r="CDE2" s="703"/>
      <c r="CDF2" s="703"/>
      <c r="CDG2" s="703"/>
      <c r="CDH2" s="703"/>
      <c r="CDI2" s="703"/>
      <c r="CDJ2" s="703"/>
      <c r="CDK2" s="703"/>
      <c r="CDL2" s="703"/>
      <c r="CDM2" s="703"/>
      <c r="CDN2" s="703"/>
      <c r="CDO2" s="703"/>
      <c r="CDP2" s="703"/>
      <c r="CDQ2" s="703"/>
      <c r="CDR2" s="703"/>
      <c r="CDS2" s="703"/>
      <c r="CDT2" s="703"/>
      <c r="CDU2" s="703"/>
      <c r="CDV2" s="703"/>
      <c r="CDW2" s="703"/>
      <c r="CDX2" s="703"/>
      <c r="CDY2" s="703"/>
      <c r="CDZ2" s="703"/>
      <c r="CEA2" s="703"/>
      <c r="CEB2" s="703"/>
      <c r="CEC2" s="703"/>
      <c r="CED2" s="703"/>
      <c r="CEE2" s="703"/>
      <c r="CEF2" s="703"/>
      <c r="CEG2" s="703"/>
      <c r="CEH2" s="703"/>
      <c r="CEI2" s="703"/>
      <c r="CEJ2" s="703"/>
      <c r="CEK2" s="703"/>
      <c r="CEL2" s="703"/>
      <c r="CEM2" s="703"/>
      <c r="CEN2" s="703"/>
      <c r="CEO2" s="703"/>
      <c r="CEP2" s="703"/>
      <c r="CEQ2" s="703"/>
      <c r="CER2" s="703"/>
      <c r="CES2" s="703"/>
      <c r="CET2" s="703"/>
      <c r="CEU2" s="703"/>
      <c r="CEV2" s="703"/>
      <c r="CEW2" s="703"/>
      <c r="CEX2" s="703"/>
      <c r="CEY2" s="703"/>
      <c r="CEZ2" s="703"/>
      <c r="CFA2" s="703"/>
      <c r="CFB2" s="703"/>
      <c r="CFC2" s="703"/>
      <c r="CFD2" s="703"/>
      <c r="CFE2" s="703"/>
      <c r="CFF2" s="703"/>
      <c r="CFG2" s="703"/>
      <c r="CFH2" s="703"/>
      <c r="CFI2" s="703"/>
      <c r="CFJ2" s="703"/>
      <c r="CFK2" s="703"/>
      <c r="CFL2" s="703"/>
      <c r="CFM2" s="703"/>
      <c r="CFN2" s="703"/>
      <c r="CFO2" s="703"/>
      <c r="CFP2" s="703"/>
      <c r="CFQ2" s="703"/>
      <c r="CFR2" s="703"/>
      <c r="CFS2" s="703"/>
      <c r="CFT2" s="703"/>
      <c r="CFU2" s="703"/>
      <c r="CFV2" s="703"/>
      <c r="CFW2" s="703"/>
      <c r="CFX2" s="703"/>
      <c r="CFY2" s="703"/>
      <c r="CFZ2" s="703"/>
      <c r="CGA2" s="703"/>
      <c r="CGB2" s="703"/>
      <c r="CGC2" s="703"/>
      <c r="CGD2" s="703"/>
      <c r="CGE2" s="703"/>
      <c r="CGF2" s="703"/>
      <c r="CGG2" s="703"/>
      <c r="CGH2" s="703"/>
      <c r="CGI2" s="703"/>
      <c r="CGJ2" s="703"/>
      <c r="CGK2" s="703"/>
      <c r="CGL2" s="703"/>
      <c r="CGM2" s="703"/>
      <c r="CGN2" s="703"/>
      <c r="CGO2" s="703"/>
      <c r="CGP2" s="703"/>
      <c r="CGQ2" s="703"/>
      <c r="CGR2" s="703"/>
      <c r="CGS2" s="703"/>
      <c r="CGT2" s="703"/>
      <c r="CGU2" s="703"/>
      <c r="CGV2" s="703"/>
      <c r="CGW2" s="703"/>
      <c r="CGX2" s="703"/>
      <c r="CGY2" s="703"/>
      <c r="CGZ2" s="703"/>
      <c r="CHA2" s="703"/>
      <c r="CHB2" s="703"/>
      <c r="CHC2" s="703"/>
      <c r="CHD2" s="703"/>
      <c r="CHE2" s="703"/>
      <c r="CHF2" s="703"/>
      <c r="CHG2" s="703"/>
      <c r="CHH2" s="703"/>
      <c r="CHI2" s="703"/>
      <c r="CHJ2" s="703"/>
      <c r="CHK2" s="703"/>
      <c r="CHL2" s="703"/>
      <c r="CHM2" s="703"/>
      <c r="CHN2" s="703"/>
      <c r="CHO2" s="703"/>
      <c r="CHP2" s="703"/>
      <c r="CHQ2" s="703"/>
      <c r="CHR2" s="703"/>
      <c r="CHS2" s="703"/>
      <c r="CHT2" s="703"/>
      <c r="CHU2" s="703"/>
      <c r="CHV2" s="703"/>
      <c r="CHW2" s="703"/>
      <c r="CHX2" s="703"/>
      <c r="CHY2" s="703"/>
      <c r="CHZ2" s="703"/>
      <c r="CIA2" s="703"/>
      <c r="CIB2" s="703"/>
      <c r="CIC2" s="703"/>
      <c r="CID2" s="703"/>
      <c r="CIE2" s="703"/>
      <c r="CIF2" s="703"/>
      <c r="CIG2" s="703"/>
      <c r="CIH2" s="703"/>
      <c r="CII2" s="703"/>
      <c r="CIJ2" s="703"/>
      <c r="CIK2" s="703"/>
      <c r="CIL2" s="703"/>
      <c r="CIM2" s="703"/>
      <c r="CIN2" s="703"/>
      <c r="CIO2" s="703"/>
      <c r="CIP2" s="703"/>
      <c r="CIQ2" s="703"/>
      <c r="CIR2" s="703"/>
      <c r="CIS2" s="703"/>
      <c r="CIT2" s="703"/>
      <c r="CIU2" s="703"/>
      <c r="CIV2" s="703"/>
      <c r="CIW2" s="703"/>
      <c r="CIX2" s="703"/>
      <c r="CIY2" s="703"/>
      <c r="CIZ2" s="703"/>
      <c r="CJA2" s="703"/>
      <c r="CJB2" s="703"/>
      <c r="CJC2" s="703"/>
      <c r="CJD2" s="703"/>
      <c r="CJE2" s="703"/>
      <c r="CJF2" s="703"/>
      <c r="CJG2" s="703"/>
      <c r="CJH2" s="703"/>
      <c r="CJI2" s="703"/>
      <c r="CJJ2" s="703"/>
      <c r="CJK2" s="703"/>
      <c r="CJL2" s="703"/>
      <c r="CJM2" s="703"/>
      <c r="CJN2" s="703"/>
      <c r="CJO2" s="703"/>
      <c r="CJP2" s="703"/>
      <c r="CJQ2" s="703"/>
      <c r="CJR2" s="703"/>
      <c r="CJS2" s="703"/>
      <c r="CJT2" s="703"/>
      <c r="CJU2" s="703"/>
      <c r="CJV2" s="703"/>
      <c r="CJW2" s="703"/>
      <c r="CJX2" s="703"/>
      <c r="CJY2" s="703"/>
      <c r="CJZ2" s="703"/>
      <c r="CKA2" s="703"/>
      <c r="CKB2" s="703"/>
      <c r="CKC2" s="703"/>
      <c r="CKD2" s="703"/>
      <c r="CKE2" s="703"/>
      <c r="CKF2" s="703"/>
      <c r="CKG2" s="703"/>
      <c r="CKH2" s="703"/>
      <c r="CKI2" s="703"/>
      <c r="CKJ2" s="703"/>
      <c r="CKK2" s="703"/>
      <c r="CKL2" s="703"/>
      <c r="CKM2" s="703"/>
      <c r="CKN2" s="703"/>
      <c r="CKO2" s="703"/>
      <c r="CKP2" s="703"/>
      <c r="CKQ2" s="703"/>
      <c r="CKR2" s="703"/>
      <c r="CKS2" s="703"/>
      <c r="CKT2" s="703"/>
      <c r="CKU2" s="703"/>
      <c r="CKV2" s="703"/>
      <c r="CKW2" s="703"/>
      <c r="CKX2" s="703"/>
      <c r="CKY2" s="703"/>
      <c r="CKZ2" s="703"/>
      <c r="CLA2" s="703"/>
      <c r="CLB2" s="703"/>
      <c r="CLC2" s="703"/>
      <c r="CLD2" s="703"/>
      <c r="CLE2" s="703"/>
      <c r="CLF2" s="703"/>
      <c r="CLG2" s="703"/>
      <c r="CLH2" s="703"/>
      <c r="CLI2" s="703"/>
      <c r="CLJ2" s="703"/>
      <c r="CLK2" s="703"/>
      <c r="CLL2" s="703"/>
      <c r="CLM2" s="703"/>
      <c r="CLN2" s="703"/>
      <c r="CLO2" s="703"/>
      <c r="CLP2" s="703"/>
      <c r="CLQ2" s="703"/>
      <c r="CLR2" s="703"/>
      <c r="CLS2" s="703"/>
      <c r="CLT2" s="703"/>
      <c r="CLU2" s="703"/>
      <c r="CLV2" s="703"/>
      <c r="CLW2" s="703"/>
      <c r="CLX2" s="703"/>
      <c r="CLY2" s="703"/>
      <c r="CLZ2" s="703"/>
      <c r="CMA2" s="703"/>
      <c r="CMB2" s="703"/>
      <c r="CMC2" s="703"/>
      <c r="CMD2" s="703"/>
      <c r="CME2" s="703"/>
      <c r="CMF2" s="703"/>
      <c r="CMG2" s="703"/>
      <c r="CMH2" s="703"/>
      <c r="CMI2" s="703"/>
      <c r="CMJ2" s="703"/>
      <c r="CMK2" s="703"/>
      <c r="CML2" s="703"/>
      <c r="CMM2" s="703"/>
      <c r="CMN2" s="703"/>
      <c r="CMO2" s="703"/>
      <c r="CMP2" s="703"/>
      <c r="CMQ2" s="703"/>
      <c r="CMR2" s="703"/>
      <c r="CMS2" s="703"/>
      <c r="CMT2" s="703"/>
      <c r="CMU2" s="703"/>
      <c r="CMV2" s="703"/>
      <c r="CMW2" s="703"/>
      <c r="CMX2" s="703"/>
      <c r="CMY2" s="703"/>
      <c r="CMZ2" s="703"/>
      <c r="CNA2" s="703"/>
      <c r="CNB2" s="703"/>
      <c r="CNC2" s="703"/>
      <c r="CND2" s="703"/>
      <c r="CNE2" s="703"/>
      <c r="CNF2" s="703"/>
      <c r="CNG2" s="703"/>
      <c r="CNH2" s="703"/>
      <c r="CNI2" s="703"/>
      <c r="CNJ2" s="703"/>
      <c r="CNK2" s="703"/>
      <c r="CNL2" s="703"/>
      <c r="CNM2" s="703"/>
      <c r="CNN2" s="703"/>
      <c r="CNO2" s="703"/>
      <c r="CNP2" s="703"/>
      <c r="CNQ2" s="703"/>
      <c r="CNR2" s="703"/>
      <c r="CNS2" s="703"/>
      <c r="CNT2" s="703"/>
      <c r="CNU2" s="703"/>
      <c r="CNV2" s="703"/>
      <c r="CNW2" s="703"/>
      <c r="CNX2" s="703"/>
      <c r="CNY2" s="703"/>
      <c r="CNZ2" s="703"/>
      <c r="COA2" s="703"/>
      <c r="COB2" s="703"/>
      <c r="COC2" s="703"/>
      <c r="COD2" s="703"/>
      <c r="COE2" s="703"/>
      <c r="COF2" s="703"/>
      <c r="COG2" s="703"/>
      <c r="COH2" s="703"/>
      <c r="COI2" s="703"/>
      <c r="COJ2" s="703"/>
      <c r="COK2" s="703"/>
      <c r="COL2" s="703"/>
      <c r="COM2" s="703"/>
      <c r="CON2" s="703"/>
      <c r="COO2" s="703"/>
      <c r="COP2" s="703"/>
      <c r="COQ2" s="703"/>
      <c r="COR2" s="703"/>
      <c r="COS2" s="703"/>
      <c r="COT2" s="703"/>
      <c r="COU2" s="703"/>
      <c r="COV2" s="703"/>
      <c r="COW2" s="703"/>
      <c r="COX2" s="703"/>
      <c r="COY2" s="703"/>
      <c r="COZ2" s="703"/>
      <c r="CPA2" s="703"/>
      <c r="CPB2" s="703"/>
      <c r="CPC2" s="703"/>
      <c r="CPD2" s="703"/>
      <c r="CPE2" s="703"/>
      <c r="CPF2" s="703"/>
      <c r="CPG2" s="703"/>
      <c r="CPH2" s="703"/>
      <c r="CPI2" s="703"/>
      <c r="CPJ2" s="703"/>
      <c r="CPK2" s="703"/>
      <c r="CPL2" s="703"/>
      <c r="CPM2" s="703"/>
      <c r="CPN2" s="703"/>
      <c r="CPO2" s="703"/>
      <c r="CPP2" s="703"/>
      <c r="CPQ2" s="703"/>
      <c r="CPR2" s="703"/>
      <c r="CPS2" s="703"/>
      <c r="CPT2" s="703"/>
      <c r="CPU2" s="703"/>
      <c r="CPV2" s="703"/>
      <c r="CPW2" s="703"/>
      <c r="CPX2" s="703"/>
      <c r="CPY2" s="703"/>
      <c r="CPZ2" s="703"/>
      <c r="CQA2" s="703"/>
      <c r="CQB2" s="703"/>
      <c r="CQC2" s="703"/>
      <c r="CQD2" s="703"/>
      <c r="CQE2" s="703"/>
      <c r="CQF2" s="703"/>
      <c r="CQG2" s="703"/>
      <c r="CQH2" s="703"/>
      <c r="CQI2" s="703"/>
      <c r="CQJ2" s="703"/>
      <c r="CQK2" s="703"/>
      <c r="CQL2" s="703"/>
      <c r="CQM2" s="703"/>
      <c r="CQN2" s="703"/>
      <c r="CQO2" s="703"/>
      <c r="CQP2" s="703"/>
      <c r="CQQ2" s="703"/>
      <c r="CQR2" s="703"/>
      <c r="CQS2" s="703"/>
      <c r="CQT2" s="703"/>
      <c r="CQU2" s="703"/>
      <c r="CQV2" s="703"/>
      <c r="CQW2" s="703"/>
      <c r="CQX2" s="703"/>
      <c r="CQY2" s="703"/>
      <c r="CQZ2" s="703"/>
      <c r="CRA2" s="703"/>
      <c r="CRB2" s="703"/>
      <c r="CRC2" s="703"/>
      <c r="CRD2" s="703"/>
      <c r="CRE2" s="703"/>
      <c r="CRF2" s="703"/>
      <c r="CRG2" s="703"/>
      <c r="CRH2" s="703"/>
      <c r="CRI2" s="703"/>
      <c r="CRJ2" s="703"/>
      <c r="CRK2" s="703"/>
      <c r="CRL2" s="703"/>
      <c r="CRM2" s="703"/>
      <c r="CRN2" s="703"/>
      <c r="CRO2" s="703"/>
      <c r="CRP2" s="703"/>
      <c r="CRQ2" s="703"/>
      <c r="CRR2" s="703"/>
      <c r="CRS2" s="703"/>
      <c r="CRT2" s="703"/>
      <c r="CRU2" s="703"/>
      <c r="CRV2" s="703"/>
      <c r="CRW2" s="703"/>
      <c r="CRX2" s="703"/>
      <c r="CRY2" s="703"/>
      <c r="CRZ2" s="703"/>
      <c r="CSA2" s="703"/>
      <c r="CSB2" s="703"/>
      <c r="CSC2" s="703"/>
      <c r="CSD2" s="703"/>
      <c r="CSE2" s="703"/>
      <c r="CSF2" s="703"/>
      <c r="CSG2" s="703"/>
      <c r="CSH2" s="703"/>
      <c r="CSI2" s="703"/>
      <c r="CSJ2" s="703"/>
      <c r="CSK2" s="703"/>
      <c r="CSL2" s="703"/>
      <c r="CSM2" s="703"/>
      <c r="CSN2" s="703"/>
      <c r="CSO2" s="703"/>
      <c r="CSP2" s="703"/>
      <c r="CSQ2" s="703"/>
      <c r="CSR2" s="703"/>
      <c r="CSS2" s="703"/>
      <c r="CST2" s="703"/>
      <c r="CSU2" s="703"/>
      <c r="CSV2" s="703"/>
      <c r="CSW2" s="703"/>
      <c r="CSX2" s="703"/>
      <c r="CSY2" s="703"/>
      <c r="CSZ2" s="703"/>
      <c r="CTA2" s="703"/>
      <c r="CTB2" s="703"/>
      <c r="CTC2" s="703"/>
      <c r="CTD2" s="703"/>
      <c r="CTE2" s="703"/>
      <c r="CTF2" s="703"/>
      <c r="CTG2" s="703"/>
      <c r="CTH2" s="703"/>
      <c r="CTI2" s="703"/>
      <c r="CTJ2" s="703"/>
      <c r="CTK2" s="703"/>
      <c r="CTL2" s="703"/>
      <c r="CTM2" s="703"/>
      <c r="CTN2" s="703"/>
      <c r="CTO2" s="703"/>
      <c r="CTP2" s="703"/>
      <c r="CTQ2" s="703"/>
      <c r="CTR2" s="703"/>
      <c r="CTS2" s="703"/>
      <c r="CTT2" s="703"/>
      <c r="CTU2" s="703"/>
      <c r="CTV2" s="703"/>
      <c r="CTW2" s="703"/>
      <c r="CTX2" s="703"/>
      <c r="CTY2" s="703"/>
      <c r="CTZ2" s="703"/>
      <c r="CUA2" s="703"/>
      <c r="CUB2" s="703"/>
      <c r="CUC2" s="703"/>
      <c r="CUD2" s="703"/>
      <c r="CUE2" s="703"/>
      <c r="CUF2" s="703"/>
      <c r="CUG2" s="703"/>
      <c r="CUH2" s="703"/>
      <c r="CUI2" s="703"/>
      <c r="CUJ2" s="703"/>
      <c r="CUK2" s="703"/>
      <c r="CUL2" s="703"/>
      <c r="CUM2" s="703"/>
      <c r="CUN2" s="703"/>
      <c r="CUO2" s="703"/>
      <c r="CUP2" s="703"/>
      <c r="CUQ2" s="703"/>
      <c r="CUR2" s="703"/>
      <c r="CUS2" s="703"/>
      <c r="CUT2" s="703"/>
      <c r="CUU2" s="703"/>
      <c r="CUV2" s="703"/>
      <c r="CUW2" s="703"/>
      <c r="CUX2" s="703"/>
      <c r="CUY2" s="703"/>
      <c r="CUZ2" s="703"/>
      <c r="CVA2" s="703"/>
      <c r="CVB2" s="703"/>
      <c r="CVC2" s="703"/>
      <c r="CVD2" s="703"/>
      <c r="CVE2" s="703"/>
      <c r="CVF2" s="703"/>
      <c r="CVG2" s="703"/>
      <c r="CVH2" s="703"/>
      <c r="CVI2" s="703"/>
      <c r="CVJ2" s="703"/>
      <c r="CVK2" s="703"/>
      <c r="CVL2" s="703"/>
      <c r="CVM2" s="703"/>
      <c r="CVN2" s="703"/>
      <c r="CVO2" s="703"/>
      <c r="CVP2" s="703"/>
      <c r="CVQ2" s="703"/>
      <c r="CVR2" s="703"/>
      <c r="CVS2" s="703"/>
      <c r="CVT2" s="703"/>
      <c r="CVU2" s="703"/>
      <c r="CVV2" s="703"/>
      <c r="CVW2" s="703"/>
      <c r="CVX2" s="703"/>
      <c r="CVY2" s="703"/>
      <c r="CVZ2" s="703"/>
      <c r="CWA2" s="703"/>
      <c r="CWB2" s="703"/>
      <c r="CWC2" s="703"/>
      <c r="CWD2" s="703"/>
      <c r="CWE2" s="703"/>
      <c r="CWF2" s="703"/>
      <c r="CWG2" s="703"/>
      <c r="CWH2" s="703"/>
      <c r="CWI2" s="703"/>
      <c r="CWJ2" s="703"/>
      <c r="CWK2" s="703"/>
      <c r="CWL2" s="703"/>
      <c r="CWM2" s="703"/>
      <c r="CWN2" s="703"/>
      <c r="CWO2" s="703"/>
      <c r="CWP2" s="703"/>
      <c r="CWQ2" s="703"/>
      <c r="CWR2" s="703"/>
      <c r="CWS2" s="703"/>
      <c r="CWT2" s="703"/>
      <c r="CWU2" s="703"/>
      <c r="CWV2" s="703"/>
      <c r="CWW2" s="703"/>
      <c r="CWX2" s="703"/>
      <c r="CWY2" s="703"/>
      <c r="CWZ2" s="703"/>
      <c r="CXA2" s="703"/>
      <c r="CXB2" s="703"/>
      <c r="CXC2" s="703"/>
      <c r="CXD2" s="703"/>
      <c r="CXE2" s="703"/>
      <c r="CXF2" s="703"/>
      <c r="CXG2" s="703"/>
      <c r="CXH2" s="703"/>
      <c r="CXI2" s="703"/>
      <c r="CXJ2" s="703"/>
      <c r="CXK2" s="703"/>
      <c r="CXL2" s="703"/>
      <c r="CXM2" s="703"/>
      <c r="CXN2" s="703"/>
      <c r="CXO2" s="703"/>
      <c r="CXP2" s="703"/>
      <c r="CXQ2" s="703"/>
      <c r="CXR2" s="703"/>
      <c r="CXS2" s="703"/>
      <c r="CXT2" s="703"/>
      <c r="CXU2" s="703"/>
      <c r="CXV2" s="703"/>
      <c r="CXW2" s="703"/>
      <c r="CXX2" s="703"/>
      <c r="CXY2" s="703"/>
      <c r="CXZ2" s="703"/>
      <c r="CYA2" s="703"/>
      <c r="CYB2" s="703"/>
      <c r="CYC2" s="703"/>
      <c r="CYD2" s="703"/>
      <c r="CYE2" s="703"/>
      <c r="CYF2" s="703"/>
      <c r="CYG2" s="703"/>
      <c r="CYH2" s="703"/>
      <c r="CYI2" s="703"/>
      <c r="CYJ2" s="703"/>
      <c r="CYK2" s="703"/>
      <c r="CYL2" s="703"/>
      <c r="CYM2" s="703"/>
      <c r="CYN2" s="703"/>
      <c r="CYO2" s="703"/>
      <c r="CYP2" s="703"/>
      <c r="CYQ2" s="703"/>
      <c r="CYR2" s="703"/>
      <c r="CYS2" s="703"/>
      <c r="CYT2" s="703"/>
      <c r="CYU2" s="703"/>
      <c r="CYV2" s="703"/>
      <c r="CYW2" s="703"/>
      <c r="CYX2" s="703"/>
      <c r="CYY2" s="703"/>
      <c r="CYZ2" s="703"/>
      <c r="CZA2" s="703"/>
      <c r="CZB2" s="703"/>
      <c r="CZC2" s="703"/>
      <c r="CZD2" s="703"/>
      <c r="CZE2" s="703"/>
      <c r="CZF2" s="703"/>
      <c r="CZG2" s="703"/>
      <c r="CZH2" s="703"/>
      <c r="CZI2" s="703"/>
      <c r="CZJ2" s="703"/>
      <c r="CZK2" s="703"/>
      <c r="CZL2" s="703"/>
      <c r="CZM2" s="703"/>
      <c r="CZN2" s="703"/>
      <c r="CZO2" s="703"/>
      <c r="CZP2" s="703"/>
      <c r="CZQ2" s="703"/>
      <c r="CZR2" s="703"/>
      <c r="CZS2" s="703"/>
      <c r="CZT2" s="703"/>
      <c r="CZU2" s="703"/>
      <c r="CZV2" s="703"/>
      <c r="CZW2" s="703"/>
      <c r="CZX2" s="703"/>
      <c r="CZY2" s="703"/>
      <c r="CZZ2" s="703"/>
      <c r="DAA2" s="703"/>
      <c r="DAB2" s="703"/>
      <c r="DAC2" s="703"/>
      <c r="DAD2" s="703"/>
      <c r="DAE2" s="703"/>
      <c r="DAF2" s="703"/>
      <c r="DAG2" s="703"/>
      <c r="DAH2" s="703"/>
      <c r="DAI2" s="703"/>
      <c r="DAJ2" s="703"/>
      <c r="DAK2" s="703"/>
      <c r="DAL2" s="703"/>
      <c r="DAM2" s="703"/>
      <c r="DAN2" s="703"/>
      <c r="DAO2" s="703"/>
      <c r="DAP2" s="703"/>
      <c r="DAQ2" s="703"/>
      <c r="DAR2" s="703"/>
      <c r="DAS2" s="703"/>
      <c r="DAT2" s="703"/>
      <c r="DAU2" s="703"/>
      <c r="DAV2" s="703"/>
      <c r="DAW2" s="703"/>
      <c r="DAX2" s="703"/>
      <c r="DAY2" s="703"/>
      <c r="DAZ2" s="703"/>
      <c r="DBA2" s="703"/>
      <c r="DBB2" s="703"/>
      <c r="DBC2" s="703"/>
      <c r="DBD2" s="703"/>
      <c r="DBE2" s="703"/>
      <c r="DBF2" s="703"/>
      <c r="DBG2" s="703"/>
      <c r="DBH2" s="703"/>
      <c r="DBI2" s="703"/>
      <c r="DBJ2" s="703"/>
      <c r="DBK2" s="703"/>
      <c r="DBL2" s="703"/>
      <c r="DBM2" s="703"/>
      <c r="DBN2" s="703"/>
      <c r="DBO2" s="703"/>
      <c r="DBP2" s="703"/>
      <c r="DBQ2" s="703"/>
      <c r="DBR2" s="703"/>
      <c r="DBS2" s="703"/>
      <c r="DBT2" s="703"/>
      <c r="DBU2" s="703"/>
      <c r="DBV2" s="703"/>
      <c r="DBW2" s="703"/>
      <c r="DBX2" s="703"/>
      <c r="DBY2" s="703"/>
      <c r="DBZ2" s="703"/>
      <c r="DCA2" s="703"/>
      <c r="DCB2" s="703"/>
      <c r="DCC2" s="703"/>
      <c r="DCD2" s="703"/>
      <c r="DCE2" s="703"/>
      <c r="DCF2" s="703"/>
      <c r="DCG2" s="703"/>
      <c r="DCH2" s="703"/>
      <c r="DCI2" s="703"/>
      <c r="DCJ2" s="703"/>
      <c r="DCK2" s="703"/>
      <c r="DCL2" s="703"/>
      <c r="DCM2" s="703"/>
      <c r="DCN2" s="703"/>
      <c r="DCO2" s="703"/>
      <c r="DCP2" s="703"/>
      <c r="DCQ2" s="703"/>
      <c r="DCR2" s="703"/>
      <c r="DCS2" s="703"/>
      <c r="DCT2" s="703"/>
      <c r="DCU2" s="703"/>
      <c r="DCV2" s="703"/>
      <c r="DCW2" s="703"/>
      <c r="DCX2" s="703"/>
      <c r="DCY2" s="703"/>
      <c r="DCZ2" s="703"/>
      <c r="DDA2" s="703"/>
      <c r="DDB2" s="703"/>
      <c r="DDC2" s="703"/>
      <c r="DDD2" s="703"/>
      <c r="DDE2" s="703"/>
      <c r="DDF2" s="703"/>
      <c r="DDG2" s="703"/>
      <c r="DDH2" s="703"/>
      <c r="DDI2" s="703"/>
      <c r="DDJ2" s="703"/>
      <c r="DDK2" s="703"/>
      <c r="DDL2" s="703"/>
      <c r="DDM2" s="703"/>
      <c r="DDN2" s="703"/>
      <c r="DDO2" s="703"/>
      <c r="DDP2" s="703"/>
      <c r="DDQ2" s="703"/>
      <c r="DDR2" s="703"/>
      <c r="DDS2" s="703"/>
      <c r="DDT2" s="703"/>
      <c r="DDU2" s="703"/>
      <c r="DDV2" s="703"/>
      <c r="DDW2" s="703"/>
      <c r="DDX2" s="703"/>
      <c r="DDY2" s="703"/>
      <c r="DDZ2" s="703"/>
      <c r="DEA2" s="703"/>
      <c r="DEB2" s="703"/>
      <c r="DEC2" s="703"/>
      <c r="DED2" s="703"/>
      <c r="DEE2" s="703"/>
      <c r="DEF2" s="703"/>
      <c r="DEG2" s="703"/>
      <c r="DEH2" s="703"/>
      <c r="DEI2" s="703"/>
      <c r="DEJ2" s="703"/>
      <c r="DEK2" s="703"/>
      <c r="DEL2" s="703"/>
      <c r="DEM2" s="703"/>
      <c r="DEN2" s="703"/>
      <c r="DEO2" s="703"/>
      <c r="DEP2" s="703"/>
      <c r="DEQ2" s="703"/>
      <c r="DER2" s="703"/>
      <c r="DES2" s="703"/>
      <c r="DET2" s="703"/>
      <c r="DEU2" s="703"/>
      <c r="DEV2" s="703"/>
      <c r="DEW2" s="703"/>
      <c r="DEX2" s="703"/>
      <c r="DEY2" s="703"/>
      <c r="DEZ2" s="703"/>
      <c r="DFA2" s="703"/>
      <c r="DFB2" s="703"/>
      <c r="DFC2" s="703"/>
      <c r="DFD2" s="703"/>
      <c r="DFE2" s="703"/>
      <c r="DFF2" s="703"/>
      <c r="DFG2" s="703"/>
      <c r="DFH2" s="703"/>
      <c r="DFI2" s="703"/>
      <c r="DFJ2" s="703"/>
      <c r="DFK2" s="703"/>
      <c r="DFL2" s="703"/>
      <c r="DFM2" s="703"/>
      <c r="DFN2" s="703"/>
      <c r="DFO2" s="703"/>
      <c r="DFP2" s="703"/>
      <c r="DFQ2" s="703"/>
      <c r="DFR2" s="703"/>
      <c r="DFS2" s="703"/>
      <c r="DFT2" s="703"/>
      <c r="DFU2" s="703"/>
      <c r="DFV2" s="703"/>
      <c r="DFW2" s="703"/>
      <c r="DFX2" s="703"/>
      <c r="DFY2" s="703"/>
      <c r="DFZ2" s="703"/>
      <c r="DGA2" s="703"/>
      <c r="DGB2" s="703"/>
      <c r="DGC2" s="703"/>
      <c r="DGD2" s="703"/>
      <c r="DGE2" s="703"/>
      <c r="DGF2" s="703"/>
      <c r="DGG2" s="703"/>
      <c r="DGH2" s="703"/>
      <c r="DGI2" s="703"/>
      <c r="DGJ2" s="703"/>
      <c r="DGK2" s="703"/>
      <c r="DGL2" s="703"/>
      <c r="DGM2" s="703"/>
      <c r="DGN2" s="703"/>
      <c r="DGO2" s="703"/>
      <c r="DGP2" s="703"/>
      <c r="DGQ2" s="703"/>
      <c r="DGR2" s="703"/>
      <c r="DGS2" s="703"/>
      <c r="DGT2" s="703"/>
      <c r="DGU2" s="703"/>
      <c r="DGV2" s="703"/>
      <c r="DGW2" s="703"/>
      <c r="DGX2" s="703"/>
      <c r="DGY2" s="703"/>
      <c r="DGZ2" s="703"/>
      <c r="DHA2" s="703"/>
      <c r="DHB2" s="703"/>
      <c r="DHC2" s="703"/>
      <c r="DHD2" s="703"/>
      <c r="DHE2" s="703"/>
      <c r="DHF2" s="703"/>
      <c r="DHG2" s="703"/>
      <c r="DHH2" s="703"/>
      <c r="DHI2" s="703"/>
      <c r="DHJ2" s="703"/>
      <c r="DHK2" s="703"/>
      <c r="DHL2" s="703"/>
      <c r="DHM2" s="703"/>
      <c r="DHN2" s="703"/>
      <c r="DHO2" s="703"/>
      <c r="DHP2" s="703"/>
      <c r="DHQ2" s="703"/>
      <c r="DHR2" s="703"/>
      <c r="DHS2" s="703"/>
      <c r="DHT2" s="703"/>
      <c r="DHU2" s="703"/>
      <c r="DHV2" s="703"/>
      <c r="DHW2" s="703"/>
      <c r="DHX2" s="703"/>
      <c r="DHY2" s="703"/>
      <c r="DHZ2" s="703"/>
      <c r="DIA2" s="703"/>
      <c r="DIB2" s="703"/>
      <c r="DIC2" s="703"/>
      <c r="DID2" s="703"/>
      <c r="DIE2" s="703"/>
      <c r="DIF2" s="703"/>
      <c r="DIG2" s="703"/>
      <c r="DIH2" s="703"/>
      <c r="DII2" s="703"/>
      <c r="DIJ2" s="703"/>
      <c r="DIK2" s="703"/>
      <c r="DIL2" s="703"/>
      <c r="DIM2" s="703"/>
      <c r="DIN2" s="703"/>
      <c r="DIO2" s="703"/>
      <c r="DIP2" s="703"/>
      <c r="DIQ2" s="703"/>
      <c r="DIR2" s="703"/>
      <c r="DIS2" s="703"/>
      <c r="DIT2" s="703"/>
      <c r="DIU2" s="703"/>
      <c r="DIV2" s="703"/>
      <c r="DIW2" s="703"/>
      <c r="DIX2" s="703"/>
      <c r="DIY2" s="703"/>
      <c r="DIZ2" s="703"/>
      <c r="DJA2" s="703"/>
      <c r="DJB2" s="703"/>
      <c r="DJC2" s="703"/>
      <c r="DJD2" s="703"/>
      <c r="DJE2" s="703"/>
      <c r="DJF2" s="703"/>
      <c r="DJG2" s="703"/>
      <c r="DJH2" s="703"/>
      <c r="DJI2" s="703"/>
      <c r="DJJ2" s="703"/>
      <c r="DJK2" s="703"/>
      <c r="DJL2" s="703"/>
      <c r="DJM2" s="703"/>
      <c r="DJN2" s="703"/>
      <c r="DJO2" s="703"/>
      <c r="DJP2" s="703"/>
      <c r="DJQ2" s="703"/>
      <c r="DJR2" s="703"/>
      <c r="DJS2" s="703"/>
      <c r="DJT2" s="703"/>
      <c r="DJU2" s="703"/>
      <c r="DJV2" s="703"/>
      <c r="DJW2" s="703"/>
      <c r="DJX2" s="703"/>
      <c r="DJY2" s="703"/>
      <c r="DJZ2" s="703"/>
      <c r="DKA2" s="703"/>
      <c r="DKB2" s="703"/>
      <c r="DKC2" s="703"/>
      <c r="DKD2" s="703"/>
      <c r="DKE2" s="703"/>
      <c r="DKF2" s="703"/>
      <c r="DKG2" s="703"/>
      <c r="DKH2" s="703"/>
      <c r="DKI2" s="703"/>
      <c r="DKJ2" s="703"/>
      <c r="DKK2" s="703"/>
      <c r="DKL2" s="703"/>
      <c r="DKM2" s="703"/>
      <c r="DKN2" s="703"/>
      <c r="DKO2" s="703"/>
      <c r="DKP2" s="703"/>
      <c r="DKQ2" s="703"/>
      <c r="DKR2" s="703"/>
      <c r="DKS2" s="703"/>
      <c r="DKT2" s="703"/>
      <c r="DKU2" s="703"/>
      <c r="DKV2" s="703"/>
      <c r="DKW2" s="703"/>
      <c r="DKX2" s="703"/>
      <c r="DKY2" s="703"/>
      <c r="DKZ2" s="703"/>
      <c r="DLA2" s="703"/>
      <c r="DLB2" s="703"/>
      <c r="DLC2" s="703"/>
      <c r="DLD2" s="703"/>
      <c r="DLE2" s="703"/>
      <c r="DLF2" s="703"/>
      <c r="DLG2" s="703"/>
      <c r="DLH2" s="703"/>
      <c r="DLI2" s="703"/>
      <c r="DLJ2" s="703"/>
      <c r="DLK2" s="703"/>
      <c r="DLL2" s="703"/>
      <c r="DLM2" s="703"/>
      <c r="DLN2" s="703"/>
      <c r="DLO2" s="703"/>
      <c r="DLP2" s="703"/>
      <c r="DLQ2" s="703"/>
      <c r="DLR2" s="703"/>
      <c r="DLS2" s="703"/>
      <c r="DLT2" s="703"/>
      <c r="DLU2" s="703"/>
      <c r="DLV2" s="703"/>
      <c r="DLW2" s="703"/>
      <c r="DLX2" s="703"/>
      <c r="DLY2" s="703"/>
      <c r="DLZ2" s="703"/>
      <c r="DMA2" s="703"/>
      <c r="DMB2" s="703"/>
      <c r="DMC2" s="703"/>
      <c r="DMD2" s="703"/>
      <c r="DME2" s="703"/>
      <c r="DMF2" s="703"/>
      <c r="DMG2" s="703"/>
      <c r="DMH2" s="703"/>
      <c r="DMI2" s="703"/>
      <c r="DMJ2" s="703"/>
      <c r="DMK2" s="703"/>
      <c r="DML2" s="703"/>
      <c r="DMM2" s="703"/>
      <c r="DMN2" s="703"/>
      <c r="DMO2" s="703"/>
      <c r="DMP2" s="703"/>
      <c r="DMQ2" s="703"/>
      <c r="DMR2" s="703"/>
      <c r="DMS2" s="703"/>
      <c r="DMT2" s="703"/>
      <c r="DMU2" s="703"/>
      <c r="DMV2" s="703"/>
      <c r="DMW2" s="703"/>
      <c r="DMX2" s="703"/>
      <c r="DMY2" s="703"/>
      <c r="DMZ2" s="703"/>
      <c r="DNA2" s="703"/>
      <c r="DNB2" s="703"/>
      <c r="DNC2" s="703"/>
      <c r="DND2" s="703"/>
      <c r="DNE2" s="703"/>
      <c r="DNF2" s="703"/>
      <c r="DNG2" s="703"/>
      <c r="DNH2" s="703"/>
      <c r="DNI2" s="703"/>
      <c r="DNJ2" s="703"/>
      <c r="DNK2" s="703"/>
      <c r="DNL2" s="703"/>
      <c r="DNM2" s="703"/>
      <c r="DNN2" s="703"/>
      <c r="DNO2" s="703"/>
      <c r="DNP2" s="703"/>
      <c r="DNQ2" s="703"/>
      <c r="DNR2" s="703"/>
      <c r="DNS2" s="703"/>
      <c r="DNT2" s="703"/>
      <c r="DNU2" s="703"/>
      <c r="DNV2" s="703"/>
      <c r="DNW2" s="703"/>
      <c r="DNX2" s="703"/>
      <c r="DNY2" s="703"/>
      <c r="DNZ2" s="703"/>
      <c r="DOA2" s="703"/>
      <c r="DOB2" s="703"/>
      <c r="DOC2" s="703"/>
      <c r="DOD2" s="703"/>
      <c r="DOE2" s="703"/>
      <c r="DOF2" s="703"/>
      <c r="DOG2" s="703"/>
      <c r="DOH2" s="703"/>
      <c r="DOI2" s="703"/>
      <c r="DOJ2" s="703"/>
      <c r="DOK2" s="703"/>
      <c r="DOL2" s="703"/>
      <c r="DOM2" s="703"/>
      <c r="DON2" s="703"/>
      <c r="DOO2" s="703"/>
      <c r="DOP2" s="703"/>
      <c r="DOQ2" s="703"/>
      <c r="DOR2" s="703"/>
      <c r="DOS2" s="703"/>
      <c r="DOT2" s="703"/>
      <c r="DOU2" s="703"/>
      <c r="DOV2" s="703"/>
      <c r="DOW2" s="703"/>
      <c r="DOX2" s="703"/>
      <c r="DOY2" s="703"/>
      <c r="DOZ2" s="703"/>
      <c r="DPA2" s="703"/>
      <c r="DPB2" s="703"/>
      <c r="DPC2" s="703"/>
      <c r="DPD2" s="703"/>
      <c r="DPE2" s="703"/>
      <c r="DPF2" s="703"/>
      <c r="DPG2" s="703"/>
      <c r="DPH2" s="703"/>
      <c r="DPI2" s="703"/>
      <c r="DPJ2" s="703"/>
      <c r="DPK2" s="703"/>
      <c r="DPL2" s="703"/>
      <c r="DPM2" s="703"/>
      <c r="DPN2" s="703"/>
      <c r="DPO2" s="703"/>
      <c r="DPP2" s="703"/>
      <c r="DPQ2" s="703"/>
      <c r="DPR2" s="703"/>
      <c r="DPS2" s="703"/>
      <c r="DPT2" s="703"/>
      <c r="DPU2" s="703"/>
      <c r="DPV2" s="703"/>
      <c r="DPW2" s="703"/>
      <c r="DPX2" s="703"/>
      <c r="DPY2" s="703"/>
      <c r="DPZ2" s="703"/>
      <c r="DQA2" s="703"/>
      <c r="DQB2" s="703"/>
      <c r="DQC2" s="703"/>
      <c r="DQD2" s="703"/>
      <c r="DQE2" s="703"/>
      <c r="DQF2" s="703"/>
      <c r="DQG2" s="703"/>
      <c r="DQH2" s="703"/>
      <c r="DQI2" s="703"/>
      <c r="DQJ2" s="703"/>
      <c r="DQK2" s="703"/>
      <c r="DQL2" s="703"/>
      <c r="DQM2" s="703"/>
      <c r="DQN2" s="703"/>
      <c r="DQO2" s="703"/>
      <c r="DQP2" s="703"/>
      <c r="DQQ2" s="703"/>
      <c r="DQR2" s="703"/>
      <c r="DQS2" s="703"/>
      <c r="DQT2" s="703"/>
      <c r="DQU2" s="703"/>
      <c r="DQV2" s="703"/>
      <c r="DQW2" s="703"/>
      <c r="DQX2" s="703"/>
      <c r="DQY2" s="703"/>
      <c r="DQZ2" s="703"/>
      <c r="DRA2" s="703"/>
      <c r="DRB2" s="703"/>
      <c r="DRC2" s="703"/>
      <c r="DRD2" s="703"/>
      <c r="DRE2" s="703"/>
      <c r="DRF2" s="703"/>
      <c r="DRG2" s="703"/>
      <c r="DRH2" s="703"/>
      <c r="DRI2" s="703"/>
      <c r="DRJ2" s="703"/>
      <c r="DRK2" s="703"/>
      <c r="DRL2" s="703"/>
      <c r="DRM2" s="703"/>
      <c r="DRN2" s="703"/>
      <c r="DRO2" s="703"/>
      <c r="DRP2" s="703"/>
      <c r="DRQ2" s="703"/>
      <c r="DRR2" s="703"/>
      <c r="DRS2" s="703"/>
      <c r="DRT2" s="703"/>
      <c r="DRU2" s="703"/>
      <c r="DRV2" s="703"/>
      <c r="DRW2" s="703"/>
      <c r="DRX2" s="703"/>
      <c r="DRY2" s="703"/>
      <c r="DRZ2" s="703"/>
      <c r="DSA2" s="703"/>
      <c r="DSB2" s="703"/>
      <c r="DSC2" s="703"/>
      <c r="DSD2" s="703"/>
      <c r="DSE2" s="703"/>
      <c r="DSF2" s="703"/>
      <c r="DSG2" s="703"/>
      <c r="DSH2" s="703"/>
      <c r="DSI2" s="703"/>
      <c r="DSJ2" s="703"/>
      <c r="DSK2" s="703"/>
      <c r="DSL2" s="703"/>
      <c r="DSM2" s="703"/>
      <c r="DSN2" s="703"/>
      <c r="DSO2" s="703"/>
      <c r="DSP2" s="703"/>
      <c r="DSQ2" s="703"/>
      <c r="DSR2" s="703"/>
      <c r="DSS2" s="703"/>
      <c r="DST2" s="703"/>
      <c r="DSU2" s="703"/>
      <c r="DSV2" s="703"/>
      <c r="DSW2" s="703"/>
      <c r="DSX2" s="703"/>
      <c r="DSY2" s="703"/>
      <c r="DSZ2" s="703"/>
      <c r="DTA2" s="703"/>
      <c r="DTB2" s="703"/>
      <c r="DTC2" s="703"/>
      <c r="DTD2" s="703"/>
      <c r="DTE2" s="703"/>
      <c r="DTF2" s="703"/>
      <c r="DTG2" s="703"/>
      <c r="DTH2" s="703"/>
      <c r="DTI2" s="703"/>
      <c r="DTJ2" s="703"/>
      <c r="DTK2" s="703"/>
      <c r="DTL2" s="703"/>
      <c r="DTM2" s="703"/>
      <c r="DTN2" s="703"/>
      <c r="DTO2" s="703"/>
      <c r="DTP2" s="703"/>
      <c r="DTQ2" s="703"/>
      <c r="DTR2" s="703"/>
      <c r="DTS2" s="703"/>
      <c r="DTT2" s="703"/>
      <c r="DTU2" s="703"/>
      <c r="DTV2" s="703"/>
      <c r="DTW2" s="703"/>
      <c r="DTX2" s="703"/>
      <c r="DTY2" s="703"/>
      <c r="DTZ2" s="703"/>
      <c r="DUA2" s="703"/>
      <c r="DUB2" s="703"/>
      <c r="DUC2" s="703"/>
      <c r="DUD2" s="703"/>
      <c r="DUE2" s="703"/>
      <c r="DUF2" s="703"/>
      <c r="DUG2" s="703"/>
      <c r="DUH2" s="703"/>
      <c r="DUI2" s="703"/>
      <c r="DUJ2" s="703"/>
      <c r="DUK2" s="703"/>
      <c r="DUL2" s="703"/>
      <c r="DUM2" s="703"/>
      <c r="DUN2" s="703"/>
      <c r="DUO2" s="703"/>
      <c r="DUP2" s="703"/>
      <c r="DUQ2" s="703"/>
      <c r="DUR2" s="703"/>
      <c r="DUS2" s="703"/>
      <c r="DUT2" s="703"/>
      <c r="DUU2" s="703"/>
      <c r="DUV2" s="703"/>
      <c r="DUW2" s="703"/>
      <c r="DUX2" s="703"/>
      <c r="DUY2" s="703"/>
      <c r="DUZ2" s="703"/>
      <c r="DVA2" s="703"/>
      <c r="DVB2" s="703"/>
      <c r="DVC2" s="703"/>
      <c r="DVD2" s="703"/>
      <c r="DVE2" s="703"/>
      <c r="DVF2" s="703"/>
      <c r="DVG2" s="703"/>
      <c r="DVH2" s="703"/>
      <c r="DVI2" s="703"/>
      <c r="DVJ2" s="703"/>
      <c r="DVK2" s="703"/>
      <c r="DVL2" s="703"/>
      <c r="DVM2" s="703"/>
      <c r="DVN2" s="703"/>
      <c r="DVO2" s="703"/>
      <c r="DVP2" s="703"/>
      <c r="DVQ2" s="703"/>
      <c r="DVR2" s="703"/>
      <c r="DVS2" s="703"/>
      <c r="DVT2" s="703"/>
      <c r="DVU2" s="703"/>
      <c r="DVV2" s="703"/>
      <c r="DVW2" s="703"/>
      <c r="DVX2" s="703"/>
      <c r="DVY2" s="703"/>
      <c r="DVZ2" s="703"/>
      <c r="DWA2" s="703"/>
      <c r="DWB2" s="703"/>
      <c r="DWC2" s="703"/>
      <c r="DWD2" s="703"/>
      <c r="DWE2" s="703"/>
      <c r="DWF2" s="703"/>
      <c r="DWG2" s="703"/>
      <c r="DWH2" s="703"/>
      <c r="DWI2" s="703"/>
      <c r="DWJ2" s="703"/>
      <c r="DWK2" s="703"/>
      <c r="DWL2" s="703"/>
      <c r="DWM2" s="703"/>
      <c r="DWN2" s="703"/>
      <c r="DWO2" s="703"/>
      <c r="DWP2" s="703"/>
      <c r="DWQ2" s="703"/>
      <c r="DWR2" s="703"/>
      <c r="DWS2" s="703"/>
      <c r="DWT2" s="703"/>
      <c r="DWU2" s="703"/>
      <c r="DWV2" s="703"/>
      <c r="DWW2" s="703"/>
      <c r="DWX2" s="703"/>
      <c r="DWY2" s="703"/>
      <c r="DWZ2" s="703"/>
      <c r="DXA2" s="703"/>
      <c r="DXB2" s="703"/>
      <c r="DXC2" s="703"/>
      <c r="DXD2" s="703"/>
      <c r="DXE2" s="703"/>
      <c r="DXF2" s="703"/>
      <c r="DXG2" s="703"/>
      <c r="DXH2" s="703"/>
      <c r="DXI2" s="703"/>
      <c r="DXJ2" s="703"/>
      <c r="DXK2" s="703"/>
      <c r="DXL2" s="703"/>
      <c r="DXM2" s="703"/>
      <c r="DXN2" s="703"/>
      <c r="DXO2" s="703"/>
      <c r="DXP2" s="703"/>
      <c r="DXQ2" s="703"/>
      <c r="DXR2" s="703"/>
      <c r="DXS2" s="703"/>
      <c r="DXT2" s="703"/>
      <c r="DXU2" s="703"/>
      <c r="DXV2" s="703"/>
      <c r="DXW2" s="703"/>
      <c r="DXX2" s="703"/>
      <c r="DXY2" s="703"/>
      <c r="DXZ2" s="703"/>
      <c r="DYA2" s="703"/>
      <c r="DYB2" s="703"/>
      <c r="DYC2" s="703"/>
      <c r="DYD2" s="703"/>
      <c r="DYE2" s="703"/>
      <c r="DYF2" s="703"/>
      <c r="DYG2" s="703"/>
      <c r="DYH2" s="703"/>
      <c r="DYI2" s="703"/>
      <c r="DYJ2" s="703"/>
      <c r="DYK2" s="703"/>
      <c r="DYL2" s="703"/>
      <c r="DYM2" s="703"/>
      <c r="DYN2" s="703"/>
      <c r="DYO2" s="703"/>
      <c r="DYP2" s="703"/>
      <c r="DYQ2" s="703"/>
      <c r="DYR2" s="703"/>
      <c r="DYS2" s="703"/>
      <c r="DYT2" s="703"/>
      <c r="DYU2" s="703"/>
      <c r="DYV2" s="703"/>
      <c r="DYW2" s="703"/>
      <c r="DYX2" s="703"/>
      <c r="DYY2" s="703"/>
      <c r="DYZ2" s="703"/>
      <c r="DZA2" s="703"/>
      <c r="DZB2" s="703"/>
      <c r="DZC2" s="703"/>
      <c r="DZD2" s="703"/>
      <c r="DZE2" s="703"/>
      <c r="DZF2" s="703"/>
      <c r="DZG2" s="703"/>
      <c r="DZH2" s="703"/>
      <c r="DZI2" s="703"/>
      <c r="DZJ2" s="703"/>
      <c r="DZK2" s="703"/>
      <c r="DZL2" s="703"/>
      <c r="DZM2" s="703"/>
      <c r="DZN2" s="703"/>
      <c r="DZO2" s="703"/>
      <c r="DZP2" s="703"/>
      <c r="DZQ2" s="703"/>
      <c r="DZR2" s="703"/>
      <c r="DZS2" s="703"/>
      <c r="DZT2" s="703"/>
      <c r="DZU2" s="703"/>
      <c r="DZV2" s="703"/>
      <c r="DZW2" s="703"/>
      <c r="DZX2" s="703"/>
      <c r="DZY2" s="703"/>
      <c r="DZZ2" s="703"/>
      <c r="EAA2" s="703"/>
      <c r="EAB2" s="703"/>
      <c r="EAC2" s="703"/>
      <c r="EAD2" s="703"/>
      <c r="EAE2" s="703"/>
      <c r="EAF2" s="703"/>
      <c r="EAG2" s="703"/>
      <c r="EAH2" s="703"/>
      <c r="EAI2" s="703"/>
      <c r="EAJ2" s="703"/>
      <c r="EAK2" s="703"/>
      <c r="EAL2" s="703"/>
      <c r="EAM2" s="703"/>
      <c r="EAN2" s="703"/>
      <c r="EAO2" s="703"/>
      <c r="EAP2" s="703"/>
      <c r="EAQ2" s="703"/>
      <c r="EAR2" s="703"/>
      <c r="EAS2" s="703"/>
      <c r="EAT2" s="703"/>
      <c r="EAU2" s="703"/>
      <c r="EAV2" s="703"/>
      <c r="EAW2" s="703"/>
      <c r="EAX2" s="703"/>
      <c r="EAY2" s="703"/>
      <c r="EAZ2" s="703"/>
      <c r="EBA2" s="703"/>
      <c r="EBB2" s="703"/>
      <c r="EBC2" s="703"/>
      <c r="EBD2" s="703"/>
      <c r="EBE2" s="703"/>
      <c r="EBF2" s="703"/>
      <c r="EBG2" s="703"/>
      <c r="EBH2" s="703"/>
      <c r="EBI2" s="703"/>
      <c r="EBJ2" s="703"/>
      <c r="EBK2" s="703"/>
      <c r="EBL2" s="703"/>
      <c r="EBM2" s="703"/>
      <c r="EBN2" s="703"/>
      <c r="EBO2" s="703"/>
      <c r="EBP2" s="703"/>
      <c r="EBQ2" s="703"/>
      <c r="EBR2" s="703"/>
      <c r="EBS2" s="703"/>
      <c r="EBT2" s="703"/>
      <c r="EBU2" s="703"/>
      <c r="EBV2" s="703"/>
      <c r="EBW2" s="703"/>
      <c r="EBX2" s="703"/>
      <c r="EBY2" s="703"/>
      <c r="EBZ2" s="703"/>
      <c r="ECA2" s="703"/>
      <c r="ECB2" s="703"/>
      <c r="ECC2" s="703"/>
      <c r="ECD2" s="703"/>
      <c r="ECE2" s="703"/>
      <c r="ECF2" s="703"/>
      <c r="ECG2" s="703"/>
      <c r="ECH2" s="703"/>
      <c r="ECI2" s="703"/>
      <c r="ECJ2" s="703"/>
      <c r="ECK2" s="703"/>
      <c r="ECL2" s="703"/>
      <c r="ECM2" s="703"/>
      <c r="ECN2" s="703"/>
      <c r="ECO2" s="703"/>
      <c r="ECP2" s="703"/>
      <c r="ECQ2" s="703"/>
      <c r="ECR2" s="703"/>
      <c r="ECS2" s="703"/>
      <c r="ECT2" s="703"/>
      <c r="ECU2" s="703"/>
      <c r="ECV2" s="703"/>
      <c r="ECW2" s="703"/>
      <c r="ECX2" s="703"/>
      <c r="ECY2" s="703"/>
      <c r="ECZ2" s="703"/>
      <c r="EDA2" s="703"/>
      <c r="EDB2" s="703"/>
      <c r="EDC2" s="703"/>
      <c r="EDD2" s="703"/>
      <c r="EDE2" s="703"/>
      <c r="EDF2" s="703"/>
      <c r="EDG2" s="703"/>
      <c r="EDH2" s="703"/>
      <c r="EDI2" s="703"/>
      <c r="EDJ2" s="703"/>
      <c r="EDK2" s="703"/>
      <c r="EDL2" s="703"/>
      <c r="EDM2" s="703"/>
      <c r="EDN2" s="703"/>
      <c r="EDO2" s="703"/>
      <c r="EDP2" s="703"/>
      <c r="EDQ2" s="703"/>
      <c r="EDR2" s="703"/>
      <c r="EDS2" s="703"/>
      <c r="EDT2" s="703"/>
      <c r="EDU2" s="703"/>
      <c r="EDV2" s="703"/>
      <c r="EDW2" s="703"/>
      <c r="EDX2" s="703"/>
      <c r="EDY2" s="703"/>
      <c r="EDZ2" s="703"/>
      <c r="EEA2" s="703"/>
      <c r="EEB2" s="703"/>
      <c r="EEC2" s="703"/>
      <c r="EED2" s="703"/>
      <c r="EEE2" s="703"/>
      <c r="EEF2" s="703"/>
      <c r="EEG2" s="703"/>
      <c r="EEH2" s="703"/>
      <c r="EEI2" s="703"/>
      <c r="EEJ2" s="703"/>
      <c r="EEK2" s="703"/>
      <c r="EEL2" s="703"/>
      <c r="EEM2" s="703"/>
      <c r="EEN2" s="703"/>
      <c r="EEO2" s="703"/>
      <c r="EEP2" s="703"/>
      <c r="EEQ2" s="703"/>
      <c r="EER2" s="703"/>
      <c r="EES2" s="703"/>
      <c r="EET2" s="703"/>
      <c r="EEU2" s="703"/>
      <c r="EEV2" s="703"/>
      <c r="EEW2" s="703"/>
      <c r="EEX2" s="703"/>
      <c r="EEY2" s="703"/>
      <c r="EEZ2" s="703"/>
      <c r="EFA2" s="703"/>
      <c r="EFB2" s="703"/>
      <c r="EFC2" s="703"/>
      <c r="EFD2" s="703"/>
      <c r="EFE2" s="703"/>
      <c r="EFF2" s="703"/>
      <c r="EFG2" s="703"/>
      <c r="EFH2" s="703"/>
      <c r="EFI2" s="703"/>
      <c r="EFJ2" s="703"/>
      <c r="EFK2" s="703"/>
      <c r="EFL2" s="703"/>
      <c r="EFM2" s="703"/>
      <c r="EFN2" s="703"/>
      <c r="EFO2" s="703"/>
      <c r="EFP2" s="703"/>
      <c r="EFQ2" s="703"/>
      <c r="EFR2" s="703"/>
      <c r="EFS2" s="703"/>
      <c r="EFT2" s="703"/>
      <c r="EFU2" s="703"/>
      <c r="EFV2" s="703"/>
      <c r="EFW2" s="703"/>
      <c r="EFX2" s="703"/>
      <c r="EFY2" s="703"/>
      <c r="EFZ2" s="703"/>
      <c r="EGA2" s="703"/>
      <c r="EGB2" s="703"/>
      <c r="EGC2" s="703"/>
      <c r="EGD2" s="703"/>
      <c r="EGE2" s="703"/>
      <c r="EGF2" s="703"/>
      <c r="EGG2" s="703"/>
      <c r="EGH2" s="703"/>
      <c r="EGI2" s="703"/>
      <c r="EGJ2" s="703"/>
      <c r="EGK2" s="703"/>
      <c r="EGL2" s="703"/>
      <c r="EGM2" s="703"/>
      <c r="EGN2" s="703"/>
      <c r="EGO2" s="703"/>
      <c r="EGP2" s="703"/>
      <c r="EGQ2" s="703"/>
      <c r="EGR2" s="703"/>
      <c r="EGS2" s="703"/>
      <c r="EGT2" s="703"/>
      <c r="EGU2" s="703"/>
      <c r="EGV2" s="703"/>
      <c r="EGW2" s="703"/>
      <c r="EGX2" s="703"/>
      <c r="EGY2" s="703"/>
      <c r="EGZ2" s="703"/>
      <c r="EHA2" s="703"/>
      <c r="EHB2" s="703"/>
      <c r="EHC2" s="703"/>
      <c r="EHD2" s="703"/>
      <c r="EHE2" s="703"/>
      <c r="EHF2" s="703"/>
      <c r="EHG2" s="703"/>
      <c r="EHH2" s="703"/>
      <c r="EHI2" s="703"/>
      <c r="EHJ2" s="703"/>
      <c r="EHK2" s="703"/>
      <c r="EHL2" s="703"/>
      <c r="EHM2" s="703"/>
      <c r="EHN2" s="703"/>
      <c r="EHO2" s="703"/>
      <c r="EHP2" s="703"/>
      <c r="EHQ2" s="703"/>
      <c r="EHR2" s="703"/>
      <c r="EHS2" s="703"/>
      <c r="EHT2" s="703"/>
      <c r="EHU2" s="703"/>
      <c r="EHV2" s="703"/>
      <c r="EHW2" s="703"/>
      <c r="EHX2" s="703"/>
      <c r="EHY2" s="703"/>
      <c r="EHZ2" s="703"/>
      <c r="EIA2" s="703"/>
      <c r="EIB2" s="703"/>
      <c r="EIC2" s="703"/>
      <c r="EID2" s="703"/>
      <c r="EIE2" s="703"/>
      <c r="EIF2" s="703"/>
      <c r="EIG2" s="703"/>
      <c r="EIH2" s="703"/>
      <c r="EII2" s="703"/>
      <c r="EIJ2" s="703"/>
      <c r="EIK2" s="703"/>
      <c r="EIL2" s="703"/>
      <c r="EIM2" s="703"/>
      <c r="EIN2" s="703"/>
      <c r="EIO2" s="703"/>
      <c r="EIP2" s="703"/>
      <c r="EIQ2" s="703"/>
      <c r="EIR2" s="703"/>
      <c r="EIS2" s="703"/>
      <c r="EIT2" s="703"/>
      <c r="EIU2" s="703"/>
      <c r="EIV2" s="703"/>
      <c r="EIW2" s="703"/>
      <c r="EIX2" s="703"/>
      <c r="EIY2" s="703"/>
      <c r="EIZ2" s="703"/>
      <c r="EJA2" s="703"/>
      <c r="EJB2" s="703"/>
      <c r="EJC2" s="703"/>
      <c r="EJD2" s="703"/>
      <c r="EJE2" s="703"/>
      <c r="EJF2" s="703"/>
      <c r="EJG2" s="703"/>
      <c r="EJH2" s="703"/>
      <c r="EJI2" s="703"/>
      <c r="EJJ2" s="703"/>
      <c r="EJK2" s="703"/>
      <c r="EJL2" s="703"/>
      <c r="EJM2" s="703"/>
      <c r="EJN2" s="703"/>
      <c r="EJO2" s="703"/>
      <c r="EJP2" s="703"/>
      <c r="EJQ2" s="703"/>
      <c r="EJR2" s="703"/>
      <c r="EJS2" s="703"/>
      <c r="EJT2" s="703"/>
      <c r="EJU2" s="703"/>
      <c r="EJV2" s="703"/>
      <c r="EJW2" s="703"/>
      <c r="EJX2" s="703"/>
      <c r="EJY2" s="703"/>
      <c r="EJZ2" s="703"/>
      <c r="EKA2" s="703"/>
      <c r="EKB2" s="703"/>
      <c r="EKC2" s="703"/>
      <c r="EKD2" s="703"/>
      <c r="EKE2" s="703"/>
      <c r="EKF2" s="703"/>
      <c r="EKG2" s="703"/>
      <c r="EKH2" s="703"/>
      <c r="EKI2" s="703"/>
      <c r="EKJ2" s="703"/>
      <c r="EKK2" s="703"/>
      <c r="EKL2" s="703"/>
      <c r="EKM2" s="703"/>
      <c r="EKN2" s="703"/>
      <c r="EKO2" s="703"/>
      <c r="EKP2" s="703"/>
      <c r="EKQ2" s="703"/>
      <c r="EKR2" s="703"/>
      <c r="EKS2" s="703"/>
      <c r="EKT2" s="703"/>
      <c r="EKU2" s="703"/>
      <c r="EKV2" s="703"/>
      <c r="EKW2" s="703"/>
      <c r="EKX2" s="703"/>
      <c r="EKY2" s="703"/>
      <c r="EKZ2" s="703"/>
      <c r="ELA2" s="703"/>
      <c r="ELB2" s="703"/>
      <c r="ELC2" s="703"/>
      <c r="ELD2" s="703"/>
      <c r="ELE2" s="703"/>
      <c r="ELF2" s="703"/>
      <c r="ELG2" s="703"/>
      <c r="ELH2" s="703"/>
      <c r="ELI2" s="703"/>
      <c r="ELJ2" s="703"/>
      <c r="ELK2" s="703"/>
      <c r="ELL2" s="703"/>
      <c r="ELM2" s="703"/>
      <c r="ELN2" s="703"/>
      <c r="ELO2" s="703"/>
      <c r="ELP2" s="703"/>
      <c r="ELQ2" s="703"/>
      <c r="ELR2" s="703"/>
      <c r="ELS2" s="703"/>
      <c r="ELT2" s="703"/>
      <c r="ELU2" s="703"/>
      <c r="ELV2" s="703"/>
      <c r="ELW2" s="703"/>
      <c r="ELX2" s="703"/>
      <c r="ELY2" s="703"/>
      <c r="ELZ2" s="703"/>
      <c r="EMA2" s="703"/>
      <c r="EMB2" s="703"/>
      <c r="EMC2" s="703"/>
      <c r="EMD2" s="703"/>
      <c r="EME2" s="703"/>
      <c r="EMF2" s="703"/>
      <c r="EMG2" s="703"/>
      <c r="EMH2" s="703"/>
      <c r="EMI2" s="703"/>
      <c r="EMJ2" s="703"/>
      <c r="EMK2" s="703"/>
      <c r="EML2" s="703"/>
      <c r="EMM2" s="703"/>
      <c r="EMN2" s="703"/>
      <c r="EMO2" s="703"/>
      <c r="EMP2" s="703"/>
      <c r="EMQ2" s="703"/>
      <c r="EMR2" s="703"/>
      <c r="EMS2" s="703"/>
      <c r="EMT2" s="703"/>
      <c r="EMU2" s="703"/>
      <c r="EMV2" s="703"/>
      <c r="EMW2" s="703"/>
      <c r="EMX2" s="703"/>
      <c r="EMY2" s="703"/>
      <c r="EMZ2" s="703"/>
      <c r="ENA2" s="703"/>
      <c r="ENB2" s="703"/>
      <c r="ENC2" s="703"/>
      <c r="END2" s="703"/>
      <c r="ENE2" s="703"/>
      <c r="ENF2" s="703"/>
      <c r="ENG2" s="703"/>
      <c r="ENH2" s="703"/>
      <c r="ENI2" s="703"/>
      <c r="ENJ2" s="703"/>
      <c r="ENK2" s="703"/>
      <c r="ENL2" s="703"/>
      <c r="ENM2" s="703"/>
      <c r="ENN2" s="703"/>
      <c r="ENO2" s="703"/>
      <c r="ENP2" s="703"/>
      <c r="ENQ2" s="703"/>
      <c r="ENR2" s="703"/>
      <c r="ENS2" s="703"/>
      <c r="ENT2" s="703"/>
      <c r="ENU2" s="703"/>
      <c r="ENV2" s="703"/>
      <c r="ENW2" s="703"/>
      <c r="ENX2" s="703"/>
      <c r="ENY2" s="703"/>
      <c r="ENZ2" s="703"/>
      <c r="EOA2" s="703"/>
      <c r="EOB2" s="703"/>
      <c r="EOC2" s="703"/>
      <c r="EOD2" s="703"/>
      <c r="EOE2" s="703"/>
      <c r="EOF2" s="703"/>
      <c r="EOG2" s="703"/>
      <c r="EOH2" s="703"/>
      <c r="EOI2" s="703"/>
      <c r="EOJ2" s="703"/>
      <c r="EOK2" s="703"/>
      <c r="EOL2" s="703"/>
      <c r="EOM2" s="703"/>
      <c r="EON2" s="703"/>
      <c r="EOO2" s="703"/>
      <c r="EOP2" s="703"/>
      <c r="EOQ2" s="703"/>
      <c r="EOR2" s="703"/>
      <c r="EOS2" s="703"/>
      <c r="EOT2" s="703"/>
      <c r="EOU2" s="703"/>
      <c r="EOV2" s="703"/>
      <c r="EOW2" s="703"/>
      <c r="EOX2" s="703"/>
      <c r="EOY2" s="703"/>
      <c r="EOZ2" s="703"/>
      <c r="EPA2" s="703"/>
      <c r="EPB2" s="703"/>
      <c r="EPC2" s="703"/>
      <c r="EPD2" s="703"/>
      <c r="EPE2" s="703"/>
      <c r="EPF2" s="703"/>
      <c r="EPG2" s="703"/>
      <c r="EPH2" s="703"/>
      <c r="EPI2" s="703"/>
      <c r="EPJ2" s="703"/>
      <c r="EPK2" s="703"/>
      <c r="EPL2" s="703"/>
      <c r="EPM2" s="703"/>
      <c r="EPN2" s="703"/>
      <c r="EPO2" s="703"/>
      <c r="EPP2" s="703"/>
      <c r="EPQ2" s="703"/>
      <c r="EPR2" s="703"/>
      <c r="EPS2" s="703"/>
      <c r="EPT2" s="703"/>
      <c r="EPU2" s="703"/>
      <c r="EPV2" s="703"/>
      <c r="EPW2" s="703"/>
      <c r="EPX2" s="703"/>
      <c r="EPY2" s="703"/>
      <c r="EPZ2" s="703"/>
      <c r="EQA2" s="703"/>
      <c r="EQB2" s="703"/>
      <c r="EQC2" s="703"/>
      <c r="EQD2" s="703"/>
      <c r="EQE2" s="703"/>
      <c r="EQF2" s="703"/>
      <c r="EQG2" s="703"/>
      <c r="EQH2" s="703"/>
      <c r="EQI2" s="703"/>
      <c r="EQJ2" s="703"/>
      <c r="EQK2" s="703"/>
      <c r="EQL2" s="703"/>
      <c r="EQM2" s="703"/>
      <c r="EQN2" s="703"/>
      <c r="EQO2" s="703"/>
      <c r="EQP2" s="703"/>
      <c r="EQQ2" s="703"/>
      <c r="EQR2" s="703"/>
      <c r="EQS2" s="703"/>
      <c r="EQT2" s="703"/>
      <c r="EQU2" s="703"/>
      <c r="EQV2" s="703"/>
      <c r="EQW2" s="703"/>
      <c r="EQX2" s="703"/>
      <c r="EQY2" s="703"/>
      <c r="EQZ2" s="703"/>
      <c r="ERA2" s="703"/>
      <c r="ERB2" s="703"/>
      <c r="ERC2" s="703"/>
      <c r="ERD2" s="703"/>
      <c r="ERE2" s="703"/>
      <c r="ERF2" s="703"/>
      <c r="ERG2" s="703"/>
      <c r="ERH2" s="703"/>
      <c r="ERI2" s="703"/>
      <c r="ERJ2" s="703"/>
      <c r="ERK2" s="703"/>
      <c r="ERL2" s="703"/>
      <c r="ERM2" s="703"/>
      <c r="ERN2" s="703"/>
      <c r="ERO2" s="703"/>
      <c r="ERP2" s="703"/>
      <c r="ERQ2" s="703"/>
      <c r="ERR2" s="703"/>
      <c r="ERS2" s="703"/>
      <c r="ERT2" s="703"/>
      <c r="ERU2" s="703"/>
      <c r="ERV2" s="703"/>
      <c r="ERW2" s="703"/>
      <c r="ERX2" s="703"/>
      <c r="ERY2" s="703"/>
      <c r="ERZ2" s="703"/>
      <c r="ESA2" s="703"/>
      <c r="ESB2" s="703"/>
      <c r="ESC2" s="703"/>
      <c r="ESD2" s="703"/>
      <c r="ESE2" s="703"/>
      <c r="ESF2" s="703"/>
      <c r="ESG2" s="703"/>
      <c r="ESH2" s="703"/>
      <c r="ESI2" s="703"/>
      <c r="ESJ2" s="703"/>
      <c r="ESK2" s="703"/>
      <c r="ESL2" s="703"/>
      <c r="ESM2" s="703"/>
      <c r="ESN2" s="703"/>
      <c r="ESO2" s="703"/>
      <c r="ESP2" s="703"/>
      <c r="ESQ2" s="703"/>
      <c r="ESR2" s="703"/>
      <c r="ESS2" s="703"/>
      <c r="EST2" s="703"/>
      <c r="ESU2" s="703"/>
      <c r="ESV2" s="703"/>
      <c r="ESW2" s="703"/>
      <c r="ESX2" s="703"/>
      <c r="ESY2" s="703"/>
      <c r="ESZ2" s="703"/>
      <c r="ETA2" s="703"/>
      <c r="ETB2" s="703"/>
      <c r="ETC2" s="703"/>
      <c r="ETD2" s="703"/>
      <c r="ETE2" s="703"/>
      <c r="ETF2" s="703"/>
      <c r="ETG2" s="703"/>
      <c r="ETH2" s="703"/>
      <c r="ETI2" s="703"/>
      <c r="ETJ2" s="703"/>
      <c r="ETK2" s="703"/>
      <c r="ETL2" s="703"/>
      <c r="ETM2" s="703"/>
      <c r="ETN2" s="703"/>
      <c r="ETO2" s="703"/>
      <c r="ETP2" s="703"/>
      <c r="ETQ2" s="703"/>
      <c r="ETR2" s="703"/>
      <c r="ETS2" s="703"/>
      <c r="ETT2" s="703"/>
      <c r="ETU2" s="703"/>
      <c r="ETV2" s="703"/>
      <c r="ETW2" s="703"/>
      <c r="ETX2" s="703"/>
      <c r="ETY2" s="703"/>
      <c r="ETZ2" s="703"/>
      <c r="EUA2" s="703"/>
      <c r="EUB2" s="703"/>
      <c r="EUC2" s="703"/>
      <c r="EUD2" s="703"/>
      <c r="EUE2" s="703"/>
      <c r="EUF2" s="703"/>
      <c r="EUG2" s="703"/>
      <c r="EUH2" s="703"/>
      <c r="EUI2" s="703"/>
      <c r="EUJ2" s="703"/>
      <c r="EUK2" s="703"/>
      <c r="EUL2" s="703"/>
      <c r="EUM2" s="703"/>
      <c r="EUN2" s="703"/>
      <c r="EUO2" s="703"/>
      <c r="EUP2" s="703"/>
      <c r="EUQ2" s="703"/>
      <c r="EUR2" s="703"/>
      <c r="EUS2" s="703"/>
      <c r="EUT2" s="703"/>
      <c r="EUU2" s="703"/>
      <c r="EUV2" s="703"/>
      <c r="EUW2" s="703"/>
      <c r="EUX2" s="703"/>
      <c r="EUY2" s="703"/>
      <c r="EUZ2" s="703"/>
      <c r="EVA2" s="703"/>
      <c r="EVB2" s="703"/>
      <c r="EVC2" s="703"/>
      <c r="EVD2" s="703"/>
      <c r="EVE2" s="703"/>
      <c r="EVF2" s="703"/>
      <c r="EVG2" s="703"/>
      <c r="EVH2" s="703"/>
      <c r="EVI2" s="703"/>
      <c r="EVJ2" s="703"/>
      <c r="EVK2" s="703"/>
      <c r="EVL2" s="703"/>
      <c r="EVM2" s="703"/>
      <c r="EVN2" s="703"/>
      <c r="EVO2" s="703"/>
      <c r="EVP2" s="703"/>
      <c r="EVQ2" s="703"/>
      <c r="EVR2" s="703"/>
      <c r="EVS2" s="703"/>
      <c r="EVT2" s="703"/>
      <c r="EVU2" s="703"/>
      <c r="EVV2" s="703"/>
      <c r="EVW2" s="703"/>
      <c r="EVX2" s="703"/>
      <c r="EVY2" s="703"/>
      <c r="EVZ2" s="703"/>
      <c r="EWA2" s="703"/>
      <c r="EWB2" s="703"/>
      <c r="EWC2" s="703"/>
      <c r="EWD2" s="703"/>
      <c r="EWE2" s="703"/>
      <c r="EWF2" s="703"/>
      <c r="EWG2" s="703"/>
      <c r="EWH2" s="703"/>
      <c r="EWI2" s="703"/>
      <c r="EWJ2" s="703"/>
      <c r="EWK2" s="703"/>
      <c r="EWL2" s="703"/>
      <c r="EWM2" s="703"/>
      <c r="EWN2" s="703"/>
      <c r="EWO2" s="703"/>
      <c r="EWP2" s="703"/>
      <c r="EWQ2" s="703"/>
      <c r="EWR2" s="703"/>
      <c r="EWS2" s="703"/>
      <c r="EWT2" s="703"/>
      <c r="EWU2" s="703"/>
      <c r="EWV2" s="703"/>
      <c r="EWW2" s="703"/>
      <c r="EWX2" s="703"/>
      <c r="EWY2" s="703"/>
      <c r="EWZ2" s="703"/>
      <c r="EXA2" s="703"/>
      <c r="EXB2" s="703"/>
      <c r="EXC2" s="703"/>
      <c r="EXD2" s="703"/>
      <c r="EXE2" s="703"/>
      <c r="EXF2" s="703"/>
      <c r="EXG2" s="703"/>
      <c r="EXH2" s="703"/>
      <c r="EXI2" s="703"/>
      <c r="EXJ2" s="703"/>
      <c r="EXK2" s="703"/>
      <c r="EXL2" s="703"/>
      <c r="EXM2" s="703"/>
      <c r="EXN2" s="703"/>
      <c r="EXO2" s="703"/>
      <c r="EXP2" s="703"/>
      <c r="EXQ2" s="703"/>
      <c r="EXR2" s="703"/>
      <c r="EXS2" s="703"/>
      <c r="EXT2" s="703"/>
      <c r="EXU2" s="703"/>
      <c r="EXV2" s="703"/>
      <c r="EXW2" s="703"/>
      <c r="EXX2" s="703"/>
      <c r="EXY2" s="703"/>
      <c r="EXZ2" s="703"/>
      <c r="EYA2" s="703"/>
      <c r="EYB2" s="703"/>
      <c r="EYC2" s="703"/>
      <c r="EYD2" s="703"/>
      <c r="EYE2" s="703"/>
      <c r="EYF2" s="703"/>
      <c r="EYG2" s="703"/>
      <c r="EYH2" s="703"/>
      <c r="EYI2" s="703"/>
      <c r="EYJ2" s="703"/>
      <c r="EYK2" s="703"/>
      <c r="EYL2" s="703"/>
      <c r="EYM2" s="703"/>
      <c r="EYN2" s="703"/>
      <c r="EYO2" s="703"/>
      <c r="EYP2" s="703"/>
      <c r="EYQ2" s="703"/>
      <c r="EYR2" s="703"/>
      <c r="EYS2" s="703"/>
      <c r="EYT2" s="703"/>
      <c r="EYU2" s="703"/>
      <c r="EYV2" s="703"/>
      <c r="EYW2" s="703"/>
      <c r="EYX2" s="703"/>
      <c r="EYY2" s="703"/>
      <c r="EYZ2" s="703"/>
      <c r="EZA2" s="703"/>
      <c r="EZB2" s="703"/>
      <c r="EZC2" s="703"/>
      <c r="EZD2" s="703"/>
      <c r="EZE2" s="703"/>
      <c r="EZF2" s="703"/>
      <c r="EZG2" s="703"/>
      <c r="EZH2" s="703"/>
      <c r="EZI2" s="703"/>
      <c r="EZJ2" s="703"/>
      <c r="EZK2" s="703"/>
      <c r="EZL2" s="703"/>
      <c r="EZM2" s="703"/>
      <c r="EZN2" s="703"/>
      <c r="EZO2" s="703"/>
      <c r="EZP2" s="703"/>
      <c r="EZQ2" s="703"/>
      <c r="EZR2" s="703"/>
      <c r="EZS2" s="703"/>
      <c r="EZT2" s="703"/>
      <c r="EZU2" s="703"/>
      <c r="EZV2" s="703"/>
      <c r="EZW2" s="703"/>
      <c r="EZX2" s="703"/>
      <c r="EZY2" s="703"/>
      <c r="EZZ2" s="703"/>
      <c r="FAA2" s="703"/>
      <c r="FAB2" s="703"/>
      <c r="FAC2" s="703"/>
      <c r="FAD2" s="703"/>
      <c r="FAE2" s="703"/>
      <c r="FAF2" s="703"/>
      <c r="FAG2" s="703"/>
      <c r="FAH2" s="703"/>
      <c r="FAI2" s="703"/>
      <c r="FAJ2" s="703"/>
      <c r="FAK2" s="703"/>
      <c r="FAL2" s="703"/>
      <c r="FAM2" s="703"/>
      <c r="FAN2" s="703"/>
      <c r="FAO2" s="703"/>
      <c r="FAP2" s="703"/>
      <c r="FAQ2" s="703"/>
      <c r="FAR2" s="703"/>
      <c r="FAS2" s="703"/>
      <c r="FAT2" s="703"/>
      <c r="FAU2" s="703"/>
      <c r="FAV2" s="703"/>
      <c r="FAW2" s="703"/>
      <c r="FAX2" s="703"/>
      <c r="FAY2" s="703"/>
      <c r="FAZ2" s="703"/>
      <c r="FBA2" s="703"/>
      <c r="FBB2" s="703"/>
      <c r="FBC2" s="703"/>
      <c r="FBD2" s="703"/>
      <c r="FBE2" s="703"/>
      <c r="FBF2" s="703"/>
      <c r="FBG2" s="703"/>
      <c r="FBH2" s="703"/>
      <c r="FBI2" s="703"/>
      <c r="FBJ2" s="703"/>
      <c r="FBK2" s="703"/>
      <c r="FBL2" s="703"/>
      <c r="FBM2" s="703"/>
      <c r="FBN2" s="703"/>
      <c r="FBO2" s="703"/>
      <c r="FBP2" s="703"/>
      <c r="FBQ2" s="703"/>
      <c r="FBR2" s="703"/>
      <c r="FBS2" s="703"/>
      <c r="FBT2" s="703"/>
      <c r="FBU2" s="703"/>
      <c r="FBV2" s="703"/>
      <c r="FBW2" s="703"/>
      <c r="FBX2" s="703"/>
      <c r="FBY2" s="703"/>
      <c r="FBZ2" s="703"/>
      <c r="FCA2" s="703"/>
      <c r="FCB2" s="703"/>
      <c r="FCC2" s="703"/>
      <c r="FCD2" s="703"/>
      <c r="FCE2" s="703"/>
      <c r="FCF2" s="703"/>
      <c r="FCG2" s="703"/>
      <c r="FCH2" s="703"/>
      <c r="FCI2" s="703"/>
      <c r="FCJ2" s="703"/>
      <c r="FCK2" s="703"/>
      <c r="FCL2" s="703"/>
      <c r="FCM2" s="703"/>
      <c r="FCN2" s="703"/>
      <c r="FCO2" s="703"/>
      <c r="FCP2" s="703"/>
      <c r="FCQ2" s="703"/>
      <c r="FCR2" s="703"/>
      <c r="FCS2" s="703"/>
      <c r="FCT2" s="703"/>
      <c r="FCU2" s="703"/>
      <c r="FCV2" s="703"/>
      <c r="FCW2" s="703"/>
      <c r="FCX2" s="703"/>
      <c r="FCY2" s="703"/>
      <c r="FCZ2" s="703"/>
      <c r="FDA2" s="703"/>
      <c r="FDB2" s="703"/>
      <c r="FDC2" s="703"/>
      <c r="FDD2" s="703"/>
      <c r="FDE2" s="703"/>
      <c r="FDF2" s="703"/>
      <c r="FDG2" s="703"/>
      <c r="FDH2" s="703"/>
      <c r="FDI2" s="703"/>
      <c r="FDJ2" s="703"/>
      <c r="FDK2" s="703"/>
      <c r="FDL2" s="703"/>
      <c r="FDM2" s="703"/>
      <c r="FDN2" s="703"/>
      <c r="FDO2" s="703"/>
      <c r="FDP2" s="703"/>
      <c r="FDQ2" s="703"/>
      <c r="FDR2" s="703"/>
      <c r="FDS2" s="703"/>
      <c r="FDT2" s="703"/>
      <c r="FDU2" s="703"/>
      <c r="FDV2" s="703"/>
      <c r="FDW2" s="703"/>
      <c r="FDX2" s="703"/>
      <c r="FDY2" s="703"/>
      <c r="FDZ2" s="703"/>
      <c r="FEA2" s="703"/>
      <c r="FEB2" s="703"/>
      <c r="FEC2" s="703"/>
      <c r="FED2" s="703"/>
      <c r="FEE2" s="703"/>
      <c r="FEF2" s="703"/>
      <c r="FEG2" s="703"/>
      <c r="FEH2" s="703"/>
      <c r="FEI2" s="703"/>
      <c r="FEJ2" s="703"/>
      <c r="FEK2" s="703"/>
      <c r="FEL2" s="703"/>
      <c r="FEM2" s="703"/>
      <c r="FEN2" s="703"/>
      <c r="FEO2" s="703"/>
      <c r="FEP2" s="703"/>
      <c r="FEQ2" s="703"/>
      <c r="FER2" s="703"/>
      <c r="FES2" s="703"/>
      <c r="FET2" s="703"/>
      <c r="FEU2" s="703"/>
      <c r="FEV2" s="703"/>
      <c r="FEW2" s="703"/>
      <c r="FEX2" s="703"/>
      <c r="FEY2" s="703"/>
      <c r="FEZ2" s="703"/>
      <c r="FFA2" s="703"/>
      <c r="FFB2" s="703"/>
      <c r="FFC2" s="703"/>
      <c r="FFD2" s="703"/>
      <c r="FFE2" s="703"/>
      <c r="FFF2" s="703"/>
      <c r="FFG2" s="703"/>
      <c r="FFH2" s="703"/>
      <c r="FFI2" s="703"/>
      <c r="FFJ2" s="703"/>
      <c r="FFK2" s="703"/>
      <c r="FFL2" s="703"/>
      <c r="FFM2" s="703"/>
      <c r="FFN2" s="703"/>
      <c r="FFO2" s="703"/>
      <c r="FFP2" s="703"/>
      <c r="FFQ2" s="703"/>
      <c r="FFR2" s="703"/>
      <c r="FFS2" s="703"/>
      <c r="FFT2" s="703"/>
      <c r="FFU2" s="703"/>
      <c r="FFV2" s="703"/>
      <c r="FFW2" s="703"/>
      <c r="FFX2" s="703"/>
      <c r="FFY2" s="703"/>
      <c r="FFZ2" s="703"/>
      <c r="FGA2" s="703"/>
      <c r="FGB2" s="703"/>
      <c r="FGC2" s="703"/>
      <c r="FGD2" s="703"/>
      <c r="FGE2" s="703"/>
      <c r="FGF2" s="703"/>
      <c r="FGG2" s="703"/>
      <c r="FGH2" s="703"/>
      <c r="FGI2" s="703"/>
      <c r="FGJ2" s="703"/>
      <c r="FGK2" s="703"/>
      <c r="FGL2" s="703"/>
      <c r="FGM2" s="703"/>
      <c r="FGN2" s="703"/>
      <c r="FGO2" s="703"/>
      <c r="FGP2" s="703"/>
      <c r="FGQ2" s="703"/>
      <c r="FGR2" s="703"/>
      <c r="FGS2" s="703"/>
      <c r="FGT2" s="703"/>
      <c r="FGU2" s="703"/>
      <c r="FGV2" s="703"/>
      <c r="FGW2" s="703"/>
      <c r="FGX2" s="703"/>
      <c r="FGY2" s="703"/>
      <c r="FGZ2" s="703"/>
      <c r="FHA2" s="703"/>
      <c r="FHB2" s="703"/>
      <c r="FHC2" s="703"/>
      <c r="FHD2" s="703"/>
      <c r="FHE2" s="703"/>
      <c r="FHF2" s="703"/>
      <c r="FHG2" s="703"/>
      <c r="FHH2" s="703"/>
      <c r="FHI2" s="703"/>
      <c r="FHJ2" s="703"/>
      <c r="FHK2" s="703"/>
      <c r="FHL2" s="703"/>
      <c r="FHM2" s="703"/>
      <c r="FHN2" s="703"/>
      <c r="FHO2" s="703"/>
      <c r="FHP2" s="703"/>
      <c r="FHQ2" s="703"/>
      <c r="FHR2" s="703"/>
      <c r="FHS2" s="703"/>
      <c r="FHT2" s="703"/>
      <c r="FHU2" s="703"/>
      <c r="FHV2" s="703"/>
      <c r="FHW2" s="703"/>
      <c r="FHX2" s="703"/>
      <c r="FHY2" s="703"/>
      <c r="FHZ2" s="703"/>
      <c r="FIA2" s="703"/>
      <c r="FIB2" s="703"/>
      <c r="FIC2" s="703"/>
      <c r="FID2" s="703"/>
      <c r="FIE2" s="703"/>
      <c r="FIF2" s="703"/>
      <c r="FIG2" s="703"/>
      <c r="FIH2" s="703"/>
      <c r="FII2" s="703"/>
      <c r="FIJ2" s="703"/>
      <c r="FIK2" s="703"/>
      <c r="FIL2" s="703"/>
      <c r="FIM2" s="703"/>
      <c r="FIN2" s="703"/>
      <c r="FIO2" s="703"/>
      <c r="FIP2" s="703"/>
      <c r="FIQ2" s="703"/>
      <c r="FIR2" s="703"/>
      <c r="FIS2" s="703"/>
      <c r="FIT2" s="703"/>
      <c r="FIU2" s="703"/>
      <c r="FIV2" s="703"/>
      <c r="FIW2" s="703"/>
      <c r="FIX2" s="703"/>
      <c r="FIY2" s="703"/>
      <c r="FIZ2" s="703"/>
      <c r="FJA2" s="703"/>
      <c r="FJB2" s="703"/>
      <c r="FJC2" s="703"/>
      <c r="FJD2" s="703"/>
      <c r="FJE2" s="703"/>
      <c r="FJF2" s="703"/>
      <c r="FJG2" s="703"/>
      <c r="FJH2" s="703"/>
      <c r="FJI2" s="703"/>
      <c r="FJJ2" s="703"/>
      <c r="FJK2" s="703"/>
      <c r="FJL2" s="703"/>
      <c r="FJM2" s="703"/>
      <c r="FJN2" s="703"/>
      <c r="FJO2" s="703"/>
      <c r="FJP2" s="703"/>
      <c r="FJQ2" s="703"/>
      <c r="FJR2" s="703"/>
      <c r="FJS2" s="703"/>
      <c r="FJT2" s="703"/>
      <c r="FJU2" s="703"/>
      <c r="FJV2" s="703"/>
      <c r="FJW2" s="703"/>
      <c r="FJX2" s="703"/>
      <c r="FJY2" s="703"/>
      <c r="FJZ2" s="703"/>
      <c r="FKA2" s="703"/>
      <c r="FKB2" s="703"/>
      <c r="FKC2" s="703"/>
      <c r="FKD2" s="703"/>
      <c r="FKE2" s="703"/>
      <c r="FKF2" s="703"/>
      <c r="FKG2" s="703"/>
      <c r="FKH2" s="703"/>
      <c r="FKI2" s="703"/>
      <c r="FKJ2" s="703"/>
      <c r="FKK2" s="703"/>
      <c r="FKL2" s="703"/>
      <c r="FKM2" s="703"/>
      <c r="FKN2" s="703"/>
      <c r="FKO2" s="703"/>
      <c r="FKP2" s="703"/>
      <c r="FKQ2" s="703"/>
      <c r="FKR2" s="703"/>
      <c r="FKS2" s="703"/>
      <c r="FKT2" s="703"/>
      <c r="FKU2" s="703"/>
      <c r="FKV2" s="703"/>
      <c r="FKW2" s="703"/>
      <c r="FKX2" s="703"/>
      <c r="FKY2" s="703"/>
      <c r="FKZ2" s="703"/>
      <c r="FLA2" s="703"/>
      <c r="FLB2" s="703"/>
      <c r="FLC2" s="703"/>
      <c r="FLD2" s="703"/>
      <c r="FLE2" s="703"/>
      <c r="FLF2" s="703"/>
      <c r="FLG2" s="703"/>
      <c r="FLH2" s="703"/>
      <c r="FLI2" s="703"/>
      <c r="FLJ2" s="703"/>
      <c r="FLK2" s="703"/>
      <c r="FLL2" s="703"/>
      <c r="FLM2" s="703"/>
      <c r="FLN2" s="703"/>
      <c r="FLO2" s="703"/>
      <c r="FLP2" s="703"/>
      <c r="FLQ2" s="703"/>
      <c r="FLR2" s="703"/>
      <c r="FLS2" s="703"/>
      <c r="FLT2" s="703"/>
      <c r="FLU2" s="703"/>
      <c r="FLV2" s="703"/>
      <c r="FLW2" s="703"/>
      <c r="FLX2" s="703"/>
      <c r="FLY2" s="703"/>
      <c r="FLZ2" s="703"/>
      <c r="FMA2" s="703"/>
      <c r="FMB2" s="703"/>
      <c r="FMC2" s="703"/>
      <c r="FMD2" s="703"/>
      <c r="FME2" s="703"/>
      <c r="FMF2" s="703"/>
      <c r="FMG2" s="703"/>
      <c r="FMH2" s="703"/>
      <c r="FMI2" s="703"/>
      <c r="FMJ2" s="703"/>
      <c r="FMK2" s="703"/>
      <c r="FML2" s="703"/>
      <c r="FMM2" s="703"/>
      <c r="FMN2" s="703"/>
      <c r="FMO2" s="703"/>
      <c r="FMP2" s="703"/>
      <c r="FMQ2" s="703"/>
      <c r="FMR2" s="703"/>
      <c r="FMS2" s="703"/>
      <c r="FMT2" s="703"/>
      <c r="FMU2" s="703"/>
      <c r="FMV2" s="703"/>
      <c r="FMW2" s="703"/>
      <c r="FMX2" s="703"/>
      <c r="FMY2" s="703"/>
      <c r="FMZ2" s="703"/>
      <c r="FNA2" s="703"/>
      <c r="FNB2" s="703"/>
      <c r="FNC2" s="703"/>
      <c r="FND2" s="703"/>
      <c r="FNE2" s="703"/>
      <c r="FNF2" s="703"/>
      <c r="FNG2" s="703"/>
      <c r="FNH2" s="703"/>
      <c r="FNI2" s="703"/>
      <c r="FNJ2" s="703"/>
      <c r="FNK2" s="703"/>
      <c r="FNL2" s="703"/>
      <c r="FNM2" s="703"/>
      <c r="FNN2" s="703"/>
      <c r="FNO2" s="703"/>
      <c r="FNP2" s="703"/>
      <c r="FNQ2" s="703"/>
      <c r="FNR2" s="703"/>
      <c r="FNS2" s="703"/>
      <c r="FNT2" s="703"/>
      <c r="FNU2" s="703"/>
      <c r="FNV2" s="703"/>
      <c r="FNW2" s="703"/>
      <c r="FNX2" s="703"/>
      <c r="FNY2" s="703"/>
      <c r="FNZ2" s="703"/>
      <c r="FOA2" s="703"/>
      <c r="FOB2" s="703"/>
      <c r="FOC2" s="703"/>
      <c r="FOD2" s="703"/>
      <c r="FOE2" s="703"/>
      <c r="FOF2" s="703"/>
      <c r="FOG2" s="703"/>
      <c r="FOH2" s="703"/>
      <c r="FOI2" s="703"/>
      <c r="FOJ2" s="703"/>
      <c r="FOK2" s="703"/>
      <c r="FOL2" s="703"/>
      <c r="FOM2" s="703"/>
      <c r="FON2" s="703"/>
      <c r="FOO2" s="703"/>
      <c r="FOP2" s="703"/>
      <c r="FOQ2" s="703"/>
      <c r="FOR2" s="703"/>
      <c r="FOS2" s="703"/>
      <c r="FOT2" s="703"/>
      <c r="FOU2" s="703"/>
      <c r="FOV2" s="703"/>
      <c r="FOW2" s="703"/>
      <c r="FOX2" s="703"/>
      <c r="FOY2" s="703"/>
      <c r="FOZ2" s="703"/>
      <c r="FPA2" s="703"/>
      <c r="FPB2" s="703"/>
      <c r="FPC2" s="703"/>
      <c r="FPD2" s="703"/>
      <c r="FPE2" s="703"/>
      <c r="FPF2" s="703"/>
      <c r="FPG2" s="703"/>
      <c r="FPH2" s="703"/>
      <c r="FPI2" s="703"/>
      <c r="FPJ2" s="703"/>
      <c r="FPK2" s="703"/>
      <c r="FPL2" s="703"/>
      <c r="FPM2" s="703"/>
      <c r="FPN2" s="703"/>
      <c r="FPO2" s="703"/>
      <c r="FPP2" s="703"/>
      <c r="FPQ2" s="703"/>
      <c r="FPR2" s="703"/>
      <c r="FPS2" s="703"/>
      <c r="FPT2" s="703"/>
      <c r="FPU2" s="703"/>
      <c r="FPV2" s="703"/>
      <c r="FPW2" s="703"/>
      <c r="FPX2" s="703"/>
      <c r="FPY2" s="703"/>
      <c r="FPZ2" s="703"/>
      <c r="FQA2" s="703"/>
      <c r="FQB2" s="703"/>
      <c r="FQC2" s="703"/>
      <c r="FQD2" s="703"/>
      <c r="FQE2" s="703"/>
      <c r="FQF2" s="703"/>
      <c r="FQG2" s="703"/>
      <c r="FQH2" s="703"/>
      <c r="FQI2" s="703"/>
      <c r="FQJ2" s="703"/>
      <c r="FQK2" s="703"/>
      <c r="FQL2" s="703"/>
      <c r="FQM2" s="703"/>
      <c r="FQN2" s="703"/>
      <c r="FQO2" s="703"/>
      <c r="FQP2" s="703"/>
      <c r="FQQ2" s="703"/>
      <c r="FQR2" s="703"/>
      <c r="FQS2" s="703"/>
      <c r="FQT2" s="703"/>
      <c r="FQU2" s="703"/>
      <c r="FQV2" s="703"/>
      <c r="FQW2" s="703"/>
      <c r="FQX2" s="703"/>
      <c r="FQY2" s="703"/>
      <c r="FQZ2" s="703"/>
      <c r="FRA2" s="703"/>
      <c r="FRB2" s="703"/>
      <c r="FRC2" s="703"/>
      <c r="FRD2" s="703"/>
      <c r="FRE2" s="703"/>
      <c r="FRF2" s="703"/>
      <c r="FRG2" s="703"/>
      <c r="FRH2" s="703"/>
      <c r="FRI2" s="703"/>
      <c r="FRJ2" s="703"/>
      <c r="FRK2" s="703"/>
      <c r="FRL2" s="703"/>
      <c r="FRM2" s="703"/>
      <c r="FRN2" s="703"/>
      <c r="FRO2" s="703"/>
      <c r="FRP2" s="703"/>
      <c r="FRQ2" s="703"/>
      <c r="FRR2" s="703"/>
      <c r="FRS2" s="703"/>
      <c r="FRT2" s="703"/>
      <c r="FRU2" s="703"/>
      <c r="FRV2" s="703"/>
      <c r="FRW2" s="703"/>
      <c r="FRX2" s="703"/>
      <c r="FRY2" s="703"/>
      <c r="FRZ2" s="703"/>
      <c r="FSA2" s="703"/>
      <c r="FSB2" s="703"/>
      <c r="FSC2" s="703"/>
      <c r="FSD2" s="703"/>
      <c r="FSE2" s="703"/>
      <c r="FSF2" s="703"/>
      <c r="FSG2" s="703"/>
      <c r="FSH2" s="703"/>
      <c r="FSI2" s="703"/>
      <c r="FSJ2" s="703"/>
      <c r="FSK2" s="703"/>
      <c r="FSL2" s="703"/>
      <c r="FSM2" s="703"/>
      <c r="FSN2" s="703"/>
      <c r="FSO2" s="703"/>
      <c r="FSP2" s="703"/>
      <c r="FSQ2" s="703"/>
      <c r="FSR2" s="703"/>
      <c r="FSS2" s="703"/>
      <c r="FST2" s="703"/>
      <c r="FSU2" s="703"/>
      <c r="FSV2" s="703"/>
      <c r="FSW2" s="703"/>
      <c r="FSX2" s="703"/>
      <c r="FSY2" s="703"/>
      <c r="FSZ2" s="703"/>
      <c r="FTA2" s="703"/>
      <c r="FTB2" s="703"/>
      <c r="FTC2" s="703"/>
      <c r="FTD2" s="703"/>
      <c r="FTE2" s="703"/>
      <c r="FTF2" s="703"/>
      <c r="FTG2" s="703"/>
      <c r="FTH2" s="703"/>
      <c r="FTI2" s="703"/>
      <c r="FTJ2" s="703"/>
      <c r="FTK2" s="703"/>
      <c r="FTL2" s="703"/>
      <c r="FTM2" s="703"/>
      <c r="FTN2" s="703"/>
      <c r="FTO2" s="703"/>
      <c r="FTP2" s="703"/>
      <c r="FTQ2" s="703"/>
      <c r="FTR2" s="703"/>
      <c r="FTS2" s="703"/>
      <c r="FTT2" s="703"/>
      <c r="FTU2" s="703"/>
      <c r="FTV2" s="703"/>
      <c r="FTW2" s="703"/>
      <c r="FTX2" s="703"/>
      <c r="FTY2" s="703"/>
      <c r="FTZ2" s="703"/>
      <c r="FUA2" s="703"/>
      <c r="FUB2" s="703"/>
      <c r="FUC2" s="703"/>
      <c r="FUD2" s="703"/>
      <c r="FUE2" s="703"/>
      <c r="FUF2" s="703"/>
      <c r="FUG2" s="703"/>
      <c r="FUH2" s="703"/>
      <c r="FUI2" s="703"/>
      <c r="FUJ2" s="703"/>
      <c r="FUK2" s="703"/>
      <c r="FUL2" s="703"/>
      <c r="FUM2" s="703"/>
      <c r="FUN2" s="703"/>
      <c r="FUO2" s="703"/>
      <c r="FUP2" s="703"/>
      <c r="FUQ2" s="703"/>
      <c r="FUR2" s="703"/>
      <c r="FUS2" s="703"/>
      <c r="FUT2" s="703"/>
      <c r="FUU2" s="703"/>
      <c r="FUV2" s="703"/>
      <c r="FUW2" s="703"/>
      <c r="FUX2" s="703"/>
      <c r="FUY2" s="703"/>
      <c r="FUZ2" s="703"/>
      <c r="FVA2" s="703"/>
      <c r="FVB2" s="703"/>
      <c r="FVC2" s="703"/>
      <c r="FVD2" s="703"/>
      <c r="FVE2" s="703"/>
      <c r="FVF2" s="703"/>
      <c r="FVG2" s="703"/>
      <c r="FVH2" s="703"/>
      <c r="FVI2" s="703"/>
      <c r="FVJ2" s="703"/>
      <c r="FVK2" s="703"/>
      <c r="FVL2" s="703"/>
      <c r="FVM2" s="703"/>
      <c r="FVN2" s="703"/>
      <c r="FVO2" s="703"/>
      <c r="FVP2" s="703"/>
      <c r="FVQ2" s="703"/>
      <c r="FVR2" s="703"/>
      <c r="FVS2" s="703"/>
      <c r="FVT2" s="703"/>
      <c r="FVU2" s="703"/>
      <c r="FVV2" s="703"/>
      <c r="FVW2" s="703"/>
      <c r="FVX2" s="703"/>
      <c r="FVY2" s="703"/>
      <c r="FVZ2" s="703"/>
      <c r="FWA2" s="703"/>
      <c r="FWB2" s="703"/>
      <c r="FWC2" s="703"/>
      <c r="FWD2" s="703"/>
      <c r="FWE2" s="703"/>
      <c r="FWF2" s="703"/>
      <c r="FWG2" s="703"/>
      <c r="FWH2" s="703"/>
      <c r="FWI2" s="703"/>
      <c r="FWJ2" s="703"/>
      <c r="FWK2" s="703"/>
      <c r="FWL2" s="703"/>
      <c r="FWM2" s="703"/>
      <c r="FWN2" s="703"/>
      <c r="FWO2" s="703"/>
      <c r="FWP2" s="703"/>
      <c r="FWQ2" s="703"/>
      <c r="FWR2" s="703"/>
      <c r="FWS2" s="703"/>
      <c r="FWT2" s="703"/>
      <c r="FWU2" s="703"/>
      <c r="FWV2" s="703"/>
      <c r="FWW2" s="703"/>
      <c r="FWX2" s="703"/>
      <c r="FWY2" s="703"/>
      <c r="FWZ2" s="703"/>
      <c r="FXA2" s="703"/>
      <c r="FXB2" s="703"/>
      <c r="FXC2" s="703"/>
      <c r="FXD2" s="703"/>
      <c r="FXE2" s="703"/>
      <c r="FXF2" s="703"/>
      <c r="FXG2" s="703"/>
      <c r="FXH2" s="703"/>
      <c r="FXI2" s="703"/>
      <c r="FXJ2" s="703"/>
      <c r="FXK2" s="703"/>
      <c r="FXL2" s="703"/>
      <c r="FXM2" s="703"/>
      <c r="FXN2" s="703"/>
      <c r="FXO2" s="703"/>
      <c r="FXP2" s="703"/>
      <c r="FXQ2" s="703"/>
      <c r="FXR2" s="703"/>
      <c r="FXS2" s="703"/>
      <c r="FXT2" s="703"/>
      <c r="FXU2" s="703"/>
      <c r="FXV2" s="703"/>
      <c r="FXW2" s="703"/>
      <c r="FXX2" s="703"/>
      <c r="FXY2" s="703"/>
      <c r="FXZ2" s="703"/>
      <c r="FYA2" s="703"/>
      <c r="FYB2" s="703"/>
      <c r="FYC2" s="703"/>
      <c r="FYD2" s="703"/>
      <c r="FYE2" s="703"/>
      <c r="FYF2" s="703"/>
      <c r="FYG2" s="703"/>
      <c r="FYH2" s="703"/>
      <c r="FYI2" s="703"/>
      <c r="FYJ2" s="703"/>
      <c r="FYK2" s="703"/>
      <c r="FYL2" s="703"/>
      <c r="FYM2" s="703"/>
      <c r="FYN2" s="703"/>
      <c r="FYO2" s="703"/>
      <c r="FYP2" s="703"/>
      <c r="FYQ2" s="703"/>
      <c r="FYR2" s="703"/>
      <c r="FYS2" s="703"/>
      <c r="FYT2" s="703"/>
      <c r="FYU2" s="703"/>
      <c r="FYV2" s="703"/>
      <c r="FYW2" s="703"/>
      <c r="FYX2" s="703"/>
      <c r="FYY2" s="703"/>
      <c r="FYZ2" s="703"/>
      <c r="FZA2" s="703"/>
      <c r="FZB2" s="703"/>
      <c r="FZC2" s="703"/>
      <c r="FZD2" s="703"/>
      <c r="FZE2" s="703"/>
      <c r="FZF2" s="703"/>
      <c r="FZG2" s="703"/>
      <c r="FZH2" s="703"/>
      <c r="FZI2" s="703"/>
      <c r="FZJ2" s="703"/>
      <c r="FZK2" s="703"/>
      <c r="FZL2" s="703"/>
      <c r="FZM2" s="703"/>
      <c r="FZN2" s="703"/>
      <c r="FZO2" s="703"/>
      <c r="FZP2" s="703"/>
      <c r="FZQ2" s="703"/>
      <c r="FZR2" s="703"/>
      <c r="FZS2" s="703"/>
      <c r="FZT2" s="703"/>
      <c r="FZU2" s="703"/>
      <c r="FZV2" s="703"/>
      <c r="FZW2" s="703"/>
      <c r="FZX2" s="703"/>
      <c r="FZY2" s="703"/>
      <c r="FZZ2" s="703"/>
      <c r="GAA2" s="703"/>
      <c r="GAB2" s="703"/>
      <c r="GAC2" s="703"/>
      <c r="GAD2" s="703"/>
      <c r="GAE2" s="703"/>
      <c r="GAF2" s="703"/>
      <c r="GAG2" s="703"/>
      <c r="GAH2" s="703"/>
      <c r="GAI2" s="703"/>
      <c r="GAJ2" s="703"/>
      <c r="GAK2" s="703"/>
      <c r="GAL2" s="703"/>
      <c r="GAM2" s="703"/>
      <c r="GAN2" s="703"/>
      <c r="GAO2" s="703"/>
      <c r="GAP2" s="703"/>
      <c r="GAQ2" s="703"/>
      <c r="GAR2" s="703"/>
      <c r="GAS2" s="703"/>
      <c r="GAT2" s="703"/>
      <c r="GAU2" s="703"/>
      <c r="GAV2" s="703"/>
      <c r="GAW2" s="703"/>
      <c r="GAX2" s="703"/>
      <c r="GAY2" s="703"/>
      <c r="GAZ2" s="703"/>
      <c r="GBA2" s="703"/>
      <c r="GBB2" s="703"/>
      <c r="GBC2" s="703"/>
      <c r="GBD2" s="703"/>
      <c r="GBE2" s="703"/>
      <c r="GBF2" s="703"/>
      <c r="GBG2" s="703"/>
      <c r="GBH2" s="703"/>
      <c r="GBI2" s="703"/>
      <c r="GBJ2" s="703"/>
      <c r="GBK2" s="703"/>
      <c r="GBL2" s="703"/>
      <c r="GBM2" s="703"/>
      <c r="GBN2" s="703"/>
      <c r="GBO2" s="703"/>
      <c r="GBP2" s="703"/>
      <c r="GBQ2" s="703"/>
      <c r="GBR2" s="703"/>
      <c r="GBS2" s="703"/>
      <c r="GBT2" s="703"/>
      <c r="GBU2" s="703"/>
      <c r="GBV2" s="703"/>
      <c r="GBW2" s="703"/>
      <c r="GBX2" s="703"/>
      <c r="GBY2" s="703"/>
      <c r="GBZ2" s="703"/>
      <c r="GCA2" s="703"/>
      <c r="GCB2" s="703"/>
      <c r="GCC2" s="703"/>
      <c r="GCD2" s="703"/>
      <c r="GCE2" s="703"/>
      <c r="GCF2" s="703"/>
      <c r="GCG2" s="703"/>
      <c r="GCH2" s="703"/>
      <c r="GCI2" s="703"/>
      <c r="GCJ2" s="703"/>
      <c r="GCK2" s="703"/>
      <c r="GCL2" s="703"/>
      <c r="GCM2" s="703"/>
      <c r="GCN2" s="703"/>
      <c r="GCO2" s="703"/>
      <c r="GCP2" s="703"/>
      <c r="GCQ2" s="703"/>
      <c r="GCR2" s="703"/>
      <c r="GCS2" s="703"/>
      <c r="GCT2" s="703"/>
      <c r="GCU2" s="703"/>
      <c r="GCV2" s="703"/>
      <c r="GCW2" s="703"/>
      <c r="GCX2" s="703"/>
      <c r="GCY2" s="703"/>
      <c r="GCZ2" s="703"/>
      <c r="GDA2" s="703"/>
      <c r="GDB2" s="703"/>
      <c r="GDC2" s="703"/>
      <c r="GDD2" s="703"/>
      <c r="GDE2" s="703"/>
      <c r="GDF2" s="703"/>
      <c r="GDG2" s="703"/>
      <c r="GDH2" s="703"/>
      <c r="GDI2" s="703"/>
      <c r="GDJ2" s="703"/>
      <c r="GDK2" s="703"/>
      <c r="GDL2" s="703"/>
      <c r="GDM2" s="703"/>
      <c r="GDN2" s="703"/>
      <c r="GDO2" s="703"/>
      <c r="GDP2" s="703"/>
      <c r="GDQ2" s="703"/>
      <c r="GDR2" s="703"/>
      <c r="GDS2" s="703"/>
      <c r="GDT2" s="703"/>
      <c r="GDU2" s="703"/>
      <c r="GDV2" s="703"/>
      <c r="GDW2" s="703"/>
      <c r="GDX2" s="703"/>
      <c r="GDY2" s="703"/>
      <c r="GDZ2" s="703"/>
      <c r="GEA2" s="703"/>
      <c r="GEB2" s="703"/>
      <c r="GEC2" s="703"/>
      <c r="GED2" s="703"/>
      <c r="GEE2" s="703"/>
      <c r="GEF2" s="703"/>
      <c r="GEG2" s="703"/>
      <c r="GEH2" s="703"/>
      <c r="GEI2" s="703"/>
      <c r="GEJ2" s="703"/>
      <c r="GEK2" s="703"/>
      <c r="GEL2" s="703"/>
      <c r="GEM2" s="703"/>
      <c r="GEN2" s="703"/>
      <c r="GEO2" s="703"/>
      <c r="GEP2" s="703"/>
      <c r="GEQ2" s="703"/>
      <c r="GER2" s="703"/>
      <c r="GES2" s="703"/>
      <c r="GET2" s="703"/>
      <c r="GEU2" s="703"/>
      <c r="GEV2" s="703"/>
      <c r="GEW2" s="703"/>
      <c r="GEX2" s="703"/>
      <c r="GEY2" s="703"/>
      <c r="GEZ2" s="703"/>
      <c r="GFA2" s="703"/>
      <c r="GFB2" s="703"/>
      <c r="GFC2" s="703"/>
      <c r="GFD2" s="703"/>
      <c r="GFE2" s="703"/>
      <c r="GFF2" s="703"/>
      <c r="GFG2" s="703"/>
      <c r="GFH2" s="703"/>
      <c r="GFI2" s="703"/>
      <c r="GFJ2" s="703"/>
      <c r="GFK2" s="703"/>
      <c r="GFL2" s="703"/>
      <c r="GFM2" s="703"/>
      <c r="GFN2" s="703"/>
      <c r="GFO2" s="703"/>
      <c r="GFP2" s="703"/>
      <c r="GFQ2" s="703"/>
      <c r="GFR2" s="703"/>
      <c r="GFS2" s="703"/>
      <c r="GFT2" s="703"/>
      <c r="GFU2" s="703"/>
      <c r="GFV2" s="703"/>
      <c r="GFW2" s="703"/>
      <c r="GFX2" s="703"/>
      <c r="GFY2" s="703"/>
      <c r="GFZ2" s="703"/>
      <c r="GGA2" s="703"/>
      <c r="GGB2" s="703"/>
      <c r="GGC2" s="703"/>
      <c r="GGD2" s="703"/>
      <c r="GGE2" s="703"/>
      <c r="GGF2" s="703"/>
      <c r="GGG2" s="703"/>
      <c r="GGH2" s="703"/>
      <c r="GGI2" s="703"/>
      <c r="GGJ2" s="703"/>
      <c r="GGK2" s="703"/>
      <c r="GGL2" s="703"/>
      <c r="GGM2" s="703"/>
      <c r="GGN2" s="703"/>
      <c r="GGO2" s="703"/>
      <c r="GGP2" s="703"/>
      <c r="GGQ2" s="703"/>
      <c r="GGR2" s="703"/>
      <c r="GGS2" s="703"/>
      <c r="GGT2" s="703"/>
      <c r="GGU2" s="703"/>
      <c r="GGV2" s="703"/>
      <c r="GGW2" s="703"/>
      <c r="GGX2" s="703"/>
      <c r="GGY2" s="703"/>
      <c r="GGZ2" s="703"/>
      <c r="GHA2" s="703"/>
      <c r="GHB2" s="703"/>
      <c r="GHC2" s="703"/>
      <c r="GHD2" s="703"/>
      <c r="GHE2" s="703"/>
      <c r="GHF2" s="703"/>
      <c r="GHG2" s="703"/>
      <c r="GHH2" s="703"/>
      <c r="GHI2" s="703"/>
      <c r="GHJ2" s="703"/>
      <c r="GHK2" s="703"/>
      <c r="GHL2" s="703"/>
      <c r="GHM2" s="703"/>
      <c r="GHN2" s="703"/>
      <c r="GHO2" s="703"/>
      <c r="GHP2" s="703"/>
      <c r="GHQ2" s="703"/>
      <c r="GHR2" s="703"/>
      <c r="GHS2" s="703"/>
      <c r="GHT2" s="703"/>
      <c r="GHU2" s="703"/>
      <c r="GHV2" s="703"/>
      <c r="GHW2" s="703"/>
      <c r="GHX2" s="703"/>
      <c r="GHY2" s="703"/>
      <c r="GHZ2" s="703"/>
      <c r="GIA2" s="703"/>
      <c r="GIB2" s="703"/>
      <c r="GIC2" s="703"/>
      <c r="GID2" s="703"/>
      <c r="GIE2" s="703"/>
      <c r="GIF2" s="703"/>
      <c r="GIG2" s="703"/>
      <c r="GIH2" s="703"/>
      <c r="GII2" s="703"/>
      <c r="GIJ2" s="703"/>
      <c r="GIK2" s="703"/>
      <c r="GIL2" s="703"/>
      <c r="GIM2" s="703"/>
      <c r="GIN2" s="703"/>
      <c r="GIO2" s="703"/>
      <c r="GIP2" s="703"/>
      <c r="GIQ2" s="703"/>
      <c r="GIR2" s="703"/>
      <c r="GIS2" s="703"/>
      <c r="GIT2" s="703"/>
      <c r="GIU2" s="703"/>
      <c r="GIV2" s="703"/>
      <c r="GIW2" s="703"/>
      <c r="GIX2" s="703"/>
      <c r="GIY2" s="703"/>
      <c r="GIZ2" s="703"/>
      <c r="GJA2" s="703"/>
      <c r="GJB2" s="703"/>
      <c r="GJC2" s="703"/>
      <c r="GJD2" s="703"/>
      <c r="GJE2" s="703"/>
      <c r="GJF2" s="703"/>
      <c r="GJG2" s="703"/>
      <c r="GJH2" s="703"/>
      <c r="GJI2" s="703"/>
      <c r="GJJ2" s="703"/>
      <c r="GJK2" s="703"/>
      <c r="GJL2" s="703"/>
      <c r="GJM2" s="703"/>
      <c r="GJN2" s="703"/>
      <c r="GJO2" s="703"/>
      <c r="GJP2" s="703"/>
      <c r="GJQ2" s="703"/>
      <c r="GJR2" s="703"/>
      <c r="GJS2" s="703"/>
      <c r="GJT2" s="703"/>
      <c r="GJU2" s="703"/>
      <c r="GJV2" s="703"/>
      <c r="GJW2" s="703"/>
      <c r="GJX2" s="703"/>
      <c r="GJY2" s="703"/>
      <c r="GJZ2" s="703"/>
      <c r="GKA2" s="703"/>
      <c r="GKB2" s="703"/>
      <c r="GKC2" s="703"/>
      <c r="GKD2" s="703"/>
      <c r="GKE2" s="703"/>
      <c r="GKF2" s="703"/>
      <c r="GKG2" s="703"/>
      <c r="GKH2" s="703"/>
      <c r="GKI2" s="703"/>
      <c r="GKJ2" s="703"/>
      <c r="GKK2" s="703"/>
      <c r="GKL2" s="703"/>
      <c r="GKM2" s="703"/>
      <c r="GKN2" s="703"/>
      <c r="GKO2" s="703"/>
      <c r="GKP2" s="703"/>
      <c r="GKQ2" s="703"/>
      <c r="GKR2" s="703"/>
      <c r="GKS2" s="703"/>
      <c r="GKT2" s="703"/>
      <c r="GKU2" s="703"/>
      <c r="GKV2" s="703"/>
      <c r="GKW2" s="703"/>
      <c r="GKX2" s="703"/>
      <c r="GKY2" s="703"/>
      <c r="GKZ2" s="703"/>
      <c r="GLA2" s="703"/>
      <c r="GLB2" s="703"/>
      <c r="GLC2" s="703"/>
      <c r="GLD2" s="703"/>
      <c r="GLE2" s="703"/>
      <c r="GLF2" s="703"/>
      <c r="GLG2" s="703"/>
      <c r="GLH2" s="703"/>
      <c r="GLI2" s="703"/>
      <c r="GLJ2" s="703"/>
      <c r="GLK2" s="703"/>
      <c r="GLL2" s="703"/>
      <c r="GLM2" s="703"/>
      <c r="GLN2" s="703"/>
      <c r="GLO2" s="703"/>
      <c r="GLP2" s="703"/>
      <c r="GLQ2" s="703"/>
      <c r="GLR2" s="703"/>
      <c r="GLS2" s="703"/>
      <c r="GLT2" s="703"/>
      <c r="GLU2" s="703"/>
      <c r="GLV2" s="703"/>
      <c r="GLW2" s="703"/>
      <c r="GLX2" s="703"/>
      <c r="GLY2" s="703"/>
      <c r="GLZ2" s="703"/>
      <c r="GMA2" s="703"/>
      <c r="GMB2" s="703"/>
      <c r="GMC2" s="703"/>
      <c r="GMD2" s="703"/>
      <c r="GME2" s="703"/>
      <c r="GMF2" s="703"/>
      <c r="GMG2" s="703"/>
      <c r="GMH2" s="703"/>
      <c r="GMI2" s="703"/>
      <c r="GMJ2" s="703"/>
      <c r="GMK2" s="703"/>
      <c r="GML2" s="703"/>
      <c r="GMM2" s="703"/>
      <c r="GMN2" s="703"/>
      <c r="GMO2" s="703"/>
      <c r="GMP2" s="703"/>
      <c r="GMQ2" s="703"/>
      <c r="GMR2" s="703"/>
      <c r="GMS2" s="703"/>
      <c r="GMT2" s="703"/>
      <c r="GMU2" s="703"/>
      <c r="GMV2" s="703"/>
      <c r="GMW2" s="703"/>
      <c r="GMX2" s="703"/>
      <c r="GMY2" s="703"/>
      <c r="GMZ2" s="703"/>
      <c r="GNA2" s="703"/>
      <c r="GNB2" s="703"/>
      <c r="GNC2" s="703"/>
      <c r="GND2" s="703"/>
      <c r="GNE2" s="703"/>
      <c r="GNF2" s="703"/>
      <c r="GNG2" s="703"/>
      <c r="GNH2" s="703"/>
      <c r="GNI2" s="703"/>
      <c r="GNJ2" s="703"/>
      <c r="GNK2" s="703"/>
      <c r="GNL2" s="703"/>
      <c r="GNM2" s="703"/>
      <c r="GNN2" s="703"/>
      <c r="GNO2" s="703"/>
      <c r="GNP2" s="703"/>
      <c r="GNQ2" s="703"/>
      <c r="GNR2" s="703"/>
      <c r="GNS2" s="703"/>
      <c r="GNT2" s="703"/>
      <c r="GNU2" s="703"/>
      <c r="GNV2" s="703"/>
      <c r="GNW2" s="703"/>
      <c r="GNX2" s="703"/>
      <c r="GNY2" s="703"/>
      <c r="GNZ2" s="703"/>
      <c r="GOA2" s="703"/>
      <c r="GOB2" s="703"/>
      <c r="GOC2" s="703"/>
      <c r="GOD2" s="703"/>
      <c r="GOE2" s="703"/>
      <c r="GOF2" s="703"/>
      <c r="GOG2" s="703"/>
      <c r="GOH2" s="703"/>
      <c r="GOI2" s="703"/>
      <c r="GOJ2" s="703"/>
      <c r="GOK2" s="703"/>
      <c r="GOL2" s="703"/>
      <c r="GOM2" s="703"/>
      <c r="GON2" s="703"/>
      <c r="GOO2" s="703"/>
      <c r="GOP2" s="703"/>
      <c r="GOQ2" s="703"/>
      <c r="GOR2" s="703"/>
      <c r="GOS2" s="703"/>
      <c r="GOT2" s="703"/>
      <c r="GOU2" s="703"/>
      <c r="GOV2" s="703"/>
      <c r="GOW2" s="703"/>
      <c r="GOX2" s="703"/>
      <c r="GOY2" s="703"/>
      <c r="GOZ2" s="703"/>
      <c r="GPA2" s="703"/>
      <c r="GPB2" s="703"/>
      <c r="GPC2" s="703"/>
      <c r="GPD2" s="703"/>
      <c r="GPE2" s="703"/>
      <c r="GPF2" s="703"/>
      <c r="GPG2" s="703"/>
      <c r="GPH2" s="703"/>
      <c r="GPI2" s="703"/>
      <c r="GPJ2" s="703"/>
      <c r="GPK2" s="703"/>
      <c r="GPL2" s="703"/>
      <c r="GPM2" s="703"/>
      <c r="GPN2" s="703"/>
      <c r="GPO2" s="703"/>
      <c r="GPP2" s="703"/>
      <c r="GPQ2" s="703"/>
      <c r="GPR2" s="703"/>
      <c r="GPS2" s="703"/>
      <c r="GPT2" s="703"/>
      <c r="GPU2" s="703"/>
      <c r="GPV2" s="703"/>
      <c r="GPW2" s="703"/>
      <c r="GPX2" s="703"/>
      <c r="GPY2" s="703"/>
      <c r="GPZ2" s="703"/>
      <c r="GQA2" s="703"/>
      <c r="GQB2" s="703"/>
      <c r="GQC2" s="703"/>
      <c r="GQD2" s="703"/>
      <c r="GQE2" s="703"/>
      <c r="GQF2" s="703"/>
      <c r="GQG2" s="703"/>
      <c r="GQH2" s="703"/>
      <c r="GQI2" s="703"/>
      <c r="GQJ2" s="703"/>
      <c r="GQK2" s="703"/>
      <c r="GQL2" s="703"/>
      <c r="GQM2" s="703"/>
      <c r="GQN2" s="703"/>
      <c r="GQO2" s="703"/>
      <c r="GQP2" s="703"/>
      <c r="GQQ2" s="703"/>
      <c r="GQR2" s="703"/>
      <c r="GQS2" s="703"/>
      <c r="GQT2" s="703"/>
      <c r="GQU2" s="703"/>
      <c r="GQV2" s="703"/>
      <c r="GQW2" s="703"/>
      <c r="GQX2" s="703"/>
      <c r="GQY2" s="703"/>
      <c r="GQZ2" s="703"/>
      <c r="GRA2" s="703"/>
      <c r="GRB2" s="703"/>
      <c r="GRC2" s="703"/>
      <c r="GRD2" s="703"/>
      <c r="GRE2" s="703"/>
      <c r="GRF2" s="703"/>
      <c r="GRG2" s="703"/>
      <c r="GRH2" s="703"/>
      <c r="GRI2" s="703"/>
      <c r="GRJ2" s="703"/>
      <c r="GRK2" s="703"/>
      <c r="GRL2" s="703"/>
      <c r="GRM2" s="703"/>
      <c r="GRN2" s="703"/>
      <c r="GRO2" s="703"/>
      <c r="GRP2" s="703"/>
      <c r="GRQ2" s="703"/>
      <c r="GRR2" s="703"/>
      <c r="GRS2" s="703"/>
      <c r="GRT2" s="703"/>
      <c r="GRU2" s="703"/>
      <c r="GRV2" s="703"/>
      <c r="GRW2" s="703"/>
      <c r="GRX2" s="703"/>
      <c r="GRY2" s="703"/>
      <c r="GRZ2" s="703"/>
      <c r="GSA2" s="703"/>
      <c r="GSB2" s="703"/>
      <c r="GSC2" s="703"/>
      <c r="GSD2" s="703"/>
      <c r="GSE2" s="703"/>
      <c r="GSF2" s="703"/>
      <c r="GSG2" s="703"/>
      <c r="GSH2" s="703"/>
      <c r="GSI2" s="703"/>
      <c r="GSJ2" s="703"/>
      <c r="GSK2" s="703"/>
      <c r="GSL2" s="703"/>
      <c r="GSM2" s="703"/>
      <c r="GSN2" s="703"/>
      <c r="GSO2" s="703"/>
      <c r="GSP2" s="703"/>
      <c r="GSQ2" s="703"/>
      <c r="GSR2" s="703"/>
      <c r="GSS2" s="703"/>
      <c r="GST2" s="703"/>
      <c r="GSU2" s="703"/>
      <c r="GSV2" s="703"/>
      <c r="GSW2" s="703"/>
      <c r="GSX2" s="703"/>
      <c r="GSY2" s="703"/>
      <c r="GSZ2" s="703"/>
      <c r="GTA2" s="703"/>
      <c r="GTB2" s="703"/>
      <c r="GTC2" s="703"/>
      <c r="GTD2" s="703"/>
      <c r="GTE2" s="703"/>
      <c r="GTF2" s="703"/>
      <c r="GTG2" s="703"/>
      <c r="GTH2" s="703"/>
      <c r="GTI2" s="703"/>
      <c r="GTJ2" s="703"/>
      <c r="GTK2" s="703"/>
      <c r="GTL2" s="703"/>
      <c r="GTM2" s="703"/>
      <c r="GTN2" s="703"/>
      <c r="GTO2" s="703"/>
      <c r="GTP2" s="703"/>
      <c r="GTQ2" s="703"/>
      <c r="GTR2" s="703"/>
      <c r="GTS2" s="703"/>
      <c r="GTT2" s="703"/>
      <c r="GTU2" s="703"/>
      <c r="GTV2" s="703"/>
      <c r="GTW2" s="703"/>
      <c r="GTX2" s="703"/>
      <c r="GTY2" s="703"/>
      <c r="GTZ2" s="703"/>
      <c r="GUA2" s="703"/>
      <c r="GUB2" s="703"/>
      <c r="GUC2" s="703"/>
      <c r="GUD2" s="703"/>
      <c r="GUE2" s="703"/>
      <c r="GUF2" s="703"/>
      <c r="GUG2" s="703"/>
      <c r="GUH2" s="703"/>
      <c r="GUI2" s="703"/>
      <c r="GUJ2" s="703"/>
      <c r="GUK2" s="703"/>
      <c r="GUL2" s="703"/>
      <c r="GUM2" s="703"/>
      <c r="GUN2" s="703"/>
      <c r="GUO2" s="703"/>
      <c r="GUP2" s="703"/>
      <c r="GUQ2" s="703"/>
      <c r="GUR2" s="703"/>
      <c r="GUS2" s="703"/>
      <c r="GUT2" s="703"/>
      <c r="GUU2" s="703"/>
      <c r="GUV2" s="703"/>
      <c r="GUW2" s="703"/>
      <c r="GUX2" s="703"/>
      <c r="GUY2" s="703"/>
      <c r="GUZ2" s="703"/>
      <c r="GVA2" s="703"/>
      <c r="GVB2" s="703"/>
      <c r="GVC2" s="703"/>
      <c r="GVD2" s="703"/>
      <c r="GVE2" s="703"/>
      <c r="GVF2" s="703"/>
      <c r="GVG2" s="703"/>
      <c r="GVH2" s="703"/>
      <c r="GVI2" s="703"/>
      <c r="GVJ2" s="703"/>
      <c r="GVK2" s="703"/>
      <c r="GVL2" s="703"/>
      <c r="GVM2" s="703"/>
      <c r="GVN2" s="703"/>
      <c r="GVO2" s="703"/>
      <c r="GVP2" s="703"/>
      <c r="GVQ2" s="703"/>
      <c r="GVR2" s="703"/>
      <c r="GVS2" s="703"/>
      <c r="GVT2" s="703"/>
      <c r="GVU2" s="703"/>
      <c r="GVV2" s="703"/>
      <c r="GVW2" s="703"/>
      <c r="GVX2" s="703"/>
      <c r="GVY2" s="703"/>
      <c r="GVZ2" s="703"/>
      <c r="GWA2" s="703"/>
      <c r="GWB2" s="703"/>
      <c r="GWC2" s="703"/>
      <c r="GWD2" s="703"/>
      <c r="GWE2" s="703"/>
      <c r="GWF2" s="703"/>
      <c r="GWG2" s="703"/>
      <c r="GWH2" s="703"/>
      <c r="GWI2" s="703"/>
      <c r="GWJ2" s="703"/>
      <c r="GWK2" s="703"/>
      <c r="GWL2" s="703"/>
      <c r="GWM2" s="703"/>
      <c r="GWN2" s="703"/>
      <c r="GWO2" s="703"/>
      <c r="GWP2" s="703"/>
      <c r="GWQ2" s="703"/>
      <c r="GWR2" s="703"/>
      <c r="GWS2" s="703"/>
      <c r="GWT2" s="703"/>
      <c r="GWU2" s="703"/>
      <c r="GWV2" s="703"/>
      <c r="GWW2" s="703"/>
      <c r="GWX2" s="703"/>
      <c r="GWY2" s="703"/>
      <c r="GWZ2" s="703"/>
      <c r="GXA2" s="703"/>
      <c r="GXB2" s="703"/>
      <c r="GXC2" s="703"/>
      <c r="GXD2" s="703"/>
      <c r="GXE2" s="703"/>
      <c r="GXF2" s="703"/>
      <c r="GXG2" s="703"/>
      <c r="GXH2" s="703"/>
      <c r="GXI2" s="703"/>
      <c r="GXJ2" s="703"/>
      <c r="GXK2" s="703"/>
      <c r="GXL2" s="703"/>
      <c r="GXM2" s="703"/>
      <c r="GXN2" s="703"/>
      <c r="GXO2" s="703"/>
      <c r="GXP2" s="703"/>
      <c r="GXQ2" s="703"/>
      <c r="GXR2" s="703"/>
      <c r="GXS2" s="703"/>
      <c r="GXT2" s="703"/>
      <c r="GXU2" s="703"/>
      <c r="GXV2" s="703"/>
      <c r="GXW2" s="703"/>
      <c r="GXX2" s="703"/>
      <c r="GXY2" s="703"/>
      <c r="GXZ2" s="703"/>
      <c r="GYA2" s="703"/>
      <c r="GYB2" s="703"/>
      <c r="GYC2" s="703"/>
      <c r="GYD2" s="703"/>
      <c r="GYE2" s="703"/>
      <c r="GYF2" s="703"/>
      <c r="GYG2" s="703"/>
      <c r="GYH2" s="703"/>
      <c r="GYI2" s="703"/>
      <c r="GYJ2" s="703"/>
      <c r="GYK2" s="703"/>
      <c r="GYL2" s="703"/>
      <c r="GYM2" s="703"/>
      <c r="GYN2" s="703"/>
      <c r="GYO2" s="703"/>
      <c r="GYP2" s="703"/>
      <c r="GYQ2" s="703"/>
      <c r="GYR2" s="703"/>
      <c r="GYS2" s="703"/>
      <c r="GYT2" s="703"/>
      <c r="GYU2" s="703"/>
      <c r="GYV2" s="703"/>
      <c r="GYW2" s="703"/>
      <c r="GYX2" s="703"/>
      <c r="GYY2" s="703"/>
      <c r="GYZ2" s="703"/>
      <c r="GZA2" s="703"/>
      <c r="GZB2" s="703"/>
      <c r="GZC2" s="703"/>
      <c r="GZD2" s="703"/>
      <c r="GZE2" s="703"/>
      <c r="GZF2" s="703"/>
      <c r="GZG2" s="703"/>
      <c r="GZH2" s="703"/>
      <c r="GZI2" s="703"/>
      <c r="GZJ2" s="703"/>
      <c r="GZK2" s="703"/>
      <c r="GZL2" s="703"/>
      <c r="GZM2" s="703"/>
      <c r="GZN2" s="703"/>
      <c r="GZO2" s="703"/>
      <c r="GZP2" s="703"/>
      <c r="GZQ2" s="703"/>
      <c r="GZR2" s="703"/>
      <c r="GZS2" s="703"/>
      <c r="GZT2" s="703"/>
      <c r="GZU2" s="703"/>
      <c r="GZV2" s="703"/>
      <c r="GZW2" s="703"/>
      <c r="GZX2" s="703"/>
      <c r="GZY2" s="703"/>
      <c r="GZZ2" s="703"/>
      <c r="HAA2" s="703"/>
      <c r="HAB2" s="703"/>
      <c r="HAC2" s="703"/>
      <c r="HAD2" s="703"/>
      <c r="HAE2" s="703"/>
      <c r="HAF2" s="703"/>
      <c r="HAG2" s="703"/>
      <c r="HAH2" s="703"/>
      <c r="HAI2" s="703"/>
      <c r="HAJ2" s="703"/>
      <c r="HAK2" s="703"/>
      <c r="HAL2" s="703"/>
      <c r="HAM2" s="703"/>
      <c r="HAN2" s="703"/>
      <c r="HAO2" s="703"/>
      <c r="HAP2" s="703"/>
      <c r="HAQ2" s="703"/>
      <c r="HAR2" s="703"/>
      <c r="HAS2" s="703"/>
      <c r="HAT2" s="703"/>
      <c r="HAU2" s="703"/>
      <c r="HAV2" s="703"/>
      <c r="HAW2" s="703"/>
      <c r="HAX2" s="703"/>
      <c r="HAY2" s="703"/>
      <c r="HAZ2" s="703"/>
      <c r="HBA2" s="703"/>
      <c r="HBB2" s="703"/>
      <c r="HBC2" s="703"/>
      <c r="HBD2" s="703"/>
      <c r="HBE2" s="703"/>
      <c r="HBF2" s="703"/>
      <c r="HBG2" s="703"/>
      <c r="HBH2" s="703"/>
      <c r="HBI2" s="703"/>
      <c r="HBJ2" s="703"/>
      <c r="HBK2" s="703"/>
      <c r="HBL2" s="703"/>
      <c r="HBM2" s="703"/>
      <c r="HBN2" s="703"/>
      <c r="HBO2" s="703"/>
      <c r="HBP2" s="703"/>
      <c r="HBQ2" s="703"/>
      <c r="HBR2" s="703"/>
      <c r="HBS2" s="703"/>
      <c r="HBT2" s="703"/>
      <c r="HBU2" s="703"/>
      <c r="HBV2" s="703"/>
      <c r="HBW2" s="703"/>
      <c r="HBX2" s="703"/>
      <c r="HBY2" s="703"/>
      <c r="HBZ2" s="703"/>
      <c r="HCA2" s="703"/>
      <c r="HCB2" s="703"/>
      <c r="HCC2" s="703"/>
      <c r="HCD2" s="703"/>
      <c r="HCE2" s="703"/>
      <c r="HCF2" s="703"/>
      <c r="HCG2" s="703"/>
      <c r="HCH2" s="703"/>
      <c r="HCI2" s="703"/>
      <c r="HCJ2" s="703"/>
      <c r="HCK2" s="703"/>
      <c r="HCL2" s="703"/>
      <c r="HCM2" s="703"/>
      <c r="HCN2" s="703"/>
      <c r="HCO2" s="703"/>
      <c r="HCP2" s="703"/>
      <c r="HCQ2" s="703"/>
      <c r="HCR2" s="703"/>
      <c r="HCS2" s="703"/>
      <c r="HCT2" s="703"/>
      <c r="HCU2" s="703"/>
      <c r="HCV2" s="703"/>
      <c r="HCW2" s="703"/>
      <c r="HCX2" s="703"/>
      <c r="HCY2" s="703"/>
      <c r="HCZ2" s="703"/>
      <c r="HDA2" s="703"/>
      <c r="HDB2" s="703"/>
      <c r="HDC2" s="703"/>
      <c r="HDD2" s="703"/>
      <c r="HDE2" s="703"/>
      <c r="HDF2" s="703"/>
      <c r="HDG2" s="703"/>
      <c r="HDH2" s="703"/>
      <c r="HDI2" s="703"/>
      <c r="HDJ2" s="703"/>
      <c r="HDK2" s="703"/>
      <c r="HDL2" s="703"/>
      <c r="HDM2" s="703"/>
      <c r="HDN2" s="703"/>
      <c r="HDO2" s="703"/>
      <c r="HDP2" s="703"/>
      <c r="HDQ2" s="703"/>
      <c r="HDR2" s="703"/>
      <c r="HDS2" s="703"/>
      <c r="HDT2" s="703"/>
      <c r="HDU2" s="703"/>
      <c r="HDV2" s="703"/>
      <c r="HDW2" s="703"/>
      <c r="HDX2" s="703"/>
      <c r="HDY2" s="703"/>
      <c r="HDZ2" s="703"/>
      <c r="HEA2" s="703"/>
      <c r="HEB2" s="703"/>
      <c r="HEC2" s="703"/>
      <c r="HED2" s="703"/>
      <c r="HEE2" s="703"/>
      <c r="HEF2" s="703"/>
      <c r="HEG2" s="703"/>
      <c r="HEH2" s="703"/>
      <c r="HEI2" s="703"/>
      <c r="HEJ2" s="703"/>
      <c r="HEK2" s="703"/>
      <c r="HEL2" s="703"/>
      <c r="HEM2" s="703"/>
      <c r="HEN2" s="703"/>
      <c r="HEO2" s="703"/>
      <c r="HEP2" s="703"/>
      <c r="HEQ2" s="703"/>
      <c r="HER2" s="703"/>
      <c r="HES2" s="703"/>
      <c r="HET2" s="703"/>
      <c r="HEU2" s="703"/>
      <c r="HEV2" s="703"/>
      <c r="HEW2" s="703"/>
      <c r="HEX2" s="703"/>
      <c r="HEY2" s="703"/>
      <c r="HEZ2" s="703"/>
      <c r="HFA2" s="703"/>
      <c r="HFB2" s="703"/>
      <c r="HFC2" s="703"/>
      <c r="HFD2" s="703"/>
      <c r="HFE2" s="703"/>
      <c r="HFF2" s="703"/>
      <c r="HFG2" s="703"/>
      <c r="HFH2" s="703"/>
      <c r="HFI2" s="703"/>
      <c r="HFJ2" s="703"/>
      <c r="HFK2" s="703"/>
      <c r="HFL2" s="703"/>
      <c r="HFM2" s="703"/>
      <c r="HFN2" s="703"/>
      <c r="HFO2" s="703"/>
      <c r="HFP2" s="703"/>
      <c r="HFQ2" s="703"/>
      <c r="HFR2" s="703"/>
      <c r="HFS2" s="703"/>
      <c r="HFT2" s="703"/>
      <c r="HFU2" s="703"/>
      <c r="HFV2" s="703"/>
      <c r="HFW2" s="703"/>
      <c r="HFX2" s="703"/>
      <c r="HFY2" s="703"/>
      <c r="HFZ2" s="703"/>
      <c r="HGA2" s="703"/>
      <c r="HGB2" s="703"/>
      <c r="HGC2" s="703"/>
      <c r="HGD2" s="703"/>
      <c r="HGE2" s="703"/>
      <c r="HGF2" s="703"/>
      <c r="HGG2" s="703"/>
      <c r="HGH2" s="703"/>
      <c r="HGI2" s="703"/>
      <c r="HGJ2" s="703"/>
      <c r="HGK2" s="703"/>
      <c r="HGL2" s="703"/>
      <c r="HGM2" s="703"/>
      <c r="HGN2" s="703"/>
      <c r="HGO2" s="703"/>
      <c r="HGP2" s="703"/>
      <c r="HGQ2" s="703"/>
      <c r="HGR2" s="703"/>
      <c r="HGS2" s="703"/>
      <c r="HGT2" s="703"/>
      <c r="HGU2" s="703"/>
      <c r="HGV2" s="703"/>
      <c r="HGW2" s="703"/>
      <c r="HGX2" s="703"/>
      <c r="HGY2" s="703"/>
      <c r="HGZ2" s="703"/>
      <c r="HHA2" s="703"/>
      <c r="HHB2" s="703"/>
      <c r="HHC2" s="703"/>
      <c r="HHD2" s="703"/>
      <c r="HHE2" s="703"/>
      <c r="HHF2" s="703"/>
      <c r="HHG2" s="703"/>
      <c r="HHH2" s="703"/>
      <c r="HHI2" s="703"/>
      <c r="HHJ2" s="703"/>
      <c r="HHK2" s="703"/>
      <c r="HHL2" s="703"/>
      <c r="HHM2" s="703"/>
      <c r="HHN2" s="703"/>
      <c r="HHO2" s="703"/>
      <c r="HHP2" s="703"/>
      <c r="HHQ2" s="703"/>
      <c r="HHR2" s="703"/>
      <c r="HHS2" s="703"/>
      <c r="HHT2" s="703"/>
      <c r="HHU2" s="703"/>
      <c r="HHV2" s="703"/>
      <c r="HHW2" s="703"/>
      <c r="HHX2" s="703"/>
      <c r="HHY2" s="703"/>
      <c r="HHZ2" s="703"/>
      <c r="HIA2" s="703"/>
      <c r="HIB2" s="703"/>
      <c r="HIC2" s="703"/>
      <c r="HID2" s="703"/>
      <c r="HIE2" s="703"/>
      <c r="HIF2" s="703"/>
      <c r="HIG2" s="703"/>
      <c r="HIH2" s="703"/>
      <c r="HII2" s="703"/>
      <c r="HIJ2" s="703"/>
      <c r="HIK2" s="703"/>
      <c r="HIL2" s="703"/>
      <c r="HIM2" s="703"/>
      <c r="HIN2" s="703"/>
      <c r="HIO2" s="703"/>
      <c r="HIP2" s="703"/>
      <c r="HIQ2" s="703"/>
      <c r="HIR2" s="703"/>
      <c r="HIS2" s="703"/>
      <c r="HIT2" s="703"/>
      <c r="HIU2" s="703"/>
      <c r="HIV2" s="703"/>
      <c r="HIW2" s="703"/>
      <c r="HIX2" s="703"/>
      <c r="HIY2" s="703"/>
      <c r="HIZ2" s="703"/>
      <c r="HJA2" s="703"/>
      <c r="HJB2" s="703"/>
      <c r="HJC2" s="703"/>
      <c r="HJD2" s="703"/>
      <c r="HJE2" s="703"/>
      <c r="HJF2" s="703"/>
      <c r="HJG2" s="703"/>
      <c r="HJH2" s="703"/>
      <c r="HJI2" s="703"/>
      <c r="HJJ2" s="703"/>
      <c r="HJK2" s="703"/>
      <c r="HJL2" s="703"/>
      <c r="HJM2" s="703"/>
      <c r="HJN2" s="703"/>
      <c r="HJO2" s="703"/>
      <c r="HJP2" s="703"/>
      <c r="HJQ2" s="703"/>
      <c r="HJR2" s="703"/>
      <c r="HJS2" s="703"/>
      <c r="HJT2" s="703"/>
      <c r="HJU2" s="703"/>
      <c r="HJV2" s="703"/>
      <c r="HJW2" s="703"/>
      <c r="HJX2" s="703"/>
      <c r="HJY2" s="703"/>
      <c r="HJZ2" s="703"/>
      <c r="HKA2" s="703"/>
      <c r="HKB2" s="703"/>
      <c r="HKC2" s="703"/>
      <c r="HKD2" s="703"/>
      <c r="HKE2" s="703"/>
      <c r="HKF2" s="703"/>
      <c r="HKG2" s="703"/>
      <c r="HKH2" s="703"/>
      <c r="HKI2" s="703"/>
      <c r="HKJ2" s="703"/>
      <c r="HKK2" s="703"/>
      <c r="HKL2" s="703"/>
      <c r="HKM2" s="703"/>
      <c r="HKN2" s="703"/>
      <c r="HKO2" s="703"/>
      <c r="HKP2" s="703"/>
      <c r="HKQ2" s="703"/>
      <c r="HKR2" s="703"/>
      <c r="HKS2" s="703"/>
      <c r="HKT2" s="703"/>
      <c r="HKU2" s="703"/>
      <c r="HKV2" s="703"/>
      <c r="HKW2" s="703"/>
      <c r="HKX2" s="703"/>
      <c r="HKY2" s="703"/>
      <c r="HKZ2" s="703"/>
      <c r="HLA2" s="703"/>
      <c r="HLB2" s="703"/>
      <c r="HLC2" s="703"/>
      <c r="HLD2" s="703"/>
      <c r="HLE2" s="703"/>
      <c r="HLF2" s="703"/>
      <c r="HLG2" s="703"/>
      <c r="HLH2" s="703"/>
      <c r="HLI2" s="703"/>
      <c r="HLJ2" s="703"/>
      <c r="HLK2" s="703"/>
      <c r="HLL2" s="703"/>
      <c r="HLM2" s="703"/>
      <c r="HLN2" s="703"/>
      <c r="HLO2" s="703"/>
      <c r="HLP2" s="703"/>
      <c r="HLQ2" s="703"/>
      <c r="HLR2" s="703"/>
      <c r="HLS2" s="703"/>
      <c r="HLT2" s="703"/>
      <c r="HLU2" s="703"/>
      <c r="HLV2" s="703"/>
      <c r="HLW2" s="703"/>
      <c r="HLX2" s="703"/>
      <c r="HLY2" s="703"/>
      <c r="HLZ2" s="703"/>
      <c r="HMA2" s="703"/>
      <c r="HMB2" s="703"/>
      <c r="HMC2" s="703"/>
      <c r="HMD2" s="703"/>
      <c r="HME2" s="703"/>
      <c r="HMF2" s="703"/>
      <c r="HMG2" s="703"/>
      <c r="HMH2" s="703"/>
      <c r="HMI2" s="703"/>
      <c r="HMJ2" s="703"/>
      <c r="HMK2" s="703"/>
      <c r="HML2" s="703"/>
      <c r="HMM2" s="703"/>
      <c r="HMN2" s="703"/>
      <c r="HMO2" s="703"/>
      <c r="HMP2" s="703"/>
      <c r="HMQ2" s="703"/>
      <c r="HMR2" s="703"/>
      <c r="HMS2" s="703"/>
      <c r="HMT2" s="703"/>
      <c r="HMU2" s="703"/>
      <c r="HMV2" s="703"/>
      <c r="HMW2" s="703"/>
      <c r="HMX2" s="703"/>
      <c r="HMY2" s="703"/>
      <c r="HMZ2" s="703"/>
      <c r="HNA2" s="703"/>
      <c r="HNB2" s="703"/>
      <c r="HNC2" s="703"/>
      <c r="HND2" s="703"/>
      <c r="HNE2" s="703"/>
      <c r="HNF2" s="703"/>
      <c r="HNG2" s="703"/>
      <c r="HNH2" s="703"/>
      <c r="HNI2" s="703"/>
      <c r="HNJ2" s="703"/>
      <c r="HNK2" s="703"/>
      <c r="HNL2" s="703"/>
      <c r="HNM2" s="703"/>
      <c r="HNN2" s="703"/>
      <c r="HNO2" s="703"/>
      <c r="HNP2" s="703"/>
      <c r="HNQ2" s="703"/>
      <c r="HNR2" s="703"/>
      <c r="HNS2" s="703"/>
      <c r="HNT2" s="703"/>
      <c r="HNU2" s="703"/>
      <c r="HNV2" s="703"/>
      <c r="HNW2" s="703"/>
      <c r="HNX2" s="703"/>
      <c r="HNY2" s="703"/>
      <c r="HNZ2" s="703"/>
      <c r="HOA2" s="703"/>
      <c r="HOB2" s="703"/>
      <c r="HOC2" s="703"/>
      <c r="HOD2" s="703"/>
      <c r="HOE2" s="703"/>
      <c r="HOF2" s="703"/>
      <c r="HOG2" s="703"/>
      <c r="HOH2" s="703"/>
      <c r="HOI2" s="703"/>
      <c r="HOJ2" s="703"/>
      <c r="HOK2" s="703"/>
      <c r="HOL2" s="703"/>
      <c r="HOM2" s="703"/>
      <c r="HON2" s="703"/>
      <c r="HOO2" s="703"/>
      <c r="HOP2" s="703"/>
      <c r="HOQ2" s="703"/>
      <c r="HOR2" s="703"/>
      <c r="HOS2" s="703"/>
      <c r="HOT2" s="703"/>
      <c r="HOU2" s="703"/>
      <c r="HOV2" s="703"/>
      <c r="HOW2" s="703"/>
      <c r="HOX2" s="703"/>
      <c r="HOY2" s="703"/>
      <c r="HOZ2" s="703"/>
      <c r="HPA2" s="703"/>
      <c r="HPB2" s="703"/>
      <c r="HPC2" s="703"/>
      <c r="HPD2" s="703"/>
      <c r="HPE2" s="703"/>
      <c r="HPF2" s="703"/>
      <c r="HPG2" s="703"/>
      <c r="HPH2" s="703"/>
      <c r="HPI2" s="703"/>
      <c r="HPJ2" s="703"/>
      <c r="HPK2" s="703"/>
      <c r="HPL2" s="703"/>
      <c r="HPM2" s="703"/>
      <c r="HPN2" s="703"/>
      <c r="HPO2" s="703"/>
      <c r="HPP2" s="703"/>
      <c r="HPQ2" s="703"/>
      <c r="HPR2" s="703"/>
      <c r="HPS2" s="703"/>
      <c r="HPT2" s="703"/>
      <c r="HPU2" s="703"/>
      <c r="HPV2" s="703"/>
      <c r="HPW2" s="703"/>
      <c r="HPX2" s="703"/>
      <c r="HPY2" s="703"/>
      <c r="HPZ2" s="703"/>
      <c r="HQA2" s="703"/>
      <c r="HQB2" s="703"/>
      <c r="HQC2" s="703"/>
      <c r="HQD2" s="703"/>
      <c r="HQE2" s="703"/>
      <c r="HQF2" s="703"/>
      <c r="HQG2" s="703"/>
      <c r="HQH2" s="703"/>
      <c r="HQI2" s="703"/>
      <c r="HQJ2" s="703"/>
      <c r="HQK2" s="703"/>
      <c r="HQL2" s="703"/>
      <c r="HQM2" s="703"/>
      <c r="HQN2" s="703"/>
      <c r="HQO2" s="703"/>
      <c r="HQP2" s="703"/>
      <c r="HQQ2" s="703"/>
      <c r="HQR2" s="703"/>
      <c r="HQS2" s="703"/>
      <c r="HQT2" s="703"/>
      <c r="HQU2" s="703"/>
      <c r="HQV2" s="703"/>
      <c r="HQW2" s="703"/>
      <c r="HQX2" s="703"/>
      <c r="HQY2" s="703"/>
      <c r="HQZ2" s="703"/>
      <c r="HRA2" s="703"/>
      <c r="HRB2" s="703"/>
      <c r="HRC2" s="703"/>
      <c r="HRD2" s="703"/>
      <c r="HRE2" s="703"/>
      <c r="HRF2" s="703"/>
      <c r="HRG2" s="703"/>
      <c r="HRH2" s="703"/>
      <c r="HRI2" s="703"/>
      <c r="HRJ2" s="703"/>
      <c r="HRK2" s="703"/>
      <c r="HRL2" s="703"/>
      <c r="HRM2" s="703"/>
      <c r="HRN2" s="703"/>
      <c r="HRO2" s="703"/>
      <c r="HRP2" s="703"/>
      <c r="HRQ2" s="703"/>
      <c r="HRR2" s="703"/>
      <c r="HRS2" s="703"/>
      <c r="HRT2" s="703"/>
      <c r="HRU2" s="703"/>
      <c r="HRV2" s="703"/>
      <c r="HRW2" s="703"/>
      <c r="HRX2" s="703"/>
      <c r="HRY2" s="703"/>
      <c r="HRZ2" s="703"/>
      <c r="HSA2" s="703"/>
      <c r="HSB2" s="703"/>
      <c r="HSC2" s="703"/>
      <c r="HSD2" s="703"/>
      <c r="HSE2" s="703"/>
      <c r="HSF2" s="703"/>
      <c r="HSG2" s="703"/>
      <c r="HSH2" s="703"/>
      <c r="HSI2" s="703"/>
      <c r="HSJ2" s="703"/>
      <c r="HSK2" s="703"/>
      <c r="HSL2" s="703"/>
      <c r="HSM2" s="703"/>
      <c r="HSN2" s="703"/>
      <c r="HSO2" s="703"/>
      <c r="HSP2" s="703"/>
      <c r="HSQ2" s="703"/>
      <c r="HSR2" s="703"/>
      <c r="HSS2" s="703"/>
      <c r="HST2" s="703"/>
      <c r="HSU2" s="703"/>
      <c r="HSV2" s="703"/>
      <c r="HSW2" s="703"/>
      <c r="HSX2" s="703"/>
      <c r="HSY2" s="703"/>
      <c r="HSZ2" s="703"/>
      <c r="HTA2" s="703"/>
      <c r="HTB2" s="703"/>
      <c r="HTC2" s="703"/>
      <c r="HTD2" s="703"/>
      <c r="HTE2" s="703"/>
      <c r="HTF2" s="703"/>
      <c r="HTG2" s="703"/>
      <c r="HTH2" s="703"/>
      <c r="HTI2" s="703"/>
      <c r="HTJ2" s="703"/>
      <c r="HTK2" s="703"/>
      <c r="HTL2" s="703"/>
      <c r="HTM2" s="703"/>
      <c r="HTN2" s="703"/>
      <c r="HTO2" s="703"/>
      <c r="HTP2" s="703"/>
      <c r="HTQ2" s="703"/>
      <c r="HTR2" s="703"/>
      <c r="HTS2" s="703"/>
      <c r="HTT2" s="703"/>
      <c r="HTU2" s="703"/>
      <c r="HTV2" s="703"/>
      <c r="HTW2" s="703"/>
      <c r="HTX2" s="703"/>
      <c r="HTY2" s="703"/>
      <c r="HTZ2" s="703"/>
      <c r="HUA2" s="703"/>
      <c r="HUB2" s="703"/>
      <c r="HUC2" s="703"/>
      <c r="HUD2" s="703"/>
      <c r="HUE2" s="703"/>
      <c r="HUF2" s="703"/>
      <c r="HUG2" s="703"/>
      <c r="HUH2" s="703"/>
      <c r="HUI2" s="703"/>
      <c r="HUJ2" s="703"/>
      <c r="HUK2" s="703"/>
      <c r="HUL2" s="703"/>
      <c r="HUM2" s="703"/>
      <c r="HUN2" s="703"/>
      <c r="HUO2" s="703"/>
      <c r="HUP2" s="703"/>
      <c r="HUQ2" s="703"/>
      <c r="HUR2" s="703"/>
      <c r="HUS2" s="703"/>
      <c r="HUT2" s="703"/>
      <c r="HUU2" s="703"/>
      <c r="HUV2" s="703"/>
      <c r="HUW2" s="703"/>
      <c r="HUX2" s="703"/>
      <c r="HUY2" s="703"/>
      <c r="HUZ2" s="703"/>
      <c r="HVA2" s="703"/>
      <c r="HVB2" s="703"/>
      <c r="HVC2" s="703"/>
      <c r="HVD2" s="703"/>
      <c r="HVE2" s="703"/>
      <c r="HVF2" s="703"/>
      <c r="HVG2" s="703"/>
      <c r="HVH2" s="703"/>
      <c r="HVI2" s="703"/>
      <c r="HVJ2" s="703"/>
      <c r="HVK2" s="703"/>
      <c r="HVL2" s="703"/>
      <c r="HVM2" s="703"/>
      <c r="HVN2" s="703"/>
      <c r="HVO2" s="703"/>
      <c r="HVP2" s="703"/>
      <c r="HVQ2" s="703"/>
      <c r="HVR2" s="703"/>
      <c r="HVS2" s="703"/>
      <c r="HVT2" s="703"/>
      <c r="HVU2" s="703"/>
      <c r="HVV2" s="703"/>
      <c r="HVW2" s="703"/>
      <c r="HVX2" s="703"/>
      <c r="HVY2" s="703"/>
      <c r="HVZ2" s="703"/>
      <c r="HWA2" s="703"/>
      <c r="HWB2" s="703"/>
      <c r="HWC2" s="703"/>
      <c r="HWD2" s="703"/>
      <c r="HWE2" s="703"/>
      <c r="HWF2" s="703"/>
      <c r="HWG2" s="703"/>
      <c r="HWH2" s="703"/>
      <c r="HWI2" s="703"/>
      <c r="HWJ2" s="703"/>
      <c r="HWK2" s="703"/>
      <c r="HWL2" s="703"/>
      <c r="HWM2" s="703"/>
      <c r="HWN2" s="703"/>
      <c r="HWO2" s="703"/>
      <c r="HWP2" s="703"/>
      <c r="HWQ2" s="703"/>
      <c r="HWR2" s="703"/>
      <c r="HWS2" s="703"/>
      <c r="HWT2" s="703"/>
      <c r="HWU2" s="703"/>
      <c r="HWV2" s="703"/>
      <c r="HWW2" s="703"/>
      <c r="HWX2" s="703"/>
      <c r="HWY2" s="703"/>
      <c r="HWZ2" s="703"/>
      <c r="HXA2" s="703"/>
      <c r="HXB2" s="703"/>
      <c r="HXC2" s="703"/>
      <c r="HXD2" s="703"/>
      <c r="HXE2" s="703"/>
      <c r="HXF2" s="703"/>
      <c r="HXG2" s="703"/>
      <c r="HXH2" s="703"/>
      <c r="HXI2" s="703"/>
      <c r="HXJ2" s="703"/>
      <c r="HXK2" s="703"/>
      <c r="HXL2" s="703"/>
      <c r="HXM2" s="703"/>
      <c r="HXN2" s="703"/>
      <c r="HXO2" s="703"/>
      <c r="HXP2" s="703"/>
      <c r="HXQ2" s="703"/>
      <c r="HXR2" s="703"/>
      <c r="HXS2" s="703"/>
      <c r="HXT2" s="703"/>
      <c r="HXU2" s="703"/>
      <c r="HXV2" s="703"/>
      <c r="HXW2" s="703"/>
      <c r="HXX2" s="703"/>
      <c r="HXY2" s="703"/>
      <c r="HXZ2" s="703"/>
      <c r="HYA2" s="703"/>
      <c r="HYB2" s="703"/>
      <c r="HYC2" s="703"/>
      <c r="HYD2" s="703"/>
      <c r="HYE2" s="703"/>
      <c r="HYF2" s="703"/>
      <c r="HYG2" s="703"/>
      <c r="HYH2" s="703"/>
      <c r="HYI2" s="703"/>
      <c r="HYJ2" s="703"/>
      <c r="HYK2" s="703"/>
      <c r="HYL2" s="703"/>
      <c r="HYM2" s="703"/>
      <c r="HYN2" s="703"/>
      <c r="HYO2" s="703"/>
      <c r="HYP2" s="703"/>
      <c r="HYQ2" s="703"/>
      <c r="HYR2" s="703"/>
      <c r="HYS2" s="703"/>
      <c r="HYT2" s="703"/>
      <c r="HYU2" s="703"/>
      <c r="HYV2" s="703"/>
      <c r="HYW2" s="703"/>
      <c r="HYX2" s="703"/>
      <c r="HYY2" s="703"/>
      <c r="HYZ2" s="703"/>
      <c r="HZA2" s="703"/>
      <c r="HZB2" s="703"/>
      <c r="HZC2" s="703"/>
      <c r="HZD2" s="703"/>
      <c r="HZE2" s="703"/>
      <c r="HZF2" s="703"/>
      <c r="HZG2" s="703"/>
      <c r="HZH2" s="703"/>
      <c r="HZI2" s="703"/>
      <c r="HZJ2" s="703"/>
      <c r="HZK2" s="703"/>
      <c r="HZL2" s="703"/>
      <c r="HZM2" s="703"/>
      <c r="HZN2" s="703"/>
      <c r="HZO2" s="703"/>
      <c r="HZP2" s="703"/>
      <c r="HZQ2" s="703"/>
      <c r="HZR2" s="703"/>
      <c r="HZS2" s="703"/>
      <c r="HZT2" s="703"/>
      <c r="HZU2" s="703"/>
      <c r="HZV2" s="703"/>
      <c r="HZW2" s="703"/>
      <c r="HZX2" s="703"/>
      <c r="HZY2" s="703"/>
      <c r="HZZ2" s="703"/>
      <c r="IAA2" s="703"/>
      <c r="IAB2" s="703"/>
      <c r="IAC2" s="703"/>
      <c r="IAD2" s="703"/>
      <c r="IAE2" s="703"/>
      <c r="IAF2" s="703"/>
      <c r="IAG2" s="703"/>
      <c r="IAH2" s="703"/>
      <c r="IAI2" s="703"/>
      <c r="IAJ2" s="703"/>
      <c r="IAK2" s="703"/>
      <c r="IAL2" s="703"/>
      <c r="IAM2" s="703"/>
      <c r="IAN2" s="703"/>
      <c r="IAO2" s="703"/>
      <c r="IAP2" s="703"/>
      <c r="IAQ2" s="703"/>
      <c r="IAR2" s="703"/>
      <c r="IAS2" s="703"/>
      <c r="IAT2" s="703"/>
      <c r="IAU2" s="703"/>
      <c r="IAV2" s="703"/>
      <c r="IAW2" s="703"/>
      <c r="IAX2" s="703"/>
      <c r="IAY2" s="703"/>
      <c r="IAZ2" s="703"/>
      <c r="IBA2" s="703"/>
      <c r="IBB2" s="703"/>
      <c r="IBC2" s="703"/>
      <c r="IBD2" s="703"/>
      <c r="IBE2" s="703"/>
      <c r="IBF2" s="703"/>
      <c r="IBG2" s="703"/>
      <c r="IBH2" s="703"/>
      <c r="IBI2" s="703"/>
      <c r="IBJ2" s="703"/>
      <c r="IBK2" s="703"/>
      <c r="IBL2" s="703"/>
      <c r="IBM2" s="703"/>
      <c r="IBN2" s="703"/>
      <c r="IBO2" s="703"/>
      <c r="IBP2" s="703"/>
      <c r="IBQ2" s="703"/>
      <c r="IBR2" s="703"/>
      <c r="IBS2" s="703"/>
      <c r="IBT2" s="703"/>
      <c r="IBU2" s="703"/>
      <c r="IBV2" s="703"/>
      <c r="IBW2" s="703"/>
      <c r="IBX2" s="703"/>
      <c r="IBY2" s="703"/>
      <c r="IBZ2" s="703"/>
      <c r="ICA2" s="703"/>
      <c r="ICB2" s="703"/>
      <c r="ICC2" s="703"/>
      <c r="ICD2" s="703"/>
      <c r="ICE2" s="703"/>
      <c r="ICF2" s="703"/>
      <c r="ICG2" s="703"/>
      <c r="ICH2" s="703"/>
      <c r="ICI2" s="703"/>
      <c r="ICJ2" s="703"/>
      <c r="ICK2" s="703"/>
      <c r="ICL2" s="703"/>
      <c r="ICM2" s="703"/>
      <c r="ICN2" s="703"/>
      <c r="ICO2" s="703"/>
      <c r="ICP2" s="703"/>
      <c r="ICQ2" s="703"/>
      <c r="ICR2" s="703"/>
      <c r="ICS2" s="703"/>
      <c r="ICT2" s="703"/>
      <c r="ICU2" s="703"/>
      <c r="ICV2" s="703"/>
      <c r="ICW2" s="703"/>
      <c r="ICX2" s="703"/>
      <c r="ICY2" s="703"/>
      <c r="ICZ2" s="703"/>
      <c r="IDA2" s="703"/>
      <c r="IDB2" s="703"/>
      <c r="IDC2" s="703"/>
      <c r="IDD2" s="703"/>
      <c r="IDE2" s="703"/>
      <c r="IDF2" s="703"/>
      <c r="IDG2" s="703"/>
      <c r="IDH2" s="703"/>
      <c r="IDI2" s="703"/>
      <c r="IDJ2" s="703"/>
      <c r="IDK2" s="703"/>
      <c r="IDL2" s="703"/>
      <c r="IDM2" s="703"/>
      <c r="IDN2" s="703"/>
      <c r="IDO2" s="703"/>
      <c r="IDP2" s="703"/>
      <c r="IDQ2" s="703"/>
      <c r="IDR2" s="703"/>
      <c r="IDS2" s="703"/>
      <c r="IDT2" s="703"/>
      <c r="IDU2" s="703"/>
      <c r="IDV2" s="703"/>
      <c r="IDW2" s="703"/>
      <c r="IDX2" s="703"/>
      <c r="IDY2" s="703"/>
      <c r="IDZ2" s="703"/>
      <c r="IEA2" s="703"/>
      <c r="IEB2" s="703"/>
      <c r="IEC2" s="703"/>
      <c r="IED2" s="703"/>
      <c r="IEE2" s="703"/>
      <c r="IEF2" s="703"/>
      <c r="IEG2" s="703"/>
      <c r="IEH2" s="703"/>
      <c r="IEI2" s="703"/>
      <c r="IEJ2" s="703"/>
      <c r="IEK2" s="703"/>
      <c r="IEL2" s="703"/>
      <c r="IEM2" s="703"/>
      <c r="IEN2" s="703"/>
      <c r="IEO2" s="703"/>
      <c r="IEP2" s="703"/>
      <c r="IEQ2" s="703"/>
      <c r="IER2" s="703"/>
      <c r="IES2" s="703"/>
      <c r="IET2" s="703"/>
      <c r="IEU2" s="703"/>
      <c r="IEV2" s="703"/>
      <c r="IEW2" s="703"/>
      <c r="IEX2" s="703"/>
      <c r="IEY2" s="703"/>
      <c r="IEZ2" s="703"/>
      <c r="IFA2" s="703"/>
      <c r="IFB2" s="703"/>
      <c r="IFC2" s="703"/>
      <c r="IFD2" s="703"/>
      <c r="IFE2" s="703"/>
      <c r="IFF2" s="703"/>
      <c r="IFG2" s="703"/>
      <c r="IFH2" s="703"/>
      <c r="IFI2" s="703"/>
      <c r="IFJ2" s="703"/>
      <c r="IFK2" s="703"/>
      <c r="IFL2" s="703"/>
      <c r="IFM2" s="703"/>
      <c r="IFN2" s="703"/>
      <c r="IFO2" s="703"/>
      <c r="IFP2" s="703"/>
      <c r="IFQ2" s="703"/>
      <c r="IFR2" s="703"/>
      <c r="IFS2" s="703"/>
      <c r="IFT2" s="703"/>
      <c r="IFU2" s="703"/>
      <c r="IFV2" s="703"/>
      <c r="IFW2" s="703"/>
      <c r="IFX2" s="703"/>
      <c r="IFY2" s="703"/>
      <c r="IFZ2" s="703"/>
      <c r="IGA2" s="703"/>
      <c r="IGB2" s="703"/>
      <c r="IGC2" s="703"/>
      <c r="IGD2" s="703"/>
      <c r="IGE2" s="703"/>
      <c r="IGF2" s="703"/>
      <c r="IGG2" s="703"/>
      <c r="IGH2" s="703"/>
      <c r="IGI2" s="703"/>
      <c r="IGJ2" s="703"/>
      <c r="IGK2" s="703"/>
      <c r="IGL2" s="703"/>
      <c r="IGM2" s="703"/>
      <c r="IGN2" s="703"/>
      <c r="IGO2" s="703"/>
      <c r="IGP2" s="703"/>
      <c r="IGQ2" s="703"/>
      <c r="IGR2" s="703"/>
      <c r="IGS2" s="703"/>
      <c r="IGT2" s="703"/>
      <c r="IGU2" s="703"/>
      <c r="IGV2" s="703"/>
      <c r="IGW2" s="703"/>
      <c r="IGX2" s="703"/>
      <c r="IGY2" s="703"/>
      <c r="IGZ2" s="703"/>
      <c r="IHA2" s="703"/>
      <c r="IHB2" s="703"/>
      <c r="IHC2" s="703"/>
      <c r="IHD2" s="703"/>
      <c r="IHE2" s="703"/>
      <c r="IHF2" s="703"/>
      <c r="IHG2" s="703"/>
      <c r="IHH2" s="703"/>
      <c r="IHI2" s="703"/>
      <c r="IHJ2" s="703"/>
      <c r="IHK2" s="703"/>
      <c r="IHL2" s="703"/>
      <c r="IHM2" s="703"/>
      <c r="IHN2" s="703"/>
      <c r="IHO2" s="703"/>
      <c r="IHP2" s="703"/>
      <c r="IHQ2" s="703"/>
      <c r="IHR2" s="703"/>
      <c r="IHS2" s="703"/>
      <c r="IHT2" s="703"/>
      <c r="IHU2" s="703"/>
      <c r="IHV2" s="703"/>
      <c r="IHW2" s="703"/>
      <c r="IHX2" s="703"/>
      <c r="IHY2" s="703"/>
      <c r="IHZ2" s="703"/>
      <c r="IIA2" s="703"/>
      <c r="IIB2" s="703"/>
      <c r="IIC2" s="703"/>
      <c r="IID2" s="703"/>
      <c r="IIE2" s="703"/>
      <c r="IIF2" s="703"/>
      <c r="IIG2" s="703"/>
      <c r="IIH2" s="703"/>
      <c r="III2" s="703"/>
      <c r="IIJ2" s="703"/>
      <c r="IIK2" s="703"/>
      <c r="IIL2" s="703"/>
      <c r="IIM2" s="703"/>
      <c r="IIN2" s="703"/>
      <c r="IIO2" s="703"/>
      <c r="IIP2" s="703"/>
      <c r="IIQ2" s="703"/>
      <c r="IIR2" s="703"/>
      <c r="IIS2" s="703"/>
      <c r="IIT2" s="703"/>
      <c r="IIU2" s="703"/>
      <c r="IIV2" s="703"/>
      <c r="IIW2" s="703"/>
      <c r="IIX2" s="703"/>
      <c r="IIY2" s="703"/>
      <c r="IIZ2" s="703"/>
      <c r="IJA2" s="703"/>
      <c r="IJB2" s="703"/>
      <c r="IJC2" s="703"/>
      <c r="IJD2" s="703"/>
      <c r="IJE2" s="703"/>
      <c r="IJF2" s="703"/>
      <c r="IJG2" s="703"/>
      <c r="IJH2" s="703"/>
      <c r="IJI2" s="703"/>
      <c r="IJJ2" s="703"/>
      <c r="IJK2" s="703"/>
      <c r="IJL2" s="703"/>
      <c r="IJM2" s="703"/>
      <c r="IJN2" s="703"/>
      <c r="IJO2" s="703"/>
      <c r="IJP2" s="703"/>
      <c r="IJQ2" s="703"/>
      <c r="IJR2" s="703"/>
      <c r="IJS2" s="703"/>
      <c r="IJT2" s="703"/>
      <c r="IJU2" s="703"/>
      <c r="IJV2" s="703"/>
      <c r="IJW2" s="703"/>
      <c r="IJX2" s="703"/>
      <c r="IJY2" s="703"/>
      <c r="IJZ2" s="703"/>
      <c r="IKA2" s="703"/>
      <c r="IKB2" s="703"/>
      <c r="IKC2" s="703"/>
      <c r="IKD2" s="703"/>
      <c r="IKE2" s="703"/>
      <c r="IKF2" s="703"/>
      <c r="IKG2" s="703"/>
      <c r="IKH2" s="703"/>
      <c r="IKI2" s="703"/>
      <c r="IKJ2" s="703"/>
      <c r="IKK2" s="703"/>
      <c r="IKL2" s="703"/>
      <c r="IKM2" s="703"/>
      <c r="IKN2" s="703"/>
      <c r="IKO2" s="703"/>
      <c r="IKP2" s="703"/>
      <c r="IKQ2" s="703"/>
      <c r="IKR2" s="703"/>
      <c r="IKS2" s="703"/>
      <c r="IKT2" s="703"/>
      <c r="IKU2" s="703"/>
      <c r="IKV2" s="703"/>
      <c r="IKW2" s="703"/>
      <c r="IKX2" s="703"/>
      <c r="IKY2" s="703"/>
      <c r="IKZ2" s="703"/>
      <c r="ILA2" s="703"/>
      <c r="ILB2" s="703"/>
      <c r="ILC2" s="703"/>
      <c r="ILD2" s="703"/>
      <c r="ILE2" s="703"/>
      <c r="ILF2" s="703"/>
      <c r="ILG2" s="703"/>
      <c r="ILH2" s="703"/>
      <c r="ILI2" s="703"/>
      <c r="ILJ2" s="703"/>
      <c r="ILK2" s="703"/>
      <c r="ILL2" s="703"/>
      <c r="ILM2" s="703"/>
      <c r="ILN2" s="703"/>
      <c r="ILO2" s="703"/>
      <c r="ILP2" s="703"/>
      <c r="ILQ2" s="703"/>
      <c r="ILR2" s="703"/>
      <c r="ILS2" s="703"/>
      <c r="ILT2" s="703"/>
      <c r="ILU2" s="703"/>
      <c r="ILV2" s="703"/>
      <c r="ILW2" s="703"/>
      <c r="ILX2" s="703"/>
      <c r="ILY2" s="703"/>
      <c r="ILZ2" s="703"/>
      <c r="IMA2" s="703"/>
      <c r="IMB2" s="703"/>
      <c r="IMC2" s="703"/>
      <c r="IMD2" s="703"/>
      <c r="IME2" s="703"/>
      <c r="IMF2" s="703"/>
      <c r="IMG2" s="703"/>
      <c r="IMH2" s="703"/>
      <c r="IMI2" s="703"/>
      <c r="IMJ2" s="703"/>
      <c r="IMK2" s="703"/>
      <c r="IML2" s="703"/>
      <c r="IMM2" s="703"/>
      <c r="IMN2" s="703"/>
      <c r="IMO2" s="703"/>
      <c r="IMP2" s="703"/>
      <c r="IMQ2" s="703"/>
      <c r="IMR2" s="703"/>
      <c r="IMS2" s="703"/>
      <c r="IMT2" s="703"/>
      <c r="IMU2" s="703"/>
      <c r="IMV2" s="703"/>
      <c r="IMW2" s="703"/>
      <c r="IMX2" s="703"/>
      <c r="IMY2" s="703"/>
      <c r="IMZ2" s="703"/>
      <c r="INA2" s="703"/>
      <c r="INB2" s="703"/>
      <c r="INC2" s="703"/>
      <c r="IND2" s="703"/>
      <c r="INE2" s="703"/>
      <c r="INF2" s="703"/>
      <c r="ING2" s="703"/>
      <c r="INH2" s="703"/>
      <c r="INI2" s="703"/>
      <c r="INJ2" s="703"/>
      <c r="INK2" s="703"/>
      <c r="INL2" s="703"/>
      <c r="INM2" s="703"/>
      <c r="INN2" s="703"/>
      <c r="INO2" s="703"/>
      <c r="INP2" s="703"/>
      <c r="INQ2" s="703"/>
      <c r="INR2" s="703"/>
      <c r="INS2" s="703"/>
      <c r="INT2" s="703"/>
      <c r="INU2" s="703"/>
      <c r="INV2" s="703"/>
      <c r="INW2" s="703"/>
      <c r="INX2" s="703"/>
      <c r="INY2" s="703"/>
      <c r="INZ2" s="703"/>
      <c r="IOA2" s="703"/>
      <c r="IOB2" s="703"/>
      <c r="IOC2" s="703"/>
      <c r="IOD2" s="703"/>
      <c r="IOE2" s="703"/>
      <c r="IOF2" s="703"/>
      <c r="IOG2" s="703"/>
      <c r="IOH2" s="703"/>
      <c r="IOI2" s="703"/>
      <c r="IOJ2" s="703"/>
      <c r="IOK2" s="703"/>
      <c r="IOL2" s="703"/>
      <c r="IOM2" s="703"/>
      <c r="ION2" s="703"/>
      <c r="IOO2" s="703"/>
      <c r="IOP2" s="703"/>
      <c r="IOQ2" s="703"/>
      <c r="IOR2" s="703"/>
      <c r="IOS2" s="703"/>
      <c r="IOT2" s="703"/>
      <c r="IOU2" s="703"/>
      <c r="IOV2" s="703"/>
      <c r="IOW2" s="703"/>
      <c r="IOX2" s="703"/>
      <c r="IOY2" s="703"/>
      <c r="IOZ2" s="703"/>
      <c r="IPA2" s="703"/>
      <c r="IPB2" s="703"/>
      <c r="IPC2" s="703"/>
      <c r="IPD2" s="703"/>
      <c r="IPE2" s="703"/>
      <c r="IPF2" s="703"/>
      <c r="IPG2" s="703"/>
      <c r="IPH2" s="703"/>
      <c r="IPI2" s="703"/>
      <c r="IPJ2" s="703"/>
      <c r="IPK2" s="703"/>
      <c r="IPL2" s="703"/>
      <c r="IPM2" s="703"/>
      <c r="IPN2" s="703"/>
      <c r="IPO2" s="703"/>
      <c r="IPP2" s="703"/>
      <c r="IPQ2" s="703"/>
      <c r="IPR2" s="703"/>
      <c r="IPS2" s="703"/>
      <c r="IPT2" s="703"/>
      <c r="IPU2" s="703"/>
      <c r="IPV2" s="703"/>
      <c r="IPW2" s="703"/>
      <c r="IPX2" s="703"/>
      <c r="IPY2" s="703"/>
      <c r="IPZ2" s="703"/>
      <c r="IQA2" s="703"/>
      <c r="IQB2" s="703"/>
      <c r="IQC2" s="703"/>
      <c r="IQD2" s="703"/>
      <c r="IQE2" s="703"/>
      <c r="IQF2" s="703"/>
      <c r="IQG2" s="703"/>
      <c r="IQH2" s="703"/>
      <c r="IQI2" s="703"/>
      <c r="IQJ2" s="703"/>
      <c r="IQK2" s="703"/>
      <c r="IQL2" s="703"/>
      <c r="IQM2" s="703"/>
      <c r="IQN2" s="703"/>
      <c r="IQO2" s="703"/>
      <c r="IQP2" s="703"/>
      <c r="IQQ2" s="703"/>
      <c r="IQR2" s="703"/>
      <c r="IQS2" s="703"/>
      <c r="IQT2" s="703"/>
      <c r="IQU2" s="703"/>
      <c r="IQV2" s="703"/>
      <c r="IQW2" s="703"/>
      <c r="IQX2" s="703"/>
      <c r="IQY2" s="703"/>
      <c r="IQZ2" s="703"/>
      <c r="IRA2" s="703"/>
      <c r="IRB2" s="703"/>
      <c r="IRC2" s="703"/>
      <c r="IRD2" s="703"/>
      <c r="IRE2" s="703"/>
      <c r="IRF2" s="703"/>
      <c r="IRG2" s="703"/>
      <c r="IRH2" s="703"/>
      <c r="IRI2" s="703"/>
      <c r="IRJ2" s="703"/>
      <c r="IRK2" s="703"/>
      <c r="IRL2" s="703"/>
      <c r="IRM2" s="703"/>
      <c r="IRN2" s="703"/>
      <c r="IRO2" s="703"/>
      <c r="IRP2" s="703"/>
      <c r="IRQ2" s="703"/>
      <c r="IRR2" s="703"/>
      <c r="IRS2" s="703"/>
      <c r="IRT2" s="703"/>
      <c r="IRU2" s="703"/>
      <c r="IRV2" s="703"/>
      <c r="IRW2" s="703"/>
      <c r="IRX2" s="703"/>
      <c r="IRY2" s="703"/>
      <c r="IRZ2" s="703"/>
      <c r="ISA2" s="703"/>
      <c r="ISB2" s="703"/>
      <c r="ISC2" s="703"/>
      <c r="ISD2" s="703"/>
      <c r="ISE2" s="703"/>
      <c r="ISF2" s="703"/>
      <c r="ISG2" s="703"/>
      <c r="ISH2" s="703"/>
      <c r="ISI2" s="703"/>
      <c r="ISJ2" s="703"/>
      <c r="ISK2" s="703"/>
      <c r="ISL2" s="703"/>
      <c r="ISM2" s="703"/>
      <c r="ISN2" s="703"/>
      <c r="ISO2" s="703"/>
      <c r="ISP2" s="703"/>
      <c r="ISQ2" s="703"/>
      <c r="ISR2" s="703"/>
      <c r="ISS2" s="703"/>
      <c r="IST2" s="703"/>
      <c r="ISU2" s="703"/>
      <c r="ISV2" s="703"/>
      <c r="ISW2" s="703"/>
      <c r="ISX2" s="703"/>
      <c r="ISY2" s="703"/>
      <c r="ISZ2" s="703"/>
      <c r="ITA2" s="703"/>
      <c r="ITB2" s="703"/>
      <c r="ITC2" s="703"/>
      <c r="ITD2" s="703"/>
      <c r="ITE2" s="703"/>
      <c r="ITF2" s="703"/>
      <c r="ITG2" s="703"/>
      <c r="ITH2" s="703"/>
      <c r="ITI2" s="703"/>
      <c r="ITJ2" s="703"/>
      <c r="ITK2" s="703"/>
      <c r="ITL2" s="703"/>
      <c r="ITM2" s="703"/>
      <c r="ITN2" s="703"/>
      <c r="ITO2" s="703"/>
      <c r="ITP2" s="703"/>
      <c r="ITQ2" s="703"/>
      <c r="ITR2" s="703"/>
      <c r="ITS2" s="703"/>
      <c r="ITT2" s="703"/>
      <c r="ITU2" s="703"/>
      <c r="ITV2" s="703"/>
      <c r="ITW2" s="703"/>
      <c r="ITX2" s="703"/>
      <c r="ITY2" s="703"/>
      <c r="ITZ2" s="703"/>
      <c r="IUA2" s="703"/>
      <c r="IUB2" s="703"/>
      <c r="IUC2" s="703"/>
      <c r="IUD2" s="703"/>
      <c r="IUE2" s="703"/>
      <c r="IUF2" s="703"/>
      <c r="IUG2" s="703"/>
      <c r="IUH2" s="703"/>
      <c r="IUI2" s="703"/>
      <c r="IUJ2" s="703"/>
      <c r="IUK2" s="703"/>
      <c r="IUL2" s="703"/>
      <c r="IUM2" s="703"/>
      <c r="IUN2" s="703"/>
      <c r="IUO2" s="703"/>
      <c r="IUP2" s="703"/>
      <c r="IUQ2" s="703"/>
      <c r="IUR2" s="703"/>
      <c r="IUS2" s="703"/>
      <c r="IUT2" s="703"/>
      <c r="IUU2" s="703"/>
      <c r="IUV2" s="703"/>
      <c r="IUW2" s="703"/>
      <c r="IUX2" s="703"/>
      <c r="IUY2" s="703"/>
      <c r="IUZ2" s="703"/>
      <c r="IVA2" s="703"/>
      <c r="IVB2" s="703"/>
      <c r="IVC2" s="703"/>
      <c r="IVD2" s="703"/>
      <c r="IVE2" s="703"/>
      <c r="IVF2" s="703"/>
      <c r="IVG2" s="703"/>
      <c r="IVH2" s="703"/>
      <c r="IVI2" s="703"/>
      <c r="IVJ2" s="703"/>
      <c r="IVK2" s="703"/>
      <c r="IVL2" s="703"/>
      <c r="IVM2" s="703"/>
      <c r="IVN2" s="703"/>
      <c r="IVO2" s="703"/>
      <c r="IVP2" s="703"/>
      <c r="IVQ2" s="703"/>
      <c r="IVR2" s="703"/>
      <c r="IVS2" s="703"/>
      <c r="IVT2" s="703"/>
      <c r="IVU2" s="703"/>
      <c r="IVV2" s="703"/>
      <c r="IVW2" s="703"/>
      <c r="IVX2" s="703"/>
      <c r="IVY2" s="703"/>
      <c r="IVZ2" s="703"/>
      <c r="IWA2" s="703"/>
      <c r="IWB2" s="703"/>
      <c r="IWC2" s="703"/>
      <c r="IWD2" s="703"/>
      <c r="IWE2" s="703"/>
      <c r="IWF2" s="703"/>
      <c r="IWG2" s="703"/>
      <c r="IWH2" s="703"/>
      <c r="IWI2" s="703"/>
      <c r="IWJ2" s="703"/>
      <c r="IWK2" s="703"/>
      <c r="IWL2" s="703"/>
      <c r="IWM2" s="703"/>
      <c r="IWN2" s="703"/>
      <c r="IWO2" s="703"/>
      <c r="IWP2" s="703"/>
      <c r="IWQ2" s="703"/>
      <c r="IWR2" s="703"/>
      <c r="IWS2" s="703"/>
      <c r="IWT2" s="703"/>
      <c r="IWU2" s="703"/>
      <c r="IWV2" s="703"/>
      <c r="IWW2" s="703"/>
      <c r="IWX2" s="703"/>
      <c r="IWY2" s="703"/>
      <c r="IWZ2" s="703"/>
      <c r="IXA2" s="703"/>
      <c r="IXB2" s="703"/>
      <c r="IXC2" s="703"/>
      <c r="IXD2" s="703"/>
      <c r="IXE2" s="703"/>
      <c r="IXF2" s="703"/>
      <c r="IXG2" s="703"/>
      <c r="IXH2" s="703"/>
      <c r="IXI2" s="703"/>
      <c r="IXJ2" s="703"/>
      <c r="IXK2" s="703"/>
      <c r="IXL2" s="703"/>
      <c r="IXM2" s="703"/>
      <c r="IXN2" s="703"/>
      <c r="IXO2" s="703"/>
      <c r="IXP2" s="703"/>
      <c r="IXQ2" s="703"/>
      <c r="IXR2" s="703"/>
      <c r="IXS2" s="703"/>
      <c r="IXT2" s="703"/>
      <c r="IXU2" s="703"/>
      <c r="IXV2" s="703"/>
      <c r="IXW2" s="703"/>
      <c r="IXX2" s="703"/>
      <c r="IXY2" s="703"/>
      <c r="IXZ2" s="703"/>
      <c r="IYA2" s="703"/>
      <c r="IYB2" s="703"/>
      <c r="IYC2" s="703"/>
      <c r="IYD2" s="703"/>
      <c r="IYE2" s="703"/>
      <c r="IYF2" s="703"/>
      <c r="IYG2" s="703"/>
      <c r="IYH2" s="703"/>
      <c r="IYI2" s="703"/>
      <c r="IYJ2" s="703"/>
      <c r="IYK2" s="703"/>
      <c r="IYL2" s="703"/>
      <c r="IYM2" s="703"/>
      <c r="IYN2" s="703"/>
      <c r="IYO2" s="703"/>
      <c r="IYP2" s="703"/>
      <c r="IYQ2" s="703"/>
      <c r="IYR2" s="703"/>
      <c r="IYS2" s="703"/>
      <c r="IYT2" s="703"/>
      <c r="IYU2" s="703"/>
      <c r="IYV2" s="703"/>
      <c r="IYW2" s="703"/>
      <c r="IYX2" s="703"/>
      <c r="IYY2" s="703"/>
      <c r="IYZ2" s="703"/>
      <c r="IZA2" s="703"/>
      <c r="IZB2" s="703"/>
      <c r="IZC2" s="703"/>
      <c r="IZD2" s="703"/>
      <c r="IZE2" s="703"/>
      <c r="IZF2" s="703"/>
      <c r="IZG2" s="703"/>
      <c r="IZH2" s="703"/>
      <c r="IZI2" s="703"/>
      <c r="IZJ2" s="703"/>
      <c r="IZK2" s="703"/>
      <c r="IZL2" s="703"/>
      <c r="IZM2" s="703"/>
      <c r="IZN2" s="703"/>
      <c r="IZO2" s="703"/>
      <c r="IZP2" s="703"/>
      <c r="IZQ2" s="703"/>
      <c r="IZR2" s="703"/>
      <c r="IZS2" s="703"/>
      <c r="IZT2" s="703"/>
      <c r="IZU2" s="703"/>
      <c r="IZV2" s="703"/>
      <c r="IZW2" s="703"/>
      <c r="IZX2" s="703"/>
      <c r="IZY2" s="703"/>
      <c r="IZZ2" s="703"/>
      <c r="JAA2" s="703"/>
      <c r="JAB2" s="703"/>
      <c r="JAC2" s="703"/>
      <c r="JAD2" s="703"/>
      <c r="JAE2" s="703"/>
      <c r="JAF2" s="703"/>
      <c r="JAG2" s="703"/>
      <c r="JAH2" s="703"/>
      <c r="JAI2" s="703"/>
      <c r="JAJ2" s="703"/>
      <c r="JAK2" s="703"/>
      <c r="JAL2" s="703"/>
      <c r="JAM2" s="703"/>
      <c r="JAN2" s="703"/>
      <c r="JAO2" s="703"/>
      <c r="JAP2" s="703"/>
      <c r="JAQ2" s="703"/>
      <c r="JAR2" s="703"/>
      <c r="JAS2" s="703"/>
      <c r="JAT2" s="703"/>
      <c r="JAU2" s="703"/>
      <c r="JAV2" s="703"/>
      <c r="JAW2" s="703"/>
      <c r="JAX2" s="703"/>
      <c r="JAY2" s="703"/>
      <c r="JAZ2" s="703"/>
      <c r="JBA2" s="703"/>
      <c r="JBB2" s="703"/>
      <c r="JBC2" s="703"/>
      <c r="JBD2" s="703"/>
      <c r="JBE2" s="703"/>
      <c r="JBF2" s="703"/>
      <c r="JBG2" s="703"/>
      <c r="JBH2" s="703"/>
      <c r="JBI2" s="703"/>
      <c r="JBJ2" s="703"/>
      <c r="JBK2" s="703"/>
      <c r="JBL2" s="703"/>
      <c r="JBM2" s="703"/>
      <c r="JBN2" s="703"/>
      <c r="JBO2" s="703"/>
      <c r="JBP2" s="703"/>
      <c r="JBQ2" s="703"/>
      <c r="JBR2" s="703"/>
      <c r="JBS2" s="703"/>
      <c r="JBT2" s="703"/>
      <c r="JBU2" s="703"/>
      <c r="JBV2" s="703"/>
      <c r="JBW2" s="703"/>
      <c r="JBX2" s="703"/>
      <c r="JBY2" s="703"/>
      <c r="JBZ2" s="703"/>
      <c r="JCA2" s="703"/>
      <c r="JCB2" s="703"/>
      <c r="JCC2" s="703"/>
      <c r="JCD2" s="703"/>
      <c r="JCE2" s="703"/>
      <c r="JCF2" s="703"/>
      <c r="JCG2" s="703"/>
      <c r="JCH2" s="703"/>
      <c r="JCI2" s="703"/>
      <c r="JCJ2" s="703"/>
      <c r="JCK2" s="703"/>
      <c r="JCL2" s="703"/>
      <c r="JCM2" s="703"/>
      <c r="JCN2" s="703"/>
      <c r="JCO2" s="703"/>
      <c r="JCP2" s="703"/>
      <c r="JCQ2" s="703"/>
      <c r="JCR2" s="703"/>
      <c r="JCS2" s="703"/>
      <c r="JCT2" s="703"/>
      <c r="JCU2" s="703"/>
      <c r="JCV2" s="703"/>
      <c r="JCW2" s="703"/>
      <c r="JCX2" s="703"/>
      <c r="JCY2" s="703"/>
      <c r="JCZ2" s="703"/>
      <c r="JDA2" s="703"/>
      <c r="JDB2" s="703"/>
      <c r="JDC2" s="703"/>
      <c r="JDD2" s="703"/>
      <c r="JDE2" s="703"/>
      <c r="JDF2" s="703"/>
      <c r="JDG2" s="703"/>
      <c r="JDH2" s="703"/>
      <c r="JDI2" s="703"/>
      <c r="JDJ2" s="703"/>
      <c r="JDK2" s="703"/>
      <c r="JDL2" s="703"/>
      <c r="JDM2" s="703"/>
      <c r="JDN2" s="703"/>
      <c r="JDO2" s="703"/>
      <c r="JDP2" s="703"/>
      <c r="JDQ2" s="703"/>
      <c r="JDR2" s="703"/>
      <c r="JDS2" s="703"/>
      <c r="JDT2" s="703"/>
      <c r="JDU2" s="703"/>
      <c r="JDV2" s="703"/>
      <c r="JDW2" s="703"/>
      <c r="JDX2" s="703"/>
      <c r="JDY2" s="703"/>
      <c r="JDZ2" s="703"/>
      <c r="JEA2" s="703"/>
      <c r="JEB2" s="703"/>
      <c r="JEC2" s="703"/>
      <c r="JED2" s="703"/>
      <c r="JEE2" s="703"/>
      <c r="JEF2" s="703"/>
      <c r="JEG2" s="703"/>
      <c r="JEH2" s="703"/>
      <c r="JEI2" s="703"/>
      <c r="JEJ2" s="703"/>
      <c r="JEK2" s="703"/>
      <c r="JEL2" s="703"/>
      <c r="JEM2" s="703"/>
      <c r="JEN2" s="703"/>
      <c r="JEO2" s="703"/>
      <c r="JEP2" s="703"/>
      <c r="JEQ2" s="703"/>
      <c r="JER2" s="703"/>
      <c r="JES2" s="703"/>
      <c r="JET2" s="703"/>
      <c r="JEU2" s="703"/>
      <c r="JEV2" s="703"/>
      <c r="JEW2" s="703"/>
      <c r="JEX2" s="703"/>
      <c r="JEY2" s="703"/>
      <c r="JEZ2" s="703"/>
      <c r="JFA2" s="703"/>
      <c r="JFB2" s="703"/>
      <c r="JFC2" s="703"/>
      <c r="JFD2" s="703"/>
      <c r="JFE2" s="703"/>
      <c r="JFF2" s="703"/>
      <c r="JFG2" s="703"/>
      <c r="JFH2" s="703"/>
      <c r="JFI2" s="703"/>
      <c r="JFJ2" s="703"/>
      <c r="JFK2" s="703"/>
      <c r="JFL2" s="703"/>
      <c r="JFM2" s="703"/>
      <c r="JFN2" s="703"/>
      <c r="JFO2" s="703"/>
      <c r="JFP2" s="703"/>
      <c r="JFQ2" s="703"/>
      <c r="JFR2" s="703"/>
      <c r="JFS2" s="703"/>
      <c r="JFT2" s="703"/>
      <c r="JFU2" s="703"/>
      <c r="JFV2" s="703"/>
      <c r="JFW2" s="703"/>
      <c r="JFX2" s="703"/>
      <c r="JFY2" s="703"/>
      <c r="JFZ2" s="703"/>
      <c r="JGA2" s="703"/>
      <c r="JGB2" s="703"/>
      <c r="JGC2" s="703"/>
      <c r="JGD2" s="703"/>
      <c r="JGE2" s="703"/>
      <c r="JGF2" s="703"/>
      <c r="JGG2" s="703"/>
      <c r="JGH2" s="703"/>
      <c r="JGI2" s="703"/>
      <c r="JGJ2" s="703"/>
      <c r="JGK2" s="703"/>
      <c r="JGL2" s="703"/>
      <c r="JGM2" s="703"/>
      <c r="JGN2" s="703"/>
      <c r="JGO2" s="703"/>
      <c r="JGP2" s="703"/>
      <c r="JGQ2" s="703"/>
      <c r="JGR2" s="703"/>
      <c r="JGS2" s="703"/>
      <c r="JGT2" s="703"/>
      <c r="JGU2" s="703"/>
      <c r="JGV2" s="703"/>
      <c r="JGW2" s="703"/>
      <c r="JGX2" s="703"/>
      <c r="JGY2" s="703"/>
      <c r="JGZ2" s="703"/>
      <c r="JHA2" s="703"/>
      <c r="JHB2" s="703"/>
      <c r="JHC2" s="703"/>
      <c r="JHD2" s="703"/>
      <c r="JHE2" s="703"/>
      <c r="JHF2" s="703"/>
      <c r="JHG2" s="703"/>
      <c r="JHH2" s="703"/>
      <c r="JHI2" s="703"/>
      <c r="JHJ2" s="703"/>
      <c r="JHK2" s="703"/>
      <c r="JHL2" s="703"/>
      <c r="JHM2" s="703"/>
      <c r="JHN2" s="703"/>
      <c r="JHO2" s="703"/>
      <c r="JHP2" s="703"/>
      <c r="JHQ2" s="703"/>
      <c r="JHR2" s="703"/>
      <c r="JHS2" s="703"/>
      <c r="JHT2" s="703"/>
      <c r="JHU2" s="703"/>
      <c r="JHV2" s="703"/>
      <c r="JHW2" s="703"/>
      <c r="JHX2" s="703"/>
      <c r="JHY2" s="703"/>
      <c r="JHZ2" s="703"/>
      <c r="JIA2" s="703"/>
      <c r="JIB2" s="703"/>
      <c r="JIC2" s="703"/>
      <c r="JID2" s="703"/>
      <c r="JIE2" s="703"/>
      <c r="JIF2" s="703"/>
      <c r="JIG2" s="703"/>
      <c r="JIH2" s="703"/>
      <c r="JII2" s="703"/>
      <c r="JIJ2" s="703"/>
      <c r="JIK2" s="703"/>
      <c r="JIL2" s="703"/>
      <c r="JIM2" s="703"/>
      <c r="JIN2" s="703"/>
      <c r="JIO2" s="703"/>
      <c r="JIP2" s="703"/>
      <c r="JIQ2" s="703"/>
      <c r="JIR2" s="703"/>
      <c r="JIS2" s="703"/>
      <c r="JIT2" s="703"/>
      <c r="JIU2" s="703"/>
      <c r="JIV2" s="703"/>
      <c r="JIW2" s="703"/>
      <c r="JIX2" s="703"/>
      <c r="JIY2" s="703"/>
      <c r="JIZ2" s="703"/>
      <c r="JJA2" s="703"/>
      <c r="JJB2" s="703"/>
      <c r="JJC2" s="703"/>
      <c r="JJD2" s="703"/>
      <c r="JJE2" s="703"/>
      <c r="JJF2" s="703"/>
      <c r="JJG2" s="703"/>
      <c r="JJH2" s="703"/>
      <c r="JJI2" s="703"/>
      <c r="JJJ2" s="703"/>
      <c r="JJK2" s="703"/>
      <c r="JJL2" s="703"/>
      <c r="JJM2" s="703"/>
      <c r="JJN2" s="703"/>
      <c r="JJO2" s="703"/>
      <c r="JJP2" s="703"/>
      <c r="JJQ2" s="703"/>
      <c r="JJR2" s="703"/>
      <c r="JJS2" s="703"/>
      <c r="JJT2" s="703"/>
      <c r="JJU2" s="703"/>
      <c r="JJV2" s="703"/>
      <c r="JJW2" s="703"/>
      <c r="JJX2" s="703"/>
      <c r="JJY2" s="703"/>
      <c r="JJZ2" s="703"/>
      <c r="JKA2" s="703"/>
      <c r="JKB2" s="703"/>
      <c r="JKC2" s="703"/>
      <c r="JKD2" s="703"/>
      <c r="JKE2" s="703"/>
      <c r="JKF2" s="703"/>
      <c r="JKG2" s="703"/>
      <c r="JKH2" s="703"/>
      <c r="JKI2" s="703"/>
      <c r="JKJ2" s="703"/>
      <c r="JKK2" s="703"/>
      <c r="JKL2" s="703"/>
      <c r="JKM2" s="703"/>
      <c r="JKN2" s="703"/>
      <c r="JKO2" s="703"/>
      <c r="JKP2" s="703"/>
      <c r="JKQ2" s="703"/>
      <c r="JKR2" s="703"/>
      <c r="JKS2" s="703"/>
      <c r="JKT2" s="703"/>
      <c r="JKU2" s="703"/>
      <c r="JKV2" s="703"/>
      <c r="JKW2" s="703"/>
      <c r="JKX2" s="703"/>
      <c r="JKY2" s="703"/>
      <c r="JKZ2" s="703"/>
      <c r="JLA2" s="703"/>
      <c r="JLB2" s="703"/>
      <c r="JLC2" s="703"/>
      <c r="JLD2" s="703"/>
      <c r="JLE2" s="703"/>
      <c r="JLF2" s="703"/>
      <c r="JLG2" s="703"/>
      <c r="JLH2" s="703"/>
      <c r="JLI2" s="703"/>
      <c r="JLJ2" s="703"/>
      <c r="JLK2" s="703"/>
      <c r="JLL2" s="703"/>
      <c r="JLM2" s="703"/>
      <c r="JLN2" s="703"/>
      <c r="JLO2" s="703"/>
      <c r="JLP2" s="703"/>
      <c r="JLQ2" s="703"/>
      <c r="JLR2" s="703"/>
      <c r="JLS2" s="703"/>
      <c r="JLT2" s="703"/>
      <c r="JLU2" s="703"/>
      <c r="JLV2" s="703"/>
      <c r="JLW2" s="703"/>
      <c r="JLX2" s="703"/>
      <c r="JLY2" s="703"/>
      <c r="JLZ2" s="703"/>
      <c r="JMA2" s="703"/>
      <c r="JMB2" s="703"/>
      <c r="JMC2" s="703"/>
      <c r="JMD2" s="703"/>
      <c r="JME2" s="703"/>
      <c r="JMF2" s="703"/>
      <c r="JMG2" s="703"/>
      <c r="JMH2" s="703"/>
      <c r="JMI2" s="703"/>
      <c r="JMJ2" s="703"/>
      <c r="JMK2" s="703"/>
      <c r="JML2" s="703"/>
      <c r="JMM2" s="703"/>
      <c r="JMN2" s="703"/>
      <c r="JMO2" s="703"/>
      <c r="JMP2" s="703"/>
      <c r="JMQ2" s="703"/>
      <c r="JMR2" s="703"/>
      <c r="JMS2" s="703"/>
      <c r="JMT2" s="703"/>
      <c r="JMU2" s="703"/>
      <c r="JMV2" s="703"/>
      <c r="JMW2" s="703"/>
      <c r="JMX2" s="703"/>
      <c r="JMY2" s="703"/>
      <c r="JMZ2" s="703"/>
      <c r="JNA2" s="703"/>
      <c r="JNB2" s="703"/>
      <c r="JNC2" s="703"/>
      <c r="JND2" s="703"/>
      <c r="JNE2" s="703"/>
      <c r="JNF2" s="703"/>
      <c r="JNG2" s="703"/>
      <c r="JNH2" s="703"/>
      <c r="JNI2" s="703"/>
      <c r="JNJ2" s="703"/>
      <c r="JNK2" s="703"/>
      <c r="JNL2" s="703"/>
      <c r="JNM2" s="703"/>
      <c r="JNN2" s="703"/>
      <c r="JNO2" s="703"/>
      <c r="JNP2" s="703"/>
      <c r="JNQ2" s="703"/>
      <c r="JNR2" s="703"/>
      <c r="JNS2" s="703"/>
      <c r="JNT2" s="703"/>
      <c r="JNU2" s="703"/>
      <c r="JNV2" s="703"/>
      <c r="JNW2" s="703"/>
      <c r="JNX2" s="703"/>
      <c r="JNY2" s="703"/>
      <c r="JNZ2" s="703"/>
      <c r="JOA2" s="703"/>
      <c r="JOB2" s="703"/>
      <c r="JOC2" s="703"/>
      <c r="JOD2" s="703"/>
      <c r="JOE2" s="703"/>
      <c r="JOF2" s="703"/>
      <c r="JOG2" s="703"/>
      <c r="JOH2" s="703"/>
      <c r="JOI2" s="703"/>
      <c r="JOJ2" s="703"/>
      <c r="JOK2" s="703"/>
      <c r="JOL2" s="703"/>
      <c r="JOM2" s="703"/>
      <c r="JON2" s="703"/>
      <c r="JOO2" s="703"/>
      <c r="JOP2" s="703"/>
      <c r="JOQ2" s="703"/>
      <c r="JOR2" s="703"/>
      <c r="JOS2" s="703"/>
      <c r="JOT2" s="703"/>
      <c r="JOU2" s="703"/>
      <c r="JOV2" s="703"/>
      <c r="JOW2" s="703"/>
      <c r="JOX2" s="703"/>
      <c r="JOY2" s="703"/>
      <c r="JOZ2" s="703"/>
      <c r="JPA2" s="703"/>
      <c r="JPB2" s="703"/>
      <c r="JPC2" s="703"/>
      <c r="JPD2" s="703"/>
      <c r="JPE2" s="703"/>
      <c r="JPF2" s="703"/>
      <c r="JPG2" s="703"/>
      <c r="JPH2" s="703"/>
      <c r="JPI2" s="703"/>
      <c r="JPJ2" s="703"/>
      <c r="JPK2" s="703"/>
      <c r="JPL2" s="703"/>
      <c r="JPM2" s="703"/>
      <c r="JPN2" s="703"/>
      <c r="JPO2" s="703"/>
      <c r="JPP2" s="703"/>
      <c r="JPQ2" s="703"/>
      <c r="JPR2" s="703"/>
      <c r="JPS2" s="703"/>
      <c r="JPT2" s="703"/>
      <c r="JPU2" s="703"/>
      <c r="JPV2" s="703"/>
      <c r="JPW2" s="703"/>
      <c r="JPX2" s="703"/>
      <c r="JPY2" s="703"/>
      <c r="JPZ2" s="703"/>
      <c r="JQA2" s="703"/>
      <c r="JQB2" s="703"/>
      <c r="JQC2" s="703"/>
      <c r="JQD2" s="703"/>
      <c r="JQE2" s="703"/>
      <c r="JQF2" s="703"/>
      <c r="JQG2" s="703"/>
      <c r="JQH2" s="703"/>
      <c r="JQI2" s="703"/>
      <c r="JQJ2" s="703"/>
      <c r="JQK2" s="703"/>
      <c r="JQL2" s="703"/>
      <c r="JQM2" s="703"/>
      <c r="JQN2" s="703"/>
      <c r="JQO2" s="703"/>
      <c r="JQP2" s="703"/>
      <c r="JQQ2" s="703"/>
      <c r="JQR2" s="703"/>
      <c r="JQS2" s="703"/>
      <c r="JQT2" s="703"/>
      <c r="JQU2" s="703"/>
      <c r="JQV2" s="703"/>
      <c r="JQW2" s="703"/>
      <c r="JQX2" s="703"/>
      <c r="JQY2" s="703"/>
      <c r="JQZ2" s="703"/>
      <c r="JRA2" s="703"/>
      <c r="JRB2" s="703"/>
      <c r="JRC2" s="703"/>
      <c r="JRD2" s="703"/>
      <c r="JRE2" s="703"/>
      <c r="JRF2" s="703"/>
      <c r="JRG2" s="703"/>
      <c r="JRH2" s="703"/>
      <c r="JRI2" s="703"/>
      <c r="JRJ2" s="703"/>
      <c r="JRK2" s="703"/>
      <c r="JRL2" s="703"/>
      <c r="JRM2" s="703"/>
      <c r="JRN2" s="703"/>
      <c r="JRO2" s="703"/>
      <c r="JRP2" s="703"/>
      <c r="JRQ2" s="703"/>
      <c r="JRR2" s="703"/>
      <c r="JRS2" s="703"/>
      <c r="JRT2" s="703"/>
      <c r="JRU2" s="703"/>
      <c r="JRV2" s="703"/>
      <c r="JRW2" s="703"/>
      <c r="JRX2" s="703"/>
      <c r="JRY2" s="703"/>
      <c r="JRZ2" s="703"/>
      <c r="JSA2" s="703"/>
      <c r="JSB2" s="703"/>
      <c r="JSC2" s="703"/>
      <c r="JSD2" s="703"/>
      <c r="JSE2" s="703"/>
      <c r="JSF2" s="703"/>
      <c r="JSG2" s="703"/>
      <c r="JSH2" s="703"/>
      <c r="JSI2" s="703"/>
      <c r="JSJ2" s="703"/>
      <c r="JSK2" s="703"/>
      <c r="JSL2" s="703"/>
      <c r="JSM2" s="703"/>
      <c r="JSN2" s="703"/>
      <c r="JSO2" s="703"/>
      <c r="JSP2" s="703"/>
      <c r="JSQ2" s="703"/>
      <c r="JSR2" s="703"/>
      <c r="JSS2" s="703"/>
      <c r="JST2" s="703"/>
      <c r="JSU2" s="703"/>
      <c r="JSV2" s="703"/>
      <c r="JSW2" s="703"/>
      <c r="JSX2" s="703"/>
      <c r="JSY2" s="703"/>
      <c r="JSZ2" s="703"/>
      <c r="JTA2" s="703"/>
      <c r="JTB2" s="703"/>
      <c r="JTC2" s="703"/>
      <c r="JTD2" s="703"/>
      <c r="JTE2" s="703"/>
      <c r="JTF2" s="703"/>
      <c r="JTG2" s="703"/>
      <c r="JTH2" s="703"/>
      <c r="JTI2" s="703"/>
      <c r="JTJ2" s="703"/>
      <c r="JTK2" s="703"/>
      <c r="JTL2" s="703"/>
      <c r="JTM2" s="703"/>
      <c r="JTN2" s="703"/>
      <c r="JTO2" s="703"/>
      <c r="JTP2" s="703"/>
      <c r="JTQ2" s="703"/>
      <c r="JTR2" s="703"/>
      <c r="JTS2" s="703"/>
      <c r="JTT2" s="703"/>
      <c r="JTU2" s="703"/>
      <c r="JTV2" s="703"/>
      <c r="JTW2" s="703"/>
      <c r="JTX2" s="703"/>
      <c r="JTY2" s="703"/>
      <c r="JTZ2" s="703"/>
      <c r="JUA2" s="703"/>
      <c r="JUB2" s="703"/>
      <c r="JUC2" s="703"/>
      <c r="JUD2" s="703"/>
      <c r="JUE2" s="703"/>
      <c r="JUF2" s="703"/>
      <c r="JUG2" s="703"/>
      <c r="JUH2" s="703"/>
      <c r="JUI2" s="703"/>
      <c r="JUJ2" s="703"/>
      <c r="JUK2" s="703"/>
      <c r="JUL2" s="703"/>
      <c r="JUM2" s="703"/>
      <c r="JUN2" s="703"/>
      <c r="JUO2" s="703"/>
      <c r="JUP2" s="703"/>
      <c r="JUQ2" s="703"/>
      <c r="JUR2" s="703"/>
      <c r="JUS2" s="703"/>
      <c r="JUT2" s="703"/>
      <c r="JUU2" s="703"/>
      <c r="JUV2" s="703"/>
      <c r="JUW2" s="703"/>
      <c r="JUX2" s="703"/>
      <c r="JUY2" s="703"/>
      <c r="JUZ2" s="703"/>
      <c r="JVA2" s="703"/>
      <c r="JVB2" s="703"/>
      <c r="JVC2" s="703"/>
      <c r="JVD2" s="703"/>
      <c r="JVE2" s="703"/>
      <c r="JVF2" s="703"/>
      <c r="JVG2" s="703"/>
      <c r="JVH2" s="703"/>
      <c r="JVI2" s="703"/>
      <c r="JVJ2" s="703"/>
      <c r="JVK2" s="703"/>
      <c r="JVL2" s="703"/>
      <c r="JVM2" s="703"/>
      <c r="JVN2" s="703"/>
      <c r="JVO2" s="703"/>
      <c r="JVP2" s="703"/>
      <c r="JVQ2" s="703"/>
      <c r="JVR2" s="703"/>
      <c r="JVS2" s="703"/>
      <c r="JVT2" s="703"/>
      <c r="JVU2" s="703"/>
      <c r="JVV2" s="703"/>
      <c r="JVW2" s="703"/>
      <c r="JVX2" s="703"/>
      <c r="JVY2" s="703"/>
      <c r="JVZ2" s="703"/>
      <c r="JWA2" s="703"/>
      <c r="JWB2" s="703"/>
      <c r="JWC2" s="703"/>
      <c r="JWD2" s="703"/>
      <c r="JWE2" s="703"/>
      <c r="JWF2" s="703"/>
      <c r="JWG2" s="703"/>
      <c r="JWH2" s="703"/>
      <c r="JWI2" s="703"/>
      <c r="JWJ2" s="703"/>
      <c r="JWK2" s="703"/>
      <c r="JWL2" s="703"/>
      <c r="JWM2" s="703"/>
      <c r="JWN2" s="703"/>
      <c r="JWO2" s="703"/>
      <c r="JWP2" s="703"/>
      <c r="JWQ2" s="703"/>
      <c r="JWR2" s="703"/>
      <c r="JWS2" s="703"/>
      <c r="JWT2" s="703"/>
      <c r="JWU2" s="703"/>
      <c r="JWV2" s="703"/>
      <c r="JWW2" s="703"/>
      <c r="JWX2" s="703"/>
      <c r="JWY2" s="703"/>
      <c r="JWZ2" s="703"/>
      <c r="JXA2" s="703"/>
      <c r="JXB2" s="703"/>
      <c r="JXC2" s="703"/>
      <c r="JXD2" s="703"/>
      <c r="JXE2" s="703"/>
      <c r="JXF2" s="703"/>
      <c r="JXG2" s="703"/>
      <c r="JXH2" s="703"/>
      <c r="JXI2" s="703"/>
      <c r="JXJ2" s="703"/>
      <c r="JXK2" s="703"/>
      <c r="JXL2" s="703"/>
      <c r="JXM2" s="703"/>
      <c r="JXN2" s="703"/>
      <c r="JXO2" s="703"/>
      <c r="JXP2" s="703"/>
      <c r="JXQ2" s="703"/>
      <c r="JXR2" s="703"/>
      <c r="JXS2" s="703"/>
      <c r="JXT2" s="703"/>
      <c r="JXU2" s="703"/>
      <c r="JXV2" s="703"/>
      <c r="JXW2" s="703"/>
      <c r="JXX2" s="703"/>
      <c r="JXY2" s="703"/>
      <c r="JXZ2" s="703"/>
      <c r="JYA2" s="703"/>
      <c r="JYB2" s="703"/>
      <c r="JYC2" s="703"/>
      <c r="JYD2" s="703"/>
      <c r="JYE2" s="703"/>
      <c r="JYF2" s="703"/>
      <c r="JYG2" s="703"/>
      <c r="JYH2" s="703"/>
      <c r="JYI2" s="703"/>
      <c r="JYJ2" s="703"/>
      <c r="JYK2" s="703"/>
      <c r="JYL2" s="703"/>
      <c r="JYM2" s="703"/>
      <c r="JYN2" s="703"/>
      <c r="JYO2" s="703"/>
      <c r="JYP2" s="703"/>
      <c r="JYQ2" s="703"/>
      <c r="JYR2" s="703"/>
      <c r="JYS2" s="703"/>
      <c r="JYT2" s="703"/>
      <c r="JYU2" s="703"/>
      <c r="JYV2" s="703"/>
      <c r="JYW2" s="703"/>
      <c r="JYX2" s="703"/>
      <c r="JYY2" s="703"/>
      <c r="JYZ2" s="703"/>
      <c r="JZA2" s="703"/>
      <c r="JZB2" s="703"/>
      <c r="JZC2" s="703"/>
      <c r="JZD2" s="703"/>
      <c r="JZE2" s="703"/>
      <c r="JZF2" s="703"/>
      <c r="JZG2" s="703"/>
      <c r="JZH2" s="703"/>
      <c r="JZI2" s="703"/>
      <c r="JZJ2" s="703"/>
      <c r="JZK2" s="703"/>
      <c r="JZL2" s="703"/>
      <c r="JZM2" s="703"/>
      <c r="JZN2" s="703"/>
      <c r="JZO2" s="703"/>
      <c r="JZP2" s="703"/>
      <c r="JZQ2" s="703"/>
      <c r="JZR2" s="703"/>
      <c r="JZS2" s="703"/>
      <c r="JZT2" s="703"/>
      <c r="JZU2" s="703"/>
      <c r="JZV2" s="703"/>
      <c r="JZW2" s="703"/>
      <c r="JZX2" s="703"/>
      <c r="JZY2" s="703"/>
      <c r="JZZ2" s="703"/>
      <c r="KAA2" s="703"/>
      <c r="KAB2" s="703"/>
      <c r="KAC2" s="703"/>
      <c r="KAD2" s="703"/>
      <c r="KAE2" s="703"/>
      <c r="KAF2" s="703"/>
      <c r="KAG2" s="703"/>
      <c r="KAH2" s="703"/>
      <c r="KAI2" s="703"/>
      <c r="KAJ2" s="703"/>
      <c r="KAK2" s="703"/>
      <c r="KAL2" s="703"/>
      <c r="KAM2" s="703"/>
      <c r="KAN2" s="703"/>
      <c r="KAO2" s="703"/>
      <c r="KAP2" s="703"/>
      <c r="KAQ2" s="703"/>
      <c r="KAR2" s="703"/>
      <c r="KAS2" s="703"/>
      <c r="KAT2" s="703"/>
      <c r="KAU2" s="703"/>
      <c r="KAV2" s="703"/>
      <c r="KAW2" s="703"/>
      <c r="KAX2" s="703"/>
      <c r="KAY2" s="703"/>
      <c r="KAZ2" s="703"/>
      <c r="KBA2" s="703"/>
      <c r="KBB2" s="703"/>
      <c r="KBC2" s="703"/>
      <c r="KBD2" s="703"/>
      <c r="KBE2" s="703"/>
      <c r="KBF2" s="703"/>
      <c r="KBG2" s="703"/>
      <c r="KBH2" s="703"/>
      <c r="KBI2" s="703"/>
      <c r="KBJ2" s="703"/>
      <c r="KBK2" s="703"/>
      <c r="KBL2" s="703"/>
      <c r="KBM2" s="703"/>
      <c r="KBN2" s="703"/>
      <c r="KBO2" s="703"/>
      <c r="KBP2" s="703"/>
      <c r="KBQ2" s="703"/>
      <c r="KBR2" s="703"/>
      <c r="KBS2" s="703"/>
      <c r="KBT2" s="703"/>
      <c r="KBU2" s="703"/>
      <c r="KBV2" s="703"/>
      <c r="KBW2" s="703"/>
      <c r="KBX2" s="703"/>
      <c r="KBY2" s="703"/>
      <c r="KBZ2" s="703"/>
      <c r="KCA2" s="703"/>
      <c r="KCB2" s="703"/>
      <c r="KCC2" s="703"/>
      <c r="KCD2" s="703"/>
      <c r="KCE2" s="703"/>
      <c r="KCF2" s="703"/>
      <c r="KCG2" s="703"/>
      <c r="KCH2" s="703"/>
      <c r="KCI2" s="703"/>
      <c r="KCJ2" s="703"/>
      <c r="KCK2" s="703"/>
      <c r="KCL2" s="703"/>
      <c r="KCM2" s="703"/>
      <c r="KCN2" s="703"/>
      <c r="KCO2" s="703"/>
      <c r="KCP2" s="703"/>
      <c r="KCQ2" s="703"/>
      <c r="KCR2" s="703"/>
      <c r="KCS2" s="703"/>
      <c r="KCT2" s="703"/>
      <c r="KCU2" s="703"/>
      <c r="KCV2" s="703"/>
      <c r="KCW2" s="703"/>
      <c r="KCX2" s="703"/>
      <c r="KCY2" s="703"/>
      <c r="KCZ2" s="703"/>
      <c r="KDA2" s="703"/>
      <c r="KDB2" s="703"/>
      <c r="KDC2" s="703"/>
      <c r="KDD2" s="703"/>
      <c r="KDE2" s="703"/>
      <c r="KDF2" s="703"/>
      <c r="KDG2" s="703"/>
      <c r="KDH2" s="703"/>
      <c r="KDI2" s="703"/>
      <c r="KDJ2" s="703"/>
      <c r="KDK2" s="703"/>
      <c r="KDL2" s="703"/>
      <c r="KDM2" s="703"/>
      <c r="KDN2" s="703"/>
      <c r="KDO2" s="703"/>
      <c r="KDP2" s="703"/>
      <c r="KDQ2" s="703"/>
      <c r="KDR2" s="703"/>
      <c r="KDS2" s="703"/>
      <c r="KDT2" s="703"/>
      <c r="KDU2" s="703"/>
      <c r="KDV2" s="703"/>
      <c r="KDW2" s="703"/>
      <c r="KDX2" s="703"/>
      <c r="KDY2" s="703"/>
      <c r="KDZ2" s="703"/>
      <c r="KEA2" s="703"/>
      <c r="KEB2" s="703"/>
      <c r="KEC2" s="703"/>
      <c r="KED2" s="703"/>
      <c r="KEE2" s="703"/>
      <c r="KEF2" s="703"/>
      <c r="KEG2" s="703"/>
      <c r="KEH2" s="703"/>
      <c r="KEI2" s="703"/>
      <c r="KEJ2" s="703"/>
      <c r="KEK2" s="703"/>
      <c r="KEL2" s="703"/>
      <c r="KEM2" s="703"/>
      <c r="KEN2" s="703"/>
      <c r="KEO2" s="703"/>
      <c r="KEP2" s="703"/>
      <c r="KEQ2" s="703"/>
      <c r="KER2" s="703"/>
      <c r="KES2" s="703"/>
      <c r="KET2" s="703"/>
      <c r="KEU2" s="703"/>
      <c r="KEV2" s="703"/>
      <c r="KEW2" s="703"/>
      <c r="KEX2" s="703"/>
      <c r="KEY2" s="703"/>
      <c r="KEZ2" s="703"/>
      <c r="KFA2" s="703"/>
      <c r="KFB2" s="703"/>
      <c r="KFC2" s="703"/>
      <c r="KFD2" s="703"/>
      <c r="KFE2" s="703"/>
      <c r="KFF2" s="703"/>
      <c r="KFG2" s="703"/>
      <c r="KFH2" s="703"/>
      <c r="KFI2" s="703"/>
      <c r="KFJ2" s="703"/>
      <c r="KFK2" s="703"/>
      <c r="KFL2" s="703"/>
      <c r="KFM2" s="703"/>
      <c r="KFN2" s="703"/>
      <c r="KFO2" s="703"/>
      <c r="KFP2" s="703"/>
      <c r="KFQ2" s="703"/>
      <c r="KFR2" s="703"/>
      <c r="KFS2" s="703"/>
      <c r="KFT2" s="703"/>
      <c r="KFU2" s="703"/>
      <c r="KFV2" s="703"/>
      <c r="KFW2" s="703"/>
      <c r="KFX2" s="703"/>
      <c r="KFY2" s="703"/>
      <c r="KFZ2" s="703"/>
      <c r="KGA2" s="703"/>
      <c r="KGB2" s="703"/>
      <c r="KGC2" s="703"/>
      <c r="KGD2" s="703"/>
      <c r="KGE2" s="703"/>
      <c r="KGF2" s="703"/>
      <c r="KGG2" s="703"/>
      <c r="KGH2" s="703"/>
      <c r="KGI2" s="703"/>
      <c r="KGJ2" s="703"/>
      <c r="KGK2" s="703"/>
      <c r="KGL2" s="703"/>
      <c r="KGM2" s="703"/>
      <c r="KGN2" s="703"/>
      <c r="KGO2" s="703"/>
      <c r="KGP2" s="703"/>
      <c r="KGQ2" s="703"/>
      <c r="KGR2" s="703"/>
      <c r="KGS2" s="703"/>
      <c r="KGT2" s="703"/>
      <c r="KGU2" s="703"/>
      <c r="KGV2" s="703"/>
      <c r="KGW2" s="703"/>
      <c r="KGX2" s="703"/>
      <c r="KGY2" s="703"/>
      <c r="KGZ2" s="703"/>
      <c r="KHA2" s="703"/>
      <c r="KHB2" s="703"/>
      <c r="KHC2" s="703"/>
      <c r="KHD2" s="703"/>
      <c r="KHE2" s="703"/>
      <c r="KHF2" s="703"/>
      <c r="KHG2" s="703"/>
      <c r="KHH2" s="703"/>
      <c r="KHI2" s="703"/>
      <c r="KHJ2" s="703"/>
      <c r="KHK2" s="703"/>
      <c r="KHL2" s="703"/>
      <c r="KHM2" s="703"/>
      <c r="KHN2" s="703"/>
      <c r="KHO2" s="703"/>
      <c r="KHP2" s="703"/>
      <c r="KHQ2" s="703"/>
      <c r="KHR2" s="703"/>
      <c r="KHS2" s="703"/>
      <c r="KHT2" s="703"/>
      <c r="KHU2" s="703"/>
      <c r="KHV2" s="703"/>
      <c r="KHW2" s="703"/>
      <c r="KHX2" s="703"/>
      <c r="KHY2" s="703"/>
      <c r="KHZ2" s="703"/>
      <c r="KIA2" s="703"/>
      <c r="KIB2" s="703"/>
      <c r="KIC2" s="703"/>
      <c r="KID2" s="703"/>
      <c r="KIE2" s="703"/>
      <c r="KIF2" s="703"/>
      <c r="KIG2" s="703"/>
      <c r="KIH2" s="703"/>
      <c r="KII2" s="703"/>
      <c r="KIJ2" s="703"/>
      <c r="KIK2" s="703"/>
      <c r="KIL2" s="703"/>
      <c r="KIM2" s="703"/>
      <c r="KIN2" s="703"/>
      <c r="KIO2" s="703"/>
      <c r="KIP2" s="703"/>
      <c r="KIQ2" s="703"/>
      <c r="KIR2" s="703"/>
      <c r="KIS2" s="703"/>
      <c r="KIT2" s="703"/>
      <c r="KIU2" s="703"/>
      <c r="KIV2" s="703"/>
      <c r="KIW2" s="703"/>
      <c r="KIX2" s="703"/>
      <c r="KIY2" s="703"/>
      <c r="KIZ2" s="703"/>
      <c r="KJA2" s="703"/>
      <c r="KJB2" s="703"/>
      <c r="KJC2" s="703"/>
      <c r="KJD2" s="703"/>
      <c r="KJE2" s="703"/>
      <c r="KJF2" s="703"/>
      <c r="KJG2" s="703"/>
      <c r="KJH2" s="703"/>
      <c r="KJI2" s="703"/>
      <c r="KJJ2" s="703"/>
      <c r="KJK2" s="703"/>
      <c r="KJL2" s="703"/>
      <c r="KJM2" s="703"/>
      <c r="KJN2" s="703"/>
      <c r="KJO2" s="703"/>
      <c r="KJP2" s="703"/>
      <c r="KJQ2" s="703"/>
      <c r="KJR2" s="703"/>
      <c r="KJS2" s="703"/>
      <c r="KJT2" s="703"/>
      <c r="KJU2" s="703"/>
      <c r="KJV2" s="703"/>
      <c r="KJW2" s="703"/>
      <c r="KJX2" s="703"/>
      <c r="KJY2" s="703"/>
      <c r="KJZ2" s="703"/>
      <c r="KKA2" s="703"/>
      <c r="KKB2" s="703"/>
      <c r="KKC2" s="703"/>
      <c r="KKD2" s="703"/>
      <c r="KKE2" s="703"/>
      <c r="KKF2" s="703"/>
      <c r="KKG2" s="703"/>
      <c r="KKH2" s="703"/>
      <c r="KKI2" s="703"/>
      <c r="KKJ2" s="703"/>
      <c r="KKK2" s="703"/>
      <c r="KKL2" s="703"/>
      <c r="KKM2" s="703"/>
      <c r="KKN2" s="703"/>
      <c r="KKO2" s="703"/>
      <c r="KKP2" s="703"/>
      <c r="KKQ2" s="703"/>
      <c r="KKR2" s="703"/>
      <c r="KKS2" s="703"/>
      <c r="KKT2" s="703"/>
      <c r="KKU2" s="703"/>
      <c r="KKV2" s="703"/>
      <c r="KKW2" s="703"/>
      <c r="KKX2" s="703"/>
      <c r="KKY2" s="703"/>
      <c r="KKZ2" s="703"/>
      <c r="KLA2" s="703"/>
      <c r="KLB2" s="703"/>
      <c r="KLC2" s="703"/>
      <c r="KLD2" s="703"/>
      <c r="KLE2" s="703"/>
      <c r="KLF2" s="703"/>
      <c r="KLG2" s="703"/>
      <c r="KLH2" s="703"/>
      <c r="KLI2" s="703"/>
      <c r="KLJ2" s="703"/>
      <c r="KLK2" s="703"/>
      <c r="KLL2" s="703"/>
      <c r="KLM2" s="703"/>
      <c r="KLN2" s="703"/>
      <c r="KLO2" s="703"/>
      <c r="KLP2" s="703"/>
      <c r="KLQ2" s="703"/>
      <c r="KLR2" s="703"/>
      <c r="KLS2" s="703"/>
      <c r="KLT2" s="703"/>
      <c r="KLU2" s="703"/>
      <c r="KLV2" s="703"/>
      <c r="KLW2" s="703"/>
      <c r="KLX2" s="703"/>
      <c r="KLY2" s="703"/>
      <c r="KLZ2" s="703"/>
      <c r="KMA2" s="703"/>
      <c r="KMB2" s="703"/>
      <c r="KMC2" s="703"/>
      <c r="KMD2" s="703"/>
      <c r="KME2" s="703"/>
      <c r="KMF2" s="703"/>
      <c r="KMG2" s="703"/>
      <c r="KMH2" s="703"/>
      <c r="KMI2" s="703"/>
      <c r="KMJ2" s="703"/>
      <c r="KMK2" s="703"/>
      <c r="KML2" s="703"/>
      <c r="KMM2" s="703"/>
      <c r="KMN2" s="703"/>
      <c r="KMO2" s="703"/>
      <c r="KMP2" s="703"/>
      <c r="KMQ2" s="703"/>
      <c r="KMR2" s="703"/>
      <c r="KMS2" s="703"/>
      <c r="KMT2" s="703"/>
      <c r="KMU2" s="703"/>
      <c r="KMV2" s="703"/>
      <c r="KMW2" s="703"/>
      <c r="KMX2" s="703"/>
      <c r="KMY2" s="703"/>
      <c r="KMZ2" s="703"/>
      <c r="KNA2" s="703"/>
      <c r="KNB2" s="703"/>
      <c r="KNC2" s="703"/>
      <c r="KND2" s="703"/>
      <c r="KNE2" s="703"/>
      <c r="KNF2" s="703"/>
      <c r="KNG2" s="703"/>
      <c r="KNH2" s="703"/>
      <c r="KNI2" s="703"/>
      <c r="KNJ2" s="703"/>
      <c r="KNK2" s="703"/>
      <c r="KNL2" s="703"/>
      <c r="KNM2" s="703"/>
      <c r="KNN2" s="703"/>
      <c r="KNO2" s="703"/>
      <c r="KNP2" s="703"/>
      <c r="KNQ2" s="703"/>
      <c r="KNR2" s="703"/>
      <c r="KNS2" s="703"/>
      <c r="KNT2" s="703"/>
      <c r="KNU2" s="703"/>
      <c r="KNV2" s="703"/>
      <c r="KNW2" s="703"/>
      <c r="KNX2" s="703"/>
      <c r="KNY2" s="703"/>
      <c r="KNZ2" s="703"/>
      <c r="KOA2" s="703"/>
      <c r="KOB2" s="703"/>
      <c r="KOC2" s="703"/>
      <c r="KOD2" s="703"/>
      <c r="KOE2" s="703"/>
      <c r="KOF2" s="703"/>
      <c r="KOG2" s="703"/>
      <c r="KOH2" s="703"/>
      <c r="KOI2" s="703"/>
      <c r="KOJ2" s="703"/>
      <c r="KOK2" s="703"/>
      <c r="KOL2" s="703"/>
      <c r="KOM2" s="703"/>
      <c r="KON2" s="703"/>
      <c r="KOO2" s="703"/>
      <c r="KOP2" s="703"/>
      <c r="KOQ2" s="703"/>
      <c r="KOR2" s="703"/>
      <c r="KOS2" s="703"/>
      <c r="KOT2" s="703"/>
      <c r="KOU2" s="703"/>
      <c r="KOV2" s="703"/>
      <c r="KOW2" s="703"/>
      <c r="KOX2" s="703"/>
      <c r="KOY2" s="703"/>
      <c r="KOZ2" s="703"/>
      <c r="KPA2" s="703"/>
      <c r="KPB2" s="703"/>
      <c r="KPC2" s="703"/>
      <c r="KPD2" s="703"/>
      <c r="KPE2" s="703"/>
      <c r="KPF2" s="703"/>
      <c r="KPG2" s="703"/>
      <c r="KPH2" s="703"/>
      <c r="KPI2" s="703"/>
      <c r="KPJ2" s="703"/>
      <c r="KPK2" s="703"/>
      <c r="KPL2" s="703"/>
      <c r="KPM2" s="703"/>
      <c r="KPN2" s="703"/>
      <c r="KPO2" s="703"/>
      <c r="KPP2" s="703"/>
      <c r="KPQ2" s="703"/>
      <c r="KPR2" s="703"/>
      <c r="KPS2" s="703"/>
      <c r="KPT2" s="703"/>
      <c r="KPU2" s="703"/>
      <c r="KPV2" s="703"/>
      <c r="KPW2" s="703"/>
      <c r="KPX2" s="703"/>
      <c r="KPY2" s="703"/>
      <c r="KPZ2" s="703"/>
      <c r="KQA2" s="703"/>
      <c r="KQB2" s="703"/>
      <c r="KQC2" s="703"/>
      <c r="KQD2" s="703"/>
      <c r="KQE2" s="703"/>
      <c r="KQF2" s="703"/>
      <c r="KQG2" s="703"/>
      <c r="KQH2" s="703"/>
      <c r="KQI2" s="703"/>
      <c r="KQJ2" s="703"/>
      <c r="KQK2" s="703"/>
      <c r="KQL2" s="703"/>
      <c r="KQM2" s="703"/>
      <c r="KQN2" s="703"/>
      <c r="KQO2" s="703"/>
      <c r="KQP2" s="703"/>
      <c r="KQQ2" s="703"/>
      <c r="KQR2" s="703"/>
      <c r="KQS2" s="703"/>
      <c r="KQT2" s="703"/>
      <c r="KQU2" s="703"/>
      <c r="KQV2" s="703"/>
      <c r="KQW2" s="703"/>
      <c r="KQX2" s="703"/>
      <c r="KQY2" s="703"/>
      <c r="KQZ2" s="703"/>
      <c r="KRA2" s="703"/>
      <c r="KRB2" s="703"/>
      <c r="KRC2" s="703"/>
      <c r="KRD2" s="703"/>
      <c r="KRE2" s="703"/>
      <c r="KRF2" s="703"/>
      <c r="KRG2" s="703"/>
      <c r="KRH2" s="703"/>
      <c r="KRI2" s="703"/>
      <c r="KRJ2" s="703"/>
      <c r="KRK2" s="703"/>
      <c r="KRL2" s="703"/>
      <c r="KRM2" s="703"/>
      <c r="KRN2" s="703"/>
      <c r="KRO2" s="703"/>
      <c r="KRP2" s="703"/>
      <c r="KRQ2" s="703"/>
      <c r="KRR2" s="703"/>
      <c r="KRS2" s="703"/>
      <c r="KRT2" s="703"/>
      <c r="KRU2" s="703"/>
      <c r="KRV2" s="703"/>
      <c r="KRW2" s="703"/>
      <c r="KRX2" s="703"/>
      <c r="KRY2" s="703"/>
      <c r="KRZ2" s="703"/>
      <c r="KSA2" s="703"/>
      <c r="KSB2" s="703"/>
      <c r="KSC2" s="703"/>
      <c r="KSD2" s="703"/>
      <c r="KSE2" s="703"/>
      <c r="KSF2" s="703"/>
      <c r="KSG2" s="703"/>
      <c r="KSH2" s="703"/>
      <c r="KSI2" s="703"/>
      <c r="KSJ2" s="703"/>
      <c r="KSK2" s="703"/>
      <c r="KSL2" s="703"/>
      <c r="KSM2" s="703"/>
      <c r="KSN2" s="703"/>
      <c r="KSO2" s="703"/>
      <c r="KSP2" s="703"/>
      <c r="KSQ2" s="703"/>
      <c r="KSR2" s="703"/>
      <c r="KSS2" s="703"/>
      <c r="KST2" s="703"/>
      <c r="KSU2" s="703"/>
      <c r="KSV2" s="703"/>
      <c r="KSW2" s="703"/>
      <c r="KSX2" s="703"/>
      <c r="KSY2" s="703"/>
      <c r="KSZ2" s="703"/>
      <c r="KTA2" s="703"/>
      <c r="KTB2" s="703"/>
      <c r="KTC2" s="703"/>
      <c r="KTD2" s="703"/>
      <c r="KTE2" s="703"/>
      <c r="KTF2" s="703"/>
      <c r="KTG2" s="703"/>
      <c r="KTH2" s="703"/>
      <c r="KTI2" s="703"/>
      <c r="KTJ2" s="703"/>
      <c r="KTK2" s="703"/>
      <c r="KTL2" s="703"/>
      <c r="KTM2" s="703"/>
      <c r="KTN2" s="703"/>
      <c r="KTO2" s="703"/>
      <c r="KTP2" s="703"/>
      <c r="KTQ2" s="703"/>
      <c r="KTR2" s="703"/>
      <c r="KTS2" s="703"/>
      <c r="KTT2" s="703"/>
      <c r="KTU2" s="703"/>
      <c r="KTV2" s="703"/>
      <c r="KTW2" s="703"/>
      <c r="KTX2" s="703"/>
      <c r="KTY2" s="703"/>
      <c r="KTZ2" s="703"/>
      <c r="KUA2" s="703"/>
      <c r="KUB2" s="703"/>
      <c r="KUC2" s="703"/>
      <c r="KUD2" s="703"/>
      <c r="KUE2" s="703"/>
      <c r="KUF2" s="703"/>
      <c r="KUG2" s="703"/>
      <c r="KUH2" s="703"/>
      <c r="KUI2" s="703"/>
      <c r="KUJ2" s="703"/>
      <c r="KUK2" s="703"/>
      <c r="KUL2" s="703"/>
      <c r="KUM2" s="703"/>
      <c r="KUN2" s="703"/>
      <c r="KUO2" s="703"/>
      <c r="KUP2" s="703"/>
      <c r="KUQ2" s="703"/>
      <c r="KUR2" s="703"/>
      <c r="KUS2" s="703"/>
      <c r="KUT2" s="703"/>
      <c r="KUU2" s="703"/>
      <c r="KUV2" s="703"/>
      <c r="KUW2" s="703"/>
      <c r="KUX2" s="703"/>
      <c r="KUY2" s="703"/>
      <c r="KUZ2" s="703"/>
      <c r="KVA2" s="703"/>
      <c r="KVB2" s="703"/>
      <c r="KVC2" s="703"/>
      <c r="KVD2" s="703"/>
      <c r="KVE2" s="703"/>
      <c r="KVF2" s="703"/>
      <c r="KVG2" s="703"/>
      <c r="KVH2" s="703"/>
      <c r="KVI2" s="703"/>
      <c r="KVJ2" s="703"/>
      <c r="KVK2" s="703"/>
      <c r="KVL2" s="703"/>
      <c r="KVM2" s="703"/>
      <c r="KVN2" s="703"/>
      <c r="KVO2" s="703"/>
      <c r="KVP2" s="703"/>
      <c r="KVQ2" s="703"/>
      <c r="KVR2" s="703"/>
      <c r="KVS2" s="703"/>
      <c r="KVT2" s="703"/>
      <c r="KVU2" s="703"/>
      <c r="KVV2" s="703"/>
      <c r="KVW2" s="703"/>
      <c r="KVX2" s="703"/>
      <c r="KVY2" s="703"/>
      <c r="KVZ2" s="703"/>
      <c r="KWA2" s="703"/>
      <c r="KWB2" s="703"/>
      <c r="KWC2" s="703"/>
      <c r="KWD2" s="703"/>
      <c r="KWE2" s="703"/>
      <c r="KWF2" s="703"/>
      <c r="KWG2" s="703"/>
      <c r="KWH2" s="703"/>
      <c r="KWI2" s="703"/>
      <c r="KWJ2" s="703"/>
      <c r="KWK2" s="703"/>
      <c r="KWL2" s="703"/>
      <c r="KWM2" s="703"/>
      <c r="KWN2" s="703"/>
      <c r="KWO2" s="703"/>
      <c r="KWP2" s="703"/>
      <c r="KWQ2" s="703"/>
      <c r="KWR2" s="703"/>
      <c r="KWS2" s="703"/>
      <c r="KWT2" s="703"/>
      <c r="KWU2" s="703"/>
      <c r="KWV2" s="703"/>
      <c r="KWW2" s="703"/>
      <c r="KWX2" s="703"/>
      <c r="KWY2" s="703"/>
      <c r="KWZ2" s="703"/>
      <c r="KXA2" s="703"/>
      <c r="KXB2" s="703"/>
      <c r="KXC2" s="703"/>
      <c r="KXD2" s="703"/>
      <c r="KXE2" s="703"/>
      <c r="KXF2" s="703"/>
      <c r="KXG2" s="703"/>
      <c r="KXH2" s="703"/>
      <c r="KXI2" s="703"/>
      <c r="KXJ2" s="703"/>
      <c r="KXK2" s="703"/>
      <c r="KXL2" s="703"/>
      <c r="KXM2" s="703"/>
      <c r="KXN2" s="703"/>
      <c r="KXO2" s="703"/>
      <c r="KXP2" s="703"/>
      <c r="KXQ2" s="703"/>
      <c r="KXR2" s="703"/>
      <c r="KXS2" s="703"/>
      <c r="KXT2" s="703"/>
      <c r="KXU2" s="703"/>
      <c r="KXV2" s="703"/>
      <c r="KXW2" s="703"/>
      <c r="KXX2" s="703"/>
      <c r="KXY2" s="703"/>
      <c r="KXZ2" s="703"/>
      <c r="KYA2" s="703"/>
      <c r="KYB2" s="703"/>
      <c r="KYC2" s="703"/>
      <c r="KYD2" s="703"/>
      <c r="KYE2" s="703"/>
      <c r="KYF2" s="703"/>
      <c r="KYG2" s="703"/>
      <c r="KYH2" s="703"/>
      <c r="KYI2" s="703"/>
      <c r="KYJ2" s="703"/>
      <c r="KYK2" s="703"/>
      <c r="KYL2" s="703"/>
      <c r="KYM2" s="703"/>
      <c r="KYN2" s="703"/>
      <c r="KYO2" s="703"/>
      <c r="KYP2" s="703"/>
      <c r="KYQ2" s="703"/>
      <c r="KYR2" s="703"/>
      <c r="KYS2" s="703"/>
      <c r="KYT2" s="703"/>
      <c r="KYU2" s="703"/>
      <c r="KYV2" s="703"/>
      <c r="KYW2" s="703"/>
      <c r="KYX2" s="703"/>
      <c r="KYY2" s="703"/>
      <c r="KYZ2" s="703"/>
      <c r="KZA2" s="703"/>
      <c r="KZB2" s="703"/>
      <c r="KZC2" s="703"/>
      <c r="KZD2" s="703"/>
      <c r="KZE2" s="703"/>
      <c r="KZF2" s="703"/>
      <c r="KZG2" s="703"/>
      <c r="KZH2" s="703"/>
      <c r="KZI2" s="703"/>
      <c r="KZJ2" s="703"/>
      <c r="KZK2" s="703"/>
      <c r="KZL2" s="703"/>
      <c r="KZM2" s="703"/>
      <c r="KZN2" s="703"/>
      <c r="KZO2" s="703"/>
      <c r="KZP2" s="703"/>
      <c r="KZQ2" s="703"/>
      <c r="KZR2" s="703"/>
      <c r="KZS2" s="703"/>
      <c r="KZT2" s="703"/>
      <c r="KZU2" s="703"/>
      <c r="KZV2" s="703"/>
      <c r="KZW2" s="703"/>
      <c r="KZX2" s="703"/>
      <c r="KZY2" s="703"/>
      <c r="KZZ2" s="703"/>
      <c r="LAA2" s="703"/>
      <c r="LAB2" s="703"/>
      <c r="LAC2" s="703"/>
      <c r="LAD2" s="703"/>
      <c r="LAE2" s="703"/>
      <c r="LAF2" s="703"/>
      <c r="LAG2" s="703"/>
      <c r="LAH2" s="703"/>
      <c r="LAI2" s="703"/>
      <c r="LAJ2" s="703"/>
      <c r="LAK2" s="703"/>
      <c r="LAL2" s="703"/>
      <c r="LAM2" s="703"/>
      <c r="LAN2" s="703"/>
      <c r="LAO2" s="703"/>
      <c r="LAP2" s="703"/>
      <c r="LAQ2" s="703"/>
      <c r="LAR2" s="703"/>
      <c r="LAS2" s="703"/>
      <c r="LAT2" s="703"/>
      <c r="LAU2" s="703"/>
      <c r="LAV2" s="703"/>
      <c r="LAW2" s="703"/>
      <c r="LAX2" s="703"/>
      <c r="LAY2" s="703"/>
      <c r="LAZ2" s="703"/>
      <c r="LBA2" s="703"/>
      <c r="LBB2" s="703"/>
      <c r="LBC2" s="703"/>
      <c r="LBD2" s="703"/>
      <c r="LBE2" s="703"/>
      <c r="LBF2" s="703"/>
      <c r="LBG2" s="703"/>
      <c r="LBH2" s="703"/>
      <c r="LBI2" s="703"/>
      <c r="LBJ2" s="703"/>
      <c r="LBK2" s="703"/>
      <c r="LBL2" s="703"/>
      <c r="LBM2" s="703"/>
      <c r="LBN2" s="703"/>
      <c r="LBO2" s="703"/>
      <c r="LBP2" s="703"/>
      <c r="LBQ2" s="703"/>
      <c r="LBR2" s="703"/>
      <c r="LBS2" s="703"/>
      <c r="LBT2" s="703"/>
      <c r="LBU2" s="703"/>
      <c r="LBV2" s="703"/>
      <c r="LBW2" s="703"/>
      <c r="LBX2" s="703"/>
      <c r="LBY2" s="703"/>
      <c r="LBZ2" s="703"/>
      <c r="LCA2" s="703"/>
      <c r="LCB2" s="703"/>
      <c r="LCC2" s="703"/>
      <c r="LCD2" s="703"/>
      <c r="LCE2" s="703"/>
      <c r="LCF2" s="703"/>
      <c r="LCG2" s="703"/>
      <c r="LCH2" s="703"/>
      <c r="LCI2" s="703"/>
      <c r="LCJ2" s="703"/>
      <c r="LCK2" s="703"/>
      <c r="LCL2" s="703"/>
      <c r="LCM2" s="703"/>
      <c r="LCN2" s="703"/>
      <c r="LCO2" s="703"/>
      <c r="LCP2" s="703"/>
      <c r="LCQ2" s="703"/>
      <c r="LCR2" s="703"/>
      <c r="LCS2" s="703"/>
      <c r="LCT2" s="703"/>
      <c r="LCU2" s="703"/>
      <c r="LCV2" s="703"/>
      <c r="LCW2" s="703"/>
      <c r="LCX2" s="703"/>
      <c r="LCY2" s="703"/>
      <c r="LCZ2" s="703"/>
      <c r="LDA2" s="703"/>
      <c r="LDB2" s="703"/>
      <c r="LDC2" s="703"/>
      <c r="LDD2" s="703"/>
      <c r="LDE2" s="703"/>
      <c r="LDF2" s="703"/>
      <c r="LDG2" s="703"/>
      <c r="LDH2" s="703"/>
      <c r="LDI2" s="703"/>
      <c r="LDJ2" s="703"/>
      <c r="LDK2" s="703"/>
      <c r="LDL2" s="703"/>
      <c r="LDM2" s="703"/>
      <c r="LDN2" s="703"/>
      <c r="LDO2" s="703"/>
      <c r="LDP2" s="703"/>
      <c r="LDQ2" s="703"/>
      <c r="LDR2" s="703"/>
      <c r="LDS2" s="703"/>
      <c r="LDT2" s="703"/>
      <c r="LDU2" s="703"/>
      <c r="LDV2" s="703"/>
      <c r="LDW2" s="703"/>
      <c r="LDX2" s="703"/>
      <c r="LDY2" s="703"/>
      <c r="LDZ2" s="703"/>
      <c r="LEA2" s="703"/>
      <c r="LEB2" s="703"/>
      <c r="LEC2" s="703"/>
      <c r="LED2" s="703"/>
      <c r="LEE2" s="703"/>
      <c r="LEF2" s="703"/>
      <c r="LEG2" s="703"/>
      <c r="LEH2" s="703"/>
      <c r="LEI2" s="703"/>
      <c r="LEJ2" s="703"/>
      <c r="LEK2" s="703"/>
      <c r="LEL2" s="703"/>
      <c r="LEM2" s="703"/>
      <c r="LEN2" s="703"/>
      <c r="LEO2" s="703"/>
      <c r="LEP2" s="703"/>
      <c r="LEQ2" s="703"/>
      <c r="LER2" s="703"/>
      <c r="LES2" s="703"/>
      <c r="LET2" s="703"/>
      <c r="LEU2" s="703"/>
      <c r="LEV2" s="703"/>
      <c r="LEW2" s="703"/>
      <c r="LEX2" s="703"/>
      <c r="LEY2" s="703"/>
      <c r="LEZ2" s="703"/>
      <c r="LFA2" s="703"/>
      <c r="LFB2" s="703"/>
      <c r="LFC2" s="703"/>
      <c r="LFD2" s="703"/>
      <c r="LFE2" s="703"/>
      <c r="LFF2" s="703"/>
      <c r="LFG2" s="703"/>
      <c r="LFH2" s="703"/>
      <c r="LFI2" s="703"/>
      <c r="LFJ2" s="703"/>
      <c r="LFK2" s="703"/>
      <c r="LFL2" s="703"/>
      <c r="LFM2" s="703"/>
      <c r="LFN2" s="703"/>
      <c r="LFO2" s="703"/>
      <c r="LFP2" s="703"/>
      <c r="LFQ2" s="703"/>
      <c r="LFR2" s="703"/>
      <c r="LFS2" s="703"/>
      <c r="LFT2" s="703"/>
      <c r="LFU2" s="703"/>
      <c r="LFV2" s="703"/>
      <c r="LFW2" s="703"/>
      <c r="LFX2" s="703"/>
      <c r="LFY2" s="703"/>
      <c r="LFZ2" s="703"/>
      <c r="LGA2" s="703"/>
      <c r="LGB2" s="703"/>
      <c r="LGC2" s="703"/>
      <c r="LGD2" s="703"/>
      <c r="LGE2" s="703"/>
      <c r="LGF2" s="703"/>
      <c r="LGG2" s="703"/>
      <c r="LGH2" s="703"/>
      <c r="LGI2" s="703"/>
      <c r="LGJ2" s="703"/>
      <c r="LGK2" s="703"/>
      <c r="LGL2" s="703"/>
      <c r="LGM2" s="703"/>
      <c r="LGN2" s="703"/>
      <c r="LGO2" s="703"/>
      <c r="LGP2" s="703"/>
      <c r="LGQ2" s="703"/>
      <c r="LGR2" s="703"/>
      <c r="LGS2" s="703"/>
      <c r="LGT2" s="703"/>
      <c r="LGU2" s="703"/>
      <c r="LGV2" s="703"/>
      <c r="LGW2" s="703"/>
      <c r="LGX2" s="703"/>
      <c r="LGY2" s="703"/>
      <c r="LGZ2" s="703"/>
      <c r="LHA2" s="703"/>
      <c r="LHB2" s="703"/>
      <c r="LHC2" s="703"/>
      <c r="LHD2" s="703"/>
      <c r="LHE2" s="703"/>
      <c r="LHF2" s="703"/>
      <c r="LHG2" s="703"/>
      <c r="LHH2" s="703"/>
      <c r="LHI2" s="703"/>
      <c r="LHJ2" s="703"/>
      <c r="LHK2" s="703"/>
      <c r="LHL2" s="703"/>
      <c r="LHM2" s="703"/>
      <c r="LHN2" s="703"/>
      <c r="LHO2" s="703"/>
      <c r="LHP2" s="703"/>
      <c r="LHQ2" s="703"/>
      <c r="LHR2" s="703"/>
      <c r="LHS2" s="703"/>
      <c r="LHT2" s="703"/>
      <c r="LHU2" s="703"/>
      <c r="LHV2" s="703"/>
      <c r="LHW2" s="703"/>
      <c r="LHX2" s="703"/>
      <c r="LHY2" s="703"/>
      <c r="LHZ2" s="703"/>
      <c r="LIA2" s="703"/>
      <c r="LIB2" s="703"/>
      <c r="LIC2" s="703"/>
      <c r="LID2" s="703"/>
      <c r="LIE2" s="703"/>
      <c r="LIF2" s="703"/>
      <c r="LIG2" s="703"/>
      <c r="LIH2" s="703"/>
      <c r="LII2" s="703"/>
      <c r="LIJ2" s="703"/>
      <c r="LIK2" s="703"/>
      <c r="LIL2" s="703"/>
      <c r="LIM2" s="703"/>
      <c r="LIN2" s="703"/>
      <c r="LIO2" s="703"/>
      <c r="LIP2" s="703"/>
      <c r="LIQ2" s="703"/>
      <c r="LIR2" s="703"/>
      <c r="LIS2" s="703"/>
      <c r="LIT2" s="703"/>
      <c r="LIU2" s="703"/>
      <c r="LIV2" s="703"/>
      <c r="LIW2" s="703"/>
      <c r="LIX2" s="703"/>
      <c r="LIY2" s="703"/>
      <c r="LIZ2" s="703"/>
      <c r="LJA2" s="703"/>
      <c r="LJB2" s="703"/>
      <c r="LJC2" s="703"/>
      <c r="LJD2" s="703"/>
      <c r="LJE2" s="703"/>
      <c r="LJF2" s="703"/>
      <c r="LJG2" s="703"/>
      <c r="LJH2" s="703"/>
      <c r="LJI2" s="703"/>
      <c r="LJJ2" s="703"/>
      <c r="LJK2" s="703"/>
      <c r="LJL2" s="703"/>
      <c r="LJM2" s="703"/>
      <c r="LJN2" s="703"/>
      <c r="LJO2" s="703"/>
      <c r="LJP2" s="703"/>
      <c r="LJQ2" s="703"/>
      <c r="LJR2" s="703"/>
      <c r="LJS2" s="703"/>
      <c r="LJT2" s="703"/>
      <c r="LJU2" s="703"/>
      <c r="LJV2" s="703"/>
      <c r="LJW2" s="703"/>
      <c r="LJX2" s="703"/>
      <c r="LJY2" s="703"/>
      <c r="LJZ2" s="703"/>
      <c r="LKA2" s="703"/>
      <c r="LKB2" s="703"/>
      <c r="LKC2" s="703"/>
      <c r="LKD2" s="703"/>
      <c r="LKE2" s="703"/>
      <c r="LKF2" s="703"/>
      <c r="LKG2" s="703"/>
      <c r="LKH2" s="703"/>
      <c r="LKI2" s="703"/>
      <c r="LKJ2" s="703"/>
      <c r="LKK2" s="703"/>
      <c r="LKL2" s="703"/>
      <c r="LKM2" s="703"/>
      <c r="LKN2" s="703"/>
      <c r="LKO2" s="703"/>
      <c r="LKP2" s="703"/>
      <c r="LKQ2" s="703"/>
      <c r="LKR2" s="703"/>
      <c r="LKS2" s="703"/>
      <c r="LKT2" s="703"/>
      <c r="LKU2" s="703"/>
      <c r="LKV2" s="703"/>
      <c r="LKW2" s="703"/>
      <c r="LKX2" s="703"/>
      <c r="LKY2" s="703"/>
      <c r="LKZ2" s="703"/>
      <c r="LLA2" s="703"/>
      <c r="LLB2" s="703"/>
      <c r="LLC2" s="703"/>
      <c r="LLD2" s="703"/>
      <c r="LLE2" s="703"/>
      <c r="LLF2" s="703"/>
      <c r="LLG2" s="703"/>
      <c r="LLH2" s="703"/>
      <c r="LLI2" s="703"/>
      <c r="LLJ2" s="703"/>
      <c r="LLK2" s="703"/>
      <c r="LLL2" s="703"/>
      <c r="LLM2" s="703"/>
      <c r="LLN2" s="703"/>
      <c r="LLO2" s="703"/>
      <c r="LLP2" s="703"/>
      <c r="LLQ2" s="703"/>
      <c r="LLR2" s="703"/>
      <c r="LLS2" s="703"/>
      <c r="LLT2" s="703"/>
      <c r="LLU2" s="703"/>
      <c r="LLV2" s="703"/>
      <c r="LLW2" s="703"/>
      <c r="LLX2" s="703"/>
      <c r="LLY2" s="703"/>
      <c r="LLZ2" s="703"/>
      <c r="LMA2" s="703"/>
      <c r="LMB2" s="703"/>
      <c r="LMC2" s="703"/>
      <c r="LMD2" s="703"/>
      <c r="LME2" s="703"/>
      <c r="LMF2" s="703"/>
      <c r="LMG2" s="703"/>
      <c r="LMH2" s="703"/>
      <c r="LMI2" s="703"/>
      <c r="LMJ2" s="703"/>
      <c r="LMK2" s="703"/>
      <c r="LML2" s="703"/>
      <c r="LMM2" s="703"/>
      <c r="LMN2" s="703"/>
      <c r="LMO2" s="703"/>
      <c r="LMP2" s="703"/>
      <c r="LMQ2" s="703"/>
      <c r="LMR2" s="703"/>
      <c r="LMS2" s="703"/>
      <c r="LMT2" s="703"/>
      <c r="LMU2" s="703"/>
      <c r="LMV2" s="703"/>
      <c r="LMW2" s="703"/>
      <c r="LMX2" s="703"/>
      <c r="LMY2" s="703"/>
      <c r="LMZ2" s="703"/>
      <c r="LNA2" s="703"/>
      <c r="LNB2" s="703"/>
      <c r="LNC2" s="703"/>
      <c r="LND2" s="703"/>
      <c r="LNE2" s="703"/>
      <c r="LNF2" s="703"/>
      <c r="LNG2" s="703"/>
      <c r="LNH2" s="703"/>
      <c r="LNI2" s="703"/>
      <c r="LNJ2" s="703"/>
      <c r="LNK2" s="703"/>
      <c r="LNL2" s="703"/>
      <c r="LNM2" s="703"/>
      <c r="LNN2" s="703"/>
      <c r="LNO2" s="703"/>
      <c r="LNP2" s="703"/>
      <c r="LNQ2" s="703"/>
      <c r="LNR2" s="703"/>
      <c r="LNS2" s="703"/>
      <c r="LNT2" s="703"/>
      <c r="LNU2" s="703"/>
      <c r="LNV2" s="703"/>
      <c r="LNW2" s="703"/>
      <c r="LNX2" s="703"/>
      <c r="LNY2" s="703"/>
      <c r="LNZ2" s="703"/>
      <c r="LOA2" s="703"/>
      <c r="LOB2" s="703"/>
      <c r="LOC2" s="703"/>
      <c r="LOD2" s="703"/>
      <c r="LOE2" s="703"/>
      <c r="LOF2" s="703"/>
      <c r="LOG2" s="703"/>
      <c r="LOH2" s="703"/>
      <c r="LOI2" s="703"/>
      <c r="LOJ2" s="703"/>
      <c r="LOK2" s="703"/>
      <c r="LOL2" s="703"/>
      <c r="LOM2" s="703"/>
      <c r="LON2" s="703"/>
      <c r="LOO2" s="703"/>
      <c r="LOP2" s="703"/>
      <c r="LOQ2" s="703"/>
      <c r="LOR2" s="703"/>
      <c r="LOS2" s="703"/>
      <c r="LOT2" s="703"/>
      <c r="LOU2" s="703"/>
      <c r="LOV2" s="703"/>
      <c r="LOW2" s="703"/>
      <c r="LOX2" s="703"/>
      <c r="LOY2" s="703"/>
      <c r="LOZ2" s="703"/>
      <c r="LPA2" s="703"/>
      <c r="LPB2" s="703"/>
      <c r="LPC2" s="703"/>
      <c r="LPD2" s="703"/>
      <c r="LPE2" s="703"/>
      <c r="LPF2" s="703"/>
      <c r="LPG2" s="703"/>
      <c r="LPH2" s="703"/>
      <c r="LPI2" s="703"/>
      <c r="LPJ2" s="703"/>
      <c r="LPK2" s="703"/>
      <c r="LPL2" s="703"/>
      <c r="LPM2" s="703"/>
      <c r="LPN2" s="703"/>
      <c r="LPO2" s="703"/>
      <c r="LPP2" s="703"/>
      <c r="LPQ2" s="703"/>
      <c r="LPR2" s="703"/>
      <c r="LPS2" s="703"/>
      <c r="LPT2" s="703"/>
      <c r="LPU2" s="703"/>
      <c r="LPV2" s="703"/>
      <c r="LPW2" s="703"/>
      <c r="LPX2" s="703"/>
      <c r="LPY2" s="703"/>
      <c r="LPZ2" s="703"/>
      <c r="LQA2" s="703"/>
      <c r="LQB2" s="703"/>
      <c r="LQC2" s="703"/>
      <c r="LQD2" s="703"/>
      <c r="LQE2" s="703"/>
      <c r="LQF2" s="703"/>
      <c r="LQG2" s="703"/>
      <c r="LQH2" s="703"/>
      <c r="LQI2" s="703"/>
      <c r="LQJ2" s="703"/>
      <c r="LQK2" s="703"/>
      <c r="LQL2" s="703"/>
      <c r="LQM2" s="703"/>
      <c r="LQN2" s="703"/>
      <c r="LQO2" s="703"/>
      <c r="LQP2" s="703"/>
      <c r="LQQ2" s="703"/>
      <c r="LQR2" s="703"/>
      <c r="LQS2" s="703"/>
      <c r="LQT2" s="703"/>
      <c r="LQU2" s="703"/>
      <c r="LQV2" s="703"/>
      <c r="LQW2" s="703"/>
      <c r="LQX2" s="703"/>
      <c r="LQY2" s="703"/>
      <c r="LQZ2" s="703"/>
      <c r="LRA2" s="703"/>
      <c r="LRB2" s="703"/>
      <c r="LRC2" s="703"/>
      <c r="LRD2" s="703"/>
      <c r="LRE2" s="703"/>
      <c r="LRF2" s="703"/>
      <c r="LRG2" s="703"/>
      <c r="LRH2" s="703"/>
      <c r="LRI2" s="703"/>
      <c r="LRJ2" s="703"/>
      <c r="LRK2" s="703"/>
      <c r="LRL2" s="703"/>
      <c r="LRM2" s="703"/>
      <c r="LRN2" s="703"/>
      <c r="LRO2" s="703"/>
      <c r="LRP2" s="703"/>
      <c r="LRQ2" s="703"/>
      <c r="LRR2" s="703"/>
      <c r="LRS2" s="703"/>
      <c r="LRT2" s="703"/>
      <c r="LRU2" s="703"/>
      <c r="LRV2" s="703"/>
      <c r="LRW2" s="703"/>
      <c r="LRX2" s="703"/>
      <c r="LRY2" s="703"/>
      <c r="LRZ2" s="703"/>
      <c r="LSA2" s="703"/>
      <c r="LSB2" s="703"/>
      <c r="LSC2" s="703"/>
      <c r="LSD2" s="703"/>
      <c r="LSE2" s="703"/>
      <c r="LSF2" s="703"/>
      <c r="LSG2" s="703"/>
      <c r="LSH2" s="703"/>
      <c r="LSI2" s="703"/>
      <c r="LSJ2" s="703"/>
      <c r="LSK2" s="703"/>
      <c r="LSL2" s="703"/>
      <c r="LSM2" s="703"/>
      <c r="LSN2" s="703"/>
      <c r="LSO2" s="703"/>
      <c r="LSP2" s="703"/>
      <c r="LSQ2" s="703"/>
      <c r="LSR2" s="703"/>
      <c r="LSS2" s="703"/>
      <c r="LST2" s="703"/>
      <c r="LSU2" s="703"/>
      <c r="LSV2" s="703"/>
      <c r="LSW2" s="703"/>
      <c r="LSX2" s="703"/>
      <c r="LSY2" s="703"/>
      <c r="LSZ2" s="703"/>
      <c r="LTA2" s="703"/>
      <c r="LTB2" s="703"/>
      <c r="LTC2" s="703"/>
      <c r="LTD2" s="703"/>
      <c r="LTE2" s="703"/>
      <c r="LTF2" s="703"/>
      <c r="LTG2" s="703"/>
      <c r="LTH2" s="703"/>
      <c r="LTI2" s="703"/>
      <c r="LTJ2" s="703"/>
      <c r="LTK2" s="703"/>
      <c r="LTL2" s="703"/>
      <c r="LTM2" s="703"/>
      <c r="LTN2" s="703"/>
      <c r="LTO2" s="703"/>
      <c r="LTP2" s="703"/>
      <c r="LTQ2" s="703"/>
      <c r="LTR2" s="703"/>
      <c r="LTS2" s="703"/>
      <c r="LTT2" s="703"/>
      <c r="LTU2" s="703"/>
      <c r="LTV2" s="703"/>
      <c r="LTW2" s="703"/>
      <c r="LTX2" s="703"/>
      <c r="LTY2" s="703"/>
      <c r="LTZ2" s="703"/>
      <c r="LUA2" s="703"/>
      <c r="LUB2" s="703"/>
      <c r="LUC2" s="703"/>
      <c r="LUD2" s="703"/>
      <c r="LUE2" s="703"/>
      <c r="LUF2" s="703"/>
      <c r="LUG2" s="703"/>
      <c r="LUH2" s="703"/>
      <c r="LUI2" s="703"/>
      <c r="LUJ2" s="703"/>
      <c r="LUK2" s="703"/>
      <c r="LUL2" s="703"/>
      <c r="LUM2" s="703"/>
      <c r="LUN2" s="703"/>
      <c r="LUO2" s="703"/>
      <c r="LUP2" s="703"/>
      <c r="LUQ2" s="703"/>
      <c r="LUR2" s="703"/>
      <c r="LUS2" s="703"/>
      <c r="LUT2" s="703"/>
      <c r="LUU2" s="703"/>
      <c r="LUV2" s="703"/>
      <c r="LUW2" s="703"/>
      <c r="LUX2" s="703"/>
      <c r="LUY2" s="703"/>
      <c r="LUZ2" s="703"/>
      <c r="LVA2" s="703"/>
      <c r="LVB2" s="703"/>
      <c r="LVC2" s="703"/>
      <c r="LVD2" s="703"/>
      <c r="LVE2" s="703"/>
      <c r="LVF2" s="703"/>
      <c r="LVG2" s="703"/>
      <c r="LVH2" s="703"/>
      <c r="LVI2" s="703"/>
      <c r="LVJ2" s="703"/>
      <c r="LVK2" s="703"/>
      <c r="LVL2" s="703"/>
      <c r="LVM2" s="703"/>
      <c r="LVN2" s="703"/>
      <c r="LVO2" s="703"/>
      <c r="LVP2" s="703"/>
      <c r="LVQ2" s="703"/>
      <c r="LVR2" s="703"/>
      <c r="LVS2" s="703"/>
      <c r="LVT2" s="703"/>
      <c r="LVU2" s="703"/>
      <c r="LVV2" s="703"/>
      <c r="LVW2" s="703"/>
      <c r="LVX2" s="703"/>
      <c r="LVY2" s="703"/>
      <c r="LVZ2" s="703"/>
      <c r="LWA2" s="703"/>
      <c r="LWB2" s="703"/>
      <c r="LWC2" s="703"/>
      <c r="LWD2" s="703"/>
      <c r="LWE2" s="703"/>
      <c r="LWF2" s="703"/>
      <c r="LWG2" s="703"/>
      <c r="LWH2" s="703"/>
      <c r="LWI2" s="703"/>
      <c r="LWJ2" s="703"/>
      <c r="LWK2" s="703"/>
      <c r="LWL2" s="703"/>
      <c r="LWM2" s="703"/>
      <c r="LWN2" s="703"/>
      <c r="LWO2" s="703"/>
      <c r="LWP2" s="703"/>
      <c r="LWQ2" s="703"/>
      <c r="LWR2" s="703"/>
      <c r="LWS2" s="703"/>
      <c r="LWT2" s="703"/>
      <c r="LWU2" s="703"/>
      <c r="LWV2" s="703"/>
      <c r="LWW2" s="703"/>
      <c r="LWX2" s="703"/>
      <c r="LWY2" s="703"/>
      <c r="LWZ2" s="703"/>
      <c r="LXA2" s="703"/>
      <c r="LXB2" s="703"/>
      <c r="LXC2" s="703"/>
      <c r="LXD2" s="703"/>
      <c r="LXE2" s="703"/>
      <c r="LXF2" s="703"/>
      <c r="LXG2" s="703"/>
      <c r="LXH2" s="703"/>
      <c r="LXI2" s="703"/>
      <c r="LXJ2" s="703"/>
      <c r="LXK2" s="703"/>
      <c r="LXL2" s="703"/>
      <c r="LXM2" s="703"/>
      <c r="LXN2" s="703"/>
      <c r="LXO2" s="703"/>
      <c r="LXP2" s="703"/>
      <c r="LXQ2" s="703"/>
      <c r="LXR2" s="703"/>
      <c r="LXS2" s="703"/>
      <c r="LXT2" s="703"/>
      <c r="LXU2" s="703"/>
      <c r="LXV2" s="703"/>
      <c r="LXW2" s="703"/>
      <c r="LXX2" s="703"/>
      <c r="LXY2" s="703"/>
      <c r="LXZ2" s="703"/>
      <c r="LYA2" s="703"/>
      <c r="LYB2" s="703"/>
      <c r="LYC2" s="703"/>
      <c r="LYD2" s="703"/>
      <c r="LYE2" s="703"/>
      <c r="LYF2" s="703"/>
      <c r="LYG2" s="703"/>
      <c r="LYH2" s="703"/>
      <c r="LYI2" s="703"/>
      <c r="LYJ2" s="703"/>
      <c r="LYK2" s="703"/>
      <c r="LYL2" s="703"/>
      <c r="LYM2" s="703"/>
      <c r="LYN2" s="703"/>
      <c r="LYO2" s="703"/>
      <c r="LYP2" s="703"/>
      <c r="LYQ2" s="703"/>
      <c r="LYR2" s="703"/>
      <c r="LYS2" s="703"/>
      <c r="LYT2" s="703"/>
      <c r="LYU2" s="703"/>
      <c r="LYV2" s="703"/>
      <c r="LYW2" s="703"/>
      <c r="LYX2" s="703"/>
      <c r="LYY2" s="703"/>
      <c r="LYZ2" s="703"/>
      <c r="LZA2" s="703"/>
      <c r="LZB2" s="703"/>
      <c r="LZC2" s="703"/>
      <c r="LZD2" s="703"/>
      <c r="LZE2" s="703"/>
      <c r="LZF2" s="703"/>
      <c r="LZG2" s="703"/>
      <c r="LZH2" s="703"/>
      <c r="LZI2" s="703"/>
      <c r="LZJ2" s="703"/>
      <c r="LZK2" s="703"/>
      <c r="LZL2" s="703"/>
      <c r="LZM2" s="703"/>
      <c r="LZN2" s="703"/>
      <c r="LZO2" s="703"/>
      <c r="LZP2" s="703"/>
      <c r="LZQ2" s="703"/>
      <c r="LZR2" s="703"/>
      <c r="LZS2" s="703"/>
      <c r="LZT2" s="703"/>
      <c r="LZU2" s="703"/>
      <c r="LZV2" s="703"/>
      <c r="LZW2" s="703"/>
      <c r="LZX2" s="703"/>
      <c r="LZY2" s="703"/>
      <c r="LZZ2" s="703"/>
      <c r="MAA2" s="703"/>
      <c r="MAB2" s="703"/>
      <c r="MAC2" s="703"/>
      <c r="MAD2" s="703"/>
      <c r="MAE2" s="703"/>
      <c r="MAF2" s="703"/>
      <c r="MAG2" s="703"/>
      <c r="MAH2" s="703"/>
      <c r="MAI2" s="703"/>
      <c r="MAJ2" s="703"/>
      <c r="MAK2" s="703"/>
      <c r="MAL2" s="703"/>
      <c r="MAM2" s="703"/>
      <c r="MAN2" s="703"/>
      <c r="MAO2" s="703"/>
      <c r="MAP2" s="703"/>
      <c r="MAQ2" s="703"/>
      <c r="MAR2" s="703"/>
      <c r="MAS2" s="703"/>
      <c r="MAT2" s="703"/>
      <c r="MAU2" s="703"/>
      <c r="MAV2" s="703"/>
      <c r="MAW2" s="703"/>
      <c r="MAX2" s="703"/>
      <c r="MAY2" s="703"/>
      <c r="MAZ2" s="703"/>
      <c r="MBA2" s="703"/>
      <c r="MBB2" s="703"/>
      <c r="MBC2" s="703"/>
      <c r="MBD2" s="703"/>
      <c r="MBE2" s="703"/>
      <c r="MBF2" s="703"/>
      <c r="MBG2" s="703"/>
      <c r="MBH2" s="703"/>
      <c r="MBI2" s="703"/>
      <c r="MBJ2" s="703"/>
      <c r="MBK2" s="703"/>
      <c r="MBL2" s="703"/>
      <c r="MBM2" s="703"/>
      <c r="MBN2" s="703"/>
      <c r="MBO2" s="703"/>
      <c r="MBP2" s="703"/>
      <c r="MBQ2" s="703"/>
      <c r="MBR2" s="703"/>
      <c r="MBS2" s="703"/>
      <c r="MBT2" s="703"/>
      <c r="MBU2" s="703"/>
      <c r="MBV2" s="703"/>
      <c r="MBW2" s="703"/>
      <c r="MBX2" s="703"/>
      <c r="MBY2" s="703"/>
      <c r="MBZ2" s="703"/>
      <c r="MCA2" s="703"/>
      <c r="MCB2" s="703"/>
      <c r="MCC2" s="703"/>
      <c r="MCD2" s="703"/>
      <c r="MCE2" s="703"/>
      <c r="MCF2" s="703"/>
      <c r="MCG2" s="703"/>
      <c r="MCH2" s="703"/>
      <c r="MCI2" s="703"/>
      <c r="MCJ2" s="703"/>
      <c r="MCK2" s="703"/>
      <c r="MCL2" s="703"/>
      <c r="MCM2" s="703"/>
      <c r="MCN2" s="703"/>
      <c r="MCO2" s="703"/>
      <c r="MCP2" s="703"/>
      <c r="MCQ2" s="703"/>
      <c r="MCR2" s="703"/>
      <c r="MCS2" s="703"/>
      <c r="MCT2" s="703"/>
      <c r="MCU2" s="703"/>
      <c r="MCV2" s="703"/>
      <c r="MCW2" s="703"/>
      <c r="MCX2" s="703"/>
      <c r="MCY2" s="703"/>
      <c r="MCZ2" s="703"/>
      <c r="MDA2" s="703"/>
      <c r="MDB2" s="703"/>
      <c r="MDC2" s="703"/>
      <c r="MDD2" s="703"/>
      <c r="MDE2" s="703"/>
      <c r="MDF2" s="703"/>
      <c r="MDG2" s="703"/>
      <c r="MDH2" s="703"/>
      <c r="MDI2" s="703"/>
      <c r="MDJ2" s="703"/>
      <c r="MDK2" s="703"/>
      <c r="MDL2" s="703"/>
      <c r="MDM2" s="703"/>
      <c r="MDN2" s="703"/>
      <c r="MDO2" s="703"/>
      <c r="MDP2" s="703"/>
      <c r="MDQ2" s="703"/>
      <c r="MDR2" s="703"/>
      <c r="MDS2" s="703"/>
      <c r="MDT2" s="703"/>
      <c r="MDU2" s="703"/>
      <c r="MDV2" s="703"/>
      <c r="MDW2" s="703"/>
      <c r="MDX2" s="703"/>
      <c r="MDY2" s="703"/>
      <c r="MDZ2" s="703"/>
      <c r="MEA2" s="703"/>
      <c r="MEB2" s="703"/>
      <c r="MEC2" s="703"/>
      <c r="MED2" s="703"/>
      <c r="MEE2" s="703"/>
      <c r="MEF2" s="703"/>
      <c r="MEG2" s="703"/>
      <c r="MEH2" s="703"/>
      <c r="MEI2" s="703"/>
      <c r="MEJ2" s="703"/>
      <c r="MEK2" s="703"/>
      <c r="MEL2" s="703"/>
      <c r="MEM2" s="703"/>
      <c r="MEN2" s="703"/>
      <c r="MEO2" s="703"/>
      <c r="MEP2" s="703"/>
      <c r="MEQ2" s="703"/>
      <c r="MER2" s="703"/>
      <c r="MES2" s="703"/>
      <c r="MET2" s="703"/>
      <c r="MEU2" s="703"/>
      <c r="MEV2" s="703"/>
      <c r="MEW2" s="703"/>
      <c r="MEX2" s="703"/>
      <c r="MEY2" s="703"/>
      <c r="MEZ2" s="703"/>
      <c r="MFA2" s="703"/>
      <c r="MFB2" s="703"/>
      <c r="MFC2" s="703"/>
      <c r="MFD2" s="703"/>
      <c r="MFE2" s="703"/>
      <c r="MFF2" s="703"/>
      <c r="MFG2" s="703"/>
      <c r="MFH2" s="703"/>
      <c r="MFI2" s="703"/>
      <c r="MFJ2" s="703"/>
      <c r="MFK2" s="703"/>
      <c r="MFL2" s="703"/>
      <c r="MFM2" s="703"/>
      <c r="MFN2" s="703"/>
      <c r="MFO2" s="703"/>
      <c r="MFP2" s="703"/>
      <c r="MFQ2" s="703"/>
      <c r="MFR2" s="703"/>
      <c r="MFS2" s="703"/>
      <c r="MFT2" s="703"/>
      <c r="MFU2" s="703"/>
      <c r="MFV2" s="703"/>
      <c r="MFW2" s="703"/>
      <c r="MFX2" s="703"/>
      <c r="MFY2" s="703"/>
      <c r="MFZ2" s="703"/>
      <c r="MGA2" s="703"/>
      <c r="MGB2" s="703"/>
      <c r="MGC2" s="703"/>
      <c r="MGD2" s="703"/>
      <c r="MGE2" s="703"/>
      <c r="MGF2" s="703"/>
      <c r="MGG2" s="703"/>
      <c r="MGH2" s="703"/>
      <c r="MGI2" s="703"/>
      <c r="MGJ2" s="703"/>
      <c r="MGK2" s="703"/>
      <c r="MGL2" s="703"/>
      <c r="MGM2" s="703"/>
      <c r="MGN2" s="703"/>
      <c r="MGO2" s="703"/>
      <c r="MGP2" s="703"/>
      <c r="MGQ2" s="703"/>
      <c r="MGR2" s="703"/>
      <c r="MGS2" s="703"/>
      <c r="MGT2" s="703"/>
      <c r="MGU2" s="703"/>
      <c r="MGV2" s="703"/>
      <c r="MGW2" s="703"/>
      <c r="MGX2" s="703"/>
      <c r="MGY2" s="703"/>
      <c r="MGZ2" s="703"/>
      <c r="MHA2" s="703"/>
      <c r="MHB2" s="703"/>
      <c r="MHC2" s="703"/>
      <c r="MHD2" s="703"/>
      <c r="MHE2" s="703"/>
      <c r="MHF2" s="703"/>
      <c r="MHG2" s="703"/>
      <c r="MHH2" s="703"/>
      <c r="MHI2" s="703"/>
      <c r="MHJ2" s="703"/>
      <c r="MHK2" s="703"/>
      <c r="MHL2" s="703"/>
      <c r="MHM2" s="703"/>
      <c r="MHN2" s="703"/>
      <c r="MHO2" s="703"/>
      <c r="MHP2" s="703"/>
      <c r="MHQ2" s="703"/>
      <c r="MHR2" s="703"/>
      <c r="MHS2" s="703"/>
      <c r="MHT2" s="703"/>
      <c r="MHU2" s="703"/>
      <c r="MHV2" s="703"/>
      <c r="MHW2" s="703"/>
      <c r="MHX2" s="703"/>
      <c r="MHY2" s="703"/>
      <c r="MHZ2" s="703"/>
      <c r="MIA2" s="703"/>
      <c r="MIB2" s="703"/>
      <c r="MIC2" s="703"/>
      <c r="MID2" s="703"/>
      <c r="MIE2" s="703"/>
      <c r="MIF2" s="703"/>
      <c r="MIG2" s="703"/>
      <c r="MIH2" s="703"/>
      <c r="MII2" s="703"/>
      <c r="MIJ2" s="703"/>
      <c r="MIK2" s="703"/>
      <c r="MIL2" s="703"/>
      <c r="MIM2" s="703"/>
      <c r="MIN2" s="703"/>
      <c r="MIO2" s="703"/>
      <c r="MIP2" s="703"/>
      <c r="MIQ2" s="703"/>
      <c r="MIR2" s="703"/>
      <c r="MIS2" s="703"/>
      <c r="MIT2" s="703"/>
      <c r="MIU2" s="703"/>
      <c r="MIV2" s="703"/>
      <c r="MIW2" s="703"/>
      <c r="MIX2" s="703"/>
      <c r="MIY2" s="703"/>
      <c r="MIZ2" s="703"/>
      <c r="MJA2" s="703"/>
      <c r="MJB2" s="703"/>
      <c r="MJC2" s="703"/>
      <c r="MJD2" s="703"/>
      <c r="MJE2" s="703"/>
      <c r="MJF2" s="703"/>
      <c r="MJG2" s="703"/>
      <c r="MJH2" s="703"/>
      <c r="MJI2" s="703"/>
      <c r="MJJ2" s="703"/>
      <c r="MJK2" s="703"/>
      <c r="MJL2" s="703"/>
      <c r="MJM2" s="703"/>
      <c r="MJN2" s="703"/>
      <c r="MJO2" s="703"/>
      <c r="MJP2" s="703"/>
      <c r="MJQ2" s="703"/>
      <c r="MJR2" s="703"/>
      <c r="MJS2" s="703"/>
      <c r="MJT2" s="703"/>
      <c r="MJU2" s="703"/>
      <c r="MJV2" s="703"/>
      <c r="MJW2" s="703"/>
      <c r="MJX2" s="703"/>
      <c r="MJY2" s="703"/>
      <c r="MJZ2" s="703"/>
      <c r="MKA2" s="703"/>
      <c r="MKB2" s="703"/>
      <c r="MKC2" s="703"/>
      <c r="MKD2" s="703"/>
      <c r="MKE2" s="703"/>
      <c r="MKF2" s="703"/>
      <c r="MKG2" s="703"/>
      <c r="MKH2" s="703"/>
      <c r="MKI2" s="703"/>
      <c r="MKJ2" s="703"/>
      <c r="MKK2" s="703"/>
      <c r="MKL2" s="703"/>
      <c r="MKM2" s="703"/>
      <c r="MKN2" s="703"/>
      <c r="MKO2" s="703"/>
      <c r="MKP2" s="703"/>
      <c r="MKQ2" s="703"/>
      <c r="MKR2" s="703"/>
      <c r="MKS2" s="703"/>
      <c r="MKT2" s="703"/>
      <c r="MKU2" s="703"/>
      <c r="MKV2" s="703"/>
      <c r="MKW2" s="703"/>
      <c r="MKX2" s="703"/>
      <c r="MKY2" s="703"/>
      <c r="MKZ2" s="703"/>
      <c r="MLA2" s="703"/>
      <c r="MLB2" s="703"/>
      <c r="MLC2" s="703"/>
      <c r="MLD2" s="703"/>
      <c r="MLE2" s="703"/>
      <c r="MLF2" s="703"/>
      <c r="MLG2" s="703"/>
      <c r="MLH2" s="703"/>
      <c r="MLI2" s="703"/>
      <c r="MLJ2" s="703"/>
      <c r="MLK2" s="703"/>
      <c r="MLL2" s="703"/>
      <c r="MLM2" s="703"/>
      <c r="MLN2" s="703"/>
      <c r="MLO2" s="703"/>
      <c r="MLP2" s="703"/>
      <c r="MLQ2" s="703"/>
      <c r="MLR2" s="703"/>
      <c r="MLS2" s="703"/>
      <c r="MLT2" s="703"/>
      <c r="MLU2" s="703"/>
      <c r="MLV2" s="703"/>
      <c r="MLW2" s="703"/>
      <c r="MLX2" s="703"/>
      <c r="MLY2" s="703"/>
      <c r="MLZ2" s="703"/>
      <c r="MMA2" s="703"/>
      <c r="MMB2" s="703"/>
      <c r="MMC2" s="703"/>
      <c r="MMD2" s="703"/>
      <c r="MME2" s="703"/>
      <c r="MMF2" s="703"/>
      <c r="MMG2" s="703"/>
      <c r="MMH2" s="703"/>
      <c r="MMI2" s="703"/>
      <c r="MMJ2" s="703"/>
      <c r="MMK2" s="703"/>
      <c r="MML2" s="703"/>
      <c r="MMM2" s="703"/>
      <c r="MMN2" s="703"/>
      <c r="MMO2" s="703"/>
      <c r="MMP2" s="703"/>
      <c r="MMQ2" s="703"/>
      <c r="MMR2" s="703"/>
      <c r="MMS2" s="703"/>
      <c r="MMT2" s="703"/>
      <c r="MMU2" s="703"/>
      <c r="MMV2" s="703"/>
      <c r="MMW2" s="703"/>
      <c r="MMX2" s="703"/>
      <c r="MMY2" s="703"/>
      <c r="MMZ2" s="703"/>
      <c r="MNA2" s="703"/>
      <c r="MNB2" s="703"/>
      <c r="MNC2" s="703"/>
      <c r="MND2" s="703"/>
      <c r="MNE2" s="703"/>
      <c r="MNF2" s="703"/>
      <c r="MNG2" s="703"/>
      <c r="MNH2" s="703"/>
      <c r="MNI2" s="703"/>
      <c r="MNJ2" s="703"/>
      <c r="MNK2" s="703"/>
      <c r="MNL2" s="703"/>
      <c r="MNM2" s="703"/>
      <c r="MNN2" s="703"/>
      <c r="MNO2" s="703"/>
      <c r="MNP2" s="703"/>
      <c r="MNQ2" s="703"/>
      <c r="MNR2" s="703"/>
      <c r="MNS2" s="703"/>
      <c r="MNT2" s="703"/>
      <c r="MNU2" s="703"/>
      <c r="MNV2" s="703"/>
      <c r="MNW2" s="703"/>
      <c r="MNX2" s="703"/>
      <c r="MNY2" s="703"/>
      <c r="MNZ2" s="703"/>
      <c r="MOA2" s="703"/>
      <c r="MOB2" s="703"/>
      <c r="MOC2" s="703"/>
      <c r="MOD2" s="703"/>
      <c r="MOE2" s="703"/>
      <c r="MOF2" s="703"/>
      <c r="MOG2" s="703"/>
      <c r="MOH2" s="703"/>
      <c r="MOI2" s="703"/>
      <c r="MOJ2" s="703"/>
      <c r="MOK2" s="703"/>
      <c r="MOL2" s="703"/>
      <c r="MOM2" s="703"/>
      <c r="MON2" s="703"/>
      <c r="MOO2" s="703"/>
      <c r="MOP2" s="703"/>
      <c r="MOQ2" s="703"/>
      <c r="MOR2" s="703"/>
      <c r="MOS2" s="703"/>
      <c r="MOT2" s="703"/>
      <c r="MOU2" s="703"/>
      <c r="MOV2" s="703"/>
      <c r="MOW2" s="703"/>
      <c r="MOX2" s="703"/>
      <c r="MOY2" s="703"/>
      <c r="MOZ2" s="703"/>
      <c r="MPA2" s="703"/>
      <c r="MPB2" s="703"/>
      <c r="MPC2" s="703"/>
      <c r="MPD2" s="703"/>
      <c r="MPE2" s="703"/>
      <c r="MPF2" s="703"/>
      <c r="MPG2" s="703"/>
      <c r="MPH2" s="703"/>
      <c r="MPI2" s="703"/>
      <c r="MPJ2" s="703"/>
      <c r="MPK2" s="703"/>
      <c r="MPL2" s="703"/>
      <c r="MPM2" s="703"/>
      <c r="MPN2" s="703"/>
      <c r="MPO2" s="703"/>
      <c r="MPP2" s="703"/>
      <c r="MPQ2" s="703"/>
      <c r="MPR2" s="703"/>
      <c r="MPS2" s="703"/>
      <c r="MPT2" s="703"/>
      <c r="MPU2" s="703"/>
      <c r="MPV2" s="703"/>
      <c r="MPW2" s="703"/>
      <c r="MPX2" s="703"/>
      <c r="MPY2" s="703"/>
      <c r="MPZ2" s="703"/>
      <c r="MQA2" s="703"/>
      <c r="MQB2" s="703"/>
      <c r="MQC2" s="703"/>
      <c r="MQD2" s="703"/>
      <c r="MQE2" s="703"/>
      <c r="MQF2" s="703"/>
      <c r="MQG2" s="703"/>
      <c r="MQH2" s="703"/>
      <c r="MQI2" s="703"/>
      <c r="MQJ2" s="703"/>
      <c r="MQK2" s="703"/>
      <c r="MQL2" s="703"/>
      <c r="MQM2" s="703"/>
      <c r="MQN2" s="703"/>
      <c r="MQO2" s="703"/>
      <c r="MQP2" s="703"/>
      <c r="MQQ2" s="703"/>
      <c r="MQR2" s="703"/>
      <c r="MQS2" s="703"/>
      <c r="MQT2" s="703"/>
      <c r="MQU2" s="703"/>
      <c r="MQV2" s="703"/>
      <c r="MQW2" s="703"/>
      <c r="MQX2" s="703"/>
      <c r="MQY2" s="703"/>
      <c r="MQZ2" s="703"/>
      <c r="MRA2" s="703"/>
      <c r="MRB2" s="703"/>
      <c r="MRC2" s="703"/>
      <c r="MRD2" s="703"/>
      <c r="MRE2" s="703"/>
      <c r="MRF2" s="703"/>
      <c r="MRG2" s="703"/>
      <c r="MRH2" s="703"/>
      <c r="MRI2" s="703"/>
      <c r="MRJ2" s="703"/>
      <c r="MRK2" s="703"/>
      <c r="MRL2" s="703"/>
      <c r="MRM2" s="703"/>
      <c r="MRN2" s="703"/>
      <c r="MRO2" s="703"/>
      <c r="MRP2" s="703"/>
      <c r="MRQ2" s="703"/>
      <c r="MRR2" s="703"/>
      <c r="MRS2" s="703"/>
      <c r="MRT2" s="703"/>
      <c r="MRU2" s="703"/>
      <c r="MRV2" s="703"/>
      <c r="MRW2" s="703"/>
      <c r="MRX2" s="703"/>
      <c r="MRY2" s="703"/>
      <c r="MRZ2" s="703"/>
      <c r="MSA2" s="703"/>
      <c r="MSB2" s="703"/>
      <c r="MSC2" s="703"/>
      <c r="MSD2" s="703"/>
      <c r="MSE2" s="703"/>
      <c r="MSF2" s="703"/>
      <c r="MSG2" s="703"/>
      <c r="MSH2" s="703"/>
      <c r="MSI2" s="703"/>
      <c r="MSJ2" s="703"/>
      <c r="MSK2" s="703"/>
      <c r="MSL2" s="703"/>
      <c r="MSM2" s="703"/>
      <c r="MSN2" s="703"/>
      <c r="MSO2" s="703"/>
      <c r="MSP2" s="703"/>
      <c r="MSQ2" s="703"/>
      <c r="MSR2" s="703"/>
      <c r="MSS2" s="703"/>
      <c r="MST2" s="703"/>
      <c r="MSU2" s="703"/>
      <c r="MSV2" s="703"/>
      <c r="MSW2" s="703"/>
      <c r="MSX2" s="703"/>
      <c r="MSY2" s="703"/>
      <c r="MSZ2" s="703"/>
      <c r="MTA2" s="703"/>
      <c r="MTB2" s="703"/>
      <c r="MTC2" s="703"/>
      <c r="MTD2" s="703"/>
      <c r="MTE2" s="703"/>
      <c r="MTF2" s="703"/>
      <c r="MTG2" s="703"/>
      <c r="MTH2" s="703"/>
      <c r="MTI2" s="703"/>
      <c r="MTJ2" s="703"/>
      <c r="MTK2" s="703"/>
      <c r="MTL2" s="703"/>
      <c r="MTM2" s="703"/>
      <c r="MTN2" s="703"/>
      <c r="MTO2" s="703"/>
      <c r="MTP2" s="703"/>
      <c r="MTQ2" s="703"/>
      <c r="MTR2" s="703"/>
      <c r="MTS2" s="703"/>
      <c r="MTT2" s="703"/>
      <c r="MTU2" s="703"/>
      <c r="MTV2" s="703"/>
      <c r="MTW2" s="703"/>
      <c r="MTX2" s="703"/>
      <c r="MTY2" s="703"/>
      <c r="MTZ2" s="703"/>
      <c r="MUA2" s="703"/>
      <c r="MUB2" s="703"/>
      <c r="MUC2" s="703"/>
      <c r="MUD2" s="703"/>
      <c r="MUE2" s="703"/>
      <c r="MUF2" s="703"/>
      <c r="MUG2" s="703"/>
      <c r="MUH2" s="703"/>
      <c r="MUI2" s="703"/>
      <c r="MUJ2" s="703"/>
      <c r="MUK2" s="703"/>
      <c r="MUL2" s="703"/>
      <c r="MUM2" s="703"/>
      <c r="MUN2" s="703"/>
      <c r="MUO2" s="703"/>
      <c r="MUP2" s="703"/>
      <c r="MUQ2" s="703"/>
      <c r="MUR2" s="703"/>
      <c r="MUS2" s="703"/>
      <c r="MUT2" s="703"/>
      <c r="MUU2" s="703"/>
      <c r="MUV2" s="703"/>
      <c r="MUW2" s="703"/>
      <c r="MUX2" s="703"/>
      <c r="MUY2" s="703"/>
      <c r="MUZ2" s="703"/>
      <c r="MVA2" s="703"/>
      <c r="MVB2" s="703"/>
      <c r="MVC2" s="703"/>
      <c r="MVD2" s="703"/>
      <c r="MVE2" s="703"/>
      <c r="MVF2" s="703"/>
      <c r="MVG2" s="703"/>
      <c r="MVH2" s="703"/>
      <c r="MVI2" s="703"/>
      <c r="MVJ2" s="703"/>
      <c r="MVK2" s="703"/>
      <c r="MVL2" s="703"/>
      <c r="MVM2" s="703"/>
      <c r="MVN2" s="703"/>
      <c r="MVO2" s="703"/>
      <c r="MVP2" s="703"/>
      <c r="MVQ2" s="703"/>
      <c r="MVR2" s="703"/>
      <c r="MVS2" s="703"/>
      <c r="MVT2" s="703"/>
      <c r="MVU2" s="703"/>
      <c r="MVV2" s="703"/>
      <c r="MVW2" s="703"/>
      <c r="MVX2" s="703"/>
      <c r="MVY2" s="703"/>
      <c r="MVZ2" s="703"/>
      <c r="MWA2" s="703"/>
      <c r="MWB2" s="703"/>
      <c r="MWC2" s="703"/>
      <c r="MWD2" s="703"/>
      <c r="MWE2" s="703"/>
      <c r="MWF2" s="703"/>
      <c r="MWG2" s="703"/>
      <c r="MWH2" s="703"/>
      <c r="MWI2" s="703"/>
      <c r="MWJ2" s="703"/>
      <c r="MWK2" s="703"/>
      <c r="MWL2" s="703"/>
      <c r="MWM2" s="703"/>
      <c r="MWN2" s="703"/>
      <c r="MWO2" s="703"/>
      <c r="MWP2" s="703"/>
      <c r="MWQ2" s="703"/>
      <c r="MWR2" s="703"/>
      <c r="MWS2" s="703"/>
      <c r="MWT2" s="703"/>
      <c r="MWU2" s="703"/>
      <c r="MWV2" s="703"/>
      <c r="MWW2" s="703"/>
      <c r="MWX2" s="703"/>
      <c r="MWY2" s="703"/>
      <c r="MWZ2" s="703"/>
      <c r="MXA2" s="703"/>
      <c r="MXB2" s="703"/>
      <c r="MXC2" s="703"/>
      <c r="MXD2" s="703"/>
      <c r="MXE2" s="703"/>
      <c r="MXF2" s="703"/>
      <c r="MXG2" s="703"/>
      <c r="MXH2" s="703"/>
      <c r="MXI2" s="703"/>
      <c r="MXJ2" s="703"/>
      <c r="MXK2" s="703"/>
      <c r="MXL2" s="703"/>
      <c r="MXM2" s="703"/>
      <c r="MXN2" s="703"/>
      <c r="MXO2" s="703"/>
      <c r="MXP2" s="703"/>
      <c r="MXQ2" s="703"/>
      <c r="MXR2" s="703"/>
      <c r="MXS2" s="703"/>
      <c r="MXT2" s="703"/>
      <c r="MXU2" s="703"/>
      <c r="MXV2" s="703"/>
      <c r="MXW2" s="703"/>
      <c r="MXX2" s="703"/>
      <c r="MXY2" s="703"/>
      <c r="MXZ2" s="703"/>
      <c r="MYA2" s="703"/>
      <c r="MYB2" s="703"/>
      <c r="MYC2" s="703"/>
      <c r="MYD2" s="703"/>
      <c r="MYE2" s="703"/>
      <c r="MYF2" s="703"/>
      <c r="MYG2" s="703"/>
      <c r="MYH2" s="703"/>
      <c r="MYI2" s="703"/>
      <c r="MYJ2" s="703"/>
      <c r="MYK2" s="703"/>
      <c r="MYL2" s="703"/>
      <c r="MYM2" s="703"/>
      <c r="MYN2" s="703"/>
      <c r="MYO2" s="703"/>
      <c r="MYP2" s="703"/>
      <c r="MYQ2" s="703"/>
      <c r="MYR2" s="703"/>
      <c r="MYS2" s="703"/>
      <c r="MYT2" s="703"/>
      <c r="MYU2" s="703"/>
      <c r="MYV2" s="703"/>
      <c r="MYW2" s="703"/>
      <c r="MYX2" s="703"/>
      <c r="MYY2" s="703"/>
      <c r="MYZ2" s="703"/>
      <c r="MZA2" s="703"/>
      <c r="MZB2" s="703"/>
      <c r="MZC2" s="703"/>
      <c r="MZD2" s="703"/>
      <c r="MZE2" s="703"/>
      <c r="MZF2" s="703"/>
      <c r="MZG2" s="703"/>
      <c r="MZH2" s="703"/>
      <c r="MZI2" s="703"/>
      <c r="MZJ2" s="703"/>
      <c r="MZK2" s="703"/>
      <c r="MZL2" s="703"/>
      <c r="MZM2" s="703"/>
      <c r="MZN2" s="703"/>
      <c r="MZO2" s="703"/>
      <c r="MZP2" s="703"/>
      <c r="MZQ2" s="703"/>
      <c r="MZR2" s="703"/>
      <c r="MZS2" s="703"/>
      <c r="MZT2" s="703"/>
      <c r="MZU2" s="703"/>
      <c r="MZV2" s="703"/>
      <c r="MZW2" s="703"/>
      <c r="MZX2" s="703"/>
      <c r="MZY2" s="703"/>
      <c r="MZZ2" s="703"/>
      <c r="NAA2" s="703"/>
      <c r="NAB2" s="703"/>
      <c r="NAC2" s="703"/>
      <c r="NAD2" s="703"/>
      <c r="NAE2" s="703"/>
      <c r="NAF2" s="703"/>
      <c r="NAG2" s="703"/>
      <c r="NAH2" s="703"/>
      <c r="NAI2" s="703"/>
      <c r="NAJ2" s="703"/>
      <c r="NAK2" s="703"/>
      <c r="NAL2" s="703"/>
      <c r="NAM2" s="703"/>
      <c r="NAN2" s="703"/>
      <c r="NAO2" s="703"/>
      <c r="NAP2" s="703"/>
      <c r="NAQ2" s="703"/>
      <c r="NAR2" s="703"/>
      <c r="NAS2" s="703"/>
      <c r="NAT2" s="703"/>
      <c r="NAU2" s="703"/>
      <c r="NAV2" s="703"/>
      <c r="NAW2" s="703"/>
      <c r="NAX2" s="703"/>
      <c r="NAY2" s="703"/>
      <c r="NAZ2" s="703"/>
      <c r="NBA2" s="703"/>
      <c r="NBB2" s="703"/>
      <c r="NBC2" s="703"/>
      <c r="NBD2" s="703"/>
      <c r="NBE2" s="703"/>
      <c r="NBF2" s="703"/>
      <c r="NBG2" s="703"/>
      <c r="NBH2" s="703"/>
      <c r="NBI2" s="703"/>
      <c r="NBJ2" s="703"/>
      <c r="NBK2" s="703"/>
      <c r="NBL2" s="703"/>
      <c r="NBM2" s="703"/>
      <c r="NBN2" s="703"/>
      <c r="NBO2" s="703"/>
      <c r="NBP2" s="703"/>
      <c r="NBQ2" s="703"/>
      <c r="NBR2" s="703"/>
      <c r="NBS2" s="703"/>
      <c r="NBT2" s="703"/>
      <c r="NBU2" s="703"/>
      <c r="NBV2" s="703"/>
      <c r="NBW2" s="703"/>
      <c r="NBX2" s="703"/>
      <c r="NBY2" s="703"/>
      <c r="NBZ2" s="703"/>
      <c r="NCA2" s="703"/>
      <c r="NCB2" s="703"/>
      <c r="NCC2" s="703"/>
      <c r="NCD2" s="703"/>
      <c r="NCE2" s="703"/>
      <c r="NCF2" s="703"/>
      <c r="NCG2" s="703"/>
      <c r="NCH2" s="703"/>
      <c r="NCI2" s="703"/>
      <c r="NCJ2" s="703"/>
      <c r="NCK2" s="703"/>
      <c r="NCL2" s="703"/>
      <c r="NCM2" s="703"/>
      <c r="NCN2" s="703"/>
      <c r="NCO2" s="703"/>
      <c r="NCP2" s="703"/>
      <c r="NCQ2" s="703"/>
      <c r="NCR2" s="703"/>
      <c r="NCS2" s="703"/>
      <c r="NCT2" s="703"/>
      <c r="NCU2" s="703"/>
      <c r="NCV2" s="703"/>
      <c r="NCW2" s="703"/>
      <c r="NCX2" s="703"/>
      <c r="NCY2" s="703"/>
      <c r="NCZ2" s="703"/>
      <c r="NDA2" s="703"/>
      <c r="NDB2" s="703"/>
      <c r="NDC2" s="703"/>
      <c r="NDD2" s="703"/>
      <c r="NDE2" s="703"/>
      <c r="NDF2" s="703"/>
      <c r="NDG2" s="703"/>
      <c r="NDH2" s="703"/>
      <c r="NDI2" s="703"/>
      <c r="NDJ2" s="703"/>
      <c r="NDK2" s="703"/>
      <c r="NDL2" s="703"/>
      <c r="NDM2" s="703"/>
      <c r="NDN2" s="703"/>
      <c r="NDO2" s="703"/>
      <c r="NDP2" s="703"/>
      <c r="NDQ2" s="703"/>
      <c r="NDR2" s="703"/>
      <c r="NDS2" s="703"/>
      <c r="NDT2" s="703"/>
      <c r="NDU2" s="703"/>
      <c r="NDV2" s="703"/>
      <c r="NDW2" s="703"/>
      <c r="NDX2" s="703"/>
      <c r="NDY2" s="703"/>
      <c r="NDZ2" s="703"/>
      <c r="NEA2" s="703"/>
      <c r="NEB2" s="703"/>
      <c r="NEC2" s="703"/>
      <c r="NED2" s="703"/>
      <c r="NEE2" s="703"/>
      <c r="NEF2" s="703"/>
      <c r="NEG2" s="703"/>
      <c r="NEH2" s="703"/>
      <c r="NEI2" s="703"/>
      <c r="NEJ2" s="703"/>
      <c r="NEK2" s="703"/>
      <c r="NEL2" s="703"/>
      <c r="NEM2" s="703"/>
      <c r="NEN2" s="703"/>
      <c r="NEO2" s="703"/>
      <c r="NEP2" s="703"/>
      <c r="NEQ2" s="703"/>
      <c r="NER2" s="703"/>
      <c r="NES2" s="703"/>
      <c r="NET2" s="703"/>
      <c r="NEU2" s="703"/>
      <c r="NEV2" s="703"/>
      <c r="NEW2" s="703"/>
      <c r="NEX2" s="703"/>
      <c r="NEY2" s="703"/>
      <c r="NEZ2" s="703"/>
      <c r="NFA2" s="703"/>
      <c r="NFB2" s="703"/>
      <c r="NFC2" s="703"/>
      <c r="NFD2" s="703"/>
      <c r="NFE2" s="703"/>
      <c r="NFF2" s="703"/>
      <c r="NFG2" s="703"/>
      <c r="NFH2" s="703"/>
      <c r="NFI2" s="703"/>
      <c r="NFJ2" s="703"/>
      <c r="NFK2" s="703"/>
      <c r="NFL2" s="703"/>
      <c r="NFM2" s="703"/>
      <c r="NFN2" s="703"/>
      <c r="NFO2" s="703"/>
      <c r="NFP2" s="703"/>
      <c r="NFQ2" s="703"/>
      <c r="NFR2" s="703"/>
      <c r="NFS2" s="703"/>
      <c r="NFT2" s="703"/>
      <c r="NFU2" s="703"/>
      <c r="NFV2" s="703"/>
      <c r="NFW2" s="703"/>
      <c r="NFX2" s="703"/>
      <c r="NFY2" s="703"/>
      <c r="NFZ2" s="703"/>
      <c r="NGA2" s="703"/>
      <c r="NGB2" s="703"/>
      <c r="NGC2" s="703"/>
      <c r="NGD2" s="703"/>
      <c r="NGE2" s="703"/>
      <c r="NGF2" s="703"/>
      <c r="NGG2" s="703"/>
      <c r="NGH2" s="703"/>
      <c r="NGI2" s="703"/>
      <c r="NGJ2" s="703"/>
      <c r="NGK2" s="703"/>
      <c r="NGL2" s="703"/>
      <c r="NGM2" s="703"/>
      <c r="NGN2" s="703"/>
      <c r="NGO2" s="703"/>
      <c r="NGP2" s="703"/>
      <c r="NGQ2" s="703"/>
      <c r="NGR2" s="703"/>
      <c r="NGS2" s="703"/>
      <c r="NGT2" s="703"/>
      <c r="NGU2" s="703"/>
      <c r="NGV2" s="703"/>
      <c r="NGW2" s="703"/>
      <c r="NGX2" s="703"/>
      <c r="NGY2" s="703"/>
      <c r="NGZ2" s="703"/>
      <c r="NHA2" s="703"/>
      <c r="NHB2" s="703"/>
      <c r="NHC2" s="703"/>
      <c r="NHD2" s="703"/>
      <c r="NHE2" s="703"/>
      <c r="NHF2" s="703"/>
      <c r="NHG2" s="703"/>
      <c r="NHH2" s="703"/>
      <c r="NHI2" s="703"/>
      <c r="NHJ2" s="703"/>
      <c r="NHK2" s="703"/>
      <c r="NHL2" s="703"/>
      <c r="NHM2" s="703"/>
      <c r="NHN2" s="703"/>
      <c r="NHO2" s="703"/>
      <c r="NHP2" s="703"/>
      <c r="NHQ2" s="703"/>
      <c r="NHR2" s="703"/>
      <c r="NHS2" s="703"/>
      <c r="NHT2" s="703"/>
      <c r="NHU2" s="703"/>
      <c r="NHV2" s="703"/>
      <c r="NHW2" s="703"/>
      <c r="NHX2" s="703"/>
      <c r="NHY2" s="703"/>
      <c r="NHZ2" s="703"/>
      <c r="NIA2" s="703"/>
      <c r="NIB2" s="703"/>
      <c r="NIC2" s="703"/>
      <c r="NID2" s="703"/>
      <c r="NIE2" s="703"/>
      <c r="NIF2" s="703"/>
      <c r="NIG2" s="703"/>
      <c r="NIH2" s="703"/>
      <c r="NII2" s="703"/>
      <c r="NIJ2" s="703"/>
      <c r="NIK2" s="703"/>
      <c r="NIL2" s="703"/>
      <c r="NIM2" s="703"/>
      <c r="NIN2" s="703"/>
      <c r="NIO2" s="703"/>
      <c r="NIP2" s="703"/>
      <c r="NIQ2" s="703"/>
      <c r="NIR2" s="703"/>
      <c r="NIS2" s="703"/>
      <c r="NIT2" s="703"/>
      <c r="NIU2" s="703"/>
      <c r="NIV2" s="703"/>
      <c r="NIW2" s="703"/>
      <c r="NIX2" s="703"/>
      <c r="NIY2" s="703"/>
      <c r="NIZ2" s="703"/>
      <c r="NJA2" s="703"/>
      <c r="NJB2" s="703"/>
      <c r="NJC2" s="703"/>
      <c r="NJD2" s="703"/>
      <c r="NJE2" s="703"/>
      <c r="NJF2" s="703"/>
      <c r="NJG2" s="703"/>
      <c r="NJH2" s="703"/>
      <c r="NJI2" s="703"/>
      <c r="NJJ2" s="703"/>
      <c r="NJK2" s="703"/>
      <c r="NJL2" s="703"/>
      <c r="NJM2" s="703"/>
      <c r="NJN2" s="703"/>
      <c r="NJO2" s="703"/>
      <c r="NJP2" s="703"/>
      <c r="NJQ2" s="703"/>
      <c r="NJR2" s="703"/>
      <c r="NJS2" s="703"/>
      <c r="NJT2" s="703"/>
      <c r="NJU2" s="703"/>
      <c r="NJV2" s="703"/>
      <c r="NJW2" s="703"/>
      <c r="NJX2" s="703"/>
      <c r="NJY2" s="703"/>
      <c r="NJZ2" s="703"/>
      <c r="NKA2" s="703"/>
      <c r="NKB2" s="703"/>
      <c r="NKC2" s="703"/>
      <c r="NKD2" s="703"/>
      <c r="NKE2" s="703"/>
      <c r="NKF2" s="703"/>
      <c r="NKG2" s="703"/>
      <c r="NKH2" s="703"/>
      <c r="NKI2" s="703"/>
      <c r="NKJ2" s="703"/>
      <c r="NKK2" s="703"/>
      <c r="NKL2" s="703"/>
      <c r="NKM2" s="703"/>
      <c r="NKN2" s="703"/>
      <c r="NKO2" s="703"/>
      <c r="NKP2" s="703"/>
      <c r="NKQ2" s="703"/>
      <c r="NKR2" s="703"/>
      <c r="NKS2" s="703"/>
      <c r="NKT2" s="703"/>
      <c r="NKU2" s="703"/>
      <c r="NKV2" s="703"/>
      <c r="NKW2" s="703"/>
      <c r="NKX2" s="703"/>
      <c r="NKY2" s="703"/>
      <c r="NKZ2" s="703"/>
      <c r="NLA2" s="703"/>
      <c r="NLB2" s="703"/>
      <c r="NLC2" s="703"/>
      <c r="NLD2" s="703"/>
      <c r="NLE2" s="703"/>
      <c r="NLF2" s="703"/>
      <c r="NLG2" s="703"/>
      <c r="NLH2" s="703"/>
      <c r="NLI2" s="703"/>
      <c r="NLJ2" s="703"/>
      <c r="NLK2" s="703"/>
      <c r="NLL2" s="703"/>
      <c r="NLM2" s="703"/>
      <c r="NLN2" s="703"/>
      <c r="NLO2" s="703"/>
      <c r="NLP2" s="703"/>
      <c r="NLQ2" s="703"/>
      <c r="NLR2" s="703"/>
      <c r="NLS2" s="703"/>
      <c r="NLT2" s="703"/>
      <c r="NLU2" s="703"/>
      <c r="NLV2" s="703"/>
      <c r="NLW2" s="703"/>
      <c r="NLX2" s="703"/>
      <c r="NLY2" s="703"/>
      <c r="NLZ2" s="703"/>
      <c r="NMA2" s="703"/>
      <c r="NMB2" s="703"/>
      <c r="NMC2" s="703"/>
      <c r="NMD2" s="703"/>
      <c r="NME2" s="703"/>
      <c r="NMF2" s="703"/>
      <c r="NMG2" s="703"/>
      <c r="NMH2" s="703"/>
      <c r="NMI2" s="703"/>
      <c r="NMJ2" s="703"/>
      <c r="NMK2" s="703"/>
      <c r="NML2" s="703"/>
      <c r="NMM2" s="703"/>
      <c r="NMN2" s="703"/>
      <c r="NMO2" s="703"/>
      <c r="NMP2" s="703"/>
      <c r="NMQ2" s="703"/>
      <c r="NMR2" s="703"/>
      <c r="NMS2" s="703"/>
      <c r="NMT2" s="703"/>
      <c r="NMU2" s="703"/>
      <c r="NMV2" s="703"/>
      <c r="NMW2" s="703"/>
      <c r="NMX2" s="703"/>
      <c r="NMY2" s="703"/>
      <c r="NMZ2" s="703"/>
      <c r="NNA2" s="703"/>
      <c r="NNB2" s="703"/>
      <c r="NNC2" s="703"/>
      <c r="NND2" s="703"/>
      <c r="NNE2" s="703"/>
      <c r="NNF2" s="703"/>
      <c r="NNG2" s="703"/>
      <c r="NNH2" s="703"/>
      <c r="NNI2" s="703"/>
      <c r="NNJ2" s="703"/>
      <c r="NNK2" s="703"/>
      <c r="NNL2" s="703"/>
      <c r="NNM2" s="703"/>
      <c r="NNN2" s="703"/>
      <c r="NNO2" s="703"/>
      <c r="NNP2" s="703"/>
      <c r="NNQ2" s="703"/>
      <c r="NNR2" s="703"/>
      <c r="NNS2" s="703"/>
      <c r="NNT2" s="703"/>
      <c r="NNU2" s="703"/>
      <c r="NNV2" s="703"/>
      <c r="NNW2" s="703"/>
      <c r="NNX2" s="703"/>
      <c r="NNY2" s="703"/>
      <c r="NNZ2" s="703"/>
      <c r="NOA2" s="703"/>
      <c r="NOB2" s="703"/>
      <c r="NOC2" s="703"/>
      <c r="NOD2" s="703"/>
      <c r="NOE2" s="703"/>
      <c r="NOF2" s="703"/>
      <c r="NOG2" s="703"/>
      <c r="NOH2" s="703"/>
      <c r="NOI2" s="703"/>
      <c r="NOJ2" s="703"/>
      <c r="NOK2" s="703"/>
      <c r="NOL2" s="703"/>
      <c r="NOM2" s="703"/>
      <c r="NON2" s="703"/>
      <c r="NOO2" s="703"/>
      <c r="NOP2" s="703"/>
      <c r="NOQ2" s="703"/>
      <c r="NOR2" s="703"/>
      <c r="NOS2" s="703"/>
      <c r="NOT2" s="703"/>
      <c r="NOU2" s="703"/>
      <c r="NOV2" s="703"/>
      <c r="NOW2" s="703"/>
      <c r="NOX2" s="703"/>
      <c r="NOY2" s="703"/>
      <c r="NOZ2" s="703"/>
      <c r="NPA2" s="703"/>
      <c r="NPB2" s="703"/>
      <c r="NPC2" s="703"/>
      <c r="NPD2" s="703"/>
      <c r="NPE2" s="703"/>
      <c r="NPF2" s="703"/>
      <c r="NPG2" s="703"/>
      <c r="NPH2" s="703"/>
      <c r="NPI2" s="703"/>
      <c r="NPJ2" s="703"/>
      <c r="NPK2" s="703"/>
      <c r="NPL2" s="703"/>
      <c r="NPM2" s="703"/>
      <c r="NPN2" s="703"/>
      <c r="NPO2" s="703"/>
      <c r="NPP2" s="703"/>
      <c r="NPQ2" s="703"/>
      <c r="NPR2" s="703"/>
      <c r="NPS2" s="703"/>
      <c r="NPT2" s="703"/>
      <c r="NPU2" s="703"/>
      <c r="NPV2" s="703"/>
      <c r="NPW2" s="703"/>
      <c r="NPX2" s="703"/>
      <c r="NPY2" s="703"/>
      <c r="NPZ2" s="703"/>
      <c r="NQA2" s="703"/>
      <c r="NQB2" s="703"/>
      <c r="NQC2" s="703"/>
      <c r="NQD2" s="703"/>
      <c r="NQE2" s="703"/>
      <c r="NQF2" s="703"/>
      <c r="NQG2" s="703"/>
      <c r="NQH2" s="703"/>
      <c r="NQI2" s="703"/>
      <c r="NQJ2" s="703"/>
      <c r="NQK2" s="703"/>
      <c r="NQL2" s="703"/>
      <c r="NQM2" s="703"/>
      <c r="NQN2" s="703"/>
      <c r="NQO2" s="703"/>
      <c r="NQP2" s="703"/>
      <c r="NQQ2" s="703"/>
      <c r="NQR2" s="703"/>
      <c r="NQS2" s="703"/>
      <c r="NQT2" s="703"/>
      <c r="NQU2" s="703"/>
      <c r="NQV2" s="703"/>
      <c r="NQW2" s="703"/>
      <c r="NQX2" s="703"/>
      <c r="NQY2" s="703"/>
      <c r="NQZ2" s="703"/>
      <c r="NRA2" s="703"/>
      <c r="NRB2" s="703"/>
      <c r="NRC2" s="703"/>
      <c r="NRD2" s="703"/>
      <c r="NRE2" s="703"/>
      <c r="NRF2" s="703"/>
      <c r="NRG2" s="703"/>
      <c r="NRH2" s="703"/>
      <c r="NRI2" s="703"/>
      <c r="NRJ2" s="703"/>
      <c r="NRK2" s="703"/>
      <c r="NRL2" s="703"/>
      <c r="NRM2" s="703"/>
      <c r="NRN2" s="703"/>
      <c r="NRO2" s="703"/>
      <c r="NRP2" s="703"/>
      <c r="NRQ2" s="703"/>
      <c r="NRR2" s="703"/>
      <c r="NRS2" s="703"/>
      <c r="NRT2" s="703"/>
      <c r="NRU2" s="703"/>
      <c r="NRV2" s="703"/>
      <c r="NRW2" s="703"/>
      <c r="NRX2" s="703"/>
      <c r="NRY2" s="703"/>
      <c r="NRZ2" s="703"/>
      <c r="NSA2" s="703"/>
      <c r="NSB2" s="703"/>
      <c r="NSC2" s="703"/>
      <c r="NSD2" s="703"/>
      <c r="NSE2" s="703"/>
      <c r="NSF2" s="703"/>
      <c r="NSG2" s="703"/>
      <c r="NSH2" s="703"/>
      <c r="NSI2" s="703"/>
      <c r="NSJ2" s="703"/>
      <c r="NSK2" s="703"/>
      <c r="NSL2" s="703"/>
      <c r="NSM2" s="703"/>
      <c r="NSN2" s="703"/>
      <c r="NSO2" s="703"/>
      <c r="NSP2" s="703"/>
      <c r="NSQ2" s="703"/>
      <c r="NSR2" s="703"/>
      <c r="NSS2" s="703"/>
      <c r="NST2" s="703"/>
      <c r="NSU2" s="703"/>
      <c r="NSV2" s="703"/>
      <c r="NSW2" s="703"/>
      <c r="NSX2" s="703"/>
      <c r="NSY2" s="703"/>
      <c r="NSZ2" s="703"/>
      <c r="NTA2" s="703"/>
      <c r="NTB2" s="703"/>
      <c r="NTC2" s="703"/>
      <c r="NTD2" s="703"/>
      <c r="NTE2" s="703"/>
      <c r="NTF2" s="703"/>
      <c r="NTG2" s="703"/>
      <c r="NTH2" s="703"/>
      <c r="NTI2" s="703"/>
      <c r="NTJ2" s="703"/>
      <c r="NTK2" s="703"/>
      <c r="NTL2" s="703"/>
      <c r="NTM2" s="703"/>
      <c r="NTN2" s="703"/>
      <c r="NTO2" s="703"/>
      <c r="NTP2" s="703"/>
      <c r="NTQ2" s="703"/>
      <c r="NTR2" s="703"/>
      <c r="NTS2" s="703"/>
      <c r="NTT2" s="703"/>
      <c r="NTU2" s="703"/>
      <c r="NTV2" s="703"/>
      <c r="NTW2" s="703"/>
      <c r="NTX2" s="703"/>
      <c r="NTY2" s="703"/>
      <c r="NTZ2" s="703"/>
      <c r="NUA2" s="703"/>
      <c r="NUB2" s="703"/>
      <c r="NUC2" s="703"/>
      <c r="NUD2" s="703"/>
      <c r="NUE2" s="703"/>
      <c r="NUF2" s="703"/>
      <c r="NUG2" s="703"/>
      <c r="NUH2" s="703"/>
      <c r="NUI2" s="703"/>
      <c r="NUJ2" s="703"/>
      <c r="NUK2" s="703"/>
      <c r="NUL2" s="703"/>
      <c r="NUM2" s="703"/>
      <c r="NUN2" s="703"/>
      <c r="NUO2" s="703"/>
      <c r="NUP2" s="703"/>
      <c r="NUQ2" s="703"/>
      <c r="NUR2" s="703"/>
      <c r="NUS2" s="703"/>
      <c r="NUT2" s="703"/>
      <c r="NUU2" s="703"/>
      <c r="NUV2" s="703"/>
      <c r="NUW2" s="703"/>
      <c r="NUX2" s="703"/>
      <c r="NUY2" s="703"/>
      <c r="NUZ2" s="703"/>
      <c r="NVA2" s="703"/>
      <c r="NVB2" s="703"/>
      <c r="NVC2" s="703"/>
      <c r="NVD2" s="703"/>
      <c r="NVE2" s="703"/>
      <c r="NVF2" s="703"/>
      <c r="NVG2" s="703"/>
      <c r="NVH2" s="703"/>
      <c r="NVI2" s="703"/>
      <c r="NVJ2" s="703"/>
      <c r="NVK2" s="703"/>
      <c r="NVL2" s="703"/>
      <c r="NVM2" s="703"/>
      <c r="NVN2" s="703"/>
      <c r="NVO2" s="703"/>
      <c r="NVP2" s="703"/>
      <c r="NVQ2" s="703"/>
      <c r="NVR2" s="703"/>
      <c r="NVS2" s="703"/>
      <c r="NVT2" s="703"/>
      <c r="NVU2" s="703"/>
      <c r="NVV2" s="703"/>
      <c r="NVW2" s="703"/>
      <c r="NVX2" s="703"/>
      <c r="NVY2" s="703"/>
      <c r="NVZ2" s="703"/>
      <c r="NWA2" s="703"/>
      <c r="NWB2" s="703"/>
      <c r="NWC2" s="703"/>
      <c r="NWD2" s="703"/>
      <c r="NWE2" s="703"/>
      <c r="NWF2" s="703"/>
      <c r="NWG2" s="703"/>
      <c r="NWH2" s="703"/>
      <c r="NWI2" s="703"/>
      <c r="NWJ2" s="703"/>
      <c r="NWK2" s="703"/>
      <c r="NWL2" s="703"/>
      <c r="NWM2" s="703"/>
      <c r="NWN2" s="703"/>
      <c r="NWO2" s="703"/>
      <c r="NWP2" s="703"/>
      <c r="NWQ2" s="703"/>
      <c r="NWR2" s="703"/>
      <c r="NWS2" s="703"/>
      <c r="NWT2" s="703"/>
      <c r="NWU2" s="703"/>
      <c r="NWV2" s="703"/>
      <c r="NWW2" s="703"/>
      <c r="NWX2" s="703"/>
      <c r="NWY2" s="703"/>
      <c r="NWZ2" s="703"/>
      <c r="NXA2" s="703"/>
      <c r="NXB2" s="703"/>
      <c r="NXC2" s="703"/>
      <c r="NXD2" s="703"/>
      <c r="NXE2" s="703"/>
      <c r="NXF2" s="703"/>
      <c r="NXG2" s="703"/>
      <c r="NXH2" s="703"/>
      <c r="NXI2" s="703"/>
      <c r="NXJ2" s="703"/>
      <c r="NXK2" s="703"/>
      <c r="NXL2" s="703"/>
      <c r="NXM2" s="703"/>
      <c r="NXN2" s="703"/>
      <c r="NXO2" s="703"/>
      <c r="NXP2" s="703"/>
      <c r="NXQ2" s="703"/>
      <c r="NXR2" s="703"/>
      <c r="NXS2" s="703"/>
      <c r="NXT2" s="703"/>
      <c r="NXU2" s="703"/>
      <c r="NXV2" s="703"/>
      <c r="NXW2" s="703"/>
      <c r="NXX2" s="703"/>
      <c r="NXY2" s="703"/>
      <c r="NXZ2" s="703"/>
      <c r="NYA2" s="703"/>
      <c r="NYB2" s="703"/>
      <c r="NYC2" s="703"/>
      <c r="NYD2" s="703"/>
      <c r="NYE2" s="703"/>
      <c r="NYF2" s="703"/>
      <c r="NYG2" s="703"/>
      <c r="NYH2" s="703"/>
      <c r="NYI2" s="703"/>
      <c r="NYJ2" s="703"/>
      <c r="NYK2" s="703"/>
      <c r="NYL2" s="703"/>
      <c r="NYM2" s="703"/>
      <c r="NYN2" s="703"/>
      <c r="NYO2" s="703"/>
      <c r="NYP2" s="703"/>
      <c r="NYQ2" s="703"/>
      <c r="NYR2" s="703"/>
      <c r="NYS2" s="703"/>
      <c r="NYT2" s="703"/>
      <c r="NYU2" s="703"/>
      <c r="NYV2" s="703"/>
      <c r="NYW2" s="703"/>
      <c r="NYX2" s="703"/>
      <c r="NYY2" s="703"/>
      <c r="NYZ2" s="703"/>
      <c r="NZA2" s="703"/>
      <c r="NZB2" s="703"/>
      <c r="NZC2" s="703"/>
      <c r="NZD2" s="703"/>
      <c r="NZE2" s="703"/>
      <c r="NZF2" s="703"/>
      <c r="NZG2" s="703"/>
      <c r="NZH2" s="703"/>
      <c r="NZI2" s="703"/>
      <c r="NZJ2" s="703"/>
      <c r="NZK2" s="703"/>
      <c r="NZL2" s="703"/>
      <c r="NZM2" s="703"/>
      <c r="NZN2" s="703"/>
      <c r="NZO2" s="703"/>
      <c r="NZP2" s="703"/>
      <c r="NZQ2" s="703"/>
      <c r="NZR2" s="703"/>
      <c r="NZS2" s="703"/>
      <c r="NZT2" s="703"/>
      <c r="NZU2" s="703"/>
      <c r="NZV2" s="703"/>
      <c r="NZW2" s="703"/>
      <c r="NZX2" s="703"/>
      <c r="NZY2" s="703"/>
      <c r="NZZ2" s="703"/>
      <c r="OAA2" s="703"/>
      <c r="OAB2" s="703"/>
      <c r="OAC2" s="703"/>
      <c r="OAD2" s="703"/>
      <c r="OAE2" s="703"/>
      <c r="OAF2" s="703"/>
      <c r="OAG2" s="703"/>
      <c r="OAH2" s="703"/>
      <c r="OAI2" s="703"/>
      <c r="OAJ2" s="703"/>
      <c r="OAK2" s="703"/>
      <c r="OAL2" s="703"/>
      <c r="OAM2" s="703"/>
      <c r="OAN2" s="703"/>
      <c r="OAO2" s="703"/>
      <c r="OAP2" s="703"/>
      <c r="OAQ2" s="703"/>
      <c r="OAR2" s="703"/>
      <c r="OAS2" s="703"/>
      <c r="OAT2" s="703"/>
      <c r="OAU2" s="703"/>
      <c r="OAV2" s="703"/>
      <c r="OAW2" s="703"/>
      <c r="OAX2" s="703"/>
      <c r="OAY2" s="703"/>
      <c r="OAZ2" s="703"/>
      <c r="OBA2" s="703"/>
      <c r="OBB2" s="703"/>
      <c r="OBC2" s="703"/>
      <c r="OBD2" s="703"/>
      <c r="OBE2" s="703"/>
      <c r="OBF2" s="703"/>
      <c r="OBG2" s="703"/>
      <c r="OBH2" s="703"/>
      <c r="OBI2" s="703"/>
      <c r="OBJ2" s="703"/>
      <c r="OBK2" s="703"/>
      <c r="OBL2" s="703"/>
      <c r="OBM2" s="703"/>
      <c r="OBN2" s="703"/>
      <c r="OBO2" s="703"/>
      <c r="OBP2" s="703"/>
      <c r="OBQ2" s="703"/>
      <c r="OBR2" s="703"/>
      <c r="OBS2" s="703"/>
      <c r="OBT2" s="703"/>
      <c r="OBU2" s="703"/>
      <c r="OBV2" s="703"/>
      <c r="OBW2" s="703"/>
      <c r="OBX2" s="703"/>
      <c r="OBY2" s="703"/>
      <c r="OBZ2" s="703"/>
      <c r="OCA2" s="703"/>
      <c r="OCB2" s="703"/>
      <c r="OCC2" s="703"/>
      <c r="OCD2" s="703"/>
      <c r="OCE2" s="703"/>
      <c r="OCF2" s="703"/>
      <c r="OCG2" s="703"/>
      <c r="OCH2" s="703"/>
      <c r="OCI2" s="703"/>
      <c r="OCJ2" s="703"/>
      <c r="OCK2" s="703"/>
      <c r="OCL2" s="703"/>
      <c r="OCM2" s="703"/>
      <c r="OCN2" s="703"/>
      <c r="OCO2" s="703"/>
      <c r="OCP2" s="703"/>
      <c r="OCQ2" s="703"/>
      <c r="OCR2" s="703"/>
      <c r="OCS2" s="703"/>
      <c r="OCT2" s="703"/>
      <c r="OCU2" s="703"/>
      <c r="OCV2" s="703"/>
      <c r="OCW2" s="703"/>
      <c r="OCX2" s="703"/>
      <c r="OCY2" s="703"/>
      <c r="OCZ2" s="703"/>
      <c r="ODA2" s="703"/>
      <c r="ODB2" s="703"/>
      <c r="ODC2" s="703"/>
      <c r="ODD2" s="703"/>
      <c r="ODE2" s="703"/>
      <c r="ODF2" s="703"/>
      <c r="ODG2" s="703"/>
      <c r="ODH2" s="703"/>
      <c r="ODI2" s="703"/>
      <c r="ODJ2" s="703"/>
      <c r="ODK2" s="703"/>
      <c r="ODL2" s="703"/>
      <c r="ODM2" s="703"/>
      <c r="ODN2" s="703"/>
      <c r="ODO2" s="703"/>
      <c r="ODP2" s="703"/>
      <c r="ODQ2" s="703"/>
      <c r="ODR2" s="703"/>
      <c r="ODS2" s="703"/>
      <c r="ODT2" s="703"/>
      <c r="ODU2" s="703"/>
      <c r="ODV2" s="703"/>
      <c r="ODW2" s="703"/>
      <c r="ODX2" s="703"/>
      <c r="ODY2" s="703"/>
      <c r="ODZ2" s="703"/>
      <c r="OEA2" s="703"/>
      <c r="OEB2" s="703"/>
      <c r="OEC2" s="703"/>
      <c r="OED2" s="703"/>
      <c r="OEE2" s="703"/>
      <c r="OEF2" s="703"/>
      <c r="OEG2" s="703"/>
      <c r="OEH2" s="703"/>
      <c r="OEI2" s="703"/>
      <c r="OEJ2" s="703"/>
      <c r="OEK2" s="703"/>
      <c r="OEL2" s="703"/>
      <c r="OEM2" s="703"/>
      <c r="OEN2" s="703"/>
      <c r="OEO2" s="703"/>
      <c r="OEP2" s="703"/>
      <c r="OEQ2" s="703"/>
      <c r="OER2" s="703"/>
      <c r="OES2" s="703"/>
      <c r="OET2" s="703"/>
      <c r="OEU2" s="703"/>
      <c r="OEV2" s="703"/>
      <c r="OEW2" s="703"/>
      <c r="OEX2" s="703"/>
      <c r="OEY2" s="703"/>
      <c r="OEZ2" s="703"/>
      <c r="OFA2" s="703"/>
      <c r="OFB2" s="703"/>
      <c r="OFC2" s="703"/>
      <c r="OFD2" s="703"/>
      <c r="OFE2" s="703"/>
      <c r="OFF2" s="703"/>
      <c r="OFG2" s="703"/>
      <c r="OFH2" s="703"/>
      <c r="OFI2" s="703"/>
      <c r="OFJ2" s="703"/>
      <c r="OFK2" s="703"/>
      <c r="OFL2" s="703"/>
      <c r="OFM2" s="703"/>
      <c r="OFN2" s="703"/>
      <c r="OFO2" s="703"/>
      <c r="OFP2" s="703"/>
      <c r="OFQ2" s="703"/>
      <c r="OFR2" s="703"/>
      <c r="OFS2" s="703"/>
      <c r="OFT2" s="703"/>
      <c r="OFU2" s="703"/>
      <c r="OFV2" s="703"/>
      <c r="OFW2" s="703"/>
      <c r="OFX2" s="703"/>
      <c r="OFY2" s="703"/>
      <c r="OFZ2" s="703"/>
      <c r="OGA2" s="703"/>
      <c r="OGB2" s="703"/>
      <c r="OGC2" s="703"/>
      <c r="OGD2" s="703"/>
      <c r="OGE2" s="703"/>
      <c r="OGF2" s="703"/>
      <c r="OGG2" s="703"/>
      <c r="OGH2" s="703"/>
      <c r="OGI2" s="703"/>
      <c r="OGJ2" s="703"/>
      <c r="OGK2" s="703"/>
      <c r="OGL2" s="703"/>
      <c r="OGM2" s="703"/>
      <c r="OGN2" s="703"/>
      <c r="OGO2" s="703"/>
      <c r="OGP2" s="703"/>
      <c r="OGQ2" s="703"/>
      <c r="OGR2" s="703"/>
      <c r="OGS2" s="703"/>
      <c r="OGT2" s="703"/>
      <c r="OGU2" s="703"/>
      <c r="OGV2" s="703"/>
      <c r="OGW2" s="703"/>
      <c r="OGX2" s="703"/>
      <c r="OGY2" s="703"/>
      <c r="OGZ2" s="703"/>
      <c r="OHA2" s="703"/>
      <c r="OHB2" s="703"/>
      <c r="OHC2" s="703"/>
      <c r="OHD2" s="703"/>
      <c r="OHE2" s="703"/>
      <c r="OHF2" s="703"/>
      <c r="OHG2" s="703"/>
      <c r="OHH2" s="703"/>
      <c r="OHI2" s="703"/>
      <c r="OHJ2" s="703"/>
      <c r="OHK2" s="703"/>
      <c r="OHL2" s="703"/>
      <c r="OHM2" s="703"/>
      <c r="OHN2" s="703"/>
      <c r="OHO2" s="703"/>
      <c r="OHP2" s="703"/>
      <c r="OHQ2" s="703"/>
      <c r="OHR2" s="703"/>
      <c r="OHS2" s="703"/>
      <c r="OHT2" s="703"/>
      <c r="OHU2" s="703"/>
      <c r="OHV2" s="703"/>
      <c r="OHW2" s="703"/>
      <c r="OHX2" s="703"/>
      <c r="OHY2" s="703"/>
      <c r="OHZ2" s="703"/>
      <c r="OIA2" s="703"/>
      <c r="OIB2" s="703"/>
      <c r="OIC2" s="703"/>
      <c r="OID2" s="703"/>
      <c r="OIE2" s="703"/>
      <c r="OIF2" s="703"/>
      <c r="OIG2" s="703"/>
      <c r="OIH2" s="703"/>
      <c r="OII2" s="703"/>
      <c r="OIJ2" s="703"/>
      <c r="OIK2" s="703"/>
      <c r="OIL2" s="703"/>
      <c r="OIM2" s="703"/>
      <c r="OIN2" s="703"/>
      <c r="OIO2" s="703"/>
      <c r="OIP2" s="703"/>
      <c r="OIQ2" s="703"/>
      <c r="OIR2" s="703"/>
      <c r="OIS2" s="703"/>
      <c r="OIT2" s="703"/>
      <c r="OIU2" s="703"/>
      <c r="OIV2" s="703"/>
      <c r="OIW2" s="703"/>
      <c r="OIX2" s="703"/>
      <c r="OIY2" s="703"/>
      <c r="OIZ2" s="703"/>
      <c r="OJA2" s="703"/>
      <c r="OJB2" s="703"/>
      <c r="OJC2" s="703"/>
      <c r="OJD2" s="703"/>
      <c r="OJE2" s="703"/>
      <c r="OJF2" s="703"/>
      <c r="OJG2" s="703"/>
      <c r="OJH2" s="703"/>
      <c r="OJI2" s="703"/>
      <c r="OJJ2" s="703"/>
      <c r="OJK2" s="703"/>
      <c r="OJL2" s="703"/>
      <c r="OJM2" s="703"/>
      <c r="OJN2" s="703"/>
      <c r="OJO2" s="703"/>
      <c r="OJP2" s="703"/>
      <c r="OJQ2" s="703"/>
      <c r="OJR2" s="703"/>
      <c r="OJS2" s="703"/>
      <c r="OJT2" s="703"/>
      <c r="OJU2" s="703"/>
      <c r="OJV2" s="703"/>
      <c r="OJW2" s="703"/>
      <c r="OJX2" s="703"/>
      <c r="OJY2" s="703"/>
      <c r="OJZ2" s="703"/>
      <c r="OKA2" s="703"/>
      <c r="OKB2" s="703"/>
      <c r="OKC2" s="703"/>
      <c r="OKD2" s="703"/>
      <c r="OKE2" s="703"/>
      <c r="OKF2" s="703"/>
      <c r="OKG2" s="703"/>
      <c r="OKH2" s="703"/>
      <c r="OKI2" s="703"/>
      <c r="OKJ2" s="703"/>
      <c r="OKK2" s="703"/>
      <c r="OKL2" s="703"/>
      <c r="OKM2" s="703"/>
      <c r="OKN2" s="703"/>
      <c r="OKO2" s="703"/>
      <c r="OKP2" s="703"/>
      <c r="OKQ2" s="703"/>
      <c r="OKR2" s="703"/>
      <c r="OKS2" s="703"/>
      <c r="OKT2" s="703"/>
      <c r="OKU2" s="703"/>
      <c r="OKV2" s="703"/>
      <c r="OKW2" s="703"/>
      <c r="OKX2" s="703"/>
      <c r="OKY2" s="703"/>
      <c r="OKZ2" s="703"/>
      <c r="OLA2" s="703"/>
      <c r="OLB2" s="703"/>
      <c r="OLC2" s="703"/>
      <c r="OLD2" s="703"/>
      <c r="OLE2" s="703"/>
      <c r="OLF2" s="703"/>
      <c r="OLG2" s="703"/>
      <c r="OLH2" s="703"/>
      <c r="OLI2" s="703"/>
      <c r="OLJ2" s="703"/>
      <c r="OLK2" s="703"/>
      <c r="OLL2" s="703"/>
      <c r="OLM2" s="703"/>
      <c r="OLN2" s="703"/>
      <c r="OLO2" s="703"/>
      <c r="OLP2" s="703"/>
      <c r="OLQ2" s="703"/>
      <c r="OLR2" s="703"/>
      <c r="OLS2" s="703"/>
      <c r="OLT2" s="703"/>
      <c r="OLU2" s="703"/>
      <c r="OLV2" s="703"/>
      <c r="OLW2" s="703"/>
      <c r="OLX2" s="703"/>
      <c r="OLY2" s="703"/>
      <c r="OLZ2" s="703"/>
      <c r="OMA2" s="703"/>
      <c r="OMB2" s="703"/>
      <c r="OMC2" s="703"/>
      <c r="OMD2" s="703"/>
      <c r="OME2" s="703"/>
      <c r="OMF2" s="703"/>
      <c r="OMG2" s="703"/>
      <c r="OMH2" s="703"/>
      <c r="OMI2" s="703"/>
      <c r="OMJ2" s="703"/>
      <c r="OMK2" s="703"/>
      <c r="OML2" s="703"/>
      <c r="OMM2" s="703"/>
      <c r="OMN2" s="703"/>
      <c r="OMO2" s="703"/>
      <c r="OMP2" s="703"/>
      <c r="OMQ2" s="703"/>
      <c r="OMR2" s="703"/>
      <c r="OMS2" s="703"/>
      <c r="OMT2" s="703"/>
      <c r="OMU2" s="703"/>
      <c r="OMV2" s="703"/>
      <c r="OMW2" s="703"/>
      <c r="OMX2" s="703"/>
      <c r="OMY2" s="703"/>
      <c r="OMZ2" s="703"/>
      <c r="ONA2" s="703"/>
      <c r="ONB2" s="703"/>
      <c r="ONC2" s="703"/>
      <c r="OND2" s="703"/>
      <c r="ONE2" s="703"/>
      <c r="ONF2" s="703"/>
      <c r="ONG2" s="703"/>
      <c r="ONH2" s="703"/>
      <c r="ONI2" s="703"/>
      <c r="ONJ2" s="703"/>
      <c r="ONK2" s="703"/>
      <c r="ONL2" s="703"/>
      <c r="ONM2" s="703"/>
      <c r="ONN2" s="703"/>
      <c r="ONO2" s="703"/>
      <c r="ONP2" s="703"/>
      <c r="ONQ2" s="703"/>
      <c r="ONR2" s="703"/>
      <c r="ONS2" s="703"/>
      <c r="ONT2" s="703"/>
      <c r="ONU2" s="703"/>
      <c r="ONV2" s="703"/>
      <c r="ONW2" s="703"/>
      <c r="ONX2" s="703"/>
      <c r="ONY2" s="703"/>
      <c r="ONZ2" s="703"/>
      <c r="OOA2" s="703"/>
      <c r="OOB2" s="703"/>
      <c r="OOC2" s="703"/>
      <c r="OOD2" s="703"/>
      <c r="OOE2" s="703"/>
      <c r="OOF2" s="703"/>
      <c r="OOG2" s="703"/>
      <c r="OOH2" s="703"/>
      <c r="OOI2" s="703"/>
      <c r="OOJ2" s="703"/>
      <c r="OOK2" s="703"/>
      <c r="OOL2" s="703"/>
      <c r="OOM2" s="703"/>
      <c r="OON2" s="703"/>
      <c r="OOO2" s="703"/>
      <c r="OOP2" s="703"/>
      <c r="OOQ2" s="703"/>
      <c r="OOR2" s="703"/>
      <c r="OOS2" s="703"/>
      <c r="OOT2" s="703"/>
      <c r="OOU2" s="703"/>
      <c r="OOV2" s="703"/>
      <c r="OOW2" s="703"/>
      <c r="OOX2" s="703"/>
      <c r="OOY2" s="703"/>
      <c r="OOZ2" s="703"/>
      <c r="OPA2" s="703"/>
      <c r="OPB2" s="703"/>
      <c r="OPC2" s="703"/>
      <c r="OPD2" s="703"/>
      <c r="OPE2" s="703"/>
      <c r="OPF2" s="703"/>
      <c r="OPG2" s="703"/>
      <c r="OPH2" s="703"/>
      <c r="OPI2" s="703"/>
      <c r="OPJ2" s="703"/>
      <c r="OPK2" s="703"/>
      <c r="OPL2" s="703"/>
      <c r="OPM2" s="703"/>
      <c r="OPN2" s="703"/>
      <c r="OPO2" s="703"/>
      <c r="OPP2" s="703"/>
      <c r="OPQ2" s="703"/>
      <c r="OPR2" s="703"/>
      <c r="OPS2" s="703"/>
      <c r="OPT2" s="703"/>
      <c r="OPU2" s="703"/>
      <c r="OPV2" s="703"/>
      <c r="OPW2" s="703"/>
      <c r="OPX2" s="703"/>
      <c r="OPY2" s="703"/>
      <c r="OPZ2" s="703"/>
      <c r="OQA2" s="703"/>
      <c r="OQB2" s="703"/>
      <c r="OQC2" s="703"/>
      <c r="OQD2" s="703"/>
      <c r="OQE2" s="703"/>
      <c r="OQF2" s="703"/>
      <c r="OQG2" s="703"/>
      <c r="OQH2" s="703"/>
      <c r="OQI2" s="703"/>
      <c r="OQJ2" s="703"/>
      <c r="OQK2" s="703"/>
      <c r="OQL2" s="703"/>
      <c r="OQM2" s="703"/>
      <c r="OQN2" s="703"/>
      <c r="OQO2" s="703"/>
      <c r="OQP2" s="703"/>
      <c r="OQQ2" s="703"/>
      <c r="OQR2" s="703"/>
      <c r="OQS2" s="703"/>
      <c r="OQT2" s="703"/>
      <c r="OQU2" s="703"/>
      <c r="OQV2" s="703"/>
      <c r="OQW2" s="703"/>
      <c r="OQX2" s="703"/>
      <c r="OQY2" s="703"/>
      <c r="OQZ2" s="703"/>
      <c r="ORA2" s="703"/>
      <c r="ORB2" s="703"/>
      <c r="ORC2" s="703"/>
      <c r="ORD2" s="703"/>
      <c r="ORE2" s="703"/>
      <c r="ORF2" s="703"/>
      <c r="ORG2" s="703"/>
      <c r="ORH2" s="703"/>
      <c r="ORI2" s="703"/>
      <c r="ORJ2" s="703"/>
      <c r="ORK2" s="703"/>
      <c r="ORL2" s="703"/>
      <c r="ORM2" s="703"/>
      <c r="ORN2" s="703"/>
      <c r="ORO2" s="703"/>
      <c r="ORP2" s="703"/>
      <c r="ORQ2" s="703"/>
      <c r="ORR2" s="703"/>
      <c r="ORS2" s="703"/>
      <c r="ORT2" s="703"/>
      <c r="ORU2" s="703"/>
      <c r="ORV2" s="703"/>
      <c r="ORW2" s="703"/>
      <c r="ORX2" s="703"/>
      <c r="ORY2" s="703"/>
      <c r="ORZ2" s="703"/>
      <c r="OSA2" s="703"/>
      <c r="OSB2" s="703"/>
      <c r="OSC2" s="703"/>
      <c r="OSD2" s="703"/>
      <c r="OSE2" s="703"/>
      <c r="OSF2" s="703"/>
      <c r="OSG2" s="703"/>
      <c r="OSH2" s="703"/>
      <c r="OSI2" s="703"/>
      <c r="OSJ2" s="703"/>
      <c r="OSK2" s="703"/>
      <c r="OSL2" s="703"/>
      <c r="OSM2" s="703"/>
      <c r="OSN2" s="703"/>
      <c r="OSO2" s="703"/>
      <c r="OSP2" s="703"/>
      <c r="OSQ2" s="703"/>
      <c r="OSR2" s="703"/>
      <c r="OSS2" s="703"/>
      <c r="OST2" s="703"/>
      <c r="OSU2" s="703"/>
      <c r="OSV2" s="703"/>
      <c r="OSW2" s="703"/>
      <c r="OSX2" s="703"/>
      <c r="OSY2" s="703"/>
      <c r="OSZ2" s="703"/>
      <c r="OTA2" s="703"/>
      <c r="OTB2" s="703"/>
      <c r="OTC2" s="703"/>
      <c r="OTD2" s="703"/>
      <c r="OTE2" s="703"/>
      <c r="OTF2" s="703"/>
      <c r="OTG2" s="703"/>
      <c r="OTH2" s="703"/>
      <c r="OTI2" s="703"/>
      <c r="OTJ2" s="703"/>
      <c r="OTK2" s="703"/>
      <c r="OTL2" s="703"/>
      <c r="OTM2" s="703"/>
      <c r="OTN2" s="703"/>
      <c r="OTO2" s="703"/>
      <c r="OTP2" s="703"/>
      <c r="OTQ2" s="703"/>
      <c r="OTR2" s="703"/>
      <c r="OTS2" s="703"/>
      <c r="OTT2" s="703"/>
      <c r="OTU2" s="703"/>
      <c r="OTV2" s="703"/>
      <c r="OTW2" s="703"/>
      <c r="OTX2" s="703"/>
      <c r="OTY2" s="703"/>
      <c r="OTZ2" s="703"/>
      <c r="OUA2" s="703"/>
      <c r="OUB2" s="703"/>
      <c r="OUC2" s="703"/>
      <c r="OUD2" s="703"/>
      <c r="OUE2" s="703"/>
      <c r="OUF2" s="703"/>
      <c r="OUG2" s="703"/>
      <c r="OUH2" s="703"/>
      <c r="OUI2" s="703"/>
      <c r="OUJ2" s="703"/>
      <c r="OUK2" s="703"/>
      <c r="OUL2" s="703"/>
      <c r="OUM2" s="703"/>
      <c r="OUN2" s="703"/>
      <c r="OUO2" s="703"/>
      <c r="OUP2" s="703"/>
      <c r="OUQ2" s="703"/>
      <c r="OUR2" s="703"/>
      <c r="OUS2" s="703"/>
      <c r="OUT2" s="703"/>
      <c r="OUU2" s="703"/>
      <c r="OUV2" s="703"/>
      <c r="OUW2" s="703"/>
      <c r="OUX2" s="703"/>
      <c r="OUY2" s="703"/>
      <c r="OUZ2" s="703"/>
      <c r="OVA2" s="703"/>
      <c r="OVB2" s="703"/>
      <c r="OVC2" s="703"/>
      <c r="OVD2" s="703"/>
      <c r="OVE2" s="703"/>
      <c r="OVF2" s="703"/>
      <c r="OVG2" s="703"/>
      <c r="OVH2" s="703"/>
      <c r="OVI2" s="703"/>
      <c r="OVJ2" s="703"/>
      <c r="OVK2" s="703"/>
      <c r="OVL2" s="703"/>
      <c r="OVM2" s="703"/>
      <c r="OVN2" s="703"/>
      <c r="OVO2" s="703"/>
      <c r="OVP2" s="703"/>
      <c r="OVQ2" s="703"/>
      <c r="OVR2" s="703"/>
      <c r="OVS2" s="703"/>
      <c r="OVT2" s="703"/>
      <c r="OVU2" s="703"/>
      <c r="OVV2" s="703"/>
      <c r="OVW2" s="703"/>
      <c r="OVX2" s="703"/>
      <c r="OVY2" s="703"/>
      <c r="OVZ2" s="703"/>
      <c r="OWA2" s="703"/>
      <c r="OWB2" s="703"/>
      <c r="OWC2" s="703"/>
      <c r="OWD2" s="703"/>
      <c r="OWE2" s="703"/>
      <c r="OWF2" s="703"/>
      <c r="OWG2" s="703"/>
      <c r="OWH2" s="703"/>
      <c r="OWI2" s="703"/>
      <c r="OWJ2" s="703"/>
      <c r="OWK2" s="703"/>
      <c r="OWL2" s="703"/>
      <c r="OWM2" s="703"/>
      <c r="OWN2" s="703"/>
      <c r="OWO2" s="703"/>
      <c r="OWP2" s="703"/>
      <c r="OWQ2" s="703"/>
      <c r="OWR2" s="703"/>
      <c r="OWS2" s="703"/>
      <c r="OWT2" s="703"/>
      <c r="OWU2" s="703"/>
      <c r="OWV2" s="703"/>
      <c r="OWW2" s="703"/>
      <c r="OWX2" s="703"/>
      <c r="OWY2" s="703"/>
      <c r="OWZ2" s="703"/>
      <c r="OXA2" s="703"/>
      <c r="OXB2" s="703"/>
      <c r="OXC2" s="703"/>
      <c r="OXD2" s="703"/>
      <c r="OXE2" s="703"/>
      <c r="OXF2" s="703"/>
      <c r="OXG2" s="703"/>
      <c r="OXH2" s="703"/>
      <c r="OXI2" s="703"/>
      <c r="OXJ2" s="703"/>
      <c r="OXK2" s="703"/>
      <c r="OXL2" s="703"/>
      <c r="OXM2" s="703"/>
      <c r="OXN2" s="703"/>
      <c r="OXO2" s="703"/>
      <c r="OXP2" s="703"/>
      <c r="OXQ2" s="703"/>
      <c r="OXR2" s="703"/>
      <c r="OXS2" s="703"/>
      <c r="OXT2" s="703"/>
      <c r="OXU2" s="703"/>
      <c r="OXV2" s="703"/>
      <c r="OXW2" s="703"/>
      <c r="OXX2" s="703"/>
      <c r="OXY2" s="703"/>
      <c r="OXZ2" s="703"/>
      <c r="OYA2" s="703"/>
      <c r="OYB2" s="703"/>
      <c r="OYC2" s="703"/>
      <c r="OYD2" s="703"/>
      <c r="OYE2" s="703"/>
      <c r="OYF2" s="703"/>
      <c r="OYG2" s="703"/>
      <c r="OYH2" s="703"/>
      <c r="OYI2" s="703"/>
      <c r="OYJ2" s="703"/>
      <c r="OYK2" s="703"/>
      <c r="OYL2" s="703"/>
      <c r="OYM2" s="703"/>
      <c r="OYN2" s="703"/>
      <c r="OYO2" s="703"/>
      <c r="OYP2" s="703"/>
      <c r="OYQ2" s="703"/>
      <c r="OYR2" s="703"/>
      <c r="OYS2" s="703"/>
      <c r="OYT2" s="703"/>
      <c r="OYU2" s="703"/>
      <c r="OYV2" s="703"/>
      <c r="OYW2" s="703"/>
      <c r="OYX2" s="703"/>
      <c r="OYY2" s="703"/>
      <c r="OYZ2" s="703"/>
      <c r="OZA2" s="703"/>
      <c r="OZB2" s="703"/>
      <c r="OZC2" s="703"/>
      <c r="OZD2" s="703"/>
      <c r="OZE2" s="703"/>
      <c r="OZF2" s="703"/>
      <c r="OZG2" s="703"/>
      <c r="OZH2" s="703"/>
      <c r="OZI2" s="703"/>
      <c r="OZJ2" s="703"/>
      <c r="OZK2" s="703"/>
      <c r="OZL2" s="703"/>
      <c r="OZM2" s="703"/>
      <c r="OZN2" s="703"/>
      <c r="OZO2" s="703"/>
      <c r="OZP2" s="703"/>
      <c r="OZQ2" s="703"/>
      <c r="OZR2" s="703"/>
      <c r="OZS2" s="703"/>
      <c r="OZT2" s="703"/>
      <c r="OZU2" s="703"/>
      <c r="OZV2" s="703"/>
      <c r="OZW2" s="703"/>
      <c r="OZX2" s="703"/>
      <c r="OZY2" s="703"/>
      <c r="OZZ2" s="703"/>
      <c r="PAA2" s="703"/>
      <c r="PAB2" s="703"/>
      <c r="PAC2" s="703"/>
      <c r="PAD2" s="703"/>
      <c r="PAE2" s="703"/>
      <c r="PAF2" s="703"/>
      <c r="PAG2" s="703"/>
      <c r="PAH2" s="703"/>
      <c r="PAI2" s="703"/>
      <c r="PAJ2" s="703"/>
      <c r="PAK2" s="703"/>
      <c r="PAL2" s="703"/>
      <c r="PAM2" s="703"/>
      <c r="PAN2" s="703"/>
      <c r="PAO2" s="703"/>
      <c r="PAP2" s="703"/>
      <c r="PAQ2" s="703"/>
      <c r="PAR2" s="703"/>
      <c r="PAS2" s="703"/>
      <c r="PAT2" s="703"/>
      <c r="PAU2" s="703"/>
      <c r="PAV2" s="703"/>
      <c r="PAW2" s="703"/>
      <c r="PAX2" s="703"/>
      <c r="PAY2" s="703"/>
      <c r="PAZ2" s="703"/>
      <c r="PBA2" s="703"/>
      <c r="PBB2" s="703"/>
      <c r="PBC2" s="703"/>
      <c r="PBD2" s="703"/>
      <c r="PBE2" s="703"/>
      <c r="PBF2" s="703"/>
      <c r="PBG2" s="703"/>
      <c r="PBH2" s="703"/>
      <c r="PBI2" s="703"/>
      <c r="PBJ2" s="703"/>
      <c r="PBK2" s="703"/>
      <c r="PBL2" s="703"/>
      <c r="PBM2" s="703"/>
      <c r="PBN2" s="703"/>
      <c r="PBO2" s="703"/>
      <c r="PBP2" s="703"/>
      <c r="PBQ2" s="703"/>
      <c r="PBR2" s="703"/>
      <c r="PBS2" s="703"/>
      <c r="PBT2" s="703"/>
      <c r="PBU2" s="703"/>
      <c r="PBV2" s="703"/>
      <c r="PBW2" s="703"/>
      <c r="PBX2" s="703"/>
      <c r="PBY2" s="703"/>
      <c r="PBZ2" s="703"/>
      <c r="PCA2" s="703"/>
      <c r="PCB2" s="703"/>
      <c r="PCC2" s="703"/>
      <c r="PCD2" s="703"/>
      <c r="PCE2" s="703"/>
      <c r="PCF2" s="703"/>
      <c r="PCG2" s="703"/>
      <c r="PCH2" s="703"/>
      <c r="PCI2" s="703"/>
      <c r="PCJ2" s="703"/>
      <c r="PCK2" s="703"/>
      <c r="PCL2" s="703"/>
      <c r="PCM2" s="703"/>
      <c r="PCN2" s="703"/>
      <c r="PCO2" s="703"/>
      <c r="PCP2" s="703"/>
      <c r="PCQ2" s="703"/>
      <c r="PCR2" s="703"/>
      <c r="PCS2" s="703"/>
      <c r="PCT2" s="703"/>
      <c r="PCU2" s="703"/>
      <c r="PCV2" s="703"/>
      <c r="PCW2" s="703"/>
      <c r="PCX2" s="703"/>
      <c r="PCY2" s="703"/>
      <c r="PCZ2" s="703"/>
      <c r="PDA2" s="703"/>
      <c r="PDB2" s="703"/>
      <c r="PDC2" s="703"/>
      <c r="PDD2" s="703"/>
      <c r="PDE2" s="703"/>
      <c r="PDF2" s="703"/>
      <c r="PDG2" s="703"/>
      <c r="PDH2" s="703"/>
      <c r="PDI2" s="703"/>
      <c r="PDJ2" s="703"/>
      <c r="PDK2" s="703"/>
      <c r="PDL2" s="703"/>
      <c r="PDM2" s="703"/>
      <c r="PDN2" s="703"/>
      <c r="PDO2" s="703"/>
      <c r="PDP2" s="703"/>
      <c r="PDQ2" s="703"/>
      <c r="PDR2" s="703"/>
      <c r="PDS2" s="703"/>
      <c r="PDT2" s="703"/>
      <c r="PDU2" s="703"/>
      <c r="PDV2" s="703"/>
      <c r="PDW2" s="703"/>
      <c r="PDX2" s="703"/>
      <c r="PDY2" s="703"/>
      <c r="PDZ2" s="703"/>
      <c r="PEA2" s="703"/>
      <c r="PEB2" s="703"/>
      <c r="PEC2" s="703"/>
      <c r="PED2" s="703"/>
      <c r="PEE2" s="703"/>
      <c r="PEF2" s="703"/>
      <c r="PEG2" s="703"/>
      <c r="PEH2" s="703"/>
      <c r="PEI2" s="703"/>
      <c r="PEJ2" s="703"/>
      <c r="PEK2" s="703"/>
      <c r="PEL2" s="703"/>
      <c r="PEM2" s="703"/>
      <c r="PEN2" s="703"/>
      <c r="PEO2" s="703"/>
      <c r="PEP2" s="703"/>
      <c r="PEQ2" s="703"/>
      <c r="PER2" s="703"/>
      <c r="PES2" s="703"/>
      <c r="PET2" s="703"/>
      <c r="PEU2" s="703"/>
      <c r="PEV2" s="703"/>
      <c r="PEW2" s="703"/>
      <c r="PEX2" s="703"/>
      <c r="PEY2" s="703"/>
      <c r="PEZ2" s="703"/>
      <c r="PFA2" s="703"/>
      <c r="PFB2" s="703"/>
      <c r="PFC2" s="703"/>
      <c r="PFD2" s="703"/>
      <c r="PFE2" s="703"/>
      <c r="PFF2" s="703"/>
      <c r="PFG2" s="703"/>
      <c r="PFH2" s="703"/>
      <c r="PFI2" s="703"/>
      <c r="PFJ2" s="703"/>
      <c r="PFK2" s="703"/>
      <c r="PFL2" s="703"/>
      <c r="PFM2" s="703"/>
      <c r="PFN2" s="703"/>
      <c r="PFO2" s="703"/>
      <c r="PFP2" s="703"/>
      <c r="PFQ2" s="703"/>
      <c r="PFR2" s="703"/>
      <c r="PFS2" s="703"/>
      <c r="PFT2" s="703"/>
      <c r="PFU2" s="703"/>
      <c r="PFV2" s="703"/>
      <c r="PFW2" s="703"/>
      <c r="PFX2" s="703"/>
      <c r="PFY2" s="703"/>
      <c r="PFZ2" s="703"/>
      <c r="PGA2" s="703"/>
      <c r="PGB2" s="703"/>
      <c r="PGC2" s="703"/>
      <c r="PGD2" s="703"/>
      <c r="PGE2" s="703"/>
      <c r="PGF2" s="703"/>
      <c r="PGG2" s="703"/>
      <c r="PGH2" s="703"/>
      <c r="PGI2" s="703"/>
      <c r="PGJ2" s="703"/>
      <c r="PGK2" s="703"/>
      <c r="PGL2" s="703"/>
      <c r="PGM2" s="703"/>
      <c r="PGN2" s="703"/>
      <c r="PGO2" s="703"/>
      <c r="PGP2" s="703"/>
      <c r="PGQ2" s="703"/>
      <c r="PGR2" s="703"/>
      <c r="PGS2" s="703"/>
      <c r="PGT2" s="703"/>
      <c r="PGU2" s="703"/>
      <c r="PGV2" s="703"/>
      <c r="PGW2" s="703"/>
      <c r="PGX2" s="703"/>
      <c r="PGY2" s="703"/>
      <c r="PGZ2" s="703"/>
      <c r="PHA2" s="703"/>
      <c r="PHB2" s="703"/>
      <c r="PHC2" s="703"/>
      <c r="PHD2" s="703"/>
      <c r="PHE2" s="703"/>
      <c r="PHF2" s="703"/>
      <c r="PHG2" s="703"/>
      <c r="PHH2" s="703"/>
      <c r="PHI2" s="703"/>
      <c r="PHJ2" s="703"/>
      <c r="PHK2" s="703"/>
      <c r="PHL2" s="703"/>
      <c r="PHM2" s="703"/>
      <c r="PHN2" s="703"/>
      <c r="PHO2" s="703"/>
      <c r="PHP2" s="703"/>
      <c r="PHQ2" s="703"/>
      <c r="PHR2" s="703"/>
      <c r="PHS2" s="703"/>
      <c r="PHT2" s="703"/>
      <c r="PHU2" s="703"/>
      <c r="PHV2" s="703"/>
      <c r="PHW2" s="703"/>
      <c r="PHX2" s="703"/>
      <c r="PHY2" s="703"/>
      <c r="PHZ2" s="703"/>
      <c r="PIA2" s="703"/>
      <c r="PIB2" s="703"/>
      <c r="PIC2" s="703"/>
      <c r="PID2" s="703"/>
      <c r="PIE2" s="703"/>
      <c r="PIF2" s="703"/>
      <c r="PIG2" s="703"/>
      <c r="PIH2" s="703"/>
      <c r="PII2" s="703"/>
      <c r="PIJ2" s="703"/>
      <c r="PIK2" s="703"/>
      <c r="PIL2" s="703"/>
      <c r="PIM2" s="703"/>
      <c r="PIN2" s="703"/>
      <c r="PIO2" s="703"/>
      <c r="PIP2" s="703"/>
      <c r="PIQ2" s="703"/>
      <c r="PIR2" s="703"/>
      <c r="PIS2" s="703"/>
      <c r="PIT2" s="703"/>
      <c r="PIU2" s="703"/>
      <c r="PIV2" s="703"/>
      <c r="PIW2" s="703"/>
      <c r="PIX2" s="703"/>
      <c r="PIY2" s="703"/>
      <c r="PIZ2" s="703"/>
      <c r="PJA2" s="703"/>
      <c r="PJB2" s="703"/>
      <c r="PJC2" s="703"/>
      <c r="PJD2" s="703"/>
      <c r="PJE2" s="703"/>
      <c r="PJF2" s="703"/>
      <c r="PJG2" s="703"/>
      <c r="PJH2" s="703"/>
      <c r="PJI2" s="703"/>
      <c r="PJJ2" s="703"/>
      <c r="PJK2" s="703"/>
      <c r="PJL2" s="703"/>
      <c r="PJM2" s="703"/>
      <c r="PJN2" s="703"/>
      <c r="PJO2" s="703"/>
      <c r="PJP2" s="703"/>
      <c r="PJQ2" s="703"/>
      <c r="PJR2" s="703"/>
      <c r="PJS2" s="703"/>
      <c r="PJT2" s="703"/>
      <c r="PJU2" s="703"/>
      <c r="PJV2" s="703"/>
      <c r="PJW2" s="703"/>
      <c r="PJX2" s="703"/>
      <c r="PJY2" s="703"/>
      <c r="PJZ2" s="703"/>
      <c r="PKA2" s="703"/>
      <c r="PKB2" s="703"/>
      <c r="PKC2" s="703"/>
      <c r="PKD2" s="703"/>
      <c r="PKE2" s="703"/>
      <c r="PKF2" s="703"/>
      <c r="PKG2" s="703"/>
      <c r="PKH2" s="703"/>
      <c r="PKI2" s="703"/>
      <c r="PKJ2" s="703"/>
      <c r="PKK2" s="703"/>
      <c r="PKL2" s="703"/>
      <c r="PKM2" s="703"/>
      <c r="PKN2" s="703"/>
      <c r="PKO2" s="703"/>
      <c r="PKP2" s="703"/>
      <c r="PKQ2" s="703"/>
      <c r="PKR2" s="703"/>
      <c r="PKS2" s="703"/>
      <c r="PKT2" s="703"/>
      <c r="PKU2" s="703"/>
      <c r="PKV2" s="703"/>
      <c r="PKW2" s="703"/>
      <c r="PKX2" s="703"/>
      <c r="PKY2" s="703"/>
      <c r="PKZ2" s="703"/>
      <c r="PLA2" s="703"/>
      <c r="PLB2" s="703"/>
      <c r="PLC2" s="703"/>
      <c r="PLD2" s="703"/>
      <c r="PLE2" s="703"/>
      <c r="PLF2" s="703"/>
      <c r="PLG2" s="703"/>
      <c r="PLH2" s="703"/>
      <c r="PLI2" s="703"/>
      <c r="PLJ2" s="703"/>
      <c r="PLK2" s="703"/>
      <c r="PLL2" s="703"/>
      <c r="PLM2" s="703"/>
      <c r="PLN2" s="703"/>
      <c r="PLO2" s="703"/>
      <c r="PLP2" s="703"/>
      <c r="PLQ2" s="703"/>
      <c r="PLR2" s="703"/>
      <c r="PLS2" s="703"/>
      <c r="PLT2" s="703"/>
      <c r="PLU2" s="703"/>
      <c r="PLV2" s="703"/>
      <c r="PLW2" s="703"/>
      <c r="PLX2" s="703"/>
      <c r="PLY2" s="703"/>
      <c r="PLZ2" s="703"/>
      <c r="PMA2" s="703"/>
      <c r="PMB2" s="703"/>
      <c r="PMC2" s="703"/>
      <c r="PMD2" s="703"/>
      <c r="PME2" s="703"/>
      <c r="PMF2" s="703"/>
      <c r="PMG2" s="703"/>
      <c r="PMH2" s="703"/>
      <c r="PMI2" s="703"/>
      <c r="PMJ2" s="703"/>
      <c r="PMK2" s="703"/>
      <c r="PML2" s="703"/>
      <c r="PMM2" s="703"/>
      <c r="PMN2" s="703"/>
      <c r="PMO2" s="703"/>
      <c r="PMP2" s="703"/>
      <c r="PMQ2" s="703"/>
      <c r="PMR2" s="703"/>
      <c r="PMS2" s="703"/>
      <c r="PMT2" s="703"/>
      <c r="PMU2" s="703"/>
      <c r="PMV2" s="703"/>
      <c r="PMW2" s="703"/>
      <c r="PMX2" s="703"/>
      <c r="PMY2" s="703"/>
      <c r="PMZ2" s="703"/>
      <c r="PNA2" s="703"/>
      <c r="PNB2" s="703"/>
      <c r="PNC2" s="703"/>
      <c r="PND2" s="703"/>
      <c r="PNE2" s="703"/>
      <c r="PNF2" s="703"/>
      <c r="PNG2" s="703"/>
      <c r="PNH2" s="703"/>
      <c r="PNI2" s="703"/>
      <c r="PNJ2" s="703"/>
      <c r="PNK2" s="703"/>
      <c r="PNL2" s="703"/>
      <c r="PNM2" s="703"/>
      <c r="PNN2" s="703"/>
      <c r="PNO2" s="703"/>
      <c r="PNP2" s="703"/>
      <c r="PNQ2" s="703"/>
      <c r="PNR2" s="703"/>
      <c r="PNS2" s="703"/>
      <c r="PNT2" s="703"/>
      <c r="PNU2" s="703"/>
      <c r="PNV2" s="703"/>
      <c r="PNW2" s="703"/>
      <c r="PNX2" s="703"/>
      <c r="PNY2" s="703"/>
      <c r="PNZ2" s="703"/>
      <c r="POA2" s="703"/>
      <c r="POB2" s="703"/>
      <c r="POC2" s="703"/>
      <c r="POD2" s="703"/>
      <c r="POE2" s="703"/>
      <c r="POF2" s="703"/>
      <c r="POG2" s="703"/>
      <c r="POH2" s="703"/>
      <c r="POI2" s="703"/>
      <c r="POJ2" s="703"/>
      <c r="POK2" s="703"/>
      <c r="POL2" s="703"/>
      <c r="POM2" s="703"/>
      <c r="PON2" s="703"/>
      <c r="POO2" s="703"/>
      <c r="POP2" s="703"/>
      <c r="POQ2" s="703"/>
      <c r="POR2" s="703"/>
      <c r="POS2" s="703"/>
      <c r="POT2" s="703"/>
      <c r="POU2" s="703"/>
      <c r="POV2" s="703"/>
      <c r="POW2" s="703"/>
      <c r="POX2" s="703"/>
      <c r="POY2" s="703"/>
      <c r="POZ2" s="703"/>
      <c r="PPA2" s="703"/>
      <c r="PPB2" s="703"/>
      <c r="PPC2" s="703"/>
      <c r="PPD2" s="703"/>
      <c r="PPE2" s="703"/>
      <c r="PPF2" s="703"/>
      <c r="PPG2" s="703"/>
      <c r="PPH2" s="703"/>
      <c r="PPI2" s="703"/>
      <c r="PPJ2" s="703"/>
      <c r="PPK2" s="703"/>
      <c r="PPL2" s="703"/>
      <c r="PPM2" s="703"/>
      <c r="PPN2" s="703"/>
      <c r="PPO2" s="703"/>
      <c r="PPP2" s="703"/>
      <c r="PPQ2" s="703"/>
      <c r="PPR2" s="703"/>
      <c r="PPS2" s="703"/>
      <c r="PPT2" s="703"/>
      <c r="PPU2" s="703"/>
      <c r="PPV2" s="703"/>
      <c r="PPW2" s="703"/>
      <c r="PPX2" s="703"/>
      <c r="PPY2" s="703"/>
      <c r="PPZ2" s="703"/>
      <c r="PQA2" s="703"/>
      <c r="PQB2" s="703"/>
      <c r="PQC2" s="703"/>
      <c r="PQD2" s="703"/>
      <c r="PQE2" s="703"/>
      <c r="PQF2" s="703"/>
      <c r="PQG2" s="703"/>
      <c r="PQH2" s="703"/>
      <c r="PQI2" s="703"/>
      <c r="PQJ2" s="703"/>
      <c r="PQK2" s="703"/>
      <c r="PQL2" s="703"/>
      <c r="PQM2" s="703"/>
      <c r="PQN2" s="703"/>
      <c r="PQO2" s="703"/>
      <c r="PQP2" s="703"/>
      <c r="PQQ2" s="703"/>
      <c r="PQR2" s="703"/>
      <c r="PQS2" s="703"/>
      <c r="PQT2" s="703"/>
      <c r="PQU2" s="703"/>
      <c r="PQV2" s="703"/>
      <c r="PQW2" s="703"/>
      <c r="PQX2" s="703"/>
      <c r="PQY2" s="703"/>
      <c r="PQZ2" s="703"/>
      <c r="PRA2" s="703"/>
      <c r="PRB2" s="703"/>
      <c r="PRC2" s="703"/>
      <c r="PRD2" s="703"/>
      <c r="PRE2" s="703"/>
      <c r="PRF2" s="703"/>
      <c r="PRG2" s="703"/>
      <c r="PRH2" s="703"/>
      <c r="PRI2" s="703"/>
      <c r="PRJ2" s="703"/>
      <c r="PRK2" s="703"/>
      <c r="PRL2" s="703"/>
      <c r="PRM2" s="703"/>
      <c r="PRN2" s="703"/>
      <c r="PRO2" s="703"/>
      <c r="PRP2" s="703"/>
      <c r="PRQ2" s="703"/>
      <c r="PRR2" s="703"/>
      <c r="PRS2" s="703"/>
      <c r="PRT2" s="703"/>
      <c r="PRU2" s="703"/>
      <c r="PRV2" s="703"/>
      <c r="PRW2" s="703"/>
      <c r="PRX2" s="703"/>
      <c r="PRY2" s="703"/>
      <c r="PRZ2" s="703"/>
      <c r="PSA2" s="703"/>
      <c r="PSB2" s="703"/>
      <c r="PSC2" s="703"/>
      <c r="PSD2" s="703"/>
      <c r="PSE2" s="703"/>
      <c r="PSF2" s="703"/>
      <c r="PSG2" s="703"/>
      <c r="PSH2" s="703"/>
      <c r="PSI2" s="703"/>
      <c r="PSJ2" s="703"/>
      <c r="PSK2" s="703"/>
      <c r="PSL2" s="703"/>
      <c r="PSM2" s="703"/>
      <c r="PSN2" s="703"/>
      <c r="PSO2" s="703"/>
      <c r="PSP2" s="703"/>
      <c r="PSQ2" s="703"/>
      <c r="PSR2" s="703"/>
      <c r="PSS2" s="703"/>
      <c r="PST2" s="703"/>
      <c r="PSU2" s="703"/>
      <c r="PSV2" s="703"/>
      <c r="PSW2" s="703"/>
      <c r="PSX2" s="703"/>
      <c r="PSY2" s="703"/>
      <c r="PSZ2" s="703"/>
      <c r="PTA2" s="703"/>
      <c r="PTB2" s="703"/>
      <c r="PTC2" s="703"/>
      <c r="PTD2" s="703"/>
      <c r="PTE2" s="703"/>
      <c r="PTF2" s="703"/>
      <c r="PTG2" s="703"/>
      <c r="PTH2" s="703"/>
      <c r="PTI2" s="703"/>
      <c r="PTJ2" s="703"/>
      <c r="PTK2" s="703"/>
      <c r="PTL2" s="703"/>
      <c r="PTM2" s="703"/>
      <c r="PTN2" s="703"/>
      <c r="PTO2" s="703"/>
      <c r="PTP2" s="703"/>
      <c r="PTQ2" s="703"/>
      <c r="PTR2" s="703"/>
      <c r="PTS2" s="703"/>
      <c r="PTT2" s="703"/>
      <c r="PTU2" s="703"/>
      <c r="PTV2" s="703"/>
      <c r="PTW2" s="703"/>
      <c r="PTX2" s="703"/>
      <c r="PTY2" s="703"/>
      <c r="PTZ2" s="703"/>
      <c r="PUA2" s="703"/>
      <c r="PUB2" s="703"/>
      <c r="PUC2" s="703"/>
      <c r="PUD2" s="703"/>
      <c r="PUE2" s="703"/>
      <c r="PUF2" s="703"/>
      <c r="PUG2" s="703"/>
      <c r="PUH2" s="703"/>
      <c r="PUI2" s="703"/>
      <c r="PUJ2" s="703"/>
      <c r="PUK2" s="703"/>
      <c r="PUL2" s="703"/>
      <c r="PUM2" s="703"/>
      <c r="PUN2" s="703"/>
      <c r="PUO2" s="703"/>
      <c r="PUP2" s="703"/>
      <c r="PUQ2" s="703"/>
      <c r="PUR2" s="703"/>
      <c r="PUS2" s="703"/>
      <c r="PUT2" s="703"/>
      <c r="PUU2" s="703"/>
      <c r="PUV2" s="703"/>
      <c r="PUW2" s="703"/>
      <c r="PUX2" s="703"/>
      <c r="PUY2" s="703"/>
      <c r="PUZ2" s="703"/>
      <c r="PVA2" s="703"/>
      <c r="PVB2" s="703"/>
      <c r="PVC2" s="703"/>
      <c r="PVD2" s="703"/>
      <c r="PVE2" s="703"/>
      <c r="PVF2" s="703"/>
      <c r="PVG2" s="703"/>
      <c r="PVH2" s="703"/>
      <c r="PVI2" s="703"/>
      <c r="PVJ2" s="703"/>
      <c r="PVK2" s="703"/>
      <c r="PVL2" s="703"/>
      <c r="PVM2" s="703"/>
      <c r="PVN2" s="703"/>
      <c r="PVO2" s="703"/>
      <c r="PVP2" s="703"/>
      <c r="PVQ2" s="703"/>
      <c r="PVR2" s="703"/>
      <c r="PVS2" s="703"/>
      <c r="PVT2" s="703"/>
      <c r="PVU2" s="703"/>
      <c r="PVV2" s="703"/>
      <c r="PVW2" s="703"/>
      <c r="PVX2" s="703"/>
      <c r="PVY2" s="703"/>
      <c r="PVZ2" s="703"/>
      <c r="PWA2" s="703"/>
      <c r="PWB2" s="703"/>
      <c r="PWC2" s="703"/>
      <c r="PWD2" s="703"/>
      <c r="PWE2" s="703"/>
      <c r="PWF2" s="703"/>
      <c r="PWG2" s="703"/>
      <c r="PWH2" s="703"/>
      <c r="PWI2" s="703"/>
      <c r="PWJ2" s="703"/>
      <c r="PWK2" s="703"/>
      <c r="PWL2" s="703"/>
      <c r="PWM2" s="703"/>
      <c r="PWN2" s="703"/>
      <c r="PWO2" s="703"/>
      <c r="PWP2" s="703"/>
      <c r="PWQ2" s="703"/>
      <c r="PWR2" s="703"/>
      <c r="PWS2" s="703"/>
      <c r="PWT2" s="703"/>
      <c r="PWU2" s="703"/>
      <c r="PWV2" s="703"/>
      <c r="PWW2" s="703"/>
      <c r="PWX2" s="703"/>
      <c r="PWY2" s="703"/>
      <c r="PWZ2" s="703"/>
      <c r="PXA2" s="703"/>
      <c r="PXB2" s="703"/>
      <c r="PXC2" s="703"/>
      <c r="PXD2" s="703"/>
      <c r="PXE2" s="703"/>
      <c r="PXF2" s="703"/>
      <c r="PXG2" s="703"/>
      <c r="PXH2" s="703"/>
      <c r="PXI2" s="703"/>
      <c r="PXJ2" s="703"/>
      <c r="PXK2" s="703"/>
      <c r="PXL2" s="703"/>
      <c r="PXM2" s="703"/>
      <c r="PXN2" s="703"/>
      <c r="PXO2" s="703"/>
      <c r="PXP2" s="703"/>
      <c r="PXQ2" s="703"/>
      <c r="PXR2" s="703"/>
      <c r="PXS2" s="703"/>
      <c r="PXT2" s="703"/>
      <c r="PXU2" s="703"/>
      <c r="PXV2" s="703"/>
      <c r="PXW2" s="703"/>
      <c r="PXX2" s="703"/>
      <c r="PXY2" s="703"/>
      <c r="PXZ2" s="703"/>
      <c r="PYA2" s="703"/>
      <c r="PYB2" s="703"/>
      <c r="PYC2" s="703"/>
      <c r="PYD2" s="703"/>
      <c r="PYE2" s="703"/>
      <c r="PYF2" s="703"/>
      <c r="PYG2" s="703"/>
      <c r="PYH2" s="703"/>
      <c r="PYI2" s="703"/>
      <c r="PYJ2" s="703"/>
      <c r="PYK2" s="703"/>
      <c r="PYL2" s="703"/>
      <c r="PYM2" s="703"/>
      <c r="PYN2" s="703"/>
      <c r="PYO2" s="703"/>
      <c r="PYP2" s="703"/>
      <c r="PYQ2" s="703"/>
      <c r="PYR2" s="703"/>
      <c r="PYS2" s="703"/>
      <c r="PYT2" s="703"/>
      <c r="PYU2" s="703"/>
      <c r="PYV2" s="703"/>
      <c r="PYW2" s="703"/>
      <c r="PYX2" s="703"/>
      <c r="PYY2" s="703"/>
      <c r="PYZ2" s="703"/>
      <c r="PZA2" s="703"/>
      <c r="PZB2" s="703"/>
      <c r="PZC2" s="703"/>
      <c r="PZD2" s="703"/>
      <c r="PZE2" s="703"/>
      <c r="PZF2" s="703"/>
      <c r="PZG2" s="703"/>
      <c r="PZH2" s="703"/>
      <c r="PZI2" s="703"/>
      <c r="PZJ2" s="703"/>
      <c r="PZK2" s="703"/>
      <c r="PZL2" s="703"/>
      <c r="PZM2" s="703"/>
      <c r="PZN2" s="703"/>
      <c r="PZO2" s="703"/>
      <c r="PZP2" s="703"/>
      <c r="PZQ2" s="703"/>
      <c r="PZR2" s="703"/>
      <c r="PZS2" s="703"/>
      <c r="PZT2" s="703"/>
      <c r="PZU2" s="703"/>
      <c r="PZV2" s="703"/>
      <c r="PZW2" s="703"/>
      <c r="PZX2" s="703"/>
      <c r="PZY2" s="703"/>
      <c r="PZZ2" s="703"/>
      <c r="QAA2" s="703"/>
      <c r="QAB2" s="703"/>
      <c r="QAC2" s="703"/>
      <c r="QAD2" s="703"/>
      <c r="QAE2" s="703"/>
      <c r="QAF2" s="703"/>
      <c r="QAG2" s="703"/>
      <c r="QAH2" s="703"/>
      <c r="QAI2" s="703"/>
      <c r="QAJ2" s="703"/>
      <c r="QAK2" s="703"/>
      <c r="QAL2" s="703"/>
      <c r="QAM2" s="703"/>
      <c r="QAN2" s="703"/>
      <c r="QAO2" s="703"/>
      <c r="QAP2" s="703"/>
      <c r="QAQ2" s="703"/>
      <c r="QAR2" s="703"/>
      <c r="QAS2" s="703"/>
      <c r="QAT2" s="703"/>
      <c r="QAU2" s="703"/>
      <c r="QAV2" s="703"/>
      <c r="QAW2" s="703"/>
      <c r="QAX2" s="703"/>
      <c r="QAY2" s="703"/>
      <c r="QAZ2" s="703"/>
      <c r="QBA2" s="703"/>
      <c r="QBB2" s="703"/>
      <c r="QBC2" s="703"/>
      <c r="QBD2" s="703"/>
      <c r="QBE2" s="703"/>
      <c r="QBF2" s="703"/>
      <c r="QBG2" s="703"/>
      <c r="QBH2" s="703"/>
      <c r="QBI2" s="703"/>
      <c r="QBJ2" s="703"/>
      <c r="QBK2" s="703"/>
      <c r="QBL2" s="703"/>
      <c r="QBM2" s="703"/>
      <c r="QBN2" s="703"/>
      <c r="QBO2" s="703"/>
      <c r="QBP2" s="703"/>
      <c r="QBQ2" s="703"/>
      <c r="QBR2" s="703"/>
      <c r="QBS2" s="703"/>
      <c r="QBT2" s="703"/>
      <c r="QBU2" s="703"/>
      <c r="QBV2" s="703"/>
      <c r="QBW2" s="703"/>
      <c r="QBX2" s="703"/>
      <c r="QBY2" s="703"/>
      <c r="QBZ2" s="703"/>
      <c r="QCA2" s="703"/>
      <c r="QCB2" s="703"/>
      <c r="QCC2" s="703"/>
      <c r="QCD2" s="703"/>
      <c r="QCE2" s="703"/>
      <c r="QCF2" s="703"/>
      <c r="QCG2" s="703"/>
      <c r="QCH2" s="703"/>
      <c r="QCI2" s="703"/>
      <c r="QCJ2" s="703"/>
      <c r="QCK2" s="703"/>
      <c r="QCL2" s="703"/>
      <c r="QCM2" s="703"/>
      <c r="QCN2" s="703"/>
      <c r="QCO2" s="703"/>
      <c r="QCP2" s="703"/>
      <c r="QCQ2" s="703"/>
      <c r="QCR2" s="703"/>
      <c r="QCS2" s="703"/>
      <c r="QCT2" s="703"/>
      <c r="QCU2" s="703"/>
      <c r="QCV2" s="703"/>
      <c r="QCW2" s="703"/>
      <c r="QCX2" s="703"/>
      <c r="QCY2" s="703"/>
      <c r="QCZ2" s="703"/>
      <c r="QDA2" s="703"/>
      <c r="QDB2" s="703"/>
      <c r="QDC2" s="703"/>
      <c r="QDD2" s="703"/>
      <c r="QDE2" s="703"/>
      <c r="QDF2" s="703"/>
      <c r="QDG2" s="703"/>
      <c r="QDH2" s="703"/>
      <c r="QDI2" s="703"/>
      <c r="QDJ2" s="703"/>
      <c r="QDK2" s="703"/>
      <c r="QDL2" s="703"/>
      <c r="QDM2" s="703"/>
      <c r="QDN2" s="703"/>
      <c r="QDO2" s="703"/>
      <c r="QDP2" s="703"/>
      <c r="QDQ2" s="703"/>
      <c r="QDR2" s="703"/>
      <c r="QDS2" s="703"/>
      <c r="QDT2" s="703"/>
      <c r="QDU2" s="703"/>
      <c r="QDV2" s="703"/>
      <c r="QDW2" s="703"/>
      <c r="QDX2" s="703"/>
      <c r="QDY2" s="703"/>
      <c r="QDZ2" s="703"/>
      <c r="QEA2" s="703"/>
      <c r="QEB2" s="703"/>
      <c r="QEC2" s="703"/>
      <c r="QED2" s="703"/>
      <c r="QEE2" s="703"/>
      <c r="QEF2" s="703"/>
      <c r="QEG2" s="703"/>
      <c r="QEH2" s="703"/>
      <c r="QEI2" s="703"/>
      <c r="QEJ2" s="703"/>
      <c r="QEK2" s="703"/>
      <c r="QEL2" s="703"/>
      <c r="QEM2" s="703"/>
      <c r="QEN2" s="703"/>
      <c r="QEO2" s="703"/>
      <c r="QEP2" s="703"/>
      <c r="QEQ2" s="703"/>
      <c r="QER2" s="703"/>
      <c r="QES2" s="703"/>
      <c r="QET2" s="703"/>
      <c r="QEU2" s="703"/>
      <c r="QEV2" s="703"/>
      <c r="QEW2" s="703"/>
      <c r="QEX2" s="703"/>
      <c r="QEY2" s="703"/>
      <c r="QEZ2" s="703"/>
      <c r="QFA2" s="703"/>
      <c r="QFB2" s="703"/>
      <c r="QFC2" s="703"/>
      <c r="QFD2" s="703"/>
      <c r="QFE2" s="703"/>
      <c r="QFF2" s="703"/>
      <c r="QFG2" s="703"/>
      <c r="QFH2" s="703"/>
      <c r="QFI2" s="703"/>
      <c r="QFJ2" s="703"/>
      <c r="QFK2" s="703"/>
      <c r="QFL2" s="703"/>
      <c r="QFM2" s="703"/>
      <c r="QFN2" s="703"/>
      <c r="QFO2" s="703"/>
      <c r="QFP2" s="703"/>
      <c r="QFQ2" s="703"/>
      <c r="QFR2" s="703"/>
      <c r="QFS2" s="703"/>
      <c r="QFT2" s="703"/>
      <c r="QFU2" s="703"/>
      <c r="QFV2" s="703"/>
      <c r="QFW2" s="703"/>
      <c r="QFX2" s="703"/>
      <c r="QFY2" s="703"/>
      <c r="QFZ2" s="703"/>
      <c r="QGA2" s="703"/>
      <c r="QGB2" s="703"/>
      <c r="QGC2" s="703"/>
      <c r="QGD2" s="703"/>
      <c r="QGE2" s="703"/>
      <c r="QGF2" s="703"/>
      <c r="QGG2" s="703"/>
      <c r="QGH2" s="703"/>
      <c r="QGI2" s="703"/>
      <c r="QGJ2" s="703"/>
      <c r="QGK2" s="703"/>
      <c r="QGL2" s="703"/>
      <c r="QGM2" s="703"/>
      <c r="QGN2" s="703"/>
      <c r="QGO2" s="703"/>
      <c r="QGP2" s="703"/>
      <c r="QGQ2" s="703"/>
      <c r="QGR2" s="703"/>
      <c r="QGS2" s="703"/>
      <c r="QGT2" s="703"/>
      <c r="QGU2" s="703"/>
      <c r="QGV2" s="703"/>
      <c r="QGW2" s="703"/>
      <c r="QGX2" s="703"/>
      <c r="QGY2" s="703"/>
      <c r="QGZ2" s="703"/>
      <c r="QHA2" s="703"/>
      <c r="QHB2" s="703"/>
      <c r="QHC2" s="703"/>
      <c r="QHD2" s="703"/>
      <c r="QHE2" s="703"/>
      <c r="QHF2" s="703"/>
      <c r="QHG2" s="703"/>
      <c r="QHH2" s="703"/>
      <c r="QHI2" s="703"/>
      <c r="QHJ2" s="703"/>
      <c r="QHK2" s="703"/>
      <c r="QHL2" s="703"/>
      <c r="QHM2" s="703"/>
      <c r="QHN2" s="703"/>
      <c r="QHO2" s="703"/>
      <c r="QHP2" s="703"/>
      <c r="QHQ2" s="703"/>
      <c r="QHR2" s="703"/>
      <c r="QHS2" s="703"/>
      <c r="QHT2" s="703"/>
      <c r="QHU2" s="703"/>
      <c r="QHV2" s="703"/>
      <c r="QHW2" s="703"/>
      <c r="QHX2" s="703"/>
      <c r="QHY2" s="703"/>
      <c r="QHZ2" s="703"/>
      <c r="QIA2" s="703"/>
      <c r="QIB2" s="703"/>
      <c r="QIC2" s="703"/>
      <c r="QID2" s="703"/>
      <c r="QIE2" s="703"/>
      <c r="QIF2" s="703"/>
      <c r="QIG2" s="703"/>
      <c r="QIH2" s="703"/>
      <c r="QII2" s="703"/>
      <c r="QIJ2" s="703"/>
      <c r="QIK2" s="703"/>
      <c r="QIL2" s="703"/>
      <c r="QIM2" s="703"/>
      <c r="QIN2" s="703"/>
      <c r="QIO2" s="703"/>
      <c r="QIP2" s="703"/>
      <c r="QIQ2" s="703"/>
      <c r="QIR2" s="703"/>
      <c r="QIS2" s="703"/>
      <c r="QIT2" s="703"/>
      <c r="QIU2" s="703"/>
      <c r="QIV2" s="703"/>
      <c r="QIW2" s="703"/>
      <c r="QIX2" s="703"/>
      <c r="QIY2" s="703"/>
      <c r="QIZ2" s="703"/>
      <c r="QJA2" s="703"/>
      <c r="QJB2" s="703"/>
      <c r="QJC2" s="703"/>
      <c r="QJD2" s="703"/>
      <c r="QJE2" s="703"/>
      <c r="QJF2" s="703"/>
      <c r="QJG2" s="703"/>
      <c r="QJH2" s="703"/>
      <c r="QJI2" s="703"/>
      <c r="QJJ2" s="703"/>
      <c r="QJK2" s="703"/>
      <c r="QJL2" s="703"/>
      <c r="QJM2" s="703"/>
      <c r="QJN2" s="703"/>
      <c r="QJO2" s="703"/>
      <c r="QJP2" s="703"/>
      <c r="QJQ2" s="703"/>
      <c r="QJR2" s="703"/>
      <c r="QJS2" s="703"/>
      <c r="QJT2" s="703"/>
      <c r="QJU2" s="703"/>
      <c r="QJV2" s="703"/>
      <c r="QJW2" s="703"/>
      <c r="QJX2" s="703"/>
      <c r="QJY2" s="703"/>
      <c r="QJZ2" s="703"/>
      <c r="QKA2" s="703"/>
      <c r="QKB2" s="703"/>
      <c r="QKC2" s="703"/>
      <c r="QKD2" s="703"/>
      <c r="QKE2" s="703"/>
      <c r="QKF2" s="703"/>
      <c r="QKG2" s="703"/>
      <c r="QKH2" s="703"/>
      <c r="QKI2" s="703"/>
      <c r="QKJ2" s="703"/>
      <c r="QKK2" s="703"/>
      <c r="QKL2" s="703"/>
      <c r="QKM2" s="703"/>
      <c r="QKN2" s="703"/>
      <c r="QKO2" s="703"/>
      <c r="QKP2" s="703"/>
      <c r="QKQ2" s="703"/>
      <c r="QKR2" s="703"/>
      <c r="QKS2" s="703"/>
      <c r="QKT2" s="703"/>
      <c r="QKU2" s="703"/>
      <c r="QKV2" s="703"/>
      <c r="QKW2" s="703"/>
      <c r="QKX2" s="703"/>
      <c r="QKY2" s="703"/>
      <c r="QKZ2" s="703"/>
      <c r="QLA2" s="703"/>
      <c r="QLB2" s="703"/>
      <c r="QLC2" s="703"/>
      <c r="QLD2" s="703"/>
      <c r="QLE2" s="703"/>
      <c r="QLF2" s="703"/>
      <c r="QLG2" s="703"/>
      <c r="QLH2" s="703"/>
      <c r="QLI2" s="703"/>
      <c r="QLJ2" s="703"/>
      <c r="QLK2" s="703"/>
      <c r="QLL2" s="703"/>
      <c r="QLM2" s="703"/>
      <c r="QLN2" s="703"/>
      <c r="QLO2" s="703"/>
      <c r="QLP2" s="703"/>
      <c r="QLQ2" s="703"/>
      <c r="QLR2" s="703"/>
      <c r="QLS2" s="703"/>
      <c r="QLT2" s="703"/>
      <c r="QLU2" s="703"/>
      <c r="QLV2" s="703"/>
      <c r="QLW2" s="703"/>
      <c r="QLX2" s="703"/>
      <c r="QLY2" s="703"/>
      <c r="QLZ2" s="703"/>
      <c r="QMA2" s="703"/>
      <c r="QMB2" s="703"/>
      <c r="QMC2" s="703"/>
      <c r="QMD2" s="703"/>
      <c r="QME2" s="703"/>
      <c r="QMF2" s="703"/>
      <c r="QMG2" s="703"/>
      <c r="QMH2" s="703"/>
      <c r="QMI2" s="703"/>
      <c r="QMJ2" s="703"/>
      <c r="QMK2" s="703"/>
      <c r="QML2" s="703"/>
      <c r="QMM2" s="703"/>
      <c r="QMN2" s="703"/>
      <c r="QMO2" s="703"/>
      <c r="QMP2" s="703"/>
      <c r="QMQ2" s="703"/>
      <c r="QMR2" s="703"/>
      <c r="QMS2" s="703"/>
      <c r="QMT2" s="703"/>
      <c r="QMU2" s="703"/>
      <c r="QMV2" s="703"/>
      <c r="QMW2" s="703"/>
      <c r="QMX2" s="703"/>
      <c r="QMY2" s="703"/>
      <c r="QMZ2" s="703"/>
      <c r="QNA2" s="703"/>
      <c r="QNB2" s="703"/>
      <c r="QNC2" s="703"/>
      <c r="QND2" s="703"/>
      <c r="QNE2" s="703"/>
      <c r="QNF2" s="703"/>
      <c r="QNG2" s="703"/>
      <c r="QNH2" s="703"/>
      <c r="QNI2" s="703"/>
      <c r="QNJ2" s="703"/>
      <c r="QNK2" s="703"/>
      <c r="QNL2" s="703"/>
      <c r="QNM2" s="703"/>
      <c r="QNN2" s="703"/>
      <c r="QNO2" s="703"/>
      <c r="QNP2" s="703"/>
      <c r="QNQ2" s="703"/>
      <c r="QNR2" s="703"/>
      <c r="QNS2" s="703"/>
      <c r="QNT2" s="703"/>
      <c r="QNU2" s="703"/>
      <c r="QNV2" s="703"/>
      <c r="QNW2" s="703"/>
      <c r="QNX2" s="703"/>
      <c r="QNY2" s="703"/>
      <c r="QNZ2" s="703"/>
      <c r="QOA2" s="703"/>
      <c r="QOB2" s="703"/>
      <c r="QOC2" s="703"/>
      <c r="QOD2" s="703"/>
      <c r="QOE2" s="703"/>
      <c r="QOF2" s="703"/>
      <c r="QOG2" s="703"/>
      <c r="QOH2" s="703"/>
      <c r="QOI2" s="703"/>
      <c r="QOJ2" s="703"/>
      <c r="QOK2" s="703"/>
      <c r="QOL2" s="703"/>
      <c r="QOM2" s="703"/>
      <c r="QON2" s="703"/>
      <c r="QOO2" s="703"/>
      <c r="QOP2" s="703"/>
      <c r="QOQ2" s="703"/>
      <c r="QOR2" s="703"/>
      <c r="QOS2" s="703"/>
      <c r="QOT2" s="703"/>
      <c r="QOU2" s="703"/>
      <c r="QOV2" s="703"/>
      <c r="QOW2" s="703"/>
      <c r="QOX2" s="703"/>
      <c r="QOY2" s="703"/>
      <c r="QOZ2" s="703"/>
      <c r="QPA2" s="703"/>
      <c r="QPB2" s="703"/>
      <c r="QPC2" s="703"/>
      <c r="QPD2" s="703"/>
      <c r="QPE2" s="703"/>
      <c r="QPF2" s="703"/>
      <c r="QPG2" s="703"/>
      <c r="QPH2" s="703"/>
      <c r="QPI2" s="703"/>
      <c r="QPJ2" s="703"/>
      <c r="QPK2" s="703"/>
      <c r="QPL2" s="703"/>
      <c r="QPM2" s="703"/>
      <c r="QPN2" s="703"/>
      <c r="QPO2" s="703"/>
      <c r="QPP2" s="703"/>
      <c r="QPQ2" s="703"/>
      <c r="QPR2" s="703"/>
      <c r="QPS2" s="703"/>
      <c r="QPT2" s="703"/>
      <c r="QPU2" s="703"/>
      <c r="QPV2" s="703"/>
      <c r="QPW2" s="703"/>
      <c r="QPX2" s="703"/>
      <c r="QPY2" s="703"/>
      <c r="QPZ2" s="703"/>
      <c r="QQA2" s="703"/>
      <c r="QQB2" s="703"/>
      <c r="QQC2" s="703"/>
      <c r="QQD2" s="703"/>
      <c r="QQE2" s="703"/>
      <c r="QQF2" s="703"/>
      <c r="QQG2" s="703"/>
      <c r="QQH2" s="703"/>
      <c r="QQI2" s="703"/>
      <c r="QQJ2" s="703"/>
      <c r="QQK2" s="703"/>
      <c r="QQL2" s="703"/>
      <c r="QQM2" s="703"/>
      <c r="QQN2" s="703"/>
      <c r="QQO2" s="703"/>
      <c r="QQP2" s="703"/>
      <c r="QQQ2" s="703"/>
      <c r="QQR2" s="703"/>
      <c r="QQS2" s="703"/>
      <c r="QQT2" s="703"/>
      <c r="QQU2" s="703"/>
      <c r="QQV2" s="703"/>
      <c r="QQW2" s="703"/>
      <c r="QQX2" s="703"/>
      <c r="QQY2" s="703"/>
      <c r="QQZ2" s="703"/>
      <c r="QRA2" s="703"/>
      <c r="QRB2" s="703"/>
      <c r="QRC2" s="703"/>
      <c r="QRD2" s="703"/>
      <c r="QRE2" s="703"/>
      <c r="QRF2" s="703"/>
      <c r="QRG2" s="703"/>
      <c r="QRH2" s="703"/>
      <c r="QRI2" s="703"/>
      <c r="QRJ2" s="703"/>
      <c r="QRK2" s="703"/>
      <c r="QRL2" s="703"/>
      <c r="QRM2" s="703"/>
      <c r="QRN2" s="703"/>
      <c r="QRO2" s="703"/>
      <c r="QRP2" s="703"/>
      <c r="QRQ2" s="703"/>
      <c r="QRR2" s="703"/>
      <c r="QRS2" s="703"/>
      <c r="QRT2" s="703"/>
      <c r="QRU2" s="703"/>
      <c r="QRV2" s="703"/>
      <c r="QRW2" s="703"/>
      <c r="QRX2" s="703"/>
      <c r="QRY2" s="703"/>
      <c r="QRZ2" s="703"/>
      <c r="QSA2" s="703"/>
      <c r="QSB2" s="703"/>
      <c r="QSC2" s="703"/>
      <c r="QSD2" s="703"/>
      <c r="QSE2" s="703"/>
      <c r="QSF2" s="703"/>
      <c r="QSG2" s="703"/>
      <c r="QSH2" s="703"/>
      <c r="QSI2" s="703"/>
      <c r="QSJ2" s="703"/>
      <c r="QSK2" s="703"/>
      <c r="QSL2" s="703"/>
      <c r="QSM2" s="703"/>
      <c r="QSN2" s="703"/>
      <c r="QSO2" s="703"/>
      <c r="QSP2" s="703"/>
      <c r="QSQ2" s="703"/>
      <c r="QSR2" s="703"/>
      <c r="QSS2" s="703"/>
      <c r="QST2" s="703"/>
      <c r="QSU2" s="703"/>
      <c r="QSV2" s="703"/>
      <c r="QSW2" s="703"/>
      <c r="QSX2" s="703"/>
      <c r="QSY2" s="703"/>
      <c r="QSZ2" s="703"/>
      <c r="QTA2" s="703"/>
      <c r="QTB2" s="703"/>
      <c r="QTC2" s="703"/>
      <c r="QTD2" s="703"/>
      <c r="QTE2" s="703"/>
      <c r="QTF2" s="703"/>
      <c r="QTG2" s="703"/>
      <c r="QTH2" s="703"/>
      <c r="QTI2" s="703"/>
      <c r="QTJ2" s="703"/>
      <c r="QTK2" s="703"/>
      <c r="QTL2" s="703"/>
      <c r="QTM2" s="703"/>
      <c r="QTN2" s="703"/>
      <c r="QTO2" s="703"/>
      <c r="QTP2" s="703"/>
      <c r="QTQ2" s="703"/>
      <c r="QTR2" s="703"/>
      <c r="QTS2" s="703"/>
      <c r="QTT2" s="703"/>
      <c r="QTU2" s="703"/>
      <c r="QTV2" s="703"/>
      <c r="QTW2" s="703"/>
      <c r="QTX2" s="703"/>
      <c r="QTY2" s="703"/>
      <c r="QTZ2" s="703"/>
      <c r="QUA2" s="703"/>
      <c r="QUB2" s="703"/>
      <c r="QUC2" s="703"/>
      <c r="QUD2" s="703"/>
      <c r="QUE2" s="703"/>
      <c r="QUF2" s="703"/>
      <c r="QUG2" s="703"/>
      <c r="QUH2" s="703"/>
      <c r="QUI2" s="703"/>
      <c r="QUJ2" s="703"/>
      <c r="QUK2" s="703"/>
      <c r="QUL2" s="703"/>
      <c r="QUM2" s="703"/>
      <c r="QUN2" s="703"/>
      <c r="QUO2" s="703"/>
      <c r="QUP2" s="703"/>
      <c r="QUQ2" s="703"/>
      <c r="QUR2" s="703"/>
      <c r="QUS2" s="703"/>
      <c r="QUT2" s="703"/>
      <c r="QUU2" s="703"/>
      <c r="QUV2" s="703"/>
      <c r="QUW2" s="703"/>
      <c r="QUX2" s="703"/>
      <c r="QUY2" s="703"/>
      <c r="QUZ2" s="703"/>
      <c r="QVA2" s="703"/>
      <c r="QVB2" s="703"/>
      <c r="QVC2" s="703"/>
      <c r="QVD2" s="703"/>
      <c r="QVE2" s="703"/>
      <c r="QVF2" s="703"/>
      <c r="QVG2" s="703"/>
      <c r="QVH2" s="703"/>
      <c r="QVI2" s="703"/>
      <c r="QVJ2" s="703"/>
      <c r="QVK2" s="703"/>
      <c r="QVL2" s="703"/>
      <c r="QVM2" s="703"/>
      <c r="QVN2" s="703"/>
      <c r="QVO2" s="703"/>
      <c r="QVP2" s="703"/>
      <c r="QVQ2" s="703"/>
      <c r="QVR2" s="703"/>
      <c r="QVS2" s="703"/>
      <c r="QVT2" s="703"/>
      <c r="QVU2" s="703"/>
      <c r="QVV2" s="703"/>
      <c r="QVW2" s="703"/>
      <c r="QVX2" s="703"/>
      <c r="QVY2" s="703"/>
      <c r="QVZ2" s="703"/>
      <c r="QWA2" s="703"/>
      <c r="QWB2" s="703"/>
      <c r="QWC2" s="703"/>
      <c r="QWD2" s="703"/>
      <c r="QWE2" s="703"/>
      <c r="QWF2" s="703"/>
      <c r="QWG2" s="703"/>
      <c r="QWH2" s="703"/>
      <c r="QWI2" s="703"/>
      <c r="QWJ2" s="703"/>
      <c r="QWK2" s="703"/>
      <c r="QWL2" s="703"/>
      <c r="QWM2" s="703"/>
      <c r="QWN2" s="703"/>
      <c r="QWO2" s="703"/>
      <c r="QWP2" s="703"/>
      <c r="QWQ2" s="703"/>
      <c r="QWR2" s="703"/>
      <c r="QWS2" s="703"/>
      <c r="QWT2" s="703"/>
      <c r="QWU2" s="703"/>
      <c r="QWV2" s="703"/>
      <c r="QWW2" s="703"/>
      <c r="QWX2" s="703"/>
      <c r="QWY2" s="703"/>
      <c r="QWZ2" s="703"/>
      <c r="QXA2" s="703"/>
      <c r="QXB2" s="703"/>
      <c r="QXC2" s="703"/>
      <c r="QXD2" s="703"/>
      <c r="QXE2" s="703"/>
      <c r="QXF2" s="703"/>
      <c r="QXG2" s="703"/>
      <c r="QXH2" s="703"/>
      <c r="QXI2" s="703"/>
      <c r="QXJ2" s="703"/>
      <c r="QXK2" s="703"/>
      <c r="QXL2" s="703"/>
      <c r="QXM2" s="703"/>
      <c r="QXN2" s="703"/>
      <c r="QXO2" s="703"/>
      <c r="QXP2" s="703"/>
      <c r="QXQ2" s="703"/>
      <c r="QXR2" s="703"/>
      <c r="QXS2" s="703"/>
      <c r="QXT2" s="703"/>
      <c r="QXU2" s="703"/>
      <c r="QXV2" s="703"/>
      <c r="QXW2" s="703"/>
      <c r="QXX2" s="703"/>
      <c r="QXY2" s="703"/>
      <c r="QXZ2" s="703"/>
      <c r="QYA2" s="703"/>
      <c r="QYB2" s="703"/>
      <c r="QYC2" s="703"/>
      <c r="QYD2" s="703"/>
      <c r="QYE2" s="703"/>
      <c r="QYF2" s="703"/>
      <c r="QYG2" s="703"/>
      <c r="QYH2" s="703"/>
      <c r="QYI2" s="703"/>
      <c r="QYJ2" s="703"/>
      <c r="QYK2" s="703"/>
      <c r="QYL2" s="703"/>
      <c r="QYM2" s="703"/>
      <c r="QYN2" s="703"/>
      <c r="QYO2" s="703"/>
      <c r="QYP2" s="703"/>
      <c r="QYQ2" s="703"/>
      <c r="QYR2" s="703"/>
      <c r="QYS2" s="703"/>
      <c r="QYT2" s="703"/>
      <c r="QYU2" s="703"/>
      <c r="QYV2" s="703"/>
      <c r="QYW2" s="703"/>
      <c r="QYX2" s="703"/>
      <c r="QYY2" s="703"/>
      <c r="QYZ2" s="703"/>
      <c r="QZA2" s="703"/>
      <c r="QZB2" s="703"/>
      <c r="QZC2" s="703"/>
      <c r="QZD2" s="703"/>
      <c r="QZE2" s="703"/>
      <c r="QZF2" s="703"/>
      <c r="QZG2" s="703"/>
      <c r="QZH2" s="703"/>
      <c r="QZI2" s="703"/>
      <c r="QZJ2" s="703"/>
      <c r="QZK2" s="703"/>
      <c r="QZL2" s="703"/>
      <c r="QZM2" s="703"/>
      <c r="QZN2" s="703"/>
      <c r="QZO2" s="703"/>
      <c r="QZP2" s="703"/>
      <c r="QZQ2" s="703"/>
      <c r="QZR2" s="703"/>
      <c r="QZS2" s="703"/>
      <c r="QZT2" s="703"/>
      <c r="QZU2" s="703"/>
      <c r="QZV2" s="703"/>
      <c r="QZW2" s="703"/>
      <c r="QZX2" s="703"/>
      <c r="QZY2" s="703"/>
      <c r="QZZ2" s="703"/>
      <c r="RAA2" s="703"/>
      <c r="RAB2" s="703"/>
      <c r="RAC2" s="703"/>
      <c r="RAD2" s="703"/>
      <c r="RAE2" s="703"/>
      <c r="RAF2" s="703"/>
      <c r="RAG2" s="703"/>
      <c r="RAH2" s="703"/>
      <c r="RAI2" s="703"/>
      <c r="RAJ2" s="703"/>
      <c r="RAK2" s="703"/>
      <c r="RAL2" s="703"/>
      <c r="RAM2" s="703"/>
      <c r="RAN2" s="703"/>
      <c r="RAO2" s="703"/>
      <c r="RAP2" s="703"/>
      <c r="RAQ2" s="703"/>
      <c r="RAR2" s="703"/>
      <c r="RAS2" s="703"/>
      <c r="RAT2" s="703"/>
      <c r="RAU2" s="703"/>
      <c r="RAV2" s="703"/>
      <c r="RAW2" s="703"/>
      <c r="RAX2" s="703"/>
      <c r="RAY2" s="703"/>
      <c r="RAZ2" s="703"/>
      <c r="RBA2" s="703"/>
      <c r="RBB2" s="703"/>
      <c r="RBC2" s="703"/>
      <c r="RBD2" s="703"/>
      <c r="RBE2" s="703"/>
      <c r="RBF2" s="703"/>
      <c r="RBG2" s="703"/>
      <c r="RBH2" s="703"/>
      <c r="RBI2" s="703"/>
      <c r="RBJ2" s="703"/>
      <c r="RBK2" s="703"/>
      <c r="RBL2" s="703"/>
      <c r="RBM2" s="703"/>
      <c r="RBN2" s="703"/>
      <c r="RBO2" s="703"/>
      <c r="RBP2" s="703"/>
      <c r="RBQ2" s="703"/>
      <c r="RBR2" s="703"/>
      <c r="RBS2" s="703"/>
      <c r="RBT2" s="703"/>
      <c r="RBU2" s="703"/>
      <c r="RBV2" s="703"/>
      <c r="RBW2" s="703"/>
      <c r="RBX2" s="703"/>
      <c r="RBY2" s="703"/>
      <c r="RBZ2" s="703"/>
      <c r="RCA2" s="703"/>
      <c r="RCB2" s="703"/>
      <c r="RCC2" s="703"/>
      <c r="RCD2" s="703"/>
      <c r="RCE2" s="703"/>
      <c r="RCF2" s="703"/>
      <c r="RCG2" s="703"/>
      <c r="RCH2" s="703"/>
      <c r="RCI2" s="703"/>
      <c r="RCJ2" s="703"/>
      <c r="RCK2" s="703"/>
      <c r="RCL2" s="703"/>
      <c r="RCM2" s="703"/>
      <c r="RCN2" s="703"/>
      <c r="RCO2" s="703"/>
      <c r="RCP2" s="703"/>
      <c r="RCQ2" s="703"/>
      <c r="RCR2" s="703"/>
      <c r="RCS2" s="703"/>
      <c r="RCT2" s="703"/>
      <c r="RCU2" s="703"/>
      <c r="RCV2" s="703"/>
      <c r="RCW2" s="703"/>
      <c r="RCX2" s="703"/>
      <c r="RCY2" s="703"/>
      <c r="RCZ2" s="703"/>
      <c r="RDA2" s="703"/>
      <c r="RDB2" s="703"/>
      <c r="RDC2" s="703"/>
      <c r="RDD2" s="703"/>
      <c r="RDE2" s="703"/>
      <c r="RDF2" s="703"/>
      <c r="RDG2" s="703"/>
      <c r="RDH2" s="703"/>
      <c r="RDI2" s="703"/>
      <c r="RDJ2" s="703"/>
      <c r="RDK2" s="703"/>
      <c r="RDL2" s="703"/>
      <c r="RDM2" s="703"/>
      <c r="RDN2" s="703"/>
      <c r="RDO2" s="703"/>
      <c r="RDP2" s="703"/>
      <c r="RDQ2" s="703"/>
      <c r="RDR2" s="703"/>
      <c r="RDS2" s="703"/>
      <c r="RDT2" s="703"/>
      <c r="RDU2" s="703"/>
      <c r="RDV2" s="703"/>
      <c r="RDW2" s="703"/>
      <c r="RDX2" s="703"/>
      <c r="RDY2" s="703"/>
      <c r="RDZ2" s="703"/>
      <c r="REA2" s="703"/>
      <c r="REB2" s="703"/>
      <c r="REC2" s="703"/>
      <c r="RED2" s="703"/>
      <c r="REE2" s="703"/>
      <c r="REF2" s="703"/>
      <c r="REG2" s="703"/>
      <c r="REH2" s="703"/>
      <c r="REI2" s="703"/>
      <c r="REJ2" s="703"/>
      <c r="REK2" s="703"/>
      <c r="REL2" s="703"/>
      <c r="REM2" s="703"/>
      <c r="REN2" s="703"/>
      <c r="REO2" s="703"/>
      <c r="REP2" s="703"/>
      <c r="REQ2" s="703"/>
      <c r="RER2" s="703"/>
      <c r="RES2" s="703"/>
      <c r="RET2" s="703"/>
      <c r="REU2" s="703"/>
      <c r="REV2" s="703"/>
      <c r="REW2" s="703"/>
      <c r="REX2" s="703"/>
      <c r="REY2" s="703"/>
      <c r="REZ2" s="703"/>
      <c r="RFA2" s="703"/>
      <c r="RFB2" s="703"/>
      <c r="RFC2" s="703"/>
      <c r="RFD2" s="703"/>
      <c r="RFE2" s="703"/>
      <c r="RFF2" s="703"/>
      <c r="RFG2" s="703"/>
      <c r="RFH2" s="703"/>
      <c r="RFI2" s="703"/>
      <c r="RFJ2" s="703"/>
      <c r="RFK2" s="703"/>
      <c r="RFL2" s="703"/>
      <c r="RFM2" s="703"/>
      <c r="RFN2" s="703"/>
      <c r="RFO2" s="703"/>
      <c r="RFP2" s="703"/>
      <c r="RFQ2" s="703"/>
      <c r="RFR2" s="703"/>
      <c r="RFS2" s="703"/>
      <c r="RFT2" s="703"/>
      <c r="RFU2" s="703"/>
      <c r="RFV2" s="703"/>
      <c r="RFW2" s="703"/>
      <c r="RFX2" s="703"/>
      <c r="RFY2" s="703"/>
      <c r="RFZ2" s="703"/>
      <c r="RGA2" s="703"/>
      <c r="RGB2" s="703"/>
      <c r="RGC2" s="703"/>
      <c r="RGD2" s="703"/>
      <c r="RGE2" s="703"/>
      <c r="RGF2" s="703"/>
      <c r="RGG2" s="703"/>
      <c r="RGH2" s="703"/>
      <c r="RGI2" s="703"/>
      <c r="RGJ2" s="703"/>
      <c r="RGK2" s="703"/>
      <c r="RGL2" s="703"/>
      <c r="RGM2" s="703"/>
      <c r="RGN2" s="703"/>
      <c r="RGO2" s="703"/>
      <c r="RGP2" s="703"/>
      <c r="RGQ2" s="703"/>
      <c r="RGR2" s="703"/>
      <c r="RGS2" s="703"/>
      <c r="RGT2" s="703"/>
      <c r="RGU2" s="703"/>
      <c r="RGV2" s="703"/>
      <c r="RGW2" s="703"/>
      <c r="RGX2" s="703"/>
      <c r="RGY2" s="703"/>
      <c r="RGZ2" s="703"/>
      <c r="RHA2" s="703"/>
      <c r="RHB2" s="703"/>
      <c r="RHC2" s="703"/>
      <c r="RHD2" s="703"/>
      <c r="RHE2" s="703"/>
      <c r="RHF2" s="703"/>
      <c r="RHG2" s="703"/>
      <c r="RHH2" s="703"/>
      <c r="RHI2" s="703"/>
      <c r="RHJ2" s="703"/>
      <c r="RHK2" s="703"/>
      <c r="RHL2" s="703"/>
      <c r="RHM2" s="703"/>
      <c r="RHN2" s="703"/>
      <c r="RHO2" s="703"/>
      <c r="RHP2" s="703"/>
      <c r="RHQ2" s="703"/>
      <c r="RHR2" s="703"/>
      <c r="RHS2" s="703"/>
      <c r="RHT2" s="703"/>
      <c r="RHU2" s="703"/>
      <c r="RHV2" s="703"/>
      <c r="RHW2" s="703"/>
      <c r="RHX2" s="703"/>
      <c r="RHY2" s="703"/>
      <c r="RHZ2" s="703"/>
      <c r="RIA2" s="703"/>
      <c r="RIB2" s="703"/>
      <c r="RIC2" s="703"/>
      <c r="RID2" s="703"/>
      <c r="RIE2" s="703"/>
      <c r="RIF2" s="703"/>
      <c r="RIG2" s="703"/>
      <c r="RIH2" s="703"/>
      <c r="RII2" s="703"/>
      <c r="RIJ2" s="703"/>
      <c r="RIK2" s="703"/>
      <c r="RIL2" s="703"/>
      <c r="RIM2" s="703"/>
      <c r="RIN2" s="703"/>
      <c r="RIO2" s="703"/>
      <c r="RIP2" s="703"/>
      <c r="RIQ2" s="703"/>
      <c r="RIR2" s="703"/>
      <c r="RIS2" s="703"/>
      <c r="RIT2" s="703"/>
      <c r="RIU2" s="703"/>
      <c r="RIV2" s="703"/>
      <c r="RIW2" s="703"/>
      <c r="RIX2" s="703"/>
      <c r="RIY2" s="703"/>
      <c r="RIZ2" s="703"/>
      <c r="RJA2" s="703"/>
      <c r="RJB2" s="703"/>
      <c r="RJC2" s="703"/>
      <c r="RJD2" s="703"/>
      <c r="RJE2" s="703"/>
      <c r="RJF2" s="703"/>
      <c r="RJG2" s="703"/>
      <c r="RJH2" s="703"/>
      <c r="RJI2" s="703"/>
      <c r="RJJ2" s="703"/>
      <c r="RJK2" s="703"/>
      <c r="RJL2" s="703"/>
      <c r="RJM2" s="703"/>
      <c r="RJN2" s="703"/>
      <c r="RJO2" s="703"/>
      <c r="RJP2" s="703"/>
      <c r="RJQ2" s="703"/>
      <c r="RJR2" s="703"/>
      <c r="RJS2" s="703"/>
      <c r="RJT2" s="703"/>
      <c r="RJU2" s="703"/>
      <c r="RJV2" s="703"/>
      <c r="RJW2" s="703"/>
      <c r="RJX2" s="703"/>
      <c r="RJY2" s="703"/>
      <c r="RJZ2" s="703"/>
      <c r="RKA2" s="703"/>
      <c r="RKB2" s="703"/>
      <c r="RKC2" s="703"/>
      <c r="RKD2" s="703"/>
      <c r="RKE2" s="703"/>
      <c r="RKF2" s="703"/>
      <c r="RKG2" s="703"/>
      <c r="RKH2" s="703"/>
      <c r="RKI2" s="703"/>
      <c r="RKJ2" s="703"/>
      <c r="RKK2" s="703"/>
      <c r="RKL2" s="703"/>
      <c r="RKM2" s="703"/>
      <c r="RKN2" s="703"/>
      <c r="RKO2" s="703"/>
      <c r="RKP2" s="703"/>
      <c r="RKQ2" s="703"/>
      <c r="RKR2" s="703"/>
      <c r="RKS2" s="703"/>
      <c r="RKT2" s="703"/>
      <c r="RKU2" s="703"/>
      <c r="RKV2" s="703"/>
      <c r="RKW2" s="703"/>
      <c r="RKX2" s="703"/>
      <c r="RKY2" s="703"/>
      <c r="RKZ2" s="703"/>
      <c r="RLA2" s="703"/>
      <c r="RLB2" s="703"/>
      <c r="RLC2" s="703"/>
      <c r="RLD2" s="703"/>
      <c r="RLE2" s="703"/>
      <c r="RLF2" s="703"/>
      <c r="RLG2" s="703"/>
      <c r="RLH2" s="703"/>
      <c r="RLI2" s="703"/>
      <c r="RLJ2" s="703"/>
      <c r="RLK2" s="703"/>
      <c r="RLL2" s="703"/>
      <c r="RLM2" s="703"/>
      <c r="RLN2" s="703"/>
      <c r="RLO2" s="703"/>
      <c r="RLP2" s="703"/>
      <c r="RLQ2" s="703"/>
      <c r="RLR2" s="703"/>
      <c r="RLS2" s="703"/>
      <c r="RLT2" s="703"/>
      <c r="RLU2" s="703"/>
      <c r="RLV2" s="703"/>
      <c r="RLW2" s="703"/>
      <c r="RLX2" s="703"/>
      <c r="RLY2" s="703"/>
      <c r="RLZ2" s="703"/>
      <c r="RMA2" s="703"/>
      <c r="RMB2" s="703"/>
      <c r="RMC2" s="703"/>
      <c r="RMD2" s="703"/>
      <c r="RME2" s="703"/>
      <c r="RMF2" s="703"/>
      <c r="RMG2" s="703"/>
      <c r="RMH2" s="703"/>
      <c r="RMI2" s="703"/>
      <c r="RMJ2" s="703"/>
      <c r="RMK2" s="703"/>
      <c r="RML2" s="703"/>
      <c r="RMM2" s="703"/>
      <c r="RMN2" s="703"/>
      <c r="RMO2" s="703"/>
      <c r="RMP2" s="703"/>
      <c r="RMQ2" s="703"/>
      <c r="RMR2" s="703"/>
      <c r="RMS2" s="703"/>
      <c r="RMT2" s="703"/>
      <c r="RMU2" s="703"/>
      <c r="RMV2" s="703"/>
      <c r="RMW2" s="703"/>
      <c r="RMX2" s="703"/>
      <c r="RMY2" s="703"/>
      <c r="RMZ2" s="703"/>
      <c r="RNA2" s="703"/>
      <c r="RNB2" s="703"/>
      <c r="RNC2" s="703"/>
      <c r="RND2" s="703"/>
      <c r="RNE2" s="703"/>
      <c r="RNF2" s="703"/>
      <c r="RNG2" s="703"/>
      <c r="RNH2" s="703"/>
      <c r="RNI2" s="703"/>
      <c r="RNJ2" s="703"/>
      <c r="RNK2" s="703"/>
      <c r="RNL2" s="703"/>
      <c r="RNM2" s="703"/>
      <c r="RNN2" s="703"/>
      <c r="RNO2" s="703"/>
      <c r="RNP2" s="703"/>
      <c r="RNQ2" s="703"/>
      <c r="RNR2" s="703"/>
      <c r="RNS2" s="703"/>
      <c r="RNT2" s="703"/>
      <c r="RNU2" s="703"/>
      <c r="RNV2" s="703"/>
      <c r="RNW2" s="703"/>
      <c r="RNX2" s="703"/>
      <c r="RNY2" s="703"/>
      <c r="RNZ2" s="703"/>
      <c r="ROA2" s="703"/>
      <c r="ROB2" s="703"/>
      <c r="ROC2" s="703"/>
      <c r="ROD2" s="703"/>
      <c r="ROE2" s="703"/>
      <c r="ROF2" s="703"/>
      <c r="ROG2" s="703"/>
      <c r="ROH2" s="703"/>
      <c r="ROI2" s="703"/>
      <c r="ROJ2" s="703"/>
      <c r="ROK2" s="703"/>
      <c r="ROL2" s="703"/>
      <c r="ROM2" s="703"/>
      <c r="RON2" s="703"/>
      <c r="ROO2" s="703"/>
      <c r="ROP2" s="703"/>
      <c r="ROQ2" s="703"/>
      <c r="ROR2" s="703"/>
      <c r="ROS2" s="703"/>
      <c r="ROT2" s="703"/>
      <c r="ROU2" s="703"/>
      <c r="ROV2" s="703"/>
      <c r="ROW2" s="703"/>
      <c r="ROX2" s="703"/>
      <c r="ROY2" s="703"/>
      <c r="ROZ2" s="703"/>
      <c r="RPA2" s="703"/>
      <c r="RPB2" s="703"/>
      <c r="RPC2" s="703"/>
      <c r="RPD2" s="703"/>
      <c r="RPE2" s="703"/>
      <c r="RPF2" s="703"/>
      <c r="RPG2" s="703"/>
      <c r="RPH2" s="703"/>
      <c r="RPI2" s="703"/>
      <c r="RPJ2" s="703"/>
      <c r="RPK2" s="703"/>
      <c r="RPL2" s="703"/>
      <c r="RPM2" s="703"/>
      <c r="RPN2" s="703"/>
      <c r="RPO2" s="703"/>
      <c r="RPP2" s="703"/>
      <c r="RPQ2" s="703"/>
      <c r="RPR2" s="703"/>
      <c r="RPS2" s="703"/>
      <c r="RPT2" s="703"/>
      <c r="RPU2" s="703"/>
      <c r="RPV2" s="703"/>
      <c r="RPW2" s="703"/>
      <c r="RPX2" s="703"/>
      <c r="RPY2" s="703"/>
      <c r="RPZ2" s="703"/>
      <c r="RQA2" s="703"/>
      <c r="RQB2" s="703"/>
      <c r="RQC2" s="703"/>
      <c r="RQD2" s="703"/>
      <c r="RQE2" s="703"/>
      <c r="RQF2" s="703"/>
      <c r="RQG2" s="703"/>
      <c r="RQH2" s="703"/>
      <c r="RQI2" s="703"/>
      <c r="RQJ2" s="703"/>
      <c r="RQK2" s="703"/>
      <c r="RQL2" s="703"/>
      <c r="RQM2" s="703"/>
      <c r="RQN2" s="703"/>
      <c r="RQO2" s="703"/>
      <c r="RQP2" s="703"/>
      <c r="RQQ2" s="703"/>
      <c r="RQR2" s="703"/>
      <c r="RQS2" s="703"/>
      <c r="RQT2" s="703"/>
      <c r="RQU2" s="703"/>
      <c r="RQV2" s="703"/>
      <c r="RQW2" s="703"/>
      <c r="RQX2" s="703"/>
      <c r="RQY2" s="703"/>
      <c r="RQZ2" s="703"/>
      <c r="RRA2" s="703"/>
      <c r="RRB2" s="703"/>
      <c r="RRC2" s="703"/>
      <c r="RRD2" s="703"/>
      <c r="RRE2" s="703"/>
      <c r="RRF2" s="703"/>
      <c r="RRG2" s="703"/>
      <c r="RRH2" s="703"/>
      <c r="RRI2" s="703"/>
      <c r="RRJ2" s="703"/>
      <c r="RRK2" s="703"/>
      <c r="RRL2" s="703"/>
      <c r="RRM2" s="703"/>
      <c r="RRN2" s="703"/>
      <c r="RRO2" s="703"/>
      <c r="RRP2" s="703"/>
      <c r="RRQ2" s="703"/>
      <c r="RRR2" s="703"/>
      <c r="RRS2" s="703"/>
      <c r="RRT2" s="703"/>
      <c r="RRU2" s="703"/>
      <c r="RRV2" s="703"/>
      <c r="RRW2" s="703"/>
      <c r="RRX2" s="703"/>
      <c r="RRY2" s="703"/>
      <c r="RRZ2" s="703"/>
      <c r="RSA2" s="703"/>
      <c r="RSB2" s="703"/>
      <c r="RSC2" s="703"/>
      <c r="RSD2" s="703"/>
      <c r="RSE2" s="703"/>
      <c r="RSF2" s="703"/>
      <c r="RSG2" s="703"/>
      <c r="RSH2" s="703"/>
      <c r="RSI2" s="703"/>
      <c r="RSJ2" s="703"/>
      <c r="RSK2" s="703"/>
      <c r="RSL2" s="703"/>
      <c r="RSM2" s="703"/>
      <c r="RSN2" s="703"/>
      <c r="RSO2" s="703"/>
      <c r="RSP2" s="703"/>
      <c r="RSQ2" s="703"/>
      <c r="RSR2" s="703"/>
      <c r="RSS2" s="703"/>
      <c r="RST2" s="703"/>
      <c r="RSU2" s="703"/>
      <c r="RSV2" s="703"/>
      <c r="RSW2" s="703"/>
      <c r="RSX2" s="703"/>
      <c r="RSY2" s="703"/>
      <c r="RSZ2" s="703"/>
      <c r="RTA2" s="703"/>
      <c r="RTB2" s="703"/>
      <c r="RTC2" s="703"/>
      <c r="RTD2" s="703"/>
      <c r="RTE2" s="703"/>
      <c r="RTF2" s="703"/>
      <c r="RTG2" s="703"/>
      <c r="RTH2" s="703"/>
      <c r="RTI2" s="703"/>
      <c r="RTJ2" s="703"/>
      <c r="RTK2" s="703"/>
      <c r="RTL2" s="703"/>
      <c r="RTM2" s="703"/>
      <c r="RTN2" s="703"/>
      <c r="RTO2" s="703"/>
      <c r="RTP2" s="703"/>
      <c r="RTQ2" s="703"/>
      <c r="RTR2" s="703"/>
      <c r="RTS2" s="703"/>
      <c r="RTT2" s="703"/>
      <c r="RTU2" s="703"/>
      <c r="RTV2" s="703"/>
      <c r="RTW2" s="703"/>
      <c r="RTX2" s="703"/>
      <c r="RTY2" s="703"/>
      <c r="RTZ2" s="703"/>
      <c r="RUA2" s="703"/>
      <c r="RUB2" s="703"/>
      <c r="RUC2" s="703"/>
      <c r="RUD2" s="703"/>
      <c r="RUE2" s="703"/>
      <c r="RUF2" s="703"/>
      <c r="RUG2" s="703"/>
      <c r="RUH2" s="703"/>
      <c r="RUI2" s="703"/>
      <c r="RUJ2" s="703"/>
      <c r="RUK2" s="703"/>
      <c r="RUL2" s="703"/>
      <c r="RUM2" s="703"/>
      <c r="RUN2" s="703"/>
      <c r="RUO2" s="703"/>
      <c r="RUP2" s="703"/>
      <c r="RUQ2" s="703"/>
      <c r="RUR2" s="703"/>
      <c r="RUS2" s="703"/>
      <c r="RUT2" s="703"/>
      <c r="RUU2" s="703"/>
      <c r="RUV2" s="703"/>
      <c r="RUW2" s="703"/>
      <c r="RUX2" s="703"/>
      <c r="RUY2" s="703"/>
      <c r="RUZ2" s="703"/>
      <c r="RVA2" s="703"/>
      <c r="RVB2" s="703"/>
      <c r="RVC2" s="703"/>
      <c r="RVD2" s="703"/>
      <c r="RVE2" s="703"/>
      <c r="RVF2" s="703"/>
      <c r="RVG2" s="703"/>
      <c r="RVH2" s="703"/>
      <c r="RVI2" s="703"/>
      <c r="RVJ2" s="703"/>
      <c r="RVK2" s="703"/>
      <c r="RVL2" s="703"/>
      <c r="RVM2" s="703"/>
      <c r="RVN2" s="703"/>
      <c r="RVO2" s="703"/>
      <c r="RVP2" s="703"/>
      <c r="RVQ2" s="703"/>
      <c r="RVR2" s="703"/>
      <c r="RVS2" s="703"/>
      <c r="RVT2" s="703"/>
      <c r="RVU2" s="703"/>
      <c r="RVV2" s="703"/>
      <c r="RVW2" s="703"/>
      <c r="RVX2" s="703"/>
      <c r="RVY2" s="703"/>
      <c r="RVZ2" s="703"/>
      <c r="RWA2" s="703"/>
      <c r="RWB2" s="703"/>
      <c r="RWC2" s="703"/>
      <c r="RWD2" s="703"/>
      <c r="RWE2" s="703"/>
      <c r="RWF2" s="703"/>
      <c r="RWG2" s="703"/>
      <c r="RWH2" s="703"/>
      <c r="RWI2" s="703"/>
      <c r="RWJ2" s="703"/>
      <c r="RWK2" s="703"/>
      <c r="RWL2" s="703"/>
      <c r="RWM2" s="703"/>
      <c r="RWN2" s="703"/>
      <c r="RWO2" s="703"/>
      <c r="RWP2" s="703"/>
      <c r="RWQ2" s="703"/>
      <c r="RWR2" s="703"/>
      <c r="RWS2" s="703"/>
      <c r="RWT2" s="703"/>
      <c r="RWU2" s="703"/>
      <c r="RWV2" s="703"/>
      <c r="RWW2" s="703"/>
      <c r="RWX2" s="703"/>
      <c r="RWY2" s="703"/>
      <c r="RWZ2" s="703"/>
      <c r="RXA2" s="703"/>
      <c r="RXB2" s="703"/>
      <c r="RXC2" s="703"/>
      <c r="RXD2" s="703"/>
      <c r="RXE2" s="703"/>
      <c r="RXF2" s="703"/>
      <c r="RXG2" s="703"/>
      <c r="RXH2" s="703"/>
      <c r="RXI2" s="703"/>
      <c r="RXJ2" s="703"/>
      <c r="RXK2" s="703"/>
      <c r="RXL2" s="703"/>
      <c r="RXM2" s="703"/>
      <c r="RXN2" s="703"/>
      <c r="RXO2" s="703"/>
      <c r="RXP2" s="703"/>
      <c r="RXQ2" s="703"/>
      <c r="RXR2" s="703"/>
      <c r="RXS2" s="703"/>
      <c r="RXT2" s="703"/>
      <c r="RXU2" s="703"/>
      <c r="RXV2" s="703"/>
      <c r="RXW2" s="703"/>
      <c r="RXX2" s="703"/>
      <c r="RXY2" s="703"/>
      <c r="RXZ2" s="703"/>
      <c r="RYA2" s="703"/>
      <c r="RYB2" s="703"/>
      <c r="RYC2" s="703"/>
      <c r="RYD2" s="703"/>
      <c r="RYE2" s="703"/>
      <c r="RYF2" s="703"/>
      <c r="RYG2" s="703"/>
      <c r="RYH2" s="703"/>
      <c r="RYI2" s="703"/>
      <c r="RYJ2" s="703"/>
      <c r="RYK2" s="703"/>
      <c r="RYL2" s="703"/>
      <c r="RYM2" s="703"/>
      <c r="RYN2" s="703"/>
      <c r="RYO2" s="703"/>
      <c r="RYP2" s="703"/>
      <c r="RYQ2" s="703"/>
      <c r="RYR2" s="703"/>
      <c r="RYS2" s="703"/>
      <c r="RYT2" s="703"/>
      <c r="RYU2" s="703"/>
      <c r="RYV2" s="703"/>
      <c r="RYW2" s="703"/>
      <c r="RYX2" s="703"/>
      <c r="RYY2" s="703"/>
      <c r="RYZ2" s="703"/>
      <c r="RZA2" s="703"/>
      <c r="RZB2" s="703"/>
      <c r="RZC2" s="703"/>
      <c r="RZD2" s="703"/>
      <c r="RZE2" s="703"/>
      <c r="RZF2" s="703"/>
      <c r="RZG2" s="703"/>
      <c r="RZH2" s="703"/>
      <c r="RZI2" s="703"/>
      <c r="RZJ2" s="703"/>
      <c r="RZK2" s="703"/>
      <c r="RZL2" s="703"/>
      <c r="RZM2" s="703"/>
      <c r="RZN2" s="703"/>
      <c r="RZO2" s="703"/>
      <c r="RZP2" s="703"/>
      <c r="RZQ2" s="703"/>
      <c r="RZR2" s="703"/>
      <c r="RZS2" s="703"/>
      <c r="RZT2" s="703"/>
      <c r="RZU2" s="703"/>
      <c r="RZV2" s="703"/>
      <c r="RZW2" s="703"/>
      <c r="RZX2" s="703"/>
      <c r="RZY2" s="703"/>
      <c r="RZZ2" s="703"/>
      <c r="SAA2" s="703"/>
      <c r="SAB2" s="703"/>
      <c r="SAC2" s="703"/>
      <c r="SAD2" s="703"/>
      <c r="SAE2" s="703"/>
      <c r="SAF2" s="703"/>
      <c r="SAG2" s="703"/>
      <c r="SAH2" s="703"/>
      <c r="SAI2" s="703"/>
      <c r="SAJ2" s="703"/>
      <c r="SAK2" s="703"/>
      <c r="SAL2" s="703"/>
      <c r="SAM2" s="703"/>
      <c r="SAN2" s="703"/>
      <c r="SAO2" s="703"/>
      <c r="SAP2" s="703"/>
      <c r="SAQ2" s="703"/>
      <c r="SAR2" s="703"/>
      <c r="SAS2" s="703"/>
      <c r="SAT2" s="703"/>
      <c r="SAU2" s="703"/>
      <c r="SAV2" s="703"/>
      <c r="SAW2" s="703"/>
      <c r="SAX2" s="703"/>
      <c r="SAY2" s="703"/>
      <c r="SAZ2" s="703"/>
      <c r="SBA2" s="703"/>
      <c r="SBB2" s="703"/>
      <c r="SBC2" s="703"/>
      <c r="SBD2" s="703"/>
      <c r="SBE2" s="703"/>
      <c r="SBF2" s="703"/>
      <c r="SBG2" s="703"/>
      <c r="SBH2" s="703"/>
      <c r="SBI2" s="703"/>
      <c r="SBJ2" s="703"/>
      <c r="SBK2" s="703"/>
      <c r="SBL2" s="703"/>
      <c r="SBM2" s="703"/>
      <c r="SBN2" s="703"/>
      <c r="SBO2" s="703"/>
      <c r="SBP2" s="703"/>
      <c r="SBQ2" s="703"/>
      <c r="SBR2" s="703"/>
      <c r="SBS2" s="703"/>
      <c r="SBT2" s="703"/>
      <c r="SBU2" s="703"/>
      <c r="SBV2" s="703"/>
      <c r="SBW2" s="703"/>
      <c r="SBX2" s="703"/>
      <c r="SBY2" s="703"/>
      <c r="SBZ2" s="703"/>
      <c r="SCA2" s="703"/>
      <c r="SCB2" s="703"/>
      <c r="SCC2" s="703"/>
      <c r="SCD2" s="703"/>
      <c r="SCE2" s="703"/>
      <c r="SCF2" s="703"/>
      <c r="SCG2" s="703"/>
      <c r="SCH2" s="703"/>
      <c r="SCI2" s="703"/>
      <c r="SCJ2" s="703"/>
      <c r="SCK2" s="703"/>
      <c r="SCL2" s="703"/>
      <c r="SCM2" s="703"/>
      <c r="SCN2" s="703"/>
      <c r="SCO2" s="703"/>
      <c r="SCP2" s="703"/>
      <c r="SCQ2" s="703"/>
      <c r="SCR2" s="703"/>
      <c r="SCS2" s="703"/>
      <c r="SCT2" s="703"/>
      <c r="SCU2" s="703"/>
      <c r="SCV2" s="703"/>
      <c r="SCW2" s="703"/>
      <c r="SCX2" s="703"/>
      <c r="SCY2" s="703"/>
      <c r="SCZ2" s="703"/>
      <c r="SDA2" s="703"/>
      <c r="SDB2" s="703"/>
      <c r="SDC2" s="703"/>
      <c r="SDD2" s="703"/>
      <c r="SDE2" s="703"/>
      <c r="SDF2" s="703"/>
      <c r="SDG2" s="703"/>
      <c r="SDH2" s="703"/>
      <c r="SDI2" s="703"/>
      <c r="SDJ2" s="703"/>
      <c r="SDK2" s="703"/>
      <c r="SDL2" s="703"/>
      <c r="SDM2" s="703"/>
      <c r="SDN2" s="703"/>
      <c r="SDO2" s="703"/>
      <c r="SDP2" s="703"/>
      <c r="SDQ2" s="703"/>
      <c r="SDR2" s="703"/>
      <c r="SDS2" s="703"/>
      <c r="SDT2" s="703"/>
      <c r="SDU2" s="703"/>
      <c r="SDV2" s="703"/>
      <c r="SDW2" s="703"/>
      <c r="SDX2" s="703"/>
      <c r="SDY2" s="703"/>
      <c r="SDZ2" s="703"/>
      <c r="SEA2" s="703"/>
      <c r="SEB2" s="703"/>
      <c r="SEC2" s="703"/>
      <c r="SED2" s="703"/>
      <c r="SEE2" s="703"/>
      <c r="SEF2" s="703"/>
      <c r="SEG2" s="703"/>
      <c r="SEH2" s="703"/>
      <c r="SEI2" s="703"/>
      <c r="SEJ2" s="703"/>
      <c r="SEK2" s="703"/>
      <c r="SEL2" s="703"/>
      <c r="SEM2" s="703"/>
      <c r="SEN2" s="703"/>
      <c r="SEO2" s="703"/>
      <c r="SEP2" s="703"/>
      <c r="SEQ2" s="703"/>
      <c r="SER2" s="703"/>
      <c r="SES2" s="703"/>
      <c r="SET2" s="703"/>
      <c r="SEU2" s="703"/>
      <c r="SEV2" s="703"/>
      <c r="SEW2" s="703"/>
      <c r="SEX2" s="703"/>
      <c r="SEY2" s="703"/>
      <c r="SEZ2" s="703"/>
      <c r="SFA2" s="703"/>
      <c r="SFB2" s="703"/>
      <c r="SFC2" s="703"/>
      <c r="SFD2" s="703"/>
      <c r="SFE2" s="703"/>
      <c r="SFF2" s="703"/>
      <c r="SFG2" s="703"/>
      <c r="SFH2" s="703"/>
      <c r="SFI2" s="703"/>
      <c r="SFJ2" s="703"/>
      <c r="SFK2" s="703"/>
      <c r="SFL2" s="703"/>
      <c r="SFM2" s="703"/>
      <c r="SFN2" s="703"/>
      <c r="SFO2" s="703"/>
      <c r="SFP2" s="703"/>
      <c r="SFQ2" s="703"/>
      <c r="SFR2" s="703"/>
      <c r="SFS2" s="703"/>
      <c r="SFT2" s="703"/>
      <c r="SFU2" s="703"/>
      <c r="SFV2" s="703"/>
      <c r="SFW2" s="703"/>
      <c r="SFX2" s="703"/>
      <c r="SFY2" s="703"/>
      <c r="SFZ2" s="703"/>
      <c r="SGA2" s="703"/>
      <c r="SGB2" s="703"/>
      <c r="SGC2" s="703"/>
      <c r="SGD2" s="703"/>
      <c r="SGE2" s="703"/>
      <c r="SGF2" s="703"/>
      <c r="SGG2" s="703"/>
      <c r="SGH2" s="703"/>
      <c r="SGI2" s="703"/>
      <c r="SGJ2" s="703"/>
      <c r="SGK2" s="703"/>
      <c r="SGL2" s="703"/>
      <c r="SGM2" s="703"/>
      <c r="SGN2" s="703"/>
      <c r="SGO2" s="703"/>
      <c r="SGP2" s="703"/>
      <c r="SGQ2" s="703"/>
      <c r="SGR2" s="703"/>
      <c r="SGS2" s="703"/>
      <c r="SGT2" s="703"/>
      <c r="SGU2" s="703"/>
      <c r="SGV2" s="703"/>
      <c r="SGW2" s="703"/>
      <c r="SGX2" s="703"/>
      <c r="SGY2" s="703"/>
      <c r="SGZ2" s="703"/>
      <c r="SHA2" s="703"/>
      <c r="SHB2" s="703"/>
      <c r="SHC2" s="703"/>
      <c r="SHD2" s="703"/>
      <c r="SHE2" s="703"/>
      <c r="SHF2" s="703"/>
      <c r="SHG2" s="703"/>
      <c r="SHH2" s="703"/>
      <c r="SHI2" s="703"/>
      <c r="SHJ2" s="703"/>
      <c r="SHK2" s="703"/>
      <c r="SHL2" s="703"/>
      <c r="SHM2" s="703"/>
      <c r="SHN2" s="703"/>
      <c r="SHO2" s="703"/>
      <c r="SHP2" s="703"/>
      <c r="SHQ2" s="703"/>
      <c r="SHR2" s="703"/>
      <c r="SHS2" s="703"/>
      <c r="SHT2" s="703"/>
      <c r="SHU2" s="703"/>
      <c r="SHV2" s="703"/>
      <c r="SHW2" s="703"/>
      <c r="SHX2" s="703"/>
      <c r="SHY2" s="703"/>
      <c r="SHZ2" s="703"/>
      <c r="SIA2" s="703"/>
      <c r="SIB2" s="703"/>
      <c r="SIC2" s="703"/>
      <c r="SID2" s="703"/>
      <c r="SIE2" s="703"/>
      <c r="SIF2" s="703"/>
      <c r="SIG2" s="703"/>
      <c r="SIH2" s="703"/>
      <c r="SII2" s="703"/>
      <c r="SIJ2" s="703"/>
      <c r="SIK2" s="703"/>
      <c r="SIL2" s="703"/>
      <c r="SIM2" s="703"/>
      <c r="SIN2" s="703"/>
      <c r="SIO2" s="703"/>
      <c r="SIP2" s="703"/>
      <c r="SIQ2" s="703"/>
      <c r="SIR2" s="703"/>
      <c r="SIS2" s="703"/>
      <c r="SIT2" s="703"/>
      <c r="SIU2" s="703"/>
      <c r="SIV2" s="703"/>
      <c r="SIW2" s="703"/>
      <c r="SIX2" s="703"/>
      <c r="SIY2" s="703"/>
      <c r="SIZ2" s="703"/>
      <c r="SJA2" s="703"/>
      <c r="SJB2" s="703"/>
      <c r="SJC2" s="703"/>
      <c r="SJD2" s="703"/>
      <c r="SJE2" s="703"/>
      <c r="SJF2" s="703"/>
      <c r="SJG2" s="703"/>
      <c r="SJH2" s="703"/>
      <c r="SJI2" s="703"/>
      <c r="SJJ2" s="703"/>
      <c r="SJK2" s="703"/>
      <c r="SJL2" s="703"/>
      <c r="SJM2" s="703"/>
      <c r="SJN2" s="703"/>
      <c r="SJO2" s="703"/>
      <c r="SJP2" s="703"/>
      <c r="SJQ2" s="703"/>
      <c r="SJR2" s="703"/>
      <c r="SJS2" s="703"/>
      <c r="SJT2" s="703"/>
      <c r="SJU2" s="703"/>
      <c r="SJV2" s="703"/>
      <c r="SJW2" s="703"/>
      <c r="SJX2" s="703"/>
      <c r="SJY2" s="703"/>
      <c r="SJZ2" s="703"/>
      <c r="SKA2" s="703"/>
      <c r="SKB2" s="703"/>
      <c r="SKC2" s="703"/>
      <c r="SKD2" s="703"/>
      <c r="SKE2" s="703"/>
      <c r="SKF2" s="703"/>
      <c r="SKG2" s="703"/>
      <c r="SKH2" s="703"/>
      <c r="SKI2" s="703"/>
      <c r="SKJ2" s="703"/>
      <c r="SKK2" s="703"/>
      <c r="SKL2" s="703"/>
      <c r="SKM2" s="703"/>
      <c r="SKN2" s="703"/>
      <c r="SKO2" s="703"/>
      <c r="SKP2" s="703"/>
      <c r="SKQ2" s="703"/>
      <c r="SKR2" s="703"/>
      <c r="SKS2" s="703"/>
      <c r="SKT2" s="703"/>
      <c r="SKU2" s="703"/>
      <c r="SKV2" s="703"/>
      <c r="SKW2" s="703"/>
      <c r="SKX2" s="703"/>
      <c r="SKY2" s="703"/>
      <c r="SKZ2" s="703"/>
      <c r="SLA2" s="703"/>
      <c r="SLB2" s="703"/>
      <c r="SLC2" s="703"/>
      <c r="SLD2" s="703"/>
      <c r="SLE2" s="703"/>
      <c r="SLF2" s="703"/>
      <c r="SLG2" s="703"/>
      <c r="SLH2" s="703"/>
      <c r="SLI2" s="703"/>
      <c r="SLJ2" s="703"/>
      <c r="SLK2" s="703"/>
      <c r="SLL2" s="703"/>
      <c r="SLM2" s="703"/>
      <c r="SLN2" s="703"/>
      <c r="SLO2" s="703"/>
      <c r="SLP2" s="703"/>
      <c r="SLQ2" s="703"/>
      <c r="SLR2" s="703"/>
      <c r="SLS2" s="703"/>
      <c r="SLT2" s="703"/>
      <c r="SLU2" s="703"/>
      <c r="SLV2" s="703"/>
      <c r="SLW2" s="703"/>
      <c r="SLX2" s="703"/>
      <c r="SLY2" s="703"/>
      <c r="SLZ2" s="703"/>
      <c r="SMA2" s="703"/>
      <c r="SMB2" s="703"/>
      <c r="SMC2" s="703"/>
      <c r="SMD2" s="703"/>
      <c r="SME2" s="703"/>
      <c r="SMF2" s="703"/>
      <c r="SMG2" s="703"/>
      <c r="SMH2" s="703"/>
      <c r="SMI2" s="703"/>
      <c r="SMJ2" s="703"/>
      <c r="SMK2" s="703"/>
      <c r="SML2" s="703"/>
      <c r="SMM2" s="703"/>
      <c r="SMN2" s="703"/>
      <c r="SMO2" s="703"/>
      <c r="SMP2" s="703"/>
      <c r="SMQ2" s="703"/>
      <c r="SMR2" s="703"/>
      <c r="SMS2" s="703"/>
      <c r="SMT2" s="703"/>
      <c r="SMU2" s="703"/>
      <c r="SMV2" s="703"/>
      <c r="SMW2" s="703"/>
      <c r="SMX2" s="703"/>
      <c r="SMY2" s="703"/>
      <c r="SMZ2" s="703"/>
      <c r="SNA2" s="703"/>
      <c r="SNB2" s="703"/>
      <c r="SNC2" s="703"/>
      <c r="SND2" s="703"/>
      <c r="SNE2" s="703"/>
      <c r="SNF2" s="703"/>
      <c r="SNG2" s="703"/>
      <c r="SNH2" s="703"/>
      <c r="SNI2" s="703"/>
      <c r="SNJ2" s="703"/>
      <c r="SNK2" s="703"/>
      <c r="SNL2" s="703"/>
      <c r="SNM2" s="703"/>
      <c r="SNN2" s="703"/>
      <c r="SNO2" s="703"/>
      <c r="SNP2" s="703"/>
      <c r="SNQ2" s="703"/>
      <c r="SNR2" s="703"/>
      <c r="SNS2" s="703"/>
      <c r="SNT2" s="703"/>
      <c r="SNU2" s="703"/>
      <c r="SNV2" s="703"/>
      <c r="SNW2" s="703"/>
      <c r="SNX2" s="703"/>
      <c r="SNY2" s="703"/>
      <c r="SNZ2" s="703"/>
      <c r="SOA2" s="703"/>
      <c r="SOB2" s="703"/>
      <c r="SOC2" s="703"/>
      <c r="SOD2" s="703"/>
      <c r="SOE2" s="703"/>
      <c r="SOF2" s="703"/>
      <c r="SOG2" s="703"/>
      <c r="SOH2" s="703"/>
      <c r="SOI2" s="703"/>
      <c r="SOJ2" s="703"/>
      <c r="SOK2" s="703"/>
      <c r="SOL2" s="703"/>
      <c r="SOM2" s="703"/>
      <c r="SON2" s="703"/>
      <c r="SOO2" s="703"/>
      <c r="SOP2" s="703"/>
      <c r="SOQ2" s="703"/>
      <c r="SOR2" s="703"/>
      <c r="SOS2" s="703"/>
      <c r="SOT2" s="703"/>
      <c r="SOU2" s="703"/>
      <c r="SOV2" s="703"/>
      <c r="SOW2" s="703"/>
      <c r="SOX2" s="703"/>
      <c r="SOY2" s="703"/>
      <c r="SOZ2" s="703"/>
      <c r="SPA2" s="703"/>
      <c r="SPB2" s="703"/>
      <c r="SPC2" s="703"/>
      <c r="SPD2" s="703"/>
      <c r="SPE2" s="703"/>
      <c r="SPF2" s="703"/>
      <c r="SPG2" s="703"/>
      <c r="SPH2" s="703"/>
      <c r="SPI2" s="703"/>
      <c r="SPJ2" s="703"/>
      <c r="SPK2" s="703"/>
      <c r="SPL2" s="703"/>
      <c r="SPM2" s="703"/>
      <c r="SPN2" s="703"/>
      <c r="SPO2" s="703"/>
      <c r="SPP2" s="703"/>
      <c r="SPQ2" s="703"/>
      <c r="SPR2" s="703"/>
      <c r="SPS2" s="703"/>
      <c r="SPT2" s="703"/>
      <c r="SPU2" s="703"/>
      <c r="SPV2" s="703"/>
      <c r="SPW2" s="703"/>
      <c r="SPX2" s="703"/>
      <c r="SPY2" s="703"/>
      <c r="SPZ2" s="703"/>
      <c r="SQA2" s="703"/>
      <c r="SQB2" s="703"/>
      <c r="SQC2" s="703"/>
      <c r="SQD2" s="703"/>
      <c r="SQE2" s="703"/>
      <c r="SQF2" s="703"/>
      <c r="SQG2" s="703"/>
      <c r="SQH2" s="703"/>
      <c r="SQI2" s="703"/>
      <c r="SQJ2" s="703"/>
      <c r="SQK2" s="703"/>
      <c r="SQL2" s="703"/>
      <c r="SQM2" s="703"/>
      <c r="SQN2" s="703"/>
      <c r="SQO2" s="703"/>
      <c r="SQP2" s="703"/>
      <c r="SQQ2" s="703"/>
      <c r="SQR2" s="703"/>
      <c r="SQS2" s="703"/>
      <c r="SQT2" s="703"/>
      <c r="SQU2" s="703"/>
      <c r="SQV2" s="703"/>
      <c r="SQW2" s="703"/>
      <c r="SQX2" s="703"/>
      <c r="SQY2" s="703"/>
      <c r="SQZ2" s="703"/>
      <c r="SRA2" s="703"/>
      <c r="SRB2" s="703"/>
      <c r="SRC2" s="703"/>
      <c r="SRD2" s="703"/>
      <c r="SRE2" s="703"/>
      <c r="SRF2" s="703"/>
      <c r="SRG2" s="703"/>
      <c r="SRH2" s="703"/>
      <c r="SRI2" s="703"/>
      <c r="SRJ2" s="703"/>
      <c r="SRK2" s="703"/>
      <c r="SRL2" s="703"/>
      <c r="SRM2" s="703"/>
      <c r="SRN2" s="703"/>
      <c r="SRO2" s="703"/>
      <c r="SRP2" s="703"/>
      <c r="SRQ2" s="703"/>
      <c r="SRR2" s="703"/>
      <c r="SRS2" s="703"/>
      <c r="SRT2" s="703"/>
      <c r="SRU2" s="703"/>
      <c r="SRV2" s="703"/>
      <c r="SRW2" s="703"/>
      <c r="SRX2" s="703"/>
      <c r="SRY2" s="703"/>
      <c r="SRZ2" s="703"/>
      <c r="SSA2" s="703"/>
      <c r="SSB2" s="703"/>
      <c r="SSC2" s="703"/>
      <c r="SSD2" s="703"/>
      <c r="SSE2" s="703"/>
      <c r="SSF2" s="703"/>
      <c r="SSG2" s="703"/>
      <c r="SSH2" s="703"/>
      <c r="SSI2" s="703"/>
      <c r="SSJ2" s="703"/>
      <c r="SSK2" s="703"/>
      <c r="SSL2" s="703"/>
      <c r="SSM2" s="703"/>
      <c r="SSN2" s="703"/>
      <c r="SSO2" s="703"/>
      <c r="SSP2" s="703"/>
      <c r="SSQ2" s="703"/>
      <c r="SSR2" s="703"/>
      <c r="SSS2" s="703"/>
      <c r="SST2" s="703"/>
      <c r="SSU2" s="703"/>
      <c r="SSV2" s="703"/>
      <c r="SSW2" s="703"/>
      <c r="SSX2" s="703"/>
      <c r="SSY2" s="703"/>
      <c r="SSZ2" s="703"/>
      <c r="STA2" s="703"/>
      <c r="STB2" s="703"/>
      <c r="STC2" s="703"/>
      <c r="STD2" s="703"/>
      <c r="STE2" s="703"/>
      <c r="STF2" s="703"/>
      <c r="STG2" s="703"/>
      <c r="STH2" s="703"/>
      <c r="STI2" s="703"/>
      <c r="STJ2" s="703"/>
      <c r="STK2" s="703"/>
      <c r="STL2" s="703"/>
      <c r="STM2" s="703"/>
      <c r="STN2" s="703"/>
      <c r="STO2" s="703"/>
      <c r="STP2" s="703"/>
      <c r="STQ2" s="703"/>
      <c r="STR2" s="703"/>
      <c r="STS2" s="703"/>
      <c r="STT2" s="703"/>
      <c r="STU2" s="703"/>
      <c r="STV2" s="703"/>
      <c r="STW2" s="703"/>
      <c r="STX2" s="703"/>
      <c r="STY2" s="703"/>
      <c r="STZ2" s="703"/>
      <c r="SUA2" s="703"/>
      <c r="SUB2" s="703"/>
      <c r="SUC2" s="703"/>
      <c r="SUD2" s="703"/>
      <c r="SUE2" s="703"/>
      <c r="SUF2" s="703"/>
      <c r="SUG2" s="703"/>
      <c r="SUH2" s="703"/>
      <c r="SUI2" s="703"/>
      <c r="SUJ2" s="703"/>
      <c r="SUK2" s="703"/>
      <c r="SUL2" s="703"/>
      <c r="SUM2" s="703"/>
      <c r="SUN2" s="703"/>
      <c r="SUO2" s="703"/>
      <c r="SUP2" s="703"/>
      <c r="SUQ2" s="703"/>
      <c r="SUR2" s="703"/>
      <c r="SUS2" s="703"/>
      <c r="SUT2" s="703"/>
      <c r="SUU2" s="703"/>
      <c r="SUV2" s="703"/>
      <c r="SUW2" s="703"/>
      <c r="SUX2" s="703"/>
      <c r="SUY2" s="703"/>
      <c r="SUZ2" s="703"/>
      <c r="SVA2" s="703"/>
      <c r="SVB2" s="703"/>
      <c r="SVC2" s="703"/>
      <c r="SVD2" s="703"/>
      <c r="SVE2" s="703"/>
      <c r="SVF2" s="703"/>
      <c r="SVG2" s="703"/>
      <c r="SVH2" s="703"/>
      <c r="SVI2" s="703"/>
      <c r="SVJ2" s="703"/>
      <c r="SVK2" s="703"/>
      <c r="SVL2" s="703"/>
      <c r="SVM2" s="703"/>
      <c r="SVN2" s="703"/>
      <c r="SVO2" s="703"/>
      <c r="SVP2" s="703"/>
      <c r="SVQ2" s="703"/>
      <c r="SVR2" s="703"/>
      <c r="SVS2" s="703"/>
      <c r="SVT2" s="703"/>
      <c r="SVU2" s="703"/>
      <c r="SVV2" s="703"/>
      <c r="SVW2" s="703"/>
      <c r="SVX2" s="703"/>
      <c r="SVY2" s="703"/>
      <c r="SVZ2" s="703"/>
      <c r="SWA2" s="703"/>
      <c r="SWB2" s="703"/>
      <c r="SWC2" s="703"/>
      <c r="SWD2" s="703"/>
      <c r="SWE2" s="703"/>
      <c r="SWF2" s="703"/>
      <c r="SWG2" s="703"/>
      <c r="SWH2" s="703"/>
      <c r="SWI2" s="703"/>
      <c r="SWJ2" s="703"/>
      <c r="SWK2" s="703"/>
      <c r="SWL2" s="703"/>
      <c r="SWM2" s="703"/>
      <c r="SWN2" s="703"/>
      <c r="SWO2" s="703"/>
      <c r="SWP2" s="703"/>
      <c r="SWQ2" s="703"/>
      <c r="SWR2" s="703"/>
      <c r="SWS2" s="703"/>
      <c r="SWT2" s="703"/>
      <c r="SWU2" s="703"/>
      <c r="SWV2" s="703"/>
      <c r="SWW2" s="703"/>
      <c r="SWX2" s="703"/>
      <c r="SWY2" s="703"/>
      <c r="SWZ2" s="703"/>
      <c r="SXA2" s="703"/>
      <c r="SXB2" s="703"/>
      <c r="SXC2" s="703"/>
      <c r="SXD2" s="703"/>
      <c r="SXE2" s="703"/>
      <c r="SXF2" s="703"/>
      <c r="SXG2" s="703"/>
      <c r="SXH2" s="703"/>
      <c r="SXI2" s="703"/>
      <c r="SXJ2" s="703"/>
      <c r="SXK2" s="703"/>
      <c r="SXL2" s="703"/>
      <c r="SXM2" s="703"/>
      <c r="SXN2" s="703"/>
      <c r="SXO2" s="703"/>
      <c r="SXP2" s="703"/>
      <c r="SXQ2" s="703"/>
      <c r="SXR2" s="703"/>
      <c r="SXS2" s="703"/>
      <c r="SXT2" s="703"/>
      <c r="SXU2" s="703"/>
      <c r="SXV2" s="703"/>
      <c r="SXW2" s="703"/>
      <c r="SXX2" s="703"/>
      <c r="SXY2" s="703"/>
      <c r="SXZ2" s="703"/>
      <c r="SYA2" s="703"/>
      <c r="SYB2" s="703"/>
      <c r="SYC2" s="703"/>
      <c r="SYD2" s="703"/>
      <c r="SYE2" s="703"/>
      <c r="SYF2" s="703"/>
      <c r="SYG2" s="703"/>
      <c r="SYH2" s="703"/>
      <c r="SYI2" s="703"/>
      <c r="SYJ2" s="703"/>
      <c r="SYK2" s="703"/>
      <c r="SYL2" s="703"/>
      <c r="SYM2" s="703"/>
      <c r="SYN2" s="703"/>
      <c r="SYO2" s="703"/>
      <c r="SYP2" s="703"/>
      <c r="SYQ2" s="703"/>
      <c r="SYR2" s="703"/>
      <c r="SYS2" s="703"/>
      <c r="SYT2" s="703"/>
      <c r="SYU2" s="703"/>
      <c r="SYV2" s="703"/>
      <c r="SYW2" s="703"/>
      <c r="SYX2" s="703"/>
      <c r="SYY2" s="703"/>
      <c r="SYZ2" s="703"/>
      <c r="SZA2" s="703"/>
      <c r="SZB2" s="703"/>
      <c r="SZC2" s="703"/>
      <c r="SZD2" s="703"/>
      <c r="SZE2" s="703"/>
      <c r="SZF2" s="703"/>
      <c r="SZG2" s="703"/>
      <c r="SZH2" s="703"/>
      <c r="SZI2" s="703"/>
      <c r="SZJ2" s="703"/>
      <c r="SZK2" s="703"/>
      <c r="SZL2" s="703"/>
      <c r="SZM2" s="703"/>
      <c r="SZN2" s="703"/>
      <c r="SZO2" s="703"/>
      <c r="SZP2" s="703"/>
      <c r="SZQ2" s="703"/>
      <c r="SZR2" s="703"/>
      <c r="SZS2" s="703"/>
      <c r="SZT2" s="703"/>
      <c r="SZU2" s="703"/>
      <c r="SZV2" s="703"/>
      <c r="SZW2" s="703"/>
      <c r="SZX2" s="703"/>
      <c r="SZY2" s="703"/>
      <c r="SZZ2" s="703"/>
      <c r="TAA2" s="703"/>
      <c r="TAB2" s="703"/>
      <c r="TAC2" s="703"/>
      <c r="TAD2" s="703"/>
      <c r="TAE2" s="703"/>
      <c r="TAF2" s="703"/>
      <c r="TAG2" s="703"/>
      <c r="TAH2" s="703"/>
      <c r="TAI2" s="703"/>
      <c r="TAJ2" s="703"/>
      <c r="TAK2" s="703"/>
      <c r="TAL2" s="703"/>
      <c r="TAM2" s="703"/>
      <c r="TAN2" s="703"/>
      <c r="TAO2" s="703"/>
      <c r="TAP2" s="703"/>
      <c r="TAQ2" s="703"/>
      <c r="TAR2" s="703"/>
      <c r="TAS2" s="703"/>
      <c r="TAT2" s="703"/>
      <c r="TAU2" s="703"/>
      <c r="TAV2" s="703"/>
      <c r="TAW2" s="703"/>
      <c r="TAX2" s="703"/>
      <c r="TAY2" s="703"/>
      <c r="TAZ2" s="703"/>
      <c r="TBA2" s="703"/>
      <c r="TBB2" s="703"/>
      <c r="TBC2" s="703"/>
      <c r="TBD2" s="703"/>
      <c r="TBE2" s="703"/>
      <c r="TBF2" s="703"/>
      <c r="TBG2" s="703"/>
      <c r="TBH2" s="703"/>
      <c r="TBI2" s="703"/>
      <c r="TBJ2" s="703"/>
      <c r="TBK2" s="703"/>
      <c r="TBL2" s="703"/>
      <c r="TBM2" s="703"/>
      <c r="TBN2" s="703"/>
      <c r="TBO2" s="703"/>
      <c r="TBP2" s="703"/>
      <c r="TBQ2" s="703"/>
      <c r="TBR2" s="703"/>
      <c r="TBS2" s="703"/>
      <c r="TBT2" s="703"/>
      <c r="TBU2" s="703"/>
      <c r="TBV2" s="703"/>
      <c r="TBW2" s="703"/>
      <c r="TBX2" s="703"/>
      <c r="TBY2" s="703"/>
      <c r="TBZ2" s="703"/>
      <c r="TCA2" s="703"/>
      <c r="TCB2" s="703"/>
      <c r="TCC2" s="703"/>
      <c r="TCD2" s="703"/>
      <c r="TCE2" s="703"/>
      <c r="TCF2" s="703"/>
      <c r="TCG2" s="703"/>
      <c r="TCH2" s="703"/>
      <c r="TCI2" s="703"/>
      <c r="TCJ2" s="703"/>
      <c r="TCK2" s="703"/>
      <c r="TCL2" s="703"/>
      <c r="TCM2" s="703"/>
      <c r="TCN2" s="703"/>
      <c r="TCO2" s="703"/>
      <c r="TCP2" s="703"/>
      <c r="TCQ2" s="703"/>
      <c r="TCR2" s="703"/>
      <c r="TCS2" s="703"/>
      <c r="TCT2" s="703"/>
      <c r="TCU2" s="703"/>
      <c r="TCV2" s="703"/>
      <c r="TCW2" s="703"/>
      <c r="TCX2" s="703"/>
      <c r="TCY2" s="703"/>
      <c r="TCZ2" s="703"/>
      <c r="TDA2" s="703"/>
      <c r="TDB2" s="703"/>
      <c r="TDC2" s="703"/>
      <c r="TDD2" s="703"/>
      <c r="TDE2" s="703"/>
      <c r="TDF2" s="703"/>
      <c r="TDG2" s="703"/>
      <c r="TDH2" s="703"/>
      <c r="TDI2" s="703"/>
      <c r="TDJ2" s="703"/>
      <c r="TDK2" s="703"/>
      <c r="TDL2" s="703"/>
      <c r="TDM2" s="703"/>
      <c r="TDN2" s="703"/>
      <c r="TDO2" s="703"/>
      <c r="TDP2" s="703"/>
      <c r="TDQ2" s="703"/>
      <c r="TDR2" s="703"/>
      <c r="TDS2" s="703"/>
      <c r="TDT2" s="703"/>
      <c r="TDU2" s="703"/>
      <c r="TDV2" s="703"/>
      <c r="TDW2" s="703"/>
      <c r="TDX2" s="703"/>
      <c r="TDY2" s="703"/>
      <c r="TDZ2" s="703"/>
      <c r="TEA2" s="703"/>
      <c r="TEB2" s="703"/>
      <c r="TEC2" s="703"/>
      <c r="TED2" s="703"/>
      <c r="TEE2" s="703"/>
      <c r="TEF2" s="703"/>
      <c r="TEG2" s="703"/>
      <c r="TEH2" s="703"/>
      <c r="TEI2" s="703"/>
      <c r="TEJ2" s="703"/>
      <c r="TEK2" s="703"/>
      <c r="TEL2" s="703"/>
      <c r="TEM2" s="703"/>
      <c r="TEN2" s="703"/>
      <c r="TEO2" s="703"/>
      <c r="TEP2" s="703"/>
      <c r="TEQ2" s="703"/>
      <c r="TER2" s="703"/>
      <c r="TES2" s="703"/>
      <c r="TET2" s="703"/>
      <c r="TEU2" s="703"/>
      <c r="TEV2" s="703"/>
      <c r="TEW2" s="703"/>
      <c r="TEX2" s="703"/>
      <c r="TEY2" s="703"/>
      <c r="TEZ2" s="703"/>
      <c r="TFA2" s="703"/>
      <c r="TFB2" s="703"/>
      <c r="TFC2" s="703"/>
      <c r="TFD2" s="703"/>
      <c r="TFE2" s="703"/>
      <c r="TFF2" s="703"/>
      <c r="TFG2" s="703"/>
      <c r="TFH2" s="703"/>
      <c r="TFI2" s="703"/>
      <c r="TFJ2" s="703"/>
      <c r="TFK2" s="703"/>
      <c r="TFL2" s="703"/>
      <c r="TFM2" s="703"/>
      <c r="TFN2" s="703"/>
      <c r="TFO2" s="703"/>
      <c r="TFP2" s="703"/>
      <c r="TFQ2" s="703"/>
      <c r="TFR2" s="703"/>
      <c r="TFS2" s="703"/>
      <c r="TFT2" s="703"/>
      <c r="TFU2" s="703"/>
      <c r="TFV2" s="703"/>
      <c r="TFW2" s="703"/>
      <c r="TFX2" s="703"/>
      <c r="TFY2" s="703"/>
      <c r="TFZ2" s="703"/>
      <c r="TGA2" s="703"/>
      <c r="TGB2" s="703"/>
      <c r="TGC2" s="703"/>
      <c r="TGD2" s="703"/>
      <c r="TGE2" s="703"/>
      <c r="TGF2" s="703"/>
      <c r="TGG2" s="703"/>
      <c r="TGH2" s="703"/>
      <c r="TGI2" s="703"/>
      <c r="TGJ2" s="703"/>
      <c r="TGK2" s="703"/>
      <c r="TGL2" s="703"/>
      <c r="TGM2" s="703"/>
      <c r="TGN2" s="703"/>
      <c r="TGO2" s="703"/>
      <c r="TGP2" s="703"/>
      <c r="TGQ2" s="703"/>
      <c r="TGR2" s="703"/>
      <c r="TGS2" s="703"/>
      <c r="TGT2" s="703"/>
      <c r="TGU2" s="703"/>
      <c r="TGV2" s="703"/>
      <c r="TGW2" s="703"/>
      <c r="TGX2" s="703"/>
      <c r="TGY2" s="703"/>
      <c r="TGZ2" s="703"/>
      <c r="THA2" s="703"/>
      <c r="THB2" s="703"/>
      <c r="THC2" s="703"/>
      <c r="THD2" s="703"/>
      <c r="THE2" s="703"/>
      <c r="THF2" s="703"/>
      <c r="THG2" s="703"/>
      <c r="THH2" s="703"/>
      <c r="THI2" s="703"/>
      <c r="THJ2" s="703"/>
      <c r="THK2" s="703"/>
      <c r="THL2" s="703"/>
      <c r="THM2" s="703"/>
      <c r="THN2" s="703"/>
      <c r="THO2" s="703"/>
      <c r="THP2" s="703"/>
      <c r="THQ2" s="703"/>
      <c r="THR2" s="703"/>
      <c r="THS2" s="703"/>
      <c r="THT2" s="703"/>
      <c r="THU2" s="703"/>
      <c r="THV2" s="703"/>
      <c r="THW2" s="703"/>
      <c r="THX2" s="703"/>
      <c r="THY2" s="703"/>
      <c r="THZ2" s="703"/>
      <c r="TIA2" s="703"/>
      <c r="TIB2" s="703"/>
      <c r="TIC2" s="703"/>
      <c r="TID2" s="703"/>
      <c r="TIE2" s="703"/>
      <c r="TIF2" s="703"/>
      <c r="TIG2" s="703"/>
      <c r="TIH2" s="703"/>
      <c r="TII2" s="703"/>
      <c r="TIJ2" s="703"/>
      <c r="TIK2" s="703"/>
      <c r="TIL2" s="703"/>
      <c r="TIM2" s="703"/>
      <c r="TIN2" s="703"/>
      <c r="TIO2" s="703"/>
      <c r="TIP2" s="703"/>
      <c r="TIQ2" s="703"/>
      <c r="TIR2" s="703"/>
      <c r="TIS2" s="703"/>
      <c r="TIT2" s="703"/>
      <c r="TIU2" s="703"/>
      <c r="TIV2" s="703"/>
      <c r="TIW2" s="703"/>
      <c r="TIX2" s="703"/>
      <c r="TIY2" s="703"/>
      <c r="TIZ2" s="703"/>
      <c r="TJA2" s="703"/>
      <c r="TJB2" s="703"/>
      <c r="TJC2" s="703"/>
      <c r="TJD2" s="703"/>
      <c r="TJE2" s="703"/>
      <c r="TJF2" s="703"/>
      <c r="TJG2" s="703"/>
      <c r="TJH2" s="703"/>
      <c r="TJI2" s="703"/>
      <c r="TJJ2" s="703"/>
      <c r="TJK2" s="703"/>
      <c r="TJL2" s="703"/>
      <c r="TJM2" s="703"/>
      <c r="TJN2" s="703"/>
      <c r="TJO2" s="703"/>
      <c r="TJP2" s="703"/>
      <c r="TJQ2" s="703"/>
      <c r="TJR2" s="703"/>
      <c r="TJS2" s="703"/>
      <c r="TJT2" s="703"/>
      <c r="TJU2" s="703"/>
      <c r="TJV2" s="703"/>
      <c r="TJW2" s="703"/>
      <c r="TJX2" s="703"/>
      <c r="TJY2" s="703"/>
      <c r="TJZ2" s="703"/>
      <c r="TKA2" s="703"/>
      <c r="TKB2" s="703"/>
      <c r="TKC2" s="703"/>
      <c r="TKD2" s="703"/>
      <c r="TKE2" s="703"/>
      <c r="TKF2" s="703"/>
      <c r="TKG2" s="703"/>
      <c r="TKH2" s="703"/>
      <c r="TKI2" s="703"/>
      <c r="TKJ2" s="703"/>
      <c r="TKK2" s="703"/>
      <c r="TKL2" s="703"/>
      <c r="TKM2" s="703"/>
      <c r="TKN2" s="703"/>
      <c r="TKO2" s="703"/>
      <c r="TKP2" s="703"/>
      <c r="TKQ2" s="703"/>
      <c r="TKR2" s="703"/>
      <c r="TKS2" s="703"/>
      <c r="TKT2" s="703"/>
      <c r="TKU2" s="703"/>
      <c r="TKV2" s="703"/>
      <c r="TKW2" s="703"/>
      <c r="TKX2" s="703"/>
      <c r="TKY2" s="703"/>
      <c r="TKZ2" s="703"/>
      <c r="TLA2" s="703"/>
      <c r="TLB2" s="703"/>
      <c r="TLC2" s="703"/>
      <c r="TLD2" s="703"/>
      <c r="TLE2" s="703"/>
      <c r="TLF2" s="703"/>
      <c r="TLG2" s="703"/>
      <c r="TLH2" s="703"/>
      <c r="TLI2" s="703"/>
      <c r="TLJ2" s="703"/>
      <c r="TLK2" s="703"/>
      <c r="TLL2" s="703"/>
      <c r="TLM2" s="703"/>
      <c r="TLN2" s="703"/>
      <c r="TLO2" s="703"/>
      <c r="TLP2" s="703"/>
      <c r="TLQ2" s="703"/>
      <c r="TLR2" s="703"/>
      <c r="TLS2" s="703"/>
      <c r="TLT2" s="703"/>
      <c r="TLU2" s="703"/>
      <c r="TLV2" s="703"/>
      <c r="TLW2" s="703"/>
      <c r="TLX2" s="703"/>
      <c r="TLY2" s="703"/>
      <c r="TLZ2" s="703"/>
      <c r="TMA2" s="703"/>
      <c r="TMB2" s="703"/>
      <c r="TMC2" s="703"/>
      <c r="TMD2" s="703"/>
      <c r="TME2" s="703"/>
      <c r="TMF2" s="703"/>
      <c r="TMG2" s="703"/>
      <c r="TMH2" s="703"/>
      <c r="TMI2" s="703"/>
      <c r="TMJ2" s="703"/>
      <c r="TMK2" s="703"/>
      <c r="TML2" s="703"/>
      <c r="TMM2" s="703"/>
      <c r="TMN2" s="703"/>
      <c r="TMO2" s="703"/>
      <c r="TMP2" s="703"/>
      <c r="TMQ2" s="703"/>
      <c r="TMR2" s="703"/>
      <c r="TMS2" s="703"/>
      <c r="TMT2" s="703"/>
      <c r="TMU2" s="703"/>
      <c r="TMV2" s="703"/>
      <c r="TMW2" s="703"/>
      <c r="TMX2" s="703"/>
      <c r="TMY2" s="703"/>
      <c r="TMZ2" s="703"/>
      <c r="TNA2" s="703"/>
      <c r="TNB2" s="703"/>
      <c r="TNC2" s="703"/>
      <c r="TND2" s="703"/>
      <c r="TNE2" s="703"/>
      <c r="TNF2" s="703"/>
      <c r="TNG2" s="703"/>
      <c r="TNH2" s="703"/>
      <c r="TNI2" s="703"/>
      <c r="TNJ2" s="703"/>
      <c r="TNK2" s="703"/>
      <c r="TNL2" s="703"/>
      <c r="TNM2" s="703"/>
      <c r="TNN2" s="703"/>
      <c r="TNO2" s="703"/>
      <c r="TNP2" s="703"/>
      <c r="TNQ2" s="703"/>
      <c r="TNR2" s="703"/>
      <c r="TNS2" s="703"/>
      <c r="TNT2" s="703"/>
      <c r="TNU2" s="703"/>
      <c r="TNV2" s="703"/>
      <c r="TNW2" s="703"/>
      <c r="TNX2" s="703"/>
      <c r="TNY2" s="703"/>
      <c r="TNZ2" s="703"/>
      <c r="TOA2" s="703"/>
      <c r="TOB2" s="703"/>
      <c r="TOC2" s="703"/>
      <c r="TOD2" s="703"/>
      <c r="TOE2" s="703"/>
      <c r="TOF2" s="703"/>
      <c r="TOG2" s="703"/>
      <c r="TOH2" s="703"/>
      <c r="TOI2" s="703"/>
      <c r="TOJ2" s="703"/>
      <c r="TOK2" s="703"/>
      <c r="TOL2" s="703"/>
      <c r="TOM2" s="703"/>
      <c r="TON2" s="703"/>
      <c r="TOO2" s="703"/>
      <c r="TOP2" s="703"/>
      <c r="TOQ2" s="703"/>
      <c r="TOR2" s="703"/>
      <c r="TOS2" s="703"/>
      <c r="TOT2" s="703"/>
      <c r="TOU2" s="703"/>
      <c r="TOV2" s="703"/>
      <c r="TOW2" s="703"/>
      <c r="TOX2" s="703"/>
      <c r="TOY2" s="703"/>
      <c r="TOZ2" s="703"/>
      <c r="TPA2" s="703"/>
      <c r="TPB2" s="703"/>
      <c r="TPC2" s="703"/>
      <c r="TPD2" s="703"/>
      <c r="TPE2" s="703"/>
      <c r="TPF2" s="703"/>
      <c r="TPG2" s="703"/>
      <c r="TPH2" s="703"/>
      <c r="TPI2" s="703"/>
      <c r="TPJ2" s="703"/>
      <c r="TPK2" s="703"/>
      <c r="TPL2" s="703"/>
      <c r="TPM2" s="703"/>
      <c r="TPN2" s="703"/>
      <c r="TPO2" s="703"/>
      <c r="TPP2" s="703"/>
      <c r="TPQ2" s="703"/>
      <c r="TPR2" s="703"/>
      <c r="TPS2" s="703"/>
      <c r="TPT2" s="703"/>
      <c r="TPU2" s="703"/>
      <c r="TPV2" s="703"/>
      <c r="TPW2" s="703"/>
      <c r="TPX2" s="703"/>
      <c r="TPY2" s="703"/>
      <c r="TPZ2" s="703"/>
      <c r="TQA2" s="703"/>
      <c r="TQB2" s="703"/>
      <c r="TQC2" s="703"/>
      <c r="TQD2" s="703"/>
      <c r="TQE2" s="703"/>
      <c r="TQF2" s="703"/>
      <c r="TQG2" s="703"/>
      <c r="TQH2" s="703"/>
      <c r="TQI2" s="703"/>
      <c r="TQJ2" s="703"/>
      <c r="TQK2" s="703"/>
      <c r="TQL2" s="703"/>
      <c r="TQM2" s="703"/>
      <c r="TQN2" s="703"/>
      <c r="TQO2" s="703"/>
      <c r="TQP2" s="703"/>
      <c r="TQQ2" s="703"/>
      <c r="TQR2" s="703"/>
      <c r="TQS2" s="703"/>
      <c r="TQT2" s="703"/>
      <c r="TQU2" s="703"/>
      <c r="TQV2" s="703"/>
      <c r="TQW2" s="703"/>
      <c r="TQX2" s="703"/>
      <c r="TQY2" s="703"/>
      <c r="TQZ2" s="703"/>
      <c r="TRA2" s="703"/>
      <c r="TRB2" s="703"/>
      <c r="TRC2" s="703"/>
      <c r="TRD2" s="703"/>
      <c r="TRE2" s="703"/>
      <c r="TRF2" s="703"/>
      <c r="TRG2" s="703"/>
      <c r="TRH2" s="703"/>
      <c r="TRI2" s="703"/>
      <c r="TRJ2" s="703"/>
      <c r="TRK2" s="703"/>
      <c r="TRL2" s="703"/>
      <c r="TRM2" s="703"/>
      <c r="TRN2" s="703"/>
      <c r="TRO2" s="703"/>
      <c r="TRP2" s="703"/>
      <c r="TRQ2" s="703"/>
      <c r="TRR2" s="703"/>
      <c r="TRS2" s="703"/>
      <c r="TRT2" s="703"/>
      <c r="TRU2" s="703"/>
      <c r="TRV2" s="703"/>
      <c r="TRW2" s="703"/>
      <c r="TRX2" s="703"/>
      <c r="TRY2" s="703"/>
      <c r="TRZ2" s="703"/>
      <c r="TSA2" s="703"/>
      <c r="TSB2" s="703"/>
      <c r="TSC2" s="703"/>
      <c r="TSD2" s="703"/>
      <c r="TSE2" s="703"/>
      <c r="TSF2" s="703"/>
      <c r="TSG2" s="703"/>
      <c r="TSH2" s="703"/>
      <c r="TSI2" s="703"/>
      <c r="TSJ2" s="703"/>
      <c r="TSK2" s="703"/>
      <c r="TSL2" s="703"/>
      <c r="TSM2" s="703"/>
      <c r="TSN2" s="703"/>
      <c r="TSO2" s="703"/>
      <c r="TSP2" s="703"/>
      <c r="TSQ2" s="703"/>
      <c r="TSR2" s="703"/>
      <c r="TSS2" s="703"/>
      <c r="TST2" s="703"/>
      <c r="TSU2" s="703"/>
      <c r="TSV2" s="703"/>
      <c r="TSW2" s="703"/>
      <c r="TSX2" s="703"/>
      <c r="TSY2" s="703"/>
      <c r="TSZ2" s="703"/>
      <c r="TTA2" s="703"/>
      <c r="TTB2" s="703"/>
      <c r="TTC2" s="703"/>
      <c r="TTD2" s="703"/>
      <c r="TTE2" s="703"/>
      <c r="TTF2" s="703"/>
      <c r="TTG2" s="703"/>
      <c r="TTH2" s="703"/>
      <c r="TTI2" s="703"/>
      <c r="TTJ2" s="703"/>
      <c r="TTK2" s="703"/>
      <c r="TTL2" s="703"/>
      <c r="TTM2" s="703"/>
      <c r="TTN2" s="703"/>
      <c r="TTO2" s="703"/>
      <c r="TTP2" s="703"/>
      <c r="TTQ2" s="703"/>
      <c r="TTR2" s="703"/>
      <c r="TTS2" s="703"/>
      <c r="TTT2" s="703"/>
      <c r="TTU2" s="703"/>
      <c r="TTV2" s="703"/>
      <c r="TTW2" s="703"/>
      <c r="TTX2" s="703"/>
      <c r="TTY2" s="703"/>
      <c r="TTZ2" s="703"/>
      <c r="TUA2" s="703"/>
      <c r="TUB2" s="703"/>
      <c r="TUC2" s="703"/>
      <c r="TUD2" s="703"/>
      <c r="TUE2" s="703"/>
      <c r="TUF2" s="703"/>
      <c r="TUG2" s="703"/>
      <c r="TUH2" s="703"/>
      <c r="TUI2" s="703"/>
      <c r="TUJ2" s="703"/>
      <c r="TUK2" s="703"/>
      <c r="TUL2" s="703"/>
      <c r="TUM2" s="703"/>
      <c r="TUN2" s="703"/>
      <c r="TUO2" s="703"/>
      <c r="TUP2" s="703"/>
      <c r="TUQ2" s="703"/>
      <c r="TUR2" s="703"/>
      <c r="TUS2" s="703"/>
      <c r="TUT2" s="703"/>
      <c r="TUU2" s="703"/>
      <c r="TUV2" s="703"/>
      <c r="TUW2" s="703"/>
      <c r="TUX2" s="703"/>
      <c r="TUY2" s="703"/>
      <c r="TUZ2" s="703"/>
      <c r="TVA2" s="703"/>
      <c r="TVB2" s="703"/>
      <c r="TVC2" s="703"/>
      <c r="TVD2" s="703"/>
      <c r="TVE2" s="703"/>
      <c r="TVF2" s="703"/>
      <c r="TVG2" s="703"/>
      <c r="TVH2" s="703"/>
      <c r="TVI2" s="703"/>
      <c r="TVJ2" s="703"/>
      <c r="TVK2" s="703"/>
      <c r="TVL2" s="703"/>
      <c r="TVM2" s="703"/>
      <c r="TVN2" s="703"/>
      <c r="TVO2" s="703"/>
      <c r="TVP2" s="703"/>
      <c r="TVQ2" s="703"/>
      <c r="TVR2" s="703"/>
      <c r="TVS2" s="703"/>
      <c r="TVT2" s="703"/>
      <c r="TVU2" s="703"/>
      <c r="TVV2" s="703"/>
      <c r="TVW2" s="703"/>
      <c r="TVX2" s="703"/>
      <c r="TVY2" s="703"/>
      <c r="TVZ2" s="703"/>
      <c r="TWA2" s="703"/>
      <c r="TWB2" s="703"/>
      <c r="TWC2" s="703"/>
      <c r="TWD2" s="703"/>
      <c r="TWE2" s="703"/>
      <c r="TWF2" s="703"/>
      <c r="TWG2" s="703"/>
      <c r="TWH2" s="703"/>
      <c r="TWI2" s="703"/>
      <c r="TWJ2" s="703"/>
      <c r="TWK2" s="703"/>
      <c r="TWL2" s="703"/>
      <c r="TWM2" s="703"/>
      <c r="TWN2" s="703"/>
      <c r="TWO2" s="703"/>
      <c r="TWP2" s="703"/>
      <c r="TWQ2" s="703"/>
      <c r="TWR2" s="703"/>
      <c r="TWS2" s="703"/>
      <c r="TWT2" s="703"/>
      <c r="TWU2" s="703"/>
      <c r="TWV2" s="703"/>
      <c r="TWW2" s="703"/>
      <c r="TWX2" s="703"/>
      <c r="TWY2" s="703"/>
      <c r="TWZ2" s="703"/>
      <c r="TXA2" s="703"/>
      <c r="TXB2" s="703"/>
      <c r="TXC2" s="703"/>
      <c r="TXD2" s="703"/>
      <c r="TXE2" s="703"/>
      <c r="TXF2" s="703"/>
      <c r="TXG2" s="703"/>
      <c r="TXH2" s="703"/>
      <c r="TXI2" s="703"/>
      <c r="TXJ2" s="703"/>
      <c r="TXK2" s="703"/>
      <c r="TXL2" s="703"/>
      <c r="TXM2" s="703"/>
      <c r="TXN2" s="703"/>
      <c r="TXO2" s="703"/>
      <c r="TXP2" s="703"/>
      <c r="TXQ2" s="703"/>
      <c r="TXR2" s="703"/>
      <c r="TXS2" s="703"/>
      <c r="TXT2" s="703"/>
      <c r="TXU2" s="703"/>
      <c r="TXV2" s="703"/>
      <c r="TXW2" s="703"/>
      <c r="TXX2" s="703"/>
      <c r="TXY2" s="703"/>
      <c r="TXZ2" s="703"/>
      <c r="TYA2" s="703"/>
      <c r="TYB2" s="703"/>
      <c r="TYC2" s="703"/>
      <c r="TYD2" s="703"/>
      <c r="TYE2" s="703"/>
      <c r="TYF2" s="703"/>
      <c r="TYG2" s="703"/>
      <c r="TYH2" s="703"/>
      <c r="TYI2" s="703"/>
      <c r="TYJ2" s="703"/>
      <c r="TYK2" s="703"/>
      <c r="TYL2" s="703"/>
      <c r="TYM2" s="703"/>
      <c r="TYN2" s="703"/>
      <c r="TYO2" s="703"/>
      <c r="TYP2" s="703"/>
      <c r="TYQ2" s="703"/>
      <c r="TYR2" s="703"/>
      <c r="TYS2" s="703"/>
      <c r="TYT2" s="703"/>
      <c r="TYU2" s="703"/>
      <c r="TYV2" s="703"/>
      <c r="TYW2" s="703"/>
      <c r="TYX2" s="703"/>
      <c r="TYY2" s="703"/>
      <c r="TYZ2" s="703"/>
      <c r="TZA2" s="703"/>
      <c r="TZB2" s="703"/>
      <c r="TZC2" s="703"/>
      <c r="TZD2" s="703"/>
      <c r="TZE2" s="703"/>
      <c r="TZF2" s="703"/>
      <c r="TZG2" s="703"/>
      <c r="TZH2" s="703"/>
      <c r="TZI2" s="703"/>
      <c r="TZJ2" s="703"/>
      <c r="TZK2" s="703"/>
      <c r="TZL2" s="703"/>
      <c r="TZM2" s="703"/>
      <c r="TZN2" s="703"/>
      <c r="TZO2" s="703"/>
      <c r="TZP2" s="703"/>
      <c r="TZQ2" s="703"/>
      <c r="TZR2" s="703"/>
      <c r="TZS2" s="703"/>
      <c r="TZT2" s="703"/>
      <c r="TZU2" s="703"/>
      <c r="TZV2" s="703"/>
      <c r="TZW2" s="703"/>
      <c r="TZX2" s="703"/>
      <c r="TZY2" s="703"/>
      <c r="TZZ2" s="703"/>
      <c r="UAA2" s="703"/>
      <c r="UAB2" s="703"/>
      <c r="UAC2" s="703"/>
      <c r="UAD2" s="703"/>
      <c r="UAE2" s="703"/>
      <c r="UAF2" s="703"/>
      <c r="UAG2" s="703"/>
      <c r="UAH2" s="703"/>
      <c r="UAI2" s="703"/>
      <c r="UAJ2" s="703"/>
      <c r="UAK2" s="703"/>
      <c r="UAL2" s="703"/>
      <c r="UAM2" s="703"/>
      <c r="UAN2" s="703"/>
      <c r="UAO2" s="703"/>
      <c r="UAP2" s="703"/>
      <c r="UAQ2" s="703"/>
      <c r="UAR2" s="703"/>
      <c r="UAS2" s="703"/>
      <c r="UAT2" s="703"/>
      <c r="UAU2" s="703"/>
      <c r="UAV2" s="703"/>
      <c r="UAW2" s="703"/>
      <c r="UAX2" s="703"/>
      <c r="UAY2" s="703"/>
      <c r="UAZ2" s="703"/>
      <c r="UBA2" s="703"/>
      <c r="UBB2" s="703"/>
      <c r="UBC2" s="703"/>
      <c r="UBD2" s="703"/>
      <c r="UBE2" s="703"/>
      <c r="UBF2" s="703"/>
      <c r="UBG2" s="703"/>
      <c r="UBH2" s="703"/>
      <c r="UBI2" s="703"/>
      <c r="UBJ2" s="703"/>
      <c r="UBK2" s="703"/>
      <c r="UBL2" s="703"/>
      <c r="UBM2" s="703"/>
      <c r="UBN2" s="703"/>
      <c r="UBO2" s="703"/>
      <c r="UBP2" s="703"/>
      <c r="UBQ2" s="703"/>
      <c r="UBR2" s="703"/>
      <c r="UBS2" s="703"/>
      <c r="UBT2" s="703"/>
      <c r="UBU2" s="703"/>
      <c r="UBV2" s="703"/>
      <c r="UBW2" s="703"/>
      <c r="UBX2" s="703"/>
      <c r="UBY2" s="703"/>
      <c r="UBZ2" s="703"/>
      <c r="UCA2" s="703"/>
      <c r="UCB2" s="703"/>
      <c r="UCC2" s="703"/>
      <c r="UCD2" s="703"/>
      <c r="UCE2" s="703"/>
      <c r="UCF2" s="703"/>
      <c r="UCG2" s="703"/>
      <c r="UCH2" s="703"/>
      <c r="UCI2" s="703"/>
      <c r="UCJ2" s="703"/>
      <c r="UCK2" s="703"/>
      <c r="UCL2" s="703"/>
      <c r="UCM2" s="703"/>
      <c r="UCN2" s="703"/>
      <c r="UCO2" s="703"/>
      <c r="UCP2" s="703"/>
      <c r="UCQ2" s="703"/>
      <c r="UCR2" s="703"/>
      <c r="UCS2" s="703"/>
      <c r="UCT2" s="703"/>
      <c r="UCU2" s="703"/>
      <c r="UCV2" s="703"/>
      <c r="UCW2" s="703"/>
      <c r="UCX2" s="703"/>
      <c r="UCY2" s="703"/>
      <c r="UCZ2" s="703"/>
      <c r="UDA2" s="703"/>
      <c r="UDB2" s="703"/>
      <c r="UDC2" s="703"/>
      <c r="UDD2" s="703"/>
      <c r="UDE2" s="703"/>
      <c r="UDF2" s="703"/>
      <c r="UDG2" s="703"/>
      <c r="UDH2" s="703"/>
      <c r="UDI2" s="703"/>
      <c r="UDJ2" s="703"/>
      <c r="UDK2" s="703"/>
      <c r="UDL2" s="703"/>
      <c r="UDM2" s="703"/>
      <c r="UDN2" s="703"/>
      <c r="UDO2" s="703"/>
      <c r="UDP2" s="703"/>
      <c r="UDQ2" s="703"/>
      <c r="UDR2" s="703"/>
      <c r="UDS2" s="703"/>
      <c r="UDT2" s="703"/>
      <c r="UDU2" s="703"/>
      <c r="UDV2" s="703"/>
      <c r="UDW2" s="703"/>
      <c r="UDX2" s="703"/>
      <c r="UDY2" s="703"/>
      <c r="UDZ2" s="703"/>
      <c r="UEA2" s="703"/>
      <c r="UEB2" s="703"/>
      <c r="UEC2" s="703"/>
      <c r="UED2" s="703"/>
      <c r="UEE2" s="703"/>
      <c r="UEF2" s="703"/>
      <c r="UEG2" s="703"/>
      <c r="UEH2" s="703"/>
      <c r="UEI2" s="703"/>
      <c r="UEJ2" s="703"/>
      <c r="UEK2" s="703"/>
      <c r="UEL2" s="703"/>
      <c r="UEM2" s="703"/>
      <c r="UEN2" s="703"/>
      <c r="UEO2" s="703"/>
      <c r="UEP2" s="703"/>
      <c r="UEQ2" s="703"/>
      <c r="UER2" s="703"/>
      <c r="UES2" s="703"/>
      <c r="UET2" s="703"/>
      <c r="UEU2" s="703"/>
      <c r="UEV2" s="703"/>
      <c r="UEW2" s="703"/>
      <c r="UEX2" s="703"/>
      <c r="UEY2" s="703"/>
      <c r="UEZ2" s="703"/>
      <c r="UFA2" s="703"/>
      <c r="UFB2" s="703"/>
      <c r="UFC2" s="703"/>
      <c r="UFD2" s="703"/>
      <c r="UFE2" s="703"/>
      <c r="UFF2" s="703"/>
      <c r="UFG2" s="703"/>
      <c r="UFH2" s="703"/>
      <c r="UFI2" s="703"/>
      <c r="UFJ2" s="703"/>
      <c r="UFK2" s="703"/>
      <c r="UFL2" s="703"/>
      <c r="UFM2" s="703"/>
      <c r="UFN2" s="703"/>
      <c r="UFO2" s="703"/>
      <c r="UFP2" s="703"/>
      <c r="UFQ2" s="703"/>
      <c r="UFR2" s="703"/>
      <c r="UFS2" s="703"/>
      <c r="UFT2" s="703"/>
      <c r="UFU2" s="703"/>
      <c r="UFV2" s="703"/>
      <c r="UFW2" s="703"/>
      <c r="UFX2" s="703"/>
      <c r="UFY2" s="703"/>
      <c r="UFZ2" s="703"/>
      <c r="UGA2" s="703"/>
      <c r="UGB2" s="703"/>
      <c r="UGC2" s="703"/>
      <c r="UGD2" s="703"/>
      <c r="UGE2" s="703"/>
      <c r="UGF2" s="703"/>
      <c r="UGG2" s="703"/>
      <c r="UGH2" s="703"/>
      <c r="UGI2" s="703"/>
      <c r="UGJ2" s="703"/>
      <c r="UGK2" s="703"/>
      <c r="UGL2" s="703"/>
      <c r="UGM2" s="703"/>
      <c r="UGN2" s="703"/>
      <c r="UGO2" s="703"/>
      <c r="UGP2" s="703"/>
      <c r="UGQ2" s="703"/>
      <c r="UGR2" s="703"/>
      <c r="UGS2" s="703"/>
      <c r="UGT2" s="703"/>
      <c r="UGU2" s="703"/>
      <c r="UGV2" s="703"/>
      <c r="UGW2" s="703"/>
      <c r="UGX2" s="703"/>
      <c r="UGY2" s="703"/>
      <c r="UGZ2" s="703"/>
      <c r="UHA2" s="703"/>
      <c r="UHB2" s="703"/>
      <c r="UHC2" s="703"/>
      <c r="UHD2" s="703"/>
      <c r="UHE2" s="703"/>
      <c r="UHF2" s="703"/>
      <c r="UHG2" s="703"/>
      <c r="UHH2" s="703"/>
      <c r="UHI2" s="703"/>
      <c r="UHJ2" s="703"/>
      <c r="UHK2" s="703"/>
      <c r="UHL2" s="703"/>
      <c r="UHM2" s="703"/>
      <c r="UHN2" s="703"/>
      <c r="UHO2" s="703"/>
      <c r="UHP2" s="703"/>
      <c r="UHQ2" s="703"/>
      <c r="UHR2" s="703"/>
      <c r="UHS2" s="703"/>
      <c r="UHT2" s="703"/>
      <c r="UHU2" s="703"/>
      <c r="UHV2" s="703"/>
      <c r="UHW2" s="703"/>
      <c r="UHX2" s="703"/>
      <c r="UHY2" s="703"/>
      <c r="UHZ2" s="703"/>
      <c r="UIA2" s="703"/>
      <c r="UIB2" s="703"/>
      <c r="UIC2" s="703"/>
      <c r="UID2" s="703"/>
      <c r="UIE2" s="703"/>
      <c r="UIF2" s="703"/>
      <c r="UIG2" s="703"/>
      <c r="UIH2" s="703"/>
      <c r="UII2" s="703"/>
      <c r="UIJ2" s="703"/>
      <c r="UIK2" s="703"/>
      <c r="UIL2" s="703"/>
      <c r="UIM2" s="703"/>
      <c r="UIN2" s="703"/>
      <c r="UIO2" s="703"/>
      <c r="UIP2" s="703"/>
      <c r="UIQ2" s="703"/>
      <c r="UIR2" s="703"/>
      <c r="UIS2" s="703"/>
      <c r="UIT2" s="703"/>
      <c r="UIU2" s="703"/>
      <c r="UIV2" s="703"/>
      <c r="UIW2" s="703"/>
      <c r="UIX2" s="703"/>
      <c r="UIY2" s="703"/>
      <c r="UIZ2" s="703"/>
      <c r="UJA2" s="703"/>
      <c r="UJB2" s="703"/>
      <c r="UJC2" s="703"/>
      <c r="UJD2" s="703"/>
      <c r="UJE2" s="703"/>
      <c r="UJF2" s="703"/>
      <c r="UJG2" s="703"/>
      <c r="UJH2" s="703"/>
      <c r="UJI2" s="703"/>
      <c r="UJJ2" s="703"/>
      <c r="UJK2" s="703"/>
      <c r="UJL2" s="703"/>
      <c r="UJM2" s="703"/>
      <c r="UJN2" s="703"/>
      <c r="UJO2" s="703"/>
      <c r="UJP2" s="703"/>
      <c r="UJQ2" s="703"/>
      <c r="UJR2" s="703"/>
      <c r="UJS2" s="703"/>
      <c r="UJT2" s="703"/>
      <c r="UJU2" s="703"/>
      <c r="UJV2" s="703"/>
      <c r="UJW2" s="703"/>
      <c r="UJX2" s="703"/>
      <c r="UJY2" s="703"/>
      <c r="UJZ2" s="703"/>
      <c r="UKA2" s="703"/>
      <c r="UKB2" s="703"/>
      <c r="UKC2" s="703"/>
      <c r="UKD2" s="703"/>
      <c r="UKE2" s="703"/>
      <c r="UKF2" s="703"/>
      <c r="UKG2" s="703"/>
      <c r="UKH2" s="703"/>
      <c r="UKI2" s="703"/>
      <c r="UKJ2" s="703"/>
      <c r="UKK2" s="703"/>
      <c r="UKL2" s="703"/>
      <c r="UKM2" s="703"/>
      <c r="UKN2" s="703"/>
      <c r="UKO2" s="703"/>
      <c r="UKP2" s="703"/>
      <c r="UKQ2" s="703"/>
      <c r="UKR2" s="703"/>
      <c r="UKS2" s="703"/>
      <c r="UKT2" s="703"/>
      <c r="UKU2" s="703"/>
      <c r="UKV2" s="703"/>
      <c r="UKW2" s="703"/>
      <c r="UKX2" s="703"/>
      <c r="UKY2" s="703"/>
      <c r="UKZ2" s="703"/>
      <c r="ULA2" s="703"/>
      <c r="ULB2" s="703"/>
      <c r="ULC2" s="703"/>
      <c r="ULD2" s="703"/>
      <c r="ULE2" s="703"/>
      <c r="ULF2" s="703"/>
      <c r="ULG2" s="703"/>
      <c r="ULH2" s="703"/>
      <c r="ULI2" s="703"/>
      <c r="ULJ2" s="703"/>
      <c r="ULK2" s="703"/>
      <c r="ULL2" s="703"/>
      <c r="ULM2" s="703"/>
      <c r="ULN2" s="703"/>
      <c r="ULO2" s="703"/>
      <c r="ULP2" s="703"/>
      <c r="ULQ2" s="703"/>
      <c r="ULR2" s="703"/>
      <c r="ULS2" s="703"/>
      <c r="ULT2" s="703"/>
      <c r="ULU2" s="703"/>
      <c r="ULV2" s="703"/>
      <c r="ULW2" s="703"/>
      <c r="ULX2" s="703"/>
      <c r="ULY2" s="703"/>
      <c r="ULZ2" s="703"/>
      <c r="UMA2" s="703"/>
      <c r="UMB2" s="703"/>
      <c r="UMC2" s="703"/>
      <c r="UMD2" s="703"/>
      <c r="UME2" s="703"/>
      <c r="UMF2" s="703"/>
      <c r="UMG2" s="703"/>
      <c r="UMH2" s="703"/>
      <c r="UMI2" s="703"/>
      <c r="UMJ2" s="703"/>
      <c r="UMK2" s="703"/>
      <c r="UML2" s="703"/>
      <c r="UMM2" s="703"/>
      <c r="UMN2" s="703"/>
      <c r="UMO2" s="703"/>
      <c r="UMP2" s="703"/>
      <c r="UMQ2" s="703"/>
      <c r="UMR2" s="703"/>
      <c r="UMS2" s="703"/>
      <c r="UMT2" s="703"/>
      <c r="UMU2" s="703"/>
      <c r="UMV2" s="703"/>
      <c r="UMW2" s="703"/>
      <c r="UMX2" s="703"/>
      <c r="UMY2" s="703"/>
      <c r="UMZ2" s="703"/>
      <c r="UNA2" s="703"/>
      <c r="UNB2" s="703"/>
      <c r="UNC2" s="703"/>
      <c r="UND2" s="703"/>
      <c r="UNE2" s="703"/>
      <c r="UNF2" s="703"/>
      <c r="UNG2" s="703"/>
      <c r="UNH2" s="703"/>
      <c r="UNI2" s="703"/>
      <c r="UNJ2" s="703"/>
      <c r="UNK2" s="703"/>
      <c r="UNL2" s="703"/>
      <c r="UNM2" s="703"/>
      <c r="UNN2" s="703"/>
      <c r="UNO2" s="703"/>
      <c r="UNP2" s="703"/>
      <c r="UNQ2" s="703"/>
      <c r="UNR2" s="703"/>
      <c r="UNS2" s="703"/>
      <c r="UNT2" s="703"/>
      <c r="UNU2" s="703"/>
      <c r="UNV2" s="703"/>
      <c r="UNW2" s="703"/>
      <c r="UNX2" s="703"/>
      <c r="UNY2" s="703"/>
      <c r="UNZ2" s="703"/>
      <c r="UOA2" s="703"/>
      <c r="UOB2" s="703"/>
      <c r="UOC2" s="703"/>
      <c r="UOD2" s="703"/>
      <c r="UOE2" s="703"/>
      <c r="UOF2" s="703"/>
      <c r="UOG2" s="703"/>
      <c r="UOH2" s="703"/>
      <c r="UOI2" s="703"/>
      <c r="UOJ2" s="703"/>
      <c r="UOK2" s="703"/>
      <c r="UOL2" s="703"/>
      <c r="UOM2" s="703"/>
      <c r="UON2" s="703"/>
      <c r="UOO2" s="703"/>
      <c r="UOP2" s="703"/>
      <c r="UOQ2" s="703"/>
      <c r="UOR2" s="703"/>
      <c r="UOS2" s="703"/>
      <c r="UOT2" s="703"/>
      <c r="UOU2" s="703"/>
      <c r="UOV2" s="703"/>
      <c r="UOW2" s="703"/>
      <c r="UOX2" s="703"/>
      <c r="UOY2" s="703"/>
      <c r="UOZ2" s="703"/>
      <c r="UPA2" s="703"/>
      <c r="UPB2" s="703"/>
      <c r="UPC2" s="703"/>
      <c r="UPD2" s="703"/>
      <c r="UPE2" s="703"/>
      <c r="UPF2" s="703"/>
      <c r="UPG2" s="703"/>
      <c r="UPH2" s="703"/>
      <c r="UPI2" s="703"/>
      <c r="UPJ2" s="703"/>
      <c r="UPK2" s="703"/>
      <c r="UPL2" s="703"/>
      <c r="UPM2" s="703"/>
      <c r="UPN2" s="703"/>
      <c r="UPO2" s="703"/>
      <c r="UPP2" s="703"/>
      <c r="UPQ2" s="703"/>
      <c r="UPR2" s="703"/>
      <c r="UPS2" s="703"/>
      <c r="UPT2" s="703"/>
      <c r="UPU2" s="703"/>
      <c r="UPV2" s="703"/>
      <c r="UPW2" s="703"/>
      <c r="UPX2" s="703"/>
      <c r="UPY2" s="703"/>
      <c r="UPZ2" s="703"/>
      <c r="UQA2" s="703"/>
      <c r="UQB2" s="703"/>
      <c r="UQC2" s="703"/>
      <c r="UQD2" s="703"/>
      <c r="UQE2" s="703"/>
      <c r="UQF2" s="703"/>
      <c r="UQG2" s="703"/>
      <c r="UQH2" s="703"/>
      <c r="UQI2" s="703"/>
      <c r="UQJ2" s="703"/>
      <c r="UQK2" s="703"/>
      <c r="UQL2" s="703"/>
      <c r="UQM2" s="703"/>
      <c r="UQN2" s="703"/>
      <c r="UQO2" s="703"/>
      <c r="UQP2" s="703"/>
      <c r="UQQ2" s="703"/>
      <c r="UQR2" s="703"/>
      <c r="UQS2" s="703"/>
      <c r="UQT2" s="703"/>
      <c r="UQU2" s="703"/>
      <c r="UQV2" s="703"/>
      <c r="UQW2" s="703"/>
      <c r="UQX2" s="703"/>
      <c r="UQY2" s="703"/>
      <c r="UQZ2" s="703"/>
      <c r="URA2" s="703"/>
      <c r="URB2" s="703"/>
      <c r="URC2" s="703"/>
      <c r="URD2" s="703"/>
      <c r="URE2" s="703"/>
      <c r="URF2" s="703"/>
      <c r="URG2" s="703"/>
      <c r="URH2" s="703"/>
      <c r="URI2" s="703"/>
      <c r="URJ2" s="703"/>
      <c r="URK2" s="703"/>
      <c r="URL2" s="703"/>
      <c r="URM2" s="703"/>
      <c r="URN2" s="703"/>
      <c r="URO2" s="703"/>
      <c r="URP2" s="703"/>
      <c r="URQ2" s="703"/>
      <c r="URR2" s="703"/>
      <c r="URS2" s="703"/>
      <c r="URT2" s="703"/>
      <c r="URU2" s="703"/>
      <c r="URV2" s="703"/>
      <c r="URW2" s="703"/>
      <c r="URX2" s="703"/>
      <c r="URY2" s="703"/>
      <c r="URZ2" s="703"/>
      <c r="USA2" s="703"/>
      <c r="USB2" s="703"/>
      <c r="USC2" s="703"/>
      <c r="USD2" s="703"/>
      <c r="USE2" s="703"/>
      <c r="USF2" s="703"/>
      <c r="USG2" s="703"/>
      <c r="USH2" s="703"/>
      <c r="USI2" s="703"/>
      <c r="USJ2" s="703"/>
      <c r="USK2" s="703"/>
      <c r="USL2" s="703"/>
      <c r="USM2" s="703"/>
      <c r="USN2" s="703"/>
      <c r="USO2" s="703"/>
      <c r="USP2" s="703"/>
      <c r="USQ2" s="703"/>
      <c r="USR2" s="703"/>
      <c r="USS2" s="703"/>
      <c r="UST2" s="703"/>
      <c r="USU2" s="703"/>
      <c r="USV2" s="703"/>
      <c r="USW2" s="703"/>
      <c r="USX2" s="703"/>
      <c r="USY2" s="703"/>
      <c r="USZ2" s="703"/>
      <c r="UTA2" s="703"/>
      <c r="UTB2" s="703"/>
      <c r="UTC2" s="703"/>
      <c r="UTD2" s="703"/>
      <c r="UTE2" s="703"/>
      <c r="UTF2" s="703"/>
      <c r="UTG2" s="703"/>
      <c r="UTH2" s="703"/>
      <c r="UTI2" s="703"/>
      <c r="UTJ2" s="703"/>
      <c r="UTK2" s="703"/>
      <c r="UTL2" s="703"/>
      <c r="UTM2" s="703"/>
      <c r="UTN2" s="703"/>
      <c r="UTO2" s="703"/>
      <c r="UTP2" s="703"/>
      <c r="UTQ2" s="703"/>
      <c r="UTR2" s="703"/>
      <c r="UTS2" s="703"/>
      <c r="UTT2" s="703"/>
      <c r="UTU2" s="703"/>
      <c r="UTV2" s="703"/>
      <c r="UTW2" s="703"/>
      <c r="UTX2" s="703"/>
      <c r="UTY2" s="703"/>
      <c r="UTZ2" s="703"/>
      <c r="UUA2" s="703"/>
      <c r="UUB2" s="703"/>
      <c r="UUC2" s="703"/>
      <c r="UUD2" s="703"/>
      <c r="UUE2" s="703"/>
      <c r="UUF2" s="703"/>
      <c r="UUG2" s="703"/>
      <c r="UUH2" s="703"/>
      <c r="UUI2" s="703"/>
      <c r="UUJ2" s="703"/>
      <c r="UUK2" s="703"/>
      <c r="UUL2" s="703"/>
      <c r="UUM2" s="703"/>
      <c r="UUN2" s="703"/>
      <c r="UUO2" s="703"/>
      <c r="UUP2" s="703"/>
      <c r="UUQ2" s="703"/>
      <c r="UUR2" s="703"/>
      <c r="UUS2" s="703"/>
      <c r="UUT2" s="703"/>
      <c r="UUU2" s="703"/>
      <c r="UUV2" s="703"/>
      <c r="UUW2" s="703"/>
      <c r="UUX2" s="703"/>
      <c r="UUY2" s="703"/>
      <c r="UUZ2" s="703"/>
      <c r="UVA2" s="703"/>
      <c r="UVB2" s="703"/>
      <c r="UVC2" s="703"/>
      <c r="UVD2" s="703"/>
      <c r="UVE2" s="703"/>
      <c r="UVF2" s="703"/>
      <c r="UVG2" s="703"/>
      <c r="UVH2" s="703"/>
      <c r="UVI2" s="703"/>
      <c r="UVJ2" s="703"/>
      <c r="UVK2" s="703"/>
      <c r="UVL2" s="703"/>
      <c r="UVM2" s="703"/>
      <c r="UVN2" s="703"/>
      <c r="UVO2" s="703"/>
      <c r="UVP2" s="703"/>
      <c r="UVQ2" s="703"/>
      <c r="UVR2" s="703"/>
      <c r="UVS2" s="703"/>
      <c r="UVT2" s="703"/>
      <c r="UVU2" s="703"/>
      <c r="UVV2" s="703"/>
      <c r="UVW2" s="703"/>
      <c r="UVX2" s="703"/>
      <c r="UVY2" s="703"/>
      <c r="UVZ2" s="703"/>
      <c r="UWA2" s="703"/>
      <c r="UWB2" s="703"/>
      <c r="UWC2" s="703"/>
      <c r="UWD2" s="703"/>
      <c r="UWE2" s="703"/>
      <c r="UWF2" s="703"/>
      <c r="UWG2" s="703"/>
      <c r="UWH2" s="703"/>
      <c r="UWI2" s="703"/>
      <c r="UWJ2" s="703"/>
      <c r="UWK2" s="703"/>
      <c r="UWL2" s="703"/>
      <c r="UWM2" s="703"/>
      <c r="UWN2" s="703"/>
      <c r="UWO2" s="703"/>
      <c r="UWP2" s="703"/>
      <c r="UWQ2" s="703"/>
      <c r="UWR2" s="703"/>
      <c r="UWS2" s="703"/>
      <c r="UWT2" s="703"/>
      <c r="UWU2" s="703"/>
      <c r="UWV2" s="703"/>
      <c r="UWW2" s="703"/>
      <c r="UWX2" s="703"/>
      <c r="UWY2" s="703"/>
      <c r="UWZ2" s="703"/>
      <c r="UXA2" s="703"/>
      <c r="UXB2" s="703"/>
      <c r="UXC2" s="703"/>
      <c r="UXD2" s="703"/>
      <c r="UXE2" s="703"/>
      <c r="UXF2" s="703"/>
      <c r="UXG2" s="703"/>
      <c r="UXH2" s="703"/>
      <c r="UXI2" s="703"/>
      <c r="UXJ2" s="703"/>
      <c r="UXK2" s="703"/>
      <c r="UXL2" s="703"/>
      <c r="UXM2" s="703"/>
      <c r="UXN2" s="703"/>
      <c r="UXO2" s="703"/>
      <c r="UXP2" s="703"/>
      <c r="UXQ2" s="703"/>
      <c r="UXR2" s="703"/>
      <c r="UXS2" s="703"/>
      <c r="UXT2" s="703"/>
      <c r="UXU2" s="703"/>
      <c r="UXV2" s="703"/>
      <c r="UXW2" s="703"/>
      <c r="UXX2" s="703"/>
      <c r="UXY2" s="703"/>
      <c r="UXZ2" s="703"/>
      <c r="UYA2" s="703"/>
      <c r="UYB2" s="703"/>
      <c r="UYC2" s="703"/>
      <c r="UYD2" s="703"/>
      <c r="UYE2" s="703"/>
      <c r="UYF2" s="703"/>
      <c r="UYG2" s="703"/>
      <c r="UYH2" s="703"/>
      <c r="UYI2" s="703"/>
      <c r="UYJ2" s="703"/>
      <c r="UYK2" s="703"/>
      <c r="UYL2" s="703"/>
      <c r="UYM2" s="703"/>
      <c r="UYN2" s="703"/>
      <c r="UYO2" s="703"/>
      <c r="UYP2" s="703"/>
      <c r="UYQ2" s="703"/>
      <c r="UYR2" s="703"/>
      <c r="UYS2" s="703"/>
      <c r="UYT2" s="703"/>
      <c r="UYU2" s="703"/>
      <c r="UYV2" s="703"/>
      <c r="UYW2" s="703"/>
      <c r="UYX2" s="703"/>
      <c r="UYY2" s="703"/>
      <c r="UYZ2" s="703"/>
      <c r="UZA2" s="703"/>
      <c r="UZB2" s="703"/>
      <c r="UZC2" s="703"/>
      <c r="UZD2" s="703"/>
      <c r="UZE2" s="703"/>
      <c r="UZF2" s="703"/>
      <c r="UZG2" s="703"/>
      <c r="UZH2" s="703"/>
      <c r="UZI2" s="703"/>
      <c r="UZJ2" s="703"/>
      <c r="UZK2" s="703"/>
      <c r="UZL2" s="703"/>
      <c r="UZM2" s="703"/>
      <c r="UZN2" s="703"/>
      <c r="UZO2" s="703"/>
      <c r="UZP2" s="703"/>
      <c r="UZQ2" s="703"/>
      <c r="UZR2" s="703"/>
      <c r="UZS2" s="703"/>
      <c r="UZT2" s="703"/>
      <c r="UZU2" s="703"/>
      <c r="UZV2" s="703"/>
      <c r="UZW2" s="703"/>
      <c r="UZX2" s="703"/>
      <c r="UZY2" s="703"/>
      <c r="UZZ2" s="703"/>
      <c r="VAA2" s="703"/>
      <c r="VAB2" s="703"/>
      <c r="VAC2" s="703"/>
      <c r="VAD2" s="703"/>
      <c r="VAE2" s="703"/>
      <c r="VAF2" s="703"/>
      <c r="VAG2" s="703"/>
      <c r="VAH2" s="703"/>
      <c r="VAI2" s="703"/>
      <c r="VAJ2" s="703"/>
      <c r="VAK2" s="703"/>
      <c r="VAL2" s="703"/>
      <c r="VAM2" s="703"/>
      <c r="VAN2" s="703"/>
      <c r="VAO2" s="703"/>
      <c r="VAP2" s="703"/>
      <c r="VAQ2" s="703"/>
      <c r="VAR2" s="703"/>
      <c r="VAS2" s="703"/>
      <c r="VAT2" s="703"/>
      <c r="VAU2" s="703"/>
      <c r="VAV2" s="703"/>
      <c r="VAW2" s="703"/>
      <c r="VAX2" s="703"/>
      <c r="VAY2" s="703"/>
      <c r="VAZ2" s="703"/>
      <c r="VBA2" s="703"/>
      <c r="VBB2" s="703"/>
      <c r="VBC2" s="703"/>
      <c r="VBD2" s="703"/>
      <c r="VBE2" s="703"/>
      <c r="VBF2" s="703"/>
      <c r="VBG2" s="703"/>
      <c r="VBH2" s="703"/>
      <c r="VBI2" s="703"/>
      <c r="VBJ2" s="703"/>
      <c r="VBK2" s="703"/>
      <c r="VBL2" s="703"/>
      <c r="VBM2" s="703"/>
      <c r="VBN2" s="703"/>
      <c r="VBO2" s="703"/>
      <c r="VBP2" s="703"/>
      <c r="VBQ2" s="703"/>
      <c r="VBR2" s="703"/>
      <c r="VBS2" s="703"/>
      <c r="VBT2" s="703"/>
      <c r="VBU2" s="703"/>
      <c r="VBV2" s="703"/>
      <c r="VBW2" s="703"/>
      <c r="VBX2" s="703"/>
      <c r="VBY2" s="703"/>
      <c r="VBZ2" s="703"/>
      <c r="VCA2" s="703"/>
      <c r="VCB2" s="703"/>
      <c r="VCC2" s="703"/>
      <c r="VCD2" s="703"/>
      <c r="VCE2" s="703"/>
      <c r="VCF2" s="703"/>
      <c r="VCG2" s="703"/>
      <c r="VCH2" s="703"/>
      <c r="VCI2" s="703"/>
      <c r="VCJ2" s="703"/>
      <c r="VCK2" s="703"/>
      <c r="VCL2" s="703"/>
      <c r="VCM2" s="703"/>
      <c r="VCN2" s="703"/>
      <c r="VCO2" s="703"/>
      <c r="VCP2" s="703"/>
      <c r="VCQ2" s="703"/>
      <c r="VCR2" s="703"/>
      <c r="VCS2" s="703"/>
      <c r="VCT2" s="703"/>
      <c r="VCU2" s="703"/>
      <c r="VCV2" s="703"/>
      <c r="VCW2" s="703"/>
      <c r="VCX2" s="703"/>
      <c r="VCY2" s="703"/>
      <c r="VCZ2" s="703"/>
      <c r="VDA2" s="703"/>
      <c r="VDB2" s="703"/>
      <c r="VDC2" s="703"/>
      <c r="VDD2" s="703"/>
      <c r="VDE2" s="703"/>
      <c r="VDF2" s="703"/>
      <c r="VDG2" s="703"/>
      <c r="VDH2" s="703"/>
      <c r="VDI2" s="703"/>
      <c r="VDJ2" s="703"/>
      <c r="VDK2" s="703"/>
      <c r="VDL2" s="703"/>
      <c r="VDM2" s="703"/>
      <c r="VDN2" s="703"/>
      <c r="VDO2" s="703"/>
      <c r="VDP2" s="703"/>
      <c r="VDQ2" s="703"/>
      <c r="VDR2" s="703"/>
      <c r="VDS2" s="703"/>
      <c r="VDT2" s="703"/>
      <c r="VDU2" s="703"/>
      <c r="VDV2" s="703"/>
      <c r="VDW2" s="703"/>
      <c r="VDX2" s="703"/>
      <c r="VDY2" s="703"/>
      <c r="VDZ2" s="703"/>
      <c r="VEA2" s="703"/>
      <c r="VEB2" s="703"/>
      <c r="VEC2" s="703"/>
      <c r="VED2" s="703"/>
      <c r="VEE2" s="703"/>
      <c r="VEF2" s="703"/>
      <c r="VEG2" s="703"/>
      <c r="VEH2" s="703"/>
      <c r="VEI2" s="703"/>
      <c r="VEJ2" s="703"/>
      <c r="VEK2" s="703"/>
      <c r="VEL2" s="703"/>
      <c r="VEM2" s="703"/>
      <c r="VEN2" s="703"/>
      <c r="VEO2" s="703"/>
      <c r="VEP2" s="703"/>
      <c r="VEQ2" s="703"/>
      <c r="VER2" s="703"/>
      <c r="VES2" s="703"/>
      <c r="VET2" s="703"/>
      <c r="VEU2" s="703"/>
      <c r="VEV2" s="703"/>
      <c r="VEW2" s="703"/>
      <c r="VEX2" s="703"/>
      <c r="VEY2" s="703"/>
      <c r="VEZ2" s="703"/>
      <c r="VFA2" s="703"/>
      <c r="VFB2" s="703"/>
      <c r="VFC2" s="703"/>
      <c r="VFD2" s="703"/>
      <c r="VFE2" s="703"/>
      <c r="VFF2" s="703"/>
      <c r="VFG2" s="703"/>
      <c r="VFH2" s="703"/>
      <c r="VFI2" s="703"/>
      <c r="VFJ2" s="703"/>
      <c r="VFK2" s="703"/>
      <c r="VFL2" s="703"/>
      <c r="VFM2" s="703"/>
      <c r="VFN2" s="703"/>
      <c r="VFO2" s="703"/>
      <c r="VFP2" s="703"/>
      <c r="VFQ2" s="703"/>
      <c r="VFR2" s="703"/>
      <c r="VFS2" s="703"/>
      <c r="VFT2" s="703"/>
      <c r="VFU2" s="703"/>
      <c r="VFV2" s="703"/>
      <c r="VFW2" s="703"/>
      <c r="VFX2" s="703"/>
      <c r="VFY2" s="703"/>
      <c r="VFZ2" s="703"/>
      <c r="VGA2" s="703"/>
      <c r="VGB2" s="703"/>
      <c r="VGC2" s="703"/>
      <c r="VGD2" s="703"/>
      <c r="VGE2" s="703"/>
      <c r="VGF2" s="703"/>
      <c r="VGG2" s="703"/>
      <c r="VGH2" s="703"/>
      <c r="VGI2" s="703"/>
      <c r="VGJ2" s="703"/>
      <c r="VGK2" s="703"/>
      <c r="VGL2" s="703"/>
      <c r="VGM2" s="703"/>
      <c r="VGN2" s="703"/>
      <c r="VGO2" s="703"/>
      <c r="VGP2" s="703"/>
      <c r="VGQ2" s="703"/>
      <c r="VGR2" s="703"/>
      <c r="VGS2" s="703"/>
      <c r="VGT2" s="703"/>
      <c r="VGU2" s="703"/>
      <c r="VGV2" s="703"/>
      <c r="VGW2" s="703"/>
      <c r="VGX2" s="703"/>
      <c r="VGY2" s="703"/>
      <c r="VGZ2" s="703"/>
      <c r="VHA2" s="703"/>
      <c r="VHB2" s="703"/>
      <c r="VHC2" s="703"/>
      <c r="VHD2" s="703"/>
      <c r="VHE2" s="703"/>
      <c r="VHF2" s="703"/>
      <c r="VHG2" s="703"/>
      <c r="VHH2" s="703"/>
      <c r="VHI2" s="703"/>
      <c r="VHJ2" s="703"/>
      <c r="VHK2" s="703"/>
      <c r="VHL2" s="703"/>
      <c r="VHM2" s="703"/>
      <c r="VHN2" s="703"/>
      <c r="VHO2" s="703"/>
      <c r="VHP2" s="703"/>
      <c r="VHQ2" s="703"/>
      <c r="VHR2" s="703"/>
      <c r="VHS2" s="703"/>
      <c r="VHT2" s="703"/>
      <c r="VHU2" s="703"/>
      <c r="VHV2" s="703"/>
      <c r="VHW2" s="703"/>
      <c r="VHX2" s="703"/>
      <c r="VHY2" s="703"/>
      <c r="VHZ2" s="703"/>
      <c r="VIA2" s="703"/>
      <c r="VIB2" s="703"/>
      <c r="VIC2" s="703"/>
      <c r="VID2" s="703"/>
      <c r="VIE2" s="703"/>
      <c r="VIF2" s="703"/>
      <c r="VIG2" s="703"/>
      <c r="VIH2" s="703"/>
      <c r="VII2" s="703"/>
      <c r="VIJ2" s="703"/>
      <c r="VIK2" s="703"/>
      <c r="VIL2" s="703"/>
      <c r="VIM2" s="703"/>
      <c r="VIN2" s="703"/>
      <c r="VIO2" s="703"/>
      <c r="VIP2" s="703"/>
      <c r="VIQ2" s="703"/>
      <c r="VIR2" s="703"/>
      <c r="VIS2" s="703"/>
      <c r="VIT2" s="703"/>
      <c r="VIU2" s="703"/>
      <c r="VIV2" s="703"/>
      <c r="VIW2" s="703"/>
      <c r="VIX2" s="703"/>
      <c r="VIY2" s="703"/>
      <c r="VIZ2" s="703"/>
      <c r="VJA2" s="703"/>
      <c r="VJB2" s="703"/>
      <c r="VJC2" s="703"/>
      <c r="VJD2" s="703"/>
      <c r="VJE2" s="703"/>
      <c r="VJF2" s="703"/>
      <c r="VJG2" s="703"/>
      <c r="VJH2" s="703"/>
      <c r="VJI2" s="703"/>
      <c r="VJJ2" s="703"/>
      <c r="VJK2" s="703"/>
      <c r="VJL2" s="703"/>
      <c r="VJM2" s="703"/>
      <c r="VJN2" s="703"/>
      <c r="VJO2" s="703"/>
      <c r="VJP2" s="703"/>
      <c r="VJQ2" s="703"/>
      <c r="VJR2" s="703"/>
      <c r="VJS2" s="703"/>
      <c r="VJT2" s="703"/>
      <c r="VJU2" s="703"/>
      <c r="VJV2" s="703"/>
      <c r="VJW2" s="703"/>
      <c r="VJX2" s="703"/>
      <c r="VJY2" s="703"/>
      <c r="VJZ2" s="703"/>
      <c r="VKA2" s="703"/>
      <c r="VKB2" s="703"/>
      <c r="VKC2" s="703"/>
      <c r="VKD2" s="703"/>
      <c r="VKE2" s="703"/>
      <c r="VKF2" s="703"/>
      <c r="VKG2" s="703"/>
      <c r="VKH2" s="703"/>
      <c r="VKI2" s="703"/>
      <c r="VKJ2" s="703"/>
      <c r="VKK2" s="703"/>
      <c r="VKL2" s="703"/>
      <c r="VKM2" s="703"/>
      <c r="VKN2" s="703"/>
      <c r="VKO2" s="703"/>
      <c r="VKP2" s="703"/>
      <c r="VKQ2" s="703"/>
      <c r="VKR2" s="703"/>
      <c r="VKS2" s="703"/>
      <c r="VKT2" s="703"/>
      <c r="VKU2" s="703"/>
      <c r="VKV2" s="703"/>
      <c r="VKW2" s="703"/>
      <c r="VKX2" s="703"/>
      <c r="VKY2" s="703"/>
      <c r="VKZ2" s="703"/>
      <c r="VLA2" s="703"/>
      <c r="VLB2" s="703"/>
      <c r="VLC2" s="703"/>
      <c r="VLD2" s="703"/>
      <c r="VLE2" s="703"/>
      <c r="VLF2" s="703"/>
      <c r="VLG2" s="703"/>
      <c r="VLH2" s="703"/>
      <c r="VLI2" s="703"/>
      <c r="VLJ2" s="703"/>
      <c r="VLK2" s="703"/>
      <c r="VLL2" s="703"/>
      <c r="VLM2" s="703"/>
      <c r="VLN2" s="703"/>
      <c r="VLO2" s="703"/>
      <c r="VLP2" s="703"/>
      <c r="VLQ2" s="703"/>
      <c r="VLR2" s="703"/>
      <c r="VLS2" s="703"/>
      <c r="VLT2" s="703"/>
      <c r="VLU2" s="703"/>
      <c r="VLV2" s="703"/>
      <c r="VLW2" s="703"/>
      <c r="VLX2" s="703"/>
      <c r="VLY2" s="703"/>
      <c r="VLZ2" s="703"/>
      <c r="VMA2" s="703"/>
      <c r="VMB2" s="703"/>
      <c r="VMC2" s="703"/>
      <c r="VMD2" s="703"/>
      <c r="VME2" s="703"/>
      <c r="VMF2" s="703"/>
      <c r="VMG2" s="703"/>
      <c r="VMH2" s="703"/>
      <c r="VMI2" s="703"/>
      <c r="VMJ2" s="703"/>
      <c r="VMK2" s="703"/>
      <c r="VML2" s="703"/>
      <c r="VMM2" s="703"/>
      <c r="VMN2" s="703"/>
      <c r="VMO2" s="703"/>
      <c r="VMP2" s="703"/>
      <c r="VMQ2" s="703"/>
      <c r="VMR2" s="703"/>
      <c r="VMS2" s="703"/>
      <c r="VMT2" s="703"/>
      <c r="VMU2" s="703"/>
      <c r="VMV2" s="703"/>
      <c r="VMW2" s="703"/>
      <c r="VMX2" s="703"/>
      <c r="VMY2" s="703"/>
      <c r="VMZ2" s="703"/>
      <c r="VNA2" s="703"/>
      <c r="VNB2" s="703"/>
      <c r="VNC2" s="703"/>
      <c r="VND2" s="703"/>
      <c r="VNE2" s="703"/>
      <c r="VNF2" s="703"/>
      <c r="VNG2" s="703"/>
      <c r="VNH2" s="703"/>
      <c r="VNI2" s="703"/>
      <c r="VNJ2" s="703"/>
      <c r="VNK2" s="703"/>
      <c r="VNL2" s="703"/>
      <c r="VNM2" s="703"/>
      <c r="VNN2" s="703"/>
      <c r="VNO2" s="703"/>
      <c r="VNP2" s="703"/>
      <c r="VNQ2" s="703"/>
      <c r="VNR2" s="703"/>
      <c r="VNS2" s="703"/>
      <c r="VNT2" s="703"/>
      <c r="VNU2" s="703"/>
      <c r="VNV2" s="703"/>
      <c r="VNW2" s="703"/>
      <c r="VNX2" s="703"/>
      <c r="VNY2" s="703"/>
      <c r="VNZ2" s="703"/>
      <c r="VOA2" s="703"/>
      <c r="VOB2" s="703"/>
      <c r="VOC2" s="703"/>
      <c r="VOD2" s="703"/>
      <c r="VOE2" s="703"/>
      <c r="VOF2" s="703"/>
      <c r="VOG2" s="703"/>
      <c r="VOH2" s="703"/>
      <c r="VOI2" s="703"/>
      <c r="VOJ2" s="703"/>
      <c r="VOK2" s="703"/>
      <c r="VOL2" s="703"/>
      <c r="VOM2" s="703"/>
      <c r="VON2" s="703"/>
      <c r="VOO2" s="703"/>
      <c r="VOP2" s="703"/>
      <c r="VOQ2" s="703"/>
      <c r="VOR2" s="703"/>
      <c r="VOS2" s="703"/>
      <c r="VOT2" s="703"/>
      <c r="VOU2" s="703"/>
      <c r="VOV2" s="703"/>
      <c r="VOW2" s="703"/>
      <c r="VOX2" s="703"/>
      <c r="VOY2" s="703"/>
      <c r="VOZ2" s="703"/>
      <c r="VPA2" s="703"/>
      <c r="VPB2" s="703"/>
      <c r="VPC2" s="703"/>
      <c r="VPD2" s="703"/>
      <c r="VPE2" s="703"/>
      <c r="VPF2" s="703"/>
      <c r="VPG2" s="703"/>
      <c r="VPH2" s="703"/>
      <c r="VPI2" s="703"/>
      <c r="VPJ2" s="703"/>
      <c r="VPK2" s="703"/>
      <c r="VPL2" s="703"/>
      <c r="VPM2" s="703"/>
      <c r="VPN2" s="703"/>
      <c r="VPO2" s="703"/>
      <c r="VPP2" s="703"/>
      <c r="VPQ2" s="703"/>
      <c r="VPR2" s="703"/>
      <c r="VPS2" s="703"/>
      <c r="VPT2" s="703"/>
      <c r="VPU2" s="703"/>
      <c r="VPV2" s="703"/>
      <c r="VPW2" s="703"/>
      <c r="VPX2" s="703"/>
      <c r="VPY2" s="703"/>
      <c r="VPZ2" s="703"/>
      <c r="VQA2" s="703"/>
      <c r="VQB2" s="703"/>
      <c r="VQC2" s="703"/>
      <c r="VQD2" s="703"/>
      <c r="VQE2" s="703"/>
      <c r="VQF2" s="703"/>
      <c r="VQG2" s="703"/>
      <c r="VQH2" s="703"/>
      <c r="VQI2" s="703"/>
      <c r="VQJ2" s="703"/>
      <c r="VQK2" s="703"/>
      <c r="VQL2" s="703"/>
      <c r="VQM2" s="703"/>
      <c r="VQN2" s="703"/>
      <c r="VQO2" s="703"/>
      <c r="VQP2" s="703"/>
      <c r="VQQ2" s="703"/>
      <c r="VQR2" s="703"/>
      <c r="VQS2" s="703"/>
      <c r="VQT2" s="703"/>
      <c r="VQU2" s="703"/>
      <c r="VQV2" s="703"/>
      <c r="VQW2" s="703"/>
      <c r="VQX2" s="703"/>
      <c r="VQY2" s="703"/>
      <c r="VQZ2" s="703"/>
      <c r="VRA2" s="703"/>
      <c r="VRB2" s="703"/>
      <c r="VRC2" s="703"/>
      <c r="VRD2" s="703"/>
      <c r="VRE2" s="703"/>
      <c r="VRF2" s="703"/>
      <c r="VRG2" s="703"/>
      <c r="VRH2" s="703"/>
      <c r="VRI2" s="703"/>
      <c r="VRJ2" s="703"/>
      <c r="VRK2" s="703"/>
      <c r="VRL2" s="703"/>
      <c r="VRM2" s="703"/>
      <c r="VRN2" s="703"/>
      <c r="VRO2" s="703"/>
      <c r="VRP2" s="703"/>
      <c r="VRQ2" s="703"/>
      <c r="VRR2" s="703"/>
      <c r="VRS2" s="703"/>
      <c r="VRT2" s="703"/>
      <c r="VRU2" s="703"/>
      <c r="VRV2" s="703"/>
      <c r="VRW2" s="703"/>
      <c r="VRX2" s="703"/>
      <c r="VRY2" s="703"/>
      <c r="VRZ2" s="703"/>
      <c r="VSA2" s="703"/>
      <c r="VSB2" s="703"/>
      <c r="VSC2" s="703"/>
      <c r="VSD2" s="703"/>
      <c r="VSE2" s="703"/>
      <c r="VSF2" s="703"/>
      <c r="VSG2" s="703"/>
      <c r="VSH2" s="703"/>
      <c r="VSI2" s="703"/>
      <c r="VSJ2" s="703"/>
      <c r="VSK2" s="703"/>
      <c r="VSL2" s="703"/>
      <c r="VSM2" s="703"/>
      <c r="VSN2" s="703"/>
      <c r="VSO2" s="703"/>
      <c r="VSP2" s="703"/>
      <c r="VSQ2" s="703"/>
      <c r="VSR2" s="703"/>
      <c r="VSS2" s="703"/>
      <c r="VST2" s="703"/>
      <c r="VSU2" s="703"/>
      <c r="VSV2" s="703"/>
      <c r="VSW2" s="703"/>
      <c r="VSX2" s="703"/>
      <c r="VSY2" s="703"/>
      <c r="VSZ2" s="703"/>
      <c r="VTA2" s="703"/>
      <c r="VTB2" s="703"/>
      <c r="VTC2" s="703"/>
      <c r="VTD2" s="703"/>
      <c r="VTE2" s="703"/>
      <c r="VTF2" s="703"/>
      <c r="VTG2" s="703"/>
      <c r="VTH2" s="703"/>
      <c r="VTI2" s="703"/>
      <c r="VTJ2" s="703"/>
      <c r="VTK2" s="703"/>
      <c r="VTL2" s="703"/>
      <c r="VTM2" s="703"/>
      <c r="VTN2" s="703"/>
      <c r="VTO2" s="703"/>
      <c r="VTP2" s="703"/>
      <c r="VTQ2" s="703"/>
      <c r="VTR2" s="703"/>
      <c r="VTS2" s="703"/>
      <c r="VTT2" s="703"/>
      <c r="VTU2" s="703"/>
      <c r="VTV2" s="703"/>
      <c r="VTW2" s="703"/>
      <c r="VTX2" s="703"/>
      <c r="VTY2" s="703"/>
      <c r="VTZ2" s="703"/>
      <c r="VUA2" s="703"/>
      <c r="VUB2" s="703"/>
      <c r="VUC2" s="703"/>
      <c r="VUD2" s="703"/>
      <c r="VUE2" s="703"/>
      <c r="VUF2" s="703"/>
      <c r="VUG2" s="703"/>
      <c r="VUH2" s="703"/>
      <c r="VUI2" s="703"/>
      <c r="VUJ2" s="703"/>
      <c r="VUK2" s="703"/>
      <c r="VUL2" s="703"/>
      <c r="VUM2" s="703"/>
      <c r="VUN2" s="703"/>
      <c r="VUO2" s="703"/>
      <c r="VUP2" s="703"/>
      <c r="VUQ2" s="703"/>
      <c r="VUR2" s="703"/>
      <c r="VUS2" s="703"/>
      <c r="VUT2" s="703"/>
      <c r="VUU2" s="703"/>
      <c r="VUV2" s="703"/>
      <c r="VUW2" s="703"/>
      <c r="VUX2" s="703"/>
      <c r="VUY2" s="703"/>
      <c r="VUZ2" s="703"/>
      <c r="VVA2" s="703"/>
      <c r="VVB2" s="703"/>
      <c r="VVC2" s="703"/>
      <c r="VVD2" s="703"/>
      <c r="VVE2" s="703"/>
      <c r="VVF2" s="703"/>
      <c r="VVG2" s="703"/>
      <c r="VVH2" s="703"/>
      <c r="VVI2" s="703"/>
      <c r="VVJ2" s="703"/>
      <c r="VVK2" s="703"/>
      <c r="VVL2" s="703"/>
      <c r="VVM2" s="703"/>
      <c r="VVN2" s="703"/>
      <c r="VVO2" s="703"/>
      <c r="VVP2" s="703"/>
      <c r="VVQ2" s="703"/>
      <c r="VVR2" s="703"/>
      <c r="VVS2" s="703"/>
      <c r="VVT2" s="703"/>
      <c r="VVU2" s="703"/>
      <c r="VVV2" s="703"/>
      <c r="VVW2" s="703"/>
      <c r="VVX2" s="703"/>
      <c r="VVY2" s="703"/>
      <c r="VVZ2" s="703"/>
      <c r="VWA2" s="703"/>
      <c r="VWB2" s="703"/>
      <c r="VWC2" s="703"/>
      <c r="VWD2" s="703"/>
      <c r="VWE2" s="703"/>
      <c r="VWF2" s="703"/>
      <c r="VWG2" s="703"/>
      <c r="VWH2" s="703"/>
      <c r="VWI2" s="703"/>
      <c r="VWJ2" s="703"/>
      <c r="VWK2" s="703"/>
      <c r="VWL2" s="703"/>
      <c r="VWM2" s="703"/>
      <c r="VWN2" s="703"/>
      <c r="VWO2" s="703"/>
      <c r="VWP2" s="703"/>
      <c r="VWQ2" s="703"/>
      <c r="VWR2" s="703"/>
      <c r="VWS2" s="703"/>
      <c r="VWT2" s="703"/>
      <c r="VWU2" s="703"/>
      <c r="VWV2" s="703"/>
      <c r="VWW2" s="703"/>
      <c r="VWX2" s="703"/>
      <c r="VWY2" s="703"/>
      <c r="VWZ2" s="703"/>
      <c r="VXA2" s="703"/>
      <c r="VXB2" s="703"/>
      <c r="VXC2" s="703"/>
      <c r="VXD2" s="703"/>
      <c r="VXE2" s="703"/>
      <c r="VXF2" s="703"/>
      <c r="VXG2" s="703"/>
      <c r="VXH2" s="703"/>
      <c r="VXI2" s="703"/>
      <c r="VXJ2" s="703"/>
      <c r="VXK2" s="703"/>
      <c r="VXL2" s="703"/>
      <c r="VXM2" s="703"/>
      <c r="VXN2" s="703"/>
      <c r="VXO2" s="703"/>
      <c r="VXP2" s="703"/>
      <c r="VXQ2" s="703"/>
      <c r="VXR2" s="703"/>
      <c r="VXS2" s="703"/>
      <c r="VXT2" s="703"/>
      <c r="VXU2" s="703"/>
      <c r="VXV2" s="703"/>
      <c r="VXW2" s="703"/>
      <c r="VXX2" s="703"/>
      <c r="VXY2" s="703"/>
      <c r="VXZ2" s="703"/>
      <c r="VYA2" s="703"/>
      <c r="VYB2" s="703"/>
      <c r="VYC2" s="703"/>
      <c r="VYD2" s="703"/>
      <c r="VYE2" s="703"/>
      <c r="VYF2" s="703"/>
      <c r="VYG2" s="703"/>
      <c r="VYH2" s="703"/>
      <c r="VYI2" s="703"/>
      <c r="VYJ2" s="703"/>
      <c r="VYK2" s="703"/>
      <c r="VYL2" s="703"/>
      <c r="VYM2" s="703"/>
      <c r="VYN2" s="703"/>
      <c r="VYO2" s="703"/>
      <c r="VYP2" s="703"/>
      <c r="VYQ2" s="703"/>
      <c r="VYR2" s="703"/>
      <c r="VYS2" s="703"/>
      <c r="VYT2" s="703"/>
      <c r="VYU2" s="703"/>
      <c r="VYV2" s="703"/>
      <c r="VYW2" s="703"/>
      <c r="VYX2" s="703"/>
      <c r="VYY2" s="703"/>
      <c r="VYZ2" s="703"/>
      <c r="VZA2" s="703"/>
      <c r="VZB2" s="703"/>
      <c r="VZC2" s="703"/>
      <c r="VZD2" s="703"/>
      <c r="VZE2" s="703"/>
      <c r="VZF2" s="703"/>
      <c r="VZG2" s="703"/>
      <c r="VZH2" s="703"/>
      <c r="VZI2" s="703"/>
      <c r="VZJ2" s="703"/>
      <c r="VZK2" s="703"/>
      <c r="VZL2" s="703"/>
      <c r="VZM2" s="703"/>
      <c r="VZN2" s="703"/>
      <c r="VZO2" s="703"/>
      <c r="VZP2" s="703"/>
      <c r="VZQ2" s="703"/>
      <c r="VZR2" s="703"/>
      <c r="VZS2" s="703"/>
      <c r="VZT2" s="703"/>
      <c r="VZU2" s="703"/>
      <c r="VZV2" s="703"/>
      <c r="VZW2" s="703"/>
      <c r="VZX2" s="703"/>
      <c r="VZY2" s="703"/>
      <c r="VZZ2" s="703"/>
      <c r="WAA2" s="703"/>
      <c r="WAB2" s="703"/>
      <c r="WAC2" s="703"/>
      <c r="WAD2" s="703"/>
      <c r="WAE2" s="703"/>
      <c r="WAF2" s="703"/>
      <c r="WAG2" s="703"/>
      <c r="WAH2" s="703"/>
      <c r="WAI2" s="703"/>
      <c r="WAJ2" s="703"/>
      <c r="WAK2" s="703"/>
      <c r="WAL2" s="703"/>
      <c r="WAM2" s="703"/>
      <c r="WAN2" s="703"/>
      <c r="WAO2" s="703"/>
      <c r="WAP2" s="703"/>
      <c r="WAQ2" s="703"/>
      <c r="WAR2" s="703"/>
      <c r="WAS2" s="703"/>
      <c r="WAT2" s="703"/>
      <c r="WAU2" s="703"/>
      <c r="WAV2" s="703"/>
      <c r="WAW2" s="703"/>
      <c r="WAX2" s="703"/>
      <c r="WAY2" s="703"/>
      <c r="WAZ2" s="703"/>
      <c r="WBA2" s="703"/>
      <c r="WBB2" s="703"/>
      <c r="WBC2" s="703"/>
      <c r="WBD2" s="703"/>
      <c r="WBE2" s="703"/>
      <c r="WBF2" s="703"/>
      <c r="WBG2" s="703"/>
      <c r="WBH2" s="703"/>
      <c r="WBI2" s="703"/>
      <c r="WBJ2" s="703"/>
      <c r="WBK2" s="703"/>
      <c r="WBL2" s="703"/>
      <c r="WBM2" s="703"/>
      <c r="WBN2" s="703"/>
      <c r="WBO2" s="703"/>
      <c r="WBP2" s="703"/>
      <c r="WBQ2" s="703"/>
      <c r="WBR2" s="703"/>
      <c r="WBS2" s="703"/>
      <c r="WBT2" s="703"/>
      <c r="WBU2" s="703"/>
      <c r="WBV2" s="703"/>
      <c r="WBW2" s="703"/>
      <c r="WBX2" s="703"/>
      <c r="WBY2" s="703"/>
      <c r="WBZ2" s="703"/>
      <c r="WCA2" s="703"/>
      <c r="WCB2" s="703"/>
      <c r="WCC2" s="703"/>
      <c r="WCD2" s="703"/>
      <c r="WCE2" s="703"/>
      <c r="WCF2" s="703"/>
      <c r="WCG2" s="703"/>
      <c r="WCH2" s="703"/>
      <c r="WCI2" s="703"/>
      <c r="WCJ2" s="703"/>
      <c r="WCK2" s="703"/>
      <c r="WCL2" s="703"/>
      <c r="WCM2" s="703"/>
      <c r="WCN2" s="703"/>
      <c r="WCO2" s="703"/>
      <c r="WCP2" s="703"/>
      <c r="WCQ2" s="703"/>
      <c r="WCR2" s="703"/>
      <c r="WCS2" s="703"/>
      <c r="WCT2" s="703"/>
      <c r="WCU2" s="703"/>
      <c r="WCV2" s="703"/>
      <c r="WCW2" s="703"/>
      <c r="WCX2" s="703"/>
      <c r="WCY2" s="703"/>
      <c r="WCZ2" s="703"/>
      <c r="WDA2" s="703"/>
      <c r="WDB2" s="703"/>
      <c r="WDC2" s="703"/>
      <c r="WDD2" s="703"/>
      <c r="WDE2" s="703"/>
      <c r="WDF2" s="703"/>
      <c r="WDG2" s="703"/>
      <c r="WDH2" s="703"/>
      <c r="WDI2" s="703"/>
      <c r="WDJ2" s="703"/>
      <c r="WDK2" s="703"/>
      <c r="WDL2" s="703"/>
      <c r="WDM2" s="703"/>
      <c r="WDN2" s="703"/>
      <c r="WDO2" s="703"/>
      <c r="WDP2" s="703"/>
      <c r="WDQ2" s="703"/>
      <c r="WDR2" s="703"/>
      <c r="WDS2" s="703"/>
      <c r="WDT2" s="703"/>
      <c r="WDU2" s="703"/>
      <c r="WDV2" s="703"/>
      <c r="WDW2" s="703"/>
      <c r="WDX2" s="703"/>
      <c r="WDY2" s="703"/>
      <c r="WDZ2" s="703"/>
      <c r="WEA2" s="703"/>
      <c r="WEB2" s="703"/>
      <c r="WEC2" s="703"/>
      <c r="WED2" s="703"/>
      <c r="WEE2" s="703"/>
      <c r="WEF2" s="703"/>
      <c r="WEG2" s="703"/>
      <c r="WEH2" s="703"/>
      <c r="WEI2" s="703"/>
      <c r="WEJ2" s="703"/>
      <c r="WEK2" s="703"/>
      <c r="WEL2" s="703"/>
      <c r="WEM2" s="703"/>
      <c r="WEN2" s="703"/>
      <c r="WEO2" s="703"/>
      <c r="WEP2" s="703"/>
      <c r="WEQ2" s="703"/>
      <c r="WER2" s="703"/>
      <c r="WES2" s="703"/>
      <c r="WET2" s="703"/>
      <c r="WEU2" s="703"/>
      <c r="WEV2" s="703"/>
      <c r="WEW2" s="703"/>
      <c r="WEX2" s="703"/>
      <c r="WEY2" s="703"/>
      <c r="WEZ2" s="703"/>
      <c r="WFA2" s="703"/>
      <c r="WFB2" s="703"/>
      <c r="WFC2" s="703"/>
      <c r="WFD2" s="703"/>
      <c r="WFE2" s="703"/>
      <c r="WFF2" s="703"/>
      <c r="WFG2" s="703"/>
      <c r="WFH2" s="703"/>
      <c r="WFI2" s="703"/>
      <c r="WFJ2" s="703"/>
      <c r="WFK2" s="703"/>
      <c r="WFL2" s="703"/>
      <c r="WFM2" s="703"/>
      <c r="WFN2" s="703"/>
      <c r="WFO2" s="703"/>
      <c r="WFP2" s="703"/>
      <c r="WFQ2" s="703"/>
      <c r="WFR2" s="703"/>
      <c r="WFS2" s="703"/>
      <c r="WFT2" s="703"/>
      <c r="WFU2" s="703"/>
      <c r="WFV2" s="703"/>
      <c r="WFW2" s="703"/>
      <c r="WFX2" s="703"/>
      <c r="WFY2" s="703"/>
      <c r="WFZ2" s="703"/>
      <c r="WGA2" s="703"/>
      <c r="WGB2" s="703"/>
      <c r="WGC2" s="703"/>
      <c r="WGD2" s="703"/>
      <c r="WGE2" s="703"/>
      <c r="WGF2" s="703"/>
      <c r="WGG2" s="703"/>
      <c r="WGH2" s="703"/>
      <c r="WGI2" s="703"/>
      <c r="WGJ2" s="703"/>
      <c r="WGK2" s="703"/>
      <c r="WGL2" s="703"/>
      <c r="WGM2" s="703"/>
      <c r="WGN2" s="703"/>
      <c r="WGO2" s="703"/>
      <c r="WGP2" s="703"/>
      <c r="WGQ2" s="703"/>
      <c r="WGR2" s="703"/>
      <c r="WGS2" s="703"/>
      <c r="WGT2" s="703"/>
      <c r="WGU2" s="703"/>
      <c r="WGV2" s="703"/>
      <c r="WGW2" s="703"/>
      <c r="WGX2" s="703"/>
      <c r="WGY2" s="703"/>
      <c r="WGZ2" s="703"/>
      <c r="WHA2" s="703"/>
      <c r="WHB2" s="703"/>
      <c r="WHC2" s="703"/>
      <c r="WHD2" s="703"/>
      <c r="WHE2" s="703"/>
      <c r="WHF2" s="703"/>
      <c r="WHG2" s="703"/>
      <c r="WHH2" s="703"/>
      <c r="WHI2" s="703"/>
      <c r="WHJ2" s="703"/>
      <c r="WHK2" s="703"/>
      <c r="WHL2" s="703"/>
      <c r="WHM2" s="703"/>
      <c r="WHN2" s="703"/>
      <c r="WHO2" s="703"/>
      <c r="WHP2" s="703"/>
      <c r="WHQ2" s="703"/>
      <c r="WHR2" s="703"/>
      <c r="WHS2" s="703"/>
      <c r="WHT2" s="703"/>
      <c r="WHU2" s="703"/>
      <c r="WHV2" s="703"/>
      <c r="WHW2" s="703"/>
      <c r="WHX2" s="703"/>
      <c r="WHY2" s="703"/>
      <c r="WHZ2" s="703"/>
      <c r="WIA2" s="703"/>
      <c r="WIB2" s="703"/>
      <c r="WIC2" s="703"/>
      <c r="WID2" s="703"/>
      <c r="WIE2" s="703"/>
      <c r="WIF2" s="703"/>
      <c r="WIG2" s="703"/>
      <c r="WIH2" s="703"/>
      <c r="WII2" s="703"/>
      <c r="WIJ2" s="703"/>
      <c r="WIK2" s="703"/>
      <c r="WIL2" s="703"/>
      <c r="WIM2" s="703"/>
      <c r="WIN2" s="703"/>
      <c r="WIO2" s="703"/>
      <c r="WIP2" s="703"/>
      <c r="WIQ2" s="703"/>
      <c r="WIR2" s="703"/>
      <c r="WIS2" s="703"/>
      <c r="WIT2" s="703"/>
      <c r="WIU2" s="703"/>
      <c r="WIV2" s="703"/>
      <c r="WIW2" s="703"/>
      <c r="WIX2" s="703"/>
      <c r="WIY2" s="703"/>
      <c r="WIZ2" s="703"/>
      <c r="WJA2" s="703"/>
      <c r="WJB2" s="703"/>
      <c r="WJC2" s="703"/>
      <c r="WJD2" s="703"/>
      <c r="WJE2" s="703"/>
      <c r="WJF2" s="703"/>
      <c r="WJG2" s="703"/>
      <c r="WJH2" s="703"/>
      <c r="WJI2" s="703"/>
      <c r="WJJ2" s="703"/>
      <c r="WJK2" s="703"/>
      <c r="WJL2" s="703"/>
      <c r="WJM2" s="703"/>
      <c r="WJN2" s="703"/>
      <c r="WJO2" s="703"/>
      <c r="WJP2" s="703"/>
      <c r="WJQ2" s="703"/>
      <c r="WJR2" s="703"/>
      <c r="WJS2" s="703"/>
      <c r="WJT2" s="703"/>
      <c r="WJU2" s="703"/>
      <c r="WJV2" s="703"/>
      <c r="WJW2" s="703"/>
      <c r="WJX2" s="703"/>
      <c r="WJY2" s="703"/>
      <c r="WJZ2" s="703"/>
      <c r="WKA2" s="703"/>
      <c r="WKB2" s="703"/>
      <c r="WKC2" s="703"/>
      <c r="WKD2" s="703"/>
      <c r="WKE2" s="703"/>
      <c r="WKF2" s="703"/>
      <c r="WKG2" s="703"/>
      <c r="WKH2" s="703"/>
      <c r="WKI2" s="703"/>
      <c r="WKJ2" s="703"/>
      <c r="WKK2" s="703"/>
      <c r="WKL2" s="703"/>
      <c r="WKM2" s="703"/>
      <c r="WKN2" s="703"/>
      <c r="WKO2" s="703"/>
      <c r="WKP2" s="703"/>
      <c r="WKQ2" s="703"/>
      <c r="WKR2" s="703"/>
      <c r="WKS2" s="703"/>
      <c r="WKT2" s="703"/>
      <c r="WKU2" s="703"/>
      <c r="WKV2" s="703"/>
      <c r="WKW2" s="703"/>
      <c r="WKX2" s="703"/>
      <c r="WKY2" s="703"/>
      <c r="WKZ2" s="703"/>
      <c r="WLA2" s="703"/>
      <c r="WLB2" s="703"/>
      <c r="WLC2" s="703"/>
      <c r="WLD2" s="703"/>
      <c r="WLE2" s="703"/>
      <c r="WLF2" s="703"/>
      <c r="WLG2" s="703"/>
      <c r="WLH2" s="703"/>
      <c r="WLI2" s="703"/>
      <c r="WLJ2" s="703"/>
      <c r="WLK2" s="703"/>
      <c r="WLL2" s="703"/>
      <c r="WLM2" s="703"/>
      <c r="WLN2" s="703"/>
      <c r="WLO2" s="703"/>
      <c r="WLP2" s="703"/>
      <c r="WLQ2" s="703"/>
      <c r="WLR2" s="703"/>
      <c r="WLS2" s="703"/>
      <c r="WLT2" s="703"/>
      <c r="WLU2" s="703"/>
      <c r="WLV2" s="703"/>
      <c r="WLW2" s="703"/>
      <c r="WLX2" s="703"/>
      <c r="WLY2" s="703"/>
      <c r="WLZ2" s="703"/>
      <c r="WMA2" s="703"/>
      <c r="WMB2" s="703"/>
      <c r="WMC2" s="703"/>
      <c r="WMD2" s="703"/>
      <c r="WME2" s="703"/>
      <c r="WMF2" s="703"/>
      <c r="WMG2" s="703"/>
      <c r="WMH2" s="703"/>
      <c r="WMI2" s="703"/>
      <c r="WMJ2" s="703"/>
      <c r="WMK2" s="703"/>
      <c r="WML2" s="703"/>
      <c r="WMM2" s="703"/>
      <c r="WMN2" s="703"/>
      <c r="WMO2" s="703"/>
      <c r="WMP2" s="703"/>
      <c r="WMQ2" s="703"/>
      <c r="WMR2" s="703"/>
      <c r="WMS2" s="703"/>
      <c r="WMT2" s="703"/>
      <c r="WMU2" s="703"/>
      <c r="WMV2" s="703"/>
      <c r="WMW2" s="703"/>
      <c r="WMX2" s="703"/>
      <c r="WMY2" s="703"/>
      <c r="WMZ2" s="703"/>
      <c r="WNA2" s="703"/>
      <c r="WNB2" s="703"/>
      <c r="WNC2" s="703"/>
      <c r="WND2" s="703"/>
      <c r="WNE2" s="703"/>
      <c r="WNF2" s="703"/>
      <c r="WNG2" s="703"/>
      <c r="WNH2" s="703"/>
      <c r="WNI2" s="703"/>
      <c r="WNJ2" s="703"/>
      <c r="WNK2" s="703"/>
      <c r="WNL2" s="703"/>
      <c r="WNM2" s="703"/>
      <c r="WNN2" s="703"/>
      <c r="WNO2" s="703"/>
      <c r="WNP2" s="703"/>
      <c r="WNQ2" s="703"/>
      <c r="WNR2" s="703"/>
      <c r="WNS2" s="703"/>
      <c r="WNT2" s="703"/>
      <c r="WNU2" s="703"/>
      <c r="WNV2" s="703"/>
      <c r="WNW2" s="703"/>
      <c r="WNX2" s="703"/>
      <c r="WNY2" s="703"/>
      <c r="WNZ2" s="703"/>
      <c r="WOA2" s="703"/>
      <c r="WOB2" s="703"/>
      <c r="WOC2" s="703"/>
      <c r="WOD2" s="703"/>
      <c r="WOE2" s="703"/>
      <c r="WOF2" s="703"/>
      <c r="WOG2" s="703"/>
      <c r="WOH2" s="703"/>
      <c r="WOI2" s="703"/>
      <c r="WOJ2" s="703"/>
      <c r="WOK2" s="703"/>
      <c r="WOL2" s="703"/>
      <c r="WOM2" s="703"/>
      <c r="WON2" s="703"/>
      <c r="WOO2" s="703"/>
      <c r="WOP2" s="703"/>
      <c r="WOQ2" s="703"/>
      <c r="WOR2" s="703"/>
      <c r="WOS2" s="703"/>
      <c r="WOT2" s="703"/>
      <c r="WOU2" s="703"/>
      <c r="WOV2" s="703"/>
      <c r="WOW2" s="703"/>
      <c r="WOX2" s="703"/>
      <c r="WOY2" s="703"/>
      <c r="WOZ2" s="703"/>
      <c r="WPA2" s="703"/>
      <c r="WPB2" s="703"/>
      <c r="WPC2" s="703"/>
      <c r="WPD2" s="703"/>
      <c r="WPE2" s="703"/>
      <c r="WPF2" s="703"/>
      <c r="WPG2" s="703"/>
      <c r="WPH2" s="703"/>
      <c r="WPI2" s="703"/>
      <c r="WPJ2" s="703"/>
      <c r="WPK2" s="703"/>
      <c r="WPL2" s="703"/>
      <c r="WPM2" s="703"/>
      <c r="WPN2" s="703"/>
      <c r="WPO2" s="703"/>
      <c r="WPP2" s="703"/>
      <c r="WPQ2" s="703"/>
      <c r="WPR2" s="703"/>
      <c r="WPS2" s="703"/>
      <c r="WPT2" s="703"/>
      <c r="WPU2" s="703"/>
      <c r="WPV2" s="703"/>
      <c r="WPW2" s="703"/>
      <c r="WPX2" s="703"/>
      <c r="WPY2" s="703"/>
      <c r="WPZ2" s="703"/>
      <c r="WQA2" s="703"/>
      <c r="WQB2" s="703"/>
      <c r="WQC2" s="703"/>
      <c r="WQD2" s="703"/>
      <c r="WQE2" s="703"/>
      <c r="WQF2" s="703"/>
      <c r="WQG2" s="703"/>
      <c r="WQH2" s="703"/>
      <c r="WQI2" s="703"/>
      <c r="WQJ2" s="703"/>
      <c r="WQK2" s="703"/>
      <c r="WQL2" s="703"/>
      <c r="WQM2" s="703"/>
      <c r="WQN2" s="703"/>
      <c r="WQO2" s="703"/>
      <c r="WQP2" s="703"/>
      <c r="WQQ2" s="703"/>
      <c r="WQR2" s="703"/>
      <c r="WQS2" s="703"/>
      <c r="WQT2" s="703"/>
      <c r="WQU2" s="703"/>
      <c r="WQV2" s="703"/>
      <c r="WQW2" s="703"/>
      <c r="WQX2" s="703"/>
      <c r="WQY2" s="703"/>
      <c r="WQZ2" s="703"/>
      <c r="WRA2" s="703"/>
      <c r="WRB2" s="703"/>
      <c r="WRC2" s="703"/>
      <c r="WRD2" s="703"/>
      <c r="WRE2" s="703"/>
      <c r="WRF2" s="703"/>
      <c r="WRG2" s="703"/>
      <c r="WRH2" s="703"/>
      <c r="WRI2" s="703"/>
      <c r="WRJ2" s="703"/>
      <c r="WRK2" s="703"/>
      <c r="WRL2" s="703"/>
      <c r="WRM2" s="703"/>
      <c r="WRN2" s="703"/>
      <c r="WRO2" s="703"/>
      <c r="WRP2" s="703"/>
      <c r="WRQ2" s="703"/>
      <c r="WRR2" s="703"/>
      <c r="WRS2" s="703"/>
      <c r="WRT2" s="703"/>
      <c r="WRU2" s="703"/>
      <c r="WRV2" s="703"/>
      <c r="WRW2" s="703"/>
      <c r="WRX2" s="703"/>
      <c r="WRY2" s="703"/>
      <c r="WRZ2" s="703"/>
      <c r="WSA2" s="703"/>
      <c r="WSB2" s="703"/>
      <c r="WSC2" s="703"/>
      <c r="WSD2" s="703"/>
      <c r="WSE2" s="703"/>
      <c r="WSF2" s="703"/>
      <c r="WSG2" s="703"/>
      <c r="WSH2" s="703"/>
      <c r="WSI2" s="703"/>
      <c r="WSJ2" s="703"/>
      <c r="WSK2" s="703"/>
      <c r="WSL2" s="703"/>
      <c r="WSM2" s="703"/>
      <c r="WSN2" s="703"/>
      <c r="WSO2" s="703"/>
      <c r="WSP2" s="703"/>
      <c r="WSQ2" s="703"/>
      <c r="WSR2" s="703"/>
      <c r="WSS2" s="703"/>
      <c r="WST2" s="703"/>
      <c r="WSU2" s="703"/>
      <c r="WSV2" s="703"/>
      <c r="WSW2" s="703"/>
      <c r="WSX2" s="703"/>
      <c r="WSY2" s="703"/>
      <c r="WSZ2" s="703"/>
      <c r="WTA2" s="703"/>
      <c r="WTB2" s="703"/>
      <c r="WTC2" s="703"/>
      <c r="WTD2" s="703"/>
      <c r="WTE2" s="703"/>
      <c r="WTF2" s="703"/>
      <c r="WTG2" s="703"/>
      <c r="WTH2" s="703"/>
      <c r="WTI2" s="703"/>
      <c r="WTJ2" s="703"/>
      <c r="WTK2" s="703"/>
      <c r="WTL2" s="703"/>
      <c r="WTM2" s="703"/>
      <c r="WTN2" s="703"/>
      <c r="WTO2" s="703"/>
      <c r="WTP2" s="703"/>
      <c r="WTQ2" s="703"/>
      <c r="WTR2" s="703"/>
      <c r="WTS2" s="703"/>
      <c r="WTT2" s="703"/>
      <c r="WTU2" s="703"/>
      <c r="WTV2" s="703"/>
      <c r="WTW2" s="703"/>
      <c r="WTX2" s="703"/>
      <c r="WTY2" s="703"/>
      <c r="WTZ2" s="703"/>
      <c r="WUA2" s="703"/>
      <c r="WUB2" s="703"/>
      <c r="WUC2" s="703"/>
      <c r="WUD2" s="703"/>
      <c r="WUE2" s="703"/>
      <c r="WUF2" s="703"/>
      <c r="WUG2" s="703"/>
      <c r="WUH2" s="703"/>
      <c r="WUI2" s="703"/>
      <c r="WUJ2" s="703"/>
      <c r="WUK2" s="703"/>
      <c r="WUL2" s="703"/>
      <c r="WUM2" s="703"/>
      <c r="WUN2" s="703"/>
      <c r="WUO2" s="703"/>
      <c r="WUP2" s="703"/>
      <c r="WUQ2" s="703"/>
      <c r="WUR2" s="703"/>
      <c r="WUS2" s="703"/>
      <c r="WUT2" s="703"/>
      <c r="WUU2" s="703"/>
      <c r="WUV2" s="703"/>
      <c r="WUW2" s="703"/>
      <c r="WUX2" s="703"/>
      <c r="WUY2" s="703"/>
      <c r="WUZ2" s="703"/>
      <c r="WVA2" s="703"/>
      <c r="WVB2" s="703"/>
      <c r="WVC2" s="703"/>
      <c r="WVD2" s="703"/>
      <c r="WVE2" s="703"/>
      <c r="WVF2" s="703"/>
      <c r="WVG2" s="703"/>
      <c r="WVH2" s="703"/>
      <c r="WVI2" s="703"/>
      <c r="WVJ2" s="703"/>
      <c r="WVK2" s="703"/>
      <c r="WVL2" s="703"/>
      <c r="WVM2" s="703"/>
      <c r="WVN2" s="703"/>
      <c r="WVO2" s="703"/>
      <c r="WVP2" s="703"/>
      <c r="WVQ2" s="703"/>
      <c r="WVR2" s="703"/>
      <c r="WVS2" s="703"/>
      <c r="WVT2" s="703"/>
      <c r="WVU2" s="703"/>
      <c r="WVV2" s="703"/>
      <c r="WVW2" s="703"/>
      <c r="WVX2" s="703"/>
      <c r="WVY2" s="703"/>
      <c r="WVZ2" s="703"/>
      <c r="WWA2" s="703"/>
      <c r="WWB2" s="703"/>
      <c r="WWC2" s="703"/>
      <c r="WWD2" s="703"/>
      <c r="WWE2" s="703"/>
      <c r="WWF2" s="703"/>
      <c r="WWG2" s="703"/>
      <c r="WWH2" s="703"/>
      <c r="WWI2" s="703"/>
      <c r="WWJ2" s="703"/>
      <c r="WWK2" s="703"/>
      <c r="WWL2" s="703"/>
      <c r="WWM2" s="703"/>
      <c r="WWN2" s="703"/>
      <c r="WWO2" s="703"/>
      <c r="WWP2" s="703"/>
      <c r="WWQ2" s="703"/>
      <c r="WWR2" s="703"/>
      <c r="WWS2" s="703"/>
      <c r="WWT2" s="703"/>
      <c r="WWU2" s="703"/>
      <c r="WWV2" s="703"/>
      <c r="WWW2" s="703"/>
      <c r="WWX2" s="703"/>
      <c r="WWY2" s="703"/>
      <c r="WWZ2" s="703"/>
      <c r="WXA2" s="703"/>
      <c r="WXB2" s="703"/>
      <c r="WXC2" s="703"/>
      <c r="WXD2" s="703"/>
      <c r="WXE2" s="703"/>
      <c r="WXF2" s="703"/>
      <c r="WXG2" s="703"/>
      <c r="WXH2" s="703"/>
      <c r="WXI2" s="703"/>
      <c r="WXJ2" s="703"/>
      <c r="WXK2" s="703"/>
      <c r="WXL2" s="703"/>
      <c r="WXM2" s="703"/>
      <c r="WXN2" s="703"/>
      <c r="WXO2" s="703"/>
      <c r="WXP2" s="703"/>
      <c r="WXQ2" s="703"/>
      <c r="WXR2" s="703"/>
      <c r="WXS2" s="703"/>
      <c r="WXT2" s="703"/>
      <c r="WXU2" s="703"/>
      <c r="WXV2" s="703"/>
      <c r="WXW2" s="703"/>
      <c r="WXX2" s="703"/>
      <c r="WXY2" s="703"/>
      <c r="WXZ2" s="703"/>
      <c r="WYA2" s="703"/>
      <c r="WYB2" s="703"/>
      <c r="WYC2" s="703"/>
      <c r="WYD2" s="703"/>
      <c r="WYE2" s="703"/>
      <c r="WYF2" s="703"/>
      <c r="WYG2" s="703"/>
      <c r="WYH2" s="703"/>
      <c r="WYI2" s="703"/>
      <c r="WYJ2" s="703"/>
      <c r="WYK2" s="703"/>
      <c r="WYL2" s="703"/>
      <c r="WYM2" s="703"/>
      <c r="WYN2" s="703"/>
      <c r="WYO2" s="703"/>
      <c r="WYP2" s="703"/>
      <c r="WYQ2" s="703"/>
      <c r="WYR2" s="703"/>
      <c r="WYS2" s="703"/>
      <c r="WYT2" s="703"/>
      <c r="WYU2" s="703"/>
      <c r="WYV2" s="703"/>
      <c r="WYW2" s="703"/>
      <c r="WYX2" s="703"/>
      <c r="WYY2" s="703"/>
      <c r="WYZ2" s="703"/>
      <c r="WZA2" s="703"/>
      <c r="WZB2" s="703"/>
      <c r="WZC2" s="703"/>
      <c r="WZD2" s="703"/>
      <c r="WZE2" s="703"/>
      <c r="WZF2" s="703"/>
      <c r="WZG2" s="703"/>
      <c r="WZH2" s="703"/>
      <c r="WZI2" s="703"/>
      <c r="WZJ2" s="703"/>
      <c r="WZK2" s="703"/>
      <c r="WZL2" s="703"/>
      <c r="WZM2" s="703"/>
      <c r="WZN2" s="703"/>
      <c r="WZO2" s="703"/>
      <c r="WZP2" s="703"/>
      <c r="WZQ2" s="703"/>
      <c r="WZR2" s="703"/>
      <c r="WZS2" s="703"/>
      <c r="WZT2" s="703"/>
      <c r="WZU2" s="703"/>
      <c r="WZV2" s="703"/>
      <c r="WZW2" s="703"/>
      <c r="WZX2" s="703"/>
      <c r="WZY2" s="703"/>
      <c r="WZZ2" s="703"/>
      <c r="XAA2" s="703"/>
      <c r="XAB2" s="703"/>
      <c r="XAC2" s="703"/>
      <c r="XAD2" s="703"/>
      <c r="XAE2" s="703"/>
      <c r="XAF2" s="703"/>
      <c r="XAG2" s="703"/>
      <c r="XAH2" s="703"/>
      <c r="XAI2" s="703"/>
      <c r="XAJ2" s="703"/>
      <c r="XAK2" s="703"/>
      <c r="XAL2" s="703"/>
      <c r="XAM2" s="703"/>
      <c r="XAN2" s="703"/>
      <c r="XAO2" s="703"/>
      <c r="XAP2" s="703"/>
      <c r="XAQ2" s="703"/>
      <c r="XAR2" s="703"/>
      <c r="XAS2" s="703"/>
      <c r="XAT2" s="703"/>
      <c r="XAU2" s="703"/>
      <c r="XAV2" s="703"/>
      <c r="XAW2" s="703"/>
      <c r="XAX2" s="703"/>
      <c r="XAY2" s="703"/>
      <c r="XAZ2" s="703"/>
      <c r="XBA2" s="703"/>
      <c r="XBB2" s="703"/>
      <c r="XBC2" s="703"/>
      <c r="XBD2" s="703"/>
      <c r="XBE2" s="703"/>
      <c r="XBF2" s="703"/>
      <c r="XBG2" s="703"/>
      <c r="XBH2" s="703"/>
      <c r="XBI2" s="703"/>
      <c r="XBJ2" s="703"/>
      <c r="XBK2" s="703"/>
      <c r="XBL2" s="703"/>
      <c r="XBM2" s="703"/>
      <c r="XBN2" s="703"/>
      <c r="XBO2" s="703"/>
      <c r="XBP2" s="703"/>
      <c r="XBQ2" s="703"/>
      <c r="XBR2" s="703"/>
      <c r="XBS2" s="703"/>
      <c r="XBT2" s="703"/>
      <c r="XBU2" s="703"/>
      <c r="XBV2" s="703"/>
      <c r="XBW2" s="703"/>
      <c r="XBX2" s="703"/>
      <c r="XBY2" s="703"/>
      <c r="XBZ2" s="703"/>
      <c r="XCA2" s="703"/>
      <c r="XCB2" s="703"/>
      <c r="XCC2" s="703"/>
      <c r="XCD2" s="703"/>
      <c r="XCE2" s="703"/>
      <c r="XCF2" s="703"/>
      <c r="XCG2" s="703"/>
      <c r="XCH2" s="703"/>
      <c r="XCI2" s="703"/>
      <c r="XCJ2" s="703"/>
      <c r="XCK2" s="703"/>
      <c r="XCL2" s="703"/>
      <c r="XCM2" s="703"/>
      <c r="XCN2" s="703"/>
      <c r="XCO2" s="703"/>
      <c r="XCP2" s="703"/>
      <c r="XCQ2" s="703"/>
      <c r="XCR2" s="703"/>
      <c r="XCS2" s="703"/>
      <c r="XCT2" s="703"/>
      <c r="XCU2" s="703"/>
      <c r="XCV2" s="703"/>
      <c r="XCW2" s="703"/>
      <c r="XCX2" s="703"/>
      <c r="XCY2" s="703"/>
      <c r="XCZ2" s="703"/>
      <c r="XDA2" s="703"/>
      <c r="XDB2" s="703"/>
      <c r="XDC2" s="703"/>
      <c r="XDD2" s="703"/>
      <c r="XDE2" s="703"/>
      <c r="XDF2" s="703"/>
      <c r="XDG2" s="703"/>
      <c r="XDH2" s="703"/>
      <c r="XDI2" s="703"/>
      <c r="XDJ2" s="703"/>
      <c r="XDK2" s="703"/>
      <c r="XDL2" s="703"/>
      <c r="XDM2" s="703"/>
      <c r="XDN2" s="703"/>
      <c r="XDO2" s="703"/>
      <c r="XDP2" s="703"/>
      <c r="XDQ2" s="703"/>
      <c r="XDR2" s="703"/>
      <c r="XDS2" s="703"/>
      <c r="XDT2" s="703"/>
      <c r="XDU2" s="703"/>
      <c r="XDV2" s="703"/>
      <c r="XDW2" s="703"/>
      <c r="XDX2" s="703"/>
      <c r="XDY2" s="703"/>
      <c r="XDZ2" s="703"/>
      <c r="XEA2" s="703"/>
      <c r="XEB2" s="703"/>
      <c r="XEC2" s="703"/>
      <c r="XED2" s="703"/>
      <c r="XEE2" s="703"/>
      <c r="XEF2" s="703"/>
      <c r="XEG2" s="703"/>
      <c r="XEH2" s="703"/>
      <c r="XEI2" s="703"/>
      <c r="XEJ2" s="703"/>
      <c r="XEK2" s="703"/>
      <c r="XEL2" s="703"/>
      <c r="XEM2" s="703"/>
      <c r="XEN2" s="703"/>
      <c r="XEO2" s="703"/>
      <c r="XEP2" s="703"/>
      <c r="XEQ2" s="703"/>
      <c r="XER2" s="703"/>
      <c r="XES2" s="703"/>
      <c r="XET2" s="703"/>
      <c r="XEU2" s="703"/>
      <c r="XEV2" s="703"/>
      <c r="XEW2" s="703"/>
      <c r="XEX2" s="703"/>
      <c r="XEY2" s="703"/>
      <c r="XEZ2" s="703"/>
      <c r="XFA2" s="703"/>
      <c r="XFB2" s="703"/>
      <c r="XFC2" s="703"/>
      <c r="XFD2" s="703"/>
    </row>
    <row r="3" spans="1:16384" ht="21" customHeight="1">
      <c r="A3" s="703"/>
      <c r="B3" s="703"/>
      <c r="C3" s="703"/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703"/>
      <c r="X3" s="703"/>
      <c r="Y3" s="703"/>
      <c r="Z3" s="703"/>
      <c r="AA3" s="703"/>
      <c r="AB3" s="703"/>
      <c r="AC3" s="703"/>
      <c r="AD3" s="703"/>
      <c r="AE3" s="703"/>
      <c r="AF3" s="703"/>
      <c r="AG3" s="703"/>
      <c r="AH3" s="703"/>
      <c r="AI3" s="703"/>
      <c r="AJ3" s="703"/>
      <c r="AK3" s="703"/>
      <c r="AL3" s="703"/>
      <c r="AM3" s="703"/>
      <c r="AN3" s="703"/>
      <c r="AO3" s="703"/>
      <c r="AP3" s="703"/>
      <c r="AQ3" s="703"/>
      <c r="AR3" s="703"/>
      <c r="AS3" s="703"/>
      <c r="AT3" s="703"/>
      <c r="AU3" s="703"/>
      <c r="AV3" s="703"/>
      <c r="AW3" s="703"/>
      <c r="AX3" s="703"/>
      <c r="AY3" s="703"/>
      <c r="AZ3" s="703"/>
      <c r="BA3" s="703"/>
      <c r="BB3" s="703"/>
      <c r="BC3" s="703"/>
      <c r="BD3" s="703"/>
      <c r="BE3" s="703"/>
      <c r="BF3" s="703"/>
      <c r="BG3" s="703"/>
      <c r="BH3" s="703"/>
      <c r="BI3" s="703"/>
      <c r="BJ3" s="703"/>
      <c r="BK3" s="703"/>
      <c r="BL3" s="703"/>
      <c r="BM3" s="703"/>
      <c r="BN3" s="703"/>
      <c r="BO3" s="703"/>
      <c r="BP3" s="703"/>
      <c r="BQ3" s="703"/>
      <c r="BR3" s="703"/>
      <c r="BS3" s="703"/>
      <c r="BT3" s="703"/>
      <c r="BU3" s="703"/>
      <c r="BV3" s="703"/>
      <c r="BW3" s="703"/>
      <c r="BX3" s="703"/>
      <c r="BY3" s="703"/>
      <c r="BZ3" s="703"/>
      <c r="CA3" s="703"/>
      <c r="CB3" s="703"/>
      <c r="CC3" s="703"/>
      <c r="CD3" s="703"/>
      <c r="CE3" s="703"/>
      <c r="CF3" s="703"/>
      <c r="CG3" s="703"/>
      <c r="CH3" s="703"/>
      <c r="CI3" s="703"/>
      <c r="CJ3" s="703"/>
      <c r="CK3" s="703"/>
      <c r="CL3" s="703"/>
      <c r="CM3" s="703"/>
      <c r="CN3" s="703"/>
      <c r="CO3" s="703"/>
      <c r="CP3" s="703"/>
      <c r="CQ3" s="703"/>
      <c r="CR3" s="703"/>
      <c r="CS3" s="703"/>
      <c r="CT3" s="703"/>
      <c r="CU3" s="703"/>
      <c r="CV3" s="703"/>
      <c r="CW3" s="703"/>
      <c r="CX3" s="703"/>
      <c r="CY3" s="703"/>
      <c r="CZ3" s="703"/>
      <c r="DA3" s="703"/>
      <c r="DB3" s="703"/>
      <c r="DC3" s="703"/>
      <c r="DD3" s="703"/>
      <c r="DE3" s="703"/>
      <c r="DF3" s="703"/>
      <c r="DG3" s="703"/>
      <c r="DH3" s="703"/>
      <c r="DI3" s="703"/>
      <c r="DJ3" s="703"/>
      <c r="DK3" s="703"/>
      <c r="DL3" s="703"/>
      <c r="DM3" s="703"/>
      <c r="DN3" s="703"/>
      <c r="DO3" s="703"/>
      <c r="DP3" s="703"/>
      <c r="DQ3" s="703"/>
      <c r="DR3" s="703"/>
      <c r="DS3" s="703"/>
      <c r="DT3" s="703"/>
      <c r="DU3" s="703"/>
      <c r="DV3" s="703"/>
      <c r="DW3" s="703"/>
      <c r="DX3" s="703"/>
      <c r="DY3" s="703"/>
      <c r="DZ3" s="703"/>
      <c r="EA3" s="703"/>
      <c r="EB3" s="703"/>
      <c r="EC3" s="703"/>
      <c r="ED3" s="703"/>
      <c r="EE3" s="703"/>
      <c r="EF3" s="703"/>
      <c r="EG3" s="703"/>
      <c r="EH3" s="703"/>
      <c r="EI3" s="703"/>
      <c r="EJ3" s="703"/>
      <c r="EK3" s="703"/>
      <c r="EL3" s="703"/>
      <c r="EM3" s="703"/>
      <c r="EN3" s="703"/>
      <c r="EO3" s="703"/>
      <c r="EP3" s="703"/>
      <c r="EQ3" s="703"/>
      <c r="ER3" s="703"/>
      <c r="ES3" s="703"/>
      <c r="ET3" s="703"/>
      <c r="EU3" s="703"/>
      <c r="EV3" s="703"/>
      <c r="EW3" s="703"/>
      <c r="EX3" s="703"/>
      <c r="EY3" s="703"/>
      <c r="EZ3" s="703"/>
      <c r="FA3" s="703"/>
      <c r="FB3" s="703"/>
      <c r="FC3" s="703"/>
      <c r="FD3" s="703"/>
      <c r="FE3" s="703"/>
      <c r="FF3" s="703"/>
      <c r="FG3" s="703"/>
      <c r="FH3" s="703"/>
      <c r="FI3" s="703"/>
      <c r="FJ3" s="703"/>
      <c r="FK3" s="703"/>
      <c r="FL3" s="703"/>
      <c r="FM3" s="703"/>
      <c r="FN3" s="703"/>
      <c r="FO3" s="703"/>
      <c r="FP3" s="703"/>
      <c r="FQ3" s="703"/>
      <c r="FR3" s="703"/>
      <c r="FS3" s="703"/>
      <c r="FT3" s="703"/>
      <c r="FU3" s="703"/>
      <c r="FV3" s="703"/>
      <c r="FW3" s="703"/>
      <c r="FX3" s="703"/>
      <c r="FY3" s="703"/>
      <c r="FZ3" s="703"/>
      <c r="GA3" s="703"/>
      <c r="GB3" s="703"/>
      <c r="GC3" s="703"/>
      <c r="GD3" s="703"/>
      <c r="GE3" s="703"/>
      <c r="GF3" s="703"/>
      <c r="GG3" s="703"/>
      <c r="GH3" s="703"/>
      <c r="GI3" s="703"/>
      <c r="GJ3" s="703"/>
      <c r="GK3" s="703"/>
      <c r="GL3" s="703"/>
      <c r="GM3" s="703"/>
      <c r="GN3" s="703"/>
      <c r="GO3" s="703"/>
      <c r="GP3" s="703"/>
      <c r="GQ3" s="703"/>
      <c r="GR3" s="703"/>
      <c r="GS3" s="703"/>
      <c r="GT3" s="703"/>
      <c r="GU3" s="703"/>
      <c r="GV3" s="703"/>
      <c r="GW3" s="703"/>
      <c r="GX3" s="703"/>
      <c r="GY3" s="703"/>
      <c r="GZ3" s="703"/>
      <c r="HA3" s="703"/>
      <c r="HB3" s="703"/>
      <c r="HC3" s="703"/>
      <c r="HD3" s="703"/>
      <c r="HE3" s="703"/>
      <c r="HF3" s="703"/>
      <c r="HG3" s="703"/>
      <c r="HH3" s="703"/>
      <c r="HI3" s="703"/>
      <c r="HJ3" s="703"/>
      <c r="HK3" s="703"/>
      <c r="HL3" s="703"/>
      <c r="HM3" s="703"/>
      <c r="HN3" s="703"/>
      <c r="HO3" s="703"/>
      <c r="HP3" s="703"/>
      <c r="HQ3" s="703"/>
      <c r="HR3" s="703"/>
      <c r="HS3" s="703"/>
      <c r="HT3" s="703"/>
      <c r="HU3" s="703"/>
      <c r="HV3" s="703"/>
      <c r="HW3" s="703"/>
      <c r="HX3" s="703"/>
      <c r="HY3" s="703"/>
      <c r="HZ3" s="703"/>
      <c r="IA3" s="703"/>
      <c r="IB3" s="703"/>
      <c r="IC3" s="703"/>
      <c r="ID3" s="703"/>
      <c r="IE3" s="703"/>
      <c r="IF3" s="703"/>
      <c r="IG3" s="703"/>
      <c r="IH3" s="703"/>
      <c r="II3" s="703"/>
      <c r="IJ3" s="703"/>
      <c r="IK3" s="703"/>
      <c r="IL3" s="703"/>
      <c r="IM3" s="703"/>
      <c r="IN3" s="703"/>
      <c r="IO3" s="703"/>
      <c r="IP3" s="703"/>
      <c r="IQ3" s="703"/>
      <c r="IR3" s="703"/>
      <c r="IS3" s="703"/>
      <c r="IT3" s="703"/>
      <c r="IU3" s="703"/>
      <c r="IV3" s="703"/>
      <c r="IW3" s="703"/>
      <c r="IX3" s="703"/>
      <c r="IY3" s="703"/>
      <c r="IZ3" s="703"/>
      <c r="JA3" s="703"/>
      <c r="JB3" s="703"/>
      <c r="JC3" s="703"/>
      <c r="JD3" s="703"/>
      <c r="JE3" s="703"/>
      <c r="JF3" s="703"/>
      <c r="JG3" s="703"/>
      <c r="JH3" s="703"/>
      <c r="JI3" s="703"/>
      <c r="JJ3" s="703"/>
      <c r="JK3" s="703"/>
      <c r="JL3" s="703"/>
      <c r="JM3" s="703"/>
      <c r="JN3" s="703"/>
      <c r="JO3" s="703"/>
      <c r="JP3" s="703"/>
      <c r="JQ3" s="703"/>
      <c r="JR3" s="703"/>
      <c r="JS3" s="703"/>
      <c r="JT3" s="703"/>
      <c r="JU3" s="703"/>
      <c r="JV3" s="703"/>
      <c r="JW3" s="703"/>
      <c r="JX3" s="703"/>
      <c r="JY3" s="703"/>
      <c r="JZ3" s="703"/>
      <c r="KA3" s="703"/>
      <c r="KB3" s="703"/>
      <c r="KC3" s="703"/>
      <c r="KD3" s="703"/>
      <c r="KE3" s="703"/>
      <c r="KF3" s="703"/>
      <c r="KG3" s="703"/>
      <c r="KH3" s="703"/>
      <c r="KI3" s="703"/>
      <c r="KJ3" s="703"/>
      <c r="KK3" s="703"/>
      <c r="KL3" s="703"/>
      <c r="KM3" s="703"/>
      <c r="KN3" s="703"/>
      <c r="KO3" s="703"/>
      <c r="KP3" s="703"/>
      <c r="KQ3" s="703"/>
      <c r="KR3" s="703"/>
      <c r="KS3" s="703"/>
      <c r="KT3" s="703"/>
      <c r="KU3" s="703"/>
      <c r="KV3" s="703"/>
      <c r="KW3" s="703"/>
      <c r="KX3" s="703"/>
      <c r="KY3" s="703"/>
      <c r="KZ3" s="703"/>
      <c r="LA3" s="703"/>
      <c r="LB3" s="703"/>
      <c r="LC3" s="703"/>
      <c r="LD3" s="703"/>
      <c r="LE3" s="703"/>
      <c r="LF3" s="703"/>
      <c r="LG3" s="703"/>
      <c r="LH3" s="703"/>
      <c r="LI3" s="703"/>
      <c r="LJ3" s="703"/>
      <c r="LK3" s="703"/>
      <c r="LL3" s="703"/>
      <c r="LM3" s="703"/>
      <c r="LN3" s="703"/>
      <c r="LO3" s="703"/>
      <c r="LP3" s="703"/>
      <c r="LQ3" s="703"/>
      <c r="LR3" s="703"/>
      <c r="LS3" s="703"/>
      <c r="LT3" s="703"/>
      <c r="LU3" s="703"/>
      <c r="LV3" s="703"/>
      <c r="LW3" s="703"/>
      <c r="LX3" s="703"/>
      <c r="LY3" s="703"/>
      <c r="LZ3" s="703"/>
      <c r="MA3" s="703"/>
      <c r="MB3" s="703"/>
      <c r="MC3" s="703"/>
      <c r="MD3" s="703"/>
      <c r="ME3" s="703"/>
      <c r="MF3" s="703"/>
      <c r="MG3" s="703"/>
      <c r="MH3" s="703"/>
      <c r="MI3" s="703"/>
      <c r="MJ3" s="703"/>
      <c r="MK3" s="703"/>
      <c r="ML3" s="703"/>
      <c r="MM3" s="703"/>
      <c r="MN3" s="703"/>
      <c r="MO3" s="703"/>
      <c r="MP3" s="703"/>
      <c r="MQ3" s="703"/>
      <c r="MR3" s="703"/>
      <c r="MS3" s="703"/>
      <c r="MT3" s="703"/>
      <c r="MU3" s="703"/>
      <c r="MV3" s="703"/>
      <c r="MW3" s="703"/>
      <c r="MX3" s="703"/>
      <c r="MY3" s="703"/>
      <c r="MZ3" s="703"/>
      <c r="NA3" s="703"/>
      <c r="NB3" s="703"/>
      <c r="NC3" s="703"/>
      <c r="ND3" s="703"/>
      <c r="NE3" s="703"/>
      <c r="NF3" s="703"/>
      <c r="NG3" s="703"/>
      <c r="NH3" s="703"/>
      <c r="NI3" s="703"/>
      <c r="NJ3" s="703"/>
      <c r="NK3" s="703"/>
      <c r="NL3" s="703"/>
      <c r="NM3" s="703"/>
      <c r="NN3" s="703"/>
      <c r="NO3" s="703"/>
      <c r="NP3" s="703"/>
      <c r="NQ3" s="703"/>
      <c r="NR3" s="703"/>
      <c r="NS3" s="703"/>
      <c r="NT3" s="703"/>
      <c r="NU3" s="703"/>
      <c r="NV3" s="703"/>
      <c r="NW3" s="703"/>
      <c r="NX3" s="703"/>
      <c r="NY3" s="703"/>
      <c r="NZ3" s="703"/>
      <c r="OA3" s="703"/>
      <c r="OB3" s="703"/>
      <c r="OC3" s="703"/>
      <c r="OD3" s="703"/>
      <c r="OE3" s="703"/>
      <c r="OF3" s="703"/>
      <c r="OG3" s="703"/>
      <c r="OH3" s="703"/>
      <c r="OI3" s="703"/>
      <c r="OJ3" s="703"/>
      <c r="OK3" s="703"/>
      <c r="OL3" s="703"/>
      <c r="OM3" s="703"/>
      <c r="ON3" s="703"/>
      <c r="OO3" s="703"/>
      <c r="OP3" s="703"/>
      <c r="OQ3" s="703"/>
      <c r="OR3" s="703"/>
      <c r="OS3" s="703"/>
      <c r="OT3" s="703"/>
      <c r="OU3" s="703"/>
      <c r="OV3" s="703"/>
      <c r="OW3" s="703"/>
      <c r="OX3" s="703"/>
      <c r="OY3" s="703"/>
      <c r="OZ3" s="703"/>
      <c r="PA3" s="703"/>
      <c r="PB3" s="703"/>
      <c r="PC3" s="703"/>
      <c r="PD3" s="703"/>
      <c r="PE3" s="703"/>
      <c r="PF3" s="703"/>
      <c r="PG3" s="703"/>
      <c r="PH3" s="703"/>
      <c r="PI3" s="703"/>
      <c r="PJ3" s="703"/>
      <c r="PK3" s="703"/>
      <c r="PL3" s="703"/>
      <c r="PM3" s="703"/>
      <c r="PN3" s="703"/>
      <c r="PO3" s="703"/>
      <c r="PP3" s="703"/>
      <c r="PQ3" s="703"/>
      <c r="PR3" s="703"/>
      <c r="PS3" s="703"/>
      <c r="PT3" s="703"/>
      <c r="PU3" s="703"/>
      <c r="PV3" s="703"/>
      <c r="PW3" s="703"/>
      <c r="PX3" s="703"/>
      <c r="PY3" s="703"/>
      <c r="PZ3" s="703"/>
      <c r="QA3" s="703"/>
      <c r="QB3" s="703"/>
      <c r="QC3" s="703"/>
      <c r="QD3" s="703"/>
      <c r="QE3" s="703"/>
      <c r="QF3" s="703"/>
      <c r="QG3" s="703"/>
      <c r="QH3" s="703"/>
      <c r="QI3" s="703"/>
      <c r="QJ3" s="703"/>
      <c r="QK3" s="703"/>
      <c r="QL3" s="703"/>
      <c r="QM3" s="703"/>
      <c r="QN3" s="703"/>
      <c r="QO3" s="703"/>
      <c r="QP3" s="703"/>
      <c r="QQ3" s="703"/>
      <c r="QR3" s="703"/>
      <c r="QS3" s="703"/>
      <c r="QT3" s="703"/>
      <c r="QU3" s="703"/>
      <c r="QV3" s="703"/>
      <c r="QW3" s="703"/>
      <c r="QX3" s="703"/>
      <c r="QY3" s="703"/>
      <c r="QZ3" s="703"/>
      <c r="RA3" s="703"/>
      <c r="RB3" s="703"/>
      <c r="RC3" s="703"/>
      <c r="RD3" s="703"/>
      <c r="RE3" s="703"/>
      <c r="RF3" s="703"/>
      <c r="RG3" s="703"/>
      <c r="RH3" s="703"/>
      <c r="RI3" s="703"/>
      <c r="RJ3" s="703"/>
      <c r="RK3" s="703"/>
      <c r="RL3" s="703"/>
      <c r="RM3" s="703"/>
      <c r="RN3" s="703"/>
      <c r="RO3" s="703"/>
      <c r="RP3" s="703"/>
      <c r="RQ3" s="703"/>
      <c r="RR3" s="703"/>
      <c r="RS3" s="703"/>
      <c r="RT3" s="703"/>
      <c r="RU3" s="703"/>
      <c r="RV3" s="703"/>
      <c r="RW3" s="703"/>
      <c r="RX3" s="703"/>
      <c r="RY3" s="703"/>
      <c r="RZ3" s="703"/>
      <c r="SA3" s="703"/>
      <c r="SB3" s="703"/>
      <c r="SC3" s="703"/>
      <c r="SD3" s="703"/>
      <c r="SE3" s="703"/>
      <c r="SF3" s="703"/>
      <c r="SG3" s="703"/>
      <c r="SH3" s="703"/>
      <c r="SI3" s="703"/>
      <c r="SJ3" s="703"/>
      <c r="SK3" s="703"/>
      <c r="SL3" s="703"/>
      <c r="SM3" s="703"/>
      <c r="SN3" s="703"/>
      <c r="SO3" s="703"/>
      <c r="SP3" s="703"/>
      <c r="SQ3" s="703"/>
      <c r="SR3" s="703"/>
      <c r="SS3" s="703"/>
      <c r="ST3" s="703"/>
      <c r="SU3" s="703"/>
      <c r="SV3" s="703"/>
      <c r="SW3" s="703"/>
      <c r="SX3" s="703"/>
      <c r="SY3" s="703"/>
      <c r="SZ3" s="703"/>
      <c r="TA3" s="703"/>
      <c r="TB3" s="703"/>
      <c r="TC3" s="703"/>
      <c r="TD3" s="703"/>
      <c r="TE3" s="703"/>
      <c r="TF3" s="703"/>
      <c r="TG3" s="703"/>
      <c r="TH3" s="703"/>
      <c r="TI3" s="703"/>
      <c r="TJ3" s="703"/>
      <c r="TK3" s="703"/>
      <c r="TL3" s="703"/>
      <c r="TM3" s="703"/>
      <c r="TN3" s="703"/>
      <c r="TO3" s="703"/>
      <c r="TP3" s="703"/>
      <c r="TQ3" s="703"/>
      <c r="TR3" s="703"/>
      <c r="TS3" s="703"/>
      <c r="TT3" s="703"/>
      <c r="TU3" s="703"/>
      <c r="TV3" s="703"/>
      <c r="TW3" s="703"/>
      <c r="TX3" s="703"/>
      <c r="TY3" s="703"/>
      <c r="TZ3" s="703"/>
      <c r="UA3" s="703"/>
      <c r="UB3" s="703"/>
      <c r="UC3" s="703"/>
      <c r="UD3" s="703"/>
      <c r="UE3" s="703"/>
      <c r="UF3" s="703"/>
      <c r="UG3" s="703"/>
      <c r="UH3" s="703"/>
      <c r="UI3" s="703"/>
      <c r="UJ3" s="703"/>
      <c r="UK3" s="703"/>
      <c r="UL3" s="703"/>
      <c r="UM3" s="703"/>
      <c r="UN3" s="703"/>
      <c r="UO3" s="703"/>
      <c r="UP3" s="703"/>
      <c r="UQ3" s="703"/>
      <c r="UR3" s="703"/>
      <c r="US3" s="703"/>
      <c r="UT3" s="703"/>
      <c r="UU3" s="703"/>
      <c r="UV3" s="703"/>
      <c r="UW3" s="703"/>
      <c r="UX3" s="703"/>
      <c r="UY3" s="703"/>
      <c r="UZ3" s="703"/>
      <c r="VA3" s="703"/>
      <c r="VB3" s="703"/>
      <c r="VC3" s="703"/>
      <c r="VD3" s="703"/>
      <c r="VE3" s="703"/>
      <c r="VF3" s="703"/>
      <c r="VG3" s="703"/>
      <c r="VH3" s="703"/>
      <c r="VI3" s="703"/>
      <c r="VJ3" s="703"/>
      <c r="VK3" s="703"/>
      <c r="VL3" s="703"/>
      <c r="VM3" s="703"/>
      <c r="VN3" s="703"/>
      <c r="VO3" s="703"/>
      <c r="VP3" s="703"/>
      <c r="VQ3" s="703"/>
      <c r="VR3" s="703"/>
      <c r="VS3" s="703"/>
      <c r="VT3" s="703"/>
      <c r="VU3" s="703"/>
      <c r="VV3" s="703"/>
      <c r="VW3" s="703"/>
      <c r="VX3" s="703"/>
      <c r="VY3" s="703"/>
      <c r="VZ3" s="703"/>
      <c r="WA3" s="703"/>
      <c r="WB3" s="703"/>
      <c r="WC3" s="703"/>
      <c r="WD3" s="703"/>
      <c r="WE3" s="703"/>
      <c r="WF3" s="703"/>
      <c r="WG3" s="703"/>
      <c r="WH3" s="703"/>
      <c r="WI3" s="703"/>
      <c r="WJ3" s="703"/>
      <c r="WK3" s="703"/>
      <c r="WL3" s="703"/>
      <c r="WM3" s="703"/>
      <c r="WN3" s="703"/>
      <c r="WO3" s="703"/>
      <c r="WP3" s="703"/>
      <c r="WQ3" s="703"/>
      <c r="WR3" s="703"/>
      <c r="WS3" s="703"/>
      <c r="WT3" s="703"/>
      <c r="WU3" s="703"/>
      <c r="WV3" s="703"/>
      <c r="WW3" s="703"/>
      <c r="WX3" s="703"/>
      <c r="WY3" s="703"/>
      <c r="WZ3" s="703"/>
      <c r="XA3" s="703"/>
      <c r="XB3" s="703"/>
      <c r="XC3" s="703"/>
      <c r="XD3" s="703"/>
      <c r="XE3" s="703"/>
      <c r="XF3" s="703"/>
      <c r="XG3" s="703"/>
      <c r="XH3" s="703"/>
      <c r="XI3" s="703"/>
      <c r="XJ3" s="703"/>
      <c r="XK3" s="703"/>
      <c r="XL3" s="703"/>
      <c r="XM3" s="703"/>
      <c r="XN3" s="703"/>
      <c r="XO3" s="703"/>
      <c r="XP3" s="703"/>
      <c r="XQ3" s="703"/>
      <c r="XR3" s="703"/>
      <c r="XS3" s="703"/>
      <c r="XT3" s="703"/>
      <c r="XU3" s="703"/>
      <c r="XV3" s="703"/>
      <c r="XW3" s="703"/>
      <c r="XX3" s="703"/>
      <c r="XY3" s="703"/>
      <c r="XZ3" s="703"/>
      <c r="YA3" s="703"/>
      <c r="YB3" s="703"/>
      <c r="YC3" s="703"/>
      <c r="YD3" s="703"/>
      <c r="YE3" s="703"/>
      <c r="YF3" s="703"/>
      <c r="YG3" s="703"/>
      <c r="YH3" s="703"/>
      <c r="YI3" s="703"/>
      <c r="YJ3" s="703"/>
      <c r="YK3" s="703"/>
      <c r="YL3" s="703"/>
      <c r="YM3" s="703"/>
      <c r="YN3" s="703"/>
      <c r="YO3" s="703"/>
      <c r="YP3" s="703"/>
      <c r="YQ3" s="703"/>
      <c r="YR3" s="703"/>
      <c r="YS3" s="703"/>
      <c r="YT3" s="703"/>
      <c r="YU3" s="703"/>
      <c r="YV3" s="703"/>
      <c r="YW3" s="703"/>
      <c r="YX3" s="703"/>
      <c r="YY3" s="703"/>
      <c r="YZ3" s="703"/>
      <c r="ZA3" s="703"/>
      <c r="ZB3" s="703"/>
      <c r="ZC3" s="703"/>
      <c r="ZD3" s="703"/>
      <c r="ZE3" s="703"/>
      <c r="ZF3" s="703"/>
      <c r="ZG3" s="703"/>
      <c r="ZH3" s="703"/>
      <c r="ZI3" s="703"/>
      <c r="ZJ3" s="703"/>
      <c r="ZK3" s="703"/>
      <c r="ZL3" s="703"/>
      <c r="ZM3" s="703"/>
      <c r="ZN3" s="703"/>
      <c r="ZO3" s="703"/>
      <c r="ZP3" s="703"/>
      <c r="ZQ3" s="703"/>
      <c r="ZR3" s="703"/>
      <c r="ZS3" s="703"/>
      <c r="ZT3" s="703"/>
      <c r="ZU3" s="703"/>
      <c r="ZV3" s="703"/>
      <c r="ZW3" s="703"/>
      <c r="ZX3" s="703"/>
      <c r="ZY3" s="703"/>
      <c r="ZZ3" s="703"/>
      <c r="AAA3" s="703"/>
      <c r="AAB3" s="703"/>
      <c r="AAC3" s="703"/>
      <c r="AAD3" s="703"/>
      <c r="AAE3" s="703"/>
      <c r="AAF3" s="703"/>
      <c r="AAG3" s="703"/>
      <c r="AAH3" s="703"/>
      <c r="AAI3" s="703"/>
      <c r="AAJ3" s="703"/>
      <c r="AAK3" s="703"/>
      <c r="AAL3" s="703"/>
      <c r="AAM3" s="703"/>
      <c r="AAN3" s="703"/>
      <c r="AAO3" s="703"/>
      <c r="AAP3" s="703"/>
      <c r="AAQ3" s="703"/>
      <c r="AAR3" s="703"/>
      <c r="AAS3" s="703"/>
      <c r="AAT3" s="703"/>
      <c r="AAU3" s="703"/>
      <c r="AAV3" s="703"/>
      <c r="AAW3" s="703"/>
      <c r="AAX3" s="703"/>
      <c r="AAY3" s="703"/>
      <c r="AAZ3" s="703"/>
      <c r="ABA3" s="703"/>
      <c r="ABB3" s="703"/>
      <c r="ABC3" s="703"/>
      <c r="ABD3" s="703"/>
      <c r="ABE3" s="703"/>
      <c r="ABF3" s="703"/>
      <c r="ABG3" s="703"/>
      <c r="ABH3" s="703"/>
      <c r="ABI3" s="703"/>
      <c r="ABJ3" s="703"/>
      <c r="ABK3" s="703"/>
      <c r="ABL3" s="703"/>
      <c r="ABM3" s="703"/>
      <c r="ABN3" s="703"/>
      <c r="ABO3" s="703"/>
      <c r="ABP3" s="703"/>
      <c r="ABQ3" s="703"/>
      <c r="ABR3" s="703"/>
      <c r="ABS3" s="703"/>
      <c r="ABT3" s="703"/>
      <c r="ABU3" s="703"/>
      <c r="ABV3" s="703"/>
      <c r="ABW3" s="703"/>
      <c r="ABX3" s="703"/>
      <c r="ABY3" s="703"/>
      <c r="ABZ3" s="703"/>
      <c r="ACA3" s="703"/>
      <c r="ACB3" s="703"/>
      <c r="ACC3" s="703"/>
      <c r="ACD3" s="703"/>
      <c r="ACE3" s="703"/>
      <c r="ACF3" s="703"/>
      <c r="ACG3" s="703"/>
      <c r="ACH3" s="703"/>
      <c r="ACI3" s="703"/>
      <c r="ACJ3" s="703"/>
      <c r="ACK3" s="703"/>
      <c r="ACL3" s="703"/>
      <c r="ACM3" s="703"/>
      <c r="ACN3" s="703"/>
      <c r="ACO3" s="703"/>
      <c r="ACP3" s="703"/>
      <c r="ACQ3" s="703"/>
      <c r="ACR3" s="703"/>
      <c r="ACS3" s="703"/>
      <c r="ACT3" s="703"/>
      <c r="ACU3" s="703"/>
      <c r="ACV3" s="703"/>
      <c r="ACW3" s="703"/>
      <c r="ACX3" s="703"/>
      <c r="ACY3" s="703"/>
      <c r="ACZ3" s="703"/>
      <c r="ADA3" s="703"/>
      <c r="ADB3" s="703"/>
      <c r="ADC3" s="703"/>
      <c r="ADD3" s="703"/>
      <c r="ADE3" s="703"/>
      <c r="ADF3" s="703"/>
      <c r="ADG3" s="703"/>
      <c r="ADH3" s="703"/>
      <c r="ADI3" s="703"/>
      <c r="ADJ3" s="703"/>
      <c r="ADK3" s="703"/>
      <c r="ADL3" s="703"/>
      <c r="ADM3" s="703"/>
      <c r="ADN3" s="703"/>
      <c r="ADO3" s="703"/>
      <c r="ADP3" s="703"/>
      <c r="ADQ3" s="703"/>
      <c r="ADR3" s="703"/>
      <c r="ADS3" s="703"/>
      <c r="ADT3" s="703"/>
      <c r="ADU3" s="703"/>
      <c r="ADV3" s="703"/>
      <c r="ADW3" s="703"/>
      <c r="ADX3" s="703"/>
      <c r="ADY3" s="703"/>
      <c r="ADZ3" s="703"/>
      <c r="AEA3" s="703"/>
      <c r="AEB3" s="703"/>
      <c r="AEC3" s="703"/>
      <c r="AED3" s="703"/>
      <c r="AEE3" s="703"/>
      <c r="AEF3" s="703"/>
      <c r="AEG3" s="703"/>
      <c r="AEH3" s="703"/>
      <c r="AEI3" s="703"/>
      <c r="AEJ3" s="703"/>
      <c r="AEK3" s="703"/>
      <c r="AEL3" s="703"/>
      <c r="AEM3" s="703"/>
      <c r="AEN3" s="703"/>
      <c r="AEO3" s="703"/>
      <c r="AEP3" s="703"/>
      <c r="AEQ3" s="703"/>
      <c r="AER3" s="703"/>
      <c r="AES3" s="703"/>
      <c r="AET3" s="703"/>
      <c r="AEU3" s="703"/>
      <c r="AEV3" s="703"/>
      <c r="AEW3" s="703"/>
      <c r="AEX3" s="703"/>
      <c r="AEY3" s="703"/>
      <c r="AEZ3" s="703"/>
      <c r="AFA3" s="703"/>
      <c r="AFB3" s="703"/>
      <c r="AFC3" s="703"/>
      <c r="AFD3" s="703"/>
      <c r="AFE3" s="703"/>
      <c r="AFF3" s="703"/>
      <c r="AFG3" s="703"/>
      <c r="AFH3" s="703"/>
      <c r="AFI3" s="703"/>
      <c r="AFJ3" s="703"/>
      <c r="AFK3" s="703"/>
      <c r="AFL3" s="703"/>
      <c r="AFM3" s="703"/>
      <c r="AFN3" s="703"/>
      <c r="AFO3" s="703"/>
      <c r="AFP3" s="703"/>
      <c r="AFQ3" s="703"/>
      <c r="AFR3" s="703"/>
      <c r="AFS3" s="703"/>
      <c r="AFT3" s="703"/>
      <c r="AFU3" s="703"/>
      <c r="AFV3" s="703"/>
      <c r="AFW3" s="703"/>
      <c r="AFX3" s="703"/>
      <c r="AFY3" s="703"/>
      <c r="AFZ3" s="703"/>
      <c r="AGA3" s="703"/>
      <c r="AGB3" s="703"/>
      <c r="AGC3" s="703"/>
      <c r="AGD3" s="703"/>
      <c r="AGE3" s="703"/>
      <c r="AGF3" s="703"/>
      <c r="AGG3" s="703"/>
      <c r="AGH3" s="703"/>
      <c r="AGI3" s="703"/>
      <c r="AGJ3" s="703"/>
      <c r="AGK3" s="703"/>
      <c r="AGL3" s="703"/>
      <c r="AGM3" s="703"/>
      <c r="AGN3" s="703"/>
      <c r="AGO3" s="703"/>
      <c r="AGP3" s="703"/>
      <c r="AGQ3" s="703"/>
      <c r="AGR3" s="703"/>
      <c r="AGS3" s="703"/>
      <c r="AGT3" s="703"/>
      <c r="AGU3" s="703"/>
      <c r="AGV3" s="703"/>
      <c r="AGW3" s="703"/>
      <c r="AGX3" s="703"/>
      <c r="AGY3" s="703"/>
      <c r="AGZ3" s="703"/>
      <c r="AHA3" s="703"/>
      <c r="AHB3" s="703"/>
      <c r="AHC3" s="703"/>
      <c r="AHD3" s="703"/>
      <c r="AHE3" s="703"/>
      <c r="AHF3" s="703"/>
      <c r="AHG3" s="703"/>
      <c r="AHH3" s="703"/>
      <c r="AHI3" s="703"/>
      <c r="AHJ3" s="703"/>
      <c r="AHK3" s="703"/>
      <c r="AHL3" s="703"/>
      <c r="AHM3" s="703"/>
      <c r="AHN3" s="703"/>
      <c r="AHO3" s="703"/>
      <c r="AHP3" s="703"/>
      <c r="AHQ3" s="703"/>
      <c r="AHR3" s="703"/>
      <c r="AHS3" s="703"/>
      <c r="AHT3" s="703"/>
      <c r="AHU3" s="703"/>
      <c r="AHV3" s="703"/>
      <c r="AHW3" s="703"/>
      <c r="AHX3" s="703"/>
      <c r="AHY3" s="703"/>
      <c r="AHZ3" s="703"/>
      <c r="AIA3" s="703"/>
      <c r="AIB3" s="703"/>
      <c r="AIC3" s="703"/>
      <c r="AID3" s="703"/>
      <c r="AIE3" s="703"/>
      <c r="AIF3" s="703"/>
      <c r="AIG3" s="703"/>
      <c r="AIH3" s="703"/>
      <c r="AII3" s="703"/>
      <c r="AIJ3" s="703"/>
      <c r="AIK3" s="703"/>
      <c r="AIL3" s="703"/>
      <c r="AIM3" s="703"/>
      <c r="AIN3" s="703"/>
      <c r="AIO3" s="703"/>
      <c r="AIP3" s="703"/>
      <c r="AIQ3" s="703"/>
      <c r="AIR3" s="703"/>
      <c r="AIS3" s="703"/>
      <c r="AIT3" s="703"/>
      <c r="AIU3" s="703"/>
      <c r="AIV3" s="703"/>
      <c r="AIW3" s="703"/>
      <c r="AIX3" s="703"/>
      <c r="AIY3" s="703"/>
      <c r="AIZ3" s="703"/>
      <c r="AJA3" s="703"/>
      <c r="AJB3" s="703"/>
      <c r="AJC3" s="703"/>
      <c r="AJD3" s="703"/>
      <c r="AJE3" s="703"/>
      <c r="AJF3" s="703"/>
      <c r="AJG3" s="703"/>
      <c r="AJH3" s="703"/>
      <c r="AJI3" s="703"/>
      <c r="AJJ3" s="703"/>
      <c r="AJK3" s="703"/>
      <c r="AJL3" s="703"/>
      <c r="AJM3" s="703"/>
      <c r="AJN3" s="703"/>
      <c r="AJO3" s="703"/>
      <c r="AJP3" s="703"/>
      <c r="AJQ3" s="703"/>
      <c r="AJR3" s="703"/>
      <c r="AJS3" s="703"/>
      <c r="AJT3" s="703"/>
      <c r="AJU3" s="703"/>
      <c r="AJV3" s="703"/>
      <c r="AJW3" s="703"/>
      <c r="AJX3" s="703"/>
      <c r="AJY3" s="703"/>
      <c r="AJZ3" s="703"/>
      <c r="AKA3" s="703"/>
      <c r="AKB3" s="703"/>
      <c r="AKC3" s="703"/>
      <c r="AKD3" s="703"/>
      <c r="AKE3" s="703"/>
      <c r="AKF3" s="703"/>
      <c r="AKG3" s="703"/>
      <c r="AKH3" s="703"/>
      <c r="AKI3" s="703"/>
      <c r="AKJ3" s="703"/>
      <c r="AKK3" s="703"/>
      <c r="AKL3" s="703"/>
      <c r="AKM3" s="703"/>
      <c r="AKN3" s="703"/>
      <c r="AKO3" s="703"/>
      <c r="AKP3" s="703"/>
      <c r="AKQ3" s="703"/>
      <c r="AKR3" s="703"/>
      <c r="AKS3" s="703"/>
      <c r="AKT3" s="703"/>
      <c r="AKU3" s="703"/>
      <c r="AKV3" s="703"/>
      <c r="AKW3" s="703"/>
      <c r="AKX3" s="703"/>
      <c r="AKY3" s="703"/>
      <c r="AKZ3" s="703"/>
      <c r="ALA3" s="703"/>
      <c r="ALB3" s="703"/>
      <c r="ALC3" s="703"/>
      <c r="ALD3" s="703"/>
      <c r="ALE3" s="703"/>
      <c r="ALF3" s="703"/>
      <c r="ALG3" s="703"/>
      <c r="ALH3" s="703"/>
      <c r="ALI3" s="703"/>
      <c r="ALJ3" s="703"/>
      <c r="ALK3" s="703"/>
      <c r="ALL3" s="703"/>
      <c r="ALM3" s="703"/>
      <c r="ALN3" s="703"/>
      <c r="ALO3" s="703"/>
      <c r="ALP3" s="703"/>
      <c r="ALQ3" s="703"/>
      <c r="ALR3" s="703"/>
      <c r="ALS3" s="703"/>
      <c r="ALT3" s="703"/>
      <c r="ALU3" s="703"/>
      <c r="ALV3" s="703"/>
      <c r="ALW3" s="703"/>
      <c r="ALX3" s="703"/>
      <c r="ALY3" s="703"/>
      <c r="ALZ3" s="703"/>
      <c r="AMA3" s="703"/>
      <c r="AMB3" s="703"/>
      <c r="AMC3" s="703"/>
      <c r="AMD3" s="703"/>
      <c r="AME3" s="703"/>
      <c r="AMF3" s="703"/>
      <c r="AMG3" s="703"/>
      <c r="AMH3" s="703"/>
      <c r="AMI3" s="703"/>
      <c r="AMJ3" s="703"/>
      <c r="AMK3" s="703"/>
      <c r="AML3" s="703"/>
      <c r="AMM3" s="703"/>
      <c r="AMN3" s="703"/>
      <c r="AMO3" s="703"/>
      <c r="AMP3" s="703"/>
      <c r="AMQ3" s="703"/>
      <c r="AMR3" s="703"/>
      <c r="AMS3" s="703"/>
      <c r="AMT3" s="703"/>
      <c r="AMU3" s="703"/>
      <c r="AMV3" s="703"/>
      <c r="AMW3" s="703"/>
      <c r="AMX3" s="703"/>
      <c r="AMY3" s="703"/>
      <c r="AMZ3" s="703"/>
      <c r="ANA3" s="703"/>
      <c r="ANB3" s="703"/>
      <c r="ANC3" s="703"/>
      <c r="AND3" s="703"/>
      <c r="ANE3" s="703"/>
      <c r="ANF3" s="703"/>
      <c r="ANG3" s="703"/>
      <c r="ANH3" s="703"/>
      <c r="ANI3" s="703"/>
      <c r="ANJ3" s="703"/>
      <c r="ANK3" s="703"/>
      <c r="ANL3" s="703"/>
      <c r="ANM3" s="703"/>
      <c r="ANN3" s="703"/>
      <c r="ANO3" s="703"/>
      <c r="ANP3" s="703"/>
      <c r="ANQ3" s="703"/>
      <c r="ANR3" s="703"/>
      <c r="ANS3" s="703"/>
      <c r="ANT3" s="703"/>
      <c r="ANU3" s="703"/>
      <c r="ANV3" s="703"/>
      <c r="ANW3" s="703"/>
      <c r="ANX3" s="703"/>
      <c r="ANY3" s="703"/>
      <c r="ANZ3" s="703"/>
      <c r="AOA3" s="703"/>
      <c r="AOB3" s="703"/>
      <c r="AOC3" s="703"/>
      <c r="AOD3" s="703"/>
      <c r="AOE3" s="703"/>
      <c r="AOF3" s="703"/>
      <c r="AOG3" s="703"/>
      <c r="AOH3" s="703"/>
      <c r="AOI3" s="703"/>
      <c r="AOJ3" s="703"/>
      <c r="AOK3" s="703"/>
      <c r="AOL3" s="703"/>
      <c r="AOM3" s="703"/>
      <c r="AON3" s="703"/>
      <c r="AOO3" s="703"/>
      <c r="AOP3" s="703"/>
      <c r="AOQ3" s="703"/>
      <c r="AOR3" s="703"/>
      <c r="AOS3" s="703"/>
      <c r="AOT3" s="703"/>
      <c r="AOU3" s="703"/>
      <c r="AOV3" s="703"/>
      <c r="AOW3" s="703"/>
      <c r="AOX3" s="703"/>
      <c r="AOY3" s="703"/>
      <c r="AOZ3" s="703"/>
      <c r="APA3" s="703"/>
      <c r="APB3" s="703"/>
      <c r="APC3" s="703"/>
      <c r="APD3" s="703"/>
      <c r="APE3" s="703"/>
      <c r="APF3" s="703"/>
      <c r="APG3" s="703"/>
      <c r="APH3" s="703"/>
      <c r="API3" s="703"/>
      <c r="APJ3" s="703"/>
      <c r="APK3" s="703"/>
      <c r="APL3" s="703"/>
      <c r="APM3" s="703"/>
      <c r="APN3" s="703"/>
      <c r="APO3" s="703"/>
      <c r="APP3" s="703"/>
      <c r="APQ3" s="703"/>
      <c r="APR3" s="703"/>
      <c r="APS3" s="703"/>
      <c r="APT3" s="703"/>
      <c r="APU3" s="703"/>
      <c r="APV3" s="703"/>
      <c r="APW3" s="703"/>
      <c r="APX3" s="703"/>
      <c r="APY3" s="703"/>
      <c r="APZ3" s="703"/>
      <c r="AQA3" s="703"/>
      <c r="AQB3" s="703"/>
      <c r="AQC3" s="703"/>
      <c r="AQD3" s="703"/>
      <c r="AQE3" s="703"/>
      <c r="AQF3" s="703"/>
      <c r="AQG3" s="703"/>
      <c r="AQH3" s="703"/>
      <c r="AQI3" s="703"/>
      <c r="AQJ3" s="703"/>
      <c r="AQK3" s="703"/>
      <c r="AQL3" s="703"/>
      <c r="AQM3" s="703"/>
      <c r="AQN3" s="703"/>
      <c r="AQO3" s="703"/>
      <c r="AQP3" s="703"/>
      <c r="AQQ3" s="703"/>
      <c r="AQR3" s="703"/>
      <c r="AQS3" s="703"/>
      <c r="AQT3" s="703"/>
      <c r="AQU3" s="703"/>
      <c r="AQV3" s="703"/>
      <c r="AQW3" s="703"/>
      <c r="AQX3" s="703"/>
      <c r="AQY3" s="703"/>
      <c r="AQZ3" s="703"/>
      <c r="ARA3" s="703"/>
      <c r="ARB3" s="703"/>
      <c r="ARC3" s="703"/>
      <c r="ARD3" s="703"/>
      <c r="ARE3" s="703"/>
      <c r="ARF3" s="703"/>
      <c r="ARG3" s="703"/>
      <c r="ARH3" s="703"/>
      <c r="ARI3" s="703"/>
      <c r="ARJ3" s="703"/>
      <c r="ARK3" s="703"/>
      <c r="ARL3" s="703"/>
      <c r="ARM3" s="703"/>
      <c r="ARN3" s="703"/>
      <c r="ARO3" s="703"/>
      <c r="ARP3" s="703"/>
      <c r="ARQ3" s="703"/>
      <c r="ARR3" s="703"/>
      <c r="ARS3" s="703"/>
      <c r="ART3" s="703"/>
      <c r="ARU3" s="703"/>
      <c r="ARV3" s="703"/>
      <c r="ARW3" s="703"/>
      <c r="ARX3" s="703"/>
      <c r="ARY3" s="703"/>
      <c r="ARZ3" s="703"/>
      <c r="ASA3" s="703"/>
      <c r="ASB3" s="703"/>
      <c r="ASC3" s="703"/>
      <c r="ASD3" s="703"/>
      <c r="ASE3" s="703"/>
      <c r="ASF3" s="703"/>
      <c r="ASG3" s="703"/>
      <c r="ASH3" s="703"/>
      <c r="ASI3" s="703"/>
      <c r="ASJ3" s="703"/>
      <c r="ASK3" s="703"/>
      <c r="ASL3" s="703"/>
      <c r="ASM3" s="703"/>
      <c r="ASN3" s="703"/>
      <c r="ASO3" s="703"/>
      <c r="ASP3" s="703"/>
      <c r="ASQ3" s="703"/>
      <c r="ASR3" s="703"/>
      <c r="ASS3" s="703"/>
      <c r="AST3" s="703"/>
      <c r="ASU3" s="703"/>
      <c r="ASV3" s="703"/>
      <c r="ASW3" s="703"/>
      <c r="ASX3" s="703"/>
      <c r="ASY3" s="703"/>
      <c r="ASZ3" s="703"/>
      <c r="ATA3" s="703"/>
      <c r="ATB3" s="703"/>
      <c r="ATC3" s="703"/>
      <c r="ATD3" s="703"/>
      <c r="ATE3" s="703"/>
      <c r="ATF3" s="703"/>
      <c r="ATG3" s="703"/>
      <c r="ATH3" s="703"/>
      <c r="ATI3" s="703"/>
      <c r="ATJ3" s="703"/>
      <c r="ATK3" s="703"/>
      <c r="ATL3" s="703"/>
      <c r="ATM3" s="703"/>
      <c r="ATN3" s="703"/>
      <c r="ATO3" s="703"/>
      <c r="ATP3" s="703"/>
      <c r="ATQ3" s="703"/>
      <c r="ATR3" s="703"/>
      <c r="ATS3" s="703"/>
      <c r="ATT3" s="703"/>
      <c r="ATU3" s="703"/>
      <c r="ATV3" s="703"/>
      <c r="ATW3" s="703"/>
      <c r="ATX3" s="703"/>
      <c r="ATY3" s="703"/>
      <c r="ATZ3" s="703"/>
      <c r="AUA3" s="703"/>
      <c r="AUB3" s="703"/>
      <c r="AUC3" s="703"/>
      <c r="AUD3" s="703"/>
      <c r="AUE3" s="703"/>
      <c r="AUF3" s="703"/>
      <c r="AUG3" s="703"/>
      <c r="AUH3" s="703"/>
      <c r="AUI3" s="703"/>
      <c r="AUJ3" s="703"/>
      <c r="AUK3" s="703"/>
      <c r="AUL3" s="703"/>
      <c r="AUM3" s="703"/>
      <c r="AUN3" s="703"/>
      <c r="AUO3" s="703"/>
      <c r="AUP3" s="703"/>
      <c r="AUQ3" s="703"/>
      <c r="AUR3" s="703"/>
      <c r="AUS3" s="703"/>
      <c r="AUT3" s="703"/>
      <c r="AUU3" s="703"/>
      <c r="AUV3" s="703"/>
      <c r="AUW3" s="703"/>
      <c r="AUX3" s="703"/>
      <c r="AUY3" s="703"/>
      <c r="AUZ3" s="703"/>
      <c r="AVA3" s="703"/>
      <c r="AVB3" s="703"/>
      <c r="AVC3" s="703"/>
      <c r="AVD3" s="703"/>
      <c r="AVE3" s="703"/>
      <c r="AVF3" s="703"/>
      <c r="AVG3" s="703"/>
      <c r="AVH3" s="703"/>
      <c r="AVI3" s="703"/>
      <c r="AVJ3" s="703"/>
      <c r="AVK3" s="703"/>
      <c r="AVL3" s="703"/>
      <c r="AVM3" s="703"/>
      <c r="AVN3" s="703"/>
      <c r="AVO3" s="703"/>
      <c r="AVP3" s="703"/>
      <c r="AVQ3" s="703"/>
      <c r="AVR3" s="703"/>
      <c r="AVS3" s="703"/>
      <c r="AVT3" s="703"/>
      <c r="AVU3" s="703"/>
      <c r="AVV3" s="703"/>
      <c r="AVW3" s="703"/>
      <c r="AVX3" s="703"/>
      <c r="AVY3" s="703"/>
      <c r="AVZ3" s="703"/>
      <c r="AWA3" s="703"/>
      <c r="AWB3" s="703"/>
      <c r="AWC3" s="703"/>
      <c r="AWD3" s="703"/>
      <c r="AWE3" s="703"/>
      <c r="AWF3" s="703"/>
      <c r="AWG3" s="703"/>
      <c r="AWH3" s="703"/>
      <c r="AWI3" s="703"/>
      <c r="AWJ3" s="703"/>
      <c r="AWK3" s="703"/>
      <c r="AWL3" s="703"/>
      <c r="AWM3" s="703"/>
      <c r="AWN3" s="703"/>
      <c r="AWO3" s="703"/>
      <c r="AWP3" s="703"/>
      <c r="AWQ3" s="703"/>
      <c r="AWR3" s="703"/>
      <c r="AWS3" s="703"/>
      <c r="AWT3" s="703"/>
      <c r="AWU3" s="703"/>
      <c r="AWV3" s="703"/>
      <c r="AWW3" s="703"/>
      <c r="AWX3" s="703"/>
      <c r="AWY3" s="703"/>
      <c r="AWZ3" s="703"/>
      <c r="AXA3" s="703"/>
      <c r="AXB3" s="703"/>
      <c r="AXC3" s="703"/>
      <c r="AXD3" s="703"/>
      <c r="AXE3" s="703"/>
      <c r="AXF3" s="703"/>
      <c r="AXG3" s="703"/>
      <c r="AXH3" s="703"/>
      <c r="AXI3" s="703"/>
      <c r="AXJ3" s="703"/>
      <c r="AXK3" s="703"/>
      <c r="AXL3" s="703"/>
      <c r="AXM3" s="703"/>
      <c r="AXN3" s="703"/>
      <c r="AXO3" s="703"/>
      <c r="AXP3" s="703"/>
      <c r="AXQ3" s="703"/>
      <c r="AXR3" s="703"/>
      <c r="AXS3" s="703"/>
      <c r="AXT3" s="703"/>
      <c r="AXU3" s="703"/>
      <c r="AXV3" s="703"/>
      <c r="AXW3" s="703"/>
      <c r="AXX3" s="703"/>
      <c r="AXY3" s="703"/>
      <c r="AXZ3" s="703"/>
      <c r="AYA3" s="703"/>
      <c r="AYB3" s="703"/>
      <c r="AYC3" s="703"/>
      <c r="AYD3" s="703"/>
      <c r="AYE3" s="703"/>
      <c r="AYF3" s="703"/>
      <c r="AYG3" s="703"/>
      <c r="AYH3" s="703"/>
      <c r="AYI3" s="703"/>
      <c r="AYJ3" s="703"/>
      <c r="AYK3" s="703"/>
      <c r="AYL3" s="703"/>
      <c r="AYM3" s="703"/>
      <c r="AYN3" s="703"/>
      <c r="AYO3" s="703"/>
      <c r="AYP3" s="703"/>
      <c r="AYQ3" s="703"/>
      <c r="AYR3" s="703"/>
      <c r="AYS3" s="703"/>
      <c r="AYT3" s="703"/>
      <c r="AYU3" s="703"/>
      <c r="AYV3" s="703"/>
      <c r="AYW3" s="703"/>
      <c r="AYX3" s="703"/>
      <c r="AYY3" s="703"/>
      <c r="AYZ3" s="703"/>
      <c r="AZA3" s="703"/>
      <c r="AZB3" s="703"/>
      <c r="AZC3" s="703"/>
      <c r="AZD3" s="703"/>
      <c r="AZE3" s="703"/>
      <c r="AZF3" s="703"/>
      <c r="AZG3" s="703"/>
      <c r="AZH3" s="703"/>
      <c r="AZI3" s="703"/>
      <c r="AZJ3" s="703"/>
      <c r="AZK3" s="703"/>
      <c r="AZL3" s="703"/>
      <c r="AZM3" s="703"/>
      <c r="AZN3" s="703"/>
      <c r="AZO3" s="703"/>
      <c r="AZP3" s="703"/>
      <c r="AZQ3" s="703"/>
      <c r="AZR3" s="703"/>
      <c r="AZS3" s="703"/>
      <c r="AZT3" s="703"/>
      <c r="AZU3" s="703"/>
      <c r="AZV3" s="703"/>
      <c r="AZW3" s="703"/>
      <c r="AZX3" s="703"/>
      <c r="AZY3" s="703"/>
      <c r="AZZ3" s="703"/>
      <c r="BAA3" s="703"/>
      <c r="BAB3" s="703"/>
      <c r="BAC3" s="703"/>
      <c r="BAD3" s="703"/>
      <c r="BAE3" s="703"/>
      <c r="BAF3" s="703"/>
      <c r="BAG3" s="703"/>
      <c r="BAH3" s="703"/>
      <c r="BAI3" s="703"/>
      <c r="BAJ3" s="703"/>
      <c r="BAK3" s="703"/>
      <c r="BAL3" s="703"/>
      <c r="BAM3" s="703"/>
      <c r="BAN3" s="703"/>
      <c r="BAO3" s="703"/>
      <c r="BAP3" s="703"/>
      <c r="BAQ3" s="703"/>
      <c r="BAR3" s="703"/>
      <c r="BAS3" s="703"/>
      <c r="BAT3" s="703"/>
      <c r="BAU3" s="703"/>
      <c r="BAV3" s="703"/>
      <c r="BAW3" s="703"/>
      <c r="BAX3" s="703"/>
      <c r="BAY3" s="703"/>
      <c r="BAZ3" s="703"/>
      <c r="BBA3" s="703"/>
      <c r="BBB3" s="703"/>
      <c r="BBC3" s="703"/>
      <c r="BBD3" s="703"/>
      <c r="BBE3" s="703"/>
      <c r="BBF3" s="703"/>
      <c r="BBG3" s="703"/>
      <c r="BBH3" s="703"/>
      <c r="BBI3" s="703"/>
      <c r="BBJ3" s="703"/>
      <c r="BBK3" s="703"/>
      <c r="BBL3" s="703"/>
      <c r="BBM3" s="703"/>
      <c r="BBN3" s="703"/>
      <c r="BBO3" s="703"/>
      <c r="BBP3" s="703"/>
      <c r="BBQ3" s="703"/>
      <c r="BBR3" s="703"/>
      <c r="BBS3" s="703"/>
      <c r="BBT3" s="703"/>
      <c r="BBU3" s="703"/>
      <c r="BBV3" s="703"/>
      <c r="BBW3" s="703"/>
      <c r="BBX3" s="703"/>
      <c r="BBY3" s="703"/>
      <c r="BBZ3" s="703"/>
      <c r="BCA3" s="703"/>
      <c r="BCB3" s="703"/>
      <c r="BCC3" s="703"/>
      <c r="BCD3" s="703"/>
      <c r="BCE3" s="703"/>
      <c r="BCF3" s="703"/>
      <c r="BCG3" s="703"/>
      <c r="BCH3" s="703"/>
      <c r="BCI3" s="703"/>
      <c r="BCJ3" s="703"/>
      <c r="BCK3" s="703"/>
      <c r="BCL3" s="703"/>
      <c r="BCM3" s="703"/>
      <c r="BCN3" s="703"/>
      <c r="BCO3" s="703"/>
      <c r="BCP3" s="703"/>
      <c r="BCQ3" s="703"/>
      <c r="BCR3" s="703"/>
      <c r="BCS3" s="703"/>
      <c r="BCT3" s="703"/>
      <c r="BCU3" s="703"/>
      <c r="BCV3" s="703"/>
      <c r="BCW3" s="703"/>
      <c r="BCX3" s="703"/>
      <c r="BCY3" s="703"/>
      <c r="BCZ3" s="703"/>
      <c r="BDA3" s="703"/>
      <c r="BDB3" s="703"/>
      <c r="BDC3" s="703"/>
      <c r="BDD3" s="703"/>
      <c r="BDE3" s="703"/>
      <c r="BDF3" s="703"/>
      <c r="BDG3" s="703"/>
      <c r="BDH3" s="703"/>
      <c r="BDI3" s="703"/>
      <c r="BDJ3" s="703"/>
      <c r="BDK3" s="703"/>
      <c r="BDL3" s="703"/>
      <c r="BDM3" s="703"/>
      <c r="BDN3" s="703"/>
      <c r="BDO3" s="703"/>
      <c r="BDP3" s="703"/>
      <c r="BDQ3" s="703"/>
      <c r="BDR3" s="703"/>
      <c r="BDS3" s="703"/>
      <c r="BDT3" s="703"/>
      <c r="BDU3" s="703"/>
      <c r="BDV3" s="703"/>
      <c r="BDW3" s="703"/>
      <c r="BDX3" s="703"/>
      <c r="BDY3" s="703"/>
      <c r="BDZ3" s="703"/>
      <c r="BEA3" s="703"/>
      <c r="BEB3" s="703"/>
      <c r="BEC3" s="703"/>
      <c r="BED3" s="703"/>
      <c r="BEE3" s="703"/>
      <c r="BEF3" s="703"/>
      <c r="BEG3" s="703"/>
      <c r="BEH3" s="703"/>
      <c r="BEI3" s="703"/>
      <c r="BEJ3" s="703"/>
      <c r="BEK3" s="703"/>
      <c r="BEL3" s="703"/>
      <c r="BEM3" s="703"/>
      <c r="BEN3" s="703"/>
      <c r="BEO3" s="703"/>
      <c r="BEP3" s="703"/>
      <c r="BEQ3" s="703"/>
      <c r="BER3" s="703"/>
      <c r="BES3" s="703"/>
      <c r="BET3" s="703"/>
      <c r="BEU3" s="703"/>
      <c r="BEV3" s="703"/>
      <c r="BEW3" s="703"/>
      <c r="BEX3" s="703"/>
      <c r="BEY3" s="703"/>
      <c r="BEZ3" s="703"/>
      <c r="BFA3" s="703"/>
      <c r="BFB3" s="703"/>
      <c r="BFC3" s="703"/>
      <c r="BFD3" s="703"/>
      <c r="BFE3" s="703"/>
      <c r="BFF3" s="703"/>
      <c r="BFG3" s="703"/>
      <c r="BFH3" s="703"/>
      <c r="BFI3" s="703"/>
      <c r="BFJ3" s="703"/>
      <c r="BFK3" s="703"/>
      <c r="BFL3" s="703"/>
      <c r="BFM3" s="703"/>
      <c r="BFN3" s="703"/>
      <c r="BFO3" s="703"/>
      <c r="BFP3" s="703"/>
      <c r="BFQ3" s="703"/>
      <c r="BFR3" s="703"/>
      <c r="BFS3" s="703"/>
      <c r="BFT3" s="703"/>
      <c r="BFU3" s="703"/>
      <c r="BFV3" s="703"/>
      <c r="BFW3" s="703"/>
      <c r="BFX3" s="703"/>
      <c r="BFY3" s="703"/>
      <c r="BFZ3" s="703"/>
      <c r="BGA3" s="703"/>
      <c r="BGB3" s="703"/>
      <c r="BGC3" s="703"/>
      <c r="BGD3" s="703"/>
      <c r="BGE3" s="703"/>
      <c r="BGF3" s="703"/>
      <c r="BGG3" s="703"/>
      <c r="BGH3" s="703"/>
      <c r="BGI3" s="703"/>
      <c r="BGJ3" s="703"/>
      <c r="BGK3" s="703"/>
      <c r="BGL3" s="703"/>
      <c r="BGM3" s="703"/>
      <c r="BGN3" s="703"/>
      <c r="BGO3" s="703"/>
      <c r="BGP3" s="703"/>
      <c r="BGQ3" s="703"/>
      <c r="BGR3" s="703"/>
      <c r="BGS3" s="703"/>
      <c r="BGT3" s="703"/>
      <c r="BGU3" s="703"/>
      <c r="BGV3" s="703"/>
      <c r="BGW3" s="703"/>
      <c r="BGX3" s="703"/>
      <c r="BGY3" s="703"/>
      <c r="BGZ3" s="703"/>
      <c r="BHA3" s="703"/>
      <c r="BHB3" s="703"/>
      <c r="BHC3" s="703"/>
      <c r="BHD3" s="703"/>
      <c r="BHE3" s="703"/>
      <c r="BHF3" s="703"/>
      <c r="BHG3" s="703"/>
      <c r="BHH3" s="703"/>
      <c r="BHI3" s="703"/>
      <c r="BHJ3" s="703"/>
      <c r="BHK3" s="703"/>
      <c r="BHL3" s="703"/>
      <c r="BHM3" s="703"/>
      <c r="BHN3" s="703"/>
      <c r="BHO3" s="703"/>
      <c r="BHP3" s="703"/>
      <c r="BHQ3" s="703"/>
      <c r="BHR3" s="703"/>
      <c r="BHS3" s="703"/>
      <c r="BHT3" s="703"/>
      <c r="BHU3" s="703"/>
      <c r="BHV3" s="703"/>
      <c r="BHW3" s="703"/>
      <c r="BHX3" s="703"/>
      <c r="BHY3" s="703"/>
      <c r="BHZ3" s="703"/>
      <c r="BIA3" s="703"/>
      <c r="BIB3" s="703"/>
      <c r="BIC3" s="703"/>
      <c r="BID3" s="703"/>
      <c r="BIE3" s="703"/>
      <c r="BIF3" s="703"/>
      <c r="BIG3" s="703"/>
      <c r="BIH3" s="703"/>
      <c r="BII3" s="703"/>
      <c r="BIJ3" s="703"/>
      <c r="BIK3" s="703"/>
      <c r="BIL3" s="703"/>
      <c r="BIM3" s="703"/>
      <c r="BIN3" s="703"/>
      <c r="BIO3" s="703"/>
      <c r="BIP3" s="703"/>
      <c r="BIQ3" s="703"/>
      <c r="BIR3" s="703"/>
      <c r="BIS3" s="703"/>
      <c r="BIT3" s="703"/>
      <c r="BIU3" s="703"/>
      <c r="BIV3" s="703"/>
      <c r="BIW3" s="703"/>
      <c r="BIX3" s="703"/>
      <c r="BIY3" s="703"/>
      <c r="BIZ3" s="703"/>
      <c r="BJA3" s="703"/>
      <c r="BJB3" s="703"/>
      <c r="BJC3" s="703"/>
      <c r="BJD3" s="703"/>
      <c r="BJE3" s="703"/>
      <c r="BJF3" s="703"/>
      <c r="BJG3" s="703"/>
      <c r="BJH3" s="703"/>
      <c r="BJI3" s="703"/>
      <c r="BJJ3" s="703"/>
      <c r="BJK3" s="703"/>
      <c r="BJL3" s="703"/>
      <c r="BJM3" s="703"/>
      <c r="BJN3" s="703"/>
      <c r="BJO3" s="703"/>
      <c r="BJP3" s="703"/>
      <c r="BJQ3" s="703"/>
      <c r="BJR3" s="703"/>
      <c r="BJS3" s="703"/>
      <c r="BJT3" s="703"/>
      <c r="BJU3" s="703"/>
      <c r="BJV3" s="703"/>
      <c r="BJW3" s="703"/>
      <c r="BJX3" s="703"/>
      <c r="BJY3" s="703"/>
      <c r="BJZ3" s="703"/>
      <c r="BKA3" s="703"/>
      <c r="BKB3" s="703"/>
      <c r="BKC3" s="703"/>
      <c r="BKD3" s="703"/>
      <c r="BKE3" s="703"/>
      <c r="BKF3" s="703"/>
      <c r="BKG3" s="703"/>
      <c r="BKH3" s="703"/>
      <c r="BKI3" s="703"/>
      <c r="BKJ3" s="703"/>
      <c r="BKK3" s="703"/>
      <c r="BKL3" s="703"/>
      <c r="BKM3" s="703"/>
      <c r="BKN3" s="703"/>
      <c r="BKO3" s="703"/>
      <c r="BKP3" s="703"/>
      <c r="BKQ3" s="703"/>
      <c r="BKR3" s="703"/>
      <c r="BKS3" s="703"/>
      <c r="BKT3" s="703"/>
      <c r="BKU3" s="703"/>
      <c r="BKV3" s="703"/>
      <c r="BKW3" s="703"/>
      <c r="BKX3" s="703"/>
      <c r="BKY3" s="703"/>
      <c r="BKZ3" s="703"/>
      <c r="BLA3" s="703"/>
      <c r="BLB3" s="703"/>
      <c r="BLC3" s="703"/>
      <c r="BLD3" s="703"/>
      <c r="BLE3" s="703"/>
      <c r="BLF3" s="703"/>
      <c r="BLG3" s="703"/>
      <c r="BLH3" s="703"/>
      <c r="BLI3" s="703"/>
      <c r="BLJ3" s="703"/>
      <c r="BLK3" s="703"/>
      <c r="BLL3" s="703"/>
      <c r="BLM3" s="703"/>
      <c r="BLN3" s="703"/>
      <c r="BLO3" s="703"/>
      <c r="BLP3" s="703"/>
      <c r="BLQ3" s="703"/>
      <c r="BLR3" s="703"/>
      <c r="BLS3" s="703"/>
      <c r="BLT3" s="703"/>
      <c r="BLU3" s="703"/>
      <c r="BLV3" s="703"/>
      <c r="BLW3" s="703"/>
      <c r="BLX3" s="703"/>
      <c r="BLY3" s="703"/>
      <c r="BLZ3" s="703"/>
      <c r="BMA3" s="703"/>
      <c r="BMB3" s="703"/>
      <c r="BMC3" s="703"/>
      <c r="BMD3" s="703"/>
      <c r="BME3" s="703"/>
      <c r="BMF3" s="703"/>
      <c r="BMG3" s="703"/>
      <c r="BMH3" s="703"/>
      <c r="BMI3" s="703"/>
      <c r="BMJ3" s="703"/>
      <c r="BMK3" s="703"/>
      <c r="BML3" s="703"/>
      <c r="BMM3" s="703"/>
      <c r="BMN3" s="703"/>
      <c r="BMO3" s="703"/>
      <c r="BMP3" s="703"/>
      <c r="BMQ3" s="703"/>
      <c r="BMR3" s="703"/>
      <c r="BMS3" s="703"/>
      <c r="BMT3" s="703"/>
      <c r="BMU3" s="703"/>
      <c r="BMV3" s="703"/>
      <c r="BMW3" s="703"/>
      <c r="BMX3" s="703"/>
      <c r="BMY3" s="703"/>
      <c r="BMZ3" s="703"/>
      <c r="BNA3" s="703"/>
      <c r="BNB3" s="703"/>
      <c r="BNC3" s="703"/>
      <c r="BND3" s="703"/>
      <c r="BNE3" s="703"/>
      <c r="BNF3" s="703"/>
      <c r="BNG3" s="703"/>
      <c r="BNH3" s="703"/>
      <c r="BNI3" s="703"/>
      <c r="BNJ3" s="703"/>
      <c r="BNK3" s="703"/>
      <c r="BNL3" s="703"/>
      <c r="BNM3" s="703"/>
      <c r="BNN3" s="703"/>
      <c r="BNO3" s="703"/>
      <c r="BNP3" s="703"/>
      <c r="BNQ3" s="703"/>
      <c r="BNR3" s="703"/>
      <c r="BNS3" s="703"/>
      <c r="BNT3" s="703"/>
      <c r="BNU3" s="703"/>
      <c r="BNV3" s="703"/>
      <c r="BNW3" s="703"/>
      <c r="BNX3" s="703"/>
      <c r="BNY3" s="703"/>
      <c r="BNZ3" s="703"/>
      <c r="BOA3" s="703"/>
      <c r="BOB3" s="703"/>
      <c r="BOC3" s="703"/>
      <c r="BOD3" s="703"/>
      <c r="BOE3" s="703"/>
      <c r="BOF3" s="703"/>
      <c r="BOG3" s="703"/>
      <c r="BOH3" s="703"/>
      <c r="BOI3" s="703"/>
      <c r="BOJ3" s="703"/>
      <c r="BOK3" s="703"/>
      <c r="BOL3" s="703"/>
      <c r="BOM3" s="703"/>
      <c r="BON3" s="703"/>
      <c r="BOO3" s="703"/>
      <c r="BOP3" s="703"/>
      <c r="BOQ3" s="703"/>
      <c r="BOR3" s="703"/>
      <c r="BOS3" s="703"/>
      <c r="BOT3" s="703"/>
      <c r="BOU3" s="703"/>
      <c r="BOV3" s="703"/>
      <c r="BOW3" s="703"/>
      <c r="BOX3" s="703"/>
      <c r="BOY3" s="703"/>
      <c r="BOZ3" s="703"/>
      <c r="BPA3" s="703"/>
      <c r="BPB3" s="703"/>
      <c r="BPC3" s="703"/>
      <c r="BPD3" s="703"/>
      <c r="BPE3" s="703"/>
      <c r="BPF3" s="703"/>
      <c r="BPG3" s="703"/>
      <c r="BPH3" s="703"/>
      <c r="BPI3" s="703"/>
      <c r="BPJ3" s="703"/>
      <c r="BPK3" s="703"/>
      <c r="BPL3" s="703"/>
      <c r="BPM3" s="703"/>
      <c r="BPN3" s="703"/>
      <c r="BPO3" s="703"/>
      <c r="BPP3" s="703"/>
      <c r="BPQ3" s="703"/>
      <c r="BPR3" s="703"/>
      <c r="BPS3" s="703"/>
      <c r="BPT3" s="703"/>
      <c r="BPU3" s="703"/>
      <c r="BPV3" s="703"/>
      <c r="BPW3" s="703"/>
      <c r="BPX3" s="703"/>
      <c r="BPY3" s="703"/>
      <c r="BPZ3" s="703"/>
      <c r="BQA3" s="703"/>
      <c r="BQB3" s="703"/>
      <c r="BQC3" s="703"/>
      <c r="BQD3" s="703"/>
      <c r="BQE3" s="703"/>
      <c r="BQF3" s="703"/>
      <c r="BQG3" s="703"/>
      <c r="BQH3" s="703"/>
      <c r="BQI3" s="703"/>
      <c r="BQJ3" s="703"/>
      <c r="BQK3" s="703"/>
      <c r="BQL3" s="703"/>
      <c r="BQM3" s="703"/>
      <c r="BQN3" s="703"/>
      <c r="BQO3" s="703"/>
      <c r="BQP3" s="703"/>
      <c r="BQQ3" s="703"/>
      <c r="BQR3" s="703"/>
      <c r="BQS3" s="703"/>
      <c r="BQT3" s="703"/>
      <c r="BQU3" s="703"/>
      <c r="BQV3" s="703"/>
      <c r="BQW3" s="703"/>
      <c r="BQX3" s="703"/>
      <c r="BQY3" s="703"/>
      <c r="BQZ3" s="703"/>
      <c r="BRA3" s="703"/>
      <c r="BRB3" s="703"/>
      <c r="BRC3" s="703"/>
      <c r="BRD3" s="703"/>
      <c r="BRE3" s="703"/>
      <c r="BRF3" s="703"/>
      <c r="BRG3" s="703"/>
      <c r="BRH3" s="703"/>
      <c r="BRI3" s="703"/>
      <c r="BRJ3" s="703"/>
      <c r="BRK3" s="703"/>
      <c r="BRL3" s="703"/>
      <c r="BRM3" s="703"/>
      <c r="BRN3" s="703"/>
      <c r="BRO3" s="703"/>
      <c r="BRP3" s="703"/>
      <c r="BRQ3" s="703"/>
      <c r="BRR3" s="703"/>
      <c r="BRS3" s="703"/>
      <c r="BRT3" s="703"/>
      <c r="BRU3" s="703"/>
      <c r="BRV3" s="703"/>
      <c r="BRW3" s="703"/>
      <c r="BRX3" s="703"/>
      <c r="BRY3" s="703"/>
      <c r="BRZ3" s="703"/>
      <c r="BSA3" s="703"/>
      <c r="BSB3" s="703"/>
      <c r="BSC3" s="703"/>
      <c r="BSD3" s="703"/>
      <c r="BSE3" s="703"/>
      <c r="BSF3" s="703"/>
      <c r="BSG3" s="703"/>
      <c r="BSH3" s="703"/>
      <c r="BSI3" s="703"/>
      <c r="BSJ3" s="703"/>
      <c r="BSK3" s="703"/>
      <c r="BSL3" s="703"/>
      <c r="BSM3" s="703"/>
      <c r="BSN3" s="703"/>
      <c r="BSO3" s="703"/>
      <c r="BSP3" s="703"/>
      <c r="BSQ3" s="703"/>
      <c r="BSR3" s="703"/>
      <c r="BSS3" s="703"/>
      <c r="BST3" s="703"/>
      <c r="BSU3" s="703"/>
      <c r="BSV3" s="703"/>
      <c r="BSW3" s="703"/>
      <c r="BSX3" s="703"/>
      <c r="BSY3" s="703"/>
      <c r="BSZ3" s="703"/>
      <c r="BTA3" s="703"/>
      <c r="BTB3" s="703"/>
      <c r="BTC3" s="703"/>
      <c r="BTD3" s="703"/>
      <c r="BTE3" s="703"/>
      <c r="BTF3" s="703"/>
      <c r="BTG3" s="703"/>
      <c r="BTH3" s="703"/>
      <c r="BTI3" s="703"/>
      <c r="BTJ3" s="703"/>
      <c r="BTK3" s="703"/>
      <c r="BTL3" s="703"/>
      <c r="BTM3" s="703"/>
      <c r="BTN3" s="703"/>
      <c r="BTO3" s="703"/>
      <c r="BTP3" s="703"/>
      <c r="BTQ3" s="703"/>
      <c r="BTR3" s="703"/>
      <c r="BTS3" s="703"/>
      <c r="BTT3" s="703"/>
      <c r="BTU3" s="703"/>
      <c r="BTV3" s="703"/>
      <c r="BTW3" s="703"/>
      <c r="BTX3" s="703"/>
      <c r="BTY3" s="703"/>
      <c r="BTZ3" s="703"/>
      <c r="BUA3" s="703"/>
      <c r="BUB3" s="703"/>
      <c r="BUC3" s="703"/>
      <c r="BUD3" s="703"/>
      <c r="BUE3" s="703"/>
      <c r="BUF3" s="703"/>
      <c r="BUG3" s="703"/>
      <c r="BUH3" s="703"/>
      <c r="BUI3" s="703"/>
      <c r="BUJ3" s="703"/>
      <c r="BUK3" s="703"/>
      <c r="BUL3" s="703"/>
      <c r="BUM3" s="703"/>
      <c r="BUN3" s="703"/>
      <c r="BUO3" s="703"/>
      <c r="BUP3" s="703"/>
      <c r="BUQ3" s="703"/>
      <c r="BUR3" s="703"/>
      <c r="BUS3" s="703"/>
      <c r="BUT3" s="703"/>
      <c r="BUU3" s="703"/>
      <c r="BUV3" s="703"/>
      <c r="BUW3" s="703"/>
      <c r="BUX3" s="703"/>
      <c r="BUY3" s="703"/>
      <c r="BUZ3" s="703"/>
      <c r="BVA3" s="703"/>
      <c r="BVB3" s="703"/>
      <c r="BVC3" s="703"/>
      <c r="BVD3" s="703"/>
      <c r="BVE3" s="703"/>
      <c r="BVF3" s="703"/>
      <c r="BVG3" s="703"/>
      <c r="BVH3" s="703"/>
      <c r="BVI3" s="703"/>
      <c r="BVJ3" s="703"/>
      <c r="BVK3" s="703"/>
      <c r="BVL3" s="703"/>
      <c r="BVM3" s="703"/>
      <c r="BVN3" s="703"/>
      <c r="BVO3" s="703"/>
      <c r="BVP3" s="703"/>
      <c r="BVQ3" s="703"/>
      <c r="BVR3" s="703"/>
      <c r="BVS3" s="703"/>
      <c r="BVT3" s="703"/>
      <c r="BVU3" s="703"/>
      <c r="BVV3" s="703"/>
      <c r="BVW3" s="703"/>
      <c r="BVX3" s="703"/>
      <c r="BVY3" s="703"/>
      <c r="BVZ3" s="703"/>
      <c r="BWA3" s="703"/>
      <c r="BWB3" s="703"/>
      <c r="BWC3" s="703"/>
      <c r="BWD3" s="703"/>
      <c r="BWE3" s="703"/>
      <c r="BWF3" s="703"/>
      <c r="BWG3" s="703"/>
      <c r="BWH3" s="703"/>
      <c r="BWI3" s="703"/>
      <c r="BWJ3" s="703"/>
      <c r="BWK3" s="703"/>
      <c r="BWL3" s="703"/>
      <c r="BWM3" s="703"/>
      <c r="BWN3" s="703"/>
      <c r="BWO3" s="703"/>
      <c r="BWP3" s="703"/>
      <c r="BWQ3" s="703"/>
      <c r="BWR3" s="703"/>
      <c r="BWS3" s="703"/>
      <c r="BWT3" s="703"/>
      <c r="BWU3" s="703"/>
      <c r="BWV3" s="703"/>
      <c r="BWW3" s="703"/>
      <c r="BWX3" s="703"/>
      <c r="BWY3" s="703"/>
      <c r="BWZ3" s="703"/>
      <c r="BXA3" s="703"/>
      <c r="BXB3" s="703"/>
      <c r="BXC3" s="703"/>
      <c r="BXD3" s="703"/>
      <c r="BXE3" s="703"/>
      <c r="BXF3" s="703"/>
      <c r="BXG3" s="703"/>
      <c r="BXH3" s="703"/>
      <c r="BXI3" s="703"/>
      <c r="BXJ3" s="703"/>
      <c r="BXK3" s="703"/>
      <c r="BXL3" s="703"/>
      <c r="BXM3" s="703"/>
      <c r="BXN3" s="703"/>
      <c r="BXO3" s="703"/>
      <c r="BXP3" s="703"/>
      <c r="BXQ3" s="703"/>
      <c r="BXR3" s="703"/>
      <c r="BXS3" s="703"/>
      <c r="BXT3" s="703"/>
      <c r="BXU3" s="703"/>
      <c r="BXV3" s="703"/>
      <c r="BXW3" s="703"/>
      <c r="BXX3" s="703"/>
      <c r="BXY3" s="703"/>
      <c r="BXZ3" s="703"/>
      <c r="BYA3" s="703"/>
      <c r="BYB3" s="703"/>
      <c r="BYC3" s="703"/>
      <c r="BYD3" s="703"/>
      <c r="BYE3" s="703"/>
      <c r="BYF3" s="703"/>
      <c r="BYG3" s="703"/>
      <c r="BYH3" s="703"/>
      <c r="BYI3" s="703"/>
      <c r="BYJ3" s="703"/>
      <c r="BYK3" s="703"/>
      <c r="BYL3" s="703"/>
      <c r="BYM3" s="703"/>
      <c r="BYN3" s="703"/>
      <c r="BYO3" s="703"/>
      <c r="BYP3" s="703"/>
      <c r="BYQ3" s="703"/>
      <c r="BYR3" s="703"/>
      <c r="BYS3" s="703"/>
      <c r="BYT3" s="703"/>
      <c r="BYU3" s="703"/>
      <c r="BYV3" s="703"/>
      <c r="BYW3" s="703"/>
      <c r="BYX3" s="703"/>
      <c r="BYY3" s="703"/>
      <c r="BYZ3" s="703"/>
      <c r="BZA3" s="703"/>
      <c r="BZB3" s="703"/>
      <c r="BZC3" s="703"/>
      <c r="BZD3" s="703"/>
      <c r="BZE3" s="703"/>
      <c r="BZF3" s="703"/>
      <c r="BZG3" s="703"/>
      <c r="BZH3" s="703"/>
      <c r="BZI3" s="703"/>
      <c r="BZJ3" s="703"/>
      <c r="BZK3" s="703"/>
      <c r="BZL3" s="703"/>
      <c r="BZM3" s="703"/>
      <c r="BZN3" s="703"/>
      <c r="BZO3" s="703"/>
      <c r="BZP3" s="703"/>
      <c r="BZQ3" s="703"/>
      <c r="BZR3" s="703"/>
      <c r="BZS3" s="703"/>
      <c r="BZT3" s="703"/>
      <c r="BZU3" s="703"/>
      <c r="BZV3" s="703"/>
      <c r="BZW3" s="703"/>
      <c r="BZX3" s="703"/>
      <c r="BZY3" s="703"/>
      <c r="BZZ3" s="703"/>
      <c r="CAA3" s="703"/>
      <c r="CAB3" s="703"/>
      <c r="CAC3" s="703"/>
      <c r="CAD3" s="703"/>
      <c r="CAE3" s="703"/>
      <c r="CAF3" s="703"/>
      <c r="CAG3" s="703"/>
      <c r="CAH3" s="703"/>
      <c r="CAI3" s="703"/>
      <c r="CAJ3" s="703"/>
      <c r="CAK3" s="703"/>
      <c r="CAL3" s="703"/>
      <c r="CAM3" s="703"/>
      <c r="CAN3" s="703"/>
      <c r="CAO3" s="703"/>
      <c r="CAP3" s="703"/>
      <c r="CAQ3" s="703"/>
      <c r="CAR3" s="703"/>
      <c r="CAS3" s="703"/>
      <c r="CAT3" s="703"/>
      <c r="CAU3" s="703"/>
      <c r="CAV3" s="703"/>
      <c r="CAW3" s="703"/>
      <c r="CAX3" s="703"/>
      <c r="CAY3" s="703"/>
      <c r="CAZ3" s="703"/>
      <c r="CBA3" s="703"/>
      <c r="CBB3" s="703"/>
      <c r="CBC3" s="703"/>
      <c r="CBD3" s="703"/>
      <c r="CBE3" s="703"/>
      <c r="CBF3" s="703"/>
      <c r="CBG3" s="703"/>
      <c r="CBH3" s="703"/>
      <c r="CBI3" s="703"/>
      <c r="CBJ3" s="703"/>
      <c r="CBK3" s="703"/>
      <c r="CBL3" s="703"/>
      <c r="CBM3" s="703"/>
      <c r="CBN3" s="703"/>
      <c r="CBO3" s="703"/>
      <c r="CBP3" s="703"/>
      <c r="CBQ3" s="703"/>
      <c r="CBR3" s="703"/>
      <c r="CBS3" s="703"/>
      <c r="CBT3" s="703"/>
      <c r="CBU3" s="703"/>
      <c r="CBV3" s="703"/>
      <c r="CBW3" s="703"/>
      <c r="CBX3" s="703"/>
      <c r="CBY3" s="703"/>
      <c r="CBZ3" s="703"/>
      <c r="CCA3" s="703"/>
      <c r="CCB3" s="703"/>
      <c r="CCC3" s="703"/>
      <c r="CCD3" s="703"/>
      <c r="CCE3" s="703"/>
      <c r="CCF3" s="703"/>
      <c r="CCG3" s="703"/>
      <c r="CCH3" s="703"/>
      <c r="CCI3" s="703"/>
      <c r="CCJ3" s="703"/>
      <c r="CCK3" s="703"/>
      <c r="CCL3" s="703"/>
      <c r="CCM3" s="703"/>
      <c r="CCN3" s="703"/>
      <c r="CCO3" s="703"/>
      <c r="CCP3" s="703"/>
      <c r="CCQ3" s="703"/>
      <c r="CCR3" s="703"/>
      <c r="CCS3" s="703"/>
      <c r="CCT3" s="703"/>
      <c r="CCU3" s="703"/>
      <c r="CCV3" s="703"/>
      <c r="CCW3" s="703"/>
      <c r="CCX3" s="703"/>
      <c r="CCY3" s="703"/>
      <c r="CCZ3" s="703"/>
      <c r="CDA3" s="703"/>
      <c r="CDB3" s="703"/>
      <c r="CDC3" s="703"/>
      <c r="CDD3" s="703"/>
      <c r="CDE3" s="703"/>
      <c r="CDF3" s="703"/>
      <c r="CDG3" s="703"/>
      <c r="CDH3" s="703"/>
      <c r="CDI3" s="703"/>
      <c r="CDJ3" s="703"/>
      <c r="CDK3" s="703"/>
      <c r="CDL3" s="703"/>
      <c r="CDM3" s="703"/>
      <c r="CDN3" s="703"/>
      <c r="CDO3" s="703"/>
      <c r="CDP3" s="703"/>
      <c r="CDQ3" s="703"/>
      <c r="CDR3" s="703"/>
      <c r="CDS3" s="703"/>
      <c r="CDT3" s="703"/>
      <c r="CDU3" s="703"/>
      <c r="CDV3" s="703"/>
      <c r="CDW3" s="703"/>
      <c r="CDX3" s="703"/>
      <c r="CDY3" s="703"/>
      <c r="CDZ3" s="703"/>
      <c r="CEA3" s="703"/>
      <c r="CEB3" s="703"/>
      <c r="CEC3" s="703"/>
      <c r="CED3" s="703"/>
      <c r="CEE3" s="703"/>
      <c r="CEF3" s="703"/>
      <c r="CEG3" s="703"/>
      <c r="CEH3" s="703"/>
      <c r="CEI3" s="703"/>
      <c r="CEJ3" s="703"/>
      <c r="CEK3" s="703"/>
      <c r="CEL3" s="703"/>
      <c r="CEM3" s="703"/>
      <c r="CEN3" s="703"/>
      <c r="CEO3" s="703"/>
      <c r="CEP3" s="703"/>
      <c r="CEQ3" s="703"/>
      <c r="CER3" s="703"/>
      <c r="CES3" s="703"/>
      <c r="CET3" s="703"/>
      <c r="CEU3" s="703"/>
      <c r="CEV3" s="703"/>
      <c r="CEW3" s="703"/>
      <c r="CEX3" s="703"/>
      <c r="CEY3" s="703"/>
      <c r="CEZ3" s="703"/>
      <c r="CFA3" s="703"/>
      <c r="CFB3" s="703"/>
      <c r="CFC3" s="703"/>
      <c r="CFD3" s="703"/>
      <c r="CFE3" s="703"/>
      <c r="CFF3" s="703"/>
      <c r="CFG3" s="703"/>
      <c r="CFH3" s="703"/>
      <c r="CFI3" s="703"/>
      <c r="CFJ3" s="703"/>
      <c r="CFK3" s="703"/>
      <c r="CFL3" s="703"/>
      <c r="CFM3" s="703"/>
      <c r="CFN3" s="703"/>
      <c r="CFO3" s="703"/>
      <c r="CFP3" s="703"/>
      <c r="CFQ3" s="703"/>
      <c r="CFR3" s="703"/>
      <c r="CFS3" s="703"/>
      <c r="CFT3" s="703"/>
      <c r="CFU3" s="703"/>
      <c r="CFV3" s="703"/>
      <c r="CFW3" s="703"/>
      <c r="CFX3" s="703"/>
      <c r="CFY3" s="703"/>
      <c r="CFZ3" s="703"/>
      <c r="CGA3" s="703"/>
      <c r="CGB3" s="703"/>
      <c r="CGC3" s="703"/>
      <c r="CGD3" s="703"/>
      <c r="CGE3" s="703"/>
      <c r="CGF3" s="703"/>
      <c r="CGG3" s="703"/>
      <c r="CGH3" s="703"/>
      <c r="CGI3" s="703"/>
      <c r="CGJ3" s="703"/>
      <c r="CGK3" s="703"/>
      <c r="CGL3" s="703"/>
      <c r="CGM3" s="703"/>
      <c r="CGN3" s="703"/>
      <c r="CGO3" s="703"/>
      <c r="CGP3" s="703"/>
      <c r="CGQ3" s="703"/>
      <c r="CGR3" s="703"/>
      <c r="CGS3" s="703"/>
      <c r="CGT3" s="703"/>
      <c r="CGU3" s="703"/>
      <c r="CGV3" s="703"/>
      <c r="CGW3" s="703"/>
      <c r="CGX3" s="703"/>
      <c r="CGY3" s="703"/>
      <c r="CGZ3" s="703"/>
      <c r="CHA3" s="703"/>
      <c r="CHB3" s="703"/>
      <c r="CHC3" s="703"/>
      <c r="CHD3" s="703"/>
      <c r="CHE3" s="703"/>
      <c r="CHF3" s="703"/>
      <c r="CHG3" s="703"/>
      <c r="CHH3" s="703"/>
      <c r="CHI3" s="703"/>
      <c r="CHJ3" s="703"/>
      <c r="CHK3" s="703"/>
      <c r="CHL3" s="703"/>
      <c r="CHM3" s="703"/>
      <c r="CHN3" s="703"/>
      <c r="CHO3" s="703"/>
      <c r="CHP3" s="703"/>
      <c r="CHQ3" s="703"/>
      <c r="CHR3" s="703"/>
      <c r="CHS3" s="703"/>
      <c r="CHT3" s="703"/>
      <c r="CHU3" s="703"/>
      <c r="CHV3" s="703"/>
      <c r="CHW3" s="703"/>
      <c r="CHX3" s="703"/>
      <c r="CHY3" s="703"/>
      <c r="CHZ3" s="703"/>
      <c r="CIA3" s="703"/>
      <c r="CIB3" s="703"/>
      <c r="CIC3" s="703"/>
      <c r="CID3" s="703"/>
      <c r="CIE3" s="703"/>
      <c r="CIF3" s="703"/>
      <c r="CIG3" s="703"/>
      <c r="CIH3" s="703"/>
      <c r="CII3" s="703"/>
      <c r="CIJ3" s="703"/>
      <c r="CIK3" s="703"/>
      <c r="CIL3" s="703"/>
      <c r="CIM3" s="703"/>
      <c r="CIN3" s="703"/>
      <c r="CIO3" s="703"/>
      <c r="CIP3" s="703"/>
      <c r="CIQ3" s="703"/>
      <c r="CIR3" s="703"/>
      <c r="CIS3" s="703"/>
      <c r="CIT3" s="703"/>
      <c r="CIU3" s="703"/>
      <c r="CIV3" s="703"/>
      <c r="CIW3" s="703"/>
      <c r="CIX3" s="703"/>
      <c r="CIY3" s="703"/>
      <c r="CIZ3" s="703"/>
      <c r="CJA3" s="703"/>
      <c r="CJB3" s="703"/>
      <c r="CJC3" s="703"/>
      <c r="CJD3" s="703"/>
      <c r="CJE3" s="703"/>
      <c r="CJF3" s="703"/>
      <c r="CJG3" s="703"/>
      <c r="CJH3" s="703"/>
      <c r="CJI3" s="703"/>
      <c r="CJJ3" s="703"/>
      <c r="CJK3" s="703"/>
      <c r="CJL3" s="703"/>
      <c r="CJM3" s="703"/>
      <c r="CJN3" s="703"/>
      <c r="CJO3" s="703"/>
      <c r="CJP3" s="703"/>
      <c r="CJQ3" s="703"/>
      <c r="CJR3" s="703"/>
      <c r="CJS3" s="703"/>
      <c r="CJT3" s="703"/>
      <c r="CJU3" s="703"/>
      <c r="CJV3" s="703"/>
      <c r="CJW3" s="703"/>
      <c r="CJX3" s="703"/>
      <c r="CJY3" s="703"/>
      <c r="CJZ3" s="703"/>
      <c r="CKA3" s="703"/>
      <c r="CKB3" s="703"/>
      <c r="CKC3" s="703"/>
      <c r="CKD3" s="703"/>
      <c r="CKE3" s="703"/>
      <c r="CKF3" s="703"/>
      <c r="CKG3" s="703"/>
      <c r="CKH3" s="703"/>
      <c r="CKI3" s="703"/>
      <c r="CKJ3" s="703"/>
      <c r="CKK3" s="703"/>
      <c r="CKL3" s="703"/>
      <c r="CKM3" s="703"/>
      <c r="CKN3" s="703"/>
      <c r="CKO3" s="703"/>
      <c r="CKP3" s="703"/>
      <c r="CKQ3" s="703"/>
      <c r="CKR3" s="703"/>
      <c r="CKS3" s="703"/>
      <c r="CKT3" s="703"/>
      <c r="CKU3" s="703"/>
      <c r="CKV3" s="703"/>
      <c r="CKW3" s="703"/>
      <c r="CKX3" s="703"/>
      <c r="CKY3" s="703"/>
      <c r="CKZ3" s="703"/>
      <c r="CLA3" s="703"/>
      <c r="CLB3" s="703"/>
      <c r="CLC3" s="703"/>
      <c r="CLD3" s="703"/>
      <c r="CLE3" s="703"/>
      <c r="CLF3" s="703"/>
      <c r="CLG3" s="703"/>
      <c r="CLH3" s="703"/>
      <c r="CLI3" s="703"/>
      <c r="CLJ3" s="703"/>
      <c r="CLK3" s="703"/>
      <c r="CLL3" s="703"/>
      <c r="CLM3" s="703"/>
      <c r="CLN3" s="703"/>
      <c r="CLO3" s="703"/>
      <c r="CLP3" s="703"/>
      <c r="CLQ3" s="703"/>
      <c r="CLR3" s="703"/>
      <c r="CLS3" s="703"/>
      <c r="CLT3" s="703"/>
      <c r="CLU3" s="703"/>
      <c r="CLV3" s="703"/>
      <c r="CLW3" s="703"/>
      <c r="CLX3" s="703"/>
      <c r="CLY3" s="703"/>
      <c r="CLZ3" s="703"/>
      <c r="CMA3" s="703"/>
      <c r="CMB3" s="703"/>
      <c r="CMC3" s="703"/>
      <c r="CMD3" s="703"/>
      <c r="CME3" s="703"/>
      <c r="CMF3" s="703"/>
      <c r="CMG3" s="703"/>
      <c r="CMH3" s="703"/>
      <c r="CMI3" s="703"/>
      <c r="CMJ3" s="703"/>
      <c r="CMK3" s="703"/>
      <c r="CML3" s="703"/>
      <c r="CMM3" s="703"/>
      <c r="CMN3" s="703"/>
      <c r="CMO3" s="703"/>
      <c r="CMP3" s="703"/>
      <c r="CMQ3" s="703"/>
      <c r="CMR3" s="703"/>
      <c r="CMS3" s="703"/>
      <c r="CMT3" s="703"/>
      <c r="CMU3" s="703"/>
      <c r="CMV3" s="703"/>
      <c r="CMW3" s="703"/>
      <c r="CMX3" s="703"/>
      <c r="CMY3" s="703"/>
      <c r="CMZ3" s="703"/>
      <c r="CNA3" s="703"/>
      <c r="CNB3" s="703"/>
      <c r="CNC3" s="703"/>
      <c r="CND3" s="703"/>
      <c r="CNE3" s="703"/>
      <c r="CNF3" s="703"/>
      <c r="CNG3" s="703"/>
      <c r="CNH3" s="703"/>
      <c r="CNI3" s="703"/>
      <c r="CNJ3" s="703"/>
      <c r="CNK3" s="703"/>
      <c r="CNL3" s="703"/>
      <c r="CNM3" s="703"/>
      <c r="CNN3" s="703"/>
      <c r="CNO3" s="703"/>
      <c r="CNP3" s="703"/>
      <c r="CNQ3" s="703"/>
      <c r="CNR3" s="703"/>
      <c r="CNS3" s="703"/>
      <c r="CNT3" s="703"/>
      <c r="CNU3" s="703"/>
      <c r="CNV3" s="703"/>
      <c r="CNW3" s="703"/>
      <c r="CNX3" s="703"/>
      <c r="CNY3" s="703"/>
      <c r="CNZ3" s="703"/>
      <c r="COA3" s="703"/>
      <c r="COB3" s="703"/>
      <c r="COC3" s="703"/>
      <c r="COD3" s="703"/>
      <c r="COE3" s="703"/>
      <c r="COF3" s="703"/>
      <c r="COG3" s="703"/>
      <c r="COH3" s="703"/>
      <c r="COI3" s="703"/>
      <c r="COJ3" s="703"/>
      <c r="COK3" s="703"/>
      <c r="COL3" s="703"/>
      <c r="COM3" s="703"/>
      <c r="CON3" s="703"/>
      <c r="COO3" s="703"/>
      <c r="COP3" s="703"/>
      <c r="COQ3" s="703"/>
      <c r="COR3" s="703"/>
      <c r="COS3" s="703"/>
      <c r="COT3" s="703"/>
      <c r="COU3" s="703"/>
      <c r="COV3" s="703"/>
      <c r="COW3" s="703"/>
      <c r="COX3" s="703"/>
      <c r="COY3" s="703"/>
      <c r="COZ3" s="703"/>
      <c r="CPA3" s="703"/>
      <c r="CPB3" s="703"/>
      <c r="CPC3" s="703"/>
      <c r="CPD3" s="703"/>
      <c r="CPE3" s="703"/>
      <c r="CPF3" s="703"/>
      <c r="CPG3" s="703"/>
      <c r="CPH3" s="703"/>
      <c r="CPI3" s="703"/>
      <c r="CPJ3" s="703"/>
      <c r="CPK3" s="703"/>
      <c r="CPL3" s="703"/>
      <c r="CPM3" s="703"/>
      <c r="CPN3" s="703"/>
      <c r="CPO3" s="703"/>
      <c r="CPP3" s="703"/>
      <c r="CPQ3" s="703"/>
      <c r="CPR3" s="703"/>
      <c r="CPS3" s="703"/>
      <c r="CPT3" s="703"/>
      <c r="CPU3" s="703"/>
      <c r="CPV3" s="703"/>
      <c r="CPW3" s="703"/>
      <c r="CPX3" s="703"/>
      <c r="CPY3" s="703"/>
      <c r="CPZ3" s="703"/>
      <c r="CQA3" s="703"/>
      <c r="CQB3" s="703"/>
      <c r="CQC3" s="703"/>
      <c r="CQD3" s="703"/>
      <c r="CQE3" s="703"/>
      <c r="CQF3" s="703"/>
      <c r="CQG3" s="703"/>
      <c r="CQH3" s="703"/>
      <c r="CQI3" s="703"/>
      <c r="CQJ3" s="703"/>
      <c r="CQK3" s="703"/>
      <c r="CQL3" s="703"/>
      <c r="CQM3" s="703"/>
      <c r="CQN3" s="703"/>
      <c r="CQO3" s="703"/>
      <c r="CQP3" s="703"/>
      <c r="CQQ3" s="703"/>
      <c r="CQR3" s="703"/>
      <c r="CQS3" s="703"/>
      <c r="CQT3" s="703"/>
      <c r="CQU3" s="703"/>
      <c r="CQV3" s="703"/>
      <c r="CQW3" s="703"/>
      <c r="CQX3" s="703"/>
      <c r="CQY3" s="703"/>
      <c r="CQZ3" s="703"/>
      <c r="CRA3" s="703"/>
      <c r="CRB3" s="703"/>
      <c r="CRC3" s="703"/>
      <c r="CRD3" s="703"/>
      <c r="CRE3" s="703"/>
      <c r="CRF3" s="703"/>
      <c r="CRG3" s="703"/>
      <c r="CRH3" s="703"/>
      <c r="CRI3" s="703"/>
      <c r="CRJ3" s="703"/>
      <c r="CRK3" s="703"/>
      <c r="CRL3" s="703"/>
      <c r="CRM3" s="703"/>
      <c r="CRN3" s="703"/>
      <c r="CRO3" s="703"/>
      <c r="CRP3" s="703"/>
      <c r="CRQ3" s="703"/>
      <c r="CRR3" s="703"/>
      <c r="CRS3" s="703"/>
      <c r="CRT3" s="703"/>
      <c r="CRU3" s="703"/>
      <c r="CRV3" s="703"/>
      <c r="CRW3" s="703"/>
      <c r="CRX3" s="703"/>
      <c r="CRY3" s="703"/>
      <c r="CRZ3" s="703"/>
      <c r="CSA3" s="703"/>
      <c r="CSB3" s="703"/>
      <c r="CSC3" s="703"/>
      <c r="CSD3" s="703"/>
      <c r="CSE3" s="703"/>
      <c r="CSF3" s="703"/>
      <c r="CSG3" s="703"/>
      <c r="CSH3" s="703"/>
      <c r="CSI3" s="703"/>
      <c r="CSJ3" s="703"/>
      <c r="CSK3" s="703"/>
      <c r="CSL3" s="703"/>
      <c r="CSM3" s="703"/>
      <c r="CSN3" s="703"/>
      <c r="CSO3" s="703"/>
      <c r="CSP3" s="703"/>
      <c r="CSQ3" s="703"/>
      <c r="CSR3" s="703"/>
      <c r="CSS3" s="703"/>
      <c r="CST3" s="703"/>
      <c r="CSU3" s="703"/>
      <c r="CSV3" s="703"/>
      <c r="CSW3" s="703"/>
      <c r="CSX3" s="703"/>
      <c r="CSY3" s="703"/>
      <c r="CSZ3" s="703"/>
      <c r="CTA3" s="703"/>
      <c r="CTB3" s="703"/>
      <c r="CTC3" s="703"/>
      <c r="CTD3" s="703"/>
      <c r="CTE3" s="703"/>
      <c r="CTF3" s="703"/>
      <c r="CTG3" s="703"/>
      <c r="CTH3" s="703"/>
      <c r="CTI3" s="703"/>
      <c r="CTJ3" s="703"/>
      <c r="CTK3" s="703"/>
      <c r="CTL3" s="703"/>
      <c r="CTM3" s="703"/>
      <c r="CTN3" s="703"/>
      <c r="CTO3" s="703"/>
      <c r="CTP3" s="703"/>
      <c r="CTQ3" s="703"/>
      <c r="CTR3" s="703"/>
      <c r="CTS3" s="703"/>
      <c r="CTT3" s="703"/>
      <c r="CTU3" s="703"/>
      <c r="CTV3" s="703"/>
      <c r="CTW3" s="703"/>
      <c r="CTX3" s="703"/>
      <c r="CTY3" s="703"/>
      <c r="CTZ3" s="703"/>
      <c r="CUA3" s="703"/>
      <c r="CUB3" s="703"/>
      <c r="CUC3" s="703"/>
      <c r="CUD3" s="703"/>
      <c r="CUE3" s="703"/>
      <c r="CUF3" s="703"/>
      <c r="CUG3" s="703"/>
      <c r="CUH3" s="703"/>
      <c r="CUI3" s="703"/>
      <c r="CUJ3" s="703"/>
      <c r="CUK3" s="703"/>
      <c r="CUL3" s="703"/>
      <c r="CUM3" s="703"/>
      <c r="CUN3" s="703"/>
      <c r="CUO3" s="703"/>
      <c r="CUP3" s="703"/>
      <c r="CUQ3" s="703"/>
      <c r="CUR3" s="703"/>
      <c r="CUS3" s="703"/>
      <c r="CUT3" s="703"/>
      <c r="CUU3" s="703"/>
      <c r="CUV3" s="703"/>
      <c r="CUW3" s="703"/>
      <c r="CUX3" s="703"/>
      <c r="CUY3" s="703"/>
      <c r="CUZ3" s="703"/>
      <c r="CVA3" s="703"/>
      <c r="CVB3" s="703"/>
      <c r="CVC3" s="703"/>
      <c r="CVD3" s="703"/>
      <c r="CVE3" s="703"/>
      <c r="CVF3" s="703"/>
      <c r="CVG3" s="703"/>
      <c r="CVH3" s="703"/>
      <c r="CVI3" s="703"/>
      <c r="CVJ3" s="703"/>
      <c r="CVK3" s="703"/>
      <c r="CVL3" s="703"/>
      <c r="CVM3" s="703"/>
      <c r="CVN3" s="703"/>
      <c r="CVO3" s="703"/>
      <c r="CVP3" s="703"/>
      <c r="CVQ3" s="703"/>
      <c r="CVR3" s="703"/>
      <c r="CVS3" s="703"/>
      <c r="CVT3" s="703"/>
      <c r="CVU3" s="703"/>
      <c r="CVV3" s="703"/>
      <c r="CVW3" s="703"/>
      <c r="CVX3" s="703"/>
      <c r="CVY3" s="703"/>
      <c r="CVZ3" s="703"/>
      <c r="CWA3" s="703"/>
      <c r="CWB3" s="703"/>
      <c r="CWC3" s="703"/>
      <c r="CWD3" s="703"/>
      <c r="CWE3" s="703"/>
      <c r="CWF3" s="703"/>
      <c r="CWG3" s="703"/>
      <c r="CWH3" s="703"/>
      <c r="CWI3" s="703"/>
      <c r="CWJ3" s="703"/>
      <c r="CWK3" s="703"/>
      <c r="CWL3" s="703"/>
      <c r="CWM3" s="703"/>
      <c r="CWN3" s="703"/>
      <c r="CWO3" s="703"/>
      <c r="CWP3" s="703"/>
      <c r="CWQ3" s="703"/>
      <c r="CWR3" s="703"/>
      <c r="CWS3" s="703"/>
      <c r="CWT3" s="703"/>
      <c r="CWU3" s="703"/>
      <c r="CWV3" s="703"/>
      <c r="CWW3" s="703"/>
      <c r="CWX3" s="703"/>
      <c r="CWY3" s="703"/>
      <c r="CWZ3" s="703"/>
      <c r="CXA3" s="703"/>
      <c r="CXB3" s="703"/>
      <c r="CXC3" s="703"/>
      <c r="CXD3" s="703"/>
      <c r="CXE3" s="703"/>
      <c r="CXF3" s="703"/>
      <c r="CXG3" s="703"/>
      <c r="CXH3" s="703"/>
      <c r="CXI3" s="703"/>
      <c r="CXJ3" s="703"/>
      <c r="CXK3" s="703"/>
      <c r="CXL3" s="703"/>
      <c r="CXM3" s="703"/>
      <c r="CXN3" s="703"/>
      <c r="CXO3" s="703"/>
      <c r="CXP3" s="703"/>
      <c r="CXQ3" s="703"/>
      <c r="CXR3" s="703"/>
      <c r="CXS3" s="703"/>
      <c r="CXT3" s="703"/>
      <c r="CXU3" s="703"/>
      <c r="CXV3" s="703"/>
      <c r="CXW3" s="703"/>
      <c r="CXX3" s="703"/>
      <c r="CXY3" s="703"/>
      <c r="CXZ3" s="703"/>
      <c r="CYA3" s="703"/>
      <c r="CYB3" s="703"/>
      <c r="CYC3" s="703"/>
      <c r="CYD3" s="703"/>
      <c r="CYE3" s="703"/>
      <c r="CYF3" s="703"/>
      <c r="CYG3" s="703"/>
      <c r="CYH3" s="703"/>
      <c r="CYI3" s="703"/>
      <c r="CYJ3" s="703"/>
      <c r="CYK3" s="703"/>
      <c r="CYL3" s="703"/>
      <c r="CYM3" s="703"/>
      <c r="CYN3" s="703"/>
      <c r="CYO3" s="703"/>
      <c r="CYP3" s="703"/>
      <c r="CYQ3" s="703"/>
      <c r="CYR3" s="703"/>
      <c r="CYS3" s="703"/>
      <c r="CYT3" s="703"/>
      <c r="CYU3" s="703"/>
      <c r="CYV3" s="703"/>
      <c r="CYW3" s="703"/>
      <c r="CYX3" s="703"/>
      <c r="CYY3" s="703"/>
      <c r="CYZ3" s="703"/>
      <c r="CZA3" s="703"/>
      <c r="CZB3" s="703"/>
      <c r="CZC3" s="703"/>
      <c r="CZD3" s="703"/>
      <c r="CZE3" s="703"/>
      <c r="CZF3" s="703"/>
      <c r="CZG3" s="703"/>
      <c r="CZH3" s="703"/>
      <c r="CZI3" s="703"/>
      <c r="CZJ3" s="703"/>
      <c r="CZK3" s="703"/>
      <c r="CZL3" s="703"/>
      <c r="CZM3" s="703"/>
      <c r="CZN3" s="703"/>
      <c r="CZO3" s="703"/>
      <c r="CZP3" s="703"/>
      <c r="CZQ3" s="703"/>
      <c r="CZR3" s="703"/>
      <c r="CZS3" s="703"/>
      <c r="CZT3" s="703"/>
      <c r="CZU3" s="703"/>
      <c r="CZV3" s="703"/>
      <c r="CZW3" s="703"/>
      <c r="CZX3" s="703"/>
      <c r="CZY3" s="703"/>
      <c r="CZZ3" s="703"/>
      <c r="DAA3" s="703"/>
      <c r="DAB3" s="703"/>
      <c r="DAC3" s="703"/>
      <c r="DAD3" s="703"/>
      <c r="DAE3" s="703"/>
      <c r="DAF3" s="703"/>
      <c r="DAG3" s="703"/>
      <c r="DAH3" s="703"/>
      <c r="DAI3" s="703"/>
      <c r="DAJ3" s="703"/>
      <c r="DAK3" s="703"/>
      <c r="DAL3" s="703"/>
      <c r="DAM3" s="703"/>
      <c r="DAN3" s="703"/>
      <c r="DAO3" s="703"/>
      <c r="DAP3" s="703"/>
      <c r="DAQ3" s="703"/>
      <c r="DAR3" s="703"/>
      <c r="DAS3" s="703"/>
      <c r="DAT3" s="703"/>
      <c r="DAU3" s="703"/>
      <c r="DAV3" s="703"/>
      <c r="DAW3" s="703"/>
      <c r="DAX3" s="703"/>
      <c r="DAY3" s="703"/>
      <c r="DAZ3" s="703"/>
      <c r="DBA3" s="703"/>
      <c r="DBB3" s="703"/>
      <c r="DBC3" s="703"/>
      <c r="DBD3" s="703"/>
      <c r="DBE3" s="703"/>
      <c r="DBF3" s="703"/>
      <c r="DBG3" s="703"/>
      <c r="DBH3" s="703"/>
      <c r="DBI3" s="703"/>
      <c r="DBJ3" s="703"/>
      <c r="DBK3" s="703"/>
      <c r="DBL3" s="703"/>
      <c r="DBM3" s="703"/>
      <c r="DBN3" s="703"/>
      <c r="DBO3" s="703"/>
      <c r="DBP3" s="703"/>
      <c r="DBQ3" s="703"/>
      <c r="DBR3" s="703"/>
      <c r="DBS3" s="703"/>
      <c r="DBT3" s="703"/>
      <c r="DBU3" s="703"/>
      <c r="DBV3" s="703"/>
      <c r="DBW3" s="703"/>
      <c r="DBX3" s="703"/>
      <c r="DBY3" s="703"/>
      <c r="DBZ3" s="703"/>
      <c r="DCA3" s="703"/>
      <c r="DCB3" s="703"/>
      <c r="DCC3" s="703"/>
      <c r="DCD3" s="703"/>
      <c r="DCE3" s="703"/>
      <c r="DCF3" s="703"/>
      <c r="DCG3" s="703"/>
      <c r="DCH3" s="703"/>
      <c r="DCI3" s="703"/>
      <c r="DCJ3" s="703"/>
      <c r="DCK3" s="703"/>
      <c r="DCL3" s="703"/>
      <c r="DCM3" s="703"/>
      <c r="DCN3" s="703"/>
      <c r="DCO3" s="703"/>
      <c r="DCP3" s="703"/>
      <c r="DCQ3" s="703"/>
      <c r="DCR3" s="703"/>
      <c r="DCS3" s="703"/>
      <c r="DCT3" s="703"/>
      <c r="DCU3" s="703"/>
      <c r="DCV3" s="703"/>
      <c r="DCW3" s="703"/>
      <c r="DCX3" s="703"/>
      <c r="DCY3" s="703"/>
      <c r="DCZ3" s="703"/>
      <c r="DDA3" s="703"/>
      <c r="DDB3" s="703"/>
      <c r="DDC3" s="703"/>
      <c r="DDD3" s="703"/>
      <c r="DDE3" s="703"/>
      <c r="DDF3" s="703"/>
      <c r="DDG3" s="703"/>
      <c r="DDH3" s="703"/>
      <c r="DDI3" s="703"/>
      <c r="DDJ3" s="703"/>
      <c r="DDK3" s="703"/>
      <c r="DDL3" s="703"/>
      <c r="DDM3" s="703"/>
      <c r="DDN3" s="703"/>
      <c r="DDO3" s="703"/>
      <c r="DDP3" s="703"/>
      <c r="DDQ3" s="703"/>
      <c r="DDR3" s="703"/>
      <c r="DDS3" s="703"/>
      <c r="DDT3" s="703"/>
      <c r="DDU3" s="703"/>
      <c r="DDV3" s="703"/>
      <c r="DDW3" s="703"/>
      <c r="DDX3" s="703"/>
      <c r="DDY3" s="703"/>
      <c r="DDZ3" s="703"/>
      <c r="DEA3" s="703"/>
      <c r="DEB3" s="703"/>
      <c r="DEC3" s="703"/>
      <c r="DED3" s="703"/>
      <c r="DEE3" s="703"/>
      <c r="DEF3" s="703"/>
      <c r="DEG3" s="703"/>
      <c r="DEH3" s="703"/>
      <c r="DEI3" s="703"/>
      <c r="DEJ3" s="703"/>
      <c r="DEK3" s="703"/>
      <c r="DEL3" s="703"/>
      <c r="DEM3" s="703"/>
      <c r="DEN3" s="703"/>
      <c r="DEO3" s="703"/>
      <c r="DEP3" s="703"/>
      <c r="DEQ3" s="703"/>
      <c r="DER3" s="703"/>
      <c r="DES3" s="703"/>
      <c r="DET3" s="703"/>
      <c r="DEU3" s="703"/>
      <c r="DEV3" s="703"/>
      <c r="DEW3" s="703"/>
      <c r="DEX3" s="703"/>
      <c r="DEY3" s="703"/>
      <c r="DEZ3" s="703"/>
      <c r="DFA3" s="703"/>
      <c r="DFB3" s="703"/>
      <c r="DFC3" s="703"/>
      <c r="DFD3" s="703"/>
      <c r="DFE3" s="703"/>
      <c r="DFF3" s="703"/>
      <c r="DFG3" s="703"/>
      <c r="DFH3" s="703"/>
      <c r="DFI3" s="703"/>
      <c r="DFJ3" s="703"/>
      <c r="DFK3" s="703"/>
      <c r="DFL3" s="703"/>
      <c r="DFM3" s="703"/>
      <c r="DFN3" s="703"/>
      <c r="DFO3" s="703"/>
      <c r="DFP3" s="703"/>
      <c r="DFQ3" s="703"/>
      <c r="DFR3" s="703"/>
      <c r="DFS3" s="703"/>
      <c r="DFT3" s="703"/>
      <c r="DFU3" s="703"/>
      <c r="DFV3" s="703"/>
      <c r="DFW3" s="703"/>
      <c r="DFX3" s="703"/>
      <c r="DFY3" s="703"/>
      <c r="DFZ3" s="703"/>
      <c r="DGA3" s="703"/>
      <c r="DGB3" s="703"/>
      <c r="DGC3" s="703"/>
      <c r="DGD3" s="703"/>
      <c r="DGE3" s="703"/>
      <c r="DGF3" s="703"/>
      <c r="DGG3" s="703"/>
      <c r="DGH3" s="703"/>
      <c r="DGI3" s="703"/>
      <c r="DGJ3" s="703"/>
      <c r="DGK3" s="703"/>
      <c r="DGL3" s="703"/>
      <c r="DGM3" s="703"/>
      <c r="DGN3" s="703"/>
      <c r="DGO3" s="703"/>
      <c r="DGP3" s="703"/>
      <c r="DGQ3" s="703"/>
      <c r="DGR3" s="703"/>
      <c r="DGS3" s="703"/>
      <c r="DGT3" s="703"/>
      <c r="DGU3" s="703"/>
      <c r="DGV3" s="703"/>
      <c r="DGW3" s="703"/>
      <c r="DGX3" s="703"/>
      <c r="DGY3" s="703"/>
      <c r="DGZ3" s="703"/>
      <c r="DHA3" s="703"/>
      <c r="DHB3" s="703"/>
      <c r="DHC3" s="703"/>
      <c r="DHD3" s="703"/>
      <c r="DHE3" s="703"/>
      <c r="DHF3" s="703"/>
      <c r="DHG3" s="703"/>
      <c r="DHH3" s="703"/>
      <c r="DHI3" s="703"/>
      <c r="DHJ3" s="703"/>
      <c r="DHK3" s="703"/>
      <c r="DHL3" s="703"/>
      <c r="DHM3" s="703"/>
      <c r="DHN3" s="703"/>
      <c r="DHO3" s="703"/>
      <c r="DHP3" s="703"/>
      <c r="DHQ3" s="703"/>
      <c r="DHR3" s="703"/>
      <c r="DHS3" s="703"/>
      <c r="DHT3" s="703"/>
      <c r="DHU3" s="703"/>
      <c r="DHV3" s="703"/>
      <c r="DHW3" s="703"/>
      <c r="DHX3" s="703"/>
      <c r="DHY3" s="703"/>
      <c r="DHZ3" s="703"/>
      <c r="DIA3" s="703"/>
      <c r="DIB3" s="703"/>
      <c r="DIC3" s="703"/>
      <c r="DID3" s="703"/>
      <c r="DIE3" s="703"/>
      <c r="DIF3" s="703"/>
      <c r="DIG3" s="703"/>
      <c r="DIH3" s="703"/>
      <c r="DII3" s="703"/>
      <c r="DIJ3" s="703"/>
      <c r="DIK3" s="703"/>
      <c r="DIL3" s="703"/>
      <c r="DIM3" s="703"/>
      <c r="DIN3" s="703"/>
      <c r="DIO3" s="703"/>
      <c r="DIP3" s="703"/>
      <c r="DIQ3" s="703"/>
      <c r="DIR3" s="703"/>
      <c r="DIS3" s="703"/>
      <c r="DIT3" s="703"/>
      <c r="DIU3" s="703"/>
      <c r="DIV3" s="703"/>
      <c r="DIW3" s="703"/>
      <c r="DIX3" s="703"/>
      <c r="DIY3" s="703"/>
      <c r="DIZ3" s="703"/>
      <c r="DJA3" s="703"/>
      <c r="DJB3" s="703"/>
      <c r="DJC3" s="703"/>
      <c r="DJD3" s="703"/>
      <c r="DJE3" s="703"/>
      <c r="DJF3" s="703"/>
      <c r="DJG3" s="703"/>
      <c r="DJH3" s="703"/>
      <c r="DJI3" s="703"/>
      <c r="DJJ3" s="703"/>
      <c r="DJK3" s="703"/>
      <c r="DJL3" s="703"/>
      <c r="DJM3" s="703"/>
      <c r="DJN3" s="703"/>
      <c r="DJO3" s="703"/>
      <c r="DJP3" s="703"/>
      <c r="DJQ3" s="703"/>
      <c r="DJR3" s="703"/>
      <c r="DJS3" s="703"/>
      <c r="DJT3" s="703"/>
      <c r="DJU3" s="703"/>
      <c r="DJV3" s="703"/>
      <c r="DJW3" s="703"/>
      <c r="DJX3" s="703"/>
      <c r="DJY3" s="703"/>
      <c r="DJZ3" s="703"/>
      <c r="DKA3" s="703"/>
      <c r="DKB3" s="703"/>
      <c r="DKC3" s="703"/>
      <c r="DKD3" s="703"/>
      <c r="DKE3" s="703"/>
      <c r="DKF3" s="703"/>
      <c r="DKG3" s="703"/>
      <c r="DKH3" s="703"/>
      <c r="DKI3" s="703"/>
      <c r="DKJ3" s="703"/>
      <c r="DKK3" s="703"/>
      <c r="DKL3" s="703"/>
      <c r="DKM3" s="703"/>
      <c r="DKN3" s="703"/>
      <c r="DKO3" s="703"/>
      <c r="DKP3" s="703"/>
      <c r="DKQ3" s="703"/>
      <c r="DKR3" s="703"/>
      <c r="DKS3" s="703"/>
      <c r="DKT3" s="703"/>
      <c r="DKU3" s="703"/>
      <c r="DKV3" s="703"/>
      <c r="DKW3" s="703"/>
      <c r="DKX3" s="703"/>
      <c r="DKY3" s="703"/>
      <c r="DKZ3" s="703"/>
      <c r="DLA3" s="703"/>
      <c r="DLB3" s="703"/>
      <c r="DLC3" s="703"/>
      <c r="DLD3" s="703"/>
      <c r="DLE3" s="703"/>
      <c r="DLF3" s="703"/>
      <c r="DLG3" s="703"/>
      <c r="DLH3" s="703"/>
      <c r="DLI3" s="703"/>
      <c r="DLJ3" s="703"/>
      <c r="DLK3" s="703"/>
      <c r="DLL3" s="703"/>
      <c r="DLM3" s="703"/>
      <c r="DLN3" s="703"/>
      <c r="DLO3" s="703"/>
      <c r="DLP3" s="703"/>
      <c r="DLQ3" s="703"/>
      <c r="DLR3" s="703"/>
      <c r="DLS3" s="703"/>
      <c r="DLT3" s="703"/>
      <c r="DLU3" s="703"/>
      <c r="DLV3" s="703"/>
      <c r="DLW3" s="703"/>
      <c r="DLX3" s="703"/>
      <c r="DLY3" s="703"/>
      <c r="DLZ3" s="703"/>
      <c r="DMA3" s="703"/>
      <c r="DMB3" s="703"/>
      <c r="DMC3" s="703"/>
      <c r="DMD3" s="703"/>
      <c r="DME3" s="703"/>
      <c r="DMF3" s="703"/>
      <c r="DMG3" s="703"/>
      <c r="DMH3" s="703"/>
      <c r="DMI3" s="703"/>
      <c r="DMJ3" s="703"/>
      <c r="DMK3" s="703"/>
      <c r="DML3" s="703"/>
      <c r="DMM3" s="703"/>
      <c r="DMN3" s="703"/>
      <c r="DMO3" s="703"/>
      <c r="DMP3" s="703"/>
      <c r="DMQ3" s="703"/>
      <c r="DMR3" s="703"/>
      <c r="DMS3" s="703"/>
      <c r="DMT3" s="703"/>
      <c r="DMU3" s="703"/>
      <c r="DMV3" s="703"/>
      <c r="DMW3" s="703"/>
      <c r="DMX3" s="703"/>
      <c r="DMY3" s="703"/>
      <c r="DMZ3" s="703"/>
      <c r="DNA3" s="703"/>
      <c r="DNB3" s="703"/>
      <c r="DNC3" s="703"/>
      <c r="DND3" s="703"/>
      <c r="DNE3" s="703"/>
      <c r="DNF3" s="703"/>
      <c r="DNG3" s="703"/>
      <c r="DNH3" s="703"/>
      <c r="DNI3" s="703"/>
      <c r="DNJ3" s="703"/>
      <c r="DNK3" s="703"/>
      <c r="DNL3" s="703"/>
      <c r="DNM3" s="703"/>
      <c r="DNN3" s="703"/>
      <c r="DNO3" s="703"/>
      <c r="DNP3" s="703"/>
      <c r="DNQ3" s="703"/>
      <c r="DNR3" s="703"/>
      <c r="DNS3" s="703"/>
      <c r="DNT3" s="703"/>
      <c r="DNU3" s="703"/>
      <c r="DNV3" s="703"/>
      <c r="DNW3" s="703"/>
      <c r="DNX3" s="703"/>
      <c r="DNY3" s="703"/>
      <c r="DNZ3" s="703"/>
      <c r="DOA3" s="703"/>
      <c r="DOB3" s="703"/>
      <c r="DOC3" s="703"/>
      <c r="DOD3" s="703"/>
      <c r="DOE3" s="703"/>
      <c r="DOF3" s="703"/>
      <c r="DOG3" s="703"/>
      <c r="DOH3" s="703"/>
      <c r="DOI3" s="703"/>
      <c r="DOJ3" s="703"/>
      <c r="DOK3" s="703"/>
      <c r="DOL3" s="703"/>
      <c r="DOM3" s="703"/>
      <c r="DON3" s="703"/>
      <c r="DOO3" s="703"/>
      <c r="DOP3" s="703"/>
      <c r="DOQ3" s="703"/>
      <c r="DOR3" s="703"/>
      <c r="DOS3" s="703"/>
      <c r="DOT3" s="703"/>
      <c r="DOU3" s="703"/>
      <c r="DOV3" s="703"/>
      <c r="DOW3" s="703"/>
      <c r="DOX3" s="703"/>
      <c r="DOY3" s="703"/>
      <c r="DOZ3" s="703"/>
      <c r="DPA3" s="703"/>
      <c r="DPB3" s="703"/>
      <c r="DPC3" s="703"/>
      <c r="DPD3" s="703"/>
      <c r="DPE3" s="703"/>
      <c r="DPF3" s="703"/>
      <c r="DPG3" s="703"/>
      <c r="DPH3" s="703"/>
      <c r="DPI3" s="703"/>
      <c r="DPJ3" s="703"/>
      <c r="DPK3" s="703"/>
      <c r="DPL3" s="703"/>
      <c r="DPM3" s="703"/>
      <c r="DPN3" s="703"/>
      <c r="DPO3" s="703"/>
      <c r="DPP3" s="703"/>
      <c r="DPQ3" s="703"/>
      <c r="DPR3" s="703"/>
      <c r="DPS3" s="703"/>
      <c r="DPT3" s="703"/>
      <c r="DPU3" s="703"/>
      <c r="DPV3" s="703"/>
      <c r="DPW3" s="703"/>
      <c r="DPX3" s="703"/>
      <c r="DPY3" s="703"/>
      <c r="DPZ3" s="703"/>
      <c r="DQA3" s="703"/>
      <c r="DQB3" s="703"/>
      <c r="DQC3" s="703"/>
      <c r="DQD3" s="703"/>
      <c r="DQE3" s="703"/>
      <c r="DQF3" s="703"/>
      <c r="DQG3" s="703"/>
      <c r="DQH3" s="703"/>
      <c r="DQI3" s="703"/>
      <c r="DQJ3" s="703"/>
      <c r="DQK3" s="703"/>
      <c r="DQL3" s="703"/>
      <c r="DQM3" s="703"/>
      <c r="DQN3" s="703"/>
      <c r="DQO3" s="703"/>
      <c r="DQP3" s="703"/>
      <c r="DQQ3" s="703"/>
      <c r="DQR3" s="703"/>
      <c r="DQS3" s="703"/>
      <c r="DQT3" s="703"/>
      <c r="DQU3" s="703"/>
      <c r="DQV3" s="703"/>
      <c r="DQW3" s="703"/>
      <c r="DQX3" s="703"/>
      <c r="DQY3" s="703"/>
      <c r="DQZ3" s="703"/>
      <c r="DRA3" s="703"/>
      <c r="DRB3" s="703"/>
      <c r="DRC3" s="703"/>
      <c r="DRD3" s="703"/>
      <c r="DRE3" s="703"/>
      <c r="DRF3" s="703"/>
      <c r="DRG3" s="703"/>
      <c r="DRH3" s="703"/>
      <c r="DRI3" s="703"/>
      <c r="DRJ3" s="703"/>
      <c r="DRK3" s="703"/>
      <c r="DRL3" s="703"/>
      <c r="DRM3" s="703"/>
      <c r="DRN3" s="703"/>
      <c r="DRO3" s="703"/>
      <c r="DRP3" s="703"/>
      <c r="DRQ3" s="703"/>
      <c r="DRR3" s="703"/>
      <c r="DRS3" s="703"/>
      <c r="DRT3" s="703"/>
      <c r="DRU3" s="703"/>
      <c r="DRV3" s="703"/>
      <c r="DRW3" s="703"/>
      <c r="DRX3" s="703"/>
      <c r="DRY3" s="703"/>
      <c r="DRZ3" s="703"/>
      <c r="DSA3" s="703"/>
      <c r="DSB3" s="703"/>
      <c r="DSC3" s="703"/>
      <c r="DSD3" s="703"/>
      <c r="DSE3" s="703"/>
      <c r="DSF3" s="703"/>
      <c r="DSG3" s="703"/>
      <c r="DSH3" s="703"/>
      <c r="DSI3" s="703"/>
      <c r="DSJ3" s="703"/>
      <c r="DSK3" s="703"/>
      <c r="DSL3" s="703"/>
      <c r="DSM3" s="703"/>
      <c r="DSN3" s="703"/>
      <c r="DSO3" s="703"/>
      <c r="DSP3" s="703"/>
      <c r="DSQ3" s="703"/>
      <c r="DSR3" s="703"/>
      <c r="DSS3" s="703"/>
      <c r="DST3" s="703"/>
      <c r="DSU3" s="703"/>
      <c r="DSV3" s="703"/>
      <c r="DSW3" s="703"/>
      <c r="DSX3" s="703"/>
      <c r="DSY3" s="703"/>
      <c r="DSZ3" s="703"/>
      <c r="DTA3" s="703"/>
      <c r="DTB3" s="703"/>
      <c r="DTC3" s="703"/>
      <c r="DTD3" s="703"/>
      <c r="DTE3" s="703"/>
      <c r="DTF3" s="703"/>
      <c r="DTG3" s="703"/>
      <c r="DTH3" s="703"/>
      <c r="DTI3" s="703"/>
      <c r="DTJ3" s="703"/>
      <c r="DTK3" s="703"/>
      <c r="DTL3" s="703"/>
      <c r="DTM3" s="703"/>
      <c r="DTN3" s="703"/>
      <c r="DTO3" s="703"/>
      <c r="DTP3" s="703"/>
      <c r="DTQ3" s="703"/>
      <c r="DTR3" s="703"/>
      <c r="DTS3" s="703"/>
      <c r="DTT3" s="703"/>
      <c r="DTU3" s="703"/>
      <c r="DTV3" s="703"/>
      <c r="DTW3" s="703"/>
      <c r="DTX3" s="703"/>
      <c r="DTY3" s="703"/>
      <c r="DTZ3" s="703"/>
      <c r="DUA3" s="703"/>
      <c r="DUB3" s="703"/>
      <c r="DUC3" s="703"/>
      <c r="DUD3" s="703"/>
      <c r="DUE3" s="703"/>
      <c r="DUF3" s="703"/>
      <c r="DUG3" s="703"/>
      <c r="DUH3" s="703"/>
      <c r="DUI3" s="703"/>
      <c r="DUJ3" s="703"/>
      <c r="DUK3" s="703"/>
      <c r="DUL3" s="703"/>
      <c r="DUM3" s="703"/>
      <c r="DUN3" s="703"/>
      <c r="DUO3" s="703"/>
      <c r="DUP3" s="703"/>
      <c r="DUQ3" s="703"/>
      <c r="DUR3" s="703"/>
      <c r="DUS3" s="703"/>
      <c r="DUT3" s="703"/>
      <c r="DUU3" s="703"/>
      <c r="DUV3" s="703"/>
      <c r="DUW3" s="703"/>
      <c r="DUX3" s="703"/>
      <c r="DUY3" s="703"/>
      <c r="DUZ3" s="703"/>
      <c r="DVA3" s="703"/>
      <c r="DVB3" s="703"/>
      <c r="DVC3" s="703"/>
      <c r="DVD3" s="703"/>
      <c r="DVE3" s="703"/>
      <c r="DVF3" s="703"/>
      <c r="DVG3" s="703"/>
      <c r="DVH3" s="703"/>
      <c r="DVI3" s="703"/>
      <c r="DVJ3" s="703"/>
      <c r="DVK3" s="703"/>
      <c r="DVL3" s="703"/>
      <c r="DVM3" s="703"/>
      <c r="DVN3" s="703"/>
      <c r="DVO3" s="703"/>
      <c r="DVP3" s="703"/>
      <c r="DVQ3" s="703"/>
      <c r="DVR3" s="703"/>
      <c r="DVS3" s="703"/>
      <c r="DVT3" s="703"/>
      <c r="DVU3" s="703"/>
      <c r="DVV3" s="703"/>
      <c r="DVW3" s="703"/>
      <c r="DVX3" s="703"/>
      <c r="DVY3" s="703"/>
      <c r="DVZ3" s="703"/>
      <c r="DWA3" s="703"/>
      <c r="DWB3" s="703"/>
      <c r="DWC3" s="703"/>
      <c r="DWD3" s="703"/>
      <c r="DWE3" s="703"/>
      <c r="DWF3" s="703"/>
      <c r="DWG3" s="703"/>
      <c r="DWH3" s="703"/>
      <c r="DWI3" s="703"/>
      <c r="DWJ3" s="703"/>
      <c r="DWK3" s="703"/>
      <c r="DWL3" s="703"/>
      <c r="DWM3" s="703"/>
      <c r="DWN3" s="703"/>
      <c r="DWO3" s="703"/>
      <c r="DWP3" s="703"/>
      <c r="DWQ3" s="703"/>
      <c r="DWR3" s="703"/>
      <c r="DWS3" s="703"/>
      <c r="DWT3" s="703"/>
      <c r="DWU3" s="703"/>
      <c r="DWV3" s="703"/>
      <c r="DWW3" s="703"/>
      <c r="DWX3" s="703"/>
      <c r="DWY3" s="703"/>
      <c r="DWZ3" s="703"/>
      <c r="DXA3" s="703"/>
      <c r="DXB3" s="703"/>
      <c r="DXC3" s="703"/>
      <c r="DXD3" s="703"/>
      <c r="DXE3" s="703"/>
      <c r="DXF3" s="703"/>
      <c r="DXG3" s="703"/>
      <c r="DXH3" s="703"/>
      <c r="DXI3" s="703"/>
      <c r="DXJ3" s="703"/>
      <c r="DXK3" s="703"/>
      <c r="DXL3" s="703"/>
      <c r="DXM3" s="703"/>
      <c r="DXN3" s="703"/>
      <c r="DXO3" s="703"/>
      <c r="DXP3" s="703"/>
      <c r="DXQ3" s="703"/>
      <c r="DXR3" s="703"/>
      <c r="DXS3" s="703"/>
      <c r="DXT3" s="703"/>
      <c r="DXU3" s="703"/>
      <c r="DXV3" s="703"/>
      <c r="DXW3" s="703"/>
      <c r="DXX3" s="703"/>
      <c r="DXY3" s="703"/>
      <c r="DXZ3" s="703"/>
      <c r="DYA3" s="703"/>
      <c r="DYB3" s="703"/>
      <c r="DYC3" s="703"/>
      <c r="DYD3" s="703"/>
      <c r="DYE3" s="703"/>
      <c r="DYF3" s="703"/>
      <c r="DYG3" s="703"/>
      <c r="DYH3" s="703"/>
      <c r="DYI3" s="703"/>
      <c r="DYJ3" s="703"/>
      <c r="DYK3" s="703"/>
      <c r="DYL3" s="703"/>
      <c r="DYM3" s="703"/>
      <c r="DYN3" s="703"/>
      <c r="DYO3" s="703"/>
      <c r="DYP3" s="703"/>
      <c r="DYQ3" s="703"/>
      <c r="DYR3" s="703"/>
      <c r="DYS3" s="703"/>
      <c r="DYT3" s="703"/>
      <c r="DYU3" s="703"/>
      <c r="DYV3" s="703"/>
      <c r="DYW3" s="703"/>
      <c r="DYX3" s="703"/>
      <c r="DYY3" s="703"/>
      <c r="DYZ3" s="703"/>
      <c r="DZA3" s="703"/>
      <c r="DZB3" s="703"/>
      <c r="DZC3" s="703"/>
      <c r="DZD3" s="703"/>
      <c r="DZE3" s="703"/>
      <c r="DZF3" s="703"/>
      <c r="DZG3" s="703"/>
      <c r="DZH3" s="703"/>
      <c r="DZI3" s="703"/>
      <c r="DZJ3" s="703"/>
      <c r="DZK3" s="703"/>
      <c r="DZL3" s="703"/>
      <c r="DZM3" s="703"/>
      <c r="DZN3" s="703"/>
      <c r="DZO3" s="703"/>
      <c r="DZP3" s="703"/>
      <c r="DZQ3" s="703"/>
      <c r="DZR3" s="703"/>
      <c r="DZS3" s="703"/>
      <c r="DZT3" s="703"/>
      <c r="DZU3" s="703"/>
      <c r="DZV3" s="703"/>
      <c r="DZW3" s="703"/>
      <c r="DZX3" s="703"/>
      <c r="DZY3" s="703"/>
      <c r="DZZ3" s="703"/>
      <c r="EAA3" s="703"/>
      <c r="EAB3" s="703"/>
      <c r="EAC3" s="703"/>
      <c r="EAD3" s="703"/>
      <c r="EAE3" s="703"/>
      <c r="EAF3" s="703"/>
      <c r="EAG3" s="703"/>
      <c r="EAH3" s="703"/>
      <c r="EAI3" s="703"/>
      <c r="EAJ3" s="703"/>
      <c r="EAK3" s="703"/>
      <c r="EAL3" s="703"/>
      <c r="EAM3" s="703"/>
      <c r="EAN3" s="703"/>
      <c r="EAO3" s="703"/>
      <c r="EAP3" s="703"/>
      <c r="EAQ3" s="703"/>
      <c r="EAR3" s="703"/>
      <c r="EAS3" s="703"/>
      <c r="EAT3" s="703"/>
      <c r="EAU3" s="703"/>
      <c r="EAV3" s="703"/>
      <c r="EAW3" s="703"/>
      <c r="EAX3" s="703"/>
      <c r="EAY3" s="703"/>
      <c r="EAZ3" s="703"/>
      <c r="EBA3" s="703"/>
      <c r="EBB3" s="703"/>
      <c r="EBC3" s="703"/>
      <c r="EBD3" s="703"/>
      <c r="EBE3" s="703"/>
      <c r="EBF3" s="703"/>
      <c r="EBG3" s="703"/>
      <c r="EBH3" s="703"/>
      <c r="EBI3" s="703"/>
      <c r="EBJ3" s="703"/>
      <c r="EBK3" s="703"/>
      <c r="EBL3" s="703"/>
      <c r="EBM3" s="703"/>
      <c r="EBN3" s="703"/>
      <c r="EBO3" s="703"/>
      <c r="EBP3" s="703"/>
      <c r="EBQ3" s="703"/>
      <c r="EBR3" s="703"/>
      <c r="EBS3" s="703"/>
      <c r="EBT3" s="703"/>
      <c r="EBU3" s="703"/>
      <c r="EBV3" s="703"/>
      <c r="EBW3" s="703"/>
      <c r="EBX3" s="703"/>
      <c r="EBY3" s="703"/>
      <c r="EBZ3" s="703"/>
      <c r="ECA3" s="703"/>
      <c r="ECB3" s="703"/>
      <c r="ECC3" s="703"/>
      <c r="ECD3" s="703"/>
      <c r="ECE3" s="703"/>
      <c r="ECF3" s="703"/>
      <c r="ECG3" s="703"/>
      <c r="ECH3" s="703"/>
      <c r="ECI3" s="703"/>
      <c r="ECJ3" s="703"/>
      <c r="ECK3" s="703"/>
      <c r="ECL3" s="703"/>
      <c r="ECM3" s="703"/>
      <c r="ECN3" s="703"/>
      <c r="ECO3" s="703"/>
      <c r="ECP3" s="703"/>
      <c r="ECQ3" s="703"/>
      <c r="ECR3" s="703"/>
      <c r="ECS3" s="703"/>
      <c r="ECT3" s="703"/>
      <c r="ECU3" s="703"/>
      <c r="ECV3" s="703"/>
      <c r="ECW3" s="703"/>
      <c r="ECX3" s="703"/>
      <c r="ECY3" s="703"/>
      <c r="ECZ3" s="703"/>
      <c r="EDA3" s="703"/>
      <c r="EDB3" s="703"/>
      <c r="EDC3" s="703"/>
      <c r="EDD3" s="703"/>
      <c r="EDE3" s="703"/>
      <c r="EDF3" s="703"/>
      <c r="EDG3" s="703"/>
      <c r="EDH3" s="703"/>
      <c r="EDI3" s="703"/>
      <c r="EDJ3" s="703"/>
      <c r="EDK3" s="703"/>
      <c r="EDL3" s="703"/>
      <c r="EDM3" s="703"/>
      <c r="EDN3" s="703"/>
      <c r="EDO3" s="703"/>
      <c r="EDP3" s="703"/>
      <c r="EDQ3" s="703"/>
      <c r="EDR3" s="703"/>
      <c r="EDS3" s="703"/>
      <c r="EDT3" s="703"/>
      <c r="EDU3" s="703"/>
      <c r="EDV3" s="703"/>
      <c r="EDW3" s="703"/>
      <c r="EDX3" s="703"/>
      <c r="EDY3" s="703"/>
      <c r="EDZ3" s="703"/>
      <c r="EEA3" s="703"/>
      <c r="EEB3" s="703"/>
      <c r="EEC3" s="703"/>
      <c r="EED3" s="703"/>
      <c r="EEE3" s="703"/>
      <c r="EEF3" s="703"/>
      <c r="EEG3" s="703"/>
      <c r="EEH3" s="703"/>
      <c r="EEI3" s="703"/>
      <c r="EEJ3" s="703"/>
      <c r="EEK3" s="703"/>
      <c r="EEL3" s="703"/>
      <c r="EEM3" s="703"/>
      <c r="EEN3" s="703"/>
      <c r="EEO3" s="703"/>
      <c r="EEP3" s="703"/>
      <c r="EEQ3" s="703"/>
      <c r="EER3" s="703"/>
      <c r="EES3" s="703"/>
      <c r="EET3" s="703"/>
      <c r="EEU3" s="703"/>
      <c r="EEV3" s="703"/>
      <c r="EEW3" s="703"/>
      <c r="EEX3" s="703"/>
      <c r="EEY3" s="703"/>
      <c r="EEZ3" s="703"/>
      <c r="EFA3" s="703"/>
      <c r="EFB3" s="703"/>
      <c r="EFC3" s="703"/>
      <c r="EFD3" s="703"/>
      <c r="EFE3" s="703"/>
      <c r="EFF3" s="703"/>
      <c r="EFG3" s="703"/>
      <c r="EFH3" s="703"/>
      <c r="EFI3" s="703"/>
      <c r="EFJ3" s="703"/>
      <c r="EFK3" s="703"/>
      <c r="EFL3" s="703"/>
      <c r="EFM3" s="703"/>
      <c r="EFN3" s="703"/>
      <c r="EFO3" s="703"/>
      <c r="EFP3" s="703"/>
      <c r="EFQ3" s="703"/>
      <c r="EFR3" s="703"/>
      <c r="EFS3" s="703"/>
      <c r="EFT3" s="703"/>
      <c r="EFU3" s="703"/>
      <c r="EFV3" s="703"/>
      <c r="EFW3" s="703"/>
      <c r="EFX3" s="703"/>
      <c r="EFY3" s="703"/>
      <c r="EFZ3" s="703"/>
      <c r="EGA3" s="703"/>
      <c r="EGB3" s="703"/>
      <c r="EGC3" s="703"/>
      <c r="EGD3" s="703"/>
      <c r="EGE3" s="703"/>
      <c r="EGF3" s="703"/>
      <c r="EGG3" s="703"/>
      <c r="EGH3" s="703"/>
      <c r="EGI3" s="703"/>
      <c r="EGJ3" s="703"/>
      <c r="EGK3" s="703"/>
      <c r="EGL3" s="703"/>
      <c r="EGM3" s="703"/>
      <c r="EGN3" s="703"/>
      <c r="EGO3" s="703"/>
      <c r="EGP3" s="703"/>
      <c r="EGQ3" s="703"/>
      <c r="EGR3" s="703"/>
      <c r="EGS3" s="703"/>
      <c r="EGT3" s="703"/>
      <c r="EGU3" s="703"/>
      <c r="EGV3" s="703"/>
      <c r="EGW3" s="703"/>
      <c r="EGX3" s="703"/>
      <c r="EGY3" s="703"/>
      <c r="EGZ3" s="703"/>
      <c r="EHA3" s="703"/>
      <c r="EHB3" s="703"/>
      <c r="EHC3" s="703"/>
      <c r="EHD3" s="703"/>
      <c r="EHE3" s="703"/>
      <c r="EHF3" s="703"/>
      <c r="EHG3" s="703"/>
      <c r="EHH3" s="703"/>
      <c r="EHI3" s="703"/>
      <c r="EHJ3" s="703"/>
      <c r="EHK3" s="703"/>
      <c r="EHL3" s="703"/>
      <c r="EHM3" s="703"/>
      <c r="EHN3" s="703"/>
      <c r="EHO3" s="703"/>
      <c r="EHP3" s="703"/>
      <c r="EHQ3" s="703"/>
      <c r="EHR3" s="703"/>
      <c r="EHS3" s="703"/>
      <c r="EHT3" s="703"/>
      <c r="EHU3" s="703"/>
      <c r="EHV3" s="703"/>
      <c r="EHW3" s="703"/>
      <c r="EHX3" s="703"/>
      <c r="EHY3" s="703"/>
      <c r="EHZ3" s="703"/>
      <c r="EIA3" s="703"/>
      <c r="EIB3" s="703"/>
      <c r="EIC3" s="703"/>
      <c r="EID3" s="703"/>
      <c r="EIE3" s="703"/>
      <c r="EIF3" s="703"/>
      <c r="EIG3" s="703"/>
      <c r="EIH3" s="703"/>
      <c r="EII3" s="703"/>
      <c r="EIJ3" s="703"/>
      <c r="EIK3" s="703"/>
      <c r="EIL3" s="703"/>
      <c r="EIM3" s="703"/>
      <c r="EIN3" s="703"/>
      <c r="EIO3" s="703"/>
      <c r="EIP3" s="703"/>
      <c r="EIQ3" s="703"/>
      <c r="EIR3" s="703"/>
      <c r="EIS3" s="703"/>
      <c r="EIT3" s="703"/>
      <c r="EIU3" s="703"/>
      <c r="EIV3" s="703"/>
      <c r="EIW3" s="703"/>
      <c r="EIX3" s="703"/>
      <c r="EIY3" s="703"/>
      <c r="EIZ3" s="703"/>
      <c r="EJA3" s="703"/>
      <c r="EJB3" s="703"/>
      <c r="EJC3" s="703"/>
      <c r="EJD3" s="703"/>
      <c r="EJE3" s="703"/>
      <c r="EJF3" s="703"/>
      <c r="EJG3" s="703"/>
      <c r="EJH3" s="703"/>
      <c r="EJI3" s="703"/>
      <c r="EJJ3" s="703"/>
      <c r="EJK3" s="703"/>
      <c r="EJL3" s="703"/>
      <c r="EJM3" s="703"/>
      <c r="EJN3" s="703"/>
      <c r="EJO3" s="703"/>
      <c r="EJP3" s="703"/>
      <c r="EJQ3" s="703"/>
      <c r="EJR3" s="703"/>
      <c r="EJS3" s="703"/>
      <c r="EJT3" s="703"/>
      <c r="EJU3" s="703"/>
      <c r="EJV3" s="703"/>
      <c r="EJW3" s="703"/>
      <c r="EJX3" s="703"/>
      <c r="EJY3" s="703"/>
      <c r="EJZ3" s="703"/>
      <c r="EKA3" s="703"/>
      <c r="EKB3" s="703"/>
      <c r="EKC3" s="703"/>
      <c r="EKD3" s="703"/>
      <c r="EKE3" s="703"/>
      <c r="EKF3" s="703"/>
      <c r="EKG3" s="703"/>
      <c r="EKH3" s="703"/>
      <c r="EKI3" s="703"/>
      <c r="EKJ3" s="703"/>
      <c r="EKK3" s="703"/>
      <c r="EKL3" s="703"/>
      <c r="EKM3" s="703"/>
      <c r="EKN3" s="703"/>
      <c r="EKO3" s="703"/>
      <c r="EKP3" s="703"/>
      <c r="EKQ3" s="703"/>
      <c r="EKR3" s="703"/>
      <c r="EKS3" s="703"/>
      <c r="EKT3" s="703"/>
      <c r="EKU3" s="703"/>
      <c r="EKV3" s="703"/>
      <c r="EKW3" s="703"/>
      <c r="EKX3" s="703"/>
      <c r="EKY3" s="703"/>
      <c r="EKZ3" s="703"/>
      <c r="ELA3" s="703"/>
      <c r="ELB3" s="703"/>
      <c r="ELC3" s="703"/>
      <c r="ELD3" s="703"/>
      <c r="ELE3" s="703"/>
      <c r="ELF3" s="703"/>
      <c r="ELG3" s="703"/>
      <c r="ELH3" s="703"/>
      <c r="ELI3" s="703"/>
      <c r="ELJ3" s="703"/>
      <c r="ELK3" s="703"/>
      <c r="ELL3" s="703"/>
      <c r="ELM3" s="703"/>
      <c r="ELN3" s="703"/>
      <c r="ELO3" s="703"/>
      <c r="ELP3" s="703"/>
      <c r="ELQ3" s="703"/>
      <c r="ELR3" s="703"/>
      <c r="ELS3" s="703"/>
      <c r="ELT3" s="703"/>
      <c r="ELU3" s="703"/>
      <c r="ELV3" s="703"/>
      <c r="ELW3" s="703"/>
      <c r="ELX3" s="703"/>
      <c r="ELY3" s="703"/>
      <c r="ELZ3" s="703"/>
      <c r="EMA3" s="703"/>
      <c r="EMB3" s="703"/>
      <c r="EMC3" s="703"/>
      <c r="EMD3" s="703"/>
      <c r="EME3" s="703"/>
      <c r="EMF3" s="703"/>
      <c r="EMG3" s="703"/>
      <c r="EMH3" s="703"/>
      <c r="EMI3" s="703"/>
      <c r="EMJ3" s="703"/>
      <c r="EMK3" s="703"/>
      <c r="EML3" s="703"/>
      <c r="EMM3" s="703"/>
      <c r="EMN3" s="703"/>
      <c r="EMO3" s="703"/>
      <c r="EMP3" s="703"/>
      <c r="EMQ3" s="703"/>
      <c r="EMR3" s="703"/>
      <c r="EMS3" s="703"/>
      <c r="EMT3" s="703"/>
      <c r="EMU3" s="703"/>
      <c r="EMV3" s="703"/>
      <c r="EMW3" s="703"/>
      <c r="EMX3" s="703"/>
      <c r="EMY3" s="703"/>
      <c r="EMZ3" s="703"/>
      <c r="ENA3" s="703"/>
      <c r="ENB3" s="703"/>
      <c r="ENC3" s="703"/>
      <c r="END3" s="703"/>
      <c r="ENE3" s="703"/>
      <c r="ENF3" s="703"/>
      <c r="ENG3" s="703"/>
      <c r="ENH3" s="703"/>
      <c r="ENI3" s="703"/>
      <c r="ENJ3" s="703"/>
      <c r="ENK3" s="703"/>
      <c r="ENL3" s="703"/>
      <c r="ENM3" s="703"/>
      <c r="ENN3" s="703"/>
      <c r="ENO3" s="703"/>
      <c r="ENP3" s="703"/>
      <c r="ENQ3" s="703"/>
      <c r="ENR3" s="703"/>
      <c r="ENS3" s="703"/>
      <c r="ENT3" s="703"/>
      <c r="ENU3" s="703"/>
      <c r="ENV3" s="703"/>
      <c r="ENW3" s="703"/>
      <c r="ENX3" s="703"/>
      <c r="ENY3" s="703"/>
      <c r="ENZ3" s="703"/>
      <c r="EOA3" s="703"/>
      <c r="EOB3" s="703"/>
      <c r="EOC3" s="703"/>
      <c r="EOD3" s="703"/>
      <c r="EOE3" s="703"/>
      <c r="EOF3" s="703"/>
      <c r="EOG3" s="703"/>
      <c r="EOH3" s="703"/>
      <c r="EOI3" s="703"/>
      <c r="EOJ3" s="703"/>
      <c r="EOK3" s="703"/>
      <c r="EOL3" s="703"/>
      <c r="EOM3" s="703"/>
      <c r="EON3" s="703"/>
      <c r="EOO3" s="703"/>
      <c r="EOP3" s="703"/>
      <c r="EOQ3" s="703"/>
      <c r="EOR3" s="703"/>
      <c r="EOS3" s="703"/>
      <c r="EOT3" s="703"/>
      <c r="EOU3" s="703"/>
      <c r="EOV3" s="703"/>
      <c r="EOW3" s="703"/>
      <c r="EOX3" s="703"/>
      <c r="EOY3" s="703"/>
      <c r="EOZ3" s="703"/>
      <c r="EPA3" s="703"/>
      <c r="EPB3" s="703"/>
      <c r="EPC3" s="703"/>
      <c r="EPD3" s="703"/>
      <c r="EPE3" s="703"/>
      <c r="EPF3" s="703"/>
      <c r="EPG3" s="703"/>
      <c r="EPH3" s="703"/>
      <c r="EPI3" s="703"/>
      <c r="EPJ3" s="703"/>
      <c r="EPK3" s="703"/>
      <c r="EPL3" s="703"/>
      <c r="EPM3" s="703"/>
      <c r="EPN3" s="703"/>
      <c r="EPO3" s="703"/>
      <c r="EPP3" s="703"/>
      <c r="EPQ3" s="703"/>
      <c r="EPR3" s="703"/>
      <c r="EPS3" s="703"/>
      <c r="EPT3" s="703"/>
      <c r="EPU3" s="703"/>
      <c r="EPV3" s="703"/>
      <c r="EPW3" s="703"/>
      <c r="EPX3" s="703"/>
      <c r="EPY3" s="703"/>
      <c r="EPZ3" s="703"/>
      <c r="EQA3" s="703"/>
      <c r="EQB3" s="703"/>
      <c r="EQC3" s="703"/>
      <c r="EQD3" s="703"/>
      <c r="EQE3" s="703"/>
      <c r="EQF3" s="703"/>
      <c r="EQG3" s="703"/>
      <c r="EQH3" s="703"/>
      <c r="EQI3" s="703"/>
      <c r="EQJ3" s="703"/>
      <c r="EQK3" s="703"/>
      <c r="EQL3" s="703"/>
      <c r="EQM3" s="703"/>
      <c r="EQN3" s="703"/>
      <c r="EQO3" s="703"/>
      <c r="EQP3" s="703"/>
      <c r="EQQ3" s="703"/>
      <c r="EQR3" s="703"/>
      <c r="EQS3" s="703"/>
      <c r="EQT3" s="703"/>
      <c r="EQU3" s="703"/>
      <c r="EQV3" s="703"/>
      <c r="EQW3" s="703"/>
      <c r="EQX3" s="703"/>
      <c r="EQY3" s="703"/>
      <c r="EQZ3" s="703"/>
      <c r="ERA3" s="703"/>
      <c r="ERB3" s="703"/>
      <c r="ERC3" s="703"/>
      <c r="ERD3" s="703"/>
      <c r="ERE3" s="703"/>
      <c r="ERF3" s="703"/>
      <c r="ERG3" s="703"/>
      <c r="ERH3" s="703"/>
      <c r="ERI3" s="703"/>
      <c r="ERJ3" s="703"/>
      <c r="ERK3" s="703"/>
      <c r="ERL3" s="703"/>
      <c r="ERM3" s="703"/>
      <c r="ERN3" s="703"/>
      <c r="ERO3" s="703"/>
      <c r="ERP3" s="703"/>
      <c r="ERQ3" s="703"/>
      <c r="ERR3" s="703"/>
      <c r="ERS3" s="703"/>
      <c r="ERT3" s="703"/>
      <c r="ERU3" s="703"/>
      <c r="ERV3" s="703"/>
      <c r="ERW3" s="703"/>
      <c r="ERX3" s="703"/>
      <c r="ERY3" s="703"/>
      <c r="ERZ3" s="703"/>
      <c r="ESA3" s="703"/>
      <c r="ESB3" s="703"/>
      <c r="ESC3" s="703"/>
      <c r="ESD3" s="703"/>
      <c r="ESE3" s="703"/>
      <c r="ESF3" s="703"/>
      <c r="ESG3" s="703"/>
      <c r="ESH3" s="703"/>
      <c r="ESI3" s="703"/>
      <c r="ESJ3" s="703"/>
      <c r="ESK3" s="703"/>
      <c r="ESL3" s="703"/>
      <c r="ESM3" s="703"/>
      <c r="ESN3" s="703"/>
      <c r="ESO3" s="703"/>
      <c r="ESP3" s="703"/>
      <c r="ESQ3" s="703"/>
      <c r="ESR3" s="703"/>
      <c r="ESS3" s="703"/>
      <c r="EST3" s="703"/>
      <c r="ESU3" s="703"/>
      <c r="ESV3" s="703"/>
      <c r="ESW3" s="703"/>
      <c r="ESX3" s="703"/>
      <c r="ESY3" s="703"/>
      <c r="ESZ3" s="703"/>
      <c r="ETA3" s="703"/>
      <c r="ETB3" s="703"/>
      <c r="ETC3" s="703"/>
      <c r="ETD3" s="703"/>
      <c r="ETE3" s="703"/>
      <c r="ETF3" s="703"/>
      <c r="ETG3" s="703"/>
      <c r="ETH3" s="703"/>
      <c r="ETI3" s="703"/>
      <c r="ETJ3" s="703"/>
      <c r="ETK3" s="703"/>
      <c r="ETL3" s="703"/>
      <c r="ETM3" s="703"/>
      <c r="ETN3" s="703"/>
      <c r="ETO3" s="703"/>
      <c r="ETP3" s="703"/>
      <c r="ETQ3" s="703"/>
      <c r="ETR3" s="703"/>
      <c r="ETS3" s="703"/>
      <c r="ETT3" s="703"/>
      <c r="ETU3" s="703"/>
      <c r="ETV3" s="703"/>
      <c r="ETW3" s="703"/>
      <c r="ETX3" s="703"/>
      <c r="ETY3" s="703"/>
      <c r="ETZ3" s="703"/>
      <c r="EUA3" s="703"/>
      <c r="EUB3" s="703"/>
      <c r="EUC3" s="703"/>
      <c r="EUD3" s="703"/>
      <c r="EUE3" s="703"/>
      <c r="EUF3" s="703"/>
      <c r="EUG3" s="703"/>
      <c r="EUH3" s="703"/>
      <c r="EUI3" s="703"/>
      <c r="EUJ3" s="703"/>
      <c r="EUK3" s="703"/>
      <c r="EUL3" s="703"/>
      <c r="EUM3" s="703"/>
      <c r="EUN3" s="703"/>
      <c r="EUO3" s="703"/>
      <c r="EUP3" s="703"/>
      <c r="EUQ3" s="703"/>
      <c r="EUR3" s="703"/>
      <c r="EUS3" s="703"/>
      <c r="EUT3" s="703"/>
      <c r="EUU3" s="703"/>
      <c r="EUV3" s="703"/>
      <c r="EUW3" s="703"/>
      <c r="EUX3" s="703"/>
      <c r="EUY3" s="703"/>
      <c r="EUZ3" s="703"/>
      <c r="EVA3" s="703"/>
      <c r="EVB3" s="703"/>
      <c r="EVC3" s="703"/>
      <c r="EVD3" s="703"/>
      <c r="EVE3" s="703"/>
      <c r="EVF3" s="703"/>
      <c r="EVG3" s="703"/>
      <c r="EVH3" s="703"/>
      <c r="EVI3" s="703"/>
      <c r="EVJ3" s="703"/>
      <c r="EVK3" s="703"/>
      <c r="EVL3" s="703"/>
      <c r="EVM3" s="703"/>
      <c r="EVN3" s="703"/>
      <c r="EVO3" s="703"/>
      <c r="EVP3" s="703"/>
      <c r="EVQ3" s="703"/>
      <c r="EVR3" s="703"/>
      <c r="EVS3" s="703"/>
      <c r="EVT3" s="703"/>
      <c r="EVU3" s="703"/>
      <c r="EVV3" s="703"/>
      <c r="EVW3" s="703"/>
      <c r="EVX3" s="703"/>
      <c r="EVY3" s="703"/>
      <c r="EVZ3" s="703"/>
      <c r="EWA3" s="703"/>
      <c r="EWB3" s="703"/>
      <c r="EWC3" s="703"/>
      <c r="EWD3" s="703"/>
      <c r="EWE3" s="703"/>
      <c r="EWF3" s="703"/>
      <c r="EWG3" s="703"/>
      <c r="EWH3" s="703"/>
      <c r="EWI3" s="703"/>
      <c r="EWJ3" s="703"/>
      <c r="EWK3" s="703"/>
      <c r="EWL3" s="703"/>
      <c r="EWM3" s="703"/>
      <c r="EWN3" s="703"/>
      <c r="EWO3" s="703"/>
      <c r="EWP3" s="703"/>
      <c r="EWQ3" s="703"/>
      <c r="EWR3" s="703"/>
      <c r="EWS3" s="703"/>
      <c r="EWT3" s="703"/>
      <c r="EWU3" s="703"/>
      <c r="EWV3" s="703"/>
      <c r="EWW3" s="703"/>
      <c r="EWX3" s="703"/>
      <c r="EWY3" s="703"/>
      <c r="EWZ3" s="703"/>
      <c r="EXA3" s="703"/>
      <c r="EXB3" s="703"/>
      <c r="EXC3" s="703"/>
      <c r="EXD3" s="703"/>
      <c r="EXE3" s="703"/>
      <c r="EXF3" s="703"/>
      <c r="EXG3" s="703"/>
      <c r="EXH3" s="703"/>
      <c r="EXI3" s="703"/>
      <c r="EXJ3" s="703"/>
      <c r="EXK3" s="703"/>
      <c r="EXL3" s="703"/>
      <c r="EXM3" s="703"/>
      <c r="EXN3" s="703"/>
      <c r="EXO3" s="703"/>
      <c r="EXP3" s="703"/>
      <c r="EXQ3" s="703"/>
      <c r="EXR3" s="703"/>
      <c r="EXS3" s="703"/>
      <c r="EXT3" s="703"/>
      <c r="EXU3" s="703"/>
      <c r="EXV3" s="703"/>
      <c r="EXW3" s="703"/>
      <c r="EXX3" s="703"/>
      <c r="EXY3" s="703"/>
      <c r="EXZ3" s="703"/>
      <c r="EYA3" s="703"/>
      <c r="EYB3" s="703"/>
      <c r="EYC3" s="703"/>
      <c r="EYD3" s="703"/>
      <c r="EYE3" s="703"/>
      <c r="EYF3" s="703"/>
      <c r="EYG3" s="703"/>
      <c r="EYH3" s="703"/>
      <c r="EYI3" s="703"/>
      <c r="EYJ3" s="703"/>
      <c r="EYK3" s="703"/>
      <c r="EYL3" s="703"/>
      <c r="EYM3" s="703"/>
      <c r="EYN3" s="703"/>
      <c r="EYO3" s="703"/>
      <c r="EYP3" s="703"/>
      <c r="EYQ3" s="703"/>
      <c r="EYR3" s="703"/>
      <c r="EYS3" s="703"/>
      <c r="EYT3" s="703"/>
      <c r="EYU3" s="703"/>
      <c r="EYV3" s="703"/>
      <c r="EYW3" s="703"/>
      <c r="EYX3" s="703"/>
      <c r="EYY3" s="703"/>
      <c r="EYZ3" s="703"/>
      <c r="EZA3" s="703"/>
      <c r="EZB3" s="703"/>
      <c r="EZC3" s="703"/>
      <c r="EZD3" s="703"/>
      <c r="EZE3" s="703"/>
      <c r="EZF3" s="703"/>
      <c r="EZG3" s="703"/>
      <c r="EZH3" s="703"/>
      <c r="EZI3" s="703"/>
      <c r="EZJ3" s="703"/>
      <c r="EZK3" s="703"/>
      <c r="EZL3" s="703"/>
      <c r="EZM3" s="703"/>
      <c r="EZN3" s="703"/>
      <c r="EZO3" s="703"/>
      <c r="EZP3" s="703"/>
      <c r="EZQ3" s="703"/>
      <c r="EZR3" s="703"/>
      <c r="EZS3" s="703"/>
      <c r="EZT3" s="703"/>
      <c r="EZU3" s="703"/>
      <c r="EZV3" s="703"/>
      <c r="EZW3" s="703"/>
      <c r="EZX3" s="703"/>
      <c r="EZY3" s="703"/>
      <c r="EZZ3" s="703"/>
      <c r="FAA3" s="703"/>
      <c r="FAB3" s="703"/>
      <c r="FAC3" s="703"/>
      <c r="FAD3" s="703"/>
      <c r="FAE3" s="703"/>
      <c r="FAF3" s="703"/>
      <c r="FAG3" s="703"/>
      <c r="FAH3" s="703"/>
      <c r="FAI3" s="703"/>
      <c r="FAJ3" s="703"/>
      <c r="FAK3" s="703"/>
      <c r="FAL3" s="703"/>
      <c r="FAM3" s="703"/>
      <c r="FAN3" s="703"/>
      <c r="FAO3" s="703"/>
      <c r="FAP3" s="703"/>
      <c r="FAQ3" s="703"/>
      <c r="FAR3" s="703"/>
      <c r="FAS3" s="703"/>
      <c r="FAT3" s="703"/>
      <c r="FAU3" s="703"/>
      <c r="FAV3" s="703"/>
      <c r="FAW3" s="703"/>
      <c r="FAX3" s="703"/>
      <c r="FAY3" s="703"/>
      <c r="FAZ3" s="703"/>
      <c r="FBA3" s="703"/>
      <c r="FBB3" s="703"/>
      <c r="FBC3" s="703"/>
      <c r="FBD3" s="703"/>
      <c r="FBE3" s="703"/>
      <c r="FBF3" s="703"/>
      <c r="FBG3" s="703"/>
      <c r="FBH3" s="703"/>
      <c r="FBI3" s="703"/>
      <c r="FBJ3" s="703"/>
      <c r="FBK3" s="703"/>
      <c r="FBL3" s="703"/>
      <c r="FBM3" s="703"/>
      <c r="FBN3" s="703"/>
      <c r="FBO3" s="703"/>
      <c r="FBP3" s="703"/>
      <c r="FBQ3" s="703"/>
      <c r="FBR3" s="703"/>
      <c r="FBS3" s="703"/>
      <c r="FBT3" s="703"/>
      <c r="FBU3" s="703"/>
      <c r="FBV3" s="703"/>
      <c r="FBW3" s="703"/>
      <c r="FBX3" s="703"/>
      <c r="FBY3" s="703"/>
      <c r="FBZ3" s="703"/>
      <c r="FCA3" s="703"/>
      <c r="FCB3" s="703"/>
      <c r="FCC3" s="703"/>
      <c r="FCD3" s="703"/>
      <c r="FCE3" s="703"/>
      <c r="FCF3" s="703"/>
      <c r="FCG3" s="703"/>
      <c r="FCH3" s="703"/>
      <c r="FCI3" s="703"/>
      <c r="FCJ3" s="703"/>
      <c r="FCK3" s="703"/>
      <c r="FCL3" s="703"/>
      <c r="FCM3" s="703"/>
      <c r="FCN3" s="703"/>
      <c r="FCO3" s="703"/>
      <c r="FCP3" s="703"/>
      <c r="FCQ3" s="703"/>
      <c r="FCR3" s="703"/>
      <c r="FCS3" s="703"/>
      <c r="FCT3" s="703"/>
      <c r="FCU3" s="703"/>
      <c r="FCV3" s="703"/>
      <c r="FCW3" s="703"/>
      <c r="FCX3" s="703"/>
      <c r="FCY3" s="703"/>
      <c r="FCZ3" s="703"/>
      <c r="FDA3" s="703"/>
      <c r="FDB3" s="703"/>
      <c r="FDC3" s="703"/>
      <c r="FDD3" s="703"/>
      <c r="FDE3" s="703"/>
      <c r="FDF3" s="703"/>
      <c r="FDG3" s="703"/>
      <c r="FDH3" s="703"/>
      <c r="FDI3" s="703"/>
      <c r="FDJ3" s="703"/>
      <c r="FDK3" s="703"/>
      <c r="FDL3" s="703"/>
      <c r="FDM3" s="703"/>
      <c r="FDN3" s="703"/>
      <c r="FDO3" s="703"/>
      <c r="FDP3" s="703"/>
      <c r="FDQ3" s="703"/>
      <c r="FDR3" s="703"/>
      <c r="FDS3" s="703"/>
      <c r="FDT3" s="703"/>
      <c r="FDU3" s="703"/>
      <c r="FDV3" s="703"/>
      <c r="FDW3" s="703"/>
      <c r="FDX3" s="703"/>
      <c r="FDY3" s="703"/>
      <c r="FDZ3" s="703"/>
      <c r="FEA3" s="703"/>
      <c r="FEB3" s="703"/>
      <c r="FEC3" s="703"/>
      <c r="FED3" s="703"/>
      <c r="FEE3" s="703"/>
      <c r="FEF3" s="703"/>
      <c r="FEG3" s="703"/>
      <c r="FEH3" s="703"/>
      <c r="FEI3" s="703"/>
      <c r="FEJ3" s="703"/>
      <c r="FEK3" s="703"/>
      <c r="FEL3" s="703"/>
      <c r="FEM3" s="703"/>
      <c r="FEN3" s="703"/>
      <c r="FEO3" s="703"/>
      <c r="FEP3" s="703"/>
      <c r="FEQ3" s="703"/>
      <c r="FER3" s="703"/>
      <c r="FES3" s="703"/>
      <c r="FET3" s="703"/>
      <c r="FEU3" s="703"/>
      <c r="FEV3" s="703"/>
      <c r="FEW3" s="703"/>
      <c r="FEX3" s="703"/>
      <c r="FEY3" s="703"/>
      <c r="FEZ3" s="703"/>
      <c r="FFA3" s="703"/>
      <c r="FFB3" s="703"/>
      <c r="FFC3" s="703"/>
      <c r="FFD3" s="703"/>
      <c r="FFE3" s="703"/>
      <c r="FFF3" s="703"/>
      <c r="FFG3" s="703"/>
      <c r="FFH3" s="703"/>
      <c r="FFI3" s="703"/>
      <c r="FFJ3" s="703"/>
      <c r="FFK3" s="703"/>
      <c r="FFL3" s="703"/>
      <c r="FFM3" s="703"/>
      <c r="FFN3" s="703"/>
      <c r="FFO3" s="703"/>
      <c r="FFP3" s="703"/>
      <c r="FFQ3" s="703"/>
      <c r="FFR3" s="703"/>
      <c r="FFS3" s="703"/>
      <c r="FFT3" s="703"/>
      <c r="FFU3" s="703"/>
      <c r="FFV3" s="703"/>
      <c r="FFW3" s="703"/>
      <c r="FFX3" s="703"/>
      <c r="FFY3" s="703"/>
      <c r="FFZ3" s="703"/>
      <c r="FGA3" s="703"/>
      <c r="FGB3" s="703"/>
      <c r="FGC3" s="703"/>
      <c r="FGD3" s="703"/>
      <c r="FGE3" s="703"/>
      <c r="FGF3" s="703"/>
      <c r="FGG3" s="703"/>
      <c r="FGH3" s="703"/>
      <c r="FGI3" s="703"/>
      <c r="FGJ3" s="703"/>
      <c r="FGK3" s="703"/>
      <c r="FGL3" s="703"/>
      <c r="FGM3" s="703"/>
      <c r="FGN3" s="703"/>
      <c r="FGO3" s="703"/>
      <c r="FGP3" s="703"/>
      <c r="FGQ3" s="703"/>
      <c r="FGR3" s="703"/>
      <c r="FGS3" s="703"/>
      <c r="FGT3" s="703"/>
      <c r="FGU3" s="703"/>
      <c r="FGV3" s="703"/>
      <c r="FGW3" s="703"/>
      <c r="FGX3" s="703"/>
      <c r="FGY3" s="703"/>
      <c r="FGZ3" s="703"/>
      <c r="FHA3" s="703"/>
      <c r="FHB3" s="703"/>
      <c r="FHC3" s="703"/>
      <c r="FHD3" s="703"/>
      <c r="FHE3" s="703"/>
      <c r="FHF3" s="703"/>
      <c r="FHG3" s="703"/>
      <c r="FHH3" s="703"/>
      <c r="FHI3" s="703"/>
      <c r="FHJ3" s="703"/>
      <c r="FHK3" s="703"/>
      <c r="FHL3" s="703"/>
      <c r="FHM3" s="703"/>
      <c r="FHN3" s="703"/>
      <c r="FHO3" s="703"/>
      <c r="FHP3" s="703"/>
      <c r="FHQ3" s="703"/>
      <c r="FHR3" s="703"/>
      <c r="FHS3" s="703"/>
      <c r="FHT3" s="703"/>
      <c r="FHU3" s="703"/>
      <c r="FHV3" s="703"/>
      <c r="FHW3" s="703"/>
      <c r="FHX3" s="703"/>
      <c r="FHY3" s="703"/>
      <c r="FHZ3" s="703"/>
      <c r="FIA3" s="703"/>
      <c r="FIB3" s="703"/>
      <c r="FIC3" s="703"/>
      <c r="FID3" s="703"/>
      <c r="FIE3" s="703"/>
      <c r="FIF3" s="703"/>
      <c r="FIG3" s="703"/>
      <c r="FIH3" s="703"/>
      <c r="FII3" s="703"/>
      <c r="FIJ3" s="703"/>
      <c r="FIK3" s="703"/>
      <c r="FIL3" s="703"/>
      <c r="FIM3" s="703"/>
      <c r="FIN3" s="703"/>
      <c r="FIO3" s="703"/>
      <c r="FIP3" s="703"/>
      <c r="FIQ3" s="703"/>
      <c r="FIR3" s="703"/>
      <c r="FIS3" s="703"/>
      <c r="FIT3" s="703"/>
      <c r="FIU3" s="703"/>
      <c r="FIV3" s="703"/>
      <c r="FIW3" s="703"/>
      <c r="FIX3" s="703"/>
      <c r="FIY3" s="703"/>
      <c r="FIZ3" s="703"/>
      <c r="FJA3" s="703"/>
      <c r="FJB3" s="703"/>
      <c r="FJC3" s="703"/>
      <c r="FJD3" s="703"/>
      <c r="FJE3" s="703"/>
      <c r="FJF3" s="703"/>
      <c r="FJG3" s="703"/>
      <c r="FJH3" s="703"/>
      <c r="FJI3" s="703"/>
      <c r="FJJ3" s="703"/>
      <c r="FJK3" s="703"/>
      <c r="FJL3" s="703"/>
      <c r="FJM3" s="703"/>
      <c r="FJN3" s="703"/>
      <c r="FJO3" s="703"/>
      <c r="FJP3" s="703"/>
      <c r="FJQ3" s="703"/>
      <c r="FJR3" s="703"/>
      <c r="FJS3" s="703"/>
      <c r="FJT3" s="703"/>
      <c r="FJU3" s="703"/>
      <c r="FJV3" s="703"/>
      <c r="FJW3" s="703"/>
      <c r="FJX3" s="703"/>
      <c r="FJY3" s="703"/>
      <c r="FJZ3" s="703"/>
      <c r="FKA3" s="703"/>
      <c r="FKB3" s="703"/>
      <c r="FKC3" s="703"/>
      <c r="FKD3" s="703"/>
      <c r="FKE3" s="703"/>
      <c r="FKF3" s="703"/>
      <c r="FKG3" s="703"/>
      <c r="FKH3" s="703"/>
      <c r="FKI3" s="703"/>
      <c r="FKJ3" s="703"/>
      <c r="FKK3" s="703"/>
      <c r="FKL3" s="703"/>
      <c r="FKM3" s="703"/>
      <c r="FKN3" s="703"/>
      <c r="FKO3" s="703"/>
      <c r="FKP3" s="703"/>
      <c r="FKQ3" s="703"/>
      <c r="FKR3" s="703"/>
      <c r="FKS3" s="703"/>
      <c r="FKT3" s="703"/>
      <c r="FKU3" s="703"/>
      <c r="FKV3" s="703"/>
      <c r="FKW3" s="703"/>
      <c r="FKX3" s="703"/>
      <c r="FKY3" s="703"/>
      <c r="FKZ3" s="703"/>
      <c r="FLA3" s="703"/>
      <c r="FLB3" s="703"/>
      <c r="FLC3" s="703"/>
      <c r="FLD3" s="703"/>
      <c r="FLE3" s="703"/>
      <c r="FLF3" s="703"/>
      <c r="FLG3" s="703"/>
      <c r="FLH3" s="703"/>
      <c r="FLI3" s="703"/>
      <c r="FLJ3" s="703"/>
      <c r="FLK3" s="703"/>
      <c r="FLL3" s="703"/>
      <c r="FLM3" s="703"/>
      <c r="FLN3" s="703"/>
      <c r="FLO3" s="703"/>
      <c r="FLP3" s="703"/>
      <c r="FLQ3" s="703"/>
      <c r="FLR3" s="703"/>
      <c r="FLS3" s="703"/>
      <c r="FLT3" s="703"/>
      <c r="FLU3" s="703"/>
      <c r="FLV3" s="703"/>
      <c r="FLW3" s="703"/>
      <c r="FLX3" s="703"/>
      <c r="FLY3" s="703"/>
      <c r="FLZ3" s="703"/>
      <c r="FMA3" s="703"/>
      <c r="FMB3" s="703"/>
      <c r="FMC3" s="703"/>
      <c r="FMD3" s="703"/>
      <c r="FME3" s="703"/>
      <c r="FMF3" s="703"/>
      <c r="FMG3" s="703"/>
      <c r="FMH3" s="703"/>
      <c r="FMI3" s="703"/>
      <c r="FMJ3" s="703"/>
      <c r="FMK3" s="703"/>
      <c r="FML3" s="703"/>
      <c r="FMM3" s="703"/>
      <c r="FMN3" s="703"/>
      <c r="FMO3" s="703"/>
      <c r="FMP3" s="703"/>
      <c r="FMQ3" s="703"/>
      <c r="FMR3" s="703"/>
      <c r="FMS3" s="703"/>
      <c r="FMT3" s="703"/>
      <c r="FMU3" s="703"/>
      <c r="FMV3" s="703"/>
      <c r="FMW3" s="703"/>
      <c r="FMX3" s="703"/>
      <c r="FMY3" s="703"/>
      <c r="FMZ3" s="703"/>
      <c r="FNA3" s="703"/>
      <c r="FNB3" s="703"/>
      <c r="FNC3" s="703"/>
      <c r="FND3" s="703"/>
      <c r="FNE3" s="703"/>
      <c r="FNF3" s="703"/>
      <c r="FNG3" s="703"/>
      <c r="FNH3" s="703"/>
      <c r="FNI3" s="703"/>
      <c r="FNJ3" s="703"/>
      <c r="FNK3" s="703"/>
      <c r="FNL3" s="703"/>
      <c r="FNM3" s="703"/>
      <c r="FNN3" s="703"/>
      <c r="FNO3" s="703"/>
      <c r="FNP3" s="703"/>
      <c r="FNQ3" s="703"/>
      <c r="FNR3" s="703"/>
      <c r="FNS3" s="703"/>
      <c r="FNT3" s="703"/>
      <c r="FNU3" s="703"/>
      <c r="FNV3" s="703"/>
      <c r="FNW3" s="703"/>
      <c r="FNX3" s="703"/>
      <c r="FNY3" s="703"/>
      <c r="FNZ3" s="703"/>
      <c r="FOA3" s="703"/>
      <c r="FOB3" s="703"/>
      <c r="FOC3" s="703"/>
      <c r="FOD3" s="703"/>
      <c r="FOE3" s="703"/>
      <c r="FOF3" s="703"/>
      <c r="FOG3" s="703"/>
      <c r="FOH3" s="703"/>
      <c r="FOI3" s="703"/>
      <c r="FOJ3" s="703"/>
      <c r="FOK3" s="703"/>
      <c r="FOL3" s="703"/>
      <c r="FOM3" s="703"/>
      <c r="FON3" s="703"/>
      <c r="FOO3" s="703"/>
      <c r="FOP3" s="703"/>
      <c r="FOQ3" s="703"/>
      <c r="FOR3" s="703"/>
      <c r="FOS3" s="703"/>
      <c r="FOT3" s="703"/>
      <c r="FOU3" s="703"/>
      <c r="FOV3" s="703"/>
      <c r="FOW3" s="703"/>
      <c r="FOX3" s="703"/>
      <c r="FOY3" s="703"/>
      <c r="FOZ3" s="703"/>
      <c r="FPA3" s="703"/>
      <c r="FPB3" s="703"/>
      <c r="FPC3" s="703"/>
      <c r="FPD3" s="703"/>
      <c r="FPE3" s="703"/>
      <c r="FPF3" s="703"/>
      <c r="FPG3" s="703"/>
      <c r="FPH3" s="703"/>
      <c r="FPI3" s="703"/>
      <c r="FPJ3" s="703"/>
      <c r="FPK3" s="703"/>
      <c r="FPL3" s="703"/>
      <c r="FPM3" s="703"/>
      <c r="FPN3" s="703"/>
      <c r="FPO3" s="703"/>
      <c r="FPP3" s="703"/>
      <c r="FPQ3" s="703"/>
      <c r="FPR3" s="703"/>
      <c r="FPS3" s="703"/>
      <c r="FPT3" s="703"/>
      <c r="FPU3" s="703"/>
      <c r="FPV3" s="703"/>
      <c r="FPW3" s="703"/>
      <c r="FPX3" s="703"/>
      <c r="FPY3" s="703"/>
      <c r="FPZ3" s="703"/>
      <c r="FQA3" s="703"/>
      <c r="FQB3" s="703"/>
      <c r="FQC3" s="703"/>
      <c r="FQD3" s="703"/>
      <c r="FQE3" s="703"/>
      <c r="FQF3" s="703"/>
      <c r="FQG3" s="703"/>
      <c r="FQH3" s="703"/>
      <c r="FQI3" s="703"/>
      <c r="FQJ3" s="703"/>
      <c r="FQK3" s="703"/>
      <c r="FQL3" s="703"/>
      <c r="FQM3" s="703"/>
      <c r="FQN3" s="703"/>
      <c r="FQO3" s="703"/>
      <c r="FQP3" s="703"/>
      <c r="FQQ3" s="703"/>
      <c r="FQR3" s="703"/>
      <c r="FQS3" s="703"/>
      <c r="FQT3" s="703"/>
      <c r="FQU3" s="703"/>
      <c r="FQV3" s="703"/>
      <c r="FQW3" s="703"/>
      <c r="FQX3" s="703"/>
      <c r="FQY3" s="703"/>
      <c r="FQZ3" s="703"/>
      <c r="FRA3" s="703"/>
      <c r="FRB3" s="703"/>
      <c r="FRC3" s="703"/>
      <c r="FRD3" s="703"/>
      <c r="FRE3" s="703"/>
      <c r="FRF3" s="703"/>
      <c r="FRG3" s="703"/>
      <c r="FRH3" s="703"/>
      <c r="FRI3" s="703"/>
      <c r="FRJ3" s="703"/>
      <c r="FRK3" s="703"/>
      <c r="FRL3" s="703"/>
      <c r="FRM3" s="703"/>
      <c r="FRN3" s="703"/>
      <c r="FRO3" s="703"/>
      <c r="FRP3" s="703"/>
      <c r="FRQ3" s="703"/>
      <c r="FRR3" s="703"/>
      <c r="FRS3" s="703"/>
      <c r="FRT3" s="703"/>
      <c r="FRU3" s="703"/>
      <c r="FRV3" s="703"/>
      <c r="FRW3" s="703"/>
      <c r="FRX3" s="703"/>
      <c r="FRY3" s="703"/>
      <c r="FRZ3" s="703"/>
      <c r="FSA3" s="703"/>
      <c r="FSB3" s="703"/>
      <c r="FSC3" s="703"/>
      <c r="FSD3" s="703"/>
      <c r="FSE3" s="703"/>
      <c r="FSF3" s="703"/>
      <c r="FSG3" s="703"/>
      <c r="FSH3" s="703"/>
      <c r="FSI3" s="703"/>
      <c r="FSJ3" s="703"/>
      <c r="FSK3" s="703"/>
      <c r="FSL3" s="703"/>
      <c r="FSM3" s="703"/>
      <c r="FSN3" s="703"/>
      <c r="FSO3" s="703"/>
      <c r="FSP3" s="703"/>
      <c r="FSQ3" s="703"/>
      <c r="FSR3" s="703"/>
      <c r="FSS3" s="703"/>
      <c r="FST3" s="703"/>
      <c r="FSU3" s="703"/>
      <c r="FSV3" s="703"/>
      <c r="FSW3" s="703"/>
      <c r="FSX3" s="703"/>
      <c r="FSY3" s="703"/>
      <c r="FSZ3" s="703"/>
      <c r="FTA3" s="703"/>
      <c r="FTB3" s="703"/>
      <c r="FTC3" s="703"/>
      <c r="FTD3" s="703"/>
      <c r="FTE3" s="703"/>
      <c r="FTF3" s="703"/>
      <c r="FTG3" s="703"/>
      <c r="FTH3" s="703"/>
      <c r="FTI3" s="703"/>
      <c r="FTJ3" s="703"/>
      <c r="FTK3" s="703"/>
      <c r="FTL3" s="703"/>
      <c r="FTM3" s="703"/>
      <c r="FTN3" s="703"/>
      <c r="FTO3" s="703"/>
      <c r="FTP3" s="703"/>
      <c r="FTQ3" s="703"/>
      <c r="FTR3" s="703"/>
      <c r="FTS3" s="703"/>
      <c r="FTT3" s="703"/>
      <c r="FTU3" s="703"/>
      <c r="FTV3" s="703"/>
      <c r="FTW3" s="703"/>
      <c r="FTX3" s="703"/>
      <c r="FTY3" s="703"/>
      <c r="FTZ3" s="703"/>
      <c r="FUA3" s="703"/>
      <c r="FUB3" s="703"/>
      <c r="FUC3" s="703"/>
      <c r="FUD3" s="703"/>
      <c r="FUE3" s="703"/>
      <c r="FUF3" s="703"/>
      <c r="FUG3" s="703"/>
      <c r="FUH3" s="703"/>
      <c r="FUI3" s="703"/>
      <c r="FUJ3" s="703"/>
      <c r="FUK3" s="703"/>
      <c r="FUL3" s="703"/>
      <c r="FUM3" s="703"/>
      <c r="FUN3" s="703"/>
      <c r="FUO3" s="703"/>
      <c r="FUP3" s="703"/>
      <c r="FUQ3" s="703"/>
      <c r="FUR3" s="703"/>
      <c r="FUS3" s="703"/>
      <c r="FUT3" s="703"/>
      <c r="FUU3" s="703"/>
      <c r="FUV3" s="703"/>
      <c r="FUW3" s="703"/>
      <c r="FUX3" s="703"/>
      <c r="FUY3" s="703"/>
      <c r="FUZ3" s="703"/>
      <c r="FVA3" s="703"/>
      <c r="FVB3" s="703"/>
      <c r="FVC3" s="703"/>
      <c r="FVD3" s="703"/>
      <c r="FVE3" s="703"/>
      <c r="FVF3" s="703"/>
      <c r="FVG3" s="703"/>
      <c r="FVH3" s="703"/>
      <c r="FVI3" s="703"/>
      <c r="FVJ3" s="703"/>
      <c r="FVK3" s="703"/>
      <c r="FVL3" s="703"/>
      <c r="FVM3" s="703"/>
      <c r="FVN3" s="703"/>
      <c r="FVO3" s="703"/>
      <c r="FVP3" s="703"/>
      <c r="FVQ3" s="703"/>
      <c r="FVR3" s="703"/>
      <c r="FVS3" s="703"/>
      <c r="FVT3" s="703"/>
      <c r="FVU3" s="703"/>
      <c r="FVV3" s="703"/>
      <c r="FVW3" s="703"/>
      <c r="FVX3" s="703"/>
      <c r="FVY3" s="703"/>
      <c r="FVZ3" s="703"/>
      <c r="FWA3" s="703"/>
      <c r="FWB3" s="703"/>
      <c r="FWC3" s="703"/>
      <c r="FWD3" s="703"/>
      <c r="FWE3" s="703"/>
      <c r="FWF3" s="703"/>
      <c r="FWG3" s="703"/>
      <c r="FWH3" s="703"/>
      <c r="FWI3" s="703"/>
      <c r="FWJ3" s="703"/>
      <c r="FWK3" s="703"/>
      <c r="FWL3" s="703"/>
      <c r="FWM3" s="703"/>
      <c r="FWN3" s="703"/>
      <c r="FWO3" s="703"/>
      <c r="FWP3" s="703"/>
      <c r="FWQ3" s="703"/>
      <c r="FWR3" s="703"/>
      <c r="FWS3" s="703"/>
      <c r="FWT3" s="703"/>
      <c r="FWU3" s="703"/>
      <c r="FWV3" s="703"/>
      <c r="FWW3" s="703"/>
      <c r="FWX3" s="703"/>
      <c r="FWY3" s="703"/>
      <c r="FWZ3" s="703"/>
      <c r="FXA3" s="703"/>
      <c r="FXB3" s="703"/>
      <c r="FXC3" s="703"/>
      <c r="FXD3" s="703"/>
      <c r="FXE3" s="703"/>
      <c r="FXF3" s="703"/>
      <c r="FXG3" s="703"/>
      <c r="FXH3" s="703"/>
      <c r="FXI3" s="703"/>
      <c r="FXJ3" s="703"/>
      <c r="FXK3" s="703"/>
      <c r="FXL3" s="703"/>
      <c r="FXM3" s="703"/>
      <c r="FXN3" s="703"/>
      <c r="FXO3" s="703"/>
      <c r="FXP3" s="703"/>
      <c r="FXQ3" s="703"/>
      <c r="FXR3" s="703"/>
      <c r="FXS3" s="703"/>
      <c r="FXT3" s="703"/>
      <c r="FXU3" s="703"/>
      <c r="FXV3" s="703"/>
      <c r="FXW3" s="703"/>
      <c r="FXX3" s="703"/>
      <c r="FXY3" s="703"/>
      <c r="FXZ3" s="703"/>
      <c r="FYA3" s="703"/>
      <c r="FYB3" s="703"/>
      <c r="FYC3" s="703"/>
      <c r="FYD3" s="703"/>
      <c r="FYE3" s="703"/>
      <c r="FYF3" s="703"/>
      <c r="FYG3" s="703"/>
      <c r="FYH3" s="703"/>
      <c r="FYI3" s="703"/>
      <c r="FYJ3" s="703"/>
      <c r="FYK3" s="703"/>
      <c r="FYL3" s="703"/>
      <c r="FYM3" s="703"/>
      <c r="FYN3" s="703"/>
      <c r="FYO3" s="703"/>
      <c r="FYP3" s="703"/>
      <c r="FYQ3" s="703"/>
      <c r="FYR3" s="703"/>
      <c r="FYS3" s="703"/>
      <c r="FYT3" s="703"/>
      <c r="FYU3" s="703"/>
      <c r="FYV3" s="703"/>
      <c r="FYW3" s="703"/>
      <c r="FYX3" s="703"/>
      <c r="FYY3" s="703"/>
      <c r="FYZ3" s="703"/>
      <c r="FZA3" s="703"/>
      <c r="FZB3" s="703"/>
      <c r="FZC3" s="703"/>
      <c r="FZD3" s="703"/>
      <c r="FZE3" s="703"/>
      <c r="FZF3" s="703"/>
      <c r="FZG3" s="703"/>
      <c r="FZH3" s="703"/>
      <c r="FZI3" s="703"/>
      <c r="FZJ3" s="703"/>
      <c r="FZK3" s="703"/>
      <c r="FZL3" s="703"/>
      <c r="FZM3" s="703"/>
      <c r="FZN3" s="703"/>
      <c r="FZO3" s="703"/>
      <c r="FZP3" s="703"/>
      <c r="FZQ3" s="703"/>
      <c r="FZR3" s="703"/>
      <c r="FZS3" s="703"/>
      <c r="FZT3" s="703"/>
      <c r="FZU3" s="703"/>
      <c r="FZV3" s="703"/>
      <c r="FZW3" s="703"/>
      <c r="FZX3" s="703"/>
      <c r="FZY3" s="703"/>
      <c r="FZZ3" s="703"/>
      <c r="GAA3" s="703"/>
      <c r="GAB3" s="703"/>
      <c r="GAC3" s="703"/>
      <c r="GAD3" s="703"/>
      <c r="GAE3" s="703"/>
      <c r="GAF3" s="703"/>
      <c r="GAG3" s="703"/>
      <c r="GAH3" s="703"/>
      <c r="GAI3" s="703"/>
      <c r="GAJ3" s="703"/>
      <c r="GAK3" s="703"/>
      <c r="GAL3" s="703"/>
      <c r="GAM3" s="703"/>
      <c r="GAN3" s="703"/>
      <c r="GAO3" s="703"/>
      <c r="GAP3" s="703"/>
      <c r="GAQ3" s="703"/>
      <c r="GAR3" s="703"/>
      <c r="GAS3" s="703"/>
      <c r="GAT3" s="703"/>
      <c r="GAU3" s="703"/>
      <c r="GAV3" s="703"/>
      <c r="GAW3" s="703"/>
      <c r="GAX3" s="703"/>
      <c r="GAY3" s="703"/>
      <c r="GAZ3" s="703"/>
      <c r="GBA3" s="703"/>
      <c r="GBB3" s="703"/>
      <c r="GBC3" s="703"/>
      <c r="GBD3" s="703"/>
      <c r="GBE3" s="703"/>
      <c r="GBF3" s="703"/>
      <c r="GBG3" s="703"/>
      <c r="GBH3" s="703"/>
      <c r="GBI3" s="703"/>
      <c r="GBJ3" s="703"/>
      <c r="GBK3" s="703"/>
      <c r="GBL3" s="703"/>
      <c r="GBM3" s="703"/>
      <c r="GBN3" s="703"/>
      <c r="GBO3" s="703"/>
      <c r="GBP3" s="703"/>
      <c r="GBQ3" s="703"/>
      <c r="GBR3" s="703"/>
      <c r="GBS3" s="703"/>
      <c r="GBT3" s="703"/>
      <c r="GBU3" s="703"/>
      <c r="GBV3" s="703"/>
      <c r="GBW3" s="703"/>
      <c r="GBX3" s="703"/>
      <c r="GBY3" s="703"/>
      <c r="GBZ3" s="703"/>
      <c r="GCA3" s="703"/>
      <c r="GCB3" s="703"/>
      <c r="GCC3" s="703"/>
      <c r="GCD3" s="703"/>
      <c r="GCE3" s="703"/>
      <c r="GCF3" s="703"/>
      <c r="GCG3" s="703"/>
      <c r="GCH3" s="703"/>
      <c r="GCI3" s="703"/>
      <c r="GCJ3" s="703"/>
      <c r="GCK3" s="703"/>
      <c r="GCL3" s="703"/>
      <c r="GCM3" s="703"/>
      <c r="GCN3" s="703"/>
      <c r="GCO3" s="703"/>
      <c r="GCP3" s="703"/>
      <c r="GCQ3" s="703"/>
      <c r="GCR3" s="703"/>
      <c r="GCS3" s="703"/>
      <c r="GCT3" s="703"/>
      <c r="GCU3" s="703"/>
      <c r="GCV3" s="703"/>
      <c r="GCW3" s="703"/>
      <c r="GCX3" s="703"/>
      <c r="GCY3" s="703"/>
      <c r="GCZ3" s="703"/>
      <c r="GDA3" s="703"/>
      <c r="GDB3" s="703"/>
      <c r="GDC3" s="703"/>
      <c r="GDD3" s="703"/>
      <c r="GDE3" s="703"/>
      <c r="GDF3" s="703"/>
      <c r="GDG3" s="703"/>
      <c r="GDH3" s="703"/>
      <c r="GDI3" s="703"/>
      <c r="GDJ3" s="703"/>
      <c r="GDK3" s="703"/>
      <c r="GDL3" s="703"/>
      <c r="GDM3" s="703"/>
      <c r="GDN3" s="703"/>
      <c r="GDO3" s="703"/>
      <c r="GDP3" s="703"/>
      <c r="GDQ3" s="703"/>
      <c r="GDR3" s="703"/>
      <c r="GDS3" s="703"/>
      <c r="GDT3" s="703"/>
      <c r="GDU3" s="703"/>
      <c r="GDV3" s="703"/>
      <c r="GDW3" s="703"/>
      <c r="GDX3" s="703"/>
      <c r="GDY3" s="703"/>
      <c r="GDZ3" s="703"/>
      <c r="GEA3" s="703"/>
      <c r="GEB3" s="703"/>
      <c r="GEC3" s="703"/>
      <c r="GED3" s="703"/>
      <c r="GEE3" s="703"/>
      <c r="GEF3" s="703"/>
      <c r="GEG3" s="703"/>
      <c r="GEH3" s="703"/>
      <c r="GEI3" s="703"/>
      <c r="GEJ3" s="703"/>
      <c r="GEK3" s="703"/>
      <c r="GEL3" s="703"/>
      <c r="GEM3" s="703"/>
      <c r="GEN3" s="703"/>
      <c r="GEO3" s="703"/>
      <c r="GEP3" s="703"/>
      <c r="GEQ3" s="703"/>
      <c r="GER3" s="703"/>
      <c r="GES3" s="703"/>
      <c r="GET3" s="703"/>
      <c r="GEU3" s="703"/>
      <c r="GEV3" s="703"/>
      <c r="GEW3" s="703"/>
      <c r="GEX3" s="703"/>
      <c r="GEY3" s="703"/>
      <c r="GEZ3" s="703"/>
      <c r="GFA3" s="703"/>
      <c r="GFB3" s="703"/>
      <c r="GFC3" s="703"/>
      <c r="GFD3" s="703"/>
      <c r="GFE3" s="703"/>
      <c r="GFF3" s="703"/>
      <c r="GFG3" s="703"/>
      <c r="GFH3" s="703"/>
      <c r="GFI3" s="703"/>
      <c r="GFJ3" s="703"/>
      <c r="GFK3" s="703"/>
      <c r="GFL3" s="703"/>
      <c r="GFM3" s="703"/>
      <c r="GFN3" s="703"/>
      <c r="GFO3" s="703"/>
      <c r="GFP3" s="703"/>
      <c r="GFQ3" s="703"/>
      <c r="GFR3" s="703"/>
      <c r="GFS3" s="703"/>
      <c r="GFT3" s="703"/>
      <c r="GFU3" s="703"/>
      <c r="GFV3" s="703"/>
      <c r="GFW3" s="703"/>
      <c r="GFX3" s="703"/>
      <c r="GFY3" s="703"/>
      <c r="GFZ3" s="703"/>
      <c r="GGA3" s="703"/>
      <c r="GGB3" s="703"/>
      <c r="GGC3" s="703"/>
      <c r="GGD3" s="703"/>
      <c r="GGE3" s="703"/>
      <c r="GGF3" s="703"/>
      <c r="GGG3" s="703"/>
      <c r="GGH3" s="703"/>
      <c r="GGI3" s="703"/>
      <c r="GGJ3" s="703"/>
      <c r="GGK3" s="703"/>
      <c r="GGL3" s="703"/>
      <c r="GGM3" s="703"/>
      <c r="GGN3" s="703"/>
      <c r="GGO3" s="703"/>
      <c r="GGP3" s="703"/>
      <c r="GGQ3" s="703"/>
      <c r="GGR3" s="703"/>
      <c r="GGS3" s="703"/>
      <c r="GGT3" s="703"/>
      <c r="GGU3" s="703"/>
      <c r="GGV3" s="703"/>
      <c r="GGW3" s="703"/>
      <c r="GGX3" s="703"/>
      <c r="GGY3" s="703"/>
      <c r="GGZ3" s="703"/>
      <c r="GHA3" s="703"/>
      <c r="GHB3" s="703"/>
      <c r="GHC3" s="703"/>
      <c r="GHD3" s="703"/>
      <c r="GHE3" s="703"/>
      <c r="GHF3" s="703"/>
      <c r="GHG3" s="703"/>
      <c r="GHH3" s="703"/>
      <c r="GHI3" s="703"/>
      <c r="GHJ3" s="703"/>
      <c r="GHK3" s="703"/>
      <c r="GHL3" s="703"/>
      <c r="GHM3" s="703"/>
      <c r="GHN3" s="703"/>
      <c r="GHO3" s="703"/>
      <c r="GHP3" s="703"/>
      <c r="GHQ3" s="703"/>
      <c r="GHR3" s="703"/>
      <c r="GHS3" s="703"/>
      <c r="GHT3" s="703"/>
      <c r="GHU3" s="703"/>
      <c r="GHV3" s="703"/>
      <c r="GHW3" s="703"/>
      <c r="GHX3" s="703"/>
      <c r="GHY3" s="703"/>
      <c r="GHZ3" s="703"/>
      <c r="GIA3" s="703"/>
      <c r="GIB3" s="703"/>
      <c r="GIC3" s="703"/>
      <c r="GID3" s="703"/>
      <c r="GIE3" s="703"/>
      <c r="GIF3" s="703"/>
      <c r="GIG3" s="703"/>
      <c r="GIH3" s="703"/>
      <c r="GII3" s="703"/>
      <c r="GIJ3" s="703"/>
      <c r="GIK3" s="703"/>
      <c r="GIL3" s="703"/>
      <c r="GIM3" s="703"/>
      <c r="GIN3" s="703"/>
      <c r="GIO3" s="703"/>
      <c r="GIP3" s="703"/>
      <c r="GIQ3" s="703"/>
      <c r="GIR3" s="703"/>
      <c r="GIS3" s="703"/>
      <c r="GIT3" s="703"/>
      <c r="GIU3" s="703"/>
      <c r="GIV3" s="703"/>
      <c r="GIW3" s="703"/>
      <c r="GIX3" s="703"/>
      <c r="GIY3" s="703"/>
      <c r="GIZ3" s="703"/>
      <c r="GJA3" s="703"/>
      <c r="GJB3" s="703"/>
      <c r="GJC3" s="703"/>
      <c r="GJD3" s="703"/>
      <c r="GJE3" s="703"/>
      <c r="GJF3" s="703"/>
      <c r="GJG3" s="703"/>
      <c r="GJH3" s="703"/>
      <c r="GJI3" s="703"/>
      <c r="GJJ3" s="703"/>
      <c r="GJK3" s="703"/>
      <c r="GJL3" s="703"/>
      <c r="GJM3" s="703"/>
      <c r="GJN3" s="703"/>
      <c r="GJO3" s="703"/>
      <c r="GJP3" s="703"/>
      <c r="GJQ3" s="703"/>
      <c r="GJR3" s="703"/>
      <c r="GJS3" s="703"/>
      <c r="GJT3" s="703"/>
      <c r="GJU3" s="703"/>
      <c r="GJV3" s="703"/>
      <c r="GJW3" s="703"/>
      <c r="GJX3" s="703"/>
      <c r="GJY3" s="703"/>
      <c r="GJZ3" s="703"/>
      <c r="GKA3" s="703"/>
      <c r="GKB3" s="703"/>
      <c r="GKC3" s="703"/>
      <c r="GKD3" s="703"/>
      <c r="GKE3" s="703"/>
      <c r="GKF3" s="703"/>
      <c r="GKG3" s="703"/>
      <c r="GKH3" s="703"/>
      <c r="GKI3" s="703"/>
      <c r="GKJ3" s="703"/>
      <c r="GKK3" s="703"/>
      <c r="GKL3" s="703"/>
      <c r="GKM3" s="703"/>
      <c r="GKN3" s="703"/>
      <c r="GKO3" s="703"/>
      <c r="GKP3" s="703"/>
      <c r="GKQ3" s="703"/>
      <c r="GKR3" s="703"/>
      <c r="GKS3" s="703"/>
      <c r="GKT3" s="703"/>
      <c r="GKU3" s="703"/>
      <c r="GKV3" s="703"/>
      <c r="GKW3" s="703"/>
      <c r="GKX3" s="703"/>
      <c r="GKY3" s="703"/>
      <c r="GKZ3" s="703"/>
      <c r="GLA3" s="703"/>
      <c r="GLB3" s="703"/>
      <c r="GLC3" s="703"/>
      <c r="GLD3" s="703"/>
      <c r="GLE3" s="703"/>
      <c r="GLF3" s="703"/>
      <c r="GLG3" s="703"/>
      <c r="GLH3" s="703"/>
      <c r="GLI3" s="703"/>
      <c r="GLJ3" s="703"/>
      <c r="GLK3" s="703"/>
      <c r="GLL3" s="703"/>
      <c r="GLM3" s="703"/>
      <c r="GLN3" s="703"/>
      <c r="GLO3" s="703"/>
      <c r="GLP3" s="703"/>
      <c r="GLQ3" s="703"/>
      <c r="GLR3" s="703"/>
      <c r="GLS3" s="703"/>
      <c r="GLT3" s="703"/>
      <c r="GLU3" s="703"/>
      <c r="GLV3" s="703"/>
      <c r="GLW3" s="703"/>
      <c r="GLX3" s="703"/>
      <c r="GLY3" s="703"/>
      <c r="GLZ3" s="703"/>
      <c r="GMA3" s="703"/>
      <c r="GMB3" s="703"/>
      <c r="GMC3" s="703"/>
      <c r="GMD3" s="703"/>
      <c r="GME3" s="703"/>
      <c r="GMF3" s="703"/>
      <c r="GMG3" s="703"/>
      <c r="GMH3" s="703"/>
      <c r="GMI3" s="703"/>
      <c r="GMJ3" s="703"/>
      <c r="GMK3" s="703"/>
      <c r="GML3" s="703"/>
      <c r="GMM3" s="703"/>
      <c r="GMN3" s="703"/>
      <c r="GMO3" s="703"/>
      <c r="GMP3" s="703"/>
      <c r="GMQ3" s="703"/>
      <c r="GMR3" s="703"/>
      <c r="GMS3" s="703"/>
      <c r="GMT3" s="703"/>
      <c r="GMU3" s="703"/>
      <c r="GMV3" s="703"/>
      <c r="GMW3" s="703"/>
      <c r="GMX3" s="703"/>
      <c r="GMY3" s="703"/>
      <c r="GMZ3" s="703"/>
      <c r="GNA3" s="703"/>
      <c r="GNB3" s="703"/>
      <c r="GNC3" s="703"/>
      <c r="GND3" s="703"/>
      <c r="GNE3" s="703"/>
      <c r="GNF3" s="703"/>
      <c r="GNG3" s="703"/>
      <c r="GNH3" s="703"/>
      <c r="GNI3" s="703"/>
      <c r="GNJ3" s="703"/>
      <c r="GNK3" s="703"/>
      <c r="GNL3" s="703"/>
      <c r="GNM3" s="703"/>
      <c r="GNN3" s="703"/>
      <c r="GNO3" s="703"/>
      <c r="GNP3" s="703"/>
      <c r="GNQ3" s="703"/>
      <c r="GNR3" s="703"/>
      <c r="GNS3" s="703"/>
      <c r="GNT3" s="703"/>
      <c r="GNU3" s="703"/>
      <c r="GNV3" s="703"/>
      <c r="GNW3" s="703"/>
      <c r="GNX3" s="703"/>
      <c r="GNY3" s="703"/>
      <c r="GNZ3" s="703"/>
      <c r="GOA3" s="703"/>
      <c r="GOB3" s="703"/>
      <c r="GOC3" s="703"/>
      <c r="GOD3" s="703"/>
      <c r="GOE3" s="703"/>
      <c r="GOF3" s="703"/>
      <c r="GOG3" s="703"/>
      <c r="GOH3" s="703"/>
      <c r="GOI3" s="703"/>
      <c r="GOJ3" s="703"/>
      <c r="GOK3" s="703"/>
      <c r="GOL3" s="703"/>
      <c r="GOM3" s="703"/>
      <c r="GON3" s="703"/>
      <c r="GOO3" s="703"/>
      <c r="GOP3" s="703"/>
      <c r="GOQ3" s="703"/>
      <c r="GOR3" s="703"/>
      <c r="GOS3" s="703"/>
      <c r="GOT3" s="703"/>
      <c r="GOU3" s="703"/>
      <c r="GOV3" s="703"/>
      <c r="GOW3" s="703"/>
      <c r="GOX3" s="703"/>
      <c r="GOY3" s="703"/>
      <c r="GOZ3" s="703"/>
      <c r="GPA3" s="703"/>
      <c r="GPB3" s="703"/>
      <c r="GPC3" s="703"/>
      <c r="GPD3" s="703"/>
      <c r="GPE3" s="703"/>
      <c r="GPF3" s="703"/>
      <c r="GPG3" s="703"/>
      <c r="GPH3" s="703"/>
      <c r="GPI3" s="703"/>
      <c r="GPJ3" s="703"/>
      <c r="GPK3" s="703"/>
      <c r="GPL3" s="703"/>
      <c r="GPM3" s="703"/>
      <c r="GPN3" s="703"/>
      <c r="GPO3" s="703"/>
      <c r="GPP3" s="703"/>
      <c r="GPQ3" s="703"/>
      <c r="GPR3" s="703"/>
      <c r="GPS3" s="703"/>
      <c r="GPT3" s="703"/>
      <c r="GPU3" s="703"/>
      <c r="GPV3" s="703"/>
      <c r="GPW3" s="703"/>
      <c r="GPX3" s="703"/>
      <c r="GPY3" s="703"/>
      <c r="GPZ3" s="703"/>
      <c r="GQA3" s="703"/>
      <c r="GQB3" s="703"/>
      <c r="GQC3" s="703"/>
      <c r="GQD3" s="703"/>
      <c r="GQE3" s="703"/>
      <c r="GQF3" s="703"/>
      <c r="GQG3" s="703"/>
      <c r="GQH3" s="703"/>
      <c r="GQI3" s="703"/>
      <c r="GQJ3" s="703"/>
      <c r="GQK3" s="703"/>
      <c r="GQL3" s="703"/>
      <c r="GQM3" s="703"/>
      <c r="GQN3" s="703"/>
      <c r="GQO3" s="703"/>
      <c r="GQP3" s="703"/>
      <c r="GQQ3" s="703"/>
      <c r="GQR3" s="703"/>
      <c r="GQS3" s="703"/>
      <c r="GQT3" s="703"/>
      <c r="GQU3" s="703"/>
      <c r="GQV3" s="703"/>
      <c r="GQW3" s="703"/>
      <c r="GQX3" s="703"/>
      <c r="GQY3" s="703"/>
      <c r="GQZ3" s="703"/>
      <c r="GRA3" s="703"/>
      <c r="GRB3" s="703"/>
      <c r="GRC3" s="703"/>
      <c r="GRD3" s="703"/>
      <c r="GRE3" s="703"/>
      <c r="GRF3" s="703"/>
      <c r="GRG3" s="703"/>
      <c r="GRH3" s="703"/>
      <c r="GRI3" s="703"/>
      <c r="GRJ3" s="703"/>
      <c r="GRK3" s="703"/>
      <c r="GRL3" s="703"/>
      <c r="GRM3" s="703"/>
      <c r="GRN3" s="703"/>
      <c r="GRO3" s="703"/>
      <c r="GRP3" s="703"/>
      <c r="GRQ3" s="703"/>
      <c r="GRR3" s="703"/>
      <c r="GRS3" s="703"/>
      <c r="GRT3" s="703"/>
      <c r="GRU3" s="703"/>
      <c r="GRV3" s="703"/>
      <c r="GRW3" s="703"/>
      <c r="GRX3" s="703"/>
      <c r="GRY3" s="703"/>
      <c r="GRZ3" s="703"/>
      <c r="GSA3" s="703"/>
      <c r="GSB3" s="703"/>
      <c r="GSC3" s="703"/>
      <c r="GSD3" s="703"/>
      <c r="GSE3" s="703"/>
      <c r="GSF3" s="703"/>
      <c r="GSG3" s="703"/>
      <c r="GSH3" s="703"/>
      <c r="GSI3" s="703"/>
      <c r="GSJ3" s="703"/>
      <c r="GSK3" s="703"/>
      <c r="GSL3" s="703"/>
      <c r="GSM3" s="703"/>
      <c r="GSN3" s="703"/>
      <c r="GSO3" s="703"/>
      <c r="GSP3" s="703"/>
      <c r="GSQ3" s="703"/>
      <c r="GSR3" s="703"/>
      <c r="GSS3" s="703"/>
      <c r="GST3" s="703"/>
      <c r="GSU3" s="703"/>
      <c r="GSV3" s="703"/>
      <c r="GSW3" s="703"/>
      <c r="GSX3" s="703"/>
      <c r="GSY3" s="703"/>
      <c r="GSZ3" s="703"/>
      <c r="GTA3" s="703"/>
      <c r="GTB3" s="703"/>
      <c r="GTC3" s="703"/>
      <c r="GTD3" s="703"/>
      <c r="GTE3" s="703"/>
      <c r="GTF3" s="703"/>
      <c r="GTG3" s="703"/>
      <c r="GTH3" s="703"/>
      <c r="GTI3" s="703"/>
      <c r="GTJ3" s="703"/>
      <c r="GTK3" s="703"/>
      <c r="GTL3" s="703"/>
      <c r="GTM3" s="703"/>
      <c r="GTN3" s="703"/>
      <c r="GTO3" s="703"/>
      <c r="GTP3" s="703"/>
      <c r="GTQ3" s="703"/>
      <c r="GTR3" s="703"/>
      <c r="GTS3" s="703"/>
      <c r="GTT3" s="703"/>
      <c r="GTU3" s="703"/>
      <c r="GTV3" s="703"/>
      <c r="GTW3" s="703"/>
      <c r="GTX3" s="703"/>
      <c r="GTY3" s="703"/>
      <c r="GTZ3" s="703"/>
      <c r="GUA3" s="703"/>
      <c r="GUB3" s="703"/>
      <c r="GUC3" s="703"/>
      <c r="GUD3" s="703"/>
      <c r="GUE3" s="703"/>
      <c r="GUF3" s="703"/>
      <c r="GUG3" s="703"/>
      <c r="GUH3" s="703"/>
      <c r="GUI3" s="703"/>
      <c r="GUJ3" s="703"/>
      <c r="GUK3" s="703"/>
      <c r="GUL3" s="703"/>
      <c r="GUM3" s="703"/>
      <c r="GUN3" s="703"/>
      <c r="GUO3" s="703"/>
      <c r="GUP3" s="703"/>
      <c r="GUQ3" s="703"/>
      <c r="GUR3" s="703"/>
      <c r="GUS3" s="703"/>
      <c r="GUT3" s="703"/>
      <c r="GUU3" s="703"/>
      <c r="GUV3" s="703"/>
      <c r="GUW3" s="703"/>
      <c r="GUX3" s="703"/>
      <c r="GUY3" s="703"/>
      <c r="GUZ3" s="703"/>
      <c r="GVA3" s="703"/>
      <c r="GVB3" s="703"/>
      <c r="GVC3" s="703"/>
      <c r="GVD3" s="703"/>
      <c r="GVE3" s="703"/>
      <c r="GVF3" s="703"/>
      <c r="GVG3" s="703"/>
      <c r="GVH3" s="703"/>
      <c r="GVI3" s="703"/>
      <c r="GVJ3" s="703"/>
      <c r="GVK3" s="703"/>
      <c r="GVL3" s="703"/>
      <c r="GVM3" s="703"/>
      <c r="GVN3" s="703"/>
      <c r="GVO3" s="703"/>
      <c r="GVP3" s="703"/>
      <c r="GVQ3" s="703"/>
      <c r="GVR3" s="703"/>
      <c r="GVS3" s="703"/>
      <c r="GVT3" s="703"/>
      <c r="GVU3" s="703"/>
      <c r="GVV3" s="703"/>
      <c r="GVW3" s="703"/>
      <c r="GVX3" s="703"/>
      <c r="GVY3" s="703"/>
      <c r="GVZ3" s="703"/>
      <c r="GWA3" s="703"/>
      <c r="GWB3" s="703"/>
      <c r="GWC3" s="703"/>
      <c r="GWD3" s="703"/>
      <c r="GWE3" s="703"/>
      <c r="GWF3" s="703"/>
      <c r="GWG3" s="703"/>
      <c r="GWH3" s="703"/>
      <c r="GWI3" s="703"/>
      <c r="GWJ3" s="703"/>
      <c r="GWK3" s="703"/>
      <c r="GWL3" s="703"/>
      <c r="GWM3" s="703"/>
      <c r="GWN3" s="703"/>
      <c r="GWO3" s="703"/>
      <c r="GWP3" s="703"/>
      <c r="GWQ3" s="703"/>
      <c r="GWR3" s="703"/>
      <c r="GWS3" s="703"/>
      <c r="GWT3" s="703"/>
      <c r="GWU3" s="703"/>
      <c r="GWV3" s="703"/>
      <c r="GWW3" s="703"/>
      <c r="GWX3" s="703"/>
      <c r="GWY3" s="703"/>
      <c r="GWZ3" s="703"/>
      <c r="GXA3" s="703"/>
      <c r="GXB3" s="703"/>
      <c r="GXC3" s="703"/>
      <c r="GXD3" s="703"/>
      <c r="GXE3" s="703"/>
      <c r="GXF3" s="703"/>
      <c r="GXG3" s="703"/>
      <c r="GXH3" s="703"/>
      <c r="GXI3" s="703"/>
      <c r="GXJ3" s="703"/>
      <c r="GXK3" s="703"/>
      <c r="GXL3" s="703"/>
      <c r="GXM3" s="703"/>
      <c r="GXN3" s="703"/>
      <c r="GXO3" s="703"/>
      <c r="GXP3" s="703"/>
      <c r="GXQ3" s="703"/>
      <c r="GXR3" s="703"/>
      <c r="GXS3" s="703"/>
      <c r="GXT3" s="703"/>
      <c r="GXU3" s="703"/>
      <c r="GXV3" s="703"/>
      <c r="GXW3" s="703"/>
      <c r="GXX3" s="703"/>
      <c r="GXY3" s="703"/>
      <c r="GXZ3" s="703"/>
      <c r="GYA3" s="703"/>
      <c r="GYB3" s="703"/>
      <c r="GYC3" s="703"/>
      <c r="GYD3" s="703"/>
      <c r="GYE3" s="703"/>
      <c r="GYF3" s="703"/>
      <c r="GYG3" s="703"/>
      <c r="GYH3" s="703"/>
      <c r="GYI3" s="703"/>
      <c r="GYJ3" s="703"/>
      <c r="GYK3" s="703"/>
      <c r="GYL3" s="703"/>
      <c r="GYM3" s="703"/>
      <c r="GYN3" s="703"/>
      <c r="GYO3" s="703"/>
      <c r="GYP3" s="703"/>
      <c r="GYQ3" s="703"/>
      <c r="GYR3" s="703"/>
      <c r="GYS3" s="703"/>
      <c r="GYT3" s="703"/>
      <c r="GYU3" s="703"/>
      <c r="GYV3" s="703"/>
      <c r="GYW3" s="703"/>
      <c r="GYX3" s="703"/>
      <c r="GYY3" s="703"/>
      <c r="GYZ3" s="703"/>
      <c r="GZA3" s="703"/>
      <c r="GZB3" s="703"/>
      <c r="GZC3" s="703"/>
      <c r="GZD3" s="703"/>
      <c r="GZE3" s="703"/>
      <c r="GZF3" s="703"/>
      <c r="GZG3" s="703"/>
      <c r="GZH3" s="703"/>
      <c r="GZI3" s="703"/>
      <c r="GZJ3" s="703"/>
      <c r="GZK3" s="703"/>
      <c r="GZL3" s="703"/>
      <c r="GZM3" s="703"/>
      <c r="GZN3" s="703"/>
      <c r="GZO3" s="703"/>
      <c r="GZP3" s="703"/>
      <c r="GZQ3" s="703"/>
      <c r="GZR3" s="703"/>
      <c r="GZS3" s="703"/>
      <c r="GZT3" s="703"/>
      <c r="GZU3" s="703"/>
      <c r="GZV3" s="703"/>
      <c r="GZW3" s="703"/>
      <c r="GZX3" s="703"/>
      <c r="GZY3" s="703"/>
      <c r="GZZ3" s="703"/>
      <c r="HAA3" s="703"/>
      <c r="HAB3" s="703"/>
      <c r="HAC3" s="703"/>
      <c r="HAD3" s="703"/>
      <c r="HAE3" s="703"/>
      <c r="HAF3" s="703"/>
      <c r="HAG3" s="703"/>
      <c r="HAH3" s="703"/>
      <c r="HAI3" s="703"/>
      <c r="HAJ3" s="703"/>
      <c r="HAK3" s="703"/>
      <c r="HAL3" s="703"/>
      <c r="HAM3" s="703"/>
      <c r="HAN3" s="703"/>
      <c r="HAO3" s="703"/>
      <c r="HAP3" s="703"/>
      <c r="HAQ3" s="703"/>
      <c r="HAR3" s="703"/>
      <c r="HAS3" s="703"/>
      <c r="HAT3" s="703"/>
      <c r="HAU3" s="703"/>
      <c r="HAV3" s="703"/>
      <c r="HAW3" s="703"/>
      <c r="HAX3" s="703"/>
      <c r="HAY3" s="703"/>
      <c r="HAZ3" s="703"/>
      <c r="HBA3" s="703"/>
      <c r="HBB3" s="703"/>
      <c r="HBC3" s="703"/>
      <c r="HBD3" s="703"/>
      <c r="HBE3" s="703"/>
      <c r="HBF3" s="703"/>
      <c r="HBG3" s="703"/>
      <c r="HBH3" s="703"/>
      <c r="HBI3" s="703"/>
      <c r="HBJ3" s="703"/>
      <c r="HBK3" s="703"/>
      <c r="HBL3" s="703"/>
      <c r="HBM3" s="703"/>
      <c r="HBN3" s="703"/>
      <c r="HBO3" s="703"/>
      <c r="HBP3" s="703"/>
      <c r="HBQ3" s="703"/>
      <c r="HBR3" s="703"/>
      <c r="HBS3" s="703"/>
      <c r="HBT3" s="703"/>
      <c r="HBU3" s="703"/>
      <c r="HBV3" s="703"/>
      <c r="HBW3" s="703"/>
      <c r="HBX3" s="703"/>
      <c r="HBY3" s="703"/>
      <c r="HBZ3" s="703"/>
      <c r="HCA3" s="703"/>
      <c r="HCB3" s="703"/>
      <c r="HCC3" s="703"/>
      <c r="HCD3" s="703"/>
      <c r="HCE3" s="703"/>
      <c r="HCF3" s="703"/>
      <c r="HCG3" s="703"/>
      <c r="HCH3" s="703"/>
      <c r="HCI3" s="703"/>
      <c r="HCJ3" s="703"/>
      <c r="HCK3" s="703"/>
      <c r="HCL3" s="703"/>
      <c r="HCM3" s="703"/>
      <c r="HCN3" s="703"/>
      <c r="HCO3" s="703"/>
      <c r="HCP3" s="703"/>
      <c r="HCQ3" s="703"/>
      <c r="HCR3" s="703"/>
      <c r="HCS3" s="703"/>
      <c r="HCT3" s="703"/>
      <c r="HCU3" s="703"/>
      <c r="HCV3" s="703"/>
      <c r="HCW3" s="703"/>
      <c r="HCX3" s="703"/>
      <c r="HCY3" s="703"/>
      <c r="HCZ3" s="703"/>
      <c r="HDA3" s="703"/>
      <c r="HDB3" s="703"/>
      <c r="HDC3" s="703"/>
      <c r="HDD3" s="703"/>
      <c r="HDE3" s="703"/>
      <c r="HDF3" s="703"/>
      <c r="HDG3" s="703"/>
      <c r="HDH3" s="703"/>
      <c r="HDI3" s="703"/>
      <c r="HDJ3" s="703"/>
      <c r="HDK3" s="703"/>
      <c r="HDL3" s="703"/>
      <c r="HDM3" s="703"/>
      <c r="HDN3" s="703"/>
      <c r="HDO3" s="703"/>
      <c r="HDP3" s="703"/>
      <c r="HDQ3" s="703"/>
      <c r="HDR3" s="703"/>
      <c r="HDS3" s="703"/>
      <c r="HDT3" s="703"/>
      <c r="HDU3" s="703"/>
      <c r="HDV3" s="703"/>
      <c r="HDW3" s="703"/>
      <c r="HDX3" s="703"/>
      <c r="HDY3" s="703"/>
      <c r="HDZ3" s="703"/>
      <c r="HEA3" s="703"/>
      <c r="HEB3" s="703"/>
      <c r="HEC3" s="703"/>
      <c r="HED3" s="703"/>
      <c r="HEE3" s="703"/>
      <c r="HEF3" s="703"/>
      <c r="HEG3" s="703"/>
      <c r="HEH3" s="703"/>
      <c r="HEI3" s="703"/>
      <c r="HEJ3" s="703"/>
      <c r="HEK3" s="703"/>
      <c r="HEL3" s="703"/>
      <c r="HEM3" s="703"/>
      <c r="HEN3" s="703"/>
      <c r="HEO3" s="703"/>
      <c r="HEP3" s="703"/>
      <c r="HEQ3" s="703"/>
      <c r="HER3" s="703"/>
      <c r="HES3" s="703"/>
      <c r="HET3" s="703"/>
      <c r="HEU3" s="703"/>
      <c r="HEV3" s="703"/>
      <c r="HEW3" s="703"/>
      <c r="HEX3" s="703"/>
      <c r="HEY3" s="703"/>
      <c r="HEZ3" s="703"/>
      <c r="HFA3" s="703"/>
      <c r="HFB3" s="703"/>
      <c r="HFC3" s="703"/>
      <c r="HFD3" s="703"/>
      <c r="HFE3" s="703"/>
      <c r="HFF3" s="703"/>
      <c r="HFG3" s="703"/>
      <c r="HFH3" s="703"/>
      <c r="HFI3" s="703"/>
      <c r="HFJ3" s="703"/>
      <c r="HFK3" s="703"/>
      <c r="HFL3" s="703"/>
      <c r="HFM3" s="703"/>
      <c r="HFN3" s="703"/>
      <c r="HFO3" s="703"/>
      <c r="HFP3" s="703"/>
      <c r="HFQ3" s="703"/>
      <c r="HFR3" s="703"/>
      <c r="HFS3" s="703"/>
      <c r="HFT3" s="703"/>
      <c r="HFU3" s="703"/>
      <c r="HFV3" s="703"/>
      <c r="HFW3" s="703"/>
      <c r="HFX3" s="703"/>
      <c r="HFY3" s="703"/>
      <c r="HFZ3" s="703"/>
      <c r="HGA3" s="703"/>
      <c r="HGB3" s="703"/>
      <c r="HGC3" s="703"/>
      <c r="HGD3" s="703"/>
      <c r="HGE3" s="703"/>
      <c r="HGF3" s="703"/>
      <c r="HGG3" s="703"/>
      <c r="HGH3" s="703"/>
      <c r="HGI3" s="703"/>
      <c r="HGJ3" s="703"/>
      <c r="HGK3" s="703"/>
      <c r="HGL3" s="703"/>
      <c r="HGM3" s="703"/>
      <c r="HGN3" s="703"/>
      <c r="HGO3" s="703"/>
      <c r="HGP3" s="703"/>
      <c r="HGQ3" s="703"/>
      <c r="HGR3" s="703"/>
      <c r="HGS3" s="703"/>
      <c r="HGT3" s="703"/>
      <c r="HGU3" s="703"/>
      <c r="HGV3" s="703"/>
      <c r="HGW3" s="703"/>
      <c r="HGX3" s="703"/>
      <c r="HGY3" s="703"/>
      <c r="HGZ3" s="703"/>
      <c r="HHA3" s="703"/>
      <c r="HHB3" s="703"/>
      <c r="HHC3" s="703"/>
      <c r="HHD3" s="703"/>
      <c r="HHE3" s="703"/>
      <c r="HHF3" s="703"/>
      <c r="HHG3" s="703"/>
      <c r="HHH3" s="703"/>
      <c r="HHI3" s="703"/>
      <c r="HHJ3" s="703"/>
      <c r="HHK3" s="703"/>
      <c r="HHL3" s="703"/>
      <c r="HHM3" s="703"/>
      <c r="HHN3" s="703"/>
      <c r="HHO3" s="703"/>
      <c r="HHP3" s="703"/>
      <c r="HHQ3" s="703"/>
      <c r="HHR3" s="703"/>
      <c r="HHS3" s="703"/>
      <c r="HHT3" s="703"/>
      <c r="HHU3" s="703"/>
      <c r="HHV3" s="703"/>
      <c r="HHW3" s="703"/>
      <c r="HHX3" s="703"/>
      <c r="HHY3" s="703"/>
      <c r="HHZ3" s="703"/>
      <c r="HIA3" s="703"/>
      <c r="HIB3" s="703"/>
      <c r="HIC3" s="703"/>
      <c r="HID3" s="703"/>
      <c r="HIE3" s="703"/>
      <c r="HIF3" s="703"/>
      <c r="HIG3" s="703"/>
      <c r="HIH3" s="703"/>
      <c r="HII3" s="703"/>
      <c r="HIJ3" s="703"/>
      <c r="HIK3" s="703"/>
      <c r="HIL3" s="703"/>
      <c r="HIM3" s="703"/>
      <c r="HIN3" s="703"/>
      <c r="HIO3" s="703"/>
      <c r="HIP3" s="703"/>
      <c r="HIQ3" s="703"/>
      <c r="HIR3" s="703"/>
      <c r="HIS3" s="703"/>
      <c r="HIT3" s="703"/>
      <c r="HIU3" s="703"/>
      <c r="HIV3" s="703"/>
      <c r="HIW3" s="703"/>
      <c r="HIX3" s="703"/>
      <c r="HIY3" s="703"/>
      <c r="HIZ3" s="703"/>
      <c r="HJA3" s="703"/>
      <c r="HJB3" s="703"/>
      <c r="HJC3" s="703"/>
      <c r="HJD3" s="703"/>
      <c r="HJE3" s="703"/>
      <c r="HJF3" s="703"/>
      <c r="HJG3" s="703"/>
      <c r="HJH3" s="703"/>
      <c r="HJI3" s="703"/>
      <c r="HJJ3" s="703"/>
      <c r="HJK3" s="703"/>
      <c r="HJL3" s="703"/>
      <c r="HJM3" s="703"/>
      <c r="HJN3" s="703"/>
      <c r="HJO3" s="703"/>
      <c r="HJP3" s="703"/>
      <c r="HJQ3" s="703"/>
      <c r="HJR3" s="703"/>
      <c r="HJS3" s="703"/>
      <c r="HJT3" s="703"/>
      <c r="HJU3" s="703"/>
      <c r="HJV3" s="703"/>
      <c r="HJW3" s="703"/>
      <c r="HJX3" s="703"/>
      <c r="HJY3" s="703"/>
      <c r="HJZ3" s="703"/>
      <c r="HKA3" s="703"/>
      <c r="HKB3" s="703"/>
      <c r="HKC3" s="703"/>
      <c r="HKD3" s="703"/>
      <c r="HKE3" s="703"/>
      <c r="HKF3" s="703"/>
      <c r="HKG3" s="703"/>
      <c r="HKH3" s="703"/>
      <c r="HKI3" s="703"/>
      <c r="HKJ3" s="703"/>
      <c r="HKK3" s="703"/>
      <c r="HKL3" s="703"/>
      <c r="HKM3" s="703"/>
      <c r="HKN3" s="703"/>
      <c r="HKO3" s="703"/>
      <c r="HKP3" s="703"/>
      <c r="HKQ3" s="703"/>
      <c r="HKR3" s="703"/>
      <c r="HKS3" s="703"/>
      <c r="HKT3" s="703"/>
      <c r="HKU3" s="703"/>
      <c r="HKV3" s="703"/>
      <c r="HKW3" s="703"/>
      <c r="HKX3" s="703"/>
      <c r="HKY3" s="703"/>
      <c r="HKZ3" s="703"/>
      <c r="HLA3" s="703"/>
      <c r="HLB3" s="703"/>
      <c r="HLC3" s="703"/>
      <c r="HLD3" s="703"/>
      <c r="HLE3" s="703"/>
      <c r="HLF3" s="703"/>
      <c r="HLG3" s="703"/>
      <c r="HLH3" s="703"/>
      <c r="HLI3" s="703"/>
      <c r="HLJ3" s="703"/>
      <c r="HLK3" s="703"/>
      <c r="HLL3" s="703"/>
      <c r="HLM3" s="703"/>
      <c r="HLN3" s="703"/>
      <c r="HLO3" s="703"/>
      <c r="HLP3" s="703"/>
      <c r="HLQ3" s="703"/>
      <c r="HLR3" s="703"/>
      <c r="HLS3" s="703"/>
      <c r="HLT3" s="703"/>
      <c r="HLU3" s="703"/>
      <c r="HLV3" s="703"/>
      <c r="HLW3" s="703"/>
      <c r="HLX3" s="703"/>
      <c r="HLY3" s="703"/>
      <c r="HLZ3" s="703"/>
      <c r="HMA3" s="703"/>
      <c r="HMB3" s="703"/>
      <c r="HMC3" s="703"/>
      <c r="HMD3" s="703"/>
      <c r="HME3" s="703"/>
      <c r="HMF3" s="703"/>
      <c r="HMG3" s="703"/>
      <c r="HMH3" s="703"/>
      <c r="HMI3" s="703"/>
      <c r="HMJ3" s="703"/>
      <c r="HMK3" s="703"/>
      <c r="HML3" s="703"/>
      <c r="HMM3" s="703"/>
      <c r="HMN3" s="703"/>
      <c r="HMO3" s="703"/>
      <c r="HMP3" s="703"/>
      <c r="HMQ3" s="703"/>
      <c r="HMR3" s="703"/>
      <c r="HMS3" s="703"/>
      <c r="HMT3" s="703"/>
      <c r="HMU3" s="703"/>
      <c r="HMV3" s="703"/>
      <c r="HMW3" s="703"/>
      <c r="HMX3" s="703"/>
      <c r="HMY3" s="703"/>
      <c r="HMZ3" s="703"/>
      <c r="HNA3" s="703"/>
      <c r="HNB3" s="703"/>
      <c r="HNC3" s="703"/>
      <c r="HND3" s="703"/>
      <c r="HNE3" s="703"/>
      <c r="HNF3" s="703"/>
      <c r="HNG3" s="703"/>
      <c r="HNH3" s="703"/>
      <c r="HNI3" s="703"/>
      <c r="HNJ3" s="703"/>
      <c r="HNK3" s="703"/>
      <c r="HNL3" s="703"/>
      <c r="HNM3" s="703"/>
      <c r="HNN3" s="703"/>
      <c r="HNO3" s="703"/>
      <c r="HNP3" s="703"/>
      <c r="HNQ3" s="703"/>
      <c r="HNR3" s="703"/>
      <c r="HNS3" s="703"/>
      <c r="HNT3" s="703"/>
      <c r="HNU3" s="703"/>
      <c r="HNV3" s="703"/>
      <c r="HNW3" s="703"/>
      <c r="HNX3" s="703"/>
      <c r="HNY3" s="703"/>
      <c r="HNZ3" s="703"/>
      <c r="HOA3" s="703"/>
      <c r="HOB3" s="703"/>
      <c r="HOC3" s="703"/>
      <c r="HOD3" s="703"/>
      <c r="HOE3" s="703"/>
      <c r="HOF3" s="703"/>
      <c r="HOG3" s="703"/>
      <c r="HOH3" s="703"/>
      <c r="HOI3" s="703"/>
      <c r="HOJ3" s="703"/>
      <c r="HOK3" s="703"/>
      <c r="HOL3" s="703"/>
      <c r="HOM3" s="703"/>
      <c r="HON3" s="703"/>
      <c r="HOO3" s="703"/>
      <c r="HOP3" s="703"/>
      <c r="HOQ3" s="703"/>
      <c r="HOR3" s="703"/>
      <c r="HOS3" s="703"/>
      <c r="HOT3" s="703"/>
      <c r="HOU3" s="703"/>
      <c r="HOV3" s="703"/>
      <c r="HOW3" s="703"/>
      <c r="HOX3" s="703"/>
      <c r="HOY3" s="703"/>
      <c r="HOZ3" s="703"/>
      <c r="HPA3" s="703"/>
      <c r="HPB3" s="703"/>
      <c r="HPC3" s="703"/>
      <c r="HPD3" s="703"/>
      <c r="HPE3" s="703"/>
      <c r="HPF3" s="703"/>
      <c r="HPG3" s="703"/>
      <c r="HPH3" s="703"/>
      <c r="HPI3" s="703"/>
      <c r="HPJ3" s="703"/>
      <c r="HPK3" s="703"/>
      <c r="HPL3" s="703"/>
      <c r="HPM3" s="703"/>
      <c r="HPN3" s="703"/>
      <c r="HPO3" s="703"/>
      <c r="HPP3" s="703"/>
      <c r="HPQ3" s="703"/>
      <c r="HPR3" s="703"/>
      <c r="HPS3" s="703"/>
      <c r="HPT3" s="703"/>
      <c r="HPU3" s="703"/>
      <c r="HPV3" s="703"/>
      <c r="HPW3" s="703"/>
      <c r="HPX3" s="703"/>
      <c r="HPY3" s="703"/>
      <c r="HPZ3" s="703"/>
      <c r="HQA3" s="703"/>
      <c r="HQB3" s="703"/>
      <c r="HQC3" s="703"/>
      <c r="HQD3" s="703"/>
      <c r="HQE3" s="703"/>
      <c r="HQF3" s="703"/>
      <c r="HQG3" s="703"/>
      <c r="HQH3" s="703"/>
      <c r="HQI3" s="703"/>
      <c r="HQJ3" s="703"/>
      <c r="HQK3" s="703"/>
      <c r="HQL3" s="703"/>
      <c r="HQM3" s="703"/>
      <c r="HQN3" s="703"/>
      <c r="HQO3" s="703"/>
      <c r="HQP3" s="703"/>
      <c r="HQQ3" s="703"/>
      <c r="HQR3" s="703"/>
      <c r="HQS3" s="703"/>
      <c r="HQT3" s="703"/>
      <c r="HQU3" s="703"/>
      <c r="HQV3" s="703"/>
      <c r="HQW3" s="703"/>
      <c r="HQX3" s="703"/>
      <c r="HQY3" s="703"/>
      <c r="HQZ3" s="703"/>
      <c r="HRA3" s="703"/>
      <c r="HRB3" s="703"/>
      <c r="HRC3" s="703"/>
      <c r="HRD3" s="703"/>
      <c r="HRE3" s="703"/>
      <c r="HRF3" s="703"/>
      <c r="HRG3" s="703"/>
      <c r="HRH3" s="703"/>
      <c r="HRI3" s="703"/>
      <c r="HRJ3" s="703"/>
      <c r="HRK3" s="703"/>
      <c r="HRL3" s="703"/>
      <c r="HRM3" s="703"/>
      <c r="HRN3" s="703"/>
      <c r="HRO3" s="703"/>
      <c r="HRP3" s="703"/>
      <c r="HRQ3" s="703"/>
      <c r="HRR3" s="703"/>
      <c r="HRS3" s="703"/>
      <c r="HRT3" s="703"/>
      <c r="HRU3" s="703"/>
      <c r="HRV3" s="703"/>
      <c r="HRW3" s="703"/>
      <c r="HRX3" s="703"/>
      <c r="HRY3" s="703"/>
      <c r="HRZ3" s="703"/>
      <c r="HSA3" s="703"/>
      <c r="HSB3" s="703"/>
      <c r="HSC3" s="703"/>
      <c r="HSD3" s="703"/>
      <c r="HSE3" s="703"/>
      <c r="HSF3" s="703"/>
      <c r="HSG3" s="703"/>
      <c r="HSH3" s="703"/>
      <c r="HSI3" s="703"/>
      <c r="HSJ3" s="703"/>
      <c r="HSK3" s="703"/>
      <c r="HSL3" s="703"/>
      <c r="HSM3" s="703"/>
      <c r="HSN3" s="703"/>
      <c r="HSO3" s="703"/>
      <c r="HSP3" s="703"/>
      <c r="HSQ3" s="703"/>
      <c r="HSR3" s="703"/>
      <c r="HSS3" s="703"/>
      <c r="HST3" s="703"/>
      <c r="HSU3" s="703"/>
      <c r="HSV3" s="703"/>
      <c r="HSW3" s="703"/>
      <c r="HSX3" s="703"/>
      <c r="HSY3" s="703"/>
      <c r="HSZ3" s="703"/>
      <c r="HTA3" s="703"/>
      <c r="HTB3" s="703"/>
      <c r="HTC3" s="703"/>
      <c r="HTD3" s="703"/>
      <c r="HTE3" s="703"/>
      <c r="HTF3" s="703"/>
      <c r="HTG3" s="703"/>
      <c r="HTH3" s="703"/>
      <c r="HTI3" s="703"/>
      <c r="HTJ3" s="703"/>
      <c r="HTK3" s="703"/>
      <c r="HTL3" s="703"/>
      <c r="HTM3" s="703"/>
      <c r="HTN3" s="703"/>
      <c r="HTO3" s="703"/>
      <c r="HTP3" s="703"/>
      <c r="HTQ3" s="703"/>
      <c r="HTR3" s="703"/>
      <c r="HTS3" s="703"/>
      <c r="HTT3" s="703"/>
      <c r="HTU3" s="703"/>
      <c r="HTV3" s="703"/>
      <c r="HTW3" s="703"/>
      <c r="HTX3" s="703"/>
      <c r="HTY3" s="703"/>
      <c r="HTZ3" s="703"/>
      <c r="HUA3" s="703"/>
      <c r="HUB3" s="703"/>
      <c r="HUC3" s="703"/>
      <c r="HUD3" s="703"/>
      <c r="HUE3" s="703"/>
      <c r="HUF3" s="703"/>
      <c r="HUG3" s="703"/>
      <c r="HUH3" s="703"/>
      <c r="HUI3" s="703"/>
      <c r="HUJ3" s="703"/>
      <c r="HUK3" s="703"/>
      <c r="HUL3" s="703"/>
      <c r="HUM3" s="703"/>
      <c r="HUN3" s="703"/>
      <c r="HUO3" s="703"/>
      <c r="HUP3" s="703"/>
      <c r="HUQ3" s="703"/>
      <c r="HUR3" s="703"/>
      <c r="HUS3" s="703"/>
      <c r="HUT3" s="703"/>
      <c r="HUU3" s="703"/>
      <c r="HUV3" s="703"/>
      <c r="HUW3" s="703"/>
      <c r="HUX3" s="703"/>
      <c r="HUY3" s="703"/>
      <c r="HUZ3" s="703"/>
      <c r="HVA3" s="703"/>
      <c r="HVB3" s="703"/>
      <c r="HVC3" s="703"/>
      <c r="HVD3" s="703"/>
      <c r="HVE3" s="703"/>
      <c r="HVF3" s="703"/>
      <c r="HVG3" s="703"/>
      <c r="HVH3" s="703"/>
      <c r="HVI3" s="703"/>
      <c r="HVJ3" s="703"/>
      <c r="HVK3" s="703"/>
      <c r="HVL3" s="703"/>
      <c r="HVM3" s="703"/>
      <c r="HVN3" s="703"/>
      <c r="HVO3" s="703"/>
      <c r="HVP3" s="703"/>
      <c r="HVQ3" s="703"/>
      <c r="HVR3" s="703"/>
      <c r="HVS3" s="703"/>
      <c r="HVT3" s="703"/>
      <c r="HVU3" s="703"/>
      <c r="HVV3" s="703"/>
      <c r="HVW3" s="703"/>
      <c r="HVX3" s="703"/>
      <c r="HVY3" s="703"/>
      <c r="HVZ3" s="703"/>
      <c r="HWA3" s="703"/>
      <c r="HWB3" s="703"/>
      <c r="HWC3" s="703"/>
      <c r="HWD3" s="703"/>
      <c r="HWE3" s="703"/>
      <c r="HWF3" s="703"/>
      <c r="HWG3" s="703"/>
      <c r="HWH3" s="703"/>
      <c r="HWI3" s="703"/>
      <c r="HWJ3" s="703"/>
      <c r="HWK3" s="703"/>
      <c r="HWL3" s="703"/>
      <c r="HWM3" s="703"/>
      <c r="HWN3" s="703"/>
      <c r="HWO3" s="703"/>
      <c r="HWP3" s="703"/>
      <c r="HWQ3" s="703"/>
      <c r="HWR3" s="703"/>
      <c r="HWS3" s="703"/>
      <c r="HWT3" s="703"/>
      <c r="HWU3" s="703"/>
      <c r="HWV3" s="703"/>
      <c r="HWW3" s="703"/>
      <c r="HWX3" s="703"/>
      <c r="HWY3" s="703"/>
      <c r="HWZ3" s="703"/>
      <c r="HXA3" s="703"/>
      <c r="HXB3" s="703"/>
      <c r="HXC3" s="703"/>
      <c r="HXD3" s="703"/>
      <c r="HXE3" s="703"/>
      <c r="HXF3" s="703"/>
      <c r="HXG3" s="703"/>
      <c r="HXH3" s="703"/>
      <c r="HXI3" s="703"/>
      <c r="HXJ3" s="703"/>
      <c r="HXK3" s="703"/>
      <c r="HXL3" s="703"/>
      <c r="HXM3" s="703"/>
      <c r="HXN3" s="703"/>
      <c r="HXO3" s="703"/>
      <c r="HXP3" s="703"/>
      <c r="HXQ3" s="703"/>
      <c r="HXR3" s="703"/>
      <c r="HXS3" s="703"/>
      <c r="HXT3" s="703"/>
      <c r="HXU3" s="703"/>
      <c r="HXV3" s="703"/>
      <c r="HXW3" s="703"/>
      <c r="HXX3" s="703"/>
      <c r="HXY3" s="703"/>
      <c r="HXZ3" s="703"/>
      <c r="HYA3" s="703"/>
      <c r="HYB3" s="703"/>
      <c r="HYC3" s="703"/>
      <c r="HYD3" s="703"/>
      <c r="HYE3" s="703"/>
      <c r="HYF3" s="703"/>
      <c r="HYG3" s="703"/>
      <c r="HYH3" s="703"/>
      <c r="HYI3" s="703"/>
      <c r="HYJ3" s="703"/>
      <c r="HYK3" s="703"/>
      <c r="HYL3" s="703"/>
      <c r="HYM3" s="703"/>
      <c r="HYN3" s="703"/>
      <c r="HYO3" s="703"/>
      <c r="HYP3" s="703"/>
      <c r="HYQ3" s="703"/>
      <c r="HYR3" s="703"/>
      <c r="HYS3" s="703"/>
      <c r="HYT3" s="703"/>
      <c r="HYU3" s="703"/>
      <c r="HYV3" s="703"/>
      <c r="HYW3" s="703"/>
      <c r="HYX3" s="703"/>
      <c r="HYY3" s="703"/>
      <c r="HYZ3" s="703"/>
      <c r="HZA3" s="703"/>
      <c r="HZB3" s="703"/>
      <c r="HZC3" s="703"/>
      <c r="HZD3" s="703"/>
      <c r="HZE3" s="703"/>
      <c r="HZF3" s="703"/>
      <c r="HZG3" s="703"/>
      <c r="HZH3" s="703"/>
      <c r="HZI3" s="703"/>
      <c r="HZJ3" s="703"/>
      <c r="HZK3" s="703"/>
      <c r="HZL3" s="703"/>
      <c r="HZM3" s="703"/>
      <c r="HZN3" s="703"/>
      <c r="HZO3" s="703"/>
      <c r="HZP3" s="703"/>
      <c r="HZQ3" s="703"/>
      <c r="HZR3" s="703"/>
      <c r="HZS3" s="703"/>
      <c r="HZT3" s="703"/>
      <c r="HZU3" s="703"/>
      <c r="HZV3" s="703"/>
      <c r="HZW3" s="703"/>
      <c r="HZX3" s="703"/>
      <c r="HZY3" s="703"/>
      <c r="HZZ3" s="703"/>
      <c r="IAA3" s="703"/>
      <c r="IAB3" s="703"/>
      <c r="IAC3" s="703"/>
      <c r="IAD3" s="703"/>
      <c r="IAE3" s="703"/>
      <c r="IAF3" s="703"/>
      <c r="IAG3" s="703"/>
      <c r="IAH3" s="703"/>
      <c r="IAI3" s="703"/>
      <c r="IAJ3" s="703"/>
      <c r="IAK3" s="703"/>
      <c r="IAL3" s="703"/>
      <c r="IAM3" s="703"/>
      <c r="IAN3" s="703"/>
      <c r="IAO3" s="703"/>
      <c r="IAP3" s="703"/>
      <c r="IAQ3" s="703"/>
      <c r="IAR3" s="703"/>
      <c r="IAS3" s="703"/>
      <c r="IAT3" s="703"/>
      <c r="IAU3" s="703"/>
      <c r="IAV3" s="703"/>
      <c r="IAW3" s="703"/>
      <c r="IAX3" s="703"/>
      <c r="IAY3" s="703"/>
      <c r="IAZ3" s="703"/>
      <c r="IBA3" s="703"/>
      <c r="IBB3" s="703"/>
      <c r="IBC3" s="703"/>
      <c r="IBD3" s="703"/>
      <c r="IBE3" s="703"/>
      <c r="IBF3" s="703"/>
      <c r="IBG3" s="703"/>
      <c r="IBH3" s="703"/>
      <c r="IBI3" s="703"/>
      <c r="IBJ3" s="703"/>
      <c r="IBK3" s="703"/>
      <c r="IBL3" s="703"/>
      <c r="IBM3" s="703"/>
      <c r="IBN3" s="703"/>
      <c r="IBO3" s="703"/>
      <c r="IBP3" s="703"/>
      <c r="IBQ3" s="703"/>
      <c r="IBR3" s="703"/>
      <c r="IBS3" s="703"/>
      <c r="IBT3" s="703"/>
      <c r="IBU3" s="703"/>
      <c r="IBV3" s="703"/>
      <c r="IBW3" s="703"/>
      <c r="IBX3" s="703"/>
      <c r="IBY3" s="703"/>
      <c r="IBZ3" s="703"/>
      <c r="ICA3" s="703"/>
      <c r="ICB3" s="703"/>
      <c r="ICC3" s="703"/>
      <c r="ICD3" s="703"/>
      <c r="ICE3" s="703"/>
      <c r="ICF3" s="703"/>
      <c r="ICG3" s="703"/>
      <c r="ICH3" s="703"/>
      <c r="ICI3" s="703"/>
      <c r="ICJ3" s="703"/>
      <c r="ICK3" s="703"/>
      <c r="ICL3" s="703"/>
      <c r="ICM3" s="703"/>
      <c r="ICN3" s="703"/>
      <c r="ICO3" s="703"/>
      <c r="ICP3" s="703"/>
      <c r="ICQ3" s="703"/>
      <c r="ICR3" s="703"/>
      <c r="ICS3" s="703"/>
      <c r="ICT3" s="703"/>
      <c r="ICU3" s="703"/>
      <c r="ICV3" s="703"/>
      <c r="ICW3" s="703"/>
      <c r="ICX3" s="703"/>
      <c r="ICY3" s="703"/>
      <c r="ICZ3" s="703"/>
      <c r="IDA3" s="703"/>
      <c r="IDB3" s="703"/>
      <c r="IDC3" s="703"/>
      <c r="IDD3" s="703"/>
      <c r="IDE3" s="703"/>
      <c r="IDF3" s="703"/>
      <c r="IDG3" s="703"/>
      <c r="IDH3" s="703"/>
      <c r="IDI3" s="703"/>
      <c r="IDJ3" s="703"/>
      <c r="IDK3" s="703"/>
      <c r="IDL3" s="703"/>
      <c r="IDM3" s="703"/>
      <c r="IDN3" s="703"/>
      <c r="IDO3" s="703"/>
      <c r="IDP3" s="703"/>
      <c r="IDQ3" s="703"/>
      <c r="IDR3" s="703"/>
      <c r="IDS3" s="703"/>
      <c r="IDT3" s="703"/>
      <c r="IDU3" s="703"/>
      <c r="IDV3" s="703"/>
      <c r="IDW3" s="703"/>
      <c r="IDX3" s="703"/>
      <c r="IDY3" s="703"/>
      <c r="IDZ3" s="703"/>
      <c r="IEA3" s="703"/>
      <c r="IEB3" s="703"/>
      <c r="IEC3" s="703"/>
      <c r="IED3" s="703"/>
      <c r="IEE3" s="703"/>
      <c r="IEF3" s="703"/>
      <c r="IEG3" s="703"/>
      <c r="IEH3" s="703"/>
      <c r="IEI3" s="703"/>
      <c r="IEJ3" s="703"/>
      <c r="IEK3" s="703"/>
      <c r="IEL3" s="703"/>
      <c r="IEM3" s="703"/>
      <c r="IEN3" s="703"/>
      <c r="IEO3" s="703"/>
      <c r="IEP3" s="703"/>
      <c r="IEQ3" s="703"/>
      <c r="IER3" s="703"/>
      <c r="IES3" s="703"/>
      <c r="IET3" s="703"/>
      <c r="IEU3" s="703"/>
      <c r="IEV3" s="703"/>
      <c r="IEW3" s="703"/>
      <c r="IEX3" s="703"/>
      <c r="IEY3" s="703"/>
      <c r="IEZ3" s="703"/>
      <c r="IFA3" s="703"/>
      <c r="IFB3" s="703"/>
      <c r="IFC3" s="703"/>
      <c r="IFD3" s="703"/>
      <c r="IFE3" s="703"/>
      <c r="IFF3" s="703"/>
      <c r="IFG3" s="703"/>
      <c r="IFH3" s="703"/>
      <c r="IFI3" s="703"/>
      <c r="IFJ3" s="703"/>
      <c r="IFK3" s="703"/>
      <c r="IFL3" s="703"/>
      <c r="IFM3" s="703"/>
      <c r="IFN3" s="703"/>
      <c r="IFO3" s="703"/>
      <c r="IFP3" s="703"/>
      <c r="IFQ3" s="703"/>
      <c r="IFR3" s="703"/>
      <c r="IFS3" s="703"/>
      <c r="IFT3" s="703"/>
      <c r="IFU3" s="703"/>
      <c r="IFV3" s="703"/>
      <c r="IFW3" s="703"/>
      <c r="IFX3" s="703"/>
      <c r="IFY3" s="703"/>
      <c r="IFZ3" s="703"/>
      <c r="IGA3" s="703"/>
      <c r="IGB3" s="703"/>
      <c r="IGC3" s="703"/>
      <c r="IGD3" s="703"/>
      <c r="IGE3" s="703"/>
      <c r="IGF3" s="703"/>
      <c r="IGG3" s="703"/>
      <c r="IGH3" s="703"/>
      <c r="IGI3" s="703"/>
      <c r="IGJ3" s="703"/>
      <c r="IGK3" s="703"/>
      <c r="IGL3" s="703"/>
      <c r="IGM3" s="703"/>
      <c r="IGN3" s="703"/>
      <c r="IGO3" s="703"/>
      <c r="IGP3" s="703"/>
      <c r="IGQ3" s="703"/>
      <c r="IGR3" s="703"/>
      <c r="IGS3" s="703"/>
      <c r="IGT3" s="703"/>
      <c r="IGU3" s="703"/>
      <c r="IGV3" s="703"/>
      <c r="IGW3" s="703"/>
      <c r="IGX3" s="703"/>
      <c r="IGY3" s="703"/>
      <c r="IGZ3" s="703"/>
      <c r="IHA3" s="703"/>
      <c r="IHB3" s="703"/>
      <c r="IHC3" s="703"/>
      <c r="IHD3" s="703"/>
      <c r="IHE3" s="703"/>
      <c r="IHF3" s="703"/>
      <c r="IHG3" s="703"/>
      <c r="IHH3" s="703"/>
      <c r="IHI3" s="703"/>
      <c r="IHJ3" s="703"/>
      <c r="IHK3" s="703"/>
      <c r="IHL3" s="703"/>
      <c r="IHM3" s="703"/>
      <c r="IHN3" s="703"/>
      <c r="IHO3" s="703"/>
      <c r="IHP3" s="703"/>
      <c r="IHQ3" s="703"/>
      <c r="IHR3" s="703"/>
      <c r="IHS3" s="703"/>
      <c r="IHT3" s="703"/>
      <c r="IHU3" s="703"/>
      <c r="IHV3" s="703"/>
      <c r="IHW3" s="703"/>
      <c r="IHX3" s="703"/>
      <c r="IHY3" s="703"/>
      <c r="IHZ3" s="703"/>
      <c r="IIA3" s="703"/>
      <c r="IIB3" s="703"/>
      <c r="IIC3" s="703"/>
      <c r="IID3" s="703"/>
      <c r="IIE3" s="703"/>
      <c r="IIF3" s="703"/>
      <c r="IIG3" s="703"/>
      <c r="IIH3" s="703"/>
      <c r="III3" s="703"/>
      <c r="IIJ3" s="703"/>
      <c r="IIK3" s="703"/>
      <c r="IIL3" s="703"/>
      <c r="IIM3" s="703"/>
      <c r="IIN3" s="703"/>
      <c r="IIO3" s="703"/>
      <c r="IIP3" s="703"/>
      <c r="IIQ3" s="703"/>
      <c r="IIR3" s="703"/>
      <c r="IIS3" s="703"/>
      <c r="IIT3" s="703"/>
      <c r="IIU3" s="703"/>
      <c r="IIV3" s="703"/>
      <c r="IIW3" s="703"/>
      <c r="IIX3" s="703"/>
      <c r="IIY3" s="703"/>
      <c r="IIZ3" s="703"/>
      <c r="IJA3" s="703"/>
      <c r="IJB3" s="703"/>
      <c r="IJC3" s="703"/>
      <c r="IJD3" s="703"/>
      <c r="IJE3" s="703"/>
      <c r="IJF3" s="703"/>
      <c r="IJG3" s="703"/>
      <c r="IJH3" s="703"/>
      <c r="IJI3" s="703"/>
      <c r="IJJ3" s="703"/>
      <c r="IJK3" s="703"/>
      <c r="IJL3" s="703"/>
      <c r="IJM3" s="703"/>
      <c r="IJN3" s="703"/>
      <c r="IJO3" s="703"/>
      <c r="IJP3" s="703"/>
      <c r="IJQ3" s="703"/>
      <c r="IJR3" s="703"/>
      <c r="IJS3" s="703"/>
      <c r="IJT3" s="703"/>
      <c r="IJU3" s="703"/>
      <c r="IJV3" s="703"/>
      <c r="IJW3" s="703"/>
      <c r="IJX3" s="703"/>
      <c r="IJY3" s="703"/>
      <c r="IJZ3" s="703"/>
      <c r="IKA3" s="703"/>
      <c r="IKB3" s="703"/>
      <c r="IKC3" s="703"/>
      <c r="IKD3" s="703"/>
      <c r="IKE3" s="703"/>
      <c r="IKF3" s="703"/>
      <c r="IKG3" s="703"/>
      <c r="IKH3" s="703"/>
      <c r="IKI3" s="703"/>
      <c r="IKJ3" s="703"/>
      <c r="IKK3" s="703"/>
      <c r="IKL3" s="703"/>
      <c r="IKM3" s="703"/>
      <c r="IKN3" s="703"/>
      <c r="IKO3" s="703"/>
      <c r="IKP3" s="703"/>
      <c r="IKQ3" s="703"/>
      <c r="IKR3" s="703"/>
      <c r="IKS3" s="703"/>
      <c r="IKT3" s="703"/>
      <c r="IKU3" s="703"/>
      <c r="IKV3" s="703"/>
      <c r="IKW3" s="703"/>
      <c r="IKX3" s="703"/>
      <c r="IKY3" s="703"/>
      <c r="IKZ3" s="703"/>
      <c r="ILA3" s="703"/>
      <c r="ILB3" s="703"/>
      <c r="ILC3" s="703"/>
      <c r="ILD3" s="703"/>
      <c r="ILE3" s="703"/>
      <c r="ILF3" s="703"/>
      <c r="ILG3" s="703"/>
      <c r="ILH3" s="703"/>
      <c r="ILI3" s="703"/>
      <c r="ILJ3" s="703"/>
      <c r="ILK3" s="703"/>
      <c r="ILL3" s="703"/>
      <c r="ILM3" s="703"/>
      <c r="ILN3" s="703"/>
      <c r="ILO3" s="703"/>
      <c r="ILP3" s="703"/>
      <c r="ILQ3" s="703"/>
      <c r="ILR3" s="703"/>
      <c r="ILS3" s="703"/>
      <c r="ILT3" s="703"/>
      <c r="ILU3" s="703"/>
      <c r="ILV3" s="703"/>
      <c r="ILW3" s="703"/>
      <c r="ILX3" s="703"/>
      <c r="ILY3" s="703"/>
      <c r="ILZ3" s="703"/>
      <c r="IMA3" s="703"/>
      <c r="IMB3" s="703"/>
      <c r="IMC3" s="703"/>
      <c r="IMD3" s="703"/>
      <c r="IME3" s="703"/>
      <c r="IMF3" s="703"/>
      <c r="IMG3" s="703"/>
      <c r="IMH3" s="703"/>
      <c r="IMI3" s="703"/>
      <c r="IMJ3" s="703"/>
      <c r="IMK3" s="703"/>
      <c r="IML3" s="703"/>
      <c r="IMM3" s="703"/>
      <c r="IMN3" s="703"/>
      <c r="IMO3" s="703"/>
      <c r="IMP3" s="703"/>
      <c r="IMQ3" s="703"/>
      <c r="IMR3" s="703"/>
      <c r="IMS3" s="703"/>
      <c r="IMT3" s="703"/>
      <c r="IMU3" s="703"/>
      <c r="IMV3" s="703"/>
      <c r="IMW3" s="703"/>
      <c r="IMX3" s="703"/>
      <c r="IMY3" s="703"/>
      <c r="IMZ3" s="703"/>
      <c r="INA3" s="703"/>
      <c r="INB3" s="703"/>
      <c r="INC3" s="703"/>
      <c r="IND3" s="703"/>
      <c r="INE3" s="703"/>
      <c r="INF3" s="703"/>
      <c r="ING3" s="703"/>
      <c r="INH3" s="703"/>
      <c r="INI3" s="703"/>
      <c r="INJ3" s="703"/>
      <c r="INK3" s="703"/>
      <c r="INL3" s="703"/>
      <c r="INM3" s="703"/>
      <c r="INN3" s="703"/>
      <c r="INO3" s="703"/>
      <c r="INP3" s="703"/>
      <c r="INQ3" s="703"/>
      <c r="INR3" s="703"/>
      <c r="INS3" s="703"/>
      <c r="INT3" s="703"/>
      <c r="INU3" s="703"/>
      <c r="INV3" s="703"/>
      <c r="INW3" s="703"/>
      <c r="INX3" s="703"/>
      <c r="INY3" s="703"/>
      <c r="INZ3" s="703"/>
      <c r="IOA3" s="703"/>
      <c r="IOB3" s="703"/>
      <c r="IOC3" s="703"/>
      <c r="IOD3" s="703"/>
      <c r="IOE3" s="703"/>
      <c r="IOF3" s="703"/>
      <c r="IOG3" s="703"/>
      <c r="IOH3" s="703"/>
      <c r="IOI3" s="703"/>
      <c r="IOJ3" s="703"/>
      <c r="IOK3" s="703"/>
      <c r="IOL3" s="703"/>
      <c r="IOM3" s="703"/>
      <c r="ION3" s="703"/>
      <c r="IOO3" s="703"/>
      <c r="IOP3" s="703"/>
      <c r="IOQ3" s="703"/>
      <c r="IOR3" s="703"/>
      <c r="IOS3" s="703"/>
      <c r="IOT3" s="703"/>
      <c r="IOU3" s="703"/>
      <c r="IOV3" s="703"/>
      <c r="IOW3" s="703"/>
      <c r="IOX3" s="703"/>
      <c r="IOY3" s="703"/>
      <c r="IOZ3" s="703"/>
      <c r="IPA3" s="703"/>
      <c r="IPB3" s="703"/>
      <c r="IPC3" s="703"/>
      <c r="IPD3" s="703"/>
      <c r="IPE3" s="703"/>
      <c r="IPF3" s="703"/>
      <c r="IPG3" s="703"/>
      <c r="IPH3" s="703"/>
      <c r="IPI3" s="703"/>
      <c r="IPJ3" s="703"/>
      <c r="IPK3" s="703"/>
      <c r="IPL3" s="703"/>
      <c r="IPM3" s="703"/>
      <c r="IPN3" s="703"/>
      <c r="IPO3" s="703"/>
      <c r="IPP3" s="703"/>
      <c r="IPQ3" s="703"/>
      <c r="IPR3" s="703"/>
      <c r="IPS3" s="703"/>
      <c r="IPT3" s="703"/>
      <c r="IPU3" s="703"/>
      <c r="IPV3" s="703"/>
      <c r="IPW3" s="703"/>
      <c r="IPX3" s="703"/>
      <c r="IPY3" s="703"/>
      <c r="IPZ3" s="703"/>
      <c r="IQA3" s="703"/>
      <c r="IQB3" s="703"/>
      <c r="IQC3" s="703"/>
      <c r="IQD3" s="703"/>
      <c r="IQE3" s="703"/>
      <c r="IQF3" s="703"/>
      <c r="IQG3" s="703"/>
      <c r="IQH3" s="703"/>
      <c r="IQI3" s="703"/>
      <c r="IQJ3" s="703"/>
      <c r="IQK3" s="703"/>
      <c r="IQL3" s="703"/>
      <c r="IQM3" s="703"/>
      <c r="IQN3" s="703"/>
      <c r="IQO3" s="703"/>
      <c r="IQP3" s="703"/>
      <c r="IQQ3" s="703"/>
      <c r="IQR3" s="703"/>
      <c r="IQS3" s="703"/>
      <c r="IQT3" s="703"/>
      <c r="IQU3" s="703"/>
      <c r="IQV3" s="703"/>
      <c r="IQW3" s="703"/>
      <c r="IQX3" s="703"/>
      <c r="IQY3" s="703"/>
      <c r="IQZ3" s="703"/>
      <c r="IRA3" s="703"/>
      <c r="IRB3" s="703"/>
      <c r="IRC3" s="703"/>
      <c r="IRD3" s="703"/>
      <c r="IRE3" s="703"/>
      <c r="IRF3" s="703"/>
      <c r="IRG3" s="703"/>
      <c r="IRH3" s="703"/>
      <c r="IRI3" s="703"/>
      <c r="IRJ3" s="703"/>
      <c r="IRK3" s="703"/>
      <c r="IRL3" s="703"/>
      <c r="IRM3" s="703"/>
      <c r="IRN3" s="703"/>
      <c r="IRO3" s="703"/>
      <c r="IRP3" s="703"/>
      <c r="IRQ3" s="703"/>
      <c r="IRR3" s="703"/>
      <c r="IRS3" s="703"/>
      <c r="IRT3" s="703"/>
      <c r="IRU3" s="703"/>
      <c r="IRV3" s="703"/>
      <c r="IRW3" s="703"/>
      <c r="IRX3" s="703"/>
      <c r="IRY3" s="703"/>
      <c r="IRZ3" s="703"/>
      <c r="ISA3" s="703"/>
      <c r="ISB3" s="703"/>
      <c r="ISC3" s="703"/>
      <c r="ISD3" s="703"/>
      <c r="ISE3" s="703"/>
      <c r="ISF3" s="703"/>
      <c r="ISG3" s="703"/>
      <c r="ISH3" s="703"/>
      <c r="ISI3" s="703"/>
      <c r="ISJ3" s="703"/>
      <c r="ISK3" s="703"/>
      <c r="ISL3" s="703"/>
      <c r="ISM3" s="703"/>
      <c r="ISN3" s="703"/>
      <c r="ISO3" s="703"/>
      <c r="ISP3" s="703"/>
      <c r="ISQ3" s="703"/>
      <c r="ISR3" s="703"/>
      <c r="ISS3" s="703"/>
      <c r="IST3" s="703"/>
      <c r="ISU3" s="703"/>
      <c r="ISV3" s="703"/>
      <c r="ISW3" s="703"/>
      <c r="ISX3" s="703"/>
      <c r="ISY3" s="703"/>
      <c r="ISZ3" s="703"/>
      <c r="ITA3" s="703"/>
      <c r="ITB3" s="703"/>
      <c r="ITC3" s="703"/>
      <c r="ITD3" s="703"/>
      <c r="ITE3" s="703"/>
      <c r="ITF3" s="703"/>
      <c r="ITG3" s="703"/>
      <c r="ITH3" s="703"/>
      <c r="ITI3" s="703"/>
      <c r="ITJ3" s="703"/>
      <c r="ITK3" s="703"/>
      <c r="ITL3" s="703"/>
      <c r="ITM3" s="703"/>
      <c r="ITN3" s="703"/>
      <c r="ITO3" s="703"/>
      <c r="ITP3" s="703"/>
      <c r="ITQ3" s="703"/>
      <c r="ITR3" s="703"/>
      <c r="ITS3" s="703"/>
      <c r="ITT3" s="703"/>
      <c r="ITU3" s="703"/>
      <c r="ITV3" s="703"/>
      <c r="ITW3" s="703"/>
      <c r="ITX3" s="703"/>
      <c r="ITY3" s="703"/>
      <c r="ITZ3" s="703"/>
      <c r="IUA3" s="703"/>
      <c r="IUB3" s="703"/>
      <c r="IUC3" s="703"/>
      <c r="IUD3" s="703"/>
      <c r="IUE3" s="703"/>
      <c r="IUF3" s="703"/>
      <c r="IUG3" s="703"/>
      <c r="IUH3" s="703"/>
      <c r="IUI3" s="703"/>
      <c r="IUJ3" s="703"/>
      <c r="IUK3" s="703"/>
      <c r="IUL3" s="703"/>
      <c r="IUM3" s="703"/>
      <c r="IUN3" s="703"/>
      <c r="IUO3" s="703"/>
      <c r="IUP3" s="703"/>
      <c r="IUQ3" s="703"/>
      <c r="IUR3" s="703"/>
      <c r="IUS3" s="703"/>
      <c r="IUT3" s="703"/>
      <c r="IUU3" s="703"/>
      <c r="IUV3" s="703"/>
      <c r="IUW3" s="703"/>
      <c r="IUX3" s="703"/>
      <c r="IUY3" s="703"/>
      <c r="IUZ3" s="703"/>
      <c r="IVA3" s="703"/>
      <c r="IVB3" s="703"/>
      <c r="IVC3" s="703"/>
      <c r="IVD3" s="703"/>
      <c r="IVE3" s="703"/>
      <c r="IVF3" s="703"/>
      <c r="IVG3" s="703"/>
      <c r="IVH3" s="703"/>
      <c r="IVI3" s="703"/>
      <c r="IVJ3" s="703"/>
      <c r="IVK3" s="703"/>
      <c r="IVL3" s="703"/>
      <c r="IVM3" s="703"/>
      <c r="IVN3" s="703"/>
      <c r="IVO3" s="703"/>
      <c r="IVP3" s="703"/>
      <c r="IVQ3" s="703"/>
      <c r="IVR3" s="703"/>
      <c r="IVS3" s="703"/>
      <c r="IVT3" s="703"/>
      <c r="IVU3" s="703"/>
      <c r="IVV3" s="703"/>
      <c r="IVW3" s="703"/>
      <c r="IVX3" s="703"/>
      <c r="IVY3" s="703"/>
      <c r="IVZ3" s="703"/>
      <c r="IWA3" s="703"/>
      <c r="IWB3" s="703"/>
      <c r="IWC3" s="703"/>
      <c r="IWD3" s="703"/>
      <c r="IWE3" s="703"/>
      <c r="IWF3" s="703"/>
      <c r="IWG3" s="703"/>
      <c r="IWH3" s="703"/>
      <c r="IWI3" s="703"/>
      <c r="IWJ3" s="703"/>
      <c r="IWK3" s="703"/>
      <c r="IWL3" s="703"/>
      <c r="IWM3" s="703"/>
      <c r="IWN3" s="703"/>
      <c r="IWO3" s="703"/>
      <c r="IWP3" s="703"/>
      <c r="IWQ3" s="703"/>
      <c r="IWR3" s="703"/>
      <c r="IWS3" s="703"/>
      <c r="IWT3" s="703"/>
      <c r="IWU3" s="703"/>
      <c r="IWV3" s="703"/>
      <c r="IWW3" s="703"/>
      <c r="IWX3" s="703"/>
      <c r="IWY3" s="703"/>
      <c r="IWZ3" s="703"/>
      <c r="IXA3" s="703"/>
      <c r="IXB3" s="703"/>
      <c r="IXC3" s="703"/>
      <c r="IXD3" s="703"/>
      <c r="IXE3" s="703"/>
      <c r="IXF3" s="703"/>
      <c r="IXG3" s="703"/>
      <c r="IXH3" s="703"/>
      <c r="IXI3" s="703"/>
      <c r="IXJ3" s="703"/>
      <c r="IXK3" s="703"/>
      <c r="IXL3" s="703"/>
      <c r="IXM3" s="703"/>
      <c r="IXN3" s="703"/>
      <c r="IXO3" s="703"/>
      <c r="IXP3" s="703"/>
      <c r="IXQ3" s="703"/>
      <c r="IXR3" s="703"/>
      <c r="IXS3" s="703"/>
      <c r="IXT3" s="703"/>
      <c r="IXU3" s="703"/>
      <c r="IXV3" s="703"/>
      <c r="IXW3" s="703"/>
      <c r="IXX3" s="703"/>
      <c r="IXY3" s="703"/>
      <c r="IXZ3" s="703"/>
      <c r="IYA3" s="703"/>
      <c r="IYB3" s="703"/>
      <c r="IYC3" s="703"/>
      <c r="IYD3" s="703"/>
      <c r="IYE3" s="703"/>
      <c r="IYF3" s="703"/>
      <c r="IYG3" s="703"/>
      <c r="IYH3" s="703"/>
      <c r="IYI3" s="703"/>
      <c r="IYJ3" s="703"/>
      <c r="IYK3" s="703"/>
      <c r="IYL3" s="703"/>
      <c r="IYM3" s="703"/>
      <c r="IYN3" s="703"/>
      <c r="IYO3" s="703"/>
      <c r="IYP3" s="703"/>
      <c r="IYQ3" s="703"/>
      <c r="IYR3" s="703"/>
      <c r="IYS3" s="703"/>
      <c r="IYT3" s="703"/>
      <c r="IYU3" s="703"/>
      <c r="IYV3" s="703"/>
      <c r="IYW3" s="703"/>
      <c r="IYX3" s="703"/>
      <c r="IYY3" s="703"/>
      <c r="IYZ3" s="703"/>
      <c r="IZA3" s="703"/>
      <c r="IZB3" s="703"/>
      <c r="IZC3" s="703"/>
      <c r="IZD3" s="703"/>
      <c r="IZE3" s="703"/>
      <c r="IZF3" s="703"/>
      <c r="IZG3" s="703"/>
      <c r="IZH3" s="703"/>
      <c r="IZI3" s="703"/>
      <c r="IZJ3" s="703"/>
      <c r="IZK3" s="703"/>
      <c r="IZL3" s="703"/>
      <c r="IZM3" s="703"/>
      <c r="IZN3" s="703"/>
      <c r="IZO3" s="703"/>
      <c r="IZP3" s="703"/>
      <c r="IZQ3" s="703"/>
      <c r="IZR3" s="703"/>
      <c r="IZS3" s="703"/>
      <c r="IZT3" s="703"/>
      <c r="IZU3" s="703"/>
      <c r="IZV3" s="703"/>
      <c r="IZW3" s="703"/>
      <c r="IZX3" s="703"/>
      <c r="IZY3" s="703"/>
      <c r="IZZ3" s="703"/>
      <c r="JAA3" s="703"/>
      <c r="JAB3" s="703"/>
      <c r="JAC3" s="703"/>
      <c r="JAD3" s="703"/>
      <c r="JAE3" s="703"/>
      <c r="JAF3" s="703"/>
      <c r="JAG3" s="703"/>
      <c r="JAH3" s="703"/>
      <c r="JAI3" s="703"/>
      <c r="JAJ3" s="703"/>
      <c r="JAK3" s="703"/>
      <c r="JAL3" s="703"/>
      <c r="JAM3" s="703"/>
      <c r="JAN3" s="703"/>
      <c r="JAO3" s="703"/>
      <c r="JAP3" s="703"/>
      <c r="JAQ3" s="703"/>
      <c r="JAR3" s="703"/>
      <c r="JAS3" s="703"/>
      <c r="JAT3" s="703"/>
      <c r="JAU3" s="703"/>
      <c r="JAV3" s="703"/>
      <c r="JAW3" s="703"/>
      <c r="JAX3" s="703"/>
      <c r="JAY3" s="703"/>
      <c r="JAZ3" s="703"/>
      <c r="JBA3" s="703"/>
      <c r="JBB3" s="703"/>
      <c r="JBC3" s="703"/>
      <c r="JBD3" s="703"/>
      <c r="JBE3" s="703"/>
      <c r="JBF3" s="703"/>
      <c r="JBG3" s="703"/>
      <c r="JBH3" s="703"/>
      <c r="JBI3" s="703"/>
      <c r="JBJ3" s="703"/>
      <c r="JBK3" s="703"/>
      <c r="JBL3" s="703"/>
      <c r="JBM3" s="703"/>
      <c r="JBN3" s="703"/>
      <c r="JBO3" s="703"/>
      <c r="JBP3" s="703"/>
      <c r="JBQ3" s="703"/>
      <c r="JBR3" s="703"/>
      <c r="JBS3" s="703"/>
      <c r="JBT3" s="703"/>
      <c r="JBU3" s="703"/>
      <c r="JBV3" s="703"/>
      <c r="JBW3" s="703"/>
      <c r="JBX3" s="703"/>
      <c r="JBY3" s="703"/>
      <c r="JBZ3" s="703"/>
      <c r="JCA3" s="703"/>
      <c r="JCB3" s="703"/>
      <c r="JCC3" s="703"/>
      <c r="JCD3" s="703"/>
      <c r="JCE3" s="703"/>
      <c r="JCF3" s="703"/>
      <c r="JCG3" s="703"/>
      <c r="JCH3" s="703"/>
      <c r="JCI3" s="703"/>
      <c r="JCJ3" s="703"/>
      <c r="JCK3" s="703"/>
      <c r="JCL3" s="703"/>
      <c r="JCM3" s="703"/>
      <c r="JCN3" s="703"/>
      <c r="JCO3" s="703"/>
      <c r="JCP3" s="703"/>
      <c r="JCQ3" s="703"/>
      <c r="JCR3" s="703"/>
      <c r="JCS3" s="703"/>
      <c r="JCT3" s="703"/>
      <c r="JCU3" s="703"/>
      <c r="JCV3" s="703"/>
      <c r="JCW3" s="703"/>
      <c r="JCX3" s="703"/>
      <c r="JCY3" s="703"/>
      <c r="JCZ3" s="703"/>
      <c r="JDA3" s="703"/>
      <c r="JDB3" s="703"/>
      <c r="JDC3" s="703"/>
      <c r="JDD3" s="703"/>
      <c r="JDE3" s="703"/>
      <c r="JDF3" s="703"/>
      <c r="JDG3" s="703"/>
      <c r="JDH3" s="703"/>
      <c r="JDI3" s="703"/>
      <c r="JDJ3" s="703"/>
      <c r="JDK3" s="703"/>
      <c r="JDL3" s="703"/>
      <c r="JDM3" s="703"/>
      <c r="JDN3" s="703"/>
      <c r="JDO3" s="703"/>
      <c r="JDP3" s="703"/>
      <c r="JDQ3" s="703"/>
      <c r="JDR3" s="703"/>
      <c r="JDS3" s="703"/>
      <c r="JDT3" s="703"/>
      <c r="JDU3" s="703"/>
      <c r="JDV3" s="703"/>
      <c r="JDW3" s="703"/>
      <c r="JDX3" s="703"/>
      <c r="JDY3" s="703"/>
      <c r="JDZ3" s="703"/>
      <c r="JEA3" s="703"/>
      <c r="JEB3" s="703"/>
      <c r="JEC3" s="703"/>
      <c r="JED3" s="703"/>
      <c r="JEE3" s="703"/>
      <c r="JEF3" s="703"/>
      <c r="JEG3" s="703"/>
      <c r="JEH3" s="703"/>
      <c r="JEI3" s="703"/>
      <c r="JEJ3" s="703"/>
      <c r="JEK3" s="703"/>
      <c r="JEL3" s="703"/>
      <c r="JEM3" s="703"/>
      <c r="JEN3" s="703"/>
      <c r="JEO3" s="703"/>
      <c r="JEP3" s="703"/>
      <c r="JEQ3" s="703"/>
      <c r="JER3" s="703"/>
      <c r="JES3" s="703"/>
      <c r="JET3" s="703"/>
      <c r="JEU3" s="703"/>
      <c r="JEV3" s="703"/>
      <c r="JEW3" s="703"/>
      <c r="JEX3" s="703"/>
      <c r="JEY3" s="703"/>
      <c r="JEZ3" s="703"/>
      <c r="JFA3" s="703"/>
      <c r="JFB3" s="703"/>
      <c r="JFC3" s="703"/>
      <c r="JFD3" s="703"/>
      <c r="JFE3" s="703"/>
      <c r="JFF3" s="703"/>
      <c r="JFG3" s="703"/>
      <c r="JFH3" s="703"/>
      <c r="JFI3" s="703"/>
      <c r="JFJ3" s="703"/>
      <c r="JFK3" s="703"/>
      <c r="JFL3" s="703"/>
      <c r="JFM3" s="703"/>
      <c r="JFN3" s="703"/>
      <c r="JFO3" s="703"/>
      <c r="JFP3" s="703"/>
      <c r="JFQ3" s="703"/>
      <c r="JFR3" s="703"/>
      <c r="JFS3" s="703"/>
      <c r="JFT3" s="703"/>
      <c r="JFU3" s="703"/>
      <c r="JFV3" s="703"/>
      <c r="JFW3" s="703"/>
      <c r="JFX3" s="703"/>
      <c r="JFY3" s="703"/>
      <c r="JFZ3" s="703"/>
      <c r="JGA3" s="703"/>
      <c r="JGB3" s="703"/>
      <c r="JGC3" s="703"/>
      <c r="JGD3" s="703"/>
      <c r="JGE3" s="703"/>
      <c r="JGF3" s="703"/>
      <c r="JGG3" s="703"/>
      <c r="JGH3" s="703"/>
      <c r="JGI3" s="703"/>
      <c r="JGJ3" s="703"/>
      <c r="JGK3" s="703"/>
      <c r="JGL3" s="703"/>
      <c r="JGM3" s="703"/>
      <c r="JGN3" s="703"/>
      <c r="JGO3" s="703"/>
      <c r="JGP3" s="703"/>
      <c r="JGQ3" s="703"/>
      <c r="JGR3" s="703"/>
      <c r="JGS3" s="703"/>
      <c r="JGT3" s="703"/>
      <c r="JGU3" s="703"/>
      <c r="JGV3" s="703"/>
      <c r="JGW3" s="703"/>
      <c r="JGX3" s="703"/>
      <c r="JGY3" s="703"/>
      <c r="JGZ3" s="703"/>
      <c r="JHA3" s="703"/>
      <c r="JHB3" s="703"/>
      <c r="JHC3" s="703"/>
      <c r="JHD3" s="703"/>
      <c r="JHE3" s="703"/>
      <c r="JHF3" s="703"/>
      <c r="JHG3" s="703"/>
      <c r="JHH3" s="703"/>
      <c r="JHI3" s="703"/>
      <c r="JHJ3" s="703"/>
      <c r="JHK3" s="703"/>
      <c r="JHL3" s="703"/>
      <c r="JHM3" s="703"/>
      <c r="JHN3" s="703"/>
      <c r="JHO3" s="703"/>
      <c r="JHP3" s="703"/>
      <c r="JHQ3" s="703"/>
      <c r="JHR3" s="703"/>
      <c r="JHS3" s="703"/>
      <c r="JHT3" s="703"/>
      <c r="JHU3" s="703"/>
      <c r="JHV3" s="703"/>
      <c r="JHW3" s="703"/>
      <c r="JHX3" s="703"/>
      <c r="JHY3" s="703"/>
      <c r="JHZ3" s="703"/>
      <c r="JIA3" s="703"/>
      <c r="JIB3" s="703"/>
      <c r="JIC3" s="703"/>
      <c r="JID3" s="703"/>
      <c r="JIE3" s="703"/>
      <c r="JIF3" s="703"/>
      <c r="JIG3" s="703"/>
      <c r="JIH3" s="703"/>
      <c r="JII3" s="703"/>
      <c r="JIJ3" s="703"/>
      <c r="JIK3" s="703"/>
      <c r="JIL3" s="703"/>
      <c r="JIM3" s="703"/>
      <c r="JIN3" s="703"/>
      <c r="JIO3" s="703"/>
      <c r="JIP3" s="703"/>
      <c r="JIQ3" s="703"/>
      <c r="JIR3" s="703"/>
      <c r="JIS3" s="703"/>
      <c r="JIT3" s="703"/>
      <c r="JIU3" s="703"/>
      <c r="JIV3" s="703"/>
      <c r="JIW3" s="703"/>
      <c r="JIX3" s="703"/>
      <c r="JIY3" s="703"/>
      <c r="JIZ3" s="703"/>
      <c r="JJA3" s="703"/>
      <c r="JJB3" s="703"/>
      <c r="JJC3" s="703"/>
      <c r="JJD3" s="703"/>
      <c r="JJE3" s="703"/>
      <c r="JJF3" s="703"/>
      <c r="JJG3" s="703"/>
      <c r="JJH3" s="703"/>
      <c r="JJI3" s="703"/>
      <c r="JJJ3" s="703"/>
      <c r="JJK3" s="703"/>
      <c r="JJL3" s="703"/>
      <c r="JJM3" s="703"/>
      <c r="JJN3" s="703"/>
      <c r="JJO3" s="703"/>
      <c r="JJP3" s="703"/>
      <c r="JJQ3" s="703"/>
      <c r="JJR3" s="703"/>
      <c r="JJS3" s="703"/>
      <c r="JJT3" s="703"/>
      <c r="JJU3" s="703"/>
      <c r="JJV3" s="703"/>
      <c r="JJW3" s="703"/>
      <c r="JJX3" s="703"/>
      <c r="JJY3" s="703"/>
      <c r="JJZ3" s="703"/>
      <c r="JKA3" s="703"/>
      <c r="JKB3" s="703"/>
      <c r="JKC3" s="703"/>
      <c r="JKD3" s="703"/>
      <c r="JKE3" s="703"/>
      <c r="JKF3" s="703"/>
      <c r="JKG3" s="703"/>
      <c r="JKH3" s="703"/>
      <c r="JKI3" s="703"/>
      <c r="JKJ3" s="703"/>
      <c r="JKK3" s="703"/>
      <c r="JKL3" s="703"/>
      <c r="JKM3" s="703"/>
      <c r="JKN3" s="703"/>
      <c r="JKO3" s="703"/>
      <c r="JKP3" s="703"/>
      <c r="JKQ3" s="703"/>
      <c r="JKR3" s="703"/>
      <c r="JKS3" s="703"/>
      <c r="JKT3" s="703"/>
      <c r="JKU3" s="703"/>
      <c r="JKV3" s="703"/>
      <c r="JKW3" s="703"/>
      <c r="JKX3" s="703"/>
      <c r="JKY3" s="703"/>
      <c r="JKZ3" s="703"/>
      <c r="JLA3" s="703"/>
      <c r="JLB3" s="703"/>
      <c r="JLC3" s="703"/>
      <c r="JLD3" s="703"/>
      <c r="JLE3" s="703"/>
      <c r="JLF3" s="703"/>
      <c r="JLG3" s="703"/>
      <c r="JLH3" s="703"/>
      <c r="JLI3" s="703"/>
      <c r="JLJ3" s="703"/>
      <c r="JLK3" s="703"/>
      <c r="JLL3" s="703"/>
      <c r="JLM3" s="703"/>
      <c r="JLN3" s="703"/>
      <c r="JLO3" s="703"/>
      <c r="JLP3" s="703"/>
      <c r="JLQ3" s="703"/>
      <c r="JLR3" s="703"/>
      <c r="JLS3" s="703"/>
      <c r="JLT3" s="703"/>
      <c r="JLU3" s="703"/>
      <c r="JLV3" s="703"/>
      <c r="JLW3" s="703"/>
      <c r="JLX3" s="703"/>
      <c r="JLY3" s="703"/>
      <c r="JLZ3" s="703"/>
      <c r="JMA3" s="703"/>
      <c r="JMB3" s="703"/>
      <c r="JMC3" s="703"/>
      <c r="JMD3" s="703"/>
      <c r="JME3" s="703"/>
      <c r="JMF3" s="703"/>
      <c r="JMG3" s="703"/>
      <c r="JMH3" s="703"/>
      <c r="JMI3" s="703"/>
      <c r="JMJ3" s="703"/>
      <c r="JMK3" s="703"/>
      <c r="JML3" s="703"/>
      <c r="JMM3" s="703"/>
      <c r="JMN3" s="703"/>
      <c r="JMO3" s="703"/>
      <c r="JMP3" s="703"/>
      <c r="JMQ3" s="703"/>
      <c r="JMR3" s="703"/>
      <c r="JMS3" s="703"/>
      <c r="JMT3" s="703"/>
      <c r="JMU3" s="703"/>
      <c r="JMV3" s="703"/>
      <c r="JMW3" s="703"/>
      <c r="JMX3" s="703"/>
      <c r="JMY3" s="703"/>
      <c r="JMZ3" s="703"/>
      <c r="JNA3" s="703"/>
      <c r="JNB3" s="703"/>
      <c r="JNC3" s="703"/>
      <c r="JND3" s="703"/>
      <c r="JNE3" s="703"/>
      <c r="JNF3" s="703"/>
      <c r="JNG3" s="703"/>
      <c r="JNH3" s="703"/>
      <c r="JNI3" s="703"/>
      <c r="JNJ3" s="703"/>
      <c r="JNK3" s="703"/>
      <c r="JNL3" s="703"/>
      <c r="JNM3" s="703"/>
      <c r="JNN3" s="703"/>
      <c r="JNO3" s="703"/>
      <c r="JNP3" s="703"/>
      <c r="JNQ3" s="703"/>
      <c r="JNR3" s="703"/>
      <c r="JNS3" s="703"/>
      <c r="JNT3" s="703"/>
      <c r="JNU3" s="703"/>
      <c r="JNV3" s="703"/>
      <c r="JNW3" s="703"/>
      <c r="JNX3" s="703"/>
      <c r="JNY3" s="703"/>
      <c r="JNZ3" s="703"/>
      <c r="JOA3" s="703"/>
      <c r="JOB3" s="703"/>
      <c r="JOC3" s="703"/>
      <c r="JOD3" s="703"/>
      <c r="JOE3" s="703"/>
      <c r="JOF3" s="703"/>
      <c r="JOG3" s="703"/>
      <c r="JOH3" s="703"/>
      <c r="JOI3" s="703"/>
      <c r="JOJ3" s="703"/>
      <c r="JOK3" s="703"/>
      <c r="JOL3" s="703"/>
      <c r="JOM3" s="703"/>
      <c r="JON3" s="703"/>
      <c r="JOO3" s="703"/>
      <c r="JOP3" s="703"/>
      <c r="JOQ3" s="703"/>
      <c r="JOR3" s="703"/>
      <c r="JOS3" s="703"/>
      <c r="JOT3" s="703"/>
      <c r="JOU3" s="703"/>
      <c r="JOV3" s="703"/>
      <c r="JOW3" s="703"/>
      <c r="JOX3" s="703"/>
      <c r="JOY3" s="703"/>
      <c r="JOZ3" s="703"/>
      <c r="JPA3" s="703"/>
      <c r="JPB3" s="703"/>
      <c r="JPC3" s="703"/>
      <c r="JPD3" s="703"/>
      <c r="JPE3" s="703"/>
      <c r="JPF3" s="703"/>
      <c r="JPG3" s="703"/>
      <c r="JPH3" s="703"/>
      <c r="JPI3" s="703"/>
      <c r="JPJ3" s="703"/>
      <c r="JPK3" s="703"/>
      <c r="JPL3" s="703"/>
      <c r="JPM3" s="703"/>
      <c r="JPN3" s="703"/>
      <c r="JPO3" s="703"/>
      <c r="JPP3" s="703"/>
      <c r="JPQ3" s="703"/>
      <c r="JPR3" s="703"/>
      <c r="JPS3" s="703"/>
      <c r="JPT3" s="703"/>
      <c r="JPU3" s="703"/>
      <c r="JPV3" s="703"/>
      <c r="JPW3" s="703"/>
      <c r="JPX3" s="703"/>
      <c r="JPY3" s="703"/>
      <c r="JPZ3" s="703"/>
      <c r="JQA3" s="703"/>
      <c r="JQB3" s="703"/>
      <c r="JQC3" s="703"/>
      <c r="JQD3" s="703"/>
      <c r="JQE3" s="703"/>
      <c r="JQF3" s="703"/>
      <c r="JQG3" s="703"/>
      <c r="JQH3" s="703"/>
      <c r="JQI3" s="703"/>
      <c r="JQJ3" s="703"/>
      <c r="JQK3" s="703"/>
      <c r="JQL3" s="703"/>
      <c r="JQM3" s="703"/>
      <c r="JQN3" s="703"/>
      <c r="JQO3" s="703"/>
      <c r="JQP3" s="703"/>
      <c r="JQQ3" s="703"/>
      <c r="JQR3" s="703"/>
      <c r="JQS3" s="703"/>
      <c r="JQT3" s="703"/>
      <c r="JQU3" s="703"/>
      <c r="JQV3" s="703"/>
      <c r="JQW3" s="703"/>
      <c r="JQX3" s="703"/>
      <c r="JQY3" s="703"/>
      <c r="JQZ3" s="703"/>
      <c r="JRA3" s="703"/>
      <c r="JRB3" s="703"/>
      <c r="JRC3" s="703"/>
      <c r="JRD3" s="703"/>
      <c r="JRE3" s="703"/>
      <c r="JRF3" s="703"/>
      <c r="JRG3" s="703"/>
      <c r="JRH3" s="703"/>
      <c r="JRI3" s="703"/>
      <c r="JRJ3" s="703"/>
      <c r="JRK3" s="703"/>
      <c r="JRL3" s="703"/>
      <c r="JRM3" s="703"/>
      <c r="JRN3" s="703"/>
      <c r="JRO3" s="703"/>
      <c r="JRP3" s="703"/>
      <c r="JRQ3" s="703"/>
      <c r="JRR3" s="703"/>
      <c r="JRS3" s="703"/>
      <c r="JRT3" s="703"/>
      <c r="JRU3" s="703"/>
      <c r="JRV3" s="703"/>
      <c r="JRW3" s="703"/>
      <c r="JRX3" s="703"/>
      <c r="JRY3" s="703"/>
      <c r="JRZ3" s="703"/>
      <c r="JSA3" s="703"/>
      <c r="JSB3" s="703"/>
      <c r="JSC3" s="703"/>
      <c r="JSD3" s="703"/>
      <c r="JSE3" s="703"/>
      <c r="JSF3" s="703"/>
      <c r="JSG3" s="703"/>
      <c r="JSH3" s="703"/>
      <c r="JSI3" s="703"/>
      <c r="JSJ3" s="703"/>
      <c r="JSK3" s="703"/>
      <c r="JSL3" s="703"/>
      <c r="JSM3" s="703"/>
      <c r="JSN3" s="703"/>
      <c r="JSO3" s="703"/>
      <c r="JSP3" s="703"/>
      <c r="JSQ3" s="703"/>
      <c r="JSR3" s="703"/>
      <c r="JSS3" s="703"/>
      <c r="JST3" s="703"/>
      <c r="JSU3" s="703"/>
      <c r="JSV3" s="703"/>
      <c r="JSW3" s="703"/>
      <c r="JSX3" s="703"/>
      <c r="JSY3" s="703"/>
      <c r="JSZ3" s="703"/>
      <c r="JTA3" s="703"/>
      <c r="JTB3" s="703"/>
      <c r="JTC3" s="703"/>
      <c r="JTD3" s="703"/>
      <c r="JTE3" s="703"/>
      <c r="JTF3" s="703"/>
      <c r="JTG3" s="703"/>
      <c r="JTH3" s="703"/>
      <c r="JTI3" s="703"/>
      <c r="JTJ3" s="703"/>
      <c r="JTK3" s="703"/>
      <c r="JTL3" s="703"/>
      <c r="JTM3" s="703"/>
      <c r="JTN3" s="703"/>
      <c r="JTO3" s="703"/>
      <c r="JTP3" s="703"/>
      <c r="JTQ3" s="703"/>
      <c r="JTR3" s="703"/>
      <c r="JTS3" s="703"/>
      <c r="JTT3" s="703"/>
      <c r="JTU3" s="703"/>
      <c r="JTV3" s="703"/>
      <c r="JTW3" s="703"/>
      <c r="JTX3" s="703"/>
      <c r="JTY3" s="703"/>
      <c r="JTZ3" s="703"/>
      <c r="JUA3" s="703"/>
      <c r="JUB3" s="703"/>
      <c r="JUC3" s="703"/>
      <c r="JUD3" s="703"/>
      <c r="JUE3" s="703"/>
      <c r="JUF3" s="703"/>
      <c r="JUG3" s="703"/>
      <c r="JUH3" s="703"/>
      <c r="JUI3" s="703"/>
      <c r="JUJ3" s="703"/>
      <c r="JUK3" s="703"/>
      <c r="JUL3" s="703"/>
      <c r="JUM3" s="703"/>
      <c r="JUN3" s="703"/>
      <c r="JUO3" s="703"/>
      <c r="JUP3" s="703"/>
      <c r="JUQ3" s="703"/>
      <c r="JUR3" s="703"/>
      <c r="JUS3" s="703"/>
      <c r="JUT3" s="703"/>
      <c r="JUU3" s="703"/>
      <c r="JUV3" s="703"/>
      <c r="JUW3" s="703"/>
      <c r="JUX3" s="703"/>
      <c r="JUY3" s="703"/>
      <c r="JUZ3" s="703"/>
      <c r="JVA3" s="703"/>
      <c r="JVB3" s="703"/>
      <c r="JVC3" s="703"/>
      <c r="JVD3" s="703"/>
      <c r="JVE3" s="703"/>
      <c r="JVF3" s="703"/>
      <c r="JVG3" s="703"/>
      <c r="JVH3" s="703"/>
      <c r="JVI3" s="703"/>
      <c r="JVJ3" s="703"/>
      <c r="JVK3" s="703"/>
      <c r="JVL3" s="703"/>
      <c r="JVM3" s="703"/>
      <c r="JVN3" s="703"/>
      <c r="JVO3" s="703"/>
      <c r="JVP3" s="703"/>
      <c r="JVQ3" s="703"/>
      <c r="JVR3" s="703"/>
      <c r="JVS3" s="703"/>
      <c r="JVT3" s="703"/>
      <c r="JVU3" s="703"/>
      <c r="JVV3" s="703"/>
      <c r="JVW3" s="703"/>
      <c r="JVX3" s="703"/>
      <c r="JVY3" s="703"/>
      <c r="JVZ3" s="703"/>
      <c r="JWA3" s="703"/>
      <c r="JWB3" s="703"/>
      <c r="JWC3" s="703"/>
      <c r="JWD3" s="703"/>
      <c r="JWE3" s="703"/>
      <c r="JWF3" s="703"/>
      <c r="JWG3" s="703"/>
      <c r="JWH3" s="703"/>
      <c r="JWI3" s="703"/>
      <c r="JWJ3" s="703"/>
      <c r="JWK3" s="703"/>
      <c r="JWL3" s="703"/>
      <c r="JWM3" s="703"/>
      <c r="JWN3" s="703"/>
      <c r="JWO3" s="703"/>
      <c r="JWP3" s="703"/>
      <c r="JWQ3" s="703"/>
      <c r="JWR3" s="703"/>
      <c r="JWS3" s="703"/>
      <c r="JWT3" s="703"/>
      <c r="JWU3" s="703"/>
      <c r="JWV3" s="703"/>
      <c r="JWW3" s="703"/>
      <c r="JWX3" s="703"/>
      <c r="JWY3" s="703"/>
      <c r="JWZ3" s="703"/>
      <c r="JXA3" s="703"/>
      <c r="JXB3" s="703"/>
      <c r="JXC3" s="703"/>
      <c r="JXD3" s="703"/>
      <c r="JXE3" s="703"/>
      <c r="JXF3" s="703"/>
      <c r="JXG3" s="703"/>
      <c r="JXH3" s="703"/>
      <c r="JXI3" s="703"/>
      <c r="JXJ3" s="703"/>
      <c r="JXK3" s="703"/>
      <c r="JXL3" s="703"/>
      <c r="JXM3" s="703"/>
      <c r="JXN3" s="703"/>
      <c r="JXO3" s="703"/>
      <c r="JXP3" s="703"/>
      <c r="JXQ3" s="703"/>
      <c r="JXR3" s="703"/>
      <c r="JXS3" s="703"/>
      <c r="JXT3" s="703"/>
      <c r="JXU3" s="703"/>
      <c r="JXV3" s="703"/>
      <c r="JXW3" s="703"/>
      <c r="JXX3" s="703"/>
      <c r="JXY3" s="703"/>
      <c r="JXZ3" s="703"/>
      <c r="JYA3" s="703"/>
      <c r="JYB3" s="703"/>
      <c r="JYC3" s="703"/>
      <c r="JYD3" s="703"/>
      <c r="JYE3" s="703"/>
      <c r="JYF3" s="703"/>
      <c r="JYG3" s="703"/>
      <c r="JYH3" s="703"/>
      <c r="JYI3" s="703"/>
      <c r="JYJ3" s="703"/>
      <c r="JYK3" s="703"/>
      <c r="JYL3" s="703"/>
      <c r="JYM3" s="703"/>
      <c r="JYN3" s="703"/>
      <c r="JYO3" s="703"/>
      <c r="JYP3" s="703"/>
      <c r="JYQ3" s="703"/>
      <c r="JYR3" s="703"/>
      <c r="JYS3" s="703"/>
      <c r="JYT3" s="703"/>
      <c r="JYU3" s="703"/>
      <c r="JYV3" s="703"/>
      <c r="JYW3" s="703"/>
      <c r="JYX3" s="703"/>
      <c r="JYY3" s="703"/>
      <c r="JYZ3" s="703"/>
      <c r="JZA3" s="703"/>
      <c r="JZB3" s="703"/>
      <c r="JZC3" s="703"/>
      <c r="JZD3" s="703"/>
      <c r="JZE3" s="703"/>
      <c r="JZF3" s="703"/>
      <c r="JZG3" s="703"/>
      <c r="JZH3" s="703"/>
      <c r="JZI3" s="703"/>
      <c r="JZJ3" s="703"/>
      <c r="JZK3" s="703"/>
      <c r="JZL3" s="703"/>
      <c r="JZM3" s="703"/>
      <c r="JZN3" s="703"/>
      <c r="JZO3" s="703"/>
      <c r="JZP3" s="703"/>
      <c r="JZQ3" s="703"/>
      <c r="JZR3" s="703"/>
      <c r="JZS3" s="703"/>
      <c r="JZT3" s="703"/>
      <c r="JZU3" s="703"/>
      <c r="JZV3" s="703"/>
      <c r="JZW3" s="703"/>
      <c r="JZX3" s="703"/>
      <c r="JZY3" s="703"/>
      <c r="JZZ3" s="703"/>
      <c r="KAA3" s="703"/>
      <c r="KAB3" s="703"/>
      <c r="KAC3" s="703"/>
      <c r="KAD3" s="703"/>
      <c r="KAE3" s="703"/>
      <c r="KAF3" s="703"/>
      <c r="KAG3" s="703"/>
      <c r="KAH3" s="703"/>
      <c r="KAI3" s="703"/>
      <c r="KAJ3" s="703"/>
      <c r="KAK3" s="703"/>
      <c r="KAL3" s="703"/>
      <c r="KAM3" s="703"/>
      <c r="KAN3" s="703"/>
      <c r="KAO3" s="703"/>
      <c r="KAP3" s="703"/>
      <c r="KAQ3" s="703"/>
      <c r="KAR3" s="703"/>
      <c r="KAS3" s="703"/>
      <c r="KAT3" s="703"/>
      <c r="KAU3" s="703"/>
      <c r="KAV3" s="703"/>
      <c r="KAW3" s="703"/>
      <c r="KAX3" s="703"/>
      <c r="KAY3" s="703"/>
      <c r="KAZ3" s="703"/>
      <c r="KBA3" s="703"/>
      <c r="KBB3" s="703"/>
      <c r="KBC3" s="703"/>
      <c r="KBD3" s="703"/>
      <c r="KBE3" s="703"/>
      <c r="KBF3" s="703"/>
      <c r="KBG3" s="703"/>
      <c r="KBH3" s="703"/>
      <c r="KBI3" s="703"/>
      <c r="KBJ3" s="703"/>
      <c r="KBK3" s="703"/>
      <c r="KBL3" s="703"/>
      <c r="KBM3" s="703"/>
      <c r="KBN3" s="703"/>
      <c r="KBO3" s="703"/>
      <c r="KBP3" s="703"/>
      <c r="KBQ3" s="703"/>
      <c r="KBR3" s="703"/>
      <c r="KBS3" s="703"/>
      <c r="KBT3" s="703"/>
      <c r="KBU3" s="703"/>
      <c r="KBV3" s="703"/>
      <c r="KBW3" s="703"/>
      <c r="KBX3" s="703"/>
      <c r="KBY3" s="703"/>
      <c r="KBZ3" s="703"/>
      <c r="KCA3" s="703"/>
      <c r="KCB3" s="703"/>
      <c r="KCC3" s="703"/>
      <c r="KCD3" s="703"/>
      <c r="KCE3" s="703"/>
      <c r="KCF3" s="703"/>
      <c r="KCG3" s="703"/>
      <c r="KCH3" s="703"/>
      <c r="KCI3" s="703"/>
      <c r="KCJ3" s="703"/>
      <c r="KCK3" s="703"/>
      <c r="KCL3" s="703"/>
      <c r="KCM3" s="703"/>
      <c r="KCN3" s="703"/>
      <c r="KCO3" s="703"/>
      <c r="KCP3" s="703"/>
      <c r="KCQ3" s="703"/>
      <c r="KCR3" s="703"/>
      <c r="KCS3" s="703"/>
      <c r="KCT3" s="703"/>
      <c r="KCU3" s="703"/>
      <c r="KCV3" s="703"/>
      <c r="KCW3" s="703"/>
      <c r="KCX3" s="703"/>
      <c r="KCY3" s="703"/>
      <c r="KCZ3" s="703"/>
      <c r="KDA3" s="703"/>
      <c r="KDB3" s="703"/>
      <c r="KDC3" s="703"/>
      <c r="KDD3" s="703"/>
      <c r="KDE3" s="703"/>
      <c r="KDF3" s="703"/>
      <c r="KDG3" s="703"/>
      <c r="KDH3" s="703"/>
      <c r="KDI3" s="703"/>
      <c r="KDJ3" s="703"/>
      <c r="KDK3" s="703"/>
      <c r="KDL3" s="703"/>
      <c r="KDM3" s="703"/>
      <c r="KDN3" s="703"/>
      <c r="KDO3" s="703"/>
      <c r="KDP3" s="703"/>
      <c r="KDQ3" s="703"/>
      <c r="KDR3" s="703"/>
      <c r="KDS3" s="703"/>
      <c r="KDT3" s="703"/>
      <c r="KDU3" s="703"/>
      <c r="KDV3" s="703"/>
      <c r="KDW3" s="703"/>
      <c r="KDX3" s="703"/>
      <c r="KDY3" s="703"/>
      <c r="KDZ3" s="703"/>
      <c r="KEA3" s="703"/>
      <c r="KEB3" s="703"/>
      <c r="KEC3" s="703"/>
      <c r="KED3" s="703"/>
      <c r="KEE3" s="703"/>
      <c r="KEF3" s="703"/>
      <c r="KEG3" s="703"/>
      <c r="KEH3" s="703"/>
      <c r="KEI3" s="703"/>
      <c r="KEJ3" s="703"/>
      <c r="KEK3" s="703"/>
      <c r="KEL3" s="703"/>
      <c r="KEM3" s="703"/>
      <c r="KEN3" s="703"/>
      <c r="KEO3" s="703"/>
      <c r="KEP3" s="703"/>
      <c r="KEQ3" s="703"/>
      <c r="KER3" s="703"/>
      <c r="KES3" s="703"/>
      <c r="KET3" s="703"/>
      <c r="KEU3" s="703"/>
      <c r="KEV3" s="703"/>
      <c r="KEW3" s="703"/>
      <c r="KEX3" s="703"/>
      <c r="KEY3" s="703"/>
      <c r="KEZ3" s="703"/>
      <c r="KFA3" s="703"/>
      <c r="KFB3" s="703"/>
      <c r="KFC3" s="703"/>
      <c r="KFD3" s="703"/>
      <c r="KFE3" s="703"/>
      <c r="KFF3" s="703"/>
      <c r="KFG3" s="703"/>
      <c r="KFH3" s="703"/>
      <c r="KFI3" s="703"/>
      <c r="KFJ3" s="703"/>
      <c r="KFK3" s="703"/>
      <c r="KFL3" s="703"/>
      <c r="KFM3" s="703"/>
      <c r="KFN3" s="703"/>
      <c r="KFO3" s="703"/>
      <c r="KFP3" s="703"/>
      <c r="KFQ3" s="703"/>
      <c r="KFR3" s="703"/>
      <c r="KFS3" s="703"/>
      <c r="KFT3" s="703"/>
      <c r="KFU3" s="703"/>
      <c r="KFV3" s="703"/>
      <c r="KFW3" s="703"/>
      <c r="KFX3" s="703"/>
      <c r="KFY3" s="703"/>
      <c r="KFZ3" s="703"/>
      <c r="KGA3" s="703"/>
      <c r="KGB3" s="703"/>
      <c r="KGC3" s="703"/>
      <c r="KGD3" s="703"/>
      <c r="KGE3" s="703"/>
      <c r="KGF3" s="703"/>
      <c r="KGG3" s="703"/>
      <c r="KGH3" s="703"/>
      <c r="KGI3" s="703"/>
      <c r="KGJ3" s="703"/>
      <c r="KGK3" s="703"/>
      <c r="KGL3" s="703"/>
      <c r="KGM3" s="703"/>
      <c r="KGN3" s="703"/>
      <c r="KGO3" s="703"/>
      <c r="KGP3" s="703"/>
      <c r="KGQ3" s="703"/>
      <c r="KGR3" s="703"/>
      <c r="KGS3" s="703"/>
      <c r="KGT3" s="703"/>
      <c r="KGU3" s="703"/>
      <c r="KGV3" s="703"/>
      <c r="KGW3" s="703"/>
      <c r="KGX3" s="703"/>
      <c r="KGY3" s="703"/>
      <c r="KGZ3" s="703"/>
      <c r="KHA3" s="703"/>
      <c r="KHB3" s="703"/>
      <c r="KHC3" s="703"/>
      <c r="KHD3" s="703"/>
      <c r="KHE3" s="703"/>
      <c r="KHF3" s="703"/>
      <c r="KHG3" s="703"/>
      <c r="KHH3" s="703"/>
      <c r="KHI3" s="703"/>
      <c r="KHJ3" s="703"/>
      <c r="KHK3" s="703"/>
      <c r="KHL3" s="703"/>
      <c r="KHM3" s="703"/>
      <c r="KHN3" s="703"/>
      <c r="KHO3" s="703"/>
      <c r="KHP3" s="703"/>
      <c r="KHQ3" s="703"/>
      <c r="KHR3" s="703"/>
      <c r="KHS3" s="703"/>
      <c r="KHT3" s="703"/>
      <c r="KHU3" s="703"/>
      <c r="KHV3" s="703"/>
      <c r="KHW3" s="703"/>
      <c r="KHX3" s="703"/>
      <c r="KHY3" s="703"/>
      <c r="KHZ3" s="703"/>
      <c r="KIA3" s="703"/>
      <c r="KIB3" s="703"/>
      <c r="KIC3" s="703"/>
      <c r="KID3" s="703"/>
      <c r="KIE3" s="703"/>
      <c r="KIF3" s="703"/>
      <c r="KIG3" s="703"/>
      <c r="KIH3" s="703"/>
      <c r="KII3" s="703"/>
      <c r="KIJ3" s="703"/>
      <c r="KIK3" s="703"/>
      <c r="KIL3" s="703"/>
      <c r="KIM3" s="703"/>
      <c r="KIN3" s="703"/>
      <c r="KIO3" s="703"/>
      <c r="KIP3" s="703"/>
      <c r="KIQ3" s="703"/>
      <c r="KIR3" s="703"/>
      <c r="KIS3" s="703"/>
      <c r="KIT3" s="703"/>
      <c r="KIU3" s="703"/>
      <c r="KIV3" s="703"/>
      <c r="KIW3" s="703"/>
      <c r="KIX3" s="703"/>
      <c r="KIY3" s="703"/>
      <c r="KIZ3" s="703"/>
      <c r="KJA3" s="703"/>
      <c r="KJB3" s="703"/>
      <c r="KJC3" s="703"/>
      <c r="KJD3" s="703"/>
      <c r="KJE3" s="703"/>
      <c r="KJF3" s="703"/>
      <c r="KJG3" s="703"/>
      <c r="KJH3" s="703"/>
      <c r="KJI3" s="703"/>
      <c r="KJJ3" s="703"/>
      <c r="KJK3" s="703"/>
      <c r="KJL3" s="703"/>
      <c r="KJM3" s="703"/>
      <c r="KJN3" s="703"/>
      <c r="KJO3" s="703"/>
      <c r="KJP3" s="703"/>
      <c r="KJQ3" s="703"/>
      <c r="KJR3" s="703"/>
      <c r="KJS3" s="703"/>
      <c r="KJT3" s="703"/>
      <c r="KJU3" s="703"/>
      <c r="KJV3" s="703"/>
      <c r="KJW3" s="703"/>
      <c r="KJX3" s="703"/>
      <c r="KJY3" s="703"/>
      <c r="KJZ3" s="703"/>
      <c r="KKA3" s="703"/>
      <c r="KKB3" s="703"/>
      <c r="KKC3" s="703"/>
      <c r="KKD3" s="703"/>
      <c r="KKE3" s="703"/>
      <c r="KKF3" s="703"/>
      <c r="KKG3" s="703"/>
      <c r="KKH3" s="703"/>
      <c r="KKI3" s="703"/>
      <c r="KKJ3" s="703"/>
      <c r="KKK3" s="703"/>
      <c r="KKL3" s="703"/>
      <c r="KKM3" s="703"/>
      <c r="KKN3" s="703"/>
      <c r="KKO3" s="703"/>
      <c r="KKP3" s="703"/>
      <c r="KKQ3" s="703"/>
      <c r="KKR3" s="703"/>
      <c r="KKS3" s="703"/>
      <c r="KKT3" s="703"/>
      <c r="KKU3" s="703"/>
      <c r="KKV3" s="703"/>
      <c r="KKW3" s="703"/>
      <c r="KKX3" s="703"/>
      <c r="KKY3" s="703"/>
      <c r="KKZ3" s="703"/>
      <c r="KLA3" s="703"/>
      <c r="KLB3" s="703"/>
      <c r="KLC3" s="703"/>
      <c r="KLD3" s="703"/>
      <c r="KLE3" s="703"/>
      <c r="KLF3" s="703"/>
      <c r="KLG3" s="703"/>
      <c r="KLH3" s="703"/>
      <c r="KLI3" s="703"/>
      <c r="KLJ3" s="703"/>
      <c r="KLK3" s="703"/>
      <c r="KLL3" s="703"/>
      <c r="KLM3" s="703"/>
      <c r="KLN3" s="703"/>
      <c r="KLO3" s="703"/>
      <c r="KLP3" s="703"/>
      <c r="KLQ3" s="703"/>
      <c r="KLR3" s="703"/>
      <c r="KLS3" s="703"/>
      <c r="KLT3" s="703"/>
      <c r="KLU3" s="703"/>
      <c r="KLV3" s="703"/>
      <c r="KLW3" s="703"/>
      <c r="KLX3" s="703"/>
      <c r="KLY3" s="703"/>
      <c r="KLZ3" s="703"/>
      <c r="KMA3" s="703"/>
      <c r="KMB3" s="703"/>
      <c r="KMC3" s="703"/>
      <c r="KMD3" s="703"/>
      <c r="KME3" s="703"/>
      <c r="KMF3" s="703"/>
      <c r="KMG3" s="703"/>
      <c r="KMH3" s="703"/>
      <c r="KMI3" s="703"/>
      <c r="KMJ3" s="703"/>
      <c r="KMK3" s="703"/>
      <c r="KML3" s="703"/>
      <c r="KMM3" s="703"/>
      <c r="KMN3" s="703"/>
      <c r="KMO3" s="703"/>
      <c r="KMP3" s="703"/>
      <c r="KMQ3" s="703"/>
      <c r="KMR3" s="703"/>
      <c r="KMS3" s="703"/>
      <c r="KMT3" s="703"/>
      <c r="KMU3" s="703"/>
      <c r="KMV3" s="703"/>
      <c r="KMW3" s="703"/>
      <c r="KMX3" s="703"/>
      <c r="KMY3" s="703"/>
      <c r="KMZ3" s="703"/>
      <c r="KNA3" s="703"/>
      <c r="KNB3" s="703"/>
      <c r="KNC3" s="703"/>
      <c r="KND3" s="703"/>
      <c r="KNE3" s="703"/>
      <c r="KNF3" s="703"/>
      <c r="KNG3" s="703"/>
      <c r="KNH3" s="703"/>
      <c r="KNI3" s="703"/>
      <c r="KNJ3" s="703"/>
      <c r="KNK3" s="703"/>
      <c r="KNL3" s="703"/>
      <c r="KNM3" s="703"/>
      <c r="KNN3" s="703"/>
      <c r="KNO3" s="703"/>
      <c r="KNP3" s="703"/>
      <c r="KNQ3" s="703"/>
      <c r="KNR3" s="703"/>
      <c r="KNS3" s="703"/>
      <c r="KNT3" s="703"/>
      <c r="KNU3" s="703"/>
      <c r="KNV3" s="703"/>
      <c r="KNW3" s="703"/>
      <c r="KNX3" s="703"/>
      <c r="KNY3" s="703"/>
      <c r="KNZ3" s="703"/>
      <c r="KOA3" s="703"/>
      <c r="KOB3" s="703"/>
      <c r="KOC3" s="703"/>
      <c r="KOD3" s="703"/>
      <c r="KOE3" s="703"/>
      <c r="KOF3" s="703"/>
      <c r="KOG3" s="703"/>
      <c r="KOH3" s="703"/>
      <c r="KOI3" s="703"/>
      <c r="KOJ3" s="703"/>
      <c r="KOK3" s="703"/>
      <c r="KOL3" s="703"/>
      <c r="KOM3" s="703"/>
      <c r="KON3" s="703"/>
      <c r="KOO3" s="703"/>
      <c r="KOP3" s="703"/>
      <c r="KOQ3" s="703"/>
      <c r="KOR3" s="703"/>
      <c r="KOS3" s="703"/>
      <c r="KOT3" s="703"/>
      <c r="KOU3" s="703"/>
      <c r="KOV3" s="703"/>
      <c r="KOW3" s="703"/>
      <c r="KOX3" s="703"/>
      <c r="KOY3" s="703"/>
      <c r="KOZ3" s="703"/>
      <c r="KPA3" s="703"/>
      <c r="KPB3" s="703"/>
      <c r="KPC3" s="703"/>
      <c r="KPD3" s="703"/>
      <c r="KPE3" s="703"/>
      <c r="KPF3" s="703"/>
      <c r="KPG3" s="703"/>
      <c r="KPH3" s="703"/>
      <c r="KPI3" s="703"/>
      <c r="KPJ3" s="703"/>
      <c r="KPK3" s="703"/>
      <c r="KPL3" s="703"/>
      <c r="KPM3" s="703"/>
      <c r="KPN3" s="703"/>
      <c r="KPO3" s="703"/>
      <c r="KPP3" s="703"/>
      <c r="KPQ3" s="703"/>
      <c r="KPR3" s="703"/>
      <c r="KPS3" s="703"/>
      <c r="KPT3" s="703"/>
      <c r="KPU3" s="703"/>
      <c r="KPV3" s="703"/>
      <c r="KPW3" s="703"/>
      <c r="KPX3" s="703"/>
      <c r="KPY3" s="703"/>
      <c r="KPZ3" s="703"/>
      <c r="KQA3" s="703"/>
      <c r="KQB3" s="703"/>
      <c r="KQC3" s="703"/>
      <c r="KQD3" s="703"/>
      <c r="KQE3" s="703"/>
      <c r="KQF3" s="703"/>
      <c r="KQG3" s="703"/>
      <c r="KQH3" s="703"/>
      <c r="KQI3" s="703"/>
      <c r="KQJ3" s="703"/>
      <c r="KQK3" s="703"/>
      <c r="KQL3" s="703"/>
      <c r="KQM3" s="703"/>
      <c r="KQN3" s="703"/>
      <c r="KQO3" s="703"/>
      <c r="KQP3" s="703"/>
      <c r="KQQ3" s="703"/>
      <c r="KQR3" s="703"/>
      <c r="KQS3" s="703"/>
      <c r="KQT3" s="703"/>
      <c r="KQU3" s="703"/>
      <c r="KQV3" s="703"/>
      <c r="KQW3" s="703"/>
      <c r="KQX3" s="703"/>
      <c r="KQY3" s="703"/>
      <c r="KQZ3" s="703"/>
      <c r="KRA3" s="703"/>
      <c r="KRB3" s="703"/>
      <c r="KRC3" s="703"/>
      <c r="KRD3" s="703"/>
      <c r="KRE3" s="703"/>
      <c r="KRF3" s="703"/>
      <c r="KRG3" s="703"/>
      <c r="KRH3" s="703"/>
      <c r="KRI3" s="703"/>
      <c r="KRJ3" s="703"/>
      <c r="KRK3" s="703"/>
      <c r="KRL3" s="703"/>
      <c r="KRM3" s="703"/>
      <c r="KRN3" s="703"/>
      <c r="KRO3" s="703"/>
      <c r="KRP3" s="703"/>
      <c r="KRQ3" s="703"/>
      <c r="KRR3" s="703"/>
      <c r="KRS3" s="703"/>
      <c r="KRT3" s="703"/>
      <c r="KRU3" s="703"/>
      <c r="KRV3" s="703"/>
      <c r="KRW3" s="703"/>
      <c r="KRX3" s="703"/>
      <c r="KRY3" s="703"/>
      <c r="KRZ3" s="703"/>
      <c r="KSA3" s="703"/>
      <c r="KSB3" s="703"/>
      <c r="KSC3" s="703"/>
      <c r="KSD3" s="703"/>
      <c r="KSE3" s="703"/>
      <c r="KSF3" s="703"/>
      <c r="KSG3" s="703"/>
      <c r="KSH3" s="703"/>
      <c r="KSI3" s="703"/>
      <c r="KSJ3" s="703"/>
      <c r="KSK3" s="703"/>
      <c r="KSL3" s="703"/>
      <c r="KSM3" s="703"/>
      <c r="KSN3" s="703"/>
      <c r="KSO3" s="703"/>
      <c r="KSP3" s="703"/>
      <c r="KSQ3" s="703"/>
      <c r="KSR3" s="703"/>
      <c r="KSS3" s="703"/>
      <c r="KST3" s="703"/>
      <c r="KSU3" s="703"/>
      <c r="KSV3" s="703"/>
      <c r="KSW3" s="703"/>
      <c r="KSX3" s="703"/>
      <c r="KSY3" s="703"/>
      <c r="KSZ3" s="703"/>
      <c r="KTA3" s="703"/>
      <c r="KTB3" s="703"/>
      <c r="KTC3" s="703"/>
      <c r="KTD3" s="703"/>
      <c r="KTE3" s="703"/>
      <c r="KTF3" s="703"/>
      <c r="KTG3" s="703"/>
      <c r="KTH3" s="703"/>
      <c r="KTI3" s="703"/>
      <c r="KTJ3" s="703"/>
      <c r="KTK3" s="703"/>
      <c r="KTL3" s="703"/>
      <c r="KTM3" s="703"/>
      <c r="KTN3" s="703"/>
      <c r="KTO3" s="703"/>
      <c r="KTP3" s="703"/>
      <c r="KTQ3" s="703"/>
      <c r="KTR3" s="703"/>
      <c r="KTS3" s="703"/>
      <c r="KTT3" s="703"/>
      <c r="KTU3" s="703"/>
      <c r="KTV3" s="703"/>
      <c r="KTW3" s="703"/>
      <c r="KTX3" s="703"/>
      <c r="KTY3" s="703"/>
      <c r="KTZ3" s="703"/>
      <c r="KUA3" s="703"/>
      <c r="KUB3" s="703"/>
      <c r="KUC3" s="703"/>
      <c r="KUD3" s="703"/>
      <c r="KUE3" s="703"/>
      <c r="KUF3" s="703"/>
      <c r="KUG3" s="703"/>
      <c r="KUH3" s="703"/>
      <c r="KUI3" s="703"/>
      <c r="KUJ3" s="703"/>
      <c r="KUK3" s="703"/>
      <c r="KUL3" s="703"/>
      <c r="KUM3" s="703"/>
      <c r="KUN3" s="703"/>
      <c r="KUO3" s="703"/>
      <c r="KUP3" s="703"/>
      <c r="KUQ3" s="703"/>
      <c r="KUR3" s="703"/>
      <c r="KUS3" s="703"/>
      <c r="KUT3" s="703"/>
      <c r="KUU3" s="703"/>
      <c r="KUV3" s="703"/>
      <c r="KUW3" s="703"/>
      <c r="KUX3" s="703"/>
      <c r="KUY3" s="703"/>
      <c r="KUZ3" s="703"/>
      <c r="KVA3" s="703"/>
      <c r="KVB3" s="703"/>
      <c r="KVC3" s="703"/>
      <c r="KVD3" s="703"/>
      <c r="KVE3" s="703"/>
      <c r="KVF3" s="703"/>
      <c r="KVG3" s="703"/>
      <c r="KVH3" s="703"/>
      <c r="KVI3" s="703"/>
      <c r="KVJ3" s="703"/>
      <c r="KVK3" s="703"/>
      <c r="KVL3" s="703"/>
      <c r="KVM3" s="703"/>
      <c r="KVN3" s="703"/>
      <c r="KVO3" s="703"/>
      <c r="KVP3" s="703"/>
      <c r="KVQ3" s="703"/>
      <c r="KVR3" s="703"/>
      <c r="KVS3" s="703"/>
      <c r="KVT3" s="703"/>
      <c r="KVU3" s="703"/>
      <c r="KVV3" s="703"/>
      <c r="KVW3" s="703"/>
      <c r="KVX3" s="703"/>
      <c r="KVY3" s="703"/>
      <c r="KVZ3" s="703"/>
      <c r="KWA3" s="703"/>
      <c r="KWB3" s="703"/>
      <c r="KWC3" s="703"/>
      <c r="KWD3" s="703"/>
      <c r="KWE3" s="703"/>
      <c r="KWF3" s="703"/>
      <c r="KWG3" s="703"/>
      <c r="KWH3" s="703"/>
      <c r="KWI3" s="703"/>
      <c r="KWJ3" s="703"/>
      <c r="KWK3" s="703"/>
      <c r="KWL3" s="703"/>
      <c r="KWM3" s="703"/>
      <c r="KWN3" s="703"/>
      <c r="KWO3" s="703"/>
      <c r="KWP3" s="703"/>
      <c r="KWQ3" s="703"/>
      <c r="KWR3" s="703"/>
      <c r="KWS3" s="703"/>
      <c r="KWT3" s="703"/>
      <c r="KWU3" s="703"/>
      <c r="KWV3" s="703"/>
      <c r="KWW3" s="703"/>
      <c r="KWX3" s="703"/>
      <c r="KWY3" s="703"/>
      <c r="KWZ3" s="703"/>
      <c r="KXA3" s="703"/>
      <c r="KXB3" s="703"/>
      <c r="KXC3" s="703"/>
      <c r="KXD3" s="703"/>
      <c r="KXE3" s="703"/>
      <c r="KXF3" s="703"/>
      <c r="KXG3" s="703"/>
      <c r="KXH3" s="703"/>
      <c r="KXI3" s="703"/>
      <c r="KXJ3" s="703"/>
      <c r="KXK3" s="703"/>
      <c r="KXL3" s="703"/>
      <c r="KXM3" s="703"/>
      <c r="KXN3" s="703"/>
      <c r="KXO3" s="703"/>
      <c r="KXP3" s="703"/>
      <c r="KXQ3" s="703"/>
      <c r="KXR3" s="703"/>
      <c r="KXS3" s="703"/>
      <c r="KXT3" s="703"/>
      <c r="KXU3" s="703"/>
      <c r="KXV3" s="703"/>
      <c r="KXW3" s="703"/>
      <c r="KXX3" s="703"/>
      <c r="KXY3" s="703"/>
      <c r="KXZ3" s="703"/>
      <c r="KYA3" s="703"/>
      <c r="KYB3" s="703"/>
      <c r="KYC3" s="703"/>
      <c r="KYD3" s="703"/>
      <c r="KYE3" s="703"/>
      <c r="KYF3" s="703"/>
      <c r="KYG3" s="703"/>
      <c r="KYH3" s="703"/>
      <c r="KYI3" s="703"/>
      <c r="KYJ3" s="703"/>
      <c r="KYK3" s="703"/>
      <c r="KYL3" s="703"/>
      <c r="KYM3" s="703"/>
      <c r="KYN3" s="703"/>
      <c r="KYO3" s="703"/>
      <c r="KYP3" s="703"/>
      <c r="KYQ3" s="703"/>
      <c r="KYR3" s="703"/>
      <c r="KYS3" s="703"/>
      <c r="KYT3" s="703"/>
      <c r="KYU3" s="703"/>
      <c r="KYV3" s="703"/>
      <c r="KYW3" s="703"/>
      <c r="KYX3" s="703"/>
      <c r="KYY3" s="703"/>
      <c r="KYZ3" s="703"/>
      <c r="KZA3" s="703"/>
      <c r="KZB3" s="703"/>
      <c r="KZC3" s="703"/>
      <c r="KZD3" s="703"/>
      <c r="KZE3" s="703"/>
      <c r="KZF3" s="703"/>
      <c r="KZG3" s="703"/>
      <c r="KZH3" s="703"/>
      <c r="KZI3" s="703"/>
      <c r="KZJ3" s="703"/>
      <c r="KZK3" s="703"/>
      <c r="KZL3" s="703"/>
      <c r="KZM3" s="703"/>
      <c r="KZN3" s="703"/>
      <c r="KZO3" s="703"/>
      <c r="KZP3" s="703"/>
      <c r="KZQ3" s="703"/>
      <c r="KZR3" s="703"/>
      <c r="KZS3" s="703"/>
      <c r="KZT3" s="703"/>
      <c r="KZU3" s="703"/>
      <c r="KZV3" s="703"/>
      <c r="KZW3" s="703"/>
      <c r="KZX3" s="703"/>
      <c r="KZY3" s="703"/>
      <c r="KZZ3" s="703"/>
      <c r="LAA3" s="703"/>
      <c r="LAB3" s="703"/>
      <c r="LAC3" s="703"/>
      <c r="LAD3" s="703"/>
      <c r="LAE3" s="703"/>
      <c r="LAF3" s="703"/>
      <c r="LAG3" s="703"/>
      <c r="LAH3" s="703"/>
      <c r="LAI3" s="703"/>
      <c r="LAJ3" s="703"/>
      <c r="LAK3" s="703"/>
      <c r="LAL3" s="703"/>
      <c r="LAM3" s="703"/>
      <c r="LAN3" s="703"/>
      <c r="LAO3" s="703"/>
      <c r="LAP3" s="703"/>
      <c r="LAQ3" s="703"/>
      <c r="LAR3" s="703"/>
      <c r="LAS3" s="703"/>
      <c r="LAT3" s="703"/>
      <c r="LAU3" s="703"/>
      <c r="LAV3" s="703"/>
      <c r="LAW3" s="703"/>
      <c r="LAX3" s="703"/>
      <c r="LAY3" s="703"/>
      <c r="LAZ3" s="703"/>
      <c r="LBA3" s="703"/>
      <c r="LBB3" s="703"/>
      <c r="LBC3" s="703"/>
      <c r="LBD3" s="703"/>
      <c r="LBE3" s="703"/>
      <c r="LBF3" s="703"/>
      <c r="LBG3" s="703"/>
      <c r="LBH3" s="703"/>
      <c r="LBI3" s="703"/>
      <c r="LBJ3" s="703"/>
      <c r="LBK3" s="703"/>
      <c r="LBL3" s="703"/>
      <c r="LBM3" s="703"/>
      <c r="LBN3" s="703"/>
      <c r="LBO3" s="703"/>
      <c r="LBP3" s="703"/>
      <c r="LBQ3" s="703"/>
      <c r="LBR3" s="703"/>
      <c r="LBS3" s="703"/>
      <c r="LBT3" s="703"/>
      <c r="LBU3" s="703"/>
      <c r="LBV3" s="703"/>
      <c r="LBW3" s="703"/>
      <c r="LBX3" s="703"/>
      <c r="LBY3" s="703"/>
      <c r="LBZ3" s="703"/>
      <c r="LCA3" s="703"/>
      <c r="LCB3" s="703"/>
      <c r="LCC3" s="703"/>
      <c r="LCD3" s="703"/>
      <c r="LCE3" s="703"/>
      <c r="LCF3" s="703"/>
      <c r="LCG3" s="703"/>
      <c r="LCH3" s="703"/>
      <c r="LCI3" s="703"/>
      <c r="LCJ3" s="703"/>
      <c r="LCK3" s="703"/>
      <c r="LCL3" s="703"/>
      <c r="LCM3" s="703"/>
      <c r="LCN3" s="703"/>
      <c r="LCO3" s="703"/>
      <c r="LCP3" s="703"/>
      <c r="LCQ3" s="703"/>
      <c r="LCR3" s="703"/>
      <c r="LCS3" s="703"/>
      <c r="LCT3" s="703"/>
      <c r="LCU3" s="703"/>
      <c r="LCV3" s="703"/>
      <c r="LCW3" s="703"/>
      <c r="LCX3" s="703"/>
      <c r="LCY3" s="703"/>
      <c r="LCZ3" s="703"/>
      <c r="LDA3" s="703"/>
      <c r="LDB3" s="703"/>
      <c r="LDC3" s="703"/>
      <c r="LDD3" s="703"/>
      <c r="LDE3" s="703"/>
      <c r="LDF3" s="703"/>
      <c r="LDG3" s="703"/>
      <c r="LDH3" s="703"/>
      <c r="LDI3" s="703"/>
      <c r="LDJ3" s="703"/>
      <c r="LDK3" s="703"/>
      <c r="LDL3" s="703"/>
      <c r="LDM3" s="703"/>
      <c r="LDN3" s="703"/>
      <c r="LDO3" s="703"/>
      <c r="LDP3" s="703"/>
      <c r="LDQ3" s="703"/>
      <c r="LDR3" s="703"/>
      <c r="LDS3" s="703"/>
      <c r="LDT3" s="703"/>
      <c r="LDU3" s="703"/>
      <c r="LDV3" s="703"/>
      <c r="LDW3" s="703"/>
      <c r="LDX3" s="703"/>
      <c r="LDY3" s="703"/>
      <c r="LDZ3" s="703"/>
      <c r="LEA3" s="703"/>
      <c r="LEB3" s="703"/>
      <c r="LEC3" s="703"/>
      <c r="LED3" s="703"/>
      <c r="LEE3" s="703"/>
      <c r="LEF3" s="703"/>
      <c r="LEG3" s="703"/>
      <c r="LEH3" s="703"/>
      <c r="LEI3" s="703"/>
      <c r="LEJ3" s="703"/>
      <c r="LEK3" s="703"/>
      <c r="LEL3" s="703"/>
      <c r="LEM3" s="703"/>
      <c r="LEN3" s="703"/>
      <c r="LEO3" s="703"/>
      <c r="LEP3" s="703"/>
      <c r="LEQ3" s="703"/>
      <c r="LER3" s="703"/>
      <c r="LES3" s="703"/>
      <c r="LET3" s="703"/>
      <c r="LEU3" s="703"/>
      <c r="LEV3" s="703"/>
      <c r="LEW3" s="703"/>
      <c r="LEX3" s="703"/>
      <c r="LEY3" s="703"/>
      <c r="LEZ3" s="703"/>
      <c r="LFA3" s="703"/>
      <c r="LFB3" s="703"/>
      <c r="LFC3" s="703"/>
      <c r="LFD3" s="703"/>
      <c r="LFE3" s="703"/>
      <c r="LFF3" s="703"/>
      <c r="LFG3" s="703"/>
      <c r="LFH3" s="703"/>
      <c r="LFI3" s="703"/>
      <c r="LFJ3" s="703"/>
      <c r="LFK3" s="703"/>
      <c r="LFL3" s="703"/>
      <c r="LFM3" s="703"/>
      <c r="LFN3" s="703"/>
      <c r="LFO3" s="703"/>
      <c r="LFP3" s="703"/>
      <c r="LFQ3" s="703"/>
      <c r="LFR3" s="703"/>
      <c r="LFS3" s="703"/>
      <c r="LFT3" s="703"/>
      <c r="LFU3" s="703"/>
      <c r="LFV3" s="703"/>
      <c r="LFW3" s="703"/>
      <c r="LFX3" s="703"/>
      <c r="LFY3" s="703"/>
      <c r="LFZ3" s="703"/>
      <c r="LGA3" s="703"/>
      <c r="LGB3" s="703"/>
      <c r="LGC3" s="703"/>
      <c r="LGD3" s="703"/>
      <c r="LGE3" s="703"/>
      <c r="LGF3" s="703"/>
      <c r="LGG3" s="703"/>
      <c r="LGH3" s="703"/>
      <c r="LGI3" s="703"/>
      <c r="LGJ3" s="703"/>
      <c r="LGK3" s="703"/>
      <c r="LGL3" s="703"/>
      <c r="LGM3" s="703"/>
      <c r="LGN3" s="703"/>
      <c r="LGO3" s="703"/>
      <c r="LGP3" s="703"/>
      <c r="LGQ3" s="703"/>
      <c r="LGR3" s="703"/>
      <c r="LGS3" s="703"/>
      <c r="LGT3" s="703"/>
      <c r="LGU3" s="703"/>
      <c r="LGV3" s="703"/>
      <c r="LGW3" s="703"/>
      <c r="LGX3" s="703"/>
      <c r="LGY3" s="703"/>
      <c r="LGZ3" s="703"/>
      <c r="LHA3" s="703"/>
      <c r="LHB3" s="703"/>
      <c r="LHC3" s="703"/>
      <c r="LHD3" s="703"/>
      <c r="LHE3" s="703"/>
      <c r="LHF3" s="703"/>
      <c r="LHG3" s="703"/>
      <c r="LHH3" s="703"/>
      <c r="LHI3" s="703"/>
      <c r="LHJ3" s="703"/>
      <c r="LHK3" s="703"/>
      <c r="LHL3" s="703"/>
      <c r="LHM3" s="703"/>
      <c r="LHN3" s="703"/>
      <c r="LHO3" s="703"/>
      <c r="LHP3" s="703"/>
      <c r="LHQ3" s="703"/>
      <c r="LHR3" s="703"/>
      <c r="LHS3" s="703"/>
      <c r="LHT3" s="703"/>
      <c r="LHU3" s="703"/>
      <c r="LHV3" s="703"/>
      <c r="LHW3" s="703"/>
      <c r="LHX3" s="703"/>
      <c r="LHY3" s="703"/>
      <c r="LHZ3" s="703"/>
      <c r="LIA3" s="703"/>
      <c r="LIB3" s="703"/>
      <c r="LIC3" s="703"/>
      <c r="LID3" s="703"/>
      <c r="LIE3" s="703"/>
      <c r="LIF3" s="703"/>
      <c r="LIG3" s="703"/>
      <c r="LIH3" s="703"/>
      <c r="LII3" s="703"/>
      <c r="LIJ3" s="703"/>
      <c r="LIK3" s="703"/>
      <c r="LIL3" s="703"/>
      <c r="LIM3" s="703"/>
      <c r="LIN3" s="703"/>
      <c r="LIO3" s="703"/>
      <c r="LIP3" s="703"/>
      <c r="LIQ3" s="703"/>
      <c r="LIR3" s="703"/>
      <c r="LIS3" s="703"/>
      <c r="LIT3" s="703"/>
      <c r="LIU3" s="703"/>
      <c r="LIV3" s="703"/>
      <c r="LIW3" s="703"/>
      <c r="LIX3" s="703"/>
      <c r="LIY3" s="703"/>
      <c r="LIZ3" s="703"/>
      <c r="LJA3" s="703"/>
      <c r="LJB3" s="703"/>
      <c r="LJC3" s="703"/>
      <c r="LJD3" s="703"/>
      <c r="LJE3" s="703"/>
      <c r="LJF3" s="703"/>
      <c r="LJG3" s="703"/>
      <c r="LJH3" s="703"/>
      <c r="LJI3" s="703"/>
      <c r="LJJ3" s="703"/>
      <c r="LJK3" s="703"/>
      <c r="LJL3" s="703"/>
      <c r="LJM3" s="703"/>
      <c r="LJN3" s="703"/>
      <c r="LJO3" s="703"/>
      <c r="LJP3" s="703"/>
      <c r="LJQ3" s="703"/>
      <c r="LJR3" s="703"/>
      <c r="LJS3" s="703"/>
      <c r="LJT3" s="703"/>
      <c r="LJU3" s="703"/>
      <c r="LJV3" s="703"/>
      <c r="LJW3" s="703"/>
      <c r="LJX3" s="703"/>
      <c r="LJY3" s="703"/>
      <c r="LJZ3" s="703"/>
      <c r="LKA3" s="703"/>
      <c r="LKB3" s="703"/>
      <c r="LKC3" s="703"/>
      <c r="LKD3" s="703"/>
      <c r="LKE3" s="703"/>
      <c r="LKF3" s="703"/>
      <c r="LKG3" s="703"/>
      <c r="LKH3" s="703"/>
      <c r="LKI3" s="703"/>
      <c r="LKJ3" s="703"/>
      <c r="LKK3" s="703"/>
      <c r="LKL3" s="703"/>
      <c r="LKM3" s="703"/>
      <c r="LKN3" s="703"/>
      <c r="LKO3" s="703"/>
      <c r="LKP3" s="703"/>
      <c r="LKQ3" s="703"/>
      <c r="LKR3" s="703"/>
      <c r="LKS3" s="703"/>
      <c r="LKT3" s="703"/>
      <c r="LKU3" s="703"/>
      <c r="LKV3" s="703"/>
      <c r="LKW3" s="703"/>
      <c r="LKX3" s="703"/>
      <c r="LKY3" s="703"/>
      <c r="LKZ3" s="703"/>
      <c r="LLA3" s="703"/>
      <c r="LLB3" s="703"/>
      <c r="LLC3" s="703"/>
      <c r="LLD3" s="703"/>
      <c r="LLE3" s="703"/>
      <c r="LLF3" s="703"/>
      <c r="LLG3" s="703"/>
      <c r="LLH3" s="703"/>
      <c r="LLI3" s="703"/>
      <c r="LLJ3" s="703"/>
      <c r="LLK3" s="703"/>
      <c r="LLL3" s="703"/>
      <c r="LLM3" s="703"/>
      <c r="LLN3" s="703"/>
      <c r="LLO3" s="703"/>
      <c r="LLP3" s="703"/>
      <c r="LLQ3" s="703"/>
      <c r="LLR3" s="703"/>
      <c r="LLS3" s="703"/>
      <c r="LLT3" s="703"/>
      <c r="LLU3" s="703"/>
      <c r="LLV3" s="703"/>
      <c r="LLW3" s="703"/>
      <c r="LLX3" s="703"/>
      <c r="LLY3" s="703"/>
      <c r="LLZ3" s="703"/>
      <c r="LMA3" s="703"/>
      <c r="LMB3" s="703"/>
      <c r="LMC3" s="703"/>
      <c r="LMD3" s="703"/>
      <c r="LME3" s="703"/>
      <c r="LMF3" s="703"/>
      <c r="LMG3" s="703"/>
      <c r="LMH3" s="703"/>
      <c r="LMI3" s="703"/>
      <c r="LMJ3" s="703"/>
      <c r="LMK3" s="703"/>
      <c r="LML3" s="703"/>
      <c r="LMM3" s="703"/>
      <c r="LMN3" s="703"/>
      <c r="LMO3" s="703"/>
      <c r="LMP3" s="703"/>
      <c r="LMQ3" s="703"/>
      <c r="LMR3" s="703"/>
      <c r="LMS3" s="703"/>
      <c r="LMT3" s="703"/>
      <c r="LMU3" s="703"/>
      <c r="LMV3" s="703"/>
      <c r="LMW3" s="703"/>
      <c r="LMX3" s="703"/>
      <c r="LMY3" s="703"/>
      <c r="LMZ3" s="703"/>
      <c r="LNA3" s="703"/>
      <c r="LNB3" s="703"/>
      <c r="LNC3" s="703"/>
      <c r="LND3" s="703"/>
      <c r="LNE3" s="703"/>
      <c r="LNF3" s="703"/>
      <c r="LNG3" s="703"/>
      <c r="LNH3" s="703"/>
      <c r="LNI3" s="703"/>
      <c r="LNJ3" s="703"/>
      <c r="LNK3" s="703"/>
      <c r="LNL3" s="703"/>
      <c r="LNM3" s="703"/>
      <c r="LNN3" s="703"/>
      <c r="LNO3" s="703"/>
      <c r="LNP3" s="703"/>
      <c r="LNQ3" s="703"/>
      <c r="LNR3" s="703"/>
      <c r="LNS3" s="703"/>
      <c r="LNT3" s="703"/>
      <c r="LNU3" s="703"/>
      <c r="LNV3" s="703"/>
      <c r="LNW3" s="703"/>
      <c r="LNX3" s="703"/>
      <c r="LNY3" s="703"/>
      <c r="LNZ3" s="703"/>
      <c r="LOA3" s="703"/>
      <c r="LOB3" s="703"/>
      <c r="LOC3" s="703"/>
      <c r="LOD3" s="703"/>
      <c r="LOE3" s="703"/>
      <c r="LOF3" s="703"/>
      <c r="LOG3" s="703"/>
      <c r="LOH3" s="703"/>
      <c r="LOI3" s="703"/>
      <c r="LOJ3" s="703"/>
      <c r="LOK3" s="703"/>
      <c r="LOL3" s="703"/>
      <c r="LOM3" s="703"/>
      <c r="LON3" s="703"/>
      <c r="LOO3" s="703"/>
      <c r="LOP3" s="703"/>
      <c r="LOQ3" s="703"/>
      <c r="LOR3" s="703"/>
      <c r="LOS3" s="703"/>
      <c r="LOT3" s="703"/>
      <c r="LOU3" s="703"/>
      <c r="LOV3" s="703"/>
      <c r="LOW3" s="703"/>
      <c r="LOX3" s="703"/>
      <c r="LOY3" s="703"/>
      <c r="LOZ3" s="703"/>
      <c r="LPA3" s="703"/>
      <c r="LPB3" s="703"/>
      <c r="LPC3" s="703"/>
      <c r="LPD3" s="703"/>
      <c r="LPE3" s="703"/>
      <c r="LPF3" s="703"/>
      <c r="LPG3" s="703"/>
      <c r="LPH3" s="703"/>
      <c r="LPI3" s="703"/>
      <c r="LPJ3" s="703"/>
      <c r="LPK3" s="703"/>
      <c r="LPL3" s="703"/>
      <c r="LPM3" s="703"/>
      <c r="LPN3" s="703"/>
      <c r="LPO3" s="703"/>
      <c r="LPP3" s="703"/>
      <c r="LPQ3" s="703"/>
      <c r="LPR3" s="703"/>
      <c r="LPS3" s="703"/>
      <c r="LPT3" s="703"/>
      <c r="LPU3" s="703"/>
      <c r="LPV3" s="703"/>
      <c r="LPW3" s="703"/>
      <c r="LPX3" s="703"/>
      <c r="LPY3" s="703"/>
      <c r="LPZ3" s="703"/>
      <c r="LQA3" s="703"/>
      <c r="LQB3" s="703"/>
      <c r="LQC3" s="703"/>
      <c r="LQD3" s="703"/>
      <c r="LQE3" s="703"/>
      <c r="LQF3" s="703"/>
      <c r="LQG3" s="703"/>
      <c r="LQH3" s="703"/>
      <c r="LQI3" s="703"/>
      <c r="LQJ3" s="703"/>
      <c r="LQK3" s="703"/>
      <c r="LQL3" s="703"/>
      <c r="LQM3" s="703"/>
      <c r="LQN3" s="703"/>
      <c r="LQO3" s="703"/>
      <c r="LQP3" s="703"/>
      <c r="LQQ3" s="703"/>
      <c r="LQR3" s="703"/>
      <c r="LQS3" s="703"/>
      <c r="LQT3" s="703"/>
      <c r="LQU3" s="703"/>
      <c r="LQV3" s="703"/>
      <c r="LQW3" s="703"/>
      <c r="LQX3" s="703"/>
      <c r="LQY3" s="703"/>
      <c r="LQZ3" s="703"/>
      <c r="LRA3" s="703"/>
      <c r="LRB3" s="703"/>
      <c r="LRC3" s="703"/>
      <c r="LRD3" s="703"/>
      <c r="LRE3" s="703"/>
      <c r="LRF3" s="703"/>
      <c r="LRG3" s="703"/>
      <c r="LRH3" s="703"/>
      <c r="LRI3" s="703"/>
      <c r="LRJ3" s="703"/>
      <c r="LRK3" s="703"/>
      <c r="LRL3" s="703"/>
      <c r="LRM3" s="703"/>
      <c r="LRN3" s="703"/>
      <c r="LRO3" s="703"/>
      <c r="LRP3" s="703"/>
      <c r="LRQ3" s="703"/>
      <c r="LRR3" s="703"/>
      <c r="LRS3" s="703"/>
      <c r="LRT3" s="703"/>
      <c r="LRU3" s="703"/>
      <c r="LRV3" s="703"/>
      <c r="LRW3" s="703"/>
      <c r="LRX3" s="703"/>
      <c r="LRY3" s="703"/>
      <c r="LRZ3" s="703"/>
      <c r="LSA3" s="703"/>
      <c r="LSB3" s="703"/>
      <c r="LSC3" s="703"/>
      <c r="LSD3" s="703"/>
      <c r="LSE3" s="703"/>
      <c r="LSF3" s="703"/>
      <c r="LSG3" s="703"/>
      <c r="LSH3" s="703"/>
      <c r="LSI3" s="703"/>
      <c r="LSJ3" s="703"/>
      <c r="LSK3" s="703"/>
      <c r="LSL3" s="703"/>
      <c r="LSM3" s="703"/>
      <c r="LSN3" s="703"/>
      <c r="LSO3" s="703"/>
      <c r="LSP3" s="703"/>
      <c r="LSQ3" s="703"/>
      <c r="LSR3" s="703"/>
      <c r="LSS3" s="703"/>
      <c r="LST3" s="703"/>
      <c r="LSU3" s="703"/>
      <c r="LSV3" s="703"/>
      <c r="LSW3" s="703"/>
      <c r="LSX3" s="703"/>
      <c r="LSY3" s="703"/>
      <c r="LSZ3" s="703"/>
      <c r="LTA3" s="703"/>
      <c r="LTB3" s="703"/>
      <c r="LTC3" s="703"/>
      <c r="LTD3" s="703"/>
      <c r="LTE3" s="703"/>
      <c r="LTF3" s="703"/>
      <c r="LTG3" s="703"/>
      <c r="LTH3" s="703"/>
      <c r="LTI3" s="703"/>
      <c r="LTJ3" s="703"/>
      <c r="LTK3" s="703"/>
      <c r="LTL3" s="703"/>
      <c r="LTM3" s="703"/>
      <c r="LTN3" s="703"/>
      <c r="LTO3" s="703"/>
      <c r="LTP3" s="703"/>
      <c r="LTQ3" s="703"/>
      <c r="LTR3" s="703"/>
      <c r="LTS3" s="703"/>
      <c r="LTT3" s="703"/>
      <c r="LTU3" s="703"/>
      <c r="LTV3" s="703"/>
      <c r="LTW3" s="703"/>
      <c r="LTX3" s="703"/>
      <c r="LTY3" s="703"/>
      <c r="LTZ3" s="703"/>
      <c r="LUA3" s="703"/>
      <c r="LUB3" s="703"/>
      <c r="LUC3" s="703"/>
      <c r="LUD3" s="703"/>
      <c r="LUE3" s="703"/>
      <c r="LUF3" s="703"/>
      <c r="LUG3" s="703"/>
      <c r="LUH3" s="703"/>
      <c r="LUI3" s="703"/>
      <c r="LUJ3" s="703"/>
      <c r="LUK3" s="703"/>
      <c r="LUL3" s="703"/>
      <c r="LUM3" s="703"/>
      <c r="LUN3" s="703"/>
      <c r="LUO3" s="703"/>
      <c r="LUP3" s="703"/>
      <c r="LUQ3" s="703"/>
      <c r="LUR3" s="703"/>
      <c r="LUS3" s="703"/>
      <c r="LUT3" s="703"/>
      <c r="LUU3" s="703"/>
      <c r="LUV3" s="703"/>
      <c r="LUW3" s="703"/>
      <c r="LUX3" s="703"/>
      <c r="LUY3" s="703"/>
      <c r="LUZ3" s="703"/>
      <c r="LVA3" s="703"/>
      <c r="LVB3" s="703"/>
      <c r="LVC3" s="703"/>
      <c r="LVD3" s="703"/>
      <c r="LVE3" s="703"/>
      <c r="LVF3" s="703"/>
      <c r="LVG3" s="703"/>
      <c r="LVH3" s="703"/>
      <c r="LVI3" s="703"/>
      <c r="LVJ3" s="703"/>
      <c r="LVK3" s="703"/>
      <c r="LVL3" s="703"/>
      <c r="LVM3" s="703"/>
      <c r="LVN3" s="703"/>
      <c r="LVO3" s="703"/>
      <c r="LVP3" s="703"/>
      <c r="LVQ3" s="703"/>
      <c r="LVR3" s="703"/>
      <c r="LVS3" s="703"/>
      <c r="LVT3" s="703"/>
      <c r="LVU3" s="703"/>
      <c r="LVV3" s="703"/>
      <c r="LVW3" s="703"/>
      <c r="LVX3" s="703"/>
      <c r="LVY3" s="703"/>
      <c r="LVZ3" s="703"/>
      <c r="LWA3" s="703"/>
      <c r="LWB3" s="703"/>
      <c r="LWC3" s="703"/>
      <c r="LWD3" s="703"/>
      <c r="LWE3" s="703"/>
      <c r="LWF3" s="703"/>
      <c r="LWG3" s="703"/>
      <c r="LWH3" s="703"/>
      <c r="LWI3" s="703"/>
      <c r="LWJ3" s="703"/>
      <c r="LWK3" s="703"/>
      <c r="LWL3" s="703"/>
      <c r="LWM3" s="703"/>
      <c r="LWN3" s="703"/>
      <c r="LWO3" s="703"/>
      <c r="LWP3" s="703"/>
      <c r="LWQ3" s="703"/>
      <c r="LWR3" s="703"/>
      <c r="LWS3" s="703"/>
      <c r="LWT3" s="703"/>
      <c r="LWU3" s="703"/>
      <c r="LWV3" s="703"/>
      <c r="LWW3" s="703"/>
      <c r="LWX3" s="703"/>
      <c r="LWY3" s="703"/>
      <c r="LWZ3" s="703"/>
      <c r="LXA3" s="703"/>
      <c r="LXB3" s="703"/>
      <c r="LXC3" s="703"/>
      <c r="LXD3" s="703"/>
      <c r="LXE3" s="703"/>
      <c r="LXF3" s="703"/>
      <c r="LXG3" s="703"/>
      <c r="LXH3" s="703"/>
      <c r="LXI3" s="703"/>
      <c r="LXJ3" s="703"/>
      <c r="LXK3" s="703"/>
      <c r="LXL3" s="703"/>
      <c r="LXM3" s="703"/>
      <c r="LXN3" s="703"/>
      <c r="LXO3" s="703"/>
      <c r="LXP3" s="703"/>
      <c r="LXQ3" s="703"/>
      <c r="LXR3" s="703"/>
      <c r="LXS3" s="703"/>
      <c r="LXT3" s="703"/>
      <c r="LXU3" s="703"/>
      <c r="LXV3" s="703"/>
      <c r="LXW3" s="703"/>
      <c r="LXX3" s="703"/>
      <c r="LXY3" s="703"/>
      <c r="LXZ3" s="703"/>
      <c r="LYA3" s="703"/>
      <c r="LYB3" s="703"/>
      <c r="LYC3" s="703"/>
      <c r="LYD3" s="703"/>
      <c r="LYE3" s="703"/>
      <c r="LYF3" s="703"/>
      <c r="LYG3" s="703"/>
      <c r="LYH3" s="703"/>
      <c r="LYI3" s="703"/>
      <c r="LYJ3" s="703"/>
      <c r="LYK3" s="703"/>
      <c r="LYL3" s="703"/>
      <c r="LYM3" s="703"/>
      <c r="LYN3" s="703"/>
      <c r="LYO3" s="703"/>
      <c r="LYP3" s="703"/>
      <c r="LYQ3" s="703"/>
      <c r="LYR3" s="703"/>
      <c r="LYS3" s="703"/>
      <c r="LYT3" s="703"/>
      <c r="LYU3" s="703"/>
      <c r="LYV3" s="703"/>
      <c r="LYW3" s="703"/>
      <c r="LYX3" s="703"/>
      <c r="LYY3" s="703"/>
      <c r="LYZ3" s="703"/>
      <c r="LZA3" s="703"/>
      <c r="LZB3" s="703"/>
      <c r="LZC3" s="703"/>
      <c r="LZD3" s="703"/>
      <c r="LZE3" s="703"/>
      <c r="LZF3" s="703"/>
      <c r="LZG3" s="703"/>
      <c r="LZH3" s="703"/>
      <c r="LZI3" s="703"/>
      <c r="LZJ3" s="703"/>
      <c r="LZK3" s="703"/>
      <c r="LZL3" s="703"/>
      <c r="LZM3" s="703"/>
      <c r="LZN3" s="703"/>
      <c r="LZO3" s="703"/>
      <c r="LZP3" s="703"/>
      <c r="LZQ3" s="703"/>
      <c r="LZR3" s="703"/>
      <c r="LZS3" s="703"/>
      <c r="LZT3" s="703"/>
      <c r="LZU3" s="703"/>
      <c r="LZV3" s="703"/>
      <c r="LZW3" s="703"/>
      <c r="LZX3" s="703"/>
      <c r="LZY3" s="703"/>
      <c r="LZZ3" s="703"/>
      <c r="MAA3" s="703"/>
      <c r="MAB3" s="703"/>
      <c r="MAC3" s="703"/>
      <c r="MAD3" s="703"/>
      <c r="MAE3" s="703"/>
      <c r="MAF3" s="703"/>
      <c r="MAG3" s="703"/>
      <c r="MAH3" s="703"/>
      <c r="MAI3" s="703"/>
      <c r="MAJ3" s="703"/>
      <c r="MAK3" s="703"/>
      <c r="MAL3" s="703"/>
      <c r="MAM3" s="703"/>
      <c r="MAN3" s="703"/>
      <c r="MAO3" s="703"/>
      <c r="MAP3" s="703"/>
      <c r="MAQ3" s="703"/>
      <c r="MAR3" s="703"/>
      <c r="MAS3" s="703"/>
      <c r="MAT3" s="703"/>
      <c r="MAU3" s="703"/>
      <c r="MAV3" s="703"/>
      <c r="MAW3" s="703"/>
      <c r="MAX3" s="703"/>
      <c r="MAY3" s="703"/>
      <c r="MAZ3" s="703"/>
      <c r="MBA3" s="703"/>
      <c r="MBB3" s="703"/>
      <c r="MBC3" s="703"/>
      <c r="MBD3" s="703"/>
      <c r="MBE3" s="703"/>
      <c r="MBF3" s="703"/>
      <c r="MBG3" s="703"/>
      <c r="MBH3" s="703"/>
      <c r="MBI3" s="703"/>
      <c r="MBJ3" s="703"/>
      <c r="MBK3" s="703"/>
      <c r="MBL3" s="703"/>
      <c r="MBM3" s="703"/>
      <c r="MBN3" s="703"/>
      <c r="MBO3" s="703"/>
      <c r="MBP3" s="703"/>
      <c r="MBQ3" s="703"/>
      <c r="MBR3" s="703"/>
      <c r="MBS3" s="703"/>
      <c r="MBT3" s="703"/>
      <c r="MBU3" s="703"/>
      <c r="MBV3" s="703"/>
      <c r="MBW3" s="703"/>
      <c r="MBX3" s="703"/>
      <c r="MBY3" s="703"/>
      <c r="MBZ3" s="703"/>
      <c r="MCA3" s="703"/>
      <c r="MCB3" s="703"/>
      <c r="MCC3" s="703"/>
      <c r="MCD3" s="703"/>
      <c r="MCE3" s="703"/>
      <c r="MCF3" s="703"/>
      <c r="MCG3" s="703"/>
      <c r="MCH3" s="703"/>
      <c r="MCI3" s="703"/>
      <c r="MCJ3" s="703"/>
      <c r="MCK3" s="703"/>
      <c r="MCL3" s="703"/>
      <c r="MCM3" s="703"/>
      <c r="MCN3" s="703"/>
      <c r="MCO3" s="703"/>
      <c r="MCP3" s="703"/>
      <c r="MCQ3" s="703"/>
      <c r="MCR3" s="703"/>
      <c r="MCS3" s="703"/>
      <c r="MCT3" s="703"/>
      <c r="MCU3" s="703"/>
      <c r="MCV3" s="703"/>
      <c r="MCW3" s="703"/>
      <c r="MCX3" s="703"/>
      <c r="MCY3" s="703"/>
      <c r="MCZ3" s="703"/>
      <c r="MDA3" s="703"/>
      <c r="MDB3" s="703"/>
      <c r="MDC3" s="703"/>
      <c r="MDD3" s="703"/>
      <c r="MDE3" s="703"/>
      <c r="MDF3" s="703"/>
      <c r="MDG3" s="703"/>
      <c r="MDH3" s="703"/>
      <c r="MDI3" s="703"/>
      <c r="MDJ3" s="703"/>
      <c r="MDK3" s="703"/>
      <c r="MDL3" s="703"/>
      <c r="MDM3" s="703"/>
      <c r="MDN3" s="703"/>
      <c r="MDO3" s="703"/>
      <c r="MDP3" s="703"/>
      <c r="MDQ3" s="703"/>
      <c r="MDR3" s="703"/>
      <c r="MDS3" s="703"/>
      <c r="MDT3" s="703"/>
      <c r="MDU3" s="703"/>
      <c r="MDV3" s="703"/>
      <c r="MDW3" s="703"/>
      <c r="MDX3" s="703"/>
      <c r="MDY3" s="703"/>
      <c r="MDZ3" s="703"/>
      <c r="MEA3" s="703"/>
      <c r="MEB3" s="703"/>
      <c r="MEC3" s="703"/>
      <c r="MED3" s="703"/>
      <c r="MEE3" s="703"/>
      <c r="MEF3" s="703"/>
      <c r="MEG3" s="703"/>
      <c r="MEH3" s="703"/>
      <c r="MEI3" s="703"/>
      <c r="MEJ3" s="703"/>
      <c r="MEK3" s="703"/>
      <c r="MEL3" s="703"/>
      <c r="MEM3" s="703"/>
      <c r="MEN3" s="703"/>
      <c r="MEO3" s="703"/>
      <c r="MEP3" s="703"/>
      <c r="MEQ3" s="703"/>
      <c r="MER3" s="703"/>
      <c r="MES3" s="703"/>
      <c r="MET3" s="703"/>
      <c r="MEU3" s="703"/>
      <c r="MEV3" s="703"/>
      <c r="MEW3" s="703"/>
      <c r="MEX3" s="703"/>
      <c r="MEY3" s="703"/>
      <c r="MEZ3" s="703"/>
      <c r="MFA3" s="703"/>
      <c r="MFB3" s="703"/>
      <c r="MFC3" s="703"/>
      <c r="MFD3" s="703"/>
      <c r="MFE3" s="703"/>
      <c r="MFF3" s="703"/>
      <c r="MFG3" s="703"/>
      <c r="MFH3" s="703"/>
      <c r="MFI3" s="703"/>
      <c r="MFJ3" s="703"/>
      <c r="MFK3" s="703"/>
      <c r="MFL3" s="703"/>
      <c r="MFM3" s="703"/>
      <c r="MFN3" s="703"/>
      <c r="MFO3" s="703"/>
      <c r="MFP3" s="703"/>
      <c r="MFQ3" s="703"/>
      <c r="MFR3" s="703"/>
      <c r="MFS3" s="703"/>
      <c r="MFT3" s="703"/>
      <c r="MFU3" s="703"/>
      <c r="MFV3" s="703"/>
      <c r="MFW3" s="703"/>
      <c r="MFX3" s="703"/>
      <c r="MFY3" s="703"/>
      <c r="MFZ3" s="703"/>
      <c r="MGA3" s="703"/>
      <c r="MGB3" s="703"/>
      <c r="MGC3" s="703"/>
      <c r="MGD3" s="703"/>
      <c r="MGE3" s="703"/>
      <c r="MGF3" s="703"/>
      <c r="MGG3" s="703"/>
      <c r="MGH3" s="703"/>
      <c r="MGI3" s="703"/>
      <c r="MGJ3" s="703"/>
      <c r="MGK3" s="703"/>
      <c r="MGL3" s="703"/>
      <c r="MGM3" s="703"/>
      <c r="MGN3" s="703"/>
      <c r="MGO3" s="703"/>
      <c r="MGP3" s="703"/>
      <c r="MGQ3" s="703"/>
      <c r="MGR3" s="703"/>
      <c r="MGS3" s="703"/>
      <c r="MGT3" s="703"/>
      <c r="MGU3" s="703"/>
      <c r="MGV3" s="703"/>
      <c r="MGW3" s="703"/>
      <c r="MGX3" s="703"/>
      <c r="MGY3" s="703"/>
      <c r="MGZ3" s="703"/>
      <c r="MHA3" s="703"/>
      <c r="MHB3" s="703"/>
      <c r="MHC3" s="703"/>
      <c r="MHD3" s="703"/>
      <c r="MHE3" s="703"/>
      <c r="MHF3" s="703"/>
      <c r="MHG3" s="703"/>
      <c r="MHH3" s="703"/>
      <c r="MHI3" s="703"/>
      <c r="MHJ3" s="703"/>
      <c r="MHK3" s="703"/>
      <c r="MHL3" s="703"/>
      <c r="MHM3" s="703"/>
      <c r="MHN3" s="703"/>
      <c r="MHO3" s="703"/>
      <c r="MHP3" s="703"/>
      <c r="MHQ3" s="703"/>
      <c r="MHR3" s="703"/>
      <c r="MHS3" s="703"/>
      <c r="MHT3" s="703"/>
      <c r="MHU3" s="703"/>
      <c r="MHV3" s="703"/>
      <c r="MHW3" s="703"/>
      <c r="MHX3" s="703"/>
      <c r="MHY3" s="703"/>
      <c r="MHZ3" s="703"/>
      <c r="MIA3" s="703"/>
      <c r="MIB3" s="703"/>
      <c r="MIC3" s="703"/>
      <c r="MID3" s="703"/>
      <c r="MIE3" s="703"/>
      <c r="MIF3" s="703"/>
      <c r="MIG3" s="703"/>
      <c r="MIH3" s="703"/>
      <c r="MII3" s="703"/>
      <c r="MIJ3" s="703"/>
      <c r="MIK3" s="703"/>
      <c r="MIL3" s="703"/>
      <c r="MIM3" s="703"/>
      <c r="MIN3" s="703"/>
      <c r="MIO3" s="703"/>
      <c r="MIP3" s="703"/>
      <c r="MIQ3" s="703"/>
      <c r="MIR3" s="703"/>
      <c r="MIS3" s="703"/>
      <c r="MIT3" s="703"/>
      <c r="MIU3" s="703"/>
      <c r="MIV3" s="703"/>
      <c r="MIW3" s="703"/>
      <c r="MIX3" s="703"/>
      <c r="MIY3" s="703"/>
      <c r="MIZ3" s="703"/>
      <c r="MJA3" s="703"/>
      <c r="MJB3" s="703"/>
      <c r="MJC3" s="703"/>
      <c r="MJD3" s="703"/>
      <c r="MJE3" s="703"/>
      <c r="MJF3" s="703"/>
      <c r="MJG3" s="703"/>
      <c r="MJH3" s="703"/>
      <c r="MJI3" s="703"/>
      <c r="MJJ3" s="703"/>
      <c r="MJK3" s="703"/>
      <c r="MJL3" s="703"/>
      <c r="MJM3" s="703"/>
      <c r="MJN3" s="703"/>
      <c r="MJO3" s="703"/>
      <c r="MJP3" s="703"/>
      <c r="MJQ3" s="703"/>
      <c r="MJR3" s="703"/>
      <c r="MJS3" s="703"/>
      <c r="MJT3" s="703"/>
      <c r="MJU3" s="703"/>
      <c r="MJV3" s="703"/>
      <c r="MJW3" s="703"/>
      <c r="MJX3" s="703"/>
      <c r="MJY3" s="703"/>
      <c r="MJZ3" s="703"/>
      <c r="MKA3" s="703"/>
      <c r="MKB3" s="703"/>
      <c r="MKC3" s="703"/>
      <c r="MKD3" s="703"/>
      <c r="MKE3" s="703"/>
      <c r="MKF3" s="703"/>
      <c r="MKG3" s="703"/>
      <c r="MKH3" s="703"/>
      <c r="MKI3" s="703"/>
      <c r="MKJ3" s="703"/>
      <c r="MKK3" s="703"/>
      <c r="MKL3" s="703"/>
      <c r="MKM3" s="703"/>
      <c r="MKN3" s="703"/>
      <c r="MKO3" s="703"/>
      <c r="MKP3" s="703"/>
      <c r="MKQ3" s="703"/>
      <c r="MKR3" s="703"/>
      <c r="MKS3" s="703"/>
      <c r="MKT3" s="703"/>
      <c r="MKU3" s="703"/>
      <c r="MKV3" s="703"/>
      <c r="MKW3" s="703"/>
      <c r="MKX3" s="703"/>
      <c r="MKY3" s="703"/>
      <c r="MKZ3" s="703"/>
      <c r="MLA3" s="703"/>
      <c r="MLB3" s="703"/>
      <c r="MLC3" s="703"/>
      <c r="MLD3" s="703"/>
      <c r="MLE3" s="703"/>
      <c r="MLF3" s="703"/>
      <c r="MLG3" s="703"/>
      <c r="MLH3" s="703"/>
      <c r="MLI3" s="703"/>
      <c r="MLJ3" s="703"/>
      <c r="MLK3" s="703"/>
      <c r="MLL3" s="703"/>
      <c r="MLM3" s="703"/>
      <c r="MLN3" s="703"/>
      <c r="MLO3" s="703"/>
      <c r="MLP3" s="703"/>
      <c r="MLQ3" s="703"/>
      <c r="MLR3" s="703"/>
      <c r="MLS3" s="703"/>
      <c r="MLT3" s="703"/>
      <c r="MLU3" s="703"/>
      <c r="MLV3" s="703"/>
      <c r="MLW3" s="703"/>
      <c r="MLX3" s="703"/>
      <c r="MLY3" s="703"/>
      <c r="MLZ3" s="703"/>
      <c r="MMA3" s="703"/>
      <c r="MMB3" s="703"/>
      <c r="MMC3" s="703"/>
      <c r="MMD3" s="703"/>
      <c r="MME3" s="703"/>
      <c r="MMF3" s="703"/>
      <c r="MMG3" s="703"/>
      <c r="MMH3" s="703"/>
      <c r="MMI3" s="703"/>
      <c r="MMJ3" s="703"/>
      <c r="MMK3" s="703"/>
      <c r="MML3" s="703"/>
      <c r="MMM3" s="703"/>
      <c r="MMN3" s="703"/>
      <c r="MMO3" s="703"/>
      <c r="MMP3" s="703"/>
      <c r="MMQ3" s="703"/>
      <c r="MMR3" s="703"/>
      <c r="MMS3" s="703"/>
      <c r="MMT3" s="703"/>
      <c r="MMU3" s="703"/>
      <c r="MMV3" s="703"/>
      <c r="MMW3" s="703"/>
      <c r="MMX3" s="703"/>
      <c r="MMY3" s="703"/>
      <c r="MMZ3" s="703"/>
      <c r="MNA3" s="703"/>
      <c r="MNB3" s="703"/>
      <c r="MNC3" s="703"/>
      <c r="MND3" s="703"/>
      <c r="MNE3" s="703"/>
      <c r="MNF3" s="703"/>
      <c r="MNG3" s="703"/>
      <c r="MNH3" s="703"/>
      <c r="MNI3" s="703"/>
      <c r="MNJ3" s="703"/>
      <c r="MNK3" s="703"/>
      <c r="MNL3" s="703"/>
      <c r="MNM3" s="703"/>
      <c r="MNN3" s="703"/>
      <c r="MNO3" s="703"/>
      <c r="MNP3" s="703"/>
      <c r="MNQ3" s="703"/>
      <c r="MNR3" s="703"/>
      <c r="MNS3" s="703"/>
      <c r="MNT3" s="703"/>
      <c r="MNU3" s="703"/>
      <c r="MNV3" s="703"/>
      <c r="MNW3" s="703"/>
      <c r="MNX3" s="703"/>
      <c r="MNY3" s="703"/>
      <c r="MNZ3" s="703"/>
      <c r="MOA3" s="703"/>
      <c r="MOB3" s="703"/>
      <c r="MOC3" s="703"/>
      <c r="MOD3" s="703"/>
      <c r="MOE3" s="703"/>
      <c r="MOF3" s="703"/>
      <c r="MOG3" s="703"/>
      <c r="MOH3" s="703"/>
      <c r="MOI3" s="703"/>
      <c r="MOJ3" s="703"/>
      <c r="MOK3" s="703"/>
      <c r="MOL3" s="703"/>
      <c r="MOM3" s="703"/>
      <c r="MON3" s="703"/>
      <c r="MOO3" s="703"/>
      <c r="MOP3" s="703"/>
      <c r="MOQ3" s="703"/>
      <c r="MOR3" s="703"/>
      <c r="MOS3" s="703"/>
      <c r="MOT3" s="703"/>
      <c r="MOU3" s="703"/>
      <c r="MOV3" s="703"/>
      <c r="MOW3" s="703"/>
      <c r="MOX3" s="703"/>
      <c r="MOY3" s="703"/>
      <c r="MOZ3" s="703"/>
      <c r="MPA3" s="703"/>
      <c r="MPB3" s="703"/>
      <c r="MPC3" s="703"/>
      <c r="MPD3" s="703"/>
      <c r="MPE3" s="703"/>
      <c r="MPF3" s="703"/>
      <c r="MPG3" s="703"/>
      <c r="MPH3" s="703"/>
      <c r="MPI3" s="703"/>
      <c r="MPJ3" s="703"/>
      <c r="MPK3" s="703"/>
      <c r="MPL3" s="703"/>
      <c r="MPM3" s="703"/>
      <c r="MPN3" s="703"/>
      <c r="MPO3" s="703"/>
      <c r="MPP3" s="703"/>
      <c r="MPQ3" s="703"/>
      <c r="MPR3" s="703"/>
      <c r="MPS3" s="703"/>
      <c r="MPT3" s="703"/>
      <c r="MPU3" s="703"/>
      <c r="MPV3" s="703"/>
      <c r="MPW3" s="703"/>
      <c r="MPX3" s="703"/>
      <c r="MPY3" s="703"/>
      <c r="MPZ3" s="703"/>
      <c r="MQA3" s="703"/>
      <c r="MQB3" s="703"/>
      <c r="MQC3" s="703"/>
      <c r="MQD3" s="703"/>
      <c r="MQE3" s="703"/>
      <c r="MQF3" s="703"/>
      <c r="MQG3" s="703"/>
      <c r="MQH3" s="703"/>
      <c r="MQI3" s="703"/>
      <c r="MQJ3" s="703"/>
      <c r="MQK3" s="703"/>
      <c r="MQL3" s="703"/>
      <c r="MQM3" s="703"/>
      <c r="MQN3" s="703"/>
      <c r="MQO3" s="703"/>
      <c r="MQP3" s="703"/>
      <c r="MQQ3" s="703"/>
      <c r="MQR3" s="703"/>
      <c r="MQS3" s="703"/>
      <c r="MQT3" s="703"/>
      <c r="MQU3" s="703"/>
      <c r="MQV3" s="703"/>
      <c r="MQW3" s="703"/>
      <c r="MQX3" s="703"/>
      <c r="MQY3" s="703"/>
      <c r="MQZ3" s="703"/>
      <c r="MRA3" s="703"/>
      <c r="MRB3" s="703"/>
      <c r="MRC3" s="703"/>
      <c r="MRD3" s="703"/>
      <c r="MRE3" s="703"/>
      <c r="MRF3" s="703"/>
      <c r="MRG3" s="703"/>
      <c r="MRH3" s="703"/>
      <c r="MRI3" s="703"/>
      <c r="MRJ3" s="703"/>
      <c r="MRK3" s="703"/>
      <c r="MRL3" s="703"/>
      <c r="MRM3" s="703"/>
      <c r="MRN3" s="703"/>
      <c r="MRO3" s="703"/>
      <c r="MRP3" s="703"/>
      <c r="MRQ3" s="703"/>
      <c r="MRR3" s="703"/>
      <c r="MRS3" s="703"/>
      <c r="MRT3" s="703"/>
      <c r="MRU3" s="703"/>
      <c r="MRV3" s="703"/>
      <c r="MRW3" s="703"/>
      <c r="MRX3" s="703"/>
      <c r="MRY3" s="703"/>
      <c r="MRZ3" s="703"/>
      <c r="MSA3" s="703"/>
      <c r="MSB3" s="703"/>
      <c r="MSC3" s="703"/>
      <c r="MSD3" s="703"/>
      <c r="MSE3" s="703"/>
      <c r="MSF3" s="703"/>
      <c r="MSG3" s="703"/>
      <c r="MSH3" s="703"/>
      <c r="MSI3" s="703"/>
      <c r="MSJ3" s="703"/>
      <c r="MSK3" s="703"/>
      <c r="MSL3" s="703"/>
      <c r="MSM3" s="703"/>
      <c r="MSN3" s="703"/>
      <c r="MSO3" s="703"/>
      <c r="MSP3" s="703"/>
      <c r="MSQ3" s="703"/>
      <c r="MSR3" s="703"/>
      <c r="MSS3" s="703"/>
      <c r="MST3" s="703"/>
      <c r="MSU3" s="703"/>
      <c r="MSV3" s="703"/>
      <c r="MSW3" s="703"/>
      <c r="MSX3" s="703"/>
      <c r="MSY3" s="703"/>
      <c r="MSZ3" s="703"/>
      <c r="MTA3" s="703"/>
      <c r="MTB3" s="703"/>
      <c r="MTC3" s="703"/>
      <c r="MTD3" s="703"/>
      <c r="MTE3" s="703"/>
      <c r="MTF3" s="703"/>
      <c r="MTG3" s="703"/>
      <c r="MTH3" s="703"/>
      <c r="MTI3" s="703"/>
      <c r="MTJ3" s="703"/>
      <c r="MTK3" s="703"/>
      <c r="MTL3" s="703"/>
      <c r="MTM3" s="703"/>
      <c r="MTN3" s="703"/>
      <c r="MTO3" s="703"/>
      <c r="MTP3" s="703"/>
      <c r="MTQ3" s="703"/>
      <c r="MTR3" s="703"/>
      <c r="MTS3" s="703"/>
      <c r="MTT3" s="703"/>
      <c r="MTU3" s="703"/>
      <c r="MTV3" s="703"/>
      <c r="MTW3" s="703"/>
      <c r="MTX3" s="703"/>
      <c r="MTY3" s="703"/>
      <c r="MTZ3" s="703"/>
      <c r="MUA3" s="703"/>
      <c r="MUB3" s="703"/>
      <c r="MUC3" s="703"/>
      <c r="MUD3" s="703"/>
      <c r="MUE3" s="703"/>
      <c r="MUF3" s="703"/>
      <c r="MUG3" s="703"/>
      <c r="MUH3" s="703"/>
      <c r="MUI3" s="703"/>
      <c r="MUJ3" s="703"/>
      <c r="MUK3" s="703"/>
      <c r="MUL3" s="703"/>
      <c r="MUM3" s="703"/>
      <c r="MUN3" s="703"/>
      <c r="MUO3" s="703"/>
      <c r="MUP3" s="703"/>
      <c r="MUQ3" s="703"/>
      <c r="MUR3" s="703"/>
      <c r="MUS3" s="703"/>
      <c r="MUT3" s="703"/>
      <c r="MUU3" s="703"/>
      <c r="MUV3" s="703"/>
      <c r="MUW3" s="703"/>
      <c r="MUX3" s="703"/>
      <c r="MUY3" s="703"/>
      <c r="MUZ3" s="703"/>
      <c r="MVA3" s="703"/>
      <c r="MVB3" s="703"/>
      <c r="MVC3" s="703"/>
      <c r="MVD3" s="703"/>
      <c r="MVE3" s="703"/>
      <c r="MVF3" s="703"/>
      <c r="MVG3" s="703"/>
      <c r="MVH3" s="703"/>
      <c r="MVI3" s="703"/>
      <c r="MVJ3" s="703"/>
      <c r="MVK3" s="703"/>
      <c r="MVL3" s="703"/>
      <c r="MVM3" s="703"/>
      <c r="MVN3" s="703"/>
      <c r="MVO3" s="703"/>
      <c r="MVP3" s="703"/>
      <c r="MVQ3" s="703"/>
      <c r="MVR3" s="703"/>
      <c r="MVS3" s="703"/>
      <c r="MVT3" s="703"/>
      <c r="MVU3" s="703"/>
      <c r="MVV3" s="703"/>
      <c r="MVW3" s="703"/>
      <c r="MVX3" s="703"/>
      <c r="MVY3" s="703"/>
      <c r="MVZ3" s="703"/>
      <c r="MWA3" s="703"/>
      <c r="MWB3" s="703"/>
      <c r="MWC3" s="703"/>
      <c r="MWD3" s="703"/>
      <c r="MWE3" s="703"/>
      <c r="MWF3" s="703"/>
      <c r="MWG3" s="703"/>
      <c r="MWH3" s="703"/>
      <c r="MWI3" s="703"/>
      <c r="MWJ3" s="703"/>
      <c r="MWK3" s="703"/>
      <c r="MWL3" s="703"/>
      <c r="MWM3" s="703"/>
      <c r="MWN3" s="703"/>
      <c r="MWO3" s="703"/>
      <c r="MWP3" s="703"/>
      <c r="MWQ3" s="703"/>
      <c r="MWR3" s="703"/>
      <c r="MWS3" s="703"/>
      <c r="MWT3" s="703"/>
      <c r="MWU3" s="703"/>
      <c r="MWV3" s="703"/>
      <c r="MWW3" s="703"/>
      <c r="MWX3" s="703"/>
      <c r="MWY3" s="703"/>
      <c r="MWZ3" s="703"/>
      <c r="MXA3" s="703"/>
      <c r="MXB3" s="703"/>
      <c r="MXC3" s="703"/>
      <c r="MXD3" s="703"/>
      <c r="MXE3" s="703"/>
      <c r="MXF3" s="703"/>
      <c r="MXG3" s="703"/>
      <c r="MXH3" s="703"/>
      <c r="MXI3" s="703"/>
      <c r="MXJ3" s="703"/>
      <c r="MXK3" s="703"/>
      <c r="MXL3" s="703"/>
      <c r="MXM3" s="703"/>
      <c r="MXN3" s="703"/>
      <c r="MXO3" s="703"/>
      <c r="MXP3" s="703"/>
      <c r="MXQ3" s="703"/>
      <c r="MXR3" s="703"/>
      <c r="MXS3" s="703"/>
      <c r="MXT3" s="703"/>
      <c r="MXU3" s="703"/>
      <c r="MXV3" s="703"/>
      <c r="MXW3" s="703"/>
      <c r="MXX3" s="703"/>
      <c r="MXY3" s="703"/>
      <c r="MXZ3" s="703"/>
      <c r="MYA3" s="703"/>
      <c r="MYB3" s="703"/>
      <c r="MYC3" s="703"/>
      <c r="MYD3" s="703"/>
      <c r="MYE3" s="703"/>
      <c r="MYF3" s="703"/>
      <c r="MYG3" s="703"/>
      <c r="MYH3" s="703"/>
      <c r="MYI3" s="703"/>
      <c r="MYJ3" s="703"/>
      <c r="MYK3" s="703"/>
      <c r="MYL3" s="703"/>
      <c r="MYM3" s="703"/>
      <c r="MYN3" s="703"/>
      <c r="MYO3" s="703"/>
      <c r="MYP3" s="703"/>
      <c r="MYQ3" s="703"/>
      <c r="MYR3" s="703"/>
      <c r="MYS3" s="703"/>
      <c r="MYT3" s="703"/>
      <c r="MYU3" s="703"/>
      <c r="MYV3" s="703"/>
      <c r="MYW3" s="703"/>
      <c r="MYX3" s="703"/>
      <c r="MYY3" s="703"/>
      <c r="MYZ3" s="703"/>
      <c r="MZA3" s="703"/>
      <c r="MZB3" s="703"/>
      <c r="MZC3" s="703"/>
      <c r="MZD3" s="703"/>
      <c r="MZE3" s="703"/>
      <c r="MZF3" s="703"/>
      <c r="MZG3" s="703"/>
      <c r="MZH3" s="703"/>
      <c r="MZI3" s="703"/>
      <c r="MZJ3" s="703"/>
      <c r="MZK3" s="703"/>
      <c r="MZL3" s="703"/>
      <c r="MZM3" s="703"/>
      <c r="MZN3" s="703"/>
      <c r="MZO3" s="703"/>
      <c r="MZP3" s="703"/>
      <c r="MZQ3" s="703"/>
      <c r="MZR3" s="703"/>
      <c r="MZS3" s="703"/>
      <c r="MZT3" s="703"/>
      <c r="MZU3" s="703"/>
      <c r="MZV3" s="703"/>
      <c r="MZW3" s="703"/>
      <c r="MZX3" s="703"/>
      <c r="MZY3" s="703"/>
      <c r="MZZ3" s="703"/>
      <c r="NAA3" s="703"/>
      <c r="NAB3" s="703"/>
      <c r="NAC3" s="703"/>
      <c r="NAD3" s="703"/>
      <c r="NAE3" s="703"/>
      <c r="NAF3" s="703"/>
      <c r="NAG3" s="703"/>
      <c r="NAH3" s="703"/>
      <c r="NAI3" s="703"/>
      <c r="NAJ3" s="703"/>
      <c r="NAK3" s="703"/>
      <c r="NAL3" s="703"/>
      <c r="NAM3" s="703"/>
      <c r="NAN3" s="703"/>
      <c r="NAO3" s="703"/>
      <c r="NAP3" s="703"/>
      <c r="NAQ3" s="703"/>
      <c r="NAR3" s="703"/>
      <c r="NAS3" s="703"/>
      <c r="NAT3" s="703"/>
      <c r="NAU3" s="703"/>
      <c r="NAV3" s="703"/>
      <c r="NAW3" s="703"/>
      <c r="NAX3" s="703"/>
      <c r="NAY3" s="703"/>
      <c r="NAZ3" s="703"/>
      <c r="NBA3" s="703"/>
      <c r="NBB3" s="703"/>
      <c r="NBC3" s="703"/>
      <c r="NBD3" s="703"/>
      <c r="NBE3" s="703"/>
      <c r="NBF3" s="703"/>
      <c r="NBG3" s="703"/>
      <c r="NBH3" s="703"/>
      <c r="NBI3" s="703"/>
      <c r="NBJ3" s="703"/>
      <c r="NBK3" s="703"/>
      <c r="NBL3" s="703"/>
      <c r="NBM3" s="703"/>
      <c r="NBN3" s="703"/>
      <c r="NBO3" s="703"/>
      <c r="NBP3" s="703"/>
      <c r="NBQ3" s="703"/>
      <c r="NBR3" s="703"/>
      <c r="NBS3" s="703"/>
      <c r="NBT3" s="703"/>
      <c r="NBU3" s="703"/>
      <c r="NBV3" s="703"/>
      <c r="NBW3" s="703"/>
      <c r="NBX3" s="703"/>
      <c r="NBY3" s="703"/>
      <c r="NBZ3" s="703"/>
      <c r="NCA3" s="703"/>
      <c r="NCB3" s="703"/>
      <c r="NCC3" s="703"/>
      <c r="NCD3" s="703"/>
      <c r="NCE3" s="703"/>
      <c r="NCF3" s="703"/>
      <c r="NCG3" s="703"/>
      <c r="NCH3" s="703"/>
      <c r="NCI3" s="703"/>
      <c r="NCJ3" s="703"/>
      <c r="NCK3" s="703"/>
      <c r="NCL3" s="703"/>
      <c r="NCM3" s="703"/>
      <c r="NCN3" s="703"/>
      <c r="NCO3" s="703"/>
      <c r="NCP3" s="703"/>
      <c r="NCQ3" s="703"/>
      <c r="NCR3" s="703"/>
      <c r="NCS3" s="703"/>
      <c r="NCT3" s="703"/>
      <c r="NCU3" s="703"/>
      <c r="NCV3" s="703"/>
      <c r="NCW3" s="703"/>
      <c r="NCX3" s="703"/>
      <c r="NCY3" s="703"/>
      <c r="NCZ3" s="703"/>
      <c r="NDA3" s="703"/>
      <c r="NDB3" s="703"/>
      <c r="NDC3" s="703"/>
      <c r="NDD3" s="703"/>
      <c r="NDE3" s="703"/>
      <c r="NDF3" s="703"/>
      <c r="NDG3" s="703"/>
      <c r="NDH3" s="703"/>
      <c r="NDI3" s="703"/>
      <c r="NDJ3" s="703"/>
      <c r="NDK3" s="703"/>
      <c r="NDL3" s="703"/>
      <c r="NDM3" s="703"/>
      <c r="NDN3" s="703"/>
      <c r="NDO3" s="703"/>
      <c r="NDP3" s="703"/>
      <c r="NDQ3" s="703"/>
      <c r="NDR3" s="703"/>
      <c r="NDS3" s="703"/>
      <c r="NDT3" s="703"/>
      <c r="NDU3" s="703"/>
      <c r="NDV3" s="703"/>
      <c r="NDW3" s="703"/>
      <c r="NDX3" s="703"/>
      <c r="NDY3" s="703"/>
      <c r="NDZ3" s="703"/>
      <c r="NEA3" s="703"/>
      <c r="NEB3" s="703"/>
      <c r="NEC3" s="703"/>
      <c r="NED3" s="703"/>
      <c r="NEE3" s="703"/>
      <c r="NEF3" s="703"/>
      <c r="NEG3" s="703"/>
      <c r="NEH3" s="703"/>
      <c r="NEI3" s="703"/>
      <c r="NEJ3" s="703"/>
      <c r="NEK3" s="703"/>
      <c r="NEL3" s="703"/>
      <c r="NEM3" s="703"/>
      <c r="NEN3" s="703"/>
      <c r="NEO3" s="703"/>
      <c r="NEP3" s="703"/>
      <c r="NEQ3" s="703"/>
      <c r="NER3" s="703"/>
      <c r="NES3" s="703"/>
      <c r="NET3" s="703"/>
      <c r="NEU3" s="703"/>
      <c r="NEV3" s="703"/>
      <c r="NEW3" s="703"/>
      <c r="NEX3" s="703"/>
      <c r="NEY3" s="703"/>
      <c r="NEZ3" s="703"/>
      <c r="NFA3" s="703"/>
      <c r="NFB3" s="703"/>
      <c r="NFC3" s="703"/>
      <c r="NFD3" s="703"/>
      <c r="NFE3" s="703"/>
      <c r="NFF3" s="703"/>
      <c r="NFG3" s="703"/>
      <c r="NFH3" s="703"/>
      <c r="NFI3" s="703"/>
      <c r="NFJ3" s="703"/>
      <c r="NFK3" s="703"/>
      <c r="NFL3" s="703"/>
      <c r="NFM3" s="703"/>
      <c r="NFN3" s="703"/>
      <c r="NFO3" s="703"/>
      <c r="NFP3" s="703"/>
      <c r="NFQ3" s="703"/>
      <c r="NFR3" s="703"/>
      <c r="NFS3" s="703"/>
      <c r="NFT3" s="703"/>
      <c r="NFU3" s="703"/>
      <c r="NFV3" s="703"/>
      <c r="NFW3" s="703"/>
      <c r="NFX3" s="703"/>
      <c r="NFY3" s="703"/>
      <c r="NFZ3" s="703"/>
      <c r="NGA3" s="703"/>
      <c r="NGB3" s="703"/>
      <c r="NGC3" s="703"/>
      <c r="NGD3" s="703"/>
      <c r="NGE3" s="703"/>
      <c r="NGF3" s="703"/>
      <c r="NGG3" s="703"/>
      <c r="NGH3" s="703"/>
      <c r="NGI3" s="703"/>
      <c r="NGJ3" s="703"/>
      <c r="NGK3" s="703"/>
      <c r="NGL3" s="703"/>
      <c r="NGM3" s="703"/>
      <c r="NGN3" s="703"/>
      <c r="NGO3" s="703"/>
      <c r="NGP3" s="703"/>
      <c r="NGQ3" s="703"/>
      <c r="NGR3" s="703"/>
      <c r="NGS3" s="703"/>
      <c r="NGT3" s="703"/>
      <c r="NGU3" s="703"/>
      <c r="NGV3" s="703"/>
      <c r="NGW3" s="703"/>
      <c r="NGX3" s="703"/>
      <c r="NGY3" s="703"/>
      <c r="NGZ3" s="703"/>
      <c r="NHA3" s="703"/>
      <c r="NHB3" s="703"/>
      <c r="NHC3" s="703"/>
      <c r="NHD3" s="703"/>
      <c r="NHE3" s="703"/>
      <c r="NHF3" s="703"/>
      <c r="NHG3" s="703"/>
      <c r="NHH3" s="703"/>
      <c r="NHI3" s="703"/>
      <c r="NHJ3" s="703"/>
      <c r="NHK3" s="703"/>
      <c r="NHL3" s="703"/>
      <c r="NHM3" s="703"/>
      <c r="NHN3" s="703"/>
      <c r="NHO3" s="703"/>
      <c r="NHP3" s="703"/>
      <c r="NHQ3" s="703"/>
      <c r="NHR3" s="703"/>
      <c r="NHS3" s="703"/>
      <c r="NHT3" s="703"/>
      <c r="NHU3" s="703"/>
      <c r="NHV3" s="703"/>
      <c r="NHW3" s="703"/>
      <c r="NHX3" s="703"/>
      <c r="NHY3" s="703"/>
      <c r="NHZ3" s="703"/>
      <c r="NIA3" s="703"/>
      <c r="NIB3" s="703"/>
      <c r="NIC3" s="703"/>
      <c r="NID3" s="703"/>
      <c r="NIE3" s="703"/>
      <c r="NIF3" s="703"/>
      <c r="NIG3" s="703"/>
      <c r="NIH3" s="703"/>
      <c r="NII3" s="703"/>
      <c r="NIJ3" s="703"/>
      <c r="NIK3" s="703"/>
      <c r="NIL3" s="703"/>
      <c r="NIM3" s="703"/>
      <c r="NIN3" s="703"/>
      <c r="NIO3" s="703"/>
      <c r="NIP3" s="703"/>
      <c r="NIQ3" s="703"/>
      <c r="NIR3" s="703"/>
      <c r="NIS3" s="703"/>
      <c r="NIT3" s="703"/>
      <c r="NIU3" s="703"/>
      <c r="NIV3" s="703"/>
      <c r="NIW3" s="703"/>
      <c r="NIX3" s="703"/>
      <c r="NIY3" s="703"/>
      <c r="NIZ3" s="703"/>
      <c r="NJA3" s="703"/>
      <c r="NJB3" s="703"/>
      <c r="NJC3" s="703"/>
      <c r="NJD3" s="703"/>
      <c r="NJE3" s="703"/>
      <c r="NJF3" s="703"/>
      <c r="NJG3" s="703"/>
      <c r="NJH3" s="703"/>
      <c r="NJI3" s="703"/>
      <c r="NJJ3" s="703"/>
      <c r="NJK3" s="703"/>
      <c r="NJL3" s="703"/>
      <c r="NJM3" s="703"/>
      <c r="NJN3" s="703"/>
      <c r="NJO3" s="703"/>
      <c r="NJP3" s="703"/>
      <c r="NJQ3" s="703"/>
      <c r="NJR3" s="703"/>
      <c r="NJS3" s="703"/>
      <c r="NJT3" s="703"/>
      <c r="NJU3" s="703"/>
      <c r="NJV3" s="703"/>
      <c r="NJW3" s="703"/>
      <c r="NJX3" s="703"/>
      <c r="NJY3" s="703"/>
      <c r="NJZ3" s="703"/>
      <c r="NKA3" s="703"/>
      <c r="NKB3" s="703"/>
      <c r="NKC3" s="703"/>
      <c r="NKD3" s="703"/>
      <c r="NKE3" s="703"/>
      <c r="NKF3" s="703"/>
      <c r="NKG3" s="703"/>
      <c r="NKH3" s="703"/>
      <c r="NKI3" s="703"/>
      <c r="NKJ3" s="703"/>
      <c r="NKK3" s="703"/>
      <c r="NKL3" s="703"/>
      <c r="NKM3" s="703"/>
      <c r="NKN3" s="703"/>
      <c r="NKO3" s="703"/>
      <c r="NKP3" s="703"/>
      <c r="NKQ3" s="703"/>
      <c r="NKR3" s="703"/>
      <c r="NKS3" s="703"/>
      <c r="NKT3" s="703"/>
      <c r="NKU3" s="703"/>
      <c r="NKV3" s="703"/>
      <c r="NKW3" s="703"/>
      <c r="NKX3" s="703"/>
      <c r="NKY3" s="703"/>
      <c r="NKZ3" s="703"/>
      <c r="NLA3" s="703"/>
      <c r="NLB3" s="703"/>
      <c r="NLC3" s="703"/>
      <c r="NLD3" s="703"/>
      <c r="NLE3" s="703"/>
      <c r="NLF3" s="703"/>
      <c r="NLG3" s="703"/>
      <c r="NLH3" s="703"/>
      <c r="NLI3" s="703"/>
      <c r="NLJ3" s="703"/>
      <c r="NLK3" s="703"/>
      <c r="NLL3" s="703"/>
      <c r="NLM3" s="703"/>
      <c r="NLN3" s="703"/>
      <c r="NLO3" s="703"/>
      <c r="NLP3" s="703"/>
      <c r="NLQ3" s="703"/>
      <c r="NLR3" s="703"/>
      <c r="NLS3" s="703"/>
      <c r="NLT3" s="703"/>
      <c r="NLU3" s="703"/>
      <c r="NLV3" s="703"/>
      <c r="NLW3" s="703"/>
      <c r="NLX3" s="703"/>
      <c r="NLY3" s="703"/>
      <c r="NLZ3" s="703"/>
      <c r="NMA3" s="703"/>
      <c r="NMB3" s="703"/>
      <c r="NMC3" s="703"/>
      <c r="NMD3" s="703"/>
      <c r="NME3" s="703"/>
      <c r="NMF3" s="703"/>
      <c r="NMG3" s="703"/>
      <c r="NMH3" s="703"/>
      <c r="NMI3" s="703"/>
      <c r="NMJ3" s="703"/>
      <c r="NMK3" s="703"/>
      <c r="NML3" s="703"/>
      <c r="NMM3" s="703"/>
      <c r="NMN3" s="703"/>
      <c r="NMO3" s="703"/>
      <c r="NMP3" s="703"/>
      <c r="NMQ3" s="703"/>
      <c r="NMR3" s="703"/>
      <c r="NMS3" s="703"/>
      <c r="NMT3" s="703"/>
      <c r="NMU3" s="703"/>
      <c r="NMV3" s="703"/>
      <c r="NMW3" s="703"/>
      <c r="NMX3" s="703"/>
      <c r="NMY3" s="703"/>
      <c r="NMZ3" s="703"/>
      <c r="NNA3" s="703"/>
      <c r="NNB3" s="703"/>
      <c r="NNC3" s="703"/>
      <c r="NND3" s="703"/>
      <c r="NNE3" s="703"/>
      <c r="NNF3" s="703"/>
      <c r="NNG3" s="703"/>
      <c r="NNH3" s="703"/>
      <c r="NNI3" s="703"/>
      <c r="NNJ3" s="703"/>
      <c r="NNK3" s="703"/>
      <c r="NNL3" s="703"/>
      <c r="NNM3" s="703"/>
      <c r="NNN3" s="703"/>
      <c r="NNO3" s="703"/>
      <c r="NNP3" s="703"/>
      <c r="NNQ3" s="703"/>
      <c r="NNR3" s="703"/>
      <c r="NNS3" s="703"/>
      <c r="NNT3" s="703"/>
      <c r="NNU3" s="703"/>
      <c r="NNV3" s="703"/>
      <c r="NNW3" s="703"/>
      <c r="NNX3" s="703"/>
      <c r="NNY3" s="703"/>
      <c r="NNZ3" s="703"/>
      <c r="NOA3" s="703"/>
      <c r="NOB3" s="703"/>
      <c r="NOC3" s="703"/>
      <c r="NOD3" s="703"/>
      <c r="NOE3" s="703"/>
      <c r="NOF3" s="703"/>
      <c r="NOG3" s="703"/>
      <c r="NOH3" s="703"/>
      <c r="NOI3" s="703"/>
      <c r="NOJ3" s="703"/>
      <c r="NOK3" s="703"/>
      <c r="NOL3" s="703"/>
      <c r="NOM3" s="703"/>
      <c r="NON3" s="703"/>
      <c r="NOO3" s="703"/>
      <c r="NOP3" s="703"/>
      <c r="NOQ3" s="703"/>
      <c r="NOR3" s="703"/>
      <c r="NOS3" s="703"/>
      <c r="NOT3" s="703"/>
      <c r="NOU3" s="703"/>
      <c r="NOV3" s="703"/>
      <c r="NOW3" s="703"/>
      <c r="NOX3" s="703"/>
      <c r="NOY3" s="703"/>
      <c r="NOZ3" s="703"/>
      <c r="NPA3" s="703"/>
      <c r="NPB3" s="703"/>
      <c r="NPC3" s="703"/>
      <c r="NPD3" s="703"/>
      <c r="NPE3" s="703"/>
      <c r="NPF3" s="703"/>
      <c r="NPG3" s="703"/>
      <c r="NPH3" s="703"/>
      <c r="NPI3" s="703"/>
      <c r="NPJ3" s="703"/>
      <c r="NPK3" s="703"/>
      <c r="NPL3" s="703"/>
      <c r="NPM3" s="703"/>
      <c r="NPN3" s="703"/>
      <c r="NPO3" s="703"/>
      <c r="NPP3" s="703"/>
      <c r="NPQ3" s="703"/>
      <c r="NPR3" s="703"/>
      <c r="NPS3" s="703"/>
      <c r="NPT3" s="703"/>
      <c r="NPU3" s="703"/>
      <c r="NPV3" s="703"/>
      <c r="NPW3" s="703"/>
      <c r="NPX3" s="703"/>
      <c r="NPY3" s="703"/>
      <c r="NPZ3" s="703"/>
      <c r="NQA3" s="703"/>
      <c r="NQB3" s="703"/>
      <c r="NQC3" s="703"/>
      <c r="NQD3" s="703"/>
      <c r="NQE3" s="703"/>
      <c r="NQF3" s="703"/>
      <c r="NQG3" s="703"/>
      <c r="NQH3" s="703"/>
      <c r="NQI3" s="703"/>
      <c r="NQJ3" s="703"/>
      <c r="NQK3" s="703"/>
      <c r="NQL3" s="703"/>
      <c r="NQM3" s="703"/>
      <c r="NQN3" s="703"/>
      <c r="NQO3" s="703"/>
      <c r="NQP3" s="703"/>
      <c r="NQQ3" s="703"/>
      <c r="NQR3" s="703"/>
      <c r="NQS3" s="703"/>
      <c r="NQT3" s="703"/>
      <c r="NQU3" s="703"/>
      <c r="NQV3" s="703"/>
      <c r="NQW3" s="703"/>
      <c r="NQX3" s="703"/>
      <c r="NQY3" s="703"/>
      <c r="NQZ3" s="703"/>
      <c r="NRA3" s="703"/>
      <c r="NRB3" s="703"/>
      <c r="NRC3" s="703"/>
      <c r="NRD3" s="703"/>
      <c r="NRE3" s="703"/>
      <c r="NRF3" s="703"/>
      <c r="NRG3" s="703"/>
      <c r="NRH3" s="703"/>
      <c r="NRI3" s="703"/>
      <c r="NRJ3" s="703"/>
      <c r="NRK3" s="703"/>
      <c r="NRL3" s="703"/>
      <c r="NRM3" s="703"/>
      <c r="NRN3" s="703"/>
      <c r="NRO3" s="703"/>
      <c r="NRP3" s="703"/>
      <c r="NRQ3" s="703"/>
      <c r="NRR3" s="703"/>
      <c r="NRS3" s="703"/>
      <c r="NRT3" s="703"/>
      <c r="NRU3" s="703"/>
      <c r="NRV3" s="703"/>
      <c r="NRW3" s="703"/>
      <c r="NRX3" s="703"/>
      <c r="NRY3" s="703"/>
      <c r="NRZ3" s="703"/>
      <c r="NSA3" s="703"/>
      <c r="NSB3" s="703"/>
      <c r="NSC3" s="703"/>
      <c r="NSD3" s="703"/>
      <c r="NSE3" s="703"/>
      <c r="NSF3" s="703"/>
      <c r="NSG3" s="703"/>
      <c r="NSH3" s="703"/>
      <c r="NSI3" s="703"/>
      <c r="NSJ3" s="703"/>
      <c r="NSK3" s="703"/>
      <c r="NSL3" s="703"/>
      <c r="NSM3" s="703"/>
      <c r="NSN3" s="703"/>
      <c r="NSO3" s="703"/>
      <c r="NSP3" s="703"/>
      <c r="NSQ3" s="703"/>
      <c r="NSR3" s="703"/>
      <c r="NSS3" s="703"/>
      <c r="NST3" s="703"/>
      <c r="NSU3" s="703"/>
      <c r="NSV3" s="703"/>
      <c r="NSW3" s="703"/>
      <c r="NSX3" s="703"/>
      <c r="NSY3" s="703"/>
      <c r="NSZ3" s="703"/>
      <c r="NTA3" s="703"/>
      <c r="NTB3" s="703"/>
      <c r="NTC3" s="703"/>
      <c r="NTD3" s="703"/>
      <c r="NTE3" s="703"/>
      <c r="NTF3" s="703"/>
      <c r="NTG3" s="703"/>
      <c r="NTH3" s="703"/>
      <c r="NTI3" s="703"/>
      <c r="NTJ3" s="703"/>
      <c r="NTK3" s="703"/>
      <c r="NTL3" s="703"/>
      <c r="NTM3" s="703"/>
      <c r="NTN3" s="703"/>
      <c r="NTO3" s="703"/>
      <c r="NTP3" s="703"/>
      <c r="NTQ3" s="703"/>
      <c r="NTR3" s="703"/>
      <c r="NTS3" s="703"/>
      <c r="NTT3" s="703"/>
      <c r="NTU3" s="703"/>
      <c r="NTV3" s="703"/>
      <c r="NTW3" s="703"/>
      <c r="NTX3" s="703"/>
      <c r="NTY3" s="703"/>
      <c r="NTZ3" s="703"/>
      <c r="NUA3" s="703"/>
      <c r="NUB3" s="703"/>
      <c r="NUC3" s="703"/>
      <c r="NUD3" s="703"/>
      <c r="NUE3" s="703"/>
      <c r="NUF3" s="703"/>
      <c r="NUG3" s="703"/>
      <c r="NUH3" s="703"/>
      <c r="NUI3" s="703"/>
      <c r="NUJ3" s="703"/>
      <c r="NUK3" s="703"/>
      <c r="NUL3" s="703"/>
      <c r="NUM3" s="703"/>
      <c r="NUN3" s="703"/>
      <c r="NUO3" s="703"/>
      <c r="NUP3" s="703"/>
      <c r="NUQ3" s="703"/>
      <c r="NUR3" s="703"/>
      <c r="NUS3" s="703"/>
      <c r="NUT3" s="703"/>
      <c r="NUU3" s="703"/>
      <c r="NUV3" s="703"/>
      <c r="NUW3" s="703"/>
      <c r="NUX3" s="703"/>
      <c r="NUY3" s="703"/>
      <c r="NUZ3" s="703"/>
      <c r="NVA3" s="703"/>
      <c r="NVB3" s="703"/>
      <c r="NVC3" s="703"/>
      <c r="NVD3" s="703"/>
      <c r="NVE3" s="703"/>
      <c r="NVF3" s="703"/>
      <c r="NVG3" s="703"/>
      <c r="NVH3" s="703"/>
      <c r="NVI3" s="703"/>
      <c r="NVJ3" s="703"/>
      <c r="NVK3" s="703"/>
      <c r="NVL3" s="703"/>
      <c r="NVM3" s="703"/>
      <c r="NVN3" s="703"/>
      <c r="NVO3" s="703"/>
      <c r="NVP3" s="703"/>
      <c r="NVQ3" s="703"/>
      <c r="NVR3" s="703"/>
      <c r="NVS3" s="703"/>
      <c r="NVT3" s="703"/>
      <c r="NVU3" s="703"/>
      <c r="NVV3" s="703"/>
      <c r="NVW3" s="703"/>
      <c r="NVX3" s="703"/>
      <c r="NVY3" s="703"/>
      <c r="NVZ3" s="703"/>
      <c r="NWA3" s="703"/>
      <c r="NWB3" s="703"/>
      <c r="NWC3" s="703"/>
      <c r="NWD3" s="703"/>
      <c r="NWE3" s="703"/>
      <c r="NWF3" s="703"/>
      <c r="NWG3" s="703"/>
      <c r="NWH3" s="703"/>
      <c r="NWI3" s="703"/>
      <c r="NWJ3" s="703"/>
      <c r="NWK3" s="703"/>
      <c r="NWL3" s="703"/>
      <c r="NWM3" s="703"/>
      <c r="NWN3" s="703"/>
      <c r="NWO3" s="703"/>
      <c r="NWP3" s="703"/>
      <c r="NWQ3" s="703"/>
      <c r="NWR3" s="703"/>
      <c r="NWS3" s="703"/>
      <c r="NWT3" s="703"/>
      <c r="NWU3" s="703"/>
      <c r="NWV3" s="703"/>
      <c r="NWW3" s="703"/>
      <c r="NWX3" s="703"/>
      <c r="NWY3" s="703"/>
      <c r="NWZ3" s="703"/>
      <c r="NXA3" s="703"/>
      <c r="NXB3" s="703"/>
      <c r="NXC3" s="703"/>
      <c r="NXD3" s="703"/>
      <c r="NXE3" s="703"/>
      <c r="NXF3" s="703"/>
      <c r="NXG3" s="703"/>
      <c r="NXH3" s="703"/>
      <c r="NXI3" s="703"/>
      <c r="NXJ3" s="703"/>
      <c r="NXK3" s="703"/>
      <c r="NXL3" s="703"/>
      <c r="NXM3" s="703"/>
      <c r="NXN3" s="703"/>
      <c r="NXO3" s="703"/>
      <c r="NXP3" s="703"/>
      <c r="NXQ3" s="703"/>
      <c r="NXR3" s="703"/>
      <c r="NXS3" s="703"/>
      <c r="NXT3" s="703"/>
      <c r="NXU3" s="703"/>
      <c r="NXV3" s="703"/>
      <c r="NXW3" s="703"/>
      <c r="NXX3" s="703"/>
      <c r="NXY3" s="703"/>
      <c r="NXZ3" s="703"/>
      <c r="NYA3" s="703"/>
      <c r="NYB3" s="703"/>
      <c r="NYC3" s="703"/>
      <c r="NYD3" s="703"/>
      <c r="NYE3" s="703"/>
      <c r="NYF3" s="703"/>
      <c r="NYG3" s="703"/>
      <c r="NYH3" s="703"/>
      <c r="NYI3" s="703"/>
      <c r="NYJ3" s="703"/>
      <c r="NYK3" s="703"/>
      <c r="NYL3" s="703"/>
      <c r="NYM3" s="703"/>
      <c r="NYN3" s="703"/>
      <c r="NYO3" s="703"/>
      <c r="NYP3" s="703"/>
      <c r="NYQ3" s="703"/>
      <c r="NYR3" s="703"/>
      <c r="NYS3" s="703"/>
      <c r="NYT3" s="703"/>
      <c r="NYU3" s="703"/>
      <c r="NYV3" s="703"/>
      <c r="NYW3" s="703"/>
      <c r="NYX3" s="703"/>
      <c r="NYY3" s="703"/>
      <c r="NYZ3" s="703"/>
      <c r="NZA3" s="703"/>
      <c r="NZB3" s="703"/>
      <c r="NZC3" s="703"/>
      <c r="NZD3" s="703"/>
      <c r="NZE3" s="703"/>
      <c r="NZF3" s="703"/>
      <c r="NZG3" s="703"/>
      <c r="NZH3" s="703"/>
      <c r="NZI3" s="703"/>
      <c r="NZJ3" s="703"/>
      <c r="NZK3" s="703"/>
      <c r="NZL3" s="703"/>
      <c r="NZM3" s="703"/>
      <c r="NZN3" s="703"/>
      <c r="NZO3" s="703"/>
      <c r="NZP3" s="703"/>
      <c r="NZQ3" s="703"/>
      <c r="NZR3" s="703"/>
      <c r="NZS3" s="703"/>
      <c r="NZT3" s="703"/>
      <c r="NZU3" s="703"/>
      <c r="NZV3" s="703"/>
      <c r="NZW3" s="703"/>
      <c r="NZX3" s="703"/>
      <c r="NZY3" s="703"/>
      <c r="NZZ3" s="703"/>
      <c r="OAA3" s="703"/>
      <c r="OAB3" s="703"/>
      <c r="OAC3" s="703"/>
      <c r="OAD3" s="703"/>
      <c r="OAE3" s="703"/>
      <c r="OAF3" s="703"/>
      <c r="OAG3" s="703"/>
      <c r="OAH3" s="703"/>
      <c r="OAI3" s="703"/>
      <c r="OAJ3" s="703"/>
      <c r="OAK3" s="703"/>
      <c r="OAL3" s="703"/>
      <c r="OAM3" s="703"/>
      <c r="OAN3" s="703"/>
      <c r="OAO3" s="703"/>
      <c r="OAP3" s="703"/>
      <c r="OAQ3" s="703"/>
      <c r="OAR3" s="703"/>
      <c r="OAS3" s="703"/>
      <c r="OAT3" s="703"/>
      <c r="OAU3" s="703"/>
      <c r="OAV3" s="703"/>
      <c r="OAW3" s="703"/>
      <c r="OAX3" s="703"/>
      <c r="OAY3" s="703"/>
      <c r="OAZ3" s="703"/>
      <c r="OBA3" s="703"/>
      <c r="OBB3" s="703"/>
      <c r="OBC3" s="703"/>
      <c r="OBD3" s="703"/>
      <c r="OBE3" s="703"/>
      <c r="OBF3" s="703"/>
      <c r="OBG3" s="703"/>
      <c r="OBH3" s="703"/>
      <c r="OBI3" s="703"/>
      <c r="OBJ3" s="703"/>
      <c r="OBK3" s="703"/>
      <c r="OBL3" s="703"/>
      <c r="OBM3" s="703"/>
      <c r="OBN3" s="703"/>
      <c r="OBO3" s="703"/>
      <c r="OBP3" s="703"/>
      <c r="OBQ3" s="703"/>
      <c r="OBR3" s="703"/>
      <c r="OBS3" s="703"/>
      <c r="OBT3" s="703"/>
      <c r="OBU3" s="703"/>
      <c r="OBV3" s="703"/>
      <c r="OBW3" s="703"/>
      <c r="OBX3" s="703"/>
      <c r="OBY3" s="703"/>
      <c r="OBZ3" s="703"/>
      <c r="OCA3" s="703"/>
      <c r="OCB3" s="703"/>
      <c r="OCC3" s="703"/>
      <c r="OCD3" s="703"/>
      <c r="OCE3" s="703"/>
      <c r="OCF3" s="703"/>
      <c r="OCG3" s="703"/>
      <c r="OCH3" s="703"/>
      <c r="OCI3" s="703"/>
      <c r="OCJ3" s="703"/>
      <c r="OCK3" s="703"/>
      <c r="OCL3" s="703"/>
      <c r="OCM3" s="703"/>
      <c r="OCN3" s="703"/>
      <c r="OCO3" s="703"/>
      <c r="OCP3" s="703"/>
      <c r="OCQ3" s="703"/>
      <c r="OCR3" s="703"/>
      <c r="OCS3" s="703"/>
      <c r="OCT3" s="703"/>
      <c r="OCU3" s="703"/>
      <c r="OCV3" s="703"/>
      <c r="OCW3" s="703"/>
      <c r="OCX3" s="703"/>
      <c r="OCY3" s="703"/>
      <c r="OCZ3" s="703"/>
      <c r="ODA3" s="703"/>
      <c r="ODB3" s="703"/>
      <c r="ODC3" s="703"/>
      <c r="ODD3" s="703"/>
      <c r="ODE3" s="703"/>
      <c r="ODF3" s="703"/>
      <c r="ODG3" s="703"/>
      <c r="ODH3" s="703"/>
      <c r="ODI3" s="703"/>
      <c r="ODJ3" s="703"/>
      <c r="ODK3" s="703"/>
      <c r="ODL3" s="703"/>
      <c r="ODM3" s="703"/>
      <c r="ODN3" s="703"/>
      <c r="ODO3" s="703"/>
      <c r="ODP3" s="703"/>
      <c r="ODQ3" s="703"/>
      <c r="ODR3" s="703"/>
      <c r="ODS3" s="703"/>
      <c r="ODT3" s="703"/>
      <c r="ODU3" s="703"/>
      <c r="ODV3" s="703"/>
      <c r="ODW3" s="703"/>
      <c r="ODX3" s="703"/>
      <c r="ODY3" s="703"/>
      <c r="ODZ3" s="703"/>
      <c r="OEA3" s="703"/>
      <c r="OEB3" s="703"/>
      <c r="OEC3" s="703"/>
      <c r="OED3" s="703"/>
      <c r="OEE3" s="703"/>
      <c r="OEF3" s="703"/>
      <c r="OEG3" s="703"/>
      <c r="OEH3" s="703"/>
      <c r="OEI3" s="703"/>
      <c r="OEJ3" s="703"/>
      <c r="OEK3" s="703"/>
      <c r="OEL3" s="703"/>
      <c r="OEM3" s="703"/>
      <c r="OEN3" s="703"/>
      <c r="OEO3" s="703"/>
      <c r="OEP3" s="703"/>
      <c r="OEQ3" s="703"/>
      <c r="OER3" s="703"/>
      <c r="OES3" s="703"/>
      <c r="OET3" s="703"/>
      <c r="OEU3" s="703"/>
      <c r="OEV3" s="703"/>
      <c r="OEW3" s="703"/>
      <c r="OEX3" s="703"/>
      <c r="OEY3" s="703"/>
      <c r="OEZ3" s="703"/>
      <c r="OFA3" s="703"/>
      <c r="OFB3" s="703"/>
      <c r="OFC3" s="703"/>
      <c r="OFD3" s="703"/>
      <c r="OFE3" s="703"/>
      <c r="OFF3" s="703"/>
      <c r="OFG3" s="703"/>
      <c r="OFH3" s="703"/>
      <c r="OFI3" s="703"/>
      <c r="OFJ3" s="703"/>
      <c r="OFK3" s="703"/>
      <c r="OFL3" s="703"/>
      <c r="OFM3" s="703"/>
      <c r="OFN3" s="703"/>
      <c r="OFO3" s="703"/>
      <c r="OFP3" s="703"/>
      <c r="OFQ3" s="703"/>
      <c r="OFR3" s="703"/>
      <c r="OFS3" s="703"/>
      <c r="OFT3" s="703"/>
      <c r="OFU3" s="703"/>
      <c r="OFV3" s="703"/>
      <c r="OFW3" s="703"/>
      <c r="OFX3" s="703"/>
      <c r="OFY3" s="703"/>
      <c r="OFZ3" s="703"/>
      <c r="OGA3" s="703"/>
      <c r="OGB3" s="703"/>
      <c r="OGC3" s="703"/>
      <c r="OGD3" s="703"/>
      <c r="OGE3" s="703"/>
      <c r="OGF3" s="703"/>
      <c r="OGG3" s="703"/>
      <c r="OGH3" s="703"/>
      <c r="OGI3" s="703"/>
      <c r="OGJ3" s="703"/>
      <c r="OGK3" s="703"/>
      <c r="OGL3" s="703"/>
      <c r="OGM3" s="703"/>
      <c r="OGN3" s="703"/>
      <c r="OGO3" s="703"/>
      <c r="OGP3" s="703"/>
      <c r="OGQ3" s="703"/>
      <c r="OGR3" s="703"/>
      <c r="OGS3" s="703"/>
      <c r="OGT3" s="703"/>
      <c r="OGU3" s="703"/>
      <c r="OGV3" s="703"/>
      <c r="OGW3" s="703"/>
      <c r="OGX3" s="703"/>
      <c r="OGY3" s="703"/>
      <c r="OGZ3" s="703"/>
      <c r="OHA3" s="703"/>
      <c r="OHB3" s="703"/>
      <c r="OHC3" s="703"/>
      <c r="OHD3" s="703"/>
      <c r="OHE3" s="703"/>
      <c r="OHF3" s="703"/>
      <c r="OHG3" s="703"/>
      <c r="OHH3" s="703"/>
      <c r="OHI3" s="703"/>
      <c r="OHJ3" s="703"/>
      <c r="OHK3" s="703"/>
      <c r="OHL3" s="703"/>
      <c r="OHM3" s="703"/>
      <c r="OHN3" s="703"/>
      <c r="OHO3" s="703"/>
      <c r="OHP3" s="703"/>
      <c r="OHQ3" s="703"/>
      <c r="OHR3" s="703"/>
      <c r="OHS3" s="703"/>
      <c r="OHT3" s="703"/>
      <c r="OHU3" s="703"/>
      <c r="OHV3" s="703"/>
      <c r="OHW3" s="703"/>
      <c r="OHX3" s="703"/>
      <c r="OHY3" s="703"/>
      <c r="OHZ3" s="703"/>
      <c r="OIA3" s="703"/>
      <c r="OIB3" s="703"/>
      <c r="OIC3" s="703"/>
      <c r="OID3" s="703"/>
      <c r="OIE3" s="703"/>
      <c r="OIF3" s="703"/>
      <c r="OIG3" s="703"/>
      <c r="OIH3" s="703"/>
      <c r="OII3" s="703"/>
      <c r="OIJ3" s="703"/>
      <c r="OIK3" s="703"/>
      <c r="OIL3" s="703"/>
      <c r="OIM3" s="703"/>
      <c r="OIN3" s="703"/>
      <c r="OIO3" s="703"/>
      <c r="OIP3" s="703"/>
      <c r="OIQ3" s="703"/>
      <c r="OIR3" s="703"/>
      <c r="OIS3" s="703"/>
      <c r="OIT3" s="703"/>
      <c r="OIU3" s="703"/>
      <c r="OIV3" s="703"/>
      <c r="OIW3" s="703"/>
      <c r="OIX3" s="703"/>
      <c r="OIY3" s="703"/>
      <c r="OIZ3" s="703"/>
      <c r="OJA3" s="703"/>
      <c r="OJB3" s="703"/>
      <c r="OJC3" s="703"/>
      <c r="OJD3" s="703"/>
      <c r="OJE3" s="703"/>
      <c r="OJF3" s="703"/>
      <c r="OJG3" s="703"/>
      <c r="OJH3" s="703"/>
      <c r="OJI3" s="703"/>
      <c r="OJJ3" s="703"/>
      <c r="OJK3" s="703"/>
      <c r="OJL3" s="703"/>
      <c r="OJM3" s="703"/>
      <c r="OJN3" s="703"/>
      <c r="OJO3" s="703"/>
      <c r="OJP3" s="703"/>
      <c r="OJQ3" s="703"/>
      <c r="OJR3" s="703"/>
      <c r="OJS3" s="703"/>
      <c r="OJT3" s="703"/>
      <c r="OJU3" s="703"/>
      <c r="OJV3" s="703"/>
      <c r="OJW3" s="703"/>
      <c r="OJX3" s="703"/>
      <c r="OJY3" s="703"/>
      <c r="OJZ3" s="703"/>
      <c r="OKA3" s="703"/>
      <c r="OKB3" s="703"/>
      <c r="OKC3" s="703"/>
      <c r="OKD3" s="703"/>
      <c r="OKE3" s="703"/>
      <c r="OKF3" s="703"/>
      <c r="OKG3" s="703"/>
      <c r="OKH3" s="703"/>
      <c r="OKI3" s="703"/>
      <c r="OKJ3" s="703"/>
      <c r="OKK3" s="703"/>
      <c r="OKL3" s="703"/>
      <c r="OKM3" s="703"/>
      <c r="OKN3" s="703"/>
      <c r="OKO3" s="703"/>
      <c r="OKP3" s="703"/>
      <c r="OKQ3" s="703"/>
      <c r="OKR3" s="703"/>
      <c r="OKS3" s="703"/>
      <c r="OKT3" s="703"/>
      <c r="OKU3" s="703"/>
      <c r="OKV3" s="703"/>
      <c r="OKW3" s="703"/>
      <c r="OKX3" s="703"/>
      <c r="OKY3" s="703"/>
      <c r="OKZ3" s="703"/>
      <c r="OLA3" s="703"/>
      <c r="OLB3" s="703"/>
      <c r="OLC3" s="703"/>
      <c r="OLD3" s="703"/>
      <c r="OLE3" s="703"/>
      <c r="OLF3" s="703"/>
      <c r="OLG3" s="703"/>
      <c r="OLH3" s="703"/>
      <c r="OLI3" s="703"/>
      <c r="OLJ3" s="703"/>
      <c r="OLK3" s="703"/>
      <c r="OLL3" s="703"/>
      <c r="OLM3" s="703"/>
      <c r="OLN3" s="703"/>
      <c r="OLO3" s="703"/>
      <c r="OLP3" s="703"/>
      <c r="OLQ3" s="703"/>
      <c r="OLR3" s="703"/>
      <c r="OLS3" s="703"/>
      <c r="OLT3" s="703"/>
      <c r="OLU3" s="703"/>
      <c r="OLV3" s="703"/>
      <c r="OLW3" s="703"/>
      <c r="OLX3" s="703"/>
      <c r="OLY3" s="703"/>
      <c r="OLZ3" s="703"/>
      <c r="OMA3" s="703"/>
      <c r="OMB3" s="703"/>
      <c r="OMC3" s="703"/>
      <c r="OMD3" s="703"/>
      <c r="OME3" s="703"/>
      <c r="OMF3" s="703"/>
      <c r="OMG3" s="703"/>
      <c r="OMH3" s="703"/>
      <c r="OMI3" s="703"/>
      <c r="OMJ3" s="703"/>
      <c r="OMK3" s="703"/>
      <c r="OML3" s="703"/>
      <c r="OMM3" s="703"/>
      <c r="OMN3" s="703"/>
      <c r="OMO3" s="703"/>
      <c r="OMP3" s="703"/>
      <c r="OMQ3" s="703"/>
      <c r="OMR3" s="703"/>
      <c r="OMS3" s="703"/>
      <c r="OMT3" s="703"/>
      <c r="OMU3" s="703"/>
      <c r="OMV3" s="703"/>
      <c r="OMW3" s="703"/>
      <c r="OMX3" s="703"/>
      <c r="OMY3" s="703"/>
      <c r="OMZ3" s="703"/>
      <c r="ONA3" s="703"/>
      <c r="ONB3" s="703"/>
      <c r="ONC3" s="703"/>
      <c r="OND3" s="703"/>
      <c r="ONE3" s="703"/>
      <c r="ONF3" s="703"/>
      <c r="ONG3" s="703"/>
      <c r="ONH3" s="703"/>
      <c r="ONI3" s="703"/>
      <c r="ONJ3" s="703"/>
      <c r="ONK3" s="703"/>
      <c r="ONL3" s="703"/>
      <c r="ONM3" s="703"/>
      <c r="ONN3" s="703"/>
      <c r="ONO3" s="703"/>
      <c r="ONP3" s="703"/>
      <c r="ONQ3" s="703"/>
      <c r="ONR3" s="703"/>
      <c r="ONS3" s="703"/>
      <c r="ONT3" s="703"/>
      <c r="ONU3" s="703"/>
      <c r="ONV3" s="703"/>
      <c r="ONW3" s="703"/>
      <c r="ONX3" s="703"/>
      <c r="ONY3" s="703"/>
      <c r="ONZ3" s="703"/>
      <c r="OOA3" s="703"/>
      <c r="OOB3" s="703"/>
      <c r="OOC3" s="703"/>
      <c r="OOD3" s="703"/>
      <c r="OOE3" s="703"/>
      <c r="OOF3" s="703"/>
      <c r="OOG3" s="703"/>
      <c r="OOH3" s="703"/>
      <c r="OOI3" s="703"/>
      <c r="OOJ3" s="703"/>
      <c r="OOK3" s="703"/>
      <c r="OOL3" s="703"/>
      <c r="OOM3" s="703"/>
      <c r="OON3" s="703"/>
      <c r="OOO3" s="703"/>
      <c r="OOP3" s="703"/>
      <c r="OOQ3" s="703"/>
      <c r="OOR3" s="703"/>
      <c r="OOS3" s="703"/>
      <c r="OOT3" s="703"/>
      <c r="OOU3" s="703"/>
      <c r="OOV3" s="703"/>
      <c r="OOW3" s="703"/>
      <c r="OOX3" s="703"/>
      <c r="OOY3" s="703"/>
      <c r="OOZ3" s="703"/>
      <c r="OPA3" s="703"/>
      <c r="OPB3" s="703"/>
      <c r="OPC3" s="703"/>
      <c r="OPD3" s="703"/>
      <c r="OPE3" s="703"/>
      <c r="OPF3" s="703"/>
      <c r="OPG3" s="703"/>
      <c r="OPH3" s="703"/>
      <c r="OPI3" s="703"/>
      <c r="OPJ3" s="703"/>
      <c r="OPK3" s="703"/>
      <c r="OPL3" s="703"/>
      <c r="OPM3" s="703"/>
      <c r="OPN3" s="703"/>
      <c r="OPO3" s="703"/>
      <c r="OPP3" s="703"/>
      <c r="OPQ3" s="703"/>
      <c r="OPR3" s="703"/>
      <c r="OPS3" s="703"/>
      <c r="OPT3" s="703"/>
      <c r="OPU3" s="703"/>
      <c r="OPV3" s="703"/>
      <c r="OPW3" s="703"/>
      <c r="OPX3" s="703"/>
      <c r="OPY3" s="703"/>
      <c r="OPZ3" s="703"/>
      <c r="OQA3" s="703"/>
      <c r="OQB3" s="703"/>
      <c r="OQC3" s="703"/>
      <c r="OQD3" s="703"/>
      <c r="OQE3" s="703"/>
      <c r="OQF3" s="703"/>
      <c r="OQG3" s="703"/>
      <c r="OQH3" s="703"/>
      <c r="OQI3" s="703"/>
      <c r="OQJ3" s="703"/>
      <c r="OQK3" s="703"/>
      <c r="OQL3" s="703"/>
      <c r="OQM3" s="703"/>
      <c r="OQN3" s="703"/>
      <c r="OQO3" s="703"/>
      <c r="OQP3" s="703"/>
      <c r="OQQ3" s="703"/>
      <c r="OQR3" s="703"/>
      <c r="OQS3" s="703"/>
      <c r="OQT3" s="703"/>
      <c r="OQU3" s="703"/>
      <c r="OQV3" s="703"/>
      <c r="OQW3" s="703"/>
      <c r="OQX3" s="703"/>
      <c r="OQY3" s="703"/>
      <c r="OQZ3" s="703"/>
      <c r="ORA3" s="703"/>
      <c r="ORB3" s="703"/>
      <c r="ORC3" s="703"/>
      <c r="ORD3" s="703"/>
      <c r="ORE3" s="703"/>
      <c r="ORF3" s="703"/>
      <c r="ORG3" s="703"/>
      <c r="ORH3" s="703"/>
      <c r="ORI3" s="703"/>
      <c r="ORJ3" s="703"/>
      <c r="ORK3" s="703"/>
      <c r="ORL3" s="703"/>
      <c r="ORM3" s="703"/>
      <c r="ORN3" s="703"/>
      <c r="ORO3" s="703"/>
      <c r="ORP3" s="703"/>
      <c r="ORQ3" s="703"/>
      <c r="ORR3" s="703"/>
      <c r="ORS3" s="703"/>
      <c r="ORT3" s="703"/>
      <c r="ORU3" s="703"/>
      <c r="ORV3" s="703"/>
      <c r="ORW3" s="703"/>
      <c r="ORX3" s="703"/>
      <c r="ORY3" s="703"/>
      <c r="ORZ3" s="703"/>
      <c r="OSA3" s="703"/>
      <c r="OSB3" s="703"/>
      <c r="OSC3" s="703"/>
      <c r="OSD3" s="703"/>
      <c r="OSE3" s="703"/>
      <c r="OSF3" s="703"/>
      <c r="OSG3" s="703"/>
      <c r="OSH3" s="703"/>
      <c r="OSI3" s="703"/>
      <c r="OSJ3" s="703"/>
      <c r="OSK3" s="703"/>
      <c r="OSL3" s="703"/>
      <c r="OSM3" s="703"/>
      <c r="OSN3" s="703"/>
      <c r="OSO3" s="703"/>
      <c r="OSP3" s="703"/>
      <c r="OSQ3" s="703"/>
      <c r="OSR3" s="703"/>
      <c r="OSS3" s="703"/>
      <c r="OST3" s="703"/>
      <c r="OSU3" s="703"/>
      <c r="OSV3" s="703"/>
      <c r="OSW3" s="703"/>
      <c r="OSX3" s="703"/>
      <c r="OSY3" s="703"/>
      <c r="OSZ3" s="703"/>
      <c r="OTA3" s="703"/>
      <c r="OTB3" s="703"/>
      <c r="OTC3" s="703"/>
      <c r="OTD3" s="703"/>
      <c r="OTE3" s="703"/>
      <c r="OTF3" s="703"/>
      <c r="OTG3" s="703"/>
      <c r="OTH3" s="703"/>
      <c r="OTI3" s="703"/>
      <c r="OTJ3" s="703"/>
      <c r="OTK3" s="703"/>
      <c r="OTL3" s="703"/>
      <c r="OTM3" s="703"/>
      <c r="OTN3" s="703"/>
      <c r="OTO3" s="703"/>
      <c r="OTP3" s="703"/>
      <c r="OTQ3" s="703"/>
      <c r="OTR3" s="703"/>
      <c r="OTS3" s="703"/>
      <c r="OTT3" s="703"/>
      <c r="OTU3" s="703"/>
      <c r="OTV3" s="703"/>
      <c r="OTW3" s="703"/>
      <c r="OTX3" s="703"/>
      <c r="OTY3" s="703"/>
      <c r="OTZ3" s="703"/>
      <c r="OUA3" s="703"/>
      <c r="OUB3" s="703"/>
      <c r="OUC3" s="703"/>
      <c r="OUD3" s="703"/>
      <c r="OUE3" s="703"/>
      <c r="OUF3" s="703"/>
      <c r="OUG3" s="703"/>
      <c r="OUH3" s="703"/>
      <c r="OUI3" s="703"/>
      <c r="OUJ3" s="703"/>
      <c r="OUK3" s="703"/>
      <c r="OUL3" s="703"/>
      <c r="OUM3" s="703"/>
      <c r="OUN3" s="703"/>
      <c r="OUO3" s="703"/>
      <c r="OUP3" s="703"/>
      <c r="OUQ3" s="703"/>
      <c r="OUR3" s="703"/>
      <c r="OUS3" s="703"/>
      <c r="OUT3" s="703"/>
      <c r="OUU3" s="703"/>
      <c r="OUV3" s="703"/>
      <c r="OUW3" s="703"/>
      <c r="OUX3" s="703"/>
      <c r="OUY3" s="703"/>
      <c r="OUZ3" s="703"/>
      <c r="OVA3" s="703"/>
      <c r="OVB3" s="703"/>
      <c r="OVC3" s="703"/>
      <c r="OVD3" s="703"/>
      <c r="OVE3" s="703"/>
      <c r="OVF3" s="703"/>
      <c r="OVG3" s="703"/>
      <c r="OVH3" s="703"/>
      <c r="OVI3" s="703"/>
      <c r="OVJ3" s="703"/>
      <c r="OVK3" s="703"/>
      <c r="OVL3" s="703"/>
      <c r="OVM3" s="703"/>
      <c r="OVN3" s="703"/>
      <c r="OVO3" s="703"/>
      <c r="OVP3" s="703"/>
      <c r="OVQ3" s="703"/>
      <c r="OVR3" s="703"/>
      <c r="OVS3" s="703"/>
      <c r="OVT3" s="703"/>
      <c r="OVU3" s="703"/>
      <c r="OVV3" s="703"/>
      <c r="OVW3" s="703"/>
      <c r="OVX3" s="703"/>
      <c r="OVY3" s="703"/>
      <c r="OVZ3" s="703"/>
      <c r="OWA3" s="703"/>
      <c r="OWB3" s="703"/>
      <c r="OWC3" s="703"/>
      <c r="OWD3" s="703"/>
      <c r="OWE3" s="703"/>
      <c r="OWF3" s="703"/>
      <c r="OWG3" s="703"/>
      <c r="OWH3" s="703"/>
      <c r="OWI3" s="703"/>
      <c r="OWJ3" s="703"/>
      <c r="OWK3" s="703"/>
      <c r="OWL3" s="703"/>
      <c r="OWM3" s="703"/>
      <c r="OWN3" s="703"/>
      <c r="OWO3" s="703"/>
      <c r="OWP3" s="703"/>
      <c r="OWQ3" s="703"/>
      <c r="OWR3" s="703"/>
      <c r="OWS3" s="703"/>
      <c r="OWT3" s="703"/>
      <c r="OWU3" s="703"/>
      <c r="OWV3" s="703"/>
      <c r="OWW3" s="703"/>
      <c r="OWX3" s="703"/>
      <c r="OWY3" s="703"/>
      <c r="OWZ3" s="703"/>
      <c r="OXA3" s="703"/>
      <c r="OXB3" s="703"/>
      <c r="OXC3" s="703"/>
      <c r="OXD3" s="703"/>
      <c r="OXE3" s="703"/>
      <c r="OXF3" s="703"/>
      <c r="OXG3" s="703"/>
      <c r="OXH3" s="703"/>
      <c r="OXI3" s="703"/>
      <c r="OXJ3" s="703"/>
      <c r="OXK3" s="703"/>
      <c r="OXL3" s="703"/>
      <c r="OXM3" s="703"/>
      <c r="OXN3" s="703"/>
      <c r="OXO3" s="703"/>
      <c r="OXP3" s="703"/>
      <c r="OXQ3" s="703"/>
      <c r="OXR3" s="703"/>
      <c r="OXS3" s="703"/>
      <c r="OXT3" s="703"/>
      <c r="OXU3" s="703"/>
      <c r="OXV3" s="703"/>
      <c r="OXW3" s="703"/>
      <c r="OXX3" s="703"/>
      <c r="OXY3" s="703"/>
      <c r="OXZ3" s="703"/>
      <c r="OYA3" s="703"/>
      <c r="OYB3" s="703"/>
      <c r="OYC3" s="703"/>
      <c r="OYD3" s="703"/>
      <c r="OYE3" s="703"/>
      <c r="OYF3" s="703"/>
      <c r="OYG3" s="703"/>
      <c r="OYH3" s="703"/>
      <c r="OYI3" s="703"/>
      <c r="OYJ3" s="703"/>
      <c r="OYK3" s="703"/>
      <c r="OYL3" s="703"/>
      <c r="OYM3" s="703"/>
      <c r="OYN3" s="703"/>
      <c r="OYO3" s="703"/>
      <c r="OYP3" s="703"/>
      <c r="OYQ3" s="703"/>
      <c r="OYR3" s="703"/>
      <c r="OYS3" s="703"/>
      <c r="OYT3" s="703"/>
      <c r="OYU3" s="703"/>
      <c r="OYV3" s="703"/>
      <c r="OYW3" s="703"/>
      <c r="OYX3" s="703"/>
      <c r="OYY3" s="703"/>
      <c r="OYZ3" s="703"/>
      <c r="OZA3" s="703"/>
      <c r="OZB3" s="703"/>
      <c r="OZC3" s="703"/>
      <c r="OZD3" s="703"/>
      <c r="OZE3" s="703"/>
      <c r="OZF3" s="703"/>
      <c r="OZG3" s="703"/>
      <c r="OZH3" s="703"/>
      <c r="OZI3" s="703"/>
      <c r="OZJ3" s="703"/>
      <c r="OZK3" s="703"/>
      <c r="OZL3" s="703"/>
      <c r="OZM3" s="703"/>
      <c r="OZN3" s="703"/>
      <c r="OZO3" s="703"/>
      <c r="OZP3" s="703"/>
      <c r="OZQ3" s="703"/>
      <c r="OZR3" s="703"/>
      <c r="OZS3" s="703"/>
      <c r="OZT3" s="703"/>
      <c r="OZU3" s="703"/>
      <c r="OZV3" s="703"/>
      <c r="OZW3" s="703"/>
      <c r="OZX3" s="703"/>
      <c r="OZY3" s="703"/>
      <c r="OZZ3" s="703"/>
      <c r="PAA3" s="703"/>
      <c r="PAB3" s="703"/>
      <c r="PAC3" s="703"/>
      <c r="PAD3" s="703"/>
      <c r="PAE3" s="703"/>
      <c r="PAF3" s="703"/>
      <c r="PAG3" s="703"/>
      <c r="PAH3" s="703"/>
      <c r="PAI3" s="703"/>
      <c r="PAJ3" s="703"/>
      <c r="PAK3" s="703"/>
      <c r="PAL3" s="703"/>
      <c r="PAM3" s="703"/>
      <c r="PAN3" s="703"/>
      <c r="PAO3" s="703"/>
      <c r="PAP3" s="703"/>
      <c r="PAQ3" s="703"/>
      <c r="PAR3" s="703"/>
      <c r="PAS3" s="703"/>
      <c r="PAT3" s="703"/>
      <c r="PAU3" s="703"/>
      <c r="PAV3" s="703"/>
      <c r="PAW3" s="703"/>
      <c r="PAX3" s="703"/>
      <c r="PAY3" s="703"/>
      <c r="PAZ3" s="703"/>
      <c r="PBA3" s="703"/>
      <c r="PBB3" s="703"/>
      <c r="PBC3" s="703"/>
      <c r="PBD3" s="703"/>
      <c r="PBE3" s="703"/>
      <c r="PBF3" s="703"/>
      <c r="PBG3" s="703"/>
      <c r="PBH3" s="703"/>
      <c r="PBI3" s="703"/>
      <c r="PBJ3" s="703"/>
      <c r="PBK3" s="703"/>
      <c r="PBL3" s="703"/>
      <c r="PBM3" s="703"/>
      <c r="PBN3" s="703"/>
      <c r="PBO3" s="703"/>
      <c r="PBP3" s="703"/>
      <c r="PBQ3" s="703"/>
      <c r="PBR3" s="703"/>
      <c r="PBS3" s="703"/>
      <c r="PBT3" s="703"/>
      <c r="PBU3" s="703"/>
      <c r="PBV3" s="703"/>
      <c r="PBW3" s="703"/>
      <c r="PBX3" s="703"/>
      <c r="PBY3" s="703"/>
      <c r="PBZ3" s="703"/>
      <c r="PCA3" s="703"/>
      <c r="PCB3" s="703"/>
      <c r="PCC3" s="703"/>
      <c r="PCD3" s="703"/>
      <c r="PCE3" s="703"/>
      <c r="PCF3" s="703"/>
      <c r="PCG3" s="703"/>
      <c r="PCH3" s="703"/>
      <c r="PCI3" s="703"/>
      <c r="PCJ3" s="703"/>
      <c r="PCK3" s="703"/>
      <c r="PCL3" s="703"/>
      <c r="PCM3" s="703"/>
      <c r="PCN3" s="703"/>
      <c r="PCO3" s="703"/>
      <c r="PCP3" s="703"/>
      <c r="PCQ3" s="703"/>
      <c r="PCR3" s="703"/>
      <c r="PCS3" s="703"/>
      <c r="PCT3" s="703"/>
      <c r="PCU3" s="703"/>
      <c r="PCV3" s="703"/>
      <c r="PCW3" s="703"/>
      <c r="PCX3" s="703"/>
      <c r="PCY3" s="703"/>
      <c r="PCZ3" s="703"/>
      <c r="PDA3" s="703"/>
      <c r="PDB3" s="703"/>
      <c r="PDC3" s="703"/>
      <c r="PDD3" s="703"/>
      <c r="PDE3" s="703"/>
      <c r="PDF3" s="703"/>
      <c r="PDG3" s="703"/>
      <c r="PDH3" s="703"/>
      <c r="PDI3" s="703"/>
      <c r="PDJ3" s="703"/>
      <c r="PDK3" s="703"/>
      <c r="PDL3" s="703"/>
      <c r="PDM3" s="703"/>
      <c r="PDN3" s="703"/>
      <c r="PDO3" s="703"/>
      <c r="PDP3" s="703"/>
      <c r="PDQ3" s="703"/>
      <c r="PDR3" s="703"/>
      <c r="PDS3" s="703"/>
      <c r="PDT3" s="703"/>
      <c r="PDU3" s="703"/>
      <c r="PDV3" s="703"/>
      <c r="PDW3" s="703"/>
      <c r="PDX3" s="703"/>
      <c r="PDY3" s="703"/>
      <c r="PDZ3" s="703"/>
      <c r="PEA3" s="703"/>
      <c r="PEB3" s="703"/>
      <c r="PEC3" s="703"/>
      <c r="PED3" s="703"/>
      <c r="PEE3" s="703"/>
      <c r="PEF3" s="703"/>
      <c r="PEG3" s="703"/>
      <c r="PEH3" s="703"/>
      <c r="PEI3" s="703"/>
      <c r="PEJ3" s="703"/>
      <c r="PEK3" s="703"/>
      <c r="PEL3" s="703"/>
      <c r="PEM3" s="703"/>
      <c r="PEN3" s="703"/>
      <c r="PEO3" s="703"/>
      <c r="PEP3" s="703"/>
      <c r="PEQ3" s="703"/>
      <c r="PER3" s="703"/>
      <c r="PES3" s="703"/>
      <c r="PET3" s="703"/>
      <c r="PEU3" s="703"/>
      <c r="PEV3" s="703"/>
      <c r="PEW3" s="703"/>
      <c r="PEX3" s="703"/>
      <c r="PEY3" s="703"/>
      <c r="PEZ3" s="703"/>
      <c r="PFA3" s="703"/>
      <c r="PFB3" s="703"/>
      <c r="PFC3" s="703"/>
      <c r="PFD3" s="703"/>
      <c r="PFE3" s="703"/>
      <c r="PFF3" s="703"/>
      <c r="PFG3" s="703"/>
      <c r="PFH3" s="703"/>
      <c r="PFI3" s="703"/>
      <c r="PFJ3" s="703"/>
      <c r="PFK3" s="703"/>
      <c r="PFL3" s="703"/>
      <c r="PFM3" s="703"/>
      <c r="PFN3" s="703"/>
      <c r="PFO3" s="703"/>
      <c r="PFP3" s="703"/>
      <c r="PFQ3" s="703"/>
      <c r="PFR3" s="703"/>
      <c r="PFS3" s="703"/>
      <c r="PFT3" s="703"/>
      <c r="PFU3" s="703"/>
      <c r="PFV3" s="703"/>
      <c r="PFW3" s="703"/>
      <c r="PFX3" s="703"/>
      <c r="PFY3" s="703"/>
      <c r="PFZ3" s="703"/>
      <c r="PGA3" s="703"/>
      <c r="PGB3" s="703"/>
      <c r="PGC3" s="703"/>
      <c r="PGD3" s="703"/>
      <c r="PGE3" s="703"/>
      <c r="PGF3" s="703"/>
      <c r="PGG3" s="703"/>
      <c r="PGH3" s="703"/>
      <c r="PGI3" s="703"/>
      <c r="PGJ3" s="703"/>
      <c r="PGK3" s="703"/>
      <c r="PGL3" s="703"/>
      <c r="PGM3" s="703"/>
      <c r="PGN3" s="703"/>
      <c r="PGO3" s="703"/>
      <c r="PGP3" s="703"/>
      <c r="PGQ3" s="703"/>
      <c r="PGR3" s="703"/>
      <c r="PGS3" s="703"/>
      <c r="PGT3" s="703"/>
      <c r="PGU3" s="703"/>
      <c r="PGV3" s="703"/>
      <c r="PGW3" s="703"/>
      <c r="PGX3" s="703"/>
      <c r="PGY3" s="703"/>
      <c r="PGZ3" s="703"/>
      <c r="PHA3" s="703"/>
      <c r="PHB3" s="703"/>
      <c r="PHC3" s="703"/>
      <c r="PHD3" s="703"/>
      <c r="PHE3" s="703"/>
      <c r="PHF3" s="703"/>
      <c r="PHG3" s="703"/>
      <c r="PHH3" s="703"/>
      <c r="PHI3" s="703"/>
      <c r="PHJ3" s="703"/>
      <c r="PHK3" s="703"/>
      <c r="PHL3" s="703"/>
      <c r="PHM3" s="703"/>
      <c r="PHN3" s="703"/>
      <c r="PHO3" s="703"/>
      <c r="PHP3" s="703"/>
      <c r="PHQ3" s="703"/>
      <c r="PHR3" s="703"/>
      <c r="PHS3" s="703"/>
      <c r="PHT3" s="703"/>
      <c r="PHU3" s="703"/>
      <c r="PHV3" s="703"/>
      <c r="PHW3" s="703"/>
      <c r="PHX3" s="703"/>
      <c r="PHY3" s="703"/>
      <c r="PHZ3" s="703"/>
      <c r="PIA3" s="703"/>
      <c r="PIB3" s="703"/>
      <c r="PIC3" s="703"/>
      <c r="PID3" s="703"/>
      <c r="PIE3" s="703"/>
      <c r="PIF3" s="703"/>
      <c r="PIG3" s="703"/>
      <c r="PIH3" s="703"/>
      <c r="PII3" s="703"/>
      <c r="PIJ3" s="703"/>
      <c r="PIK3" s="703"/>
      <c r="PIL3" s="703"/>
      <c r="PIM3" s="703"/>
      <c r="PIN3" s="703"/>
      <c r="PIO3" s="703"/>
      <c r="PIP3" s="703"/>
      <c r="PIQ3" s="703"/>
      <c r="PIR3" s="703"/>
      <c r="PIS3" s="703"/>
      <c r="PIT3" s="703"/>
      <c r="PIU3" s="703"/>
      <c r="PIV3" s="703"/>
      <c r="PIW3" s="703"/>
      <c r="PIX3" s="703"/>
      <c r="PIY3" s="703"/>
      <c r="PIZ3" s="703"/>
      <c r="PJA3" s="703"/>
      <c r="PJB3" s="703"/>
      <c r="PJC3" s="703"/>
      <c r="PJD3" s="703"/>
      <c r="PJE3" s="703"/>
      <c r="PJF3" s="703"/>
      <c r="PJG3" s="703"/>
      <c r="PJH3" s="703"/>
      <c r="PJI3" s="703"/>
      <c r="PJJ3" s="703"/>
      <c r="PJK3" s="703"/>
      <c r="PJL3" s="703"/>
      <c r="PJM3" s="703"/>
      <c r="PJN3" s="703"/>
      <c r="PJO3" s="703"/>
      <c r="PJP3" s="703"/>
      <c r="PJQ3" s="703"/>
      <c r="PJR3" s="703"/>
      <c r="PJS3" s="703"/>
      <c r="PJT3" s="703"/>
      <c r="PJU3" s="703"/>
      <c r="PJV3" s="703"/>
      <c r="PJW3" s="703"/>
      <c r="PJX3" s="703"/>
      <c r="PJY3" s="703"/>
      <c r="PJZ3" s="703"/>
      <c r="PKA3" s="703"/>
      <c r="PKB3" s="703"/>
      <c r="PKC3" s="703"/>
      <c r="PKD3" s="703"/>
      <c r="PKE3" s="703"/>
      <c r="PKF3" s="703"/>
      <c r="PKG3" s="703"/>
      <c r="PKH3" s="703"/>
      <c r="PKI3" s="703"/>
      <c r="PKJ3" s="703"/>
      <c r="PKK3" s="703"/>
      <c r="PKL3" s="703"/>
      <c r="PKM3" s="703"/>
      <c r="PKN3" s="703"/>
      <c r="PKO3" s="703"/>
      <c r="PKP3" s="703"/>
      <c r="PKQ3" s="703"/>
      <c r="PKR3" s="703"/>
      <c r="PKS3" s="703"/>
      <c r="PKT3" s="703"/>
      <c r="PKU3" s="703"/>
      <c r="PKV3" s="703"/>
      <c r="PKW3" s="703"/>
      <c r="PKX3" s="703"/>
      <c r="PKY3" s="703"/>
      <c r="PKZ3" s="703"/>
      <c r="PLA3" s="703"/>
      <c r="PLB3" s="703"/>
      <c r="PLC3" s="703"/>
      <c r="PLD3" s="703"/>
      <c r="PLE3" s="703"/>
      <c r="PLF3" s="703"/>
      <c r="PLG3" s="703"/>
      <c r="PLH3" s="703"/>
      <c r="PLI3" s="703"/>
      <c r="PLJ3" s="703"/>
      <c r="PLK3" s="703"/>
      <c r="PLL3" s="703"/>
      <c r="PLM3" s="703"/>
      <c r="PLN3" s="703"/>
      <c r="PLO3" s="703"/>
      <c r="PLP3" s="703"/>
      <c r="PLQ3" s="703"/>
      <c r="PLR3" s="703"/>
      <c r="PLS3" s="703"/>
      <c r="PLT3" s="703"/>
      <c r="PLU3" s="703"/>
      <c r="PLV3" s="703"/>
      <c r="PLW3" s="703"/>
      <c r="PLX3" s="703"/>
      <c r="PLY3" s="703"/>
      <c r="PLZ3" s="703"/>
      <c r="PMA3" s="703"/>
      <c r="PMB3" s="703"/>
      <c r="PMC3" s="703"/>
      <c r="PMD3" s="703"/>
      <c r="PME3" s="703"/>
      <c r="PMF3" s="703"/>
      <c r="PMG3" s="703"/>
      <c r="PMH3" s="703"/>
      <c r="PMI3" s="703"/>
      <c r="PMJ3" s="703"/>
      <c r="PMK3" s="703"/>
      <c r="PML3" s="703"/>
      <c r="PMM3" s="703"/>
      <c r="PMN3" s="703"/>
      <c r="PMO3" s="703"/>
      <c r="PMP3" s="703"/>
      <c r="PMQ3" s="703"/>
      <c r="PMR3" s="703"/>
      <c r="PMS3" s="703"/>
      <c r="PMT3" s="703"/>
      <c r="PMU3" s="703"/>
      <c r="PMV3" s="703"/>
      <c r="PMW3" s="703"/>
      <c r="PMX3" s="703"/>
      <c r="PMY3" s="703"/>
      <c r="PMZ3" s="703"/>
      <c r="PNA3" s="703"/>
      <c r="PNB3" s="703"/>
      <c r="PNC3" s="703"/>
      <c r="PND3" s="703"/>
      <c r="PNE3" s="703"/>
      <c r="PNF3" s="703"/>
      <c r="PNG3" s="703"/>
      <c r="PNH3" s="703"/>
      <c r="PNI3" s="703"/>
      <c r="PNJ3" s="703"/>
      <c r="PNK3" s="703"/>
      <c r="PNL3" s="703"/>
      <c r="PNM3" s="703"/>
      <c r="PNN3" s="703"/>
      <c r="PNO3" s="703"/>
      <c r="PNP3" s="703"/>
      <c r="PNQ3" s="703"/>
      <c r="PNR3" s="703"/>
      <c r="PNS3" s="703"/>
      <c r="PNT3" s="703"/>
      <c r="PNU3" s="703"/>
      <c r="PNV3" s="703"/>
      <c r="PNW3" s="703"/>
      <c r="PNX3" s="703"/>
      <c r="PNY3" s="703"/>
      <c r="PNZ3" s="703"/>
      <c r="POA3" s="703"/>
      <c r="POB3" s="703"/>
      <c r="POC3" s="703"/>
      <c r="POD3" s="703"/>
      <c r="POE3" s="703"/>
      <c r="POF3" s="703"/>
      <c r="POG3" s="703"/>
      <c r="POH3" s="703"/>
      <c r="POI3" s="703"/>
      <c r="POJ3" s="703"/>
      <c r="POK3" s="703"/>
      <c r="POL3" s="703"/>
      <c r="POM3" s="703"/>
      <c r="PON3" s="703"/>
      <c r="POO3" s="703"/>
      <c r="POP3" s="703"/>
      <c r="POQ3" s="703"/>
      <c r="POR3" s="703"/>
      <c r="POS3" s="703"/>
      <c r="POT3" s="703"/>
      <c r="POU3" s="703"/>
      <c r="POV3" s="703"/>
      <c r="POW3" s="703"/>
      <c r="POX3" s="703"/>
      <c r="POY3" s="703"/>
      <c r="POZ3" s="703"/>
      <c r="PPA3" s="703"/>
      <c r="PPB3" s="703"/>
      <c r="PPC3" s="703"/>
      <c r="PPD3" s="703"/>
      <c r="PPE3" s="703"/>
      <c r="PPF3" s="703"/>
      <c r="PPG3" s="703"/>
      <c r="PPH3" s="703"/>
      <c r="PPI3" s="703"/>
      <c r="PPJ3" s="703"/>
      <c r="PPK3" s="703"/>
      <c r="PPL3" s="703"/>
      <c r="PPM3" s="703"/>
      <c r="PPN3" s="703"/>
      <c r="PPO3" s="703"/>
      <c r="PPP3" s="703"/>
      <c r="PPQ3" s="703"/>
      <c r="PPR3" s="703"/>
      <c r="PPS3" s="703"/>
      <c r="PPT3" s="703"/>
      <c r="PPU3" s="703"/>
      <c r="PPV3" s="703"/>
      <c r="PPW3" s="703"/>
      <c r="PPX3" s="703"/>
      <c r="PPY3" s="703"/>
      <c r="PPZ3" s="703"/>
      <c r="PQA3" s="703"/>
      <c r="PQB3" s="703"/>
      <c r="PQC3" s="703"/>
      <c r="PQD3" s="703"/>
      <c r="PQE3" s="703"/>
      <c r="PQF3" s="703"/>
      <c r="PQG3" s="703"/>
      <c r="PQH3" s="703"/>
      <c r="PQI3" s="703"/>
      <c r="PQJ3" s="703"/>
      <c r="PQK3" s="703"/>
      <c r="PQL3" s="703"/>
      <c r="PQM3" s="703"/>
      <c r="PQN3" s="703"/>
      <c r="PQO3" s="703"/>
      <c r="PQP3" s="703"/>
      <c r="PQQ3" s="703"/>
      <c r="PQR3" s="703"/>
      <c r="PQS3" s="703"/>
      <c r="PQT3" s="703"/>
      <c r="PQU3" s="703"/>
      <c r="PQV3" s="703"/>
      <c r="PQW3" s="703"/>
      <c r="PQX3" s="703"/>
      <c r="PQY3" s="703"/>
      <c r="PQZ3" s="703"/>
      <c r="PRA3" s="703"/>
      <c r="PRB3" s="703"/>
      <c r="PRC3" s="703"/>
      <c r="PRD3" s="703"/>
      <c r="PRE3" s="703"/>
      <c r="PRF3" s="703"/>
      <c r="PRG3" s="703"/>
      <c r="PRH3" s="703"/>
      <c r="PRI3" s="703"/>
      <c r="PRJ3" s="703"/>
      <c r="PRK3" s="703"/>
      <c r="PRL3" s="703"/>
      <c r="PRM3" s="703"/>
      <c r="PRN3" s="703"/>
      <c r="PRO3" s="703"/>
      <c r="PRP3" s="703"/>
      <c r="PRQ3" s="703"/>
      <c r="PRR3" s="703"/>
      <c r="PRS3" s="703"/>
      <c r="PRT3" s="703"/>
      <c r="PRU3" s="703"/>
      <c r="PRV3" s="703"/>
      <c r="PRW3" s="703"/>
      <c r="PRX3" s="703"/>
      <c r="PRY3" s="703"/>
      <c r="PRZ3" s="703"/>
      <c r="PSA3" s="703"/>
      <c r="PSB3" s="703"/>
      <c r="PSC3" s="703"/>
      <c r="PSD3" s="703"/>
      <c r="PSE3" s="703"/>
      <c r="PSF3" s="703"/>
      <c r="PSG3" s="703"/>
      <c r="PSH3" s="703"/>
      <c r="PSI3" s="703"/>
      <c r="PSJ3" s="703"/>
      <c r="PSK3" s="703"/>
      <c r="PSL3" s="703"/>
      <c r="PSM3" s="703"/>
      <c r="PSN3" s="703"/>
      <c r="PSO3" s="703"/>
      <c r="PSP3" s="703"/>
      <c r="PSQ3" s="703"/>
      <c r="PSR3" s="703"/>
      <c r="PSS3" s="703"/>
      <c r="PST3" s="703"/>
      <c r="PSU3" s="703"/>
      <c r="PSV3" s="703"/>
      <c r="PSW3" s="703"/>
      <c r="PSX3" s="703"/>
      <c r="PSY3" s="703"/>
      <c r="PSZ3" s="703"/>
      <c r="PTA3" s="703"/>
      <c r="PTB3" s="703"/>
      <c r="PTC3" s="703"/>
      <c r="PTD3" s="703"/>
      <c r="PTE3" s="703"/>
      <c r="PTF3" s="703"/>
      <c r="PTG3" s="703"/>
      <c r="PTH3" s="703"/>
      <c r="PTI3" s="703"/>
      <c r="PTJ3" s="703"/>
      <c r="PTK3" s="703"/>
      <c r="PTL3" s="703"/>
      <c r="PTM3" s="703"/>
      <c r="PTN3" s="703"/>
      <c r="PTO3" s="703"/>
      <c r="PTP3" s="703"/>
      <c r="PTQ3" s="703"/>
      <c r="PTR3" s="703"/>
      <c r="PTS3" s="703"/>
      <c r="PTT3" s="703"/>
      <c r="PTU3" s="703"/>
      <c r="PTV3" s="703"/>
      <c r="PTW3" s="703"/>
      <c r="PTX3" s="703"/>
      <c r="PTY3" s="703"/>
      <c r="PTZ3" s="703"/>
      <c r="PUA3" s="703"/>
      <c r="PUB3" s="703"/>
      <c r="PUC3" s="703"/>
      <c r="PUD3" s="703"/>
      <c r="PUE3" s="703"/>
      <c r="PUF3" s="703"/>
      <c r="PUG3" s="703"/>
      <c r="PUH3" s="703"/>
      <c r="PUI3" s="703"/>
      <c r="PUJ3" s="703"/>
      <c r="PUK3" s="703"/>
      <c r="PUL3" s="703"/>
      <c r="PUM3" s="703"/>
      <c r="PUN3" s="703"/>
      <c r="PUO3" s="703"/>
      <c r="PUP3" s="703"/>
      <c r="PUQ3" s="703"/>
      <c r="PUR3" s="703"/>
      <c r="PUS3" s="703"/>
      <c r="PUT3" s="703"/>
      <c r="PUU3" s="703"/>
      <c r="PUV3" s="703"/>
      <c r="PUW3" s="703"/>
      <c r="PUX3" s="703"/>
      <c r="PUY3" s="703"/>
      <c r="PUZ3" s="703"/>
      <c r="PVA3" s="703"/>
      <c r="PVB3" s="703"/>
      <c r="PVC3" s="703"/>
      <c r="PVD3" s="703"/>
      <c r="PVE3" s="703"/>
      <c r="PVF3" s="703"/>
      <c r="PVG3" s="703"/>
      <c r="PVH3" s="703"/>
      <c r="PVI3" s="703"/>
      <c r="PVJ3" s="703"/>
      <c r="PVK3" s="703"/>
      <c r="PVL3" s="703"/>
      <c r="PVM3" s="703"/>
      <c r="PVN3" s="703"/>
      <c r="PVO3" s="703"/>
      <c r="PVP3" s="703"/>
      <c r="PVQ3" s="703"/>
      <c r="PVR3" s="703"/>
      <c r="PVS3" s="703"/>
      <c r="PVT3" s="703"/>
      <c r="PVU3" s="703"/>
      <c r="PVV3" s="703"/>
      <c r="PVW3" s="703"/>
      <c r="PVX3" s="703"/>
      <c r="PVY3" s="703"/>
      <c r="PVZ3" s="703"/>
      <c r="PWA3" s="703"/>
      <c r="PWB3" s="703"/>
      <c r="PWC3" s="703"/>
      <c r="PWD3" s="703"/>
      <c r="PWE3" s="703"/>
      <c r="PWF3" s="703"/>
      <c r="PWG3" s="703"/>
      <c r="PWH3" s="703"/>
      <c r="PWI3" s="703"/>
      <c r="PWJ3" s="703"/>
      <c r="PWK3" s="703"/>
      <c r="PWL3" s="703"/>
      <c r="PWM3" s="703"/>
      <c r="PWN3" s="703"/>
      <c r="PWO3" s="703"/>
      <c r="PWP3" s="703"/>
      <c r="PWQ3" s="703"/>
      <c r="PWR3" s="703"/>
      <c r="PWS3" s="703"/>
      <c r="PWT3" s="703"/>
      <c r="PWU3" s="703"/>
      <c r="PWV3" s="703"/>
      <c r="PWW3" s="703"/>
      <c r="PWX3" s="703"/>
      <c r="PWY3" s="703"/>
      <c r="PWZ3" s="703"/>
      <c r="PXA3" s="703"/>
      <c r="PXB3" s="703"/>
      <c r="PXC3" s="703"/>
      <c r="PXD3" s="703"/>
      <c r="PXE3" s="703"/>
      <c r="PXF3" s="703"/>
      <c r="PXG3" s="703"/>
      <c r="PXH3" s="703"/>
      <c r="PXI3" s="703"/>
      <c r="PXJ3" s="703"/>
      <c r="PXK3" s="703"/>
      <c r="PXL3" s="703"/>
      <c r="PXM3" s="703"/>
      <c r="PXN3" s="703"/>
      <c r="PXO3" s="703"/>
      <c r="PXP3" s="703"/>
      <c r="PXQ3" s="703"/>
      <c r="PXR3" s="703"/>
      <c r="PXS3" s="703"/>
      <c r="PXT3" s="703"/>
      <c r="PXU3" s="703"/>
      <c r="PXV3" s="703"/>
      <c r="PXW3" s="703"/>
      <c r="PXX3" s="703"/>
      <c r="PXY3" s="703"/>
      <c r="PXZ3" s="703"/>
      <c r="PYA3" s="703"/>
      <c r="PYB3" s="703"/>
      <c r="PYC3" s="703"/>
      <c r="PYD3" s="703"/>
      <c r="PYE3" s="703"/>
      <c r="PYF3" s="703"/>
      <c r="PYG3" s="703"/>
      <c r="PYH3" s="703"/>
      <c r="PYI3" s="703"/>
      <c r="PYJ3" s="703"/>
      <c r="PYK3" s="703"/>
      <c r="PYL3" s="703"/>
      <c r="PYM3" s="703"/>
      <c r="PYN3" s="703"/>
      <c r="PYO3" s="703"/>
      <c r="PYP3" s="703"/>
      <c r="PYQ3" s="703"/>
      <c r="PYR3" s="703"/>
      <c r="PYS3" s="703"/>
      <c r="PYT3" s="703"/>
      <c r="PYU3" s="703"/>
      <c r="PYV3" s="703"/>
      <c r="PYW3" s="703"/>
      <c r="PYX3" s="703"/>
      <c r="PYY3" s="703"/>
      <c r="PYZ3" s="703"/>
      <c r="PZA3" s="703"/>
      <c r="PZB3" s="703"/>
      <c r="PZC3" s="703"/>
      <c r="PZD3" s="703"/>
      <c r="PZE3" s="703"/>
      <c r="PZF3" s="703"/>
      <c r="PZG3" s="703"/>
      <c r="PZH3" s="703"/>
      <c r="PZI3" s="703"/>
      <c r="PZJ3" s="703"/>
      <c r="PZK3" s="703"/>
      <c r="PZL3" s="703"/>
      <c r="PZM3" s="703"/>
      <c r="PZN3" s="703"/>
      <c r="PZO3" s="703"/>
      <c r="PZP3" s="703"/>
      <c r="PZQ3" s="703"/>
      <c r="PZR3" s="703"/>
      <c r="PZS3" s="703"/>
      <c r="PZT3" s="703"/>
      <c r="PZU3" s="703"/>
      <c r="PZV3" s="703"/>
      <c r="PZW3" s="703"/>
      <c r="PZX3" s="703"/>
      <c r="PZY3" s="703"/>
      <c r="PZZ3" s="703"/>
      <c r="QAA3" s="703"/>
      <c r="QAB3" s="703"/>
      <c r="QAC3" s="703"/>
      <c r="QAD3" s="703"/>
      <c r="QAE3" s="703"/>
      <c r="QAF3" s="703"/>
      <c r="QAG3" s="703"/>
      <c r="QAH3" s="703"/>
      <c r="QAI3" s="703"/>
      <c r="QAJ3" s="703"/>
      <c r="QAK3" s="703"/>
      <c r="QAL3" s="703"/>
      <c r="QAM3" s="703"/>
      <c r="QAN3" s="703"/>
      <c r="QAO3" s="703"/>
      <c r="QAP3" s="703"/>
      <c r="QAQ3" s="703"/>
      <c r="QAR3" s="703"/>
      <c r="QAS3" s="703"/>
      <c r="QAT3" s="703"/>
      <c r="QAU3" s="703"/>
      <c r="QAV3" s="703"/>
      <c r="QAW3" s="703"/>
      <c r="QAX3" s="703"/>
      <c r="QAY3" s="703"/>
      <c r="QAZ3" s="703"/>
      <c r="QBA3" s="703"/>
      <c r="QBB3" s="703"/>
      <c r="QBC3" s="703"/>
      <c r="QBD3" s="703"/>
      <c r="QBE3" s="703"/>
      <c r="QBF3" s="703"/>
      <c r="QBG3" s="703"/>
      <c r="QBH3" s="703"/>
      <c r="QBI3" s="703"/>
      <c r="QBJ3" s="703"/>
      <c r="QBK3" s="703"/>
      <c r="QBL3" s="703"/>
      <c r="QBM3" s="703"/>
      <c r="QBN3" s="703"/>
      <c r="QBO3" s="703"/>
      <c r="QBP3" s="703"/>
      <c r="QBQ3" s="703"/>
      <c r="QBR3" s="703"/>
      <c r="QBS3" s="703"/>
      <c r="QBT3" s="703"/>
      <c r="QBU3" s="703"/>
      <c r="QBV3" s="703"/>
      <c r="QBW3" s="703"/>
      <c r="QBX3" s="703"/>
      <c r="QBY3" s="703"/>
      <c r="QBZ3" s="703"/>
      <c r="QCA3" s="703"/>
      <c r="QCB3" s="703"/>
      <c r="QCC3" s="703"/>
      <c r="QCD3" s="703"/>
      <c r="QCE3" s="703"/>
      <c r="QCF3" s="703"/>
      <c r="QCG3" s="703"/>
      <c r="QCH3" s="703"/>
      <c r="QCI3" s="703"/>
      <c r="QCJ3" s="703"/>
      <c r="QCK3" s="703"/>
      <c r="QCL3" s="703"/>
      <c r="QCM3" s="703"/>
      <c r="QCN3" s="703"/>
      <c r="QCO3" s="703"/>
      <c r="QCP3" s="703"/>
      <c r="QCQ3" s="703"/>
      <c r="QCR3" s="703"/>
      <c r="QCS3" s="703"/>
      <c r="QCT3" s="703"/>
      <c r="QCU3" s="703"/>
      <c r="QCV3" s="703"/>
      <c r="QCW3" s="703"/>
      <c r="QCX3" s="703"/>
      <c r="QCY3" s="703"/>
      <c r="QCZ3" s="703"/>
      <c r="QDA3" s="703"/>
      <c r="QDB3" s="703"/>
      <c r="QDC3" s="703"/>
      <c r="QDD3" s="703"/>
      <c r="QDE3" s="703"/>
      <c r="QDF3" s="703"/>
      <c r="QDG3" s="703"/>
      <c r="QDH3" s="703"/>
      <c r="QDI3" s="703"/>
      <c r="QDJ3" s="703"/>
      <c r="QDK3" s="703"/>
      <c r="QDL3" s="703"/>
      <c r="QDM3" s="703"/>
      <c r="QDN3" s="703"/>
      <c r="QDO3" s="703"/>
      <c r="QDP3" s="703"/>
      <c r="QDQ3" s="703"/>
      <c r="QDR3" s="703"/>
      <c r="QDS3" s="703"/>
      <c r="QDT3" s="703"/>
      <c r="QDU3" s="703"/>
      <c r="QDV3" s="703"/>
      <c r="QDW3" s="703"/>
      <c r="QDX3" s="703"/>
      <c r="QDY3" s="703"/>
      <c r="QDZ3" s="703"/>
      <c r="QEA3" s="703"/>
      <c r="QEB3" s="703"/>
      <c r="QEC3" s="703"/>
      <c r="QED3" s="703"/>
      <c r="QEE3" s="703"/>
      <c r="QEF3" s="703"/>
      <c r="QEG3" s="703"/>
      <c r="QEH3" s="703"/>
      <c r="QEI3" s="703"/>
      <c r="QEJ3" s="703"/>
      <c r="QEK3" s="703"/>
      <c r="QEL3" s="703"/>
      <c r="QEM3" s="703"/>
      <c r="QEN3" s="703"/>
      <c r="QEO3" s="703"/>
      <c r="QEP3" s="703"/>
      <c r="QEQ3" s="703"/>
      <c r="QER3" s="703"/>
      <c r="QES3" s="703"/>
      <c r="QET3" s="703"/>
      <c r="QEU3" s="703"/>
      <c r="QEV3" s="703"/>
      <c r="QEW3" s="703"/>
      <c r="QEX3" s="703"/>
      <c r="QEY3" s="703"/>
      <c r="QEZ3" s="703"/>
      <c r="QFA3" s="703"/>
      <c r="QFB3" s="703"/>
      <c r="QFC3" s="703"/>
      <c r="QFD3" s="703"/>
      <c r="QFE3" s="703"/>
      <c r="QFF3" s="703"/>
      <c r="QFG3" s="703"/>
      <c r="QFH3" s="703"/>
      <c r="QFI3" s="703"/>
      <c r="QFJ3" s="703"/>
      <c r="QFK3" s="703"/>
      <c r="QFL3" s="703"/>
      <c r="QFM3" s="703"/>
      <c r="QFN3" s="703"/>
      <c r="QFO3" s="703"/>
      <c r="QFP3" s="703"/>
      <c r="QFQ3" s="703"/>
      <c r="QFR3" s="703"/>
      <c r="QFS3" s="703"/>
      <c r="QFT3" s="703"/>
      <c r="QFU3" s="703"/>
      <c r="QFV3" s="703"/>
      <c r="QFW3" s="703"/>
      <c r="QFX3" s="703"/>
      <c r="QFY3" s="703"/>
      <c r="QFZ3" s="703"/>
      <c r="QGA3" s="703"/>
      <c r="QGB3" s="703"/>
      <c r="QGC3" s="703"/>
      <c r="QGD3" s="703"/>
      <c r="QGE3" s="703"/>
      <c r="QGF3" s="703"/>
      <c r="QGG3" s="703"/>
      <c r="QGH3" s="703"/>
      <c r="QGI3" s="703"/>
      <c r="QGJ3" s="703"/>
      <c r="QGK3" s="703"/>
      <c r="QGL3" s="703"/>
      <c r="QGM3" s="703"/>
      <c r="QGN3" s="703"/>
      <c r="QGO3" s="703"/>
      <c r="QGP3" s="703"/>
      <c r="QGQ3" s="703"/>
      <c r="QGR3" s="703"/>
      <c r="QGS3" s="703"/>
      <c r="QGT3" s="703"/>
      <c r="QGU3" s="703"/>
      <c r="QGV3" s="703"/>
      <c r="QGW3" s="703"/>
      <c r="QGX3" s="703"/>
      <c r="QGY3" s="703"/>
      <c r="QGZ3" s="703"/>
      <c r="QHA3" s="703"/>
      <c r="QHB3" s="703"/>
      <c r="QHC3" s="703"/>
      <c r="QHD3" s="703"/>
      <c r="QHE3" s="703"/>
      <c r="QHF3" s="703"/>
      <c r="QHG3" s="703"/>
      <c r="QHH3" s="703"/>
      <c r="QHI3" s="703"/>
      <c r="QHJ3" s="703"/>
      <c r="QHK3" s="703"/>
      <c r="QHL3" s="703"/>
      <c r="QHM3" s="703"/>
      <c r="QHN3" s="703"/>
      <c r="QHO3" s="703"/>
      <c r="QHP3" s="703"/>
      <c r="QHQ3" s="703"/>
      <c r="QHR3" s="703"/>
      <c r="QHS3" s="703"/>
      <c r="QHT3" s="703"/>
      <c r="QHU3" s="703"/>
      <c r="QHV3" s="703"/>
      <c r="QHW3" s="703"/>
      <c r="QHX3" s="703"/>
      <c r="QHY3" s="703"/>
      <c r="QHZ3" s="703"/>
      <c r="QIA3" s="703"/>
      <c r="QIB3" s="703"/>
      <c r="QIC3" s="703"/>
      <c r="QID3" s="703"/>
      <c r="QIE3" s="703"/>
      <c r="QIF3" s="703"/>
      <c r="QIG3" s="703"/>
      <c r="QIH3" s="703"/>
      <c r="QII3" s="703"/>
      <c r="QIJ3" s="703"/>
      <c r="QIK3" s="703"/>
      <c r="QIL3" s="703"/>
      <c r="QIM3" s="703"/>
      <c r="QIN3" s="703"/>
      <c r="QIO3" s="703"/>
      <c r="QIP3" s="703"/>
      <c r="QIQ3" s="703"/>
      <c r="QIR3" s="703"/>
      <c r="QIS3" s="703"/>
      <c r="QIT3" s="703"/>
      <c r="QIU3" s="703"/>
      <c r="QIV3" s="703"/>
      <c r="QIW3" s="703"/>
      <c r="QIX3" s="703"/>
      <c r="QIY3" s="703"/>
      <c r="QIZ3" s="703"/>
      <c r="QJA3" s="703"/>
      <c r="QJB3" s="703"/>
      <c r="QJC3" s="703"/>
      <c r="QJD3" s="703"/>
      <c r="QJE3" s="703"/>
      <c r="QJF3" s="703"/>
      <c r="QJG3" s="703"/>
      <c r="QJH3" s="703"/>
      <c r="QJI3" s="703"/>
      <c r="QJJ3" s="703"/>
      <c r="QJK3" s="703"/>
      <c r="QJL3" s="703"/>
      <c r="QJM3" s="703"/>
      <c r="QJN3" s="703"/>
      <c r="QJO3" s="703"/>
      <c r="QJP3" s="703"/>
      <c r="QJQ3" s="703"/>
      <c r="QJR3" s="703"/>
      <c r="QJS3" s="703"/>
      <c r="QJT3" s="703"/>
      <c r="QJU3" s="703"/>
      <c r="QJV3" s="703"/>
      <c r="QJW3" s="703"/>
      <c r="QJX3" s="703"/>
      <c r="QJY3" s="703"/>
      <c r="QJZ3" s="703"/>
      <c r="QKA3" s="703"/>
      <c r="QKB3" s="703"/>
      <c r="QKC3" s="703"/>
      <c r="QKD3" s="703"/>
      <c r="QKE3" s="703"/>
      <c r="QKF3" s="703"/>
      <c r="QKG3" s="703"/>
      <c r="QKH3" s="703"/>
      <c r="QKI3" s="703"/>
      <c r="QKJ3" s="703"/>
      <c r="QKK3" s="703"/>
      <c r="QKL3" s="703"/>
      <c r="QKM3" s="703"/>
      <c r="QKN3" s="703"/>
      <c r="QKO3" s="703"/>
      <c r="QKP3" s="703"/>
      <c r="QKQ3" s="703"/>
      <c r="QKR3" s="703"/>
      <c r="QKS3" s="703"/>
      <c r="QKT3" s="703"/>
      <c r="QKU3" s="703"/>
      <c r="QKV3" s="703"/>
      <c r="QKW3" s="703"/>
      <c r="QKX3" s="703"/>
      <c r="QKY3" s="703"/>
      <c r="QKZ3" s="703"/>
      <c r="QLA3" s="703"/>
      <c r="QLB3" s="703"/>
      <c r="QLC3" s="703"/>
      <c r="QLD3" s="703"/>
      <c r="QLE3" s="703"/>
      <c r="QLF3" s="703"/>
      <c r="QLG3" s="703"/>
      <c r="QLH3" s="703"/>
      <c r="QLI3" s="703"/>
      <c r="QLJ3" s="703"/>
      <c r="QLK3" s="703"/>
      <c r="QLL3" s="703"/>
      <c r="QLM3" s="703"/>
      <c r="QLN3" s="703"/>
      <c r="QLO3" s="703"/>
      <c r="QLP3" s="703"/>
      <c r="QLQ3" s="703"/>
      <c r="QLR3" s="703"/>
      <c r="QLS3" s="703"/>
      <c r="QLT3" s="703"/>
      <c r="QLU3" s="703"/>
      <c r="QLV3" s="703"/>
      <c r="QLW3" s="703"/>
      <c r="QLX3" s="703"/>
      <c r="QLY3" s="703"/>
      <c r="QLZ3" s="703"/>
      <c r="QMA3" s="703"/>
      <c r="QMB3" s="703"/>
      <c r="QMC3" s="703"/>
      <c r="QMD3" s="703"/>
      <c r="QME3" s="703"/>
      <c r="QMF3" s="703"/>
      <c r="QMG3" s="703"/>
      <c r="QMH3" s="703"/>
      <c r="QMI3" s="703"/>
      <c r="QMJ3" s="703"/>
      <c r="QMK3" s="703"/>
      <c r="QML3" s="703"/>
      <c r="QMM3" s="703"/>
      <c r="QMN3" s="703"/>
      <c r="QMO3" s="703"/>
      <c r="QMP3" s="703"/>
      <c r="QMQ3" s="703"/>
      <c r="QMR3" s="703"/>
      <c r="QMS3" s="703"/>
      <c r="QMT3" s="703"/>
      <c r="QMU3" s="703"/>
      <c r="QMV3" s="703"/>
      <c r="QMW3" s="703"/>
      <c r="QMX3" s="703"/>
      <c r="QMY3" s="703"/>
      <c r="QMZ3" s="703"/>
      <c r="QNA3" s="703"/>
      <c r="QNB3" s="703"/>
      <c r="QNC3" s="703"/>
      <c r="QND3" s="703"/>
      <c r="QNE3" s="703"/>
      <c r="QNF3" s="703"/>
      <c r="QNG3" s="703"/>
      <c r="QNH3" s="703"/>
      <c r="QNI3" s="703"/>
      <c r="QNJ3" s="703"/>
      <c r="QNK3" s="703"/>
      <c r="QNL3" s="703"/>
      <c r="QNM3" s="703"/>
      <c r="QNN3" s="703"/>
      <c r="QNO3" s="703"/>
      <c r="QNP3" s="703"/>
      <c r="QNQ3" s="703"/>
      <c r="QNR3" s="703"/>
      <c r="QNS3" s="703"/>
      <c r="QNT3" s="703"/>
      <c r="QNU3" s="703"/>
      <c r="QNV3" s="703"/>
      <c r="QNW3" s="703"/>
      <c r="QNX3" s="703"/>
      <c r="QNY3" s="703"/>
      <c r="QNZ3" s="703"/>
      <c r="QOA3" s="703"/>
      <c r="QOB3" s="703"/>
      <c r="QOC3" s="703"/>
      <c r="QOD3" s="703"/>
      <c r="QOE3" s="703"/>
      <c r="QOF3" s="703"/>
      <c r="QOG3" s="703"/>
      <c r="QOH3" s="703"/>
      <c r="QOI3" s="703"/>
      <c r="QOJ3" s="703"/>
      <c r="QOK3" s="703"/>
      <c r="QOL3" s="703"/>
      <c r="QOM3" s="703"/>
      <c r="QON3" s="703"/>
      <c r="QOO3" s="703"/>
      <c r="QOP3" s="703"/>
      <c r="QOQ3" s="703"/>
      <c r="QOR3" s="703"/>
      <c r="QOS3" s="703"/>
      <c r="QOT3" s="703"/>
      <c r="QOU3" s="703"/>
      <c r="QOV3" s="703"/>
      <c r="QOW3" s="703"/>
      <c r="QOX3" s="703"/>
      <c r="QOY3" s="703"/>
      <c r="QOZ3" s="703"/>
      <c r="QPA3" s="703"/>
      <c r="QPB3" s="703"/>
      <c r="QPC3" s="703"/>
      <c r="QPD3" s="703"/>
      <c r="QPE3" s="703"/>
      <c r="QPF3" s="703"/>
      <c r="QPG3" s="703"/>
      <c r="QPH3" s="703"/>
      <c r="QPI3" s="703"/>
      <c r="QPJ3" s="703"/>
      <c r="QPK3" s="703"/>
      <c r="QPL3" s="703"/>
      <c r="QPM3" s="703"/>
      <c r="QPN3" s="703"/>
      <c r="QPO3" s="703"/>
      <c r="QPP3" s="703"/>
      <c r="QPQ3" s="703"/>
      <c r="QPR3" s="703"/>
      <c r="QPS3" s="703"/>
      <c r="QPT3" s="703"/>
      <c r="QPU3" s="703"/>
      <c r="QPV3" s="703"/>
      <c r="QPW3" s="703"/>
      <c r="QPX3" s="703"/>
      <c r="QPY3" s="703"/>
      <c r="QPZ3" s="703"/>
      <c r="QQA3" s="703"/>
      <c r="QQB3" s="703"/>
      <c r="QQC3" s="703"/>
      <c r="QQD3" s="703"/>
      <c r="QQE3" s="703"/>
      <c r="QQF3" s="703"/>
      <c r="QQG3" s="703"/>
      <c r="QQH3" s="703"/>
      <c r="QQI3" s="703"/>
      <c r="QQJ3" s="703"/>
      <c r="QQK3" s="703"/>
      <c r="QQL3" s="703"/>
      <c r="QQM3" s="703"/>
      <c r="QQN3" s="703"/>
      <c r="QQO3" s="703"/>
      <c r="QQP3" s="703"/>
      <c r="QQQ3" s="703"/>
      <c r="QQR3" s="703"/>
      <c r="QQS3" s="703"/>
      <c r="QQT3" s="703"/>
      <c r="QQU3" s="703"/>
      <c r="QQV3" s="703"/>
      <c r="QQW3" s="703"/>
      <c r="QQX3" s="703"/>
      <c r="QQY3" s="703"/>
      <c r="QQZ3" s="703"/>
      <c r="QRA3" s="703"/>
      <c r="QRB3" s="703"/>
      <c r="QRC3" s="703"/>
      <c r="QRD3" s="703"/>
      <c r="QRE3" s="703"/>
      <c r="QRF3" s="703"/>
      <c r="QRG3" s="703"/>
      <c r="QRH3" s="703"/>
      <c r="QRI3" s="703"/>
      <c r="QRJ3" s="703"/>
      <c r="QRK3" s="703"/>
      <c r="QRL3" s="703"/>
      <c r="QRM3" s="703"/>
      <c r="QRN3" s="703"/>
      <c r="QRO3" s="703"/>
      <c r="QRP3" s="703"/>
      <c r="QRQ3" s="703"/>
      <c r="QRR3" s="703"/>
      <c r="QRS3" s="703"/>
      <c r="QRT3" s="703"/>
      <c r="QRU3" s="703"/>
      <c r="QRV3" s="703"/>
      <c r="QRW3" s="703"/>
      <c r="QRX3" s="703"/>
      <c r="QRY3" s="703"/>
      <c r="QRZ3" s="703"/>
      <c r="QSA3" s="703"/>
      <c r="QSB3" s="703"/>
      <c r="QSC3" s="703"/>
      <c r="QSD3" s="703"/>
      <c r="QSE3" s="703"/>
      <c r="QSF3" s="703"/>
      <c r="QSG3" s="703"/>
      <c r="QSH3" s="703"/>
      <c r="QSI3" s="703"/>
      <c r="QSJ3" s="703"/>
      <c r="QSK3" s="703"/>
      <c r="QSL3" s="703"/>
      <c r="QSM3" s="703"/>
      <c r="QSN3" s="703"/>
      <c r="QSO3" s="703"/>
      <c r="QSP3" s="703"/>
      <c r="QSQ3" s="703"/>
      <c r="QSR3" s="703"/>
      <c r="QSS3" s="703"/>
      <c r="QST3" s="703"/>
      <c r="QSU3" s="703"/>
      <c r="QSV3" s="703"/>
      <c r="QSW3" s="703"/>
      <c r="QSX3" s="703"/>
      <c r="QSY3" s="703"/>
      <c r="QSZ3" s="703"/>
      <c r="QTA3" s="703"/>
      <c r="QTB3" s="703"/>
      <c r="QTC3" s="703"/>
      <c r="QTD3" s="703"/>
      <c r="QTE3" s="703"/>
      <c r="QTF3" s="703"/>
      <c r="QTG3" s="703"/>
      <c r="QTH3" s="703"/>
      <c r="QTI3" s="703"/>
      <c r="QTJ3" s="703"/>
      <c r="QTK3" s="703"/>
      <c r="QTL3" s="703"/>
      <c r="QTM3" s="703"/>
      <c r="QTN3" s="703"/>
      <c r="QTO3" s="703"/>
      <c r="QTP3" s="703"/>
      <c r="QTQ3" s="703"/>
      <c r="QTR3" s="703"/>
      <c r="QTS3" s="703"/>
      <c r="QTT3" s="703"/>
      <c r="QTU3" s="703"/>
      <c r="QTV3" s="703"/>
      <c r="QTW3" s="703"/>
      <c r="QTX3" s="703"/>
      <c r="QTY3" s="703"/>
      <c r="QTZ3" s="703"/>
      <c r="QUA3" s="703"/>
      <c r="QUB3" s="703"/>
      <c r="QUC3" s="703"/>
      <c r="QUD3" s="703"/>
      <c r="QUE3" s="703"/>
      <c r="QUF3" s="703"/>
      <c r="QUG3" s="703"/>
      <c r="QUH3" s="703"/>
      <c r="QUI3" s="703"/>
      <c r="QUJ3" s="703"/>
      <c r="QUK3" s="703"/>
      <c r="QUL3" s="703"/>
      <c r="QUM3" s="703"/>
      <c r="QUN3" s="703"/>
      <c r="QUO3" s="703"/>
      <c r="QUP3" s="703"/>
      <c r="QUQ3" s="703"/>
      <c r="QUR3" s="703"/>
      <c r="QUS3" s="703"/>
      <c r="QUT3" s="703"/>
      <c r="QUU3" s="703"/>
      <c r="QUV3" s="703"/>
      <c r="QUW3" s="703"/>
      <c r="QUX3" s="703"/>
      <c r="QUY3" s="703"/>
      <c r="QUZ3" s="703"/>
      <c r="QVA3" s="703"/>
      <c r="QVB3" s="703"/>
      <c r="QVC3" s="703"/>
      <c r="QVD3" s="703"/>
      <c r="QVE3" s="703"/>
      <c r="QVF3" s="703"/>
      <c r="QVG3" s="703"/>
      <c r="QVH3" s="703"/>
      <c r="QVI3" s="703"/>
      <c r="QVJ3" s="703"/>
      <c r="QVK3" s="703"/>
      <c r="QVL3" s="703"/>
      <c r="QVM3" s="703"/>
      <c r="QVN3" s="703"/>
      <c r="QVO3" s="703"/>
      <c r="QVP3" s="703"/>
      <c r="QVQ3" s="703"/>
      <c r="QVR3" s="703"/>
      <c r="QVS3" s="703"/>
      <c r="QVT3" s="703"/>
      <c r="QVU3" s="703"/>
      <c r="QVV3" s="703"/>
      <c r="QVW3" s="703"/>
      <c r="QVX3" s="703"/>
      <c r="QVY3" s="703"/>
      <c r="QVZ3" s="703"/>
      <c r="QWA3" s="703"/>
      <c r="QWB3" s="703"/>
      <c r="QWC3" s="703"/>
      <c r="QWD3" s="703"/>
      <c r="QWE3" s="703"/>
      <c r="QWF3" s="703"/>
      <c r="QWG3" s="703"/>
      <c r="QWH3" s="703"/>
      <c r="QWI3" s="703"/>
      <c r="QWJ3" s="703"/>
      <c r="QWK3" s="703"/>
      <c r="QWL3" s="703"/>
      <c r="QWM3" s="703"/>
      <c r="QWN3" s="703"/>
      <c r="QWO3" s="703"/>
      <c r="QWP3" s="703"/>
      <c r="QWQ3" s="703"/>
      <c r="QWR3" s="703"/>
      <c r="QWS3" s="703"/>
      <c r="QWT3" s="703"/>
      <c r="QWU3" s="703"/>
      <c r="QWV3" s="703"/>
      <c r="QWW3" s="703"/>
      <c r="QWX3" s="703"/>
      <c r="QWY3" s="703"/>
      <c r="QWZ3" s="703"/>
      <c r="QXA3" s="703"/>
      <c r="QXB3" s="703"/>
      <c r="QXC3" s="703"/>
      <c r="QXD3" s="703"/>
      <c r="QXE3" s="703"/>
      <c r="QXF3" s="703"/>
      <c r="QXG3" s="703"/>
      <c r="QXH3" s="703"/>
      <c r="QXI3" s="703"/>
      <c r="QXJ3" s="703"/>
      <c r="QXK3" s="703"/>
      <c r="QXL3" s="703"/>
      <c r="QXM3" s="703"/>
      <c r="QXN3" s="703"/>
      <c r="QXO3" s="703"/>
      <c r="QXP3" s="703"/>
      <c r="QXQ3" s="703"/>
      <c r="QXR3" s="703"/>
      <c r="QXS3" s="703"/>
      <c r="QXT3" s="703"/>
      <c r="QXU3" s="703"/>
      <c r="QXV3" s="703"/>
      <c r="QXW3" s="703"/>
      <c r="QXX3" s="703"/>
      <c r="QXY3" s="703"/>
      <c r="QXZ3" s="703"/>
      <c r="QYA3" s="703"/>
      <c r="QYB3" s="703"/>
      <c r="QYC3" s="703"/>
      <c r="QYD3" s="703"/>
      <c r="QYE3" s="703"/>
      <c r="QYF3" s="703"/>
      <c r="QYG3" s="703"/>
      <c r="QYH3" s="703"/>
      <c r="QYI3" s="703"/>
      <c r="QYJ3" s="703"/>
      <c r="QYK3" s="703"/>
      <c r="QYL3" s="703"/>
      <c r="QYM3" s="703"/>
      <c r="QYN3" s="703"/>
      <c r="QYO3" s="703"/>
      <c r="QYP3" s="703"/>
      <c r="QYQ3" s="703"/>
      <c r="QYR3" s="703"/>
      <c r="QYS3" s="703"/>
      <c r="QYT3" s="703"/>
      <c r="QYU3" s="703"/>
      <c r="QYV3" s="703"/>
      <c r="QYW3" s="703"/>
      <c r="QYX3" s="703"/>
      <c r="QYY3" s="703"/>
      <c r="QYZ3" s="703"/>
      <c r="QZA3" s="703"/>
      <c r="QZB3" s="703"/>
      <c r="QZC3" s="703"/>
      <c r="QZD3" s="703"/>
      <c r="QZE3" s="703"/>
      <c r="QZF3" s="703"/>
      <c r="QZG3" s="703"/>
      <c r="QZH3" s="703"/>
      <c r="QZI3" s="703"/>
      <c r="QZJ3" s="703"/>
      <c r="QZK3" s="703"/>
      <c r="QZL3" s="703"/>
      <c r="QZM3" s="703"/>
      <c r="QZN3" s="703"/>
      <c r="QZO3" s="703"/>
      <c r="QZP3" s="703"/>
      <c r="QZQ3" s="703"/>
      <c r="QZR3" s="703"/>
      <c r="QZS3" s="703"/>
      <c r="QZT3" s="703"/>
      <c r="QZU3" s="703"/>
      <c r="QZV3" s="703"/>
      <c r="QZW3" s="703"/>
      <c r="QZX3" s="703"/>
      <c r="QZY3" s="703"/>
      <c r="QZZ3" s="703"/>
      <c r="RAA3" s="703"/>
      <c r="RAB3" s="703"/>
      <c r="RAC3" s="703"/>
      <c r="RAD3" s="703"/>
      <c r="RAE3" s="703"/>
      <c r="RAF3" s="703"/>
      <c r="RAG3" s="703"/>
      <c r="RAH3" s="703"/>
      <c r="RAI3" s="703"/>
      <c r="RAJ3" s="703"/>
      <c r="RAK3" s="703"/>
      <c r="RAL3" s="703"/>
      <c r="RAM3" s="703"/>
      <c r="RAN3" s="703"/>
      <c r="RAO3" s="703"/>
      <c r="RAP3" s="703"/>
      <c r="RAQ3" s="703"/>
      <c r="RAR3" s="703"/>
      <c r="RAS3" s="703"/>
      <c r="RAT3" s="703"/>
      <c r="RAU3" s="703"/>
      <c r="RAV3" s="703"/>
      <c r="RAW3" s="703"/>
      <c r="RAX3" s="703"/>
      <c r="RAY3" s="703"/>
      <c r="RAZ3" s="703"/>
      <c r="RBA3" s="703"/>
      <c r="RBB3" s="703"/>
      <c r="RBC3" s="703"/>
      <c r="RBD3" s="703"/>
      <c r="RBE3" s="703"/>
      <c r="RBF3" s="703"/>
      <c r="RBG3" s="703"/>
      <c r="RBH3" s="703"/>
      <c r="RBI3" s="703"/>
      <c r="RBJ3" s="703"/>
      <c r="RBK3" s="703"/>
      <c r="RBL3" s="703"/>
      <c r="RBM3" s="703"/>
      <c r="RBN3" s="703"/>
      <c r="RBO3" s="703"/>
      <c r="RBP3" s="703"/>
      <c r="RBQ3" s="703"/>
      <c r="RBR3" s="703"/>
      <c r="RBS3" s="703"/>
      <c r="RBT3" s="703"/>
      <c r="RBU3" s="703"/>
      <c r="RBV3" s="703"/>
      <c r="RBW3" s="703"/>
      <c r="RBX3" s="703"/>
      <c r="RBY3" s="703"/>
      <c r="RBZ3" s="703"/>
      <c r="RCA3" s="703"/>
      <c r="RCB3" s="703"/>
      <c r="RCC3" s="703"/>
      <c r="RCD3" s="703"/>
      <c r="RCE3" s="703"/>
      <c r="RCF3" s="703"/>
      <c r="RCG3" s="703"/>
      <c r="RCH3" s="703"/>
      <c r="RCI3" s="703"/>
      <c r="RCJ3" s="703"/>
      <c r="RCK3" s="703"/>
      <c r="RCL3" s="703"/>
      <c r="RCM3" s="703"/>
      <c r="RCN3" s="703"/>
      <c r="RCO3" s="703"/>
      <c r="RCP3" s="703"/>
      <c r="RCQ3" s="703"/>
      <c r="RCR3" s="703"/>
      <c r="RCS3" s="703"/>
      <c r="RCT3" s="703"/>
      <c r="RCU3" s="703"/>
      <c r="RCV3" s="703"/>
      <c r="RCW3" s="703"/>
      <c r="RCX3" s="703"/>
      <c r="RCY3" s="703"/>
      <c r="RCZ3" s="703"/>
      <c r="RDA3" s="703"/>
      <c r="RDB3" s="703"/>
      <c r="RDC3" s="703"/>
      <c r="RDD3" s="703"/>
      <c r="RDE3" s="703"/>
      <c r="RDF3" s="703"/>
      <c r="RDG3" s="703"/>
      <c r="RDH3" s="703"/>
      <c r="RDI3" s="703"/>
      <c r="RDJ3" s="703"/>
      <c r="RDK3" s="703"/>
      <c r="RDL3" s="703"/>
      <c r="RDM3" s="703"/>
      <c r="RDN3" s="703"/>
      <c r="RDO3" s="703"/>
      <c r="RDP3" s="703"/>
      <c r="RDQ3" s="703"/>
      <c r="RDR3" s="703"/>
      <c r="RDS3" s="703"/>
      <c r="RDT3" s="703"/>
      <c r="RDU3" s="703"/>
      <c r="RDV3" s="703"/>
      <c r="RDW3" s="703"/>
      <c r="RDX3" s="703"/>
      <c r="RDY3" s="703"/>
      <c r="RDZ3" s="703"/>
      <c r="REA3" s="703"/>
      <c r="REB3" s="703"/>
      <c r="REC3" s="703"/>
      <c r="RED3" s="703"/>
      <c r="REE3" s="703"/>
      <c r="REF3" s="703"/>
      <c r="REG3" s="703"/>
      <c r="REH3" s="703"/>
      <c r="REI3" s="703"/>
      <c r="REJ3" s="703"/>
      <c r="REK3" s="703"/>
      <c r="REL3" s="703"/>
      <c r="REM3" s="703"/>
      <c r="REN3" s="703"/>
      <c r="REO3" s="703"/>
      <c r="REP3" s="703"/>
      <c r="REQ3" s="703"/>
      <c r="RER3" s="703"/>
      <c r="RES3" s="703"/>
      <c r="RET3" s="703"/>
      <c r="REU3" s="703"/>
      <c r="REV3" s="703"/>
      <c r="REW3" s="703"/>
      <c r="REX3" s="703"/>
      <c r="REY3" s="703"/>
      <c r="REZ3" s="703"/>
      <c r="RFA3" s="703"/>
      <c r="RFB3" s="703"/>
      <c r="RFC3" s="703"/>
      <c r="RFD3" s="703"/>
      <c r="RFE3" s="703"/>
      <c r="RFF3" s="703"/>
      <c r="RFG3" s="703"/>
      <c r="RFH3" s="703"/>
      <c r="RFI3" s="703"/>
      <c r="RFJ3" s="703"/>
      <c r="RFK3" s="703"/>
      <c r="RFL3" s="703"/>
      <c r="RFM3" s="703"/>
      <c r="RFN3" s="703"/>
      <c r="RFO3" s="703"/>
      <c r="RFP3" s="703"/>
      <c r="RFQ3" s="703"/>
      <c r="RFR3" s="703"/>
      <c r="RFS3" s="703"/>
      <c r="RFT3" s="703"/>
      <c r="RFU3" s="703"/>
      <c r="RFV3" s="703"/>
      <c r="RFW3" s="703"/>
      <c r="RFX3" s="703"/>
      <c r="RFY3" s="703"/>
      <c r="RFZ3" s="703"/>
      <c r="RGA3" s="703"/>
      <c r="RGB3" s="703"/>
      <c r="RGC3" s="703"/>
      <c r="RGD3" s="703"/>
      <c r="RGE3" s="703"/>
      <c r="RGF3" s="703"/>
      <c r="RGG3" s="703"/>
      <c r="RGH3" s="703"/>
      <c r="RGI3" s="703"/>
      <c r="RGJ3" s="703"/>
      <c r="RGK3" s="703"/>
      <c r="RGL3" s="703"/>
      <c r="RGM3" s="703"/>
      <c r="RGN3" s="703"/>
      <c r="RGO3" s="703"/>
      <c r="RGP3" s="703"/>
      <c r="RGQ3" s="703"/>
      <c r="RGR3" s="703"/>
      <c r="RGS3" s="703"/>
      <c r="RGT3" s="703"/>
      <c r="RGU3" s="703"/>
      <c r="RGV3" s="703"/>
      <c r="RGW3" s="703"/>
      <c r="RGX3" s="703"/>
      <c r="RGY3" s="703"/>
      <c r="RGZ3" s="703"/>
      <c r="RHA3" s="703"/>
      <c r="RHB3" s="703"/>
      <c r="RHC3" s="703"/>
      <c r="RHD3" s="703"/>
      <c r="RHE3" s="703"/>
      <c r="RHF3" s="703"/>
      <c r="RHG3" s="703"/>
      <c r="RHH3" s="703"/>
      <c r="RHI3" s="703"/>
      <c r="RHJ3" s="703"/>
      <c r="RHK3" s="703"/>
      <c r="RHL3" s="703"/>
      <c r="RHM3" s="703"/>
      <c r="RHN3" s="703"/>
      <c r="RHO3" s="703"/>
      <c r="RHP3" s="703"/>
      <c r="RHQ3" s="703"/>
      <c r="RHR3" s="703"/>
      <c r="RHS3" s="703"/>
      <c r="RHT3" s="703"/>
      <c r="RHU3" s="703"/>
      <c r="RHV3" s="703"/>
      <c r="RHW3" s="703"/>
      <c r="RHX3" s="703"/>
      <c r="RHY3" s="703"/>
      <c r="RHZ3" s="703"/>
      <c r="RIA3" s="703"/>
      <c r="RIB3" s="703"/>
      <c r="RIC3" s="703"/>
      <c r="RID3" s="703"/>
      <c r="RIE3" s="703"/>
      <c r="RIF3" s="703"/>
      <c r="RIG3" s="703"/>
      <c r="RIH3" s="703"/>
      <c r="RII3" s="703"/>
      <c r="RIJ3" s="703"/>
      <c r="RIK3" s="703"/>
      <c r="RIL3" s="703"/>
      <c r="RIM3" s="703"/>
      <c r="RIN3" s="703"/>
      <c r="RIO3" s="703"/>
      <c r="RIP3" s="703"/>
      <c r="RIQ3" s="703"/>
      <c r="RIR3" s="703"/>
      <c r="RIS3" s="703"/>
      <c r="RIT3" s="703"/>
      <c r="RIU3" s="703"/>
      <c r="RIV3" s="703"/>
      <c r="RIW3" s="703"/>
      <c r="RIX3" s="703"/>
      <c r="RIY3" s="703"/>
      <c r="RIZ3" s="703"/>
      <c r="RJA3" s="703"/>
      <c r="RJB3" s="703"/>
      <c r="RJC3" s="703"/>
      <c r="RJD3" s="703"/>
      <c r="RJE3" s="703"/>
      <c r="RJF3" s="703"/>
      <c r="RJG3" s="703"/>
      <c r="RJH3" s="703"/>
      <c r="RJI3" s="703"/>
      <c r="RJJ3" s="703"/>
      <c r="RJK3" s="703"/>
      <c r="RJL3" s="703"/>
      <c r="RJM3" s="703"/>
      <c r="RJN3" s="703"/>
      <c r="RJO3" s="703"/>
      <c r="RJP3" s="703"/>
      <c r="RJQ3" s="703"/>
      <c r="RJR3" s="703"/>
      <c r="RJS3" s="703"/>
      <c r="RJT3" s="703"/>
      <c r="RJU3" s="703"/>
      <c r="RJV3" s="703"/>
      <c r="RJW3" s="703"/>
      <c r="RJX3" s="703"/>
      <c r="RJY3" s="703"/>
      <c r="RJZ3" s="703"/>
      <c r="RKA3" s="703"/>
      <c r="RKB3" s="703"/>
      <c r="RKC3" s="703"/>
      <c r="RKD3" s="703"/>
      <c r="RKE3" s="703"/>
      <c r="RKF3" s="703"/>
      <c r="RKG3" s="703"/>
      <c r="RKH3" s="703"/>
      <c r="RKI3" s="703"/>
      <c r="RKJ3" s="703"/>
      <c r="RKK3" s="703"/>
      <c r="RKL3" s="703"/>
      <c r="RKM3" s="703"/>
      <c r="RKN3" s="703"/>
      <c r="RKO3" s="703"/>
      <c r="RKP3" s="703"/>
      <c r="RKQ3" s="703"/>
      <c r="RKR3" s="703"/>
      <c r="RKS3" s="703"/>
      <c r="RKT3" s="703"/>
      <c r="RKU3" s="703"/>
      <c r="RKV3" s="703"/>
      <c r="RKW3" s="703"/>
      <c r="RKX3" s="703"/>
      <c r="RKY3" s="703"/>
      <c r="RKZ3" s="703"/>
      <c r="RLA3" s="703"/>
      <c r="RLB3" s="703"/>
      <c r="RLC3" s="703"/>
      <c r="RLD3" s="703"/>
      <c r="RLE3" s="703"/>
      <c r="RLF3" s="703"/>
      <c r="RLG3" s="703"/>
      <c r="RLH3" s="703"/>
      <c r="RLI3" s="703"/>
      <c r="RLJ3" s="703"/>
      <c r="RLK3" s="703"/>
      <c r="RLL3" s="703"/>
      <c r="RLM3" s="703"/>
      <c r="RLN3" s="703"/>
      <c r="RLO3" s="703"/>
      <c r="RLP3" s="703"/>
      <c r="RLQ3" s="703"/>
      <c r="RLR3" s="703"/>
      <c r="RLS3" s="703"/>
      <c r="RLT3" s="703"/>
      <c r="RLU3" s="703"/>
      <c r="RLV3" s="703"/>
      <c r="RLW3" s="703"/>
      <c r="RLX3" s="703"/>
      <c r="RLY3" s="703"/>
      <c r="RLZ3" s="703"/>
      <c r="RMA3" s="703"/>
      <c r="RMB3" s="703"/>
      <c r="RMC3" s="703"/>
      <c r="RMD3" s="703"/>
      <c r="RME3" s="703"/>
      <c r="RMF3" s="703"/>
      <c r="RMG3" s="703"/>
      <c r="RMH3" s="703"/>
      <c r="RMI3" s="703"/>
      <c r="RMJ3" s="703"/>
      <c r="RMK3" s="703"/>
      <c r="RML3" s="703"/>
      <c r="RMM3" s="703"/>
      <c r="RMN3" s="703"/>
      <c r="RMO3" s="703"/>
      <c r="RMP3" s="703"/>
      <c r="RMQ3" s="703"/>
      <c r="RMR3" s="703"/>
      <c r="RMS3" s="703"/>
      <c r="RMT3" s="703"/>
      <c r="RMU3" s="703"/>
      <c r="RMV3" s="703"/>
      <c r="RMW3" s="703"/>
      <c r="RMX3" s="703"/>
      <c r="RMY3" s="703"/>
      <c r="RMZ3" s="703"/>
      <c r="RNA3" s="703"/>
      <c r="RNB3" s="703"/>
      <c r="RNC3" s="703"/>
      <c r="RND3" s="703"/>
      <c r="RNE3" s="703"/>
      <c r="RNF3" s="703"/>
      <c r="RNG3" s="703"/>
      <c r="RNH3" s="703"/>
      <c r="RNI3" s="703"/>
      <c r="RNJ3" s="703"/>
      <c r="RNK3" s="703"/>
      <c r="RNL3" s="703"/>
      <c r="RNM3" s="703"/>
      <c r="RNN3" s="703"/>
      <c r="RNO3" s="703"/>
      <c r="RNP3" s="703"/>
      <c r="RNQ3" s="703"/>
      <c r="RNR3" s="703"/>
      <c r="RNS3" s="703"/>
      <c r="RNT3" s="703"/>
      <c r="RNU3" s="703"/>
      <c r="RNV3" s="703"/>
      <c r="RNW3" s="703"/>
      <c r="RNX3" s="703"/>
      <c r="RNY3" s="703"/>
      <c r="RNZ3" s="703"/>
      <c r="ROA3" s="703"/>
      <c r="ROB3" s="703"/>
      <c r="ROC3" s="703"/>
      <c r="ROD3" s="703"/>
      <c r="ROE3" s="703"/>
      <c r="ROF3" s="703"/>
      <c r="ROG3" s="703"/>
      <c r="ROH3" s="703"/>
      <c r="ROI3" s="703"/>
      <c r="ROJ3" s="703"/>
      <c r="ROK3" s="703"/>
      <c r="ROL3" s="703"/>
      <c r="ROM3" s="703"/>
      <c r="RON3" s="703"/>
      <c r="ROO3" s="703"/>
      <c r="ROP3" s="703"/>
      <c r="ROQ3" s="703"/>
      <c r="ROR3" s="703"/>
      <c r="ROS3" s="703"/>
      <c r="ROT3" s="703"/>
      <c r="ROU3" s="703"/>
      <c r="ROV3" s="703"/>
      <c r="ROW3" s="703"/>
      <c r="ROX3" s="703"/>
      <c r="ROY3" s="703"/>
      <c r="ROZ3" s="703"/>
      <c r="RPA3" s="703"/>
      <c r="RPB3" s="703"/>
      <c r="RPC3" s="703"/>
      <c r="RPD3" s="703"/>
      <c r="RPE3" s="703"/>
      <c r="RPF3" s="703"/>
      <c r="RPG3" s="703"/>
      <c r="RPH3" s="703"/>
      <c r="RPI3" s="703"/>
      <c r="RPJ3" s="703"/>
      <c r="RPK3" s="703"/>
      <c r="RPL3" s="703"/>
      <c r="RPM3" s="703"/>
      <c r="RPN3" s="703"/>
      <c r="RPO3" s="703"/>
      <c r="RPP3" s="703"/>
      <c r="RPQ3" s="703"/>
      <c r="RPR3" s="703"/>
      <c r="RPS3" s="703"/>
      <c r="RPT3" s="703"/>
      <c r="RPU3" s="703"/>
      <c r="RPV3" s="703"/>
      <c r="RPW3" s="703"/>
      <c r="RPX3" s="703"/>
      <c r="RPY3" s="703"/>
      <c r="RPZ3" s="703"/>
      <c r="RQA3" s="703"/>
      <c r="RQB3" s="703"/>
      <c r="RQC3" s="703"/>
      <c r="RQD3" s="703"/>
      <c r="RQE3" s="703"/>
      <c r="RQF3" s="703"/>
      <c r="RQG3" s="703"/>
      <c r="RQH3" s="703"/>
      <c r="RQI3" s="703"/>
      <c r="RQJ3" s="703"/>
      <c r="RQK3" s="703"/>
      <c r="RQL3" s="703"/>
      <c r="RQM3" s="703"/>
      <c r="RQN3" s="703"/>
      <c r="RQO3" s="703"/>
      <c r="RQP3" s="703"/>
      <c r="RQQ3" s="703"/>
      <c r="RQR3" s="703"/>
      <c r="RQS3" s="703"/>
      <c r="RQT3" s="703"/>
      <c r="RQU3" s="703"/>
      <c r="RQV3" s="703"/>
      <c r="RQW3" s="703"/>
      <c r="RQX3" s="703"/>
      <c r="RQY3" s="703"/>
      <c r="RQZ3" s="703"/>
      <c r="RRA3" s="703"/>
      <c r="RRB3" s="703"/>
      <c r="RRC3" s="703"/>
      <c r="RRD3" s="703"/>
      <c r="RRE3" s="703"/>
      <c r="RRF3" s="703"/>
      <c r="RRG3" s="703"/>
      <c r="RRH3" s="703"/>
      <c r="RRI3" s="703"/>
      <c r="RRJ3" s="703"/>
      <c r="RRK3" s="703"/>
      <c r="RRL3" s="703"/>
      <c r="RRM3" s="703"/>
      <c r="RRN3" s="703"/>
      <c r="RRO3" s="703"/>
      <c r="RRP3" s="703"/>
      <c r="RRQ3" s="703"/>
      <c r="RRR3" s="703"/>
      <c r="RRS3" s="703"/>
      <c r="RRT3" s="703"/>
      <c r="RRU3" s="703"/>
      <c r="RRV3" s="703"/>
      <c r="RRW3" s="703"/>
      <c r="RRX3" s="703"/>
      <c r="RRY3" s="703"/>
      <c r="RRZ3" s="703"/>
      <c r="RSA3" s="703"/>
      <c r="RSB3" s="703"/>
      <c r="RSC3" s="703"/>
      <c r="RSD3" s="703"/>
      <c r="RSE3" s="703"/>
      <c r="RSF3" s="703"/>
      <c r="RSG3" s="703"/>
      <c r="RSH3" s="703"/>
      <c r="RSI3" s="703"/>
      <c r="RSJ3" s="703"/>
      <c r="RSK3" s="703"/>
      <c r="RSL3" s="703"/>
      <c r="RSM3" s="703"/>
      <c r="RSN3" s="703"/>
      <c r="RSO3" s="703"/>
      <c r="RSP3" s="703"/>
      <c r="RSQ3" s="703"/>
      <c r="RSR3" s="703"/>
      <c r="RSS3" s="703"/>
      <c r="RST3" s="703"/>
      <c r="RSU3" s="703"/>
      <c r="RSV3" s="703"/>
      <c r="RSW3" s="703"/>
      <c r="RSX3" s="703"/>
      <c r="RSY3" s="703"/>
      <c r="RSZ3" s="703"/>
      <c r="RTA3" s="703"/>
      <c r="RTB3" s="703"/>
      <c r="RTC3" s="703"/>
      <c r="RTD3" s="703"/>
      <c r="RTE3" s="703"/>
      <c r="RTF3" s="703"/>
      <c r="RTG3" s="703"/>
      <c r="RTH3" s="703"/>
      <c r="RTI3" s="703"/>
      <c r="RTJ3" s="703"/>
      <c r="RTK3" s="703"/>
      <c r="RTL3" s="703"/>
      <c r="RTM3" s="703"/>
      <c r="RTN3" s="703"/>
      <c r="RTO3" s="703"/>
      <c r="RTP3" s="703"/>
      <c r="RTQ3" s="703"/>
      <c r="RTR3" s="703"/>
      <c r="RTS3" s="703"/>
      <c r="RTT3" s="703"/>
      <c r="RTU3" s="703"/>
      <c r="RTV3" s="703"/>
      <c r="RTW3" s="703"/>
      <c r="RTX3" s="703"/>
      <c r="RTY3" s="703"/>
      <c r="RTZ3" s="703"/>
      <c r="RUA3" s="703"/>
      <c r="RUB3" s="703"/>
      <c r="RUC3" s="703"/>
      <c r="RUD3" s="703"/>
      <c r="RUE3" s="703"/>
      <c r="RUF3" s="703"/>
      <c r="RUG3" s="703"/>
      <c r="RUH3" s="703"/>
      <c r="RUI3" s="703"/>
      <c r="RUJ3" s="703"/>
      <c r="RUK3" s="703"/>
      <c r="RUL3" s="703"/>
      <c r="RUM3" s="703"/>
      <c r="RUN3" s="703"/>
      <c r="RUO3" s="703"/>
      <c r="RUP3" s="703"/>
      <c r="RUQ3" s="703"/>
      <c r="RUR3" s="703"/>
      <c r="RUS3" s="703"/>
      <c r="RUT3" s="703"/>
      <c r="RUU3" s="703"/>
      <c r="RUV3" s="703"/>
      <c r="RUW3" s="703"/>
      <c r="RUX3" s="703"/>
      <c r="RUY3" s="703"/>
      <c r="RUZ3" s="703"/>
      <c r="RVA3" s="703"/>
      <c r="RVB3" s="703"/>
      <c r="RVC3" s="703"/>
      <c r="RVD3" s="703"/>
      <c r="RVE3" s="703"/>
      <c r="RVF3" s="703"/>
      <c r="RVG3" s="703"/>
      <c r="RVH3" s="703"/>
      <c r="RVI3" s="703"/>
      <c r="RVJ3" s="703"/>
      <c r="RVK3" s="703"/>
      <c r="RVL3" s="703"/>
      <c r="RVM3" s="703"/>
      <c r="RVN3" s="703"/>
      <c r="RVO3" s="703"/>
      <c r="RVP3" s="703"/>
      <c r="RVQ3" s="703"/>
      <c r="RVR3" s="703"/>
      <c r="RVS3" s="703"/>
      <c r="RVT3" s="703"/>
      <c r="RVU3" s="703"/>
      <c r="RVV3" s="703"/>
      <c r="RVW3" s="703"/>
      <c r="RVX3" s="703"/>
      <c r="RVY3" s="703"/>
      <c r="RVZ3" s="703"/>
      <c r="RWA3" s="703"/>
      <c r="RWB3" s="703"/>
      <c r="RWC3" s="703"/>
      <c r="RWD3" s="703"/>
      <c r="RWE3" s="703"/>
      <c r="RWF3" s="703"/>
      <c r="RWG3" s="703"/>
      <c r="RWH3" s="703"/>
      <c r="RWI3" s="703"/>
      <c r="RWJ3" s="703"/>
      <c r="RWK3" s="703"/>
      <c r="RWL3" s="703"/>
      <c r="RWM3" s="703"/>
      <c r="RWN3" s="703"/>
      <c r="RWO3" s="703"/>
      <c r="RWP3" s="703"/>
      <c r="RWQ3" s="703"/>
      <c r="RWR3" s="703"/>
      <c r="RWS3" s="703"/>
      <c r="RWT3" s="703"/>
      <c r="RWU3" s="703"/>
      <c r="RWV3" s="703"/>
      <c r="RWW3" s="703"/>
      <c r="RWX3" s="703"/>
      <c r="RWY3" s="703"/>
      <c r="RWZ3" s="703"/>
      <c r="RXA3" s="703"/>
      <c r="RXB3" s="703"/>
      <c r="RXC3" s="703"/>
      <c r="RXD3" s="703"/>
      <c r="RXE3" s="703"/>
      <c r="RXF3" s="703"/>
      <c r="RXG3" s="703"/>
      <c r="RXH3" s="703"/>
      <c r="RXI3" s="703"/>
      <c r="RXJ3" s="703"/>
      <c r="RXK3" s="703"/>
      <c r="RXL3" s="703"/>
      <c r="RXM3" s="703"/>
      <c r="RXN3" s="703"/>
      <c r="RXO3" s="703"/>
      <c r="RXP3" s="703"/>
      <c r="RXQ3" s="703"/>
      <c r="RXR3" s="703"/>
      <c r="RXS3" s="703"/>
      <c r="RXT3" s="703"/>
      <c r="RXU3" s="703"/>
      <c r="RXV3" s="703"/>
      <c r="RXW3" s="703"/>
      <c r="RXX3" s="703"/>
      <c r="RXY3" s="703"/>
      <c r="RXZ3" s="703"/>
      <c r="RYA3" s="703"/>
      <c r="RYB3" s="703"/>
      <c r="RYC3" s="703"/>
      <c r="RYD3" s="703"/>
      <c r="RYE3" s="703"/>
      <c r="RYF3" s="703"/>
      <c r="RYG3" s="703"/>
      <c r="RYH3" s="703"/>
      <c r="RYI3" s="703"/>
      <c r="RYJ3" s="703"/>
      <c r="RYK3" s="703"/>
      <c r="RYL3" s="703"/>
      <c r="RYM3" s="703"/>
      <c r="RYN3" s="703"/>
      <c r="RYO3" s="703"/>
      <c r="RYP3" s="703"/>
      <c r="RYQ3" s="703"/>
      <c r="RYR3" s="703"/>
      <c r="RYS3" s="703"/>
      <c r="RYT3" s="703"/>
      <c r="RYU3" s="703"/>
      <c r="RYV3" s="703"/>
      <c r="RYW3" s="703"/>
      <c r="RYX3" s="703"/>
      <c r="RYY3" s="703"/>
      <c r="RYZ3" s="703"/>
      <c r="RZA3" s="703"/>
      <c r="RZB3" s="703"/>
      <c r="RZC3" s="703"/>
      <c r="RZD3" s="703"/>
      <c r="RZE3" s="703"/>
      <c r="RZF3" s="703"/>
      <c r="RZG3" s="703"/>
      <c r="RZH3" s="703"/>
      <c r="RZI3" s="703"/>
      <c r="RZJ3" s="703"/>
      <c r="RZK3" s="703"/>
      <c r="RZL3" s="703"/>
      <c r="RZM3" s="703"/>
      <c r="RZN3" s="703"/>
      <c r="RZO3" s="703"/>
      <c r="RZP3" s="703"/>
      <c r="RZQ3" s="703"/>
      <c r="RZR3" s="703"/>
      <c r="RZS3" s="703"/>
      <c r="RZT3" s="703"/>
      <c r="RZU3" s="703"/>
      <c r="RZV3" s="703"/>
      <c r="RZW3" s="703"/>
      <c r="RZX3" s="703"/>
      <c r="RZY3" s="703"/>
      <c r="RZZ3" s="703"/>
      <c r="SAA3" s="703"/>
      <c r="SAB3" s="703"/>
      <c r="SAC3" s="703"/>
      <c r="SAD3" s="703"/>
      <c r="SAE3" s="703"/>
      <c r="SAF3" s="703"/>
      <c r="SAG3" s="703"/>
      <c r="SAH3" s="703"/>
      <c r="SAI3" s="703"/>
      <c r="SAJ3" s="703"/>
      <c r="SAK3" s="703"/>
      <c r="SAL3" s="703"/>
      <c r="SAM3" s="703"/>
      <c r="SAN3" s="703"/>
      <c r="SAO3" s="703"/>
      <c r="SAP3" s="703"/>
      <c r="SAQ3" s="703"/>
      <c r="SAR3" s="703"/>
      <c r="SAS3" s="703"/>
      <c r="SAT3" s="703"/>
      <c r="SAU3" s="703"/>
      <c r="SAV3" s="703"/>
      <c r="SAW3" s="703"/>
      <c r="SAX3" s="703"/>
      <c r="SAY3" s="703"/>
      <c r="SAZ3" s="703"/>
      <c r="SBA3" s="703"/>
      <c r="SBB3" s="703"/>
      <c r="SBC3" s="703"/>
      <c r="SBD3" s="703"/>
      <c r="SBE3" s="703"/>
      <c r="SBF3" s="703"/>
      <c r="SBG3" s="703"/>
      <c r="SBH3" s="703"/>
      <c r="SBI3" s="703"/>
      <c r="SBJ3" s="703"/>
      <c r="SBK3" s="703"/>
      <c r="SBL3" s="703"/>
      <c r="SBM3" s="703"/>
      <c r="SBN3" s="703"/>
      <c r="SBO3" s="703"/>
      <c r="SBP3" s="703"/>
      <c r="SBQ3" s="703"/>
      <c r="SBR3" s="703"/>
      <c r="SBS3" s="703"/>
      <c r="SBT3" s="703"/>
      <c r="SBU3" s="703"/>
      <c r="SBV3" s="703"/>
      <c r="SBW3" s="703"/>
      <c r="SBX3" s="703"/>
      <c r="SBY3" s="703"/>
      <c r="SBZ3" s="703"/>
      <c r="SCA3" s="703"/>
      <c r="SCB3" s="703"/>
      <c r="SCC3" s="703"/>
      <c r="SCD3" s="703"/>
      <c r="SCE3" s="703"/>
      <c r="SCF3" s="703"/>
      <c r="SCG3" s="703"/>
      <c r="SCH3" s="703"/>
      <c r="SCI3" s="703"/>
      <c r="SCJ3" s="703"/>
      <c r="SCK3" s="703"/>
      <c r="SCL3" s="703"/>
      <c r="SCM3" s="703"/>
      <c r="SCN3" s="703"/>
      <c r="SCO3" s="703"/>
      <c r="SCP3" s="703"/>
      <c r="SCQ3" s="703"/>
      <c r="SCR3" s="703"/>
      <c r="SCS3" s="703"/>
      <c r="SCT3" s="703"/>
      <c r="SCU3" s="703"/>
      <c r="SCV3" s="703"/>
      <c r="SCW3" s="703"/>
      <c r="SCX3" s="703"/>
      <c r="SCY3" s="703"/>
      <c r="SCZ3" s="703"/>
      <c r="SDA3" s="703"/>
      <c r="SDB3" s="703"/>
      <c r="SDC3" s="703"/>
      <c r="SDD3" s="703"/>
      <c r="SDE3" s="703"/>
      <c r="SDF3" s="703"/>
      <c r="SDG3" s="703"/>
      <c r="SDH3" s="703"/>
      <c r="SDI3" s="703"/>
      <c r="SDJ3" s="703"/>
      <c r="SDK3" s="703"/>
      <c r="SDL3" s="703"/>
      <c r="SDM3" s="703"/>
      <c r="SDN3" s="703"/>
      <c r="SDO3" s="703"/>
      <c r="SDP3" s="703"/>
      <c r="SDQ3" s="703"/>
      <c r="SDR3" s="703"/>
      <c r="SDS3" s="703"/>
      <c r="SDT3" s="703"/>
      <c r="SDU3" s="703"/>
      <c r="SDV3" s="703"/>
      <c r="SDW3" s="703"/>
      <c r="SDX3" s="703"/>
      <c r="SDY3" s="703"/>
      <c r="SDZ3" s="703"/>
      <c r="SEA3" s="703"/>
      <c r="SEB3" s="703"/>
      <c r="SEC3" s="703"/>
      <c r="SED3" s="703"/>
      <c r="SEE3" s="703"/>
      <c r="SEF3" s="703"/>
      <c r="SEG3" s="703"/>
      <c r="SEH3" s="703"/>
      <c r="SEI3" s="703"/>
      <c r="SEJ3" s="703"/>
      <c r="SEK3" s="703"/>
      <c r="SEL3" s="703"/>
      <c r="SEM3" s="703"/>
      <c r="SEN3" s="703"/>
      <c r="SEO3" s="703"/>
      <c r="SEP3" s="703"/>
      <c r="SEQ3" s="703"/>
      <c r="SER3" s="703"/>
      <c r="SES3" s="703"/>
      <c r="SET3" s="703"/>
      <c r="SEU3" s="703"/>
      <c r="SEV3" s="703"/>
      <c r="SEW3" s="703"/>
      <c r="SEX3" s="703"/>
      <c r="SEY3" s="703"/>
      <c r="SEZ3" s="703"/>
      <c r="SFA3" s="703"/>
      <c r="SFB3" s="703"/>
      <c r="SFC3" s="703"/>
      <c r="SFD3" s="703"/>
      <c r="SFE3" s="703"/>
      <c r="SFF3" s="703"/>
      <c r="SFG3" s="703"/>
      <c r="SFH3" s="703"/>
      <c r="SFI3" s="703"/>
      <c r="SFJ3" s="703"/>
      <c r="SFK3" s="703"/>
      <c r="SFL3" s="703"/>
      <c r="SFM3" s="703"/>
      <c r="SFN3" s="703"/>
      <c r="SFO3" s="703"/>
      <c r="SFP3" s="703"/>
      <c r="SFQ3" s="703"/>
      <c r="SFR3" s="703"/>
      <c r="SFS3" s="703"/>
      <c r="SFT3" s="703"/>
      <c r="SFU3" s="703"/>
      <c r="SFV3" s="703"/>
      <c r="SFW3" s="703"/>
      <c r="SFX3" s="703"/>
      <c r="SFY3" s="703"/>
      <c r="SFZ3" s="703"/>
      <c r="SGA3" s="703"/>
      <c r="SGB3" s="703"/>
      <c r="SGC3" s="703"/>
      <c r="SGD3" s="703"/>
      <c r="SGE3" s="703"/>
      <c r="SGF3" s="703"/>
      <c r="SGG3" s="703"/>
      <c r="SGH3" s="703"/>
      <c r="SGI3" s="703"/>
      <c r="SGJ3" s="703"/>
      <c r="SGK3" s="703"/>
      <c r="SGL3" s="703"/>
      <c r="SGM3" s="703"/>
      <c r="SGN3" s="703"/>
      <c r="SGO3" s="703"/>
      <c r="SGP3" s="703"/>
      <c r="SGQ3" s="703"/>
      <c r="SGR3" s="703"/>
      <c r="SGS3" s="703"/>
      <c r="SGT3" s="703"/>
      <c r="SGU3" s="703"/>
      <c r="SGV3" s="703"/>
      <c r="SGW3" s="703"/>
      <c r="SGX3" s="703"/>
      <c r="SGY3" s="703"/>
      <c r="SGZ3" s="703"/>
      <c r="SHA3" s="703"/>
      <c r="SHB3" s="703"/>
      <c r="SHC3" s="703"/>
      <c r="SHD3" s="703"/>
      <c r="SHE3" s="703"/>
      <c r="SHF3" s="703"/>
      <c r="SHG3" s="703"/>
      <c r="SHH3" s="703"/>
      <c r="SHI3" s="703"/>
      <c r="SHJ3" s="703"/>
      <c r="SHK3" s="703"/>
      <c r="SHL3" s="703"/>
      <c r="SHM3" s="703"/>
      <c r="SHN3" s="703"/>
      <c r="SHO3" s="703"/>
      <c r="SHP3" s="703"/>
      <c r="SHQ3" s="703"/>
      <c r="SHR3" s="703"/>
      <c r="SHS3" s="703"/>
      <c r="SHT3" s="703"/>
      <c r="SHU3" s="703"/>
      <c r="SHV3" s="703"/>
      <c r="SHW3" s="703"/>
      <c r="SHX3" s="703"/>
      <c r="SHY3" s="703"/>
      <c r="SHZ3" s="703"/>
      <c r="SIA3" s="703"/>
      <c r="SIB3" s="703"/>
      <c r="SIC3" s="703"/>
      <c r="SID3" s="703"/>
      <c r="SIE3" s="703"/>
      <c r="SIF3" s="703"/>
      <c r="SIG3" s="703"/>
      <c r="SIH3" s="703"/>
      <c r="SII3" s="703"/>
      <c r="SIJ3" s="703"/>
      <c r="SIK3" s="703"/>
      <c r="SIL3" s="703"/>
      <c r="SIM3" s="703"/>
      <c r="SIN3" s="703"/>
      <c r="SIO3" s="703"/>
      <c r="SIP3" s="703"/>
      <c r="SIQ3" s="703"/>
      <c r="SIR3" s="703"/>
      <c r="SIS3" s="703"/>
      <c r="SIT3" s="703"/>
      <c r="SIU3" s="703"/>
      <c r="SIV3" s="703"/>
      <c r="SIW3" s="703"/>
      <c r="SIX3" s="703"/>
      <c r="SIY3" s="703"/>
      <c r="SIZ3" s="703"/>
      <c r="SJA3" s="703"/>
      <c r="SJB3" s="703"/>
      <c r="SJC3" s="703"/>
      <c r="SJD3" s="703"/>
      <c r="SJE3" s="703"/>
      <c r="SJF3" s="703"/>
      <c r="SJG3" s="703"/>
      <c r="SJH3" s="703"/>
      <c r="SJI3" s="703"/>
      <c r="SJJ3" s="703"/>
      <c r="SJK3" s="703"/>
      <c r="SJL3" s="703"/>
      <c r="SJM3" s="703"/>
      <c r="SJN3" s="703"/>
      <c r="SJO3" s="703"/>
      <c r="SJP3" s="703"/>
      <c r="SJQ3" s="703"/>
      <c r="SJR3" s="703"/>
      <c r="SJS3" s="703"/>
      <c r="SJT3" s="703"/>
      <c r="SJU3" s="703"/>
      <c r="SJV3" s="703"/>
      <c r="SJW3" s="703"/>
      <c r="SJX3" s="703"/>
      <c r="SJY3" s="703"/>
      <c r="SJZ3" s="703"/>
      <c r="SKA3" s="703"/>
      <c r="SKB3" s="703"/>
      <c r="SKC3" s="703"/>
      <c r="SKD3" s="703"/>
      <c r="SKE3" s="703"/>
      <c r="SKF3" s="703"/>
      <c r="SKG3" s="703"/>
      <c r="SKH3" s="703"/>
      <c r="SKI3" s="703"/>
      <c r="SKJ3" s="703"/>
      <c r="SKK3" s="703"/>
      <c r="SKL3" s="703"/>
      <c r="SKM3" s="703"/>
      <c r="SKN3" s="703"/>
      <c r="SKO3" s="703"/>
      <c r="SKP3" s="703"/>
      <c r="SKQ3" s="703"/>
      <c r="SKR3" s="703"/>
      <c r="SKS3" s="703"/>
      <c r="SKT3" s="703"/>
      <c r="SKU3" s="703"/>
      <c r="SKV3" s="703"/>
      <c r="SKW3" s="703"/>
      <c r="SKX3" s="703"/>
      <c r="SKY3" s="703"/>
      <c r="SKZ3" s="703"/>
      <c r="SLA3" s="703"/>
      <c r="SLB3" s="703"/>
      <c r="SLC3" s="703"/>
      <c r="SLD3" s="703"/>
      <c r="SLE3" s="703"/>
      <c r="SLF3" s="703"/>
      <c r="SLG3" s="703"/>
      <c r="SLH3" s="703"/>
      <c r="SLI3" s="703"/>
      <c r="SLJ3" s="703"/>
      <c r="SLK3" s="703"/>
      <c r="SLL3" s="703"/>
      <c r="SLM3" s="703"/>
      <c r="SLN3" s="703"/>
      <c r="SLO3" s="703"/>
      <c r="SLP3" s="703"/>
      <c r="SLQ3" s="703"/>
      <c r="SLR3" s="703"/>
      <c r="SLS3" s="703"/>
      <c r="SLT3" s="703"/>
      <c r="SLU3" s="703"/>
      <c r="SLV3" s="703"/>
      <c r="SLW3" s="703"/>
      <c r="SLX3" s="703"/>
      <c r="SLY3" s="703"/>
      <c r="SLZ3" s="703"/>
      <c r="SMA3" s="703"/>
      <c r="SMB3" s="703"/>
      <c r="SMC3" s="703"/>
      <c r="SMD3" s="703"/>
      <c r="SME3" s="703"/>
      <c r="SMF3" s="703"/>
      <c r="SMG3" s="703"/>
      <c r="SMH3" s="703"/>
      <c r="SMI3" s="703"/>
      <c r="SMJ3" s="703"/>
      <c r="SMK3" s="703"/>
      <c r="SML3" s="703"/>
      <c r="SMM3" s="703"/>
      <c r="SMN3" s="703"/>
      <c r="SMO3" s="703"/>
      <c r="SMP3" s="703"/>
      <c r="SMQ3" s="703"/>
      <c r="SMR3" s="703"/>
      <c r="SMS3" s="703"/>
      <c r="SMT3" s="703"/>
      <c r="SMU3" s="703"/>
      <c r="SMV3" s="703"/>
      <c r="SMW3" s="703"/>
      <c r="SMX3" s="703"/>
      <c r="SMY3" s="703"/>
      <c r="SMZ3" s="703"/>
      <c r="SNA3" s="703"/>
      <c r="SNB3" s="703"/>
      <c r="SNC3" s="703"/>
      <c r="SND3" s="703"/>
      <c r="SNE3" s="703"/>
      <c r="SNF3" s="703"/>
      <c r="SNG3" s="703"/>
      <c r="SNH3" s="703"/>
      <c r="SNI3" s="703"/>
      <c r="SNJ3" s="703"/>
      <c r="SNK3" s="703"/>
      <c r="SNL3" s="703"/>
      <c r="SNM3" s="703"/>
      <c r="SNN3" s="703"/>
      <c r="SNO3" s="703"/>
      <c r="SNP3" s="703"/>
      <c r="SNQ3" s="703"/>
      <c r="SNR3" s="703"/>
      <c r="SNS3" s="703"/>
      <c r="SNT3" s="703"/>
      <c r="SNU3" s="703"/>
      <c r="SNV3" s="703"/>
      <c r="SNW3" s="703"/>
      <c r="SNX3" s="703"/>
      <c r="SNY3" s="703"/>
      <c r="SNZ3" s="703"/>
      <c r="SOA3" s="703"/>
      <c r="SOB3" s="703"/>
      <c r="SOC3" s="703"/>
      <c r="SOD3" s="703"/>
      <c r="SOE3" s="703"/>
      <c r="SOF3" s="703"/>
      <c r="SOG3" s="703"/>
      <c r="SOH3" s="703"/>
      <c r="SOI3" s="703"/>
      <c r="SOJ3" s="703"/>
      <c r="SOK3" s="703"/>
      <c r="SOL3" s="703"/>
      <c r="SOM3" s="703"/>
      <c r="SON3" s="703"/>
      <c r="SOO3" s="703"/>
      <c r="SOP3" s="703"/>
      <c r="SOQ3" s="703"/>
      <c r="SOR3" s="703"/>
      <c r="SOS3" s="703"/>
      <c r="SOT3" s="703"/>
      <c r="SOU3" s="703"/>
      <c r="SOV3" s="703"/>
      <c r="SOW3" s="703"/>
      <c r="SOX3" s="703"/>
      <c r="SOY3" s="703"/>
      <c r="SOZ3" s="703"/>
      <c r="SPA3" s="703"/>
      <c r="SPB3" s="703"/>
      <c r="SPC3" s="703"/>
      <c r="SPD3" s="703"/>
      <c r="SPE3" s="703"/>
      <c r="SPF3" s="703"/>
      <c r="SPG3" s="703"/>
      <c r="SPH3" s="703"/>
      <c r="SPI3" s="703"/>
      <c r="SPJ3" s="703"/>
      <c r="SPK3" s="703"/>
      <c r="SPL3" s="703"/>
      <c r="SPM3" s="703"/>
      <c r="SPN3" s="703"/>
      <c r="SPO3" s="703"/>
      <c r="SPP3" s="703"/>
      <c r="SPQ3" s="703"/>
      <c r="SPR3" s="703"/>
      <c r="SPS3" s="703"/>
      <c r="SPT3" s="703"/>
      <c r="SPU3" s="703"/>
      <c r="SPV3" s="703"/>
      <c r="SPW3" s="703"/>
      <c r="SPX3" s="703"/>
      <c r="SPY3" s="703"/>
      <c r="SPZ3" s="703"/>
      <c r="SQA3" s="703"/>
      <c r="SQB3" s="703"/>
      <c r="SQC3" s="703"/>
      <c r="SQD3" s="703"/>
      <c r="SQE3" s="703"/>
      <c r="SQF3" s="703"/>
      <c r="SQG3" s="703"/>
      <c r="SQH3" s="703"/>
      <c r="SQI3" s="703"/>
      <c r="SQJ3" s="703"/>
      <c r="SQK3" s="703"/>
      <c r="SQL3" s="703"/>
      <c r="SQM3" s="703"/>
      <c r="SQN3" s="703"/>
      <c r="SQO3" s="703"/>
      <c r="SQP3" s="703"/>
      <c r="SQQ3" s="703"/>
      <c r="SQR3" s="703"/>
      <c r="SQS3" s="703"/>
      <c r="SQT3" s="703"/>
      <c r="SQU3" s="703"/>
      <c r="SQV3" s="703"/>
      <c r="SQW3" s="703"/>
      <c r="SQX3" s="703"/>
      <c r="SQY3" s="703"/>
      <c r="SQZ3" s="703"/>
      <c r="SRA3" s="703"/>
      <c r="SRB3" s="703"/>
      <c r="SRC3" s="703"/>
      <c r="SRD3" s="703"/>
      <c r="SRE3" s="703"/>
      <c r="SRF3" s="703"/>
      <c r="SRG3" s="703"/>
      <c r="SRH3" s="703"/>
      <c r="SRI3" s="703"/>
      <c r="SRJ3" s="703"/>
      <c r="SRK3" s="703"/>
      <c r="SRL3" s="703"/>
      <c r="SRM3" s="703"/>
      <c r="SRN3" s="703"/>
      <c r="SRO3" s="703"/>
      <c r="SRP3" s="703"/>
      <c r="SRQ3" s="703"/>
      <c r="SRR3" s="703"/>
      <c r="SRS3" s="703"/>
      <c r="SRT3" s="703"/>
      <c r="SRU3" s="703"/>
      <c r="SRV3" s="703"/>
      <c r="SRW3" s="703"/>
      <c r="SRX3" s="703"/>
      <c r="SRY3" s="703"/>
      <c r="SRZ3" s="703"/>
      <c r="SSA3" s="703"/>
      <c r="SSB3" s="703"/>
      <c r="SSC3" s="703"/>
      <c r="SSD3" s="703"/>
      <c r="SSE3" s="703"/>
      <c r="SSF3" s="703"/>
      <c r="SSG3" s="703"/>
      <c r="SSH3" s="703"/>
      <c r="SSI3" s="703"/>
      <c r="SSJ3" s="703"/>
      <c r="SSK3" s="703"/>
      <c r="SSL3" s="703"/>
      <c r="SSM3" s="703"/>
      <c r="SSN3" s="703"/>
      <c r="SSO3" s="703"/>
      <c r="SSP3" s="703"/>
      <c r="SSQ3" s="703"/>
      <c r="SSR3" s="703"/>
      <c r="SSS3" s="703"/>
      <c r="SST3" s="703"/>
      <c r="SSU3" s="703"/>
      <c r="SSV3" s="703"/>
      <c r="SSW3" s="703"/>
      <c r="SSX3" s="703"/>
      <c r="SSY3" s="703"/>
      <c r="SSZ3" s="703"/>
      <c r="STA3" s="703"/>
      <c r="STB3" s="703"/>
      <c r="STC3" s="703"/>
      <c r="STD3" s="703"/>
      <c r="STE3" s="703"/>
      <c r="STF3" s="703"/>
      <c r="STG3" s="703"/>
      <c r="STH3" s="703"/>
      <c r="STI3" s="703"/>
      <c r="STJ3" s="703"/>
      <c r="STK3" s="703"/>
      <c r="STL3" s="703"/>
      <c r="STM3" s="703"/>
      <c r="STN3" s="703"/>
      <c r="STO3" s="703"/>
      <c r="STP3" s="703"/>
      <c r="STQ3" s="703"/>
      <c r="STR3" s="703"/>
      <c r="STS3" s="703"/>
      <c r="STT3" s="703"/>
      <c r="STU3" s="703"/>
      <c r="STV3" s="703"/>
      <c r="STW3" s="703"/>
      <c r="STX3" s="703"/>
      <c r="STY3" s="703"/>
      <c r="STZ3" s="703"/>
      <c r="SUA3" s="703"/>
      <c r="SUB3" s="703"/>
      <c r="SUC3" s="703"/>
      <c r="SUD3" s="703"/>
      <c r="SUE3" s="703"/>
      <c r="SUF3" s="703"/>
      <c r="SUG3" s="703"/>
      <c r="SUH3" s="703"/>
      <c r="SUI3" s="703"/>
      <c r="SUJ3" s="703"/>
      <c r="SUK3" s="703"/>
      <c r="SUL3" s="703"/>
      <c r="SUM3" s="703"/>
      <c r="SUN3" s="703"/>
      <c r="SUO3" s="703"/>
      <c r="SUP3" s="703"/>
      <c r="SUQ3" s="703"/>
      <c r="SUR3" s="703"/>
      <c r="SUS3" s="703"/>
      <c r="SUT3" s="703"/>
      <c r="SUU3" s="703"/>
      <c r="SUV3" s="703"/>
      <c r="SUW3" s="703"/>
      <c r="SUX3" s="703"/>
      <c r="SUY3" s="703"/>
      <c r="SUZ3" s="703"/>
      <c r="SVA3" s="703"/>
      <c r="SVB3" s="703"/>
      <c r="SVC3" s="703"/>
      <c r="SVD3" s="703"/>
      <c r="SVE3" s="703"/>
      <c r="SVF3" s="703"/>
      <c r="SVG3" s="703"/>
      <c r="SVH3" s="703"/>
      <c r="SVI3" s="703"/>
      <c r="SVJ3" s="703"/>
      <c r="SVK3" s="703"/>
      <c r="SVL3" s="703"/>
      <c r="SVM3" s="703"/>
      <c r="SVN3" s="703"/>
      <c r="SVO3" s="703"/>
      <c r="SVP3" s="703"/>
      <c r="SVQ3" s="703"/>
      <c r="SVR3" s="703"/>
      <c r="SVS3" s="703"/>
      <c r="SVT3" s="703"/>
      <c r="SVU3" s="703"/>
      <c r="SVV3" s="703"/>
      <c r="SVW3" s="703"/>
      <c r="SVX3" s="703"/>
      <c r="SVY3" s="703"/>
      <c r="SVZ3" s="703"/>
      <c r="SWA3" s="703"/>
      <c r="SWB3" s="703"/>
      <c r="SWC3" s="703"/>
      <c r="SWD3" s="703"/>
      <c r="SWE3" s="703"/>
      <c r="SWF3" s="703"/>
      <c r="SWG3" s="703"/>
      <c r="SWH3" s="703"/>
      <c r="SWI3" s="703"/>
      <c r="SWJ3" s="703"/>
      <c r="SWK3" s="703"/>
      <c r="SWL3" s="703"/>
      <c r="SWM3" s="703"/>
      <c r="SWN3" s="703"/>
      <c r="SWO3" s="703"/>
      <c r="SWP3" s="703"/>
      <c r="SWQ3" s="703"/>
      <c r="SWR3" s="703"/>
      <c r="SWS3" s="703"/>
      <c r="SWT3" s="703"/>
      <c r="SWU3" s="703"/>
      <c r="SWV3" s="703"/>
      <c r="SWW3" s="703"/>
      <c r="SWX3" s="703"/>
      <c r="SWY3" s="703"/>
      <c r="SWZ3" s="703"/>
      <c r="SXA3" s="703"/>
      <c r="SXB3" s="703"/>
      <c r="SXC3" s="703"/>
      <c r="SXD3" s="703"/>
      <c r="SXE3" s="703"/>
      <c r="SXF3" s="703"/>
      <c r="SXG3" s="703"/>
      <c r="SXH3" s="703"/>
      <c r="SXI3" s="703"/>
      <c r="SXJ3" s="703"/>
      <c r="SXK3" s="703"/>
      <c r="SXL3" s="703"/>
      <c r="SXM3" s="703"/>
      <c r="SXN3" s="703"/>
      <c r="SXO3" s="703"/>
      <c r="SXP3" s="703"/>
      <c r="SXQ3" s="703"/>
      <c r="SXR3" s="703"/>
      <c r="SXS3" s="703"/>
      <c r="SXT3" s="703"/>
      <c r="SXU3" s="703"/>
      <c r="SXV3" s="703"/>
      <c r="SXW3" s="703"/>
      <c r="SXX3" s="703"/>
      <c r="SXY3" s="703"/>
      <c r="SXZ3" s="703"/>
      <c r="SYA3" s="703"/>
      <c r="SYB3" s="703"/>
      <c r="SYC3" s="703"/>
      <c r="SYD3" s="703"/>
      <c r="SYE3" s="703"/>
      <c r="SYF3" s="703"/>
      <c r="SYG3" s="703"/>
      <c r="SYH3" s="703"/>
      <c r="SYI3" s="703"/>
      <c r="SYJ3" s="703"/>
      <c r="SYK3" s="703"/>
      <c r="SYL3" s="703"/>
      <c r="SYM3" s="703"/>
      <c r="SYN3" s="703"/>
      <c r="SYO3" s="703"/>
      <c r="SYP3" s="703"/>
      <c r="SYQ3" s="703"/>
      <c r="SYR3" s="703"/>
      <c r="SYS3" s="703"/>
      <c r="SYT3" s="703"/>
      <c r="SYU3" s="703"/>
      <c r="SYV3" s="703"/>
      <c r="SYW3" s="703"/>
      <c r="SYX3" s="703"/>
      <c r="SYY3" s="703"/>
      <c r="SYZ3" s="703"/>
      <c r="SZA3" s="703"/>
      <c r="SZB3" s="703"/>
      <c r="SZC3" s="703"/>
      <c r="SZD3" s="703"/>
      <c r="SZE3" s="703"/>
      <c r="SZF3" s="703"/>
      <c r="SZG3" s="703"/>
      <c r="SZH3" s="703"/>
      <c r="SZI3" s="703"/>
      <c r="SZJ3" s="703"/>
      <c r="SZK3" s="703"/>
      <c r="SZL3" s="703"/>
      <c r="SZM3" s="703"/>
      <c r="SZN3" s="703"/>
      <c r="SZO3" s="703"/>
      <c r="SZP3" s="703"/>
      <c r="SZQ3" s="703"/>
      <c r="SZR3" s="703"/>
      <c r="SZS3" s="703"/>
      <c r="SZT3" s="703"/>
      <c r="SZU3" s="703"/>
      <c r="SZV3" s="703"/>
      <c r="SZW3" s="703"/>
      <c r="SZX3" s="703"/>
      <c r="SZY3" s="703"/>
      <c r="SZZ3" s="703"/>
      <c r="TAA3" s="703"/>
      <c r="TAB3" s="703"/>
      <c r="TAC3" s="703"/>
      <c r="TAD3" s="703"/>
      <c r="TAE3" s="703"/>
      <c r="TAF3" s="703"/>
      <c r="TAG3" s="703"/>
      <c r="TAH3" s="703"/>
      <c r="TAI3" s="703"/>
      <c r="TAJ3" s="703"/>
      <c r="TAK3" s="703"/>
      <c r="TAL3" s="703"/>
      <c r="TAM3" s="703"/>
      <c r="TAN3" s="703"/>
      <c r="TAO3" s="703"/>
      <c r="TAP3" s="703"/>
      <c r="TAQ3" s="703"/>
      <c r="TAR3" s="703"/>
      <c r="TAS3" s="703"/>
      <c r="TAT3" s="703"/>
      <c r="TAU3" s="703"/>
      <c r="TAV3" s="703"/>
      <c r="TAW3" s="703"/>
      <c r="TAX3" s="703"/>
      <c r="TAY3" s="703"/>
      <c r="TAZ3" s="703"/>
      <c r="TBA3" s="703"/>
      <c r="TBB3" s="703"/>
      <c r="TBC3" s="703"/>
      <c r="TBD3" s="703"/>
      <c r="TBE3" s="703"/>
      <c r="TBF3" s="703"/>
      <c r="TBG3" s="703"/>
      <c r="TBH3" s="703"/>
      <c r="TBI3" s="703"/>
      <c r="TBJ3" s="703"/>
      <c r="TBK3" s="703"/>
      <c r="TBL3" s="703"/>
      <c r="TBM3" s="703"/>
      <c r="TBN3" s="703"/>
      <c r="TBO3" s="703"/>
      <c r="TBP3" s="703"/>
      <c r="TBQ3" s="703"/>
      <c r="TBR3" s="703"/>
      <c r="TBS3" s="703"/>
      <c r="TBT3" s="703"/>
      <c r="TBU3" s="703"/>
      <c r="TBV3" s="703"/>
      <c r="TBW3" s="703"/>
      <c r="TBX3" s="703"/>
      <c r="TBY3" s="703"/>
      <c r="TBZ3" s="703"/>
      <c r="TCA3" s="703"/>
      <c r="TCB3" s="703"/>
      <c r="TCC3" s="703"/>
      <c r="TCD3" s="703"/>
      <c r="TCE3" s="703"/>
      <c r="TCF3" s="703"/>
      <c r="TCG3" s="703"/>
      <c r="TCH3" s="703"/>
      <c r="TCI3" s="703"/>
      <c r="TCJ3" s="703"/>
      <c r="TCK3" s="703"/>
      <c r="TCL3" s="703"/>
      <c r="TCM3" s="703"/>
      <c r="TCN3" s="703"/>
      <c r="TCO3" s="703"/>
      <c r="TCP3" s="703"/>
      <c r="TCQ3" s="703"/>
      <c r="TCR3" s="703"/>
      <c r="TCS3" s="703"/>
      <c r="TCT3" s="703"/>
      <c r="TCU3" s="703"/>
      <c r="TCV3" s="703"/>
      <c r="TCW3" s="703"/>
      <c r="TCX3" s="703"/>
      <c r="TCY3" s="703"/>
      <c r="TCZ3" s="703"/>
      <c r="TDA3" s="703"/>
      <c r="TDB3" s="703"/>
      <c r="TDC3" s="703"/>
      <c r="TDD3" s="703"/>
      <c r="TDE3" s="703"/>
      <c r="TDF3" s="703"/>
      <c r="TDG3" s="703"/>
      <c r="TDH3" s="703"/>
      <c r="TDI3" s="703"/>
      <c r="TDJ3" s="703"/>
      <c r="TDK3" s="703"/>
      <c r="TDL3" s="703"/>
      <c r="TDM3" s="703"/>
      <c r="TDN3" s="703"/>
      <c r="TDO3" s="703"/>
      <c r="TDP3" s="703"/>
      <c r="TDQ3" s="703"/>
      <c r="TDR3" s="703"/>
      <c r="TDS3" s="703"/>
      <c r="TDT3" s="703"/>
      <c r="TDU3" s="703"/>
      <c r="TDV3" s="703"/>
      <c r="TDW3" s="703"/>
      <c r="TDX3" s="703"/>
      <c r="TDY3" s="703"/>
      <c r="TDZ3" s="703"/>
      <c r="TEA3" s="703"/>
      <c r="TEB3" s="703"/>
      <c r="TEC3" s="703"/>
      <c r="TED3" s="703"/>
      <c r="TEE3" s="703"/>
      <c r="TEF3" s="703"/>
      <c r="TEG3" s="703"/>
      <c r="TEH3" s="703"/>
      <c r="TEI3" s="703"/>
      <c r="TEJ3" s="703"/>
      <c r="TEK3" s="703"/>
      <c r="TEL3" s="703"/>
      <c r="TEM3" s="703"/>
      <c r="TEN3" s="703"/>
      <c r="TEO3" s="703"/>
      <c r="TEP3" s="703"/>
      <c r="TEQ3" s="703"/>
      <c r="TER3" s="703"/>
      <c r="TES3" s="703"/>
      <c r="TET3" s="703"/>
      <c r="TEU3" s="703"/>
      <c r="TEV3" s="703"/>
      <c r="TEW3" s="703"/>
      <c r="TEX3" s="703"/>
      <c r="TEY3" s="703"/>
      <c r="TEZ3" s="703"/>
      <c r="TFA3" s="703"/>
      <c r="TFB3" s="703"/>
      <c r="TFC3" s="703"/>
      <c r="TFD3" s="703"/>
      <c r="TFE3" s="703"/>
      <c r="TFF3" s="703"/>
      <c r="TFG3" s="703"/>
      <c r="TFH3" s="703"/>
      <c r="TFI3" s="703"/>
      <c r="TFJ3" s="703"/>
      <c r="TFK3" s="703"/>
      <c r="TFL3" s="703"/>
      <c r="TFM3" s="703"/>
      <c r="TFN3" s="703"/>
      <c r="TFO3" s="703"/>
      <c r="TFP3" s="703"/>
      <c r="TFQ3" s="703"/>
      <c r="TFR3" s="703"/>
      <c r="TFS3" s="703"/>
      <c r="TFT3" s="703"/>
      <c r="TFU3" s="703"/>
      <c r="TFV3" s="703"/>
      <c r="TFW3" s="703"/>
      <c r="TFX3" s="703"/>
      <c r="TFY3" s="703"/>
      <c r="TFZ3" s="703"/>
      <c r="TGA3" s="703"/>
      <c r="TGB3" s="703"/>
      <c r="TGC3" s="703"/>
      <c r="TGD3" s="703"/>
      <c r="TGE3" s="703"/>
      <c r="TGF3" s="703"/>
      <c r="TGG3" s="703"/>
      <c r="TGH3" s="703"/>
      <c r="TGI3" s="703"/>
      <c r="TGJ3" s="703"/>
      <c r="TGK3" s="703"/>
      <c r="TGL3" s="703"/>
      <c r="TGM3" s="703"/>
      <c r="TGN3" s="703"/>
      <c r="TGO3" s="703"/>
      <c r="TGP3" s="703"/>
      <c r="TGQ3" s="703"/>
      <c r="TGR3" s="703"/>
      <c r="TGS3" s="703"/>
      <c r="TGT3" s="703"/>
      <c r="TGU3" s="703"/>
      <c r="TGV3" s="703"/>
      <c r="TGW3" s="703"/>
      <c r="TGX3" s="703"/>
      <c r="TGY3" s="703"/>
      <c r="TGZ3" s="703"/>
      <c r="THA3" s="703"/>
      <c r="THB3" s="703"/>
      <c r="THC3" s="703"/>
      <c r="THD3" s="703"/>
      <c r="THE3" s="703"/>
      <c r="THF3" s="703"/>
      <c r="THG3" s="703"/>
      <c r="THH3" s="703"/>
      <c r="THI3" s="703"/>
      <c r="THJ3" s="703"/>
      <c r="THK3" s="703"/>
      <c r="THL3" s="703"/>
      <c r="THM3" s="703"/>
      <c r="THN3" s="703"/>
      <c r="THO3" s="703"/>
      <c r="THP3" s="703"/>
      <c r="THQ3" s="703"/>
      <c r="THR3" s="703"/>
      <c r="THS3" s="703"/>
      <c r="THT3" s="703"/>
      <c r="THU3" s="703"/>
      <c r="THV3" s="703"/>
      <c r="THW3" s="703"/>
      <c r="THX3" s="703"/>
      <c r="THY3" s="703"/>
      <c r="THZ3" s="703"/>
      <c r="TIA3" s="703"/>
      <c r="TIB3" s="703"/>
      <c r="TIC3" s="703"/>
      <c r="TID3" s="703"/>
      <c r="TIE3" s="703"/>
      <c r="TIF3" s="703"/>
      <c r="TIG3" s="703"/>
      <c r="TIH3" s="703"/>
      <c r="TII3" s="703"/>
      <c r="TIJ3" s="703"/>
      <c r="TIK3" s="703"/>
      <c r="TIL3" s="703"/>
      <c r="TIM3" s="703"/>
      <c r="TIN3" s="703"/>
      <c r="TIO3" s="703"/>
      <c r="TIP3" s="703"/>
      <c r="TIQ3" s="703"/>
      <c r="TIR3" s="703"/>
      <c r="TIS3" s="703"/>
      <c r="TIT3" s="703"/>
      <c r="TIU3" s="703"/>
      <c r="TIV3" s="703"/>
      <c r="TIW3" s="703"/>
      <c r="TIX3" s="703"/>
      <c r="TIY3" s="703"/>
      <c r="TIZ3" s="703"/>
      <c r="TJA3" s="703"/>
      <c r="TJB3" s="703"/>
      <c r="TJC3" s="703"/>
      <c r="TJD3" s="703"/>
      <c r="TJE3" s="703"/>
      <c r="TJF3" s="703"/>
      <c r="TJG3" s="703"/>
      <c r="TJH3" s="703"/>
      <c r="TJI3" s="703"/>
      <c r="TJJ3" s="703"/>
      <c r="TJK3" s="703"/>
      <c r="TJL3" s="703"/>
      <c r="TJM3" s="703"/>
      <c r="TJN3" s="703"/>
      <c r="TJO3" s="703"/>
      <c r="TJP3" s="703"/>
      <c r="TJQ3" s="703"/>
      <c r="TJR3" s="703"/>
      <c r="TJS3" s="703"/>
      <c r="TJT3" s="703"/>
      <c r="TJU3" s="703"/>
      <c r="TJV3" s="703"/>
      <c r="TJW3" s="703"/>
      <c r="TJX3" s="703"/>
      <c r="TJY3" s="703"/>
      <c r="TJZ3" s="703"/>
      <c r="TKA3" s="703"/>
      <c r="TKB3" s="703"/>
      <c r="TKC3" s="703"/>
      <c r="TKD3" s="703"/>
      <c r="TKE3" s="703"/>
      <c r="TKF3" s="703"/>
      <c r="TKG3" s="703"/>
      <c r="TKH3" s="703"/>
      <c r="TKI3" s="703"/>
      <c r="TKJ3" s="703"/>
      <c r="TKK3" s="703"/>
      <c r="TKL3" s="703"/>
      <c r="TKM3" s="703"/>
      <c r="TKN3" s="703"/>
      <c r="TKO3" s="703"/>
      <c r="TKP3" s="703"/>
      <c r="TKQ3" s="703"/>
      <c r="TKR3" s="703"/>
      <c r="TKS3" s="703"/>
      <c r="TKT3" s="703"/>
      <c r="TKU3" s="703"/>
      <c r="TKV3" s="703"/>
      <c r="TKW3" s="703"/>
      <c r="TKX3" s="703"/>
      <c r="TKY3" s="703"/>
      <c r="TKZ3" s="703"/>
      <c r="TLA3" s="703"/>
      <c r="TLB3" s="703"/>
      <c r="TLC3" s="703"/>
      <c r="TLD3" s="703"/>
      <c r="TLE3" s="703"/>
      <c r="TLF3" s="703"/>
      <c r="TLG3" s="703"/>
      <c r="TLH3" s="703"/>
      <c r="TLI3" s="703"/>
      <c r="TLJ3" s="703"/>
      <c r="TLK3" s="703"/>
      <c r="TLL3" s="703"/>
      <c r="TLM3" s="703"/>
      <c r="TLN3" s="703"/>
      <c r="TLO3" s="703"/>
      <c r="TLP3" s="703"/>
      <c r="TLQ3" s="703"/>
      <c r="TLR3" s="703"/>
      <c r="TLS3" s="703"/>
      <c r="TLT3" s="703"/>
      <c r="TLU3" s="703"/>
      <c r="TLV3" s="703"/>
      <c r="TLW3" s="703"/>
      <c r="TLX3" s="703"/>
      <c r="TLY3" s="703"/>
      <c r="TLZ3" s="703"/>
      <c r="TMA3" s="703"/>
      <c r="TMB3" s="703"/>
      <c r="TMC3" s="703"/>
      <c r="TMD3" s="703"/>
      <c r="TME3" s="703"/>
      <c r="TMF3" s="703"/>
      <c r="TMG3" s="703"/>
      <c r="TMH3" s="703"/>
      <c r="TMI3" s="703"/>
      <c r="TMJ3" s="703"/>
      <c r="TMK3" s="703"/>
      <c r="TML3" s="703"/>
      <c r="TMM3" s="703"/>
      <c r="TMN3" s="703"/>
      <c r="TMO3" s="703"/>
      <c r="TMP3" s="703"/>
      <c r="TMQ3" s="703"/>
      <c r="TMR3" s="703"/>
      <c r="TMS3" s="703"/>
      <c r="TMT3" s="703"/>
      <c r="TMU3" s="703"/>
      <c r="TMV3" s="703"/>
      <c r="TMW3" s="703"/>
      <c r="TMX3" s="703"/>
      <c r="TMY3" s="703"/>
      <c r="TMZ3" s="703"/>
      <c r="TNA3" s="703"/>
      <c r="TNB3" s="703"/>
      <c r="TNC3" s="703"/>
      <c r="TND3" s="703"/>
      <c r="TNE3" s="703"/>
      <c r="TNF3" s="703"/>
      <c r="TNG3" s="703"/>
      <c r="TNH3" s="703"/>
      <c r="TNI3" s="703"/>
      <c r="TNJ3" s="703"/>
      <c r="TNK3" s="703"/>
      <c r="TNL3" s="703"/>
      <c r="TNM3" s="703"/>
      <c r="TNN3" s="703"/>
      <c r="TNO3" s="703"/>
      <c r="TNP3" s="703"/>
      <c r="TNQ3" s="703"/>
      <c r="TNR3" s="703"/>
      <c r="TNS3" s="703"/>
      <c r="TNT3" s="703"/>
      <c r="TNU3" s="703"/>
      <c r="TNV3" s="703"/>
      <c r="TNW3" s="703"/>
      <c r="TNX3" s="703"/>
      <c r="TNY3" s="703"/>
      <c r="TNZ3" s="703"/>
      <c r="TOA3" s="703"/>
      <c r="TOB3" s="703"/>
      <c r="TOC3" s="703"/>
      <c r="TOD3" s="703"/>
      <c r="TOE3" s="703"/>
      <c r="TOF3" s="703"/>
      <c r="TOG3" s="703"/>
      <c r="TOH3" s="703"/>
      <c r="TOI3" s="703"/>
      <c r="TOJ3" s="703"/>
      <c r="TOK3" s="703"/>
      <c r="TOL3" s="703"/>
      <c r="TOM3" s="703"/>
      <c r="TON3" s="703"/>
      <c r="TOO3" s="703"/>
      <c r="TOP3" s="703"/>
      <c r="TOQ3" s="703"/>
      <c r="TOR3" s="703"/>
      <c r="TOS3" s="703"/>
      <c r="TOT3" s="703"/>
      <c r="TOU3" s="703"/>
      <c r="TOV3" s="703"/>
      <c r="TOW3" s="703"/>
      <c r="TOX3" s="703"/>
      <c r="TOY3" s="703"/>
      <c r="TOZ3" s="703"/>
      <c r="TPA3" s="703"/>
      <c r="TPB3" s="703"/>
      <c r="TPC3" s="703"/>
      <c r="TPD3" s="703"/>
      <c r="TPE3" s="703"/>
      <c r="TPF3" s="703"/>
      <c r="TPG3" s="703"/>
      <c r="TPH3" s="703"/>
      <c r="TPI3" s="703"/>
      <c r="TPJ3" s="703"/>
      <c r="TPK3" s="703"/>
      <c r="TPL3" s="703"/>
      <c r="TPM3" s="703"/>
      <c r="TPN3" s="703"/>
      <c r="TPO3" s="703"/>
      <c r="TPP3" s="703"/>
      <c r="TPQ3" s="703"/>
      <c r="TPR3" s="703"/>
      <c r="TPS3" s="703"/>
      <c r="TPT3" s="703"/>
      <c r="TPU3" s="703"/>
      <c r="TPV3" s="703"/>
      <c r="TPW3" s="703"/>
      <c r="TPX3" s="703"/>
      <c r="TPY3" s="703"/>
      <c r="TPZ3" s="703"/>
      <c r="TQA3" s="703"/>
      <c r="TQB3" s="703"/>
      <c r="TQC3" s="703"/>
      <c r="TQD3" s="703"/>
      <c r="TQE3" s="703"/>
      <c r="TQF3" s="703"/>
      <c r="TQG3" s="703"/>
      <c r="TQH3" s="703"/>
      <c r="TQI3" s="703"/>
      <c r="TQJ3" s="703"/>
      <c r="TQK3" s="703"/>
      <c r="TQL3" s="703"/>
      <c r="TQM3" s="703"/>
      <c r="TQN3" s="703"/>
      <c r="TQO3" s="703"/>
      <c r="TQP3" s="703"/>
      <c r="TQQ3" s="703"/>
      <c r="TQR3" s="703"/>
      <c r="TQS3" s="703"/>
      <c r="TQT3" s="703"/>
      <c r="TQU3" s="703"/>
      <c r="TQV3" s="703"/>
      <c r="TQW3" s="703"/>
      <c r="TQX3" s="703"/>
      <c r="TQY3" s="703"/>
      <c r="TQZ3" s="703"/>
      <c r="TRA3" s="703"/>
      <c r="TRB3" s="703"/>
      <c r="TRC3" s="703"/>
      <c r="TRD3" s="703"/>
      <c r="TRE3" s="703"/>
      <c r="TRF3" s="703"/>
      <c r="TRG3" s="703"/>
      <c r="TRH3" s="703"/>
      <c r="TRI3" s="703"/>
      <c r="TRJ3" s="703"/>
      <c r="TRK3" s="703"/>
      <c r="TRL3" s="703"/>
      <c r="TRM3" s="703"/>
      <c r="TRN3" s="703"/>
      <c r="TRO3" s="703"/>
      <c r="TRP3" s="703"/>
      <c r="TRQ3" s="703"/>
      <c r="TRR3" s="703"/>
      <c r="TRS3" s="703"/>
      <c r="TRT3" s="703"/>
      <c r="TRU3" s="703"/>
      <c r="TRV3" s="703"/>
      <c r="TRW3" s="703"/>
      <c r="TRX3" s="703"/>
      <c r="TRY3" s="703"/>
      <c r="TRZ3" s="703"/>
      <c r="TSA3" s="703"/>
      <c r="TSB3" s="703"/>
      <c r="TSC3" s="703"/>
      <c r="TSD3" s="703"/>
      <c r="TSE3" s="703"/>
      <c r="TSF3" s="703"/>
      <c r="TSG3" s="703"/>
      <c r="TSH3" s="703"/>
      <c r="TSI3" s="703"/>
      <c r="TSJ3" s="703"/>
      <c r="TSK3" s="703"/>
      <c r="TSL3" s="703"/>
      <c r="TSM3" s="703"/>
      <c r="TSN3" s="703"/>
      <c r="TSO3" s="703"/>
      <c r="TSP3" s="703"/>
      <c r="TSQ3" s="703"/>
      <c r="TSR3" s="703"/>
      <c r="TSS3" s="703"/>
      <c r="TST3" s="703"/>
      <c r="TSU3" s="703"/>
      <c r="TSV3" s="703"/>
      <c r="TSW3" s="703"/>
      <c r="TSX3" s="703"/>
      <c r="TSY3" s="703"/>
      <c r="TSZ3" s="703"/>
      <c r="TTA3" s="703"/>
      <c r="TTB3" s="703"/>
      <c r="TTC3" s="703"/>
      <c r="TTD3" s="703"/>
      <c r="TTE3" s="703"/>
      <c r="TTF3" s="703"/>
      <c r="TTG3" s="703"/>
      <c r="TTH3" s="703"/>
      <c r="TTI3" s="703"/>
      <c r="TTJ3" s="703"/>
      <c r="TTK3" s="703"/>
      <c r="TTL3" s="703"/>
      <c r="TTM3" s="703"/>
      <c r="TTN3" s="703"/>
      <c r="TTO3" s="703"/>
      <c r="TTP3" s="703"/>
      <c r="TTQ3" s="703"/>
      <c r="TTR3" s="703"/>
      <c r="TTS3" s="703"/>
      <c r="TTT3" s="703"/>
      <c r="TTU3" s="703"/>
      <c r="TTV3" s="703"/>
      <c r="TTW3" s="703"/>
      <c r="TTX3" s="703"/>
      <c r="TTY3" s="703"/>
      <c r="TTZ3" s="703"/>
      <c r="TUA3" s="703"/>
      <c r="TUB3" s="703"/>
      <c r="TUC3" s="703"/>
      <c r="TUD3" s="703"/>
      <c r="TUE3" s="703"/>
      <c r="TUF3" s="703"/>
      <c r="TUG3" s="703"/>
      <c r="TUH3" s="703"/>
      <c r="TUI3" s="703"/>
      <c r="TUJ3" s="703"/>
      <c r="TUK3" s="703"/>
      <c r="TUL3" s="703"/>
      <c r="TUM3" s="703"/>
      <c r="TUN3" s="703"/>
      <c r="TUO3" s="703"/>
      <c r="TUP3" s="703"/>
      <c r="TUQ3" s="703"/>
      <c r="TUR3" s="703"/>
      <c r="TUS3" s="703"/>
      <c r="TUT3" s="703"/>
      <c r="TUU3" s="703"/>
      <c r="TUV3" s="703"/>
      <c r="TUW3" s="703"/>
      <c r="TUX3" s="703"/>
      <c r="TUY3" s="703"/>
      <c r="TUZ3" s="703"/>
      <c r="TVA3" s="703"/>
      <c r="TVB3" s="703"/>
      <c r="TVC3" s="703"/>
      <c r="TVD3" s="703"/>
      <c r="TVE3" s="703"/>
      <c r="TVF3" s="703"/>
      <c r="TVG3" s="703"/>
      <c r="TVH3" s="703"/>
      <c r="TVI3" s="703"/>
      <c r="TVJ3" s="703"/>
      <c r="TVK3" s="703"/>
      <c r="TVL3" s="703"/>
      <c r="TVM3" s="703"/>
      <c r="TVN3" s="703"/>
      <c r="TVO3" s="703"/>
      <c r="TVP3" s="703"/>
      <c r="TVQ3" s="703"/>
      <c r="TVR3" s="703"/>
      <c r="TVS3" s="703"/>
      <c r="TVT3" s="703"/>
      <c r="TVU3" s="703"/>
      <c r="TVV3" s="703"/>
      <c r="TVW3" s="703"/>
      <c r="TVX3" s="703"/>
      <c r="TVY3" s="703"/>
      <c r="TVZ3" s="703"/>
      <c r="TWA3" s="703"/>
      <c r="TWB3" s="703"/>
      <c r="TWC3" s="703"/>
      <c r="TWD3" s="703"/>
      <c r="TWE3" s="703"/>
      <c r="TWF3" s="703"/>
      <c r="TWG3" s="703"/>
      <c r="TWH3" s="703"/>
      <c r="TWI3" s="703"/>
      <c r="TWJ3" s="703"/>
      <c r="TWK3" s="703"/>
      <c r="TWL3" s="703"/>
      <c r="TWM3" s="703"/>
      <c r="TWN3" s="703"/>
      <c r="TWO3" s="703"/>
      <c r="TWP3" s="703"/>
      <c r="TWQ3" s="703"/>
      <c r="TWR3" s="703"/>
      <c r="TWS3" s="703"/>
      <c r="TWT3" s="703"/>
      <c r="TWU3" s="703"/>
      <c r="TWV3" s="703"/>
      <c r="TWW3" s="703"/>
      <c r="TWX3" s="703"/>
      <c r="TWY3" s="703"/>
      <c r="TWZ3" s="703"/>
      <c r="TXA3" s="703"/>
      <c r="TXB3" s="703"/>
      <c r="TXC3" s="703"/>
      <c r="TXD3" s="703"/>
      <c r="TXE3" s="703"/>
      <c r="TXF3" s="703"/>
      <c r="TXG3" s="703"/>
      <c r="TXH3" s="703"/>
      <c r="TXI3" s="703"/>
      <c r="TXJ3" s="703"/>
      <c r="TXK3" s="703"/>
      <c r="TXL3" s="703"/>
      <c r="TXM3" s="703"/>
      <c r="TXN3" s="703"/>
      <c r="TXO3" s="703"/>
      <c r="TXP3" s="703"/>
      <c r="TXQ3" s="703"/>
      <c r="TXR3" s="703"/>
      <c r="TXS3" s="703"/>
      <c r="TXT3" s="703"/>
      <c r="TXU3" s="703"/>
      <c r="TXV3" s="703"/>
      <c r="TXW3" s="703"/>
      <c r="TXX3" s="703"/>
      <c r="TXY3" s="703"/>
      <c r="TXZ3" s="703"/>
      <c r="TYA3" s="703"/>
      <c r="TYB3" s="703"/>
      <c r="TYC3" s="703"/>
      <c r="TYD3" s="703"/>
      <c r="TYE3" s="703"/>
      <c r="TYF3" s="703"/>
      <c r="TYG3" s="703"/>
      <c r="TYH3" s="703"/>
      <c r="TYI3" s="703"/>
      <c r="TYJ3" s="703"/>
      <c r="TYK3" s="703"/>
      <c r="TYL3" s="703"/>
      <c r="TYM3" s="703"/>
      <c r="TYN3" s="703"/>
      <c r="TYO3" s="703"/>
      <c r="TYP3" s="703"/>
      <c r="TYQ3" s="703"/>
      <c r="TYR3" s="703"/>
      <c r="TYS3" s="703"/>
      <c r="TYT3" s="703"/>
      <c r="TYU3" s="703"/>
      <c r="TYV3" s="703"/>
      <c r="TYW3" s="703"/>
      <c r="TYX3" s="703"/>
      <c r="TYY3" s="703"/>
      <c r="TYZ3" s="703"/>
      <c r="TZA3" s="703"/>
      <c r="TZB3" s="703"/>
      <c r="TZC3" s="703"/>
      <c r="TZD3" s="703"/>
      <c r="TZE3" s="703"/>
      <c r="TZF3" s="703"/>
      <c r="TZG3" s="703"/>
      <c r="TZH3" s="703"/>
      <c r="TZI3" s="703"/>
      <c r="TZJ3" s="703"/>
      <c r="TZK3" s="703"/>
      <c r="TZL3" s="703"/>
      <c r="TZM3" s="703"/>
      <c r="TZN3" s="703"/>
      <c r="TZO3" s="703"/>
      <c r="TZP3" s="703"/>
      <c r="TZQ3" s="703"/>
      <c r="TZR3" s="703"/>
      <c r="TZS3" s="703"/>
      <c r="TZT3" s="703"/>
      <c r="TZU3" s="703"/>
      <c r="TZV3" s="703"/>
      <c r="TZW3" s="703"/>
      <c r="TZX3" s="703"/>
      <c r="TZY3" s="703"/>
      <c r="TZZ3" s="703"/>
      <c r="UAA3" s="703"/>
      <c r="UAB3" s="703"/>
      <c r="UAC3" s="703"/>
      <c r="UAD3" s="703"/>
      <c r="UAE3" s="703"/>
      <c r="UAF3" s="703"/>
      <c r="UAG3" s="703"/>
      <c r="UAH3" s="703"/>
      <c r="UAI3" s="703"/>
      <c r="UAJ3" s="703"/>
      <c r="UAK3" s="703"/>
      <c r="UAL3" s="703"/>
      <c r="UAM3" s="703"/>
      <c r="UAN3" s="703"/>
      <c r="UAO3" s="703"/>
      <c r="UAP3" s="703"/>
      <c r="UAQ3" s="703"/>
      <c r="UAR3" s="703"/>
      <c r="UAS3" s="703"/>
      <c r="UAT3" s="703"/>
      <c r="UAU3" s="703"/>
      <c r="UAV3" s="703"/>
      <c r="UAW3" s="703"/>
      <c r="UAX3" s="703"/>
      <c r="UAY3" s="703"/>
      <c r="UAZ3" s="703"/>
      <c r="UBA3" s="703"/>
      <c r="UBB3" s="703"/>
      <c r="UBC3" s="703"/>
      <c r="UBD3" s="703"/>
      <c r="UBE3" s="703"/>
      <c r="UBF3" s="703"/>
      <c r="UBG3" s="703"/>
      <c r="UBH3" s="703"/>
      <c r="UBI3" s="703"/>
      <c r="UBJ3" s="703"/>
      <c r="UBK3" s="703"/>
      <c r="UBL3" s="703"/>
      <c r="UBM3" s="703"/>
      <c r="UBN3" s="703"/>
      <c r="UBO3" s="703"/>
      <c r="UBP3" s="703"/>
      <c r="UBQ3" s="703"/>
      <c r="UBR3" s="703"/>
      <c r="UBS3" s="703"/>
      <c r="UBT3" s="703"/>
      <c r="UBU3" s="703"/>
      <c r="UBV3" s="703"/>
      <c r="UBW3" s="703"/>
      <c r="UBX3" s="703"/>
      <c r="UBY3" s="703"/>
      <c r="UBZ3" s="703"/>
      <c r="UCA3" s="703"/>
      <c r="UCB3" s="703"/>
      <c r="UCC3" s="703"/>
      <c r="UCD3" s="703"/>
      <c r="UCE3" s="703"/>
      <c r="UCF3" s="703"/>
      <c r="UCG3" s="703"/>
      <c r="UCH3" s="703"/>
      <c r="UCI3" s="703"/>
      <c r="UCJ3" s="703"/>
      <c r="UCK3" s="703"/>
      <c r="UCL3" s="703"/>
      <c r="UCM3" s="703"/>
      <c r="UCN3" s="703"/>
      <c r="UCO3" s="703"/>
      <c r="UCP3" s="703"/>
      <c r="UCQ3" s="703"/>
      <c r="UCR3" s="703"/>
      <c r="UCS3" s="703"/>
      <c r="UCT3" s="703"/>
      <c r="UCU3" s="703"/>
      <c r="UCV3" s="703"/>
      <c r="UCW3" s="703"/>
      <c r="UCX3" s="703"/>
      <c r="UCY3" s="703"/>
      <c r="UCZ3" s="703"/>
      <c r="UDA3" s="703"/>
      <c r="UDB3" s="703"/>
      <c r="UDC3" s="703"/>
      <c r="UDD3" s="703"/>
      <c r="UDE3" s="703"/>
      <c r="UDF3" s="703"/>
      <c r="UDG3" s="703"/>
      <c r="UDH3" s="703"/>
      <c r="UDI3" s="703"/>
      <c r="UDJ3" s="703"/>
      <c r="UDK3" s="703"/>
      <c r="UDL3" s="703"/>
      <c r="UDM3" s="703"/>
      <c r="UDN3" s="703"/>
      <c r="UDO3" s="703"/>
      <c r="UDP3" s="703"/>
      <c r="UDQ3" s="703"/>
      <c r="UDR3" s="703"/>
      <c r="UDS3" s="703"/>
      <c r="UDT3" s="703"/>
      <c r="UDU3" s="703"/>
      <c r="UDV3" s="703"/>
      <c r="UDW3" s="703"/>
      <c r="UDX3" s="703"/>
      <c r="UDY3" s="703"/>
      <c r="UDZ3" s="703"/>
      <c r="UEA3" s="703"/>
      <c r="UEB3" s="703"/>
      <c r="UEC3" s="703"/>
      <c r="UED3" s="703"/>
      <c r="UEE3" s="703"/>
      <c r="UEF3" s="703"/>
      <c r="UEG3" s="703"/>
      <c r="UEH3" s="703"/>
      <c r="UEI3" s="703"/>
      <c r="UEJ3" s="703"/>
      <c r="UEK3" s="703"/>
      <c r="UEL3" s="703"/>
      <c r="UEM3" s="703"/>
      <c r="UEN3" s="703"/>
      <c r="UEO3" s="703"/>
      <c r="UEP3" s="703"/>
      <c r="UEQ3" s="703"/>
      <c r="UER3" s="703"/>
      <c r="UES3" s="703"/>
      <c r="UET3" s="703"/>
      <c r="UEU3" s="703"/>
      <c r="UEV3" s="703"/>
      <c r="UEW3" s="703"/>
      <c r="UEX3" s="703"/>
      <c r="UEY3" s="703"/>
      <c r="UEZ3" s="703"/>
      <c r="UFA3" s="703"/>
      <c r="UFB3" s="703"/>
      <c r="UFC3" s="703"/>
      <c r="UFD3" s="703"/>
      <c r="UFE3" s="703"/>
      <c r="UFF3" s="703"/>
      <c r="UFG3" s="703"/>
      <c r="UFH3" s="703"/>
      <c r="UFI3" s="703"/>
      <c r="UFJ3" s="703"/>
      <c r="UFK3" s="703"/>
      <c r="UFL3" s="703"/>
      <c r="UFM3" s="703"/>
      <c r="UFN3" s="703"/>
      <c r="UFO3" s="703"/>
      <c r="UFP3" s="703"/>
      <c r="UFQ3" s="703"/>
      <c r="UFR3" s="703"/>
      <c r="UFS3" s="703"/>
      <c r="UFT3" s="703"/>
      <c r="UFU3" s="703"/>
      <c r="UFV3" s="703"/>
      <c r="UFW3" s="703"/>
      <c r="UFX3" s="703"/>
      <c r="UFY3" s="703"/>
      <c r="UFZ3" s="703"/>
      <c r="UGA3" s="703"/>
      <c r="UGB3" s="703"/>
      <c r="UGC3" s="703"/>
      <c r="UGD3" s="703"/>
      <c r="UGE3" s="703"/>
      <c r="UGF3" s="703"/>
      <c r="UGG3" s="703"/>
      <c r="UGH3" s="703"/>
      <c r="UGI3" s="703"/>
      <c r="UGJ3" s="703"/>
      <c r="UGK3" s="703"/>
      <c r="UGL3" s="703"/>
      <c r="UGM3" s="703"/>
      <c r="UGN3" s="703"/>
      <c r="UGO3" s="703"/>
      <c r="UGP3" s="703"/>
      <c r="UGQ3" s="703"/>
      <c r="UGR3" s="703"/>
      <c r="UGS3" s="703"/>
      <c r="UGT3" s="703"/>
      <c r="UGU3" s="703"/>
      <c r="UGV3" s="703"/>
      <c r="UGW3" s="703"/>
      <c r="UGX3" s="703"/>
      <c r="UGY3" s="703"/>
      <c r="UGZ3" s="703"/>
      <c r="UHA3" s="703"/>
      <c r="UHB3" s="703"/>
      <c r="UHC3" s="703"/>
      <c r="UHD3" s="703"/>
      <c r="UHE3" s="703"/>
      <c r="UHF3" s="703"/>
      <c r="UHG3" s="703"/>
      <c r="UHH3" s="703"/>
      <c r="UHI3" s="703"/>
      <c r="UHJ3" s="703"/>
      <c r="UHK3" s="703"/>
      <c r="UHL3" s="703"/>
      <c r="UHM3" s="703"/>
      <c r="UHN3" s="703"/>
      <c r="UHO3" s="703"/>
      <c r="UHP3" s="703"/>
      <c r="UHQ3" s="703"/>
      <c r="UHR3" s="703"/>
      <c r="UHS3" s="703"/>
      <c r="UHT3" s="703"/>
      <c r="UHU3" s="703"/>
      <c r="UHV3" s="703"/>
      <c r="UHW3" s="703"/>
      <c r="UHX3" s="703"/>
      <c r="UHY3" s="703"/>
      <c r="UHZ3" s="703"/>
      <c r="UIA3" s="703"/>
      <c r="UIB3" s="703"/>
      <c r="UIC3" s="703"/>
      <c r="UID3" s="703"/>
      <c r="UIE3" s="703"/>
      <c r="UIF3" s="703"/>
      <c r="UIG3" s="703"/>
      <c r="UIH3" s="703"/>
      <c r="UII3" s="703"/>
      <c r="UIJ3" s="703"/>
      <c r="UIK3" s="703"/>
      <c r="UIL3" s="703"/>
      <c r="UIM3" s="703"/>
      <c r="UIN3" s="703"/>
      <c r="UIO3" s="703"/>
      <c r="UIP3" s="703"/>
      <c r="UIQ3" s="703"/>
      <c r="UIR3" s="703"/>
      <c r="UIS3" s="703"/>
      <c r="UIT3" s="703"/>
      <c r="UIU3" s="703"/>
      <c r="UIV3" s="703"/>
      <c r="UIW3" s="703"/>
      <c r="UIX3" s="703"/>
      <c r="UIY3" s="703"/>
      <c r="UIZ3" s="703"/>
      <c r="UJA3" s="703"/>
      <c r="UJB3" s="703"/>
      <c r="UJC3" s="703"/>
      <c r="UJD3" s="703"/>
      <c r="UJE3" s="703"/>
      <c r="UJF3" s="703"/>
      <c r="UJG3" s="703"/>
      <c r="UJH3" s="703"/>
      <c r="UJI3" s="703"/>
      <c r="UJJ3" s="703"/>
      <c r="UJK3" s="703"/>
      <c r="UJL3" s="703"/>
      <c r="UJM3" s="703"/>
      <c r="UJN3" s="703"/>
      <c r="UJO3" s="703"/>
      <c r="UJP3" s="703"/>
      <c r="UJQ3" s="703"/>
      <c r="UJR3" s="703"/>
      <c r="UJS3" s="703"/>
      <c r="UJT3" s="703"/>
      <c r="UJU3" s="703"/>
      <c r="UJV3" s="703"/>
      <c r="UJW3" s="703"/>
      <c r="UJX3" s="703"/>
      <c r="UJY3" s="703"/>
      <c r="UJZ3" s="703"/>
      <c r="UKA3" s="703"/>
      <c r="UKB3" s="703"/>
      <c r="UKC3" s="703"/>
      <c r="UKD3" s="703"/>
      <c r="UKE3" s="703"/>
      <c r="UKF3" s="703"/>
      <c r="UKG3" s="703"/>
      <c r="UKH3" s="703"/>
      <c r="UKI3" s="703"/>
      <c r="UKJ3" s="703"/>
      <c r="UKK3" s="703"/>
      <c r="UKL3" s="703"/>
      <c r="UKM3" s="703"/>
      <c r="UKN3" s="703"/>
      <c r="UKO3" s="703"/>
      <c r="UKP3" s="703"/>
      <c r="UKQ3" s="703"/>
      <c r="UKR3" s="703"/>
      <c r="UKS3" s="703"/>
      <c r="UKT3" s="703"/>
      <c r="UKU3" s="703"/>
      <c r="UKV3" s="703"/>
      <c r="UKW3" s="703"/>
      <c r="UKX3" s="703"/>
      <c r="UKY3" s="703"/>
      <c r="UKZ3" s="703"/>
      <c r="ULA3" s="703"/>
      <c r="ULB3" s="703"/>
      <c r="ULC3" s="703"/>
      <c r="ULD3" s="703"/>
      <c r="ULE3" s="703"/>
      <c r="ULF3" s="703"/>
      <c r="ULG3" s="703"/>
      <c r="ULH3" s="703"/>
      <c r="ULI3" s="703"/>
      <c r="ULJ3" s="703"/>
      <c r="ULK3" s="703"/>
      <c r="ULL3" s="703"/>
      <c r="ULM3" s="703"/>
      <c r="ULN3" s="703"/>
      <c r="ULO3" s="703"/>
      <c r="ULP3" s="703"/>
      <c r="ULQ3" s="703"/>
      <c r="ULR3" s="703"/>
      <c r="ULS3" s="703"/>
      <c r="ULT3" s="703"/>
      <c r="ULU3" s="703"/>
      <c r="ULV3" s="703"/>
      <c r="ULW3" s="703"/>
      <c r="ULX3" s="703"/>
      <c r="ULY3" s="703"/>
      <c r="ULZ3" s="703"/>
      <c r="UMA3" s="703"/>
      <c r="UMB3" s="703"/>
      <c r="UMC3" s="703"/>
      <c r="UMD3" s="703"/>
      <c r="UME3" s="703"/>
      <c r="UMF3" s="703"/>
      <c r="UMG3" s="703"/>
      <c r="UMH3" s="703"/>
      <c r="UMI3" s="703"/>
      <c r="UMJ3" s="703"/>
      <c r="UMK3" s="703"/>
      <c r="UML3" s="703"/>
      <c r="UMM3" s="703"/>
      <c r="UMN3" s="703"/>
      <c r="UMO3" s="703"/>
      <c r="UMP3" s="703"/>
      <c r="UMQ3" s="703"/>
      <c r="UMR3" s="703"/>
      <c r="UMS3" s="703"/>
      <c r="UMT3" s="703"/>
      <c r="UMU3" s="703"/>
      <c r="UMV3" s="703"/>
      <c r="UMW3" s="703"/>
      <c r="UMX3" s="703"/>
      <c r="UMY3" s="703"/>
      <c r="UMZ3" s="703"/>
      <c r="UNA3" s="703"/>
      <c r="UNB3" s="703"/>
      <c r="UNC3" s="703"/>
      <c r="UND3" s="703"/>
      <c r="UNE3" s="703"/>
      <c r="UNF3" s="703"/>
      <c r="UNG3" s="703"/>
      <c r="UNH3" s="703"/>
      <c r="UNI3" s="703"/>
      <c r="UNJ3" s="703"/>
      <c r="UNK3" s="703"/>
      <c r="UNL3" s="703"/>
      <c r="UNM3" s="703"/>
      <c r="UNN3" s="703"/>
      <c r="UNO3" s="703"/>
      <c r="UNP3" s="703"/>
      <c r="UNQ3" s="703"/>
      <c r="UNR3" s="703"/>
      <c r="UNS3" s="703"/>
      <c r="UNT3" s="703"/>
      <c r="UNU3" s="703"/>
      <c r="UNV3" s="703"/>
      <c r="UNW3" s="703"/>
      <c r="UNX3" s="703"/>
      <c r="UNY3" s="703"/>
      <c r="UNZ3" s="703"/>
      <c r="UOA3" s="703"/>
      <c r="UOB3" s="703"/>
      <c r="UOC3" s="703"/>
      <c r="UOD3" s="703"/>
      <c r="UOE3" s="703"/>
      <c r="UOF3" s="703"/>
      <c r="UOG3" s="703"/>
      <c r="UOH3" s="703"/>
      <c r="UOI3" s="703"/>
      <c r="UOJ3" s="703"/>
      <c r="UOK3" s="703"/>
      <c r="UOL3" s="703"/>
      <c r="UOM3" s="703"/>
      <c r="UON3" s="703"/>
      <c r="UOO3" s="703"/>
      <c r="UOP3" s="703"/>
      <c r="UOQ3" s="703"/>
      <c r="UOR3" s="703"/>
      <c r="UOS3" s="703"/>
      <c r="UOT3" s="703"/>
      <c r="UOU3" s="703"/>
      <c r="UOV3" s="703"/>
      <c r="UOW3" s="703"/>
      <c r="UOX3" s="703"/>
      <c r="UOY3" s="703"/>
      <c r="UOZ3" s="703"/>
      <c r="UPA3" s="703"/>
      <c r="UPB3" s="703"/>
      <c r="UPC3" s="703"/>
      <c r="UPD3" s="703"/>
      <c r="UPE3" s="703"/>
      <c r="UPF3" s="703"/>
      <c r="UPG3" s="703"/>
      <c r="UPH3" s="703"/>
      <c r="UPI3" s="703"/>
      <c r="UPJ3" s="703"/>
      <c r="UPK3" s="703"/>
      <c r="UPL3" s="703"/>
      <c r="UPM3" s="703"/>
      <c r="UPN3" s="703"/>
      <c r="UPO3" s="703"/>
      <c r="UPP3" s="703"/>
      <c r="UPQ3" s="703"/>
      <c r="UPR3" s="703"/>
      <c r="UPS3" s="703"/>
      <c r="UPT3" s="703"/>
      <c r="UPU3" s="703"/>
      <c r="UPV3" s="703"/>
      <c r="UPW3" s="703"/>
      <c r="UPX3" s="703"/>
      <c r="UPY3" s="703"/>
      <c r="UPZ3" s="703"/>
      <c r="UQA3" s="703"/>
      <c r="UQB3" s="703"/>
      <c r="UQC3" s="703"/>
      <c r="UQD3" s="703"/>
      <c r="UQE3" s="703"/>
      <c r="UQF3" s="703"/>
      <c r="UQG3" s="703"/>
      <c r="UQH3" s="703"/>
      <c r="UQI3" s="703"/>
      <c r="UQJ3" s="703"/>
      <c r="UQK3" s="703"/>
      <c r="UQL3" s="703"/>
      <c r="UQM3" s="703"/>
      <c r="UQN3" s="703"/>
      <c r="UQO3" s="703"/>
      <c r="UQP3" s="703"/>
      <c r="UQQ3" s="703"/>
      <c r="UQR3" s="703"/>
      <c r="UQS3" s="703"/>
      <c r="UQT3" s="703"/>
      <c r="UQU3" s="703"/>
      <c r="UQV3" s="703"/>
      <c r="UQW3" s="703"/>
      <c r="UQX3" s="703"/>
      <c r="UQY3" s="703"/>
      <c r="UQZ3" s="703"/>
      <c r="URA3" s="703"/>
      <c r="URB3" s="703"/>
      <c r="URC3" s="703"/>
      <c r="URD3" s="703"/>
      <c r="URE3" s="703"/>
      <c r="URF3" s="703"/>
      <c r="URG3" s="703"/>
      <c r="URH3" s="703"/>
      <c r="URI3" s="703"/>
      <c r="URJ3" s="703"/>
      <c r="URK3" s="703"/>
      <c r="URL3" s="703"/>
      <c r="URM3" s="703"/>
      <c r="URN3" s="703"/>
      <c r="URO3" s="703"/>
      <c r="URP3" s="703"/>
      <c r="URQ3" s="703"/>
      <c r="URR3" s="703"/>
      <c r="URS3" s="703"/>
      <c r="URT3" s="703"/>
      <c r="URU3" s="703"/>
      <c r="URV3" s="703"/>
      <c r="URW3" s="703"/>
      <c r="URX3" s="703"/>
      <c r="URY3" s="703"/>
      <c r="URZ3" s="703"/>
      <c r="USA3" s="703"/>
      <c r="USB3" s="703"/>
      <c r="USC3" s="703"/>
      <c r="USD3" s="703"/>
      <c r="USE3" s="703"/>
      <c r="USF3" s="703"/>
      <c r="USG3" s="703"/>
      <c r="USH3" s="703"/>
      <c r="USI3" s="703"/>
      <c r="USJ3" s="703"/>
      <c r="USK3" s="703"/>
      <c r="USL3" s="703"/>
      <c r="USM3" s="703"/>
      <c r="USN3" s="703"/>
      <c r="USO3" s="703"/>
      <c r="USP3" s="703"/>
      <c r="USQ3" s="703"/>
      <c r="USR3" s="703"/>
      <c r="USS3" s="703"/>
      <c r="UST3" s="703"/>
      <c r="USU3" s="703"/>
      <c r="USV3" s="703"/>
      <c r="USW3" s="703"/>
      <c r="USX3" s="703"/>
      <c r="USY3" s="703"/>
      <c r="USZ3" s="703"/>
      <c r="UTA3" s="703"/>
      <c r="UTB3" s="703"/>
      <c r="UTC3" s="703"/>
      <c r="UTD3" s="703"/>
      <c r="UTE3" s="703"/>
      <c r="UTF3" s="703"/>
      <c r="UTG3" s="703"/>
      <c r="UTH3" s="703"/>
      <c r="UTI3" s="703"/>
      <c r="UTJ3" s="703"/>
      <c r="UTK3" s="703"/>
      <c r="UTL3" s="703"/>
      <c r="UTM3" s="703"/>
      <c r="UTN3" s="703"/>
      <c r="UTO3" s="703"/>
      <c r="UTP3" s="703"/>
      <c r="UTQ3" s="703"/>
      <c r="UTR3" s="703"/>
      <c r="UTS3" s="703"/>
      <c r="UTT3" s="703"/>
      <c r="UTU3" s="703"/>
      <c r="UTV3" s="703"/>
      <c r="UTW3" s="703"/>
      <c r="UTX3" s="703"/>
      <c r="UTY3" s="703"/>
      <c r="UTZ3" s="703"/>
      <c r="UUA3" s="703"/>
      <c r="UUB3" s="703"/>
      <c r="UUC3" s="703"/>
      <c r="UUD3" s="703"/>
      <c r="UUE3" s="703"/>
      <c r="UUF3" s="703"/>
      <c r="UUG3" s="703"/>
      <c r="UUH3" s="703"/>
      <c r="UUI3" s="703"/>
      <c r="UUJ3" s="703"/>
      <c r="UUK3" s="703"/>
      <c r="UUL3" s="703"/>
      <c r="UUM3" s="703"/>
      <c r="UUN3" s="703"/>
      <c r="UUO3" s="703"/>
      <c r="UUP3" s="703"/>
      <c r="UUQ3" s="703"/>
      <c r="UUR3" s="703"/>
      <c r="UUS3" s="703"/>
      <c r="UUT3" s="703"/>
      <c r="UUU3" s="703"/>
      <c r="UUV3" s="703"/>
      <c r="UUW3" s="703"/>
      <c r="UUX3" s="703"/>
      <c r="UUY3" s="703"/>
      <c r="UUZ3" s="703"/>
      <c r="UVA3" s="703"/>
      <c r="UVB3" s="703"/>
      <c r="UVC3" s="703"/>
      <c r="UVD3" s="703"/>
      <c r="UVE3" s="703"/>
      <c r="UVF3" s="703"/>
      <c r="UVG3" s="703"/>
      <c r="UVH3" s="703"/>
      <c r="UVI3" s="703"/>
      <c r="UVJ3" s="703"/>
      <c r="UVK3" s="703"/>
      <c r="UVL3" s="703"/>
      <c r="UVM3" s="703"/>
      <c r="UVN3" s="703"/>
      <c r="UVO3" s="703"/>
      <c r="UVP3" s="703"/>
      <c r="UVQ3" s="703"/>
      <c r="UVR3" s="703"/>
      <c r="UVS3" s="703"/>
      <c r="UVT3" s="703"/>
      <c r="UVU3" s="703"/>
      <c r="UVV3" s="703"/>
      <c r="UVW3" s="703"/>
      <c r="UVX3" s="703"/>
      <c r="UVY3" s="703"/>
      <c r="UVZ3" s="703"/>
      <c r="UWA3" s="703"/>
      <c r="UWB3" s="703"/>
      <c r="UWC3" s="703"/>
      <c r="UWD3" s="703"/>
      <c r="UWE3" s="703"/>
      <c r="UWF3" s="703"/>
      <c r="UWG3" s="703"/>
      <c r="UWH3" s="703"/>
      <c r="UWI3" s="703"/>
      <c r="UWJ3" s="703"/>
      <c r="UWK3" s="703"/>
      <c r="UWL3" s="703"/>
      <c r="UWM3" s="703"/>
      <c r="UWN3" s="703"/>
      <c r="UWO3" s="703"/>
      <c r="UWP3" s="703"/>
      <c r="UWQ3" s="703"/>
      <c r="UWR3" s="703"/>
      <c r="UWS3" s="703"/>
      <c r="UWT3" s="703"/>
      <c r="UWU3" s="703"/>
      <c r="UWV3" s="703"/>
      <c r="UWW3" s="703"/>
      <c r="UWX3" s="703"/>
      <c r="UWY3" s="703"/>
      <c r="UWZ3" s="703"/>
      <c r="UXA3" s="703"/>
      <c r="UXB3" s="703"/>
      <c r="UXC3" s="703"/>
      <c r="UXD3" s="703"/>
      <c r="UXE3" s="703"/>
      <c r="UXF3" s="703"/>
      <c r="UXG3" s="703"/>
      <c r="UXH3" s="703"/>
      <c r="UXI3" s="703"/>
      <c r="UXJ3" s="703"/>
      <c r="UXK3" s="703"/>
      <c r="UXL3" s="703"/>
      <c r="UXM3" s="703"/>
      <c r="UXN3" s="703"/>
      <c r="UXO3" s="703"/>
      <c r="UXP3" s="703"/>
      <c r="UXQ3" s="703"/>
      <c r="UXR3" s="703"/>
      <c r="UXS3" s="703"/>
      <c r="UXT3" s="703"/>
      <c r="UXU3" s="703"/>
      <c r="UXV3" s="703"/>
      <c r="UXW3" s="703"/>
      <c r="UXX3" s="703"/>
      <c r="UXY3" s="703"/>
      <c r="UXZ3" s="703"/>
      <c r="UYA3" s="703"/>
      <c r="UYB3" s="703"/>
      <c r="UYC3" s="703"/>
      <c r="UYD3" s="703"/>
      <c r="UYE3" s="703"/>
      <c r="UYF3" s="703"/>
      <c r="UYG3" s="703"/>
      <c r="UYH3" s="703"/>
      <c r="UYI3" s="703"/>
      <c r="UYJ3" s="703"/>
      <c r="UYK3" s="703"/>
      <c r="UYL3" s="703"/>
      <c r="UYM3" s="703"/>
      <c r="UYN3" s="703"/>
      <c r="UYO3" s="703"/>
      <c r="UYP3" s="703"/>
      <c r="UYQ3" s="703"/>
      <c r="UYR3" s="703"/>
      <c r="UYS3" s="703"/>
      <c r="UYT3" s="703"/>
      <c r="UYU3" s="703"/>
      <c r="UYV3" s="703"/>
      <c r="UYW3" s="703"/>
      <c r="UYX3" s="703"/>
      <c r="UYY3" s="703"/>
      <c r="UYZ3" s="703"/>
      <c r="UZA3" s="703"/>
      <c r="UZB3" s="703"/>
      <c r="UZC3" s="703"/>
      <c r="UZD3" s="703"/>
      <c r="UZE3" s="703"/>
      <c r="UZF3" s="703"/>
      <c r="UZG3" s="703"/>
      <c r="UZH3" s="703"/>
      <c r="UZI3" s="703"/>
      <c r="UZJ3" s="703"/>
      <c r="UZK3" s="703"/>
      <c r="UZL3" s="703"/>
      <c r="UZM3" s="703"/>
      <c r="UZN3" s="703"/>
      <c r="UZO3" s="703"/>
      <c r="UZP3" s="703"/>
      <c r="UZQ3" s="703"/>
      <c r="UZR3" s="703"/>
      <c r="UZS3" s="703"/>
      <c r="UZT3" s="703"/>
      <c r="UZU3" s="703"/>
      <c r="UZV3" s="703"/>
      <c r="UZW3" s="703"/>
      <c r="UZX3" s="703"/>
      <c r="UZY3" s="703"/>
      <c r="UZZ3" s="703"/>
      <c r="VAA3" s="703"/>
      <c r="VAB3" s="703"/>
      <c r="VAC3" s="703"/>
      <c r="VAD3" s="703"/>
      <c r="VAE3" s="703"/>
      <c r="VAF3" s="703"/>
      <c r="VAG3" s="703"/>
      <c r="VAH3" s="703"/>
      <c r="VAI3" s="703"/>
      <c r="VAJ3" s="703"/>
      <c r="VAK3" s="703"/>
      <c r="VAL3" s="703"/>
      <c r="VAM3" s="703"/>
      <c r="VAN3" s="703"/>
      <c r="VAO3" s="703"/>
      <c r="VAP3" s="703"/>
      <c r="VAQ3" s="703"/>
      <c r="VAR3" s="703"/>
      <c r="VAS3" s="703"/>
      <c r="VAT3" s="703"/>
      <c r="VAU3" s="703"/>
      <c r="VAV3" s="703"/>
      <c r="VAW3" s="703"/>
      <c r="VAX3" s="703"/>
      <c r="VAY3" s="703"/>
      <c r="VAZ3" s="703"/>
      <c r="VBA3" s="703"/>
      <c r="VBB3" s="703"/>
      <c r="VBC3" s="703"/>
      <c r="VBD3" s="703"/>
      <c r="VBE3" s="703"/>
      <c r="VBF3" s="703"/>
      <c r="VBG3" s="703"/>
      <c r="VBH3" s="703"/>
      <c r="VBI3" s="703"/>
      <c r="VBJ3" s="703"/>
      <c r="VBK3" s="703"/>
      <c r="VBL3" s="703"/>
      <c r="VBM3" s="703"/>
      <c r="VBN3" s="703"/>
      <c r="VBO3" s="703"/>
      <c r="VBP3" s="703"/>
      <c r="VBQ3" s="703"/>
      <c r="VBR3" s="703"/>
      <c r="VBS3" s="703"/>
      <c r="VBT3" s="703"/>
      <c r="VBU3" s="703"/>
      <c r="VBV3" s="703"/>
      <c r="VBW3" s="703"/>
      <c r="VBX3" s="703"/>
      <c r="VBY3" s="703"/>
      <c r="VBZ3" s="703"/>
      <c r="VCA3" s="703"/>
      <c r="VCB3" s="703"/>
      <c r="VCC3" s="703"/>
      <c r="VCD3" s="703"/>
      <c r="VCE3" s="703"/>
      <c r="VCF3" s="703"/>
      <c r="VCG3" s="703"/>
      <c r="VCH3" s="703"/>
      <c r="VCI3" s="703"/>
      <c r="VCJ3" s="703"/>
      <c r="VCK3" s="703"/>
      <c r="VCL3" s="703"/>
      <c r="VCM3" s="703"/>
      <c r="VCN3" s="703"/>
      <c r="VCO3" s="703"/>
      <c r="VCP3" s="703"/>
      <c r="VCQ3" s="703"/>
      <c r="VCR3" s="703"/>
      <c r="VCS3" s="703"/>
      <c r="VCT3" s="703"/>
      <c r="VCU3" s="703"/>
      <c r="VCV3" s="703"/>
      <c r="VCW3" s="703"/>
      <c r="VCX3" s="703"/>
      <c r="VCY3" s="703"/>
      <c r="VCZ3" s="703"/>
      <c r="VDA3" s="703"/>
      <c r="VDB3" s="703"/>
      <c r="VDC3" s="703"/>
      <c r="VDD3" s="703"/>
      <c r="VDE3" s="703"/>
      <c r="VDF3" s="703"/>
      <c r="VDG3" s="703"/>
      <c r="VDH3" s="703"/>
      <c r="VDI3" s="703"/>
      <c r="VDJ3" s="703"/>
      <c r="VDK3" s="703"/>
      <c r="VDL3" s="703"/>
      <c r="VDM3" s="703"/>
      <c r="VDN3" s="703"/>
      <c r="VDO3" s="703"/>
      <c r="VDP3" s="703"/>
      <c r="VDQ3" s="703"/>
      <c r="VDR3" s="703"/>
      <c r="VDS3" s="703"/>
      <c r="VDT3" s="703"/>
      <c r="VDU3" s="703"/>
      <c r="VDV3" s="703"/>
      <c r="VDW3" s="703"/>
      <c r="VDX3" s="703"/>
      <c r="VDY3" s="703"/>
      <c r="VDZ3" s="703"/>
      <c r="VEA3" s="703"/>
      <c r="VEB3" s="703"/>
      <c r="VEC3" s="703"/>
      <c r="VED3" s="703"/>
      <c r="VEE3" s="703"/>
      <c r="VEF3" s="703"/>
      <c r="VEG3" s="703"/>
      <c r="VEH3" s="703"/>
      <c r="VEI3" s="703"/>
      <c r="VEJ3" s="703"/>
      <c r="VEK3" s="703"/>
      <c r="VEL3" s="703"/>
      <c r="VEM3" s="703"/>
      <c r="VEN3" s="703"/>
      <c r="VEO3" s="703"/>
      <c r="VEP3" s="703"/>
      <c r="VEQ3" s="703"/>
      <c r="VER3" s="703"/>
      <c r="VES3" s="703"/>
      <c r="VET3" s="703"/>
      <c r="VEU3" s="703"/>
      <c r="VEV3" s="703"/>
      <c r="VEW3" s="703"/>
      <c r="VEX3" s="703"/>
      <c r="VEY3" s="703"/>
      <c r="VEZ3" s="703"/>
      <c r="VFA3" s="703"/>
      <c r="VFB3" s="703"/>
      <c r="VFC3" s="703"/>
      <c r="VFD3" s="703"/>
      <c r="VFE3" s="703"/>
      <c r="VFF3" s="703"/>
      <c r="VFG3" s="703"/>
      <c r="VFH3" s="703"/>
      <c r="VFI3" s="703"/>
      <c r="VFJ3" s="703"/>
      <c r="VFK3" s="703"/>
      <c r="VFL3" s="703"/>
      <c r="VFM3" s="703"/>
      <c r="VFN3" s="703"/>
      <c r="VFO3" s="703"/>
      <c r="VFP3" s="703"/>
      <c r="VFQ3" s="703"/>
      <c r="VFR3" s="703"/>
      <c r="VFS3" s="703"/>
      <c r="VFT3" s="703"/>
      <c r="VFU3" s="703"/>
      <c r="VFV3" s="703"/>
      <c r="VFW3" s="703"/>
      <c r="VFX3" s="703"/>
      <c r="VFY3" s="703"/>
      <c r="VFZ3" s="703"/>
      <c r="VGA3" s="703"/>
      <c r="VGB3" s="703"/>
      <c r="VGC3" s="703"/>
      <c r="VGD3" s="703"/>
      <c r="VGE3" s="703"/>
      <c r="VGF3" s="703"/>
      <c r="VGG3" s="703"/>
      <c r="VGH3" s="703"/>
      <c r="VGI3" s="703"/>
      <c r="VGJ3" s="703"/>
      <c r="VGK3" s="703"/>
      <c r="VGL3" s="703"/>
      <c r="VGM3" s="703"/>
      <c r="VGN3" s="703"/>
      <c r="VGO3" s="703"/>
      <c r="VGP3" s="703"/>
      <c r="VGQ3" s="703"/>
      <c r="VGR3" s="703"/>
      <c r="VGS3" s="703"/>
      <c r="VGT3" s="703"/>
      <c r="VGU3" s="703"/>
      <c r="VGV3" s="703"/>
      <c r="VGW3" s="703"/>
      <c r="VGX3" s="703"/>
      <c r="VGY3" s="703"/>
      <c r="VGZ3" s="703"/>
      <c r="VHA3" s="703"/>
      <c r="VHB3" s="703"/>
      <c r="VHC3" s="703"/>
      <c r="VHD3" s="703"/>
      <c r="VHE3" s="703"/>
      <c r="VHF3" s="703"/>
      <c r="VHG3" s="703"/>
      <c r="VHH3" s="703"/>
      <c r="VHI3" s="703"/>
      <c r="VHJ3" s="703"/>
      <c r="VHK3" s="703"/>
      <c r="VHL3" s="703"/>
      <c r="VHM3" s="703"/>
      <c r="VHN3" s="703"/>
      <c r="VHO3" s="703"/>
      <c r="VHP3" s="703"/>
      <c r="VHQ3" s="703"/>
      <c r="VHR3" s="703"/>
      <c r="VHS3" s="703"/>
      <c r="VHT3" s="703"/>
      <c r="VHU3" s="703"/>
      <c r="VHV3" s="703"/>
      <c r="VHW3" s="703"/>
      <c r="VHX3" s="703"/>
      <c r="VHY3" s="703"/>
      <c r="VHZ3" s="703"/>
      <c r="VIA3" s="703"/>
      <c r="VIB3" s="703"/>
      <c r="VIC3" s="703"/>
      <c r="VID3" s="703"/>
      <c r="VIE3" s="703"/>
      <c r="VIF3" s="703"/>
      <c r="VIG3" s="703"/>
      <c r="VIH3" s="703"/>
      <c r="VII3" s="703"/>
      <c r="VIJ3" s="703"/>
      <c r="VIK3" s="703"/>
      <c r="VIL3" s="703"/>
      <c r="VIM3" s="703"/>
      <c r="VIN3" s="703"/>
      <c r="VIO3" s="703"/>
      <c r="VIP3" s="703"/>
      <c r="VIQ3" s="703"/>
      <c r="VIR3" s="703"/>
      <c r="VIS3" s="703"/>
      <c r="VIT3" s="703"/>
      <c r="VIU3" s="703"/>
      <c r="VIV3" s="703"/>
      <c r="VIW3" s="703"/>
      <c r="VIX3" s="703"/>
      <c r="VIY3" s="703"/>
      <c r="VIZ3" s="703"/>
      <c r="VJA3" s="703"/>
      <c r="VJB3" s="703"/>
      <c r="VJC3" s="703"/>
      <c r="VJD3" s="703"/>
      <c r="VJE3" s="703"/>
      <c r="VJF3" s="703"/>
      <c r="VJG3" s="703"/>
      <c r="VJH3" s="703"/>
      <c r="VJI3" s="703"/>
      <c r="VJJ3" s="703"/>
      <c r="VJK3" s="703"/>
      <c r="VJL3" s="703"/>
      <c r="VJM3" s="703"/>
      <c r="VJN3" s="703"/>
      <c r="VJO3" s="703"/>
      <c r="VJP3" s="703"/>
      <c r="VJQ3" s="703"/>
      <c r="VJR3" s="703"/>
      <c r="VJS3" s="703"/>
      <c r="VJT3" s="703"/>
      <c r="VJU3" s="703"/>
      <c r="VJV3" s="703"/>
      <c r="VJW3" s="703"/>
      <c r="VJX3" s="703"/>
      <c r="VJY3" s="703"/>
      <c r="VJZ3" s="703"/>
      <c r="VKA3" s="703"/>
      <c r="VKB3" s="703"/>
      <c r="VKC3" s="703"/>
      <c r="VKD3" s="703"/>
      <c r="VKE3" s="703"/>
      <c r="VKF3" s="703"/>
      <c r="VKG3" s="703"/>
      <c r="VKH3" s="703"/>
      <c r="VKI3" s="703"/>
      <c r="VKJ3" s="703"/>
      <c r="VKK3" s="703"/>
      <c r="VKL3" s="703"/>
      <c r="VKM3" s="703"/>
      <c r="VKN3" s="703"/>
      <c r="VKO3" s="703"/>
      <c r="VKP3" s="703"/>
      <c r="VKQ3" s="703"/>
      <c r="VKR3" s="703"/>
      <c r="VKS3" s="703"/>
      <c r="VKT3" s="703"/>
      <c r="VKU3" s="703"/>
      <c r="VKV3" s="703"/>
      <c r="VKW3" s="703"/>
      <c r="VKX3" s="703"/>
      <c r="VKY3" s="703"/>
      <c r="VKZ3" s="703"/>
      <c r="VLA3" s="703"/>
      <c r="VLB3" s="703"/>
      <c r="VLC3" s="703"/>
      <c r="VLD3" s="703"/>
      <c r="VLE3" s="703"/>
      <c r="VLF3" s="703"/>
      <c r="VLG3" s="703"/>
      <c r="VLH3" s="703"/>
      <c r="VLI3" s="703"/>
      <c r="VLJ3" s="703"/>
      <c r="VLK3" s="703"/>
      <c r="VLL3" s="703"/>
      <c r="VLM3" s="703"/>
      <c r="VLN3" s="703"/>
      <c r="VLO3" s="703"/>
      <c r="VLP3" s="703"/>
      <c r="VLQ3" s="703"/>
      <c r="VLR3" s="703"/>
      <c r="VLS3" s="703"/>
      <c r="VLT3" s="703"/>
      <c r="VLU3" s="703"/>
      <c r="VLV3" s="703"/>
      <c r="VLW3" s="703"/>
      <c r="VLX3" s="703"/>
      <c r="VLY3" s="703"/>
      <c r="VLZ3" s="703"/>
      <c r="VMA3" s="703"/>
      <c r="VMB3" s="703"/>
      <c r="VMC3" s="703"/>
      <c r="VMD3" s="703"/>
      <c r="VME3" s="703"/>
      <c r="VMF3" s="703"/>
      <c r="VMG3" s="703"/>
      <c r="VMH3" s="703"/>
      <c r="VMI3" s="703"/>
      <c r="VMJ3" s="703"/>
      <c r="VMK3" s="703"/>
      <c r="VML3" s="703"/>
      <c r="VMM3" s="703"/>
      <c r="VMN3" s="703"/>
      <c r="VMO3" s="703"/>
      <c r="VMP3" s="703"/>
      <c r="VMQ3" s="703"/>
      <c r="VMR3" s="703"/>
      <c r="VMS3" s="703"/>
      <c r="VMT3" s="703"/>
      <c r="VMU3" s="703"/>
      <c r="VMV3" s="703"/>
      <c r="VMW3" s="703"/>
      <c r="VMX3" s="703"/>
      <c r="VMY3" s="703"/>
      <c r="VMZ3" s="703"/>
      <c r="VNA3" s="703"/>
      <c r="VNB3" s="703"/>
      <c r="VNC3" s="703"/>
      <c r="VND3" s="703"/>
      <c r="VNE3" s="703"/>
      <c r="VNF3" s="703"/>
      <c r="VNG3" s="703"/>
      <c r="VNH3" s="703"/>
      <c r="VNI3" s="703"/>
      <c r="VNJ3" s="703"/>
      <c r="VNK3" s="703"/>
      <c r="VNL3" s="703"/>
      <c r="VNM3" s="703"/>
      <c r="VNN3" s="703"/>
      <c r="VNO3" s="703"/>
      <c r="VNP3" s="703"/>
      <c r="VNQ3" s="703"/>
      <c r="VNR3" s="703"/>
      <c r="VNS3" s="703"/>
      <c r="VNT3" s="703"/>
      <c r="VNU3" s="703"/>
      <c r="VNV3" s="703"/>
      <c r="VNW3" s="703"/>
      <c r="VNX3" s="703"/>
      <c r="VNY3" s="703"/>
      <c r="VNZ3" s="703"/>
      <c r="VOA3" s="703"/>
      <c r="VOB3" s="703"/>
      <c r="VOC3" s="703"/>
      <c r="VOD3" s="703"/>
      <c r="VOE3" s="703"/>
      <c r="VOF3" s="703"/>
      <c r="VOG3" s="703"/>
      <c r="VOH3" s="703"/>
      <c r="VOI3" s="703"/>
      <c r="VOJ3" s="703"/>
      <c r="VOK3" s="703"/>
      <c r="VOL3" s="703"/>
      <c r="VOM3" s="703"/>
      <c r="VON3" s="703"/>
      <c r="VOO3" s="703"/>
      <c r="VOP3" s="703"/>
      <c r="VOQ3" s="703"/>
      <c r="VOR3" s="703"/>
      <c r="VOS3" s="703"/>
      <c r="VOT3" s="703"/>
      <c r="VOU3" s="703"/>
      <c r="VOV3" s="703"/>
      <c r="VOW3" s="703"/>
      <c r="VOX3" s="703"/>
      <c r="VOY3" s="703"/>
      <c r="VOZ3" s="703"/>
      <c r="VPA3" s="703"/>
      <c r="VPB3" s="703"/>
      <c r="VPC3" s="703"/>
      <c r="VPD3" s="703"/>
      <c r="VPE3" s="703"/>
      <c r="VPF3" s="703"/>
      <c r="VPG3" s="703"/>
      <c r="VPH3" s="703"/>
      <c r="VPI3" s="703"/>
      <c r="VPJ3" s="703"/>
      <c r="VPK3" s="703"/>
      <c r="VPL3" s="703"/>
      <c r="VPM3" s="703"/>
      <c r="VPN3" s="703"/>
      <c r="VPO3" s="703"/>
      <c r="VPP3" s="703"/>
      <c r="VPQ3" s="703"/>
      <c r="VPR3" s="703"/>
      <c r="VPS3" s="703"/>
      <c r="VPT3" s="703"/>
      <c r="VPU3" s="703"/>
      <c r="VPV3" s="703"/>
      <c r="VPW3" s="703"/>
      <c r="VPX3" s="703"/>
      <c r="VPY3" s="703"/>
      <c r="VPZ3" s="703"/>
      <c r="VQA3" s="703"/>
      <c r="VQB3" s="703"/>
      <c r="VQC3" s="703"/>
      <c r="VQD3" s="703"/>
      <c r="VQE3" s="703"/>
      <c r="VQF3" s="703"/>
      <c r="VQG3" s="703"/>
      <c r="VQH3" s="703"/>
      <c r="VQI3" s="703"/>
      <c r="VQJ3" s="703"/>
      <c r="VQK3" s="703"/>
      <c r="VQL3" s="703"/>
      <c r="VQM3" s="703"/>
      <c r="VQN3" s="703"/>
      <c r="VQO3" s="703"/>
      <c r="VQP3" s="703"/>
      <c r="VQQ3" s="703"/>
      <c r="VQR3" s="703"/>
      <c r="VQS3" s="703"/>
      <c r="VQT3" s="703"/>
      <c r="VQU3" s="703"/>
      <c r="VQV3" s="703"/>
      <c r="VQW3" s="703"/>
      <c r="VQX3" s="703"/>
      <c r="VQY3" s="703"/>
      <c r="VQZ3" s="703"/>
      <c r="VRA3" s="703"/>
      <c r="VRB3" s="703"/>
      <c r="VRC3" s="703"/>
      <c r="VRD3" s="703"/>
      <c r="VRE3" s="703"/>
      <c r="VRF3" s="703"/>
      <c r="VRG3" s="703"/>
      <c r="VRH3" s="703"/>
      <c r="VRI3" s="703"/>
      <c r="VRJ3" s="703"/>
      <c r="VRK3" s="703"/>
      <c r="VRL3" s="703"/>
      <c r="VRM3" s="703"/>
      <c r="VRN3" s="703"/>
      <c r="VRO3" s="703"/>
      <c r="VRP3" s="703"/>
      <c r="VRQ3" s="703"/>
      <c r="VRR3" s="703"/>
      <c r="VRS3" s="703"/>
      <c r="VRT3" s="703"/>
      <c r="VRU3" s="703"/>
      <c r="VRV3" s="703"/>
      <c r="VRW3" s="703"/>
      <c r="VRX3" s="703"/>
      <c r="VRY3" s="703"/>
      <c r="VRZ3" s="703"/>
      <c r="VSA3" s="703"/>
      <c r="VSB3" s="703"/>
      <c r="VSC3" s="703"/>
      <c r="VSD3" s="703"/>
      <c r="VSE3" s="703"/>
      <c r="VSF3" s="703"/>
      <c r="VSG3" s="703"/>
      <c r="VSH3" s="703"/>
      <c r="VSI3" s="703"/>
      <c r="VSJ3" s="703"/>
      <c r="VSK3" s="703"/>
      <c r="VSL3" s="703"/>
      <c r="VSM3" s="703"/>
      <c r="VSN3" s="703"/>
      <c r="VSO3" s="703"/>
      <c r="VSP3" s="703"/>
      <c r="VSQ3" s="703"/>
      <c r="VSR3" s="703"/>
      <c r="VSS3" s="703"/>
      <c r="VST3" s="703"/>
      <c r="VSU3" s="703"/>
      <c r="VSV3" s="703"/>
      <c r="VSW3" s="703"/>
      <c r="VSX3" s="703"/>
      <c r="VSY3" s="703"/>
      <c r="VSZ3" s="703"/>
      <c r="VTA3" s="703"/>
      <c r="VTB3" s="703"/>
      <c r="VTC3" s="703"/>
      <c r="VTD3" s="703"/>
      <c r="VTE3" s="703"/>
      <c r="VTF3" s="703"/>
      <c r="VTG3" s="703"/>
      <c r="VTH3" s="703"/>
      <c r="VTI3" s="703"/>
      <c r="VTJ3" s="703"/>
      <c r="VTK3" s="703"/>
      <c r="VTL3" s="703"/>
      <c r="VTM3" s="703"/>
      <c r="VTN3" s="703"/>
      <c r="VTO3" s="703"/>
      <c r="VTP3" s="703"/>
      <c r="VTQ3" s="703"/>
      <c r="VTR3" s="703"/>
      <c r="VTS3" s="703"/>
      <c r="VTT3" s="703"/>
      <c r="VTU3" s="703"/>
      <c r="VTV3" s="703"/>
      <c r="VTW3" s="703"/>
      <c r="VTX3" s="703"/>
      <c r="VTY3" s="703"/>
      <c r="VTZ3" s="703"/>
      <c r="VUA3" s="703"/>
      <c r="VUB3" s="703"/>
      <c r="VUC3" s="703"/>
      <c r="VUD3" s="703"/>
      <c r="VUE3" s="703"/>
      <c r="VUF3" s="703"/>
      <c r="VUG3" s="703"/>
      <c r="VUH3" s="703"/>
      <c r="VUI3" s="703"/>
      <c r="VUJ3" s="703"/>
      <c r="VUK3" s="703"/>
      <c r="VUL3" s="703"/>
      <c r="VUM3" s="703"/>
      <c r="VUN3" s="703"/>
      <c r="VUO3" s="703"/>
      <c r="VUP3" s="703"/>
      <c r="VUQ3" s="703"/>
      <c r="VUR3" s="703"/>
      <c r="VUS3" s="703"/>
      <c r="VUT3" s="703"/>
      <c r="VUU3" s="703"/>
      <c r="VUV3" s="703"/>
      <c r="VUW3" s="703"/>
      <c r="VUX3" s="703"/>
      <c r="VUY3" s="703"/>
      <c r="VUZ3" s="703"/>
      <c r="VVA3" s="703"/>
      <c r="VVB3" s="703"/>
      <c r="VVC3" s="703"/>
      <c r="VVD3" s="703"/>
      <c r="VVE3" s="703"/>
      <c r="VVF3" s="703"/>
      <c r="VVG3" s="703"/>
      <c r="VVH3" s="703"/>
      <c r="VVI3" s="703"/>
      <c r="VVJ3" s="703"/>
      <c r="VVK3" s="703"/>
      <c r="VVL3" s="703"/>
      <c r="VVM3" s="703"/>
      <c r="VVN3" s="703"/>
      <c r="VVO3" s="703"/>
      <c r="VVP3" s="703"/>
      <c r="VVQ3" s="703"/>
      <c r="VVR3" s="703"/>
      <c r="VVS3" s="703"/>
      <c r="VVT3" s="703"/>
      <c r="VVU3" s="703"/>
      <c r="VVV3" s="703"/>
      <c r="VVW3" s="703"/>
      <c r="VVX3" s="703"/>
      <c r="VVY3" s="703"/>
      <c r="VVZ3" s="703"/>
      <c r="VWA3" s="703"/>
      <c r="VWB3" s="703"/>
      <c r="VWC3" s="703"/>
      <c r="VWD3" s="703"/>
      <c r="VWE3" s="703"/>
      <c r="VWF3" s="703"/>
      <c r="VWG3" s="703"/>
      <c r="VWH3" s="703"/>
      <c r="VWI3" s="703"/>
      <c r="VWJ3" s="703"/>
      <c r="VWK3" s="703"/>
      <c r="VWL3" s="703"/>
      <c r="VWM3" s="703"/>
      <c r="VWN3" s="703"/>
      <c r="VWO3" s="703"/>
      <c r="VWP3" s="703"/>
      <c r="VWQ3" s="703"/>
      <c r="VWR3" s="703"/>
      <c r="VWS3" s="703"/>
      <c r="VWT3" s="703"/>
      <c r="VWU3" s="703"/>
      <c r="VWV3" s="703"/>
      <c r="VWW3" s="703"/>
      <c r="VWX3" s="703"/>
      <c r="VWY3" s="703"/>
      <c r="VWZ3" s="703"/>
      <c r="VXA3" s="703"/>
      <c r="VXB3" s="703"/>
      <c r="VXC3" s="703"/>
      <c r="VXD3" s="703"/>
      <c r="VXE3" s="703"/>
      <c r="VXF3" s="703"/>
      <c r="VXG3" s="703"/>
      <c r="VXH3" s="703"/>
      <c r="VXI3" s="703"/>
      <c r="VXJ3" s="703"/>
      <c r="VXK3" s="703"/>
      <c r="VXL3" s="703"/>
      <c r="VXM3" s="703"/>
      <c r="VXN3" s="703"/>
      <c r="VXO3" s="703"/>
      <c r="VXP3" s="703"/>
      <c r="VXQ3" s="703"/>
      <c r="VXR3" s="703"/>
      <c r="VXS3" s="703"/>
      <c r="VXT3" s="703"/>
      <c r="VXU3" s="703"/>
      <c r="VXV3" s="703"/>
      <c r="VXW3" s="703"/>
      <c r="VXX3" s="703"/>
      <c r="VXY3" s="703"/>
      <c r="VXZ3" s="703"/>
      <c r="VYA3" s="703"/>
      <c r="VYB3" s="703"/>
      <c r="VYC3" s="703"/>
      <c r="VYD3" s="703"/>
      <c r="VYE3" s="703"/>
      <c r="VYF3" s="703"/>
      <c r="VYG3" s="703"/>
      <c r="VYH3" s="703"/>
      <c r="VYI3" s="703"/>
      <c r="VYJ3" s="703"/>
      <c r="VYK3" s="703"/>
      <c r="VYL3" s="703"/>
      <c r="VYM3" s="703"/>
      <c r="VYN3" s="703"/>
      <c r="VYO3" s="703"/>
      <c r="VYP3" s="703"/>
      <c r="VYQ3" s="703"/>
      <c r="VYR3" s="703"/>
      <c r="VYS3" s="703"/>
      <c r="VYT3" s="703"/>
      <c r="VYU3" s="703"/>
      <c r="VYV3" s="703"/>
      <c r="VYW3" s="703"/>
      <c r="VYX3" s="703"/>
      <c r="VYY3" s="703"/>
      <c r="VYZ3" s="703"/>
      <c r="VZA3" s="703"/>
      <c r="VZB3" s="703"/>
      <c r="VZC3" s="703"/>
      <c r="VZD3" s="703"/>
      <c r="VZE3" s="703"/>
      <c r="VZF3" s="703"/>
      <c r="VZG3" s="703"/>
      <c r="VZH3" s="703"/>
      <c r="VZI3" s="703"/>
      <c r="VZJ3" s="703"/>
      <c r="VZK3" s="703"/>
      <c r="VZL3" s="703"/>
      <c r="VZM3" s="703"/>
      <c r="VZN3" s="703"/>
      <c r="VZO3" s="703"/>
      <c r="VZP3" s="703"/>
      <c r="VZQ3" s="703"/>
      <c r="VZR3" s="703"/>
      <c r="VZS3" s="703"/>
      <c r="VZT3" s="703"/>
      <c r="VZU3" s="703"/>
      <c r="VZV3" s="703"/>
      <c r="VZW3" s="703"/>
      <c r="VZX3" s="703"/>
      <c r="VZY3" s="703"/>
      <c r="VZZ3" s="703"/>
      <c r="WAA3" s="703"/>
      <c r="WAB3" s="703"/>
      <c r="WAC3" s="703"/>
      <c r="WAD3" s="703"/>
      <c r="WAE3" s="703"/>
      <c r="WAF3" s="703"/>
      <c r="WAG3" s="703"/>
      <c r="WAH3" s="703"/>
      <c r="WAI3" s="703"/>
      <c r="WAJ3" s="703"/>
      <c r="WAK3" s="703"/>
      <c r="WAL3" s="703"/>
      <c r="WAM3" s="703"/>
      <c r="WAN3" s="703"/>
      <c r="WAO3" s="703"/>
      <c r="WAP3" s="703"/>
      <c r="WAQ3" s="703"/>
      <c r="WAR3" s="703"/>
      <c r="WAS3" s="703"/>
      <c r="WAT3" s="703"/>
      <c r="WAU3" s="703"/>
      <c r="WAV3" s="703"/>
      <c r="WAW3" s="703"/>
      <c r="WAX3" s="703"/>
      <c r="WAY3" s="703"/>
      <c r="WAZ3" s="703"/>
      <c r="WBA3" s="703"/>
      <c r="WBB3" s="703"/>
      <c r="WBC3" s="703"/>
      <c r="WBD3" s="703"/>
      <c r="WBE3" s="703"/>
      <c r="WBF3" s="703"/>
      <c r="WBG3" s="703"/>
      <c r="WBH3" s="703"/>
      <c r="WBI3" s="703"/>
      <c r="WBJ3" s="703"/>
      <c r="WBK3" s="703"/>
      <c r="WBL3" s="703"/>
      <c r="WBM3" s="703"/>
      <c r="WBN3" s="703"/>
      <c r="WBO3" s="703"/>
      <c r="WBP3" s="703"/>
      <c r="WBQ3" s="703"/>
      <c r="WBR3" s="703"/>
      <c r="WBS3" s="703"/>
      <c r="WBT3" s="703"/>
      <c r="WBU3" s="703"/>
      <c r="WBV3" s="703"/>
      <c r="WBW3" s="703"/>
      <c r="WBX3" s="703"/>
      <c r="WBY3" s="703"/>
      <c r="WBZ3" s="703"/>
      <c r="WCA3" s="703"/>
      <c r="WCB3" s="703"/>
      <c r="WCC3" s="703"/>
      <c r="WCD3" s="703"/>
      <c r="WCE3" s="703"/>
      <c r="WCF3" s="703"/>
      <c r="WCG3" s="703"/>
      <c r="WCH3" s="703"/>
      <c r="WCI3" s="703"/>
      <c r="WCJ3" s="703"/>
      <c r="WCK3" s="703"/>
      <c r="WCL3" s="703"/>
      <c r="WCM3" s="703"/>
      <c r="WCN3" s="703"/>
      <c r="WCO3" s="703"/>
      <c r="WCP3" s="703"/>
      <c r="WCQ3" s="703"/>
      <c r="WCR3" s="703"/>
      <c r="WCS3" s="703"/>
      <c r="WCT3" s="703"/>
      <c r="WCU3" s="703"/>
      <c r="WCV3" s="703"/>
      <c r="WCW3" s="703"/>
      <c r="WCX3" s="703"/>
      <c r="WCY3" s="703"/>
      <c r="WCZ3" s="703"/>
      <c r="WDA3" s="703"/>
      <c r="WDB3" s="703"/>
      <c r="WDC3" s="703"/>
      <c r="WDD3" s="703"/>
      <c r="WDE3" s="703"/>
      <c r="WDF3" s="703"/>
      <c r="WDG3" s="703"/>
      <c r="WDH3" s="703"/>
      <c r="WDI3" s="703"/>
      <c r="WDJ3" s="703"/>
      <c r="WDK3" s="703"/>
      <c r="WDL3" s="703"/>
      <c r="WDM3" s="703"/>
      <c r="WDN3" s="703"/>
      <c r="WDO3" s="703"/>
      <c r="WDP3" s="703"/>
      <c r="WDQ3" s="703"/>
      <c r="WDR3" s="703"/>
      <c r="WDS3" s="703"/>
      <c r="WDT3" s="703"/>
      <c r="WDU3" s="703"/>
      <c r="WDV3" s="703"/>
      <c r="WDW3" s="703"/>
      <c r="WDX3" s="703"/>
      <c r="WDY3" s="703"/>
      <c r="WDZ3" s="703"/>
      <c r="WEA3" s="703"/>
      <c r="WEB3" s="703"/>
      <c r="WEC3" s="703"/>
      <c r="WED3" s="703"/>
      <c r="WEE3" s="703"/>
      <c r="WEF3" s="703"/>
      <c r="WEG3" s="703"/>
      <c r="WEH3" s="703"/>
      <c r="WEI3" s="703"/>
      <c r="WEJ3" s="703"/>
      <c r="WEK3" s="703"/>
      <c r="WEL3" s="703"/>
      <c r="WEM3" s="703"/>
      <c r="WEN3" s="703"/>
      <c r="WEO3" s="703"/>
      <c r="WEP3" s="703"/>
      <c r="WEQ3" s="703"/>
      <c r="WER3" s="703"/>
      <c r="WES3" s="703"/>
      <c r="WET3" s="703"/>
      <c r="WEU3" s="703"/>
      <c r="WEV3" s="703"/>
      <c r="WEW3" s="703"/>
      <c r="WEX3" s="703"/>
      <c r="WEY3" s="703"/>
      <c r="WEZ3" s="703"/>
      <c r="WFA3" s="703"/>
      <c r="WFB3" s="703"/>
      <c r="WFC3" s="703"/>
      <c r="WFD3" s="703"/>
      <c r="WFE3" s="703"/>
      <c r="WFF3" s="703"/>
      <c r="WFG3" s="703"/>
      <c r="WFH3" s="703"/>
      <c r="WFI3" s="703"/>
      <c r="WFJ3" s="703"/>
      <c r="WFK3" s="703"/>
      <c r="WFL3" s="703"/>
      <c r="WFM3" s="703"/>
      <c r="WFN3" s="703"/>
      <c r="WFO3" s="703"/>
      <c r="WFP3" s="703"/>
      <c r="WFQ3" s="703"/>
      <c r="WFR3" s="703"/>
      <c r="WFS3" s="703"/>
      <c r="WFT3" s="703"/>
      <c r="WFU3" s="703"/>
      <c r="WFV3" s="703"/>
      <c r="WFW3" s="703"/>
      <c r="WFX3" s="703"/>
      <c r="WFY3" s="703"/>
      <c r="WFZ3" s="703"/>
      <c r="WGA3" s="703"/>
      <c r="WGB3" s="703"/>
      <c r="WGC3" s="703"/>
      <c r="WGD3" s="703"/>
      <c r="WGE3" s="703"/>
      <c r="WGF3" s="703"/>
      <c r="WGG3" s="703"/>
      <c r="WGH3" s="703"/>
      <c r="WGI3" s="703"/>
      <c r="WGJ3" s="703"/>
      <c r="WGK3" s="703"/>
      <c r="WGL3" s="703"/>
      <c r="WGM3" s="703"/>
      <c r="WGN3" s="703"/>
      <c r="WGO3" s="703"/>
      <c r="WGP3" s="703"/>
      <c r="WGQ3" s="703"/>
      <c r="WGR3" s="703"/>
      <c r="WGS3" s="703"/>
      <c r="WGT3" s="703"/>
      <c r="WGU3" s="703"/>
      <c r="WGV3" s="703"/>
      <c r="WGW3" s="703"/>
      <c r="WGX3" s="703"/>
      <c r="WGY3" s="703"/>
      <c r="WGZ3" s="703"/>
      <c r="WHA3" s="703"/>
      <c r="WHB3" s="703"/>
      <c r="WHC3" s="703"/>
      <c r="WHD3" s="703"/>
      <c r="WHE3" s="703"/>
      <c r="WHF3" s="703"/>
      <c r="WHG3" s="703"/>
      <c r="WHH3" s="703"/>
      <c r="WHI3" s="703"/>
      <c r="WHJ3" s="703"/>
      <c r="WHK3" s="703"/>
      <c r="WHL3" s="703"/>
      <c r="WHM3" s="703"/>
      <c r="WHN3" s="703"/>
      <c r="WHO3" s="703"/>
      <c r="WHP3" s="703"/>
      <c r="WHQ3" s="703"/>
      <c r="WHR3" s="703"/>
      <c r="WHS3" s="703"/>
      <c r="WHT3" s="703"/>
      <c r="WHU3" s="703"/>
      <c r="WHV3" s="703"/>
      <c r="WHW3" s="703"/>
      <c r="WHX3" s="703"/>
      <c r="WHY3" s="703"/>
      <c r="WHZ3" s="703"/>
      <c r="WIA3" s="703"/>
      <c r="WIB3" s="703"/>
      <c r="WIC3" s="703"/>
      <c r="WID3" s="703"/>
      <c r="WIE3" s="703"/>
      <c r="WIF3" s="703"/>
      <c r="WIG3" s="703"/>
      <c r="WIH3" s="703"/>
      <c r="WII3" s="703"/>
      <c r="WIJ3" s="703"/>
      <c r="WIK3" s="703"/>
      <c r="WIL3" s="703"/>
      <c r="WIM3" s="703"/>
      <c r="WIN3" s="703"/>
      <c r="WIO3" s="703"/>
      <c r="WIP3" s="703"/>
      <c r="WIQ3" s="703"/>
      <c r="WIR3" s="703"/>
      <c r="WIS3" s="703"/>
      <c r="WIT3" s="703"/>
      <c r="WIU3" s="703"/>
      <c r="WIV3" s="703"/>
      <c r="WIW3" s="703"/>
      <c r="WIX3" s="703"/>
      <c r="WIY3" s="703"/>
      <c r="WIZ3" s="703"/>
      <c r="WJA3" s="703"/>
      <c r="WJB3" s="703"/>
      <c r="WJC3" s="703"/>
      <c r="WJD3" s="703"/>
      <c r="WJE3" s="703"/>
      <c r="WJF3" s="703"/>
      <c r="WJG3" s="703"/>
      <c r="WJH3" s="703"/>
      <c r="WJI3" s="703"/>
      <c r="WJJ3" s="703"/>
      <c r="WJK3" s="703"/>
      <c r="WJL3" s="703"/>
      <c r="WJM3" s="703"/>
      <c r="WJN3" s="703"/>
      <c r="WJO3" s="703"/>
      <c r="WJP3" s="703"/>
      <c r="WJQ3" s="703"/>
      <c r="WJR3" s="703"/>
      <c r="WJS3" s="703"/>
      <c r="WJT3" s="703"/>
      <c r="WJU3" s="703"/>
      <c r="WJV3" s="703"/>
      <c r="WJW3" s="703"/>
      <c r="WJX3" s="703"/>
      <c r="WJY3" s="703"/>
      <c r="WJZ3" s="703"/>
      <c r="WKA3" s="703"/>
      <c r="WKB3" s="703"/>
      <c r="WKC3" s="703"/>
      <c r="WKD3" s="703"/>
      <c r="WKE3" s="703"/>
      <c r="WKF3" s="703"/>
      <c r="WKG3" s="703"/>
      <c r="WKH3" s="703"/>
      <c r="WKI3" s="703"/>
      <c r="WKJ3" s="703"/>
      <c r="WKK3" s="703"/>
      <c r="WKL3" s="703"/>
      <c r="WKM3" s="703"/>
      <c r="WKN3" s="703"/>
      <c r="WKO3" s="703"/>
      <c r="WKP3" s="703"/>
      <c r="WKQ3" s="703"/>
      <c r="WKR3" s="703"/>
      <c r="WKS3" s="703"/>
      <c r="WKT3" s="703"/>
      <c r="WKU3" s="703"/>
      <c r="WKV3" s="703"/>
      <c r="WKW3" s="703"/>
      <c r="WKX3" s="703"/>
      <c r="WKY3" s="703"/>
      <c r="WKZ3" s="703"/>
      <c r="WLA3" s="703"/>
      <c r="WLB3" s="703"/>
      <c r="WLC3" s="703"/>
      <c r="WLD3" s="703"/>
      <c r="WLE3" s="703"/>
      <c r="WLF3" s="703"/>
      <c r="WLG3" s="703"/>
      <c r="WLH3" s="703"/>
      <c r="WLI3" s="703"/>
      <c r="WLJ3" s="703"/>
      <c r="WLK3" s="703"/>
      <c r="WLL3" s="703"/>
      <c r="WLM3" s="703"/>
      <c r="WLN3" s="703"/>
      <c r="WLO3" s="703"/>
      <c r="WLP3" s="703"/>
      <c r="WLQ3" s="703"/>
      <c r="WLR3" s="703"/>
      <c r="WLS3" s="703"/>
      <c r="WLT3" s="703"/>
      <c r="WLU3" s="703"/>
      <c r="WLV3" s="703"/>
      <c r="WLW3" s="703"/>
      <c r="WLX3" s="703"/>
      <c r="WLY3" s="703"/>
      <c r="WLZ3" s="703"/>
      <c r="WMA3" s="703"/>
      <c r="WMB3" s="703"/>
      <c r="WMC3" s="703"/>
      <c r="WMD3" s="703"/>
      <c r="WME3" s="703"/>
      <c r="WMF3" s="703"/>
      <c r="WMG3" s="703"/>
      <c r="WMH3" s="703"/>
      <c r="WMI3" s="703"/>
      <c r="WMJ3" s="703"/>
      <c r="WMK3" s="703"/>
      <c r="WML3" s="703"/>
      <c r="WMM3" s="703"/>
      <c r="WMN3" s="703"/>
      <c r="WMO3" s="703"/>
      <c r="WMP3" s="703"/>
      <c r="WMQ3" s="703"/>
      <c r="WMR3" s="703"/>
      <c r="WMS3" s="703"/>
      <c r="WMT3" s="703"/>
      <c r="WMU3" s="703"/>
      <c r="WMV3" s="703"/>
      <c r="WMW3" s="703"/>
      <c r="WMX3" s="703"/>
      <c r="WMY3" s="703"/>
      <c r="WMZ3" s="703"/>
      <c r="WNA3" s="703"/>
      <c r="WNB3" s="703"/>
      <c r="WNC3" s="703"/>
      <c r="WND3" s="703"/>
      <c r="WNE3" s="703"/>
      <c r="WNF3" s="703"/>
      <c r="WNG3" s="703"/>
      <c r="WNH3" s="703"/>
      <c r="WNI3" s="703"/>
      <c r="WNJ3" s="703"/>
      <c r="WNK3" s="703"/>
      <c r="WNL3" s="703"/>
      <c r="WNM3" s="703"/>
      <c r="WNN3" s="703"/>
      <c r="WNO3" s="703"/>
      <c r="WNP3" s="703"/>
      <c r="WNQ3" s="703"/>
      <c r="WNR3" s="703"/>
      <c r="WNS3" s="703"/>
      <c r="WNT3" s="703"/>
      <c r="WNU3" s="703"/>
      <c r="WNV3" s="703"/>
      <c r="WNW3" s="703"/>
      <c r="WNX3" s="703"/>
      <c r="WNY3" s="703"/>
      <c r="WNZ3" s="703"/>
      <c r="WOA3" s="703"/>
      <c r="WOB3" s="703"/>
      <c r="WOC3" s="703"/>
      <c r="WOD3" s="703"/>
      <c r="WOE3" s="703"/>
      <c r="WOF3" s="703"/>
      <c r="WOG3" s="703"/>
      <c r="WOH3" s="703"/>
      <c r="WOI3" s="703"/>
      <c r="WOJ3" s="703"/>
      <c r="WOK3" s="703"/>
      <c r="WOL3" s="703"/>
      <c r="WOM3" s="703"/>
      <c r="WON3" s="703"/>
      <c r="WOO3" s="703"/>
      <c r="WOP3" s="703"/>
      <c r="WOQ3" s="703"/>
      <c r="WOR3" s="703"/>
      <c r="WOS3" s="703"/>
      <c r="WOT3" s="703"/>
      <c r="WOU3" s="703"/>
      <c r="WOV3" s="703"/>
      <c r="WOW3" s="703"/>
      <c r="WOX3" s="703"/>
      <c r="WOY3" s="703"/>
      <c r="WOZ3" s="703"/>
      <c r="WPA3" s="703"/>
      <c r="WPB3" s="703"/>
      <c r="WPC3" s="703"/>
      <c r="WPD3" s="703"/>
      <c r="WPE3" s="703"/>
      <c r="WPF3" s="703"/>
      <c r="WPG3" s="703"/>
      <c r="WPH3" s="703"/>
      <c r="WPI3" s="703"/>
      <c r="WPJ3" s="703"/>
      <c r="WPK3" s="703"/>
      <c r="WPL3" s="703"/>
      <c r="WPM3" s="703"/>
      <c r="WPN3" s="703"/>
      <c r="WPO3" s="703"/>
      <c r="WPP3" s="703"/>
      <c r="WPQ3" s="703"/>
      <c r="WPR3" s="703"/>
      <c r="WPS3" s="703"/>
      <c r="WPT3" s="703"/>
      <c r="WPU3" s="703"/>
      <c r="WPV3" s="703"/>
      <c r="WPW3" s="703"/>
      <c r="WPX3" s="703"/>
      <c r="WPY3" s="703"/>
      <c r="WPZ3" s="703"/>
      <c r="WQA3" s="703"/>
      <c r="WQB3" s="703"/>
      <c r="WQC3" s="703"/>
      <c r="WQD3" s="703"/>
      <c r="WQE3" s="703"/>
      <c r="WQF3" s="703"/>
      <c r="WQG3" s="703"/>
      <c r="WQH3" s="703"/>
      <c r="WQI3" s="703"/>
      <c r="WQJ3" s="703"/>
      <c r="WQK3" s="703"/>
      <c r="WQL3" s="703"/>
      <c r="WQM3" s="703"/>
      <c r="WQN3" s="703"/>
      <c r="WQO3" s="703"/>
      <c r="WQP3" s="703"/>
      <c r="WQQ3" s="703"/>
      <c r="WQR3" s="703"/>
      <c r="WQS3" s="703"/>
      <c r="WQT3" s="703"/>
      <c r="WQU3" s="703"/>
      <c r="WQV3" s="703"/>
      <c r="WQW3" s="703"/>
      <c r="WQX3" s="703"/>
      <c r="WQY3" s="703"/>
      <c r="WQZ3" s="703"/>
      <c r="WRA3" s="703"/>
      <c r="WRB3" s="703"/>
      <c r="WRC3" s="703"/>
      <c r="WRD3" s="703"/>
      <c r="WRE3" s="703"/>
      <c r="WRF3" s="703"/>
      <c r="WRG3" s="703"/>
      <c r="WRH3" s="703"/>
      <c r="WRI3" s="703"/>
      <c r="WRJ3" s="703"/>
      <c r="WRK3" s="703"/>
      <c r="WRL3" s="703"/>
      <c r="WRM3" s="703"/>
      <c r="WRN3" s="703"/>
      <c r="WRO3" s="703"/>
      <c r="WRP3" s="703"/>
      <c r="WRQ3" s="703"/>
      <c r="WRR3" s="703"/>
      <c r="WRS3" s="703"/>
      <c r="WRT3" s="703"/>
      <c r="WRU3" s="703"/>
      <c r="WRV3" s="703"/>
      <c r="WRW3" s="703"/>
      <c r="WRX3" s="703"/>
      <c r="WRY3" s="703"/>
      <c r="WRZ3" s="703"/>
      <c r="WSA3" s="703"/>
      <c r="WSB3" s="703"/>
      <c r="WSC3" s="703"/>
      <c r="WSD3" s="703"/>
      <c r="WSE3" s="703"/>
      <c r="WSF3" s="703"/>
      <c r="WSG3" s="703"/>
      <c r="WSH3" s="703"/>
      <c r="WSI3" s="703"/>
      <c r="WSJ3" s="703"/>
      <c r="WSK3" s="703"/>
      <c r="WSL3" s="703"/>
      <c r="WSM3" s="703"/>
      <c r="WSN3" s="703"/>
      <c r="WSO3" s="703"/>
      <c r="WSP3" s="703"/>
      <c r="WSQ3" s="703"/>
      <c r="WSR3" s="703"/>
      <c r="WSS3" s="703"/>
      <c r="WST3" s="703"/>
      <c r="WSU3" s="703"/>
      <c r="WSV3" s="703"/>
      <c r="WSW3" s="703"/>
      <c r="WSX3" s="703"/>
      <c r="WSY3" s="703"/>
      <c r="WSZ3" s="703"/>
      <c r="WTA3" s="703"/>
      <c r="WTB3" s="703"/>
      <c r="WTC3" s="703"/>
      <c r="WTD3" s="703"/>
      <c r="WTE3" s="703"/>
      <c r="WTF3" s="703"/>
      <c r="WTG3" s="703"/>
      <c r="WTH3" s="703"/>
      <c r="WTI3" s="703"/>
      <c r="WTJ3" s="703"/>
      <c r="WTK3" s="703"/>
      <c r="WTL3" s="703"/>
      <c r="WTM3" s="703"/>
      <c r="WTN3" s="703"/>
      <c r="WTO3" s="703"/>
      <c r="WTP3" s="703"/>
      <c r="WTQ3" s="703"/>
      <c r="WTR3" s="703"/>
      <c r="WTS3" s="703"/>
      <c r="WTT3" s="703"/>
      <c r="WTU3" s="703"/>
      <c r="WTV3" s="703"/>
      <c r="WTW3" s="703"/>
      <c r="WTX3" s="703"/>
      <c r="WTY3" s="703"/>
      <c r="WTZ3" s="703"/>
      <c r="WUA3" s="703"/>
      <c r="WUB3" s="703"/>
      <c r="WUC3" s="703"/>
      <c r="WUD3" s="703"/>
      <c r="WUE3" s="703"/>
      <c r="WUF3" s="703"/>
      <c r="WUG3" s="703"/>
      <c r="WUH3" s="703"/>
      <c r="WUI3" s="703"/>
      <c r="WUJ3" s="703"/>
      <c r="WUK3" s="703"/>
      <c r="WUL3" s="703"/>
      <c r="WUM3" s="703"/>
      <c r="WUN3" s="703"/>
      <c r="WUO3" s="703"/>
      <c r="WUP3" s="703"/>
      <c r="WUQ3" s="703"/>
      <c r="WUR3" s="703"/>
      <c r="WUS3" s="703"/>
      <c r="WUT3" s="703"/>
      <c r="WUU3" s="703"/>
      <c r="WUV3" s="703"/>
      <c r="WUW3" s="703"/>
      <c r="WUX3" s="703"/>
      <c r="WUY3" s="703"/>
      <c r="WUZ3" s="703"/>
      <c r="WVA3" s="703"/>
      <c r="WVB3" s="703"/>
      <c r="WVC3" s="703"/>
      <c r="WVD3" s="703"/>
      <c r="WVE3" s="703"/>
      <c r="WVF3" s="703"/>
      <c r="WVG3" s="703"/>
      <c r="WVH3" s="703"/>
      <c r="WVI3" s="703"/>
      <c r="WVJ3" s="703"/>
      <c r="WVK3" s="703"/>
      <c r="WVL3" s="703"/>
      <c r="WVM3" s="703"/>
      <c r="WVN3" s="703"/>
      <c r="WVO3" s="703"/>
      <c r="WVP3" s="703"/>
      <c r="WVQ3" s="703"/>
      <c r="WVR3" s="703"/>
      <c r="WVS3" s="703"/>
      <c r="WVT3" s="703"/>
      <c r="WVU3" s="703"/>
      <c r="WVV3" s="703"/>
      <c r="WVW3" s="703"/>
      <c r="WVX3" s="703"/>
      <c r="WVY3" s="703"/>
      <c r="WVZ3" s="703"/>
      <c r="WWA3" s="703"/>
      <c r="WWB3" s="703"/>
      <c r="WWC3" s="703"/>
      <c r="WWD3" s="703"/>
      <c r="WWE3" s="703"/>
      <c r="WWF3" s="703"/>
      <c r="WWG3" s="703"/>
      <c r="WWH3" s="703"/>
      <c r="WWI3" s="703"/>
      <c r="WWJ3" s="703"/>
      <c r="WWK3" s="703"/>
      <c r="WWL3" s="703"/>
      <c r="WWM3" s="703"/>
      <c r="WWN3" s="703"/>
      <c r="WWO3" s="703"/>
      <c r="WWP3" s="703"/>
      <c r="WWQ3" s="703"/>
      <c r="WWR3" s="703"/>
      <c r="WWS3" s="703"/>
      <c r="WWT3" s="703"/>
      <c r="WWU3" s="703"/>
      <c r="WWV3" s="703"/>
      <c r="WWW3" s="703"/>
      <c r="WWX3" s="703"/>
      <c r="WWY3" s="703"/>
      <c r="WWZ3" s="703"/>
      <c r="WXA3" s="703"/>
      <c r="WXB3" s="703"/>
      <c r="WXC3" s="703"/>
      <c r="WXD3" s="703"/>
      <c r="WXE3" s="703"/>
      <c r="WXF3" s="703"/>
      <c r="WXG3" s="703"/>
      <c r="WXH3" s="703"/>
      <c r="WXI3" s="703"/>
      <c r="WXJ3" s="703"/>
      <c r="WXK3" s="703"/>
      <c r="WXL3" s="703"/>
      <c r="WXM3" s="703"/>
      <c r="WXN3" s="703"/>
      <c r="WXO3" s="703"/>
      <c r="WXP3" s="703"/>
      <c r="WXQ3" s="703"/>
      <c r="WXR3" s="703"/>
      <c r="WXS3" s="703"/>
      <c r="WXT3" s="703"/>
      <c r="WXU3" s="703"/>
      <c r="WXV3" s="703"/>
      <c r="WXW3" s="703"/>
      <c r="WXX3" s="703"/>
      <c r="WXY3" s="703"/>
      <c r="WXZ3" s="703"/>
      <c r="WYA3" s="703"/>
      <c r="WYB3" s="703"/>
      <c r="WYC3" s="703"/>
      <c r="WYD3" s="703"/>
      <c r="WYE3" s="703"/>
      <c r="WYF3" s="703"/>
      <c r="WYG3" s="703"/>
      <c r="WYH3" s="703"/>
      <c r="WYI3" s="703"/>
      <c r="WYJ3" s="703"/>
      <c r="WYK3" s="703"/>
      <c r="WYL3" s="703"/>
      <c r="WYM3" s="703"/>
      <c r="WYN3" s="703"/>
      <c r="WYO3" s="703"/>
      <c r="WYP3" s="703"/>
      <c r="WYQ3" s="703"/>
      <c r="WYR3" s="703"/>
      <c r="WYS3" s="703"/>
      <c r="WYT3" s="703"/>
      <c r="WYU3" s="703"/>
      <c r="WYV3" s="703"/>
      <c r="WYW3" s="703"/>
      <c r="WYX3" s="703"/>
      <c r="WYY3" s="703"/>
      <c r="WYZ3" s="703"/>
      <c r="WZA3" s="703"/>
      <c r="WZB3" s="703"/>
      <c r="WZC3" s="703"/>
      <c r="WZD3" s="703"/>
      <c r="WZE3" s="703"/>
      <c r="WZF3" s="703"/>
      <c r="WZG3" s="703"/>
      <c r="WZH3" s="703"/>
      <c r="WZI3" s="703"/>
      <c r="WZJ3" s="703"/>
      <c r="WZK3" s="703"/>
      <c r="WZL3" s="703"/>
      <c r="WZM3" s="703"/>
      <c r="WZN3" s="703"/>
      <c r="WZO3" s="703"/>
      <c r="WZP3" s="703"/>
      <c r="WZQ3" s="703"/>
      <c r="WZR3" s="703"/>
      <c r="WZS3" s="703"/>
      <c r="WZT3" s="703"/>
      <c r="WZU3" s="703"/>
      <c r="WZV3" s="703"/>
      <c r="WZW3" s="703"/>
      <c r="WZX3" s="703"/>
      <c r="WZY3" s="703"/>
      <c r="WZZ3" s="703"/>
      <c r="XAA3" s="703"/>
      <c r="XAB3" s="703"/>
      <c r="XAC3" s="703"/>
      <c r="XAD3" s="703"/>
      <c r="XAE3" s="703"/>
      <c r="XAF3" s="703"/>
      <c r="XAG3" s="703"/>
      <c r="XAH3" s="703"/>
      <c r="XAI3" s="703"/>
      <c r="XAJ3" s="703"/>
      <c r="XAK3" s="703"/>
      <c r="XAL3" s="703"/>
      <c r="XAM3" s="703"/>
      <c r="XAN3" s="703"/>
      <c r="XAO3" s="703"/>
      <c r="XAP3" s="703"/>
      <c r="XAQ3" s="703"/>
      <c r="XAR3" s="703"/>
      <c r="XAS3" s="703"/>
      <c r="XAT3" s="703"/>
      <c r="XAU3" s="703"/>
      <c r="XAV3" s="703"/>
      <c r="XAW3" s="703"/>
      <c r="XAX3" s="703"/>
      <c r="XAY3" s="703"/>
      <c r="XAZ3" s="703"/>
      <c r="XBA3" s="703"/>
      <c r="XBB3" s="703"/>
      <c r="XBC3" s="703"/>
      <c r="XBD3" s="703"/>
      <c r="XBE3" s="703"/>
      <c r="XBF3" s="703"/>
      <c r="XBG3" s="703"/>
      <c r="XBH3" s="703"/>
      <c r="XBI3" s="703"/>
      <c r="XBJ3" s="703"/>
      <c r="XBK3" s="703"/>
      <c r="XBL3" s="703"/>
      <c r="XBM3" s="703"/>
      <c r="XBN3" s="703"/>
      <c r="XBO3" s="703"/>
      <c r="XBP3" s="703"/>
      <c r="XBQ3" s="703"/>
      <c r="XBR3" s="703"/>
      <c r="XBS3" s="703"/>
      <c r="XBT3" s="703"/>
      <c r="XBU3" s="703"/>
      <c r="XBV3" s="703"/>
      <c r="XBW3" s="703"/>
      <c r="XBX3" s="703"/>
      <c r="XBY3" s="703"/>
      <c r="XBZ3" s="703"/>
      <c r="XCA3" s="703"/>
      <c r="XCB3" s="703"/>
      <c r="XCC3" s="703"/>
      <c r="XCD3" s="703"/>
      <c r="XCE3" s="703"/>
      <c r="XCF3" s="703"/>
      <c r="XCG3" s="703"/>
      <c r="XCH3" s="703"/>
      <c r="XCI3" s="703"/>
      <c r="XCJ3" s="703"/>
      <c r="XCK3" s="703"/>
      <c r="XCL3" s="703"/>
      <c r="XCM3" s="703"/>
      <c r="XCN3" s="703"/>
      <c r="XCO3" s="703"/>
      <c r="XCP3" s="703"/>
      <c r="XCQ3" s="703"/>
      <c r="XCR3" s="703"/>
      <c r="XCS3" s="703"/>
      <c r="XCT3" s="703"/>
      <c r="XCU3" s="703"/>
      <c r="XCV3" s="703"/>
      <c r="XCW3" s="703"/>
      <c r="XCX3" s="703"/>
      <c r="XCY3" s="703"/>
      <c r="XCZ3" s="703"/>
      <c r="XDA3" s="703"/>
      <c r="XDB3" s="703"/>
      <c r="XDC3" s="703"/>
      <c r="XDD3" s="703"/>
      <c r="XDE3" s="703"/>
      <c r="XDF3" s="703"/>
      <c r="XDG3" s="703"/>
      <c r="XDH3" s="703"/>
      <c r="XDI3" s="703"/>
      <c r="XDJ3" s="703"/>
      <c r="XDK3" s="703"/>
      <c r="XDL3" s="703"/>
      <c r="XDM3" s="703"/>
      <c r="XDN3" s="703"/>
      <c r="XDO3" s="703"/>
      <c r="XDP3" s="703"/>
      <c r="XDQ3" s="703"/>
      <c r="XDR3" s="703"/>
      <c r="XDS3" s="703"/>
      <c r="XDT3" s="703"/>
      <c r="XDU3" s="703"/>
      <c r="XDV3" s="703"/>
      <c r="XDW3" s="703"/>
      <c r="XDX3" s="703"/>
      <c r="XDY3" s="703"/>
      <c r="XDZ3" s="703"/>
      <c r="XEA3" s="703"/>
      <c r="XEB3" s="703"/>
      <c r="XEC3" s="703"/>
      <c r="XED3" s="703"/>
      <c r="XEE3" s="703"/>
      <c r="XEF3" s="703"/>
      <c r="XEG3" s="703"/>
      <c r="XEH3" s="703"/>
      <c r="XEI3" s="703"/>
      <c r="XEJ3" s="703"/>
      <c r="XEK3" s="703"/>
      <c r="XEL3" s="703"/>
      <c r="XEM3" s="703"/>
      <c r="XEN3" s="703"/>
      <c r="XEO3" s="703"/>
      <c r="XEP3" s="703"/>
      <c r="XEQ3" s="703"/>
      <c r="XER3" s="703"/>
      <c r="XES3" s="703"/>
      <c r="XET3" s="703"/>
      <c r="XEU3" s="703"/>
      <c r="XEV3" s="703"/>
      <c r="XEW3" s="703"/>
      <c r="XEX3" s="703"/>
      <c r="XEY3" s="703"/>
      <c r="XEZ3" s="703"/>
      <c r="XFA3" s="703"/>
      <c r="XFB3" s="703"/>
      <c r="XFC3" s="703"/>
      <c r="XFD3" s="703"/>
    </row>
    <row r="4" spans="1:16384" s="264" customFormat="1">
      <c r="A4" s="590"/>
      <c r="B4" s="590"/>
      <c r="C4" s="590"/>
      <c r="D4" s="590"/>
      <c r="E4" s="590"/>
      <c r="F4" s="590"/>
      <c r="G4" s="591"/>
      <c r="H4" s="590"/>
      <c r="I4" s="590"/>
      <c r="J4" s="590"/>
      <c r="K4" s="590"/>
      <c r="L4" s="590"/>
      <c r="M4" s="590"/>
      <c r="N4" s="590"/>
      <c r="O4" s="590"/>
      <c r="P4" s="590"/>
      <c r="Q4" s="590"/>
      <c r="R4" s="590"/>
      <c r="S4" s="590"/>
      <c r="T4" s="590"/>
      <c r="U4" s="590"/>
      <c r="V4" s="590"/>
      <c r="W4" s="590"/>
      <c r="X4" s="590"/>
      <c r="Y4" s="590"/>
      <c r="Z4" s="590"/>
      <c r="AA4" s="590"/>
      <c r="AB4" s="590"/>
      <c r="AC4" s="590"/>
      <c r="AD4" s="590"/>
      <c r="AE4" s="590"/>
      <c r="AF4" s="590"/>
      <c r="AG4" s="590"/>
      <c r="AH4" s="590"/>
      <c r="AI4" s="590"/>
      <c r="AJ4" s="590"/>
      <c r="AK4" s="590"/>
      <c r="AL4" s="590"/>
      <c r="AM4" s="590"/>
      <c r="AN4" s="590"/>
      <c r="AO4" s="590"/>
      <c r="AP4" s="590"/>
      <c r="AQ4" s="590"/>
      <c r="AR4" s="590"/>
      <c r="AS4" s="590"/>
      <c r="AT4" s="590"/>
      <c r="AU4" s="590"/>
      <c r="AV4" s="590"/>
      <c r="AW4" s="590"/>
      <c r="AX4" s="590"/>
      <c r="AY4" s="590"/>
      <c r="AZ4" s="590"/>
    </row>
    <row r="5" spans="1:16384" s="264" customFormat="1" ht="13">
      <c r="A5" s="590"/>
      <c r="B5" s="590"/>
      <c r="C5" s="592" t="s">
        <v>216</v>
      </c>
      <c r="D5" s="593"/>
      <c r="E5" s="594"/>
      <c r="F5" s="594"/>
      <c r="G5" s="595"/>
      <c r="H5" s="590"/>
      <c r="I5" s="590"/>
      <c r="J5" s="590"/>
      <c r="K5" s="590"/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  <c r="X5" s="590"/>
      <c r="Y5" s="590"/>
      <c r="Z5" s="590"/>
      <c r="AA5" s="590"/>
      <c r="AB5" s="590"/>
      <c r="AC5" s="590"/>
      <c r="AD5" s="590"/>
      <c r="AE5" s="590"/>
      <c r="AF5" s="590"/>
      <c r="AG5" s="590"/>
      <c r="AH5" s="590"/>
      <c r="AI5" s="590"/>
      <c r="AJ5" s="590"/>
      <c r="AK5" s="590"/>
      <c r="AL5" s="590"/>
      <c r="AM5" s="590"/>
      <c r="AN5" s="590"/>
      <c r="AO5" s="590"/>
      <c r="AP5" s="590"/>
      <c r="AQ5" s="590"/>
      <c r="AR5" s="590"/>
      <c r="AS5" s="590"/>
      <c r="AT5" s="590"/>
      <c r="AU5" s="590"/>
      <c r="AV5" s="590"/>
      <c r="AW5" s="590"/>
      <c r="AX5" s="590"/>
      <c r="AY5" s="590"/>
      <c r="AZ5" s="590"/>
    </row>
    <row r="6" spans="1:16384" s="264" customFormat="1" ht="13">
      <c r="A6" s="590"/>
      <c r="B6" s="590"/>
      <c r="C6" s="596" t="s">
        <v>218</v>
      </c>
      <c r="D6" s="592"/>
      <c r="E6" s="597"/>
      <c r="F6" s="597"/>
      <c r="G6" s="598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0"/>
      <c r="Z6" s="590"/>
      <c r="AA6" s="590"/>
      <c r="AB6" s="590"/>
      <c r="AC6" s="590"/>
      <c r="AD6" s="590"/>
      <c r="AE6" s="590"/>
      <c r="AF6" s="590"/>
      <c r="AG6" s="590"/>
      <c r="AH6" s="590"/>
      <c r="AI6" s="590"/>
      <c r="AJ6" s="590"/>
      <c r="AK6" s="590"/>
      <c r="AL6" s="590"/>
      <c r="AM6" s="590"/>
      <c r="AN6" s="590"/>
      <c r="AO6" s="590"/>
      <c r="AP6" s="590"/>
      <c r="AQ6" s="590"/>
      <c r="AR6" s="590"/>
      <c r="AS6" s="590"/>
      <c r="AT6" s="590"/>
      <c r="AU6" s="590"/>
      <c r="AV6" s="590"/>
      <c r="AW6" s="590"/>
      <c r="AX6" s="590"/>
      <c r="AY6" s="590"/>
      <c r="AZ6" s="590"/>
    </row>
    <row r="7" spans="1:16384" s="264" customFormat="1" ht="13">
      <c r="A7" s="590"/>
      <c r="B7" s="590"/>
      <c r="C7" s="596" t="s">
        <v>220</v>
      </c>
      <c r="D7" s="593" t="s">
        <v>221</v>
      </c>
      <c r="E7" s="594"/>
      <c r="F7" s="594"/>
      <c r="G7" s="595"/>
      <c r="H7" s="590"/>
      <c r="I7" s="590"/>
      <c r="J7" s="590"/>
      <c r="K7" s="590"/>
      <c r="L7" s="590"/>
      <c r="M7" s="590"/>
      <c r="N7" s="590"/>
      <c r="O7" s="590"/>
      <c r="P7" s="590"/>
      <c r="Q7" s="590"/>
      <c r="R7" s="590"/>
      <c r="S7" s="590"/>
      <c r="T7" s="590"/>
      <c r="U7" s="590"/>
      <c r="V7" s="590"/>
      <c r="W7" s="590"/>
      <c r="X7" s="590"/>
      <c r="Y7" s="590"/>
      <c r="Z7" s="590"/>
      <c r="AA7" s="590"/>
      <c r="AB7" s="590"/>
      <c r="AC7" s="590"/>
      <c r="AD7" s="590"/>
      <c r="AE7" s="590"/>
      <c r="AF7" s="590"/>
      <c r="AG7" s="590"/>
      <c r="AH7" s="590"/>
      <c r="AI7" s="590"/>
      <c r="AJ7" s="590"/>
      <c r="AK7" s="590"/>
      <c r="AL7" s="590"/>
      <c r="AM7" s="590"/>
      <c r="AN7" s="590"/>
      <c r="AO7" s="590"/>
      <c r="AP7" s="590"/>
      <c r="AQ7" s="590"/>
      <c r="AR7" s="590"/>
      <c r="AS7" s="590"/>
      <c r="AT7" s="590"/>
      <c r="AU7" s="590"/>
      <c r="AV7" s="590"/>
      <c r="AW7" s="590"/>
      <c r="AX7" s="590"/>
      <c r="AY7" s="590"/>
      <c r="AZ7" s="590"/>
    </row>
    <row r="8" spans="1:16384" s="264" customFormat="1">
      <c r="A8" s="590"/>
      <c r="B8" s="590"/>
      <c r="C8" s="740" t="s">
        <v>222</v>
      </c>
      <c r="D8" s="740"/>
      <c r="E8" s="599"/>
      <c r="F8" s="599"/>
      <c r="G8" s="600"/>
      <c r="H8" s="601"/>
      <c r="I8" s="601"/>
      <c r="J8" s="602"/>
      <c r="K8" s="590"/>
      <c r="L8" s="590"/>
      <c r="M8" s="590"/>
      <c r="N8" s="590"/>
      <c r="O8" s="590"/>
      <c r="P8" s="590"/>
      <c r="Q8" s="590"/>
      <c r="R8" s="590"/>
      <c r="S8" s="590"/>
      <c r="T8" s="590"/>
      <c r="U8" s="590"/>
      <c r="V8" s="590"/>
      <c r="W8" s="590"/>
      <c r="X8" s="590"/>
      <c r="Y8" s="590"/>
      <c r="Z8" s="590"/>
      <c r="AA8" s="590"/>
      <c r="AB8" s="590"/>
      <c r="AC8" s="590"/>
      <c r="AD8" s="590"/>
      <c r="AE8" s="590"/>
      <c r="AF8" s="590"/>
      <c r="AG8" s="590"/>
      <c r="AH8" s="590"/>
      <c r="AI8" s="590"/>
      <c r="AJ8" s="590"/>
      <c r="AK8" s="590"/>
      <c r="AL8" s="590"/>
      <c r="AM8" s="590"/>
      <c r="AN8" s="590"/>
      <c r="AO8" s="590"/>
      <c r="AP8" s="590"/>
      <c r="AQ8" s="590"/>
      <c r="AR8" s="590"/>
      <c r="AS8" s="590"/>
      <c r="AT8" s="590"/>
      <c r="AU8" s="590"/>
      <c r="AV8" s="590"/>
      <c r="AW8" s="590"/>
      <c r="AX8" s="590"/>
      <c r="AY8" s="590"/>
      <c r="AZ8" s="590"/>
    </row>
    <row r="9" spans="1:16384" s="264" customFormat="1">
      <c r="A9" s="590"/>
      <c r="B9" s="590"/>
      <c r="C9" s="590"/>
      <c r="D9" s="603" t="s">
        <v>223</v>
      </c>
      <c r="E9" s="603"/>
      <c r="F9" s="603"/>
      <c r="G9" s="604"/>
      <c r="H9" s="590"/>
      <c r="I9" s="605">
        <f>+I11/H11</f>
        <v>0.98042528982598098</v>
      </c>
      <c r="J9" s="590">
        <v>1</v>
      </c>
      <c r="K9" s="590">
        <v>2</v>
      </c>
      <c r="L9" s="590">
        <v>3</v>
      </c>
      <c r="M9" s="590">
        <f>+L9+1</f>
        <v>4</v>
      </c>
      <c r="N9" s="590">
        <f t="shared" ref="N9:AV9" si="0">+M9+1</f>
        <v>5</v>
      </c>
      <c r="O9" s="590">
        <f t="shared" si="0"/>
        <v>6</v>
      </c>
      <c r="P9" s="590">
        <f t="shared" si="0"/>
        <v>7</v>
      </c>
      <c r="Q9" s="590">
        <f t="shared" si="0"/>
        <v>8</v>
      </c>
      <c r="R9" s="590">
        <f t="shared" si="0"/>
        <v>9</v>
      </c>
      <c r="S9" s="590">
        <f t="shared" si="0"/>
        <v>10</v>
      </c>
      <c r="T9" s="590">
        <f t="shared" si="0"/>
        <v>11</v>
      </c>
      <c r="U9" s="590">
        <f t="shared" si="0"/>
        <v>12</v>
      </c>
      <c r="V9" s="590">
        <f t="shared" si="0"/>
        <v>13</v>
      </c>
      <c r="W9" s="590">
        <f t="shared" si="0"/>
        <v>14</v>
      </c>
      <c r="X9" s="590">
        <f t="shared" si="0"/>
        <v>15</v>
      </c>
      <c r="Y9" s="590">
        <f t="shared" si="0"/>
        <v>16</v>
      </c>
      <c r="Z9" s="590">
        <f t="shared" si="0"/>
        <v>17</v>
      </c>
      <c r="AA9" s="590">
        <f t="shared" si="0"/>
        <v>18</v>
      </c>
      <c r="AB9" s="590">
        <f t="shared" si="0"/>
        <v>19</v>
      </c>
      <c r="AC9" s="590">
        <f t="shared" si="0"/>
        <v>20</v>
      </c>
      <c r="AD9" s="590">
        <f t="shared" si="0"/>
        <v>21</v>
      </c>
      <c r="AE9" s="590">
        <f t="shared" si="0"/>
        <v>22</v>
      </c>
      <c r="AF9" s="590">
        <f t="shared" si="0"/>
        <v>23</v>
      </c>
      <c r="AG9" s="590">
        <f t="shared" si="0"/>
        <v>24</v>
      </c>
      <c r="AH9" s="590">
        <f t="shared" si="0"/>
        <v>25</v>
      </c>
      <c r="AI9" s="590">
        <f t="shared" si="0"/>
        <v>26</v>
      </c>
      <c r="AJ9" s="590">
        <f t="shared" si="0"/>
        <v>27</v>
      </c>
      <c r="AK9" s="590">
        <f t="shared" si="0"/>
        <v>28</v>
      </c>
      <c r="AL9" s="590">
        <f t="shared" si="0"/>
        <v>29</v>
      </c>
      <c r="AM9" s="590">
        <f t="shared" si="0"/>
        <v>30</v>
      </c>
      <c r="AN9" s="590">
        <f t="shared" si="0"/>
        <v>31</v>
      </c>
      <c r="AO9" s="590">
        <f t="shared" si="0"/>
        <v>32</v>
      </c>
      <c r="AP9" s="590">
        <f t="shared" si="0"/>
        <v>33</v>
      </c>
      <c r="AQ9" s="590">
        <f t="shared" si="0"/>
        <v>34</v>
      </c>
      <c r="AR9" s="590">
        <f t="shared" si="0"/>
        <v>35</v>
      </c>
      <c r="AS9" s="590">
        <f t="shared" si="0"/>
        <v>36</v>
      </c>
      <c r="AT9" s="590">
        <f t="shared" si="0"/>
        <v>37</v>
      </c>
      <c r="AU9" s="590">
        <f t="shared" si="0"/>
        <v>38</v>
      </c>
      <c r="AV9" s="590">
        <f t="shared" si="0"/>
        <v>39</v>
      </c>
      <c r="AW9" s="590"/>
      <c r="AX9" s="590"/>
      <c r="AY9" s="590"/>
      <c r="AZ9" s="590"/>
    </row>
    <row r="10" spans="1:16384" s="273" customFormat="1">
      <c r="A10" s="606"/>
      <c r="B10" s="607" t="s">
        <v>13</v>
      </c>
      <c r="C10" s="607" t="s">
        <v>224</v>
      </c>
      <c r="D10" s="607" t="s">
        <v>225</v>
      </c>
      <c r="E10" s="607" t="s">
        <v>1612</v>
      </c>
      <c r="F10" s="607" t="s">
        <v>1613</v>
      </c>
      <c r="G10" s="608" t="s">
        <v>1614</v>
      </c>
      <c r="H10" s="607" t="s">
        <v>226</v>
      </c>
      <c r="I10" s="607" t="s">
        <v>1615</v>
      </c>
      <c r="J10" s="609">
        <f>+'[18]Programado Acumulado'!G1</f>
        <v>44025</v>
      </c>
      <c r="K10" s="609">
        <f>+'[18]Programado Acumulado'!H1</f>
        <v>44056</v>
      </c>
      <c r="L10" s="609">
        <f>+'[18]Programado Acumulado'!I1</f>
        <v>44087</v>
      </c>
      <c r="M10" s="609">
        <f>+'[18]Programado Acumulado'!J1</f>
        <v>44117</v>
      </c>
      <c r="N10" s="609">
        <f>+'[18]Programado Acumulado'!K1</f>
        <v>44148</v>
      </c>
      <c r="O10" s="609">
        <f>+'[18]Programado Acumulado'!L1</f>
        <v>44178</v>
      </c>
      <c r="P10" s="609">
        <f>+'[18]Programado Acumulado'!M1</f>
        <v>44209</v>
      </c>
      <c r="Q10" s="609">
        <f>+'[18]Programado Acumulado'!N1</f>
        <v>44240</v>
      </c>
      <c r="R10" s="609">
        <f>+'[18]Programado Acumulado'!O1</f>
        <v>44268</v>
      </c>
      <c r="S10" s="609">
        <f>+'[18]Programado Acumulado'!P1</f>
        <v>44299</v>
      </c>
      <c r="T10" s="609">
        <f>+'[18]Programado Acumulado'!Q1</f>
        <v>44329</v>
      </c>
      <c r="U10" s="609">
        <f>+'[18]Programado Acumulado'!R1</f>
        <v>44360</v>
      </c>
      <c r="V10" s="609">
        <f>+'[18]Programado Acumulado'!S1</f>
        <v>44390</v>
      </c>
      <c r="W10" s="609">
        <f>+'[18]Programado Acumulado'!T1</f>
        <v>44421</v>
      </c>
      <c r="X10" s="609">
        <f>+'[18]Programado Acumulado'!U1</f>
        <v>44452</v>
      </c>
      <c r="Y10" s="609">
        <f>+'[18]Programado Acumulado'!V1</f>
        <v>44482</v>
      </c>
      <c r="Z10" s="609">
        <f>+'[18]Programado Acumulado'!W1</f>
        <v>44513</v>
      </c>
      <c r="AA10" s="609">
        <f>+'[18]Programado Acumulado'!X1</f>
        <v>44543</v>
      </c>
      <c r="AB10" s="609">
        <f>+'[18]Programado Acumulado'!Y1</f>
        <v>44574</v>
      </c>
      <c r="AC10" s="609">
        <f>+'[18]Programado Acumulado'!Z1</f>
        <v>44605</v>
      </c>
      <c r="AD10" s="609">
        <f>+'[18]Programado Acumulado'!AA1</f>
        <v>44633</v>
      </c>
      <c r="AE10" s="609">
        <f>+'[18]Programado Acumulado'!AB1</f>
        <v>44664</v>
      </c>
      <c r="AF10" s="609">
        <f>+'[18]Programado Acumulado'!AC1</f>
        <v>44694</v>
      </c>
      <c r="AG10" s="609">
        <f>+'[18]Programado Acumulado'!AD1</f>
        <v>44725</v>
      </c>
      <c r="AH10" s="609">
        <f>+'[18]Programado Acumulado'!AE1</f>
        <v>44755</v>
      </c>
      <c r="AI10" s="609">
        <f>+'[18]Programado Acumulado'!AF1</f>
        <v>44786</v>
      </c>
      <c r="AJ10" s="609">
        <f>+'[18]Programado Acumulado'!AG1</f>
        <v>44817</v>
      </c>
      <c r="AK10" s="609">
        <f>+'[18]Programado Acumulado'!AH1</f>
        <v>44847</v>
      </c>
      <c r="AL10" s="609">
        <f>+'[18]Programado Acumulado'!AI1</f>
        <v>44878</v>
      </c>
      <c r="AM10" s="609">
        <f>+'[18]Programado Acumulado'!AJ1</f>
        <v>44908</v>
      </c>
      <c r="AN10" s="609">
        <f>+'[18]Programado Acumulado'!AK1</f>
        <v>44939</v>
      </c>
      <c r="AO10" s="609">
        <f>+'[18]Programado Acumulado'!AL1</f>
        <v>44970</v>
      </c>
      <c r="AP10" s="609">
        <f>+'[18]Programado Acumulado'!AM1</f>
        <v>44998</v>
      </c>
      <c r="AQ10" s="609">
        <f t="shared" ref="AQ10:AV10" si="1">WORKDAY.INTL(AP10,18,11,0)</f>
        <v>45019</v>
      </c>
      <c r="AR10" s="609">
        <f t="shared" si="1"/>
        <v>45040</v>
      </c>
      <c r="AS10" s="609">
        <f t="shared" si="1"/>
        <v>45061</v>
      </c>
      <c r="AT10" s="609">
        <f t="shared" si="1"/>
        <v>45082</v>
      </c>
      <c r="AU10" s="609">
        <f t="shared" si="1"/>
        <v>45103</v>
      </c>
      <c r="AV10" s="609">
        <f t="shared" si="1"/>
        <v>45124</v>
      </c>
      <c r="AW10" s="606"/>
      <c r="AX10" s="606"/>
      <c r="AY10" s="606"/>
      <c r="AZ10" s="606"/>
    </row>
    <row r="11" spans="1:16384" s="274" customFormat="1">
      <c r="A11" s="610"/>
      <c r="B11" s="611" t="s">
        <v>227</v>
      </c>
      <c r="C11" s="611" t="str">
        <f>+'[18]WBS-Livo'!C8</f>
        <v>A</v>
      </c>
      <c r="D11" s="611" t="s">
        <v>28</v>
      </c>
      <c r="E11" s="611"/>
      <c r="F11" s="611"/>
      <c r="G11" s="612">
        <f>+G12+G1453+G1457+G1462+G1467</f>
        <v>5824522.1799999997</v>
      </c>
      <c r="H11" s="612">
        <f>+H12+H1453+H1457+H1462+H1467</f>
        <v>365547165.0573402</v>
      </c>
      <c r="I11" s="612">
        <f>+I12+I1453+I1457+I1462+I1467</f>
        <v>358391685.24640846</v>
      </c>
      <c r="J11" s="612">
        <v>4959755.1667099223</v>
      </c>
      <c r="K11" s="612">
        <v>19170690.314726349</v>
      </c>
      <c r="L11" s="612">
        <v>12001604.973523267</v>
      </c>
      <c r="M11" s="612">
        <v>15594369.296139015</v>
      </c>
      <c r="N11" s="612">
        <v>16075200.856095171</v>
      </c>
      <c r="O11" s="612">
        <v>25370365.951865558</v>
      </c>
      <c r="P11" s="612">
        <v>18053503.909726359</v>
      </c>
      <c r="Q11" s="612">
        <v>18779846.188639209</v>
      </c>
      <c r="R11" s="612">
        <v>19501459.260471273</v>
      </c>
      <c r="S11" s="612">
        <v>17641634.375726216</v>
      </c>
      <c r="T11" s="612">
        <v>17060591.60698247</v>
      </c>
      <c r="U11" s="612">
        <v>20135061.592512671</v>
      </c>
      <c r="V11" s="612">
        <v>13244570.707174713</v>
      </c>
      <c r="W11" s="612">
        <v>17476485.67037648</v>
      </c>
      <c r="X11" s="612">
        <v>14392418.294012414</v>
      </c>
      <c r="Y11" s="612">
        <v>14525937.160624083</v>
      </c>
      <c r="Z11" s="612">
        <v>16827187.830302276</v>
      </c>
      <c r="AA11" s="612">
        <v>11729231.551683826</v>
      </c>
      <c r="AB11" s="612">
        <v>10396682.174861394</v>
      </c>
      <c r="AC11" s="612">
        <v>8337953.163855914</v>
      </c>
      <c r="AD11" s="612">
        <v>6486845.7116870657</v>
      </c>
      <c r="AE11" s="612">
        <v>3729801.7179050725</v>
      </c>
      <c r="AF11" s="612">
        <v>6923515.3434359636</v>
      </c>
      <c r="AG11" s="612">
        <v>2395109.7513538538</v>
      </c>
      <c r="AH11" s="612">
        <v>16879472.558054339</v>
      </c>
      <c r="AI11" s="612">
        <v>2221468.3478338323</v>
      </c>
      <c r="AJ11" s="612">
        <v>1638504.4071551422</v>
      </c>
      <c r="AK11" s="612">
        <v>0</v>
      </c>
      <c r="AL11" s="612">
        <v>0</v>
      </c>
      <c r="AM11" s="612">
        <v>0</v>
      </c>
      <c r="AN11" s="612">
        <v>0</v>
      </c>
      <c r="AO11" s="612">
        <v>0</v>
      </c>
      <c r="AP11" s="612">
        <v>0</v>
      </c>
      <c r="AQ11" s="612">
        <v>0</v>
      </c>
      <c r="AR11" s="612">
        <v>0</v>
      </c>
      <c r="AS11" s="612">
        <v>0</v>
      </c>
      <c r="AT11" s="612">
        <v>0</v>
      </c>
      <c r="AU11" s="612">
        <v>0</v>
      </c>
      <c r="AV11" s="612">
        <v>0</v>
      </c>
      <c r="AW11" s="613">
        <f>SUM(J11:AV11)</f>
        <v>351549267.88343382</v>
      </c>
      <c r="AX11" s="610"/>
      <c r="AY11" s="610"/>
      <c r="AZ11" s="610"/>
    </row>
    <row r="12" spans="1:16384" s="275" customFormat="1">
      <c r="A12" s="614"/>
      <c r="B12" s="615" t="s">
        <v>228</v>
      </c>
      <c r="C12" s="615" t="s">
        <v>229</v>
      </c>
      <c r="D12" s="615" t="s">
        <v>230</v>
      </c>
      <c r="E12" s="615"/>
      <c r="F12" s="615"/>
      <c r="G12" s="616">
        <f>+G13+G33+G50+G1450</f>
        <v>3053275</v>
      </c>
      <c r="H12" s="616">
        <f>+H13+H33+H50+H1450</f>
        <v>285779315.96247995</v>
      </c>
      <c r="I12" s="616">
        <f>+I13+I33+I50+I1450</f>
        <v>282726040.96247995</v>
      </c>
      <c r="J12" s="616">
        <f t="shared" ref="J12:AV12" si="2">+J13+J33+J50+J1450</f>
        <v>2681357.324805161</v>
      </c>
      <c r="K12" s="616">
        <f t="shared" si="2"/>
        <v>17169784.985194735</v>
      </c>
      <c r="L12" s="616">
        <f t="shared" si="2"/>
        <v>7767254.4337526457</v>
      </c>
      <c r="M12" s="616">
        <f t="shared" si="2"/>
        <v>13208456.911774306</v>
      </c>
      <c r="N12" s="616">
        <f t="shared" si="2"/>
        <v>13829792.69250383</v>
      </c>
      <c r="O12" s="616">
        <f t="shared" si="2"/>
        <v>23091407.198532209</v>
      </c>
      <c r="P12" s="616">
        <f t="shared" si="2"/>
        <v>15916582.50343395</v>
      </c>
      <c r="Q12" s="616">
        <f t="shared" si="2"/>
        <v>16541964.192367015</v>
      </c>
      <c r="R12" s="616">
        <f t="shared" si="2"/>
        <v>17252948.159867827</v>
      </c>
      <c r="S12" s="616">
        <f t="shared" si="2"/>
        <v>15453620.722318701</v>
      </c>
      <c r="T12" s="616">
        <f t="shared" si="2"/>
        <v>14672373.698254598</v>
      </c>
      <c r="U12" s="616">
        <f t="shared" si="2"/>
        <v>17726172.039563384</v>
      </c>
      <c r="V12" s="616">
        <f t="shared" si="2"/>
        <v>10945439.151672617</v>
      </c>
      <c r="W12" s="616">
        <f t="shared" si="2"/>
        <v>15164590.912752913</v>
      </c>
      <c r="X12" s="616">
        <f t="shared" si="2"/>
        <v>12086057.221684791</v>
      </c>
      <c r="Y12" s="616">
        <f t="shared" si="2"/>
        <v>12178117.903142348</v>
      </c>
      <c r="Z12" s="616">
        <f t="shared" si="2"/>
        <v>14469140.973012868</v>
      </c>
      <c r="AA12" s="616">
        <f t="shared" si="2"/>
        <v>9451208.1444847547</v>
      </c>
      <c r="AB12" s="616">
        <f t="shared" si="2"/>
        <v>8149010.1857362809</v>
      </c>
      <c r="AC12" s="616">
        <f t="shared" si="2"/>
        <v>6117590.9665449867</v>
      </c>
      <c r="AD12" s="616">
        <f t="shared" si="2"/>
        <v>4294577.0524285762</v>
      </c>
      <c r="AE12" s="616">
        <f t="shared" si="2"/>
        <v>2062794.6566277375</v>
      </c>
      <c r="AF12" s="616">
        <f t="shared" si="2"/>
        <v>6040012.1032753149</v>
      </c>
      <c r="AG12" s="616">
        <f t="shared" si="2"/>
        <v>971582.99621813698</v>
      </c>
      <c r="AH12" s="616">
        <f t="shared" si="2"/>
        <v>3143483.2508800775</v>
      </c>
      <c r="AI12" s="616">
        <f t="shared" si="2"/>
        <v>2340720.581650204</v>
      </c>
      <c r="AJ12" s="616">
        <f t="shared" si="2"/>
        <v>0</v>
      </c>
      <c r="AK12" s="616">
        <f t="shared" si="2"/>
        <v>0</v>
      </c>
      <c r="AL12" s="616">
        <f t="shared" si="2"/>
        <v>0</v>
      </c>
      <c r="AM12" s="616">
        <f t="shared" si="2"/>
        <v>0</v>
      </c>
      <c r="AN12" s="616">
        <f t="shared" si="2"/>
        <v>0</v>
      </c>
      <c r="AO12" s="616">
        <f t="shared" si="2"/>
        <v>0</v>
      </c>
      <c r="AP12" s="616">
        <f t="shared" si="2"/>
        <v>0</v>
      </c>
      <c r="AQ12" s="616">
        <f t="shared" si="2"/>
        <v>0</v>
      </c>
      <c r="AR12" s="616">
        <f t="shared" si="2"/>
        <v>0</v>
      </c>
      <c r="AS12" s="616">
        <f t="shared" si="2"/>
        <v>0</v>
      </c>
      <c r="AT12" s="616">
        <f t="shared" si="2"/>
        <v>0</v>
      </c>
      <c r="AU12" s="616">
        <f t="shared" si="2"/>
        <v>0</v>
      </c>
      <c r="AV12" s="616">
        <f t="shared" si="2"/>
        <v>0</v>
      </c>
      <c r="AW12" s="613">
        <f t="shared" ref="AW12:AW75" si="3">SUM(J12:AV12)</f>
        <v>282726040.96247989</v>
      </c>
      <c r="AX12" s="614"/>
      <c r="AY12" s="614"/>
      <c r="AZ12" s="614"/>
    </row>
    <row r="13" spans="1:16384" s="264" customFormat="1">
      <c r="A13" s="590"/>
      <c r="B13" s="617" t="s">
        <v>231</v>
      </c>
      <c r="C13" s="617" t="s">
        <v>232</v>
      </c>
      <c r="D13" s="617" t="s">
        <v>233</v>
      </c>
      <c r="E13" s="618"/>
      <c r="F13" s="618"/>
      <c r="G13" s="619">
        <v>55518</v>
      </c>
      <c r="H13" s="620">
        <v>12179069.5524</v>
      </c>
      <c r="I13" s="620">
        <v>12123551.5524</v>
      </c>
      <c r="J13" s="619">
        <v>237437.10876190473</v>
      </c>
      <c r="K13" s="619">
        <v>237437.10876190473</v>
      </c>
      <c r="L13" s="619">
        <v>557372.55771148461</v>
      </c>
      <c r="M13" s="619">
        <v>557372.55771148461</v>
      </c>
      <c r="N13" s="619">
        <v>671440.557852661</v>
      </c>
      <c r="O13" s="619">
        <v>671440.557852661</v>
      </c>
      <c r="P13" s="619">
        <v>671440.557852661</v>
      </c>
      <c r="Q13" s="619">
        <v>671440.557852661</v>
      </c>
      <c r="R13" s="619">
        <v>671440.557852661</v>
      </c>
      <c r="S13" s="619">
        <v>671440.557852661</v>
      </c>
      <c r="T13" s="619">
        <v>671440.557852661</v>
      </c>
      <c r="U13" s="619">
        <v>671440.557852661</v>
      </c>
      <c r="V13" s="619">
        <v>671440.557852661</v>
      </c>
      <c r="W13" s="619">
        <v>671440.557852661</v>
      </c>
      <c r="X13" s="619">
        <v>671440.557852661</v>
      </c>
      <c r="Y13" s="619">
        <v>671440.557852661</v>
      </c>
      <c r="Z13" s="619">
        <v>591211.76913837541</v>
      </c>
      <c r="AA13" s="619">
        <v>591211.76913837541</v>
      </c>
      <c r="AB13" s="619">
        <v>591211.76913837541</v>
      </c>
      <c r="AC13" s="619">
        <v>351505.10890308116</v>
      </c>
      <c r="AD13" s="619">
        <v>351505.10890308116</v>
      </c>
      <c r="AE13" s="619">
        <v>0</v>
      </c>
      <c r="AF13" s="619">
        <v>0</v>
      </c>
      <c r="AG13" s="619">
        <v>0</v>
      </c>
      <c r="AH13" s="619">
        <v>0</v>
      </c>
      <c r="AI13" s="619">
        <v>0</v>
      </c>
      <c r="AJ13" s="619">
        <v>0</v>
      </c>
      <c r="AK13" s="619">
        <v>0</v>
      </c>
      <c r="AL13" s="619">
        <v>0</v>
      </c>
      <c r="AM13" s="619">
        <v>0</v>
      </c>
      <c r="AN13" s="619">
        <v>0</v>
      </c>
      <c r="AO13" s="619">
        <v>0</v>
      </c>
      <c r="AP13" s="619">
        <v>0</v>
      </c>
      <c r="AQ13" s="619">
        <v>0</v>
      </c>
      <c r="AR13" s="619">
        <v>0</v>
      </c>
      <c r="AS13" s="619">
        <v>0</v>
      </c>
      <c r="AT13" s="619">
        <v>0</v>
      </c>
      <c r="AU13" s="619">
        <v>0</v>
      </c>
      <c r="AV13" s="619">
        <v>0</v>
      </c>
      <c r="AW13" s="613">
        <f t="shared" si="3"/>
        <v>12123551.5524</v>
      </c>
      <c r="AX13" s="590"/>
      <c r="AY13" s="590"/>
      <c r="AZ13" s="590"/>
    </row>
    <row r="14" spans="1:16384" s="302" customFormat="1">
      <c r="A14" s="621"/>
      <c r="B14" s="622" t="s">
        <v>234</v>
      </c>
      <c r="C14" s="622" t="s">
        <v>235</v>
      </c>
      <c r="D14" s="622" t="s">
        <v>236</v>
      </c>
      <c r="E14" s="623"/>
      <c r="F14" s="623"/>
      <c r="G14" s="624">
        <v>2922</v>
      </c>
      <c r="H14" s="625">
        <v>99352.4856</v>
      </c>
      <c r="I14" s="625">
        <v>99352.485600000029</v>
      </c>
      <c r="J14" s="624">
        <v>4731.0707428571432</v>
      </c>
      <c r="K14" s="624">
        <v>4731.0707428571432</v>
      </c>
      <c r="L14" s="624">
        <v>4731.0707428571432</v>
      </c>
      <c r="M14" s="624">
        <v>4731.0707428571432</v>
      </c>
      <c r="N14" s="624">
        <v>4731.0707428571432</v>
      </c>
      <c r="O14" s="624">
        <v>4731.0707428571432</v>
      </c>
      <c r="P14" s="624">
        <v>4731.0707428571432</v>
      </c>
      <c r="Q14" s="624">
        <v>4731.0707428571432</v>
      </c>
      <c r="R14" s="624">
        <v>4731.0707428571432</v>
      </c>
      <c r="S14" s="624">
        <v>4731.0707428571432</v>
      </c>
      <c r="T14" s="624">
        <v>4731.0707428571432</v>
      </c>
      <c r="U14" s="624">
        <v>4731.0707428571432</v>
      </c>
      <c r="V14" s="624">
        <v>4731.0707428571432</v>
      </c>
      <c r="W14" s="624">
        <v>4731.0707428571432</v>
      </c>
      <c r="X14" s="624">
        <v>4731.0707428571432</v>
      </c>
      <c r="Y14" s="624">
        <v>4731.0707428571432</v>
      </c>
      <c r="Z14" s="624">
        <v>4731.0707428571432</v>
      </c>
      <c r="AA14" s="624">
        <v>4731.0707428571432</v>
      </c>
      <c r="AB14" s="624">
        <v>4731.0707428571432</v>
      </c>
      <c r="AC14" s="624">
        <v>4731.0707428571432</v>
      </c>
      <c r="AD14" s="624">
        <v>4731.0707428571432</v>
      </c>
      <c r="AE14" s="624">
        <v>0</v>
      </c>
      <c r="AF14" s="624">
        <v>0</v>
      </c>
      <c r="AG14" s="624">
        <v>0</v>
      </c>
      <c r="AH14" s="624">
        <v>0</v>
      </c>
      <c r="AI14" s="624">
        <v>0</v>
      </c>
      <c r="AJ14" s="624">
        <v>0</v>
      </c>
      <c r="AK14" s="624">
        <v>0</v>
      </c>
      <c r="AL14" s="624">
        <v>0</v>
      </c>
      <c r="AM14" s="624">
        <v>0</v>
      </c>
      <c r="AN14" s="624">
        <v>0</v>
      </c>
      <c r="AO14" s="624">
        <v>0</v>
      </c>
      <c r="AP14" s="624">
        <v>0</v>
      </c>
      <c r="AQ14" s="624">
        <v>0</v>
      </c>
      <c r="AR14" s="624">
        <v>0</v>
      </c>
      <c r="AS14" s="624">
        <v>0</v>
      </c>
      <c r="AT14" s="624">
        <v>0</v>
      </c>
      <c r="AU14" s="624">
        <v>0</v>
      </c>
      <c r="AV14" s="624">
        <v>0</v>
      </c>
      <c r="AW14" s="613">
        <f t="shared" si="3"/>
        <v>99352.485600000029</v>
      </c>
      <c r="AX14" s="626"/>
      <c r="AY14" s="626"/>
      <c r="AZ14" s="626"/>
    </row>
    <row r="15" spans="1:16384" s="280" customFormat="1">
      <c r="A15" s="621"/>
      <c r="B15" s="622" t="s">
        <v>234</v>
      </c>
      <c r="C15" s="622" t="s">
        <v>237</v>
      </c>
      <c r="D15" s="622" t="s">
        <v>238</v>
      </c>
      <c r="E15" s="623"/>
      <c r="F15" s="623"/>
      <c r="G15" s="624">
        <v>2922</v>
      </c>
      <c r="H15" s="625">
        <v>84577.994799999986</v>
      </c>
      <c r="I15" s="625">
        <v>84577.994799999971</v>
      </c>
      <c r="J15" s="624">
        <v>4027.5235619047612</v>
      </c>
      <c r="K15" s="624">
        <v>4027.5235619047612</v>
      </c>
      <c r="L15" s="624">
        <v>4027.5235619047612</v>
      </c>
      <c r="M15" s="624">
        <v>4027.5235619047612</v>
      </c>
      <c r="N15" s="624">
        <v>4027.5235619047612</v>
      </c>
      <c r="O15" s="624">
        <v>4027.5235619047612</v>
      </c>
      <c r="P15" s="624">
        <v>4027.5235619047612</v>
      </c>
      <c r="Q15" s="624">
        <v>4027.5235619047612</v>
      </c>
      <c r="R15" s="624">
        <v>4027.5235619047612</v>
      </c>
      <c r="S15" s="624">
        <v>4027.5235619047612</v>
      </c>
      <c r="T15" s="624">
        <v>4027.5235619047612</v>
      </c>
      <c r="U15" s="624">
        <v>4027.5235619047612</v>
      </c>
      <c r="V15" s="624">
        <v>4027.5235619047612</v>
      </c>
      <c r="W15" s="624">
        <v>4027.5235619047612</v>
      </c>
      <c r="X15" s="624">
        <v>4027.5235619047612</v>
      </c>
      <c r="Y15" s="624">
        <v>4027.5235619047612</v>
      </c>
      <c r="Z15" s="624">
        <v>4027.5235619047612</v>
      </c>
      <c r="AA15" s="624">
        <v>4027.5235619047612</v>
      </c>
      <c r="AB15" s="624">
        <v>4027.5235619047612</v>
      </c>
      <c r="AC15" s="624">
        <v>4027.5235619047612</v>
      </c>
      <c r="AD15" s="624">
        <v>4027.5235619047612</v>
      </c>
      <c r="AE15" s="624">
        <v>0</v>
      </c>
      <c r="AF15" s="624">
        <v>0</v>
      </c>
      <c r="AG15" s="624">
        <v>0</v>
      </c>
      <c r="AH15" s="624">
        <v>0</v>
      </c>
      <c r="AI15" s="624">
        <v>0</v>
      </c>
      <c r="AJ15" s="624">
        <v>0</v>
      </c>
      <c r="AK15" s="624">
        <v>0</v>
      </c>
      <c r="AL15" s="624">
        <v>0</v>
      </c>
      <c r="AM15" s="624">
        <v>0</v>
      </c>
      <c r="AN15" s="624">
        <v>0</v>
      </c>
      <c r="AO15" s="624">
        <v>0</v>
      </c>
      <c r="AP15" s="624">
        <v>0</v>
      </c>
      <c r="AQ15" s="624">
        <v>0</v>
      </c>
      <c r="AR15" s="624">
        <v>0</v>
      </c>
      <c r="AS15" s="624">
        <v>0</v>
      </c>
      <c r="AT15" s="624">
        <v>0</v>
      </c>
      <c r="AU15" s="624">
        <v>0</v>
      </c>
      <c r="AV15" s="624">
        <v>0</v>
      </c>
      <c r="AW15" s="613">
        <f t="shared" si="3"/>
        <v>84577.994799999971</v>
      </c>
      <c r="AX15" s="621"/>
      <c r="AY15" s="621"/>
      <c r="AZ15" s="621"/>
    </row>
    <row r="16" spans="1:16384" s="280" customFormat="1">
      <c r="A16" s="621"/>
      <c r="B16" s="622" t="s">
        <v>234</v>
      </c>
      <c r="C16" s="622" t="s">
        <v>239</v>
      </c>
      <c r="D16" s="622" t="s">
        <v>240</v>
      </c>
      <c r="E16" s="623"/>
      <c r="F16" s="623"/>
      <c r="G16" s="624">
        <v>2922</v>
      </c>
      <c r="H16" s="625">
        <v>167598</v>
      </c>
      <c r="I16" s="625">
        <v>167597.99999999997</v>
      </c>
      <c r="J16" s="624">
        <v>7980.8571428571431</v>
      </c>
      <c r="K16" s="624">
        <v>7980.8571428571431</v>
      </c>
      <c r="L16" s="624">
        <v>7980.8571428571431</v>
      </c>
      <c r="M16" s="624">
        <v>7980.8571428571431</v>
      </c>
      <c r="N16" s="624">
        <v>7980.8571428571431</v>
      </c>
      <c r="O16" s="624">
        <v>7980.8571428571431</v>
      </c>
      <c r="P16" s="624">
        <v>7980.8571428571431</v>
      </c>
      <c r="Q16" s="624">
        <v>7980.8571428571431</v>
      </c>
      <c r="R16" s="624">
        <v>7980.8571428571431</v>
      </c>
      <c r="S16" s="624">
        <v>7980.8571428571431</v>
      </c>
      <c r="T16" s="624">
        <v>7980.8571428571431</v>
      </c>
      <c r="U16" s="624">
        <v>7980.8571428571431</v>
      </c>
      <c r="V16" s="624">
        <v>7980.8571428571431</v>
      </c>
      <c r="W16" s="624">
        <v>7980.8571428571431</v>
      </c>
      <c r="X16" s="624">
        <v>7980.8571428571431</v>
      </c>
      <c r="Y16" s="624">
        <v>7980.8571428571431</v>
      </c>
      <c r="Z16" s="624">
        <v>7980.8571428571431</v>
      </c>
      <c r="AA16" s="624">
        <v>7980.8571428571431</v>
      </c>
      <c r="AB16" s="624">
        <v>7980.8571428571431</v>
      </c>
      <c r="AC16" s="624">
        <v>7980.8571428571431</v>
      </c>
      <c r="AD16" s="624">
        <v>7980.8571428571431</v>
      </c>
      <c r="AE16" s="624">
        <v>0</v>
      </c>
      <c r="AF16" s="624">
        <v>0</v>
      </c>
      <c r="AG16" s="624">
        <v>0</v>
      </c>
      <c r="AH16" s="624">
        <v>0</v>
      </c>
      <c r="AI16" s="624">
        <v>0</v>
      </c>
      <c r="AJ16" s="624">
        <v>0</v>
      </c>
      <c r="AK16" s="624">
        <v>0</v>
      </c>
      <c r="AL16" s="624">
        <v>0</v>
      </c>
      <c r="AM16" s="624">
        <v>0</v>
      </c>
      <c r="AN16" s="624">
        <v>0</v>
      </c>
      <c r="AO16" s="624">
        <v>0</v>
      </c>
      <c r="AP16" s="624">
        <v>0</v>
      </c>
      <c r="AQ16" s="624">
        <v>0</v>
      </c>
      <c r="AR16" s="624">
        <v>0</v>
      </c>
      <c r="AS16" s="624">
        <v>0</v>
      </c>
      <c r="AT16" s="624">
        <v>0</v>
      </c>
      <c r="AU16" s="624">
        <v>0</v>
      </c>
      <c r="AV16" s="624">
        <v>0</v>
      </c>
      <c r="AW16" s="613">
        <f t="shared" si="3"/>
        <v>167597.99999999997</v>
      </c>
      <c r="AX16" s="621"/>
      <c r="AY16" s="621"/>
      <c r="AZ16" s="621"/>
    </row>
    <row r="17" spans="1:52" s="280" customFormat="1">
      <c r="A17" s="621"/>
      <c r="B17" s="622" t="s">
        <v>234</v>
      </c>
      <c r="C17" s="622" t="s">
        <v>241</v>
      </c>
      <c r="D17" s="622" t="s">
        <v>242</v>
      </c>
      <c r="E17" s="623"/>
      <c r="F17" s="623"/>
      <c r="G17" s="624">
        <v>2922</v>
      </c>
      <c r="H17" s="625">
        <v>672077.94</v>
      </c>
      <c r="I17" s="625">
        <v>672077.93999999983</v>
      </c>
      <c r="J17" s="624">
        <v>32003.711428571427</v>
      </c>
      <c r="K17" s="624">
        <v>32003.711428571427</v>
      </c>
      <c r="L17" s="624">
        <v>32003.711428571427</v>
      </c>
      <c r="M17" s="624">
        <v>32003.711428571427</v>
      </c>
      <c r="N17" s="624">
        <v>32003.711428571427</v>
      </c>
      <c r="O17" s="624">
        <v>32003.711428571427</v>
      </c>
      <c r="P17" s="624">
        <v>32003.711428571427</v>
      </c>
      <c r="Q17" s="624">
        <v>32003.711428571427</v>
      </c>
      <c r="R17" s="624">
        <v>32003.711428571427</v>
      </c>
      <c r="S17" s="624">
        <v>32003.711428571427</v>
      </c>
      <c r="T17" s="624">
        <v>32003.711428571427</v>
      </c>
      <c r="U17" s="624">
        <v>32003.711428571427</v>
      </c>
      <c r="V17" s="624">
        <v>32003.711428571427</v>
      </c>
      <c r="W17" s="624">
        <v>32003.711428571427</v>
      </c>
      <c r="X17" s="624">
        <v>32003.711428571427</v>
      </c>
      <c r="Y17" s="624">
        <v>32003.711428571427</v>
      </c>
      <c r="Z17" s="624">
        <v>32003.711428571427</v>
      </c>
      <c r="AA17" s="624">
        <v>32003.711428571427</v>
      </c>
      <c r="AB17" s="624">
        <v>32003.711428571427</v>
      </c>
      <c r="AC17" s="624">
        <v>32003.711428571427</v>
      </c>
      <c r="AD17" s="624">
        <v>32003.711428571427</v>
      </c>
      <c r="AE17" s="624">
        <v>0</v>
      </c>
      <c r="AF17" s="624">
        <v>0</v>
      </c>
      <c r="AG17" s="624">
        <v>0</v>
      </c>
      <c r="AH17" s="624">
        <v>0</v>
      </c>
      <c r="AI17" s="624">
        <v>0</v>
      </c>
      <c r="AJ17" s="624">
        <v>0</v>
      </c>
      <c r="AK17" s="624">
        <v>0</v>
      </c>
      <c r="AL17" s="624">
        <v>0</v>
      </c>
      <c r="AM17" s="624">
        <v>0</v>
      </c>
      <c r="AN17" s="624">
        <v>0</v>
      </c>
      <c r="AO17" s="624">
        <v>0</v>
      </c>
      <c r="AP17" s="624">
        <v>0</v>
      </c>
      <c r="AQ17" s="624">
        <v>0</v>
      </c>
      <c r="AR17" s="624">
        <v>0</v>
      </c>
      <c r="AS17" s="624">
        <v>0</v>
      </c>
      <c r="AT17" s="624">
        <v>0</v>
      </c>
      <c r="AU17" s="624">
        <v>0</v>
      </c>
      <c r="AV17" s="624">
        <v>0</v>
      </c>
      <c r="AW17" s="613">
        <f t="shared" si="3"/>
        <v>672077.93999999983</v>
      </c>
      <c r="AX17" s="621"/>
      <c r="AY17" s="621"/>
      <c r="AZ17" s="621"/>
    </row>
    <row r="18" spans="1:52" s="280" customFormat="1">
      <c r="A18" s="621"/>
      <c r="B18" s="622" t="s">
        <v>234</v>
      </c>
      <c r="C18" s="622" t="s">
        <v>243</v>
      </c>
      <c r="D18" s="622" t="s">
        <v>244</v>
      </c>
      <c r="E18" s="623"/>
      <c r="F18" s="623"/>
      <c r="G18" s="624">
        <v>2922</v>
      </c>
      <c r="H18" s="625">
        <v>1157078</v>
      </c>
      <c r="I18" s="625">
        <v>1157078.0000000005</v>
      </c>
      <c r="J18" s="624">
        <v>55098.952380952382</v>
      </c>
      <c r="K18" s="624">
        <v>55098.952380952382</v>
      </c>
      <c r="L18" s="624">
        <v>55098.952380952382</v>
      </c>
      <c r="M18" s="624">
        <v>55098.952380952382</v>
      </c>
      <c r="N18" s="624">
        <v>55098.952380952382</v>
      </c>
      <c r="O18" s="624">
        <v>55098.952380952382</v>
      </c>
      <c r="P18" s="624">
        <v>55098.952380952382</v>
      </c>
      <c r="Q18" s="624">
        <v>55098.952380952382</v>
      </c>
      <c r="R18" s="624">
        <v>55098.952380952382</v>
      </c>
      <c r="S18" s="624">
        <v>55098.952380952382</v>
      </c>
      <c r="T18" s="624">
        <v>55098.952380952382</v>
      </c>
      <c r="U18" s="624">
        <v>55098.952380952382</v>
      </c>
      <c r="V18" s="624">
        <v>55098.952380952382</v>
      </c>
      <c r="W18" s="624">
        <v>55098.952380952382</v>
      </c>
      <c r="X18" s="624">
        <v>55098.952380952382</v>
      </c>
      <c r="Y18" s="624">
        <v>55098.952380952382</v>
      </c>
      <c r="Z18" s="624">
        <v>55098.952380952382</v>
      </c>
      <c r="AA18" s="624">
        <v>55098.952380952382</v>
      </c>
      <c r="AB18" s="624">
        <v>55098.952380952382</v>
      </c>
      <c r="AC18" s="624">
        <v>55098.952380952382</v>
      </c>
      <c r="AD18" s="624">
        <v>55098.952380952382</v>
      </c>
      <c r="AE18" s="624">
        <v>0</v>
      </c>
      <c r="AF18" s="624">
        <v>0</v>
      </c>
      <c r="AG18" s="624">
        <v>0</v>
      </c>
      <c r="AH18" s="624">
        <v>0</v>
      </c>
      <c r="AI18" s="624">
        <v>0</v>
      </c>
      <c r="AJ18" s="624">
        <v>0</v>
      </c>
      <c r="AK18" s="624">
        <v>0</v>
      </c>
      <c r="AL18" s="624">
        <v>0</v>
      </c>
      <c r="AM18" s="624">
        <v>0</v>
      </c>
      <c r="AN18" s="624">
        <v>0</v>
      </c>
      <c r="AO18" s="624">
        <v>0</v>
      </c>
      <c r="AP18" s="624">
        <v>0</v>
      </c>
      <c r="AQ18" s="624">
        <v>0</v>
      </c>
      <c r="AR18" s="624">
        <v>0</v>
      </c>
      <c r="AS18" s="624">
        <v>0</v>
      </c>
      <c r="AT18" s="624">
        <v>0</v>
      </c>
      <c r="AU18" s="624">
        <v>0</v>
      </c>
      <c r="AV18" s="624">
        <v>0</v>
      </c>
      <c r="AW18" s="613">
        <f t="shared" si="3"/>
        <v>1157078.0000000005</v>
      </c>
      <c r="AX18" s="621"/>
      <c r="AY18" s="621"/>
      <c r="AZ18" s="621"/>
    </row>
    <row r="19" spans="1:52" s="280" customFormat="1">
      <c r="A19" s="621"/>
      <c r="B19" s="622" t="s">
        <v>234</v>
      </c>
      <c r="C19" s="622" t="s">
        <v>245</v>
      </c>
      <c r="D19" s="622" t="s">
        <v>246</v>
      </c>
      <c r="E19" s="623"/>
      <c r="F19" s="623"/>
      <c r="G19" s="624">
        <v>2922</v>
      </c>
      <c r="H19" s="625">
        <v>114817.99999999999</v>
      </c>
      <c r="I19" s="625">
        <v>114818.00000000006</v>
      </c>
      <c r="J19" s="624">
        <v>5467.5238095238092</v>
      </c>
      <c r="K19" s="624">
        <v>5467.5238095238092</v>
      </c>
      <c r="L19" s="624">
        <v>5467.5238095238092</v>
      </c>
      <c r="M19" s="624">
        <v>5467.5238095238092</v>
      </c>
      <c r="N19" s="624">
        <v>5467.5238095238092</v>
      </c>
      <c r="O19" s="624">
        <v>5467.5238095238092</v>
      </c>
      <c r="P19" s="624">
        <v>5467.5238095238092</v>
      </c>
      <c r="Q19" s="624">
        <v>5467.5238095238092</v>
      </c>
      <c r="R19" s="624">
        <v>5467.5238095238092</v>
      </c>
      <c r="S19" s="624">
        <v>5467.5238095238092</v>
      </c>
      <c r="T19" s="624">
        <v>5467.5238095238092</v>
      </c>
      <c r="U19" s="624">
        <v>5467.5238095238092</v>
      </c>
      <c r="V19" s="624">
        <v>5467.5238095238092</v>
      </c>
      <c r="W19" s="624">
        <v>5467.5238095238092</v>
      </c>
      <c r="X19" s="624">
        <v>5467.5238095238092</v>
      </c>
      <c r="Y19" s="624">
        <v>5467.5238095238092</v>
      </c>
      <c r="Z19" s="624">
        <v>5467.5238095238092</v>
      </c>
      <c r="AA19" s="624">
        <v>5467.5238095238092</v>
      </c>
      <c r="AB19" s="624">
        <v>5467.5238095238092</v>
      </c>
      <c r="AC19" s="624">
        <v>5467.5238095238092</v>
      </c>
      <c r="AD19" s="624">
        <v>5467.5238095238092</v>
      </c>
      <c r="AE19" s="624">
        <v>0</v>
      </c>
      <c r="AF19" s="624">
        <v>0</v>
      </c>
      <c r="AG19" s="624">
        <v>0</v>
      </c>
      <c r="AH19" s="624">
        <v>0</v>
      </c>
      <c r="AI19" s="624">
        <v>0</v>
      </c>
      <c r="AJ19" s="624">
        <v>0</v>
      </c>
      <c r="AK19" s="624">
        <v>0</v>
      </c>
      <c r="AL19" s="624">
        <v>0</v>
      </c>
      <c r="AM19" s="624">
        <v>0</v>
      </c>
      <c r="AN19" s="624">
        <v>0</v>
      </c>
      <c r="AO19" s="624">
        <v>0</v>
      </c>
      <c r="AP19" s="624">
        <v>0</v>
      </c>
      <c r="AQ19" s="624">
        <v>0</v>
      </c>
      <c r="AR19" s="624">
        <v>0</v>
      </c>
      <c r="AS19" s="624">
        <v>0</v>
      </c>
      <c r="AT19" s="624">
        <v>0</v>
      </c>
      <c r="AU19" s="624">
        <v>0</v>
      </c>
      <c r="AV19" s="624">
        <v>0</v>
      </c>
      <c r="AW19" s="613">
        <f t="shared" si="3"/>
        <v>114818.00000000006</v>
      </c>
      <c r="AX19" s="621"/>
      <c r="AY19" s="621"/>
      <c r="AZ19" s="621"/>
    </row>
    <row r="20" spans="1:52" s="280" customFormat="1">
      <c r="A20" s="621"/>
      <c r="B20" s="622" t="s">
        <v>234</v>
      </c>
      <c r="C20" s="622" t="s">
        <v>247</v>
      </c>
      <c r="D20" s="622" t="s">
        <v>248</v>
      </c>
      <c r="E20" s="623"/>
      <c r="F20" s="623"/>
      <c r="G20" s="624">
        <v>2922</v>
      </c>
      <c r="H20" s="625">
        <v>326078.00039999996</v>
      </c>
      <c r="I20" s="625">
        <v>326078.00039999996</v>
      </c>
      <c r="J20" s="624">
        <v>15527.523828571426</v>
      </c>
      <c r="K20" s="624">
        <v>15527.523828571426</v>
      </c>
      <c r="L20" s="624">
        <v>15527.523828571426</v>
      </c>
      <c r="M20" s="624">
        <v>15527.523828571426</v>
      </c>
      <c r="N20" s="624">
        <v>15527.523828571426</v>
      </c>
      <c r="O20" s="624">
        <v>15527.523828571426</v>
      </c>
      <c r="P20" s="624">
        <v>15527.523828571426</v>
      </c>
      <c r="Q20" s="624">
        <v>15527.523828571426</v>
      </c>
      <c r="R20" s="624">
        <v>15527.523828571426</v>
      </c>
      <c r="S20" s="624">
        <v>15527.523828571426</v>
      </c>
      <c r="T20" s="624">
        <v>15527.523828571426</v>
      </c>
      <c r="U20" s="624">
        <v>15527.523828571426</v>
      </c>
      <c r="V20" s="624">
        <v>15527.523828571426</v>
      </c>
      <c r="W20" s="624">
        <v>15527.523828571426</v>
      </c>
      <c r="X20" s="624">
        <v>15527.523828571426</v>
      </c>
      <c r="Y20" s="624">
        <v>15527.523828571426</v>
      </c>
      <c r="Z20" s="624">
        <v>15527.523828571426</v>
      </c>
      <c r="AA20" s="624">
        <v>15527.523828571426</v>
      </c>
      <c r="AB20" s="624">
        <v>15527.523828571426</v>
      </c>
      <c r="AC20" s="624">
        <v>15527.523828571426</v>
      </c>
      <c r="AD20" s="624">
        <v>15527.523828571426</v>
      </c>
      <c r="AE20" s="624">
        <v>0</v>
      </c>
      <c r="AF20" s="624">
        <v>0</v>
      </c>
      <c r="AG20" s="624">
        <v>0</v>
      </c>
      <c r="AH20" s="624">
        <v>0</v>
      </c>
      <c r="AI20" s="624">
        <v>0</v>
      </c>
      <c r="AJ20" s="624">
        <v>0</v>
      </c>
      <c r="AK20" s="624">
        <v>0</v>
      </c>
      <c r="AL20" s="624">
        <v>0</v>
      </c>
      <c r="AM20" s="624">
        <v>0</v>
      </c>
      <c r="AN20" s="624">
        <v>0</v>
      </c>
      <c r="AO20" s="624">
        <v>0</v>
      </c>
      <c r="AP20" s="624">
        <v>0</v>
      </c>
      <c r="AQ20" s="624">
        <v>0</v>
      </c>
      <c r="AR20" s="624">
        <v>0</v>
      </c>
      <c r="AS20" s="624">
        <v>0</v>
      </c>
      <c r="AT20" s="624">
        <v>0</v>
      </c>
      <c r="AU20" s="624">
        <v>0</v>
      </c>
      <c r="AV20" s="624">
        <v>0</v>
      </c>
      <c r="AW20" s="613">
        <f t="shared" si="3"/>
        <v>326078.00039999996</v>
      </c>
      <c r="AX20" s="621"/>
      <c r="AY20" s="621"/>
      <c r="AZ20" s="621"/>
    </row>
    <row r="21" spans="1:52" s="280" customFormat="1">
      <c r="A21" s="621"/>
      <c r="B21" s="622" t="s">
        <v>234</v>
      </c>
      <c r="C21" s="622" t="s">
        <v>249</v>
      </c>
      <c r="D21" s="622" t="s">
        <v>250</v>
      </c>
      <c r="E21" s="623"/>
      <c r="F21" s="623"/>
      <c r="G21" s="624">
        <v>2922</v>
      </c>
      <c r="H21" s="625">
        <v>17078.000800000002</v>
      </c>
      <c r="I21" s="625">
        <v>17078.000800000009</v>
      </c>
      <c r="J21" s="624">
        <v>813.23813333333339</v>
      </c>
      <c r="K21" s="624">
        <v>813.23813333333339</v>
      </c>
      <c r="L21" s="624">
        <v>813.23813333333339</v>
      </c>
      <c r="M21" s="624">
        <v>813.23813333333339</v>
      </c>
      <c r="N21" s="624">
        <v>813.23813333333339</v>
      </c>
      <c r="O21" s="624">
        <v>813.23813333333339</v>
      </c>
      <c r="P21" s="624">
        <v>813.23813333333339</v>
      </c>
      <c r="Q21" s="624">
        <v>813.23813333333339</v>
      </c>
      <c r="R21" s="624">
        <v>813.23813333333339</v>
      </c>
      <c r="S21" s="624">
        <v>813.23813333333339</v>
      </c>
      <c r="T21" s="624">
        <v>813.23813333333339</v>
      </c>
      <c r="U21" s="624">
        <v>813.23813333333339</v>
      </c>
      <c r="V21" s="624">
        <v>813.23813333333339</v>
      </c>
      <c r="W21" s="624">
        <v>813.23813333333339</v>
      </c>
      <c r="X21" s="624">
        <v>813.23813333333339</v>
      </c>
      <c r="Y21" s="624">
        <v>813.23813333333339</v>
      </c>
      <c r="Z21" s="624">
        <v>813.23813333333339</v>
      </c>
      <c r="AA21" s="624">
        <v>813.23813333333339</v>
      </c>
      <c r="AB21" s="624">
        <v>813.23813333333339</v>
      </c>
      <c r="AC21" s="624">
        <v>813.23813333333339</v>
      </c>
      <c r="AD21" s="624">
        <v>813.23813333333339</v>
      </c>
      <c r="AE21" s="624">
        <v>0</v>
      </c>
      <c r="AF21" s="624">
        <v>0</v>
      </c>
      <c r="AG21" s="624">
        <v>0</v>
      </c>
      <c r="AH21" s="624">
        <v>0</v>
      </c>
      <c r="AI21" s="624">
        <v>0</v>
      </c>
      <c r="AJ21" s="624">
        <v>0</v>
      </c>
      <c r="AK21" s="624">
        <v>0</v>
      </c>
      <c r="AL21" s="624">
        <v>0</v>
      </c>
      <c r="AM21" s="624">
        <v>0</v>
      </c>
      <c r="AN21" s="624">
        <v>0</v>
      </c>
      <c r="AO21" s="624">
        <v>0</v>
      </c>
      <c r="AP21" s="624">
        <v>0</v>
      </c>
      <c r="AQ21" s="624">
        <v>0</v>
      </c>
      <c r="AR21" s="624">
        <v>0</v>
      </c>
      <c r="AS21" s="624">
        <v>0</v>
      </c>
      <c r="AT21" s="624">
        <v>0</v>
      </c>
      <c r="AU21" s="624">
        <v>0</v>
      </c>
      <c r="AV21" s="624">
        <v>0</v>
      </c>
      <c r="AW21" s="613">
        <f t="shared" si="3"/>
        <v>17078.000800000009</v>
      </c>
      <c r="AX21" s="621"/>
      <c r="AY21" s="621"/>
      <c r="AZ21" s="621"/>
    </row>
    <row r="22" spans="1:52" s="280" customFormat="1">
      <c r="A22" s="621"/>
      <c r="B22" s="622" t="s">
        <v>234</v>
      </c>
      <c r="C22" s="622" t="s">
        <v>251</v>
      </c>
      <c r="D22" s="622" t="s">
        <v>252</v>
      </c>
      <c r="E22" s="623"/>
      <c r="F22" s="623"/>
      <c r="G22" s="624">
        <v>2922</v>
      </c>
      <c r="H22" s="625">
        <v>915797.99999999988</v>
      </c>
      <c r="I22" s="625">
        <v>915797.99999999965</v>
      </c>
      <c r="J22" s="624">
        <v>43609.428571428565</v>
      </c>
      <c r="K22" s="624">
        <v>43609.428571428565</v>
      </c>
      <c r="L22" s="624">
        <v>43609.428571428565</v>
      </c>
      <c r="M22" s="624">
        <v>43609.428571428565</v>
      </c>
      <c r="N22" s="624">
        <v>43609.428571428565</v>
      </c>
      <c r="O22" s="624">
        <v>43609.428571428565</v>
      </c>
      <c r="P22" s="624">
        <v>43609.428571428565</v>
      </c>
      <c r="Q22" s="624">
        <v>43609.428571428565</v>
      </c>
      <c r="R22" s="624">
        <v>43609.428571428565</v>
      </c>
      <c r="S22" s="624">
        <v>43609.428571428565</v>
      </c>
      <c r="T22" s="624">
        <v>43609.428571428565</v>
      </c>
      <c r="U22" s="624">
        <v>43609.428571428565</v>
      </c>
      <c r="V22" s="624">
        <v>43609.428571428565</v>
      </c>
      <c r="W22" s="624">
        <v>43609.428571428565</v>
      </c>
      <c r="X22" s="624">
        <v>43609.428571428565</v>
      </c>
      <c r="Y22" s="624">
        <v>43609.428571428565</v>
      </c>
      <c r="Z22" s="624">
        <v>43609.428571428565</v>
      </c>
      <c r="AA22" s="624">
        <v>43609.428571428565</v>
      </c>
      <c r="AB22" s="624">
        <v>43609.428571428565</v>
      </c>
      <c r="AC22" s="624">
        <v>43609.428571428565</v>
      </c>
      <c r="AD22" s="624">
        <v>43609.428571428565</v>
      </c>
      <c r="AE22" s="624">
        <v>0</v>
      </c>
      <c r="AF22" s="624">
        <v>0</v>
      </c>
      <c r="AG22" s="624">
        <v>0</v>
      </c>
      <c r="AH22" s="624">
        <v>0</v>
      </c>
      <c r="AI22" s="624">
        <v>0</v>
      </c>
      <c r="AJ22" s="624">
        <v>0</v>
      </c>
      <c r="AK22" s="624">
        <v>0</v>
      </c>
      <c r="AL22" s="624">
        <v>0</v>
      </c>
      <c r="AM22" s="624">
        <v>0</v>
      </c>
      <c r="AN22" s="624">
        <v>0</v>
      </c>
      <c r="AO22" s="624">
        <v>0</v>
      </c>
      <c r="AP22" s="624">
        <v>0</v>
      </c>
      <c r="AQ22" s="624">
        <v>0</v>
      </c>
      <c r="AR22" s="624">
        <v>0</v>
      </c>
      <c r="AS22" s="624">
        <v>0</v>
      </c>
      <c r="AT22" s="624">
        <v>0</v>
      </c>
      <c r="AU22" s="624">
        <v>0</v>
      </c>
      <c r="AV22" s="624">
        <v>0</v>
      </c>
      <c r="AW22" s="613">
        <f t="shared" si="3"/>
        <v>915797.99999999965</v>
      </c>
      <c r="AX22" s="621"/>
      <c r="AY22" s="621"/>
      <c r="AZ22" s="621"/>
    </row>
    <row r="23" spans="1:52" s="280" customFormat="1">
      <c r="A23" s="621"/>
      <c r="B23" s="622" t="s">
        <v>234</v>
      </c>
      <c r="C23" s="622" t="s">
        <v>253</v>
      </c>
      <c r="D23" s="622" t="s">
        <v>254</v>
      </c>
      <c r="E23" s="623"/>
      <c r="F23" s="623"/>
      <c r="G23" s="624">
        <v>2922</v>
      </c>
      <c r="H23" s="625">
        <v>313758</v>
      </c>
      <c r="I23" s="625">
        <v>313757.99999999994</v>
      </c>
      <c r="J23" s="624">
        <v>14940.857142857143</v>
      </c>
      <c r="K23" s="624">
        <v>14940.857142857143</v>
      </c>
      <c r="L23" s="624">
        <v>14940.857142857143</v>
      </c>
      <c r="M23" s="624">
        <v>14940.857142857143</v>
      </c>
      <c r="N23" s="624">
        <v>14940.857142857143</v>
      </c>
      <c r="O23" s="624">
        <v>14940.857142857143</v>
      </c>
      <c r="P23" s="624">
        <v>14940.857142857143</v>
      </c>
      <c r="Q23" s="624">
        <v>14940.857142857143</v>
      </c>
      <c r="R23" s="624">
        <v>14940.857142857143</v>
      </c>
      <c r="S23" s="624">
        <v>14940.857142857143</v>
      </c>
      <c r="T23" s="624">
        <v>14940.857142857143</v>
      </c>
      <c r="U23" s="624">
        <v>14940.857142857143</v>
      </c>
      <c r="V23" s="624">
        <v>14940.857142857143</v>
      </c>
      <c r="W23" s="624">
        <v>14940.857142857143</v>
      </c>
      <c r="X23" s="624">
        <v>14940.857142857143</v>
      </c>
      <c r="Y23" s="624">
        <v>14940.857142857143</v>
      </c>
      <c r="Z23" s="624">
        <v>14940.857142857143</v>
      </c>
      <c r="AA23" s="624">
        <v>14940.857142857143</v>
      </c>
      <c r="AB23" s="624">
        <v>14940.857142857143</v>
      </c>
      <c r="AC23" s="624">
        <v>14940.857142857143</v>
      </c>
      <c r="AD23" s="624">
        <v>14940.857142857143</v>
      </c>
      <c r="AE23" s="624">
        <v>0</v>
      </c>
      <c r="AF23" s="624">
        <v>0</v>
      </c>
      <c r="AG23" s="624">
        <v>0</v>
      </c>
      <c r="AH23" s="624">
        <v>0</v>
      </c>
      <c r="AI23" s="624">
        <v>0</v>
      </c>
      <c r="AJ23" s="624">
        <v>0</v>
      </c>
      <c r="AK23" s="624">
        <v>0</v>
      </c>
      <c r="AL23" s="624">
        <v>0</v>
      </c>
      <c r="AM23" s="624">
        <v>0</v>
      </c>
      <c r="AN23" s="624">
        <v>0</v>
      </c>
      <c r="AO23" s="624">
        <v>0</v>
      </c>
      <c r="AP23" s="624">
        <v>0</v>
      </c>
      <c r="AQ23" s="624">
        <v>0</v>
      </c>
      <c r="AR23" s="624">
        <v>0</v>
      </c>
      <c r="AS23" s="624">
        <v>0</v>
      </c>
      <c r="AT23" s="624">
        <v>0</v>
      </c>
      <c r="AU23" s="624">
        <v>0</v>
      </c>
      <c r="AV23" s="624">
        <v>0</v>
      </c>
      <c r="AW23" s="613">
        <f t="shared" si="3"/>
        <v>313757.99999999994</v>
      </c>
      <c r="AX23" s="621"/>
      <c r="AY23" s="621"/>
      <c r="AZ23" s="621"/>
    </row>
    <row r="24" spans="1:52" s="280" customFormat="1">
      <c r="A24" s="621"/>
      <c r="B24" s="622" t="s">
        <v>234</v>
      </c>
      <c r="C24" s="622" t="s">
        <v>255</v>
      </c>
      <c r="D24" s="622" t="s">
        <v>256</v>
      </c>
      <c r="E24" s="623"/>
      <c r="F24" s="623"/>
      <c r="G24" s="624">
        <v>2922</v>
      </c>
      <c r="H24" s="625">
        <v>106697.99999999999</v>
      </c>
      <c r="I24" s="625">
        <v>106698.00000000001</v>
      </c>
      <c r="J24" s="624">
        <v>5080.8571428571422</v>
      </c>
      <c r="K24" s="624">
        <v>5080.8571428571422</v>
      </c>
      <c r="L24" s="624">
        <v>5080.8571428571422</v>
      </c>
      <c r="M24" s="624">
        <v>5080.8571428571422</v>
      </c>
      <c r="N24" s="624">
        <v>5080.8571428571422</v>
      </c>
      <c r="O24" s="624">
        <v>5080.8571428571422</v>
      </c>
      <c r="P24" s="624">
        <v>5080.8571428571422</v>
      </c>
      <c r="Q24" s="624">
        <v>5080.8571428571422</v>
      </c>
      <c r="R24" s="624">
        <v>5080.8571428571422</v>
      </c>
      <c r="S24" s="624">
        <v>5080.8571428571422</v>
      </c>
      <c r="T24" s="624">
        <v>5080.8571428571422</v>
      </c>
      <c r="U24" s="624">
        <v>5080.8571428571422</v>
      </c>
      <c r="V24" s="624">
        <v>5080.8571428571422</v>
      </c>
      <c r="W24" s="624">
        <v>5080.8571428571422</v>
      </c>
      <c r="X24" s="624">
        <v>5080.8571428571422</v>
      </c>
      <c r="Y24" s="624">
        <v>5080.8571428571422</v>
      </c>
      <c r="Z24" s="624">
        <v>5080.8571428571422</v>
      </c>
      <c r="AA24" s="624">
        <v>5080.8571428571422</v>
      </c>
      <c r="AB24" s="624">
        <v>5080.8571428571422</v>
      </c>
      <c r="AC24" s="624">
        <v>5080.8571428571422</v>
      </c>
      <c r="AD24" s="624">
        <v>5080.8571428571422</v>
      </c>
      <c r="AE24" s="624">
        <v>0</v>
      </c>
      <c r="AF24" s="624">
        <v>0</v>
      </c>
      <c r="AG24" s="624">
        <v>0</v>
      </c>
      <c r="AH24" s="624">
        <v>0</v>
      </c>
      <c r="AI24" s="624">
        <v>0</v>
      </c>
      <c r="AJ24" s="624">
        <v>0</v>
      </c>
      <c r="AK24" s="624">
        <v>0</v>
      </c>
      <c r="AL24" s="624">
        <v>0</v>
      </c>
      <c r="AM24" s="624">
        <v>0</v>
      </c>
      <c r="AN24" s="624">
        <v>0</v>
      </c>
      <c r="AO24" s="624">
        <v>0</v>
      </c>
      <c r="AP24" s="624">
        <v>0</v>
      </c>
      <c r="AQ24" s="624">
        <v>0</v>
      </c>
      <c r="AR24" s="624">
        <v>0</v>
      </c>
      <c r="AS24" s="624">
        <v>0</v>
      </c>
      <c r="AT24" s="624">
        <v>0</v>
      </c>
      <c r="AU24" s="624">
        <v>0</v>
      </c>
      <c r="AV24" s="624">
        <v>0</v>
      </c>
      <c r="AW24" s="613">
        <f t="shared" si="3"/>
        <v>106698.00000000001</v>
      </c>
      <c r="AX24" s="621"/>
      <c r="AY24" s="621"/>
      <c r="AZ24" s="621"/>
    </row>
    <row r="25" spans="1:52" s="280" customFormat="1">
      <c r="A25" s="621"/>
      <c r="B25" s="622" t="s">
        <v>234</v>
      </c>
      <c r="C25" s="622" t="s">
        <v>257</v>
      </c>
      <c r="D25" s="622" t="s">
        <v>258</v>
      </c>
      <c r="E25" s="623"/>
      <c r="F25" s="623"/>
      <c r="G25" s="624">
        <v>2922</v>
      </c>
      <c r="H25" s="625">
        <v>22277.932799999999</v>
      </c>
      <c r="I25" s="625">
        <v>22277.932799999991</v>
      </c>
      <c r="J25" s="624">
        <v>1060.8539428571428</v>
      </c>
      <c r="K25" s="624">
        <v>1060.8539428571428</v>
      </c>
      <c r="L25" s="624">
        <v>1060.8539428571428</v>
      </c>
      <c r="M25" s="624">
        <v>1060.8539428571428</v>
      </c>
      <c r="N25" s="624">
        <v>1060.8539428571428</v>
      </c>
      <c r="O25" s="624">
        <v>1060.8539428571428</v>
      </c>
      <c r="P25" s="624">
        <v>1060.8539428571428</v>
      </c>
      <c r="Q25" s="624">
        <v>1060.8539428571428</v>
      </c>
      <c r="R25" s="624">
        <v>1060.8539428571428</v>
      </c>
      <c r="S25" s="624">
        <v>1060.8539428571428</v>
      </c>
      <c r="T25" s="624">
        <v>1060.8539428571428</v>
      </c>
      <c r="U25" s="624">
        <v>1060.8539428571428</v>
      </c>
      <c r="V25" s="624">
        <v>1060.8539428571428</v>
      </c>
      <c r="W25" s="624">
        <v>1060.8539428571428</v>
      </c>
      <c r="X25" s="624">
        <v>1060.8539428571428</v>
      </c>
      <c r="Y25" s="624">
        <v>1060.8539428571428</v>
      </c>
      <c r="Z25" s="624">
        <v>1060.8539428571428</v>
      </c>
      <c r="AA25" s="624">
        <v>1060.8539428571428</v>
      </c>
      <c r="AB25" s="624">
        <v>1060.8539428571428</v>
      </c>
      <c r="AC25" s="624">
        <v>1060.8539428571428</v>
      </c>
      <c r="AD25" s="624">
        <v>1060.8539428571428</v>
      </c>
      <c r="AE25" s="624">
        <v>0</v>
      </c>
      <c r="AF25" s="624">
        <v>0</v>
      </c>
      <c r="AG25" s="624">
        <v>0</v>
      </c>
      <c r="AH25" s="624">
        <v>0</v>
      </c>
      <c r="AI25" s="624">
        <v>0</v>
      </c>
      <c r="AJ25" s="624">
        <v>0</v>
      </c>
      <c r="AK25" s="624">
        <v>0</v>
      </c>
      <c r="AL25" s="624">
        <v>0</v>
      </c>
      <c r="AM25" s="624">
        <v>0</v>
      </c>
      <c r="AN25" s="624">
        <v>0</v>
      </c>
      <c r="AO25" s="624">
        <v>0</v>
      </c>
      <c r="AP25" s="624">
        <v>0</v>
      </c>
      <c r="AQ25" s="624">
        <v>0</v>
      </c>
      <c r="AR25" s="624">
        <v>0</v>
      </c>
      <c r="AS25" s="624">
        <v>0</v>
      </c>
      <c r="AT25" s="624">
        <v>0</v>
      </c>
      <c r="AU25" s="624">
        <v>0</v>
      </c>
      <c r="AV25" s="624">
        <v>0</v>
      </c>
      <c r="AW25" s="613">
        <f t="shared" si="3"/>
        <v>22277.932799999991</v>
      </c>
      <c r="AX25" s="621"/>
      <c r="AY25" s="621"/>
      <c r="AZ25" s="621"/>
    </row>
    <row r="26" spans="1:52" s="280" customFormat="1">
      <c r="A26" s="621"/>
      <c r="B26" s="622" t="s">
        <v>234</v>
      </c>
      <c r="C26" s="622" t="s">
        <v>259</v>
      </c>
      <c r="D26" s="622" t="s">
        <v>260</v>
      </c>
      <c r="E26" s="623"/>
      <c r="F26" s="623"/>
      <c r="G26" s="624">
        <v>2922</v>
      </c>
      <c r="H26" s="625">
        <v>259577.94959999999</v>
      </c>
      <c r="I26" s="625">
        <v>259577.94959999991</v>
      </c>
      <c r="J26" s="624">
        <v>12360.854742857142</v>
      </c>
      <c r="K26" s="624">
        <v>12360.854742857142</v>
      </c>
      <c r="L26" s="624">
        <v>12360.854742857142</v>
      </c>
      <c r="M26" s="624">
        <v>12360.854742857142</v>
      </c>
      <c r="N26" s="624">
        <v>12360.854742857142</v>
      </c>
      <c r="O26" s="624">
        <v>12360.854742857142</v>
      </c>
      <c r="P26" s="624">
        <v>12360.854742857142</v>
      </c>
      <c r="Q26" s="624">
        <v>12360.854742857142</v>
      </c>
      <c r="R26" s="624">
        <v>12360.854742857142</v>
      </c>
      <c r="S26" s="624">
        <v>12360.854742857142</v>
      </c>
      <c r="T26" s="624">
        <v>12360.854742857142</v>
      </c>
      <c r="U26" s="624">
        <v>12360.854742857142</v>
      </c>
      <c r="V26" s="624">
        <v>12360.854742857142</v>
      </c>
      <c r="W26" s="624">
        <v>12360.854742857142</v>
      </c>
      <c r="X26" s="624">
        <v>12360.854742857142</v>
      </c>
      <c r="Y26" s="624">
        <v>12360.854742857142</v>
      </c>
      <c r="Z26" s="624">
        <v>12360.854742857142</v>
      </c>
      <c r="AA26" s="624">
        <v>12360.854742857142</v>
      </c>
      <c r="AB26" s="624">
        <v>12360.854742857142</v>
      </c>
      <c r="AC26" s="624">
        <v>12360.854742857142</v>
      </c>
      <c r="AD26" s="624">
        <v>12360.854742857142</v>
      </c>
      <c r="AE26" s="624">
        <v>0</v>
      </c>
      <c r="AF26" s="624">
        <v>0</v>
      </c>
      <c r="AG26" s="624">
        <v>0</v>
      </c>
      <c r="AH26" s="624">
        <v>0</v>
      </c>
      <c r="AI26" s="624">
        <v>0</v>
      </c>
      <c r="AJ26" s="624">
        <v>0</v>
      </c>
      <c r="AK26" s="624">
        <v>0</v>
      </c>
      <c r="AL26" s="624">
        <v>0</v>
      </c>
      <c r="AM26" s="624">
        <v>0</v>
      </c>
      <c r="AN26" s="624">
        <v>0</v>
      </c>
      <c r="AO26" s="624">
        <v>0</v>
      </c>
      <c r="AP26" s="624">
        <v>0</v>
      </c>
      <c r="AQ26" s="624">
        <v>0</v>
      </c>
      <c r="AR26" s="624">
        <v>0</v>
      </c>
      <c r="AS26" s="624">
        <v>0</v>
      </c>
      <c r="AT26" s="624">
        <v>0</v>
      </c>
      <c r="AU26" s="624">
        <v>0</v>
      </c>
      <c r="AV26" s="624">
        <v>0</v>
      </c>
      <c r="AW26" s="613">
        <f t="shared" si="3"/>
        <v>259577.94959999991</v>
      </c>
      <c r="AX26" s="621"/>
      <c r="AY26" s="621"/>
      <c r="AZ26" s="621"/>
    </row>
    <row r="27" spans="1:52" s="280" customFormat="1">
      <c r="A27" s="621"/>
      <c r="B27" s="622" t="s">
        <v>234</v>
      </c>
      <c r="C27" s="622" t="s">
        <v>261</v>
      </c>
      <c r="D27" s="622" t="s">
        <v>262</v>
      </c>
      <c r="E27" s="623"/>
      <c r="F27" s="623"/>
      <c r="G27" s="624">
        <v>2922</v>
      </c>
      <c r="H27" s="625">
        <v>4075013.2239999999</v>
      </c>
      <c r="I27" s="625">
        <v>4075013.2239999999</v>
      </c>
      <c r="J27" s="624">
        <v>0</v>
      </c>
      <c r="K27" s="624">
        <v>0</v>
      </c>
      <c r="L27" s="624">
        <v>239706.66023529411</v>
      </c>
      <c r="M27" s="624">
        <v>239706.66023529411</v>
      </c>
      <c r="N27" s="624">
        <v>239706.66023529411</v>
      </c>
      <c r="O27" s="624">
        <v>239706.66023529411</v>
      </c>
      <c r="P27" s="624">
        <v>239706.66023529411</v>
      </c>
      <c r="Q27" s="624">
        <v>239706.66023529411</v>
      </c>
      <c r="R27" s="624">
        <v>239706.66023529411</v>
      </c>
      <c r="S27" s="624">
        <v>239706.66023529411</v>
      </c>
      <c r="T27" s="624">
        <v>239706.66023529411</v>
      </c>
      <c r="U27" s="624">
        <v>239706.66023529411</v>
      </c>
      <c r="V27" s="624">
        <v>239706.66023529411</v>
      </c>
      <c r="W27" s="624">
        <v>239706.66023529411</v>
      </c>
      <c r="X27" s="624">
        <v>239706.66023529411</v>
      </c>
      <c r="Y27" s="624">
        <v>239706.66023529411</v>
      </c>
      <c r="Z27" s="624">
        <v>239706.66023529411</v>
      </c>
      <c r="AA27" s="624">
        <v>239706.66023529411</v>
      </c>
      <c r="AB27" s="624">
        <v>239706.66023529411</v>
      </c>
      <c r="AC27" s="624">
        <v>0</v>
      </c>
      <c r="AD27" s="624">
        <v>0</v>
      </c>
      <c r="AE27" s="624">
        <v>0</v>
      </c>
      <c r="AF27" s="624">
        <v>0</v>
      </c>
      <c r="AG27" s="624">
        <v>0</v>
      </c>
      <c r="AH27" s="624">
        <v>0</v>
      </c>
      <c r="AI27" s="624">
        <v>0</v>
      </c>
      <c r="AJ27" s="624">
        <v>0</v>
      </c>
      <c r="AK27" s="624">
        <v>0</v>
      </c>
      <c r="AL27" s="624">
        <v>0</v>
      </c>
      <c r="AM27" s="624">
        <v>0</v>
      </c>
      <c r="AN27" s="624">
        <v>0</v>
      </c>
      <c r="AO27" s="624">
        <v>0</v>
      </c>
      <c r="AP27" s="624">
        <v>0</v>
      </c>
      <c r="AQ27" s="624">
        <v>0</v>
      </c>
      <c r="AR27" s="624">
        <v>0</v>
      </c>
      <c r="AS27" s="624">
        <v>0</v>
      </c>
      <c r="AT27" s="624">
        <v>0</v>
      </c>
      <c r="AU27" s="624">
        <v>0</v>
      </c>
      <c r="AV27" s="624">
        <v>0</v>
      </c>
      <c r="AW27" s="613">
        <f t="shared" si="3"/>
        <v>4075013.2239999999</v>
      </c>
      <c r="AX27" s="621"/>
      <c r="AY27" s="621"/>
      <c r="AZ27" s="621"/>
    </row>
    <row r="28" spans="1:52" s="280" customFormat="1">
      <c r="A28" s="621"/>
      <c r="B28" s="622" t="s">
        <v>234</v>
      </c>
      <c r="C28" s="622" t="s">
        <v>263</v>
      </c>
      <c r="D28" s="622" t="s">
        <v>264</v>
      </c>
      <c r="E28" s="623"/>
      <c r="F28" s="623"/>
      <c r="G28" s="624">
        <v>2922</v>
      </c>
      <c r="H28" s="625">
        <v>1123203.0419999999</v>
      </c>
      <c r="I28" s="625">
        <v>1123203.0419999999</v>
      </c>
      <c r="J28" s="624">
        <v>0</v>
      </c>
      <c r="K28" s="624">
        <v>0</v>
      </c>
      <c r="L28" s="624">
        <v>80228.788714285707</v>
      </c>
      <c r="M28" s="624">
        <v>80228.788714285707</v>
      </c>
      <c r="N28" s="624">
        <v>80228.788714285707</v>
      </c>
      <c r="O28" s="624">
        <v>80228.788714285707</v>
      </c>
      <c r="P28" s="624">
        <v>80228.788714285707</v>
      </c>
      <c r="Q28" s="624">
        <v>80228.788714285707</v>
      </c>
      <c r="R28" s="624">
        <v>80228.788714285707</v>
      </c>
      <c r="S28" s="624">
        <v>80228.788714285707</v>
      </c>
      <c r="T28" s="624">
        <v>80228.788714285707</v>
      </c>
      <c r="U28" s="624">
        <v>80228.788714285707</v>
      </c>
      <c r="V28" s="624">
        <v>80228.788714285707</v>
      </c>
      <c r="W28" s="624">
        <v>80228.788714285707</v>
      </c>
      <c r="X28" s="624">
        <v>80228.788714285707</v>
      </c>
      <c r="Y28" s="624">
        <v>80228.788714285707</v>
      </c>
      <c r="Z28" s="624">
        <v>0</v>
      </c>
      <c r="AA28" s="624">
        <v>0</v>
      </c>
      <c r="AB28" s="624">
        <v>0</v>
      </c>
      <c r="AC28" s="624">
        <v>0</v>
      </c>
      <c r="AD28" s="624">
        <v>0</v>
      </c>
      <c r="AE28" s="624">
        <v>0</v>
      </c>
      <c r="AF28" s="624">
        <v>0</v>
      </c>
      <c r="AG28" s="624">
        <v>0</v>
      </c>
      <c r="AH28" s="624">
        <v>0</v>
      </c>
      <c r="AI28" s="624">
        <v>0</v>
      </c>
      <c r="AJ28" s="624">
        <v>0</v>
      </c>
      <c r="AK28" s="624">
        <v>0</v>
      </c>
      <c r="AL28" s="624">
        <v>0</v>
      </c>
      <c r="AM28" s="624">
        <v>0</v>
      </c>
      <c r="AN28" s="624">
        <v>0</v>
      </c>
      <c r="AO28" s="624">
        <v>0</v>
      </c>
      <c r="AP28" s="624">
        <v>0</v>
      </c>
      <c r="AQ28" s="624">
        <v>0</v>
      </c>
      <c r="AR28" s="624">
        <v>0</v>
      </c>
      <c r="AS28" s="624">
        <v>0</v>
      </c>
      <c r="AT28" s="624">
        <v>0</v>
      </c>
      <c r="AU28" s="624">
        <v>0</v>
      </c>
      <c r="AV28" s="624">
        <v>0</v>
      </c>
      <c r="AW28" s="613">
        <f t="shared" si="3"/>
        <v>1123203.0419999999</v>
      </c>
      <c r="AX28" s="621"/>
      <c r="AY28" s="621"/>
      <c r="AZ28" s="621"/>
    </row>
    <row r="29" spans="1:52" s="280" customFormat="1">
      <c r="A29" s="621"/>
      <c r="B29" s="622" t="s">
        <v>234</v>
      </c>
      <c r="C29" s="622" t="s">
        <v>265</v>
      </c>
      <c r="D29" s="622" t="s">
        <v>266</v>
      </c>
      <c r="E29" s="623"/>
      <c r="F29" s="623"/>
      <c r="G29" s="624">
        <v>2922</v>
      </c>
      <c r="H29" s="625">
        <v>326332.98</v>
      </c>
      <c r="I29" s="625">
        <v>326332.97999999986</v>
      </c>
      <c r="J29" s="624">
        <v>15539.665714285713</v>
      </c>
      <c r="K29" s="624">
        <v>15539.665714285713</v>
      </c>
      <c r="L29" s="624">
        <v>15539.665714285713</v>
      </c>
      <c r="M29" s="624">
        <v>15539.665714285713</v>
      </c>
      <c r="N29" s="624">
        <v>15539.665714285713</v>
      </c>
      <c r="O29" s="624">
        <v>15539.665714285713</v>
      </c>
      <c r="P29" s="624">
        <v>15539.665714285713</v>
      </c>
      <c r="Q29" s="624">
        <v>15539.665714285713</v>
      </c>
      <c r="R29" s="624">
        <v>15539.665714285713</v>
      </c>
      <c r="S29" s="624">
        <v>15539.665714285713</v>
      </c>
      <c r="T29" s="624">
        <v>15539.665714285713</v>
      </c>
      <c r="U29" s="624">
        <v>15539.665714285713</v>
      </c>
      <c r="V29" s="624">
        <v>15539.665714285713</v>
      </c>
      <c r="W29" s="624">
        <v>15539.665714285713</v>
      </c>
      <c r="X29" s="624">
        <v>15539.665714285713</v>
      </c>
      <c r="Y29" s="624">
        <v>15539.665714285713</v>
      </c>
      <c r="Z29" s="624">
        <v>15539.665714285713</v>
      </c>
      <c r="AA29" s="624">
        <v>15539.665714285713</v>
      </c>
      <c r="AB29" s="624">
        <v>15539.665714285713</v>
      </c>
      <c r="AC29" s="624">
        <v>15539.665714285713</v>
      </c>
      <c r="AD29" s="624">
        <v>15539.665714285713</v>
      </c>
      <c r="AE29" s="624">
        <v>0</v>
      </c>
      <c r="AF29" s="624">
        <v>0</v>
      </c>
      <c r="AG29" s="624">
        <v>0</v>
      </c>
      <c r="AH29" s="624">
        <v>0</v>
      </c>
      <c r="AI29" s="624">
        <v>0</v>
      </c>
      <c r="AJ29" s="624">
        <v>0</v>
      </c>
      <c r="AK29" s="624">
        <v>0</v>
      </c>
      <c r="AL29" s="624">
        <v>0</v>
      </c>
      <c r="AM29" s="624">
        <v>0</v>
      </c>
      <c r="AN29" s="624">
        <v>0</v>
      </c>
      <c r="AO29" s="624">
        <v>0</v>
      </c>
      <c r="AP29" s="624">
        <v>0</v>
      </c>
      <c r="AQ29" s="624">
        <v>0</v>
      </c>
      <c r="AR29" s="624">
        <v>0</v>
      </c>
      <c r="AS29" s="624">
        <v>0</v>
      </c>
      <c r="AT29" s="624">
        <v>0</v>
      </c>
      <c r="AU29" s="624">
        <v>0</v>
      </c>
      <c r="AV29" s="624">
        <v>0</v>
      </c>
      <c r="AW29" s="613">
        <f t="shared" si="3"/>
        <v>326332.97999999986</v>
      </c>
      <c r="AX29" s="621"/>
      <c r="AY29" s="621"/>
      <c r="AZ29" s="621"/>
    </row>
    <row r="30" spans="1:52" s="280" customFormat="1">
      <c r="A30" s="621"/>
      <c r="B30" s="622" t="s">
        <v>234</v>
      </c>
      <c r="C30" s="622" t="s">
        <v>267</v>
      </c>
      <c r="D30" s="622" t="s">
        <v>268</v>
      </c>
      <c r="E30" s="623"/>
      <c r="F30" s="623"/>
      <c r="G30" s="624">
        <v>2922</v>
      </c>
      <c r="H30" s="625">
        <v>392077.99839999998</v>
      </c>
      <c r="I30" s="625">
        <v>392077.9984000001</v>
      </c>
      <c r="J30" s="624">
        <v>0</v>
      </c>
      <c r="K30" s="624">
        <v>0</v>
      </c>
      <c r="L30" s="624">
        <v>0</v>
      </c>
      <c r="M30" s="624">
        <v>0</v>
      </c>
      <c r="N30" s="624">
        <v>23063.411670588233</v>
      </c>
      <c r="O30" s="624">
        <v>23063.411670588233</v>
      </c>
      <c r="P30" s="624">
        <v>23063.411670588233</v>
      </c>
      <c r="Q30" s="624">
        <v>23063.411670588233</v>
      </c>
      <c r="R30" s="624">
        <v>23063.411670588233</v>
      </c>
      <c r="S30" s="624">
        <v>23063.411670588233</v>
      </c>
      <c r="T30" s="624">
        <v>23063.411670588233</v>
      </c>
      <c r="U30" s="624">
        <v>23063.411670588233</v>
      </c>
      <c r="V30" s="624">
        <v>23063.411670588233</v>
      </c>
      <c r="W30" s="624">
        <v>23063.411670588233</v>
      </c>
      <c r="X30" s="624">
        <v>23063.411670588233</v>
      </c>
      <c r="Y30" s="624">
        <v>23063.411670588233</v>
      </c>
      <c r="Z30" s="624">
        <v>23063.411670588233</v>
      </c>
      <c r="AA30" s="624">
        <v>23063.411670588233</v>
      </c>
      <c r="AB30" s="624">
        <v>23063.411670588233</v>
      </c>
      <c r="AC30" s="624">
        <v>23063.411670588233</v>
      </c>
      <c r="AD30" s="624">
        <v>23063.411670588233</v>
      </c>
      <c r="AE30" s="624">
        <v>0</v>
      </c>
      <c r="AF30" s="624">
        <v>0</v>
      </c>
      <c r="AG30" s="624">
        <v>0</v>
      </c>
      <c r="AH30" s="624">
        <v>0</v>
      </c>
      <c r="AI30" s="624">
        <v>0</v>
      </c>
      <c r="AJ30" s="624">
        <v>0</v>
      </c>
      <c r="AK30" s="624">
        <v>0</v>
      </c>
      <c r="AL30" s="624">
        <v>0</v>
      </c>
      <c r="AM30" s="624">
        <v>0</v>
      </c>
      <c r="AN30" s="624">
        <v>0</v>
      </c>
      <c r="AO30" s="624">
        <v>0</v>
      </c>
      <c r="AP30" s="624">
        <v>0</v>
      </c>
      <c r="AQ30" s="624">
        <v>0</v>
      </c>
      <c r="AR30" s="624">
        <v>0</v>
      </c>
      <c r="AS30" s="624">
        <v>0</v>
      </c>
      <c r="AT30" s="624">
        <v>0</v>
      </c>
      <c r="AU30" s="624">
        <v>0</v>
      </c>
      <c r="AV30" s="624">
        <v>0</v>
      </c>
      <c r="AW30" s="613">
        <f t="shared" si="3"/>
        <v>392077.9984000001</v>
      </c>
      <c r="AX30" s="621"/>
      <c r="AY30" s="621"/>
      <c r="AZ30" s="621"/>
    </row>
    <row r="31" spans="1:52" s="280" customFormat="1">
      <c r="A31" s="621"/>
      <c r="B31" s="622" t="s">
        <v>234</v>
      </c>
      <c r="C31" s="622" t="s">
        <v>269</v>
      </c>
      <c r="D31" s="622" t="s">
        <v>270</v>
      </c>
      <c r="E31" s="623"/>
      <c r="F31" s="623"/>
      <c r="G31" s="624">
        <v>2922</v>
      </c>
      <c r="H31" s="625">
        <v>1547078.0039999997</v>
      </c>
      <c r="I31" s="625">
        <v>1547078.0039999997</v>
      </c>
      <c r="J31" s="624">
        <v>0</v>
      </c>
      <c r="K31" s="624">
        <v>0</v>
      </c>
      <c r="L31" s="624">
        <v>0</v>
      </c>
      <c r="M31" s="624">
        <v>0</v>
      </c>
      <c r="N31" s="624">
        <v>91004.58847058822</v>
      </c>
      <c r="O31" s="624">
        <v>91004.58847058822</v>
      </c>
      <c r="P31" s="624">
        <v>91004.58847058822</v>
      </c>
      <c r="Q31" s="624">
        <v>91004.58847058822</v>
      </c>
      <c r="R31" s="624">
        <v>91004.58847058822</v>
      </c>
      <c r="S31" s="624">
        <v>91004.58847058822</v>
      </c>
      <c r="T31" s="624">
        <v>91004.58847058822</v>
      </c>
      <c r="U31" s="624">
        <v>91004.58847058822</v>
      </c>
      <c r="V31" s="624">
        <v>91004.58847058822</v>
      </c>
      <c r="W31" s="624">
        <v>91004.58847058822</v>
      </c>
      <c r="X31" s="624">
        <v>91004.58847058822</v>
      </c>
      <c r="Y31" s="624">
        <v>91004.58847058822</v>
      </c>
      <c r="Z31" s="624">
        <v>91004.58847058822</v>
      </c>
      <c r="AA31" s="624">
        <v>91004.58847058822</v>
      </c>
      <c r="AB31" s="624">
        <v>91004.58847058822</v>
      </c>
      <c r="AC31" s="624">
        <v>91004.58847058822</v>
      </c>
      <c r="AD31" s="624">
        <v>91004.58847058822</v>
      </c>
      <c r="AE31" s="624">
        <v>0</v>
      </c>
      <c r="AF31" s="624">
        <v>0</v>
      </c>
      <c r="AG31" s="624">
        <v>0</v>
      </c>
      <c r="AH31" s="624">
        <v>0</v>
      </c>
      <c r="AI31" s="624">
        <v>0</v>
      </c>
      <c r="AJ31" s="624">
        <v>0</v>
      </c>
      <c r="AK31" s="624">
        <v>0</v>
      </c>
      <c r="AL31" s="624">
        <v>0</v>
      </c>
      <c r="AM31" s="624">
        <v>0</v>
      </c>
      <c r="AN31" s="624">
        <v>0</v>
      </c>
      <c r="AO31" s="624">
        <v>0</v>
      </c>
      <c r="AP31" s="624">
        <v>0</v>
      </c>
      <c r="AQ31" s="624">
        <v>0</v>
      </c>
      <c r="AR31" s="624">
        <v>0</v>
      </c>
      <c r="AS31" s="624">
        <v>0</v>
      </c>
      <c r="AT31" s="624">
        <v>0</v>
      </c>
      <c r="AU31" s="624">
        <v>0</v>
      </c>
      <c r="AV31" s="624">
        <v>0</v>
      </c>
      <c r="AW31" s="613">
        <f t="shared" si="3"/>
        <v>1547078.0039999997</v>
      </c>
      <c r="AX31" s="621"/>
      <c r="AY31" s="621"/>
      <c r="AZ31" s="621"/>
    </row>
    <row r="32" spans="1:52" s="280" customFormat="1">
      <c r="A32" s="621"/>
      <c r="B32" s="622" t="s">
        <v>234</v>
      </c>
      <c r="C32" s="622" t="s">
        <v>271</v>
      </c>
      <c r="D32" s="622" t="s">
        <v>272</v>
      </c>
      <c r="E32" s="623"/>
      <c r="F32" s="623"/>
      <c r="G32" s="624">
        <v>2922</v>
      </c>
      <c r="H32" s="625">
        <v>403078</v>
      </c>
      <c r="I32" s="625">
        <v>403078</v>
      </c>
      <c r="J32" s="624">
        <v>19194.190476190477</v>
      </c>
      <c r="K32" s="624">
        <v>19194.190476190477</v>
      </c>
      <c r="L32" s="624">
        <v>19194.190476190477</v>
      </c>
      <c r="M32" s="624">
        <v>19194.190476190477</v>
      </c>
      <c r="N32" s="624">
        <v>19194.190476190477</v>
      </c>
      <c r="O32" s="624">
        <v>19194.190476190477</v>
      </c>
      <c r="P32" s="624">
        <v>19194.190476190477</v>
      </c>
      <c r="Q32" s="624">
        <v>19194.190476190477</v>
      </c>
      <c r="R32" s="624">
        <v>19194.190476190477</v>
      </c>
      <c r="S32" s="624">
        <v>19194.190476190477</v>
      </c>
      <c r="T32" s="624">
        <v>19194.190476190477</v>
      </c>
      <c r="U32" s="624">
        <v>19194.190476190477</v>
      </c>
      <c r="V32" s="624">
        <v>19194.190476190477</v>
      </c>
      <c r="W32" s="624">
        <v>19194.190476190477</v>
      </c>
      <c r="X32" s="624">
        <v>19194.190476190477</v>
      </c>
      <c r="Y32" s="624">
        <v>19194.190476190477</v>
      </c>
      <c r="Z32" s="624">
        <v>19194.190476190477</v>
      </c>
      <c r="AA32" s="624">
        <v>19194.190476190477</v>
      </c>
      <c r="AB32" s="624">
        <v>19194.190476190477</v>
      </c>
      <c r="AC32" s="624">
        <v>19194.190476190477</v>
      </c>
      <c r="AD32" s="624">
        <v>19194.190476190477</v>
      </c>
      <c r="AE32" s="624">
        <v>0</v>
      </c>
      <c r="AF32" s="624">
        <v>0</v>
      </c>
      <c r="AG32" s="624">
        <v>0</v>
      </c>
      <c r="AH32" s="624">
        <v>0</v>
      </c>
      <c r="AI32" s="624">
        <v>0</v>
      </c>
      <c r="AJ32" s="624">
        <v>0</v>
      </c>
      <c r="AK32" s="624">
        <v>0</v>
      </c>
      <c r="AL32" s="624">
        <v>0</v>
      </c>
      <c r="AM32" s="624">
        <v>0</v>
      </c>
      <c r="AN32" s="624">
        <v>0</v>
      </c>
      <c r="AO32" s="624">
        <v>0</v>
      </c>
      <c r="AP32" s="624">
        <v>0</v>
      </c>
      <c r="AQ32" s="624">
        <v>0</v>
      </c>
      <c r="AR32" s="624">
        <v>0</v>
      </c>
      <c r="AS32" s="624">
        <v>0</v>
      </c>
      <c r="AT32" s="624">
        <v>0</v>
      </c>
      <c r="AU32" s="624">
        <v>0</v>
      </c>
      <c r="AV32" s="624">
        <v>0</v>
      </c>
      <c r="AW32" s="613">
        <f t="shared" si="3"/>
        <v>403078</v>
      </c>
      <c r="AX32" s="621"/>
      <c r="AY32" s="621"/>
      <c r="AZ32" s="621"/>
    </row>
    <row r="33" spans="1:52" s="264" customFormat="1">
      <c r="A33" s="590"/>
      <c r="B33" s="617" t="s">
        <v>231</v>
      </c>
      <c r="C33" s="617" t="s">
        <v>273</v>
      </c>
      <c r="D33" s="617" t="s">
        <v>274</v>
      </c>
      <c r="E33" s="618"/>
      <c r="F33" s="618"/>
      <c r="G33" s="619">
        <v>497757</v>
      </c>
      <c r="H33" s="620">
        <v>13049955.6184</v>
      </c>
      <c r="I33" s="620">
        <v>12552198.618400006</v>
      </c>
      <c r="J33" s="619">
        <v>495613.00511988794</v>
      </c>
      <c r="K33" s="619">
        <v>495613.00511988794</v>
      </c>
      <c r="L33" s="619">
        <v>495613.00511988794</v>
      </c>
      <c r="M33" s="619">
        <v>538593.01553655462</v>
      </c>
      <c r="N33" s="619">
        <v>552073.58150877687</v>
      </c>
      <c r="O33" s="619">
        <v>599946.93567544362</v>
      </c>
      <c r="P33" s="619">
        <v>599946.93567544362</v>
      </c>
      <c r="Q33" s="619">
        <v>626908.06761988811</v>
      </c>
      <c r="R33" s="619">
        <v>626908.06761988811</v>
      </c>
      <c r="S33" s="619">
        <v>626908.06761988811</v>
      </c>
      <c r="T33" s="619">
        <v>626908.06761988811</v>
      </c>
      <c r="U33" s="619">
        <v>626908.06761988811</v>
      </c>
      <c r="V33" s="619">
        <v>626908.06761988811</v>
      </c>
      <c r="W33" s="619">
        <v>626908.06761988811</v>
      </c>
      <c r="X33" s="619">
        <v>626908.06761988811</v>
      </c>
      <c r="Y33" s="619">
        <v>626908.06761988811</v>
      </c>
      <c r="Z33" s="619">
        <v>626908.06761988811</v>
      </c>
      <c r="AA33" s="619">
        <v>541738.05659047631</v>
      </c>
      <c r="AB33" s="619">
        <v>541738.05659047631</v>
      </c>
      <c r="AC33" s="619">
        <v>541738.05659047631</v>
      </c>
      <c r="AD33" s="619">
        <v>541738.05659047631</v>
      </c>
      <c r="AE33" s="619">
        <v>118738.65958333333</v>
      </c>
      <c r="AF33" s="619">
        <v>105258.09361111111</v>
      </c>
      <c r="AG33" s="619">
        <v>57384.739444444444</v>
      </c>
      <c r="AH33" s="619">
        <v>57384.739444444444</v>
      </c>
      <c r="AI33" s="619">
        <v>0</v>
      </c>
      <c r="AJ33" s="619">
        <v>0</v>
      </c>
      <c r="AK33" s="619">
        <v>0</v>
      </c>
      <c r="AL33" s="619">
        <v>0</v>
      </c>
      <c r="AM33" s="619">
        <v>0</v>
      </c>
      <c r="AN33" s="619">
        <v>0</v>
      </c>
      <c r="AO33" s="619">
        <v>0</v>
      </c>
      <c r="AP33" s="619">
        <v>0</v>
      </c>
      <c r="AQ33" s="619">
        <v>0</v>
      </c>
      <c r="AR33" s="619">
        <v>0</v>
      </c>
      <c r="AS33" s="619">
        <v>0</v>
      </c>
      <c r="AT33" s="619">
        <v>0</v>
      </c>
      <c r="AU33" s="619">
        <v>0</v>
      </c>
      <c r="AV33" s="619">
        <v>0</v>
      </c>
      <c r="AW33" s="613">
        <f t="shared" si="3"/>
        <v>12552198.618400006</v>
      </c>
      <c r="AX33" s="590"/>
      <c r="AY33" s="590"/>
      <c r="AZ33" s="590"/>
    </row>
    <row r="34" spans="1:52" s="264" customFormat="1">
      <c r="A34" s="590"/>
      <c r="B34" s="622" t="s">
        <v>234</v>
      </c>
      <c r="C34" s="622" t="str">
        <f>+'[18]WBS-Livo'!C31</f>
        <v>A2.2.1</v>
      </c>
      <c r="D34" s="622" t="str">
        <f>+'[18]WBS-Livo'!D31</f>
        <v>Gerente de construcción PM</v>
      </c>
      <c r="E34" s="623"/>
      <c r="F34" s="623"/>
      <c r="G34" s="624">
        <v>31109.8125</v>
      </c>
      <c r="H34" s="625">
        <v>1740535.4979000003</v>
      </c>
      <c r="I34" s="625">
        <v>1740535.4979000005</v>
      </c>
      <c r="J34" s="624">
        <v>82882.642757142865</v>
      </c>
      <c r="K34" s="624">
        <v>82882.642757142865</v>
      </c>
      <c r="L34" s="624">
        <v>82882.642757142865</v>
      </c>
      <c r="M34" s="624">
        <v>82882.642757142865</v>
      </c>
      <c r="N34" s="624">
        <v>82882.642757142865</v>
      </c>
      <c r="O34" s="624">
        <v>82882.642757142865</v>
      </c>
      <c r="P34" s="624">
        <v>82882.642757142865</v>
      </c>
      <c r="Q34" s="624">
        <v>82882.642757142865</v>
      </c>
      <c r="R34" s="624">
        <v>82882.642757142865</v>
      </c>
      <c r="S34" s="624">
        <v>82882.642757142865</v>
      </c>
      <c r="T34" s="624">
        <v>82882.642757142865</v>
      </c>
      <c r="U34" s="624">
        <v>82882.642757142865</v>
      </c>
      <c r="V34" s="624">
        <v>82882.642757142865</v>
      </c>
      <c r="W34" s="624">
        <v>82882.642757142865</v>
      </c>
      <c r="X34" s="624">
        <v>82882.642757142865</v>
      </c>
      <c r="Y34" s="624">
        <v>82882.642757142865</v>
      </c>
      <c r="Z34" s="624">
        <v>82882.642757142865</v>
      </c>
      <c r="AA34" s="624">
        <v>82882.642757142865</v>
      </c>
      <c r="AB34" s="624">
        <v>82882.642757142865</v>
      </c>
      <c r="AC34" s="624">
        <v>82882.642757142865</v>
      </c>
      <c r="AD34" s="624">
        <v>82882.642757142865</v>
      </c>
      <c r="AE34" s="624">
        <v>0</v>
      </c>
      <c r="AF34" s="624">
        <v>0</v>
      </c>
      <c r="AG34" s="624">
        <v>0</v>
      </c>
      <c r="AH34" s="624">
        <v>0</v>
      </c>
      <c r="AI34" s="624">
        <v>0</v>
      </c>
      <c r="AJ34" s="624">
        <v>0</v>
      </c>
      <c r="AK34" s="624">
        <v>0</v>
      </c>
      <c r="AL34" s="624">
        <v>0</v>
      </c>
      <c r="AM34" s="624">
        <v>0</v>
      </c>
      <c r="AN34" s="624">
        <v>0</v>
      </c>
      <c r="AO34" s="624">
        <v>0</v>
      </c>
      <c r="AP34" s="624">
        <v>0</v>
      </c>
      <c r="AQ34" s="624">
        <v>0</v>
      </c>
      <c r="AR34" s="624">
        <v>0</v>
      </c>
      <c r="AS34" s="624">
        <v>0</v>
      </c>
      <c r="AT34" s="624">
        <v>0</v>
      </c>
      <c r="AU34" s="624">
        <v>0</v>
      </c>
      <c r="AV34" s="624">
        <v>0</v>
      </c>
      <c r="AW34" s="613">
        <f t="shared" si="3"/>
        <v>1740535.4979000005</v>
      </c>
      <c r="AX34" s="590"/>
      <c r="AY34" s="590"/>
      <c r="AZ34" s="590"/>
    </row>
    <row r="35" spans="1:52" s="264" customFormat="1">
      <c r="A35" s="590"/>
      <c r="B35" s="622" t="s">
        <v>234</v>
      </c>
      <c r="C35" s="622" t="str">
        <f>+'[18]WBS-Livo'!C32</f>
        <v>A2.2.2</v>
      </c>
      <c r="D35" s="622" t="str">
        <f>+'[18]WBS-Livo'!D32</f>
        <v>Coordinador de obra civil + acabados</v>
      </c>
      <c r="E35" s="623"/>
      <c r="F35" s="623"/>
      <c r="G35" s="624">
        <v>31109.8125</v>
      </c>
      <c r="H35" s="625">
        <v>1159550.4955</v>
      </c>
      <c r="I35" s="625">
        <v>1159550.4954999997</v>
      </c>
      <c r="J35" s="624">
        <v>55216.690261904761</v>
      </c>
      <c r="K35" s="624">
        <v>55216.690261904761</v>
      </c>
      <c r="L35" s="624">
        <v>55216.690261904761</v>
      </c>
      <c r="M35" s="624">
        <v>55216.690261904761</v>
      </c>
      <c r="N35" s="624">
        <v>55216.690261904761</v>
      </c>
      <c r="O35" s="624">
        <v>55216.690261904761</v>
      </c>
      <c r="P35" s="624">
        <v>55216.690261904761</v>
      </c>
      <c r="Q35" s="624">
        <v>55216.690261904761</v>
      </c>
      <c r="R35" s="624">
        <v>55216.690261904761</v>
      </c>
      <c r="S35" s="624">
        <v>55216.690261904761</v>
      </c>
      <c r="T35" s="624">
        <v>55216.690261904761</v>
      </c>
      <c r="U35" s="624">
        <v>55216.690261904761</v>
      </c>
      <c r="V35" s="624">
        <v>55216.690261904761</v>
      </c>
      <c r="W35" s="624">
        <v>55216.690261904761</v>
      </c>
      <c r="X35" s="624">
        <v>55216.690261904761</v>
      </c>
      <c r="Y35" s="624">
        <v>55216.690261904761</v>
      </c>
      <c r="Z35" s="624">
        <v>55216.690261904761</v>
      </c>
      <c r="AA35" s="624">
        <v>55216.690261904761</v>
      </c>
      <c r="AB35" s="624">
        <v>55216.690261904761</v>
      </c>
      <c r="AC35" s="624">
        <v>55216.690261904761</v>
      </c>
      <c r="AD35" s="624">
        <v>55216.690261904761</v>
      </c>
      <c r="AE35" s="624">
        <v>0</v>
      </c>
      <c r="AF35" s="624">
        <v>0</v>
      </c>
      <c r="AG35" s="624">
        <v>0</v>
      </c>
      <c r="AH35" s="624">
        <v>0</v>
      </c>
      <c r="AI35" s="624">
        <v>0</v>
      </c>
      <c r="AJ35" s="624">
        <v>0</v>
      </c>
      <c r="AK35" s="624">
        <v>0</v>
      </c>
      <c r="AL35" s="624">
        <v>0</v>
      </c>
      <c r="AM35" s="624">
        <v>0</v>
      </c>
      <c r="AN35" s="624">
        <v>0</v>
      </c>
      <c r="AO35" s="624">
        <v>0</v>
      </c>
      <c r="AP35" s="624">
        <v>0</v>
      </c>
      <c r="AQ35" s="624">
        <v>0</v>
      </c>
      <c r="AR35" s="624">
        <v>0</v>
      </c>
      <c r="AS35" s="624">
        <v>0</v>
      </c>
      <c r="AT35" s="624">
        <v>0</v>
      </c>
      <c r="AU35" s="624">
        <v>0</v>
      </c>
      <c r="AV35" s="624">
        <v>0</v>
      </c>
      <c r="AW35" s="613">
        <f t="shared" si="3"/>
        <v>1159550.4954999997</v>
      </c>
      <c r="AX35" s="590"/>
      <c r="AY35" s="590"/>
      <c r="AZ35" s="590"/>
    </row>
    <row r="36" spans="1:52" s="264" customFormat="1">
      <c r="A36" s="590"/>
      <c r="B36" s="622" t="s">
        <v>234</v>
      </c>
      <c r="C36" s="622" t="str">
        <f>+'[18]WBS-Livo'!C33</f>
        <v>A2.2.3</v>
      </c>
      <c r="D36" s="622" t="str">
        <f>+'[18]WBS-Livo'!D33</f>
        <v>Coordinador de instalaciones</v>
      </c>
      <c r="E36" s="623"/>
      <c r="F36" s="623"/>
      <c r="G36" s="624">
        <v>31109.8125</v>
      </c>
      <c r="H36" s="625">
        <v>1004190.1874999999</v>
      </c>
      <c r="I36" s="625">
        <v>1004190.1874999998</v>
      </c>
      <c r="J36" s="624">
        <v>47818.580357142855</v>
      </c>
      <c r="K36" s="624">
        <v>47818.580357142855</v>
      </c>
      <c r="L36" s="624">
        <v>47818.580357142855</v>
      </c>
      <c r="M36" s="624">
        <v>47818.580357142855</v>
      </c>
      <c r="N36" s="624">
        <v>47818.580357142855</v>
      </c>
      <c r="O36" s="624">
        <v>47818.580357142855</v>
      </c>
      <c r="P36" s="624">
        <v>47818.580357142855</v>
      </c>
      <c r="Q36" s="624">
        <v>47818.580357142855</v>
      </c>
      <c r="R36" s="624">
        <v>47818.580357142855</v>
      </c>
      <c r="S36" s="624">
        <v>47818.580357142855</v>
      </c>
      <c r="T36" s="624">
        <v>47818.580357142855</v>
      </c>
      <c r="U36" s="624">
        <v>47818.580357142855</v>
      </c>
      <c r="V36" s="624">
        <v>47818.580357142855</v>
      </c>
      <c r="W36" s="624">
        <v>47818.580357142855</v>
      </c>
      <c r="X36" s="624">
        <v>47818.580357142855</v>
      </c>
      <c r="Y36" s="624">
        <v>47818.580357142855</v>
      </c>
      <c r="Z36" s="624">
        <v>47818.580357142855</v>
      </c>
      <c r="AA36" s="624">
        <v>47818.580357142855</v>
      </c>
      <c r="AB36" s="624">
        <v>47818.580357142855</v>
      </c>
      <c r="AC36" s="624">
        <v>47818.580357142855</v>
      </c>
      <c r="AD36" s="624">
        <v>47818.580357142855</v>
      </c>
      <c r="AE36" s="624">
        <v>0</v>
      </c>
      <c r="AF36" s="624">
        <v>0</v>
      </c>
      <c r="AG36" s="624">
        <v>0</v>
      </c>
      <c r="AH36" s="624">
        <v>0</v>
      </c>
      <c r="AI36" s="624">
        <v>0</v>
      </c>
      <c r="AJ36" s="624">
        <v>0</v>
      </c>
      <c r="AK36" s="624">
        <v>0</v>
      </c>
      <c r="AL36" s="624">
        <v>0</v>
      </c>
      <c r="AM36" s="624">
        <v>0</v>
      </c>
      <c r="AN36" s="624">
        <v>0</v>
      </c>
      <c r="AO36" s="624">
        <v>0</v>
      </c>
      <c r="AP36" s="624">
        <v>0</v>
      </c>
      <c r="AQ36" s="624">
        <v>0</v>
      </c>
      <c r="AR36" s="624">
        <v>0</v>
      </c>
      <c r="AS36" s="624">
        <v>0</v>
      </c>
      <c r="AT36" s="624">
        <v>0</v>
      </c>
      <c r="AU36" s="624">
        <v>0</v>
      </c>
      <c r="AV36" s="624">
        <v>0</v>
      </c>
      <c r="AW36" s="613">
        <f t="shared" si="3"/>
        <v>1004190.1874999998</v>
      </c>
      <c r="AX36" s="590"/>
      <c r="AY36" s="590"/>
      <c r="AZ36" s="590"/>
    </row>
    <row r="37" spans="1:52" s="264" customFormat="1">
      <c r="A37" s="590"/>
      <c r="B37" s="622" t="s">
        <v>234</v>
      </c>
      <c r="C37" s="622" t="str">
        <f>+'[18]WBS-Livo'!C34</f>
        <v>A2.2.4</v>
      </c>
      <c r="D37" s="622" t="str">
        <f>+'[18]WBS-Livo'!D34</f>
        <v>Coordinador de seguridad</v>
      </c>
      <c r="E37" s="623"/>
      <c r="F37" s="623"/>
      <c r="G37" s="624">
        <v>31109.8125</v>
      </c>
      <c r="H37" s="625">
        <v>563970.1875</v>
      </c>
      <c r="I37" s="625">
        <v>563970.18750000023</v>
      </c>
      <c r="J37" s="624">
        <v>26855.723214285714</v>
      </c>
      <c r="K37" s="624">
        <v>26855.723214285714</v>
      </c>
      <c r="L37" s="624">
        <v>26855.723214285714</v>
      </c>
      <c r="M37" s="624">
        <v>26855.723214285714</v>
      </c>
      <c r="N37" s="624">
        <v>26855.723214285714</v>
      </c>
      <c r="O37" s="624">
        <v>26855.723214285714</v>
      </c>
      <c r="P37" s="624">
        <v>26855.723214285714</v>
      </c>
      <c r="Q37" s="624">
        <v>26855.723214285714</v>
      </c>
      <c r="R37" s="624">
        <v>26855.723214285714</v>
      </c>
      <c r="S37" s="624">
        <v>26855.723214285714</v>
      </c>
      <c r="T37" s="624">
        <v>26855.723214285714</v>
      </c>
      <c r="U37" s="624">
        <v>26855.723214285714</v>
      </c>
      <c r="V37" s="624">
        <v>26855.723214285714</v>
      </c>
      <c r="W37" s="624">
        <v>26855.723214285714</v>
      </c>
      <c r="X37" s="624">
        <v>26855.723214285714</v>
      </c>
      <c r="Y37" s="624">
        <v>26855.723214285714</v>
      </c>
      <c r="Z37" s="624">
        <v>26855.723214285714</v>
      </c>
      <c r="AA37" s="624">
        <v>26855.723214285714</v>
      </c>
      <c r="AB37" s="624">
        <v>26855.723214285714</v>
      </c>
      <c r="AC37" s="624">
        <v>26855.723214285714</v>
      </c>
      <c r="AD37" s="624">
        <v>26855.723214285714</v>
      </c>
      <c r="AE37" s="624">
        <v>0</v>
      </c>
      <c r="AF37" s="624">
        <v>0</v>
      </c>
      <c r="AG37" s="624">
        <v>0</v>
      </c>
      <c r="AH37" s="624">
        <v>0</v>
      </c>
      <c r="AI37" s="624">
        <v>0</v>
      </c>
      <c r="AJ37" s="624">
        <v>0</v>
      </c>
      <c r="AK37" s="624">
        <v>0</v>
      </c>
      <c r="AL37" s="624">
        <v>0</v>
      </c>
      <c r="AM37" s="624">
        <v>0</v>
      </c>
      <c r="AN37" s="624">
        <v>0</v>
      </c>
      <c r="AO37" s="624">
        <v>0</v>
      </c>
      <c r="AP37" s="624">
        <v>0</v>
      </c>
      <c r="AQ37" s="624">
        <v>0</v>
      </c>
      <c r="AR37" s="624">
        <v>0</v>
      </c>
      <c r="AS37" s="624">
        <v>0</v>
      </c>
      <c r="AT37" s="624">
        <v>0</v>
      </c>
      <c r="AU37" s="624">
        <v>0</v>
      </c>
      <c r="AV37" s="624">
        <v>0</v>
      </c>
      <c r="AW37" s="613">
        <f t="shared" si="3"/>
        <v>563970.18750000023</v>
      </c>
      <c r="AX37" s="590"/>
      <c r="AY37" s="590"/>
      <c r="AZ37" s="590"/>
    </row>
    <row r="38" spans="1:52" s="264" customFormat="1">
      <c r="A38" s="590"/>
      <c r="B38" s="622" t="s">
        <v>234</v>
      </c>
      <c r="C38" s="622" t="str">
        <f>+'[18]WBS-Livo'!C35</f>
        <v>A2.2.5</v>
      </c>
      <c r="D38" s="622" t="str">
        <f>+'[18]WBS-Livo'!D35</f>
        <v>PM Administrador de proyecto</v>
      </c>
      <c r="E38" s="623"/>
      <c r="F38" s="623"/>
      <c r="G38" s="624">
        <v>31109.8125</v>
      </c>
      <c r="H38" s="625">
        <v>760590.1875</v>
      </c>
      <c r="I38" s="625">
        <v>760590.18749999977</v>
      </c>
      <c r="J38" s="624">
        <v>36218.580357142855</v>
      </c>
      <c r="K38" s="624">
        <v>36218.580357142855</v>
      </c>
      <c r="L38" s="624">
        <v>36218.580357142855</v>
      </c>
      <c r="M38" s="624">
        <v>36218.580357142855</v>
      </c>
      <c r="N38" s="624">
        <v>36218.580357142855</v>
      </c>
      <c r="O38" s="624">
        <v>36218.580357142855</v>
      </c>
      <c r="P38" s="624">
        <v>36218.580357142855</v>
      </c>
      <c r="Q38" s="624">
        <v>36218.580357142855</v>
      </c>
      <c r="R38" s="624">
        <v>36218.580357142855</v>
      </c>
      <c r="S38" s="624">
        <v>36218.580357142855</v>
      </c>
      <c r="T38" s="624">
        <v>36218.580357142855</v>
      </c>
      <c r="U38" s="624">
        <v>36218.580357142855</v>
      </c>
      <c r="V38" s="624">
        <v>36218.580357142855</v>
      </c>
      <c r="W38" s="624">
        <v>36218.580357142855</v>
      </c>
      <c r="X38" s="624">
        <v>36218.580357142855</v>
      </c>
      <c r="Y38" s="624">
        <v>36218.580357142855</v>
      </c>
      <c r="Z38" s="624">
        <v>36218.580357142855</v>
      </c>
      <c r="AA38" s="624">
        <v>36218.580357142855</v>
      </c>
      <c r="AB38" s="624">
        <v>36218.580357142855</v>
      </c>
      <c r="AC38" s="624">
        <v>36218.580357142855</v>
      </c>
      <c r="AD38" s="624">
        <v>36218.580357142855</v>
      </c>
      <c r="AE38" s="624">
        <v>0</v>
      </c>
      <c r="AF38" s="624">
        <v>0</v>
      </c>
      <c r="AG38" s="624">
        <v>0</v>
      </c>
      <c r="AH38" s="624">
        <v>0</v>
      </c>
      <c r="AI38" s="624">
        <v>0</v>
      </c>
      <c r="AJ38" s="624">
        <v>0</v>
      </c>
      <c r="AK38" s="624">
        <v>0</v>
      </c>
      <c r="AL38" s="624">
        <v>0</v>
      </c>
      <c r="AM38" s="624">
        <v>0</v>
      </c>
      <c r="AN38" s="624">
        <v>0</v>
      </c>
      <c r="AO38" s="624">
        <v>0</v>
      </c>
      <c r="AP38" s="624">
        <v>0</v>
      </c>
      <c r="AQ38" s="624">
        <v>0</v>
      </c>
      <c r="AR38" s="624">
        <v>0</v>
      </c>
      <c r="AS38" s="624">
        <v>0</v>
      </c>
      <c r="AT38" s="624">
        <v>0</v>
      </c>
      <c r="AU38" s="624">
        <v>0</v>
      </c>
      <c r="AV38" s="624">
        <v>0</v>
      </c>
      <c r="AW38" s="613">
        <f t="shared" si="3"/>
        <v>760590.18749999977</v>
      </c>
      <c r="AX38" s="590"/>
      <c r="AY38" s="590"/>
      <c r="AZ38" s="590"/>
    </row>
    <row r="39" spans="1:52" s="264" customFormat="1">
      <c r="A39" s="590"/>
      <c r="B39" s="622" t="s">
        <v>234</v>
      </c>
      <c r="C39" s="622" t="str">
        <f>+'[18]WBS-Livo'!C36</f>
        <v>A2.2.6</v>
      </c>
      <c r="D39" s="622" t="str">
        <f>+'[18]WBS-Livo'!D36</f>
        <v>Coordinador de costos y control de obra</v>
      </c>
      <c r="E39" s="623"/>
      <c r="F39" s="623"/>
      <c r="G39" s="624">
        <v>31109.8125</v>
      </c>
      <c r="H39" s="625">
        <v>751890.1875</v>
      </c>
      <c r="I39" s="625">
        <v>751890.18750000023</v>
      </c>
      <c r="J39" s="624">
        <v>35804.294642857145</v>
      </c>
      <c r="K39" s="624">
        <v>35804.294642857145</v>
      </c>
      <c r="L39" s="624">
        <v>35804.294642857145</v>
      </c>
      <c r="M39" s="624">
        <v>35804.294642857145</v>
      </c>
      <c r="N39" s="624">
        <v>35804.294642857145</v>
      </c>
      <c r="O39" s="624">
        <v>35804.294642857145</v>
      </c>
      <c r="P39" s="624">
        <v>35804.294642857145</v>
      </c>
      <c r="Q39" s="624">
        <v>35804.294642857145</v>
      </c>
      <c r="R39" s="624">
        <v>35804.294642857145</v>
      </c>
      <c r="S39" s="624">
        <v>35804.294642857145</v>
      </c>
      <c r="T39" s="624">
        <v>35804.294642857145</v>
      </c>
      <c r="U39" s="624">
        <v>35804.294642857145</v>
      </c>
      <c r="V39" s="624">
        <v>35804.294642857145</v>
      </c>
      <c r="W39" s="624">
        <v>35804.294642857145</v>
      </c>
      <c r="X39" s="624">
        <v>35804.294642857145</v>
      </c>
      <c r="Y39" s="624">
        <v>35804.294642857145</v>
      </c>
      <c r="Z39" s="624">
        <v>35804.294642857145</v>
      </c>
      <c r="AA39" s="624">
        <v>35804.294642857145</v>
      </c>
      <c r="AB39" s="624">
        <v>35804.294642857145</v>
      </c>
      <c r="AC39" s="624">
        <v>35804.294642857145</v>
      </c>
      <c r="AD39" s="624">
        <v>35804.294642857145</v>
      </c>
      <c r="AE39" s="624">
        <v>0</v>
      </c>
      <c r="AF39" s="624">
        <v>0</v>
      </c>
      <c r="AG39" s="624">
        <v>0</v>
      </c>
      <c r="AH39" s="624">
        <v>0</v>
      </c>
      <c r="AI39" s="624">
        <v>0</v>
      </c>
      <c r="AJ39" s="624">
        <v>0</v>
      </c>
      <c r="AK39" s="624">
        <v>0</v>
      </c>
      <c r="AL39" s="624">
        <v>0</v>
      </c>
      <c r="AM39" s="624">
        <v>0</v>
      </c>
      <c r="AN39" s="624">
        <v>0</v>
      </c>
      <c r="AO39" s="624">
        <v>0</v>
      </c>
      <c r="AP39" s="624">
        <v>0</v>
      </c>
      <c r="AQ39" s="624">
        <v>0</v>
      </c>
      <c r="AR39" s="624">
        <v>0</v>
      </c>
      <c r="AS39" s="624">
        <v>0</v>
      </c>
      <c r="AT39" s="624">
        <v>0</v>
      </c>
      <c r="AU39" s="624">
        <v>0</v>
      </c>
      <c r="AV39" s="624">
        <v>0</v>
      </c>
      <c r="AW39" s="613">
        <f t="shared" si="3"/>
        <v>751890.18750000023</v>
      </c>
      <c r="AX39" s="590"/>
      <c r="AY39" s="590"/>
      <c r="AZ39" s="590"/>
    </row>
    <row r="40" spans="1:52" s="264" customFormat="1">
      <c r="A40" s="590"/>
      <c r="B40" s="622" t="s">
        <v>234</v>
      </c>
      <c r="C40" s="622" t="str">
        <f>+'[18]WBS-Livo'!C37</f>
        <v>A2.2.7</v>
      </c>
      <c r="D40" s="622" t="str">
        <f>+'[18]WBS-Livo'!D37</f>
        <v>Coordinador de abastecimientos y subcontratos</v>
      </c>
      <c r="E40" s="623"/>
      <c r="F40" s="623"/>
      <c r="G40" s="624">
        <v>31109.8125</v>
      </c>
      <c r="H40" s="625">
        <v>751890.1875</v>
      </c>
      <c r="I40" s="625">
        <v>751890.18750000023</v>
      </c>
      <c r="J40" s="624">
        <v>35804.294642857145</v>
      </c>
      <c r="K40" s="624">
        <v>35804.294642857145</v>
      </c>
      <c r="L40" s="624">
        <v>35804.294642857145</v>
      </c>
      <c r="M40" s="624">
        <v>35804.294642857145</v>
      </c>
      <c r="N40" s="624">
        <v>35804.294642857145</v>
      </c>
      <c r="O40" s="624">
        <v>35804.294642857145</v>
      </c>
      <c r="P40" s="624">
        <v>35804.294642857145</v>
      </c>
      <c r="Q40" s="624">
        <v>35804.294642857145</v>
      </c>
      <c r="R40" s="624">
        <v>35804.294642857145</v>
      </c>
      <c r="S40" s="624">
        <v>35804.294642857145</v>
      </c>
      <c r="T40" s="624">
        <v>35804.294642857145</v>
      </c>
      <c r="U40" s="624">
        <v>35804.294642857145</v>
      </c>
      <c r="V40" s="624">
        <v>35804.294642857145</v>
      </c>
      <c r="W40" s="624">
        <v>35804.294642857145</v>
      </c>
      <c r="X40" s="624">
        <v>35804.294642857145</v>
      </c>
      <c r="Y40" s="624">
        <v>35804.294642857145</v>
      </c>
      <c r="Z40" s="624">
        <v>35804.294642857145</v>
      </c>
      <c r="AA40" s="624">
        <v>35804.294642857145</v>
      </c>
      <c r="AB40" s="624">
        <v>35804.294642857145</v>
      </c>
      <c r="AC40" s="624">
        <v>35804.294642857145</v>
      </c>
      <c r="AD40" s="624">
        <v>35804.294642857145</v>
      </c>
      <c r="AE40" s="624">
        <v>0</v>
      </c>
      <c r="AF40" s="624">
        <v>0</v>
      </c>
      <c r="AG40" s="624">
        <v>0</v>
      </c>
      <c r="AH40" s="624">
        <v>0</v>
      </c>
      <c r="AI40" s="624">
        <v>0</v>
      </c>
      <c r="AJ40" s="624">
        <v>0</v>
      </c>
      <c r="AK40" s="624">
        <v>0</v>
      </c>
      <c r="AL40" s="624">
        <v>0</v>
      </c>
      <c r="AM40" s="624">
        <v>0</v>
      </c>
      <c r="AN40" s="624">
        <v>0</v>
      </c>
      <c r="AO40" s="624">
        <v>0</v>
      </c>
      <c r="AP40" s="624">
        <v>0</v>
      </c>
      <c r="AQ40" s="624">
        <v>0</v>
      </c>
      <c r="AR40" s="624">
        <v>0</v>
      </c>
      <c r="AS40" s="624">
        <v>0</v>
      </c>
      <c r="AT40" s="624">
        <v>0</v>
      </c>
      <c r="AU40" s="624">
        <v>0</v>
      </c>
      <c r="AV40" s="624">
        <v>0</v>
      </c>
      <c r="AW40" s="613">
        <f t="shared" si="3"/>
        <v>751890.18750000023</v>
      </c>
      <c r="AX40" s="590"/>
      <c r="AY40" s="590"/>
      <c r="AZ40" s="590"/>
    </row>
    <row r="41" spans="1:52" s="264" customFormat="1">
      <c r="A41" s="590"/>
      <c r="B41" s="622" t="s">
        <v>234</v>
      </c>
      <c r="C41" s="622" t="str">
        <f>+'[18]WBS-Livo'!C38</f>
        <v>A2.2.8</v>
      </c>
      <c r="D41" s="622" t="str">
        <f>+'[18]WBS-Livo'!D38</f>
        <v xml:space="preserve">Supervisor Obra Civil </v>
      </c>
      <c r="E41" s="623"/>
      <c r="F41" s="623"/>
      <c r="G41" s="624">
        <v>31109.8125</v>
      </c>
      <c r="H41" s="625">
        <v>773640.1875</v>
      </c>
      <c r="I41" s="625">
        <v>773640.18749999988</v>
      </c>
      <c r="J41" s="624">
        <v>0</v>
      </c>
      <c r="K41" s="624">
        <v>0</v>
      </c>
      <c r="L41" s="624">
        <v>0</v>
      </c>
      <c r="M41" s="624">
        <v>42980.010416666664</v>
      </c>
      <c r="N41" s="624">
        <v>42980.010416666664</v>
      </c>
      <c r="O41" s="624">
        <v>42980.010416666664</v>
      </c>
      <c r="P41" s="624">
        <v>42980.010416666664</v>
      </c>
      <c r="Q41" s="624">
        <v>42980.010416666664</v>
      </c>
      <c r="R41" s="624">
        <v>42980.010416666664</v>
      </c>
      <c r="S41" s="624">
        <v>42980.010416666664</v>
      </c>
      <c r="T41" s="624">
        <v>42980.010416666664</v>
      </c>
      <c r="U41" s="624">
        <v>42980.010416666664</v>
      </c>
      <c r="V41" s="624">
        <v>42980.010416666664</v>
      </c>
      <c r="W41" s="624">
        <v>42980.010416666664</v>
      </c>
      <c r="X41" s="624">
        <v>42980.010416666664</v>
      </c>
      <c r="Y41" s="624">
        <v>42980.010416666664</v>
      </c>
      <c r="Z41" s="624">
        <v>42980.010416666664</v>
      </c>
      <c r="AA41" s="624">
        <v>42980.010416666664</v>
      </c>
      <c r="AB41" s="624">
        <v>42980.010416666664</v>
      </c>
      <c r="AC41" s="624">
        <v>42980.010416666664</v>
      </c>
      <c r="AD41" s="624">
        <v>42980.010416666664</v>
      </c>
      <c r="AE41" s="624">
        <v>0</v>
      </c>
      <c r="AF41" s="624">
        <v>0</v>
      </c>
      <c r="AG41" s="624">
        <v>0</v>
      </c>
      <c r="AH41" s="624">
        <v>0</v>
      </c>
      <c r="AI41" s="624">
        <v>0</v>
      </c>
      <c r="AJ41" s="624">
        <v>0</v>
      </c>
      <c r="AK41" s="624">
        <v>0</v>
      </c>
      <c r="AL41" s="624">
        <v>0</v>
      </c>
      <c r="AM41" s="624">
        <v>0</v>
      </c>
      <c r="AN41" s="624">
        <v>0</v>
      </c>
      <c r="AO41" s="624">
        <v>0</v>
      </c>
      <c r="AP41" s="624">
        <v>0</v>
      </c>
      <c r="AQ41" s="624">
        <v>0</v>
      </c>
      <c r="AR41" s="624">
        <v>0</v>
      </c>
      <c r="AS41" s="624">
        <v>0</v>
      </c>
      <c r="AT41" s="624">
        <v>0</v>
      </c>
      <c r="AU41" s="624">
        <v>0</v>
      </c>
      <c r="AV41" s="624">
        <v>0</v>
      </c>
      <c r="AW41" s="613">
        <f t="shared" si="3"/>
        <v>773640.18749999988</v>
      </c>
      <c r="AX41" s="590"/>
      <c r="AY41" s="590"/>
      <c r="AZ41" s="590"/>
    </row>
    <row r="42" spans="1:52" s="264" customFormat="1">
      <c r="A42" s="590"/>
      <c r="B42" s="622" t="s">
        <v>234</v>
      </c>
      <c r="C42" s="622" t="str">
        <f>+'[18]WBS-Livo'!C39</f>
        <v>A2.2.9</v>
      </c>
      <c r="D42" s="622" t="str">
        <f>+'[18]WBS-Livo'!D39</f>
        <v>Supervisor Acabados Interiores 1</v>
      </c>
      <c r="E42" s="623"/>
      <c r="F42" s="623"/>
      <c r="G42" s="624">
        <v>31109.8125</v>
      </c>
      <c r="H42" s="625">
        <v>242650.1875</v>
      </c>
      <c r="I42" s="625">
        <v>242650.18749999997</v>
      </c>
      <c r="J42" s="624">
        <v>0</v>
      </c>
      <c r="K42" s="624">
        <v>0</v>
      </c>
      <c r="L42" s="624">
        <v>0</v>
      </c>
      <c r="M42" s="624">
        <v>0</v>
      </c>
      <c r="N42" s="624">
        <v>0</v>
      </c>
      <c r="O42" s="624">
        <v>13480.565972222223</v>
      </c>
      <c r="P42" s="624">
        <v>13480.565972222223</v>
      </c>
      <c r="Q42" s="624">
        <v>13480.565972222223</v>
      </c>
      <c r="R42" s="624">
        <v>13480.565972222223</v>
      </c>
      <c r="S42" s="624">
        <v>13480.565972222223</v>
      </c>
      <c r="T42" s="624">
        <v>13480.565972222223</v>
      </c>
      <c r="U42" s="624">
        <v>13480.565972222223</v>
      </c>
      <c r="V42" s="624">
        <v>13480.565972222223</v>
      </c>
      <c r="W42" s="624">
        <v>13480.565972222223</v>
      </c>
      <c r="X42" s="624">
        <v>13480.565972222223</v>
      </c>
      <c r="Y42" s="624">
        <v>13480.565972222223</v>
      </c>
      <c r="Z42" s="624">
        <v>13480.565972222223</v>
      </c>
      <c r="AA42" s="624">
        <v>13480.565972222223</v>
      </c>
      <c r="AB42" s="624">
        <v>13480.565972222223</v>
      </c>
      <c r="AC42" s="624">
        <v>13480.565972222223</v>
      </c>
      <c r="AD42" s="624">
        <v>13480.565972222223</v>
      </c>
      <c r="AE42" s="624">
        <v>13480.565972222223</v>
      </c>
      <c r="AF42" s="624">
        <v>13480.565972222223</v>
      </c>
      <c r="AG42" s="624">
        <v>0</v>
      </c>
      <c r="AH42" s="624">
        <v>0</v>
      </c>
      <c r="AI42" s="624">
        <v>0</v>
      </c>
      <c r="AJ42" s="624">
        <v>0</v>
      </c>
      <c r="AK42" s="624">
        <v>0</v>
      </c>
      <c r="AL42" s="624">
        <v>0</v>
      </c>
      <c r="AM42" s="624">
        <v>0</v>
      </c>
      <c r="AN42" s="624">
        <v>0</v>
      </c>
      <c r="AO42" s="624">
        <v>0</v>
      </c>
      <c r="AP42" s="624">
        <v>0</v>
      </c>
      <c r="AQ42" s="624">
        <v>0</v>
      </c>
      <c r="AR42" s="624">
        <v>0</v>
      </c>
      <c r="AS42" s="624">
        <v>0</v>
      </c>
      <c r="AT42" s="624">
        <v>0</v>
      </c>
      <c r="AU42" s="624">
        <v>0</v>
      </c>
      <c r="AV42" s="624">
        <v>0</v>
      </c>
      <c r="AW42" s="613">
        <f t="shared" si="3"/>
        <v>242650.18749999997</v>
      </c>
      <c r="AX42" s="590"/>
      <c r="AY42" s="590"/>
      <c r="AZ42" s="590"/>
    </row>
    <row r="43" spans="1:52" s="264" customFormat="1">
      <c r="A43" s="590"/>
      <c r="B43" s="622" t="s">
        <v>234</v>
      </c>
      <c r="C43" s="622" t="str">
        <f>+'[18]WBS-Livo'!C40</f>
        <v>A2.2.10</v>
      </c>
      <c r="D43" s="622" t="str">
        <f>+'[18]WBS-Livo'!D40</f>
        <v>Supervisor Acabados Interiores 2</v>
      </c>
      <c r="E43" s="623"/>
      <c r="F43" s="623"/>
      <c r="G43" s="624">
        <v>31109.8125</v>
      </c>
      <c r="H43" s="625">
        <v>242650.1875</v>
      </c>
      <c r="I43" s="625">
        <v>242650.18749999997</v>
      </c>
      <c r="J43" s="624">
        <v>0</v>
      </c>
      <c r="K43" s="624">
        <v>0</v>
      </c>
      <c r="L43" s="624">
        <v>0</v>
      </c>
      <c r="M43" s="624">
        <v>0</v>
      </c>
      <c r="N43" s="624">
        <v>0</v>
      </c>
      <c r="O43" s="624">
        <v>0</v>
      </c>
      <c r="P43" s="624">
        <v>0</v>
      </c>
      <c r="Q43" s="624">
        <v>13480.565972222223</v>
      </c>
      <c r="R43" s="624">
        <v>13480.565972222223</v>
      </c>
      <c r="S43" s="624">
        <v>13480.565972222223</v>
      </c>
      <c r="T43" s="624">
        <v>13480.565972222223</v>
      </c>
      <c r="U43" s="624">
        <v>13480.565972222223</v>
      </c>
      <c r="V43" s="624">
        <v>13480.565972222223</v>
      </c>
      <c r="W43" s="624">
        <v>13480.565972222223</v>
      </c>
      <c r="X43" s="624">
        <v>13480.565972222223</v>
      </c>
      <c r="Y43" s="624">
        <v>13480.565972222223</v>
      </c>
      <c r="Z43" s="624">
        <v>13480.565972222223</v>
      </c>
      <c r="AA43" s="624">
        <v>13480.565972222223</v>
      </c>
      <c r="AB43" s="624">
        <v>13480.565972222223</v>
      </c>
      <c r="AC43" s="624">
        <v>13480.565972222223</v>
      </c>
      <c r="AD43" s="624">
        <v>13480.565972222223</v>
      </c>
      <c r="AE43" s="624">
        <v>13480.565972222223</v>
      </c>
      <c r="AF43" s="624">
        <v>13480.565972222223</v>
      </c>
      <c r="AG43" s="624">
        <v>13480.565972222223</v>
      </c>
      <c r="AH43" s="624">
        <v>13480.565972222223</v>
      </c>
      <c r="AI43" s="624">
        <v>0</v>
      </c>
      <c r="AJ43" s="624">
        <v>0</v>
      </c>
      <c r="AK43" s="624">
        <v>0</v>
      </c>
      <c r="AL43" s="624">
        <v>0</v>
      </c>
      <c r="AM43" s="624">
        <v>0</v>
      </c>
      <c r="AN43" s="624">
        <v>0</v>
      </c>
      <c r="AO43" s="624">
        <v>0</v>
      </c>
      <c r="AP43" s="624">
        <v>0</v>
      </c>
      <c r="AQ43" s="624">
        <v>0</v>
      </c>
      <c r="AR43" s="624">
        <v>0</v>
      </c>
      <c r="AS43" s="624">
        <v>0</v>
      </c>
      <c r="AT43" s="624">
        <v>0</v>
      </c>
      <c r="AU43" s="624">
        <v>0</v>
      </c>
      <c r="AV43" s="624">
        <v>0</v>
      </c>
      <c r="AW43" s="613">
        <f t="shared" si="3"/>
        <v>242650.18749999997</v>
      </c>
      <c r="AX43" s="590"/>
      <c r="AY43" s="590"/>
      <c r="AZ43" s="590"/>
    </row>
    <row r="44" spans="1:52" s="264" customFormat="1">
      <c r="A44" s="590"/>
      <c r="B44" s="622" t="s">
        <v>234</v>
      </c>
      <c r="C44" s="622" t="str">
        <f>+'[18]WBS-Livo'!C41</f>
        <v>A2.2.11</v>
      </c>
      <c r="D44" s="622" t="str">
        <f>+'[18]WBS-Livo'!D41</f>
        <v>Supervisor Instalaciones</v>
      </c>
      <c r="E44" s="623"/>
      <c r="F44" s="623"/>
      <c r="G44" s="624">
        <v>31109.8125</v>
      </c>
      <c r="H44" s="625">
        <v>619070.1875</v>
      </c>
      <c r="I44" s="625">
        <v>619070.18750000012</v>
      </c>
      <c r="J44" s="624">
        <v>0</v>
      </c>
      <c r="K44" s="624">
        <v>0</v>
      </c>
      <c r="L44" s="624">
        <v>0</v>
      </c>
      <c r="M44" s="624">
        <v>0</v>
      </c>
      <c r="N44" s="624">
        <v>0</v>
      </c>
      <c r="O44" s="624">
        <v>34392.788194444445</v>
      </c>
      <c r="P44" s="624">
        <v>34392.788194444445</v>
      </c>
      <c r="Q44" s="624">
        <v>34392.788194444445</v>
      </c>
      <c r="R44" s="624">
        <v>34392.788194444445</v>
      </c>
      <c r="S44" s="624">
        <v>34392.788194444445</v>
      </c>
      <c r="T44" s="624">
        <v>34392.788194444445</v>
      </c>
      <c r="U44" s="624">
        <v>34392.788194444445</v>
      </c>
      <c r="V44" s="624">
        <v>34392.788194444445</v>
      </c>
      <c r="W44" s="624">
        <v>34392.788194444445</v>
      </c>
      <c r="X44" s="624">
        <v>34392.788194444445</v>
      </c>
      <c r="Y44" s="624">
        <v>34392.788194444445</v>
      </c>
      <c r="Z44" s="624">
        <v>34392.788194444445</v>
      </c>
      <c r="AA44" s="624">
        <v>34392.788194444445</v>
      </c>
      <c r="AB44" s="624">
        <v>34392.788194444445</v>
      </c>
      <c r="AC44" s="624">
        <v>34392.788194444445</v>
      </c>
      <c r="AD44" s="624">
        <v>34392.788194444445</v>
      </c>
      <c r="AE44" s="624">
        <v>34392.788194444445</v>
      </c>
      <c r="AF44" s="624">
        <v>34392.788194444445</v>
      </c>
      <c r="AG44" s="624">
        <v>0</v>
      </c>
      <c r="AH44" s="624">
        <v>0</v>
      </c>
      <c r="AI44" s="624">
        <v>0</v>
      </c>
      <c r="AJ44" s="624">
        <v>0</v>
      </c>
      <c r="AK44" s="624">
        <v>0</v>
      </c>
      <c r="AL44" s="624">
        <v>0</v>
      </c>
      <c r="AM44" s="624">
        <v>0</v>
      </c>
      <c r="AN44" s="624">
        <v>0</v>
      </c>
      <c r="AO44" s="624">
        <v>0</v>
      </c>
      <c r="AP44" s="624">
        <v>0</v>
      </c>
      <c r="AQ44" s="624">
        <v>0</v>
      </c>
      <c r="AR44" s="624">
        <v>0</v>
      </c>
      <c r="AS44" s="624">
        <v>0</v>
      </c>
      <c r="AT44" s="624">
        <v>0</v>
      </c>
      <c r="AU44" s="624">
        <v>0</v>
      </c>
      <c r="AV44" s="624">
        <v>0</v>
      </c>
      <c r="AW44" s="613">
        <f t="shared" si="3"/>
        <v>619070.18750000012</v>
      </c>
      <c r="AX44" s="590"/>
      <c r="AY44" s="590"/>
      <c r="AZ44" s="590"/>
    </row>
    <row r="45" spans="1:52" s="264" customFormat="1">
      <c r="A45" s="590"/>
      <c r="B45" s="622" t="s">
        <v>234</v>
      </c>
      <c r="C45" s="622" t="str">
        <f>+'[18]WBS-Livo'!C42</f>
        <v>A2.2.12</v>
      </c>
      <c r="D45" s="622" t="str">
        <f>+'[18]WBS-Livo'!D42</f>
        <v>Supervisor de Calidad 1</v>
      </c>
      <c r="E45" s="623"/>
      <c r="F45" s="623"/>
      <c r="G45" s="624">
        <v>31109.8125</v>
      </c>
      <c r="H45" s="625">
        <v>242650.1875</v>
      </c>
      <c r="I45" s="625">
        <v>242650.18749999997</v>
      </c>
      <c r="J45" s="624">
        <v>0</v>
      </c>
      <c r="K45" s="624">
        <v>0</v>
      </c>
      <c r="L45" s="624">
        <v>0</v>
      </c>
      <c r="M45" s="624">
        <v>0</v>
      </c>
      <c r="N45" s="624">
        <v>13480.565972222223</v>
      </c>
      <c r="O45" s="624">
        <v>13480.565972222223</v>
      </c>
      <c r="P45" s="624">
        <v>13480.565972222223</v>
      </c>
      <c r="Q45" s="624">
        <v>13480.565972222223</v>
      </c>
      <c r="R45" s="624">
        <v>13480.565972222223</v>
      </c>
      <c r="S45" s="624">
        <v>13480.565972222223</v>
      </c>
      <c r="T45" s="624">
        <v>13480.565972222223</v>
      </c>
      <c r="U45" s="624">
        <v>13480.565972222223</v>
      </c>
      <c r="V45" s="624">
        <v>13480.565972222223</v>
      </c>
      <c r="W45" s="624">
        <v>13480.565972222223</v>
      </c>
      <c r="X45" s="624">
        <v>13480.565972222223</v>
      </c>
      <c r="Y45" s="624">
        <v>13480.565972222223</v>
      </c>
      <c r="Z45" s="624">
        <v>13480.565972222223</v>
      </c>
      <c r="AA45" s="624">
        <v>13480.565972222223</v>
      </c>
      <c r="AB45" s="624">
        <v>13480.565972222223</v>
      </c>
      <c r="AC45" s="624">
        <v>13480.565972222223</v>
      </c>
      <c r="AD45" s="624">
        <v>13480.565972222223</v>
      </c>
      <c r="AE45" s="624">
        <v>13480.565972222223</v>
      </c>
      <c r="AF45" s="624">
        <v>0</v>
      </c>
      <c r="AG45" s="624">
        <v>0</v>
      </c>
      <c r="AH45" s="624">
        <v>0</v>
      </c>
      <c r="AI45" s="624">
        <v>0</v>
      </c>
      <c r="AJ45" s="624">
        <v>0</v>
      </c>
      <c r="AK45" s="624">
        <v>0</v>
      </c>
      <c r="AL45" s="624">
        <v>0</v>
      </c>
      <c r="AM45" s="624">
        <v>0</v>
      </c>
      <c r="AN45" s="624">
        <v>0</v>
      </c>
      <c r="AO45" s="624">
        <v>0</v>
      </c>
      <c r="AP45" s="624">
        <v>0</v>
      </c>
      <c r="AQ45" s="624">
        <v>0</v>
      </c>
      <c r="AR45" s="624">
        <v>0</v>
      </c>
      <c r="AS45" s="624">
        <v>0</v>
      </c>
      <c r="AT45" s="624">
        <v>0</v>
      </c>
      <c r="AU45" s="624">
        <v>0</v>
      </c>
      <c r="AV45" s="624">
        <v>0</v>
      </c>
      <c r="AW45" s="613">
        <f t="shared" si="3"/>
        <v>242650.18749999997</v>
      </c>
      <c r="AX45" s="590"/>
      <c r="AY45" s="590"/>
      <c r="AZ45" s="590"/>
    </row>
    <row r="46" spans="1:52" s="264" customFormat="1">
      <c r="A46" s="590"/>
      <c r="B46" s="622" t="s">
        <v>234</v>
      </c>
      <c r="C46" s="622" t="str">
        <f>+'[18]WBS-Livo'!C43</f>
        <v>A2.2.13</v>
      </c>
      <c r="D46" s="622" t="str">
        <f>+'[18]WBS-Livo'!D43</f>
        <v>Supervisor de Calidad 2</v>
      </c>
      <c r="E46" s="623"/>
      <c r="F46" s="623"/>
      <c r="G46" s="624">
        <v>31109.8125</v>
      </c>
      <c r="H46" s="625">
        <v>242650.1875</v>
      </c>
      <c r="I46" s="625">
        <v>242650.18749999997</v>
      </c>
      <c r="J46" s="624">
        <v>0</v>
      </c>
      <c r="K46" s="624">
        <v>0</v>
      </c>
      <c r="L46" s="624">
        <v>0</v>
      </c>
      <c r="M46" s="624">
        <v>0</v>
      </c>
      <c r="N46" s="624">
        <v>0</v>
      </c>
      <c r="O46" s="624">
        <v>0</v>
      </c>
      <c r="P46" s="624">
        <v>0</v>
      </c>
      <c r="Q46" s="624">
        <v>13480.565972222223</v>
      </c>
      <c r="R46" s="624">
        <v>13480.565972222223</v>
      </c>
      <c r="S46" s="624">
        <v>13480.565972222223</v>
      </c>
      <c r="T46" s="624">
        <v>13480.565972222223</v>
      </c>
      <c r="U46" s="624">
        <v>13480.565972222223</v>
      </c>
      <c r="V46" s="624">
        <v>13480.565972222223</v>
      </c>
      <c r="W46" s="624">
        <v>13480.565972222223</v>
      </c>
      <c r="X46" s="624">
        <v>13480.565972222223</v>
      </c>
      <c r="Y46" s="624">
        <v>13480.565972222223</v>
      </c>
      <c r="Z46" s="624">
        <v>13480.565972222223</v>
      </c>
      <c r="AA46" s="624">
        <v>13480.565972222223</v>
      </c>
      <c r="AB46" s="624">
        <v>13480.565972222223</v>
      </c>
      <c r="AC46" s="624">
        <v>13480.565972222223</v>
      </c>
      <c r="AD46" s="624">
        <v>13480.565972222223</v>
      </c>
      <c r="AE46" s="624">
        <v>13480.565972222223</v>
      </c>
      <c r="AF46" s="624">
        <v>13480.565972222223</v>
      </c>
      <c r="AG46" s="624">
        <v>13480.565972222223</v>
      </c>
      <c r="AH46" s="624">
        <v>13480.565972222223</v>
      </c>
      <c r="AI46" s="624">
        <v>0</v>
      </c>
      <c r="AJ46" s="624">
        <v>0</v>
      </c>
      <c r="AK46" s="624">
        <v>0</v>
      </c>
      <c r="AL46" s="624">
        <v>0</v>
      </c>
      <c r="AM46" s="624">
        <v>0</v>
      </c>
      <c r="AN46" s="624">
        <v>0</v>
      </c>
      <c r="AO46" s="624">
        <v>0</v>
      </c>
      <c r="AP46" s="624">
        <v>0</v>
      </c>
      <c r="AQ46" s="624">
        <v>0</v>
      </c>
      <c r="AR46" s="624">
        <v>0</v>
      </c>
      <c r="AS46" s="624">
        <v>0</v>
      </c>
      <c r="AT46" s="624">
        <v>0</v>
      </c>
      <c r="AU46" s="624">
        <v>0</v>
      </c>
      <c r="AV46" s="624">
        <v>0</v>
      </c>
      <c r="AW46" s="613">
        <f t="shared" si="3"/>
        <v>242650.18749999997</v>
      </c>
      <c r="AX46" s="590"/>
      <c r="AY46" s="590"/>
      <c r="AZ46" s="590"/>
    </row>
    <row r="47" spans="1:52" s="264" customFormat="1">
      <c r="A47" s="590"/>
      <c r="B47" s="622" t="s">
        <v>234</v>
      </c>
      <c r="C47" s="622" t="str">
        <f>+'[18]WBS-Livo'!C44</f>
        <v>A2.2.14</v>
      </c>
      <c r="D47" s="622" t="str">
        <f>+'[18]WBS-Livo'!D44</f>
        <v>Gerente de Administración Financiera</v>
      </c>
      <c r="E47" s="623"/>
      <c r="F47" s="623"/>
      <c r="G47" s="624">
        <v>31109.8125</v>
      </c>
      <c r="H47" s="625">
        <v>1247790.1875</v>
      </c>
      <c r="I47" s="625">
        <v>1247790.1875000002</v>
      </c>
      <c r="J47" s="624">
        <v>59418.580357142855</v>
      </c>
      <c r="K47" s="624">
        <v>59418.580357142855</v>
      </c>
      <c r="L47" s="624">
        <v>59418.580357142855</v>
      </c>
      <c r="M47" s="624">
        <v>59418.580357142855</v>
      </c>
      <c r="N47" s="624">
        <v>59418.580357142855</v>
      </c>
      <c r="O47" s="624">
        <v>59418.580357142855</v>
      </c>
      <c r="P47" s="624">
        <v>59418.580357142855</v>
      </c>
      <c r="Q47" s="624">
        <v>59418.580357142855</v>
      </c>
      <c r="R47" s="624">
        <v>59418.580357142855</v>
      </c>
      <c r="S47" s="624">
        <v>59418.580357142855</v>
      </c>
      <c r="T47" s="624">
        <v>59418.580357142855</v>
      </c>
      <c r="U47" s="624">
        <v>59418.580357142855</v>
      </c>
      <c r="V47" s="624">
        <v>59418.580357142855</v>
      </c>
      <c r="W47" s="624">
        <v>59418.580357142855</v>
      </c>
      <c r="X47" s="624">
        <v>59418.580357142855</v>
      </c>
      <c r="Y47" s="624">
        <v>59418.580357142855</v>
      </c>
      <c r="Z47" s="624">
        <v>59418.580357142855</v>
      </c>
      <c r="AA47" s="624">
        <v>59418.580357142855</v>
      </c>
      <c r="AB47" s="624">
        <v>59418.580357142855</v>
      </c>
      <c r="AC47" s="624">
        <v>59418.580357142855</v>
      </c>
      <c r="AD47" s="624">
        <v>59418.580357142855</v>
      </c>
      <c r="AE47" s="624">
        <v>0</v>
      </c>
      <c r="AF47" s="624">
        <v>0</v>
      </c>
      <c r="AG47" s="624">
        <v>0</v>
      </c>
      <c r="AH47" s="624">
        <v>0</v>
      </c>
      <c r="AI47" s="624">
        <v>0</v>
      </c>
      <c r="AJ47" s="624">
        <v>0</v>
      </c>
      <c r="AK47" s="624">
        <v>0</v>
      </c>
      <c r="AL47" s="624">
        <v>0</v>
      </c>
      <c r="AM47" s="624">
        <v>0</v>
      </c>
      <c r="AN47" s="624">
        <v>0</v>
      </c>
      <c r="AO47" s="624">
        <v>0</v>
      </c>
      <c r="AP47" s="624">
        <v>0</v>
      </c>
      <c r="AQ47" s="624">
        <v>0</v>
      </c>
      <c r="AR47" s="624">
        <v>0</v>
      </c>
      <c r="AS47" s="624">
        <v>0</v>
      </c>
      <c r="AT47" s="624">
        <v>0</v>
      </c>
      <c r="AU47" s="624">
        <v>0</v>
      </c>
      <c r="AV47" s="624">
        <v>0</v>
      </c>
      <c r="AW47" s="613">
        <f t="shared" si="3"/>
        <v>1247790.1875000002</v>
      </c>
      <c r="AX47" s="590"/>
      <c r="AY47" s="590"/>
      <c r="AZ47" s="590"/>
    </row>
    <row r="48" spans="1:52" s="264" customFormat="1">
      <c r="A48" s="590"/>
      <c r="B48" s="622" t="s">
        <v>234</v>
      </c>
      <c r="C48" s="622" t="str">
        <f>+'[18]WBS-Livo'!C45</f>
        <v>A2.2.15</v>
      </c>
      <c r="D48" s="622" t="str">
        <f>+'[18]WBS-Livo'!D45</f>
        <v>BIM</v>
      </c>
      <c r="E48" s="623"/>
      <c r="F48" s="623"/>
      <c r="G48" s="624">
        <v>31109.8125</v>
      </c>
      <c r="H48" s="625">
        <v>1447890.1875</v>
      </c>
      <c r="I48" s="625">
        <v>1447890.1875000002</v>
      </c>
      <c r="J48" s="624">
        <v>85170.011029411762</v>
      </c>
      <c r="K48" s="624">
        <v>85170.011029411762</v>
      </c>
      <c r="L48" s="624">
        <v>85170.011029411762</v>
      </c>
      <c r="M48" s="624">
        <v>85170.011029411762</v>
      </c>
      <c r="N48" s="624">
        <v>85170.011029411762</v>
      </c>
      <c r="O48" s="624">
        <v>85170.011029411762</v>
      </c>
      <c r="P48" s="624">
        <v>85170.011029411762</v>
      </c>
      <c r="Q48" s="624">
        <v>85170.011029411762</v>
      </c>
      <c r="R48" s="624">
        <v>85170.011029411762</v>
      </c>
      <c r="S48" s="624">
        <v>85170.011029411762</v>
      </c>
      <c r="T48" s="624">
        <v>85170.011029411762</v>
      </c>
      <c r="U48" s="624">
        <v>85170.011029411762</v>
      </c>
      <c r="V48" s="624">
        <v>85170.011029411762</v>
      </c>
      <c r="W48" s="624">
        <v>85170.011029411762</v>
      </c>
      <c r="X48" s="624">
        <v>85170.011029411762</v>
      </c>
      <c r="Y48" s="624">
        <v>85170.011029411762</v>
      </c>
      <c r="Z48" s="624">
        <v>85170.011029411762</v>
      </c>
      <c r="AA48" s="624">
        <v>0</v>
      </c>
      <c r="AB48" s="624">
        <v>0</v>
      </c>
      <c r="AC48" s="624">
        <v>0</v>
      </c>
      <c r="AD48" s="624">
        <v>0</v>
      </c>
      <c r="AE48" s="624">
        <v>0</v>
      </c>
      <c r="AF48" s="624">
        <v>0</v>
      </c>
      <c r="AG48" s="624">
        <v>0</v>
      </c>
      <c r="AH48" s="624">
        <v>0</v>
      </c>
      <c r="AI48" s="624">
        <v>0</v>
      </c>
      <c r="AJ48" s="624">
        <v>0</v>
      </c>
      <c r="AK48" s="624">
        <v>0</v>
      </c>
      <c r="AL48" s="624">
        <v>0</v>
      </c>
      <c r="AM48" s="624">
        <v>0</v>
      </c>
      <c r="AN48" s="624">
        <v>0</v>
      </c>
      <c r="AO48" s="624">
        <v>0</v>
      </c>
      <c r="AP48" s="624">
        <v>0</v>
      </c>
      <c r="AQ48" s="624">
        <v>0</v>
      </c>
      <c r="AR48" s="624">
        <v>0</v>
      </c>
      <c r="AS48" s="624">
        <v>0</v>
      </c>
      <c r="AT48" s="624">
        <v>0</v>
      </c>
      <c r="AU48" s="624">
        <v>0</v>
      </c>
      <c r="AV48" s="624">
        <v>0</v>
      </c>
      <c r="AW48" s="613">
        <f t="shared" si="3"/>
        <v>1447890.1875000002</v>
      </c>
      <c r="AX48" s="590"/>
      <c r="AY48" s="590"/>
      <c r="AZ48" s="590"/>
    </row>
    <row r="49" spans="1:52" s="264" customFormat="1">
      <c r="A49" s="590"/>
      <c r="B49" s="622" t="s">
        <v>234</v>
      </c>
      <c r="C49" s="622" t="str">
        <f>+'[18]WBS-Livo'!C46</f>
        <v>A2.2.16</v>
      </c>
      <c r="D49" s="622" t="str">
        <f>+'[18]WBS-Livo'!D46</f>
        <v>Supervisor de Ventas</v>
      </c>
      <c r="E49" s="623"/>
      <c r="F49" s="623"/>
      <c r="G49" s="624">
        <v>31109.8125</v>
      </c>
      <c r="H49" s="625">
        <v>760590.1875</v>
      </c>
      <c r="I49" s="625">
        <v>760590.18750000012</v>
      </c>
      <c r="J49" s="624">
        <v>30423.607499999998</v>
      </c>
      <c r="K49" s="624">
        <v>30423.607499999998</v>
      </c>
      <c r="L49" s="624">
        <v>30423.607499999998</v>
      </c>
      <c r="M49" s="624">
        <v>30423.607499999998</v>
      </c>
      <c r="N49" s="624">
        <v>30423.607499999998</v>
      </c>
      <c r="O49" s="624">
        <v>30423.607499999998</v>
      </c>
      <c r="P49" s="624">
        <v>30423.607499999998</v>
      </c>
      <c r="Q49" s="624">
        <v>30423.607499999998</v>
      </c>
      <c r="R49" s="624">
        <v>30423.607499999998</v>
      </c>
      <c r="S49" s="624">
        <v>30423.607499999998</v>
      </c>
      <c r="T49" s="624">
        <v>30423.607499999998</v>
      </c>
      <c r="U49" s="624">
        <v>30423.607499999998</v>
      </c>
      <c r="V49" s="624">
        <v>30423.607499999998</v>
      </c>
      <c r="W49" s="624">
        <v>30423.607499999998</v>
      </c>
      <c r="X49" s="624">
        <v>30423.607499999998</v>
      </c>
      <c r="Y49" s="624">
        <v>30423.607499999998</v>
      </c>
      <c r="Z49" s="624">
        <v>30423.607499999998</v>
      </c>
      <c r="AA49" s="624">
        <v>30423.607499999998</v>
      </c>
      <c r="AB49" s="624">
        <v>30423.607499999998</v>
      </c>
      <c r="AC49" s="624">
        <v>30423.607499999998</v>
      </c>
      <c r="AD49" s="624">
        <v>30423.607499999998</v>
      </c>
      <c r="AE49" s="624">
        <v>30423.607499999998</v>
      </c>
      <c r="AF49" s="624">
        <v>30423.607499999998</v>
      </c>
      <c r="AG49" s="624">
        <v>30423.607499999998</v>
      </c>
      <c r="AH49" s="624">
        <v>30423.607499999998</v>
      </c>
      <c r="AI49" s="624">
        <v>0</v>
      </c>
      <c r="AJ49" s="624">
        <v>0</v>
      </c>
      <c r="AK49" s="624">
        <v>0</v>
      </c>
      <c r="AL49" s="624">
        <v>0</v>
      </c>
      <c r="AM49" s="624">
        <v>0</v>
      </c>
      <c r="AN49" s="624">
        <v>0</v>
      </c>
      <c r="AO49" s="624">
        <v>0</v>
      </c>
      <c r="AP49" s="624">
        <v>0</v>
      </c>
      <c r="AQ49" s="624">
        <v>0</v>
      </c>
      <c r="AR49" s="624">
        <v>0</v>
      </c>
      <c r="AS49" s="624">
        <v>0</v>
      </c>
      <c r="AT49" s="624">
        <v>0</v>
      </c>
      <c r="AU49" s="624">
        <v>0</v>
      </c>
      <c r="AV49" s="624">
        <v>0</v>
      </c>
      <c r="AW49" s="613">
        <f t="shared" si="3"/>
        <v>760590.18750000012</v>
      </c>
      <c r="AX49" s="590"/>
      <c r="AY49" s="590"/>
      <c r="AZ49" s="590"/>
    </row>
    <row r="50" spans="1:52" s="264" customFormat="1">
      <c r="A50" s="590"/>
      <c r="B50" s="617" t="s">
        <v>231</v>
      </c>
      <c r="C50" s="617" t="s">
        <v>275</v>
      </c>
      <c r="D50" s="617" t="s">
        <v>230</v>
      </c>
      <c r="E50" s="618"/>
      <c r="F50" s="618"/>
      <c r="G50" s="619">
        <v>2500000</v>
      </c>
      <c r="H50" s="619">
        <f>+H51+H64+H73+H138+H350+H417+H484+H803+H870+H937+H1004+H1071+H1138+H1197+H1264+H1331+H1398+H1403</f>
        <v>252327295.6501078</v>
      </c>
      <c r="I50" s="620">
        <f>SUM(J50:AV50)</f>
        <v>249827295.6501078</v>
      </c>
      <c r="J50" s="619">
        <f>+J51+J64+J73+J138+J350+J417+J484+J803+J870+J937+J1004+J1071+J1138+J1197+J1264+J1331+J1398+J1403</f>
        <v>1556736.0137056476</v>
      </c>
      <c r="K50" s="619">
        <f t="shared" ref="K50:AV50" si="4">+K51+K64+K73+K138+K350+K417+K484+K803+K870+K937+K1004+K1071+K1138+K1197+K1264+K1331+K1398+K1403</f>
        <v>16045163.674095223</v>
      </c>
      <c r="L50" s="619">
        <f t="shared" si="4"/>
        <v>6322697.6737035532</v>
      </c>
      <c r="M50" s="619">
        <f t="shared" si="4"/>
        <v>11720920.141308544</v>
      </c>
      <c r="N50" s="619">
        <f t="shared" si="4"/>
        <v>12214707.355924672</v>
      </c>
      <c r="O50" s="619">
        <f t="shared" si="4"/>
        <v>21428448.507786382</v>
      </c>
      <c r="P50" s="619">
        <f t="shared" si="4"/>
        <v>14253623.812688123</v>
      </c>
      <c r="Q50" s="619">
        <f t="shared" si="4"/>
        <v>14852044.369676745</v>
      </c>
      <c r="R50" s="619">
        <f t="shared" si="4"/>
        <v>15563028.337177556</v>
      </c>
      <c r="S50" s="619">
        <f t="shared" si="4"/>
        <v>13763700.899628431</v>
      </c>
      <c r="T50" s="619">
        <f t="shared" si="4"/>
        <v>12982453.875564327</v>
      </c>
      <c r="U50" s="619">
        <f t="shared" si="4"/>
        <v>16036252.216873113</v>
      </c>
      <c r="V50" s="619">
        <f t="shared" si="4"/>
        <v>9255519.3289823458</v>
      </c>
      <c r="W50" s="619">
        <f t="shared" si="4"/>
        <v>13474671.090062642</v>
      </c>
      <c r="X50" s="619">
        <f t="shared" si="4"/>
        <v>10396137.39899452</v>
      </c>
      <c r="Y50" s="619">
        <f t="shared" si="4"/>
        <v>10488198.080452077</v>
      </c>
      <c r="Z50" s="619">
        <f t="shared" si="4"/>
        <v>12859449.939036883</v>
      </c>
      <c r="AA50" s="619">
        <f t="shared" si="4"/>
        <v>7926687.1215381818</v>
      </c>
      <c r="AB50" s="619">
        <f t="shared" si="4"/>
        <v>6624489.1627897089</v>
      </c>
      <c r="AC50" s="619">
        <f t="shared" si="4"/>
        <v>4832776.6038337089</v>
      </c>
      <c r="AD50" s="619">
        <f t="shared" si="4"/>
        <v>3009762.6897172984</v>
      </c>
      <c r="AE50" s="619">
        <f t="shared" si="4"/>
        <v>1944055.997044404</v>
      </c>
      <c r="AF50" s="619">
        <f t="shared" si="4"/>
        <v>5934754.009664204</v>
      </c>
      <c r="AG50" s="619">
        <f t="shared" si="4"/>
        <v>914198.25677369256</v>
      </c>
      <c r="AH50" s="619">
        <f t="shared" si="4"/>
        <v>3086098.5114356331</v>
      </c>
      <c r="AI50" s="619">
        <f>+AI51+AI64+AI73+AI138+AI350+AI417+AI484+AI803+AI870+AI937+AI1004+AI1071+AI1138+AI1197+AI1264+AI1331+AI1398+AI1403</f>
        <v>2340720.581650204</v>
      </c>
      <c r="AJ50" s="619">
        <f t="shared" si="4"/>
        <v>0</v>
      </c>
      <c r="AK50" s="619">
        <f t="shared" si="4"/>
        <v>0</v>
      </c>
      <c r="AL50" s="619">
        <f t="shared" si="4"/>
        <v>0</v>
      </c>
      <c r="AM50" s="619">
        <f t="shared" si="4"/>
        <v>0</v>
      </c>
      <c r="AN50" s="619">
        <f t="shared" si="4"/>
        <v>0</v>
      </c>
      <c r="AO50" s="619">
        <f t="shared" si="4"/>
        <v>0</v>
      </c>
      <c r="AP50" s="619">
        <f t="shared" si="4"/>
        <v>0</v>
      </c>
      <c r="AQ50" s="619">
        <f t="shared" si="4"/>
        <v>0</v>
      </c>
      <c r="AR50" s="619">
        <f t="shared" si="4"/>
        <v>0</v>
      </c>
      <c r="AS50" s="619">
        <f t="shared" si="4"/>
        <v>0</v>
      </c>
      <c r="AT50" s="619">
        <f t="shared" si="4"/>
        <v>0</v>
      </c>
      <c r="AU50" s="619">
        <f t="shared" si="4"/>
        <v>0</v>
      </c>
      <c r="AV50" s="619">
        <f t="shared" si="4"/>
        <v>0</v>
      </c>
      <c r="AW50" s="613">
        <f t="shared" si="3"/>
        <v>249827295.6501078</v>
      </c>
      <c r="AX50" s="627">
        <f>+AW50+G50-H50</f>
        <v>0</v>
      </c>
      <c r="AY50" s="590"/>
      <c r="AZ50" s="590"/>
    </row>
    <row r="51" spans="1:52" s="280" customFormat="1">
      <c r="A51" s="621"/>
      <c r="B51" s="622" t="s">
        <v>234</v>
      </c>
      <c r="C51" s="622" t="s">
        <v>276</v>
      </c>
      <c r="D51" s="623" t="s">
        <v>277</v>
      </c>
      <c r="E51" s="623"/>
      <c r="F51" s="623"/>
      <c r="G51" s="624"/>
      <c r="H51" s="625">
        <f>+H52+H54+H56+H58+H60+H62</f>
        <v>5189120.0456854915</v>
      </c>
      <c r="I51" s="625">
        <f>SUM(J51:AV51)</f>
        <v>5189120.0456854915</v>
      </c>
      <c r="J51" s="624">
        <f>+J52+J54+J56+J58+J60+J62</f>
        <v>1556736.0137056476</v>
      </c>
      <c r="K51" s="624">
        <f>+K52+K54+K56+K58+K60+K62</f>
        <v>596444.10603406699</v>
      </c>
      <c r="L51" s="624">
        <f t="shared" ref="L51:AV51" si="5">+L52+L54+L56+L58+L60+L62</f>
        <v>1558268.7431141594</v>
      </c>
      <c r="M51" s="624">
        <f t="shared" si="5"/>
        <v>1063732.6761267663</v>
      </c>
      <c r="N51" s="624">
        <f t="shared" si="5"/>
        <v>154482.50442057644</v>
      </c>
      <c r="O51" s="624">
        <f t="shared" si="5"/>
        <v>0</v>
      </c>
      <c r="P51" s="624">
        <f t="shared" si="5"/>
        <v>0</v>
      </c>
      <c r="Q51" s="624">
        <f t="shared" si="5"/>
        <v>0</v>
      </c>
      <c r="R51" s="624">
        <f t="shared" si="5"/>
        <v>0</v>
      </c>
      <c r="S51" s="624">
        <f t="shared" si="5"/>
        <v>259456.00228427455</v>
      </c>
      <c r="T51" s="624">
        <f t="shared" si="5"/>
        <v>0</v>
      </c>
      <c r="U51" s="624">
        <f t="shared" si="5"/>
        <v>0</v>
      </c>
      <c r="V51" s="624">
        <f t="shared" si="5"/>
        <v>0</v>
      </c>
      <c r="W51" s="624">
        <f t="shared" si="5"/>
        <v>0</v>
      </c>
      <c r="X51" s="624">
        <f t="shared" si="5"/>
        <v>0</v>
      </c>
      <c r="Y51" s="624">
        <f t="shared" si="5"/>
        <v>0</v>
      </c>
      <c r="Z51" s="624">
        <f t="shared" si="5"/>
        <v>0</v>
      </c>
      <c r="AA51" s="624">
        <f t="shared" si="5"/>
        <v>0</v>
      </c>
      <c r="AB51" s="624">
        <f t="shared" si="5"/>
        <v>0</v>
      </c>
      <c r="AC51" s="624">
        <f t="shared" si="5"/>
        <v>0</v>
      </c>
      <c r="AD51" s="624">
        <f t="shared" si="5"/>
        <v>0</v>
      </c>
      <c r="AE51" s="624">
        <f t="shared" si="5"/>
        <v>0</v>
      </c>
      <c r="AF51" s="624">
        <f t="shared" si="5"/>
        <v>0</v>
      </c>
      <c r="AG51" s="624">
        <f t="shared" si="5"/>
        <v>0</v>
      </c>
      <c r="AH51" s="624">
        <f t="shared" si="5"/>
        <v>0</v>
      </c>
      <c r="AI51" s="624">
        <f t="shared" si="5"/>
        <v>0</v>
      </c>
      <c r="AJ51" s="624">
        <f t="shared" si="5"/>
        <v>0</v>
      </c>
      <c r="AK51" s="624">
        <f t="shared" si="5"/>
        <v>0</v>
      </c>
      <c r="AL51" s="624">
        <f t="shared" si="5"/>
        <v>0</v>
      </c>
      <c r="AM51" s="624">
        <f t="shared" si="5"/>
        <v>0</v>
      </c>
      <c r="AN51" s="624">
        <f t="shared" si="5"/>
        <v>0</v>
      </c>
      <c r="AO51" s="624">
        <f t="shared" si="5"/>
        <v>0</v>
      </c>
      <c r="AP51" s="624">
        <f t="shared" si="5"/>
        <v>0</v>
      </c>
      <c r="AQ51" s="624">
        <f t="shared" si="5"/>
        <v>0</v>
      </c>
      <c r="AR51" s="624">
        <f t="shared" si="5"/>
        <v>0</v>
      </c>
      <c r="AS51" s="624">
        <f t="shared" si="5"/>
        <v>0</v>
      </c>
      <c r="AT51" s="624">
        <f t="shared" si="5"/>
        <v>0</v>
      </c>
      <c r="AU51" s="624">
        <f t="shared" si="5"/>
        <v>0</v>
      </c>
      <c r="AV51" s="624">
        <f t="shared" si="5"/>
        <v>0</v>
      </c>
      <c r="AW51" s="613">
        <f t="shared" si="3"/>
        <v>5189120.0456854915</v>
      </c>
      <c r="AX51" s="621"/>
      <c r="AY51" s="621"/>
      <c r="AZ51" s="621"/>
    </row>
    <row r="52" spans="1:52" s="304" customFormat="1">
      <c r="A52" s="628"/>
      <c r="B52" s="629" t="s">
        <v>278</v>
      </c>
      <c r="C52" s="629" t="s">
        <v>279</v>
      </c>
      <c r="D52" s="630" t="s">
        <v>280</v>
      </c>
      <c r="E52" s="630"/>
      <c r="F52" s="630"/>
      <c r="G52" s="631"/>
      <c r="H52" s="632">
        <v>3046992.1976445056</v>
      </c>
      <c r="I52" s="632">
        <f t="shared" ref="I52:I53" si="6">SUM(J52:AV52)</f>
        <v>3046992.1976445052</v>
      </c>
      <c r="J52" s="633">
        <f>+J53*H52</f>
        <v>914097.65929335169</v>
      </c>
      <c r="K52" s="631">
        <f>((K53*$H52)-((K53*$H52*$E53)+(K53*$H52*$F53)))</f>
        <v>297081.73927033931</v>
      </c>
      <c r="L52" s="631">
        <f t="shared" ref="L52:R52" si="7">((L53*$H52)-((L53*$H52*$E53)+(L53*$H52*$F53)))</f>
        <v>851634.31924163923</v>
      </c>
      <c r="M52" s="631">
        <f t="shared" si="7"/>
        <v>792217.97138757142</v>
      </c>
      <c r="N52" s="631">
        <f t="shared" si="7"/>
        <v>39610.898569378609</v>
      </c>
      <c r="O52" s="631">
        <f t="shared" si="7"/>
        <v>0</v>
      </c>
      <c r="P52" s="631">
        <f t="shared" si="7"/>
        <v>0</v>
      </c>
      <c r="Q52" s="631">
        <f t="shared" si="7"/>
        <v>0</v>
      </c>
      <c r="R52" s="631">
        <f t="shared" si="7"/>
        <v>0</v>
      </c>
      <c r="S52" s="631">
        <f>+S53*H52</f>
        <v>152349.60988222528</v>
      </c>
      <c r="T52" s="631">
        <f t="shared" ref="T52:AU52" si="8">((T53*$H52)-((T53*$H52*$E53)+(T53*$H52*$F53)))</f>
        <v>0</v>
      </c>
      <c r="U52" s="631">
        <f t="shared" si="8"/>
        <v>0</v>
      </c>
      <c r="V52" s="631">
        <f t="shared" si="8"/>
        <v>0</v>
      </c>
      <c r="W52" s="631">
        <f t="shared" si="8"/>
        <v>0</v>
      </c>
      <c r="X52" s="631">
        <f t="shared" si="8"/>
        <v>0</v>
      </c>
      <c r="Y52" s="631">
        <f t="shared" si="8"/>
        <v>0</v>
      </c>
      <c r="Z52" s="631">
        <f t="shared" si="8"/>
        <v>0</v>
      </c>
      <c r="AA52" s="631">
        <f t="shared" si="8"/>
        <v>0</v>
      </c>
      <c r="AB52" s="631">
        <f t="shared" si="8"/>
        <v>0</v>
      </c>
      <c r="AC52" s="631">
        <f t="shared" si="8"/>
        <v>0</v>
      </c>
      <c r="AD52" s="631">
        <f t="shared" si="8"/>
        <v>0</v>
      </c>
      <c r="AE52" s="631">
        <f t="shared" si="8"/>
        <v>0</v>
      </c>
      <c r="AF52" s="631">
        <f t="shared" si="8"/>
        <v>0</v>
      </c>
      <c r="AG52" s="631">
        <f t="shared" si="8"/>
        <v>0</v>
      </c>
      <c r="AH52" s="631">
        <f t="shared" si="8"/>
        <v>0</v>
      </c>
      <c r="AI52" s="631">
        <f t="shared" si="8"/>
        <v>0</v>
      </c>
      <c r="AJ52" s="631">
        <f t="shared" si="8"/>
        <v>0</v>
      </c>
      <c r="AK52" s="631">
        <f t="shared" si="8"/>
        <v>0</v>
      </c>
      <c r="AL52" s="631">
        <f t="shared" si="8"/>
        <v>0</v>
      </c>
      <c r="AM52" s="631">
        <f t="shared" si="8"/>
        <v>0</v>
      </c>
      <c r="AN52" s="631">
        <f t="shared" si="8"/>
        <v>0</v>
      </c>
      <c r="AO52" s="631">
        <f t="shared" si="8"/>
        <v>0</v>
      </c>
      <c r="AP52" s="631">
        <f t="shared" si="8"/>
        <v>0</v>
      </c>
      <c r="AQ52" s="631">
        <f t="shared" si="8"/>
        <v>0</v>
      </c>
      <c r="AR52" s="631">
        <f t="shared" si="8"/>
        <v>0</v>
      </c>
      <c r="AS52" s="631">
        <f t="shared" si="8"/>
        <v>0</v>
      </c>
      <c r="AT52" s="631">
        <f t="shared" si="8"/>
        <v>0</v>
      </c>
      <c r="AU52" s="631">
        <f t="shared" si="8"/>
        <v>0</v>
      </c>
      <c r="AV52" s="631">
        <f>((AV53*$H52)-((AV53*$H52*$E53)+(AV53*$H52*$F53)))</f>
        <v>0</v>
      </c>
      <c r="AW52" s="613">
        <f t="shared" si="3"/>
        <v>3046992.1976445052</v>
      </c>
      <c r="AX52" s="634"/>
      <c r="AY52" s="634"/>
      <c r="AZ52" s="634"/>
    </row>
    <row r="53" spans="1:52" s="305" customFormat="1">
      <c r="A53" s="635"/>
      <c r="B53" s="636"/>
      <c r="C53" s="636"/>
      <c r="D53" s="637"/>
      <c r="E53" s="638">
        <v>0.3</v>
      </c>
      <c r="F53" s="638">
        <v>0.05</v>
      </c>
      <c r="G53" s="639"/>
      <c r="H53" s="640"/>
      <c r="I53" s="640">
        <f t="shared" si="6"/>
        <v>1.3499999999999999</v>
      </c>
      <c r="J53" s="641">
        <v>0.3</v>
      </c>
      <c r="K53" s="641">
        <v>0.15</v>
      </c>
      <c r="L53" s="641">
        <v>0.42999999999999994</v>
      </c>
      <c r="M53" s="641">
        <v>0.4</v>
      </c>
      <c r="N53" s="641">
        <v>2.0000000000000018E-2</v>
      </c>
      <c r="O53" s="641">
        <v>0</v>
      </c>
      <c r="P53" s="641">
        <v>0</v>
      </c>
      <c r="Q53" s="641">
        <v>0</v>
      </c>
      <c r="R53" s="641">
        <v>0</v>
      </c>
      <c r="S53" s="641">
        <v>0.05</v>
      </c>
      <c r="T53" s="641">
        <v>0</v>
      </c>
      <c r="U53" s="641">
        <v>0</v>
      </c>
      <c r="V53" s="641">
        <v>0</v>
      </c>
      <c r="W53" s="641">
        <v>0</v>
      </c>
      <c r="X53" s="641">
        <v>0</v>
      </c>
      <c r="Y53" s="641">
        <v>0</v>
      </c>
      <c r="Z53" s="641">
        <v>0</v>
      </c>
      <c r="AA53" s="641">
        <v>0</v>
      </c>
      <c r="AB53" s="641">
        <v>0</v>
      </c>
      <c r="AC53" s="641">
        <v>0</v>
      </c>
      <c r="AD53" s="641">
        <v>0</v>
      </c>
      <c r="AE53" s="641">
        <v>0</v>
      </c>
      <c r="AF53" s="641">
        <v>0</v>
      </c>
      <c r="AG53" s="641">
        <v>0</v>
      </c>
      <c r="AH53" s="641">
        <v>0</v>
      </c>
      <c r="AI53" s="641">
        <v>0</v>
      </c>
      <c r="AJ53" s="641">
        <v>0</v>
      </c>
      <c r="AK53" s="641">
        <v>0</v>
      </c>
      <c r="AL53" s="641">
        <v>0</v>
      </c>
      <c r="AM53" s="641">
        <v>0</v>
      </c>
      <c r="AN53" s="641">
        <v>0</v>
      </c>
      <c r="AO53" s="641">
        <v>0</v>
      </c>
      <c r="AP53" s="641">
        <v>0</v>
      </c>
      <c r="AQ53" s="641">
        <v>0</v>
      </c>
      <c r="AR53" s="641">
        <v>0</v>
      </c>
      <c r="AS53" s="641">
        <v>0</v>
      </c>
      <c r="AT53" s="641">
        <v>0</v>
      </c>
      <c r="AU53" s="641">
        <v>0</v>
      </c>
      <c r="AV53" s="641">
        <v>0</v>
      </c>
      <c r="AW53" s="613">
        <f t="shared" si="3"/>
        <v>1.3499999999999999</v>
      </c>
      <c r="AX53" s="635"/>
      <c r="AY53" s="635"/>
      <c r="AZ53" s="635"/>
    </row>
    <row r="54" spans="1:52" s="264" customFormat="1">
      <c r="A54" s="590"/>
      <c r="B54" s="629" t="s">
        <v>278</v>
      </c>
      <c r="C54" s="629" t="s">
        <v>281</v>
      </c>
      <c r="D54" s="630" t="s">
        <v>282</v>
      </c>
      <c r="E54" s="630"/>
      <c r="F54" s="630"/>
      <c r="G54" s="631"/>
      <c r="H54" s="632">
        <v>535531.96201024635</v>
      </c>
      <c r="I54" s="632">
        <f t="shared" ref="I54:I55" si="9">SUM(J54:AV54)</f>
        <v>535531.96201024635</v>
      </c>
      <c r="J54" s="633">
        <f>+J55*H54</f>
        <v>160659.58860307391</v>
      </c>
      <c r="K54" s="631">
        <f>((K55*$H54)-((K55*$H54*$E55)+(K55*$H54*$F55)))</f>
        <v>184490.76091252989</v>
      </c>
      <c r="L54" s="631">
        <f t="shared" ref="L54" si="10">((L55*$H54)-((L55*$H54*$E55)+(L55*$H54*$F55)))</f>
        <v>163605.01439413027</v>
      </c>
      <c r="M54" s="631">
        <f t="shared" ref="M54" si="11">((M55*$H54)-((M55*$H54*$E55)+(M55*$H54*$F55)))</f>
        <v>0</v>
      </c>
      <c r="N54" s="631">
        <f t="shared" ref="N54" si="12">((N55*$H54)-((N55*$H54*$E55)+(N55*$H54*$F55)))</f>
        <v>0</v>
      </c>
      <c r="O54" s="631">
        <f t="shared" ref="O54" si="13">((O55*$H54)-((O55*$H54*$E55)+(O55*$H54*$F55)))</f>
        <v>0</v>
      </c>
      <c r="P54" s="631">
        <f t="shared" ref="P54" si="14">((P55*$H54)-((P55*$H54*$E55)+(P55*$H54*$F55)))</f>
        <v>0</v>
      </c>
      <c r="Q54" s="631">
        <f t="shared" ref="Q54" si="15">((Q55*$H54)-((Q55*$H54*$E55)+(Q55*$H54*$F55)))</f>
        <v>0</v>
      </c>
      <c r="R54" s="631">
        <f t="shared" ref="R54" si="16">((R55*$H54)-((R55*$H54*$E55)+(R55*$H54*$F55)))</f>
        <v>0</v>
      </c>
      <c r="S54" s="631">
        <f>+S55*H54</f>
        <v>26776.598100512318</v>
      </c>
      <c r="T54" s="631">
        <f t="shared" ref="T54" si="17">((T55*$H54)-((T55*$H54*$E55)+(T55*$H54*$F55)))</f>
        <v>0</v>
      </c>
      <c r="U54" s="631">
        <f t="shared" ref="U54" si="18">((U55*$H54)-((U55*$H54*$E55)+(U55*$H54*$F55)))</f>
        <v>0</v>
      </c>
      <c r="V54" s="631">
        <f t="shared" ref="V54" si="19">((V55*$H54)-((V55*$H54*$E55)+(V55*$H54*$F55)))</f>
        <v>0</v>
      </c>
      <c r="W54" s="631">
        <f t="shared" ref="W54" si="20">((W55*$H54)-((W55*$H54*$E55)+(W55*$H54*$F55)))</f>
        <v>0</v>
      </c>
      <c r="X54" s="631">
        <f t="shared" ref="X54" si="21">((X55*$H54)-((X55*$H54*$E55)+(X55*$H54*$F55)))</f>
        <v>0</v>
      </c>
      <c r="Y54" s="631">
        <f t="shared" ref="Y54" si="22">((Y55*$H54)-((Y55*$H54*$E55)+(Y55*$H54*$F55)))</f>
        <v>0</v>
      </c>
      <c r="Z54" s="631">
        <f t="shared" ref="Z54" si="23">((Z55*$H54)-((Z55*$H54*$E55)+(Z55*$H54*$F55)))</f>
        <v>0</v>
      </c>
      <c r="AA54" s="631">
        <f t="shared" ref="AA54" si="24">((AA55*$H54)-((AA55*$H54*$E55)+(AA55*$H54*$F55)))</f>
        <v>0</v>
      </c>
      <c r="AB54" s="631">
        <f t="shared" ref="AB54" si="25">((AB55*$H54)-((AB55*$H54*$E55)+(AB55*$H54*$F55)))</f>
        <v>0</v>
      </c>
      <c r="AC54" s="631">
        <f t="shared" ref="AC54" si="26">((AC55*$H54)-((AC55*$H54*$E55)+(AC55*$H54*$F55)))</f>
        <v>0</v>
      </c>
      <c r="AD54" s="631">
        <f t="shared" ref="AD54" si="27">((AD55*$H54)-((AD55*$H54*$E55)+(AD55*$H54*$F55)))</f>
        <v>0</v>
      </c>
      <c r="AE54" s="631">
        <f t="shared" ref="AE54" si="28">((AE55*$H54)-((AE55*$H54*$E55)+(AE55*$H54*$F55)))</f>
        <v>0</v>
      </c>
      <c r="AF54" s="631">
        <f t="shared" ref="AF54" si="29">((AF55*$H54)-((AF55*$H54*$E55)+(AF55*$H54*$F55)))</f>
        <v>0</v>
      </c>
      <c r="AG54" s="631">
        <f t="shared" ref="AG54" si="30">((AG55*$H54)-((AG55*$H54*$E55)+(AG55*$H54*$F55)))</f>
        <v>0</v>
      </c>
      <c r="AH54" s="631">
        <f t="shared" ref="AH54" si="31">((AH55*$H54)-((AH55*$H54*$E55)+(AH55*$H54*$F55)))</f>
        <v>0</v>
      </c>
      <c r="AI54" s="631">
        <f t="shared" ref="AI54" si="32">((AI55*$H54)-((AI55*$H54*$E55)+(AI55*$H54*$F55)))</f>
        <v>0</v>
      </c>
      <c r="AJ54" s="631">
        <f t="shared" ref="AJ54" si="33">((AJ55*$H54)-((AJ55*$H54*$E55)+(AJ55*$H54*$F55)))</f>
        <v>0</v>
      </c>
      <c r="AK54" s="631">
        <f t="shared" ref="AK54" si="34">((AK55*$H54)-((AK55*$H54*$E55)+(AK55*$H54*$F55)))</f>
        <v>0</v>
      </c>
      <c r="AL54" s="631">
        <f t="shared" ref="AL54" si="35">((AL55*$H54)-((AL55*$H54*$E55)+(AL55*$H54*$F55)))</f>
        <v>0</v>
      </c>
      <c r="AM54" s="631">
        <f t="shared" ref="AM54" si="36">((AM55*$H54)-((AM55*$H54*$E55)+(AM55*$H54*$F55)))</f>
        <v>0</v>
      </c>
      <c r="AN54" s="631">
        <f t="shared" ref="AN54" si="37">((AN55*$H54)-((AN55*$H54*$E55)+(AN55*$H54*$F55)))</f>
        <v>0</v>
      </c>
      <c r="AO54" s="631">
        <f t="shared" ref="AO54" si="38">((AO55*$H54)-((AO55*$H54*$E55)+(AO55*$H54*$F55)))</f>
        <v>0</v>
      </c>
      <c r="AP54" s="631">
        <f t="shared" ref="AP54" si="39">((AP55*$H54)-((AP55*$H54*$E55)+(AP55*$H54*$F55)))</f>
        <v>0</v>
      </c>
      <c r="AQ54" s="631">
        <f t="shared" ref="AQ54" si="40">((AQ55*$H54)-((AQ55*$H54*$E55)+(AQ55*$H54*$F55)))</f>
        <v>0</v>
      </c>
      <c r="AR54" s="631">
        <f t="shared" ref="AR54" si="41">((AR55*$H54)-((AR55*$H54*$E55)+(AR55*$H54*$F55)))</f>
        <v>0</v>
      </c>
      <c r="AS54" s="631">
        <f t="shared" ref="AS54" si="42">((AS55*$H54)-((AS55*$H54*$E55)+(AS55*$H54*$F55)))</f>
        <v>0</v>
      </c>
      <c r="AT54" s="631">
        <f t="shared" ref="AT54" si="43">((AT55*$H54)-((AT55*$H54*$E55)+(AT55*$H54*$F55)))</f>
        <v>0</v>
      </c>
      <c r="AU54" s="631">
        <f t="shared" ref="AU54" si="44">((AU55*$H54)-((AU55*$H54*$E55)+(AU55*$H54*$F55)))</f>
        <v>0</v>
      </c>
      <c r="AV54" s="631">
        <f>((AV55*$H54)-((AV55*$H54*$E55)+(AV55*$H54*$F55)))</f>
        <v>0</v>
      </c>
      <c r="AW54" s="613">
        <f t="shared" si="3"/>
        <v>535531.96201024635</v>
      </c>
      <c r="AX54" s="590"/>
      <c r="AY54" s="590"/>
      <c r="AZ54" s="590"/>
    </row>
    <row r="55" spans="1:52" s="308" customFormat="1">
      <c r="A55" s="642"/>
      <c r="B55" s="636"/>
      <c r="C55" s="636"/>
      <c r="D55" s="637"/>
      <c r="E55" s="638">
        <v>0.3</v>
      </c>
      <c r="F55" s="638">
        <v>0.05</v>
      </c>
      <c r="G55" s="639"/>
      <c r="H55" s="640"/>
      <c r="I55" s="640">
        <f t="shared" si="9"/>
        <v>1.35</v>
      </c>
      <c r="J55" s="641">
        <v>0.3</v>
      </c>
      <c r="K55" s="641">
        <v>0.53</v>
      </c>
      <c r="L55" s="641">
        <v>0.47</v>
      </c>
      <c r="M55" s="641">
        <v>0</v>
      </c>
      <c r="N55" s="641">
        <v>0</v>
      </c>
      <c r="O55" s="641">
        <v>0</v>
      </c>
      <c r="P55" s="641">
        <v>0</v>
      </c>
      <c r="Q55" s="641">
        <v>0</v>
      </c>
      <c r="R55" s="641">
        <v>0</v>
      </c>
      <c r="S55" s="641">
        <v>0.05</v>
      </c>
      <c r="T55" s="641">
        <v>0</v>
      </c>
      <c r="U55" s="641">
        <v>0</v>
      </c>
      <c r="V55" s="641">
        <v>0</v>
      </c>
      <c r="W55" s="641">
        <v>0</v>
      </c>
      <c r="X55" s="641">
        <v>0</v>
      </c>
      <c r="Y55" s="641">
        <v>0</v>
      </c>
      <c r="Z55" s="641">
        <v>0</v>
      </c>
      <c r="AA55" s="641">
        <v>0</v>
      </c>
      <c r="AB55" s="641">
        <v>0</v>
      </c>
      <c r="AC55" s="641">
        <v>0</v>
      </c>
      <c r="AD55" s="641">
        <v>0</v>
      </c>
      <c r="AE55" s="641">
        <v>0</v>
      </c>
      <c r="AF55" s="641">
        <v>0</v>
      </c>
      <c r="AG55" s="641">
        <v>0</v>
      </c>
      <c r="AH55" s="641">
        <v>0</v>
      </c>
      <c r="AI55" s="641">
        <v>0</v>
      </c>
      <c r="AJ55" s="641">
        <v>0</v>
      </c>
      <c r="AK55" s="641">
        <v>0</v>
      </c>
      <c r="AL55" s="641">
        <v>0</v>
      </c>
      <c r="AM55" s="641">
        <v>0</v>
      </c>
      <c r="AN55" s="641">
        <v>0</v>
      </c>
      <c r="AO55" s="641">
        <v>0</v>
      </c>
      <c r="AP55" s="641">
        <v>0</v>
      </c>
      <c r="AQ55" s="641">
        <v>0</v>
      </c>
      <c r="AR55" s="641">
        <v>0</v>
      </c>
      <c r="AS55" s="641">
        <v>0</v>
      </c>
      <c r="AT55" s="641">
        <v>0</v>
      </c>
      <c r="AU55" s="641">
        <v>0</v>
      </c>
      <c r="AV55" s="641">
        <v>0</v>
      </c>
      <c r="AW55" s="613">
        <f t="shared" si="3"/>
        <v>1.35</v>
      </c>
      <c r="AX55" s="642"/>
      <c r="AY55" s="642"/>
      <c r="AZ55" s="642"/>
    </row>
    <row r="56" spans="1:52" s="264" customFormat="1">
      <c r="A56" s="590"/>
      <c r="B56" s="629" t="s">
        <v>278</v>
      </c>
      <c r="C56" s="629" t="s">
        <v>283</v>
      </c>
      <c r="D56" s="630" t="s">
        <v>284</v>
      </c>
      <c r="E56" s="630"/>
      <c r="F56" s="630"/>
      <c r="G56" s="631"/>
      <c r="H56" s="632">
        <v>535531.96201024635</v>
      </c>
      <c r="I56" s="632">
        <f t="shared" ref="I56:I57" si="45">SUM(J56:AV56)</f>
        <v>535531.96201024635</v>
      </c>
      <c r="J56" s="633">
        <f>+J57*H56</f>
        <v>160659.58860307391</v>
      </c>
      <c r="K56" s="631">
        <f>((K57*$H56)-((K57*$H56*$E57)+(K57*$H56*$F57)))</f>
        <v>114871.60585119785</v>
      </c>
      <c r="L56" s="631">
        <f t="shared" ref="L56" si="46">((L57*$H56)-((L57*$H56*$E57)+(L57*$H56*$F57)))</f>
        <v>118352.56360426446</v>
      </c>
      <c r="M56" s="631">
        <f t="shared" ref="M56" si="47">((M57*$H56)-((M57*$H56*$E57)+(M57*$H56*$F57)))</f>
        <v>114871.60585119783</v>
      </c>
      <c r="N56" s="631">
        <f t="shared" ref="N56" si="48">((N57*$H56)-((N57*$H56*$E57)+(N57*$H56*$F57)))</f>
        <v>0</v>
      </c>
      <c r="O56" s="631">
        <f t="shared" ref="O56" si="49">((O57*$H56)-((O57*$H56*$E57)+(O57*$H56*$F57)))</f>
        <v>0</v>
      </c>
      <c r="P56" s="631">
        <f t="shared" ref="P56" si="50">((P57*$H56)-((P57*$H56*$E57)+(P57*$H56*$F57)))</f>
        <v>0</v>
      </c>
      <c r="Q56" s="631">
        <f t="shared" ref="Q56" si="51">((Q57*$H56)-((Q57*$H56*$E57)+(Q57*$H56*$F57)))</f>
        <v>0</v>
      </c>
      <c r="R56" s="631">
        <f t="shared" ref="R56" si="52">((R57*$H56)-((R57*$H56*$E57)+(R57*$H56*$F57)))</f>
        <v>0</v>
      </c>
      <c r="S56" s="631">
        <f>+S57*H56</f>
        <v>26776.598100512318</v>
      </c>
      <c r="T56" s="631">
        <f t="shared" ref="T56" si="53">((T57*$H56)-((T57*$H56*$E57)+(T57*$H56*$F57)))</f>
        <v>0</v>
      </c>
      <c r="U56" s="631">
        <f t="shared" ref="U56" si="54">((U57*$H56)-((U57*$H56*$E57)+(U57*$H56*$F57)))</f>
        <v>0</v>
      </c>
      <c r="V56" s="631">
        <f t="shared" ref="V56" si="55">((V57*$H56)-((V57*$H56*$E57)+(V57*$H56*$F57)))</f>
        <v>0</v>
      </c>
      <c r="W56" s="631">
        <f t="shared" ref="W56" si="56">((W57*$H56)-((W57*$H56*$E57)+(W57*$H56*$F57)))</f>
        <v>0</v>
      </c>
      <c r="X56" s="631">
        <f t="shared" ref="X56" si="57">((X57*$H56)-((X57*$H56*$E57)+(X57*$H56*$F57)))</f>
        <v>0</v>
      </c>
      <c r="Y56" s="631">
        <f t="shared" ref="Y56" si="58">((Y57*$H56)-((Y57*$H56*$E57)+(Y57*$H56*$F57)))</f>
        <v>0</v>
      </c>
      <c r="Z56" s="631">
        <f t="shared" ref="Z56" si="59">((Z57*$H56)-((Z57*$H56*$E57)+(Z57*$H56*$F57)))</f>
        <v>0</v>
      </c>
      <c r="AA56" s="631">
        <f t="shared" ref="AA56" si="60">((AA57*$H56)-((AA57*$H56*$E57)+(AA57*$H56*$F57)))</f>
        <v>0</v>
      </c>
      <c r="AB56" s="631">
        <f t="shared" ref="AB56" si="61">((AB57*$H56)-((AB57*$H56*$E57)+(AB57*$H56*$F57)))</f>
        <v>0</v>
      </c>
      <c r="AC56" s="631">
        <f t="shared" ref="AC56" si="62">((AC57*$H56)-((AC57*$H56*$E57)+(AC57*$H56*$F57)))</f>
        <v>0</v>
      </c>
      <c r="AD56" s="631">
        <f t="shared" ref="AD56" si="63">((AD57*$H56)-((AD57*$H56*$E57)+(AD57*$H56*$F57)))</f>
        <v>0</v>
      </c>
      <c r="AE56" s="631">
        <f t="shared" ref="AE56" si="64">((AE57*$H56)-((AE57*$H56*$E57)+(AE57*$H56*$F57)))</f>
        <v>0</v>
      </c>
      <c r="AF56" s="631">
        <f t="shared" ref="AF56" si="65">((AF57*$H56)-((AF57*$H56*$E57)+(AF57*$H56*$F57)))</f>
        <v>0</v>
      </c>
      <c r="AG56" s="631">
        <f t="shared" ref="AG56" si="66">((AG57*$H56)-((AG57*$H56*$E57)+(AG57*$H56*$F57)))</f>
        <v>0</v>
      </c>
      <c r="AH56" s="631">
        <f t="shared" ref="AH56" si="67">((AH57*$H56)-((AH57*$H56*$E57)+(AH57*$H56*$F57)))</f>
        <v>0</v>
      </c>
      <c r="AI56" s="631">
        <f t="shared" ref="AI56" si="68">((AI57*$H56)-((AI57*$H56*$E57)+(AI57*$H56*$F57)))</f>
        <v>0</v>
      </c>
      <c r="AJ56" s="631">
        <f t="shared" ref="AJ56" si="69">((AJ57*$H56)-((AJ57*$H56*$E57)+(AJ57*$H56*$F57)))</f>
        <v>0</v>
      </c>
      <c r="AK56" s="631">
        <f t="shared" ref="AK56" si="70">((AK57*$H56)-((AK57*$H56*$E57)+(AK57*$H56*$F57)))</f>
        <v>0</v>
      </c>
      <c r="AL56" s="631">
        <f t="shared" ref="AL56" si="71">((AL57*$H56)-((AL57*$H56*$E57)+(AL57*$H56*$F57)))</f>
        <v>0</v>
      </c>
      <c r="AM56" s="631">
        <f t="shared" ref="AM56" si="72">((AM57*$H56)-((AM57*$H56*$E57)+(AM57*$H56*$F57)))</f>
        <v>0</v>
      </c>
      <c r="AN56" s="631">
        <f t="shared" ref="AN56" si="73">((AN57*$H56)-((AN57*$H56*$E57)+(AN57*$H56*$F57)))</f>
        <v>0</v>
      </c>
      <c r="AO56" s="631">
        <f t="shared" ref="AO56" si="74">((AO57*$H56)-((AO57*$H56*$E57)+(AO57*$H56*$F57)))</f>
        <v>0</v>
      </c>
      <c r="AP56" s="631">
        <f t="shared" ref="AP56" si="75">((AP57*$H56)-((AP57*$H56*$E57)+(AP57*$H56*$F57)))</f>
        <v>0</v>
      </c>
      <c r="AQ56" s="631">
        <f t="shared" ref="AQ56" si="76">((AQ57*$H56)-((AQ57*$H56*$E57)+(AQ57*$H56*$F57)))</f>
        <v>0</v>
      </c>
      <c r="AR56" s="631">
        <f t="shared" ref="AR56" si="77">((AR57*$H56)-((AR57*$H56*$E57)+(AR57*$H56*$F57)))</f>
        <v>0</v>
      </c>
      <c r="AS56" s="631">
        <f t="shared" ref="AS56" si="78">((AS57*$H56)-((AS57*$H56*$E57)+(AS57*$H56*$F57)))</f>
        <v>0</v>
      </c>
      <c r="AT56" s="631">
        <f t="shared" ref="AT56" si="79">((AT57*$H56)-((AT57*$H56*$E57)+(AT57*$H56*$F57)))</f>
        <v>0</v>
      </c>
      <c r="AU56" s="631">
        <f t="shared" ref="AU56" si="80">((AU57*$H56)-((AU57*$H56*$E57)+(AU57*$H56*$F57)))</f>
        <v>0</v>
      </c>
      <c r="AV56" s="631">
        <f>((AV57*$H56)-((AV57*$H56*$E57)+(AV57*$H56*$F57)))</f>
        <v>0</v>
      </c>
      <c r="AW56" s="613">
        <f t="shared" si="3"/>
        <v>535531.96201024635</v>
      </c>
      <c r="AX56" s="590"/>
      <c r="AY56" s="590"/>
      <c r="AZ56" s="590"/>
    </row>
    <row r="57" spans="1:52" s="308" customFormat="1">
      <c r="A57" s="642"/>
      <c r="B57" s="636"/>
      <c r="C57" s="636"/>
      <c r="D57" s="637"/>
      <c r="E57" s="638">
        <v>0.3</v>
      </c>
      <c r="F57" s="638">
        <v>0.05</v>
      </c>
      <c r="G57" s="639"/>
      <c r="H57" s="640"/>
      <c r="I57" s="640">
        <f t="shared" si="45"/>
        <v>1.3499999999999999</v>
      </c>
      <c r="J57" s="641">
        <v>0.3</v>
      </c>
      <c r="K57" s="641">
        <v>0.33</v>
      </c>
      <c r="L57" s="641">
        <v>0.34</v>
      </c>
      <c r="M57" s="641">
        <v>0.32999999999999996</v>
      </c>
      <c r="N57" s="641">
        <v>0</v>
      </c>
      <c r="O57" s="641">
        <v>0</v>
      </c>
      <c r="P57" s="641">
        <v>0</v>
      </c>
      <c r="Q57" s="641">
        <v>0</v>
      </c>
      <c r="R57" s="641">
        <v>0</v>
      </c>
      <c r="S57" s="641">
        <v>0.05</v>
      </c>
      <c r="T57" s="641">
        <v>0</v>
      </c>
      <c r="U57" s="641">
        <v>0</v>
      </c>
      <c r="V57" s="641">
        <v>0</v>
      </c>
      <c r="W57" s="641">
        <v>0</v>
      </c>
      <c r="X57" s="641">
        <v>0</v>
      </c>
      <c r="Y57" s="641">
        <v>0</v>
      </c>
      <c r="Z57" s="641">
        <v>0</v>
      </c>
      <c r="AA57" s="641">
        <v>0</v>
      </c>
      <c r="AB57" s="641">
        <v>0</v>
      </c>
      <c r="AC57" s="641">
        <v>0</v>
      </c>
      <c r="AD57" s="641">
        <v>0</v>
      </c>
      <c r="AE57" s="641">
        <v>0</v>
      </c>
      <c r="AF57" s="641">
        <v>0</v>
      </c>
      <c r="AG57" s="641">
        <v>0</v>
      </c>
      <c r="AH57" s="641">
        <v>0</v>
      </c>
      <c r="AI57" s="641">
        <v>0</v>
      </c>
      <c r="AJ57" s="641">
        <v>0</v>
      </c>
      <c r="AK57" s="641">
        <v>0</v>
      </c>
      <c r="AL57" s="641">
        <v>0</v>
      </c>
      <c r="AM57" s="641">
        <v>0</v>
      </c>
      <c r="AN57" s="641">
        <v>0</v>
      </c>
      <c r="AO57" s="641">
        <v>0</v>
      </c>
      <c r="AP57" s="641">
        <v>0</v>
      </c>
      <c r="AQ57" s="641">
        <v>0</v>
      </c>
      <c r="AR57" s="641">
        <v>0</v>
      </c>
      <c r="AS57" s="641">
        <v>0</v>
      </c>
      <c r="AT57" s="641">
        <v>0</v>
      </c>
      <c r="AU57" s="641">
        <v>0</v>
      </c>
      <c r="AV57" s="641">
        <v>0</v>
      </c>
      <c r="AW57" s="613">
        <f t="shared" si="3"/>
        <v>1.3499999999999999</v>
      </c>
      <c r="AX57" s="642"/>
      <c r="AY57" s="642"/>
      <c r="AZ57" s="642"/>
    </row>
    <row r="58" spans="1:52" s="264" customFormat="1">
      <c r="A58" s="590"/>
      <c r="B58" s="629" t="s">
        <v>278</v>
      </c>
      <c r="C58" s="629" t="s">
        <v>285</v>
      </c>
      <c r="D58" s="630" t="s">
        <v>286</v>
      </c>
      <c r="E58" s="630"/>
      <c r="F58" s="630"/>
      <c r="G58" s="631"/>
      <c r="H58" s="632">
        <v>535531.96201024635</v>
      </c>
      <c r="I58" s="632">
        <f t="shared" ref="I58:I59" si="81">SUM(J58:AV58)</f>
        <v>535531.96201024635</v>
      </c>
      <c r="J58" s="633">
        <f>+J59*H58</f>
        <v>160659.58860307391</v>
      </c>
      <c r="K58" s="631">
        <f>((K59*$H58)-((K59*$H58*$E59)+(K59*$H58*$F59)))</f>
        <v>0</v>
      </c>
      <c r="L58" s="631">
        <f t="shared" ref="L58" si="82">((L59*$H58)-((L59*$H58*$E59)+(L59*$H58*$F59)))</f>
        <v>309805.24002292752</v>
      </c>
      <c r="M58" s="631">
        <f t="shared" ref="M58" si="83">((M59*$H58)-((M59*$H58*$E59)+(M59*$H58*$F59)))</f>
        <v>38290.535283732606</v>
      </c>
      <c r="N58" s="631">
        <f t="shared" ref="N58" si="84">((N59*$H58)-((N59*$H58*$E59)+(N59*$H58*$F59)))</f>
        <v>0</v>
      </c>
      <c r="O58" s="631">
        <f t="shared" ref="O58" si="85">((O59*$H58)-((O59*$H58*$E59)+(O59*$H58*$F59)))</f>
        <v>0</v>
      </c>
      <c r="P58" s="631">
        <f t="shared" ref="P58" si="86">((P59*$H58)-((P59*$H58*$E59)+(P59*$H58*$F59)))</f>
        <v>0</v>
      </c>
      <c r="Q58" s="631">
        <f t="shared" ref="Q58" si="87">((Q59*$H58)-((Q59*$H58*$E59)+(Q59*$H58*$F59)))</f>
        <v>0</v>
      </c>
      <c r="R58" s="631">
        <f t="shared" ref="R58" si="88">((R59*$H58)-((R59*$H58*$E59)+(R59*$H58*$F59)))</f>
        <v>0</v>
      </c>
      <c r="S58" s="631">
        <f>+S59*H58</f>
        <v>26776.598100512318</v>
      </c>
      <c r="T58" s="631">
        <f t="shared" ref="T58" si="89">((T59*$H58)-((T59*$H58*$E59)+(T59*$H58*$F59)))</f>
        <v>0</v>
      </c>
      <c r="U58" s="631">
        <f t="shared" ref="U58" si="90">((U59*$H58)-((U59*$H58*$E59)+(U59*$H58*$F59)))</f>
        <v>0</v>
      </c>
      <c r="V58" s="631">
        <f t="shared" ref="V58" si="91">((V59*$H58)-((V59*$H58*$E59)+(V59*$H58*$F59)))</f>
        <v>0</v>
      </c>
      <c r="W58" s="631">
        <f t="shared" ref="W58" si="92">((W59*$H58)-((W59*$H58*$E59)+(W59*$H58*$F59)))</f>
        <v>0</v>
      </c>
      <c r="X58" s="631">
        <f t="shared" ref="X58" si="93">((X59*$H58)-((X59*$H58*$E59)+(X59*$H58*$F59)))</f>
        <v>0</v>
      </c>
      <c r="Y58" s="631">
        <f t="shared" ref="Y58" si="94">((Y59*$H58)-((Y59*$H58*$E59)+(Y59*$H58*$F59)))</f>
        <v>0</v>
      </c>
      <c r="Z58" s="631">
        <f t="shared" ref="Z58" si="95">((Z59*$H58)-((Z59*$H58*$E59)+(Z59*$H58*$F59)))</f>
        <v>0</v>
      </c>
      <c r="AA58" s="631">
        <f t="shared" ref="AA58" si="96">((AA59*$H58)-((AA59*$H58*$E59)+(AA59*$H58*$F59)))</f>
        <v>0</v>
      </c>
      <c r="AB58" s="631">
        <f t="shared" ref="AB58" si="97">((AB59*$H58)-((AB59*$H58*$E59)+(AB59*$H58*$F59)))</f>
        <v>0</v>
      </c>
      <c r="AC58" s="631">
        <f t="shared" ref="AC58" si="98">((AC59*$H58)-((AC59*$H58*$E59)+(AC59*$H58*$F59)))</f>
        <v>0</v>
      </c>
      <c r="AD58" s="631">
        <f t="shared" ref="AD58" si="99">((AD59*$H58)-((AD59*$H58*$E59)+(AD59*$H58*$F59)))</f>
        <v>0</v>
      </c>
      <c r="AE58" s="631">
        <f t="shared" ref="AE58" si="100">((AE59*$H58)-((AE59*$H58*$E59)+(AE59*$H58*$F59)))</f>
        <v>0</v>
      </c>
      <c r="AF58" s="631">
        <f t="shared" ref="AF58" si="101">((AF59*$H58)-((AF59*$H58*$E59)+(AF59*$H58*$F59)))</f>
        <v>0</v>
      </c>
      <c r="AG58" s="631">
        <f t="shared" ref="AG58" si="102">((AG59*$H58)-((AG59*$H58*$E59)+(AG59*$H58*$F59)))</f>
        <v>0</v>
      </c>
      <c r="AH58" s="631">
        <f t="shared" ref="AH58" si="103">((AH59*$H58)-((AH59*$H58*$E59)+(AH59*$H58*$F59)))</f>
        <v>0</v>
      </c>
      <c r="AI58" s="631">
        <f t="shared" ref="AI58" si="104">((AI59*$H58)-((AI59*$H58*$E59)+(AI59*$H58*$F59)))</f>
        <v>0</v>
      </c>
      <c r="AJ58" s="631">
        <f t="shared" ref="AJ58" si="105">((AJ59*$H58)-((AJ59*$H58*$E59)+(AJ59*$H58*$F59)))</f>
        <v>0</v>
      </c>
      <c r="AK58" s="631">
        <f t="shared" ref="AK58" si="106">((AK59*$H58)-((AK59*$H58*$E59)+(AK59*$H58*$F59)))</f>
        <v>0</v>
      </c>
      <c r="AL58" s="631">
        <f t="shared" ref="AL58" si="107">((AL59*$H58)-((AL59*$H58*$E59)+(AL59*$H58*$F59)))</f>
        <v>0</v>
      </c>
      <c r="AM58" s="631">
        <f t="shared" ref="AM58" si="108">((AM59*$H58)-((AM59*$H58*$E59)+(AM59*$H58*$F59)))</f>
        <v>0</v>
      </c>
      <c r="AN58" s="631">
        <f t="shared" ref="AN58" si="109">((AN59*$H58)-((AN59*$H58*$E59)+(AN59*$H58*$F59)))</f>
        <v>0</v>
      </c>
      <c r="AO58" s="631">
        <f t="shared" ref="AO58" si="110">((AO59*$H58)-((AO59*$H58*$E59)+(AO59*$H58*$F59)))</f>
        <v>0</v>
      </c>
      <c r="AP58" s="631">
        <f t="shared" ref="AP58" si="111">((AP59*$H58)-((AP59*$H58*$E59)+(AP59*$H58*$F59)))</f>
        <v>0</v>
      </c>
      <c r="AQ58" s="631">
        <f t="shared" ref="AQ58" si="112">((AQ59*$H58)-((AQ59*$H58*$E59)+(AQ59*$H58*$F59)))</f>
        <v>0</v>
      </c>
      <c r="AR58" s="631">
        <f t="shared" ref="AR58" si="113">((AR59*$H58)-((AR59*$H58*$E59)+(AR59*$H58*$F59)))</f>
        <v>0</v>
      </c>
      <c r="AS58" s="631">
        <f t="shared" ref="AS58" si="114">((AS59*$H58)-((AS59*$H58*$E59)+(AS59*$H58*$F59)))</f>
        <v>0</v>
      </c>
      <c r="AT58" s="631">
        <f t="shared" ref="AT58" si="115">((AT59*$H58)-((AT59*$H58*$E59)+(AT59*$H58*$F59)))</f>
        <v>0</v>
      </c>
      <c r="AU58" s="631">
        <f t="shared" ref="AU58" si="116">((AU59*$H58)-((AU59*$H58*$E59)+(AU59*$H58*$F59)))</f>
        <v>0</v>
      </c>
      <c r="AV58" s="631">
        <f>((AV59*$H58)-((AV59*$H58*$E59)+(AV59*$H58*$F59)))</f>
        <v>0</v>
      </c>
      <c r="AW58" s="613">
        <f t="shared" si="3"/>
        <v>535531.96201024635</v>
      </c>
      <c r="AX58" s="590"/>
      <c r="AY58" s="590"/>
      <c r="AZ58" s="590"/>
    </row>
    <row r="59" spans="1:52" s="308" customFormat="1">
      <c r="A59" s="642"/>
      <c r="B59" s="636"/>
      <c r="C59" s="636"/>
      <c r="D59" s="637"/>
      <c r="E59" s="638">
        <v>0.3</v>
      </c>
      <c r="F59" s="638">
        <v>0.05</v>
      </c>
      <c r="G59" s="639"/>
      <c r="H59" s="640"/>
      <c r="I59" s="640">
        <f t="shared" si="81"/>
        <v>1.3499999999999999</v>
      </c>
      <c r="J59" s="641">
        <v>0.3</v>
      </c>
      <c r="K59" s="641">
        <v>0</v>
      </c>
      <c r="L59" s="641">
        <v>0.89</v>
      </c>
      <c r="M59" s="641">
        <v>0.10999999999999999</v>
      </c>
      <c r="N59" s="641">
        <v>0</v>
      </c>
      <c r="O59" s="641">
        <v>0</v>
      </c>
      <c r="P59" s="641">
        <v>0</v>
      </c>
      <c r="Q59" s="641">
        <v>0</v>
      </c>
      <c r="R59" s="641">
        <v>0</v>
      </c>
      <c r="S59" s="641">
        <v>0.05</v>
      </c>
      <c r="T59" s="641">
        <v>0</v>
      </c>
      <c r="U59" s="641">
        <v>0</v>
      </c>
      <c r="V59" s="641">
        <v>0</v>
      </c>
      <c r="W59" s="641">
        <v>0</v>
      </c>
      <c r="X59" s="641">
        <v>0</v>
      </c>
      <c r="Y59" s="641">
        <v>0</v>
      </c>
      <c r="Z59" s="641">
        <v>0</v>
      </c>
      <c r="AA59" s="641">
        <v>0</v>
      </c>
      <c r="AB59" s="641">
        <v>0</v>
      </c>
      <c r="AC59" s="641">
        <v>0</v>
      </c>
      <c r="AD59" s="641">
        <v>0</v>
      </c>
      <c r="AE59" s="641">
        <v>0</v>
      </c>
      <c r="AF59" s="641">
        <v>0</v>
      </c>
      <c r="AG59" s="641">
        <v>0</v>
      </c>
      <c r="AH59" s="641">
        <v>0</v>
      </c>
      <c r="AI59" s="641">
        <v>0</v>
      </c>
      <c r="AJ59" s="641">
        <v>0</v>
      </c>
      <c r="AK59" s="641">
        <v>0</v>
      </c>
      <c r="AL59" s="641">
        <v>0</v>
      </c>
      <c r="AM59" s="641">
        <v>0</v>
      </c>
      <c r="AN59" s="641">
        <v>0</v>
      </c>
      <c r="AO59" s="641">
        <v>0</v>
      </c>
      <c r="AP59" s="641">
        <v>0</v>
      </c>
      <c r="AQ59" s="641">
        <v>0</v>
      </c>
      <c r="AR59" s="641">
        <v>0</v>
      </c>
      <c r="AS59" s="641">
        <v>0</v>
      </c>
      <c r="AT59" s="641">
        <v>0</v>
      </c>
      <c r="AU59" s="641">
        <v>0</v>
      </c>
      <c r="AV59" s="641">
        <v>0</v>
      </c>
      <c r="AW59" s="613">
        <f t="shared" si="3"/>
        <v>1.3499999999999999</v>
      </c>
      <c r="AX59" s="642"/>
      <c r="AY59" s="642"/>
      <c r="AZ59" s="642"/>
    </row>
    <row r="60" spans="1:52" s="264" customFormat="1">
      <c r="A60" s="590"/>
      <c r="B60" s="629" t="s">
        <v>278</v>
      </c>
      <c r="C60" s="629" t="s">
        <v>287</v>
      </c>
      <c r="D60" s="630" t="s">
        <v>288</v>
      </c>
      <c r="E60" s="630"/>
      <c r="F60" s="630"/>
      <c r="G60" s="631"/>
      <c r="H60" s="632">
        <v>535531.96201024635</v>
      </c>
      <c r="I60" s="632">
        <f t="shared" ref="I60" si="117">SUM(J60:AV60)</f>
        <v>535531.96201024635</v>
      </c>
      <c r="J60" s="633">
        <f>+J61*H60</f>
        <v>160659.58860307391</v>
      </c>
      <c r="K60" s="631">
        <f>((K61*$H60)-((K61*$H60*$E61)+(K61*$H60*$F61)))</f>
        <v>0</v>
      </c>
      <c r="L60" s="631">
        <f t="shared" ref="L60" si="118">((L61*$H60)-((L61*$H60*$E61)+(L61*$H60*$F61)))</f>
        <v>114871.60585119785</v>
      </c>
      <c r="M60" s="631">
        <f t="shared" ref="M60" si="119">((M61*$H60)-((M61*$H60*$E61)+(M61*$H60*$F61)))</f>
        <v>118352.56360426446</v>
      </c>
      <c r="N60" s="631">
        <f t="shared" ref="N60" si="120">((N61*$H60)-((N61*$H60*$E61)+(N61*$H60*$F61)))</f>
        <v>114871.60585119783</v>
      </c>
      <c r="O60" s="631">
        <f t="shared" ref="O60" si="121">((O61*$H60)-((O61*$H60*$E61)+(O61*$H60*$F61)))</f>
        <v>0</v>
      </c>
      <c r="P60" s="631">
        <f t="shared" ref="P60" si="122">((P61*$H60)-((P61*$H60*$E61)+(P61*$H60*$F61)))</f>
        <v>0</v>
      </c>
      <c r="Q60" s="631">
        <f t="shared" ref="Q60" si="123">((Q61*$H60)-((Q61*$H60*$E61)+(Q61*$H60*$F61)))</f>
        <v>0</v>
      </c>
      <c r="R60" s="631">
        <f t="shared" ref="R60" si="124">((R61*$H60)-((R61*$H60*$E61)+(R61*$H60*$F61)))</f>
        <v>0</v>
      </c>
      <c r="S60" s="631">
        <f>+S61*H60</f>
        <v>26776.598100512318</v>
      </c>
      <c r="T60" s="631">
        <f t="shared" ref="T60" si="125">((T61*$H60)-((T61*$H60*$E61)+(T61*$H60*$F61)))</f>
        <v>0</v>
      </c>
      <c r="U60" s="631">
        <f t="shared" ref="U60" si="126">((U61*$H60)-((U61*$H60*$E61)+(U61*$H60*$F61)))</f>
        <v>0</v>
      </c>
      <c r="V60" s="631">
        <f t="shared" ref="V60" si="127">((V61*$H60)-((V61*$H60*$E61)+(V61*$H60*$F61)))</f>
        <v>0</v>
      </c>
      <c r="W60" s="631">
        <f t="shared" ref="W60" si="128">((W61*$H60)-((W61*$H60*$E61)+(W61*$H60*$F61)))</f>
        <v>0</v>
      </c>
      <c r="X60" s="631">
        <f t="shared" ref="X60" si="129">((X61*$H60)-((X61*$H60*$E61)+(X61*$H60*$F61)))</f>
        <v>0</v>
      </c>
      <c r="Y60" s="631">
        <f t="shared" ref="Y60" si="130">((Y61*$H60)-((Y61*$H60*$E61)+(Y61*$H60*$F61)))</f>
        <v>0</v>
      </c>
      <c r="Z60" s="631">
        <f t="shared" ref="Z60" si="131">((Z61*$H60)-((Z61*$H60*$E61)+(Z61*$H60*$F61)))</f>
        <v>0</v>
      </c>
      <c r="AA60" s="631">
        <f t="shared" ref="AA60" si="132">((AA61*$H60)-((AA61*$H60*$E61)+(AA61*$H60*$F61)))</f>
        <v>0</v>
      </c>
      <c r="AB60" s="631">
        <f t="shared" ref="AB60" si="133">((AB61*$H60)-((AB61*$H60*$E61)+(AB61*$H60*$F61)))</f>
        <v>0</v>
      </c>
      <c r="AC60" s="631">
        <f t="shared" ref="AC60" si="134">((AC61*$H60)-((AC61*$H60*$E61)+(AC61*$H60*$F61)))</f>
        <v>0</v>
      </c>
      <c r="AD60" s="631">
        <f t="shared" ref="AD60" si="135">((AD61*$H60)-((AD61*$H60*$E61)+(AD61*$H60*$F61)))</f>
        <v>0</v>
      </c>
      <c r="AE60" s="631">
        <f t="shared" ref="AE60" si="136">((AE61*$H60)-((AE61*$H60*$E61)+(AE61*$H60*$F61)))</f>
        <v>0</v>
      </c>
      <c r="AF60" s="631">
        <f t="shared" ref="AF60" si="137">((AF61*$H60)-((AF61*$H60*$E61)+(AF61*$H60*$F61)))</f>
        <v>0</v>
      </c>
      <c r="AG60" s="631">
        <f t="shared" ref="AG60" si="138">((AG61*$H60)-((AG61*$H60*$E61)+(AG61*$H60*$F61)))</f>
        <v>0</v>
      </c>
      <c r="AH60" s="631">
        <f t="shared" ref="AH60" si="139">((AH61*$H60)-((AH61*$H60*$E61)+(AH61*$H60*$F61)))</f>
        <v>0</v>
      </c>
      <c r="AI60" s="631">
        <f t="shared" ref="AI60" si="140">((AI61*$H60)-((AI61*$H60*$E61)+(AI61*$H60*$F61)))</f>
        <v>0</v>
      </c>
      <c r="AJ60" s="631">
        <f t="shared" ref="AJ60" si="141">((AJ61*$H60)-((AJ61*$H60*$E61)+(AJ61*$H60*$F61)))</f>
        <v>0</v>
      </c>
      <c r="AK60" s="631">
        <f t="shared" ref="AK60" si="142">((AK61*$H60)-((AK61*$H60*$E61)+(AK61*$H60*$F61)))</f>
        <v>0</v>
      </c>
      <c r="AL60" s="631">
        <f t="shared" ref="AL60" si="143">((AL61*$H60)-((AL61*$H60*$E61)+(AL61*$H60*$F61)))</f>
        <v>0</v>
      </c>
      <c r="AM60" s="631">
        <f t="shared" ref="AM60" si="144">((AM61*$H60)-((AM61*$H60*$E61)+(AM61*$H60*$F61)))</f>
        <v>0</v>
      </c>
      <c r="AN60" s="631">
        <f t="shared" ref="AN60" si="145">((AN61*$H60)-((AN61*$H60*$E61)+(AN61*$H60*$F61)))</f>
        <v>0</v>
      </c>
      <c r="AO60" s="631">
        <f t="shared" ref="AO60" si="146">((AO61*$H60)-((AO61*$H60*$E61)+(AO61*$H60*$F61)))</f>
        <v>0</v>
      </c>
      <c r="AP60" s="631">
        <f t="shared" ref="AP60" si="147">((AP61*$H60)-((AP61*$H60*$E61)+(AP61*$H60*$F61)))</f>
        <v>0</v>
      </c>
      <c r="AQ60" s="631">
        <f t="shared" ref="AQ60" si="148">((AQ61*$H60)-((AQ61*$H60*$E61)+(AQ61*$H60*$F61)))</f>
        <v>0</v>
      </c>
      <c r="AR60" s="631">
        <f t="shared" ref="AR60" si="149">((AR61*$H60)-((AR61*$H60*$E61)+(AR61*$H60*$F61)))</f>
        <v>0</v>
      </c>
      <c r="AS60" s="631">
        <f t="shared" ref="AS60" si="150">((AS61*$H60)-((AS61*$H60*$E61)+(AS61*$H60*$F61)))</f>
        <v>0</v>
      </c>
      <c r="AT60" s="631">
        <f t="shared" ref="AT60" si="151">((AT61*$H60)-((AT61*$H60*$E61)+(AT61*$H60*$F61)))</f>
        <v>0</v>
      </c>
      <c r="AU60" s="631">
        <f t="shared" ref="AU60" si="152">((AU61*$H60)-((AU61*$H60*$E61)+(AU61*$H60*$F61)))</f>
        <v>0</v>
      </c>
      <c r="AV60" s="631">
        <f>((AV61*$H60)-((AV61*$H60*$E61)+(AV61*$H60*$F61)))</f>
        <v>0</v>
      </c>
      <c r="AW60" s="613">
        <f t="shared" si="3"/>
        <v>535531.96201024635</v>
      </c>
      <c r="AX60" s="590"/>
      <c r="AY60" s="590"/>
      <c r="AZ60" s="590"/>
    </row>
    <row r="61" spans="1:52" s="308" customFormat="1">
      <c r="A61" s="642"/>
      <c r="B61" s="636"/>
      <c r="C61" s="636"/>
      <c r="D61" s="637"/>
      <c r="E61" s="638">
        <v>0.3</v>
      </c>
      <c r="F61" s="638">
        <v>0.05</v>
      </c>
      <c r="G61" s="639"/>
      <c r="H61" s="640"/>
      <c r="I61" s="640">
        <f t="shared" ref="I61:I127" si="153">SUM(J61:AV61)</f>
        <v>1.3499999999999999</v>
      </c>
      <c r="J61" s="641">
        <v>0.3</v>
      </c>
      <c r="K61" s="641">
        <v>0</v>
      </c>
      <c r="L61" s="641">
        <v>0.33</v>
      </c>
      <c r="M61" s="641">
        <v>0.34</v>
      </c>
      <c r="N61" s="641">
        <v>0.32999999999999996</v>
      </c>
      <c r="O61" s="641">
        <v>0</v>
      </c>
      <c r="P61" s="641">
        <v>0</v>
      </c>
      <c r="Q61" s="641">
        <v>0</v>
      </c>
      <c r="R61" s="641">
        <v>0</v>
      </c>
      <c r="S61" s="641">
        <v>0.05</v>
      </c>
      <c r="T61" s="641">
        <v>0</v>
      </c>
      <c r="U61" s="641">
        <v>0</v>
      </c>
      <c r="V61" s="641">
        <v>0</v>
      </c>
      <c r="W61" s="641">
        <v>0</v>
      </c>
      <c r="X61" s="641">
        <v>0</v>
      </c>
      <c r="Y61" s="641">
        <v>0</v>
      </c>
      <c r="Z61" s="641">
        <v>0</v>
      </c>
      <c r="AA61" s="641">
        <v>0</v>
      </c>
      <c r="AB61" s="641">
        <v>0</v>
      </c>
      <c r="AC61" s="641">
        <v>0</v>
      </c>
      <c r="AD61" s="641">
        <v>0</v>
      </c>
      <c r="AE61" s="641">
        <v>0</v>
      </c>
      <c r="AF61" s="641">
        <v>0</v>
      </c>
      <c r="AG61" s="641">
        <v>0</v>
      </c>
      <c r="AH61" s="641">
        <v>0</v>
      </c>
      <c r="AI61" s="641">
        <v>0</v>
      </c>
      <c r="AJ61" s="641">
        <v>0</v>
      </c>
      <c r="AK61" s="641">
        <v>0</v>
      </c>
      <c r="AL61" s="641">
        <v>0</v>
      </c>
      <c r="AM61" s="641">
        <v>0</v>
      </c>
      <c r="AN61" s="641">
        <v>0</v>
      </c>
      <c r="AO61" s="641">
        <v>0</v>
      </c>
      <c r="AP61" s="641">
        <v>0</v>
      </c>
      <c r="AQ61" s="641">
        <v>0</v>
      </c>
      <c r="AR61" s="641">
        <v>0</v>
      </c>
      <c r="AS61" s="641">
        <v>0</v>
      </c>
      <c r="AT61" s="641">
        <v>0</v>
      </c>
      <c r="AU61" s="641">
        <v>0</v>
      </c>
      <c r="AV61" s="641">
        <v>0</v>
      </c>
      <c r="AW61" s="613">
        <f t="shared" si="3"/>
        <v>1.3499999999999999</v>
      </c>
      <c r="AX61" s="642"/>
      <c r="AY61" s="642"/>
      <c r="AZ61" s="642"/>
    </row>
    <row r="62" spans="1:52" s="264" customFormat="1">
      <c r="A62" s="590"/>
      <c r="B62" s="629" t="s">
        <v>278</v>
      </c>
      <c r="C62" s="629" t="s">
        <v>289</v>
      </c>
      <c r="D62" s="630" t="s">
        <v>290</v>
      </c>
      <c r="E62" s="630"/>
      <c r="F62" s="630"/>
      <c r="G62" s="631"/>
      <c r="H62" s="632">
        <v>0</v>
      </c>
      <c r="I62" s="632">
        <f t="shared" si="153"/>
        <v>0</v>
      </c>
      <c r="J62" s="633">
        <f>+J63*H62</f>
        <v>0</v>
      </c>
      <c r="K62" s="631">
        <f>((K63*$H62)-((K63*$H62*$E63)+(K63*$H62*$F63)))</f>
        <v>0</v>
      </c>
      <c r="L62" s="631">
        <f t="shared" ref="L62" si="154">((L63*$H62)-((L63*$H62*$E63)+(L63*$H62*$F63)))</f>
        <v>0</v>
      </c>
      <c r="M62" s="631">
        <f t="shared" ref="M62" si="155">((M63*$H62)-((M63*$H62*$E63)+(M63*$H62*$F63)))</f>
        <v>0</v>
      </c>
      <c r="N62" s="631">
        <f t="shared" ref="N62" si="156">((N63*$H62)-((N63*$H62*$E63)+(N63*$H62*$F63)))</f>
        <v>0</v>
      </c>
      <c r="O62" s="631">
        <f t="shared" ref="O62" si="157">((O63*$H62)-((O63*$H62*$E63)+(O63*$H62*$F63)))</f>
        <v>0</v>
      </c>
      <c r="P62" s="631">
        <f t="shared" ref="P62" si="158">((P63*$H62)-((P63*$H62*$E63)+(P63*$H62*$F63)))</f>
        <v>0</v>
      </c>
      <c r="Q62" s="631">
        <f t="shared" ref="Q62" si="159">((Q63*$H62)-((Q63*$H62*$E63)+(Q63*$H62*$F63)))</f>
        <v>0</v>
      </c>
      <c r="R62" s="631">
        <f t="shared" ref="R62" si="160">((R63*$H62)-((R63*$H62*$E63)+(R63*$H62*$F63)))</f>
        <v>0</v>
      </c>
      <c r="S62" s="631">
        <f>+S63*H62</f>
        <v>0</v>
      </c>
      <c r="T62" s="631">
        <f t="shared" ref="T62" si="161">((T63*$H62)-((T63*$H62*$E63)+(T63*$H62*$F63)))</f>
        <v>0</v>
      </c>
      <c r="U62" s="631">
        <f t="shared" ref="U62" si="162">((U63*$H62)-((U63*$H62*$E63)+(U63*$H62*$F63)))</f>
        <v>0</v>
      </c>
      <c r="V62" s="631">
        <f t="shared" ref="V62" si="163">((V63*$H62)-((V63*$H62*$E63)+(V63*$H62*$F63)))</f>
        <v>0</v>
      </c>
      <c r="W62" s="631">
        <f t="shared" ref="W62" si="164">((W63*$H62)-((W63*$H62*$E63)+(W63*$H62*$F63)))</f>
        <v>0</v>
      </c>
      <c r="X62" s="631">
        <f t="shared" ref="X62" si="165">((X63*$H62)-((X63*$H62*$E63)+(X63*$H62*$F63)))</f>
        <v>0</v>
      </c>
      <c r="Y62" s="631">
        <f t="shared" ref="Y62" si="166">((Y63*$H62)-((Y63*$H62*$E63)+(Y63*$H62*$F63)))</f>
        <v>0</v>
      </c>
      <c r="Z62" s="631">
        <f t="shared" ref="Z62" si="167">((Z63*$H62)-((Z63*$H62*$E63)+(Z63*$H62*$F63)))</f>
        <v>0</v>
      </c>
      <c r="AA62" s="631">
        <f t="shared" ref="AA62" si="168">((AA63*$H62)-((AA63*$H62*$E63)+(AA63*$H62*$F63)))</f>
        <v>0</v>
      </c>
      <c r="AB62" s="631">
        <f t="shared" ref="AB62" si="169">((AB63*$H62)-((AB63*$H62*$E63)+(AB63*$H62*$F63)))</f>
        <v>0</v>
      </c>
      <c r="AC62" s="631">
        <f t="shared" ref="AC62" si="170">((AC63*$H62)-((AC63*$H62*$E63)+(AC63*$H62*$F63)))</f>
        <v>0</v>
      </c>
      <c r="AD62" s="631">
        <f t="shared" ref="AD62" si="171">((AD63*$H62)-((AD63*$H62*$E63)+(AD63*$H62*$F63)))</f>
        <v>0</v>
      </c>
      <c r="AE62" s="631">
        <f t="shared" ref="AE62" si="172">((AE63*$H62)-((AE63*$H62*$E63)+(AE63*$H62*$F63)))</f>
        <v>0</v>
      </c>
      <c r="AF62" s="631">
        <f t="shared" ref="AF62" si="173">((AF63*$H62)-((AF63*$H62*$E63)+(AF63*$H62*$F63)))</f>
        <v>0</v>
      </c>
      <c r="AG62" s="631">
        <f t="shared" ref="AG62" si="174">((AG63*$H62)-((AG63*$H62*$E63)+(AG63*$H62*$F63)))</f>
        <v>0</v>
      </c>
      <c r="AH62" s="631">
        <f t="shared" ref="AH62" si="175">((AH63*$H62)-((AH63*$H62*$E63)+(AH63*$H62*$F63)))</f>
        <v>0</v>
      </c>
      <c r="AI62" s="631">
        <f t="shared" ref="AI62" si="176">((AI63*$H62)-((AI63*$H62*$E63)+(AI63*$H62*$F63)))</f>
        <v>0</v>
      </c>
      <c r="AJ62" s="631">
        <f t="shared" ref="AJ62" si="177">((AJ63*$H62)-((AJ63*$H62*$E63)+(AJ63*$H62*$F63)))</f>
        <v>0</v>
      </c>
      <c r="AK62" s="631">
        <f t="shared" ref="AK62" si="178">((AK63*$H62)-((AK63*$H62*$E63)+(AK63*$H62*$F63)))</f>
        <v>0</v>
      </c>
      <c r="AL62" s="631">
        <f t="shared" ref="AL62" si="179">((AL63*$H62)-((AL63*$H62*$E63)+(AL63*$H62*$F63)))</f>
        <v>0</v>
      </c>
      <c r="AM62" s="631">
        <f t="shared" ref="AM62" si="180">((AM63*$H62)-((AM63*$H62*$E63)+(AM63*$H62*$F63)))</f>
        <v>0</v>
      </c>
      <c r="AN62" s="631">
        <f t="shared" ref="AN62" si="181">((AN63*$H62)-((AN63*$H62*$E63)+(AN63*$H62*$F63)))</f>
        <v>0</v>
      </c>
      <c r="AO62" s="631">
        <f t="shared" ref="AO62" si="182">((AO63*$H62)-((AO63*$H62*$E63)+(AO63*$H62*$F63)))</f>
        <v>0</v>
      </c>
      <c r="AP62" s="631">
        <f t="shared" ref="AP62" si="183">((AP63*$H62)-((AP63*$H62*$E63)+(AP63*$H62*$F63)))</f>
        <v>0</v>
      </c>
      <c r="AQ62" s="631">
        <f t="shared" ref="AQ62" si="184">((AQ63*$H62)-((AQ63*$H62*$E63)+(AQ63*$H62*$F63)))</f>
        <v>0</v>
      </c>
      <c r="AR62" s="631">
        <f t="shared" ref="AR62" si="185">((AR63*$H62)-((AR63*$H62*$E63)+(AR63*$H62*$F63)))</f>
        <v>0</v>
      </c>
      <c r="AS62" s="631">
        <f t="shared" ref="AS62" si="186">((AS63*$H62)-((AS63*$H62*$E63)+(AS63*$H62*$F63)))</f>
        <v>0</v>
      </c>
      <c r="AT62" s="631">
        <f t="shared" ref="AT62" si="187">((AT63*$H62)-((AT63*$H62*$E63)+(AT63*$H62*$F63)))</f>
        <v>0</v>
      </c>
      <c r="AU62" s="631">
        <f t="shared" ref="AU62" si="188">((AU63*$H62)-((AU63*$H62*$E63)+(AU63*$H62*$F63)))</f>
        <v>0</v>
      </c>
      <c r="AV62" s="631">
        <f>((AV63*$H62)-((AV63*$H62*$E63)+(AV63*$H62*$F63)))</f>
        <v>0</v>
      </c>
      <c r="AW62" s="613">
        <f t="shared" si="3"/>
        <v>0</v>
      </c>
      <c r="AX62" s="590"/>
      <c r="AY62" s="590"/>
      <c r="AZ62" s="590"/>
    </row>
    <row r="63" spans="1:52" s="308" customFormat="1">
      <c r="A63" s="642"/>
      <c r="B63" s="636"/>
      <c r="C63" s="636"/>
      <c r="D63" s="637"/>
      <c r="E63" s="638">
        <v>0.3</v>
      </c>
      <c r="F63" s="638">
        <v>0.05</v>
      </c>
      <c r="G63" s="639"/>
      <c r="H63" s="640"/>
      <c r="I63" s="640">
        <f t="shared" si="153"/>
        <v>1</v>
      </c>
      <c r="J63" s="641">
        <v>0</v>
      </c>
      <c r="K63" s="641">
        <v>0</v>
      </c>
      <c r="L63" s="641">
        <v>0</v>
      </c>
      <c r="M63" s="641">
        <v>0</v>
      </c>
      <c r="N63" s="641">
        <v>1</v>
      </c>
      <c r="O63" s="641">
        <v>0</v>
      </c>
      <c r="P63" s="641">
        <v>0</v>
      </c>
      <c r="Q63" s="641">
        <v>0</v>
      </c>
      <c r="R63" s="641">
        <v>0</v>
      </c>
      <c r="S63" s="641">
        <v>0</v>
      </c>
      <c r="T63" s="641">
        <v>0</v>
      </c>
      <c r="U63" s="641">
        <v>0</v>
      </c>
      <c r="V63" s="641">
        <v>0</v>
      </c>
      <c r="W63" s="641">
        <v>0</v>
      </c>
      <c r="X63" s="641">
        <v>0</v>
      </c>
      <c r="Y63" s="641">
        <v>0</v>
      </c>
      <c r="Z63" s="641">
        <v>0</v>
      </c>
      <c r="AA63" s="641">
        <v>0</v>
      </c>
      <c r="AB63" s="641">
        <v>0</v>
      </c>
      <c r="AC63" s="641">
        <v>0</v>
      </c>
      <c r="AD63" s="641">
        <v>0</v>
      </c>
      <c r="AE63" s="641">
        <v>0</v>
      </c>
      <c r="AF63" s="641">
        <v>0</v>
      </c>
      <c r="AG63" s="641">
        <v>0</v>
      </c>
      <c r="AH63" s="641">
        <v>0</v>
      </c>
      <c r="AI63" s="641">
        <v>0</v>
      </c>
      <c r="AJ63" s="641">
        <v>0</v>
      </c>
      <c r="AK63" s="641">
        <v>0</v>
      </c>
      <c r="AL63" s="641">
        <v>0</v>
      </c>
      <c r="AM63" s="641">
        <v>0</v>
      </c>
      <c r="AN63" s="641">
        <v>0</v>
      </c>
      <c r="AO63" s="641">
        <v>0</v>
      </c>
      <c r="AP63" s="641">
        <v>0</v>
      </c>
      <c r="AQ63" s="641">
        <v>0</v>
      </c>
      <c r="AR63" s="641">
        <v>0</v>
      </c>
      <c r="AS63" s="641">
        <v>0</v>
      </c>
      <c r="AT63" s="641">
        <v>0</v>
      </c>
      <c r="AU63" s="641">
        <v>0</v>
      </c>
      <c r="AV63" s="641">
        <v>0</v>
      </c>
      <c r="AW63" s="613">
        <f t="shared" si="3"/>
        <v>1</v>
      </c>
      <c r="AX63" s="642"/>
      <c r="AY63" s="642"/>
      <c r="AZ63" s="642"/>
    </row>
    <row r="64" spans="1:52" s="280" customFormat="1">
      <c r="A64" s="621"/>
      <c r="B64" s="622" t="s">
        <v>234</v>
      </c>
      <c r="C64" s="622" t="s">
        <v>291</v>
      </c>
      <c r="D64" s="623" t="s">
        <v>292</v>
      </c>
      <c r="E64" s="623"/>
      <c r="F64" s="623"/>
      <c r="G64" s="624"/>
      <c r="H64" s="625">
        <f>+H65+H67+H69+H71</f>
        <v>10690775.941519355</v>
      </c>
      <c r="I64" s="625">
        <f t="shared" si="153"/>
        <v>10690775.941519354</v>
      </c>
      <c r="J64" s="624">
        <f>+J65+J67+J69+J71</f>
        <v>0</v>
      </c>
      <c r="K64" s="624">
        <f t="shared" ref="K64:AV64" si="189">+K65+K67+K69+K71</f>
        <v>1603616.3912279028</v>
      </c>
      <c r="L64" s="624">
        <f t="shared" si="189"/>
        <v>2659858.3800705094</v>
      </c>
      <c r="M64" s="624">
        <f t="shared" si="189"/>
        <v>3466126.615114124</v>
      </c>
      <c r="N64" s="624">
        <f t="shared" si="189"/>
        <v>1545742.3508855461</v>
      </c>
      <c r="O64" s="624">
        <f t="shared" si="189"/>
        <v>733107.38191165391</v>
      </c>
      <c r="P64" s="624">
        <f t="shared" si="189"/>
        <v>147786.0252336491</v>
      </c>
      <c r="Q64" s="624">
        <f t="shared" si="189"/>
        <v>0</v>
      </c>
      <c r="R64" s="624">
        <f t="shared" si="189"/>
        <v>0</v>
      </c>
      <c r="S64" s="624">
        <f t="shared" si="189"/>
        <v>0</v>
      </c>
      <c r="T64" s="624">
        <f t="shared" si="189"/>
        <v>0</v>
      </c>
      <c r="U64" s="624">
        <f t="shared" si="189"/>
        <v>0</v>
      </c>
      <c r="V64" s="624">
        <f t="shared" si="189"/>
        <v>0</v>
      </c>
      <c r="W64" s="624">
        <f t="shared" si="189"/>
        <v>0</v>
      </c>
      <c r="X64" s="624">
        <f t="shared" si="189"/>
        <v>0</v>
      </c>
      <c r="Y64" s="624">
        <f t="shared" si="189"/>
        <v>0</v>
      </c>
      <c r="Z64" s="624">
        <f t="shared" si="189"/>
        <v>0</v>
      </c>
      <c r="AA64" s="624">
        <f t="shared" si="189"/>
        <v>0</v>
      </c>
      <c r="AB64" s="624">
        <f t="shared" si="189"/>
        <v>0</v>
      </c>
      <c r="AC64" s="624">
        <f t="shared" si="189"/>
        <v>0</v>
      </c>
      <c r="AD64" s="624">
        <f t="shared" si="189"/>
        <v>0</v>
      </c>
      <c r="AE64" s="624">
        <f t="shared" si="189"/>
        <v>0</v>
      </c>
      <c r="AF64" s="624">
        <f t="shared" si="189"/>
        <v>534538.79707596777</v>
      </c>
      <c r="AG64" s="624">
        <f t="shared" si="189"/>
        <v>0</v>
      </c>
      <c r="AH64" s="624">
        <f t="shared" si="189"/>
        <v>0</v>
      </c>
      <c r="AI64" s="624">
        <f t="shared" si="189"/>
        <v>0</v>
      </c>
      <c r="AJ64" s="624">
        <f t="shared" si="189"/>
        <v>0</v>
      </c>
      <c r="AK64" s="624">
        <f t="shared" si="189"/>
        <v>0</v>
      </c>
      <c r="AL64" s="624">
        <f t="shared" si="189"/>
        <v>0</v>
      </c>
      <c r="AM64" s="624">
        <f t="shared" si="189"/>
        <v>0</v>
      </c>
      <c r="AN64" s="624">
        <f t="shared" si="189"/>
        <v>0</v>
      </c>
      <c r="AO64" s="624">
        <f t="shared" si="189"/>
        <v>0</v>
      </c>
      <c r="AP64" s="624">
        <f t="shared" si="189"/>
        <v>0</v>
      </c>
      <c r="AQ64" s="624">
        <f t="shared" si="189"/>
        <v>0</v>
      </c>
      <c r="AR64" s="624">
        <f t="shared" si="189"/>
        <v>0</v>
      </c>
      <c r="AS64" s="624">
        <f t="shared" si="189"/>
        <v>0</v>
      </c>
      <c r="AT64" s="624">
        <f t="shared" si="189"/>
        <v>0</v>
      </c>
      <c r="AU64" s="624">
        <f t="shared" si="189"/>
        <v>0</v>
      </c>
      <c r="AV64" s="624">
        <f t="shared" si="189"/>
        <v>0</v>
      </c>
      <c r="AW64" s="613">
        <f t="shared" si="3"/>
        <v>10690775.941519354</v>
      </c>
      <c r="AX64" s="621"/>
      <c r="AY64" s="621"/>
      <c r="AZ64" s="621"/>
    </row>
    <row r="65" spans="1:52" s="264" customFormat="1">
      <c r="A65" s="590"/>
      <c r="B65" s="629" t="s">
        <v>278</v>
      </c>
      <c r="C65" s="629" t="s">
        <v>293</v>
      </c>
      <c r="D65" s="630" t="s">
        <v>294</v>
      </c>
      <c r="E65" s="643"/>
      <c r="F65" s="643"/>
      <c r="G65" s="631"/>
      <c r="H65" s="632">
        <v>5880227.1385341398</v>
      </c>
      <c r="I65" s="632">
        <f t="shared" si="153"/>
        <v>5880227.1385341389</v>
      </c>
      <c r="J65" s="633">
        <f>+J66*H65</f>
        <v>0</v>
      </c>
      <c r="K65" s="631">
        <f>+K66*H65</f>
        <v>882034.07078012091</v>
      </c>
      <c r="L65" s="631">
        <f t="shared" ref="L65" si="190">((L66*$H65)-((L66*$H65*$E66)+(L66*$H65*$F66)))</f>
        <v>2163923.5869805636</v>
      </c>
      <c r="M65" s="631">
        <f t="shared" ref="M65" si="191">((M66*$H65)-((M66*$H65*$E66)+(M66*$H65*$F66)))</f>
        <v>2163923.5869805636</v>
      </c>
      <c r="N65" s="631">
        <f t="shared" ref="N65" si="192">((N66*$H65)-((N66*$H65*$E66)+(N66*$H65*$F66)))</f>
        <v>376334.53686618473</v>
      </c>
      <c r="O65" s="631">
        <f t="shared" ref="O65" si="193">((O66*$H65)-((O66*$H65*$E66)+(O66*$H65*$F66)))</f>
        <v>0</v>
      </c>
      <c r="P65" s="631">
        <f t="shared" ref="P65" si="194">((P66*$H65)-((P66*$H65*$E66)+(P66*$H65*$F66)))</f>
        <v>0</v>
      </c>
      <c r="Q65" s="631">
        <f t="shared" ref="Q65" si="195">((Q66*$H65)-((Q66*$H65*$E66)+(Q66*$H65*$F66)))</f>
        <v>0</v>
      </c>
      <c r="R65" s="631">
        <f t="shared" ref="R65" si="196">((R66*$H65)-((R66*$H65*$E66)+(R66*$H65*$F66)))</f>
        <v>0</v>
      </c>
      <c r="S65" s="631">
        <f>+S66*H65</f>
        <v>0</v>
      </c>
      <c r="T65" s="631">
        <f t="shared" ref="T65" si="197">((T66*$H65)-((T66*$H65*$E66)+(T66*$H65*$F66)))</f>
        <v>0</v>
      </c>
      <c r="U65" s="631">
        <f t="shared" ref="U65" si="198">((U66*$H65)-((U66*$H65*$E66)+(U66*$H65*$F66)))</f>
        <v>0</v>
      </c>
      <c r="V65" s="631">
        <f t="shared" ref="V65" si="199">((V66*$H65)-((V66*$H65*$E66)+(V66*$H65*$F66)))</f>
        <v>0</v>
      </c>
      <c r="W65" s="631">
        <f t="shared" ref="W65" si="200">((W66*$H65)-((W66*$H65*$E66)+(W66*$H65*$F66)))</f>
        <v>0</v>
      </c>
      <c r="X65" s="631">
        <f t="shared" ref="X65" si="201">((X66*$H65)-((X66*$H65*$E66)+(X66*$H65*$F66)))</f>
        <v>0</v>
      </c>
      <c r="Y65" s="631">
        <f t="shared" ref="Y65" si="202">((Y66*$H65)-((Y66*$H65*$E66)+(Y66*$H65*$F66)))</f>
        <v>0</v>
      </c>
      <c r="Z65" s="631">
        <f t="shared" ref="Z65" si="203">((Z66*$H65)-((Z66*$H65*$E66)+(Z66*$H65*$F66)))</f>
        <v>0</v>
      </c>
      <c r="AA65" s="631">
        <f t="shared" ref="AA65" si="204">((AA66*$H65)-((AA66*$H65*$E66)+(AA66*$H65*$F66)))</f>
        <v>0</v>
      </c>
      <c r="AB65" s="631">
        <f t="shared" ref="AB65" si="205">((AB66*$H65)-((AB66*$H65*$E66)+(AB66*$H65*$F66)))</f>
        <v>0</v>
      </c>
      <c r="AC65" s="631">
        <f t="shared" ref="AC65" si="206">((AC66*$H65)-((AC66*$H65*$E66)+(AC66*$H65*$F66)))</f>
        <v>0</v>
      </c>
      <c r="AD65" s="631">
        <f t="shared" ref="AD65" si="207">((AD66*$H65)-((AD66*$H65*$E66)+(AD66*$H65*$F66)))</f>
        <v>0</v>
      </c>
      <c r="AE65" s="631">
        <f t="shared" ref="AE65" si="208">((AE66*$H65)-((AE66*$H65*$E66)+(AE66*$H65*$F66)))</f>
        <v>0</v>
      </c>
      <c r="AF65" s="631">
        <f>+AF66*H65</f>
        <v>294011.35692670703</v>
      </c>
      <c r="AG65" s="631">
        <f t="shared" ref="AG65" si="209">((AG66*$H65)-((AG66*$H65*$E66)+(AG66*$H65*$F66)))</f>
        <v>0</v>
      </c>
      <c r="AH65" s="631">
        <f t="shared" ref="AH65" si="210">((AH66*$H65)-((AH66*$H65*$E66)+(AH66*$H65*$F66)))</f>
        <v>0</v>
      </c>
      <c r="AI65" s="631">
        <f t="shared" ref="AI65" si="211">((AI66*$H65)-((AI66*$H65*$E66)+(AI66*$H65*$F66)))</f>
        <v>0</v>
      </c>
      <c r="AJ65" s="631">
        <f t="shared" ref="AJ65" si="212">((AJ66*$H65)-((AJ66*$H65*$E66)+(AJ66*$H65*$F66)))</f>
        <v>0</v>
      </c>
      <c r="AK65" s="631">
        <f t="shared" ref="AK65" si="213">((AK66*$H65)-((AK66*$H65*$E66)+(AK66*$H65*$F66)))</f>
        <v>0</v>
      </c>
      <c r="AL65" s="631">
        <f t="shared" ref="AL65" si="214">((AL66*$H65)-((AL66*$H65*$E66)+(AL66*$H65*$F66)))</f>
        <v>0</v>
      </c>
      <c r="AM65" s="631">
        <f t="shared" ref="AM65" si="215">((AM66*$H65)-((AM66*$H65*$E66)+(AM66*$H65*$F66)))</f>
        <v>0</v>
      </c>
      <c r="AN65" s="631">
        <f t="shared" ref="AN65" si="216">((AN66*$H65)-((AN66*$H65*$E66)+(AN66*$H65*$F66)))</f>
        <v>0</v>
      </c>
      <c r="AO65" s="631">
        <f t="shared" ref="AO65" si="217">((AO66*$H65)-((AO66*$H65*$E66)+(AO66*$H65*$F66)))</f>
        <v>0</v>
      </c>
      <c r="AP65" s="631">
        <f t="shared" ref="AP65" si="218">((AP66*$H65)-((AP66*$H65*$E66)+(AP66*$H65*$F66)))</f>
        <v>0</v>
      </c>
      <c r="AQ65" s="631">
        <f t="shared" ref="AQ65" si="219">((AQ66*$H65)-((AQ66*$H65*$E66)+(AQ66*$H65*$F66)))</f>
        <v>0</v>
      </c>
      <c r="AR65" s="631">
        <f t="shared" ref="AR65" si="220">((AR66*$H65)-((AR66*$H65*$E66)+(AR66*$H65*$F66)))</f>
        <v>0</v>
      </c>
      <c r="AS65" s="631">
        <f t="shared" ref="AS65" si="221">((AS66*$H65)-((AS66*$H65*$E66)+(AS66*$H65*$F66)))</f>
        <v>0</v>
      </c>
      <c r="AT65" s="631">
        <f t="shared" ref="AT65" si="222">((AT66*$H65)-((AT66*$H65*$E66)+(AT66*$H65*$F66)))</f>
        <v>0</v>
      </c>
      <c r="AU65" s="631">
        <f t="shared" ref="AU65" si="223">((AU66*$H65)-((AU66*$H65*$E66)+(AU66*$H65*$F66)))</f>
        <v>0</v>
      </c>
      <c r="AV65" s="631">
        <f>((AV66*$H65)-((AV66*$H65*$E66)+(AV66*$H65*$F66)))</f>
        <v>0</v>
      </c>
      <c r="AW65" s="613">
        <f t="shared" si="3"/>
        <v>5880227.1385341389</v>
      </c>
      <c r="AX65" s="590"/>
      <c r="AY65" s="590"/>
      <c r="AZ65" s="590"/>
    </row>
    <row r="66" spans="1:52" s="308" customFormat="1">
      <c r="A66" s="642"/>
      <c r="B66" s="636"/>
      <c r="C66" s="636"/>
      <c r="D66" s="637"/>
      <c r="E66" s="638">
        <v>0.15</v>
      </c>
      <c r="F66" s="638">
        <v>0.05</v>
      </c>
      <c r="G66" s="639"/>
      <c r="H66" s="640"/>
      <c r="I66" s="640">
        <f t="shared" si="153"/>
        <v>1.2</v>
      </c>
      <c r="J66" s="641">
        <v>0</v>
      </c>
      <c r="K66" s="641">
        <f>+E66</f>
        <v>0.15</v>
      </c>
      <c r="L66" s="641">
        <v>0.46</v>
      </c>
      <c r="M66" s="641">
        <v>0.46</v>
      </c>
      <c r="N66" s="641">
        <v>7.999999999999996E-2</v>
      </c>
      <c r="O66" s="641">
        <v>0</v>
      </c>
      <c r="P66" s="641">
        <v>0</v>
      </c>
      <c r="Q66" s="641">
        <v>0</v>
      </c>
      <c r="R66" s="641">
        <v>0</v>
      </c>
      <c r="S66" s="641">
        <v>0</v>
      </c>
      <c r="T66" s="641">
        <v>0</v>
      </c>
      <c r="U66" s="641">
        <v>0</v>
      </c>
      <c r="V66" s="641">
        <v>0</v>
      </c>
      <c r="W66" s="641">
        <v>0</v>
      </c>
      <c r="X66" s="641">
        <v>0</v>
      </c>
      <c r="Y66" s="641">
        <v>0</v>
      </c>
      <c r="Z66" s="641">
        <v>0</v>
      </c>
      <c r="AA66" s="641">
        <v>0</v>
      </c>
      <c r="AB66" s="641">
        <v>0</v>
      </c>
      <c r="AC66" s="641">
        <v>0</v>
      </c>
      <c r="AD66" s="641">
        <v>0</v>
      </c>
      <c r="AE66" s="641">
        <v>0</v>
      </c>
      <c r="AF66" s="641">
        <v>0.05</v>
      </c>
      <c r="AG66" s="641">
        <v>0</v>
      </c>
      <c r="AH66" s="641">
        <v>0</v>
      </c>
      <c r="AI66" s="641">
        <v>0</v>
      </c>
      <c r="AJ66" s="641">
        <v>0</v>
      </c>
      <c r="AK66" s="641">
        <v>0</v>
      </c>
      <c r="AL66" s="641">
        <v>0</v>
      </c>
      <c r="AM66" s="641">
        <v>0</v>
      </c>
      <c r="AN66" s="641">
        <v>0</v>
      </c>
      <c r="AO66" s="641">
        <v>0</v>
      </c>
      <c r="AP66" s="641">
        <v>0</v>
      </c>
      <c r="AQ66" s="641">
        <v>0</v>
      </c>
      <c r="AR66" s="641">
        <v>0</v>
      </c>
      <c r="AS66" s="641">
        <v>0</v>
      </c>
      <c r="AT66" s="641">
        <v>0</v>
      </c>
      <c r="AU66" s="641">
        <v>0</v>
      </c>
      <c r="AV66" s="641">
        <v>0</v>
      </c>
      <c r="AW66" s="613">
        <f t="shared" si="3"/>
        <v>1.2</v>
      </c>
      <c r="AX66" s="642"/>
      <c r="AY66" s="642"/>
      <c r="AZ66" s="642"/>
    </row>
    <row r="67" spans="1:52" s="264" customFormat="1">
      <c r="A67" s="590"/>
      <c r="B67" s="629" t="s">
        <v>278</v>
      </c>
      <c r="C67" s="629" t="s">
        <v>295</v>
      </c>
      <c r="D67" s="630" t="s">
        <v>296</v>
      </c>
      <c r="E67" s="643"/>
      <c r="F67" s="643"/>
      <c r="G67" s="631"/>
      <c r="H67" s="632">
        <v>1870981.3622608627</v>
      </c>
      <c r="I67" s="632">
        <f t="shared" si="153"/>
        <v>1870981.3622608627</v>
      </c>
      <c r="J67" s="633">
        <f>+J68*H67</f>
        <v>0</v>
      </c>
      <c r="K67" s="631">
        <f>+K68*H67</f>
        <v>280647.20433912938</v>
      </c>
      <c r="L67" s="631">
        <f t="shared" ref="L67" si="224">((L68*$H67)-((L68*$H67*$E68)+(L68*$H67*$F68)))</f>
        <v>344260.57065599877</v>
      </c>
      <c r="M67" s="631">
        <f t="shared" ref="M67" si="225">((M68*$H67)-((M68*$H67*$E68)+(M68*$H67*$F68)))</f>
        <v>1062717.4137641699</v>
      </c>
      <c r="N67" s="631">
        <f t="shared" ref="N67" si="226">((N68*$H67)-((N68*$H67*$E68)+(N68*$H67*$F68)))</f>
        <v>89807.105388521479</v>
      </c>
      <c r="O67" s="631">
        <f t="shared" ref="O67" si="227">((O68*$H67)-((O68*$H67*$E68)+(O68*$H67*$F68)))</f>
        <v>0</v>
      </c>
      <c r="P67" s="631">
        <f t="shared" ref="P67" si="228">((P68*$H67)-((P68*$H67*$E68)+(P68*$H67*$F68)))</f>
        <v>0</v>
      </c>
      <c r="Q67" s="631">
        <f t="shared" ref="Q67" si="229">((Q68*$H67)-((Q68*$H67*$E68)+(Q68*$H67*$F68)))</f>
        <v>0</v>
      </c>
      <c r="R67" s="631">
        <f t="shared" ref="R67" si="230">((R68*$H67)-((R68*$H67*$E68)+(R68*$H67*$F68)))</f>
        <v>0</v>
      </c>
      <c r="S67" s="631">
        <f>+S68*H67</f>
        <v>0</v>
      </c>
      <c r="T67" s="631">
        <f t="shared" ref="T67" si="231">((T68*$H67)-((T68*$H67*$E68)+(T68*$H67*$F68)))</f>
        <v>0</v>
      </c>
      <c r="U67" s="631">
        <f t="shared" ref="U67" si="232">((U68*$H67)-((U68*$H67*$E68)+(U68*$H67*$F68)))</f>
        <v>0</v>
      </c>
      <c r="V67" s="631">
        <f t="shared" ref="V67" si="233">((V68*$H67)-((V68*$H67*$E68)+(V68*$H67*$F68)))</f>
        <v>0</v>
      </c>
      <c r="W67" s="631">
        <f t="shared" ref="W67" si="234">((W68*$H67)-((W68*$H67*$E68)+(W68*$H67*$F68)))</f>
        <v>0</v>
      </c>
      <c r="X67" s="631">
        <f t="shared" ref="X67" si="235">((X68*$H67)-((X68*$H67*$E68)+(X68*$H67*$F68)))</f>
        <v>0</v>
      </c>
      <c r="Y67" s="631">
        <f t="shared" ref="Y67" si="236">((Y68*$H67)-((Y68*$H67*$E68)+(Y68*$H67*$F68)))</f>
        <v>0</v>
      </c>
      <c r="Z67" s="631">
        <f t="shared" ref="Z67" si="237">((Z68*$H67)-((Z68*$H67*$E68)+(Z68*$H67*$F68)))</f>
        <v>0</v>
      </c>
      <c r="AA67" s="631">
        <f t="shared" ref="AA67" si="238">((AA68*$H67)-((AA68*$H67*$E68)+(AA68*$H67*$F68)))</f>
        <v>0</v>
      </c>
      <c r="AB67" s="631">
        <f t="shared" ref="AB67" si="239">((AB68*$H67)-((AB68*$H67*$E68)+(AB68*$H67*$F68)))</f>
        <v>0</v>
      </c>
      <c r="AC67" s="631">
        <f t="shared" ref="AC67" si="240">((AC68*$H67)-((AC68*$H67*$E68)+(AC68*$H67*$F68)))</f>
        <v>0</v>
      </c>
      <c r="AD67" s="631">
        <f t="shared" ref="AD67" si="241">((AD68*$H67)-((AD68*$H67*$E68)+(AD68*$H67*$F68)))</f>
        <v>0</v>
      </c>
      <c r="AE67" s="631">
        <f t="shared" ref="AE67" si="242">((AE68*$H67)-((AE68*$H67*$E68)+(AE68*$H67*$F68)))</f>
        <v>0</v>
      </c>
      <c r="AF67" s="631">
        <f>+AF68*H67</f>
        <v>93549.068113043148</v>
      </c>
      <c r="AG67" s="631">
        <f t="shared" ref="AG67" si="243">((AG68*$H67)-((AG68*$H67*$E68)+(AG68*$H67*$F68)))</f>
        <v>0</v>
      </c>
      <c r="AH67" s="631">
        <f t="shared" ref="AH67" si="244">((AH68*$H67)-((AH68*$H67*$E68)+(AH68*$H67*$F68)))</f>
        <v>0</v>
      </c>
      <c r="AI67" s="631">
        <f t="shared" ref="AI67" si="245">((AI68*$H67)-((AI68*$H67*$E68)+(AI68*$H67*$F68)))</f>
        <v>0</v>
      </c>
      <c r="AJ67" s="631">
        <f t="shared" ref="AJ67" si="246">((AJ68*$H67)-((AJ68*$H67*$E68)+(AJ68*$H67*$F68)))</f>
        <v>0</v>
      </c>
      <c r="AK67" s="631">
        <f t="shared" ref="AK67" si="247">((AK68*$H67)-((AK68*$H67*$E68)+(AK68*$H67*$F68)))</f>
        <v>0</v>
      </c>
      <c r="AL67" s="631">
        <f t="shared" ref="AL67" si="248">((AL68*$H67)-((AL68*$H67*$E68)+(AL68*$H67*$F68)))</f>
        <v>0</v>
      </c>
      <c r="AM67" s="631">
        <f t="shared" ref="AM67" si="249">((AM68*$H67)-((AM68*$H67*$E68)+(AM68*$H67*$F68)))</f>
        <v>0</v>
      </c>
      <c r="AN67" s="631">
        <f t="shared" ref="AN67" si="250">((AN68*$H67)-((AN68*$H67*$E68)+(AN68*$H67*$F68)))</f>
        <v>0</v>
      </c>
      <c r="AO67" s="631">
        <f t="shared" ref="AO67" si="251">((AO68*$H67)-((AO68*$H67*$E68)+(AO68*$H67*$F68)))</f>
        <v>0</v>
      </c>
      <c r="AP67" s="631">
        <f t="shared" ref="AP67" si="252">((AP68*$H67)-((AP68*$H67*$E68)+(AP68*$H67*$F68)))</f>
        <v>0</v>
      </c>
      <c r="AQ67" s="631">
        <f t="shared" ref="AQ67" si="253">((AQ68*$H67)-((AQ68*$H67*$E68)+(AQ68*$H67*$F68)))</f>
        <v>0</v>
      </c>
      <c r="AR67" s="631">
        <f t="shared" ref="AR67" si="254">((AR68*$H67)-((AR68*$H67*$E68)+(AR68*$H67*$F68)))</f>
        <v>0</v>
      </c>
      <c r="AS67" s="631">
        <f t="shared" ref="AS67" si="255">((AS68*$H67)-((AS68*$H67*$E68)+(AS68*$H67*$F68)))</f>
        <v>0</v>
      </c>
      <c r="AT67" s="631">
        <f t="shared" ref="AT67" si="256">((AT68*$H67)-((AT68*$H67*$E68)+(AT68*$H67*$F68)))</f>
        <v>0</v>
      </c>
      <c r="AU67" s="631">
        <f t="shared" ref="AU67" si="257">((AU68*$H67)-((AU68*$H67*$E68)+(AU68*$H67*$F68)))</f>
        <v>0</v>
      </c>
      <c r="AV67" s="631">
        <f>((AV68*$H67)-((AV68*$H67*$E68)+(AV68*$H67*$F68)))</f>
        <v>0</v>
      </c>
      <c r="AW67" s="613">
        <f t="shared" si="3"/>
        <v>1870981.3622608627</v>
      </c>
      <c r="AX67" s="590"/>
      <c r="AY67" s="590"/>
      <c r="AZ67" s="590"/>
    </row>
    <row r="68" spans="1:52" s="308" customFormat="1">
      <c r="A68" s="642"/>
      <c r="B68" s="636"/>
      <c r="C68" s="636"/>
      <c r="D68" s="637"/>
      <c r="E68" s="638">
        <v>0.15</v>
      </c>
      <c r="F68" s="638">
        <v>0.05</v>
      </c>
      <c r="G68" s="639"/>
      <c r="H68" s="640"/>
      <c r="I68" s="640">
        <f t="shared" si="153"/>
        <v>1.2</v>
      </c>
      <c r="J68" s="641">
        <v>0</v>
      </c>
      <c r="K68" s="641">
        <f>+E68</f>
        <v>0.15</v>
      </c>
      <c r="L68" s="641">
        <v>0.23</v>
      </c>
      <c r="M68" s="641">
        <v>0.71</v>
      </c>
      <c r="N68" s="641">
        <v>6.0000000000000053E-2</v>
      </c>
      <c r="O68" s="641">
        <v>0</v>
      </c>
      <c r="P68" s="641">
        <v>0</v>
      </c>
      <c r="Q68" s="641">
        <v>0</v>
      </c>
      <c r="R68" s="641">
        <v>0</v>
      </c>
      <c r="S68" s="641">
        <v>0</v>
      </c>
      <c r="T68" s="641">
        <v>0</v>
      </c>
      <c r="U68" s="641">
        <v>0</v>
      </c>
      <c r="V68" s="641">
        <v>0</v>
      </c>
      <c r="W68" s="641">
        <v>0</v>
      </c>
      <c r="X68" s="641">
        <v>0</v>
      </c>
      <c r="Y68" s="641">
        <v>0</v>
      </c>
      <c r="Z68" s="641">
        <v>0</v>
      </c>
      <c r="AA68" s="641">
        <v>0</v>
      </c>
      <c r="AB68" s="641">
        <v>0</v>
      </c>
      <c r="AC68" s="641">
        <v>0</v>
      </c>
      <c r="AD68" s="641">
        <v>0</v>
      </c>
      <c r="AE68" s="641">
        <v>0</v>
      </c>
      <c r="AF68" s="641">
        <v>0.05</v>
      </c>
      <c r="AG68" s="641">
        <v>0</v>
      </c>
      <c r="AH68" s="641">
        <v>0</v>
      </c>
      <c r="AI68" s="641">
        <v>0</v>
      </c>
      <c r="AJ68" s="641">
        <v>0</v>
      </c>
      <c r="AK68" s="641">
        <v>0</v>
      </c>
      <c r="AL68" s="641">
        <v>0</v>
      </c>
      <c r="AM68" s="641">
        <v>0</v>
      </c>
      <c r="AN68" s="641">
        <v>0</v>
      </c>
      <c r="AO68" s="641">
        <v>0</v>
      </c>
      <c r="AP68" s="641">
        <v>0</v>
      </c>
      <c r="AQ68" s="641">
        <v>0</v>
      </c>
      <c r="AR68" s="641">
        <v>0</v>
      </c>
      <c r="AS68" s="641">
        <v>0</v>
      </c>
      <c r="AT68" s="641">
        <v>0</v>
      </c>
      <c r="AU68" s="641">
        <v>0</v>
      </c>
      <c r="AV68" s="641">
        <v>0</v>
      </c>
      <c r="AW68" s="613">
        <f t="shared" si="3"/>
        <v>1.2</v>
      </c>
      <c r="AX68" s="642"/>
      <c r="AY68" s="642"/>
      <c r="AZ68" s="642"/>
    </row>
    <row r="69" spans="1:52" s="264" customFormat="1">
      <c r="A69" s="590"/>
      <c r="B69" s="629" t="s">
        <v>278</v>
      </c>
      <c r="C69" s="629" t="s">
        <v>297</v>
      </c>
      <c r="D69" s="630" t="s">
        <v>298</v>
      </c>
      <c r="E69" s="643"/>
      <c r="F69" s="643"/>
      <c r="G69" s="631"/>
      <c r="H69" s="632">
        <v>997856.7265391266</v>
      </c>
      <c r="I69" s="632">
        <f t="shared" si="153"/>
        <v>997856.7265391266</v>
      </c>
      <c r="J69" s="633">
        <f>+J70*H69</f>
        <v>0</v>
      </c>
      <c r="K69" s="631">
        <f>+K70*H69</f>
        <v>149678.508980869</v>
      </c>
      <c r="L69" s="631">
        <f t="shared" ref="L69" si="258">((L70*$H69)-((L70*$H69*$E70)+(L70*$H69*$F70)))</f>
        <v>151674.22243394723</v>
      </c>
      <c r="M69" s="631">
        <f t="shared" ref="M69" si="259">((M70*$H69)-((M70*$H69*$E70)+(M70*$H69*$F70)))</f>
        <v>239485.61436939039</v>
      </c>
      <c r="N69" s="631">
        <f t="shared" ref="N69" si="260">((N70*$H69)-((N70*$H69*$E70)+(N70*$H69*$F70)))</f>
        <v>287382.73724326846</v>
      </c>
      <c r="O69" s="631">
        <f t="shared" ref="O69" si="261">((O70*$H69)-((O70*$H69*$E70)+(O70*$H69*$F70)))</f>
        <v>111759.95337238218</v>
      </c>
      <c r="P69" s="631">
        <f t="shared" ref="P69" si="262">((P70*$H69)-((P70*$H69*$E70)+(P70*$H69*$F70)))</f>
        <v>7982.8538123130202</v>
      </c>
      <c r="Q69" s="631">
        <f t="shared" ref="Q69" si="263">((Q70*$H69)-((Q70*$H69*$E70)+(Q70*$H69*$F70)))</f>
        <v>0</v>
      </c>
      <c r="R69" s="631">
        <f t="shared" ref="R69" si="264">((R70*$H69)-((R70*$H69*$E70)+(R70*$H69*$F70)))</f>
        <v>0</v>
      </c>
      <c r="S69" s="631">
        <f>+S70*H69</f>
        <v>0</v>
      </c>
      <c r="T69" s="631">
        <f t="shared" ref="T69" si="265">((T70*$H69)-((T70*$H69*$E70)+(T70*$H69*$F70)))</f>
        <v>0</v>
      </c>
      <c r="U69" s="631">
        <f t="shared" ref="U69" si="266">((U70*$H69)-((U70*$H69*$E70)+(U70*$H69*$F70)))</f>
        <v>0</v>
      </c>
      <c r="V69" s="631">
        <f t="shared" ref="V69" si="267">((V70*$H69)-((V70*$H69*$E70)+(V70*$H69*$F70)))</f>
        <v>0</v>
      </c>
      <c r="W69" s="631">
        <f t="shared" ref="W69" si="268">((W70*$H69)-((W70*$H69*$E70)+(W70*$H69*$F70)))</f>
        <v>0</v>
      </c>
      <c r="X69" s="631">
        <f t="shared" ref="X69" si="269">((X70*$H69)-((X70*$H69*$E70)+(X70*$H69*$F70)))</f>
        <v>0</v>
      </c>
      <c r="Y69" s="631">
        <f t="shared" ref="Y69" si="270">((Y70*$H69)-((Y70*$H69*$E70)+(Y70*$H69*$F70)))</f>
        <v>0</v>
      </c>
      <c r="Z69" s="631">
        <f t="shared" ref="Z69" si="271">((Z70*$H69)-((Z70*$H69*$E70)+(Z70*$H69*$F70)))</f>
        <v>0</v>
      </c>
      <c r="AA69" s="631">
        <f t="shared" ref="AA69" si="272">((AA70*$H69)-((AA70*$H69*$E70)+(AA70*$H69*$F70)))</f>
        <v>0</v>
      </c>
      <c r="AB69" s="631">
        <f t="shared" ref="AB69" si="273">((AB70*$H69)-((AB70*$H69*$E70)+(AB70*$H69*$F70)))</f>
        <v>0</v>
      </c>
      <c r="AC69" s="631">
        <f t="shared" ref="AC69" si="274">((AC70*$H69)-((AC70*$H69*$E70)+(AC70*$H69*$F70)))</f>
        <v>0</v>
      </c>
      <c r="AD69" s="631">
        <f t="shared" ref="AD69" si="275">((AD70*$H69)-((AD70*$H69*$E70)+(AD70*$H69*$F70)))</f>
        <v>0</v>
      </c>
      <c r="AE69" s="631">
        <f t="shared" ref="AE69" si="276">((AE70*$H69)-((AE70*$H69*$E70)+(AE70*$H69*$F70)))</f>
        <v>0</v>
      </c>
      <c r="AF69" s="631">
        <f>+AF70*H69</f>
        <v>49892.836326956334</v>
      </c>
      <c r="AG69" s="631">
        <f t="shared" ref="AG69" si="277">((AG70*$H69)-((AG70*$H69*$E70)+(AG70*$H69*$F70)))</f>
        <v>0</v>
      </c>
      <c r="AH69" s="631">
        <f t="shared" ref="AH69" si="278">((AH70*$H69)-((AH70*$H69*$E70)+(AH70*$H69*$F70)))</f>
        <v>0</v>
      </c>
      <c r="AI69" s="631">
        <f t="shared" ref="AI69" si="279">((AI70*$H69)-((AI70*$H69*$E70)+(AI70*$H69*$F70)))</f>
        <v>0</v>
      </c>
      <c r="AJ69" s="631">
        <f t="shared" ref="AJ69" si="280">((AJ70*$H69)-((AJ70*$H69*$E70)+(AJ70*$H69*$F70)))</f>
        <v>0</v>
      </c>
      <c r="AK69" s="631">
        <f t="shared" ref="AK69" si="281">((AK70*$H69)-((AK70*$H69*$E70)+(AK70*$H69*$F70)))</f>
        <v>0</v>
      </c>
      <c r="AL69" s="631">
        <f t="shared" ref="AL69" si="282">((AL70*$H69)-((AL70*$H69*$E70)+(AL70*$H69*$F70)))</f>
        <v>0</v>
      </c>
      <c r="AM69" s="631">
        <f t="shared" ref="AM69" si="283">((AM70*$H69)-((AM70*$H69*$E70)+(AM70*$H69*$F70)))</f>
        <v>0</v>
      </c>
      <c r="AN69" s="631">
        <f t="shared" ref="AN69" si="284">((AN70*$H69)-((AN70*$H69*$E70)+(AN70*$H69*$F70)))</f>
        <v>0</v>
      </c>
      <c r="AO69" s="631">
        <f t="shared" ref="AO69" si="285">((AO70*$H69)-((AO70*$H69*$E70)+(AO70*$H69*$F70)))</f>
        <v>0</v>
      </c>
      <c r="AP69" s="631">
        <f t="shared" ref="AP69" si="286">((AP70*$H69)-((AP70*$H69*$E70)+(AP70*$H69*$F70)))</f>
        <v>0</v>
      </c>
      <c r="AQ69" s="631">
        <f t="shared" ref="AQ69" si="287">((AQ70*$H69)-((AQ70*$H69*$E70)+(AQ70*$H69*$F70)))</f>
        <v>0</v>
      </c>
      <c r="AR69" s="631">
        <f t="shared" ref="AR69" si="288">((AR70*$H69)-((AR70*$H69*$E70)+(AR70*$H69*$F70)))</f>
        <v>0</v>
      </c>
      <c r="AS69" s="631">
        <f t="shared" ref="AS69" si="289">((AS70*$H69)-((AS70*$H69*$E70)+(AS70*$H69*$F70)))</f>
        <v>0</v>
      </c>
      <c r="AT69" s="631">
        <f t="shared" ref="AT69" si="290">((AT70*$H69)-((AT70*$H69*$E70)+(AT70*$H69*$F70)))</f>
        <v>0</v>
      </c>
      <c r="AU69" s="631">
        <f t="shared" ref="AU69" si="291">((AU70*$H69)-((AU70*$H69*$E70)+(AU70*$H69*$F70)))</f>
        <v>0</v>
      </c>
      <c r="AV69" s="631">
        <f>((AV70*$H69)-((AV70*$H69*$E70)+(AV70*$H69*$F70)))</f>
        <v>0</v>
      </c>
      <c r="AW69" s="613">
        <f t="shared" si="3"/>
        <v>997856.7265391266</v>
      </c>
      <c r="AX69" s="590"/>
      <c r="AY69" s="590"/>
      <c r="AZ69" s="590"/>
    </row>
    <row r="70" spans="1:52" s="308" customFormat="1">
      <c r="A70" s="642"/>
      <c r="B70" s="636"/>
      <c r="C70" s="636"/>
      <c r="D70" s="637"/>
      <c r="E70" s="638">
        <v>0.15</v>
      </c>
      <c r="F70" s="638">
        <v>0.05</v>
      </c>
      <c r="G70" s="639"/>
      <c r="H70" s="640"/>
      <c r="I70" s="640">
        <f t="shared" si="153"/>
        <v>1.2</v>
      </c>
      <c r="J70" s="641">
        <v>0</v>
      </c>
      <c r="K70" s="641">
        <f>+E70</f>
        <v>0.15</v>
      </c>
      <c r="L70" s="641">
        <v>0.19</v>
      </c>
      <c r="M70" s="641">
        <v>0.3</v>
      </c>
      <c r="N70" s="641">
        <v>0.36</v>
      </c>
      <c r="O70" s="641">
        <v>0.14000000000000001</v>
      </c>
      <c r="P70" s="641">
        <v>1.0000000000000009E-2</v>
      </c>
      <c r="Q70" s="641">
        <v>0</v>
      </c>
      <c r="R70" s="641">
        <v>0</v>
      </c>
      <c r="S70" s="641">
        <v>0</v>
      </c>
      <c r="T70" s="641">
        <v>0</v>
      </c>
      <c r="U70" s="641">
        <v>0</v>
      </c>
      <c r="V70" s="641">
        <v>0</v>
      </c>
      <c r="W70" s="641">
        <v>0</v>
      </c>
      <c r="X70" s="641">
        <v>0</v>
      </c>
      <c r="Y70" s="641">
        <v>0</v>
      </c>
      <c r="Z70" s="641">
        <v>0</v>
      </c>
      <c r="AA70" s="641">
        <v>0</v>
      </c>
      <c r="AB70" s="641">
        <v>0</v>
      </c>
      <c r="AC70" s="641">
        <v>0</v>
      </c>
      <c r="AD70" s="641">
        <v>0</v>
      </c>
      <c r="AE70" s="641">
        <v>0</v>
      </c>
      <c r="AF70" s="641">
        <v>0.05</v>
      </c>
      <c r="AG70" s="641">
        <v>0</v>
      </c>
      <c r="AH70" s="641">
        <v>0</v>
      </c>
      <c r="AI70" s="641">
        <v>0</v>
      </c>
      <c r="AJ70" s="641">
        <v>0</v>
      </c>
      <c r="AK70" s="641">
        <v>0</v>
      </c>
      <c r="AL70" s="641">
        <v>0</v>
      </c>
      <c r="AM70" s="641">
        <v>0</v>
      </c>
      <c r="AN70" s="641">
        <v>0</v>
      </c>
      <c r="AO70" s="641">
        <v>0</v>
      </c>
      <c r="AP70" s="641">
        <v>0</v>
      </c>
      <c r="AQ70" s="641">
        <v>0</v>
      </c>
      <c r="AR70" s="641">
        <v>0</v>
      </c>
      <c r="AS70" s="641">
        <v>0</v>
      </c>
      <c r="AT70" s="641">
        <v>0</v>
      </c>
      <c r="AU70" s="641">
        <v>0</v>
      </c>
      <c r="AV70" s="641">
        <v>0</v>
      </c>
      <c r="AW70" s="613">
        <f t="shared" si="3"/>
        <v>1.2</v>
      </c>
      <c r="AX70" s="642"/>
      <c r="AY70" s="642"/>
      <c r="AZ70" s="642"/>
    </row>
    <row r="71" spans="1:52" s="264" customFormat="1">
      <c r="A71" s="590"/>
      <c r="B71" s="629" t="s">
        <v>278</v>
      </c>
      <c r="C71" s="629" t="s">
        <v>299</v>
      </c>
      <c r="D71" s="630" t="s">
        <v>300</v>
      </c>
      <c r="E71" s="643"/>
      <c r="F71" s="643"/>
      <c r="G71" s="631"/>
      <c r="H71" s="632">
        <v>1941710.7141852241</v>
      </c>
      <c r="I71" s="632">
        <f t="shared" si="153"/>
        <v>1941710.7141852239</v>
      </c>
      <c r="J71" s="633">
        <f>+J72*H71</f>
        <v>0</v>
      </c>
      <c r="K71" s="631">
        <f>+K72*H71</f>
        <v>291256.60712778359</v>
      </c>
      <c r="L71" s="631">
        <f t="shared" ref="L71" si="292">((L72*$H71)-((L72*$H71*$E72)+(L72*$H71*$F72)))</f>
        <v>0</v>
      </c>
      <c r="M71" s="631">
        <f t="shared" ref="M71" si="293">((M72*$H71)-((M72*$H71*$E72)+(M72*$H71*$F72)))</f>
        <v>0</v>
      </c>
      <c r="N71" s="631">
        <f t="shared" ref="N71" si="294">((N72*$H71)-((N72*$H71*$E72)+(N72*$H71*$F72)))</f>
        <v>792217.97138757142</v>
      </c>
      <c r="O71" s="631">
        <f t="shared" ref="O71" si="295">((O72*$H71)-((O72*$H71*$E72)+(O72*$H71*$F72)))</f>
        <v>621347.4285392717</v>
      </c>
      <c r="P71" s="631">
        <f t="shared" ref="P71" si="296">((P72*$H71)-((P72*$H71*$E72)+(P72*$H71*$F72)))</f>
        <v>139803.17142133607</v>
      </c>
      <c r="Q71" s="631">
        <f t="shared" ref="Q71" si="297">((Q72*$H71)-((Q72*$H71*$E72)+(Q72*$H71*$F72)))</f>
        <v>0</v>
      </c>
      <c r="R71" s="631">
        <f t="shared" ref="R71" si="298">((R72*$H71)-((R72*$H71*$E72)+(R72*$H71*$F72)))</f>
        <v>0</v>
      </c>
      <c r="S71" s="631">
        <f>+S72*H71</f>
        <v>0</v>
      </c>
      <c r="T71" s="631">
        <f t="shared" ref="T71" si="299">((T72*$H71)-((T72*$H71*$E72)+(T72*$H71*$F72)))</f>
        <v>0</v>
      </c>
      <c r="U71" s="631">
        <f t="shared" ref="U71" si="300">((U72*$H71)-((U72*$H71*$E72)+(U72*$H71*$F72)))</f>
        <v>0</v>
      </c>
      <c r="V71" s="631">
        <f t="shared" ref="V71" si="301">((V72*$H71)-((V72*$H71*$E72)+(V72*$H71*$F72)))</f>
        <v>0</v>
      </c>
      <c r="W71" s="631">
        <f t="shared" ref="W71" si="302">((W72*$H71)-((W72*$H71*$E72)+(W72*$H71*$F72)))</f>
        <v>0</v>
      </c>
      <c r="X71" s="631">
        <f t="shared" ref="X71" si="303">((X72*$H71)-((X72*$H71*$E72)+(X72*$H71*$F72)))</f>
        <v>0</v>
      </c>
      <c r="Y71" s="631">
        <f t="shared" ref="Y71" si="304">((Y72*$H71)-((Y72*$H71*$E72)+(Y72*$H71*$F72)))</f>
        <v>0</v>
      </c>
      <c r="Z71" s="631">
        <f t="shared" ref="Z71" si="305">((Z72*$H71)-((Z72*$H71*$E72)+(Z72*$H71*$F72)))</f>
        <v>0</v>
      </c>
      <c r="AA71" s="631">
        <f t="shared" ref="AA71" si="306">((AA72*$H71)-((AA72*$H71*$E72)+(AA72*$H71*$F72)))</f>
        <v>0</v>
      </c>
      <c r="AB71" s="631">
        <f t="shared" ref="AB71" si="307">((AB72*$H71)-((AB72*$H71*$E72)+(AB72*$H71*$F72)))</f>
        <v>0</v>
      </c>
      <c r="AC71" s="631">
        <f t="shared" ref="AC71" si="308">((AC72*$H71)-((AC72*$H71*$E72)+(AC72*$H71*$F72)))</f>
        <v>0</v>
      </c>
      <c r="AD71" s="631">
        <f t="shared" ref="AD71" si="309">((AD72*$H71)-((AD72*$H71*$E72)+(AD72*$H71*$F72)))</f>
        <v>0</v>
      </c>
      <c r="AE71" s="631">
        <f t="shared" ref="AE71" si="310">((AE72*$H71)-((AE72*$H71*$E72)+(AE72*$H71*$F72)))</f>
        <v>0</v>
      </c>
      <c r="AF71" s="631">
        <f>+AF72*H71</f>
        <v>97085.53570926121</v>
      </c>
      <c r="AG71" s="631">
        <f t="shared" ref="AG71" si="311">((AG72*$H71)-((AG72*$H71*$E72)+(AG72*$H71*$F72)))</f>
        <v>0</v>
      </c>
      <c r="AH71" s="631">
        <f t="shared" ref="AH71" si="312">((AH72*$H71)-((AH72*$H71*$E72)+(AH72*$H71*$F72)))</f>
        <v>0</v>
      </c>
      <c r="AI71" s="631">
        <f t="shared" ref="AI71" si="313">((AI72*$H71)-((AI72*$H71*$E72)+(AI72*$H71*$F72)))</f>
        <v>0</v>
      </c>
      <c r="AJ71" s="631">
        <f t="shared" ref="AJ71" si="314">((AJ72*$H71)-((AJ72*$H71*$E72)+(AJ72*$H71*$F72)))</f>
        <v>0</v>
      </c>
      <c r="AK71" s="631">
        <f t="shared" ref="AK71" si="315">((AK72*$H71)-((AK72*$H71*$E72)+(AK72*$H71*$F72)))</f>
        <v>0</v>
      </c>
      <c r="AL71" s="631">
        <f t="shared" ref="AL71" si="316">((AL72*$H71)-((AL72*$H71*$E72)+(AL72*$H71*$F72)))</f>
        <v>0</v>
      </c>
      <c r="AM71" s="631">
        <f t="shared" ref="AM71" si="317">((AM72*$H71)-((AM72*$H71*$E72)+(AM72*$H71*$F72)))</f>
        <v>0</v>
      </c>
      <c r="AN71" s="631">
        <f t="shared" ref="AN71" si="318">((AN72*$H71)-((AN72*$H71*$E72)+(AN72*$H71*$F72)))</f>
        <v>0</v>
      </c>
      <c r="AO71" s="631">
        <f t="shared" ref="AO71" si="319">((AO72*$H71)-((AO72*$H71*$E72)+(AO72*$H71*$F72)))</f>
        <v>0</v>
      </c>
      <c r="AP71" s="631">
        <f t="shared" ref="AP71" si="320">((AP72*$H71)-((AP72*$H71*$E72)+(AP72*$H71*$F72)))</f>
        <v>0</v>
      </c>
      <c r="AQ71" s="631">
        <f t="shared" ref="AQ71" si="321">((AQ72*$H71)-((AQ72*$H71*$E72)+(AQ72*$H71*$F72)))</f>
        <v>0</v>
      </c>
      <c r="AR71" s="631">
        <f t="shared" ref="AR71" si="322">((AR72*$H71)-((AR72*$H71*$E72)+(AR72*$H71*$F72)))</f>
        <v>0</v>
      </c>
      <c r="AS71" s="631">
        <f t="shared" ref="AS71" si="323">((AS72*$H71)-((AS72*$H71*$E72)+(AS72*$H71*$F72)))</f>
        <v>0</v>
      </c>
      <c r="AT71" s="631">
        <f t="shared" ref="AT71" si="324">((AT72*$H71)-((AT72*$H71*$E72)+(AT72*$H71*$F72)))</f>
        <v>0</v>
      </c>
      <c r="AU71" s="631">
        <f t="shared" ref="AU71" si="325">((AU72*$H71)-((AU72*$H71*$E72)+(AU72*$H71*$F72)))</f>
        <v>0</v>
      </c>
      <c r="AV71" s="631">
        <f>((AV72*$H71)-((AV72*$H71*$E72)+(AV72*$H71*$F72)))</f>
        <v>0</v>
      </c>
      <c r="AW71" s="613">
        <f t="shared" si="3"/>
        <v>1941710.7141852239</v>
      </c>
      <c r="AX71" s="590"/>
      <c r="AY71" s="590"/>
      <c r="AZ71" s="590"/>
    </row>
    <row r="72" spans="1:52" s="308" customFormat="1">
      <c r="A72" s="642"/>
      <c r="B72" s="636"/>
      <c r="C72" s="636"/>
      <c r="D72" s="637"/>
      <c r="E72" s="638">
        <v>0.15</v>
      </c>
      <c r="F72" s="638">
        <v>0.05</v>
      </c>
      <c r="G72" s="639"/>
      <c r="H72" s="640"/>
      <c r="I72" s="640">
        <f t="shared" si="153"/>
        <v>1.2</v>
      </c>
      <c r="J72" s="641">
        <v>0</v>
      </c>
      <c r="K72" s="641">
        <f>+E72</f>
        <v>0.15</v>
      </c>
      <c r="L72" s="641">
        <v>0</v>
      </c>
      <c r="M72" s="641">
        <v>0</v>
      </c>
      <c r="N72" s="641">
        <v>0.51</v>
      </c>
      <c r="O72" s="641">
        <v>0.4</v>
      </c>
      <c r="P72" s="641">
        <v>8.9999999999999969E-2</v>
      </c>
      <c r="Q72" s="641">
        <v>0</v>
      </c>
      <c r="R72" s="641">
        <v>0</v>
      </c>
      <c r="S72" s="641">
        <v>0</v>
      </c>
      <c r="T72" s="641">
        <v>0</v>
      </c>
      <c r="U72" s="641">
        <v>0</v>
      </c>
      <c r="V72" s="641">
        <v>0</v>
      </c>
      <c r="W72" s="641">
        <v>0</v>
      </c>
      <c r="X72" s="641">
        <v>0</v>
      </c>
      <c r="Y72" s="641">
        <v>0</v>
      </c>
      <c r="Z72" s="641">
        <v>0</v>
      </c>
      <c r="AA72" s="641">
        <v>0</v>
      </c>
      <c r="AB72" s="641">
        <v>0</v>
      </c>
      <c r="AC72" s="641">
        <v>0</v>
      </c>
      <c r="AD72" s="641">
        <v>0</v>
      </c>
      <c r="AE72" s="641">
        <v>0</v>
      </c>
      <c r="AF72" s="641">
        <v>0.05</v>
      </c>
      <c r="AG72" s="641">
        <v>0</v>
      </c>
      <c r="AH72" s="641">
        <v>0</v>
      </c>
      <c r="AI72" s="641">
        <v>0</v>
      </c>
      <c r="AJ72" s="641">
        <v>0</v>
      </c>
      <c r="AK72" s="641">
        <v>0</v>
      </c>
      <c r="AL72" s="641">
        <v>0</v>
      </c>
      <c r="AM72" s="641">
        <v>0</v>
      </c>
      <c r="AN72" s="641">
        <v>0</v>
      </c>
      <c r="AO72" s="641">
        <v>0</v>
      </c>
      <c r="AP72" s="641">
        <v>0</v>
      </c>
      <c r="AQ72" s="641">
        <v>0</v>
      </c>
      <c r="AR72" s="641">
        <v>0</v>
      </c>
      <c r="AS72" s="641">
        <v>0</v>
      </c>
      <c r="AT72" s="641">
        <v>0</v>
      </c>
      <c r="AU72" s="641">
        <v>0</v>
      </c>
      <c r="AV72" s="641">
        <v>0</v>
      </c>
      <c r="AW72" s="613">
        <f t="shared" si="3"/>
        <v>1.2</v>
      </c>
      <c r="AX72" s="642"/>
      <c r="AY72" s="642"/>
      <c r="AZ72" s="642"/>
    </row>
    <row r="73" spans="1:52" s="280" customFormat="1">
      <c r="A73" s="621"/>
      <c r="B73" s="622" t="s">
        <v>234</v>
      </c>
      <c r="C73" s="622" t="s">
        <v>301</v>
      </c>
      <c r="D73" s="623" t="s">
        <v>302</v>
      </c>
      <c r="E73" s="644"/>
      <c r="F73" s="644"/>
      <c r="G73" s="624">
        <v>2500000</v>
      </c>
      <c r="H73" s="625">
        <f>+H74+H79+H92+H101</f>
        <v>94800687.845555007</v>
      </c>
      <c r="I73" s="625">
        <f t="shared" si="153"/>
        <v>92300687.845554993</v>
      </c>
      <c r="J73" s="625">
        <f t="shared" ref="J73:AV73" si="326">+J74+J79+J92+J101</f>
        <v>0</v>
      </c>
      <c r="K73" s="625">
        <f t="shared" si="326"/>
        <v>13845103.176833253</v>
      </c>
      <c r="L73" s="625">
        <f t="shared" si="326"/>
        <v>2104570.5505188848</v>
      </c>
      <c r="M73" s="625">
        <f t="shared" si="326"/>
        <v>5383672.3521993067</v>
      </c>
      <c r="N73" s="625">
        <f t="shared" si="326"/>
        <v>8707094.002750203</v>
      </c>
      <c r="O73" s="625">
        <f t="shared" si="326"/>
        <v>9880107.7432726827</v>
      </c>
      <c r="P73" s="625">
        <f t="shared" si="326"/>
        <v>11011558.497017428</v>
      </c>
      <c r="Q73" s="625">
        <f t="shared" si="326"/>
        <v>5700396.1753298212</v>
      </c>
      <c r="R73" s="625">
        <f t="shared" si="326"/>
        <v>4959182.1047939528</v>
      </c>
      <c r="S73" s="625">
        <f t="shared" si="326"/>
        <v>2643369.6303058509</v>
      </c>
      <c r="T73" s="625">
        <f t="shared" si="326"/>
        <v>2991582.7664100276</v>
      </c>
      <c r="U73" s="625">
        <f t="shared" si="326"/>
        <v>3064905.8734298814</v>
      </c>
      <c r="V73" s="625">
        <f t="shared" si="326"/>
        <v>2874265.7951782616</v>
      </c>
      <c r="W73" s="625">
        <f t="shared" si="326"/>
        <v>3123564.3590457644</v>
      </c>
      <c r="X73" s="625">
        <f t="shared" si="326"/>
        <v>2616269.8585450384</v>
      </c>
      <c r="Y73" s="625">
        <f t="shared" si="326"/>
        <v>1997625.6354507965</v>
      </c>
      <c r="Z73" s="625">
        <f t="shared" si="326"/>
        <v>5201861.0849468941</v>
      </c>
      <c r="AA73" s="625">
        <f t="shared" si="326"/>
        <v>1563153.5397900981</v>
      </c>
      <c r="AB73" s="625">
        <f t="shared" si="326"/>
        <v>17370.307459118623</v>
      </c>
      <c r="AC73" s="625">
        <f t="shared" si="326"/>
        <v>0</v>
      </c>
      <c r="AD73" s="625">
        <f t="shared" si="326"/>
        <v>0</v>
      </c>
      <c r="AE73" s="625">
        <f t="shared" si="326"/>
        <v>0</v>
      </c>
      <c r="AF73" s="625">
        <f t="shared" si="326"/>
        <v>4615034.3922777511</v>
      </c>
      <c r="AG73" s="625">
        <f t="shared" si="326"/>
        <v>0</v>
      </c>
      <c r="AH73" s="625">
        <f t="shared" si="326"/>
        <v>0</v>
      </c>
      <c r="AI73" s="625">
        <f t="shared" si="326"/>
        <v>0</v>
      </c>
      <c r="AJ73" s="625">
        <f t="shared" si="326"/>
        <v>0</v>
      </c>
      <c r="AK73" s="625">
        <f t="shared" si="326"/>
        <v>0</v>
      </c>
      <c r="AL73" s="625">
        <f t="shared" si="326"/>
        <v>0</v>
      </c>
      <c r="AM73" s="625">
        <f t="shared" si="326"/>
        <v>0</v>
      </c>
      <c r="AN73" s="625">
        <f t="shared" si="326"/>
        <v>0</v>
      </c>
      <c r="AO73" s="625">
        <f t="shared" si="326"/>
        <v>0</v>
      </c>
      <c r="AP73" s="625">
        <f t="shared" si="326"/>
        <v>0</v>
      </c>
      <c r="AQ73" s="625">
        <f t="shared" si="326"/>
        <v>0</v>
      </c>
      <c r="AR73" s="625">
        <f t="shared" si="326"/>
        <v>0</v>
      </c>
      <c r="AS73" s="625">
        <f t="shared" si="326"/>
        <v>0</v>
      </c>
      <c r="AT73" s="625">
        <f t="shared" si="326"/>
        <v>0</v>
      </c>
      <c r="AU73" s="625">
        <f t="shared" si="326"/>
        <v>0</v>
      </c>
      <c r="AV73" s="625">
        <f t="shared" si="326"/>
        <v>0</v>
      </c>
      <c r="AW73" s="613">
        <f t="shared" si="3"/>
        <v>92300687.845554993</v>
      </c>
      <c r="AX73" s="645">
        <f>+I73-H73</f>
        <v>-2500000.0000000149</v>
      </c>
      <c r="AY73" s="645">
        <f>+L50+AX73</f>
        <v>3822697.6737035383</v>
      </c>
      <c r="AZ73" s="621"/>
    </row>
    <row r="74" spans="1:52" s="264" customFormat="1">
      <c r="A74" s="590"/>
      <c r="B74" s="629" t="s">
        <v>278</v>
      </c>
      <c r="C74" s="629" t="s">
        <v>303</v>
      </c>
      <c r="D74" s="630" t="s">
        <v>304</v>
      </c>
      <c r="E74" s="643"/>
      <c r="F74" s="643"/>
      <c r="G74" s="631"/>
      <c r="H74" s="632">
        <f>+H75+H77</f>
        <v>21083316.22989963</v>
      </c>
      <c r="I74" s="632">
        <f t="shared" si="153"/>
        <v>21083316.22989963</v>
      </c>
      <c r="J74" s="632">
        <f t="shared" ref="J74:AV74" si="327">+J75+J77</f>
        <v>0</v>
      </c>
      <c r="K74" s="632">
        <f t="shared" si="327"/>
        <v>3162497.4344849447</v>
      </c>
      <c r="L74" s="632">
        <f t="shared" si="327"/>
        <v>2104570.5505188848</v>
      </c>
      <c r="M74" s="632">
        <f t="shared" si="327"/>
        <v>5054880.8366152449</v>
      </c>
      <c r="N74" s="632">
        <f t="shared" si="327"/>
        <v>5736467.3293188177</v>
      </c>
      <c r="O74" s="632">
        <f t="shared" si="327"/>
        <v>0</v>
      </c>
      <c r="P74" s="632">
        <f t="shared" si="327"/>
        <v>0</v>
      </c>
      <c r="Q74" s="632">
        <f t="shared" si="327"/>
        <v>0</v>
      </c>
      <c r="R74" s="632">
        <f t="shared" si="327"/>
        <v>0</v>
      </c>
      <c r="S74" s="632">
        <f t="shared" si="327"/>
        <v>0</v>
      </c>
      <c r="T74" s="632">
        <f t="shared" si="327"/>
        <v>0</v>
      </c>
      <c r="U74" s="632">
        <f t="shared" si="327"/>
        <v>0</v>
      </c>
      <c r="V74" s="632">
        <f t="shared" si="327"/>
        <v>0</v>
      </c>
      <c r="W74" s="632">
        <f t="shared" si="327"/>
        <v>0</v>
      </c>
      <c r="X74" s="632">
        <f t="shared" si="327"/>
        <v>0</v>
      </c>
      <c r="Y74" s="632">
        <f t="shared" si="327"/>
        <v>0</v>
      </c>
      <c r="Z74" s="632">
        <f t="shared" si="327"/>
        <v>3125897.1892823409</v>
      </c>
      <c r="AA74" s="632">
        <f t="shared" si="327"/>
        <v>844837.07818441628</v>
      </c>
      <c r="AB74" s="632">
        <f t="shared" si="327"/>
        <v>0</v>
      </c>
      <c r="AC74" s="632">
        <f t="shared" si="327"/>
        <v>0</v>
      </c>
      <c r="AD74" s="632">
        <f t="shared" si="327"/>
        <v>0</v>
      </c>
      <c r="AE74" s="632">
        <f t="shared" si="327"/>
        <v>0</v>
      </c>
      <c r="AF74" s="632">
        <f t="shared" si="327"/>
        <v>1054165.8114949814</v>
      </c>
      <c r="AG74" s="632">
        <f t="shared" si="327"/>
        <v>0</v>
      </c>
      <c r="AH74" s="632">
        <f t="shared" si="327"/>
        <v>0</v>
      </c>
      <c r="AI74" s="632">
        <f t="shared" si="327"/>
        <v>0</v>
      </c>
      <c r="AJ74" s="632">
        <f t="shared" si="327"/>
        <v>0</v>
      </c>
      <c r="AK74" s="632">
        <f t="shared" si="327"/>
        <v>0</v>
      </c>
      <c r="AL74" s="632">
        <f t="shared" si="327"/>
        <v>0</v>
      </c>
      <c r="AM74" s="632">
        <f t="shared" si="327"/>
        <v>0</v>
      </c>
      <c r="AN74" s="632">
        <f t="shared" si="327"/>
        <v>0</v>
      </c>
      <c r="AO74" s="632">
        <f t="shared" si="327"/>
        <v>0</v>
      </c>
      <c r="AP74" s="632">
        <f t="shared" si="327"/>
        <v>0</v>
      </c>
      <c r="AQ74" s="632">
        <f t="shared" si="327"/>
        <v>0</v>
      </c>
      <c r="AR74" s="632">
        <f t="shared" si="327"/>
        <v>0</v>
      </c>
      <c r="AS74" s="632">
        <f t="shared" si="327"/>
        <v>0</v>
      </c>
      <c r="AT74" s="632">
        <f t="shared" si="327"/>
        <v>0</v>
      </c>
      <c r="AU74" s="632">
        <f t="shared" si="327"/>
        <v>0</v>
      </c>
      <c r="AV74" s="632">
        <f t="shared" si="327"/>
        <v>0</v>
      </c>
      <c r="AW74" s="613">
        <f t="shared" si="3"/>
        <v>21083316.22989963</v>
      </c>
      <c r="AX74" s="645">
        <f t="shared" ref="AX74:AX137" si="328">+I74-H74</f>
        <v>0</v>
      </c>
      <c r="AY74" s="590"/>
      <c r="AZ74" s="590"/>
    </row>
    <row r="75" spans="1:52" s="264" customFormat="1">
      <c r="A75" s="590"/>
      <c r="B75" s="646" t="s">
        <v>305</v>
      </c>
      <c r="C75" s="646" t="s">
        <v>306</v>
      </c>
      <c r="D75" s="647" t="s">
        <v>307</v>
      </c>
      <c r="E75" s="648"/>
      <c r="F75" s="648"/>
      <c r="G75" s="649"/>
      <c r="H75" s="650">
        <v>10522852.752594424</v>
      </c>
      <c r="I75" s="650">
        <f t="shared" si="153"/>
        <v>10522852.752594424</v>
      </c>
      <c r="J75" s="649">
        <f>+J76*H75</f>
        <v>0</v>
      </c>
      <c r="K75" s="649">
        <f>+K76*H75</f>
        <v>1578427.9128891637</v>
      </c>
      <c r="L75" s="649">
        <f t="shared" ref="L75" si="329">((L76*$H75)-((L76*$H75*$E76)+(L76*$H75*$F76)))</f>
        <v>2104570.5505188848</v>
      </c>
      <c r="M75" s="649">
        <f t="shared" ref="M75" si="330">((M76*$H75)-((M76*$H75*$E76)+(M76*$H75*$F76)))</f>
        <v>3956592.6349755032</v>
      </c>
      <c r="N75" s="649">
        <f t="shared" ref="N75" si="331">((N76*$H75)-((N76*$H75*$E76)+(N76*$H75*$F76)))</f>
        <v>2357119.0165811512</v>
      </c>
      <c r="O75" s="649">
        <f t="shared" ref="O75" si="332">((O76*$H75)-((O76*$H75*$E76)+(O76*$H75*$F76)))</f>
        <v>0</v>
      </c>
      <c r="P75" s="649">
        <f t="shared" ref="P75" si="333">((P76*$H75)-((P76*$H75*$E76)+(P76*$H75*$F76)))</f>
        <v>0</v>
      </c>
      <c r="Q75" s="649">
        <f t="shared" ref="Q75" si="334">((Q76*$H75)-((Q76*$H75*$E76)+(Q76*$H75*$F76)))</f>
        <v>0</v>
      </c>
      <c r="R75" s="649">
        <f t="shared" ref="R75" si="335">((R76*$H75)-((R76*$H75*$E76)+(R76*$H75*$F76)))</f>
        <v>0</v>
      </c>
      <c r="S75" s="649">
        <f>+S76*H75</f>
        <v>0</v>
      </c>
      <c r="T75" s="649">
        <f t="shared" ref="T75" si="336">((T76*$H75)-((T76*$H75*$E76)+(T76*$H75*$F76)))</f>
        <v>0</v>
      </c>
      <c r="U75" s="649">
        <f t="shared" ref="U75" si="337">((U76*$H75)-((U76*$H75*$E76)+(U76*$H75*$F76)))</f>
        <v>0</v>
      </c>
      <c r="V75" s="649">
        <f t="shared" ref="V75" si="338">((V76*$H75)-((V76*$H75*$E76)+(V76*$H75*$F76)))</f>
        <v>0</v>
      </c>
      <c r="W75" s="649">
        <f t="shared" ref="W75" si="339">((W76*$H75)-((W76*$H75*$E76)+(W76*$H75*$F76)))</f>
        <v>0</v>
      </c>
      <c r="X75" s="649">
        <f t="shared" ref="X75" si="340">((X76*$H75)-((X76*$H75*$E76)+(X76*$H75*$F76)))</f>
        <v>0</v>
      </c>
      <c r="Y75" s="649">
        <f t="shared" ref="Y75" si="341">((Y76*$H75)-((Y76*$H75*$E76)+(Y76*$H75*$F76)))</f>
        <v>0</v>
      </c>
      <c r="Z75" s="649">
        <f t="shared" ref="Z75" si="342">((Z76*$H75)-((Z76*$H75*$E76)+(Z76*$H75*$F76)))</f>
        <v>0</v>
      </c>
      <c r="AA75" s="649">
        <f t="shared" ref="AA75" si="343">((AA76*$H75)-((AA76*$H75*$E76)+(AA76*$H75*$F76)))</f>
        <v>0</v>
      </c>
      <c r="AB75" s="649">
        <f t="shared" ref="AB75" si="344">((AB76*$H75)-((AB76*$H75*$E76)+(AB76*$H75*$F76)))</f>
        <v>0</v>
      </c>
      <c r="AC75" s="649">
        <f t="shared" ref="AC75" si="345">((AC76*$H75)-((AC76*$H75*$E76)+(AC76*$H75*$F76)))</f>
        <v>0</v>
      </c>
      <c r="AD75" s="649">
        <f t="shared" ref="AD75" si="346">((AD76*$H75)-((AD76*$H75*$E76)+(AD76*$H75*$F76)))</f>
        <v>0</v>
      </c>
      <c r="AE75" s="649">
        <f t="shared" ref="AE75" si="347">((AE76*$H75)-((AE76*$H75*$E76)+(AE76*$H75*$F76)))</f>
        <v>0</v>
      </c>
      <c r="AF75" s="649">
        <f>+AF76*H75</f>
        <v>526142.6376297212</v>
      </c>
      <c r="AG75" s="649">
        <f t="shared" ref="AG75" si="348">((AG76*$H75)-((AG76*$H75*$E76)+(AG76*$H75*$F76)))</f>
        <v>0</v>
      </c>
      <c r="AH75" s="649">
        <f t="shared" ref="AH75" si="349">((AH76*$H75)-((AH76*$H75*$E76)+(AH76*$H75*$F76)))</f>
        <v>0</v>
      </c>
      <c r="AI75" s="649">
        <f t="shared" ref="AI75" si="350">((AI76*$H75)-((AI76*$H75*$E76)+(AI76*$H75*$F76)))</f>
        <v>0</v>
      </c>
      <c r="AJ75" s="649">
        <f t="shared" ref="AJ75" si="351">((AJ76*$H75)-((AJ76*$H75*$E76)+(AJ76*$H75*$F76)))</f>
        <v>0</v>
      </c>
      <c r="AK75" s="649">
        <f t="shared" ref="AK75" si="352">((AK76*$H75)-((AK76*$H75*$E76)+(AK76*$H75*$F76)))</f>
        <v>0</v>
      </c>
      <c r="AL75" s="649">
        <f t="shared" ref="AL75" si="353">((AL76*$H75)-((AL76*$H75*$E76)+(AL76*$H75*$F76)))</f>
        <v>0</v>
      </c>
      <c r="AM75" s="649">
        <f t="shared" ref="AM75" si="354">((AM76*$H75)-((AM76*$H75*$E76)+(AM76*$H75*$F76)))</f>
        <v>0</v>
      </c>
      <c r="AN75" s="649">
        <f t="shared" ref="AN75" si="355">((AN76*$H75)-((AN76*$H75*$E76)+(AN76*$H75*$F76)))</f>
        <v>0</v>
      </c>
      <c r="AO75" s="649">
        <f t="shared" ref="AO75" si="356">((AO76*$H75)-((AO76*$H75*$E76)+(AO76*$H75*$F76)))</f>
        <v>0</v>
      </c>
      <c r="AP75" s="649">
        <f t="shared" ref="AP75" si="357">((AP76*$H75)-((AP76*$H75*$E76)+(AP76*$H75*$F76)))</f>
        <v>0</v>
      </c>
      <c r="AQ75" s="649">
        <f t="shared" ref="AQ75" si="358">((AQ76*$H75)-((AQ76*$H75*$E76)+(AQ76*$H75*$F76)))</f>
        <v>0</v>
      </c>
      <c r="AR75" s="649">
        <f t="shared" ref="AR75" si="359">((AR76*$H75)-((AR76*$H75*$E76)+(AR76*$H75*$F76)))</f>
        <v>0</v>
      </c>
      <c r="AS75" s="649">
        <f t="shared" ref="AS75" si="360">((AS76*$H75)-((AS76*$H75*$E76)+(AS76*$H75*$F76)))</f>
        <v>0</v>
      </c>
      <c r="AT75" s="649">
        <f t="shared" ref="AT75" si="361">((AT76*$H75)-((AT76*$H75*$E76)+(AT76*$H75*$F76)))</f>
        <v>0</v>
      </c>
      <c r="AU75" s="649">
        <f t="shared" ref="AU75" si="362">((AU76*$H75)-((AU76*$H75*$E76)+(AU76*$H75*$F76)))</f>
        <v>0</v>
      </c>
      <c r="AV75" s="649">
        <f>((AV76*$H75)-((AV76*$H75*$E76)+(AV76*$H75*$F76)))</f>
        <v>0</v>
      </c>
      <c r="AW75" s="613">
        <f t="shared" si="3"/>
        <v>10522852.752594424</v>
      </c>
      <c r="AX75" s="645">
        <f t="shared" si="328"/>
        <v>0</v>
      </c>
      <c r="AY75" s="590"/>
      <c r="AZ75" s="590"/>
    </row>
    <row r="76" spans="1:52" s="308" customFormat="1">
      <c r="A76" s="642"/>
      <c r="B76" s="636"/>
      <c r="C76" s="636"/>
      <c r="D76" s="651"/>
      <c r="E76" s="652">
        <v>0.15</v>
      </c>
      <c r="F76" s="652">
        <v>0.05</v>
      </c>
      <c r="G76" s="653"/>
      <c r="H76" s="640"/>
      <c r="I76" s="640">
        <f t="shared" si="153"/>
        <v>1.2</v>
      </c>
      <c r="J76" s="652">
        <v>0</v>
      </c>
      <c r="K76" s="652">
        <v>0.15</v>
      </c>
      <c r="L76" s="652">
        <v>0.25</v>
      </c>
      <c r="M76" s="652">
        <v>0.47</v>
      </c>
      <c r="N76" s="652">
        <v>0.28000000000000003</v>
      </c>
      <c r="O76" s="652">
        <v>0</v>
      </c>
      <c r="P76" s="652">
        <v>0</v>
      </c>
      <c r="Q76" s="652">
        <v>0</v>
      </c>
      <c r="R76" s="652">
        <v>0</v>
      </c>
      <c r="S76" s="652">
        <v>0</v>
      </c>
      <c r="T76" s="652">
        <v>0</v>
      </c>
      <c r="U76" s="652">
        <v>0</v>
      </c>
      <c r="V76" s="652">
        <v>0</v>
      </c>
      <c r="W76" s="652">
        <v>0</v>
      </c>
      <c r="X76" s="652">
        <v>0</v>
      </c>
      <c r="Y76" s="652">
        <v>0</v>
      </c>
      <c r="Z76" s="652">
        <v>0</v>
      </c>
      <c r="AA76" s="652">
        <v>0</v>
      </c>
      <c r="AB76" s="652">
        <v>0</v>
      </c>
      <c r="AC76" s="652">
        <v>0</v>
      </c>
      <c r="AD76" s="652">
        <v>0</v>
      </c>
      <c r="AE76" s="652">
        <v>0</v>
      </c>
      <c r="AF76" s="652">
        <v>0.05</v>
      </c>
      <c r="AG76" s="652">
        <v>0</v>
      </c>
      <c r="AH76" s="652">
        <v>0</v>
      </c>
      <c r="AI76" s="652">
        <v>0</v>
      </c>
      <c r="AJ76" s="652">
        <v>0</v>
      </c>
      <c r="AK76" s="652">
        <v>0</v>
      </c>
      <c r="AL76" s="652">
        <v>0</v>
      </c>
      <c r="AM76" s="652">
        <v>0</v>
      </c>
      <c r="AN76" s="652">
        <v>0</v>
      </c>
      <c r="AO76" s="652">
        <v>0</v>
      </c>
      <c r="AP76" s="652">
        <v>0</v>
      </c>
      <c r="AQ76" s="652">
        <v>0</v>
      </c>
      <c r="AR76" s="652">
        <v>0</v>
      </c>
      <c r="AS76" s="652">
        <v>0</v>
      </c>
      <c r="AT76" s="652">
        <v>0</v>
      </c>
      <c r="AU76" s="652">
        <v>0</v>
      </c>
      <c r="AV76" s="652">
        <v>0</v>
      </c>
      <c r="AW76" s="613">
        <f t="shared" ref="AW76:AW139" si="363">SUM(J76:AV76)</f>
        <v>1.2</v>
      </c>
      <c r="AX76" s="645">
        <f t="shared" si="328"/>
        <v>1.2</v>
      </c>
      <c r="AY76" s="642"/>
      <c r="AZ76" s="642"/>
    </row>
    <row r="77" spans="1:52" s="264" customFormat="1">
      <c r="A77" s="590"/>
      <c r="B77" s="646" t="s">
        <v>305</v>
      </c>
      <c r="C77" s="646" t="s">
        <v>308</v>
      </c>
      <c r="D77" s="647" t="s">
        <v>309</v>
      </c>
      <c r="E77" s="648"/>
      <c r="F77" s="648"/>
      <c r="G77" s="649"/>
      <c r="H77" s="650">
        <v>10560463.477305206</v>
      </c>
      <c r="I77" s="650">
        <f t="shared" si="153"/>
        <v>10560463.477305207</v>
      </c>
      <c r="J77" s="649">
        <f>+J78*H77</f>
        <v>0</v>
      </c>
      <c r="K77" s="649">
        <f>+K78*H77</f>
        <v>1584069.5215957807</v>
      </c>
      <c r="L77" s="649">
        <f t="shared" ref="L77" si="364">((L78*$H77)-((L78*$H77*$E78)+(L78*$H77*$F78)))</f>
        <v>0</v>
      </c>
      <c r="M77" s="649">
        <f t="shared" ref="M77" si="365">((M78*$H77)-((M78*$H77*$E78)+(M78*$H77*$F78)))</f>
        <v>1098288.2016397414</v>
      </c>
      <c r="N77" s="649">
        <f t="shared" ref="N77" si="366">((N78*$H77)-((N78*$H77*$E78)+(N78*$H77*$F78)))</f>
        <v>3379348.3127376661</v>
      </c>
      <c r="O77" s="649">
        <f t="shared" ref="O77" si="367">((O78*$H77)-((O78*$H77*$E78)+(O78*$H77*$F78)))</f>
        <v>0</v>
      </c>
      <c r="P77" s="649">
        <f t="shared" ref="P77" si="368">((P78*$H77)-((P78*$H77*$E78)+(P78*$H77*$F78)))</f>
        <v>0</v>
      </c>
      <c r="Q77" s="649">
        <f t="shared" ref="Q77" si="369">((Q78*$H77)-((Q78*$H77*$E78)+(Q78*$H77*$F78)))</f>
        <v>0</v>
      </c>
      <c r="R77" s="649">
        <f t="shared" ref="R77" si="370">((R78*$H77)-((R78*$H77*$E78)+(R78*$H77*$F78)))</f>
        <v>0</v>
      </c>
      <c r="S77" s="649">
        <f>+S78*H77</f>
        <v>0</v>
      </c>
      <c r="T77" s="649">
        <f t="shared" ref="T77" si="371">((T78*$H77)-((T78*$H77*$E78)+(T78*$H77*$F78)))</f>
        <v>0</v>
      </c>
      <c r="U77" s="649">
        <f t="shared" ref="U77" si="372">((U78*$H77)-((U78*$H77*$E78)+(U78*$H77*$F78)))</f>
        <v>0</v>
      </c>
      <c r="V77" s="649">
        <f t="shared" ref="V77" si="373">((V78*$H77)-((V78*$H77*$E78)+(V78*$H77*$F78)))</f>
        <v>0</v>
      </c>
      <c r="W77" s="649">
        <f t="shared" ref="W77" si="374">((W78*$H77)-((W78*$H77*$E78)+(W78*$H77*$F78)))</f>
        <v>0</v>
      </c>
      <c r="X77" s="649">
        <f t="shared" ref="X77" si="375">((X78*$H77)-((X78*$H77*$E78)+(X78*$H77*$F78)))</f>
        <v>0</v>
      </c>
      <c r="Y77" s="649">
        <f t="shared" ref="Y77" si="376">((Y78*$H77)-((Y78*$H77*$E78)+(Y78*$H77*$F78)))</f>
        <v>0</v>
      </c>
      <c r="Z77" s="649">
        <f t="shared" ref="Z77" si="377">((Z78*$H77)-((Z78*$H77*$E78)+(Z78*$H77*$F78)))</f>
        <v>3125897.1892823409</v>
      </c>
      <c r="AA77" s="649">
        <f t="shared" ref="AA77" si="378">((AA78*$H77)-((AA78*$H77*$E78)+(AA78*$H77*$F78)))</f>
        <v>844837.07818441628</v>
      </c>
      <c r="AB77" s="649">
        <f t="shared" ref="AB77" si="379">((AB78*$H77)-((AB78*$H77*$E78)+(AB78*$H77*$F78)))</f>
        <v>0</v>
      </c>
      <c r="AC77" s="649">
        <f t="shared" ref="AC77" si="380">((AC78*$H77)-((AC78*$H77*$E78)+(AC78*$H77*$F78)))</f>
        <v>0</v>
      </c>
      <c r="AD77" s="649">
        <f t="shared" ref="AD77" si="381">((AD78*$H77)-((AD78*$H77*$E78)+(AD78*$H77*$F78)))</f>
        <v>0</v>
      </c>
      <c r="AE77" s="649">
        <f t="shared" ref="AE77" si="382">((AE78*$H77)-((AE78*$H77*$E78)+(AE78*$H77*$F78)))</f>
        <v>0</v>
      </c>
      <c r="AF77" s="649">
        <f>+AF78*H77</f>
        <v>528023.17386526032</v>
      </c>
      <c r="AG77" s="649">
        <f t="shared" ref="AG77" si="383">((AG78*$H77)-((AG78*$H77*$E78)+(AG78*$H77*$F78)))</f>
        <v>0</v>
      </c>
      <c r="AH77" s="649">
        <f t="shared" ref="AH77" si="384">((AH78*$H77)-((AH78*$H77*$E78)+(AH78*$H77*$F78)))</f>
        <v>0</v>
      </c>
      <c r="AI77" s="649">
        <f t="shared" ref="AI77" si="385">((AI78*$H77)-((AI78*$H77*$E78)+(AI78*$H77*$F78)))</f>
        <v>0</v>
      </c>
      <c r="AJ77" s="649">
        <f t="shared" ref="AJ77" si="386">((AJ78*$H77)-((AJ78*$H77*$E78)+(AJ78*$H77*$F78)))</f>
        <v>0</v>
      </c>
      <c r="AK77" s="649">
        <f t="shared" ref="AK77" si="387">((AK78*$H77)-((AK78*$H77*$E78)+(AK78*$H77*$F78)))</f>
        <v>0</v>
      </c>
      <c r="AL77" s="649">
        <f t="shared" ref="AL77" si="388">((AL78*$H77)-((AL78*$H77*$E78)+(AL78*$H77*$F78)))</f>
        <v>0</v>
      </c>
      <c r="AM77" s="649">
        <f t="shared" ref="AM77" si="389">((AM78*$H77)-((AM78*$H77*$E78)+(AM78*$H77*$F78)))</f>
        <v>0</v>
      </c>
      <c r="AN77" s="649">
        <f t="shared" ref="AN77" si="390">((AN78*$H77)-((AN78*$H77*$E78)+(AN78*$H77*$F78)))</f>
        <v>0</v>
      </c>
      <c r="AO77" s="649">
        <f t="shared" ref="AO77" si="391">((AO78*$H77)-((AO78*$H77*$E78)+(AO78*$H77*$F78)))</f>
        <v>0</v>
      </c>
      <c r="AP77" s="649">
        <f t="shared" ref="AP77" si="392">((AP78*$H77)-((AP78*$H77*$E78)+(AP78*$H77*$F78)))</f>
        <v>0</v>
      </c>
      <c r="AQ77" s="649">
        <f t="shared" ref="AQ77" si="393">((AQ78*$H77)-((AQ78*$H77*$E78)+(AQ78*$H77*$F78)))</f>
        <v>0</v>
      </c>
      <c r="AR77" s="649">
        <f t="shared" ref="AR77" si="394">((AR78*$H77)-((AR78*$H77*$E78)+(AR78*$H77*$F78)))</f>
        <v>0</v>
      </c>
      <c r="AS77" s="649">
        <f t="shared" ref="AS77" si="395">((AS78*$H77)-((AS78*$H77*$E78)+(AS78*$H77*$F78)))</f>
        <v>0</v>
      </c>
      <c r="AT77" s="649">
        <f t="shared" ref="AT77" si="396">((AT78*$H77)-((AT78*$H77*$E78)+(AT78*$H77*$F78)))</f>
        <v>0</v>
      </c>
      <c r="AU77" s="649">
        <f t="shared" ref="AU77" si="397">((AU78*$H77)-((AU78*$H77*$E78)+(AU78*$H77*$F78)))</f>
        <v>0</v>
      </c>
      <c r="AV77" s="649">
        <f>((AV78*$H77)-((AV78*$H77*$E78)+(AV78*$H77*$F78)))</f>
        <v>0</v>
      </c>
      <c r="AW77" s="613">
        <f t="shared" si="363"/>
        <v>10560463.477305207</v>
      </c>
      <c r="AX77" s="645">
        <f t="shared" si="328"/>
        <v>0</v>
      </c>
      <c r="AY77" s="590"/>
      <c r="AZ77" s="590"/>
    </row>
    <row r="78" spans="1:52" s="308" customFormat="1">
      <c r="A78" s="642"/>
      <c r="B78" s="636"/>
      <c r="C78" s="636"/>
      <c r="D78" s="651"/>
      <c r="E78" s="652">
        <v>0.15</v>
      </c>
      <c r="F78" s="652">
        <v>0.05</v>
      </c>
      <c r="G78" s="653"/>
      <c r="H78" s="640"/>
      <c r="I78" s="640">
        <f t="shared" si="153"/>
        <v>1.2</v>
      </c>
      <c r="J78" s="654">
        <v>0</v>
      </c>
      <c r="K78" s="654">
        <v>0.15</v>
      </c>
      <c r="L78" s="654">
        <v>0</v>
      </c>
      <c r="M78" s="654">
        <v>0.13</v>
      </c>
      <c r="N78" s="654">
        <v>0.4</v>
      </c>
      <c r="O78" s="654">
        <v>0</v>
      </c>
      <c r="P78" s="654">
        <v>0</v>
      </c>
      <c r="Q78" s="654">
        <v>0</v>
      </c>
      <c r="R78" s="654">
        <v>0</v>
      </c>
      <c r="S78" s="654">
        <v>0</v>
      </c>
      <c r="T78" s="654">
        <v>0</v>
      </c>
      <c r="U78" s="654">
        <v>0</v>
      </c>
      <c r="V78" s="654">
        <v>0</v>
      </c>
      <c r="W78" s="654">
        <v>0</v>
      </c>
      <c r="X78" s="654">
        <v>0</v>
      </c>
      <c r="Y78" s="654">
        <v>0</v>
      </c>
      <c r="Z78" s="654">
        <v>0.37</v>
      </c>
      <c r="AA78" s="654">
        <v>9.9999999999999978E-2</v>
      </c>
      <c r="AB78" s="654">
        <v>0</v>
      </c>
      <c r="AC78" s="654">
        <v>0</v>
      </c>
      <c r="AD78" s="654">
        <v>0</v>
      </c>
      <c r="AE78" s="654">
        <v>0</v>
      </c>
      <c r="AF78" s="654">
        <v>0.05</v>
      </c>
      <c r="AG78" s="654">
        <v>0</v>
      </c>
      <c r="AH78" s="654">
        <v>0</v>
      </c>
      <c r="AI78" s="654">
        <v>0</v>
      </c>
      <c r="AJ78" s="654">
        <v>0</v>
      </c>
      <c r="AK78" s="654">
        <v>0</v>
      </c>
      <c r="AL78" s="654">
        <v>0</v>
      </c>
      <c r="AM78" s="654">
        <v>0</v>
      </c>
      <c r="AN78" s="654">
        <v>0</v>
      </c>
      <c r="AO78" s="654">
        <v>0</v>
      </c>
      <c r="AP78" s="654">
        <v>0</v>
      </c>
      <c r="AQ78" s="654">
        <v>0</v>
      </c>
      <c r="AR78" s="654">
        <v>0</v>
      </c>
      <c r="AS78" s="654">
        <v>0</v>
      </c>
      <c r="AT78" s="654">
        <v>0</v>
      </c>
      <c r="AU78" s="654">
        <v>0</v>
      </c>
      <c r="AV78" s="654">
        <v>0</v>
      </c>
      <c r="AW78" s="613">
        <f t="shared" si="363"/>
        <v>1.2</v>
      </c>
      <c r="AX78" s="645">
        <f t="shared" si="328"/>
        <v>1.2</v>
      </c>
      <c r="AY78" s="642"/>
      <c r="AZ78" s="642"/>
    </row>
    <row r="79" spans="1:52" s="264" customFormat="1">
      <c r="A79" s="590"/>
      <c r="B79" s="629" t="s">
        <v>278</v>
      </c>
      <c r="C79" s="629" t="s">
        <v>310</v>
      </c>
      <c r="D79" s="630" t="s">
        <v>311</v>
      </c>
      <c r="E79" s="643"/>
      <c r="F79" s="643"/>
      <c r="G79" s="631"/>
      <c r="H79" s="632">
        <f>+H80+H82+H84+H86+H88+H90</f>
        <v>19303660.556788102</v>
      </c>
      <c r="I79" s="632">
        <f t="shared" si="153"/>
        <v>19303660.556788098</v>
      </c>
      <c r="J79" s="631">
        <f>+J80+J82+J84+J86+J88+J90</f>
        <v>0</v>
      </c>
      <c r="K79" s="631">
        <f t="shared" ref="K79:AV79" si="398">+K80+K82+K84+K86+K88+K90</f>
        <v>2895549.083518215</v>
      </c>
      <c r="L79" s="631">
        <f t="shared" si="398"/>
        <v>0</v>
      </c>
      <c r="M79" s="631">
        <f t="shared" si="398"/>
        <v>0</v>
      </c>
      <c r="N79" s="631">
        <f t="shared" si="398"/>
        <v>0</v>
      </c>
      <c r="O79" s="631">
        <f t="shared" si="398"/>
        <v>2087340.3676529087</v>
      </c>
      <c r="P79" s="631">
        <f t="shared" si="398"/>
        <v>4854715.2262424855</v>
      </c>
      <c r="Q79" s="631">
        <f t="shared" si="398"/>
        <v>4227015.7007787041</v>
      </c>
      <c r="R79" s="631">
        <f t="shared" si="398"/>
        <v>4273857.1507563833</v>
      </c>
      <c r="S79" s="631">
        <f t="shared" si="398"/>
        <v>0</v>
      </c>
      <c r="T79" s="631">
        <f t="shared" si="398"/>
        <v>0</v>
      </c>
      <c r="U79" s="631">
        <f t="shared" si="398"/>
        <v>0</v>
      </c>
      <c r="V79" s="631">
        <f t="shared" si="398"/>
        <v>0</v>
      </c>
      <c r="W79" s="631">
        <f t="shared" si="398"/>
        <v>0</v>
      </c>
      <c r="X79" s="631">
        <f t="shared" si="398"/>
        <v>0</v>
      </c>
      <c r="Y79" s="631">
        <f t="shared" si="398"/>
        <v>0</v>
      </c>
      <c r="Z79" s="631">
        <f t="shared" si="398"/>
        <v>0</v>
      </c>
      <c r="AA79" s="631">
        <f t="shared" si="398"/>
        <v>0</v>
      </c>
      <c r="AB79" s="631">
        <f t="shared" si="398"/>
        <v>0</v>
      </c>
      <c r="AC79" s="631">
        <f t="shared" si="398"/>
        <v>0</v>
      </c>
      <c r="AD79" s="631">
        <f t="shared" si="398"/>
        <v>0</v>
      </c>
      <c r="AE79" s="631">
        <f t="shared" si="398"/>
        <v>0</v>
      </c>
      <c r="AF79" s="631">
        <f t="shared" si="398"/>
        <v>965183.02783940511</v>
      </c>
      <c r="AG79" s="631">
        <f t="shared" si="398"/>
        <v>0</v>
      </c>
      <c r="AH79" s="631">
        <f t="shared" si="398"/>
        <v>0</v>
      </c>
      <c r="AI79" s="631">
        <f t="shared" si="398"/>
        <v>0</v>
      </c>
      <c r="AJ79" s="631">
        <f t="shared" si="398"/>
        <v>0</v>
      </c>
      <c r="AK79" s="631">
        <f t="shared" si="398"/>
        <v>0</v>
      </c>
      <c r="AL79" s="631">
        <f t="shared" si="398"/>
        <v>0</v>
      </c>
      <c r="AM79" s="631">
        <f t="shared" si="398"/>
        <v>0</v>
      </c>
      <c r="AN79" s="631">
        <f t="shared" si="398"/>
        <v>0</v>
      </c>
      <c r="AO79" s="631">
        <f t="shared" si="398"/>
        <v>0</v>
      </c>
      <c r="AP79" s="631">
        <f t="shared" si="398"/>
        <v>0</v>
      </c>
      <c r="AQ79" s="631">
        <f t="shared" si="398"/>
        <v>0</v>
      </c>
      <c r="AR79" s="631">
        <f t="shared" si="398"/>
        <v>0</v>
      </c>
      <c r="AS79" s="631">
        <f t="shared" si="398"/>
        <v>0</v>
      </c>
      <c r="AT79" s="631">
        <f t="shared" si="398"/>
        <v>0</v>
      </c>
      <c r="AU79" s="631">
        <f t="shared" si="398"/>
        <v>0</v>
      </c>
      <c r="AV79" s="631">
        <f t="shared" si="398"/>
        <v>0</v>
      </c>
      <c r="AW79" s="613">
        <f t="shared" si="363"/>
        <v>19303660.556788098</v>
      </c>
      <c r="AX79" s="645">
        <f t="shared" si="328"/>
        <v>0</v>
      </c>
      <c r="AY79" s="590"/>
      <c r="AZ79" s="590"/>
    </row>
    <row r="80" spans="1:52" s="264" customFormat="1">
      <c r="A80" s="590"/>
      <c r="B80" s="646" t="s">
        <v>305</v>
      </c>
      <c r="C80" s="646" t="s">
        <v>312</v>
      </c>
      <c r="D80" s="647" t="s">
        <v>313</v>
      </c>
      <c r="E80" s="648"/>
      <c r="F80" s="648"/>
      <c r="G80" s="649"/>
      <c r="H80" s="650">
        <v>5324847.8766655838</v>
      </c>
      <c r="I80" s="650">
        <f t="shared" si="153"/>
        <v>5324847.8766655847</v>
      </c>
      <c r="J80" s="649">
        <f>+J81*H80</f>
        <v>0</v>
      </c>
      <c r="K80" s="649">
        <f>+K81*H80</f>
        <v>798727.18149983755</v>
      </c>
      <c r="L80" s="649">
        <f t="shared" ref="L80" si="399">((L81*$H80)-((L81*$H80*$E81)+(L81*$H80*$F81)))</f>
        <v>0</v>
      </c>
      <c r="M80" s="649">
        <f t="shared" ref="M80" si="400">((M81*$H80)-((M81*$H80*$E81)+(M81*$H80*$F81)))</f>
        <v>0</v>
      </c>
      <c r="N80" s="649">
        <f t="shared" ref="N80" si="401">((N81*$H80)-((N81*$H80*$E81)+(N81*$H80*$F81)))</f>
        <v>0</v>
      </c>
      <c r="O80" s="649">
        <f t="shared" ref="O80" si="402">((O81*$H80)-((O81*$H80*$E81)+(O81*$H80*$F81)))</f>
        <v>2087340.3676529087</v>
      </c>
      <c r="P80" s="649">
        <f t="shared" ref="P80" si="403">((P81*$H80)-((P81*$H80*$E81)+(P81*$H80*$F81)))</f>
        <v>2172537.9336795583</v>
      </c>
      <c r="Q80" s="649">
        <f t="shared" ref="Q80" si="404">((Q81*$H80)-((Q81*$H80*$E81)+(Q81*$H80*$F81)))</f>
        <v>0</v>
      </c>
      <c r="R80" s="649">
        <f t="shared" ref="R80" si="405">((R81*$H80)-((R81*$H80*$E81)+(R81*$H80*$F81)))</f>
        <v>0</v>
      </c>
      <c r="S80" s="649">
        <f>+S81*H80</f>
        <v>0</v>
      </c>
      <c r="T80" s="649">
        <f t="shared" ref="T80" si="406">((T81*$H80)-((T81*$H80*$E81)+(T81*$H80*$F81)))</f>
        <v>0</v>
      </c>
      <c r="U80" s="649">
        <f t="shared" ref="U80" si="407">((U81*$H80)-((U81*$H80*$E81)+(U81*$H80*$F81)))</f>
        <v>0</v>
      </c>
      <c r="V80" s="649">
        <f t="shared" ref="V80" si="408">((V81*$H80)-((V81*$H80*$E81)+(V81*$H80*$F81)))</f>
        <v>0</v>
      </c>
      <c r="W80" s="649">
        <f t="shared" ref="W80" si="409">((W81*$H80)-((W81*$H80*$E81)+(W81*$H80*$F81)))</f>
        <v>0</v>
      </c>
      <c r="X80" s="649">
        <f t="shared" ref="X80" si="410">((X81*$H80)-((X81*$H80*$E81)+(X81*$H80*$F81)))</f>
        <v>0</v>
      </c>
      <c r="Y80" s="649">
        <f t="shared" ref="Y80" si="411">((Y81*$H80)-((Y81*$H80*$E81)+(Y81*$H80*$F81)))</f>
        <v>0</v>
      </c>
      <c r="Z80" s="649">
        <f t="shared" ref="Z80" si="412">((Z81*$H80)-((Z81*$H80*$E81)+(Z81*$H80*$F81)))</f>
        <v>0</v>
      </c>
      <c r="AA80" s="649">
        <f t="shared" ref="AA80" si="413">((AA81*$H80)-((AA81*$H80*$E81)+(AA81*$H80*$F81)))</f>
        <v>0</v>
      </c>
      <c r="AB80" s="649">
        <f t="shared" ref="AB80" si="414">((AB81*$H80)-((AB81*$H80*$E81)+(AB81*$H80*$F81)))</f>
        <v>0</v>
      </c>
      <c r="AC80" s="649">
        <f t="shared" ref="AC80" si="415">((AC81*$H80)-((AC81*$H80*$E81)+(AC81*$H80*$F81)))</f>
        <v>0</v>
      </c>
      <c r="AD80" s="649">
        <f t="shared" ref="AD80" si="416">((AD81*$H80)-((AD81*$H80*$E81)+(AD81*$H80*$F81)))</f>
        <v>0</v>
      </c>
      <c r="AE80" s="649">
        <f t="shared" ref="AE80" si="417">((AE81*$H80)-((AE81*$H80*$E81)+(AE81*$H80*$F81)))</f>
        <v>0</v>
      </c>
      <c r="AF80" s="649">
        <f>+AF81*H80</f>
        <v>266242.3938332792</v>
      </c>
      <c r="AG80" s="649">
        <f t="shared" ref="AG80" si="418">((AG81*$H80)-((AG81*$H80*$E81)+(AG81*$H80*$F81)))</f>
        <v>0</v>
      </c>
      <c r="AH80" s="649">
        <f t="shared" ref="AH80" si="419">((AH81*$H80)-((AH81*$H80*$E81)+(AH81*$H80*$F81)))</f>
        <v>0</v>
      </c>
      <c r="AI80" s="649">
        <f t="shared" ref="AI80" si="420">((AI81*$H80)-((AI81*$H80*$E81)+(AI81*$H80*$F81)))</f>
        <v>0</v>
      </c>
      <c r="AJ80" s="649">
        <f t="shared" ref="AJ80" si="421">((AJ81*$H80)-((AJ81*$H80*$E81)+(AJ81*$H80*$F81)))</f>
        <v>0</v>
      </c>
      <c r="AK80" s="649">
        <f t="shared" ref="AK80" si="422">((AK81*$H80)-((AK81*$H80*$E81)+(AK81*$H80*$F81)))</f>
        <v>0</v>
      </c>
      <c r="AL80" s="649">
        <f t="shared" ref="AL80" si="423">((AL81*$H80)-((AL81*$H80*$E81)+(AL81*$H80*$F81)))</f>
        <v>0</v>
      </c>
      <c r="AM80" s="649">
        <f t="shared" ref="AM80" si="424">((AM81*$H80)-((AM81*$H80*$E81)+(AM81*$H80*$F81)))</f>
        <v>0</v>
      </c>
      <c r="AN80" s="649">
        <f t="shared" ref="AN80" si="425">((AN81*$H80)-((AN81*$H80*$E81)+(AN81*$H80*$F81)))</f>
        <v>0</v>
      </c>
      <c r="AO80" s="649">
        <f t="shared" ref="AO80" si="426">((AO81*$H80)-((AO81*$H80*$E81)+(AO81*$H80*$F81)))</f>
        <v>0</v>
      </c>
      <c r="AP80" s="649">
        <f t="shared" ref="AP80" si="427">((AP81*$H80)-((AP81*$H80*$E81)+(AP81*$H80*$F81)))</f>
        <v>0</v>
      </c>
      <c r="AQ80" s="649">
        <f t="shared" ref="AQ80" si="428">((AQ81*$H80)-((AQ81*$H80*$E81)+(AQ81*$H80*$F81)))</f>
        <v>0</v>
      </c>
      <c r="AR80" s="649">
        <f t="shared" ref="AR80" si="429">((AR81*$H80)-((AR81*$H80*$E81)+(AR81*$H80*$F81)))</f>
        <v>0</v>
      </c>
      <c r="AS80" s="649">
        <f t="shared" ref="AS80" si="430">((AS81*$H80)-((AS81*$H80*$E81)+(AS81*$H80*$F81)))</f>
        <v>0</v>
      </c>
      <c r="AT80" s="649">
        <f t="shared" ref="AT80" si="431">((AT81*$H80)-((AT81*$H80*$E81)+(AT81*$H80*$F81)))</f>
        <v>0</v>
      </c>
      <c r="AU80" s="649">
        <f t="shared" ref="AU80" si="432">((AU81*$H80)-((AU81*$H80*$E81)+(AU81*$H80*$F81)))</f>
        <v>0</v>
      </c>
      <c r="AV80" s="649">
        <f>((AV81*$H80)-((AV81*$H80*$E81)+(AV81*$H80*$F81)))</f>
        <v>0</v>
      </c>
      <c r="AW80" s="613">
        <f t="shared" si="363"/>
        <v>5324847.8766655847</v>
      </c>
      <c r="AX80" s="645">
        <f t="shared" si="328"/>
        <v>0</v>
      </c>
      <c r="AY80" s="590"/>
      <c r="AZ80" s="590"/>
    </row>
    <row r="81" spans="1:52" s="308" customFormat="1">
      <c r="A81" s="642"/>
      <c r="B81" s="636"/>
      <c r="C81" s="636"/>
      <c r="D81" s="651"/>
      <c r="E81" s="652">
        <v>0.15</v>
      </c>
      <c r="F81" s="652">
        <v>0.05</v>
      </c>
      <c r="G81" s="653"/>
      <c r="H81" s="655"/>
      <c r="I81" s="640">
        <f t="shared" si="153"/>
        <v>1.2</v>
      </c>
      <c r="J81" s="654">
        <v>0</v>
      </c>
      <c r="K81" s="654">
        <v>0.15</v>
      </c>
      <c r="L81" s="654">
        <v>0</v>
      </c>
      <c r="M81" s="654">
        <v>0</v>
      </c>
      <c r="N81" s="654">
        <v>0</v>
      </c>
      <c r="O81" s="654">
        <v>0.49</v>
      </c>
      <c r="P81" s="654">
        <v>0.51</v>
      </c>
      <c r="Q81" s="654">
        <v>0</v>
      </c>
      <c r="R81" s="654">
        <v>0</v>
      </c>
      <c r="S81" s="654">
        <v>0</v>
      </c>
      <c r="T81" s="654">
        <v>0</v>
      </c>
      <c r="U81" s="654">
        <v>0</v>
      </c>
      <c r="V81" s="654">
        <v>0</v>
      </c>
      <c r="W81" s="654">
        <v>0</v>
      </c>
      <c r="X81" s="654">
        <v>0</v>
      </c>
      <c r="Y81" s="654">
        <v>0</v>
      </c>
      <c r="Z81" s="654">
        <v>0</v>
      </c>
      <c r="AA81" s="654">
        <v>0</v>
      </c>
      <c r="AB81" s="654">
        <v>0</v>
      </c>
      <c r="AC81" s="654">
        <v>0</v>
      </c>
      <c r="AD81" s="654">
        <v>0</v>
      </c>
      <c r="AE81" s="654">
        <v>0</v>
      </c>
      <c r="AF81" s="654">
        <v>0.05</v>
      </c>
      <c r="AG81" s="654">
        <v>0</v>
      </c>
      <c r="AH81" s="654">
        <v>0</v>
      </c>
      <c r="AI81" s="654">
        <v>0</v>
      </c>
      <c r="AJ81" s="654">
        <v>0</v>
      </c>
      <c r="AK81" s="654">
        <v>0</v>
      </c>
      <c r="AL81" s="654">
        <v>0</v>
      </c>
      <c r="AM81" s="654">
        <v>0</v>
      </c>
      <c r="AN81" s="654">
        <v>0</v>
      </c>
      <c r="AO81" s="654">
        <v>0</v>
      </c>
      <c r="AP81" s="654">
        <v>0</v>
      </c>
      <c r="AQ81" s="654">
        <v>0</v>
      </c>
      <c r="AR81" s="654">
        <v>0</v>
      </c>
      <c r="AS81" s="654">
        <v>0</v>
      </c>
      <c r="AT81" s="654">
        <v>0</v>
      </c>
      <c r="AU81" s="654">
        <v>0</v>
      </c>
      <c r="AV81" s="654">
        <v>0</v>
      </c>
      <c r="AW81" s="613">
        <f t="shared" si="363"/>
        <v>1.2</v>
      </c>
      <c r="AX81" s="645">
        <f t="shared" si="328"/>
        <v>1.2</v>
      </c>
      <c r="AY81" s="642"/>
      <c r="AZ81" s="642"/>
    </row>
    <row r="82" spans="1:52" s="264" customFormat="1">
      <c r="A82" s="590"/>
      <c r="B82" s="646" t="s">
        <v>305</v>
      </c>
      <c r="C82" s="646" t="s">
        <v>314</v>
      </c>
      <c r="D82" s="647" t="s">
        <v>315</v>
      </c>
      <c r="E82" s="648"/>
      <c r="F82" s="648"/>
      <c r="G82" s="649"/>
      <c r="H82" s="650">
        <v>0</v>
      </c>
      <c r="I82" s="650">
        <f t="shared" si="153"/>
        <v>0</v>
      </c>
      <c r="J82" s="649">
        <f>+J83*H82</f>
        <v>0</v>
      </c>
      <c r="K82" s="649">
        <f>+K83*H82</f>
        <v>0</v>
      </c>
      <c r="L82" s="649">
        <f t="shared" ref="L82" si="433">((L83*$H82)-((L83*$H82*$E83)+(L83*$H82*$F83)))</f>
        <v>0</v>
      </c>
      <c r="M82" s="649">
        <f t="shared" ref="M82" si="434">((M83*$H82)-((M83*$H82*$E83)+(M83*$H82*$F83)))</f>
        <v>0</v>
      </c>
      <c r="N82" s="649">
        <f t="shared" ref="N82" si="435">((N83*$H82)-((N83*$H82*$E83)+(N83*$H82*$F83)))</f>
        <v>0</v>
      </c>
      <c r="O82" s="649">
        <f t="shared" ref="O82" si="436">((O83*$H82)-((O83*$H82*$E83)+(O83*$H82*$F83)))</f>
        <v>0</v>
      </c>
      <c r="P82" s="649">
        <f t="shared" ref="P82" si="437">((P83*$H82)-((P83*$H82*$E83)+(P83*$H82*$F83)))</f>
        <v>0</v>
      </c>
      <c r="Q82" s="649">
        <f t="shared" ref="Q82" si="438">((Q83*$H82)-((Q83*$H82*$E83)+(Q83*$H82*$F83)))</f>
        <v>0</v>
      </c>
      <c r="R82" s="649">
        <f t="shared" ref="R82" si="439">((R83*$H82)-((R83*$H82*$E83)+(R83*$H82*$F83)))</f>
        <v>0</v>
      </c>
      <c r="S82" s="649">
        <f>+S83*H82</f>
        <v>0</v>
      </c>
      <c r="T82" s="649">
        <f t="shared" ref="T82" si="440">((T83*$H82)-((T83*$H82*$E83)+(T83*$H82*$F83)))</f>
        <v>0</v>
      </c>
      <c r="U82" s="649">
        <f t="shared" ref="U82" si="441">((U83*$H82)-((U83*$H82*$E83)+(U83*$H82*$F83)))</f>
        <v>0</v>
      </c>
      <c r="V82" s="649">
        <f t="shared" ref="V82" si="442">((V83*$H82)-((V83*$H82*$E83)+(V83*$H82*$F83)))</f>
        <v>0</v>
      </c>
      <c r="W82" s="649">
        <f t="shared" ref="W82" si="443">((W83*$H82)-((W83*$H82*$E83)+(W83*$H82*$F83)))</f>
        <v>0</v>
      </c>
      <c r="X82" s="649">
        <f t="shared" ref="X82" si="444">((X83*$H82)-((X83*$H82*$E83)+(X83*$H82*$F83)))</f>
        <v>0</v>
      </c>
      <c r="Y82" s="649">
        <f t="shared" ref="Y82" si="445">((Y83*$H82)-((Y83*$H82*$E83)+(Y83*$H82*$F83)))</f>
        <v>0</v>
      </c>
      <c r="Z82" s="649">
        <f t="shared" ref="Z82" si="446">((Z83*$H82)-((Z83*$H82*$E83)+(Z83*$H82*$F83)))</f>
        <v>0</v>
      </c>
      <c r="AA82" s="649">
        <f t="shared" ref="AA82" si="447">((AA83*$H82)-((AA83*$H82*$E83)+(AA83*$H82*$F83)))</f>
        <v>0</v>
      </c>
      <c r="AB82" s="649">
        <f t="shared" ref="AB82" si="448">((AB83*$H82)-((AB83*$H82*$E83)+(AB83*$H82*$F83)))</f>
        <v>0</v>
      </c>
      <c r="AC82" s="649">
        <f t="shared" ref="AC82" si="449">((AC83*$H82)-((AC83*$H82*$E83)+(AC83*$H82*$F83)))</f>
        <v>0</v>
      </c>
      <c r="AD82" s="649">
        <f t="shared" ref="AD82" si="450">((AD83*$H82)-((AD83*$H82*$E83)+(AD83*$H82*$F83)))</f>
        <v>0</v>
      </c>
      <c r="AE82" s="649">
        <f t="shared" ref="AE82" si="451">((AE83*$H82)-((AE83*$H82*$E83)+(AE83*$H82*$F83)))</f>
        <v>0</v>
      </c>
      <c r="AF82" s="649">
        <f>+AF83*H82</f>
        <v>0</v>
      </c>
      <c r="AG82" s="649">
        <f t="shared" ref="AG82" si="452">((AG83*$H82)-((AG83*$H82*$E83)+(AG83*$H82*$F83)))</f>
        <v>0</v>
      </c>
      <c r="AH82" s="649">
        <f t="shared" ref="AH82" si="453">((AH83*$H82)-((AH83*$H82*$E83)+(AH83*$H82*$F83)))</f>
        <v>0</v>
      </c>
      <c r="AI82" s="649">
        <f t="shared" ref="AI82" si="454">((AI83*$H82)-((AI83*$H82*$E83)+(AI83*$H82*$F83)))</f>
        <v>0</v>
      </c>
      <c r="AJ82" s="649">
        <f t="shared" ref="AJ82" si="455">((AJ83*$H82)-((AJ83*$H82*$E83)+(AJ83*$H82*$F83)))</f>
        <v>0</v>
      </c>
      <c r="AK82" s="649">
        <f t="shared" ref="AK82" si="456">((AK83*$H82)-((AK83*$H82*$E83)+(AK83*$H82*$F83)))</f>
        <v>0</v>
      </c>
      <c r="AL82" s="649">
        <f t="shared" ref="AL82" si="457">((AL83*$H82)-((AL83*$H82*$E83)+(AL83*$H82*$F83)))</f>
        <v>0</v>
      </c>
      <c r="AM82" s="649">
        <f t="shared" ref="AM82" si="458">((AM83*$H82)-((AM83*$H82*$E83)+(AM83*$H82*$F83)))</f>
        <v>0</v>
      </c>
      <c r="AN82" s="649">
        <f t="shared" ref="AN82" si="459">((AN83*$H82)-((AN83*$H82*$E83)+(AN83*$H82*$F83)))</f>
        <v>0</v>
      </c>
      <c r="AO82" s="649">
        <f t="shared" ref="AO82" si="460">((AO83*$H82)-((AO83*$H82*$E83)+(AO83*$H82*$F83)))</f>
        <v>0</v>
      </c>
      <c r="AP82" s="649">
        <f t="shared" ref="AP82" si="461">((AP83*$H82)-((AP83*$H82*$E83)+(AP83*$H82*$F83)))</f>
        <v>0</v>
      </c>
      <c r="AQ82" s="649">
        <f t="shared" ref="AQ82" si="462">((AQ83*$H82)-((AQ83*$H82*$E83)+(AQ83*$H82*$F83)))</f>
        <v>0</v>
      </c>
      <c r="AR82" s="649">
        <f t="shared" ref="AR82" si="463">((AR83*$H82)-((AR83*$H82*$E83)+(AR83*$H82*$F83)))</f>
        <v>0</v>
      </c>
      <c r="AS82" s="649">
        <f t="shared" ref="AS82" si="464">((AS83*$H82)-((AS83*$H82*$E83)+(AS83*$H82*$F83)))</f>
        <v>0</v>
      </c>
      <c r="AT82" s="649">
        <f t="shared" ref="AT82" si="465">((AT83*$H82)-((AT83*$H82*$E83)+(AT83*$H82*$F83)))</f>
        <v>0</v>
      </c>
      <c r="AU82" s="649">
        <f t="shared" ref="AU82" si="466">((AU83*$H82)-((AU83*$H82*$E83)+(AU83*$H82*$F83)))</f>
        <v>0</v>
      </c>
      <c r="AV82" s="649">
        <f>((AV83*$H82)-((AV83*$H82*$E83)+(AV83*$H82*$F83)))</f>
        <v>0</v>
      </c>
      <c r="AW82" s="613">
        <f t="shared" si="363"/>
        <v>0</v>
      </c>
      <c r="AX82" s="645">
        <f t="shared" si="328"/>
        <v>0</v>
      </c>
      <c r="AY82" s="590"/>
      <c r="AZ82" s="590"/>
    </row>
    <row r="83" spans="1:52" s="308" customFormat="1">
      <c r="A83" s="642"/>
      <c r="B83" s="636"/>
      <c r="C83" s="636"/>
      <c r="D83" s="651"/>
      <c r="E83" s="652">
        <v>0.15</v>
      </c>
      <c r="F83" s="652">
        <v>0.05</v>
      </c>
      <c r="G83" s="653"/>
      <c r="H83" s="640"/>
      <c r="I83" s="640">
        <f t="shared" si="153"/>
        <v>0.05</v>
      </c>
      <c r="J83" s="652">
        <v>0</v>
      </c>
      <c r="K83" s="652">
        <v>0</v>
      </c>
      <c r="L83" s="652">
        <v>0</v>
      </c>
      <c r="M83" s="652">
        <v>0</v>
      </c>
      <c r="N83" s="652">
        <v>0</v>
      </c>
      <c r="O83" s="652">
        <v>0</v>
      </c>
      <c r="P83" s="652">
        <v>0</v>
      </c>
      <c r="Q83" s="652">
        <v>0</v>
      </c>
      <c r="R83" s="652">
        <v>0</v>
      </c>
      <c r="S83" s="652">
        <v>0</v>
      </c>
      <c r="T83" s="652">
        <v>0</v>
      </c>
      <c r="U83" s="652">
        <v>0</v>
      </c>
      <c r="V83" s="652">
        <v>0</v>
      </c>
      <c r="W83" s="652">
        <v>0</v>
      </c>
      <c r="X83" s="652">
        <v>0</v>
      </c>
      <c r="Y83" s="652">
        <v>0</v>
      </c>
      <c r="Z83" s="652">
        <v>0</v>
      </c>
      <c r="AA83" s="652">
        <v>0</v>
      </c>
      <c r="AB83" s="652">
        <v>0</v>
      </c>
      <c r="AC83" s="652">
        <v>0</v>
      </c>
      <c r="AD83" s="652">
        <v>0</v>
      </c>
      <c r="AE83" s="652">
        <v>0</v>
      </c>
      <c r="AF83" s="652">
        <v>0.05</v>
      </c>
      <c r="AG83" s="652">
        <v>0</v>
      </c>
      <c r="AH83" s="652">
        <v>0</v>
      </c>
      <c r="AI83" s="652">
        <v>0</v>
      </c>
      <c r="AJ83" s="652">
        <v>0</v>
      </c>
      <c r="AK83" s="652">
        <v>0</v>
      </c>
      <c r="AL83" s="652">
        <v>0</v>
      </c>
      <c r="AM83" s="652">
        <v>0</v>
      </c>
      <c r="AN83" s="652">
        <v>0</v>
      </c>
      <c r="AO83" s="652">
        <v>0</v>
      </c>
      <c r="AP83" s="652">
        <v>0</v>
      </c>
      <c r="AQ83" s="652">
        <v>0</v>
      </c>
      <c r="AR83" s="652">
        <v>0</v>
      </c>
      <c r="AS83" s="652">
        <v>0</v>
      </c>
      <c r="AT83" s="652">
        <v>0</v>
      </c>
      <c r="AU83" s="652">
        <v>0</v>
      </c>
      <c r="AV83" s="652">
        <v>0</v>
      </c>
      <c r="AW83" s="613">
        <f t="shared" si="363"/>
        <v>0.05</v>
      </c>
      <c r="AX83" s="645">
        <f t="shared" si="328"/>
        <v>0.05</v>
      </c>
      <c r="AY83" s="642"/>
      <c r="AZ83" s="642"/>
    </row>
    <row r="84" spans="1:52" s="264" customFormat="1">
      <c r="A84" s="590"/>
      <c r="B84" s="646" t="s">
        <v>305</v>
      </c>
      <c r="C84" s="646" t="s">
        <v>316</v>
      </c>
      <c r="D84" s="647" t="s">
        <v>317</v>
      </c>
      <c r="E84" s="648"/>
      <c r="F84" s="648"/>
      <c r="G84" s="649"/>
      <c r="H84" s="650">
        <v>3767102.9389928747</v>
      </c>
      <c r="I84" s="650">
        <f t="shared" si="153"/>
        <v>3767102.9389928752</v>
      </c>
      <c r="J84" s="649">
        <f>+J85*H84</f>
        <v>0</v>
      </c>
      <c r="K84" s="649">
        <f>+K85*H84</f>
        <v>565065.4408489312</v>
      </c>
      <c r="L84" s="649">
        <f t="shared" ref="L84" si="467">((L85*$H84)-((L85*$H84*$E85)+(L85*$H84*$F85)))</f>
        <v>0</v>
      </c>
      <c r="M84" s="649">
        <f t="shared" ref="M84" si="468">((M85*$H84)-((M85*$H84*$E85)+(M85*$H84*$F85)))</f>
        <v>0</v>
      </c>
      <c r="N84" s="649">
        <f t="shared" ref="N84" si="469">((N85*$H84)-((N85*$H84*$E85)+(N85*$H84*$F85)))</f>
        <v>0</v>
      </c>
      <c r="O84" s="649">
        <f t="shared" ref="O84" si="470">((O85*$H84)-((O85*$H84*$E85)+(O85*$H84*$F85)))</f>
        <v>0</v>
      </c>
      <c r="P84" s="649">
        <f t="shared" ref="P84" si="471">((P85*$H84)-((P85*$H84*$E85)+(P85*$H84*$F85)))</f>
        <v>2682177.2925629271</v>
      </c>
      <c r="Q84" s="649">
        <f t="shared" ref="Q84" si="472">((Q85*$H84)-((Q85*$H84*$E85)+(Q85*$H84*$F85)))</f>
        <v>331505.05863137293</v>
      </c>
      <c r="R84" s="649">
        <f t="shared" ref="R84" si="473">((R85*$H84)-((R85*$H84*$E85)+(R85*$H84*$F85)))</f>
        <v>0</v>
      </c>
      <c r="S84" s="649">
        <f>+S85*H84</f>
        <v>0</v>
      </c>
      <c r="T84" s="649">
        <f t="shared" ref="T84" si="474">((T85*$H84)-((T85*$H84*$E85)+(T85*$H84*$F85)))</f>
        <v>0</v>
      </c>
      <c r="U84" s="649">
        <f t="shared" ref="U84" si="475">((U85*$H84)-((U85*$H84*$E85)+(U85*$H84*$F85)))</f>
        <v>0</v>
      </c>
      <c r="V84" s="649">
        <f t="shared" ref="V84" si="476">((V85*$H84)-((V85*$H84*$E85)+(V85*$H84*$F85)))</f>
        <v>0</v>
      </c>
      <c r="W84" s="649">
        <f t="shared" ref="W84" si="477">((W85*$H84)-((W85*$H84*$E85)+(W85*$H84*$F85)))</f>
        <v>0</v>
      </c>
      <c r="X84" s="649">
        <f t="shared" ref="X84" si="478">((X85*$H84)-((X85*$H84*$E85)+(X85*$H84*$F85)))</f>
        <v>0</v>
      </c>
      <c r="Y84" s="649">
        <f t="shared" ref="Y84" si="479">((Y85*$H84)-((Y85*$H84*$E85)+(Y85*$H84*$F85)))</f>
        <v>0</v>
      </c>
      <c r="Z84" s="649">
        <f t="shared" ref="Z84" si="480">((Z85*$H84)-((Z85*$H84*$E85)+(Z85*$H84*$F85)))</f>
        <v>0</v>
      </c>
      <c r="AA84" s="649">
        <f t="shared" ref="AA84" si="481">((AA85*$H84)-((AA85*$H84*$E85)+(AA85*$H84*$F85)))</f>
        <v>0</v>
      </c>
      <c r="AB84" s="649">
        <f t="shared" ref="AB84" si="482">((AB85*$H84)-((AB85*$H84*$E85)+(AB85*$H84*$F85)))</f>
        <v>0</v>
      </c>
      <c r="AC84" s="649">
        <f t="shared" ref="AC84" si="483">((AC85*$H84)-((AC85*$H84*$E85)+(AC85*$H84*$F85)))</f>
        <v>0</v>
      </c>
      <c r="AD84" s="649">
        <f t="shared" ref="AD84" si="484">((AD85*$H84)-((AD85*$H84*$E85)+(AD85*$H84*$F85)))</f>
        <v>0</v>
      </c>
      <c r="AE84" s="649">
        <f t="shared" ref="AE84" si="485">((AE85*$H84)-((AE85*$H84*$E85)+(AE85*$H84*$F85)))</f>
        <v>0</v>
      </c>
      <c r="AF84" s="649">
        <f>+AF85*H84</f>
        <v>188355.14694964373</v>
      </c>
      <c r="AG84" s="649">
        <f t="shared" ref="AG84" si="486">((AG85*$H84)-((AG85*$H84*$E85)+(AG85*$H84*$F85)))</f>
        <v>0</v>
      </c>
      <c r="AH84" s="649">
        <f t="shared" ref="AH84" si="487">((AH85*$H84)-((AH85*$H84*$E85)+(AH85*$H84*$F85)))</f>
        <v>0</v>
      </c>
      <c r="AI84" s="649">
        <f t="shared" ref="AI84" si="488">((AI85*$H84)-((AI85*$H84*$E85)+(AI85*$H84*$F85)))</f>
        <v>0</v>
      </c>
      <c r="AJ84" s="649">
        <f t="shared" ref="AJ84" si="489">((AJ85*$H84)-((AJ85*$H84*$E85)+(AJ85*$H84*$F85)))</f>
        <v>0</v>
      </c>
      <c r="AK84" s="649">
        <f t="shared" ref="AK84" si="490">((AK85*$H84)-((AK85*$H84*$E85)+(AK85*$H84*$F85)))</f>
        <v>0</v>
      </c>
      <c r="AL84" s="649">
        <f t="shared" ref="AL84" si="491">((AL85*$H84)-((AL85*$H84*$E85)+(AL85*$H84*$F85)))</f>
        <v>0</v>
      </c>
      <c r="AM84" s="649">
        <f t="shared" ref="AM84" si="492">((AM85*$H84)-((AM85*$H84*$E85)+(AM85*$H84*$F85)))</f>
        <v>0</v>
      </c>
      <c r="AN84" s="649">
        <f t="shared" ref="AN84" si="493">((AN85*$H84)-((AN85*$H84*$E85)+(AN85*$H84*$F85)))</f>
        <v>0</v>
      </c>
      <c r="AO84" s="649">
        <f t="shared" ref="AO84" si="494">((AO85*$H84)-((AO85*$H84*$E85)+(AO85*$H84*$F85)))</f>
        <v>0</v>
      </c>
      <c r="AP84" s="649">
        <f t="shared" ref="AP84" si="495">((AP85*$H84)-((AP85*$H84*$E85)+(AP85*$H84*$F85)))</f>
        <v>0</v>
      </c>
      <c r="AQ84" s="649">
        <f t="shared" ref="AQ84" si="496">((AQ85*$H84)-((AQ85*$H84*$E85)+(AQ85*$H84*$F85)))</f>
        <v>0</v>
      </c>
      <c r="AR84" s="649">
        <f t="shared" ref="AR84" si="497">((AR85*$H84)-((AR85*$H84*$E85)+(AR85*$H84*$F85)))</f>
        <v>0</v>
      </c>
      <c r="AS84" s="649">
        <f t="shared" ref="AS84" si="498">((AS85*$H84)-((AS85*$H84*$E85)+(AS85*$H84*$F85)))</f>
        <v>0</v>
      </c>
      <c r="AT84" s="649">
        <f t="shared" ref="AT84" si="499">((AT85*$H84)-((AT85*$H84*$E85)+(AT85*$H84*$F85)))</f>
        <v>0</v>
      </c>
      <c r="AU84" s="649">
        <f t="shared" ref="AU84" si="500">((AU85*$H84)-((AU85*$H84*$E85)+(AU85*$H84*$F85)))</f>
        <v>0</v>
      </c>
      <c r="AV84" s="649">
        <f>((AV85*$H84)-((AV85*$H84*$E85)+(AV85*$H84*$F85)))</f>
        <v>0</v>
      </c>
      <c r="AW84" s="613">
        <f t="shared" si="363"/>
        <v>3767102.9389928752</v>
      </c>
      <c r="AX84" s="645">
        <f t="shared" si="328"/>
        <v>0</v>
      </c>
      <c r="AY84" s="590"/>
      <c r="AZ84" s="590"/>
    </row>
    <row r="85" spans="1:52" s="308" customFormat="1">
      <c r="A85" s="642"/>
      <c r="B85" s="636"/>
      <c r="C85" s="636"/>
      <c r="D85" s="651"/>
      <c r="E85" s="652">
        <v>0.15</v>
      </c>
      <c r="F85" s="652">
        <v>0.05</v>
      </c>
      <c r="G85" s="653"/>
      <c r="H85" s="640"/>
      <c r="I85" s="640">
        <f t="shared" si="153"/>
        <v>1.2</v>
      </c>
      <c r="J85" s="654">
        <v>0</v>
      </c>
      <c r="K85" s="654">
        <v>0.15</v>
      </c>
      <c r="L85" s="654">
        <v>0</v>
      </c>
      <c r="M85" s="654">
        <v>0</v>
      </c>
      <c r="N85" s="654">
        <v>0</v>
      </c>
      <c r="O85" s="654">
        <v>0</v>
      </c>
      <c r="P85" s="654">
        <v>0.89</v>
      </c>
      <c r="Q85" s="654">
        <v>0.10999999999999999</v>
      </c>
      <c r="R85" s="654">
        <v>0</v>
      </c>
      <c r="S85" s="654">
        <v>0</v>
      </c>
      <c r="T85" s="654">
        <v>0</v>
      </c>
      <c r="U85" s="654">
        <v>0</v>
      </c>
      <c r="V85" s="654">
        <v>0</v>
      </c>
      <c r="W85" s="654">
        <v>0</v>
      </c>
      <c r="X85" s="654">
        <v>0</v>
      </c>
      <c r="Y85" s="654">
        <v>0</v>
      </c>
      <c r="Z85" s="654">
        <v>0</v>
      </c>
      <c r="AA85" s="654">
        <v>0</v>
      </c>
      <c r="AB85" s="654">
        <v>0</v>
      </c>
      <c r="AC85" s="654">
        <v>0</v>
      </c>
      <c r="AD85" s="654">
        <v>0</v>
      </c>
      <c r="AE85" s="654">
        <v>0</v>
      </c>
      <c r="AF85" s="654">
        <v>0.05</v>
      </c>
      <c r="AG85" s="654">
        <v>0</v>
      </c>
      <c r="AH85" s="654">
        <v>0</v>
      </c>
      <c r="AI85" s="654">
        <v>0</v>
      </c>
      <c r="AJ85" s="654">
        <v>0</v>
      </c>
      <c r="AK85" s="654">
        <v>0</v>
      </c>
      <c r="AL85" s="654">
        <v>0</v>
      </c>
      <c r="AM85" s="654">
        <v>0</v>
      </c>
      <c r="AN85" s="654">
        <v>0</v>
      </c>
      <c r="AO85" s="654">
        <v>0</v>
      </c>
      <c r="AP85" s="654">
        <v>0</v>
      </c>
      <c r="AQ85" s="654">
        <v>0</v>
      </c>
      <c r="AR85" s="654">
        <v>0</v>
      </c>
      <c r="AS85" s="654">
        <v>0</v>
      </c>
      <c r="AT85" s="654">
        <v>0</v>
      </c>
      <c r="AU85" s="654">
        <v>0</v>
      </c>
      <c r="AV85" s="654">
        <v>0</v>
      </c>
      <c r="AW85" s="613">
        <f t="shared" si="363"/>
        <v>1.2</v>
      </c>
      <c r="AX85" s="645">
        <f t="shared" si="328"/>
        <v>1.2</v>
      </c>
      <c r="AY85" s="642"/>
      <c r="AZ85" s="642"/>
    </row>
    <row r="86" spans="1:52" s="264" customFormat="1">
      <c r="A86" s="590"/>
      <c r="B86" s="646" t="s">
        <v>305</v>
      </c>
      <c r="C86" s="646" t="s">
        <v>318</v>
      </c>
      <c r="D86" s="647" t="s">
        <v>319</v>
      </c>
      <c r="E86" s="648"/>
      <c r="F86" s="648"/>
      <c r="G86" s="649"/>
      <c r="H86" s="650">
        <v>3145965.109190614</v>
      </c>
      <c r="I86" s="650">
        <f t="shared" si="153"/>
        <v>3145965.109190614</v>
      </c>
      <c r="J86" s="649">
        <f>+J87*H86</f>
        <v>0</v>
      </c>
      <c r="K86" s="649">
        <f>+K87*H86</f>
        <v>471894.76637859206</v>
      </c>
      <c r="L86" s="649">
        <f t="shared" ref="L86" si="501">((L87*$H86)-((L87*$H86*$E87)+(L87*$H86*$F87)))</f>
        <v>0</v>
      </c>
      <c r="M86" s="649">
        <f t="shared" ref="M86" si="502">((M87*$H86)-((M87*$H86*$E87)+(M87*$H86*$F87)))</f>
        <v>0</v>
      </c>
      <c r="N86" s="649">
        <f t="shared" ref="N86" si="503">((N87*$H86)-((N87*$H86*$E87)+(N87*$H86*$F87)))</f>
        <v>0</v>
      </c>
      <c r="O86" s="649">
        <f t="shared" ref="O86" si="504">((O87*$H86)-((O87*$H86*$E87)+(O87*$H86*$F87)))</f>
        <v>0</v>
      </c>
      <c r="P86" s="649">
        <f t="shared" ref="P86" si="505">((P87*$H86)-((P87*$H86*$E87)+(P87*$H86*$F87)))</f>
        <v>0</v>
      </c>
      <c r="Q86" s="649">
        <f t="shared" ref="Q86" si="506">((Q87*$H86)-((Q87*$H86*$E87)+(Q87*$H86*$F87)))</f>
        <v>2516772.087352491</v>
      </c>
      <c r="R86" s="649">
        <f t="shared" ref="R86" si="507">((R87*$H86)-((R87*$H86*$E87)+(R87*$H86*$F87)))</f>
        <v>0</v>
      </c>
      <c r="S86" s="649">
        <f>+S87*H86</f>
        <v>0</v>
      </c>
      <c r="T86" s="649">
        <f t="shared" ref="T86" si="508">((T87*$H86)-((T87*$H86*$E87)+(T87*$H86*$F87)))</f>
        <v>0</v>
      </c>
      <c r="U86" s="649">
        <f t="shared" ref="U86" si="509">((U87*$H86)-((U87*$H86*$E87)+(U87*$H86*$F87)))</f>
        <v>0</v>
      </c>
      <c r="V86" s="649">
        <f t="shared" ref="V86" si="510">((V87*$H86)-((V87*$H86*$E87)+(V87*$H86*$F87)))</f>
        <v>0</v>
      </c>
      <c r="W86" s="649">
        <f t="shared" ref="W86" si="511">((W87*$H86)-((W87*$H86*$E87)+(W87*$H86*$F87)))</f>
        <v>0</v>
      </c>
      <c r="X86" s="649">
        <f t="shared" ref="X86" si="512">((X87*$H86)-((X87*$H86*$E87)+(X87*$H86*$F87)))</f>
        <v>0</v>
      </c>
      <c r="Y86" s="649">
        <f t="shared" ref="Y86" si="513">((Y87*$H86)-((Y87*$H86*$E87)+(Y87*$H86*$F87)))</f>
        <v>0</v>
      </c>
      <c r="Z86" s="649">
        <f t="shared" ref="Z86" si="514">((Z87*$H86)-((Z87*$H86*$E87)+(Z87*$H86*$F87)))</f>
        <v>0</v>
      </c>
      <c r="AA86" s="649">
        <f t="shared" ref="AA86" si="515">((AA87*$H86)-((AA87*$H86*$E87)+(AA87*$H86*$F87)))</f>
        <v>0</v>
      </c>
      <c r="AB86" s="649">
        <f t="shared" ref="AB86" si="516">((AB87*$H86)-((AB87*$H86*$E87)+(AB87*$H86*$F87)))</f>
        <v>0</v>
      </c>
      <c r="AC86" s="649">
        <f t="shared" ref="AC86" si="517">((AC87*$H86)-((AC87*$H86*$E87)+(AC87*$H86*$F87)))</f>
        <v>0</v>
      </c>
      <c r="AD86" s="649">
        <f t="shared" ref="AD86" si="518">((AD87*$H86)-((AD87*$H86*$E87)+(AD87*$H86*$F87)))</f>
        <v>0</v>
      </c>
      <c r="AE86" s="649">
        <f t="shared" ref="AE86" si="519">((AE87*$H86)-((AE87*$H86*$E87)+(AE87*$H86*$F87)))</f>
        <v>0</v>
      </c>
      <c r="AF86" s="649">
        <f>+AF87*H86</f>
        <v>157298.25545953072</v>
      </c>
      <c r="AG86" s="649">
        <f t="shared" ref="AG86" si="520">((AG87*$H86)-((AG87*$H86*$E87)+(AG87*$H86*$F87)))</f>
        <v>0</v>
      </c>
      <c r="AH86" s="649">
        <f t="shared" ref="AH86" si="521">((AH87*$H86)-((AH87*$H86*$E87)+(AH87*$H86*$F87)))</f>
        <v>0</v>
      </c>
      <c r="AI86" s="649">
        <f t="shared" ref="AI86" si="522">((AI87*$H86)-((AI87*$H86*$E87)+(AI87*$H86*$F87)))</f>
        <v>0</v>
      </c>
      <c r="AJ86" s="649">
        <f t="shared" ref="AJ86" si="523">((AJ87*$H86)-((AJ87*$H86*$E87)+(AJ87*$H86*$F87)))</f>
        <v>0</v>
      </c>
      <c r="AK86" s="649">
        <f t="shared" ref="AK86" si="524">((AK87*$H86)-((AK87*$H86*$E87)+(AK87*$H86*$F87)))</f>
        <v>0</v>
      </c>
      <c r="AL86" s="649">
        <f t="shared" ref="AL86" si="525">((AL87*$H86)-((AL87*$H86*$E87)+(AL87*$H86*$F87)))</f>
        <v>0</v>
      </c>
      <c r="AM86" s="649">
        <f t="shared" ref="AM86" si="526">((AM87*$H86)-((AM87*$H86*$E87)+(AM87*$H86*$F87)))</f>
        <v>0</v>
      </c>
      <c r="AN86" s="649">
        <f t="shared" ref="AN86" si="527">((AN87*$H86)-((AN87*$H86*$E87)+(AN87*$H86*$F87)))</f>
        <v>0</v>
      </c>
      <c r="AO86" s="649">
        <f t="shared" ref="AO86" si="528">((AO87*$H86)-((AO87*$H86*$E87)+(AO87*$H86*$F87)))</f>
        <v>0</v>
      </c>
      <c r="AP86" s="649">
        <f t="shared" ref="AP86" si="529">((AP87*$H86)-((AP87*$H86*$E87)+(AP87*$H86*$F87)))</f>
        <v>0</v>
      </c>
      <c r="AQ86" s="649">
        <f t="shared" ref="AQ86" si="530">((AQ87*$H86)-((AQ87*$H86*$E87)+(AQ87*$H86*$F87)))</f>
        <v>0</v>
      </c>
      <c r="AR86" s="649">
        <f t="shared" ref="AR86" si="531">((AR87*$H86)-((AR87*$H86*$E87)+(AR87*$H86*$F87)))</f>
        <v>0</v>
      </c>
      <c r="AS86" s="649">
        <f t="shared" ref="AS86" si="532">((AS87*$H86)-((AS87*$H86*$E87)+(AS87*$H86*$F87)))</f>
        <v>0</v>
      </c>
      <c r="AT86" s="649">
        <f t="shared" ref="AT86" si="533">((AT87*$H86)-((AT87*$H86*$E87)+(AT87*$H86*$F87)))</f>
        <v>0</v>
      </c>
      <c r="AU86" s="649">
        <f t="shared" ref="AU86" si="534">((AU87*$H86)-((AU87*$H86*$E87)+(AU87*$H86*$F87)))</f>
        <v>0</v>
      </c>
      <c r="AV86" s="649">
        <f>((AV87*$H86)-((AV87*$H86*$E87)+(AV87*$H86*$F87)))</f>
        <v>0</v>
      </c>
      <c r="AW86" s="613">
        <f t="shared" si="363"/>
        <v>3145965.109190614</v>
      </c>
      <c r="AX86" s="645">
        <f t="shared" si="328"/>
        <v>0</v>
      </c>
      <c r="AY86" s="590"/>
      <c r="AZ86" s="590"/>
    </row>
    <row r="87" spans="1:52" s="308" customFormat="1">
      <c r="A87" s="642"/>
      <c r="B87" s="636"/>
      <c r="C87" s="636"/>
      <c r="D87" s="651"/>
      <c r="E87" s="652">
        <v>0.15</v>
      </c>
      <c r="F87" s="652">
        <v>0.05</v>
      </c>
      <c r="G87" s="653"/>
      <c r="H87" s="640"/>
      <c r="I87" s="640">
        <f t="shared" si="153"/>
        <v>1.2</v>
      </c>
      <c r="J87" s="654">
        <v>0</v>
      </c>
      <c r="K87" s="654">
        <v>0.15</v>
      </c>
      <c r="L87" s="654">
        <v>0</v>
      </c>
      <c r="M87" s="654">
        <v>0</v>
      </c>
      <c r="N87" s="654">
        <v>0</v>
      </c>
      <c r="O87" s="654">
        <v>0</v>
      </c>
      <c r="P87" s="654">
        <v>0</v>
      </c>
      <c r="Q87" s="654">
        <v>1</v>
      </c>
      <c r="R87" s="654">
        <v>0</v>
      </c>
      <c r="S87" s="654">
        <v>0</v>
      </c>
      <c r="T87" s="654">
        <v>0</v>
      </c>
      <c r="U87" s="654">
        <v>0</v>
      </c>
      <c r="V87" s="654">
        <v>0</v>
      </c>
      <c r="W87" s="654">
        <v>0</v>
      </c>
      <c r="X87" s="654">
        <v>0</v>
      </c>
      <c r="Y87" s="654">
        <v>0</v>
      </c>
      <c r="Z87" s="654">
        <v>0</v>
      </c>
      <c r="AA87" s="654">
        <v>0</v>
      </c>
      <c r="AB87" s="654">
        <v>0</v>
      </c>
      <c r="AC87" s="654">
        <v>0</v>
      </c>
      <c r="AD87" s="654">
        <v>0</v>
      </c>
      <c r="AE87" s="654">
        <v>0</v>
      </c>
      <c r="AF87" s="654">
        <v>0.05</v>
      </c>
      <c r="AG87" s="654">
        <v>0</v>
      </c>
      <c r="AH87" s="654">
        <v>0</v>
      </c>
      <c r="AI87" s="654">
        <v>0</v>
      </c>
      <c r="AJ87" s="654">
        <v>0</v>
      </c>
      <c r="AK87" s="654">
        <v>0</v>
      </c>
      <c r="AL87" s="654">
        <v>0</v>
      </c>
      <c r="AM87" s="654">
        <v>0</v>
      </c>
      <c r="AN87" s="654">
        <v>0</v>
      </c>
      <c r="AO87" s="654">
        <v>0</v>
      </c>
      <c r="AP87" s="654">
        <v>0</v>
      </c>
      <c r="AQ87" s="654">
        <v>0</v>
      </c>
      <c r="AR87" s="654">
        <v>0</v>
      </c>
      <c r="AS87" s="654">
        <v>0</v>
      </c>
      <c r="AT87" s="654">
        <v>0</v>
      </c>
      <c r="AU87" s="654">
        <v>0</v>
      </c>
      <c r="AV87" s="654">
        <v>0</v>
      </c>
      <c r="AW87" s="613">
        <f t="shared" si="363"/>
        <v>1.2</v>
      </c>
      <c r="AX87" s="645">
        <f t="shared" si="328"/>
        <v>1.2</v>
      </c>
      <c r="AY87" s="642"/>
      <c r="AZ87" s="642"/>
    </row>
    <row r="88" spans="1:52" s="264" customFormat="1">
      <c r="A88" s="590"/>
      <c r="B88" s="646" t="s">
        <v>305</v>
      </c>
      <c r="C88" s="646" t="s">
        <v>320</v>
      </c>
      <c r="D88" s="647" t="s">
        <v>321</v>
      </c>
      <c r="E88" s="648"/>
      <c r="F88" s="648"/>
      <c r="G88" s="649"/>
      <c r="H88" s="650">
        <v>4203471.203642807</v>
      </c>
      <c r="I88" s="650">
        <f t="shared" si="153"/>
        <v>4203471.203642807</v>
      </c>
      <c r="J88" s="649">
        <f>+J89*H88</f>
        <v>0</v>
      </c>
      <c r="K88" s="649">
        <f>+K89*H88</f>
        <v>630520.68054642098</v>
      </c>
      <c r="L88" s="649">
        <f t="shared" ref="L88" si="535">((L89*$H88)-((L89*$H88*$E89)+(L89*$H88*$F89)))</f>
        <v>0</v>
      </c>
      <c r="M88" s="649">
        <f t="shared" ref="M88" si="536">((M89*$H88)-((M89*$H88*$E89)+(M89*$H88*$F89)))</f>
        <v>0</v>
      </c>
      <c r="N88" s="649">
        <f t="shared" ref="N88" si="537">((N89*$H88)-((N89*$H88*$E89)+(N89*$H88*$F89)))</f>
        <v>0</v>
      </c>
      <c r="O88" s="649">
        <f t="shared" ref="O88" si="538">((O89*$H88)-((O89*$H88*$E89)+(O89*$H88*$F89)))</f>
        <v>0</v>
      </c>
      <c r="P88" s="649">
        <f t="shared" ref="P88" si="539">((P89*$H88)-((P89*$H88*$E89)+(P89*$H88*$F89)))</f>
        <v>0</v>
      </c>
      <c r="Q88" s="649">
        <f t="shared" ref="Q88" si="540">((Q89*$H88)-((Q89*$H88*$E89)+(Q89*$H88*$F89)))</f>
        <v>1378738.5547948405</v>
      </c>
      <c r="R88" s="649">
        <f t="shared" ref="R88" si="541">((R89*$H88)-((R89*$H88*$E89)+(R89*$H88*$F89)))</f>
        <v>1984038.4081194052</v>
      </c>
      <c r="S88" s="649">
        <f>+S89*H88</f>
        <v>0</v>
      </c>
      <c r="T88" s="649">
        <f t="shared" ref="T88" si="542">((T89*$H88)-((T89*$H88*$E89)+(T89*$H88*$F89)))</f>
        <v>0</v>
      </c>
      <c r="U88" s="649">
        <f t="shared" ref="U88" si="543">((U89*$H88)-((U89*$H88*$E89)+(U89*$H88*$F89)))</f>
        <v>0</v>
      </c>
      <c r="V88" s="649">
        <f t="shared" ref="V88" si="544">((V89*$H88)-((V89*$H88*$E89)+(V89*$H88*$F89)))</f>
        <v>0</v>
      </c>
      <c r="W88" s="649">
        <f t="shared" ref="W88" si="545">((W89*$H88)-((W89*$H88*$E89)+(W89*$H88*$F89)))</f>
        <v>0</v>
      </c>
      <c r="X88" s="649">
        <f t="shared" ref="X88" si="546">((X89*$H88)-((X89*$H88*$E89)+(X89*$H88*$F89)))</f>
        <v>0</v>
      </c>
      <c r="Y88" s="649">
        <f t="shared" ref="Y88" si="547">((Y89*$H88)-((Y89*$H88*$E89)+(Y89*$H88*$F89)))</f>
        <v>0</v>
      </c>
      <c r="Z88" s="649">
        <f t="shared" ref="Z88" si="548">((Z89*$H88)-((Z89*$H88*$E89)+(Z89*$H88*$F89)))</f>
        <v>0</v>
      </c>
      <c r="AA88" s="649">
        <f t="shared" ref="AA88" si="549">((AA89*$H88)-((AA89*$H88*$E89)+(AA89*$H88*$F89)))</f>
        <v>0</v>
      </c>
      <c r="AB88" s="649">
        <f t="shared" ref="AB88" si="550">((AB89*$H88)-((AB89*$H88*$E89)+(AB89*$H88*$F89)))</f>
        <v>0</v>
      </c>
      <c r="AC88" s="649">
        <f t="shared" ref="AC88" si="551">((AC89*$H88)-((AC89*$H88*$E89)+(AC89*$H88*$F89)))</f>
        <v>0</v>
      </c>
      <c r="AD88" s="649">
        <f t="shared" ref="AD88" si="552">((AD89*$H88)-((AD89*$H88*$E89)+(AD89*$H88*$F89)))</f>
        <v>0</v>
      </c>
      <c r="AE88" s="649">
        <f t="shared" ref="AE88" si="553">((AE89*$H88)-((AE89*$H88*$E89)+(AE89*$H88*$F89)))</f>
        <v>0</v>
      </c>
      <c r="AF88" s="649">
        <f>+AF89*H88</f>
        <v>210173.56018214035</v>
      </c>
      <c r="AG88" s="649">
        <f t="shared" ref="AG88" si="554">((AG89*$H88)-((AG89*$H88*$E89)+(AG89*$H88*$F89)))</f>
        <v>0</v>
      </c>
      <c r="AH88" s="649">
        <f t="shared" ref="AH88" si="555">((AH89*$H88)-((AH89*$H88*$E89)+(AH89*$H88*$F89)))</f>
        <v>0</v>
      </c>
      <c r="AI88" s="649">
        <f t="shared" ref="AI88" si="556">((AI89*$H88)-((AI89*$H88*$E89)+(AI89*$H88*$F89)))</f>
        <v>0</v>
      </c>
      <c r="AJ88" s="649">
        <f t="shared" ref="AJ88" si="557">((AJ89*$H88)-((AJ89*$H88*$E89)+(AJ89*$H88*$F89)))</f>
        <v>0</v>
      </c>
      <c r="AK88" s="649">
        <f t="shared" ref="AK88" si="558">((AK89*$H88)-((AK89*$H88*$E89)+(AK89*$H88*$F89)))</f>
        <v>0</v>
      </c>
      <c r="AL88" s="649">
        <f t="shared" ref="AL88" si="559">((AL89*$H88)-((AL89*$H88*$E89)+(AL89*$H88*$F89)))</f>
        <v>0</v>
      </c>
      <c r="AM88" s="649">
        <f t="shared" ref="AM88" si="560">((AM89*$H88)-((AM89*$H88*$E89)+(AM89*$H88*$F89)))</f>
        <v>0</v>
      </c>
      <c r="AN88" s="649">
        <f t="shared" ref="AN88" si="561">((AN89*$H88)-((AN89*$H88*$E89)+(AN89*$H88*$F89)))</f>
        <v>0</v>
      </c>
      <c r="AO88" s="649">
        <f t="shared" ref="AO88" si="562">((AO89*$H88)-((AO89*$H88*$E89)+(AO89*$H88*$F89)))</f>
        <v>0</v>
      </c>
      <c r="AP88" s="649">
        <f t="shared" ref="AP88" si="563">((AP89*$H88)-((AP89*$H88*$E89)+(AP89*$H88*$F89)))</f>
        <v>0</v>
      </c>
      <c r="AQ88" s="649">
        <f t="shared" ref="AQ88" si="564">((AQ89*$H88)-((AQ89*$H88*$E89)+(AQ89*$H88*$F89)))</f>
        <v>0</v>
      </c>
      <c r="AR88" s="649">
        <f t="shared" ref="AR88" si="565">((AR89*$H88)-((AR89*$H88*$E89)+(AR89*$H88*$F89)))</f>
        <v>0</v>
      </c>
      <c r="AS88" s="649">
        <f t="shared" ref="AS88" si="566">((AS89*$H88)-((AS89*$H88*$E89)+(AS89*$H88*$F89)))</f>
        <v>0</v>
      </c>
      <c r="AT88" s="649">
        <f t="shared" ref="AT88" si="567">((AT89*$H88)-((AT89*$H88*$E89)+(AT89*$H88*$F89)))</f>
        <v>0</v>
      </c>
      <c r="AU88" s="649">
        <f t="shared" ref="AU88" si="568">((AU89*$H88)-((AU89*$H88*$E89)+(AU89*$H88*$F89)))</f>
        <v>0</v>
      </c>
      <c r="AV88" s="649">
        <f>((AV89*$H88)-((AV89*$H88*$E89)+(AV89*$H88*$F89)))</f>
        <v>0</v>
      </c>
      <c r="AW88" s="613">
        <f t="shared" si="363"/>
        <v>4203471.203642807</v>
      </c>
      <c r="AX88" s="645">
        <f t="shared" si="328"/>
        <v>0</v>
      </c>
      <c r="AY88" s="590"/>
      <c r="AZ88" s="590"/>
    </row>
    <row r="89" spans="1:52" s="308" customFormat="1">
      <c r="A89" s="642"/>
      <c r="B89" s="636"/>
      <c r="C89" s="636"/>
      <c r="D89" s="651"/>
      <c r="E89" s="652">
        <v>0.15</v>
      </c>
      <c r="F89" s="652">
        <v>0.05</v>
      </c>
      <c r="G89" s="653"/>
      <c r="H89" s="640"/>
      <c r="I89" s="640">
        <f t="shared" si="153"/>
        <v>1.2</v>
      </c>
      <c r="J89" s="654">
        <v>0</v>
      </c>
      <c r="K89" s="654">
        <v>0.15</v>
      </c>
      <c r="L89" s="654">
        <v>0</v>
      </c>
      <c r="M89" s="654">
        <v>0</v>
      </c>
      <c r="N89" s="654">
        <v>0</v>
      </c>
      <c r="O89" s="654">
        <v>0</v>
      </c>
      <c r="P89" s="654">
        <v>0</v>
      </c>
      <c r="Q89" s="654">
        <v>0.41</v>
      </c>
      <c r="R89" s="654">
        <v>0.59000000000000008</v>
      </c>
      <c r="S89" s="654">
        <v>0</v>
      </c>
      <c r="T89" s="654">
        <v>0</v>
      </c>
      <c r="U89" s="654">
        <v>0</v>
      </c>
      <c r="V89" s="654">
        <v>0</v>
      </c>
      <c r="W89" s="654">
        <v>0</v>
      </c>
      <c r="X89" s="654">
        <v>0</v>
      </c>
      <c r="Y89" s="654">
        <v>0</v>
      </c>
      <c r="Z89" s="654">
        <v>0</v>
      </c>
      <c r="AA89" s="654">
        <v>0</v>
      </c>
      <c r="AB89" s="654">
        <v>0</v>
      </c>
      <c r="AC89" s="654">
        <v>0</v>
      </c>
      <c r="AD89" s="654">
        <v>0</v>
      </c>
      <c r="AE89" s="654">
        <v>0</v>
      </c>
      <c r="AF89" s="654">
        <v>0.05</v>
      </c>
      <c r="AG89" s="654">
        <v>0</v>
      </c>
      <c r="AH89" s="654">
        <v>0</v>
      </c>
      <c r="AI89" s="654">
        <v>0</v>
      </c>
      <c r="AJ89" s="654">
        <v>0</v>
      </c>
      <c r="AK89" s="654">
        <v>0</v>
      </c>
      <c r="AL89" s="654">
        <v>0</v>
      </c>
      <c r="AM89" s="654">
        <v>0</v>
      </c>
      <c r="AN89" s="654">
        <v>0</v>
      </c>
      <c r="AO89" s="654">
        <v>0</v>
      </c>
      <c r="AP89" s="654">
        <v>0</v>
      </c>
      <c r="AQ89" s="654">
        <v>0</v>
      </c>
      <c r="AR89" s="654">
        <v>0</v>
      </c>
      <c r="AS89" s="654">
        <v>0</v>
      </c>
      <c r="AT89" s="654">
        <v>0</v>
      </c>
      <c r="AU89" s="654">
        <v>0</v>
      </c>
      <c r="AV89" s="654">
        <v>0</v>
      </c>
      <c r="AW89" s="613">
        <f t="shared" si="363"/>
        <v>1.2</v>
      </c>
      <c r="AX89" s="645">
        <f t="shared" si="328"/>
        <v>1.2</v>
      </c>
      <c r="AY89" s="642"/>
      <c r="AZ89" s="642"/>
    </row>
    <row r="90" spans="1:52" s="264" customFormat="1">
      <c r="A90" s="590"/>
      <c r="B90" s="646" t="s">
        <v>305</v>
      </c>
      <c r="C90" s="646" t="s">
        <v>322</v>
      </c>
      <c r="D90" s="647" t="s">
        <v>323</v>
      </c>
      <c r="E90" s="648"/>
      <c r="F90" s="648"/>
      <c r="G90" s="649"/>
      <c r="H90" s="650">
        <v>2862273.4282962224</v>
      </c>
      <c r="I90" s="650">
        <f t="shared" si="153"/>
        <v>2862273.4282962224</v>
      </c>
      <c r="J90" s="649">
        <f>+J91*H90</f>
        <v>0</v>
      </c>
      <c r="K90" s="649">
        <f>+K91*H90</f>
        <v>429341.01424443332</v>
      </c>
      <c r="L90" s="649">
        <f t="shared" ref="L90" si="569">((L91*$H90)-((L91*$H90*$E91)+(L91*$H90*$F91)))</f>
        <v>0</v>
      </c>
      <c r="M90" s="649">
        <f t="shared" ref="M90" si="570">((M91*$H90)-((M91*$H90*$E91)+(M91*$H90*$F91)))</f>
        <v>0</v>
      </c>
      <c r="N90" s="649">
        <f t="shared" ref="N90" si="571">((N91*$H90)-((N91*$H90*$E91)+(N91*$H90*$F91)))</f>
        <v>0</v>
      </c>
      <c r="O90" s="649">
        <f t="shared" ref="O90" si="572">((O91*$H90)-((O91*$H90*$E91)+(O91*$H90*$F91)))</f>
        <v>0</v>
      </c>
      <c r="P90" s="649">
        <f t="shared" ref="P90" si="573">((P91*$H90)-((P91*$H90*$E91)+(P91*$H90*$F91)))</f>
        <v>0</v>
      </c>
      <c r="Q90" s="649">
        <f t="shared" ref="Q90" si="574">((Q91*$H90)-((Q91*$H90*$E91)+(Q91*$H90*$F91)))</f>
        <v>0</v>
      </c>
      <c r="R90" s="649">
        <f t="shared" ref="R90" si="575">((R91*$H90)-((R91*$H90*$E91)+(R91*$H90*$F91)))</f>
        <v>2289818.7426369777</v>
      </c>
      <c r="S90" s="649">
        <f>+S91*H90</f>
        <v>0</v>
      </c>
      <c r="T90" s="649">
        <f t="shared" ref="T90" si="576">((T91*$H90)-((T91*$H90*$E91)+(T91*$H90*$F91)))</f>
        <v>0</v>
      </c>
      <c r="U90" s="649">
        <f t="shared" ref="U90" si="577">((U91*$H90)-((U91*$H90*$E91)+(U91*$H90*$F91)))</f>
        <v>0</v>
      </c>
      <c r="V90" s="649">
        <f t="shared" ref="V90" si="578">((V91*$H90)-((V91*$H90*$E91)+(V91*$H90*$F91)))</f>
        <v>0</v>
      </c>
      <c r="W90" s="649">
        <f t="shared" ref="W90" si="579">((W91*$H90)-((W91*$H90*$E91)+(W91*$H90*$F91)))</f>
        <v>0</v>
      </c>
      <c r="X90" s="649">
        <f t="shared" ref="X90" si="580">((X91*$H90)-((X91*$H90*$E91)+(X91*$H90*$F91)))</f>
        <v>0</v>
      </c>
      <c r="Y90" s="649">
        <f t="shared" ref="Y90" si="581">((Y91*$H90)-((Y91*$H90*$E91)+(Y91*$H90*$F91)))</f>
        <v>0</v>
      </c>
      <c r="Z90" s="649">
        <f t="shared" ref="Z90" si="582">((Z91*$H90)-((Z91*$H90*$E91)+(Z91*$H90*$F91)))</f>
        <v>0</v>
      </c>
      <c r="AA90" s="649">
        <f t="shared" ref="AA90" si="583">((AA91*$H90)-((AA91*$H90*$E91)+(AA91*$H90*$F91)))</f>
        <v>0</v>
      </c>
      <c r="AB90" s="649">
        <f t="shared" ref="AB90" si="584">((AB91*$H90)-((AB91*$H90*$E91)+(AB91*$H90*$F91)))</f>
        <v>0</v>
      </c>
      <c r="AC90" s="649">
        <f t="shared" ref="AC90" si="585">((AC91*$H90)-((AC91*$H90*$E91)+(AC91*$H90*$F91)))</f>
        <v>0</v>
      </c>
      <c r="AD90" s="649">
        <f t="shared" ref="AD90" si="586">((AD91*$H90)-((AD91*$H90*$E91)+(AD91*$H90*$F91)))</f>
        <v>0</v>
      </c>
      <c r="AE90" s="649">
        <f t="shared" ref="AE90" si="587">((AE91*$H90)-((AE91*$H90*$E91)+(AE91*$H90*$F91)))</f>
        <v>0</v>
      </c>
      <c r="AF90" s="649">
        <f>+AF91*H90</f>
        <v>143113.67141481114</v>
      </c>
      <c r="AG90" s="649">
        <f t="shared" ref="AG90" si="588">((AG91*$H90)-((AG91*$H90*$E91)+(AG91*$H90*$F91)))</f>
        <v>0</v>
      </c>
      <c r="AH90" s="649">
        <f t="shared" ref="AH90" si="589">((AH91*$H90)-((AH91*$H90*$E91)+(AH91*$H90*$F91)))</f>
        <v>0</v>
      </c>
      <c r="AI90" s="649">
        <f t="shared" ref="AI90" si="590">((AI91*$H90)-((AI91*$H90*$E91)+(AI91*$H90*$F91)))</f>
        <v>0</v>
      </c>
      <c r="AJ90" s="649">
        <f t="shared" ref="AJ90" si="591">((AJ91*$H90)-((AJ91*$H90*$E91)+(AJ91*$H90*$F91)))</f>
        <v>0</v>
      </c>
      <c r="AK90" s="649">
        <f t="shared" ref="AK90" si="592">((AK91*$H90)-((AK91*$H90*$E91)+(AK91*$H90*$F91)))</f>
        <v>0</v>
      </c>
      <c r="AL90" s="649">
        <f t="shared" ref="AL90" si="593">((AL91*$H90)-((AL91*$H90*$E91)+(AL91*$H90*$F91)))</f>
        <v>0</v>
      </c>
      <c r="AM90" s="649">
        <f t="shared" ref="AM90" si="594">((AM91*$H90)-((AM91*$H90*$E91)+(AM91*$H90*$F91)))</f>
        <v>0</v>
      </c>
      <c r="AN90" s="649">
        <f t="shared" ref="AN90" si="595">((AN91*$H90)-((AN91*$H90*$E91)+(AN91*$H90*$F91)))</f>
        <v>0</v>
      </c>
      <c r="AO90" s="649">
        <f t="shared" ref="AO90" si="596">((AO91*$H90)-((AO91*$H90*$E91)+(AO91*$H90*$F91)))</f>
        <v>0</v>
      </c>
      <c r="AP90" s="649">
        <f t="shared" ref="AP90" si="597">((AP91*$H90)-((AP91*$H90*$E91)+(AP91*$H90*$F91)))</f>
        <v>0</v>
      </c>
      <c r="AQ90" s="649">
        <f t="shared" ref="AQ90" si="598">((AQ91*$H90)-((AQ91*$H90*$E91)+(AQ91*$H90*$F91)))</f>
        <v>0</v>
      </c>
      <c r="AR90" s="649">
        <f t="shared" ref="AR90" si="599">((AR91*$H90)-((AR91*$H90*$E91)+(AR91*$H90*$F91)))</f>
        <v>0</v>
      </c>
      <c r="AS90" s="649">
        <f t="shared" ref="AS90" si="600">((AS91*$H90)-((AS91*$H90*$E91)+(AS91*$H90*$F91)))</f>
        <v>0</v>
      </c>
      <c r="AT90" s="649">
        <f t="shared" ref="AT90" si="601">((AT91*$H90)-((AT91*$H90*$E91)+(AT91*$H90*$F91)))</f>
        <v>0</v>
      </c>
      <c r="AU90" s="649">
        <f t="shared" ref="AU90" si="602">((AU91*$H90)-((AU91*$H90*$E91)+(AU91*$H90*$F91)))</f>
        <v>0</v>
      </c>
      <c r="AV90" s="649">
        <f>((AV91*$H90)-((AV91*$H90*$E91)+(AV91*$H90*$F91)))</f>
        <v>0</v>
      </c>
      <c r="AW90" s="613">
        <f t="shared" si="363"/>
        <v>2862273.4282962224</v>
      </c>
      <c r="AX90" s="645">
        <f t="shared" si="328"/>
        <v>0</v>
      </c>
      <c r="AY90" s="590"/>
      <c r="AZ90" s="590"/>
    </row>
    <row r="91" spans="1:52" s="308" customFormat="1">
      <c r="A91" s="642"/>
      <c r="B91" s="636"/>
      <c r="C91" s="636"/>
      <c r="D91" s="651"/>
      <c r="E91" s="652">
        <v>0.15</v>
      </c>
      <c r="F91" s="652">
        <v>0.05</v>
      </c>
      <c r="G91" s="653"/>
      <c r="H91" s="640"/>
      <c r="I91" s="640">
        <f t="shared" si="153"/>
        <v>1.2</v>
      </c>
      <c r="J91" s="654">
        <v>0</v>
      </c>
      <c r="K91" s="654">
        <v>0.15</v>
      </c>
      <c r="L91" s="654">
        <v>0</v>
      </c>
      <c r="M91" s="654">
        <v>0</v>
      </c>
      <c r="N91" s="654">
        <v>0</v>
      </c>
      <c r="O91" s="654">
        <v>0</v>
      </c>
      <c r="P91" s="654">
        <v>0</v>
      </c>
      <c r="Q91" s="654">
        <v>0</v>
      </c>
      <c r="R91" s="654">
        <v>1</v>
      </c>
      <c r="S91" s="654">
        <v>0</v>
      </c>
      <c r="T91" s="654">
        <v>0</v>
      </c>
      <c r="U91" s="654">
        <v>0</v>
      </c>
      <c r="V91" s="654">
        <v>0</v>
      </c>
      <c r="W91" s="654">
        <v>0</v>
      </c>
      <c r="X91" s="654">
        <v>0</v>
      </c>
      <c r="Y91" s="654">
        <v>0</v>
      </c>
      <c r="Z91" s="654">
        <v>0</v>
      </c>
      <c r="AA91" s="654">
        <v>0</v>
      </c>
      <c r="AB91" s="654">
        <v>0</v>
      </c>
      <c r="AC91" s="654">
        <v>0</v>
      </c>
      <c r="AD91" s="654">
        <v>0</v>
      </c>
      <c r="AE91" s="654">
        <v>0</v>
      </c>
      <c r="AF91" s="654">
        <v>0.05</v>
      </c>
      <c r="AG91" s="654">
        <v>0</v>
      </c>
      <c r="AH91" s="654">
        <v>0</v>
      </c>
      <c r="AI91" s="654">
        <v>0</v>
      </c>
      <c r="AJ91" s="654">
        <v>0</v>
      </c>
      <c r="AK91" s="654">
        <v>0</v>
      </c>
      <c r="AL91" s="654">
        <v>0</v>
      </c>
      <c r="AM91" s="654">
        <v>0</v>
      </c>
      <c r="AN91" s="654">
        <v>0</v>
      </c>
      <c r="AO91" s="654">
        <v>0</v>
      </c>
      <c r="AP91" s="654">
        <v>0</v>
      </c>
      <c r="AQ91" s="654">
        <v>0</v>
      </c>
      <c r="AR91" s="654">
        <v>0</v>
      </c>
      <c r="AS91" s="654">
        <v>0</v>
      </c>
      <c r="AT91" s="654">
        <v>0</v>
      </c>
      <c r="AU91" s="654">
        <v>0</v>
      </c>
      <c r="AV91" s="654">
        <v>0</v>
      </c>
      <c r="AW91" s="613">
        <f t="shared" si="363"/>
        <v>1.2</v>
      </c>
      <c r="AX91" s="645">
        <f t="shared" si="328"/>
        <v>1.2</v>
      </c>
      <c r="AY91" s="642"/>
      <c r="AZ91" s="642"/>
    </row>
    <row r="92" spans="1:52" s="264" customFormat="1">
      <c r="A92" s="590"/>
      <c r="B92" s="629" t="s">
        <v>278</v>
      </c>
      <c r="C92" s="629" t="s">
        <v>324</v>
      </c>
      <c r="D92" s="630" t="s">
        <v>325</v>
      </c>
      <c r="E92" s="643"/>
      <c r="F92" s="643"/>
      <c r="G92" s="631"/>
      <c r="H92" s="632">
        <v>25903011.6374516</v>
      </c>
      <c r="I92" s="632">
        <f t="shared" si="153"/>
        <v>23403011.6374516</v>
      </c>
      <c r="J92" s="631">
        <f>+J93+J95+J97+J99</f>
        <v>0</v>
      </c>
      <c r="K92" s="631">
        <f t="shared" ref="K92:AV92" si="603">+K93+K95+K97+K99</f>
        <v>3510451.7456177408</v>
      </c>
      <c r="L92" s="631">
        <f t="shared" si="603"/>
        <v>0</v>
      </c>
      <c r="M92" s="631">
        <f t="shared" si="603"/>
        <v>328791.51558406162</v>
      </c>
      <c r="N92" s="631">
        <f t="shared" si="603"/>
        <v>2970626.6734313844</v>
      </c>
      <c r="O92" s="631">
        <f t="shared" si="603"/>
        <v>7792767.3756197747</v>
      </c>
      <c r="P92" s="631">
        <f t="shared" si="603"/>
        <v>6156843.2707749438</v>
      </c>
      <c r="Q92" s="631">
        <f t="shared" si="603"/>
        <v>1473380.4745511175</v>
      </c>
      <c r="R92" s="631">
        <f t="shared" si="603"/>
        <v>0</v>
      </c>
      <c r="S92" s="631">
        <f t="shared" si="603"/>
        <v>0</v>
      </c>
      <c r="T92" s="631">
        <f t="shared" si="603"/>
        <v>0</v>
      </c>
      <c r="U92" s="631">
        <f t="shared" si="603"/>
        <v>0</v>
      </c>
      <c r="V92" s="631">
        <f t="shared" si="603"/>
        <v>0</v>
      </c>
      <c r="W92" s="631">
        <f t="shared" si="603"/>
        <v>0</v>
      </c>
      <c r="X92" s="631">
        <f t="shared" si="603"/>
        <v>0</v>
      </c>
      <c r="Y92" s="631">
        <f t="shared" si="603"/>
        <v>0</v>
      </c>
      <c r="Z92" s="631">
        <f t="shared" si="603"/>
        <v>0</v>
      </c>
      <c r="AA92" s="631">
        <f t="shared" si="603"/>
        <v>0</v>
      </c>
      <c r="AB92" s="631">
        <f t="shared" si="603"/>
        <v>0</v>
      </c>
      <c r="AC92" s="631">
        <f t="shared" si="603"/>
        <v>0</v>
      </c>
      <c r="AD92" s="631">
        <f t="shared" si="603"/>
        <v>0</v>
      </c>
      <c r="AE92" s="631">
        <f t="shared" si="603"/>
        <v>0</v>
      </c>
      <c r="AF92" s="631">
        <f t="shared" si="603"/>
        <v>1170150.5818725801</v>
      </c>
      <c r="AG92" s="631">
        <f t="shared" si="603"/>
        <v>0</v>
      </c>
      <c r="AH92" s="631">
        <f t="shared" si="603"/>
        <v>0</v>
      </c>
      <c r="AI92" s="631">
        <f t="shared" si="603"/>
        <v>0</v>
      </c>
      <c r="AJ92" s="631">
        <f t="shared" si="603"/>
        <v>0</v>
      </c>
      <c r="AK92" s="631">
        <f t="shared" si="603"/>
        <v>0</v>
      </c>
      <c r="AL92" s="631">
        <f t="shared" si="603"/>
        <v>0</v>
      </c>
      <c r="AM92" s="631">
        <f t="shared" si="603"/>
        <v>0</v>
      </c>
      <c r="AN92" s="631">
        <f t="shared" si="603"/>
        <v>0</v>
      </c>
      <c r="AO92" s="631">
        <f t="shared" si="603"/>
        <v>0</v>
      </c>
      <c r="AP92" s="631">
        <f t="shared" si="603"/>
        <v>0</v>
      </c>
      <c r="AQ92" s="631">
        <f t="shared" si="603"/>
        <v>0</v>
      </c>
      <c r="AR92" s="631">
        <f t="shared" si="603"/>
        <v>0</v>
      </c>
      <c r="AS92" s="631">
        <f t="shared" si="603"/>
        <v>0</v>
      </c>
      <c r="AT92" s="631">
        <f t="shared" si="603"/>
        <v>0</v>
      </c>
      <c r="AU92" s="631">
        <f t="shared" si="603"/>
        <v>0</v>
      </c>
      <c r="AV92" s="631">
        <f t="shared" si="603"/>
        <v>0</v>
      </c>
      <c r="AW92" s="613">
        <f t="shared" si="363"/>
        <v>23403011.6374516</v>
      </c>
      <c r="AX92" s="645">
        <f t="shared" si="328"/>
        <v>-2500000</v>
      </c>
      <c r="AY92" s="590"/>
      <c r="AZ92" s="590"/>
    </row>
    <row r="93" spans="1:52" s="264" customFormat="1">
      <c r="A93" s="590"/>
      <c r="B93" s="646" t="s">
        <v>305</v>
      </c>
      <c r="C93" s="646" t="s">
        <v>326</v>
      </c>
      <c r="D93" s="647" t="s">
        <v>327</v>
      </c>
      <c r="E93" s="648"/>
      <c r="F93" s="648"/>
      <c r="G93" s="649">
        <v>2500000</v>
      </c>
      <c r="H93" s="650">
        <f>4109893.94480077</f>
        <v>4109893.9448007699</v>
      </c>
      <c r="I93" s="650">
        <f t="shared" si="153"/>
        <v>4109893.9448007699</v>
      </c>
      <c r="J93" s="649">
        <f>+J94*H93</f>
        <v>0</v>
      </c>
      <c r="K93" s="649">
        <f>+K94*H93</f>
        <v>616484.09172011551</v>
      </c>
      <c r="L93" s="649">
        <f t="shared" ref="L93" si="604">((L94*$H93)-((L94*$H93*$E94)+(L94*$H93*$F94)))</f>
        <v>0</v>
      </c>
      <c r="M93" s="649">
        <f t="shared" ref="M93" si="605">((M94*$H93)-((M94*$H93*$E94)+(M94*$H93*$F94)))</f>
        <v>328791.51558406162</v>
      </c>
      <c r="N93" s="649">
        <f t="shared" ref="N93" si="606">((N94*$H93)-((N94*$H93*$E94)+(N94*$H93*$F94)))</f>
        <v>1315166.0623362465</v>
      </c>
      <c r="O93" s="649">
        <f t="shared" ref="O93" si="607">((O94*$H93)-((O94*$H93*$E94)+(O94*$H93*$F94)))</f>
        <v>1643957.5779203079</v>
      </c>
      <c r="P93" s="649">
        <f t="shared" ref="P93" si="608">((P94*$H93)-((P94*$H93*$E94)+(P94*$H93*$F94)))</f>
        <v>0</v>
      </c>
      <c r="Q93" s="649">
        <f t="shared" ref="Q93" si="609">((Q94*$H93)-((Q94*$H93*$E94)+(Q94*$H93*$F94)))</f>
        <v>0</v>
      </c>
      <c r="R93" s="649">
        <f t="shared" ref="R93" si="610">((R94*$H93)-((R94*$H93*$E94)+(R94*$H93*$F94)))</f>
        <v>0</v>
      </c>
      <c r="S93" s="649">
        <f>+S94*H93</f>
        <v>0</v>
      </c>
      <c r="T93" s="649">
        <f t="shared" ref="T93" si="611">((T94*$H93)-((T94*$H93*$E94)+(T94*$H93*$F94)))</f>
        <v>0</v>
      </c>
      <c r="U93" s="649">
        <f t="shared" ref="U93" si="612">((U94*$H93)-((U94*$H93*$E94)+(U94*$H93*$F94)))</f>
        <v>0</v>
      </c>
      <c r="V93" s="649">
        <f t="shared" ref="V93" si="613">((V94*$H93)-((V94*$H93*$E94)+(V94*$H93*$F94)))</f>
        <v>0</v>
      </c>
      <c r="W93" s="649">
        <f t="shared" ref="W93" si="614">((W94*$H93)-((W94*$H93*$E94)+(W94*$H93*$F94)))</f>
        <v>0</v>
      </c>
      <c r="X93" s="649">
        <f t="shared" ref="X93" si="615">((X94*$H93)-((X94*$H93*$E94)+(X94*$H93*$F94)))</f>
        <v>0</v>
      </c>
      <c r="Y93" s="649">
        <f t="shared" ref="Y93" si="616">((Y94*$H93)-((Y94*$H93*$E94)+(Y94*$H93*$F94)))</f>
        <v>0</v>
      </c>
      <c r="Z93" s="649">
        <f t="shared" ref="Z93" si="617">((Z94*$H93)-((Z94*$H93*$E94)+(Z94*$H93*$F94)))</f>
        <v>0</v>
      </c>
      <c r="AA93" s="649">
        <f t="shared" ref="AA93" si="618">((AA94*$H93)-((AA94*$H93*$E94)+(AA94*$H93*$F94)))</f>
        <v>0</v>
      </c>
      <c r="AB93" s="649">
        <f t="shared" ref="AB93" si="619">((AB94*$H93)-((AB94*$H93*$E94)+(AB94*$H93*$F94)))</f>
        <v>0</v>
      </c>
      <c r="AC93" s="649">
        <f t="shared" ref="AC93" si="620">((AC94*$H93)-((AC94*$H93*$E94)+(AC94*$H93*$F94)))</f>
        <v>0</v>
      </c>
      <c r="AD93" s="649">
        <f t="shared" ref="AD93" si="621">((AD94*$H93)-((AD94*$H93*$E94)+(AD94*$H93*$F94)))</f>
        <v>0</v>
      </c>
      <c r="AE93" s="649">
        <f t="shared" ref="AE93" si="622">((AE94*$H93)-((AE94*$H93*$E94)+(AE94*$H93*$F94)))</f>
        <v>0</v>
      </c>
      <c r="AF93" s="649">
        <f>+AF94*H93</f>
        <v>205494.69724003851</v>
      </c>
      <c r="AG93" s="649">
        <f t="shared" ref="AG93" si="623">((AG94*$H93)-((AG94*$H93*$E94)+(AG94*$H93*$F94)))</f>
        <v>0</v>
      </c>
      <c r="AH93" s="649">
        <f t="shared" ref="AH93" si="624">((AH94*$H93)-((AH94*$H93*$E94)+(AH94*$H93*$F94)))</f>
        <v>0</v>
      </c>
      <c r="AI93" s="649">
        <f t="shared" ref="AI93" si="625">((AI94*$H93)-((AI94*$H93*$E94)+(AI94*$H93*$F94)))</f>
        <v>0</v>
      </c>
      <c r="AJ93" s="649">
        <f t="shared" ref="AJ93" si="626">((AJ94*$H93)-((AJ94*$H93*$E94)+(AJ94*$H93*$F94)))</f>
        <v>0</v>
      </c>
      <c r="AK93" s="649">
        <f t="shared" ref="AK93" si="627">((AK94*$H93)-((AK94*$H93*$E94)+(AK94*$H93*$F94)))</f>
        <v>0</v>
      </c>
      <c r="AL93" s="649">
        <f t="shared" ref="AL93" si="628">((AL94*$H93)-((AL94*$H93*$E94)+(AL94*$H93*$F94)))</f>
        <v>0</v>
      </c>
      <c r="AM93" s="649">
        <f t="shared" ref="AM93" si="629">((AM94*$H93)-((AM94*$H93*$E94)+(AM94*$H93*$F94)))</f>
        <v>0</v>
      </c>
      <c r="AN93" s="649">
        <f t="shared" ref="AN93" si="630">((AN94*$H93)-((AN94*$H93*$E94)+(AN94*$H93*$F94)))</f>
        <v>0</v>
      </c>
      <c r="AO93" s="649">
        <f t="shared" ref="AO93" si="631">((AO94*$H93)-((AO94*$H93*$E94)+(AO94*$H93*$F94)))</f>
        <v>0</v>
      </c>
      <c r="AP93" s="649">
        <f t="shared" ref="AP93" si="632">((AP94*$H93)-((AP94*$H93*$E94)+(AP94*$H93*$F94)))</f>
        <v>0</v>
      </c>
      <c r="AQ93" s="649">
        <f t="shared" ref="AQ93" si="633">((AQ94*$H93)-((AQ94*$H93*$E94)+(AQ94*$H93*$F94)))</f>
        <v>0</v>
      </c>
      <c r="AR93" s="649">
        <f t="shared" ref="AR93" si="634">((AR94*$H93)-((AR94*$H93*$E94)+(AR94*$H93*$F94)))</f>
        <v>0</v>
      </c>
      <c r="AS93" s="649">
        <f t="shared" ref="AS93" si="635">((AS94*$H93)-((AS94*$H93*$E94)+(AS94*$H93*$F94)))</f>
        <v>0</v>
      </c>
      <c r="AT93" s="649">
        <f t="shared" ref="AT93" si="636">((AT94*$H93)-((AT94*$H93*$E94)+(AT94*$H93*$F94)))</f>
        <v>0</v>
      </c>
      <c r="AU93" s="649">
        <f t="shared" ref="AU93" si="637">((AU94*$H93)-((AU94*$H93*$E94)+(AU94*$H93*$F94)))</f>
        <v>0</v>
      </c>
      <c r="AV93" s="649">
        <f>((AV94*$H93)-((AV94*$H93*$E94)+(AV94*$H93*$F94)))</f>
        <v>0</v>
      </c>
      <c r="AW93" s="613">
        <f t="shared" si="363"/>
        <v>4109893.9448007699</v>
      </c>
      <c r="AX93" s="645">
        <f t="shared" si="328"/>
        <v>0</v>
      </c>
      <c r="AY93" s="590"/>
      <c r="AZ93" s="590"/>
    </row>
    <row r="94" spans="1:52" s="308" customFormat="1">
      <c r="A94" s="642"/>
      <c r="B94" s="636"/>
      <c r="C94" s="636"/>
      <c r="D94" s="651"/>
      <c r="E94" s="652">
        <v>0.15</v>
      </c>
      <c r="F94" s="652">
        <v>0.05</v>
      </c>
      <c r="G94" s="653"/>
      <c r="H94" s="640"/>
      <c r="I94" s="640">
        <f t="shared" si="153"/>
        <v>1.2</v>
      </c>
      <c r="J94" s="654">
        <v>0</v>
      </c>
      <c r="K94" s="654">
        <v>0.15</v>
      </c>
      <c r="L94" s="654">
        <v>0</v>
      </c>
      <c r="M94" s="654">
        <v>0.1</v>
      </c>
      <c r="N94" s="654">
        <v>0.4</v>
      </c>
      <c r="O94" s="654">
        <v>0.5</v>
      </c>
      <c r="P94" s="654">
        <v>0</v>
      </c>
      <c r="Q94" s="654">
        <v>0</v>
      </c>
      <c r="R94" s="654">
        <v>0</v>
      </c>
      <c r="S94" s="654">
        <v>0</v>
      </c>
      <c r="T94" s="654">
        <v>0</v>
      </c>
      <c r="U94" s="654">
        <v>0</v>
      </c>
      <c r="V94" s="654">
        <v>0</v>
      </c>
      <c r="W94" s="654">
        <v>0</v>
      </c>
      <c r="X94" s="654">
        <v>0</v>
      </c>
      <c r="Y94" s="654">
        <v>0</v>
      </c>
      <c r="Z94" s="654">
        <v>0</v>
      </c>
      <c r="AA94" s="654">
        <v>0</v>
      </c>
      <c r="AB94" s="654">
        <v>0</v>
      </c>
      <c r="AC94" s="654">
        <v>0</v>
      </c>
      <c r="AD94" s="654">
        <v>0</v>
      </c>
      <c r="AE94" s="654">
        <v>0</v>
      </c>
      <c r="AF94" s="654">
        <v>0.05</v>
      </c>
      <c r="AG94" s="654">
        <v>0</v>
      </c>
      <c r="AH94" s="654">
        <v>0</v>
      </c>
      <c r="AI94" s="654">
        <v>0</v>
      </c>
      <c r="AJ94" s="654">
        <v>0</v>
      </c>
      <c r="AK94" s="654">
        <v>0</v>
      </c>
      <c r="AL94" s="654">
        <v>0</v>
      </c>
      <c r="AM94" s="654">
        <v>0</v>
      </c>
      <c r="AN94" s="654">
        <v>0</v>
      </c>
      <c r="AO94" s="654">
        <v>0</v>
      </c>
      <c r="AP94" s="654">
        <v>0</v>
      </c>
      <c r="AQ94" s="654">
        <v>0</v>
      </c>
      <c r="AR94" s="654">
        <v>0</v>
      </c>
      <c r="AS94" s="654">
        <v>0</v>
      </c>
      <c r="AT94" s="654">
        <v>0</v>
      </c>
      <c r="AU94" s="654">
        <v>0</v>
      </c>
      <c r="AV94" s="654">
        <v>0</v>
      </c>
      <c r="AW94" s="613">
        <f t="shared" si="363"/>
        <v>1.2</v>
      </c>
      <c r="AX94" s="645">
        <f t="shared" si="328"/>
        <v>1.2</v>
      </c>
      <c r="AY94" s="642"/>
      <c r="AZ94" s="642"/>
    </row>
    <row r="95" spans="1:52" s="264" customFormat="1">
      <c r="A95" s="590"/>
      <c r="B95" s="646" t="s">
        <v>305</v>
      </c>
      <c r="C95" s="646" t="s">
        <v>328</v>
      </c>
      <c r="D95" s="647" t="s">
        <v>329</v>
      </c>
      <c r="E95" s="648"/>
      <c r="F95" s="648"/>
      <c r="G95" s="649"/>
      <c r="H95" s="650">
        <v>6675244.3995771697</v>
      </c>
      <c r="I95" s="650">
        <f t="shared" si="153"/>
        <v>6675244.3995771687</v>
      </c>
      <c r="J95" s="649">
        <f>+J96*H95</f>
        <v>0</v>
      </c>
      <c r="K95" s="649">
        <f>+K96*H95</f>
        <v>1001286.6599365755</v>
      </c>
      <c r="L95" s="649">
        <f t="shared" ref="L95" si="638">((L96*$H95)-((L96*$H95*$E96)+(L96*$H95*$F96)))</f>
        <v>0</v>
      </c>
      <c r="M95" s="649">
        <f t="shared" ref="M95" si="639">((M96*$H95)-((M96*$H95*$E96)+(M96*$H95*$F96)))</f>
        <v>0</v>
      </c>
      <c r="N95" s="649">
        <f t="shared" ref="N95" si="640">((N96*$H95)-((N96*$H95*$E96)+(N96*$H95*$F96)))</f>
        <v>1655460.6110951381</v>
      </c>
      <c r="O95" s="649">
        <f t="shared" ref="O95" si="641">((O96*$H95)-((O96*$H95*$E96)+(O96*$H95*$F96)))</f>
        <v>2670097.7598308679</v>
      </c>
      <c r="P95" s="649">
        <f t="shared" ref="P95" si="642">((P96*$H95)-((P96*$H95*$E96)+(P96*$H95*$F96)))</f>
        <v>1014637.1487357294</v>
      </c>
      <c r="Q95" s="649">
        <f t="shared" ref="Q95" si="643">((Q96*$H95)-((Q96*$H95*$E96)+(Q96*$H95*$F96)))</f>
        <v>0</v>
      </c>
      <c r="R95" s="649">
        <f t="shared" ref="R95" si="644">((R96*$H95)-((R96*$H95*$E96)+(R96*$H95*$F96)))</f>
        <v>0</v>
      </c>
      <c r="S95" s="649">
        <f>+S96*H95</f>
        <v>0</v>
      </c>
      <c r="T95" s="649">
        <f t="shared" ref="T95" si="645">((T96*$H95)-((T96*$H95*$E96)+(T96*$H95*$F96)))</f>
        <v>0</v>
      </c>
      <c r="U95" s="649">
        <f t="shared" ref="U95" si="646">((U96*$H95)-((U96*$H95*$E96)+(U96*$H95*$F96)))</f>
        <v>0</v>
      </c>
      <c r="V95" s="649">
        <f t="shared" ref="V95" si="647">((V96*$H95)-((V96*$H95*$E96)+(V96*$H95*$F96)))</f>
        <v>0</v>
      </c>
      <c r="W95" s="649">
        <f t="shared" ref="W95" si="648">((W96*$H95)-((W96*$H95*$E96)+(W96*$H95*$F96)))</f>
        <v>0</v>
      </c>
      <c r="X95" s="649">
        <f t="shared" ref="X95" si="649">((X96*$H95)-((X96*$H95*$E96)+(X96*$H95*$F96)))</f>
        <v>0</v>
      </c>
      <c r="Y95" s="649">
        <f t="shared" ref="Y95" si="650">((Y96*$H95)-((Y96*$H95*$E96)+(Y96*$H95*$F96)))</f>
        <v>0</v>
      </c>
      <c r="Z95" s="649">
        <f t="shared" ref="Z95" si="651">((Z96*$H95)-((Z96*$H95*$E96)+(Z96*$H95*$F96)))</f>
        <v>0</v>
      </c>
      <c r="AA95" s="649">
        <f t="shared" ref="AA95" si="652">((AA96*$H95)-((AA96*$H95*$E96)+(AA96*$H95*$F96)))</f>
        <v>0</v>
      </c>
      <c r="AB95" s="649">
        <f t="shared" ref="AB95" si="653">((AB96*$H95)-((AB96*$H95*$E96)+(AB96*$H95*$F96)))</f>
        <v>0</v>
      </c>
      <c r="AC95" s="649">
        <f t="shared" ref="AC95" si="654">((AC96*$H95)-((AC96*$H95*$E96)+(AC96*$H95*$F96)))</f>
        <v>0</v>
      </c>
      <c r="AD95" s="649">
        <f t="shared" ref="AD95" si="655">((AD96*$H95)-((AD96*$H95*$E96)+(AD96*$H95*$F96)))</f>
        <v>0</v>
      </c>
      <c r="AE95" s="649">
        <f t="shared" ref="AE95" si="656">((AE96*$H95)-((AE96*$H95*$E96)+(AE96*$H95*$F96)))</f>
        <v>0</v>
      </c>
      <c r="AF95" s="649">
        <f>+AF96*H95</f>
        <v>333762.21997885848</v>
      </c>
      <c r="AG95" s="649">
        <f t="shared" ref="AG95" si="657">((AG96*$H95)-((AG96*$H95*$E96)+(AG96*$H95*$F96)))</f>
        <v>0</v>
      </c>
      <c r="AH95" s="649">
        <f t="shared" ref="AH95" si="658">((AH96*$H95)-((AH96*$H95*$E96)+(AH96*$H95*$F96)))</f>
        <v>0</v>
      </c>
      <c r="AI95" s="649">
        <f t="shared" ref="AI95" si="659">((AI96*$H95)-((AI96*$H95*$E96)+(AI96*$H95*$F96)))</f>
        <v>0</v>
      </c>
      <c r="AJ95" s="649">
        <f t="shared" ref="AJ95" si="660">((AJ96*$H95)-((AJ96*$H95*$E96)+(AJ96*$H95*$F96)))</f>
        <v>0</v>
      </c>
      <c r="AK95" s="649">
        <f t="shared" ref="AK95" si="661">((AK96*$H95)-((AK96*$H95*$E96)+(AK96*$H95*$F96)))</f>
        <v>0</v>
      </c>
      <c r="AL95" s="649">
        <f t="shared" ref="AL95" si="662">((AL96*$H95)-((AL96*$H95*$E96)+(AL96*$H95*$F96)))</f>
        <v>0</v>
      </c>
      <c r="AM95" s="649">
        <f t="shared" ref="AM95" si="663">((AM96*$H95)-((AM96*$H95*$E96)+(AM96*$H95*$F96)))</f>
        <v>0</v>
      </c>
      <c r="AN95" s="649">
        <f t="shared" ref="AN95" si="664">((AN96*$H95)-((AN96*$H95*$E96)+(AN96*$H95*$F96)))</f>
        <v>0</v>
      </c>
      <c r="AO95" s="649">
        <f t="shared" ref="AO95" si="665">((AO96*$H95)-((AO96*$H95*$E96)+(AO96*$H95*$F96)))</f>
        <v>0</v>
      </c>
      <c r="AP95" s="649">
        <f t="shared" ref="AP95" si="666">((AP96*$H95)-((AP96*$H95*$E96)+(AP96*$H95*$F96)))</f>
        <v>0</v>
      </c>
      <c r="AQ95" s="649">
        <f t="shared" ref="AQ95" si="667">((AQ96*$H95)-((AQ96*$H95*$E96)+(AQ96*$H95*$F96)))</f>
        <v>0</v>
      </c>
      <c r="AR95" s="649">
        <f t="shared" ref="AR95" si="668">((AR96*$H95)-((AR96*$H95*$E96)+(AR96*$H95*$F96)))</f>
        <v>0</v>
      </c>
      <c r="AS95" s="649">
        <f t="shared" ref="AS95" si="669">((AS96*$H95)-((AS96*$H95*$E96)+(AS96*$H95*$F96)))</f>
        <v>0</v>
      </c>
      <c r="AT95" s="649">
        <f t="shared" ref="AT95" si="670">((AT96*$H95)-((AT96*$H95*$E96)+(AT96*$H95*$F96)))</f>
        <v>0</v>
      </c>
      <c r="AU95" s="649">
        <f t="shared" ref="AU95" si="671">((AU96*$H95)-((AU96*$H95*$E96)+(AU96*$H95*$F96)))</f>
        <v>0</v>
      </c>
      <c r="AV95" s="649">
        <f>((AV96*$H95)-((AV96*$H95*$E96)+(AV96*$H95*$F96)))</f>
        <v>0</v>
      </c>
      <c r="AW95" s="613">
        <f t="shared" si="363"/>
        <v>6675244.3995771687</v>
      </c>
      <c r="AX95" s="645">
        <f t="shared" si="328"/>
        <v>0</v>
      </c>
      <c r="AY95" s="590"/>
      <c r="AZ95" s="590"/>
    </row>
    <row r="96" spans="1:52" s="308" customFormat="1">
      <c r="A96" s="642"/>
      <c r="B96" s="636"/>
      <c r="C96" s="636"/>
      <c r="D96" s="651"/>
      <c r="E96" s="652">
        <v>0.15</v>
      </c>
      <c r="F96" s="652">
        <v>0.05</v>
      </c>
      <c r="G96" s="653"/>
      <c r="H96" s="640"/>
      <c r="I96" s="640">
        <f t="shared" si="153"/>
        <v>1.2</v>
      </c>
      <c r="J96" s="654">
        <v>0</v>
      </c>
      <c r="K96" s="654">
        <v>0.15</v>
      </c>
      <c r="L96" s="654">
        <v>0</v>
      </c>
      <c r="M96" s="654">
        <v>0</v>
      </c>
      <c r="N96" s="654">
        <v>0.31</v>
      </c>
      <c r="O96" s="654">
        <v>0.5</v>
      </c>
      <c r="P96" s="654">
        <v>0.18999999999999995</v>
      </c>
      <c r="Q96" s="654">
        <v>0</v>
      </c>
      <c r="R96" s="654">
        <v>0</v>
      </c>
      <c r="S96" s="654">
        <v>0</v>
      </c>
      <c r="T96" s="654">
        <v>0</v>
      </c>
      <c r="U96" s="654">
        <v>0</v>
      </c>
      <c r="V96" s="654">
        <v>0</v>
      </c>
      <c r="W96" s="654">
        <v>0</v>
      </c>
      <c r="X96" s="654">
        <v>0</v>
      </c>
      <c r="Y96" s="654">
        <v>0</v>
      </c>
      <c r="Z96" s="654">
        <v>0</v>
      </c>
      <c r="AA96" s="654">
        <v>0</v>
      </c>
      <c r="AB96" s="654">
        <v>0</v>
      </c>
      <c r="AC96" s="654">
        <v>0</v>
      </c>
      <c r="AD96" s="654">
        <v>0</v>
      </c>
      <c r="AE96" s="654">
        <v>0</v>
      </c>
      <c r="AF96" s="654">
        <v>0.05</v>
      </c>
      <c r="AG96" s="654">
        <v>0</v>
      </c>
      <c r="AH96" s="654">
        <v>0</v>
      </c>
      <c r="AI96" s="654">
        <v>0</v>
      </c>
      <c r="AJ96" s="654">
        <v>0</v>
      </c>
      <c r="AK96" s="654">
        <v>0</v>
      </c>
      <c r="AL96" s="654">
        <v>0</v>
      </c>
      <c r="AM96" s="654">
        <v>0</v>
      </c>
      <c r="AN96" s="654">
        <v>0</v>
      </c>
      <c r="AO96" s="654">
        <v>0</v>
      </c>
      <c r="AP96" s="654">
        <v>0</v>
      </c>
      <c r="AQ96" s="654">
        <v>0</v>
      </c>
      <c r="AR96" s="654">
        <v>0</v>
      </c>
      <c r="AS96" s="654">
        <v>0</v>
      </c>
      <c r="AT96" s="654">
        <v>0</v>
      </c>
      <c r="AU96" s="654">
        <v>0</v>
      </c>
      <c r="AV96" s="654">
        <v>0</v>
      </c>
      <c r="AW96" s="613">
        <f t="shared" si="363"/>
        <v>1.2</v>
      </c>
      <c r="AX96" s="645">
        <f t="shared" si="328"/>
        <v>1.2</v>
      </c>
      <c r="AY96" s="642"/>
      <c r="AZ96" s="642"/>
    </row>
    <row r="97" spans="1:52" s="264" customFormat="1">
      <c r="A97" s="590"/>
      <c r="B97" s="646" t="s">
        <v>305</v>
      </c>
      <c r="C97" s="646" t="s">
        <v>330</v>
      </c>
      <c r="D97" s="647" t="s">
        <v>331</v>
      </c>
      <c r="E97" s="648"/>
      <c r="F97" s="648"/>
      <c r="G97" s="649"/>
      <c r="H97" s="650">
        <v>6676822.9924643198</v>
      </c>
      <c r="I97" s="650">
        <f t="shared" si="153"/>
        <v>6676822.9924643198</v>
      </c>
      <c r="J97" s="649">
        <f>+J98*H97</f>
        <v>0</v>
      </c>
      <c r="K97" s="649">
        <f>+K98*H97</f>
        <v>1001523.4488696479</v>
      </c>
      <c r="L97" s="649">
        <f t="shared" ref="L97" si="672">((L98*$H97)-((L98*$H97*$E98)+(L98*$H97*$F98)))</f>
        <v>0</v>
      </c>
      <c r="M97" s="649">
        <f t="shared" ref="M97" si="673">((M98*$H97)-((M98*$H97*$E98)+(M98*$H97*$F98)))</f>
        <v>0</v>
      </c>
      <c r="N97" s="649">
        <f t="shared" ref="N97" si="674">((N98*$H97)-((N98*$H97*$E98)+(N98*$H97*$F98)))</f>
        <v>0</v>
      </c>
      <c r="O97" s="649">
        <f t="shared" ref="O97" si="675">((O98*$H97)-((O98*$H97*$E98)+(O98*$H97*$F98)))</f>
        <v>2670729.1969857281</v>
      </c>
      <c r="P97" s="649">
        <f t="shared" ref="P97" si="676">((P98*$H97)-((P98*$H97*$E98)+(P98*$H97*$F98)))</f>
        <v>2670729.1969857281</v>
      </c>
      <c r="Q97" s="649">
        <f t="shared" ref="Q97" si="677">((Q98*$H97)-((Q98*$H97*$E98)+(Q98*$H97*$F98)))</f>
        <v>0</v>
      </c>
      <c r="R97" s="649">
        <f t="shared" ref="R97" si="678">((R98*$H97)-((R98*$H97*$E98)+(R98*$H97*$F98)))</f>
        <v>0</v>
      </c>
      <c r="S97" s="649">
        <f>+S98*H97</f>
        <v>0</v>
      </c>
      <c r="T97" s="649">
        <f t="shared" ref="T97" si="679">((T98*$H97)-((T98*$H97*$E98)+(T98*$H97*$F98)))</f>
        <v>0</v>
      </c>
      <c r="U97" s="649">
        <f t="shared" ref="U97" si="680">((U98*$H97)-((U98*$H97*$E98)+(U98*$H97*$F98)))</f>
        <v>0</v>
      </c>
      <c r="V97" s="649">
        <f t="shared" ref="V97" si="681">((V98*$H97)-((V98*$H97*$E98)+(V98*$H97*$F98)))</f>
        <v>0</v>
      </c>
      <c r="W97" s="649">
        <f t="shared" ref="W97" si="682">((W98*$H97)-((W98*$H97*$E98)+(W98*$H97*$F98)))</f>
        <v>0</v>
      </c>
      <c r="X97" s="649">
        <f t="shared" ref="X97" si="683">((X98*$H97)-((X98*$H97*$E98)+(X98*$H97*$F98)))</f>
        <v>0</v>
      </c>
      <c r="Y97" s="649">
        <f t="shared" ref="Y97" si="684">((Y98*$H97)-((Y98*$H97*$E98)+(Y98*$H97*$F98)))</f>
        <v>0</v>
      </c>
      <c r="Z97" s="649">
        <f t="shared" ref="Z97" si="685">((Z98*$H97)-((Z98*$H97*$E98)+(Z98*$H97*$F98)))</f>
        <v>0</v>
      </c>
      <c r="AA97" s="649">
        <f t="shared" ref="AA97" si="686">((AA98*$H97)-((AA98*$H97*$E98)+(AA98*$H97*$F98)))</f>
        <v>0</v>
      </c>
      <c r="AB97" s="649">
        <f t="shared" ref="AB97" si="687">((AB98*$H97)-((AB98*$H97*$E98)+(AB98*$H97*$F98)))</f>
        <v>0</v>
      </c>
      <c r="AC97" s="649">
        <f t="shared" ref="AC97" si="688">((AC98*$H97)-((AC98*$H97*$E98)+(AC98*$H97*$F98)))</f>
        <v>0</v>
      </c>
      <c r="AD97" s="649">
        <f t="shared" ref="AD97" si="689">((AD98*$H97)-((AD98*$H97*$E98)+(AD98*$H97*$F98)))</f>
        <v>0</v>
      </c>
      <c r="AE97" s="649">
        <f t="shared" ref="AE97" si="690">((AE98*$H97)-((AE98*$H97*$E98)+(AE98*$H97*$F98)))</f>
        <v>0</v>
      </c>
      <c r="AF97" s="649">
        <f>+AF98*H97</f>
        <v>333841.14962321601</v>
      </c>
      <c r="AG97" s="649">
        <f t="shared" ref="AG97" si="691">((AG98*$H97)-((AG98*$H97*$E98)+(AG98*$H97*$F98)))</f>
        <v>0</v>
      </c>
      <c r="AH97" s="649">
        <f t="shared" ref="AH97" si="692">((AH98*$H97)-((AH98*$H97*$E98)+(AH98*$H97*$F98)))</f>
        <v>0</v>
      </c>
      <c r="AI97" s="649">
        <f t="shared" ref="AI97" si="693">((AI98*$H97)-((AI98*$H97*$E98)+(AI98*$H97*$F98)))</f>
        <v>0</v>
      </c>
      <c r="AJ97" s="649">
        <f t="shared" ref="AJ97" si="694">((AJ98*$H97)-((AJ98*$H97*$E98)+(AJ98*$H97*$F98)))</f>
        <v>0</v>
      </c>
      <c r="AK97" s="649">
        <f t="shared" ref="AK97" si="695">((AK98*$H97)-((AK98*$H97*$E98)+(AK98*$H97*$F98)))</f>
        <v>0</v>
      </c>
      <c r="AL97" s="649">
        <f t="shared" ref="AL97" si="696">((AL98*$H97)-((AL98*$H97*$E98)+(AL98*$H97*$F98)))</f>
        <v>0</v>
      </c>
      <c r="AM97" s="649">
        <f t="shared" ref="AM97" si="697">((AM98*$H97)-((AM98*$H97*$E98)+(AM98*$H97*$F98)))</f>
        <v>0</v>
      </c>
      <c r="AN97" s="649">
        <f t="shared" ref="AN97" si="698">((AN98*$H97)-((AN98*$H97*$E98)+(AN98*$H97*$F98)))</f>
        <v>0</v>
      </c>
      <c r="AO97" s="649">
        <f t="shared" ref="AO97" si="699">((AO98*$H97)-((AO98*$H97*$E98)+(AO98*$H97*$F98)))</f>
        <v>0</v>
      </c>
      <c r="AP97" s="649">
        <f t="shared" ref="AP97" si="700">((AP98*$H97)-((AP98*$H97*$E98)+(AP98*$H97*$F98)))</f>
        <v>0</v>
      </c>
      <c r="AQ97" s="649">
        <f t="shared" ref="AQ97" si="701">((AQ98*$H97)-((AQ98*$H97*$E98)+(AQ98*$H97*$F98)))</f>
        <v>0</v>
      </c>
      <c r="AR97" s="649">
        <f t="shared" ref="AR97" si="702">((AR98*$H97)-((AR98*$H97*$E98)+(AR98*$H97*$F98)))</f>
        <v>0</v>
      </c>
      <c r="AS97" s="649">
        <f t="shared" ref="AS97" si="703">((AS98*$H97)-((AS98*$H97*$E98)+(AS98*$H97*$F98)))</f>
        <v>0</v>
      </c>
      <c r="AT97" s="649">
        <f t="shared" ref="AT97" si="704">((AT98*$H97)-((AT98*$H97*$E98)+(AT98*$H97*$F98)))</f>
        <v>0</v>
      </c>
      <c r="AU97" s="649">
        <f t="shared" ref="AU97" si="705">((AU98*$H97)-((AU98*$H97*$E98)+(AU98*$H97*$F98)))</f>
        <v>0</v>
      </c>
      <c r="AV97" s="649">
        <f>((AV98*$H97)-((AV98*$H97*$E98)+(AV98*$H97*$F98)))</f>
        <v>0</v>
      </c>
      <c r="AW97" s="613">
        <f t="shared" si="363"/>
        <v>6676822.9924643198</v>
      </c>
      <c r="AX97" s="645">
        <f t="shared" si="328"/>
        <v>0</v>
      </c>
      <c r="AY97" s="590"/>
      <c r="AZ97" s="590"/>
    </row>
    <row r="98" spans="1:52" s="308" customFormat="1">
      <c r="A98" s="642"/>
      <c r="B98" s="636"/>
      <c r="C98" s="636"/>
      <c r="D98" s="651"/>
      <c r="E98" s="652">
        <v>0.15</v>
      </c>
      <c r="F98" s="652">
        <v>0.05</v>
      </c>
      <c r="G98" s="653"/>
      <c r="H98" s="640"/>
      <c r="I98" s="640">
        <f t="shared" si="153"/>
        <v>1.2</v>
      </c>
      <c r="J98" s="654">
        <v>0</v>
      </c>
      <c r="K98" s="654">
        <v>0.15</v>
      </c>
      <c r="L98" s="654">
        <v>0</v>
      </c>
      <c r="M98" s="654">
        <v>0</v>
      </c>
      <c r="N98" s="654">
        <v>0</v>
      </c>
      <c r="O98" s="654">
        <v>0.5</v>
      </c>
      <c r="P98" s="654">
        <v>0.5</v>
      </c>
      <c r="Q98" s="654">
        <v>0</v>
      </c>
      <c r="R98" s="654">
        <v>0</v>
      </c>
      <c r="S98" s="654">
        <v>0</v>
      </c>
      <c r="T98" s="654">
        <v>0</v>
      </c>
      <c r="U98" s="654">
        <v>0</v>
      </c>
      <c r="V98" s="654">
        <v>0</v>
      </c>
      <c r="W98" s="654">
        <v>0</v>
      </c>
      <c r="X98" s="654">
        <v>0</v>
      </c>
      <c r="Y98" s="654">
        <v>0</v>
      </c>
      <c r="Z98" s="654">
        <v>0</v>
      </c>
      <c r="AA98" s="654">
        <v>0</v>
      </c>
      <c r="AB98" s="654">
        <v>0</v>
      </c>
      <c r="AC98" s="654">
        <v>0</v>
      </c>
      <c r="AD98" s="654">
        <v>0</v>
      </c>
      <c r="AE98" s="654">
        <v>0</v>
      </c>
      <c r="AF98" s="654">
        <v>0.05</v>
      </c>
      <c r="AG98" s="654">
        <v>0</v>
      </c>
      <c r="AH98" s="654">
        <v>0</v>
      </c>
      <c r="AI98" s="654">
        <v>0</v>
      </c>
      <c r="AJ98" s="654">
        <v>0</v>
      </c>
      <c r="AK98" s="654">
        <v>0</v>
      </c>
      <c r="AL98" s="654">
        <v>0</v>
      </c>
      <c r="AM98" s="654">
        <v>0</v>
      </c>
      <c r="AN98" s="654">
        <v>0</v>
      </c>
      <c r="AO98" s="654">
        <v>0</v>
      </c>
      <c r="AP98" s="654">
        <v>0</v>
      </c>
      <c r="AQ98" s="654">
        <v>0</v>
      </c>
      <c r="AR98" s="654">
        <v>0</v>
      </c>
      <c r="AS98" s="654">
        <v>0</v>
      </c>
      <c r="AT98" s="654">
        <v>0</v>
      </c>
      <c r="AU98" s="654">
        <v>0</v>
      </c>
      <c r="AV98" s="654">
        <v>0</v>
      </c>
      <c r="AW98" s="613">
        <f t="shared" si="363"/>
        <v>1.2</v>
      </c>
      <c r="AX98" s="645">
        <f t="shared" si="328"/>
        <v>1.2</v>
      </c>
      <c r="AY98" s="642"/>
      <c r="AZ98" s="642"/>
    </row>
    <row r="99" spans="1:52" s="264" customFormat="1">
      <c r="A99" s="590"/>
      <c r="B99" s="646" t="s">
        <v>305</v>
      </c>
      <c r="C99" s="646" t="s">
        <v>332</v>
      </c>
      <c r="D99" s="647" t="s">
        <v>333</v>
      </c>
      <c r="E99" s="648"/>
      <c r="F99" s="648"/>
      <c r="G99" s="649"/>
      <c r="H99" s="650">
        <v>5941050.3006093437</v>
      </c>
      <c r="I99" s="650">
        <f t="shared" si="153"/>
        <v>5941050.3006093437</v>
      </c>
      <c r="J99" s="649">
        <f>+J100*H99</f>
        <v>0</v>
      </c>
      <c r="K99" s="649">
        <f>+K100*H99</f>
        <v>891157.54509140155</v>
      </c>
      <c r="L99" s="649">
        <f t="shared" ref="L99" si="706">((L100*$H99)-((L100*$H99*$E100)+(L100*$H99*$F100)))</f>
        <v>0</v>
      </c>
      <c r="M99" s="649">
        <f t="shared" ref="M99" si="707">((M100*$H99)-((M100*$H99*$E100)+(M100*$H99*$F100)))</f>
        <v>0</v>
      </c>
      <c r="N99" s="649">
        <f t="shared" ref="N99" si="708">((N100*$H99)-((N100*$H99*$E100)+(N100*$H99*$F100)))</f>
        <v>0</v>
      </c>
      <c r="O99" s="649">
        <f t="shared" ref="O99" si="709">((O100*$H99)-((O100*$H99*$E100)+(O100*$H99*$F100)))</f>
        <v>807982.84088287083</v>
      </c>
      <c r="P99" s="649">
        <f t="shared" ref="P99" si="710">((P100*$H99)-((P100*$H99*$E100)+(P100*$H99*$F100)))</f>
        <v>2471476.9250534866</v>
      </c>
      <c r="Q99" s="649">
        <f t="shared" ref="Q99" si="711">((Q100*$H99)-((Q100*$H99*$E100)+(Q100*$H99*$F100)))</f>
        <v>1473380.4745511175</v>
      </c>
      <c r="R99" s="649">
        <f t="shared" ref="R99" si="712">((R100*$H99)-((R100*$H99*$E100)+(R100*$H99*$F100)))</f>
        <v>0</v>
      </c>
      <c r="S99" s="649">
        <f>+S100*H99</f>
        <v>0</v>
      </c>
      <c r="T99" s="649">
        <f t="shared" ref="T99" si="713">((T100*$H99)-((T100*$H99*$E100)+(T100*$H99*$F100)))</f>
        <v>0</v>
      </c>
      <c r="U99" s="649">
        <f t="shared" ref="U99" si="714">((U100*$H99)-((U100*$H99*$E100)+(U100*$H99*$F100)))</f>
        <v>0</v>
      </c>
      <c r="V99" s="649">
        <f t="shared" ref="V99" si="715">((V100*$H99)-((V100*$H99*$E100)+(V100*$H99*$F100)))</f>
        <v>0</v>
      </c>
      <c r="W99" s="649">
        <f t="shared" ref="W99" si="716">((W100*$H99)-((W100*$H99*$E100)+(W100*$H99*$F100)))</f>
        <v>0</v>
      </c>
      <c r="X99" s="649">
        <f t="shared" ref="X99" si="717">((X100*$H99)-((X100*$H99*$E100)+(X100*$H99*$F100)))</f>
        <v>0</v>
      </c>
      <c r="Y99" s="649">
        <f t="shared" ref="Y99" si="718">((Y100*$H99)-((Y100*$H99*$E100)+(Y100*$H99*$F100)))</f>
        <v>0</v>
      </c>
      <c r="Z99" s="649">
        <f t="shared" ref="Z99" si="719">((Z100*$H99)-((Z100*$H99*$E100)+(Z100*$H99*$F100)))</f>
        <v>0</v>
      </c>
      <c r="AA99" s="649">
        <f t="shared" ref="AA99" si="720">((AA100*$H99)-((AA100*$H99*$E100)+(AA100*$H99*$F100)))</f>
        <v>0</v>
      </c>
      <c r="AB99" s="649">
        <f t="shared" ref="AB99" si="721">((AB100*$H99)-((AB100*$H99*$E100)+(AB100*$H99*$F100)))</f>
        <v>0</v>
      </c>
      <c r="AC99" s="649">
        <f t="shared" ref="AC99" si="722">((AC100*$H99)-((AC100*$H99*$E100)+(AC100*$H99*$F100)))</f>
        <v>0</v>
      </c>
      <c r="AD99" s="649">
        <f t="shared" ref="AD99" si="723">((AD100*$H99)-((AD100*$H99*$E100)+(AD100*$H99*$F100)))</f>
        <v>0</v>
      </c>
      <c r="AE99" s="649">
        <f t="shared" ref="AE99" si="724">((AE100*$H99)-((AE100*$H99*$E100)+(AE100*$H99*$F100)))</f>
        <v>0</v>
      </c>
      <c r="AF99" s="649">
        <f>+AF100*H99</f>
        <v>297052.51503046718</v>
      </c>
      <c r="AG99" s="649">
        <f t="shared" ref="AG99" si="725">((AG100*$H99)-((AG100*$H99*$E100)+(AG100*$H99*$F100)))</f>
        <v>0</v>
      </c>
      <c r="AH99" s="649">
        <f t="shared" ref="AH99" si="726">((AH100*$H99)-((AH100*$H99*$E100)+(AH100*$H99*$F100)))</f>
        <v>0</v>
      </c>
      <c r="AI99" s="649">
        <f t="shared" ref="AI99" si="727">((AI100*$H99)-((AI100*$H99*$E100)+(AI100*$H99*$F100)))</f>
        <v>0</v>
      </c>
      <c r="AJ99" s="649">
        <f t="shared" ref="AJ99" si="728">((AJ100*$H99)-((AJ100*$H99*$E100)+(AJ100*$H99*$F100)))</f>
        <v>0</v>
      </c>
      <c r="AK99" s="649">
        <f t="shared" ref="AK99" si="729">((AK100*$H99)-((AK100*$H99*$E100)+(AK100*$H99*$F100)))</f>
        <v>0</v>
      </c>
      <c r="AL99" s="649">
        <f t="shared" ref="AL99" si="730">((AL100*$H99)-((AL100*$H99*$E100)+(AL100*$H99*$F100)))</f>
        <v>0</v>
      </c>
      <c r="AM99" s="649">
        <f t="shared" ref="AM99" si="731">((AM100*$H99)-((AM100*$H99*$E100)+(AM100*$H99*$F100)))</f>
        <v>0</v>
      </c>
      <c r="AN99" s="649">
        <f t="shared" ref="AN99" si="732">((AN100*$H99)-((AN100*$H99*$E100)+(AN100*$H99*$F100)))</f>
        <v>0</v>
      </c>
      <c r="AO99" s="649">
        <f t="shared" ref="AO99" si="733">((AO100*$H99)-((AO100*$H99*$E100)+(AO100*$H99*$F100)))</f>
        <v>0</v>
      </c>
      <c r="AP99" s="649">
        <f t="shared" ref="AP99" si="734">((AP100*$H99)-((AP100*$H99*$E100)+(AP100*$H99*$F100)))</f>
        <v>0</v>
      </c>
      <c r="AQ99" s="649">
        <f t="shared" ref="AQ99" si="735">((AQ100*$H99)-((AQ100*$H99*$E100)+(AQ100*$H99*$F100)))</f>
        <v>0</v>
      </c>
      <c r="AR99" s="649">
        <f t="shared" ref="AR99" si="736">((AR100*$H99)-((AR100*$H99*$E100)+(AR100*$H99*$F100)))</f>
        <v>0</v>
      </c>
      <c r="AS99" s="649">
        <f t="shared" ref="AS99" si="737">((AS100*$H99)-((AS100*$H99*$E100)+(AS100*$H99*$F100)))</f>
        <v>0</v>
      </c>
      <c r="AT99" s="649">
        <f t="shared" ref="AT99" si="738">((AT100*$H99)-((AT100*$H99*$E100)+(AT100*$H99*$F100)))</f>
        <v>0</v>
      </c>
      <c r="AU99" s="649">
        <f t="shared" ref="AU99" si="739">((AU100*$H99)-((AU100*$H99*$E100)+(AU100*$H99*$F100)))</f>
        <v>0</v>
      </c>
      <c r="AV99" s="649">
        <f>((AV100*$H99)-((AV100*$H99*$E100)+(AV100*$H99*$F100)))</f>
        <v>0</v>
      </c>
      <c r="AW99" s="613">
        <f t="shared" si="363"/>
        <v>5941050.3006093437</v>
      </c>
      <c r="AX99" s="645">
        <f t="shared" si="328"/>
        <v>0</v>
      </c>
      <c r="AY99" s="590"/>
      <c r="AZ99" s="590"/>
    </row>
    <row r="100" spans="1:52" s="308" customFormat="1">
      <c r="A100" s="642"/>
      <c r="B100" s="636"/>
      <c r="C100" s="636"/>
      <c r="D100" s="651"/>
      <c r="E100" s="652">
        <v>0.15</v>
      </c>
      <c r="F100" s="652">
        <v>0.05</v>
      </c>
      <c r="G100" s="653"/>
      <c r="H100" s="640"/>
      <c r="I100" s="640">
        <f t="shared" si="153"/>
        <v>1.2</v>
      </c>
      <c r="J100" s="654">
        <v>0</v>
      </c>
      <c r="K100" s="654">
        <v>0.15</v>
      </c>
      <c r="L100" s="654">
        <v>0</v>
      </c>
      <c r="M100" s="654">
        <v>0</v>
      </c>
      <c r="N100" s="654">
        <v>0</v>
      </c>
      <c r="O100" s="654">
        <v>0.17</v>
      </c>
      <c r="P100" s="654">
        <v>0.51999999999999991</v>
      </c>
      <c r="Q100" s="654">
        <v>0.31000000000000005</v>
      </c>
      <c r="R100" s="654">
        <v>0</v>
      </c>
      <c r="S100" s="654">
        <v>0</v>
      </c>
      <c r="T100" s="654">
        <v>0</v>
      </c>
      <c r="U100" s="654">
        <v>0</v>
      </c>
      <c r="V100" s="654">
        <v>0</v>
      </c>
      <c r="W100" s="654">
        <v>0</v>
      </c>
      <c r="X100" s="654">
        <v>0</v>
      </c>
      <c r="Y100" s="654">
        <v>0</v>
      </c>
      <c r="Z100" s="654">
        <v>0</v>
      </c>
      <c r="AA100" s="654">
        <v>0</v>
      </c>
      <c r="AB100" s="654">
        <v>0</v>
      </c>
      <c r="AC100" s="654">
        <v>0</v>
      </c>
      <c r="AD100" s="654">
        <v>0</v>
      </c>
      <c r="AE100" s="654">
        <v>0</v>
      </c>
      <c r="AF100" s="654">
        <v>0.05</v>
      </c>
      <c r="AG100" s="654">
        <v>0</v>
      </c>
      <c r="AH100" s="654">
        <v>0</v>
      </c>
      <c r="AI100" s="654">
        <v>0</v>
      </c>
      <c r="AJ100" s="654">
        <v>0</v>
      </c>
      <c r="AK100" s="654">
        <v>0</v>
      </c>
      <c r="AL100" s="654">
        <v>0</v>
      </c>
      <c r="AM100" s="654">
        <v>0</v>
      </c>
      <c r="AN100" s="654">
        <v>0</v>
      </c>
      <c r="AO100" s="654">
        <v>0</v>
      </c>
      <c r="AP100" s="654">
        <v>0</v>
      </c>
      <c r="AQ100" s="654">
        <v>0</v>
      </c>
      <c r="AR100" s="654">
        <v>0</v>
      </c>
      <c r="AS100" s="654">
        <v>0</v>
      </c>
      <c r="AT100" s="654">
        <v>0</v>
      </c>
      <c r="AU100" s="654">
        <v>0</v>
      </c>
      <c r="AV100" s="654">
        <v>0</v>
      </c>
      <c r="AW100" s="613">
        <f t="shared" si="363"/>
        <v>1.2</v>
      </c>
      <c r="AX100" s="645">
        <f t="shared" si="328"/>
        <v>1.2</v>
      </c>
      <c r="AY100" s="642"/>
      <c r="AZ100" s="642"/>
    </row>
    <row r="101" spans="1:52" s="264" customFormat="1">
      <c r="A101" s="590"/>
      <c r="B101" s="629" t="s">
        <v>278</v>
      </c>
      <c r="C101" s="629" t="s">
        <v>334</v>
      </c>
      <c r="D101" s="630" t="s">
        <v>335</v>
      </c>
      <c r="E101" s="643"/>
      <c r="F101" s="643"/>
      <c r="G101" s="631"/>
      <c r="H101" s="632">
        <f>+H102+H104+H106+H108+H110+H112+H114+H116+H118+H120+H122+H124+H126+H128+H130+H132+H134+H136</f>
        <v>28510699.421415679</v>
      </c>
      <c r="I101" s="632">
        <f t="shared" si="153"/>
        <v>28510699.421415687</v>
      </c>
      <c r="J101" s="631">
        <f>+J102+J104+J106+J108+J110+J112+J114+J116+J118+J120+J122+J124+J126+J128+J130+J132+J134+J136</f>
        <v>0</v>
      </c>
      <c r="K101" s="631">
        <f t="shared" ref="K101:AV101" si="740">+K102+K104+K106+K108+K110+K112+K114+K116+K118+K120+K122+K124+K126+K128+K130+K132+K134+K136</f>
        <v>4276604.9132123515</v>
      </c>
      <c r="L101" s="631">
        <f t="shared" si="740"/>
        <v>0</v>
      </c>
      <c r="M101" s="631">
        <f t="shared" si="740"/>
        <v>0</v>
      </c>
      <c r="N101" s="631">
        <f t="shared" si="740"/>
        <v>0</v>
      </c>
      <c r="O101" s="631">
        <f t="shared" si="740"/>
        <v>0</v>
      </c>
      <c r="P101" s="631">
        <f t="shared" si="740"/>
        <v>0</v>
      </c>
      <c r="Q101" s="631">
        <f t="shared" si="740"/>
        <v>0</v>
      </c>
      <c r="R101" s="631">
        <f t="shared" si="740"/>
        <v>685324.95403756935</v>
      </c>
      <c r="S101" s="631">
        <f t="shared" si="740"/>
        <v>2643369.6303058509</v>
      </c>
      <c r="T101" s="631">
        <f t="shared" si="740"/>
        <v>2991582.7664100276</v>
      </c>
      <c r="U101" s="631">
        <f t="shared" si="740"/>
        <v>3064905.8734298814</v>
      </c>
      <c r="V101" s="631">
        <f t="shared" si="740"/>
        <v>2874265.7951782616</v>
      </c>
      <c r="W101" s="631">
        <f t="shared" si="740"/>
        <v>3123564.3590457644</v>
      </c>
      <c r="X101" s="631">
        <f t="shared" si="740"/>
        <v>2616269.8585450384</v>
      </c>
      <c r="Y101" s="631">
        <f t="shared" si="740"/>
        <v>1997625.6354507965</v>
      </c>
      <c r="Z101" s="631">
        <f t="shared" si="740"/>
        <v>2075963.8956645532</v>
      </c>
      <c r="AA101" s="631">
        <f t="shared" si="740"/>
        <v>718316.4616056818</v>
      </c>
      <c r="AB101" s="631">
        <f t="shared" si="740"/>
        <v>17370.307459118623</v>
      </c>
      <c r="AC101" s="631">
        <f t="shared" si="740"/>
        <v>0</v>
      </c>
      <c r="AD101" s="631">
        <f t="shared" si="740"/>
        <v>0</v>
      </c>
      <c r="AE101" s="631">
        <f t="shared" si="740"/>
        <v>0</v>
      </c>
      <c r="AF101" s="631">
        <f t="shared" si="740"/>
        <v>1425534.9710707846</v>
      </c>
      <c r="AG101" s="631">
        <f t="shared" si="740"/>
        <v>0</v>
      </c>
      <c r="AH101" s="631">
        <f t="shared" si="740"/>
        <v>0</v>
      </c>
      <c r="AI101" s="631">
        <f t="shared" si="740"/>
        <v>0</v>
      </c>
      <c r="AJ101" s="631">
        <f t="shared" si="740"/>
        <v>0</v>
      </c>
      <c r="AK101" s="631">
        <f t="shared" si="740"/>
        <v>0</v>
      </c>
      <c r="AL101" s="631">
        <f t="shared" si="740"/>
        <v>0</v>
      </c>
      <c r="AM101" s="631">
        <f t="shared" si="740"/>
        <v>0</v>
      </c>
      <c r="AN101" s="631">
        <f t="shared" si="740"/>
        <v>0</v>
      </c>
      <c r="AO101" s="631">
        <f t="shared" si="740"/>
        <v>0</v>
      </c>
      <c r="AP101" s="631">
        <f t="shared" si="740"/>
        <v>0</v>
      </c>
      <c r="AQ101" s="631">
        <f t="shared" si="740"/>
        <v>0</v>
      </c>
      <c r="AR101" s="631">
        <f t="shared" si="740"/>
        <v>0</v>
      </c>
      <c r="AS101" s="631">
        <f t="shared" si="740"/>
        <v>0</v>
      </c>
      <c r="AT101" s="631">
        <f t="shared" si="740"/>
        <v>0</v>
      </c>
      <c r="AU101" s="631">
        <f t="shared" si="740"/>
        <v>0</v>
      </c>
      <c r="AV101" s="631">
        <f t="shared" si="740"/>
        <v>0</v>
      </c>
      <c r="AW101" s="613">
        <f t="shared" si="363"/>
        <v>28510699.421415687</v>
      </c>
      <c r="AX101" s="645">
        <f t="shared" si="328"/>
        <v>0</v>
      </c>
      <c r="AY101" s="590"/>
      <c r="AZ101" s="590"/>
    </row>
    <row r="102" spans="1:52" s="264" customFormat="1">
      <c r="A102" s="590"/>
      <c r="B102" s="646" t="s">
        <v>305</v>
      </c>
      <c r="C102" s="646" t="s">
        <v>336</v>
      </c>
      <c r="D102" s="647" t="s">
        <v>337</v>
      </c>
      <c r="E102" s="648"/>
      <c r="F102" s="648"/>
      <c r="G102" s="649"/>
      <c r="H102" s="650">
        <v>1502905.600959582</v>
      </c>
      <c r="I102" s="650">
        <f t="shared" si="153"/>
        <v>1502905.600959582</v>
      </c>
      <c r="J102" s="649">
        <f>+J103*H102</f>
        <v>0</v>
      </c>
      <c r="K102" s="649">
        <f>+K103*H102</f>
        <v>225435.8401439373</v>
      </c>
      <c r="L102" s="649">
        <f t="shared" ref="L102" si="741">((L103*$H102)-((L103*$H102*$E103)+(L103*$H102*$F103)))</f>
        <v>0</v>
      </c>
      <c r="M102" s="649">
        <f t="shared" ref="M102" si="742">((M103*$H102)-((M103*$H102*$E103)+(M103*$H102*$F103)))</f>
        <v>0</v>
      </c>
      <c r="N102" s="649">
        <f t="shared" ref="N102" si="743">((N103*$H102)-((N103*$H102*$E103)+(N103*$H102*$F103)))</f>
        <v>0</v>
      </c>
      <c r="O102" s="649">
        <f t="shared" ref="O102" si="744">((O103*$H102)-((O103*$H102*$E103)+(O103*$H102*$F103)))</f>
        <v>0</v>
      </c>
      <c r="P102" s="649">
        <f t="shared" ref="P102" si="745">((P103*$H102)-((P103*$H102*$E103)+(P103*$H102*$F103)))</f>
        <v>0</v>
      </c>
      <c r="Q102" s="649">
        <f t="shared" ref="Q102" si="746">((Q103*$H102)-((Q103*$H102*$E103)+(Q103*$H102*$F103)))</f>
        <v>0</v>
      </c>
      <c r="R102" s="649">
        <f t="shared" ref="R102:S102" si="747">((R103*$H102)-((R103*$H102*$E103)+(R103*$H102*$F103)))</f>
        <v>685324.95403756935</v>
      </c>
      <c r="S102" s="649">
        <f t="shared" si="747"/>
        <v>516999.52673009626</v>
      </c>
      <c r="T102" s="649">
        <f t="shared" ref="T102" si="748">((T103*$H102)-((T103*$H102*$E103)+(T103*$H102*$F103)))</f>
        <v>0</v>
      </c>
      <c r="U102" s="649">
        <f t="shared" ref="U102" si="749">((U103*$H102)-((U103*$H102*$E103)+(U103*$H102*$F103)))</f>
        <v>0</v>
      </c>
      <c r="V102" s="649">
        <f t="shared" ref="V102" si="750">((V103*$H102)-((V103*$H102*$E103)+(V103*$H102*$F103)))</f>
        <v>0</v>
      </c>
      <c r="W102" s="649">
        <f t="shared" ref="W102" si="751">((W103*$H102)-((W103*$H102*$E103)+(W103*$H102*$F103)))</f>
        <v>0</v>
      </c>
      <c r="X102" s="649">
        <f t="shared" ref="X102" si="752">((X103*$H102)-((X103*$H102*$E103)+(X103*$H102*$F103)))</f>
        <v>0</v>
      </c>
      <c r="Y102" s="649">
        <f t="shared" ref="Y102" si="753">((Y103*$H102)-((Y103*$H102*$E103)+(Y103*$H102*$F103)))</f>
        <v>0</v>
      </c>
      <c r="Z102" s="649">
        <f t="shared" ref="Z102" si="754">((Z103*$H102)-((Z103*$H102*$E103)+(Z103*$H102*$F103)))</f>
        <v>0</v>
      </c>
      <c r="AA102" s="649">
        <f t="shared" ref="AA102" si="755">((AA103*$H102)-((AA103*$H102*$E103)+(AA103*$H102*$F103)))</f>
        <v>0</v>
      </c>
      <c r="AB102" s="649">
        <f t="shared" ref="AB102" si="756">((AB103*$H102)-((AB103*$H102*$E103)+(AB103*$H102*$F103)))</f>
        <v>0</v>
      </c>
      <c r="AC102" s="649">
        <f t="shared" ref="AC102" si="757">((AC103*$H102)-((AC103*$H102*$E103)+(AC103*$H102*$F103)))</f>
        <v>0</v>
      </c>
      <c r="AD102" s="649">
        <f t="shared" ref="AD102" si="758">((AD103*$H102)-((AD103*$H102*$E103)+(AD103*$H102*$F103)))</f>
        <v>0</v>
      </c>
      <c r="AE102" s="649">
        <f t="shared" ref="AE102" si="759">((AE103*$H102)-((AE103*$H102*$E103)+(AE103*$H102*$F103)))</f>
        <v>0</v>
      </c>
      <c r="AF102" s="649">
        <f>+AF103*H102</f>
        <v>75145.280047979104</v>
      </c>
      <c r="AG102" s="649">
        <f t="shared" ref="AG102" si="760">((AG103*$H102)-((AG103*$H102*$E103)+(AG103*$H102*$F103)))</f>
        <v>0</v>
      </c>
      <c r="AH102" s="649">
        <f t="shared" ref="AH102" si="761">((AH103*$H102)-((AH103*$H102*$E103)+(AH103*$H102*$F103)))</f>
        <v>0</v>
      </c>
      <c r="AI102" s="649">
        <f t="shared" ref="AI102" si="762">((AI103*$H102)-((AI103*$H102*$E103)+(AI103*$H102*$F103)))</f>
        <v>0</v>
      </c>
      <c r="AJ102" s="649">
        <f t="shared" ref="AJ102" si="763">((AJ103*$H102)-((AJ103*$H102*$E103)+(AJ103*$H102*$F103)))</f>
        <v>0</v>
      </c>
      <c r="AK102" s="649">
        <f t="shared" ref="AK102" si="764">((AK103*$H102)-((AK103*$H102*$E103)+(AK103*$H102*$F103)))</f>
        <v>0</v>
      </c>
      <c r="AL102" s="649">
        <f t="shared" ref="AL102" si="765">((AL103*$H102)-((AL103*$H102*$E103)+(AL103*$H102*$F103)))</f>
        <v>0</v>
      </c>
      <c r="AM102" s="649">
        <f t="shared" ref="AM102" si="766">((AM103*$H102)-((AM103*$H102*$E103)+(AM103*$H102*$F103)))</f>
        <v>0</v>
      </c>
      <c r="AN102" s="649">
        <f t="shared" ref="AN102" si="767">((AN103*$H102)-((AN103*$H102*$E103)+(AN103*$H102*$F103)))</f>
        <v>0</v>
      </c>
      <c r="AO102" s="649">
        <f t="shared" ref="AO102" si="768">((AO103*$H102)-((AO103*$H102*$E103)+(AO103*$H102*$F103)))</f>
        <v>0</v>
      </c>
      <c r="AP102" s="649">
        <f t="shared" ref="AP102" si="769">((AP103*$H102)-((AP103*$H102*$E103)+(AP103*$H102*$F103)))</f>
        <v>0</v>
      </c>
      <c r="AQ102" s="649">
        <f t="shared" ref="AQ102" si="770">((AQ103*$H102)-((AQ103*$H102*$E103)+(AQ103*$H102*$F103)))</f>
        <v>0</v>
      </c>
      <c r="AR102" s="649">
        <f t="shared" ref="AR102" si="771">((AR103*$H102)-((AR103*$H102*$E103)+(AR103*$H102*$F103)))</f>
        <v>0</v>
      </c>
      <c r="AS102" s="649">
        <f t="shared" ref="AS102" si="772">((AS103*$H102)-((AS103*$H102*$E103)+(AS103*$H102*$F103)))</f>
        <v>0</v>
      </c>
      <c r="AT102" s="649">
        <f t="shared" ref="AT102" si="773">((AT103*$H102)-((AT103*$H102*$E103)+(AT103*$H102*$F103)))</f>
        <v>0</v>
      </c>
      <c r="AU102" s="649">
        <f t="shared" ref="AU102" si="774">((AU103*$H102)-((AU103*$H102*$E103)+(AU103*$H102*$F103)))</f>
        <v>0</v>
      </c>
      <c r="AV102" s="649">
        <f>((AV103*$H102)-((AV103*$H102*$E103)+(AV103*$H102*$F103)))</f>
        <v>0</v>
      </c>
      <c r="AW102" s="613">
        <f t="shared" si="363"/>
        <v>1502905.600959582</v>
      </c>
      <c r="AX102" s="645">
        <f t="shared" si="328"/>
        <v>0</v>
      </c>
      <c r="AY102" s="590"/>
      <c r="AZ102" s="590"/>
    </row>
    <row r="103" spans="1:52" s="308" customFormat="1">
      <c r="A103" s="642"/>
      <c r="B103" s="636"/>
      <c r="C103" s="636"/>
      <c r="D103" s="651"/>
      <c r="E103" s="652">
        <v>0.15</v>
      </c>
      <c r="F103" s="652">
        <v>0.05</v>
      </c>
      <c r="G103" s="653"/>
      <c r="H103" s="640"/>
      <c r="I103" s="640">
        <f t="shared" si="153"/>
        <v>1.2</v>
      </c>
      <c r="J103" s="654">
        <v>0</v>
      </c>
      <c r="K103" s="654">
        <v>0.15</v>
      </c>
      <c r="L103" s="654">
        <v>0</v>
      </c>
      <c r="M103" s="654">
        <v>0</v>
      </c>
      <c r="N103" s="654">
        <v>0</v>
      </c>
      <c r="O103" s="654">
        <v>0</v>
      </c>
      <c r="P103" s="654">
        <v>0</v>
      </c>
      <c r="Q103" s="654">
        <v>0</v>
      </c>
      <c r="R103" s="654">
        <v>0.56999999999999995</v>
      </c>
      <c r="S103" s="654">
        <v>0.43000000000000005</v>
      </c>
      <c r="T103" s="654">
        <v>0</v>
      </c>
      <c r="U103" s="654">
        <v>0</v>
      </c>
      <c r="V103" s="654">
        <v>0</v>
      </c>
      <c r="W103" s="654">
        <v>0</v>
      </c>
      <c r="X103" s="654">
        <v>0</v>
      </c>
      <c r="Y103" s="654">
        <v>0</v>
      </c>
      <c r="Z103" s="654">
        <v>0</v>
      </c>
      <c r="AA103" s="654">
        <v>0</v>
      </c>
      <c r="AB103" s="654">
        <v>0</v>
      </c>
      <c r="AC103" s="654">
        <v>0</v>
      </c>
      <c r="AD103" s="654">
        <v>0</v>
      </c>
      <c r="AE103" s="654">
        <v>0</v>
      </c>
      <c r="AF103" s="654">
        <v>0.05</v>
      </c>
      <c r="AG103" s="654">
        <v>0</v>
      </c>
      <c r="AH103" s="654">
        <v>0</v>
      </c>
      <c r="AI103" s="654">
        <v>0</v>
      </c>
      <c r="AJ103" s="654">
        <v>0</v>
      </c>
      <c r="AK103" s="654">
        <v>0</v>
      </c>
      <c r="AL103" s="654">
        <v>0</v>
      </c>
      <c r="AM103" s="654">
        <v>0</v>
      </c>
      <c r="AN103" s="654">
        <v>0</v>
      </c>
      <c r="AO103" s="654">
        <v>0</v>
      </c>
      <c r="AP103" s="654">
        <v>0</v>
      </c>
      <c r="AQ103" s="654">
        <v>0</v>
      </c>
      <c r="AR103" s="654">
        <v>0</v>
      </c>
      <c r="AS103" s="654">
        <v>0</v>
      </c>
      <c r="AT103" s="654">
        <v>0</v>
      </c>
      <c r="AU103" s="654">
        <v>0</v>
      </c>
      <c r="AV103" s="654">
        <v>0</v>
      </c>
      <c r="AW103" s="613">
        <f t="shared" si="363"/>
        <v>1.2</v>
      </c>
      <c r="AX103" s="645">
        <f t="shared" si="328"/>
        <v>1.2</v>
      </c>
      <c r="AY103" s="642"/>
      <c r="AZ103" s="642"/>
    </row>
    <row r="104" spans="1:52" s="264" customFormat="1">
      <c r="A104" s="590"/>
      <c r="B104" s="646" t="s">
        <v>305</v>
      </c>
      <c r="C104" s="646" t="s">
        <v>338</v>
      </c>
      <c r="D104" s="647" t="s">
        <v>339</v>
      </c>
      <c r="E104" s="648"/>
      <c r="F104" s="648"/>
      <c r="G104" s="649"/>
      <c r="H104" s="650">
        <v>1833077.6754963405</v>
      </c>
      <c r="I104" s="650">
        <f t="shared" si="153"/>
        <v>1833077.6754963403</v>
      </c>
      <c r="J104" s="649">
        <f>+J105*H104</f>
        <v>0</v>
      </c>
      <c r="K104" s="649">
        <f>+K105*H104</f>
        <v>274961.65132445109</v>
      </c>
      <c r="L104" s="649">
        <f t="shared" ref="L104" si="775">((L105*$H104)-((L105*$H104*$E105)+(L105*$H104*$F105)))</f>
        <v>0</v>
      </c>
      <c r="M104" s="649">
        <f t="shared" ref="M104" si="776">((M105*$H104)-((M105*$H104*$E105)+(M105*$H104*$F105)))</f>
        <v>0</v>
      </c>
      <c r="N104" s="649">
        <f t="shared" ref="N104" si="777">((N105*$H104)-((N105*$H104*$E105)+(N105*$H104*$F105)))</f>
        <v>0</v>
      </c>
      <c r="O104" s="649">
        <f t="shared" ref="O104" si="778">((O105*$H104)-((O105*$H104*$E105)+(O105*$H104*$F105)))</f>
        <v>0</v>
      </c>
      <c r="P104" s="649">
        <f t="shared" ref="P104" si="779">((P105*$H104)-((P105*$H104*$E105)+(P105*$H104*$F105)))</f>
        <v>0</v>
      </c>
      <c r="Q104" s="649">
        <f t="shared" ref="Q104" si="780">((Q105*$H104)-((Q105*$H104*$E105)+(Q105*$H104*$F105)))</f>
        <v>0</v>
      </c>
      <c r="R104" s="649">
        <f t="shared" ref="R104" si="781">((R105*$H104)-((R105*$H104*$E105)+(R105*$H104*$F105)))</f>
        <v>0</v>
      </c>
      <c r="S104" s="649">
        <f t="shared" ref="S104" si="782">((S105*$H104)-((S105*$H104*$E105)+(S105*$H104*$F105)))</f>
        <v>1466462.1403970723</v>
      </c>
      <c r="T104" s="649">
        <f t="shared" ref="T104" si="783">((T105*$H104)-((T105*$H104*$E105)+(T105*$H104*$F105)))</f>
        <v>0</v>
      </c>
      <c r="U104" s="649">
        <f t="shared" ref="U104" si="784">((U105*$H104)-((U105*$H104*$E105)+(U105*$H104*$F105)))</f>
        <v>0</v>
      </c>
      <c r="V104" s="649">
        <f t="shared" ref="V104" si="785">((V105*$H104)-((V105*$H104*$E105)+(V105*$H104*$F105)))</f>
        <v>0</v>
      </c>
      <c r="W104" s="649">
        <f t="shared" ref="W104" si="786">((W105*$H104)-((W105*$H104*$E105)+(W105*$H104*$F105)))</f>
        <v>0</v>
      </c>
      <c r="X104" s="649">
        <f t="shared" ref="X104" si="787">((X105*$H104)-((X105*$H104*$E105)+(X105*$H104*$F105)))</f>
        <v>0</v>
      </c>
      <c r="Y104" s="649">
        <f t="shared" ref="Y104" si="788">((Y105*$H104)-((Y105*$H104*$E105)+(Y105*$H104*$F105)))</f>
        <v>0</v>
      </c>
      <c r="Z104" s="649">
        <f t="shared" ref="Z104" si="789">((Z105*$H104)-((Z105*$H104*$E105)+(Z105*$H104*$F105)))</f>
        <v>0</v>
      </c>
      <c r="AA104" s="649">
        <f t="shared" ref="AA104" si="790">((AA105*$H104)-((AA105*$H104*$E105)+(AA105*$H104*$F105)))</f>
        <v>0</v>
      </c>
      <c r="AB104" s="649">
        <f t="shared" ref="AB104" si="791">((AB105*$H104)-((AB105*$H104*$E105)+(AB105*$H104*$F105)))</f>
        <v>0</v>
      </c>
      <c r="AC104" s="649">
        <f t="shared" ref="AC104" si="792">((AC105*$H104)-((AC105*$H104*$E105)+(AC105*$H104*$F105)))</f>
        <v>0</v>
      </c>
      <c r="AD104" s="649">
        <f t="shared" ref="AD104" si="793">((AD105*$H104)-((AD105*$H104*$E105)+(AD105*$H104*$F105)))</f>
        <v>0</v>
      </c>
      <c r="AE104" s="649">
        <f t="shared" ref="AE104" si="794">((AE105*$H104)-((AE105*$H104*$E105)+(AE105*$H104*$F105)))</f>
        <v>0</v>
      </c>
      <c r="AF104" s="649">
        <f>+AF105*H104</f>
        <v>91653.883774817034</v>
      </c>
      <c r="AG104" s="649">
        <f t="shared" ref="AG104" si="795">((AG105*$H104)-((AG105*$H104*$E105)+(AG105*$H104*$F105)))</f>
        <v>0</v>
      </c>
      <c r="AH104" s="649">
        <f t="shared" ref="AH104" si="796">((AH105*$H104)-((AH105*$H104*$E105)+(AH105*$H104*$F105)))</f>
        <v>0</v>
      </c>
      <c r="AI104" s="649">
        <f t="shared" ref="AI104" si="797">((AI105*$H104)-((AI105*$H104*$E105)+(AI105*$H104*$F105)))</f>
        <v>0</v>
      </c>
      <c r="AJ104" s="649">
        <f t="shared" ref="AJ104" si="798">((AJ105*$H104)-((AJ105*$H104*$E105)+(AJ105*$H104*$F105)))</f>
        <v>0</v>
      </c>
      <c r="AK104" s="649">
        <f t="shared" ref="AK104" si="799">((AK105*$H104)-((AK105*$H104*$E105)+(AK105*$H104*$F105)))</f>
        <v>0</v>
      </c>
      <c r="AL104" s="649">
        <f t="shared" ref="AL104" si="800">((AL105*$H104)-((AL105*$H104*$E105)+(AL105*$H104*$F105)))</f>
        <v>0</v>
      </c>
      <c r="AM104" s="649">
        <f t="shared" ref="AM104" si="801">((AM105*$H104)-((AM105*$H104*$E105)+(AM105*$H104*$F105)))</f>
        <v>0</v>
      </c>
      <c r="AN104" s="649">
        <f t="shared" ref="AN104" si="802">((AN105*$H104)-((AN105*$H104*$E105)+(AN105*$H104*$F105)))</f>
        <v>0</v>
      </c>
      <c r="AO104" s="649">
        <f t="shared" ref="AO104" si="803">((AO105*$H104)-((AO105*$H104*$E105)+(AO105*$H104*$F105)))</f>
        <v>0</v>
      </c>
      <c r="AP104" s="649">
        <f t="shared" ref="AP104" si="804">((AP105*$H104)-((AP105*$H104*$E105)+(AP105*$H104*$F105)))</f>
        <v>0</v>
      </c>
      <c r="AQ104" s="649">
        <f t="shared" ref="AQ104" si="805">((AQ105*$H104)-((AQ105*$H104*$E105)+(AQ105*$H104*$F105)))</f>
        <v>0</v>
      </c>
      <c r="AR104" s="649">
        <f t="shared" ref="AR104" si="806">((AR105*$H104)-((AR105*$H104*$E105)+(AR105*$H104*$F105)))</f>
        <v>0</v>
      </c>
      <c r="AS104" s="649">
        <f t="shared" ref="AS104" si="807">((AS105*$H104)-((AS105*$H104*$E105)+(AS105*$H104*$F105)))</f>
        <v>0</v>
      </c>
      <c r="AT104" s="649">
        <f t="shared" ref="AT104" si="808">((AT105*$H104)-((AT105*$H104*$E105)+(AT105*$H104*$F105)))</f>
        <v>0</v>
      </c>
      <c r="AU104" s="649">
        <f t="shared" ref="AU104" si="809">((AU105*$H104)-((AU105*$H104*$E105)+(AU105*$H104*$F105)))</f>
        <v>0</v>
      </c>
      <c r="AV104" s="649">
        <f>((AV105*$H104)-((AV105*$H104*$E105)+(AV105*$H104*$F105)))</f>
        <v>0</v>
      </c>
      <c r="AW104" s="613">
        <f t="shared" si="363"/>
        <v>1833077.6754963403</v>
      </c>
      <c r="AX104" s="645">
        <f t="shared" si="328"/>
        <v>0</v>
      </c>
      <c r="AY104" s="590"/>
      <c r="AZ104" s="590"/>
    </row>
    <row r="105" spans="1:52" s="308" customFormat="1">
      <c r="A105" s="642"/>
      <c r="B105" s="636"/>
      <c r="C105" s="636"/>
      <c r="D105" s="651"/>
      <c r="E105" s="652">
        <v>0.15</v>
      </c>
      <c r="F105" s="652">
        <v>0.05</v>
      </c>
      <c r="G105" s="653"/>
      <c r="H105" s="640"/>
      <c r="I105" s="640">
        <f t="shared" si="153"/>
        <v>1.2</v>
      </c>
      <c r="J105" s="654">
        <v>0</v>
      </c>
      <c r="K105" s="654">
        <v>0.15</v>
      </c>
      <c r="L105" s="654">
        <v>0</v>
      </c>
      <c r="M105" s="654">
        <v>0</v>
      </c>
      <c r="N105" s="654">
        <v>0</v>
      </c>
      <c r="O105" s="654">
        <v>0</v>
      </c>
      <c r="P105" s="654">
        <v>0</v>
      </c>
      <c r="Q105" s="654">
        <v>0</v>
      </c>
      <c r="R105" s="654">
        <v>0</v>
      </c>
      <c r="S105" s="654">
        <v>1</v>
      </c>
      <c r="T105" s="654">
        <v>0</v>
      </c>
      <c r="U105" s="654">
        <v>0</v>
      </c>
      <c r="V105" s="654">
        <v>0</v>
      </c>
      <c r="W105" s="654">
        <v>0</v>
      </c>
      <c r="X105" s="654">
        <v>0</v>
      </c>
      <c r="Y105" s="654">
        <v>0</v>
      </c>
      <c r="Z105" s="654">
        <v>0</v>
      </c>
      <c r="AA105" s="654">
        <v>0</v>
      </c>
      <c r="AB105" s="654">
        <v>0</v>
      </c>
      <c r="AC105" s="654">
        <v>0</v>
      </c>
      <c r="AD105" s="654">
        <v>0</v>
      </c>
      <c r="AE105" s="654">
        <v>0</v>
      </c>
      <c r="AF105" s="654">
        <v>0.05</v>
      </c>
      <c r="AG105" s="654">
        <v>0</v>
      </c>
      <c r="AH105" s="654">
        <v>0</v>
      </c>
      <c r="AI105" s="654">
        <v>0</v>
      </c>
      <c r="AJ105" s="654">
        <v>0</v>
      </c>
      <c r="AK105" s="654">
        <v>0</v>
      </c>
      <c r="AL105" s="654">
        <v>0</v>
      </c>
      <c r="AM105" s="654">
        <v>0</v>
      </c>
      <c r="AN105" s="654">
        <v>0</v>
      </c>
      <c r="AO105" s="654">
        <v>0</v>
      </c>
      <c r="AP105" s="654">
        <v>0</v>
      </c>
      <c r="AQ105" s="654">
        <v>0</v>
      </c>
      <c r="AR105" s="654">
        <v>0</v>
      </c>
      <c r="AS105" s="654">
        <v>0</v>
      </c>
      <c r="AT105" s="654">
        <v>0</v>
      </c>
      <c r="AU105" s="654">
        <v>0</v>
      </c>
      <c r="AV105" s="654">
        <v>0</v>
      </c>
      <c r="AW105" s="613">
        <f t="shared" si="363"/>
        <v>1.2</v>
      </c>
      <c r="AX105" s="645">
        <f t="shared" si="328"/>
        <v>1.2</v>
      </c>
      <c r="AY105" s="642"/>
      <c r="AZ105" s="642"/>
    </row>
    <row r="106" spans="1:52" s="264" customFormat="1">
      <c r="A106" s="590"/>
      <c r="B106" s="646" t="s">
        <v>305</v>
      </c>
      <c r="C106" s="646" t="s">
        <v>340</v>
      </c>
      <c r="D106" s="647" t="s">
        <v>341</v>
      </c>
      <c r="E106" s="648"/>
      <c r="F106" s="648"/>
      <c r="G106" s="649"/>
      <c r="H106" s="650">
        <v>1833077.6754963405</v>
      </c>
      <c r="I106" s="650">
        <f t="shared" si="153"/>
        <v>1833077.6754963407</v>
      </c>
      <c r="J106" s="649">
        <f>+J107*H106</f>
        <v>0</v>
      </c>
      <c r="K106" s="649">
        <f>+K107*H106</f>
        <v>274961.65132445109</v>
      </c>
      <c r="L106" s="649">
        <f t="shared" ref="L106" si="810">((L107*$H106)-((L107*$H106*$E107)+(L107*$H106*$F107)))</f>
        <v>0</v>
      </c>
      <c r="M106" s="649">
        <f t="shared" ref="M106" si="811">((M107*$H106)-((M107*$H106*$E107)+(M107*$H106*$F107)))</f>
        <v>0</v>
      </c>
      <c r="N106" s="649">
        <f t="shared" ref="N106" si="812">((N107*$H106)-((N107*$H106*$E107)+(N107*$H106*$F107)))</f>
        <v>0</v>
      </c>
      <c r="O106" s="649">
        <f t="shared" ref="O106" si="813">((O107*$H106)-((O107*$H106*$E107)+(O107*$H106*$F107)))</f>
        <v>0</v>
      </c>
      <c r="P106" s="649">
        <f t="shared" ref="P106" si="814">((P107*$H106)-((P107*$H106*$E107)+(P107*$H106*$F107)))</f>
        <v>0</v>
      </c>
      <c r="Q106" s="649">
        <f t="shared" ref="Q106" si="815">((Q107*$H106)-((Q107*$H106*$E107)+(Q107*$H106*$F107)))</f>
        <v>0</v>
      </c>
      <c r="R106" s="649">
        <f t="shared" ref="R106" si="816">((R107*$H106)-((R107*$H106*$E107)+(R107*$H106*$F107)))</f>
        <v>0</v>
      </c>
      <c r="S106" s="649">
        <f t="shared" ref="S106" si="817">((S107*$H106)-((S107*$H106*$E107)+(S107*$H106*$F107)))</f>
        <v>659907.96317868261</v>
      </c>
      <c r="T106" s="649">
        <f t="shared" ref="T106" si="818">((T107*$H106)-((T107*$H106*$E107)+(T107*$H106*$F107)))</f>
        <v>806554.17721838993</v>
      </c>
      <c r="U106" s="649">
        <f t="shared" ref="U106" si="819">((U107*$H106)-((U107*$H106*$E107)+(U107*$H106*$F107)))</f>
        <v>0</v>
      </c>
      <c r="V106" s="649">
        <f t="shared" ref="V106" si="820">((V107*$H106)-((V107*$H106*$E107)+(V107*$H106*$F107)))</f>
        <v>0</v>
      </c>
      <c r="W106" s="649">
        <f t="shared" ref="W106" si="821">((W107*$H106)-((W107*$H106*$E107)+(W107*$H106*$F107)))</f>
        <v>0</v>
      </c>
      <c r="X106" s="649">
        <f t="shared" ref="X106" si="822">((X107*$H106)-((X107*$H106*$E107)+(X107*$H106*$F107)))</f>
        <v>0</v>
      </c>
      <c r="Y106" s="649">
        <f t="shared" ref="Y106" si="823">((Y107*$H106)-((Y107*$H106*$E107)+(Y107*$H106*$F107)))</f>
        <v>0</v>
      </c>
      <c r="Z106" s="649">
        <f t="shared" ref="Z106" si="824">((Z107*$H106)-((Z107*$H106*$E107)+(Z107*$H106*$F107)))</f>
        <v>0</v>
      </c>
      <c r="AA106" s="649">
        <f t="shared" ref="AA106" si="825">((AA107*$H106)-((AA107*$H106*$E107)+(AA107*$H106*$F107)))</f>
        <v>0</v>
      </c>
      <c r="AB106" s="649">
        <f t="shared" ref="AB106" si="826">((AB107*$H106)-((AB107*$H106*$E107)+(AB107*$H106*$F107)))</f>
        <v>0</v>
      </c>
      <c r="AC106" s="649">
        <f t="shared" ref="AC106" si="827">((AC107*$H106)-((AC107*$H106*$E107)+(AC107*$H106*$F107)))</f>
        <v>0</v>
      </c>
      <c r="AD106" s="649">
        <f t="shared" ref="AD106" si="828">((AD107*$H106)-((AD107*$H106*$E107)+(AD107*$H106*$F107)))</f>
        <v>0</v>
      </c>
      <c r="AE106" s="649">
        <f t="shared" ref="AE106" si="829">((AE107*$H106)-((AE107*$H106*$E107)+(AE107*$H106*$F107)))</f>
        <v>0</v>
      </c>
      <c r="AF106" s="649">
        <f>+AF107*H106</f>
        <v>91653.883774817034</v>
      </c>
      <c r="AG106" s="649">
        <f t="shared" ref="AG106" si="830">((AG107*$H106)-((AG107*$H106*$E107)+(AG107*$H106*$F107)))</f>
        <v>0</v>
      </c>
      <c r="AH106" s="649">
        <f t="shared" ref="AH106" si="831">((AH107*$H106)-((AH107*$H106*$E107)+(AH107*$H106*$F107)))</f>
        <v>0</v>
      </c>
      <c r="AI106" s="649">
        <f t="shared" ref="AI106" si="832">((AI107*$H106)-((AI107*$H106*$E107)+(AI107*$H106*$F107)))</f>
        <v>0</v>
      </c>
      <c r="AJ106" s="649">
        <f t="shared" ref="AJ106" si="833">((AJ107*$H106)-((AJ107*$H106*$E107)+(AJ107*$H106*$F107)))</f>
        <v>0</v>
      </c>
      <c r="AK106" s="649">
        <f t="shared" ref="AK106" si="834">((AK107*$H106)-((AK107*$H106*$E107)+(AK107*$H106*$F107)))</f>
        <v>0</v>
      </c>
      <c r="AL106" s="649">
        <f t="shared" ref="AL106" si="835">((AL107*$H106)-((AL107*$H106*$E107)+(AL107*$H106*$F107)))</f>
        <v>0</v>
      </c>
      <c r="AM106" s="649">
        <f t="shared" ref="AM106" si="836">((AM107*$H106)-((AM107*$H106*$E107)+(AM107*$H106*$F107)))</f>
        <v>0</v>
      </c>
      <c r="AN106" s="649">
        <f t="shared" ref="AN106" si="837">((AN107*$H106)-((AN107*$H106*$E107)+(AN107*$H106*$F107)))</f>
        <v>0</v>
      </c>
      <c r="AO106" s="649">
        <f t="shared" ref="AO106" si="838">((AO107*$H106)-((AO107*$H106*$E107)+(AO107*$H106*$F107)))</f>
        <v>0</v>
      </c>
      <c r="AP106" s="649">
        <f t="shared" ref="AP106" si="839">((AP107*$H106)-((AP107*$H106*$E107)+(AP107*$H106*$F107)))</f>
        <v>0</v>
      </c>
      <c r="AQ106" s="649">
        <f t="shared" ref="AQ106" si="840">((AQ107*$H106)-((AQ107*$H106*$E107)+(AQ107*$H106*$F107)))</f>
        <v>0</v>
      </c>
      <c r="AR106" s="649">
        <f t="shared" ref="AR106" si="841">((AR107*$H106)-((AR107*$H106*$E107)+(AR107*$H106*$F107)))</f>
        <v>0</v>
      </c>
      <c r="AS106" s="649">
        <f t="shared" ref="AS106" si="842">((AS107*$H106)-((AS107*$H106*$E107)+(AS107*$H106*$F107)))</f>
        <v>0</v>
      </c>
      <c r="AT106" s="649">
        <f t="shared" ref="AT106" si="843">((AT107*$H106)-((AT107*$H106*$E107)+(AT107*$H106*$F107)))</f>
        <v>0</v>
      </c>
      <c r="AU106" s="649">
        <f t="shared" ref="AU106" si="844">((AU107*$H106)-((AU107*$H106*$E107)+(AU107*$H106*$F107)))</f>
        <v>0</v>
      </c>
      <c r="AV106" s="649">
        <f>((AV107*$H106)-((AV107*$H106*$E107)+(AV107*$H106*$F107)))</f>
        <v>0</v>
      </c>
      <c r="AW106" s="613">
        <f t="shared" si="363"/>
        <v>1833077.6754963407</v>
      </c>
      <c r="AX106" s="645">
        <f t="shared" si="328"/>
        <v>0</v>
      </c>
      <c r="AY106" s="590"/>
      <c r="AZ106" s="590"/>
    </row>
    <row r="107" spans="1:52" s="308" customFormat="1">
      <c r="A107" s="642"/>
      <c r="B107" s="636"/>
      <c r="C107" s="636"/>
      <c r="D107" s="651"/>
      <c r="E107" s="652">
        <v>0.15</v>
      </c>
      <c r="F107" s="652">
        <v>0.05</v>
      </c>
      <c r="G107" s="653"/>
      <c r="H107" s="640"/>
      <c r="I107" s="640">
        <f t="shared" si="153"/>
        <v>1.2</v>
      </c>
      <c r="J107" s="654">
        <v>0</v>
      </c>
      <c r="K107" s="654">
        <v>0.15</v>
      </c>
      <c r="L107" s="654">
        <v>0</v>
      </c>
      <c r="M107" s="654">
        <v>0</v>
      </c>
      <c r="N107" s="654">
        <v>0</v>
      </c>
      <c r="O107" s="654">
        <v>0</v>
      </c>
      <c r="P107" s="654">
        <v>0</v>
      </c>
      <c r="Q107" s="654">
        <v>0</v>
      </c>
      <c r="R107" s="654">
        <v>0</v>
      </c>
      <c r="S107" s="654">
        <v>0.45</v>
      </c>
      <c r="T107" s="654">
        <v>0.55000000000000004</v>
      </c>
      <c r="U107" s="654">
        <v>0</v>
      </c>
      <c r="V107" s="654">
        <v>0</v>
      </c>
      <c r="W107" s="654">
        <v>0</v>
      </c>
      <c r="X107" s="654">
        <v>0</v>
      </c>
      <c r="Y107" s="654">
        <v>0</v>
      </c>
      <c r="Z107" s="654">
        <v>0</v>
      </c>
      <c r="AA107" s="654">
        <v>0</v>
      </c>
      <c r="AB107" s="654">
        <v>0</v>
      </c>
      <c r="AC107" s="654">
        <v>0</v>
      </c>
      <c r="AD107" s="654">
        <v>0</v>
      </c>
      <c r="AE107" s="654">
        <v>0</v>
      </c>
      <c r="AF107" s="654">
        <v>0.05</v>
      </c>
      <c r="AG107" s="654">
        <v>0</v>
      </c>
      <c r="AH107" s="654">
        <v>0</v>
      </c>
      <c r="AI107" s="654">
        <v>0</v>
      </c>
      <c r="AJ107" s="654">
        <v>0</v>
      </c>
      <c r="AK107" s="654">
        <v>0</v>
      </c>
      <c r="AL107" s="654">
        <v>0</v>
      </c>
      <c r="AM107" s="654">
        <v>0</v>
      </c>
      <c r="AN107" s="654">
        <v>0</v>
      </c>
      <c r="AO107" s="654">
        <v>0</v>
      </c>
      <c r="AP107" s="654">
        <v>0</v>
      </c>
      <c r="AQ107" s="654">
        <v>0</v>
      </c>
      <c r="AR107" s="654">
        <v>0</v>
      </c>
      <c r="AS107" s="654">
        <v>0</v>
      </c>
      <c r="AT107" s="654">
        <v>0</v>
      </c>
      <c r="AU107" s="654">
        <v>0</v>
      </c>
      <c r="AV107" s="654">
        <v>0</v>
      </c>
      <c r="AW107" s="613">
        <f t="shared" si="363"/>
        <v>1.2</v>
      </c>
      <c r="AX107" s="645">
        <f t="shared" si="328"/>
        <v>1.2</v>
      </c>
      <c r="AY107" s="642"/>
      <c r="AZ107" s="642"/>
    </row>
    <row r="108" spans="1:52" s="264" customFormat="1">
      <c r="A108" s="590"/>
      <c r="B108" s="646" t="s">
        <v>305</v>
      </c>
      <c r="C108" s="646" t="s">
        <v>342</v>
      </c>
      <c r="D108" s="647" t="s">
        <v>343</v>
      </c>
      <c r="E108" s="648"/>
      <c r="F108" s="648"/>
      <c r="G108" s="649"/>
      <c r="H108" s="650">
        <v>1833077.6754963405</v>
      </c>
      <c r="I108" s="650">
        <f t="shared" si="153"/>
        <v>1833077.6754963403</v>
      </c>
      <c r="J108" s="649">
        <f>+J109*H108</f>
        <v>0</v>
      </c>
      <c r="K108" s="649">
        <f>+K109*H108</f>
        <v>274961.65132445109</v>
      </c>
      <c r="L108" s="649">
        <f t="shared" ref="L108" si="845">((L109*$H108)-((L109*$H108*$E109)+(L109*$H108*$F109)))</f>
        <v>0</v>
      </c>
      <c r="M108" s="649">
        <f t="shared" ref="M108" si="846">((M109*$H108)-((M109*$H108*$E109)+(M109*$H108*$F109)))</f>
        <v>0</v>
      </c>
      <c r="N108" s="649">
        <f t="shared" ref="N108" si="847">((N109*$H108)-((N109*$H108*$E109)+(N109*$H108*$F109)))</f>
        <v>0</v>
      </c>
      <c r="O108" s="649">
        <f t="shared" ref="O108" si="848">((O109*$H108)-((O109*$H108*$E109)+(O109*$H108*$F109)))</f>
        <v>0</v>
      </c>
      <c r="P108" s="649">
        <f t="shared" ref="P108" si="849">((P109*$H108)-((P109*$H108*$E109)+(P109*$H108*$F109)))</f>
        <v>0</v>
      </c>
      <c r="Q108" s="649">
        <f t="shared" ref="Q108" si="850">((Q109*$H108)-((Q109*$H108*$E109)+(Q109*$H108*$F109)))</f>
        <v>0</v>
      </c>
      <c r="R108" s="649">
        <f t="shared" ref="R108" si="851">((R109*$H108)-((R109*$H108*$E109)+(R109*$H108*$F109)))</f>
        <v>0</v>
      </c>
      <c r="S108" s="649">
        <f t="shared" ref="S108" si="852">((S109*$H108)-((S109*$H108*$E109)+(S109*$H108*$F109)))</f>
        <v>0</v>
      </c>
      <c r="T108" s="649">
        <f t="shared" ref="T108" si="853">((T109*$H108)-((T109*$H108*$E109)+(T109*$H108*$F109)))</f>
        <v>1466462.1403970723</v>
      </c>
      <c r="U108" s="649">
        <f t="shared" ref="U108" si="854">((U109*$H108)-((U109*$H108*$E109)+(U109*$H108*$F109)))</f>
        <v>0</v>
      </c>
      <c r="V108" s="649">
        <f t="shared" ref="V108" si="855">((V109*$H108)-((V109*$H108*$E109)+(V109*$H108*$F109)))</f>
        <v>0</v>
      </c>
      <c r="W108" s="649">
        <f t="shared" ref="W108" si="856">((W109*$H108)-((W109*$H108*$E109)+(W109*$H108*$F109)))</f>
        <v>0</v>
      </c>
      <c r="X108" s="649">
        <f t="shared" ref="X108" si="857">((X109*$H108)-((X109*$H108*$E109)+(X109*$H108*$F109)))</f>
        <v>0</v>
      </c>
      <c r="Y108" s="649">
        <f t="shared" ref="Y108" si="858">((Y109*$H108)-((Y109*$H108*$E109)+(Y109*$H108*$F109)))</f>
        <v>0</v>
      </c>
      <c r="Z108" s="649">
        <f t="shared" ref="Z108" si="859">((Z109*$H108)-((Z109*$H108*$E109)+(Z109*$H108*$F109)))</f>
        <v>0</v>
      </c>
      <c r="AA108" s="649">
        <f t="shared" ref="AA108" si="860">((AA109*$H108)-((AA109*$H108*$E109)+(AA109*$H108*$F109)))</f>
        <v>0</v>
      </c>
      <c r="AB108" s="649">
        <f t="shared" ref="AB108" si="861">((AB109*$H108)-((AB109*$H108*$E109)+(AB109*$H108*$F109)))</f>
        <v>0</v>
      </c>
      <c r="AC108" s="649">
        <f t="shared" ref="AC108" si="862">((AC109*$H108)-((AC109*$H108*$E109)+(AC109*$H108*$F109)))</f>
        <v>0</v>
      </c>
      <c r="AD108" s="649">
        <f t="shared" ref="AD108" si="863">((AD109*$H108)-((AD109*$H108*$E109)+(AD109*$H108*$F109)))</f>
        <v>0</v>
      </c>
      <c r="AE108" s="649">
        <f t="shared" ref="AE108" si="864">((AE109*$H108)-((AE109*$H108*$E109)+(AE109*$H108*$F109)))</f>
        <v>0</v>
      </c>
      <c r="AF108" s="649">
        <f>+AF109*H108</f>
        <v>91653.883774817034</v>
      </c>
      <c r="AG108" s="649">
        <f t="shared" ref="AG108" si="865">((AG109*$H108)-((AG109*$H108*$E109)+(AG109*$H108*$F109)))</f>
        <v>0</v>
      </c>
      <c r="AH108" s="649">
        <f t="shared" ref="AH108" si="866">((AH109*$H108)-((AH109*$H108*$E109)+(AH109*$H108*$F109)))</f>
        <v>0</v>
      </c>
      <c r="AI108" s="649">
        <f t="shared" ref="AI108" si="867">((AI109*$H108)-((AI109*$H108*$E109)+(AI109*$H108*$F109)))</f>
        <v>0</v>
      </c>
      <c r="AJ108" s="649">
        <f t="shared" ref="AJ108" si="868">((AJ109*$H108)-((AJ109*$H108*$E109)+(AJ109*$H108*$F109)))</f>
        <v>0</v>
      </c>
      <c r="AK108" s="649">
        <f t="shared" ref="AK108" si="869">((AK109*$H108)-((AK109*$H108*$E109)+(AK109*$H108*$F109)))</f>
        <v>0</v>
      </c>
      <c r="AL108" s="649">
        <f t="shared" ref="AL108" si="870">((AL109*$H108)-((AL109*$H108*$E109)+(AL109*$H108*$F109)))</f>
        <v>0</v>
      </c>
      <c r="AM108" s="649">
        <f t="shared" ref="AM108" si="871">((AM109*$H108)-((AM109*$H108*$E109)+(AM109*$H108*$F109)))</f>
        <v>0</v>
      </c>
      <c r="AN108" s="649">
        <f t="shared" ref="AN108" si="872">((AN109*$H108)-((AN109*$H108*$E109)+(AN109*$H108*$F109)))</f>
        <v>0</v>
      </c>
      <c r="AO108" s="649">
        <f t="shared" ref="AO108" si="873">((AO109*$H108)-((AO109*$H108*$E109)+(AO109*$H108*$F109)))</f>
        <v>0</v>
      </c>
      <c r="AP108" s="649">
        <f t="shared" ref="AP108" si="874">((AP109*$H108)-((AP109*$H108*$E109)+(AP109*$H108*$F109)))</f>
        <v>0</v>
      </c>
      <c r="AQ108" s="649">
        <f t="shared" ref="AQ108" si="875">((AQ109*$H108)-((AQ109*$H108*$E109)+(AQ109*$H108*$F109)))</f>
        <v>0</v>
      </c>
      <c r="AR108" s="649">
        <f t="shared" ref="AR108" si="876">((AR109*$H108)-((AR109*$H108*$E109)+(AR109*$H108*$F109)))</f>
        <v>0</v>
      </c>
      <c r="AS108" s="649">
        <f t="shared" ref="AS108" si="877">((AS109*$H108)-((AS109*$H108*$E109)+(AS109*$H108*$F109)))</f>
        <v>0</v>
      </c>
      <c r="AT108" s="649">
        <f t="shared" ref="AT108" si="878">((AT109*$H108)-((AT109*$H108*$E109)+(AT109*$H108*$F109)))</f>
        <v>0</v>
      </c>
      <c r="AU108" s="649">
        <f t="shared" ref="AU108" si="879">((AU109*$H108)-((AU109*$H108*$E109)+(AU109*$H108*$F109)))</f>
        <v>0</v>
      </c>
      <c r="AV108" s="649">
        <f>((AV109*$H108)-((AV109*$H108*$E109)+(AV109*$H108*$F109)))</f>
        <v>0</v>
      </c>
      <c r="AW108" s="613">
        <f t="shared" si="363"/>
        <v>1833077.6754963403</v>
      </c>
      <c r="AX108" s="645">
        <f t="shared" si="328"/>
        <v>0</v>
      </c>
      <c r="AY108" s="590"/>
      <c r="AZ108" s="590"/>
    </row>
    <row r="109" spans="1:52" s="308" customFormat="1">
      <c r="A109" s="642"/>
      <c r="B109" s="636"/>
      <c r="C109" s="636"/>
      <c r="D109" s="651"/>
      <c r="E109" s="652">
        <v>0.15</v>
      </c>
      <c r="F109" s="652">
        <v>0.05</v>
      </c>
      <c r="G109" s="653"/>
      <c r="H109" s="640"/>
      <c r="I109" s="640">
        <f t="shared" si="153"/>
        <v>1.2</v>
      </c>
      <c r="J109" s="654">
        <v>0</v>
      </c>
      <c r="K109" s="654">
        <v>0.15</v>
      </c>
      <c r="L109" s="654">
        <v>0</v>
      </c>
      <c r="M109" s="654">
        <v>0</v>
      </c>
      <c r="N109" s="654">
        <v>0</v>
      </c>
      <c r="O109" s="654">
        <v>0</v>
      </c>
      <c r="P109" s="654">
        <v>0</v>
      </c>
      <c r="Q109" s="654">
        <v>0</v>
      </c>
      <c r="R109" s="654">
        <v>0</v>
      </c>
      <c r="S109" s="654">
        <v>0</v>
      </c>
      <c r="T109" s="654">
        <v>1</v>
      </c>
      <c r="U109" s="654">
        <v>0</v>
      </c>
      <c r="V109" s="654">
        <v>0</v>
      </c>
      <c r="W109" s="654">
        <v>0</v>
      </c>
      <c r="X109" s="654">
        <v>0</v>
      </c>
      <c r="Y109" s="654">
        <v>0</v>
      </c>
      <c r="Z109" s="654">
        <v>0</v>
      </c>
      <c r="AA109" s="654">
        <v>0</v>
      </c>
      <c r="AB109" s="654">
        <v>0</v>
      </c>
      <c r="AC109" s="654">
        <v>0</v>
      </c>
      <c r="AD109" s="654">
        <v>0</v>
      </c>
      <c r="AE109" s="654">
        <v>0</v>
      </c>
      <c r="AF109" s="654">
        <v>0.05</v>
      </c>
      <c r="AG109" s="654">
        <v>0</v>
      </c>
      <c r="AH109" s="654">
        <v>0</v>
      </c>
      <c r="AI109" s="654">
        <v>0</v>
      </c>
      <c r="AJ109" s="654">
        <v>0</v>
      </c>
      <c r="AK109" s="654">
        <v>0</v>
      </c>
      <c r="AL109" s="654">
        <v>0</v>
      </c>
      <c r="AM109" s="654">
        <v>0</v>
      </c>
      <c r="AN109" s="654">
        <v>0</v>
      </c>
      <c r="AO109" s="654">
        <v>0</v>
      </c>
      <c r="AP109" s="654">
        <v>0</v>
      </c>
      <c r="AQ109" s="654">
        <v>0</v>
      </c>
      <c r="AR109" s="654">
        <v>0</v>
      </c>
      <c r="AS109" s="654">
        <v>0</v>
      </c>
      <c r="AT109" s="654">
        <v>0</v>
      </c>
      <c r="AU109" s="654">
        <v>0</v>
      </c>
      <c r="AV109" s="654">
        <v>0</v>
      </c>
      <c r="AW109" s="613">
        <f t="shared" si="363"/>
        <v>1.2</v>
      </c>
      <c r="AX109" s="645">
        <f t="shared" si="328"/>
        <v>1.2</v>
      </c>
      <c r="AY109" s="642"/>
      <c r="AZ109" s="642"/>
    </row>
    <row r="110" spans="1:52" s="264" customFormat="1">
      <c r="A110" s="590"/>
      <c r="B110" s="646" t="s">
        <v>305</v>
      </c>
      <c r="C110" s="646" t="s">
        <v>344</v>
      </c>
      <c r="D110" s="647" t="s">
        <v>345</v>
      </c>
      <c r="E110" s="648"/>
      <c r="F110" s="648"/>
      <c r="G110" s="649"/>
      <c r="H110" s="650">
        <v>1833077.6754963405</v>
      </c>
      <c r="I110" s="650">
        <f t="shared" si="153"/>
        <v>1833077.6754963403</v>
      </c>
      <c r="J110" s="649">
        <f>+J111*H110</f>
        <v>0</v>
      </c>
      <c r="K110" s="649">
        <f>+K111*H110</f>
        <v>274961.65132445109</v>
      </c>
      <c r="L110" s="649">
        <f t="shared" ref="L110" si="880">((L111*$H110)-((L111*$H110*$E111)+(L111*$H110*$F111)))</f>
        <v>0</v>
      </c>
      <c r="M110" s="649">
        <f t="shared" ref="M110" si="881">((M111*$H110)-((M111*$H110*$E111)+(M111*$H110*$F111)))</f>
        <v>0</v>
      </c>
      <c r="N110" s="649">
        <f t="shared" ref="N110" si="882">((N111*$H110)-((N111*$H110*$E111)+(N111*$H110*$F111)))</f>
        <v>0</v>
      </c>
      <c r="O110" s="649">
        <f t="shared" ref="O110" si="883">((O111*$H110)-((O111*$H110*$E111)+(O111*$H110*$F111)))</f>
        <v>0</v>
      </c>
      <c r="P110" s="649">
        <f t="shared" ref="P110" si="884">((P111*$H110)-((P111*$H110*$E111)+(P111*$H110*$F111)))</f>
        <v>0</v>
      </c>
      <c r="Q110" s="649">
        <f t="shared" ref="Q110" si="885">((Q111*$H110)-((Q111*$H110*$E111)+(Q111*$H110*$F111)))</f>
        <v>0</v>
      </c>
      <c r="R110" s="649">
        <f t="shared" ref="R110" si="886">((R111*$H110)-((R111*$H110*$E111)+(R111*$H110*$F111)))</f>
        <v>0</v>
      </c>
      <c r="S110" s="649">
        <f t="shared" ref="S110" si="887">((S111*$H110)-((S111*$H110*$E111)+(S111*$H110*$F111)))</f>
        <v>0</v>
      </c>
      <c r="T110" s="649">
        <f t="shared" ref="T110" si="888">((T111*$H110)-((T111*$H110*$E111)+(T111*$H110*$F111)))</f>
        <v>718566.4487945654</v>
      </c>
      <c r="U110" s="649">
        <f t="shared" ref="U110" si="889">((U111*$H110)-((U111*$H110*$E111)+(U111*$H110*$F111)))</f>
        <v>747895.69160250691</v>
      </c>
      <c r="V110" s="649">
        <f t="shared" ref="V110" si="890">((V111*$H110)-((V111*$H110*$E111)+(V111*$H110*$F111)))</f>
        <v>0</v>
      </c>
      <c r="W110" s="649">
        <f t="shared" ref="W110" si="891">((W111*$H110)-((W111*$H110*$E111)+(W111*$H110*$F111)))</f>
        <v>0</v>
      </c>
      <c r="X110" s="649">
        <f t="shared" ref="X110" si="892">((X111*$H110)-((X111*$H110*$E111)+(X111*$H110*$F111)))</f>
        <v>0</v>
      </c>
      <c r="Y110" s="649">
        <f t="shared" ref="Y110" si="893">((Y111*$H110)-((Y111*$H110*$E111)+(Y111*$H110*$F111)))</f>
        <v>0</v>
      </c>
      <c r="Z110" s="649">
        <f t="shared" ref="Z110" si="894">((Z111*$H110)-((Z111*$H110*$E111)+(Z111*$H110*$F111)))</f>
        <v>0</v>
      </c>
      <c r="AA110" s="649">
        <f t="shared" ref="AA110" si="895">((AA111*$H110)-((AA111*$H110*$E111)+(AA111*$H110*$F111)))</f>
        <v>0</v>
      </c>
      <c r="AB110" s="649">
        <f t="shared" ref="AB110" si="896">((AB111*$H110)-((AB111*$H110*$E111)+(AB111*$H110*$F111)))</f>
        <v>0</v>
      </c>
      <c r="AC110" s="649">
        <f t="shared" ref="AC110" si="897">((AC111*$H110)-((AC111*$H110*$E111)+(AC111*$H110*$F111)))</f>
        <v>0</v>
      </c>
      <c r="AD110" s="649">
        <f t="shared" ref="AD110" si="898">((AD111*$H110)-((AD111*$H110*$E111)+(AD111*$H110*$F111)))</f>
        <v>0</v>
      </c>
      <c r="AE110" s="649">
        <f t="shared" ref="AE110" si="899">((AE111*$H110)-((AE111*$H110*$E111)+(AE111*$H110*$F111)))</f>
        <v>0</v>
      </c>
      <c r="AF110" s="649">
        <f>+AF111*H110</f>
        <v>91653.883774817034</v>
      </c>
      <c r="AG110" s="649">
        <f t="shared" ref="AG110" si="900">((AG111*$H110)-((AG111*$H110*$E111)+(AG111*$H110*$F111)))</f>
        <v>0</v>
      </c>
      <c r="AH110" s="649">
        <f t="shared" ref="AH110" si="901">((AH111*$H110)-((AH111*$H110*$E111)+(AH111*$H110*$F111)))</f>
        <v>0</v>
      </c>
      <c r="AI110" s="649">
        <f t="shared" ref="AI110" si="902">((AI111*$H110)-((AI111*$H110*$E111)+(AI111*$H110*$F111)))</f>
        <v>0</v>
      </c>
      <c r="AJ110" s="649">
        <f t="shared" ref="AJ110" si="903">((AJ111*$H110)-((AJ111*$H110*$E111)+(AJ111*$H110*$F111)))</f>
        <v>0</v>
      </c>
      <c r="AK110" s="649">
        <f t="shared" ref="AK110" si="904">((AK111*$H110)-((AK111*$H110*$E111)+(AK111*$H110*$F111)))</f>
        <v>0</v>
      </c>
      <c r="AL110" s="649">
        <f t="shared" ref="AL110" si="905">((AL111*$H110)-((AL111*$H110*$E111)+(AL111*$H110*$F111)))</f>
        <v>0</v>
      </c>
      <c r="AM110" s="649">
        <f t="shared" ref="AM110" si="906">((AM111*$H110)-((AM111*$H110*$E111)+(AM111*$H110*$F111)))</f>
        <v>0</v>
      </c>
      <c r="AN110" s="649">
        <f t="shared" ref="AN110" si="907">((AN111*$H110)-((AN111*$H110*$E111)+(AN111*$H110*$F111)))</f>
        <v>0</v>
      </c>
      <c r="AO110" s="649">
        <f t="shared" ref="AO110" si="908">((AO111*$H110)-((AO111*$H110*$E111)+(AO111*$H110*$F111)))</f>
        <v>0</v>
      </c>
      <c r="AP110" s="649">
        <f t="shared" ref="AP110" si="909">((AP111*$H110)-((AP111*$H110*$E111)+(AP111*$H110*$F111)))</f>
        <v>0</v>
      </c>
      <c r="AQ110" s="649">
        <f t="shared" ref="AQ110" si="910">((AQ111*$H110)-((AQ111*$H110*$E111)+(AQ111*$H110*$F111)))</f>
        <v>0</v>
      </c>
      <c r="AR110" s="649">
        <f t="shared" ref="AR110" si="911">((AR111*$H110)-((AR111*$H110*$E111)+(AR111*$H110*$F111)))</f>
        <v>0</v>
      </c>
      <c r="AS110" s="649">
        <f t="shared" ref="AS110" si="912">((AS111*$H110)-((AS111*$H110*$E111)+(AS111*$H110*$F111)))</f>
        <v>0</v>
      </c>
      <c r="AT110" s="649">
        <f t="shared" ref="AT110" si="913">((AT111*$H110)-((AT111*$H110*$E111)+(AT111*$H110*$F111)))</f>
        <v>0</v>
      </c>
      <c r="AU110" s="649">
        <f t="shared" ref="AU110" si="914">((AU111*$H110)-((AU111*$H110*$E111)+(AU111*$H110*$F111)))</f>
        <v>0</v>
      </c>
      <c r="AV110" s="649">
        <f>((AV111*$H110)-((AV111*$H110*$E111)+(AV111*$H110*$F111)))</f>
        <v>0</v>
      </c>
      <c r="AW110" s="613">
        <f t="shared" si="363"/>
        <v>1833077.6754963403</v>
      </c>
      <c r="AX110" s="645">
        <f t="shared" si="328"/>
        <v>0</v>
      </c>
      <c r="AY110" s="590"/>
      <c r="AZ110" s="590"/>
    </row>
    <row r="111" spans="1:52" s="308" customFormat="1">
      <c r="A111" s="642"/>
      <c r="B111" s="636"/>
      <c r="C111" s="636"/>
      <c r="D111" s="651"/>
      <c r="E111" s="652">
        <v>0.15</v>
      </c>
      <c r="F111" s="652">
        <v>0.05</v>
      </c>
      <c r="G111" s="653"/>
      <c r="H111" s="640"/>
      <c r="I111" s="640">
        <f t="shared" si="153"/>
        <v>1.2</v>
      </c>
      <c r="J111" s="654">
        <v>0</v>
      </c>
      <c r="K111" s="654">
        <v>0.15</v>
      </c>
      <c r="L111" s="654">
        <v>0</v>
      </c>
      <c r="M111" s="654">
        <v>0</v>
      </c>
      <c r="N111" s="654">
        <v>0</v>
      </c>
      <c r="O111" s="654">
        <v>0</v>
      </c>
      <c r="P111" s="654">
        <v>0</v>
      </c>
      <c r="Q111" s="654">
        <v>0</v>
      </c>
      <c r="R111" s="654">
        <v>0</v>
      </c>
      <c r="S111" s="654">
        <v>0</v>
      </c>
      <c r="T111" s="654">
        <v>0.49</v>
      </c>
      <c r="U111" s="654">
        <v>0.51</v>
      </c>
      <c r="V111" s="654">
        <v>0</v>
      </c>
      <c r="W111" s="654">
        <v>0</v>
      </c>
      <c r="X111" s="654">
        <v>0</v>
      </c>
      <c r="Y111" s="654">
        <v>0</v>
      </c>
      <c r="Z111" s="654">
        <v>0</v>
      </c>
      <c r="AA111" s="654">
        <v>0</v>
      </c>
      <c r="AB111" s="654">
        <v>0</v>
      </c>
      <c r="AC111" s="654">
        <v>0</v>
      </c>
      <c r="AD111" s="654">
        <v>0</v>
      </c>
      <c r="AE111" s="654">
        <v>0</v>
      </c>
      <c r="AF111" s="654">
        <v>0.05</v>
      </c>
      <c r="AG111" s="654">
        <v>0</v>
      </c>
      <c r="AH111" s="654">
        <v>0</v>
      </c>
      <c r="AI111" s="654">
        <v>0</v>
      </c>
      <c r="AJ111" s="654">
        <v>0</v>
      </c>
      <c r="AK111" s="654">
        <v>0</v>
      </c>
      <c r="AL111" s="654">
        <v>0</v>
      </c>
      <c r="AM111" s="654">
        <v>0</v>
      </c>
      <c r="AN111" s="654">
        <v>0</v>
      </c>
      <c r="AO111" s="654">
        <v>0</v>
      </c>
      <c r="AP111" s="654">
        <v>0</v>
      </c>
      <c r="AQ111" s="654">
        <v>0</v>
      </c>
      <c r="AR111" s="654">
        <v>0</v>
      </c>
      <c r="AS111" s="654">
        <v>0</v>
      </c>
      <c r="AT111" s="654">
        <v>0</v>
      </c>
      <c r="AU111" s="654">
        <v>0</v>
      </c>
      <c r="AV111" s="654">
        <v>0</v>
      </c>
      <c r="AW111" s="613">
        <f t="shared" si="363"/>
        <v>1.2</v>
      </c>
      <c r="AX111" s="645">
        <f t="shared" si="328"/>
        <v>1.2</v>
      </c>
      <c r="AY111" s="642"/>
      <c r="AZ111" s="642"/>
    </row>
    <row r="112" spans="1:52" s="264" customFormat="1">
      <c r="A112" s="590"/>
      <c r="B112" s="646" t="s">
        <v>305</v>
      </c>
      <c r="C112" s="646" t="s">
        <v>346</v>
      </c>
      <c r="D112" s="647" t="s">
        <v>347</v>
      </c>
      <c r="E112" s="648"/>
      <c r="F112" s="648"/>
      <c r="G112" s="649"/>
      <c r="H112" s="650">
        <v>1833077.6754963405</v>
      </c>
      <c r="I112" s="650">
        <f t="shared" si="153"/>
        <v>1833077.6754963403</v>
      </c>
      <c r="J112" s="649">
        <f>+J113*H112</f>
        <v>0</v>
      </c>
      <c r="K112" s="649">
        <f>+K113*H112</f>
        <v>274961.65132445109</v>
      </c>
      <c r="L112" s="649">
        <f t="shared" ref="L112" si="915">((L113*$H112)-((L113*$H112*$E113)+(L113*$H112*$F113)))</f>
        <v>0</v>
      </c>
      <c r="M112" s="649">
        <f t="shared" ref="M112" si="916">((M113*$H112)-((M113*$H112*$E113)+(M113*$H112*$F113)))</f>
        <v>0</v>
      </c>
      <c r="N112" s="649">
        <f t="shared" ref="N112" si="917">((N113*$H112)-((N113*$H112*$E113)+(N113*$H112*$F113)))</f>
        <v>0</v>
      </c>
      <c r="O112" s="649">
        <f t="shared" ref="O112" si="918">((O113*$H112)-((O113*$H112*$E113)+(O113*$H112*$F113)))</f>
        <v>0</v>
      </c>
      <c r="P112" s="649">
        <f t="shared" ref="P112" si="919">((P113*$H112)-((P113*$H112*$E113)+(P113*$H112*$F113)))</f>
        <v>0</v>
      </c>
      <c r="Q112" s="649">
        <f t="shared" ref="Q112" si="920">((Q113*$H112)-((Q113*$H112*$E113)+(Q113*$H112*$F113)))</f>
        <v>0</v>
      </c>
      <c r="R112" s="649">
        <f t="shared" ref="R112" si="921">((R113*$H112)-((R113*$H112*$E113)+(R113*$H112*$F113)))</f>
        <v>0</v>
      </c>
      <c r="S112" s="649">
        <f t="shared" ref="S112" si="922">((S113*$H112)-((S113*$H112*$E113)+(S113*$H112*$F113)))</f>
        <v>0</v>
      </c>
      <c r="T112" s="649">
        <f t="shared" ref="T112" si="923">((T113*$H112)-((T113*$H112*$E113)+(T113*$H112*$F113)))</f>
        <v>0</v>
      </c>
      <c r="U112" s="649">
        <f t="shared" ref="U112" si="924">((U113*$H112)-((U113*$H112*$E113)+(U113*$H112*$F113)))</f>
        <v>1466462.1403970723</v>
      </c>
      <c r="V112" s="649">
        <f t="shared" ref="V112" si="925">((V113*$H112)-((V113*$H112*$E113)+(V113*$H112*$F113)))</f>
        <v>0</v>
      </c>
      <c r="W112" s="649">
        <f t="shared" ref="W112" si="926">((W113*$H112)-((W113*$H112*$E113)+(W113*$H112*$F113)))</f>
        <v>0</v>
      </c>
      <c r="X112" s="649">
        <f t="shared" ref="X112" si="927">((X113*$H112)-((X113*$H112*$E113)+(X113*$H112*$F113)))</f>
        <v>0</v>
      </c>
      <c r="Y112" s="649">
        <f t="shared" ref="Y112" si="928">((Y113*$H112)-((Y113*$H112*$E113)+(Y113*$H112*$F113)))</f>
        <v>0</v>
      </c>
      <c r="Z112" s="649">
        <f t="shared" ref="Z112" si="929">((Z113*$H112)-((Z113*$H112*$E113)+(Z113*$H112*$F113)))</f>
        <v>0</v>
      </c>
      <c r="AA112" s="649">
        <f t="shared" ref="AA112" si="930">((AA113*$H112)-((AA113*$H112*$E113)+(AA113*$H112*$F113)))</f>
        <v>0</v>
      </c>
      <c r="AB112" s="649">
        <f t="shared" ref="AB112" si="931">((AB113*$H112)-((AB113*$H112*$E113)+(AB113*$H112*$F113)))</f>
        <v>0</v>
      </c>
      <c r="AC112" s="649">
        <f t="shared" ref="AC112" si="932">((AC113*$H112)-((AC113*$H112*$E113)+(AC113*$H112*$F113)))</f>
        <v>0</v>
      </c>
      <c r="AD112" s="649">
        <f t="shared" ref="AD112" si="933">((AD113*$H112)-((AD113*$H112*$E113)+(AD113*$H112*$F113)))</f>
        <v>0</v>
      </c>
      <c r="AE112" s="649">
        <f t="shared" ref="AE112" si="934">((AE113*$H112)-((AE113*$H112*$E113)+(AE113*$H112*$F113)))</f>
        <v>0</v>
      </c>
      <c r="AF112" s="649">
        <f>+AF113*H112</f>
        <v>91653.883774817034</v>
      </c>
      <c r="AG112" s="649">
        <f t="shared" ref="AG112" si="935">((AG113*$H112)-((AG113*$H112*$E113)+(AG113*$H112*$F113)))</f>
        <v>0</v>
      </c>
      <c r="AH112" s="649">
        <f t="shared" ref="AH112" si="936">((AH113*$H112)-((AH113*$H112*$E113)+(AH113*$H112*$F113)))</f>
        <v>0</v>
      </c>
      <c r="AI112" s="649">
        <f t="shared" ref="AI112" si="937">((AI113*$H112)-((AI113*$H112*$E113)+(AI113*$H112*$F113)))</f>
        <v>0</v>
      </c>
      <c r="AJ112" s="649">
        <f t="shared" ref="AJ112" si="938">((AJ113*$H112)-((AJ113*$H112*$E113)+(AJ113*$H112*$F113)))</f>
        <v>0</v>
      </c>
      <c r="AK112" s="649">
        <f t="shared" ref="AK112" si="939">((AK113*$H112)-((AK113*$H112*$E113)+(AK113*$H112*$F113)))</f>
        <v>0</v>
      </c>
      <c r="AL112" s="649">
        <f t="shared" ref="AL112" si="940">((AL113*$H112)-((AL113*$H112*$E113)+(AL113*$H112*$F113)))</f>
        <v>0</v>
      </c>
      <c r="AM112" s="649">
        <f t="shared" ref="AM112" si="941">((AM113*$H112)-((AM113*$H112*$E113)+(AM113*$H112*$F113)))</f>
        <v>0</v>
      </c>
      <c r="AN112" s="649">
        <f t="shared" ref="AN112" si="942">((AN113*$H112)-((AN113*$H112*$E113)+(AN113*$H112*$F113)))</f>
        <v>0</v>
      </c>
      <c r="AO112" s="649">
        <f t="shared" ref="AO112" si="943">((AO113*$H112)-((AO113*$H112*$E113)+(AO113*$H112*$F113)))</f>
        <v>0</v>
      </c>
      <c r="AP112" s="649">
        <f t="shared" ref="AP112" si="944">((AP113*$H112)-((AP113*$H112*$E113)+(AP113*$H112*$F113)))</f>
        <v>0</v>
      </c>
      <c r="AQ112" s="649">
        <f t="shared" ref="AQ112" si="945">((AQ113*$H112)-((AQ113*$H112*$E113)+(AQ113*$H112*$F113)))</f>
        <v>0</v>
      </c>
      <c r="AR112" s="649">
        <f t="shared" ref="AR112" si="946">((AR113*$H112)-((AR113*$H112*$E113)+(AR113*$H112*$F113)))</f>
        <v>0</v>
      </c>
      <c r="AS112" s="649">
        <f t="shared" ref="AS112" si="947">((AS113*$H112)-((AS113*$H112*$E113)+(AS113*$H112*$F113)))</f>
        <v>0</v>
      </c>
      <c r="AT112" s="649">
        <f t="shared" ref="AT112" si="948">((AT113*$H112)-((AT113*$H112*$E113)+(AT113*$H112*$F113)))</f>
        <v>0</v>
      </c>
      <c r="AU112" s="649">
        <f t="shared" ref="AU112" si="949">((AU113*$H112)-((AU113*$H112*$E113)+(AU113*$H112*$F113)))</f>
        <v>0</v>
      </c>
      <c r="AV112" s="649">
        <f>((AV113*$H112)-((AV113*$H112*$E113)+(AV113*$H112*$F113)))</f>
        <v>0</v>
      </c>
      <c r="AW112" s="613">
        <f t="shared" si="363"/>
        <v>1833077.6754963403</v>
      </c>
      <c r="AX112" s="645">
        <f t="shared" si="328"/>
        <v>0</v>
      </c>
      <c r="AY112" s="590"/>
      <c r="AZ112" s="590"/>
    </row>
    <row r="113" spans="1:52" s="308" customFormat="1">
      <c r="A113" s="642"/>
      <c r="B113" s="636"/>
      <c r="C113" s="636"/>
      <c r="D113" s="651"/>
      <c r="E113" s="652">
        <v>0.15</v>
      </c>
      <c r="F113" s="652">
        <v>0.05</v>
      </c>
      <c r="G113" s="653"/>
      <c r="H113" s="640"/>
      <c r="I113" s="640">
        <f t="shared" si="153"/>
        <v>1.2</v>
      </c>
      <c r="J113" s="654">
        <v>0</v>
      </c>
      <c r="K113" s="654">
        <v>0.15</v>
      </c>
      <c r="L113" s="654">
        <v>0</v>
      </c>
      <c r="M113" s="654">
        <v>0</v>
      </c>
      <c r="N113" s="654">
        <v>0</v>
      </c>
      <c r="O113" s="654">
        <v>0</v>
      </c>
      <c r="P113" s="654">
        <v>0</v>
      </c>
      <c r="Q113" s="654">
        <v>0</v>
      </c>
      <c r="R113" s="654">
        <v>0</v>
      </c>
      <c r="S113" s="654">
        <v>0</v>
      </c>
      <c r="T113" s="654">
        <v>0</v>
      </c>
      <c r="U113" s="654">
        <v>1</v>
      </c>
      <c r="V113" s="654">
        <v>0</v>
      </c>
      <c r="W113" s="654">
        <v>0</v>
      </c>
      <c r="X113" s="654">
        <v>0</v>
      </c>
      <c r="Y113" s="654">
        <v>0</v>
      </c>
      <c r="Z113" s="654">
        <v>0</v>
      </c>
      <c r="AA113" s="654">
        <v>0</v>
      </c>
      <c r="AB113" s="654">
        <v>0</v>
      </c>
      <c r="AC113" s="654">
        <v>0</v>
      </c>
      <c r="AD113" s="654">
        <v>0</v>
      </c>
      <c r="AE113" s="654">
        <v>0</v>
      </c>
      <c r="AF113" s="654">
        <v>0.05</v>
      </c>
      <c r="AG113" s="654">
        <v>0</v>
      </c>
      <c r="AH113" s="654">
        <v>0</v>
      </c>
      <c r="AI113" s="654">
        <v>0</v>
      </c>
      <c r="AJ113" s="654">
        <v>0</v>
      </c>
      <c r="AK113" s="654">
        <v>0</v>
      </c>
      <c r="AL113" s="654">
        <v>0</v>
      </c>
      <c r="AM113" s="654">
        <v>0</v>
      </c>
      <c r="AN113" s="654">
        <v>0</v>
      </c>
      <c r="AO113" s="654">
        <v>0</v>
      </c>
      <c r="AP113" s="654">
        <v>0</v>
      </c>
      <c r="AQ113" s="654">
        <v>0</v>
      </c>
      <c r="AR113" s="654">
        <v>0</v>
      </c>
      <c r="AS113" s="654">
        <v>0</v>
      </c>
      <c r="AT113" s="654">
        <v>0</v>
      </c>
      <c r="AU113" s="654">
        <v>0</v>
      </c>
      <c r="AV113" s="654">
        <v>0</v>
      </c>
      <c r="AW113" s="613">
        <f t="shared" si="363"/>
        <v>1.2</v>
      </c>
      <c r="AX113" s="645">
        <f t="shared" si="328"/>
        <v>1.2</v>
      </c>
      <c r="AY113" s="642"/>
      <c r="AZ113" s="642"/>
    </row>
    <row r="114" spans="1:52" s="264" customFormat="1">
      <c r="A114" s="590"/>
      <c r="B114" s="646" t="s">
        <v>305</v>
      </c>
      <c r="C114" s="646" t="s">
        <v>348</v>
      </c>
      <c r="D114" s="647" t="s">
        <v>349</v>
      </c>
      <c r="E114" s="648"/>
      <c r="F114" s="648"/>
      <c r="G114" s="649"/>
      <c r="H114" s="650">
        <v>1833077.6754963405</v>
      </c>
      <c r="I114" s="650">
        <f t="shared" si="153"/>
        <v>1833077.6754963403</v>
      </c>
      <c r="J114" s="649">
        <f>+J115*H114</f>
        <v>0</v>
      </c>
      <c r="K114" s="649">
        <f>+K115*H114</f>
        <v>274961.65132445109</v>
      </c>
      <c r="L114" s="649">
        <f t="shared" ref="L114" si="950">((L115*$H114)-((L115*$H114*$E115)+(L115*$H114*$F115)))</f>
        <v>0</v>
      </c>
      <c r="M114" s="649">
        <f t="shared" ref="M114" si="951">((M115*$H114)-((M115*$H114*$E115)+(M115*$H114*$F115)))</f>
        <v>0</v>
      </c>
      <c r="N114" s="649">
        <f t="shared" ref="N114" si="952">((N115*$H114)-((N115*$H114*$E115)+(N115*$H114*$F115)))</f>
        <v>0</v>
      </c>
      <c r="O114" s="649">
        <f t="shared" ref="O114" si="953">((O115*$H114)-((O115*$H114*$E115)+(O115*$H114*$F115)))</f>
        <v>0</v>
      </c>
      <c r="P114" s="649">
        <f t="shared" ref="P114" si="954">((P115*$H114)-((P115*$H114*$E115)+(P115*$H114*$F115)))</f>
        <v>0</v>
      </c>
      <c r="Q114" s="649">
        <f t="shared" ref="Q114" si="955">((Q115*$H114)-((Q115*$H114*$E115)+(Q115*$H114*$F115)))</f>
        <v>0</v>
      </c>
      <c r="R114" s="649">
        <f t="shared" ref="R114" si="956">((R115*$H114)-((R115*$H114*$E115)+(R115*$H114*$F115)))</f>
        <v>0</v>
      </c>
      <c r="S114" s="649">
        <f t="shared" ref="S114" si="957">((S115*$H114)-((S115*$H114*$E115)+(S115*$H114*$F115)))</f>
        <v>0</v>
      </c>
      <c r="T114" s="649">
        <f t="shared" ref="T114" si="958">((T115*$H114)-((T115*$H114*$E115)+(T115*$H114*$F115)))</f>
        <v>0</v>
      </c>
      <c r="U114" s="649">
        <f t="shared" ref="U114" si="959">((U115*$H114)-((U115*$H114*$E115)+(U115*$H114*$F115)))</f>
        <v>850548.04143030196</v>
      </c>
      <c r="V114" s="649">
        <f t="shared" ref="V114" si="960">((V115*$H114)-((V115*$H114*$E115)+(V115*$H114*$F115)))</f>
        <v>615914.09896677046</v>
      </c>
      <c r="W114" s="649">
        <f t="shared" ref="W114" si="961">((W115*$H114)-((W115*$H114*$E115)+(W115*$H114*$F115)))</f>
        <v>0</v>
      </c>
      <c r="X114" s="649">
        <f t="shared" ref="X114" si="962">((X115*$H114)-((X115*$H114*$E115)+(X115*$H114*$F115)))</f>
        <v>0</v>
      </c>
      <c r="Y114" s="649">
        <f t="shared" ref="Y114" si="963">((Y115*$H114)-((Y115*$H114*$E115)+(Y115*$H114*$F115)))</f>
        <v>0</v>
      </c>
      <c r="Z114" s="649">
        <f t="shared" ref="Z114" si="964">((Z115*$H114)-((Z115*$H114*$E115)+(Z115*$H114*$F115)))</f>
        <v>0</v>
      </c>
      <c r="AA114" s="649">
        <f t="shared" ref="AA114" si="965">((AA115*$H114)-((AA115*$H114*$E115)+(AA115*$H114*$F115)))</f>
        <v>0</v>
      </c>
      <c r="AB114" s="649">
        <f t="shared" ref="AB114" si="966">((AB115*$H114)-((AB115*$H114*$E115)+(AB115*$H114*$F115)))</f>
        <v>0</v>
      </c>
      <c r="AC114" s="649">
        <f t="shared" ref="AC114" si="967">((AC115*$H114)-((AC115*$H114*$E115)+(AC115*$H114*$F115)))</f>
        <v>0</v>
      </c>
      <c r="AD114" s="649">
        <f t="shared" ref="AD114" si="968">((AD115*$H114)-((AD115*$H114*$E115)+(AD115*$H114*$F115)))</f>
        <v>0</v>
      </c>
      <c r="AE114" s="649">
        <f t="shared" ref="AE114" si="969">((AE115*$H114)-((AE115*$H114*$E115)+(AE115*$H114*$F115)))</f>
        <v>0</v>
      </c>
      <c r="AF114" s="649">
        <f>+AF115*H114</f>
        <v>91653.883774817034</v>
      </c>
      <c r="AG114" s="649">
        <f t="shared" ref="AG114" si="970">((AG115*$H114)-((AG115*$H114*$E115)+(AG115*$H114*$F115)))</f>
        <v>0</v>
      </c>
      <c r="AH114" s="649">
        <f t="shared" ref="AH114" si="971">((AH115*$H114)-((AH115*$H114*$E115)+(AH115*$H114*$F115)))</f>
        <v>0</v>
      </c>
      <c r="AI114" s="649">
        <f t="shared" ref="AI114" si="972">((AI115*$H114)-((AI115*$H114*$E115)+(AI115*$H114*$F115)))</f>
        <v>0</v>
      </c>
      <c r="AJ114" s="649">
        <f t="shared" ref="AJ114" si="973">((AJ115*$H114)-((AJ115*$H114*$E115)+(AJ115*$H114*$F115)))</f>
        <v>0</v>
      </c>
      <c r="AK114" s="649">
        <f t="shared" ref="AK114" si="974">((AK115*$H114)-((AK115*$H114*$E115)+(AK115*$H114*$F115)))</f>
        <v>0</v>
      </c>
      <c r="AL114" s="649">
        <f t="shared" ref="AL114" si="975">((AL115*$H114)-((AL115*$H114*$E115)+(AL115*$H114*$F115)))</f>
        <v>0</v>
      </c>
      <c r="AM114" s="649">
        <f t="shared" ref="AM114" si="976">((AM115*$H114)-((AM115*$H114*$E115)+(AM115*$H114*$F115)))</f>
        <v>0</v>
      </c>
      <c r="AN114" s="649">
        <f t="shared" ref="AN114" si="977">((AN115*$H114)-((AN115*$H114*$E115)+(AN115*$H114*$F115)))</f>
        <v>0</v>
      </c>
      <c r="AO114" s="649">
        <f t="shared" ref="AO114" si="978">((AO115*$H114)-((AO115*$H114*$E115)+(AO115*$H114*$F115)))</f>
        <v>0</v>
      </c>
      <c r="AP114" s="649">
        <f t="shared" ref="AP114" si="979">((AP115*$H114)-((AP115*$H114*$E115)+(AP115*$H114*$F115)))</f>
        <v>0</v>
      </c>
      <c r="AQ114" s="649">
        <f t="shared" ref="AQ114" si="980">((AQ115*$H114)-((AQ115*$H114*$E115)+(AQ115*$H114*$F115)))</f>
        <v>0</v>
      </c>
      <c r="AR114" s="649">
        <f t="shared" ref="AR114" si="981">((AR115*$H114)-((AR115*$H114*$E115)+(AR115*$H114*$F115)))</f>
        <v>0</v>
      </c>
      <c r="AS114" s="649">
        <f t="shared" ref="AS114" si="982">((AS115*$H114)-((AS115*$H114*$E115)+(AS115*$H114*$F115)))</f>
        <v>0</v>
      </c>
      <c r="AT114" s="649">
        <f t="shared" ref="AT114" si="983">((AT115*$H114)-((AT115*$H114*$E115)+(AT115*$H114*$F115)))</f>
        <v>0</v>
      </c>
      <c r="AU114" s="649">
        <f t="shared" ref="AU114" si="984">((AU115*$H114)-((AU115*$H114*$E115)+(AU115*$H114*$F115)))</f>
        <v>0</v>
      </c>
      <c r="AV114" s="649">
        <f>((AV115*$H114)-((AV115*$H114*$E115)+(AV115*$H114*$F115)))</f>
        <v>0</v>
      </c>
      <c r="AW114" s="613">
        <f t="shared" si="363"/>
        <v>1833077.6754963403</v>
      </c>
      <c r="AX114" s="645">
        <f t="shared" si="328"/>
        <v>0</v>
      </c>
      <c r="AY114" s="590"/>
      <c r="AZ114" s="590"/>
    </row>
    <row r="115" spans="1:52" s="308" customFormat="1">
      <c r="A115" s="642"/>
      <c r="B115" s="636"/>
      <c r="C115" s="636"/>
      <c r="D115" s="651"/>
      <c r="E115" s="652">
        <v>0.15</v>
      </c>
      <c r="F115" s="652">
        <v>0.05</v>
      </c>
      <c r="G115" s="653"/>
      <c r="H115" s="640"/>
      <c r="I115" s="640">
        <f t="shared" si="153"/>
        <v>1.2</v>
      </c>
      <c r="J115" s="654">
        <v>0</v>
      </c>
      <c r="K115" s="654">
        <v>0.15</v>
      </c>
      <c r="L115" s="654">
        <v>0</v>
      </c>
      <c r="M115" s="654">
        <v>0</v>
      </c>
      <c r="N115" s="654">
        <v>0</v>
      </c>
      <c r="O115" s="654">
        <v>0</v>
      </c>
      <c r="P115" s="654">
        <v>0</v>
      </c>
      <c r="Q115" s="654">
        <v>0</v>
      </c>
      <c r="R115" s="654">
        <v>0</v>
      </c>
      <c r="S115" s="654">
        <v>0</v>
      </c>
      <c r="T115" s="654">
        <v>0</v>
      </c>
      <c r="U115" s="654">
        <v>0.57999999999999996</v>
      </c>
      <c r="V115" s="654">
        <v>0.42000000000000004</v>
      </c>
      <c r="W115" s="654">
        <v>0</v>
      </c>
      <c r="X115" s="654">
        <v>0</v>
      </c>
      <c r="Y115" s="654">
        <v>0</v>
      </c>
      <c r="Z115" s="654">
        <v>0</v>
      </c>
      <c r="AA115" s="654">
        <v>0</v>
      </c>
      <c r="AB115" s="654">
        <v>0</v>
      </c>
      <c r="AC115" s="654">
        <v>0</v>
      </c>
      <c r="AD115" s="654">
        <v>0</v>
      </c>
      <c r="AE115" s="654">
        <v>0</v>
      </c>
      <c r="AF115" s="654">
        <v>0.05</v>
      </c>
      <c r="AG115" s="654">
        <v>0</v>
      </c>
      <c r="AH115" s="654">
        <v>0</v>
      </c>
      <c r="AI115" s="654">
        <v>0</v>
      </c>
      <c r="AJ115" s="654">
        <v>0</v>
      </c>
      <c r="AK115" s="654">
        <v>0</v>
      </c>
      <c r="AL115" s="654">
        <v>0</v>
      </c>
      <c r="AM115" s="654">
        <v>0</v>
      </c>
      <c r="AN115" s="654">
        <v>0</v>
      </c>
      <c r="AO115" s="654">
        <v>0</v>
      </c>
      <c r="AP115" s="654">
        <v>0</v>
      </c>
      <c r="AQ115" s="654">
        <v>0</v>
      </c>
      <c r="AR115" s="654">
        <v>0</v>
      </c>
      <c r="AS115" s="654">
        <v>0</v>
      </c>
      <c r="AT115" s="654">
        <v>0</v>
      </c>
      <c r="AU115" s="654">
        <v>0</v>
      </c>
      <c r="AV115" s="654">
        <v>0</v>
      </c>
      <c r="AW115" s="613">
        <f t="shared" si="363"/>
        <v>1.2</v>
      </c>
      <c r="AX115" s="645">
        <f t="shared" si="328"/>
        <v>1.2</v>
      </c>
      <c r="AY115" s="642"/>
      <c r="AZ115" s="642"/>
    </row>
    <row r="116" spans="1:52" s="264" customFormat="1">
      <c r="A116" s="590"/>
      <c r="B116" s="646" t="s">
        <v>305</v>
      </c>
      <c r="C116" s="646" t="s">
        <v>350</v>
      </c>
      <c r="D116" s="647" t="s">
        <v>351</v>
      </c>
      <c r="E116" s="648"/>
      <c r="F116" s="648"/>
      <c r="G116" s="649"/>
      <c r="H116" s="650">
        <v>1833077.6754963405</v>
      </c>
      <c r="I116" s="650">
        <f t="shared" si="153"/>
        <v>1833077.6754963403</v>
      </c>
      <c r="J116" s="649">
        <f>+J117*H116</f>
        <v>0</v>
      </c>
      <c r="K116" s="649">
        <f>+K117*H116</f>
        <v>274961.65132445109</v>
      </c>
      <c r="L116" s="649">
        <f t="shared" ref="L116" si="985">((L117*$H116)-((L117*$H116*$E117)+(L117*$H116*$F117)))</f>
        <v>0</v>
      </c>
      <c r="M116" s="649">
        <f t="shared" ref="M116" si="986">((M117*$H116)-((M117*$H116*$E117)+(M117*$H116*$F117)))</f>
        <v>0</v>
      </c>
      <c r="N116" s="649">
        <f t="shared" ref="N116" si="987">((N117*$H116)-((N117*$H116*$E117)+(N117*$H116*$F117)))</f>
        <v>0</v>
      </c>
      <c r="O116" s="649">
        <f t="shared" ref="O116" si="988">((O117*$H116)-((O117*$H116*$E117)+(O117*$H116*$F117)))</f>
        <v>0</v>
      </c>
      <c r="P116" s="649">
        <f t="shared" ref="P116" si="989">((P117*$H116)-((P117*$H116*$E117)+(P117*$H116*$F117)))</f>
        <v>0</v>
      </c>
      <c r="Q116" s="649">
        <f t="shared" ref="Q116" si="990">((Q117*$H116)-((Q117*$H116*$E117)+(Q117*$H116*$F117)))</f>
        <v>0</v>
      </c>
      <c r="R116" s="649">
        <f t="shared" ref="R116" si="991">((R117*$H116)-((R117*$H116*$E117)+(R117*$H116*$F117)))</f>
        <v>0</v>
      </c>
      <c r="S116" s="649">
        <f t="shared" ref="S116" si="992">((S117*$H116)-((S117*$H116*$E117)+(S117*$H116*$F117)))</f>
        <v>0</v>
      </c>
      <c r="T116" s="649">
        <f t="shared" ref="T116" si="993">((T117*$H116)-((T117*$H116*$E117)+(T117*$H116*$F117)))</f>
        <v>0</v>
      </c>
      <c r="U116" s="649">
        <f t="shared" ref="U116" si="994">((U117*$H116)-((U117*$H116*$E117)+(U117*$H116*$F117)))</f>
        <v>0</v>
      </c>
      <c r="V116" s="649">
        <f t="shared" ref="V116" si="995">((V117*$H116)-((V117*$H116*$E117)+(V117*$H116*$F117)))</f>
        <v>1466462.1403970723</v>
      </c>
      <c r="W116" s="649">
        <f t="shared" ref="W116" si="996">((W117*$H116)-((W117*$H116*$E117)+(W117*$H116*$F117)))</f>
        <v>0</v>
      </c>
      <c r="X116" s="649">
        <f t="shared" ref="X116" si="997">((X117*$H116)-((X117*$H116*$E117)+(X117*$H116*$F117)))</f>
        <v>0</v>
      </c>
      <c r="Y116" s="649">
        <f t="shared" ref="Y116" si="998">((Y117*$H116)-((Y117*$H116*$E117)+(Y117*$H116*$F117)))</f>
        <v>0</v>
      </c>
      <c r="Z116" s="649">
        <f t="shared" ref="Z116" si="999">((Z117*$H116)-((Z117*$H116*$E117)+(Z117*$H116*$F117)))</f>
        <v>0</v>
      </c>
      <c r="AA116" s="649">
        <f t="shared" ref="AA116" si="1000">((AA117*$H116)-((AA117*$H116*$E117)+(AA117*$H116*$F117)))</f>
        <v>0</v>
      </c>
      <c r="AB116" s="649">
        <f t="shared" ref="AB116" si="1001">((AB117*$H116)-((AB117*$H116*$E117)+(AB117*$H116*$F117)))</f>
        <v>0</v>
      </c>
      <c r="AC116" s="649">
        <f t="shared" ref="AC116" si="1002">((AC117*$H116)-((AC117*$H116*$E117)+(AC117*$H116*$F117)))</f>
        <v>0</v>
      </c>
      <c r="AD116" s="649">
        <f t="shared" ref="AD116" si="1003">((AD117*$H116)-((AD117*$H116*$E117)+(AD117*$H116*$F117)))</f>
        <v>0</v>
      </c>
      <c r="AE116" s="649">
        <f t="shared" ref="AE116" si="1004">((AE117*$H116)-((AE117*$H116*$E117)+(AE117*$H116*$F117)))</f>
        <v>0</v>
      </c>
      <c r="AF116" s="649">
        <f>+AF117*H116</f>
        <v>91653.883774817034</v>
      </c>
      <c r="AG116" s="649">
        <f t="shared" ref="AG116" si="1005">((AG117*$H116)-((AG117*$H116*$E117)+(AG117*$H116*$F117)))</f>
        <v>0</v>
      </c>
      <c r="AH116" s="649">
        <f t="shared" ref="AH116" si="1006">((AH117*$H116)-((AH117*$H116*$E117)+(AH117*$H116*$F117)))</f>
        <v>0</v>
      </c>
      <c r="AI116" s="649">
        <f t="shared" ref="AI116" si="1007">((AI117*$H116)-((AI117*$H116*$E117)+(AI117*$H116*$F117)))</f>
        <v>0</v>
      </c>
      <c r="AJ116" s="649">
        <f t="shared" ref="AJ116" si="1008">((AJ117*$H116)-((AJ117*$H116*$E117)+(AJ117*$H116*$F117)))</f>
        <v>0</v>
      </c>
      <c r="AK116" s="649">
        <f t="shared" ref="AK116" si="1009">((AK117*$H116)-((AK117*$H116*$E117)+(AK117*$H116*$F117)))</f>
        <v>0</v>
      </c>
      <c r="AL116" s="649">
        <f t="shared" ref="AL116" si="1010">((AL117*$H116)-((AL117*$H116*$E117)+(AL117*$H116*$F117)))</f>
        <v>0</v>
      </c>
      <c r="AM116" s="649">
        <f t="shared" ref="AM116" si="1011">((AM117*$H116)-((AM117*$H116*$E117)+(AM117*$H116*$F117)))</f>
        <v>0</v>
      </c>
      <c r="AN116" s="649">
        <f t="shared" ref="AN116" si="1012">((AN117*$H116)-((AN117*$H116*$E117)+(AN117*$H116*$F117)))</f>
        <v>0</v>
      </c>
      <c r="AO116" s="649">
        <f t="shared" ref="AO116" si="1013">((AO117*$H116)-((AO117*$H116*$E117)+(AO117*$H116*$F117)))</f>
        <v>0</v>
      </c>
      <c r="AP116" s="649">
        <f t="shared" ref="AP116" si="1014">((AP117*$H116)-((AP117*$H116*$E117)+(AP117*$H116*$F117)))</f>
        <v>0</v>
      </c>
      <c r="AQ116" s="649">
        <f t="shared" ref="AQ116" si="1015">((AQ117*$H116)-((AQ117*$H116*$E117)+(AQ117*$H116*$F117)))</f>
        <v>0</v>
      </c>
      <c r="AR116" s="649">
        <f t="shared" ref="AR116" si="1016">((AR117*$H116)-((AR117*$H116*$E117)+(AR117*$H116*$F117)))</f>
        <v>0</v>
      </c>
      <c r="AS116" s="649">
        <f t="shared" ref="AS116" si="1017">((AS117*$H116)-((AS117*$H116*$E117)+(AS117*$H116*$F117)))</f>
        <v>0</v>
      </c>
      <c r="AT116" s="649">
        <f t="shared" ref="AT116" si="1018">((AT117*$H116)-((AT117*$H116*$E117)+(AT117*$H116*$F117)))</f>
        <v>0</v>
      </c>
      <c r="AU116" s="649">
        <f t="shared" ref="AU116" si="1019">((AU117*$H116)-((AU117*$H116*$E117)+(AU117*$H116*$F117)))</f>
        <v>0</v>
      </c>
      <c r="AV116" s="649">
        <f>((AV117*$H116)-((AV117*$H116*$E117)+(AV117*$H116*$F117)))</f>
        <v>0</v>
      </c>
      <c r="AW116" s="613">
        <f t="shared" si="363"/>
        <v>1833077.6754963403</v>
      </c>
      <c r="AX116" s="645">
        <f t="shared" si="328"/>
        <v>0</v>
      </c>
      <c r="AY116" s="590"/>
      <c r="AZ116" s="590"/>
    </row>
    <row r="117" spans="1:52" s="308" customFormat="1">
      <c r="A117" s="642"/>
      <c r="B117" s="636"/>
      <c r="C117" s="636"/>
      <c r="D117" s="651"/>
      <c r="E117" s="652">
        <v>0.15</v>
      </c>
      <c r="F117" s="652">
        <v>0.05</v>
      </c>
      <c r="G117" s="653"/>
      <c r="H117" s="640"/>
      <c r="I117" s="640">
        <f t="shared" si="153"/>
        <v>1.2</v>
      </c>
      <c r="J117" s="654">
        <v>0</v>
      </c>
      <c r="K117" s="654">
        <v>0.15</v>
      </c>
      <c r="L117" s="654">
        <v>0</v>
      </c>
      <c r="M117" s="654">
        <v>0</v>
      </c>
      <c r="N117" s="654">
        <v>0</v>
      </c>
      <c r="O117" s="654">
        <v>0</v>
      </c>
      <c r="P117" s="654">
        <v>0</v>
      </c>
      <c r="Q117" s="654">
        <v>0</v>
      </c>
      <c r="R117" s="654">
        <v>0</v>
      </c>
      <c r="S117" s="654">
        <v>0</v>
      </c>
      <c r="T117" s="654">
        <v>0</v>
      </c>
      <c r="U117" s="654">
        <v>0</v>
      </c>
      <c r="V117" s="654">
        <v>1</v>
      </c>
      <c r="W117" s="654">
        <v>0</v>
      </c>
      <c r="X117" s="654">
        <v>0</v>
      </c>
      <c r="Y117" s="654">
        <v>0</v>
      </c>
      <c r="Z117" s="654">
        <v>0</v>
      </c>
      <c r="AA117" s="654">
        <v>0</v>
      </c>
      <c r="AB117" s="654">
        <v>0</v>
      </c>
      <c r="AC117" s="654">
        <v>0</v>
      </c>
      <c r="AD117" s="654">
        <v>0</v>
      </c>
      <c r="AE117" s="654">
        <v>0</v>
      </c>
      <c r="AF117" s="654">
        <v>0.05</v>
      </c>
      <c r="AG117" s="654">
        <v>0</v>
      </c>
      <c r="AH117" s="654">
        <v>0</v>
      </c>
      <c r="AI117" s="654">
        <v>0</v>
      </c>
      <c r="AJ117" s="654">
        <v>0</v>
      </c>
      <c r="AK117" s="654">
        <v>0</v>
      </c>
      <c r="AL117" s="654">
        <v>0</v>
      </c>
      <c r="AM117" s="654">
        <v>0</v>
      </c>
      <c r="AN117" s="654">
        <v>0</v>
      </c>
      <c r="AO117" s="654">
        <v>0</v>
      </c>
      <c r="AP117" s="654">
        <v>0</v>
      </c>
      <c r="AQ117" s="654">
        <v>0</v>
      </c>
      <c r="AR117" s="654">
        <v>0</v>
      </c>
      <c r="AS117" s="654">
        <v>0</v>
      </c>
      <c r="AT117" s="654">
        <v>0</v>
      </c>
      <c r="AU117" s="654">
        <v>0</v>
      </c>
      <c r="AV117" s="654">
        <v>0</v>
      </c>
      <c r="AW117" s="613">
        <f t="shared" si="363"/>
        <v>1.2</v>
      </c>
      <c r="AX117" s="645">
        <f t="shared" si="328"/>
        <v>1.2</v>
      </c>
      <c r="AY117" s="642"/>
      <c r="AZ117" s="642"/>
    </row>
    <row r="118" spans="1:52" s="264" customFormat="1">
      <c r="A118" s="590"/>
      <c r="B118" s="646" t="s">
        <v>305</v>
      </c>
      <c r="C118" s="646" t="s">
        <v>352</v>
      </c>
      <c r="D118" s="647" t="s">
        <v>353</v>
      </c>
      <c r="E118" s="648"/>
      <c r="F118" s="648"/>
      <c r="G118" s="649"/>
      <c r="H118" s="650">
        <v>1833077.6754963405</v>
      </c>
      <c r="I118" s="650">
        <f t="shared" si="153"/>
        <v>1833077.6754963407</v>
      </c>
      <c r="J118" s="649">
        <f>+J119*H118</f>
        <v>0</v>
      </c>
      <c r="K118" s="649">
        <f>+K119*H118</f>
        <v>274961.65132445109</v>
      </c>
      <c r="L118" s="649">
        <f t="shared" ref="L118" si="1020">((L119*$H118)-((L119*$H118*$E119)+(L119*$H118*$F119)))</f>
        <v>0</v>
      </c>
      <c r="M118" s="649">
        <f t="shared" ref="M118" si="1021">((M119*$H118)-((M119*$H118*$E119)+(M119*$H118*$F119)))</f>
        <v>0</v>
      </c>
      <c r="N118" s="649">
        <f t="shared" ref="N118" si="1022">((N119*$H118)-((N119*$H118*$E119)+(N119*$H118*$F119)))</f>
        <v>0</v>
      </c>
      <c r="O118" s="649">
        <f t="shared" ref="O118" si="1023">((O119*$H118)-((O119*$H118*$E119)+(O119*$H118*$F119)))</f>
        <v>0</v>
      </c>
      <c r="P118" s="649">
        <f t="shared" ref="P118" si="1024">((P119*$H118)-((P119*$H118*$E119)+(P119*$H118*$F119)))</f>
        <v>0</v>
      </c>
      <c r="Q118" s="649">
        <f t="shared" ref="Q118" si="1025">((Q119*$H118)-((Q119*$H118*$E119)+(Q119*$H118*$F119)))</f>
        <v>0</v>
      </c>
      <c r="R118" s="649">
        <f t="shared" ref="R118" si="1026">((R119*$H118)-((R119*$H118*$E119)+(R119*$H118*$F119)))</f>
        <v>0</v>
      </c>
      <c r="S118" s="649">
        <f t="shared" ref="S118" si="1027">((S119*$H118)-((S119*$H118*$E119)+(S119*$H118*$F119)))</f>
        <v>0</v>
      </c>
      <c r="T118" s="649">
        <f t="shared" ref="T118" si="1028">((T119*$H118)-((T119*$H118*$E119)+(T119*$H118*$F119)))</f>
        <v>0</v>
      </c>
      <c r="U118" s="649">
        <f t="shared" ref="U118" si="1029">((U119*$H118)-((U119*$H118*$E119)+(U119*$H118*$F119)))</f>
        <v>0</v>
      </c>
      <c r="V118" s="649">
        <f t="shared" ref="V118" si="1030">((V119*$H118)-((V119*$H118*$E119)+(V119*$H118*$F119)))</f>
        <v>791889.55581441917</v>
      </c>
      <c r="W118" s="649">
        <f t="shared" ref="W118" si="1031">((W119*$H118)-((W119*$H118*$E119)+(W119*$H118*$F119)))</f>
        <v>674572.58458265325</v>
      </c>
      <c r="X118" s="649">
        <f t="shared" ref="X118" si="1032">((X119*$H118)-((X119*$H118*$E119)+(X119*$H118*$F119)))</f>
        <v>0</v>
      </c>
      <c r="Y118" s="649">
        <f t="shared" ref="Y118" si="1033">((Y119*$H118)-((Y119*$H118*$E119)+(Y119*$H118*$F119)))</f>
        <v>0</v>
      </c>
      <c r="Z118" s="649">
        <f t="shared" ref="Z118" si="1034">((Z119*$H118)-((Z119*$H118*$E119)+(Z119*$H118*$F119)))</f>
        <v>0</v>
      </c>
      <c r="AA118" s="649">
        <f t="shared" ref="AA118" si="1035">((AA119*$H118)-((AA119*$H118*$E119)+(AA119*$H118*$F119)))</f>
        <v>0</v>
      </c>
      <c r="AB118" s="649">
        <f t="shared" ref="AB118" si="1036">((AB119*$H118)-((AB119*$H118*$E119)+(AB119*$H118*$F119)))</f>
        <v>0</v>
      </c>
      <c r="AC118" s="649">
        <f t="shared" ref="AC118" si="1037">((AC119*$H118)-((AC119*$H118*$E119)+(AC119*$H118*$F119)))</f>
        <v>0</v>
      </c>
      <c r="AD118" s="649">
        <f t="shared" ref="AD118" si="1038">((AD119*$H118)-((AD119*$H118*$E119)+(AD119*$H118*$F119)))</f>
        <v>0</v>
      </c>
      <c r="AE118" s="649">
        <f t="shared" ref="AE118" si="1039">((AE119*$H118)-((AE119*$H118*$E119)+(AE119*$H118*$F119)))</f>
        <v>0</v>
      </c>
      <c r="AF118" s="649">
        <f>+AF119*H118</f>
        <v>91653.883774817034</v>
      </c>
      <c r="AG118" s="649">
        <f t="shared" ref="AG118" si="1040">((AG119*$H118)-((AG119*$H118*$E119)+(AG119*$H118*$F119)))</f>
        <v>0</v>
      </c>
      <c r="AH118" s="649">
        <f t="shared" ref="AH118" si="1041">((AH119*$H118)-((AH119*$H118*$E119)+(AH119*$H118*$F119)))</f>
        <v>0</v>
      </c>
      <c r="AI118" s="649">
        <f t="shared" ref="AI118" si="1042">((AI119*$H118)-((AI119*$H118*$E119)+(AI119*$H118*$F119)))</f>
        <v>0</v>
      </c>
      <c r="AJ118" s="649">
        <f t="shared" ref="AJ118" si="1043">((AJ119*$H118)-((AJ119*$H118*$E119)+(AJ119*$H118*$F119)))</f>
        <v>0</v>
      </c>
      <c r="AK118" s="649">
        <f t="shared" ref="AK118" si="1044">((AK119*$H118)-((AK119*$H118*$E119)+(AK119*$H118*$F119)))</f>
        <v>0</v>
      </c>
      <c r="AL118" s="649">
        <f t="shared" ref="AL118" si="1045">((AL119*$H118)-((AL119*$H118*$E119)+(AL119*$H118*$F119)))</f>
        <v>0</v>
      </c>
      <c r="AM118" s="649">
        <f t="shared" ref="AM118" si="1046">((AM119*$H118)-((AM119*$H118*$E119)+(AM119*$H118*$F119)))</f>
        <v>0</v>
      </c>
      <c r="AN118" s="649">
        <f t="shared" ref="AN118" si="1047">((AN119*$H118)-((AN119*$H118*$E119)+(AN119*$H118*$F119)))</f>
        <v>0</v>
      </c>
      <c r="AO118" s="649">
        <f t="shared" ref="AO118" si="1048">((AO119*$H118)-((AO119*$H118*$E119)+(AO119*$H118*$F119)))</f>
        <v>0</v>
      </c>
      <c r="AP118" s="649">
        <f t="shared" ref="AP118" si="1049">((AP119*$H118)-((AP119*$H118*$E119)+(AP119*$H118*$F119)))</f>
        <v>0</v>
      </c>
      <c r="AQ118" s="649">
        <f t="shared" ref="AQ118" si="1050">((AQ119*$H118)-((AQ119*$H118*$E119)+(AQ119*$H118*$F119)))</f>
        <v>0</v>
      </c>
      <c r="AR118" s="649">
        <f t="shared" ref="AR118" si="1051">((AR119*$H118)-((AR119*$H118*$E119)+(AR119*$H118*$F119)))</f>
        <v>0</v>
      </c>
      <c r="AS118" s="649">
        <f t="shared" ref="AS118" si="1052">((AS119*$H118)-((AS119*$H118*$E119)+(AS119*$H118*$F119)))</f>
        <v>0</v>
      </c>
      <c r="AT118" s="649">
        <f t="shared" ref="AT118" si="1053">((AT119*$H118)-((AT119*$H118*$E119)+(AT119*$H118*$F119)))</f>
        <v>0</v>
      </c>
      <c r="AU118" s="649">
        <f t="shared" ref="AU118" si="1054">((AU119*$H118)-((AU119*$H118*$E119)+(AU119*$H118*$F119)))</f>
        <v>0</v>
      </c>
      <c r="AV118" s="649">
        <f>((AV119*$H118)-((AV119*$H118*$E119)+(AV119*$H118*$F119)))</f>
        <v>0</v>
      </c>
      <c r="AW118" s="613">
        <f t="shared" si="363"/>
        <v>1833077.6754963407</v>
      </c>
      <c r="AX118" s="645">
        <f t="shared" si="328"/>
        <v>0</v>
      </c>
      <c r="AY118" s="590"/>
      <c r="AZ118" s="590"/>
    </row>
    <row r="119" spans="1:52" s="308" customFormat="1">
      <c r="A119" s="642"/>
      <c r="B119" s="636"/>
      <c r="C119" s="636"/>
      <c r="D119" s="651"/>
      <c r="E119" s="652">
        <v>0.15</v>
      </c>
      <c r="F119" s="652">
        <v>0.05</v>
      </c>
      <c r="G119" s="653"/>
      <c r="H119" s="640"/>
      <c r="I119" s="640">
        <f t="shared" si="153"/>
        <v>1.2</v>
      </c>
      <c r="J119" s="654">
        <v>0</v>
      </c>
      <c r="K119" s="654">
        <v>0.15</v>
      </c>
      <c r="L119" s="654">
        <v>0</v>
      </c>
      <c r="M119" s="654">
        <v>0</v>
      </c>
      <c r="N119" s="654">
        <v>0</v>
      </c>
      <c r="O119" s="654">
        <v>0</v>
      </c>
      <c r="P119" s="654">
        <v>0</v>
      </c>
      <c r="Q119" s="654">
        <v>0</v>
      </c>
      <c r="R119" s="654">
        <v>0</v>
      </c>
      <c r="S119" s="654">
        <v>0</v>
      </c>
      <c r="T119" s="654">
        <v>0</v>
      </c>
      <c r="U119" s="654">
        <v>0</v>
      </c>
      <c r="V119" s="654">
        <v>0.54</v>
      </c>
      <c r="W119" s="654">
        <v>0.45999999999999996</v>
      </c>
      <c r="X119" s="654">
        <v>0</v>
      </c>
      <c r="Y119" s="654">
        <v>0</v>
      </c>
      <c r="Z119" s="654">
        <v>0</v>
      </c>
      <c r="AA119" s="654">
        <v>0</v>
      </c>
      <c r="AB119" s="654">
        <v>0</v>
      </c>
      <c r="AC119" s="654">
        <v>0</v>
      </c>
      <c r="AD119" s="654">
        <v>0</v>
      </c>
      <c r="AE119" s="654">
        <v>0</v>
      </c>
      <c r="AF119" s="654">
        <v>0.05</v>
      </c>
      <c r="AG119" s="654">
        <v>0</v>
      </c>
      <c r="AH119" s="654">
        <v>0</v>
      </c>
      <c r="AI119" s="654">
        <v>0</v>
      </c>
      <c r="AJ119" s="654">
        <v>0</v>
      </c>
      <c r="AK119" s="654">
        <v>0</v>
      </c>
      <c r="AL119" s="654">
        <v>0</v>
      </c>
      <c r="AM119" s="654">
        <v>0</v>
      </c>
      <c r="AN119" s="654">
        <v>0</v>
      </c>
      <c r="AO119" s="654">
        <v>0</v>
      </c>
      <c r="AP119" s="654">
        <v>0</v>
      </c>
      <c r="AQ119" s="654">
        <v>0</v>
      </c>
      <c r="AR119" s="654">
        <v>0</v>
      </c>
      <c r="AS119" s="654">
        <v>0</v>
      </c>
      <c r="AT119" s="654">
        <v>0</v>
      </c>
      <c r="AU119" s="654">
        <v>0</v>
      </c>
      <c r="AV119" s="654">
        <v>0</v>
      </c>
      <c r="AW119" s="613">
        <f t="shared" si="363"/>
        <v>1.2</v>
      </c>
      <c r="AX119" s="645">
        <f t="shared" si="328"/>
        <v>1.2</v>
      </c>
      <c r="AY119" s="642"/>
      <c r="AZ119" s="642"/>
    </row>
    <row r="120" spans="1:52" s="264" customFormat="1">
      <c r="A120" s="590"/>
      <c r="B120" s="646" t="s">
        <v>305</v>
      </c>
      <c r="C120" s="646" t="s">
        <v>354</v>
      </c>
      <c r="D120" s="647" t="s">
        <v>355</v>
      </c>
      <c r="E120" s="648"/>
      <c r="F120" s="648"/>
      <c r="G120" s="649"/>
      <c r="H120" s="650">
        <v>1833077.6754963405</v>
      </c>
      <c r="I120" s="650">
        <f t="shared" si="153"/>
        <v>1833077.6754963403</v>
      </c>
      <c r="J120" s="649">
        <f>+J121*H120</f>
        <v>0</v>
      </c>
      <c r="K120" s="649">
        <f>+K121*H120</f>
        <v>274961.65132445109</v>
      </c>
      <c r="L120" s="649">
        <f t="shared" ref="L120" si="1055">((L121*$H120)-((L121*$H120*$E121)+(L121*$H120*$F121)))</f>
        <v>0</v>
      </c>
      <c r="M120" s="649">
        <f t="shared" ref="M120" si="1056">((M121*$H120)-((M121*$H120*$E121)+(M121*$H120*$F121)))</f>
        <v>0</v>
      </c>
      <c r="N120" s="649">
        <f t="shared" ref="N120" si="1057">((N121*$H120)-((N121*$H120*$E121)+(N121*$H120*$F121)))</f>
        <v>0</v>
      </c>
      <c r="O120" s="649">
        <f t="shared" ref="O120" si="1058">((O121*$H120)-((O121*$H120*$E121)+(O121*$H120*$F121)))</f>
        <v>0</v>
      </c>
      <c r="P120" s="649">
        <f t="shared" ref="P120" si="1059">((P121*$H120)-((P121*$H120*$E121)+(P121*$H120*$F121)))</f>
        <v>0</v>
      </c>
      <c r="Q120" s="649">
        <f t="shared" ref="Q120" si="1060">((Q121*$H120)-((Q121*$H120*$E121)+(Q121*$H120*$F121)))</f>
        <v>0</v>
      </c>
      <c r="R120" s="649">
        <f t="shared" ref="R120" si="1061">((R121*$H120)-((R121*$H120*$E121)+(R121*$H120*$F121)))</f>
        <v>0</v>
      </c>
      <c r="S120" s="649">
        <f t="shared" ref="S120" si="1062">((S121*$H120)-((S121*$H120*$E121)+(S121*$H120*$F121)))</f>
        <v>0</v>
      </c>
      <c r="T120" s="649">
        <f t="shared" ref="T120" si="1063">((T121*$H120)-((T121*$H120*$E121)+(T121*$H120*$F121)))</f>
        <v>0</v>
      </c>
      <c r="U120" s="649">
        <f t="shared" ref="U120" si="1064">((U121*$H120)-((U121*$H120*$E121)+(U121*$H120*$F121)))</f>
        <v>0</v>
      </c>
      <c r="V120" s="649">
        <f t="shared" ref="V120" si="1065">((V121*$H120)-((V121*$H120*$E121)+(V121*$H120*$F121)))</f>
        <v>0</v>
      </c>
      <c r="W120" s="649">
        <f t="shared" ref="W120" si="1066">((W121*$H120)-((W121*$H120*$E121)+(W121*$H120*$F121)))</f>
        <v>1466462.1403970723</v>
      </c>
      <c r="X120" s="649">
        <f t="shared" ref="X120" si="1067">((X121*$H120)-((X121*$H120*$E121)+(X121*$H120*$F121)))</f>
        <v>0</v>
      </c>
      <c r="Y120" s="649">
        <f t="shared" ref="Y120" si="1068">((Y121*$H120)-((Y121*$H120*$E121)+(Y121*$H120*$F121)))</f>
        <v>0</v>
      </c>
      <c r="Z120" s="649">
        <f t="shared" ref="Z120" si="1069">((Z121*$H120)-((Z121*$H120*$E121)+(Z121*$H120*$F121)))</f>
        <v>0</v>
      </c>
      <c r="AA120" s="649">
        <f t="shared" ref="AA120" si="1070">((AA121*$H120)-((AA121*$H120*$E121)+(AA121*$H120*$F121)))</f>
        <v>0</v>
      </c>
      <c r="AB120" s="649">
        <f t="shared" ref="AB120" si="1071">((AB121*$H120)-((AB121*$H120*$E121)+(AB121*$H120*$F121)))</f>
        <v>0</v>
      </c>
      <c r="AC120" s="649">
        <f t="shared" ref="AC120" si="1072">((AC121*$H120)-((AC121*$H120*$E121)+(AC121*$H120*$F121)))</f>
        <v>0</v>
      </c>
      <c r="AD120" s="649">
        <f t="shared" ref="AD120" si="1073">((AD121*$H120)-((AD121*$H120*$E121)+(AD121*$H120*$F121)))</f>
        <v>0</v>
      </c>
      <c r="AE120" s="649">
        <f t="shared" ref="AE120" si="1074">((AE121*$H120)-((AE121*$H120*$E121)+(AE121*$H120*$F121)))</f>
        <v>0</v>
      </c>
      <c r="AF120" s="649">
        <f>+AF121*H120</f>
        <v>91653.883774817034</v>
      </c>
      <c r="AG120" s="649">
        <f t="shared" ref="AG120" si="1075">((AG121*$H120)-((AG121*$H120*$E121)+(AG121*$H120*$F121)))</f>
        <v>0</v>
      </c>
      <c r="AH120" s="649">
        <f t="shared" ref="AH120" si="1076">((AH121*$H120)-((AH121*$H120*$E121)+(AH121*$H120*$F121)))</f>
        <v>0</v>
      </c>
      <c r="AI120" s="649">
        <f t="shared" ref="AI120" si="1077">((AI121*$H120)-((AI121*$H120*$E121)+(AI121*$H120*$F121)))</f>
        <v>0</v>
      </c>
      <c r="AJ120" s="649">
        <f t="shared" ref="AJ120" si="1078">((AJ121*$H120)-((AJ121*$H120*$E121)+(AJ121*$H120*$F121)))</f>
        <v>0</v>
      </c>
      <c r="AK120" s="649">
        <f t="shared" ref="AK120" si="1079">((AK121*$H120)-((AK121*$H120*$E121)+(AK121*$H120*$F121)))</f>
        <v>0</v>
      </c>
      <c r="AL120" s="649">
        <f t="shared" ref="AL120" si="1080">((AL121*$H120)-((AL121*$H120*$E121)+(AL121*$H120*$F121)))</f>
        <v>0</v>
      </c>
      <c r="AM120" s="649">
        <f t="shared" ref="AM120" si="1081">((AM121*$H120)-((AM121*$H120*$E121)+(AM121*$H120*$F121)))</f>
        <v>0</v>
      </c>
      <c r="AN120" s="649">
        <f t="shared" ref="AN120" si="1082">((AN121*$H120)-((AN121*$H120*$E121)+(AN121*$H120*$F121)))</f>
        <v>0</v>
      </c>
      <c r="AO120" s="649">
        <f t="shared" ref="AO120" si="1083">((AO121*$H120)-((AO121*$H120*$E121)+(AO121*$H120*$F121)))</f>
        <v>0</v>
      </c>
      <c r="AP120" s="649">
        <f t="shared" ref="AP120" si="1084">((AP121*$H120)-((AP121*$H120*$E121)+(AP121*$H120*$F121)))</f>
        <v>0</v>
      </c>
      <c r="AQ120" s="649">
        <f t="shared" ref="AQ120" si="1085">((AQ121*$H120)-((AQ121*$H120*$E121)+(AQ121*$H120*$F121)))</f>
        <v>0</v>
      </c>
      <c r="AR120" s="649">
        <f t="shared" ref="AR120" si="1086">((AR121*$H120)-((AR121*$H120*$E121)+(AR121*$H120*$F121)))</f>
        <v>0</v>
      </c>
      <c r="AS120" s="649">
        <f t="shared" ref="AS120" si="1087">((AS121*$H120)-((AS121*$H120*$E121)+(AS121*$H120*$F121)))</f>
        <v>0</v>
      </c>
      <c r="AT120" s="649">
        <f t="shared" ref="AT120" si="1088">((AT121*$H120)-((AT121*$H120*$E121)+(AT121*$H120*$F121)))</f>
        <v>0</v>
      </c>
      <c r="AU120" s="649">
        <f t="shared" ref="AU120" si="1089">((AU121*$H120)-((AU121*$H120*$E121)+(AU121*$H120*$F121)))</f>
        <v>0</v>
      </c>
      <c r="AV120" s="649">
        <f>((AV121*$H120)-((AV121*$H120*$E121)+(AV121*$H120*$F121)))</f>
        <v>0</v>
      </c>
      <c r="AW120" s="613">
        <f t="shared" si="363"/>
        <v>1833077.6754963403</v>
      </c>
      <c r="AX120" s="645">
        <f t="shared" si="328"/>
        <v>0</v>
      </c>
      <c r="AY120" s="590"/>
      <c r="AZ120" s="590"/>
    </row>
    <row r="121" spans="1:52" s="308" customFormat="1">
      <c r="A121" s="642"/>
      <c r="B121" s="636"/>
      <c r="C121" s="636"/>
      <c r="D121" s="651"/>
      <c r="E121" s="652">
        <v>0.15</v>
      </c>
      <c r="F121" s="652">
        <v>0.05</v>
      </c>
      <c r="G121" s="653"/>
      <c r="H121" s="640"/>
      <c r="I121" s="640">
        <f t="shared" si="153"/>
        <v>1.2</v>
      </c>
      <c r="J121" s="654">
        <v>0</v>
      </c>
      <c r="K121" s="654">
        <v>0.15</v>
      </c>
      <c r="L121" s="654">
        <v>0</v>
      </c>
      <c r="M121" s="654">
        <v>0</v>
      </c>
      <c r="N121" s="654">
        <v>0</v>
      </c>
      <c r="O121" s="654">
        <v>0</v>
      </c>
      <c r="P121" s="654">
        <v>0</v>
      </c>
      <c r="Q121" s="654">
        <v>0</v>
      </c>
      <c r="R121" s="654">
        <v>0</v>
      </c>
      <c r="S121" s="654">
        <v>0</v>
      </c>
      <c r="T121" s="654">
        <v>0</v>
      </c>
      <c r="U121" s="654">
        <v>0</v>
      </c>
      <c r="V121" s="654">
        <v>0</v>
      </c>
      <c r="W121" s="654">
        <v>1</v>
      </c>
      <c r="X121" s="654">
        <v>0</v>
      </c>
      <c r="Y121" s="654">
        <v>0</v>
      </c>
      <c r="Z121" s="654">
        <v>0</v>
      </c>
      <c r="AA121" s="654">
        <v>0</v>
      </c>
      <c r="AB121" s="654">
        <v>0</v>
      </c>
      <c r="AC121" s="654">
        <v>0</v>
      </c>
      <c r="AD121" s="654">
        <v>0</v>
      </c>
      <c r="AE121" s="654">
        <v>0</v>
      </c>
      <c r="AF121" s="654">
        <v>0.05</v>
      </c>
      <c r="AG121" s="654">
        <v>0</v>
      </c>
      <c r="AH121" s="654">
        <v>0</v>
      </c>
      <c r="AI121" s="654">
        <v>0</v>
      </c>
      <c r="AJ121" s="654">
        <v>0</v>
      </c>
      <c r="AK121" s="654">
        <v>0</v>
      </c>
      <c r="AL121" s="654">
        <v>0</v>
      </c>
      <c r="AM121" s="654">
        <v>0</v>
      </c>
      <c r="AN121" s="654">
        <v>0</v>
      </c>
      <c r="AO121" s="654">
        <v>0</v>
      </c>
      <c r="AP121" s="654">
        <v>0</v>
      </c>
      <c r="AQ121" s="654">
        <v>0</v>
      </c>
      <c r="AR121" s="654">
        <v>0</v>
      </c>
      <c r="AS121" s="654">
        <v>0</v>
      </c>
      <c r="AT121" s="654">
        <v>0</v>
      </c>
      <c r="AU121" s="654">
        <v>0</v>
      </c>
      <c r="AV121" s="654">
        <v>0</v>
      </c>
      <c r="AW121" s="613">
        <f t="shared" si="363"/>
        <v>1.2</v>
      </c>
      <c r="AX121" s="645">
        <f t="shared" si="328"/>
        <v>1.2</v>
      </c>
      <c r="AY121" s="642"/>
      <c r="AZ121" s="642"/>
    </row>
    <row r="122" spans="1:52" s="264" customFormat="1">
      <c r="A122" s="590"/>
      <c r="B122" s="646" t="s">
        <v>305</v>
      </c>
      <c r="C122" s="646" t="s">
        <v>356</v>
      </c>
      <c r="D122" s="647" t="s">
        <v>357</v>
      </c>
      <c r="E122" s="648"/>
      <c r="F122" s="648"/>
      <c r="G122" s="649"/>
      <c r="H122" s="650">
        <v>1833077.6754963405</v>
      </c>
      <c r="I122" s="650">
        <f t="shared" si="153"/>
        <v>1833077.6754963405</v>
      </c>
      <c r="J122" s="649">
        <f>+J123*H122</f>
        <v>0</v>
      </c>
      <c r="K122" s="649">
        <f>+K123*H122</f>
        <v>274961.65132445109</v>
      </c>
      <c r="L122" s="649">
        <f t="shared" ref="L122" si="1090">((L123*$H122)-((L123*$H122*$E123)+(L123*$H122*$F123)))</f>
        <v>0</v>
      </c>
      <c r="M122" s="649">
        <f t="shared" ref="M122" si="1091">((M123*$H122)-((M123*$H122*$E123)+(M123*$H122*$F123)))</f>
        <v>0</v>
      </c>
      <c r="N122" s="649">
        <f t="shared" ref="N122" si="1092">((N123*$H122)-((N123*$H122*$E123)+(N123*$H122*$F123)))</f>
        <v>0</v>
      </c>
      <c r="O122" s="649">
        <f t="shared" ref="O122" si="1093">((O123*$H122)-((O123*$H122*$E123)+(O123*$H122*$F123)))</f>
        <v>0</v>
      </c>
      <c r="P122" s="649">
        <f t="shared" ref="P122" si="1094">((P123*$H122)-((P123*$H122*$E123)+(P123*$H122*$F123)))</f>
        <v>0</v>
      </c>
      <c r="Q122" s="649">
        <f t="shared" ref="Q122" si="1095">((Q123*$H122)-((Q123*$H122*$E123)+(Q123*$H122*$F123)))</f>
        <v>0</v>
      </c>
      <c r="R122" s="649">
        <f t="shared" ref="R122" si="1096">((R123*$H122)-((R123*$H122*$E123)+(R123*$H122*$F123)))</f>
        <v>0</v>
      </c>
      <c r="S122" s="649">
        <f t="shared" ref="S122" si="1097">((S123*$H122)-((S123*$H122*$E123)+(S123*$H122*$F123)))</f>
        <v>0</v>
      </c>
      <c r="T122" s="649">
        <f t="shared" ref="T122" si="1098">((T123*$H122)-((T123*$H122*$E123)+(T123*$H122*$F123)))</f>
        <v>0</v>
      </c>
      <c r="U122" s="649">
        <f t="shared" ref="U122" si="1099">((U123*$H122)-((U123*$H122*$E123)+(U123*$H122*$F123)))</f>
        <v>0</v>
      </c>
      <c r="V122" s="649">
        <f t="shared" ref="V122" si="1100">((V123*$H122)-((V123*$H122*$E123)+(V123*$H122*$F123)))</f>
        <v>0</v>
      </c>
      <c r="W122" s="649">
        <f t="shared" ref="W122" si="1101">((W123*$H122)-((W123*$H122*$E123)+(W123*$H122*$F123)))</f>
        <v>982529.63406603853</v>
      </c>
      <c r="X122" s="649">
        <f t="shared" ref="X122" si="1102">((X123*$H122)-((X123*$H122*$E123)+(X123*$H122*$F123)))</f>
        <v>483932.50633103383</v>
      </c>
      <c r="Y122" s="649">
        <f t="shared" ref="Y122" si="1103">((Y123*$H122)-((Y123*$H122*$E123)+(Y123*$H122*$F123)))</f>
        <v>0</v>
      </c>
      <c r="Z122" s="649">
        <f t="shared" ref="Z122" si="1104">((Z123*$H122)-((Z123*$H122*$E123)+(Z123*$H122*$F123)))</f>
        <v>0</v>
      </c>
      <c r="AA122" s="649">
        <f t="shared" ref="AA122" si="1105">((AA123*$H122)-((AA123*$H122*$E123)+(AA123*$H122*$F123)))</f>
        <v>0</v>
      </c>
      <c r="AB122" s="649">
        <f t="shared" ref="AB122" si="1106">((AB123*$H122)-((AB123*$H122*$E123)+(AB123*$H122*$F123)))</f>
        <v>0</v>
      </c>
      <c r="AC122" s="649">
        <f t="shared" ref="AC122" si="1107">((AC123*$H122)-((AC123*$H122*$E123)+(AC123*$H122*$F123)))</f>
        <v>0</v>
      </c>
      <c r="AD122" s="649">
        <f t="shared" ref="AD122" si="1108">((AD123*$H122)-((AD123*$H122*$E123)+(AD123*$H122*$F123)))</f>
        <v>0</v>
      </c>
      <c r="AE122" s="649">
        <f t="shared" ref="AE122" si="1109">((AE123*$H122)-((AE123*$H122*$E123)+(AE123*$H122*$F123)))</f>
        <v>0</v>
      </c>
      <c r="AF122" s="649">
        <f>+AF123*H122</f>
        <v>91653.883774817034</v>
      </c>
      <c r="AG122" s="649">
        <f t="shared" ref="AG122" si="1110">((AG123*$H122)-((AG123*$H122*$E123)+(AG123*$H122*$F123)))</f>
        <v>0</v>
      </c>
      <c r="AH122" s="649">
        <f t="shared" ref="AH122" si="1111">((AH123*$H122)-((AH123*$H122*$E123)+(AH123*$H122*$F123)))</f>
        <v>0</v>
      </c>
      <c r="AI122" s="649">
        <f t="shared" ref="AI122" si="1112">((AI123*$H122)-((AI123*$H122*$E123)+(AI123*$H122*$F123)))</f>
        <v>0</v>
      </c>
      <c r="AJ122" s="649">
        <f t="shared" ref="AJ122" si="1113">((AJ123*$H122)-((AJ123*$H122*$E123)+(AJ123*$H122*$F123)))</f>
        <v>0</v>
      </c>
      <c r="AK122" s="649">
        <f t="shared" ref="AK122" si="1114">((AK123*$H122)-((AK123*$H122*$E123)+(AK123*$H122*$F123)))</f>
        <v>0</v>
      </c>
      <c r="AL122" s="649">
        <f t="shared" ref="AL122" si="1115">((AL123*$H122)-((AL123*$H122*$E123)+(AL123*$H122*$F123)))</f>
        <v>0</v>
      </c>
      <c r="AM122" s="649">
        <f t="shared" ref="AM122" si="1116">((AM123*$H122)-((AM123*$H122*$E123)+(AM123*$H122*$F123)))</f>
        <v>0</v>
      </c>
      <c r="AN122" s="649">
        <f t="shared" ref="AN122" si="1117">((AN123*$H122)-((AN123*$H122*$E123)+(AN123*$H122*$F123)))</f>
        <v>0</v>
      </c>
      <c r="AO122" s="649">
        <f t="shared" ref="AO122" si="1118">((AO123*$H122)-((AO123*$H122*$E123)+(AO123*$H122*$F123)))</f>
        <v>0</v>
      </c>
      <c r="AP122" s="649">
        <f t="shared" ref="AP122" si="1119">((AP123*$H122)-((AP123*$H122*$E123)+(AP123*$H122*$F123)))</f>
        <v>0</v>
      </c>
      <c r="AQ122" s="649">
        <f t="shared" ref="AQ122" si="1120">((AQ123*$H122)-((AQ123*$H122*$E123)+(AQ123*$H122*$F123)))</f>
        <v>0</v>
      </c>
      <c r="AR122" s="649">
        <f t="shared" ref="AR122" si="1121">((AR123*$H122)-((AR123*$H122*$E123)+(AR123*$H122*$F123)))</f>
        <v>0</v>
      </c>
      <c r="AS122" s="649">
        <f t="shared" ref="AS122" si="1122">((AS123*$H122)-((AS123*$H122*$E123)+(AS123*$H122*$F123)))</f>
        <v>0</v>
      </c>
      <c r="AT122" s="649">
        <f t="shared" ref="AT122" si="1123">((AT123*$H122)-((AT123*$H122*$E123)+(AT123*$H122*$F123)))</f>
        <v>0</v>
      </c>
      <c r="AU122" s="649">
        <f t="shared" ref="AU122" si="1124">((AU123*$H122)-((AU123*$H122*$E123)+(AU123*$H122*$F123)))</f>
        <v>0</v>
      </c>
      <c r="AV122" s="649">
        <f>((AV123*$H122)-((AV123*$H122*$E123)+(AV123*$H122*$F123)))</f>
        <v>0</v>
      </c>
      <c r="AW122" s="613">
        <f t="shared" si="363"/>
        <v>1833077.6754963405</v>
      </c>
      <c r="AX122" s="645">
        <f t="shared" si="328"/>
        <v>0</v>
      </c>
      <c r="AY122" s="590"/>
      <c r="AZ122" s="590"/>
    </row>
    <row r="123" spans="1:52" s="308" customFormat="1">
      <c r="A123" s="642"/>
      <c r="B123" s="636"/>
      <c r="C123" s="636"/>
      <c r="D123" s="651"/>
      <c r="E123" s="652">
        <v>0.15</v>
      </c>
      <c r="F123" s="652">
        <v>0.05</v>
      </c>
      <c r="G123" s="653"/>
      <c r="H123" s="640"/>
      <c r="I123" s="640">
        <f t="shared" si="153"/>
        <v>1.2</v>
      </c>
      <c r="J123" s="654">
        <v>0</v>
      </c>
      <c r="K123" s="654">
        <v>0.15</v>
      </c>
      <c r="L123" s="654">
        <v>0</v>
      </c>
      <c r="M123" s="654">
        <v>0</v>
      </c>
      <c r="N123" s="654">
        <v>0</v>
      </c>
      <c r="O123" s="654">
        <v>0</v>
      </c>
      <c r="P123" s="654">
        <v>0</v>
      </c>
      <c r="Q123" s="654">
        <v>0</v>
      </c>
      <c r="R123" s="654">
        <v>0</v>
      </c>
      <c r="S123" s="654">
        <v>0</v>
      </c>
      <c r="T123" s="654">
        <v>0</v>
      </c>
      <c r="U123" s="654">
        <v>0</v>
      </c>
      <c r="V123" s="654">
        <v>0</v>
      </c>
      <c r="W123" s="654">
        <v>0.67</v>
      </c>
      <c r="X123" s="654">
        <v>0.32999999999999996</v>
      </c>
      <c r="Y123" s="654">
        <v>0</v>
      </c>
      <c r="Z123" s="654">
        <v>0</v>
      </c>
      <c r="AA123" s="654">
        <v>0</v>
      </c>
      <c r="AB123" s="654">
        <v>0</v>
      </c>
      <c r="AC123" s="654">
        <v>0</v>
      </c>
      <c r="AD123" s="654">
        <v>0</v>
      </c>
      <c r="AE123" s="654">
        <v>0</v>
      </c>
      <c r="AF123" s="654">
        <v>0.05</v>
      </c>
      <c r="AG123" s="654">
        <v>0</v>
      </c>
      <c r="AH123" s="654">
        <v>0</v>
      </c>
      <c r="AI123" s="654">
        <v>0</v>
      </c>
      <c r="AJ123" s="654">
        <v>0</v>
      </c>
      <c r="AK123" s="654">
        <v>0</v>
      </c>
      <c r="AL123" s="654">
        <v>0</v>
      </c>
      <c r="AM123" s="654">
        <v>0</v>
      </c>
      <c r="AN123" s="654">
        <v>0</v>
      </c>
      <c r="AO123" s="654">
        <v>0</v>
      </c>
      <c r="AP123" s="654">
        <v>0</v>
      </c>
      <c r="AQ123" s="654">
        <v>0</v>
      </c>
      <c r="AR123" s="654">
        <v>0</v>
      </c>
      <c r="AS123" s="654">
        <v>0</v>
      </c>
      <c r="AT123" s="654">
        <v>0</v>
      </c>
      <c r="AU123" s="654">
        <v>0</v>
      </c>
      <c r="AV123" s="654">
        <v>0</v>
      </c>
      <c r="AW123" s="613">
        <f t="shared" si="363"/>
        <v>1.2</v>
      </c>
      <c r="AX123" s="645">
        <f t="shared" si="328"/>
        <v>1.2</v>
      </c>
      <c r="AY123" s="642"/>
      <c r="AZ123" s="642"/>
    </row>
    <row r="124" spans="1:52" s="264" customFormat="1">
      <c r="A124" s="590"/>
      <c r="B124" s="646" t="s">
        <v>305</v>
      </c>
      <c r="C124" s="646" t="s">
        <v>358</v>
      </c>
      <c r="D124" s="647" t="s">
        <v>359</v>
      </c>
      <c r="E124" s="648"/>
      <c r="F124" s="648"/>
      <c r="G124" s="649"/>
      <c r="H124" s="650">
        <v>1833077.6754963405</v>
      </c>
      <c r="I124" s="650">
        <f t="shared" si="153"/>
        <v>1833077.6754963403</v>
      </c>
      <c r="J124" s="649">
        <f>+J125*H124</f>
        <v>0</v>
      </c>
      <c r="K124" s="649">
        <f>+K125*H124</f>
        <v>274961.65132445109</v>
      </c>
      <c r="L124" s="649">
        <f t="shared" ref="L124" si="1125">((L125*$H124)-((L125*$H124*$E125)+(L125*$H124*$F125)))</f>
        <v>0</v>
      </c>
      <c r="M124" s="649">
        <f t="shared" ref="M124" si="1126">((M125*$H124)-((M125*$H124*$E125)+(M125*$H124*$F125)))</f>
        <v>0</v>
      </c>
      <c r="N124" s="649">
        <f t="shared" ref="N124" si="1127">((N125*$H124)-((N125*$H124*$E125)+(N125*$H124*$F125)))</f>
        <v>0</v>
      </c>
      <c r="O124" s="649">
        <f t="shared" ref="O124" si="1128">((O125*$H124)-((O125*$H124*$E125)+(O125*$H124*$F125)))</f>
        <v>0</v>
      </c>
      <c r="P124" s="649">
        <f t="shared" ref="P124" si="1129">((P125*$H124)-((P125*$H124*$E125)+(P125*$H124*$F125)))</f>
        <v>0</v>
      </c>
      <c r="Q124" s="649">
        <f t="shared" ref="Q124" si="1130">((Q125*$H124)-((Q125*$H124*$E125)+(Q125*$H124*$F125)))</f>
        <v>0</v>
      </c>
      <c r="R124" s="649">
        <f t="shared" ref="R124" si="1131">((R125*$H124)-((R125*$H124*$E125)+(R125*$H124*$F125)))</f>
        <v>0</v>
      </c>
      <c r="S124" s="649">
        <f t="shared" ref="S124" si="1132">((S125*$H124)-((S125*$H124*$E125)+(S125*$H124*$F125)))</f>
        <v>0</v>
      </c>
      <c r="T124" s="649">
        <f t="shared" ref="T124" si="1133">((T125*$H124)-((T125*$H124*$E125)+(T125*$H124*$F125)))</f>
        <v>0</v>
      </c>
      <c r="U124" s="649">
        <f t="shared" ref="U124" si="1134">((U125*$H124)-((U125*$H124*$E125)+(U125*$H124*$F125)))</f>
        <v>0</v>
      </c>
      <c r="V124" s="649">
        <f t="shared" ref="V124" si="1135">((V125*$H124)-((V125*$H124*$E125)+(V125*$H124*$F125)))</f>
        <v>0</v>
      </c>
      <c r="W124" s="649">
        <f t="shared" ref="W124" si="1136">((W125*$H124)-((W125*$H124*$E125)+(W125*$H124*$F125)))</f>
        <v>0</v>
      </c>
      <c r="X124" s="649">
        <f t="shared" ref="X124" si="1137">((X125*$H124)-((X125*$H124*$E125)+(X125*$H124*$F125)))</f>
        <v>1466462.1403970723</v>
      </c>
      <c r="Y124" s="649">
        <f t="shared" ref="Y124" si="1138">((Y125*$H124)-((Y125*$H124*$E125)+(Y125*$H124*$F125)))</f>
        <v>0</v>
      </c>
      <c r="Z124" s="649">
        <f t="shared" ref="Z124" si="1139">((Z125*$H124)-((Z125*$H124*$E125)+(Z125*$H124*$F125)))</f>
        <v>0</v>
      </c>
      <c r="AA124" s="649">
        <f t="shared" ref="AA124" si="1140">((AA125*$H124)-((AA125*$H124*$E125)+(AA125*$H124*$F125)))</f>
        <v>0</v>
      </c>
      <c r="AB124" s="649">
        <f t="shared" ref="AB124" si="1141">((AB125*$H124)-((AB125*$H124*$E125)+(AB125*$H124*$F125)))</f>
        <v>0</v>
      </c>
      <c r="AC124" s="649">
        <f t="shared" ref="AC124" si="1142">((AC125*$H124)-((AC125*$H124*$E125)+(AC125*$H124*$F125)))</f>
        <v>0</v>
      </c>
      <c r="AD124" s="649">
        <f t="shared" ref="AD124" si="1143">((AD125*$H124)-((AD125*$H124*$E125)+(AD125*$H124*$F125)))</f>
        <v>0</v>
      </c>
      <c r="AE124" s="649">
        <f t="shared" ref="AE124" si="1144">((AE125*$H124)-((AE125*$H124*$E125)+(AE125*$H124*$F125)))</f>
        <v>0</v>
      </c>
      <c r="AF124" s="649">
        <f>+AF125*H124</f>
        <v>91653.883774817034</v>
      </c>
      <c r="AG124" s="649">
        <f t="shared" ref="AG124" si="1145">((AG125*$H124)-((AG125*$H124*$E125)+(AG125*$H124*$F125)))</f>
        <v>0</v>
      </c>
      <c r="AH124" s="649">
        <f t="shared" ref="AH124" si="1146">((AH125*$H124)-((AH125*$H124*$E125)+(AH125*$H124*$F125)))</f>
        <v>0</v>
      </c>
      <c r="AI124" s="649">
        <f t="shared" ref="AI124" si="1147">((AI125*$H124)-((AI125*$H124*$E125)+(AI125*$H124*$F125)))</f>
        <v>0</v>
      </c>
      <c r="AJ124" s="649">
        <f t="shared" ref="AJ124" si="1148">((AJ125*$H124)-((AJ125*$H124*$E125)+(AJ125*$H124*$F125)))</f>
        <v>0</v>
      </c>
      <c r="AK124" s="649">
        <f t="shared" ref="AK124" si="1149">((AK125*$H124)-((AK125*$H124*$E125)+(AK125*$H124*$F125)))</f>
        <v>0</v>
      </c>
      <c r="AL124" s="649">
        <f t="shared" ref="AL124" si="1150">((AL125*$H124)-((AL125*$H124*$E125)+(AL125*$H124*$F125)))</f>
        <v>0</v>
      </c>
      <c r="AM124" s="649">
        <f t="shared" ref="AM124" si="1151">((AM125*$H124)-((AM125*$H124*$E125)+(AM125*$H124*$F125)))</f>
        <v>0</v>
      </c>
      <c r="AN124" s="649">
        <f t="shared" ref="AN124" si="1152">((AN125*$H124)-((AN125*$H124*$E125)+(AN125*$H124*$F125)))</f>
        <v>0</v>
      </c>
      <c r="AO124" s="649">
        <f t="shared" ref="AO124" si="1153">((AO125*$H124)-((AO125*$H124*$E125)+(AO125*$H124*$F125)))</f>
        <v>0</v>
      </c>
      <c r="AP124" s="649">
        <f t="shared" ref="AP124" si="1154">((AP125*$H124)-((AP125*$H124*$E125)+(AP125*$H124*$F125)))</f>
        <v>0</v>
      </c>
      <c r="AQ124" s="649">
        <f t="shared" ref="AQ124" si="1155">((AQ125*$H124)-((AQ125*$H124*$E125)+(AQ125*$H124*$F125)))</f>
        <v>0</v>
      </c>
      <c r="AR124" s="649">
        <f t="shared" ref="AR124" si="1156">((AR125*$H124)-((AR125*$H124*$E125)+(AR125*$H124*$F125)))</f>
        <v>0</v>
      </c>
      <c r="AS124" s="649">
        <f t="shared" ref="AS124" si="1157">((AS125*$H124)-((AS125*$H124*$E125)+(AS125*$H124*$F125)))</f>
        <v>0</v>
      </c>
      <c r="AT124" s="649">
        <f t="shared" ref="AT124" si="1158">((AT125*$H124)-((AT125*$H124*$E125)+(AT125*$H124*$F125)))</f>
        <v>0</v>
      </c>
      <c r="AU124" s="649">
        <f t="shared" ref="AU124" si="1159">((AU125*$H124)-((AU125*$H124*$E125)+(AU125*$H124*$F125)))</f>
        <v>0</v>
      </c>
      <c r="AV124" s="649">
        <f>((AV125*$H124)-((AV125*$H124*$E125)+(AV125*$H124*$F125)))</f>
        <v>0</v>
      </c>
      <c r="AW124" s="613">
        <f t="shared" si="363"/>
        <v>1833077.6754963403</v>
      </c>
      <c r="AX124" s="645">
        <f t="shared" si="328"/>
        <v>0</v>
      </c>
      <c r="AY124" s="590"/>
      <c r="AZ124" s="590"/>
    </row>
    <row r="125" spans="1:52" s="308" customFormat="1">
      <c r="A125" s="642"/>
      <c r="B125" s="636"/>
      <c r="C125" s="636"/>
      <c r="D125" s="651"/>
      <c r="E125" s="652">
        <v>0.15</v>
      </c>
      <c r="F125" s="652">
        <v>0.05</v>
      </c>
      <c r="G125" s="653"/>
      <c r="H125" s="640"/>
      <c r="I125" s="640">
        <f t="shared" si="153"/>
        <v>1.2</v>
      </c>
      <c r="J125" s="654">
        <v>0</v>
      </c>
      <c r="K125" s="654">
        <v>0.15</v>
      </c>
      <c r="L125" s="654">
        <v>0</v>
      </c>
      <c r="M125" s="654">
        <v>0</v>
      </c>
      <c r="N125" s="654">
        <v>0</v>
      </c>
      <c r="O125" s="654">
        <v>0</v>
      </c>
      <c r="P125" s="654">
        <v>0</v>
      </c>
      <c r="Q125" s="654">
        <v>0</v>
      </c>
      <c r="R125" s="654">
        <v>0</v>
      </c>
      <c r="S125" s="654">
        <v>0</v>
      </c>
      <c r="T125" s="654">
        <v>0</v>
      </c>
      <c r="U125" s="654">
        <v>0</v>
      </c>
      <c r="V125" s="654">
        <v>0</v>
      </c>
      <c r="W125" s="654">
        <v>0</v>
      </c>
      <c r="X125" s="654">
        <v>1</v>
      </c>
      <c r="Y125" s="654">
        <v>0</v>
      </c>
      <c r="Z125" s="654">
        <v>0</v>
      </c>
      <c r="AA125" s="654">
        <v>0</v>
      </c>
      <c r="AB125" s="654">
        <v>0</v>
      </c>
      <c r="AC125" s="654">
        <v>0</v>
      </c>
      <c r="AD125" s="654">
        <v>0</v>
      </c>
      <c r="AE125" s="654">
        <v>0</v>
      </c>
      <c r="AF125" s="654">
        <v>0.05</v>
      </c>
      <c r="AG125" s="654">
        <v>0</v>
      </c>
      <c r="AH125" s="654">
        <v>0</v>
      </c>
      <c r="AI125" s="654">
        <v>0</v>
      </c>
      <c r="AJ125" s="654">
        <v>0</v>
      </c>
      <c r="AK125" s="654">
        <v>0</v>
      </c>
      <c r="AL125" s="654">
        <v>0</v>
      </c>
      <c r="AM125" s="654">
        <v>0</v>
      </c>
      <c r="AN125" s="654">
        <v>0</v>
      </c>
      <c r="AO125" s="654">
        <v>0</v>
      </c>
      <c r="AP125" s="654">
        <v>0</v>
      </c>
      <c r="AQ125" s="654">
        <v>0</v>
      </c>
      <c r="AR125" s="654">
        <v>0</v>
      </c>
      <c r="AS125" s="654">
        <v>0</v>
      </c>
      <c r="AT125" s="654">
        <v>0</v>
      </c>
      <c r="AU125" s="654">
        <v>0</v>
      </c>
      <c r="AV125" s="654">
        <v>0</v>
      </c>
      <c r="AW125" s="613">
        <f t="shared" si="363"/>
        <v>1.2</v>
      </c>
      <c r="AX125" s="645">
        <f t="shared" si="328"/>
        <v>1.2</v>
      </c>
      <c r="AY125" s="642"/>
      <c r="AZ125" s="642"/>
    </row>
    <row r="126" spans="1:52" s="264" customFormat="1">
      <c r="A126" s="590"/>
      <c r="B126" s="646" t="s">
        <v>305</v>
      </c>
      <c r="C126" s="646" t="s">
        <v>360</v>
      </c>
      <c r="D126" s="647" t="s">
        <v>361</v>
      </c>
      <c r="E126" s="648"/>
      <c r="F126" s="648"/>
      <c r="G126" s="649"/>
      <c r="H126" s="650">
        <v>1224035.3158399488</v>
      </c>
      <c r="I126" s="650">
        <f t="shared" si="153"/>
        <v>1224035.3158399488</v>
      </c>
      <c r="J126" s="649">
        <f>+J127*H126</f>
        <v>0</v>
      </c>
      <c r="K126" s="649">
        <f>+K127*H126</f>
        <v>183605.29737599232</v>
      </c>
      <c r="L126" s="649">
        <f t="shared" ref="L126" si="1160">((L127*$H126)-((L127*$H126*$E127)+(L127*$H126*$F127)))</f>
        <v>0</v>
      </c>
      <c r="M126" s="649">
        <f t="shared" ref="M126" si="1161">((M127*$H126)-((M127*$H126*$E127)+(M127*$H126*$F127)))</f>
        <v>0</v>
      </c>
      <c r="N126" s="649">
        <f t="shared" ref="N126" si="1162">((N127*$H126)-((N127*$H126*$E127)+(N127*$H126*$F127)))</f>
        <v>0</v>
      </c>
      <c r="O126" s="649">
        <f t="shared" ref="O126" si="1163">((O127*$H126)-((O127*$H126*$E127)+(O127*$H126*$F127)))</f>
        <v>0</v>
      </c>
      <c r="P126" s="649">
        <f t="shared" ref="P126" si="1164">((P127*$H126)-((P127*$H126*$E127)+(P127*$H126*$F127)))</f>
        <v>0</v>
      </c>
      <c r="Q126" s="649">
        <f t="shared" ref="Q126" si="1165">((Q127*$H126)-((Q127*$H126*$E127)+(Q127*$H126*$F127)))</f>
        <v>0</v>
      </c>
      <c r="R126" s="649">
        <f t="shared" ref="R126" si="1166">((R127*$H126)-((R127*$H126*$E127)+(R127*$H126*$F127)))</f>
        <v>0</v>
      </c>
      <c r="S126" s="649">
        <f t="shared" ref="S126" si="1167">((S127*$H126)-((S127*$H126*$E127)+(S127*$H126*$F127)))</f>
        <v>0</v>
      </c>
      <c r="T126" s="649">
        <f t="shared" ref="T126" si="1168">((T127*$H126)-((T127*$H126*$E127)+(T127*$H126*$F127)))</f>
        <v>0</v>
      </c>
      <c r="U126" s="649">
        <f t="shared" ref="U126" si="1169">((U127*$H126)-((U127*$H126*$E127)+(U127*$H126*$F127)))</f>
        <v>0</v>
      </c>
      <c r="V126" s="649">
        <f t="shared" ref="V126" si="1170">((V127*$H126)-((V127*$H126*$E127)+(V127*$H126*$F127)))</f>
        <v>0</v>
      </c>
      <c r="W126" s="649">
        <f t="shared" ref="W126" si="1171">((W127*$H126)-((W127*$H126*$E127)+(W127*$H126*$F127)))</f>
        <v>0</v>
      </c>
      <c r="X126" s="649">
        <f t="shared" ref="X126" si="1172">((X127*$H126)-((X127*$H126*$E127)+(X127*$H126*$F127)))</f>
        <v>665875.21181693219</v>
      </c>
      <c r="Y126" s="649">
        <f t="shared" ref="Y126" si="1173">((Y127*$H126)-((Y127*$H126*$E127)+(Y127*$H126*$F127)))</f>
        <v>313353.04085502686</v>
      </c>
      <c r="Z126" s="649">
        <f t="shared" ref="Z126" si="1174">((Z127*$H126)-((Z127*$H126*$E127)+(Z127*$H126*$F127)))</f>
        <v>0</v>
      </c>
      <c r="AA126" s="649">
        <f t="shared" ref="AA126" si="1175">((AA127*$H126)-((AA127*$H126*$E127)+(AA127*$H126*$F127)))</f>
        <v>0</v>
      </c>
      <c r="AB126" s="649">
        <f t="shared" ref="AB126" si="1176">((AB127*$H126)-((AB127*$H126*$E127)+(AB127*$H126*$F127)))</f>
        <v>0</v>
      </c>
      <c r="AC126" s="649">
        <f t="shared" ref="AC126" si="1177">((AC127*$H126)-((AC127*$H126*$E127)+(AC127*$H126*$F127)))</f>
        <v>0</v>
      </c>
      <c r="AD126" s="649">
        <f t="shared" ref="AD126" si="1178">((AD127*$H126)-((AD127*$H126*$E127)+(AD127*$H126*$F127)))</f>
        <v>0</v>
      </c>
      <c r="AE126" s="649">
        <f t="shared" ref="AE126" si="1179">((AE127*$H126)-((AE127*$H126*$E127)+(AE127*$H126*$F127)))</f>
        <v>0</v>
      </c>
      <c r="AF126" s="649">
        <f>+AF127*H126</f>
        <v>61201.765791997444</v>
      </c>
      <c r="AG126" s="649">
        <f t="shared" ref="AG126" si="1180">((AG127*$H126)-((AG127*$H126*$E127)+(AG127*$H126*$F127)))</f>
        <v>0</v>
      </c>
      <c r="AH126" s="649">
        <f t="shared" ref="AH126" si="1181">((AH127*$H126)-((AH127*$H126*$E127)+(AH127*$H126*$F127)))</f>
        <v>0</v>
      </c>
      <c r="AI126" s="649">
        <f t="shared" ref="AI126" si="1182">((AI127*$H126)-((AI127*$H126*$E127)+(AI127*$H126*$F127)))</f>
        <v>0</v>
      </c>
      <c r="AJ126" s="649">
        <f t="shared" ref="AJ126" si="1183">((AJ127*$H126)-((AJ127*$H126*$E127)+(AJ127*$H126*$F127)))</f>
        <v>0</v>
      </c>
      <c r="AK126" s="649">
        <f t="shared" ref="AK126" si="1184">((AK127*$H126)-((AK127*$H126*$E127)+(AK127*$H126*$F127)))</f>
        <v>0</v>
      </c>
      <c r="AL126" s="649">
        <f t="shared" ref="AL126" si="1185">((AL127*$H126)-((AL127*$H126*$E127)+(AL127*$H126*$F127)))</f>
        <v>0</v>
      </c>
      <c r="AM126" s="649">
        <f t="shared" ref="AM126" si="1186">((AM127*$H126)-((AM127*$H126*$E127)+(AM127*$H126*$F127)))</f>
        <v>0</v>
      </c>
      <c r="AN126" s="649">
        <f t="shared" ref="AN126" si="1187">((AN127*$H126)-((AN127*$H126*$E127)+(AN127*$H126*$F127)))</f>
        <v>0</v>
      </c>
      <c r="AO126" s="649">
        <f t="shared" ref="AO126" si="1188">((AO127*$H126)-((AO127*$H126*$E127)+(AO127*$H126*$F127)))</f>
        <v>0</v>
      </c>
      <c r="AP126" s="649">
        <f t="shared" ref="AP126" si="1189">((AP127*$H126)-((AP127*$H126*$E127)+(AP127*$H126*$F127)))</f>
        <v>0</v>
      </c>
      <c r="AQ126" s="649">
        <f t="shared" ref="AQ126" si="1190">((AQ127*$H126)-((AQ127*$H126*$E127)+(AQ127*$H126*$F127)))</f>
        <v>0</v>
      </c>
      <c r="AR126" s="649">
        <f t="shared" ref="AR126" si="1191">((AR127*$H126)-((AR127*$H126*$E127)+(AR127*$H126*$F127)))</f>
        <v>0</v>
      </c>
      <c r="AS126" s="649">
        <f t="shared" ref="AS126" si="1192">((AS127*$H126)-((AS127*$H126*$E127)+(AS127*$H126*$F127)))</f>
        <v>0</v>
      </c>
      <c r="AT126" s="649">
        <f t="shared" ref="AT126" si="1193">((AT127*$H126)-((AT127*$H126*$E127)+(AT127*$H126*$F127)))</f>
        <v>0</v>
      </c>
      <c r="AU126" s="649">
        <f t="shared" ref="AU126" si="1194">((AU127*$H126)-((AU127*$H126*$E127)+(AU127*$H126*$F127)))</f>
        <v>0</v>
      </c>
      <c r="AV126" s="649">
        <f>((AV127*$H126)-((AV127*$H126*$E127)+(AV127*$H126*$F127)))</f>
        <v>0</v>
      </c>
      <c r="AW126" s="613">
        <f t="shared" si="363"/>
        <v>1224035.3158399488</v>
      </c>
      <c r="AX126" s="645">
        <f t="shared" si="328"/>
        <v>0</v>
      </c>
      <c r="AY126" s="590"/>
      <c r="AZ126" s="590"/>
    </row>
    <row r="127" spans="1:52" s="308" customFormat="1">
      <c r="A127" s="642"/>
      <c r="B127" s="636"/>
      <c r="C127" s="636"/>
      <c r="D127" s="651"/>
      <c r="E127" s="652">
        <v>0.15</v>
      </c>
      <c r="F127" s="652">
        <v>0.05</v>
      </c>
      <c r="G127" s="653"/>
      <c r="H127" s="640"/>
      <c r="I127" s="640">
        <f t="shared" si="153"/>
        <v>1.2</v>
      </c>
      <c r="J127" s="654">
        <v>0</v>
      </c>
      <c r="K127" s="654">
        <v>0.15</v>
      </c>
      <c r="L127" s="654">
        <v>0</v>
      </c>
      <c r="M127" s="654">
        <v>0</v>
      </c>
      <c r="N127" s="654">
        <v>0</v>
      </c>
      <c r="O127" s="654">
        <v>0</v>
      </c>
      <c r="P127" s="654">
        <v>0</v>
      </c>
      <c r="Q127" s="654">
        <v>0</v>
      </c>
      <c r="R127" s="654">
        <v>0</v>
      </c>
      <c r="S127" s="654">
        <v>0</v>
      </c>
      <c r="T127" s="654">
        <v>0</v>
      </c>
      <c r="U127" s="654">
        <v>0</v>
      </c>
      <c r="V127" s="654">
        <v>0</v>
      </c>
      <c r="W127" s="654">
        <v>0</v>
      </c>
      <c r="X127" s="654">
        <v>0.68</v>
      </c>
      <c r="Y127" s="654">
        <v>0.31999999999999995</v>
      </c>
      <c r="Z127" s="654">
        <v>0</v>
      </c>
      <c r="AA127" s="654">
        <v>0</v>
      </c>
      <c r="AB127" s="654">
        <v>0</v>
      </c>
      <c r="AC127" s="654">
        <v>0</v>
      </c>
      <c r="AD127" s="654">
        <v>0</v>
      </c>
      <c r="AE127" s="654">
        <v>0</v>
      </c>
      <c r="AF127" s="654">
        <v>0.05</v>
      </c>
      <c r="AG127" s="654">
        <v>0</v>
      </c>
      <c r="AH127" s="654">
        <v>0</v>
      </c>
      <c r="AI127" s="654">
        <v>0</v>
      </c>
      <c r="AJ127" s="654">
        <v>0</v>
      </c>
      <c r="AK127" s="654">
        <v>0</v>
      </c>
      <c r="AL127" s="654">
        <v>0</v>
      </c>
      <c r="AM127" s="654">
        <v>0</v>
      </c>
      <c r="AN127" s="654">
        <v>0</v>
      </c>
      <c r="AO127" s="654">
        <v>0</v>
      </c>
      <c r="AP127" s="654">
        <v>0</v>
      </c>
      <c r="AQ127" s="654">
        <v>0</v>
      </c>
      <c r="AR127" s="654">
        <v>0</v>
      </c>
      <c r="AS127" s="654">
        <v>0</v>
      </c>
      <c r="AT127" s="654">
        <v>0</v>
      </c>
      <c r="AU127" s="654">
        <v>0</v>
      </c>
      <c r="AV127" s="654">
        <v>0</v>
      </c>
      <c r="AW127" s="613">
        <f t="shared" si="363"/>
        <v>1.2</v>
      </c>
      <c r="AX127" s="645">
        <f t="shared" si="328"/>
        <v>1.2</v>
      </c>
      <c r="AY127" s="642"/>
      <c r="AZ127" s="642"/>
    </row>
    <row r="128" spans="1:52" s="264" customFormat="1">
      <c r="A128" s="590"/>
      <c r="B128" s="646" t="s">
        <v>305</v>
      </c>
      <c r="C128" s="646" t="s">
        <v>362</v>
      </c>
      <c r="D128" s="647" t="s">
        <v>363</v>
      </c>
      <c r="E128" s="648"/>
      <c r="F128" s="648"/>
      <c r="G128" s="649"/>
      <c r="H128" s="650">
        <v>1224035.3158399488</v>
      </c>
      <c r="I128" s="650">
        <f t="shared" ref="I128:I191" si="1195">SUM(J128:AV128)</f>
        <v>1224035.3158399491</v>
      </c>
      <c r="J128" s="649">
        <f>+J129*H128</f>
        <v>0</v>
      </c>
      <c r="K128" s="649">
        <f>+K129*H128</f>
        <v>183605.29737599232</v>
      </c>
      <c r="L128" s="649">
        <f t="shared" ref="L128" si="1196">((L129*$H128)-((L129*$H128*$E129)+(L129*$H128*$F129)))</f>
        <v>0</v>
      </c>
      <c r="M128" s="649">
        <f t="shared" ref="M128" si="1197">((M129*$H128)-((M129*$H128*$E129)+(M129*$H128*$F129)))</f>
        <v>0</v>
      </c>
      <c r="N128" s="649">
        <f t="shared" ref="N128" si="1198">((N129*$H128)-((N129*$H128*$E129)+(N129*$H128*$F129)))</f>
        <v>0</v>
      </c>
      <c r="O128" s="649">
        <f t="shared" ref="O128" si="1199">((O129*$H128)-((O129*$H128*$E129)+(O129*$H128*$F129)))</f>
        <v>0</v>
      </c>
      <c r="P128" s="649">
        <f t="shared" ref="P128" si="1200">((P129*$H128)-((P129*$H128*$E129)+(P129*$H128*$F129)))</f>
        <v>0</v>
      </c>
      <c r="Q128" s="649">
        <f t="shared" ref="Q128" si="1201">((Q129*$H128)-((Q129*$H128*$E129)+(Q129*$H128*$F129)))</f>
        <v>0</v>
      </c>
      <c r="R128" s="649">
        <f t="shared" ref="R128" si="1202">((R129*$H128)-((R129*$H128*$E129)+(R129*$H128*$F129)))</f>
        <v>0</v>
      </c>
      <c r="S128" s="649">
        <f t="shared" ref="S128" si="1203">((S129*$H128)-((S129*$H128*$E129)+(S129*$H128*$F129)))</f>
        <v>0</v>
      </c>
      <c r="T128" s="649">
        <f t="shared" ref="T128" si="1204">((T129*$H128)-((T129*$H128*$E129)+(T129*$H128*$F129)))</f>
        <v>0</v>
      </c>
      <c r="U128" s="649">
        <f t="shared" ref="U128" si="1205">((U129*$H128)-((U129*$H128*$E129)+(U129*$H128*$F129)))</f>
        <v>0</v>
      </c>
      <c r="V128" s="649">
        <f t="shared" ref="V128" si="1206">((V129*$H128)-((V129*$H128*$E129)+(V129*$H128*$F129)))</f>
        <v>0</v>
      </c>
      <c r="W128" s="649">
        <f t="shared" ref="W128" si="1207">((W129*$H128)-((W129*$H128*$E129)+(W129*$H128*$F129)))</f>
        <v>0</v>
      </c>
      <c r="X128" s="649">
        <f t="shared" ref="X128" si="1208">((X129*$H128)-((X129*$H128*$E129)+(X129*$H128*$F129)))</f>
        <v>0</v>
      </c>
      <c r="Y128" s="649">
        <f t="shared" ref="Y128" si="1209">((Y129*$H128)-((Y129*$H128*$E129)+(Y129*$H128*$F129)))</f>
        <v>979228.25267195911</v>
      </c>
      <c r="Z128" s="649">
        <f t="shared" ref="Z128" si="1210">((Z129*$H128)-((Z129*$H128*$E129)+(Z129*$H128*$F129)))</f>
        <v>0</v>
      </c>
      <c r="AA128" s="649">
        <f t="shared" ref="AA128" si="1211">((AA129*$H128)-((AA129*$H128*$E129)+(AA129*$H128*$F129)))</f>
        <v>0</v>
      </c>
      <c r="AB128" s="649">
        <f t="shared" ref="AB128" si="1212">((AB129*$H128)-((AB129*$H128*$E129)+(AB129*$H128*$F129)))</f>
        <v>0</v>
      </c>
      <c r="AC128" s="649">
        <f t="shared" ref="AC128" si="1213">((AC129*$H128)-((AC129*$H128*$E129)+(AC129*$H128*$F129)))</f>
        <v>0</v>
      </c>
      <c r="AD128" s="649">
        <f t="shared" ref="AD128" si="1214">((AD129*$H128)-((AD129*$H128*$E129)+(AD129*$H128*$F129)))</f>
        <v>0</v>
      </c>
      <c r="AE128" s="649">
        <f t="shared" ref="AE128" si="1215">((AE129*$H128)-((AE129*$H128*$E129)+(AE129*$H128*$F129)))</f>
        <v>0</v>
      </c>
      <c r="AF128" s="649">
        <f>+AF129*H128</f>
        <v>61201.765791997444</v>
      </c>
      <c r="AG128" s="649">
        <f t="shared" ref="AG128" si="1216">((AG129*$H128)-((AG129*$H128*$E129)+(AG129*$H128*$F129)))</f>
        <v>0</v>
      </c>
      <c r="AH128" s="649">
        <f t="shared" ref="AH128" si="1217">((AH129*$H128)-((AH129*$H128*$E129)+(AH129*$H128*$F129)))</f>
        <v>0</v>
      </c>
      <c r="AI128" s="649">
        <f t="shared" ref="AI128" si="1218">((AI129*$H128)-((AI129*$H128*$E129)+(AI129*$H128*$F129)))</f>
        <v>0</v>
      </c>
      <c r="AJ128" s="649">
        <f t="shared" ref="AJ128" si="1219">((AJ129*$H128)-((AJ129*$H128*$E129)+(AJ129*$H128*$F129)))</f>
        <v>0</v>
      </c>
      <c r="AK128" s="649">
        <f t="shared" ref="AK128" si="1220">((AK129*$H128)-((AK129*$H128*$E129)+(AK129*$H128*$F129)))</f>
        <v>0</v>
      </c>
      <c r="AL128" s="649">
        <f t="shared" ref="AL128" si="1221">((AL129*$H128)-((AL129*$H128*$E129)+(AL129*$H128*$F129)))</f>
        <v>0</v>
      </c>
      <c r="AM128" s="649">
        <f t="shared" ref="AM128" si="1222">((AM129*$H128)-((AM129*$H128*$E129)+(AM129*$H128*$F129)))</f>
        <v>0</v>
      </c>
      <c r="AN128" s="649">
        <f t="shared" ref="AN128" si="1223">((AN129*$H128)-((AN129*$H128*$E129)+(AN129*$H128*$F129)))</f>
        <v>0</v>
      </c>
      <c r="AO128" s="649">
        <f t="shared" ref="AO128" si="1224">((AO129*$H128)-((AO129*$H128*$E129)+(AO129*$H128*$F129)))</f>
        <v>0</v>
      </c>
      <c r="AP128" s="649">
        <f t="shared" ref="AP128" si="1225">((AP129*$H128)-((AP129*$H128*$E129)+(AP129*$H128*$F129)))</f>
        <v>0</v>
      </c>
      <c r="AQ128" s="649">
        <f t="shared" ref="AQ128" si="1226">((AQ129*$H128)-((AQ129*$H128*$E129)+(AQ129*$H128*$F129)))</f>
        <v>0</v>
      </c>
      <c r="AR128" s="649">
        <f t="shared" ref="AR128" si="1227">((AR129*$H128)-((AR129*$H128*$E129)+(AR129*$H128*$F129)))</f>
        <v>0</v>
      </c>
      <c r="AS128" s="649">
        <f t="shared" ref="AS128" si="1228">((AS129*$H128)-((AS129*$H128*$E129)+(AS129*$H128*$F129)))</f>
        <v>0</v>
      </c>
      <c r="AT128" s="649">
        <f t="shared" ref="AT128" si="1229">((AT129*$H128)-((AT129*$H128*$E129)+(AT129*$H128*$F129)))</f>
        <v>0</v>
      </c>
      <c r="AU128" s="649">
        <f t="shared" ref="AU128" si="1230">((AU129*$H128)-((AU129*$H128*$E129)+(AU129*$H128*$F129)))</f>
        <v>0</v>
      </c>
      <c r="AV128" s="649">
        <f>((AV129*$H128)-((AV129*$H128*$E129)+(AV129*$H128*$F129)))</f>
        <v>0</v>
      </c>
      <c r="AW128" s="613">
        <f t="shared" si="363"/>
        <v>1224035.3158399491</v>
      </c>
      <c r="AX128" s="645">
        <f t="shared" si="328"/>
        <v>0</v>
      </c>
      <c r="AY128" s="590"/>
      <c r="AZ128" s="590"/>
    </row>
    <row r="129" spans="1:52" s="308" customFormat="1">
      <c r="A129" s="642"/>
      <c r="B129" s="636"/>
      <c r="C129" s="636"/>
      <c r="D129" s="651"/>
      <c r="E129" s="652">
        <v>0.15</v>
      </c>
      <c r="F129" s="652">
        <v>0.05</v>
      </c>
      <c r="G129" s="653"/>
      <c r="H129" s="640"/>
      <c r="I129" s="640">
        <f t="shared" si="1195"/>
        <v>1.2</v>
      </c>
      <c r="J129" s="654">
        <v>0</v>
      </c>
      <c r="K129" s="654">
        <v>0.15</v>
      </c>
      <c r="L129" s="654">
        <v>0</v>
      </c>
      <c r="M129" s="654">
        <v>0</v>
      </c>
      <c r="N129" s="654">
        <v>0</v>
      </c>
      <c r="O129" s="654">
        <v>0</v>
      </c>
      <c r="P129" s="654">
        <v>0</v>
      </c>
      <c r="Q129" s="654">
        <v>0</v>
      </c>
      <c r="R129" s="654">
        <v>0</v>
      </c>
      <c r="S129" s="654">
        <v>0</v>
      </c>
      <c r="T129" s="654">
        <v>0</v>
      </c>
      <c r="U129" s="654">
        <v>0</v>
      </c>
      <c r="V129" s="654">
        <v>0</v>
      </c>
      <c r="W129" s="654">
        <v>0</v>
      </c>
      <c r="X129" s="654">
        <v>0</v>
      </c>
      <c r="Y129" s="654">
        <v>1</v>
      </c>
      <c r="Z129" s="654">
        <v>0</v>
      </c>
      <c r="AA129" s="654">
        <v>0</v>
      </c>
      <c r="AB129" s="654">
        <v>0</v>
      </c>
      <c r="AC129" s="654">
        <v>0</v>
      </c>
      <c r="AD129" s="654">
        <v>0</v>
      </c>
      <c r="AE129" s="654">
        <v>0</v>
      </c>
      <c r="AF129" s="654">
        <v>0.05</v>
      </c>
      <c r="AG129" s="654">
        <v>0</v>
      </c>
      <c r="AH129" s="654">
        <v>0</v>
      </c>
      <c r="AI129" s="654">
        <v>0</v>
      </c>
      <c r="AJ129" s="654">
        <v>0</v>
      </c>
      <c r="AK129" s="654">
        <v>0</v>
      </c>
      <c r="AL129" s="654">
        <v>0</v>
      </c>
      <c r="AM129" s="654">
        <v>0</v>
      </c>
      <c r="AN129" s="654">
        <v>0</v>
      </c>
      <c r="AO129" s="654">
        <v>0</v>
      </c>
      <c r="AP129" s="654">
        <v>0</v>
      </c>
      <c r="AQ129" s="654">
        <v>0</v>
      </c>
      <c r="AR129" s="654">
        <v>0</v>
      </c>
      <c r="AS129" s="654">
        <v>0</v>
      </c>
      <c r="AT129" s="654">
        <v>0</v>
      </c>
      <c r="AU129" s="654">
        <v>0</v>
      </c>
      <c r="AV129" s="654">
        <v>0</v>
      </c>
      <c r="AW129" s="613">
        <f t="shared" si="363"/>
        <v>1.2</v>
      </c>
      <c r="AX129" s="645">
        <f t="shared" si="328"/>
        <v>1.2</v>
      </c>
      <c r="AY129" s="642"/>
      <c r="AZ129" s="642"/>
    </row>
    <row r="130" spans="1:52" s="264" customFormat="1">
      <c r="A130" s="590"/>
      <c r="B130" s="646" t="s">
        <v>305</v>
      </c>
      <c r="C130" s="646" t="s">
        <v>364</v>
      </c>
      <c r="D130" s="647" t="s">
        <v>365</v>
      </c>
      <c r="E130" s="648"/>
      <c r="F130" s="648"/>
      <c r="G130" s="649"/>
      <c r="H130" s="650">
        <v>1224035.3158399488</v>
      </c>
      <c r="I130" s="650">
        <f t="shared" si="1195"/>
        <v>1224035.3158399488</v>
      </c>
      <c r="J130" s="649">
        <f>+J131*H130</f>
        <v>0</v>
      </c>
      <c r="K130" s="649">
        <f>+K131*H130</f>
        <v>183605.29737599232</v>
      </c>
      <c r="L130" s="649">
        <f t="shared" ref="L130" si="1231">((L131*$H130)-((L131*$H130*$E131)+(L131*$H130*$F131)))</f>
        <v>0</v>
      </c>
      <c r="M130" s="649">
        <f t="shared" ref="M130" si="1232">((M131*$H130)-((M131*$H130*$E131)+(M131*$H130*$F131)))</f>
        <v>0</v>
      </c>
      <c r="N130" s="649">
        <f t="shared" ref="N130" si="1233">((N131*$H130)-((N131*$H130*$E131)+(N131*$H130*$F131)))</f>
        <v>0</v>
      </c>
      <c r="O130" s="649">
        <f t="shared" ref="O130" si="1234">((O131*$H130)-((O131*$H130*$E131)+(O131*$H130*$F131)))</f>
        <v>0</v>
      </c>
      <c r="P130" s="649">
        <f t="shared" ref="P130" si="1235">((P131*$H130)-((P131*$H130*$E131)+(P131*$H130*$F131)))</f>
        <v>0</v>
      </c>
      <c r="Q130" s="649">
        <f t="shared" ref="Q130" si="1236">((Q131*$H130)-((Q131*$H130*$E131)+(Q131*$H130*$F131)))</f>
        <v>0</v>
      </c>
      <c r="R130" s="649">
        <f t="shared" ref="R130" si="1237">((R131*$H130)-((R131*$H130*$E131)+(R131*$H130*$F131)))</f>
        <v>0</v>
      </c>
      <c r="S130" s="649">
        <f t="shared" ref="S130" si="1238">((S131*$H130)-((S131*$H130*$E131)+(S131*$H130*$F131)))</f>
        <v>0</v>
      </c>
      <c r="T130" s="649">
        <f t="shared" ref="T130" si="1239">((T131*$H130)-((T131*$H130*$E131)+(T131*$H130*$F131)))</f>
        <v>0</v>
      </c>
      <c r="U130" s="649">
        <f t="shared" ref="U130" si="1240">((U131*$H130)-((U131*$H130*$E131)+(U131*$H130*$F131)))</f>
        <v>0</v>
      </c>
      <c r="V130" s="649">
        <f t="shared" ref="V130" si="1241">((V131*$H130)-((V131*$H130*$E131)+(V131*$H130*$F131)))</f>
        <v>0</v>
      </c>
      <c r="W130" s="649">
        <f t="shared" ref="W130" si="1242">((W131*$H130)-((W131*$H130*$E131)+(W131*$H130*$F131)))</f>
        <v>0</v>
      </c>
      <c r="X130" s="649">
        <f t="shared" ref="X130" si="1243">((X131*$H130)-((X131*$H130*$E131)+(X131*$H130*$F131)))</f>
        <v>0</v>
      </c>
      <c r="Y130" s="649">
        <f t="shared" ref="Y130" si="1244">((Y131*$H130)-((Y131*$H130*$E131)+(Y131*$H130*$F131)))</f>
        <v>705044.34192381054</v>
      </c>
      <c r="Z130" s="649">
        <f t="shared" ref="Z130" si="1245">((Z131*$H130)-((Z131*$H130*$E131)+(Z131*$H130*$F131)))</f>
        <v>274183.91074814857</v>
      </c>
      <c r="AA130" s="649">
        <f t="shared" ref="AA130" si="1246">((AA131*$H130)-((AA131*$H130*$E131)+(AA131*$H130*$F131)))</f>
        <v>0</v>
      </c>
      <c r="AB130" s="649">
        <f t="shared" ref="AB130" si="1247">((AB131*$H130)-((AB131*$H130*$E131)+(AB131*$H130*$F131)))</f>
        <v>0</v>
      </c>
      <c r="AC130" s="649">
        <f t="shared" ref="AC130" si="1248">((AC131*$H130)-((AC131*$H130*$E131)+(AC131*$H130*$F131)))</f>
        <v>0</v>
      </c>
      <c r="AD130" s="649">
        <f t="shared" ref="AD130" si="1249">((AD131*$H130)-((AD131*$H130*$E131)+(AD131*$H130*$F131)))</f>
        <v>0</v>
      </c>
      <c r="AE130" s="649">
        <f t="shared" ref="AE130" si="1250">((AE131*$H130)-((AE131*$H130*$E131)+(AE131*$H130*$F131)))</f>
        <v>0</v>
      </c>
      <c r="AF130" s="649">
        <f>+AF131*H130</f>
        <v>61201.765791997444</v>
      </c>
      <c r="AG130" s="649">
        <f t="shared" ref="AG130" si="1251">((AG131*$H130)-((AG131*$H130*$E131)+(AG131*$H130*$F131)))</f>
        <v>0</v>
      </c>
      <c r="AH130" s="649">
        <f t="shared" ref="AH130" si="1252">((AH131*$H130)-((AH131*$H130*$E131)+(AH131*$H130*$F131)))</f>
        <v>0</v>
      </c>
      <c r="AI130" s="649">
        <f t="shared" ref="AI130" si="1253">((AI131*$H130)-((AI131*$H130*$E131)+(AI131*$H130*$F131)))</f>
        <v>0</v>
      </c>
      <c r="AJ130" s="649">
        <f t="shared" ref="AJ130" si="1254">((AJ131*$H130)-((AJ131*$H130*$E131)+(AJ131*$H130*$F131)))</f>
        <v>0</v>
      </c>
      <c r="AK130" s="649">
        <f t="shared" ref="AK130" si="1255">((AK131*$H130)-((AK131*$H130*$E131)+(AK131*$H130*$F131)))</f>
        <v>0</v>
      </c>
      <c r="AL130" s="649">
        <f t="shared" ref="AL130" si="1256">((AL131*$H130)-((AL131*$H130*$E131)+(AL131*$H130*$F131)))</f>
        <v>0</v>
      </c>
      <c r="AM130" s="649">
        <f t="shared" ref="AM130" si="1257">((AM131*$H130)-((AM131*$H130*$E131)+(AM131*$H130*$F131)))</f>
        <v>0</v>
      </c>
      <c r="AN130" s="649">
        <f t="shared" ref="AN130" si="1258">((AN131*$H130)-((AN131*$H130*$E131)+(AN131*$H130*$F131)))</f>
        <v>0</v>
      </c>
      <c r="AO130" s="649">
        <f t="shared" ref="AO130" si="1259">((AO131*$H130)-((AO131*$H130*$E131)+(AO131*$H130*$F131)))</f>
        <v>0</v>
      </c>
      <c r="AP130" s="649">
        <f t="shared" ref="AP130" si="1260">((AP131*$H130)-((AP131*$H130*$E131)+(AP131*$H130*$F131)))</f>
        <v>0</v>
      </c>
      <c r="AQ130" s="649">
        <f t="shared" ref="AQ130" si="1261">((AQ131*$H130)-((AQ131*$H130*$E131)+(AQ131*$H130*$F131)))</f>
        <v>0</v>
      </c>
      <c r="AR130" s="649">
        <f t="shared" ref="AR130" si="1262">((AR131*$H130)-((AR131*$H130*$E131)+(AR131*$H130*$F131)))</f>
        <v>0</v>
      </c>
      <c r="AS130" s="649">
        <f t="shared" ref="AS130" si="1263">((AS131*$H130)-((AS131*$H130*$E131)+(AS131*$H130*$F131)))</f>
        <v>0</v>
      </c>
      <c r="AT130" s="649">
        <f t="shared" ref="AT130" si="1264">((AT131*$H130)-((AT131*$H130*$E131)+(AT131*$H130*$F131)))</f>
        <v>0</v>
      </c>
      <c r="AU130" s="649">
        <f t="shared" ref="AU130" si="1265">((AU131*$H130)-((AU131*$H130*$E131)+(AU131*$H130*$F131)))</f>
        <v>0</v>
      </c>
      <c r="AV130" s="649">
        <f>((AV131*$H130)-((AV131*$H130*$E131)+(AV131*$H130*$F131)))</f>
        <v>0</v>
      </c>
      <c r="AW130" s="613">
        <f t="shared" si="363"/>
        <v>1224035.3158399488</v>
      </c>
      <c r="AX130" s="645">
        <f t="shared" si="328"/>
        <v>0</v>
      </c>
      <c r="AY130" s="590"/>
      <c r="AZ130" s="590"/>
    </row>
    <row r="131" spans="1:52" s="308" customFormat="1">
      <c r="A131" s="642"/>
      <c r="B131" s="636"/>
      <c r="C131" s="636"/>
      <c r="D131" s="651"/>
      <c r="E131" s="652">
        <v>0.15</v>
      </c>
      <c r="F131" s="652">
        <v>0.05</v>
      </c>
      <c r="G131" s="653"/>
      <c r="H131" s="640"/>
      <c r="I131" s="640">
        <f t="shared" si="1195"/>
        <v>1.2</v>
      </c>
      <c r="J131" s="654">
        <v>0</v>
      </c>
      <c r="K131" s="654">
        <v>0.15</v>
      </c>
      <c r="L131" s="654">
        <v>0</v>
      </c>
      <c r="M131" s="654">
        <v>0</v>
      </c>
      <c r="N131" s="654">
        <v>0</v>
      </c>
      <c r="O131" s="654">
        <v>0</v>
      </c>
      <c r="P131" s="654">
        <v>0</v>
      </c>
      <c r="Q131" s="654">
        <v>0</v>
      </c>
      <c r="R131" s="654">
        <v>0</v>
      </c>
      <c r="S131" s="654">
        <v>0</v>
      </c>
      <c r="T131" s="654">
        <v>0</v>
      </c>
      <c r="U131" s="654">
        <v>0</v>
      </c>
      <c r="V131" s="654">
        <v>0</v>
      </c>
      <c r="W131" s="654">
        <v>0</v>
      </c>
      <c r="X131" s="654">
        <v>0</v>
      </c>
      <c r="Y131" s="654">
        <v>0.72</v>
      </c>
      <c r="Z131" s="654">
        <v>0.28000000000000003</v>
      </c>
      <c r="AA131" s="654">
        <v>0</v>
      </c>
      <c r="AB131" s="654">
        <v>0</v>
      </c>
      <c r="AC131" s="654">
        <v>0</v>
      </c>
      <c r="AD131" s="654">
        <v>0</v>
      </c>
      <c r="AE131" s="654">
        <v>0</v>
      </c>
      <c r="AF131" s="654">
        <v>0.05</v>
      </c>
      <c r="AG131" s="654">
        <v>0</v>
      </c>
      <c r="AH131" s="654">
        <v>0</v>
      </c>
      <c r="AI131" s="654">
        <v>0</v>
      </c>
      <c r="AJ131" s="654">
        <v>0</v>
      </c>
      <c r="AK131" s="654">
        <v>0</v>
      </c>
      <c r="AL131" s="654">
        <v>0</v>
      </c>
      <c r="AM131" s="654">
        <v>0</v>
      </c>
      <c r="AN131" s="654">
        <v>0</v>
      </c>
      <c r="AO131" s="654">
        <v>0</v>
      </c>
      <c r="AP131" s="654">
        <v>0</v>
      </c>
      <c r="AQ131" s="654">
        <v>0</v>
      </c>
      <c r="AR131" s="654">
        <v>0</v>
      </c>
      <c r="AS131" s="654">
        <v>0</v>
      </c>
      <c r="AT131" s="654">
        <v>0</v>
      </c>
      <c r="AU131" s="654">
        <v>0</v>
      </c>
      <c r="AV131" s="654">
        <v>0</v>
      </c>
      <c r="AW131" s="613">
        <f t="shared" si="363"/>
        <v>1.2</v>
      </c>
      <c r="AX131" s="645">
        <f t="shared" si="328"/>
        <v>1.2</v>
      </c>
      <c r="AY131" s="642"/>
      <c r="AZ131" s="642"/>
    </row>
    <row r="132" spans="1:52" s="264" customFormat="1">
      <c r="A132" s="590"/>
      <c r="B132" s="646" t="s">
        <v>305</v>
      </c>
      <c r="C132" s="646" t="s">
        <v>366</v>
      </c>
      <c r="D132" s="647" t="s">
        <v>367</v>
      </c>
      <c r="E132" s="648"/>
      <c r="F132" s="648"/>
      <c r="G132" s="649"/>
      <c r="H132" s="650">
        <v>1224035.3158399488</v>
      </c>
      <c r="I132" s="650">
        <f t="shared" si="1195"/>
        <v>1224035.3158399491</v>
      </c>
      <c r="J132" s="649">
        <f>+J133*H132</f>
        <v>0</v>
      </c>
      <c r="K132" s="649">
        <f>+K133*H132</f>
        <v>183605.29737599232</v>
      </c>
      <c r="L132" s="649">
        <f t="shared" ref="L132" si="1266">((L133*$H132)-((L133*$H132*$E133)+(L133*$H132*$F133)))</f>
        <v>0</v>
      </c>
      <c r="M132" s="649">
        <f t="shared" ref="M132" si="1267">((M133*$H132)-((M133*$H132*$E133)+(M133*$H132*$F133)))</f>
        <v>0</v>
      </c>
      <c r="N132" s="649">
        <f t="shared" ref="N132" si="1268">((N133*$H132)-((N133*$H132*$E133)+(N133*$H132*$F133)))</f>
        <v>0</v>
      </c>
      <c r="O132" s="649">
        <f t="shared" ref="O132" si="1269">((O133*$H132)-((O133*$H132*$E133)+(O133*$H132*$F133)))</f>
        <v>0</v>
      </c>
      <c r="P132" s="649">
        <f t="shared" ref="P132" si="1270">((P133*$H132)-((P133*$H132*$E133)+(P133*$H132*$F133)))</f>
        <v>0</v>
      </c>
      <c r="Q132" s="649">
        <f t="shared" ref="Q132" si="1271">((Q133*$H132)-((Q133*$H132*$E133)+(Q133*$H132*$F133)))</f>
        <v>0</v>
      </c>
      <c r="R132" s="649">
        <f t="shared" ref="R132" si="1272">((R133*$H132)-((R133*$H132*$E133)+(R133*$H132*$F133)))</f>
        <v>0</v>
      </c>
      <c r="S132" s="649">
        <f t="shared" ref="S132" si="1273">((S133*$H132)-((S133*$H132*$E133)+(S133*$H132*$F133)))</f>
        <v>0</v>
      </c>
      <c r="T132" s="649">
        <f t="shared" ref="T132" si="1274">((T133*$H132)-((T133*$H132*$E133)+(T133*$H132*$F133)))</f>
        <v>0</v>
      </c>
      <c r="U132" s="649">
        <f t="shared" ref="U132" si="1275">((U133*$H132)-((U133*$H132*$E133)+(U133*$H132*$F133)))</f>
        <v>0</v>
      </c>
      <c r="V132" s="649">
        <f t="shared" ref="V132" si="1276">((V133*$H132)-((V133*$H132*$E133)+(V133*$H132*$F133)))</f>
        <v>0</v>
      </c>
      <c r="W132" s="649">
        <f t="shared" ref="W132" si="1277">((W133*$H132)-((W133*$H132*$E133)+(W133*$H132*$F133)))</f>
        <v>0</v>
      </c>
      <c r="X132" s="649">
        <f t="shared" ref="X132" si="1278">((X133*$H132)-((X133*$H132*$E133)+(X133*$H132*$F133)))</f>
        <v>0</v>
      </c>
      <c r="Y132" s="649">
        <f t="shared" ref="Y132" si="1279">((Y133*$H132)-((Y133*$H132*$E133)+(Y133*$H132*$F133)))</f>
        <v>0</v>
      </c>
      <c r="Z132" s="649">
        <f t="shared" ref="Z132" si="1280">((Z133*$H132)-((Z133*$H132*$E133)+(Z133*$H132*$F133)))</f>
        <v>979228.25267195911</v>
      </c>
      <c r="AA132" s="649">
        <f t="shared" ref="AA132" si="1281">((AA133*$H132)-((AA133*$H132*$E133)+(AA133*$H132*$F133)))</f>
        <v>0</v>
      </c>
      <c r="AB132" s="649">
        <f t="shared" ref="AB132" si="1282">((AB133*$H132)-((AB133*$H132*$E133)+(AB133*$H132*$F133)))</f>
        <v>0</v>
      </c>
      <c r="AC132" s="649">
        <f t="shared" ref="AC132" si="1283">((AC133*$H132)-((AC133*$H132*$E133)+(AC133*$H132*$F133)))</f>
        <v>0</v>
      </c>
      <c r="AD132" s="649">
        <f t="shared" ref="AD132" si="1284">((AD133*$H132)-((AD133*$H132*$E133)+(AD133*$H132*$F133)))</f>
        <v>0</v>
      </c>
      <c r="AE132" s="649">
        <f t="shared" ref="AE132" si="1285">((AE133*$H132)-((AE133*$H132*$E133)+(AE133*$H132*$F133)))</f>
        <v>0</v>
      </c>
      <c r="AF132" s="649">
        <f>+AF133*H132</f>
        <v>61201.765791997444</v>
      </c>
      <c r="AG132" s="649">
        <f t="shared" ref="AG132" si="1286">((AG133*$H132)-((AG133*$H132*$E133)+(AG133*$H132*$F133)))</f>
        <v>0</v>
      </c>
      <c r="AH132" s="649">
        <f t="shared" ref="AH132" si="1287">((AH133*$H132)-((AH133*$H132*$E133)+(AH133*$H132*$F133)))</f>
        <v>0</v>
      </c>
      <c r="AI132" s="649">
        <f t="shared" ref="AI132" si="1288">((AI133*$H132)-((AI133*$H132*$E133)+(AI133*$H132*$F133)))</f>
        <v>0</v>
      </c>
      <c r="AJ132" s="649">
        <f t="shared" ref="AJ132" si="1289">((AJ133*$H132)-((AJ133*$H132*$E133)+(AJ133*$H132*$F133)))</f>
        <v>0</v>
      </c>
      <c r="AK132" s="649">
        <f t="shared" ref="AK132" si="1290">((AK133*$H132)-((AK133*$H132*$E133)+(AK133*$H132*$F133)))</f>
        <v>0</v>
      </c>
      <c r="AL132" s="649">
        <f t="shared" ref="AL132" si="1291">((AL133*$H132)-((AL133*$H132*$E133)+(AL133*$H132*$F133)))</f>
        <v>0</v>
      </c>
      <c r="AM132" s="649">
        <f t="shared" ref="AM132" si="1292">((AM133*$H132)-((AM133*$H132*$E133)+(AM133*$H132*$F133)))</f>
        <v>0</v>
      </c>
      <c r="AN132" s="649">
        <f t="shared" ref="AN132" si="1293">((AN133*$H132)-((AN133*$H132*$E133)+(AN133*$H132*$F133)))</f>
        <v>0</v>
      </c>
      <c r="AO132" s="649">
        <f t="shared" ref="AO132" si="1294">((AO133*$H132)-((AO133*$H132*$E133)+(AO133*$H132*$F133)))</f>
        <v>0</v>
      </c>
      <c r="AP132" s="649">
        <f t="shared" ref="AP132" si="1295">((AP133*$H132)-((AP133*$H132*$E133)+(AP133*$H132*$F133)))</f>
        <v>0</v>
      </c>
      <c r="AQ132" s="649">
        <f t="shared" ref="AQ132" si="1296">((AQ133*$H132)-((AQ133*$H132*$E133)+(AQ133*$H132*$F133)))</f>
        <v>0</v>
      </c>
      <c r="AR132" s="649">
        <f t="shared" ref="AR132" si="1297">((AR133*$H132)-((AR133*$H132*$E133)+(AR133*$H132*$F133)))</f>
        <v>0</v>
      </c>
      <c r="AS132" s="649">
        <f t="shared" ref="AS132" si="1298">((AS133*$H132)-((AS133*$H132*$E133)+(AS133*$H132*$F133)))</f>
        <v>0</v>
      </c>
      <c r="AT132" s="649">
        <f t="shared" ref="AT132" si="1299">((AT133*$H132)-((AT133*$H132*$E133)+(AT133*$H132*$F133)))</f>
        <v>0</v>
      </c>
      <c r="AU132" s="649">
        <f t="shared" ref="AU132" si="1300">((AU133*$H132)-((AU133*$H132*$E133)+(AU133*$H132*$F133)))</f>
        <v>0</v>
      </c>
      <c r="AV132" s="649">
        <f>((AV133*$H132)-((AV133*$H132*$E133)+(AV133*$H132*$F133)))</f>
        <v>0</v>
      </c>
      <c r="AW132" s="613">
        <f t="shared" si="363"/>
        <v>1224035.3158399491</v>
      </c>
      <c r="AX132" s="645">
        <f t="shared" si="328"/>
        <v>0</v>
      </c>
      <c r="AY132" s="590"/>
      <c r="AZ132" s="590"/>
    </row>
    <row r="133" spans="1:52" s="308" customFormat="1">
      <c r="A133" s="642"/>
      <c r="B133" s="636"/>
      <c r="C133" s="636"/>
      <c r="D133" s="651"/>
      <c r="E133" s="652">
        <v>0.15</v>
      </c>
      <c r="F133" s="652">
        <v>0.05</v>
      </c>
      <c r="G133" s="653"/>
      <c r="H133" s="640"/>
      <c r="I133" s="640">
        <f t="shared" si="1195"/>
        <v>1.2</v>
      </c>
      <c r="J133" s="654">
        <v>0</v>
      </c>
      <c r="K133" s="654">
        <v>0.15</v>
      </c>
      <c r="L133" s="654">
        <v>0</v>
      </c>
      <c r="M133" s="654">
        <v>0</v>
      </c>
      <c r="N133" s="654">
        <v>0</v>
      </c>
      <c r="O133" s="654">
        <v>0</v>
      </c>
      <c r="P133" s="654">
        <v>0</v>
      </c>
      <c r="Q133" s="654">
        <v>0</v>
      </c>
      <c r="R133" s="654">
        <v>0</v>
      </c>
      <c r="S133" s="654">
        <v>0</v>
      </c>
      <c r="T133" s="654">
        <v>0</v>
      </c>
      <c r="U133" s="654">
        <v>0</v>
      </c>
      <c r="V133" s="654">
        <v>0</v>
      </c>
      <c r="W133" s="654">
        <v>0</v>
      </c>
      <c r="X133" s="654">
        <v>0</v>
      </c>
      <c r="Y133" s="654">
        <v>0</v>
      </c>
      <c r="Z133" s="654">
        <v>1</v>
      </c>
      <c r="AA133" s="654">
        <v>0</v>
      </c>
      <c r="AB133" s="654">
        <v>0</v>
      </c>
      <c r="AC133" s="654">
        <v>0</v>
      </c>
      <c r="AD133" s="654">
        <v>0</v>
      </c>
      <c r="AE133" s="654">
        <v>0</v>
      </c>
      <c r="AF133" s="654">
        <v>0.05</v>
      </c>
      <c r="AG133" s="654">
        <v>0</v>
      </c>
      <c r="AH133" s="654">
        <v>0</v>
      </c>
      <c r="AI133" s="654">
        <v>0</v>
      </c>
      <c r="AJ133" s="654">
        <v>0</v>
      </c>
      <c r="AK133" s="654">
        <v>0</v>
      </c>
      <c r="AL133" s="654">
        <v>0</v>
      </c>
      <c r="AM133" s="654">
        <v>0</v>
      </c>
      <c r="AN133" s="654">
        <v>0</v>
      </c>
      <c r="AO133" s="654">
        <v>0</v>
      </c>
      <c r="AP133" s="654">
        <v>0</v>
      </c>
      <c r="AQ133" s="654">
        <v>0</v>
      </c>
      <c r="AR133" s="654">
        <v>0</v>
      </c>
      <c r="AS133" s="654">
        <v>0</v>
      </c>
      <c r="AT133" s="654">
        <v>0</v>
      </c>
      <c r="AU133" s="654">
        <v>0</v>
      </c>
      <c r="AV133" s="654">
        <v>0</v>
      </c>
      <c r="AW133" s="613">
        <f t="shared" si="363"/>
        <v>1.2</v>
      </c>
      <c r="AX133" s="645">
        <f t="shared" si="328"/>
        <v>1.2</v>
      </c>
      <c r="AY133" s="642"/>
      <c r="AZ133" s="642"/>
    </row>
    <row r="134" spans="1:52" s="264" customFormat="1">
      <c r="A134" s="590"/>
      <c r="B134" s="646" t="s">
        <v>305</v>
      </c>
      <c r="C134" s="646" t="s">
        <v>368</v>
      </c>
      <c r="D134" s="647" t="s">
        <v>369</v>
      </c>
      <c r="E134" s="648"/>
      <c r="F134" s="648"/>
      <c r="G134" s="649"/>
      <c r="H134" s="650">
        <v>1224035.3158399488</v>
      </c>
      <c r="I134" s="650">
        <f t="shared" si="1195"/>
        <v>1224035.3158399488</v>
      </c>
      <c r="J134" s="649">
        <f>+J135*H134</f>
        <v>0</v>
      </c>
      <c r="K134" s="649">
        <f>+K135*H134</f>
        <v>183605.29737599232</v>
      </c>
      <c r="L134" s="649">
        <f t="shared" ref="L134" si="1301">((L135*$H134)-((L135*$H134*$E135)+(L135*$H134*$F135)))</f>
        <v>0</v>
      </c>
      <c r="M134" s="649">
        <f t="shared" ref="M134" si="1302">((M135*$H134)-((M135*$H134*$E135)+(M135*$H134*$F135)))</f>
        <v>0</v>
      </c>
      <c r="N134" s="649">
        <f t="shared" ref="N134" si="1303">((N135*$H134)-((N135*$H134*$E135)+(N135*$H134*$F135)))</f>
        <v>0</v>
      </c>
      <c r="O134" s="649">
        <f t="shared" ref="O134" si="1304">((O135*$H134)-((O135*$H134*$E135)+(O135*$H134*$F135)))</f>
        <v>0</v>
      </c>
      <c r="P134" s="649">
        <f t="shared" ref="P134" si="1305">((P135*$H134)-((P135*$H134*$E135)+(P135*$H134*$F135)))</f>
        <v>0</v>
      </c>
      <c r="Q134" s="649">
        <f t="shared" ref="Q134" si="1306">((Q135*$H134)-((Q135*$H134*$E135)+(Q135*$H134*$F135)))</f>
        <v>0</v>
      </c>
      <c r="R134" s="649">
        <f t="shared" ref="R134" si="1307">((R135*$H134)-((R135*$H134*$E135)+(R135*$H134*$F135)))</f>
        <v>0</v>
      </c>
      <c r="S134" s="649">
        <f t="shared" ref="S134" si="1308">((S135*$H134)-((S135*$H134*$E135)+(S135*$H134*$F135)))</f>
        <v>0</v>
      </c>
      <c r="T134" s="649">
        <f t="shared" ref="T134" si="1309">((T135*$H134)-((T135*$H134*$E135)+(T135*$H134*$F135)))</f>
        <v>0</v>
      </c>
      <c r="U134" s="649">
        <f t="shared" ref="U134" si="1310">((U135*$H134)-((U135*$H134*$E135)+(U135*$H134*$F135)))</f>
        <v>0</v>
      </c>
      <c r="V134" s="649">
        <f t="shared" ref="V134" si="1311">((V135*$H134)-((V135*$H134*$E135)+(V135*$H134*$F135)))</f>
        <v>0</v>
      </c>
      <c r="W134" s="649">
        <f t="shared" ref="W134" si="1312">((W135*$H134)-((W135*$H134*$E135)+(W135*$H134*$F135)))</f>
        <v>0</v>
      </c>
      <c r="X134" s="649">
        <f t="shared" ref="X134" si="1313">((X135*$H134)-((X135*$H134*$E135)+(X135*$H134*$F135)))</f>
        <v>0</v>
      </c>
      <c r="Y134" s="649">
        <f t="shared" ref="Y134" si="1314">((Y135*$H134)-((Y135*$H134*$E135)+(Y135*$H134*$F135)))</f>
        <v>0</v>
      </c>
      <c r="Z134" s="649">
        <f t="shared" ref="Z134" si="1315">((Z135*$H134)-((Z135*$H134*$E135)+(Z135*$H134*$F135)))</f>
        <v>822551.73224444559</v>
      </c>
      <c r="AA134" s="649">
        <f t="shared" ref="AA134" si="1316">((AA135*$H134)-((AA135*$H134*$E135)+(AA135*$H134*$F135)))</f>
        <v>156676.52042751346</v>
      </c>
      <c r="AB134" s="649">
        <f t="shared" ref="AB134" si="1317">((AB135*$H134)-((AB135*$H134*$E135)+(AB135*$H134*$F135)))</f>
        <v>0</v>
      </c>
      <c r="AC134" s="649">
        <f t="shared" ref="AC134" si="1318">((AC135*$H134)-((AC135*$H134*$E135)+(AC135*$H134*$F135)))</f>
        <v>0</v>
      </c>
      <c r="AD134" s="649">
        <f t="shared" ref="AD134" si="1319">((AD135*$H134)-((AD135*$H134*$E135)+(AD135*$H134*$F135)))</f>
        <v>0</v>
      </c>
      <c r="AE134" s="649">
        <f t="shared" ref="AE134" si="1320">((AE135*$H134)-((AE135*$H134*$E135)+(AE135*$H134*$F135)))</f>
        <v>0</v>
      </c>
      <c r="AF134" s="649">
        <f>+AF135*H134</f>
        <v>61201.765791997444</v>
      </c>
      <c r="AG134" s="649">
        <f t="shared" ref="AG134" si="1321">((AG135*$H134)-((AG135*$H134*$E135)+(AG135*$H134*$F135)))</f>
        <v>0</v>
      </c>
      <c r="AH134" s="649">
        <f t="shared" ref="AH134" si="1322">((AH135*$H134)-((AH135*$H134*$E135)+(AH135*$H134*$F135)))</f>
        <v>0</v>
      </c>
      <c r="AI134" s="649">
        <f t="shared" ref="AI134" si="1323">((AI135*$H134)-((AI135*$H134*$E135)+(AI135*$H134*$F135)))</f>
        <v>0</v>
      </c>
      <c r="AJ134" s="649">
        <f t="shared" ref="AJ134" si="1324">((AJ135*$H134)-((AJ135*$H134*$E135)+(AJ135*$H134*$F135)))</f>
        <v>0</v>
      </c>
      <c r="AK134" s="649">
        <f t="shared" ref="AK134" si="1325">((AK135*$H134)-((AK135*$H134*$E135)+(AK135*$H134*$F135)))</f>
        <v>0</v>
      </c>
      <c r="AL134" s="649">
        <f t="shared" ref="AL134" si="1326">((AL135*$H134)-((AL135*$H134*$E135)+(AL135*$H134*$F135)))</f>
        <v>0</v>
      </c>
      <c r="AM134" s="649">
        <f t="shared" ref="AM134" si="1327">((AM135*$H134)-((AM135*$H134*$E135)+(AM135*$H134*$F135)))</f>
        <v>0</v>
      </c>
      <c r="AN134" s="649">
        <f t="shared" ref="AN134" si="1328">((AN135*$H134)-((AN135*$H134*$E135)+(AN135*$H134*$F135)))</f>
        <v>0</v>
      </c>
      <c r="AO134" s="649">
        <f t="shared" ref="AO134" si="1329">((AO135*$H134)-((AO135*$H134*$E135)+(AO135*$H134*$F135)))</f>
        <v>0</v>
      </c>
      <c r="AP134" s="649">
        <f t="shared" ref="AP134" si="1330">((AP135*$H134)-((AP135*$H134*$E135)+(AP135*$H134*$F135)))</f>
        <v>0</v>
      </c>
      <c r="AQ134" s="649">
        <f t="shared" ref="AQ134" si="1331">((AQ135*$H134)-((AQ135*$H134*$E135)+(AQ135*$H134*$F135)))</f>
        <v>0</v>
      </c>
      <c r="AR134" s="649">
        <f t="shared" ref="AR134" si="1332">((AR135*$H134)-((AR135*$H134*$E135)+(AR135*$H134*$F135)))</f>
        <v>0</v>
      </c>
      <c r="AS134" s="649">
        <f t="shared" ref="AS134" si="1333">((AS135*$H134)-((AS135*$H134*$E135)+(AS135*$H134*$F135)))</f>
        <v>0</v>
      </c>
      <c r="AT134" s="649">
        <f t="shared" ref="AT134" si="1334">((AT135*$H134)-((AT135*$H134*$E135)+(AT135*$H134*$F135)))</f>
        <v>0</v>
      </c>
      <c r="AU134" s="649">
        <f t="shared" ref="AU134" si="1335">((AU135*$H134)-((AU135*$H134*$E135)+(AU135*$H134*$F135)))</f>
        <v>0</v>
      </c>
      <c r="AV134" s="649">
        <f>((AV135*$H134)-((AV135*$H134*$E135)+(AV135*$H134*$F135)))</f>
        <v>0</v>
      </c>
      <c r="AW134" s="613">
        <f t="shared" si="363"/>
        <v>1224035.3158399488</v>
      </c>
      <c r="AX134" s="645">
        <f t="shared" si="328"/>
        <v>0</v>
      </c>
      <c r="AY134" s="590"/>
      <c r="AZ134" s="590"/>
    </row>
    <row r="135" spans="1:52" s="308" customFormat="1">
      <c r="A135" s="642"/>
      <c r="B135" s="636"/>
      <c r="C135" s="636"/>
      <c r="D135" s="651"/>
      <c r="E135" s="652">
        <v>0.15</v>
      </c>
      <c r="F135" s="652">
        <v>0.05</v>
      </c>
      <c r="G135" s="653"/>
      <c r="H135" s="640"/>
      <c r="I135" s="640">
        <f t="shared" si="1195"/>
        <v>1.2</v>
      </c>
      <c r="J135" s="654">
        <v>0</v>
      </c>
      <c r="K135" s="654">
        <v>0.15</v>
      </c>
      <c r="L135" s="654">
        <v>0</v>
      </c>
      <c r="M135" s="654">
        <v>0</v>
      </c>
      <c r="N135" s="654">
        <v>0</v>
      </c>
      <c r="O135" s="654">
        <v>0</v>
      </c>
      <c r="P135" s="654">
        <v>0</v>
      </c>
      <c r="Q135" s="654">
        <v>0</v>
      </c>
      <c r="R135" s="654">
        <v>0</v>
      </c>
      <c r="S135" s="654">
        <v>0</v>
      </c>
      <c r="T135" s="654">
        <v>0</v>
      </c>
      <c r="U135" s="654">
        <v>0</v>
      </c>
      <c r="V135" s="654">
        <v>0</v>
      </c>
      <c r="W135" s="654">
        <v>0</v>
      </c>
      <c r="X135" s="654">
        <v>0</v>
      </c>
      <c r="Y135" s="654">
        <v>0</v>
      </c>
      <c r="Z135" s="654">
        <v>0.84</v>
      </c>
      <c r="AA135" s="654">
        <v>0.16000000000000003</v>
      </c>
      <c r="AB135" s="654">
        <v>0</v>
      </c>
      <c r="AC135" s="654">
        <v>0</v>
      </c>
      <c r="AD135" s="654">
        <v>0</v>
      </c>
      <c r="AE135" s="654">
        <v>0</v>
      </c>
      <c r="AF135" s="654">
        <v>0.05</v>
      </c>
      <c r="AG135" s="654">
        <v>0</v>
      </c>
      <c r="AH135" s="654">
        <v>0</v>
      </c>
      <c r="AI135" s="654">
        <v>0</v>
      </c>
      <c r="AJ135" s="654">
        <v>0</v>
      </c>
      <c r="AK135" s="654">
        <v>0</v>
      </c>
      <c r="AL135" s="654">
        <v>0</v>
      </c>
      <c r="AM135" s="654">
        <v>0</v>
      </c>
      <c r="AN135" s="654">
        <v>0</v>
      </c>
      <c r="AO135" s="654">
        <v>0</v>
      </c>
      <c r="AP135" s="654">
        <v>0</v>
      </c>
      <c r="AQ135" s="654">
        <v>0</v>
      </c>
      <c r="AR135" s="654">
        <v>0</v>
      </c>
      <c r="AS135" s="654">
        <v>0</v>
      </c>
      <c r="AT135" s="654">
        <v>0</v>
      </c>
      <c r="AU135" s="654">
        <v>0</v>
      </c>
      <c r="AV135" s="654">
        <v>0</v>
      </c>
      <c r="AW135" s="613">
        <f t="shared" si="363"/>
        <v>1.2</v>
      </c>
      <c r="AX135" s="645">
        <f t="shared" si="328"/>
        <v>1.2</v>
      </c>
      <c r="AY135" s="642"/>
      <c r="AZ135" s="642"/>
    </row>
    <row r="136" spans="1:52" s="264" customFormat="1">
      <c r="A136" s="590"/>
      <c r="B136" s="646" t="s">
        <v>305</v>
      </c>
      <c r="C136" s="646" t="s">
        <v>370</v>
      </c>
      <c r="D136" s="647" t="s">
        <v>371</v>
      </c>
      <c r="E136" s="648"/>
      <c r="F136" s="648"/>
      <c r="G136" s="649"/>
      <c r="H136" s="650">
        <v>723762.81079660868</v>
      </c>
      <c r="I136" s="650">
        <f t="shared" si="1195"/>
        <v>723762.8107966088</v>
      </c>
      <c r="J136" s="649">
        <f>+J137*H136</f>
        <v>0</v>
      </c>
      <c r="K136" s="649">
        <f>+K137*H136</f>
        <v>108564.4216194913</v>
      </c>
      <c r="L136" s="649">
        <f t="shared" ref="L136" si="1336">((L137*$H136)-((L137*$H136*$E137)+(L137*$H136*$F137)))</f>
        <v>0</v>
      </c>
      <c r="M136" s="649">
        <f t="shared" ref="M136" si="1337">((M137*$H136)-((M137*$H136*$E137)+(M137*$H136*$F137)))</f>
        <v>0</v>
      </c>
      <c r="N136" s="649">
        <f t="shared" ref="N136" si="1338">((N137*$H136)-((N137*$H136*$E137)+(N137*$H136*$F137)))</f>
        <v>0</v>
      </c>
      <c r="O136" s="649">
        <f t="shared" ref="O136" si="1339">((O137*$H136)-((O137*$H136*$E137)+(O137*$H136*$F137)))</f>
        <v>0</v>
      </c>
      <c r="P136" s="649">
        <f t="shared" ref="P136" si="1340">((P137*$H136)-((P137*$H136*$E137)+(P137*$H136*$F137)))</f>
        <v>0</v>
      </c>
      <c r="Q136" s="649">
        <f t="shared" ref="Q136" si="1341">((Q137*$H136)-((Q137*$H136*$E137)+(Q137*$H136*$F137)))</f>
        <v>0</v>
      </c>
      <c r="R136" s="649">
        <f t="shared" ref="R136" si="1342">((R137*$H136)-((R137*$H136*$E137)+(R137*$H136*$F137)))</f>
        <v>0</v>
      </c>
      <c r="S136" s="649">
        <f t="shared" ref="S136" si="1343">((S137*$H136)-((S137*$H136*$E137)+(S137*$H136*$F137)))</f>
        <v>0</v>
      </c>
      <c r="T136" s="649">
        <f t="shared" ref="T136" si="1344">((T137*$H136)-((T137*$H136*$E137)+(T137*$H136*$F137)))</f>
        <v>0</v>
      </c>
      <c r="U136" s="649">
        <f t="shared" ref="U136" si="1345">((U137*$H136)-((U137*$H136*$E137)+(U137*$H136*$F137)))</f>
        <v>0</v>
      </c>
      <c r="V136" s="649">
        <f t="shared" ref="V136" si="1346">((V137*$H136)-((V137*$H136*$E137)+(V137*$H136*$F137)))</f>
        <v>0</v>
      </c>
      <c r="W136" s="649">
        <f t="shared" ref="W136" si="1347">((W137*$H136)-((W137*$H136*$E137)+(W137*$H136*$F137)))</f>
        <v>0</v>
      </c>
      <c r="X136" s="649">
        <f t="shared" ref="X136" si="1348">((X137*$H136)-((X137*$H136*$E137)+(X137*$H136*$F137)))</f>
        <v>0</v>
      </c>
      <c r="Y136" s="649">
        <f t="shared" ref="Y136" si="1349">((Y137*$H136)-((Y137*$H136*$E137)+(Y137*$H136*$F137)))</f>
        <v>0</v>
      </c>
      <c r="Z136" s="649">
        <f t="shared" ref="Z136" si="1350">((Z137*$H136)-((Z137*$H136*$E137)+(Z137*$H136*$F137)))</f>
        <v>0</v>
      </c>
      <c r="AA136" s="649">
        <f t="shared" ref="AA136" si="1351">((AA137*$H136)-((AA137*$H136*$E137)+(AA137*$H136*$F137)))</f>
        <v>561639.9411781684</v>
      </c>
      <c r="AB136" s="649">
        <f t="shared" ref="AB136" si="1352">((AB137*$H136)-((AB137*$H136*$E137)+(AB137*$H136*$F137)))</f>
        <v>17370.307459118623</v>
      </c>
      <c r="AC136" s="649">
        <f t="shared" ref="AC136" si="1353">((AC137*$H136)-((AC137*$H136*$E137)+(AC137*$H136*$F137)))</f>
        <v>0</v>
      </c>
      <c r="AD136" s="649">
        <f t="shared" ref="AD136" si="1354">((AD137*$H136)-((AD137*$H136*$E137)+(AD137*$H136*$F137)))</f>
        <v>0</v>
      </c>
      <c r="AE136" s="649">
        <f t="shared" ref="AE136" si="1355">((AE137*$H136)-((AE137*$H136*$E137)+(AE137*$H136*$F137)))</f>
        <v>0</v>
      </c>
      <c r="AF136" s="649">
        <f>+AF137*H136</f>
        <v>36188.140539830434</v>
      </c>
      <c r="AG136" s="649">
        <f t="shared" ref="AG136" si="1356">((AG137*$H136)-((AG137*$H136*$E137)+(AG137*$H136*$F137)))</f>
        <v>0</v>
      </c>
      <c r="AH136" s="649">
        <f t="shared" ref="AH136" si="1357">((AH137*$H136)-((AH137*$H136*$E137)+(AH137*$H136*$F137)))</f>
        <v>0</v>
      </c>
      <c r="AI136" s="649">
        <f t="shared" ref="AI136" si="1358">((AI137*$H136)-((AI137*$H136*$E137)+(AI137*$H136*$F137)))</f>
        <v>0</v>
      </c>
      <c r="AJ136" s="649">
        <f t="shared" ref="AJ136" si="1359">((AJ137*$H136)-((AJ137*$H136*$E137)+(AJ137*$H136*$F137)))</f>
        <v>0</v>
      </c>
      <c r="AK136" s="649">
        <f t="shared" ref="AK136" si="1360">((AK137*$H136)-((AK137*$H136*$E137)+(AK137*$H136*$F137)))</f>
        <v>0</v>
      </c>
      <c r="AL136" s="649">
        <f t="shared" ref="AL136" si="1361">((AL137*$H136)-((AL137*$H136*$E137)+(AL137*$H136*$F137)))</f>
        <v>0</v>
      </c>
      <c r="AM136" s="649">
        <f t="shared" ref="AM136" si="1362">((AM137*$H136)-((AM137*$H136*$E137)+(AM137*$H136*$F137)))</f>
        <v>0</v>
      </c>
      <c r="AN136" s="649">
        <f t="shared" ref="AN136" si="1363">((AN137*$H136)-((AN137*$H136*$E137)+(AN137*$H136*$F137)))</f>
        <v>0</v>
      </c>
      <c r="AO136" s="649">
        <f t="shared" ref="AO136" si="1364">((AO137*$H136)-((AO137*$H136*$E137)+(AO137*$H136*$F137)))</f>
        <v>0</v>
      </c>
      <c r="AP136" s="649">
        <f t="shared" ref="AP136" si="1365">((AP137*$H136)-((AP137*$H136*$E137)+(AP137*$H136*$F137)))</f>
        <v>0</v>
      </c>
      <c r="AQ136" s="649">
        <f t="shared" ref="AQ136" si="1366">((AQ137*$H136)-((AQ137*$H136*$E137)+(AQ137*$H136*$F137)))</f>
        <v>0</v>
      </c>
      <c r="AR136" s="649">
        <f t="shared" ref="AR136" si="1367">((AR137*$H136)-((AR137*$H136*$E137)+(AR137*$H136*$F137)))</f>
        <v>0</v>
      </c>
      <c r="AS136" s="649">
        <f t="shared" ref="AS136" si="1368">((AS137*$H136)-((AS137*$H136*$E137)+(AS137*$H136*$F137)))</f>
        <v>0</v>
      </c>
      <c r="AT136" s="649">
        <f t="shared" ref="AT136" si="1369">((AT137*$H136)-((AT137*$H136*$E137)+(AT137*$H136*$F137)))</f>
        <v>0</v>
      </c>
      <c r="AU136" s="649">
        <f t="shared" ref="AU136" si="1370">((AU137*$H136)-((AU137*$H136*$E137)+(AU137*$H136*$F137)))</f>
        <v>0</v>
      </c>
      <c r="AV136" s="649">
        <f>((AV137*$H136)-((AV137*$H136*$E137)+(AV137*$H136*$F137)))</f>
        <v>0</v>
      </c>
      <c r="AW136" s="613">
        <f t="shared" si="363"/>
        <v>723762.8107966088</v>
      </c>
      <c r="AX136" s="645">
        <f t="shared" si="328"/>
        <v>0</v>
      </c>
      <c r="AY136" s="590"/>
      <c r="AZ136" s="590"/>
    </row>
    <row r="137" spans="1:52" s="308" customFormat="1">
      <c r="A137" s="642"/>
      <c r="B137" s="636"/>
      <c r="C137" s="636"/>
      <c r="D137" s="651"/>
      <c r="E137" s="652">
        <v>0.15</v>
      </c>
      <c r="F137" s="652">
        <v>0.05</v>
      </c>
      <c r="G137" s="653"/>
      <c r="H137" s="640"/>
      <c r="I137" s="640">
        <f t="shared" si="1195"/>
        <v>1.2</v>
      </c>
      <c r="J137" s="654">
        <v>0</v>
      </c>
      <c r="K137" s="654">
        <v>0.15</v>
      </c>
      <c r="L137" s="654">
        <v>0</v>
      </c>
      <c r="M137" s="654">
        <v>0</v>
      </c>
      <c r="N137" s="654">
        <v>0</v>
      </c>
      <c r="O137" s="654">
        <v>0</v>
      </c>
      <c r="P137" s="654">
        <v>0</v>
      </c>
      <c r="Q137" s="654">
        <v>0</v>
      </c>
      <c r="R137" s="654">
        <v>0</v>
      </c>
      <c r="S137" s="654">
        <v>0</v>
      </c>
      <c r="T137" s="654">
        <v>0</v>
      </c>
      <c r="U137" s="654">
        <v>0</v>
      </c>
      <c r="V137" s="654">
        <v>0</v>
      </c>
      <c r="W137" s="654">
        <v>0</v>
      </c>
      <c r="X137" s="654">
        <v>0</v>
      </c>
      <c r="Y137" s="654">
        <v>0</v>
      </c>
      <c r="Z137" s="654">
        <v>0</v>
      </c>
      <c r="AA137" s="654">
        <v>0.97</v>
      </c>
      <c r="AB137" s="654">
        <v>3.0000000000000027E-2</v>
      </c>
      <c r="AC137" s="654">
        <v>0</v>
      </c>
      <c r="AD137" s="654">
        <v>0</v>
      </c>
      <c r="AE137" s="654">
        <v>0</v>
      </c>
      <c r="AF137" s="654">
        <v>0.05</v>
      </c>
      <c r="AG137" s="654">
        <v>0</v>
      </c>
      <c r="AH137" s="654">
        <v>0</v>
      </c>
      <c r="AI137" s="654">
        <v>0</v>
      </c>
      <c r="AJ137" s="654">
        <v>0</v>
      </c>
      <c r="AK137" s="654">
        <v>0</v>
      </c>
      <c r="AL137" s="654">
        <v>0</v>
      </c>
      <c r="AM137" s="654">
        <v>0</v>
      </c>
      <c r="AN137" s="654">
        <v>0</v>
      </c>
      <c r="AO137" s="654">
        <v>0</v>
      </c>
      <c r="AP137" s="654">
        <v>0</v>
      </c>
      <c r="AQ137" s="654">
        <v>0</v>
      </c>
      <c r="AR137" s="654">
        <v>0</v>
      </c>
      <c r="AS137" s="654">
        <v>0</v>
      </c>
      <c r="AT137" s="654">
        <v>0</v>
      </c>
      <c r="AU137" s="654">
        <v>0</v>
      </c>
      <c r="AV137" s="654">
        <v>0</v>
      </c>
      <c r="AW137" s="613">
        <f t="shared" si="363"/>
        <v>1.2</v>
      </c>
      <c r="AX137" s="645">
        <f t="shared" si="328"/>
        <v>1.2</v>
      </c>
      <c r="AY137" s="642"/>
      <c r="AZ137" s="642"/>
    </row>
    <row r="138" spans="1:52" s="302" customFormat="1">
      <c r="A138" s="621"/>
      <c r="B138" s="622" t="s">
        <v>234</v>
      </c>
      <c r="C138" s="622" t="s">
        <v>372</v>
      </c>
      <c r="D138" s="623" t="s">
        <v>373</v>
      </c>
      <c r="E138" s="644"/>
      <c r="F138" s="644"/>
      <c r="G138" s="624"/>
      <c r="H138" s="625">
        <f>+H139+H144+H183+H184+H213+H342</f>
        <v>15390133.198988559</v>
      </c>
      <c r="I138" s="625">
        <f t="shared" si="1195"/>
        <v>15390133.198988559</v>
      </c>
      <c r="J138" s="625">
        <f t="shared" ref="J138:AV138" si="1371">+J139+J144+J183+J184+J213+J342</f>
        <v>0</v>
      </c>
      <c r="K138" s="625">
        <f t="shared" si="1371"/>
        <v>0</v>
      </c>
      <c r="L138" s="625">
        <f t="shared" si="1371"/>
        <v>0</v>
      </c>
      <c r="M138" s="625">
        <f t="shared" si="1371"/>
        <v>0</v>
      </c>
      <c r="N138" s="625">
        <f t="shared" si="1371"/>
        <v>0</v>
      </c>
      <c r="O138" s="625">
        <f t="shared" si="1371"/>
        <v>0</v>
      </c>
      <c r="P138" s="625">
        <f t="shared" si="1371"/>
        <v>116208.33925178803</v>
      </c>
      <c r="Q138" s="625">
        <f t="shared" si="1371"/>
        <v>4646801.0126795666</v>
      </c>
      <c r="R138" s="625">
        <f t="shared" si="1371"/>
        <v>1040669.3798427316</v>
      </c>
      <c r="S138" s="625">
        <f t="shared" si="1371"/>
        <v>1480093.9263731556</v>
      </c>
      <c r="T138" s="625">
        <f t="shared" si="1371"/>
        <v>1561800.1013302805</v>
      </c>
      <c r="U138" s="625">
        <f t="shared" si="1371"/>
        <v>1303586.5906364317</v>
      </c>
      <c r="V138" s="625">
        <f t="shared" si="1371"/>
        <v>682648.83492180216</v>
      </c>
      <c r="W138" s="625">
        <f t="shared" si="1371"/>
        <v>649356.57535782247</v>
      </c>
      <c r="X138" s="625">
        <f t="shared" si="1371"/>
        <v>606064.24644705106</v>
      </c>
      <c r="Y138" s="625">
        <f t="shared" si="1371"/>
        <v>617613.96570131672</v>
      </c>
      <c r="Z138" s="625">
        <f t="shared" si="1371"/>
        <v>637004.46042814222</v>
      </c>
      <c r="AA138" s="625">
        <f t="shared" si="1371"/>
        <v>729219.43371899892</v>
      </c>
      <c r="AB138" s="625">
        <f t="shared" si="1371"/>
        <v>568005.27226069197</v>
      </c>
      <c r="AC138" s="625">
        <f t="shared" si="1371"/>
        <v>96902.945866843744</v>
      </c>
      <c r="AD138" s="625">
        <f t="shared" si="1371"/>
        <v>0</v>
      </c>
      <c r="AE138" s="625">
        <f t="shared" si="1371"/>
        <v>0</v>
      </c>
      <c r="AF138" s="625">
        <f t="shared" si="1371"/>
        <v>0</v>
      </c>
      <c r="AG138" s="625">
        <f t="shared" si="1371"/>
        <v>654158.11417193268</v>
      </c>
      <c r="AH138" s="625">
        <f t="shared" si="1371"/>
        <v>0</v>
      </c>
      <c r="AI138" s="625">
        <f t="shared" si="1371"/>
        <v>0</v>
      </c>
      <c r="AJ138" s="625">
        <f t="shared" si="1371"/>
        <v>0</v>
      </c>
      <c r="AK138" s="625">
        <f t="shared" si="1371"/>
        <v>0</v>
      </c>
      <c r="AL138" s="625">
        <f t="shared" si="1371"/>
        <v>0</v>
      </c>
      <c r="AM138" s="625">
        <f t="shared" si="1371"/>
        <v>0</v>
      </c>
      <c r="AN138" s="625">
        <f t="shared" si="1371"/>
        <v>0</v>
      </c>
      <c r="AO138" s="625">
        <f t="shared" si="1371"/>
        <v>0</v>
      </c>
      <c r="AP138" s="625">
        <f t="shared" si="1371"/>
        <v>0</v>
      </c>
      <c r="AQ138" s="625">
        <f t="shared" si="1371"/>
        <v>0</v>
      </c>
      <c r="AR138" s="625">
        <f t="shared" si="1371"/>
        <v>0</v>
      </c>
      <c r="AS138" s="625">
        <f t="shared" si="1371"/>
        <v>0</v>
      </c>
      <c r="AT138" s="625">
        <f t="shared" si="1371"/>
        <v>0</v>
      </c>
      <c r="AU138" s="625">
        <f t="shared" si="1371"/>
        <v>0</v>
      </c>
      <c r="AV138" s="625">
        <f t="shared" si="1371"/>
        <v>0</v>
      </c>
      <c r="AW138" s="613">
        <f t="shared" si="363"/>
        <v>15390133.198988559</v>
      </c>
      <c r="AX138" s="645">
        <f>+I138-H138</f>
        <v>0</v>
      </c>
      <c r="AY138" s="656">
        <f>+AX138/H138</f>
        <v>0</v>
      </c>
      <c r="AZ138" s="626"/>
    </row>
    <row r="139" spans="1:52" s="264" customFormat="1">
      <c r="A139" s="590"/>
      <c r="B139" s="629" t="s">
        <v>278</v>
      </c>
      <c r="C139" s="629" t="s">
        <v>374</v>
      </c>
      <c r="D139" s="630" t="s">
        <v>375</v>
      </c>
      <c r="E139" s="643"/>
      <c r="F139" s="643"/>
      <c r="G139" s="631"/>
      <c r="H139" s="632">
        <f>+H140+H142</f>
        <v>1128511.0046191739</v>
      </c>
      <c r="I139" s="632">
        <f t="shared" si="1195"/>
        <v>1128511.0046191739</v>
      </c>
      <c r="J139" s="632">
        <f t="shared" ref="J139:AV139" si="1372">+J140+J142</f>
        <v>0</v>
      </c>
      <c r="K139" s="632">
        <f t="shared" si="1372"/>
        <v>0</v>
      </c>
      <c r="L139" s="632">
        <f t="shared" si="1372"/>
        <v>0</v>
      </c>
      <c r="M139" s="632">
        <f t="shared" si="1372"/>
        <v>0</v>
      </c>
      <c r="N139" s="632">
        <f t="shared" si="1372"/>
        <v>0</v>
      </c>
      <c r="O139" s="632">
        <f t="shared" si="1372"/>
        <v>0</v>
      </c>
      <c r="P139" s="632">
        <f t="shared" si="1372"/>
        <v>0</v>
      </c>
      <c r="Q139" s="632">
        <f t="shared" si="1372"/>
        <v>338553.30138575216</v>
      </c>
      <c r="R139" s="632">
        <f t="shared" si="1372"/>
        <v>0</v>
      </c>
      <c r="S139" s="632">
        <f t="shared" si="1372"/>
        <v>0</v>
      </c>
      <c r="T139" s="632">
        <f t="shared" si="1372"/>
        <v>65803.480696463783</v>
      </c>
      <c r="U139" s="632">
        <f t="shared" si="1372"/>
        <v>350951.89704780688</v>
      </c>
      <c r="V139" s="632">
        <f t="shared" si="1372"/>
        <v>21934.493565487952</v>
      </c>
      <c r="W139" s="632">
        <f t="shared" si="1372"/>
        <v>0</v>
      </c>
      <c r="X139" s="632">
        <f t="shared" si="1372"/>
        <v>0</v>
      </c>
      <c r="Y139" s="632">
        <f t="shared" si="1372"/>
        <v>0</v>
      </c>
      <c r="Z139" s="632">
        <f t="shared" si="1372"/>
        <v>8845.2684507811337</v>
      </c>
      <c r="AA139" s="632">
        <f t="shared" si="1372"/>
        <v>253564.36225572583</v>
      </c>
      <c r="AB139" s="632">
        <f t="shared" si="1372"/>
        <v>32432.650986197485</v>
      </c>
      <c r="AC139" s="632">
        <f t="shared" si="1372"/>
        <v>0</v>
      </c>
      <c r="AD139" s="632">
        <f t="shared" si="1372"/>
        <v>0</v>
      </c>
      <c r="AE139" s="632">
        <f t="shared" si="1372"/>
        <v>0</v>
      </c>
      <c r="AF139" s="632">
        <f t="shared" si="1372"/>
        <v>0</v>
      </c>
      <c r="AG139" s="632">
        <f t="shared" si="1372"/>
        <v>56425.550230958703</v>
      </c>
      <c r="AH139" s="632">
        <f t="shared" si="1372"/>
        <v>0</v>
      </c>
      <c r="AI139" s="632">
        <f t="shared" si="1372"/>
        <v>0</v>
      </c>
      <c r="AJ139" s="632">
        <f t="shared" si="1372"/>
        <v>0</v>
      </c>
      <c r="AK139" s="632">
        <f t="shared" si="1372"/>
        <v>0</v>
      </c>
      <c r="AL139" s="632">
        <f t="shared" si="1372"/>
        <v>0</v>
      </c>
      <c r="AM139" s="632">
        <f t="shared" si="1372"/>
        <v>0</v>
      </c>
      <c r="AN139" s="632">
        <f t="shared" si="1372"/>
        <v>0</v>
      </c>
      <c r="AO139" s="632">
        <f t="shared" si="1372"/>
        <v>0</v>
      </c>
      <c r="AP139" s="632">
        <f t="shared" si="1372"/>
        <v>0</v>
      </c>
      <c r="AQ139" s="632">
        <f t="shared" si="1372"/>
        <v>0</v>
      </c>
      <c r="AR139" s="632">
        <f t="shared" si="1372"/>
        <v>0</v>
      </c>
      <c r="AS139" s="632">
        <f t="shared" si="1372"/>
        <v>0</v>
      </c>
      <c r="AT139" s="632">
        <f t="shared" si="1372"/>
        <v>0</v>
      </c>
      <c r="AU139" s="632">
        <f t="shared" si="1372"/>
        <v>0</v>
      </c>
      <c r="AV139" s="632">
        <f t="shared" si="1372"/>
        <v>0</v>
      </c>
      <c r="AW139" s="613">
        <f t="shared" si="363"/>
        <v>1128511.0046191739</v>
      </c>
      <c r="AX139" s="645">
        <f t="shared" ref="AX139:AX202" si="1373">+I139-H139</f>
        <v>0</v>
      </c>
      <c r="AY139" s="656">
        <f t="shared" ref="AY139:AY202" si="1374">+AX139/H139</f>
        <v>0</v>
      </c>
      <c r="AZ139" s="590"/>
    </row>
    <row r="140" spans="1:52" s="264" customFormat="1">
      <c r="A140" s="590"/>
      <c r="B140" s="646" t="s">
        <v>305</v>
      </c>
      <c r="C140" s="646" t="s">
        <v>376</v>
      </c>
      <c r="D140" s="647" t="s">
        <v>377</v>
      </c>
      <c r="E140" s="648"/>
      <c r="F140" s="648"/>
      <c r="G140" s="649"/>
      <c r="H140" s="650">
        <v>453603.51029646839</v>
      </c>
      <c r="I140" s="650">
        <f t="shared" si="1195"/>
        <v>453603.51029646833</v>
      </c>
      <c r="J140" s="649">
        <f>+J141*$H$140</f>
        <v>0</v>
      </c>
      <c r="K140" s="649">
        <f t="shared" ref="K140:P140" si="1375">+K141*$H$140</f>
        <v>0</v>
      </c>
      <c r="L140" s="649">
        <f t="shared" si="1375"/>
        <v>0</v>
      </c>
      <c r="M140" s="649">
        <f t="shared" si="1375"/>
        <v>0</v>
      </c>
      <c r="N140" s="649">
        <f t="shared" si="1375"/>
        <v>0</v>
      </c>
      <c r="O140" s="649">
        <f t="shared" si="1375"/>
        <v>0</v>
      </c>
      <c r="P140" s="649">
        <f t="shared" si="1375"/>
        <v>0</v>
      </c>
      <c r="Q140" s="649">
        <f>+Q141*$H140</f>
        <v>136081.05308894051</v>
      </c>
      <c r="R140" s="649">
        <f t="shared" ref="R140" si="1376">((R141*$H140)-((R141*$H140*$E141)+(R141*$H140*$F141)))</f>
        <v>0</v>
      </c>
      <c r="S140" s="649">
        <f t="shared" ref="S140" si="1377">((S141*$H140)-((S141*$H140*$E141)+(S141*$H140*$F141)))</f>
        <v>0</v>
      </c>
      <c r="T140" s="649">
        <f t="shared" ref="T140" si="1378">((T141*$H140)-((T141*$H140*$E141)+(T141*$H140*$F141)))</f>
        <v>0</v>
      </c>
      <c r="U140" s="649">
        <f t="shared" ref="U140" si="1379">((U141*$H140)-((U141*$H140*$E141)+(U141*$H140*$F141)))</f>
        <v>0</v>
      </c>
      <c r="V140" s="649">
        <f t="shared" ref="V140" si="1380">((V141*$H140)-((V141*$H140*$E141)+(V141*$H140*$F141)))</f>
        <v>0</v>
      </c>
      <c r="W140" s="649">
        <f t="shared" ref="W140" si="1381">((W141*$H140)-((W141*$H140*$E141)+(W141*$H140*$F141)))</f>
        <v>0</v>
      </c>
      <c r="X140" s="649">
        <f t="shared" ref="X140" si="1382">((X141*$H140)-((X141*$H140*$E141)+(X141*$H140*$F141)))</f>
        <v>0</v>
      </c>
      <c r="Y140" s="649">
        <f t="shared" ref="Y140" si="1383">((Y141*$H140)-((Y141*$H140*$E141)+(Y141*$H140*$F141)))</f>
        <v>0</v>
      </c>
      <c r="Z140" s="649">
        <f t="shared" ref="Z140" si="1384">((Z141*$H140)-((Z141*$H140*$E141)+(Z141*$H140*$F141)))</f>
        <v>8845.2684507811337</v>
      </c>
      <c r="AA140" s="649">
        <f t="shared" ref="AA140" si="1385">((AA141*$H140)-((AA141*$H140*$E141)+(AA141*$H140*$F141)))</f>
        <v>253564.36225572583</v>
      </c>
      <c r="AB140" s="649">
        <f t="shared" ref="AB140" si="1386">((AB141*$H140)-((AB141*$H140*$E141)+(AB141*$H140*$F141)))</f>
        <v>32432.650986197485</v>
      </c>
      <c r="AC140" s="649">
        <f t="shared" ref="AC140" si="1387">((AC141*$H140)-((AC141*$H140*$E141)+(AC141*$H140*$F141)))</f>
        <v>0</v>
      </c>
      <c r="AD140" s="649">
        <f t="shared" ref="AD140" si="1388">((AD141*$H140)-((AD141*$H140*$E141)+(AD141*$H140*$F141)))</f>
        <v>0</v>
      </c>
      <c r="AE140" s="649">
        <f t="shared" ref="AE140" si="1389">((AE141*$H140)-((AE141*$H140*$E141)+(AE141*$H140*$F141)))</f>
        <v>0</v>
      </c>
      <c r="AF140" s="649">
        <f t="shared" ref="AF140" si="1390">((AF141*$H140)-((AF141*$H140*$E141)+(AF141*$H140*$F141)))</f>
        <v>0</v>
      </c>
      <c r="AG140" s="649">
        <f>+AG141*H140</f>
        <v>22680.175514823422</v>
      </c>
      <c r="AH140" s="649">
        <f t="shared" ref="AH140" si="1391">((AH141*$H140)-((AH141*$H140*$E141)+(AH141*$H140*$F141)))</f>
        <v>0</v>
      </c>
      <c r="AI140" s="649">
        <f t="shared" ref="AI140" si="1392">((AI141*$H140)-((AI141*$H140*$E141)+(AI141*$H140*$F141)))</f>
        <v>0</v>
      </c>
      <c r="AJ140" s="649">
        <f t="shared" ref="AJ140" si="1393">((AJ141*$H140)-((AJ141*$H140*$E141)+(AJ141*$H140*$F141)))</f>
        <v>0</v>
      </c>
      <c r="AK140" s="649">
        <f t="shared" ref="AK140" si="1394">((AK141*$H140)-((AK141*$H140*$E141)+(AK141*$H140*$F141)))</f>
        <v>0</v>
      </c>
      <c r="AL140" s="649">
        <f t="shared" ref="AL140" si="1395">((AL141*$H140)-((AL141*$H140*$E141)+(AL141*$H140*$F141)))</f>
        <v>0</v>
      </c>
      <c r="AM140" s="649">
        <f t="shared" ref="AM140" si="1396">((AM141*$H140)-((AM141*$H140*$E141)+(AM141*$H140*$F141)))</f>
        <v>0</v>
      </c>
      <c r="AN140" s="649">
        <f t="shared" ref="AN140" si="1397">((AN141*$H140)-((AN141*$H140*$E141)+(AN141*$H140*$F141)))</f>
        <v>0</v>
      </c>
      <c r="AO140" s="649">
        <f t="shared" ref="AO140" si="1398">((AO141*$H140)-((AO141*$H140*$E141)+(AO141*$H140*$F141)))</f>
        <v>0</v>
      </c>
      <c r="AP140" s="649">
        <f t="shared" ref="AP140" si="1399">((AP141*$H140)-((AP141*$H140*$E141)+(AP141*$H140*$F141)))</f>
        <v>0</v>
      </c>
      <c r="AQ140" s="649">
        <f t="shared" ref="AQ140" si="1400">((AQ141*$H140)-((AQ141*$H140*$E141)+(AQ141*$H140*$F141)))</f>
        <v>0</v>
      </c>
      <c r="AR140" s="649">
        <f t="shared" ref="AR140" si="1401">((AR141*$H140)-((AR141*$H140*$E141)+(AR141*$H140*$F141)))</f>
        <v>0</v>
      </c>
      <c r="AS140" s="649">
        <f t="shared" ref="AS140" si="1402">((AS141*$H140)-((AS141*$H140*$E141)+(AS141*$H140*$F141)))</f>
        <v>0</v>
      </c>
      <c r="AT140" s="649">
        <f t="shared" ref="AT140" si="1403">((AT141*$H140)-((AT141*$H140*$E141)+(AT141*$H140*$F141)))</f>
        <v>0</v>
      </c>
      <c r="AU140" s="649">
        <f t="shared" ref="AU140" si="1404">((AU141*$H140)-((AU141*$H140*$E141)+(AU141*$H140*$F141)))</f>
        <v>0</v>
      </c>
      <c r="AV140" s="649">
        <f t="shared" ref="AV140" si="1405">((AV141*$H140)-((AV141*$H140*$E141)+(AV141*$H140*$F141)))</f>
        <v>0</v>
      </c>
      <c r="AW140" s="613">
        <f t="shared" ref="AW140:AW203" si="1406">SUM(J140:AV140)</f>
        <v>453603.51029646833</v>
      </c>
      <c r="AX140" s="645">
        <f t="shared" si="1373"/>
        <v>0</v>
      </c>
      <c r="AY140" s="656">
        <f t="shared" si="1374"/>
        <v>0</v>
      </c>
      <c r="AZ140" s="590"/>
    </row>
    <row r="141" spans="1:52" s="264" customFormat="1">
      <c r="A141" s="590"/>
      <c r="B141" s="636"/>
      <c r="C141" s="636"/>
      <c r="D141" s="651"/>
      <c r="E141" s="652">
        <v>0.3</v>
      </c>
      <c r="F141" s="652">
        <v>0.05</v>
      </c>
      <c r="G141" s="653"/>
      <c r="H141" s="657"/>
      <c r="I141" s="640">
        <f t="shared" si="1195"/>
        <v>1.3499999999999999</v>
      </c>
      <c r="J141" s="658">
        <v>0</v>
      </c>
      <c r="K141" s="658">
        <v>0</v>
      </c>
      <c r="L141" s="658">
        <v>0</v>
      </c>
      <c r="M141" s="658">
        <v>0</v>
      </c>
      <c r="N141" s="658">
        <v>0</v>
      </c>
      <c r="O141" s="658">
        <v>0</v>
      </c>
      <c r="P141" s="658">
        <v>0</v>
      </c>
      <c r="Q141" s="658">
        <v>0.3</v>
      </c>
      <c r="R141" s="658">
        <v>0</v>
      </c>
      <c r="S141" s="658">
        <v>0</v>
      </c>
      <c r="T141" s="658">
        <v>0</v>
      </c>
      <c r="U141" s="658">
        <v>0</v>
      </c>
      <c r="V141" s="658">
        <v>0</v>
      </c>
      <c r="W141" s="658">
        <v>0</v>
      </c>
      <c r="X141" s="658">
        <v>0</v>
      </c>
      <c r="Y141" s="658">
        <v>0</v>
      </c>
      <c r="Z141" s="658">
        <v>0.03</v>
      </c>
      <c r="AA141" s="658">
        <v>0.86</v>
      </c>
      <c r="AB141" s="658">
        <v>0.10999999999999999</v>
      </c>
      <c r="AC141" s="658">
        <v>0</v>
      </c>
      <c r="AD141" s="658">
        <v>0</v>
      </c>
      <c r="AE141" s="658">
        <v>0</v>
      </c>
      <c r="AF141" s="658">
        <v>0</v>
      </c>
      <c r="AG141" s="658">
        <v>0.05</v>
      </c>
      <c r="AH141" s="658">
        <v>0</v>
      </c>
      <c r="AI141" s="658">
        <v>0</v>
      </c>
      <c r="AJ141" s="658">
        <v>0</v>
      </c>
      <c r="AK141" s="658">
        <v>0</v>
      </c>
      <c r="AL141" s="658">
        <v>0</v>
      </c>
      <c r="AM141" s="658">
        <v>0</v>
      </c>
      <c r="AN141" s="658">
        <v>0</v>
      </c>
      <c r="AO141" s="658">
        <v>0</v>
      </c>
      <c r="AP141" s="658">
        <v>0</v>
      </c>
      <c r="AQ141" s="658">
        <v>0</v>
      </c>
      <c r="AR141" s="658">
        <v>0</v>
      </c>
      <c r="AS141" s="658">
        <v>0</v>
      </c>
      <c r="AT141" s="658">
        <v>0</v>
      </c>
      <c r="AU141" s="658">
        <v>0</v>
      </c>
      <c r="AV141" s="658">
        <v>0</v>
      </c>
      <c r="AW141" s="613">
        <f t="shared" si="1406"/>
        <v>1.3499999999999999</v>
      </c>
      <c r="AX141" s="645">
        <f t="shared" si="1373"/>
        <v>1.3499999999999999</v>
      </c>
      <c r="AY141" s="656" t="e">
        <f t="shared" si="1374"/>
        <v>#DIV/0!</v>
      </c>
      <c r="AZ141" s="590"/>
    </row>
    <row r="142" spans="1:52" s="264" customFormat="1">
      <c r="A142" s="590"/>
      <c r="B142" s="646" t="s">
        <v>305</v>
      </c>
      <c r="C142" s="646" t="s">
        <v>381</v>
      </c>
      <c r="D142" s="647" t="s">
        <v>382</v>
      </c>
      <c r="E142" s="648"/>
      <c r="F142" s="648"/>
      <c r="G142" s="649"/>
      <c r="H142" s="650">
        <v>674907.49432270555</v>
      </c>
      <c r="I142" s="650">
        <f t="shared" si="1195"/>
        <v>674907.49432270555</v>
      </c>
      <c r="J142" s="649">
        <f>+J143*$H$140</f>
        <v>0</v>
      </c>
      <c r="K142" s="649">
        <f t="shared" ref="K142" si="1407">+K143*$H$140</f>
        <v>0</v>
      </c>
      <c r="L142" s="649">
        <f t="shared" ref="L142" si="1408">+L143*$H$140</f>
        <v>0</v>
      </c>
      <c r="M142" s="649">
        <f t="shared" ref="M142" si="1409">+M143*$H$140</f>
        <v>0</v>
      </c>
      <c r="N142" s="649">
        <f t="shared" ref="N142" si="1410">+N143*$H$140</f>
        <v>0</v>
      </c>
      <c r="O142" s="649">
        <f t="shared" ref="O142" si="1411">+O143*$H$140</f>
        <v>0</v>
      </c>
      <c r="P142" s="649">
        <f t="shared" ref="P142" si="1412">+P143*$H$140</f>
        <v>0</v>
      </c>
      <c r="Q142" s="649">
        <f>+Q143*$H142</f>
        <v>202472.24829681165</v>
      </c>
      <c r="R142" s="649">
        <f t="shared" ref="R142" si="1413">((R143*$H142)-((R143*$H142*$E143)+(R143*$H142*$F143)))</f>
        <v>0</v>
      </c>
      <c r="S142" s="649">
        <f t="shared" ref="S142" si="1414">((S143*$H142)-((S143*$H142*$E143)+(S143*$H142*$F143)))</f>
        <v>0</v>
      </c>
      <c r="T142" s="649">
        <f t="shared" ref="T142" si="1415">((T143*$H142)-((T143*$H142*$E143)+(T143*$H142*$F143)))</f>
        <v>65803.480696463783</v>
      </c>
      <c r="U142" s="649">
        <f t="shared" ref="U142" si="1416">((U143*$H142)-((U143*$H142*$E143)+(U143*$H142*$F143)))</f>
        <v>350951.89704780688</v>
      </c>
      <c r="V142" s="649">
        <f t="shared" ref="V142" si="1417">((V143*$H142)-((V143*$H142*$E143)+(V143*$H142*$F143)))</f>
        <v>21934.493565487952</v>
      </c>
      <c r="W142" s="649">
        <f t="shared" ref="W142" si="1418">((W143*$H142)-((W143*$H142*$E143)+(W143*$H142*$F143)))</f>
        <v>0</v>
      </c>
      <c r="X142" s="649">
        <f t="shared" ref="X142" si="1419">((X143*$H142)-((X143*$H142*$E143)+(X143*$H142*$F143)))</f>
        <v>0</v>
      </c>
      <c r="Y142" s="649">
        <f t="shared" ref="Y142" si="1420">((Y143*$H142)-((Y143*$H142*$E143)+(Y143*$H142*$F143)))</f>
        <v>0</v>
      </c>
      <c r="Z142" s="649">
        <f t="shared" ref="Z142" si="1421">((Z143*$H142)-((Z143*$H142*$E143)+(Z143*$H142*$F143)))</f>
        <v>0</v>
      </c>
      <c r="AA142" s="649">
        <f t="shared" ref="AA142" si="1422">((AA143*$H142)-((AA143*$H142*$E143)+(AA143*$H142*$F143)))</f>
        <v>0</v>
      </c>
      <c r="AB142" s="649">
        <f t="shared" ref="AB142" si="1423">((AB143*$H142)-((AB143*$H142*$E143)+(AB143*$H142*$F143)))</f>
        <v>0</v>
      </c>
      <c r="AC142" s="649">
        <f t="shared" ref="AC142" si="1424">((AC143*$H142)-((AC143*$H142*$E143)+(AC143*$H142*$F143)))</f>
        <v>0</v>
      </c>
      <c r="AD142" s="649">
        <f t="shared" ref="AD142" si="1425">((AD143*$H142)-((AD143*$H142*$E143)+(AD143*$H142*$F143)))</f>
        <v>0</v>
      </c>
      <c r="AE142" s="649">
        <f t="shared" ref="AE142" si="1426">((AE143*$H142)-((AE143*$H142*$E143)+(AE143*$H142*$F143)))</f>
        <v>0</v>
      </c>
      <c r="AF142" s="649">
        <f t="shared" ref="AF142" si="1427">((AF143*$H142)-((AF143*$H142*$E143)+(AF143*$H142*$F143)))</f>
        <v>0</v>
      </c>
      <c r="AG142" s="649">
        <f>+AG143*H142</f>
        <v>33745.37471613528</v>
      </c>
      <c r="AH142" s="649">
        <f t="shared" ref="AH142" si="1428">((AH143*$H142)-((AH143*$H142*$E143)+(AH143*$H142*$F143)))</f>
        <v>0</v>
      </c>
      <c r="AI142" s="649">
        <f t="shared" ref="AI142" si="1429">((AI143*$H142)-((AI143*$H142*$E143)+(AI143*$H142*$F143)))</f>
        <v>0</v>
      </c>
      <c r="AJ142" s="649">
        <f t="shared" ref="AJ142" si="1430">((AJ143*$H142)-((AJ143*$H142*$E143)+(AJ143*$H142*$F143)))</f>
        <v>0</v>
      </c>
      <c r="AK142" s="649">
        <f t="shared" ref="AK142" si="1431">((AK143*$H142)-((AK143*$H142*$E143)+(AK143*$H142*$F143)))</f>
        <v>0</v>
      </c>
      <c r="AL142" s="649">
        <f t="shared" ref="AL142" si="1432">((AL143*$H142)-((AL143*$H142*$E143)+(AL143*$H142*$F143)))</f>
        <v>0</v>
      </c>
      <c r="AM142" s="649">
        <f t="shared" ref="AM142" si="1433">((AM143*$H142)-((AM143*$H142*$E143)+(AM143*$H142*$F143)))</f>
        <v>0</v>
      </c>
      <c r="AN142" s="649">
        <f t="shared" ref="AN142" si="1434">((AN143*$H142)-((AN143*$H142*$E143)+(AN143*$H142*$F143)))</f>
        <v>0</v>
      </c>
      <c r="AO142" s="649">
        <f t="shared" ref="AO142" si="1435">((AO143*$H142)-((AO143*$H142*$E143)+(AO143*$H142*$F143)))</f>
        <v>0</v>
      </c>
      <c r="AP142" s="649">
        <f t="shared" ref="AP142" si="1436">((AP143*$H142)-((AP143*$H142*$E143)+(AP143*$H142*$F143)))</f>
        <v>0</v>
      </c>
      <c r="AQ142" s="649">
        <f t="shared" ref="AQ142" si="1437">((AQ143*$H142)-((AQ143*$H142*$E143)+(AQ143*$H142*$F143)))</f>
        <v>0</v>
      </c>
      <c r="AR142" s="649">
        <f t="shared" ref="AR142" si="1438">((AR143*$H142)-((AR143*$H142*$E143)+(AR143*$H142*$F143)))</f>
        <v>0</v>
      </c>
      <c r="AS142" s="649">
        <f t="shared" ref="AS142" si="1439">((AS143*$H142)-((AS143*$H142*$E143)+(AS143*$H142*$F143)))</f>
        <v>0</v>
      </c>
      <c r="AT142" s="649">
        <f t="shared" ref="AT142" si="1440">((AT143*$H142)-((AT143*$H142*$E143)+(AT143*$H142*$F143)))</f>
        <v>0</v>
      </c>
      <c r="AU142" s="649">
        <f t="shared" ref="AU142" si="1441">((AU143*$H142)-((AU143*$H142*$E143)+(AU143*$H142*$F143)))</f>
        <v>0</v>
      </c>
      <c r="AV142" s="649">
        <f t="shared" ref="AV142" si="1442">((AV143*$H142)-((AV143*$H142*$E143)+(AV143*$H142*$F143)))</f>
        <v>0</v>
      </c>
      <c r="AW142" s="613">
        <f t="shared" si="1406"/>
        <v>674907.49432270555</v>
      </c>
      <c r="AX142" s="645">
        <f t="shared" si="1373"/>
        <v>0</v>
      </c>
      <c r="AY142" s="656">
        <f t="shared" si="1374"/>
        <v>0</v>
      </c>
      <c r="AZ142" s="590"/>
    </row>
    <row r="143" spans="1:52" s="264" customFormat="1">
      <c r="A143" s="590"/>
      <c r="B143" s="636"/>
      <c r="C143" s="636"/>
      <c r="D143" s="651"/>
      <c r="E143" s="652">
        <v>0.3</v>
      </c>
      <c r="F143" s="652">
        <v>0.05</v>
      </c>
      <c r="G143" s="653"/>
      <c r="H143" s="640"/>
      <c r="I143" s="640">
        <f t="shared" si="1195"/>
        <v>1.35</v>
      </c>
      <c r="J143" s="658">
        <v>0</v>
      </c>
      <c r="K143" s="658">
        <v>0</v>
      </c>
      <c r="L143" s="658">
        <v>0</v>
      </c>
      <c r="M143" s="658">
        <v>0</v>
      </c>
      <c r="N143" s="658">
        <v>0</v>
      </c>
      <c r="O143" s="658">
        <v>0</v>
      </c>
      <c r="P143" s="658">
        <v>0</v>
      </c>
      <c r="Q143" s="658">
        <v>0.3</v>
      </c>
      <c r="R143" s="658">
        <v>0</v>
      </c>
      <c r="S143" s="658">
        <v>0</v>
      </c>
      <c r="T143" s="658">
        <v>0.15</v>
      </c>
      <c r="U143" s="658">
        <v>0.79999999999999993</v>
      </c>
      <c r="V143" s="658">
        <v>5.0000000000000044E-2</v>
      </c>
      <c r="W143" s="658">
        <v>0</v>
      </c>
      <c r="X143" s="658">
        <v>0</v>
      </c>
      <c r="Y143" s="658">
        <v>0</v>
      </c>
      <c r="Z143" s="658">
        <v>0</v>
      </c>
      <c r="AA143" s="658">
        <v>0</v>
      </c>
      <c r="AB143" s="658">
        <v>0</v>
      </c>
      <c r="AC143" s="658">
        <v>0</v>
      </c>
      <c r="AD143" s="658">
        <v>0</v>
      </c>
      <c r="AE143" s="658">
        <v>0</v>
      </c>
      <c r="AF143" s="658">
        <v>0</v>
      </c>
      <c r="AG143" s="658">
        <v>0.05</v>
      </c>
      <c r="AH143" s="658">
        <v>0</v>
      </c>
      <c r="AI143" s="658">
        <v>0</v>
      </c>
      <c r="AJ143" s="658">
        <v>0</v>
      </c>
      <c r="AK143" s="658">
        <v>0</v>
      </c>
      <c r="AL143" s="658">
        <v>0</v>
      </c>
      <c r="AM143" s="658">
        <v>0</v>
      </c>
      <c r="AN143" s="658">
        <v>0</v>
      </c>
      <c r="AO143" s="658">
        <v>0</v>
      </c>
      <c r="AP143" s="658">
        <v>0</v>
      </c>
      <c r="AQ143" s="658">
        <v>0</v>
      </c>
      <c r="AR143" s="658">
        <v>0</v>
      </c>
      <c r="AS143" s="658">
        <v>0</v>
      </c>
      <c r="AT143" s="658">
        <v>0</v>
      </c>
      <c r="AU143" s="658">
        <v>0</v>
      </c>
      <c r="AV143" s="658">
        <v>0</v>
      </c>
      <c r="AW143" s="613">
        <f t="shared" si="1406"/>
        <v>1.35</v>
      </c>
      <c r="AX143" s="645">
        <f t="shared" si="1373"/>
        <v>1.35</v>
      </c>
      <c r="AY143" s="656" t="e">
        <f t="shared" si="1374"/>
        <v>#DIV/0!</v>
      </c>
      <c r="AZ143" s="590"/>
    </row>
    <row r="144" spans="1:52" s="264" customFormat="1">
      <c r="A144" s="590"/>
      <c r="B144" s="629" t="s">
        <v>278</v>
      </c>
      <c r="C144" s="629" t="s">
        <v>383</v>
      </c>
      <c r="D144" s="630" t="s">
        <v>384</v>
      </c>
      <c r="E144" s="643"/>
      <c r="F144" s="643"/>
      <c r="G144" s="631"/>
      <c r="H144" s="632">
        <v>3916639.6547525171</v>
      </c>
      <c r="I144" s="632">
        <f t="shared" si="1195"/>
        <v>3916639.6547525171</v>
      </c>
      <c r="J144" s="631">
        <f>+J145+J154+J155+J162+J169+J176</f>
        <v>0</v>
      </c>
      <c r="K144" s="631">
        <f t="shared" ref="K144:AV144" si="1443">+K145+K154+K155+K162+K169+K176</f>
        <v>0</v>
      </c>
      <c r="L144" s="631">
        <f t="shared" si="1443"/>
        <v>0</v>
      </c>
      <c r="M144" s="631">
        <f t="shared" si="1443"/>
        <v>0</v>
      </c>
      <c r="N144" s="631">
        <f t="shared" si="1443"/>
        <v>0</v>
      </c>
      <c r="O144" s="631">
        <f t="shared" si="1443"/>
        <v>0</v>
      </c>
      <c r="P144" s="631">
        <f t="shared" si="1443"/>
        <v>0</v>
      </c>
      <c r="Q144" s="631">
        <f t="shared" si="1443"/>
        <v>1174991.896425755</v>
      </c>
      <c r="R144" s="631">
        <f t="shared" si="1443"/>
        <v>516112.22629937594</v>
      </c>
      <c r="S144" s="631">
        <f t="shared" si="1443"/>
        <v>1003612.09049883</v>
      </c>
      <c r="T144" s="631">
        <f t="shared" si="1443"/>
        <v>691100.21989879676</v>
      </c>
      <c r="U144" s="631">
        <f t="shared" si="1443"/>
        <v>334991.23889213311</v>
      </c>
      <c r="V144" s="631">
        <f t="shared" si="1443"/>
        <v>0</v>
      </c>
      <c r="W144" s="631">
        <f t="shared" si="1443"/>
        <v>0</v>
      </c>
      <c r="X144" s="631">
        <f t="shared" si="1443"/>
        <v>0</v>
      </c>
      <c r="Y144" s="631">
        <f t="shared" si="1443"/>
        <v>0</v>
      </c>
      <c r="Z144" s="631">
        <f t="shared" si="1443"/>
        <v>0</v>
      </c>
      <c r="AA144" s="631">
        <f t="shared" si="1443"/>
        <v>0</v>
      </c>
      <c r="AB144" s="631">
        <f t="shared" si="1443"/>
        <v>0</v>
      </c>
      <c r="AC144" s="631">
        <f t="shared" si="1443"/>
        <v>0</v>
      </c>
      <c r="AD144" s="631">
        <f t="shared" si="1443"/>
        <v>0</v>
      </c>
      <c r="AE144" s="631">
        <f t="shared" si="1443"/>
        <v>0</v>
      </c>
      <c r="AF144" s="631">
        <f t="shared" si="1443"/>
        <v>0</v>
      </c>
      <c r="AG144" s="631">
        <f t="shared" si="1443"/>
        <v>195831.9827376258</v>
      </c>
      <c r="AH144" s="631">
        <f t="shared" si="1443"/>
        <v>0</v>
      </c>
      <c r="AI144" s="631">
        <f t="shared" si="1443"/>
        <v>0</v>
      </c>
      <c r="AJ144" s="631">
        <f t="shared" si="1443"/>
        <v>0</v>
      </c>
      <c r="AK144" s="631">
        <f t="shared" si="1443"/>
        <v>0</v>
      </c>
      <c r="AL144" s="631">
        <f t="shared" si="1443"/>
        <v>0</v>
      </c>
      <c r="AM144" s="631">
        <f t="shared" si="1443"/>
        <v>0</v>
      </c>
      <c r="AN144" s="631">
        <f t="shared" si="1443"/>
        <v>0</v>
      </c>
      <c r="AO144" s="631">
        <f t="shared" si="1443"/>
        <v>0</v>
      </c>
      <c r="AP144" s="631">
        <f t="shared" si="1443"/>
        <v>0</v>
      </c>
      <c r="AQ144" s="631">
        <f t="shared" si="1443"/>
        <v>0</v>
      </c>
      <c r="AR144" s="631">
        <f t="shared" si="1443"/>
        <v>0</v>
      </c>
      <c r="AS144" s="631">
        <f t="shared" si="1443"/>
        <v>0</v>
      </c>
      <c r="AT144" s="631">
        <f t="shared" si="1443"/>
        <v>0</v>
      </c>
      <c r="AU144" s="631">
        <f t="shared" si="1443"/>
        <v>0</v>
      </c>
      <c r="AV144" s="631">
        <f t="shared" si="1443"/>
        <v>0</v>
      </c>
      <c r="AW144" s="613">
        <f t="shared" si="1406"/>
        <v>3916639.6547525171</v>
      </c>
      <c r="AX144" s="645">
        <f t="shared" si="1373"/>
        <v>0</v>
      </c>
      <c r="AY144" s="656">
        <f t="shared" si="1374"/>
        <v>0</v>
      </c>
      <c r="AZ144" s="590"/>
    </row>
    <row r="145" spans="1:52" s="264" customFormat="1">
      <c r="A145" s="590"/>
      <c r="B145" s="646" t="s">
        <v>305</v>
      </c>
      <c r="C145" s="646" t="s">
        <v>385</v>
      </c>
      <c r="D145" s="647" t="s">
        <v>386</v>
      </c>
      <c r="E145" s="648"/>
      <c r="F145" s="648"/>
      <c r="G145" s="649"/>
      <c r="H145" s="650">
        <f>+H146+H148+H150+H152</f>
        <v>1859435.5201907125</v>
      </c>
      <c r="I145" s="650">
        <f t="shared" si="1195"/>
        <v>1859435.5201907125</v>
      </c>
      <c r="J145" s="649">
        <f>+J146+J148+J150+J152</f>
        <v>0</v>
      </c>
      <c r="K145" s="649">
        <f t="shared" ref="K145:AV145" si="1444">+K146+K148+K150+K152</f>
        <v>0</v>
      </c>
      <c r="L145" s="649">
        <f t="shared" si="1444"/>
        <v>0</v>
      </c>
      <c r="M145" s="649">
        <f t="shared" si="1444"/>
        <v>0</v>
      </c>
      <c r="N145" s="649">
        <f t="shared" si="1444"/>
        <v>0</v>
      </c>
      <c r="O145" s="649">
        <f t="shared" si="1444"/>
        <v>0</v>
      </c>
      <c r="P145" s="649">
        <f t="shared" si="1444"/>
        <v>0</v>
      </c>
      <c r="Q145" s="649">
        <f t="shared" si="1444"/>
        <v>557830.65605721367</v>
      </c>
      <c r="R145" s="649">
        <f t="shared" si="1444"/>
        <v>516112.22629937594</v>
      </c>
      <c r="S145" s="649">
        <f t="shared" si="1444"/>
        <v>692520.86182458722</v>
      </c>
      <c r="T145" s="649">
        <f t="shared" si="1444"/>
        <v>0</v>
      </c>
      <c r="U145" s="649">
        <f t="shared" si="1444"/>
        <v>0</v>
      </c>
      <c r="V145" s="649">
        <f t="shared" si="1444"/>
        <v>0</v>
      </c>
      <c r="W145" s="649">
        <f t="shared" si="1444"/>
        <v>0</v>
      </c>
      <c r="X145" s="649">
        <f t="shared" si="1444"/>
        <v>0</v>
      </c>
      <c r="Y145" s="649">
        <f t="shared" si="1444"/>
        <v>0</v>
      </c>
      <c r="Z145" s="649">
        <f t="shared" si="1444"/>
        <v>0</v>
      </c>
      <c r="AA145" s="649">
        <f t="shared" si="1444"/>
        <v>0</v>
      </c>
      <c r="AB145" s="649">
        <f t="shared" si="1444"/>
        <v>0</v>
      </c>
      <c r="AC145" s="649">
        <f t="shared" si="1444"/>
        <v>0</v>
      </c>
      <c r="AD145" s="649">
        <f t="shared" si="1444"/>
        <v>0</v>
      </c>
      <c r="AE145" s="649">
        <f t="shared" si="1444"/>
        <v>0</v>
      </c>
      <c r="AF145" s="649">
        <f t="shared" si="1444"/>
        <v>0</v>
      </c>
      <c r="AG145" s="649">
        <f t="shared" si="1444"/>
        <v>92971.776009535621</v>
      </c>
      <c r="AH145" s="649">
        <f t="shared" si="1444"/>
        <v>0</v>
      </c>
      <c r="AI145" s="649">
        <f t="shared" si="1444"/>
        <v>0</v>
      </c>
      <c r="AJ145" s="649">
        <f t="shared" si="1444"/>
        <v>0</v>
      </c>
      <c r="AK145" s="649">
        <f t="shared" si="1444"/>
        <v>0</v>
      </c>
      <c r="AL145" s="649">
        <f t="shared" si="1444"/>
        <v>0</v>
      </c>
      <c r="AM145" s="649">
        <f t="shared" si="1444"/>
        <v>0</v>
      </c>
      <c r="AN145" s="649">
        <f t="shared" si="1444"/>
        <v>0</v>
      </c>
      <c r="AO145" s="649">
        <f t="shared" si="1444"/>
        <v>0</v>
      </c>
      <c r="AP145" s="649">
        <f t="shared" si="1444"/>
        <v>0</v>
      </c>
      <c r="AQ145" s="649">
        <f t="shared" si="1444"/>
        <v>0</v>
      </c>
      <c r="AR145" s="649">
        <f t="shared" si="1444"/>
        <v>0</v>
      </c>
      <c r="AS145" s="649">
        <f t="shared" si="1444"/>
        <v>0</v>
      </c>
      <c r="AT145" s="649">
        <f t="shared" si="1444"/>
        <v>0</v>
      </c>
      <c r="AU145" s="649">
        <f t="shared" si="1444"/>
        <v>0</v>
      </c>
      <c r="AV145" s="649">
        <f t="shared" si="1444"/>
        <v>0</v>
      </c>
      <c r="AW145" s="613">
        <f t="shared" si="1406"/>
        <v>1859435.5201907125</v>
      </c>
      <c r="AX145" s="645">
        <f t="shared" si="1373"/>
        <v>0</v>
      </c>
      <c r="AY145" s="656">
        <f t="shared" si="1374"/>
        <v>0</v>
      </c>
      <c r="AZ145" s="590"/>
    </row>
    <row r="146" spans="1:52" s="264" customFormat="1">
      <c r="A146" s="590"/>
      <c r="B146" s="636" t="s">
        <v>378</v>
      </c>
      <c r="C146" s="636" t="s">
        <v>387</v>
      </c>
      <c r="D146" s="651" t="s">
        <v>388</v>
      </c>
      <c r="E146" s="652"/>
      <c r="F146" s="652"/>
      <c r="G146" s="653"/>
      <c r="H146" s="640">
        <v>1174253.7506712002</v>
      </c>
      <c r="I146" s="640">
        <f t="shared" si="1195"/>
        <v>1174253.7506712</v>
      </c>
      <c r="J146" s="653">
        <f>+J147*$H$140</f>
        <v>0</v>
      </c>
      <c r="K146" s="653">
        <f t="shared" ref="K146" si="1445">+K147*$H$140</f>
        <v>0</v>
      </c>
      <c r="L146" s="653">
        <f t="shared" ref="L146" si="1446">+L147*$H$140</f>
        <v>0</v>
      </c>
      <c r="M146" s="653">
        <f t="shared" ref="M146" si="1447">+M147*$H$140</f>
        <v>0</v>
      </c>
      <c r="N146" s="653">
        <f t="shared" ref="N146" si="1448">+N147*$H$140</f>
        <v>0</v>
      </c>
      <c r="O146" s="653">
        <f t="shared" ref="O146" si="1449">+O147*$H$140</f>
        <v>0</v>
      </c>
      <c r="P146" s="653">
        <f t="shared" ref="P146" si="1450">+P147*$H$140</f>
        <v>0</v>
      </c>
      <c r="Q146" s="653">
        <f>+Q147*$H146</f>
        <v>352276.12520136003</v>
      </c>
      <c r="R146" s="653">
        <f t="shared" ref="R146" si="1451">((R147*$H146)-((R147*$H146*$E147)+(R147*$H146*$F147)))</f>
        <v>465591.61214113084</v>
      </c>
      <c r="S146" s="653">
        <f t="shared" ref="S146" si="1452">((S147*$H146)-((S147*$H146*$E147)+(S147*$H146*$F147)))</f>
        <v>297673.32579514926</v>
      </c>
      <c r="T146" s="653">
        <f t="shared" ref="T146" si="1453">((T147*$H146)-((T147*$H146*$E147)+(T147*$H146*$F147)))</f>
        <v>0</v>
      </c>
      <c r="U146" s="653">
        <f t="shared" ref="U146" si="1454">((U147*$H146)-((U147*$H146*$E147)+(U147*$H146*$F147)))</f>
        <v>0</v>
      </c>
      <c r="V146" s="653">
        <f t="shared" ref="V146" si="1455">((V147*$H146)-((V147*$H146*$E147)+(V147*$H146*$F147)))</f>
        <v>0</v>
      </c>
      <c r="W146" s="653">
        <f t="shared" ref="W146" si="1456">((W147*$H146)-((W147*$H146*$E147)+(W147*$H146*$F147)))</f>
        <v>0</v>
      </c>
      <c r="X146" s="653">
        <f t="shared" ref="X146" si="1457">((X147*$H146)-((X147*$H146*$E147)+(X147*$H146*$F147)))</f>
        <v>0</v>
      </c>
      <c r="Y146" s="653">
        <f t="shared" ref="Y146" si="1458">((Y147*$H146)-((Y147*$H146*$E147)+(Y147*$H146*$F147)))</f>
        <v>0</v>
      </c>
      <c r="Z146" s="653">
        <f t="shared" ref="Z146" si="1459">((Z147*$H146)-((Z147*$H146*$E147)+(Z147*$H146*$F147)))</f>
        <v>0</v>
      </c>
      <c r="AA146" s="653">
        <f t="shared" ref="AA146" si="1460">((AA147*$H146)-((AA147*$H146*$E147)+(AA147*$H146*$F147)))</f>
        <v>0</v>
      </c>
      <c r="AB146" s="653">
        <f t="shared" ref="AB146" si="1461">((AB147*$H146)-((AB147*$H146*$E147)+(AB147*$H146*$F147)))</f>
        <v>0</v>
      </c>
      <c r="AC146" s="653">
        <f t="shared" ref="AC146" si="1462">((AC147*$H146)-((AC147*$H146*$E147)+(AC147*$H146*$F147)))</f>
        <v>0</v>
      </c>
      <c r="AD146" s="653">
        <f t="shared" ref="AD146" si="1463">((AD147*$H146)-((AD147*$H146*$E147)+(AD147*$H146*$F147)))</f>
        <v>0</v>
      </c>
      <c r="AE146" s="653">
        <f t="shared" ref="AE146" si="1464">((AE147*$H146)-((AE147*$H146*$E147)+(AE147*$H146*$F147)))</f>
        <v>0</v>
      </c>
      <c r="AF146" s="653">
        <f t="shared" ref="AF146" si="1465">((AF147*$H146)-((AF147*$H146*$E147)+(AF147*$H146*$F147)))</f>
        <v>0</v>
      </c>
      <c r="AG146" s="653">
        <f>+AG147*H146</f>
        <v>58712.687533560013</v>
      </c>
      <c r="AH146" s="653">
        <f t="shared" ref="AH146" si="1466">((AH147*$H146)-((AH147*$H146*$E147)+(AH147*$H146*$F147)))</f>
        <v>0</v>
      </c>
      <c r="AI146" s="653">
        <f t="shared" ref="AI146" si="1467">((AI147*$H146)-((AI147*$H146*$E147)+(AI147*$H146*$F147)))</f>
        <v>0</v>
      </c>
      <c r="AJ146" s="653">
        <f t="shared" ref="AJ146" si="1468">((AJ147*$H146)-((AJ147*$H146*$E147)+(AJ147*$H146*$F147)))</f>
        <v>0</v>
      </c>
      <c r="AK146" s="653">
        <f t="shared" ref="AK146" si="1469">((AK147*$H146)-((AK147*$H146*$E147)+(AK147*$H146*$F147)))</f>
        <v>0</v>
      </c>
      <c r="AL146" s="653">
        <f t="shared" ref="AL146" si="1470">((AL147*$H146)-((AL147*$H146*$E147)+(AL147*$H146*$F147)))</f>
        <v>0</v>
      </c>
      <c r="AM146" s="653">
        <f t="shared" ref="AM146" si="1471">((AM147*$H146)-((AM147*$H146*$E147)+(AM147*$H146*$F147)))</f>
        <v>0</v>
      </c>
      <c r="AN146" s="653">
        <f t="shared" ref="AN146" si="1472">((AN147*$H146)-((AN147*$H146*$E147)+(AN147*$H146*$F147)))</f>
        <v>0</v>
      </c>
      <c r="AO146" s="653">
        <f t="shared" ref="AO146" si="1473">((AO147*$H146)-((AO147*$H146*$E147)+(AO147*$H146*$F147)))</f>
        <v>0</v>
      </c>
      <c r="AP146" s="653">
        <f t="shared" ref="AP146" si="1474">((AP147*$H146)-((AP147*$H146*$E147)+(AP147*$H146*$F147)))</f>
        <v>0</v>
      </c>
      <c r="AQ146" s="653">
        <f t="shared" ref="AQ146" si="1475">((AQ147*$H146)-((AQ147*$H146*$E147)+(AQ147*$H146*$F147)))</f>
        <v>0</v>
      </c>
      <c r="AR146" s="653">
        <f t="shared" ref="AR146" si="1476">((AR147*$H146)-((AR147*$H146*$E147)+(AR147*$H146*$F147)))</f>
        <v>0</v>
      </c>
      <c r="AS146" s="653">
        <f t="shared" ref="AS146" si="1477">((AS147*$H146)-((AS147*$H146*$E147)+(AS147*$H146*$F147)))</f>
        <v>0</v>
      </c>
      <c r="AT146" s="653">
        <f t="shared" ref="AT146" si="1478">((AT147*$H146)-((AT147*$H146*$E147)+(AT147*$H146*$F147)))</f>
        <v>0</v>
      </c>
      <c r="AU146" s="653">
        <f t="shared" ref="AU146" si="1479">((AU147*$H146)-((AU147*$H146*$E147)+(AU147*$H146*$F147)))</f>
        <v>0</v>
      </c>
      <c r="AV146" s="653">
        <f t="shared" ref="AV146" si="1480">((AV147*$H146)-((AV147*$H146*$E147)+(AV147*$H146*$F147)))</f>
        <v>0</v>
      </c>
      <c r="AW146" s="613">
        <f t="shared" si="1406"/>
        <v>1174253.7506712</v>
      </c>
      <c r="AX146" s="645">
        <f t="shared" si="1373"/>
        <v>0</v>
      </c>
      <c r="AY146" s="656">
        <f t="shared" si="1374"/>
        <v>0</v>
      </c>
      <c r="AZ146" s="590"/>
    </row>
    <row r="147" spans="1:52" s="264" customFormat="1">
      <c r="A147" s="590"/>
      <c r="B147" s="636"/>
      <c r="C147" s="636"/>
      <c r="D147" s="651"/>
      <c r="E147" s="652">
        <v>0.3</v>
      </c>
      <c r="F147" s="652">
        <v>0.05</v>
      </c>
      <c r="G147" s="653"/>
      <c r="H147" s="659"/>
      <c r="I147" s="640">
        <f t="shared" si="1195"/>
        <v>1.3499999999999999</v>
      </c>
      <c r="J147" s="658">
        <v>0</v>
      </c>
      <c r="K147" s="658">
        <v>0</v>
      </c>
      <c r="L147" s="658">
        <v>0</v>
      </c>
      <c r="M147" s="658">
        <v>0</v>
      </c>
      <c r="N147" s="658">
        <v>0</v>
      </c>
      <c r="O147" s="658">
        <v>0</v>
      </c>
      <c r="P147" s="658">
        <v>0</v>
      </c>
      <c r="Q147" s="658">
        <v>0.3</v>
      </c>
      <c r="R147" s="658">
        <v>0.61</v>
      </c>
      <c r="S147" s="658">
        <v>0.39</v>
      </c>
      <c r="T147" s="658">
        <v>0</v>
      </c>
      <c r="U147" s="658">
        <v>0</v>
      </c>
      <c r="V147" s="658">
        <v>0</v>
      </c>
      <c r="W147" s="658">
        <v>0</v>
      </c>
      <c r="X147" s="658">
        <v>0</v>
      </c>
      <c r="Y147" s="658">
        <v>0</v>
      </c>
      <c r="Z147" s="658">
        <v>0</v>
      </c>
      <c r="AA147" s="658">
        <v>0</v>
      </c>
      <c r="AB147" s="658">
        <v>0</v>
      </c>
      <c r="AC147" s="658">
        <v>0</v>
      </c>
      <c r="AD147" s="658">
        <v>0</v>
      </c>
      <c r="AE147" s="658">
        <v>0</v>
      </c>
      <c r="AF147" s="658">
        <v>0</v>
      </c>
      <c r="AG147" s="658">
        <v>0.05</v>
      </c>
      <c r="AH147" s="658">
        <v>0</v>
      </c>
      <c r="AI147" s="658">
        <v>0</v>
      </c>
      <c r="AJ147" s="658">
        <v>0</v>
      </c>
      <c r="AK147" s="658">
        <v>0</v>
      </c>
      <c r="AL147" s="658">
        <v>0</v>
      </c>
      <c r="AM147" s="658">
        <v>0</v>
      </c>
      <c r="AN147" s="658">
        <v>0</v>
      </c>
      <c r="AO147" s="658">
        <v>0</v>
      </c>
      <c r="AP147" s="658">
        <v>0</v>
      </c>
      <c r="AQ147" s="658">
        <v>0</v>
      </c>
      <c r="AR147" s="658">
        <v>0</v>
      </c>
      <c r="AS147" s="658">
        <v>0</v>
      </c>
      <c r="AT147" s="658">
        <v>0</v>
      </c>
      <c r="AU147" s="658">
        <v>0</v>
      </c>
      <c r="AV147" s="658">
        <v>0</v>
      </c>
      <c r="AW147" s="613">
        <f t="shared" si="1406"/>
        <v>1.3499999999999999</v>
      </c>
      <c r="AX147" s="645">
        <f t="shared" si="1373"/>
        <v>1.3499999999999999</v>
      </c>
      <c r="AY147" s="656" t="e">
        <f t="shared" si="1374"/>
        <v>#DIV/0!</v>
      </c>
      <c r="AZ147" s="590"/>
    </row>
    <row r="148" spans="1:52" s="264" customFormat="1">
      <c r="A148" s="590"/>
      <c r="B148" s="636" t="s">
        <v>378</v>
      </c>
      <c r="C148" s="636" t="s">
        <v>389</v>
      </c>
      <c r="D148" s="651" t="s">
        <v>379</v>
      </c>
      <c r="E148" s="652"/>
      <c r="F148" s="652"/>
      <c r="G148" s="653"/>
      <c r="H148" s="640">
        <v>50125.791644159057</v>
      </c>
      <c r="I148" s="640">
        <f t="shared" si="1195"/>
        <v>50125.791644159057</v>
      </c>
      <c r="J148" s="653">
        <f>+J149*$H$140</f>
        <v>0</v>
      </c>
      <c r="K148" s="653">
        <f t="shared" ref="K148" si="1481">+K149*$H$140</f>
        <v>0</v>
      </c>
      <c r="L148" s="653">
        <f t="shared" ref="L148" si="1482">+L149*$H$140</f>
        <v>0</v>
      </c>
      <c r="M148" s="653">
        <f t="shared" ref="M148" si="1483">+M149*$H$140</f>
        <v>0</v>
      </c>
      <c r="N148" s="653">
        <f t="shared" ref="N148" si="1484">+N149*$H$140</f>
        <v>0</v>
      </c>
      <c r="O148" s="653">
        <f t="shared" ref="O148" si="1485">+O149*$H$140</f>
        <v>0</v>
      </c>
      <c r="P148" s="653">
        <f t="shared" ref="P148" si="1486">+P149*$H$140</f>
        <v>0</v>
      </c>
      <c r="Q148" s="653">
        <f t="shared" ref="Q148" si="1487">+Q149*$H148</f>
        <v>15037.737493247716</v>
      </c>
      <c r="R148" s="653">
        <f t="shared" ref="R148" si="1488">((R149*$H148)-((R149*$H148*$E149)+(R149*$H148*$F149)))</f>
        <v>32581.764568703387</v>
      </c>
      <c r="S148" s="653">
        <f t="shared" ref="S148" si="1489">((S149*$H148)-((S149*$H148*$E149)+(S149*$H148*$F149)))</f>
        <v>0</v>
      </c>
      <c r="T148" s="653">
        <f t="shared" ref="T148" si="1490">((T149*$H148)-((T149*$H148*$E149)+(T149*$H148*$F149)))</f>
        <v>0</v>
      </c>
      <c r="U148" s="653">
        <f t="shared" ref="U148" si="1491">((U149*$H148)-((U149*$H148*$E149)+(U149*$H148*$F149)))</f>
        <v>0</v>
      </c>
      <c r="V148" s="653">
        <f t="shared" ref="V148" si="1492">((V149*$H148)-((V149*$H148*$E149)+(V149*$H148*$F149)))</f>
        <v>0</v>
      </c>
      <c r="W148" s="653">
        <f t="shared" ref="W148" si="1493">((W149*$H148)-((W149*$H148*$E149)+(W149*$H148*$F149)))</f>
        <v>0</v>
      </c>
      <c r="X148" s="653">
        <f t="shared" ref="X148" si="1494">((X149*$H148)-((X149*$H148*$E149)+(X149*$H148*$F149)))</f>
        <v>0</v>
      </c>
      <c r="Y148" s="653">
        <f t="shared" ref="Y148" si="1495">((Y149*$H148)-((Y149*$H148*$E149)+(Y149*$H148*$F149)))</f>
        <v>0</v>
      </c>
      <c r="Z148" s="653">
        <f t="shared" ref="Z148" si="1496">((Z149*$H148)-((Z149*$H148*$E149)+(Z149*$H148*$F149)))</f>
        <v>0</v>
      </c>
      <c r="AA148" s="653">
        <f t="shared" ref="AA148" si="1497">((AA149*$H148)-((AA149*$H148*$E149)+(AA149*$H148*$F149)))</f>
        <v>0</v>
      </c>
      <c r="AB148" s="653">
        <f t="shared" ref="AB148" si="1498">((AB149*$H148)-((AB149*$H148*$E149)+(AB149*$H148*$F149)))</f>
        <v>0</v>
      </c>
      <c r="AC148" s="653">
        <f t="shared" ref="AC148" si="1499">((AC149*$H148)-((AC149*$H148*$E149)+(AC149*$H148*$F149)))</f>
        <v>0</v>
      </c>
      <c r="AD148" s="653">
        <f t="shared" ref="AD148" si="1500">((AD149*$H148)-((AD149*$H148*$E149)+(AD149*$H148*$F149)))</f>
        <v>0</v>
      </c>
      <c r="AE148" s="653">
        <f t="shared" ref="AE148" si="1501">((AE149*$H148)-((AE149*$H148*$E149)+(AE149*$H148*$F149)))</f>
        <v>0</v>
      </c>
      <c r="AF148" s="653">
        <f t="shared" ref="AF148" si="1502">((AF149*$H148)-((AF149*$H148*$E149)+(AF149*$H148*$F149)))</f>
        <v>0</v>
      </c>
      <c r="AG148" s="653">
        <f>+AG149*H148</f>
        <v>2506.2895822079531</v>
      </c>
      <c r="AH148" s="653">
        <f t="shared" ref="AH148" si="1503">((AH149*$H148)-((AH149*$H148*$E149)+(AH149*$H148*$F149)))</f>
        <v>0</v>
      </c>
      <c r="AI148" s="653">
        <f t="shared" ref="AI148" si="1504">((AI149*$H148)-((AI149*$H148*$E149)+(AI149*$H148*$F149)))</f>
        <v>0</v>
      </c>
      <c r="AJ148" s="653">
        <f t="shared" ref="AJ148" si="1505">((AJ149*$H148)-((AJ149*$H148*$E149)+(AJ149*$H148*$F149)))</f>
        <v>0</v>
      </c>
      <c r="AK148" s="653">
        <f t="shared" ref="AK148" si="1506">((AK149*$H148)-((AK149*$H148*$E149)+(AK149*$H148*$F149)))</f>
        <v>0</v>
      </c>
      <c r="AL148" s="653">
        <f t="shared" ref="AL148" si="1507">((AL149*$H148)-((AL149*$H148*$E149)+(AL149*$H148*$F149)))</f>
        <v>0</v>
      </c>
      <c r="AM148" s="653">
        <f t="shared" ref="AM148" si="1508">((AM149*$H148)-((AM149*$H148*$E149)+(AM149*$H148*$F149)))</f>
        <v>0</v>
      </c>
      <c r="AN148" s="653">
        <f t="shared" ref="AN148" si="1509">((AN149*$H148)-((AN149*$H148*$E149)+(AN149*$H148*$F149)))</f>
        <v>0</v>
      </c>
      <c r="AO148" s="653">
        <f t="shared" ref="AO148" si="1510">((AO149*$H148)-((AO149*$H148*$E149)+(AO149*$H148*$F149)))</f>
        <v>0</v>
      </c>
      <c r="AP148" s="653">
        <f t="shared" ref="AP148" si="1511">((AP149*$H148)-((AP149*$H148*$E149)+(AP149*$H148*$F149)))</f>
        <v>0</v>
      </c>
      <c r="AQ148" s="653">
        <f t="shared" ref="AQ148" si="1512">((AQ149*$H148)-((AQ149*$H148*$E149)+(AQ149*$H148*$F149)))</f>
        <v>0</v>
      </c>
      <c r="AR148" s="653">
        <f t="shared" ref="AR148" si="1513">((AR149*$H148)-((AR149*$H148*$E149)+(AR149*$H148*$F149)))</f>
        <v>0</v>
      </c>
      <c r="AS148" s="653">
        <f t="shared" ref="AS148" si="1514">((AS149*$H148)-((AS149*$H148*$E149)+(AS149*$H148*$F149)))</f>
        <v>0</v>
      </c>
      <c r="AT148" s="653">
        <f t="shared" ref="AT148" si="1515">((AT149*$H148)-((AT149*$H148*$E149)+(AT149*$H148*$F149)))</f>
        <v>0</v>
      </c>
      <c r="AU148" s="653">
        <f t="shared" ref="AU148" si="1516">((AU149*$H148)-((AU149*$H148*$E149)+(AU149*$H148*$F149)))</f>
        <v>0</v>
      </c>
      <c r="AV148" s="653">
        <f t="shared" ref="AV148" si="1517">((AV149*$H148)-((AV149*$H148*$E149)+(AV149*$H148*$F149)))</f>
        <v>0</v>
      </c>
      <c r="AW148" s="613">
        <f t="shared" si="1406"/>
        <v>50125.791644159057</v>
      </c>
      <c r="AX148" s="645">
        <f t="shared" si="1373"/>
        <v>0</v>
      </c>
      <c r="AY148" s="656">
        <f t="shared" si="1374"/>
        <v>0</v>
      </c>
      <c r="AZ148" s="590"/>
    </row>
    <row r="149" spans="1:52" s="264" customFormat="1">
      <c r="A149" s="590"/>
      <c r="B149" s="636"/>
      <c r="C149" s="636"/>
      <c r="D149" s="651"/>
      <c r="E149" s="652">
        <v>0.3</v>
      </c>
      <c r="F149" s="652">
        <v>0.05</v>
      </c>
      <c r="G149" s="653"/>
      <c r="H149" s="640"/>
      <c r="I149" s="640">
        <f t="shared" si="1195"/>
        <v>1.35</v>
      </c>
      <c r="J149" s="658">
        <v>0</v>
      </c>
      <c r="K149" s="658">
        <v>0</v>
      </c>
      <c r="L149" s="658">
        <v>0</v>
      </c>
      <c r="M149" s="658">
        <v>0</v>
      </c>
      <c r="N149" s="658">
        <v>0</v>
      </c>
      <c r="O149" s="658">
        <v>0</v>
      </c>
      <c r="P149" s="658">
        <v>0</v>
      </c>
      <c r="Q149" s="658">
        <v>0.3</v>
      </c>
      <c r="R149" s="658">
        <v>1</v>
      </c>
      <c r="S149" s="658">
        <v>0</v>
      </c>
      <c r="T149" s="658">
        <v>0</v>
      </c>
      <c r="U149" s="658">
        <v>0</v>
      </c>
      <c r="V149" s="658">
        <v>0</v>
      </c>
      <c r="W149" s="658">
        <v>0</v>
      </c>
      <c r="X149" s="658">
        <v>0</v>
      </c>
      <c r="Y149" s="658">
        <v>0</v>
      </c>
      <c r="Z149" s="658">
        <v>0</v>
      </c>
      <c r="AA149" s="658">
        <v>0</v>
      </c>
      <c r="AB149" s="658">
        <v>0</v>
      </c>
      <c r="AC149" s="658">
        <v>0</v>
      </c>
      <c r="AD149" s="658">
        <v>0</v>
      </c>
      <c r="AE149" s="658">
        <v>0</v>
      </c>
      <c r="AF149" s="658">
        <v>0</v>
      </c>
      <c r="AG149" s="658">
        <v>0.05</v>
      </c>
      <c r="AH149" s="658">
        <v>0</v>
      </c>
      <c r="AI149" s="658">
        <v>0</v>
      </c>
      <c r="AJ149" s="658">
        <v>0</v>
      </c>
      <c r="AK149" s="658">
        <v>0</v>
      </c>
      <c r="AL149" s="658">
        <v>0</v>
      </c>
      <c r="AM149" s="658">
        <v>0</v>
      </c>
      <c r="AN149" s="658">
        <v>0</v>
      </c>
      <c r="AO149" s="658">
        <v>0</v>
      </c>
      <c r="AP149" s="658">
        <v>0</v>
      </c>
      <c r="AQ149" s="658">
        <v>0</v>
      </c>
      <c r="AR149" s="658">
        <v>0</v>
      </c>
      <c r="AS149" s="658">
        <v>0</v>
      </c>
      <c r="AT149" s="658">
        <v>0</v>
      </c>
      <c r="AU149" s="658">
        <v>0</v>
      </c>
      <c r="AV149" s="658">
        <v>0</v>
      </c>
      <c r="AW149" s="613">
        <f t="shared" si="1406"/>
        <v>1.35</v>
      </c>
      <c r="AX149" s="645">
        <f t="shared" si="1373"/>
        <v>1.35</v>
      </c>
      <c r="AY149" s="656" t="e">
        <f t="shared" si="1374"/>
        <v>#DIV/0!</v>
      </c>
      <c r="AZ149" s="590"/>
    </row>
    <row r="150" spans="1:52" s="264" customFormat="1">
      <c r="A150" s="590"/>
      <c r="B150" s="636" t="s">
        <v>378</v>
      </c>
      <c r="C150" s="636" t="s">
        <v>390</v>
      </c>
      <c r="D150" s="651" t="s">
        <v>391</v>
      </c>
      <c r="E150" s="652"/>
      <c r="F150" s="652"/>
      <c r="G150" s="653"/>
      <c r="H150" s="640">
        <v>45243.000225830336</v>
      </c>
      <c r="I150" s="640">
        <f t="shared" si="1195"/>
        <v>45243.000225830336</v>
      </c>
      <c r="J150" s="653">
        <f>+J151*$H$140</f>
        <v>0</v>
      </c>
      <c r="K150" s="653">
        <f t="shared" ref="K150" si="1518">+K151*$H$140</f>
        <v>0</v>
      </c>
      <c r="L150" s="653">
        <f t="shared" ref="L150" si="1519">+L151*$H$140</f>
        <v>0</v>
      </c>
      <c r="M150" s="653">
        <f t="shared" ref="M150" si="1520">+M151*$H$140</f>
        <v>0</v>
      </c>
      <c r="N150" s="653">
        <f t="shared" ref="N150" si="1521">+N151*$H$140</f>
        <v>0</v>
      </c>
      <c r="O150" s="653">
        <f t="shared" ref="O150" si="1522">+O151*$H$140</f>
        <v>0</v>
      </c>
      <c r="P150" s="653">
        <f t="shared" ref="P150" si="1523">+P151*$H$140</f>
        <v>0</v>
      </c>
      <c r="Q150" s="653">
        <f t="shared" ref="Q150" si="1524">+Q151*$H150</f>
        <v>13572.9000677491</v>
      </c>
      <c r="R150" s="653">
        <f t="shared" ref="R150" si="1525">((R151*$H150)-((R151*$H150*$E151)+(R151*$H150*$F151)))</f>
        <v>17938.849589541729</v>
      </c>
      <c r="S150" s="653">
        <f t="shared" ref="S150" si="1526">((S151*$H150)-((S151*$H150*$E151)+(S151*$H150*$F151)))</f>
        <v>11469.10055724799</v>
      </c>
      <c r="T150" s="653">
        <f t="shared" ref="T150" si="1527">((T151*$H150)-((T151*$H150*$E151)+(T151*$H150*$F151)))</f>
        <v>0</v>
      </c>
      <c r="U150" s="653">
        <f t="shared" ref="U150" si="1528">((U151*$H150)-((U151*$H150*$E151)+(U151*$H150*$F151)))</f>
        <v>0</v>
      </c>
      <c r="V150" s="653">
        <f t="shared" ref="V150" si="1529">((V151*$H150)-((V151*$H150*$E151)+(V151*$H150*$F151)))</f>
        <v>0</v>
      </c>
      <c r="W150" s="653">
        <f t="shared" ref="W150" si="1530">((W151*$H150)-((W151*$H150*$E151)+(W151*$H150*$F151)))</f>
        <v>0</v>
      </c>
      <c r="X150" s="653">
        <f t="shared" ref="X150" si="1531">((X151*$H150)-((X151*$H150*$E151)+(X151*$H150*$F151)))</f>
        <v>0</v>
      </c>
      <c r="Y150" s="653">
        <f t="shared" ref="Y150" si="1532">((Y151*$H150)-((Y151*$H150*$E151)+(Y151*$H150*$F151)))</f>
        <v>0</v>
      </c>
      <c r="Z150" s="653">
        <f t="shared" ref="Z150" si="1533">((Z151*$H150)-((Z151*$H150*$E151)+(Z151*$H150*$F151)))</f>
        <v>0</v>
      </c>
      <c r="AA150" s="653">
        <f t="shared" ref="AA150" si="1534">((AA151*$H150)-((AA151*$H150*$E151)+(AA151*$H150*$F151)))</f>
        <v>0</v>
      </c>
      <c r="AB150" s="653">
        <f t="shared" ref="AB150" si="1535">((AB151*$H150)-((AB151*$H150*$E151)+(AB151*$H150*$F151)))</f>
        <v>0</v>
      </c>
      <c r="AC150" s="653">
        <f t="shared" ref="AC150" si="1536">((AC151*$H150)-((AC151*$H150*$E151)+(AC151*$H150*$F151)))</f>
        <v>0</v>
      </c>
      <c r="AD150" s="653">
        <f t="shared" ref="AD150" si="1537">((AD151*$H150)-((AD151*$H150*$E151)+(AD151*$H150*$F151)))</f>
        <v>0</v>
      </c>
      <c r="AE150" s="653">
        <f t="shared" ref="AE150" si="1538">((AE151*$H150)-((AE151*$H150*$E151)+(AE151*$H150*$F151)))</f>
        <v>0</v>
      </c>
      <c r="AF150" s="653">
        <f t="shared" ref="AF150" si="1539">((AF151*$H150)-((AF151*$H150*$E151)+(AF151*$H150*$F151)))</f>
        <v>0</v>
      </c>
      <c r="AG150" s="653">
        <f>+AG151*H150</f>
        <v>2262.1500112915169</v>
      </c>
      <c r="AH150" s="653">
        <f t="shared" ref="AH150" si="1540">((AH151*$H150)-((AH151*$H150*$E151)+(AH151*$H150*$F151)))</f>
        <v>0</v>
      </c>
      <c r="AI150" s="653">
        <f t="shared" ref="AI150" si="1541">((AI151*$H150)-((AI151*$H150*$E151)+(AI151*$H150*$F151)))</f>
        <v>0</v>
      </c>
      <c r="AJ150" s="653">
        <f t="shared" ref="AJ150" si="1542">((AJ151*$H150)-((AJ151*$H150*$E151)+(AJ151*$H150*$F151)))</f>
        <v>0</v>
      </c>
      <c r="AK150" s="653">
        <f t="shared" ref="AK150" si="1543">((AK151*$H150)-((AK151*$H150*$E151)+(AK151*$H150*$F151)))</f>
        <v>0</v>
      </c>
      <c r="AL150" s="653">
        <f t="shared" ref="AL150" si="1544">((AL151*$H150)-((AL151*$H150*$E151)+(AL151*$H150*$F151)))</f>
        <v>0</v>
      </c>
      <c r="AM150" s="653">
        <f t="shared" ref="AM150" si="1545">((AM151*$H150)-((AM151*$H150*$E151)+(AM151*$H150*$F151)))</f>
        <v>0</v>
      </c>
      <c r="AN150" s="653">
        <f t="shared" ref="AN150" si="1546">((AN151*$H150)-((AN151*$H150*$E151)+(AN151*$H150*$F151)))</f>
        <v>0</v>
      </c>
      <c r="AO150" s="653">
        <f t="shared" ref="AO150" si="1547">((AO151*$H150)-((AO151*$H150*$E151)+(AO151*$H150*$F151)))</f>
        <v>0</v>
      </c>
      <c r="AP150" s="653">
        <f t="shared" ref="AP150" si="1548">((AP151*$H150)-((AP151*$H150*$E151)+(AP151*$H150*$F151)))</f>
        <v>0</v>
      </c>
      <c r="AQ150" s="653">
        <f t="shared" ref="AQ150" si="1549">((AQ151*$H150)-((AQ151*$H150*$E151)+(AQ151*$H150*$F151)))</f>
        <v>0</v>
      </c>
      <c r="AR150" s="653">
        <f t="shared" ref="AR150" si="1550">((AR151*$H150)-((AR151*$H150*$E151)+(AR151*$H150*$F151)))</f>
        <v>0</v>
      </c>
      <c r="AS150" s="653">
        <f t="shared" ref="AS150" si="1551">((AS151*$H150)-((AS151*$H150*$E151)+(AS151*$H150*$F151)))</f>
        <v>0</v>
      </c>
      <c r="AT150" s="653">
        <f t="shared" ref="AT150" si="1552">((AT151*$H150)-((AT151*$H150*$E151)+(AT151*$H150*$F151)))</f>
        <v>0</v>
      </c>
      <c r="AU150" s="653">
        <f t="shared" ref="AU150" si="1553">((AU151*$H150)-((AU151*$H150*$E151)+(AU151*$H150*$F151)))</f>
        <v>0</v>
      </c>
      <c r="AV150" s="653">
        <f t="shared" ref="AV150" si="1554">((AV151*$H150)-((AV151*$H150*$E151)+(AV151*$H150*$F151)))</f>
        <v>0</v>
      </c>
      <c r="AW150" s="613">
        <f t="shared" si="1406"/>
        <v>45243.000225830336</v>
      </c>
      <c r="AX150" s="645">
        <f t="shared" si="1373"/>
        <v>0</v>
      </c>
      <c r="AY150" s="656">
        <f t="shared" si="1374"/>
        <v>0</v>
      </c>
      <c r="AZ150" s="590"/>
    </row>
    <row r="151" spans="1:52" s="264" customFormat="1">
      <c r="A151" s="590"/>
      <c r="B151" s="636"/>
      <c r="C151" s="636"/>
      <c r="D151" s="651"/>
      <c r="E151" s="652">
        <v>0.3</v>
      </c>
      <c r="F151" s="652">
        <v>0.05</v>
      </c>
      <c r="G151" s="653"/>
      <c r="H151" s="640"/>
      <c r="I151" s="640">
        <f t="shared" si="1195"/>
        <v>1.3499999999999999</v>
      </c>
      <c r="J151" s="658">
        <v>0</v>
      </c>
      <c r="K151" s="658">
        <v>0</v>
      </c>
      <c r="L151" s="658">
        <v>0</v>
      </c>
      <c r="M151" s="658">
        <v>0</v>
      </c>
      <c r="N151" s="658">
        <v>0</v>
      </c>
      <c r="O151" s="658">
        <v>0</v>
      </c>
      <c r="P151" s="658">
        <v>0</v>
      </c>
      <c r="Q151" s="658">
        <v>0.3</v>
      </c>
      <c r="R151" s="658">
        <v>0.61</v>
      </c>
      <c r="S151" s="658">
        <v>0.39</v>
      </c>
      <c r="T151" s="658">
        <v>0</v>
      </c>
      <c r="U151" s="658">
        <v>0</v>
      </c>
      <c r="V151" s="658">
        <v>0</v>
      </c>
      <c r="W151" s="658">
        <v>0</v>
      </c>
      <c r="X151" s="658">
        <v>0</v>
      </c>
      <c r="Y151" s="658">
        <v>0</v>
      </c>
      <c r="Z151" s="658">
        <v>0</v>
      </c>
      <c r="AA151" s="658">
        <v>0</v>
      </c>
      <c r="AB151" s="658">
        <v>0</v>
      </c>
      <c r="AC151" s="658">
        <v>0</v>
      </c>
      <c r="AD151" s="658">
        <v>0</v>
      </c>
      <c r="AE151" s="658">
        <v>0</v>
      </c>
      <c r="AF151" s="658">
        <v>0</v>
      </c>
      <c r="AG151" s="658">
        <v>0.05</v>
      </c>
      <c r="AH151" s="658">
        <v>0</v>
      </c>
      <c r="AI151" s="658">
        <v>0</v>
      </c>
      <c r="AJ151" s="658">
        <v>0</v>
      </c>
      <c r="AK151" s="658">
        <v>0</v>
      </c>
      <c r="AL151" s="658">
        <v>0</v>
      </c>
      <c r="AM151" s="658">
        <v>0</v>
      </c>
      <c r="AN151" s="658">
        <v>0</v>
      </c>
      <c r="AO151" s="658">
        <v>0</v>
      </c>
      <c r="AP151" s="658">
        <v>0</v>
      </c>
      <c r="AQ151" s="658">
        <v>0</v>
      </c>
      <c r="AR151" s="658">
        <v>0</v>
      </c>
      <c r="AS151" s="658">
        <v>0</v>
      </c>
      <c r="AT151" s="658">
        <v>0</v>
      </c>
      <c r="AU151" s="658">
        <v>0</v>
      </c>
      <c r="AV151" s="658">
        <v>0</v>
      </c>
      <c r="AW151" s="613">
        <f t="shared" si="1406"/>
        <v>1.3499999999999999</v>
      </c>
      <c r="AX151" s="645">
        <f t="shared" si="1373"/>
        <v>1.3499999999999999</v>
      </c>
      <c r="AY151" s="656" t="e">
        <f t="shared" si="1374"/>
        <v>#DIV/0!</v>
      </c>
      <c r="AZ151" s="590"/>
    </row>
    <row r="152" spans="1:52" s="264" customFormat="1">
      <c r="A152" s="590"/>
      <c r="B152" s="636" t="s">
        <v>378</v>
      </c>
      <c r="C152" s="636" t="s">
        <v>390</v>
      </c>
      <c r="D152" s="651" t="s">
        <v>380</v>
      </c>
      <c r="E152" s="652"/>
      <c r="F152" s="652"/>
      <c r="G152" s="653"/>
      <c r="H152" s="640">
        <v>589812.97764952295</v>
      </c>
      <c r="I152" s="640">
        <f t="shared" si="1195"/>
        <v>589812.97764952295</v>
      </c>
      <c r="J152" s="653">
        <f>+J153*$H$140</f>
        <v>0</v>
      </c>
      <c r="K152" s="653">
        <f t="shared" ref="K152" si="1555">+K153*$H$140</f>
        <v>0</v>
      </c>
      <c r="L152" s="653">
        <f t="shared" ref="L152" si="1556">+L153*$H$140</f>
        <v>0</v>
      </c>
      <c r="M152" s="653">
        <f t="shared" ref="M152" si="1557">+M153*$H$140</f>
        <v>0</v>
      </c>
      <c r="N152" s="653">
        <f t="shared" ref="N152" si="1558">+N153*$H$140</f>
        <v>0</v>
      </c>
      <c r="O152" s="653">
        <f t="shared" ref="O152" si="1559">+O153*$H$140</f>
        <v>0</v>
      </c>
      <c r="P152" s="653">
        <f t="shared" ref="P152" si="1560">+P153*$H$140</f>
        <v>0</v>
      </c>
      <c r="Q152" s="653">
        <f t="shared" ref="Q152" si="1561">+Q153*$H152</f>
        <v>176943.89329485688</v>
      </c>
      <c r="R152" s="653">
        <f t="shared" ref="R152" si="1562">((R153*$H152)-((R153*$H152*$E153)+(R153*$H152*$F153)))</f>
        <v>0</v>
      </c>
      <c r="S152" s="653">
        <f t="shared" ref="S152" si="1563">((S153*$H152)-((S153*$H152*$E153)+(S153*$H152*$F153)))</f>
        <v>383378.43547218991</v>
      </c>
      <c r="T152" s="653">
        <f t="shared" ref="T152" si="1564">((T153*$H152)-((T153*$H152*$E153)+(T153*$H152*$F153)))</f>
        <v>0</v>
      </c>
      <c r="U152" s="653">
        <f t="shared" ref="U152" si="1565">((U153*$H152)-((U153*$H152*$E153)+(U153*$H152*$F153)))</f>
        <v>0</v>
      </c>
      <c r="V152" s="653">
        <f t="shared" ref="V152" si="1566">((V153*$H152)-((V153*$H152*$E153)+(V153*$H152*$F153)))</f>
        <v>0</v>
      </c>
      <c r="W152" s="653">
        <f t="shared" ref="W152" si="1567">((W153*$H152)-((W153*$H152*$E153)+(W153*$H152*$F153)))</f>
        <v>0</v>
      </c>
      <c r="X152" s="653">
        <f t="shared" ref="X152" si="1568">((X153*$H152)-((X153*$H152*$E153)+(X153*$H152*$F153)))</f>
        <v>0</v>
      </c>
      <c r="Y152" s="653">
        <f t="shared" ref="Y152" si="1569">((Y153*$H152)-((Y153*$H152*$E153)+(Y153*$H152*$F153)))</f>
        <v>0</v>
      </c>
      <c r="Z152" s="653">
        <f t="shared" ref="Z152" si="1570">((Z153*$H152)-((Z153*$H152*$E153)+(Z153*$H152*$F153)))</f>
        <v>0</v>
      </c>
      <c r="AA152" s="653">
        <f t="shared" ref="AA152" si="1571">((AA153*$H152)-((AA153*$H152*$E153)+(AA153*$H152*$F153)))</f>
        <v>0</v>
      </c>
      <c r="AB152" s="653">
        <f t="shared" ref="AB152" si="1572">((AB153*$H152)-((AB153*$H152*$E153)+(AB153*$H152*$F153)))</f>
        <v>0</v>
      </c>
      <c r="AC152" s="653">
        <f t="shared" ref="AC152" si="1573">((AC153*$H152)-((AC153*$H152*$E153)+(AC153*$H152*$F153)))</f>
        <v>0</v>
      </c>
      <c r="AD152" s="653">
        <f t="shared" ref="AD152" si="1574">((AD153*$H152)-((AD153*$H152*$E153)+(AD153*$H152*$F153)))</f>
        <v>0</v>
      </c>
      <c r="AE152" s="653">
        <f t="shared" ref="AE152" si="1575">((AE153*$H152)-((AE153*$H152*$E153)+(AE153*$H152*$F153)))</f>
        <v>0</v>
      </c>
      <c r="AF152" s="653">
        <f t="shared" ref="AF152" si="1576">((AF153*$H152)-((AF153*$H152*$E153)+(AF153*$H152*$F153)))</f>
        <v>0</v>
      </c>
      <c r="AG152" s="653">
        <f>+AG153*H152</f>
        <v>29490.648882476147</v>
      </c>
      <c r="AH152" s="653">
        <f t="shared" ref="AH152" si="1577">((AH153*$H152)-((AH153*$H152*$E153)+(AH153*$H152*$F153)))</f>
        <v>0</v>
      </c>
      <c r="AI152" s="653">
        <f t="shared" ref="AI152" si="1578">((AI153*$H152)-((AI153*$H152*$E153)+(AI153*$H152*$F153)))</f>
        <v>0</v>
      </c>
      <c r="AJ152" s="653">
        <f t="shared" ref="AJ152" si="1579">((AJ153*$H152)-((AJ153*$H152*$E153)+(AJ153*$H152*$F153)))</f>
        <v>0</v>
      </c>
      <c r="AK152" s="653">
        <f t="shared" ref="AK152" si="1580">((AK153*$H152)-((AK153*$H152*$E153)+(AK153*$H152*$F153)))</f>
        <v>0</v>
      </c>
      <c r="AL152" s="653">
        <f t="shared" ref="AL152" si="1581">((AL153*$H152)-((AL153*$H152*$E153)+(AL153*$H152*$F153)))</f>
        <v>0</v>
      </c>
      <c r="AM152" s="653">
        <f t="shared" ref="AM152" si="1582">((AM153*$H152)-((AM153*$H152*$E153)+(AM153*$H152*$F153)))</f>
        <v>0</v>
      </c>
      <c r="AN152" s="653">
        <f t="shared" ref="AN152" si="1583">((AN153*$H152)-((AN153*$H152*$E153)+(AN153*$H152*$F153)))</f>
        <v>0</v>
      </c>
      <c r="AO152" s="653">
        <f t="shared" ref="AO152" si="1584">((AO153*$H152)-((AO153*$H152*$E153)+(AO153*$H152*$F153)))</f>
        <v>0</v>
      </c>
      <c r="AP152" s="653">
        <f t="shared" ref="AP152" si="1585">((AP153*$H152)-((AP153*$H152*$E153)+(AP153*$H152*$F153)))</f>
        <v>0</v>
      </c>
      <c r="AQ152" s="653">
        <f t="shared" ref="AQ152" si="1586">((AQ153*$H152)-((AQ153*$H152*$E153)+(AQ153*$H152*$F153)))</f>
        <v>0</v>
      </c>
      <c r="AR152" s="653">
        <f t="shared" ref="AR152" si="1587">((AR153*$H152)-((AR153*$H152*$E153)+(AR153*$H152*$F153)))</f>
        <v>0</v>
      </c>
      <c r="AS152" s="653">
        <f t="shared" ref="AS152" si="1588">((AS153*$H152)-((AS153*$H152*$E153)+(AS153*$H152*$F153)))</f>
        <v>0</v>
      </c>
      <c r="AT152" s="653">
        <f t="shared" ref="AT152" si="1589">((AT153*$H152)-((AT153*$H152*$E153)+(AT153*$H152*$F153)))</f>
        <v>0</v>
      </c>
      <c r="AU152" s="653">
        <f t="shared" ref="AU152" si="1590">((AU153*$H152)-((AU153*$H152*$E153)+(AU153*$H152*$F153)))</f>
        <v>0</v>
      </c>
      <c r="AV152" s="653">
        <f t="shared" ref="AV152" si="1591">((AV153*$H152)-((AV153*$H152*$E153)+(AV153*$H152*$F153)))</f>
        <v>0</v>
      </c>
      <c r="AW152" s="613">
        <f t="shared" si="1406"/>
        <v>589812.97764952295</v>
      </c>
      <c r="AX152" s="645">
        <f t="shared" si="1373"/>
        <v>0</v>
      </c>
      <c r="AY152" s="656">
        <f t="shared" si="1374"/>
        <v>0</v>
      </c>
      <c r="AZ152" s="590"/>
    </row>
    <row r="153" spans="1:52" s="264" customFormat="1">
      <c r="A153" s="590"/>
      <c r="B153" s="636"/>
      <c r="C153" s="636"/>
      <c r="D153" s="651"/>
      <c r="E153" s="652">
        <v>0.3</v>
      </c>
      <c r="F153" s="652">
        <v>0.05</v>
      </c>
      <c r="G153" s="653"/>
      <c r="H153" s="640"/>
      <c r="I153" s="640">
        <f t="shared" si="1195"/>
        <v>1.35</v>
      </c>
      <c r="J153" s="658">
        <v>0</v>
      </c>
      <c r="K153" s="658">
        <v>0</v>
      </c>
      <c r="L153" s="658">
        <v>0</v>
      </c>
      <c r="M153" s="658">
        <v>0</v>
      </c>
      <c r="N153" s="658">
        <v>0</v>
      </c>
      <c r="O153" s="658">
        <v>0</v>
      </c>
      <c r="P153" s="658">
        <v>0</v>
      </c>
      <c r="Q153" s="658">
        <v>0.3</v>
      </c>
      <c r="R153" s="658">
        <v>0</v>
      </c>
      <c r="S153" s="658">
        <v>1</v>
      </c>
      <c r="T153" s="658">
        <v>0</v>
      </c>
      <c r="U153" s="658">
        <v>0</v>
      </c>
      <c r="V153" s="658">
        <v>0</v>
      </c>
      <c r="W153" s="658">
        <v>0</v>
      </c>
      <c r="X153" s="658">
        <v>0</v>
      </c>
      <c r="Y153" s="658">
        <v>0</v>
      </c>
      <c r="Z153" s="658">
        <v>0</v>
      </c>
      <c r="AA153" s="658">
        <v>0</v>
      </c>
      <c r="AB153" s="658">
        <v>0</v>
      </c>
      <c r="AC153" s="658">
        <v>0</v>
      </c>
      <c r="AD153" s="658">
        <v>0</v>
      </c>
      <c r="AE153" s="658">
        <v>0</v>
      </c>
      <c r="AF153" s="658">
        <v>0</v>
      </c>
      <c r="AG153" s="658">
        <v>0.05</v>
      </c>
      <c r="AH153" s="658">
        <v>0</v>
      </c>
      <c r="AI153" s="658">
        <v>0</v>
      </c>
      <c r="AJ153" s="658">
        <v>0</v>
      </c>
      <c r="AK153" s="658">
        <v>0</v>
      </c>
      <c r="AL153" s="658">
        <v>0</v>
      </c>
      <c r="AM153" s="658">
        <v>0</v>
      </c>
      <c r="AN153" s="658">
        <v>0</v>
      </c>
      <c r="AO153" s="658">
        <v>0</v>
      </c>
      <c r="AP153" s="658">
        <v>0</v>
      </c>
      <c r="AQ153" s="658">
        <v>0</v>
      </c>
      <c r="AR153" s="658">
        <v>0</v>
      </c>
      <c r="AS153" s="658">
        <v>0</v>
      </c>
      <c r="AT153" s="658">
        <v>0</v>
      </c>
      <c r="AU153" s="658">
        <v>0</v>
      </c>
      <c r="AV153" s="658">
        <v>0</v>
      </c>
      <c r="AW153" s="613">
        <f t="shared" si="1406"/>
        <v>1.35</v>
      </c>
      <c r="AX153" s="645">
        <f t="shared" si="1373"/>
        <v>1.35</v>
      </c>
      <c r="AY153" s="656" t="e">
        <f t="shared" si="1374"/>
        <v>#DIV/0!</v>
      </c>
      <c r="AZ153" s="590"/>
    </row>
    <row r="154" spans="1:52">
      <c r="A154" s="590"/>
      <c r="B154" s="646" t="s">
        <v>305</v>
      </c>
      <c r="C154" s="646" t="s">
        <v>392</v>
      </c>
      <c r="D154" s="647" t="s">
        <v>393</v>
      </c>
      <c r="E154" s="648"/>
      <c r="F154" s="648"/>
      <c r="G154" s="649"/>
      <c r="H154" s="650">
        <v>0</v>
      </c>
      <c r="I154" s="650">
        <f t="shared" si="1195"/>
        <v>0</v>
      </c>
      <c r="J154" s="649">
        <v>0</v>
      </c>
      <c r="K154" s="649">
        <v>0</v>
      </c>
      <c r="L154" s="649">
        <v>0</v>
      </c>
      <c r="M154" s="649">
        <v>0</v>
      </c>
      <c r="N154" s="649">
        <v>0</v>
      </c>
      <c r="O154" s="649">
        <v>0</v>
      </c>
      <c r="P154" s="649">
        <v>0</v>
      </c>
      <c r="Q154" s="649">
        <v>0</v>
      </c>
      <c r="R154" s="649">
        <v>0</v>
      </c>
      <c r="S154" s="649">
        <v>0</v>
      </c>
      <c r="T154" s="649">
        <v>0</v>
      </c>
      <c r="U154" s="649">
        <v>0</v>
      </c>
      <c r="V154" s="649">
        <v>0</v>
      </c>
      <c r="W154" s="649">
        <v>0</v>
      </c>
      <c r="X154" s="649">
        <v>0</v>
      </c>
      <c r="Y154" s="649">
        <v>0</v>
      </c>
      <c r="Z154" s="649">
        <v>0</v>
      </c>
      <c r="AA154" s="649">
        <v>0</v>
      </c>
      <c r="AB154" s="649">
        <v>0</v>
      </c>
      <c r="AC154" s="649">
        <v>0</v>
      </c>
      <c r="AD154" s="649">
        <v>0</v>
      </c>
      <c r="AE154" s="649">
        <v>0</v>
      </c>
      <c r="AF154" s="649">
        <v>0</v>
      </c>
      <c r="AG154" s="649">
        <v>0</v>
      </c>
      <c r="AH154" s="649">
        <v>0</v>
      </c>
      <c r="AI154" s="649">
        <v>0</v>
      </c>
      <c r="AJ154" s="649">
        <v>0</v>
      </c>
      <c r="AK154" s="649">
        <v>0</v>
      </c>
      <c r="AL154" s="649">
        <v>0</v>
      </c>
      <c r="AM154" s="649">
        <v>0</v>
      </c>
      <c r="AN154" s="649">
        <v>0</v>
      </c>
      <c r="AO154" s="649">
        <v>0</v>
      </c>
      <c r="AP154" s="649">
        <v>0</v>
      </c>
      <c r="AQ154" s="649">
        <v>0</v>
      </c>
      <c r="AR154" s="649">
        <v>0</v>
      </c>
      <c r="AS154" s="649">
        <v>0</v>
      </c>
      <c r="AT154" s="649">
        <v>0</v>
      </c>
      <c r="AU154" s="649">
        <v>0</v>
      </c>
      <c r="AV154" s="649">
        <v>0</v>
      </c>
      <c r="AW154" s="613">
        <f t="shared" si="1406"/>
        <v>0</v>
      </c>
      <c r="AX154" s="645">
        <f t="shared" si="1373"/>
        <v>0</v>
      </c>
      <c r="AY154" s="656" t="e">
        <f t="shared" si="1374"/>
        <v>#DIV/0!</v>
      </c>
      <c r="AZ154" s="591"/>
    </row>
    <row r="155" spans="1:52">
      <c r="A155" s="590"/>
      <c r="B155" s="646" t="s">
        <v>305</v>
      </c>
      <c r="C155" s="646" t="s">
        <v>394</v>
      </c>
      <c r="D155" s="647" t="s">
        <v>395</v>
      </c>
      <c r="E155" s="648"/>
      <c r="F155" s="648"/>
      <c r="G155" s="649"/>
      <c r="H155" s="650">
        <v>618463.81160955061</v>
      </c>
      <c r="I155" s="650">
        <f t="shared" si="1195"/>
        <v>618463.81160955061</v>
      </c>
      <c r="J155" s="649">
        <f t="shared" ref="J155" si="1592">+J156+J158+J160</f>
        <v>0</v>
      </c>
      <c r="K155" s="649">
        <f t="shared" ref="K155" si="1593">+K156+K158+K160</f>
        <v>0</v>
      </c>
      <c r="L155" s="649">
        <f t="shared" ref="L155" si="1594">+L156+L158+L160</f>
        <v>0</v>
      </c>
      <c r="M155" s="649">
        <f t="shared" ref="M155" si="1595">+M156+M158+M160</f>
        <v>0</v>
      </c>
      <c r="N155" s="649">
        <f t="shared" ref="N155" si="1596">+N156+N158+N160</f>
        <v>0</v>
      </c>
      <c r="O155" s="649">
        <f t="shared" ref="O155" si="1597">+O156+O158+O160</f>
        <v>0</v>
      </c>
      <c r="P155" s="649">
        <f t="shared" ref="P155" si="1598">+P156+P158+P160</f>
        <v>0</v>
      </c>
      <c r="Q155" s="649">
        <f t="shared" ref="Q155" si="1599">+Q156+Q158+Q160</f>
        <v>185539.14348286518</v>
      </c>
      <c r="R155" s="649">
        <f t="shared" ref="R155" si="1600">+R156+R158+R160</f>
        <v>0</v>
      </c>
      <c r="S155" s="649">
        <f t="shared" ref="S155" si="1601">+S156+S158+S160</f>
        <v>266447.57691916625</v>
      </c>
      <c r="T155" s="649">
        <f t="shared" ref="T155" si="1602">+T156+T158+T160</f>
        <v>135553.9006270417</v>
      </c>
      <c r="U155" s="649">
        <f t="shared" ref="U155" si="1603">+U156+U158+U160</f>
        <v>0</v>
      </c>
      <c r="V155" s="649">
        <f t="shared" ref="V155" si="1604">+V156+V158+V160</f>
        <v>0</v>
      </c>
      <c r="W155" s="649">
        <f t="shared" ref="W155" si="1605">+W156+W158+W160</f>
        <v>0</v>
      </c>
      <c r="X155" s="649">
        <f t="shared" ref="X155" si="1606">+X156+X158+X160</f>
        <v>0</v>
      </c>
      <c r="Y155" s="649">
        <f t="shared" ref="Y155" si="1607">+Y156+Y158+Y160</f>
        <v>0</v>
      </c>
      <c r="Z155" s="649">
        <f t="shared" ref="Z155" si="1608">+Z156+Z158+Z160</f>
        <v>0</v>
      </c>
      <c r="AA155" s="649">
        <f t="shared" ref="AA155" si="1609">+AA156+AA158+AA160</f>
        <v>0</v>
      </c>
      <c r="AB155" s="649">
        <f t="shared" ref="AB155" si="1610">+AB156+AB158+AB160</f>
        <v>0</v>
      </c>
      <c r="AC155" s="649">
        <f t="shared" ref="AC155" si="1611">+AC156+AC158+AC160</f>
        <v>0</v>
      </c>
      <c r="AD155" s="649">
        <f t="shared" ref="AD155" si="1612">+AD156+AD158+AD160</f>
        <v>0</v>
      </c>
      <c r="AE155" s="649">
        <f t="shared" ref="AE155" si="1613">+AE156+AE158+AE160</f>
        <v>0</v>
      </c>
      <c r="AF155" s="649">
        <f t="shared" ref="AF155" si="1614">+AF156+AF158+AF160</f>
        <v>0</v>
      </c>
      <c r="AG155" s="649">
        <f t="shared" ref="AG155" si="1615">+AG156+AG158+AG160</f>
        <v>30923.190580477531</v>
      </c>
      <c r="AH155" s="649">
        <f t="shared" ref="AH155" si="1616">+AH156+AH158+AH160</f>
        <v>0</v>
      </c>
      <c r="AI155" s="649">
        <f t="shared" ref="AI155" si="1617">+AI156+AI158+AI160</f>
        <v>0</v>
      </c>
      <c r="AJ155" s="649">
        <f t="shared" ref="AJ155" si="1618">+AJ156+AJ158+AJ160</f>
        <v>0</v>
      </c>
      <c r="AK155" s="649">
        <f t="shared" ref="AK155" si="1619">+AK156+AK158+AK160</f>
        <v>0</v>
      </c>
      <c r="AL155" s="649">
        <f t="shared" ref="AL155" si="1620">+AL156+AL158+AL160</f>
        <v>0</v>
      </c>
      <c r="AM155" s="649">
        <f t="shared" ref="AM155" si="1621">+AM156+AM158+AM160</f>
        <v>0</v>
      </c>
      <c r="AN155" s="649">
        <f t="shared" ref="AN155" si="1622">+AN156+AN158+AN160</f>
        <v>0</v>
      </c>
      <c r="AO155" s="649">
        <f t="shared" ref="AO155" si="1623">+AO156+AO158+AO160</f>
        <v>0</v>
      </c>
      <c r="AP155" s="649">
        <f t="shared" ref="AP155" si="1624">+AP156+AP158+AP160</f>
        <v>0</v>
      </c>
      <c r="AQ155" s="649">
        <f t="shared" ref="AQ155" si="1625">+AQ156+AQ158+AQ160</f>
        <v>0</v>
      </c>
      <c r="AR155" s="649">
        <f t="shared" ref="AR155" si="1626">+AR156+AR158+AR160</f>
        <v>0</v>
      </c>
      <c r="AS155" s="649">
        <f t="shared" ref="AS155" si="1627">+AS156+AS158+AS160</f>
        <v>0</v>
      </c>
      <c r="AT155" s="649">
        <f t="shared" ref="AT155" si="1628">+AT156+AT158+AT160</f>
        <v>0</v>
      </c>
      <c r="AU155" s="649">
        <f t="shared" ref="AU155" si="1629">+AU156+AU158+AU160</f>
        <v>0</v>
      </c>
      <c r="AV155" s="649">
        <f t="shared" ref="AV155" si="1630">+AV156+AV158+AV160</f>
        <v>0</v>
      </c>
      <c r="AW155" s="613">
        <f t="shared" si="1406"/>
        <v>618463.81160955061</v>
      </c>
      <c r="AX155" s="645">
        <f t="shared" si="1373"/>
        <v>0</v>
      </c>
      <c r="AY155" s="656">
        <f t="shared" si="1374"/>
        <v>0</v>
      </c>
      <c r="AZ155" s="591"/>
    </row>
    <row r="156" spans="1:52">
      <c r="A156" s="590"/>
      <c r="B156" s="636" t="s">
        <v>378</v>
      </c>
      <c r="C156" s="636" t="s">
        <v>396</v>
      </c>
      <c r="D156" s="651" t="s">
        <v>388</v>
      </c>
      <c r="E156" s="652"/>
      <c r="F156" s="652"/>
      <c r="G156" s="653"/>
      <c r="H156" s="640">
        <v>539948.52560282487</v>
      </c>
      <c r="I156" s="640">
        <f t="shared" si="1195"/>
        <v>539948.52560282487</v>
      </c>
      <c r="J156" s="653">
        <f>+J157*$H$140</f>
        <v>0</v>
      </c>
      <c r="K156" s="653">
        <f t="shared" ref="K156" si="1631">+K157*$H$140</f>
        <v>0</v>
      </c>
      <c r="L156" s="653">
        <f t="shared" ref="L156" si="1632">+L157*$H$140</f>
        <v>0</v>
      </c>
      <c r="M156" s="653">
        <f t="shared" ref="M156" si="1633">+M157*$H$140</f>
        <v>0</v>
      </c>
      <c r="N156" s="653">
        <f t="shared" ref="N156" si="1634">+N157*$H$140</f>
        <v>0</v>
      </c>
      <c r="O156" s="653">
        <f t="shared" ref="O156" si="1635">+O157*$H$140</f>
        <v>0</v>
      </c>
      <c r="P156" s="653">
        <f t="shared" ref="P156" si="1636">+P157*$H$140</f>
        <v>0</v>
      </c>
      <c r="Q156" s="653">
        <f t="shared" ref="Q156" si="1637">+Q157*$H156</f>
        <v>161984.55768084744</v>
      </c>
      <c r="R156" s="653">
        <f t="shared" ref="R156" si="1638">((R157*$H156)-((R157*$H156*$E157)+(R157*$H156*$F157)))</f>
        <v>0</v>
      </c>
      <c r="S156" s="653">
        <f t="shared" ref="S156" si="1639">((S157*$H156)-((S157*$H156*$E157)+(S157*$H156*$F157)))</f>
        <v>238657.24831644865</v>
      </c>
      <c r="T156" s="653">
        <f t="shared" ref="T156" si="1640">((T157*$H156)-((T157*$H156*$E157)+(T157*$H156*$F157)))</f>
        <v>112309.29332538755</v>
      </c>
      <c r="U156" s="653">
        <f t="shared" ref="U156" si="1641">((U157*$H156)-((U157*$H156*$E157)+(U157*$H156*$F157)))</f>
        <v>0</v>
      </c>
      <c r="V156" s="653">
        <f t="shared" ref="V156" si="1642">((V157*$H156)-((V157*$H156*$E157)+(V157*$H156*$F157)))</f>
        <v>0</v>
      </c>
      <c r="W156" s="653">
        <f t="shared" ref="W156" si="1643">((W157*$H156)-((W157*$H156*$E157)+(W157*$H156*$F157)))</f>
        <v>0</v>
      </c>
      <c r="X156" s="653">
        <f t="shared" ref="X156" si="1644">((X157*$H156)-((X157*$H156*$E157)+(X157*$H156*$F157)))</f>
        <v>0</v>
      </c>
      <c r="Y156" s="653">
        <f t="shared" ref="Y156" si="1645">((Y157*$H156)-((Y157*$H156*$E157)+(Y157*$H156*$F157)))</f>
        <v>0</v>
      </c>
      <c r="Z156" s="653">
        <f t="shared" ref="Z156" si="1646">((Z157*$H156)-((Z157*$H156*$E157)+(Z157*$H156*$F157)))</f>
        <v>0</v>
      </c>
      <c r="AA156" s="653">
        <f t="shared" ref="AA156" si="1647">((AA157*$H156)-((AA157*$H156*$E157)+(AA157*$H156*$F157)))</f>
        <v>0</v>
      </c>
      <c r="AB156" s="653">
        <f t="shared" ref="AB156" si="1648">((AB157*$H156)-((AB157*$H156*$E157)+(AB157*$H156*$F157)))</f>
        <v>0</v>
      </c>
      <c r="AC156" s="653">
        <f t="shared" ref="AC156" si="1649">((AC157*$H156)-((AC157*$H156*$E157)+(AC157*$H156*$F157)))</f>
        <v>0</v>
      </c>
      <c r="AD156" s="653">
        <f t="shared" ref="AD156" si="1650">((AD157*$H156)-((AD157*$H156*$E157)+(AD157*$H156*$F157)))</f>
        <v>0</v>
      </c>
      <c r="AE156" s="653">
        <f t="shared" ref="AE156" si="1651">((AE157*$H156)-((AE157*$H156*$E157)+(AE157*$H156*$F157)))</f>
        <v>0</v>
      </c>
      <c r="AF156" s="653">
        <f t="shared" ref="AF156" si="1652">((AF157*$H156)-((AF157*$H156*$E157)+(AF157*$H156*$F157)))</f>
        <v>0</v>
      </c>
      <c r="AG156" s="653">
        <f t="shared" ref="AG156" si="1653">+AG157*H156</f>
        <v>26997.426280141244</v>
      </c>
      <c r="AH156" s="653">
        <f t="shared" ref="AH156" si="1654">((AH157*$H156)-((AH157*$H156*$E157)+(AH157*$H156*$F157)))</f>
        <v>0</v>
      </c>
      <c r="AI156" s="653">
        <f t="shared" ref="AI156" si="1655">((AI157*$H156)-((AI157*$H156*$E157)+(AI157*$H156*$F157)))</f>
        <v>0</v>
      </c>
      <c r="AJ156" s="653">
        <f t="shared" ref="AJ156" si="1656">((AJ157*$H156)-((AJ157*$H156*$E157)+(AJ157*$H156*$F157)))</f>
        <v>0</v>
      </c>
      <c r="AK156" s="653">
        <f t="shared" ref="AK156" si="1657">((AK157*$H156)-((AK157*$H156*$E157)+(AK157*$H156*$F157)))</f>
        <v>0</v>
      </c>
      <c r="AL156" s="653">
        <f t="shared" ref="AL156" si="1658">((AL157*$H156)-((AL157*$H156*$E157)+(AL157*$H156*$F157)))</f>
        <v>0</v>
      </c>
      <c r="AM156" s="653">
        <f t="shared" ref="AM156" si="1659">((AM157*$H156)-((AM157*$H156*$E157)+(AM157*$H156*$F157)))</f>
        <v>0</v>
      </c>
      <c r="AN156" s="653">
        <f t="shared" ref="AN156" si="1660">((AN157*$H156)-((AN157*$H156*$E157)+(AN157*$H156*$F157)))</f>
        <v>0</v>
      </c>
      <c r="AO156" s="653">
        <f t="shared" ref="AO156" si="1661">((AO157*$H156)-((AO157*$H156*$E157)+(AO157*$H156*$F157)))</f>
        <v>0</v>
      </c>
      <c r="AP156" s="653">
        <f t="shared" ref="AP156" si="1662">((AP157*$H156)-((AP157*$H156*$E157)+(AP157*$H156*$F157)))</f>
        <v>0</v>
      </c>
      <c r="AQ156" s="653">
        <f t="shared" ref="AQ156" si="1663">((AQ157*$H156)-((AQ157*$H156*$E157)+(AQ157*$H156*$F157)))</f>
        <v>0</v>
      </c>
      <c r="AR156" s="653">
        <f t="shared" ref="AR156" si="1664">((AR157*$H156)-((AR157*$H156*$E157)+(AR157*$H156*$F157)))</f>
        <v>0</v>
      </c>
      <c r="AS156" s="653">
        <f t="shared" ref="AS156" si="1665">((AS157*$H156)-((AS157*$H156*$E157)+(AS157*$H156*$F157)))</f>
        <v>0</v>
      </c>
      <c r="AT156" s="653">
        <f t="shared" ref="AT156" si="1666">((AT157*$H156)-((AT157*$H156*$E157)+(AT157*$H156*$F157)))</f>
        <v>0</v>
      </c>
      <c r="AU156" s="653">
        <f t="shared" ref="AU156" si="1667">((AU157*$H156)-((AU157*$H156*$E157)+(AU157*$H156*$F157)))</f>
        <v>0</v>
      </c>
      <c r="AV156" s="653">
        <f t="shared" ref="AV156" si="1668">((AV157*$H156)-((AV157*$H156*$E157)+(AV157*$H156*$F157)))</f>
        <v>0</v>
      </c>
      <c r="AW156" s="613">
        <f t="shared" si="1406"/>
        <v>539948.52560282487</v>
      </c>
      <c r="AX156" s="645">
        <f t="shared" si="1373"/>
        <v>0</v>
      </c>
      <c r="AY156" s="656">
        <f t="shared" si="1374"/>
        <v>0</v>
      </c>
      <c r="AZ156" s="591"/>
    </row>
    <row r="157" spans="1:52">
      <c r="A157" s="590"/>
      <c r="B157" s="636"/>
      <c r="C157" s="636"/>
      <c r="D157" s="651"/>
      <c r="E157" s="652">
        <v>0.3</v>
      </c>
      <c r="F157" s="652">
        <v>0.05</v>
      </c>
      <c r="G157" s="653"/>
      <c r="H157" s="640"/>
      <c r="I157" s="640">
        <f t="shared" si="1195"/>
        <v>1.3499999999999999</v>
      </c>
      <c r="J157" s="658">
        <v>0</v>
      </c>
      <c r="K157" s="658">
        <v>0</v>
      </c>
      <c r="L157" s="658">
        <v>0</v>
      </c>
      <c r="M157" s="658">
        <v>0</v>
      </c>
      <c r="N157" s="658">
        <v>0</v>
      </c>
      <c r="O157" s="658">
        <v>0</v>
      </c>
      <c r="P157" s="658">
        <v>0</v>
      </c>
      <c r="Q157" s="658">
        <v>0.3</v>
      </c>
      <c r="R157" s="658">
        <v>0</v>
      </c>
      <c r="S157" s="658">
        <v>0.68</v>
      </c>
      <c r="T157" s="658">
        <v>0.31999999999999995</v>
      </c>
      <c r="U157" s="658">
        <v>0</v>
      </c>
      <c r="V157" s="658">
        <v>0</v>
      </c>
      <c r="W157" s="658">
        <v>0</v>
      </c>
      <c r="X157" s="658">
        <v>0</v>
      </c>
      <c r="Y157" s="658">
        <v>0</v>
      </c>
      <c r="Z157" s="658">
        <v>0</v>
      </c>
      <c r="AA157" s="658">
        <v>0</v>
      </c>
      <c r="AB157" s="658">
        <v>0</v>
      </c>
      <c r="AC157" s="658">
        <v>0</v>
      </c>
      <c r="AD157" s="658">
        <v>0</v>
      </c>
      <c r="AE157" s="658">
        <v>0</v>
      </c>
      <c r="AF157" s="658">
        <v>0</v>
      </c>
      <c r="AG157" s="658">
        <v>0.05</v>
      </c>
      <c r="AH157" s="658">
        <v>0</v>
      </c>
      <c r="AI157" s="658">
        <v>0</v>
      </c>
      <c r="AJ157" s="658">
        <v>0</v>
      </c>
      <c r="AK157" s="658">
        <v>0</v>
      </c>
      <c r="AL157" s="658">
        <v>0</v>
      </c>
      <c r="AM157" s="658">
        <v>0</v>
      </c>
      <c r="AN157" s="658">
        <v>0</v>
      </c>
      <c r="AO157" s="658">
        <v>0</v>
      </c>
      <c r="AP157" s="658">
        <v>0</v>
      </c>
      <c r="AQ157" s="658">
        <v>0</v>
      </c>
      <c r="AR157" s="658">
        <v>0</v>
      </c>
      <c r="AS157" s="658">
        <v>0</v>
      </c>
      <c r="AT157" s="658">
        <v>0</v>
      </c>
      <c r="AU157" s="658">
        <v>0</v>
      </c>
      <c r="AV157" s="658">
        <v>0</v>
      </c>
      <c r="AW157" s="613">
        <f t="shared" si="1406"/>
        <v>1.3499999999999999</v>
      </c>
      <c r="AX157" s="645">
        <f t="shared" si="1373"/>
        <v>1.3499999999999999</v>
      </c>
      <c r="AY157" s="656" t="e">
        <f t="shared" si="1374"/>
        <v>#DIV/0!</v>
      </c>
      <c r="AZ157" s="591"/>
    </row>
    <row r="158" spans="1:52">
      <c r="A158" s="590"/>
      <c r="B158" s="636" t="s">
        <v>378</v>
      </c>
      <c r="C158" s="636" t="s">
        <v>397</v>
      </c>
      <c r="D158" s="651" t="s">
        <v>379</v>
      </c>
      <c r="E158" s="652"/>
      <c r="F158" s="652"/>
      <c r="G158" s="653"/>
      <c r="H158" s="640">
        <v>42754.3516964886</v>
      </c>
      <c r="I158" s="640">
        <f t="shared" si="1195"/>
        <v>42754.3516964886</v>
      </c>
      <c r="J158" s="653">
        <f>+J159*$H$140</f>
        <v>0</v>
      </c>
      <c r="K158" s="653">
        <f t="shared" ref="K158" si="1669">+K159*$H$140</f>
        <v>0</v>
      </c>
      <c r="L158" s="653">
        <f t="shared" ref="L158" si="1670">+L159*$H$140</f>
        <v>0</v>
      </c>
      <c r="M158" s="653">
        <f t="shared" ref="M158" si="1671">+M159*$H$140</f>
        <v>0</v>
      </c>
      <c r="N158" s="653">
        <f t="shared" ref="N158" si="1672">+N159*$H$140</f>
        <v>0</v>
      </c>
      <c r="O158" s="653">
        <f t="shared" ref="O158" si="1673">+O159*$H$140</f>
        <v>0</v>
      </c>
      <c r="P158" s="653">
        <f t="shared" ref="P158" si="1674">+P159*$H$140</f>
        <v>0</v>
      </c>
      <c r="Q158" s="653">
        <f t="shared" ref="Q158" si="1675">+Q159*$H158</f>
        <v>12826.30550894658</v>
      </c>
      <c r="R158" s="653">
        <f t="shared" ref="R158" si="1676">((R159*$H158)-((R159*$H158*$E159)+(R159*$H158*$F159)))</f>
        <v>0</v>
      </c>
      <c r="S158" s="653">
        <f t="shared" ref="S158" si="1677">((S159*$H158)-((S159*$H158*$E159)+(S159*$H158*$F159)))</f>
        <v>27790.328602717593</v>
      </c>
      <c r="T158" s="653">
        <f t="shared" ref="T158" si="1678">((T159*$H158)-((T159*$H158*$E159)+(T159*$H158*$F159)))</f>
        <v>0</v>
      </c>
      <c r="U158" s="653">
        <f t="shared" ref="U158" si="1679">((U159*$H158)-((U159*$H158*$E159)+(U159*$H158*$F159)))</f>
        <v>0</v>
      </c>
      <c r="V158" s="653">
        <f t="shared" ref="V158" si="1680">((V159*$H158)-((V159*$H158*$E159)+(V159*$H158*$F159)))</f>
        <v>0</v>
      </c>
      <c r="W158" s="653">
        <f t="shared" ref="W158" si="1681">((W159*$H158)-((W159*$H158*$E159)+(W159*$H158*$F159)))</f>
        <v>0</v>
      </c>
      <c r="X158" s="653">
        <f t="shared" ref="X158" si="1682">((X159*$H158)-((X159*$H158*$E159)+(X159*$H158*$F159)))</f>
        <v>0</v>
      </c>
      <c r="Y158" s="653">
        <f t="shared" ref="Y158" si="1683">((Y159*$H158)-((Y159*$H158*$E159)+(Y159*$H158*$F159)))</f>
        <v>0</v>
      </c>
      <c r="Z158" s="653">
        <f t="shared" ref="Z158" si="1684">((Z159*$H158)-((Z159*$H158*$E159)+(Z159*$H158*$F159)))</f>
        <v>0</v>
      </c>
      <c r="AA158" s="653">
        <f t="shared" ref="AA158" si="1685">((AA159*$H158)-((AA159*$H158*$E159)+(AA159*$H158*$F159)))</f>
        <v>0</v>
      </c>
      <c r="AB158" s="653">
        <f t="shared" ref="AB158" si="1686">((AB159*$H158)-((AB159*$H158*$E159)+(AB159*$H158*$F159)))</f>
        <v>0</v>
      </c>
      <c r="AC158" s="653">
        <f t="shared" ref="AC158" si="1687">((AC159*$H158)-((AC159*$H158*$E159)+(AC159*$H158*$F159)))</f>
        <v>0</v>
      </c>
      <c r="AD158" s="653">
        <f t="shared" ref="AD158" si="1688">((AD159*$H158)-((AD159*$H158*$E159)+(AD159*$H158*$F159)))</f>
        <v>0</v>
      </c>
      <c r="AE158" s="653">
        <f t="shared" ref="AE158" si="1689">((AE159*$H158)-((AE159*$H158*$E159)+(AE159*$H158*$F159)))</f>
        <v>0</v>
      </c>
      <c r="AF158" s="653">
        <f t="shared" ref="AF158" si="1690">((AF159*$H158)-((AF159*$H158*$E159)+(AF159*$H158*$F159)))</f>
        <v>0</v>
      </c>
      <c r="AG158" s="653">
        <f t="shared" ref="AG158" si="1691">+AG159*H158</f>
        <v>2137.7175848244301</v>
      </c>
      <c r="AH158" s="653">
        <f t="shared" ref="AH158" si="1692">((AH159*$H158)-((AH159*$H158*$E159)+(AH159*$H158*$F159)))</f>
        <v>0</v>
      </c>
      <c r="AI158" s="653">
        <f t="shared" ref="AI158" si="1693">((AI159*$H158)-((AI159*$H158*$E159)+(AI159*$H158*$F159)))</f>
        <v>0</v>
      </c>
      <c r="AJ158" s="653">
        <f t="shared" ref="AJ158" si="1694">((AJ159*$H158)-((AJ159*$H158*$E159)+(AJ159*$H158*$F159)))</f>
        <v>0</v>
      </c>
      <c r="AK158" s="653">
        <f t="shared" ref="AK158" si="1695">((AK159*$H158)-((AK159*$H158*$E159)+(AK159*$H158*$F159)))</f>
        <v>0</v>
      </c>
      <c r="AL158" s="653">
        <f t="shared" ref="AL158" si="1696">((AL159*$H158)-((AL159*$H158*$E159)+(AL159*$H158*$F159)))</f>
        <v>0</v>
      </c>
      <c r="AM158" s="653">
        <f t="shared" ref="AM158" si="1697">((AM159*$H158)-((AM159*$H158*$E159)+(AM159*$H158*$F159)))</f>
        <v>0</v>
      </c>
      <c r="AN158" s="653">
        <f t="shared" ref="AN158" si="1698">((AN159*$H158)-((AN159*$H158*$E159)+(AN159*$H158*$F159)))</f>
        <v>0</v>
      </c>
      <c r="AO158" s="653">
        <f t="shared" ref="AO158" si="1699">((AO159*$H158)-((AO159*$H158*$E159)+(AO159*$H158*$F159)))</f>
        <v>0</v>
      </c>
      <c r="AP158" s="653">
        <f t="shared" ref="AP158" si="1700">((AP159*$H158)-((AP159*$H158*$E159)+(AP159*$H158*$F159)))</f>
        <v>0</v>
      </c>
      <c r="AQ158" s="653">
        <f t="shared" ref="AQ158" si="1701">((AQ159*$H158)-((AQ159*$H158*$E159)+(AQ159*$H158*$F159)))</f>
        <v>0</v>
      </c>
      <c r="AR158" s="653">
        <f t="shared" ref="AR158" si="1702">((AR159*$H158)-((AR159*$H158*$E159)+(AR159*$H158*$F159)))</f>
        <v>0</v>
      </c>
      <c r="AS158" s="653">
        <f t="shared" ref="AS158" si="1703">((AS159*$H158)-((AS159*$H158*$E159)+(AS159*$H158*$F159)))</f>
        <v>0</v>
      </c>
      <c r="AT158" s="653">
        <f t="shared" ref="AT158" si="1704">((AT159*$H158)-((AT159*$H158*$E159)+(AT159*$H158*$F159)))</f>
        <v>0</v>
      </c>
      <c r="AU158" s="653">
        <f t="shared" ref="AU158" si="1705">((AU159*$H158)-((AU159*$H158*$E159)+(AU159*$H158*$F159)))</f>
        <v>0</v>
      </c>
      <c r="AV158" s="653">
        <f t="shared" ref="AV158" si="1706">((AV159*$H158)-((AV159*$H158*$E159)+(AV159*$H158*$F159)))</f>
        <v>0</v>
      </c>
      <c r="AW158" s="613">
        <f t="shared" si="1406"/>
        <v>42754.3516964886</v>
      </c>
      <c r="AX158" s="645">
        <f t="shared" si="1373"/>
        <v>0</v>
      </c>
      <c r="AY158" s="656">
        <f t="shared" si="1374"/>
        <v>0</v>
      </c>
      <c r="AZ158" s="591"/>
    </row>
    <row r="159" spans="1:52">
      <c r="A159" s="590"/>
      <c r="B159" s="636"/>
      <c r="C159" s="636"/>
      <c r="D159" s="651"/>
      <c r="E159" s="652">
        <v>0.3</v>
      </c>
      <c r="F159" s="652">
        <v>0.05</v>
      </c>
      <c r="G159" s="653"/>
      <c r="H159" s="640"/>
      <c r="I159" s="640">
        <f t="shared" si="1195"/>
        <v>1.35</v>
      </c>
      <c r="J159" s="658">
        <v>0</v>
      </c>
      <c r="K159" s="658">
        <v>0</v>
      </c>
      <c r="L159" s="658">
        <v>0</v>
      </c>
      <c r="M159" s="658">
        <v>0</v>
      </c>
      <c r="N159" s="658">
        <v>0</v>
      </c>
      <c r="O159" s="658">
        <v>0</v>
      </c>
      <c r="P159" s="658">
        <v>0</v>
      </c>
      <c r="Q159" s="658">
        <v>0.3</v>
      </c>
      <c r="R159" s="658">
        <v>0</v>
      </c>
      <c r="S159" s="658">
        <v>1</v>
      </c>
      <c r="T159" s="658">
        <v>0</v>
      </c>
      <c r="U159" s="658">
        <v>0</v>
      </c>
      <c r="V159" s="658">
        <v>0</v>
      </c>
      <c r="W159" s="658">
        <v>0</v>
      </c>
      <c r="X159" s="658">
        <v>0</v>
      </c>
      <c r="Y159" s="658">
        <v>0</v>
      </c>
      <c r="Z159" s="658">
        <v>0</v>
      </c>
      <c r="AA159" s="658">
        <v>0</v>
      </c>
      <c r="AB159" s="658">
        <v>0</v>
      </c>
      <c r="AC159" s="658">
        <v>0</v>
      </c>
      <c r="AD159" s="658">
        <v>0</v>
      </c>
      <c r="AE159" s="658">
        <v>0</v>
      </c>
      <c r="AF159" s="658">
        <v>0</v>
      </c>
      <c r="AG159" s="658">
        <v>0.05</v>
      </c>
      <c r="AH159" s="658">
        <v>0</v>
      </c>
      <c r="AI159" s="658">
        <v>0</v>
      </c>
      <c r="AJ159" s="658">
        <v>0</v>
      </c>
      <c r="AK159" s="658">
        <v>0</v>
      </c>
      <c r="AL159" s="658">
        <v>0</v>
      </c>
      <c r="AM159" s="658">
        <v>0</v>
      </c>
      <c r="AN159" s="658">
        <v>0</v>
      </c>
      <c r="AO159" s="658">
        <v>0</v>
      </c>
      <c r="AP159" s="658">
        <v>0</v>
      </c>
      <c r="AQ159" s="658">
        <v>0</v>
      </c>
      <c r="AR159" s="658">
        <v>0</v>
      </c>
      <c r="AS159" s="658">
        <v>0</v>
      </c>
      <c r="AT159" s="658">
        <v>0</v>
      </c>
      <c r="AU159" s="658">
        <v>0</v>
      </c>
      <c r="AV159" s="658">
        <v>0</v>
      </c>
      <c r="AW159" s="613">
        <f t="shared" si="1406"/>
        <v>1.35</v>
      </c>
      <c r="AX159" s="645">
        <f t="shared" si="1373"/>
        <v>1.35</v>
      </c>
      <c r="AY159" s="656" t="e">
        <f t="shared" si="1374"/>
        <v>#DIV/0!</v>
      </c>
      <c r="AZ159" s="591"/>
    </row>
    <row r="160" spans="1:52">
      <c r="A160" s="590"/>
      <c r="B160" s="636" t="s">
        <v>378</v>
      </c>
      <c r="C160" s="636" t="s">
        <v>398</v>
      </c>
      <c r="D160" s="651" t="s">
        <v>391</v>
      </c>
      <c r="E160" s="652"/>
      <c r="F160" s="652"/>
      <c r="G160" s="653"/>
      <c r="H160" s="640">
        <v>35760.934310237149</v>
      </c>
      <c r="I160" s="640">
        <f t="shared" si="1195"/>
        <v>35760.934310237157</v>
      </c>
      <c r="J160" s="653">
        <f>+J161*$H$140</f>
        <v>0</v>
      </c>
      <c r="K160" s="653">
        <f t="shared" ref="K160" si="1707">+K161*$H$140</f>
        <v>0</v>
      </c>
      <c r="L160" s="653">
        <f t="shared" ref="L160" si="1708">+L161*$H$140</f>
        <v>0</v>
      </c>
      <c r="M160" s="653">
        <f t="shared" ref="M160" si="1709">+M161*$H$140</f>
        <v>0</v>
      </c>
      <c r="N160" s="653">
        <f t="shared" ref="N160" si="1710">+N161*$H$140</f>
        <v>0</v>
      </c>
      <c r="O160" s="653">
        <f t="shared" ref="O160" si="1711">+O161*$H$140</f>
        <v>0</v>
      </c>
      <c r="P160" s="653">
        <f t="shared" ref="P160" si="1712">+P161*$H$140</f>
        <v>0</v>
      </c>
      <c r="Q160" s="653">
        <f t="shared" ref="Q160" si="1713">+Q161*$H160</f>
        <v>10728.280293071144</v>
      </c>
      <c r="R160" s="653">
        <f t="shared" ref="R160" si="1714">((R161*$H160)-((R161*$H160*$E161)+(R161*$H160*$F161)))</f>
        <v>0</v>
      </c>
      <c r="S160" s="653">
        <f t="shared" ref="S160" si="1715">((S161*$H160)-((S161*$H160*$E161)+(S161*$H160*$F161)))</f>
        <v>0</v>
      </c>
      <c r="T160" s="653">
        <f t="shared" ref="T160" si="1716">((T161*$H160)-((T161*$H160*$E161)+(T161*$H160*$F161)))</f>
        <v>23244.607301654149</v>
      </c>
      <c r="U160" s="653">
        <f t="shared" ref="U160" si="1717">((U161*$H160)-((U161*$H160*$E161)+(U161*$H160*$F161)))</f>
        <v>0</v>
      </c>
      <c r="V160" s="653">
        <f t="shared" ref="V160" si="1718">((V161*$H160)-((V161*$H160*$E161)+(V161*$H160*$F161)))</f>
        <v>0</v>
      </c>
      <c r="W160" s="653">
        <f t="shared" ref="W160" si="1719">((W161*$H160)-((W161*$H160*$E161)+(W161*$H160*$F161)))</f>
        <v>0</v>
      </c>
      <c r="X160" s="653">
        <f t="shared" ref="X160" si="1720">((X161*$H160)-((X161*$H160*$E161)+(X161*$H160*$F161)))</f>
        <v>0</v>
      </c>
      <c r="Y160" s="653">
        <f t="shared" ref="Y160" si="1721">((Y161*$H160)-((Y161*$H160*$E161)+(Y161*$H160*$F161)))</f>
        <v>0</v>
      </c>
      <c r="Z160" s="653">
        <f t="shared" ref="Z160" si="1722">((Z161*$H160)-((Z161*$H160*$E161)+(Z161*$H160*$F161)))</f>
        <v>0</v>
      </c>
      <c r="AA160" s="653">
        <f t="shared" ref="AA160" si="1723">((AA161*$H160)-((AA161*$H160*$E161)+(AA161*$H160*$F161)))</f>
        <v>0</v>
      </c>
      <c r="AB160" s="653">
        <f t="shared" ref="AB160" si="1724">((AB161*$H160)-((AB161*$H160*$E161)+(AB161*$H160*$F161)))</f>
        <v>0</v>
      </c>
      <c r="AC160" s="653">
        <f t="shared" ref="AC160" si="1725">((AC161*$H160)-((AC161*$H160*$E161)+(AC161*$H160*$F161)))</f>
        <v>0</v>
      </c>
      <c r="AD160" s="653">
        <f t="shared" ref="AD160" si="1726">((AD161*$H160)-((AD161*$H160*$E161)+(AD161*$H160*$F161)))</f>
        <v>0</v>
      </c>
      <c r="AE160" s="653">
        <f t="shared" ref="AE160" si="1727">((AE161*$H160)-((AE161*$H160*$E161)+(AE161*$H160*$F161)))</f>
        <v>0</v>
      </c>
      <c r="AF160" s="653">
        <f t="shared" ref="AF160" si="1728">((AF161*$H160)-((AF161*$H160*$E161)+(AF161*$H160*$F161)))</f>
        <v>0</v>
      </c>
      <c r="AG160" s="653">
        <f t="shared" ref="AG160" si="1729">+AG161*H160</f>
        <v>1788.0467155118577</v>
      </c>
      <c r="AH160" s="653">
        <f t="shared" ref="AH160" si="1730">((AH161*$H160)-((AH161*$H160*$E161)+(AH161*$H160*$F161)))</f>
        <v>0</v>
      </c>
      <c r="AI160" s="653">
        <f t="shared" ref="AI160" si="1731">((AI161*$H160)-((AI161*$H160*$E161)+(AI161*$H160*$F161)))</f>
        <v>0</v>
      </c>
      <c r="AJ160" s="653">
        <f t="shared" ref="AJ160" si="1732">((AJ161*$H160)-((AJ161*$H160*$E161)+(AJ161*$H160*$F161)))</f>
        <v>0</v>
      </c>
      <c r="AK160" s="653">
        <f t="shared" ref="AK160" si="1733">((AK161*$H160)-((AK161*$H160*$E161)+(AK161*$H160*$F161)))</f>
        <v>0</v>
      </c>
      <c r="AL160" s="653">
        <f t="shared" ref="AL160" si="1734">((AL161*$H160)-((AL161*$H160*$E161)+(AL161*$H160*$F161)))</f>
        <v>0</v>
      </c>
      <c r="AM160" s="653">
        <f t="shared" ref="AM160" si="1735">((AM161*$H160)-((AM161*$H160*$E161)+(AM161*$H160*$F161)))</f>
        <v>0</v>
      </c>
      <c r="AN160" s="653">
        <f t="shared" ref="AN160" si="1736">((AN161*$H160)-((AN161*$H160*$E161)+(AN161*$H160*$F161)))</f>
        <v>0</v>
      </c>
      <c r="AO160" s="653">
        <f t="shared" ref="AO160" si="1737">((AO161*$H160)-((AO161*$H160*$E161)+(AO161*$H160*$F161)))</f>
        <v>0</v>
      </c>
      <c r="AP160" s="653">
        <f t="shared" ref="AP160" si="1738">((AP161*$H160)-((AP161*$H160*$E161)+(AP161*$H160*$F161)))</f>
        <v>0</v>
      </c>
      <c r="AQ160" s="653">
        <f t="shared" ref="AQ160" si="1739">((AQ161*$H160)-((AQ161*$H160*$E161)+(AQ161*$H160*$F161)))</f>
        <v>0</v>
      </c>
      <c r="AR160" s="653">
        <f t="shared" ref="AR160" si="1740">((AR161*$H160)-((AR161*$H160*$E161)+(AR161*$H160*$F161)))</f>
        <v>0</v>
      </c>
      <c r="AS160" s="653">
        <f t="shared" ref="AS160" si="1741">((AS161*$H160)-((AS161*$H160*$E161)+(AS161*$H160*$F161)))</f>
        <v>0</v>
      </c>
      <c r="AT160" s="653">
        <f t="shared" ref="AT160" si="1742">((AT161*$H160)-((AT161*$H160*$E161)+(AT161*$H160*$F161)))</f>
        <v>0</v>
      </c>
      <c r="AU160" s="653">
        <f t="shared" ref="AU160" si="1743">((AU161*$H160)-((AU161*$H160*$E161)+(AU161*$H160*$F161)))</f>
        <v>0</v>
      </c>
      <c r="AV160" s="653">
        <f t="shared" ref="AV160" si="1744">((AV161*$H160)-((AV161*$H160*$E161)+(AV161*$H160*$F161)))</f>
        <v>0</v>
      </c>
      <c r="AW160" s="613">
        <f t="shared" si="1406"/>
        <v>35760.934310237157</v>
      </c>
      <c r="AX160" s="645">
        <f t="shared" si="1373"/>
        <v>0</v>
      </c>
      <c r="AY160" s="656">
        <f t="shared" si="1374"/>
        <v>0</v>
      </c>
      <c r="AZ160" s="591"/>
    </row>
    <row r="161" spans="1:52">
      <c r="A161" s="590"/>
      <c r="B161" s="636"/>
      <c r="C161" s="636"/>
      <c r="D161" s="651"/>
      <c r="E161" s="652">
        <v>0.3</v>
      </c>
      <c r="F161" s="652">
        <v>0.05</v>
      </c>
      <c r="G161" s="653"/>
      <c r="H161" s="640"/>
      <c r="I161" s="640">
        <f t="shared" si="1195"/>
        <v>1.35</v>
      </c>
      <c r="J161" s="658">
        <v>0</v>
      </c>
      <c r="K161" s="658">
        <v>0</v>
      </c>
      <c r="L161" s="658">
        <v>0</v>
      </c>
      <c r="M161" s="658">
        <v>0</v>
      </c>
      <c r="N161" s="658">
        <v>0</v>
      </c>
      <c r="O161" s="658">
        <v>0</v>
      </c>
      <c r="P161" s="658">
        <v>0</v>
      </c>
      <c r="Q161" s="658">
        <v>0.3</v>
      </c>
      <c r="R161" s="658">
        <v>0</v>
      </c>
      <c r="S161" s="658">
        <v>0</v>
      </c>
      <c r="T161" s="658">
        <v>1</v>
      </c>
      <c r="U161" s="658">
        <v>0</v>
      </c>
      <c r="V161" s="658">
        <v>0</v>
      </c>
      <c r="W161" s="658">
        <v>0</v>
      </c>
      <c r="X161" s="658">
        <v>0</v>
      </c>
      <c r="Y161" s="658">
        <v>0</v>
      </c>
      <c r="Z161" s="658">
        <v>0</v>
      </c>
      <c r="AA161" s="658">
        <v>0</v>
      </c>
      <c r="AB161" s="658">
        <v>0</v>
      </c>
      <c r="AC161" s="658">
        <v>0</v>
      </c>
      <c r="AD161" s="658">
        <v>0</v>
      </c>
      <c r="AE161" s="658">
        <v>0</v>
      </c>
      <c r="AF161" s="658">
        <v>0</v>
      </c>
      <c r="AG161" s="658">
        <v>0.05</v>
      </c>
      <c r="AH161" s="658">
        <v>0</v>
      </c>
      <c r="AI161" s="658">
        <v>0</v>
      </c>
      <c r="AJ161" s="658">
        <v>0</v>
      </c>
      <c r="AK161" s="658">
        <v>0</v>
      </c>
      <c r="AL161" s="658">
        <v>0</v>
      </c>
      <c r="AM161" s="658">
        <v>0</v>
      </c>
      <c r="AN161" s="658">
        <v>0</v>
      </c>
      <c r="AO161" s="658">
        <v>0</v>
      </c>
      <c r="AP161" s="658">
        <v>0</v>
      </c>
      <c r="AQ161" s="658">
        <v>0</v>
      </c>
      <c r="AR161" s="658">
        <v>0</v>
      </c>
      <c r="AS161" s="658">
        <v>0</v>
      </c>
      <c r="AT161" s="658">
        <v>0</v>
      </c>
      <c r="AU161" s="658">
        <v>0</v>
      </c>
      <c r="AV161" s="658">
        <v>0</v>
      </c>
      <c r="AW161" s="613">
        <f t="shared" si="1406"/>
        <v>1.35</v>
      </c>
      <c r="AX161" s="645">
        <f t="shared" si="1373"/>
        <v>1.35</v>
      </c>
      <c r="AY161" s="656" t="e">
        <f t="shared" si="1374"/>
        <v>#DIV/0!</v>
      </c>
      <c r="AZ161" s="591"/>
    </row>
    <row r="162" spans="1:52">
      <c r="A162" s="590"/>
      <c r="B162" s="646" t="s">
        <v>305</v>
      </c>
      <c r="C162" s="646" t="s">
        <v>399</v>
      </c>
      <c r="D162" s="647" t="s">
        <v>400</v>
      </c>
      <c r="E162" s="648"/>
      <c r="F162" s="648"/>
      <c r="G162" s="649"/>
      <c r="H162" s="650">
        <v>468736.63548271428</v>
      </c>
      <c r="I162" s="650">
        <f t="shared" si="1195"/>
        <v>468736.63548271428</v>
      </c>
      <c r="J162" s="649">
        <f t="shared" ref="J162" si="1745">+J163+J165+J167</f>
        <v>0</v>
      </c>
      <c r="K162" s="649">
        <f t="shared" ref="K162" si="1746">+K163+K165+K167</f>
        <v>0</v>
      </c>
      <c r="L162" s="649">
        <f t="shared" ref="L162" si="1747">+L163+L165+L167</f>
        <v>0</v>
      </c>
      <c r="M162" s="649">
        <f t="shared" ref="M162" si="1748">+M163+M165+M167</f>
        <v>0</v>
      </c>
      <c r="N162" s="649">
        <f t="shared" ref="N162" si="1749">+N163+N165+N167</f>
        <v>0</v>
      </c>
      <c r="O162" s="649">
        <f t="shared" ref="O162" si="1750">+O163+O165+O167</f>
        <v>0</v>
      </c>
      <c r="P162" s="649">
        <f t="shared" ref="P162" si="1751">+P163+P165+P167</f>
        <v>0</v>
      </c>
      <c r="Q162" s="649">
        <f t="shared" ref="Q162" si="1752">+Q163+Q165+Q167</f>
        <v>140620.99064481427</v>
      </c>
      <c r="R162" s="649">
        <f t="shared" ref="R162" si="1753">+R163+R165+R167</f>
        <v>0</v>
      </c>
      <c r="S162" s="649">
        <f t="shared" ref="S162" si="1754">+S163+S165+S167</f>
        <v>44643.651755076542</v>
      </c>
      <c r="T162" s="649">
        <f t="shared" ref="T162" si="1755">+T163+T165+T167</f>
        <v>204837.1309794696</v>
      </c>
      <c r="U162" s="649">
        <f t="shared" ref="U162" si="1756">+U163+U165+U167</f>
        <v>55198.03032921812</v>
      </c>
      <c r="V162" s="649">
        <f t="shared" ref="V162" si="1757">+V163+V165+V167</f>
        <v>0</v>
      </c>
      <c r="W162" s="649">
        <f t="shared" ref="W162" si="1758">+W163+W165+W167</f>
        <v>0</v>
      </c>
      <c r="X162" s="649">
        <f t="shared" ref="X162" si="1759">+X163+X165+X167</f>
        <v>0</v>
      </c>
      <c r="Y162" s="649">
        <f t="shared" ref="Y162" si="1760">+Y163+Y165+Y167</f>
        <v>0</v>
      </c>
      <c r="Z162" s="649">
        <f t="shared" ref="Z162" si="1761">+Z163+Z165+Z167</f>
        <v>0</v>
      </c>
      <c r="AA162" s="649">
        <f t="shared" ref="AA162" si="1762">+AA163+AA165+AA167</f>
        <v>0</v>
      </c>
      <c r="AB162" s="649">
        <f t="shared" ref="AB162" si="1763">+AB163+AB165+AB167</f>
        <v>0</v>
      </c>
      <c r="AC162" s="649">
        <f t="shared" ref="AC162" si="1764">+AC163+AC165+AC167</f>
        <v>0</v>
      </c>
      <c r="AD162" s="649">
        <f t="shared" ref="AD162" si="1765">+AD163+AD165+AD167</f>
        <v>0</v>
      </c>
      <c r="AE162" s="649">
        <f t="shared" ref="AE162" si="1766">+AE163+AE165+AE167</f>
        <v>0</v>
      </c>
      <c r="AF162" s="649">
        <f t="shared" ref="AF162" si="1767">+AF163+AF165+AF167</f>
        <v>0</v>
      </c>
      <c r="AG162" s="649">
        <f t="shared" ref="AG162" si="1768">+AG163+AG165+AG167</f>
        <v>23436.831774135713</v>
      </c>
      <c r="AH162" s="649">
        <f t="shared" ref="AH162" si="1769">+AH163+AH165+AH167</f>
        <v>0</v>
      </c>
      <c r="AI162" s="649">
        <f t="shared" ref="AI162" si="1770">+AI163+AI165+AI167</f>
        <v>0</v>
      </c>
      <c r="AJ162" s="649">
        <f t="shared" ref="AJ162" si="1771">+AJ163+AJ165+AJ167</f>
        <v>0</v>
      </c>
      <c r="AK162" s="649">
        <f t="shared" ref="AK162" si="1772">+AK163+AK165+AK167</f>
        <v>0</v>
      </c>
      <c r="AL162" s="649">
        <f t="shared" ref="AL162" si="1773">+AL163+AL165+AL167</f>
        <v>0</v>
      </c>
      <c r="AM162" s="649">
        <f t="shared" ref="AM162" si="1774">+AM163+AM165+AM167</f>
        <v>0</v>
      </c>
      <c r="AN162" s="649">
        <f t="shared" ref="AN162" si="1775">+AN163+AN165+AN167</f>
        <v>0</v>
      </c>
      <c r="AO162" s="649">
        <f t="shared" ref="AO162" si="1776">+AO163+AO165+AO167</f>
        <v>0</v>
      </c>
      <c r="AP162" s="649">
        <f t="shared" ref="AP162" si="1777">+AP163+AP165+AP167</f>
        <v>0</v>
      </c>
      <c r="AQ162" s="649">
        <f t="shared" ref="AQ162" si="1778">+AQ163+AQ165+AQ167</f>
        <v>0</v>
      </c>
      <c r="AR162" s="649">
        <f t="shared" ref="AR162" si="1779">+AR163+AR165+AR167</f>
        <v>0</v>
      </c>
      <c r="AS162" s="649">
        <f t="shared" ref="AS162" si="1780">+AS163+AS165+AS167</f>
        <v>0</v>
      </c>
      <c r="AT162" s="649">
        <f t="shared" ref="AT162" si="1781">+AT163+AT165+AT167</f>
        <v>0</v>
      </c>
      <c r="AU162" s="649">
        <f t="shared" ref="AU162" si="1782">+AU163+AU165+AU167</f>
        <v>0</v>
      </c>
      <c r="AV162" s="649">
        <f t="shared" ref="AV162" si="1783">+AV163+AV165+AV167</f>
        <v>0</v>
      </c>
      <c r="AW162" s="613">
        <f t="shared" si="1406"/>
        <v>468736.63548271428</v>
      </c>
      <c r="AX162" s="645">
        <f t="shared" si="1373"/>
        <v>0</v>
      </c>
      <c r="AY162" s="656">
        <f t="shared" si="1374"/>
        <v>0</v>
      </c>
      <c r="AZ162" s="591"/>
    </row>
    <row r="163" spans="1:52">
      <c r="A163" s="590"/>
      <c r="B163" s="636" t="s">
        <v>378</v>
      </c>
      <c r="C163" s="636" t="s">
        <v>401</v>
      </c>
      <c r="D163" s="651" t="s">
        <v>388</v>
      </c>
      <c r="E163" s="652"/>
      <c r="F163" s="652"/>
      <c r="G163" s="653"/>
      <c r="H163" s="640">
        <v>355273.16367280215</v>
      </c>
      <c r="I163" s="640">
        <f t="shared" si="1195"/>
        <v>355273.16367280215</v>
      </c>
      <c r="J163" s="653">
        <f>+J164*$H$140</f>
        <v>0</v>
      </c>
      <c r="K163" s="653">
        <f t="shared" ref="K163" si="1784">+K164*$H$140</f>
        <v>0</v>
      </c>
      <c r="L163" s="653">
        <f t="shared" ref="L163" si="1785">+L164*$H$140</f>
        <v>0</v>
      </c>
      <c r="M163" s="653">
        <f t="shared" ref="M163" si="1786">+M164*$H$140</f>
        <v>0</v>
      </c>
      <c r="N163" s="653">
        <f t="shared" ref="N163" si="1787">+N164*$H$140</f>
        <v>0</v>
      </c>
      <c r="O163" s="653">
        <f t="shared" ref="O163" si="1788">+O164*$H$140</f>
        <v>0</v>
      </c>
      <c r="P163" s="653">
        <f t="shared" ref="P163" si="1789">+P164*$H$140</f>
        <v>0</v>
      </c>
      <c r="Q163" s="653">
        <f t="shared" ref="Q163" si="1790">+Q164*$H163</f>
        <v>106581.94910184064</v>
      </c>
      <c r="R163" s="653">
        <f t="shared" ref="R163" si="1791">((R164*$H163)-((R164*$H163*$E164)+(R164*$H163*$F164)))</f>
        <v>0</v>
      </c>
      <c r="S163" s="653">
        <f t="shared" ref="S163" si="1792">((S164*$H163)-((S164*$H163*$E164)+(S164*$H163*$F164)))</f>
        <v>34639.133458098207</v>
      </c>
      <c r="T163" s="653">
        <f t="shared" ref="T163" si="1793">((T164*$H163)-((T164*$H163*$E164)+(T164*$H163*$F164)))</f>
        <v>187051.32067373034</v>
      </c>
      <c r="U163" s="653">
        <f t="shared" ref="U163" si="1794">((U164*$H163)-((U164*$H163*$E164)+(U164*$H163*$F164)))</f>
        <v>9237.1022554928641</v>
      </c>
      <c r="V163" s="653">
        <f t="shared" ref="V163" si="1795">((V164*$H163)-((V164*$H163*$E164)+(V164*$H163*$F164)))</f>
        <v>0</v>
      </c>
      <c r="W163" s="653">
        <f t="shared" ref="W163" si="1796">((W164*$H163)-((W164*$H163*$E164)+(W164*$H163*$F164)))</f>
        <v>0</v>
      </c>
      <c r="X163" s="653">
        <f t="shared" ref="X163" si="1797">((X164*$H163)-((X164*$H163*$E164)+(X164*$H163*$F164)))</f>
        <v>0</v>
      </c>
      <c r="Y163" s="653">
        <f t="shared" ref="Y163" si="1798">((Y164*$H163)-((Y164*$H163*$E164)+(Y164*$H163*$F164)))</f>
        <v>0</v>
      </c>
      <c r="Z163" s="653">
        <f t="shared" ref="Z163" si="1799">((Z164*$H163)-((Z164*$H163*$E164)+(Z164*$H163*$F164)))</f>
        <v>0</v>
      </c>
      <c r="AA163" s="653">
        <f t="shared" ref="AA163" si="1800">((AA164*$H163)-((AA164*$H163*$E164)+(AA164*$H163*$F164)))</f>
        <v>0</v>
      </c>
      <c r="AB163" s="653">
        <f t="shared" ref="AB163" si="1801">((AB164*$H163)-((AB164*$H163*$E164)+(AB164*$H163*$F164)))</f>
        <v>0</v>
      </c>
      <c r="AC163" s="653">
        <f t="shared" ref="AC163" si="1802">((AC164*$H163)-((AC164*$H163*$E164)+(AC164*$H163*$F164)))</f>
        <v>0</v>
      </c>
      <c r="AD163" s="653">
        <f t="shared" ref="AD163" si="1803">((AD164*$H163)-((AD164*$H163*$E164)+(AD164*$H163*$F164)))</f>
        <v>0</v>
      </c>
      <c r="AE163" s="653">
        <f t="shared" ref="AE163" si="1804">((AE164*$H163)-((AE164*$H163*$E164)+(AE164*$H163*$F164)))</f>
        <v>0</v>
      </c>
      <c r="AF163" s="653">
        <f t="shared" ref="AF163" si="1805">((AF164*$H163)-((AF164*$H163*$E164)+(AF164*$H163*$F164)))</f>
        <v>0</v>
      </c>
      <c r="AG163" s="653">
        <f t="shared" ref="AG163" si="1806">+AG164*H163</f>
        <v>17763.658183640109</v>
      </c>
      <c r="AH163" s="653">
        <f t="shared" ref="AH163" si="1807">((AH164*$H163)-((AH164*$H163*$E164)+(AH164*$H163*$F164)))</f>
        <v>0</v>
      </c>
      <c r="AI163" s="653">
        <f t="shared" ref="AI163" si="1808">((AI164*$H163)-((AI164*$H163*$E164)+(AI164*$H163*$F164)))</f>
        <v>0</v>
      </c>
      <c r="AJ163" s="653">
        <f t="shared" ref="AJ163" si="1809">((AJ164*$H163)-((AJ164*$H163*$E164)+(AJ164*$H163*$F164)))</f>
        <v>0</v>
      </c>
      <c r="AK163" s="653">
        <f t="shared" ref="AK163" si="1810">((AK164*$H163)-((AK164*$H163*$E164)+(AK164*$H163*$F164)))</f>
        <v>0</v>
      </c>
      <c r="AL163" s="653">
        <f t="shared" ref="AL163" si="1811">((AL164*$H163)-((AL164*$H163*$E164)+(AL164*$H163*$F164)))</f>
        <v>0</v>
      </c>
      <c r="AM163" s="653">
        <f t="shared" ref="AM163" si="1812">((AM164*$H163)-((AM164*$H163*$E164)+(AM164*$H163*$F164)))</f>
        <v>0</v>
      </c>
      <c r="AN163" s="653">
        <f t="shared" ref="AN163" si="1813">((AN164*$H163)-((AN164*$H163*$E164)+(AN164*$H163*$F164)))</f>
        <v>0</v>
      </c>
      <c r="AO163" s="653">
        <f t="shared" ref="AO163" si="1814">((AO164*$H163)-((AO164*$H163*$E164)+(AO164*$H163*$F164)))</f>
        <v>0</v>
      </c>
      <c r="AP163" s="653">
        <f t="shared" ref="AP163" si="1815">((AP164*$H163)-((AP164*$H163*$E164)+(AP164*$H163*$F164)))</f>
        <v>0</v>
      </c>
      <c r="AQ163" s="653">
        <f t="shared" ref="AQ163" si="1816">((AQ164*$H163)-((AQ164*$H163*$E164)+(AQ164*$H163*$F164)))</f>
        <v>0</v>
      </c>
      <c r="AR163" s="653">
        <f t="shared" ref="AR163" si="1817">((AR164*$H163)-((AR164*$H163*$E164)+(AR164*$H163*$F164)))</f>
        <v>0</v>
      </c>
      <c r="AS163" s="653">
        <f t="shared" ref="AS163" si="1818">((AS164*$H163)-((AS164*$H163*$E164)+(AS164*$H163*$F164)))</f>
        <v>0</v>
      </c>
      <c r="AT163" s="653">
        <f t="shared" ref="AT163" si="1819">((AT164*$H163)-((AT164*$H163*$E164)+(AT164*$H163*$F164)))</f>
        <v>0</v>
      </c>
      <c r="AU163" s="653">
        <f t="shared" ref="AU163" si="1820">((AU164*$H163)-((AU164*$H163*$E164)+(AU164*$H163*$F164)))</f>
        <v>0</v>
      </c>
      <c r="AV163" s="653">
        <f t="shared" ref="AV163" si="1821">((AV164*$H163)-((AV164*$H163*$E164)+(AV164*$H163*$F164)))</f>
        <v>0</v>
      </c>
      <c r="AW163" s="613">
        <f t="shared" si="1406"/>
        <v>355273.16367280215</v>
      </c>
      <c r="AX163" s="645">
        <f t="shared" si="1373"/>
        <v>0</v>
      </c>
      <c r="AY163" s="656">
        <f t="shared" si="1374"/>
        <v>0</v>
      </c>
      <c r="AZ163" s="591"/>
    </row>
    <row r="164" spans="1:52">
      <c r="A164" s="590"/>
      <c r="B164" s="636"/>
      <c r="C164" s="636"/>
      <c r="D164" s="651"/>
      <c r="E164" s="652">
        <v>0.3</v>
      </c>
      <c r="F164" s="652">
        <v>0.05</v>
      </c>
      <c r="G164" s="653"/>
      <c r="H164" s="640"/>
      <c r="I164" s="640">
        <f t="shared" si="1195"/>
        <v>1.3499999999999999</v>
      </c>
      <c r="J164" s="658">
        <v>0</v>
      </c>
      <c r="K164" s="658">
        <v>0</v>
      </c>
      <c r="L164" s="658">
        <v>0</v>
      </c>
      <c r="M164" s="658">
        <v>0</v>
      </c>
      <c r="N164" s="658">
        <v>0</v>
      </c>
      <c r="O164" s="658">
        <v>0</v>
      </c>
      <c r="P164" s="658">
        <v>0</v>
      </c>
      <c r="Q164" s="658">
        <v>0.3</v>
      </c>
      <c r="R164" s="658">
        <v>0</v>
      </c>
      <c r="S164" s="658">
        <v>0.15</v>
      </c>
      <c r="T164" s="658">
        <v>0.80999999999999994</v>
      </c>
      <c r="U164" s="658">
        <v>4.0000000000000036E-2</v>
      </c>
      <c r="V164" s="658">
        <v>0</v>
      </c>
      <c r="W164" s="658">
        <v>0</v>
      </c>
      <c r="X164" s="658">
        <v>0</v>
      </c>
      <c r="Y164" s="658">
        <v>0</v>
      </c>
      <c r="Z164" s="658">
        <v>0</v>
      </c>
      <c r="AA164" s="658">
        <v>0</v>
      </c>
      <c r="AB164" s="658">
        <v>0</v>
      </c>
      <c r="AC164" s="658">
        <v>0</v>
      </c>
      <c r="AD164" s="658">
        <v>0</v>
      </c>
      <c r="AE164" s="658">
        <v>0</v>
      </c>
      <c r="AF164" s="658">
        <v>0</v>
      </c>
      <c r="AG164" s="658">
        <v>0.05</v>
      </c>
      <c r="AH164" s="658">
        <v>0</v>
      </c>
      <c r="AI164" s="658">
        <v>0</v>
      </c>
      <c r="AJ164" s="658">
        <v>0</v>
      </c>
      <c r="AK164" s="658">
        <v>0</v>
      </c>
      <c r="AL164" s="658">
        <v>0</v>
      </c>
      <c r="AM164" s="658">
        <v>0</v>
      </c>
      <c r="AN164" s="658">
        <v>0</v>
      </c>
      <c r="AO164" s="658">
        <v>0</v>
      </c>
      <c r="AP164" s="658">
        <v>0</v>
      </c>
      <c r="AQ164" s="658">
        <v>0</v>
      </c>
      <c r="AR164" s="658">
        <v>0</v>
      </c>
      <c r="AS164" s="658">
        <v>0</v>
      </c>
      <c r="AT164" s="658">
        <v>0</v>
      </c>
      <c r="AU164" s="658">
        <v>0</v>
      </c>
      <c r="AV164" s="658">
        <v>0</v>
      </c>
      <c r="AW164" s="613">
        <f t="shared" si="1406"/>
        <v>1.3499999999999999</v>
      </c>
      <c r="AX164" s="645">
        <f t="shared" si="1373"/>
        <v>1.3499999999999999</v>
      </c>
      <c r="AY164" s="656" t="e">
        <f t="shared" si="1374"/>
        <v>#DIV/0!</v>
      </c>
      <c r="AZ164" s="591"/>
    </row>
    <row r="165" spans="1:52">
      <c r="A165" s="590"/>
      <c r="B165" s="636" t="s">
        <v>378</v>
      </c>
      <c r="C165" s="636" t="s">
        <v>402</v>
      </c>
      <c r="D165" s="651" t="s">
        <v>379</v>
      </c>
      <c r="E165" s="652"/>
      <c r="F165" s="652"/>
      <c r="G165" s="653"/>
      <c r="H165" s="640">
        <v>42754.3516964886</v>
      </c>
      <c r="I165" s="640">
        <f t="shared" si="1195"/>
        <v>42754.3516964886</v>
      </c>
      <c r="J165" s="653">
        <f>+J166*$H$140</f>
        <v>0</v>
      </c>
      <c r="K165" s="653">
        <f t="shared" ref="K165" si="1822">+K166*$H$140</f>
        <v>0</v>
      </c>
      <c r="L165" s="653">
        <f t="shared" ref="L165" si="1823">+L166*$H$140</f>
        <v>0</v>
      </c>
      <c r="M165" s="653">
        <f t="shared" ref="M165" si="1824">+M166*$H$140</f>
        <v>0</v>
      </c>
      <c r="N165" s="653">
        <f t="shared" ref="N165" si="1825">+N166*$H$140</f>
        <v>0</v>
      </c>
      <c r="O165" s="653">
        <f t="shared" ref="O165" si="1826">+O166*$H$140</f>
        <v>0</v>
      </c>
      <c r="P165" s="653">
        <f t="shared" ref="P165" si="1827">+P166*$H$140</f>
        <v>0</v>
      </c>
      <c r="Q165" s="653">
        <f t="shared" ref="Q165" si="1828">+Q166*$H165</f>
        <v>12826.30550894658</v>
      </c>
      <c r="R165" s="653">
        <f t="shared" ref="R165" si="1829">((R166*$H165)-((R166*$H165*$E166)+(R166*$H165*$F166)))</f>
        <v>0</v>
      </c>
      <c r="S165" s="653">
        <f t="shared" ref="S165" si="1830">((S166*$H165)-((S166*$H165*$E166)+(S166*$H165*$F166)))</f>
        <v>10004.518296978331</v>
      </c>
      <c r="T165" s="653">
        <f t="shared" ref="T165" si="1831">((T166*$H165)-((T166*$H165*$E166)+(T166*$H165*$F166)))</f>
        <v>17785.810305739258</v>
      </c>
      <c r="U165" s="653">
        <f t="shared" ref="U165" si="1832">((U166*$H165)-((U166*$H165*$E166)+(U166*$H165*$F166)))</f>
        <v>0</v>
      </c>
      <c r="V165" s="653">
        <f t="shared" ref="V165" si="1833">((V166*$H165)-((V166*$H165*$E166)+(V166*$H165*$F166)))</f>
        <v>0</v>
      </c>
      <c r="W165" s="653">
        <f t="shared" ref="W165" si="1834">((W166*$H165)-((W166*$H165*$E166)+(W166*$H165*$F166)))</f>
        <v>0</v>
      </c>
      <c r="X165" s="653">
        <f t="shared" ref="X165" si="1835">((X166*$H165)-((X166*$H165*$E166)+(X166*$H165*$F166)))</f>
        <v>0</v>
      </c>
      <c r="Y165" s="653">
        <f t="shared" ref="Y165" si="1836">((Y166*$H165)-((Y166*$H165*$E166)+(Y166*$H165*$F166)))</f>
        <v>0</v>
      </c>
      <c r="Z165" s="653">
        <f t="shared" ref="Z165" si="1837">((Z166*$H165)-((Z166*$H165*$E166)+(Z166*$H165*$F166)))</f>
        <v>0</v>
      </c>
      <c r="AA165" s="653">
        <f t="shared" ref="AA165" si="1838">((AA166*$H165)-((AA166*$H165*$E166)+(AA166*$H165*$F166)))</f>
        <v>0</v>
      </c>
      <c r="AB165" s="653">
        <f t="shared" ref="AB165" si="1839">((AB166*$H165)-((AB166*$H165*$E166)+(AB166*$H165*$F166)))</f>
        <v>0</v>
      </c>
      <c r="AC165" s="653">
        <f t="shared" ref="AC165" si="1840">((AC166*$H165)-((AC166*$H165*$E166)+(AC166*$H165*$F166)))</f>
        <v>0</v>
      </c>
      <c r="AD165" s="653">
        <f t="shared" ref="AD165" si="1841">((AD166*$H165)-((AD166*$H165*$E166)+(AD166*$H165*$F166)))</f>
        <v>0</v>
      </c>
      <c r="AE165" s="653">
        <f t="shared" ref="AE165" si="1842">((AE166*$H165)-((AE166*$H165*$E166)+(AE166*$H165*$F166)))</f>
        <v>0</v>
      </c>
      <c r="AF165" s="653">
        <f t="shared" ref="AF165" si="1843">((AF166*$H165)-((AF166*$H165*$E166)+(AF166*$H165*$F166)))</f>
        <v>0</v>
      </c>
      <c r="AG165" s="653">
        <f t="shared" ref="AG165" si="1844">+AG166*H165</f>
        <v>2137.7175848244301</v>
      </c>
      <c r="AH165" s="653">
        <f t="shared" ref="AH165" si="1845">((AH166*$H165)-((AH166*$H165*$E166)+(AH166*$H165*$F166)))</f>
        <v>0</v>
      </c>
      <c r="AI165" s="653">
        <f t="shared" ref="AI165" si="1846">((AI166*$H165)-((AI166*$H165*$E166)+(AI166*$H165*$F166)))</f>
        <v>0</v>
      </c>
      <c r="AJ165" s="653">
        <f t="shared" ref="AJ165" si="1847">((AJ166*$H165)-((AJ166*$H165*$E166)+(AJ166*$H165*$F166)))</f>
        <v>0</v>
      </c>
      <c r="AK165" s="653">
        <f t="shared" ref="AK165" si="1848">((AK166*$H165)-((AK166*$H165*$E166)+(AK166*$H165*$F166)))</f>
        <v>0</v>
      </c>
      <c r="AL165" s="653">
        <f t="shared" ref="AL165" si="1849">((AL166*$H165)-((AL166*$H165*$E166)+(AL166*$H165*$F166)))</f>
        <v>0</v>
      </c>
      <c r="AM165" s="653">
        <f t="shared" ref="AM165" si="1850">((AM166*$H165)-((AM166*$H165*$E166)+(AM166*$H165*$F166)))</f>
        <v>0</v>
      </c>
      <c r="AN165" s="653">
        <f t="shared" ref="AN165" si="1851">((AN166*$H165)-((AN166*$H165*$E166)+(AN166*$H165*$F166)))</f>
        <v>0</v>
      </c>
      <c r="AO165" s="653">
        <f t="shared" ref="AO165" si="1852">((AO166*$H165)-((AO166*$H165*$E166)+(AO166*$H165*$F166)))</f>
        <v>0</v>
      </c>
      <c r="AP165" s="653">
        <f t="shared" ref="AP165" si="1853">((AP166*$H165)-((AP166*$H165*$E166)+(AP166*$H165*$F166)))</f>
        <v>0</v>
      </c>
      <c r="AQ165" s="653">
        <f t="shared" ref="AQ165" si="1854">((AQ166*$H165)-((AQ166*$H165*$E166)+(AQ166*$H165*$F166)))</f>
        <v>0</v>
      </c>
      <c r="AR165" s="653">
        <f t="shared" ref="AR165" si="1855">((AR166*$H165)-((AR166*$H165*$E166)+(AR166*$H165*$F166)))</f>
        <v>0</v>
      </c>
      <c r="AS165" s="653">
        <f t="shared" ref="AS165" si="1856">((AS166*$H165)-((AS166*$H165*$E166)+(AS166*$H165*$F166)))</f>
        <v>0</v>
      </c>
      <c r="AT165" s="653">
        <f t="shared" ref="AT165" si="1857">((AT166*$H165)-((AT166*$H165*$E166)+(AT166*$H165*$F166)))</f>
        <v>0</v>
      </c>
      <c r="AU165" s="653">
        <f t="shared" ref="AU165" si="1858">((AU166*$H165)-((AU166*$H165*$E166)+(AU166*$H165*$F166)))</f>
        <v>0</v>
      </c>
      <c r="AV165" s="653">
        <f t="shared" ref="AV165" si="1859">((AV166*$H165)-((AV166*$H165*$E166)+(AV166*$H165*$F166)))</f>
        <v>0</v>
      </c>
      <c r="AW165" s="613">
        <f t="shared" si="1406"/>
        <v>42754.3516964886</v>
      </c>
      <c r="AX165" s="645">
        <f t="shared" si="1373"/>
        <v>0</v>
      </c>
      <c r="AY165" s="656">
        <f t="shared" si="1374"/>
        <v>0</v>
      </c>
      <c r="AZ165" s="591"/>
    </row>
    <row r="166" spans="1:52">
      <c r="A166" s="590"/>
      <c r="B166" s="636"/>
      <c r="C166" s="636"/>
      <c r="D166" s="651"/>
      <c r="E166" s="652">
        <v>0.3</v>
      </c>
      <c r="F166" s="652">
        <v>0.05</v>
      </c>
      <c r="G166" s="653"/>
      <c r="H166" s="640"/>
      <c r="I166" s="640">
        <f t="shared" si="1195"/>
        <v>1.3499999999999999</v>
      </c>
      <c r="J166" s="658">
        <v>0</v>
      </c>
      <c r="K166" s="658">
        <v>0</v>
      </c>
      <c r="L166" s="658">
        <v>0</v>
      </c>
      <c r="M166" s="658">
        <v>0</v>
      </c>
      <c r="N166" s="658">
        <v>0</v>
      </c>
      <c r="O166" s="658">
        <v>0</v>
      </c>
      <c r="P166" s="658">
        <v>0</v>
      </c>
      <c r="Q166" s="658">
        <v>0.3</v>
      </c>
      <c r="R166" s="658">
        <v>0</v>
      </c>
      <c r="S166" s="658">
        <v>0.36</v>
      </c>
      <c r="T166" s="658">
        <v>0.64</v>
      </c>
      <c r="U166" s="658">
        <v>0</v>
      </c>
      <c r="V166" s="658">
        <v>0</v>
      </c>
      <c r="W166" s="658">
        <v>0</v>
      </c>
      <c r="X166" s="658">
        <v>0</v>
      </c>
      <c r="Y166" s="658">
        <v>0</v>
      </c>
      <c r="Z166" s="658">
        <v>0</v>
      </c>
      <c r="AA166" s="658">
        <v>0</v>
      </c>
      <c r="AB166" s="658">
        <v>0</v>
      </c>
      <c r="AC166" s="658">
        <v>0</v>
      </c>
      <c r="AD166" s="658">
        <v>0</v>
      </c>
      <c r="AE166" s="658">
        <v>0</v>
      </c>
      <c r="AF166" s="658">
        <v>0</v>
      </c>
      <c r="AG166" s="658">
        <v>0.05</v>
      </c>
      <c r="AH166" s="658">
        <v>0</v>
      </c>
      <c r="AI166" s="658">
        <v>0</v>
      </c>
      <c r="AJ166" s="658">
        <v>0</v>
      </c>
      <c r="AK166" s="658">
        <v>0</v>
      </c>
      <c r="AL166" s="658">
        <v>0</v>
      </c>
      <c r="AM166" s="658">
        <v>0</v>
      </c>
      <c r="AN166" s="658">
        <v>0</v>
      </c>
      <c r="AO166" s="658">
        <v>0</v>
      </c>
      <c r="AP166" s="658">
        <v>0</v>
      </c>
      <c r="AQ166" s="658">
        <v>0</v>
      </c>
      <c r="AR166" s="658">
        <v>0</v>
      </c>
      <c r="AS166" s="658">
        <v>0</v>
      </c>
      <c r="AT166" s="658">
        <v>0</v>
      </c>
      <c r="AU166" s="658">
        <v>0</v>
      </c>
      <c r="AV166" s="658">
        <v>0</v>
      </c>
      <c r="AW166" s="613">
        <f t="shared" si="1406"/>
        <v>1.3499999999999999</v>
      </c>
      <c r="AX166" s="645">
        <f t="shared" si="1373"/>
        <v>1.3499999999999999</v>
      </c>
      <c r="AY166" s="656" t="e">
        <f t="shared" si="1374"/>
        <v>#DIV/0!</v>
      </c>
      <c r="AZ166" s="591"/>
    </row>
    <row r="167" spans="1:52">
      <c r="A167" s="590"/>
      <c r="B167" s="636" t="s">
        <v>378</v>
      </c>
      <c r="C167" s="636" t="s">
        <v>403</v>
      </c>
      <c r="D167" s="651" t="s">
        <v>391</v>
      </c>
      <c r="E167" s="652"/>
      <c r="F167" s="652"/>
      <c r="G167" s="653"/>
      <c r="H167" s="640">
        <v>70709.120113423473</v>
      </c>
      <c r="I167" s="640">
        <f t="shared" si="1195"/>
        <v>70709.120113423473</v>
      </c>
      <c r="J167" s="653">
        <f>+J168*$H$140</f>
        <v>0</v>
      </c>
      <c r="K167" s="653">
        <f t="shared" ref="K167" si="1860">+K168*$H$140</f>
        <v>0</v>
      </c>
      <c r="L167" s="653">
        <f t="shared" ref="L167" si="1861">+L168*$H$140</f>
        <v>0</v>
      </c>
      <c r="M167" s="653">
        <f t="shared" ref="M167" si="1862">+M168*$H$140</f>
        <v>0</v>
      </c>
      <c r="N167" s="653">
        <f t="shared" ref="N167" si="1863">+N168*$H$140</f>
        <v>0</v>
      </c>
      <c r="O167" s="653">
        <f t="shared" ref="O167" si="1864">+O168*$H$140</f>
        <v>0</v>
      </c>
      <c r="P167" s="653">
        <f t="shared" ref="P167" si="1865">+P168*$H$140</f>
        <v>0</v>
      </c>
      <c r="Q167" s="653">
        <f t="shared" ref="Q167" si="1866">+Q168*$H167</f>
        <v>21212.736034027042</v>
      </c>
      <c r="R167" s="653">
        <f t="shared" ref="R167" si="1867">((R168*$H167)-((R168*$H167*$E168)+(R168*$H167*$F168)))</f>
        <v>0</v>
      </c>
      <c r="S167" s="653">
        <f t="shared" ref="S167" si="1868">((S168*$H167)-((S168*$H167*$E168)+(S168*$H167*$F168)))</f>
        <v>0</v>
      </c>
      <c r="T167" s="653">
        <f t="shared" ref="T167" si="1869">((T168*$H167)-((T168*$H167*$E168)+(T168*$H167*$F168)))</f>
        <v>0</v>
      </c>
      <c r="U167" s="653">
        <f t="shared" ref="U167" si="1870">((U168*$H167)-((U168*$H167*$E168)+(U168*$H167*$F168)))</f>
        <v>45960.928073725256</v>
      </c>
      <c r="V167" s="653">
        <f t="shared" ref="V167" si="1871">((V168*$H167)-((V168*$H167*$E168)+(V168*$H167*$F168)))</f>
        <v>0</v>
      </c>
      <c r="W167" s="653">
        <f t="shared" ref="W167" si="1872">((W168*$H167)-((W168*$H167*$E168)+(W168*$H167*$F168)))</f>
        <v>0</v>
      </c>
      <c r="X167" s="653">
        <f t="shared" ref="X167" si="1873">((X168*$H167)-((X168*$H167*$E168)+(X168*$H167*$F168)))</f>
        <v>0</v>
      </c>
      <c r="Y167" s="653">
        <f t="shared" ref="Y167" si="1874">((Y168*$H167)-((Y168*$H167*$E168)+(Y168*$H167*$F168)))</f>
        <v>0</v>
      </c>
      <c r="Z167" s="653">
        <f t="shared" ref="Z167" si="1875">((Z168*$H167)-((Z168*$H167*$E168)+(Z168*$H167*$F168)))</f>
        <v>0</v>
      </c>
      <c r="AA167" s="653">
        <f t="shared" ref="AA167" si="1876">((AA168*$H167)-((AA168*$H167*$E168)+(AA168*$H167*$F168)))</f>
        <v>0</v>
      </c>
      <c r="AB167" s="653">
        <f t="shared" ref="AB167" si="1877">((AB168*$H167)-((AB168*$H167*$E168)+(AB168*$H167*$F168)))</f>
        <v>0</v>
      </c>
      <c r="AC167" s="653">
        <f t="shared" ref="AC167" si="1878">((AC168*$H167)-((AC168*$H167*$E168)+(AC168*$H167*$F168)))</f>
        <v>0</v>
      </c>
      <c r="AD167" s="653">
        <f t="shared" ref="AD167" si="1879">((AD168*$H167)-((AD168*$H167*$E168)+(AD168*$H167*$F168)))</f>
        <v>0</v>
      </c>
      <c r="AE167" s="653">
        <f t="shared" ref="AE167" si="1880">((AE168*$H167)-((AE168*$H167*$E168)+(AE168*$H167*$F168)))</f>
        <v>0</v>
      </c>
      <c r="AF167" s="653">
        <f t="shared" ref="AF167" si="1881">((AF168*$H167)-((AF168*$H167*$E168)+(AF168*$H167*$F168)))</f>
        <v>0</v>
      </c>
      <c r="AG167" s="653">
        <f t="shared" ref="AG167" si="1882">+AG168*H167</f>
        <v>3535.4560056711739</v>
      </c>
      <c r="AH167" s="653">
        <f t="shared" ref="AH167" si="1883">((AH168*$H167)-((AH168*$H167*$E168)+(AH168*$H167*$F168)))</f>
        <v>0</v>
      </c>
      <c r="AI167" s="653">
        <f t="shared" ref="AI167" si="1884">((AI168*$H167)-((AI168*$H167*$E168)+(AI168*$H167*$F168)))</f>
        <v>0</v>
      </c>
      <c r="AJ167" s="653">
        <f t="shared" ref="AJ167" si="1885">((AJ168*$H167)-((AJ168*$H167*$E168)+(AJ168*$H167*$F168)))</f>
        <v>0</v>
      </c>
      <c r="AK167" s="653">
        <f t="shared" ref="AK167" si="1886">((AK168*$H167)-((AK168*$H167*$E168)+(AK168*$H167*$F168)))</f>
        <v>0</v>
      </c>
      <c r="AL167" s="653">
        <f t="shared" ref="AL167" si="1887">((AL168*$H167)-((AL168*$H167*$E168)+(AL168*$H167*$F168)))</f>
        <v>0</v>
      </c>
      <c r="AM167" s="653">
        <f t="shared" ref="AM167" si="1888">((AM168*$H167)-((AM168*$H167*$E168)+(AM168*$H167*$F168)))</f>
        <v>0</v>
      </c>
      <c r="AN167" s="653">
        <f t="shared" ref="AN167" si="1889">((AN168*$H167)-((AN168*$H167*$E168)+(AN168*$H167*$F168)))</f>
        <v>0</v>
      </c>
      <c r="AO167" s="653">
        <f t="shared" ref="AO167" si="1890">((AO168*$H167)-((AO168*$H167*$E168)+(AO168*$H167*$F168)))</f>
        <v>0</v>
      </c>
      <c r="AP167" s="653">
        <f t="shared" ref="AP167" si="1891">((AP168*$H167)-((AP168*$H167*$E168)+(AP168*$H167*$F168)))</f>
        <v>0</v>
      </c>
      <c r="AQ167" s="653">
        <f t="shared" ref="AQ167" si="1892">((AQ168*$H167)-((AQ168*$H167*$E168)+(AQ168*$H167*$F168)))</f>
        <v>0</v>
      </c>
      <c r="AR167" s="653">
        <f t="shared" ref="AR167" si="1893">((AR168*$H167)-((AR168*$H167*$E168)+(AR168*$H167*$F168)))</f>
        <v>0</v>
      </c>
      <c r="AS167" s="653">
        <f t="shared" ref="AS167" si="1894">((AS168*$H167)-((AS168*$H167*$E168)+(AS168*$H167*$F168)))</f>
        <v>0</v>
      </c>
      <c r="AT167" s="653">
        <f t="shared" ref="AT167" si="1895">((AT168*$H167)-((AT168*$H167*$E168)+(AT168*$H167*$F168)))</f>
        <v>0</v>
      </c>
      <c r="AU167" s="653">
        <f t="shared" ref="AU167" si="1896">((AU168*$H167)-((AU168*$H167*$E168)+(AU168*$H167*$F168)))</f>
        <v>0</v>
      </c>
      <c r="AV167" s="653">
        <f t="shared" ref="AV167" si="1897">((AV168*$H167)-((AV168*$H167*$E168)+(AV168*$H167*$F168)))</f>
        <v>0</v>
      </c>
      <c r="AW167" s="613">
        <f t="shared" si="1406"/>
        <v>70709.120113423473</v>
      </c>
      <c r="AX167" s="645">
        <f t="shared" si="1373"/>
        <v>0</v>
      </c>
      <c r="AY167" s="656">
        <f t="shared" si="1374"/>
        <v>0</v>
      </c>
      <c r="AZ167" s="591"/>
    </row>
    <row r="168" spans="1:52">
      <c r="A168" s="590"/>
      <c r="B168" s="636"/>
      <c r="C168" s="636"/>
      <c r="D168" s="651"/>
      <c r="E168" s="652">
        <v>0.3</v>
      </c>
      <c r="F168" s="652">
        <v>0.05</v>
      </c>
      <c r="G168" s="653"/>
      <c r="H168" s="640"/>
      <c r="I168" s="640">
        <f t="shared" si="1195"/>
        <v>1.35</v>
      </c>
      <c r="J168" s="658">
        <v>0</v>
      </c>
      <c r="K168" s="658">
        <v>0</v>
      </c>
      <c r="L168" s="658">
        <v>0</v>
      </c>
      <c r="M168" s="658">
        <v>0</v>
      </c>
      <c r="N168" s="658">
        <v>0</v>
      </c>
      <c r="O168" s="658">
        <v>0</v>
      </c>
      <c r="P168" s="658">
        <v>0</v>
      </c>
      <c r="Q168" s="658">
        <v>0.3</v>
      </c>
      <c r="R168" s="658">
        <v>0</v>
      </c>
      <c r="S168" s="658">
        <v>0</v>
      </c>
      <c r="T168" s="658">
        <v>0</v>
      </c>
      <c r="U168" s="658">
        <v>1</v>
      </c>
      <c r="V168" s="658">
        <v>0</v>
      </c>
      <c r="W168" s="658">
        <v>0</v>
      </c>
      <c r="X168" s="658">
        <v>0</v>
      </c>
      <c r="Y168" s="658">
        <v>0</v>
      </c>
      <c r="Z168" s="658">
        <v>0</v>
      </c>
      <c r="AA168" s="658">
        <v>0</v>
      </c>
      <c r="AB168" s="658">
        <v>0</v>
      </c>
      <c r="AC168" s="658">
        <v>0</v>
      </c>
      <c r="AD168" s="658">
        <v>0</v>
      </c>
      <c r="AE168" s="658">
        <v>0</v>
      </c>
      <c r="AF168" s="658">
        <v>0</v>
      </c>
      <c r="AG168" s="658">
        <v>0.05</v>
      </c>
      <c r="AH168" s="658">
        <v>0</v>
      </c>
      <c r="AI168" s="658">
        <v>0</v>
      </c>
      <c r="AJ168" s="658">
        <v>0</v>
      </c>
      <c r="AK168" s="658">
        <v>0</v>
      </c>
      <c r="AL168" s="658">
        <v>0</v>
      </c>
      <c r="AM168" s="658">
        <v>0</v>
      </c>
      <c r="AN168" s="658">
        <v>0</v>
      </c>
      <c r="AO168" s="658">
        <v>0</v>
      </c>
      <c r="AP168" s="658">
        <v>0</v>
      </c>
      <c r="AQ168" s="658">
        <v>0</v>
      </c>
      <c r="AR168" s="658">
        <v>0</v>
      </c>
      <c r="AS168" s="658">
        <v>0</v>
      </c>
      <c r="AT168" s="658">
        <v>0</v>
      </c>
      <c r="AU168" s="658">
        <v>0</v>
      </c>
      <c r="AV168" s="658">
        <v>0</v>
      </c>
      <c r="AW168" s="613">
        <f t="shared" si="1406"/>
        <v>1.35</v>
      </c>
      <c r="AX168" s="645">
        <f t="shared" si="1373"/>
        <v>1.35</v>
      </c>
      <c r="AY168" s="656" t="e">
        <f t="shared" si="1374"/>
        <v>#DIV/0!</v>
      </c>
      <c r="AZ168" s="591"/>
    </row>
    <row r="169" spans="1:52">
      <c r="A169" s="590"/>
      <c r="B169" s="646" t="s">
        <v>305</v>
      </c>
      <c r="C169" s="646" t="s">
        <v>404</v>
      </c>
      <c r="D169" s="647" t="s">
        <v>405</v>
      </c>
      <c r="E169" s="648"/>
      <c r="F169" s="648"/>
      <c r="G169" s="649"/>
      <c r="H169" s="650">
        <v>533262.94458908914</v>
      </c>
      <c r="I169" s="650">
        <f t="shared" si="1195"/>
        <v>533262.94458908914</v>
      </c>
      <c r="J169" s="649">
        <f t="shared" ref="J169" si="1898">+J170+J172+J174</f>
        <v>0</v>
      </c>
      <c r="K169" s="649">
        <f t="shared" ref="K169" si="1899">+K170+K172+K174</f>
        <v>0</v>
      </c>
      <c r="L169" s="649">
        <f t="shared" ref="L169" si="1900">+L170+L172+L174</f>
        <v>0</v>
      </c>
      <c r="M169" s="649">
        <f t="shared" ref="M169" si="1901">+M170+M172+M174</f>
        <v>0</v>
      </c>
      <c r="N169" s="649">
        <f t="shared" ref="N169" si="1902">+N170+N172+N174</f>
        <v>0</v>
      </c>
      <c r="O169" s="649">
        <f t="shared" ref="O169" si="1903">+O170+O172+O174</f>
        <v>0</v>
      </c>
      <c r="P169" s="649">
        <f t="shared" ref="P169" si="1904">+P170+P172+P174</f>
        <v>0</v>
      </c>
      <c r="Q169" s="649">
        <f t="shared" ref="Q169" si="1905">+Q170+Q172+Q174</f>
        <v>159978.88337672674</v>
      </c>
      <c r="R169" s="649">
        <f t="shared" ref="R169" si="1906">+R170+R172+R174</f>
        <v>0</v>
      </c>
      <c r="S169" s="649">
        <f t="shared" ref="S169" si="1907">+S170+S172+S174</f>
        <v>0</v>
      </c>
      <c r="T169" s="649">
        <f t="shared" ref="T169" si="1908">+T170+T172+T174</f>
        <v>239186.24578046222</v>
      </c>
      <c r="U169" s="649">
        <f t="shared" ref="U169" si="1909">+U170+U172+U174</f>
        <v>107434.6682024457</v>
      </c>
      <c r="V169" s="649">
        <f t="shared" ref="V169" si="1910">+V170+V172+V174</f>
        <v>0</v>
      </c>
      <c r="W169" s="649">
        <f t="shared" ref="W169" si="1911">+W170+W172+W174</f>
        <v>0</v>
      </c>
      <c r="X169" s="649">
        <f t="shared" ref="X169" si="1912">+X170+X172+X174</f>
        <v>0</v>
      </c>
      <c r="Y169" s="649">
        <f t="shared" ref="Y169" si="1913">+Y170+Y172+Y174</f>
        <v>0</v>
      </c>
      <c r="Z169" s="649">
        <f t="shared" ref="Z169" si="1914">+Z170+Z172+Z174</f>
        <v>0</v>
      </c>
      <c r="AA169" s="649">
        <f t="shared" ref="AA169" si="1915">+AA170+AA172+AA174</f>
        <v>0</v>
      </c>
      <c r="AB169" s="649">
        <f t="shared" ref="AB169" si="1916">+AB170+AB172+AB174</f>
        <v>0</v>
      </c>
      <c r="AC169" s="649">
        <f t="shared" ref="AC169" si="1917">+AC170+AC172+AC174</f>
        <v>0</v>
      </c>
      <c r="AD169" s="649">
        <f t="shared" ref="AD169" si="1918">+AD170+AD172+AD174</f>
        <v>0</v>
      </c>
      <c r="AE169" s="649">
        <f t="shared" ref="AE169" si="1919">+AE170+AE172+AE174</f>
        <v>0</v>
      </c>
      <c r="AF169" s="649">
        <f t="shared" ref="AF169" si="1920">+AF170+AF172+AF174</f>
        <v>0</v>
      </c>
      <c r="AG169" s="649">
        <f t="shared" ref="AG169" si="1921">+AG170+AG172+AG174</f>
        <v>26663.147229454458</v>
      </c>
      <c r="AH169" s="649">
        <f t="shared" ref="AH169" si="1922">+AH170+AH172+AH174</f>
        <v>0</v>
      </c>
      <c r="AI169" s="649">
        <f t="shared" ref="AI169" si="1923">+AI170+AI172+AI174</f>
        <v>0</v>
      </c>
      <c r="AJ169" s="649">
        <f t="shared" ref="AJ169" si="1924">+AJ170+AJ172+AJ174</f>
        <v>0</v>
      </c>
      <c r="AK169" s="649">
        <f t="shared" ref="AK169" si="1925">+AK170+AK172+AK174</f>
        <v>0</v>
      </c>
      <c r="AL169" s="649">
        <f t="shared" ref="AL169" si="1926">+AL170+AL172+AL174</f>
        <v>0</v>
      </c>
      <c r="AM169" s="649">
        <f t="shared" ref="AM169" si="1927">+AM170+AM172+AM174</f>
        <v>0</v>
      </c>
      <c r="AN169" s="649">
        <f t="shared" ref="AN169" si="1928">+AN170+AN172+AN174</f>
        <v>0</v>
      </c>
      <c r="AO169" s="649">
        <f t="shared" ref="AO169" si="1929">+AO170+AO172+AO174</f>
        <v>0</v>
      </c>
      <c r="AP169" s="649">
        <f t="shared" ref="AP169" si="1930">+AP170+AP172+AP174</f>
        <v>0</v>
      </c>
      <c r="AQ169" s="649">
        <f t="shared" ref="AQ169" si="1931">+AQ170+AQ172+AQ174</f>
        <v>0</v>
      </c>
      <c r="AR169" s="649">
        <f t="shared" ref="AR169" si="1932">+AR170+AR172+AR174</f>
        <v>0</v>
      </c>
      <c r="AS169" s="649">
        <f t="shared" ref="AS169" si="1933">+AS170+AS172+AS174</f>
        <v>0</v>
      </c>
      <c r="AT169" s="649">
        <f t="shared" ref="AT169" si="1934">+AT170+AT172+AT174</f>
        <v>0</v>
      </c>
      <c r="AU169" s="649">
        <f t="shared" ref="AU169" si="1935">+AU170+AU172+AU174</f>
        <v>0</v>
      </c>
      <c r="AV169" s="649">
        <f t="shared" ref="AV169" si="1936">+AV170+AV172+AV174</f>
        <v>0</v>
      </c>
      <c r="AW169" s="613">
        <f t="shared" si="1406"/>
        <v>533262.94458908914</v>
      </c>
      <c r="AX169" s="645">
        <f t="shared" si="1373"/>
        <v>0</v>
      </c>
      <c r="AY169" s="656">
        <f t="shared" si="1374"/>
        <v>0</v>
      </c>
      <c r="AZ169" s="591"/>
    </row>
    <row r="170" spans="1:52">
      <c r="A170" s="590"/>
      <c r="B170" s="636" t="s">
        <v>378</v>
      </c>
      <c r="C170" s="636" t="s">
        <v>406</v>
      </c>
      <c r="D170" s="651" t="s">
        <v>388</v>
      </c>
      <c r="E170" s="652"/>
      <c r="F170" s="652"/>
      <c r="G170" s="653"/>
      <c r="H170" s="640">
        <v>427926.95784968551</v>
      </c>
      <c r="I170" s="640">
        <f t="shared" si="1195"/>
        <v>427926.95784968551</v>
      </c>
      <c r="J170" s="653">
        <f>+J171*$H$140</f>
        <v>0</v>
      </c>
      <c r="K170" s="653">
        <f t="shared" ref="K170" si="1937">+K171*$H$140</f>
        <v>0</v>
      </c>
      <c r="L170" s="653">
        <f t="shared" ref="L170" si="1938">+L171*$H$140</f>
        <v>0</v>
      </c>
      <c r="M170" s="653">
        <f t="shared" ref="M170" si="1939">+M171*$H$140</f>
        <v>0</v>
      </c>
      <c r="N170" s="653">
        <f t="shared" ref="N170" si="1940">+N171*$H$140</f>
        <v>0</v>
      </c>
      <c r="O170" s="653">
        <f t="shared" ref="O170" si="1941">+O171*$H$140</f>
        <v>0</v>
      </c>
      <c r="P170" s="653">
        <f t="shared" ref="P170" si="1942">+P171*$H$140</f>
        <v>0</v>
      </c>
      <c r="Q170" s="653">
        <f t="shared" ref="Q170" si="1943">+Q171*$H170</f>
        <v>128378.08735490564</v>
      </c>
      <c r="R170" s="653">
        <f t="shared" ref="R170" si="1944">((R171*$H170)-((R171*$H170*$E171)+(R171*$H170*$F171)))</f>
        <v>0</v>
      </c>
      <c r="S170" s="653">
        <f t="shared" ref="S170" si="1945">((S171*$H170)-((S171*$H170*$E171)+(S171*$H170*$F171)))</f>
        <v>0</v>
      </c>
      <c r="T170" s="653">
        <f t="shared" ref="T170" si="1946">((T171*$H170)-((T171*$H170*$E171)+(T171*$H170*$F171)))</f>
        <v>211395.91717774465</v>
      </c>
      <c r="U170" s="653">
        <f t="shared" ref="U170" si="1947">((U171*$H170)-((U171*$H170*$E171)+(U171*$H170*$F171)))</f>
        <v>66756.605424550944</v>
      </c>
      <c r="V170" s="653">
        <f t="shared" ref="V170" si="1948">((V171*$H170)-((V171*$H170*$E171)+(V171*$H170*$F171)))</f>
        <v>0</v>
      </c>
      <c r="W170" s="653">
        <f t="shared" ref="W170" si="1949">((W171*$H170)-((W171*$H170*$E171)+(W171*$H170*$F171)))</f>
        <v>0</v>
      </c>
      <c r="X170" s="653">
        <f t="shared" ref="X170" si="1950">((X171*$H170)-((X171*$H170*$E171)+(X171*$H170*$F171)))</f>
        <v>0</v>
      </c>
      <c r="Y170" s="653">
        <f t="shared" ref="Y170" si="1951">((Y171*$H170)-((Y171*$H170*$E171)+(Y171*$H170*$F171)))</f>
        <v>0</v>
      </c>
      <c r="Z170" s="653">
        <f t="shared" ref="Z170" si="1952">((Z171*$H170)-((Z171*$H170*$E171)+(Z171*$H170*$F171)))</f>
        <v>0</v>
      </c>
      <c r="AA170" s="653">
        <f t="shared" ref="AA170" si="1953">((AA171*$H170)-((AA171*$H170*$E171)+(AA171*$H170*$F171)))</f>
        <v>0</v>
      </c>
      <c r="AB170" s="653">
        <f t="shared" ref="AB170" si="1954">((AB171*$H170)-((AB171*$H170*$E171)+(AB171*$H170*$F171)))</f>
        <v>0</v>
      </c>
      <c r="AC170" s="653">
        <f t="shared" ref="AC170" si="1955">((AC171*$H170)-((AC171*$H170*$E171)+(AC171*$H170*$F171)))</f>
        <v>0</v>
      </c>
      <c r="AD170" s="653">
        <f t="shared" ref="AD170" si="1956">((AD171*$H170)-((AD171*$H170*$E171)+(AD171*$H170*$F171)))</f>
        <v>0</v>
      </c>
      <c r="AE170" s="653">
        <f t="shared" ref="AE170" si="1957">((AE171*$H170)-((AE171*$H170*$E171)+(AE171*$H170*$F171)))</f>
        <v>0</v>
      </c>
      <c r="AF170" s="653">
        <f t="shared" ref="AF170" si="1958">((AF171*$H170)-((AF171*$H170*$E171)+(AF171*$H170*$F171)))</f>
        <v>0</v>
      </c>
      <c r="AG170" s="653">
        <f t="shared" ref="AG170" si="1959">+AG171*H170</f>
        <v>21396.347892484278</v>
      </c>
      <c r="AH170" s="653">
        <f t="shared" ref="AH170" si="1960">((AH171*$H170)-((AH171*$H170*$E171)+(AH171*$H170*$F171)))</f>
        <v>0</v>
      </c>
      <c r="AI170" s="653">
        <f t="shared" ref="AI170" si="1961">((AI171*$H170)-((AI171*$H170*$E171)+(AI171*$H170*$F171)))</f>
        <v>0</v>
      </c>
      <c r="AJ170" s="653">
        <f t="shared" ref="AJ170" si="1962">((AJ171*$H170)-((AJ171*$H170*$E171)+(AJ171*$H170*$F171)))</f>
        <v>0</v>
      </c>
      <c r="AK170" s="653">
        <f t="shared" ref="AK170" si="1963">((AK171*$H170)-((AK171*$H170*$E171)+(AK171*$H170*$F171)))</f>
        <v>0</v>
      </c>
      <c r="AL170" s="653">
        <f t="shared" ref="AL170" si="1964">((AL171*$H170)-((AL171*$H170*$E171)+(AL171*$H170*$F171)))</f>
        <v>0</v>
      </c>
      <c r="AM170" s="653">
        <f t="shared" ref="AM170" si="1965">((AM171*$H170)-((AM171*$H170*$E171)+(AM171*$H170*$F171)))</f>
        <v>0</v>
      </c>
      <c r="AN170" s="653">
        <f t="shared" ref="AN170" si="1966">((AN171*$H170)-((AN171*$H170*$E171)+(AN171*$H170*$F171)))</f>
        <v>0</v>
      </c>
      <c r="AO170" s="653">
        <f t="shared" ref="AO170" si="1967">((AO171*$H170)-((AO171*$H170*$E171)+(AO171*$H170*$F171)))</f>
        <v>0</v>
      </c>
      <c r="AP170" s="653">
        <f t="shared" ref="AP170" si="1968">((AP171*$H170)-((AP171*$H170*$E171)+(AP171*$H170*$F171)))</f>
        <v>0</v>
      </c>
      <c r="AQ170" s="653">
        <f t="shared" ref="AQ170" si="1969">((AQ171*$H170)-((AQ171*$H170*$E171)+(AQ171*$H170*$F171)))</f>
        <v>0</v>
      </c>
      <c r="AR170" s="653">
        <f t="shared" ref="AR170" si="1970">((AR171*$H170)-((AR171*$H170*$E171)+(AR171*$H170*$F171)))</f>
        <v>0</v>
      </c>
      <c r="AS170" s="653">
        <f t="shared" ref="AS170" si="1971">((AS171*$H170)-((AS171*$H170*$E171)+(AS171*$H170*$F171)))</f>
        <v>0</v>
      </c>
      <c r="AT170" s="653">
        <f t="shared" ref="AT170" si="1972">((AT171*$H170)-((AT171*$H170*$E171)+(AT171*$H170*$F171)))</f>
        <v>0</v>
      </c>
      <c r="AU170" s="653">
        <f t="shared" ref="AU170" si="1973">((AU171*$H170)-((AU171*$H170*$E171)+(AU171*$H170*$F171)))</f>
        <v>0</v>
      </c>
      <c r="AV170" s="653">
        <f t="shared" ref="AV170" si="1974">((AV171*$H170)-((AV171*$H170*$E171)+(AV171*$H170*$F171)))</f>
        <v>0</v>
      </c>
      <c r="AW170" s="613">
        <f t="shared" si="1406"/>
        <v>427926.95784968551</v>
      </c>
      <c r="AX170" s="645">
        <f t="shared" si="1373"/>
        <v>0</v>
      </c>
      <c r="AY170" s="656">
        <f t="shared" si="1374"/>
        <v>0</v>
      </c>
      <c r="AZ170" s="591"/>
    </row>
    <row r="171" spans="1:52">
      <c r="A171" s="590"/>
      <c r="B171" s="636"/>
      <c r="C171" s="636"/>
      <c r="D171" s="651"/>
      <c r="E171" s="652">
        <v>0.3</v>
      </c>
      <c r="F171" s="652">
        <v>0.05</v>
      </c>
      <c r="G171" s="653"/>
      <c r="H171" s="640"/>
      <c r="I171" s="640">
        <f t="shared" si="1195"/>
        <v>1.35</v>
      </c>
      <c r="J171" s="658">
        <v>0</v>
      </c>
      <c r="K171" s="658">
        <v>0</v>
      </c>
      <c r="L171" s="658">
        <v>0</v>
      </c>
      <c r="M171" s="658">
        <v>0</v>
      </c>
      <c r="N171" s="658">
        <v>0</v>
      </c>
      <c r="O171" s="658">
        <v>0</v>
      </c>
      <c r="P171" s="658">
        <v>0</v>
      </c>
      <c r="Q171" s="658">
        <v>0.3</v>
      </c>
      <c r="R171" s="658">
        <v>0</v>
      </c>
      <c r="S171" s="658">
        <v>0</v>
      </c>
      <c r="T171" s="658">
        <v>0.76</v>
      </c>
      <c r="U171" s="658">
        <v>0.24</v>
      </c>
      <c r="V171" s="658">
        <v>0</v>
      </c>
      <c r="W171" s="658">
        <v>0</v>
      </c>
      <c r="X171" s="658">
        <v>0</v>
      </c>
      <c r="Y171" s="658">
        <v>0</v>
      </c>
      <c r="Z171" s="658">
        <v>0</v>
      </c>
      <c r="AA171" s="658">
        <v>0</v>
      </c>
      <c r="AB171" s="658">
        <v>0</v>
      </c>
      <c r="AC171" s="658">
        <v>0</v>
      </c>
      <c r="AD171" s="658">
        <v>0</v>
      </c>
      <c r="AE171" s="658">
        <v>0</v>
      </c>
      <c r="AF171" s="658">
        <v>0</v>
      </c>
      <c r="AG171" s="658">
        <v>0.05</v>
      </c>
      <c r="AH171" s="658">
        <v>0</v>
      </c>
      <c r="AI171" s="658">
        <v>0</v>
      </c>
      <c r="AJ171" s="658">
        <v>0</v>
      </c>
      <c r="AK171" s="658">
        <v>0</v>
      </c>
      <c r="AL171" s="658">
        <v>0</v>
      </c>
      <c r="AM171" s="658">
        <v>0</v>
      </c>
      <c r="AN171" s="658">
        <v>0</v>
      </c>
      <c r="AO171" s="658">
        <v>0</v>
      </c>
      <c r="AP171" s="658">
        <v>0</v>
      </c>
      <c r="AQ171" s="658">
        <v>0</v>
      </c>
      <c r="AR171" s="658">
        <v>0</v>
      </c>
      <c r="AS171" s="658">
        <v>0</v>
      </c>
      <c r="AT171" s="658">
        <v>0</v>
      </c>
      <c r="AU171" s="658">
        <v>0</v>
      </c>
      <c r="AV171" s="658">
        <v>0</v>
      </c>
      <c r="AW171" s="613">
        <f t="shared" si="1406"/>
        <v>1.35</v>
      </c>
      <c r="AX171" s="645">
        <f t="shared" si="1373"/>
        <v>1.35</v>
      </c>
      <c r="AY171" s="656" t="e">
        <f t="shared" si="1374"/>
        <v>#DIV/0!</v>
      </c>
      <c r="AZ171" s="591"/>
    </row>
    <row r="172" spans="1:52">
      <c r="A172" s="590"/>
      <c r="B172" s="636" t="s">
        <v>378</v>
      </c>
      <c r="C172" s="636" t="s">
        <v>407</v>
      </c>
      <c r="D172" s="651" t="s">
        <v>379</v>
      </c>
      <c r="E172" s="652"/>
      <c r="F172" s="652"/>
      <c r="G172" s="653"/>
      <c r="H172" s="640">
        <v>42754.3516964886</v>
      </c>
      <c r="I172" s="640">
        <f t="shared" si="1195"/>
        <v>42754.3516964886</v>
      </c>
      <c r="J172" s="653">
        <f>+J173*$H$140</f>
        <v>0</v>
      </c>
      <c r="K172" s="653">
        <f t="shared" ref="K172" si="1975">+K173*$H$140</f>
        <v>0</v>
      </c>
      <c r="L172" s="653">
        <f t="shared" ref="L172" si="1976">+L173*$H$140</f>
        <v>0</v>
      </c>
      <c r="M172" s="653">
        <f t="shared" ref="M172" si="1977">+M173*$H$140</f>
        <v>0</v>
      </c>
      <c r="N172" s="653">
        <f t="shared" ref="N172" si="1978">+N173*$H$140</f>
        <v>0</v>
      </c>
      <c r="O172" s="653">
        <f t="shared" ref="O172" si="1979">+O173*$H$140</f>
        <v>0</v>
      </c>
      <c r="P172" s="653">
        <f t="shared" ref="P172" si="1980">+P173*$H$140</f>
        <v>0</v>
      </c>
      <c r="Q172" s="653">
        <f t="shared" ref="Q172" si="1981">+Q173*$H172</f>
        <v>12826.30550894658</v>
      </c>
      <c r="R172" s="653">
        <f t="shared" ref="R172" si="1982">((R173*$H172)-((R173*$H172*$E173)+(R173*$H172*$F173)))</f>
        <v>0</v>
      </c>
      <c r="S172" s="653">
        <f t="shared" ref="S172" si="1983">((S173*$H172)-((S173*$H172*$E173)+(S173*$H172*$F173)))</f>
        <v>0</v>
      </c>
      <c r="T172" s="653">
        <f t="shared" ref="T172" si="1984">((T173*$H172)-((T173*$H172*$E173)+(T173*$H172*$F173)))</f>
        <v>27790.328602717593</v>
      </c>
      <c r="U172" s="653">
        <f t="shared" ref="U172" si="1985">((U173*$H172)-((U173*$H172*$E173)+(U173*$H172*$F173)))</f>
        <v>0</v>
      </c>
      <c r="V172" s="653">
        <f t="shared" ref="V172" si="1986">((V173*$H172)-((V173*$H172*$E173)+(V173*$H172*$F173)))</f>
        <v>0</v>
      </c>
      <c r="W172" s="653">
        <f t="shared" ref="W172" si="1987">((W173*$H172)-((W173*$H172*$E173)+(W173*$H172*$F173)))</f>
        <v>0</v>
      </c>
      <c r="X172" s="653">
        <f t="shared" ref="X172" si="1988">((X173*$H172)-((X173*$H172*$E173)+(X173*$H172*$F173)))</f>
        <v>0</v>
      </c>
      <c r="Y172" s="653">
        <f t="shared" ref="Y172" si="1989">((Y173*$H172)-((Y173*$H172*$E173)+(Y173*$H172*$F173)))</f>
        <v>0</v>
      </c>
      <c r="Z172" s="653">
        <f t="shared" ref="Z172" si="1990">((Z173*$H172)-((Z173*$H172*$E173)+(Z173*$H172*$F173)))</f>
        <v>0</v>
      </c>
      <c r="AA172" s="653">
        <f t="shared" ref="AA172" si="1991">((AA173*$H172)-((AA173*$H172*$E173)+(AA173*$H172*$F173)))</f>
        <v>0</v>
      </c>
      <c r="AB172" s="653">
        <f t="shared" ref="AB172" si="1992">((AB173*$H172)-((AB173*$H172*$E173)+(AB173*$H172*$F173)))</f>
        <v>0</v>
      </c>
      <c r="AC172" s="653">
        <f t="shared" ref="AC172" si="1993">((AC173*$H172)-((AC173*$H172*$E173)+(AC173*$H172*$F173)))</f>
        <v>0</v>
      </c>
      <c r="AD172" s="653">
        <f t="shared" ref="AD172" si="1994">((AD173*$H172)-((AD173*$H172*$E173)+(AD173*$H172*$F173)))</f>
        <v>0</v>
      </c>
      <c r="AE172" s="653">
        <f t="shared" ref="AE172" si="1995">((AE173*$H172)-((AE173*$H172*$E173)+(AE173*$H172*$F173)))</f>
        <v>0</v>
      </c>
      <c r="AF172" s="653">
        <f t="shared" ref="AF172" si="1996">((AF173*$H172)-((AF173*$H172*$E173)+(AF173*$H172*$F173)))</f>
        <v>0</v>
      </c>
      <c r="AG172" s="653">
        <f t="shared" ref="AG172" si="1997">+AG173*H172</f>
        <v>2137.7175848244301</v>
      </c>
      <c r="AH172" s="653">
        <f t="shared" ref="AH172" si="1998">((AH173*$H172)-((AH173*$H172*$E173)+(AH173*$H172*$F173)))</f>
        <v>0</v>
      </c>
      <c r="AI172" s="653">
        <f t="shared" ref="AI172" si="1999">((AI173*$H172)-((AI173*$H172*$E173)+(AI173*$H172*$F173)))</f>
        <v>0</v>
      </c>
      <c r="AJ172" s="653">
        <f t="shared" ref="AJ172" si="2000">((AJ173*$H172)-((AJ173*$H172*$E173)+(AJ173*$H172*$F173)))</f>
        <v>0</v>
      </c>
      <c r="AK172" s="653">
        <f t="shared" ref="AK172" si="2001">((AK173*$H172)-((AK173*$H172*$E173)+(AK173*$H172*$F173)))</f>
        <v>0</v>
      </c>
      <c r="AL172" s="653">
        <f t="shared" ref="AL172" si="2002">((AL173*$H172)-((AL173*$H172*$E173)+(AL173*$H172*$F173)))</f>
        <v>0</v>
      </c>
      <c r="AM172" s="653">
        <f t="shared" ref="AM172" si="2003">((AM173*$H172)-((AM173*$H172*$E173)+(AM173*$H172*$F173)))</f>
        <v>0</v>
      </c>
      <c r="AN172" s="653">
        <f t="shared" ref="AN172" si="2004">((AN173*$H172)-((AN173*$H172*$E173)+(AN173*$H172*$F173)))</f>
        <v>0</v>
      </c>
      <c r="AO172" s="653">
        <f t="shared" ref="AO172" si="2005">((AO173*$H172)-((AO173*$H172*$E173)+(AO173*$H172*$F173)))</f>
        <v>0</v>
      </c>
      <c r="AP172" s="653">
        <f t="shared" ref="AP172" si="2006">((AP173*$H172)-((AP173*$H172*$E173)+(AP173*$H172*$F173)))</f>
        <v>0</v>
      </c>
      <c r="AQ172" s="653">
        <f t="shared" ref="AQ172" si="2007">((AQ173*$H172)-((AQ173*$H172*$E173)+(AQ173*$H172*$F173)))</f>
        <v>0</v>
      </c>
      <c r="AR172" s="653">
        <f t="shared" ref="AR172" si="2008">((AR173*$H172)-((AR173*$H172*$E173)+(AR173*$H172*$F173)))</f>
        <v>0</v>
      </c>
      <c r="AS172" s="653">
        <f t="shared" ref="AS172" si="2009">((AS173*$H172)-((AS173*$H172*$E173)+(AS173*$H172*$F173)))</f>
        <v>0</v>
      </c>
      <c r="AT172" s="653">
        <f t="shared" ref="AT172" si="2010">((AT173*$H172)-((AT173*$H172*$E173)+(AT173*$H172*$F173)))</f>
        <v>0</v>
      </c>
      <c r="AU172" s="653">
        <f t="shared" ref="AU172" si="2011">((AU173*$H172)-((AU173*$H172*$E173)+(AU173*$H172*$F173)))</f>
        <v>0</v>
      </c>
      <c r="AV172" s="653">
        <f t="shared" ref="AV172" si="2012">((AV173*$H172)-((AV173*$H172*$E173)+(AV173*$H172*$F173)))</f>
        <v>0</v>
      </c>
      <c r="AW172" s="613">
        <f t="shared" si="1406"/>
        <v>42754.3516964886</v>
      </c>
      <c r="AX172" s="645">
        <f t="shared" si="1373"/>
        <v>0</v>
      </c>
      <c r="AY172" s="656">
        <f t="shared" si="1374"/>
        <v>0</v>
      </c>
      <c r="AZ172" s="591"/>
    </row>
    <row r="173" spans="1:52">
      <c r="A173" s="590"/>
      <c r="B173" s="636"/>
      <c r="C173" s="636"/>
      <c r="D173" s="651"/>
      <c r="E173" s="652">
        <v>0.3</v>
      </c>
      <c r="F173" s="652">
        <v>0.05</v>
      </c>
      <c r="G173" s="653"/>
      <c r="H173" s="640"/>
      <c r="I173" s="640">
        <f t="shared" si="1195"/>
        <v>1.35</v>
      </c>
      <c r="J173" s="658">
        <v>0</v>
      </c>
      <c r="K173" s="658">
        <v>0</v>
      </c>
      <c r="L173" s="658">
        <v>0</v>
      </c>
      <c r="M173" s="658">
        <v>0</v>
      </c>
      <c r="N173" s="658">
        <v>0</v>
      </c>
      <c r="O173" s="658">
        <v>0</v>
      </c>
      <c r="P173" s="658">
        <v>0</v>
      </c>
      <c r="Q173" s="658">
        <v>0.3</v>
      </c>
      <c r="R173" s="658">
        <v>0</v>
      </c>
      <c r="S173" s="658">
        <v>0</v>
      </c>
      <c r="T173" s="658">
        <v>1</v>
      </c>
      <c r="U173" s="658">
        <v>0</v>
      </c>
      <c r="V173" s="658">
        <v>0</v>
      </c>
      <c r="W173" s="658">
        <v>0</v>
      </c>
      <c r="X173" s="658">
        <v>0</v>
      </c>
      <c r="Y173" s="658">
        <v>0</v>
      </c>
      <c r="Z173" s="658">
        <v>0</v>
      </c>
      <c r="AA173" s="658">
        <v>0</v>
      </c>
      <c r="AB173" s="658">
        <v>0</v>
      </c>
      <c r="AC173" s="658">
        <v>0</v>
      </c>
      <c r="AD173" s="658">
        <v>0</v>
      </c>
      <c r="AE173" s="658">
        <v>0</v>
      </c>
      <c r="AF173" s="658">
        <v>0</v>
      </c>
      <c r="AG173" s="658">
        <v>0.05</v>
      </c>
      <c r="AH173" s="658">
        <v>0</v>
      </c>
      <c r="AI173" s="658">
        <v>0</v>
      </c>
      <c r="AJ173" s="658">
        <v>0</v>
      </c>
      <c r="AK173" s="658">
        <v>0</v>
      </c>
      <c r="AL173" s="658">
        <v>0</v>
      </c>
      <c r="AM173" s="658">
        <v>0</v>
      </c>
      <c r="AN173" s="658">
        <v>0</v>
      </c>
      <c r="AO173" s="658">
        <v>0</v>
      </c>
      <c r="AP173" s="658">
        <v>0</v>
      </c>
      <c r="AQ173" s="658">
        <v>0</v>
      </c>
      <c r="AR173" s="658">
        <v>0</v>
      </c>
      <c r="AS173" s="658">
        <v>0</v>
      </c>
      <c r="AT173" s="658">
        <v>0</v>
      </c>
      <c r="AU173" s="658">
        <v>0</v>
      </c>
      <c r="AV173" s="658">
        <v>0</v>
      </c>
      <c r="AW173" s="613">
        <f t="shared" si="1406"/>
        <v>1.35</v>
      </c>
      <c r="AX173" s="645">
        <f t="shared" si="1373"/>
        <v>1.35</v>
      </c>
      <c r="AY173" s="656" t="e">
        <f t="shared" si="1374"/>
        <v>#DIV/0!</v>
      </c>
      <c r="AZ173" s="591"/>
    </row>
    <row r="174" spans="1:52">
      <c r="A174" s="590"/>
      <c r="B174" s="636" t="s">
        <v>378</v>
      </c>
      <c r="C174" s="636" t="s">
        <v>408</v>
      </c>
      <c r="D174" s="651" t="s">
        <v>391</v>
      </c>
      <c r="E174" s="652"/>
      <c r="F174" s="652"/>
      <c r="G174" s="653"/>
      <c r="H174" s="640">
        <v>62581.635042915012</v>
      </c>
      <c r="I174" s="640">
        <f t="shared" si="1195"/>
        <v>62581.635042915012</v>
      </c>
      <c r="J174" s="653">
        <f>+J175*$H$140</f>
        <v>0</v>
      </c>
      <c r="K174" s="653">
        <f t="shared" ref="K174" si="2013">+K175*$H$140</f>
        <v>0</v>
      </c>
      <c r="L174" s="653">
        <f t="shared" ref="L174" si="2014">+L175*$H$140</f>
        <v>0</v>
      </c>
      <c r="M174" s="653">
        <f t="shared" ref="M174" si="2015">+M175*$H$140</f>
        <v>0</v>
      </c>
      <c r="N174" s="653">
        <f t="shared" ref="N174" si="2016">+N175*$H$140</f>
        <v>0</v>
      </c>
      <c r="O174" s="653">
        <f t="shared" ref="O174" si="2017">+O175*$H$140</f>
        <v>0</v>
      </c>
      <c r="P174" s="653">
        <f t="shared" ref="P174" si="2018">+P175*$H$140</f>
        <v>0</v>
      </c>
      <c r="Q174" s="653">
        <f t="shared" ref="Q174" si="2019">+Q175*$H174</f>
        <v>18774.490512874501</v>
      </c>
      <c r="R174" s="653">
        <f t="shared" ref="R174" si="2020">((R175*$H174)-((R175*$H174*$E175)+(R175*$H174*$F175)))</f>
        <v>0</v>
      </c>
      <c r="S174" s="653">
        <f t="shared" ref="S174" si="2021">((S175*$H174)-((S175*$H174*$E175)+(S175*$H174*$F175)))</f>
        <v>0</v>
      </c>
      <c r="T174" s="653">
        <f t="shared" ref="T174" si="2022">((T175*$H174)-((T175*$H174*$E175)+(T175*$H174*$F175)))</f>
        <v>0</v>
      </c>
      <c r="U174" s="653">
        <f t="shared" ref="U174" si="2023">((U175*$H174)-((U175*$H174*$E175)+(U175*$H174*$F175)))</f>
        <v>40678.06277789476</v>
      </c>
      <c r="V174" s="653">
        <f t="shared" ref="V174" si="2024">((V175*$H174)-((V175*$H174*$E175)+(V175*$H174*$F175)))</f>
        <v>0</v>
      </c>
      <c r="W174" s="653">
        <f t="shared" ref="W174" si="2025">((W175*$H174)-((W175*$H174*$E175)+(W175*$H174*$F175)))</f>
        <v>0</v>
      </c>
      <c r="X174" s="653">
        <f t="shared" ref="X174" si="2026">((X175*$H174)-((X175*$H174*$E175)+(X175*$H174*$F175)))</f>
        <v>0</v>
      </c>
      <c r="Y174" s="653">
        <f t="shared" ref="Y174" si="2027">((Y175*$H174)-((Y175*$H174*$E175)+(Y175*$H174*$F175)))</f>
        <v>0</v>
      </c>
      <c r="Z174" s="653">
        <f t="shared" ref="Z174" si="2028">((Z175*$H174)-((Z175*$H174*$E175)+(Z175*$H174*$F175)))</f>
        <v>0</v>
      </c>
      <c r="AA174" s="653">
        <f t="shared" ref="AA174" si="2029">((AA175*$H174)-((AA175*$H174*$E175)+(AA175*$H174*$F175)))</f>
        <v>0</v>
      </c>
      <c r="AB174" s="653">
        <f t="shared" ref="AB174" si="2030">((AB175*$H174)-((AB175*$H174*$E175)+(AB175*$H174*$F175)))</f>
        <v>0</v>
      </c>
      <c r="AC174" s="653">
        <f t="shared" ref="AC174" si="2031">((AC175*$H174)-((AC175*$H174*$E175)+(AC175*$H174*$F175)))</f>
        <v>0</v>
      </c>
      <c r="AD174" s="653">
        <f t="shared" ref="AD174" si="2032">((AD175*$H174)-((AD175*$H174*$E175)+(AD175*$H174*$F175)))</f>
        <v>0</v>
      </c>
      <c r="AE174" s="653">
        <f t="shared" ref="AE174" si="2033">((AE175*$H174)-((AE175*$H174*$E175)+(AE175*$H174*$F175)))</f>
        <v>0</v>
      </c>
      <c r="AF174" s="653">
        <f t="shared" ref="AF174" si="2034">((AF175*$H174)-((AF175*$H174*$E175)+(AF175*$H174*$F175)))</f>
        <v>0</v>
      </c>
      <c r="AG174" s="653">
        <f t="shared" ref="AG174" si="2035">+AG175*H174</f>
        <v>3129.0817521457507</v>
      </c>
      <c r="AH174" s="653">
        <f t="shared" ref="AH174" si="2036">((AH175*$H174)-((AH175*$H174*$E175)+(AH175*$H174*$F175)))</f>
        <v>0</v>
      </c>
      <c r="AI174" s="653">
        <f t="shared" ref="AI174" si="2037">((AI175*$H174)-((AI175*$H174*$E175)+(AI175*$H174*$F175)))</f>
        <v>0</v>
      </c>
      <c r="AJ174" s="653">
        <f t="shared" ref="AJ174" si="2038">((AJ175*$H174)-((AJ175*$H174*$E175)+(AJ175*$H174*$F175)))</f>
        <v>0</v>
      </c>
      <c r="AK174" s="653">
        <f t="shared" ref="AK174" si="2039">((AK175*$H174)-((AK175*$H174*$E175)+(AK175*$H174*$F175)))</f>
        <v>0</v>
      </c>
      <c r="AL174" s="653">
        <f t="shared" ref="AL174" si="2040">((AL175*$H174)-((AL175*$H174*$E175)+(AL175*$H174*$F175)))</f>
        <v>0</v>
      </c>
      <c r="AM174" s="653">
        <f t="shared" ref="AM174" si="2041">((AM175*$H174)-((AM175*$H174*$E175)+(AM175*$H174*$F175)))</f>
        <v>0</v>
      </c>
      <c r="AN174" s="653">
        <f t="shared" ref="AN174" si="2042">((AN175*$H174)-((AN175*$H174*$E175)+(AN175*$H174*$F175)))</f>
        <v>0</v>
      </c>
      <c r="AO174" s="653">
        <f t="shared" ref="AO174" si="2043">((AO175*$H174)-((AO175*$H174*$E175)+(AO175*$H174*$F175)))</f>
        <v>0</v>
      </c>
      <c r="AP174" s="653">
        <f t="shared" ref="AP174" si="2044">((AP175*$H174)-((AP175*$H174*$E175)+(AP175*$H174*$F175)))</f>
        <v>0</v>
      </c>
      <c r="AQ174" s="653">
        <f t="shared" ref="AQ174" si="2045">((AQ175*$H174)-((AQ175*$H174*$E175)+(AQ175*$H174*$F175)))</f>
        <v>0</v>
      </c>
      <c r="AR174" s="653">
        <f t="shared" ref="AR174" si="2046">((AR175*$H174)-((AR175*$H174*$E175)+(AR175*$H174*$F175)))</f>
        <v>0</v>
      </c>
      <c r="AS174" s="653">
        <f t="shared" ref="AS174" si="2047">((AS175*$H174)-((AS175*$H174*$E175)+(AS175*$H174*$F175)))</f>
        <v>0</v>
      </c>
      <c r="AT174" s="653">
        <f t="shared" ref="AT174" si="2048">((AT175*$H174)-((AT175*$H174*$E175)+(AT175*$H174*$F175)))</f>
        <v>0</v>
      </c>
      <c r="AU174" s="653">
        <f t="shared" ref="AU174" si="2049">((AU175*$H174)-((AU175*$H174*$E175)+(AU175*$H174*$F175)))</f>
        <v>0</v>
      </c>
      <c r="AV174" s="653">
        <f t="shared" ref="AV174" si="2050">((AV175*$H174)-((AV175*$H174*$E175)+(AV175*$H174*$F175)))</f>
        <v>0</v>
      </c>
      <c r="AW174" s="613">
        <f t="shared" si="1406"/>
        <v>62581.635042915012</v>
      </c>
      <c r="AX174" s="645">
        <f t="shared" si="1373"/>
        <v>0</v>
      </c>
      <c r="AY174" s="656">
        <f t="shared" si="1374"/>
        <v>0</v>
      </c>
      <c r="AZ174" s="591"/>
    </row>
    <row r="175" spans="1:52">
      <c r="A175" s="590"/>
      <c r="B175" s="636"/>
      <c r="C175" s="636"/>
      <c r="D175" s="651"/>
      <c r="E175" s="652">
        <v>0.3</v>
      </c>
      <c r="F175" s="652">
        <v>0.05</v>
      </c>
      <c r="G175" s="653"/>
      <c r="H175" s="640"/>
      <c r="I175" s="640">
        <f t="shared" si="1195"/>
        <v>1.35</v>
      </c>
      <c r="J175" s="658">
        <v>0</v>
      </c>
      <c r="K175" s="658">
        <v>0</v>
      </c>
      <c r="L175" s="658">
        <v>0</v>
      </c>
      <c r="M175" s="658">
        <v>0</v>
      </c>
      <c r="N175" s="658">
        <v>0</v>
      </c>
      <c r="O175" s="658">
        <v>0</v>
      </c>
      <c r="P175" s="658">
        <v>0</v>
      </c>
      <c r="Q175" s="658">
        <v>0.3</v>
      </c>
      <c r="R175" s="658">
        <v>0</v>
      </c>
      <c r="S175" s="658">
        <v>0</v>
      </c>
      <c r="T175" s="658">
        <v>0</v>
      </c>
      <c r="U175" s="658">
        <v>1</v>
      </c>
      <c r="V175" s="658">
        <v>0</v>
      </c>
      <c r="W175" s="658">
        <v>0</v>
      </c>
      <c r="X175" s="658">
        <v>0</v>
      </c>
      <c r="Y175" s="658">
        <v>0</v>
      </c>
      <c r="Z175" s="658">
        <v>0</v>
      </c>
      <c r="AA175" s="658">
        <v>0</v>
      </c>
      <c r="AB175" s="658">
        <v>0</v>
      </c>
      <c r="AC175" s="658">
        <v>0</v>
      </c>
      <c r="AD175" s="658">
        <v>0</v>
      </c>
      <c r="AE175" s="658">
        <v>0</v>
      </c>
      <c r="AF175" s="658">
        <v>0</v>
      </c>
      <c r="AG175" s="658">
        <v>0.05</v>
      </c>
      <c r="AH175" s="658">
        <v>0</v>
      </c>
      <c r="AI175" s="658">
        <v>0</v>
      </c>
      <c r="AJ175" s="658">
        <v>0</v>
      </c>
      <c r="AK175" s="658">
        <v>0</v>
      </c>
      <c r="AL175" s="658">
        <v>0</v>
      </c>
      <c r="AM175" s="658">
        <v>0</v>
      </c>
      <c r="AN175" s="658">
        <v>0</v>
      </c>
      <c r="AO175" s="658">
        <v>0</v>
      </c>
      <c r="AP175" s="658">
        <v>0</v>
      </c>
      <c r="AQ175" s="658">
        <v>0</v>
      </c>
      <c r="AR175" s="658">
        <v>0</v>
      </c>
      <c r="AS175" s="658">
        <v>0</v>
      </c>
      <c r="AT175" s="658">
        <v>0</v>
      </c>
      <c r="AU175" s="658">
        <v>0</v>
      </c>
      <c r="AV175" s="658">
        <v>0</v>
      </c>
      <c r="AW175" s="613">
        <f t="shared" si="1406"/>
        <v>1.35</v>
      </c>
      <c r="AX175" s="645">
        <f t="shared" si="1373"/>
        <v>1.35</v>
      </c>
      <c r="AY175" s="656" t="e">
        <f t="shared" si="1374"/>
        <v>#DIV/0!</v>
      </c>
      <c r="AZ175" s="591"/>
    </row>
    <row r="176" spans="1:52">
      <c r="A176" s="590"/>
      <c r="B176" s="646" t="s">
        <v>305</v>
      </c>
      <c r="C176" s="646" t="s">
        <v>409</v>
      </c>
      <c r="D176" s="647" t="s">
        <v>410</v>
      </c>
      <c r="E176" s="648"/>
      <c r="F176" s="648"/>
      <c r="G176" s="649"/>
      <c r="H176" s="650">
        <v>436740.7428804501</v>
      </c>
      <c r="I176" s="650">
        <f t="shared" si="1195"/>
        <v>436740.7428804501</v>
      </c>
      <c r="J176" s="649">
        <f t="shared" ref="J176" si="2051">+J177+J179+J181</f>
        <v>0</v>
      </c>
      <c r="K176" s="649">
        <f t="shared" ref="K176" si="2052">+K177+K179+K181</f>
        <v>0</v>
      </c>
      <c r="L176" s="649">
        <f t="shared" ref="L176" si="2053">+L177+L179+L181</f>
        <v>0</v>
      </c>
      <c r="M176" s="649">
        <f t="shared" ref="M176" si="2054">+M177+M179+M181</f>
        <v>0</v>
      </c>
      <c r="N176" s="649">
        <f t="shared" ref="N176" si="2055">+N177+N179+N181</f>
        <v>0</v>
      </c>
      <c r="O176" s="649">
        <f t="shared" ref="O176" si="2056">+O177+O179+O181</f>
        <v>0</v>
      </c>
      <c r="P176" s="649">
        <f t="shared" ref="P176" si="2057">+P177+P179+P181</f>
        <v>0</v>
      </c>
      <c r="Q176" s="649">
        <f t="shared" ref="Q176" si="2058">+Q177+Q179+Q181</f>
        <v>131022.22286413501</v>
      </c>
      <c r="R176" s="649">
        <f t="shared" ref="R176" si="2059">+R177+R179+R181</f>
        <v>0</v>
      </c>
      <c r="S176" s="649">
        <f t="shared" ref="S176" si="2060">+S177+S179+S181</f>
        <v>0</v>
      </c>
      <c r="T176" s="649">
        <f t="shared" ref="T176" si="2061">+T177+T179+T181</f>
        <v>111522.94251182317</v>
      </c>
      <c r="U176" s="649">
        <f t="shared" ref="U176" si="2062">+U177+U179+U181</f>
        <v>172358.54036046934</v>
      </c>
      <c r="V176" s="649">
        <f t="shared" ref="V176" si="2063">+V177+V179+V181</f>
        <v>0</v>
      </c>
      <c r="W176" s="649">
        <f t="shared" ref="W176" si="2064">+W177+W179+W181</f>
        <v>0</v>
      </c>
      <c r="X176" s="649">
        <f t="shared" ref="X176" si="2065">+X177+X179+X181</f>
        <v>0</v>
      </c>
      <c r="Y176" s="649">
        <f t="shared" ref="Y176" si="2066">+Y177+Y179+Y181</f>
        <v>0</v>
      </c>
      <c r="Z176" s="649">
        <f t="shared" ref="Z176" si="2067">+Z177+Z179+Z181</f>
        <v>0</v>
      </c>
      <c r="AA176" s="649">
        <f t="shared" ref="AA176" si="2068">+AA177+AA179+AA181</f>
        <v>0</v>
      </c>
      <c r="AB176" s="649">
        <f t="shared" ref="AB176" si="2069">+AB177+AB179+AB181</f>
        <v>0</v>
      </c>
      <c r="AC176" s="649">
        <f t="shared" ref="AC176" si="2070">+AC177+AC179+AC181</f>
        <v>0</v>
      </c>
      <c r="AD176" s="649">
        <f t="shared" ref="AD176" si="2071">+AD177+AD179+AD181</f>
        <v>0</v>
      </c>
      <c r="AE176" s="649">
        <f t="shared" ref="AE176" si="2072">+AE177+AE179+AE181</f>
        <v>0</v>
      </c>
      <c r="AF176" s="649">
        <f t="shared" ref="AF176" si="2073">+AF177+AF179+AF181</f>
        <v>0</v>
      </c>
      <c r="AG176" s="649">
        <f t="shared" ref="AG176" si="2074">+AG177+AG179+AG181</f>
        <v>21837.037144022506</v>
      </c>
      <c r="AH176" s="649">
        <f t="shared" ref="AH176" si="2075">+AH177+AH179+AH181</f>
        <v>0</v>
      </c>
      <c r="AI176" s="649">
        <f t="shared" ref="AI176" si="2076">+AI177+AI179+AI181</f>
        <v>0</v>
      </c>
      <c r="AJ176" s="649">
        <f t="shared" ref="AJ176" si="2077">+AJ177+AJ179+AJ181</f>
        <v>0</v>
      </c>
      <c r="AK176" s="649">
        <f t="shared" ref="AK176" si="2078">+AK177+AK179+AK181</f>
        <v>0</v>
      </c>
      <c r="AL176" s="649">
        <f t="shared" ref="AL176" si="2079">+AL177+AL179+AL181</f>
        <v>0</v>
      </c>
      <c r="AM176" s="649">
        <f t="shared" ref="AM176" si="2080">+AM177+AM179+AM181</f>
        <v>0</v>
      </c>
      <c r="AN176" s="649">
        <f t="shared" ref="AN176" si="2081">+AN177+AN179+AN181</f>
        <v>0</v>
      </c>
      <c r="AO176" s="649">
        <f t="shared" ref="AO176" si="2082">+AO177+AO179+AO181</f>
        <v>0</v>
      </c>
      <c r="AP176" s="649">
        <f t="shared" ref="AP176" si="2083">+AP177+AP179+AP181</f>
        <v>0</v>
      </c>
      <c r="AQ176" s="649">
        <f t="shared" ref="AQ176" si="2084">+AQ177+AQ179+AQ181</f>
        <v>0</v>
      </c>
      <c r="AR176" s="649">
        <f t="shared" ref="AR176" si="2085">+AR177+AR179+AR181</f>
        <v>0</v>
      </c>
      <c r="AS176" s="649">
        <f t="shared" ref="AS176" si="2086">+AS177+AS179+AS181</f>
        <v>0</v>
      </c>
      <c r="AT176" s="649">
        <f t="shared" ref="AT176" si="2087">+AT177+AT179+AT181</f>
        <v>0</v>
      </c>
      <c r="AU176" s="649">
        <f t="shared" ref="AU176" si="2088">+AU177+AU179+AU181</f>
        <v>0</v>
      </c>
      <c r="AV176" s="649">
        <f t="shared" ref="AV176" si="2089">+AV177+AV179+AV181</f>
        <v>0</v>
      </c>
      <c r="AW176" s="613">
        <f t="shared" si="1406"/>
        <v>436740.7428804501</v>
      </c>
      <c r="AX176" s="645">
        <f t="shared" si="1373"/>
        <v>0</v>
      </c>
      <c r="AY176" s="656">
        <f t="shared" si="1374"/>
        <v>0</v>
      </c>
      <c r="AZ176" s="591"/>
    </row>
    <row r="177" spans="1:52">
      <c r="A177" s="590"/>
      <c r="B177" s="636" t="s">
        <v>378</v>
      </c>
      <c r="C177" s="636" t="s">
        <v>401</v>
      </c>
      <c r="D177" s="651" t="s">
        <v>388</v>
      </c>
      <c r="E177" s="652"/>
      <c r="F177" s="652"/>
      <c r="G177" s="653"/>
      <c r="H177" s="640">
        <v>368520.27129636833</v>
      </c>
      <c r="I177" s="640">
        <f t="shared" si="1195"/>
        <v>368520.27129636833</v>
      </c>
      <c r="J177" s="653">
        <f>+J178*$H$140</f>
        <v>0</v>
      </c>
      <c r="K177" s="653">
        <f t="shared" ref="K177" si="2090">+K178*$H$140</f>
        <v>0</v>
      </c>
      <c r="L177" s="653">
        <f t="shared" ref="L177" si="2091">+L178*$H$140</f>
        <v>0</v>
      </c>
      <c r="M177" s="653">
        <f t="shared" ref="M177" si="2092">+M178*$H$140</f>
        <v>0</v>
      </c>
      <c r="N177" s="653">
        <f t="shared" ref="N177" si="2093">+N178*$H$140</f>
        <v>0</v>
      </c>
      <c r="O177" s="653">
        <f t="shared" ref="O177" si="2094">+O178*$H$140</f>
        <v>0</v>
      </c>
      <c r="P177" s="653">
        <f t="shared" ref="P177" si="2095">+P178*$H$140</f>
        <v>0</v>
      </c>
      <c r="Q177" s="653">
        <f t="shared" ref="Q177" si="2096">+Q178*$H177</f>
        <v>110556.08138891049</v>
      </c>
      <c r="R177" s="653">
        <f t="shared" ref="R177" si="2097">((R178*$H177)-((R178*$H177*$E178)+(R178*$H177*$F178)))</f>
        <v>0</v>
      </c>
      <c r="S177" s="653">
        <f t="shared" ref="S177" si="2098">((S178*$H177)-((S178*$H177*$E178)+(S178*$H177*$F178)))</f>
        <v>0</v>
      </c>
      <c r="T177" s="653">
        <f t="shared" ref="T177" si="2099">((T178*$H177)-((T178*$H177*$E178)+(T178*$H177*$F178)))</f>
        <v>86233.743483350176</v>
      </c>
      <c r="U177" s="653">
        <f t="shared" ref="U177" si="2100">((U178*$H177)-((U178*$H177*$E178)+(U178*$H177*$F178)))</f>
        <v>153304.43285928923</v>
      </c>
      <c r="V177" s="653">
        <f t="shared" ref="V177" si="2101">((V178*$H177)-((V178*$H177*$E178)+(V178*$H177*$F178)))</f>
        <v>0</v>
      </c>
      <c r="W177" s="653">
        <f t="shared" ref="W177" si="2102">((W178*$H177)-((W178*$H177*$E178)+(W178*$H177*$F178)))</f>
        <v>0</v>
      </c>
      <c r="X177" s="653">
        <f t="shared" ref="X177" si="2103">((X178*$H177)-((X178*$H177*$E178)+(X178*$H177*$F178)))</f>
        <v>0</v>
      </c>
      <c r="Y177" s="653">
        <f t="shared" ref="Y177" si="2104">((Y178*$H177)-((Y178*$H177*$E178)+(Y178*$H177*$F178)))</f>
        <v>0</v>
      </c>
      <c r="Z177" s="653">
        <f t="shared" ref="Z177" si="2105">((Z178*$H177)-((Z178*$H177*$E178)+(Z178*$H177*$F178)))</f>
        <v>0</v>
      </c>
      <c r="AA177" s="653">
        <f t="shared" ref="AA177" si="2106">((AA178*$H177)-((AA178*$H177*$E178)+(AA178*$H177*$F178)))</f>
        <v>0</v>
      </c>
      <c r="AB177" s="653">
        <f t="shared" ref="AB177" si="2107">((AB178*$H177)-((AB178*$H177*$E178)+(AB178*$H177*$F178)))</f>
        <v>0</v>
      </c>
      <c r="AC177" s="653">
        <f t="shared" ref="AC177" si="2108">((AC178*$H177)-((AC178*$H177*$E178)+(AC178*$H177*$F178)))</f>
        <v>0</v>
      </c>
      <c r="AD177" s="653">
        <f t="shared" ref="AD177" si="2109">((AD178*$H177)-((AD178*$H177*$E178)+(AD178*$H177*$F178)))</f>
        <v>0</v>
      </c>
      <c r="AE177" s="653">
        <f t="shared" ref="AE177" si="2110">((AE178*$H177)-((AE178*$H177*$E178)+(AE178*$H177*$F178)))</f>
        <v>0</v>
      </c>
      <c r="AF177" s="653">
        <f t="shared" ref="AF177" si="2111">((AF178*$H177)-((AF178*$H177*$E178)+(AF178*$H177*$F178)))</f>
        <v>0</v>
      </c>
      <c r="AG177" s="653">
        <f t="shared" ref="AG177" si="2112">+AG178*H177</f>
        <v>18426.013564818419</v>
      </c>
      <c r="AH177" s="653">
        <f t="shared" ref="AH177" si="2113">((AH178*$H177)-((AH178*$H177*$E178)+(AH178*$H177*$F178)))</f>
        <v>0</v>
      </c>
      <c r="AI177" s="653">
        <f t="shared" ref="AI177" si="2114">((AI178*$H177)-((AI178*$H177*$E178)+(AI178*$H177*$F178)))</f>
        <v>0</v>
      </c>
      <c r="AJ177" s="653">
        <f t="shared" ref="AJ177" si="2115">((AJ178*$H177)-((AJ178*$H177*$E178)+(AJ178*$H177*$F178)))</f>
        <v>0</v>
      </c>
      <c r="AK177" s="653">
        <f t="shared" ref="AK177" si="2116">((AK178*$H177)-((AK178*$H177*$E178)+(AK178*$H177*$F178)))</f>
        <v>0</v>
      </c>
      <c r="AL177" s="653">
        <f t="shared" ref="AL177" si="2117">((AL178*$H177)-((AL178*$H177*$E178)+(AL178*$H177*$F178)))</f>
        <v>0</v>
      </c>
      <c r="AM177" s="653">
        <f t="shared" ref="AM177" si="2118">((AM178*$H177)-((AM178*$H177*$E178)+(AM178*$H177*$F178)))</f>
        <v>0</v>
      </c>
      <c r="AN177" s="653">
        <f t="shared" ref="AN177" si="2119">((AN178*$H177)-((AN178*$H177*$E178)+(AN178*$H177*$F178)))</f>
        <v>0</v>
      </c>
      <c r="AO177" s="653">
        <f t="shared" ref="AO177" si="2120">((AO178*$H177)-((AO178*$H177*$E178)+(AO178*$H177*$F178)))</f>
        <v>0</v>
      </c>
      <c r="AP177" s="653">
        <f t="shared" ref="AP177" si="2121">((AP178*$H177)-((AP178*$H177*$E178)+(AP178*$H177*$F178)))</f>
        <v>0</v>
      </c>
      <c r="AQ177" s="653">
        <f t="shared" ref="AQ177" si="2122">((AQ178*$H177)-((AQ178*$H177*$E178)+(AQ178*$H177*$F178)))</f>
        <v>0</v>
      </c>
      <c r="AR177" s="653">
        <f t="shared" ref="AR177" si="2123">((AR178*$H177)-((AR178*$H177*$E178)+(AR178*$H177*$F178)))</f>
        <v>0</v>
      </c>
      <c r="AS177" s="653">
        <f t="shared" ref="AS177" si="2124">((AS178*$H177)-((AS178*$H177*$E178)+(AS178*$H177*$F178)))</f>
        <v>0</v>
      </c>
      <c r="AT177" s="653">
        <f t="shared" ref="AT177" si="2125">((AT178*$H177)-((AT178*$H177*$E178)+(AT178*$H177*$F178)))</f>
        <v>0</v>
      </c>
      <c r="AU177" s="653">
        <f t="shared" ref="AU177" si="2126">((AU178*$H177)-((AU178*$H177*$E178)+(AU178*$H177*$F178)))</f>
        <v>0</v>
      </c>
      <c r="AV177" s="653">
        <f t="shared" ref="AV177" si="2127">((AV178*$H177)-((AV178*$H177*$E178)+(AV178*$H177*$F178)))</f>
        <v>0</v>
      </c>
      <c r="AW177" s="613">
        <f t="shared" si="1406"/>
        <v>368520.27129636833</v>
      </c>
      <c r="AX177" s="645">
        <f t="shared" si="1373"/>
        <v>0</v>
      </c>
      <c r="AY177" s="656">
        <f t="shared" si="1374"/>
        <v>0</v>
      </c>
      <c r="AZ177" s="591"/>
    </row>
    <row r="178" spans="1:52">
      <c r="A178" s="590"/>
      <c r="B178" s="636"/>
      <c r="C178" s="636"/>
      <c r="D178" s="651"/>
      <c r="E178" s="652">
        <v>0.3</v>
      </c>
      <c r="F178" s="652">
        <v>0.05</v>
      </c>
      <c r="G178" s="653"/>
      <c r="H178" s="640"/>
      <c r="I178" s="640">
        <f t="shared" si="1195"/>
        <v>1.3499999999999999</v>
      </c>
      <c r="J178" s="658">
        <v>0</v>
      </c>
      <c r="K178" s="658">
        <v>0</v>
      </c>
      <c r="L178" s="658">
        <v>0</v>
      </c>
      <c r="M178" s="658">
        <v>0</v>
      </c>
      <c r="N178" s="658">
        <v>0</v>
      </c>
      <c r="O178" s="658">
        <v>0</v>
      </c>
      <c r="P178" s="658">
        <v>0</v>
      </c>
      <c r="Q178" s="658">
        <v>0.3</v>
      </c>
      <c r="R178" s="658">
        <v>0</v>
      </c>
      <c r="S178" s="658">
        <v>0</v>
      </c>
      <c r="T178" s="658">
        <v>0.36</v>
      </c>
      <c r="U178" s="658">
        <v>0.64</v>
      </c>
      <c r="V178" s="658">
        <v>0</v>
      </c>
      <c r="W178" s="658">
        <v>0</v>
      </c>
      <c r="X178" s="658">
        <v>0</v>
      </c>
      <c r="Y178" s="658">
        <v>0</v>
      </c>
      <c r="Z178" s="658">
        <v>0</v>
      </c>
      <c r="AA178" s="658">
        <v>0</v>
      </c>
      <c r="AB178" s="658">
        <v>0</v>
      </c>
      <c r="AC178" s="658">
        <v>0</v>
      </c>
      <c r="AD178" s="658">
        <v>0</v>
      </c>
      <c r="AE178" s="658">
        <v>0</v>
      </c>
      <c r="AF178" s="658">
        <v>0</v>
      </c>
      <c r="AG178" s="658">
        <v>0.05</v>
      </c>
      <c r="AH178" s="658">
        <v>0</v>
      </c>
      <c r="AI178" s="658">
        <v>0</v>
      </c>
      <c r="AJ178" s="658">
        <v>0</v>
      </c>
      <c r="AK178" s="658">
        <v>0</v>
      </c>
      <c r="AL178" s="658">
        <v>0</v>
      </c>
      <c r="AM178" s="658">
        <v>0</v>
      </c>
      <c r="AN178" s="658">
        <v>0</v>
      </c>
      <c r="AO178" s="658">
        <v>0</v>
      </c>
      <c r="AP178" s="658">
        <v>0</v>
      </c>
      <c r="AQ178" s="658">
        <v>0</v>
      </c>
      <c r="AR178" s="658">
        <v>0</v>
      </c>
      <c r="AS178" s="658">
        <v>0</v>
      </c>
      <c r="AT178" s="658">
        <v>0</v>
      </c>
      <c r="AU178" s="658">
        <v>0</v>
      </c>
      <c r="AV178" s="658">
        <v>0</v>
      </c>
      <c r="AW178" s="613">
        <f t="shared" si="1406"/>
        <v>1.3499999999999999</v>
      </c>
      <c r="AX178" s="645">
        <f t="shared" si="1373"/>
        <v>1.3499999999999999</v>
      </c>
      <c r="AY178" s="656" t="e">
        <f t="shared" si="1374"/>
        <v>#DIV/0!</v>
      </c>
      <c r="AZ178" s="591"/>
    </row>
    <row r="179" spans="1:52">
      <c r="A179" s="590"/>
      <c r="B179" s="636" t="s">
        <v>378</v>
      </c>
      <c r="C179" s="636" t="s">
        <v>402</v>
      </c>
      <c r="D179" s="651" t="s">
        <v>379</v>
      </c>
      <c r="E179" s="652"/>
      <c r="F179" s="652"/>
      <c r="G179" s="653"/>
      <c r="H179" s="640">
        <v>42754.3516964886</v>
      </c>
      <c r="I179" s="640">
        <f t="shared" si="1195"/>
        <v>42754.351696488593</v>
      </c>
      <c r="J179" s="653">
        <f>+J180*$H$140</f>
        <v>0</v>
      </c>
      <c r="K179" s="653">
        <f t="shared" ref="K179" si="2128">+K180*$H$140</f>
        <v>0</v>
      </c>
      <c r="L179" s="653">
        <f t="shared" ref="L179" si="2129">+L180*$H$140</f>
        <v>0</v>
      </c>
      <c r="M179" s="653">
        <f t="shared" ref="M179" si="2130">+M180*$H$140</f>
        <v>0</v>
      </c>
      <c r="N179" s="653">
        <f t="shared" ref="N179" si="2131">+N180*$H$140</f>
        <v>0</v>
      </c>
      <c r="O179" s="653">
        <f t="shared" ref="O179" si="2132">+O180*$H$140</f>
        <v>0</v>
      </c>
      <c r="P179" s="653">
        <f t="shared" ref="P179" si="2133">+P180*$H$140</f>
        <v>0</v>
      </c>
      <c r="Q179" s="653">
        <f t="shared" ref="Q179" si="2134">+Q180*$H179</f>
        <v>12826.30550894658</v>
      </c>
      <c r="R179" s="653">
        <f t="shared" ref="R179" si="2135">((R180*$H179)-((R180*$H179*$E180)+(R180*$H179*$F180)))</f>
        <v>0</v>
      </c>
      <c r="S179" s="653">
        <f t="shared" ref="S179" si="2136">((S180*$H179)-((S180*$H179*$E180)+(S180*$H179*$F180)))</f>
        <v>0</v>
      </c>
      <c r="T179" s="653">
        <f t="shared" ref="T179" si="2137">((T180*$H179)-((T180*$H179*$E180)+(T180*$H179*$F180)))</f>
        <v>25289.199028473005</v>
      </c>
      <c r="U179" s="653">
        <f t="shared" ref="U179" si="2138">((U180*$H179)-((U180*$H179*$E180)+(U180*$H179*$F180)))</f>
        <v>2501.1295742445823</v>
      </c>
      <c r="V179" s="653">
        <f t="shared" ref="V179" si="2139">((V180*$H179)-((V180*$H179*$E180)+(V180*$H179*$F180)))</f>
        <v>0</v>
      </c>
      <c r="W179" s="653">
        <f t="shared" ref="W179" si="2140">((W180*$H179)-((W180*$H179*$E180)+(W180*$H179*$F180)))</f>
        <v>0</v>
      </c>
      <c r="X179" s="653">
        <f t="shared" ref="X179" si="2141">((X180*$H179)-((X180*$H179*$E180)+(X180*$H179*$F180)))</f>
        <v>0</v>
      </c>
      <c r="Y179" s="653">
        <f t="shared" ref="Y179" si="2142">((Y180*$H179)-((Y180*$H179*$E180)+(Y180*$H179*$F180)))</f>
        <v>0</v>
      </c>
      <c r="Z179" s="653">
        <f t="shared" ref="Z179" si="2143">((Z180*$H179)-((Z180*$H179*$E180)+(Z180*$H179*$F180)))</f>
        <v>0</v>
      </c>
      <c r="AA179" s="653">
        <f t="shared" ref="AA179" si="2144">((AA180*$H179)-((AA180*$H179*$E180)+(AA180*$H179*$F180)))</f>
        <v>0</v>
      </c>
      <c r="AB179" s="653">
        <f t="shared" ref="AB179" si="2145">((AB180*$H179)-((AB180*$H179*$E180)+(AB180*$H179*$F180)))</f>
        <v>0</v>
      </c>
      <c r="AC179" s="653">
        <f t="shared" ref="AC179" si="2146">((AC180*$H179)-((AC180*$H179*$E180)+(AC180*$H179*$F180)))</f>
        <v>0</v>
      </c>
      <c r="AD179" s="653">
        <f t="shared" ref="AD179" si="2147">((AD180*$H179)-((AD180*$H179*$E180)+(AD180*$H179*$F180)))</f>
        <v>0</v>
      </c>
      <c r="AE179" s="653">
        <f t="shared" ref="AE179" si="2148">((AE180*$H179)-((AE180*$H179*$E180)+(AE180*$H179*$F180)))</f>
        <v>0</v>
      </c>
      <c r="AF179" s="653">
        <f t="shared" ref="AF179" si="2149">((AF180*$H179)-((AF180*$H179*$E180)+(AF180*$H179*$F180)))</f>
        <v>0</v>
      </c>
      <c r="AG179" s="653">
        <f t="shared" ref="AG179" si="2150">+AG180*H179</f>
        <v>2137.7175848244301</v>
      </c>
      <c r="AH179" s="653">
        <f t="shared" ref="AH179" si="2151">((AH180*$H179)-((AH180*$H179*$E180)+(AH180*$H179*$F180)))</f>
        <v>0</v>
      </c>
      <c r="AI179" s="653">
        <f t="shared" ref="AI179" si="2152">((AI180*$H179)-((AI180*$H179*$E180)+(AI180*$H179*$F180)))</f>
        <v>0</v>
      </c>
      <c r="AJ179" s="653">
        <f t="shared" ref="AJ179" si="2153">((AJ180*$H179)-((AJ180*$H179*$E180)+(AJ180*$H179*$F180)))</f>
        <v>0</v>
      </c>
      <c r="AK179" s="653">
        <f t="shared" ref="AK179" si="2154">((AK180*$H179)-((AK180*$H179*$E180)+(AK180*$H179*$F180)))</f>
        <v>0</v>
      </c>
      <c r="AL179" s="653">
        <f t="shared" ref="AL179" si="2155">((AL180*$H179)-((AL180*$H179*$E180)+(AL180*$H179*$F180)))</f>
        <v>0</v>
      </c>
      <c r="AM179" s="653">
        <f t="shared" ref="AM179" si="2156">((AM180*$H179)-((AM180*$H179*$E180)+(AM180*$H179*$F180)))</f>
        <v>0</v>
      </c>
      <c r="AN179" s="653">
        <f t="shared" ref="AN179" si="2157">((AN180*$H179)-((AN180*$H179*$E180)+(AN180*$H179*$F180)))</f>
        <v>0</v>
      </c>
      <c r="AO179" s="653">
        <f t="shared" ref="AO179" si="2158">((AO180*$H179)-((AO180*$H179*$E180)+(AO180*$H179*$F180)))</f>
        <v>0</v>
      </c>
      <c r="AP179" s="653">
        <f t="shared" ref="AP179" si="2159">((AP180*$H179)-((AP180*$H179*$E180)+(AP180*$H179*$F180)))</f>
        <v>0</v>
      </c>
      <c r="AQ179" s="653">
        <f t="shared" ref="AQ179" si="2160">((AQ180*$H179)-((AQ180*$H179*$E180)+(AQ180*$H179*$F180)))</f>
        <v>0</v>
      </c>
      <c r="AR179" s="653">
        <f t="shared" ref="AR179" si="2161">((AR180*$H179)-((AR180*$H179*$E180)+(AR180*$H179*$F180)))</f>
        <v>0</v>
      </c>
      <c r="AS179" s="653">
        <f t="shared" ref="AS179" si="2162">((AS180*$H179)-((AS180*$H179*$E180)+(AS180*$H179*$F180)))</f>
        <v>0</v>
      </c>
      <c r="AT179" s="653">
        <f t="shared" ref="AT179" si="2163">((AT180*$H179)-((AT180*$H179*$E180)+(AT180*$H179*$F180)))</f>
        <v>0</v>
      </c>
      <c r="AU179" s="653">
        <f t="shared" ref="AU179" si="2164">((AU180*$H179)-((AU180*$H179*$E180)+(AU180*$H179*$F180)))</f>
        <v>0</v>
      </c>
      <c r="AV179" s="653">
        <f t="shared" ref="AV179" si="2165">((AV180*$H179)-((AV180*$H179*$E180)+(AV180*$H179*$F180)))</f>
        <v>0</v>
      </c>
      <c r="AW179" s="613">
        <f t="shared" si="1406"/>
        <v>42754.351696488593</v>
      </c>
      <c r="AX179" s="645">
        <f t="shared" si="1373"/>
        <v>0</v>
      </c>
      <c r="AY179" s="656">
        <f t="shared" si="1374"/>
        <v>0</v>
      </c>
      <c r="AZ179" s="591"/>
    </row>
    <row r="180" spans="1:52">
      <c r="A180" s="590"/>
      <c r="B180" s="636"/>
      <c r="C180" s="636"/>
      <c r="D180" s="651"/>
      <c r="E180" s="652">
        <v>0.3</v>
      </c>
      <c r="F180" s="652">
        <v>0.05</v>
      </c>
      <c r="G180" s="653"/>
      <c r="H180" s="640"/>
      <c r="I180" s="640">
        <f t="shared" si="1195"/>
        <v>1.3499999999999999</v>
      </c>
      <c r="J180" s="658">
        <v>0</v>
      </c>
      <c r="K180" s="658">
        <v>0</v>
      </c>
      <c r="L180" s="658">
        <v>0</v>
      </c>
      <c r="M180" s="658">
        <v>0</v>
      </c>
      <c r="N180" s="658">
        <v>0</v>
      </c>
      <c r="O180" s="658">
        <v>0</v>
      </c>
      <c r="P180" s="658">
        <v>0</v>
      </c>
      <c r="Q180" s="658">
        <v>0.3</v>
      </c>
      <c r="R180" s="658">
        <v>0</v>
      </c>
      <c r="S180" s="658">
        <v>0</v>
      </c>
      <c r="T180" s="658">
        <v>0.91</v>
      </c>
      <c r="U180" s="658">
        <v>8.9999999999999969E-2</v>
      </c>
      <c r="V180" s="658">
        <v>0</v>
      </c>
      <c r="W180" s="658">
        <v>0</v>
      </c>
      <c r="X180" s="658">
        <v>0</v>
      </c>
      <c r="Y180" s="658">
        <v>0</v>
      </c>
      <c r="Z180" s="658">
        <v>0</v>
      </c>
      <c r="AA180" s="658">
        <v>0</v>
      </c>
      <c r="AB180" s="658">
        <v>0</v>
      </c>
      <c r="AC180" s="658">
        <v>0</v>
      </c>
      <c r="AD180" s="658">
        <v>0</v>
      </c>
      <c r="AE180" s="658">
        <v>0</v>
      </c>
      <c r="AF180" s="658">
        <v>0</v>
      </c>
      <c r="AG180" s="658">
        <v>0.05</v>
      </c>
      <c r="AH180" s="658">
        <v>0</v>
      </c>
      <c r="AI180" s="658">
        <v>0</v>
      </c>
      <c r="AJ180" s="658">
        <v>0</v>
      </c>
      <c r="AK180" s="658">
        <v>0</v>
      </c>
      <c r="AL180" s="658">
        <v>0</v>
      </c>
      <c r="AM180" s="658">
        <v>0</v>
      </c>
      <c r="AN180" s="658">
        <v>0</v>
      </c>
      <c r="AO180" s="658">
        <v>0</v>
      </c>
      <c r="AP180" s="658">
        <v>0</v>
      </c>
      <c r="AQ180" s="658">
        <v>0</v>
      </c>
      <c r="AR180" s="658">
        <v>0</v>
      </c>
      <c r="AS180" s="658">
        <v>0</v>
      </c>
      <c r="AT180" s="658">
        <v>0</v>
      </c>
      <c r="AU180" s="658">
        <v>0</v>
      </c>
      <c r="AV180" s="658">
        <v>0</v>
      </c>
      <c r="AW180" s="613">
        <f t="shared" si="1406"/>
        <v>1.3499999999999999</v>
      </c>
      <c r="AX180" s="645">
        <f t="shared" si="1373"/>
        <v>1.3499999999999999</v>
      </c>
      <c r="AY180" s="656" t="e">
        <f t="shared" si="1374"/>
        <v>#DIV/0!</v>
      </c>
      <c r="AZ180" s="591"/>
    </row>
    <row r="181" spans="1:52">
      <c r="A181" s="590"/>
      <c r="B181" s="636" t="s">
        <v>378</v>
      </c>
      <c r="C181" s="636" t="s">
        <v>403</v>
      </c>
      <c r="D181" s="651" t="s">
        <v>391</v>
      </c>
      <c r="E181" s="652"/>
      <c r="F181" s="652"/>
      <c r="G181" s="653"/>
      <c r="H181" s="640">
        <v>25466.119887593126</v>
      </c>
      <c r="I181" s="640">
        <f t="shared" si="1195"/>
        <v>25466.119887593126</v>
      </c>
      <c r="J181" s="653">
        <f>+J182*$H$140</f>
        <v>0</v>
      </c>
      <c r="K181" s="653">
        <f t="shared" ref="K181" si="2166">+K182*$H$140</f>
        <v>0</v>
      </c>
      <c r="L181" s="653">
        <f t="shared" ref="L181" si="2167">+L182*$H$140</f>
        <v>0</v>
      </c>
      <c r="M181" s="653">
        <f t="shared" ref="M181" si="2168">+M182*$H$140</f>
        <v>0</v>
      </c>
      <c r="N181" s="653">
        <f t="shared" ref="N181" si="2169">+N182*$H$140</f>
        <v>0</v>
      </c>
      <c r="O181" s="653">
        <f t="shared" ref="O181" si="2170">+O182*$H$140</f>
        <v>0</v>
      </c>
      <c r="P181" s="653">
        <f t="shared" ref="P181" si="2171">+P182*$H$140</f>
        <v>0</v>
      </c>
      <c r="Q181" s="653">
        <f t="shared" ref="Q181" si="2172">+Q182*$H181</f>
        <v>7639.8359662779376</v>
      </c>
      <c r="R181" s="653">
        <f t="shared" ref="R181" si="2173">((R182*$H181)-((R182*$H181*$E182)+(R182*$H181*$F182)))</f>
        <v>0</v>
      </c>
      <c r="S181" s="653">
        <f t="shared" ref="S181" si="2174">((S182*$H181)-((S182*$H181*$E182)+(S182*$H181*$F182)))</f>
        <v>0</v>
      </c>
      <c r="T181" s="653">
        <f t="shared" ref="T181" si="2175">((T182*$H181)-((T182*$H181*$E182)+(T182*$H181*$F182)))</f>
        <v>0</v>
      </c>
      <c r="U181" s="653">
        <f t="shared" ref="U181" si="2176">((U182*$H181)-((U182*$H181*$E182)+(U182*$H181*$F182)))</f>
        <v>16552.977926935531</v>
      </c>
      <c r="V181" s="653">
        <f t="shared" ref="V181" si="2177">((V182*$H181)-((V182*$H181*$E182)+(V182*$H181*$F182)))</f>
        <v>0</v>
      </c>
      <c r="W181" s="653">
        <f t="shared" ref="W181" si="2178">((W182*$H181)-((W182*$H181*$E182)+(W182*$H181*$F182)))</f>
        <v>0</v>
      </c>
      <c r="X181" s="653">
        <f t="shared" ref="X181" si="2179">((X182*$H181)-((X182*$H181*$E182)+(X182*$H181*$F182)))</f>
        <v>0</v>
      </c>
      <c r="Y181" s="653">
        <f t="shared" ref="Y181" si="2180">((Y182*$H181)-((Y182*$H181*$E182)+(Y182*$H181*$F182)))</f>
        <v>0</v>
      </c>
      <c r="Z181" s="653">
        <f t="shared" ref="Z181" si="2181">((Z182*$H181)-((Z182*$H181*$E182)+(Z182*$H181*$F182)))</f>
        <v>0</v>
      </c>
      <c r="AA181" s="653">
        <f t="shared" ref="AA181" si="2182">((AA182*$H181)-((AA182*$H181*$E182)+(AA182*$H181*$F182)))</f>
        <v>0</v>
      </c>
      <c r="AB181" s="653">
        <f t="shared" ref="AB181" si="2183">((AB182*$H181)-((AB182*$H181*$E182)+(AB182*$H181*$F182)))</f>
        <v>0</v>
      </c>
      <c r="AC181" s="653">
        <f t="shared" ref="AC181" si="2184">((AC182*$H181)-((AC182*$H181*$E182)+(AC182*$H181*$F182)))</f>
        <v>0</v>
      </c>
      <c r="AD181" s="653">
        <f t="shared" ref="AD181" si="2185">((AD182*$H181)-((AD182*$H181*$E182)+(AD182*$H181*$F182)))</f>
        <v>0</v>
      </c>
      <c r="AE181" s="653">
        <f t="shared" ref="AE181" si="2186">((AE182*$H181)-((AE182*$H181*$E182)+(AE182*$H181*$F182)))</f>
        <v>0</v>
      </c>
      <c r="AF181" s="653">
        <f t="shared" ref="AF181" si="2187">((AF182*$H181)-((AF182*$H181*$E182)+(AF182*$H181*$F182)))</f>
        <v>0</v>
      </c>
      <c r="AG181" s="653">
        <f t="shared" ref="AG181" si="2188">+AG182*H181</f>
        <v>1273.3059943796563</v>
      </c>
      <c r="AH181" s="653">
        <f t="shared" ref="AH181" si="2189">((AH182*$H181)-((AH182*$H181*$E182)+(AH182*$H181*$F182)))</f>
        <v>0</v>
      </c>
      <c r="AI181" s="653">
        <f t="shared" ref="AI181" si="2190">((AI182*$H181)-((AI182*$H181*$E182)+(AI182*$H181*$F182)))</f>
        <v>0</v>
      </c>
      <c r="AJ181" s="653">
        <f t="shared" ref="AJ181" si="2191">((AJ182*$H181)-((AJ182*$H181*$E182)+(AJ182*$H181*$F182)))</f>
        <v>0</v>
      </c>
      <c r="AK181" s="653">
        <f t="shared" ref="AK181" si="2192">((AK182*$H181)-((AK182*$H181*$E182)+(AK182*$H181*$F182)))</f>
        <v>0</v>
      </c>
      <c r="AL181" s="653">
        <f t="shared" ref="AL181" si="2193">((AL182*$H181)-((AL182*$H181*$E182)+(AL182*$H181*$F182)))</f>
        <v>0</v>
      </c>
      <c r="AM181" s="653">
        <f t="shared" ref="AM181" si="2194">((AM182*$H181)-((AM182*$H181*$E182)+(AM182*$H181*$F182)))</f>
        <v>0</v>
      </c>
      <c r="AN181" s="653">
        <f t="shared" ref="AN181" si="2195">((AN182*$H181)-((AN182*$H181*$E182)+(AN182*$H181*$F182)))</f>
        <v>0</v>
      </c>
      <c r="AO181" s="653">
        <f t="shared" ref="AO181" si="2196">((AO182*$H181)-((AO182*$H181*$E182)+(AO182*$H181*$F182)))</f>
        <v>0</v>
      </c>
      <c r="AP181" s="653">
        <f t="shared" ref="AP181" si="2197">((AP182*$H181)-((AP182*$H181*$E182)+(AP182*$H181*$F182)))</f>
        <v>0</v>
      </c>
      <c r="AQ181" s="653">
        <f t="shared" ref="AQ181" si="2198">((AQ182*$H181)-((AQ182*$H181*$E182)+(AQ182*$H181*$F182)))</f>
        <v>0</v>
      </c>
      <c r="AR181" s="653">
        <f t="shared" ref="AR181" si="2199">((AR182*$H181)-((AR182*$H181*$E182)+(AR182*$H181*$F182)))</f>
        <v>0</v>
      </c>
      <c r="AS181" s="653">
        <f t="shared" ref="AS181" si="2200">((AS182*$H181)-((AS182*$H181*$E182)+(AS182*$H181*$F182)))</f>
        <v>0</v>
      </c>
      <c r="AT181" s="653">
        <f t="shared" ref="AT181" si="2201">((AT182*$H181)-((AT182*$H181*$E182)+(AT182*$H181*$F182)))</f>
        <v>0</v>
      </c>
      <c r="AU181" s="653">
        <f t="shared" ref="AU181" si="2202">((AU182*$H181)-((AU182*$H181*$E182)+(AU182*$H181*$F182)))</f>
        <v>0</v>
      </c>
      <c r="AV181" s="653">
        <f t="shared" ref="AV181" si="2203">((AV182*$H181)-((AV182*$H181*$E182)+(AV182*$H181*$F182)))</f>
        <v>0</v>
      </c>
      <c r="AW181" s="613">
        <f t="shared" si="1406"/>
        <v>25466.119887593126</v>
      </c>
      <c r="AX181" s="645">
        <f t="shared" si="1373"/>
        <v>0</v>
      </c>
      <c r="AY181" s="656">
        <f t="shared" si="1374"/>
        <v>0</v>
      </c>
      <c r="AZ181" s="591"/>
    </row>
    <row r="182" spans="1:52">
      <c r="A182" s="590"/>
      <c r="B182" s="636"/>
      <c r="C182" s="636"/>
      <c r="D182" s="651"/>
      <c r="E182" s="652">
        <v>0.3</v>
      </c>
      <c r="F182" s="652">
        <v>0.05</v>
      </c>
      <c r="G182" s="653"/>
      <c r="H182" s="640"/>
      <c r="I182" s="640">
        <f t="shared" si="1195"/>
        <v>1.35</v>
      </c>
      <c r="J182" s="658">
        <v>0</v>
      </c>
      <c r="K182" s="658">
        <v>0</v>
      </c>
      <c r="L182" s="658">
        <v>0</v>
      </c>
      <c r="M182" s="658">
        <v>0</v>
      </c>
      <c r="N182" s="658">
        <v>0</v>
      </c>
      <c r="O182" s="658">
        <v>0</v>
      </c>
      <c r="P182" s="658">
        <v>0</v>
      </c>
      <c r="Q182" s="658">
        <v>0.3</v>
      </c>
      <c r="R182" s="658">
        <v>0</v>
      </c>
      <c r="S182" s="658">
        <v>0</v>
      </c>
      <c r="T182" s="658">
        <v>0</v>
      </c>
      <c r="U182" s="658">
        <v>1</v>
      </c>
      <c r="V182" s="658">
        <v>0</v>
      </c>
      <c r="W182" s="658">
        <v>0</v>
      </c>
      <c r="X182" s="658">
        <v>0</v>
      </c>
      <c r="Y182" s="658">
        <v>0</v>
      </c>
      <c r="Z182" s="658">
        <v>0</v>
      </c>
      <c r="AA182" s="658">
        <v>0</v>
      </c>
      <c r="AB182" s="658">
        <v>0</v>
      </c>
      <c r="AC182" s="658">
        <v>0</v>
      </c>
      <c r="AD182" s="658">
        <v>0</v>
      </c>
      <c r="AE182" s="658">
        <v>0</v>
      </c>
      <c r="AF182" s="658">
        <v>0</v>
      </c>
      <c r="AG182" s="658">
        <v>0.05</v>
      </c>
      <c r="AH182" s="658">
        <v>0</v>
      </c>
      <c r="AI182" s="658">
        <v>0</v>
      </c>
      <c r="AJ182" s="658">
        <v>0</v>
      </c>
      <c r="AK182" s="658">
        <v>0</v>
      </c>
      <c r="AL182" s="658">
        <v>0</v>
      </c>
      <c r="AM182" s="658">
        <v>0</v>
      </c>
      <c r="AN182" s="658">
        <v>0</v>
      </c>
      <c r="AO182" s="658">
        <v>0</v>
      </c>
      <c r="AP182" s="658">
        <v>0</v>
      </c>
      <c r="AQ182" s="658">
        <v>0</v>
      </c>
      <c r="AR182" s="658">
        <v>0</v>
      </c>
      <c r="AS182" s="658">
        <v>0</v>
      </c>
      <c r="AT182" s="658">
        <v>0</v>
      </c>
      <c r="AU182" s="658">
        <v>0</v>
      </c>
      <c r="AV182" s="658">
        <v>0</v>
      </c>
      <c r="AW182" s="613">
        <f t="shared" si="1406"/>
        <v>1.35</v>
      </c>
      <c r="AX182" s="645">
        <f t="shared" si="1373"/>
        <v>1.35</v>
      </c>
      <c r="AY182" s="656" t="e">
        <f t="shared" si="1374"/>
        <v>#DIV/0!</v>
      </c>
      <c r="AZ182" s="591"/>
    </row>
    <row r="183" spans="1:52">
      <c r="A183" s="590"/>
      <c r="B183" s="629" t="s">
        <v>278</v>
      </c>
      <c r="C183" s="629" t="s">
        <v>411</v>
      </c>
      <c r="D183" s="630" t="s">
        <v>412</v>
      </c>
      <c r="E183" s="643"/>
      <c r="F183" s="643"/>
      <c r="G183" s="631"/>
      <c r="H183" s="632">
        <v>0</v>
      </c>
      <c r="I183" s="632">
        <f t="shared" si="1195"/>
        <v>0</v>
      </c>
      <c r="J183" s="631">
        <v>0</v>
      </c>
      <c r="K183" s="631">
        <v>0</v>
      </c>
      <c r="L183" s="631">
        <v>0</v>
      </c>
      <c r="M183" s="631">
        <v>0</v>
      </c>
      <c r="N183" s="631">
        <v>0</v>
      </c>
      <c r="O183" s="631">
        <v>0</v>
      </c>
      <c r="P183" s="631">
        <v>0</v>
      </c>
      <c r="Q183" s="631">
        <v>0</v>
      </c>
      <c r="R183" s="631">
        <v>0</v>
      </c>
      <c r="S183" s="631">
        <v>0</v>
      </c>
      <c r="T183" s="631">
        <v>0</v>
      </c>
      <c r="U183" s="631">
        <v>0</v>
      </c>
      <c r="V183" s="631">
        <v>0</v>
      </c>
      <c r="W183" s="631">
        <v>0</v>
      </c>
      <c r="X183" s="631">
        <v>0</v>
      </c>
      <c r="Y183" s="631">
        <v>0</v>
      </c>
      <c r="Z183" s="631">
        <v>0</v>
      </c>
      <c r="AA183" s="631">
        <v>0</v>
      </c>
      <c r="AB183" s="631">
        <v>0</v>
      </c>
      <c r="AC183" s="631">
        <v>0</v>
      </c>
      <c r="AD183" s="631">
        <v>0</v>
      </c>
      <c r="AE183" s="631">
        <v>0</v>
      </c>
      <c r="AF183" s="631">
        <v>0</v>
      </c>
      <c r="AG183" s="631">
        <v>0</v>
      </c>
      <c r="AH183" s="631">
        <v>0</v>
      </c>
      <c r="AI183" s="631">
        <v>0</v>
      </c>
      <c r="AJ183" s="631">
        <v>0</v>
      </c>
      <c r="AK183" s="631">
        <v>0</v>
      </c>
      <c r="AL183" s="631">
        <v>0</v>
      </c>
      <c r="AM183" s="631">
        <v>0</v>
      </c>
      <c r="AN183" s="631">
        <v>0</v>
      </c>
      <c r="AO183" s="631">
        <v>0</v>
      </c>
      <c r="AP183" s="631">
        <v>0</v>
      </c>
      <c r="AQ183" s="631">
        <v>0</v>
      </c>
      <c r="AR183" s="631">
        <v>0</v>
      </c>
      <c r="AS183" s="631">
        <v>0</v>
      </c>
      <c r="AT183" s="631">
        <v>0</v>
      </c>
      <c r="AU183" s="631">
        <v>0</v>
      </c>
      <c r="AV183" s="631">
        <v>0</v>
      </c>
      <c r="AW183" s="613">
        <f t="shared" si="1406"/>
        <v>0</v>
      </c>
      <c r="AX183" s="645">
        <f t="shared" si="1373"/>
        <v>0</v>
      </c>
      <c r="AY183" s="656" t="e">
        <f t="shared" si="1374"/>
        <v>#DIV/0!</v>
      </c>
      <c r="AZ183" s="591"/>
    </row>
    <row r="184" spans="1:52">
      <c r="A184" s="590"/>
      <c r="B184" s="629" t="s">
        <v>278</v>
      </c>
      <c r="C184" s="629" t="s">
        <v>413</v>
      </c>
      <c r="D184" s="630" t="s">
        <v>414</v>
      </c>
      <c r="E184" s="643"/>
      <c r="F184" s="643"/>
      <c r="G184" s="631"/>
      <c r="H184" s="632">
        <v>1929681.9059282644</v>
      </c>
      <c r="I184" s="632">
        <f t="shared" si="1195"/>
        <v>1929681.9059282641</v>
      </c>
      <c r="J184" s="631">
        <f>+J185+J192+J199+J206</f>
        <v>0</v>
      </c>
      <c r="K184" s="631">
        <f t="shared" ref="K184:AV184" si="2204">+K185+K192+K199+K206</f>
        <v>0</v>
      </c>
      <c r="L184" s="631">
        <f t="shared" si="2204"/>
        <v>0</v>
      </c>
      <c r="M184" s="631">
        <f t="shared" si="2204"/>
        <v>0</v>
      </c>
      <c r="N184" s="631">
        <f t="shared" si="2204"/>
        <v>0</v>
      </c>
      <c r="O184" s="631">
        <f t="shared" si="2204"/>
        <v>0</v>
      </c>
      <c r="P184" s="631">
        <f t="shared" si="2204"/>
        <v>116208.33925178803</v>
      </c>
      <c r="Q184" s="631">
        <f t="shared" si="2204"/>
        <v>608665.62476147967</v>
      </c>
      <c r="R184" s="631">
        <f t="shared" si="2204"/>
        <v>331584.43189389654</v>
      </c>
      <c r="S184" s="631">
        <f t="shared" si="2204"/>
        <v>410969.98514744523</v>
      </c>
      <c r="T184" s="631">
        <f t="shared" si="2204"/>
        <v>344143.4284435109</v>
      </c>
      <c r="U184" s="631">
        <f t="shared" si="2204"/>
        <v>21626.001133730773</v>
      </c>
      <c r="V184" s="631">
        <f t="shared" si="2204"/>
        <v>0</v>
      </c>
      <c r="W184" s="631">
        <f t="shared" si="2204"/>
        <v>0</v>
      </c>
      <c r="X184" s="631">
        <f t="shared" si="2204"/>
        <v>0</v>
      </c>
      <c r="Y184" s="631">
        <f t="shared" si="2204"/>
        <v>0</v>
      </c>
      <c r="Z184" s="631">
        <f t="shared" si="2204"/>
        <v>0</v>
      </c>
      <c r="AA184" s="631">
        <f t="shared" si="2204"/>
        <v>0</v>
      </c>
      <c r="AB184" s="631">
        <f t="shared" si="2204"/>
        <v>0</v>
      </c>
      <c r="AC184" s="631">
        <f t="shared" si="2204"/>
        <v>0</v>
      </c>
      <c r="AD184" s="631">
        <f t="shared" si="2204"/>
        <v>0</v>
      </c>
      <c r="AE184" s="631">
        <f t="shared" si="2204"/>
        <v>0</v>
      </c>
      <c r="AF184" s="631">
        <f t="shared" si="2204"/>
        <v>0</v>
      </c>
      <c r="AG184" s="631">
        <f t="shared" si="2204"/>
        <v>96484.09529641323</v>
      </c>
      <c r="AH184" s="631">
        <f t="shared" si="2204"/>
        <v>0</v>
      </c>
      <c r="AI184" s="631">
        <f t="shared" si="2204"/>
        <v>0</v>
      </c>
      <c r="AJ184" s="631">
        <f t="shared" si="2204"/>
        <v>0</v>
      </c>
      <c r="AK184" s="631">
        <f t="shared" si="2204"/>
        <v>0</v>
      </c>
      <c r="AL184" s="631">
        <f t="shared" si="2204"/>
        <v>0</v>
      </c>
      <c r="AM184" s="631">
        <f t="shared" si="2204"/>
        <v>0</v>
      </c>
      <c r="AN184" s="631">
        <f t="shared" si="2204"/>
        <v>0</v>
      </c>
      <c r="AO184" s="631">
        <f t="shared" si="2204"/>
        <v>0</v>
      </c>
      <c r="AP184" s="631">
        <f t="shared" si="2204"/>
        <v>0</v>
      </c>
      <c r="AQ184" s="631">
        <f t="shared" si="2204"/>
        <v>0</v>
      </c>
      <c r="AR184" s="631">
        <f t="shared" si="2204"/>
        <v>0</v>
      </c>
      <c r="AS184" s="631">
        <f t="shared" si="2204"/>
        <v>0</v>
      </c>
      <c r="AT184" s="631">
        <f t="shared" si="2204"/>
        <v>0</v>
      </c>
      <c r="AU184" s="631">
        <f t="shared" si="2204"/>
        <v>0</v>
      </c>
      <c r="AV184" s="631">
        <f t="shared" si="2204"/>
        <v>0</v>
      </c>
      <c r="AW184" s="613">
        <f t="shared" si="1406"/>
        <v>1929681.9059282641</v>
      </c>
      <c r="AX184" s="645">
        <f t="shared" si="1373"/>
        <v>0</v>
      </c>
      <c r="AY184" s="656">
        <f t="shared" si="1374"/>
        <v>0</v>
      </c>
      <c r="AZ184" s="591"/>
    </row>
    <row r="185" spans="1:52">
      <c r="A185" s="590"/>
      <c r="B185" s="646" t="s">
        <v>305</v>
      </c>
      <c r="C185" s="646" t="s">
        <v>415</v>
      </c>
      <c r="D185" s="647" t="s">
        <v>416</v>
      </c>
      <c r="E185" s="648"/>
      <c r="F185" s="648"/>
      <c r="G185" s="649"/>
      <c r="H185" s="650">
        <v>482420.47648206609</v>
      </c>
      <c r="I185" s="650">
        <f t="shared" si="1195"/>
        <v>482420.47648206603</v>
      </c>
      <c r="J185" s="649">
        <f t="shared" ref="J185" si="2205">+J186+J188+J190</f>
        <v>0</v>
      </c>
      <c r="K185" s="649">
        <f t="shared" ref="K185" si="2206">+K186+K188+K190</f>
        <v>0</v>
      </c>
      <c r="L185" s="649">
        <f t="shared" ref="L185" si="2207">+L186+L188+L190</f>
        <v>0</v>
      </c>
      <c r="M185" s="649">
        <f t="shared" ref="M185" si="2208">+M186+M188+M190</f>
        <v>0</v>
      </c>
      <c r="N185" s="649">
        <f t="shared" ref="N185" si="2209">+N186+N188+N190</f>
        <v>0</v>
      </c>
      <c r="O185" s="649">
        <f t="shared" ref="O185" si="2210">+O186+O188+O190</f>
        <v>0</v>
      </c>
      <c r="P185" s="649">
        <f t="shared" ref="P185" si="2211">+P186+P188+P190</f>
        <v>116208.33925178803</v>
      </c>
      <c r="Q185" s="649">
        <f t="shared" ref="Q185" si="2212">+Q186+Q188+Q190</f>
        <v>174487.19592762025</v>
      </c>
      <c r="R185" s="649">
        <f t="shared" ref="R185" si="2213">+R186+R188+R190</f>
        <v>167603.91747855447</v>
      </c>
      <c r="S185" s="649">
        <f t="shared" ref="S185" si="2214">+S186+S188+S190</f>
        <v>0</v>
      </c>
      <c r="T185" s="649">
        <f t="shared" ref="T185" si="2215">+T186+T188+T190</f>
        <v>0</v>
      </c>
      <c r="U185" s="649">
        <f t="shared" ref="U185" si="2216">+U186+U188+U190</f>
        <v>0</v>
      </c>
      <c r="V185" s="649">
        <f t="shared" ref="V185" si="2217">+V186+V188+V190</f>
        <v>0</v>
      </c>
      <c r="W185" s="649">
        <f t="shared" ref="W185" si="2218">+W186+W188+W190</f>
        <v>0</v>
      </c>
      <c r="X185" s="649">
        <f t="shared" ref="X185" si="2219">+X186+X188+X190</f>
        <v>0</v>
      </c>
      <c r="Y185" s="649">
        <f t="shared" ref="Y185" si="2220">+Y186+Y188+Y190</f>
        <v>0</v>
      </c>
      <c r="Z185" s="649">
        <f t="shared" ref="Z185" si="2221">+Z186+Z188+Z190</f>
        <v>0</v>
      </c>
      <c r="AA185" s="649">
        <f t="shared" ref="AA185" si="2222">+AA186+AA188+AA190</f>
        <v>0</v>
      </c>
      <c r="AB185" s="649">
        <f t="shared" ref="AB185" si="2223">+AB186+AB188+AB190</f>
        <v>0</v>
      </c>
      <c r="AC185" s="649">
        <f t="shared" ref="AC185" si="2224">+AC186+AC188+AC190</f>
        <v>0</v>
      </c>
      <c r="AD185" s="649">
        <f t="shared" ref="AD185" si="2225">+AD186+AD188+AD190</f>
        <v>0</v>
      </c>
      <c r="AE185" s="649">
        <f t="shared" ref="AE185" si="2226">+AE186+AE188+AE190</f>
        <v>0</v>
      </c>
      <c r="AF185" s="649">
        <f t="shared" ref="AF185" si="2227">+AF186+AF188+AF190</f>
        <v>0</v>
      </c>
      <c r="AG185" s="649">
        <f t="shared" ref="AG185" si="2228">+AG186+AG188+AG190</f>
        <v>24121.023824103308</v>
      </c>
      <c r="AH185" s="649">
        <f t="shared" ref="AH185" si="2229">+AH186+AH188+AH190</f>
        <v>0</v>
      </c>
      <c r="AI185" s="649">
        <f t="shared" ref="AI185" si="2230">+AI186+AI188+AI190</f>
        <v>0</v>
      </c>
      <c r="AJ185" s="649">
        <f t="shared" ref="AJ185" si="2231">+AJ186+AJ188+AJ190</f>
        <v>0</v>
      </c>
      <c r="AK185" s="649">
        <f t="shared" ref="AK185" si="2232">+AK186+AK188+AK190</f>
        <v>0</v>
      </c>
      <c r="AL185" s="649">
        <f t="shared" ref="AL185" si="2233">+AL186+AL188+AL190</f>
        <v>0</v>
      </c>
      <c r="AM185" s="649">
        <f t="shared" ref="AM185" si="2234">+AM186+AM188+AM190</f>
        <v>0</v>
      </c>
      <c r="AN185" s="649">
        <f t="shared" ref="AN185" si="2235">+AN186+AN188+AN190</f>
        <v>0</v>
      </c>
      <c r="AO185" s="649">
        <f t="shared" ref="AO185" si="2236">+AO186+AO188+AO190</f>
        <v>0</v>
      </c>
      <c r="AP185" s="649">
        <f t="shared" ref="AP185" si="2237">+AP186+AP188+AP190</f>
        <v>0</v>
      </c>
      <c r="AQ185" s="649">
        <f t="shared" ref="AQ185" si="2238">+AQ186+AQ188+AQ190</f>
        <v>0</v>
      </c>
      <c r="AR185" s="649">
        <f t="shared" ref="AR185" si="2239">+AR186+AR188+AR190</f>
        <v>0</v>
      </c>
      <c r="AS185" s="649">
        <f t="shared" ref="AS185" si="2240">+AS186+AS188+AS190</f>
        <v>0</v>
      </c>
      <c r="AT185" s="649">
        <f t="shared" ref="AT185" si="2241">+AT186+AT188+AT190</f>
        <v>0</v>
      </c>
      <c r="AU185" s="649">
        <f t="shared" ref="AU185" si="2242">+AU186+AU188+AU190</f>
        <v>0</v>
      </c>
      <c r="AV185" s="649">
        <f t="shared" ref="AV185" si="2243">+AV186+AV188+AV190</f>
        <v>0</v>
      </c>
      <c r="AW185" s="613">
        <f t="shared" si="1406"/>
        <v>482420.47648206603</v>
      </c>
      <c r="AX185" s="645">
        <f t="shared" si="1373"/>
        <v>0</v>
      </c>
      <c r="AY185" s="656">
        <f t="shared" si="1374"/>
        <v>0</v>
      </c>
      <c r="AZ185" s="591"/>
    </row>
    <row r="186" spans="1:52">
      <c r="A186" s="590"/>
      <c r="B186" s="636" t="s">
        <v>378</v>
      </c>
      <c r="C186" s="636" t="s">
        <v>417</v>
      </c>
      <c r="D186" s="651" t="s">
        <v>418</v>
      </c>
      <c r="E186" s="652"/>
      <c r="F186" s="652"/>
      <c r="G186" s="653"/>
      <c r="H186" s="640">
        <v>346367.73424141499</v>
      </c>
      <c r="I186" s="640">
        <f t="shared" si="1195"/>
        <v>346367.73424141499</v>
      </c>
      <c r="J186" s="653">
        <f>+J187*$H$140</f>
        <v>0</v>
      </c>
      <c r="K186" s="653">
        <f t="shared" ref="K186" si="2244">+K187*$H$140</f>
        <v>0</v>
      </c>
      <c r="L186" s="653">
        <f t="shared" ref="L186" si="2245">+L187*$H$140</f>
        <v>0</v>
      </c>
      <c r="M186" s="653">
        <f t="shared" ref="M186" si="2246">+M187*$H$140</f>
        <v>0</v>
      </c>
      <c r="N186" s="653">
        <f t="shared" ref="N186" si="2247">+N187*$H$140</f>
        <v>0</v>
      </c>
      <c r="O186" s="653">
        <f t="shared" ref="O186" si="2248">+O187*$H$140</f>
        <v>0</v>
      </c>
      <c r="P186" s="653">
        <f t="shared" ref="P186:P188" si="2249">+P187*$H186</f>
        <v>103910.32027242449</v>
      </c>
      <c r="Q186" s="653">
        <f t="shared" ref="Q186:R186" si="2250">((Q187*$H186)-((Q187*$H186*$E187)+(Q187*$H186*$F187)))</f>
        <v>119323.68444616748</v>
      </c>
      <c r="R186" s="653">
        <f t="shared" si="2250"/>
        <v>105815.34281075226</v>
      </c>
      <c r="S186" s="653">
        <f t="shared" ref="S186" si="2251">((S187*$H186)-((S187*$H186*$E187)+(S187*$H186*$F187)))</f>
        <v>0</v>
      </c>
      <c r="T186" s="653">
        <f t="shared" ref="T186" si="2252">((T187*$H186)-((T187*$H186*$E187)+(T187*$H186*$F187)))</f>
        <v>0</v>
      </c>
      <c r="U186" s="653">
        <f t="shared" ref="U186" si="2253">((U187*$H186)-((U187*$H186*$E187)+(U187*$H186*$F187)))</f>
        <v>0</v>
      </c>
      <c r="V186" s="653">
        <f t="shared" ref="V186" si="2254">((V187*$H186)-((V187*$H186*$E187)+(V187*$H186*$F187)))</f>
        <v>0</v>
      </c>
      <c r="W186" s="653">
        <f t="shared" ref="W186" si="2255">((W187*$H186)-((W187*$H186*$E187)+(W187*$H186*$F187)))</f>
        <v>0</v>
      </c>
      <c r="X186" s="653">
        <f t="shared" ref="X186" si="2256">((X187*$H186)-((X187*$H186*$E187)+(X187*$H186*$F187)))</f>
        <v>0</v>
      </c>
      <c r="Y186" s="653">
        <f t="shared" ref="Y186" si="2257">((Y187*$H186)-((Y187*$H186*$E187)+(Y187*$H186*$F187)))</f>
        <v>0</v>
      </c>
      <c r="Z186" s="653">
        <f t="shared" ref="Z186" si="2258">((Z187*$H186)-((Z187*$H186*$E187)+(Z187*$H186*$F187)))</f>
        <v>0</v>
      </c>
      <c r="AA186" s="653">
        <f t="shared" ref="AA186" si="2259">((AA187*$H186)-((AA187*$H186*$E187)+(AA187*$H186*$F187)))</f>
        <v>0</v>
      </c>
      <c r="AB186" s="653">
        <f t="shared" ref="AB186" si="2260">((AB187*$H186)-((AB187*$H186*$E187)+(AB187*$H186*$F187)))</f>
        <v>0</v>
      </c>
      <c r="AC186" s="653">
        <f t="shared" ref="AC186" si="2261">((AC187*$H186)-((AC187*$H186*$E187)+(AC187*$H186*$F187)))</f>
        <v>0</v>
      </c>
      <c r="AD186" s="653">
        <f t="shared" ref="AD186" si="2262">((AD187*$H186)-((AD187*$H186*$E187)+(AD187*$H186*$F187)))</f>
        <v>0</v>
      </c>
      <c r="AE186" s="653">
        <f t="shared" ref="AE186" si="2263">((AE187*$H186)-((AE187*$H186*$E187)+(AE187*$H186*$F187)))</f>
        <v>0</v>
      </c>
      <c r="AF186" s="653">
        <f t="shared" ref="AF186" si="2264">((AF187*$H186)-((AF187*$H186*$E187)+(AF187*$H186*$F187)))</f>
        <v>0</v>
      </c>
      <c r="AG186" s="653">
        <f t="shared" ref="AG186" si="2265">+AG187*H186</f>
        <v>17318.386712070751</v>
      </c>
      <c r="AH186" s="653">
        <f t="shared" ref="AH186" si="2266">((AH187*$H186)-((AH187*$H186*$E187)+(AH187*$H186*$F187)))</f>
        <v>0</v>
      </c>
      <c r="AI186" s="653">
        <f t="shared" ref="AI186" si="2267">((AI187*$H186)-((AI187*$H186*$E187)+(AI187*$H186*$F187)))</f>
        <v>0</v>
      </c>
      <c r="AJ186" s="653">
        <f t="shared" ref="AJ186" si="2268">((AJ187*$H186)-((AJ187*$H186*$E187)+(AJ187*$H186*$F187)))</f>
        <v>0</v>
      </c>
      <c r="AK186" s="653">
        <f t="shared" ref="AK186" si="2269">((AK187*$H186)-((AK187*$H186*$E187)+(AK187*$H186*$F187)))</f>
        <v>0</v>
      </c>
      <c r="AL186" s="653">
        <f t="shared" ref="AL186" si="2270">((AL187*$H186)-((AL187*$H186*$E187)+(AL187*$H186*$F187)))</f>
        <v>0</v>
      </c>
      <c r="AM186" s="653">
        <f t="shared" ref="AM186" si="2271">((AM187*$H186)-((AM187*$H186*$E187)+(AM187*$H186*$F187)))</f>
        <v>0</v>
      </c>
      <c r="AN186" s="653">
        <f t="shared" ref="AN186" si="2272">((AN187*$H186)-((AN187*$H186*$E187)+(AN187*$H186*$F187)))</f>
        <v>0</v>
      </c>
      <c r="AO186" s="653">
        <f t="shared" ref="AO186" si="2273">((AO187*$H186)-((AO187*$H186*$E187)+(AO187*$H186*$F187)))</f>
        <v>0</v>
      </c>
      <c r="AP186" s="653">
        <f t="shared" ref="AP186" si="2274">((AP187*$H186)-((AP187*$H186*$E187)+(AP187*$H186*$F187)))</f>
        <v>0</v>
      </c>
      <c r="AQ186" s="653">
        <f t="shared" ref="AQ186" si="2275">((AQ187*$H186)-((AQ187*$H186*$E187)+(AQ187*$H186*$F187)))</f>
        <v>0</v>
      </c>
      <c r="AR186" s="653">
        <f t="shared" ref="AR186" si="2276">((AR187*$H186)-((AR187*$H186*$E187)+(AR187*$H186*$F187)))</f>
        <v>0</v>
      </c>
      <c r="AS186" s="653">
        <f t="shared" ref="AS186" si="2277">((AS187*$H186)-((AS187*$H186*$E187)+(AS187*$H186*$F187)))</f>
        <v>0</v>
      </c>
      <c r="AT186" s="653">
        <f t="shared" ref="AT186" si="2278">((AT187*$H186)-((AT187*$H186*$E187)+(AT187*$H186*$F187)))</f>
        <v>0</v>
      </c>
      <c r="AU186" s="653">
        <f t="shared" ref="AU186" si="2279">((AU187*$H186)-((AU187*$H186*$E187)+(AU187*$H186*$F187)))</f>
        <v>0</v>
      </c>
      <c r="AV186" s="653">
        <f t="shared" ref="AV186" si="2280">((AV187*$H186)-((AV187*$H186*$E187)+(AV187*$H186*$F187)))</f>
        <v>0</v>
      </c>
      <c r="AW186" s="613">
        <f t="shared" si="1406"/>
        <v>346367.73424141499</v>
      </c>
      <c r="AX186" s="645">
        <f t="shared" si="1373"/>
        <v>0</v>
      </c>
      <c r="AY186" s="656">
        <f t="shared" si="1374"/>
        <v>0</v>
      </c>
      <c r="AZ186" s="591"/>
    </row>
    <row r="187" spans="1:52">
      <c r="A187" s="590"/>
      <c r="B187" s="636"/>
      <c r="C187" s="636"/>
      <c r="D187" s="651"/>
      <c r="E187" s="652">
        <v>0.3</v>
      </c>
      <c r="F187" s="652">
        <v>0.05</v>
      </c>
      <c r="G187" s="653"/>
      <c r="H187" s="640"/>
      <c r="I187" s="640">
        <f t="shared" si="1195"/>
        <v>1.35</v>
      </c>
      <c r="J187" s="658">
        <v>0</v>
      </c>
      <c r="K187" s="658">
        <v>0</v>
      </c>
      <c r="L187" s="658">
        <v>0</v>
      </c>
      <c r="M187" s="658">
        <v>0</v>
      </c>
      <c r="N187" s="658">
        <v>0</v>
      </c>
      <c r="O187" s="658">
        <v>0</v>
      </c>
      <c r="P187" s="658">
        <v>0.3</v>
      </c>
      <c r="Q187" s="658">
        <v>0.53</v>
      </c>
      <c r="R187" s="658">
        <v>0.47</v>
      </c>
      <c r="S187" s="658">
        <v>0</v>
      </c>
      <c r="T187" s="658">
        <v>0</v>
      </c>
      <c r="U187" s="658">
        <v>0</v>
      </c>
      <c r="V187" s="658">
        <v>0</v>
      </c>
      <c r="W187" s="658">
        <v>0</v>
      </c>
      <c r="X187" s="658">
        <v>0</v>
      </c>
      <c r="Y187" s="658">
        <v>0</v>
      </c>
      <c r="Z187" s="658">
        <v>0</v>
      </c>
      <c r="AA187" s="658">
        <v>0</v>
      </c>
      <c r="AB187" s="658">
        <v>0</v>
      </c>
      <c r="AC187" s="658">
        <v>0</v>
      </c>
      <c r="AD187" s="658">
        <v>0</v>
      </c>
      <c r="AE187" s="658">
        <v>0</v>
      </c>
      <c r="AF187" s="658">
        <v>0</v>
      </c>
      <c r="AG187" s="658">
        <v>0.05</v>
      </c>
      <c r="AH187" s="658">
        <v>0</v>
      </c>
      <c r="AI187" s="658">
        <v>0</v>
      </c>
      <c r="AJ187" s="658">
        <v>0</v>
      </c>
      <c r="AK187" s="658">
        <v>0</v>
      </c>
      <c r="AL187" s="658">
        <v>0</v>
      </c>
      <c r="AM187" s="658">
        <v>0</v>
      </c>
      <c r="AN187" s="658">
        <v>0</v>
      </c>
      <c r="AO187" s="658">
        <v>0</v>
      </c>
      <c r="AP187" s="658">
        <v>0</v>
      </c>
      <c r="AQ187" s="658">
        <v>0</v>
      </c>
      <c r="AR187" s="658">
        <v>0</v>
      </c>
      <c r="AS187" s="658">
        <v>0</v>
      </c>
      <c r="AT187" s="658">
        <v>0</v>
      </c>
      <c r="AU187" s="658">
        <v>0</v>
      </c>
      <c r="AV187" s="658">
        <v>0</v>
      </c>
      <c r="AW187" s="613">
        <f t="shared" si="1406"/>
        <v>1.35</v>
      </c>
      <c r="AX187" s="645">
        <f t="shared" si="1373"/>
        <v>1.35</v>
      </c>
      <c r="AY187" s="656" t="e">
        <f t="shared" si="1374"/>
        <v>#DIV/0!</v>
      </c>
      <c r="AZ187" s="591"/>
    </row>
    <row r="188" spans="1:52">
      <c r="A188" s="590"/>
      <c r="B188" s="636" t="s">
        <v>378</v>
      </c>
      <c r="C188" s="636" t="s">
        <v>419</v>
      </c>
      <c r="D188" s="651" t="s">
        <v>379</v>
      </c>
      <c r="E188" s="652"/>
      <c r="F188" s="652"/>
      <c r="G188" s="653"/>
      <c r="H188" s="640">
        <v>40993.396597878447</v>
      </c>
      <c r="I188" s="640">
        <f t="shared" si="1195"/>
        <v>40993.396597878447</v>
      </c>
      <c r="J188" s="653">
        <f>+J189*$H$140</f>
        <v>0</v>
      </c>
      <c r="K188" s="653">
        <f t="shared" ref="K188" si="2281">+K189*$H$140</f>
        <v>0</v>
      </c>
      <c r="L188" s="653">
        <f t="shared" ref="L188" si="2282">+L189*$H$140</f>
        <v>0</v>
      </c>
      <c r="M188" s="653">
        <f t="shared" ref="M188" si="2283">+M189*$H$140</f>
        <v>0</v>
      </c>
      <c r="N188" s="653">
        <f t="shared" ref="N188" si="2284">+N189*$H$140</f>
        <v>0</v>
      </c>
      <c r="O188" s="653">
        <f t="shared" ref="O188" si="2285">+O189*$H$140</f>
        <v>0</v>
      </c>
      <c r="P188" s="653">
        <f t="shared" si="2249"/>
        <v>12298.018979363535</v>
      </c>
      <c r="Q188" s="653">
        <f t="shared" ref="Q188" si="2286">((Q189*$H188)-((Q189*$H188*$E189)+(Q189*$H188*$F189)))</f>
        <v>26645.707788620988</v>
      </c>
      <c r="R188" s="653">
        <f t="shared" ref="R188" si="2287">((R189*$H188)-((R189*$H188*$E189)+(R189*$H188*$F189)))</f>
        <v>0</v>
      </c>
      <c r="S188" s="653">
        <f t="shared" ref="S188" si="2288">((S189*$H188)-((S189*$H188*$E189)+(S189*$H188*$F189)))</f>
        <v>0</v>
      </c>
      <c r="T188" s="653">
        <f t="shared" ref="T188" si="2289">((T189*$H188)-((T189*$H188*$E189)+(T189*$H188*$F189)))</f>
        <v>0</v>
      </c>
      <c r="U188" s="653">
        <f t="shared" ref="U188" si="2290">((U189*$H188)-((U189*$H188*$E189)+(U189*$H188*$F189)))</f>
        <v>0</v>
      </c>
      <c r="V188" s="653">
        <f t="shared" ref="V188" si="2291">((V189*$H188)-((V189*$H188*$E189)+(V189*$H188*$F189)))</f>
        <v>0</v>
      </c>
      <c r="W188" s="653">
        <f t="shared" ref="W188" si="2292">((W189*$H188)-((W189*$H188*$E189)+(W189*$H188*$F189)))</f>
        <v>0</v>
      </c>
      <c r="X188" s="653">
        <f t="shared" ref="X188" si="2293">((X189*$H188)-((X189*$H188*$E189)+(X189*$H188*$F189)))</f>
        <v>0</v>
      </c>
      <c r="Y188" s="653">
        <f t="shared" ref="Y188" si="2294">((Y189*$H188)-((Y189*$H188*$E189)+(Y189*$H188*$F189)))</f>
        <v>0</v>
      </c>
      <c r="Z188" s="653">
        <f t="shared" ref="Z188" si="2295">((Z189*$H188)-((Z189*$H188*$E189)+(Z189*$H188*$F189)))</f>
        <v>0</v>
      </c>
      <c r="AA188" s="653">
        <f t="shared" ref="AA188" si="2296">((AA189*$H188)-((AA189*$H188*$E189)+(AA189*$H188*$F189)))</f>
        <v>0</v>
      </c>
      <c r="AB188" s="653">
        <f t="shared" ref="AB188" si="2297">((AB189*$H188)-((AB189*$H188*$E189)+(AB189*$H188*$F189)))</f>
        <v>0</v>
      </c>
      <c r="AC188" s="653">
        <f t="shared" ref="AC188" si="2298">((AC189*$H188)-((AC189*$H188*$E189)+(AC189*$H188*$F189)))</f>
        <v>0</v>
      </c>
      <c r="AD188" s="653">
        <f t="shared" ref="AD188" si="2299">((AD189*$H188)-((AD189*$H188*$E189)+(AD189*$H188*$F189)))</f>
        <v>0</v>
      </c>
      <c r="AE188" s="653">
        <f t="shared" ref="AE188" si="2300">((AE189*$H188)-((AE189*$H188*$E189)+(AE189*$H188*$F189)))</f>
        <v>0</v>
      </c>
      <c r="AF188" s="653">
        <f t="shared" ref="AF188" si="2301">((AF189*$H188)-((AF189*$H188*$E189)+(AF189*$H188*$F189)))</f>
        <v>0</v>
      </c>
      <c r="AG188" s="653">
        <f t="shared" ref="AG188" si="2302">+AG189*H188</f>
        <v>2049.6698298939223</v>
      </c>
      <c r="AH188" s="653">
        <f t="shared" ref="AH188" si="2303">((AH189*$H188)-((AH189*$H188*$E189)+(AH189*$H188*$F189)))</f>
        <v>0</v>
      </c>
      <c r="AI188" s="653">
        <f t="shared" ref="AI188" si="2304">((AI189*$H188)-((AI189*$H188*$E189)+(AI189*$H188*$F189)))</f>
        <v>0</v>
      </c>
      <c r="AJ188" s="653">
        <f t="shared" ref="AJ188" si="2305">((AJ189*$H188)-((AJ189*$H188*$E189)+(AJ189*$H188*$F189)))</f>
        <v>0</v>
      </c>
      <c r="AK188" s="653">
        <f t="shared" ref="AK188" si="2306">((AK189*$H188)-((AK189*$H188*$E189)+(AK189*$H188*$F189)))</f>
        <v>0</v>
      </c>
      <c r="AL188" s="653">
        <f t="shared" ref="AL188" si="2307">((AL189*$H188)-((AL189*$H188*$E189)+(AL189*$H188*$F189)))</f>
        <v>0</v>
      </c>
      <c r="AM188" s="653">
        <f t="shared" ref="AM188" si="2308">((AM189*$H188)-((AM189*$H188*$E189)+(AM189*$H188*$F189)))</f>
        <v>0</v>
      </c>
      <c r="AN188" s="653">
        <f t="shared" ref="AN188" si="2309">((AN189*$H188)-((AN189*$H188*$E189)+(AN189*$H188*$F189)))</f>
        <v>0</v>
      </c>
      <c r="AO188" s="653">
        <f t="shared" ref="AO188" si="2310">((AO189*$H188)-((AO189*$H188*$E189)+(AO189*$H188*$F189)))</f>
        <v>0</v>
      </c>
      <c r="AP188" s="653">
        <f t="shared" ref="AP188" si="2311">((AP189*$H188)-((AP189*$H188*$E189)+(AP189*$H188*$F189)))</f>
        <v>0</v>
      </c>
      <c r="AQ188" s="653">
        <f t="shared" ref="AQ188" si="2312">((AQ189*$H188)-((AQ189*$H188*$E189)+(AQ189*$H188*$F189)))</f>
        <v>0</v>
      </c>
      <c r="AR188" s="653">
        <f t="shared" ref="AR188" si="2313">((AR189*$H188)-((AR189*$H188*$E189)+(AR189*$H188*$F189)))</f>
        <v>0</v>
      </c>
      <c r="AS188" s="653">
        <f t="shared" ref="AS188" si="2314">((AS189*$H188)-((AS189*$H188*$E189)+(AS189*$H188*$F189)))</f>
        <v>0</v>
      </c>
      <c r="AT188" s="653">
        <f t="shared" ref="AT188" si="2315">((AT189*$H188)-((AT189*$H188*$E189)+(AT189*$H188*$F189)))</f>
        <v>0</v>
      </c>
      <c r="AU188" s="653">
        <f t="shared" ref="AU188" si="2316">((AU189*$H188)-((AU189*$H188*$E189)+(AU189*$H188*$F189)))</f>
        <v>0</v>
      </c>
      <c r="AV188" s="653">
        <f t="shared" ref="AV188" si="2317">((AV189*$H188)-((AV189*$H188*$E189)+(AV189*$H188*$F189)))</f>
        <v>0</v>
      </c>
      <c r="AW188" s="613">
        <f t="shared" si="1406"/>
        <v>40993.396597878447</v>
      </c>
      <c r="AX188" s="645">
        <f t="shared" si="1373"/>
        <v>0</v>
      </c>
      <c r="AY188" s="656">
        <f t="shared" si="1374"/>
        <v>0</v>
      </c>
      <c r="AZ188" s="591"/>
    </row>
    <row r="189" spans="1:52">
      <c r="A189" s="590"/>
      <c r="B189" s="636"/>
      <c r="C189" s="636"/>
      <c r="D189" s="651"/>
      <c r="E189" s="652">
        <v>0.3</v>
      </c>
      <c r="F189" s="652">
        <v>0.05</v>
      </c>
      <c r="G189" s="653"/>
      <c r="H189" s="640"/>
      <c r="I189" s="640">
        <f t="shared" si="1195"/>
        <v>1.35</v>
      </c>
      <c r="J189" s="658">
        <v>0</v>
      </c>
      <c r="K189" s="658">
        <v>0</v>
      </c>
      <c r="L189" s="658">
        <v>0</v>
      </c>
      <c r="M189" s="658">
        <v>0</v>
      </c>
      <c r="N189" s="658">
        <v>0</v>
      </c>
      <c r="O189" s="658">
        <v>0</v>
      </c>
      <c r="P189" s="658">
        <v>0.3</v>
      </c>
      <c r="Q189" s="658">
        <v>1</v>
      </c>
      <c r="R189" s="658">
        <v>0</v>
      </c>
      <c r="S189" s="658">
        <v>0</v>
      </c>
      <c r="T189" s="658">
        <v>0</v>
      </c>
      <c r="U189" s="658">
        <v>0</v>
      </c>
      <c r="V189" s="658">
        <v>0</v>
      </c>
      <c r="W189" s="658">
        <v>0</v>
      </c>
      <c r="X189" s="658">
        <v>0</v>
      </c>
      <c r="Y189" s="658">
        <v>0</v>
      </c>
      <c r="Z189" s="658">
        <v>0</v>
      </c>
      <c r="AA189" s="658">
        <v>0</v>
      </c>
      <c r="AB189" s="658">
        <v>0</v>
      </c>
      <c r="AC189" s="658">
        <v>0</v>
      </c>
      <c r="AD189" s="658">
        <v>0</v>
      </c>
      <c r="AE189" s="658">
        <v>0</v>
      </c>
      <c r="AF189" s="658">
        <v>0</v>
      </c>
      <c r="AG189" s="658">
        <v>0.05</v>
      </c>
      <c r="AH189" s="658">
        <v>0</v>
      </c>
      <c r="AI189" s="658">
        <v>0</v>
      </c>
      <c r="AJ189" s="658">
        <v>0</v>
      </c>
      <c r="AK189" s="658">
        <v>0</v>
      </c>
      <c r="AL189" s="658">
        <v>0</v>
      </c>
      <c r="AM189" s="658">
        <v>0</v>
      </c>
      <c r="AN189" s="658">
        <v>0</v>
      </c>
      <c r="AO189" s="658">
        <v>0</v>
      </c>
      <c r="AP189" s="658">
        <v>0</v>
      </c>
      <c r="AQ189" s="658">
        <v>0</v>
      </c>
      <c r="AR189" s="658">
        <v>0</v>
      </c>
      <c r="AS189" s="658">
        <v>0</v>
      </c>
      <c r="AT189" s="658">
        <v>0</v>
      </c>
      <c r="AU189" s="658">
        <v>0</v>
      </c>
      <c r="AV189" s="658">
        <v>0</v>
      </c>
      <c r="AW189" s="613">
        <f t="shared" si="1406"/>
        <v>1.35</v>
      </c>
      <c r="AX189" s="645">
        <f t="shared" si="1373"/>
        <v>1.35</v>
      </c>
      <c r="AY189" s="656" t="e">
        <f t="shared" si="1374"/>
        <v>#DIV/0!</v>
      </c>
      <c r="AZ189" s="591"/>
    </row>
    <row r="190" spans="1:52">
      <c r="A190" s="590"/>
      <c r="B190" s="636" t="s">
        <v>378</v>
      </c>
      <c r="C190" s="636" t="s">
        <v>420</v>
      </c>
      <c r="D190" s="651" t="s">
        <v>380</v>
      </c>
      <c r="E190" s="652"/>
      <c r="F190" s="652"/>
      <c r="G190" s="653"/>
      <c r="H190" s="640">
        <v>95059.345642772649</v>
      </c>
      <c r="I190" s="640">
        <f t="shared" si="1195"/>
        <v>95059.345642772649</v>
      </c>
      <c r="J190" s="653">
        <f>+J191*$H$140</f>
        <v>0</v>
      </c>
      <c r="K190" s="653">
        <f t="shared" ref="K190" si="2318">+K191*$H$140</f>
        <v>0</v>
      </c>
      <c r="L190" s="653">
        <f t="shared" ref="L190" si="2319">+L191*$H$140</f>
        <v>0</v>
      </c>
      <c r="M190" s="653">
        <f t="shared" ref="M190" si="2320">+M191*$H$140</f>
        <v>0</v>
      </c>
      <c r="N190" s="653">
        <f t="shared" ref="N190" si="2321">+N191*$H$140</f>
        <v>0</v>
      </c>
      <c r="O190" s="653">
        <f t="shared" ref="O190" si="2322">+O191*$H$140</f>
        <v>0</v>
      </c>
      <c r="P190" s="653">
        <f t="shared" ref="P190" si="2323">+P191*$H$140</f>
        <v>0</v>
      </c>
      <c r="Q190" s="653">
        <f t="shared" ref="Q190" si="2324">+Q191*$H190</f>
        <v>28517.803692831792</v>
      </c>
      <c r="R190" s="653">
        <f t="shared" ref="R190" si="2325">((R191*$H190)-((R191*$H190*$E191)+(R191*$H190*$F191)))</f>
        <v>61788.574667802226</v>
      </c>
      <c r="S190" s="653">
        <f t="shared" ref="S190" si="2326">((S191*$H190)-((S191*$H190*$E191)+(S191*$H190*$F191)))</f>
        <v>0</v>
      </c>
      <c r="T190" s="653">
        <f t="shared" ref="T190" si="2327">((T191*$H190)-((T191*$H190*$E191)+(T191*$H190*$F191)))</f>
        <v>0</v>
      </c>
      <c r="U190" s="653">
        <f t="shared" ref="U190" si="2328">((U191*$H190)-((U191*$H190*$E191)+(U191*$H190*$F191)))</f>
        <v>0</v>
      </c>
      <c r="V190" s="653">
        <f t="shared" ref="V190" si="2329">((V191*$H190)-((V191*$H190*$E191)+(V191*$H190*$F191)))</f>
        <v>0</v>
      </c>
      <c r="W190" s="653">
        <f t="shared" ref="W190" si="2330">((W191*$H190)-((W191*$H190*$E191)+(W191*$H190*$F191)))</f>
        <v>0</v>
      </c>
      <c r="X190" s="653">
        <f t="shared" ref="X190" si="2331">((X191*$H190)-((X191*$H190*$E191)+(X191*$H190*$F191)))</f>
        <v>0</v>
      </c>
      <c r="Y190" s="653">
        <f t="shared" ref="Y190" si="2332">((Y191*$H190)-((Y191*$H190*$E191)+(Y191*$H190*$F191)))</f>
        <v>0</v>
      </c>
      <c r="Z190" s="653">
        <f t="shared" ref="Z190" si="2333">((Z191*$H190)-((Z191*$H190*$E191)+(Z191*$H190*$F191)))</f>
        <v>0</v>
      </c>
      <c r="AA190" s="653">
        <f t="shared" ref="AA190" si="2334">((AA191*$H190)-((AA191*$H190*$E191)+(AA191*$H190*$F191)))</f>
        <v>0</v>
      </c>
      <c r="AB190" s="653">
        <f t="shared" ref="AB190" si="2335">((AB191*$H190)-((AB191*$H190*$E191)+(AB191*$H190*$F191)))</f>
        <v>0</v>
      </c>
      <c r="AC190" s="653">
        <f t="shared" ref="AC190" si="2336">((AC191*$H190)-((AC191*$H190*$E191)+(AC191*$H190*$F191)))</f>
        <v>0</v>
      </c>
      <c r="AD190" s="653">
        <f t="shared" ref="AD190" si="2337">((AD191*$H190)-((AD191*$H190*$E191)+(AD191*$H190*$F191)))</f>
        <v>0</v>
      </c>
      <c r="AE190" s="653">
        <f t="shared" ref="AE190" si="2338">((AE191*$H190)-((AE191*$H190*$E191)+(AE191*$H190*$F191)))</f>
        <v>0</v>
      </c>
      <c r="AF190" s="653">
        <f t="shared" ref="AF190" si="2339">((AF191*$H190)-((AF191*$H190*$E191)+(AF191*$H190*$F191)))</f>
        <v>0</v>
      </c>
      <c r="AG190" s="653">
        <f t="shared" ref="AG190" si="2340">+AG191*H190</f>
        <v>4752.967282138633</v>
      </c>
      <c r="AH190" s="653">
        <f t="shared" ref="AH190" si="2341">((AH191*$H190)-((AH191*$H190*$E191)+(AH191*$H190*$F191)))</f>
        <v>0</v>
      </c>
      <c r="AI190" s="653">
        <f t="shared" ref="AI190" si="2342">((AI191*$H190)-((AI191*$H190*$E191)+(AI191*$H190*$F191)))</f>
        <v>0</v>
      </c>
      <c r="AJ190" s="653">
        <f t="shared" ref="AJ190" si="2343">((AJ191*$H190)-((AJ191*$H190*$E191)+(AJ191*$H190*$F191)))</f>
        <v>0</v>
      </c>
      <c r="AK190" s="653">
        <f t="shared" ref="AK190" si="2344">((AK191*$H190)-((AK191*$H190*$E191)+(AK191*$H190*$F191)))</f>
        <v>0</v>
      </c>
      <c r="AL190" s="653">
        <f t="shared" ref="AL190" si="2345">((AL191*$H190)-((AL191*$H190*$E191)+(AL191*$H190*$F191)))</f>
        <v>0</v>
      </c>
      <c r="AM190" s="653">
        <f t="shared" ref="AM190" si="2346">((AM191*$H190)-((AM191*$H190*$E191)+(AM191*$H190*$F191)))</f>
        <v>0</v>
      </c>
      <c r="AN190" s="653">
        <f t="shared" ref="AN190" si="2347">((AN191*$H190)-((AN191*$H190*$E191)+(AN191*$H190*$F191)))</f>
        <v>0</v>
      </c>
      <c r="AO190" s="653">
        <f t="shared" ref="AO190" si="2348">((AO191*$H190)-((AO191*$H190*$E191)+(AO191*$H190*$F191)))</f>
        <v>0</v>
      </c>
      <c r="AP190" s="653">
        <f t="shared" ref="AP190" si="2349">((AP191*$H190)-((AP191*$H190*$E191)+(AP191*$H190*$F191)))</f>
        <v>0</v>
      </c>
      <c r="AQ190" s="653">
        <f t="shared" ref="AQ190" si="2350">((AQ191*$H190)-((AQ191*$H190*$E191)+(AQ191*$H190*$F191)))</f>
        <v>0</v>
      </c>
      <c r="AR190" s="653">
        <f t="shared" ref="AR190" si="2351">((AR191*$H190)-((AR191*$H190*$E191)+(AR191*$H190*$F191)))</f>
        <v>0</v>
      </c>
      <c r="AS190" s="653">
        <f t="shared" ref="AS190" si="2352">((AS191*$H190)-((AS191*$H190*$E191)+(AS191*$H190*$F191)))</f>
        <v>0</v>
      </c>
      <c r="AT190" s="653">
        <f t="shared" ref="AT190" si="2353">((AT191*$H190)-((AT191*$H190*$E191)+(AT191*$H190*$F191)))</f>
        <v>0</v>
      </c>
      <c r="AU190" s="653">
        <f t="shared" ref="AU190" si="2354">((AU191*$H190)-((AU191*$H190*$E191)+(AU191*$H190*$F191)))</f>
        <v>0</v>
      </c>
      <c r="AV190" s="653">
        <f t="shared" ref="AV190" si="2355">((AV191*$H190)-((AV191*$H190*$E191)+(AV191*$H190*$F191)))</f>
        <v>0</v>
      </c>
      <c r="AW190" s="613">
        <f t="shared" si="1406"/>
        <v>95059.345642772649</v>
      </c>
      <c r="AX190" s="645">
        <f t="shared" si="1373"/>
        <v>0</v>
      </c>
      <c r="AY190" s="656">
        <f t="shared" si="1374"/>
        <v>0</v>
      </c>
      <c r="AZ190" s="591"/>
    </row>
    <row r="191" spans="1:52">
      <c r="A191" s="590"/>
      <c r="B191" s="636"/>
      <c r="C191" s="636"/>
      <c r="D191" s="651"/>
      <c r="E191" s="652">
        <v>0.3</v>
      </c>
      <c r="F191" s="652">
        <v>0.05</v>
      </c>
      <c r="G191" s="653"/>
      <c r="H191" s="640"/>
      <c r="I191" s="640">
        <f t="shared" si="1195"/>
        <v>1.35</v>
      </c>
      <c r="J191" s="658">
        <v>0</v>
      </c>
      <c r="K191" s="658">
        <v>0</v>
      </c>
      <c r="L191" s="658">
        <v>0</v>
      </c>
      <c r="M191" s="658">
        <v>0</v>
      </c>
      <c r="N191" s="658">
        <v>0</v>
      </c>
      <c r="O191" s="658">
        <v>0</v>
      </c>
      <c r="P191" s="658">
        <v>0</v>
      </c>
      <c r="Q191" s="658">
        <v>0.3</v>
      </c>
      <c r="R191" s="658">
        <v>1</v>
      </c>
      <c r="S191" s="658">
        <v>0</v>
      </c>
      <c r="T191" s="658">
        <v>0</v>
      </c>
      <c r="U191" s="658">
        <v>0</v>
      </c>
      <c r="V191" s="658">
        <v>0</v>
      </c>
      <c r="W191" s="658">
        <v>0</v>
      </c>
      <c r="X191" s="658">
        <v>0</v>
      </c>
      <c r="Y191" s="658">
        <v>0</v>
      </c>
      <c r="Z191" s="658">
        <v>0</v>
      </c>
      <c r="AA191" s="658">
        <v>0</v>
      </c>
      <c r="AB191" s="658">
        <v>0</v>
      </c>
      <c r="AC191" s="658">
        <v>0</v>
      </c>
      <c r="AD191" s="658">
        <v>0</v>
      </c>
      <c r="AE191" s="658">
        <v>0</v>
      </c>
      <c r="AF191" s="658">
        <v>0</v>
      </c>
      <c r="AG191" s="658">
        <v>0.05</v>
      </c>
      <c r="AH191" s="658">
        <v>0</v>
      </c>
      <c r="AI191" s="658">
        <v>0</v>
      </c>
      <c r="AJ191" s="658">
        <v>0</v>
      </c>
      <c r="AK191" s="658">
        <v>0</v>
      </c>
      <c r="AL191" s="658">
        <v>0</v>
      </c>
      <c r="AM191" s="658">
        <v>0</v>
      </c>
      <c r="AN191" s="658">
        <v>0</v>
      </c>
      <c r="AO191" s="658">
        <v>0</v>
      </c>
      <c r="AP191" s="658">
        <v>0</v>
      </c>
      <c r="AQ191" s="658">
        <v>0</v>
      </c>
      <c r="AR191" s="658">
        <v>0</v>
      </c>
      <c r="AS191" s="658">
        <v>0</v>
      </c>
      <c r="AT191" s="658">
        <v>0</v>
      </c>
      <c r="AU191" s="658">
        <v>0</v>
      </c>
      <c r="AV191" s="658">
        <v>0</v>
      </c>
      <c r="AW191" s="613">
        <f t="shared" si="1406"/>
        <v>1.35</v>
      </c>
      <c r="AX191" s="645">
        <f t="shared" si="1373"/>
        <v>1.35</v>
      </c>
      <c r="AY191" s="656" t="e">
        <f t="shared" si="1374"/>
        <v>#DIV/0!</v>
      </c>
      <c r="AZ191" s="591"/>
    </row>
    <row r="192" spans="1:52">
      <c r="A192" s="590"/>
      <c r="B192" s="646" t="s">
        <v>305</v>
      </c>
      <c r="C192" s="646" t="s">
        <v>421</v>
      </c>
      <c r="D192" s="647" t="s">
        <v>422</v>
      </c>
      <c r="E192" s="648"/>
      <c r="F192" s="648"/>
      <c r="G192" s="649"/>
      <c r="H192" s="650">
        <v>482420.47648206609</v>
      </c>
      <c r="I192" s="650">
        <f t="shared" ref="I192:I255" si="2356">SUM(J192:AV192)</f>
        <v>482420.47648206609</v>
      </c>
      <c r="J192" s="649">
        <f t="shared" ref="J192" si="2357">+J193+J195+J197</f>
        <v>0</v>
      </c>
      <c r="K192" s="649">
        <f t="shared" ref="K192" si="2358">+K193+K195+K197</f>
        <v>0</v>
      </c>
      <c r="L192" s="649">
        <f t="shared" ref="L192" si="2359">+L193+L195+L197</f>
        <v>0</v>
      </c>
      <c r="M192" s="649">
        <f t="shared" ref="M192" si="2360">+M193+M195+M197</f>
        <v>0</v>
      </c>
      <c r="N192" s="649">
        <f t="shared" ref="N192" si="2361">+N193+N195+N197</f>
        <v>0</v>
      </c>
      <c r="O192" s="649">
        <f t="shared" ref="O192" si="2362">+O193+O195+O197</f>
        <v>0</v>
      </c>
      <c r="P192" s="649">
        <f t="shared" ref="P192" si="2363">+P193+P195+P197</f>
        <v>0</v>
      </c>
      <c r="Q192" s="649">
        <f t="shared" ref="Q192" si="2364">+Q193+Q195+Q197</f>
        <v>144726.14294461982</v>
      </c>
      <c r="R192" s="649">
        <f t="shared" ref="R192" si="2365">+R193+R195+R197</f>
        <v>163980.51441534204</v>
      </c>
      <c r="S192" s="649">
        <f t="shared" ref="S192" si="2366">+S193+S195+S197</f>
        <v>149592.79529800091</v>
      </c>
      <c r="T192" s="649">
        <f t="shared" ref="T192" si="2367">+T193+T195+T197</f>
        <v>0</v>
      </c>
      <c r="U192" s="649">
        <f t="shared" ref="U192" si="2368">+U193+U195+U197</f>
        <v>0</v>
      </c>
      <c r="V192" s="649">
        <f t="shared" ref="V192" si="2369">+V193+V195+V197</f>
        <v>0</v>
      </c>
      <c r="W192" s="649">
        <f t="shared" ref="W192" si="2370">+W193+W195+W197</f>
        <v>0</v>
      </c>
      <c r="X192" s="649">
        <f t="shared" ref="X192" si="2371">+X193+X195+X197</f>
        <v>0</v>
      </c>
      <c r="Y192" s="649">
        <f t="shared" ref="Y192" si="2372">+Y193+Y195+Y197</f>
        <v>0</v>
      </c>
      <c r="Z192" s="649">
        <f t="shared" ref="Z192" si="2373">+Z193+Z195+Z197</f>
        <v>0</v>
      </c>
      <c r="AA192" s="649">
        <f t="shared" ref="AA192" si="2374">+AA193+AA195+AA197</f>
        <v>0</v>
      </c>
      <c r="AB192" s="649">
        <f t="shared" ref="AB192" si="2375">+AB193+AB195+AB197</f>
        <v>0</v>
      </c>
      <c r="AC192" s="649">
        <f t="shared" ref="AC192" si="2376">+AC193+AC195+AC197</f>
        <v>0</v>
      </c>
      <c r="AD192" s="649">
        <f t="shared" ref="AD192" si="2377">+AD193+AD195+AD197</f>
        <v>0</v>
      </c>
      <c r="AE192" s="649">
        <f t="shared" ref="AE192" si="2378">+AE193+AE195+AE197</f>
        <v>0</v>
      </c>
      <c r="AF192" s="649">
        <f t="shared" ref="AF192" si="2379">+AF193+AF195+AF197</f>
        <v>0</v>
      </c>
      <c r="AG192" s="649">
        <f t="shared" ref="AG192" si="2380">+AG193+AG195+AG197</f>
        <v>24121.023824103308</v>
      </c>
      <c r="AH192" s="649">
        <f t="shared" ref="AH192" si="2381">+AH193+AH195+AH197</f>
        <v>0</v>
      </c>
      <c r="AI192" s="649">
        <f t="shared" ref="AI192" si="2382">+AI193+AI195+AI197</f>
        <v>0</v>
      </c>
      <c r="AJ192" s="649">
        <f t="shared" ref="AJ192" si="2383">+AJ193+AJ195+AJ197</f>
        <v>0</v>
      </c>
      <c r="AK192" s="649">
        <f t="shared" ref="AK192" si="2384">+AK193+AK195+AK197</f>
        <v>0</v>
      </c>
      <c r="AL192" s="649">
        <f t="shared" ref="AL192" si="2385">+AL193+AL195+AL197</f>
        <v>0</v>
      </c>
      <c r="AM192" s="649">
        <f t="shared" ref="AM192" si="2386">+AM193+AM195+AM197</f>
        <v>0</v>
      </c>
      <c r="AN192" s="649">
        <f t="shared" ref="AN192" si="2387">+AN193+AN195+AN197</f>
        <v>0</v>
      </c>
      <c r="AO192" s="649">
        <f t="shared" ref="AO192" si="2388">+AO193+AO195+AO197</f>
        <v>0</v>
      </c>
      <c r="AP192" s="649">
        <f t="shared" ref="AP192" si="2389">+AP193+AP195+AP197</f>
        <v>0</v>
      </c>
      <c r="AQ192" s="649">
        <f t="shared" ref="AQ192" si="2390">+AQ193+AQ195+AQ197</f>
        <v>0</v>
      </c>
      <c r="AR192" s="649">
        <f t="shared" ref="AR192" si="2391">+AR193+AR195+AR197</f>
        <v>0</v>
      </c>
      <c r="AS192" s="649">
        <f t="shared" ref="AS192" si="2392">+AS193+AS195+AS197</f>
        <v>0</v>
      </c>
      <c r="AT192" s="649">
        <f t="shared" ref="AT192" si="2393">+AT193+AT195+AT197</f>
        <v>0</v>
      </c>
      <c r="AU192" s="649">
        <f t="shared" ref="AU192" si="2394">+AU193+AU195+AU197</f>
        <v>0</v>
      </c>
      <c r="AV192" s="649">
        <f t="shared" ref="AV192" si="2395">+AV193+AV195+AV197</f>
        <v>0</v>
      </c>
      <c r="AW192" s="613">
        <f t="shared" si="1406"/>
        <v>482420.47648206609</v>
      </c>
      <c r="AX192" s="645">
        <f t="shared" si="1373"/>
        <v>0</v>
      </c>
      <c r="AY192" s="656">
        <f t="shared" si="1374"/>
        <v>0</v>
      </c>
      <c r="AZ192" s="591"/>
    </row>
    <row r="193" spans="1:52">
      <c r="A193" s="590"/>
      <c r="B193" s="636" t="s">
        <v>378</v>
      </c>
      <c r="C193" s="636" t="s">
        <v>423</v>
      </c>
      <c r="D193" s="651" t="s">
        <v>418</v>
      </c>
      <c r="E193" s="652"/>
      <c r="F193" s="652"/>
      <c r="G193" s="653"/>
      <c r="H193" s="640">
        <v>346367.73424141499</v>
      </c>
      <c r="I193" s="640">
        <f t="shared" si="2356"/>
        <v>346367.73424141499</v>
      </c>
      <c r="J193" s="653">
        <f>+J194*$H$140</f>
        <v>0</v>
      </c>
      <c r="K193" s="653">
        <f t="shared" ref="K193" si="2396">+K194*$H$140</f>
        <v>0</v>
      </c>
      <c r="L193" s="653">
        <f t="shared" ref="L193" si="2397">+L194*$H$140</f>
        <v>0</v>
      </c>
      <c r="M193" s="653">
        <f t="shared" ref="M193" si="2398">+M194*$H$140</f>
        <v>0</v>
      </c>
      <c r="N193" s="653">
        <f t="shared" ref="N193" si="2399">+N194*$H$140</f>
        <v>0</v>
      </c>
      <c r="O193" s="653">
        <f t="shared" ref="O193" si="2400">+O194*$H$140</f>
        <v>0</v>
      </c>
      <c r="P193" s="653">
        <f t="shared" ref="P193" si="2401">+P194*$H$140</f>
        <v>0</v>
      </c>
      <c r="Q193" s="653">
        <f t="shared" ref="Q193" si="2402">+Q194*$H193</f>
        <v>103910.32027242449</v>
      </c>
      <c r="R193" s="653">
        <f t="shared" ref="R193" si="2403">((R194*$H193)-((R194*$H193*$E194)+(R194*$H193*$F194)))</f>
        <v>137334.80662672105</v>
      </c>
      <c r="S193" s="653">
        <f t="shared" ref="S193" si="2404">((S194*$H193)-((S194*$H193*$E194)+(S194*$H193*$F194)))</f>
        <v>87804.220630198703</v>
      </c>
      <c r="T193" s="653">
        <f t="shared" ref="T193" si="2405">((T194*$H193)-((T194*$H193*$E194)+(T194*$H193*$F194)))</f>
        <v>0</v>
      </c>
      <c r="U193" s="653">
        <f t="shared" ref="U193" si="2406">((U194*$H193)-((U194*$H193*$E194)+(U194*$H193*$F194)))</f>
        <v>0</v>
      </c>
      <c r="V193" s="653">
        <f t="shared" ref="V193" si="2407">((V194*$H193)-((V194*$H193*$E194)+(V194*$H193*$F194)))</f>
        <v>0</v>
      </c>
      <c r="W193" s="653">
        <f t="shared" ref="W193" si="2408">((W194*$H193)-((W194*$H193*$E194)+(W194*$H193*$F194)))</f>
        <v>0</v>
      </c>
      <c r="X193" s="653">
        <f t="shared" ref="X193" si="2409">((X194*$H193)-((X194*$H193*$E194)+(X194*$H193*$F194)))</f>
        <v>0</v>
      </c>
      <c r="Y193" s="653">
        <f t="shared" ref="Y193" si="2410">((Y194*$H193)-((Y194*$H193*$E194)+(Y194*$H193*$F194)))</f>
        <v>0</v>
      </c>
      <c r="Z193" s="653">
        <f t="shared" ref="Z193" si="2411">((Z194*$H193)-((Z194*$H193*$E194)+(Z194*$H193*$F194)))</f>
        <v>0</v>
      </c>
      <c r="AA193" s="653">
        <f t="shared" ref="AA193" si="2412">((AA194*$H193)-((AA194*$H193*$E194)+(AA194*$H193*$F194)))</f>
        <v>0</v>
      </c>
      <c r="AB193" s="653">
        <f t="shared" ref="AB193" si="2413">((AB194*$H193)-((AB194*$H193*$E194)+(AB194*$H193*$F194)))</f>
        <v>0</v>
      </c>
      <c r="AC193" s="653">
        <f t="shared" ref="AC193" si="2414">((AC194*$H193)-((AC194*$H193*$E194)+(AC194*$H193*$F194)))</f>
        <v>0</v>
      </c>
      <c r="AD193" s="653">
        <f t="shared" ref="AD193" si="2415">((AD194*$H193)-((AD194*$H193*$E194)+(AD194*$H193*$F194)))</f>
        <v>0</v>
      </c>
      <c r="AE193" s="653">
        <f t="shared" ref="AE193" si="2416">((AE194*$H193)-((AE194*$H193*$E194)+(AE194*$H193*$F194)))</f>
        <v>0</v>
      </c>
      <c r="AF193" s="653">
        <f t="shared" ref="AF193" si="2417">((AF194*$H193)-((AF194*$H193*$E194)+(AF194*$H193*$F194)))</f>
        <v>0</v>
      </c>
      <c r="AG193" s="653">
        <f t="shared" ref="AG193" si="2418">+AG194*H193</f>
        <v>17318.386712070751</v>
      </c>
      <c r="AH193" s="653">
        <f t="shared" ref="AH193" si="2419">((AH194*$H193)-((AH194*$H193*$E194)+(AH194*$H193*$F194)))</f>
        <v>0</v>
      </c>
      <c r="AI193" s="653">
        <f t="shared" ref="AI193" si="2420">((AI194*$H193)-((AI194*$H193*$E194)+(AI194*$H193*$F194)))</f>
        <v>0</v>
      </c>
      <c r="AJ193" s="653">
        <f t="shared" ref="AJ193" si="2421">((AJ194*$H193)-((AJ194*$H193*$E194)+(AJ194*$H193*$F194)))</f>
        <v>0</v>
      </c>
      <c r="AK193" s="653">
        <f t="shared" ref="AK193" si="2422">((AK194*$H193)-((AK194*$H193*$E194)+(AK194*$H193*$F194)))</f>
        <v>0</v>
      </c>
      <c r="AL193" s="653">
        <f t="shared" ref="AL193" si="2423">((AL194*$H193)-((AL194*$H193*$E194)+(AL194*$H193*$F194)))</f>
        <v>0</v>
      </c>
      <c r="AM193" s="653">
        <f t="shared" ref="AM193" si="2424">((AM194*$H193)-((AM194*$H193*$E194)+(AM194*$H193*$F194)))</f>
        <v>0</v>
      </c>
      <c r="AN193" s="653">
        <f t="shared" ref="AN193" si="2425">((AN194*$H193)-((AN194*$H193*$E194)+(AN194*$H193*$F194)))</f>
        <v>0</v>
      </c>
      <c r="AO193" s="653">
        <f t="shared" ref="AO193" si="2426">((AO194*$H193)-((AO194*$H193*$E194)+(AO194*$H193*$F194)))</f>
        <v>0</v>
      </c>
      <c r="AP193" s="653">
        <f t="shared" ref="AP193" si="2427">((AP194*$H193)-((AP194*$H193*$E194)+(AP194*$H193*$F194)))</f>
        <v>0</v>
      </c>
      <c r="AQ193" s="653">
        <f t="shared" ref="AQ193" si="2428">((AQ194*$H193)-((AQ194*$H193*$E194)+(AQ194*$H193*$F194)))</f>
        <v>0</v>
      </c>
      <c r="AR193" s="653">
        <f t="shared" ref="AR193" si="2429">((AR194*$H193)-((AR194*$H193*$E194)+(AR194*$H193*$F194)))</f>
        <v>0</v>
      </c>
      <c r="AS193" s="653">
        <f t="shared" ref="AS193" si="2430">((AS194*$H193)-((AS194*$H193*$E194)+(AS194*$H193*$F194)))</f>
        <v>0</v>
      </c>
      <c r="AT193" s="653">
        <f t="shared" ref="AT193" si="2431">((AT194*$H193)-((AT194*$H193*$E194)+(AT194*$H193*$F194)))</f>
        <v>0</v>
      </c>
      <c r="AU193" s="653">
        <f t="shared" ref="AU193" si="2432">((AU194*$H193)-((AU194*$H193*$E194)+(AU194*$H193*$F194)))</f>
        <v>0</v>
      </c>
      <c r="AV193" s="653">
        <f t="shared" ref="AV193" si="2433">((AV194*$H193)-((AV194*$H193*$E194)+(AV194*$H193*$F194)))</f>
        <v>0</v>
      </c>
      <c r="AW193" s="613">
        <f t="shared" si="1406"/>
        <v>346367.73424141499</v>
      </c>
      <c r="AX193" s="645">
        <f t="shared" si="1373"/>
        <v>0</v>
      </c>
      <c r="AY193" s="656">
        <f t="shared" si="1374"/>
        <v>0</v>
      </c>
      <c r="AZ193" s="591"/>
    </row>
    <row r="194" spans="1:52">
      <c r="A194" s="590"/>
      <c r="B194" s="636"/>
      <c r="C194" s="636"/>
      <c r="D194" s="651"/>
      <c r="E194" s="652">
        <v>0.3</v>
      </c>
      <c r="F194" s="652">
        <v>0.05</v>
      </c>
      <c r="G194" s="653"/>
      <c r="H194" s="640"/>
      <c r="I194" s="640">
        <f t="shared" si="2356"/>
        <v>1.3499999999999999</v>
      </c>
      <c r="J194" s="658">
        <v>0</v>
      </c>
      <c r="K194" s="658">
        <v>0</v>
      </c>
      <c r="L194" s="658">
        <v>0</v>
      </c>
      <c r="M194" s="658">
        <v>0</v>
      </c>
      <c r="N194" s="658">
        <v>0</v>
      </c>
      <c r="O194" s="658">
        <v>0</v>
      </c>
      <c r="P194" s="658">
        <v>0</v>
      </c>
      <c r="Q194" s="658">
        <v>0.3</v>
      </c>
      <c r="R194" s="658">
        <v>0.61</v>
      </c>
      <c r="S194" s="658">
        <v>0.39</v>
      </c>
      <c r="T194" s="658">
        <v>0</v>
      </c>
      <c r="U194" s="658">
        <v>0</v>
      </c>
      <c r="V194" s="658">
        <v>0</v>
      </c>
      <c r="W194" s="658">
        <v>0</v>
      </c>
      <c r="X194" s="658">
        <v>0</v>
      </c>
      <c r="Y194" s="658">
        <v>0</v>
      </c>
      <c r="Z194" s="658">
        <v>0</v>
      </c>
      <c r="AA194" s="658">
        <v>0</v>
      </c>
      <c r="AB194" s="658">
        <v>0</v>
      </c>
      <c r="AC194" s="658">
        <v>0</v>
      </c>
      <c r="AD194" s="658">
        <v>0</v>
      </c>
      <c r="AE194" s="658">
        <v>0</v>
      </c>
      <c r="AF194" s="658">
        <v>0</v>
      </c>
      <c r="AG194" s="658">
        <v>0.05</v>
      </c>
      <c r="AH194" s="658">
        <v>0</v>
      </c>
      <c r="AI194" s="658">
        <v>0</v>
      </c>
      <c r="AJ194" s="658">
        <v>0</v>
      </c>
      <c r="AK194" s="658">
        <v>0</v>
      </c>
      <c r="AL194" s="658">
        <v>0</v>
      </c>
      <c r="AM194" s="658">
        <v>0</v>
      </c>
      <c r="AN194" s="658">
        <v>0</v>
      </c>
      <c r="AO194" s="658">
        <v>0</v>
      </c>
      <c r="AP194" s="658">
        <v>0</v>
      </c>
      <c r="AQ194" s="658">
        <v>0</v>
      </c>
      <c r="AR194" s="658">
        <v>0</v>
      </c>
      <c r="AS194" s="658">
        <v>0</v>
      </c>
      <c r="AT194" s="658">
        <v>0</v>
      </c>
      <c r="AU194" s="658">
        <v>0</v>
      </c>
      <c r="AV194" s="658">
        <v>0</v>
      </c>
      <c r="AW194" s="613">
        <f t="shared" si="1406"/>
        <v>1.3499999999999999</v>
      </c>
      <c r="AX194" s="645">
        <f t="shared" si="1373"/>
        <v>1.3499999999999999</v>
      </c>
      <c r="AY194" s="656" t="e">
        <f t="shared" si="1374"/>
        <v>#DIV/0!</v>
      </c>
      <c r="AZ194" s="591"/>
    </row>
    <row r="195" spans="1:52">
      <c r="A195" s="590"/>
      <c r="B195" s="636" t="s">
        <v>378</v>
      </c>
      <c r="C195" s="636" t="s">
        <v>424</v>
      </c>
      <c r="D195" s="651" t="s">
        <v>379</v>
      </c>
      <c r="E195" s="652"/>
      <c r="F195" s="652"/>
      <c r="G195" s="653"/>
      <c r="H195" s="640">
        <v>40993.396597878447</v>
      </c>
      <c r="I195" s="640">
        <f t="shared" si="2356"/>
        <v>40993.396597878447</v>
      </c>
      <c r="J195" s="653">
        <f>+J196*$H$140</f>
        <v>0</v>
      </c>
      <c r="K195" s="653">
        <f t="shared" ref="K195" si="2434">+K196*$H$140</f>
        <v>0</v>
      </c>
      <c r="L195" s="653">
        <f t="shared" ref="L195" si="2435">+L196*$H$140</f>
        <v>0</v>
      </c>
      <c r="M195" s="653">
        <f t="shared" ref="M195" si="2436">+M196*$H$140</f>
        <v>0</v>
      </c>
      <c r="N195" s="653">
        <f t="shared" ref="N195" si="2437">+N196*$H$140</f>
        <v>0</v>
      </c>
      <c r="O195" s="653">
        <f t="shared" ref="O195" si="2438">+O196*$H$140</f>
        <v>0</v>
      </c>
      <c r="P195" s="653">
        <f t="shared" ref="P195" si="2439">+P196*$H$140</f>
        <v>0</v>
      </c>
      <c r="Q195" s="653">
        <f t="shared" ref="Q195" si="2440">+Q196*$H195</f>
        <v>12298.018979363535</v>
      </c>
      <c r="R195" s="653">
        <f t="shared" ref="R195" si="2441">((R196*$H195)-((R196*$H195*$E196)+(R196*$H195*$F196)))</f>
        <v>26645.707788620988</v>
      </c>
      <c r="S195" s="653">
        <f t="shared" ref="S195" si="2442">((S196*$H195)-((S196*$H195*$E196)+(S196*$H195*$F196)))</f>
        <v>0</v>
      </c>
      <c r="T195" s="653">
        <f t="shared" ref="T195" si="2443">((T196*$H195)-((T196*$H195*$E196)+(T196*$H195*$F196)))</f>
        <v>0</v>
      </c>
      <c r="U195" s="653">
        <f t="shared" ref="U195" si="2444">((U196*$H195)-((U196*$H195*$E196)+(U196*$H195*$F196)))</f>
        <v>0</v>
      </c>
      <c r="V195" s="653">
        <f t="shared" ref="V195" si="2445">((V196*$H195)-((V196*$H195*$E196)+(V196*$H195*$F196)))</f>
        <v>0</v>
      </c>
      <c r="W195" s="653">
        <f t="shared" ref="W195" si="2446">((W196*$H195)-((W196*$H195*$E196)+(W196*$H195*$F196)))</f>
        <v>0</v>
      </c>
      <c r="X195" s="653">
        <f t="shared" ref="X195" si="2447">((X196*$H195)-((X196*$H195*$E196)+(X196*$H195*$F196)))</f>
        <v>0</v>
      </c>
      <c r="Y195" s="653">
        <f t="shared" ref="Y195" si="2448">((Y196*$H195)-((Y196*$H195*$E196)+(Y196*$H195*$F196)))</f>
        <v>0</v>
      </c>
      <c r="Z195" s="653">
        <f t="shared" ref="Z195" si="2449">((Z196*$H195)-((Z196*$H195*$E196)+(Z196*$H195*$F196)))</f>
        <v>0</v>
      </c>
      <c r="AA195" s="653">
        <f t="shared" ref="AA195" si="2450">((AA196*$H195)-((AA196*$H195*$E196)+(AA196*$H195*$F196)))</f>
        <v>0</v>
      </c>
      <c r="AB195" s="653">
        <f t="shared" ref="AB195" si="2451">((AB196*$H195)-((AB196*$H195*$E196)+(AB196*$H195*$F196)))</f>
        <v>0</v>
      </c>
      <c r="AC195" s="653">
        <f t="shared" ref="AC195" si="2452">((AC196*$H195)-((AC196*$H195*$E196)+(AC196*$H195*$F196)))</f>
        <v>0</v>
      </c>
      <c r="AD195" s="653">
        <f t="shared" ref="AD195" si="2453">((AD196*$H195)-((AD196*$H195*$E196)+(AD196*$H195*$F196)))</f>
        <v>0</v>
      </c>
      <c r="AE195" s="653">
        <f t="shared" ref="AE195" si="2454">((AE196*$H195)-((AE196*$H195*$E196)+(AE196*$H195*$F196)))</f>
        <v>0</v>
      </c>
      <c r="AF195" s="653">
        <f t="shared" ref="AF195" si="2455">((AF196*$H195)-((AF196*$H195*$E196)+(AF196*$H195*$F196)))</f>
        <v>0</v>
      </c>
      <c r="AG195" s="653">
        <f t="shared" ref="AG195" si="2456">+AG196*H195</f>
        <v>2049.6698298939223</v>
      </c>
      <c r="AH195" s="653">
        <f t="shared" ref="AH195" si="2457">((AH196*$H195)-((AH196*$H195*$E196)+(AH196*$H195*$F196)))</f>
        <v>0</v>
      </c>
      <c r="AI195" s="653">
        <f t="shared" ref="AI195" si="2458">((AI196*$H195)-((AI196*$H195*$E196)+(AI196*$H195*$F196)))</f>
        <v>0</v>
      </c>
      <c r="AJ195" s="653">
        <f t="shared" ref="AJ195" si="2459">((AJ196*$H195)-((AJ196*$H195*$E196)+(AJ196*$H195*$F196)))</f>
        <v>0</v>
      </c>
      <c r="AK195" s="653">
        <f t="shared" ref="AK195" si="2460">((AK196*$H195)-((AK196*$H195*$E196)+(AK196*$H195*$F196)))</f>
        <v>0</v>
      </c>
      <c r="AL195" s="653">
        <f t="shared" ref="AL195" si="2461">((AL196*$H195)-((AL196*$H195*$E196)+(AL196*$H195*$F196)))</f>
        <v>0</v>
      </c>
      <c r="AM195" s="653">
        <f t="shared" ref="AM195" si="2462">((AM196*$H195)-((AM196*$H195*$E196)+(AM196*$H195*$F196)))</f>
        <v>0</v>
      </c>
      <c r="AN195" s="653">
        <f t="shared" ref="AN195" si="2463">((AN196*$H195)-((AN196*$H195*$E196)+(AN196*$H195*$F196)))</f>
        <v>0</v>
      </c>
      <c r="AO195" s="653">
        <f t="shared" ref="AO195" si="2464">((AO196*$H195)-((AO196*$H195*$E196)+(AO196*$H195*$F196)))</f>
        <v>0</v>
      </c>
      <c r="AP195" s="653">
        <f t="shared" ref="AP195" si="2465">((AP196*$H195)-((AP196*$H195*$E196)+(AP196*$H195*$F196)))</f>
        <v>0</v>
      </c>
      <c r="AQ195" s="653">
        <f t="shared" ref="AQ195" si="2466">((AQ196*$H195)-((AQ196*$H195*$E196)+(AQ196*$H195*$F196)))</f>
        <v>0</v>
      </c>
      <c r="AR195" s="653">
        <f t="shared" ref="AR195" si="2467">((AR196*$H195)-((AR196*$H195*$E196)+(AR196*$H195*$F196)))</f>
        <v>0</v>
      </c>
      <c r="AS195" s="653">
        <f t="shared" ref="AS195" si="2468">((AS196*$H195)-((AS196*$H195*$E196)+(AS196*$H195*$F196)))</f>
        <v>0</v>
      </c>
      <c r="AT195" s="653">
        <f t="shared" ref="AT195" si="2469">((AT196*$H195)-((AT196*$H195*$E196)+(AT196*$H195*$F196)))</f>
        <v>0</v>
      </c>
      <c r="AU195" s="653">
        <f t="shared" ref="AU195" si="2470">((AU196*$H195)-((AU196*$H195*$E196)+(AU196*$H195*$F196)))</f>
        <v>0</v>
      </c>
      <c r="AV195" s="653">
        <f t="shared" ref="AV195" si="2471">((AV196*$H195)-((AV196*$H195*$E196)+(AV196*$H195*$F196)))</f>
        <v>0</v>
      </c>
      <c r="AW195" s="613">
        <f t="shared" si="1406"/>
        <v>40993.396597878447</v>
      </c>
      <c r="AX195" s="645">
        <f t="shared" si="1373"/>
        <v>0</v>
      </c>
      <c r="AY195" s="656">
        <f t="shared" si="1374"/>
        <v>0</v>
      </c>
      <c r="AZ195" s="591"/>
    </row>
    <row r="196" spans="1:52">
      <c r="A196" s="590"/>
      <c r="B196" s="636"/>
      <c r="C196" s="636"/>
      <c r="D196" s="651"/>
      <c r="E196" s="652">
        <v>0.3</v>
      </c>
      <c r="F196" s="652">
        <v>0.05</v>
      </c>
      <c r="G196" s="653"/>
      <c r="H196" s="640"/>
      <c r="I196" s="640">
        <f t="shared" si="2356"/>
        <v>1.35</v>
      </c>
      <c r="J196" s="658">
        <v>0</v>
      </c>
      <c r="K196" s="658">
        <v>0</v>
      </c>
      <c r="L196" s="658">
        <v>0</v>
      </c>
      <c r="M196" s="658">
        <v>0</v>
      </c>
      <c r="N196" s="658">
        <v>0</v>
      </c>
      <c r="O196" s="658">
        <v>0</v>
      </c>
      <c r="P196" s="658">
        <v>0</v>
      </c>
      <c r="Q196" s="658">
        <v>0.3</v>
      </c>
      <c r="R196" s="658">
        <v>1</v>
      </c>
      <c r="S196" s="658">
        <v>0</v>
      </c>
      <c r="T196" s="658">
        <v>0</v>
      </c>
      <c r="U196" s="658">
        <v>0</v>
      </c>
      <c r="V196" s="658">
        <v>0</v>
      </c>
      <c r="W196" s="658">
        <v>0</v>
      </c>
      <c r="X196" s="658">
        <v>0</v>
      </c>
      <c r="Y196" s="658">
        <v>0</v>
      </c>
      <c r="Z196" s="658">
        <v>0</v>
      </c>
      <c r="AA196" s="658">
        <v>0</v>
      </c>
      <c r="AB196" s="658">
        <v>0</v>
      </c>
      <c r="AC196" s="658">
        <v>0</v>
      </c>
      <c r="AD196" s="658">
        <v>0</v>
      </c>
      <c r="AE196" s="658">
        <v>0</v>
      </c>
      <c r="AF196" s="658">
        <v>0</v>
      </c>
      <c r="AG196" s="658">
        <v>0.05</v>
      </c>
      <c r="AH196" s="658">
        <v>0</v>
      </c>
      <c r="AI196" s="658">
        <v>0</v>
      </c>
      <c r="AJ196" s="658">
        <v>0</v>
      </c>
      <c r="AK196" s="658">
        <v>0</v>
      </c>
      <c r="AL196" s="658">
        <v>0</v>
      </c>
      <c r="AM196" s="658">
        <v>0</v>
      </c>
      <c r="AN196" s="658">
        <v>0</v>
      </c>
      <c r="AO196" s="658">
        <v>0</v>
      </c>
      <c r="AP196" s="658">
        <v>0</v>
      </c>
      <c r="AQ196" s="658">
        <v>0</v>
      </c>
      <c r="AR196" s="658">
        <v>0</v>
      </c>
      <c r="AS196" s="658">
        <v>0</v>
      </c>
      <c r="AT196" s="658">
        <v>0</v>
      </c>
      <c r="AU196" s="658">
        <v>0</v>
      </c>
      <c r="AV196" s="658">
        <v>0</v>
      </c>
      <c r="AW196" s="613">
        <f t="shared" si="1406"/>
        <v>1.35</v>
      </c>
      <c r="AX196" s="645">
        <f t="shared" si="1373"/>
        <v>1.35</v>
      </c>
      <c r="AY196" s="656" t="e">
        <f t="shared" si="1374"/>
        <v>#DIV/0!</v>
      </c>
      <c r="AZ196" s="591"/>
    </row>
    <row r="197" spans="1:52">
      <c r="A197" s="590"/>
      <c r="B197" s="636" t="s">
        <v>378</v>
      </c>
      <c r="C197" s="636" t="s">
        <v>425</v>
      </c>
      <c r="D197" s="651" t="s">
        <v>380</v>
      </c>
      <c r="E197" s="652"/>
      <c r="F197" s="652"/>
      <c r="G197" s="653"/>
      <c r="H197" s="640">
        <v>95059.345642772649</v>
      </c>
      <c r="I197" s="640">
        <f t="shared" si="2356"/>
        <v>95059.345642772649</v>
      </c>
      <c r="J197" s="653">
        <f>+J198*$H$140</f>
        <v>0</v>
      </c>
      <c r="K197" s="653">
        <f t="shared" ref="K197" si="2472">+K198*$H$140</f>
        <v>0</v>
      </c>
      <c r="L197" s="653">
        <f t="shared" ref="L197" si="2473">+L198*$H$140</f>
        <v>0</v>
      </c>
      <c r="M197" s="653">
        <f t="shared" ref="M197" si="2474">+M198*$H$140</f>
        <v>0</v>
      </c>
      <c r="N197" s="653">
        <f t="shared" ref="N197" si="2475">+N198*$H$140</f>
        <v>0</v>
      </c>
      <c r="O197" s="653">
        <f t="shared" ref="O197" si="2476">+O198*$H$140</f>
        <v>0</v>
      </c>
      <c r="P197" s="653">
        <f t="shared" ref="P197" si="2477">+P198*$H$140</f>
        <v>0</v>
      </c>
      <c r="Q197" s="653">
        <f t="shared" ref="Q197" si="2478">+Q198*$H197</f>
        <v>28517.803692831792</v>
      </c>
      <c r="R197" s="653">
        <f t="shared" ref="R197" si="2479">((R198*$H197)-((R198*$H197*$E198)+(R198*$H197*$F198)))</f>
        <v>0</v>
      </c>
      <c r="S197" s="653">
        <f t="shared" ref="S197" si="2480">((S198*$H197)-((S198*$H197*$E198)+(S198*$H197*$F198)))</f>
        <v>61788.574667802226</v>
      </c>
      <c r="T197" s="653">
        <f t="shared" ref="T197" si="2481">((T198*$H197)-((T198*$H197*$E198)+(T198*$H197*$F198)))</f>
        <v>0</v>
      </c>
      <c r="U197" s="653">
        <f t="shared" ref="U197" si="2482">((U198*$H197)-((U198*$H197*$E198)+(U198*$H197*$F198)))</f>
        <v>0</v>
      </c>
      <c r="V197" s="653">
        <f t="shared" ref="V197" si="2483">((V198*$H197)-((V198*$H197*$E198)+(V198*$H197*$F198)))</f>
        <v>0</v>
      </c>
      <c r="W197" s="653">
        <f t="shared" ref="W197" si="2484">((W198*$H197)-((W198*$H197*$E198)+(W198*$H197*$F198)))</f>
        <v>0</v>
      </c>
      <c r="X197" s="653">
        <f t="shared" ref="X197" si="2485">((X198*$H197)-((X198*$H197*$E198)+(X198*$H197*$F198)))</f>
        <v>0</v>
      </c>
      <c r="Y197" s="653">
        <f t="shared" ref="Y197" si="2486">((Y198*$H197)-((Y198*$H197*$E198)+(Y198*$H197*$F198)))</f>
        <v>0</v>
      </c>
      <c r="Z197" s="653">
        <f t="shared" ref="Z197" si="2487">((Z198*$H197)-((Z198*$H197*$E198)+(Z198*$H197*$F198)))</f>
        <v>0</v>
      </c>
      <c r="AA197" s="653">
        <f t="shared" ref="AA197" si="2488">((AA198*$H197)-((AA198*$H197*$E198)+(AA198*$H197*$F198)))</f>
        <v>0</v>
      </c>
      <c r="AB197" s="653">
        <f t="shared" ref="AB197" si="2489">((AB198*$H197)-((AB198*$H197*$E198)+(AB198*$H197*$F198)))</f>
        <v>0</v>
      </c>
      <c r="AC197" s="653">
        <f t="shared" ref="AC197" si="2490">((AC198*$H197)-((AC198*$H197*$E198)+(AC198*$H197*$F198)))</f>
        <v>0</v>
      </c>
      <c r="AD197" s="653">
        <f t="shared" ref="AD197" si="2491">((AD198*$H197)-((AD198*$H197*$E198)+(AD198*$H197*$F198)))</f>
        <v>0</v>
      </c>
      <c r="AE197" s="653">
        <f t="shared" ref="AE197" si="2492">((AE198*$H197)-((AE198*$H197*$E198)+(AE198*$H197*$F198)))</f>
        <v>0</v>
      </c>
      <c r="AF197" s="653">
        <f t="shared" ref="AF197" si="2493">((AF198*$H197)-((AF198*$H197*$E198)+(AF198*$H197*$F198)))</f>
        <v>0</v>
      </c>
      <c r="AG197" s="653">
        <f t="shared" ref="AG197" si="2494">+AG198*H197</f>
        <v>4752.967282138633</v>
      </c>
      <c r="AH197" s="653">
        <f t="shared" ref="AH197" si="2495">((AH198*$H197)-((AH198*$H197*$E198)+(AH198*$H197*$F198)))</f>
        <v>0</v>
      </c>
      <c r="AI197" s="653">
        <f t="shared" ref="AI197" si="2496">((AI198*$H197)-((AI198*$H197*$E198)+(AI198*$H197*$F198)))</f>
        <v>0</v>
      </c>
      <c r="AJ197" s="653">
        <f t="shared" ref="AJ197" si="2497">((AJ198*$H197)-((AJ198*$H197*$E198)+(AJ198*$H197*$F198)))</f>
        <v>0</v>
      </c>
      <c r="AK197" s="653">
        <f t="shared" ref="AK197" si="2498">((AK198*$H197)-((AK198*$H197*$E198)+(AK198*$H197*$F198)))</f>
        <v>0</v>
      </c>
      <c r="AL197" s="653">
        <f t="shared" ref="AL197" si="2499">((AL198*$H197)-((AL198*$H197*$E198)+(AL198*$H197*$F198)))</f>
        <v>0</v>
      </c>
      <c r="AM197" s="653">
        <f t="shared" ref="AM197" si="2500">((AM198*$H197)-((AM198*$H197*$E198)+(AM198*$H197*$F198)))</f>
        <v>0</v>
      </c>
      <c r="AN197" s="653">
        <f t="shared" ref="AN197" si="2501">((AN198*$H197)-((AN198*$H197*$E198)+(AN198*$H197*$F198)))</f>
        <v>0</v>
      </c>
      <c r="AO197" s="653">
        <f t="shared" ref="AO197" si="2502">((AO198*$H197)-((AO198*$H197*$E198)+(AO198*$H197*$F198)))</f>
        <v>0</v>
      </c>
      <c r="AP197" s="653">
        <f t="shared" ref="AP197" si="2503">((AP198*$H197)-((AP198*$H197*$E198)+(AP198*$H197*$F198)))</f>
        <v>0</v>
      </c>
      <c r="AQ197" s="653">
        <f t="shared" ref="AQ197" si="2504">((AQ198*$H197)-((AQ198*$H197*$E198)+(AQ198*$H197*$F198)))</f>
        <v>0</v>
      </c>
      <c r="AR197" s="653">
        <f t="shared" ref="AR197" si="2505">((AR198*$H197)-((AR198*$H197*$E198)+(AR198*$H197*$F198)))</f>
        <v>0</v>
      </c>
      <c r="AS197" s="653">
        <f t="shared" ref="AS197" si="2506">((AS198*$H197)-((AS198*$H197*$E198)+(AS198*$H197*$F198)))</f>
        <v>0</v>
      </c>
      <c r="AT197" s="653">
        <f t="shared" ref="AT197" si="2507">((AT198*$H197)-((AT198*$H197*$E198)+(AT198*$H197*$F198)))</f>
        <v>0</v>
      </c>
      <c r="AU197" s="653">
        <f t="shared" ref="AU197" si="2508">((AU198*$H197)-((AU198*$H197*$E198)+(AU198*$H197*$F198)))</f>
        <v>0</v>
      </c>
      <c r="AV197" s="653">
        <f t="shared" ref="AV197" si="2509">((AV198*$H197)-((AV198*$H197*$E198)+(AV198*$H197*$F198)))</f>
        <v>0</v>
      </c>
      <c r="AW197" s="613">
        <f t="shared" si="1406"/>
        <v>95059.345642772649</v>
      </c>
      <c r="AX197" s="645">
        <f t="shared" si="1373"/>
        <v>0</v>
      </c>
      <c r="AY197" s="656">
        <f t="shared" si="1374"/>
        <v>0</v>
      </c>
      <c r="AZ197" s="591"/>
    </row>
    <row r="198" spans="1:52">
      <c r="A198" s="590"/>
      <c r="B198" s="636"/>
      <c r="C198" s="636"/>
      <c r="D198" s="651"/>
      <c r="E198" s="652">
        <v>0.3</v>
      </c>
      <c r="F198" s="652">
        <v>0.05</v>
      </c>
      <c r="G198" s="653"/>
      <c r="H198" s="640"/>
      <c r="I198" s="640">
        <f t="shared" si="2356"/>
        <v>1.35</v>
      </c>
      <c r="J198" s="658">
        <v>0</v>
      </c>
      <c r="K198" s="658">
        <v>0</v>
      </c>
      <c r="L198" s="658">
        <v>0</v>
      </c>
      <c r="M198" s="658">
        <v>0</v>
      </c>
      <c r="N198" s="658">
        <v>0</v>
      </c>
      <c r="O198" s="658">
        <v>0</v>
      </c>
      <c r="P198" s="658">
        <v>0</v>
      </c>
      <c r="Q198" s="658">
        <v>0.3</v>
      </c>
      <c r="R198" s="658">
        <v>0</v>
      </c>
      <c r="S198" s="658">
        <v>1</v>
      </c>
      <c r="T198" s="658">
        <v>0</v>
      </c>
      <c r="U198" s="658">
        <v>0</v>
      </c>
      <c r="V198" s="658">
        <v>0</v>
      </c>
      <c r="W198" s="658">
        <v>0</v>
      </c>
      <c r="X198" s="658">
        <v>0</v>
      </c>
      <c r="Y198" s="658">
        <v>0</v>
      </c>
      <c r="Z198" s="658">
        <v>0</v>
      </c>
      <c r="AA198" s="658">
        <v>0</v>
      </c>
      <c r="AB198" s="658">
        <v>0</v>
      </c>
      <c r="AC198" s="658">
        <v>0</v>
      </c>
      <c r="AD198" s="658">
        <v>0</v>
      </c>
      <c r="AE198" s="658">
        <v>0</v>
      </c>
      <c r="AF198" s="658">
        <v>0</v>
      </c>
      <c r="AG198" s="658">
        <v>0.05</v>
      </c>
      <c r="AH198" s="658">
        <v>0</v>
      </c>
      <c r="AI198" s="658">
        <v>0</v>
      </c>
      <c r="AJ198" s="658">
        <v>0</v>
      </c>
      <c r="AK198" s="658">
        <v>0</v>
      </c>
      <c r="AL198" s="658">
        <v>0</v>
      </c>
      <c r="AM198" s="658">
        <v>0</v>
      </c>
      <c r="AN198" s="658">
        <v>0</v>
      </c>
      <c r="AO198" s="658">
        <v>0</v>
      </c>
      <c r="AP198" s="658">
        <v>0</v>
      </c>
      <c r="AQ198" s="658">
        <v>0</v>
      </c>
      <c r="AR198" s="658">
        <v>0</v>
      </c>
      <c r="AS198" s="658">
        <v>0</v>
      </c>
      <c r="AT198" s="658">
        <v>0</v>
      </c>
      <c r="AU198" s="658">
        <v>0</v>
      </c>
      <c r="AV198" s="658">
        <v>0</v>
      </c>
      <c r="AW198" s="613">
        <f t="shared" si="1406"/>
        <v>1.35</v>
      </c>
      <c r="AX198" s="645">
        <f t="shared" si="1373"/>
        <v>1.35</v>
      </c>
      <c r="AY198" s="656" t="e">
        <f t="shared" si="1374"/>
        <v>#DIV/0!</v>
      </c>
      <c r="AZ198" s="591"/>
    </row>
    <row r="199" spans="1:52">
      <c r="A199" s="590"/>
      <c r="B199" s="646" t="s">
        <v>305</v>
      </c>
      <c r="C199" s="646" t="s">
        <v>426</v>
      </c>
      <c r="D199" s="647" t="s">
        <v>427</v>
      </c>
      <c r="E199" s="648"/>
      <c r="F199" s="648"/>
      <c r="G199" s="649"/>
      <c r="H199" s="650">
        <v>482420.47648206609</v>
      </c>
      <c r="I199" s="650">
        <f t="shared" si="2356"/>
        <v>482420.47648206603</v>
      </c>
      <c r="J199" s="649">
        <f t="shared" ref="J199" si="2510">+J200+J202+J204</f>
        <v>0</v>
      </c>
      <c r="K199" s="649">
        <f t="shared" ref="K199" si="2511">+K200+K202+K204</f>
        <v>0</v>
      </c>
      <c r="L199" s="649">
        <f t="shared" ref="L199" si="2512">+L200+L202+L204</f>
        <v>0</v>
      </c>
      <c r="M199" s="649">
        <f t="shared" ref="M199" si="2513">+M200+M202+M204</f>
        <v>0</v>
      </c>
      <c r="N199" s="649">
        <f t="shared" ref="N199" si="2514">+N200+N202+N204</f>
        <v>0</v>
      </c>
      <c r="O199" s="649">
        <f t="shared" ref="O199" si="2515">+O200+O202+O204</f>
        <v>0</v>
      </c>
      <c r="P199" s="649">
        <f t="shared" ref="P199" si="2516">+P200+P202+P204</f>
        <v>0</v>
      </c>
      <c r="Q199" s="649">
        <f t="shared" ref="Q199" si="2517">+Q200+Q202+Q204</f>
        <v>144726.14294461982</v>
      </c>
      <c r="R199" s="649">
        <f t="shared" ref="R199" si="2518">+R200+R202+R204</f>
        <v>0</v>
      </c>
      <c r="S199" s="649">
        <f t="shared" ref="S199" si="2519">+S200+S202+S204</f>
        <v>211259.71013929517</v>
      </c>
      <c r="T199" s="649">
        <f t="shared" ref="T199" si="2520">+T200+T202+T204</f>
        <v>102313.5995740478</v>
      </c>
      <c r="U199" s="649">
        <f t="shared" ref="U199" si="2521">+U200+U202+U204</f>
        <v>0</v>
      </c>
      <c r="V199" s="649">
        <f t="shared" ref="V199" si="2522">+V200+V202+V204</f>
        <v>0</v>
      </c>
      <c r="W199" s="649">
        <f t="shared" ref="W199" si="2523">+W200+W202+W204</f>
        <v>0</v>
      </c>
      <c r="X199" s="649">
        <f t="shared" ref="X199" si="2524">+X200+X202+X204</f>
        <v>0</v>
      </c>
      <c r="Y199" s="649">
        <f t="shared" ref="Y199" si="2525">+Y200+Y202+Y204</f>
        <v>0</v>
      </c>
      <c r="Z199" s="649">
        <f t="shared" ref="Z199" si="2526">+Z200+Z202+Z204</f>
        <v>0</v>
      </c>
      <c r="AA199" s="649">
        <f t="shared" ref="AA199" si="2527">+AA200+AA202+AA204</f>
        <v>0</v>
      </c>
      <c r="AB199" s="649">
        <f t="shared" ref="AB199" si="2528">+AB200+AB202+AB204</f>
        <v>0</v>
      </c>
      <c r="AC199" s="649">
        <f t="shared" ref="AC199" si="2529">+AC200+AC202+AC204</f>
        <v>0</v>
      </c>
      <c r="AD199" s="649">
        <f t="shared" ref="AD199" si="2530">+AD200+AD202+AD204</f>
        <v>0</v>
      </c>
      <c r="AE199" s="649">
        <f t="shared" ref="AE199" si="2531">+AE200+AE202+AE204</f>
        <v>0</v>
      </c>
      <c r="AF199" s="649">
        <f t="shared" ref="AF199" si="2532">+AF200+AF202+AF204</f>
        <v>0</v>
      </c>
      <c r="AG199" s="649">
        <f t="shared" ref="AG199" si="2533">+AG200+AG202+AG204</f>
        <v>24121.023824103308</v>
      </c>
      <c r="AH199" s="649">
        <f t="shared" ref="AH199" si="2534">+AH200+AH202+AH204</f>
        <v>0</v>
      </c>
      <c r="AI199" s="649">
        <f t="shared" ref="AI199" si="2535">+AI200+AI202+AI204</f>
        <v>0</v>
      </c>
      <c r="AJ199" s="649">
        <f t="shared" ref="AJ199" si="2536">+AJ200+AJ202+AJ204</f>
        <v>0</v>
      </c>
      <c r="AK199" s="649">
        <f t="shared" ref="AK199" si="2537">+AK200+AK202+AK204</f>
        <v>0</v>
      </c>
      <c r="AL199" s="649">
        <f t="shared" ref="AL199" si="2538">+AL200+AL202+AL204</f>
        <v>0</v>
      </c>
      <c r="AM199" s="649">
        <f t="shared" ref="AM199" si="2539">+AM200+AM202+AM204</f>
        <v>0</v>
      </c>
      <c r="AN199" s="649">
        <f t="shared" ref="AN199" si="2540">+AN200+AN202+AN204</f>
        <v>0</v>
      </c>
      <c r="AO199" s="649">
        <f t="shared" ref="AO199" si="2541">+AO200+AO202+AO204</f>
        <v>0</v>
      </c>
      <c r="AP199" s="649">
        <f t="shared" ref="AP199" si="2542">+AP200+AP202+AP204</f>
        <v>0</v>
      </c>
      <c r="AQ199" s="649">
        <f t="shared" ref="AQ199" si="2543">+AQ200+AQ202+AQ204</f>
        <v>0</v>
      </c>
      <c r="AR199" s="649">
        <f t="shared" ref="AR199" si="2544">+AR200+AR202+AR204</f>
        <v>0</v>
      </c>
      <c r="AS199" s="649">
        <f t="shared" ref="AS199" si="2545">+AS200+AS202+AS204</f>
        <v>0</v>
      </c>
      <c r="AT199" s="649">
        <f t="shared" ref="AT199" si="2546">+AT200+AT202+AT204</f>
        <v>0</v>
      </c>
      <c r="AU199" s="649">
        <f t="shared" ref="AU199" si="2547">+AU200+AU202+AU204</f>
        <v>0</v>
      </c>
      <c r="AV199" s="649">
        <f t="shared" ref="AV199" si="2548">+AV200+AV202+AV204</f>
        <v>0</v>
      </c>
      <c r="AW199" s="613">
        <f t="shared" si="1406"/>
        <v>482420.47648206603</v>
      </c>
      <c r="AX199" s="645">
        <f t="shared" si="1373"/>
        <v>0</v>
      </c>
      <c r="AY199" s="656">
        <f t="shared" si="1374"/>
        <v>0</v>
      </c>
      <c r="AZ199" s="591"/>
    </row>
    <row r="200" spans="1:52">
      <c r="A200" s="590"/>
      <c r="B200" s="636" t="s">
        <v>378</v>
      </c>
      <c r="C200" s="636" t="s">
        <v>428</v>
      </c>
      <c r="D200" s="651" t="s">
        <v>418</v>
      </c>
      <c r="E200" s="652"/>
      <c r="F200" s="652"/>
      <c r="G200" s="653"/>
      <c r="H200" s="640">
        <v>346367.73424141499</v>
      </c>
      <c r="I200" s="640">
        <f t="shared" si="2356"/>
        <v>346367.73424141499</v>
      </c>
      <c r="J200" s="653">
        <f>+J201*$H$140</f>
        <v>0</v>
      </c>
      <c r="K200" s="653">
        <f t="shared" ref="K200" si="2549">+K201*$H$140</f>
        <v>0</v>
      </c>
      <c r="L200" s="653">
        <f t="shared" ref="L200" si="2550">+L201*$H$140</f>
        <v>0</v>
      </c>
      <c r="M200" s="653">
        <f t="shared" ref="M200" si="2551">+M201*$H$140</f>
        <v>0</v>
      </c>
      <c r="N200" s="653">
        <f t="shared" ref="N200" si="2552">+N201*$H$140</f>
        <v>0</v>
      </c>
      <c r="O200" s="653">
        <f t="shared" ref="O200" si="2553">+O201*$H$140</f>
        <v>0</v>
      </c>
      <c r="P200" s="653">
        <f t="shared" ref="P200" si="2554">+P201*$H$140</f>
        <v>0</v>
      </c>
      <c r="Q200" s="653">
        <f t="shared" ref="Q200" si="2555">+Q201*$H200</f>
        <v>103910.32027242449</v>
      </c>
      <c r="R200" s="653">
        <f t="shared" ref="R200" si="2556">((R201*$H200)-((R201*$H200*$E201)+(R201*$H200*$F201)))</f>
        <v>0</v>
      </c>
      <c r="S200" s="653">
        <f t="shared" ref="S200" si="2557">((S201*$H200)-((S201*$H200*$E201)+(S201*$H200*$F201)))</f>
        <v>184614.00235067419</v>
      </c>
      <c r="T200" s="653">
        <f t="shared" ref="T200" si="2558">((T201*$H200)-((T201*$H200*$E201)+(T201*$H200*$F201)))</f>
        <v>40525.02490624557</v>
      </c>
      <c r="U200" s="653">
        <f t="shared" ref="U200" si="2559">((U201*$H200)-((U201*$H200*$E201)+(U201*$H200*$F201)))</f>
        <v>0</v>
      </c>
      <c r="V200" s="653">
        <f t="shared" ref="V200" si="2560">((V201*$H200)-((V201*$H200*$E201)+(V201*$H200*$F201)))</f>
        <v>0</v>
      </c>
      <c r="W200" s="653">
        <f t="shared" ref="W200" si="2561">((W201*$H200)-((W201*$H200*$E201)+(W201*$H200*$F201)))</f>
        <v>0</v>
      </c>
      <c r="X200" s="653">
        <f t="shared" ref="X200" si="2562">((X201*$H200)-((X201*$H200*$E201)+(X201*$H200*$F201)))</f>
        <v>0</v>
      </c>
      <c r="Y200" s="653">
        <f t="shared" ref="Y200" si="2563">((Y201*$H200)-((Y201*$H200*$E201)+(Y201*$H200*$F201)))</f>
        <v>0</v>
      </c>
      <c r="Z200" s="653">
        <f t="shared" ref="Z200" si="2564">((Z201*$H200)-((Z201*$H200*$E201)+(Z201*$H200*$F201)))</f>
        <v>0</v>
      </c>
      <c r="AA200" s="653">
        <f t="shared" ref="AA200" si="2565">((AA201*$H200)-((AA201*$H200*$E201)+(AA201*$H200*$F201)))</f>
        <v>0</v>
      </c>
      <c r="AB200" s="653">
        <f t="shared" ref="AB200" si="2566">((AB201*$H200)-((AB201*$H200*$E201)+(AB201*$H200*$F201)))</f>
        <v>0</v>
      </c>
      <c r="AC200" s="653">
        <f t="shared" ref="AC200" si="2567">((AC201*$H200)-((AC201*$H200*$E201)+(AC201*$H200*$F201)))</f>
        <v>0</v>
      </c>
      <c r="AD200" s="653">
        <f t="shared" ref="AD200" si="2568">((AD201*$H200)-((AD201*$H200*$E201)+(AD201*$H200*$F201)))</f>
        <v>0</v>
      </c>
      <c r="AE200" s="653">
        <f t="shared" ref="AE200" si="2569">((AE201*$H200)-((AE201*$H200*$E201)+(AE201*$H200*$F201)))</f>
        <v>0</v>
      </c>
      <c r="AF200" s="653">
        <f t="shared" ref="AF200" si="2570">((AF201*$H200)-((AF201*$H200*$E201)+(AF201*$H200*$F201)))</f>
        <v>0</v>
      </c>
      <c r="AG200" s="653">
        <f t="shared" ref="AG200" si="2571">+AG201*H200</f>
        <v>17318.386712070751</v>
      </c>
      <c r="AH200" s="653">
        <f t="shared" ref="AH200" si="2572">((AH201*$H200)-((AH201*$H200*$E201)+(AH201*$H200*$F201)))</f>
        <v>0</v>
      </c>
      <c r="AI200" s="653">
        <f t="shared" ref="AI200" si="2573">((AI201*$H200)-((AI201*$H200*$E201)+(AI201*$H200*$F201)))</f>
        <v>0</v>
      </c>
      <c r="AJ200" s="653">
        <f t="shared" ref="AJ200" si="2574">((AJ201*$H200)-((AJ201*$H200*$E201)+(AJ201*$H200*$F201)))</f>
        <v>0</v>
      </c>
      <c r="AK200" s="653">
        <f t="shared" ref="AK200" si="2575">((AK201*$H200)-((AK201*$H200*$E201)+(AK201*$H200*$F201)))</f>
        <v>0</v>
      </c>
      <c r="AL200" s="653">
        <f t="shared" ref="AL200" si="2576">((AL201*$H200)-((AL201*$H200*$E201)+(AL201*$H200*$F201)))</f>
        <v>0</v>
      </c>
      <c r="AM200" s="653">
        <f t="shared" ref="AM200" si="2577">((AM201*$H200)-((AM201*$H200*$E201)+(AM201*$H200*$F201)))</f>
        <v>0</v>
      </c>
      <c r="AN200" s="653">
        <f t="shared" ref="AN200" si="2578">((AN201*$H200)-((AN201*$H200*$E201)+(AN201*$H200*$F201)))</f>
        <v>0</v>
      </c>
      <c r="AO200" s="653">
        <f t="shared" ref="AO200" si="2579">((AO201*$H200)-((AO201*$H200*$E201)+(AO201*$H200*$F201)))</f>
        <v>0</v>
      </c>
      <c r="AP200" s="653">
        <f t="shared" ref="AP200" si="2580">((AP201*$H200)-((AP201*$H200*$E201)+(AP201*$H200*$F201)))</f>
        <v>0</v>
      </c>
      <c r="AQ200" s="653">
        <f t="shared" ref="AQ200" si="2581">((AQ201*$H200)-((AQ201*$H200*$E201)+(AQ201*$H200*$F201)))</f>
        <v>0</v>
      </c>
      <c r="AR200" s="653">
        <f t="shared" ref="AR200" si="2582">((AR201*$H200)-((AR201*$H200*$E201)+(AR201*$H200*$F201)))</f>
        <v>0</v>
      </c>
      <c r="AS200" s="653">
        <f t="shared" ref="AS200" si="2583">((AS201*$H200)-((AS201*$H200*$E201)+(AS201*$H200*$F201)))</f>
        <v>0</v>
      </c>
      <c r="AT200" s="653">
        <f t="shared" ref="AT200" si="2584">((AT201*$H200)-((AT201*$H200*$E201)+(AT201*$H200*$F201)))</f>
        <v>0</v>
      </c>
      <c r="AU200" s="653">
        <f t="shared" ref="AU200" si="2585">((AU201*$H200)-((AU201*$H200*$E201)+(AU201*$H200*$F201)))</f>
        <v>0</v>
      </c>
      <c r="AV200" s="653">
        <f t="shared" ref="AV200" si="2586">((AV201*$H200)-((AV201*$H200*$E201)+(AV201*$H200*$F201)))</f>
        <v>0</v>
      </c>
      <c r="AW200" s="613">
        <f t="shared" si="1406"/>
        <v>346367.73424141499</v>
      </c>
      <c r="AX200" s="645">
        <f t="shared" si="1373"/>
        <v>0</v>
      </c>
      <c r="AY200" s="656">
        <f t="shared" si="1374"/>
        <v>0</v>
      </c>
      <c r="AZ200" s="591"/>
    </row>
    <row r="201" spans="1:52">
      <c r="A201" s="590"/>
      <c r="B201" s="636"/>
      <c r="C201" s="636"/>
      <c r="D201" s="651"/>
      <c r="E201" s="652">
        <v>0.3</v>
      </c>
      <c r="F201" s="652">
        <v>0.05</v>
      </c>
      <c r="G201" s="653"/>
      <c r="H201" s="640"/>
      <c r="I201" s="640">
        <f t="shared" si="2356"/>
        <v>1.3499999999999999</v>
      </c>
      <c r="J201" s="658">
        <v>0</v>
      </c>
      <c r="K201" s="658">
        <v>0</v>
      </c>
      <c r="L201" s="658">
        <v>0</v>
      </c>
      <c r="M201" s="658">
        <v>0</v>
      </c>
      <c r="N201" s="658">
        <v>0</v>
      </c>
      <c r="O201" s="658">
        <v>0</v>
      </c>
      <c r="P201" s="658">
        <v>0</v>
      </c>
      <c r="Q201" s="658">
        <v>0.3</v>
      </c>
      <c r="R201" s="658">
        <v>0</v>
      </c>
      <c r="S201" s="658">
        <v>0.82</v>
      </c>
      <c r="T201" s="658">
        <v>0.18000000000000005</v>
      </c>
      <c r="U201" s="658">
        <v>0</v>
      </c>
      <c r="V201" s="658">
        <v>0</v>
      </c>
      <c r="W201" s="658">
        <v>0</v>
      </c>
      <c r="X201" s="658">
        <v>0</v>
      </c>
      <c r="Y201" s="658">
        <v>0</v>
      </c>
      <c r="Z201" s="658">
        <v>0</v>
      </c>
      <c r="AA201" s="658">
        <v>0</v>
      </c>
      <c r="AB201" s="658">
        <v>0</v>
      </c>
      <c r="AC201" s="658">
        <v>0</v>
      </c>
      <c r="AD201" s="658">
        <v>0</v>
      </c>
      <c r="AE201" s="658">
        <v>0</v>
      </c>
      <c r="AF201" s="658">
        <v>0</v>
      </c>
      <c r="AG201" s="658">
        <v>0.05</v>
      </c>
      <c r="AH201" s="658">
        <v>0</v>
      </c>
      <c r="AI201" s="658">
        <v>0</v>
      </c>
      <c r="AJ201" s="658">
        <v>0</v>
      </c>
      <c r="AK201" s="658">
        <v>0</v>
      </c>
      <c r="AL201" s="658">
        <v>0</v>
      </c>
      <c r="AM201" s="658">
        <v>0</v>
      </c>
      <c r="AN201" s="658">
        <v>0</v>
      </c>
      <c r="AO201" s="658">
        <v>0</v>
      </c>
      <c r="AP201" s="658">
        <v>0</v>
      </c>
      <c r="AQ201" s="658">
        <v>0</v>
      </c>
      <c r="AR201" s="658">
        <v>0</v>
      </c>
      <c r="AS201" s="658">
        <v>0</v>
      </c>
      <c r="AT201" s="658">
        <v>0</v>
      </c>
      <c r="AU201" s="658">
        <v>0</v>
      </c>
      <c r="AV201" s="658">
        <v>0</v>
      </c>
      <c r="AW201" s="613">
        <f t="shared" si="1406"/>
        <v>1.3499999999999999</v>
      </c>
      <c r="AX201" s="645">
        <f t="shared" si="1373"/>
        <v>1.3499999999999999</v>
      </c>
      <c r="AY201" s="656" t="e">
        <f t="shared" si="1374"/>
        <v>#DIV/0!</v>
      </c>
      <c r="AZ201" s="591"/>
    </row>
    <row r="202" spans="1:52">
      <c r="A202" s="590"/>
      <c r="B202" s="636" t="s">
        <v>378</v>
      </c>
      <c r="C202" s="636" t="s">
        <v>429</v>
      </c>
      <c r="D202" s="651" t="s">
        <v>379</v>
      </c>
      <c r="E202" s="652"/>
      <c r="F202" s="652"/>
      <c r="G202" s="653"/>
      <c r="H202" s="640">
        <v>40993.396597878447</v>
      </c>
      <c r="I202" s="640">
        <f t="shared" si="2356"/>
        <v>40993.396597878447</v>
      </c>
      <c r="J202" s="653">
        <f>+J203*$H$140</f>
        <v>0</v>
      </c>
      <c r="K202" s="653">
        <f t="shared" ref="K202" si="2587">+K203*$H$140</f>
        <v>0</v>
      </c>
      <c r="L202" s="653">
        <f t="shared" ref="L202" si="2588">+L203*$H$140</f>
        <v>0</v>
      </c>
      <c r="M202" s="653">
        <f t="shared" ref="M202" si="2589">+M203*$H$140</f>
        <v>0</v>
      </c>
      <c r="N202" s="653">
        <f t="shared" ref="N202" si="2590">+N203*$H$140</f>
        <v>0</v>
      </c>
      <c r="O202" s="653">
        <f t="shared" ref="O202" si="2591">+O203*$H$140</f>
        <v>0</v>
      </c>
      <c r="P202" s="653">
        <f t="shared" ref="P202" si="2592">+P203*$H$140</f>
        <v>0</v>
      </c>
      <c r="Q202" s="653">
        <f t="shared" ref="Q202" si="2593">+Q203*$H202</f>
        <v>12298.018979363535</v>
      </c>
      <c r="R202" s="653">
        <f t="shared" ref="R202" si="2594">((R203*$H202)-((R203*$H202*$E203)+(R203*$H202*$F203)))</f>
        <v>0</v>
      </c>
      <c r="S202" s="653">
        <f t="shared" ref="S202" si="2595">((S203*$H202)-((S203*$H202*$E203)+(S203*$H202*$F203)))</f>
        <v>26645.707788620988</v>
      </c>
      <c r="T202" s="653">
        <f t="shared" ref="T202" si="2596">((T203*$H202)-((T203*$H202*$E203)+(T203*$H202*$F203)))</f>
        <v>0</v>
      </c>
      <c r="U202" s="653">
        <f t="shared" ref="U202" si="2597">((U203*$H202)-((U203*$H202*$E203)+(U203*$H202*$F203)))</f>
        <v>0</v>
      </c>
      <c r="V202" s="653">
        <f t="shared" ref="V202" si="2598">((V203*$H202)-((V203*$H202*$E203)+(V203*$H202*$F203)))</f>
        <v>0</v>
      </c>
      <c r="W202" s="653">
        <f t="shared" ref="W202" si="2599">((W203*$H202)-((W203*$H202*$E203)+(W203*$H202*$F203)))</f>
        <v>0</v>
      </c>
      <c r="X202" s="653">
        <f t="shared" ref="X202" si="2600">((X203*$H202)-((X203*$H202*$E203)+(X203*$H202*$F203)))</f>
        <v>0</v>
      </c>
      <c r="Y202" s="653">
        <f t="shared" ref="Y202" si="2601">((Y203*$H202)-((Y203*$H202*$E203)+(Y203*$H202*$F203)))</f>
        <v>0</v>
      </c>
      <c r="Z202" s="653">
        <f t="shared" ref="Z202" si="2602">((Z203*$H202)-((Z203*$H202*$E203)+(Z203*$H202*$F203)))</f>
        <v>0</v>
      </c>
      <c r="AA202" s="653">
        <f t="shared" ref="AA202" si="2603">((AA203*$H202)-((AA203*$H202*$E203)+(AA203*$H202*$F203)))</f>
        <v>0</v>
      </c>
      <c r="AB202" s="653">
        <f t="shared" ref="AB202" si="2604">((AB203*$H202)-((AB203*$H202*$E203)+(AB203*$H202*$F203)))</f>
        <v>0</v>
      </c>
      <c r="AC202" s="653">
        <f t="shared" ref="AC202" si="2605">((AC203*$H202)-((AC203*$H202*$E203)+(AC203*$H202*$F203)))</f>
        <v>0</v>
      </c>
      <c r="AD202" s="653">
        <f t="shared" ref="AD202" si="2606">((AD203*$H202)-((AD203*$H202*$E203)+(AD203*$H202*$F203)))</f>
        <v>0</v>
      </c>
      <c r="AE202" s="653">
        <f t="shared" ref="AE202" si="2607">((AE203*$H202)-((AE203*$H202*$E203)+(AE203*$H202*$F203)))</f>
        <v>0</v>
      </c>
      <c r="AF202" s="653">
        <f t="shared" ref="AF202" si="2608">((AF203*$H202)-((AF203*$H202*$E203)+(AF203*$H202*$F203)))</f>
        <v>0</v>
      </c>
      <c r="AG202" s="653">
        <f t="shared" ref="AG202" si="2609">+AG203*H202</f>
        <v>2049.6698298939223</v>
      </c>
      <c r="AH202" s="653">
        <f t="shared" ref="AH202" si="2610">((AH203*$H202)-((AH203*$H202*$E203)+(AH203*$H202*$F203)))</f>
        <v>0</v>
      </c>
      <c r="AI202" s="653">
        <f t="shared" ref="AI202" si="2611">((AI203*$H202)-((AI203*$H202*$E203)+(AI203*$H202*$F203)))</f>
        <v>0</v>
      </c>
      <c r="AJ202" s="653">
        <f t="shared" ref="AJ202" si="2612">((AJ203*$H202)-((AJ203*$H202*$E203)+(AJ203*$H202*$F203)))</f>
        <v>0</v>
      </c>
      <c r="AK202" s="653">
        <f t="shared" ref="AK202" si="2613">((AK203*$H202)-((AK203*$H202*$E203)+(AK203*$H202*$F203)))</f>
        <v>0</v>
      </c>
      <c r="AL202" s="653">
        <f t="shared" ref="AL202" si="2614">((AL203*$H202)-((AL203*$H202*$E203)+(AL203*$H202*$F203)))</f>
        <v>0</v>
      </c>
      <c r="AM202" s="653">
        <f t="shared" ref="AM202" si="2615">((AM203*$H202)-((AM203*$H202*$E203)+(AM203*$H202*$F203)))</f>
        <v>0</v>
      </c>
      <c r="AN202" s="653">
        <f t="shared" ref="AN202" si="2616">((AN203*$H202)-((AN203*$H202*$E203)+(AN203*$H202*$F203)))</f>
        <v>0</v>
      </c>
      <c r="AO202" s="653">
        <f t="shared" ref="AO202" si="2617">((AO203*$H202)-((AO203*$H202*$E203)+(AO203*$H202*$F203)))</f>
        <v>0</v>
      </c>
      <c r="AP202" s="653">
        <f t="shared" ref="AP202" si="2618">((AP203*$H202)-((AP203*$H202*$E203)+(AP203*$H202*$F203)))</f>
        <v>0</v>
      </c>
      <c r="AQ202" s="653">
        <f t="shared" ref="AQ202" si="2619">((AQ203*$H202)-((AQ203*$H202*$E203)+(AQ203*$H202*$F203)))</f>
        <v>0</v>
      </c>
      <c r="AR202" s="653">
        <f t="shared" ref="AR202" si="2620">((AR203*$H202)-((AR203*$H202*$E203)+(AR203*$H202*$F203)))</f>
        <v>0</v>
      </c>
      <c r="AS202" s="653">
        <f t="shared" ref="AS202" si="2621">((AS203*$H202)-((AS203*$H202*$E203)+(AS203*$H202*$F203)))</f>
        <v>0</v>
      </c>
      <c r="AT202" s="653">
        <f t="shared" ref="AT202" si="2622">((AT203*$H202)-((AT203*$H202*$E203)+(AT203*$H202*$F203)))</f>
        <v>0</v>
      </c>
      <c r="AU202" s="653">
        <f t="shared" ref="AU202" si="2623">((AU203*$H202)-((AU203*$H202*$E203)+(AU203*$H202*$F203)))</f>
        <v>0</v>
      </c>
      <c r="AV202" s="653">
        <f t="shared" ref="AV202" si="2624">((AV203*$H202)-((AV203*$H202*$E203)+(AV203*$H202*$F203)))</f>
        <v>0</v>
      </c>
      <c r="AW202" s="613">
        <f t="shared" si="1406"/>
        <v>40993.396597878447</v>
      </c>
      <c r="AX202" s="645">
        <f t="shared" si="1373"/>
        <v>0</v>
      </c>
      <c r="AY202" s="656">
        <f t="shared" si="1374"/>
        <v>0</v>
      </c>
      <c r="AZ202" s="591"/>
    </row>
    <row r="203" spans="1:52">
      <c r="A203" s="590"/>
      <c r="B203" s="636"/>
      <c r="C203" s="636"/>
      <c r="D203" s="651"/>
      <c r="E203" s="652">
        <v>0.3</v>
      </c>
      <c r="F203" s="652">
        <v>0.05</v>
      </c>
      <c r="G203" s="653"/>
      <c r="H203" s="640"/>
      <c r="I203" s="640">
        <f t="shared" si="2356"/>
        <v>1.35</v>
      </c>
      <c r="J203" s="658">
        <v>0</v>
      </c>
      <c r="K203" s="658">
        <v>0</v>
      </c>
      <c r="L203" s="658">
        <v>0</v>
      </c>
      <c r="M203" s="658">
        <v>0</v>
      </c>
      <c r="N203" s="658">
        <v>0</v>
      </c>
      <c r="O203" s="658">
        <v>0</v>
      </c>
      <c r="P203" s="658">
        <v>0</v>
      </c>
      <c r="Q203" s="658">
        <v>0.3</v>
      </c>
      <c r="R203" s="658">
        <v>0</v>
      </c>
      <c r="S203" s="658">
        <v>1</v>
      </c>
      <c r="T203" s="658">
        <v>0</v>
      </c>
      <c r="U203" s="658">
        <v>0</v>
      </c>
      <c r="V203" s="658">
        <v>0</v>
      </c>
      <c r="W203" s="658">
        <v>0</v>
      </c>
      <c r="X203" s="658">
        <v>0</v>
      </c>
      <c r="Y203" s="658">
        <v>0</v>
      </c>
      <c r="Z203" s="658">
        <v>0</v>
      </c>
      <c r="AA203" s="658">
        <v>0</v>
      </c>
      <c r="AB203" s="658">
        <v>0</v>
      </c>
      <c r="AC203" s="658">
        <v>0</v>
      </c>
      <c r="AD203" s="658">
        <v>0</v>
      </c>
      <c r="AE203" s="658">
        <v>0</v>
      </c>
      <c r="AF203" s="658">
        <v>0</v>
      </c>
      <c r="AG203" s="658">
        <v>0.05</v>
      </c>
      <c r="AH203" s="658">
        <v>0</v>
      </c>
      <c r="AI203" s="658">
        <v>0</v>
      </c>
      <c r="AJ203" s="658">
        <v>0</v>
      </c>
      <c r="AK203" s="658">
        <v>0</v>
      </c>
      <c r="AL203" s="658">
        <v>0</v>
      </c>
      <c r="AM203" s="658">
        <v>0</v>
      </c>
      <c r="AN203" s="658">
        <v>0</v>
      </c>
      <c r="AO203" s="658">
        <v>0</v>
      </c>
      <c r="AP203" s="658">
        <v>0</v>
      </c>
      <c r="AQ203" s="658">
        <v>0</v>
      </c>
      <c r="AR203" s="658">
        <v>0</v>
      </c>
      <c r="AS203" s="658">
        <v>0</v>
      </c>
      <c r="AT203" s="658">
        <v>0</v>
      </c>
      <c r="AU203" s="658">
        <v>0</v>
      </c>
      <c r="AV203" s="658">
        <v>0</v>
      </c>
      <c r="AW203" s="613">
        <f t="shared" si="1406"/>
        <v>1.35</v>
      </c>
      <c r="AX203" s="645">
        <f t="shared" ref="AX203:AX266" si="2625">+I203-H203</f>
        <v>1.35</v>
      </c>
      <c r="AY203" s="656" t="e">
        <f t="shared" ref="AY203:AY266" si="2626">+AX203/H203</f>
        <v>#DIV/0!</v>
      </c>
      <c r="AZ203" s="591"/>
    </row>
    <row r="204" spans="1:52">
      <c r="A204" s="590"/>
      <c r="B204" s="636" t="s">
        <v>378</v>
      </c>
      <c r="C204" s="636" t="s">
        <v>430</v>
      </c>
      <c r="D204" s="651" t="s">
        <v>380</v>
      </c>
      <c r="E204" s="652"/>
      <c r="F204" s="652"/>
      <c r="G204" s="653"/>
      <c r="H204" s="640">
        <v>95059.345642772649</v>
      </c>
      <c r="I204" s="640">
        <f t="shared" si="2356"/>
        <v>95059.345642772649</v>
      </c>
      <c r="J204" s="653">
        <f>+J205*$H$140</f>
        <v>0</v>
      </c>
      <c r="K204" s="653">
        <f t="shared" ref="K204" si="2627">+K205*$H$140</f>
        <v>0</v>
      </c>
      <c r="L204" s="653">
        <f t="shared" ref="L204" si="2628">+L205*$H$140</f>
        <v>0</v>
      </c>
      <c r="M204" s="653">
        <f t="shared" ref="M204" si="2629">+M205*$H$140</f>
        <v>0</v>
      </c>
      <c r="N204" s="653">
        <f t="shared" ref="N204" si="2630">+N205*$H$140</f>
        <v>0</v>
      </c>
      <c r="O204" s="653">
        <f t="shared" ref="O204" si="2631">+O205*$H$140</f>
        <v>0</v>
      </c>
      <c r="P204" s="653">
        <f t="shared" ref="P204" si="2632">+P205*$H$140</f>
        <v>0</v>
      </c>
      <c r="Q204" s="653">
        <f t="shared" ref="Q204" si="2633">+Q205*$H204</f>
        <v>28517.803692831792</v>
      </c>
      <c r="R204" s="653">
        <f t="shared" ref="R204" si="2634">((R205*$H204)-((R205*$H204*$E205)+(R205*$H204*$F205)))</f>
        <v>0</v>
      </c>
      <c r="S204" s="653">
        <f t="shared" ref="S204" si="2635">((S205*$H204)-((S205*$H204*$E205)+(S205*$H204*$F205)))</f>
        <v>0</v>
      </c>
      <c r="T204" s="653">
        <f t="shared" ref="T204" si="2636">((T205*$H204)-((T205*$H204*$E205)+(T205*$H204*$F205)))</f>
        <v>61788.574667802226</v>
      </c>
      <c r="U204" s="653">
        <f t="shared" ref="U204" si="2637">((U205*$H204)-((U205*$H204*$E205)+(U205*$H204*$F205)))</f>
        <v>0</v>
      </c>
      <c r="V204" s="653">
        <f t="shared" ref="V204" si="2638">((V205*$H204)-((V205*$H204*$E205)+(V205*$H204*$F205)))</f>
        <v>0</v>
      </c>
      <c r="W204" s="653">
        <f t="shared" ref="W204" si="2639">((W205*$H204)-((W205*$H204*$E205)+(W205*$H204*$F205)))</f>
        <v>0</v>
      </c>
      <c r="X204" s="653">
        <f t="shared" ref="X204" si="2640">((X205*$H204)-((X205*$H204*$E205)+(X205*$H204*$F205)))</f>
        <v>0</v>
      </c>
      <c r="Y204" s="653">
        <f t="shared" ref="Y204" si="2641">((Y205*$H204)-((Y205*$H204*$E205)+(Y205*$H204*$F205)))</f>
        <v>0</v>
      </c>
      <c r="Z204" s="653">
        <f t="shared" ref="Z204" si="2642">((Z205*$H204)-((Z205*$H204*$E205)+(Z205*$H204*$F205)))</f>
        <v>0</v>
      </c>
      <c r="AA204" s="653">
        <f t="shared" ref="AA204" si="2643">((AA205*$H204)-((AA205*$H204*$E205)+(AA205*$H204*$F205)))</f>
        <v>0</v>
      </c>
      <c r="AB204" s="653">
        <f t="shared" ref="AB204" si="2644">((AB205*$H204)-((AB205*$H204*$E205)+(AB205*$H204*$F205)))</f>
        <v>0</v>
      </c>
      <c r="AC204" s="653">
        <f t="shared" ref="AC204" si="2645">((AC205*$H204)-((AC205*$H204*$E205)+(AC205*$H204*$F205)))</f>
        <v>0</v>
      </c>
      <c r="AD204" s="653">
        <f t="shared" ref="AD204" si="2646">((AD205*$H204)-((AD205*$H204*$E205)+(AD205*$H204*$F205)))</f>
        <v>0</v>
      </c>
      <c r="AE204" s="653">
        <f t="shared" ref="AE204" si="2647">((AE205*$H204)-((AE205*$H204*$E205)+(AE205*$H204*$F205)))</f>
        <v>0</v>
      </c>
      <c r="AF204" s="653">
        <f t="shared" ref="AF204" si="2648">((AF205*$H204)-((AF205*$H204*$E205)+(AF205*$H204*$F205)))</f>
        <v>0</v>
      </c>
      <c r="AG204" s="653">
        <f t="shared" ref="AG204" si="2649">+AG205*H204</f>
        <v>4752.967282138633</v>
      </c>
      <c r="AH204" s="653">
        <f t="shared" ref="AH204" si="2650">((AH205*$H204)-((AH205*$H204*$E205)+(AH205*$H204*$F205)))</f>
        <v>0</v>
      </c>
      <c r="AI204" s="653">
        <f t="shared" ref="AI204" si="2651">((AI205*$H204)-((AI205*$H204*$E205)+(AI205*$H204*$F205)))</f>
        <v>0</v>
      </c>
      <c r="AJ204" s="653">
        <f t="shared" ref="AJ204" si="2652">((AJ205*$H204)-((AJ205*$H204*$E205)+(AJ205*$H204*$F205)))</f>
        <v>0</v>
      </c>
      <c r="AK204" s="653">
        <f t="shared" ref="AK204" si="2653">((AK205*$H204)-((AK205*$H204*$E205)+(AK205*$H204*$F205)))</f>
        <v>0</v>
      </c>
      <c r="AL204" s="653">
        <f t="shared" ref="AL204" si="2654">((AL205*$H204)-((AL205*$H204*$E205)+(AL205*$H204*$F205)))</f>
        <v>0</v>
      </c>
      <c r="AM204" s="653">
        <f t="shared" ref="AM204" si="2655">((AM205*$H204)-((AM205*$H204*$E205)+(AM205*$H204*$F205)))</f>
        <v>0</v>
      </c>
      <c r="AN204" s="653">
        <f t="shared" ref="AN204" si="2656">((AN205*$H204)-((AN205*$H204*$E205)+(AN205*$H204*$F205)))</f>
        <v>0</v>
      </c>
      <c r="AO204" s="653">
        <f t="shared" ref="AO204" si="2657">((AO205*$H204)-((AO205*$H204*$E205)+(AO205*$H204*$F205)))</f>
        <v>0</v>
      </c>
      <c r="AP204" s="653">
        <f t="shared" ref="AP204" si="2658">((AP205*$H204)-((AP205*$H204*$E205)+(AP205*$H204*$F205)))</f>
        <v>0</v>
      </c>
      <c r="AQ204" s="653">
        <f t="shared" ref="AQ204" si="2659">((AQ205*$H204)-((AQ205*$H204*$E205)+(AQ205*$H204*$F205)))</f>
        <v>0</v>
      </c>
      <c r="AR204" s="653">
        <f t="shared" ref="AR204" si="2660">((AR205*$H204)-((AR205*$H204*$E205)+(AR205*$H204*$F205)))</f>
        <v>0</v>
      </c>
      <c r="AS204" s="653">
        <f t="shared" ref="AS204" si="2661">((AS205*$H204)-((AS205*$H204*$E205)+(AS205*$H204*$F205)))</f>
        <v>0</v>
      </c>
      <c r="AT204" s="653">
        <f t="shared" ref="AT204" si="2662">((AT205*$H204)-((AT205*$H204*$E205)+(AT205*$H204*$F205)))</f>
        <v>0</v>
      </c>
      <c r="AU204" s="653">
        <f t="shared" ref="AU204" si="2663">((AU205*$H204)-((AU205*$H204*$E205)+(AU205*$H204*$F205)))</f>
        <v>0</v>
      </c>
      <c r="AV204" s="653">
        <f t="shared" ref="AV204" si="2664">((AV205*$H204)-((AV205*$H204*$E205)+(AV205*$H204*$F205)))</f>
        <v>0</v>
      </c>
      <c r="AW204" s="613">
        <f t="shared" ref="AW204:AW267" si="2665">SUM(J204:AV204)</f>
        <v>95059.345642772649</v>
      </c>
      <c r="AX204" s="645">
        <f t="shared" si="2625"/>
        <v>0</v>
      </c>
      <c r="AY204" s="656">
        <f t="shared" si="2626"/>
        <v>0</v>
      </c>
      <c r="AZ204" s="591"/>
    </row>
    <row r="205" spans="1:52">
      <c r="A205" s="590"/>
      <c r="B205" s="636"/>
      <c r="C205" s="636"/>
      <c r="D205" s="651"/>
      <c r="E205" s="652">
        <v>0.3</v>
      </c>
      <c r="F205" s="652">
        <v>0.05</v>
      </c>
      <c r="G205" s="653"/>
      <c r="H205" s="640"/>
      <c r="I205" s="640">
        <f t="shared" si="2356"/>
        <v>1.35</v>
      </c>
      <c r="J205" s="658">
        <v>0</v>
      </c>
      <c r="K205" s="658">
        <v>0</v>
      </c>
      <c r="L205" s="658">
        <v>0</v>
      </c>
      <c r="M205" s="658">
        <v>0</v>
      </c>
      <c r="N205" s="658">
        <v>0</v>
      </c>
      <c r="O205" s="658">
        <v>0</v>
      </c>
      <c r="P205" s="658">
        <v>0</v>
      </c>
      <c r="Q205" s="658">
        <v>0.3</v>
      </c>
      <c r="R205" s="658">
        <v>0</v>
      </c>
      <c r="S205" s="658">
        <v>0</v>
      </c>
      <c r="T205" s="658">
        <v>1</v>
      </c>
      <c r="U205" s="658">
        <v>0</v>
      </c>
      <c r="V205" s="658">
        <v>0</v>
      </c>
      <c r="W205" s="658">
        <v>0</v>
      </c>
      <c r="X205" s="658">
        <v>0</v>
      </c>
      <c r="Y205" s="658">
        <v>0</v>
      </c>
      <c r="Z205" s="658">
        <v>0</v>
      </c>
      <c r="AA205" s="658">
        <v>0</v>
      </c>
      <c r="AB205" s="658">
        <v>0</v>
      </c>
      <c r="AC205" s="658">
        <v>0</v>
      </c>
      <c r="AD205" s="658">
        <v>0</v>
      </c>
      <c r="AE205" s="658">
        <v>0</v>
      </c>
      <c r="AF205" s="658">
        <v>0</v>
      </c>
      <c r="AG205" s="658">
        <v>0.05</v>
      </c>
      <c r="AH205" s="658">
        <v>0</v>
      </c>
      <c r="AI205" s="658">
        <v>0</v>
      </c>
      <c r="AJ205" s="658">
        <v>0</v>
      </c>
      <c r="AK205" s="658">
        <v>0</v>
      </c>
      <c r="AL205" s="658">
        <v>0</v>
      </c>
      <c r="AM205" s="658">
        <v>0</v>
      </c>
      <c r="AN205" s="658">
        <v>0</v>
      </c>
      <c r="AO205" s="658">
        <v>0</v>
      </c>
      <c r="AP205" s="658">
        <v>0</v>
      </c>
      <c r="AQ205" s="658">
        <v>0</v>
      </c>
      <c r="AR205" s="658">
        <v>0</v>
      </c>
      <c r="AS205" s="658">
        <v>0</v>
      </c>
      <c r="AT205" s="658">
        <v>0</v>
      </c>
      <c r="AU205" s="658">
        <v>0</v>
      </c>
      <c r="AV205" s="658">
        <v>0</v>
      </c>
      <c r="AW205" s="613">
        <f t="shared" si="2665"/>
        <v>1.35</v>
      </c>
      <c r="AX205" s="645">
        <f t="shared" si="2625"/>
        <v>1.35</v>
      </c>
      <c r="AY205" s="656" t="e">
        <f t="shared" si="2626"/>
        <v>#DIV/0!</v>
      </c>
      <c r="AZ205" s="591"/>
    </row>
    <row r="206" spans="1:52">
      <c r="A206" s="590"/>
      <c r="B206" s="646" t="s">
        <v>305</v>
      </c>
      <c r="C206" s="646" t="s">
        <v>431</v>
      </c>
      <c r="D206" s="647" t="s">
        <v>432</v>
      </c>
      <c r="E206" s="648"/>
      <c r="F206" s="648"/>
      <c r="G206" s="649"/>
      <c r="H206" s="650">
        <v>482420.47648206609</v>
      </c>
      <c r="I206" s="650">
        <f t="shared" si="2356"/>
        <v>482420.47648206609</v>
      </c>
      <c r="J206" s="649">
        <f t="shared" ref="J206" si="2666">+J207+J209+J211</f>
        <v>0</v>
      </c>
      <c r="K206" s="649">
        <f t="shared" ref="K206" si="2667">+K207+K209+K211</f>
        <v>0</v>
      </c>
      <c r="L206" s="649">
        <f t="shared" ref="L206" si="2668">+L207+L209+L211</f>
        <v>0</v>
      </c>
      <c r="M206" s="649">
        <f t="shared" ref="M206" si="2669">+M207+M209+M211</f>
        <v>0</v>
      </c>
      <c r="N206" s="649">
        <f t="shared" ref="N206" si="2670">+N207+N209+N211</f>
        <v>0</v>
      </c>
      <c r="O206" s="649">
        <f t="shared" ref="O206" si="2671">+O207+O209+O211</f>
        <v>0</v>
      </c>
      <c r="P206" s="649">
        <f t="shared" ref="P206" si="2672">+P207+P209+P211</f>
        <v>0</v>
      </c>
      <c r="Q206" s="649">
        <f t="shared" ref="Q206" si="2673">+Q207+Q209+Q211</f>
        <v>144726.14294461982</v>
      </c>
      <c r="R206" s="649">
        <f t="shared" ref="R206" si="2674">+R207+R209+R211</f>
        <v>0</v>
      </c>
      <c r="S206" s="649">
        <f t="shared" ref="S206" si="2675">+S207+S209+S211</f>
        <v>50117.479710149113</v>
      </c>
      <c r="T206" s="649">
        <f t="shared" ref="T206" si="2676">+T207+T209+T211</f>
        <v>241829.82886946309</v>
      </c>
      <c r="U206" s="649">
        <f t="shared" ref="U206" si="2677">+U207+U209+U211</f>
        <v>21626.001133730773</v>
      </c>
      <c r="V206" s="649">
        <f t="shared" ref="V206" si="2678">+V207+V209+V211</f>
        <v>0</v>
      </c>
      <c r="W206" s="649">
        <f t="shared" ref="W206" si="2679">+W207+W209+W211</f>
        <v>0</v>
      </c>
      <c r="X206" s="649">
        <f t="shared" ref="X206" si="2680">+X207+X209+X211</f>
        <v>0</v>
      </c>
      <c r="Y206" s="649">
        <f t="shared" ref="Y206" si="2681">+Y207+Y209+Y211</f>
        <v>0</v>
      </c>
      <c r="Z206" s="649">
        <f t="shared" ref="Z206" si="2682">+Z207+Z209+Z211</f>
        <v>0</v>
      </c>
      <c r="AA206" s="649">
        <f t="shared" ref="AA206" si="2683">+AA207+AA209+AA211</f>
        <v>0</v>
      </c>
      <c r="AB206" s="649">
        <f t="shared" ref="AB206" si="2684">+AB207+AB209+AB211</f>
        <v>0</v>
      </c>
      <c r="AC206" s="649">
        <f t="shared" ref="AC206" si="2685">+AC207+AC209+AC211</f>
        <v>0</v>
      </c>
      <c r="AD206" s="649">
        <f t="shared" ref="AD206" si="2686">+AD207+AD209+AD211</f>
        <v>0</v>
      </c>
      <c r="AE206" s="649">
        <f t="shared" ref="AE206" si="2687">+AE207+AE209+AE211</f>
        <v>0</v>
      </c>
      <c r="AF206" s="649">
        <f t="shared" ref="AF206" si="2688">+AF207+AF209+AF211</f>
        <v>0</v>
      </c>
      <c r="AG206" s="649">
        <f t="shared" ref="AG206" si="2689">+AG207+AG209+AG211</f>
        <v>24121.023824103308</v>
      </c>
      <c r="AH206" s="649">
        <f t="shared" ref="AH206" si="2690">+AH207+AH209+AH211</f>
        <v>0</v>
      </c>
      <c r="AI206" s="649">
        <f t="shared" ref="AI206" si="2691">+AI207+AI209+AI211</f>
        <v>0</v>
      </c>
      <c r="AJ206" s="649">
        <f t="shared" ref="AJ206" si="2692">+AJ207+AJ209+AJ211</f>
        <v>0</v>
      </c>
      <c r="AK206" s="649">
        <f t="shared" ref="AK206" si="2693">+AK207+AK209+AK211</f>
        <v>0</v>
      </c>
      <c r="AL206" s="649">
        <f t="shared" ref="AL206" si="2694">+AL207+AL209+AL211</f>
        <v>0</v>
      </c>
      <c r="AM206" s="649">
        <f t="shared" ref="AM206" si="2695">+AM207+AM209+AM211</f>
        <v>0</v>
      </c>
      <c r="AN206" s="649">
        <f t="shared" ref="AN206" si="2696">+AN207+AN209+AN211</f>
        <v>0</v>
      </c>
      <c r="AO206" s="649">
        <f t="shared" ref="AO206" si="2697">+AO207+AO209+AO211</f>
        <v>0</v>
      </c>
      <c r="AP206" s="649">
        <f t="shared" ref="AP206" si="2698">+AP207+AP209+AP211</f>
        <v>0</v>
      </c>
      <c r="AQ206" s="649">
        <f t="shared" ref="AQ206" si="2699">+AQ207+AQ209+AQ211</f>
        <v>0</v>
      </c>
      <c r="AR206" s="649">
        <f t="shared" ref="AR206" si="2700">+AR207+AR209+AR211</f>
        <v>0</v>
      </c>
      <c r="AS206" s="649">
        <f t="shared" ref="AS206" si="2701">+AS207+AS209+AS211</f>
        <v>0</v>
      </c>
      <c r="AT206" s="649">
        <f t="shared" ref="AT206" si="2702">+AT207+AT209+AT211</f>
        <v>0</v>
      </c>
      <c r="AU206" s="649">
        <f t="shared" ref="AU206" si="2703">+AU207+AU209+AU211</f>
        <v>0</v>
      </c>
      <c r="AV206" s="649">
        <f t="shared" ref="AV206" si="2704">+AV207+AV209+AV211</f>
        <v>0</v>
      </c>
      <c r="AW206" s="613">
        <f t="shared" si="2665"/>
        <v>482420.47648206609</v>
      </c>
      <c r="AX206" s="645">
        <f t="shared" si="2625"/>
        <v>0</v>
      </c>
      <c r="AY206" s="656">
        <f t="shared" si="2626"/>
        <v>0</v>
      </c>
      <c r="AZ206" s="591"/>
    </row>
    <row r="207" spans="1:52">
      <c r="A207" s="590"/>
      <c r="B207" s="636" t="s">
        <v>378</v>
      </c>
      <c r="C207" s="636" t="s">
        <v>433</v>
      </c>
      <c r="D207" s="651" t="s">
        <v>418</v>
      </c>
      <c r="E207" s="652"/>
      <c r="F207" s="652"/>
      <c r="G207" s="653"/>
      <c r="H207" s="640">
        <v>346367.73424141499</v>
      </c>
      <c r="I207" s="640">
        <f t="shared" si="2356"/>
        <v>346367.73424141499</v>
      </c>
      <c r="J207" s="653">
        <f>+J208*$H$140</f>
        <v>0</v>
      </c>
      <c r="K207" s="653">
        <f t="shared" ref="K207" si="2705">+K208*$H$140</f>
        <v>0</v>
      </c>
      <c r="L207" s="653">
        <f t="shared" ref="L207" si="2706">+L208*$H$140</f>
        <v>0</v>
      </c>
      <c r="M207" s="653">
        <f t="shared" ref="M207" si="2707">+M208*$H$140</f>
        <v>0</v>
      </c>
      <c r="N207" s="653">
        <f t="shared" ref="N207" si="2708">+N208*$H$140</f>
        <v>0</v>
      </c>
      <c r="O207" s="653">
        <f t="shared" ref="O207" si="2709">+O208*$H$140</f>
        <v>0</v>
      </c>
      <c r="P207" s="653">
        <f t="shared" ref="P207" si="2710">+P208*$H$140</f>
        <v>0</v>
      </c>
      <c r="Q207" s="653">
        <f t="shared" ref="Q207" si="2711">+Q208*$H207</f>
        <v>103910.32027242449</v>
      </c>
      <c r="R207" s="653">
        <f t="shared" ref="R207" si="2712">((R208*$H207)-((R208*$H207*$E208)+(R208*$H207*$F208)))</f>
        <v>0</v>
      </c>
      <c r="S207" s="653">
        <f t="shared" ref="S207" si="2713">((S208*$H207)-((S208*$H207*$E208)+(S208*$H207*$F208)))</f>
        <v>40525.024906245555</v>
      </c>
      <c r="T207" s="653">
        <f t="shared" ref="T207" si="2714">((T208*$H207)-((T208*$H207*$E208)+(T208*$H207*$F208)))</f>
        <v>184614.00235067421</v>
      </c>
      <c r="U207" s="653">
        <f t="shared" ref="U207" si="2715">((U208*$H207)-((U208*$H207*$E208)+(U208*$H207*$F208)))</f>
        <v>0</v>
      </c>
      <c r="V207" s="653">
        <f t="shared" ref="V207" si="2716">((V208*$H207)-((V208*$H207*$E208)+(V208*$H207*$F208)))</f>
        <v>0</v>
      </c>
      <c r="W207" s="653">
        <f t="shared" ref="W207" si="2717">((W208*$H207)-((W208*$H207*$E208)+(W208*$H207*$F208)))</f>
        <v>0</v>
      </c>
      <c r="X207" s="653">
        <f t="shared" ref="X207" si="2718">((X208*$H207)-((X208*$H207*$E208)+(X208*$H207*$F208)))</f>
        <v>0</v>
      </c>
      <c r="Y207" s="653">
        <f t="shared" ref="Y207" si="2719">((Y208*$H207)-((Y208*$H207*$E208)+(Y208*$H207*$F208)))</f>
        <v>0</v>
      </c>
      <c r="Z207" s="653">
        <f t="shared" ref="Z207" si="2720">((Z208*$H207)-((Z208*$H207*$E208)+(Z208*$H207*$F208)))</f>
        <v>0</v>
      </c>
      <c r="AA207" s="653">
        <f t="shared" ref="AA207" si="2721">((AA208*$H207)-((AA208*$H207*$E208)+(AA208*$H207*$F208)))</f>
        <v>0</v>
      </c>
      <c r="AB207" s="653">
        <f t="shared" ref="AB207" si="2722">((AB208*$H207)-((AB208*$H207*$E208)+(AB208*$H207*$F208)))</f>
        <v>0</v>
      </c>
      <c r="AC207" s="653">
        <f t="shared" ref="AC207" si="2723">((AC208*$H207)-((AC208*$H207*$E208)+(AC208*$H207*$F208)))</f>
        <v>0</v>
      </c>
      <c r="AD207" s="653">
        <f t="shared" ref="AD207" si="2724">((AD208*$H207)-((AD208*$H207*$E208)+(AD208*$H207*$F208)))</f>
        <v>0</v>
      </c>
      <c r="AE207" s="653">
        <f t="shared" ref="AE207" si="2725">((AE208*$H207)-((AE208*$H207*$E208)+(AE208*$H207*$F208)))</f>
        <v>0</v>
      </c>
      <c r="AF207" s="653">
        <f t="shared" ref="AF207" si="2726">((AF208*$H207)-((AF208*$H207*$E208)+(AF208*$H207*$F208)))</f>
        <v>0</v>
      </c>
      <c r="AG207" s="653">
        <f t="shared" ref="AG207" si="2727">+AG208*H207</f>
        <v>17318.386712070751</v>
      </c>
      <c r="AH207" s="653">
        <f t="shared" ref="AH207" si="2728">((AH208*$H207)-((AH208*$H207*$E208)+(AH208*$H207*$F208)))</f>
        <v>0</v>
      </c>
      <c r="AI207" s="653">
        <f t="shared" ref="AI207" si="2729">((AI208*$H207)-((AI208*$H207*$E208)+(AI208*$H207*$F208)))</f>
        <v>0</v>
      </c>
      <c r="AJ207" s="653">
        <f t="shared" ref="AJ207" si="2730">((AJ208*$H207)-((AJ208*$H207*$E208)+(AJ208*$H207*$F208)))</f>
        <v>0</v>
      </c>
      <c r="AK207" s="653">
        <f t="shared" ref="AK207" si="2731">((AK208*$H207)-((AK208*$H207*$E208)+(AK208*$H207*$F208)))</f>
        <v>0</v>
      </c>
      <c r="AL207" s="653">
        <f t="shared" ref="AL207" si="2732">((AL208*$H207)-((AL208*$H207*$E208)+(AL208*$H207*$F208)))</f>
        <v>0</v>
      </c>
      <c r="AM207" s="653">
        <f t="shared" ref="AM207" si="2733">((AM208*$H207)-((AM208*$H207*$E208)+(AM208*$H207*$F208)))</f>
        <v>0</v>
      </c>
      <c r="AN207" s="653">
        <f t="shared" ref="AN207" si="2734">((AN208*$H207)-((AN208*$H207*$E208)+(AN208*$H207*$F208)))</f>
        <v>0</v>
      </c>
      <c r="AO207" s="653">
        <f t="shared" ref="AO207" si="2735">((AO208*$H207)-((AO208*$H207*$E208)+(AO208*$H207*$F208)))</f>
        <v>0</v>
      </c>
      <c r="AP207" s="653">
        <f t="shared" ref="AP207" si="2736">((AP208*$H207)-((AP208*$H207*$E208)+(AP208*$H207*$F208)))</f>
        <v>0</v>
      </c>
      <c r="AQ207" s="653">
        <f t="shared" ref="AQ207" si="2737">((AQ208*$H207)-((AQ208*$H207*$E208)+(AQ208*$H207*$F208)))</f>
        <v>0</v>
      </c>
      <c r="AR207" s="653">
        <f t="shared" ref="AR207" si="2738">((AR208*$H207)-((AR208*$H207*$E208)+(AR208*$H207*$F208)))</f>
        <v>0</v>
      </c>
      <c r="AS207" s="653">
        <f t="shared" ref="AS207" si="2739">((AS208*$H207)-((AS208*$H207*$E208)+(AS208*$H207*$F208)))</f>
        <v>0</v>
      </c>
      <c r="AT207" s="653">
        <f t="shared" ref="AT207" si="2740">((AT208*$H207)-((AT208*$H207*$E208)+(AT208*$H207*$F208)))</f>
        <v>0</v>
      </c>
      <c r="AU207" s="653">
        <f t="shared" ref="AU207" si="2741">((AU208*$H207)-((AU208*$H207*$E208)+(AU208*$H207*$F208)))</f>
        <v>0</v>
      </c>
      <c r="AV207" s="653">
        <f t="shared" ref="AV207" si="2742">((AV208*$H207)-((AV208*$H207*$E208)+(AV208*$H207*$F208)))</f>
        <v>0</v>
      </c>
      <c r="AW207" s="613">
        <f t="shared" si="2665"/>
        <v>346367.73424141499</v>
      </c>
      <c r="AX207" s="645">
        <f t="shared" si="2625"/>
        <v>0</v>
      </c>
      <c r="AY207" s="656">
        <f t="shared" si="2626"/>
        <v>0</v>
      </c>
      <c r="AZ207" s="591"/>
    </row>
    <row r="208" spans="1:52">
      <c r="A208" s="590"/>
      <c r="B208" s="636"/>
      <c r="C208" s="636"/>
      <c r="D208" s="651"/>
      <c r="E208" s="652">
        <v>0.3</v>
      </c>
      <c r="F208" s="652">
        <v>0.05</v>
      </c>
      <c r="G208" s="653"/>
      <c r="H208" s="640"/>
      <c r="I208" s="640">
        <f t="shared" si="2356"/>
        <v>1.35</v>
      </c>
      <c r="J208" s="658">
        <v>0</v>
      </c>
      <c r="K208" s="658">
        <v>0</v>
      </c>
      <c r="L208" s="658">
        <v>0</v>
      </c>
      <c r="M208" s="658">
        <v>0</v>
      </c>
      <c r="N208" s="658">
        <v>0</v>
      </c>
      <c r="O208" s="658">
        <v>0</v>
      </c>
      <c r="P208" s="658">
        <v>0</v>
      </c>
      <c r="Q208" s="658">
        <v>0.3</v>
      </c>
      <c r="R208" s="658">
        <v>0</v>
      </c>
      <c r="S208" s="658">
        <v>0.18</v>
      </c>
      <c r="T208" s="658">
        <v>0.82000000000000006</v>
      </c>
      <c r="U208" s="658">
        <v>0</v>
      </c>
      <c r="V208" s="658">
        <v>0</v>
      </c>
      <c r="W208" s="658">
        <v>0</v>
      </c>
      <c r="X208" s="658">
        <v>0</v>
      </c>
      <c r="Y208" s="658">
        <v>0</v>
      </c>
      <c r="Z208" s="658">
        <v>0</v>
      </c>
      <c r="AA208" s="658">
        <v>0</v>
      </c>
      <c r="AB208" s="658">
        <v>0</v>
      </c>
      <c r="AC208" s="658">
        <v>0</v>
      </c>
      <c r="AD208" s="658">
        <v>0</v>
      </c>
      <c r="AE208" s="658">
        <v>0</v>
      </c>
      <c r="AF208" s="658">
        <v>0</v>
      </c>
      <c r="AG208" s="658">
        <v>0.05</v>
      </c>
      <c r="AH208" s="658">
        <v>0</v>
      </c>
      <c r="AI208" s="658">
        <v>0</v>
      </c>
      <c r="AJ208" s="658">
        <v>0</v>
      </c>
      <c r="AK208" s="658">
        <v>0</v>
      </c>
      <c r="AL208" s="658">
        <v>0</v>
      </c>
      <c r="AM208" s="658">
        <v>0</v>
      </c>
      <c r="AN208" s="658">
        <v>0</v>
      </c>
      <c r="AO208" s="658">
        <v>0</v>
      </c>
      <c r="AP208" s="658">
        <v>0</v>
      </c>
      <c r="AQ208" s="658">
        <v>0</v>
      </c>
      <c r="AR208" s="658">
        <v>0</v>
      </c>
      <c r="AS208" s="658">
        <v>0</v>
      </c>
      <c r="AT208" s="658">
        <v>0</v>
      </c>
      <c r="AU208" s="658">
        <v>0</v>
      </c>
      <c r="AV208" s="658">
        <v>0</v>
      </c>
      <c r="AW208" s="613">
        <f t="shared" si="2665"/>
        <v>1.35</v>
      </c>
      <c r="AX208" s="645">
        <f t="shared" si="2625"/>
        <v>1.35</v>
      </c>
      <c r="AY208" s="656" t="e">
        <f t="shared" si="2626"/>
        <v>#DIV/0!</v>
      </c>
      <c r="AZ208" s="591"/>
    </row>
    <row r="209" spans="1:52">
      <c r="A209" s="590"/>
      <c r="B209" s="636" t="s">
        <v>378</v>
      </c>
      <c r="C209" s="636" t="s">
        <v>434</v>
      </c>
      <c r="D209" s="651" t="s">
        <v>379</v>
      </c>
      <c r="E209" s="652"/>
      <c r="F209" s="652"/>
      <c r="G209" s="653"/>
      <c r="H209" s="640">
        <v>40993.396597878447</v>
      </c>
      <c r="I209" s="640">
        <f t="shared" si="2356"/>
        <v>40993.396597878447</v>
      </c>
      <c r="J209" s="653">
        <f>+J210*$H$140</f>
        <v>0</v>
      </c>
      <c r="K209" s="653">
        <f t="shared" ref="K209" si="2743">+K210*$H$140</f>
        <v>0</v>
      </c>
      <c r="L209" s="653">
        <f t="shared" ref="L209" si="2744">+L210*$H$140</f>
        <v>0</v>
      </c>
      <c r="M209" s="653">
        <f t="shared" ref="M209" si="2745">+M210*$H$140</f>
        <v>0</v>
      </c>
      <c r="N209" s="653">
        <f t="shared" ref="N209" si="2746">+N210*$H$140</f>
        <v>0</v>
      </c>
      <c r="O209" s="653">
        <f t="shared" ref="O209" si="2747">+O210*$H$140</f>
        <v>0</v>
      </c>
      <c r="P209" s="653">
        <f t="shared" ref="P209" si="2748">+P210*$H$140</f>
        <v>0</v>
      </c>
      <c r="Q209" s="653">
        <f t="shared" ref="Q209" si="2749">+Q210*$H209</f>
        <v>12298.018979363535</v>
      </c>
      <c r="R209" s="653">
        <f t="shared" ref="R209" si="2750">((R210*$H209)-((R210*$H209*$E210)+(R210*$H209*$F210)))</f>
        <v>0</v>
      </c>
      <c r="S209" s="653">
        <f t="shared" ref="S209" si="2751">((S210*$H209)-((S210*$H209*$E210)+(S210*$H209*$F210)))</f>
        <v>9592.4548039035562</v>
      </c>
      <c r="T209" s="653">
        <f t="shared" ref="T209" si="2752">((T210*$H209)-((T210*$H209*$E210)+(T210*$H209*$F210)))</f>
        <v>17053.252984717437</v>
      </c>
      <c r="U209" s="653">
        <f t="shared" ref="U209" si="2753">((U210*$H209)-((U210*$H209*$E210)+(U210*$H209*$F210)))</f>
        <v>0</v>
      </c>
      <c r="V209" s="653">
        <f t="shared" ref="V209" si="2754">((V210*$H209)-((V210*$H209*$E210)+(V210*$H209*$F210)))</f>
        <v>0</v>
      </c>
      <c r="W209" s="653">
        <f t="shared" ref="W209" si="2755">((W210*$H209)-((W210*$H209*$E210)+(W210*$H209*$F210)))</f>
        <v>0</v>
      </c>
      <c r="X209" s="653">
        <f t="shared" ref="X209" si="2756">((X210*$H209)-((X210*$H209*$E210)+(X210*$H209*$F210)))</f>
        <v>0</v>
      </c>
      <c r="Y209" s="653">
        <f t="shared" ref="Y209" si="2757">((Y210*$H209)-((Y210*$H209*$E210)+(Y210*$H209*$F210)))</f>
        <v>0</v>
      </c>
      <c r="Z209" s="653">
        <f t="shared" ref="Z209" si="2758">((Z210*$H209)-((Z210*$H209*$E210)+(Z210*$H209*$F210)))</f>
        <v>0</v>
      </c>
      <c r="AA209" s="653">
        <f t="shared" ref="AA209" si="2759">((AA210*$H209)-((AA210*$H209*$E210)+(AA210*$H209*$F210)))</f>
        <v>0</v>
      </c>
      <c r="AB209" s="653">
        <f t="shared" ref="AB209" si="2760">((AB210*$H209)-((AB210*$H209*$E210)+(AB210*$H209*$F210)))</f>
        <v>0</v>
      </c>
      <c r="AC209" s="653">
        <f t="shared" ref="AC209" si="2761">((AC210*$H209)-((AC210*$H209*$E210)+(AC210*$H209*$F210)))</f>
        <v>0</v>
      </c>
      <c r="AD209" s="653">
        <f t="shared" ref="AD209" si="2762">((AD210*$H209)-((AD210*$H209*$E210)+(AD210*$H209*$F210)))</f>
        <v>0</v>
      </c>
      <c r="AE209" s="653">
        <f t="shared" ref="AE209" si="2763">((AE210*$H209)-((AE210*$H209*$E210)+(AE210*$H209*$F210)))</f>
        <v>0</v>
      </c>
      <c r="AF209" s="653">
        <f t="shared" ref="AF209" si="2764">((AF210*$H209)-((AF210*$H209*$E210)+(AF210*$H209*$F210)))</f>
        <v>0</v>
      </c>
      <c r="AG209" s="653">
        <f t="shared" ref="AG209" si="2765">+AG210*H209</f>
        <v>2049.6698298939223</v>
      </c>
      <c r="AH209" s="653">
        <f t="shared" ref="AH209" si="2766">((AH210*$H209)-((AH210*$H209*$E210)+(AH210*$H209*$F210)))</f>
        <v>0</v>
      </c>
      <c r="AI209" s="653">
        <f t="shared" ref="AI209" si="2767">((AI210*$H209)-((AI210*$H209*$E210)+(AI210*$H209*$F210)))</f>
        <v>0</v>
      </c>
      <c r="AJ209" s="653">
        <f t="shared" ref="AJ209" si="2768">((AJ210*$H209)-((AJ210*$H209*$E210)+(AJ210*$H209*$F210)))</f>
        <v>0</v>
      </c>
      <c r="AK209" s="653">
        <f t="shared" ref="AK209" si="2769">((AK210*$H209)-((AK210*$H209*$E210)+(AK210*$H209*$F210)))</f>
        <v>0</v>
      </c>
      <c r="AL209" s="653">
        <f t="shared" ref="AL209" si="2770">((AL210*$H209)-((AL210*$H209*$E210)+(AL210*$H209*$F210)))</f>
        <v>0</v>
      </c>
      <c r="AM209" s="653">
        <f t="shared" ref="AM209" si="2771">((AM210*$H209)-((AM210*$H209*$E210)+(AM210*$H209*$F210)))</f>
        <v>0</v>
      </c>
      <c r="AN209" s="653">
        <f t="shared" ref="AN209" si="2772">((AN210*$H209)-((AN210*$H209*$E210)+(AN210*$H209*$F210)))</f>
        <v>0</v>
      </c>
      <c r="AO209" s="653">
        <f t="shared" ref="AO209" si="2773">((AO210*$H209)-((AO210*$H209*$E210)+(AO210*$H209*$F210)))</f>
        <v>0</v>
      </c>
      <c r="AP209" s="653">
        <f t="shared" ref="AP209" si="2774">((AP210*$H209)-((AP210*$H209*$E210)+(AP210*$H209*$F210)))</f>
        <v>0</v>
      </c>
      <c r="AQ209" s="653">
        <f t="shared" ref="AQ209" si="2775">((AQ210*$H209)-((AQ210*$H209*$E210)+(AQ210*$H209*$F210)))</f>
        <v>0</v>
      </c>
      <c r="AR209" s="653">
        <f t="shared" ref="AR209" si="2776">((AR210*$H209)-((AR210*$H209*$E210)+(AR210*$H209*$F210)))</f>
        <v>0</v>
      </c>
      <c r="AS209" s="653">
        <f t="shared" ref="AS209" si="2777">((AS210*$H209)-((AS210*$H209*$E210)+(AS210*$H209*$F210)))</f>
        <v>0</v>
      </c>
      <c r="AT209" s="653">
        <f t="shared" ref="AT209" si="2778">((AT210*$H209)-((AT210*$H209*$E210)+(AT210*$H209*$F210)))</f>
        <v>0</v>
      </c>
      <c r="AU209" s="653">
        <f t="shared" ref="AU209" si="2779">((AU210*$H209)-((AU210*$H209*$E210)+(AU210*$H209*$F210)))</f>
        <v>0</v>
      </c>
      <c r="AV209" s="653">
        <f t="shared" ref="AV209" si="2780">((AV210*$H209)-((AV210*$H209*$E210)+(AV210*$H209*$F210)))</f>
        <v>0</v>
      </c>
      <c r="AW209" s="613">
        <f t="shared" si="2665"/>
        <v>40993.396597878447</v>
      </c>
      <c r="AX209" s="645">
        <f t="shared" si="2625"/>
        <v>0</v>
      </c>
      <c r="AY209" s="656">
        <f t="shared" si="2626"/>
        <v>0</v>
      </c>
      <c r="AZ209" s="591"/>
    </row>
    <row r="210" spans="1:52">
      <c r="A210" s="590"/>
      <c r="B210" s="636"/>
      <c r="C210" s="636"/>
      <c r="D210" s="651"/>
      <c r="E210" s="652">
        <v>0.3</v>
      </c>
      <c r="F210" s="652">
        <v>0.05</v>
      </c>
      <c r="G210" s="653"/>
      <c r="H210" s="640"/>
      <c r="I210" s="640">
        <f t="shared" si="2356"/>
        <v>1.3499999999999999</v>
      </c>
      <c r="J210" s="658">
        <v>0</v>
      </c>
      <c r="K210" s="658">
        <v>0</v>
      </c>
      <c r="L210" s="658">
        <v>0</v>
      </c>
      <c r="M210" s="658">
        <v>0</v>
      </c>
      <c r="N210" s="658">
        <v>0</v>
      </c>
      <c r="O210" s="658">
        <v>0</v>
      </c>
      <c r="P210" s="658">
        <v>0</v>
      </c>
      <c r="Q210" s="658">
        <v>0.3</v>
      </c>
      <c r="R210" s="658">
        <v>0</v>
      </c>
      <c r="S210" s="658">
        <v>0.36</v>
      </c>
      <c r="T210" s="658">
        <v>0.64</v>
      </c>
      <c r="U210" s="658">
        <v>0</v>
      </c>
      <c r="V210" s="658">
        <v>0</v>
      </c>
      <c r="W210" s="658">
        <v>0</v>
      </c>
      <c r="X210" s="658">
        <v>0</v>
      </c>
      <c r="Y210" s="658">
        <v>0</v>
      </c>
      <c r="Z210" s="658">
        <v>0</v>
      </c>
      <c r="AA210" s="658">
        <v>0</v>
      </c>
      <c r="AB210" s="658">
        <v>0</v>
      </c>
      <c r="AC210" s="658">
        <v>0</v>
      </c>
      <c r="AD210" s="658">
        <v>0</v>
      </c>
      <c r="AE210" s="658">
        <v>0</v>
      </c>
      <c r="AF210" s="658">
        <v>0</v>
      </c>
      <c r="AG210" s="658">
        <v>0.05</v>
      </c>
      <c r="AH210" s="658">
        <v>0</v>
      </c>
      <c r="AI210" s="658">
        <v>0</v>
      </c>
      <c r="AJ210" s="658">
        <v>0</v>
      </c>
      <c r="AK210" s="658">
        <v>0</v>
      </c>
      <c r="AL210" s="658">
        <v>0</v>
      </c>
      <c r="AM210" s="658">
        <v>0</v>
      </c>
      <c r="AN210" s="658">
        <v>0</v>
      </c>
      <c r="AO210" s="658">
        <v>0</v>
      </c>
      <c r="AP210" s="658">
        <v>0</v>
      </c>
      <c r="AQ210" s="658">
        <v>0</v>
      </c>
      <c r="AR210" s="658">
        <v>0</v>
      </c>
      <c r="AS210" s="658">
        <v>0</v>
      </c>
      <c r="AT210" s="658">
        <v>0</v>
      </c>
      <c r="AU210" s="658">
        <v>0</v>
      </c>
      <c r="AV210" s="658">
        <v>0</v>
      </c>
      <c r="AW210" s="613">
        <f t="shared" si="2665"/>
        <v>1.3499999999999999</v>
      </c>
      <c r="AX210" s="645">
        <f t="shared" si="2625"/>
        <v>1.3499999999999999</v>
      </c>
      <c r="AY210" s="656" t="e">
        <f t="shared" si="2626"/>
        <v>#DIV/0!</v>
      </c>
      <c r="AZ210" s="591"/>
    </row>
    <row r="211" spans="1:52">
      <c r="A211" s="590"/>
      <c r="B211" s="636" t="s">
        <v>378</v>
      </c>
      <c r="C211" s="636" t="s">
        <v>435</v>
      </c>
      <c r="D211" s="651" t="s">
        <v>380</v>
      </c>
      <c r="E211" s="652"/>
      <c r="F211" s="652"/>
      <c r="G211" s="653"/>
      <c r="H211" s="640">
        <v>95059.345642772649</v>
      </c>
      <c r="I211" s="640">
        <f t="shared" si="2356"/>
        <v>95059.345642772634</v>
      </c>
      <c r="J211" s="653">
        <f>+J212*$H$140</f>
        <v>0</v>
      </c>
      <c r="K211" s="653">
        <f t="shared" ref="K211" si="2781">+K212*$H$140</f>
        <v>0</v>
      </c>
      <c r="L211" s="653">
        <f t="shared" ref="L211" si="2782">+L212*$H$140</f>
        <v>0</v>
      </c>
      <c r="M211" s="653">
        <f t="shared" ref="M211" si="2783">+M212*$H$140</f>
        <v>0</v>
      </c>
      <c r="N211" s="653">
        <f t="shared" ref="N211" si="2784">+N212*$H$140</f>
        <v>0</v>
      </c>
      <c r="O211" s="653">
        <f t="shared" ref="O211" si="2785">+O212*$H$140</f>
        <v>0</v>
      </c>
      <c r="P211" s="653">
        <f t="shared" ref="P211" si="2786">+P212*$H$140</f>
        <v>0</v>
      </c>
      <c r="Q211" s="653">
        <f t="shared" ref="Q211" si="2787">+Q212*$H211</f>
        <v>28517.803692831792</v>
      </c>
      <c r="R211" s="653">
        <f t="shared" ref="R211" si="2788">((R212*$H211)-((R212*$H211*$E212)+(R212*$H211*$F212)))</f>
        <v>0</v>
      </c>
      <c r="S211" s="653">
        <f t="shared" ref="S211" si="2789">((S212*$H211)-((S212*$H211*$E212)+(S212*$H211*$F212)))</f>
        <v>0</v>
      </c>
      <c r="T211" s="653">
        <f t="shared" ref="T211" si="2790">((T212*$H211)-((T212*$H211*$E212)+(T212*$H211*$F212)))</f>
        <v>40162.573534071445</v>
      </c>
      <c r="U211" s="653">
        <f t="shared" ref="U211" si="2791">((U212*$H211)-((U212*$H211*$E212)+(U212*$H211*$F212)))</f>
        <v>21626.001133730773</v>
      </c>
      <c r="V211" s="653">
        <f t="shared" ref="V211" si="2792">((V212*$H211)-((V212*$H211*$E212)+(V212*$H211*$F212)))</f>
        <v>0</v>
      </c>
      <c r="W211" s="653">
        <f t="shared" ref="W211" si="2793">((W212*$H211)-((W212*$H211*$E212)+(W212*$H211*$F212)))</f>
        <v>0</v>
      </c>
      <c r="X211" s="653">
        <f t="shared" ref="X211" si="2794">((X212*$H211)-((X212*$H211*$E212)+(X212*$H211*$F212)))</f>
        <v>0</v>
      </c>
      <c r="Y211" s="653">
        <f t="shared" ref="Y211" si="2795">((Y212*$H211)-((Y212*$H211*$E212)+(Y212*$H211*$F212)))</f>
        <v>0</v>
      </c>
      <c r="Z211" s="653">
        <f t="shared" ref="Z211" si="2796">((Z212*$H211)-((Z212*$H211*$E212)+(Z212*$H211*$F212)))</f>
        <v>0</v>
      </c>
      <c r="AA211" s="653">
        <f t="shared" ref="AA211" si="2797">((AA212*$H211)-((AA212*$H211*$E212)+(AA212*$H211*$F212)))</f>
        <v>0</v>
      </c>
      <c r="AB211" s="653">
        <f t="shared" ref="AB211" si="2798">((AB212*$H211)-((AB212*$H211*$E212)+(AB212*$H211*$F212)))</f>
        <v>0</v>
      </c>
      <c r="AC211" s="653">
        <f t="shared" ref="AC211" si="2799">((AC212*$H211)-((AC212*$H211*$E212)+(AC212*$H211*$F212)))</f>
        <v>0</v>
      </c>
      <c r="AD211" s="653">
        <f t="shared" ref="AD211" si="2800">((AD212*$H211)-((AD212*$H211*$E212)+(AD212*$H211*$F212)))</f>
        <v>0</v>
      </c>
      <c r="AE211" s="653">
        <f t="shared" ref="AE211" si="2801">((AE212*$H211)-((AE212*$H211*$E212)+(AE212*$H211*$F212)))</f>
        <v>0</v>
      </c>
      <c r="AF211" s="653">
        <f t="shared" ref="AF211" si="2802">((AF212*$H211)-((AF212*$H211*$E212)+(AF212*$H211*$F212)))</f>
        <v>0</v>
      </c>
      <c r="AG211" s="653">
        <f t="shared" ref="AG211" si="2803">+AG212*H211</f>
        <v>4752.967282138633</v>
      </c>
      <c r="AH211" s="653">
        <f t="shared" ref="AH211" si="2804">((AH212*$H211)-((AH212*$H211*$E212)+(AH212*$H211*$F212)))</f>
        <v>0</v>
      </c>
      <c r="AI211" s="653">
        <f t="shared" ref="AI211" si="2805">((AI212*$H211)-((AI212*$H211*$E212)+(AI212*$H211*$F212)))</f>
        <v>0</v>
      </c>
      <c r="AJ211" s="653">
        <f t="shared" ref="AJ211" si="2806">((AJ212*$H211)-((AJ212*$H211*$E212)+(AJ212*$H211*$F212)))</f>
        <v>0</v>
      </c>
      <c r="AK211" s="653">
        <f t="shared" ref="AK211" si="2807">((AK212*$H211)-((AK212*$H211*$E212)+(AK212*$H211*$F212)))</f>
        <v>0</v>
      </c>
      <c r="AL211" s="653">
        <f t="shared" ref="AL211" si="2808">((AL212*$H211)-((AL212*$H211*$E212)+(AL212*$H211*$F212)))</f>
        <v>0</v>
      </c>
      <c r="AM211" s="653">
        <f t="shared" ref="AM211" si="2809">((AM212*$H211)-((AM212*$H211*$E212)+(AM212*$H211*$F212)))</f>
        <v>0</v>
      </c>
      <c r="AN211" s="653">
        <f t="shared" ref="AN211" si="2810">((AN212*$H211)-((AN212*$H211*$E212)+(AN212*$H211*$F212)))</f>
        <v>0</v>
      </c>
      <c r="AO211" s="653">
        <f t="shared" ref="AO211" si="2811">((AO212*$H211)-((AO212*$H211*$E212)+(AO212*$H211*$F212)))</f>
        <v>0</v>
      </c>
      <c r="AP211" s="653">
        <f t="shared" ref="AP211" si="2812">((AP212*$H211)-((AP212*$H211*$E212)+(AP212*$H211*$F212)))</f>
        <v>0</v>
      </c>
      <c r="AQ211" s="653">
        <f t="shared" ref="AQ211" si="2813">((AQ212*$H211)-((AQ212*$H211*$E212)+(AQ212*$H211*$F212)))</f>
        <v>0</v>
      </c>
      <c r="AR211" s="653">
        <f t="shared" ref="AR211" si="2814">((AR212*$H211)-((AR212*$H211*$E212)+(AR212*$H211*$F212)))</f>
        <v>0</v>
      </c>
      <c r="AS211" s="653">
        <f t="shared" ref="AS211" si="2815">((AS212*$H211)-((AS212*$H211*$E212)+(AS212*$H211*$F212)))</f>
        <v>0</v>
      </c>
      <c r="AT211" s="653">
        <f t="shared" ref="AT211" si="2816">((AT212*$H211)-((AT212*$H211*$E212)+(AT212*$H211*$F212)))</f>
        <v>0</v>
      </c>
      <c r="AU211" s="653">
        <f t="shared" ref="AU211" si="2817">((AU212*$H211)-((AU212*$H211*$E212)+(AU212*$H211*$F212)))</f>
        <v>0</v>
      </c>
      <c r="AV211" s="653">
        <f t="shared" ref="AV211" si="2818">((AV212*$H211)-((AV212*$H211*$E212)+(AV212*$H211*$F212)))</f>
        <v>0</v>
      </c>
      <c r="AW211" s="613">
        <f t="shared" si="2665"/>
        <v>95059.345642772634</v>
      </c>
      <c r="AX211" s="645">
        <f t="shared" si="2625"/>
        <v>0</v>
      </c>
      <c r="AY211" s="656">
        <f t="shared" si="2626"/>
        <v>0</v>
      </c>
      <c r="AZ211" s="591"/>
    </row>
    <row r="212" spans="1:52">
      <c r="A212" s="590"/>
      <c r="B212" s="636"/>
      <c r="C212" s="636"/>
      <c r="D212" s="651"/>
      <c r="E212" s="652">
        <v>0.3</v>
      </c>
      <c r="F212" s="652">
        <v>0.05</v>
      </c>
      <c r="G212" s="653"/>
      <c r="H212" s="640"/>
      <c r="I212" s="640">
        <f t="shared" si="2356"/>
        <v>1.3499999999999999</v>
      </c>
      <c r="J212" s="658">
        <v>0</v>
      </c>
      <c r="K212" s="658">
        <v>0</v>
      </c>
      <c r="L212" s="658">
        <v>0</v>
      </c>
      <c r="M212" s="658">
        <v>0</v>
      </c>
      <c r="N212" s="658">
        <v>0</v>
      </c>
      <c r="O212" s="658">
        <v>0</v>
      </c>
      <c r="P212" s="658">
        <v>0</v>
      </c>
      <c r="Q212" s="658">
        <v>0.3</v>
      </c>
      <c r="R212" s="658">
        <v>0</v>
      </c>
      <c r="S212" s="658">
        <v>0</v>
      </c>
      <c r="T212" s="658">
        <v>0.65</v>
      </c>
      <c r="U212" s="658">
        <v>0.35</v>
      </c>
      <c r="V212" s="658">
        <v>0</v>
      </c>
      <c r="W212" s="658">
        <v>0</v>
      </c>
      <c r="X212" s="658">
        <v>0</v>
      </c>
      <c r="Y212" s="658">
        <v>0</v>
      </c>
      <c r="Z212" s="658">
        <v>0</v>
      </c>
      <c r="AA212" s="658">
        <v>0</v>
      </c>
      <c r="AB212" s="658">
        <v>0</v>
      </c>
      <c r="AC212" s="658">
        <v>0</v>
      </c>
      <c r="AD212" s="658">
        <v>0</v>
      </c>
      <c r="AE212" s="658">
        <v>0</v>
      </c>
      <c r="AF212" s="658">
        <v>0</v>
      </c>
      <c r="AG212" s="658">
        <v>0.05</v>
      </c>
      <c r="AH212" s="658">
        <v>0</v>
      </c>
      <c r="AI212" s="658">
        <v>0</v>
      </c>
      <c r="AJ212" s="658">
        <v>0</v>
      </c>
      <c r="AK212" s="658">
        <v>0</v>
      </c>
      <c r="AL212" s="658">
        <v>0</v>
      </c>
      <c r="AM212" s="658">
        <v>0</v>
      </c>
      <c r="AN212" s="658">
        <v>0</v>
      </c>
      <c r="AO212" s="658">
        <v>0</v>
      </c>
      <c r="AP212" s="658">
        <v>0</v>
      </c>
      <c r="AQ212" s="658">
        <v>0</v>
      </c>
      <c r="AR212" s="658">
        <v>0</v>
      </c>
      <c r="AS212" s="658">
        <v>0</v>
      </c>
      <c r="AT212" s="658">
        <v>0</v>
      </c>
      <c r="AU212" s="658">
        <v>0</v>
      </c>
      <c r="AV212" s="658">
        <v>0</v>
      </c>
      <c r="AW212" s="613">
        <f t="shared" si="2665"/>
        <v>1.3499999999999999</v>
      </c>
      <c r="AX212" s="645">
        <f t="shared" si="2625"/>
        <v>1.3499999999999999</v>
      </c>
      <c r="AY212" s="656" t="e">
        <f t="shared" si="2626"/>
        <v>#DIV/0!</v>
      </c>
      <c r="AZ212" s="591"/>
    </row>
    <row r="213" spans="1:52">
      <c r="A213" s="590"/>
      <c r="B213" s="629" t="s">
        <v>278</v>
      </c>
      <c r="C213" s="629" t="s">
        <v>436</v>
      </c>
      <c r="D213" s="630" t="s">
        <v>437</v>
      </c>
      <c r="E213" s="643"/>
      <c r="F213" s="643"/>
      <c r="G213" s="631"/>
      <c r="H213" s="632">
        <v>7689903.0518330131</v>
      </c>
      <c r="I213" s="632">
        <f t="shared" si="2356"/>
        <v>7689903.0518330103</v>
      </c>
      <c r="J213" s="631">
        <v>0</v>
      </c>
      <c r="K213" s="631">
        <v>0</v>
      </c>
      <c r="L213" s="631">
        <v>0</v>
      </c>
      <c r="M213" s="631">
        <v>0</v>
      </c>
      <c r="N213" s="631">
        <v>0</v>
      </c>
      <c r="O213" s="631">
        <v>0</v>
      </c>
      <c r="P213" s="631">
        <v>0</v>
      </c>
      <c r="Q213" s="631">
        <v>2306970.9155499032</v>
      </c>
      <c r="R213" s="631">
        <v>192972.72164945907</v>
      </c>
      <c r="S213" s="631">
        <v>65511.850726880286</v>
      </c>
      <c r="T213" s="631">
        <v>96011.596985578581</v>
      </c>
      <c r="U213" s="631">
        <v>489250.40066255786</v>
      </c>
      <c r="V213" s="631">
        <v>660714.34135631425</v>
      </c>
      <c r="W213" s="631">
        <v>649356.57535782247</v>
      </c>
      <c r="X213" s="631">
        <v>606064.24644705106</v>
      </c>
      <c r="Y213" s="631">
        <v>617613.96570131672</v>
      </c>
      <c r="Z213" s="631">
        <v>628159.1919773611</v>
      </c>
      <c r="AA213" s="631">
        <v>475655.07146327314</v>
      </c>
      <c r="AB213" s="631">
        <v>535572.62127449445</v>
      </c>
      <c r="AC213" s="631">
        <v>96902.945866843744</v>
      </c>
      <c r="AD213" s="631">
        <v>0</v>
      </c>
      <c r="AE213" s="631">
        <v>0</v>
      </c>
      <c r="AF213" s="631">
        <v>0</v>
      </c>
      <c r="AG213" s="631">
        <v>269146.60681415547</v>
      </c>
      <c r="AH213" s="631">
        <v>0</v>
      </c>
      <c r="AI213" s="631">
        <v>0</v>
      </c>
      <c r="AJ213" s="631">
        <v>0</v>
      </c>
      <c r="AK213" s="631">
        <v>0</v>
      </c>
      <c r="AL213" s="631">
        <v>0</v>
      </c>
      <c r="AM213" s="631">
        <v>0</v>
      </c>
      <c r="AN213" s="631">
        <v>0</v>
      </c>
      <c r="AO213" s="631">
        <v>0</v>
      </c>
      <c r="AP213" s="631">
        <v>0</v>
      </c>
      <c r="AQ213" s="631">
        <v>0</v>
      </c>
      <c r="AR213" s="631">
        <v>0</v>
      </c>
      <c r="AS213" s="631">
        <v>0</v>
      </c>
      <c r="AT213" s="631">
        <v>0</v>
      </c>
      <c r="AU213" s="631">
        <v>0</v>
      </c>
      <c r="AV213" s="631">
        <v>0</v>
      </c>
      <c r="AW213" s="613">
        <f t="shared" si="2665"/>
        <v>7689903.0518330103</v>
      </c>
      <c r="AX213" s="645">
        <f t="shared" si="2625"/>
        <v>0</v>
      </c>
      <c r="AY213" s="656">
        <f t="shared" si="2626"/>
        <v>0</v>
      </c>
      <c r="AZ213" s="591"/>
    </row>
    <row r="214" spans="1:52">
      <c r="A214" s="590"/>
      <c r="B214" s="646" t="s">
        <v>305</v>
      </c>
      <c r="C214" s="646" t="s">
        <v>438</v>
      </c>
      <c r="D214" s="647" t="s">
        <v>439</v>
      </c>
      <c r="E214" s="648"/>
      <c r="F214" s="648"/>
      <c r="G214" s="649"/>
      <c r="H214" s="650">
        <v>351553.59547191579</v>
      </c>
      <c r="I214" s="650">
        <f t="shared" si="2356"/>
        <v>351553.59547191579</v>
      </c>
      <c r="J214" s="649">
        <f t="shared" ref="J214" si="2819">+J215+J217+J219</f>
        <v>0</v>
      </c>
      <c r="K214" s="649">
        <f t="shared" ref="K214" si="2820">+K215+K217+K219</f>
        <v>0</v>
      </c>
      <c r="L214" s="649">
        <f t="shared" ref="L214" si="2821">+L215+L217+L219</f>
        <v>0</v>
      </c>
      <c r="M214" s="649">
        <f t="shared" ref="M214" si="2822">+M215+M217+M219</f>
        <v>0</v>
      </c>
      <c r="N214" s="649">
        <f t="shared" ref="N214" si="2823">+N215+N217+N219</f>
        <v>0</v>
      </c>
      <c r="O214" s="649">
        <f t="shared" ref="O214" si="2824">+O215+O217+O219</f>
        <v>0</v>
      </c>
      <c r="P214" s="649">
        <f t="shared" ref="P214" si="2825">+P215+P217+P219</f>
        <v>0</v>
      </c>
      <c r="Q214" s="649">
        <f t="shared" ref="Q214" si="2826">+Q215+Q217+Q219</f>
        <v>105466.07864157474</v>
      </c>
      <c r="R214" s="649">
        <f t="shared" ref="R214" si="2827">+R215+R217+R219</f>
        <v>0</v>
      </c>
      <c r="S214" s="649">
        <f t="shared" ref="S214" si="2828">+S215+S217+S219</f>
        <v>0</v>
      </c>
      <c r="T214" s="649">
        <f t="shared" ref="T214" si="2829">+T215+T217+T219</f>
        <v>72529.355634706357</v>
      </c>
      <c r="U214" s="649">
        <f t="shared" ref="U214" si="2830">+U215+U217+U219</f>
        <v>155980.48142203889</v>
      </c>
      <c r="V214" s="649">
        <f t="shared" ref="V214" si="2831">+V215+V217+V219</f>
        <v>0</v>
      </c>
      <c r="W214" s="649">
        <f t="shared" ref="W214" si="2832">+W215+W217+W219</f>
        <v>0</v>
      </c>
      <c r="X214" s="649">
        <f t="shared" ref="X214" si="2833">+X215+X217+X219</f>
        <v>0</v>
      </c>
      <c r="Y214" s="649">
        <f t="shared" ref="Y214" si="2834">+Y215+Y217+Y219</f>
        <v>0</v>
      </c>
      <c r="Z214" s="649">
        <f t="shared" ref="Z214" si="2835">+Z215+Z217+Z219</f>
        <v>0</v>
      </c>
      <c r="AA214" s="649">
        <f t="shared" ref="AA214" si="2836">+AA215+AA217+AA219</f>
        <v>0</v>
      </c>
      <c r="AB214" s="649">
        <f t="shared" ref="AB214" si="2837">+AB215+AB217+AB219</f>
        <v>0</v>
      </c>
      <c r="AC214" s="649">
        <f t="shared" ref="AC214" si="2838">+AC215+AC217+AC219</f>
        <v>0</v>
      </c>
      <c r="AD214" s="649">
        <f t="shared" ref="AD214" si="2839">+AD215+AD217+AD219</f>
        <v>0</v>
      </c>
      <c r="AE214" s="649">
        <f t="shared" ref="AE214" si="2840">+AE215+AE217+AE219</f>
        <v>0</v>
      </c>
      <c r="AF214" s="649">
        <f t="shared" ref="AF214" si="2841">+AF215+AF217+AF219</f>
        <v>0</v>
      </c>
      <c r="AG214" s="649">
        <f t="shared" ref="AG214" si="2842">+AG215+AG217+AG219</f>
        <v>17577.679773595792</v>
      </c>
      <c r="AH214" s="649">
        <f t="shared" ref="AH214" si="2843">+AH215+AH217+AH219</f>
        <v>0</v>
      </c>
      <c r="AI214" s="649">
        <f t="shared" ref="AI214" si="2844">+AI215+AI217+AI219</f>
        <v>0</v>
      </c>
      <c r="AJ214" s="649">
        <f t="shared" ref="AJ214" si="2845">+AJ215+AJ217+AJ219</f>
        <v>0</v>
      </c>
      <c r="AK214" s="649">
        <f t="shared" ref="AK214" si="2846">+AK215+AK217+AK219</f>
        <v>0</v>
      </c>
      <c r="AL214" s="649">
        <f t="shared" ref="AL214" si="2847">+AL215+AL217+AL219</f>
        <v>0</v>
      </c>
      <c r="AM214" s="649">
        <f t="shared" ref="AM214" si="2848">+AM215+AM217+AM219</f>
        <v>0</v>
      </c>
      <c r="AN214" s="649">
        <f t="shared" ref="AN214" si="2849">+AN215+AN217+AN219</f>
        <v>0</v>
      </c>
      <c r="AO214" s="649">
        <f t="shared" ref="AO214" si="2850">+AO215+AO217+AO219</f>
        <v>0</v>
      </c>
      <c r="AP214" s="649">
        <f t="shared" ref="AP214" si="2851">+AP215+AP217+AP219</f>
        <v>0</v>
      </c>
      <c r="AQ214" s="649">
        <f t="shared" ref="AQ214" si="2852">+AQ215+AQ217+AQ219</f>
        <v>0</v>
      </c>
      <c r="AR214" s="649">
        <f t="shared" ref="AR214" si="2853">+AR215+AR217+AR219</f>
        <v>0</v>
      </c>
      <c r="AS214" s="649">
        <f t="shared" ref="AS214" si="2854">+AS215+AS217+AS219</f>
        <v>0</v>
      </c>
      <c r="AT214" s="649">
        <f t="shared" ref="AT214" si="2855">+AT215+AT217+AT219</f>
        <v>0</v>
      </c>
      <c r="AU214" s="649">
        <f t="shared" ref="AU214" si="2856">+AU215+AU217+AU219</f>
        <v>0</v>
      </c>
      <c r="AV214" s="649">
        <f t="shared" ref="AV214" si="2857">+AV215+AV217+AV219</f>
        <v>0</v>
      </c>
      <c r="AW214" s="613">
        <f t="shared" si="2665"/>
        <v>351553.59547191579</v>
      </c>
      <c r="AX214" s="645">
        <f t="shared" si="2625"/>
        <v>0</v>
      </c>
      <c r="AY214" s="656">
        <f t="shared" si="2626"/>
        <v>0</v>
      </c>
      <c r="AZ214" s="591"/>
    </row>
    <row r="215" spans="1:52">
      <c r="A215" s="590"/>
      <c r="B215" s="636" t="s">
        <v>378</v>
      </c>
      <c r="C215" s="636" t="s">
        <v>440</v>
      </c>
      <c r="D215" s="651" t="s">
        <v>441</v>
      </c>
      <c r="E215" s="652"/>
      <c r="F215" s="652"/>
      <c r="G215" s="653"/>
      <c r="H215" s="640">
        <v>168817.34806664774</v>
      </c>
      <c r="I215" s="640">
        <f t="shared" si="2356"/>
        <v>168817.34806664771</v>
      </c>
      <c r="J215" s="653">
        <f>+J216*$H$140</f>
        <v>0</v>
      </c>
      <c r="K215" s="653">
        <f t="shared" ref="K215" si="2858">+K216*$H$140</f>
        <v>0</v>
      </c>
      <c r="L215" s="653">
        <f t="shared" ref="L215" si="2859">+L216*$H$140</f>
        <v>0</v>
      </c>
      <c r="M215" s="653">
        <f t="shared" ref="M215" si="2860">+M216*$H$140</f>
        <v>0</v>
      </c>
      <c r="N215" s="653">
        <f t="shared" ref="N215" si="2861">+N216*$H$140</f>
        <v>0</v>
      </c>
      <c r="O215" s="653">
        <f t="shared" ref="O215" si="2862">+O216*$H$140</f>
        <v>0</v>
      </c>
      <c r="P215" s="653">
        <f t="shared" ref="P215" si="2863">+P216*$H$140</f>
        <v>0</v>
      </c>
      <c r="Q215" s="653">
        <f t="shared" ref="Q215" si="2864">+Q216*$H215</f>
        <v>50645.204419994319</v>
      </c>
      <c r="R215" s="653">
        <f t="shared" ref="R215" si="2865">((R216*$H215)-((R216*$H215*$E216)+(R216*$H215*$F216)))</f>
        <v>0</v>
      </c>
      <c r="S215" s="653">
        <f t="shared" ref="S215" si="2866">((S216*$H215)-((S216*$H215*$E216)+(S216*$H215*$F216)))</f>
        <v>0</v>
      </c>
      <c r="T215" s="653">
        <f t="shared" ref="T215" si="2867">((T216*$H215)-((T216*$H215*$E216)+(T216*$H215*$F216)))</f>
        <v>48281.761547061251</v>
      </c>
      <c r="U215" s="653">
        <f t="shared" ref="U215" si="2868">((U216*$H215)-((U216*$H215*$E216)+(U216*$H215*$F216)))</f>
        <v>61449.514696259779</v>
      </c>
      <c r="V215" s="653">
        <f t="shared" ref="V215" si="2869">((V216*$H215)-((V216*$H215*$E216)+(V216*$H215*$F216)))</f>
        <v>0</v>
      </c>
      <c r="W215" s="653">
        <f t="shared" ref="W215" si="2870">((W216*$H215)-((W216*$H215*$E216)+(W216*$H215*$F216)))</f>
        <v>0</v>
      </c>
      <c r="X215" s="653">
        <f t="shared" ref="X215" si="2871">((X216*$H215)-((X216*$H215*$E216)+(X216*$H215*$F216)))</f>
        <v>0</v>
      </c>
      <c r="Y215" s="653">
        <f t="shared" ref="Y215" si="2872">((Y216*$H215)-((Y216*$H215*$E216)+(Y216*$H215*$F216)))</f>
        <v>0</v>
      </c>
      <c r="Z215" s="653">
        <f t="shared" ref="Z215" si="2873">((Z216*$H215)-((Z216*$H215*$E216)+(Z216*$H215*$F216)))</f>
        <v>0</v>
      </c>
      <c r="AA215" s="653">
        <f t="shared" ref="AA215" si="2874">((AA216*$H215)-((AA216*$H215*$E216)+(AA216*$H215*$F216)))</f>
        <v>0</v>
      </c>
      <c r="AB215" s="653">
        <f t="shared" ref="AB215" si="2875">((AB216*$H215)-((AB216*$H215*$E216)+(AB216*$H215*$F216)))</f>
        <v>0</v>
      </c>
      <c r="AC215" s="653">
        <f t="shared" ref="AC215" si="2876">((AC216*$H215)-((AC216*$H215*$E216)+(AC216*$H215*$F216)))</f>
        <v>0</v>
      </c>
      <c r="AD215" s="653">
        <f t="shared" ref="AD215" si="2877">((AD216*$H215)-((AD216*$H215*$E216)+(AD216*$H215*$F216)))</f>
        <v>0</v>
      </c>
      <c r="AE215" s="653">
        <f t="shared" ref="AE215" si="2878">((AE216*$H215)-((AE216*$H215*$E216)+(AE216*$H215*$F216)))</f>
        <v>0</v>
      </c>
      <c r="AF215" s="653">
        <f t="shared" ref="AF215" si="2879">((AF216*$H215)-((AF216*$H215*$E216)+(AF216*$H215*$F216)))</f>
        <v>0</v>
      </c>
      <c r="AG215" s="653">
        <f t="shared" ref="AG215" si="2880">+AG216*H215</f>
        <v>8440.8674033323878</v>
      </c>
      <c r="AH215" s="653">
        <f t="shared" ref="AH215" si="2881">((AH216*$H215)-((AH216*$H215*$E216)+(AH216*$H215*$F216)))</f>
        <v>0</v>
      </c>
      <c r="AI215" s="653">
        <f t="shared" ref="AI215" si="2882">((AI216*$H215)-((AI216*$H215*$E216)+(AI216*$H215*$F216)))</f>
        <v>0</v>
      </c>
      <c r="AJ215" s="653">
        <f t="shared" ref="AJ215" si="2883">((AJ216*$H215)-((AJ216*$H215*$E216)+(AJ216*$H215*$F216)))</f>
        <v>0</v>
      </c>
      <c r="AK215" s="653">
        <f t="shared" ref="AK215" si="2884">((AK216*$H215)-((AK216*$H215*$E216)+(AK216*$H215*$F216)))</f>
        <v>0</v>
      </c>
      <c r="AL215" s="653">
        <f t="shared" ref="AL215" si="2885">((AL216*$H215)-((AL216*$H215*$E216)+(AL216*$H215*$F216)))</f>
        <v>0</v>
      </c>
      <c r="AM215" s="653">
        <f t="shared" ref="AM215" si="2886">((AM216*$H215)-((AM216*$H215*$E216)+(AM216*$H215*$F216)))</f>
        <v>0</v>
      </c>
      <c r="AN215" s="653">
        <f t="shared" ref="AN215" si="2887">((AN216*$H215)-((AN216*$H215*$E216)+(AN216*$H215*$F216)))</f>
        <v>0</v>
      </c>
      <c r="AO215" s="653">
        <f t="shared" ref="AO215" si="2888">((AO216*$H215)-((AO216*$H215*$E216)+(AO216*$H215*$F216)))</f>
        <v>0</v>
      </c>
      <c r="AP215" s="653">
        <f t="shared" ref="AP215" si="2889">((AP216*$H215)-((AP216*$H215*$E216)+(AP216*$H215*$F216)))</f>
        <v>0</v>
      </c>
      <c r="AQ215" s="653">
        <f t="shared" ref="AQ215" si="2890">((AQ216*$H215)-((AQ216*$H215*$E216)+(AQ216*$H215*$F216)))</f>
        <v>0</v>
      </c>
      <c r="AR215" s="653">
        <f t="shared" ref="AR215" si="2891">((AR216*$H215)-((AR216*$H215*$E216)+(AR216*$H215*$F216)))</f>
        <v>0</v>
      </c>
      <c r="AS215" s="653">
        <f t="shared" ref="AS215" si="2892">((AS216*$H215)-((AS216*$H215*$E216)+(AS216*$H215*$F216)))</f>
        <v>0</v>
      </c>
      <c r="AT215" s="653">
        <f t="shared" ref="AT215" si="2893">((AT216*$H215)-((AT216*$H215*$E216)+(AT216*$H215*$F216)))</f>
        <v>0</v>
      </c>
      <c r="AU215" s="653">
        <f t="shared" ref="AU215" si="2894">((AU216*$H215)-((AU216*$H215*$E216)+(AU216*$H215*$F216)))</f>
        <v>0</v>
      </c>
      <c r="AV215" s="653">
        <f t="shared" ref="AV215" si="2895">((AV216*$H215)-((AV216*$H215*$E216)+(AV216*$H215*$F216)))</f>
        <v>0</v>
      </c>
      <c r="AW215" s="613">
        <f t="shared" si="2665"/>
        <v>168817.34806664771</v>
      </c>
      <c r="AX215" s="645">
        <f t="shared" si="2625"/>
        <v>0</v>
      </c>
      <c r="AY215" s="656">
        <f t="shared" si="2626"/>
        <v>0</v>
      </c>
      <c r="AZ215" s="591"/>
    </row>
    <row r="216" spans="1:52">
      <c r="A216" s="590"/>
      <c r="B216" s="636"/>
      <c r="C216" s="636"/>
      <c r="D216" s="651"/>
      <c r="E216" s="652">
        <v>0.3</v>
      </c>
      <c r="F216" s="652">
        <v>0.05</v>
      </c>
      <c r="G216" s="653"/>
      <c r="H216" s="640"/>
      <c r="I216" s="640">
        <f t="shared" si="2356"/>
        <v>1.35</v>
      </c>
      <c r="J216" s="658">
        <v>0</v>
      </c>
      <c r="K216" s="658">
        <v>0</v>
      </c>
      <c r="L216" s="658">
        <v>0</v>
      </c>
      <c r="M216" s="658">
        <v>0</v>
      </c>
      <c r="N216" s="658">
        <v>0</v>
      </c>
      <c r="O216" s="658">
        <v>0</v>
      </c>
      <c r="P216" s="658">
        <v>0</v>
      </c>
      <c r="Q216" s="658">
        <v>0.3</v>
      </c>
      <c r="R216" s="658">
        <v>0</v>
      </c>
      <c r="S216" s="658">
        <v>0</v>
      </c>
      <c r="T216" s="658">
        <v>0.44</v>
      </c>
      <c r="U216" s="658">
        <v>0.56000000000000005</v>
      </c>
      <c r="V216" s="658">
        <v>0</v>
      </c>
      <c r="W216" s="658">
        <v>0</v>
      </c>
      <c r="X216" s="658">
        <v>0</v>
      </c>
      <c r="Y216" s="658">
        <v>0</v>
      </c>
      <c r="Z216" s="658">
        <v>0</v>
      </c>
      <c r="AA216" s="658">
        <v>0</v>
      </c>
      <c r="AB216" s="658">
        <v>0</v>
      </c>
      <c r="AC216" s="658">
        <v>0</v>
      </c>
      <c r="AD216" s="658">
        <v>0</v>
      </c>
      <c r="AE216" s="658">
        <v>0</v>
      </c>
      <c r="AF216" s="658">
        <v>0</v>
      </c>
      <c r="AG216" s="658">
        <v>0.05</v>
      </c>
      <c r="AH216" s="658">
        <v>0</v>
      </c>
      <c r="AI216" s="658">
        <v>0</v>
      </c>
      <c r="AJ216" s="658">
        <v>0</v>
      </c>
      <c r="AK216" s="658">
        <v>0</v>
      </c>
      <c r="AL216" s="658">
        <v>0</v>
      </c>
      <c r="AM216" s="658">
        <v>0</v>
      </c>
      <c r="AN216" s="658">
        <v>0</v>
      </c>
      <c r="AO216" s="658">
        <v>0</v>
      </c>
      <c r="AP216" s="658">
        <v>0</v>
      </c>
      <c r="AQ216" s="658">
        <v>0</v>
      </c>
      <c r="AR216" s="658">
        <v>0</v>
      </c>
      <c r="AS216" s="658">
        <v>0</v>
      </c>
      <c r="AT216" s="658">
        <v>0</v>
      </c>
      <c r="AU216" s="658">
        <v>0</v>
      </c>
      <c r="AV216" s="658">
        <v>0</v>
      </c>
      <c r="AW216" s="613">
        <f t="shared" si="2665"/>
        <v>1.35</v>
      </c>
      <c r="AX216" s="645">
        <f t="shared" si="2625"/>
        <v>1.35</v>
      </c>
      <c r="AY216" s="656" t="e">
        <f t="shared" si="2626"/>
        <v>#DIV/0!</v>
      </c>
      <c r="AZ216" s="591"/>
    </row>
    <row r="217" spans="1:52">
      <c r="A217" s="590"/>
      <c r="B217" s="636" t="s">
        <v>378</v>
      </c>
      <c r="C217" s="636" t="s">
        <v>442</v>
      </c>
      <c r="D217" s="651" t="s">
        <v>379</v>
      </c>
      <c r="E217" s="652"/>
      <c r="F217" s="652"/>
      <c r="G217" s="653"/>
      <c r="H217" s="640">
        <v>40993.396597878447</v>
      </c>
      <c r="I217" s="640">
        <f t="shared" si="2356"/>
        <v>40993.396597878447</v>
      </c>
      <c r="J217" s="653">
        <f>+J218*$H$140</f>
        <v>0</v>
      </c>
      <c r="K217" s="653">
        <f t="shared" ref="K217" si="2896">+K218*$H$140</f>
        <v>0</v>
      </c>
      <c r="L217" s="653">
        <f t="shared" ref="L217" si="2897">+L218*$H$140</f>
        <v>0</v>
      </c>
      <c r="M217" s="653">
        <f t="shared" ref="M217" si="2898">+M218*$H$140</f>
        <v>0</v>
      </c>
      <c r="N217" s="653">
        <f t="shared" ref="N217" si="2899">+N218*$H$140</f>
        <v>0</v>
      </c>
      <c r="O217" s="653">
        <f t="shared" ref="O217" si="2900">+O218*$H$140</f>
        <v>0</v>
      </c>
      <c r="P217" s="653">
        <f t="shared" ref="P217" si="2901">+P218*$H$140</f>
        <v>0</v>
      </c>
      <c r="Q217" s="653">
        <f t="shared" ref="Q217" si="2902">+Q218*$H217</f>
        <v>12298.018979363535</v>
      </c>
      <c r="R217" s="653">
        <f t="shared" ref="R217" si="2903">((R218*$H217)-((R218*$H217*$E218)+(R218*$H217*$F218)))</f>
        <v>0</v>
      </c>
      <c r="S217" s="653">
        <f t="shared" ref="S217" si="2904">((S218*$H217)-((S218*$H217*$E218)+(S218*$H217*$F218)))</f>
        <v>0</v>
      </c>
      <c r="T217" s="653">
        <f t="shared" ref="T217" si="2905">((T218*$H217)-((T218*$H217*$E218)+(T218*$H217*$F218)))</f>
        <v>24247.594087645102</v>
      </c>
      <c r="U217" s="653">
        <f t="shared" ref="U217" si="2906">((U218*$H217)-((U218*$H217*$E218)+(U218*$H217*$F218)))</f>
        <v>2398.1137009758886</v>
      </c>
      <c r="V217" s="653">
        <f t="shared" ref="V217" si="2907">((V218*$H217)-((V218*$H217*$E218)+(V218*$H217*$F218)))</f>
        <v>0</v>
      </c>
      <c r="W217" s="653">
        <f t="shared" ref="W217" si="2908">((W218*$H217)-((W218*$H217*$E218)+(W218*$H217*$F218)))</f>
        <v>0</v>
      </c>
      <c r="X217" s="653">
        <f t="shared" ref="X217" si="2909">((X218*$H217)-((X218*$H217*$E218)+(X218*$H217*$F218)))</f>
        <v>0</v>
      </c>
      <c r="Y217" s="653">
        <f t="shared" ref="Y217" si="2910">((Y218*$H217)-((Y218*$H217*$E218)+(Y218*$H217*$F218)))</f>
        <v>0</v>
      </c>
      <c r="Z217" s="653">
        <f t="shared" ref="Z217" si="2911">((Z218*$H217)-((Z218*$H217*$E218)+(Z218*$H217*$F218)))</f>
        <v>0</v>
      </c>
      <c r="AA217" s="653">
        <f t="shared" ref="AA217" si="2912">((AA218*$H217)-((AA218*$H217*$E218)+(AA218*$H217*$F218)))</f>
        <v>0</v>
      </c>
      <c r="AB217" s="653">
        <f t="shared" ref="AB217" si="2913">((AB218*$H217)-((AB218*$H217*$E218)+(AB218*$H217*$F218)))</f>
        <v>0</v>
      </c>
      <c r="AC217" s="653">
        <f t="shared" ref="AC217" si="2914">((AC218*$H217)-((AC218*$H217*$E218)+(AC218*$H217*$F218)))</f>
        <v>0</v>
      </c>
      <c r="AD217" s="653">
        <f t="shared" ref="AD217" si="2915">((AD218*$H217)-((AD218*$H217*$E218)+(AD218*$H217*$F218)))</f>
        <v>0</v>
      </c>
      <c r="AE217" s="653">
        <f t="shared" ref="AE217" si="2916">((AE218*$H217)-((AE218*$H217*$E218)+(AE218*$H217*$F218)))</f>
        <v>0</v>
      </c>
      <c r="AF217" s="653">
        <f t="shared" ref="AF217" si="2917">((AF218*$H217)-((AF218*$H217*$E218)+(AF218*$H217*$F218)))</f>
        <v>0</v>
      </c>
      <c r="AG217" s="653">
        <f t="shared" ref="AG217" si="2918">+AG218*H217</f>
        <v>2049.6698298939223</v>
      </c>
      <c r="AH217" s="653">
        <f t="shared" ref="AH217" si="2919">((AH218*$H217)-((AH218*$H217*$E218)+(AH218*$H217*$F218)))</f>
        <v>0</v>
      </c>
      <c r="AI217" s="653">
        <f t="shared" ref="AI217" si="2920">((AI218*$H217)-((AI218*$H217*$E218)+(AI218*$H217*$F218)))</f>
        <v>0</v>
      </c>
      <c r="AJ217" s="653">
        <f t="shared" ref="AJ217" si="2921">((AJ218*$H217)-((AJ218*$H217*$E218)+(AJ218*$H217*$F218)))</f>
        <v>0</v>
      </c>
      <c r="AK217" s="653">
        <f t="shared" ref="AK217" si="2922">((AK218*$H217)-((AK218*$H217*$E218)+(AK218*$H217*$F218)))</f>
        <v>0</v>
      </c>
      <c r="AL217" s="653">
        <f t="shared" ref="AL217" si="2923">((AL218*$H217)-((AL218*$H217*$E218)+(AL218*$H217*$F218)))</f>
        <v>0</v>
      </c>
      <c r="AM217" s="653">
        <f t="shared" ref="AM217" si="2924">((AM218*$H217)-((AM218*$H217*$E218)+(AM218*$H217*$F218)))</f>
        <v>0</v>
      </c>
      <c r="AN217" s="653">
        <f t="shared" ref="AN217" si="2925">((AN218*$H217)-((AN218*$H217*$E218)+(AN218*$H217*$F218)))</f>
        <v>0</v>
      </c>
      <c r="AO217" s="653">
        <f t="shared" ref="AO217" si="2926">((AO218*$H217)-((AO218*$H217*$E218)+(AO218*$H217*$F218)))</f>
        <v>0</v>
      </c>
      <c r="AP217" s="653">
        <f t="shared" ref="AP217" si="2927">((AP218*$H217)-((AP218*$H217*$E218)+(AP218*$H217*$F218)))</f>
        <v>0</v>
      </c>
      <c r="AQ217" s="653">
        <f t="shared" ref="AQ217" si="2928">((AQ218*$H217)-((AQ218*$H217*$E218)+(AQ218*$H217*$F218)))</f>
        <v>0</v>
      </c>
      <c r="AR217" s="653">
        <f t="shared" ref="AR217" si="2929">((AR218*$H217)-((AR218*$H217*$E218)+(AR218*$H217*$F218)))</f>
        <v>0</v>
      </c>
      <c r="AS217" s="653">
        <f t="shared" ref="AS217" si="2930">((AS218*$H217)-((AS218*$H217*$E218)+(AS218*$H217*$F218)))</f>
        <v>0</v>
      </c>
      <c r="AT217" s="653">
        <f t="shared" ref="AT217" si="2931">((AT218*$H217)-((AT218*$H217*$E218)+(AT218*$H217*$F218)))</f>
        <v>0</v>
      </c>
      <c r="AU217" s="653">
        <f t="shared" ref="AU217" si="2932">((AU218*$H217)-((AU218*$H217*$E218)+(AU218*$H217*$F218)))</f>
        <v>0</v>
      </c>
      <c r="AV217" s="653">
        <f t="shared" ref="AV217" si="2933">((AV218*$H217)-((AV218*$H217*$E218)+(AV218*$H217*$F218)))</f>
        <v>0</v>
      </c>
      <c r="AW217" s="613">
        <f t="shared" si="2665"/>
        <v>40993.396597878447</v>
      </c>
      <c r="AX217" s="645">
        <f t="shared" si="2625"/>
        <v>0</v>
      </c>
      <c r="AY217" s="656">
        <f t="shared" si="2626"/>
        <v>0</v>
      </c>
      <c r="AZ217" s="591"/>
    </row>
    <row r="218" spans="1:52">
      <c r="A218" s="590"/>
      <c r="B218" s="636"/>
      <c r="C218" s="636"/>
      <c r="D218" s="651"/>
      <c r="E218" s="652">
        <v>0.3</v>
      </c>
      <c r="F218" s="652">
        <v>0.05</v>
      </c>
      <c r="G218" s="653"/>
      <c r="H218" s="640"/>
      <c r="I218" s="640">
        <f t="shared" si="2356"/>
        <v>1.3499999999999999</v>
      </c>
      <c r="J218" s="658">
        <v>0</v>
      </c>
      <c r="K218" s="658">
        <v>0</v>
      </c>
      <c r="L218" s="658">
        <v>0</v>
      </c>
      <c r="M218" s="658">
        <v>0</v>
      </c>
      <c r="N218" s="658">
        <v>0</v>
      </c>
      <c r="O218" s="658">
        <v>0</v>
      </c>
      <c r="P218" s="658">
        <v>0</v>
      </c>
      <c r="Q218" s="658">
        <v>0.3</v>
      </c>
      <c r="R218" s="658">
        <v>0</v>
      </c>
      <c r="S218" s="658">
        <v>0</v>
      </c>
      <c r="T218" s="658">
        <v>0.91</v>
      </c>
      <c r="U218" s="658">
        <v>8.9999999999999969E-2</v>
      </c>
      <c r="V218" s="658">
        <v>0</v>
      </c>
      <c r="W218" s="658">
        <v>0</v>
      </c>
      <c r="X218" s="658">
        <v>0</v>
      </c>
      <c r="Y218" s="658">
        <v>0</v>
      </c>
      <c r="Z218" s="658">
        <v>0</v>
      </c>
      <c r="AA218" s="658">
        <v>0</v>
      </c>
      <c r="AB218" s="658">
        <v>0</v>
      </c>
      <c r="AC218" s="658">
        <v>0</v>
      </c>
      <c r="AD218" s="658">
        <v>0</v>
      </c>
      <c r="AE218" s="658">
        <v>0</v>
      </c>
      <c r="AF218" s="658">
        <v>0</v>
      </c>
      <c r="AG218" s="658">
        <v>0.05</v>
      </c>
      <c r="AH218" s="658">
        <v>0</v>
      </c>
      <c r="AI218" s="658">
        <v>0</v>
      </c>
      <c r="AJ218" s="658">
        <v>0</v>
      </c>
      <c r="AK218" s="658">
        <v>0</v>
      </c>
      <c r="AL218" s="658">
        <v>0</v>
      </c>
      <c r="AM218" s="658">
        <v>0</v>
      </c>
      <c r="AN218" s="658">
        <v>0</v>
      </c>
      <c r="AO218" s="658">
        <v>0</v>
      </c>
      <c r="AP218" s="658">
        <v>0</v>
      </c>
      <c r="AQ218" s="658">
        <v>0</v>
      </c>
      <c r="AR218" s="658">
        <v>0</v>
      </c>
      <c r="AS218" s="658">
        <v>0</v>
      </c>
      <c r="AT218" s="658">
        <v>0</v>
      </c>
      <c r="AU218" s="658">
        <v>0</v>
      </c>
      <c r="AV218" s="658">
        <v>0</v>
      </c>
      <c r="AW218" s="613">
        <f t="shared" si="2665"/>
        <v>1.3499999999999999</v>
      </c>
      <c r="AX218" s="645">
        <f t="shared" si="2625"/>
        <v>1.3499999999999999</v>
      </c>
      <c r="AY218" s="656" t="e">
        <f t="shared" si="2626"/>
        <v>#DIV/0!</v>
      </c>
      <c r="AZ218" s="591"/>
    </row>
    <row r="219" spans="1:52">
      <c r="A219" s="590"/>
      <c r="B219" s="636" t="s">
        <v>378</v>
      </c>
      <c r="C219" s="636" t="s">
        <v>443</v>
      </c>
      <c r="D219" s="651" t="s">
        <v>391</v>
      </c>
      <c r="E219" s="652"/>
      <c r="F219" s="652"/>
      <c r="G219" s="653"/>
      <c r="H219" s="640">
        <v>141742.85080738959</v>
      </c>
      <c r="I219" s="640">
        <f t="shared" si="2356"/>
        <v>141742.85080738959</v>
      </c>
      <c r="J219" s="653">
        <f>+J220*$H$140</f>
        <v>0</v>
      </c>
      <c r="K219" s="653">
        <f t="shared" ref="K219" si="2934">+K220*$H$140</f>
        <v>0</v>
      </c>
      <c r="L219" s="653">
        <f t="shared" ref="L219" si="2935">+L220*$H$140</f>
        <v>0</v>
      </c>
      <c r="M219" s="653">
        <f t="shared" ref="M219" si="2936">+M220*$H$140</f>
        <v>0</v>
      </c>
      <c r="N219" s="653">
        <f t="shared" ref="N219" si="2937">+N220*$H$140</f>
        <v>0</v>
      </c>
      <c r="O219" s="653">
        <f t="shared" ref="O219" si="2938">+O220*$H$140</f>
        <v>0</v>
      </c>
      <c r="P219" s="653">
        <f t="shared" ref="P219" si="2939">+P220*$H$140</f>
        <v>0</v>
      </c>
      <c r="Q219" s="653">
        <f t="shared" ref="Q219" si="2940">+Q220*$H219</f>
        <v>42522.85524221688</v>
      </c>
      <c r="R219" s="653">
        <f t="shared" ref="R219" si="2941">((R220*$H219)-((R220*$H219*$E220)+(R220*$H219*$F220)))</f>
        <v>0</v>
      </c>
      <c r="S219" s="653">
        <f t="shared" ref="S219" si="2942">((S220*$H219)-((S220*$H219*$E220)+(S220*$H219*$F220)))</f>
        <v>0</v>
      </c>
      <c r="T219" s="653">
        <f t="shared" ref="T219" si="2943">((T220*$H219)-((T220*$H219*$E220)+(T220*$H219*$F220)))</f>
        <v>0</v>
      </c>
      <c r="U219" s="653">
        <f t="shared" ref="U219" si="2944">((U220*$H219)-((U220*$H219*$E220)+(U220*$H219*$F220)))</f>
        <v>92132.853024803233</v>
      </c>
      <c r="V219" s="653">
        <f t="shared" ref="V219" si="2945">((V220*$H219)-((V220*$H219*$E220)+(V220*$H219*$F220)))</f>
        <v>0</v>
      </c>
      <c r="W219" s="653">
        <f t="shared" ref="W219" si="2946">((W220*$H219)-((W220*$H219*$E220)+(W220*$H219*$F220)))</f>
        <v>0</v>
      </c>
      <c r="X219" s="653">
        <f t="shared" ref="X219" si="2947">((X220*$H219)-((X220*$H219*$E220)+(X220*$H219*$F220)))</f>
        <v>0</v>
      </c>
      <c r="Y219" s="653">
        <f t="shared" ref="Y219" si="2948">((Y220*$H219)-((Y220*$H219*$E220)+(Y220*$H219*$F220)))</f>
        <v>0</v>
      </c>
      <c r="Z219" s="653">
        <f t="shared" ref="Z219" si="2949">((Z220*$H219)-((Z220*$H219*$E220)+(Z220*$H219*$F220)))</f>
        <v>0</v>
      </c>
      <c r="AA219" s="653">
        <f t="shared" ref="AA219" si="2950">((AA220*$H219)-((AA220*$H219*$E220)+(AA220*$H219*$F220)))</f>
        <v>0</v>
      </c>
      <c r="AB219" s="653">
        <f t="shared" ref="AB219" si="2951">((AB220*$H219)-((AB220*$H219*$E220)+(AB220*$H219*$F220)))</f>
        <v>0</v>
      </c>
      <c r="AC219" s="653">
        <f t="shared" ref="AC219" si="2952">((AC220*$H219)-((AC220*$H219*$E220)+(AC220*$H219*$F220)))</f>
        <v>0</v>
      </c>
      <c r="AD219" s="653">
        <f t="shared" ref="AD219" si="2953">((AD220*$H219)-((AD220*$H219*$E220)+(AD220*$H219*$F220)))</f>
        <v>0</v>
      </c>
      <c r="AE219" s="653">
        <f t="shared" ref="AE219" si="2954">((AE220*$H219)-((AE220*$H219*$E220)+(AE220*$H219*$F220)))</f>
        <v>0</v>
      </c>
      <c r="AF219" s="653">
        <f t="shared" ref="AF219" si="2955">((AF220*$H219)-((AF220*$H219*$E220)+(AF220*$H219*$F220)))</f>
        <v>0</v>
      </c>
      <c r="AG219" s="653">
        <f t="shared" ref="AG219" si="2956">+AG220*H219</f>
        <v>7087.1425403694802</v>
      </c>
      <c r="AH219" s="653">
        <f t="shared" ref="AH219" si="2957">((AH220*$H219)-((AH220*$H219*$E220)+(AH220*$H219*$F220)))</f>
        <v>0</v>
      </c>
      <c r="AI219" s="653">
        <f t="shared" ref="AI219" si="2958">((AI220*$H219)-((AI220*$H219*$E220)+(AI220*$H219*$F220)))</f>
        <v>0</v>
      </c>
      <c r="AJ219" s="653">
        <f t="shared" ref="AJ219" si="2959">((AJ220*$H219)-((AJ220*$H219*$E220)+(AJ220*$H219*$F220)))</f>
        <v>0</v>
      </c>
      <c r="AK219" s="653">
        <f t="shared" ref="AK219" si="2960">((AK220*$H219)-((AK220*$H219*$E220)+(AK220*$H219*$F220)))</f>
        <v>0</v>
      </c>
      <c r="AL219" s="653">
        <f t="shared" ref="AL219" si="2961">((AL220*$H219)-((AL220*$H219*$E220)+(AL220*$H219*$F220)))</f>
        <v>0</v>
      </c>
      <c r="AM219" s="653">
        <f t="shared" ref="AM219" si="2962">((AM220*$H219)-((AM220*$H219*$E220)+(AM220*$H219*$F220)))</f>
        <v>0</v>
      </c>
      <c r="AN219" s="653">
        <f t="shared" ref="AN219" si="2963">((AN220*$H219)-((AN220*$H219*$E220)+(AN220*$H219*$F220)))</f>
        <v>0</v>
      </c>
      <c r="AO219" s="653">
        <f t="shared" ref="AO219" si="2964">((AO220*$H219)-((AO220*$H219*$E220)+(AO220*$H219*$F220)))</f>
        <v>0</v>
      </c>
      <c r="AP219" s="653">
        <f t="shared" ref="AP219" si="2965">((AP220*$H219)-((AP220*$H219*$E220)+(AP220*$H219*$F220)))</f>
        <v>0</v>
      </c>
      <c r="AQ219" s="653">
        <f t="shared" ref="AQ219" si="2966">((AQ220*$H219)-((AQ220*$H219*$E220)+(AQ220*$H219*$F220)))</f>
        <v>0</v>
      </c>
      <c r="AR219" s="653">
        <f t="shared" ref="AR219" si="2967">((AR220*$H219)-((AR220*$H219*$E220)+(AR220*$H219*$F220)))</f>
        <v>0</v>
      </c>
      <c r="AS219" s="653">
        <f t="shared" ref="AS219" si="2968">((AS220*$H219)-((AS220*$H219*$E220)+(AS220*$H219*$F220)))</f>
        <v>0</v>
      </c>
      <c r="AT219" s="653">
        <f t="shared" ref="AT219" si="2969">((AT220*$H219)-((AT220*$H219*$E220)+(AT220*$H219*$F220)))</f>
        <v>0</v>
      </c>
      <c r="AU219" s="653">
        <f t="shared" ref="AU219" si="2970">((AU220*$H219)-((AU220*$H219*$E220)+(AU220*$H219*$F220)))</f>
        <v>0</v>
      </c>
      <c r="AV219" s="653">
        <f t="shared" ref="AV219" si="2971">((AV220*$H219)-((AV220*$H219*$E220)+(AV220*$H219*$F220)))</f>
        <v>0</v>
      </c>
      <c r="AW219" s="613">
        <f t="shared" si="2665"/>
        <v>141742.85080738959</v>
      </c>
      <c r="AX219" s="645">
        <f t="shared" si="2625"/>
        <v>0</v>
      </c>
      <c r="AY219" s="656">
        <f t="shared" si="2626"/>
        <v>0</v>
      </c>
      <c r="AZ219" s="591"/>
    </row>
    <row r="220" spans="1:52">
      <c r="A220" s="590"/>
      <c r="B220" s="636"/>
      <c r="C220" s="636"/>
      <c r="D220" s="651"/>
      <c r="E220" s="652">
        <v>0.3</v>
      </c>
      <c r="F220" s="652">
        <v>0.05</v>
      </c>
      <c r="G220" s="653"/>
      <c r="H220" s="640"/>
      <c r="I220" s="640">
        <f t="shared" si="2356"/>
        <v>1.35</v>
      </c>
      <c r="J220" s="658">
        <v>0</v>
      </c>
      <c r="K220" s="658">
        <v>0</v>
      </c>
      <c r="L220" s="658">
        <v>0</v>
      </c>
      <c r="M220" s="658">
        <v>0</v>
      </c>
      <c r="N220" s="658">
        <v>0</v>
      </c>
      <c r="O220" s="658">
        <v>0</v>
      </c>
      <c r="P220" s="658">
        <v>0</v>
      </c>
      <c r="Q220" s="658">
        <v>0.3</v>
      </c>
      <c r="R220" s="658">
        <v>0</v>
      </c>
      <c r="S220" s="658">
        <v>0</v>
      </c>
      <c r="T220" s="658">
        <v>0</v>
      </c>
      <c r="U220" s="658">
        <v>1</v>
      </c>
      <c r="V220" s="658">
        <v>0</v>
      </c>
      <c r="W220" s="658">
        <v>0</v>
      </c>
      <c r="X220" s="658">
        <v>0</v>
      </c>
      <c r="Y220" s="658">
        <v>0</v>
      </c>
      <c r="Z220" s="658">
        <v>0</v>
      </c>
      <c r="AA220" s="658">
        <v>0</v>
      </c>
      <c r="AB220" s="658">
        <v>0</v>
      </c>
      <c r="AC220" s="658">
        <v>0</v>
      </c>
      <c r="AD220" s="658">
        <v>0</v>
      </c>
      <c r="AE220" s="658">
        <v>0</v>
      </c>
      <c r="AF220" s="658">
        <v>0</v>
      </c>
      <c r="AG220" s="658">
        <v>0.05</v>
      </c>
      <c r="AH220" s="658">
        <v>0</v>
      </c>
      <c r="AI220" s="658">
        <v>0</v>
      </c>
      <c r="AJ220" s="658">
        <v>0</v>
      </c>
      <c r="AK220" s="658">
        <v>0</v>
      </c>
      <c r="AL220" s="658">
        <v>0</v>
      </c>
      <c r="AM220" s="658">
        <v>0</v>
      </c>
      <c r="AN220" s="658">
        <v>0</v>
      </c>
      <c r="AO220" s="658">
        <v>0</v>
      </c>
      <c r="AP220" s="658">
        <v>0</v>
      </c>
      <c r="AQ220" s="658">
        <v>0</v>
      </c>
      <c r="AR220" s="658">
        <v>0</v>
      </c>
      <c r="AS220" s="658">
        <v>0</v>
      </c>
      <c r="AT220" s="658">
        <v>0</v>
      </c>
      <c r="AU220" s="658">
        <v>0</v>
      </c>
      <c r="AV220" s="658">
        <v>0</v>
      </c>
      <c r="AW220" s="613">
        <f t="shared" si="2665"/>
        <v>1.35</v>
      </c>
      <c r="AX220" s="645">
        <f t="shared" si="2625"/>
        <v>1.35</v>
      </c>
      <c r="AY220" s="656" t="e">
        <f t="shared" si="2626"/>
        <v>#DIV/0!</v>
      </c>
      <c r="AZ220" s="591"/>
    </row>
    <row r="221" spans="1:52">
      <c r="A221" s="590"/>
      <c r="B221" s="646" t="s">
        <v>305</v>
      </c>
      <c r="C221" s="646" t="s">
        <v>444</v>
      </c>
      <c r="D221" s="647" t="s">
        <v>445</v>
      </c>
      <c r="E221" s="648"/>
      <c r="F221" s="648"/>
      <c r="G221" s="649"/>
      <c r="H221" s="650">
        <v>451378.58448181866</v>
      </c>
      <c r="I221" s="650">
        <f t="shared" si="2356"/>
        <v>451378.58448181866</v>
      </c>
      <c r="J221" s="649">
        <f t="shared" ref="J221" si="2972">+J222+J224+J226</f>
        <v>0</v>
      </c>
      <c r="K221" s="649">
        <f t="shared" ref="K221" si="2973">+K222+K224+K226</f>
        <v>0</v>
      </c>
      <c r="L221" s="649">
        <f t="shared" ref="L221" si="2974">+L222+L224+L226</f>
        <v>0</v>
      </c>
      <c r="M221" s="649">
        <f t="shared" ref="M221" si="2975">+M222+M224+M226</f>
        <v>0</v>
      </c>
      <c r="N221" s="649">
        <f t="shared" ref="N221" si="2976">+N222+N224+N226</f>
        <v>0</v>
      </c>
      <c r="O221" s="649">
        <f t="shared" ref="O221" si="2977">+O222+O224+O226</f>
        <v>0</v>
      </c>
      <c r="P221" s="649">
        <f t="shared" ref="P221" si="2978">+P222+P224+P226</f>
        <v>0</v>
      </c>
      <c r="Q221" s="649">
        <f t="shared" ref="Q221" si="2979">+Q222+Q224+Q226</f>
        <v>135413.57534454559</v>
      </c>
      <c r="R221" s="649">
        <f t="shared" ref="R221" si="2980">+R222+R224+R226</f>
        <v>0</v>
      </c>
      <c r="S221" s="649">
        <f t="shared" ref="S221" si="2981">+S222+S224+S226</f>
        <v>0</v>
      </c>
      <c r="T221" s="649">
        <f t="shared" ref="T221" si="2982">+T222+T224+T226</f>
        <v>0</v>
      </c>
      <c r="U221" s="649">
        <f t="shared" ref="U221" si="2983">+U222+U224+U226</f>
        <v>188869.48550082851</v>
      </c>
      <c r="V221" s="649">
        <f t="shared" ref="V221" si="2984">+V222+V224+V226</f>
        <v>104526.59441235362</v>
      </c>
      <c r="W221" s="649">
        <f t="shared" ref="W221" si="2985">+W222+W224+W226</f>
        <v>0</v>
      </c>
      <c r="X221" s="649">
        <f t="shared" ref="X221" si="2986">+X222+X224+X226</f>
        <v>0</v>
      </c>
      <c r="Y221" s="649">
        <f t="shared" ref="Y221" si="2987">+Y222+Y224+Y226</f>
        <v>0</v>
      </c>
      <c r="Z221" s="649">
        <f t="shared" ref="Z221" si="2988">+Z222+Z224+Z226</f>
        <v>0</v>
      </c>
      <c r="AA221" s="649">
        <f t="shared" ref="AA221" si="2989">+AA222+AA224+AA226</f>
        <v>0</v>
      </c>
      <c r="AB221" s="649">
        <f t="shared" ref="AB221" si="2990">+AB222+AB224+AB226</f>
        <v>0</v>
      </c>
      <c r="AC221" s="649">
        <f t="shared" ref="AC221" si="2991">+AC222+AC224+AC226</f>
        <v>0</v>
      </c>
      <c r="AD221" s="649">
        <f t="shared" ref="AD221" si="2992">+AD222+AD224+AD226</f>
        <v>0</v>
      </c>
      <c r="AE221" s="649">
        <f t="shared" ref="AE221" si="2993">+AE222+AE224+AE226</f>
        <v>0</v>
      </c>
      <c r="AF221" s="649">
        <f t="shared" ref="AF221" si="2994">+AF222+AF224+AF226</f>
        <v>0</v>
      </c>
      <c r="AG221" s="649">
        <f t="shared" ref="AG221" si="2995">+AG222+AG224+AG226</f>
        <v>22568.929224090934</v>
      </c>
      <c r="AH221" s="649">
        <f t="shared" ref="AH221" si="2996">+AH222+AH224+AH226</f>
        <v>0</v>
      </c>
      <c r="AI221" s="649">
        <f t="shared" ref="AI221" si="2997">+AI222+AI224+AI226</f>
        <v>0</v>
      </c>
      <c r="AJ221" s="649">
        <f t="shared" ref="AJ221" si="2998">+AJ222+AJ224+AJ226</f>
        <v>0</v>
      </c>
      <c r="AK221" s="649">
        <f t="shared" ref="AK221" si="2999">+AK222+AK224+AK226</f>
        <v>0</v>
      </c>
      <c r="AL221" s="649">
        <f t="shared" ref="AL221" si="3000">+AL222+AL224+AL226</f>
        <v>0</v>
      </c>
      <c r="AM221" s="649">
        <f t="shared" ref="AM221" si="3001">+AM222+AM224+AM226</f>
        <v>0</v>
      </c>
      <c r="AN221" s="649">
        <f t="shared" ref="AN221" si="3002">+AN222+AN224+AN226</f>
        <v>0</v>
      </c>
      <c r="AO221" s="649">
        <f t="shared" ref="AO221" si="3003">+AO222+AO224+AO226</f>
        <v>0</v>
      </c>
      <c r="AP221" s="649">
        <f t="shared" ref="AP221" si="3004">+AP222+AP224+AP226</f>
        <v>0</v>
      </c>
      <c r="AQ221" s="649">
        <f t="shared" ref="AQ221" si="3005">+AQ222+AQ224+AQ226</f>
        <v>0</v>
      </c>
      <c r="AR221" s="649">
        <f t="shared" ref="AR221" si="3006">+AR222+AR224+AR226</f>
        <v>0</v>
      </c>
      <c r="AS221" s="649">
        <f t="shared" ref="AS221" si="3007">+AS222+AS224+AS226</f>
        <v>0</v>
      </c>
      <c r="AT221" s="649">
        <f t="shared" ref="AT221" si="3008">+AT222+AT224+AT226</f>
        <v>0</v>
      </c>
      <c r="AU221" s="649">
        <f t="shared" ref="AU221" si="3009">+AU222+AU224+AU226</f>
        <v>0</v>
      </c>
      <c r="AV221" s="649">
        <f t="shared" ref="AV221" si="3010">+AV222+AV224+AV226</f>
        <v>0</v>
      </c>
      <c r="AW221" s="613">
        <f t="shared" si="2665"/>
        <v>451378.58448181866</v>
      </c>
      <c r="AX221" s="645">
        <f t="shared" si="2625"/>
        <v>0</v>
      </c>
      <c r="AY221" s="656">
        <f t="shared" si="2626"/>
        <v>0</v>
      </c>
      <c r="AZ221" s="591"/>
    </row>
    <row r="222" spans="1:52">
      <c r="A222" s="590"/>
      <c r="B222" s="636" t="s">
        <v>378</v>
      </c>
      <c r="C222" s="636" t="s">
        <v>446</v>
      </c>
      <c r="D222" s="651" t="s">
        <v>441</v>
      </c>
      <c r="E222" s="652"/>
      <c r="F222" s="652"/>
      <c r="G222" s="653"/>
      <c r="H222" s="640">
        <v>259974.00274392235</v>
      </c>
      <c r="I222" s="640">
        <f t="shared" si="2356"/>
        <v>259974.00274392232</v>
      </c>
      <c r="J222" s="653">
        <f>+J223*$H$140</f>
        <v>0</v>
      </c>
      <c r="K222" s="653">
        <f t="shared" ref="K222" si="3011">+K223*$H$140</f>
        <v>0</v>
      </c>
      <c r="L222" s="653">
        <f t="shared" ref="L222" si="3012">+L223*$H$140</f>
        <v>0</v>
      </c>
      <c r="M222" s="653">
        <f t="shared" ref="M222" si="3013">+M223*$H$140</f>
        <v>0</v>
      </c>
      <c r="N222" s="653">
        <f t="shared" ref="N222" si="3014">+N223*$H$140</f>
        <v>0</v>
      </c>
      <c r="O222" s="653">
        <f t="shared" ref="O222" si="3015">+O223*$H$140</f>
        <v>0</v>
      </c>
      <c r="P222" s="653">
        <f t="shared" ref="P222" si="3016">+P223*$H$140</f>
        <v>0</v>
      </c>
      <c r="Q222" s="653">
        <f t="shared" ref="Q222" si="3017">+Q223*$H222</f>
        <v>77992.200823176696</v>
      </c>
      <c r="R222" s="653">
        <f t="shared" ref="R222" si="3018">((R223*$H222)-((R223*$H222*$E223)+(R223*$H222*$F223)))</f>
        <v>0</v>
      </c>
      <c r="S222" s="653">
        <f t="shared" ref="S222" si="3019">((S223*$H222)-((S223*$H222*$E223)+(S223*$H222*$F223)))</f>
        <v>0</v>
      </c>
      <c r="T222" s="653">
        <f t="shared" ref="T222" si="3020">((T223*$H222)-((T223*$H222*$E223)+(T223*$H222*$F223)))</f>
        <v>0</v>
      </c>
      <c r="U222" s="653">
        <f t="shared" ref="U222" si="3021">((U223*$H222)-((U223*$H222*$E223)+(U223*$H222*$F223)))</f>
        <v>162223.77771220752</v>
      </c>
      <c r="V222" s="653">
        <f t="shared" ref="V222" si="3022">((V223*$H222)-((V223*$H222*$E223)+(V223*$H222*$F223)))</f>
        <v>6759.3240713419873</v>
      </c>
      <c r="W222" s="653">
        <f t="shared" ref="W222" si="3023">((W223*$H222)-((W223*$H222*$E223)+(W223*$H222*$F223)))</f>
        <v>0</v>
      </c>
      <c r="X222" s="653">
        <f t="shared" ref="X222" si="3024">((X223*$H222)-((X223*$H222*$E223)+(X223*$H222*$F223)))</f>
        <v>0</v>
      </c>
      <c r="Y222" s="653">
        <f t="shared" ref="Y222" si="3025">((Y223*$H222)-((Y223*$H222*$E223)+(Y223*$H222*$F223)))</f>
        <v>0</v>
      </c>
      <c r="Z222" s="653">
        <f t="shared" ref="Z222" si="3026">((Z223*$H222)-((Z223*$H222*$E223)+(Z223*$H222*$F223)))</f>
        <v>0</v>
      </c>
      <c r="AA222" s="653">
        <f t="shared" ref="AA222" si="3027">((AA223*$H222)-((AA223*$H222*$E223)+(AA223*$H222*$F223)))</f>
        <v>0</v>
      </c>
      <c r="AB222" s="653">
        <f t="shared" ref="AB222" si="3028">((AB223*$H222)-((AB223*$H222*$E223)+(AB223*$H222*$F223)))</f>
        <v>0</v>
      </c>
      <c r="AC222" s="653">
        <f t="shared" ref="AC222" si="3029">((AC223*$H222)-((AC223*$H222*$E223)+(AC223*$H222*$F223)))</f>
        <v>0</v>
      </c>
      <c r="AD222" s="653">
        <f t="shared" ref="AD222" si="3030">((AD223*$H222)-((AD223*$H222*$E223)+(AD223*$H222*$F223)))</f>
        <v>0</v>
      </c>
      <c r="AE222" s="653">
        <f t="shared" ref="AE222" si="3031">((AE223*$H222)-((AE223*$H222*$E223)+(AE223*$H222*$F223)))</f>
        <v>0</v>
      </c>
      <c r="AF222" s="653">
        <f t="shared" ref="AF222" si="3032">((AF223*$H222)-((AF223*$H222*$E223)+(AF223*$H222*$F223)))</f>
        <v>0</v>
      </c>
      <c r="AG222" s="653">
        <f t="shared" ref="AG222" si="3033">+AG223*H222</f>
        <v>12998.700137196118</v>
      </c>
      <c r="AH222" s="653">
        <f t="shared" ref="AH222" si="3034">((AH223*$H222)-((AH223*$H222*$E223)+(AH223*$H222*$F223)))</f>
        <v>0</v>
      </c>
      <c r="AI222" s="653">
        <f t="shared" ref="AI222" si="3035">((AI223*$H222)-((AI223*$H222*$E223)+(AI223*$H222*$F223)))</f>
        <v>0</v>
      </c>
      <c r="AJ222" s="653">
        <f t="shared" ref="AJ222" si="3036">((AJ223*$H222)-((AJ223*$H222*$E223)+(AJ223*$H222*$F223)))</f>
        <v>0</v>
      </c>
      <c r="AK222" s="653">
        <f t="shared" ref="AK222" si="3037">((AK223*$H222)-((AK223*$H222*$E223)+(AK223*$H222*$F223)))</f>
        <v>0</v>
      </c>
      <c r="AL222" s="653">
        <f t="shared" ref="AL222" si="3038">((AL223*$H222)-((AL223*$H222*$E223)+(AL223*$H222*$F223)))</f>
        <v>0</v>
      </c>
      <c r="AM222" s="653">
        <f t="shared" ref="AM222" si="3039">((AM223*$H222)-((AM223*$H222*$E223)+(AM223*$H222*$F223)))</f>
        <v>0</v>
      </c>
      <c r="AN222" s="653">
        <f t="shared" ref="AN222" si="3040">((AN223*$H222)-((AN223*$H222*$E223)+(AN223*$H222*$F223)))</f>
        <v>0</v>
      </c>
      <c r="AO222" s="653">
        <f t="shared" ref="AO222" si="3041">((AO223*$H222)-((AO223*$H222*$E223)+(AO223*$H222*$F223)))</f>
        <v>0</v>
      </c>
      <c r="AP222" s="653">
        <f t="shared" ref="AP222" si="3042">((AP223*$H222)-((AP223*$H222*$E223)+(AP223*$H222*$F223)))</f>
        <v>0</v>
      </c>
      <c r="AQ222" s="653">
        <f t="shared" ref="AQ222" si="3043">((AQ223*$H222)-((AQ223*$H222*$E223)+(AQ223*$H222*$F223)))</f>
        <v>0</v>
      </c>
      <c r="AR222" s="653">
        <f t="shared" ref="AR222" si="3044">((AR223*$H222)-((AR223*$H222*$E223)+(AR223*$H222*$F223)))</f>
        <v>0</v>
      </c>
      <c r="AS222" s="653">
        <f t="shared" ref="AS222" si="3045">((AS223*$H222)-((AS223*$H222*$E223)+(AS223*$H222*$F223)))</f>
        <v>0</v>
      </c>
      <c r="AT222" s="653">
        <f t="shared" ref="AT222" si="3046">((AT223*$H222)-((AT223*$H222*$E223)+(AT223*$H222*$F223)))</f>
        <v>0</v>
      </c>
      <c r="AU222" s="653">
        <f t="shared" ref="AU222" si="3047">((AU223*$H222)-((AU223*$H222*$E223)+(AU223*$H222*$F223)))</f>
        <v>0</v>
      </c>
      <c r="AV222" s="653">
        <f t="shared" ref="AV222" si="3048">((AV223*$H222)-((AV223*$H222*$E223)+(AV223*$H222*$F223)))</f>
        <v>0</v>
      </c>
      <c r="AW222" s="613">
        <f t="shared" si="2665"/>
        <v>259974.00274392232</v>
      </c>
      <c r="AX222" s="645">
        <f t="shared" si="2625"/>
        <v>0</v>
      </c>
      <c r="AY222" s="656">
        <f t="shared" si="2626"/>
        <v>0</v>
      </c>
      <c r="AZ222" s="591"/>
    </row>
    <row r="223" spans="1:52">
      <c r="A223" s="590"/>
      <c r="B223" s="636"/>
      <c r="C223" s="636"/>
      <c r="D223" s="651"/>
      <c r="E223" s="652">
        <v>0.3</v>
      </c>
      <c r="F223" s="652">
        <v>0.05</v>
      </c>
      <c r="G223" s="653"/>
      <c r="H223" s="640"/>
      <c r="I223" s="640">
        <f t="shared" si="2356"/>
        <v>1.35</v>
      </c>
      <c r="J223" s="658">
        <v>0</v>
      </c>
      <c r="K223" s="658">
        <v>0</v>
      </c>
      <c r="L223" s="658">
        <v>0</v>
      </c>
      <c r="M223" s="658">
        <v>0</v>
      </c>
      <c r="N223" s="658">
        <v>0</v>
      </c>
      <c r="O223" s="658">
        <v>0</v>
      </c>
      <c r="P223" s="658">
        <v>0</v>
      </c>
      <c r="Q223" s="658">
        <v>0.3</v>
      </c>
      <c r="R223" s="658">
        <v>0</v>
      </c>
      <c r="S223" s="653"/>
      <c r="T223" s="658">
        <v>0</v>
      </c>
      <c r="U223" s="658">
        <v>0.96</v>
      </c>
      <c r="V223" s="658">
        <v>4.0000000000000036E-2</v>
      </c>
      <c r="W223" s="658">
        <v>0</v>
      </c>
      <c r="X223" s="658">
        <v>0</v>
      </c>
      <c r="Y223" s="658">
        <v>0</v>
      </c>
      <c r="Z223" s="658">
        <v>0</v>
      </c>
      <c r="AA223" s="658">
        <v>0</v>
      </c>
      <c r="AB223" s="658">
        <v>0</v>
      </c>
      <c r="AC223" s="658">
        <v>0</v>
      </c>
      <c r="AD223" s="658">
        <v>0</v>
      </c>
      <c r="AE223" s="658">
        <v>0</v>
      </c>
      <c r="AF223" s="658">
        <v>0</v>
      </c>
      <c r="AG223" s="658">
        <v>0.05</v>
      </c>
      <c r="AH223" s="658">
        <v>0</v>
      </c>
      <c r="AI223" s="658">
        <v>0</v>
      </c>
      <c r="AJ223" s="658">
        <v>0</v>
      </c>
      <c r="AK223" s="658">
        <v>0</v>
      </c>
      <c r="AL223" s="658">
        <v>0</v>
      </c>
      <c r="AM223" s="658">
        <v>0</v>
      </c>
      <c r="AN223" s="658">
        <v>0</v>
      </c>
      <c r="AO223" s="658">
        <v>0</v>
      </c>
      <c r="AP223" s="658">
        <v>0</v>
      </c>
      <c r="AQ223" s="658">
        <v>0</v>
      </c>
      <c r="AR223" s="658">
        <v>0</v>
      </c>
      <c r="AS223" s="658">
        <v>0</v>
      </c>
      <c r="AT223" s="658">
        <v>0</v>
      </c>
      <c r="AU223" s="658">
        <v>0</v>
      </c>
      <c r="AV223" s="658">
        <v>0</v>
      </c>
      <c r="AW223" s="613">
        <f t="shared" si="2665"/>
        <v>1.35</v>
      </c>
      <c r="AX223" s="645">
        <f t="shared" si="2625"/>
        <v>1.35</v>
      </c>
      <c r="AY223" s="656" t="e">
        <f t="shared" si="2626"/>
        <v>#DIV/0!</v>
      </c>
      <c r="AZ223" s="591"/>
    </row>
    <row r="224" spans="1:52">
      <c r="A224" s="590"/>
      <c r="B224" s="636" t="s">
        <v>378</v>
      </c>
      <c r="C224" s="636" t="s">
        <v>447</v>
      </c>
      <c r="D224" s="651" t="s">
        <v>379</v>
      </c>
      <c r="E224" s="652"/>
      <c r="F224" s="652"/>
      <c r="G224" s="653"/>
      <c r="H224" s="640">
        <v>40993.396597878447</v>
      </c>
      <c r="I224" s="640">
        <f t="shared" si="2356"/>
        <v>40993.396597878447</v>
      </c>
      <c r="J224" s="653">
        <f>+J225*$H$140</f>
        <v>0</v>
      </c>
      <c r="K224" s="653">
        <f t="shared" ref="K224" si="3049">+K225*$H$140</f>
        <v>0</v>
      </c>
      <c r="L224" s="653">
        <f t="shared" ref="L224" si="3050">+L225*$H$140</f>
        <v>0</v>
      </c>
      <c r="M224" s="653">
        <f t="shared" ref="M224" si="3051">+M225*$H$140</f>
        <v>0</v>
      </c>
      <c r="N224" s="653">
        <f t="shared" ref="N224" si="3052">+N225*$H$140</f>
        <v>0</v>
      </c>
      <c r="O224" s="653">
        <f t="shared" ref="O224" si="3053">+O225*$H$140</f>
        <v>0</v>
      </c>
      <c r="P224" s="653">
        <f t="shared" ref="P224" si="3054">+P225*$H$140</f>
        <v>0</v>
      </c>
      <c r="Q224" s="653">
        <f t="shared" ref="Q224" si="3055">+Q225*$H224</f>
        <v>12298.018979363535</v>
      </c>
      <c r="R224" s="653">
        <f t="shared" ref="R224" si="3056">((R225*$H224)-((R225*$H224*$E225)+(R225*$H224*$F225)))</f>
        <v>0</v>
      </c>
      <c r="S224" s="653">
        <f t="shared" ref="S224" si="3057">((S225*$H224)-((S225*$H224*$E225)+(S225*$H224*$F225)))</f>
        <v>0</v>
      </c>
      <c r="T224" s="653">
        <f t="shared" ref="T224" si="3058">((T225*$H224)-((T225*$H224*$E225)+(T225*$H224*$F225)))</f>
        <v>0</v>
      </c>
      <c r="U224" s="653">
        <f t="shared" ref="U224" si="3059">((U225*$H224)-((U225*$H224*$E225)+(U225*$H224*$F225)))</f>
        <v>26645.707788620988</v>
      </c>
      <c r="V224" s="653">
        <f t="shared" ref="V224" si="3060">((V225*$H224)-((V225*$H224*$E225)+(V225*$H224*$F225)))</f>
        <v>0</v>
      </c>
      <c r="W224" s="653">
        <f t="shared" ref="W224" si="3061">((W225*$H224)-((W225*$H224*$E225)+(W225*$H224*$F225)))</f>
        <v>0</v>
      </c>
      <c r="X224" s="653">
        <f t="shared" ref="X224" si="3062">((X225*$H224)-((X225*$H224*$E225)+(X225*$H224*$F225)))</f>
        <v>0</v>
      </c>
      <c r="Y224" s="653">
        <f t="shared" ref="Y224" si="3063">((Y225*$H224)-((Y225*$H224*$E225)+(Y225*$H224*$F225)))</f>
        <v>0</v>
      </c>
      <c r="Z224" s="653">
        <f t="shared" ref="Z224" si="3064">((Z225*$H224)-((Z225*$H224*$E225)+(Z225*$H224*$F225)))</f>
        <v>0</v>
      </c>
      <c r="AA224" s="653">
        <f t="shared" ref="AA224" si="3065">((AA225*$H224)-((AA225*$H224*$E225)+(AA225*$H224*$F225)))</f>
        <v>0</v>
      </c>
      <c r="AB224" s="653">
        <f t="shared" ref="AB224" si="3066">((AB225*$H224)-((AB225*$H224*$E225)+(AB225*$H224*$F225)))</f>
        <v>0</v>
      </c>
      <c r="AC224" s="653">
        <f t="shared" ref="AC224" si="3067">((AC225*$H224)-((AC225*$H224*$E225)+(AC225*$H224*$F225)))</f>
        <v>0</v>
      </c>
      <c r="AD224" s="653">
        <f t="shared" ref="AD224" si="3068">((AD225*$H224)-((AD225*$H224*$E225)+(AD225*$H224*$F225)))</f>
        <v>0</v>
      </c>
      <c r="AE224" s="653">
        <f t="shared" ref="AE224" si="3069">((AE225*$H224)-((AE225*$H224*$E225)+(AE225*$H224*$F225)))</f>
        <v>0</v>
      </c>
      <c r="AF224" s="653">
        <f t="shared" ref="AF224" si="3070">((AF225*$H224)-((AF225*$H224*$E225)+(AF225*$H224*$F225)))</f>
        <v>0</v>
      </c>
      <c r="AG224" s="653">
        <f t="shared" ref="AG224" si="3071">+AG225*H224</f>
        <v>2049.6698298939223</v>
      </c>
      <c r="AH224" s="653">
        <f t="shared" ref="AH224" si="3072">((AH225*$H224)-((AH225*$H224*$E225)+(AH225*$H224*$F225)))</f>
        <v>0</v>
      </c>
      <c r="AI224" s="653">
        <f t="shared" ref="AI224" si="3073">((AI225*$H224)-((AI225*$H224*$E225)+(AI225*$H224*$F225)))</f>
        <v>0</v>
      </c>
      <c r="AJ224" s="653">
        <f t="shared" ref="AJ224" si="3074">((AJ225*$H224)-((AJ225*$H224*$E225)+(AJ225*$H224*$F225)))</f>
        <v>0</v>
      </c>
      <c r="AK224" s="653">
        <f t="shared" ref="AK224" si="3075">((AK225*$H224)-((AK225*$H224*$E225)+(AK225*$H224*$F225)))</f>
        <v>0</v>
      </c>
      <c r="AL224" s="653">
        <f t="shared" ref="AL224" si="3076">((AL225*$H224)-((AL225*$H224*$E225)+(AL225*$H224*$F225)))</f>
        <v>0</v>
      </c>
      <c r="AM224" s="653">
        <f t="shared" ref="AM224" si="3077">((AM225*$H224)-((AM225*$H224*$E225)+(AM225*$H224*$F225)))</f>
        <v>0</v>
      </c>
      <c r="AN224" s="653">
        <f t="shared" ref="AN224" si="3078">((AN225*$H224)-((AN225*$H224*$E225)+(AN225*$H224*$F225)))</f>
        <v>0</v>
      </c>
      <c r="AO224" s="653">
        <f t="shared" ref="AO224" si="3079">((AO225*$H224)-((AO225*$H224*$E225)+(AO225*$H224*$F225)))</f>
        <v>0</v>
      </c>
      <c r="AP224" s="653">
        <f t="shared" ref="AP224" si="3080">((AP225*$H224)-((AP225*$H224*$E225)+(AP225*$H224*$F225)))</f>
        <v>0</v>
      </c>
      <c r="AQ224" s="653">
        <f t="shared" ref="AQ224" si="3081">((AQ225*$H224)-((AQ225*$H224*$E225)+(AQ225*$H224*$F225)))</f>
        <v>0</v>
      </c>
      <c r="AR224" s="653">
        <f t="shared" ref="AR224" si="3082">((AR225*$H224)-((AR225*$H224*$E225)+(AR225*$H224*$F225)))</f>
        <v>0</v>
      </c>
      <c r="AS224" s="653">
        <f t="shared" ref="AS224" si="3083">((AS225*$H224)-((AS225*$H224*$E225)+(AS225*$H224*$F225)))</f>
        <v>0</v>
      </c>
      <c r="AT224" s="653">
        <f t="shared" ref="AT224" si="3084">((AT225*$H224)-((AT225*$H224*$E225)+(AT225*$H224*$F225)))</f>
        <v>0</v>
      </c>
      <c r="AU224" s="653">
        <f t="shared" ref="AU224" si="3085">((AU225*$H224)-((AU225*$H224*$E225)+(AU225*$H224*$F225)))</f>
        <v>0</v>
      </c>
      <c r="AV224" s="653">
        <f t="shared" ref="AV224" si="3086">((AV225*$H224)-((AV225*$H224*$E225)+(AV225*$H224*$F225)))</f>
        <v>0</v>
      </c>
      <c r="AW224" s="613">
        <f t="shared" si="2665"/>
        <v>40993.396597878447</v>
      </c>
      <c r="AX224" s="645">
        <f t="shared" si="2625"/>
        <v>0</v>
      </c>
      <c r="AY224" s="656">
        <f t="shared" si="2626"/>
        <v>0</v>
      </c>
      <c r="AZ224" s="591"/>
    </row>
    <row r="225" spans="1:52">
      <c r="A225" s="590"/>
      <c r="B225" s="636"/>
      <c r="C225" s="636"/>
      <c r="D225" s="651"/>
      <c r="E225" s="652">
        <v>0.3</v>
      </c>
      <c r="F225" s="652">
        <v>0.05</v>
      </c>
      <c r="G225" s="653"/>
      <c r="H225" s="640"/>
      <c r="I225" s="640">
        <f t="shared" si="2356"/>
        <v>1.35</v>
      </c>
      <c r="J225" s="658">
        <v>0</v>
      </c>
      <c r="K225" s="658">
        <v>0</v>
      </c>
      <c r="L225" s="658">
        <v>0</v>
      </c>
      <c r="M225" s="658">
        <v>0</v>
      </c>
      <c r="N225" s="658">
        <v>0</v>
      </c>
      <c r="O225" s="658">
        <v>0</v>
      </c>
      <c r="P225" s="658">
        <v>0</v>
      </c>
      <c r="Q225" s="658">
        <v>0.3</v>
      </c>
      <c r="R225" s="658">
        <v>0</v>
      </c>
      <c r="S225" s="653"/>
      <c r="T225" s="658">
        <v>0</v>
      </c>
      <c r="U225" s="658">
        <v>1</v>
      </c>
      <c r="V225" s="658">
        <v>0</v>
      </c>
      <c r="W225" s="658">
        <v>0</v>
      </c>
      <c r="X225" s="658">
        <v>0</v>
      </c>
      <c r="Y225" s="658">
        <v>0</v>
      </c>
      <c r="Z225" s="658">
        <v>0</v>
      </c>
      <c r="AA225" s="658">
        <v>0</v>
      </c>
      <c r="AB225" s="658">
        <v>0</v>
      </c>
      <c r="AC225" s="658">
        <v>0</v>
      </c>
      <c r="AD225" s="658">
        <v>0</v>
      </c>
      <c r="AE225" s="658">
        <v>0</v>
      </c>
      <c r="AF225" s="658">
        <v>0</v>
      </c>
      <c r="AG225" s="658">
        <v>0.05</v>
      </c>
      <c r="AH225" s="658">
        <v>0</v>
      </c>
      <c r="AI225" s="658">
        <v>0</v>
      </c>
      <c r="AJ225" s="658">
        <v>0</v>
      </c>
      <c r="AK225" s="658">
        <v>0</v>
      </c>
      <c r="AL225" s="658">
        <v>0</v>
      </c>
      <c r="AM225" s="658">
        <v>0</v>
      </c>
      <c r="AN225" s="658">
        <v>0</v>
      </c>
      <c r="AO225" s="658">
        <v>0</v>
      </c>
      <c r="AP225" s="658">
        <v>0</v>
      </c>
      <c r="AQ225" s="658">
        <v>0</v>
      </c>
      <c r="AR225" s="658">
        <v>0</v>
      </c>
      <c r="AS225" s="658">
        <v>0</v>
      </c>
      <c r="AT225" s="658">
        <v>0</v>
      </c>
      <c r="AU225" s="658">
        <v>0</v>
      </c>
      <c r="AV225" s="658">
        <v>0</v>
      </c>
      <c r="AW225" s="613">
        <f t="shared" si="2665"/>
        <v>1.35</v>
      </c>
      <c r="AX225" s="645">
        <f t="shared" si="2625"/>
        <v>1.35</v>
      </c>
      <c r="AY225" s="656" t="e">
        <f t="shared" si="2626"/>
        <v>#DIV/0!</v>
      </c>
      <c r="AZ225" s="591"/>
    </row>
    <row r="226" spans="1:52">
      <c r="A226" s="590"/>
      <c r="B226" s="636" t="s">
        <v>378</v>
      </c>
      <c r="C226" s="636" t="s">
        <v>448</v>
      </c>
      <c r="D226" s="651" t="s">
        <v>391</v>
      </c>
      <c r="E226" s="652"/>
      <c r="F226" s="652"/>
      <c r="G226" s="653"/>
      <c r="H226" s="640">
        <v>150411.18514001789</v>
      </c>
      <c r="I226" s="640">
        <f t="shared" si="2356"/>
        <v>150411.18514001789</v>
      </c>
      <c r="J226" s="653">
        <f>+J227*$H$140</f>
        <v>0</v>
      </c>
      <c r="K226" s="653">
        <f t="shared" ref="K226" si="3087">+K227*$H$140</f>
        <v>0</v>
      </c>
      <c r="L226" s="653">
        <f t="shared" ref="L226" si="3088">+L227*$H$140</f>
        <v>0</v>
      </c>
      <c r="M226" s="653">
        <f t="shared" ref="M226" si="3089">+M227*$H$140</f>
        <v>0</v>
      </c>
      <c r="N226" s="653">
        <f t="shared" ref="N226" si="3090">+N227*$H$140</f>
        <v>0</v>
      </c>
      <c r="O226" s="653">
        <f t="shared" ref="O226" si="3091">+O227*$H$140</f>
        <v>0</v>
      </c>
      <c r="P226" s="653">
        <f t="shared" ref="P226" si="3092">+P227*$H$140</f>
        <v>0</v>
      </c>
      <c r="Q226" s="653">
        <f t="shared" ref="Q226" si="3093">+Q227*$H226</f>
        <v>45123.355542005367</v>
      </c>
      <c r="R226" s="653">
        <f t="shared" ref="R226" si="3094">((R227*$H226)-((R227*$H226*$E227)+(R227*$H226*$F227)))</f>
        <v>0</v>
      </c>
      <c r="S226" s="653">
        <f t="shared" ref="S226" si="3095">((S227*$H226)-((S227*$H226*$E227)+(S227*$H226*$F227)))</f>
        <v>0</v>
      </c>
      <c r="T226" s="653">
        <f t="shared" ref="T226" si="3096">((T227*$H226)-((T227*$H226*$E227)+(T227*$H226*$F227)))</f>
        <v>0</v>
      </c>
      <c r="U226" s="653">
        <f t="shared" ref="U226" si="3097">((U227*$H226)-((U227*$H226*$E227)+(U227*$H226*$F227)))</f>
        <v>0</v>
      </c>
      <c r="V226" s="653">
        <f t="shared" ref="V226" si="3098">((V227*$H226)-((V227*$H226*$E227)+(V227*$H226*$F227)))</f>
        <v>97767.270341011623</v>
      </c>
      <c r="W226" s="653">
        <f t="shared" ref="W226" si="3099">((W227*$H226)-((W227*$H226*$E227)+(W227*$H226*$F227)))</f>
        <v>0</v>
      </c>
      <c r="X226" s="653">
        <f t="shared" ref="X226" si="3100">((X227*$H226)-((X227*$H226*$E227)+(X227*$H226*$F227)))</f>
        <v>0</v>
      </c>
      <c r="Y226" s="653">
        <f t="shared" ref="Y226" si="3101">((Y227*$H226)-((Y227*$H226*$E227)+(Y227*$H226*$F227)))</f>
        <v>0</v>
      </c>
      <c r="Z226" s="653">
        <f t="shared" ref="Z226" si="3102">((Z227*$H226)-((Z227*$H226*$E227)+(Z227*$H226*$F227)))</f>
        <v>0</v>
      </c>
      <c r="AA226" s="653">
        <f t="shared" ref="AA226" si="3103">((AA227*$H226)-((AA227*$H226*$E227)+(AA227*$H226*$F227)))</f>
        <v>0</v>
      </c>
      <c r="AB226" s="653">
        <f t="shared" ref="AB226" si="3104">((AB227*$H226)-((AB227*$H226*$E227)+(AB227*$H226*$F227)))</f>
        <v>0</v>
      </c>
      <c r="AC226" s="653">
        <f t="shared" ref="AC226" si="3105">((AC227*$H226)-((AC227*$H226*$E227)+(AC227*$H226*$F227)))</f>
        <v>0</v>
      </c>
      <c r="AD226" s="653">
        <f t="shared" ref="AD226" si="3106">((AD227*$H226)-((AD227*$H226*$E227)+(AD227*$H226*$F227)))</f>
        <v>0</v>
      </c>
      <c r="AE226" s="653">
        <f t="shared" ref="AE226" si="3107">((AE227*$H226)-((AE227*$H226*$E227)+(AE227*$H226*$F227)))</f>
        <v>0</v>
      </c>
      <c r="AF226" s="653">
        <f t="shared" ref="AF226" si="3108">((AF227*$H226)-((AF227*$H226*$E227)+(AF227*$H226*$F227)))</f>
        <v>0</v>
      </c>
      <c r="AG226" s="653">
        <f t="shared" ref="AG226" si="3109">+AG227*H226</f>
        <v>7520.5592570008948</v>
      </c>
      <c r="AH226" s="653">
        <f t="shared" ref="AH226" si="3110">((AH227*$H226)-((AH227*$H226*$E227)+(AH227*$H226*$F227)))</f>
        <v>0</v>
      </c>
      <c r="AI226" s="653">
        <f t="shared" ref="AI226" si="3111">((AI227*$H226)-((AI227*$H226*$E227)+(AI227*$H226*$F227)))</f>
        <v>0</v>
      </c>
      <c r="AJ226" s="653">
        <f t="shared" ref="AJ226" si="3112">((AJ227*$H226)-((AJ227*$H226*$E227)+(AJ227*$H226*$F227)))</f>
        <v>0</v>
      </c>
      <c r="AK226" s="653">
        <f t="shared" ref="AK226" si="3113">((AK227*$H226)-((AK227*$H226*$E227)+(AK227*$H226*$F227)))</f>
        <v>0</v>
      </c>
      <c r="AL226" s="653">
        <f t="shared" ref="AL226" si="3114">((AL227*$H226)-((AL227*$H226*$E227)+(AL227*$H226*$F227)))</f>
        <v>0</v>
      </c>
      <c r="AM226" s="653">
        <f t="shared" ref="AM226" si="3115">((AM227*$H226)-((AM227*$H226*$E227)+(AM227*$H226*$F227)))</f>
        <v>0</v>
      </c>
      <c r="AN226" s="653">
        <f t="shared" ref="AN226" si="3116">((AN227*$H226)-((AN227*$H226*$E227)+(AN227*$H226*$F227)))</f>
        <v>0</v>
      </c>
      <c r="AO226" s="653">
        <f t="shared" ref="AO226" si="3117">((AO227*$H226)-((AO227*$H226*$E227)+(AO227*$H226*$F227)))</f>
        <v>0</v>
      </c>
      <c r="AP226" s="653">
        <f t="shared" ref="AP226" si="3118">((AP227*$H226)-((AP227*$H226*$E227)+(AP227*$H226*$F227)))</f>
        <v>0</v>
      </c>
      <c r="AQ226" s="653">
        <f t="shared" ref="AQ226" si="3119">((AQ227*$H226)-((AQ227*$H226*$E227)+(AQ227*$H226*$F227)))</f>
        <v>0</v>
      </c>
      <c r="AR226" s="653">
        <f t="shared" ref="AR226" si="3120">((AR227*$H226)-((AR227*$H226*$E227)+(AR227*$H226*$F227)))</f>
        <v>0</v>
      </c>
      <c r="AS226" s="653">
        <f t="shared" ref="AS226" si="3121">((AS227*$H226)-((AS227*$H226*$E227)+(AS227*$H226*$F227)))</f>
        <v>0</v>
      </c>
      <c r="AT226" s="653">
        <f t="shared" ref="AT226" si="3122">((AT227*$H226)-((AT227*$H226*$E227)+(AT227*$H226*$F227)))</f>
        <v>0</v>
      </c>
      <c r="AU226" s="653">
        <f t="shared" ref="AU226" si="3123">((AU227*$H226)-((AU227*$H226*$E227)+(AU227*$H226*$F227)))</f>
        <v>0</v>
      </c>
      <c r="AV226" s="653">
        <f t="shared" ref="AV226" si="3124">((AV227*$H226)-((AV227*$H226*$E227)+(AV227*$H226*$F227)))</f>
        <v>0</v>
      </c>
      <c r="AW226" s="613">
        <f t="shared" si="2665"/>
        <v>150411.18514001789</v>
      </c>
      <c r="AX226" s="645">
        <f t="shared" si="2625"/>
        <v>0</v>
      </c>
      <c r="AY226" s="656">
        <f t="shared" si="2626"/>
        <v>0</v>
      </c>
      <c r="AZ226" s="591"/>
    </row>
    <row r="227" spans="1:52">
      <c r="A227" s="590"/>
      <c r="B227" s="636"/>
      <c r="C227" s="636"/>
      <c r="D227" s="651"/>
      <c r="E227" s="652">
        <v>0.3</v>
      </c>
      <c r="F227" s="652">
        <v>0.05</v>
      </c>
      <c r="G227" s="653"/>
      <c r="H227" s="640"/>
      <c r="I227" s="640">
        <f t="shared" si="2356"/>
        <v>1.35</v>
      </c>
      <c r="J227" s="658">
        <v>0</v>
      </c>
      <c r="K227" s="658">
        <v>0</v>
      </c>
      <c r="L227" s="658">
        <v>0</v>
      </c>
      <c r="M227" s="658">
        <v>0</v>
      </c>
      <c r="N227" s="658">
        <v>0</v>
      </c>
      <c r="O227" s="658">
        <v>0</v>
      </c>
      <c r="P227" s="658">
        <v>0</v>
      </c>
      <c r="Q227" s="658">
        <v>0.3</v>
      </c>
      <c r="R227" s="658">
        <v>0</v>
      </c>
      <c r="S227" s="653"/>
      <c r="T227" s="658">
        <v>0</v>
      </c>
      <c r="U227" s="658">
        <v>0</v>
      </c>
      <c r="V227" s="658">
        <v>1</v>
      </c>
      <c r="W227" s="658">
        <v>0</v>
      </c>
      <c r="X227" s="658">
        <v>0</v>
      </c>
      <c r="Y227" s="658">
        <v>0</v>
      </c>
      <c r="Z227" s="658">
        <v>0</v>
      </c>
      <c r="AA227" s="658">
        <v>0</v>
      </c>
      <c r="AB227" s="658">
        <v>0</v>
      </c>
      <c r="AC227" s="658">
        <v>0</v>
      </c>
      <c r="AD227" s="658">
        <v>0</v>
      </c>
      <c r="AE227" s="658">
        <v>0</v>
      </c>
      <c r="AF227" s="658">
        <v>0</v>
      </c>
      <c r="AG227" s="658">
        <v>0.05</v>
      </c>
      <c r="AH227" s="658">
        <v>0</v>
      </c>
      <c r="AI227" s="658">
        <v>0</v>
      </c>
      <c r="AJ227" s="658">
        <v>0</v>
      </c>
      <c r="AK227" s="658">
        <v>0</v>
      </c>
      <c r="AL227" s="658">
        <v>0</v>
      </c>
      <c r="AM227" s="658">
        <v>0</v>
      </c>
      <c r="AN227" s="658">
        <v>0</v>
      </c>
      <c r="AO227" s="658">
        <v>0</v>
      </c>
      <c r="AP227" s="658">
        <v>0</v>
      </c>
      <c r="AQ227" s="658">
        <v>0</v>
      </c>
      <c r="AR227" s="658">
        <v>0</v>
      </c>
      <c r="AS227" s="658">
        <v>0</v>
      </c>
      <c r="AT227" s="658">
        <v>0</v>
      </c>
      <c r="AU227" s="658">
        <v>0</v>
      </c>
      <c r="AV227" s="658">
        <v>0</v>
      </c>
      <c r="AW227" s="613">
        <f t="shared" si="2665"/>
        <v>1.35</v>
      </c>
      <c r="AX227" s="645">
        <f t="shared" si="2625"/>
        <v>1.35</v>
      </c>
      <c r="AY227" s="656" t="e">
        <f t="shared" si="2626"/>
        <v>#DIV/0!</v>
      </c>
      <c r="AZ227" s="591"/>
    </row>
    <row r="228" spans="1:52">
      <c r="A228" s="590"/>
      <c r="B228" s="646" t="s">
        <v>305</v>
      </c>
      <c r="C228" s="646" t="s">
        <v>449</v>
      </c>
      <c r="D228" s="647" t="s">
        <v>450</v>
      </c>
      <c r="E228" s="648"/>
      <c r="F228" s="648"/>
      <c r="G228" s="649"/>
      <c r="H228" s="650">
        <v>451378.58448181866</v>
      </c>
      <c r="I228" s="650">
        <f t="shared" si="2356"/>
        <v>451378.58448181866</v>
      </c>
      <c r="J228" s="649">
        <f t="shared" ref="J228" si="3125">+J229+J231+J233</f>
        <v>0</v>
      </c>
      <c r="K228" s="649">
        <f t="shared" ref="K228" si="3126">+K229+K231+K233</f>
        <v>0</v>
      </c>
      <c r="L228" s="649">
        <f t="shared" ref="L228" si="3127">+L229+L231+L233</f>
        <v>0</v>
      </c>
      <c r="M228" s="649">
        <f t="shared" ref="M228" si="3128">+M229+M231+M233</f>
        <v>0</v>
      </c>
      <c r="N228" s="649">
        <f t="shared" ref="N228" si="3129">+N229+N231+N233</f>
        <v>0</v>
      </c>
      <c r="O228" s="649">
        <f t="shared" ref="O228" si="3130">+O229+O231+O233</f>
        <v>0</v>
      </c>
      <c r="P228" s="649">
        <f t="shared" ref="P228" si="3131">+P229+P231+P233</f>
        <v>0</v>
      </c>
      <c r="Q228" s="649">
        <f t="shared" ref="Q228" si="3132">+Q229+Q231+Q233</f>
        <v>135413.57534454559</v>
      </c>
      <c r="R228" s="649">
        <f t="shared" ref="R228" si="3133">+R229+R231+R233</f>
        <v>0</v>
      </c>
      <c r="S228" s="649">
        <f t="shared" ref="S228" si="3134">+S229+S231+S233</f>
        <v>0</v>
      </c>
      <c r="T228" s="649">
        <f t="shared" ref="T228" si="3135">+T229+T231+T233</f>
        <v>0</v>
      </c>
      <c r="U228" s="649">
        <f t="shared" ref="U228" si="3136">+U229+U231+U233</f>
        <v>128035.56885875069</v>
      </c>
      <c r="V228" s="649">
        <f t="shared" ref="V228" si="3137">+V229+V231+V233</f>
        <v>165360.51105443144</v>
      </c>
      <c r="W228" s="649">
        <f t="shared" ref="W228" si="3138">+W229+W231+W233</f>
        <v>0</v>
      </c>
      <c r="X228" s="649">
        <f t="shared" ref="X228" si="3139">+X229+X231+X233</f>
        <v>0</v>
      </c>
      <c r="Y228" s="649">
        <f t="shared" ref="Y228" si="3140">+Y229+Y231+Y233</f>
        <v>0</v>
      </c>
      <c r="Z228" s="649">
        <f t="shared" ref="Z228" si="3141">+Z229+Z231+Z233</f>
        <v>0</v>
      </c>
      <c r="AA228" s="649">
        <f t="shared" ref="AA228" si="3142">+AA229+AA231+AA233</f>
        <v>0</v>
      </c>
      <c r="AB228" s="649">
        <f t="shared" ref="AB228" si="3143">+AB229+AB231+AB233</f>
        <v>0</v>
      </c>
      <c r="AC228" s="649">
        <f t="shared" ref="AC228" si="3144">+AC229+AC231+AC233</f>
        <v>0</v>
      </c>
      <c r="AD228" s="649">
        <f t="shared" ref="AD228" si="3145">+AD229+AD231+AD233</f>
        <v>0</v>
      </c>
      <c r="AE228" s="649">
        <f t="shared" ref="AE228" si="3146">+AE229+AE231+AE233</f>
        <v>0</v>
      </c>
      <c r="AF228" s="649">
        <f t="shared" ref="AF228" si="3147">+AF229+AF231+AF233</f>
        <v>0</v>
      </c>
      <c r="AG228" s="649">
        <f t="shared" ref="AG228" si="3148">+AG229+AG231+AG233</f>
        <v>22568.929224090934</v>
      </c>
      <c r="AH228" s="649">
        <f t="shared" ref="AH228" si="3149">+AH229+AH231+AH233</f>
        <v>0</v>
      </c>
      <c r="AI228" s="649">
        <f t="shared" ref="AI228" si="3150">+AI229+AI231+AI233</f>
        <v>0</v>
      </c>
      <c r="AJ228" s="649">
        <f t="shared" ref="AJ228" si="3151">+AJ229+AJ231+AJ233</f>
        <v>0</v>
      </c>
      <c r="AK228" s="649">
        <f t="shared" ref="AK228" si="3152">+AK229+AK231+AK233</f>
        <v>0</v>
      </c>
      <c r="AL228" s="649">
        <f t="shared" ref="AL228" si="3153">+AL229+AL231+AL233</f>
        <v>0</v>
      </c>
      <c r="AM228" s="649">
        <f t="shared" ref="AM228" si="3154">+AM229+AM231+AM233</f>
        <v>0</v>
      </c>
      <c r="AN228" s="649">
        <f t="shared" ref="AN228" si="3155">+AN229+AN231+AN233</f>
        <v>0</v>
      </c>
      <c r="AO228" s="649">
        <f t="shared" ref="AO228" si="3156">+AO229+AO231+AO233</f>
        <v>0</v>
      </c>
      <c r="AP228" s="649">
        <f t="shared" ref="AP228" si="3157">+AP229+AP231+AP233</f>
        <v>0</v>
      </c>
      <c r="AQ228" s="649">
        <f t="shared" ref="AQ228" si="3158">+AQ229+AQ231+AQ233</f>
        <v>0</v>
      </c>
      <c r="AR228" s="649">
        <f t="shared" ref="AR228" si="3159">+AR229+AR231+AR233</f>
        <v>0</v>
      </c>
      <c r="AS228" s="649">
        <f t="shared" ref="AS228" si="3160">+AS229+AS231+AS233</f>
        <v>0</v>
      </c>
      <c r="AT228" s="649">
        <f t="shared" ref="AT228" si="3161">+AT229+AT231+AT233</f>
        <v>0</v>
      </c>
      <c r="AU228" s="649">
        <f t="shared" ref="AU228" si="3162">+AU229+AU231+AU233</f>
        <v>0</v>
      </c>
      <c r="AV228" s="649">
        <f t="shared" ref="AV228" si="3163">+AV229+AV231+AV233</f>
        <v>0</v>
      </c>
      <c r="AW228" s="613">
        <f t="shared" si="2665"/>
        <v>451378.58448181866</v>
      </c>
      <c r="AX228" s="645">
        <f t="shared" si="2625"/>
        <v>0</v>
      </c>
      <c r="AY228" s="656">
        <f t="shared" si="2626"/>
        <v>0</v>
      </c>
      <c r="AZ228" s="591"/>
    </row>
    <row r="229" spans="1:52">
      <c r="A229" s="590"/>
      <c r="B229" s="636" t="s">
        <v>378</v>
      </c>
      <c r="C229" s="636" t="s">
        <v>451</v>
      </c>
      <c r="D229" s="651" t="s">
        <v>441</v>
      </c>
      <c r="E229" s="652"/>
      <c r="F229" s="652"/>
      <c r="G229" s="653"/>
      <c r="H229" s="640">
        <v>259974.00274392235</v>
      </c>
      <c r="I229" s="640">
        <f t="shared" si="2356"/>
        <v>259974.00274392229</v>
      </c>
      <c r="J229" s="653">
        <f>+J230*$H$140</f>
        <v>0</v>
      </c>
      <c r="K229" s="653">
        <f t="shared" ref="K229" si="3164">+K230*$H$140</f>
        <v>0</v>
      </c>
      <c r="L229" s="653">
        <f t="shared" ref="L229" si="3165">+L230*$H$140</f>
        <v>0</v>
      </c>
      <c r="M229" s="653">
        <f t="shared" ref="M229" si="3166">+M230*$H$140</f>
        <v>0</v>
      </c>
      <c r="N229" s="653">
        <f t="shared" ref="N229" si="3167">+N230*$H$140</f>
        <v>0</v>
      </c>
      <c r="O229" s="653">
        <f t="shared" ref="O229" si="3168">+O230*$H$140</f>
        <v>0</v>
      </c>
      <c r="P229" s="653">
        <f t="shared" ref="P229" si="3169">+P230*$H$140</f>
        <v>0</v>
      </c>
      <c r="Q229" s="653">
        <f t="shared" ref="Q229" si="3170">+Q230*$H229</f>
        <v>77992.200823176696</v>
      </c>
      <c r="R229" s="653">
        <f t="shared" ref="R229" si="3171">((R230*$H229)-((R230*$H229*$E230)+(R230*$H229*$F230)))</f>
        <v>0</v>
      </c>
      <c r="S229" s="653">
        <f t="shared" ref="S229" si="3172">((S230*$H229)-((S230*$H229*$E230)+(S230*$H229*$F230)))</f>
        <v>0</v>
      </c>
      <c r="T229" s="653">
        <f t="shared" ref="T229" si="3173">((T230*$H229)-((T230*$H229*$E230)+(T230*$H229*$F230)))</f>
        <v>0</v>
      </c>
      <c r="U229" s="653">
        <f t="shared" ref="U229" si="3174">((U230*$H229)-((U230*$H229*$E230)+(U230*$H229*$F230)))</f>
        <v>101389.8610701297</v>
      </c>
      <c r="V229" s="653">
        <f t="shared" ref="V229" si="3175">((V230*$H229)-((V230*$H229*$E230)+(V230*$H229*$F230)))</f>
        <v>67593.240713419815</v>
      </c>
      <c r="W229" s="653">
        <f t="shared" ref="W229" si="3176">((W230*$H229)-((W230*$H229*$E230)+(W230*$H229*$F230)))</f>
        <v>0</v>
      </c>
      <c r="X229" s="653">
        <f t="shared" ref="X229" si="3177">((X230*$H229)-((X230*$H229*$E230)+(X230*$H229*$F230)))</f>
        <v>0</v>
      </c>
      <c r="Y229" s="653">
        <f t="shared" ref="Y229" si="3178">((Y230*$H229)-((Y230*$H229*$E230)+(Y230*$H229*$F230)))</f>
        <v>0</v>
      </c>
      <c r="Z229" s="653">
        <f t="shared" ref="Z229" si="3179">((Z230*$H229)-((Z230*$H229*$E230)+(Z230*$H229*$F230)))</f>
        <v>0</v>
      </c>
      <c r="AA229" s="653">
        <f t="shared" ref="AA229" si="3180">((AA230*$H229)-((AA230*$H229*$E230)+(AA230*$H229*$F230)))</f>
        <v>0</v>
      </c>
      <c r="AB229" s="653">
        <f t="shared" ref="AB229" si="3181">((AB230*$H229)-((AB230*$H229*$E230)+(AB230*$H229*$F230)))</f>
        <v>0</v>
      </c>
      <c r="AC229" s="653">
        <f t="shared" ref="AC229" si="3182">((AC230*$H229)-((AC230*$H229*$E230)+(AC230*$H229*$F230)))</f>
        <v>0</v>
      </c>
      <c r="AD229" s="653">
        <f t="shared" ref="AD229" si="3183">((AD230*$H229)-((AD230*$H229*$E230)+(AD230*$H229*$F230)))</f>
        <v>0</v>
      </c>
      <c r="AE229" s="653">
        <f t="shared" ref="AE229" si="3184">((AE230*$H229)-((AE230*$H229*$E230)+(AE230*$H229*$F230)))</f>
        <v>0</v>
      </c>
      <c r="AF229" s="653">
        <f t="shared" ref="AF229" si="3185">((AF230*$H229)-((AF230*$H229*$E230)+(AF230*$H229*$F230)))</f>
        <v>0</v>
      </c>
      <c r="AG229" s="653">
        <f t="shared" ref="AG229" si="3186">+AG230*H229</f>
        <v>12998.700137196118</v>
      </c>
      <c r="AH229" s="653">
        <f t="shared" ref="AH229" si="3187">((AH230*$H229)-((AH230*$H229*$E230)+(AH230*$H229*$F230)))</f>
        <v>0</v>
      </c>
      <c r="AI229" s="653">
        <f t="shared" ref="AI229" si="3188">((AI230*$H229)-((AI230*$H229*$E230)+(AI230*$H229*$F230)))</f>
        <v>0</v>
      </c>
      <c r="AJ229" s="653">
        <f t="shared" ref="AJ229" si="3189">((AJ230*$H229)-((AJ230*$H229*$E230)+(AJ230*$H229*$F230)))</f>
        <v>0</v>
      </c>
      <c r="AK229" s="653">
        <f t="shared" ref="AK229" si="3190">((AK230*$H229)-((AK230*$H229*$E230)+(AK230*$H229*$F230)))</f>
        <v>0</v>
      </c>
      <c r="AL229" s="653">
        <f t="shared" ref="AL229" si="3191">((AL230*$H229)-((AL230*$H229*$E230)+(AL230*$H229*$F230)))</f>
        <v>0</v>
      </c>
      <c r="AM229" s="653">
        <f t="shared" ref="AM229" si="3192">((AM230*$H229)-((AM230*$H229*$E230)+(AM230*$H229*$F230)))</f>
        <v>0</v>
      </c>
      <c r="AN229" s="653">
        <f t="shared" ref="AN229" si="3193">((AN230*$H229)-((AN230*$H229*$E230)+(AN230*$H229*$F230)))</f>
        <v>0</v>
      </c>
      <c r="AO229" s="653">
        <f t="shared" ref="AO229" si="3194">((AO230*$H229)-((AO230*$H229*$E230)+(AO230*$H229*$F230)))</f>
        <v>0</v>
      </c>
      <c r="AP229" s="653">
        <f t="shared" ref="AP229" si="3195">((AP230*$H229)-((AP230*$H229*$E230)+(AP230*$H229*$F230)))</f>
        <v>0</v>
      </c>
      <c r="AQ229" s="653">
        <f t="shared" ref="AQ229" si="3196">((AQ230*$H229)-((AQ230*$H229*$E230)+(AQ230*$H229*$F230)))</f>
        <v>0</v>
      </c>
      <c r="AR229" s="653">
        <f t="shared" ref="AR229" si="3197">((AR230*$H229)-((AR230*$H229*$E230)+(AR230*$H229*$F230)))</f>
        <v>0</v>
      </c>
      <c r="AS229" s="653">
        <f t="shared" ref="AS229" si="3198">((AS230*$H229)-((AS230*$H229*$E230)+(AS230*$H229*$F230)))</f>
        <v>0</v>
      </c>
      <c r="AT229" s="653">
        <f t="shared" ref="AT229" si="3199">((AT230*$H229)-((AT230*$H229*$E230)+(AT230*$H229*$F230)))</f>
        <v>0</v>
      </c>
      <c r="AU229" s="653">
        <f t="shared" ref="AU229" si="3200">((AU230*$H229)-((AU230*$H229*$E230)+(AU230*$H229*$F230)))</f>
        <v>0</v>
      </c>
      <c r="AV229" s="653">
        <f t="shared" ref="AV229" si="3201">((AV230*$H229)-((AV230*$H229*$E230)+(AV230*$H229*$F230)))</f>
        <v>0</v>
      </c>
      <c r="AW229" s="613">
        <f t="shared" si="2665"/>
        <v>259974.00274392229</v>
      </c>
      <c r="AX229" s="645">
        <f t="shared" si="2625"/>
        <v>0</v>
      </c>
      <c r="AY229" s="656">
        <f t="shared" si="2626"/>
        <v>0</v>
      </c>
      <c r="AZ229" s="591"/>
    </row>
    <row r="230" spans="1:52">
      <c r="A230" s="590"/>
      <c r="B230" s="636"/>
      <c r="C230" s="636"/>
      <c r="D230" s="651"/>
      <c r="E230" s="652">
        <v>0.3</v>
      </c>
      <c r="F230" s="652">
        <v>0.05</v>
      </c>
      <c r="G230" s="653"/>
      <c r="H230" s="640"/>
      <c r="I230" s="640">
        <f t="shared" si="2356"/>
        <v>1.3499999999999999</v>
      </c>
      <c r="J230" s="658">
        <v>0</v>
      </c>
      <c r="K230" s="658">
        <v>0</v>
      </c>
      <c r="L230" s="658">
        <v>0</v>
      </c>
      <c r="M230" s="658">
        <v>0</v>
      </c>
      <c r="N230" s="658">
        <v>0</v>
      </c>
      <c r="O230" s="658">
        <v>0</v>
      </c>
      <c r="P230" s="658">
        <v>0</v>
      </c>
      <c r="Q230" s="658">
        <v>0.3</v>
      </c>
      <c r="R230" s="658">
        <v>0</v>
      </c>
      <c r="S230" s="653"/>
      <c r="T230" s="658">
        <v>0</v>
      </c>
      <c r="U230" s="658">
        <v>0.6</v>
      </c>
      <c r="V230" s="658">
        <v>0.4</v>
      </c>
      <c r="W230" s="658">
        <v>0</v>
      </c>
      <c r="X230" s="658">
        <v>0</v>
      </c>
      <c r="Y230" s="658">
        <v>0</v>
      </c>
      <c r="Z230" s="658">
        <v>0</v>
      </c>
      <c r="AA230" s="658">
        <v>0</v>
      </c>
      <c r="AB230" s="658">
        <v>0</v>
      </c>
      <c r="AC230" s="658">
        <v>0</v>
      </c>
      <c r="AD230" s="658">
        <v>0</v>
      </c>
      <c r="AE230" s="658">
        <v>0</v>
      </c>
      <c r="AF230" s="658">
        <v>0</v>
      </c>
      <c r="AG230" s="658">
        <v>0.05</v>
      </c>
      <c r="AH230" s="658">
        <v>0</v>
      </c>
      <c r="AI230" s="658">
        <v>0</v>
      </c>
      <c r="AJ230" s="658">
        <v>0</v>
      </c>
      <c r="AK230" s="658">
        <v>0</v>
      </c>
      <c r="AL230" s="658">
        <v>0</v>
      </c>
      <c r="AM230" s="658">
        <v>0</v>
      </c>
      <c r="AN230" s="658">
        <v>0</v>
      </c>
      <c r="AO230" s="658">
        <v>0</v>
      </c>
      <c r="AP230" s="658">
        <v>0</v>
      </c>
      <c r="AQ230" s="658">
        <v>0</v>
      </c>
      <c r="AR230" s="658">
        <v>0</v>
      </c>
      <c r="AS230" s="658">
        <v>0</v>
      </c>
      <c r="AT230" s="658">
        <v>0</v>
      </c>
      <c r="AU230" s="658">
        <v>0</v>
      </c>
      <c r="AV230" s="658">
        <v>0</v>
      </c>
      <c r="AW230" s="613">
        <f t="shared" si="2665"/>
        <v>1.3499999999999999</v>
      </c>
      <c r="AX230" s="645">
        <f t="shared" si="2625"/>
        <v>1.3499999999999999</v>
      </c>
      <c r="AY230" s="656" t="e">
        <f t="shared" si="2626"/>
        <v>#DIV/0!</v>
      </c>
      <c r="AZ230" s="591"/>
    </row>
    <row r="231" spans="1:52">
      <c r="A231" s="590"/>
      <c r="B231" s="636" t="s">
        <v>378</v>
      </c>
      <c r="C231" s="636" t="s">
        <v>452</v>
      </c>
      <c r="D231" s="651" t="s">
        <v>379</v>
      </c>
      <c r="E231" s="652"/>
      <c r="F231" s="652"/>
      <c r="G231" s="653"/>
      <c r="H231" s="640">
        <v>40993.396597878447</v>
      </c>
      <c r="I231" s="640">
        <f t="shared" si="2356"/>
        <v>40993.396597878447</v>
      </c>
      <c r="J231" s="653">
        <f>+J232*$H$140</f>
        <v>0</v>
      </c>
      <c r="K231" s="653">
        <f t="shared" ref="K231" si="3202">+K232*$H$140</f>
        <v>0</v>
      </c>
      <c r="L231" s="653">
        <f t="shared" ref="L231" si="3203">+L232*$H$140</f>
        <v>0</v>
      </c>
      <c r="M231" s="653">
        <f t="shared" ref="M231" si="3204">+M232*$H$140</f>
        <v>0</v>
      </c>
      <c r="N231" s="653">
        <f t="shared" ref="N231" si="3205">+N232*$H$140</f>
        <v>0</v>
      </c>
      <c r="O231" s="653">
        <f t="shared" ref="O231" si="3206">+O232*$H$140</f>
        <v>0</v>
      </c>
      <c r="P231" s="653">
        <f t="shared" ref="P231" si="3207">+P232*$H$140</f>
        <v>0</v>
      </c>
      <c r="Q231" s="653">
        <f t="shared" ref="Q231" si="3208">+Q232*$H231</f>
        <v>12298.018979363535</v>
      </c>
      <c r="R231" s="653">
        <f t="shared" ref="R231" si="3209">((R232*$H231)-((R232*$H231*$E232)+(R232*$H231*$F232)))</f>
        <v>0</v>
      </c>
      <c r="S231" s="653">
        <f t="shared" ref="S231" si="3210">((S232*$H231)-((S232*$H231*$E232)+(S232*$H231*$F232)))</f>
        <v>0</v>
      </c>
      <c r="T231" s="653">
        <f t="shared" ref="T231" si="3211">((T232*$H231)-((T232*$H231*$E232)+(T232*$H231*$F232)))</f>
        <v>0</v>
      </c>
      <c r="U231" s="653">
        <f t="shared" ref="U231" si="3212">((U232*$H231)-((U232*$H231*$E232)+(U232*$H231*$F232)))</f>
        <v>26645.707788620988</v>
      </c>
      <c r="V231" s="653">
        <f t="shared" ref="V231" si="3213">((V232*$H231)-((V232*$H231*$E232)+(V232*$H231*$F232)))</f>
        <v>0</v>
      </c>
      <c r="W231" s="653">
        <f t="shared" ref="W231" si="3214">((W232*$H231)-((W232*$H231*$E232)+(W232*$H231*$F232)))</f>
        <v>0</v>
      </c>
      <c r="X231" s="653">
        <f t="shared" ref="X231" si="3215">((X232*$H231)-((X232*$H231*$E232)+(X232*$H231*$F232)))</f>
        <v>0</v>
      </c>
      <c r="Y231" s="653">
        <f t="shared" ref="Y231" si="3216">((Y232*$H231)-((Y232*$H231*$E232)+(Y232*$H231*$F232)))</f>
        <v>0</v>
      </c>
      <c r="Z231" s="653">
        <f t="shared" ref="Z231" si="3217">((Z232*$H231)-((Z232*$H231*$E232)+(Z232*$H231*$F232)))</f>
        <v>0</v>
      </c>
      <c r="AA231" s="653">
        <f t="shared" ref="AA231" si="3218">((AA232*$H231)-((AA232*$H231*$E232)+(AA232*$H231*$F232)))</f>
        <v>0</v>
      </c>
      <c r="AB231" s="653">
        <f t="shared" ref="AB231" si="3219">((AB232*$H231)-((AB232*$H231*$E232)+(AB232*$H231*$F232)))</f>
        <v>0</v>
      </c>
      <c r="AC231" s="653">
        <f t="shared" ref="AC231" si="3220">((AC232*$H231)-((AC232*$H231*$E232)+(AC232*$H231*$F232)))</f>
        <v>0</v>
      </c>
      <c r="AD231" s="653">
        <f t="shared" ref="AD231" si="3221">((AD232*$H231)-((AD232*$H231*$E232)+(AD232*$H231*$F232)))</f>
        <v>0</v>
      </c>
      <c r="AE231" s="653">
        <f t="shared" ref="AE231" si="3222">((AE232*$H231)-((AE232*$H231*$E232)+(AE232*$H231*$F232)))</f>
        <v>0</v>
      </c>
      <c r="AF231" s="653">
        <f t="shared" ref="AF231" si="3223">((AF232*$H231)-((AF232*$H231*$E232)+(AF232*$H231*$F232)))</f>
        <v>0</v>
      </c>
      <c r="AG231" s="653">
        <f t="shared" ref="AG231" si="3224">+AG232*H231</f>
        <v>2049.6698298939223</v>
      </c>
      <c r="AH231" s="653">
        <f t="shared" ref="AH231" si="3225">((AH232*$H231)-((AH232*$H231*$E232)+(AH232*$H231*$F232)))</f>
        <v>0</v>
      </c>
      <c r="AI231" s="653">
        <f t="shared" ref="AI231" si="3226">((AI232*$H231)-((AI232*$H231*$E232)+(AI232*$H231*$F232)))</f>
        <v>0</v>
      </c>
      <c r="AJ231" s="653">
        <f t="shared" ref="AJ231" si="3227">((AJ232*$H231)-((AJ232*$H231*$E232)+(AJ232*$H231*$F232)))</f>
        <v>0</v>
      </c>
      <c r="AK231" s="653">
        <f t="shared" ref="AK231" si="3228">((AK232*$H231)-((AK232*$H231*$E232)+(AK232*$H231*$F232)))</f>
        <v>0</v>
      </c>
      <c r="AL231" s="653">
        <f t="shared" ref="AL231" si="3229">((AL232*$H231)-((AL232*$H231*$E232)+(AL232*$H231*$F232)))</f>
        <v>0</v>
      </c>
      <c r="AM231" s="653">
        <f t="shared" ref="AM231" si="3230">((AM232*$H231)-((AM232*$H231*$E232)+(AM232*$H231*$F232)))</f>
        <v>0</v>
      </c>
      <c r="AN231" s="653">
        <f t="shared" ref="AN231" si="3231">((AN232*$H231)-((AN232*$H231*$E232)+(AN232*$H231*$F232)))</f>
        <v>0</v>
      </c>
      <c r="AO231" s="653">
        <f t="shared" ref="AO231" si="3232">((AO232*$H231)-((AO232*$H231*$E232)+(AO232*$H231*$F232)))</f>
        <v>0</v>
      </c>
      <c r="AP231" s="653">
        <f t="shared" ref="AP231" si="3233">((AP232*$H231)-((AP232*$H231*$E232)+(AP232*$H231*$F232)))</f>
        <v>0</v>
      </c>
      <c r="AQ231" s="653">
        <f t="shared" ref="AQ231" si="3234">((AQ232*$H231)-((AQ232*$H231*$E232)+(AQ232*$H231*$F232)))</f>
        <v>0</v>
      </c>
      <c r="AR231" s="653">
        <f t="shared" ref="AR231" si="3235">((AR232*$H231)-((AR232*$H231*$E232)+(AR232*$H231*$F232)))</f>
        <v>0</v>
      </c>
      <c r="AS231" s="653">
        <f t="shared" ref="AS231" si="3236">((AS232*$H231)-((AS232*$H231*$E232)+(AS232*$H231*$F232)))</f>
        <v>0</v>
      </c>
      <c r="AT231" s="653">
        <f t="shared" ref="AT231" si="3237">((AT232*$H231)-((AT232*$H231*$E232)+(AT232*$H231*$F232)))</f>
        <v>0</v>
      </c>
      <c r="AU231" s="653">
        <f t="shared" ref="AU231" si="3238">((AU232*$H231)-((AU232*$H231*$E232)+(AU232*$H231*$F232)))</f>
        <v>0</v>
      </c>
      <c r="AV231" s="653">
        <f t="shared" ref="AV231" si="3239">((AV232*$H231)-((AV232*$H231*$E232)+(AV232*$H231*$F232)))</f>
        <v>0</v>
      </c>
      <c r="AW231" s="613">
        <f t="shared" si="2665"/>
        <v>40993.396597878447</v>
      </c>
      <c r="AX231" s="645">
        <f t="shared" si="2625"/>
        <v>0</v>
      </c>
      <c r="AY231" s="656">
        <f t="shared" si="2626"/>
        <v>0</v>
      </c>
      <c r="AZ231" s="591"/>
    </row>
    <row r="232" spans="1:52">
      <c r="A232" s="590"/>
      <c r="B232" s="636"/>
      <c r="C232" s="636"/>
      <c r="D232" s="651"/>
      <c r="E232" s="652">
        <v>0.3</v>
      </c>
      <c r="F232" s="652">
        <v>0.05</v>
      </c>
      <c r="G232" s="653"/>
      <c r="H232" s="640"/>
      <c r="I232" s="640">
        <f t="shared" si="2356"/>
        <v>1.35</v>
      </c>
      <c r="J232" s="658">
        <v>0</v>
      </c>
      <c r="K232" s="658">
        <v>0</v>
      </c>
      <c r="L232" s="658">
        <v>0</v>
      </c>
      <c r="M232" s="658">
        <v>0</v>
      </c>
      <c r="N232" s="658">
        <v>0</v>
      </c>
      <c r="O232" s="658">
        <v>0</v>
      </c>
      <c r="P232" s="658">
        <v>0</v>
      </c>
      <c r="Q232" s="658">
        <v>0.3</v>
      </c>
      <c r="R232" s="658">
        <v>0</v>
      </c>
      <c r="S232" s="653"/>
      <c r="T232" s="658">
        <v>0</v>
      </c>
      <c r="U232" s="658">
        <v>1</v>
      </c>
      <c r="V232" s="658">
        <v>0</v>
      </c>
      <c r="W232" s="658">
        <v>0</v>
      </c>
      <c r="X232" s="658">
        <v>0</v>
      </c>
      <c r="Y232" s="658">
        <v>0</v>
      </c>
      <c r="Z232" s="658">
        <v>0</v>
      </c>
      <c r="AA232" s="658">
        <v>0</v>
      </c>
      <c r="AB232" s="658">
        <v>0</v>
      </c>
      <c r="AC232" s="658">
        <v>0</v>
      </c>
      <c r="AD232" s="658">
        <v>0</v>
      </c>
      <c r="AE232" s="658">
        <v>0</v>
      </c>
      <c r="AF232" s="658">
        <v>0</v>
      </c>
      <c r="AG232" s="658">
        <v>0.05</v>
      </c>
      <c r="AH232" s="658">
        <v>0</v>
      </c>
      <c r="AI232" s="658">
        <v>0</v>
      </c>
      <c r="AJ232" s="658">
        <v>0</v>
      </c>
      <c r="AK232" s="658">
        <v>0</v>
      </c>
      <c r="AL232" s="658">
        <v>0</v>
      </c>
      <c r="AM232" s="658">
        <v>0</v>
      </c>
      <c r="AN232" s="658">
        <v>0</v>
      </c>
      <c r="AO232" s="658">
        <v>0</v>
      </c>
      <c r="AP232" s="658">
        <v>0</v>
      </c>
      <c r="AQ232" s="658">
        <v>0</v>
      </c>
      <c r="AR232" s="658">
        <v>0</v>
      </c>
      <c r="AS232" s="658">
        <v>0</v>
      </c>
      <c r="AT232" s="658">
        <v>0</v>
      </c>
      <c r="AU232" s="658">
        <v>0</v>
      </c>
      <c r="AV232" s="658">
        <v>0</v>
      </c>
      <c r="AW232" s="613">
        <f t="shared" si="2665"/>
        <v>1.35</v>
      </c>
      <c r="AX232" s="645">
        <f t="shared" si="2625"/>
        <v>1.35</v>
      </c>
      <c r="AY232" s="656" t="e">
        <f t="shared" si="2626"/>
        <v>#DIV/0!</v>
      </c>
      <c r="AZ232" s="591"/>
    </row>
    <row r="233" spans="1:52">
      <c r="A233" s="590"/>
      <c r="B233" s="636" t="s">
        <v>378</v>
      </c>
      <c r="C233" s="636" t="s">
        <v>453</v>
      </c>
      <c r="D233" s="651" t="s">
        <v>391</v>
      </c>
      <c r="E233" s="652"/>
      <c r="F233" s="652"/>
      <c r="G233" s="653"/>
      <c r="H233" s="640">
        <v>150411.18514001789</v>
      </c>
      <c r="I233" s="640">
        <f t="shared" si="2356"/>
        <v>150411.18514001789</v>
      </c>
      <c r="J233" s="653">
        <f>+J234*$H$140</f>
        <v>0</v>
      </c>
      <c r="K233" s="653">
        <f t="shared" ref="K233" si="3240">+K234*$H$140</f>
        <v>0</v>
      </c>
      <c r="L233" s="653">
        <f t="shared" ref="L233" si="3241">+L234*$H$140</f>
        <v>0</v>
      </c>
      <c r="M233" s="653">
        <f t="shared" ref="M233" si="3242">+M234*$H$140</f>
        <v>0</v>
      </c>
      <c r="N233" s="653">
        <f t="shared" ref="N233" si="3243">+N234*$H$140</f>
        <v>0</v>
      </c>
      <c r="O233" s="653">
        <f t="shared" ref="O233" si="3244">+O234*$H$140</f>
        <v>0</v>
      </c>
      <c r="P233" s="653">
        <f t="shared" ref="P233" si="3245">+P234*$H$140</f>
        <v>0</v>
      </c>
      <c r="Q233" s="653">
        <f t="shared" ref="Q233" si="3246">+Q234*$H233</f>
        <v>45123.355542005367</v>
      </c>
      <c r="R233" s="653">
        <f t="shared" ref="R233" si="3247">((R234*$H233)-((R234*$H233*$E234)+(R234*$H233*$F234)))</f>
        <v>0</v>
      </c>
      <c r="S233" s="653">
        <f t="shared" ref="S233" si="3248">((S234*$H233)-((S234*$H233*$E234)+(S234*$H233*$F234)))</f>
        <v>0</v>
      </c>
      <c r="T233" s="653">
        <f t="shared" ref="T233" si="3249">((T234*$H233)-((T234*$H233*$E234)+(T234*$H233*$F234)))</f>
        <v>0</v>
      </c>
      <c r="U233" s="653">
        <f t="shared" ref="U233" si="3250">((U234*$H233)-((U234*$H233*$E234)+(U234*$H233*$F234)))</f>
        <v>0</v>
      </c>
      <c r="V233" s="653">
        <f t="shared" ref="V233" si="3251">((V234*$H233)-((V234*$H233*$E234)+(V234*$H233*$F234)))</f>
        <v>97767.270341011623</v>
      </c>
      <c r="W233" s="653">
        <f t="shared" ref="W233" si="3252">((W234*$H233)-((W234*$H233*$E234)+(W234*$H233*$F234)))</f>
        <v>0</v>
      </c>
      <c r="X233" s="653">
        <f t="shared" ref="X233" si="3253">((X234*$H233)-((X234*$H233*$E234)+(X234*$H233*$F234)))</f>
        <v>0</v>
      </c>
      <c r="Y233" s="653">
        <f t="shared" ref="Y233" si="3254">((Y234*$H233)-((Y234*$H233*$E234)+(Y234*$H233*$F234)))</f>
        <v>0</v>
      </c>
      <c r="Z233" s="653">
        <f t="shared" ref="Z233" si="3255">((Z234*$H233)-((Z234*$H233*$E234)+(Z234*$H233*$F234)))</f>
        <v>0</v>
      </c>
      <c r="AA233" s="653">
        <f t="shared" ref="AA233" si="3256">((AA234*$H233)-((AA234*$H233*$E234)+(AA234*$H233*$F234)))</f>
        <v>0</v>
      </c>
      <c r="AB233" s="653">
        <f t="shared" ref="AB233" si="3257">((AB234*$H233)-((AB234*$H233*$E234)+(AB234*$H233*$F234)))</f>
        <v>0</v>
      </c>
      <c r="AC233" s="653">
        <f t="shared" ref="AC233" si="3258">((AC234*$H233)-((AC234*$H233*$E234)+(AC234*$H233*$F234)))</f>
        <v>0</v>
      </c>
      <c r="AD233" s="653">
        <f t="shared" ref="AD233" si="3259">((AD234*$H233)-((AD234*$H233*$E234)+(AD234*$H233*$F234)))</f>
        <v>0</v>
      </c>
      <c r="AE233" s="653">
        <f t="shared" ref="AE233" si="3260">((AE234*$H233)-((AE234*$H233*$E234)+(AE234*$H233*$F234)))</f>
        <v>0</v>
      </c>
      <c r="AF233" s="653">
        <f t="shared" ref="AF233" si="3261">((AF234*$H233)-((AF234*$H233*$E234)+(AF234*$H233*$F234)))</f>
        <v>0</v>
      </c>
      <c r="AG233" s="653">
        <f t="shared" ref="AG233" si="3262">+AG234*H233</f>
        <v>7520.5592570008948</v>
      </c>
      <c r="AH233" s="653">
        <f t="shared" ref="AH233" si="3263">((AH234*$H233)-((AH234*$H233*$E234)+(AH234*$H233*$F234)))</f>
        <v>0</v>
      </c>
      <c r="AI233" s="653">
        <f t="shared" ref="AI233" si="3264">((AI234*$H233)-((AI234*$H233*$E234)+(AI234*$H233*$F234)))</f>
        <v>0</v>
      </c>
      <c r="AJ233" s="653">
        <f t="shared" ref="AJ233" si="3265">((AJ234*$H233)-((AJ234*$H233*$E234)+(AJ234*$H233*$F234)))</f>
        <v>0</v>
      </c>
      <c r="AK233" s="653">
        <f t="shared" ref="AK233" si="3266">((AK234*$H233)-((AK234*$H233*$E234)+(AK234*$H233*$F234)))</f>
        <v>0</v>
      </c>
      <c r="AL233" s="653">
        <f t="shared" ref="AL233" si="3267">((AL234*$H233)-((AL234*$H233*$E234)+(AL234*$H233*$F234)))</f>
        <v>0</v>
      </c>
      <c r="AM233" s="653">
        <f t="shared" ref="AM233" si="3268">((AM234*$H233)-((AM234*$H233*$E234)+(AM234*$H233*$F234)))</f>
        <v>0</v>
      </c>
      <c r="AN233" s="653">
        <f t="shared" ref="AN233" si="3269">((AN234*$H233)-((AN234*$H233*$E234)+(AN234*$H233*$F234)))</f>
        <v>0</v>
      </c>
      <c r="AO233" s="653">
        <f t="shared" ref="AO233" si="3270">((AO234*$H233)-((AO234*$H233*$E234)+(AO234*$H233*$F234)))</f>
        <v>0</v>
      </c>
      <c r="AP233" s="653">
        <f t="shared" ref="AP233" si="3271">((AP234*$H233)-((AP234*$H233*$E234)+(AP234*$H233*$F234)))</f>
        <v>0</v>
      </c>
      <c r="AQ233" s="653">
        <f t="shared" ref="AQ233" si="3272">((AQ234*$H233)-((AQ234*$H233*$E234)+(AQ234*$H233*$F234)))</f>
        <v>0</v>
      </c>
      <c r="AR233" s="653">
        <f t="shared" ref="AR233" si="3273">((AR234*$H233)-((AR234*$H233*$E234)+(AR234*$H233*$F234)))</f>
        <v>0</v>
      </c>
      <c r="AS233" s="653">
        <f t="shared" ref="AS233" si="3274">((AS234*$H233)-((AS234*$H233*$E234)+(AS234*$H233*$F234)))</f>
        <v>0</v>
      </c>
      <c r="AT233" s="653">
        <f t="shared" ref="AT233" si="3275">((AT234*$H233)-((AT234*$H233*$E234)+(AT234*$H233*$F234)))</f>
        <v>0</v>
      </c>
      <c r="AU233" s="653">
        <f t="shared" ref="AU233" si="3276">((AU234*$H233)-((AU234*$H233*$E234)+(AU234*$H233*$F234)))</f>
        <v>0</v>
      </c>
      <c r="AV233" s="653">
        <f t="shared" ref="AV233" si="3277">((AV234*$H233)-((AV234*$H233*$E234)+(AV234*$H233*$F234)))</f>
        <v>0</v>
      </c>
      <c r="AW233" s="613">
        <f t="shared" si="2665"/>
        <v>150411.18514001789</v>
      </c>
      <c r="AX233" s="645">
        <f t="shared" si="2625"/>
        <v>0</v>
      </c>
      <c r="AY233" s="656">
        <f t="shared" si="2626"/>
        <v>0</v>
      </c>
      <c r="AZ233" s="591"/>
    </row>
    <row r="234" spans="1:52">
      <c r="A234" s="590"/>
      <c r="B234" s="636"/>
      <c r="C234" s="636"/>
      <c r="D234" s="651"/>
      <c r="E234" s="652">
        <v>0.3</v>
      </c>
      <c r="F234" s="652">
        <v>0.05</v>
      </c>
      <c r="G234" s="653"/>
      <c r="H234" s="640"/>
      <c r="I234" s="640">
        <f t="shared" si="2356"/>
        <v>1.35</v>
      </c>
      <c r="J234" s="658">
        <v>0</v>
      </c>
      <c r="K234" s="658">
        <v>0</v>
      </c>
      <c r="L234" s="658">
        <v>0</v>
      </c>
      <c r="M234" s="658">
        <v>0</v>
      </c>
      <c r="N234" s="658">
        <v>0</v>
      </c>
      <c r="O234" s="658">
        <v>0</v>
      </c>
      <c r="P234" s="658">
        <v>0</v>
      </c>
      <c r="Q234" s="658">
        <v>0.3</v>
      </c>
      <c r="R234" s="658">
        <v>0</v>
      </c>
      <c r="S234" s="653"/>
      <c r="T234" s="658">
        <v>0</v>
      </c>
      <c r="U234" s="658">
        <v>0</v>
      </c>
      <c r="V234" s="658">
        <v>1</v>
      </c>
      <c r="W234" s="658">
        <v>0</v>
      </c>
      <c r="X234" s="658">
        <v>0</v>
      </c>
      <c r="Y234" s="658">
        <v>0</v>
      </c>
      <c r="Z234" s="658">
        <v>0</v>
      </c>
      <c r="AA234" s="658">
        <v>0</v>
      </c>
      <c r="AB234" s="658">
        <v>0</v>
      </c>
      <c r="AC234" s="658">
        <v>0</v>
      </c>
      <c r="AD234" s="658">
        <v>0</v>
      </c>
      <c r="AE234" s="658">
        <v>0</v>
      </c>
      <c r="AF234" s="658">
        <v>0</v>
      </c>
      <c r="AG234" s="658">
        <v>0.05</v>
      </c>
      <c r="AH234" s="658">
        <v>0</v>
      </c>
      <c r="AI234" s="658">
        <v>0</v>
      </c>
      <c r="AJ234" s="658">
        <v>0</v>
      </c>
      <c r="AK234" s="658">
        <v>0</v>
      </c>
      <c r="AL234" s="658">
        <v>0</v>
      </c>
      <c r="AM234" s="658">
        <v>0</v>
      </c>
      <c r="AN234" s="658">
        <v>0</v>
      </c>
      <c r="AO234" s="658">
        <v>0</v>
      </c>
      <c r="AP234" s="658">
        <v>0</v>
      </c>
      <c r="AQ234" s="658">
        <v>0</v>
      </c>
      <c r="AR234" s="658">
        <v>0</v>
      </c>
      <c r="AS234" s="658">
        <v>0</v>
      </c>
      <c r="AT234" s="658">
        <v>0</v>
      </c>
      <c r="AU234" s="658">
        <v>0</v>
      </c>
      <c r="AV234" s="658">
        <v>0</v>
      </c>
      <c r="AW234" s="613">
        <f t="shared" si="2665"/>
        <v>1.35</v>
      </c>
      <c r="AX234" s="645">
        <f t="shared" si="2625"/>
        <v>1.35</v>
      </c>
      <c r="AY234" s="656" t="e">
        <f t="shared" si="2626"/>
        <v>#DIV/0!</v>
      </c>
      <c r="AZ234" s="591"/>
    </row>
    <row r="235" spans="1:52">
      <c r="A235" s="590"/>
      <c r="B235" s="646" t="s">
        <v>305</v>
      </c>
      <c r="C235" s="646" t="s">
        <v>454</v>
      </c>
      <c r="D235" s="647" t="s">
        <v>455</v>
      </c>
      <c r="E235" s="648"/>
      <c r="F235" s="648"/>
      <c r="G235" s="649"/>
      <c r="H235" s="650">
        <v>451378.58448181866</v>
      </c>
      <c r="I235" s="650">
        <f t="shared" si="2356"/>
        <v>451378.58448181866</v>
      </c>
      <c r="J235" s="649">
        <f t="shared" ref="J235" si="3278">+J236+J238+J240</f>
        <v>0</v>
      </c>
      <c r="K235" s="649">
        <f t="shared" ref="K235" si="3279">+K236+K238+K240</f>
        <v>0</v>
      </c>
      <c r="L235" s="649">
        <f t="shared" ref="L235" si="3280">+L236+L238+L240</f>
        <v>0</v>
      </c>
      <c r="M235" s="649">
        <f t="shared" ref="M235" si="3281">+M236+M238+M240</f>
        <v>0</v>
      </c>
      <c r="N235" s="649">
        <f t="shared" ref="N235" si="3282">+N236+N238+N240</f>
        <v>0</v>
      </c>
      <c r="O235" s="649">
        <f t="shared" ref="O235" si="3283">+O236+O238+O240</f>
        <v>0</v>
      </c>
      <c r="P235" s="649">
        <f t="shared" ref="P235" si="3284">+P236+P238+P240</f>
        <v>0</v>
      </c>
      <c r="Q235" s="649">
        <f t="shared" ref="Q235" si="3285">+Q236+Q238+Q240</f>
        <v>135413.57534454559</v>
      </c>
      <c r="R235" s="649">
        <f t="shared" ref="R235" si="3286">+R236+R238+R240</f>
        <v>0</v>
      </c>
      <c r="S235" s="649">
        <f t="shared" ref="S235" si="3287">+S236+S238+S240</f>
        <v>0</v>
      </c>
      <c r="T235" s="649">
        <f t="shared" ref="T235" si="3288">+T236+T238+T240</f>
        <v>0</v>
      </c>
      <c r="U235" s="649">
        <f t="shared" ref="U235" si="3289">+U236+U238+U240</f>
        <v>0</v>
      </c>
      <c r="V235" s="649">
        <f t="shared" ref="V235" si="3290">+V236+V238+V240</f>
        <v>252333.82636995724</v>
      </c>
      <c r="W235" s="649">
        <f t="shared" ref="W235" si="3291">+W236+W238+W240</f>
        <v>41062.253543224884</v>
      </c>
      <c r="X235" s="649">
        <f t="shared" ref="X235" si="3292">+X236+X238+X240</f>
        <v>0</v>
      </c>
      <c r="Y235" s="649">
        <f t="shared" ref="Y235" si="3293">+Y236+Y238+Y240</f>
        <v>0</v>
      </c>
      <c r="Z235" s="649">
        <f t="shared" ref="Z235" si="3294">+Z236+Z238+Z240</f>
        <v>0</v>
      </c>
      <c r="AA235" s="649">
        <f t="shared" ref="AA235" si="3295">+AA236+AA238+AA240</f>
        <v>0</v>
      </c>
      <c r="AB235" s="649">
        <f t="shared" ref="AB235" si="3296">+AB236+AB238+AB240</f>
        <v>0</v>
      </c>
      <c r="AC235" s="649">
        <f t="shared" ref="AC235" si="3297">+AC236+AC238+AC240</f>
        <v>0</v>
      </c>
      <c r="AD235" s="649">
        <f t="shared" ref="AD235" si="3298">+AD236+AD238+AD240</f>
        <v>0</v>
      </c>
      <c r="AE235" s="649">
        <f t="shared" ref="AE235" si="3299">+AE236+AE238+AE240</f>
        <v>0</v>
      </c>
      <c r="AF235" s="649">
        <f t="shared" ref="AF235" si="3300">+AF236+AF238+AF240</f>
        <v>0</v>
      </c>
      <c r="AG235" s="649">
        <f t="shared" ref="AG235" si="3301">+AG236+AG238+AG240</f>
        <v>22568.929224090934</v>
      </c>
      <c r="AH235" s="649">
        <f t="shared" ref="AH235" si="3302">+AH236+AH238+AH240</f>
        <v>0</v>
      </c>
      <c r="AI235" s="649">
        <f t="shared" ref="AI235" si="3303">+AI236+AI238+AI240</f>
        <v>0</v>
      </c>
      <c r="AJ235" s="649">
        <f t="shared" ref="AJ235" si="3304">+AJ236+AJ238+AJ240</f>
        <v>0</v>
      </c>
      <c r="AK235" s="649">
        <f t="shared" ref="AK235" si="3305">+AK236+AK238+AK240</f>
        <v>0</v>
      </c>
      <c r="AL235" s="649">
        <f t="shared" ref="AL235" si="3306">+AL236+AL238+AL240</f>
        <v>0</v>
      </c>
      <c r="AM235" s="649">
        <f t="shared" ref="AM235" si="3307">+AM236+AM238+AM240</f>
        <v>0</v>
      </c>
      <c r="AN235" s="649">
        <f t="shared" ref="AN235" si="3308">+AN236+AN238+AN240</f>
        <v>0</v>
      </c>
      <c r="AO235" s="649">
        <f t="shared" ref="AO235" si="3309">+AO236+AO238+AO240</f>
        <v>0</v>
      </c>
      <c r="AP235" s="649">
        <f t="shared" ref="AP235" si="3310">+AP236+AP238+AP240</f>
        <v>0</v>
      </c>
      <c r="AQ235" s="649">
        <f t="shared" ref="AQ235" si="3311">+AQ236+AQ238+AQ240</f>
        <v>0</v>
      </c>
      <c r="AR235" s="649">
        <f t="shared" ref="AR235" si="3312">+AR236+AR238+AR240</f>
        <v>0</v>
      </c>
      <c r="AS235" s="649">
        <f t="shared" ref="AS235" si="3313">+AS236+AS238+AS240</f>
        <v>0</v>
      </c>
      <c r="AT235" s="649">
        <f t="shared" ref="AT235" si="3314">+AT236+AT238+AT240</f>
        <v>0</v>
      </c>
      <c r="AU235" s="649">
        <f t="shared" ref="AU235" si="3315">+AU236+AU238+AU240</f>
        <v>0</v>
      </c>
      <c r="AV235" s="649">
        <f t="shared" ref="AV235" si="3316">+AV236+AV238+AV240</f>
        <v>0</v>
      </c>
      <c r="AW235" s="613">
        <f t="shared" si="2665"/>
        <v>451378.58448181866</v>
      </c>
      <c r="AX235" s="645">
        <f t="shared" si="2625"/>
        <v>0</v>
      </c>
      <c r="AY235" s="656">
        <f t="shared" si="2626"/>
        <v>0</v>
      </c>
      <c r="AZ235" s="591"/>
    </row>
    <row r="236" spans="1:52">
      <c r="A236" s="590"/>
      <c r="B236" s="636" t="s">
        <v>378</v>
      </c>
      <c r="C236" s="636" t="s">
        <v>456</v>
      </c>
      <c r="D236" s="651" t="s">
        <v>441</v>
      </c>
      <c r="E236" s="652"/>
      <c r="F236" s="652"/>
      <c r="G236" s="653"/>
      <c r="H236" s="640">
        <v>259974.00274392235</v>
      </c>
      <c r="I236" s="640">
        <f t="shared" si="2356"/>
        <v>259974.00274392235</v>
      </c>
      <c r="J236" s="653">
        <f>+J237*$H$140</f>
        <v>0</v>
      </c>
      <c r="K236" s="653">
        <f t="shared" ref="K236" si="3317">+K237*$H$140</f>
        <v>0</v>
      </c>
      <c r="L236" s="653">
        <f t="shared" ref="L236" si="3318">+L237*$H$140</f>
        <v>0</v>
      </c>
      <c r="M236" s="653">
        <f t="shared" ref="M236" si="3319">+M237*$H$140</f>
        <v>0</v>
      </c>
      <c r="N236" s="653">
        <f t="shared" ref="N236" si="3320">+N237*$H$140</f>
        <v>0</v>
      </c>
      <c r="O236" s="653">
        <f t="shared" ref="O236" si="3321">+O237*$H$140</f>
        <v>0</v>
      </c>
      <c r="P236" s="653">
        <f t="shared" ref="P236" si="3322">+P237*$H$140</f>
        <v>0</v>
      </c>
      <c r="Q236" s="653">
        <f t="shared" ref="Q236" si="3323">+Q237*$H236</f>
        <v>77992.200823176696</v>
      </c>
      <c r="R236" s="653">
        <f t="shared" ref="R236" si="3324">((R237*$H236)-((R237*$H236*$E237)+(R237*$H236*$F237)))</f>
        <v>0</v>
      </c>
      <c r="S236" s="653">
        <f t="shared" ref="S236" si="3325">((S237*$H236)-((S237*$H236*$E237)+(S237*$H236*$F237)))</f>
        <v>0</v>
      </c>
      <c r="T236" s="653">
        <f t="shared" ref="T236" si="3326">((T237*$H236)-((T237*$H236*$E237)+(T237*$H236*$F237)))</f>
        <v>0</v>
      </c>
      <c r="U236" s="653">
        <f t="shared" ref="U236" si="3327">((U237*$H236)-((U237*$H236*$E237)+(U237*$H236*$F237)))</f>
        <v>0</v>
      </c>
      <c r="V236" s="653">
        <f t="shared" ref="V236" si="3328">((V237*$H236)-((V237*$H236*$E237)+(V237*$H236*$F237)))</f>
        <v>168983.10178354953</v>
      </c>
      <c r="W236" s="653">
        <f t="shared" ref="W236" si="3329">((W237*$H236)-((W237*$H236*$E237)+(W237*$H236*$F237)))</f>
        <v>0</v>
      </c>
      <c r="X236" s="653">
        <f t="shared" ref="X236" si="3330">((X237*$H236)-((X237*$H236*$E237)+(X237*$H236*$F237)))</f>
        <v>0</v>
      </c>
      <c r="Y236" s="653">
        <f t="shared" ref="Y236" si="3331">((Y237*$H236)-((Y237*$H236*$E237)+(Y237*$H236*$F237)))</f>
        <v>0</v>
      </c>
      <c r="Z236" s="653">
        <f t="shared" ref="Z236" si="3332">((Z237*$H236)-((Z237*$H236*$E237)+(Z237*$H236*$F237)))</f>
        <v>0</v>
      </c>
      <c r="AA236" s="653">
        <f t="shared" ref="AA236" si="3333">((AA237*$H236)-((AA237*$H236*$E237)+(AA237*$H236*$F237)))</f>
        <v>0</v>
      </c>
      <c r="AB236" s="653">
        <f t="shared" ref="AB236" si="3334">((AB237*$H236)-((AB237*$H236*$E237)+(AB237*$H236*$F237)))</f>
        <v>0</v>
      </c>
      <c r="AC236" s="653">
        <f t="shared" ref="AC236" si="3335">((AC237*$H236)-((AC237*$H236*$E237)+(AC237*$H236*$F237)))</f>
        <v>0</v>
      </c>
      <c r="AD236" s="653">
        <f t="shared" ref="AD236" si="3336">((AD237*$H236)-((AD237*$H236*$E237)+(AD237*$H236*$F237)))</f>
        <v>0</v>
      </c>
      <c r="AE236" s="653">
        <f t="shared" ref="AE236" si="3337">((AE237*$H236)-((AE237*$H236*$E237)+(AE237*$H236*$F237)))</f>
        <v>0</v>
      </c>
      <c r="AF236" s="653">
        <f t="shared" ref="AF236" si="3338">((AF237*$H236)-((AF237*$H236*$E237)+(AF237*$H236*$F237)))</f>
        <v>0</v>
      </c>
      <c r="AG236" s="653">
        <f t="shared" ref="AG236" si="3339">+AG237*H236</f>
        <v>12998.700137196118</v>
      </c>
      <c r="AH236" s="653">
        <f t="shared" ref="AH236" si="3340">((AH237*$H236)-((AH237*$H236*$E237)+(AH237*$H236*$F237)))</f>
        <v>0</v>
      </c>
      <c r="AI236" s="653">
        <f t="shared" ref="AI236" si="3341">((AI237*$H236)-((AI237*$H236*$E237)+(AI237*$H236*$F237)))</f>
        <v>0</v>
      </c>
      <c r="AJ236" s="653">
        <f t="shared" ref="AJ236" si="3342">((AJ237*$H236)-((AJ237*$H236*$E237)+(AJ237*$H236*$F237)))</f>
        <v>0</v>
      </c>
      <c r="AK236" s="653">
        <f t="shared" ref="AK236" si="3343">((AK237*$H236)-((AK237*$H236*$E237)+(AK237*$H236*$F237)))</f>
        <v>0</v>
      </c>
      <c r="AL236" s="653">
        <f t="shared" ref="AL236" si="3344">((AL237*$H236)-((AL237*$H236*$E237)+(AL237*$H236*$F237)))</f>
        <v>0</v>
      </c>
      <c r="AM236" s="653">
        <f t="shared" ref="AM236" si="3345">((AM237*$H236)-((AM237*$H236*$E237)+(AM237*$H236*$F237)))</f>
        <v>0</v>
      </c>
      <c r="AN236" s="653">
        <f t="shared" ref="AN236" si="3346">((AN237*$H236)-((AN237*$H236*$E237)+(AN237*$H236*$F237)))</f>
        <v>0</v>
      </c>
      <c r="AO236" s="653">
        <f t="shared" ref="AO236" si="3347">((AO237*$H236)-((AO237*$H236*$E237)+(AO237*$H236*$F237)))</f>
        <v>0</v>
      </c>
      <c r="AP236" s="653">
        <f t="shared" ref="AP236" si="3348">((AP237*$H236)-((AP237*$H236*$E237)+(AP237*$H236*$F237)))</f>
        <v>0</v>
      </c>
      <c r="AQ236" s="653">
        <f t="shared" ref="AQ236" si="3349">((AQ237*$H236)-((AQ237*$H236*$E237)+(AQ237*$H236*$F237)))</f>
        <v>0</v>
      </c>
      <c r="AR236" s="653">
        <f t="shared" ref="AR236" si="3350">((AR237*$H236)-((AR237*$H236*$E237)+(AR237*$H236*$F237)))</f>
        <v>0</v>
      </c>
      <c r="AS236" s="653">
        <f t="shared" ref="AS236" si="3351">((AS237*$H236)-((AS237*$H236*$E237)+(AS237*$H236*$F237)))</f>
        <v>0</v>
      </c>
      <c r="AT236" s="653">
        <f t="shared" ref="AT236" si="3352">((AT237*$H236)-((AT237*$H236*$E237)+(AT237*$H236*$F237)))</f>
        <v>0</v>
      </c>
      <c r="AU236" s="653">
        <f t="shared" ref="AU236" si="3353">((AU237*$H236)-((AU237*$H236*$E237)+(AU237*$H236*$F237)))</f>
        <v>0</v>
      </c>
      <c r="AV236" s="653">
        <f t="shared" ref="AV236" si="3354">((AV237*$H236)-((AV237*$H236*$E237)+(AV237*$H236*$F237)))</f>
        <v>0</v>
      </c>
      <c r="AW236" s="613">
        <f t="shared" si="2665"/>
        <v>259974.00274392235</v>
      </c>
      <c r="AX236" s="645">
        <f t="shared" si="2625"/>
        <v>0</v>
      </c>
      <c r="AY236" s="656">
        <f t="shared" si="2626"/>
        <v>0</v>
      </c>
      <c r="AZ236" s="591"/>
    </row>
    <row r="237" spans="1:52">
      <c r="A237" s="590"/>
      <c r="B237" s="636"/>
      <c r="C237" s="636"/>
      <c r="D237" s="651"/>
      <c r="E237" s="652">
        <v>0.3</v>
      </c>
      <c r="F237" s="652">
        <v>0.05</v>
      </c>
      <c r="G237" s="653"/>
      <c r="H237" s="640"/>
      <c r="I237" s="640">
        <f t="shared" si="2356"/>
        <v>1.35</v>
      </c>
      <c r="J237" s="658">
        <v>0</v>
      </c>
      <c r="K237" s="658">
        <v>0</v>
      </c>
      <c r="L237" s="658">
        <v>0</v>
      </c>
      <c r="M237" s="658">
        <v>0</v>
      </c>
      <c r="N237" s="658">
        <v>0</v>
      </c>
      <c r="O237" s="658">
        <v>0</v>
      </c>
      <c r="P237" s="658">
        <v>0</v>
      </c>
      <c r="Q237" s="658">
        <v>0.3</v>
      </c>
      <c r="R237" s="658">
        <v>0</v>
      </c>
      <c r="S237" s="653"/>
      <c r="T237" s="658">
        <v>0</v>
      </c>
      <c r="U237" s="658">
        <v>0</v>
      </c>
      <c r="V237" s="658">
        <v>1</v>
      </c>
      <c r="W237" s="658">
        <v>0</v>
      </c>
      <c r="X237" s="658">
        <v>0</v>
      </c>
      <c r="Y237" s="658">
        <v>0</v>
      </c>
      <c r="Z237" s="658">
        <v>0</v>
      </c>
      <c r="AA237" s="658">
        <v>0</v>
      </c>
      <c r="AB237" s="658">
        <v>0</v>
      </c>
      <c r="AC237" s="658">
        <v>0</v>
      </c>
      <c r="AD237" s="658">
        <v>0</v>
      </c>
      <c r="AE237" s="658">
        <v>0</v>
      </c>
      <c r="AF237" s="658">
        <v>0</v>
      </c>
      <c r="AG237" s="658">
        <v>0.05</v>
      </c>
      <c r="AH237" s="658">
        <v>0</v>
      </c>
      <c r="AI237" s="658">
        <v>0</v>
      </c>
      <c r="AJ237" s="658">
        <v>0</v>
      </c>
      <c r="AK237" s="658">
        <v>0</v>
      </c>
      <c r="AL237" s="658">
        <v>0</v>
      </c>
      <c r="AM237" s="658">
        <v>0</v>
      </c>
      <c r="AN237" s="658">
        <v>0</v>
      </c>
      <c r="AO237" s="658">
        <v>0</v>
      </c>
      <c r="AP237" s="658">
        <v>0</v>
      </c>
      <c r="AQ237" s="658">
        <v>0</v>
      </c>
      <c r="AR237" s="658">
        <v>0</v>
      </c>
      <c r="AS237" s="658">
        <v>0</v>
      </c>
      <c r="AT237" s="658">
        <v>0</v>
      </c>
      <c r="AU237" s="658">
        <v>0</v>
      </c>
      <c r="AV237" s="658">
        <v>0</v>
      </c>
      <c r="AW237" s="613">
        <f t="shared" si="2665"/>
        <v>1.35</v>
      </c>
      <c r="AX237" s="645">
        <f t="shared" si="2625"/>
        <v>1.35</v>
      </c>
      <c r="AY237" s="656" t="e">
        <f t="shared" si="2626"/>
        <v>#DIV/0!</v>
      </c>
      <c r="AZ237" s="591"/>
    </row>
    <row r="238" spans="1:52">
      <c r="A238" s="590"/>
      <c r="B238" s="636" t="s">
        <v>378</v>
      </c>
      <c r="C238" s="636" t="s">
        <v>457</v>
      </c>
      <c r="D238" s="651" t="s">
        <v>379</v>
      </c>
      <c r="E238" s="652"/>
      <c r="F238" s="652"/>
      <c r="G238" s="653"/>
      <c r="H238" s="640">
        <v>40993.396597878447</v>
      </c>
      <c r="I238" s="640">
        <f t="shared" si="2356"/>
        <v>40993.396597878447</v>
      </c>
      <c r="J238" s="653">
        <f>+J239*$H$140</f>
        <v>0</v>
      </c>
      <c r="K238" s="653">
        <f t="shared" ref="K238" si="3355">+K239*$H$140</f>
        <v>0</v>
      </c>
      <c r="L238" s="653">
        <f t="shared" ref="L238" si="3356">+L239*$H$140</f>
        <v>0</v>
      </c>
      <c r="M238" s="653">
        <f t="shared" ref="M238" si="3357">+M239*$H$140</f>
        <v>0</v>
      </c>
      <c r="N238" s="653">
        <f t="shared" ref="N238" si="3358">+N239*$H$140</f>
        <v>0</v>
      </c>
      <c r="O238" s="653">
        <f t="shared" ref="O238" si="3359">+O239*$H$140</f>
        <v>0</v>
      </c>
      <c r="P238" s="653">
        <f t="shared" ref="P238" si="3360">+P239*$H$140</f>
        <v>0</v>
      </c>
      <c r="Q238" s="653">
        <f t="shared" ref="Q238" si="3361">+Q239*$H238</f>
        <v>12298.018979363535</v>
      </c>
      <c r="R238" s="653">
        <f t="shared" ref="R238" si="3362">((R239*$H238)-((R239*$H238*$E239)+(R239*$H238*$F239)))</f>
        <v>0</v>
      </c>
      <c r="S238" s="653">
        <f t="shared" ref="S238" si="3363">((S239*$H238)-((S239*$H238*$E239)+(S239*$H238*$F239)))</f>
        <v>0</v>
      </c>
      <c r="T238" s="653">
        <f t="shared" ref="T238" si="3364">((T239*$H238)-((T239*$H238*$E239)+(T239*$H238*$F239)))</f>
        <v>0</v>
      </c>
      <c r="U238" s="653">
        <f t="shared" ref="U238" si="3365">((U239*$H238)-((U239*$H238*$E239)+(U239*$H238*$F239)))</f>
        <v>0</v>
      </c>
      <c r="V238" s="653">
        <f t="shared" ref="V238" si="3366">((V239*$H238)-((V239*$H238*$E239)+(V239*$H238*$F239)))</f>
        <v>26645.707788620988</v>
      </c>
      <c r="W238" s="653">
        <f t="shared" ref="W238" si="3367">((W239*$H238)-((W239*$H238*$E239)+(W239*$H238*$F239)))</f>
        <v>0</v>
      </c>
      <c r="X238" s="653">
        <f t="shared" ref="X238" si="3368">((X239*$H238)-((X239*$H238*$E239)+(X239*$H238*$F239)))</f>
        <v>0</v>
      </c>
      <c r="Y238" s="653">
        <f t="shared" ref="Y238" si="3369">((Y239*$H238)-((Y239*$H238*$E239)+(Y239*$H238*$F239)))</f>
        <v>0</v>
      </c>
      <c r="Z238" s="653">
        <f t="shared" ref="Z238" si="3370">((Z239*$H238)-((Z239*$H238*$E239)+(Z239*$H238*$F239)))</f>
        <v>0</v>
      </c>
      <c r="AA238" s="653">
        <f t="shared" ref="AA238" si="3371">((AA239*$H238)-((AA239*$H238*$E239)+(AA239*$H238*$F239)))</f>
        <v>0</v>
      </c>
      <c r="AB238" s="653">
        <f t="shared" ref="AB238" si="3372">((AB239*$H238)-((AB239*$H238*$E239)+(AB239*$H238*$F239)))</f>
        <v>0</v>
      </c>
      <c r="AC238" s="653">
        <f t="shared" ref="AC238" si="3373">((AC239*$H238)-((AC239*$H238*$E239)+(AC239*$H238*$F239)))</f>
        <v>0</v>
      </c>
      <c r="AD238" s="653">
        <f t="shared" ref="AD238" si="3374">((AD239*$H238)-((AD239*$H238*$E239)+(AD239*$H238*$F239)))</f>
        <v>0</v>
      </c>
      <c r="AE238" s="653">
        <f t="shared" ref="AE238" si="3375">((AE239*$H238)-((AE239*$H238*$E239)+(AE239*$H238*$F239)))</f>
        <v>0</v>
      </c>
      <c r="AF238" s="653">
        <f t="shared" ref="AF238" si="3376">((AF239*$H238)-((AF239*$H238*$E239)+(AF239*$H238*$F239)))</f>
        <v>0</v>
      </c>
      <c r="AG238" s="653">
        <f t="shared" ref="AG238" si="3377">+AG239*H238</f>
        <v>2049.6698298939223</v>
      </c>
      <c r="AH238" s="653">
        <f t="shared" ref="AH238" si="3378">((AH239*$H238)-((AH239*$H238*$E239)+(AH239*$H238*$F239)))</f>
        <v>0</v>
      </c>
      <c r="AI238" s="653">
        <f t="shared" ref="AI238" si="3379">((AI239*$H238)-((AI239*$H238*$E239)+(AI239*$H238*$F239)))</f>
        <v>0</v>
      </c>
      <c r="AJ238" s="653">
        <f t="shared" ref="AJ238" si="3380">((AJ239*$H238)-((AJ239*$H238*$E239)+(AJ239*$H238*$F239)))</f>
        <v>0</v>
      </c>
      <c r="AK238" s="653">
        <f t="shared" ref="AK238" si="3381">((AK239*$H238)-((AK239*$H238*$E239)+(AK239*$H238*$F239)))</f>
        <v>0</v>
      </c>
      <c r="AL238" s="653">
        <f t="shared" ref="AL238" si="3382">((AL239*$H238)-((AL239*$H238*$E239)+(AL239*$H238*$F239)))</f>
        <v>0</v>
      </c>
      <c r="AM238" s="653">
        <f t="shared" ref="AM238" si="3383">((AM239*$H238)-((AM239*$H238*$E239)+(AM239*$H238*$F239)))</f>
        <v>0</v>
      </c>
      <c r="AN238" s="653">
        <f t="shared" ref="AN238" si="3384">((AN239*$H238)-((AN239*$H238*$E239)+(AN239*$H238*$F239)))</f>
        <v>0</v>
      </c>
      <c r="AO238" s="653">
        <f t="shared" ref="AO238" si="3385">((AO239*$H238)-((AO239*$H238*$E239)+(AO239*$H238*$F239)))</f>
        <v>0</v>
      </c>
      <c r="AP238" s="653">
        <f t="shared" ref="AP238" si="3386">((AP239*$H238)-((AP239*$H238*$E239)+(AP239*$H238*$F239)))</f>
        <v>0</v>
      </c>
      <c r="AQ238" s="653">
        <f t="shared" ref="AQ238" si="3387">((AQ239*$H238)-((AQ239*$H238*$E239)+(AQ239*$H238*$F239)))</f>
        <v>0</v>
      </c>
      <c r="AR238" s="653">
        <f t="shared" ref="AR238" si="3388">((AR239*$H238)-((AR239*$H238*$E239)+(AR239*$H238*$F239)))</f>
        <v>0</v>
      </c>
      <c r="AS238" s="653">
        <f t="shared" ref="AS238" si="3389">((AS239*$H238)-((AS239*$H238*$E239)+(AS239*$H238*$F239)))</f>
        <v>0</v>
      </c>
      <c r="AT238" s="653">
        <f t="shared" ref="AT238" si="3390">((AT239*$H238)-((AT239*$H238*$E239)+(AT239*$H238*$F239)))</f>
        <v>0</v>
      </c>
      <c r="AU238" s="653">
        <f t="shared" ref="AU238" si="3391">((AU239*$H238)-((AU239*$H238*$E239)+(AU239*$H238*$F239)))</f>
        <v>0</v>
      </c>
      <c r="AV238" s="653">
        <f t="shared" ref="AV238" si="3392">((AV239*$H238)-((AV239*$H238*$E239)+(AV239*$H238*$F239)))</f>
        <v>0</v>
      </c>
      <c r="AW238" s="613">
        <f t="shared" si="2665"/>
        <v>40993.396597878447</v>
      </c>
      <c r="AX238" s="645">
        <f t="shared" si="2625"/>
        <v>0</v>
      </c>
      <c r="AY238" s="656">
        <f t="shared" si="2626"/>
        <v>0</v>
      </c>
      <c r="AZ238" s="591"/>
    </row>
    <row r="239" spans="1:52">
      <c r="A239" s="590"/>
      <c r="B239" s="636"/>
      <c r="C239" s="636"/>
      <c r="D239" s="651"/>
      <c r="E239" s="652">
        <v>0.3</v>
      </c>
      <c r="F239" s="652">
        <v>0.05</v>
      </c>
      <c r="G239" s="653"/>
      <c r="H239" s="640"/>
      <c r="I239" s="640">
        <f t="shared" si="2356"/>
        <v>1.35</v>
      </c>
      <c r="J239" s="658">
        <v>0</v>
      </c>
      <c r="K239" s="658">
        <v>0</v>
      </c>
      <c r="L239" s="658">
        <v>0</v>
      </c>
      <c r="M239" s="658">
        <v>0</v>
      </c>
      <c r="N239" s="658">
        <v>0</v>
      </c>
      <c r="O239" s="658">
        <v>0</v>
      </c>
      <c r="P239" s="658">
        <v>0</v>
      </c>
      <c r="Q239" s="658">
        <v>0.3</v>
      </c>
      <c r="R239" s="658">
        <v>0</v>
      </c>
      <c r="S239" s="653"/>
      <c r="T239" s="658">
        <v>0</v>
      </c>
      <c r="U239" s="658">
        <v>0</v>
      </c>
      <c r="V239" s="658">
        <v>1</v>
      </c>
      <c r="W239" s="658">
        <v>0</v>
      </c>
      <c r="X239" s="658">
        <v>0</v>
      </c>
      <c r="Y239" s="658">
        <v>0</v>
      </c>
      <c r="Z239" s="658">
        <v>0</v>
      </c>
      <c r="AA239" s="658">
        <v>0</v>
      </c>
      <c r="AB239" s="658">
        <v>0</v>
      </c>
      <c r="AC239" s="658">
        <v>0</v>
      </c>
      <c r="AD239" s="658">
        <v>0</v>
      </c>
      <c r="AE239" s="658">
        <v>0</v>
      </c>
      <c r="AF239" s="658">
        <v>0</v>
      </c>
      <c r="AG239" s="658">
        <v>0.05</v>
      </c>
      <c r="AH239" s="658">
        <v>0</v>
      </c>
      <c r="AI239" s="658">
        <v>0</v>
      </c>
      <c r="AJ239" s="658">
        <v>0</v>
      </c>
      <c r="AK239" s="658">
        <v>0</v>
      </c>
      <c r="AL239" s="658">
        <v>0</v>
      </c>
      <c r="AM239" s="658">
        <v>0</v>
      </c>
      <c r="AN239" s="658">
        <v>0</v>
      </c>
      <c r="AO239" s="658">
        <v>0</v>
      </c>
      <c r="AP239" s="658">
        <v>0</v>
      </c>
      <c r="AQ239" s="658">
        <v>0</v>
      </c>
      <c r="AR239" s="658">
        <v>0</v>
      </c>
      <c r="AS239" s="658">
        <v>0</v>
      </c>
      <c r="AT239" s="658">
        <v>0</v>
      </c>
      <c r="AU239" s="658">
        <v>0</v>
      </c>
      <c r="AV239" s="658">
        <v>0</v>
      </c>
      <c r="AW239" s="613">
        <f t="shared" si="2665"/>
        <v>1.35</v>
      </c>
      <c r="AX239" s="645">
        <f t="shared" si="2625"/>
        <v>1.35</v>
      </c>
      <c r="AY239" s="656" t="e">
        <f t="shared" si="2626"/>
        <v>#DIV/0!</v>
      </c>
      <c r="AZ239" s="591"/>
    </row>
    <row r="240" spans="1:52">
      <c r="A240" s="590"/>
      <c r="B240" s="636" t="s">
        <v>378</v>
      </c>
      <c r="C240" s="636" t="s">
        <v>458</v>
      </c>
      <c r="D240" s="651" t="s">
        <v>391</v>
      </c>
      <c r="E240" s="652"/>
      <c r="F240" s="652"/>
      <c r="G240" s="653"/>
      <c r="H240" s="640">
        <v>150411.18514001789</v>
      </c>
      <c r="I240" s="640">
        <f t="shared" si="2356"/>
        <v>150411.18514001789</v>
      </c>
      <c r="J240" s="653">
        <f>+J241*$H$140</f>
        <v>0</v>
      </c>
      <c r="K240" s="653">
        <f t="shared" ref="K240" si="3393">+K241*$H$140</f>
        <v>0</v>
      </c>
      <c r="L240" s="653">
        <f t="shared" ref="L240" si="3394">+L241*$H$140</f>
        <v>0</v>
      </c>
      <c r="M240" s="653">
        <f t="shared" ref="M240" si="3395">+M241*$H$140</f>
        <v>0</v>
      </c>
      <c r="N240" s="653">
        <f t="shared" ref="N240" si="3396">+N241*$H$140</f>
        <v>0</v>
      </c>
      <c r="O240" s="653">
        <f t="shared" ref="O240" si="3397">+O241*$H$140</f>
        <v>0</v>
      </c>
      <c r="P240" s="653">
        <f t="shared" ref="P240" si="3398">+P241*$H$140</f>
        <v>0</v>
      </c>
      <c r="Q240" s="653">
        <f t="shared" ref="Q240" si="3399">+Q241*$H240</f>
        <v>45123.355542005367</v>
      </c>
      <c r="R240" s="653">
        <f t="shared" ref="R240" si="3400">((R241*$H240)-((R241*$H240*$E241)+(R241*$H240*$F241)))</f>
        <v>0</v>
      </c>
      <c r="S240" s="653">
        <f t="shared" ref="S240" si="3401">((S241*$H240)-((S241*$H240*$E241)+(S241*$H240*$F241)))</f>
        <v>0</v>
      </c>
      <c r="T240" s="653">
        <f t="shared" ref="T240" si="3402">((T241*$H240)-((T241*$H240*$E241)+(T241*$H240*$F241)))</f>
        <v>0</v>
      </c>
      <c r="U240" s="653">
        <f t="shared" ref="U240" si="3403">((U241*$H240)-((U241*$H240*$E241)+(U241*$H240*$F241)))</f>
        <v>0</v>
      </c>
      <c r="V240" s="653">
        <f t="shared" ref="V240" si="3404">((V241*$H240)-((V241*$H240*$E241)+(V241*$H240*$F241)))</f>
        <v>56705.016797786739</v>
      </c>
      <c r="W240" s="653">
        <f t="shared" ref="W240" si="3405">((W241*$H240)-((W241*$H240*$E241)+(W241*$H240*$F241)))</f>
        <v>41062.253543224884</v>
      </c>
      <c r="X240" s="653">
        <f t="shared" ref="X240" si="3406">((X241*$H240)-((X241*$H240*$E241)+(X241*$H240*$F241)))</f>
        <v>0</v>
      </c>
      <c r="Y240" s="653">
        <f t="shared" ref="Y240" si="3407">((Y241*$H240)-((Y241*$H240*$E241)+(Y241*$H240*$F241)))</f>
        <v>0</v>
      </c>
      <c r="Z240" s="653">
        <f t="shared" ref="Z240" si="3408">((Z241*$H240)-((Z241*$H240*$E241)+(Z241*$H240*$F241)))</f>
        <v>0</v>
      </c>
      <c r="AA240" s="653">
        <f t="shared" ref="AA240" si="3409">((AA241*$H240)-((AA241*$H240*$E241)+(AA241*$H240*$F241)))</f>
        <v>0</v>
      </c>
      <c r="AB240" s="653">
        <f t="shared" ref="AB240" si="3410">((AB241*$H240)-((AB241*$H240*$E241)+(AB241*$H240*$F241)))</f>
        <v>0</v>
      </c>
      <c r="AC240" s="653">
        <f t="shared" ref="AC240" si="3411">((AC241*$H240)-((AC241*$H240*$E241)+(AC241*$H240*$F241)))</f>
        <v>0</v>
      </c>
      <c r="AD240" s="653">
        <f t="shared" ref="AD240" si="3412">((AD241*$H240)-((AD241*$H240*$E241)+(AD241*$H240*$F241)))</f>
        <v>0</v>
      </c>
      <c r="AE240" s="653">
        <f t="shared" ref="AE240" si="3413">((AE241*$H240)-((AE241*$H240*$E241)+(AE241*$H240*$F241)))</f>
        <v>0</v>
      </c>
      <c r="AF240" s="653">
        <f t="shared" ref="AF240" si="3414">((AF241*$H240)-((AF241*$H240*$E241)+(AF241*$H240*$F241)))</f>
        <v>0</v>
      </c>
      <c r="AG240" s="653">
        <f t="shared" ref="AG240" si="3415">+AG241*H240</f>
        <v>7520.5592570008948</v>
      </c>
      <c r="AH240" s="653">
        <f t="shared" ref="AH240" si="3416">((AH241*$H240)-((AH241*$H240*$E241)+(AH241*$H240*$F241)))</f>
        <v>0</v>
      </c>
      <c r="AI240" s="653">
        <f t="shared" ref="AI240" si="3417">((AI241*$H240)-((AI241*$H240*$E241)+(AI241*$H240*$F241)))</f>
        <v>0</v>
      </c>
      <c r="AJ240" s="653">
        <f t="shared" ref="AJ240" si="3418">((AJ241*$H240)-((AJ241*$H240*$E241)+(AJ241*$H240*$F241)))</f>
        <v>0</v>
      </c>
      <c r="AK240" s="653">
        <f t="shared" ref="AK240" si="3419">((AK241*$H240)-((AK241*$H240*$E241)+(AK241*$H240*$F241)))</f>
        <v>0</v>
      </c>
      <c r="AL240" s="653">
        <f t="shared" ref="AL240" si="3420">((AL241*$H240)-((AL241*$H240*$E241)+(AL241*$H240*$F241)))</f>
        <v>0</v>
      </c>
      <c r="AM240" s="653">
        <f t="shared" ref="AM240" si="3421">((AM241*$H240)-((AM241*$H240*$E241)+(AM241*$H240*$F241)))</f>
        <v>0</v>
      </c>
      <c r="AN240" s="653">
        <f t="shared" ref="AN240" si="3422">((AN241*$H240)-((AN241*$H240*$E241)+(AN241*$H240*$F241)))</f>
        <v>0</v>
      </c>
      <c r="AO240" s="653">
        <f t="shared" ref="AO240" si="3423">((AO241*$H240)-((AO241*$H240*$E241)+(AO241*$H240*$F241)))</f>
        <v>0</v>
      </c>
      <c r="AP240" s="653">
        <f t="shared" ref="AP240" si="3424">((AP241*$H240)-((AP241*$H240*$E241)+(AP241*$H240*$F241)))</f>
        <v>0</v>
      </c>
      <c r="AQ240" s="653">
        <f t="shared" ref="AQ240" si="3425">((AQ241*$H240)-((AQ241*$H240*$E241)+(AQ241*$H240*$F241)))</f>
        <v>0</v>
      </c>
      <c r="AR240" s="653">
        <f t="shared" ref="AR240" si="3426">((AR241*$H240)-((AR241*$H240*$E241)+(AR241*$H240*$F241)))</f>
        <v>0</v>
      </c>
      <c r="AS240" s="653">
        <f t="shared" ref="AS240" si="3427">((AS241*$H240)-((AS241*$H240*$E241)+(AS241*$H240*$F241)))</f>
        <v>0</v>
      </c>
      <c r="AT240" s="653">
        <f t="shared" ref="AT240" si="3428">((AT241*$H240)-((AT241*$H240*$E241)+(AT241*$H240*$F241)))</f>
        <v>0</v>
      </c>
      <c r="AU240" s="653">
        <f t="shared" ref="AU240" si="3429">((AU241*$H240)-((AU241*$H240*$E241)+(AU241*$H240*$F241)))</f>
        <v>0</v>
      </c>
      <c r="AV240" s="653">
        <f t="shared" ref="AV240" si="3430">((AV241*$H240)-((AV241*$H240*$E241)+(AV241*$H240*$F241)))</f>
        <v>0</v>
      </c>
      <c r="AW240" s="613">
        <f t="shared" si="2665"/>
        <v>150411.18514001789</v>
      </c>
      <c r="AX240" s="645">
        <f t="shared" si="2625"/>
        <v>0</v>
      </c>
      <c r="AY240" s="656">
        <f t="shared" si="2626"/>
        <v>0</v>
      </c>
      <c r="AZ240" s="591"/>
    </row>
    <row r="241" spans="1:52">
      <c r="A241" s="590"/>
      <c r="B241" s="636"/>
      <c r="C241" s="636"/>
      <c r="D241" s="651"/>
      <c r="E241" s="652">
        <v>0.3</v>
      </c>
      <c r="F241" s="652">
        <v>0.05</v>
      </c>
      <c r="G241" s="653"/>
      <c r="H241" s="640"/>
      <c r="I241" s="640">
        <f t="shared" si="2356"/>
        <v>1.3499999999999999</v>
      </c>
      <c r="J241" s="658">
        <v>0</v>
      </c>
      <c r="K241" s="658">
        <v>0</v>
      </c>
      <c r="L241" s="658">
        <v>0</v>
      </c>
      <c r="M241" s="658">
        <v>0</v>
      </c>
      <c r="N241" s="658">
        <v>0</v>
      </c>
      <c r="O241" s="658">
        <v>0</v>
      </c>
      <c r="P241" s="658">
        <v>0</v>
      </c>
      <c r="Q241" s="658">
        <v>0.3</v>
      </c>
      <c r="R241" s="658">
        <v>0</v>
      </c>
      <c r="S241" s="653"/>
      <c r="T241" s="658">
        <v>0</v>
      </c>
      <c r="U241" s="658">
        <v>0</v>
      </c>
      <c r="V241" s="658">
        <v>0.57999999999999996</v>
      </c>
      <c r="W241" s="658">
        <v>0.42000000000000004</v>
      </c>
      <c r="X241" s="658">
        <v>0</v>
      </c>
      <c r="Y241" s="658">
        <v>0</v>
      </c>
      <c r="Z241" s="658">
        <v>0</v>
      </c>
      <c r="AA241" s="658">
        <v>0</v>
      </c>
      <c r="AB241" s="658">
        <v>0</v>
      </c>
      <c r="AC241" s="658">
        <v>0</v>
      </c>
      <c r="AD241" s="658">
        <v>0</v>
      </c>
      <c r="AE241" s="658">
        <v>0</v>
      </c>
      <c r="AF241" s="658">
        <v>0</v>
      </c>
      <c r="AG241" s="658">
        <v>0.05</v>
      </c>
      <c r="AH241" s="658">
        <v>0</v>
      </c>
      <c r="AI241" s="658">
        <v>0</v>
      </c>
      <c r="AJ241" s="658">
        <v>0</v>
      </c>
      <c r="AK241" s="658">
        <v>0</v>
      </c>
      <c r="AL241" s="658">
        <v>0</v>
      </c>
      <c r="AM241" s="658">
        <v>0</v>
      </c>
      <c r="AN241" s="658">
        <v>0</v>
      </c>
      <c r="AO241" s="658">
        <v>0</v>
      </c>
      <c r="AP241" s="658">
        <v>0</v>
      </c>
      <c r="AQ241" s="658">
        <v>0</v>
      </c>
      <c r="AR241" s="658">
        <v>0</v>
      </c>
      <c r="AS241" s="658">
        <v>0</v>
      </c>
      <c r="AT241" s="658">
        <v>0</v>
      </c>
      <c r="AU241" s="658">
        <v>0</v>
      </c>
      <c r="AV241" s="658">
        <v>0</v>
      </c>
      <c r="AW241" s="613">
        <f t="shared" si="2665"/>
        <v>1.3499999999999999</v>
      </c>
      <c r="AX241" s="645">
        <f t="shared" si="2625"/>
        <v>1.3499999999999999</v>
      </c>
      <c r="AY241" s="656" t="e">
        <f t="shared" si="2626"/>
        <v>#DIV/0!</v>
      </c>
      <c r="AZ241" s="591"/>
    </row>
    <row r="242" spans="1:52">
      <c r="A242" s="590"/>
      <c r="B242" s="646" t="s">
        <v>305</v>
      </c>
      <c r="C242" s="646" t="s">
        <v>459</v>
      </c>
      <c r="D242" s="647" t="s">
        <v>460</v>
      </c>
      <c r="E242" s="648"/>
      <c r="F242" s="648"/>
      <c r="G242" s="649"/>
      <c r="H242" s="650">
        <v>451378.58448181866</v>
      </c>
      <c r="I242" s="650">
        <f t="shared" si="2356"/>
        <v>451378.58448181866</v>
      </c>
      <c r="J242" s="649">
        <f t="shared" ref="J242" si="3431">+J243+J245+J247</f>
        <v>0</v>
      </c>
      <c r="K242" s="649">
        <f t="shared" ref="K242" si="3432">+K243+K245+K247</f>
        <v>0</v>
      </c>
      <c r="L242" s="649">
        <f t="shared" ref="L242" si="3433">+L243+L245+L247</f>
        <v>0</v>
      </c>
      <c r="M242" s="649">
        <f t="shared" ref="M242" si="3434">+M243+M245+M247</f>
        <v>0</v>
      </c>
      <c r="N242" s="649">
        <f t="shared" ref="N242" si="3435">+N243+N245+N247</f>
        <v>0</v>
      </c>
      <c r="O242" s="649">
        <f t="shared" ref="O242" si="3436">+O243+O245+O247</f>
        <v>0</v>
      </c>
      <c r="P242" s="649">
        <f t="shared" ref="P242" si="3437">+P243+P245+P247</f>
        <v>0</v>
      </c>
      <c r="Q242" s="649">
        <f t="shared" ref="Q242" si="3438">+Q243+Q245+Q247</f>
        <v>135413.57534454559</v>
      </c>
      <c r="R242" s="649">
        <f t="shared" ref="R242" si="3439">+R243+R245+R247</f>
        <v>0</v>
      </c>
      <c r="S242" s="649">
        <f t="shared" ref="S242" si="3440">+S243+S245+S247</f>
        <v>0</v>
      </c>
      <c r="T242" s="649">
        <f t="shared" ref="T242" si="3441">+T243+T245+T247</f>
        <v>0</v>
      </c>
      <c r="U242" s="649">
        <f t="shared" ref="U242" si="3442">+U243+U245+U247</f>
        <v>0</v>
      </c>
      <c r="V242" s="649">
        <f t="shared" ref="V242" si="3443">+V243+V245+V247</f>
        <v>123590.07851153487</v>
      </c>
      <c r="W242" s="649">
        <f t="shared" ref="W242" si="3444">+W243+W245+W247</f>
        <v>169806.00140164729</v>
      </c>
      <c r="X242" s="649">
        <f t="shared" ref="X242" si="3445">+X243+X245+X247</f>
        <v>0</v>
      </c>
      <c r="Y242" s="649">
        <f t="shared" ref="Y242" si="3446">+Y243+Y245+Y247</f>
        <v>0</v>
      </c>
      <c r="Z242" s="649">
        <f t="shared" ref="Z242" si="3447">+Z243+Z245+Z247</f>
        <v>0</v>
      </c>
      <c r="AA242" s="649">
        <f t="shared" ref="AA242" si="3448">+AA243+AA245+AA247</f>
        <v>0</v>
      </c>
      <c r="AB242" s="649">
        <f t="shared" ref="AB242" si="3449">+AB243+AB245+AB247</f>
        <v>0</v>
      </c>
      <c r="AC242" s="649">
        <f t="shared" ref="AC242" si="3450">+AC243+AC245+AC247</f>
        <v>0</v>
      </c>
      <c r="AD242" s="649">
        <f t="shared" ref="AD242" si="3451">+AD243+AD245+AD247</f>
        <v>0</v>
      </c>
      <c r="AE242" s="649">
        <f t="shared" ref="AE242" si="3452">+AE243+AE245+AE247</f>
        <v>0</v>
      </c>
      <c r="AF242" s="649">
        <f t="shared" ref="AF242" si="3453">+AF243+AF245+AF247</f>
        <v>0</v>
      </c>
      <c r="AG242" s="649">
        <f t="shared" ref="AG242" si="3454">+AG243+AG245+AG247</f>
        <v>22568.929224090934</v>
      </c>
      <c r="AH242" s="649">
        <f t="shared" ref="AH242" si="3455">+AH243+AH245+AH247</f>
        <v>0</v>
      </c>
      <c r="AI242" s="649">
        <f t="shared" ref="AI242" si="3456">+AI243+AI245+AI247</f>
        <v>0</v>
      </c>
      <c r="AJ242" s="649">
        <f t="shared" ref="AJ242" si="3457">+AJ243+AJ245+AJ247</f>
        <v>0</v>
      </c>
      <c r="AK242" s="649">
        <f t="shared" ref="AK242" si="3458">+AK243+AK245+AK247</f>
        <v>0</v>
      </c>
      <c r="AL242" s="649">
        <f t="shared" ref="AL242" si="3459">+AL243+AL245+AL247</f>
        <v>0</v>
      </c>
      <c r="AM242" s="649">
        <f t="shared" ref="AM242" si="3460">+AM243+AM245+AM247</f>
        <v>0</v>
      </c>
      <c r="AN242" s="649">
        <f t="shared" ref="AN242" si="3461">+AN243+AN245+AN247</f>
        <v>0</v>
      </c>
      <c r="AO242" s="649">
        <f t="shared" ref="AO242" si="3462">+AO243+AO245+AO247</f>
        <v>0</v>
      </c>
      <c r="AP242" s="649">
        <f t="shared" ref="AP242" si="3463">+AP243+AP245+AP247</f>
        <v>0</v>
      </c>
      <c r="AQ242" s="649">
        <f t="shared" ref="AQ242" si="3464">+AQ243+AQ245+AQ247</f>
        <v>0</v>
      </c>
      <c r="AR242" s="649">
        <f t="shared" ref="AR242" si="3465">+AR243+AR245+AR247</f>
        <v>0</v>
      </c>
      <c r="AS242" s="649">
        <f t="shared" ref="AS242" si="3466">+AS243+AS245+AS247</f>
        <v>0</v>
      </c>
      <c r="AT242" s="649">
        <f t="shared" ref="AT242" si="3467">+AT243+AT245+AT247</f>
        <v>0</v>
      </c>
      <c r="AU242" s="649">
        <f t="shared" ref="AU242" si="3468">+AU243+AU245+AU247</f>
        <v>0</v>
      </c>
      <c r="AV242" s="649">
        <f t="shared" ref="AV242" si="3469">+AV243+AV245+AV247</f>
        <v>0</v>
      </c>
      <c r="AW242" s="613">
        <f t="shared" si="2665"/>
        <v>451378.58448181866</v>
      </c>
      <c r="AX242" s="645">
        <f t="shared" si="2625"/>
        <v>0</v>
      </c>
      <c r="AY242" s="656">
        <f t="shared" si="2626"/>
        <v>0</v>
      </c>
      <c r="AZ242" s="591"/>
    </row>
    <row r="243" spans="1:52">
      <c r="A243" s="590"/>
      <c r="B243" s="636" t="s">
        <v>378</v>
      </c>
      <c r="C243" s="636" t="s">
        <v>461</v>
      </c>
      <c r="D243" s="651" t="s">
        <v>441</v>
      </c>
      <c r="E243" s="652"/>
      <c r="F243" s="652"/>
      <c r="G243" s="653"/>
      <c r="H243" s="640">
        <v>259974.00274392235</v>
      </c>
      <c r="I243" s="640">
        <f t="shared" si="2356"/>
        <v>259974.00274392235</v>
      </c>
      <c r="J243" s="653">
        <f>+J244*$H$140</f>
        <v>0</v>
      </c>
      <c r="K243" s="653">
        <f t="shared" ref="K243" si="3470">+K244*$H$140</f>
        <v>0</v>
      </c>
      <c r="L243" s="653">
        <f t="shared" ref="L243" si="3471">+L244*$H$140</f>
        <v>0</v>
      </c>
      <c r="M243" s="653">
        <f t="shared" ref="M243" si="3472">+M244*$H$140</f>
        <v>0</v>
      </c>
      <c r="N243" s="653">
        <f t="shared" ref="N243" si="3473">+N244*$H$140</f>
        <v>0</v>
      </c>
      <c r="O243" s="653">
        <f t="shared" ref="O243" si="3474">+O244*$H$140</f>
        <v>0</v>
      </c>
      <c r="P243" s="653">
        <f t="shared" ref="P243" si="3475">+P244*$H$140</f>
        <v>0</v>
      </c>
      <c r="Q243" s="653">
        <f t="shared" ref="Q243" si="3476">+Q244*$H243</f>
        <v>77992.200823176696</v>
      </c>
      <c r="R243" s="653">
        <f t="shared" ref="R243" si="3477">((R244*$H243)-((R244*$H243*$E244)+(R244*$H243*$F244)))</f>
        <v>0</v>
      </c>
      <c r="S243" s="653">
        <f t="shared" ref="S243" si="3478">((S244*$H243)-((S244*$H243*$E244)+(S244*$H243*$F244)))</f>
        <v>0</v>
      </c>
      <c r="T243" s="653">
        <f t="shared" ref="T243" si="3479">((T244*$H243)-((T244*$H243*$E244)+(T244*$H243*$F244)))</f>
        <v>0</v>
      </c>
      <c r="U243" s="653">
        <f t="shared" ref="U243" si="3480">((U244*$H243)-((U244*$H243*$E244)+(U244*$H243*$F244)))</f>
        <v>0</v>
      </c>
      <c r="V243" s="653">
        <f t="shared" ref="V243" si="3481">((V244*$H243)-((V244*$H243*$E244)+(V244*$H243*$F244)))</f>
        <v>98010.199034458725</v>
      </c>
      <c r="W243" s="653">
        <f t="shared" ref="W243" si="3482">((W244*$H243)-((W244*$H243*$E244)+(W244*$H243*$F244)))</f>
        <v>70972.902749090805</v>
      </c>
      <c r="X243" s="653">
        <f t="shared" ref="X243" si="3483">((X244*$H243)-((X244*$H243*$E244)+(X244*$H243*$F244)))</f>
        <v>0</v>
      </c>
      <c r="Y243" s="653">
        <f t="shared" ref="Y243" si="3484">((Y244*$H243)-((Y244*$H243*$E244)+(Y244*$H243*$F244)))</f>
        <v>0</v>
      </c>
      <c r="Z243" s="653">
        <f t="shared" ref="Z243" si="3485">((Z244*$H243)-((Z244*$H243*$E244)+(Z244*$H243*$F244)))</f>
        <v>0</v>
      </c>
      <c r="AA243" s="653">
        <f t="shared" ref="AA243" si="3486">((AA244*$H243)-((AA244*$H243*$E244)+(AA244*$H243*$F244)))</f>
        <v>0</v>
      </c>
      <c r="AB243" s="653">
        <f t="shared" ref="AB243" si="3487">((AB244*$H243)-((AB244*$H243*$E244)+(AB244*$H243*$F244)))</f>
        <v>0</v>
      </c>
      <c r="AC243" s="653">
        <f t="shared" ref="AC243" si="3488">((AC244*$H243)-((AC244*$H243*$E244)+(AC244*$H243*$F244)))</f>
        <v>0</v>
      </c>
      <c r="AD243" s="653">
        <f t="shared" ref="AD243" si="3489">((AD244*$H243)-((AD244*$H243*$E244)+(AD244*$H243*$F244)))</f>
        <v>0</v>
      </c>
      <c r="AE243" s="653">
        <f t="shared" ref="AE243" si="3490">((AE244*$H243)-((AE244*$H243*$E244)+(AE244*$H243*$F244)))</f>
        <v>0</v>
      </c>
      <c r="AF243" s="653">
        <f t="shared" ref="AF243" si="3491">((AF244*$H243)-((AF244*$H243*$E244)+(AF244*$H243*$F244)))</f>
        <v>0</v>
      </c>
      <c r="AG243" s="653">
        <f t="shared" ref="AG243" si="3492">+AG244*H243</f>
        <v>12998.700137196118</v>
      </c>
      <c r="AH243" s="653">
        <f t="shared" ref="AH243" si="3493">((AH244*$H243)-((AH244*$H243*$E244)+(AH244*$H243*$F244)))</f>
        <v>0</v>
      </c>
      <c r="AI243" s="653">
        <f t="shared" ref="AI243" si="3494">((AI244*$H243)-((AI244*$H243*$E244)+(AI244*$H243*$F244)))</f>
        <v>0</v>
      </c>
      <c r="AJ243" s="653">
        <f t="shared" ref="AJ243" si="3495">((AJ244*$H243)-((AJ244*$H243*$E244)+(AJ244*$H243*$F244)))</f>
        <v>0</v>
      </c>
      <c r="AK243" s="653">
        <f t="shared" ref="AK243" si="3496">((AK244*$H243)-((AK244*$H243*$E244)+(AK244*$H243*$F244)))</f>
        <v>0</v>
      </c>
      <c r="AL243" s="653">
        <f t="shared" ref="AL243" si="3497">((AL244*$H243)-((AL244*$H243*$E244)+(AL244*$H243*$F244)))</f>
        <v>0</v>
      </c>
      <c r="AM243" s="653">
        <f t="shared" ref="AM243" si="3498">((AM244*$H243)-((AM244*$H243*$E244)+(AM244*$H243*$F244)))</f>
        <v>0</v>
      </c>
      <c r="AN243" s="653">
        <f t="shared" ref="AN243" si="3499">((AN244*$H243)-((AN244*$H243*$E244)+(AN244*$H243*$F244)))</f>
        <v>0</v>
      </c>
      <c r="AO243" s="653">
        <f t="shared" ref="AO243" si="3500">((AO244*$H243)-((AO244*$H243*$E244)+(AO244*$H243*$F244)))</f>
        <v>0</v>
      </c>
      <c r="AP243" s="653">
        <f t="shared" ref="AP243" si="3501">((AP244*$H243)-((AP244*$H243*$E244)+(AP244*$H243*$F244)))</f>
        <v>0</v>
      </c>
      <c r="AQ243" s="653">
        <f t="shared" ref="AQ243" si="3502">((AQ244*$H243)-((AQ244*$H243*$E244)+(AQ244*$H243*$F244)))</f>
        <v>0</v>
      </c>
      <c r="AR243" s="653">
        <f t="shared" ref="AR243" si="3503">((AR244*$H243)-((AR244*$H243*$E244)+(AR244*$H243*$F244)))</f>
        <v>0</v>
      </c>
      <c r="AS243" s="653">
        <f t="shared" ref="AS243" si="3504">((AS244*$H243)-((AS244*$H243*$E244)+(AS244*$H243*$F244)))</f>
        <v>0</v>
      </c>
      <c r="AT243" s="653">
        <f t="shared" ref="AT243" si="3505">((AT244*$H243)-((AT244*$H243*$E244)+(AT244*$H243*$F244)))</f>
        <v>0</v>
      </c>
      <c r="AU243" s="653">
        <f t="shared" ref="AU243" si="3506">((AU244*$H243)-((AU244*$H243*$E244)+(AU244*$H243*$F244)))</f>
        <v>0</v>
      </c>
      <c r="AV243" s="653">
        <f t="shared" ref="AV243" si="3507">((AV244*$H243)-((AV244*$H243*$E244)+(AV244*$H243*$F244)))</f>
        <v>0</v>
      </c>
      <c r="AW243" s="613">
        <f t="shared" si="2665"/>
        <v>259974.00274392235</v>
      </c>
      <c r="AX243" s="645">
        <f t="shared" si="2625"/>
        <v>0</v>
      </c>
      <c r="AY243" s="656">
        <f t="shared" si="2626"/>
        <v>0</v>
      </c>
      <c r="AZ243" s="591"/>
    </row>
    <row r="244" spans="1:52">
      <c r="A244" s="590"/>
      <c r="B244" s="636"/>
      <c r="C244" s="636"/>
      <c r="D244" s="651"/>
      <c r="E244" s="652">
        <v>0.3</v>
      </c>
      <c r="F244" s="652">
        <v>0.05</v>
      </c>
      <c r="G244" s="653"/>
      <c r="H244" s="640"/>
      <c r="I244" s="640">
        <f t="shared" si="2356"/>
        <v>1.3499999999999999</v>
      </c>
      <c r="J244" s="658">
        <v>0</v>
      </c>
      <c r="K244" s="658">
        <v>0</v>
      </c>
      <c r="L244" s="658">
        <v>0</v>
      </c>
      <c r="M244" s="658">
        <v>0</v>
      </c>
      <c r="N244" s="658">
        <v>0</v>
      </c>
      <c r="O244" s="658">
        <v>0</v>
      </c>
      <c r="P244" s="658">
        <v>0</v>
      </c>
      <c r="Q244" s="658">
        <v>0.3</v>
      </c>
      <c r="R244" s="658">
        <v>0</v>
      </c>
      <c r="S244" s="658">
        <v>0</v>
      </c>
      <c r="T244" s="658">
        <v>0</v>
      </c>
      <c r="U244" s="658">
        <v>0</v>
      </c>
      <c r="V244" s="658">
        <v>0.57999999999999996</v>
      </c>
      <c r="W244" s="658">
        <v>0.42000000000000004</v>
      </c>
      <c r="X244" s="658">
        <v>0</v>
      </c>
      <c r="Y244" s="658">
        <v>0</v>
      </c>
      <c r="Z244" s="658">
        <v>0</v>
      </c>
      <c r="AA244" s="658">
        <v>0</v>
      </c>
      <c r="AB244" s="658">
        <v>0</v>
      </c>
      <c r="AC244" s="658">
        <v>0</v>
      </c>
      <c r="AD244" s="658">
        <v>0</v>
      </c>
      <c r="AE244" s="658">
        <v>0</v>
      </c>
      <c r="AF244" s="658">
        <v>0</v>
      </c>
      <c r="AG244" s="658">
        <v>0.05</v>
      </c>
      <c r="AH244" s="658">
        <v>0</v>
      </c>
      <c r="AI244" s="658">
        <v>0</v>
      </c>
      <c r="AJ244" s="658">
        <v>0</v>
      </c>
      <c r="AK244" s="658">
        <v>0</v>
      </c>
      <c r="AL244" s="658">
        <v>0</v>
      </c>
      <c r="AM244" s="658">
        <v>0</v>
      </c>
      <c r="AN244" s="658">
        <v>0</v>
      </c>
      <c r="AO244" s="658">
        <v>0</v>
      </c>
      <c r="AP244" s="658">
        <v>0</v>
      </c>
      <c r="AQ244" s="658">
        <v>0</v>
      </c>
      <c r="AR244" s="658">
        <v>0</v>
      </c>
      <c r="AS244" s="658">
        <v>0</v>
      </c>
      <c r="AT244" s="658">
        <v>0</v>
      </c>
      <c r="AU244" s="658">
        <v>0</v>
      </c>
      <c r="AV244" s="658">
        <v>0</v>
      </c>
      <c r="AW244" s="613">
        <f t="shared" si="2665"/>
        <v>1.3499999999999999</v>
      </c>
      <c r="AX244" s="645">
        <f t="shared" si="2625"/>
        <v>1.3499999999999999</v>
      </c>
      <c r="AY244" s="656" t="e">
        <f t="shared" si="2626"/>
        <v>#DIV/0!</v>
      </c>
      <c r="AZ244" s="591"/>
    </row>
    <row r="245" spans="1:52">
      <c r="A245" s="590"/>
      <c r="B245" s="636" t="s">
        <v>378</v>
      </c>
      <c r="C245" s="636" t="s">
        <v>462</v>
      </c>
      <c r="D245" s="651" t="s">
        <v>379</v>
      </c>
      <c r="E245" s="652"/>
      <c r="F245" s="652"/>
      <c r="G245" s="653"/>
      <c r="H245" s="640">
        <v>40993.396597878447</v>
      </c>
      <c r="I245" s="640">
        <f t="shared" si="2356"/>
        <v>40993.396597878447</v>
      </c>
      <c r="J245" s="653">
        <f>+J246*$H$140</f>
        <v>0</v>
      </c>
      <c r="K245" s="653">
        <f t="shared" ref="K245" si="3508">+K246*$H$140</f>
        <v>0</v>
      </c>
      <c r="L245" s="653">
        <f t="shared" ref="L245" si="3509">+L246*$H$140</f>
        <v>0</v>
      </c>
      <c r="M245" s="653">
        <f t="shared" ref="M245" si="3510">+M246*$H$140</f>
        <v>0</v>
      </c>
      <c r="N245" s="653">
        <f t="shared" ref="N245" si="3511">+N246*$H$140</f>
        <v>0</v>
      </c>
      <c r="O245" s="653">
        <f t="shared" ref="O245" si="3512">+O246*$H$140</f>
        <v>0</v>
      </c>
      <c r="P245" s="653">
        <f t="shared" ref="P245" si="3513">+P246*$H$140</f>
        <v>0</v>
      </c>
      <c r="Q245" s="653">
        <f t="shared" ref="Q245" si="3514">+Q246*$H245</f>
        <v>12298.018979363535</v>
      </c>
      <c r="R245" s="653">
        <f t="shared" ref="R245" si="3515">((R246*$H245)-((R246*$H245*$E246)+(R246*$H245*$F246)))</f>
        <v>0</v>
      </c>
      <c r="S245" s="653">
        <f t="shared" ref="S245" si="3516">((S246*$H245)-((S246*$H245*$E246)+(S246*$H245*$F246)))</f>
        <v>0</v>
      </c>
      <c r="T245" s="653">
        <f t="shared" ref="T245" si="3517">((T246*$H245)-((T246*$H245*$E246)+(T246*$H245*$F246)))</f>
        <v>0</v>
      </c>
      <c r="U245" s="653">
        <f t="shared" ref="U245" si="3518">((U246*$H245)-((U246*$H245*$E246)+(U246*$H245*$F246)))</f>
        <v>0</v>
      </c>
      <c r="V245" s="653">
        <f t="shared" ref="V245" si="3519">((V246*$H245)-((V246*$H245*$E246)+(V246*$H245*$F246)))</f>
        <v>25579.879477076149</v>
      </c>
      <c r="W245" s="653">
        <f t="shared" ref="W245" si="3520">((W246*$H245)-((W246*$H245*$E246)+(W246*$H245*$F246)))</f>
        <v>1065.8283115448407</v>
      </c>
      <c r="X245" s="653">
        <f t="shared" ref="X245" si="3521">((X246*$H245)-((X246*$H245*$E246)+(X246*$H245*$F246)))</f>
        <v>0</v>
      </c>
      <c r="Y245" s="653">
        <f t="shared" ref="Y245" si="3522">((Y246*$H245)-((Y246*$H245*$E246)+(Y246*$H245*$F246)))</f>
        <v>0</v>
      </c>
      <c r="Z245" s="653">
        <f t="shared" ref="Z245" si="3523">((Z246*$H245)-((Z246*$H245*$E246)+(Z246*$H245*$F246)))</f>
        <v>0</v>
      </c>
      <c r="AA245" s="653">
        <f t="shared" ref="AA245" si="3524">((AA246*$H245)-((AA246*$H245*$E246)+(AA246*$H245*$F246)))</f>
        <v>0</v>
      </c>
      <c r="AB245" s="653">
        <f t="shared" ref="AB245" si="3525">((AB246*$H245)-((AB246*$H245*$E246)+(AB246*$H245*$F246)))</f>
        <v>0</v>
      </c>
      <c r="AC245" s="653">
        <f t="shared" ref="AC245" si="3526">((AC246*$H245)-((AC246*$H245*$E246)+(AC246*$H245*$F246)))</f>
        <v>0</v>
      </c>
      <c r="AD245" s="653">
        <f t="shared" ref="AD245" si="3527">((AD246*$H245)-((AD246*$H245*$E246)+(AD246*$H245*$F246)))</f>
        <v>0</v>
      </c>
      <c r="AE245" s="653">
        <f t="shared" ref="AE245" si="3528">((AE246*$H245)-((AE246*$H245*$E246)+(AE246*$H245*$F246)))</f>
        <v>0</v>
      </c>
      <c r="AF245" s="653">
        <f t="shared" ref="AF245" si="3529">((AF246*$H245)-((AF246*$H245*$E246)+(AF246*$H245*$F246)))</f>
        <v>0</v>
      </c>
      <c r="AG245" s="653">
        <f t="shared" ref="AG245" si="3530">+AG246*H245</f>
        <v>2049.6698298939223</v>
      </c>
      <c r="AH245" s="653">
        <f t="shared" ref="AH245" si="3531">((AH246*$H245)-((AH246*$H245*$E246)+(AH246*$H245*$F246)))</f>
        <v>0</v>
      </c>
      <c r="AI245" s="653">
        <f t="shared" ref="AI245" si="3532">((AI246*$H245)-((AI246*$H245*$E246)+(AI246*$H245*$F246)))</f>
        <v>0</v>
      </c>
      <c r="AJ245" s="653">
        <f t="shared" ref="AJ245" si="3533">((AJ246*$H245)-((AJ246*$H245*$E246)+(AJ246*$H245*$F246)))</f>
        <v>0</v>
      </c>
      <c r="AK245" s="653">
        <f t="shared" ref="AK245" si="3534">((AK246*$H245)-((AK246*$H245*$E246)+(AK246*$H245*$F246)))</f>
        <v>0</v>
      </c>
      <c r="AL245" s="653">
        <f t="shared" ref="AL245" si="3535">((AL246*$H245)-((AL246*$H245*$E246)+(AL246*$H245*$F246)))</f>
        <v>0</v>
      </c>
      <c r="AM245" s="653">
        <f t="shared" ref="AM245" si="3536">((AM246*$H245)-((AM246*$H245*$E246)+(AM246*$H245*$F246)))</f>
        <v>0</v>
      </c>
      <c r="AN245" s="653">
        <f t="shared" ref="AN245" si="3537">((AN246*$H245)-((AN246*$H245*$E246)+(AN246*$H245*$F246)))</f>
        <v>0</v>
      </c>
      <c r="AO245" s="653">
        <f t="shared" ref="AO245" si="3538">((AO246*$H245)-((AO246*$H245*$E246)+(AO246*$H245*$F246)))</f>
        <v>0</v>
      </c>
      <c r="AP245" s="653">
        <f t="shared" ref="AP245" si="3539">((AP246*$H245)-((AP246*$H245*$E246)+(AP246*$H245*$F246)))</f>
        <v>0</v>
      </c>
      <c r="AQ245" s="653">
        <f t="shared" ref="AQ245" si="3540">((AQ246*$H245)-((AQ246*$H245*$E246)+(AQ246*$H245*$F246)))</f>
        <v>0</v>
      </c>
      <c r="AR245" s="653">
        <f t="shared" ref="AR245" si="3541">((AR246*$H245)-((AR246*$H245*$E246)+(AR246*$H245*$F246)))</f>
        <v>0</v>
      </c>
      <c r="AS245" s="653">
        <f t="shared" ref="AS245" si="3542">((AS246*$H245)-((AS246*$H245*$E246)+(AS246*$H245*$F246)))</f>
        <v>0</v>
      </c>
      <c r="AT245" s="653">
        <f t="shared" ref="AT245" si="3543">((AT246*$H245)-((AT246*$H245*$E246)+(AT246*$H245*$F246)))</f>
        <v>0</v>
      </c>
      <c r="AU245" s="653">
        <f t="shared" ref="AU245" si="3544">((AU246*$H245)-((AU246*$H245*$E246)+(AU246*$H245*$F246)))</f>
        <v>0</v>
      </c>
      <c r="AV245" s="653">
        <f t="shared" ref="AV245" si="3545">((AV246*$H245)-((AV246*$H245*$E246)+(AV246*$H245*$F246)))</f>
        <v>0</v>
      </c>
      <c r="AW245" s="613">
        <f t="shared" si="2665"/>
        <v>40993.396597878447</v>
      </c>
      <c r="AX245" s="645">
        <f t="shared" si="2625"/>
        <v>0</v>
      </c>
      <c r="AY245" s="656">
        <f t="shared" si="2626"/>
        <v>0</v>
      </c>
      <c r="AZ245" s="591"/>
    </row>
    <row r="246" spans="1:52">
      <c r="A246" s="590"/>
      <c r="B246" s="636"/>
      <c r="C246" s="636"/>
      <c r="D246" s="651"/>
      <c r="E246" s="652">
        <v>0.3</v>
      </c>
      <c r="F246" s="652">
        <v>0.05</v>
      </c>
      <c r="G246" s="653"/>
      <c r="H246" s="640"/>
      <c r="I246" s="640">
        <f t="shared" si="2356"/>
        <v>1.35</v>
      </c>
      <c r="J246" s="658">
        <v>0</v>
      </c>
      <c r="K246" s="658">
        <v>0</v>
      </c>
      <c r="L246" s="658">
        <v>0</v>
      </c>
      <c r="M246" s="658">
        <v>0</v>
      </c>
      <c r="N246" s="658">
        <v>0</v>
      </c>
      <c r="O246" s="658">
        <v>0</v>
      </c>
      <c r="P246" s="658">
        <v>0</v>
      </c>
      <c r="Q246" s="658">
        <v>0.3</v>
      </c>
      <c r="R246" s="658">
        <v>0</v>
      </c>
      <c r="S246" s="658">
        <v>0</v>
      </c>
      <c r="T246" s="658">
        <v>0</v>
      </c>
      <c r="U246" s="658">
        <v>0</v>
      </c>
      <c r="V246" s="658">
        <v>0.96</v>
      </c>
      <c r="W246" s="658">
        <v>4.0000000000000036E-2</v>
      </c>
      <c r="X246" s="658">
        <v>0</v>
      </c>
      <c r="Y246" s="658">
        <v>0</v>
      </c>
      <c r="Z246" s="658">
        <v>0</v>
      </c>
      <c r="AA246" s="658">
        <v>0</v>
      </c>
      <c r="AB246" s="658">
        <v>0</v>
      </c>
      <c r="AC246" s="658">
        <v>0</v>
      </c>
      <c r="AD246" s="658">
        <v>0</v>
      </c>
      <c r="AE246" s="658">
        <v>0</v>
      </c>
      <c r="AF246" s="658">
        <v>0</v>
      </c>
      <c r="AG246" s="658">
        <v>0.05</v>
      </c>
      <c r="AH246" s="658">
        <v>0</v>
      </c>
      <c r="AI246" s="658">
        <v>0</v>
      </c>
      <c r="AJ246" s="658">
        <v>0</v>
      </c>
      <c r="AK246" s="658">
        <v>0</v>
      </c>
      <c r="AL246" s="658">
        <v>0</v>
      </c>
      <c r="AM246" s="658">
        <v>0</v>
      </c>
      <c r="AN246" s="658">
        <v>0</v>
      </c>
      <c r="AO246" s="658">
        <v>0</v>
      </c>
      <c r="AP246" s="658">
        <v>0</v>
      </c>
      <c r="AQ246" s="658">
        <v>0</v>
      </c>
      <c r="AR246" s="658">
        <v>0</v>
      </c>
      <c r="AS246" s="658">
        <v>0</v>
      </c>
      <c r="AT246" s="658">
        <v>0</v>
      </c>
      <c r="AU246" s="658">
        <v>0</v>
      </c>
      <c r="AV246" s="658">
        <v>0</v>
      </c>
      <c r="AW246" s="613">
        <f t="shared" si="2665"/>
        <v>1.35</v>
      </c>
      <c r="AX246" s="645">
        <f t="shared" si="2625"/>
        <v>1.35</v>
      </c>
      <c r="AY246" s="656" t="e">
        <f t="shared" si="2626"/>
        <v>#DIV/0!</v>
      </c>
      <c r="AZ246" s="591"/>
    </row>
    <row r="247" spans="1:52">
      <c r="A247" s="590"/>
      <c r="B247" s="636" t="s">
        <v>378</v>
      </c>
      <c r="C247" s="636" t="s">
        <v>463</v>
      </c>
      <c r="D247" s="651" t="s">
        <v>391</v>
      </c>
      <c r="E247" s="652"/>
      <c r="F247" s="652"/>
      <c r="G247" s="653"/>
      <c r="H247" s="640">
        <v>150411.18514001789</v>
      </c>
      <c r="I247" s="640">
        <f t="shared" si="2356"/>
        <v>150411.18514001789</v>
      </c>
      <c r="J247" s="653">
        <f>+J248*$H$140</f>
        <v>0</v>
      </c>
      <c r="K247" s="653">
        <f t="shared" ref="K247" si="3546">+K248*$H$140</f>
        <v>0</v>
      </c>
      <c r="L247" s="653">
        <f t="shared" ref="L247" si="3547">+L248*$H$140</f>
        <v>0</v>
      </c>
      <c r="M247" s="653">
        <f t="shared" ref="M247" si="3548">+M248*$H$140</f>
        <v>0</v>
      </c>
      <c r="N247" s="653">
        <f t="shared" ref="N247" si="3549">+N248*$H$140</f>
        <v>0</v>
      </c>
      <c r="O247" s="653">
        <f t="shared" ref="O247" si="3550">+O248*$H$140</f>
        <v>0</v>
      </c>
      <c r="P247" s="653">
        <f t="shared" ref="P247" si="3551">+P248*$H$140</f>
        <v>0</v>
      </c>
      <c r="Q247" s="653">
        <f t="shared" ref="Q247" si="3552">+Q248*$H247</f>
        <v>45123.355542005367</v>
      </c>
      <c r="R247" s="653">
        <f t="shared" ref="R247" si="3553">((R248*$H247)-((R248*$H247*$E248)+(R248*$H247*$F248)))</f>
        <v>0</v>
      </c>
      <c r="S247" s="653">
        <f t="shared" ref="S247" si="3554">((S248*$H247)-((S248*$H247*$E248)+(S248*$H247*$F248)))</f>
        <v>0</v>
      </c>
      <c r="T247" s="653">
        <f t="shared" ref="T247" si="3555">((T248*$H247)-((T248*$H247*$E248)+(T248*$H247*$F248)))</f>
        <v>0</v>
      </c>
      <c r="U247" s="653">
        <f t="shared" ref="U247" si="3556">((U248*$H247)-((U248*$H247*$E248)+(U248*$H247*$F248)))</f>
        <v>0</v>
      </c>
      <c r="V247" s="653">
        <f t="shared" ref="V247" si="3557">((V248*$H247)-((V248*$H247*$E248)+(V248*$H247*$F248)))</f>
        <v>0</v>
      </c>
      <c r="W247" s="653">
        <f t="shared" ref="W247" si="3558">((W248*$H247)-((W248*$H247*$E248)+(W248*$H247*$F248)))</f>
        <v>97767.270341011623</v>
      </c>
      <c r="X247" s="653">
        <f t="shared" ref="X247" si="3559">((X248*$H247)-((X248*$H247*$E248)+(X248*$H247*$F248)))</f>
        <v>0</v>
      </c>
      <c r="Y247" s="653">
        <f t="shared" ref="Y247" si="3560">((Y248*$H247)-((Y248*$H247*$E248)+(Y248*$H247*$F248)))</f>
        <v>0</v>
      </c>
      <c r="Z247" s="653">
        <f t="shared" ref="Z247" si="3561">((Z248*$H247)-((Z248*$H247*$E248)+(Z248*$H247*$F248)))</f>
        <v>0</v>
      </c>
      <c r="AA247" s="653">
        <f t="shared" ref="AA247" si="3562">((AA248*$H247)-((AA248*$H247*$E248)+(AA248*$H247*$F248)))</f>
        <v>0</v>
      </c>
      <c r="AB247" s="653">
        <f t="shared" ref="AB247" si="3563">((AB248*$H247)-((AB248*$H247*$E248)+(AB248*$H247*$F248)))</f>
        <v>0</v>
      </c>
      <c r="AC247" s="653">
        <f t="shared" ref="AC247" si="3564">((AC248*$H247)-((AC248*$H247*$E248)+(AC248*$H247*$F248)))</f>
        <v>0</v>
      </c>
      <c r="AD247" s="653">
        <f t="shared" ref="AD247" si="3565">((AD248*$H247)-((AD248*$H247*$E248)+(AD248*$H247*$F248)))</f>
        <v>0</v>
      </c>
      <c r="AE247" s="653">
        <f t="shared" ref="AE247" si="3566">((AE248*$H247)-((AE248*$H247*$E248)+(AE248*$H247*$F248)))</f>
        <v>0</v>
      </c>
      <c r="AF247" s="653">
        <f t="shared" ref="AF247" si="3567">((AF248*$H247)-((AF248*$H247*$E248)+(AF248*$H247*$F248)))</f>
        <v>0</v>
      </c>
      <c r="AG247" s="653">
        <f t="shared" ref="AG247" si="3568">+AG248*H247</f>
        <v>7520.5592570008948</v>
      </c>
      <c r="AH247" s="653">
        <f t="shared" ref="AH247" si="3569">((AH248*$H247)-((AH248*$H247*$E248)+(AH248*$H247*$F248)))</f>
        <v>0</v>
      </c>
      <c r="AI247" s="653">
        <f t="shared" ref="AI247" si="3570">((AI248*$H247)-((AI248*$H247*$E248)+(AI248*$H247*$F248)))</f>
        <v>0</v>
      </c>
      <c r="AJ247" s="653">
        <f t="shared" ref="AJ247" si="3571">((AJ248*$H247)-((AJ248*$H247*$E248)+(AJ248*$H247*$F248)))</f>
        <v>0</v>
      </c>
      <c r="AK247" s="653">
        <f t="shared" ref="AK247" si="3572">((AK248*$H247)-((AK248*$H247*$E248)+(AK248*$H247*$F248)))</f>
        <v>0</v>
      </c>
      <c r="AL247" s="653">
        <f t="shared" ref="AL247" si="3573">((AL248*$H247)-((AL248*$H247*$E248)+(AL248*$H247*$F248)))</f>
        <v>0</v>
      </c>
      <c r="AM247" s="653">
        <f t="shared" ref="AM247" si="3574">((AM248*$H247)-((AM248*$H247*$E248)+(AM248*$H247*$F248)))</f>
        <v>0</v>
      </c>
      <c r="AN247" s="653">
        <f t="shared" ref="AN247" si="3575">((AN248*$H247)-((AN248*$H247*$E248)+(AN248*$H247*$F248)))</f>
        <v>0</v>
      </c>
      <c r="AO247" s="653">
        <f t="shared" ref="AO247" si="3576">((AO248*$H247)-((AO248*$H247*$E248)+(AO248*$H247*$F248)))</f>
        <v>0</v>
      </c>
      <c r="AP247" s="653">
        <f t="shared" ref="AP247" si="3577">((AP248*$H247)-((AP248*$H247*$E248)+(AP248*$H247*$F248)))</f>
        <v>0</v>
      </c>
      <c r="AQ247" s="653">
        <f t="shared" ref="AQ247" si="3578">((AQ248*$H247)-((AQ248*$H247*$E248)+(AQ248*$H247*$F248)))</f>
        <v>0</v>
      </c>
      <c r="AR247" s="653">
        <f t="shared" ref="AR247" si="3579">((AR248*$H247)-((AR248*$H247*$E248)+(AR248*$H247*$F248)))</f>
        <v>0</v>
      </c>
      <c r="AS247" s="653">
        <f t="shared" ref="AS247" si="3580">((AS248*$H247)-((AS248*$H247*$E248)+(AS248*$H247*$F248)))</f>
        <v>0</v>
      </c>
      <c r="AT247" s="653">
        <f t="shared" ref="AT247" si="3581">((AT248*$H247)-((AT248*$H247*$E248)+(AT248*$H247*$F248)))</f>
        <v>0</v>
      </c>
      <c r="AU247" s="653">
        <f t="shared" ref="AU247" si="3582">((AU248*$H247)-((AU248*$H247*$E248)+(AU248*$H247*$F248)))</f>
        <v>0</v>
      </c>
      <c r="AV247" s="653">
        <f t="shared" ref="AV247" si="3583">((AV248*$H247)-((AV248*$H247*$E248)+(AV248*$H247*$F248)))</f>
        <v>0</v>
      </c>
      <c r="AW247" s="613">
        <f t="shared" si="2665"/>
        <v>150411.18514001789</v>
      </c>
      <c r="AX247" s="645">
        <f t="shared" si="2625"/>
        <v>0</v>
      </c>
      <c r="AY247" s="656">
        <f t="shared" si="2626"/>
        <v>0</v>
      </c>
      <c r="AZ247" s="591"/>
    </row>
    <row r="248" spans="1:52">
      <c r="A248" s="590"/>
      <c r="B248" s="636"/>
      <c r="C248" s="636"/>
      <c r="D248" s="651"/>
      <c r="E248" s="652">
        <v>0.3</v>
      </c>
      <c r="F248" s="652">
        <v>0.05</v>
      </c>
      <c r="G248" s="653"/>
      <c r="H248" s="640"/>
      <c r="I248" s="640">
        <f t="shared" si="2356"/>
        <v>1.35</v>
      </c>
      <c r="J248" s="658">
        <v>0</v>
      </c>
      <c r="K248" s="658">
        <v>0</v>
      </c>
      <c r="L248" s="658">
        <v>0</v>
      </c>
      <c r="M248" s="658">
        <v>0</v>
      </c>
      <c r="N248" s="658">
        <v>0</v>
      </c>
      <c r="O248" s="658">
        <v>0</v>
      </c>
      <c r="P248" s="658">
        <v>0</v>
      </c>
      <c r="Q248" s="658">
        <v>0.3</v>
      </c>
      <c r="R248" s="658">
        <v>0</v>
      </c>
      <c r="S248" s="658">
        <v>0</v>
      </c>
      <c r="T248" s="658">
        <v>0</v>
      </c>
      <c r="U248" s="658">
        <v>0</v>
      </c>
      <c r="V248" s="658">
        <v>0</v>
      </c>
      <c r="W248" s="658">
        <v>1</v>
      </c>
      <c r="X248" s="658">
        <v>0</v>
      </c>
      <c r="Y248" s="658">
        <v>0</v>
      </c>
      <c r="Z248" s="658">
        <v>0</v>
      </c>
      <c r="AA248" s="658">
        <v>0</v>
      </c>
      <c r="AB248" s="658">
        <v>0</v>
      </c>
      <c r="AC248" s="658">
        <v>0</v>
      </c>
      <c r="AD248" s="658">
        <v>0</v>
      </c>
      <c r="AE248" s="658">
        <v>0</v>
      </c>
      <c r="AF248" s="658">
        <v>0</v>
      </c>
      <c r="AG248" s="658">
        <v>0.05</v>
      </c>
      <c r="AH248" s="658">
        <v>0</v>
      </c>
      <c r="AI248" s="658">
        <v>0</v>
      </c>
      <c r="AJ248" s="658">
        <v>0</v>
      </c>
      <c r="AK248" s="658">
        <v>0</v>
      </c>
      <c r="AL248" s="658">
        <v>0</v>
      </c>
      <c r="AM248" s="658">
        <v>0</v>
      </c>
      <c r="AN248" s="658">
        <v>0</v>
      </c>
      <c r="AO248" s="658">
        <v>0</v>
      </c>
      <c r="AP248" s="658">
        <v>0</v>
      </c>
      <c r="AQ248" s="658">
        <v>0</v>
      </c>
      <c r="AR248" s="658">
        <v>0</v>
      </c>
      <c r="AS248" s="658">
        <v>0</v>
      </c>
      <c r="AT248" s="658">
        <v>0</v>
      </c>
      <c r="AU248" s="658">
        <v>0</v>
      </c>
      <c r="AV248" s="658">
        <v>0</v>
      </c>
      <c r="AW248" s="613">
        <f t="shared" si="2665"/>
        <v>1.35</v>
      </c>
      <c r="AX248" s="645">
        <f t="shared" si="2625"/>
        <v>1.35</v>
      </c>
      <c r="AY248" s="656" t="e">
        <f t="shared" si="2626"/>
        <v>#DIV/0!</v>
      </c>
      <c r="AZ248" s="591"/>
    </row>
    <row r="249" spans="1:52">
      <c r="A249" s="590"/>
      <c r="B249" s="646" t="s">
        <v>305</v>
      </c>
      <c r="C249" s="646" t="s">
        <v>464</v>
      </c>
      <c r="D249" s="647" t="s">
        <v>465</v>
      </c>
      <c r="E249" s="648"/>
      <c r="F249" s="648"/>
      <c r="G249" s="649"/>
      <c r="H249" s="650">
        <v>451378.58448181866</v>
      </c>
      <c r="I249" s="650">
        <f t="shared" si="2356"/>
        <v>451378.58448181866</v>
      </c>
      <c r="J249" s="649">
        <f t="shared" ref="J249" si="3584">+J250+J252+J254</f>
        <v>0</v>
      </c>
      <c r="K249" s="649">
        <f t="shared" ref="K249" si="3585">+K250+K252+K254</f>
        <v>0</v>
      </c>
      <c r="L249" s="649">
        <f t="shared" ref="L249" si="3586">+L250+L252+L254</f>
        <v>0</v>
      </c>
      <c r="M249" s="649">
        <f t="shared" ref="M249" si="3587">+M250+M252+M254</f>
        <v>0</v>
      </c>
      <c r="N249" s="649">
        <f t="shared" ref="N249" si="3588">+N250+N252+N254</f>
        <v>0</v>
      </c>
      <c r="O249" s="649">
        <f t="shared" ref="O249" si="3589">+O250+O252+O254</f>
        <v>0</v>
      </c>
      <c r="P249" s="649">
        <f t="shared" ref="P249" si="3590">+P250+P252+P254</f>
        <v>0</v>
      </c>
      <c r="Q249" s="649">
        <f t="shared" ref="Q249" si="3591">+Q250+Q252+Q254</f>
        <v>135413.57534454559</v>
      </c>
      <c r="R249" s="649">
        <f t="shared" ref="R249" si="3592">+R250+R252+R254</f>
        <v>0</v>
      </c>
      <c r="S249" s="649">
        <f t="shared" ref="S249" si="3593">+S250+S252+S254</f>
        <v>0</v>
      </c>
      <c r="T249" s="649">
        <f t="shared" ref="T249" si="3594">+T250+T252+T254</f>
        <v>0</v>
      </c>
      <c r="U249" s="649">
        <f t="shared" ref="U249" si="3595">+U250+U252+U254</f>
        <v>0</v>
      </c>
      <c r="V249" s="649">
        <f t="shared" ref="V249" si="3596">+V250+V252+V254</f>
        <v>0</v>
      </c>
      <c r="W249" s="649">
        <f t="shared" ref="W249" si="3597">+W250+W252+W254</f>
        <v>276775.64395521017</v>
      </c>
      <c r="X249" s="649">
        <f t="shared" ref="X249" si="3598">+X250+X252+X254</f>
        <v>16620.435957971982</v>
      </c>
      <c r="Y249" s="649">
        <f t="shared" ref="Y249" si="3599">+Y250+Y252+Y254</f>
        <v>0</v>
      </c>
      <c r="Z249" s="649">
        <f t="shared" ref="Z249" si="3600">+Z250+Z252+Z254</f>
        <v>0</v>
      </c>
      <c r="AA249" s="649">
        <f t="shared" ref="AA249" si="3601">+AA250+AA252+AA254</f>
        <v>0</v>
      </c>
      <c r="AB249" s="649">
        <f t="shared" ref="AB249" si="3602">+AB250+AB252+AB254</f>
        <v>0</v>
      </c>
      <c r="AC249" s="649">
        <f t="shared" ref="AC249" si="3603">+AC250+AC252+AC254</f>
        <v>0</v>
      </c>
      <c r="AD249" s="649">
        <f t="shared" ref="AD249" si="3604">+AD250+AD252+AD254</f>
        <v>0</v>
      </c>
      <c r="AE249" s="649">
        <f t="shared" ref="AE249" si="3605">+AE250+AE252+AE254</f>
        <v>0</v>
      </c>
      <c r="AF249" s="649">
        <f t="shared" ref="AF249" si="3606">+AF250+AF252+AF254</f>
        <v>0</v>
      </c>
      <c r="AG249" s="649">
        <f t="shared" ref="AG249" si="3607">+AG250+AG252+AG254</f>
        <v>22568.929224090934</v>
      </c>
      <c r="AH249" s="649">
        <f t="shared" ref="AH249" si="3608">+AH250+AH252+AH254</f>
        <v>0</v>
      </c>
      <c r="AI249" s="649">
        <f t="shared" ref="AI249" si="3609">+AI250+AI252+AI254</f>
        <v>0</v>
      </c>
      <c r="AJ249" s="649">
        <f t="shared" ref="AJ249" si="3610">+AJ250+AJ252+AJ254</f>
        <v>0</v>
      </c>
      <c r="AK249" s="649">
        <f t="shared" ref="AK249" si="3611">+AK250+AK252+AK254</f>
        <v>0</v>
      </c>
      <c r="AL249" s="649">
        <f t="shared" ref="AL249" si="3612">+AL250+AL252+AL254</f>
        <v>0</v>
      </c>
      <c r="AM249" s="649">
        <f t="shared" ref="AM249" si="3613">+AM250+AM252+AM254</f>
        <v>0</v>
      </c>
      <c r="AN249" s="649">
        <f t="shared" ref="AN249" si="3614">+AN250+AN252+AN254</f>
        <v>0</v>
      </c>
      <c r="AO249" s="649">
        <f t="shared" ref="AO249" si="3615">+AO250+AO252+AO254</f>
        <v>0</v>
      </c>
      <c r="AP249" s="649">
        <f t="shared" ref="AP249" si="3616">+AP250+AP252+AP254</f>
        <v>0</v>
      </c>
      <c r="AQ249" s="649">
        <f t="shared" ref="AQ249" si="3617">+AQ250+AQ252+AQ254</f>
        <v>0</v>
      </c>
      <c r="AR249" s="649">
        <f t="shared" ref="AR249" si="3618">+AR250+AR252+AR254</f>
        <v>0</v>
      </c>
      <c r="AS249" s="649">
        <f t="shared" ref="AS249" si="3619">+AS250+AS252+AS254</f>
        <v>0</v>
      </c>
      <c r="AT249" s="649">
        <f t="shared" ref="AT249" si="3620">+AT250+AT252+AT254</f>
        <v>0</v>
      </c>
      <c r="AU249" s="649">
        <f t="shared" ref="AU249" si="3621">+AU250+AU252+AU254</f>
        <v>0</v>
      </c>
      <c r="AV249" s="649">
        <f t="shared" ref="AV249" si="3622">+AV250+AV252+AV254</f>
        <v>0</v>
      </c>
      <c r="AW249" s="613">
        <f t="shared" si="2665"/>
        <v>451378.58448181866</v>
      </c>
      <c r="AX249" s="645">
        <f t="shared" si="2625"/>
        <v>0</v>
      </c>
      <c r="AY249" s="656">
        <f t="shared" si="2626"/>
        <v>0</v>
      </c>
      <c r="AZ249" s="591"/>
    </row>
    <row r="250" spans="1:52">
      <c r="A250" s="590"/>
      <c r="B250" s="636" t="s">
        <v>378</v>
      </c>
      <c r="C250" s="636" t="s">
        <v>466</v>
      </c>
      <c r="D250" s="651" t="s">
        <v>441</v>
      </c>
      <c r="E250" s="652"/>
      <c r="F250" s="652"/>
      <c r="G250" s="653"/>
      <c r="H250" s="640">
        <v>259974.00274392235</v>
      </c>
      <c r="I250" s="640">
        <f t="shared" si="2356"/>
        <v>259974.00274392235</v>
      </c>
      <c r="J250" s="653">
        <f>+J251*$H$140</f>
        <v>0</v>
      </c>
      <c r="K250" s="653">
        <f t="shared" ref="K250" si="3623">+K251*$H$140</f>
        <v>0</v>
      </c>
      <c r="L250" s="653">
        <f t="shared" ref="L250" si="3624">+L251*$H$140</f>
        <v>0</v>
      </c>
      <c r="M250" s="653">
        <f t="shared" ref="M250" si="3625">+M251*$H$140</f>
        <v>0</v>
      </c>
      <c r="N250" s="653">
        <f t="shared" ref="N250" si="3626">+N251*$H$140</f>
        <v>0</v>
      </c>
      <c r="O250" s="653">
        <f t="shared" ref="O250" si="3627">+O251*$H$140</f>
        <v>0</v>
      </c>
      <c r="P250" s="653">
        <f t="shared" ref="P250" si="3628">+P251*$H$140</f>
        <v>0</v>
      </c>
      <c r="Q250" s="653">
        <f t="shared" ref="Q250" si="3629">+Q251*$H250</f>
        <v>77992.200823176696</v>
      </c>
      <c r="R250" s="653">
        <f t="shared" ref="R250" si="3630">((R251*$H250)-((R251*$H250*$E251)+(R251*$H250*$F251)))</f>
        <v>0</v>
      </c>
      <c r="S250" s="653">
        <f t="shared" ref="S250" si="3631">((S251*$H250)-((S251*$H250*$E251)+(S251*$H250*$F251)))</f>
        <v>0</v>
      </c>
      <c r="T250" s="653">
        <f t="shared" ref="T250" si="3632">((T251*$H250)-((T251*$H250*$E251)+(T251*$H250*$F251)))</f>
        <v>0</v>
      </c>
      <c r="U250" s="653">
        <f t="shared" ref="U250" si="3633">((U251*$H250)-((U251*$H250*$E251)+(U251*$H250*$F251)))</f>
        <v>0</v>
      </c>
      <c r="V250" s="653">
        <f t="shared" ref="V250" si="3634">((V251*$H250)-((V251*$H250*$E251)+(V251*$H250*$F251)))</f>
        <v>0</v>
      </c>
      <c r="W250" s="653">
        <f t="shared" ref="W250" si="3635">((W251*$H250)-((W251*$H250*$E251)+(W251*$H250*$F251)))</f>
        <v>168983.10178354953</v>
      </c>
      <c r="X250" s="653">
        <f t="shared" ref="X250" si="3636">((X251*$H250)-((X251*$H250*$E251)+(X251*$H250*$F251)))</f>
        <v>0</v>
      </c>
      <c r="Y250" s="653">
        <f t="shared" ref="Y250" si="3637">((Y251*$H250)-((Y251*$H250*$E251)+(Y251*$H250*$F251)))</f>
        <v>0</v>
      </c>
      <c r="Z250" s="653">
        <f t="shared" ref="Z250" si="3638">((Z251*$H250)-((Z251*$H250*$E251)+(Z251*$H250*$F251)))</f>
        <v>0</v>
      </c>
      <c r="AA250" s="653">
        <f t="shared" ref="AA250" si="3639">((AA251*$H250)-((AA251*$H250*$E251)+(AA251*$H250*$F251)))</f>
        <v>0</v>
      </c>
      <c r="AB250" s="653">
        <f t="shared" ref="AB250" si="3640">((AB251*$H250)-((AB251*$H250*$E251)+(AB251*$H250*$F251)))</f>
        <v>0</v>
      </c>
      <c r="AC250" s="653">
        <f t="shared" ref="AC250" si="3641">((AC251*$H250)-((AC251*$H250*$E251)+(AC251*$H250*$F251)))</f>
        <v>0</v>
      </c>
      <c r="AD250" s="653">
        <f t="shared" ref="AD250" si="3642">((AD251*$H250)-((AD251*$H250*$E251)+(AD251*$H250*$F251)))</f>
        <v>0</v>
      </c>
      <c r="AE250" s="653">
        <f t="shared" ref="AE250" si="3643">((AE251*$H250)-((AE251*$H250*$E251)+(AE251*$H250*$F251)))</f>
        <v>0</v>
      </c>
      <c r="AF250" s="653">
        <f t="shared" ref="AF250" si="3644">((AF251*$H250)-((AF251*$H250*$E251)+(AF251*$H250*$F251)))</f>
        <v>0</v>
      </c>
      <c r="AG250" s="653">
        <f t="shared" ref="AG250" si="3645">+AG251*H250</f>
        <v>12998.700137196118</v>
      </c>
      <c r="AH250" s="653">
        <f t="shared" ref="AH250" si="3646">((AH251*$H250)-((AH251*$H250*$E251)+(AH251*$H250*$F251)))</f>
        <v>0</v>
      </c>
      <c r="AI250" s="653">
        <f t="shared" ref="AI250" si="3647">((AI251*$H250)-((AI251*$H250*$E251)+(AI251*$H250*$F251)))</f>
        <v>0</v>
      </c>
      <c r="AJ250" s="653">
        <f t="shared" ref="AJ250" si="3648">((AJ251*$H250)-((AJ251*$H250*$E251)+(AJ251*$H250*$F251)))</f>
        <v>0</v>
      </c>
      <c r="AK250" s="653">
        <f t="shared" ref="AK250" si="3649">((AK251*$H250)-((AK251*$H250*$E251)+(AK251*$H250*$F251)))</f>
        <v>0</v>
      </c>
      <c r="AL250" s="653">
        <f t="shared" ref="AL250" si="3650">((AL251*$H250)-((AL251*$H250*$E251)+(AL251*$H250*$F251)))</f>
        <v>0</v>
      </c>
      <c r="AM250" s="653">
        <f t="shared" ref="AM250" si="3651">((AM251*$H250)-((AM251*$H250*$E251)+(AM251*$H250*$F251)))</f>
        <v>0</v>
      </c>
      <c r="AN250" s="653">
        <f t="shared" ref="AN250" si="3652">((AN251*$H250)-((AN251*$H250*$E251)+(AN251*$H250*$F251)))</f>
        <v>0</v>
      </c>
      <c r="AO250" s="653">
        <f t="shared" ref="AO250" si="3653">((AO251*$H250)-((AO251*$H250*$E251)+(AO251*$H250*$F251)))</f>
        <v>0</v>
      </c>
      <c r="AP250" s="653">
        <f t="shared" ref="AP250" si="3654">((AP251*$H250)-((AP251*$H250*$E251)+(AP251*$H250*$F251)))</f>
        <v>0</v>
      </c>
      <c r="AQ250" s="653">
        <f t="shared" ref="AQ250" si="3655">((AQ251*$H250)-((AQ251*$H250*$E251)+(AQ251*$H250*$F251)))</f>
        <v>0</v>
      </c>
      <c r="AR250" s="653">
        <f t="shared" ref="AR250" si="3656">((AR251*$H250)-((AR251*$H250*$E251)+(AR251*$H250*$F251)))</f>
        <v>0</v>
      </c>
      <c r="AS250" s="653">
        <f t="shared" ref="AS250" si="3657">((AS251*$H250)-((AS251*$H250*$E251)+(AS251*$H250*$F251)))</f>
        <v>0</v>
      </c>
      <c r="AT250" s="653">
        <f t="shared" ref="AT250" si="3658">((AT251*$H250)-((AT251*$H250*$E251)+(AT251*$H250*$F251)))</f>
        <v>0</v>
      </c>
      <c r="AU250" s="653">
        <f t="shared" ref="AU250" si="3659">((AU251*$H250)-((AU251*$H250*$E251)+(AU251*$H250*$F251)))</f>
        <v>0</v>
      </c>
      <c r="AV250" s="653">
        <f t="shared" ref="AV250" si="3660">((AV251*$H250)-((AV251*$H250*$E251)+(AV251*$H250*$F251)))</f>
        <v>0</v>
      </c>
      <c r="AW250" s="613">
        <f t="shared" si="2665"/>
        <v>259974.00274392235</v>
      </c>
      <c r="AX250" s="645">
        <f t="shared" si="2625"/>
        <v>0</v>
      </c>
      <c r="AY250" s="656">
        <f t="shared" si="2626"/>
        <v>0</v>
      </c>
      <c r="AZ250" s="591"/>
    </row>
    <row r="251" spans="1:52">
      <c r="A251" s="590"/>
      <c r="B251" s="636"/>
      <c r="C251" s="636"/>
      <c r="D251" s="651"/>
      <c r="E251" s="652">
        <v>0.3</v>
      </c>
      <c r="F251" s="652">
        <v>0.05</v>
      </c>
      <c r="G251" s="653"/>
      <c r="H251" s="640"/>
      <c r="I251" s="640">
        <f t="shared" si="2356"/>
        <v>1.35</v>
      </c>
      <c r="J251" s="658">
        <v>0</v>
      </c>
      <c r="K251" s="658">
        <v>0</v>
      </c>
      <c r="L251" s="658">
        <v>0</v>
      </c>
      <c r="M251" s="658">
        <v>0</v>
      </c>
      <c r="N251" s="658">
        <v>0</v>
      </c>
      <c r="O251" s="658">
        <v>0</v>
      </c>
      <c r="P251" s="658">
        <v>0</v>
      </c>
      <c r="Q251" s="658">
        <v>0.3</v>
      </c>
      <c r="R251" s="658">
        <v>0</v>
      </c>
      <c r="S251" s="658">
        <v>0</v>
      </c>
      <c r="T251" s="658">
        <v>0</v>
      </c>
      <c r="U251" s="658">
        <v>0</v>
      </c>
      <c r="V251" s="658">
        <v>0</v>
      </c>
      <c r="W251" s="658">
        <v>1</v>
      </c>
      <c r="X251" s="658">
        <v>0</v>
      </c>
      <c r="Y251" s="658">
        <v>0</v>
      </c>
      <c r="Z251" s="658">
        <v>0</v>
      </c>
      <c r="AA251" s="658">
        <v>0</v>
      </c>
      <c r="AB251" s="658">
        <v>0</v>
      </c>
      <c r="AC251" s="658">
        <v>0</v>
      </c>
      <c r="AD251" s="658">
        <v>0</v>
      </c>
      <c r="AE251" s="658">
        <v>0</v>
      </c>
      <c r="AF251" s="658">
        <v>0</v>
      </c>
      <c r="AG251" s="658">
        <v>0.05</v>
      </c>
      <c r="AH251" s="658">
        <v>0</v>
      </c>
      <c r="AI251" s="658">
        <v>0</v>
      </c>
      <c r="AJ251" s="658">
        <v>0</v>
      </c>
      <c r="AK251" s="658">
        <v>0</v>
      </c>
      <c r="AL251" s="658">
        <v>0</v>
      </c>
      <c r="AM251" s="658">
        <v>0</v>
      </c>
      <c r="AN251" s="658">
        <v>0</v>
      </c>
      <c r="AO251" s="658">
        <v>0</v>
      </c>
      <c r="AP251" s="658">
        <v>0</v>
      </c>
      <c r="AQ251" s="658">
        <v>0</v>
      </c>
      <c r="AR251" s="658">
        <v>0</v>
      </c>
      <c r="AS251" s="658">
        <v>0</v>
      </c>
      <c r="AT251" s="658">
        <v>0</v>
      </c>
      <c r="AU251" s="658">
        <v>0</v>
      </c>
      <c r="AV251" s="658">
        <v>0</v>
      </c>
      <c r="AW251" s="613">
        <f t="shared" si="2665"/>
        <v>1.35</v>
      </c>
      <c r="AX251" s="645">
        <f t="shared" si="2625"/>
        <v>1.35</v>
      </c>
      <c r="AY251" s="656" t="e">
        <f t="shared" si="2626"/>
        <v>#DIV/0!</v>
      </c>
      <c r="AZ251" s="591"/>
    </row>
    <row r="252" spans="1:52">
      <c r="A252" s="590"/>
      <c r="B252" s="636" t="s">
        <v>378</v>
      </c>
      <c r="C252" s="636" t="s">
        <v>467</v>
      </c>
      <c r="D252" s="651" t="s">
        <v>379</v>
      </c>
      <c r="E252" s="652"/>
      <c r="F252" s="652"/>
      <c r="G252" s="653"/>
      <c r="H252" s="640">
        <v>40993.396597878447</v>
      </c>
      <c r="I252" s="640">
        <f t="shared" si="2356"/>
        <v>40993.396597878447</v>
      </c>
      <c r="J252" s="653">
        <f>+J253*$H$140</f>
        <v>0</v>
      </c>
      <c r="K252" s="653">
        <f t="shared" ref="K252" si="3661">+K253*$H$140</f>
        <v>0</v>
      </c>
      <c r="L252" s="653">
        <f t="shared" ref="L252" si="3662">+L253*$H$140</f>
        <v>0</v>
      </c>
      <c r="M252" s="653">
        <f t="shared" ref="M252" si="3663">+M253*$H$140</f>
        <v>0</v>
      </c>
      <c r="N252" s="653">
        <f t="shared" ref="N252" si="3664">+N253*$H$140</f>
        <v>0</v>
      </c>
      <c r="O252" s="653">
        <f t="shared" ref="O252" si="3665">+O253*$H$140</f>
        <v>0</v>
      </c>
      <c r="P252" s="653">
        <f t="shared" ref="P252" si="3666">+P253*$H$140</f>
        <v>0</v>
      </c>
      <c r="Q252" s="653">
        <f t="shared" ref="Q252" si="3667">+Q253*$H252</f>
        <v>12298.018979363535</v>
      </c>
      <c r="R252" s="653">
        <f t="shared" ref="R252" si="3668">((R253*$H252)-((R253*$H252*$E253)+(R253*$H252*$F253)))</f>
        <v>0</v>
      </c>
      <c r="S252" s="653">
        <f t="shared" ref="S252" si="3669">((S253*$H252)-((S253*$H252*$E253)+(S253*$H252*$F253)))</f>
        <v>0</v>
      </c>
      <c r="T252" s="653">
        <f t="shared" ref="T252" si="3670">((T253*$H252)-((T253*$H252*$E253)+(T253*$H252*$F253)))</f>
        <v>0</v>
      </c>
      <c r="U252" s="653">
        <f t="shared" ref="U252" si="3671">((U253*$H252)-((U253*$H252*$E253)+(U253*$H252*$F253)))</f>
        <v>0</v>
      </c>
      <c r="V252" s="653">
        <f t="shared" ref="V252" si="3672">((V253*$H252)-((V253*$H252*$E253)+(V253*$H252*$F253)))</f>
        <v>0</v>
      </c>
      <c r="W252" s="653">
        <f t="shared" ref="W252" si="3673">((W253*$H252)-((W253*$H252*$E253)+(W253*$H252*$F253)))</f>
        <v>26645.707788620988</v>
      </c>
      <c r="X252" s="653">
        <f t="shared" ref="X252" si="3674">((X253*$H252)-((X253*$H252*$E253)+(X253*$H252*$F253)))</f>
        <v>0</v>
      </c>
      <c r="Y252" s="653">
        <f t="shared" ref="Y252" si="3675">((Y253*$H252)-((Y253*$H252*$E253)+(Y253*$H252*$F253)))</f>
        <v>0</v>
      </c>
      <c r="Z252" s="653">
        <f t="shared" ref="Z252" si="3676">((Z253*$H252)-((Z253*$H252*$E253)+(Z253*$H252*$F253)))</f>
        <v>0</v>
      </c>
      <c r="AA252" s="653">
        <f t="shared" ref="AA252" si="3677">((AA253*$H252)-((AA253*$H252*$E253)+(AA253*$H252*$F253)))</f>
        <v>0</v>
      </c>
      <c r="AB252" s="653">
        <f t="shared" ref="AB252" si="3678">((AB253*$H252)-((AB253*$H252*$E253)+(AB253*$H252*$F253)))</f>
        <v>0</v>
      </c>
      <c r="AC252" s="653">
        <f t="shared" ref="AC252" si="3679">((AC253*$H252)-((AC253*$H252*$E253)+(AC253*$H252*$F253)))</f>
        <v>0</v>
      </c>
      <c r="AD252" s="653">
        <f t="shared" ref="AD252" si="3680">((AD253*$H252)-((AD253*$H252*$E253)+(AD253*$H252*$F253)))</f>
        <v>0</v>
      </c>
      <c r="AE252" s="653">
        <f t="shared" ref="AE252" si="3681">((AE253*$H252)-((AE253*$H252*$E253)+(AE253*$H252*$F253)))</f>
        <v>0</v>
      </c>
      <c r="AF252" s="653">
        <f t="shared" ref="AF252" si="3682">((AF253*$H252)-((AF253*$H252*$E253)+(AF253*$H252*$F253)))</f>
        <v>0</v>
      </c>
      <c r="AG252" s="653">
        <f t="shared" ref="AG252" si="3683">+AG253*H252</f>
        <v>2049.6698298939223</v>
      </c>
      <c r="AH252" s="653">
        <f t="shared" ref="AH252" si="3684">((AH253*$H252)-((AH253*$H252*$E253)+(AH253*$H252*$F253)))</f>
        <v>0</v>
      </c>
      <c r="AI252" s="653">
        <f t="shared" ref="AI252" si="3685">((AI253*$H252)-((AI253*$H252*$E253)+(AI253*$H252*$F253)))</f>
        <v>0</v>
      </c>
      <c r="AJ252" s="653">
        <f t="shared" ref="AJ252" si="3686">((AJ253*$H252)-((AJ253*$H252*$E253)+(AJ253*$H252*$F253)))</f>
        <v>0</v>
      </c>
      <c r="AK252" s="653">
        <f t="shared" ref="AK252" si="3687">((AK253*$H252)-((AK253*$H252*$E253)+(AK253*$H252*$F253)))</f>
        <v>0</v>
      </c>
      <c r="AL252" s="653">
        <f t="shared" ref="AL252" si="3688">((AL253*$H252)-((AL253*$H252*$E253)+(AL253*$H252*$F253)))</f>
        <v>0</v>
      </c>
      <c r="AM252" s="653">
        <f t="shared" ref="AM252" si="3689">((AM253*$H252)-((AM253*$H252*$E253)+(AM253*$H252*$F253)))</f>
        <v>0</v>
      </c>
      <c r="AN252" s="653">
        <f t="shared" ref="AN252" si="3690">((AN253*$H252)-((AN253*$H252*$E253)+(AN253*$H252*$F253)))</f>
        <v>0</v>
      </c>
      <c r="AO252" s="653">
        <f t="shared" ref="AO252" si="3691">((AO253*$H252)-((AO253*$H252*$E253)+(AO253*$H252*$F253)))</f>
        <v>0</v>
      </c>
      <c r="AP252" s="653">
        <f t="shared" ref="AP252" si="3692">((AP253*$H252)-((AP253*$H252*$E253)+(AP253*$H252*$F253)))</f>
        <v>0</v>
      </c>
      <c r="AQ252" s="653">
        <f t="shared" ref="AQ252" si="3693">((AQ253*$H252)-((AQ253*$H252*$E253)+(AQ253*$H252*$F253)))</f>
        <v>0</v>
      </c>
      <c r="AR252" s="653">
        <f t="shared" ref="AR252" si="3694">((AR253*$H252)-((AR253*$H252*$E253)+(AR253*$H252*$F253)))</f>
        <v>0</v>
      </c>
      <c r="AS252" s="653">
        <f t="shared" ref="AS252" si="3695">((AS253*$H252)-((AS253*$H252*$E253)+(AS253*$H252*$F253)))</f>
        <v>0</v>
      </c>
      <c r="AT252" s="653">
        <f t="shared" ref="AT252" si="3696">((AT253*$H252)-((AT253*$H252*$E253)+(AT253*$H252*$F253)))</f>
        <v>0</v>
      </c>
      <c r="AU252" s="653">
        <f t="shared" ref="AU252" si="3697">((AU253*$H252)-((AU253*$H252*$E253)+(AU253*$H252*$F253)))</f>
        <v>0</v>
      </c>
      <c r="AV252" s="653">
        <f t="shared" ref="AV252" si="3698">((AV253*$H252)-((AV253*$H252*$E253)+(AV253*$H252*$F253)))</f>
        <v>0</v>
      </c>
      <c r="AW252" s="613">
        <f t="shared" si="2665"/>
        <v>40993.396597878447</v>
      </c>
      <c r="AX252" s="645">
        <f t="shared" si="2625"/>
        <v>0</v>
      </c>
      <c r="AY252" s="656">
        <f t="shared" si="2626"/>
        <v>0</v>
      </c>
      <c r="AZ252" s="591"/>
    </row>
    <row r="253" spans="1:52">
      <c r="A253" s="590"/>
      <c r="B253" s="636"/>
      <c r="C253" s="636"/>
      <c r="D253" s="651"/>
      <c r="E253" s="652">
        <v>0.3</v>
      </c>
      <c r="F253" s="652">
        <v>0.05</v>
      </c>
      <c r="G253" s="653"/>
      <c r="H253" s="640"/>
      <c r="I253" s="640">
        <f t="shared" si="2356"/>
        <v>1.35</v>
      </c>
      <c r="J253" s="658">
        <v>0</v>
      </c>
      <c r="K253" s="658">
        <v>0</v>
      </c>
      <c r="L253" s="658">
        <v>0</v>
      </c>
      <c r="M253" s="658">
        <v>0</v>
      </c>
      <c r="N253" s="658">
        <v>0</v>
      </c>
      <c r="O253" s="658">
        <v>0</v>
      </c>
      <c r="P253" s="658">
        <v>0</v>
      </c>
      <c r="Q253" s="658">
        <v>0.3</v>
      </c>
      <c r="R253" s="658">
        <v>0</v>
      </c>
      <c r="S253" s="658">
        <v>0</v>
      </c>
      <c r="T253" s="658">
        <v>0</v>
      </c>
      <c r="U253" s="658">
        <v>0</v>
      </c>
      <c r="V253" s="658">
        <v>0</v>
      </c>
      <c r="W253" s="658">
        <v>1</v>
      </c>
      <c r="X253" s="658">
        <v>0</v>
      </c>
      <c r="Y253" s="658">
        <v>0</v>
      </c>
      <c r="Z253" s="658">
        <v>0</v>
      </c>
      <c r="AA253" s="658">
        <v>0</v>
      </c>
      <c r="AB253" s="658">
        <v>0</v>
      </c>
      <c r="AC253" s="658">
        <v>0</v>
      </c>
      <c r="AD253" s="658">
        <v>0</v>
      </c>
      <c r="AE253" s="658">
        <v>0</v>
      </c>
      <c r="AF253" s="658">
        <v>0</v>
      </c>
      <c r="AG253" s="658">
        <v>0.05</v>
      </c>
      <c r="AH253" s="658">
        <v>0</v>
      </c>
      <c r="AI253" s="658">
        <v>0</v>
      </c>
      <c r="AJ253" s="658">
        <v>0</v>
      </c>
      <c r="AK253" s="658">
        <v>0</v>
      </c>
      <c r="AL253" s="658">
        <v>0</v>
      </c>
      <c r="AM253" s="658">
        <v>0</v>
      </c>
      <c r="AN253" s="658">
        <v>0</v>
      </c>
      <c r="AO253" s="658">
        <v>0</v>
      </c>
      <c r="AP253" s="658">
        <v>0</v>
      </c>
      <c r="AQ253" s="658">
        <v>0</v>
      </c>
      <c r="AR253" s="658">
        <v>0</v>
      </c>
      <c r="AS253" s="658">
        <v>0</v>
      </c>
      <c r="AT253" s="658">
        <v>0</v>
      </c>
      <c r="AU253" s="658">
        <v>0</v>
      </c>
      <c r="AV253" s="658">
        <v>0</v>
      </c>
      <c r="AW253" s="613">
        <f t="shared" si="2665"/>
        <v>1.35</v>
      </c>
      <c r="AX253" s="645">
        <f t="shared" si="2625"/>
        <v>1.35</v>
      </c>
      <c r="AY253" s="656" t="e">
        <f t="shared" si="2626"/>
        <v>#DIV/0!</v>
      </c>
      <c r="AZ253" s="591"/>
    </row>
    <row r="254" spans="1:52">
      <c r="A254" s="590"/>
      <c r="B254" s="636" t="s">
        <v>378</v>
      </c>
      <c r="C254" s="636" t="s">
        <v>468</v>
      </c>
      <c r="D254" s="651" t="s">
        <v>391</v>
      </c>
      <c r="E254" s="652"/>
      <c r="F254" s="652"/>
      <c r="G254" s="653"/>
      <c r="H254" s="640">
        <v>150411.18514001789</v>
      </c>
      <c r="I254" s="640">
        <f t="shared" si="2356"/>
        <v>150411.18514001789</v>
      </c>
      <c r="J254" s="653">
        <f>+J255*$H$140</f>
        <v>0</v>
      </c>
      <c r="K254" s="653">
        <f t="shared" ref="K254" si="3699">+K255*$H$140</f>
        <v>0</v>
      </c>
      <c r="L254" s="653">
        <f t="shared" ref="L254" si="3700">+L255*$H$140</f>
        <v>0</v>
      </c>
      <c r="M254" s="653">
        <f t="shared" ref="M254" si="3701">+M255*$H$140</f>
        <v>0</v>
      </c>
      <c r="N254" s="653">
        <f t="shared" ref="N254" si="3702">+N255*$H$140</f>
        <v>0</v>
      </c>
      <c r="O254" s="653">
        <f t="shared" ref="O254" si="3703">+O255*$H$140</f>
        <v>0</v>
      </c>
      <c r="P254" s="653">
        <f t="shared" ref="P254" si="3704">+P255*$H$140</f>
        <v>0</v>
      </c>
      <c r="Q254" s="653">
        <f t="shared" ref="Q254" si="3705">+Q255*$H254</f>
        <v>45123.355542005367</v>
      </c>
      <c r="R254" s="653">
        <f t="shared" ref="R254" si="3706">((R255*$H254)-((R255*$H254*$E255)+(R255*$H254*$F255)))</f>
        <v>0</v>
      </c>
      <c r="S254" s="653">
        <f t="shared" ref="S254" si="3707">((S255*$H254)-((S255*$H254*$E255)+(S255*$H254*$F255)))</f>
        <v>0</v>
      </c>
      <c r="T254" s="653">
        <f t="shared" ref="T254" si="3708">((T255*$H254)-((T255*$H254*$E255)+(T255*$H254*$F255)))</f>
        <v>0</v>
      </c>
      <c r="U254" s="653">
        <f t="shared" ref="U254" si="3709">((U255*$H254)-((U255*$H254*$E255)+(U255*$H254*$F255)))</f>
        <v>0</v>
      </c>
      <c r="V254" s="653">
        <f t="shared" ref="V254" si="3710">((V255*$H254)-((V255*$H254*$E255)+(V255*$H254*$F255)))</f>
        <v>0</v>
      </c>
      <c r="W254" s="653">
        <f t="shared" ref="W254" si="3711">((W255*$H254)-((W255*$H254*$E255)+(W255*$H254*$F255)))</f>
        <v>81146.834383039648</v>
      </c>
      <c r="X254" s="653">
        <f t="shared" ref="X254" si="3712">((X255*$H254)-((X255*$H254*$E255)+(X255*$H254*$F255)))</f>
        <v>16620.435957971982</v>
      </c>
      <c r="Y254" s="653">
        <f t="shared" ref="Y254" si="3713">((Y255*$H254)-((Y255*$H254*$E255)+(Y255*$H254*$F255)))</f>
        <v>0</v>
      </c>
      <c r="Z254" s="653">
        <f t="shared" ref="Z254" si="3714">((Z255*$H254)-((Z255*$H254*$E255)+(Z255*$H254*$F255)))</f>
        <v>0</v>
      </c>
      <c r="AA254" s="653">
        <f t="shared" ref="AA254" si="3715">((AA255*$H254)-((AA255*$H254*$E255)+(AA255*$H254*$F255)))</f>
        <v>0</v>
      </c>
      <c r="AB254" s="653">
        <f t="shared" ref="AB254" si="3716">((AB255*$H254)-((AB255*$H254*$E255)+(AB255*$H254*$F255)))</f>
        <v>0</v>
      </c>
      <c r="AC254" s="653">
        <f t="shared" ref="AC254" si="3717">((AC255*$H254)-((AC255*$H254*$E255)+(AC255*$H254*$F255)))</f>
        <v>0</v>
      </c>
      <c r="AD254" s="653">
        <f t="shared" ref="AD254" si="3718">((AD255*$H254)-((AD255*$H254*$E255)+(AD255*$H254*$F255)))</f>
        <v>0</v>
      </c>
      <c r="AE254" s="653">
        <f t="shared" ref="AE254" si="3719">((AE255*$H254)-((AE255*$H254*$E255)+(AE255*$H254*$F255)))</f>
        <v>0</v>
      </c>
      <c r="AF254" s="653">
        <f t="shared" ref="AF254" si="3720">((AF255*$H254)-((AF255*$H254*$E255)+(AF255*$H254*$F255)))</f>
        <v>0</v>
      </c>
      <c r="AG254" s="653">
        <f t="shared" ref="AG254" si="3721">+AG255*H254</f>
        <v>7520.5592570008948</v>
      </c>
      <c r="AH254" s="653">
        <f t="shared" ref="AH254" si="3722">((AH255*$H254)-((AH255*$H254*$E255)+(AH255*$H254*$F255)))</f>
        <v>0</v>
      </c>
      <c r="AI254" s="653">
        <f t="shared" ref="AI254" si="3723">((AI255*$H254)-((AI255*$H254*$E255)+(AI255*$H254*$F255)))</f>
        <v>0</v>
      </c>
      <c r="AJ254" s="653">
        <f t="shared" ref="AJ254" si="3724">((AJ255*$H254)-((AJ255*$H254*$E255)+(AJ255*$H254*$F255)))</f>
        <v>0</v>
      </c>
      <c r="AK254" s="653">
        <f t="shared" ref="AK254" si="3725">((AK255*$H254)-((AK255*$H254*$E255)+(AK255*$H254*$F255)))</f>
        <v>0</v>
      </c>
      <c r="AL254" s="653">
        <f t="shared" ref="AL254" si="3726">((AL255*$H254)-((AL255*$H254*$E255)+(AL255*$H254*$F255)))</f>
        <v>0</v>
      </c>
      <c r="AM254" s="653">
        <f t="shared" ref="AM254" si="3727">((AM255*$H254)-((AM255*$H254*$E255)+(AM255*$H254*$F255)))</f>
        <v>0</v>
      </c>
      <c r="AN254" s="653">
        <f t="shared" ref="AN254" si="3728">((AN255*$H254)-((AN255*$H254*$E255)+(AN255*$H254*$F255)))</f>
        <v>0</v>
      </c>
      <c r="AO254" s="653">
        <f t="shared" ref="AO254" si="3729">((AO255*$H254)-((AO255*$H254*$E255)+(AO255*$H254*$F255)))</f>
        <v>0</v>
      </c>
      <c r="AP254" s="653">
        <f t="shared" ref="AP254" si="3730">((AP255*$H254)-((AP255*$H254*$E255)+(AP255*$H254*$F255)))</f>
        <v>0</v>
      </c>
      <c r="AQ254" s="653">
        <f t="shared" ref="AQ254" si="3731">((AQ255*$H254)-((AQ255*$H254*$E255)+(AQ255*$H254*$F255)))</f>
        <v>0</v>
      </c>
      <c r="AR254" s="653">
        <f t="shared" ref="AR254" si="3732">((AR255*$H254)-((AR255*$H254*$E255)+(AR255*$H254*$F255)))</f>
        <v>0</v>
      </c>
      <c r="AS254" s="653">
        <f t="shared" ref="AS254" si="3733">((AS255*$H254)-((AS255*$H254*$E255)+(AS255*$H254*$F255)))</f>
        <v>0</v>
      </c>
      <c r="AT254" s="653">
        <f t="shared" ref="AT254" si="3734">((AT255*$H254)-((AT255*$H254*$E255)+(AT255*$H254*$F255)))</f>
        <v>0</v>
      </c>
      <c r="AU254" s="653">
        <f t="shared" ref="AU254" si="3735">((AU255*$H254)-((AU255*$H254*$E255)+(AU255*$H254*$F255)))</f>
        <v>0</v>
      </c>
      <c r="AV254" s="653">
        <f t="shared" ref="AV254" si="3736">((AV255*$H254)-((AV255*$H254*$E255)+(AV255*$H254*$F255)))</f>
        <v>0</v>
      </c>
      <c r="AW254" s="613">
        <f t="shared" si="2665"/>
        <v>150411.18514001789</v>
      </c>
      <c r="AX254" s="645">
        <f t="shared" si="2625"/>
        <v>0</v>
      </c>
      <c r="AY254" s="656">
        <f t="shared" si="2626"/>
        <v>0</v>
      </c>
      <c r="AZ254" s="591"/>
    </row>
    <row r="255" spans="1:52">
      <c r="A255" s="590"/>
      <c r="B255" s="636"/>
      <c r="C255" s="636"/>
      <c r="D255" s="651"/>
      <c r="E255" s="652">
        <v>0.3</v>
      </c>
      <c r="F255" s="652">
        <v>0.05</v>
      </c>
      <c r="G255" s="653"/>
      <c r="H255" s="640"/>
      <c r="I255" s="640">
        <f t="shared" si="2356"/>
        <v>1.3499999999999999</v>
      </c>
      <c r="J255" s="658">
        <v>0</v>
      </c>
      <c r="K255" s="658">
        <v>0</v>
      </c>
      <c r="L255" s="658">
        <v>0</v>
      </c>
      <c r="M255" s="658">
        <v>0</v>
      </c>
      <c r="N255" s="658">
        <v>0</v>
      </c>
      <c r="O255" s="658">
        <v>0</v>
      </c>
      <c r="P255" s="658">
        <v>0</v>
      </c>
      <c r="Q255" s="658">
        <v>0.3</v>
      </c>
      <c r="R255" s="658">
        <v>0</v>
      </c>
      <c r="S255" s="658">
        <v>0</v>
      </c>
      <c r="T255" s="658">
        <v>0</v>
      </c>
      <c r="U255" s="658">
        <v>0</v>
      </c>
      <c r="V255" s="658">
        <v>0</v>
      </c>
      <c r="W255" s="658">
        <v>0.83</v>
      </c>
      <c r="X255" s="658">
        <v>0.17000000000000004</v>
      </c>
      <c r="Y255" s="658">
        <v>0</v>
      </c>
      <c r="Z255" s="658">
        <v>0</v>
      </c>
      <c r="AA255" s="658">
        <v>0</v>
      </c>
      <c r="AB255" s="658">
        <v>0</v>
      </c>
      <c r="AC255" s="658">
        <v>0</v>
      </c>
      <c r="AD255" s="658">
        <v>0</v>
      </c>
      <c r="AE255" s="658">
        <v>0</v>
      </c>
      <c r="AF255" s="658">
        <v>0</v>
      </c>
      <c r="AG255" s="658">
        <v>0.05</v>
      </c>
      <c r="AH255" s="658">
        <v>0</v>
      </c>
      <c r="AI255" s="658">
        <v>0</v>
      </c>
      <c r="AJ255" s="658">
        <v>0</v>
      </c>
      <c r="AK255" s="658">
        <v>0</v>
      </c>
      <c r="AL255" s="658">
        <v>0</v>
      </c>
      <c r="AM255" s="658">
        <v>0</v>
      </c>
      <c r="AN255" s="658">
        <v>0</v>
      </c>
      <c r="AO255" s="658">
        <v>0</v>
      </c>
      <c r="AP255" s="658">
        <v>0</v>
      </c>
      <c r="AQ255" s="658">
        <v>0</v>
      </c>
      <c r="AR255" s="658">
        <v>0</v>
      </c>
      <c r="AS255" s="658">
        <v>0</v>
      </c>
      <c r="AT255" s="658">
        <v>0</v>
      </c>
      <c r="AU255" s="658">
        <v>0</v>
      </c>
      <c r="AV255" s="658">
        <v>0</v>
      </c>
      <c r="AW255" s="613">
        <f t="shared" si="2665"/>
        <v>1.3499999999999999</v>
      </c>
      <c r="AX255" s="645">
        <f t="shared" si="2625"/>
        <v>1.3499999999999999</v>
      </c>
      <c r="AY255" s="656" t="e">
        <f t="shared" si="2626"/>
        <v>#DIV/0!</v>
      </c>
      <c r="AZ255" s="591"/>
    </row>
    <row r="256" spans="1:52">
      <c r="A256" s="590"/>
      <c r="B256" s="646" t="s">
        <v>305</v>
      </c>
      <c r="C256" s="646" t="s">
        <v>469</v>
      </c>
      <c r="D256" s="647" t="s">
        <v>470</v>
      </c>
      <c r="E256" s="648"/>
      <c r="F256" s="648"/>
      <c r="G256" s="649"/>
      <c r="H256" s="650">
        <v>451378.58448181866</v>
      </c>
      <c r="I256" s="650">
        <f t="shared" ref="I256:I319" si="3737">SUM(J256:AV256)</f>
        <v>451378.58448181866</v>
      </c>
      <c r="J256" s="649">
        <f t="shared" ref="J256" si="3738">+J257+J259+J261</f>
        <v>0</v>
      </c>
      <c r="K256" s="649">
        <f t="shared" ref="K256" si="3739">+K257+K259+K261</f>
        <v>0</v>
      </c>
      <c r="L256" s="649">
        <f t="shared" ref="L256" si="3740">+L257+L259+L261</f>
        <v>0</v>
      </c>
      <c r="M256" s="649">
        <f t="shared" ref="M256" si="3741">+M257+M259+M261</f>
        <v>0</v>
      </c>
      <c r="N256" s="649">
        <f t="shared" ref="N256" si="3742">+N257+N259+N261</f>
        <v>0</v>
      </c>
      <c r="O256" s="649">
        <f t="shared" ref="O256" si="3743">+O257+O259+O261</f>
        <v>0</v>
      </c>
      <c r="P256" s="649">
        <f t="shared" ref="P256" si="3744">+P257+P259+P261</f>
        <v>0</v>
      </c>
      <c r="Q256" s="649">
        <f t="shared" ref="Q256" si="3745">+Q257+Q259+Q261</f>
        <v>135413.57534454559</v>
      </c>
      <c r="R256" s="649">
        <f t="shared" ref="R256" si="3746">+R257+R259+R261</f>
        <v>0</v>
      </c>
      <c r="S256" s="649">
        <f t="shared" ref="S256" si="3747">+S257+S259+S261</f>
        <v>0</v>
      </c>
      <c r="T256" s="649">
        <f t="shared" ref="T256" si="3748">+T257+T259+T261</f>
        <v>0</v>
      </c>
      <c r="U256" s="649">
        <f t="shared" ref="U256" si="3749">+U257+U259+U261</f>
        <v>0</v>
      </c>
      <c r="V256" s="649">
        <f t="shared" ref="V256" si="3750">+V257+V259+V261</f>
        <v>0</v>
      </c>
      <c r="W256" s="649">
        <f t="shared" ref="W256" si="3751">+W257+W259+W261</f>
        <v>136484.72394792817</v>
      </c>
      <c r="X256" s="649">
        <f t="shared" ref="X256" si="3752">+X257+X259+X261</f>
        <v>156911.35596525396</v>
      </c>
      <c r="Y256" s="649">
        <f t="shared" ref="Y256" si="3753">+Y257+Y259+Y261</f>
        <v>0</v>
      </c>
      <c r="Z256" s="649">
        <f t="shared" ref="Z256" si="3754">+Z257+Z259+Z261</f>
        <v>0</v>
      </c>
      <c r="AA256" s="649">
        <f t="shared" ref="AA256" si="3755">+AA257+AA259+AA261</f>
        <v>0</v>
      </c>
      <c r="AB256" s="649">
        <f t="shared" ref="AB256" si="3756">+AB257+AB259+AB261</f>
        <v>0</v>
      </c>
      <c r="AC256" s="649">
        <f t="shared" ref="AC256" si="3757">+AC257+AC259+AC261</f>
        <v>0</v>
      </c>
      <c r="AD256" s="649">
        <f t="shared" ref="AD256" si="3758">+AD257+AD259+AD261</f>
        <v>0</v>
      </c>
      <c r="AE256" s="649">
        <f t="shared" ref="AE256" si="3759">+AE257+AE259+AE261</f>
        <v>0</v>
      </c>
      <c r="AF256" s="649">
        <f t="shared" ref="AF256" si="3760">+AF257+AF259+AF261</f>
        <v>0</v>
      </c>
      <c r="AG256" s="649">
        <f t="shared" ref="AG256" si="3761">+AG257+AG259+AG261</f>
        <v>22568.929224090934</v>
      </c>
      <c r="AH256" s="649">
        <f t="shared" ref="AH256" si="3762">+AH257+AH259+AH261</f>
        <v>0</v>
      </c>
      <c r="AI256" s="649">
        <f t="shared" ref="AI256" si="3763">+AI257+AI259+AI261</f>
        <v>0</v>
      </c>
      <c r="AJ256" s="649">
        <f t="shared" ref="AJ256" si="3764">+AJ257+AJ259+AJ261</f>
        <v>0</v>
      </c>
      <c r="AK256" s="649">
        <f t="shared" ref="AK256" si="3765">+AK257+AK259+AK261</f>
        <v>0</v>
      </c>
      <c r="AL256" s="649">
        <f t="shared" ref="AL256" si="3766">+AL257+AL259+AL261</f>
        <v>0</v>
      </c>
      <c r="AM256" s="649">
        <f t="shared" ref="AM256" si="3767">+AM257+AM259+AM261</f>
        <v>0</v>
      </c>
      <c r="AN256" s="649">
        <f t="shared" ref="AN256" si="3768">+AN257+AN259+AN261</f>
        <v>0</v>
      </c>
      <c r="AO256" s="649">
        <f t="shared" ref="AO256" si="3769">+AO257+AO259+AO261</f>
        <v>0</v>
      </c>
      <c r="AP256" s="649">
        <f t="shared" ref="AP256" si="3770">+AP257+AP259+AP261</f>
        <v>0</v>
      </c>
      <c r="AQ256" s="649">
        <f t="shared" ref="AQ256" si="3771">+AQ257+AQ259+AQ261</f>
        <v>0</v>
      </c>
      <c r="AR256" s="649">
        <f t="shared" ref="AR256" si="3772">+AR257+AR259+AR261</f>
        <v>0</v>
      </c>
      <c r="AS256" s="649">
        <f t="shared" ref="AS256" si="3773">+AS257+AS259+AS261</f>
        <v>0</v>
      </c>
      <c r="AT256" s="649">
        <f t="shared" ref="AT256" si="3774">+AT257+AT259+AT261</f>
        <v>0</v>
      </c>
      <c r="AU256" s="649">
        <f t="shared" ref="AU256" si="3775">+AU257+AU259+AU261</f>
        <v>0</v>
      </c>
      <c r="AV256" s="649">
        <f t="shared" ref="AV256" si="3776">+AV257+AV259+AV261</f>
        <v>0</v>
      </c>
      <c r="AW256" s="613">
        <f t="shared" si="2665"/>
        <v>451378.58448181866</v>
      </c>
      <c r="AX256" s="645">
        <f t="shared" si="2625"/>
        <v>0</v>
      </c>
      <c r="AY256" s="656">
        <f t="shared" si="2626"/>
        <v>0</v>
      </c>
      <c r="AZ256" s="591"/>
    </row>
    <row r="257" spans="1:52">
      <c r="A257" s="590"/>
      <c r="B257" s="636" t="s">
        <v>378</v>
      </c>
      <c r="C257" s="636" t="s">
        <v>471</v>
      </c>
      <c r="D257" s="651" t="s">
        <v>441</v>
      </c>
      <c r="E257" s="652"/>
      <c r="F257" s="652"/>
      <c r="G257" s="653"/>
      <c r="H257" s="640">
        <v>259974.00274392235</v>
      </c>
      <c r="I257" s="640">
        <f t="shared" si="3737"/>
        <v>259974.00274392235</v>
      </c>
      <c r="J257" s="653">
        <f>+J258*$H$140</f>
        <v>0</v>
      </c>
      <c r="K257" s="653">
        <f t="shared" ref="K257" si="3777">+K258*$H$140</f>
        <v>0</v>
      </c>
      <c r="L257" s="653">
        <f t="shared" ref="L257" si="3778">+L258*$H$140</f>
        <v>0</v>
      </c>
      <c r="M257" s="653">
        <f t="shared" ref="M257" si="3779">+M258*$H$140</f>
        <v>0</v>
      </c>
      <c r="N257" s="653">
        <f t="shared" ref="N257" si="3780">+N258*$H$140</f>
        <v>0</v>
      </c>
      <c r="O257" s="653">
        <f t="shared" ref="O257" si="3781">+O258*$H$140</f>
        <v>0</v>
      </c>
      <c r="P257" s="653">
        <f t="shared" ref="P257" si="3782">+P258*$H$140</f>
        <v>0</v>
      </c>
      <c r="Q257" s="653">
        <f t="shared" ref="Q257" si="3783">+Q258*$H257</f>
        <v>77992.200823176696</v>
      </c>
      <c r="R257" s="653">
        <f t="shared" ref="R257" si="3784">((R258*$H257)-((R258*$H257*$E258)+(R258*$H257*$F258)))</f>
        <v>0</v>
      </c>
      <c r="S257" s="653">
        <f t="shared" ref="S257" si="3785">((S258*$H257)-((S258*$H257*$E258)+(S258*$H257*$F258)))</f>
        <v>0</v>
      </c>
      <c r="T257" s="653">
        <f t="shared" ref="T257" si="3786">((T258*$H257)-((T258*$H257*$E258)+(T258*$H257*$F258)))</f>
        <v>0</v>
      </c>
      <c r="U257" s="653">
        <f t="shared" ref="U257" si="3787">((U258*$H257)-((U258*$H257*$E258)+(U258*$H257*$F258)))</f>
        <v>0</v>
      </c>
      <c r="V257" s="653">
        <f t="shared" ref="V257" si="3788">((V258*$H257)-((V258*$H257*$E258)+(V258*$H257*$F258)))</f>
        <v>0</v>
      </c>
      <c r="W257" s="653">
        <f t="shared" ref="W257" si="3789">((W258*$H257)-((W258*$H257*$E258)+(W258*$H257*$F258)))</f>
        <v>109839.0161593072</v>
      </c>
      <c r="X257" s="653">
        <f t="shared" ref="X257" si="3790">((X258*$H257)-((X258*$H257*$E258)+(X258*$H257*$F258)))</f>
        <v>59144.085624242332</v>
      </c>
      <c r="Y257" s="653">
        <f t="shared" ref="Y257" si="3791">((Y258*$H257)-((Y258*$H257*$E258)+(Y258*$H257*$F258)))</f>
        <v>0</v>
      </c>
      <c r="Z257" s="653">
        <f t="shared" ref="Z257" si="3792">((Z258*$H257)-((Z258*$H257*$E258)+(Z258*$H257*$F258)))</f>
        <v>0</v>
      </c>
      <c r="AA257" s="653">
        <f t="shared" ref="AA257" si="3793">((AA258*$H257)-((AA258*$H257*$E258)+(AA258*$H257*$F258)))</f>
        <v>0</v>
      </c>
      <c r="AB257" s="653">
        <f t="shared" ref="AB257" si="3794">((AB258*$H257)-((AB258*$H257*$E258)+(AB258*$H257*$F258)))</f>
        <v>0</v>
      </c>
      <c r="AC257" s="653">
        <f t="shared" ref="AC257" si="3795">((AC258*$H257)-((AC258*$H257*$E258)+(AC258*$H257*$F258)))</f>
        <v>0</v>
      </c>
      <c r="AD257" s="653">
        <f t="shared" ref="AD257" si="3796">((AD258*$H257)-((AD258*$H257*$E258)+(AD258*$H257*$F258)))</f>
        <v>0</v>
      </c>
      <c r="AE257" s="653">
        <f t="shared" ref="AE257" si="3797">((AE258*$H257)-((AE258*$H257*$E258)+(AE258*$H257*$F258)))</f>
        <v>0</v>
      </c>
      <c r="AF257" s="653">
        <f t="shared" ref="AF257" si="3798">((AF258*$H257)-((AF258*$H257*$E258)+(AF258*$H257*$F258)))</f>
        <v>0</v>
      </c>
      <c r="AG257" s="653">
        <f t="shared" ref="AG257" si="3799">+AG258*H257</f>
        <v>12998.700137196118</v>
      </c>
      <c r="AH257" s="653">
        <f t="shared" ref="AH257" si="3800">((AH258*$H257)-((AH258*$H257*$E258)+(AH258*$H257*$F258)))</f>
        <v>0</v>
      </c>
      <c r="AI257" s="653">
        <f t="shared" ref="AI257" si="3801">((AI258*$H257)-((AI258*$H257*$E258)+(AI258*$H257*$F258)))</f>
        <v>0</v>
      </c>
      <c r="AJ257" s="653">
        <f t="shared" ref="AJ257" si="3802">((AJ258*$H257)-((AJ258*$H257*$E258)+(AJ258*$H257*$F258)))</f>
        <v>0</v>
      </c>
      <c r="AK257" s="653">
        <f t="shared" ref="AK257" si="3803">((AK258*$H257)-((AK258*$H257*$E258)+(AK258*$H257*$F258)))</f>
        <v>0</v>
      </c>
      <c r="AL257" s="653">
        <f t="shared" ref="AL257" si="3804">((AL258*$H257)-((AL258*$H257*$E258)+(AL258*$H257*$F258)))</f>
        <v>0</v>
      </c>
      <c r="AM257" s="653">
        <f t="shared" ref="AM257" si="3805">((AM258*$H257)-((AM258*$H257*$E258)+(AM258*$H257*$F258)))</f>
        <v>0</v>
      </c>
      <c r="AN257" s="653">
        <f t="shared" ref="AN257" si="3806">((AN258*$H257)-((AN258*$H257*$E258)+(AN258*$H257*$F258)))</f>
        <v>0</v>
      </c>
      <c r="AO257" s="653">
        <f t="shared" ref="AO257" si="3807">((AO258*$H257)-((AO258*$H257*$E258)+(AO258*$H257*$F258)))</f>
        <v>0</v>
      </c>
      <c r="AP257" s="653">
        <f t="shared" ref="AP257" si="3808">((AP258*$H257)-((AP258*$H257*$E258)+(AP258*$H257*$F258)))</f>
        <v>0</v>
      </c>
      <c r="AQ257" s="653">
        <f t="shared" ref="AQ257" si="3809">((AQ258*$H257)-((AQ258*$H257*$E258)+(AQ258*$H257*$F258)))</f>
        <v>0</v>
      </c>
      <c r="AR257" s="653">
        <f t="shared" ref="AR257" si="3810">((AR258*$H257)-((AR258*$H257*$E258)+(AR258*$H257*$F258)))</f>
        <v>0</v>
      </c>
      <c r="AS257" s="653">
        <f t="shared" ref="AS257" si="3811">((AS258*$H257)-((AS258*$H257*$E258)+(AS258*$H257*$F258)))</f>
        <v>0</v>
      </c>
      <c r="AT257" s="653">
        <f t="shared" ref="AT257" si="3812">((AT258*$H257)-((AT258*$H257*$E258)+(AT258*$H257*$F258)))</f>
        <v>0</v>
      </c>
      <c r="AU257" s="653">
        <f t="shared" ref="AU257" si="3813">((AU258*$H257)-((AU258*$H257*$E258)+(AU258*$H257*$F258)))</f>
        <v>0</v>
      </c>
      <c r="AV257" s="653">
        <f t="shared" ref="AV257" si="3814">((AV258*$H257)-((AV258*$H257*$E258)+(AV258*$H257*$F258)))</f>
        <v>0</v>
      </c>
      <c r="AW257" s="613">
        <f t="shared" si="2665"/>
        <v>259974.00274392235</v>
      </c>
      <c r="AX257" s="645">
        <f t="shared" si="2625"/>
        <v>0</v>
      </c>
      <c r="AY257" s="656">
        <f t="shared" si="2626"/>
        <v>0</v>
      </c>
      <c r="AZ257" s="591"/>
    </row>
    <row r="258" spans="1:52">
      <c r="A258" s="590"/>
      <c r="B258" s="636"/>
      <c r="C258" s="636"/>
      <c r="D258" s="651"/>
      <c r="E258" s="652">
        <v>0.3</v>
      </c>
      <c r="F258" s="652">
        <v>0.05</v>
      </c>
      <c r="G258" s="653"/>
      <c r="H258" s="640"/>
      <c r="I258" s="640">
        <f t="shared" si="3737"/>
        <v>1.3499999999999999</v>
      </c>
      <c r="J258" s="658">
        <v>0</v>
      </c>
      <c r="K258" s="658">
        <v>0</v>
      </c>
      <c r="L258" s="658">
        <v>0</v>
      </c>
      <c r="M258" s="658">
        <v>0</v>
      </c>
      <c r="N258" s="658">
        <v>0</v>
      </c>
      <c r="O258" s="658">
        <v>0</v>
      </c>
      <c r="P258" s="658">
        <v>0</v>
      </c>
      <c r="Q258" s="658">
        <v>0.3</v>
      </c>
      <c r="R258" s="658">
        <v>0</v>
      </c>
      <c r="S258" s="658">
        <v>0</v>
      </c>
      <c r="T258" s="658">
        <v>0</v>
      </c>
      <c r="U258" s="658">
        <v>0</v>
      </c>
      <c r="V258" s="658">
        <v>0</v>
      </c>
      <c r="W258" s="658">
        <v>0.65</v>
      </c>
      <c r="X258" s="658">
        <v>0.35</v>
      </c>
      <c r="Y258" s="658">
        <v>0</v>
      </c>
      <c r="Z258" s="658">
        <v>0</v>
      </c>
      <c r="AA258" s="658">
        <v>0</v>
      </c>
      <c r="AB258" s="658">
        <v>0</v>
      </c>
      <c r="AC258" s="658">
        <v>0</v>
      </c>
      <c r="AD258" s="658">
        <v>0</v>
      </c>
      <c r="AE258" s="658">
        <v>0</v>
      </c>
      <c r="AF258" s="658">
        <v>0</v>
      </c>
      <c r="AG258" s="658">
        <v>0.05</v>
      </c>
      <c r="AH258" s="658">
        <v>0</v>
      </c>
      <c r="AI258" s="658">
        <v>0</v>
      </c>
      <c r="AJ258" s="658">
        <v>0</v>
      </c>
      <c r="AK258" s="658">
        <v>0</v>
      </c>
      <c r="AL258" s="658">
        <v>0</v>
      </c>
      <c r="AM258" s="658">
        <v>0</v>
      </c>
      <c r="AN258" s="658">
        <v>0</v>
      </c>
      <c r="AO258" s="658">
        <v>0</v>
      </c>
      <c r="AP258" s="658">
        <v>0</v>
      </c>
      <c r="AQ258" s="658">
        <v>0</v>
      </c>
      <c r="AR258" s="658">
        <v>0</v>
      </c>
      <c r="AS258" s="658">
        <v>0</v>
      </c>
      <c r="AT258" s="658">
        <v>0</v>
      </c>
      <c r="AU258" s="658">
        <v>0</v>
      </c>
      <c r="AV258" s="658">
        <v>0</v>
      </c>
      <c r="AW258" s="613">
        <f t="shared" si="2665"/>
        <v>1.3499999999999999</v>
      </c>
      <c r="AX258" s="645">
        <f t="shared" si="2625"/>
        <v>1.3499999999999999</v>
      </c>
      <c r="AY258" s="656" t="e">
        <f t="shared" si="2626"/>
        <v>#DIV/0!</v>
      </c>
      <c r="AZ258" s="591"/>
    </row>
    <row r="259" spans="1:52">
      <c r="A259" s="590"/>
      <c r="B259" s="636" t="s">
        <v>378</v>
      </c>
      <c r="C259" s="636" t="s">
        <v>472</v>
      </c>
      <c r="D259" s="651" t="s">
        <v>379</v>
      </c>
      <c r="E259" s="652"/>
      <c r="F259" s="652"/>
      <c r="G259" s="653"/>
      <c r="H259" s="640">
        <v>40993.396597878447</v>
      </c>
      <c r="I259" s="640">
        <f t="shared" si="3737"/>
        <v>40993.396597878447</v>
      </c>
      <c r="J259" s="653">
        <f>+J260*$H$140</f>
        <v>0</v>
      </c>
      <c r="K259" s="653">
        <f t="shared" ref="K259" si="3815">+K260*$H$140</f>
        <v>0</v>
      </c>
      <c r="L259" s="653">
        <f t="shared" ref="L259" si="3816">+L260*$H$140</f>
        <v>0</v>
      </c>
      <c r="M259" s="653">
        <f t="shared" ref="M259" si="3817">+M260*$H$140</f>
        <v>0</v>
      </c>
      <c r="N259" s="653">
        <f t="shared" ref="N259" si="3818">+N260*$H$140</f>
        <v>0</v>
      </c>
      <c r="O259" s="653">
        <f t="shared" ref="O259" si="3819">+O260*$H$140</f>
        <v>0</v>
      </c>
      <c r="P259" s="653">
        <f t="shared" ref="P259" si="3820">+P260*$H$140</f>
        <v>0</v>
      </c>
      <c r="Q259" s="653">
        <f t="shared" ref="Q259" si="3821">+Q260*$H259</f>
        <v>12298.018979363535</v>
      </c>
      <c r="R259" s="653">
        <f t="shared" ref="R259" si="3822">((R260*$H259)-((R260*$H259*$E260)+(R260*$H259*$F260)))</f>
        <v>0</v>
      </c>
      <c r="S259" s="653">
        <f t="shared" ref="S259" si="3823">((S260*$H259)-((S260*$H259*$E260)+(S260*$H259*$F260)))</f>
        <v>0</v>
      </c>
      <c r="T259" s="653">
        <f t="shared" ref="T259" si="3824">((T260*$H259)-((T260*$H259*$E260)+(T260*$H259*$F260)))</f>
        <v>0</v>
      </c>
      <c r="U259" s="653">
        <f t="shared" ref="U259" si="3825">((U260*$H259)-((U260*$H259*$E260)+(U260*$H259*$F260)))</f>
        <v>0</v>
      </c>
      <c r="V259" s="653">
        <f t="shared" ref="V259" si="3826">((V260*$H259)-((V260*$H259*$E260)+(V260*$H259*$F260)))</f>
        <v>0</v>
      </c>
      <c r="W259" s="653">
        <f t="shared" ref="W259" si="3827">((W260*$H259)-((W260*$H259*$E260)+(W260*$H259*$F260)))</f>
        <v>26645.707788620988</v>
      </c>
      <c r="X259" s="653">
        <f t="shared" ref="X259" si="3828">((X260*$H259)-((X260*$H259*$E260)+(X260*$H259*$F260)))</f>
        <v>0</v>
      </c>
      <c r="Y259" s="653">
        <f t="shared" ref="Y259" si="3829">((Y260*$H259)-((Y260*$H259*$E260)+(Y260*$H259*$F260)))</f>
        <v>0</v>
      </c>
      <c r="Z259" s="653">
        <f t="shared" ref="Z259" si="3830">((Z260*$H259)-((Z260*$H259*$E260)+(Z260*$H259*$F260)))</f>
        <v>0</v>
      </c>
      <c r="AA259" s="653">
        <f t="shared" ref="AA259" si="3831">((AA260*$H259)-((AA260*$H259*$E260)+(AA260*$H259*$F260)))</f>
        <v>0</v>
      </c>
      <c r="AB259" s="653">
        <f t="shared" ref="AB259" si="3832">((AB260*$H259)-((AB260*$H259*$E260)+(AB260*$H259*$F260)))</f>
        <v>0</v>
      </c>
      <c r="AC259" s="653">
        <f t="shared" ref="AC259" si="3833">((AC260*$H259)-((AC260*$H259*$E260)+(AC260*$H259*$F260)))</f>
        <v>0</v>
      </c>
      <c r="AD259" s="653">
        <f t="shared" ref="AD259" si="3834">((AD260*$H259)-((AD260*$H259*$E260)+(AD260*$H259*$F260)))</f>
        <v>0</v>
      </c>
      <c r="AE259" s="653">
        <f t="shared" ref="AE259" si="3835">((AE260*$H259)-((AE260*$H259*$E260)+(AE260*$H259*$F260)))</f>
        <v>0</v>
      </c>
      <c r="AF259" s="653">
        <f t="shared" ref="AF259" si="3836">((AF260*$H259)-((AF260*$H259*$E260)+(AF260*$H259*$F260)))</f>
        <v>0</v>
      </c>
      <c r="AG259" s="653">
        <f t="shared" ref="AG259" si="3837">+AG260*H259</f>
        <v>2049.6698298939223</v>
      </c>
      <c r="AH259" s="653">
        <f t="shared" ref="AH259" si="3838">((AH260*$H259)-((AH260*$H259*$E260)+(AH260*$H259*$F260)))</f>
        <v>0</v>
      </c>
      <c r="AI259" s="653">
        <f t="shared" ref="AI259" si="3839">((AI260*$H259)-((AI260*$H259*$E260)+(AI260*$H259*$F260)))</f>
        <v>0</v>
      </c>
      <c r="AJ259" s="653">
        <f t="shared" ref="AJ259" si="3840">((AJ260*$H259)-((AJ260*$H259*$E260)+(AJ260*$H259*$F260)))</f>
        <v>0</v>
      </c>
      <c r="AK259" s="653">
        <f t="shared" ref="AK259" si="3841">((AK260*$H259)-((AK260*$H259*$E260)+(AK260*$H259*$F260)))</f>
        <v>0</v>
      </c>
      <c r="AL259" s="653">
        <f t="shared" ref="AL259" si="3842">((AL260*$H259)-((AL260*$H259*$E260)+(AL260*$H259*$F260)))</f>
        <v>0</v>
      </c>
      <c r="AM259" s="653">
        <f t="shared" ref="AM259" si="3843">((AM260*$H259)-((AM260*$H259*$E260)+(AM260*$H259*$F260)))</f>
        <v>0</v>
      </c>
      <c r="AN259" s="653">
        <f t="shared" ref="AN259" si="3844">((AN260*$H259)-((AN260*$H259*$E260)+(AN260*$H259*$F260)))</f>
        <v>0</v>
      </c>
      <c r="AO259" s="653">
        <f t="shared" ref="AO259" si="3845">((AO260*$H259)-((AO260*$H259*$E260)+(AO260*$H259*$F260)))</f>
        <v>0</v>
      </c>
      <c r="AP259" s="653">
        <f t="shared" ref="AP259" si="3846">((AP260*$H259)-((AP260*$H259*$E260)+(AP260*$H259*$F260)))</f>
        <v>0</v>
      </c>
      <c r="AQ259" s="653">
        <f t="shared" ref="AQ259" si="3847">((AQ260*$H259)-((AQ260*$H259*$E260)+(AQ260*$H259*$F260)))</f>
        <v>0</v>
      </c>
      <c r="AR259" s="653">
        <f t="shared" ref="AR259" si="3848">((AR260*$H259)-((AR260*$H259*$E260)+(AR260*$H259*$F260)))</f>
        <v>0</v>
      </c>
      <c r="AS259" s="653">
        <f t="shared" ref="AS259" si="3849">((AS260*$H259)-((AS260*$H259*$E260)+(AS260*$H259*$F260)))</f>
        <v>0</v>
      </c>
      <c r="AT259" s="653">
        <f t="shared" ref="AT259" si="3850">((AT260*$H259)-((AT260*$H259*$E260)+(AT260*$H259*$F260)))</f>
        <v>0</v>
      </c>
      <c r="AU259" s="653">
        <f t="shared" ref="AU259" si="3851">((AU260*$H259)-((AU260*$H259*$E260)+(AU260*$H259*$F260)))</f>
        <v>0</v>
      </c>
      <c r="AV259" s="653">
        <f t="shared" ref="AV259" si="3852">((AV260*$H259)-((AV260*$H259*$E260)+(AV260*$H259*$F260)))</f>
        <v>0</v>
      </c>
      <c r="AW259" s="613">
        <f t="shared" si="2665"/>
        <v>40993.396597878447</v>
      </c>
      <c r="AX259" s="645">
        <f t="shared" si="2625"/>
        <v>0</v>
      </c>
      <c r="AY259" s="656">
        <f t="shared" si="2626"/>
        <v>0</v>
      </c>
      <c r="AZ259" s="591"/>
    </row>
    <row r="260" spans="1:52">
      <c r="A260" s="590"/>
      <c r="B260" s="636"/>
      <c r="C260" s="636"/>
      <c r="D260" s="651"/>
      <c r="E260" s="652">
        <v>0.3</v>
      </c>
      <c r="F260" s="652">
        <v>0.05</v>
      </c>
      <c r="G260" s="653"/>
      <c r="H260" s="640"/>
      <c r="I260" s="640">
        <f t="shared" si="3737"/>
        <v>1.35</v>
      </c>
      <c r="J260" s="658">
        <v>0</v>
      </c>
      <c r="K260" s="658">
        <v>0</v>
      </c>
      <c r="L260" s="658">
        <v>0</v>
      </c>
      <c r="M260" s="658">
        <v>0</v>
      </c>
      <c r="N260" s="658">
        <v>0</v>
      </c>
      <c r="O260" s="658">
        <v>0</v>
      </c>
      <c r="P260" s="658">
        <v>0</v>
      </c>
      <c r="Q260" s="658">
        <v>0.3</v>
      </c>
      <c r="R260" s="658">
        <v>0</v>
      </c>
      <c r="S260" s="658">
        <v>0</v>
      </c>
      <c r="T260" s="658">
        <v>0</v>
      </c>
      <c r="U260" s="658">
        <v>0</v>
      </c>
      <c r="V260" s="658">
        <v>0</v>
      </c>
      <c r="W260" s="658">
        <v>1</v>
      </c>
      <c r="X260" s="658">
        <v>0</v>
      </c>
      <c r="Y260" s="658">
        <v>0</v>
      </c>
      <c r="Z260" s="658">
        <v>0</v>
      </c>
      <c r="AA260" s="658">
        <v>0</v>
      </c>
      <c r="AB260" s="658">
        <v>0</v>
      </c>
      <c r="AC260" s="658">
        <v>0</v>
      </c>
      <c r="AD260" s="658">
        <v>0</v>
      </c>
      <c r="AE260" s="658">
        <v>0</v>
      </c>
      <c r="AF260" s="658">
        <v>0</v>
      </c>
      <c r="AG260" s="658">
        <v>0.05</v>
      </c>
      <c r="AH260" s="658">
        <v>0</v>
      </c>
      <c r="AI260" s="658">
        <v>0</v>
      </c>
      <c r="AJ260" s="658">
        <v>0</v>
      </c>
      <c r="AK260" s="658">
        <v>0</v>
      </c>
      <c r="AL260" s="658">
        <v>0</v>
      </c>
      <c r="AM260" s="658">
        <v>0</v>
      </c>
      <c r="AN260" s="658">
        <v>0</v>
      </c>
      <c r="AO260" s="658">
        <v>0</v>
      </c>
      <c r="AP260" s="658">
        <v>0</v>
      </c>
      <c r="AQ260" s="658">
        <v>0</v>
      </c>
      <c r="AR260" s="658">
        <v>0</v>
      </c>
      <c r="AS260" s="658">
        <v>0</v>
      </c>
      <c r="AT260" s="658">
        <v>0</v>
      </c>
      <c r="AU260" s="658">
        <v>0</v>
      </c>
      <c r="AV260" s="658">
        <v>0</v>
      </c>
      <c r="AW260" s="613">
        <f t="shared" si="2665"/>
        <v>1.35</v>
      </c>
      <c r="AX260" s="645">
        <f t="shared" si="2625"/>
        <v>1.35</v>
      </c>
      <c r="AY260" s="656" t="e">
        <f t="shared" si="2626"/>
        <v>#DIV/0!</v>
      </c>
      <c r="AZ260" s="591"/>
    </row>
    <row r="261" spans="1:52">
      <c r="A261" s="590"/>
      <c r="B261" s="636" t="s">
        <v>378</v>
      </c>
      <c r="C261" s="636" t="s">
        <v>473</v>
      </c>
      <c r="D261" s="651" t="s">
        <v>391</v>
      </c>
      <c r="E261" s="652"/>
      <c r="F261" s="652"/>
      <c r="G261" s="653"/>
      <c r="H261" s="640">
        <v>150411.18514001789</v>
      </c>
      <c r="I261" s="640">
        <f t="shared" si="3737"/>
        <v>150411.18514001789</v>
      </c>
      <c r="J261" s="653">
        <f>+J262*$H$140</f>
        <v>0</v>
      </c>
      <c r="K261" s="653">
        <f t="shared" ref="K261" si="3853">+K262*$H$140</f>
        <v>0</v>
      </c>
      <c r="L261" s="653">
        <f t="shared" ref="L261" si="3854">+L262*$H$140</f>
        <v>0</v>
      </c>
      <c r="M261" s="653">
        <f t="shared" ref="M261" si="3855">+M262*$H$140</f>
        <v>0</v>
      </c>
      <c r="N261" s="653">
        <f t="shared" ref="N261" si="3856">+N262*$H$140</f>
        <v>0</v>
      </c>
      <c r="O261" s="653">
        <f t="shared" ref="O261" si="3857">+O262*$H$140</f>
        <v>0</v>
      </c>
      <c r="P261" s="653">
        <f t="shared" ref="P261" si="3858">+P262*$H$140</f>
        <v>0</v>
      </c>
      <c r="Q261" s="653">
        <f t="shared" ref="Q261" si="3859">+Q262*$H261</f>
        <v>45123.355542005367</v>
      </c>
      <c r="R261" s="653">
        <f t="shared" ref="R261" si="3860">((R262*$H261)-((R262*$H261*$E262)+(R262*$H261*$F262)))</f>
        <v>0</v>
      </c>
      <c r="S261" s="653">
        <f t="shared" ref="S261" si="3861">((S262*$H261)-((S262*$H261*$E262)+(S262*$H261*$F262)))</f>
        <v>0</v>
      </c>
      <c r="T261" s="653">
        <f t="shared" ref="T261" si="3862">((T262*$H261)-((T262*$H261*$E262)+(T262*$H261*$F262)))</f>
        <v>0</v>
      </c>
      <c r="U261" s="653">
        <f t="shared" ref="U261" si="3863">((U262*$H261)-((U262*$H261*$E262)+(U262*$H261*$F262)))</f>
        <v>0</v>
      </c>
      <c r="V261" s="653">
        <f t="shared" ref="V261" si="3864">((V262*$H261)-((V262*$H261*$E262)+(V262*$H261*$F262)))</f>
        <v>0</v>
      </c>
      <c r="W261" s="653">
        <f t="shared" ref="W261" si="3865">((W262*$H261)-((W262*$H261*$E262)+(W262*$H261*$F262)))</f>
        <v>0</v>
      </c>
      <c r="X261" s="653">
        <f t="shared" ref="X261" si="3866">((X262*$H261)-((X262*$H261*$E262)+(X262*$H261*$F262)))</f>
        <v>97767.270341011623</v>
      </c>
      <c r="Y261" s="653">
        <f t="shared" ref="Y261" si="3867">((Y262*$H261)-((Y262*$H261*$E262)+(Y262*$H261*$F262)))</f>
        <v>0</v>
      </c>
      <c r="Z261" s="653">
        <f t="shared" ref="Z261" si="3868">((Z262*$H261)-((Z262*$H261*$E262)+(Z262*$H261*$F262)))</f>
        <v>0</v>
      </c>
      <c r="AA261" s="653">
        <f t="shared" ref="AA261" si="3869">((AA262*$H261)-((AA262*$H261*$E262)+(AA262*$H261*$F262)))</f>
        <v>0</v>
      </c>
      <c r="AB261" s="653">
        <f t="shared" ref="AB261" si="3870">((AB262*$H261)-((AB262*$H261*$E262)+(AB262*$H261*$F262)))</f>
        <v>0</v>
      </c>
      <c r="AC261" s="653">
        <f t="shared" ref="AC261" si="3871">((AC262*$H261)-((AC262*$H261*$E262)+(AC262*$H261*$F262)))</f>
        <v>0</v>
      </c>
      <c r="AD261" s="653">
        <f t="shared" ref="AD261" si="3872">((AD262*$H261)-((AD262*$H261*$E262)+(AD262*$H261*$F262)))</f>
        <v>0</v>
      </c>
      <c r="AE261" s="653">
        <f t="shared" ref="AE261" si="3873">((AE262*$H261)-((AE262*$H261*$E262)+(AE262*$H261*$F262)))</f>
        <v>0</v>
      </c>
      <c r="AF261" s="653">
        <f t="shared" ref="AF261" si="3874">((AF262*$H261)-((AF262*$H261*$E262)+(AF262*$H261*$F262)))</f>
        <v>0</v>
      </c>
      <c r="AG261" s="653">
        <f t="shared" ref="AG261" si="3875">+AG262*H261</f>
        <v>7520.5592570008948</v>
      </c>
      <c r="AH261" s="653">
        <f t="shared" ref="AH261" si="3876">((AH262*$H261)-((AH262*$H261*$E262)+(AH262*$H261*$F262)))</f>
        <v>0</v>
      </c>
      <c r="AI261" s="653">
        <f t="shared" ref="AI261" si="3877">((AI262*$H261)-((AI262*$H261*$E262)+(AI262*$H261*$F262)))</f>
        <v>0</v>
      </c>
      <c r="AJ261" s="653">
        <f t="shared" ref="AJ261" si="3878">((AJ262*$H261)-((AJ262*$H261*$E262)+(AJ262*$H261*$F262)))</f>
        <v>0</v>
      </c>
      <c r="AK261" s="653">
        <f t="shared" ref="AK261" si="3879">((AK262*$H261)-((AK262*$H261*$E262)+(AK262*$H261*$F262)))</f>
        <v>0</v>
      </c>
      <c r="AL261" s="653">
        <f t="shared" ref="AL261" si="3880">((AL262*$H261)-((AL262*$H261*$E262)+(AL262*$H261*$F262)))</f>
        <v>0</v>
      </c>
      <c r="AM261" s="653">
        <f t="shared" ref="AM261" si="3881">((AM262*$H261)-((AM262*$H261*$E262)+(AM262*$H261*$F262)))</f>
        <v>0</v>
      </c>
      <c r="AN261" s="653">
        <f t="shared" ref="AN261" si="3882">((AN262*$H261)-((AN262*$H261*$E262)+(AN262*$H261*$F262)))</f>
        <v>0</v>
      </c>
      <c r="AO261" s="653">
        <f t="shared" ref="AO261" si="3883">((AO262*$H261)-((AO262*$H261*$E262)+(AO262*$H261*$F262)))</f>
        <v>0</v>
      </c>
      <c r="AP261" s="653">
        <f t="shared" ref="AP261" si="3884">((AP262*$H261)-((AP262*$H261*$E262)+(AP262*$H261*$F262)))</f>
        <v>0</v>
      </c>
      <c r="AQ261" s="653">
        <f t="shared" ref="AQ261" si="3885">((AQ262*$H261)-((AQ262*$H261*$E262)+(AQ262*$H261*$F262)))</f>
        <v>0</v>
      </c>
      <c r="AR261" s="653">
        <f t="shared" ref="AR261" si="3886">((AR262*$H261)-((AR262*$H261*$E262)+(AR262*$H261*$F262)))</f>
        <v>0</v>
      </c>
      <c r="AS261" s="653">
        <f t="shared" ref="AS261" si="3887">((AS262*$H261)-((AS262*$H261*$E262)+(AS262*$H261*$F262)))</f>
        <v>0</v>
      </c>
      <c r="AT261" s="653">
        <f t="shared" ref="AT261" si="3888">((AT262*$H261)-((AT262*$H261*$E262)+(AT262*$H261*$F262)))</f>
        <v>0</v>
      </c>
      <c r="AU261" s="653">
        <f t="shared" ref="AU261" si="3889">((AU262*$H261)-((AU262*$H261*$E262)+(AU262*$H261*$F262)))</f>
        <v>0</v>
      </c>
      <c r="AV261" s="653">
        <f t="shared" ref="AV261" si="3890">((AV262*$H261)-((AV262*$H261*$E262)+(AV262*$H261*$F262)))</f>
        <v>0</v>
      </c>
      <c r="AW261" s="613">
        <f t="shared" si="2665"/>
        <v>150411.18514001789</v>
      </c>
      <c r="AX261" s="645">
        <f t="shared" si="2625"/>
        <v>0</v>
      </c>
      <c r="AY261" s="656">
        <f t="shared" si="2626"/>
        <v>0</v>
      </c>
      <c r="AZ261" s="591"/>
    </row>
    <row r="262" spans="1:52">
      <c r="A262" s="590"/>
      <c r="B262" s="636"/>
      <c r="C262" s="636"/>
      <c r="D262" s="651"/>
      <c r="E262" s="652">
        <v>0.3</v>
      </c>
      <c r="F262" s="652">
        <v>0.05</v>
      </c>
      <c r="G262" s="653"/>
      <c r="H262" s="640"/>
      <c r="I262" s="640">
        <f t="shared" si="3737"/>
        <v>1.35</v>
      </c>
      <c r="J262" s="658">
        <v>0</v>
      </c>
      <c r="K262" s="658">
        <v>0</v>
      </c>
      <c r="L262" s="658">
        <v>0</v>
      </c>
      <c r="M262" s="658">
        <v>0</v>
      </c>
      <c r="N262" s="658">
        <v>0</v>
      </c>
      <c r="O262" s="658">
        <v>0</v>
      </c>
      <c r="P262" s="658">
        <v>0</v>
      </c>
      <c r="Q262" s="658">
        <v>0.3</v>
      </c>
      <c r="R262" s="658">
        <v>0</v>
      </c>
      <c r="S262" s="658">
        <v>0</v>
      </c>
      <c r="T262" s="658">
        <v>0</v>
      </c>
      <c r="U262" s="658">
        <v>0</v>
      </c>
      <c r="V262" s="658">
        <v>0</v>
      </c>
      <c r="W262" s="658">
        <v>0</v>
      </c>
      <c r="X262" s="658">
        <v>1</v>
      </c>
      <c r="Y262" s="658">
        <v>0</v>
      </c>
      <c r="Z262" s="658">
        <v>0</v>
      </c>
      <c r="AA262" s="658">
        <v>0</v>
      </c>
      <c r="AB262" s="658">
        <v>0</v>
      </c>
      <c r="AC262" s="658">
        <v>0</v>
      </c>
      <c r="AD262" s="658">
        <v>0</v>
      </c>
      <c r="AE262" s="658">
        <v>0</v>
      </c>
      <c r="AF262" s="658">
        <v>0</v>
      </c>
      <c r="AG262" s="658">
        <v>0.05</v>
      </c>
      <c r="AH262" s="658">
        <v>0</v>
      </c>
      <c r="AI262" s="658">
        <v>0</v>
      </c>
      <c r="AJ262" s="658">
        <v>0</v>
      </c>
      <c r="AK262" s="658">
        <v>0</v>
      </c>
      <c r="AL262" s="658">
        <v>0</v>
      </c>
      <c r="AM262" s="658">
        <v>0</v>
      </c>
      <c r="AN262" s="658">
        <v>0</v>
      </c>
      <c r="AO262" s="658">
        <v>0</v>
      </c>
      <c r="AP262" s="658">
        <v>0</v>
      </c>
      <c r="AQ262" s="658">
        <v>0</v>
      </c>
      <c r="AR262" s="658">
        <v>0</v>
      </c>
      <c r="AS262" s="658">
        <v>0</v>
      </c>
      <c r="AT262" s="658">
        <v>0</v>
      </c>
      <c r="AU262" s="658">
        <v>0</v>
      </c>
      <c r="AV262" s="658">
        <v>0</v>
      </c>
      <c r="AW262" s="613">
        <f t="shared" si="2665"/>
        <v>1.35</v>
      </c>
      <c r="AX262" s="645">
        <f t="shared" si="2625"/>
        <v>1.35</v>
      </c>
      <c r="AY262" s="656" t="e">
        <f t="shared" si="2626"/>
        <v>#DIV/0!</v>
      </c>
      <c r="AZ262" s="591"/>
    </row>
    <row r="263" spans="1:52">
      <c r="A263" s="590"/>
      <c r="B263" s="646" t="s">
        <v>305</v>
      </c>
      <c r="C263" s="646" t="s">
        <v>474</v>
      </c>
      <c r="D263" s="647" t="s">
        <v>475</v>
      </c>
      <c r="E263" s="648"/>
      <c r="F263" s="648"/>
      <c r="G263" s="649"/>
      <c r="H263" s="650">
        <v>451378.58448181866</v>
      </c>
      <c r="I263" s="650">
        <f t="shared" si="3737"/>
        <v>451378.58448181872</v>
      </c>
      <c r="J263" s="649">
        <f t="shared" ref="J263" si="3891">+J264+J266+J268</f>
        <v>0</v>
      </c>
      <c r="K263" s="649">
        <f t="shared" ref="K263" si="3892">+K264+K266+K268</f>
        <v>0</v>
      </c>
      <c r="L263" s="649">
        <f t="shared" ref="L263" si="3893">+L264+L266+L268</f>
        <v>0</v>
      </c>
      <c r="M263" s="649">
        <f t="shared" ref="M263" si="3894">+M264+M266+M268</f>
        <v>0</v>
      </c>
      <c r="N263" s="649">
        <f t="shared" ref="N263" si="3895">+N264+N266+N268</f>
        <v>0</v>
      </c>
      <c r="O263" s="649">
        <f t="shared" ref="O263" si="3896">+O264+O266+O268</f>
        <v>0</v>
      </c>
      <c r="P263" s="649">
        <f t="shared" ref="P263" si="3897">+P264+P266+P268</f>
        <v>0</v>
      </c>
      <c r="Q263" s="649">
        <f t="shared" ref="Q263" si="3898">+Q264+Q266+Q268</f>
        <v>135413.57534454559</v>
      </c>
      <c r="R263" s="649">
        <f t="shared" ref="R263" si="3899">+R264+R266+R268</f>
        <v>0</v>
      </c>
      <c r="S263" s="649">
        <f t="shared" ref="S263" si="3900">+S264+S266+S268</f>
        <v>0</v>
      </c>
      <c r="T263" s="649">
        <f t="shared" ref="T263" si="3901">+T264+T266+T268</f>
        <v>0</v>
      </c>
      <c r="U263" s="649">
        <f t="shared" ref="U263" si="3902">+U264+U266+U268</f>
        <v>0</v>
      </c>
      <c r="V263" s="649">
        <f t="shared" ref="V263" si="3903">+V264+V266+V268</f>
        <v>0</v>
      </c>
      <c r="W263" s="649">
        <f t="shared" ref="W263" si="3904">+W264+W266+W268</f>
        <v>10580.811712267157</v>
      </c>
      <c r="X263" s="649">
        <f t="shared" ref="X263" si="3905">+X264+X266+X268</f>
        <v>268150.1776497633</v>
      </c>
      <c r="Y263" s="649">
        <f t="shared" ref="Y263" si="3906">+Y264+Y266+Y268</f>
        <v>14665.090551151747</v>
      </c>
      <c r="Z263" s="649">
        <f t="shared" ref="Z263" si="3907">+Z264+Z266+Z268</f>
        <v>0</v>
      </c>
      <c r="AA263" s="649">
        <f t="shared" ref="AA263" si="3908">+AA264+AA266+AA268</f>
        <v>0</v>
      </c>
      <c r="AB263" s="649">
        <f t="shared" ref="AB263" si="3909">+AB264+AB266+AB268</f>
        <v>0</v>
      </c>
      <c r="AC263" s="649">
        <f t="shared" ref="AC263" si="3910">+AC264+AC266+AC268</f>
        <v>0</v>
      </c>
      <c r="AD263" s="649">
        <f t="shared" ref="AD263" si="3911">+AD264+AD266+AD268</f>
        <v>0</v>
      </c>
      <c r="AE263" s="649">
        <f t="shared" ref="AE263" si="3912">+AE264+AE266+AE268</f>
        <v>0</v>
      </c>
      <c r="AF263" s="649">
        <f t="shared" ref="AF263" si="3913">+AF264+AF266+AF268</f>
        <v>0</v>
      </c>
      <c r="AG263" s="649">
        <f t="shared" ref="AG263" si="3914">+AG264+AG266+AG268</f>
        <v>22568.929224090934</v>
      </c>
      <c r="AH263" s="649">
        <f t="shared" ref="AH263" si="3915">+AH264+AH266+AH268</f>
        <v>0</v>
      </c>
      <c r="AI263" s="649">
        <f t="shared" ref="AI263" si="3916">+AI264+AI266+AI268</f>
        <v>0</v>
      </c>
      <c r="AJ263" s="649">
        <f t="shared" ref="AJ263" si="3917">+AJ264+AJ266+AJ268</f>
        <v>0</v>
      </c>
      <c r="AK263" s="649">
        <f t="shared" ref="AK263" si="3918">+AK264+AK266+AK268</f>
        <v>0</v>
      </c>
      <c r="AL263" s="649">
        <f t="shared" ref="AL263" si="3919">+AL264+AL266+AL268</f>
        <v>0</v>
      </c>
      <c r="AM263" s="649">
        <f t="shared" ref="AM263" si="3920">+AM264+AM266+AM268</f>
        <v>0</v>
      </c>
      <c r="AN263" s="649">
        <f t="shared" ref="AN263" si="3921">+AN264+AN266+AN268</f>
        <v>0</v>
      </c>
      <c r="AO263" s="649">
        <f t="shared" ref="AO263" si="3922">+AO264+AO266+AO268</f>
        <v>0</v>
      </c>
      <c r="AP263" s="649">
        <f t="shared" ref="AP263" si="3923">+AP264+AP266+AP268</f>
        <v>0</v>
      </c>
      <c r="AQ263" s="649">
        <f t="shared" ref="AQ263" si="3924">+AQ264+AQ266+AQ268</f>
        <v>0</v>
      </c>
      <c r="AR263" s="649">
        <f t="shared" ref="AR263" si="3925">+AR264+AR266+AR268</f>
        <v>0</v>
      </c>
      <c r="AS263" s="649">
        <f t="shared" ref="AS263" si="3926">+AS264+AS266+AS268</f>
        <v>0</v>
      </c>
      <c r="AT263" s="649">
        <f t="shared" ref="AT263" si="3927">+AT264+AT266+AT268</f>
        <v>0</v>
      </c>
      <c r="AU263" s="649">
        <f t="shared" ref="AU263" si="3928">+AU264+AU266+AU268</f>
        <v>0</v>
      </c>
      <c r="AV263" s="649">
        <f t="shared" ref="AV263" si="3929">+AV264+AV266+AV268</f>
        <v>0</v>
      </c>
      <c r="AW263" s="613">
        <f t="shared" si="2665"/>
        <v>451378.58448181872</v>
      </c>
      <c r="AX263" s="645">
        <f t="shared" si="2625"/>
        <v>0</v>
      </c>
      <c r="AY263" s="656">
        <f t="shared" si="2626"/>
        <v>0</v>
      </c>
      <c r="AZ263" s="591"/>
    </row>
    <row r="264" spans="1:52">
      <c r="A264" s="590"/>
      <c r="B264" s="636" t="s">
        <v>378</v>
      </c>
      <c r="C264" s="636" t="s">
        <v>476</v>
      </c>
      <c r="D264" s="651" t="s">
        <v>441</v>
      </c>
      <c r="E264" s="652"/>
      <c r="F264" s="652"/>
      <c r="G264" s="653"/>
      <c r="H264" s="640">
        <v>259974.00274392235</v>
      </c>
      <c r="I264" s="640">
        <f t="shared" si="3737"/>
        <v>259974.00274392235</v>
      </c>
      <c r="J264" s="653">
        <f>+J265*$H$140</f>
        <v>0</v>
      </c>
      <c r="K264" s="653">
        <f t="shared" ref="K264" si="3930">+K265*$H$140</f>
        <v>0</v>
      </c>
      <c r="L264" s="653">
        <f t="shared" ref="L264" si="3931">+L265*$H$140</f>
        <v>0</v>
      </c>
      <c r="M264" s="653">
        <f t="shared" ref="M264" si="3932">+M265*$H$140</f>
        <v>0</v>
      </c>
      <c r="N264" s="653">
        <f t="shared" ref="N264" si="3933">+N265*$H$140</f>
        <v>0</v>
      </c>
      <c r="O264" s="653">
        <f t="shared" ref="O264" si="3934">+O265*$H$140</f>
        <v>0</v>
      </c>
      <c r="P264" s="653">
        <f t="shared" ref="P264" si="3935">+P265*$H$140</f>
        <v>0</v>
      </c>
      <c r="Q264" s="653">
        <f t="shared" ref="Q264" si="3936">+Q265*$H264</f>
        <v>77992.200823176696</v>
      </c>
      <c r="R264" s="653">
        <f t="shared" ref="R264" si="3937">((R265*$H264)-((R265*$H264*$E265)+(R265*$H264*$F265)))</f>
        <v>0</v>
      </c>
      <c r="S264" s="653">
        <f t="shared" ref="S264" si="3938">((S265*$H264)-((S265*$H264*$E265)+(S265*$H264*$F265)))</f>
        <v>0</v>
      </c>
      <c r="T264" s="653">
        <f t="shared" ref="T264" si="3939">((T265*$H264)-((T265*$H264*$E265)+(T265*$H264*$F265)))</f>
        <v>0</v>
      </c>
      <c r="U264" s="653">
        <f t="shared" ref="U264" si="3940">((U265*$H264)-((U265*$H264*$E265)+(U265*$H264*$F265)))</f>
        <v>0</v>
      </c>
      <c r="V264" s="653">
        <f t="shared" ref="V264" si="3941">((V265*$H264)-((V265*$H264*$E265)+(V265*$H264*$F265)))</f>
        <v>0</v>
      </c>
      <c r="W264" s="653">
        <f t="shared" ref="W264" si="3942">((W265*$H264)-((W265*$H264*$E265)+(W265*$H264*$F265)))</f>
        <v>8449.1550891774768</v>
      </c>
      <c r="X264" s="653">
        <f t="shared" ref="X264" si="3943">((X265*$H264)-((X265*$H264*$E265)+(X265*$H264*$F265)))</f>
        <v>160533.94669437205</v>
      </c>
      <c r="Y264" s="653">
        <f t="shared" ref="Y264" si="3944">((Y265*$H264)-((Y265*$H264*$E265)+(Y265*$H264*$F265)))</f>
        <v>0</v>
      </c>
      <c r="Z264" s="653">
        <f t="shared" ref="Z264" si="3945">((Z265*$H264)-((Z265*$H264*$E265)+(Z265*$H264*$F265)))</f>
        <v>0</v>
      </c>
      <c r="AA264" s="653">
        <f t="shared" ref="AA264" si="3946">((AA265*$H264)-((AA265*$H264*$E265)+(AA265*$H264*$F265)))</f>
        <v>0</v>
      </c>
      <c r="AB264" s="653">
        <f t="shared" ref="AB264" si="3947">((AB265*$H264)-((AB265*$H264*$E265)+(AB265*$H264*$F265)))</f>
        <v>0</v>
      </c>
      <c r="AC264" s="653">
        <f t="shared" ref="AC264" si="3948">((AC265*$H264)-((AC265*$H264*$E265)+(AC265*$H264*$F265)))</f>
        <v>0</v>
      </c>
      <c r="AD264" s="653">
        <f t="shared" ref="AD264" si="3949">((AD265*$H264)-((AD265*$H264*$E265)+(AD265*$H264*$F265)))</f>
        <v>0</v>
      </c>
      <c r="AE264" s="653">
        <f t="shared" ref="AE264" si="3950">((AE265*$H264)-((AE265*$H264*$E265)+(AE265*$H264*$F265)))</f>
        <v>0</v>
      </c>
      <c r="AF264" s="653">
        <f t="shared" ref="AF264" si="3951">((AF265*$H264)-((AF265*$H264*$E265)+(AF265*$H264*$F265)))</f>
        <v>0</v>
      </c>
      <c r="AG264" s="653">
        <f t="shared" ref="AG264" si="3952">+AG265*H264</f>
        <v>12998.700137196118</v>
      </c>
      <c r="AH264" s="653">
        <f t="shared" ref="AH264" si="3953">((AH265*$H264)-((AH265*$H264*$E265)+(AH265*$H264*$F265)))</f>
        <v>0</v>
      </c>
      <c r="AI264" s="653">
        <f t="shared" ref="AI264" si="3954">((AI265*$H264)-((AI265*$H264*$E265)+(AI265*$H264*$F265)))</f>
        <v>0</v>
      </c>
      <c r="AJ264" s="653">
        <f t="shared" ref="AJ264" si="3955">((AJ265*$H264)-((AJ265*$H264*$E265)+(AJ265*$H264*$F265)))</f>
        <v>0</v>
      </c>
      <c r="AK264" s="653">
        <f t="shared" ref="AK264" si="3956">((AK265*$H264)-((AK265*$H264*$E265)+(AK265*$H264*$F265)))</f>
        <v>0</v>
      </c>
      <c r="AL264" s="653">
        <f t="shared" ref="AL264" si="3957">((AL265*$H264)-((AL265*$H264*$E265)+(AL265*$H264*$F265)))</f>
        <v>0</v>
      </c>
      <c r="AM264" s="653">
        <f t="shared" ref="AM264" si="3958">((AM265*$H264)-((AM265*$H264*$E265)+(AM265*$H264*$F265)))</f>
        <v>0</v>
      </c>
      <c r="AN264" s="653">
        <f t="shared" ref="AN264" si="3959">((AN265*$H264)-((AN265*$H264*$E265)+(AN265*$H264*$F265)))</f>
        <v>0</v>
      </c>
      <c r="AO264" s="653">
        <f t="shared" ref="AO264" si="3960">((AO265*$H264)-((AO265*$H264*$E265)+(AO265*$H264*$F265)))</f>
        <v>0</v>
      </c>
      <c r="AP264" s="653">
        <f t="shared" ref="AP264" si="3961">((AP265*$H264)-((AP265*$H264*$E265)+(AP265*$H264*$F265)))</f>
        <v>0</v>
      </c>
      <c r="AQ264" s="653">
        <f t="shared" ref="AQ264" si="3962">((AQ265*$H264)-((AQ265*$H264*$E265)+(AQ265*$H264*$F265)))</f>
        <v>0</v>
      </c>
      <c r="AR264" s="653">
        <f t="shared" ref="AR264" si="3963">((AR265*$H264)-((AR265*$H264*$E265)+(AR265*$H264*$F265)))</f>
        <v>0</v>
      </c>
      <c r="AS264" s="653">
        <f t="shared" ref="AS264" si="3964">((AS265*$H264)-((AS265*$H264*$E265)+(AS265*$H264*$F265)))</f>
        <v>0</v>
      </c>
      <c r="AT264" s="653">
        <f t="shared" ref="AT264" si="3965">((AT265*$H264)-((AT265*$H264*$E265)+(AT265*$H264*$F265)))</f>
        <v>0</v>
      </c>
      <c r="AU264" s="653">
        <f t="shared" ref="AU264" si="3966">((AU265*$H264)-((AU265*$H264*$E265)+(AU265*$H264*$F265)))</f>
        <v>0</v>
      </c>
      <c r="AV264" s="653">
        <f t="shared" ref="AV264" si="3967">((AV265*$H264)-((AV265*$H264*$E265)+(AV265*$H264*$F265)))</f>
        <v>0</v>
      </c>
      <c r="AW264" s="613">
        <f t="shared" si="2665"/>
        <v>259974.00274392235</v>
      </c>
      <c r="AX264" s="645">
        <f t="shared" si="2625"/>
        <v>0</v>
      </c>
      <c r="AY264" s="656">
        <f t="shared" si="2626"/>
        <v>0</v>
      </c>
      <c r="AZ264" s="591"/>
    </row>
    <row r="265" spans="1:52">
      <c r="A265" s="590"/>
      <c r="B265" s="636"/>
      <c r="C265" s="636"/>
      <c r="D265" s="651"/>
      <c r="E265" s="652">
        <v>0.3</v>
      </c>
      <c r="F265" s="652">
        <v>0.05</v>
      </c>
      <c r="G265" s="653"/>
      <c r="H265" s="640"/>
      <c r="I265" s="640">
        <f t="shared" si="3737"/>
        <v>1.3499999999999999</v>
      </c>
      <c r="J265" s="658">
        <v>0</v>
      </c>
      <c r="K265" s="658">
        <v>0</v>
      </c>
      <c r="L265" s="658">
        <v>0</v>
      </c>
      <c r="M265" s="658">
        <v>0</v>
      </c>
      <c r="N265" s="658">
        <v>0</v>
      </c>
      <c r="O265" s="658">
        <v>0</v>
      </c>
      <c r="P265" s="658">
        <v>0</v>
      </c>
      <c r="Q265" s="658">
        <v>0.3</v>
      </c>
      <c r="R265" s="658">
        <v>0</v>
      </c>
      <c r="S265" s="658">
        <v>0</v>
      </c>
      <c r="T265" s="658">
        <v>0</v>
      </c>
      <c r="U265" s="658">
        <v>0</v>
      </c>
      <c r="V265" s="658">
        <v>0</v>
      </c>
      <c r="W265" s="658">
        <v>0.05</v>
      </c>
      <c r="X265" s="658">
        <v>0.95</v>
      </c>
      <c r="Y265" s="658">
        <v>0</v>
      </c>
      <c r="Z265" s="658">
        <v>0</v>
      </c>
      <c r="AA265" s="658">
        <v>0</v>
      </c>
      <c r="AB265" s="658">
        <v>0</v>
      </c>
      <c r="AC265" s="658">
        <v>0</v>
      </c>
      <c r="AD265" s="658">
        <v>0</v>
      </c>
      <c r="AE265" s="658">
        <v>0</v>
      </c>
      <c r="AF265" s="658">
        <v>0</v>
      </c>
      <c r="AG265" s="658">
        <v>0.05</v>
      </c>
      <c r="AH265" s="658">
        <v>0</v>
      </c>
      <c r="AI265" s="658">
        <v>0</v>
      </c>
      <c r="AJ265" s="658">
        <v>0</v>
      </c>
      <c r="AK265" s="658">
        <v>0</v>
      </c>
      <c r="AL265" s="658">
        <v>0</v>
      </c>
      <c r="AM265" s="658">
        <v>0</v>
      </c>
      <c r="AN265" s="658">
        <v>0</v>
      </c>
      <c r="AO265" s="658">
        <v>0</v>
      </c>
      <c r="AP265" s="658">
        <v>0</v>
      </c>
      <c r="AQ265" s="658">
        <v>0</v>
      </c>
      <c r="AR265" s="658">
        <v>0</v>
      </c>
      <c r="AS265" s="658">
        <v>0</v>
      </c>
      <c r="AT265" s="658">
        <v>0</v>
      </c>
      <c r="AU265" s="658">
        <v>0</v>
      </c>
      <c r="AV265" s="658">
        <v>0</v>
      </c>
      <c r="AW265" s="613">
        <f t="shared" si="2665"/>
        <v>1.3499999999999999</v>
      </c>
      <c r="AX265" s="645">
        <f t="shared" si="2625"/>
        <v>1.3499999999999999</v>
      </c>
      <c r="AY265" s="656" t="e">
        <f t="shared" si="2626"/>
        <v>#DIV/0!</v>
      </c>
      <c r="AZ265" s="591"/>
    </row>
    <row r="266" spans="1:52">
      <c r="A266" s="590"/>
      <c r="B266" s="636" t="s">
        <v>378</v>
      </c>
      <c r="C266" s="636" t="s">
        <v>477</v>
      </c>
      <c r="D266" s="651" t="s">
        <v>379</v>
      </c>
      <c r="E266" s="652"/>
      <c r="F266" s="652"/>
      <c r="G266" s="653"/>
      <c r="H266" s="640">
        <v>40993.396597878447</v>
      </c>
      <c r="I266" s="640">
        <f t="shared" si="3737"/>
        <v>40993.396597878454</v>
      </c>
      <c r="J266" s="653">
        <f>+J267*$H$140</f>
        <v>0</v>
      </c>
      <c r="K266" s="653">
        <f t="shared" ref="K266" si="3968">+K267*$H$140</f>
        <v>0</v>
      </c>
      <c r="L266" s="653">
        <f t="shared" ref="L266" si="3969">+L267*$H$140</f>
        <v>0</v>
      </c>
      <c r="M266" s="653">
        <f t="shared" ref="M266" si="3970">+M267*$H$140</f>
        <v>0</v>
      </c>
      <c r="N266" s="653">
        <f t="shared" ref="N266" si="3971">+N267*$H$140</f>
        <v>0</v>
      </c>
      <c r="O266" s="653">
        <f t="shared" ref="O266" si="3972">+O267*$H$140</f>
        <v>0</v>
      </c>
      <c r="P266" s="653">
        <f t="shared" ref="P266" si="3973">+P267*$H$140</f>
        <v>0</v>
      </c>
      <c r="Q266" s="653">
        <f t="shared" ref="Q266" si="3974">+Q267*$H266</f>
        <v>12298.018979363535</v>
      </c>
      <c r="R266" s="653">
        <f t="shared" ref="R266" si="3975">((R267*$H266)-((R267*$H266*$E267)+(R267*$H266*$F267)))</f>
        <v>0</v>
      </c>
      <c r="S266" s="653">
        <f t="shared" ref="S266" si="3976">((S267*$H266)-((S267*$H266*$E267)+(S267*$H266*$F267)))</f>
        <v>0</v>
      </c>
      <c r="T266" s="653">
        <f t="shared" ref="T266" si="3977">((T267*$H266)-((T267*$H266*$E267)+(T267*$H266*$F267)))</f>
        <v>0</v>
      </c>
      <c r="U266" s="653">
        <f t="shared" ref="U266" si="3978">((U267*$H266)-((U267*$H266*$E267)+(U267*$H266*$F267)))</f>
        <v>0</v>
      </c>
      <c r="V266" s="653">
        <f t="shared" ref="V266" si="3979">((V267*$H266)-((V267*$H266*$E267)+(V267*$H266*$F267)))</f>
        <v>0</v>
      </c>
      <c r="W266" s="653">
        <f t="shared" ref="W266" si="3980">((W267*$H266)-((W267*$H266*$E267)+(W267*$H266*$F267)))</f>
        <v>2131.6566230896797</v>
      </c>
      <c r="X266" s="653">
        <f t="shared" ref="X266" si="3981">((X267*$H266)-((X267*$H266*$E267)+(X267*$H266*$F267)))</f>
        <v>24514.051165531317</v>
      </c>
      <c r="Y266" s="653">
        <f t="shared" ref="Y266" si="3982">((Y267*$H266)-((Y267*$H266*$E267)+(Y267*$H266*$F267)))</f>
        <v>0</v>
      </c>
      <c r="Z266" s="653">
        <f t="shared" ref="Z266" si="3983">((Z267*$H266)-((Z267*$H266*$E267)+(Z267*$H266*$F267)))</f>
        <v>0</v>
      </c>
      <c r="AA266" s="653">
        <f t="shared" ref="AA266" si="3984">((AA267*$H266)-((AA267*$H266*$E267)+(AA267*$H266*$F267)))</f>
        <v>0</v>
      </c>
      <c r="AB266" s="653">
        <f t="shared" ref="AB266" si="3985">((AB267*$H266)-((AB267*$H266*$E267)+(AB267*$H266*$F267)))</f>
        <v>0</v>
      </c>
      <c r="AC266" s="653">
        <f t="shared" ref="AC266" si="3986">((AC267*$H266)-((AC267*$H266*$E267)+(AC267*$H266*$F267)))</f>
        <v>0</v>
      </c>
      <c r="AD266" s="653">
        <f t="shared" ref="AD266" si="3987">((AD267*$H266)-((AD267*$H266*$E267)+(AD267*$H266*$F267)))</f>
        <v>0</v>
      </c>
      <c r="AE266" s="653">
        <f t="shared" ref="AE266" si="3988">((AE267*$H266)-((AE267*$H266*$E267)+(AE267*$H266*$F267)))</f>
        <v>0</v>
      </c>
      <c r="AF266" s="653">
        <f t="shared" ref="AF266" si="3989">((AF267*$H266)-((AF267*$H266*$E267)+(AF267*$H266*$F267)))</f>
        <v>0</v>
      </c>
      <c r="AG266" s="653">
        <f t="shared" ref="AG266" si="3990">+AG267*H266</f>
        <v>2049.6698298939223</v>
      </c>
      <c r="AH266" s="653">
        <f t="shared" ref="AH266" si="3991">((AH267*$H266)-((AH267*$H266*$E267)+(AH267*$H266*$F267)))</f>
        <v>0</v>
      </c>
      <c r="AI266" s="653">
        <f t="shared" ref="AI266" si="3992">((AI267*$H266)-((AI267*$H266*$E267)+(AI267*$H266*$F267)))</f>
        <v>0</v>
      </c>
      <c r="AJ266" s="653">
        <f t="shared" ref="AJ266" si="3993">((AJ267*$H266)-((AJ267*$H266*$E267)+(AJ267*$H266*$F267)))</f>
        <v>0</v>
      </c>
      <c r="AK266" s="653">
        <f t="shared" ref="AK266" si="3994">((AK267*$H266)-((AK267*$H266*$E267)+(AK267*$H266*$F267)))</f>
        <v>0</v>
      </c>
      <c r="AL266" s="653">
        <f t="shared" ref="AL266" si="3995">((AL267*$H266)-((AL267*$H266*$E267)+(AL267*$H266*$F267)))</f>
        <v>0</v>
      </c>
      <c r="AM266" s="653">
        <f t="shared" ref="AM266" si="3996">((AM267*$H266)-((AM267*$H266*$E267)+(AM267*$H266*$F267)))</f>
        <v>0</v>
      </c>
      <c r="AN266" s="653">
        <f t="shared" ref="AN266" si="3997">((AN267*$H266)-((AN267*$H266*$E267)+(AN267*$H266*$F267)))</f>
        <v>0</v>
      </c>
      <c r="AO266" s="653">
        <f t="shared" ref="AO266" si="3998">((AO267*$H266)-((AO267*$H266*$E267)+(AO267*$H266*$F267)))</f>
        <v>0</v>
      </c>
      <c r="AP266" s="653">
        <f t="shared" ref="AP266" si="3999">((AP267*$H266)-((AP267*$H266*$E267)+(AP267*$H266*$F267)))</f>
        <v>0</v>
      </c>
      <c r="AQ266" s="653">
        <f t="shared" ref="AQ266" si="4000">((AQ267*$H266)-((AQ267*$H266*$E267)+(AQ267*$H266*$F267)))</f>
        <v>0</v>
      </c>
      <c r="AR266" s="653">
        <f t="shared" ref="AR266" si="4001">((AR267*$H266)-((AR267*$H266*$E267)+(AR267*$H266*$F267)))</f>
        <v>0</v>
      </c>
      <c r="AS266" s="653">
        <f t="shared" ref="AS266" si="4002">((AS267*$H266)-((AS267*$H266*$E267)+(AS267*$H266*$F267)))</f>
        <v>0</v>
      </c>
      <c r="AT266" s="653">
        <f t="shared" ref="AT266" si="4003">((AT267*$H266)-((AT267*$H266*$E267)+(AT267*$H266*$F267)))</f>
        <v>0</v>
      </c>
      <c r="AU266" s="653">
        <f t="shared" ref="AU266" si="4004">((AU267*$H266)-((AU267*$H266*$E267)+(AU267*$H266*$F267)))</f>
        <v>0</v>
      </c>
      <c r="AV266" s="653">
        <f t="shared" ref="AV266" si="4005">((AV267*$H266)-((AV267*$H266*$E267)+(AV267*$H266*$F267)))</f>
        <v>0</v>
      </c>
      <c r="AW266" s="613">
        <f t="shared" si="2665"/>
        <v>40993.396597878454</v>
      </c>
      <c r="AX266" s="645">
        <f t="shared" si="2625"/>
        <v>0</v>
      </c>
      <c r="AY266" s="656">
        <f t="shared" si="2626"/>
        <v>0</v>
      </c>
      <c r="AZ266" s="591"/>
    </row>
    <row r="267" spans="1:52">
      <c r="A267" s="590"/>
      <c r="B267" s="636"/>
      <c r="C267" s="636"/>
      <c r="D267" s="651"/>
      <c r="E267" s="652">
        <v>0.3</v>
      </c>
      <c r="F267" s="652">
        <v>0.05</v>
      </c>
      <c r="G267" s="653"/>
      <c r="H267" s="640"/>
      <c r="I267" s="640">
        <f t="shared" si="3737"/>
        <v>1.35</v>
      </c>
      <c r="J267" s="658">
        <v>0</v>
      </c>
      <c r="K267" s="658">
        <v>0</v>
      </c>
      <c r="L267" s="658">
        <v>0</v>
      </c>
      <c r="M267" s="658">
        <v>0</v>
      </c>
      <c r="N267" s="658">
        <v>0</v>
      </c>
      <c r="O267" s="658">
        <v>0</v>
      </c>
      <c r="P267" s="658">
        <v>0</v>
      </c>
      <c r="Q267" s="658">
        <v>0.3</v>
      </c>
      <c r="R267" s="658">
        <v>0</v>
      </c>
      <c r="S267" s="658">
        <v>0</v>
      </c>
      <c r="T267" s="658">
        <v>0</v>
      </c>
      <c r="U267" s="658">
        <v>0</v>
      </c>
      <c r="V267" s="658">
        <v>0</v>
      </c>
      <c r="W267" s="658">
        <v>0.08</v>
      </c>
      <c r="X267" s="658">
        <v>0.92</v>
      </c>
      <c r="Y267" s="658">
        <v>0</v>
      </c>
      <c r="Z267" s="658">
        <v>0</v>
      </c>
      <c r="AA267" s="658">
        <v>0</v>
      </c>
      <c r="AB267" s="658">
        <v>0</v>
      </c>
      <c r="AC267" s="658">
        <v>0</v>
      </c>
      <c r="AD267" s="658">
        <v>0</v>
      </c>
      <c r="AE267" s="658">
        <v>0</v>
      </c>
      <c r="AF267" s="658">
        <v>0</v>
      </c>
      <c r="AG267" s="658">
        <v>0.05</v>
      </c>
      <c r="AH267" s="658">
        <v>0</v>
      </c>
      <c r="AI267" s="658">
        <v>0</v>
      </c>
      <c r="AJ267" s="658">
        <v>0</v>
      </c>
      <c r="AK267" s="658">
        <v>0</v>
      </c>
      <c r="AL267" s="658">
        <v>0</v>
      </c>
      <c r="AM267" s="658">
        <v>0</v>
      </c>
      <c r="AN267" s="658">
        <v>0</v>
      </c>
      <c r="AO267" s="658">
        <v>0</v>
      </c>
      <c r="AP267" s="658">
        <v>0</v>
      </c>
      <c r="AQ267" s="658">
        <v>0</v>
      </c>
      <c r="AR267" s="658">
        <v>0</v>
      </c>
      <c r="AS267" s="658">
        <v>0</v>
      </c>
      <c r="AT267" s="658">
        <v>0</v>
      </c>
      <c r="AU267" s="658">
        <v>0</v>
      </c>
      <c r="AV267" s="658">
        <v>0</v>
      </c>
      <c r="AW267" s="613">
        <f t="shared" si="2665"/>
        <v>1.35</v>
      </c>
      <c r="AX267" s="645">
        <f t="shared" ref="AX267:AX330" si="4006">+I267-H267</f>
        <v>1.35</v>
      </c>
      <c r="AY267" s="656" t="e">
        <f t="shared" ref="AY267:AY330" si="4007">+AX267/H267</f>
        <v>#DIV/0!</v>
      </c>
      <c r="AZ267" s="591"/>
    </row>
    <row r="268" spans="1:52">
      <c r="A268" s="590"/>
      <c r="B268" s="636" t="s">
        <v>378</v>
      </c>
      <c r="C268" s="636" t="s">
        <v>478</v>
      </c>
      <c r="D268" s="651" t="s">
        <v>391</v>
      </c>
      <c r="E268" s="652"/>
      <c r="F268" s="652"/>
      <c r="G268" s="653"/>
      <c r="H268" s="640">
        <v>150411.18514001789</v>
      </c>
      <c r="I268" s="640">
        <f t="shared" si="3737"/>
        <v>150411.18514001789</v>
      </c>
      <c r="J268" s="653">
        <f>+J269*$H$140</f>
        <v>0</v>
      </c>
      <c r="K268" s="653">
        <f t="shared" ref="K268" si="4008">+K269*$H$140</f>
        <v>0</v>
      </c>
      <c r="L268" s="653">
        <f t="shared" ref="L268" si="4009">+L269*$H$140</f>
        <v>0</v>
      </c>
      <c r="M268" s="653">
        <f t="shared" ref="M268" si="4010">+M269*$H$140</f>
        <v>0</v>
      </c>
      <c r="N268" s="653">
        <f t="shared" ref="N268" si="4011">+N269*$H$140</f>
        <v>0</v>
      </c>
      <c r="O268" s="653">
        <f t="shared" ref="O268" si="4012">+O269*$H$140</f>
        <v>0</v>
      </c>
      <c r="P268" s="653">
        <f t="shared" ref="P268" si="4013">+P269*$H$140</f>
        <v>0</v>
      </c>
      <c r="Q268" s="653">
        <f t="shared" ref="Q268" si="4014">+Q269*$H268</f>
        <v>45123.355542005367</v>
      </c>
      <c r="R268" s="653">
        <f t="shared" ref="R268" si="4015">((R269*$H268)-((R269*$H268*$E269)+(R269*$H268*$F269)))</f>
        <v>0</v>
      </c>
      <c r="S268" s="653">
        <f t="shared" ref="S268" si="4016">((S269*$H268)-((S269*$H268*$E269)+(S269*$H268*$F269)))</f>
        <v>0</v>
      </c>
      <c r="T268" s="653">
        <f t="shared" ref="T268" si="4017">((T269*$H268)-((T269*$H268*$E269)+(T269*$H268*$F269)))</f>
        <v>0</v>
      </c>
      <c r="U268" s="653">
        <f t="shared" ref="U268" si="4018">((U269*$H268)-((U269*$H268*$E269)+(U269*$H268*$F269)))</f>
        <v>0</v>
      </c>
      <c r="V268" s="653">
        <f t="shared" ref="V268" si="4019">((V269*$H268)-((V269*$H268*$E269)+(V269*$H268*$F269)))</f>
        <v>0</v>
      </c>
      <c r="W268" s="653">
        <f t="shared" ref="W268" si="4020">((W269*$H268)-((W269*$H268*$E269)+(W269*$H268*$F269)))</f>
        <v>0</v>
      </c>
      <c r="X268" s="653">
        <f t="shared" ref="X268" si="4021">((X269*$H268)-((X269*$H268*$E269)+(X269*$H268*$F269)))</f>
        <v>83102.179789859889</v>
      </c>
      <c r="Y268" s="653">
        <f t="shared" ref="Y268" si="4022">((Y269*$H268)-((Y269*$H268*$E269)+(Y269*$H268*$F269)))</f>
        <v>14665.090551151747</v>
      </c>
      <c r="Z268" s="653">
        <f t="shared" ref="Z268" si="4023">((Z269*$H268)-((Z269*$H268*$E269)+(Z269*$H268*$F269)))</f>
        <v>0</v>
      </c>
      <c r="AA268" s="653">
        <f t="shared" ref="AA268" si="4024">((AA269*$H268)-((AA269*$H268*$E269)+(AA269*$H268*$F269)))</f>
        <v>0</v>
      </c>
      <c r="AB268" s="653">
        <f t="shared" ref="AB268" si="4025">((AB269*$H268)-((AB269*$H268*$E269)+(AB269*$H268*$F269)))</f>
        <v>0</v>
      </c>
      <c r="AC268" s="653">
        <f t="shared" ref="AC268" si="4026">((AC269*$H268)-((AC269*$H268*$E269)+(AC269*$H268*$F269)))</f>
        <v>0</v>
      </c>
      <c r="AD268" s="653">
        <f t="shared" ref="AD268" si="4027">((AD269*$H268)-((AD269*$H268*$E269)+(AD269*$H268*$F269)))</f>
        <v>0</v>
      </c>
      <c r="AE268" s="653">
        <f t="shared" ref="AE268" si="4028">((AE269*$H268)-((AE269*$H268*$E269)+(AE269*$H268*$F269)))</f>
        <v>0</v>
      </c>
      <c r="AF268" s="653">
        <f t="shared" ref="AF268" si="4029">((AF269*$H268)-((AF269*$H268*$E269)+(AF269*$H268*$F269)))</f>
        <v>0</v>
      </c>
      <c r="AG268" s="653">
        <f t="shared" ref="AG268" si="4030">+AG269*H268</f>
        <v>7520.5592570008948</v>
      </c>
      <c r="AH268" s="653">
        <f t="shared" ref="AH268" si="4031">((AH269*$H268)-((AH269*$H268*$E269)+(AH269*$H268*$F269)))</f>
        <v>0</v>
      </c>
      <c r="AI268" s="653">
        <f t="shared" ref="AI268" si="4032">((AI269*$H268)-((AI269*$H268*$E269)+(AI269*$H268*$F269)))</f>
        <v>0</v>
      </c>
      <c r="AJ268" s="653">
        <f t="shared" ref="AJ268" si="4033">((AJ269*$H268)-((AJ269*$H268*$E269)+(AJ269*$H268*$F269)))</f>
        <v>0</v>
      </c>
      <c r="AK268" s="653">
        <f t="shared" ref="AK268" si="4034">((AK269*$H268)-((AK269*$H268*$E269)+(AK269*$H268*$F269)))</f>
        <v>0</v>
      </c>
      <c r="AL268" s="653">
        <f t="shared" ref="AL268" si="4035">((AL269*$H268)-((AL269*$H268*$E269)+(AL269*$H268*$F269)))</f>
        <v>0</v>
      </c>
      <c r="AM268" s="653">
        <f t="shared" ref="AM268" si="4036">((AM269*$H268)-((AM269*$H268*$E269)+(AM269*$H268*$F269)))</f>
        <v>0</v>
      </c>
      <c r="AN268" s="653">
        <f t="shared" ref="AN268" si="4037">((AN269*$H268)-((AN269*$H268*$E269)+(AN269*$H268*$F269)))</f>
        <v>0</v>
      </c>
      <c r="AO268" s="653">
        <f t="shared" ref="AO268" si="4038">((AO269*$H268)-((AO269*$H268*$E269)+(AO269*$H268*$F269)))</f>
        <v>0</v>
      </c>
      <c r="AP268" s="653">
        <f t="shared" ref="AP268" si="4039">((AP269*$H268)-((AP269*$H268*$E269)+(AP269*$H268*$F269)))</f>
        <v>0</v>
      </c>
      <c r="AQ268" s="653">
        <f t="shared" ref="AQ268" si="4040">((AQ269*$H268)-((AQ269*$H268*$E269)+(AQ269*$H268*$F269)))</f>
        <v>0</v>
      </c>
      <c r="AR268" s="653">
        <f t="shared" ref="AR268" si="4041">((AR269*$H268)-((AR269*$H268*$E269)+(AR269*$H268*$F269)))</f>
        <v>0</v>
      </c>
      <c r="AS268" s="653">
        <f t="shared" ref="AS268" si="4042">((AS269*$H268)-((AS269*$H268*$E269)+(AS269*$H268*$F269)))</f>
        <v>0</v>
      </c>
      <c r="AT268" s="653">
        <f t="shared" ref="AT268" si="4043">((AT269*$H268)-((AT269*$H268*$E269)+(AT269*$H268*$F269)))</f>
        <v>0</v>
      </c>
      <c r="AU268" s="653">
        <f t="shared" ref="AU268" si="4044">((AU269*$H268)-((AU269*$H268*$E269)+(AU269*$H268*$F269)))</f>
        <v>0</v>
      </c>
      <c r="AV268" s="653">
        <f t="shared" ref="AV268" si="4045">((AV269*$H268)-((AV269*$H268*$E269)+(AV269*$H268*$F269)))</f>
        <v>0</v>
      </c>
      <c r="AW268" s="613">
        <f t="shared" ref="AW268:AW331" si="4046">SUM(J268:AV268)</f>
        <v>150411.18514001789</v>
      </c>
      <c r="AX268" s="645">
        <f t="shared" si="4006"/>
        <v>0</v>
      </c>
      <c r="AY268" s="656">
        <f t="shared" si="4007"/>
        <v>0</v>
      </c>
      <c r="AZ268" s="591"/>
    </row>
    <row r="269" spans="1:52">
      <c r="A269" s="590"/>
      <c r="B269" s="636"/>
      <c r="C269" s="636"/>
      <c r="D269" s="651"/>
      <c r="E269" s="652">
        <v>0.3</v>
      </c>
      <c r="F269" s="652">
        <v>0.05</v>
      </c>
      <c r="G269" s="653"/>
      <c r="H269" s="640"/>
      <c r="I269" s="640">
        <f t="shared" si="3737"/>
        <v>1.3499999999999999</v>
      </c>
      <c r="J269" s="658">
        <v>0</v>
      </c>
      <c r="K269" s="658">
        <v>0</v>
      </c>
      <c r="L269" s="658">
        <v>0</v>
      </c>
      <c r="M269" s="658">
        <v>0</v>
      </c>
      <c r="N269" s="658">
        <v>0</v>
      </c>
      <c r="O269" s="658">
        <v>0</v>
      </c>
      <c r="P269" s="658">
        <v>0</v>
      </c>
      <c r="Q269" s="658">
        <v>0.3</v>
      </c>
      <c r="R269" s="658">
        <v>0</v>
      </c>
      <c r="S269" s="658">
        <v>0</v>
      </c>
      <c r="T269" s="658">
        <v>0</v>
      </c>
      <c r="U269" s="658">
        <v>0</v>
      </c>
      <c r="V269" s="658">
        <v>0</v>
      </c>
      <c r="W269" s="658">
        <v>0</v>
      </c>
      <c r="X269" s="658">
        <v>0.85</v>
      </c>
      <c r="Y269" s="658">
        <v>0.15000000000000002</v>
      </c>
      <c r="Z269" s="658">
        <v>0</v>
      </c>
      <c r="AA269" s="658">
        <v>0</v>
      </c>
      <c r="AB269" s="658">
        <v>0</v>
      </c>
      <c r="AC269" s="658">
        <v>0</v>
      </c>
      <c r="AD269" s="658">
        <v>0</v>
      </c>
      <c r="AE269" s="658">
        <v>0</v>
      </c>
      <c r="AF269" s="658">
        <v>0</v>
      </c>
      <c r="AG269" s="658">
        <v>0.05</v>
      </c>
      <c r="AH269" s="658">
        <v>0</v>
      </c>
      <c r="AI269" s="658">
        <v>0</v>
      </c>
      <c r="AJ269" s="658">
        <v>0</v>
      </c>
      <c r="AK269" s="658">
        <v>0</v>
      </c>
      <c r="AL269" s="658">
        <v>0</v>
      </c>
      <c r="AM269" s="658">
        <v>0</v>
      </c>
      <c r="AN269" s="658">
        <v>0</v>
      </c>
      <c r="AO269" s="658">
        <v>0</v>
      </c>
      <c r="AP269" s="658">
        <v>0</v>
      </c>
      <c r="AQ269" s="658">
        <v>0</v>
      </c>
      <c r="AR269" s="658">
        <v>0</v>
      </c>
      <c r="AS269" s="658">
        <v>0</v>
      </c>
      <c r="AT269" s="658">
        <v>0</v>
      </c>
      <c r="AU269" s="658">
        <v>0</v>
      </c>
      <c r="AV269" s="658">
        <v>0</v>
      </c>
      <c r="AW269" s="613">
        <f t="shared" si="4046"/>
        <v>1.3499999999999999</v>
      </c>
      <c r="AX269" s="645">
        <f t="shared" si="4006"/>
        <v>1.3499999999999999</v>
      </c>
      <c r="AY269" s="656" t="e">
        <f t="shared" si="4007"/>
        <v>#DIV/0!</v>
      </c>
      <c r="AZ269" s="591"/>
    </row>
    <row r="270" spans="1:52">
      <c r="A270" s="590"/>
      <c r="B270" s="646" t="s">
        <v>305</v>
      </c>
      <c r="C270" s="646" t="s">
        <v>479</v>
      </c>
      <c r="D270" s="647" t="s">
        <v>480</v>
      </c>
      <c r="E270" s="648"/>
      <c r="F270" s="648"/>
      <c r="G270" s="649"/>
      <c r="H270" s="650">
        <v>451378.58448181866</v>
      </c>
      <c r="I270" s="650">
        <f t="shared" si="3737"/>
        <v>451378.58448181866</v>
      </c>
      <c r="J270" s="649">
        <f t="shared" ref="J270" si="4047">+J271+J273+J275</f>
        <v>0</v>
      </c>
      <c r="K270" s="649">
        <f t="shared" ref="K270" si="4048">+K271+K273+K275</f>
        <v>0</v>
      </c>
      <c r="L270" s="649">
        <f t="shared" ref="L270" si="4049">+L271+L273+L275</f>
        <v>0</v>
      </c>
      <c r="M270" s="649">
        <f t="shared" ref="M270" si="4050">+M271+M273+M275</f>
        <v>0</v>
      </c>
      <c r="N270" s="649">
        <f t="shared" ref="N270" si="4051">+N271+N273+N275</f>
        <v>0</v>
      </c>
      <c r="O270" s="649">
        <f t="shared" ref="O270" si="4052">+O271+O273+O275</f>
        <v>0</v>
      </c>
      <c r="P270" s="649">
        <f t="shared" ref="P270" si="4053">+P271+P273+P275</f>
        <v>0</v>
      </c>
      <c r="Q270" s="649">
        <f t="shared" ref="Q270" si="4054">+Q271+Q273+Q275</f>
        <v>135413.57534454559</v>
      </c>
      <c r="R270" s="649">
        <f t="shared" ref="R270" si="4055">+R271+R273+R275</f>
        <v>0</v>
      </c>
      <c r="S270" s="649">
        <f t="shared" ref="S270" si="4056">+S271+S273+S275</f>
        <v>0</v>
      </c>
      <c r="T270" s="649">
        <f t="shared" ref="T270" si="4057">+T271+T273+T275</f>
        <v>0</v>
      </c>
      <c r="U270" s="649">
        <f t="shared" ref="U270" si="4058">+U271+U273+U275</f>
        <v>0</v>
      </c>
      <c r="V270" s="649">
        <f t="shared" ref="V270" si="4059">+V271+V273+V275</f>
        <v>0</v>
      </c>
      <c r="W270" s="649">
        <f t="shared" ref="W270" si="4060">+W271+W273+W275</f>
        <v>0</v>
      </c>
      <c r="X270" s="649">
        <f t="shared" ref="X270" si="4061">+X271+X273+X275</f>
        <v>138174.55496576367</v>
      </c>
      <c r="Y270" s="649">
        <f t="shared" ref="Y270" si="4062">+Y271+Y273+Y275</f>
        <v>155221.52494741845</v>
      </c>
      <c r="Z270" s="649">
        <f t="shared" ref="Z270" si="4063">+Z271+Z273+Z275</f>
        <v>0</v>
      </c>
      <c r="AA270" s="649">
        <f t="shared" ref="AA270" si="4064">+AA271+AA273+AA275</f>
        <v>0</v>
      </c>
      <c r="AB270" s="649">
        <f t="shared" ref="AB270" si="4065">+AB271+AB273+AB275</f>
        <v>0</v>
      </c>
      <c r="AC270" s="649">
        <f t="shared" ref="AC270" si="4066">+AC271+AC273+AC275</f>
        <v>0</v>
      </c>
      <c r="AD270" s="649">
        <f t="shared" ref="AD270" si="4067">+AD271+AD273+AD275</f>
        <v>0</v>
      </c>
      <c r="AE270" s="649">
        <f t="shared" ref="AE270" si="4068">+AE271+AE273+AE275</f>
        <v>0</v>
      </c>
      <c r="AF270" s="649">
        <f t="shared" ref="AF270" si="4069">+AF271+AF273+AF275</f>
        <v>0</v>
      </c>
      <c r="AG270" s="649">
        <f t="shared" ref="AG270" si="4070">+AG271+AG273+AG275</f>
        <v>22568.929224090934</v>
      </c>
      <c r="AH270" s="649">
        <f t="shared" ref="AH270" si="4071">+AH271+AH273+AH275</f>
        <v>0</v>
      </c>
      <c r="AI270" s="649">
        <f t="shared" ref="AI270" si="4072">+AI271+AI273+AI275</f>
        <v>0</v>
      </c>
      <c r="AJ270" s="649">
        <f t="shared" ref="AJ270" si="4073">+AJ271+AJ273+AJ275</f>
        <v>0</v>
      </c>
      <c r="AK270" s="649">
        <f t="shared" ref="AK270" si="4074">+AK271+AK273+AK275</f>
        <v>0</v>
      </c>
      <c r="AL270" s="649">
        <f t="shared" ref="AL270" si="4075">+AL271+AL273+AL275</f>
        <v>0</v>
      </c>
      <c r="AM270" s="649">
        <f t="shared" ref="AM270" si="4076">+AM271+AM273+AM275</f>
        <v>0</v>
      </c>
      <c r="AN270" s="649">
        <f t="shared" ref="AN270" si="4077">+AN271+AN273+AN275</f>
        <v>0</v>
      </c>
      <c r="AO270" s="649">
        <f t="shared" ref="AO270" si="4078">+AO271+AO273+AO275</f>
        <v>0</v>
      </c>
      <c r="AP270" s="649">
        <f t="shared" ref="AP270" si="4079">+AP271+AP273+AP275</f>
        <v>0</v>
      </c>
      <c r="AQ270" s="649">
        <f t="shared" ref="AQ270" si="4080">+AQ271+AQ273+AQ275</f>
        <v>0</v>
      </c>
      <c r="AR270" s="649">
        <f t="shared" ref="AR270" si="4081">+AR271+AR273+AR275</f>
        <v>0</v>
      </c>
      <c r="AS270" s="649">
        <f t="shared" ref="AS270" si="4082">+AS271+AS273+AS275</f>
        <v>0</v>
      </c>
      <c r="AT270" s="649">
        <f t="shared" ref="AT270" si="4083">+AT271+AT273+AT275</f>
        <v>0</v>
      </c>
      <c r="AU270" s="649">
        <f t="shared" ref="AU270" si="4084">+AU271+AU273+AU275</f>
        <v>0</v>
      </c>
      <c r="AV270" s="649">
        <f t="shared" ref="AV270" si="4085">+AV271+AV273+AV275</f>
        <v>0</v>
      </c>
      <c r="AW270" s="613">
        <f t="shared" si="4046"/>
        <v>451378.58448181866</v>
      </c>
      <c r="AX270" s="645">
        <f t="shared" si="4006"/>
        <v>0</v>
      </c>
      <c r="AY270" s="656">
        <f t="shared" si="4007"/>
        <v>0</v>
      </c>
      <c r="AZ270" s="591"/>
    </row>
    <row r="271" spans="1:52">
      <c r="A271" s="590"/>
      <c r="B271" s="636" t="s">
        <v>378</v>
      </c>
      <c r="C271" s="636" t="s">
        <v>481</v>
      </c>
      <c r="D271" s="651" t="s">
        <v>441</v>
      </c>
      <c r="E271" s="652"/>
      <c r="F271" s="652"/>
      <c r="G271" s="653"/>
      <c r="H271" s="640">
        <v>259974.00274392235</v>
      </c>
      <c r="I271" s="640">
        <f t="shared" si="3737"/>
        <v>259974.00274392235</v>
      </c>
      <c r="J271" s="653">
        <f>+J272*$H$140</f>
        <v>0</v>
      </c>
      <c r="K271" s="653">
        <f t="shared" ref="K271" si="4086">+K272*$H$140</f>
        <v>0</v>
      </c>
      <c r="L271" s="653">
        <f t="shared" ref="L271" si="4087">+L272*$H$140</f>
        <v>0</v>
      </c>
      <c r="M271" s="653">
        <f t="shared" ref="M271" si="4088">+M272*$H$140</f>
        <v>0</v>
      </c>
      <c r="N271" s="653">
        <f t="shared" ref="N271" si="4089">+N272*$H$140</f>
        <v>0</v>
      </c>
      <c r="O271" s="653">
        <f t="shared" ref="O271" si="4090">+O272*$H$140</f>
        <v>0</v>
      </c>
      <c r="P271" s="653">
        <f t="shared" ref="P271" si="4091">+P272*$H$140</f>
        <v>0</v>
      </c>
      <c r="Q271" s="653">
        <f t="shared" ref="Q271" si="4092">+Q272*$H271</f>
        <v>77992.200823176696</v>
      </c>
      <c r="R271" s="653">
        <f t="shared" ref="R271" si="4093">((R272*$H271)-((R272*$H271*$E272)+(R272*$H271*$F272)))</f>
        <v>0</v>
      </c>
      <c r="S271" s="653">
        <f t="shared" ref="S271" si="4094">((S272*$H271)-((S272*$H271*$E272)+(S272*$H271*$F272)))</f>
        <v>0</v>
      </c>
      <c r="T271" s="653">
        <f t="shared" ref="T271" si="4095">((T272*$H271)-((T272*$H271*$E272)+(T272*$H271*$F272)))</f>
        <v>0</v>
      </c>
      <c r="U271" s="653">
        <f t="shared" ref="U271" si="4096">((U272*$H271)-((U272*$H271*$E272)+(U272*$H271*$F272)))</f>
        <v>0</v>
      </c>
      <c r="V271" s="653">
        <f t="shared" ref="V271" si="4097">((V272*$H271)-((V272*$H271*$E272)+(V272*$H271*$F272)))</f>
        <v>0</v>
      </c>
      <c r="W271" s="653">
        <f t="shared" ref="W271" si="4098">((W272*$H271)-((W272*$H271*$E272)+(W272*$H271*$F272)))</f>
        <v>0</v>
      </c>
      <c r="X271" s="653">
        <f t="shared" ref="X271" si="4099">((X272*$H271)-((X272*$H271*$E272)+(X272*$H271*$F272)))</f>
        <v>111528.84717714268</v>
      </c>
      <c r="Y271" s="653">
        <f t="shared" ref="Y271" si="4100">((Y272*$H271)-((Y272*$H271*$E272)+(Y272*$H271*$F272)))</f>
        <v>57454.254606406837</v>
      </c>
      <c r="Z271" s="653">
        <f t="shared" ref="Z271" si="4101">((Z272*$H271)-((Z272*$H271*$E272)+(Z272*$H271*$F272)))</f>
        <v>0</v>
      </c>
      <c r="AA271" s="653">
        <f t="shared" ref="AA271" si="4102">((AA272*$H271)-((AA272*$H271*$E272)+(AA272*$H271*$F272)))</f>
        <v>0</v>
      </c>
      <c r="AB271" s="653">
        <f t="shared" ref="AB271" si="4103">((AB272*$H271)-((AB272*$H271*$E272)+(AB272*$H271*$F272)))</f>
        <v>0</v>
      </c>
      <c r="AC271" s="653">
        <f t="shared" ref="AC271" si="4104">((AC272*$H271)-((AC272*$H271*$E272)+(AC272*$H271*$F272)))</f>
        <v>0</v>
      </c>
      <c r="AD271" s="653">
        <f t="shared" ref="AD271" si="4105">((AD272*$H271)-((AD272*$H271*$E272)+(AD272*$H271*$F272)))</f>
        <v>0</v>
      </c>
      <c r="AE271" s="653">
        <f t="shared" ref="AE271" si="4106">((AE272*$H271)-((AE272*$H271*$E272)+(AE272*$H271*$F272)))</f>
        <v>0</v>
      </c>
      <c r="AF271" s="653">
        <f t="shared" ref="AF271" si="4107">((AF272*$H271)-((AF272*$H271*$E272)+(AF272*$H271*$F272)))</f>
        <v>0</v>
      </c>
      <c r="AG271" s="653">
        <f t="shared" ref="AG271" si="4108">+AG272*H271</f>
        <v>12998.700137196118</v>
      </c>
      <c r="AH271" s="653">
        <f t="shared" ref="AH271" si="4109">((AH272*$H271)-((AH272*$H271*$E272)+(AH272*$H271*$F272)))</f>
        <v>0</v>
      </c>
      <c r="AI271" s="653">
        <f t="shared" ref="AI271" si="4110">((AI272*$H271)-((AI272*$H271*$E272)+(AI272*$H271*$F272)))</f>
        <v>0</v>
      </c>
      <c r="AJ271" s="653">
        <f t="shared" ref="AJ271" si="4111">((AJ272*$H271)-((AJ272*$H271*$E272)+(AJ272*$H271*$F272)))</f>
        <v>0</v>
      </c>
      <c r="AK271" s="653">
        <f t="shared" ref="AK271" si="4112">((AK272*$H271)-((AK272*$H271*$E272)+(AK272*$H271*$F272)))</f>
        <v>0</v>
      </c>
      <c r="AL271" s="653">
        <f t="shared" ref="AL271" si="4113">((AL272*$H271)-((AL272*$H271*$E272)+(AL272*$H271*$F272)))</f>
        <v>0</v>
      </c>
      <c r="AM271" s="653">
        <f t="shared" ref="AM271" si="4114">((AM272*$H271)-((AM272*$H271*$E272)+(AM272*$H271*$F272)))</f>
        <v>0</v>
      </c>
      <c r="AN271" s="653">
        <f t="shared" ref="AN271" si="4115">((AN272*$H271)-((AN272*$H271*$E272)+(AN272*$H271*$F272)))</f>
        <v>0</v>
      </c>
      <c r="AO271" s="653">
        <f t="shared" ref="AO271" si="4116">((AO272*$H271)-((AO272*$H271*$E272)+(AO272*$H271*$F272)))</f>
        <v>0</v>
      </c>
      <c r="AP271" s="653">
        <f t="shared" ref="AP271" si="4117">((AP272*$H271)-((AP272*$H271*$E272)+(AP272*$H271*$F272)))</f>
        <v>0</v>
      </c>
      <c r="AQ271" s="653">
        <f t="shared" ref="AQ271" si="4118">((AQ272*$H271)-((AQ272*$H271*$E272)+(AQ272*$H271*$F272)))</f>
        <v>0</v>
      </c>
      <c r="AR271" s="653">
        <f t="shared" ref="AR271" si="4119">((AR272*$H271)-((AR272*$H271*$E272)+(AR272*$H271*$F272)))</f>
        <v>0</v>
      </c>
      <c r="AS271" s="653">
        <f t="shared" ref="AS271" si="4120">((AS272*$H271)-((AS272*$H271*$E272)+(AS272*$H271*$F272)))</f>
        <v>0</v>
      </c>
      <c r="AT271" s="653">
        <f t="shared" ref="AT271" si="4121">((AT272*$H271)-((AT272*$H271*$E272)+(AT272*$H271*$F272)))</f>
        <v>0</v>
      </c>
      <c r="AU271" s="653">
        <f t="shared" ref="AU271" si="4122">((AU272*$H271)-((AU272*$H271*$E272)+(AU272*$H271*$F272)))</f>
        <v>0</v>
      </c>
      <c r="AV271" s="653">
        <f t="shared" ref="AV271" si="4123">((AV272*$H271)-((AV272*$H271*$E272)+(AV272*$H271*$F272)))</f>
        <v>0</v>
      </c>
      <c r="AW271" s="613">
        <f t="shared" si="4046"/>
        <v>259974.00274392235</v>
      </c>
      <c r="AX271" s="645">
        <f t="shared" si="4006"/>
        <v>0</v>
      </c>
      <c r="AY271" s="656">
        <f t="shared" si="4007"/>
        <v>0</v>
      </c>
      <c r="AZ271" s="591"/>
    </row>
    <row r="272" spans="1:52">
      <c r="A272" s="590"/>
      <c r="B272" s="636"/>
      <c r="C272" s="636"/>
      <c r="D272" s="651"/>
      <c r="E272" s="652">
        <v>0.3</v>
      </c>
      <c r="F272" s="652">
        <v>0.05</v>
      </c>
      <c r="G272" s="653"/>
      <c r="H272" s="640"/>
      <c r="I272" s="640">
        <f t="shared" si="3737"/>
        <v>1.3499999999999999</v>
      </c>
      <c r="J272" s="658">
        <v>0</v>
      </c>
      <c r="K272" s="658">
        <v>0</v>
      </c>
      <c r="L272" s="658">
        <v>0</v>
      </c>
      <c r="M272" s="658">
        <v>0</v>
      </c>
      <c r="N272" s="658">
        <v>0</v>
      </c>
      <c r="O272" s="658">
        <v>0</v>
      </c>
      <c r="P272" s="658">
        <v>0</v>
      </c>
      <c r="Q272" s="658">
        <v>0.3</v>
      </c>
      <c r="R272" s="658">
        <v>0</v>
      </c>
      <c r="S272" s="658">
        <v>0</v>
      </c>
      <c r="T272" s="658">
        <v>0</v>
      </c>
      <c r="U272" s="658">
        <v>0</v>
      </c>
      <c r="V272" s="658">
        <v>0</v>
      </c>
      <c r="W272" s="658">
        <v>0</v>
      </c>
      <c r="X272" s="658">
        <v>0.66</v>
      </c>
      <c r="Y272" s="658">
        <v>0.33999999999999997</v>
      </c>
      <c r="Z272" s="658">
        <v>0</v>
      </c>
      <c r="AA272" s="658">
        <v>0</v>
      </c>
      <c r="AB272" s="658">
        <v>0</v>
      </c>
      <c r="AC272" s="658">
        <v>0</v>
      </c>
      <c r="AD272" s="658">
        <v>0</v>
      </c>
      <c r="AE272" s="658">
        <v>0</v>
      </c>
      <c r="AF272" s="658">
        <v>0</v>
      </c>
      <c r="AG272" s="658">
        <v>0.05</v>
      </c>
      <c r="AH272" s="658">
        <v>0</v>
      </c>
      <c r="AI272" s="658">
        <v>0</v>
      </c>
      <c r="AJ272" s="658">
        <v>0</v>
      </c>
      <c r="AK272" s="658">
        <v>0</v>
      </c>
      <c r="AL272" s="658">
        <v>0</v>
      </c>
      <c r="AM272" s="658">
        <v>0</v>
      </c>
      <c r="AN272" s="658">
        <v>0</v>
      </c>
      <c r="AO272" s="658">
        <v>0</v>
      </c>
      <c r="AP272" s="658">
        <v>0</v>
      </c>
      <c r="AQ272" s="658">
        <v>0</v>
      </c>
      <c r="AR272" s="658">
        <v>0</v>
      </c>
      <c r="AS272" s="658">
        <v>0</v>
      </c>
      <c r="AT272" s="658">
        <v>0</v>
      </c>
      <c r="AU272" s="658">
        <v>0</v>
      </c>
      <c r="AV272" s="658">
        <v>0</v>
      </c>
      <c r="AW272" s="613">
        <f t="shared" si="4046"/>
        <v>1.3499999999999999</v>
      </c>
      <c r="AX272" s="645">
        <f t="shared" si="4006"/>
        <v>1.3499999999999999</v>
      </c>
      <c r="AY272" s="656" t="e">
        <f t="shared" si="4007"/>
        <v>#DIV/0!</v>
      </c>
      <c r="AZ272" s="591"/>
    </row>
    <row r="273" spans="1:52">
      <c r="A273" s="590"/>
      <c r="B273" s="636" t="s">
        <v>378</v>
      </c>
      <c r="C273" s="636" t="s">
        <v>482</v>
      </c>
      <c r="D273" s="651" t="s">
        <v>379</v>
      </c>
      <c r="E273" s="652"/>
      <c r="F273" s="652"/>
      <c r="G273" s="653"/>
      <c r="H273" s="640">
        <v>40993.396597878447</v>
      </c>
      <c r="I273" s="640">
        <f t="shared" si="3737"/>
        <v>40993.396597878447</v>
      </c>
      <c r="J273" s="653">
        <f>+J274*$H$140</f>
        <v>0</v>
      </c>
      <c r="K273" s="653">
        <f t="shared" ref="K273" si="4124">+K274*$H$140</f>
        <v>0</v>
      </c>
      <c r="L273" s="653">
        <f t="shared" ref="L273" si="4125">+L274*$H$140</f>
        <v>0</v>
      </c>
      <c r="M273" s="653">
        <f t="shared" ref="M273" si="4126">+M274*$H$140</f>
        <v>0</v>
      </c>
      <c r="N273" s="653">
        <f t="shared" ref="N273" si="4127">+N274*$H$140</f>
        <v>0</v>
      </c>
      <c r="O273" s="653">
        <f t="shared" ref="O273" si="4128">+O274*$H$140</f>
        <v>0</v>
      </c>
      <c r="P273" s="653">
        <f t="shared" ref="P273" si="4129">+P274*$H$140</f>
        <v>0</v>
      </c>
      <c r="Q273" s="653">
        <f t="shared" ref="Q273" si="4130">+Q274*$H273</f>
        <v>12298.018979363535</v>
      </c>
      <c r="R273" s="653">
        <f t="shared" ref="R273" si="4131">((R274*$H273)-((R274*$H273*$E274)+(R274*$H273*$F274)))</f>
        <v>0</v>
      </c>
      <c r="S273" s="653">
        <f t="shared" ref="S273" si="4132">((S274*$H273)-((S274*$H273*$E274)+(S274*$H273*$F274)))</f>
        <v>0</v>
      </c>
      <c r="T273" s="653">
        <f t="shared" ref="T273" si="4133">((T274*$H273)-((T274*$H273*$E274)+(T274*$H273*$F274)))</f>
        <v>0</v>
      </c>
      <c r="U273" s="653">
        <f t="shared" ref="U273" si="4134">((U274*$H273)-((U274*$H273*$E274)+(U274*$H273*$F274)))</f>
        <v>0</v>
      </c>
      <c r="V273" s="653">
        <f t="shared" ref="V273" si="4135">((V274*$H273)-((V274*$H273*$E274)+(V274*$H273*$F274)))</f>
        <v>0</v>
      </c>
      <c r="W273" s="653">
        <f t="shared" ref="W273" si="4136">((W274*$H273)-((W274*$H273*$E274)+(W274*$H273*$F274)))</f>
        <v>0</v>
      </c>
      <c r="X273" s="653">
        <f t="shared" ref="X273" si="4137">((X274*$H273)-((X274*$H273*$E274)+(X274*$H273*$F274)))</f>
        <v>26645.707788620988</v>
      </c>
      <c r="Y273" s="653">
        <f t="shared" ref="Y273" si="4138">((Y274*$H273)-((Y274*$H273*$E274)+(Y274*$H273*$F274)))</f>
        <v>0</v>
      </c>
      <c r="Z273" s="653">
        <f t="shared" ref="Z273" si="4139">((Z274*$H273)-((Z274*$H273*$E274)+(Z274*$H273*$F274)))</f>
        <v>0</v>
      </c>
      <c r="AA273" s="653">
        <f t="shared" ref="AA273" si="4140">((AA274*$H273)-((AA274*$H273*$E274)+(AA274*$H273*$F274)))</f>
        <v>0</v>
      </c>
      <c r="AB273" s="653">
        <f t="shared" ref="AB273" si="4141">((AB274*$H273)-((AB274*$H273*$E274)+(AB274*$H273*$F274)))</f>
        <v>0</v>
      </c>
      <c r="AC273" s="653">
        <f t="shared" ref="AC273" si="4142">((AC274*$H273)-((AC274*$H273*$E274)+(AC274*$H273*$F274)))</f>
        <v>0</v>
      </c>
      <c r="AD273" s="653">
        <f t="shared" ref="AD273" si="4143">((AD274*$H273)-((AD274*$H273*$E274)+(AD274*$H273*$F274)))</f>
        <v>0</v>
      </c>
      <c r="AE273" s="653">
        <f t="shared" ref="AE273" si="4144">((AE274*$H273)-((AE274*$H273*$E274)+(AE274*$H273*$F274)))</f>
        <v>0</v>
      </c>
      <c r="AF273" s="653">
        <f t="shared" ref="AF273" si="4145">((AF274*$H273)-((AF274*$H273*$E274)+(AF274*$H273*$F274)))</f>
        <v>0</v>
      </c>
      <c r="AG273" s="653">
        <f t="shared" ref="AG273" si="4146">+AG274*H273</f>
        <v>2049.6698298939223</v>
      </c>
      <c r="AH273" s="653">
        <f t="shared" ref="AH273" si="4147">((AH274*$H273)-((AH274*$H273*$E274)+(AH274*$H273*$F274)))</f>
        <v>0</v>
      </c>
      <c r="AI273" s="653">
        <f t="shared" ref="AI273" si="4148">((AI274*$H273)-((AI274*$H273*$E274)+(AI274*$H273*$F274)))</f>
        <v>0</v>
      </c>
      <c r="AJ273" s="653">
        <f t="shared" ref="AJ273" si="4149">((AJ274*$H273)-((AJ274*$H273*$E274)+(AJ274*$H273*$F274)))</f>
        <v>0</v>
      </c>
      <c r="AK273" s="653">
        <f t="shared" ref="AK273" si="4150">((AK274*$H273)-((AK274*$H273*$E274)+(AK274*$H273*$F274)))</f>
        <v>0</v>
      </c>
      <c r="AL273" s="653">
        <f t="shared" ref="AL273" si="4151">((AL274*$H273)-((AL274*$H273*$E274)+(AL274*$H273*$F274)))</f>
        <v>0</v>
      </c>
      <c r="AM273" s="653">
        <f t="shared" ref="AM273" si="4152">((AM274*$H273)-((AM274*$H273*$E274)+(AM274*$H273*$F274)))</f>
        <v>0</v>
      </c>
      <c r="AN273" s="653">
        <f t="shared" ref="AN273" si="4153">((AN274*$H273)-((AN274*$H273*$E274)+(AN274*$H273*$F274)))</f>
        <v>0</v>
      </c>
      <c r="AO273" s="653">
        <f t="shared" ref="AO273" si="4154">((AO274*$H273)-((AO274*$H273*$E274)+(AO274*$H273*$F274)))</f>
        <v>0</v>
      </c>
      <c r="AP273" s="653">
        <f t="shared" ref="AP273" si="4155">((AP274*$H273)-((AP274*$H273*$E274)+(AP274*$H273*$F274)))</f>
        <v>0</v>
      </c>
      <c r="AQ273" s="653">
        <f t="shared" ref="AQ273" si="4156">((AQ274*$H273)-((AQ274*$H273*$E274)+(AQ274*$H273*$F274)))</f>
        <v>0</v>
      </c>
      <c r="AR273" s="653">
        <f t="shared" ref="AR273" si="4157">((AR274*$H273)-((AR274*$H273*$E274)+(AR274*$H273*$F274)))</f>
        <v>0</v>
      </c>
      <c r="AS273" s="653">
        <f t="shared" ref="AS273" si="4158">((AS274*$H273)-((AS274*$H273*$E274)+(AS274*$H273*$F274)))</f>
        <v>0</v>
      </c>
      <c r="AT273" s="653">
        <f t="shared" ref="AT273" si="4159">((AT274*$H273)-((AT274*$H273*$E274)+(AT274*$H273*$F274)))</f>
        <v>0</v>
      </c>
      <c r="AU273" s="653">
        <f t="shared" ref="AU273" si="4160">((AU274*$H273)-((AU274*$H273*$E274)+(AU274*$H273*$F274)))</f>
        <v>0</v>
      </c>
      <c r="AV273" s="653">
        <f t="shared" ref="AV273" si="4161">((AV274*$H273)-((AV274*$H273*$E274)+(AV274*$H273*$F274)))</f>
        <v>0</v>
      </c>
      <c r="AW273" s="613">
        <f t="shared" si="4046"/>
        <v>40993.396597878447</v>
      </c>
      <c r="AX273" s="645">
        <f t="shared" si="4006"/>
        <v>0</v>
      </c>
      <c r="AY273" s="656">
        <f t="shared" si="4007"/>
        <v>0</v>
      </c>
      <c r="AZ273" s="591"/>
    </row>
    <row r="274" spans="1:52">
      <c r="A274" s="590"/>
      <c r="B274" s="636"/>
      <c r="C274" s="636"/>
      <c r="D274" s="651"/>
      <c r="E274" s="652">
        <v>0.3</v>
      </c>
      <c r="F274" s="652">
        <v>0.05</v>
      </c>
      <c r="G274" s="653"/>
      <c r="H274" s="640"/>
      <c r="I274" s="640">
        <f t="shared" si="3737"/>
        <v>1.35</v>
      </c>
      <c r="J274" s="658">
        <v>0</v>
      </c>
      <c r="K274" s="658">
        <v>0</v>
      </c>
      <c r="L274" s="658">
        <v>0</v>
      </c>
      <c r="M274" s="658">
        <v>0</v>
      </c>
      <c r="N274" s="658">
        <v>0</v>
      </c>
      <c r="O274" s="658">
        <v>0</v>
      </c>
      <c r="P274" s="658">
        <v>0</v>
      </c>
      <c r="Q274" s="658">
        <v>0.3</v>
      </c>
      <c r="R274" s="658">
        <v>0</v>
      </c>
      <c r="S274" s="658">
        <v>0</v>
      </c>
      <c r="T274" s="658">
        <v>0</v>
      </c>
      <c r="U274" s="658">
        <v>0</v>
      </c>
      <c r="V274" s="658">
        <v>0</v>
      </c>
      <c r="W274" s="658">
        <v>0</v>
      </c>
      <c r="X274" s="658">
        <v>1</v>
      </c>
      <c r="Y274" s="658">
        <v>0</v>
      </c>
      <c r="Z274" s="658">
        <v>0</v>
      </c>
      <c r="AA274" s="658">
        <v>0</v>
      </c>
      <c r="AB274" s="658">
        <v>0</v>
      </c>
      <c r="AC274" s="658">
        <v>0</v>
      </c>
      <c r="AD274" s="658">
        <v>0</v>
      </c>
      <c r="AE274" s="658">
        <v>0</v>
      </c>
      <c r="AF274" s="658">
        <v>0</v>
      </c>
      <c r="AG274" s="658">
        <v>0.05</v>
      </c>
      <c r="AH274" s="658">
        <v>0</v>
      </c>
      <c r="AI274" s="658">
        <v>0</v>
      </c>
      <c r="AJ274" s="658">
        <v>0</v>
      </c>
      <c r="AK274" s="658">
        <v>0</v>
      </c>
      <c r="AL274" s="658">
        <v>0</v>
      </c>
      <c r="AM274" s="658">
        <v>0</v>
      </c>
      <c r="AN274" s="658">
        <v>0</v>
      </c>
      <c r="AO274" s="658">
        <v>0</v>
      </c>
      <c r="AP274" s="658">
        <v>0</v>
      </c>
      <c r="AQ274" s="658">
        <v>0</v>
      </c>
      <c r="AR274" s="658">
        <v>0</v>
      </c>
      <c r="AS274" s="658">
        <v>0</v>
      </c>
      <c r="AT274" s="658">
        <v>0</v>
      </c>
      <c r="AU274" s="658">
        <v>0</v>
      </c>
      <c r="AV274" s="658">
        <v>0</v>
      </c>
      <c r="AW274" s="613">
        <f t="shared" si="4046"/>
        <v>1.35</v>
      </c>
      <c r="AX274" s="645">
        <f t="shared" si="4006"/>
        <v>1.35</v>
      </c>
      <c r="AY274" s="656" t="e">
        <f t="shared" si="4007"/>
        <v>#DIV/0!</v>
      </c>
      <c r="AZ274" s="591"/>
    </row>
    <row r="275" spans="1:52">
      <c r="A275" s="590"/>
      <c r="B275" s="636" t="s">
        <v>378</v>
      </c>
      <c r="C275" s="636" t="s">
        <v>483</v>
      </c>
      <c r="D275" s="651" t="s">
        <v>391</v>
      </c>
      <c r="E275" s="652"/>
      <c r="F275" s="652"/>
      <c r="G275" s="653"/>
      <c r="H275" s="640">
        <v>150411.18514001789</v>
      </c>
      <c r="I275" s="640">
        <f t="shared" si="3737"/>
        <v>150411.18514001789</v>
      </c>
      <c r="J275" s="653">
        <f>+J276*$H$140</f>
        <v>0</v>
      </c>
      <c r="K275" s="653">
        <f t="shared" ref="K275" si="4162">+K276*$H$140</f>
        <v>0</v>
      </c>
      <c r="L275" s="653">
        <f t="shared" ref="L275" si="4163">+L276*$H$140</f>
        <v>0</v>
      </c>
      <c r="M275" s="653">
        <f t="shared" ref="M275" si="4164">+M276*$H$140</f>
        <v>0</v>
      </c>
      <c r="N275" s="653">
        <f t="shared" ref="N275" si="4165">+N276*$H$140</f>
        <v>0</v>
      </c>
      <c r="O275" s="653">
        <f t="shared" ref="O275" si="4166">+O276*$H$140</f>
        <v>0</v>
      </c>
      <c r="P275" s="653">
        <f t="shared" ref="P275" si="4167">+P276*$H$140</f>
        <v>0</v>
      </c>
      <c r="Q275" s="653">
        <f t="shared" ref="Q275" si="4168">+Q276*$H275</f>
        <v>45123.355542005367</v>
      </c>
      <c r="R275" s="653">
        <f t="shared" ref="R275" si="4169">((R276*$H275)-((R276*$H275*$E276)+(R276*$H275*$F276)))</f>
        <v>0</v>
      </c>
      <c r="S275" s="653">
        <f t="shared" ref="S275" si="4170">((S276*$H275)-((S276*$H275*$E276)+(S276*$H275*$F276)))</f>
        <v>0</v>
      </c>
      <c r="T275" s="653">
        <f t="shared" ref="T275" si="4171">((T276*$H275)-((T276*$H275*$E276)+(T276*$H275*$F276)))</f>
        <v>0</v>
      </c>
      <c r="U275" s="653">
        <f t="shared" ref="U275" si="4172">((U276*$H275)-((U276*$H275*$E276)+(U276*$H275*$F276)))</f>
        <v>0</v>
      </c>
      <c r="V275" s="653">
        <f t="shared" ref="V275" si="4173">((V276*$H275)-((V276*$H275*$E276)+(V276*$H275*$F276)))</f>
        <v>0</v>
      </c>
      <c r="W275" s="653">
        <f t="shared" ref="W275" si="4174">((W276*$H275)-((W276*$H275*$E276)+(W276*$H275*$F276)))</f>
        <v>0</v>
      </c>
      <c r="X275" s="653">
        <f t="shared" ref="X275" si="4175">((X276*$H275)-((X276*$H275*$E276)+(X276*$H275*$F276)))</f>
        <v>0</v>
      </c>
      <c r="Y275" s="653">
        <f t="shared" ref="Y275" si="4176">((Y276*$H275)-((Y276*$H275*$E276)+(Y276*$H275*$F276)))</f>
        <v>97767.270341011623</v>
      </c>
      <c r="Z275" s="653">
        <f t="shared" ref="Z275" si="4177">((Z276*$H275)-((Z276*$H275*$E276)+(Z276*$H275*$F276)))</f>
        <v>0</v>
      </c>
      <c r="AA275" s="653">
        <f t="shared" ref="AA275" si="4178">((AA276*$H275)-((AA276*$H275*$E276)+(AA276*$H275*$F276)))</f>
        <v>0</v>
      </c>
      <c r="AB275" s="653">
        <f t="shared" ref="AB275" si="4179">((AB276*$H275)-((AB276*$H275*$E276)+(AB276*$H275*$F276)))</f>
        <v>0</v>
      </c>
      <c r="AC275" s="653">
        <f t="shared" ref="AC275" si="4180">((AC276*$H275)-((AC276*$H275*$E276)+(AC276*$H275*$F276)))</f>
        <v>0</v>
      </c>
      <c r="AD275" s="653">
        <f t="shared" ref="AD275" si="4181">((AD276*$H275)-((AD276*$H275*$E276)+(AD276*$H275*$F276)))</f>
        <v>0</v>
      </c>
      <c r="AE275" s="653">
        <f t="shared" ref="AE275" si="4182">((AE276*$H275)-((AE276*$H275*$E276)+(AE276*$H275*$F276)))</f>
        <v>0</v>
      </c>
      <c r="AF275" s="653">
        <f t="shared" ref="AF275" si="4183">((AF276*$H275)-((AF276*$H275*$E276)+(AF276*$H275*$F276)))</f>
        <v>0</v>
      </c>
      <c r="AG275" s="653">
        <f t="shared" ref="AG275" si="4184">+AG276*H275</f>
        <v>7520.5592570008948</v>
      </c>
      <c r="AH275" s="653">
        <f t="shared" ref="AH275" si="4185">((AH276*$H275)-((AH276*$H275*$E276)+(AH276*$H275*$F276)))</f>
        <v>0</v>
      </c>
      <c r="AI275" s="653">
        <f t="shared" ref="AI275" si="4186">((AI276*$H275)-((AI276*$H275*$E276)+(AI276*$H275*$F276)))</f>
        <v>0</v>
      </c>
      <c r="AJ275" s="653">
        <f t="shared" ref="AJ275" si="4187">((AJ276*$H275)-((AJ276*$H275*$E276)+(AJ276*$H275*$F276)))</f>
        <v>0</v>
      </c>
      <c r="AK275" s="653">
        <f t="shared" ref="AK275" si="4188">((AK276*$H275)-((AK276*$H275*$E276)+(AK276*$H275*$F276)))</f>
        <v>0</v>
      </c>
      <c r="AL275" s="653">
        <f t="shared" ref="AL275" si="4189">((AL276*$H275)-((AL276*$H275*$E276)+(AL276*$H275*$F276)))</f>
        <v>0</v>
      </c>
      <c r="AM275" s="653">
        <f t="shared" ref="AM275" si="4190">((AM276*$H275)-((AM276*$H275*$E276)+(AM276*$H275*$F276)))</f>
        <v>0</v>
      </c>
      <c r="AN275" s="653">
        <f t="shared" ref="AN275" si="4191">((AN276*$H275)-((AN276*$H275*$E276)+(AN276*$H275*$F276)))</f>
        <v>0</v>
      </c>
      <c r="AO275" s="653">
        <f t="shared" ref="AO275" si="4192">((AO276*$H275)-((AO276*$H275*$E276)+(AO276*$H275*$F276)))</f>
        <v>0</v>
      </c>
      <c r="AP275" s="653">
        <f t="shared" ref="AP275" si="4193">((AP276*$H275)-((AP276*$H275*$E276)+(AP276*$H275*$F276)))</f>
        <v>0</v>
      </c>
      <c r="AQ275" s="653">
        <f t="shared" ref="AQ275" si="4194">((AQ276*$H275)-((AQ276*$H275*$E276)+(AQ276*$H275*$F276)))</f>
        <v>0</v>
      </c>
      <c r="AR275" s="653">
        <f t="shared" ref="AR275" si="4195">((AR276*$H275)-((AR276*$H275*$E276)+(AR276*$H275*$F276)))</f>
        <v>0</v>
      </c>
      <c r="AS275" s="653">
        <f t="shared" ref="AS275" si="4196">((AS276*$H275)-((AS276*$H275*$E276)+(AS276*$H275*$F276)))</f>
        <v>0</v>
      </c>
      <c r="AT275" s="653">
        <f t="shared" ref="AT275" si="4197">((AT276*$H275)-((AT276*$H275*$E276)+(AT276*$H275*$F276)))</f>
        <v>0</v>
      </c>
      <c r="AU275" s="653">
        <f t="shared" ref="AU275" si="4198">((AU276*$H275)-((AU276*$H275*$E276)+(AU276*$H275*$F276)))</f>
        <v>0</v>
      </c>
      <c r="AV275" s="653">
        <f t="shared" ref="AV275" si="4199">((AV276*$H275)-((AV276*$H275*$E276)+(AV276*$H275*$F276)))</f>
        <v>0</v>
      </c>
      <c r="AW275" s="613">
        <f t="shared" si="4046"/>
        <v>150411.18514001789</v>
      </c>
      <c r="AX275" s="645">
        <f t="shared" si="4006"/>
        <v>0</v>
      </c>
      <c r="AY275" s="656">
        <f t="shared" si="4007"/>
        <v>0</v>
      </c>
      <c r="AZ275" s="591"/>
    </row>
    <row r="276" spans="1:52">
      <c r="A276" s="590"/>
      <c r="B276" s="636"/>
      <c r="C276" s="636"/>
      <c r="D276" s="651"/>
      <c r="E276" s="652">
        <v>0.3</v>
      </c>
      <c r="F276" s="652">
        <v>0.05</v>
      </c>
      <c r="G276" s="653"/>
      <c r="H276" s="640"/>
      <c r="I276" s="640">
        <f t="shared" si="3737"/>
        <v>1.35</v>
      </c>
      <c r="J276" s="658">
        <v>0</v>
      </c>
      <c r="K276" s="658">
        <v>0</v>
      </c>
      <c r="L276" s="658">
        <v>0</v>
      </c>
      <c r="M276" s="658">
        <v>0</v>
      </c>
      <c r="N276" s="658">
        <v>0</v>
      </c>
      <c r="O276" s="658">
        <v>0</v>
      </c>
      <c r="P276" s="658">
        <v>0</v>
      </c>
      <c r="Q276" s="658">
        <v>0.3</v>
      </c>
      <c r="R276" s="658">
        <v>0</v>
      </c>
      <c r="S276" s="658">
        <v>0</v>
      </c>
      <c r="T276" s="658">
        <v>0</v>
      </c>
      <c r="U276" s="658">
        <v>0</v>
      </c>
      <c r="V276" s="658">
        <v>0</v>
      </c>
      <c r="W276" s="658">
        <v>0</v>
      </c>
      <c r="X276" s="658">
        <v>0</v>
      </c>
      <c r="Y276" s="658">
        <v>1</v>
      </c>
      <c r="Z276" s="658">
        <v>0</v>
      </c>
      <c r="AA276" s="658">
        <v>0</v>
      </c>
      <c r="AB276" s="658">
        <v>0</v>
      </c>
      <c r="AC276" s="658">
        <v>0</v>
      </c>
      <c r="AD276" s="658">
        <v>0</v>
      </c>
      <c r="AE276" s="658">
        <v>0</v>
      </c>
      <c r="AF276" s="658">
        <v>0</v>
      </c>
      <c r="AG276" s="658">
        <v>0.05</v>
      </c>
      <c r="AH276" s="658">
        <v>0</v>
      </c>
      <c r="AI276" s="658">
        <v>0</v>
      </c>
      <c r="AJ276" s="658">
        <v>0</v>
      </c>
      <c r="AK276" s="658">
        <v>0</v>
      </c>
      <c r="AL276" s="658">
        <v>0</v>
      </c>
      <c r="AM276" s="658">
        <v>0</v>
      </c>
      <c r="AN276" s="658">
        <v>0</v>
      </c>
      <c r="AO276" s="658">
        <v>0</v>
      </c>
      <c r="AP276" s="658">
        <v>0</v>
      </c>
      <c r="AQ276" s="658">
        <v>0</v>
      </c>
      <c r="AR276" s="658">
        <v>0</v>
      </c>
      <c r="AS276" s="658">
        <v>0</v>
      </c>
      <c r="AT276" s="658">
        <v>0</v>
      </c>
      <c r="AU276" s="658">
        <v>0</v>
      </c>
      <c r="AV276" s="658">
        <v>0</v>
      </c>
      <c r="AW276" s="613">
        <f t="shared" si="4046"/>
        <v>1.35</v>
      </c>
      <c r="AX276" s="645">
        <f t="shared" si="4006"/>
        <v>1.35</v>
      </c>
      <c r="AY276" s="656" t="e">
        <f t="shared" si="4007"/>
        <v>#DIV/0!</v>
      </c>
      <c r="AZ276" s="591"/>
    </row>
    <row r="277" spans="1:52">
      <c r="A277" s="590"/>
      <c r="B277" s="646" t="s">
        <v>305</v>
      </c>
      <c r="C277" s="646" t="s">
        <v>484</v>
      </c>
      <c r="D277" s="647" t="s">
        <v>485</v>
      </c>
      <c r="E277" s="648"/>
      <c r="F277" s="648"/>
      <c r="G277" s="649"/>
      <c r="H277" s="650">
        <v>451378.58448181866</v>
      </c>
      <c r="I277" s="650">
        <f t="shared" si="3737"/>
        <v>451378.58448181866</v>
      </c>
      <c r="J277" s="649">
        <f t="shared" ref="J277" si="4200">+J278+J280+J282</f>
        <v>0</v>
      </c>
      <c r="K277" s="649">
        <f t="shared" ref="K277" si="4201">+K278+K280+K282</f>
        <v>0</v>
      </c>
      <c r="L277" s="649">
        <f t="shared" ref="L277" si="4202">+L278+L280+L282</f>
        <v>0</v>
      </c>
      <c r="M277" s="649">
        <f t="shared" ref="M277" si="4203">+M278+M280+M282</f>
        <v>0</v>
      </c>
      <c r="N277" s="649">
        <f t="shared" ref="N277" si="4204">+N278+N280+N282</f>
        <v>0</v>
      </c>
      <c r="O277" s="649">
        <f t="shared" ref="O277" si="4205">+O278+O280+O282</f>
        <v>0</v>
      </c>
      <c r="P277" s="649">
        <f t="shared" ref="P277" si="4206">+P278+P280+P282</f>
        <v>0</v>
      </c>
      <c r="Q277" s="649">
        <f t="shared" ref="Q277" si="4207">+Q278+Q280+Q282</f>
        <v>135413.57534454559</v>
      </c>
      <c r="R277" s="649">
        <f t="shared" ref="R277" si="4208">+R278+R280+R282</f>
        <v>0</v>
      </c>
      <c r="S277" s="649">
        <f t="shared" ref="S277" si="4209">+S278+S280+S282</f>
        <v>0</v>
      </c>
      <c r="T277" s="649">
        <f t="shared" ref="T277" si="4210">+T278+T280+T282</f>
        <v>0</v>
      </c>
      <c r="U277" s="649">
        <f t="shared" ref="U277" si="4211">+U278+U280+U282</f>
        <v>0</v>
      </c>
      <c r="V277" s="649">
        <f t="shared" ref="V277" si="4212">+V278+V280+V282</f>
        <v>0</v>
      </c>
      <c r="W277" s="649">
        <f t="shared" ref="W277" si="4213">+W278+W280+W282</f>
        <v>0</v>
      </c>
      <c r="X277" s="649">
        <f t="shared" ref="X277" si="4214">+X278+X280+X282</f>
        <v>12537.09980798886</v>
      </c>
      <c r="Y277" s="649">
        <f t="shared" ref="Y277" si="4215">+Y278+Y280+Y282</f>
        <v>274992.94388473255</v>
      </c>
      <c r="Z277" s="649">
        <f t="shared" ref="Z277" si="4216">+Z278+Z280+Z282</f>
        <v>5866.0362204607027</v>
      </c>
      <c r="AA277" s="649">
        <f t="shared" ref="AA277" si="4217">+AA278+AA280+AA282</f>
        <v>0</v>
      </c>
      <c r="AB277" s="649">
        <f t="shared" ref="AB277" si="4218">+AB278+AB280+AB282</f>
        <v>0</v>
      </c>
      <c r="AC277" s="649">
        <f t="shared" ref="AC277" si="4219">+AC278+AC280+AC282</f>
        <v>0</v>
      </c>
      <c r="AD277" s="649">
        <f t="shared" ref="AD277" si="4220">+AD278+AD280+AD282</f>
        <v>0</v>
      </c>
      <c r="AE277" s="649">
        <f t="shared" ref="AE277" si="4221">+AE278+AE280+AE282</f>
        <v>0</v>
      </c>
      <c r="AF277" s="649">
        <f t="shared" ref="AF277" si="4222">+AF278+AF280+AF282</f>
        <v>0</v>
      </c>
      <c r="AG277" s="649">
        <f t="shared" ref="AG277" si="4223">+AG278+AG280+AG282</f>
        <v>22568.929224090934</v>
      </c>
      <c r="AH277" s="649">
        <f t="shared" ref="AH277" si="4224">+AH278+AH280+AH282</f>
        <v>0</v>
      </c>
      <c r="AI277" s="649">
        <f t="shared" ref="AI277" si="4225">+AI278+AI280+AI282</f>
        <v>0</v>
      </c>
      <c r="AJ277" s="649">
        <f t="shared" ref="AJ277" si="4226">+AJ278+AJ280+AJ282</f>
        <v>0</v>
      </c>
      <c r="AK277" s="649">
        <f t="shared" ref="AK277" si="4227">+AK278+AK280+AK282</f>
        <v>0</v>
      </c>
      <c r="AL277" s="649">
        <f t="shared" ref="AL277" si="4228">+AL278+AL280+AL282</f>
        <v>0</v>
      </c>
      <c r="AM277" s="649">
        <f t="shared" ref="AM277" si="4229">+AM278+AM280+AM282</f>
        <v>0</v>
      </c>
      <c r="AN277" s="649">
        <f t="shared" ref="AN277" si="4230">+AN278+AN280+AN282</f>
        <v>0</v>
      </c>
      <c r="AO277" s="649">
        <f t="shared" ref="AO277" si="4231">+AO278+AO280+AO282</f>
        <v>0</v>
      </c>
      <c r="AP277" s="649">
        <f t="shared" ref="AP277" si="4232">+AP278+AP280+AP282</f>
        <v>0</v>
      </c>
      <c r="AQ277" s="649">
        <f t="shared" ref="AQ277" si="4233">+AQ278+AQ280+AQ282</f>
        <v>0</v>
      </c>
      <c r="AR277" s="649">
        <f t="shared" ref="AR277" si="4234">+AR278+AR280+AR282</f>
        <v>0</v>
      </c>
      <c r="AS277" s="649">
        <f t="shared" ref="AS277" si="4235">+AS278+AS280+AS282</f>
        <v>0</v>
      </c>
      <c r="AT277" s="649">
        <f t="shared" ref="AT277" si="4236">+AT278+AT280+AT282</f>
        <v>0</v>
      </c>
      <c r="AU277" s="649">
        <f t="shared" ref="AU277" si="4237">+AU278+AU280+AU282</f>
        <v>0</v>
      </c>
      <c r="AV277" s="649">
        <f t="shared" ref="AV277" si="4238">+AV278+AV280+AV282</f>
        <v>0</v>
      </c>
      <c r="AW277" s="613">
        <f t="shared" si="4046"/>
        <v>451378.58448181866</v>
      </c>
      <c r="AX277" s="645">
        <f t="shared" si="4006"/>
        <v>0</v>
      </c>
      <c r="AY277" s="656">
        <f t="shared" si="4007"/>
        <v>0</v>
      </c>
      <c r="AZ277" s="591"/>
    </row>
    <row r="278" spans="1:52">
      <c r="A278" s="590"/>
      <c r="B278" s="636" t="s">
        <v>378</v>
      </c>
      <c r="C278" s="636" t="s">
        <v>486</v>
      </c>
      <c r="D278" s="651" t="s">
        <v>441</v>
      </c>
      <c r="E278" s="652"/>
      <c r="F278" s="652"/>
      <c r="G278" s="653"/>
      <c r="H278" s="640">
        <v>259974.00274392235</v>
      </c>
      <c r="I278" s="640">
        <f t="shared" si="3737"/>
        <v>259974.00274392232</v>
      </c>
      <c r="J278" s="653">
        <f>+J279*$H$140</f>
        <v>0</v>
      </c>
      <c r="K278" s="653">
        <f t="shared" ref="K278" si="4239">+K279*$H$140</f>
        <v>0</v>
      </c>
      <c r="L278" s="653">
        <f t="shared" ref="L278" si="4240">+L279*$H$140</f>
        <v>0</v>
      </c>
      <c r="M278" s="653">
        <f t="shared" ref="M278" si="4241">+M279*$H$140</f>
        <v>0</v>
      </c>
      <c r="N278" s="653">
        <f t="shared" ref="N278" si="4242">+N279*$H$140</f>
        <v>0</v>
      </c>
      <c r="O278" s="653">
        <f t="shared" ref="O278" si="4243">+O279*$H$140</f>
        <v>0</v>
      </c>
      <c r="P278" s="653">
        <f t="shared" ref="P278" si="4244">+P279*$H$140</f>
        <v>0</v>
      </c>
      <c r="Q278" s="653">
        <f t="shared" ref="Q278" si="4245">+Q279*$H278</f>
        <v>77992.200823176696</v>
      </c>
      <c r="R278" s="653">
        <f t="shared" ref="R278" si="4246">((R279*$H278)-((R279*$H278*$E279)+(R279*$H278*$F279)))</f>
        <v>0</v>
      </c>
      <c r="S278" s="653">
        <f t="shared" ref="S278" si="4247">((S279*$H278)-((S279*$H278*$E279)+(S279*$H278*$F279)))</f>
        <v>0</v>
      </c>
      <c r="T278" s="653">
        <f t="shared" ref="T278" si="4248">((T279*$H278)-((T279*$H278*$E279)+(T279*$H278*$F279)))</f>
        <v>0</v>
      </c>
      <c r="U278" s="653">
        <f t="shared" ref="U278" si="4249">((U279*$H278)-((U279*$H278*$E279)+(U279*$H278*$F279)))</f>
        <v>0</v>
      </c>
      <c r="V278" s="653">
        <f t="shared" ref="V278" si="4250">((V279*$H278)-((V279*$H278*$E279)+(V279*$H278*$F279)))</f>
        <v>0</v>
      </c>
      <c r="W278" s="653">
        <f t="shared" ref="W278" si="4251">((W279*$H278)-((W279*$H278*$E279)+(W279*$H278*$F279)))</f>
        <v>0</v>
      </c>
      <c r="X278" s="653">
        <f t="shared" ref="X278" si="4252">((X279*$H278)-((X279*$H278*$E279)+(X279*$H278*$F279)))</f>
        <v>10138.98610701297</v>
      </c>
      <c r="Y278" s="653">
        <f t="shared" ref="Y278" si="4253">((Y279*$H278)-((Y279*$H278*$E279)+(Y279*$H278*$F279)))</f>
        <v>158844.11567653654</v>
      </c>
      <c r="Z278" s="653">
        <f t="shared" ref="Z278" si="4254">((Z279*$H278)-((Z279*$H278*$E279)+(Z279*$H278*$F279)))</f>
        <v>0</v>
      </c>
      <c r="AA278" s="653">
        <f t="shared" ref="AA278" si="4255">((AA279*$H278)-((AA279*$H278*$E279)+(AA279*$H278*$F279)))</f>
        <v>0</v>
      </c>
      <c r="AB278" s="653">
        <f t="shared" ref="AB278" si="4256">((AB279*$H278)-((AB279*$H278*$E279)+(AB279*$H278*$F279)))</f>
        <v>0</v>
      </c>
      <c r="AC278" s="653">
        <f t="shared" ref="AC278" si="4257">((AC279*$H278)-((AC279*$H278*$E279)+(AC279*$H278*$F279)))</f>
        <v>0</v>
      </c>
      <c r="AD278" s="653">
        <f t="shared" ref="AD278" si="4258">((AD279*$H278)-((AD279*$H278*$E279)+(AD279*$H278*$F279)))</f>
        <v>0</v>
      </c>
      <c r="AE278" s="653">
        <f t="shared" ref="AE278" si="4259">((AE279*$H278)-((AE279*$H278*$E279)+(AE279*$H278*$F279)))</f>
        <v>0</v>
      </c>
      <c r="AF278" s="653">
        <f t="shared" ref="AF278" si="4260">((AF279*$H278)-((AF279*$H278*$E279)+(AF279*$H278*$F279)))</f>
        <v>0</v>
      </c>
      <c r="AG278" s="653">
        <f t="shared" ref="AG278" si="4261">+AG279*H278</f>
        <v>12998.700137196118</v>
      </c>
      <c r="AH278" s="653">
        <f t="shared" ref="AH278" si="4262">((AH279*$H278)-((AH279*$H278*$E279)+(AH279*$H278*$F279)))</f>
        <v>0</v>
      </c>
      <c r="AI278" s="653">
        <f t="shared" ref="AI278" si="4263">((AI279*$H278)-((AI279*$H278*$E279)+(AI279*$H278*$F279)))</f>
        <v>0</v>
      </c>
      <c r="AJ278" s="653">
        <f t="shared" ref="AJ278" si="4264">((AJ279*$H278)-((AJ279*$H278*$E279)+(AJ279*$H278*$F279)))</f>
        <v>0</v>
      </c>
      <c r="AK278" s="653">
        <f t="shared" ref="AK278" si="4265">((AK279*$H278)-((AK279*$H278*$E279)+(AK279*$H278*$F279)))</f>
        <v>0</v>
      </c>
      <c r="AL278" s="653">
        <f t="shared" ref="AL278" si="4266">((AL279*$H278)-((AL279*$H278*$E279)+(AL279*$H278*$F279)))</f>
        <v>0</v>
      </c>
      <c r="AM278" s="653">
        <f t="shared" ref="AM278" si="4267">((AM279*$H278)-((AM279*$H278*$E279)+(AM279*$H278*$F279)))</f>
        <v>0</v>
      </c>
      <c r="AN278" s="653">
        <f t="shared" ref="AN278" si="4268">((AN279*$H278)-((AN279*$H278*$E279)+(AN279*$H278*$F279)))</f>
        <v>0</v>
      </c>
      <c r="AO278" s="653">
        <f t="shared" ref="AO278" si="4269">((AO279*$H278)-((AO279*$H278*$E279)+(AO279*$H278*$F279)))</f>
        <v>0</v>
      </c>
      <c r="AP278" s="653">
        <f t="shared" ref="AP278" si="4270">((AP279*$H278)-((AP279*$H278*$E279)+(AP279*$H278*$F279)))</f>
        <v>0</v>
      </c>
      <c r="AQ278" s="653">
        <f t="shared" ref="AQ278" si="4271">((AQ279*$H278)-((AQ279*$H278*$E279)+(AQ279*$H278*$F279)))</f>
        <v>0</v>
      </c>
      <c r="AR278" s="653">
        <f t="shared" ref="AR278" si="4272">((AR279*$H278)-((AR279*$H278*$E279)+(AR279*$H278*$F279)))</f>
        <v>0</v>
      </c>
      <c r="AS278" s="653">
        <f t="shared" ref="AS278" si="4273">((AS279*$H278)-((AS279*$H278*$E279)+(AS279*$H278*$F279)))</f>
        <v>0</v>
      </c>
      <c r="AT278" s="653">
        <f t="shared" ref="AT278" si="4274">((AT279*$H278)-((AT279*$H278*$E279)+(AT279*$H278*$F279)))</f>
        <v>0</v>
      </c>
      <c r="AU278" s="653">
        <f t="shared" ref="AU278" si="4275">((AU279*$H278)-((AU279*$H278*$E279)+(AU279*$H278*$F279)))</f>
        <v>0</v>
      </c>
      <c r="AV278" s="653">
        <f t="shared" ref="AV278" si="4276">((AV279*$H278)-((AV279*$H278*$E279)+(AV279*$H278*$F279)))</f>
        <v>0</v>
      </c>
      <c r="AW278" s="613">
        <f t="shared" si="4046"/>
        <v>259974.00274392232</v>
      </c>
      <c r="AX278" s="645">
        <f t="shared" si="4006"/>
        <v>0</v>
      </c>
      <c r="AY278" s="656">
        <f t="shared" si="4007"/>
        <v>0</v>
      </c>
      <c r="AZ278" s="591"/>
    </row>
    <row r="279" spans="1:52">
      <c r="A279" s="590"/>
      <c r="B279" s="636"/>
      <c r="C279" s="636"/>
      <c r="D279" s="651"/>
      <c r="E279" s="652">
        <v>0.3</v>
      </c>
      <c r="F279" s="652">
        <v>0.05</v>
      </c>
      <c r="G279" s="653"/>
      <c r="H279" s="640"/>
      <c r="I279" s="640">
        <f t="shared" si="3737"/>
        <v>1.3499999999999999</v>
      </c>
      <c r="J279" s="658">
        <v>0</v>
      </c>
      <c r="K279" s="658">
        <v>0</v>
      </c>
      <c r="L279" s="658">
        <v>0</v>
      </c>
      <c r="M279" s="658">
        <v>0</v>
      </c>
      <c r="N279" s="658">
        <v>0</v>
      </c>
      <c r="O279" s="658">
        <v>0</v>
      </c>
      <c r="P279" s="658">
        <v>0</v>
      </c>
      <c r="Q279" s="658">
        <v>0.3</v>
      </c>
      <c r="R279" s="658">
        <v>0</v>
      </c>
      <c r="S279" s="658">
        <v>0</v>
      </c>
      <c r="T279" s="658">
        <v>0</v>
      </c>
      <c r="U279" s="658">
        <v>0</v>
      </c>
      <c r="V279" s="658">
        <v>0</v>
      </c>
      <c r="W279" s="658">
        <v>0</v>
      </c>
      <c r="X279" s="658">
        <v>0.06</v>
      </c>
      <c r="Y279" s="658">
        <v>0.94</v>
      </c>
      <c r="Z279" s="658">
        <v>0</v>
      </c>
      <c r="AA279" s="658">
        <v>0</v>
      </c>
      <c r="AB279" s="658">
        <v>0</v>
      </c>
      <c r="AC279" s="658">
        <v>0</v>
      </c>
      <c r="AD279" s="658">
        <v>0</v>
      </c>
      <c r="AE279" s="658">
        <v>0</v>
      </c>
      <c r="AF279" s="658">
        <v>0</v>
      </c>
      <c r="AG279" s="658">
        <v>0.05</v>
      </c>
      <c r="AH279" s="658">
        <v>0</v>
      </c>
      <c r="AI279" s="658">
        <v>0</v>
      </c>
      <c r="AJ279" s="658">
        <v>0</v>
      </c>
      <c r="AK279" s="658">
        <v>0</v>
      </c>
      <c r="AL279" s="658">
        <v>0</v>
      </c>
      <c r="AM279" s="658">
        <v>0</v>
      </c>
      <c r="AN279" s="658">
        <v>0</v>
      </c>
      <c r="AO279" s="658">
        <v>0</v>
      </c>
      <c r="AP279" s="658">
        <v>0</v>
      </c>
      <c r="AQ279" s="658">
        <v>0</v>
      </c>
      <c r="AR279" s="658">
        <v>0</v>
      </c>
      <c r="AS279" s="658">
        <v>0</v>
      </c>
      <c r="AT279" s="658">
        <v>0</v>
      </c>
      <c r="AU279" s="658">
        <v>0</v>
      </c>
      <c r="AV279" s="658">
        <v>0</v>
      </c>
      <c r="AW279" s="613">
        <f t="shared" si="4046"/>
        <v>1.3499999999999999</v>
      </c>
      <c r="AX279" s="645">
        <f t="shared" si="4006"/>
        <v>1.3499999999999999</v>
      </c>
      <c r="AY279" s="656" t="e">
        <f t="shared" si="4007"/>
        <v>#DIV/0!</v>
      </c>
      <c r="AZ279" s="591"/>
    </row>
    <row r="280" spans="1:52">
      <c r="A280" s="590"/>
      <c r="B280" s="636" t="s">
        <v>378</v>
      </c>
      <c r="C280" s="636" t="s">
        <v>487</v>
      </c>
      <c r="D280" s="651" t="s">
        <v>379</v>
      </c>
      <c r="E280" s="652"/>
      <c r="F280" s="652"/>
      <c r="G280" s="653"/>
      <c r="H280" s="640">
        <v>40993.396597878447</v>
      </c>
      <c r="I280" s="640">
        <f t="shared" si="3737"/>
        <v>40993.396597878447</v>
      </c>
      <c r="J280" s="653">
        <f>+J281*$H$140</f>
        <v>0</v>
      </c>
      <c r="K280" s="653">
        <f t="shared" ref="K280" si="4277">+K281*$H$140</f>
        <v>0</v>
      </c>
      <c r="L280" s="653">
        <f t="shared" ref="L280" si="4278">+L281*$H$140</f>
        <v>0</v>
      </c>
      <c r="M280" s="653">
        <f t="shared" ref="M280" si="4279">+M281*$H$140</f>
        <v>0</v>
      </c>
      <c r="N280" s="653">
        <f t="shared" ref="N280" si="4280">+N281*$H$140</f>
        <v>0</v>
      </c>
      <c r="O280" s="653">
        <f t="shared" ref="O280" si="4281">+O281*$H$140</f>
        <v>0</v>
      </c>
      <c r="P280" s="653">
        <f t="shared" ref="P280" si="4282">+P281*$H$140</f>
        <v>0</v>
      </c>
      <c r="Q280" s="653">
        <f t="shared" ref="Q280" si="4283">+Q281*$H280</f>
        <v>12298.018979363535</v>
      </c>
      <c r="R280" s="653">
        <f t="shared" ref="R280" si="4284">((R281*$H280)-((R281*$H280*$E281)+(R281*$H280*$F281)))</f>
        <v>0</v>
      </c>
      <c r="S280" s="653">
        <f t="shared" ref="S280" si="4285">((S281*$H280)-((S281*$H280*$E281)+(S281*$H280*$F281)))</f>
        <v>0</v>
      </c>
      <c r="T280" s="653">
        <f t="shared" ref="T280" si="4286">((T281*$H280)-((T281*$H280*$E281)+(T281*$H280*$F281)))</f>
        <v>0</v>
      </c>
      <c r="U280" s="653">
        <f t="shared" ref="U280" si="4287">((U281*$H280)-((U281*$H280*$E281)+(U281*$H280*$F281)))</f>
        <v>0</v>
      </c>
      <c r="V280" s="653">
        <f t="shared" ref="V280" si="4288">((V281*$H280)-((V281*$H280*$E281)+(V281*$H280*$F281)))</f>
        <v>0</v>
      </c>
      <c r="W280" s="653">
        <f t="shared" ref="W280" si="4289">((W281*$H280)-((W281*$H280*$E281)+(W281*$H280*$F281)))</f>
        <v>0</v>
      </c>
      <c r="X280" s="653">
        <f t="shared" ref="X280" si="4290">((X281*$H280)-((X281*$H280*$E281)+(X281*$H280*$F281)))</f>
        <v>2398.1137009758891</v>
      </c>
      <c r="Y280" s="653">
        <f t="shared" ref="Y280" si="4291">((Y281*$H280)-((Y281*$H280*$E281)+(Y281*$H280*$F281)))</f>
        <v>24247.594087645102</v>
      </c>
      <c r="Z280" s="653">
        <f t="shared" ref="Z280" si="4292">((Z281*$H280)-((Z281*$H280*$E281)+(Z281*$H280*$F281)))</f>
        <v>0</v>
      </c>
      <c r="AA280" s="653">
        <f t="shared" ref="AA280" si="4293">((AA281*$H280)-((AA281*$H280*$E281)+(AA281*$H280*$F281)))</f>
        <v>0</v>
      </c>
      <c r="AB280" s="653">
        <f t="shared" ref="AB280" si="4294">((AB281*$H280)-((AB281*$H280*$E281)+(AB281*$H280*$F281)))</f>
        <v>0</v>
      </c>
      <c r="AC280" s="653">
        <f t="shared" ref="AC280" si="4295">((AC281*$H280)-((AC281*$H280*$E281)+(AC281*$H280*$F281)))</f>
        <v>0</v>
      </c>
      <c r="AD280" s="653">
        <f t="shared" ref="AD280" si="4296">((AD281*$H280)-((AD281*$H280*$E281)+(AD281*$H280*$F281)))</f>
        <v>0</v>
      </c>
      <c r="AE280" s="653">
        <f t="shared" ref="AE280" si="4297">((AE281*$H280)-((AE281*$H280*$E281)+(AE281*$H280*$F281)))</f>
        <v>0</v>
      </c>
      <c r="AF280" s="653">
        <f t="shared" ref="AF280" si="4298">((AF281*$H280)-((AF281*$H280*$E281)+(AF281*$H280*$F281)))</f>
        <v>0</v>
      </c>
      <c r="AG280" s="653">
        <f t="shared" ref="AG280" si="4299">+AG281*H280</f>
        <v>2049.6698298939223</v>
      </c>
      <c r="AH280" s="653">
        <f t="shared" ref="AH280" si="4300">((AH281*$H280)-((AH281*$H280*$E281)+(AH281*$H280*$F281)))</f>
        <v>0</v>
      </c>
      <c r="AI280" s="653">
        <f t="shared" ref="AI280" si="4301">((AI281*$H280)-((AI281*$H280*$E281)+(AI281*$H280*$F281)))</f>
        <v>0</v>
      </c>
      <c r="AJ280" s="653">
        <f t="shared" ref="AJ280" si="4302">((AJ281*$H280)-((AJ281*$H280*$E281)+(AJ281*$H280*$F281)))</f>
        <v>0</v>
      </c>
      <c r="AK280" s="653">
        <f t="shared" ref="AK280" si="4303">((AK281*$H280)-((AK281*$H280*$E281)+(AK281*$H280*$F281)))</f>
        <v>0</v>
      </c>
      <c r="AL280" s="653">
        <f t="shared" ref="AL280" si="4304">((AL281*$H280)-((AL281*$H280*$E281)+(AL281*$H280*$F281)))</f>
        <v>0</v>
      </c>
      <c r="AM280" s="653">
        <f t="shared" ref="AM280" si="4305">((AM281*$H280)-((AM281*$H280*$E281)+(AM281*$H280*$F281)))</f>
        <v>0</v>
      </c>
      <c r="AN280" s="653">
        <f t="shared" ref="AN280" si="4306">((AN281*$H280)-((AN281*$H280*$E281)+(AN281*$H280*$F281)))</f>
        <v>0</v>
      </c>
      <c r="AO280" s="653">
        <f t="shared" ref="AO280" si="4307">((AO281*$H280)-((AO281*$H280*$E281)+(AO281*$H280*$F281)))</f>
        <v>0</v>
      </c>
      <c r="AP280" s="653">
        <f t="shared" ref="AP280" si="4308">((AP281*$H280)-((AP281*$H280*$E281)+(AP281*$H280*$F281)))</f>
        <v>0</v>
      </c>
      <c r="AQ280" s="653">
        <f t="shared" ref="AQ280" si="4309">((AQ281*$H280)-((AQ281*$H280*$E281)+(AQ281*$H280*$F281)))</f>
        <v>0</v>
      </c>
      <c r="AR280" s="653">
        <f t="shared" ref="AR280" si="4310">((AR281*$H280)-((AR281*$H280*$E281)+(AR281*$H280*$F281)))</f>
        <v>0</v>
      </c>
      <c r="AS280" s="653">
        <f t="shared" ref="AS280" si="4311">((AS281*$H280)-((AS281*$H280*$E281)+(AS281*$H280*$F281)))</f>
        <v>0</v>
      </c>
      <c r="AT280" s="653">
        <f t="shared" ref="AT280" si="4312">((AT281*$H280)-((AT281*$H280*$E281)+(AT281*$H280*$F281)))</f>
        <v>0</v>
      </c>
      <c r="AU280" s="653">
        <f t="shared" ref="AU280" si="4313">((AU281*$H280)-((AU281*$H280*$E281)+(AU281*$H280*$F281)))</f>
        <v>0</v>
      </c>
      <c r="AV280" s="653">
        <f t="shared" ref="AV280" si="4314">((AV281*$H280)-((AV281*$H280*$E281)+(AV281*$H280*$F281)))</f>
        <v>0</v>
      </c>
      <c r="AW280" s="613">
        <f t="shared" si="4046"/>
        <v>40993.396597878447</v>
      </c>
      <c r="AX280" s="645">
        <f t="shared" si="4006"/>
        <v>0</v>
      </c>
      <c r="AY280" s="656">
        <f t="shared" si="4007"/>
        <v>0</v>
      </c>
      <c r="AZ280" s="591"/>
    </row>
    <row r="281" spans="1:52">
      <c r="A281" s="590"/>
      <c r="B281" s="636"/>
      <c r="C281" s="636"/>
      <c r="D281" s="651"/>
      <c r="E281" s="652">
        <v>0.3</v>
      </c>
      <c r="F281" s="652">
        <v>0.05</v>
      </c>
      <c r="G281" s="653"/>
      <c r="H281" s="640"/>
      <c r="I281" s="640">
        <f t="shared" si="3737"/>
        <v>1.35</v>
      </c>
      <c r="J281" s="658">
        <v>0</v>
      </c>
      <c r="K281" s="658">
        <v>0</v>
      </c>
      <c r="L281" s="658">
        <v>0</v>
      </c>
      <c r="M281" s="658">
        <v>0</v>
      </c>
      <c r="N281" s="658">
        <v>0</v>
      </c>
      <c r="O281" s="658">
        <v>0</v>
      </c>
      <c r="P281" s="658">
        <v>0</v>
      </c>
      <c r="Q281" s="658">
        <v>0.3</v>
      </c>
      <c r="R281" s="658">
        <v>0</v>
      </c>
      <c r="S281" s="658">
        <v>0</v>
      </c>
      <c r="T281" s="658">
        <v>0</v>
      </c>
      <c r="U281" s="658">
        <v>0</v>
      </c>
      <c r="V281" s="658">
        <v>0</v>
      </c>
      <c r="W281" s="658">
        <v>0</v>
      </c>
      <c r="X281" s="658">
        <v>0.09</v>
      </c>
      <c r="Y281" s="658">
        <v>0.91</v>
      </c>
      <c r="Z281" s="658">
        <v>0</v>
      </c>
      <c r="AA281" s="658">
        <v>0</v>
      </c>
      <c r="AB281" s="658">
        <v>0</v>
      </c>
      <c r="AC281" s="658">
        <v>0</v>
      </c>
      <c r="AD281" s="658">
        <v>0</v>
      </c>
      <c r="AE281" s="658">
        <v>0</v>
      </c>
      <c r="AF281" s="658">
        <v>0</v>
      </c>
      <c r="AG281" s="658">
        <v>0.05</v>
      </c>
      <c r="AH281" s="658">
        <v>0</v>
      </c>
      <c r="AI281" s="658">
        <v>0</v>
      </c>
      <c r="AJ281" s="658">
        <v>0</v>
      </c>
      <c r="AK281" s="658">
        <v>0</v>
      </c>
      <c r="AL281" s="658">
        <v>0</v>
      </c>
      <c r="AM281" s="658">
        <v>0</v>
      </c>
      <c r="AN281" s="658">
        <v>0</v>
      </c>
      <c r="AO281" s="658">
        <v>0</v>
      </c>
      <c r="AP281" s="658">
        <v>0</v>
      </c>
      <c r="AQ281" s="658">
        <v>0</v>
      </c>
      <c r="AR281" s="658">
        <v>0</v>
      </c>
      <c r="AS281" s="658">
        <v>0</v>
      </c>
      <c r="AT281" s="658">
        <v>0</v>
      </c>
      <c r="AU281" s="658">
        <v>0</v>
      </c>
      <c r="AV281" s="658">
        <v>0</v>
      </c>
      <c r="AW281" s="613">
        <f t="shared" si="4046"/>
        <v>1.35</v>
      </c>
      <c r="AX281" s="645">
        <f t="shared" si="4006"/>
        <v>1.35</v>
      </c>
      <c r="AY281" s="656" t="e">
        <f t="shared" si="4007"/>
        <v>#DIV/0!</v>
      </c>
      <c r="AZ281" s="591"/>
    </row>
    <row r="282" spans="1:52">
      <c r="A282" s="590"/>
      <c r="B282" s="636" t="s">
        <v>378</v>
      </c>
      <c r="C282" s="636" t="s">
        <v>488</v>
      </c>
      <c r="D282" s="651" t="s">
        <v>391</v>
      </c>
      <c r="E282" s="652"/>
      <c r="F282" s="652"/>
      <c r="G282" s="653"/>
      <c r="H282" s="640">
        <v>150411.18514001789</v>
      </c>
      <c r="I282" s="640">
        <f t="shared" si="3737"/>
        <v>150411.18514001786</v>
      </c>
      <c r="J282" s="653">
        <f>+J283*$H$140</f>
        <v>0</v>
      </c>
      <c r="K282" s="653">
        <f t="shared" ref="K282" si="4315">+K283*$H$140</f>
        <v>0</v>
      </c>
      <c r="L282" s="653">
        <f t="shared" ref="L282" si="4316">+L283*$H$140</f>
        <v>0</v>
      </c>
      <c r="M282" s="653">
        <f t="shared" ref="M282" si="4317">+M283*$H$140</f>
        <v>0</v>
      </c>
      <c r="N282" s="653">
        <f t="shared" ref="N282" si="4318">+N283*$H$140</f>
        <v>0</v>
      </c>
      <c r="O282" s="653">
        <f t="shared" ref="O282" si="4319">+O283*$H$140</f>
        <v>0</v>
      </c>
      <c r="P282" s="653">
        <f t="shared" ref="P282" si="4320">+P283*$H$140</f>
        <v>0</v>
      </c>
      <c r="Q282" s="653">
        <f t="shared" ref="Q282" si="4321">+Q283*$H282</f>
        <v>45123.355542005367</v>
      </c>
      <c r="R282" s="653">
        <f t="shared" ref="R282" si="4322">((R283*$H282)-((R283*$H282*$E283)+(R283*$H282*$F283)))</f>
        <v>0</v>
      </c>
      <c r="S282" s="653">
        <f t="shared" ref="S282" si="4323">((S283*$H282)-((S283*$H282*$E283)+(S283*$H282*$F283)))</f>
        <v>0</v>
      </c>
      <c r="T282" s="653">
        <f t="shared" ref="T282" si="4324">((T283*$H282)-((T283*$H282*$E283)+(T283*$H282*$F283)))</f>
        <v>0</v>
      </c>
      <c r="U282" s="653">
        <f t="shared" ref="U282" si="4325">((U283*$H282)-((U283*$H282*$E283)+(U283*$H282*$F283)))</f>
        <v>0</v>
      </c>
      <c r="V282" s="653">
        <f t="shared" ref="V282" si="4326">((V283*$H282)-((V283*$H282*$E283)+(V283*$H282*$F283)))</f>
        <v>0</v>
      </c>
      <c r="W282" s="653">
        <f t="shared" ref="W282" si="4327">((W283*$H282)-((W283*$H282*$E283)+(W283*$H282*$F283)))</f>
        <v>0</v>
      </c>
      <c r="X282" s="653">
        <f t="shared" ref="X282" si="4328">((X283*$H282)-((X283*$H282*$E283)+(X283*$H282*$F283)))</f>
        <v>0</v>
      </c>
      <c r="Y282" s="653">
        <f t="shared" ref="Y282" si="4329">((Y283*$H282)-((Y283*$H282*$E283)+(Y283*$H282*$F283)))</f>
        <v>91901.234120550915</v>
      </c>
      <c r="Z282" s="653">
        <f t="shared" ref="Z282" si="4330">((Z283*$H282)-((Z283*$H282*$E283)+(Z283*$H282*$F283)))</f>
        <v>5866.0362204607027</v>
      </c>
      <c r="AA282" s="653">
        <f t="shared" ref="AA282" si="4331">((AA283*$H282)-((AA283*$H282*$E283)+(AA283*$H282*$F283)))</f>
        <v>0</v>
      </c>
      <c r="AB282" s="653">
        <f t="shared" ref="AB282" si="4332">((AB283*$H282)-((AB283*$H282*$E283)+(AB283*$H282*$F283)))</f>
        <v>0</v>
      </c>
      <c r="AC282" s="653">
        <f t="shared" ref="AC282" si="4333">((AC283*$H282)-((AC283*$H282*$E283)+(AC283*$H282*$F283)))</f>
        <v>0</v>
      </c>
      <c r="AD282" s="653">
        <f t="shared" ref="AD282" si="4334">((AD283*$H282)-((AD283*$H282*$E283)+(AD283*$H282*$F283)))</f>
        <v>0</v>
      </c>
      <c r="AE282" s="653">
        <f t="shared" ref="AE282" si="4335">((AE283*$H282)-((AE283*$H282*$E283)+(AE283*$H282*$F283)))</f>
        <v>0</v>
      </c>
      <c r="AF282" s="653">
        <f t="shared" ref="AF282" si="4336">((AF283*$H282)-((AF283*$H282*$E283)+(AF283*$H282*$F283)))</f>
        <v>0</v>
      </c>
      <c r="AG282" s="653">
        <f t="shared" ref="AG282" si="4337">+AG283*H282</f>
        <v>7520.5592570008948</v>
      </c>
      <c r="AH282" s="653">
        <f t="shared" ref="AH282" si="4338">((AH283*$H282)-((AH283*$H282*$E283)+(AH283*$H282*$F283)))</f>
        <v>0</v>
      </c>
      <c r="AI282" s="653">
        <f t="shared" ref="AI282" si="4339">((AI283*$H282)-((AI283*$H282*$E283)+(AI283*$H282*$F283)))</f>
        <v>0</v>
      </c>
      <c r="AJ282" s="653">
        <f t="shared" ref="AJ282" si="4340">((AJ283*$H282)-((AJ283*$H282*$E283)+(AJ283*$H282*$F283)))</f>
        <v>0</v>
      </c>
      <c r="AK282" s="653">
        <f t="shared" ref="AK282" si="4341">((AK283*$H282)-((AK283*$H282*$E283)+(AK283*$H282*$F283)))</f>
        <v>0</v>
      </c>
      <c r="AL282" s="653">
        <f t="shared" ref="AL282" si="4342">((AL283*$H282)-((AL283*$H282*$E283)+(AL283*$H282*$F283)))</f>
        <v>0</v>
      </c>
      <c r="AM282" s="653">
        <f t="shared" ref="AM282" si="4343">((AM283*$H282)-((AM283*$H282*$E283)+(AM283*$H282*$F283)))</f>
        <v>0</v>
      </c>
      <c r="AN282" s="653">
        <f t="shared" ref="AN282" si="4344">((AN283*$H282)-((AN283*$H282*$E283)+(AN283*$H282*$F283)))</f>
        <v>0</v>
      </c>
      <c r="AO282" s="653">
        <f t="shared" ref="AO282" si="4345">((AO283*$H282)-((AO283*$H282*$E283)+(AO283*$H282*$F283)))</f>
        <v>0</v>
      </c>
      <c r="AP282" s="653">
        <f t="shared" ref="AP282" si="4346">((AP283*$H282)-((AP283*$H282*$E283)+(AP283*$H282*$F283)))</f>
        <v>0</v>
      </c>
      <c r="AQ282" s="653">
        <f t="shared" ref="AQ282" si="4347">((AQ283*$H282)-((AQ283*$H282*$E283)+(AQ283*$H282*$F283)))</f>
        <v>0</v>
      </c>
      <c r="AR282" s="653">
        <f t="shared" ref="AR282" si="4348">((AR283*$H282)-((AR283*$H282*$E283)+(AR283*$H282*$F283)))</f>
        <v>0</v>
      </c>
      <c r="AS282" s="653">
        <f t="shared" ref="AS282" si="4349">((AS283*$H282)-((AS283*$H282*$E283)+(AS283*$H282*$F283)))</f>
        <v>0</v>
      </c>
      <c r="AT282" s="653">
        <f t="shared" ref="AT282" si="4350">((AT283*$H282)-((AT283*$H282*$E283)+(AT283*$H282*$F283)))</f>
        <v>0</v>
      </c>
      <c r="AU282" s="653">
        <f t="shared" ref="AU282" si="4351">((AU283*$H282)-((AU283*$H282*$E283)+(AU283*$H282*$F283)))</f>
        <v>0</v>
      </c>
      <c r="AV282" s="653">
        <f t="shared" ref="AV282" si="4352">((AV283*$H282)-((AV283*$H282*$E283)+(AV283*$H282*$F283)))</f>
        <v>0</v>
      </c>
      <c r="AW282" s="613">
        <f t="shared" si="4046"/>
        <v>150411.18514001786</v>
      </c>
      <c r="AX282" s="645">
        <f t="shared" si="4006"/>
        <v>0</v>
      </c>
      <c r="AY282" s="656">
        <f t="shared" si="4007"/>
        <v>0</v>
      </c>
      <c r="AZ282" s="591"/>
    </row>
    <row r="283" spans="1:52">
      <c r="A283" s="590"/>
      <c r="B283" s="636"/>
      <c r="C283" s="636"/>
      <c r="D283" s="651"/>
      <c r="E283" s="652">
        <v>0.3</v>
      </c>
      <c r="F283" s="652">
        <v>0.05</v>
      </c>
      <c r="G283" s="653"/>
      <c r="H283" s="640"/>
      <c r="I283" s="640">
        <f t="shared" si="3737"/>
        <v>1.35</v>
      </c>
      <c r="J283" s="658">
        <v>0</v>
      </c>
      <c r="K283" s="658">
        <v>0</v>
      </c>
      <c r="L283" s="658">
        <v>0</v>
      </c>
      <c r="M283" s="658">
        <v>0</v>
      </c>
      <c r="N283" s="658">
        <v>0</v>
      </c>
      <c r="O283" s="658">
        <v>0</v>
      </c>
      <c r="P283" s="658">
        <v>0</v>
      </c>
      <c r="Q283" s="658">
        <v>0.3</v>
      </c>
      <c r="R283" s="658">
        <v>0</v>
      </c>
      <c r="S283" s="658">
        <v>0</v>
      </c>
      <c r="T283" s="658">
        <v>0</v>
      </c>
      <c r="U283" s="658">
        <v>0</v>
      </c>
      <c r="V283" s="658">
        <v>0</v>
      </c>
      <c r="W283" s="658">
        <v>0</v>
      </c>
      <c r="X283" s="658">
        <v>0</v>
      </c>
      <c r="Y283" s="658">
        <v>0.94</v>
      </c>
      <c r="Z283" s="658">
        <v>6.0000000000000053E-2</v>
      </c>
      <c r="AA283" s="658">
        <v>0</v>
      </c>
      <c r="AB283" s="658">
        <v>0</v>
      </c>
      <c r="AC283" s="658">
        <v>0</v>
      </c>
      <c r="AD283" s="658">
        <v>0</v>
      </c>
      <c r="AE283" s="658">
        <v>0</v>
      </c>
      <c r="AF283" s="658">
        <v>0</v>
      </c>
      <c r="AG283" s="658">
        <v>0.05</v>
      </c>
      <c r="AH283" s="658">
        <v>0</v>
      </c>
      <c r="AI283" s="658">
        <v>0</v>
      </c>
      <c r="AJ283" s="658">
        <v>0</v>
      </c>
      <c r="AK283" s="658">
        <v>0</v>
      </c>
      <c r="AL283" s="658">
        <v>0</v>
      </c>
      <c r="AM283" s="658">
        <v>0</v>
      </c>
      <c r="AN283" s="658">
        <v>0</v>
      </c>
      <c r="AO283" s="658">
        <v>0</v>
      </c>
      <c r="AP283" s="658">
        <v>0</v>
      </c>
      <c r="AQ283" s="658">
        <v>0</v>
      </c>
      <c r="AR283" s="658">
        <v>0</v>
      </c>
      <c r="AS283" s="658">
        <v>0</v>
      </c>
      <c r="AT283" s="658">
        <v>0</v>
      </c>
      <c r="AU283" s="658">
        <v>0</v>
      </c>
      <c r="AV283" s="658">
        <v>0</v>
      </c>
      <c r="AW283" s="613">
        <f t="shared" si="4046"/>
        <v>1.35</v>
      </c>
      <c r="AX283" s="645">
        <f t="shared" si="4006"/>
        <v>1.35</v>
      </c>
      <c r="AY283" s="656" t="e">
        <f t="shared" si="4007"/>
        <v>#DIV/0!</v>
      </c>
      <c r="AZ283" s="591"/>
    </row>
    <row r="284" spans="1:52">
      <c r="A284" s="590"/>
      <c r="B284" s="646" t="s">
        <v>305</v>
      </c>
      <c r="C284" s="646" t="s">
        <v>489</v>
      </c>
      <c r="D284" s="647" t="s">
        <v>490</v>
      </c>
      <c r="E284" s="648"/>
      <c r="F284" s="648"/>
      <c r="G284" s="649"/>
      <c r="H284" s="650">
        <v>451378.58448181866</v>
      </c>
      <c r="I284" s="650">
        <f t="shared" si="3737"/>
        <v>451378.58448181872</v>
      </c>
      <c r="J284" s="649">
        <f t="shared" ref="J284" si="4353">+J285+J287+J289</f>
        <v>0</v>
      </c>
      <c r="K284" s="649">
        <f t="shared" ref="K284" si="4354">+K285+K287+K289</f>
        <v>0</v>
      </c>
      <c r="L284" s="649">
        <f t="shared" ref="L284" si="4355">+L285+L287+L289</f>
        <v>0</v>
      </c>
      <c r="M284" s="649">
        <f t="shared" ref="M284" si="4356">+M285+M287+M289</f>
        <v>0</v>
      </c>
      <c r="N284" s="649">
        <f t="shared" ref="N284" si="4357">+N285+N287+N289</f>
        <v>0</v>
      </c>
      <c r="O284" s="649">
        <f t="shared" ref="O284" si="4358">+O285+O287+O289</f>
        <v>0</v>
      </c>
      <c r="P284" s="649">
        <f t="shared" ref="P284" si="4359">+P285+P287+P289</f>
        <v>0</v>
      </c>
      <c r="Q284" s="649">
        <f t="shared" ref="Q284" si="4360">+Q285+Q287+Q289</f>
        <v>135413.57534454559</v>
      </c>
      <c r="R284" s="649">
        <f t="shared" ref="R284" si="4361">+R285+R287+R289</f>
        <v>0</v>
      </c>
      <c r="S284" s="649">
        <f t="shared" ref="S284" si="4362">+S285+S287+S289</f>
        <v>0</v>
      </c>
      <c r="T284" s="649">
        <f t="shared" ref="T284" si="4363">+T285+T287+T289</f>
        <v>0</v>
      </c>
      <c r="U284" s="649">
        <f t="shared" ref="U284" si="4364">+U285+U287+U289</f>
        <v>0</v>
      </c>
      <c r="V284" s="649">
        <f t="shared" ref="V284" si="4365">+V285+V287+V289</f>
        <v>0</v>
      </c>
      <c r="W284" s="649">
        <f t="shared" ref="W284" si="4366">+W285+W287+W289</f>
        <v>0</v>
      </c>
      <c r="X284" s="649">
        <f t="shared" ref="X284" si="4367">+X285+X287+X289</f>
        <v>0</v>
      </c>
      <c r="Y284" s="649">
        <f t="shared" ref="Y284" si="4368">+Y285+Y287+Y289</f>
        <v>141554.21700143468</v>
      </c>
      <c r="Z284" s="649">
        <f t="shared" ref="Z284" si="4369">+Z285+Z287+Z289</f>
        <v>151841.86291174748</v>
      </c>
      <c r="AA284" s="649">
        <f t="shared" ref="AA284" si="4370">+AA285+AA287+AA289</f>
        <v>0</v>
      </c>
      <c r="AB284" s="649">
        <f t="shared" ref="AB284" si="4371">+AB285+AB287+AB289</f>
        <v>0</v>
      </c>
      <c r="AC284" s="649">
        <f t="shared" ref="AC284" si="4372">+AC285+AC287+AC289</f>
        <v>0</v>
      </c>
      <c r="AD284" s="649">
        <f t="shared" ref="AD284" si="4373">+AD285+AD287+AD289</f>
        <v>0</v>
      </c>
      <c r="AE284" s="649">
        <f t="shared" ref="AE284" si="4374">+AE285+AE287+AE289</f>
        <v>0</v>
      </c>
      <c r="AF284" s="649">
        <f t="shared" ref="AF284" si="4375">+AF285+AF287+AF289</f>
        <v>0</v>
      </c>
      <c r="AG284" s="649">
        <f t="shared" ref="AG284" si="4376">+AG285+AG287+AG289</f>
        <v>22568.929224090934</v>
      </c>
      <c r="AH284" s="649">
        <f t="shared" ref="AH284" si="4377">+AH285+AH287+AH289</f>
        <v>0</v>
      </c>
      <c r="AI284" s="649">
        <f t="shared" ref="AI284" si="4378">+AI285+AI287+AI289</f>
        <v>0</v>
      </c>
      <c r="AJ284" s="649">
        <f t="shared" ref="AJ284" si="4379">+AJ285+AJ287+AJ289</f>
        <v>0</v>
      </c>
      <c r="AK284" s="649">
        <f t="shared" ref="AK284" si="4380">+AK285+AK287+AK289</f>
        <v>0</v>
      </c>
      <c r="AL284" s="649">
        <f t="shared" ref="AL284" si="4381">+AL285+AL287+AL289</f>
        <v>0</v>
      </c>
      <c r="AM284" s="649">
        <f t="shared" ref="AM284" si="4382">+AM285+AM287+AM289</f>
        <v>0</v>
      </c>
      <c r="AN284" s="649">
        <f t="shared" ref="AN284" si="4383">+AN285+AN287+AN289</f>
        <v>0</v>
      </c>
      <c r="AO284" s="649">
        <f t="shared" ref="AO284" si="4384">+AO285+AO287+AO289</f>
        <v>0</v>
      </c>
      <c r="AP284" s="649">
        <f t="shared" ref="AP284" si="4385">+AP285+AP287+AP289</f>
        <v>0</v>
      </c>
      <c r="AQ284" s="649">
        <f t="shared" ref="AQ284" si="4386">+AQ285+AQ287+AQ289</f>
        <v>0</v>
      </c>
      <c r="AR284" s="649">
        <f t="shared" ref="AR284" si="4387">+AR285+AR287+AR289</f>
        <v>0</v>
      </c>
      <c r="AS284" s="649">
        <f t="shared" ref="AS284" si="4388">+AS285+AS287+AS289</f>
        <v>0</v>
      </c>
      <c r="AT284" s="649">
        <f t="shared" ref="AT284" si="4389">+AT285+AT287+AT289</f>
        <v>0</v>
      </c>
      <c r="AU284" s="649">
        <f t="shared" ref="AU284" si="4390">+AU285+AU287+AU289</f>
        <v>0</v>
      </c>
      <c r="AV284" s="649">
        <f t="shared" ref="AV284" si="4391">+AV285+AV287+AV289</f>
        <v>0</v>
      </c>
      <c r="AW284" s="613">
        <f t="shared" si="4046"/>
        <v>451378.58448181872</v>
      </c>
      <c r="AX284" s="645">
        <f t="shared" si="4006"/>
        <v>0</v>
      </c>
      <c r="AY284" s="656">
        <f t="shared" si="4007"/>
        <v>0</v>
      </c>
      <c r="AZ284" s="591"/>
    </row>
    <row r="285" spans="1:52">
      <c r="A285" s="590"/>
      <c r="B285" s="636" t="s">
        <v>378</v>
      </c>
      <c r="C285" s="636" t="s">
        <v>491</v>
      </c>
      <c r="D285" s="651" t="s">
        <v>441</v>
      </c>
      <c r="E285" s="652"/>
      <c r="F285" s="652"/>
      <c r="G285" s="653"/>
      <c r="H285" s="640">
        <v>259974.00274392235</v>
      </c>
      <c r="I285" s="640">
        <f t="shared" si="3737"/>
        <v>259974.00274392235</v>
      </c>
      <c r="J285" s="653">
        <f>+J286*$H$140</f>
        <v>0</v>
      </c>
      <c r="K285" s="653">
        <f t="shared" ref="K285" si="4392">+K286*$H$140</f>
        <v>0</v>
      </c>
      <c r="L285" s="653">
        <f t="shared" ref="L285" si="4393">+L286*$H$140</f>
        <v>0</v>
      </c>
      <c r="M285" s="653">
        <f t="shared" ref="M285" si="4394">+M286*$H$140</f>
        <v>0</v>
      </c>
      <c r="N285" s="653">
        <f t="shared" ref="N285" si="4395">+N286*$H$140</f>
        <v>0</v>
      </c>
      <c r="O285" s="653">
        <f t="shared" ref="O285" si="4396">+O286*$H$140</f>
        <v>0</v>
      </c>
      <c r="P285" s="653">
        <f t="shared" ref="P285" si="4397">+P286*$H$140</f>
        <v>0</v>
      </c>
      <c r="Q285" s="653">
        <f t="shared" ref="Q285" si="4398">+Q286*$H285</f>
        <v>77992.200823176696</v>
      </c>
      <c r="R285" s="653">
        <f t="shared" ref="R285" si="4399">((R286*$H285)-((R286*$H285*$E286)+(R286*$H285*$F286)))</f>
        <v>0</v>
      </c>
      <c r="S285" s="653">
        <f t="shared" ref="S285" si="4400">((S286*$H285)-((S286*$H285*$E286)+(S286*$H285*$F286)))</f>
        <v>0</v>
      </c>
      <c r="T285" s="653">
        <f t="shared" ref="T285" si="4401">((T286*$H285)-((T286*$H285*$E286)+(T286*$H285*$F286)))</f>
        <v>0</v>
      </c>
      <c r="U285" s="653">
        <f t="shared" ref="U285" si="4402">((U286*$H285)-((U286*$H285*$E286)+(U286*$H285*$F286)))</f>
        <v>0</v>
      </c>
      <c r="V285" s="653">
        <f t="shared" ref="V285" si="4403">((V286*$H285)-((V286*$H285*$E286)+(V286*$H285*$F286)))</f>
        <v>0</v>
      </c>
      <c r="W285" s="653">
        <f t="shared" ref="W285" si="4404">((W286*$H285)-((W286*$H285*$E286)+(W286*$H285*$F286)))</f>
        <v>0</v>
      </c>
      <c r="X285" s="653">
        <f t="shared" ref="X285" si="4405">((X286*$H285)-((X286*$H285*$E286)+(X286*$H285*$F286)))</f>
        <v>0</v>
      </c>
      <c r="Y285" s="653">
        <f t="shared" ref="Y285" si="4406">((Y286*$H285)-((Y286*$H285*$E286)+(Y286*$H285*$F286)))</f>
        <v>114908.50921281369</v>
      </c>
      <c r="Z285" s="653">
        <f t="shared" ref="Z285" si="4407">((Z286*$H285)-((Z286*$H285*$E286)+(Z286*$H285*$F286)))</f>
        <v>54074.59257073584</v>
      </c>
      <c r="AA285" s="653">
        <f t="shared" ref="AA285" si="4408">((AA286*$H285)-((AA286*$H285*$E286)+(AA286*$H285*$F286)))</f>
        <v>0</v>
      </c>
      <c r="AB285" s="653">
        <f t="shared" ref="AB285" si="4409">((AB286*$H285)-((AB286*$H285*$E286)+(AB286*$H285*$F286)))</f>
        <v>0</v>
      </c>
      <c r="AC285" s="653">
        <f t="shared" ref="AC285" si="4410">((AC286*$H285)-((AC286*$H285*$E286)+(AC286*$H285*$F286)))</f>
        <v>0</v>
      </c>
      <c r="AD285" s="653">
        <f t="shared" ref="AD285" si="4411">((AD286*$H285)-((AD286*$H285*$E286)+(AD286*$H285*$F286)))</f>
        <v>0</v>
      </c>
      <c r="AE285" s="653">
        <f t="shared" ref="AE285" si="4412">((AE286*$H285)-((AE286*$H285*$E286)+(AE286*$H285*$F286)))</f>
        <v>0</v>
      </c>
      <c r="AF285" s="653">
        <f t="shared" ref="AF285" si="4413">((AF286*$H285)-((AF286*$H285*$E286)+(AF286*$H285*$F286)))</f>
        <v>0</v>
      </c>
      <c r="AG285" s="653">
        <f t="shared" ref="AG285" si="4414">+AG286*H285</f>
        <v>12998.700137196118</v>
      </c>
      <c r="AH285" s="653">
        <f t="shared" ref="AH285" si="4415">((AH286*$H285)-((AH286*$H285*$E286)+(AH286*$H285*$F286)))</f>
        <v>0</v>
      </c>
      <c r="AI285" s="653">
        <f t="shared" ref="AI285" si="4416">((AI286*$H285)-((AI286*$H285*$E286)+(AI286*$H285*$F286)))</f>
        <v>0</v>
      </c>
      <c r="AJ285" s="653">
        <f t="shared" ref="AJ285" si="4417">((AJ286*$H285)-((AJ286*$H285*$E286)+(AJ286*$H285*$F286)))</f>
        <v>0</v>
      </c>
      <c r="AK285" s="653">
        <f t="shared" ref="AK285" si="4418">((AK286*$H285)-((AK286*$H285*$E286)+(AK286*$H285*$F286)))</f>
        <v>0</v>
      </c>
      <c r="AL285" s="653">
        <f t="shared" ref="AL285" si="4419">((AL286*$H285)-((AL286*$H285*$E286)+(AL286*$H285*$F286)))</f>
        <v>0</v>
      </c>
      <c r="AM285" s="653">
        <f t="shared" ref="AM285" si="4420">((AM286*$H285)-((AM286*$H285*$E286)+(AM286*$H285*$F286)))</f>
        <v>0</v>
      </c>
      <c r="AN285" s="653">
        <f t="shared" ref="AN285" si="4421">((AN286*$H285)-((AN286*$H285*$E286)+(AN286*$H285*$F286)))</f>
        <v>0</v>
      </c>
      <c r="AO285" s="653">
        <f t="shared" ref="AO285" si="4422">((AO286*$H285)-((AO286*$H285*$E286)+(AO286*$H285*$F286)))</f>
        <v>0</v>
      </c>
      <c r="AP285" s="653">
        <f t="shared" ref="AP285" si="4423">((AP286*$H285)-((AP286*$H285*$E286)+(AP286*$H285*$F286)))</f>
        <v>0</v>
      </c>
      <c r="AQ285" s="653">
        <f t="shared" ref="AQ285" si="4424">((AQ286*$H285)-((AQ286*$H285*$E286)+(AQ286*$H285*$F286)))</f>
        <v>0</v>
      </c>
      <c r="AR285" s="653">
        <f t="shared" ref="AR285" si="4425">((AR286*$H285)-((AR286*$H285*$E286)+(AR286*$H285*$F286)))</f>
        <v>0</v>
      </c>
      <c r="AS285" s="653">
        <f t="shared" ref="AS285" si="4426">((AS286*$H285)-((AS286*$H285*$E286)+(AS286*$H285*$F286)))</f>
        <v>0</v>
      </c>
      <c r="AT285" s="653">
        <f t="shared" ref="AT285" si="4427">((AT286*$H285)-((AT286*$H285*$E286)+(AT286*$H285*$F286)))</f>
        <v>0</v>
      </c>
      <c r="AU285" s="653">
        <f t="shared" ref="AU285" si="4428">((AU286*$H285)-((AU286*$H285*$E286)+(AU286*$H285*$F286)))</f>
        <v>0</v>
      </c>
      <c r="AV285" s="653">
        <f t="shared" ref="AV285" si="4429">((AV286*$H285)-((AV286*$H285*$E286)+(AV286*$H285*$F286)))</f>
        <v>0</v>
      </c>
      <c r="AW285" s="613">
        <f t="shared" si="4046"/>
        <v>259974.00274392235</v>
      </c>
      <c r="AX285" s="645">
        <f t="shared" si="4006"/>
        <v>0</v>
      </c>
      <c r="AY285" s="656">
        <f t="shared" si="4007"/>
        <v>0</v>
      </c>
      <c r="AZ285" s="591"/>
    </row>
    <row r="286" spans="1:52">
      <c r="A286" s="590"/>
      <c r="B286" s="636"/>
      <c r="C286" s="636"/>
      <c r="D286" s="651"/>
      <c r="E286" s="652">
        <v>0.3</v>
      </c>
      <c r="F286" s="652">
        <v>0.05</v>
      </c>
      <c r="G286" s="653"/>
      <c r="H286" s="640"/>
      <c r="I286" s="640">
        <f t="shared" si="3737"/>
        <v>1.3499999999999999</v>
      </c>
      <c r="J286" s="658">
        <v>0</v>
      </c>
      <c r="K286" s="658">
        <v>0</v>
      </c>
      <c r="L286" s="658">
        <v>0</v>
      </c>
      <c r="M286" s="658">
        <v>0</v>
      </c>
      <c r="N286" s="658">
        <v>0</v>
      </c>
      <c r="O286" s="658">
        <v>0</v>
      </c>
      <c r="P286" s="658">
        <v>0</v>
      </c>
      <c r="Q286" s="658">
        <v>0.3</v>
      </c>
      <c r="R286" s="658">
        <v>0</v>
      </c>
      <c r="S286" s="658">
        <v>0</v>
      </c>
      <c r="T286" s="658">
        <v>0</v>
      </c>
      <c r="U286" s="658">
        <v>0</v>
      </c>
      <c r="V286" s="658">
        <v>0</v>
      </c>
      <c r="W286" s="658">
        <v>0</v>
      </c>
      <c r="X286" s="658">
        <v>0</v>
      </c>
      <c r="Y286" s="658">
        <v>0.68</v>
      </c>
      <c r="Z286" s="658">
        <v>0.31999999999999995</v>
      </c>
      <c r="AA286" s="658">
        <v>0</v>
      </c>
      <c r="AB286" s="658">
        <v>0</v>
      </c>
      <c r="AC286" s="658">
        <v>0</v>
      </c>
      <c r="AD286" s="658">
        <v>0</v>
      </c>
      <c r="AE286" s="658">
        <v>0</v>
      </c>
      <c r="AF286" s="658">
        <v>0</v>
      </c>
      <c r="AG286" s="658">
        <v>0.05</v>
      </c>
      <c r="AH286" s="658">
        <v>0</v>
      </c>
      <c r="AI286" s="658">
        <v>0</v>
      </c>
      <c r="AJ286" s="658">
        <v>0</v>
      </c>
      <c r="AK286" s="658">
        <v>0</v>
      </c>
      <c r="AL286" s="658">
        <v>0</v>
      </c>
      <c r="AM286" s="658">
        <v>0</v>
      </c>
      <c r="AN286" s="658">
        <v>0</v>
      </c>
      <c r="AO286" s="658">
        <v>0</v>
      </c>
      <c r="AP286" s="658">
        <v>0</v>
      </c>
      <c r="AQ286" s="658">
        <v>0</v>
      </c>
      <c r="AR286" s="658">
        <v>0</v>
      </c>
      <c r="AS286" s="658">
        <v>0</v>
      </c>
      <c r="AT286" s="658">
        <v>0</v>
      </c>
      <c r="AU286" s="658">
        <v>0</v>
      </c>
      <c r="AV286" s="658">
        <v>0</v>
      </c>
      <c r="AW286" s="613">
        <f t="shared" si="4046"/>
        <v>1.3499999999999999</v>
      </c>
      <c r="AX286" s="645">
        <f t="shared" si="4006"/>
        <v>1.3499999999999999</v>
      </c>
      <c r="AY286" s="656" t="e">
        <f t="shared" si="4007"/>
        <v>#DIV/0!</v>
      </c>
      <c r="AZ286" s="591"/>
    </row>
    <row r="287" spans="1:52">
      <c r="A287" s="590"/>
      <c r="B287" s="636" t="s">
        <v>378</v>
      </c>
      <c r="C287" s="636" t="s">
        <v>492</v>
      </c>
      <c r="D287" s="651" t="s">
        <v>379</v>
      </c>
      <c r="E287" s="652"/>
      <c r="F287" s="652"/>
      <c r="G287" s="653"/>
      <c r="H287" s="640">
        <v>40993.396597878447</v>
      </c>
      <c r="I287" s="640">
        <f t="shared" si="3737"/>
        <v>40993.396597878447</v>
      </c>
      <c r="J287" s="653">
        <f>+J288*$H$140</f>
        <v>0</v>
      </c>
      <c r="K287" s="653">
        <f t="shared" ref="K287" si="4430">+K288*$H$140</f>
        <v>0</v>
      </c>
      <c r="L287" s="653">
        <f t="shared" ref="L287" si="4431">+L288*$H$140</f>
        <v>0</v>
      </c>
      <c r="M287" s="653">
        <f t="shared" ref="M287" si="4432">+M288*$H$140</f>
        <v>0</v>
      </c>
      <c r="N287" s="653">
        <f t="shared" ref="N287" si="4433">+N288*$H$140</f>
        <v>0</v>
      </c>
      <c r="O287" s="653">
        <f t="shared" ref="O287" si="4434">+O288*$H$140</f>
        <v>0</v>
      </c>
      <c r="P287" s="653">
        <f t="shared" ref="P287" si="4435">+P288*$H$140</f>
        <v>0</v>
      </c>
      <c r="Q287" s="653">
        <f t="shared" ref="Q287" si="4436">+Q288*$H287</f>
        <v>12298.018979363535</v>
      </c>
      <c r="R287" s="653">
        <f t="shared" ref="R287" si="4437">((R288*$H287)-((R288*$H287*$E288)+(R288*$H287*$F288)))</f>
        <v>0</v>
      </c>
      <c r="S287" s="653">
        <f t="shared" ref="S287" si="4438">((S288*$H287)-((S288*$H287*$E288)+(S288*$H287*$F288)))</f>
        <v>0</v>
      </c>
      <c r="T287" s="653">
        <f t="shared" ref="T287" si="4439">((T288*$H287)-((T288*$H287*$E288)+(T288*$H287*$F288)))</f>
        <v>0</v>
      </c>
      <c r="U287" s="653">
        <f t="shared" ref="U287" si="4440">((U288*$H287)-((U288*$H287*$E288)+(U288*$H287*$F288)))</f>
        <v>0</v>
      </c>
      <c r="V287" s="653">
        <f t="shared" ref="V287" si="4441">((V288*$H287)-((V288*$H287*$E288)+(V288*$H287*$F288)))</f>
        <v>0</v>
      </c>
      <c r="W287" s="653">
        <f t="shared" ref="W287" si="4442">((W288*$H287)-((W288*$H287*$E288)+(W288*$H287*$F288)))</f>
        <v>0</v>
      </c>
      <c r="X287" s="653">
        <f t="shared" ref="X287" si="4443">((X288*$H287)-((X288*$H287*$E288)+(X288*$H287*$F288)))</f>
        <v>0</v>
      </c>
      <c r="Y287" s="653">
        <f t="shared" ref="Y287" si="4444">((Y288*$H287)-((Y288*$H287*$E288)+(Y288*$H287*$F288)))</f>
        <v>26645.707788620988</v>
      </c>
      <c r="Z287" s="653">
        <f t="shared" ref="Z287" si="4445">((Z288*$H287)-((Z288*$H287*$E288)+(Z288*$H287*$F288)))</f>
        <v>0</v>
      </c>
      <c r="AA287" s="653">
        <f t="shared" ref="AA287" si="4446">((AA288*$H287)-((AA288*$H287*$E288)+(AA288*$H287*$F288)))</f>
        <v>0</v>
      </c>
      <c r="AB287" s="653">
        <f t="shared" ref="AB287" si="4447">((AB288*$H287)-((AB288*$H287*$E288)+(AB288*$H287*$F288)))</f>
        <v>0</v>
      </c>
      <c r="AC287" s="653">
        <f t="shared" ref="AC287" si="4448">((AC288*$H287)-((AC288*$H287*$E288)+(AC288*$H287*$F288)))</f>
        <v>0</v>
      </c>
      <c r="AD287" s="653">
        <f t="shared" ref="AD287" si="4449">((AD288*$H287)-((AD288*$H287*$E288)+(AD288*$H287*$F288)))</f>
        <v>0</v>
      </c>
      <c r="AE287" s="653">
        <f t="shared" ref="AE287" si="4450">((AE288*$H287)-((AE288*$H287*$E288)+(AE288*$H287*$F288)))</f>
        <v>0</v>
      </c>
      <c r="AF287" s="653">
        <f t="shared" ref="AF287" si="4451">((AF288*$H287)-((AF288*$H287*$E288)+(AF288*$H287*$F288)))</f>
        <v>0</v>
      </c>
      <c r="AG287" s="653">
        <f t="shared" ref="AG287" si="4452">+AG288*H287</f>
        <v>2049.6698298939223</v>
      </c>
      <c r="AH287" s="653">
        <f t="shared" ref="AH287" si="4453">((AH288*$H287)-((AH288*$H287*$E288)+(AH288*$H287*$F288)))</f>
        <v>0</v>
      </c>
      <c r="AI287" s="653">
        <f t="shared" ref="AI287" si="4454">((AI288*$H287)-((AI288*$H287*$E288)+(AI288*$H287*$F288)))</f>
        <v>0</v>
      </c>
      <c r="AJ287" s="653">
        <f t="shared" ref="AJ287" si="4455">((AJ288*$H287)-((AJ288*$H287*$E288)+(AJ288*$H287*$F288)))</f>
        <v>0</v>
      </c>
      <c r="AK287" s="653">
        <f t="shared" ref="AK287" si="4456">((AK288*$H287)-((AK288*$H287*$E288)+(AK288*$H287*$F288)))</f>
        <v>0</v>
      </c>
      <c r="AL287" s="653">
        <f t="shared" ref="AL287" si="4457">((AL288*$H287)-((AL288*$H287*$E288)+(AL288*$H287*$F288)))</f>
        <v>0</v>
      </c>
      <c r="AM287" s="653">
        <f t="shared" ref="AM287" si="4458">((AM288*$H287)-((AM288*$H287*$E288)+(AM288*$H287*$F288)))</f>
        <v>0</v>
      </c>
      <c r="AN287" s="653">
        <f t="shared" ref="AN287" si="4459">((AN288*$H287)-((AN288*$H287*$E288)+(AN288*$H287*$F288)))</f>
        <v>0</v>
      </c>
      <c r="AO287" s="653">
        <f t="shared" ref="AO287" si="4460">((AO288*$H287)-((AO288*$H287*$E288)+(AO288*$H287*$F288)))</f>
        <v>0</v>
      </c>
      <c r="AP287" s="653">
        <f t="shared" ref="AP287" si="4461">((AP288*$H287)-((AP288*$H287*$E288)+(AP288*$H287*$F288)))</f>
        <v>0</v>
      </c>
      <c r="AQ287" s="653">
        <f t="shared" ref="AQ287" si="4462">((AQ288*$H287)-((AQ288*$H287*$E288)+(AQ288*$H287*$F288)))</f>
        <v>0</v>
      </c>
      <c r="AR287" s="653">
        <f t="shared" ref="AR287" si="4463">((AR288*$H287)-((AR288*$H287*$E288)+(AR288*$H287*$F288)))</f>
        <v>0</v>
      </c>
      <c r="AS287" s="653">
        <f t="shared" ref="AS287" si="4464">((AS288*$H287)-((AS288*$H287*$E288)+(AS288*$H287*$F288)))</f>
        <v>0</v>
      </c>
      <c r="AT287" s="653">
        <f t="shared" ref="AT287" si="4465">((AT288*$H287)-((AT288*$H287*$E288)+(AT288*$H287*$F288)))</f>
        <v>0</v>
      </c>
      <c r="AU287" s="653">
        <f t="shared" ref="AU287" si="4466">((AU288*$H287)-((AU288*$H287*$E288)+(AU288*$H287*$F288)))</f>
        <v>0</v>
      </c>
      <c r="AV287" s="653">
        <f t="shared" ref="AV287" si="4467">((AV288*$H287)-((AV288*$H287*$E288)+(AV288*$H287*$F288)))</f>
        <v>0</v>
      </c>
      <c r="AW287" s="613">
        <f t="shared" si="4046"/>
        <v>40993.396597878447</v>
      </c>
      <c r="AX287" s="645">
        <f t="shared" si="4006"/>
        <v>0</v>
      </c>
      <c r="AY287" s="656">
        <f t="shared" si="4007"/>
        <v>0</v>
      </c>
      <c r="AZ287" s="591"/>
    </row>
    <row r="288" spans="1:52">
      <c r="A288" s="590"/>
      <c r="B288" s="636"/>
      <c r="C288" s="636"/>
      <c r="D288" s="651"/>
      <c r="E288" s="652">
        <v>0.3</v>
      </c>
      <c r="F288" s="652">
        <v>0.05</v>
      </c>
      <c r="G288" s="653"/>
      <c r="H288" s="640"/>
      <c r="I288" s="640">
        <f t="shared" si="3737"/>
        <v>1.35</v>
      </c>
      <c r="J288" s="658">
        <v>0</v>
      </c>
      <c r="K288" s="658">
        <v>0</v>
      </c>
      <c r="L288" s="658">
        <v>0</v>
      </c>
      <c r="M288" s="658">
        <v>0</v>
      </c>
      <c r="N288" s="658">
        <v>0</v>
      </c>
      <c r="O288" s="658">
        <v>0</v>
      </c>
      <c r="P288" s="658">
        <v>0</v>
      </c>
      <c r="Q288" s="658">
        <v>0.3</v>
      </c>
      <c r="R288" s="658">
        <v>0</v>
      </c>
      <c r="S288" s="658">
        <v>0</v>
      </c>
      <c r="T288" s="658">
        <v>0</v>
      </c>
      <c r="U288" s="658">
        <v>0</v>
      </c>
      <c r="V288" s="658">
        <v>0</v>
      </c>
      <c r="W288" s="658">
        <v>0</v>
      </c>
      <c r="X288" s="658">
        <v>0</v>
      </c>
      <c r="Y288" s="658">
        <v>1</v>
      </c>
      <c r="Z288" s="658">
        <v>0</v>
      </c>
      <c r="AA288" s="658">
        <v>0</v>
      </c>
      <c r="AB288" s="658">
        <v>0</v>
      </c>
      <c r="AC288" s="658">
        <v>0</v>
      </c>
      <c r="AD288" s="658">
        <v>0</v>
      </c>
      <c r="AE288" s="658">
        <v>0</v>
      </c>
      <c r="AF288" s="658">
        <v>0</v>
      </c>
      <c r="AG288" s="658">
        <v>0.05</v>
      </c>
      <c r="AH288" s="658">
        <v>0</v>
      </c>
      <c r="AI288" s="658">
        <v>0</v>
      </c>
      <c r="AJ288" s="658">
        <v>0</v>
      </c>
      <c r="AK288" s="658">
        <v>0</v>
      </c>
      <c r="AL288" s="658">
        <v>0</v>
      </c>
      <c r="AM288" s="658">
        <v>0</v>
      </c>
      <c r="AN288" s="658">
        <v>0</v>
      </c>
      <c r="AO288" s="658">
        <v>0</v>
      </c>
      <c r="AP288" s="658">
        <v>0</v>
      </c>
      <c r="AQ288" s="658">
        <v>0</v>
      </c>
      <c r="AR288" s="658">
        <v>0</v>
      </c>
      <c r="AS288" s="658">
        <v>0</v>
      </c>
      <c r="AT288" s="658">
        <v>0</v>
      </c>
      <c r="AU288" s="658">
        <v>0</v>
      </c>
      <c r="AV288" s="658">
        <v>0</v>
      </c>
      <c r="AW288" s="613">
        <f t="shared" si="4046"/>
        <v>1.35</v>
      </c>
      <c r="AX288" s="645">
        <f t="shared" si="4006"/>
        <v>1.35</v>
      </c>
      <c r="AY288" s="656" t="e">
        <f t="shared" si="4007"/>
        <v>#DIV/0!</v>
      </c>
      <c r="AZ288" s="591"/>
    </row>
    <row r="289" spans="1:52">
      <c r="A289" s="590"/>
      <c r="B289" s="636" t="s">
        <v>378</v>
      </c>
      <c r="C289" s="636" t="s">
        <v>493</v>
      </c>
      <c r="D289" s="651" t="s">
        <v>391</v>
      </c>
      <c r="E289" s="652"/>
      <c r="F289" s="652"/>
      <c r="G289" s="653"/>
      <c r="H289" s="640">
        <v>150411.18514001789</v>
      </c>
      <c r="I289" s="640">
        <f t="shared" si="3737"/>
        <v>150411.18514001789</v>
      </c>
      <c r="J289" s="653">
        <f>+J290*$H$140</f>
        <v>0</v>
      </c>
      <c r="K289" s="653">
        <f t="shared" ref="K289" si="4468">+K290*$H$140</f>
        <v>0</v>
      </c>
      <c r="L289" s="653">
        <f t="shared" ref="L289" si="4469">+L290*$H$140</f>
        <v>0</v>
      </c>
      <c r="M289" s="653">
        <f t="shared" ref="M289" si="4470">+M290*$H$140</f>
        <v>0</v>
      </c>
      <c r="N289" s="653">
        <f t="shared" ref="N289" si="4471">+N290*$H$140</f>
        <v>0</v>
      </c>
      <c r="O289" s="653">
        <f t="shared" ref="O289" si="4472">+O290*$H$140</f>
        <v>0</v>
      </c>
      <c r="P289" s="653">
        <f t="shared" ref="P289" si="4473">+P290*$H$140</f>
        <v>0</v>
      </c>
      <c r="Q289" s="653">
        <f t="shared" ref="Q289" si="4474">+Q290*$H289</f>
        <v>45123.355542005367</v>
      </c>
      <c r="R289" s="653">
        <f t="shared" ref="R289" si="4475">((R290*$H289)-((R290*$H289*$E290)+(R290*$H289*$F290)))</f>
        <v>0</v>
      </c>
      <c r="S289" s="653">
        <f t="shared" ref="S289" si="4476">((S290*$H289)-((S290*$H289*$E290)+(S290*$H289*$F290)))</f>
        <v>0</v>
      </c>
      <c r="T289" s="653">
        <f t="shared" ref="T289" si="4477">((T290*$H289)-((T290*$H289*$E290)+(T290*$H289*$F290)))</f>
        <v>0</v>
      </c>
      <c r="U289" s="653">
        <f t="shared" ref="U289" si="4478">((U290*$H289)-((U290*$H289*$E290)+(U290*$H289*$F290)))</f>
        <v>0</v>
      </c>
      <c r="V289" s="653">
        <f t="shared" ref="V289" si="4479">((V290*$H289)-((V290*$H289*$E290)+(V290*$H289*$F290)))</f>
        <v>0</v>
      </c>
      <c r="W289" s="653">
        <f t="shared" ref="W289" si="4480">((W290*$H289)-((W290*$H289*$E290)+(W290*$H289*$F290)))</f>
        <v>0</v>
      </c>
      <c r="X289" s="653">
        <f t="shared" ref="X289" si="4481">((X290*$H289)-((X290*$H289*$E290)+(X290*$H289*$F290)))</f>
        <v>0</v>
      </c>
      <c r="Y289" s="653">
        <f t="shared" ref="Y289" si="4482">((Y290*$H289)-((Y290*$H289*$E290)+(Y290*$H289*$F290)))</f>
        <v>0</v>
      </c>
      <c r="Z289" s="653">
        <f t="shared" ref="Z289" si="4483">((Z290*$H289)-((Z290*$H289*$E290)+(Z290*$H289*$F290)))</f>
        <v>97767.270341011623</v>
      </c>
      <c r="AA289" s="653">
        <f t="shared" ref="AA289" si="4484">((AA290*$H289)-((AA290*$H289*$E290)+(AA290*$H289*$F290)))</f>
        <v>0</v>
      </c>
      <c r="AB289" s="653">
        <f t="shared" ref="AB289" si="4485">((AB290*$H289)-((AB290*$H289*$E290)+(AB290*$H289*$F290)))</f>
        <v>0</v>
      </c>
      <c r="AC289" s="653">
        <f t="shared" ref="AC289" si="4486">((AC290*$H289)-((AC290*$H289*$E290)+(AC290*$H289*$F290)))</f>
        <v>0</v>
      </c>
      <c r="AD289" s="653">
        <f t="shared" ref="AD289" si="4487">((AD290*$H289)-((AD290*$H289*$E290)+(AD290*$H289*$F290)))</f>
        <v>0</v>
      </c>
      <c r="AE289" s="653">
        <f t="shared" ref="AE289" si="4488">((AE290*$H289)-((AE290*$H289*$E290)+(AE290*$H289*$F290)))</f>
        <v>0</v>
      </c>
      <c r="AF289" s="653">
        <f t="shared" ref="AF289" si="4489">((AF290*$H289)-((AF290*$H289*$E290)+(AF290*$H289*$F290)))</f>
        <v>0</v>
      </c>
      <c r="AG289" s="653">
        <f t="shared" ref="AG289" si="4490">+AG290*H289</f>
        <v>7520.5592570008948</v>
      </c>
      <c r="AH289" s="653">
        <f t="shared" ref="AH289" si="4491">((AH290*$H289)-((AH290*$H289*$E290)+(AH290*$H289*$F290)))</f>
        <v>0</v>
      </c>
      <c r="AI289" s="653">
        <f t="shared" ref="AI289" si="4492">((AI290*$H289)-((AI290*$H289*$E290)+(AI290*$H289*$F290)))</f>
        <v>0</v>
      </c>
      <c r="AJ289" s="653">
        <f t="shared" ref="AJ289" si="4493">((AJ290*$H289)-((AJ290*$H289*$E290)+(AJ290*$H289*$F290)))</f>
        <v>0</v>
      </c>
      <c r="AK289" s="653">
        <f t="shared" ref="AK289" si="4494">((AK290*$H289)-((AK290*$H289*$E290)+(AK290*$H289*$F290)))</f>
        <v>0</v>
      </c>
      <c r="AL289" s="653">
        <f t="shared" ref="AL289" si="4495">((AL290*$H289)-((AL290*$H289*$E290)+(AL290*$H289*$F290)))</f>
        <v>0</v>
      </c>
      <c r="AM289" s="653">
        <f t="shared" ref="AM289" si="4496">((AM290*$H289)-((AM290*$H289*$E290)+(AM290*$H289*$F290)))</f>
        <v>0</v>
      </c>
      <c r="AN289" s="653">
        <f t="shared" ref="AN289" si="4497">((AN290*$H289)-((AN290*$H289*$E290)+(AN290*$H289*$F290)))</f>
        <v>0</v>
      </c>
      <c r="AO289" s="653">
        <f t="shared" ref="AO289" si="4498">((AO290*$H289)-((AO290*$H289*$E290)+(AO290*$H289*$F290)))</f>
        <v>0</v>
      </c>
      <c r="AP289" s="653">
        <f t="shared" ref="AP289" si="4499">((AP290*$H289)-((AP290*$H289*$E290)+(AP290*$H289*$F290)))</f>
        <v>0</v>
      </c>
      <c r="AQ289" s="653">
        <f t="shared" ref="AQ289" si="4500">((AQ290*$H289)-((AQ290*$H289*$E290)+(AQ290*$H289*$F290)))</f>
        <v>0</v>
      </c>
      <c r="AR289" s="653">
        <f t="shared" ref="AR289" si="4501">((AR290*$H289)-((AR290*$H289*$E290)+(AR290*$H289*$F290)))</f>
        <v>0</v>
      </c>
      <c r="AS289" s="653">
        <f t="shared" ref="AS289" si="4502">((AS290*$H289)-((AS290*$H289*$E290)+(AS290*$H289*$F290)))</f>
        <v>0</v>
      </c>
      <c r="AT289" s="653">
        <f t="shared" ref="AT289" si="4503">((AT290*$H289)-((AT290*$H289*$E290)+(AT290*$H289*$F290)))</f>
        <v>0</v>
      </c>
      <c r="AU289" s="653">
        <f t="shared" ref="AU289" si="4504">((AU290*$H289)-((AU290*$H289*$E290)+(AU290*$H289*$F290)))</f>
        <v>0</v>
      </c>
      <c r="AV289" s="653">
        <f t="shared" ref="AV289" si="4505">((AV290*$H289)-((AV290*$H289*$E290)+(AV290*$H289*$F290)))</f>
        <v>0</v>
      </c>
      <c r="AW289" s="613">
        <f t="shared" si="4046"/>
        <v>150411.18514001789</v>
      </c>
      <c r="AX289" s="645">
        <f t="shared" si="4006"/>
        <v>0</v>
      </c>
      <c r="AY289" s="656">
        <f t="shared" si="4007"/>
        <v>0</v>
      </c>
      <c r="AZ289" s="591"/>
    </row>
    <row r="290" spans="1:52">
      <c r="A290" s="590"/>
      <c r="B290" s="636"/>
      <c r="C290" s="636"/>
      <c r="D290" s="651"/>
      <c r="E290" s="652">
        <v>0.3</v>
      </c>
      <c r="F290" s="652">
        <v>0.05</v>
      </c>
      <c r="G290" s="653"/>
      <c r="H290" s="640"/>
      <c r="I290" s="640">
        <f t="shared" si="3737"/>
        <v>1.35</v>
      </c>
      <c r="J290" s="658">
        <v>0</v>
      </c>
      <c r="K290" s="658">
        <v>0</v>
      </c>
      <c r="L290" s="658">
        <v>0</v>
      </c>
      <c r="M290" s="658">
        <v>0</v>
      </c>
      <c r="N290" s="658">
        <v>0</v>
      </c>
      <c r="O290" s="658">
        <v>0</v>
      </c>
      <c r="P290" s="658">
        <v>0</v>
      </c>
      <c r="Q290" s="658">
        <v>0.3</v>
      </c>
      <c r="R290" s="658">
        <v>0</v>
      </c>
      <c r="S290" s="658">
        <v>0</v>
      </c>
      <c r="T290" s="658">
        <v>0</v>
      </c>
      <c r="U290" s="658">
        <v>0</v>
      </c>
      <c r="V290" s="658">
        <v>0</v>
      </c>
      <c r="W290" s="658">
        <v>0</v>
      </c>
      <c r="X290" s="658">
        <v>0</v>
      </c>
      <c r="Y290" s="658">
        <v>0</v>
      </c>
      <c r="Z290" s="658">
        <v>1</v>
      </c>
      <c r="AA290" s="658">
        <v>0</v>
      </c>
      <c r="AB290" s="658">
        <v>0</v>
      </c>
      <c r="AC290" s="658">
        <v>0</v>
      </c>
      <c r="AD290" s="658">
        <v>0</v>
      </c>
      <c r="AE290" s="658">
        <v>0</v>
      </c>
      <c r="AF290" s="658">
        <v>0</v>
      </c>
      <c r="AG290" s="658">
        <v>0.05</v>
      </c>
      <c r="AH290" s="658">
        <v>0</v>
      </c>
      <c r="AI290" s="658">
        <v>0</v>
      </c>
      <c r="AJ290" s="658">
        <v>0</v>
      </c>
      <c r="AK290" s="658">
        <v>0</v>
      </c>
      <c r="AL290" s="658">
        <v>0</v>
      </c>
      <c r="AM290" s="658">
        <v>0</v>
      </c>
      <c r="AN290" s="658">
        <v>0</v>
      </c>
      <c r="AO290" s="658">
        <v>0</v>
      </c>
      <c r="AP290" s="658">
        <v>0</v>
      </c>
      <c r="AQ290" s="658">
        <v>0</v>
      </c>
      <c r="AR290" s="658">
        <v>0</v>
      </c>
      <c r="AS290" s="658">
        <v>0</v>
      </c>
      <c r="AT290" s="658">
        <v>0</v>
      </c>
      <c r="AU290" s="658">
        <v>0</v>
      </c>
      <c r="AV290" s="658">
        <v>0</v>
      </c>
      <c r="AW290" s="613">
        <f t="shared" si="4046"/>
        <v>1.35</v>
      </c>
      <c r="AX290" s="645">
        <f t="shared" si="4006"/>
        <v>1.35</v>
      </c>
      <c r="AY290" s="656" t="e">
        <f t="shared" si="4007"/>
        <v>#DIV/0!</v>
      </c>
      <c r="AZ290" s="591"/>
    </row>
    <row r="291" spans="1:52">
      <c r="A291" s="590"/>
      <c r="B291" s="646" t="s">
        <v>305</v>
      </c>
      <c r="C291" s="646" t="s">
        <v>494</v>
      </c>
      <c r="D291" s="647" t="s">
        <v>495</v>
      </c>
      <c r="E291" s="648"/>
      <c r="F291" s="648"/>
      <c r="G291" s="649"/>
      <c r="H291" s="650">
        <v>451378.58448181866</v>
      </c>
      <c r="I291" s="650">
        <f t="shared" si="3737"/>
        <v>451378.58448181872</v>
      </c>
      <c r="J291" s="649">
        <f t="shared" ref="J291" si="4506">+J292+J294+J296</f>
        <v>0</v>
      </c>
      <c r="K291" s="649">
        <f t="shared" ref="K291" si="4507">+K292+K294+K296</f>
        <v>0</v>
      </c>
      <c r="L291" s="649">
        <f t="shared" ref="L291" si="4508">+L292+L294+L296</f>
        <v>0</v>
      </c>
      <c r="M291" s="649">
        <f t="shared" ref="M291" si="4509">+M292+M294+M296</f>
        <v>0</v>
      </c>
      <c r="N291" s="649">
        <f t="shared" ref="N291" si="4510">+N292+N294+N296</f>
        <v>0</v>
      </c>
      <c r="O291" s="649">
        <f t="shared" ref="O291" si="4511">+O292+O294+O296</f>
        <v>0</v>
      </c>
      <c r="P291" s="649">
        <f t="shared" ref="P291" si="4512">+P292+P294+P296</f>
        <v>0</v>
      </c>
      <c r="Q291" s="649">
        <f t="shared" ref="Q291" si="4513">+Q292+Q294+Q296</f>
        <v>135413.57534454559</v>
      </c>
      <c r="R291" s="649">
        <f t="shared" ref="R291" si="4514">+R292+R294+R296</f>
        <v>0</v>
      </c>
      <c r="S291" s="649">
        <f t="shared" ref="S291" si="4515">+S292+S294+S296</f>
        <v>0</v>
      </c>
      <c r="T291" s="649">
        <f t="shared" ref="T291" si="4516">+T292+T294+T296</f>
        <v>0</v>
      </c>
      <c r="U291" s="649">
        <f t="shared" ref="U291" si="4517">+U292+U294+U296</f>
        <v>0</v>
      </c>
      <c r="V291" s="649">
        <f t="shared" ref="V291" si="4518">+V292+V294+V296</f>
        <v>0</v>
      </c>
      <c r="W291" s="649">
        <f t="shared" ref="W291" si="4519">+W292+W294+W296</f>
        <v>0</v>
      </c>
      <c r="X291" s="649">
        <f t="shared" ref="X291" si="4520">+X292+X294+X296</f>
        <v>0</v>
      </c>
      <c r="Y291" s="649">
        <f t="shared" ref="Y291" si="4521">+Y292+Y294+Y296</f>
        <v>17249.0472330909</v>
      </c>
      <c r="Z291" s="649">
        <f t="shared" ref="Z291" si="4522">+Z292+Z294+Z296</f>
        <v>276147.03268009127</v>
      </c>
      <c r="AA291" s="649">
        <f t="shared" ref="AA291" si="4523">+AA292+AA294+AA296</f>
        <v>0</v>
      </c>
      <c r="AB291" s="649">
        <f t="shared" ref="AB291" si="4524">+AB292+AB294+AB296</f>
        <v>0</v>
      </c>
      <c r="AC291" s="649">
        <f t="shared" ref="AC291" si="4525">+AC292+AC294+AC296</f>
        <v>0</v>
      </c>
      <c r="AD291" s="649">
        <f t="shared" ref="AD291" si="4526">+AD292+AD294+AD296</f>
        <v>0</v>
      </c>
      <c r="AE291" s="649">
        <f t="shared" ref="AE291" si="4527">+AE292+AE294+AE296</f>
        <v>0</v>
      </c>
      <c r="AF291" s="649">
        <f t="shared" ref="AF291" si="4528">+AF292+AF294+AF296</f>
        <v>0</v>
      </c>
      <c r="AG291" s="649">
        <f t="shared" ref="AG291" si="4529">+AG292+AG294+AG296</f>
        <v>22568.929224090934</v>
      </c>
      <c r="AH291" s="649">
        <f t="shared" ref="AH291" si="4530">+AH292+AH294+AH296</f>
        <v>0</v>
      </c>
      <c r="AI291" s="649">
        <f t="shared" ref="AI291" si="4531">+AI292+AI294+AI296</f>
        <v>0</v>
      </c>
      <c r="AJ291" s="649">
        <f t="shared" ref="AJ291" si="4532">+AJ292+AJ294+AJ296</f>
        <v>0</v>
      </c>
      <c r="AK291" s="649">
        <f t="shared" ref="AK291" si="4533">+AK292+AK294+AK296</f>
        <v>0</v>
      </c>
      <c r="AL291" s="649">
        <f t="shared" ref="AL291" si="4534">+AL292+AL294+AL296</f>
        <v>0</v>
      </c>
      <c r="AM291" s="649">
        <f t="shared" ref="AM291" si="4535">+AM292+AM294+AM296</f>
        <v>0</v>
      </c>
      <c r="AN291" s="649">
        <f t="shared" ref="AN291" si="4536">+AN292+AN294+AN296</f>
        <v>0</v>
      </c>
      <c r="AO291" s="649">
        <f t="shared" ref="AO291" si="4537">+AO292+AO294+AO296</f>
        <v>0</v>
      </c>
      <c r="AP291" s="649">
        <f t="shared" ref="AP291" si="4538">+AP292+AP294+AP296</f>
        <v>0</v>
      </c>
      <c r="AQ291" s="649">
        <f t="shared" ref="AQ291" si="4539">+AQ292+AQ294+AQ296</f>
        <v>0</v>
      </c>
      <c r="AR291" s="649">
        <f t="shared" ref="AR291" si="4540">+AR292+AR294+AR296</f>
        <v>0</v>
      </c>
      <c r="AS291" s="649">
        <f t="shared" ref="AS291" si="4541">+AS292+AS294+AS296</f>
        <v>0</v>
      </c>
      <c r="AT291" s="649">
        <f t="shared" ref="AT291" si="4542">+AT292+AT294+AT296</f>
        <v>0</v>
      </c>
      <c r="AU291" s="649">
        <f t="shared" ref="AU291" si="4543">+AU292+AU294+AU296</f>
        <v>0</v>
      </c>
      <c r="AV291" s="649">
        <f t="shared" ref="AV291" si="4544">+AV292+AV294+AV296</f>
        <v>0</v>
      </c>
      <c r="AW291" s="613">
        <f t="shared" si="4046"/>
        <v>451378.58448181872</v>
      </c>
      <c r="AX291" s="645">
        <f t="shared" si="4006"/>
        <v>0</v>
      </c>
      <c r="AY291" s="656">
        <f t="shared" si="4007"/>
        <v>0</v>
      </c>
      <c r="AZ291" s="591"/>
    </row>
    <row r="292" spans="1:52">
      <c r="A292" s="590"/>
      <c r="B292" s="636" t="s">
        <v>378</v>
      </c>
      <c r="C292" s="636" t="s">
        <v>496</v>
      </c>
      <c r="D292" s="651" t="s">
        <v>441</v>
      </c>
      <c r="E292" s="652"/>
      <c r="F292" s="652"/>
      <c r="G292" s="653"/>
      <c r="H292" s="640">
        <v>259974.00274392235</v>
      </c>
      <c r="I292" s="640">
        <f t="shared" si="3737"/>
        <v>259974.00274392235</v>
      </c>
      <c r="J292" s="653">
        <f>+J293*$H$140</f>
        <v>0</v>
      </c>
      <c r="K292" s="653">
        <f t="shared" ref="K292" si="4545">+K293*$H$140</f>
        <v>0</v>
      </c>
      <c r="L292" s="653">
        <f t="shared" ref="L292" si="4546">+L293*$H$140</f>
        <v>0</v>
      </c>
      <c r="M292" s="653">
        <f t="shared" ref="M292" si="4547">+M293*$H$140</f>
        <v>0</v>
      </c>
      <c r="N292" s="653">
        <f t="shared" ref="N292" si="4548">+N293*$H$140</f>
        <v>0</v>
      </c>
      <c r="O292" s="653">
        <f t="shared" ref="O292" si="4549">+O293*$H$140</f>
        <v>0</v>
      </c>
      <c r="P292" s="653">
        <f t="shared" ref="P292" si="4550">+P293*$H$140</f>
        <v>0</v>
      </c>
      <c r="Q292" s="653">
        <f t="shared" ref="Q292" si="4551">+Q293*$H292</f>
        <v>77992.200823176696</v>
      </c>
      <c r="R292" s="653">
        <f t="shared" ref="R292" si="4552">((R293*$H292)-((R293*$H292*$E293)+(R293*$H292*$F293)))</f>
        <v>0</v>
      </c>
      <c r="S292" s="653">
        <f t="shared" ref="S292" si="4553">((S293*$H292)-((S293*$H292*$E293)+(S293*$H292*$F293)))</f>
        <v>0</v>
      </c>
      <c r="T292" s="653">
        <f t="shared" ref="T292" si="4554">((T293*$H292)-((T293*$H292*$E293)+(T293*$H292*$F293)))</f>
        <v>0</v>
      </c>
      <c r="U292" s="653">
        <f t="shared" ref="U292" si="4555">((U293*$H292)-((U293*$H292*$E293)+(U293*$H292*$F293)))</f>
        <v>0</v>
      </c>
      <c r="V292" s="653">
        <f t="shared" ref="V292" si="4556">((V293*$H292)-((V293*$H292*$E293)+(V293*$H292*$F293)))</f>
        <v>0</v>
      </c>
      <c r="W292" s="653">
        <f t="shared" ref="W292" si="4557">((W293*$H292)-((W293*$H292*$E293)+(W293*$H292*$F293)))</f>
        <v>0</v>
      </c>
      <c r="X292" s="653">
        <f t="shared" ref="X292" si="4558">((X293*$H292)-((X293*$H292*$E293)+(X293*$H292*$F293)))</f>
        <v>0</v>
      </c>
      <c r="Y292" s="653">
        <f t="shared" ref="Y292" si="4559">((Y293*$H292)-((Y293*$H292*$E293)+(Y293*$H292*$F293)))</f>
        <v>13518.648142683962</v>
      </c>
      <c r="Z292" s="653">
        <f t="shared" ref="Z292" si="4560">((Z293*$H292)-((Z293*$H292*$E293)+(Z293*$H292*$F293)))</f>
        <v>155464.45364086557</v>
      </c>
      <c r="AA292" s="653">
        <f t="shared" ref="AA292" si="4561">((AA293*$H292)-((AA293*$H292*$E293)+(AA293*$H292*$F293)))</f>
        <v>0</v>
      </c>
      <c r="AB292" s="653">
        <f t="shared" ref="AB292" si="4562">((AB293*$H292)-((AB293*$H292*$E293)+(AB293*$H292*$F293)))</f>
        <v>0</v>
      </c>
      <c r="AC292" s="653">
        <f t="shared" ref="AC292" si="4563">((AC293*$H292)-((AC293*$H292*$E293)+(AC293*$H292*$F293)))</f>
        <v>0</v>
      </c>
      <c r="AD292" s="653">
        <f t="shared" ref="AD292" si="4564">((AD293*$H292)-((AD293*$H292*$E293)+(AD293*$H292*$F293)))</f>
        <v>0</v>
      </c>
      <c r="AE292" s="653">
        <f t="shared" ref="AE292" si="4565">((AE293*$H292)-((AE293*$H292*$E293)+(AE293*$H292*$F293)))</f>
        <v>0</v>
      </c>
      <c r="AF292" s="653">
        <f t="shared" ref="AF292" si="4566">((AF293*$H292)-((AF293*$H292*$E293)+(AF293*$H292*$F293)))</f>
        <v>0</v>
      </c>
      <c r="AG292" s="653">
        <f t="shared" ref="AG292" si="4567">+AG293*H292</f>
        <v>12998.700137196118</v>
      </c>
      <c r="AH292" s="653">
        <f t="shared" ref="AH292" si="4568">((AH293*$H292)-((AH293*$H292*$E293)+(AH293*$H292*$F293)))</f>
        <v>0</v>
      </c>
      <c r="AI292" s="653">
        <f t="shared" ref="AI292" si="4569">((AI293*$H292)-((AI293*$H292*$E293)+(AI293*$H292*$F293)))</f>
        <v>0</v>
      </c>
      <c r="AJ292" s="653">
        <f t="shared" ref="AJ292" si="4570">((AJ293*$H292)-((AJ293*$H292*$E293)+(AJ293*$H292*$F293)))</f>
        <v>0</v>
      </c>
      <c r="AK292" s="653">
        <f t="shared" ref="AK292" si="4571">((AK293*$H292)-((AK293*$H292*$E293)+(AK293*$H292*$F293)))</f>
        <v>0</v>
      </c>
      <c r="AL292" s="653">
        <f t="shared" ref="AL292" si="4572">((AL293*$H292)-((AL293*$H292*$E293)+(AL293*$H292*$F293)))</f>
        <v>0</v>
      </c>
      <c r="AM292" s="653">
        <f t="shared" ref="AM292" si="4573">((AM293*$H292)-((AM293*$H292*$E293)+(AM293*$H292*$F293)))</f>
        <v>0</v>
      </c>
      <c r="AN292" s="653">
        <f t="shared" ref="AN292" si="4574">((AN293*$H292)-((AN293*$H292*$E293)+(AN293*$H292*$F293)))</f>
        <v>0</v>
      </c>
      <c r="AO292" s="653">
        <f t="shared" ref="AO292" si="4575">((AO293*$H292)-((AO293*$H292*$E293)+(AO293*$H292*$F293)))</f>
        <v>0</v>
      </c>
      <c r="AP292" s="653">
        <f t="shared" ref="AP292" si="4576">((AP293*$H292)-((AP293*$H292*$E293)+(AP293*$H292*$F293)))</f>
        <v>0</v>
      </c>
      <c r="AQ292" s="653">
        <f t="shared" ref="AQ292" si="4577">((AQ293*$H292)-((AQ293*$H292*$E293)+(AQ293*$H292*$F293)))</f>
        <v>0</v>
      </c>
      <c r="AR292" s="653">
        <f t="shared" ref="AR292" si="4578">((AR293*$H292)-((AR293*$H292*$E293)+(AR293*$H292*$F293)))</f>
        <v>0</v>
      </c>
      <c r="AS292" s="653">
        <f t="shared" ref="AS292" si="4579">((AS293*$H292)-((AS293*$H292*$E293)+(AS293*$H292*$F293)))</f>
        <v>0</v>
      </c>
      <c r="AT292" s="653">
        <f t="shared" ref="AT292" si="4580">((AT293*$H292)-((AT293*$H292*$E293)+(AT293*$H292*$F293)))</f>
        <v>0</v>
      </c>
      <c r="AU292" s="653">
        <f t="shared" ref="AU292" si="4581">((AU293*$H292)-((AU293*$H292*$E293)+(AU293*$H292*$F293)))</f>
        <v>0</v>
      </c>
      <c r="AV292" s="653">
        <f t="shared" ref="AV292" si="4582">((AV293*$H292)-((AV293*$H292*$E293)+(AV293*$H292*$F293)))</f>
        <v>0</v>
      </c>
      <c r="AW292" s="613">
        <f t="shared" si="4046"/>
        <v>259974.00274392235</v>
      </c>
      <c r="AX292" s="645">
        <f t="shared" si="4006"/>
        <v>0</v>
      </c>
      <c r="AY292" s="656">
        <f t="shared" si="4007"/>
        <v>0</v>
      </c>
      <c r="AZ292" s="591"/>
    </row>
    <row r="293" spans="1:52">
      <c r="A293" s="590"/>
      <c r="B293" s="636"/>
      <c r="C293" s="636"/>
      <c r="D293" s="651"/>
      <c r="E293" s="652">
        <v>0.3</v>
      </c>
      <c r="F293" s="652">
        <v>0.05</v>
      </c>
      <c r="G293" s="653"/>
      <c r="H293" s="640"/>
      <c r="I293" s="640">
        <f t="shared" si="3737"/>
        <v>1.35</v>
      </c>
      <c r="J293" s="658">
        <v>0</v>
      </c>
      <c r="K293" s="658">
        <v>0</v>
      </c>
      <c r="L293" s="658">
        <v>0</v>
      </c>
      <c r="M293" s="658">
        <v>0</v>
      </c>
      <c r="N293" s="658">
        <v>0</v>
      </c>
      <c r="O293" s="658">
        <v>0</v>
      </c>
      <c r="P293" s="658">
        <v>0</v>
      </c>
      <c r="Q293" s="658">
        <v>0.3</v>
      </c>
      <c r="R293" s="658">
        <v>0</v>
      </c>
      <c r="S293" s="658">
        <v>0</v>
      </c>
      <c r="T293" s="658">
        <v>0</v>
      </c>
      <c r="U293" s="658">
        <v>0</v>
      </c>
      <c r="V293" s="658">
        <v>0</v>
      </c>
      <c r="W293" s="658">
        <v>0</v>
      </c>
      <c r="X293" s="658">
        <v>0</v>
      </c>
      <c r="Y293" s="658">
        <v>0.08</v>
      </c>
      <c r="Z293" s="658">
        <v>0.92</v>
      </c>
      <c r="AA293" s="658">
        <v>0</v>
      </c>
      <c r="AB293" s="658">
        <v>0</v>
      </c>
      <c r="AC293" s="658">
        <v>0</v>
      </c>
      <c r="AD293" s="658">
        <v>0</v>
      </c>
      <c r="AE293" s="658">
        <v>0</v>
      </c>
      <c r="AF293" s="658">
        <v>0</v>
      </c>
      <c r="AG293" s="658">
        <v>0.05</v>
      </c>
      <c r="AH293" s="658">
        <v>0</v>
      </c>
      <c r="AI293" s="658">
        <v>0</v>
      </c>
      <c r="AJ293" s="658">
        <v>0</v>
      </c>
      <c r="AK293" s="658">
        <v>0</v>
      </c>
      <c r="AL293" s="658">
        <v>0</v>
      </c>
      <c r="AM293" s="658">
        <v>0</v>
      </c>
      <c r="AN293" s="658">
        <v>0</v>
      </c>
      <c r="AO293" s="658">
        <v>0</v>
      </c>
      <c r="AP293" s="658">
        <v>0</v>
      </c>
      <c r="AQ293" s="658">
        <v>0</v>
      </c>
      <c r="AR293" s="658">
        <v>0</v>
      </c>
      <c r="AS293" s="658">
        <v>0</v>
      </c>
      <c r="AT293" s="658">
        <v>0</v>
      </c>
      <c r="AU293" s="658">
        <v>0</v>
      </c>
      <c r="AV293" s="658">
        <v>0</v>
      </c>
      <c r="AW293" s="613">
        <f t="shared" si="4046"/>
        <v>1.35</v>
      </c>
      <c r="AX293" s="645">
        <f t="shared" si="4006"/>
        <v>1.35</v>
      </c>
      <c r="AY293" s="656" t="e">
        <f t="shared" si="4007"/>
        <v>#DIV/0!</v>
      </c>
      <c r="AZ293" s="591"/>
    </row>
    <row r="294" spans="1:52">
      <c r="A294" s="590"/>
      <c r="B294" s="636" t="s">
        <v>378</v>
      </c>
      <c r="C294" s="636" t="s">
        <v>497</v>
      </c>
      <c r="D294" s="651" t="s">
        <v>379</v>
      </c>
      <c r="E294" s="652"/>
      <c r="F294" s="652"/>
      <c r="G294" s="653"/>
      <c r="H294" s="640">
        <v>40993.396597878447</v>
      </c>
      <c r="I294" s="640">
        <f t="shared" si="3737"/>
        <v>40993.396597878447</v>
      </c>
      <c r="J294" s="653">
        <f>+J295*$H$140</f>
        <v>0</v>
      </c>
      <c r="K294" s="653">
        <f t="shared" ref="K294" si="4583">+K295*$H$140</f>
        <v>0</v>
      </c>
      <c r="L294" s="653">
        <f t="shared" ref="L294" si="4584">+L295*$H$140</f>
        <v>0</v>
      </c>
      <c r="M294" s="653">
        <f t="shared" ref="M294" si="4585">+M295*$H$140</f>
        <v>0</v>
      </c>
      <c r="N294" s="653">
        <f t="shared" ref="N294" si="4586">+N295*$H$140</f>
        <v>0</v>
      </c>
      <c r="O294" s="653">
        <f t="shared" ref="O294" si="4587">+O295*$H$140</f>
        <v>0</v>
      </c>
      <c r="P294" s="653">
        <f t="shared" ref="P294" si="4588">+P295*$H$140</f>
        <v>0</v>
      </c>
      <c r="Q294" s="653">
        <f t="shared" ref="Q294" si="4589">+Q295*$H294</f>
        <v>12298.018979363535</v>
      </c>
      <c r="R294" s="653">
        <f t="shared" ref="R294" si="4590">((R295*$H294)-((R295*$H294*$E295)+(R295*$H294*$F295)))</f>
        <v>0</v>
      </c>
      <c r="S294" s="653">
        <f t="shared" ref="S294" si="4591">((S295*$H294)-((S295*$H294*$E295)+(S295*$H294*$F295)))</f>
        <v>0</v>
      </c>
      <c r="T294" s="653">
        <f t="shared" ref="T294" si="4592">((T295*$H294)-((T295*$H294*$E295)+(T295*$H294*$F295)))</f>
        <v>0</v>
      </c>
      <c r="U294" s="653">
        <f t="shared" ref="U294" si="4593">((U295*$H294)-((U295*$H294*$E295)+(U295*$H294*$F295)))</f>
        <v>0</v>
      </c>
      <c r="V294" s="653">
        <f t="shared" ref="V294" si="4594">((V295*$H294)-((V295*$H294*$E295)+(V295*$H294*$F295)))</f>
        <v>0</v>
      </c>
      <c r="W294" s="653">
        <f t="shared" ref="W294" si="4595">((W295*$H294)-((W295*$H294*$E295)+(W295*$H294*$F295)))</f>
        <v>0</v>
      </c>
      <c r="X294" s="653">
        <f t="shared" ref="X294" si="4596">((X295*$H294)-((X295*$H294*$E295)+(X295*$H294*$F295)))</f>
        <v>0</v>
      </c>
      <c r="Y294" s="653">
        <f t="shared" ref="Y294" si="4597">((Y295*$H294)-((Y295*$H294*$E295)+(Y295*$H294*$F295)))</f>
        <v>3730.3990904069392</v>
      </c>
      <c r="Z294" s="653">
        <f t="shared" ref="Z294" si="4598">((Z295*$H294)-((Z295*$H294*$E295)+(Z295*$H294*$F295)))</f>
        <v>22915.308698214052</v>
      </c>
      <c r="AA294" s="653">
        <f t="shared" ref="AA294" si="4599">((AA295*$H294)-((AA295*$H294*$E295)+(AA295*$H294*$F295)))</f>
        <v>0</v>
      </c>
      <c r="AB294" s="653">
        <f t="shared" ref="AB294" si="4600">((AB295*$H294)-((AB295*$H294*$E295)+(AB295*$H294*$F295)))</f>
        <v>0</v>
      </c>
      <c r="AC294" s="653">
        <f t="shared" ref="AC294" si="4601">((AC295*$H294)-((AC295*$H294*$E295)+(AC295*$H294*$F295)))</f>
        <v>0</v>
      </c>
      <c r="AD294" s="653">
        <f t="shared" ref="AD294" si="4602">((AD295*$H294)-((AD295*$H294*$E295)+(AD295*$H294*$F295)))</f>
        <v>0</v>
      </c>
      <c r="AE294" s="653">
        <f t="shared" ref="AE294" si="4603">((AE295*$H294)-((AE295*$H294*$E295)+(AE295*$H294*$F295)))</f>
        <v>0</v>
      </c>
      <c r="AF294" s="653">
        <f t="shared" ref="AF294" si="4604">((AF295*$H294)-((AF295*$H294*$E295)+(AF295*$H294*$F295)))</f>
        <v>0</v>
      </c>
      <c r="AG294" s="653">
        <f t="shared" ref="AG294" si="4605">+AG295*H294</f>
        <v>2049.6698298939223</v>
      </c>
      <c r="AH294" s="653">
        <f t="shared" ref="AH294" si="4606">((AH295*$H294)-((AH295*$H294*$E295)+(AH295*$H294*$F295)))</f>
        <v>0</v>
      </c>
      <c r="AI294" s="653">
        <f t="shared" ref="AI294" si="4607">((AI295*$H294)-((AI295*$H294*$E295)+(AI295*$H294*$F295)))</f>
        <v>0</v>
      </c>
      <c r="AJ294" s="653">
        <f t="shared" ref="AJ294" si="4608">((AJ295*$H294)-((AJ295*$H294*$E295)+(AJ295*$H294*$F295)))</f>
        <v>0</v>
      </c>
      <c r="AK294" s="653">
        <f t="shared" ref="AK294" si="4609">((AK295*$H294)-((AK295*$H294*$E295)+(AK295*$H294*$F295)))</f>
        <v>0</v>
      </c>
      <c r="AL294" s="653">
        <f t="shared" ref="AL294" si="4610">((AL295*$H294)-((AL295*$H294*$E295)+(AL295*$H294*$F295)))</f>
        <v>0</v>
      </c>
      <c r="AM294" s="653">
        <f t="shared" ref="AM294" si="4611">((AM295*$H294)-((AM295*$H294*$E295)+(AM295*$H294*$F295)))</f>
        <v>0</v>
      </c>
      <c r="AN294" s="653">
        <f t="shared" ref="AN294" si="4612">((AN295*$H294)-((AN295*$H294*$E295)+(AN295*$H294*$F295)))</f>
        <v>0</v>
      </c>
      <c r="AO294" s="653">
        <f t="shared" ref="AO294" si="4613">((AO295*$H294)-((AO295*$H294*$E295)+(AO295*$H294*$F295)))</f>
        <v>0</v>
      </c>
      <c r="AP294" s="653">
        <f t="shared" ref="AP294" si="4614">((AP295*$H294)-((AP295*$H294*$E295)+(AP295*$H294*$F295)))</f>
        <v>0</v>
      </c>
      <c r="AQ294" s="653">
        <f t="shared" ref="AQ294" si="4615">((AQ295*$H294)-((AQ295*$H294*$E295)+(AQ295*$H294*$F295)))</f>
        <v>0</v>
      </c>
      <c r="AR294" s="653">
        <f t="shared" ref="AR294" si="4616">((AR295*$H294)-((AR295*$H294*$E295)+(AR295*$H294*$F295)))</f>
        <v>0</v>
      </c>
      <c r="AS294" s="653">
        <f t="shared" ref="AS294" si="4617">((AS295*$H294)-((AS295*$H294*$E295)+(AS295*$H294*$F295)))</f>
        <v>0</v>
      </c>
      <c r="AT294" s="653">
        <f t="shared" ref="AT294" si="4618">((AT295*$H294)-((AT295*$H294*$E295)+(AT295*$H294*$F295)))</f>
        <v>0</v>
      </c>
      <c r="AU294" s="653">
        <f t="shared" ref="AU294" si="4619">((AU295*$H294)-((AU295*$H294*$E295)+(AU295*$H294*$F295)))</f>
        <v>0</v>
      </c>
      <c r="AV294" s="653">
        <f t="shared" ref="AV294" si="4620">((AV295*$H294)-((AV295*$H294*$E295)+(AV295*$H294*$F295)))</f>
        <v>0</v>
      </c>
      <c r="AW294" s="613">
        <f t="shared" si="4046"/>
        <v>40993.396597878447</v>
      </c>
      <c r="AX294" s="645">
        <f t="shared" si="4006"/>
        <v>0</v>
      </c>
      <c r="AY294" s="656">
        <f t="shared" si="4007"/>
        <v>0</v>
      </c>
      <c r="AZ294" s="591"/>
    </row>
    <row r="295" spans="1:52">
      <c r="A295" s="590"/>
      <c r="B295" s="636"/>
      <c r="C295" s="636"/>
      <c r="D295" s="651"/>
      <c r="E295" s="652">
        <v>0.3</v>
      </c>
      <c r="F295" s="652">
        <v>0.05</v>
      </c>
      <c r="G295" s="653"/>
      <c r="H295" s="640"/>
      <c r="I295" s="640">
        <f t="shared" si="3737"/>
        <v>1.35</v>
      </c>
      <c r="J295" s="658">
        <v>0</v>
      </c>
      <c r="K295" s="658">
        <v>0</v>
      </c>
      <c r="L295" s="658">
        <v>0</v>
      </c>
      <c r="M295" s="658">
        <v>0</v>
      </c>
      <c r="N295" s="658">
        <v>0</v>
      </c>
      <c r="O295" s="658">
        <v>0</v>
      </c>
      <c r="P295" s="658">
        <v>0</v>
      </c>
      <c r="Q295" s="658">
        <v>0.3</v>
      </c>
      <c r="R295" s="658">
        <v>0</v>
      </c>
      <c r="S295" s="658">
        <v>0</v>
      </c>
      <c r="T295" s="658">
        <v>0</v>
      </c>
      <c r="U295" s="658">
        <v>0</v>
      </c>
      <c r="V295" s="658">
        <v>0</v>
      </c>
      <c r="W295" s="658">
        <v>0</v>
      </c>
      <c r="X295" s="658">
        <v>0</v>
      </c>
      <c r="Y295" s="658">
        <v>0.14000000000000001</v>
      </c>
      <c r="Z295" s="658">
        <v>0.86</v>
      </c>
      <c r="AA295" s="658">
        <v>0</v>
      </c>
      <c r="AB295" s="658">
        <v>0</v>
      </c>
      <c r="AC295" s="658">
        <v>0</v>
      </c>
      <c r="AD295" s="658">
        <v>0</v>
      </c>
      <c r="AE295" s="658">
        <v>0</v>
      </c>
      <c r="AF295" s="658">
        <v>0</v>
      </c>
      <c r="AG295" s="658">
        <v>0.05</v>
      </c>
      <c r="AH295" s="658">
        <v>0</v>
      </c>
      <c r="AI295" s="658">
        <v>0</v>
      </c>
      <c r="AJ295" s="658">
        <v>0</v>
      </c>
      <c r="AK295" s="658">
        <v>0</v>
      </c>
      <c r="AL295" s="658">
        <v>0</v>
      </c>
      <c r="AM295" s="658">
        <v>0</v>
      </c>
      <c r="AN295" s="658">
        <v>0</v>
      </c>
      <c r="AO295" s="658">
        <v>0</v>
      </c>
      <c r="AP295" s="658">
        <v>0</v>
      </c>
      <c r="AQ295" s="658">
        <v>0</v>
      </c>
      <c r="AR295" s="658">
        <v>0</v>
      </c>
      <c r="AS295" s="658">
        <v>0</v>
      </c>
      <c r="AT295" s="658">
        <v>0</v>
      </c>
      <c r="AU295" s="658">
        <v>0</v>
      </c>
      <c r="AV295" s="658">
        <v>0</v>
      </c>
      <c r="AW295" s="613">
        <f t="shared" si="4046"/>
        <v>1.35</v>
      </c>
      <c r="AX295" s="645">
        <f t="shared" si="4006"/>
        <v>1.35</v>
      </c>
      <c r="AY295" s="656" t="e">
        <f t="shared" si="4007"/>
        <v>#DIV/0!</v>
      </c>
      <c r="AZ295" s="591"/>
    </row>
    <row r="296" spans="1:52">
      <c r="A296" s="590"/>
      <c r="B296" s="636" t="s">
        <v>378</v>
      </c>
      <c r="C296" s="636" t="s">
        <v>498</v>
      </c>
      <c r="D296" s="651" t="s">
        <v>391</v>
      </c>
      <c r="E296" s="652"/>
      <c r="F296" s="652"/>
      <c r="G296" s="653"/>
      <c r="H296" s="640">
        <v>150411.18514001789</v>
      </c>
      <c r="I296" s="640">
        <f t="shared" si="3737"/>
        <v>150411.18514001789</v>
      </c>
      <c r="J296" s="653">
        <f>+J297*$H$140</f>
        <v>0</v>
      </c>
      <c r="K296" s="653">
        <f t="shared" ref="K296" si="4621">+K297*$H$140</f>
        <v>0</v>
      </c>
      <c r="L296" s="653">
        <f t="shared" ref="L296" si="4622">+L297*$H$140</f>
        <v>0</v>
      </c>
      <c r="M296" s="653">
        <f t="shared" ref="M296" si="4623">+M297*$H$140</f>
        <v>0</v>
      </c>
      <c r="N296" s="653">
        <f t="shared" ref="N296" si="4624">+N297*$H$140</f>
        <v>0</v>
      </c>
      <c r="O296" s="653">
        <f t="shared" ref="O296" si="4625">+O297*$H$140</f>
        <v>0</v>
      </c>
      <c r="P296" s="653">
        <f t="shared" ref="P296" si="4626">+P297*$H$140</f>
        <v>0</v>
      </c>
      <c r="Q296" s="653">
        <f t="shared" ref="Q296" si="4627">+Q297*$H296</f>
        <v>45123.355542005367</v>
      </c>
      <c r="R296" s="653">
        <f t="shared" ref="R296" si="4628">((R297*$H296)-((R297*$H296*$E297)+(R297*$H296*$F297)))</f>
        <v>0</v>
      </c>
      <c r="S296" s="653">
        <f t="shared" ref="S296" si="4629">((S297*$H296)-((S297*$H296*$E297)+(S297*$H296*$F297)))</f>
        <v>0</v>
      </c>
      <c r="T296" s="653">
        <f t="shared" ref="T296" si="4630">((T297*$H296)-((T297*$H296*$E297)+(T297*$H296*$F297)))</f>
        <v>0</v>
      </c>
      <c r="U296" s="653">
        <f t="shared" ref="U296" si="4631">((U297*$H296)-((U297*$H296*$E297)+(U297*$H296*$F297)))</f>
        <v>0</v>
      </c>
      <c r="V296" s="653">
        <f t="shared" ref="V296" si="4632">((V297*$H296)-((V297*$H296*$E297)+(V297*$H296*$F297)))</f>
        <v>0</v>
      </c>
      <c r="W296" s="653">
        <f t="shared" ref="W296" si="4633">((W297*$H296)-((W297*$H296*$E297)+(W297*$H296*$F297)))</f>
        <v>0</v>
      </c>
      <c r="X296" s="653">
        <f t="shared" ref="X296" si="4634">((X297*$H296)-((X297*$H296*$E297)+(X297*$H296*$F297)))</f>
        <v>0</v>
      </c>
      <c r="Y296" s="653">
        <f t="shared" ref="Y296" si="4635">((Y297*$H296)-((Y297*$H296*$E297)+(Y297*$H296*$F297)))</f>
        <v>0</v>
      </c>
      <c r="Z296" s="653">
        <f t="shared" ref="Z296" si="4636">((Z297*$H296)-((Z297*$H296*$E297)+(Z297*$H296*$F297)))</f>
        <v>97767.270341011623</v>
      </c>
      <c r="AA296" s="653">
        <f t="shared" ref="AA296" si="4637">((AA297*$H296)-((AA297*$H296*$E297)+(AA297*$H296*$F297)))</f>
        <v>0</v>
      </c>
      <c r="AB296" s="653">
        <f t="shared" ref="AB296" si="4638">((AB297*$H296)-((AB297*$H296*$E297)+(AB297*$H296*$F297)))</f>
        <v>0</v>
      </c>
      <c r="AC296" s="653">
        <f t="shared" ref="AC296" si="4639">((AC297*$H296)-((AC297*$H296*$E297)+(AC297*$H296*$F297)))</f>
        <v>0</v>
      </c>
      <c r="AD296" s="653">
        <f t="shared" ref="AD296" si="4640">((AD297*$H296)-((AD297*$H296*$E297)+(AD297*$H296*$F297)))</f>
        <v>0</v>
      </c>
      <c r="AE296" s="653">
        <f t="shared" ref="AE296" si="4641">((AE297*$H296)-((AE297*$H296*$E297)+(AE297*$H296*$F297)))</f>
        <v>0</v>
      </c>
      <c r="AF296" s="653">
        <f t="shared" ref="AF296" si="4642">((AF297*$H296)-((AF297*$H296*$E297)+(AF297*$H296*$F297)))</f>
        <v>0</v>
      </c>
      <c r="AG296" s="653">
        <f t="shared" ref="AG296" si="4643">+AG297*H296</f>
        <v>7520.5592570008948</v>
      </c>
      <c r="AH296" s="653">
        <f t="shared" ref="AH296" si="4644">((AH297*$H296)-((AH297*$H296*$E297)+(AH297*$H296*$F297)))</f>
        <v>0</v>
      </c>
      <c r="AI296" s="653">
        <f t="shared" ref="AI296" si="4645">((AI297*$H296)-((AI297*$H296*$E297)+(AI297*$H296*$F297)))</f>
        <v>0</v>
      </c>
      <c r="AJ296" s="653">
        <f t="shared" ref="AJ296" si="4646">((AJ297*$H296)-((AJ297*$H296*$E297)+(AJ297*$H296*$F297)))</f>
        <v>0</v>
      </c>
      <c r="AK296" s="653">
        <f t="shared" ref="AK296" si="4647">((AK297*$H296)-((AK297*$H296*$E297)+(AK297*$H296*$F297)))</f>
        <v>0</v>
      </c>
      <c r="AL296" s="653">
        <f t="shared" ref="AL296" si="4648">((AL297*$H296)-((AL297*$H296*$E297)+(AL297*$H296*$F297)))</f>
        <v>0</v>
      </c>
      <c r="AM296" s="653">
        <f t="shared" ref="AM296" si="4649">((AM297*$H296)-((AM297*$H296*$E297)+(AM297*$H296*$F297)))</f>
        <v>0</v>
      </c>
      <c r="AN296" s="653">
        <f t="shared" ref="AN296" si="4650">((AN297*$H296)-((AN297*$H296*$E297)+(AN297*$H296*$F297)))</f>
        <v>0</v>
      </c>
      <c r="AO296" s="653">
        <f t="shared" ref="AO296" si="4651">((AO297*$H296)-((AO297*$H296*$E297)+(AO297*$H296*$F297)))</f>
        <v>0</v>
      </c>
      <c r="AP296" s="653">
        <f t="shared" ref="AP296" si="4652">((AP297*$H296)-((AP297*$H296*$E297)+(AP297*$H296*$F297)))</f>
        <v>0</v>
      </c>
      <c r="AQ296" s="653">
        <f t="shared" ref="AQ296" si="4653">((AQ297*$H296)-((AQ297*$H296*$E297)+(AQ297*$H296*$F297)))</f>
        <v>0</v>
      </c>
      <c r="AR296" s="653">
        <f t="shared" ref="AR296" si="4654">((AR297*$H296)-((AR297*$H296*$E297)+(AR297*$H296*$F297)))</f>
        <v>0</v>
      </c>
      <c r="AS296" s="653">
        <f t="shared" ref="AS296" si="4655">((AS297*$H296)-((AS297*$H296*$E297)+(AS297*$H296*$F297)))</f>
        <v>0</v>
      </c>
      <c r="AT296" s="653">
        <f t="shared" ref="AT296" si="4656">((AT297*$H296)-((AT297*$H296*$E297)+(AT297*$H296*$F297)))</f>
        <v>0</v>
      </c>
      <c r="AU296" s="653">
        <f t="shared" ref="AU296" si="4657">((AU297*$H296)-((AU297*$H296*$E297)+(AU297*$H296*$F297)))</f>
        <v>0</v>
      </c>
      <c r="AV296" s="653">
        <f t="shared" ref="AV296" si="4658">((AV297*$H296)-((AV297*$H296*$E297)+(AV297*$H296*$F297)))</f>
        <v>0</v>
      </c>
      <c r="AW296" s="613">
        <f t="shared" si="4046"/>
        <v>150411.18514001789</v>
      </c>
      <c r="AX296" s="645">
        <f t="shared" si="4006"/>
        <v>0</v>
      </c>
      <c r="AY296" s="656">
        <f t="shared" si="4007"/>
        <v>0</v>
      </c>
      <c r="AZ296" s="591"/>
    </row>
    <row r="297" spans="1:52">
      <c r="A297" s="590"/>
      <c r="B297" s="636"/>
      <c r="C297" s="636"/>
      <c r="D297" s="651"/>
      <c r="E297" s="652">
        <v>0.3</v>
      </c>
      <c r="F297" s="652">
        <v>0.05</v>
      </c>
      <c r="G297" s="653"/>
      <c r="H297" s="640"/>
      <c r="I297" s="640">
        <f t="shared" si="3737"/>
        <v>1.35</v>
      </c>
      <c r="J297" s="658">
        <v>0</v>
      </c>
      <c r="K297" s="658">
        <v>0</v>
      </c>
      <c r="L297" s="658">
        <v>0</v>
      </c>
      <c r="M297" s="658">
        <v>0</v>
      </c>
      <c r="N297" s="658">
        <v>0</v>
      </c>
      <c r="O297" s="658">
        <v>0</v>
      </c>
      <c r="P297" s="658">
        <v>0</v>
      </c>
      <c r="Q297" s="658">
        <v>0.3</v>
      </c>
      <c r="R297" s="658">
        <v>0</v>
      </c>
      <c r="S297" s="658">
        <v>0</v>
      </c>
      <c r="T297" s="658">
        <v>0</v>
      </c>
      <c r="U297" s="658">
        <v>0</v>
      </c>
      <c r="V297" s="658">
        <v>0</v>
      </c>
      <c r="W297" s="658">
        <v>0</v>
      </c>
      <c r="X297" s="658">
        <v>0</v>
      </c>
      <c r="Y297" s="658">
        <v>0</v>
      </c>
      <c r="Z297" s="658">
        <v>1</v>
      </c>
      <c r="AA297" s="658">
        <v>0</v>
      </c>
      <c r="AB297" s="658">
        <v>0</v>
      </c>
      <c r="AC297" s="658">
        <v>0</v>
      </c>
      <c r="AD297" s="658">
        <v>0</v>
      </c>
      <c r="AE297" s="658">
        <v>0</v>
      </c>
      <c r="AF297" s="658">
        <v>0</v>
      </c>
      <c r="AG297" s="658">
        <v>0.05</v>
      </c>
      <c r="AH297" s="658">
        <v>0</v>
      </c>
      <c r="AI297" s="658">
        <v>0</v>
      </c>
      <c r="AJ297" s="658">
        <v>0</v>
      </c>
      <c r="AK297" s="658">
        <v>0</v>
      </c>
      <c r="AL297" s="658">
        <v>0</v>
      </c>
      <c r="AM297" s="658">
        <v>0</v>
      </c>
      <c r="AN297" s="658">
        <v>0</v>
      </c>
      <c r="AO297" s="658">
        <v>0</v>
      </c>
      <c r="AP297" s="658">
        <v>0</v>
      </c>
      <c r="AQ297" s="658">
        <v>0</v>
      </c>
      <c r="AR297" s="658">
        <v>0</v>
      </c>
      <c r="AS297" s="658">
        <v>0</v>
      </c>
      <c r="AT297" s="658">
        <v>0</v>
      </c>
      <c r="AU297" s="658">
        <v>0</v>
      </c>
      <c r="AV297" s="658">
        <v>0</v>
      </c>
      <c r="AW297" s="613">
        <f t="shared" si="4046"/>
        <v>1.35</v>
      </c>
      <c r="AX297" s="645">
        <f t="shared" si="4006"/>
        <v>1.35</v>
      </c>
      <c r="AY297" s="656" t="e">
        <f t="shared" si="4007"/>
        <v>#DIV/0!</v>
      </c>
      <c r="AZ297" s="591"/>
    </row>
    <row r="298" spans="1:52">
      <c r="A298" s="590"/>
      <c r="B298" s="646" t="s">
        <v>305</v>
      </c>
      <c r="C298" s="646" t="s">
        <v>499</v>
      </c>
      <c r="D298" s="647" t="s">
        <v>500</v>
      </c>
      <c r="E298" s="648"/>
      <c r="F298" s="648"/>
      <c r="G298" s="649"/>
      <c r="H298" s="650">
        <v>388698.60507720214</v>
      </c>
      <c r="I298" s="650">
        <f t="shared" si="3737"/>
        <v>388698.60507720214</v>
      </c>
      <c r="J298" s="649">
        <f t="shared" ref="J298" si="4659">+J299+J301+J303</f>
        <v>0</v>
      </c>
      <c r="K298" s="649">
        <f t="shared" ref="K298" si="4660">+K299+K301+K303</f>
        <v>0</v>
      </c>
      <c r="L298" s="649">
        <f t="shared" ref="L298" si="4661">+L299+L301+L303</f>
        <v>0</v>
      </c>
      <c r="M298" s="649">
        <f t="shared" ref="M298" si="4662">+M299+M301+M303</f>
        <v>0</v>
      </c>
      <c r="N298" s="649">
        <f t="shared" ref="N298" si="4663">+N299+N301+N303</f>
        <v>0</v>
      </c>
      <c r="O298" s="649">
        <f t="shared" ref="O298" si="4664">+O299+O301+O303</f>
        <v>0</v>
      </c>
      <c r="P298" s="649">
        <f t="shared" ref="P298" si="4665">+P299+P301+P303</f>
        <v>0</v>
      </c>
      <c r="Q298" s="649">
        <f t="shared" ref="Q298" si="4666">+Q299+Q301+Q303</f>
        <v>116609.58152316062</v>
      </c>
      <c r="R298" s="649">
        <f t="shared" ref="R298" si="4667">+R299+R301+R303</f>
        <v>0</v>
      </c>
      <c r="S298" s="649">
        <f t="shared" ref="S298" si="4668">+S299+S301+S303</f>
        <v>0</v>
      </c>
      <c r="T298" s="649">
        <f t="shared" ref="T298" si="4669">+T299+T301+T303</f>
        <v>0</v>
      </c>
      <c r="U298" s="649">
        <f t="shared" ref="U298" si="4670">+U299+U301+U303</f>
        <v>0</v>
      </c>
      <c r="V298" s="649">
        <f t="shared" ref="V298" si="4671">+V299+V301+V303</f>
        <v>0</v>
      </c>
      <c r="W298" s="649">
        <f t="shared" ref="W298" si="4672">+W299+W301+W303</f>
        <v>0</v>
      </c>
      <c r="X298" s="649">
        <f t="shared" ref="X298" si="4673">+X299+X301+X303</f>
        <v>0</v>
      </c>
      <c r="Y298" s="649">
        <f t="shared" ref="Y298" si="4674">+Y299+Y301+Y303</f>
        <v>0</v>
      </c>
      <c r="Z298" s="649">
        <f t="shared" ref="Z298" si="4675">+Z299+Z301+Z303</f>
        <v>147718.38676255904</v>
      </c>
      <c r="AA298" s="649">
        <f t="shared" ref="AA298" si="4676">+AA299+AA301+AA303</f>
        <v>104935.70653762235</v>
      </c>
      <c r="AB298" s="649">
        <f t="shared" ref="AB298" si="4677">+AB299+AB301+AB303</f>
        <v>0</v>
      </c>
      <c r="AC298" s="649">
        <f t="shared" ref="AC298" si="4678">+AC299+AC301+AC303</f>
        <v>0</v>
      </c>
      <c r="AD298" s="649">
        <f t="shared" ref="AD298" si="4679">+AD299+AD301+AD303</f>
        <v>0</v>
      </c>
      <c r="AE298" s="649">
        <f t="shared" ref="AE298" si="4680">+AE299+AE301+AE303</f>
        <v>0</v>
      </c>
      <c r="AF298" s="649">
        <f t="shared" ref="AF298" si="4681">+AF299+AF301+AF303</f>
        <v>0</v>
      </c>
      <c r="AG298" s="649">
        <f t="shared" ref="AG298" si="4682">+AG299+AG301+AG303</f>
        <v>19434.930253860108</v>
      </c>
      <c r="AH298" s="649">
        <f t="shared" ref="AH298" si="4683">+AH299+AH301+AH303</f>
        <v>0</v>
      </c>
      <c r="AI298" s="649">
        <f t="shared" ref="AI298" si="4684">+AI299+AI301+AI303</f>
        <v>0</v>
      </c>
      <c r="AJ298" s="649">
        <f t="shared" ref="AJ298" si="4685">+AJ299+AJ301+AJ303</f>
        <v>0</v>
      </c>
      <c r="AK298" s="649">
        <f t="shared" ref="AK298" si="4686">+AK299+AK301+AK303</f>
        <v>0</v>
      </c>
      <c r="AL298" s="649">
        <f t="shared" ref="AL298" si="4687">+AL299+AL301+AL303</f>
        <v>0</v>
      </c>
      <c r="AM298" s="649">
        <f t="shared" ref="AM298" si="4688">+AM299+AM301+AM303</f>
        <v>0</v>
      </c>
      <c r="AN298" s="649">
        <f t="shared" ref="AN298" si="4689">+AN299+AN301+AN303</f>
        <v>0</v>
      </c>
      <c r="AO298" s="649">
        <f t="shared" ref="AO298" si="4690">+AO299+AO301+AO303</f>
        <v>0</v>
      </c>
      <c r="AP298" s="649">
        <f t="shared" ref="AP298" si="4691">+AP299+AP301+AP303</f>
        <v>0</v>
      </c>
      <c r="AQ298" s="649">
        <f t="shared" ref="AQ298" si="4692">+AQ299+AQ301+AQ303</f>
        <v>0</v>
      </c>
      <c r="AR298" s="649">
        <f t="shared" ref="AR298" si="4693">+AR299+AR301+AR303</f>
        <v>0</v>
      </c>
      <c r="AS298" s="649">
        <f t="shared" ref="AS298" si="4694">+AS299+AS301+AS303</f>
        <v>0</v>
      </c>
      <c r="AT298" s="649">
        <f t="shared" ref="AT298" si="4695">+AT299+AT301+AT303</f>
        <v>0</v>
      </c>
      <c r="AU298" s="649">
        <f t="shared" ref="AU298" si="4696">+AU299+AU301+AU303</f>
        <v>0</v>
      </c>
      <c r="AV298" s="649">
        <f t="shared" ref="AV298" si="4697">+AV299+AV301+AV303</f>
        <v>0</v>
      </c>
      <c r="AW298" s="613">
        <f t="shared" si="4046"/>
        <v>388698.60507720214</v>
      </c>
      <c r="AX298" s="645">
        <f t="shared" si="4006"/>
        <v>0</v>
      </c>
      <c r="AY298" s="656">
        <f t="shared" si="4007"/>
        <v>0</v>
      </c>
      <c r="AZ298" s="591"/>
    </row>
    <row r="299" spans="1:52">
      <c r="A299" s="590"/>
      <c r="B299" s="636" t="s">
        <v>378</v>
      </c>
      <c r="C299" s="636" t="s">
        <v>501</v>
      </c>
      <c r="D299" s="651" t="s">
        <v>441</v>
      </c>
      <c r="E299" s="652"/>
      <c r="F299" s="652"/>
      <c r="G299" s="653"/>
      <c r="H299" s="640">
        <v>245086.39468408513</v>
      </c>
      <c r="I299" s="640">
        <f t="shared" si="3737"/>
        <v>245086.39468408513</v>
      </c>
      <c r="J299" s="653">
        <f>+J300*$H$140</f>
        <v>0</v>
      </c>
      <c r="K299" s="653">
        <f t="shared" ref="K299" si="4698">+K300*$H$140</f>
        <v>0</v>
      </c>
      <c r="L299" s="653">
        <f t="shared" ref="L299" si="4699">+L300*$H$140</f>
        <v>0</v>
      </c>
      <c r="M299" s="653">
        <f t="shared" ref="M299" si="4700">+M300*$H$140</f>
        <v>0</v>
      </c>
      <c r="N299" s="653">
        <f t="shared" ref="N299" si="4701">+N300*$H$140</f>
        <v>0</v>
      </c>
      <c r="O299" s="653">
        <f t="shared" ref="O299" si="4702">+O300*$H$140</f>
        <v>0</v>
      </c>
      <c r="P299" s="653">
        <f t="shared" ref="P299" si="4703">+P300*$H$140</f>
        <v>0</v>
      </c>
      <c r="Q299" s="653">
        <f t="shared" ref="Q299" si="4704">+Q300*$H299</f>
        <v>73525.91840522553</v>
      </c>
      <c r="R299" s="653">
        <f t="shared" ref="R299" si="4705">((R300*$H299)-((R300*$H299*$E300)+(R300*$H299*$F300)))</f>
        <v>0</v>
      </c>
      <c r="S299" s="653">
        <f t="shared" ref="S299" si="4706">((S300*$H299)-((S300*$H299*$E300)+(S300*$H299*$F300)))</f>
        <v>0</v>
      </c>
      <c r="T299" s="653">
        <f t="shared" ref="T299" si="4707">((T300*$H299)-((T300*$H299*$E300)+(T300*$H299*$F300)))</f>
        <v>0</v>
      </c>
      <c r="U299" s="653">
        <f t="shared" ref="U299" si="4708">((U300*$H299)-((U300*$H299*$E300)+(U300*$H299*$F300)))</f>
        <v>0</v>
      </c>
      <c r="V299" s="653">
        <f t="shared" ref="V299" si="4709">((V300*$H299)-((V300*$H299*$E300)+(V300*$H299*$F300)))</f>
        <v>0</v>
      </c>
      <c r="W299" s="653">
        <f t="shared" ref="W299" si="4710">((W300*$H299)-((W300*$H299*$E300)+(W300*$H299*$F300)))</f>
        <v>0</v>
      </c>
      <c r="X299" s="653">
        <f t="shared" ref="X299" si="4711">((X300*$H299)-((X300*$H299*$E300)+(X300*$H299*$F300)))</f>
        <v>0</v>
      </c>
      <c r="Y299" s="653">
        <f t="shared" ref="Y299" si="4712">((Y300*$H299)-((Y300*$H299*$E300)+(Y300*$H299*$F300)))</f>
        <v>0</v>
      </c>
      <c r="Z299" s="653">
        <f t="shared" ref="Z299" si="4713">((Z300*$H299)-((Z300*$H299*$E300)+(Z300*$H299*$F300)))</f>
        <v>121072.67897393805</v>
      </c>
      <c r="AA299" s="653">
        <f t="shared" ref="AA299" si="4714">((AA300*$H299)-((AA300*$H299*$E300)+(AA300*$H299*$F300)))</f>
        <v>38233.477570717281</v>
      </c>
      <c r="AB299" s="653">
        <f t="shared" ref="AB299" si="4715">((AB300*$H299)-((AB300*$H299*$E300)+(AB300*$H299*$F300)))</f>
        <v>0</v>
      </c>
      <c r="AC299" s="653">
        <f t="shared" ref="AC299" si="4716">((AC300*$H299)-((AC300*$H299*$E300)+(AC300*$H299*$F300)))</f>
        <v>0</v>
      </c>
      <c r="AD299" s="653">
        <f t="shared" ref="AD299" si="4717">((AD300*$H299)-((AD300*$H299*$E300)+(AD300*$H299*$F300)))</f>
        <v>0</v>
      </c>
      <c r="AE299" s="653">
        <f t="shared" ref="AE299" si="4718">((AE300*$H299)-((AE300*$H299*$E300)+(AE300*$H299*$F300)))</f>
        <v>0</v>
      </c>
      <c r="AF299" s="653">
        <f t="shared" ref="AF299" si="4719">((AF300*$H299)-((AF300*$H299*$E300)+(AF300*$H299*$F300)))</f>
        <v>0</v>
      </c>
      <c r="AG299" s="653">
        <f t="shared" ref="AG299" si="4720">+AG300*H299</f>
        <v>12254.319734204257</v>
      </c>
      <c r="AH299" s="653">
        <f t="shared" ref="AH299" si="4721">((AH300*$H299)-((AH300*$H299*$E300)+(AH300*$H299*$F300)))</f>
        <v>0</v>
      </c>
      <c r="AI299" s="653">
        <f t="shared" ref="AI299" si="4722">((AI300*$H299)-((AI300*$H299*$E300)+(AI300*$H299*$F300)))</f>
        <v>0</v>
      </c>
      <c r="AJ299" s="653">
        <f t="shared" ref="AJ299" si="4723">((AJ300*$H299)-((AJ300*$H299*$E300)+(AJ300*$H299*$F300)))</f>
        <v>0</v>
      </c>
      <c r="AK299" s="653">
        <f t="shared" ref="AK299" si="4724">((AK300*$H299)-((AK300*$H299*$E300)+(AK300*$H299*$F300)))</f>
        <v>0</v>
      </c>
      <c r="AL299" s="653">
        <f t="shared" ref="AL299" si="4725">((AL300*$H299)-((AL300*$H299*$E300)+(AL300*$H299*$F300)))</f>
        <v>0</v>
      </c>
      <c r="AM299" s="653">
        <f t="shared" ref="AM299" si="4726">((AM300*$H299)-((AM300*$H299*$E300)+(AM300*$H299*$F300)))</f>
        <v>0</v>
      </c>
      <c r="AN299" s="653">
        <f t="shared" ref="AN299" si="4727">((AN300*$H299)-((AN300*$H299*$E300)+(AN300*$H299*$F300)))</f>
        <v>0</v>
      </c>
      <c r="AO299" s="653">
        <f t="shared" ref="AO299" si="4728">((AO300*$H299)-((AO300*$H299*$E300)+(AO300*$H299*$F300)))</f>
        <v>0</v>
      </c>
      <c r="AP299" s="653">
        <f t="shared" ref="AP299" si="4729">((AP300*$H299)-((AP300*$H299*$E300)+(AP300*$H299*$F300)))</f>
        <v>0</v>
      </c>
      <c r="AQ299" s="653">
        <f t="shared" ref="AQ299" si="4730">((AQ300*$H299)-((AQ300*$H299*$E300)+(AQ300*$H299*$F300)))</f>
        <v>0</v>
      </c>
      <c r="AR299" s="653">
        <f t="shared" ref="AR299" si="4731">((AR300*$H299)-((AR300*$H299*$E300)+(AR300*$H299*$F300)))</f>
        <v>0</v>
      </c>
      <c r="AS299" s="653">
        <f t="shared" ref="AS299" si="4732">((AS300*$H299)-((AS300*$H299*$E300)+(AS300*$H299*$F300)))</f>
        <v>0</v>
      </c>
      <c r="AT299" s="653">
        <f t="shared" ref="AT299" si="4733">((AT300*$H299)-((AT300*$H299*$E300)+(AT300*$H299*$F300)))</f>
        <v>0</v>
      </c>
      <c r="AU299" s="653">
        <f t="shared" ref="AU299" si="4734">((AU300*$H299)-((AU300*$H299*$E300)+(AU300*$H299*$F300)))</f>
        <v>0</v>
      </c>
      <c r="AV299" s="653">
        <f t="shared" ref="AV299" si="4735">((AV300*$H299)-((AV300*$H299*$E300)+(AV300*$H299*$F300)))</f>
        <v>0</v>
      </c>
      <c r="AW299" s="613">
        <f t="shared" si="4046"/>
        <v>245086.39468408513</v>
      </c>
      <c r="AX299" s="645">
        <f t="shared" si="4006"/>
        <v>0</v>
      </c>
      <c r="AY299" s="656">
        <f t="shared" si="4007"/>
        <v>0</v>
      </c>
      <c r="AZ299" s="591"/>
    </row>
    <row r="300" spans="1:52">
      <c r="A300" s="590"/>
      <c r="B300" s="636"/>
      <c r="C300" s="636"/>
      <c r="D300" s="651"/>
      <c r="E300" s="652">
        <v>0.3</v>
      </c>
      <c r="F300" s="652">
        <v>0.05</v>
      </c>
      <c r="G300" s="653"/>
      <c r="H300" s="640"/>
      <c r="I300" s="640">
        <f t="shared" si="3737"/>
        <v>1.35</v>
      </c>
      <c r="J300" s="658">
        <v>0</v>
      </c>
      <c r="K300" s="658">
        <v>0</v>
      </c>
      <c r="L300" s="658">
        <v>0</v>
      </c>
      <c r="M300" s="658">
        <v>0</v>
      </c>
      <c r="N300" s="658">
        <v>0</v>
      </c>
      <c r="O300" s="658">
        <v>0</v>
      </c>
      <c r="P300" s="658">
        <v>0</v>
      </c>
      <c r="Q300" s="658">
        <v>0.3</v>
      </c>
      <c r="R300" s="658">
        <v>0</v>
      </c>
      <c r="S300" s="658">
        <v>0</v>
      </c>
      <c r="T300" s="658">
        <v>0</v>
      </c>
      <c r="U300" s="658">
        <v>0</v>
      </c>
      <c r="V300" s="658">
        <v>0</v>
      </c>
      <c r="W300" s="658">
        <v>0</v>
      </c>
      <c r="X300" s="658">
        <v>0</v>
      </c>
      <c r="Y300" s="658">
        <v>0</v>
      </c>
      <c r="Z300" s="658">
        <v>0.76</v>
      </c>
      <c r="AA300" s="658">
        <v>0.24</v>
      </c>
      <c r="AB300" s="658">
        <v>0</v>
      </c>
      <c r="AC300" s="658">
        <v>0</v>
      </c>
      <c r="AD300" s="658">
        <v>0</v>
      </c>
      <c r="AE300" s="658">
        <v>0</v>
      </c>
      <c r="AF300" s="658">
        <v>0</v>
      </c>
      <c r="AG300" s="658">
        <v>0.05</v>
      </c>
      <c r="AH300" s="658">
        <v>0</v>
      </c>
      <c r="AI300" s="658">
        <v>0</v>
      </c>
      <c r="AJ300" s="658">
        <v>0</v>
      </c>
      <c r="AK300" s="658">
        <v>0</v>
      </c>
      <c r="AL300" s="658">
        <v>0</v>
      </c>
      <c r="AM300" s="658">
        <v>0</v>
      </c>
      <c r="AN300" s="658">
        <v>0</v>
      </c>
      <c r="AO300" s="658">
        <v>0</v>
      </c>
      <c r="AP300" s="658">
        <v>0</v>
      </c>
      <c r="AQ300" s="658">
        <v>0</v>
      </c>
      <c r="AR300" s="658">
        <v>0</v>
      </c>
      <c r="AS300" s="658">
        <v>0</v>
      </c>
      <c r="AT300" s="658">
        <v>0</v>
      </c>
      <c r="AU300" s="658">
        <v>0</v>
      </c>
      <c r="AV300" s="658">
        <v>0</v>
      </c>
      <c r="AW300" s="613">
        <f t="shared" si="4046"/>
        <v>1.35</v>
      </c>
      <c r="AX300" s="645">
        <f t="shared" si="4006"/>
        <v>1.35</v>
      </c>
      <c r="AY300" s="656" t="e">
        <f t="shared" si="4007"/>
        <v>#DIV/0!</v>
      </c>
      <c r="AZ300" s="591"/>
    </row>
    <row r="301" spans="1:52">
      <c r="A301" s="590"/>
      <c r="B301" s="636" t="s">
        <v>378</v>
      </c>
      <c r="C301" s="636" t="s">
        <v>502</v>
      </c>
      <c r="D301" s="651" t="s">
        <v>379</v>
      </c>
      <c r="E301" s="652"/>
      <c r="F301" s="652"/>
      <c r="G301" s="653"/>
      <c r="H301" s="640">
        <v>40993.396597878447</v>
      </c>
      <c r="I301" s="640">
        <f t="shared" si="3737"/>
        <v>40993.396597878447</v>
      </c>
      <c r="J301" s="653">
        <f>+J302*$H$140</f>
        <v>0</v>
      </c>
      <c r="K301" s="653">
        <f t="shared" ref="K301" si="4736">+K302*$H$140</f>
        <v>0</v>
      </c>
      <c r="L301" s="653">
        <f t="shared" ref="L301" si="4737">+L302*$H$140</f>
        <v>0</v>
      </c>
      <c r="M301" s="653">
        <f t="shared" ref="M301" si="4738">+M302*$H$140</f>
        <v>0</v>
      </c>
      <c r="N301" s="653">
        <f t="shared" ref="N301" si="4739">+N302*$H$140</f>
        <v>0</v>
      </c>
      <c r="O301" s="653">
        <f t="shared" ref="O301" si="4740">+O302*$H$140</f>
        <v>0</v>
      </c>
      <c r="P301" s="653">
        <f t="shared" ref="P301" si="4741">+P302*$H$140</f>
        <v>0</v>
      </c>
      <c r="Q301" s="653">
        <f t="shared" ref="Q301" si="4742">+Q302*$H301</f>
        <v>12298.018979363535</v>
      </c>
      <c r="R301" s="653">
        <f t="shared" ref="R301" si="4743">((R302*$H301)-((R302*$H301*$E302)+(R302*$H301*$F302)))</f>
        <v>0</v>
      </c>
      <c r="S301" s="653">
        <f t="shared" ref="S301" si="4744">((S302*$H301)-((S302*$H301*$E302)+(S302*$H301*$F302)))</f>
        <v>0</v>
      </c>
      <c r="T301" s="653">
        <f t="shared" ref="T301" si="4745">((T302*$H301)-((T302*$H301*$E302)+(T302*$H301*$F302)))</f>
        <v>0</v>
      </c>
      <c r="U301" s="653">
        <f t="shared" ref="U301" si="4746">((U302*$H301)-((U302*$H301*$E302)+(U302*$H301*$F302)))</f>
        <v>0</v>
      </c>
      <c r="V301" s="653">
        <f t="shared" ref="V301" si="4747">((V302*$H301)-((V302*$H301*$E302)+(V302*$H301*$F302)))</f>
        <v>0</v>
      </c>
      <c r="W301" s="653">
        <f t="shared" ref="W301" si="4748">((W302*$H301)-((W302*$H301*$E302)+(W302*$H301*$F302)))</f>
        <v>0</v>
      </c>
      <c r="X301" s="653">
        <f t="shared" ref="X301" si="4749">((X302*$H301)-((X302*$H301*$E302)+(X302*$H301*$F302)))</f>
        <v>0</v>
      </c>
      <c r="Y301" s="653">
        <f t="shared" ref="Y301" si="4750">((Y302*$H301)-((Y302*$H301*$E302)+(Y302*$H301*$F302)))</f>
        <v>0</v>
      </c>
      <c r="Z301" s="653">
        <f t="shared" ref="Z301" si="4751">((Z302*$H301)-((Z302*$H301*$E302)+(Z302*$H301*$F302)))</f>
        <v>26645.707788620988</v>
      </c>
      <c r="AA301" s="653">
        <f t="shared" ref="AA301" si="4752">((AA302*$H301)-((AA302*$H301*$E302)+(AA302*$H301*$F302)))</f>
        <v>0</v>
      </c>
      <c r="AB301" s="653">
        <f t="shared" ref="AB301" si="4753">((AB302*$H301)-((AB302*$H301*$E302)+(AB302*$H301*$F302)))</f>
        <v>0</v>
      </c>
      <c r="AC301" s="653">
        <f t="shared" ref="AC301" si="4754">((AC302*$H301)-((AC302*$H301*$E302)+(AC302*$H301*$F302)))</f>
        <v>0</v>
      </c>
      <c r="AD301" s="653">
        <f t="shared" ref="AD301" si="4755">((AD302*$H301)-((AD302*$H301*$E302)+(AD302*$H301*$F302)))</f>
        <v>0</v>
      </c>
      <c r="AE301" s="653">
        <f t="shared" ref="AE301" si="4756">((AE302*$H301)-((AE302*$H301*$E302)+(AE302*$H301*$F302)))</f>
        <v>0</v>
      </c>
      <c r="AF301" s="653">
        <f t="shared" ref="AF301" si="4757">((AF302*$H301)-((AF302*$H301*$E302)+(AF302*$H301*$F302)))</f>
        <v>0</v>
      </c>
      <c r="AG301" s="653">
        <f t="shared" ref="AG301" si="4758">+AG302*H301</f>
        <v>2049.6698298939223</v>
      </c>
      <c r="AH301" s="653">
        <f t="shared" ref="AH301" si="4759">((AH302*$H301)-((AH302*$H301*$E302)+(AH302*$H301*$F302)))</f>
        <v>0</v>
      </c>
      <c r="AI301" s="653">
        <f t="shared" ref="AI301" si="4760">((AI302*$H301)-((AI302*$H301*$E302)+(AI302*$H301*$F302)))</f>
        <v>0</v>
      </c>
      <c r="AJ301" s="653">
        <f t="shared" ref="AJ301" si="4761">((AJ302*$H301)-((AJ302*$H301*$E302)+(AJ302*$H301*$F302)))</f>
        <v>0</v>
      </c>
      <c r="AK301" s="653">
        <f t="shared" ref="AK301" si="4762">((AK302*$H301)-((AK302*$H301*$E302)+(AK302*$H301*$F302)))</f>
        <v>0</v>
      </c>
      <c r="AL301" s="653">
        <f t="shared" ref="AL301" si="4763">((AL302*$H301)-((AL302*$H301*$E302)+(AL302*$H301*$F302)))</f>
        <v>0</v>
      </c>
      <c r="AM301" s="653">
        <f t="shared" ref="AM301" si="4764">((AM302*$H301)-((AM302*$H301*$E302)+(AM302*$H301*$F302)))</f>
        <v>0</v>
      </c>
      <c r="AN301" s="653">
        <f t="shared" ref="AN301" si="4765">((AN302*$H301)-((AN302*$H301*$E302)+(AN302*$H301*$F302)))</f>
        <v>0</v>
      </c>
      <c r="AO301" s="653">
        <f t="shared" ref="AO301" si="4766">((AO302*$H301)-((AO302*$H301*$E302)+(AO302*$H301*$F302)))</f>
        <v>0</v>
      </c>
      <c r="AP301" s="653">
        <f t="shared" ref="AP301" si="4767">((AP302*$H301)-((AP302*$H301*$E302)+(AP302*$H301*$F302)))</f>
        <v>0</v>
      </c>
      <c r="AQ301" s="653">
        <f t="shared" ref="AQ301" si="4768">((AQ302*$H301)-((AQ302*$H301*$E302)+(AQ302*$H301*$F302)))</f>
        <v>0</v>
      </c>
      <c r="AR301" s="653">
        <f t="shared" ref="AR301" si="4769">((AR302*$H301)-((AR302*$H301*$E302)+(AR302*$H301*$F302)))</f>
        <v>0</v>
      </c>
      <c r="AS301" s="653">
        <f t="shared" ref="AS301" si="4770">((AS302*$H301)-((AS302*$H301*$E302)+(AS302*$H301*$F302)))</f>
        <v>0</v>
      </c>
      <c r="AT301" s="653">
        <f t="shared" ref="AT301" si="4771">((AT302*$H301)-((AT302*$H301*$E302)+(AT302*$H301*$F302)))</f>
        <v>0</v>
      </c>
      <c r="AU301" s="653">
        <f t="shared" ref="AU301" si="4772">((AU302*$H301)-((AU302*$H301*$E302)+(AU302*$H301*$F302)))</f>
        <v>0</v>
      </c>
      <c r="AV301" s="653">
        <f t="shared" ref="AV301" si="4773">((AV302*$H301)-((AV302*$H301*$E302)+(AV302*$H301*$F302)))</f>
        <v>0</v>
      </c>
      <c r="AW301" s="613">
        <f t="shared" si="4046"/>
        <v>40993.396597878447</v>
      </c>
      <c r="AX301" s="645">
        <f t="shared" si="4006"/>
        <v>0</v>
      </c>
      <c r="AY301" s="656">
        <f t="shared" si="4007"/>
        <v>0</v>
      </c>
      <c r="AZ301" s="591"/>
    </row>
    <row r="302" spans="1:52">
      <c r="A302" s="590"/>
      <c r="B302" s="636"/>
      <c r="C302" s="636"/>
      <c r="D302" s="651"/>
      <c r="E302" s="652">
        <v>0.3</v>
      </c>
      <c r="F302" s="652">
        <v>0.05</v>
      </c>
      <c r="G302" s="653"/>
      <c r="H302" s="640"/>
      <c r="I302" s="640">
        <f t="shared" si="3737"/>
        <v>1.35</v>
      </c>
      <c r="J302" s="658">
        <v>0</v>
      </c>
      <c r="K302" s="658">
        <v>0</v>
      </c>
      <c r="L302" s="658">
        <v>0</v>
      </c>
      <c r="M302" s="658">
        <v>0</v>
      </c>
      <c r="N302" s="658">
        <v>0</v>
      </c>
      <c r="O302" s="658">
        <v>0</v>
      </c>
      <c r="P302" s="658">
        <v>0</v>
      </c>
      <c r="Q302" s="658">
        <v>0.3</v>
      </c>
      <c r="R302" s="658">
        <v>0</v>
      </c>
      <c r="S302" s="658">
        <v>0</v>
      </c>
      <c r="T302" s="658">
        <v>0</v>
      </c>
      <c r="U302" s="658">
        <v>0</v>
      </c>
      <c r="V302" s="658">
        <v>0</v>
      </c>
      <c r="W302" s="658">
        <v>0</v>
      </c>
      <c r="X302" s="658">
        <v>0</v>
      </c>
      <c r="Y302" s="658">
        <v>0</v>
      </c>
      <c r="Z302" s="658">
        <v>1</v>
      </c>
      <c r="AA302" s="658">
        <v>0</v>
      </c>
      <c r="AB302" s="658">
        <v>0</v>
      </c>
      <c r="AC302" s="658">
        <v>0</v>
      </c>
      <c r="AD302" s="658">
        <v>0</v>
      </c>
      <c r="AE302" s="658">
        <v>0</v>
      </c>
      <c r="AF302" s="658">
        <v>0</v>
      </c>
      <c r="AG302" s="658">
        <v>0.05</v>
      </c>
      <c r="AH302" s="658">
        <v>0</v>
      </c>
      <c r="AI302" s="658">
        <v>0</v>
      </c>
      <c r="AJ302" s="658">
        <v>0</v>
      </c>
      <c r="AK302" s="658">
        <v>0</v>
      </c>
      <c r="AL302" s="658">
        <v>0</v>
      </c>
      <c r="AM302" s="658">
        <v>0</v>
      </c>
      <c r="AN302" s="658">
        <v>0</v>
      </c>
      <c r="AO302" s="658">
        <v>0</v>
      </c>
      <c r="AP302" s="658">
        <v>0</v>
      </c>
      <c r="AQ302" s="658">
        <v>0</v>
      </c>
      <c r="AR302" s="658">
        <v>0</v>
      </c>
      <c r="AS302" s="658">
        <v>0</v>
      </c>
      <c r="AT302" s="658">
        <v>0</v>
      </c>
      <c r="AU302" s="658">
        <v>0</v>
      </c>
      <c r="AV302" s="658">
        <v>0</v>
      </c>
      <c r="AW302" s="613">
        <f t="shared" si="4046"/>
        <v>1.35</v>
      </c>
      <c r="AX302" s="645">
        <f t="shared" si="4006"/>
        <v>1.35</v>
      </c>
      <c r="AY302" s="656" t="e">
        <f t="shared" si="4007"/>
        <v>#DIV/0!</v>
      </c>
      <c r="AZ302" s="591"/>
    </row>
    <row r="303" spans="1:52">
      <c r="A303" s="590"/>
      <c r="B303" s="636" t="s">
        <v>378</v>
      </c>
      <c r="C303" s="636" t="s">
        <v>503</v>
      </c>
      <c r="D303" s="651" t="s">
        <v>391</v>
      </c>
      <c r="E303" s="652"/>
      <c r="F303" s="652"/>
      <c r="G303" s="653"/>
      <c r="H303" s="640">
        <v>102618.81379523856</v>
      </c>
      <c r="I303" s="640">
        <f t="shared" si="3737"/>
        <v>102618.81379523857</v>
      </c>
      <c r="J303" s="653">
        <f>+J304*$H$140</f>
        <v>0</v>
      </c>
      <c r="K303" s="653">
        <f t="shared" ref="K303" si="4774">+K304*$H$140</f>
        <v>0</v>
      </c>
      <c r="L303" s="653">
        <f t="shared" ref="L303" si="4775">+L304*$H$140</f>
        <v>0</v>
      </c>
      <c r="M303" s="653">
        <f t="shared" ref="M303" si="4776">+M304*$H$140</f>
        <v>0</v>
      </c>
      <c r="N303" s="653">
        <f t="shared" ref="N303" si="4777">+N304*$H$140</f>
        <v>0</v>
      </c>
      <c r="O303" s="653">
        <f t="shared" ref="O303" si="4778">+O304*$H$140</f>
        <v>0</v>
      </c>
      <c r="P303" s="653">
        <f t="shared" ref="P303" si="4779">+P304*$H$140</f>
        <v>0</v>
      </c>
      <c r="Q303" s="653">
        <f t="shared" ref="Q303" si="4780">+Q304*$H303</f>
        <v>30785.644138571566</v>
      </c>
      <c r="R303" s="653">
        <f t="shared" ref="R303" si="4781">((R304*$H303)-((R304*$H303*$E304)+(R304*$H303*$F304)))</f>
        <v>0</v>
      </c>
      <c r="S303" s="653">
        <f t="shared" ref="S303" si="4782">((S304*$H303)-((S304*$H303*$E304)+(S304*$H303*$F304)))</f>
        <v>0</v>
      </c>
      <c r="T303" s="653">
        <f t="shared" ref="T303" si="4783">((T304*$H303)-((T304*$H303*$E304)+(T304*$H303*$F304)))</f>
        <v>0</v>
      </c>
      <c r="U303" s="653">
        <f t="shared" ref="U303" si="4784">((U304*$H303)-((U304*$H303*$E304)+(U304*$H303*$F304)))</f>
        <v>0</v>
      </c>
      <c r="V303" s="653">
        <f t="shared" ref="V303" si="4785">((V304*$H303)-((V304*$H303*$E304)+(V304*$H303*$F304)))</f>
        <v>0</v>
      </c>
      <c r="W303" s="653">
        <f t="shared" ref="W303" si="4786">((W304*$H303)-((W304*$H303*$E304)+(W304*$H303*$F304)))</f>
        <v>0</v>
      </c>
      <c r="X303" s="653">
        <f t="shared" ref="X303" si="4787">((X304*$H303)-((X304*$H303*$E304)+(X304*$H303*$F304)))</f>
        <v>0</v>
      </c>
      <c r="Y303" s="653">
        <f t="shared" ref="Y303" si="4788">((Y304*$H303)-((Y304*$H303*$E304)+(Y304*$H303*$F304)))</f>
        <v>0</v>
      </c>
      <c r="Z303" s="653">
        <f t="shared" ref="Z303" si="4789">((Z304*$H303)-((Z304*$H303*$E304)+(Z304*$H303*$F304)))</f>
        <v>0</v>
      </c>
      <c r="AA303" s="653">
        <f t="shared" ref="AA303" si="4790">((AA304*$H303)-((AA304*$H303*$E304)+(AA304*$H303*$F304)))</f>
        <v>66702.228966905066</v>
      </c>
      <c r="AB303" s="653">
        <f t="shared" ref="AB303" si="4791">((AB304*$H303)-((AB304*$H303*$E304)+(AB304*$H303*$F304)))</f>
        <v>0</v>
      </c>
      <c r="AC303" s="653">
        <f t="shared" ref="AC303" si="4792">((AC304*$H303)-((AC304*$H303*$E304)+(AC304*$H303*$F304)))</f>
        <v>0</v>
      </c>
      <c r="AD303" s="653">
        <f t="shared" ref="AD303" si="4793">((AD304*$H303)-((AD304*$H303*$E304)+(AD304*$H303*$F304)))</f>
        <v>0</v>
      </c>
      <c r="AE303" s="653">
        <f t="shared" ref="AE303" si="4794">((AE304*$H303)-((AE304*$H303*$E304)+(AE304*$H303*$F304)))</f>
        <v>0</v>
      </c>
      <c r="AF303" s="653">
        <f t="shared" ref="AF303" si="4795">((AF304*$H303)-((AF304*$H303*$E304)+(AF304*$H303*$F304)))</f>
        <v>0</v>
      </c>
      <c r="AG303" s="653">
        <f t="shared" ref="AG303" si="4796">+AG304*H303</f>
        <v>5130.9406897619283</v>
      </c>
      <c r="AH303" s="653">
        <f t="shared" ref="AH303" si="4797">((AH304*$H303)-((AH304*$H303*$E304)+(AH304*$H303*$F304)))</f>
        <v>0</v>
      </c>
      <c r="AI303" s="653">
        <f t="shared" ref="AI303" si="4798">((AI304*$H303)-((AI304*$H303*$E304)+(AI304*$H303*$F304)))</f>
        <v>0</v>
      </c>
      <c r="AJ303" s="653">
        <f t="shared" ref="AJ303" si="4799">((AJ304*$H303)-((AJ304*$H303*$E304)+(AJ304*$H303*$F304)))</f>
        <v>0</v>
      </c>
      <c r="AK303" s="653">
        <f t="shared" ref="AK303" si="4800">((AK304*$H303)-((AK304*$H303*$E304)+(AK304*$H303*$F304)))</f>
        <v>0</v>
      </c>
      <c r="AL303" s="653">
        <f t="shared" ref="AL303" si="4801">((AL304*$H303)-((AL304*$H303*$E304)+(AL304*$H303*$F304)))</f>
        <v>0</v>
      </c>
      <c r="AM303" s="653">
        <f t="shared" ref="AM303" si="4802">((AM304*$H303)-((AM304*$H303*$E304)+(AM304*$H303*$F304)))</f>
        <v>0</v>
      </c>
      <c r="AN303" s="653">
        <f t="shared" ref="AN303" si="4803">((AN304*$H303)-((AN304*$H303*$E304)+(AN304*$H303*$F304)))</f>
        <v>0</v>
      </c>
      <c r="AO303" s="653">
        <f t="shared" ref="AO303" si="4804">((AO304*$H303)-((AO304*$H303*$E304)+(AO304*$H303*$F304)))</f>
        <v>0</v>
      </c>
      <c r="AP303" s="653">
        <f t="shared" ref="AP303" si="4805">((AP304*$H303)-((AP304*$H303*$E304)+(AP304*$H303*$F304)))</f>
        <v>0</v>
      </c>
      <c r="AQ303" s="653">
        <f t="shared" ref="AQ303" si="4806">((AQ304*$H303)-((AQ304*$H303*$E304)+(AQ304*$H303*$F304)))</f>
        <v>0</v>
      </c>
      <c r="AR303" s="653">
        <f t="shared" ref="AR303" si="4807">((AR304*$H303)-((AR304*$H303*$E304)+(AR304*$H303*$F304)))</f>
        <v>0</v>
      </c>
      <c r="AS303" s="653">
        <f t="shared" ref="AS303" si="4808">((AS304*$H303)-((AS304*$H303*$E304)+(AS304*$H303*$F304)))</f>
        <v>0</v>
      </c>
      <c r="AT303" s="653">
        <f t="shared" ref="AT303" si="4809">((AT304*$H303)-((AT304*$H303*$E304)+(AT304*$H303*$F304)))</f>
        <v>0</v>
      </c>
      <c r="AU303" s="653">
        <f t="shared" ref="AU303" si="4810">((AU304*$H303)-((AU304*$H303*$E304)+(AU304*$H303*$F304)))</f>
        <v>0</v>
      </c>
      <c r="AV303" s="653">
        <f t="shared" ref="AV303" si="4811">((AV304*$H303)-((AV304*$H303*$E304)+(AV304*$H303*$F304)))</f>
        <v>0</v>
      </c>
      <c r="AW303" s="613">
        <f t="shared" si="4046"/>
        <v>102618.81379523857</v>
      </c>
      <c r="AX303" s="645">
        <f t="shared" si="4006"/>
        <v>0</v>
      </c>
      <c r="AY303" s="656">
        <f t="shared" si="4007"/>
        <v>0</v>
      </c>
      <c r="AZ303" s="591"/>
    </row>
    <row r="304" spans="1:52">
      <c r="A304" s="590"/>
      <c r="B304" s="636"/>
      <c r="C304" s="636"/>
      <c r="D304" s="651"/>
      <c r="E304" s="652">
        <v>0.3</v>
      </c>
      <c r="F304" s="652">
        <v>0.05</v>
      </c>
      <c r="G304" s="653"/>
      <c r="H304" s="640"/>
      <c r="I304" s="640">
        <f t="shared" si="3737"/>
        <v>1.35</v>
      </c>
      <c r="J304" s="658">
        <v>0</v>
      </c>
      <c r="K304" s="658">
        <v>0</v>
      </c>
      <c r="L304" s="658">
        <v>0</v>
      </c>
      <c r="M304" s="658">
        <v>0</v>
      </c>
      <c r="N304" s="658">
        <v>0</v>
      </c>
      <c r="O304" s="658">
        <v>0</v>
      </c>
      <c r="P304" s="658">
        <v>0</v>
      </c>
      <c r="Q304" s="658">
        <v>0.3</v>
      </c>
      <c r="R304" s="658">
        <v>0</v>
      </c>
      <c r="S304" s="658">
        <v>0</v>
      </c>
      <c r="T304" s="658">
        <v>0</v>
      </c>
      <c r="U304" s="658">
        <v>0</v>
      </c>
      <c r="V304" s="658">
        <v>0</v>
      </c>
      <c r="W304" s="658">
        <v>0</v>
      </c>
      <c r="X304" s="658">
        <v>0</v>
      </c>
      <c r="Y304" s="658">
        <v>0</v>
      </c>
      <c r="Z304" s="658">
        <v>0</v>
      </c>
      <c r="AA304" s="658">
        <v>1</v>
      </c>
      <c r="AB304" s="658">
        <v>0</v>
      </c>
      <c r="AC304" s="658">
        <v>0</v>
      </c>
      <c r="AD304" s="658">
        <v>0</v>
      </c>
      <c r="AE304" s="658">
        <v>0</v>
      </c>
      <c r="AF304" s="658">
        <v>0</v>
      </c>
      <c r="AG304" s="658">
        <v>0.05</v>
      </c>
      <c r="AH304" s="658">
        <v>0</v>
      </c>
      <c r="AI304" s="658">
        <v>0</v>
      </c>
      <c r="AJ304" s="658">
        <v>0</v>
      </c>
      <c r="AK304" s="658">
        <v>0</v>
      </c>
      <c r="AL304" s="658">
        <v>0</v>
      </c>
      <c r="AM304" s="658">
        <v>0</v>
      </c>
      <c r="AN304" s="658">
        <v>0</v>
      </c>
      <c r="AO304" s="658">
        <v>0</v>
      </c>
      <c r="AP304" s="658">
        <v>0</v>
      </c>
      <c r="AQ304" s="658">
        <v>0</v>
      </c>
      <c r="AR304" s="658">
        <v>0</v>
      </c>
      <c r="AS304" s="658">
        <v>0</v>
      </c>
      <c r="AT304" s="658">
        <v>0</v>
      </c>
      <c r="AU304" s="658">
        <v>0</v>
      </c>
      <c r="AV304" s="658">
        <v>0</v>
      </c>
      <c r="AW304" s="613">
        <f t="shared" si="4046"/>
        <v>1.35</v>
      </c>
      <c r="AX304" s="645">
        <f t="shared" si="4006"/>
        <v>1.35</v>
      </c>
      <c r="AY304" s="656" t="e">
        <f t="shared" si="4007"/>
        <v>#DIV/0!</v>
      </c>
      <c r="AZ304" s="591"/>
    </row>
    <row r="305" spans="1:52">
      <c r="A305" s="590"/>
      <c r="B305" s="646" t="s">
        <v>305</v>
      </c>
      <c r="C305" s="646" t="s">
        <v>504</v>
      </c>
      <c r="D305" s="647" t="s">
        <v>505</v>
      </c>
      <c r="E305" s="648"/>
      <c r="F305" s="648"/>
      <c r="G305" s="649"/>
      <c r="H305" s="650">
        <v>388698.60507720214</v>
      </c>
      <c r="I305" s="650">
        <f t="shared" si="3737"/>
        <v>388698.60507720214</v>
      </c>
      <c r="J305" s="649">
        <f t="shared" ref="J305" si="4812">+J306+J308+J310</f>
        <v>0</v>
      </c>
      <c r="K305" s="649">
        <f t="shared" ref="K305" si="4813">+K306+K308+K310</f>
        <v>0</v>
      </c>
      <c r="L305" s="649">
        <f t="shared" ref="L305" si="4814">+L306+L308+L310</f>
        <v>0</v>
      </c>
      <c r="M305" s="649">
        <f t="shared" ref="M305" si="4815">+M306+M308+M310</f>
        <v>0</v>
      </c>
      <c r="N305" s="649">
        <f t="shared" ref="N305" si="4816">+N306+N308+N310</f>
        <v>0</v>
      </c>
      <c r="O305" s="649">
        <f t="shared" ref="O305" si="4817">+O306+O308+O310</f>
        <v>0</v>
      </c>
      <c r="P305" s="649">
        <f t="shared" ref="P305" si="4818">+P306+P308+P310</f>
        <v>0</v>
      </c>
      <c r="Q305" s="649">
        <f t="shared" ref="Q305" si="4819">+Q306+Q308+Q310</f>
        <v>116609.58152316062</v>
      </c>
      <c r="R305" s="649">
        <f t="shared" ref="R305" si="4820">+R306+R308+R310</f>
        <v>0</v>
      </c>
      <c r="S305" s="649">
        <f t="shared" ref="S305" si="4821">+S306+S308+S310</f>
        <v>0</v>
      </c>
      <c r="T305" s="649">
        <f t="shared" ref="T305" si="4822">+T306+T308+T310</f>
        <v>0</v>
      </c>
      <c r="U305" s="649">
        <f t="shared" ref="U305" si="4823">+U306+U308+U310</f>
        <v>0</v>
      </c>
      <c r="V305" s="649">
        <f t="shared" ref="V305" si="4824">+V306+V308+V310</f>
        <v>0</v>
      </c>
      <c r="W305" s="649">
        <f t="shared" ref="W305" si="4825">+W306+W308+W310</f>
        <v>0</v>
      </c>
      <c r="X305" s="649">
        <f t="shared" ref="X305" si="4826">+X306+X308+X310</f>
        <v>0</v>
      </c>
      <c r="Y305" s="649">
        <f t="shared" ref="Y305" si="4827">+Y306+Y308+Y310</f>
        <v>0</v>
      </c>
      <c r="Z305" s="649">
        <f t="shared" ref="Z305" si="4828">+Z306+Z308+Z310</f>
        <v>32416.869072186313</v>
      </c>
      <c r="AA305" s="649">
        <f t="shared" ref="AA305" si="4829">+AA306+AA308+AA310</f>
        <v>220237.22422799509</v>
      </c>
      <c r="AB305" s="649">
        <f t="shared" ref="AB305" si="4830">+AB306+AB308+AB310</f>
        <v>0</v>
      </c>
      <c r="AC305" s="649">
        <f t="shared" ref="AC305" si="4831">+AC306+AC308+AC310</f>
        <v>0</v>
      </c>
      <c r="AD305" s="649">
        <f t="shared" ref="AD305" si="4832">+AD306+AD308+AD310</f>
        <v>0</v>
      </c>
      <c r="AE305" s="649">
        <f t="shared" ref="AE305" si="4833">+AE306+AE308+AE310</f>
        <v>0</v>
      </c>
      <c r="AF305" s="649">
        <f t="shared" ref="AF305" si="4834">+AF306+AF308+AF310</f>
        <v>0</v>
      </c>
      <c r="AG305" s="649">
        <f t="shared" ref="AG305" si="4835">+AG306+AG308+AG310</f>
        <v>19434.930253860108</v>
      </c>
      <c r="AH305" s="649">
        <f t="shared" ref="AH305" si="4836">+AH306+AH308+AH310</f>
        <v>0</v>
      </c>
      <c r="AI305" s="649">
        <f t="shared" ref="AI305" si="4837">+AI306+AI308+AI310</f>
        <v>0</v>
      </c>
      <c r="AJ305" s="649">
        <f t="shared" ref="AJ305" si="4838">+AJ306+AJ308+AJ310</f>
        <v>0</v>
      </c>
      <c r="AK305" s="649">
        <f t="shared" ref="AK305" si="4839">+AK306+AK308+AK310</f>
        <v>0</v>
      </c>
      <c r="AL305" s="649">
        <f t="shared" ref="AL305" si="4840">+AL306+AL308+AL310</f>
        <v>0</v>
      </c>
      <c r="AM305" s="649">
        <f t="shared" ref="AM305" si="4841">+AM306+AM308+AM310</f>
        <v>0</v>
      </c>
      <c r="AN305" s="649">
        <f t="shared" ref="AN305" si="4842">+AN306+AN308+AN310</f>
        <v>0</v>
      </c>
      <c r="AO305" s="649">
        <f t="shared" ref="AO305" si="4843">+AO306+AO308+AO310</f>
        <v>0</v>
      </c>
      <c r="AP305" s="649">
        <f t="shared" ref="AP305" si="4844">+AP306+AP308+AP310</f>
        <v>0</v>
      </c>
      <c r="AQ305" s="649">
        <f t="shared" ref="AQ305" si="4845">+AQ306+AQ308+AQ310</f>
        <v>0</v>
      </c>
      <c r="AR305" s="649">
        <f t="shared" ref="AR305" si="4846">+AR306+AR308+AR310</f>
        <v>0</v>
      </c>
      <c r="AS305" s="649">
        <f t="shared" ref="AS305" si="4847">+AS306+AS308+AS310</f>
        <v>0</v>
      </c>
      <c r="AT305" s="649">
        <f t="shared" ref="AT305" si="4848">+AT306+AT308+AT310</f>
        <v>0</v>
      </c>
      <c r="AU305" s="649">
        <f t="shared" ref="AU305" si="4849">+AU306+AU308+AU310</f>
        <v>0</v>
      </c>
      <c r="AV305" s="649">
        <f t="shared" ref="AV305" si="4850">+AV306+AV308+AV310</f>
        <v>0</v>
      </c>
      <c r="AW305" s="613">
        <f t="shared" si="4046"/>
        <v>388698.60507720214</v>
      </c>
      <c r="AX305" s="645">
        <f t="shared" si="4006"/>
        <v>0</v>
      </c>
      <c r="AY305" s="656">
        <f t="shared" si="4007"/>
        <v>0</v>
      </c>
      <c r="AZ305" s="591"/>
    </row>
    <row r="306" spans="1:52">
      <c r="A306" s="590"/>
      <c r="B306" s="636" t="s">
        <v>378</v>
      </c>
      <c r="C306" s="636" t="s">
        <v>506</v>
      </c>
      <c r="D306" s="651" t="s">
        <v>441</v>
      </c>
      <c r="E306" s="652"/>
      <c r="F306" s="652"/>
      <c r="G306" s="653"/>
      <c r="H306" s="640">
        <v>245086.39468408513</v>
      </c>
      <c r="I306" s="640">
        <f t="shared" si="3737"/>
        <v>245086.39468408516</v>
      </c>
      <c r="J306" s="653">
        <f>+J307*$H$140</f>
        <v>0</v>
      </c>
      <c r="K306" s="653">
        <f t="shared" ref="K306" si="4851">+K307*$H$140</f>
        <v>0</v>
      </c>
      <c r="L306" s="653">
        <f t="shared" ref="L306" si="4852">+L307*$H$140</f>
        <v>0</v>
      </c>
      <c r="M306" s="653">
        <f t="shared" ref="M306" si="4853">+M307*$H$140</f>
        <v>0</v>
      </c>
      <c r="N306" s="653">
        <f t="shared" ref="N306" si="4854">+N307*$H$140</f>
        <v>0</v>
      </c>
      <c r="O306" s="653">
        <f t="shared" ref="O306" si="4855">+O307*$H$140</f>
        <v>0</v>
      </c>
      <c r="P306" s="653">
        <f t="shared" ref="P306" si="4856">+P307*$H$140</f>
        <v>0</v>
      </c>
      <c r="Q306" s="653">
        <f t="shared" ref="Q306" si="4857">+Q307*$H306</f>
        <v>73525.91840522553</v>
      </c>
      <c r="R306" s="653">
        <f t="shared" ref="R306" si="4858">((R307*$H306)-((R307*$H306*$E307)+(R307*$H306*$F307)))</f>
        <v>0</v>
      </c>
      <c r="S306" s="653">
        <f t="shared" ref="S306" si="4859">((S307*$H306)-((S307*$H306*$E307)+(S307*$H306*$F307)))</f>
        <v>0</v>
      </c>
      <c r="T306" s="653">
        <f t="shared" ref="T306" si="4860">((T307*$H306)-((T307*$H306*$E307)+(T307*$H306*$F307)))</f>
        <v>0</v>
      </c>
      <c r="U306" s="653">
        <f t="shared" ref="U306" si="4861">((U307*$H306)-((U307*$H306*$E307)+(U307*$H306*$F307)))</f>
        <v>0</v>
      </c>
      <c r="V306" s="653">
        <f t="shared" ref="V306" si="4862">((V307*$H306)-((V307*$H306*$E307)+(V307*$H306*$F307)))</f>
        <v>0</v>
      </c>
      <c r="W306" s="653">
        <f t="shared" ref="W306" si="4863">((W307*$H306)-((W307*$H306*$E307)+(W307*$H306*$F307)))</f>
        <v>0</v>
      </c>
      <c r="X306" s="653">
        <f t="shared" ref="X306" si="4864">((X307*$H306)-((X307*$H306*$E307)+(X307*$H306*$F307)))</f>
        <v>0</v>
      </c>
      <c r="Y306" s="653">
        <f t="shared" ref="Y306" si="4865">((Y307*$H306)-((Y307*$H306*$E307)+(Y307*$H306*$F307)))</f>
        <v>0</v>
      </c>
      <c r="Z306" s="653">
        <f t="shared" ref="Z306" si="4866">((Z307*$H306)-((Z307*$H306*$E307)+(Z307*$H306*$F307)))</f>
        <v>25488.985047144855</v>
      </c>
      <c r="AA306" s="653">
        <f t="shared" ref="AA306" si="4867">((AA307*$H306)-((AA307*$H306*$E307)+(AA307*$H306*$F307)))</f>
        <v>133817.17149751048</v>
      </c>
      <c r="AB306" s="653">
        <f t="shared" ref="AB306" si="4868">((AB307*$H306)-((AB307*$H306*$E307)+(AB307*$H306*$F307)))</f>
        <v>0</v>
      </c>
      <c r="AC306" s="653">
        <f t="shared" ref="AC306" si="4869">((AC307*$H306)-((AC307*$H306*$E307)+(AC307*$H306*$F307)))</f>
        <v>0</v>
      </c>
      <c r="AD306" s="653">
        <f t="shared" ref="AD306" si="4870">((AD307*$H306)-((AD307*$H306*$E307)+(AD307*$H306*$F307)))</f>
        <v>0</v>
      </c>
      <c r="AE306" s="653">
        <f t="shared" ref="AE306" si="4871">((AE307*$H306)-((AE307*$H306*$E307)+(AE307*$H306*$F307)))</f>
        <v>0</v>
      </c>
      <c r="AF306" s="653">
        <f t="shared" ref="AF306" si="4872">((AF307*$H306)-((AF307*$H306*$E307)+(AF307*$H306*$F307)))</f>
        <v>0</v>
      </c>
      <c r="AG306" s="653">
        <f t="shared" ref="AG306" si="4873">+AG307*H306</f>
        <v>12254.319734204257</v>
      </c>
      <c r="AH306" s="653">
        <f t="shared" ref="AH306" si="4874">((AH307*$H306)-((AH307*$H306*$E307)+(AH307*$H306*$F307)))</f>
        <v>0</v>
      </c>
      <c r="AI306" s="653">
        <f t="shared" ref="AI306" si="4875">((AI307*$H306)-((AI307*$H306*$E307)+(AI307*$H306*$F307)))</f>
        <v>0</v>
      </c>
      <c r="AJ306" s="653">
        <f t="shared" ref="AJ306" si="4876">((AJ307*$H306)-((AJ307*$H306*$E307)+(AJ307*$H306*$F307)))</f>
        <v>0</v>
      </c>
      <c r="AK306" s="653">
        <f t="shared" ref="AK306" si="4877">((AK307*$H306)-((AK307*$H306*$E307)+(AK307*$H306*$F307)))</f>
        <v>0</v>
      </c>
      <c r="AL306" s="653">
        <f t="shared" ref="AL306" si="4878">((AL307*$H306)-((AL307*$H306*$E307)+(AL307*$H306*$F307)))</f>
        <v>0</v>
      </c>
      <c r="AM306" s="653">
        <f t="shared" ref="AM306" si="4879">((AM307*$H306)-((AM307*$H306*$E307)+(AM307*$H306*$F307)))</f>
        <v>0</v>
      </c>
      <c r="AN306" s="653">
        <f t="shared" ref="AN306" si="4880">((AN307*$H306)-((AN307*$H306*$E307)+(AN307*$H306*$F307)))</f>
        <v>0</v>
      </c>
      <c r="AO306" s="653">
        <f t="shared" ref="AO306" si="4881">((AO307*$H306)-((AO307*$H306*$E307)+(AO307*$H306*$F307)))</f>
        <v>0</v>
      </c>
      <c r="AP306" s="653">
        <f t="shared" ref="AP306" si="4882">((AP307*$H306)-((AP307*$H306*$E307)+(AP307*$H306*$F307)))</f>
        <v>0</v>
      </c>
      <c r="AQ306" s="653">
        <f t="shared" ref="AQ306" si="4883">((AQ307*$H306)-((AQ307*$H306*$E307)+(AQ307*$H306*$F307)))</f>
        <v>0</v>
      </c>
      <c r="AR306" s="653">
        <f t="shared" ref="AR306" si="4884">((AR307*$H306)-((AR307*$H306*$E307)+(AR307*$H306*$F307)))</f>
        <v>0</v>
      </c>
      <c r="AS306" s="653">
        <f t="shared" ref="AS306" si="4885">((AS307*$H306)-((AS307*$H306*$E307)+(AS307*$H306*$F307)))</f>
        <v>0</v>
      </c>
      <c r="AT306" s="653">
        <f t="shared" ref="AT306" si="4886">((AT307*$H306)-((AT307*$H306*$E307)+(AT307*$H306*$F307)))</f>
        <v>0</v>
      </c>
      <c r="AU306" s="653">
        <f t="shared" ref="AU306" si="4887">((AU307*$H306)-((AU307*$H306*$E307)+(AU307*$H306*$F307)))</f>
        <v>0</v>
      </c>
      <c r="AV306" s="653">
        <f t="shared" ref="AV306" si="4888">((AV307*$H306)-((AV307*$H306*$E307)+(AV307*$H306*$F307)))</f>
        <v>0</v>
      </c>
      <c r="AW306" s="613">
        <f t="shared" si="4046"/>
        <v>245086.39468408516</v>
      </c>
      <c r="AX306" s="645">
        <f t="shared" si="4006"/>
        <v>0</v>
      </c>
      <c r="AY306" s="656">
        <f t="shared" si="4007"/>
        <v>0</v>
      </c>
      <c r="AZ306" s="591"/>
    </row>
    <row r="307" spans="1:52">
      <c r="A307" s="590"/>
      <c r="B307" s="636"/>
      <c r="C307" s="636"/>
      <c r="D307" s="651"/>
      <c r="E307" s="652">
        <v>0.3</v>
      </c>
      <c r="F307" s="652">
        <v>0.05</v>
      </c>
      <c r="G307" s="653"/>
      <c r="H307" s="640"/>
      <c r="I307" s="640">
        <f t="shared" si="3737"/>
        <v>1.3499999999999999</v>
      </c>
      <c r="J307" s="658">
        <v>0</v>
      </c>
      <c r="K307" s="658">
        <v>0</v>
      </c>
      <c r="L307" s="658">
        <v>0</v>
      </c>
      <c r="M307" s="658">
        <v>0</v>
      </c>
      <c r="N307" s="658">
        <v>0</v>
      </c>
      <c r="O307" s="658">
        <v>0</v>
      </c>
      <c r="P307" s="658">
        <v>0</v>
      </c>
      <c r="Q307" s="658">
        <v>0.3</v>
      </c>
      <c r="R307" s="658">
        <v>0</v>
      </c>
      <c r="S307" s="658">
        <v>0</v>
      </c>
      <c r="T307" s="658">
        <v>0</v>
      </c>
      <c r="U307" s="658">
        <v>0</v>
      </c>
      <c r="V307" s="658">
        <v>0</v>
      </c>
      <c r="W307" s="658">
        <v>0</v>
      </c>
      <c r="X307" s="658">
        <v>0</v>
      </c>
      <c r="Y307" s="658">
        <v>0</v>
      </c>
      <c r="Z307" s="658">
        <v>0.16</v>
      </c>
      <c r="AA307" s="658">
        <v>0.84</v>
      </c>
      <c r="AB307" s="658">
        <v>0</v>
      </c>
      <c r="AC307" s="658">
        <v>0</v>
      </c>
      <c r="AD307" s="658">
        <v>0</v>
      </c>
      <c r="AE307" s="658">
        <v>0</v>
      </c>
      <c r="AF307" s="658">
        <v>0</v>
      </c>
      <c r="AG307" s="658">
        <v>0.05</v>
      </c>
      <c r="AH307" s="658">
        <v>0</v>
      </c>
      <c r="AI307" s="658">
        <v>0</v>
      </c>
      <c r="AJ307" s="658">
        <v>0</v>
      </c>
      <c r="AK307" s="658">
        <v>0</v>
      </c>
      <c r="AL307" s="658">
        <v>0</v>
      </c>
      <c r="AM307" s="658">
        <v>0</v>
      </c>
      <c r="AN307" s="658">
        <v>0</v>
      </c>
      <c r="AO307" s="658">
        <v>0</v>
      </c>
      <c r="AP307" s="658">
        <v>0</v>
      </c>
      <c r="AQ307" s="658">
        <v>0</v>
      </c>
      <c r="AR307" s="658">
        <v>0</v>
      </c>
      <c r="AS307" s="658">
        <v>0</v>
      </c>
      <c r="AT307" s="658">
        <v>0</v>
      </c>
      <c r="AU307" s="658">
        <v>0</v>
      </c>
      <c r="AV307" s="658">
        <v>0</v>
      </c>
      <c r="AW307" s="613">
        <f t="shared" si="4046"/>
        <v>1.3499999999999999</v>
      </c>
      <c r="AX307" s="645">
        <f t="shared" si="4006"/>
        <v>1.3499999999999999</v>
      </c>
      <c r="AY307" s="656" t="e">
        <f t="shared" si="4007"/>
        <v>#DIV/0!</v>
      </c>
      <c r="AZ307" s="591"/>
    </row>
    <row r="308" spans="1:52">
      <c r="A308" s="590"/>
      <c r="B308" s="636" t="s">
        <v>378</v>
      </c>
      <c r="C308" s="636" t="s">
        <v>507</v>
      </c>
      <c r="D308" s="651" t="s">
        <v>379</v>
      </c>
      <c r="E308" s="652"/>
      <c r="F308" s="652"/>
      <c r="G308" s="653"/>
      <c r="H308" s="640">
        <v>40993.396597878447</v>
      </c>
      <c r="I308" s="640">
        <f t="shared" si="3737"/>
        <v>40993.396597878447</v>
      </c>
      <c r="J308" s="653">
        <f>+J309*$H$140</f>
        <v>0</v>
      </c>
      <c r="K308" s="653">
        <f t="shared" ref="K308" si="4889">+K309*$H$140</f>
        <v>0</v>
      </c>
      <c r="L308" s="653">
        <f t="shared" ref="L308" si="4890">+L309*$H$140</f>
        <v>0</v>
      </c>
      <c r="M308" s="653">
        <f t="shared" ref="M308" si="4891">+M309*$H$140</f>
        <v>0</v>
      </c>
      <c r="N308" s="653">
        <f t="shared" ref="N308" si="4892">+N309*$H$140</f>
        <v>0</v>
      </c>
      <c r="O308" s="653">
        <f t="shared" ref="O308" si="4893">+O309*$H$140</f>
        <v>0</v>
      </c>
      <c r="P308" s="653">
        <f t="shared" ref="P308" si="4894">+P309*$H$140</f>
        <v>0</v>
      </c>
      <c r="Q308" s="653">
        <f t="shared" ref="Q308" si="4895">+Q309*$H308</f>
        <v>12298.018979363535</v>
      </c>
      <c r="R308" s="653">
        <f t="shared" ref="R308" si="4896">((R309*$H308)-((R309*$H308*$E309)+(R309*$H308*$F309)))</f>
        <v>0</v>
      </c>
      <c r="S308" s="653">
        <f t="shared" ref="S308" si="4897">((S309*$H308)-((S309*$H308*$E309)+(S309*$H308*$F309)))</f>
        <v>0</v>
      </c>
      <c r="T308" s="653">
        <f t="shared" ref="T308" si="4898">((T309*$H308)-((T309*$H308*$E309)+(T309*$H308*$F309)))</f>
        <v>0</v>
      </c>
      <c r="U308" s="653">
        <f t="shared" ref="U308" si="4899">((U309*$H308)-((U309*$H308*$E309)+(U309*$H308*$F309)))</f>
        <v>0</v>
      </c>
      <c r="V308" s="653">
        <f t="shared" ref="V308" si="4900">((V309*$H308)-((V309*$H308*$E309)+(V309*$H308*$F309)))</f>
        <v>0</v>
      </c>
      <c r="W308" s="653">
        <f t="shared" ref="W308" si="4901">((W309*$H308)-((W309*$H308*$E309)+(W309*$H308*$F309)))</f>
        <v>0</v>
      </c>
      <c r="X308" s="653">
        <f t="shared" ref="X308" si="4902">((X309*$H308)-((X309*$H308*$E309)+(X309*$H308*$F309)))</f>
        <v>0</v>
      </c>
      <c r="Y308" s="653">
        <f t="shared" ref="Y308" si="4903">((Y309*$H308)-((Y309*$H308*$E309)+(Y309*$H308*$F309)))</f>
        <v>0</v>
      </c>
      <c r="Z308" s="653">
        <f t="shared" ref="Z308" si="4904">((Z309*$H308)-((Z309*$H308*$E309)+(Z309*$H308*$F309)))</f>
        <v>6927.8840250414587</v>
      </c>
      <c r="AA308" s="653">
        <f t="shared" ref="AA308" si="4905">((AA309*$H308)-((AA309*$H308*$E309)+(AA309*$H308*$F309)))</f>
        <v>19717.82376357953</v>
      </c>
      <c r="AB308" s="653">
        <f t="shared" ref="AB308" si="4906">((AB309*$H308)-((AB309*$H308*$E309)+(AB309*$H308*$F309)))</f>
        <v>0</v>
      </c>
      <c r="AC308" s="653">
        <f t="shared" ref="AC308" si="4907">((AC309*$H308)-((AC309*$H308*$E309)+(AC309*$H308*$F309)))</f>
        <v>0</v>
      </c>
      <c r="AD308" s="653">
        <f t="shared" ref="AD308" si="4908">((AD309*$H308)-((AD309*$H308*$E309)+(AD309*$H308*$F309)))</f>
        <v>0</v>
      </c>
      <c r="AE308" s="653">
        <f t="shared" ref="AE308" si="4909">((AE309*$H308)-((AE309*$H308*$E309)+(AE309*$H308*$F309)))</f>
        <v>0</v>
      </c>
      <c r="AF308" s="653">
        <f t="shared" ref="AF308" si="4910">((AF309*$H308)-((AF309*$H308*$E309)+(AF309*$H308*$F309)))</f>
        <v>0</v>
      </c>
      <c r="AG308" s="653">
        <f t="shared" ref="AG308" si="4911">+AG309*H308</f>
        <v>2049.6698298939223</v>
      </c>
      <c r="AH308" s="653">
        <f t="shared" ref="AH308" si="4912">((AH309*$H308)-((AH309*$H308*$E309)+(AH309*$H308*$F309)))</f>
        <v>0</v>
      </c>
      <c r="AI308" s="653">
        <f t="shared" ref="AI308" si="4913">((AI309*$H308)-((AI309*$H308*$E309)+(AI309*$H308*$F309)))</f>
        <v>0</v>
      </c>
      <c r="AJ308" s="653">
        <f t="shared" ref="AJ308" si="4914">((AJ309*$H308)-((AJ309*$H308*$E309)+(AJ309*$H308*$F309)))</f>
        <v>0</v>
      </c>
      <c r="AK308" s="653">
        <f t="shared" ref="AK308" si="4915">((AK309*$H308)-((AK309*$H308*$E309)+(AK309*$H308*$F309)))</f>
        <v>0</v>
      </c>
      <c r="AL308" s="653">
        <f t="shared" ref="AL308" si="4916">((AL309*$H308)-((AL309*$H308*$E309)+(AL309*$H308*$F309)))</f>
        <v>0</v>
      </c>
      <c r="AM308" s="653">
        <f t="shared" ref="AM308" si="4917">((AM309*$H308)-((AM309*$H308*$E309)+(AM309*$H308*$F309)))</f>
        <v>0</v>
      </c>
      <c r="AN308" s="653">
        <f t="shared" ref="AN308" si="4918">((AN309*$H308)-((AN309*$H308*$E309)+(AN309*$H308*$F309)))</f>
        <v>0</v>
      </c>
      <c r="AO308" s="653">
        <f t="shared" ref="AO308" si="4919">((AO309*$H308)-((AO309*$H308*$E309)+(AO309*$H308*$F309)))</f>
        <v>0</v>
      </c>
      <c r="AP308" s="653">
        <f t="shared" ref="AP308" si="4920">((AP309*$H308)-((AP309*$H308*$E309)+(AP309*$H308*$F309)))</f>
        <v>0</v>
      </c>
      <c r="AQ308" s="653">
        <f t="shared" ref="AQ308" si="4921">((AQ309*$H308)-((AQ309*$H308*$E309)+(AQ309*$H308*$F309)))</f>
        <v>0</v>
      </c>
      <c r="AR308" s="653">
        <f t="shared" ref="AR308" si="4922">((AR309*$H308)-((AR309*$H308*$E309)+(AR309*$H308*$F309)))</f>
        <v>0</v>
      </c>
      <c r="AS308" s="653">
        <f t="shared" ref="AS308" si="4923">((AS309*$H308)-((AS309*$H308*$E309)+(AS309*$H308*$F309)))</f>
        <v>0</v>
      </c>
      <c r="AT308" s="653">
        <f t="shared" ref="AT308" si="4924">((AT309*$H308)-((AT309*$H308*$E309)+(AT309*$H308*$F309)))</f>
        <v>0</v>
      </c>
      <c r="AU308" s="653">
        <f t="shared" ref="AU308" si="4925">((AU309*$H308)-((AU309*$H308*$E309)+(AU309*$H308*$F309)))</f>
        <v>0</v>
      </c>
      <c r="AV308" s="653">
        <f t="shared" ref="AV308" si="4926">((AV309*$H308)-((AV309*$H308*$E309)+(AV309*$H308*$F309)))</f>
        <v>0</v>
      </c>
      <c r="AW308" s="613">
        <f t="shared" si="4046"/>
        <v>40993.396597878447</v>
      </c>
      <c r="AX308" s="645">
        <f t="shared" si="4006"/>
        <v>0</v>
      </c>
      <c r="AY308" s="656">
        <f t="shared" si="4007"/>
        <v>0</v>
      </c>
      <c r="AZ308" s="591"/>
    </row>
    <row r="309" spans="1:52">
      <c r="A309" s="590"/>
      <c r="B309" s="636"/>
      <c r="C309" s="636"/>
      <c r="D309" s="651"/>
      <c r="E309" s="652">
        <v>0.3</v>
      </c>
      <c r="F309" s="652">
        <v>0.05</v>
      </c>
      <c r="G309" s="653"/>
      <c r="H309" s="640"/>
      <c r="I309" s="640">
        <f t="shared" si="3737"/>
        <v>1.35</v>
      </c>
      <c r="J309" s="658">
        <v>0</v>
      </c>
      <c r="K309" s="658">
        <v>0</v>
      </c>
      <c r="L309" s="658">
        <v>0</v>
      </c>
      <c r="M309" s="658">
        <v>0</v>
      </c>
      <c r="N309" s="658">
        <v>0</v>
      </c>
      <c r="O309" s="658">
        <v>0</v>
      </c>
      <c r="P309" s="658">
        <v>0</v>
      </c>
      <c r="Q309" s="658">
        <v>0.3</v>
      </c>
      <c r="R309" s="658">
        <v>0</v>
      </c>
      <c r="S309" s="658">
        <v>0</v>
      </c>
      <c r="T309" s="658">
        <v>0</v>
      </c>
      <c r="U309" s="658">
        <v>0</v>
      </c>
      <c r="V309" s="658">
        <v>0</v>
      </c>
      <c r="W309" s="658">
        <v>0</v>
      </c>
      <c r="X309" s="658">
        <v>0</v>
      </c>
      <c r="Y309" s="658">
        <v>0</v>
      </c>
      <c r="Z309" s="658">
        <v>0.26</v>
      </c>
      <c r="AA309" s="658">
        <v>0.74</v>
      </c>
      <c r="AB309" s="658">
        <v>0</v>
      </c>
      <c r="AC309" s="658">
        <v>0</v>
      </c>
      <c r="AD309" s="658">
        <v>0</v>
      </c>
      <c r="AE309" s="658">
        <v>0</v>
      </c>
      <c r="AF309" s="658">
        <v>0</v>
      </c>
      <c r="AG309" s="658">
        <v>0.05</v>
      </c>
      <c r="AH309" s="658">
        <v>0</v>
      </c>
      <c r="AI309" s="658">
        <v>0</v>
      </c>
      <c r="AJ309" s="658">
        <v>0</v>
      </c>
      <c r="AK309" s="658">
        <v>0</v>
      </c>
      <c r="AL309" s="658">
        <v>0</v>
      </c>
      <c r="AM309" s="658">
        <v>0</v>
      </c>
      <c r="AN309" s="658">
        <v>0</v>
      </c>
      <c r="AO309" s="658">
        <v>0</v>
      </c>
      <c r="AP309" s="658">
        <v>0</v>
      </c>
      <c r="AQ309" s="658">
        <v>0</v>
      </c>
      <c r="AR309" s="658">
        <v>0</v>
      </c>
      <c r="AS309" s="658">
        <v>0</v>
      </c>
      <c r="AT309" s="658">
        <v>0</v>
      </c>
      <c r="AU309" s="658">
        <v>0</v>
      </c>
      <c r="AV309" s="658">
        <v>0</v>
      </c>
      <c r="AW309" s="613">
        <f t="shared" si="4046"/>
        <v>1.35</v>
      </c>
      <c r="AX309" s="645">
        <f t="shared" si="4006"/>
        <v>1.35</v>
      </c>
      <c r="AY309" s="656" t="e">
        <f t="shared" si="4007"/>
        <v>#DIV/0!</v>
      </c>
      <c r="AZ309" s="591"/>
    </row>
    <row r="310" spans="1:52">
      <c r="A310" s="590"/>
      <c r="B310" s="636" t="s">
        <v>378</v>
      </c>
      <c r="C310" s="636" t="s">
        <v>508</v>
      </c>
      <c r="D310" s="651" t="s">
        <v>391</v>
      </c>
      <c r="E310" s="652"/>
      <c r="F310" s="652"/>
      <c r="G310" s="653"/>
      <c r="H310" s="640">
        <v>102618.81379523856</v>
      </c>
      <c r="I310" s="640">
        <f t="shared" si="3737"/>
        <v>102618.81379523857</v>
      </c>
      <c r="J310" s="653">
        <f>+J311*$H$140</f>
        <v>0</v>
      </c>
      <c r="K310" s="653">
        <f t="shared" ref="K310" si="4927">+K311*$H$140</f>
        <v>0</v>
      </c>
      <c r="L310" s="653">
        <f t="shared" ref="L310" si="4928">+L311*$H$140</f>
        <v>0</v>
      </c>
      <c r="M310" s="653">
        <f t="shared" ref="M310" si="4929">+M311*$H$140</f>
        <v>0</v>
      </c>
      <c r="N310" s="653">
        <f t="shared" ref="N310" si="4930">+N311*$H$140</f>
        <v>0</v>
      </c>
      <c r="O310" s="653">
        <f t="shared" ref="O310" si="4931">+O311*$H$140</f>
        <v>0</v>
      </c>
      <c r="P310" s="653">
        <f t="shared" ref="P310" si="4932">+P311*$H$140</f>
        <v>0</v>
      </c>
      <c r="Q310" s="653">
        <f t="shared" ref="Q310" si="4933">+Q311*$H310</f>
        <v>30785.644138571566</v>
      </c>
      <c r="R310" s="653">
        <f t="shared" ref="R310" si="4934">((R311*$H310)-((R311*$H310*$E311)+(R311*$H310*$F311)))</f>
        <v>0</v>
      </c>
      <c r="S310" s="653">
        <f t="shared" ref="S310" si="4935">((S311*$H310)-((S311*$H310*$E311)+(S311*$H310*$F311)))</f>
        <v>0</v>
      </c>
      <c r="T310" s="653">
        <f t="shared" ref="T310" si="4936">((T311*$H310)-((T311*$H310*$E311)+(T311*$H310*$F311)))</f>
        <v>0</v>
      </c>
      <c r="U310" s="653">
        <f t="shared" ref="U310" si="4937">((U311*$H310)-((U311*$H310*$E311)+(U311*$H310*$F311)))</f>
        <v>0</v>
      </c>
      <c r="V310" s="653">
        <f t="shared" ref="V310" si="4938">((V311*$H310)-((V311*$H310*$E311)+(V311*$H310*$F311)))</f>
        <v>0</v>
      </c>
      <c r="W310" s="653">
        <f t="shared" ref="W310" si="4939">((W311*$H310)-((W311*$H310*$E311)+(W311*$H310*$F311)))</f>
        <v>0</v>
      </c>
      <c r="X310" s="653">
        <f t="shared" ref="X310" si="4940">((X311*$H310)-((X311*$H310*$E311)+(X311*$H310*$F311)))</f>
        <v>0</v>
      </c>
      <c r="Y310" s="653">
        <f t="shared" ref="Y310" si="4941">((Y311*$H310)-((Y311*$H310*$E311)+(Y311*$H310*$F311)))</f>
        <v>0</v>
      </c>
      <c r="Z310" s="653">
        <f t="shared" ref="Z310" si="4942">((Z311*$H310)-((Z311*$H310*$E311)+(Z311*$H310*$F311)))</f>
        <v>0</v>
      </c>
      <c r="AA310" s="653">
        <f t="shared" ref="AA310" si="4943">((AA311*$H310)-((AA311*$H310*$E311)+(AA311*$H310*$F311)))</f>
        <v>66702.228966905066</v>
      </c>
      <c r="AB310" s="653">
        <f t="shared" ref="AB310" si="4944">((AB311*$H310)-((AB311*$H310*$E311)+(AB311*$H310*$F311)))</f>
        <v>0</v>
      </c>
      <c r="AC310" s="653">
        <f t="shared" ref="AC310" si="4945">((AC311*$H310)-((AC311*$H310*$E311)+(AC311*$H310*$F311)))</f>
        <v>0</v>
      </c>
      <c r="AD310" s="653">
        <f t="shared" ref="AD310" si="4946">((AD311*$H310)-((AD311*$H310*$E311)+(AD311*$H310*$F311)))</f>
        <v>0</v>
      </c>
      <c r="AE310" s="653">
        <f t="shared" ref="AE310" si="4947">((AE311*$H310)-((AE311*$H310*$E311)+(AE311*$H310*$F311)))</f>
        <v>0</v>
      </c>
      <c r="AF310" s="653">
        <f t="shared" ref="AF310" si="4948">((AF311*$H310)-((AF311*$H310*$E311)+(AF311*$H310*$F311)))</f>
        <v>0</v>
      </c>
      <c r="AG310" s="653">
        <f t="shared" ref="AG310" si="4949">+AG311*H310</f>
        <v>5130.9406897619283</v>
      </c>
      <c r="AH310" s="653">
        <f t="shared" ref="AH310" si="4950">((AH311*$H310)-((AH311*$H310*$E311)+(AH311*$H310*$F311)))</f>
        <v>0</v>
      </c>
      <c r="AI310" s="653">
        <f t="shared" ref="AI310" si="4951">((AI311*$H310)-((AI311*$H310*$E311)+(AI311*$H310*$F311)))</f>
        <v>0</v>
      </c>
      <c r="AJ310" s="653">
        <f t="shared" ref="AJ310" si="4952">((AJ311*$H310)-((AJ311*$H310*$E311)+(AJ311*$H310*$F311)))</f>
        <v>0</v>
      </c>
      <c r="AK310" s="653">
        <f t="shared" ref="AK310" si="4953">((AK311*$H310)-((AK311*$H310*$E311)+(AK311*$H310*$F311)))</f>
        <v>0</v>
      </c>
      <c r="AL310" s="653">
        <f t="shared" ref="AL310" si="4954">((AL311*$H310)-((AL311*$H310*$E311)+(AL311*$H310*$F311)))</f>
        <v>0</v>
      </c>
      <c r="AM310" s="653">
        <f t="shared" ref="AM310" si="4955">((AM311*$H310)-((AM311*$H310*$E311)+(AM311*$H310*$F311)))</f>
        <v>0</v>
      </c>
      <c r="AN310" s="653">
        <f t="shared" ref="AN310" si="4956">((AN311*$H310)-((AN311*$H310*$E311)+(AN311*$H310*$F311)))</f>
        <v>0</v>
      </c>
      <c r="AO310" s="653">
        <f t="shared" ref="AO310" si="4957">((AO311*$H310)-((AO311*$H310*$E311)+(AO311*$H310*$F311)))</f>
        <v>0</v>
      </c>
      <c r="AP310" s="653">
        <f t="shared" ref="AP310" si="4958">((AP311*$H310)-((AP311*$H310*$E311)+(AP311*$H310*$F311)))</f>
        <v>0</v>
      </c>
      <c r="AQ310" s="653">
        <f t="shared" ref="AQ310" si="4959">((AQ311*$H310)-((AQ311*$H310*$E311)+(AQ311*$H310*$F311)))</f>
        <v>0</v>
      </c>
      <c r="AR310" s="653">
        <f t="shared" ref="AR310" si="4960">((AR311*$H310)-((AR311*$H310*$E311)+(AR311*$H310*$F311)))</f>
        <v>0</v>
      </c>
      <c r="AS310" s="653">
        <f t="shared" ref="AS310" si="4961">((AS311*$H310)-((AS311*$H310*$E311)+(AS311*$H310*$F311)))</f>
        <v>0</v>
      </c>
      <c r="AT310" s="653">
        <f t="shared" ref="AT310" si="4962">((AT311*$H310)-((AT311*$H310*$E311)+(AT311*$H310*$F311)))</f>
        <v>0</v>
      </c>
      <c r="AU310" s="653">
        <f t="shared" ref="AU310" si="4963">((AU311*$H310)-((AU311*$H310*$E311)+(AU311*$H310*$F311)))</f>
        <v>0</v>
      </c>
      <c r="AV310" s="653">
        <f t="shared" ref="AV310" si="4964">((AV311*$H310)-((AV311*$H310*$E311)+(AV311*$H310*$F311)))</f>
        <v>0</v>
      </c>
      <c r="AW310" s="613">
        <f t="shared" si="4046"/>
        <v>102618.81379523857</v>
      </c>
      <c r="AX310" s="645">
        <f t="shared" si="4006"/>
        <v>0</v>
      </c>
      <c r="AY310" s="656">
        <f t="shared" si="4007"/>
        <v>0</v>
      </c>
      <c r="AZ310" s="591"/>
    </row>
    <row r="311" spans="1:52">
      <c r="A311" s="590"/>
      <c r="B311" s="636"/>
      <c r="C311" s="636"/>
      <c r="D311" s="651"/>
      <c r="E311" s="652">
        <v>0.3</v>
      </c>
      <c r="F311" s="652">
        <v>0.05</v>
      </c>
      <c r="G311" s="653"/>
      <c r="H311" s="640"/>
      <c r="I311" s="640">
        <f t="shared" si="3737"/>
        <v>1.35</v>
      </c>
      <c r="J311" s="658">
        <v>0</v>
      </c>
      <c r="K311" s="658">
        <v>0</v>
      </c>
      <c r="L311" s="658">
        <v>0</v>
      </c>
      <c r="M311" s="658">
        <v>0</v>
      </c>
      <c r="N311" s="658">
        <v>0</v>
      </c>
      <c r="O311" s="658">
        <v>0</v>
      </c>
      <c r="P311" s="658">
        <v>0</v>
      </c>
      <c r="Q311" s="658">
        <v>0.3</v>
      </c>
      <c r="R311" s="658">
        <v>0</v>
      </c>
      <c r="S311" s="658">
        <v>0</v>
      </c>
      <c r="T311" s="658">
        <v>0</v>
      </c>
      <c r="U311" s="658">
        <v>0</v>
      </c>
      <c r="V311" s="658">
        <v>0</v>
      </c>
      <c r="W311" s="658">
        <v>0</v>
      </c>
      <c r="X311" s="658">
        <v>0</v>
      </c>
      <c r="Y311" s="658">
        <v>0</v>
      </c>
      <c r="Z311" s="658">
        <v>0</v>
      </c>
      <c r="AA311" s="658">
        <v>1</v>
      </c>
      <c r="AB311" s="658">
        <v>0</v>
      </c>
      <c r="AC311" s="658">
        <v>0</v>
      </c>
      <c r="AD311" s="658">
        <v>0</v>
      </c>
      <c r="AE311" s="658">
        <v>0</v>
      </c>
      <c r="AF311" s="658">
        <v>0</v>
      </c>
      <c r="AG311" s="658">
        <v>0.05</v>
      </c>
      <c r="AH311" s="658">
        <v>0</v>
      </c>
      <c r="AI311" s="658">
        <v>0</v>
      </c>
      <c r="AJ311" s="658">
        <v>0</v>
      </c>
      <c r="AK311" s="658">
        <v>0</v>
      </c>
      <c r="AL311" s="658">
        <v>0</v>
      </c>
      <c r="AM311" s="658">
        <v>0</v>
      </c>
      <c r="AN311" s="658">
        <v>0</v>
      </c>
      <c r="AO311" s="658">
        <v>0</v>
      </c>
      <c r="AP311" s="658">
        <v>0</v>
      </c>
      <c r="AQ311" s="658">
        <v>0</v>
      </c>
      <c r="AR311" s="658">
        <v>0</v>
      </c>
      <c r="AS311" s="658">
        <v>0</v>
      </c>
      <c r="AT311" s="658">
        <v>0</v>
      </c>
      <c r="AU311" s="658">
        <v>0</v>
      </c>
      <c r="AV311" s="658">
        <v>0</v>
      </c>
      <c r="AW311" s="613">
        <f t="shared" si="4046"/>
        <v>1.35</v>
      </c>
      <c r="AX311" s="645">
        <f t="shared" si="4006"/>
        <v>1.35</v>
      </c>
      <c r="AY311" s="656" t="e">
        <f t="shared" si="4007"/>
        <v>#DIV/0!</v>
      </c>
      <c r="AZ311" s="591"/>
    </row>
    <row r="312" spans="1:52">
      <c r="A312" s="590"/>
      <c r="B312" s="646" t="s">
        <v>305</v>
      </c>
      <c r="C312" s="646" t="s">
        <v>509</v>
      </c>
      <c r="D312" s="647" t="s">
        <v>510</v>
      </c>
      <c r="E312" s="648"/>
      <c r="F312" s="648"/>
      <c r="G312" s="649"/>
      <c r="H312" s="650">
        <v>388698.60507720214</v>
      </c>
      <c r="I312" s="650">
        <f t="shared" si="3737"/>
        <v>388698.60507720214</v>
      </c>
      <c r="J312" s="649">
        <f t="shared" ref="J312" si="4965">+J313+J315+J317</f>
        <v>0</v>
      </c>
      <c r="K312" s="649">
        <f t="shared" ref="K312" si="4966">+K313+K315+K317</f>
        <v>0</v>
      </c>
      <c r="L312" s="649">
        <f t="shared" ref="L312" si="4967">+L313+L315+L317</f>
        <v>0</v>
      </c>
      <c r="M312" s="649">
        <f t="shared" ref="M312" si="4968">+M313+M315+M317</f>
        <v>0</v>
      </c>
      <c r="N312" s="649">
        <f t="shared" ref="N312" si="4969">+N313+N315+N317</f>
        <v>0</v>
      </c>
      <c r="O312" s="649">
        <f t="shared" ref="O312" si="4970">+O313+O315+O317</f>
        <v>0</v>
      </c>
      <c r="P312" s="649">
        <f t="shared" ref="P312" si="4971">+P313+P315+P317</f>
        <v>0</v>
      </c>
      <c r="Q312" s="649">
        <f t="shared" ref="Q312" si="4972">+Q313+Q315+Q317</f>
        <v>116609.58152316062</v>
      </c>
      <c r="R312" s="649">
        <f t="shared" ref="R312" si="4973">+R313+R315+R317</f>
        <v>0</v>
      </c>
      <c r="S312" s="649">
        <f t="shared" ref="S312" si="4974">+S313+S315+S317</f>
        <v>0</v>
      </c>
      <c r="T312" s="649">
        <f t="shared" ref="T312" si="4975">+T313+T315+T317</f>
        <v>0</v>
      </c>
      <c r="U312" s="649">
        <f t="shared" ref="U312" si="4976">+U313+U315+U317</f>
        <v>0</v>
      </c>
      <c r="V312" s="649">
        <f t="shared" ref="V312" si="4977">+V313+V315+V317</f>
        <v>0</v>
      </c>
      <c r="W312" s="649">
        <f t="shared" ref="W312" si="4978">+W313+W315+W317</f>
        <v>0</v>
      </c>
      <c r="X312" s="649">
        <f t="shared" ref="X312" si="4979">+X313+X315+X317</f>
        <v>0</v>
      </c>
      <c r="Y312" s="649">
        <f t="shared" ref="Y312" si="4980">+Y313+Y315+Y317</f>
        <v>0</v>
      </c>
      <c r="Z312" s="649">
        <f t="shared" ref="Z312" si="4981">+Z313+Z315+Z317</f>
        <v>0</v>
      </c>
      <c r="AA312" s="649">
        <f t="shared" ref="AA312" si="4982">+AA313+AA315+AA317</f>
        <v>139753.07893532628</v>
      </c>
      <c r="AB312" s="649">
        <f t="shared" ref="AB312" si="4983">+AB313+AB315+AB317</f>
        <v>112901.01436485512</v>
      </c>
      <c r="AC312" s="649">
        <f t="shared" ref="AC312" si="4984">+AC313+AC315+AC317</f>
        <v>0</v>
      </c>
      <c r="AD312" s="649">
        <f t="shared" ref="AD312" si="4985">+AD313+AD315+AD317</f>
        <v>0</v>
      </c>
      <c r="AE312" s="649">
        <f t="shared" ref="AE312" si="4986">+AE313+AE315+AE317</f>
        <v>0</v>
      </c>
      <c r="AF312" s="649">
        <f t="shared" ref="AF312" si="4987">+AF313+AF315+AF317</f>
        <v>0</v>
      </c>
      <c r="AG312" s="649">
        <f t="shared" ref="AG312" si="4988">+AG313+AG315+AG317</f>
        <v>19434.930253860108</v>
      </c>
      <c r="AH312" s="649">
        <f t="shared" ref="AH312" si="4989">+AH313+AH315+AH317</f>
        <v>0</v>
      </c>
      <c r="AI312" s="649">
        <f t="shared" ref="AI312" si="4990">+AI313+AI315+AI317</f>
        <v>0</v>
      </c>
      <c r="AJ312" s="649">
        <f t="shared" ref="AJ312" si="4991">+AJ313+AJ315+AJ317</f>
        <v>0</v>
      </c>
      <c r="AK312" s="649">
        <f t="shared" ref="AK312" si="4992">+AK313+AK315+AK317</f>
        <v>0</v>
      </c>
      <c r="AL312" s="649">
        <f t="shared" ref="AL312" si="4993">+AL313+AL315+AL317</f>
        <v>0</v>
      </c>
      <c r="AM312" s="649">
        <f t="shared" ref="AM312" si="4994">+AM313+AM315+AM317</f>
        <v>0</v>
      </c>
      <c r="AN312" s="649">
        <f t="shared" ref="AN312" si="4995">+AN313+AN315+AN317</f>
        <v>0</v>
      </c>
      <c r="AO312" s="649">
        <f t="shared" ref="AO312" si="4996">+AO313+AO315+AO317</f>
        <v>0</v>
      </c>
      <c r="AP312" s="649">
        <f t="shared" ref="AP312" si="4997">+AP313+AP315+AP317</f>
        <v>0</v>
      </c>
      <c r="AQ312" s="649">
        <f t="shared" ref="AQ312" si="4998">+AQ313+AQ315+AQ317</f>
        <v>0</v>
      </c>
      <c r="AR312" s="649">
        <f t="shared" ref="AR312" si="4999">+AR313+AR315+AR317</f>
        <v>0</v>
      </c>
      <c r="AS312" s="649">
        <f t="shared" ref="AS312" si="5000">+AS313+AS315+AS317</f>
        <v>0</v>
      </c>
      <c r="AT312" s="649">
        <f t="shared" ref="AT312" si="5001">+AT313+AT315+AT317</f>
        <v>0</v>
      </c>
      <c r="AU312" s="649">
        <f t="shared" ref="AU312" si="5002">+AU313+AU315+AU317</f>
        <v>0</v>
      </c>
      <c r="AV312" s="649">
        <f t="shared" ref="AV312" si="5003">+AV313+AV315+AV317</f>
        <v>0</v>
      </c>
      <c r="AW312" s="613">
        <f t="shared" si="4046"/>
        <v>388698.60507720214</v>
      </c>
      <c r="AX312" s="645">
        <f t="shared" si="4006"/>
        <v>0</v>
      </c>
      <c r="AY312" s="656">
        <f t="shared" si="4007"/>
        <v>0</v>
      </c>
      <c r="AZ312" s="591"/>
    </row>
    <row r="313" spans="1:52">
      <c r="A313" s="590"/>
      <c r="B313" s="636" t="s">
        <v>378</v>
      </c>
      <c r="C313" s="636" t="s">
        <v>511</v>
      </c>
      <c r="D313" s="651" t="s">
        <v>441</v>
      </c>
      <c r="E313" s="652"/>
      <c r="F313" s="652"/>
      <c r="G313" s="653"/>
      <c r="H313" s="640">
        <v>245086.39468408513</v>
      </c>
      <c r="I313" s="640">
        <f t="shared" si="3737"/>
        <v>245086.39468408516</v>
      </c>
      <c r="J313" s="653">
        <f>+J314*$H$140</f>
        <v>0</v>
      </c>
      <c r="K313" s="653">
        <f t="shared" ref="K313" si="5004">+K314*$H$140</f>
        <v>0</v>
      </c>
      <c r="L313" s="653">
        <f t="shared" ref="L313" si="5005">+L314*$H$140</f>
        <v>0</v>
      </c>
      <c r="M313" s="653">
        <f t="shared" ref="M313" si="5006">+M314*$H$140</f>
        <v>0</v>
      </c>
      <c r="N313" s="653">
        <f t="shared" ref="N313" si="5007">+N314*$H$140</f>
        <v>0</v>
      </c>
      <c r="O313" s="653">
        <f t="shared" ref="O313" si="5008">+O314*$H$140</f>
        <v>0</v>
      </c>
      <c r="P313" s="653">
        <f t="shared" ref="P313" si="5009">+P314*$H$140</f>
        <v>0</v>
      </c>
      <c r="Q313" s="653">
        <f t="shared" ref="Q313" si="5010">+Q314*$H313</f>
        <v>73525.91840522553</v>
      </c>
      <c r="R313" s="653">
        <f t="shared" ref="R313" si="5011">((R314*$H313)-((R314*$H313*$E314)+(R314*$H313*$F314)))</f>
        <v>0</v>
      </c>
      <c r="S313" s="653">
        <f t="shared" ref="S313" si="5012">((S314*$H313)-((S314*$H313*$E314)+(S314*$H313*$F314)))</f>
        <v>0</v>
      </c>
      <c r="T313" s="653">
        <f t="shared" ref="T313" si="5013">((T314*$H313)-((T314*$H313*$E314)+(T314*$H313*$F314)))</f>
        <v>0</v>
      </c>
      <c r="U313" s="653">
        <f t="shared" ref="U313" si="5014">((U314*$H313)-((U314*$H313*$E314)+(U314*$H313*$F314)))</f>
        <v>0</v>
      </c>
      <c r="V313" s="653">
        <f t="shared" ref="V313" si="5015">((V314*$H313)-((V314*$H313*$E314)+(V314*$H313*$F314)))</f>
        <v>0</v>
      </c>
      <c r="W313" s="653">
        <f t="shared" ref="W313" si="5016">((W314*$H313)-((W314*$H313*$E314)+(W314*$H313*$F314)))</f>
        <v>0</v>
      </c>
      <c r="X313" s="653">
        <f t="shared" ref="X313" si="5017">((X314*$H313)-((X314*$H313*$E314)+(X314*$H313*$F314)))</f>
        <v>0</v>
      </c>
      <c r="Y313" s="653">
        <f t="shared" ref="Y313" si="5018">((Y314*$H313)-((Y314*$H313*$E314)+(Y314*$H313*$F314)))</f>
        <v>0</v>
      </c>
      <c r="Z313" s="653">
        <f t="shared" ref="Z313" si="5019">((Z314*$H313)-((Z314*$H313*$E314)+(Z314*$H313*$F314)))</f>
        <v>0</v>
      </c>
      <c r="AA313" s="653">
        <f t="shared" ref="AA313" si="5020">((AA314*$H313)-((AA314*$H313*$E314)+(AA314*$H313*$F314)))</f>
        <v>113107.37114670529</v>
      </c>
      <c r="AB313" s="653">
        <f t="shared" ref="AB313" si="5021">((AB314*$H313)-((AB314*$H313*$E314)+(AB314*$H313*$F314)))</f>
        <v>46198.785397950051</v>
      </c>
      <c r="AC313" s="653">
        <f t="shared" ref="AC313" si="5022">((AC314*$H313)-((AC314*$H313*$E314)+(AC314*$H313*$F314)))</f>
        <v>0</v>
      </c>
      <c r="AD313" s="653">
        <f t="shared" ref="AD313" si="5023">((AD314*$H313)-((AD314*$H313*$E314)+(AD314*$H313*$F314)))</f>
        <v>0</v>
      </c>
      <c r="AE313" s="653">
        <f t="shared" ref="AE313" si="5024">((AE314*$H313)-((AE314*$H313*$E314)+(AE314*$H313*$F314)))</f>
        <v>0</v>
      </c>
      <c r="AF313" s="653">
        <f t="shared" ref="AF313" si="5025">((AF314*$H313)-((AF314*$H313*$E314)+(AF314*$H313*$F314)))</f>
        <v>0</v>
      </c>
      <c r="AG313" s="653">
        <f t="shared" ref="AG313" si="5026">+AG314*H313</f>
        <v>12254.319734204257</v>
      </c>
      <c r="AH313" s="653">
        <f t="shared" ref="AH313" si="5027">((AH314*$H313)-((AH314*$H313*$E314)+(AH314*$H313*$F314)))</f>
        <v>0</v>
      </c>
      <c r="AI313" s="653">
        <f t="shared" ref="AI313" si="5028">((AI314*$H313)-((AI314*$H313*$E314)+(AI314*$H313*$F314)))</f>
        <v>0</v>
      </c>
      <c r="AJ313" s="653">
        <f t="shared" ref="AJ313" si="5029">((AJ314*$H313)-((AJ314*$H313*$E314)+(AJ314*$H313*$F314)))</f>
        <v>0</v>
      </c>
      <c r="AK313" s="653">
        <f t="shared" ref="AK313" si="5030">((AK314*$H313)-((AK314*$H313*$E314)+(AK314*$H313*$F314)))</f>
        <v>0</v>
      </c>
      <c r="AL313" s="653">
        <f t="shared" ref="AL313" si="5031">((AL314*$H313)-((AL314*$H313*$E314)+(AL314*$H313*$F314)))</f>
        <v>0</v>
      </c>
      <c r="AM313" s="653">
        <f t="shared" ref="AM313" si="5032">((AM314*$H313)-((AM314*$H313*$E314)+(AM314*$H313*$F314)))</f>
        <v>0</v>
      </c>
      <c r="AN313" s="653">
        <f t="shared" ref="AN313" si="5033">((AN314*$H313)-((AN314*$H313*$E314)+(AN314*$H313*$F314)))</f>
        <v>0</v>
      </c>
      <c r="AO313" s="653">
        <f t="shared" ref="AO313" si="5034">((AO314*$H313)-((AO314*$H313*$E314)+(AO314*$H313*$F314)))</f>
        <v>0</v>
      </c>
      <c r="AP313" s="653">
        <f t="shared" ref="AP313" si="5035">((AP314*$H313)-((AP314*$H313*$E314)+(AP314*$H313*$F314)))</f>
        <v>0</v>
      </c>
      <c r="AQ313" s="653">
        <f t="shared" ref="AQ313" si="5036">((AQ314*$H313)-((AQ314*$H313*$E314)+(AQ314*$H313*$F314)))</f>
        <v>0</v>
      </c>
      <c r="AR313" s="653">
        <f t="shared" ref="AR313" si="5037">((AR314*$H313)-((AR314*$H313*$E314)+(AR314*$H313*$F314)))</f>
        <v>0</v>
      </c>
      <c r="AS313" s="653">
        <f t="shared" ref="AS313" si="5038">((AS314*$H313)-((AS314*$H313*$E314)+(AS314*$H313*$F314)))</f>
        <v>0</v>
      </c>
      <c r="AT313" s="653">
        <f t="shared" ref="AT313" si="5039">((AT314*$H313)-((AT314*$H313*$E314)+(AT314*$H313*$F314)))</f>
        <v>0</v>
      </c>
      <c r="AU313" s="653">
        <f t="shared" ref="AU313" si="5040">((AU314*$H313)-((AU314*$H313*$E314)+(AU314*$H313*$F314)))</f>
        <v>0</v>
      </c>
      <c r="AV313" s="653">
        <f t="shared" ref="AV313" si="5041">((AV314*$H313)-((AV314*$H313*$E314)+(AV314*$H313*$F314)))</f>
        <v>0</v>
      </c>
      <c r="AW313" s="613">
        <f t="shared" si="4046"/>
        <v>245086.39468408516</v>
      </c>
      <c r="AX313" s="645">
        <f t="shared" si="4006"/>
        <v>0</v>
      </c>
      <c r="AY313" s="656">
        <f t="shared" si="4007"/>
        <v>0</v>
      </c>
      <c r="AZ313" s="591"/>
    </row>
    <row r="314" spans="1:52">
      <c r="A314" s="590"/>
      <c r="B314" s="636"/>
      <c r="C314" s="636"/>
      <c r="D314" s="651"/>
      <c r="E314" s="652">
        <v>0.3</v>
      </c>
      <c r="F314" s="652">
        <v>0.05</v>
      </c>
      <c r="G314" s="653"/>
      <c r="H314" s="640"/>
      <c r="I314" s="640">
        <f t="shared" si="3737"/>
        <v>1.35</v>
      </c>
      <c r="J314" s="658">
        <v>0</v>
      </c>
      <c r="K314" s="658">
        <v>0</v>
      </c>
      <c r="L314" s="658">
        <v>0</v>
      </c>
      <c r="M314" s="658">
        <v>0</v>
      </c>
      <c r="N314" s="658">
        <v>0</v>
      </c>
      <c r="O314" s="658">
        <v>0</v>
      </c>
      <c r="P314" s="658">
        <v>0</v>
      </c>
      <c r="Q314" s="658">
        <v>0.3</v>
      </c>
      <c r="R314" s="658">
        <v>0</v>
      </c>
      <c r="S314" s="658">
        <v>0</v>
      </c>
      <c r="T314" s="658">
        <v>0</v>
      </c>
      <c r="U314" s="658">
        <v>0</v>
      </c>
      <c r="V314" s="658">
        <v>0</v>
      </c>
      <c r="W314" s="658">
        <v>0</v>
      </c>
      <c r="X314" s="658">
        <v>0</v>
      </c>
      <c r="Y314" s="658">
        <v>0</v>
      </c>
      <c r="Z314" s="658">
        <v>0</v>
      </c>
      <c r="AA314" s="658">
        <v>0.71</v>
      </c>
      <c r="AB314" s="658">
        <v>0.29000000000000004</v>
      </c>
      <c r="AC314" s="658">
        <v>0</v>
      </c>
      <c r="AD314" s="658">
        <v>0</v>
      </c>
      <c r="AE314" s="658">
        <v>0</v>
      </c>
      <c r="AF314" s="658">
        <v>0</v>
      </c>
      <c r="AG314" s="658">
        <v>0.05</v>
      </c>
      <c r="AH314" s="658">
        <v>0</v>
      </c>
      <c r="AI314" s="658">
        <v>0</v>
      </c>
      <c r="AJ314" s="658">
        <v>0</v>
      </c>
      <c r="AK314" s="658">
        <v>0</v>
      </c>
      <c r="AL314" s="658">
        <v>0</v>
      </c>
      <c r="AM314" s="658">
        <v>0</v>
      </c>
      <c r="AN314" s="658">
        <v>0</v>
      </c>
      <c r="AO314" s="658">
        <v>0</v>
      </c>
      <c r="AP314" s="658">
        <v>0</v>
      </c>
      <c r="AQ314" s="658">
        <v>0</v>
      </c>
      <c r="AR314" s="658">
        <v>0</v>
      </c>
      <c r="AS314" s="658">
        <v>0</v>
      </c>
      <c r="AT314" s="658">
        <v>0</v>
      </c>
      <c r="AU314" s="658">
        <v>0</v>
      </c>
      <c r="AV314" s="658">
        <v>0</v>
      </c>
      <c r="AW314" s="613">
        <f t="shared" si="4046"/>
        <v>1.35</v>
      </c>
      <c r="AX314" s="645">
        <f t="shared" si="4006"/>
        <v>1.35</v>
      </c>
      <c r="AY314" s="656" t="e">
        <f t="shared" si="4007"/>
        <v>#DIV/0!</v>
      </c>
      <c r="AZ314" s="591"/>
    </row>
    <row r="315" spans="1:52">
      <c r="A315" s="590"/>
      <c r="B315" s="636" t="s">
        <v>378</v>
      </c>
      <c r="C315" s="636" t="s">
        <v>512</v>
      </c>
      <c r="D315" s="651" t="s">
        <v>379</v>
      </c>
      <c r="E315" s="652"/>
      <c r="F315" s="652"/>
      <c r="G315" s="653"/>
      <c r="H315" s="640">
        <v>40993.396597878447</v>
      </c>
      <c r="I315" s="640">
        <f t="shared" si="3737"/>
        <v>40993.396597878447</v>
      </c>
      <c r="J315" s="653">
        <f>+J316*$H$140</f>
        <v>0</v>
      </c>
      <c r="K315" s="653">
        <f t="shared" ref="K315" si="5042">+K316*$H$140</f>
        <v>0</v>
      </c>
      <c r="L315" s="653">
        <f t="shared" ref="L315" si="5043">+L316*$H$140</f>
        <v>0</v>
      </c>
      <c r="M315" s="653">
        <f t="shared" ref="M315" si="5044">+M316*$H$140</f>
        <v>0</v>
      </c>
      <c r="N315" s="653">
        <f t="shared" ref="N315" si="5045">+N316*$H$140</f>
        <v>0</v>
      </c>
      <c r="O315" s="653">
        <f t="shared" ref="O315" si="5046">+O316*$H$140</f>
        <v>0</v>
      </c>
      <c r="P315" s="653">
        <f t="shared" ref="P315" si="5047">+P316*$H$140</f>
        <v>0</v>
      </c>
      <c r="Q315" s="653">
        <f t="shared" ref="Q315" si="5048">+Q316*$H315</f>
        <v>12298.018979363535</v>
      </c>
      <c r="R315" s="653">
        <f t="shared" ref="R315" si="5049">((R316*$H315)-((R316*$H315*$E316)+(R316*$H315*$F316)))</f>
        <v>0</v>
      </c>
      <c r="S315" s="653">
        <f t="shared" ref="S315" si="5050">((S316*$H315)-((S316*$H315*$E316)+(S316*$H315*$F316)))</f>
        <v>0</v>
      </c>
      <c r="T315" s="653">
        <f t="shared" ref="T315" si="5051">((T316*$H315)-((T316*$H315*$E316)+(T316*$H315*$F316)))</f>
        <v>0</v>
      </c>
      <c r="U315" s="653">
        <f t="shared" ref="U315" si="5052">((U316*$H315)-((U316*$H315*$E316)+(U316*$H315*$F316)))</f>
        <v>0</v>
      </c>
      <c r="V315" s="653">
        <f t="shared" ref="V315" si="5053">((V316*$H315)-((V316*$H315*$E316)+(V316*$H315*$F316)))</f>
        <v>0</v>
      </c>
      <c r="W315" s="653">
        <f t="shared" ref="W315" si="5054">((W316*$H315)-((W316*$H315*$E316)+(W316*$H315*$F316)))</f>
        <v>0</v>
      </c>
      <c r="X315" s="653">
        <f t="shared" ref="X315" si="5055">((X316*$H315)-((X316*$H315*$E316)+(X316*$H315*$F316)))</f>
        <v>0</v>
      </c>
      <c r="Y315" s="653">
        <f t="shared" ref="Y315" si="5056">((Y316*$H315)-((Y316*$H315*$E316)+(Y316*$H315*$F316)))</f>
        <v>0</v>
      </c>
      <c r="Z315" s="653">
        <f t="shared" ref="Z315" si="5057">((Z316*$H315)-((Z316*$H315*$E316)+(Z316*$H315*$F316)))</f>
        <v>0</v>
      </c>
      <c r="AA315" s="653">
        <f t="shared" ref="AA315" si="5058">((AA316*$H315)-((AA316*$H315*$E316)+(AA316*$H315*$F316)))</f>
        <v>26645.707788620988</v>
      </c>
      <c r="AB315" s="653">
        <f t="shared" ref="AB315" si="5059">((AB316*$H315)-((AB316*$H315*$E316)+(AB316*$H315*$F316)))</f>
        <v>0</v>
      </c>
      <c r="AC315" s="653">
        <f t="shared" ref="AC315" si="5060">((AC316*$H315)-((AC316*$H315*$E316)+(AC316*$H315*$F316)))</f>
        <v>0</v>
      </c>
      <c r="AD315" s="653">
        <f t="shared" ref="AD315" si="5061">((AD316*$H315)-((AD316*$H315*$E316)+(AD316*$H315*$F316)))</f>
        <v>0</v>
      </c>
      <c r="AE315" s="653">
        <f t="shared" ref="AE315" si="5062">((AE316*$H315)-((AE316*$H315*$E316)+(AE316*$H315*$F316)))</f>
        <v>0</v>
      </c>
      <c r="AF315" s="653">
        <f t="shared" ref="AF315" si="5063">((AF316*$H315)-((AF316*$H315*$E316)+(AF316*$H315*$F316)))</f>
        <v>0</v>
      </c>
      <c r="AG315" s="653">
        <f t="shared" ref="AG315" si="5064">+AG316*H315</f>
        <v>2049.6698298939223</v>
      </c>
      <c r="AH315" s="653">
        <f t="shared" ref="AH315" si="5065">((AH316*$H315)-((AH316*$H315*$E316)+(AH316*$H315*$F316)))</f>
        <v>0</v>
      </c>
      <c r="AI315" s="653">
        <f t="shared" ref="AI315" si="5066">((AI316*$H315)-((AI316*$H315*$E316)+(AI316*$H315*$F316)))</f>
        <v>0</v>
      </c>
      <c r="AJ315" s="653">
        <f t="shared" ref="AJ315" si="5067">((AJ316*$H315)-((AJ316*$H315*$E316)+(AJ316*$H315*$F316)))</f>
        <v>0</v>
      </c>
      <c r="AK315" s="653">
        <f t="shared" ref="AK315" si="5068">((AK316*$H315)-((AK316*$H315*$E316)+(AK316*$H315*$F316)))</f>
        <v>0</v>
      </c>
      <c r="AL315" s="653">
        <f t="shared" ref="AL315" si="5069">((AL316*$H315)-((AL316*$H315*$E316)+(AL316*$H315*$F316)))</f>
        <v>0</v>
      </c>
      <c r="AM315" s="653">
        <f t="shared" ref="AM315" si="5070">((AM316*$H315)-((AM316*$H315*$E316)+(AM316*$H315*$F316)))</f>
        <v>0</v>
      </c>
      <c r="AN315" s="653">
        <f t="shared" ref="AN315" si="5071">((AN316*$H315)-((AN316*$H315*$E316)+(AN316*$H315*$F316)))</f>
        <v>0</v>
      </c>
      <c r="AO315" s="653">
        <f t="shared" ref="AO315" si="5072">((AO316*$H315)-((AO316*$H315*$E316)+(AO316*$H315*$F316)))</f>
        <v>0</v>
      </c>
      <c r="AP315" s="653">
        <f t="shared" ref="AP315" si="5073">((AP316*$H315)-((AP316*$H315*$E316)+(AP316*$H315*$F316)))</f>
        <v>0</v>
      </c>
      <c r="AQ315" s="653">
        <f t="shared" ref="AQ315" si="5074">((AQ316*$H315)-((AQ316*$H315*$E316)+(AQ316*$H315*$F316)))</f>
        <v>0</v>
      </c>
      <c r="AR315" s="653">
        <f t="shared" ref="AR315" si="5075">((AR316*$H315)-((AR316*$H315*$E316)+(AR316*$H315*$F316)))</f>
        <v>0</v>
      </c>
      <c r="AS315" s="653">
        <f t="shared" ref="AS315" si="5076">((AS316*$H315)-((AS316*$H315*$E316)+(AS316*$H315*$F316)))</f>
        <v>0</v>
      </c>
      <c r="AT315" s="653">
        <f t="shared" ref="AT315" si="5077">((AT316*$H315)-((AT316*$H315*$E316)+(AT316*$H315*$F316)))</f>
        <v>0</v>
      </c>
      <c r="AU315" s="653">
        <f t="shared" ref="AU315" si="5078">((AU316*$H315)-((AU316*$H315*$E316)+(AU316*$H315*$F316)))</f>
        <v>0</v>
      </c>
      <c r="AV315" s="653">
        <f t="shared" ref="AV315" si="5079">((AV316*$H315)-((AV316*$H315*$E316)+(AV316*$H315*$F316)))</f>
        <v>0</v>
      </c>
      <c r="AW315" s="613">
        <f t="shared" si="4046"/>
        <v>40993.396597878447</v>
      </c>
      <c r="AX315" s="645">
        <f t="shared" si="4006"/>
        <v>0</v>
      </c>
      <c r="AY315" s="656">
        <f t="shared" si="4007"/>
        <v>0</v>
      </c>
      <c r="AZ315" s="591"/>
    </row>
    <row r="316" spans="1:52">
      <c r="A316" s="590"/>
      <c r="B316" s="636"/>
      <c r="C316" s="636"/>
      <c r="D316" s="651"/>
      <c r="E316" s="652">
        <v>0.3</v>
      </c>
      <c r="F316" s="652">
        <v>0.05</v>
      </c>
      <c r="G316" s="653"/>
      <c r="H316" s="640"/>
      <c r="I316" s="640">
        <f t="shared" si="3737"/>
        <v>1.35</v>
      </c>
      <c r="J316" s="658">
        <v>0</v>
      </c>
      <c r="K316" s="658">
        <v>0</v>
      </c>
      <c r="L316" s="658">
        <v>0</v>
      </c>
      <c r="M316" s="658">
        <v>0</v>
      </c>
      <c r="N316" s="658">
        <v>0</v>
      </c>
      <c r="O316" s="658">
        <v>0</v>
      </c>
      <c r="P316" s="658">
        <v>0</v>
      </c>
      <c r="Q316" s="658">
        <v>0.3</v>
      </c>
      <c r="R316" s="658">
        <v>0</v>
      </c>
      <c r="S316" s="658">
        <v>0</v>
      </c>
      <c r="T316" s="658">
        <v>0</v>
      </c>
      <c r="U316" s="658">
        <v>0</v>
      </c>
      <c r="V316" s="658">
        <v>0</v>
      </c>
      <c r="W316" s="658">
        <v>0</v>
      </c>
      <c r="X316" s="658">
        <v>0</v>
      </c>
      <c r="Y316" s="658">
        <v>0</v>
      </c>
      <c r="Z316" s="658">
        <v>0</v>
      </c>
      <c r="AA316" s="658">
        <v>1</v>
      </c>
      <c r="AB316" s="658">
        <v>0</v>
      </c>
      <c r="AC316" s="658">
        <v>0</v>
      </c>
      <c r="AD316" s="658">
        <v>0</v>
      </c>
      <c r="AE316" s="658">
        <v>0</v>
      </c>
      <c r="AF316" s="658">
        <v>0</v>
      </c>
      <c r="AG316" s="658">
        <v>0.05</v>
      </c>
      <c r="AH316" s="658">
        <v>0</v>
      </c>
      <c r="AI316" s="658">
        <v>0</v>
      </c>
      <c r="AJ316" s="658">
        <v>0</v>
      </c>
      <c r="AK316" s="658">
        <v>0</v>
      </c>
      <c r="AL316" s="658">
        <v>0</v>
      </c>
      <c r="AM316" s="658">
        <v>0</v>
      </c>
      <c r="AN316" s="658">
        <v>0</v>
      </c>
      <c r="AO316" s="658">
        <v>0</v>
      </c>
      <c r="AP316" s="658">
        <v>0</v>
      </c>
      <c r="AQ316" s="658">
        <v>0</v>
      </c>
      <c r="AR316" s="658">
        <v>0</v>
      </c>
      <c r="AS316" s="658">
        <v>0</v>
      </c>
      <c r="AT316" s="658">
        <v>0</v>
      </c>
      <c r="AU316" s="658">
        <v>0</v>
      </c>
      <c r="AV316" s="658">
        <v>0</v>
      </c>
      <c r="AW316" s="613">
        <f t="shared" si="4046"/>
        <v>1.35</v>
      </c>
      <c r="AX316" s="645">
        <f t="shared" si="4006"/>
        <v>1.35</v>
      </c>
      <c r="AY316" s="656" t="e">
        <f t="shared" si="4007"/>
        <v>#DIV/0!</v>
      </c>
      <c r="AZ316" s="591"/>
    </row>
    <row r="317" spans="1:52">
      <c r="A317" s="590"/>
      <c r="B317" s="636" t="s">
        <v>378</v>
      </c>
      <c r="C317" s="636" t="s">
        <v>513</v>
      </c>
      <c r="D317" s="651" t="s">
        <v>391</v>
      </c>
      <c r="E317" s="652"/>
      <c r="F317" s="652"/>
      <c r="G317" s="653"/>
      <c r="H317" s="640">
        <v>102618.81379523856</v>
      </c>
      <c r="I317" s="640">
        <f t="shared" si="3737"/>
        <v>102618.81379523857</v>
      </c>
      <c r="J317" s="653">
        <f>+J318*$H$140</f>
        <v>0</v>
      </c>
      <c r="K317" s="653">
        <f t="shared" ref="K317" si="5080">+K318*$H$140</f>
        <v>0</v>
      </c>
      <c r="L317" s="653">
        <f t="shared" ref="L317" si="5081">+L318*$H$140</f>
        <v>0</v>
      </c>
      <c r="M317" s="653">
        <f t="shared" ref="M317" si="5082">+M318*$H$140</f>
        <v>0</v>
      </c>
      <c r="N317" s="653">
        <f t="shared" ref="N317" si="5083">+N318*$H$140</f>
        <v>0</v>
      </c>
      <c r="O317" s="653">
        <f t="shared" ref="O317" si="5084">+O318*$H$140</f>
        <v>0</v>
      </c>
      <c r="P317" s="653">
        <f t="shared" ref="P317" si="5085">+P318*$H$140</f>
        <v>0</v>
      </c>
      <c r="Q317" s="653">
        <f t="shared" ref="Q317" si="5086">+Q318*$H317</f>
        <v>30785.644138571566</v>
      </c>
      <c r="R317" s="653">
        <f t="shared" ref="R317" si="5087">((R318*$H317)-((R318*$H317*$E318)+(R318*$H317*$F318)))</f>
        <v>0</v>
      </c>
      <c r="S317" s="653">
        <f t="shared" ref="S317" si="5088">((S318*$H317)-((S318*$H317*$E318)+(S318*$H317*$F318)))</f>
        <v>0</v>
      </c>
      <c r="T317" s="653">
        <f t="shared" ref="T317" si="5089">((T318*$H317)-((T318*$H317*$E318)+(T318*$H317*$F318)))</f>
        <v>0</v>
      </c>
      <c r="U317" s="653">
        <f t="shared" ref="U317" si="5090">((U318*$H317)-((U318*$H317*$E318)+(U318*$H317*$F318)))</f>
        <v>0</v>
      </c>
      <c r="V317" s="653">
        <f t="shared" ref="V317" si="5091">((V318*$H317)-((V318*$H317*$E318)+(V318*$H317*$F318)))</f>
        <v>0</v>
      </c>
      <c r="W317" s="653">
        <f t="shared" ref="W317" si="5092">((W318*$H317)-((W318*$H317*$E318)+(W318*$H317*$F318)))</f>
        <v>0</v>
      </c>
      <c r="X317" s="653">
        <f t="shared" ref="X317" si="5093">((X318*$H317)-((X318*$H317*$E318)+(X318*$H317*$F318)))</f>
        <v>0</v>
      </c>
      <c r="Y317" s="653">
        <f t="shared" ref="Y317" si="5094">((Y318*$H317)-((Y318*$H317*$E318)+(Y318*$H317*$F318)))</f>
        <v>0</v>
      </c>
      <c r="Z317" s="653">
        <f t="shared" ref="Z317" si="5095">((Z318*$H317)-((Z318*$H317*$E318)+(Z318*$H317*$F318)))</f>
        <v>0</v>
      </c>
      <c r="AA317" s="653">
        <f t="shared" ref="AA317" si="5096">((AA318*$H317)-((AA318*$H317*$E318)+(AA318*$H317*$F318)))</f>
        <v>0</v>
      </c>
      <c r="AB317" s="653">
        <f t="shared" ref="AB317" si="5097">((AB318*$H317)-((AB318*$H317*$E318)+(AB318*$H317*$F318)))</f>
        <v>66702.228966905066</v>
      </c>
      <c r="AC317" s="653">
        <f t="shared" ref="AC317" si="5098">((AC318*$H317)-((AC318*$H317*$E318)+(AC318*$H317*$F318)))</f>
        <v>0</v>
      </c>
      <c r="AD317" s="653">
        <f t="shared" ref="AD317" si="5099">((AD318*$H317)-((AD318*$H317*$E318)+(AD318*$H317*$F318)))</f>
        <v>0</v>
      </c>
      <c r="AE317" s="653">
        <f t="shared" ref="AE317" si="5100">((AE318*$H317)-((AE318*$H317*$E318)+(AE318*$H317*$F318)))</f>
        <v>0</v>
      </c>
      <c r="AF317" s="653">
        <f t="shared" ref="AF317" si="5101">((AF318*$H317)-((AF318*$H317*$E318)+(AF318*$H317*$F318)))</f>
        <v>0</v>
      </c>
      <c r="AG317" s="653">
        <f t="shared" ref="AG317" si="5102">+AG318*H317</f>
        <v>5130.9406897619283</v>
      </c>
      <c r="AH317" s="653">
        <f t="shared" ref="AH317" si="5103">((AH318*$H317)-((AH318*$H317*$E318)+(AH318*$H317*$F318)))</f>
        <v>0</v>
      </c>
      <c r="AI317" s="653">
        <f t="shared" ref="AI317" si="5104">((AI318*$H317)-((AI318*$H317*$E318)+(AI318*$H317*$F318)))</f>
        <v>0</v>
      </c>
      <c r="AJ317" s="653">
        <f t="shared" ref="AJ317" si="5105">((AJ318*$H317)-((AJ318*$H317*$E318)+(AJ318*$H317*$F318)))</f>
        <v>0</v>
      </c>
      <c r="AK317" s="653">
        <f t="shared" ref="AK317" si="5106">((AK318*$H317)-((AK318*$H317*$E318)+(AK318*$H317*$F318)))</f>
        <v>0</v>
      </c>
      <c r="AL317" s="653">
        <f t="shared" ref="AL317" si="5107">((AL318*$H317)-((AL318*$H317*$E318)+(AL318*$H317*$F318)))</f>
        <v>0</v>
      </c>
      <c r="AM317" s="653">
        <f t="shared" ref="AM317" si="5108">((AM318*$H317)-((AM318*$H317*$E318)+(AM318*$H317*$F318)))</f>
        <v>0</v>
      </c>
      <c r="AN317" s="653">
        <f t="shared" ref="AN317" si="5109">((AN318*$H317)-((AN318*$H317*$E318)+(AN318*$H317*$F318)))</f>
        <v>0</v>
      </c>
      <c r="AO317" s="653">
        <f t="shared" ref="AO317" si="5110">((AO318*$H317)-((AO318*$H317*$E318)+(AO318*$H317*$F318)))</f>
        <v>0</v>
      </c>
      <c r="AP317" s="653">
        <f t="shared" ref="AP317" si="5111">((AP318*$H317)-((AP318*$H317*$E318)+(AP318*$H317*$F318)))</f>
        <v>0</v>
      </c>
      <c r="AQ317" s="653">
        <f t="shared" ref="AQ317" si="5112">((AQ318*$H317)-((AQ318*$H317*$E318)+(AQ318*$H317*$F318)))</f>
        <v>0</v>
      </c>
      <c r="AR317" s="653">
        <f t="shared" ref="AR317" si="5113">((AR318*$H317)-((AR318*$H317*$E318)+(AR318*$H317*$F318)))</f>
        <v>0</v>
      </c>
      <c r="AS317" s="653">
        <f t="shared" ref="AS317" si="5114">((AS318*$H317)-((AS318*$H317*$E318)+(AS318*$H317*$F318)))</f>
        <v>0</v>
      </c>
      <c r="AT317" s="653">
        <f t="shared" ref="AT317" si="5115">((AT318*$H317)-((AT318*$H317*$E318)+(AT318*$H317*$F318)))</f>
        <v>0</v>
      </c>
      <c r="AU317" s="653">
        <f t="shared" ref="AU317" si="5116">((AU318*$H317)-((AU318*$H317*$E318)+(AU318*$H317*$F318)))</f>
        <v>0</v>
      </c>
      <c r="AV317" s="653">
        <f t="shared" ref="AV317" si="5117">((AV318*$H317)-((AV318*$H317*$E318)+(AV318*$H317*$F318)))</f>
        <v>0</v>
      </c>
      <c r="AW317" s="613">
        <f t="shared" si="4046"/>
        <v>102618.81379523857</v>
      </c>
      <c r="AX317" s="645">
        <f t="shared" si="4006"/>
        <v>0</v>
      </c>
      <c r="AY317" s="656">
        <f t="shared" si="4007"/>
        <v>0</v>
      </c>
      <c r="AZ317" s="591"/>
    </row>
    <row r="318" spans="1:52">
      <c r="A318" s="590"/>
      <c r="B318" s="636"/>
      <c r="C318" s="636"/>
      <c r="D318" s="651"/>
      <c r="E318" s="652">
        <v>0.3</v>
      </c>
      <c r="F318" s="652">
        <v>0.05</v>
      </c>
      <c r="G318" s="653"/>
      <c r="H318" s="640"/>
      <c r="I318" s="640">
        <f t="shared" si="3737"/>
        <v>1.35</v>
      </c>
      <c r="J318" s="658">
        <v>0</v>
      </c>
      <c r="K318" s="658">
        <v>0</v>
      </c>
      <c r="L318" s="658">
        <v>0</v>
      </c>
      <c r="M318" s="658">
        <v>0</v>
      </c>
      <c r="N318" s="658">
        <v>0</v>
      </c>
      <c r="O318" s="658">
        <v>0</v>
      </c>
      <c r="P318" s="658">
        <v>0</v>
      </c>
      <c r="Q318" s="658">
        <v>0.3</v>
      </c>
      <c r="R318" s="658">
        <v>0</v>
      </c>
      <c r="S318" s="658">
        <v>0</v>
      </c>
      <c r="T318" s="658">
        <v>0</v>
      </c>
      <c r="U318" s="658">
        <v>0</v>
      </c>
      <c r="V318" s="658">
        <v>0</v>
      </c>
      <c r="W318" s="658">
        <v>0</v>
      </c>
      <c r="X318" s="658">
        <v>0</v>
      </c>
      <c r="Y318" s="658">
        <v>0</v>
      </c>
      <c r="Z318" s="658">
        <v>0</v>
      </c>
      <c r="AA318" s="658">
        <v>0</v>
      </c>
      <c r="AB318" s="658">
        <v>1</v>
      </c>
      <c r="AC318" s="658">
        <v>0</v>
      </c>
      <c r="AD318" s="658">
        <v>0</v>
      </c>
      <c r="AE318" s="658">
        <v>0</v>
      </c>
      <c r="AF318" s="658">
        <v>0</v>
      </c>
      <c r="AG318" s="658">
        <v>0.05</v>
      </c>
      <c r="AH318" s="658">
        <v>0</v>
      </c>
      <c r="AI318" s="658">
        <v>0</v>
      </c>
      <c r="AJ318" s="658">
        <v>0</v>
      </c>
      <c r="AK318" s="658">
        <v>0</v>
      </c>
      <c r="AL318" s="658">
        <v>0</v>
      </c>
      <c r="AM318" s="658">
        <v>0</v>
      </c>
      <c r="AN318" s="658">
        <v>0</v>
      </c>
      <c r="AO318" s="658">
        <v>0</v>
      </c>
      <c r="AP318" s="658">
        <v>0</v>
      </c>
      <c r="AQ318" s="658">
        <v>0</v>
      </c>
      <c r="AR318" s="658">
        <v>0</v>
      </c>
      <c r="AS318" s="658">
        <v>0</v>
      </c>
      <c r="AT318" s="658">
        <v>0</v>
      </c>
      <c r="AU318" s="658">
        <v>0</v>
      </c>
      <c r="AV318" s="658">
        <v>0</v>
      </c>
      <c r="AW318" s="613">
        <f t="shared" si="4046"/>
        <v>1.35</v>
      </c>
      <c r="AX318" s="645">
        <f t="shared" si="4006"/>
        <v>1.35</v>
      </c>
      <c r="AY318" s="656" t="e">
        <f t="shared" si="4007"/>
        <v>#DIV/0!</v>
      </c>
      <c r="AZ318" s="591"/>
    </row>
    <row r="319" spans="1:52">
      <c r="A319" s="590"/>
      <c r="B319" s="646" t="s">
        <v>305</v>
      </c>
      <c r="C319" s="646" t="s">
        <v>514</v>
      </c>
      <c r="D319" s="647" t="s">
        <v>515</v>
      </c>
      <c r="E319" s="648"/>
      <c r="F319" s="648"/>
      <c r="G319" s="649"/>
      <c r="H319" s="650">
        <v>388698.60507720214</v>
      </c>
      <c r="I319" s="650">
        <f t="shared" si="3737"/>
        <v>388698.60507720214</v>
      </c>
      <c r="J319" s="649">
        <f t="shared" ref="J319" si="5118">+J320+J322+J324</f>
        <v>0</v>
      </c>
      <c r="K319" s="649">
        <f t="shared" ref="K319" si="5119">+K320+K322+K324</f>
        <v>0</v>
      </c>
      <c r="L319" s="649">
        <f t="shared" ref="L319" si="5120">+L320+L322+L324</f>
        <v>0</v>
      </c>
      <c r="M319" s="649">
        <f t="shared" ref="M319" si="5121">+M320+M322+M324</f>
        <v>0</v>
      </c>
      <c r="N319" s="649">
        <f t="shared" ref="N319" si="5122">+N320+N322+N324</f>
        <v>0</v>
      </c>
      <c r="O319" s="649">
        <f t="shared" ref="O319" si="5123">+O320+O322+O324</f>
        <v>0</v>
      </c>
      <c r="P319" s="649">
        <f t="shared" ref="P319" si="5124">+P320+P322+P324</f>
        <v>0</v>
      </c>
      <c r="Q319" s="649">
        <f t="shared" ref="Q319" si="5125">+Q320+Q322+Q324</f>
        <v>116609.58152316062</v>
      </c>
      <c r="R319" s="649">
        <f t="shared" ref="R319" si="5126">+R320+R322+R324</f>
        <v>0</v>
      </c>
      <c r="S319" s="649">
        <f t="shared" ref="S319" si="5127">+S320+S322+S324</f>
        <v>0</v>
      </c>
      <c r="T319" s="649">
        <f t="shared" ref="T319" si="5128">+T320+T322+T324</f>
        <v>0</v>
      </c>
      <c r="U319" s="649">
        <f t="shared" ref="U319" si="5129">+U320+U322+U324</f>
        <v>0</v>
      </c>
      <c r="V319" s="649">
        <f t="shared" ref="V319" si="5130">+V320+V322+V324</f>
        <v>0</v>
      </c>
      <c r="W319" s="649">
        <f t="shared" ref="W319" si="5131">+W320+W322+W324</f>
        <v>0</v>
      </c>
      <c r="X319" s="649">
        <f t="shared" ref="X319" si="5132">+X320+X322+X324</f>
        <v>0</v>
      </c>
      <c r="Y319" s="649">
        <f t="shared" ref="Y319" si="5133">+Y320+Y322+Y324</f>
        <v>0</v>
      </c>
      <c r="Z319" s="649">
        <f t="shared" ref="Z319" si="5134">+Z320+Z322+Z324</f>
        <v>0</v>
      </c>
      <c r="AA319" s="649">
        <f t="shared" ref="AA319" si="5135">+AA320+AA322+AA324</f>
        <v>0</v>
      </c>
      <c r="AB319" s="649">
        <f t="shared" ref="AB319" si="5136">+AB320+AB322+AB324</f>
        <v>205295.51073367879</v>
      </c>
      <c r="AC319" s="649">
        <f t="shared" ref="AC319" si="5137">+AC320+AC322+AC324</f>
        <v>47358.582566502591</v>
      </c>
      <c r="AD319" s="649">
        <f t="shared" ref="AD319" si="5138">+AD320+AD322+AD324</f>
        <v>0</v>
      </c>
      <c r="AE319" s="649">
        <f t="shared" ref="AE319" si="5139">+AE320+AE322+AE324</f>
        <v>0</v>
      </c>
      <c r="AF319" s="649">
        <f t="shared" ref="AF319" si="5140">+AF320+AF322+AF324</f>
        <v>0</v>
      </c>
      <c r="AG319" s="649">
        <f t="shared" ref="AG319" si="5141">+AG320+AG322+AG324</f>
        <v>19434.930253860108</v>
      </c>
      <c r="AH319" s="649">
        <f t="shared" ref="AH319" si="5142">+AH320+AH322+AH324</f>
        <v>0</v>
      </c>
      <c r="AI319" s="649">
        <f t="shared" ref="AI319" si="5143">+AI320+AI322+AI324</f>
        <v>0</v>
      </c>
      <c r="AJ319" s="649">
        <f t="shared" ref="AJ319" si="5144">+AJ320+AJ322+AJ324</f>
        <v>0</v>
      </c>
      <c r="AK319" s="649">
        <f t="shared" ref="AK319" si="5145">+AK320+AK322+AK324</f>
        <v>0</v>
      </c>
      <c r="AL319" s="649">
        <f t="shared" ref="AL319" si="5146">+AL320+AL322+AL324</f>
        <v>0</v>
      </c>
      <c r="AM319" s="649">
        <f t="shared" ref="AM319" si="5147">+AM320+AM322+AM324</f>
        <v>0</v>
      </c>
      <c r="AN319" s="649">
        <f t="shared" ref="AN319" si="5148">+AN320+AN322+AN324</f>
        <v>0</v>
      </c>
      <c r="AO319" s="649">
        <f t="shared" ref="AO319" si="5149">+AO320+AO322+AO324</f>
        <v>0</v>
      </c>
      <c r="AP319" s="649">
        <f t="shared" ref="AP319" si="5150">+AP320+AP322+AP324</f>
        <v>0</v>
      </c>
      <c r="AQ319" s="649">
        <f t="shared" ref="AQ319" si="5151">+AQ320+AQ322+AQ324</f>
        <v>0</v>
      </c>
      <c r="AR319" s="649">
        <f t="shared" ref="AR319" si="5152">+AR320+AR322+AR324</f>
        <v>0</v>
      </c>
      <c r="AS319" s="649">
        <f t="shared" ref="AS319" si="5153">+AS320+AS322+AS324</f>
        <v>0</v>
      </c>
      <c r="AT319" s="649">
        <f t="shared" ref="AT319" si="5154">+AT320+AT322+AT324</f>
        <v>0</v>
      </c>
      <c r="AU319" s="649">
        <f t="shared" ref="AU319" si="5155">+AU320+AU322+AU324</f>
        <v>0</v>
      </c>
      <c r="AV319" s="649">
        <f t="shared" ref="AV319" si="5156">+AV320+AV322+AV324</f>
        <v>0</v>
      </c>
      <c r="AW319" s="613">
        <f t="shared" si="4046"/>
        <v>388698.60507720214</v>
      </c>
      <c r="AX319" s="645">
        <f t="shared" si="4006"/>
        <v>0</v>
      </c>
      <c r="AY319" s="656">
        <f t="shared" si="4007"/>
        <v>0</v>
      </c>
      <c r="AZ319" s="591"/>
    </row>
    <row r="320" spans="1:52">
      <c r="A320" s="590"/>
      <c r="B320" s="636" t="s">
        <v>378</v>
      </c>
      <c r="C320" s="636" t="s">
        <v>516</v>
      </c>
      <c r="D320" s="651" t="s">
        <v>441</v>
      </c>
      <c r="E320" s="652"/>
      <c r="F320" s="652"/>
      <c r="G320" s="653"/>
      <c r="H320" s="640">
        <v>245086.39468408513</v>
      </c>
      <c r="I320" s="640">
        <f t="shared" ref="I320:I383" si="5157">SUM(J320:AV320)</f>
        <v>245086.39468408513</v>
      </c>
      <c r="J320" s="653">
        <f>+J321*$H$140</f>
        <v>0</v>
      </c>
      <c r="K320" s="653">
        <f t="shared" ref="K320" si="5158">+K321*$H$140</f>
        <v>0</v>
      </c>
      <c r="L320" s="653">
        <f t="shared" ref="L320" si="5159">+L321*$H$140</f>
        <v>0</v>
      </c>
      <c r="M320" s="653">
        <f t="shared" ref="M320" si="5160">+M321*$H$140</f>
        <v>0</v>
      </c>
      <c r="N320" s="653">
        <f t="shared" ref="N320" si="5161">+N321*$H$140</f>
        <v>0</v>
      </c>
      <c r="O320" s="653">
        <f t="shared" ref="O320" si="5162">+O321*$H$140</f>
        <v>0</v>
      </c>
      <c r="P320" s="653">
        <f t="shared" ref="P320" si="5163">+P321*$H$140</f>
        <v>0</v>
      </c>
      <c r="Q320" s="653">
        <f t="shared" ref="Q320" si="5164">+Q321*$H320</f>
        <v>73525.91840522553</v>
      </c>
      <c r="R320" s="653">
        <f t="shared" ref="R320" si="5165">((R321*$H320)-((R321*$H320*$E321)+(R321*$H320*$F321)))</f>
        <v>0</v>
      </c>
      <c r="S320" s="653">
        <f t="shared" ref="S320" si="5166">((S321*$H320)-((S321*$H320*$E321)+(S321*$H320*$F321)))</f>
        <v>0</v>
      </c>
      <c r="T320" s="653">
        <f t="shared" ref="T320" si="5167">((T321*$H320)-((T321*$H320*$E321)+(T321*$H320*$F321)))</f>
        <v>0</v>
      </c>
      <c r="U320" s="653">
        <f t="shared" ref="U320" si="5168">((U321*$H320)-((U321*$H320*$E321)+(U321*$H320*$F321)))</f>
        <v>0</v>
      </c>
      <c r="V320" s="653">
        <f t="shared" ref="V320" si="5169">((V321*$H320)-((V321*$H320*$E321)+(V321*$H320*$F321)))</f>
        <v>0</v>
      </c>
      <c r="W320" s="653">
        <f t="shared" ref="W320" si="5170">((W321*$H320)-((W321*$H320*$E321)+(W321*$H320*$F321)))</f>
        <v>0</v>
      </c>
      <c r="X320" s="653">
        <f t="shared" ref="X320" si="5171">((X321*$H320)-((X321*$H320*$E321)+(X321*$H320*$F321)))</f>
        <v>0</v>
      </c>
      <c r="Y320" s="653">
        <f t="shared" ref="Y320" si="5172">((Y321*$H320)-((Y321*$H320*$E321)+(Y321*$H320*$F321)))</f>
        <v>0</v>
      </c>
      <c r="Z320" s="653">
        <f t="shared" ref="Z320" si="5173">((Z321*$H320)-((Z321*$H320*$E321)+(Z321*$H320*$F321)))</f>
        <v>0</v>
      </c>
      <c r="AA320" s="653">
        <f t="shared" ref="AA320" si="5174">((AA321*$H320)-((AA321*$H320*$E321)+(AA321*$H320*$F321)))</f>
        <v>0</v>
      </c>
      <c r="AB320" s="653">
        <f t="shared" ref="AB320" si="5175">((AB321*$H320)-((AB321*$H320*$E321)+(AB321*$H320*$F321)))</f>
        <v>159306.15654465533</v>
      </c>
      <c r="AC320" s="653">
        <f t="shared" ref="AC320" si="5176">((AC321*$H320)-((AC321*$H320*$E321)+(AC321*$H320*$F321)))</f>
        <v>0</v>
      </c>
      <c r="AD320" s="653">
        <f t="shared" ref="AD320" si="5177">((AD321*$H320)-((AD321*$H320*$E321)+(AD321*$H320*$F321)))</f>
        <v>0</v>
      </c>
      <c r="AE320" s="653">
        <f t="shared" ref="AE320" si="5178">((AE321*$H320)-((AE321*$H320*$E321)+(AE321*$H320*$F321)))</f>
        <v>0</v>
      </c>
      <c r="AF320" s="653">
        <f t="shared" ref="AF320" si="5179">((AF321*$H320)-((AF321*$H320*$E321)+(AF321*$H320*$F321)))</f>
        <v>0</v>
      </c>
      <c r="AG320" s="653">
        <f t="shared" ref="AG320" si="5180">+AG321*H320</f>
        <v>12254.319734204257</v>
      </c>
      <c r="AH320" s="653">
        <f t="shared" ref="AH320" si="5181">((AH321*$H320)-((AH321*$H320*$E321)+(AH321*$H320*$F321)))</f>
        <v>0</v>
      </c>
      <c r="AI320" s="653">
        <f t="shared" ref="AI320" si="5182">((AI321*$H320)-((AI321*$H320*$E321)+(AI321*$H320*$F321)))</f>
        <v>0</v>
      </c>
      <c r="AJ320" s="653">
        <f t="shared" ref="AJ320" si="5183">((AJ321*$H320)-((AJ321*$H320*$E321)+(AJ321*$H320*$F321)))</f>
        <v>0</v>
      </c>
      <c r="AK320" s="653">
        <f t="shared" ref="AK320" si="5184">((AK321*$H320)-((AK321*$H320*$E321)+(AK321*$H320*$F321)))</f>
        <v>0</v>
      </c>
      <c r="AL320" s="653">
        <f t="shared" ref="AL320" si="5185">((AL321*$H320)-((AL321*$H320*$E321)+(AL321*$H320*$F321)))</f>
        <v>0</v>
      </c>
      <c r="AM320" s="653">
        <f t="shared" ref="AM320" si="5186">((AM321*$H320)-((AM321*$H320*$E321)+(AM321*$H320*$F321)))</f>
        <v>0</v>
      </c>
      <c r="AN320" s="653">
        <f t="shared" ref="AN320" si="5187">((AN321*$H320)-((AN321*$H320*$E321)+(AN321*$H320*$F321)))</f>
        <v>0</v>
      </c>
      <c r="AO320" s="653">
        <f t="shared" ref="AO320" si="5188">((AO321*$H320)-((AO321*$H320*$E321)+(AO321*$H320*$F321)))</f>
        <v>0</v>
      </c>
      <c r="AP320" s="653">
        <f t="shared" ref="AP320" si="5189">((AP321*$H320)-((AP321*$H320*$E321)+(AP321*$H320*$F321)))</f>
        <v>0</v>
      </c>
      <c r="AQ320" s="653">
        <f t="shared" ref="AQ320" si="5190">((AQ321*$H320)-((AQ321*$H320*$E321)+(AQ321*$H320*$F321)))</f>
        <v>0</v>
      </c>
      <c r="AR320" s="653">
        <f t="shared" ref="AR320" si="5191">((AR321*$H320)-((AR321*$H320*$E321)+(AR321*$H320*$F321)))</f>
        <v>0</v>
      </c>
      <c r="AS320" s="653">
        <f t="shared" ref="AS320" si="5192">((AS321*$H320)-((AS321*$H320*$E321)+(AS321*$H320*$F321)))</f>
        <v>0</v>
      </c>
      <c r="AT320" s="653">
        <f t="shared" ref="AT320" si="5193">((AT321*$H320)-((AT321*$H320*$E321)+(AT321*$H320*$F321)))</f>
        <v>0</v>
      </c>
      <c r="AU320" s="653">
        <f t="shared" ref="AU320" si="5194">((AU321*$H320)-((AU321*$H320*$E321)+(AU321*$H320*$F321)))</f>
        <v>0</v>
      </c>
      <c r="AV320" s="653">
        <f t="shared" ref="AV320" si="5195">((AV321*$H320)-((AV321*$H320*$E321)+(AV321*$H320*$F321)))</f>
        <v>0</v>
      </c>
      <c r="AW320" s="613">
        <f t="shared" si="4046"/>
        <v>245086.39468408513</v>
      </c>
      <c r="AX320" s="645">
        <f t="shared" si="4006"/>
        <v>0</v>
      </c>
      <c r="AY320" s="656">
        <f t="shared" si="4007"/>
        <v>0</v>
      </c>
      <c r="AZ320" s="591"/>
    </row>
    <row r="321" spans="1:52">
      <c r="A321" s="590"/>
      <c r="B321" s="636"/>
      <c r="C321" s="636"/>
      <c r="D321" s="651"/>
      <c r="E321" s="652">
        <v>0.3</v>
      </c>
      <c r="F321" s="652">
        <v>0.05</v>
      </c>
      <c r="G321" s="653"/>
      <c r="H321" s="640"/>
      <c r="I321" s="640">
        <f t="shared" si="5157"/>
        <v>1.35</v>
      </c>
      <c r="J321" s="658">
        <v>0</v>
      </c>
      <c r="K321" s="658">
        <v>0</v>
      </c>
      <c r="L321" s="658">
        <v>0</v>
      </c>
      <c r="M321" s="658">
        <v>0</v>
      </c>
      <c r="N321" s="658">
        <v>0</v>
      </c>
      <c r="O321" s="658">
        <v>0</v>
      </c>
      <c r="P321" s="658">
        <v>0</v>
      </c>
      <c r="Q321" s="658">
        <v>0.3</v>
      </c>
      <c r="R321" s="658">
        <v>0</v>
      </c>
      <c r="S321" s="658">
        <v>0</v>
      </c>
      <c r="T321" s="658">
        <v>0</v>
      </c>
      <c r="U321" s="658">
        <v>0</v>
      </c>
      <c r="V321" s="658">
        <v>0</v>
      </c>
      <c r="W321" s="658">
        <v>0</v>
      </c>
      <c r="X321" s="658">
        <v>0</v>
      </c>
      <c r="Y321" s="658">
        <v>0</v>
      </c>
      <c r="Z321" s="658">
        <v>0</v>
      </c>
      <c r="AA321" s="658">
        <v>0</v>
      </c>
      <c r="AB321" s="658">
        <v>1</v>
      </c>
      <c r="AC321" s="658">
        <v>0</v>
      </c>
      <c r="AD321" s="658">
        <v>0</v>
      </c>
      <c r="AE321" s="658">
        <v>0</v>
      </c>
      <c r="AF321" s="658">
        <v>0</v>
      </c>
      <c r="AG321" s="658">
        <v>0.05</v>
      </c>
      <c r="AH321" s="658">
        <v>0</v>
      </c>
      <c r="AI321" s="658">
        <v>0</v>
      </c>
      <c r="AJ321" s="658">
        <v>0</v>
      </c>
      <c r="AK321" s="658">
        <v>0</v>
      </c>
      <c r="AL321" s="658">
        <v>0</v>
      </c>
      <c r="AM321" s="658">
        <v>0</v>
      </c>
      <c r="AN321" s="658">
        <v>0</v>
      </c>
      <c r="AO321" s="658">
        <v>0</v>
      </c>
      <c r="AP321" s="658">
        <v>0</v>
      </c>
      <c r="AQ321" s="658">
        <v>0</v>
      </c>
      <c r="AR321" s="658">
        <v>0</v>
      </c>
      <c r="AS321" s="658">
        <v>0</v>
      </c>
      <c r="AT321" s="658">
        <v>0</v>
      </c>
      <c r="AU321" s="658">
        <v>0</v>
      </c>
      <c r="AV321" s="658">
        <v>0</v>
      </c>
      <c r="AW321" s="613">
        <f t="shared" si="4046"/>
        <v>1.35</v>
      </c>
      <c r="AX321" s="645">
        <f t="shared" si="4006"/>
        <v>1.35</v>
      </c>
      <c r="AY321" s="656" t="e">
        <f t="shared" si="4007"/>
        <v>#DIV/0!</v>
      </c>
      <c r="AZ321" s="591"/>
    </row>
    <row r="322" spans="1:52">
      <c r="A322" s="590"/>
      <c r="B322" s="636" t="s">
        <v>378</v>
      </c>
      <c r="C322" s="636" t="s">
        <v>517</v>
      </c>
      <c r="D322" s="651" t="s">
        <v>379</v>
      </c>
      <c r="E322" s="652"/>
      <c r="F322" s="652"/>
      <c r="G322" s="653"/>
      <c r="H322" s="640">
        <v>40993.396597878447</v>
      </c>
      <c r="I322" s="640">
        <f t="shared" si="5157"/>
        <v>40993.396597878447</v>
      </c>
      <c r="J322" s="653">
        <f>+J323*$H$140</f>
        <v>0</v>
      </c>
      <c r="K322" s="653">
        <f t="shared" ref="K322" si="5196">+K323*$H$140</f>
        <v>0</v>
      </c>
      <c r="L322" s="653">
        <f t="shared" ref="L322" si="5197">+L323*$H$140</f>
        <v>0</v>
      </c>
      <c r="M322" s="653">
        <f t="shared" ref="M322" si="5198">+M323*$H$140</f>
        <v>0</v>
      </c>
      <c r="N322" s="653">
        <f t="shared" ref="N322" si="5199">+N323*$H$140</f>
        <v>0</v>
      </c>
      <c r="O322" s="653">
        <f t="shared" ref="O322" si="5200">+O323*$H$140</f>
        <v>0</v>
      </c>
      <c r="P322" s="653">
        <f t="shared" ref="P322" si="5201">+P323*$H$140</f>
        <v>0</v>
      </c>
      <c r="Q322" s="653">
        <f t="shared" ref="Q322" si="5202">+Q323*$H322</f>
        <v>12298.018979363535</v>
      </c>
      <c r="R322" s="653">
        <f t="shared" ref="R322" si="5203">((R323*$H322)-((R323*$H322*$E323)+(R323*$H322*$F323)))</f>
        <v>0</v>
      </c>
      <c r="S322" s="653">
        <f t="shared" ref="S322" si="5204">((S323*$H322)-((S323*$H322*$E323)+(S323*$H322*$F323)))</f>
        <v>0</v>
      </c>
      <c r="T322" s="653">
        <f t="shared" ref="T322" si="5205">((T323*$H322)-((T323*$H322*$E323)+(T323*$H322*$F323)))</f>
        <v>0</v>
      </c>
      <c r="U322" s="653">
        <f t="shared" ref="U322" si="5206">((U323*$H322)-((U323*$H322*$E323)+(U323*$H322*$F323)))</f>
        <v>0</v>
      </c>
      <c r="V322" s="653">
        <f t="shared" ref="V322" si="5207">((V323*$H322)-((V323*$H322*$E323)+(V323*$H322*$F323)))</f>
        <v>0</v>
      </c>
      <c r="W322" s="653">
        <f t="shared" ref="W322" si="5208">((W323*$H322)-((W323*$H322*$E323)+(W323*$H322*$F323)))</f>
        <v>0</v>
      </c>
      <c r="X322" s="653">
        <f t="shared" ref="X322" si="5209">((X323*$H322)-((X323*$H322*$E323)+(X323*$H322*$F323)))</f>
        <v>0</v>
      </c>
      <c r="Y322" s="653">
        <f t="shared" ref="Y322" si="5210">((Y323*$H322)-((Y323*$H322*$E323)+(Y323*$H322*$F323)))</f>
        <v>0</v>
      </c>
      <c r="Z322" s="653">
        <f t="shared" ref="Z322" si="5211">((Z323*$H322)-((Z323*$H322*$E323)+(Z323*$H322*$F323)))</f>
        <v>0</v>
      </c>
      <c r="AA322" s="653">
        <f t="shared" ref="AA322" si="5212">((AA323*$H322)-((AA323*$H322*$E323)+(AA323*$H322*$F323)))</f>
        <v>0</v>
      </c>
      <c r="AB322" s="653">
        <f t="shared" ref="AB322" si="5213">((AB323*$H322)-((AB323*$H322*$E323)+(AB323*$H322*$F323)))</f>
        <v>26645.707788620988</v>
      </c>
      <c r="AC322" s="653">
        <f t="shared" ref="AC322" si="5214">((AC323*$H322)-((AC323*$H322*$E323)+(AC323*$H322*$F323)))</f>
        <v>0</v>
      </c>
      <c r="AD322" s="653">
        <f t="shared" ref="AD322" si="5215">((AD323*$H322)-((AD323*$H322*$E323)+(AD323*$H322*$F323)))</f>
        <v>0</v>
      </c>
      <c r="AE322" s="653">
        <f t="shared" ref="AE322" si="5216">((AE323*$H322)-((AE323*$H322*$E323)+(AE323*$H322*$F323)))</f>
        <v>0</v>
      </c>
      <c r="AF322" s="653">
        <f t="shared" ref="AF322" si="5217">((AF323*$H322)-((AF323*$H322*$E323)+(AF323*$H322*$F323)))</f>
        <v>0</v>
      </c>
      <c r="AG322" s="653">
        <f t="shared" ref="AG322" si="5218">+AG323*H322</f>
        <v>2049.6698298939223</v>
      </c>
      <c r="AH322" s="653">
        <f t="shared" ref="AH322" si="5219">((AH323*$H322)-((AH323*$H322*$E323)+(AH323*$H322*$F323)))</f>
        <v>0</v>
      </c>
      <c r="AI322" s="653">
        <f t="shared" ref="AI322" si="5220">((AI323*$H322)-((AI323*$H322*$E323)+(AI323*$H322*$F323)))</f>
        <v>0</v>
      </c>
      <c r="AJ322" s="653">
        <f t="shared" ref="AJ322" si="5221">((AJ323*$H322)-((AJ323*$H322*$E323)+(AJ323*$H322*$F323)))</f>
        <v>0</v>
      </c>
      <c r="AK322" s="653">
        <f t="shared" ref="AK322" si="5222">((AK323*$H322)-((AK323*$H322*$E323)+(AK323*$H322*$F323)))</f>
        <v>0</v>
      </c>
      <c r="AL322" s="653">
        <f t="shared" ref="AL322" si="5223">((AL323*$H322)-((AL323*$H322*$E323)+(AL323*$H322*$F323)))</f>
        <v>0</v>
      </c>
      <c r="AM322" s="653">
        <f t="shared" ref="AM322" si="5224">((AM323*$H322)-((AM323*$H322*$E323)+(AM323*$H322*$F323)))</f>
        <v>0</v>
      </c>
      <c r="AN322" s="653">
        <f t="shared" ref="AN322" si="5225">((AN323*$H322)-((AN323*$H322*$E323)+(AN323*$H322*$F323)))</f>
        <v>0</v>
      </c>
      <c r="AO322" s="653">
        <f t="shared" ref="AO322" si="5226">((AO323*$H322)-((AO323*$H322*$E323)+(AO323*$H322*$F323)))</f>
        <v>0</v>
      </c>
      <c r="AP322" s="653">
        <f t="shared" ref="AP322" si="5227">((AP323*$H322)-((AP323*$H322*$E323)+(AP323*$H322*$F323)))</f>
        <v>0</v>
      </c>
      <c r="AQ322" s="653">
        <f t="shared" ref="AQ322" si="5228">((AQ323*$H322)-((AQ323*$H322*$E323)+(AQ323*$H322*$F323)))</f>
        <v>0</v>
      </c>
      <c r="AR322" s="653">
        <f t="shared" ref="AR322" si="5229">((AR323*$H322)-((AR323*$H322*$E323)+(AR323*$H322*$F323)))</f>
        <v>0</v>
      </c>
      <c r="AS322" s="653">
        <f t="shared" ref="AS322" si="5230">((AS323*$H322)-((AS323*$H322*$E323)+(AS323*$H322*$F323)))</f>
        <v>0</v>
      </c>
      <c r="AT322" s="653">
        <f t="shared" ref="AT322" si="5231">((AT323*$H322)-((AT323*$H322*$E323)+(AT323*$H322*$F323)))</f>
        <v>0</v>
      </c>
      <c r="AU322" s="653">
        <f t="shared" ref="AU322" si="5232">((AU323*$H322)-((AU323*$H322*$E323)+(AU323*$H322*$F323)))</f>
        <v>0</v>
      </c>
      <c r="AV322" s="653">
        <f t="shared" ref="AV322" si="5233">((AV323*$H322)-((AV323*$H322*$E323)+(AV323*$H322*$F323)))</f>
        <v>0</v>
      </c>
      <c r="AW322" s="613">
        <f t="shared" si="4046"/>
        <v>40993.396597878447</v>
      </c>
      <c r="AX322" s="645">
        <f t="shared" si="4006"/>
        <v>0</v>
      </c>
      <c r="AY322" s="656">
        <f t="shared" si="4007"/>
        <v>0</v>
      </c>
      <c r="AZ322" s="591"/>
    </row>
    <row r="323" spans="1:52">
      <c r="A323" s="590"/>
      <c r="B323" s="636"/>
      <c r="C323" s="636"/>
      <c r="D323" s="651"/>
      <c r="E323" s="652">
        <v>0.3</v>
      </c>
      <c r="F323" s="652">
        <v>0.05</v>
      </c>
      <c r="G323" s="653"/>
      <c r="H323" s="640"/>
      <c r="I323" s="640">
        <f t="shared" si="5157"/>
        <v>1.35</v>
      </c>
      <c r="J323" s="658">
        <v>0</v>
      </c>
      <c r="K323" s="658">
        <v>0</v>
      </c>
      <c r="L323" s="658">
        <v>0</v>
      </c>
      <c r="M323" s="658">
        <v>0</v>
      </c>
      <c r="N323" s="658">
        <v>0</v>
      </c>
      <c r="O323" s="658">
        <v>0</v>
      </c>
      <c r="P323" s="658">
        <v>0</v>
      </c>
      <c r="Q323" s="658">
        <v>0.3</v>
      </c>
      <c r="R323" s="658">
        <v>0</v>
      </c>
      <c r="S323" s="658">
        <v>0</v>
      </c>
      <c r="T323" s="658">
        <v>0</v>
      </c>
      <c r="U323" s="658">
        <v>0</v>
      </c>
      <c r="V323" s="658">
        <v>0</v>
      </c>
      <c r="W323" s="658">
        <v>0</v>
      </c>
      <c r="X323" s="658">
        <v>0</v>
      </c>
      <c r="Y323" s="658">
        <v>0</v>
      </c>
      <c r="Z323" s="658">
        <v>0</v>
      </c>
      <c r="AA323" s="658">
        <v>0</v>
      </c>
      <c r="AB323" s="658">
        <v>1</v>
      </c>
      <c r="AC323" s="658">
        <v>0</v>
      </c>
      <c r="AD323" s="658">
        <v>0</v>
      </c>
      <c r="AE323" s="658">
        <v>0</v>
      </c>
      <c r="AF323" s="658">
        <v>0</v>
      </c>
      <c r="AG323" s="658">
        <v>0.05</v>
      </c>
      <c r="AH323" s="658">
        <v>0</v>
      </c>
      <c r="AI323" s="658">
        <v>0</v>
      </c>
      <c r="AJ323" s="658">
        <v>0</v>
      </c>
      <c r="AK323" s="658">
        <v>0</v>
      </c>
      <c r="AL323" s="658">
        <v>0</v>
      </c>
      <c r="AM323" s="658">
        <v>0</v>
      </c>
      <c r="AN323" s="658">
        <v>0</v>
      </c>
      <c r="AO323" s="658">
        <v>0</v>
      </c>
      <c r="AP323" s="658">
        <v>0</v>
      </c>
      <c r="AQ323" s="658">
        <v>0</v>
      </c>
      <c r="AR323" s="658">
        <v>0</v>
      </c>
      <c r="AS323" s="658">
        <v>0</v>
      </c>
      <c r="AT323" s="658">
        <v>0</v>
      </c>
      <c r="AU323" s="658">
        <v>0</v>
      </c>
      <c r="AV323" s="658">
        <v>0</v>
      </c>
      <c r="AW323" s="613">
        <f t="shared" si="4046"/>
        <v>1.35</v>
      </c>
      <c r="AX323" s="645">
        <f t="shared" si="4006"/>
        <v>1.35</v>
      </c>
      <c r="AY323" s="656" t="e">
        <f t="shared" si="4007"/>
        <v>#DIV/0!</v>
      </c>
      <c r="AZ323" s="591"/>
    </row>
    <row r="324" spans="1:52">
      <c r="A324" s="590"/>
      <c r="B324" s="636" t="s">
        <v>378</v>
      </c>
      <c r="C324" s="636" t="s">
        <v>518</v>
      </c>
      <c r="D324" s="651" t="s">
        <v>391</v>
      </c>
      <c r="E324" s="652"/>
      <c r="F324" s="652"/>
      <c r="G324" s="653"/>
      <c r="H324" s="640">
        <v>102618.81379523856</v>
      </c>
      <c r="I324" s="640">
        <f t="shared" si="5157"/>
        <v>102618.81379523856</v>
      </c>
      <c r="J324" s="653">
        <f>+J325*$H$140</f>
        <v>0</v>
      </c>
      <c r="K324" s="653">
        <f t="shared" ref="K324" si="5234">+K325*$H$140</f>
        <v>0</v>
      </c>
      <c r="L324" s="653">
        <f t="shared" ref="L324" si="5235">+L325*$H$140</f>
        <v>0</v>
      </c>
      <c r="M324" s="653">
        <f t="shared" ref="M324" si="5236">+M325*$H$140</f>
        <v>0</v>
      </c>
      <c r="N324" s="653">
        <f t="shared" ref="N324" si="5237">+N325*$H$140</f>
        <v>0</v>
      </c>
      <c r="O324" s="653">
        <f t="shared" ref="O324" si="5238">+O325*$H$140</f>
        <v>0</v>
      </c>
      <c r="P324" s="653">
        <f t="shared" ref="P324" si="5239">+P325*$H$140</f>
        <v>0</v>
      </c>
      <c r="Q324" s="653">
        <f t="shared" ref="Q324" si="5240">+Q325*$H324</f>
        <v>30785.644138571566</v>
      </c>
      <c r="R324" s="653">
        <f t="shared" ref="R324" si="5241">((R325*$H324)-((R325*$H324*$E325)+(R325*$H324*$F325)))</f>
        <v>0</v>
      </c>
      <c r="S324" s="653">
        <f t="shared" ref="S324" si="5242">((S325*$H324)-((S325*$H324*$E325)+(S325*$H324*$F325)))</f>
        <v>0</v>
      </c>
      <c r="T324" s="653">
        <f t="shared" ref="T324" si="5243">((T325*$H324)-((T325*$H324*$E325)+(T325*$H324*$F325)))</f>
        <v>0</v>
      </c>
      <c r="U324" s="653">
        <f t="shared" ref="U324" si="5244">((U325*$H324)-((U325*$H324*$E325)+(U325*$H324*$F325)))</f>
        <v>0</v>
      </c>
      <c r="V324" s="653">
        <f t="shared" ref="V324" si="5245">((V325*$H324)-((V325*$H324*$E325)+(V325*$H324*$F325)))</f>
        <v>0</v>
      </c>
      <c r="W324" s="653">
        <f t="shared" ref="W324" si="5246">((W325*$H324)-((W325*$H324*$E325)+(W325*$H324*$F325)))</f>
        <v>0</v>
      </c>
      <c r="X324" s="653">
        <f t="shared" ref="X324" si="5247">((X325*$H324)-((X325*$H324*$E325)+(X325*$H324*$F325)))</f>
        <v>0</v>
      </c>
      <c r="Y324" s="653">
        <f t="shared" ref="Y324" si="5248">((Y325*$H324)-((Y325*$H324*$E325)+(Y325*$H324*$F325)))</f>
        <v>0</v>
      </c>
      <c r="Z324" s="653">
        <f t="shared" ref="Z324" si="5249">((Z325*$H324)-((Z325*$H324*$E325)+(Z325*$H324*$F325)))</f>
        <v>0</v>
      </c>
      <c r="AA324" s="653">
        <f t="shared" ref="AA324" si="5250">((AA325*$H324)-((AA325*$H324*$E325)+(AA325*$H324*$F325)))</f>
        <v>0</v>
      </c>
      <c r="AB324" s="653">
        <f t="shared" ref="AB324" si="5251">((AB325*$H324)-((AB325*$H324*$E325)+(AB325*$H324*$F325)))</f>
        <v>19343.646400402467</v>
      </c>
      <c r="AC324" s="653">
        <f t="shared" ref="AC324" si="5252">((AC325*$H324)-((AC325*$H324*$E325)+(AC325*$H324*$F325)))</f>
        <v>47358.582566502591</v>
      </c>
      <c r="AD324" s="653">
        <f t="shared" ref="AD324" si="5253">((AD325*$H324)-((AD325*$H324*$E325)+(AD325*$H324*$F325)))</f>
        <v>0</v>
      </c>
      <c r="AE324" s="653">
        <f t="shared" ref="AE324" si="5254">((AE325*$H324)-((AE325*$H324*$E325)+(AE325*$H324*$F325)))</f>
        <v>0</v>
      </c>
      <c r="AF324" s="653">
        <f t="shared" ref="AF324" si="5255">((AF325*$H324)-((AF325*$H324*$E325)+(AF325*$H324*$F325)))</f>
        <v>0</v>
      </c>
      <c r="AG324" s="653">
        <f t="shared" ref="AG324" si="5256">+AG325*H324</f>
        <v>5130.9406897619283</v>
      </c>
      <c r="AH324" s="653">
        <f t="shared" ref="AH324" si="5257">((AH325*$H324)-((AH325*$H324*$E325)+(AH325*$H324*$F325)))</f>
        <v>0</v>
      </c>
      <c r="AI324" s="653">
        <f t="shared" ref="AI324" si="5258">((AI325*$H324)-((AI325*$H324*$E325)+(AI325*$H324*$F325)))</f>
        <v>0</v>
      </c>
      <c r="AJ324" s="653">
        <f t="shared" ref="AJ324" si="5259">((AJ325*$H324)-((AJ325*$H324*$E325)+(AJ325*$H324*$F325)))</f>
        <v>0</v>
      </c>
      <c r="AK324" s="653">
        <f t="shared" ref="AK324" si="5260">((AK325*$H324)-((AK325*$H324*$E325)+(AK325*$H324*$F325)))</f>
        <v>0</v>
      </c>
      <c r="AL324" s="653">
        <f t="shared" ref="AL324" si="5261">((AL325*$H324)-((AL325*$H324*$E325)+(AL325*$H324*$F325)))</f>
        <v>0</v>
      </c>
      <c r="AM324" s="653">
        <f t="shared" ref="AM324" si="5262">((AM325*$H324)-((AM325*$H324*$E325)+(AM325*$H324*$F325)))</f>
        <v>0</v>
      </c>
      <c r="AN324" s="653">
        <f t="shared" ref="AN324" si="5263">((AN325*$H324)-((AN325*$H324*$E325)+(AN325*$H324*$F325)))</f>
        <v>0</v>
      </c>
      <c r="AO324" s="653">
        <f t="shared" ref="AO324" si="5264">((AO325*$H324)-((AO325*$H324*$E325)+(AO325*$H324*$F325)))</f>
        <v>0</v>
      </c>
      <c r="AP324" s="653">
        <f t="shared" ref="AP324" si="5265">((AP325*$H324)-((AP325*$H324*$E325)+(AP325*$H324*$F325)))</f>
        <v>0</v>
      </c>
      <c r="AQ324" s="653">
        <f t="shared" ref="AQ324" si="5266">((AQ325*$H324)-((AQ325*$H324*$E325)+(AQ325*$H324*$F325)))</f>
        <v>0</v>
      </c>
      <c r="AR324" s="653">
        <f t="shared" ref="AR324" si="5267">((AR325*$H324)-((AR325*$H324*$E325)+(AR325*$H324*$F325)))</f>
        <v>0</v>
      </c>
      <c r="AS324" s="653">
        <f t="shared" ref="AS324" si="5268">((AS325*$H324)-((AS325*$H324*$E325)+(AS325*$H324*$F325)))</f>
        <v>0</v>
      </c>
      <c r="AT324" s="653">
        <f t="shared" ref="AT324" si="5269">((AT325*$H324)-((AT325*$H324*$E325)+(AT325*$H324*$F325)))</f>
        <v>0</v>
      </c>
      <c r="AU324" s="653">
        <f t="shared" ref="AU324" si="5270">((AU325*$H324)-((AU325*$H324*$E325)+(AU325*$H324*$F325)))</f>
        <v>0</v>
      </c>
      <c r="AV324" s="653">
        <f t="shared" ref="AV324" si="5271">((AV325*$H324)-((AV325*$H324*$E325)+(AV325*$H324*$F325)))</f>
        <v>0</v>
      </c>
      <c r="AW324" s="613">
        <f t="shared" si="4046"/>
        <v>102618.81379523856</v>
      </c>
      <c r="AX324" s="645">
        <f t="shared" si="4006"/>
        <v>0</v>
      </c>
      <c r="AY324" s="656">
        <f t="shared" si="4007"/>
        <v>0</v>
      </c>
      <c r="AZ324" s="591"/>
    </row>
    <row r="325" spans="1:52">
      <c r="A325" s="590"/>
      <c r="B325" s="636"/>
      <c r="C325" s="636"/>
      <c r="D325" s="651"/>
      <c r="E325" s="652">
        <v>0.3</v>
      </c>
      <c r="F325" s="652">
        <v>0.05</v>
      </c>
      <c r="G325" s="653"/>
      <c r="H325" s="640"/>
      <c r="I325" s="640">
        <f t="shared" si="5157"/>
        <v>1.3499999999999999</v>
      </c>
      <c r="J325" s="658">
        <v>0</v>
      </c>
      <c r="K325" s="658">
        <v>0</v>
      </c>
      <c r="L325" s="658">
        <v>0</v>
      </c>
      <c r="M325" s="658">
        <v>0</v>
      </c>
      <c r="N325" s="658">
        <v>0</v>
      </c>
      <c r="O325" s="658">
        <v>0</v>
      </c>
      <c r="P325" s="658">
        <v>0</v>
      </c>
      <c r="Q325" s="658">
        <v>0.3</v>
      </c>
      <c r="R325" s="658">
        <v>0</v>
      </c>
      <c r="S325" s="658">
        <v>0</v>
      </c>
      <c r="T325" s="658">
        <v>0</v>
      </c>
      <c r="U325" s="658">
        <v>0</v>
      </c>
      <c r="V325" s="658">
        <v>0</v>
      </c>
      <c r="W325" s="658">
        <v>0</v>
      </c>
      <c r="X325" s="658">
        <v>0</v>
      </c>
      <c r="Y325" s="658">
        <v>0</v>
      </c>
      <c r="Z325" s="658">
        <v>0</v>
      </c>
      <c r="AA325" s="658">
        <v>0</v>
      </c>
      <c r="AB325" s="658">
        <v>0.28999999999999998</v>
      </c>
      <c r="AC325" s="658">
        <v>0.71</v>
      </c>
      <c r="AD325" s="658">
        <v>0</v>
      </c>
      <c r="AE325" s="658">
        <v>0</v>
      </c>
      <c r="AF325" s="658">
        <v>0</v>
      </c>
      <c r="AG325" s="658">
        <v>0.05</v>
      </c>
      <c r="AH325" s="658">
        <v>0</v>
      </c>
      <c r="AI325" s="658">
        <v>0</v>
      </c>
      <c r="AJ325" s="658">
        <v>0</v>
      </c>
      <c r="AK325" s="658">
        <v>0</v>
      </c>
      <c r="AL325" s="658">
        <v>0</v>
      </c>
      <c r="AM325" s="658">
        <v>0</v>
      </c>
      <c r="AN325" s="658">
        <v>0</v>
      </c>
      <c r="AO325" s="658">
        <v>0</v>
      </c>
      <c r="AP325" s="658">
        <v>0</v>
      </c>
      <c r="AQ325" s="658">
        <v>0</v>
      </c>
      <c r="AR325" s="658">
        <v>0</v>
      </c>
      <c r="AS325" s="658">
        <v>0</v>
      </c>
      <c r="AT325" s="658">
        <v>0</v>
      </c>
      <c r="AU325" s="658">
        <v>0</v>
      </c>
      <c r="AV325" s="658">
        <v>0</v>
      </c>
      <c r="AW325" s="613">
        <f t="shared" si="4046"/>
        <v>1.3499999999999999</v>
      </c>
      <c r="AX325" s="645">
        <f t="shared" si="4006"/>
        <v>1.3499999999999999</v>
      </c>
      <c r="AY325" s="656" t="e">
        <f t="shared" si="4007"/>
        <v>#DIV/0!</v>
      </c>
      <c r="AZ325" s="591"/>
    </row>
    <row r="326" spans="1:52">
      <c r="A326" s="590"/>
      <c r="B326" s="646" t="s">
        <v>305</v>
      </c>
      <c r="C326" s="646" t="s">
        <v>519</v>
      </c>
      <c r="D326" s="647" t="s">
        <v>520</v>
      </c>
      <c r="E326" s="648"/>
      <c r="F326" s="648"/>
      <c r="G326" s="649"/>
      <c r="H326" s="650">
        <v>388698.60507720214</v>
      </c>
      <c r="I326" s="650">
        <f t="shared" si="5157"/>
        <v>394529.08415336005</v>
      </c>
      <c r="J326" s="649">
        <f t="shared" ref="J326:P326" si="5272">+J327+J329+J331</f>
        <v>0</v>
      </c>
      <c r="K326" s="649">
        <f t="shared" si="5272"/>
        <v>0</v>
      </c>
      <c r="L326" s="649">
        <f t="shared" si="5272"/>
        <v>0</v>
      </c>
      <c r="M326" s="649">
        <f t="shared" si="5272"/>
        <v>0</v>
      </c>
      <c r="N326" s="649">
        <f t="shared" si="5272"/>
        <v>0</v>
      </c>
      <c r="O326" s="649">
        <f t="shared" si="5272"/>
        <v>0</v>
      </c>
      <c r="P326" s="649">
        <f t="shared" si="5272"/>
        <v>0</v>
      </c>
      <c r="Q326" s="649">
        <f>+Q327+Q329+Q331</f>
        <v>116609.58152316062</v>
      </c>
      <c r="R326" s="649">
        <v>0</v>
      </c>
      <c r="S326" s="649">
        <v>0</v>
      </c>
      <c r="T326" s="649">
        <v>0</v>
      </c>
      <c r="U326" s="649">
        <v>0</v>
      </c>
      <c r="V326" s="649">
        <v>0</v>
      </c>
      <c r="W326" s="649">
        <v>0</v>
      </c>
      <c r="X326" s="649">
        <v>0</v>
      </c>
      <c r="Y326" s="649">
        <v>0</v>
      </c>
      <c r="Z326" s="649">
        <v>0</v>
      </c>
      <c r="AA326" s="649">
        <v>0</v>
      </c>
      <c r="AB326" s="649">
        <v>210033.09944291748</v>
      </c>
      <c r="AC326" s="649">
        <v>48451.472933421872</v>
      </c>
      <c r="AD326" s="649">
        <v>0</v>
      </c>
      <c r="AE326" s="649">
        <v>0</v>
      </c>
      <c r="AF326" s="649">
        <v>0</v>
      </c>
      <c r="AG326" s="649">
        <f>+AG327+AG329+AG331</f>
        <v>19434.930253860108</v>
      </c>
      <c r="AH326" s="649">
        <v>0</v>
      </c>
      <c r="AI326" s="649">
        <v>0</v>
      </c>
      <c r="AJ326" s="649">
        <v>0</v>
      </c>
      <c r="AK326" s="649">
        <v>0</v>
      </c>
      <c r="AL326" s="649">
        <v>0</v>
      </c>
      <c r="AM326" s="649">
        <v>0</v>
      </c>
      <c r="AN326" s="649">
        <v>0</v>
      </c>
      <c r="AO326" s="649">
        <v>0</v>
      </c>
      <c r="AP326" s="649">
        <v>0</v>
      </c>
      <c r="AQ326" s="649">
        <v>0</v>
      </c>
      <c r="AR326" s="649">
        <v>0</v>
      </c>
      <c r="AS326" s="649">
        <v>0</v>
      </c>
      <c r="AT326" s="649">
        <v>0</v>
      </c>
      <c r="AU326" s="649">
        <v>0</v>
      </c>
      <c r="AV326" s="649">
        <v>0</v>
      </c>
      <c r="AW326" s="613">
        <f t="shared" si="4046"/>
        <v>394529.08415336005</v>
      </c>
      <c r="AX326" s="645">
        <f t="shared" si="4006"/>
        <v>5830.4790761579061</v>
      </c>
      <c r="AY326" s="656">
        <f t="shared" si="4007"/>
        <v>1.4999999999999675E-2</v>
      </c>
      <c r="AZ326" s="591"/>
    </row>
    <row r="327" spans="1:52">
      <c r="A327" s="590"/>
      <c r="B327" s="636" t="s">
        <v>378</v>
      </c>
      <c r="C327" s="636" t="s">
        <v>521</v>
      </c>
      <c r="D327" s="651" t="s">
        <v>441</v>
      </c>
      <c r="E327" s="652"/>
      <c r="F327" s="652"/>
      <c r="G327" s="653"/>
      <c r="H327" s="640">
        <v>245086.39468408513</v>
      </c>
      <c r="I327" s="640">
        <f t="shared" si="5157"/>
        <v>245086.39468408513</v>
      </c>
      <c r="J327" s="653">
        <f>+J328*$H$140</f>
        <v>0</v>
      </c>
      <c r="K327" s="653">
        <f t="shared" ref="K327" si="5273">+K328*$H$140</f>
        <v>0</v>
      </c>
      <c r="L327" s="653">
        <f t="shared" ref="L327" si="5274">+L328*$H$140</f>
        <v>0</v>
      </c>
      <c r="M327" s="653">
        <f t="shared" ref="M327" si="5275">+M328*$H$140</f>
        <v>0</v>
      </c>
      <c r="N327" s="653">
        <f t="shared" ref="N327" si="5276">+N328*$H$140</f>
        <v>0</v>
      </c>
      <c r="O327" s="653">
        <f t="shared" ref="O327" si="5277">+O328*$H$140</f>
        <v>0</v>
      </c>
      <c r="P327" s="653">
        <f t="shared" ref="P327" si="5278">+P328*$H$140</f>
        <v>0</v>
      </c>
      <c r="Q327" s="653">
        <f t="shared" ref="Q327" si="5279">+Q328*$H327</f>
        <v>73525.91840522553</v>
      </c>
      <c r="R327" s="653">
        <f t="shared" ref="R327" si="5280">((R328*$H327)-((R328*$H327*$E328)+(R328*$H327*$F328)))</f>
        <v>0</v>
      </c>
      <c r="S327" s="653">
        <f t="shared" ref="S327" si="5281">((S328*$H327)-((S328*$H327*$E328)+(S328*$H327*$F328)))</f>
        <v>0</v>
      </c>
      <c r="T327" s="653">
        <f t="shared" ref="T327" si="5282">((T328*$H327)-((T328*$H327*$E328)+(T328*$H327*$F328)))</f>
        <v>0</v>
      </c>
      <c r="U327" s="653">
        <f t="shared" ref="U327" si="5283">((U328*$H327)-((U328*$H327*$E328)+(U328*$H327*$F328)))</f>
        <v>0</v>
      </c>
      <c r="V327" s="653">
        <f t="shared" ref="V327" si="5284">((V328*$H327)-((V328*$H327*$E328)+(V328*$H327*$F328)))</f>
        <v>0</v>
      </c>
      <c r="W327" s="653">
        <f t="shared" ref="W327" si="5285">((W328*$H327)-((W328*$H327*$E328)+(W328*$H327*$F328)))</f>
        <v>0</v>
      </c>
      <c r="X327" s="653">
        <f t="shared" ref="X327" si="5286">((X328*$H327)-((X328*$H327*$E328)+(X328*$H327*$F328)))</f>
        <v>0</v>
      </c>
      <c r="Y327" s="653">
        <f t="shared" ref="Y327" si="5287">((Y328*$H327)-((Y328*$H327*$E328)+(Y328*$H327*$F328)))</f>
        <v>0</v>
      </c>
      <c r="Z327" s="653">
        <f t="shared" ref="Z327" si="5288">((Z328*$H327)-((Z328*$H327*$E328)+(Z328*$H327*$F328)))</f>
        <v>0</v>
      </c>
      <c r="AA327" s="653">
        <f t="shared" ref="AA327" si="5289">((AA328*$H327)-((AA328*$H327*$E328)+(AA328*$H327*$F328)))</f>
        <v>0</v>
      </c>
      <c r="AB327" s="653">
        <f t="shared" ref="AB327" si="5290">((AB328*$H327)-((AB328*$H327*$E328)+(AB328*$H327*$F328)))</f>
        <v>159306.15654465533</v>
      </c>
      <c r="AC327" s="653">
        <f t="shared" ref="AC327" si="5291">((AC328*$H327)-((AC328*$H327*$E328)+(AC328*$H327*$F328)))</f>
        <v>0</v>
      </c>
      <c r="AD327" s="653">
        <f t="shared" ref="AD327" si="5292">((AD328*$H327)-((AD328*$H327*$E328)+(AD328*$H327*$F328)))</f>
        <v>0</v>
      </c>
      <c r="AE327" s="653">
        <f t="shared" ref="AE327" si="5293">((AE328*$H327)-((AE328*$H327*$E328)+(AE328*$H327*$F328)))</f>
        <v>0</v>
      </c>
      <c r="AF327" s="653">
        <f t="shared" ref="AF327" si="5294">((AF328*$H327)-((AF328*$H327*$E328)+(AF328*$H327*$F328)))</f>
        <v>0</v>
      </c>
      <c r="AG327" s="653">
        <f t="shared" ref="AG327" si="5295">+AG328*H327</f>
        <v>12254.319734204257</v>
      </c>
      <c r="AH327" s="653">
        <f t="shared" ref="AH327" si="5296">((AH328*$H327)-((AH328*$H327*$E328)+(AH328*$H327*$F328)))</f>
        <v>0</v>
      </c>
      <c r="AI327" s="653">
        <f t="shared" ref="AI327" si="5297">((AI328*$H327)-((AI328*$H327*$E328)+(AI328*$H327*$F328)))</f>
        <v>0</v>
      </c>
      <c r="AJ327" s="653">
        <f t="shared" ref="AJ327" si="5298">((AJ328*$H327)-((AJ328*$H327*$E328)+(AJ328*$H327*$F328)))</f>
        <v>0</v>
      </c>
      <c r="AK327" s="653">
        <f t="shared" ref="AK327" si="5299">((AK328*$H327)-((AK328*$H327*$E328)+(AK328*$H327*$F328)))</f>
        <v>0</v>
      </c>
      <c r="AL327" s="653">
        <f t="shared" ref="AL327" si="5300">((AL328*$H327)-((AL328*$H327*$E328)+(AL328*$H327*$F328)))</f>
        <v>0</v>
      </c>
      <c r="AM327" s="653">
        <f t="shared" ref="AM327" si="5301">((AM328*$H327)-((AM328*$H327*$E328)+(AM328*$H327*$F328)))</f>
        <v>0</v>
      </c>
      <c r="AN327" s="653">
        <f t="shared" ref="AN327" si="5302">((AN328*$H327)-((AN328*$H327*$E328)+(AN328*$H327*$F328)))</f>
        <v>0</v>
      </c>
      <c r="AO327" s="653">
        <f t="shared" ref="AO327" si="5303">((AO328*$H327)-((AO328*$H327*$E328)+(AO328*$H327*$F328)))</f>
        <v>0</v>
      </c>
      <c r="AP327" s="653">
        <f t="shared" ref="AP327" si="5304">((AP328*$H327)-((AP328*$H327*$E328)+(AP328*$H327*$F328)))</f>
        <v>0</v>
      </c>
      <c r="AQ327" s="653">
        <f t="shared" ref="AQ327" si="5305">((AQ328*$H327)-((AQ328*$H327*$E328)+(AQ328*$H327*$F328)))</f>
        <v>0</v>
      </c>
      <c r="AR327" s="653">
        <f t="shared" ref="AR327" si="5306">((AR328*$H327)-((AR328*$H327*$E328)+(AR328*$H327*$F328)))</f>
        <v>0</v>
      </c>
      <c r="AS327" s="653">
        <f t="shared" ref="AS327" si="5307">((AS328*$H327)-((AS328*$H327*$E328)+(AS328*$H327*$F328)))</f>
        <v>0</v>
      </c>
      <c r="AT327" s="653">
        <f t="shared" ref="AT327" si="5308">((AT328*$H327)-((AT328*$H327*$E328)+(AT328*$H327*$F328)))</f>
        <v>0</v>
      </c>
      <c r="AU327" s="653">
        <f t="shared" ref="AU327" si="5309">((AU328*$H327)-((AU328*$H327*$E328)+(AU328*$H327*$F328)))</f>
        <v>0</v>
      </c>
      <c r="AV327" s="653">
        <f t="shared" ref="AV327" si="5310">((AV328*$H327)-((AV328*$H327*$E328)+(AV328*$H327*$F328)))</f>
        <v>0</v>
      </c>
      <c r="AW327" s="613">
        <f t="shared" si="4046"/>
        <v>245086.39468408513</v>
      </c>
      <c r="AX327" s="645">
        <f t="shared" si="4006"/>
        <v>0</v>
      </c>
      <c r="AY327" s="656">
        <f t="shared" si="4007"/>
        <v>0</v>
      </c>
      <c r="AZ327" s="591"/>
    </row>
    <row r="328" spans="1:52">
      <c r="A328" s="590"/>
      <c r="B328" s="636"/>
      <c r="C328" s="636"/>
      <c r="D328" s="651"/>
      <c r="E328" s="652">
        <v>0.3</v>
      </c>
      <c r="F328" s="652">
        <v>0.05</v>
      </c>
      <c r="G328" s="653"/>
      <c r="H328" s="640"/>
      <c r="I328" s="640">
        <f t="shared" si="5157"/>
        <v>1.35</v>
      </c>
      <c r="J328" s="658">
        <v>0</v>
      </c>
      <c r="K328" s="658">
        <v>0</v>
      </c>
      <c r="L328" s="658">
        <v>0</v>
      </c>
      <c r="M328" s="658">
        <v>0</v>
      </c>
      <c r="N328" s="658">
        <v>0</v>
      </c>
      <c r="O328" s="658">
        <v>0</v>
      </c>
      <c r="P328" s="658">
        <v>0</v>
      </c>
      <c r="Q328" s="658">
        <v>0.3</v>
      </c>
      <c r="R328" s="658">
        <v>0</v>
      </c>
      <c r="S328" s="658">
        <v>0</v>
      </c>
      <c r="T328" s="658">
        <v>0</v>
      </c>
      <c r="U328" s="658">
        <v>0</v>
      </c>
      <c r="V328" s="658">
        <v>0</v>
      </c>
      <c r="W328" s="658">
        <v>0</v>
      </c>
      <c r="X328" s="658">
        <v>0</v>
      </c>
      <c r="Y328" s="658">
        <v>0</v>
      </c>
      <c r="Z328" s="658">
        <v>0</v>
      </c>
      <c r="AA328" s="658">
        <v>0</v>
      </c>
      <c r="AB328" s="658">
        <v>1</v>
      </c>
      <c r="AC328" s="658">
        <v>0</v>
      </c>
      <c r="AD328" s="658">
        <v>0</v>
      </c>
      <c r="AE328" s="658">
        <v>0</v>
      </c>
      <c r="AF328" s="658">
        <v>0</v>
      </c>
      <c r="AG328" s="658">
        <v>0.05</v>
      </c>
      <c r="AH328" s="658">
        <v>0</v>
      </c>
      <c r="AI328" s="658">
        <v>0</v>
      </c>
      <c r="AJ328" s="658">
        <v>0</v>
      </c>
      <c r="AK328" s="658">
        <v>0</v>
      </c>
      <c r="AL328" s="658">
        <v>0</v>
      </c>
      <c r="AM328" s="658">
        <v>0</v>
      </c>
      <c r="AN328" s="658">
        <v>0</v>
      </c>
      <c r="AO328" s="658">
        <v>0</v>
      </c>
      <c r="AP328" s="658">
        <v>0</v>
      </c>
      <c r="AQ328" s="658">
        <v>0</v>
      </c>
      <c r="AR328" s="658">
        <v>0</v>
      </c>
      <c r="AS328" s="658">
        <v>0</v>
      </c>
      <c r="AT328" s="658">
        <v>0</v>
      </c>
      <c r="AU328" s="658">
        <v>0</v>
      </c>
      <c r="AV328" s="658">
        <v>0</v>
      </c>
      <c r="AW328" s="613">
        <f t="shared" si="4046"/>
        <v>1.35</v>
      </c>
      <c r="AX328" s="645">
        <f t="shared" si="4006"/>
        <v>1.35</v>
      </c>
      <c r="AY328" s="656" t="e">
        <f t="shared" si="4007"/>
        <v>#DIV/0!</v>
      </c>
      <c r="AZ328" s="591"/>
    </row>
    <row r="329" spans="1:52">
      <c r="A329" s="590"/>
      <c r="B329" s="636" t="s">
        <v>378</v>
      </c>
      <c r="C329" s="636" t="s">
        <v>522</v>
      </c>
      <c r="D329" s="651" t="s">
        <v>379</v>
      </c>
      <c r="E329" s="652"/>
      <c r="F329" s="652"/>
      <c r="G329" s="653"/>
      <c r="H329" s="640">
        <v>40993.396597878447</v>
      </c>
      <c r="I329" s="640">
        <f t="shared" si="5157"/>
        <v>40993.396597878447</v>
      </c>
      <c r="J329" s="653">
        <f>+J330*$H$140</f>
        <v>0</v>
      </c>
      <c r="K329" s="653">
        <f t="shared" ref="K329" si="5311">+K330*$H$140</f>
        <v>0</v>
      </c>
      <c r="L329" s="653">
        <f t="shared" ref="L329" si="5312">+L330*$H$140</f>
        <v>0</v>
      </c>
      <c r="M329" s="653">
        <f t="shared" ref="M329" si="5313">+M330*$H$140</f>
        <v>0</v>
      </c>
      <c r="N329" s="653">
        <f t="shared" ref="N329" si="5314">+N330*$H$140</f>
        <v>0</v>
      </c>
      <c r="O329" s="653">
        <f t="shared" ref="O329" si="5315">+O330*$H$140</f>
        <v>0</v>
      </c>
      <c r="P329" s="653">
        <f t="shared" ref="P329" si="5316">+P330*$H$140</f>
        <v>0</v>
      </c>
      <c r="Q329" s="653">
        <f t="shared" ref="Q329" si="5317">+Q330*$H329</f>
        <v>12298.018979363535</v>
      </c>
      <c r="R329" s="653">
        <f t="shared" ref="R329" si="5318">((R330*$H329)-((R330*$H329*$E330)+(R330*$H329*$F330)))</f>
        <v>0</v>
      </c>
      <c r="S329" s="653">
        <f t="shared" ref="S329" si="5319">((S330*$H329)-((S330*$H329*$E330)+(S330*$H329*$F330)))</f>
        <v>0</v>
      </c>
      <c r="T329" s="653">
        <f t="shared" ref="T329" si="5320">((T330*$H329)-((T330*$H329*$E330)+(T330*$H329*$F330)))</f>
        <v>0</v>
      </c>
      <c r="U329" s="653">
        <f t="shared" ref="U329" si="5321">((U330*$H329)-((U330*$H329*$E330)+(U330*$H329*$F330)))</f>
        <v>0</v>
      </c>
      <c r="V329" s="653">
        <f t="shared" ref="V329" si="5322">((V330*$H329)-((V330*$H329*$E330)+(V330*$H329*$F330)))</f>
        <v>0</v>
      </c>
      <c r="W329" s="653">
        <f t="shared" ref="W329" si="5323">((W330*$H329)-((W330*$H329*$E330)+(W330*$H329*$F330)))</f>
        <v>0</v>
      </c>
      <c r="X329" s="653">
        <f t="shared" ref="X329" si="5324">((X330*$H329)-((X330*$H329*$E330)+(X330*$H329*$F330)))</f>
        <v>0</v>
      </c>
      <c r="Y329" s="653">
        <f t="shared" ref="Y329" si="5325">((Y330*$H329)-((Y330*$H329*$E330)+(Y330*$H329*$F330)))</f>
        <v>0</v>
      </c>
      <c r="Z329" s="653">
        <f t="shared" ref="Z329" si="5326">((Z330*$H329)-((Z330*$H329*$E330)+(Z330*$H329*$F330)))</f>
        <v>0</v>
      </c>
      <c r="AA329" s="653">
        <f t="shared" ref="AA329" si="5327">((AA330*$H329)-((AA330*$H329*$E330)+(AA330*$H329*$F330)))</f>
        <v>0</v>
      </c>
      <c r="AB329" s="653">
        <f t="shared" ref="AB329" si="5328">((AB330*$H329)-((AB330*$H329*$E330)+(AB330*$H329*$F330)))</f>
        <v>26645.707788620988</v>
      </c>
      <c r="AC329" s="653">
        <f t="shared" ref="AC329" si="5329">((AC330*$H329)-((AC330*$H329*$E330)+(AC330*$H329*$F330)))</f>
        <v>0</v>
      </c>
      <c r="AD329" s="653">
        <f t="shared" ref="AD329" si="5330">((AD330*$H329)-((AD330*$H329*$E330)+(AD330*$H329*$F330)))</f>
        <v>0</v>
      </c>
      <c r="AE329" s="653">
        <f t="shared" ref="AE329" si="5331">((AE330*$H329)-((AE330*$H329*$E330)+(AE330*$H329*$F330)))</f>
        <v>0</v>
      </c>
      <c r="AF329" s="653">
        <f t="shared" ref="AF329" si="5332">((AF330*$H329)-((AF330*$H329*$E330)+(AF330*$H329*$F330)))</f>
        <v>0</v>
      </c>
      <c r="AG329" s="653">
        <f t="shared" ref="AG329" si="5333">+AG330*H329</f>
        <v>2049.6698298939223</v>
      </c>
      <c r="AH329" s="653">
        <f t="shared" ref="AH329" si="5334">((AH330*$H329)-((AH330*$H329*$E330)+(AH330*$H329*$F330)))</f>
        <v>0</v>
      </c>
      <c r="AI329" s="653">
        <f t="shared" ref="AI329" si="5335">((AI330*$H329)-((AI330*$H329*$E330)+(AI330*$H329*$F330)))</f>
        <v>0</v>
      </c>
      <c r="AJ329" s="653">
        <f t="shared" ref="AJ329" si="5336">((AJ330*$H329)-((AJ330*$H329*$E330)+(AJ330*$H329*$F330)))</f>
        <v>0</v>
      </c>
      <c r="AK329" s="653">
        <f t="shared" ref="AK329" si="5337">((AK330*$H329)-((AK330*$H329*$E330)+(AK330*$H329*$F330)))</f>
        <v>0</v>
      </c>
      <c r="AL329" s="653">
        <f t="shared" ref="AL329" si="5338">((AL330*$H329)-((AL330*$H329*$E330)+(AL330*$H329*$F330)))</f>
        <v>0</v>
      </c>
      <c r="AM329" s="653">
        <f t="shared" ref="AM329" si="5339">((AM330*$H329)-((AM330*$H329*$E330)+(AM330*$H329*$F330)))</f>
        <v>0</v>
      </c>
      <c r="AN329" s="653">
        <f t="shared" ref="AN329" si="5340">((AN330*$H329)-((AN330*$H329*$E330)+(AN330*$H329*$F330)))</f>
        <v>0</v>
      </c>
      <c r="AO329" s="653">
        <f t="shared" ref="AO329" si="5341">((AO330*$H329)-((AO330*$H329*$E330)+(AO330*$H329*$F330)))</f>
        <v>0</v>
      </c>
      <c r="AP329" s="653">
        <f t="shared" ref="AP329" si="5342">((AP330*$H329)-((AP330*$H329*$E330)+(AP330*$H329*$F330)))</f>
        <v>0</v>
      </c>
      <c r="AQ329" s="653">
        <f t="shared" ref="AQ329" si="5343">((AQ330*$H329)-((AQ330*$H329*$E330)+(AQ330*$H329*$F330)))</f>
        <v>0</v>
      </c>
      <c r="AR329" s="653">
        <f t="shared" ref="AR329" si="5344">((AR330*$H329)-((AR330*$H329*$E330)+(AR330*$H329*$F330)))</f>
        <v>0</v>
      </c>
      <c r="AS329" s="653">
        <f t="shared" ref="AS329" si="5345">((AS330*$H329)-((AS330*$H329*$E330)+(AS330*$H329*$F330)))</f>
        <v>0</v>
      </c>
      <c r="AT329" s="653">
        <f t="shared" ref="AT329" si="5346">((AT330*$H329)-((AT330*$H329*$E330)+(AT330*$H329*$F330)))</f>
        <v>0</v>
      </c>
      <c r="AU329" s="653">
        <f t="shared" ref="AU329" si="5347">((AU330*$H329)-((AU330*$H329*$E330)+(AU330*$H329*$F330)))</f>
        <v>0</v>
      </c>
      <c r="AV329" s="653">
        <f t="shared" ref="AV329" si="5348">((AV330*$H329)-((AV330*$H329*$E330)+(AV330*$H329*$F330)))</f>
        <v>0</v>
      </c>
      <c r="AW329" s="613">
        <f t="shared" si="4046"/>
        <v>40993.396597878447</v>
      </c>
      <c r="AX329" s="645">
        <f t="shared" si="4006"/>
        <v>0</v>
      </c>
      <c r="AY329" s="656">
        <f t="shared" si="4007"/>
        <v>0</v>
      </c>
      <c r="AZ329" s="591"/>
    </row>
    <row r="330" spans="1:52">
      <c r="A330" s="590"/>
      <c r="B330" s="636"/>
      <c r="C330" s="636"/>
      <c r="D330" s="651"/>
      <c r="E330" s="652">
        <v>0.3</v>
      </c>
      <c r="F330" s="652">
        <v>0.05</v>
      </c>
      <c r="G330" s="653"/>
      <c r="H330" s="640"/>
      <c r="I330" s="640">
        <f t="shared" si="5157"/>
        <v>1.35</v>
      </c>
      <c r="J330" s="658">
        <v>0</v>
      </c>
      <c r="K330" s="658">
        <v>0</v>
      </c>
      <c r="L330" s="658">
        <v>0</v>
      </c>
      <c r="M330" s="658">
        <v>0</v>
      </c>
      <c r="N330" s="658">
        <v>0</v>
      </c>
      <c r="O330" s="658">
        <v>0</v>
      </c>
      <c r="P330" s="658">
        <v>0</v>
      </c>
      <c r="Q330" s="658">
        <v>0.3</v>
      </c>
      <c r="R330" s="658">
        <v>0</v>
      </c>
      <c r="S330" s="658">
        <v>0</v>
      </c>
      <c r="T330" s="658">
        <v>0</v>
      </c>
      <c r="U330" s="658">
        <v>0</v>
      </c>
      <c r="V330" s="658">
        <v>0</v>
      </c>
      <c r="W330" s="658">
        <v>0</v>
      </c>
      <c r="X330" s="658">
        <v>0</v>
      </c>
      <c r="Y330" s="658">
        <v>0</v>
      </c>
      <c r="Z330" s="658">
        <v>0</v>
      </c>
      <c r="AA330" s="658">
        <v>0</v>
      </c>
      <c r="AB330" s="658">
        <v>1</v>
      </c>
      <c r="AC330" s="658">
        <v>0</v>
      </c>
      <c r="AD330" s="658">
        <v>0</v>
      </c>
      <c r="AE330" s="658">
        <v>0</v>
      </c>
      <c r="AF330" s="658">
        <v>0</v>
      </c>
      <c r="AG330" s="658">
        <v>0.05</v>
      </c>
      <c r="AH330" s="658">
        <v>0</v>
      </c>
      <c r="AI330" s="658">
        <v>0</v>
      </c>
      <c r="AJ330" s="658">
        <v>0</v>
      </c>
      <c r="AK330" s="658">
        <v>0</v>
      </c>
      <c r="AL330" s="658">
        <v>0</v>
      </c>
      <c r="AM330" s="658">
        <v>0</v>
      </c>
      <c r="AN330" s="658">
        <v>0</v>
      </c>
      <c r="AO330" s="658">
        <v>0</v>
      </c>
      <c r="AP330" s="658">
        <v>0</v>
      </c>
      <c r="AQ330" s="658">
        <v>0</v>
      </c>
      <c r="AR330" s="658">
        <v>0</v>
      </c>
      <c r="AS330" s="658">
        <v>0</v>
      </c>
      <c r="AT330" s="658">
        <v>0</v>
      </c>
      <c r="AU330" s="658">
        <v>0</v>
      </c>
      <c r="AV330" s="658">
        <v>0</v>
      </c>
      <c r="AW330" s="613">
        <f t="shared" si="4046"/>
        <v>1.35</v>
      </c>
      <c r="AX330" s="645">
        <f t="shared" si="4006"/>
        <v>1.35</v>
      </c>
      <c r="AY330" s="656" t="e">
        <f t="shared" si="4007"/>
        <v>#DIV/0!</v>
      </c>
      <c r="AZ330" s="591"/>
    </row>
    <row r="331" spans="1:52">
      <c r="A331" s="590"/>
      <c r="B331" s="636" t="s">
        <v>378</v>
      </c>
      <c r="C331" s="636" t="s">
        <v>523</v>
      </c>
      <c r="D331" s="651" t="s">
        <v>391</v>
      </c>
      <c r="E331" s="652"/>
      <c r="F331" s="652"/>
      <c r="G331" s="653"/>
      <c r="H331" s="640">
        <v>102618.81379523856</v>
      </c>
      <c r="I331" s="640">
        <f t="shared" si="5157"/>
        <v>102618.81379523856</v>
      </c>
      <c r="J331" s="653">
        <f>+J332*$H$140</f>
        <v>0</v>
      </c>
      <c r="K331" s="653">
        <f t="shared" ref="K331" si="5349">+K332*$H$140</f>
        <v>0</v>
      </c>
      <c r="L331" s="653">
        <f t="shared" ref="L331" si="5350">+L332*$H$140</f>
        <v>0</v>
      </c>
      <c r="M331" s="653">
        <f t="shared" ref="M331" si="5351">+M332*$H$140</f>
        <v>0</v>
      </c>
      <c r="N331" s="653">
        <f t="shared" ref="N331" si="5352">+N332*$H$140</f>
        <v>0</v>
      </c>
      <c r="O331" s="653">
        <f t="shared" ref="O331" si="5353">+O332*$H$140</f>
        <v>0</v>
      </c>
      <c r="P331" s="653">
        <f t="shared" ref="P331" si="5354">+P332*$H$140</f>
        <v>0</v>
      </c>
      <c r="Q331" s="653">
        <f t="shared" ref="Q331" si="5355">+Q332*$H331</f>
        <v>30785.644138571566</v>
      </c>
      <c r="R331" s="653">
        <f t="shared" ref="R331" si="5356">((R332*$H331)-((R332*$H331*$E332)+(R332*$H331*$F332)))</f>
        <v>0</v>
      </c>
      <c r="S331" s="653">
        <f t="shared" ref="S331" si="5357">((S332*$H331)-((S332*$H331*$E332)+(S332*$H331*$F332)))</f>
        <v>0</v>
      </c>
      <c r="T331" s="653">
        <f t="shared" ref="T331" si="5358">((T332*$H331)-((T332*$H331*$E332)+(T332*$H331*$F332)))</f>
        <v>0</v>
      </c>
      <c r="U331" s="653">
        <f t="shared" ref="U331" si="5359">((U332*$H331)-((U332*$H331*$E332)+(U332*$H331*$F332)))</f>
        <v>0</v>
      </c>
      <c r="V331" s="653">
        <f t="shared" ref="V331" si="5360">((V332*$H331)-((V332*$H331*$E332)+(V332*$H331*$F332)))</f>
        <v>0</v>
      </c>
      <c r="W331" s="653">
        <f t="shared" ref="W331" si="5361">((W332*$H331)-((W332*$H331*$E332)+(W332*$H331*$F332)))</f>
        <v>0</v>
      </c>
      <c r="X331" s="653">
        <f t="shared" ref="X331" si="5362">((X332*$H331)-((X332*$H331*$E332)+(X332*$H331*$F332)))</f>
        <v>0</v>
      </c>
      <c r="Y331" s="653">
        <f t="shared" ref="Y331" si="5363">((Y332*$H331)-((Y332*$H331*$E332)+(Y332*$H331*$F332)))</f>
        <v>0</v>
      </c>
      <c r="Z331" s="653">
        <f t="shared" ref="Z331" si="5364">((Z332*$H331)-((Z332*$H331*$E332)+(Z332*$H331*$F332)))</f>
        <v>0</v>
      </c>
      <c r="AA331" s="653">
        <f t="shared" ref="AA331" si="5365">((AA332*$H331)-((AA332*$H331*$E332)+(AA332*$H331*$F332)))</f>
        <v>0</v>
      </c>
      <c r="AB331" s="653">
        <f t="shared" ref="AB331" si="5366">((AB332*$H331)-((AB332*$H331*$E332)+(AB332*$H331*$F332)))</f>
        <v>19343.646400402467</v>
      </c>
      <c r="AC331" s="653">
        <f t="shared" ref="AC331" si="5367">((AC332*$H331)-((AC332*$H331*$E332)+(AC332*$H331*$F332)))</f>
        <v>47358.582566502591</v>
      </c>
      <c r="AD331" s="653">
        <f t="shared" ref="AD331" si="5368">((AD332*$H331)-((AD332*$H331*$E332)+(AD332*$H331*$F332)))</f>
        <v>0</v>
      </c>
      <c r="AE331" s="653">
        <f t="shared" ref="AE331" si="5369">((AE332*$H331)-((AE332*$H331*$E332)+(AE332*$H331*$F332)))</f>
        <v>0</v>
      </c>
      <c r="AF331" s="653">
        <f t="shared" ref="AF331" si="5370">((AF332*$H331)-((AF332*$H331*$E332)+(AF332*$H331*$F332)))</f>
        <v>0</v>
      </c>
      <c r="AG331" s="653">
        <f t="shared" ref="AG331" si="5371">+AG332*H331</f>
        <v>5130.9406897619283</v>
      </c>
      <c r="AH331" s="653">
        <f t="shared" ref="AH331" si="5372">((AH332*$H331)-((AH332*$H331*$E332)+(AH332*$H331*$F332)))</f>
        <v>0</v>
      </c>
      <c r="AI331" s="653">
        <f t="shared" ref="AI331" si="5373">((AI332*$H331)-((AI332*$H331*$E332)+(AI332*$H331*$F332)))</f>
        <v>0</v>
      </c>
      <c r="AJ331" s="653">
        <f t="shared" ref="AJ331" si="5374">((AJ332*$H331)-((AJ332*$H331*$E332)+(AJ332*$H331*$F332)))</f>
        <v>0</v>
      </c>
      <c r="AK331" s="653">
        <f t="shared" ref="AK331" si="5375">((AK332*$H331)-((AK332*$H331*$E332)+(AK332*$H331*$F332)))</f>
        <v>0</v>
      </c>
      <c r="AL331" s="653">
        <f t="shared" ref="AL331" si="5376">((AL332*$H331)-((AL332*$H331*$E332)+(AL332*$H331*$F332)))</f>
        <v>0</v>
      </c>
      <c r="AM331" s="653">
        <f t="shared" ref="AM331" si="5377">((AM332*$H331)-((AM332*$H331*$E332)+(AM332*$H331*$F332)))</f>
        <v>0</v>
      </c>
      <c r="AN331" s="653">
        <f t="shared" ref="AN331" si="5378">((AN332*$H331)-((AN332*$H331*$E332)+(AN332*$H331*$F332)))</f>
        <v>0</v>
      </c>
      <c r="AO331" s="653">
        <f t="shared" ref="AO331" si="5379">((AO332*$H331)-((AO332*$H331*$E332)+(AO332*$H331*$F332)))</f>
        <v>0</v>
      </c>
      <c r="AP331" s="653">
        <f t="shared" ref="AP331" si="5380">((AP332*$H331)-((AP332*$H331*$E332)+(AP332*$H331*$F332)))</f>
        <v>0</v>
      </c>
      <c r="AQ331" s="653">
        <f t="shared" ref="AQ331" si="5381">((AQ332*$H331)-((AQ332*$H331*$E332)+(AQ332*$H331*$F332)))</f>
        <v>0</v>
      </c>
      <c r="AR331" s="653">
        <f t="shared" ref="AR331" si="5382">((AR332*$H331)-((AR332*$H331*$E332)+(AR332*$H331*$F332)))</f>
        <v>0</v>
      </c>
      <c r="AS331" s="653">
        <f t="shared" ref="AS331" si="5383">((AS332*$H331)-((AS332*$H331*$E332)+(AS332*$H331*$F332)))</f>
        <v>0</v>
      </c>
      <c r="AT331" s="653">
        <f t="shared" ref="AT331" si="5384">((AT332*$H331)-((AT332*$H331*$E332)+(AT332*$H331*$F332)))</f>
        <v>0</v>
      </c>
      <c r="AU331" s="653">
        <f t="shared" ref="AU331" si="5385">((AU332*$H331)-((AU332*$H331*$E332)+(AU332*$H331*$F332)))</f>
        <v>0</v>
      </c>
      <c r="AV331" s="653">
        <f t="shared" ref="AV331" si="5386">((AV332*$H331)-((AV332*$H331*$E332)+(AV332*$H331*$F332)))</f>
        <v>0</v>
      </c>
      <c r="AW331" s="613">
        <f t="shared" si="4046"/>
        <v>102618.81379523856</v>
      </c>
      <c r="AX331" s="645">
        <f t="shared" ref="AX331:AX394" si="5387">+I331-H331</f>
        <v>0</v>
      </c>
      <c r="AY331" s="656">
        <f t="shared" ref="AY331:AY394" si="5388">+AX331/H331</f>
        <v>0</v>
      </c>
      <c r="AZ331" s="591"/>
    </row>
    <row r="332" spans="1:52">
      <c r="A332" s="590"/>
      <c r="B332" s="636"/>
      <c r="C332" s="636"/>
      <c r="D332" s="651"/>
      <c r="E332" s="652">
        <v>0.3</v>
      </c>
      <c r="F332" s="652">
        <v>0.05</v>
      </c>
      <c r="G332" s="653"/>
      <c r="H332" s="640"/>
      <c r="I332" s="640">
        <f t="shared" si="5157"/>
        <v>1.3499999999999999</v>
      </c>
      <c r="J332" s="658">
        <v>0</v>
      </c>
      <c r="K332" s="658">
        <v>0</v>
      </c>
      <c r="L332" s="658">
        <v>0</v>
      </c>
      <c r="M332" s="658">
        <v>0</v>
      </c>
      <c r="N332" s="658">
        <v>0</v>
      </c>
      <c r="O332" s="658">
        <v>0</v>
      </c>
      <c r="P332" s="658">
        <v>0</v>
      </c>
      <c r="Q332" s="658">
        <v>0.3</v>
      </c>
      <c r="R332" s="658">
        <v>0</v>
      </c>
      <c r="S332" s="658">
        <v>0</v>
      </c>
      <c r="T332" s="658">
        <v>0</v>
      </c>
      <c r="U332" s="658">
        <v>0</v>
      </c>
      <c r="V332" s="658">
        <v>0</v>
      </c>
      <c r="W332" s="658">
        <v>0</v>
      </c>
      <c r="X332" s="658">
        <v>0</v>
      </c>
      <c r="Y332" s="658">
        <v>0</v>
      </c>
      <c r="Z332" s="658">
        <v>0</v>
      </c>
      <c r="AA332" s="658">
        <v>0</v>
      </c>
      <c r="AB332" s="658">
        <v>0.28999999999999998</v>
      </c>
      <c r="AC332" s="658">
        <v>0.71</v>
      </c>
      <c r="AD332" s="658">
        <v>0</v>
      </c>
      <c r="AE332" s="658">
        <v>0</v>
      </c>
      <c r="AF332" s="658">
        <v>0</v>
      </c>
      <c r="AG332" s="658">
        <v>0.05</v>
      </c>
      <c r="AH332" s="658">
        <v>0</v>
      </c>
      <c r="AI332" s="658">
        <v>0</v>
      </c>
      <c r="AJ332" s="658">
        <v>0</v>
      </c>
      <c r="AK332" s="658">
        <v>0</v>
      </c>
      <c r="AL332" s="658">
        <v>0</v>
      </c>
      <c r="AM332" s="658">
        <v>0</v>
      </c>
      <c r="AN332" s="658">
        <v>0</v>
      </c>
      <c r="AO332" s="658">
        <v>0</v>
      </c>
      <c r="AP332" s="658">
        <v>0</v>
      </c>
      <c r="AQ332" s="658">
        <v>0</v>
      </c>
      <c r="AR332" s="658">
        <v>0</v>
      </c>
      <c r="AS332" s="658">
        <v>0</v>
      </c>
      <c r="AT332" s="658">
        <v>0</v>
      </c>
      <c r="AU332" s="658">
        <v>0</v>
      </c>
      <c r="AV332" s="658">
        <v>0</v>
      </c>
      <c r="AW332" s="613">
        <f t="shared" ref="AW332:AW395" si="5389">SUM(J332:AV332)</f>
        <v>1.3499999999999999</v>
      </c>
      <c r="AX332" s="645">
        <f t="shared" si="5387"/>
        <v>1.3499999999999999</v>
      </c>
      <c r="AY332" s="656" t="e">
        <f t="shared" si="5388"/>
        <v>#DIV/0!</v>
      </c>
      <c r="AZ332" s="591"/>
    </row>
    <row r="333" spans="1:52">
      <c r="A333" s="590"/>
      <c r="B333" s="646" t="s">
        <v>305</v>
      </c>
      <c r="C333" s="646" t="s">
        <v>524</v>
      </c>
      <c r="D333" s="647" t="s">
        <v>525</v>
      </c>
      <c r="E333" s="648"/>
      <c r="F333" s="648"/>
      <c r="G333" s="649"/>
      <c r="H333" s="650">
        <v>429692.00167508057</v>
      </c>
      <c r="I333" s="650">
        <f t="shared" si="5157"/>
        <v>429692.00167508062</v>
      </c>
      <c r="J333" s="649">
        <f>+J334+J336+J338+J340</f>
        <v>0</v>
      </c>
      <c r="K333" s="649">
        <f t="shared" ref="K333:AV333" si="5390">+K334+K336+K338+K340</f>
        <v>0</v>
      </c>
      <c r="L333" s="649">
        <f t="shared" si="5390"/>
        <v>0</v>
      </c>
      <c r="M333" s="649">
        <f t="shared" si="5390"/>
        <v>0</v>
      </c>
      <c r="N333" s="649">
        <f t="shared" si="5390"/>
        <v>0</v>
      </c>
      <c r="O333" s="649">
        <f t="shared" si="5390"/>
        <v>0</v>
      </c>
      <c r="P333" s="649">
        <f t="shared" si="5390"/>
        <v>0</v>
      </c>
      <c r="Q333" s="649">
        <f t="shared" si="5390"/>
        <v>128907.60050252416</v>
      </c>
      <c r="R333" s="649">
        <f t="shared" si="5390"/>
        <v>188619.95349195253</v>
      </c>
      <c r="S333" s="649">
        <f t="shared" si="5390"/>
        <v>64034.139808228858</v>
      </c>
      <c r="T333" s="649">
        <f t="shared" si="5390"/>
        <v>21316.566230896791</v>
      </c>
      <c r="U333" s="649">
        <f t="shared" si="5390"/>
        <v>5329.1415577241969</v>
      </c>
      <c r="V333" s="649">
        <f t="shared" si="5390"/>
        <v>0</v>
      </c>
      <c r="W333" s="649">
        <f t="shared" si="5390"/>
        <v>0</v>
      </c>
      <c r="X333" s="649">
        <f t="shared" si="5390"/>
        <v>0</v>
      </c>
      <c r="Y333" s="649">
        <f t="shared" si="5390"/>
        <v>0</v>
      </c>
      <c r="Z333" s="649">
        <f t="shared" si="5390"/>
        <v>0</v>
      </c>
      <c r="AA333" s="649">
        <f t="shared" si="5390"/>
        <v>0</v>
      </c>
      <c r="AB333" s="649">
        <f t="shared" si="5390"/>
        <v>0</v>
      </c>
      <c r="AC333" s="649">
        <f t="shared" si="5390"/>
        <v>0</v>
      </c>
      <c r="AD333" s="649">
        <f t="shared" si="5390"/>
        <v>0</v>
      </c>
      <c r="AE333" s="649">
        <f t="shared" si="5390"/>
        <v>0</v>
      </c>
      <c r="AF333" s="649">
        <f t="shared" si="5390"/>
        <v>0</v>
      </c>
      <c r="AG333" s="649">
        <f t="shared" si="5390"/>
        <v>21484.60008375403</v>
      </c>
      <c r="AH333" s="649">
        <f t="shared" si="5390"/>
        <v>0</v>
      </c>
      <c r="AI333" s="649">
        <f t="shared" si="5390"/>
        <v>0</v>
      </c>
      <c r="AJ333" s="649">
        <f t="shared" si="5390"/>
        <v>0</v>
      </c>
      <c r="AK333" s="649">
        <f t="shared" si="5390"/>
        <v>0</v>
      </c>
      <c r="AL333" s="649">
        <f t="shared" si="5390"/>
        <v>0</v>
      </c>
      <c r="AM333" s="649">
        <f t="shared" si="5390"/>
        <v>0</v>
      </c>
      <c r="AN333" s="649">
        <f t="shared" si="5390"/>
        <v>0</v>
      </c>
      <c r="AO333" s="649">
        <f t="shared" si="5390"/>
        <v>0</v>
      </c>
      <c r="AP333" s="649">
        <f t="shared" si="5390"/>
        <v>0</v>
      </c>
      <c r="AQ333" s="649">
        <f t="shared" si="5390"/>
        <v>0</v>
      </c>
      <c r="AR333" s="649">
        <f t="shared" si="5390"/>
        <v>0</v>
      </c>
      <c r="AS333" s="649">
        <f t="shared" si="5390"/>
        <v>0</v>
      </c>
      <c r="AT333" s="649">
        <f t="shared" si="5390"/>
        <v>0</v>
      </c>
      <c r="AU333" s="649">
        <f t="shared" si="5390"/>
        <v>0</v>
      </c>
      <c r="AV333" s="649">
        <f t="shared" si="5390"/>
        <v>0</v>
      </c>
      <c r="AW333" s="613">
        <f t="shared" si="5389"/>
        <v>429692.00167508062</v>
      </c>
      <c r="AX333" s="645">
        <f t="shared" si="5387"/>
        <v>0</v>
      </c>
      <c r="AY333" s="656">
        <f t="shared" si="5388"/>
        <v>0</v>
      </c>
      <c r="AZ333" s="591"/>
    </row>
    <row r="334" spans="1:52">
      <c r="A334" s="590"/>
      <c r="B334" s="636" t="s">
        <v>378</v>
      </c>
      <c r="C334" s="636" t="s">
        <v>526</v>
      </c>
      <c r="D334" s="651" t="s">
        <v>441</v>
      </c>
      <c r="E334" s="652"/>
      <c r="F334" s="652"/>
      <c r="G334" s="653"/>
      <c r="H334" s="640">
        <v>245086.39468408513</v>
      </c>
      <c r="I334" s="640">
        <f t="shared" si="5157"/>
        <v>245086.39468408513</v>
      </c>
      <c r="J334" s="653">
        <f>+J335*$H$140</f>
        <v>0</v>
      </c>
      <c r="K334" s="653">
        <f t="shared" ref="K334" si="5391">+K335*$H$140</f>
        <v>0</v>
      </c>
      <c r="L334" s="653">
        <f t="shared" ref="L334" si="5392">+L335*$H$140</f>
        <v>0</v>
      </c>
      <c r="M334" s="653">
        <f t="shared" ref="M334" si="5393">+M335*$H$140</f>
        <v>0</v>
      </c>
      <c r="N334" s="653">
        <f t="shared" ref="N334" si="5394">+N335*$H$140</f>
        <v>0</v>
      </c>
      <c r="O334" s="653">
        <f t="shared" ref="O334" si="5395">+O335*$H$140</f>
        <v>0</v>
      </c>
      <c r="P334" s="653">
        <f t="shared" ref="P334" si="5396">+P335*$H$140</f>
        <v>0</v>
      </c>
      <c r="Q334" s="653">
        <f>+Q335*$H334</f>
        <v>73525.91840522553</v>
      </c>
      <c r="R334" s="653">
        <f t="shared" ref="R334" si="5397">((R335*$H334)-((R335*$H334*$E335)+(R335*$H334*$F335)))</f>
        <v>159306.15654465533</v>
      </c>
      <c r="S334" s="653">
        <f t="shared" ref="S334" si="5398">((S335*$H334)-((S335*$H334*$E335)+(S335*$H334*$F335)))</f>
        <v>0</v>
      </c>
      <c r="T334" s="653">
        <f t="shared" ref="T334" si="5399">((T335*$H334)-((T335*$H334*$E335)+(T335*$H334*$F335)))</f>
        <v>0</v>
      </c>
      <c r="U334" s="653">
        <f t="shared" ref="U334" si="5400">((U335*$H334)-((U335*$H334*$E335)+(U335*$H334*$F335)))</f>
        <v>0</v>
      </c>
      <c r="V334" s="653">
        <f t="shared" ref="V334" si="5401">((V335*$H334)-((V335*$H334*$E335)+(V335*$H334*$F335)))</f>
        <v>0</v>
      </c>
      <c r="W334" s="653">
        <f t="shared" ref="W334" si="5402">((W335*$H334)-((W335*$H334*$E335)+(W335*$H334*$F335)))</f>
        <v>0</v>
      </c>
      <c r="X334" s="653">
        <f t="shared" ref="X334" si="5403">((X335*$H334)-((X335*$H334*$E335)+(X335*$H334*$F335)))</f>
        <v>0</v>
      </c>
      <c r="Y334" s="653">
        <f t="shared" ref="Y334" si="5404">((Y335*$H334)-((Y335*$H334*$E335)+(Y335*$H334*$F335)))</f>
        <v>0</v>
      </c>
      <c r="Z334" s="653">
        <f t="shared" ref="Z334" si="5405">((Z335*$H334)-((Z335*$H334*$E335)+(Z335*$H334*$F335)))</f>
        <v>0</v>
      </c>
      <c r="AA334" s="653">
        <f t="shared" ref="AA334" si="5406">((AA335*$H334)-((AA335*$H334*$E335)+(AA335*$H334*$F335)))</f>
        <v>0</v>
      </c>
      <c r="AB334" s="653">
        <f t="shared" ref="AB334" si="5407">((AB335*$H334)-((AB335*$H334*$E335)+(AB335*$H334*$F335)))</f>
        <v>0</v>
      </c>
      <c r="AC334" s="653">
        <f t="shared" ref="AC334" si="5408">((AC335*$H334)-((AC335*$H334*$E335)+(AC335*$H334*$F335)))</f>
        <v>0</v>
      </c>
      <c r="AD334" s="653">
        <f t="shared" ref="AD334" si="5409">((AD335*$H334)-((AD335*$H334*$E335)+(AD335*$H334*$F335)))</f>
        <v>0</v>
      </c>
      <c r="AE334" s="653">
        <f t="shared" ref="AE334" si="5410">((AE335*$H334)-((AE335*$H334*$E335)+(AE335*$H334*$F335)))</f>
        <v>0</v>
      </c>
      <c r="AF334" s="653">
        <f t="shared" ref="AF334" si="5411">((AF335*$H334)-((AF335*$H334*$E335)+(AF335*$H334*$F335)))</f>
        <v>0</v>
      </c>
      <c r="AG334" s="653">
        <f t="shared" ref="AG334" si="5412">+AG335*H334</f>
        <v>12254.319734204257</v>
      </c>
      <c r="AH334" s="653">
        <f t="shared" ref="AH334" si="5413">((AH335*$H334)-((AH335*$H334*$E335)+(AH335*$H334*$F335)))</f>
        <v>0</v>
      </c>
      <c r="AI334" s="653">
        <f t="shared" ref="AI334" si="5414">((AI335*$H334)-((AI335*$H334*$E335)+(AI335*$H334*$F335)))</f>
        <v>0</v>
      </c>
      <c r="AJ334" s="653">
        <f t="shared" ref="AJ334" si="5415">((AJ335*$H334)-((AJ335*$H334*$E335)+(AJ335*$H334*$F335)))</f>
        <v>0</v>
      </c>
      <c r="AK334" s="653">
        <f t="shared" ref="AK334" si="5416">((AK335*$H334)-((AK335*$H334*$E335)+(AK335*$H334*$F335)))</f>
        <v>0</v>
      </c>
      <c r="AL334" s="653">
        <f t="shared" ref="AL334" si="5417">((AL335*$H334)-((AL335*$H334*$E335)+(AL335*$H334*$F335)))</f>
        <v>0</v>
      </c>
      <c r="AM334" s="653">
        <f t="shared" ref="AM334" si="5418">((AM335*$H334)-((AM335*$H334*$E335)+(AM335*$H334*$F335)))</f>
        <v>0</v>
      </c>
      <c r="AN334" s="653">
        <f t="shared" ref="AN334" si="5419">((AN335*$H334)-((AN335*$H334*$E335)+(AN335*$H334*$F335)))</f>
        <v>0</v>
      </c>
      <c r="AO334" s="653">
        <f t="shared" ref="AO334" si="5420">((AO335*$H334)-((AO335*$H334*$E335)+(AO335*$H334*$F335)))</f>
        <v>0</v>
      </c>
      <c r="AP334" s="653">
        <f t="shared" ref="AP334" si="5421">((AP335*$H334)-((AP335*$H334*$E335)+(AP335*$H334*$F335)))</f>
        <v>0</v>
      </c>
      <c r="AQ334" s="653">
        <f t="shared" ref="AQ334" si="5422">((AQ335*$H334)-((AQ335*$H334*$E335)+(AQ335*$H334*$F335)))</f>
        <v>0</v>
      </c>
      <c r="AR334" s="653">
        <f t="shared" ref="AR334" si="5423">((AR335*$H334)-((AR335*$H334*$E335)+(AR335*$H334*$F335)))</f>
        <v>0</v>
      </c>
      <c r="AS334" s="653">
        <f t="shared" ref="AS334" si="5424">((AS335*$H334)-((AS335*$H334*$E335)+(AS335*$H334*$F335)))</f>
        <v>0</v>
      </c>
      <c r="AT334" s="653">
        <f t="shared" ref="AT334" si="5425">((AT335*$H334)-((AT335*$H334*$E335)+(AT335*$H334*$F335)))</f>
        <v>0</v>
      </c>
      <c r="AU334" s="653">
        <f t="shared" ref="AU334" si="5426">((AU335*$H334)-((AU335*$H334*$E335)+(AU335*$H334*$F335)))</f>
        <v>0</v>
      </c>
      <c r="AV334" s="653">
        <f t="shared" ref="AV334" si="5427">((AV335*$H334)-((AV335*$H334*$E335)+(AV335*$H334*$F335)))</f>
        <v>0</v>
      </c>
      <c r="AW334" s="613">
        <f t="shared" si="5389"/>
        <v>245086.39468408513</v>
      </c>
      <c r="AX334" s="645">
        <f t="shared" si="5387"/>
        <v>0</v>
      </c>
      <c r="AY334" s="656">
        <f t="shared" si="5388"/>
        <v>0</v>
      </c>
      <c r="AZ334" s="591"/>
    </row>
    <row r="335" spans="1:52">
      <c r="A335" s="590"/>
      <c r="B335" s="636"/>
      <c r="C335" s="636"/>
      <c r="D335" s="651"/>
      <c r="E335" s="652">
        <v>0.3</v>
      </c>
      <c r="F335" s="652">
        <v>0.05</v>
      </c>
      <c r="G335" s="653"/>
      <c r="H335" s="640"/>
      <c r="I335" s="640">
        <f t="shared" si="5157"/>
        <v>1.35</v>
      </c>
      <c r="J335" s="658">
        <v>0</v>
      </c>
      <c r="K335" s="658">
        <v>0</v>
      </c>
      <c r="L335" s="658">
        <v>0</v>
      </c>
      <c r="M335" s="658">
        <v>0</v>
      </c>
      <c r="N335" s="658">
        <v>0</v>
      </c>
      <c r="O335" s="658">
        <v>0</v>
      </c>
      <c r="P335" s="658">
        <v>0</v>
      </c>
      <c r="Q335" s="658">
        <v>0.3</v>
      </c>
      <c r="R335" s="658">
        <v>1</v>
      </c>
      <c r="S335" s="658">
        <v>0</v>
      </c>
      <c r="T335" s="658">
        <v>0</v>
      </c>
      <c r="U335" s="658">
        <v>0</v>
      </c>
      <c r="V335" s="658">
        <v>0</v>
      </c>
      <c r="W335" s="658">
        <v>0</v>
      </c>
      <c r="X335" s="658">
        <v>0</v>
      </c>
      <c r="Y335" s="658">
        <v>0</v>
      </c>
      <c r="Z335" s="658">
        <v>0</v>
      </c>
      <c r="AA335" s="658">
        <v>0</v>
      </c>
      <c r="AB335" s="658">
        <v>0</v>
      </c>
      <c r="AC335" s="658">
        <v>0</v>
      </c>
      <c r="AD335" s="658">
        <v>0</v>
      </c>
      <c r="AE335" s="658">
        <v>0</v>
      </c>
      <c r="AF335" s="658">
        <v>0</v>
      </c>
      <c r="AG335" s="658">
        <v>0.05</v>
      </c>
      <c r="AH335" s="658">
        <v>0</v>
      </c>
      <c r="AI335" s="658">
        <v>0</v>
      </c>
      <c r="AJ335" s="658">
        <v>0</v>
      </c>
      <c r="AK335" s="658">
        <v>0</v>
      </c>
      <c r="AL335" s="658">
        <v>0</v>
      </c>
      <c r="AM335" s="658">
        <v>0</v>
      </c>
      <c r="AN335" s="658">
        <v>0</v>
      </c>
      <c r="AO335" s="658">
        <v>0</v>
      </c>
      <c r="AP335" s="658">
        <v>0</v>
      </c>
      <c r="AQ335" s="658">
        <v>0</v>
      </c>
      <c r="AR335" s="658">
        <v>0</v>
      </c>
      <c r="AS335" s="658">
        <v>0</v>
      </c>
      <c r="AT335" s="658">
        <v>0</v>
      </c>
      <c r="AU335" s="658">
        <v>0</v>
      </c>
      <c r="AV335" s="658">
        <v>0</v>
      </c>
      <c r="AW335" s="613">
        <f t="shared" si="5389"/>
        <v>1.35</v>
      </c>
      <c r="AX335" s="645">
        <f t="shared" si="5387"/>
        <v>1.35</v>
      </c>
      <c r="AY335" s="656" t="e">
        <f t="shared" si="5388"/>
        <v>#DIV/0!</v>
      </c>
      <c r="AZ335" s="591"/>
    </row>
    <row r="336" spans="1:52">
      <c r="A336" s="590"/>
      <c r="B336" s="636" t="s">
        <v>378</v>
      </c>
      <c r="C336" s="636" t="s">
        <v>527</v>
      </c>
      <c r="D336" s="651" t="s">
        <v>379</v>
      </c>
      <c r="E336" s="652"/>
      <c r="F336" s="652"/>
      <c r="G336" s="653"/>
      <c r="H336" s="640">
        <v>40993.396597878447</v>
      </c>
      <c r="I336" s="640">
        <f t="shared" si="5157"/>
        <v>40993.396597878447</v>
      </c>
      <c r="J336" s="653">
        <f>+J337*$H$140</f>
        <v>0</v>
      </c>
      <c r="K336" s="653">
        <f t="shared" ref="K336" si="5428">+K337*$H$140</f>
        <v>0</v>
      </c>
      <c r="L336" s="653">
        <f t="shared" ref="L336" si="5429">+L337*$H$140</f>
        <v>0</v>
      </c>
      <c r="M336" s="653">
        <f t="shared" ref="M336" si="5430">+M337*$H$140</f>
        <v>0</v>
      </c>
      <c r="N336" s="653">
        <f t="shared" ref="N336" si="5431">+N337*$H$140</f>
        <v>0</v>
      </c>
      <c r="O336" s="653">
        <f t="shared" ref="O336" si="5432">+O337*$H$140</f>
        <v>0</v>
      </c>
      <c r="P336" s="653">
        <f t="shared" ref="P336" si="5433">+P337*$H$140</f>
        <v>0</v>
      </c>
      <c r="Q336" s="653">
        <f>+Q337*$H336</f>
        <v>12298.018979363535</v>
      </c>
      <c r="R336" s="653">
        <f t="shared" ref="R336" si="5434">((R337*$H336)-((R337*$H336*$E337)+(R337*$H336*$F337)))</f>
        <v>26645.707788620988</v>
      </c>
      <c r="S336" s="653">
        <f t="shared" ref="S336" si="5435">((S337*$H336)-((S337*$H336*$E337)+(S337*$H336*$F337)))</f>
        <v>0</v>
      </c>
      <c r="T336" s="653">
        <f t="shared" ref="T336" si="5436">((T337*$H336)-((T337*$H336*$E337)+(T337*$H336*$F337)))</f>
        <v>0</v>
      </c>
      <c r="U336" s="653">
        <f t="shared" ref="U336" si="5437">((U337*$H336)-((U337*$H336*$E337)+(U337*$H336*$F337)))</f>
        <v>0</v>
      </c>
      <c r="V336" s="653">
        <f t="shared" ref="V336" si="5438">((V337*$H336)-((V337*$H336*$E337)+(V337*$H336*$F337)))</f>
        <v>0</v>
      </c>
      <c r="W336" s="653">
        <f t="shared" ref="W336" si="5439">((W337*$H336)-((W337*$H336*$E337)+(W337*$H336*$F337)))</f>
        <v>0</v>
      </c>
      <c r="X336" s="653">
        <f t="shared" ref="X336" si="5440">((X337*$H336)-((X337*$H336*$E337)+(X337*$H336*$F337)))</f>
        <v>0</v>
      </c>
      <c r="Y336" s="653">
        <f t="shared" ref="Y336" si="5441">((Y337*$H336)-((Y337*$H336*$E337)+(Y337*$H336*$F337)))</f>
        <v>0</v>
      </c>
      <c r="Z336" s="653">
        <f t="shared" ref="Z336" si="5442">((Z337*$H336)-((Z337*$H336*$E337)+(Z337*$H336*$F337)))</f>
        <v>0</v>
      </c>
      <c r="AA336" s="653">
        <f t="shared" ref="AA336" si="5443">((AA337*$H336)-((AA337*$H336*$E337)+(AA337*$H336*$F337)))</f>
        <v>0</v>
      </c>
      <c r="AB336" s="653">
        <f t="shared" ref="AB336" si="5444">((AB337*$H336)-((AB337*$H336*$E337)+(AB337*$H336*$F337)))</f>
        <v>0</v>
      </c>
      <c r="AC336" s="653">
        <f t="shared" ref="AC336" si="5445">((AC337*$H336)-((AC337*$H336*$E337)+(AC337*$H336*$F337)))</f>
        <v>0</v>
      </c>
      <c r="AD336" s="653">
        <f t="shared" ref="AD336" si="5446">((AD337*$H336)-((AD337*$H336*$E337)+(AD337*$H336*$F337)))</f>
        <v>0</v>
      </c>
      <c r="AE336" s="653">
        <f t="shared" ref="AE336" si="5447">((AE337*$H336)-((AE337*$H336*$E337)+(AE337*$H336*$F337)))</f>
        <v>0</v>
      </c>
      <c r="AF336" s="653">
        <f t="shared" ref="AF336" si="5448">((AF337*$H336)-((AF337*$H336*$E337)+(AF337*$H336*$F337)))</f>
        <v>0</v>
      </c>
      <c r="AG336" s="653">
        <f t="shared" ref="AG336" si="5449">+AG337*H336</f>
        <v>2049.6698298939223</v>
      </c>
      <c r="AH336" s="653">
        <f t="shared" ref="AH336" si="5450">((AH337*$H336)-((AH337*$H336*$E337)+(AH337*$H336*$F337)))</f>
        <v>0</v>
      </c>
      <c r="AI336" s="653">
        <f t="shared" ref="AI336" si="5451">((AI337*$H336)-((AI337*$H336*$E337)+(AI337*$H336*$F337)))</f>
        <v>0</v>
      </c>
      <c r="AJ336" s="653">
        <f t="shared" ref="AJ336" si="5452">((AJ337*$H336)-((AJ337*$H336*$E337)+(AJ337*$H336*$F337)))</f>
        <v>0</v>
      </c>
      <c r="AK336" s="653">
        <f t="shared" ref="AK336" si="5453">((AK337*$H336)-((AK337*$H336*$E337)+(AK337*$H336*$F337)))</f>
        <v>0</v>
      </c>
      <c r="AL336" s="653">
        <f t="shared" ref="AL336" si="5454">((AL337*$H336)-((AL337*$H336*$E337)+(AL337*$H336*$F337)))</f>
        <v>0</v>
      </c>
      <c r="AM336" s="653">
        <f t="shared" ref="AM336" si="5455">((AM337*$H336)-((AM337*$H336*$E337)+(AM337*$H336*$F337)))</f>
        <v>0</v>
      </c>
      <c r="AN336" s="653">
        <f t="shared" ref="AN336" si="5456">((AN337*$H336)-((AN337*$H336*$E337)+(AN337*$H336*$F337)))</f>
        <v>0</v>
      </c>
      <c r="AO336" s="653">
        <f t="shared" ref="AO336" si="5457">((AO337*$H336)-((AO337*$H336*$E337)+(AO337*$H336*$F337)))</f>
        <v>0</v>
      </c>
      <c r="AP336" s="653">
        <f t="shared" ref="AP336" si="5458">((AP337*$H336)-((AP337*$H336*$E337)+(AP337*$H336*$F337)))</f>
        <v>0</v>
      </c>
      <c r="AQ336" s="653">
        <f t="shared" ref="AQ336" si="5459">((AQ337*$H336)-((AQ337*$H336*$E337)+(AQ337*$H336*$F337)))</f>
        <v>0</v>
      </c>
      <c r="AR336" s="653">
        <f t="shared" ref="AR336" si="5460">((AR337*$H336)-((AR337*$H336*$E337)+(AR337*$H336*$F337)))</f>
        <v>0</v>
      </c>
      <c r="AS336" s="653">
        <f t="shared" ref="AS336" si="5461">((AS337*$H336)-((AS337*$H336*$E337)+(AS337*$H336*$F337)))</f>
        <v>0</v>
      </c>
      <c r="AT336" s="653">
        <f t="shared" ref="AT336" si="5462">((AT337*$H336)-((AT337*$H336*$E337)+(AT337*$H336*$F337)))</f>
        <v>0</v>
      </c>
      <c r="AU336" s="653">
        <f t="shared" ref="AU336" si="5463">((AU337*$H336)-((AU337*$H336*$E337)+(AU337*$H336*$F337)))</f>
        <v>0</v>
      </c>
      <c r="AV336" s="653">
        <f t="shared" ref="AV336" si="5464">((AV337*$H336)-((AV337*$H336*$E337)+(AV337*$H336*$F337)))</f>
        <v>0</v>
      </c>
      <c r="AW336" s="613">
        <f t="shared" si="5389"/>
        <v>40993.396597878447</v>
      </c>
      <c r="AX336" s="645">
        <f t="shared" si="5387"/>
        <v>0</v>
      </c>
      <c r="AY336" s="656">
        <f t="shared" si="5388"/>
        <v>0</v>
      </c>
      <c r="AZ336" s="591"/>
    </row>
    <row r="337" spans="1:52">
      <c r="A337" s="590"/>
      <c r="B337" s="636"/>
      <c r="C337" s="636"/>
      <c r="D337" s="651"/>
      <c r="E337" s="652">
        <v>0.3</v>
      </c>
      <c r="F337" s="652">
        <v>0.05</v>
      </c>
      <c r="G337" s="653"/>
      <c r="H337" s="640"/>
      <c r="I337" s="640">
        <f t="shared" si="5157"/>
        <v>1.35</v>
      </c>
      <c r="J337" s="658">
        <v>0</v>
      </c>
      <c r="K337" s="658">
        <v>0</v>
      </c>
      <c r="L337" s="658">
        <v>0</v>
      </c>
      <c r="M337" s="658">
        <v>0</v>
      </c>
      <c r="N337" s="658">
        <v>0</v>
      </c>
      <c r="O337" s="658">
        <v>0</v>
      </c>
      <c r="P337" s="658">
        <v>0</v>
      </c>
      <c r="Q337" s="658">
        <v>0.3</v>
      </c>
      <c r="R337" s="658">
        <v>1</v>
      </c>
      <c r="S337" s="658">
        <v>0</v>
      </c>
      <c r="T337" s="658">
        <v>0</v>
      </c>
      <c r="U337" s="658">
        <v>0</v>
      </c>
      <c r="V337" s="658">
        <v>0</v>
      </c>
      <c r="W337" s="658">
        <v>0</v>
      </c>
      <c r="X337" s="658">
        <v>0</v>
      </c>
      <c r="Y337" s="658">
        <v>0</v>
      </c>
      <c r="Z337" s="658">
        <v>0</v>
      </c>
      <c r="AA337" s="658">
        <v>0</v>
      </c>
      <c r="AB337" s="658">
        <v>0</v>
      </c>
      <c r="AC337" s="658">
        <v>0</v>
      </c>
      <c r="AD337" s="658">
        <v>0</v>
      </c>
      <c r="AE337" s="658">
        <v>0</v>
      </c>
      <c r="AF337" s="658">
        <v>0</v>
      </c>
      <c r="AG337" s="658">
        <v>0.05</v>
      </c>
      <c r="AH337" s="658">
        <v>0</v>
      </c>
      <c r="AI337" s="658">
        <v>0</v>
      </c>
      <c r="AJ337" s="658">
        <v>0</v>
      </c>
      <c r="AK337" s="658">
        <v>0</v>
      </c>
      <c r="AL337" s="658">
        <v>0</v>
      </c>
      <c r="AM337" s="658">
        <v>0</v>
      </c>
      <c r="AN337" s="658">
        <v>0</v>
      </c>
      <c r="AO337" s="658">
        <v>0</v>
      </c>
      <c r="AP337" s="658">
        <v>0</v>
      </c>
      <c r="AQ337" s="658">
        <v>0</v>
      </c>
      <c r="AR337" s="658">
        <v>0</v>
      </c>
      <c r="AS337" s="658">
        <v>0</v>
      </c>
      <c r="AT337" s="658">
        <v>0</v>
      </c>
      <c r="AU337" s="658">
        <v>0</v>
      </c>
      <c r="AV337" s="658">
        <v>0</v>
      </c>
      <c r="AW337" s="613">
        <f t="shared" si="5389"/>
        <v>1.35</v>
      </c>
      <c r="AX337" s="645">
        <f t="shared" si="5387"/>
        <v>1.35</v>
      </c>
      <c r="AY337" s="656" t="e">
        <f t="shared" si="5388"/>
        <v>#DIV/0!</v>
      </c>
      <c r="AZ337" s="591"/>
    </row>
    <row r="338" spans="1:52">
      <c r="A338" s="590"/>
      <c r="B338" s="636" t="s">
        <v>378</v>
      </c>
      <c r="C338" s="636" t="s">
        <v>528</v>
      </c>
      <c r="D338" s="651" t="s">
        <v>391</v>
      </c>
      <c r="E338" s="652"/>
      <c r="F338" s="652"/>
      <c r="G338" s="653"/>
      <c r="H338" s="640">
        <v>102618.81379523856</v>
      </c>
      <c r="I338" s="640">
        <f t="shared" si="5157"/>
        <v>102618.81379523856</v>
      </c>
      <c r="J338" s="653">
        <f>+J339*$H$140</f>
        <v>0</v>
      </c>
      <c r="K338" s="653">
        <f t="shared" ref="K338" si="5465">+K339*$H$140</f>
        <v>0</v>
      </c>
      <c r="L338" s="653">
        <f t="shared" ref="L338" si="5466">+L339*$H$140</f>
        <v>0</v>
      </c>
      <c r="M338" s="653">
        <f t="shared" ref="M338" si="5467">+M339*$H$140</f>
        <v>0</v>
      </c>
      <c r="N338" s="653">
        <f t="shared" ref="N338" si="5468">+N339*$H$140</f>
        <v>0</v>
      </c>
      <c r="O338" s="653">
        <f t="shared" ref="O338" si="5469">+O339*$H$140</f>
        <v>0</v>
      </c>
      <c r="P338" s="653">
        <f t="shared" ref="P338" si="5470">+P339*$H$140</f>
        <v>0</v>
      </c>
      <c r="Q338" s="653">
        <f>+Q339*$H338</f>
        <v>30785.644138571566</v>
      </c>
      <c r="R338" s="653">
        <f t="shared" ref="R338" si="5471">((R339*$H338)-((R339*$H338*$E339)+(R339*$H338*$F339)))</f>
        <v>2668.0891586762027</v>
      </c>
      <c r="S338" s="653">
        <f t="shared" ref="S338" si="5472">((S339*$H338)-((S339*$H338*$E339)+(S339*$H338*$F339)))</f>
        <v>64034.139808228858</v>
      </c>
      <c r="T338" s="653">
        <f t="shared" ref="T338" si="5473">((T339*$H338)-((T339*$H338*$E339)+(T339*$H338*$F339)))</f>
        <v>0</v>
      </c>
      <c r="U338" s="653">
        <f t="shared" ref="U338" si="5474">((U339*$H338)-((U339*$H338*$E339)+(U339*$H338*$F339)))</f>
        <v>0</v>
      </c>
      <c r="V338" s="653">
        <f t="shared" ref="V338" si="5475">((V339*$H338)-((V339*$H338*$E339)+(V339*$H338*$F339)))</f>
        <v>0</v>
      </c>
      <c r="W338" s="653">
        <f t="shared" ref="W338" si="5476">((W339*$H338)-((W339*$H338*$E339)+(W339*$H338*$F339)))</f>
        <v>0</v>
      </c>
      <c r="X338" s="653">
        <f t="shared" ref="X338" si="5477">((X339*$H338)-((X339*$H338*$E339)+(X339*$H338*$F339)))</f>
        <v>0</v>
      </c>
      <c r="Y338" s="653">
        <f t="shared" ref="Y338" si="5478">((Y339*$H338)-((Y339*$H338*$E339)+(Y339*$H338*$F339)))</f>
        <v>0</v>
      </c>
      <c r="Z338" s="653">
        <f t="shared" ref="Z338" si="5479">((Z339*$H338)-((Z339*$H338*$E339)+(Z339*$H338*$F339)))</f>
        <v>0</v>
      </c>
      <c r="AA338" s="653">
        <f t="shared" ref="AA338" si="5480">((AA339*$H338)-((AA339*$H338*$E339)+(AA339*$H338*$F339)))</f>
        <v>0</v>
      </c>
      <c r="AB338" s="653">
        <f t="shared" ref="AB338" si="5481">((AB339*$H338)-((AB339*$H338*$E339)+(AB339*$H338*$F339)))</f>
        <v>0</v>
      </c>
      <c r="AC338" s="653">
        <f t="shared" ref="AC338" si="5482">((AC339*$H338)-((AC339*$H338*$E339)+(AC339*$H338*$F339)))</f>
        <v>0</v>
      </c>
      <c r="AD338" s="653">
        <f t="shared" ref="AD338" si="5483">((AD339*$H338)-((AD339*$H338*$E339)+(AD339*$H338*$F339)))</f>
        <v>0</v>
      </c>
      <c r="AE338" s="653">
        <f t="shared" ref="AE338" si="5484">((AE339*$H338)-((AE339*$H338*$E339)+(AE339*$H338*$F339)))</f>
        <v>0</v>
      </c>
      <c r="AF338" s="653">
        <f t="shared" ref="AF338" si="5485">((AF339*$H338)-((AF339*$H338*$E339)+(AF339*$H338*$F339)))</f>
        <v>0</v>
      </c>
      <c r="AG338" s="653">
        <f t="shared" ref="AG338" si="5486">+AG339*H338</f>
        <v>5130.9406897619283</v>
      </c>
      <c r="AH338" s="653">
        <f t="shared" ref="AH338" si="5487">((AH339*$H338)-((AH339*$H338*$E339)+(AH339*$H338*$F339)))</f>
        <v>0</v>
      </c>
      <c r="AI338" s="653">
        <f t="shared" ref="AI338" si="5488">((AI339*$H338)-((AI339*$H338*$E339)+(AI339*$H338*$F339)))</f>
        <v>0</v>
      </c>
      <c r="AJ338" s="653">
        <f t="shared" ref="AJ338" si="5489">((AJ339*$H338)-((AJ339*$H338*$E339)+(AJ339*$H338*$F339)))</f>
        <v>0</v>
      </c>
      <c r="AK338" s="653">
        <f t="shared" ref="AK338" si="5490">((AK339*$H338)-((AK339*$H338*$E339)+(AK339*$H338*$F339)))</f>
        <v>0</v>
      </c>
      <c r="AL338" s="653">
        <f t="shared" ref="AL338" si="5491">((AL339*$H338)-((AL339*$H338*$E339)+(AL339*$H338*$F339)))</f>
        <v>0</v>
      </c>
      <c r="AM338" s="653">
        <f t="shared" ref="AM338" si="5492">((AM339*$H338)-((AM339*$H338*$E339)+(AM339*$H338*$F339)))</f>
        <v>0</v>
      </c>
      <c r="AN338" s="653">
        <f t="shared" ref="AN338" si="5493">((AN339*$H338)-((AN339*$H338*$E339)+(AN339*$H338*$F339)))</f>
        <v>0</v>
      </c>
      <c r="AO338" s="653">
        <f t="shared" ref="AO338" si="5494">((AO339*$H338)-((AO339*$H338*$E339)+(AO339*$H338*$F339)))</f>
        <v>0</v>
      </c>
      <c r="AP338" s="653">
        <f t="shared" ref="AP338" si="5495">((AP339*$H338)-((AP339*$H338*$E339)+(AP339*$H338*$F339)))</f>
        <v>0</v>
      </c>
      <c r="AQ338" s="653">
        <f t="shared" ref="AQ338" si="5496">((AQ339*$H338)-((AQ339*$H338*$E339)+(AQ339*$H338*$F339)))</f>
        <v>0</v>
      </c>
      <c r="AR338" s="653">
        <f t="shared" ref="AR338" si="5497">((AR339*$H338)-((AR339*$H338*$E339)+(AR339*$H338*$F339)))</f>
        <v>0</v>
      </c>
      <c r="AS338" s="653">
        <f t="shared" ref="AS338" si="5498">((AS339*$H338)-((AS339*$H338*$E339)+(AS339*$H338*$F339)))</f>
        <v>0</v>
      </c>
      <c r="AT338" s="653">
        <f t="shared" ref="AT338" si="5499">((AT339*$H338)-((AT339*$H338*$E339)+(AT339*$H338*$F339)))</f>
        <v>0</v>
      </c>
      <c r="AU338" s="653">
        <f t="shared" ref="AU338" si="5500">((AU339*$H338)-((AU339*$H338*$E339)+(AU339*$H338*$F339)))</f>
        <v>0</v>
      </c>
      <c r="AV338" s="653">
        <f t="shared" ref="AV338" si="5501">((AV339*$H338)-((AV339*$H338*$E339)+(AV339*$H338*$F339)))</f>
        <v>0</v>
      </c>
      <c r="AW338" s="613">
        <f t="shared" si="5389"/>
        <v>102618.81379523856</v>
      </c>
      <c r="AX338" s="645">
        <f t="shared" si="5387"/>
        <v>0</v>
      </c>
      <c r="AY338" s="656">
        <f t="shared" si="5388"/>
        <v>0</v>
      </c>
      <c r="AZ338" s="591"/>
    </row>
    <row r="339" spans="1:52">
      <c r="A339" s="590"/>
      <c r="B339" s="636"/>
      <c r="C339" s="636"/>
      <c r="D339" s="651"/>
      <c r="E339" s="652">
        <v>0.3</v>
      </c>
      <c r="F339" s="652">
        <v>0.05</v>
      </c>
      <c r="G339" s="653"/>
      <c r="H339" s="640"/>
      <c r="I339" s="640">
        <f t="shared" si="5157"/>
        <v>1.3499999999999999</v>
      </c>
      <c r="J339" s="658">
        <v>0</v>
      </c>
      <c r="K339" s="658">
        <v>0</v>
      </c>
      <c r="L339" s="658">
        <v>0</v>
      </c>
      <c r="M339" s="658">
        <v>0</v>
      </c>
      <c r="N339" s="658">
        <v>0</v>
      </c>
      <c r="O339" s="658">
        <v>0</v>
      </c>
      <c r="P339" s="658">
        <v>0</v>
      </c>
      <c r="Q339" s="658">
        <v>0.3</v>
      </c>
      <c r="R339" s="658">
        <v>0.04</v>
      </c>
      <c r="S339" s="658">
        <v>0.96</v>
      </c>
      <c r="T339" s="658">
        <v>0</v>
      </c>
      <c r="U339" s="658">
        <v>0</v>
      </c>
      <c r="V339" s="658">
        <v>0</v>
      </c>
      <c r="W339" s="658">
        <v>0</v>
      </c>
      <c r="X339" s="658">
        <v>0</v>
      </c>
      <c r="Y339" s="658">
        <v>0</v>
      </c>
      <c r="Z339" s="658">
        <v>0</v>
      </c>
      <c r="AA339" s="658">
        <v>0</v>
      </c>
      <c r="AB339" s="658">
        <v>0</v>
      </c>
      <c r="AC339" s="658">
        <v>0</v>
      </c>
      <c r="AD339" s="658">
        <v>0</v>
      </c>
      <c r="AE339" s="658">
        <v>0</v>
      </c>
      <c r="AF339" s="658">
        <v>0</v>
      </c>
      <c r="AG339" s="658">
        <v>0.05</v>
      </c>
      <c r="AH339" s="658">
        <v>0</v>
      </c>
      <c r="AI339" s="658">
        <v>0</v>
      </c>
      <c r="AJ339" s="658">
        <v>0</v>
      </c>
      <c r="AK339" s="658">
        <v>0</v>
      </c>
      <c r="AL339" s="658">
        <v>0</v>
      </c>
      <c r="AM339" s="658">
        <v>0</v>
      </c>
      <c r="AN339" s="658">
        <v>0</v>
      </c>
      <c r="AO339" s="658">
        <v>0</v>
      </c>
      <c r="AP339" s="658">
        <v>0</v>
      </c>
      <c r="AQ339" s="658">
        <v>0</v>
      </c>
      <c r="AR339" s="658">
        <v>0</v>
      </c>
      <c r="AS339" s="658">
        <v>0</v>
      </c>
      <c r="AT339" s="658">
        <v>0</v>
      </c>
      <c r="AU339" s="658">
        <v>0</v>
      </c>
      <c r="AV339" s="658">
        <v>0</v>
      </c>
      <c r="AW339" s="613">
        <f t="shared" si="5389"/>
        <v>1.3499999999999999</v>
      </c>
      <c r="AX339" s="645">
        <f t="shared" si="5387"/>
        <v>1.3499999999999999</v>
      </c>
      <c r="AY339" s="656" t="e">
        <f t="shared" si="5388"/>
        <v>#DIV/0!</v>
      </c>
      <c r="AZ339" s="591"/>
    </row>
    <row r="340" spans="1:52">
      <c r="A340" s="590"/>
      <c r="B340" s="636" t="s">
        <v>378</v>
      </c>
      <c r="C340" s="636" t="s">
        <v>529</v>
      </c>
      <c r="D340" s="651" t="s">
        <v>379</v>
      </c>
      <c r="E340" s="652"/>
      <c r="F340" s="652"/>
      <c r="G340" s="653"/>
      <c r="H340" s="640">
        <v>40993.396597878447</v>
      </c>
      <c r="I340" s="640">
        <f t="shared" si="5157"/>
        <v>40993.396597878447</v>
      </c>
      <c r="J340" s="653">
        <f>+J341*$H$140</f>
        <v>0</v>
      </c>
      <c r="K340" s="653">
        <f t="shared" ref="K340" si="5502">+K341*$H$140</f>
        <v>0</v>
      </c>
      <c r="L340" s="653">
        <f t="shared" ref="L340" si="5503">+L341*$H$140</f>
        <v>0</v>
      </c>
      <c r="M340" s="653">
        <f t="shared" ref="M340" si="5504">+M341*$H$140</f>
        <v>0</v>
      </c>
      <c r="N340" s="653">
        <f t="shared" ref="N340" si="5505">+N341*$H$140</f>
        <v>0</v>
      </c>
      <c r="O340" s="653">
        <f t="shared" ref="O340" si="5506">+O341*$H$140</f>
        <v>0</v>
      </c>
      <c r="P340" s="653">
        <f t="shared" ref="P340" si="5507">+P341*$H$140</f>
        <v>0</v>
      </c>
      <c r="Q340" s="653">
        <f>+Q341*$H340</f>
        <v>12298.018979363535</v>
      </c>
      <c r="R340" s="653">
        <f t="shared" ref="R340" si="5508">((R341*$H340)-((R341*$H340*$E341)+(R341*$H340*$F341)))</f>
        <v>0</v>
      </c>
      <c r="S340" s="653">
        <f t="shared" ref="S340" si="5509">((S341*$H340)-((S341*$H340*$E341)+(S341*$H340*$F341)))</f>
        <v>0</v>
      </c>
      <c r="T340" s="653">
        <f t="shared" ref="T340" si="5510">((T341*$H340)-((T341*$H340*$E341)+(T341*$H340*$F341)))</f>
        <v>21316.566230896791</v>
      </c>
      <c r="U340" s="653">
        <f t="shared" ref="U340" si="5511">((U341*$H340)-((U341*$H340*$E341)+(U341*$H340*$F341)))</f>
        <v>5329.1415577241969</v>
      </c>
      <c r="V340" s="653">
        <f t="shared" ref="V340" si="5512">((V341*$H340)-((V341*$H340*$E341)+(V341*$H340*$F341)))</f>
        <v>0</v>
      </c>
      <c r="W340" s="653">
        <f t="shared" ref="W340" si="5513">((W341*$H340)-((W341*$H340*$E341)+(W341*$H340*$F341)))</f>
        <v>0</v>
      </c>
      <c r="X340" s="653">
        <f t="shared" ref="X340" si="5514">((X341*$H340)-((X341*$H340*$E341)+(X341*$H340*$F341)))</f>
        <v>0</v>
      </c>
      <c r="Y340" s="653">
        <f t="shared" ref="Y340" si="5515">((Y341*$H340)-((Y341*$H340*$E341)+(Y341*$H340*$F341)))</f>
        <v>0</v>
      </c>
      <c r="Z340" s="653">
        <f t="shared" ref="Z340" si="5516">((Z341*$H340)-((Z341*$H340*$E341)+(Z341*$H340*$F341)))</f>
        <v>0</v>
      </c>
      <c r="AA340" s="653">
        <f t="shared" ref="AA340" si="5517">((AA341*$H340)-((AA341*$H340*$E341)+(AA341*$H340*$F341)))</f>
        <v>0</v>
      </c>
      <c r="AB340" s="653">
        <f t="shared" ref="AB340" si="5518">((AB341*$H340)-((AB341*$H340*$E341)+(AB341*$H340*$F341)))</f>
        <v>0</v>
      </c>
      <c r="AC340" s="653">
        <f t="shared" ref="AC340" si="5519">((AC341*$H340)-((AC341*$H340*$E341)+(AC341*$H340*$F341)))</f>
        <v>0</v>
      </c>
      <c r="AD340" s="653">
        <f t="shared" ref="AD340" si="5520">((AD341*$H340)-((AD341*$H340*$E341)+(AD341*$H340*$F341)))</f>
        <v>0</v>
      </c>
      <c r="AE340" s="653">
        <f t="shared" ref="AE340" si="5521">((AE341*$H340)-((AE341*$H340*$E341)+(AE341*$H340*$F341)))</f>
        <v>0</v>
      </c>
      <c r="AF340" s="653">
        <f t="shared" ref="AF340" si="5522">((AF341*$H340)-((AF341*$H340*$E341)+(AF341*$H340*$F341)))</f>
        <v>0</v>
      </c>
      <c r="AG340" s="653">
        <f t="shared" ref="AG340" si="5523">+AG341*H340</f>
        <v>2049.6698298939223</v>
      </c>
      <c r="AH340" s="653">
        <f t="shared" ref="AH340" si="5524">((AH341*$H340)-((AH341*$H340*$E341)+(AH341*$H340*$F341)))</f>
        <v>0</v>
      </c>
      <c r="AI340" s="653">
        <f t="shared" ref="AI340" si="5525">((AI341*$H340)-((AI341*$H340*$E341)+(AI341*$H340*$F341)))</f>
        <v>0</v>
      </c>
      <c r="AJ340" s="653">
        <f t="shared" ref="AJ340" si="5526">((AJ341*$H340)-((AJ341*$H340*$E341)+(AJ341*$H340*$F341)))</f>
        <v>0</v>
      </c>
      <c r="AK340" s="653">
        <f t="shared" ref="AK340" si="5527">((AK341*$H340)-((AK341*$H340*$E341)+(AK341*$H340*$F341)))</f>
        <v>0</v>
      </c>
      <c r="AL340" s="653">
        <f t="shared" ref="AL340" si="5528">((AL341*$H340)-((AL341*$H340*$E341)+(AL341*$H340*$F341)))</f>
        <v>0</v>
      </c>
      <c r="AM340" s="653">
        <f t="shared" ref="AM340" si="5529">((AM341*$H340)-((AM341*$H340*$E341)+(AM341*$H340*$F341)))</f>
        <v>0</v>
      </c>
      <c r="AN340" s="653">
        <f t="shared" ref="AN340" si="5530">((AN341*$H340)-((AN341*$H340*$E341)+(AN341*$H340*$F341)))</f>
        <v>0</v>
      </c>
      <c r="AO340" s="653">
        <f t="shared" ref="AO340" si="5531">((AO341*$H340)-((AO341*$H340*$E341)+(AO341*$H340*$F341)))</f>
        <v>0</v>
      </c>
      <c r="AP340" s="653">
        <f t="shared" ref="AP340" si="5532">((AP341*$H340)-((AP341*$H340*$E341)+(AP341*$H340*$F341)))</f>
        <v>0</v>
      </c>
      <c r="AQ340" s="653">
        <f t="shared" ref="AQ340" si="5533">((AQ341*$H340)-((AQ341*$H340*$E341)+(AQ341*$H340*$F341)))</f>
        <v>0</v>
      </c>
      <c r="AR340" s="653">
        <f t="shared" ref="AR340" si="5534">((AR341*$H340)-((AR341*$H340*$E341)+(AR341*$H340*$F341)))</f>
        <v>0</v>
      </c>
      <c r="AS340" s="653">
        <f t="shared" ref="AS340" si="5535">((AS341*$H340)-((AS341*$H340*$E341)+(AS341*$H340*$F341)))</f>
        <v>0</v>
      </c>
      <c r="AT340" s="653">
        <f t="shared" ref="AT340" si="5536">((AT341*$H340)-((AT341*$H340*$E341)+(AT341*$H340*$F341)))</f>
        <v>0</v>
      </c>
      <c r="AU340" s="653">
        <f t="shared" ref="AU340" si="5537">((AU341*$H340)-((AU341*$H340*$E341)+(AU341*$H340*$F341)))</f>
        <v>0</v>
      </c>
      <c r="AV340" s="653">
        <f t="shared" ref="AV340" si="5538">((AV341*$H340)-((AV341*$H340*$E341)+(AV341*$H340*$F341)))</f>
        <v>0</v>
      </c>
      <c r="AW340" s="613">
        <f t="shared" si="5389"/>
        <v>40993.396597878447</v>
      </c>
      <c r="AX340" s="645">
        <f t="shared" si="5387"/>
        <v>0</v>
      </c>
      <c r="AY340" s="656">
        <f t="shared" si="5388"/>
        <v>0</v>
      </c>
      <c r="AZ340" s="591"/>
    </row>
    <row r="341" spans="1:52">
      <c r="A341" s="590"/>
      <c r="B341" s="636"/>
      <c r="C341" s="636"/>
      <c r="D341" s="651"/>
      <c r="E341" s="652">
        <v>0.3</v>
      </c>
      <c r="F341" s="652">
        <v>0.05</v>
      </c>
      <c r="G341" s="653"/>
      <c r="H341" s="640"/>
      <c r="I341" s="640">
        <f t="shared" si="5157"/>
        <v>1.35</v>
      </c>
      <c r="J341" s="658">
        <v>0</v>
      </c>
      <c r="K341" s="658">
        <v>0</v>
      </c>
      <c r="L341" s="658">
        <v>0</v>
      </c>
      <c r="M341" s="658">
        <v>0</v>
      </c>
      <c r="N341" s="658">
        <v>0</v>
      </c>
      <c r="O341" s="658">
        <v>0</v>
      </c>
      <c r="P341" s="658">
        <v>0</v>
      </c>
      <c r="Q341" s="658">
        <v>0.3</v>
      </c>
      <c r="R341" s="658">
        <v>0</v>
      </c>
      <c r="S341" s="658">
        <v>0</v>
      </c>
      <c r="T341" s="658">
        <v>0.8</v>
      </c>
      <c r="U341" s="658">
        <v>0.19999999999999996</v>
      </c>
      <c r="V341" s="658">
        <v>0</v>
      </c>
      <c r="W341" s="658">
        <v>0</v>
      </c>
      <c r="X341" s="658">
        <v>0</v>
      </c>
      <c r="Y341" s="658">
        <v>0</v>
      </c>
      <c r="Z341" s="658">
        <v>0</v>
      </c>
      <c r="AA341" s="658">
        <v>0</v>
      </c>
      <c r="AB341" s="658">
        <v>0</v>
      </c>
      <c r="AC341" s="658">
        <v>0</v>
      </c>
      <c r="AD341" s="658">
        <v>0</v>
      </c>
      <c r="AE341" s="658">
        <v>0</v>
      </c>
      <c r="AF341" s="658">
        <v>0</v>
      </c>
      <c r="AG341" s="658">
        <v>0.05</v>
      </c>
      <c r="AH341" s="658">
        <v>0</v>
      </c>
      <c r="AI341" s="658">
        <v>0</v>
      </c>
      <c r="AJ341" s="658">
        <v>0</v>
      </c>
      <c r="AK341" s="658">
        <v>0</v>
      </c>
      <c r="AL341" s="658">
        <v>0</v>
      </c>
      <c r="AM341" s="658">
        <v>0</v>
      </c>
      <c r="AN341" s="658">
        <v>0</v>
      </c>
      <c r="AO341" s="658">
        <v>0</v>
      </c>
      <c r="AP341" s="658">
        <v>0</v>
      </c>
      <c r="AQ341" s="658">
        <v>0</v>
      </c>
      <c r="AR341" s="658">
        <v>0</v>
      </c>
      <c r="AS341" s="658">
        <v>0</v>
      </c>
      <c r="AT341" s="658">
        <v>0</v>
      </c>
      <c r="AU341" s="658">
        <v>0</v>
      </c>
      <c r="AV341" s="658">
        <v>0</v>
      </c>
      <c r="AW341" s="613">
        <f t="shared" si="5389"/>
        <v>1.35</v>
      </c>
      <c r="AX341" s="645">
        <f t="shared" si="5387"/>
        <v>1.35</v>
      </c>
      <c r="AY341" s="656" t="e">
        <f t="shared" si="5388"/>
        <v>#DIV/0!</v>
      </c>
      <c r="AZ341" s="591"/>
    </row>
    <row r="342" spans="1:52">
      <c r="A342" s="590"/>
      <c r="B342" s="629" t="s">
        <v>278</v>
      </c>
      <c r="C342" s="629" t="s">
        <v>530</v>
      </c>
      <c r="D342" s="630" t="s">
        <v>531</v>
      </c>
      <c r="E342" s="643"/>
      <c r="F342" s="643"/>
      <c r="G342" s="631"/>
      <c r="H342" s="632">
        <v>725397.58185558987</v>
      </c>
      <c r="I342" s="632">
        <f t="shared" si="5157"/>
        <v>725397.58185558999</v>
      </c>
      <c r="J342" s="631">
        <f t="shared" ref="J342:AF342" si="5539">+J343</f>
        <v>0</v>
      </c>
      <c r="K342" s="631">
        <f t="shared" si="5539"/>
        <v>0</v>
      </c>
      <c r="L342" s="631">
        <f t="shared" si="5539"/>
        <v>0</v>
      </c>
      <c r="M342" s="631">
        <f t="shared" si="5539"/>
        <v>0</v>
      </c>
      <c r="N342" s="631">
        <f t="shared" si="5539"/>
        <v>0</v>
      </c>
      <c r="O342" s="631">
        <f t="shared" si="5539"/>
        <v>0</v>
      </c>
      <c r="P342" s="631">
        <f t="shared" si="5539"/>
        <v>0</v>
      </c>
      <c r="Q342" s="631">
        <f t="shared" si="5539"/>
        <v>217619.27455667697</v>
      </c>
      <c r="R342" s="631">
        <f t="shared" si="5539"/>
        <v>0</v>
      </c>
      <c r="S342" s="631">
        <f t="shared" si="5539"/>
        <v>0</v>
      </c>
      <c r="T342" s="631">
        <f t="shared" si="5539"/>
        <v>364741.37530593044</v>
      </c>
      <c r="U342" s="631">
        <f t="shared" si="5539"/>
        <v>106767.05290020298</v>
      </c>
      <c r="V342" s="631">
        <f t="shared" si="5539"/>
        <v>0</v>
      </c>
      <c r="W342" s="631">
        <f t="shared" si="5539"/>
        <v>0</v>
      </c>
      <c r="X342" s="631">
        <f t="shared" si="5539"/>
        <v>0</v>
      </c>
      <c r="Y342" s="631">
        <f t="shared" si="5539"/>
        <v>0</v>
      </c>
      <c r="Z342" s="631">
        <f t="shared" si="5539"/>
        <v>0</v>
      </c>
      <c r="AA342" s="631">
        <f t="shared" si="5539"/>
        <v>0</v>
      </c>
      <c r="AB342" s="631">
        <f t="shared" si="5539"/>
        <v>0</v>
      </c>
      <c r="AC342" s="631">
        <f t="shared" si="5539"/>
        <v>0</v>
      </c>
      <c r="AD342" s="631">
        <f t="shared" si="5539"/>
        <v>0</v>
      </c>
      <c r="AE342" s="631">
        <f t="shared" si="5539"/>
        <v>0</v>
      </c>
      <c r="AF342" s="631">
        <f t="shared" si="5539"/>
        <v>0</v>
      </c>
      <c r="AG342" s="631">
        <f>+AG343</f>
        <v>36269.879092779498</v>
      </c>
      <c r="AH342" s="631">
        <v>0</v>
      </c>
      <c r="AI342" s="631">
        <v>0</v>
      </c>
      <c r="AJ342" s="631">
        <v>0</v>
      </c>
      <c r="AK342" s="631">
        <v>0</v>
      </c>
      <c r="AL342" s="631">
        <v>0</v>
      </c>
      <c r="AM342" s="631">
        <v>0</v>
      </c>
      <c r="AN342" s="631">
        <v>0</v>
      </c>
      <c r="AO342" s="631">
        <v>0</v>
      </c>
      <c r="AP342" s="631">
        <v>0</v>
      </c>
      <c r="AQ342" s="631">
        <v>0</v>
      </c>
      <c r="AR342" s="631">
        <v>0</v>
      </c>
      <c r="AS342" s="631">
        <v>0</v>
      </c>
      <c r="AT342" s="631">
        <v>0</v>
      </c>
      <c r="AU342" s="631">
        <v>0</v>
      </c>
      <c r="AV342" s="631">
        <v>0</v>
      </c>
      <c r="AW342" s="613">
        <f t="shared" si="5389"/>
        <v>725397.58185558999</v>
      </c>
      <c r="AX342" s="645">
        <f t="shared" si="5387"/>
        <v>0</v>
      </c>
      <c r="AY342" s="656">
        <f t="shared" si="5388"/>
        <v>0</v>
      </c>
      <c r="AZ342" s="591"/>
    </row>
    <row r="343" spans="1:52">
      <c r="A343" s="590"/>
      <c r="B343" s="646" t="s">
        <v>305</v>
      </c>
      <c r="C343" s="646" t="s">
        <v>532</v>
      </c>
      <c r="D343" s="647" t="s">
        <v>533</v>
      </c>
      <c r="E343" s="648"/>
      <c r="F343" s="648"/>
      <c r="G343" s="649"/>
      <c r="H343" s="650">
        <v>725397.58185558987</v>
      </c>
      <c r="I343" s="650">
        <f t="shared" si="5157"/>
        <v>725397.58185558999</v>
      </c>
      <c r="J343" s="649">
        <f t="shared" ref="J343:AF343" si="5540">+J344+J346+J348</f>
        <v>0</v>
      </c>
      <c r="K343" s="649">
        <f t="shared" si="5540"/>
        <v>0</v>
      </c>
      <c r="L343" s="649">
        <f t="shared" si="5540"/>
        <v>0</v>
      </c>
      <c r="M343" s="649">
        <f t="shared" si="5540"/>
        <v>0</v>
      </c>
      <c r="N343" s="649">
        <f t="shared" si="5540"/>
        <v>0</v>
      </c>
      <c r="O343" s="649">
        <f t="shared" si="5540"/>
        <v>0</v>
      </c>
      <c r="P343" s="649">
        <f t="shared" si="5540"/>
        <v>0</v>
      </c>
      <c r="Q343" s="649">
        <f t="shared" si="5540"/>
        <v>217619.27455667697</v>
      </c>
      <c r="R343" s="649">
        <f t="shared" si="5540"/>
        <v>0</v>
      </c>
      <c r="S343" s="649">
        <f t="shared" si="5540"/>
        <v>0</v>
      </c>
      <c r="T343" s="649">
        <f t="shared" si="5540"/>
        <v>364741.37530593044</v>
      </c>
      <c r="U343" s="649">
        <f t="shared" si="5540"/>
        <v>106767.05290020298</v>
      </c>
      <c r="V343" s="649">
        <f t="shared" si="5540"/>
        <v>0</v>
      </c>
      <c r="W343" s="649">
        <f t="shared" si="5540"/>
        <v>0</v>
      </c>
      <c r="X343" s="649">
        <f t="shared" si="5540"/>
        <v>0</v>
      </c>
      <c r="Y343" s="649">
        <f t="shared" si="5540"/>
        <v>0</v>
      </c>
      <c r="Z343" s="649">
        <f t="shared" si="5540"/>
        <v>0</v>
      </c>
      <c r="AA343" s="649">
        <f t="shared" si="5540"/>
        <v>0</v>
      </c>
      <c r="AB343" s="649">
        <f t="shared" si="5540"/>
        <v>0</v>
      </c>
      <c r="AC343" s="649">
        <f t="shared" si="5540"/>
        <v>0</v>
      </c>
      <c r="AD343" s="649">
        <f t="shared" si="5540"/>
        <v>0</v>
      </c>
      <c r="AE343" s="649">
        <f t="shared" si="5540"/>
        <v>0</v>
      </c>
      <c r="AF343" s="649">
        <f t="shared" si="5540"/>
        <v>0</v>
      </c>
      <c r="AG343" s="649">
        <f>+AG344+AG346+AG348</f>
        <v>36269.879092779498</v>
      </c>
      <c r="AH343" s="649">
        <f t="shared" ref="AH343:AV343" si="5541">+AH344+AH346+AH348</f>
        <v>0</v>
      </c>
      <c r="AI343" s="649">
        <f t="shared" si="5541"/>
        <v>0</v>
      </c>
      <c r="AJ343" s="649">
        <f t="shared" si="5541"/>
        <v>0</v>
      </c>
      <c r="AK343" s="649">
        <f t="shared" si="5541"/>
        <v>0</v>
      </c>
      <c r="AL343" s="649">
        <f t="shared" si="5541"/>
        <v>0</v>
      </c>
      <c r="AM343" s="649">
        <f t="shared" si="5541"/>
        <v>0</v>
      </c>
      <c r="AN343" s="649">
        <f t="shared" si="5541"/>
        <v>0</v>
      </c>
      <c r="AO343" s="649">
        <f t="shared" si="5541"/>
        <v>0</v>
      </c>
      <c r="AP343" s="649">
        <f t="shared" si="5541"/>
        <v>0</v>
      </c>
      <c r="AQ343" s="649">
        <f t="shared" si="5541"/>
        <v>0</v>
      </c>
      <c r="AR343" s="649">
        <f t="shared" si="5541"/>
        <v>0</v>
      </c>
      <c r="AS343" s="649">
        <f t="shared" si="5541"/>
        <v>0</v>
      </c>
      <c r="AT343" s="649">
        <f t="shared" si="5541"/>
        <v>0</v>
      </c>
      <c r="AU343" s="649">
        <f t="shared" si="5541"/>
        <v>0</v>
      </c>
      <c r="AV343" s="649">
        <f t="shared" si="5541"/>
        <v>0</v>
      </c>
      <c r="AW343" s="613">
        <f t="shared" si="5389"/>
        <v>725397.58185558999</v>
      </c>
      <c r="AX343" s="645">
        <f t="shared" si="5387"/>
        <v>0</v>
      </c>
      <c r="AY343" s="656">
        <f t="shared" si="5388"/>
        <v>0</v>
      </c>
      <c r="AZ343" s="591"/>
    </row>
    <row r="344" spans="1:52">
      <c r="A344" s="590"/>
      <c r="B344" s="636" t="s">
        <v>378</v>
      </c>
      <c r="C344" s="636" t="s">
        <v>532</v>
      </c>
      <c r="D344" s="651" t="s">
        <v>441</v>
      </c>
      <c r="E344" s="652"/>
      <c r="F344" s="652"/>
      <c r="G344" s="653"/>
      <c r="H344" s="640">
        <v>612715.98671021278</v>
      </c>
      <c r="I344" s="640">
        <f t="shared" si="5157"/>
        <v>612715.98671021278</v>
      </c>
      <c r="J344" s="653">
        <f>+J345*$H$140</f>
        <v>0</v>
      </c>
      <c r="K344" s="653">
        <f t="shared" ref="K344" si="5542">+K345*$H$140</f>
        <v>0</v>
      </c>
      <c r="L344" s="653">
        <f t="shared" ref="L344" si="5543">+L345*$H$140</f>
        <v>0</v>
      </c>
      <c r="M344" s="653">
        <f t="shared" ref="M344" si="5544">+M345*$H$140</f>
        <v>0</v>
      </c>
      <c r="N344" s="653">
        <f t="shared" ref="N344" si="5545">+N345*$H$140</f>
        <v>0</v>
      </c>
      <c r="O344" s="653">
        <f t="shared" ref="O344" si="5546">+O345*$H$140</f>
        <v>0</v>
      </c>
      <c r="P344" s="653">
        <f t="shared" ref="P344" si="5547">+P345*$H$140</f>
        <v>0</v>
      </c>
      <c r="Q344" s="653">
        <f>+Q345*$H344</f>
        <v>183814.79601306384</v>
      </c>
      <c r="R344" s="653">
        <f t="shared" ref="R344" si="5548">((R345*$H344)-((R345*$H344*$E345)+(R345*$H344*$F345)))</f>
        <v>0</v>
      </c>
      <c r="S344" s="653">
        <f t="shared" ref="S344" si="5549">((S345*$H344)-((S345*$H344*$E345)+(S345*$H344*$F345)))</f>
        <v>0</v>
      </c>
      <c r="T344" s="653">
        <f t="shared" ref="T344" si="5550">((T345*$H344)-((T345*$H344*$E345)+(T345*$H344*$F345)))</f>
        <v>302681.69743484515</v>
      </c>
      <c r="U344" s="653">
        <f t="shared" ref="U344" si="5551">((U345*$H344)-((U345*$H344*$E345)+(U345*$H344*$F345)))</f>
        <v>95583.693926793188</v>
      </c>
      <c r="V344" s="653">
        <f t="shared" ref="V344" si="5552">((V345*$H344)-((V345*$H344*$E345)+(V345*$H344*$F345)))</f>
        <v>0</v>
      </c>
      <c r="W344" s="653">
        <f t="shared" ref="W344" si="5553">((W345*$H344)-((W345*$H344*$E345)+(W345*$H344*$F345)))</f>
        <v>0</v>
      </c>
      <c r="X344" s="653">
        <f t="shared" ref="X344" si="5554">((X345*$H344)-((X345*$H344*$E345)+(X345*$H344*$F345)))</f>
        <v>0</v>
      </c>
      <c r="Y344" s="653">
        <f t="shared" ref="Y344" si="5555">((Y345*$H344)-((Y345*$H344*$E345)+(Y345*$H344*$F345)))</f>
        <v>0</v>
      </c>
      <c r="Z344" s="653">
        <f t="shared" ref="Z344" si="5556">((Z345*$H344)-((Z345*$H344*$E345)+(Z345*$H344*$F345)))</f>
        <v>0</v>
      </c>
      <c r="AA344" s="653">
        <f t="shared" ref="AA344" si="5557">((AA345*$H344)-((AA345*$H344*$E345)+(AA345*$H344*$F345)))</f>
        <v>0</v>
      </c>
      <c r="AB344" s="653">
        <f t="shared" ref="AB344" si="5558">((AB345*$H344)-((AB345*$H344*$E345)+(AB345*$H344*$F345)))</f>
        <v>0</v>
      </c>
      <c r="AC344" s="653">
        <f t="shared" ref="AC344" si="5559">((AC345*$H344)-((AC345*$H344*$E345)+(AC345*$H344*$F345)))</f>
        <v>0</v>
      </c>
      <c r="AD344" s="653">
        <f t="shared" ref="AD344" si="5560">((AD345*$H344)-((AD345*$H344*$E345)+(AD345*$H344*$F345)))</f>
        <v>0</v>
      </c>
      <c r="AE344" s="653">
        <f t="shared" ref="AE344" si="5561">((AE345*$H344)-((AE345*$H344*$E345)+(AE345*$H344*$F345)))</f>
        <v>0</v>
      </c>
      <c r="AF344" s="653">
        <f t="shared" ref="AF344" si="5562">((AF345*$H344)-((AF345*$H344*$E345)+(AF345*$H344*$F345)))</f>
        <v>0</v>
      </c>
      <c r="AG344" s="653">
        <f t="shared" ref="AG344" si="5563">+AG345*H344</f>
        <v>30635.799335510641</v>
      </c>
      <c r="AH344" s="653">
        <f t="shared" ref="AH344" si="5564">((AH345*$H344)-((AH345*$H344*$E345)+(AH345*$H344*$F345)))</f>
        <v>0</v>
      </c>
      <c r="AI344" s="653">
        <f t="shared" ref="AI344" si="5565">((AI345*$H344)-((AI345*$H344*$E345)+(AI345*$H344*$F345)))</f>
        <v>0</v>
      </c>
      <c r="AJ344" s="653">
        <f t="shared" ref="AJ344" si="5566">((AJ345*$H344)-((AJ345*$H344*$E345)+(AJ345*$H344*$F345)))</f>
        <v>0</v>
      </c>
      <c r="AK344" s="653">
        <f t="shared" ref="AK344" si="5567">((AK345*$H344)-((AK345*$H344*$E345)+(AK345*$H344*$F345)))</f>
        <v>0</v>
      </c>
      <c r="AL344" s="653">
        <f t="shared" ref="AL344" si="5568">((AL345*$H344)-((AL345*$H344*$E345)+(AL345*$H344*$F345)))</f>
        <v>0</v>
      </c>
      <c r="AM344" s="653">
        <f t="shared" ref="AM344" si="5569">((AM345*$H344)-((AM345*$H344*$E345)+(AM345*$H344*$F345)))</f>
        <v>0</v>
      </c>
      <c r="AN344" s="653">
        <f t="shared" ref="AN344" si="5570">((AN345*$H344)-((AN345*$H344*$E345)+(AN345*$H344*$F345)))</f>
        <v>0</v>
      </c>
      <c r="AO344" s="653">
        <f t="shared" ref="AO344" si="5571">((AO345*$H344)-((AO345*$H344*$E345)+(AO345*$H344*$F345)))</f>
        <v>0</v>
      </c>
      <c r="AP344" s="653">
        <f t="shared" ref="AP344" si="5572">((AP345*$H344)-((AP345*$H344*$E345)+(AP345*$H344*$F345)))</f>
        <v>0</v>
      </c>
      <c r="AQ344" s="653">
        <f t="shared" ref="AQ344" si="5573">((AQ345*$H344)-((AQ345*$H344*$E345)+(AQ345*$H344*$F345)))</f>
        <v>0</v>
      </c>
      <c r="AR344" s="653">
        <f t="shared" ref="AR344" si="5574">((AR345*$H344)-((AR345*$H344*$E345)+(AR345*$H344*$F345)))</f>
        <v>0</v>
      </c>
      <c r="AS344" s="653">
        <f t="shared" ref="AS344" si="5575">((AS345*$H344)-((AS345*$H344*$E345)+(AS345*$H344*$F345)))</f>
        <v>0</v>
      </c>
      <c r="AT344" s="653">
        <f t="shared" ref="AT344" si="5576">((AT345*$H344)-((AT345*$H344*$E345)+(AT345*$H344*$F345)))</f>
        <v>0</v>
      </c>
      <c r="AU344" s="653">
        <f t="shared" ref="AU344" si="5577">((AU345*$H344)-((AU345*$H344*$E345)+(AU345*$H344*$F345)))</f>
        <v>0</v>
      </c>
      <c r="AV344" s="653">
        <f t="shared" ref="AV344" si="5578">((AV345*$H344)-((AV345*$H344*$E345)+(AV345*$H344*$F345)))</f>
        <v>0</v>
      </c>
      <c r="AW344" s="613">
        <f t="shared" si="5389"/>
        <v>612715.98671021278</v>
      </c>
      <c r="AX344" s="645">
        <f t="shared" si="5387"/>
        <v>0</v>
      </c>
      <c r="AY344" s="656">
        <f t="shared" si="5388"/>
        <v>0</v>
      </c>
      <c r="AZ344" s="591"/>
    </row>
    <row r="345" spans="1:52">
      <c r="A345" s="590"/>
      <c r="B345" s="636"/>
      <c r="C345" s="636"/>
      <c r="D345" s="651"/>
      <c r="E345" s="652">
        <v>0.3</v>
      </c>
      <c r="F345" s="652">
        <v>0.05</v>
      </c>
      <c r="G345" s="653"/>
      <c r="H345" s="640"/>
      <c r="I345" s="640">
        <f t="shared" si="5157"/>
        <v>1.35</v>
      </c>
      <c r="J345" s="658">
        <v>0</v>
      </c>
      <c r="K345" s="658">
        <v>0</v>
      </c>
      <c r="L345" s="658">
        <v>0</v>
      </c>
      <c r="M345" s="658">
        <v>0</v>
      </c>
      <c r="N345" s="658">
        <v>0</v>
      </c>
      <c r="O345" s="658">
        <v>0</v>
      </c>
      <c r="P345" s="658">
        <v>0</v>
      </c>
      <c r="Q345" s="658">
        <v>0.3</v>
      </c>
      <c r="R345" s="658">
        <v>0</v>
      </c>
      <c r="S345" s="658">
        <v>0</v>
      </c>
      <c r="T345" s="658">
        <v>0.76</v>
      </c>
      <c r="U345" s="658">
        <v>0.24</v>
      </c>
      <c r="V345" s="658">
        <v>0</v>
      </c>
      <c r="W345" s="658">
        <v>0</v>
      </c>
      <c r="X345" s="658">
        <v>0</v>
      </c>
      <c r="Y345" s="658">
        <v>0</v>
      </c>
      <c r="Z345" s="658">
        <v>0</v>
      </c>
      <c r="AA345" s="658">
        <v>0</v>
      </c>
      <c r="AB345" s="658">
        <v>0</v>
      </c>
      <c r="AC345" s="658">
        <v>0</v>
      </c>
      <c r="AD345" s="658">
        <v>0</v>
      </c>
      <c r="AE345" s="658">
        <v>0</v>
      </c>
      <c r="AF345" s="658">
        <v>0</v>
      </c>
      <c r="AG345" s="658">
        <v>0.05</v>
      </c>
      <c r="AH345" s="658">
        <v>0</v>
      </c>
      <c r="AI345" s="658">
        <v>0</v>
      </c>
      <c r="AJ345" s="658">
        <v>0</v>
      </c>
      <c r="AK345" s="658">
        <v>0</v>
      </c>
      <c r="AL345" s="658">
        <v>0</v>
      </c>
      <c r="AM345" s="658">
        <v>0</v>
      </c>
      <c r="AN345" s="658">
        <v>0</v>
      </c>
      <c r="AO345" s="658">
        <v>0</v>
      </c>
      <c r="AP345" s="658">
        <v>0</v>
      </c>
      <c r="AQ345" s="658">
        <v>0</v>
      </c>
      <c r="AR345" s="658">
        <v>0</v>
      </c>
      <c r="AS345" s="658">
        <v>0</v>
      </c>
      <c r="AT345" s="658">
        <v>0</v>
      </c>
      <c r="AU345" s="658">
        <v>0</v>
      </c>
      <c r="AV345" s="658">
        <v>0</v>
      </c>
      <c r="AW345" s="613">
        <f t="shared" si="5389"/>
        <v>1.35</v>
      </c>
      <c r="AX345" s="645">
        <f t="shared" si="5387"/>
        <v>1.35</v>
      </c>
      <c r="AY345" s="656" t="e">
        <f t="shared" si="5388"/>
        <v>#DIV/0!</v>
      </c>
      <c r="AZ345" s="591"/>
    </row>
    <row r="346" spans="1:52">
      <c r="A346" s="590"/>
      <c r="B346" s="636" t="s">
        <v>378</v>
      </c>
      <c r="C346" s="636" t="s">
        <v>534</v>
      </c>
      <c r="D346" s="651" t="s">
        <v>379</v>
      </c>
      <c r="E346" s="652"/>
      <c r="F346" s="652"/>
      <c r="G346" s="653"/>
      <c r="H346" s="640">
        <v>40993.396597878447</v>
      </c>
      <c r="I346" s="640">
        <f t="shared" si="5157"/>
        <v>40993.396597878447</v>
      </c>
      <c r="J346" s="653">
        <f>+J347*$H$140</f>
        <v>0</v>
      </c>
      <c r="K346" s="653">
        <f t="shared" ref="K346" si="5579">+K347*$H$140</f>
        <v>0</v>
      </c>
      <c r="L346" s="653">
        <f t="shared" ref="L346" si="5580">+L347*$H$140</f>
        <v>0</v>
      </c>
      <c r="M346" s="653">
        <f t="shared" ref="M346" si="5581">+M347*$H$140</f>
        <v>0</v>
      </c>
      <c r="N346" s="653">
        <f t="shared" ref="N346" si="5582">+N347*$H$140</f>
        <v>0</v>
      </c>
      <c r="O346" s="653">
        <f t="shared" ref="O346" si="5583">+O347*$H$140</f>
        <v>0</v>
      </c>
      <c r="P346" s="653">
        <f t="shared" ref="P346" si="5584">+P347*$H$140</f>
        <v>0</v>
      </c>
      <c r="Q346" s="653">
        <f>+Q347*$H346</f>
        <v>12298.018979363535</v>
      </c>
      <c r="R346" s="653">
        <f t="shared" ref="R346" si="5585">((R347*$H346)-((R347*$H346*$E347)+(R347*$H346*$F347)))</f>
        <v>0</v>
      </c>
      <c r="S346" s="653">
        <f t="shared" ref="S346" si="5586">((S347*$H346)-((S347*$H346*$E347)+(S347*$H346*$F347)))</f>
        <v>0</v>
      </c>
      <c r="T346" s="653">
        <f t="shared" ref="T346" si="5587">((T347*$H346)-((T347*$H346*$E347)+(T347*$H346*$F347)))</f>
        <v>26645.707788620988</v>
      </c>
      <c r="U346" s="653">
        <f t="shared" ref="U346" si="5588">((U347*$H346)-((U347*$H346*$E347)+(U347*$H346*$F347)))</f>
        <v>0</v>
      </c>
      <c r="V346" s="653">
        <f t="shared" ref="V346" si="5589">((V347*$H346)-((V347*$H346*$E347)+(V347*$H346*$F347)))</f>
        <v>0</v>
      </c>
      <c r="W346" s="653">
        <f t="shared" ref="W346" si="5590">((W347*$H346)-((W347*$H346*$E347)+(W347*$H346*$F347)))</f>
        <v>0</v>
      </c>
      <c r="X346" s="653">
        <f t="shared" ref="X346" si="5591">((X347*$H346)-((X347*$H346*$E347)+(X347*$H346*$F347)))</f>
        <v>0</v>
      </c>
      <c r="Y346" s="653">
        <f t="shared" ref="Y346" si="5592">((Y347*$H346)-((Y347*$H346*$E347)+(Y347*$H346*$F347)))</f>
        <v>0</v>
      </c>
      <c r="Z346" s="653">
        <f t="shared" ref="Z346" si="5593">((Z347*$H346)-((Z347*$H346*$E347)+(Z347*$H346*$F347)))</f>
        <v>0</v>
      </c>
      <c r="AA346" s="653">
        <f t="shared" ref="AA346" si="5594">((AA347*$H346)-((AA347*$H346*$E347)+(AA347*$H346*$F347)))</f>
        <v>0</v>
      </c>
      <c r="AB346" s="653">
        <f t="shared" ref="AB346" si="5595">((AB347*$H346)-((AB347*$H346*$E347)+(AB347*$H346*$F347)))</f>
        <v>0</v>
      </c>
      <c r="AC346" s="653">
        <f t="shared" ref="AC346" si="5596">((AC347*$H346)-((AC347*$H346*$E347)+(AC347*$H346*$F347)))</f>
        <v>0</v>
      </c>
      <c r="AD346" s="653">
        <f t="shared" ref="AD346" si="5597">((AD347*$H346)-((AD347*$H346*$E347)+(AD347*$H346*$F347)))</f>
        <v>0</v>
      </c>
      <c r="AE346" s="653">
        <f t="shared" ref="AE346" si="5598">((AE347*$H346)-((AE347*$H346*$E347)+(AE347*$H346*$F347)))</f>
        <v>0</v>
      </c>
      <c r="AF346" s="653">
        <f t="shared" ref="AF346" si="5599">((AF347*$H346)-((AF347*$H346*$E347)+(AF347*$H346*$F347)))</f>
        <v>0</v>
      </c>
      <c r="AG346" s="653">
        <f t="shared" ref="AG346" si="5600">+AG347*H346</f>
        <v>2049.6698298939223</v>
      </c>
      <c r="AH346" s="653">
        <f t="shared" ref="AH346" si="5601">((AH347*$H346)-((AH347*$H346*$E347)+(AH347*$H346*$F347)))</f>
        <v>0</v>
      </c>
      <c r="AI346" s="653">
        <f t="shared" ref="AI346" si="5602">((AI347*$H346)-((AI347*$H346*$E347)+(AI347*$H346*$F347)))</f>
        <v>0</v>
      </c>
      <c r="AJ346" s="653">
        <f t="shared" ref="AJ346" si="5603">((AJ347*$H346)-((AJ347*$H346*$E347)+(AJ347*$H346*$F347)))</f>
        <v>0</v>
      </c>
      <c r="AK346" s="653">
        <f t="shared" ref="AK346" si="5604">((AK347*$H346)-((AK347*$H346*$E347)+(AK347*$H346*$F347)))</f>
        <v>0</v>
      </c>
      <c r="AL346" s="653">
        <f t="shared" ref="AL346" si="5605">((AL347*$H346)-((AL347*$H346*$E347)+(AL347*$H346*$F347)))</f>
        <v>0</v>
      </c>
      <c r="AM346" s="653">
        <f t="shared" ref="AM346" si="5606">((AM347*$H346)-((AM347*$H346*$E347)+(AM347*$H346*$F347)))</f>
        <v>0</v>
      </c>
      <c r="AN346" s="653">
        <f t="shared" ref="AN346" si="5607">((AN347*$H346)-((AN347*$H346*$E347)+(AN347*$H346*$F347)))</f>
        <v>0</v>
      </c>
      <c r="AO346" s="653">
        <f t="shared" ref="AO346" si="5608">((AO347*$H346)-((AO347*$H346*$E347)+(AO347*$H346*$F347)))</f>
        <v>0</v>
      </c>
      <c r="AP346" s="653">
        <f t="shared" ref="AP346" si="5609">((AP347*$H346)-((AP347*$H346*$E347)+(AP347*$H346*$F347)))</f>
        <v>0</v>
      </c>
      <c r="AQ346" s="653">
        <f t="shared" ref="AQ346" si="5610">((AQ347*$H346)-((AQ347*$H346*$E347)+(AQ347*$H346*$F347)))</f>
        <v>0</v>
      </c>
      <c r="AR346" s="653">
        <f t="shared" ref="AR346" si="5611">((AR347*$H346)-((AR347*$H346*$E347)+(AR347*$H346*$F347)))</f>
        <v>0</v>
      </c>
      <c r="AS346" s="653">
        <f t="shared" ref="AS346" si="5612">((AS347*$H346)-((AS347*$H346*$E347)+(AS347*$H346*$F347)))</f>
        <v>0</v>
      </c>
      <c r="AT346" s="653">
        <f t="shared" ref="AT346" si="5613">((AT347*$H346)-((AT347*$H346*$E347)+(AT347*$H346*$F347)))</f>
        <v>0</v>
      </c>
      <c r="AU346" s="653">
        <f t="shared" ref="AU346" si="5614">((AU347*$H346)-((AU347*$H346*$E347)+(AU347*$H346*$F347)))</f>
        <v>0</v>
      </c>
      <c r="AV346" s="653">
        <f t="shared" ref="AV346" si="5615">((AV347*$H346)-((AV347*$H346*$E347)+(AV347*$H346*$F347)))</f>
        <v>0</v>
      </c>
      <c r="AW346" s="613">
        <f t="shared" si="5389"/>
        <v>40993.396597878447</v>
      </c>
      <c r="AX346" s="645">
        <f t="shared" si="5387"/>
        <v>0</v>
      </c>
      <c r="AY346" s="656">
        <f t="shared" si="5388"/>
        <v>0</v>
      </c>
      <c r="AZ346" s="591"/>
    </row>
    <row r="347" spans="1:52">
      <c r="A347" s="590"/>
      <c r="B347" s="636"/>
      <c r="C347" s="636"/>
      <c r="D347" s="651"/>
      <c r="E347" s="652">
        <v>0.3</v>
      </c>
      <c r="F347" s="652">
        <v>0.05</v>
      </c>
      <c r="G347" s="653"/>
      <c r="H347" s="640"/>
      <c r="I347" s="640">
        <f t="shared" si="5157"/>
        <v>1.35</v>
      </c>
      <c r="J347" s="658">
        <v>0</v>
      </c>
      <c r="K347" s="658">
        <v>0</v>
      </c>
      <c r="L347" s="658">
        <v>0</v>
      </c>
      <c r="M347" s="658">
        <v>0</v>
      </c>
      <c r="N347" s="658">
        <v>0</v>
      </c>
      <c r="O347" s="658">
        <v>0</v>
      </c>
      <c r="P347" s="658">
        <v>0</v>
      </c>
      <c r="Q347" s="658">
        <v>0.3</v>
      </c>
      <c r="R347" s="658">
        <v>0</v>
      </c>
      <c r="S347" s="658">
        <v>0</v>
      </c>
      <c r="T347" s="658">
        <v>1</v>
      </c>
      <c r="U347" s="658">
        <v>0</v>
      </c>
      <c r="V347" s="658">
        <v>0</v>
      </c>
      <c r="W347" s="658">
        <v>0</v>
      </c>
      <c r="X347" s="658">
        <v>0</v>
      </c>
      <c r="Y347" s="658">
        <v>0</v>
      </c>
      <c r="Z347" s="658">
        <v>0</v>
      </c>
      <c r="AA347" s="658">
        <v>0</v>
      </c>
      <c r="AB347" s="658">
        <v>0</v>
      </c>
      <c r="AC347" s="658">
        <v>0</v>
      </c>
      <c r="AD347" s="658">
        <v>0</v>
      </c>
      <c r="AE347" s="658">
        <v>0</v>
      </c>
      <c r="AF347" s="658">
        <v>0</v>
      </c>
      <c r="AG347" s="658">
        <v>0.05</v>
      </c>
      <c r="AH347" s="658">
        <v>0</v>
      </c>
      <c r="AI347" s="658">
        <v>0</v>
      </c>
      <c r="AJ347" s="658">
        <v>0</v>
      </c>
      <c r="AK347" s="658">
        <v>0</v>
      </c>
      <c r="AL347" s="658">
        <v>0</v>
      </c>
      <c r="AM347" s="658">
        <v>0</v>
      </c>
      <c r="AN347" s="658">
        <v>0</v>
      </c>
      <c r="AO347" s="658">
        <v>0</v>
      </c>
      <c r="AP347" s="658">
        <v>0</v>
      </c>
      <c r="AQ347" s="658">
        <v>0</v>
      </c>
      <c r="AR347" s="658">
        <v>0</v>
      </c>
      <c r="AS347" s="658">
        <v>0</v>
      </c>
      <c r="AT347" s="658">
        <v>0</v>
      </c>
      <c r="AU347" s="658">
        <v>0</v>
      </c>
      <c r="AV347" s="658">
        <v>0</v>
      </c>
      <c r="AW347" s="613">
        <f t="shared" si="5389"/>
        <v>1.35</v>
      </c>
      <c r="AX347" s="645">
        <f t="shared" si="5387"/>
        <v>1.35</v>
      </c>
      <c r="AY347" s="656" t="e">
        <f t="shared" si="5388"/>
        <v>#DIV/0!</v>
      </c>
      <c r="AZ347" s="591"/>
    </row>
    <row r="348" spans="1:52">
      <c r="A348" s="590"/>
      <c r="B348" s="636" t="s">
        <v>378</v>
      </c>
      <c r="C348" s="636" t="s">
        <v>535</v>
      </c>
      <c r="D348" s="651" t="s">
        <v>536</v>
      </c>
      <c r="E348" s="652"/>
      <c r="F348" s="652"/>
      <c r="G348" s="653"/>
      <c r="H348" s="640">
        <v>71688.198547498672</v>
      </c>
      <c r="I348" s="640">
        <f t="shared" si="5157"/>
        <v>71688.198547498672</v>
      </c>
      <c r="J348" s="653">
        <f>+J349*$H$140</f>
        <v>0</v>
      </c>
      <c r="K348" s="653">
        <f t="shared" ref="K348" si="5616">+K349*$H$140</f>
        <v>0</v>
      </c>
      <c r="L348" s="653">
        <f t="shared" ref="L348" si="5617">+L349*$H$140</f>
        <v>0</v>
      </c>
      <c r="M348" s="653">
        <f t="shared" ref="M348" si="5618">+M349*$H$140</f>
        <v>0</v>
      </c>
      <c r="N348" s="653">
        <f t="shared" ref="N348" si="5619">+N349*$H$140</f>
        <v>0</v>
      </c>
      <c r="O348" s="653">
        <f t="shared" ref="O348" si="5620">+O349*$H$140</f>
        <v>0</v>
      </c>
      <c r="P348" s="653">
        <f t="shared" ref="P348" si="5621">+P349*$H$140</f>
        <v>0</v>
      </c>
      <c r="Q348" s="653">
        <f>+Q349*$H348</f>
        <v>21506.459564249602</v>
      </c>
      <c r="R348" s="653">
        <f t="shared" ref="R348" si="5622">((R349*$H348)-((R349*$H348*$E349)+(R349*$H348*$F349)))</f>
        <v>0</v>
      </c>
      <c r="S348" s="653">
        <f t="shared" ref="S348" si="5623">((S349*$H348)-((S349*$H348*$E349)+(S349*$H348*$F349)))</f>
        <v>0</v>
      </c>
      <c r="T348" s="653">
        <f t="shared" ref="T348" si="5624">((T349*$H348)-((T349*$H348*$E349)+(T349*$H348*$F349)))</f>
        <v>35413.970082464351</v>
      </c>
      <c r="U348" s="653">
        <f t="shared" ref="U348" si="5625">((U349*$H348)-((U349*$H348*$E349)+(U349*$H348*$F349)))</f>
        <v>11183.358973409791</v>
      </c>
      <c r="V348" s="653">
        <f t="shared" ref="V348" si="5626">((V349*$H348)-((V349*$H348*$E349)+(V349*$H348*$F349)))</f>
        <v>0</v>
      </c>
      <c r="W348" s="653">
        <f t="shared" ref="W348" si="5627">((W349*$H348)-((W349*$H348*$E349)+(W349*$H348*$F349)))</f>
        <v>0</v>
      </c>
      <c r="X348" s="653">
        <f t="shared" ref="X348" si="5628">((X349*$H348)-((X349*$H348*$E349)+(X349*$H348*$F349)))</f>
        <v>0</v>
      </c>
      <c r="Y348" s="653">
        <f t="shared" ref="Y348" si="5629">((Y349*$H348)-((Y349*$H348*$E349)+(Y349*$H348*$F349)))</f>
        <v>0</v>
      </c>
      <c r="Z348" s="653">
        <f t="shared" ref="Z348" si="5630">((Z349*$H348)-((Z349*$H348*$E349)+(Z349*$H348*$F349)))</f>
        <v>0</v>
      </c>
      <c r="AA348" s="653">
        <f t="shared" ref="AA348" si="5631">((AA349*$H348)-((AA349*$H348*$E349)+(AA349*$H348*$F349)))</f>
        <v>0</v>
      </c>
      <c r="AB348" s="653">
        <f t="shared" ref="AB348" si="5632">((AB349*$H348)-((AB349*$H348*$E349)+(AB349*$H348*$F349)))</f>
        <v>0</v>
      </c>
      <c r="AC348" s="653">
        <f t="shared" ref="AC348" si="5633">((AC349*$H348)-((AC349*$H348*$E349)+(AC349*$H348*$F349)))</f>
        <v>0</v>
      </c>
      <c r="AD348" s="653">
        <f t="shared" ref="AD348" si="5634">((AD349*$H348)-((AD349*$H348*$E349)+(AD349*$H348*$F349)))</f>
        <v>0</v>
      </c>
      <c r="AE348" s="653">
        <f t="shared" ref="AE348" si="5635">((AE349*$H348)-((AE349*$H348*$E349)+(AE349*$H348*$F349)))</f>
        <v>0</v>
      </c>
      <c r="AF348" s="653">
        <f t="shared" ref="AF348" si="5636">((AF349*$H348)-((AF349*$H348*$E349)+(AF349*$H348*$F349)))</f>
        <v>0</v>
      </c>
      <c r="AG348" s="653">
        <f t="shared" ref="AG348" si="5637">+AG349*H348</f>
        <v>3584.4099273749339</v>
      </c>
      <c r="AH348" s="653">
        <f t="shared" ref="AH348" si="5638">((AH349*$H348)-((AH349*$H348*$E349)+(AH349*$H348*$F349)))</f>
        <v>0</v>
      </c>
      <c r="AI348" s="653">
        <f t="shared" ref="AI348" si="5639">((AI349*$H348)-((AI349*$H348*$E349)+(AI349*$H348*$F349)))</f>
        <v>0</v>
      </c>
      <c r="AJ348" s="653">
        <f t="shared" ref="AJ348" si="5640">((AJ349*$H348)-((AJ349*$H348*$E349)+(AJ349*$H348*$F349)))</f>
        <v>0</v>
      </c>
      <c r="AK348" s="653">
        <f t="shared" ref="AK348" si="5641">((AK349*$H348)-((AK349*$H348*$E349)+(AK349*$H348*$F349)))</f>
        <v>0</v>
      </c>
      <c r="AL348" s="653">
        <f t="shared" ref="AL348" si="5642">((AL349*$H348)-((AL349*$H348*$E349)+(AL349*$H348*$F349)))</f>
        <v>0</v>
      </c>
      <c r="AM348" s="653">
        <f t="shared" ref="AM348" si="5643">((AM349*$H348)-((AM349*$H348*$E349)+(AM349*$H348*$F349)))</f>
        <v>0</v>
      </c>
      <c r="AN348" s="653">
        <f t="shared" ref="AN348" si="5644">((AN349*$H348)-((AN349*$H348*$E349)+(AN349*$H348*$F349)))</f>
        <v>0</v>
      </c>
      <c r="AO348" s="653">
        <f t="shared" ref="AO348" si="5645">((AO349*$H348)-((AO349*$H348*$E349)+(AO349*$H348*$F349)))</f>
        <v>0</v>
      </c>
      <c r="AP348" s="653">
        <f t="shared" ref="AP348" si="5646">((AP349*$H348)-((AP349*$H348*$E349)+(AP349*$H348*$F349)))</f>
        <v>0</v>
      </c>
      <c r="AQ348" s="653">
        <f t="shared" ref="AQ348" si="5647">((AQ349*$H348)-((AQ349*$H348*$E349)+(AQ349*$H348*$F349)))</f>
        <v>0</v>
      </c>
      <c r="AR348" s="653">
        <f t="shared" ref="AR348" si="5648">((AR349*$H348)-((AR349*$H348*$E349)+(AR349*$H348*$F349)))</f>
        <v>0</v>
      </c>
      <c r="AS348" s="653">
        <f t="shared" ref="AS348" si="5649">((AS349*$H348)-((AS349*$H348*$E349)+(AS349*$H348*$F349)))</f>
        <v>0</v>
      </c>
      <c r="AT348" s="653">
        <f t="shared" ref="AT348" si="5650">((AT349*$H348)-((AT349*$H348*$E349)+(AT349*$H348*$F349)))</f>
        <v>0</v>
      </c>
      <c r="AU348" s="653">
        <f t="shared" ref="AU348" si="5651">((AU349*$H348)-((AU349*$H348*$E349)+(AU349*$H348*$F349)))</f>
        <v>0</v>
      </c>
      <c r="AV348" s="653">
        <f t="shared" ref="AV348" si="5652">((AV349*$H348)-((AV349*$H348*$E349)+(AV349*$H348*$F349)))</f>
        <v>0</v>
      </c>
      <c r="AW348" s="613">
        <f t="shared" si="5389"/>
        <v>71688.198547498672</v>
      </c>
      <c r="AX348" s="645">
        <f t="shared" si="5387"/>
        <v>0</v>
      </c>
      <c r="AY348" s="656">
        <f t="shared" si="5388"/>
        <v>0</v>
      </c>
      <c r="AZ348" s="591"/>
    </row>
    <row r="349" spans="1:52">
      <c r="A349" s="590"/>
      <c r="B349" s="636"/>
      <c r="C349" s="636"/>
      <c r="D349" s="651"/>
      <c r="E349" s="652">
        <v>0.3</v>
      </c>
      <c r="F349" s="652">
        <v>0.05</v>
      </c>
      <c r="G349" s="653"/>
      <c r="H349" s="640"/>
      <c r="I349" s="640">
        <f t="shared" si="5157"/>
        <v>1.35</v>
      </c>
      <c r="J349" s="658">
        <v>0</v>
      </c>
      <c r="K349" s="658">
        <v>0</v>
      </c>
      <c r="L349" s="658">
        <v>0</v>
      </c>
      <c r="M349" s="658">
        <v>0</v>
      </c>
      <c r="N349" s="658">
        <v>0</v>
      </c>
      <c r="O349" s="658">
        <v>0</v>
      </c>
      <c r="P349" s="658">
        <v>0</v>
      </c>
      <c r="Q349" s="658">
        <v>0.3</v>
      </c>
      <c r="R349" s="658">
        <v>0</v>
      </c>
      <c r="S349" s="658">
        <v>0</v>
      </c>
      <c r="T349" s="658">
        <v>0.76</v>
      </c>
      <c r="U349" s="658">
        <v>0.24</v>
      </c>
      <c r="V349" s="658">
        <v>0</v>
      </c>
      <c r="W349" s="658">
        <v>0</v>
      </c>
      <c r="X349" s="658">
        <v>0</v>
      </c>
      <c r="Y349" s="658">
        <v>0</v>
      </c>
      <c r="Z349" s="658">
        <v>0</v>
      </c>
      <c r="AA349" s="658">
        <v>0</v>
      </c>
      <c r="AB349" s="658">
        <v>0</v>
      </c>
      <c r="AC349" s="658">
        <v>0</v>
      </c>
      <c r="AD349" s="658">
        <v>0</v>
      </c>
      <c r="AE349" s="658">
        <v>0</v>
      </c>
      <c r="AF349" s="658">
        <v>0</v>
      </c>
      <c r="AG349" s="658">
        <v>0.05</v>
      </c>
      <c r="AH349" s="658">
        <v>0</v>
      </c>
      <c r="AI349" s="658">
        <v>0</v>
      </c>
      <c r="AJ349" s="658">
        <v>0</v>
      </c>
      <c r="AK349" s="658">
        <v>0</v>
      </c>
      <c r="AL349" s="658">
        <v>0</v>
      </c>
      <c r="AM349" s="658">
        <v>0</v>
      </c>
      <c r="AN349" s="658">
        <v>0</v>
      </c>
      <c r="AO349" s="658">
        <v>0</v>
      </c>
      <c r="AP349" s="658">
        <v>0</v>
      </c>
      <c r="AQ349" s="658">
        <v>0</v>
      </c>
      <c r="AR349" s="658">
        <v>0</v>
      </c>
      <c r="AS349" s="658">
        <v>0</v>
      </c>
      <c r="AT349" s="658">
        <v>0</v>
      </c>
      <c r="AU349" s="658">
        <v>0</v>
      </c>
      <c r="AV349" s="658">
        <v>0</v>
      </c>
      <c r="AW349" s="613">
        <f t="shared" si="5389"/>
        <v>1.35</v>
      </c>
      <c r="AX349" s="645">
        <f t="shared" si="5387"/>
        <v>1.35</v>
      </c>
      <c r="AY349" s="656" t="e">
        <f t="shared" si="5388"/>
        <v>#DIV/0!</v>
      </c>
      <c r="AZ349" s="591"/>
    </row>
    <row r="350" spans="1:52" s="302" customFormat="1">
      <c r="A350" s="621"/>
      <c r="B350" s="622" t="s">
        <v>234</v>
      </c>
      <c r="C350" s="622" t="s">
        <v>537</v>
      </c>
      <c r="D350" s="623" t="s">
        <v>538</v>
      </c>
      <c r="E350" s="644"/>
      <c r="F350" s="644"/>
      <c r="G350" s="624"/>
      <c r="H350" s="625">
        <f>+H351+H356+H369+H370+H377+H414</f>
        <v>17641523.515439332</v>
      </c>
      <c r="I350" s="625">
        <f t="shared" si="5157"/>
        <v>17641523.515439332</v>
      </c>
      <c r="J350" s="625">
        <f t="shared" ref="J350:AV350" si="5653">+J351+J356+J369+J370+J377+J414</f>
        <v>0</v>
      </c>
      <c r="K350" s="625">
        <f t="shared" si="5653"/>
        <v>0</v>
      </c>
      <c r="L350" s="625">
        <f t="shared" si="5653"/>
        <v>0</v>
      </c>
      <c r="M350" s="625">
        <f t="shared" si="5653"/>
        <v>0</v>
      </c>
      <c r="N350" s="625">
        <f t="shared" si="5653"/>
        <v>0</v>
      </c>
      <c r="O350" s="625">
        <f t="shared" si="5653"/>
        <v>0</v>
      </c>
      <c r="P350" s="625">
        <f t="shared" si="5653"/>
        <v>0</v>
      </c>
      <c r="Q350" s="625">
        <f t="shared" si="5653"/>
        <v>0</v>
      </c>
      <c r="R350" s="625">
        <f t="shared" si="5653"/>
        <v>0</v>
      </c>
      <c r="S350" s="625">
        <f t="shared" si="5653"/>
        <v>5292457.0546317995</v>
      </c>
      <c r="T350" s="625">
        <f t="shared" si="5653"/>
        <v>29845.533561432952</v>
      </c>
      <c r="U350" s="625">
        <f t="shared" si="5653"/>
        <v>195400.94613061054</v>
      </c>
      <c r="V350" s="625">
        <f t="shared" si="5653"/>
        <v>279915.84637615399</v>
      </c>
      <c r="W350" s="625">
        <f t="shared" si="5653"/>
        <v>1203229.6990406318</v>
      </c>
      <c r="X350" s="625">
        <f t="shared" si="5653"/>
        <v>1803252.3366189408</v>
      </c>
      <c r="Y350" s="625">
        <f t="shared" si="5653"/>
        <v>1328187.60292801</v>
      </c>
      <c r="Z350" s="625">
        <f t="shared" si="5653"/>
        <v>1230962.6786202167</v>
      </c>
      <c r="AA350" s="625">
        <f t="shared" si="5653"/>
        <v>1131785.5907692988</v>
      </c>
      <c r="AB350" s="625">
        <f t="shared" si="5653"/>
        <v>1228409.4466987324</v>
      </c>
      <c r="AC350" s="625">
        <f t="shared" si="5653"/>
        <v>1102585.6075838557</v>
      </c>
      <c r="AD350" s="625">
        <f t="shared" si="5653"/>
        <v>843981.73751690099</v>
      </c>
      <c r="AE350" s="625">
        <f t="shared" si="5653"/>
        <v>780617.53217607026</v>
      </c>
      <c r="AF350" s="625">
        <f t="shared" si="5653"/>
        <v>308815.72701470915</v>
      </c>
      <c r="AG350" s="625">
        <f t="shared" si="5653"/>
        <v>0</v>
      </c>
      <c r="AH350" s="625">
        <f t="shared" si="5653"/>
        <v>0</v>
      </c>
      <c r="AI350" s="625">
        <f t="shared" si="5653"/>
        <v>882076.17577196634</v>
      </c>
      <c r="AJ350" s="625">
        <f t="shared" si="5653"/>
        <v>0</v>
      </c>
      <c r="AK350" s="625">
        <f t="shared" si="5653"/>
        <v>0</v>
      </c>
      <c r="AL350" s="625">
        <f t="shared" si="5653"/>
        <v>0</v>
      </c>
      <c r="AM350" s="625">
        <f t="shared" si="5653"/>
        <v>0</v>
      </c>
      <c r="AN350" s="625">
        <f t="shared" si="5653"/>
        <v>0</v>
      </c>
      <c r="AO350" s="625">
        <f t="shared" si="5653"/>
        <v>0</v>
      </c>
      <c r="AP350" s="625">
        <f t="shared" si="5653"/>
        <v>0</v>
      </c>
      <c r="AQ350" s="625">
        <f t="shared" si="5653"/>
        <v>0</v>
      </c>
      <c r="AR350" s="625">
        <f t="shared" si="5653"/>
        <v>0</v>
      </c>
      <c r="AS350" s="625">
        <f t="shared" si="5653"/>
        <v>0</v>
      </c>
      <c r="AT350" s="625">
        <f t="shared" si="5653"/>
        <v>0</v>
      </c>
      <c r="AU350" s="625">
        <f t="shared" si="5653"/>
        <v>0</v>
      </c>
      <c r="AV350" s="625">
        <f t="shared" si="5653"/>
        <v>0</v>
      </c>
      <c r="AW350" s="613">
        <f t="shared" si="5389"/>
        <v>17641523.515439332</v>
      </c>
      <c r="AX350" s="645">
        <f t="shared" si="5387"/>
        <v>0</v>
      </c>
      <c r="AY350" s="656">
        <f t="shared" si="5388"/>
        <v>0</v>
      </c>
      <c r="AZ350" s="626"/>
    </row>
    <row r="351" spans="1:52">
      <c r="A351" s="660"/>
      <c r="B351" s="629" t="s">
        <v>278</v>
      </c>
      <c r="C351" s="629" t="s">
        <v>539</v>
      </c>
      <c r="D351" s="630" t="s">
        <v>540</v>
      </c>
      <c r="E351" s="643"/>
      <c r="F351" s="643"/>
      <c r="G351" s="631"/>
      <c r="H351" s="632">
        <v>0</v>
      </c>
      <c r="I351" s="632">
        <f t="shared" si="5157"/>
        <v>0</v>
      </c>
      <c r="J351" s="631">
        <v>0</v>
      </c>
      <c r="K351" s="631">
        <v>0</v>
      </c>
      <c r="L351" s="631">
        <v>0</v>
      </c>
      <c r="M351" s="631">
        <v>0</v>
      </c>
      <c r="N351" s="631">
        <v>0</v>
      </c>
      <c r="O351" s="631">
        <v>0</v>
      </c>
      <c r="P351" s="631">
        <v>0</v>
      </c>
      <c r="Q351" s="631">
        <v>0</v>
      </c>
      <c r="R351" s="631">
        <v>0</v>
      </c>
      <c r="S351" s="631">
        <v>0</v>
      </c>
      <c r="T351" s="631">
        <v>0</v>
      </c>
      <c r="U351" s="631">
        <v>0</v>
      </c>
      <c r="V351" s="631">
        <v>0</v>
      </c>
      <c r="W351" s="631">
        <v>0</v>
      </c>
      <c r="X351" s="631">
        <v>0</v>
      </c>
      <c r="Y351" s="631">
        <v>0</v>
      </c>
      <c r="Z351" s="631">
        <v>0</v>
      </c>
      <c r="AA351" s="631">
        <v>0</v>
      </c>
      <c r="AB351" s="631">
        <v>0</v>
      </c>
      <c r="AC351" s="631">
        <v>0</v>
      </c>
      <c r="AD351" s="631">
        <v>0</v>
      </c>
      <c r="AE351" s="631">
        <v>0</v>
      </c>
      <c r="AF351" s="631">
        <v>0</v>
      </c>
      <c r="AG351" s="631">
        <v>0</v>
      </c>
      <c r="AH351" s="631">
        <v>0</v>
      </c>
      <c r="AI351" s="631">
        <v>0</v>
      </c>
      <c r="AJ351" s="631">
        <v>0</v>
      </c>
      <c r="AK351" s="631">
        <v>0</v>
      </c>
      <c r="AL351" s="631">
        <v>0</v>
      </c>
      <c r="AM351" s="631">
        <v>0</v>
      </c>
      <c r="AN351" s="631">
        <v>0</v>
      </c>
      <c r="AO351" s="631">
        <v>0</v>
      </c>
      <c r="AP351" s="631">
        <v>0</v>
      </c>
      <c r="AQ351" s="631">
        <v>0</v>
      </c>
      <c r="AR351" s="631">
        <v>0</v>
      </c>
      <c r="AS351" s="631">
        <v>0</v>
      </c>
      <c r="AT351" s="631">
        <v>0</v>
      </c>
      <c r="AU351" s="631">
        <v>0</v>
      </c>
      <c r="AV351" s="631">
        <v>0</v>
      </c>
      <c r="AW351" s="613">
        <f t="shared" si="5389"/>
        <v>0</v>
      </c>
      <c r="AX351" s="645">
        <f t="shared" si="5387"/>
        <v>0</v>
      </c>
      <c r="AY351" s="656" t="e">
        <f t="shared" si="5388"/>
        <v>#DIV/0!</v>
      </c>
      <c r="AZ351" s="591"/>
    </row>
    <row r="352" spans="1:52">
      <c r="A352" s="660"/>
      <c r="B352" s="646" t="s">
        <v>305</v>
      </c>
      <c r="C352" s="646" t="s">
        <v>541</v>
      </c>
      <c r="D352" s="647" t="s">
        <v>542</v>
      </c>
      <c r="E352" s="648"/>
      <c r="F352" s="648"/>
      <c r="G352" s="649"/>
      <c r="H352" s="650">
        <v>0</v>
      </c>
      <c r="I352" s="650">
        <f t="shared" si="5157"/>
        <v>0</v>
      </c>
      <c r="J352" s="649">
        <f>+J353*H352</f>
        <v>0</v>
      </c>
      <c r="K352" s="649">
        <f>+K353*H352</f>
        <v>0</v>
      </c>
      <c r="L352" s="649">
        <f t="shared" ref="L352" si="5654">((L353*$H352)-((L353*$H352*$E353)+(L353*$H352*$F353)))</f>
        <v>0</v>
      </c>
      <c r="M352" s="649">
        <f t="shared" ref="M352" si="5655">((M353*$H352)-((M353*$H352*$E353)+(M353*$H352*$F353)))</f>
        <v>0</v>
      </c>
      <c r="N352" s="649">
        <f t="shared" ref="N352" si="5656">((N353*$H352)-((N353*$H352*$E353)+(N353*$H352*$F353)))</f>
        <v>0</v>
      </c>
      <c r="O352" s="649">
        <f t="shared" ref="O352" si="5657">((O353*$H352)-((O353*$H352*$E353)+(O353*$H352*$F353)))</f>
        <v>0</v>
      </c>
      <c r="P352" s="649">
        <f t="shared" ref="P352" si="5658">((P353*$H352)-((P353*$H352*$E353)+(P353*$H352*$F353)))</f>
        <v>0</v>
      </c>
      <c r="Q352" s="649">
        <f t="shared" ref="Q352" si="5659">((Q353*$H352)-((Q353*$H352*$E353)+(Q353*$H352*$F353)))</f>
        <v>0</v>
      </c>
      <c r="R352" s="649">
        <f t="shared" ref="R352" si="5660">((R353*$H352)-((R353*$H352*$E353)+(R353*$H352*$F353)))</f>
        <v>0</v>
      </c>
      <c r="S352" s="649">
        <f t="shared" ref="S352" si="5661">((S353*$H352)-((S353*$H352*$E353)+(S353*$H352*$F353)))</f>
        <v>0</v>
      </c>
      <c r="T352" s="649">
        <f t="shared" ref="T352" si="5662">((T353*$H352)-((T353*$H352*$E353)+(T353*$H352*$F353)))</f>
        <v>0</v>
      </c>
      <c r="U352" s="649">
        <f t="shared" ref="U352" si="5663">((U353*$H352)-((U353*$H352*$E353)+(U353*$H352*$F353)))</f>
        <v>0</v>
      </c>
      <c r="V352" s="649">
        <f t="shared" ref="V352" si="5664">((V353*$H352)-((V353*$H352*$E353)+(V353*$H352*$F353)))</f>
        <v>0</v>
      </c>
      <c r="W352" s="649">
        <f t="shared" ref="W352" si="5665">((W353*$H352)-((W353*$H352*$E353)+(W353*$H352*$F353)))</f>
        <v>0</v>
      </c>
      <c r="X352" s="649">
        <f t="shared" ref="X352" si="5666">((X353*$H352)-((X353*$H352*$E353)+(X353*$H352*$F353)))</f>
        <v>0</v>
      </c>
      <c r="Y352" s="649">
        <f t="shared" ref="Y352" si="5667">((Y353*$H352)-((Y353*$H352*$E353)+(Y353*$H352*$F353)))</f>
        <v>0</v>
      </c>
      <c r="Z352" s="649">
        <f t="shared" ref="Z352" si="5668">((Z353*$H352)-((Z353*$H352*$E353)+(Z353*$H352*$F353)))</f>
        <v>0</v>
      </c>
      <c r="AA352" s="649">
        <f t="shared" ref="AA352" si="5669">((AA353*$H352)-((AA353*$H352*$E353)+(AA353*$H352*$F353)))</f>
        <v>0</v>
      </c>
      <c r="AB352" s="649">
        <f t="shared" ref="AB352" si="5670">((AB353*$H352)-((AB353*$H352*$E353)+(AB353*$H352*$F353)))</f>
        <v>0</v>
      </c>
      <c r="AC352" s="649">
        <f t="shared" ref="AC352" si="5671">((AC353*$H352)-((AC353*$H352*$E353)+(AC353*$H352*$F353)))</f>
        <v>0</v>
      </c>
      <c r="AD352" s="649">
        <f t="shared" ref="AD352" si="5672">((AD353*$H352)-((AD353*$H352*$E353)+(AD353*$H352*$F353)))</f>
        <v>0</v>
      </c>
      <c r="AE352" s="649">
        <f t="shared" ref="AE352" si="5673">((AE353*$H352)-((AE353*$H352*$E353)+(AE353*$H352*$F353)))</f>
        <v>0</v>
      </c>
      <c r="AF352" s="649">
        <f>+AF353*H352</f>
        <v>0</v>
      </c>
      <c r="AG352" s="649">
        <f t="shared" ref="AG352" si="5674">((AG353*$H352)-((AG353*$H352*$E353)+(AG353*$H352*$F353)))</f>
        <v>0</v>
      </c>
      <c r="AH352" s="649">
        <f t="shared" ref="AH352" si="5675">((AH353*$H352)-((AH353*$H352*$E353)+(AH353*$H352*$F353)))</f>
        <v>0</v>
      </c>
      <c r="AI352" s="649">
        <f t="shared" ref="AI352" si="5676">((AI353*$H352)-((AI353*$H352*$E353)+(AI353*$H352*$F353)))</f>
        <v>0</v>
      </c>
      <c r="AJ352" s="649">
        <f t="shared" ref="AJ352" si="5677">((AJ353*$H352)-((AJ353*$H352*$E353)+(AJ353*$H352*$F353)))</f>
        <v>0</v>
      </c>
      <c r="AK352" s="649">
        <f t="shared" ref="AK352" si="5678">((AK353*$H352)-((AK353*$H352*$E353)+(AK353*$H352*$F353)))</f>
        <v>0</v>
      </c>
      <c r="AL352" s="649">
        <f t="shared" ref="AL352" si="5679">((AL353*$H352)-((AL353*$H352*$E353)+(AL353*$H352*$F353)))</f>
        <v>0</v>
      </c>
      <c r="AM352" s="649">
        <f t="shared" ref="AM352" si="5680">((AM353*$H352)-((AM353*$H352*$E353)+(AM353*$H352*$F353)))</f>
        <v>0</v>
      </c>
      <c r="AN352" s="649">
        <f t="shared" ref="AN352" si="5681">((AN353*$H352)-((AN353*$H352*$E353)+(AN353*$H352*$F353)))</f>
        <v>0</v>
      </c>
      <c r="AO352" s="649">
        <f t="shared" ref="AO352" si="5682">((AO353*$H352)-((AO353*$H352*$E353)+(AO353*$H352*$F353)))</f>
        <v>0</v>
      </c>
      <c r="AP352" s="649">
        <f t="shared" ref="AP352" si="5683">((AP353*$H352)-((AP353*$H352*$E353)+(AP353*$H352*$F353)))</f>
        <v>0</v>
      </c>
      <c r="AQ352" s="649">
        <f t="shared" ref="AQ352" si="5684">((AQ353*$H352)-((AQ353*$H352*$E353)+(AQ353*$H352*$F353)))</f>
        <v>0</v>
      </c>
      <c r="AR352" s="649">
        <f t="shared" ref="AR352" si="5685">((AR353*$H352)-((AR353*$H352*$E353)+(AR353*$H352*$F353)))</f>
        <v>0</v>
      </c>
      <c r="AS352" s="649">
        <f t="shared" ref="AS352" si="5686">((AS353*$H352)-((AS353*$H352*$E353)+(AS353*$H352*$F353)))</f>
        <v>0</v>
      </c>
      <c r="AT352" s="649">
        <f t="shared" ref="AT352" si="5687">((AT353*$H352)-((AT353*$H352*$E353)+(AT353*$H352*$F353)))</f>
        <v>0</v>
      </c>
      <c r="AU352" s="649">
        <f t="shared" ref="AU352" si="5688">((AU353*$H352)-((AU353*$H352*$E353)+(AU353*$H352*$F353)))</f>
        <v>0</v>
      </c>
      <c r="AV352" s="649">
        <f>((AV353*$H352)-((AV353*$H352*$E353)+(AV353*$H352*$F353)))</f>
        <v>0</v>
      </c>
      <c r="AW352" s="613">
        <f t="shared" si="5389"/>
        <v>0</v>
      </c>
      <c r="AX352" s="645">
        <f t="shared" si="5387"/>
        <v>0</v>
      </c>
      <c r="AY352" s="656" t="e">
        <f t="shared" si="5388"/>
        <v>#DIV/0!</v>
      </c>
      <c r="AZ352" s="591"/>
    </row>
    <row r="353" spans="1:52" s="314" customFormat="1">
      <c r="A353" s="642"/>
      <c r="B353" s="636"/>
      <c r="C353" s="636"/>
      <c r="D353" s="651"/>
      <c r="E353" s="652">
        <v>0.3</v>
      </c>
      <c r="F353" s="652">
        <v>0.05</v>
      </c>
      <c r="G353" s="653"/>
      <c r="H353" s="640"/>
      <c r="I353" s="640">
        <f t="shared" si="5157"/>
        <v>0</v>
      </c>
      <c r="J353" s="653"/>
      <c r="K353" s="653">
        <v>0</v>
      </c>
      <c r="L353" s="653">
        <v>0</v>
      </c>
      <c r="M353" s="653">
        <v>0</v>
      </c>
      <c r="N353" s="653">
        <v>0</v>
      </c>
      <c r="O353" s="653">
        <v>0</v>
      </c>
      <c r="P353" s="653">
        <v>0</v>
      </c>
      <c r="Q353" s="653">
        <v>0</v>
      </c>
      <c r="R353" s="653">
        <v>0</v>
      </c>
      <c r="S353" s="653">
        <v>0</v>
      </c>
      <c r="T353" s="653">
        <v>0</v>
      </c>
      <c r="U353" s="653">
        <v>0</v>
      </c>
      <c r="V353" s="653">
        <v>0</v>
      </c>
      <c r="W353" s="653">
        <v>0</v>
      </c>
      <c r="X353" s="653">
        <v>0</v>
      </c>
      <c r="Y353" s="653">
        <v>0</v>
      </c>
      <c r="Z353" s="653">
        <v>0</v>
      </c>
      <c r="AA353" s="653">
        <v>0</v>
      </c>
      <c r="AB353" s="653">
        <v>0</v>
      </c>
      <c r="AC353" s="653">
        <v>0</v>
      </c>
      <c r="AD353" s="653">
        <v>0</v>
      </c>
      <c r="AE353" s="653">
        <v>0</v>
      </c>
      <c r="AF353" s="653">
        <v>0</v>
      </c>
      <c r="AG353" s="653">
        <v>0</v>
      </c>
      <c r="AH353" s="653">
        <v>0</v>
      </c>
      <c r="AI353" s="653">
        <v>0</v>
      </c>
      <c r="AJ353" s="653">
        <v>0</v>
      </c>
      <c r="AK353" s="653">
        <v>0</v>
      </c>
      <c r="AL353" s="653">
        <v>0</v>
      </c>
      <c r="AM353" s="653">
        <v>0</v>
      </c>
      <c r="AN353" s="653">
        <v>0</v>
      </c>
      <c r="AO353" s="653">
        <v>0</v>
      </c>
      <c r="AP353" s="653">
        <v>0</v>
      </c>
      <c r="AQ353" s="653">
        <v>0</v>
      </c>
      <c r="AR353" s="653">
        <v>0</v>
      </c>
      <c r="AS353" s="653">
        <v>0</v>
      </c>
      <c r="AT353" s="653">
        <v>0</v>
      </c>
      <c r="AU353" s="653">
        <v>0</v>
      </c>
      <c r="AV353" s="653">
        <v>0</v>
      </c>
      <c r="AW353" s="613">
        <f t="shared" si="5389"/>
        <v>0</v>
      </c>
      <c r="AX353" s="645">
        <f t="shared" si="5387"/>
        <v>0</v>
      </c>
      <c r="AY353" s="656" t="e">
        <f t="shared" si="5388"/>
        <v>#DIV/0!</v>
      </c>
      <c r="AZ353" s="661"/>
    </row>
    <row r="354" spans="1:52">
      <c r="A354" s="660"/>
      <c r="B354" s="646" t="s">
        <v>305</v>
      </c>
      <c r="C354" s="646" t="s">
        <v>543</v>
      </c>
      <c r="D354" s="647" t="s">
        <v>544</v>
      </c>
      <c r="E354" s="648"/>
      <c r="F354" s="648"/>
      <c r="G354" s="649"/>
      <c r="H354" s="650">
        <v>0</v>
      </c>
      <c r="I354" s="650">
        <f t="shared" si="5157"/>
        <v>0</v>
      </c>
      <c r="J354" s="649">
        <f>+J355*H354</f>
        <v>0</v>
      </c>
      <c r="K354" s="649">
        <f>+K355*H354</f>
        <v>0</v>
      </c>
      <c r="L354" s="649">
        <f t="shared" ref="L354" si="5689">((L355*$H354)-((L355*$H354*$E355)+(L355*$H354*$F355)))</f>
        <v>0</v>
      </c>
      <c r="M354" s="649">
        <f t="shared" ref="M354" si="5690">((M355*$H354)-((M355*$H354*$E355)+(M355*$H354*$F355)))</f>
        <v>0</v>
      </c>
      <c r="N354" s="649">
        <f t="shared" ref="N354" si="5691">((N355*$H354)-((N355*$H354*$E355)+(N355*$H354*$F355)))</f>
        <v>0</v>
      </c>
      <c r="O354" s="649">
        <f t="shared" ref="O354" si="5692">((O355*$H354)-((O355*$H354*$E355)+(O355*$H354*$F355)))</f>
        <v>0</v>
      </c>
      <c r="P354" s="649">
        <f t="shared" ref="P354" si="5693">((P355*$H354)-((P355*$H354*$E355)+(P355*$H354*$F355)))</f>
        <v>0</v>
      </c>
      <c r="Q354" s="649">
        <f t="shared" ref="Q354" si="5694">((Q355*$H354)-((Q355*$H354*$E355)+(Q355*$H354*$F355)))</f>
        <v>0</v>
      </c>
      <c r="R354" s="649">
        <f t="shared" ref="R354" si="5695">((R355*$H354)-((R355*$H354*$E355)+(R355*$H354*$F355)))</f>
        <v>0</v>
      </c>
      <c r="S354" s="649">
        <f t="shared" ref="S354" si="5696">((S355*$H354)-((S355*$H354*$E355)+(S355*$H354*$F355)))</f>
        <v>0</v>
      </c>
      <c r="T354" s="649">
        <f t="shared" ref="T354" si="5697">((T355*$H354)-((T355*$H354*$E355)+(T355*$H354*$F355)))</f>
        <v>0</v>
      </c>
      <c r="U354" s="649">
        <f t="shared" ref="U354" si="5698">((U355*$H354)-((U355*$H354*$E355)+(U355*$H354*$F355)))</f>
        <v>0</v>
      </c>
      <c r="V354" s="649">
        <f t="shared" ref="V354" si="5699">((V355*$H354)-((V355*$H354*$E355)+(V355*$H354*$F355)))</f>
        <v>0</v>
      </c>
      <c r="W354" s="649">
        <f t="shared" ref="W354" si="5700">((W355*$H354)-((W355*$H354*$E355)+(W355*$H354*$F355)))</f>
        <v>0</v>
      </c>
      <c r="X354" s="649">
        <f t="shared" ref="X354" si="5701">((X355*$H354)-((X355*$H354*$E355)+(X355*$H354*$F355)))</f>
        <v>0</v>
      </c>
      <c r="Y354" s="649">
        <f t="shared" ref="Y354" si="5702">((Y355*$H354)-((Y355*$H354*$E355)+(Y355*$H354*$F355)))</f>
        <v>0</v>
      </c>
      <c r="Z354" s="649">
        <f t="shared" ref="Z354" si="5703">((Z355*$H354)-((Z355*$H354*$E355)+(Z355*$H354*$F355)))</f>
        <v>0</v>
      </c>
      <c r="AA354" s="649">
        <f t="shared" ref="AA354" si="5704">((AA355*$H354)-((AA355*$H354*$E355)+(AA355*$H354*$F355)))</f>
        <v>0</v>
      </c>
      <c r="AB354" s="649">
        <f t="shared" ref="AB354" si="5705">((AB355*$H354)-((AB355*$H354*$E355)+(AB355*$H354*$F355)))</f>
        <v>0</v>
      </c>
      <c r="AC354" s="649">
        <f t="shared" ref="AC354" si="5706">((AC355*$H354)-((AC355*$H354*$E355)+(AC355*$H354*$F355)))</f>
        <v>0</v>
      </c>
      <c r="AD354" s="649">
        <f t="shared" ref="AD354" si="5707">((AD355*$H354)-((AD355*$H354*$E355)+(AD355*$H354*$F355)))</f>
        <v>0</v>
      </c>
      <c r="AE354" s="649">
        <f t="shared" ref="AE354" si="5708">((AE355*$H354)-((AE355*$H354*$E355)+(AE355*$H354*$F355)))</f>
        <v>0</v>
      </c>
      <c r="AF354" s="649">
        <f>+AF355*H354</f>
        <v>0</v>
      </c>
      <c r="AG354" s="649">
        <f t="shared" ref="AG354" si="5709">((AG355*$H354)-((AG355*$H354*$E355)+(AG355*$H354*$F355)))</f>
        <v>0</v>
      </c>
      <c r="AH354" s="649">
        <f t="shared" ref="AH354" si="5710">((AH355*$H354)-((AH355*$H354*$E355)+(AH355*$H354*$F355)))</f>
        <v>0</v>
      </c>
      <c r="AI354" s="649">
        <f t="shared" ref="AI354" si="5711">((AI355*$H354)-((AI355*$H354*$E355)+(AI355*$H354*$F355)))</f>
        <v>0</v>
      </c>
      <c r="AJ354" s="649">
        <f t="shared" ref="AJ354" si="5712">((AJ355*$H354)-((AJ355*$H354*$E355)+(AJ355*$H354*$F355)))</f>
        <v>0</v>
      </c>
      <c r="AK354" s="649">
        <f t="shared" ref="AK354" si="5713">((AK355*$H354)-((AK355*$H354*$E355)+(AK355*$H354*$F355)))</f>
        <v>0</v>
      </c>
      <c r="AL354" s="649">
        <f t="shared" ref="AL354" si="5714">((AL355*$H354)-((AL355*$H354*$E355)+(AL355*$H354*$F355)))</f>
        <v>0</v>
      </c>
      <c r="AM354" s="649">
        <f t="shared" ref="AM354" si="5715">((AM355*$H354)-((AM355*$H354*$E355)+(AM355*$H354*$F355)))</f>
        <v>0</v>
      </c>
      <c r="AN354" s="649">
        <f t="shared" ref="AN354" si="5716">((AN355*$H354)-((AN355*$H354*$E355)+(AN355*$H354*$F355)))</f>
        <v>0</v>
      </c>
      <c r="AO354" s="649">
        <f t="shared" ref="AO354" si="5717">((AO355*$H354)-((AO355*$H354*$E355)+(AO355*$H354*$F355)))</f>
        <v>0</v>
      </c>
      <c r="AP354" s="649">
        <f t="shared" ref="AP354" si="5718">((AP355*$H354)-((AP355*$H354*$E355)+(AP355*$H354*$F355)))</f>
        <v>0</v>
      </c>
      <c r="AQ354" s="649">
        <f t="shared" ref="AQ354" si="5719">((AQ355*$H354)-((AQ355*$H354*$E355)+(AQ355*$H354*$F355)))</f>
        <v>0</v>
      </c>
      <c r="AR354" s="649">
        <f t="shared" ref="AR354" si="5720">((AR355*$H354)-((AR355*$H354*$E355)+(AR355*$H354*$F355)))</f>
        <v>0</v>
      </c>
      <c r="AS354" s="649">
        <f t="shared" ref="AS354" si="5721">((AS355*$H354)-((AS355*$H354*$E355)+(AS355*$H354*$F355)))</f>
        <v>0</v>
      </c>
      <c r="AT354" s="649">
        <f t="shared" ref="AT354" si="5722">((AT355*$H354)-((AT355*$H354*$E355)+(AT355*$H354*$F355)))</f>
        <v>0</v>
      </c>
      <c r="AU354" s="649">
        <f t="shared" ref="AU354" si="5723">((AU355*$H354)-((AU355*$H354*$E355)+(AU355*$H354*$F355)))</f>
        <v>0</v>
      </c>
      <c r="AV354" s="649">
        <f>((AV355*$H354)-((AV355*$H354*$E355)+(AV355*$H354*$F355)))</f>
        <v>0</v>
      </c>
      <c r="AW354" s="613">
        <f t="shared" si="5389"/>
        <v>0</v>
      </c>
      <c r="AX354" s="645">
        <f t="shared" si="5387"/>
        <v>0</v>
      </c>
      <c r="AY354" s="656" t="e">
        <f t="shared" si="5388"/>
        <v>#DIV/0!</v>
      </c>
      <c r="AZ354" s="591"/>
    </row>
    <row r="355" spans="1:52" s="314" customFormat="1">
      <c r="A355" s="642"/>
      <c r="B355" s="636"/>
      <c r="C355" s="636"/>
      <c r="D355" s="651"/>
      <c r="E355" s="652">
        <v>0.3</v>
      </c>
      <c r="F355" s="652">
        <v>0.05</v>
      </c>
      <c r="G355" s="653"/>
      <c r="H355" s="640"/>
      <c r="I355" s="640">
        <f t="shared" si="5157"/>
        <v>0</v>
      </c>
      <c r="J355" s="653"/>
      <c r="K355" s="653">
        <v>0</v>
      </c>
      <c r="L355" s="653">
        <v>0</v>
      </c>
      <c r="M355" s="653">
        <v>0</v>
      </c>
      <c r="N355" s="653">
        <v>0</v>
      </c>
      <c r="O355" s="653">
        <v>0</v>
      </c>
      <c r="P355" s="653">
        <v>0</v>
      </c>
      <c r="Q355" s="653">
        <v>0</v>
      </c>
      <c r="R355" s="653">
        <v>0</v>
      </c>
      <c r="S355" s="653">
        <v>0</v>
      </c>
      <c r="T355" s="653">
        <v>0</v>
      </c>
      <c r="U355" s="653">
        <v>0</v>
      </c>
      <c r="V355" s="653">
        <v>0</v>
      </c>
      <c r="W355" s="653">
        <v>0</v>
      </c>
      <c r="X355" s="653">
        <v>0</v>
      </c>
      <c r="Y355" s="653">
        <v>0</v>
      </c>
      <c r="Z355" s="653">
        <v>0</v>
      </c>
      <c r="AA355" s="653">
        <v>0</v>
      </c>
      <c r="AB355" s="653">
        <v>0</v>
      </c>
      <c r="AC355" s="653">
        <v>0</v>
      </c>
      <c r="AD355" s="653">
        <v>0</v>
      </c>
      <c r="AE355" s="653">
        <v>0</v>
      </c>
      <c r="AF355" s="653">
        <v>0</v>
      </c>
      <c r="AG355" s="653">
        <v>0</v>
      </c>
      <c r="AH355" s="653">
        <v>0</v>
      </c>
      <c r="AI355" s="653">
        <v>0</v>
      </c>
      <c r="AJ355" s="653">
        <v>0</v>
      </c>
      <c r="AK355" s="653">
        <v>0</v>
      </c>
      <c r="AL355" s="653">
        <v>0</v>
      </c>
      <c r="AM355" s="653">
        <v>0</v>
      </c>
      <c r="AN355" s="653">
        <v>0</v>
      </c>
      <c r="AO355" s="653">
        <v>0</v>
      </c>
      <c r="AP355" s="653">
        <v>0</v>
      </c>
      <c r="AQ355" s="653">
        <v>0</v>
      </c>
      <c r="AR355" s="653">
        <v>0</v>
      </c>
      <c r="AS355" s="653">
        <v>0</v>
      </c>
      <c r="AT355" s="653">
        <v>0</v>
      </c>
      <c r="AU355" s="653">
        <v>0</v>
      </c>
      <c r="AV355" s="653">
        <v>0</v>
      </c>
      <c r="AW355" s="613">
        <f t="shared" si="5389"/>
        <v>0</v>
      </c>
      <c r="AX355" s="645">
        <f t="shared" si="5387"/>
        <v>0</v>
      </c>
      <c r="AY355" s="656" t="e">
        <f t="shared" si="5388"/>
        <v>#DIV/0!</v>
      </c>
      <c r="AZ355" s="661"/>
    </row>
    <row r="356" spans="1:52">
      <c r="A356" s="660"/>
      <c r="B356" s="629" t="s">
        <v>278</v>
      </c>
      <c r="C356" s="629" t="s">
        <v>545</v>
      </c>
      <c r="D356" s="630" t="s">
        <v>546</v>
      </c>
      <c r="E356" s="643"/>
      <c r="F356" s="643"/>
      <c r="G356" s="631"/>
      <c r="H356" s="632">
        <f>+H357+H359+H361+H363+H365+H367</f>
        <v>1749884.0778614054</v>
      </c>
      <c r="I356" s="632">
        <f t="shared" si="5157"/>
        <v>1749884.0778614054</v>
      </c>
      <c r="J356" s="632">
        <f t="shared" ref="J356:AV356" si="5724">+J357+J359+J361+J363+J365+J367</f>
        <v>0</v>
      </c>
      <c r="K356" s="632">
        <f t="shared" si="5724"/>
        <v>0</v>
      </c>
      <c r="L356" s="632">
        <f t="shared" si="5724"/>
        <v>0</v>
      </c>
      <c r="M356" s="632">
        <f t="shared" si="5724"/>
        <v>0</v>
      </c>
      <c r="N356" s="632">
        <f t="shared" si="5724"/>
        <v>0</v>
      </c>
      <c r="O356" s="632">
        <f t="shared" si="5724"/>
        <v>0</v>
      </c>
      <c r="P356" s="632">
        <f t="shared" si="5724"/>
        <v>0</v>
      </c>
      <c r="Q356" s="632">
        <f t="shared" si="5724"/>
        <v>0</v>
      </c>
      <c r="R356" s="632">
        <f t="shared" si="5724"/>
        <v>0</v>
      </c>
      <c r="S356" s="632">
        <f t="shared" si="5724"/>
        <v>524965.22335842159</v>
      </c>
      <c r="T356" s="632">
        <f t="shared" si="5724"/>
        <v>15987.178958507671</v>
      </c>
      <c r="U356" s="632">
        <f t="shared" si="5724"/>
        <v>110711.00133495603</v>
      </c>
      <c r="V356" s="632">
        <f t="shared" si="5724"/>
        <v>224482.42796445289</v>
      </c>
      <c r="W356" s="632">
        <f t="shared" si="5724"/>
        <v>476691.42976656486</v>
      </c>
      <c r="X356" s="632">
        <f t="shared" si="5724"/>
        <v>302685.05151062907</v>
      </c>
      <c r="Y356" s="632">
        <f t="shared" si="5724"/>
        <v>6867.5610748030267</v>
      </c>
      <c r="Z356" s="632">
        <f t="shared" si="5724"/>
        <v>0</v>
      </c>
      <c r="AA356" s="632">
        <f t="shared" si="5724"/>
        <v>0</v>
      </c>
      <c r="AB356" s="632">
        <f t="shared" si="5724"/>
        <v>0</v>
      </c>
      <c r="AC356" s="632">
        <f t="shared" si="5724"/>
        <v>0</v>
      </c>
      <c r="AD356" s="632">
        <f t="shared" si="5724"/>
        <v>0</v>
      </c>
      <c r="AE356" s="632">
        <f t="shared" si="5724"/>
        <v>0</v>
      </c>
      <c r="AF356" s="632">
        <f t="shared" si="5724"/>
        <v>0</v>
      </c>
      <c r="AG356" s="632">
        <f t="shared" si="5724"/>
        <v>0</v>
      </c>
      <c r="AH356" s="632">
        <f t="shared" si="5724"/>
        <v>0</v>
      </c>
      <c r="AI356" s="632">
        <f t="shared" si="5724"/>
        <v>87494.203893070269</v>
      </c>
      <c r="AJ356" s="632">
        <f t="shared" si="5724"/>
        <v>0</v>
      </c>
      <c r="AK356" s="632">
        <f t="shared" si="5724"/>
        <v>0</v>
      </c>
      <c r="AL356" s="632">
        <f t="shared" si="5724"/>
        <v>0</v>
      </c>
      <c r="AM356" s="632">
        <f t="shared" si="5724"/>
        <v>0</v>
      </c>
      <c r="AN356" s="632">
        <f t="shared" si="5724"/>
        <v>0</v>
      </c>
      <c r="AO356" s="632">
        <f t="shared" si="5724"/>
        <v>0</v>
      </c>
      <c r="AP356" s="632">
        <f t="shared" si="5724"/>
        <v>0</v>
      </c>
      <c r="AQ356" s="632">
        <f t="shared" si="5724"/>
        <v>0</v>
      </c>
      <c r="AR356" s="632">
        <f t="shared" si="5724"/>
        <v>0</v>
      </c>
      <c r="AS356" s="632">
        <f t="shared" si="5724"/>
        <v>0</v>
      </c>
      <c r="AT356" s="632">
        <f t="shared" si="5724"/>
        <v>0</v>
      </c>
      <c r="AU356" s="632">
        <f t="shared" si="5724"/>
        <v>0</v>
      </c>
      <c r="AV356" s="632">
        <f t="shared" si="5724"/>
        <v>0</v>
      </c>
      <c r="AW356" s="613">
        <f t="shared" si="5389"/>
        <v>1749884.0778614054</v>
      </c>
      <c r="AX356" s="645">
        <f t="shared" si="5387"/>
        <v>0</v>
      </c>
      <c r="AY356" s="656">
        <f t="shared" si="5388"/>
        <v>0</v>
      </c>
      <c r="AZ356" s="591"/>
    </row>
    <row r="357" spans="1:52">
      <c r="A357" s="660"/>
      <c r="B357" s="646" t="s">
        <v>305</v>
      </c>
      <c r="C357" s="646" t="s">
        <v>547</v>
      </c>
      <c r="D357" s="647" t="s">
        <v>548</v>
      </c>
      <c r="E357" s="648"/>
      <c r="F357" s="648"/>
      <c r="G357" s="649"/>
      <c r="H357" s="650">
        <v>273285.11040184053</v>
      </c>
      <c r="I357" s="650">
        <f t="shared" si="5157"/>
        <v>273285.11040184053</v>
      </c>
      <c r="J357" s="649">
        <f>+J358*H357</f>
        <v>0</v>
      </c>
      <c r="K357" s="649">
        <f>+K358*H357</f>
        <v>0</v>
      </c>
      <c r="L357" s="649">
        <f t="shared" ref="L357" si="5725">((L358*$H357)-((L358*$H357*$E358)+(L358*$H357*$F358)))</f>
        <v>0</v>
      </c>
      <c r="M357" s="649">
        <f t="shared" ref="M357" si="5726">((M358*$H357)-((M358*$H357*$E358)+(M358*$H357*$F358)))</f>
        <v>0</v>
      </c>
      <c r="N357" s="649">
        <f t="shared" ref="N357" si="5727">((N358*$H357)-((N358*$H357*$E358)+(N358*$H357*$F358)))</f>
        <v>0</v>
      </c>
      <c r="O357" s="649">
        <f t="shared" ref="O357" si="5728">((O358*$H357)-((O358*$H357*$E358)+(O358*$H357*$F358)))</f>
        <v>0</v>
      </c>
      <c r="P357" s="649">
        <f t="shared" ref="P357" si="5729">((P358*$H357)-((P358*$H357*$E358)+(P358*$H357*$F358)))</f>
        <v>0</v>
      </c>
      <c r="Q357" s="649">
        <f t="shared" ref="Q357" si="5730">((Q358*$H357)-((Q358*$H357*$E358)+(Q358*$H357*$F358)))</f>
        <v>0</v>
      </c>
      <c r="R357" s="649">
        <f t="shared" ref="R357" si="5731">((R358*$H357)-((R358*$H357*$E358)+(R358*$H357*$F358)))</f>
        <v>0</v>
      </c>
      <c r="S357" s="649">
        <f>+S358*H357</f>
        <v>81985.533120552151</v>
      </c>
      <c r="T357" s="649">
        <f t="shared" ref="T357" si="5732">((T358*$H357)-((T358*$H357*$E358)+(T358*$H357*$F358)))</f>
        <v>15987.178958507671</v>
      </c>
      <c r="U357" s="649">
        <f t="shared" ref="U357" si="5733">((U358*$H357)-((U358*$H357*$E358)+(U358*$H357*$F358)))</f>
        <v>97699.426968657994</v>
      </c>
      <c r="V357" s="649">
        <f t="shared" ref="V357" si="5734">((V358*$H357)-((V358*$H357*$E358)+(V358*$H357*$F358)))</f>
        <v>63948.715834030685</v>
      </c>
      <c r="W357" s="649">
        <f t="shared" ref="W357" si="5735">((W358*$H357)-((W358*$H357*$E358)+(W358*$H357*$F358)))</f>
        <v>0</v>
      </c>
      <c r="X357" s="649">
        <f t="shared" ref="X357" si="5736">((X358*$H357)-((X358*$H357*$E358)+(X358*$H357*$F358)))</f>
        <v>0</v>
      </c>
      <c r="Y357" s="649">
        <f t="shared" ref="Y357" si="5737">((Y358*$H357)-((Y358*$H357*$E358)+(Y358*$H357*$F358)))</f>
        <v>0</v>
      </c>
      <c r="Z357" s="649">
        <f t="shared" ref="Z357" si="5738">((Z358*$H357)-((Z358*$H357*$E358)+(Z358*$H357*$F358)))</f>
        <v>0</v>
      </c>
      <c r="AA357" s="649">
        <f t="shared" ref="AA357" si="5739">((AA358*$H357)-((AA358*$H357*$E358)+(AA358*$H357*$F358)))</f>
        <v>0</v>
      </c>
      <c r="AB357" s="649">
        <f t="shared" ref="AB357" si="5740">((AB358*$H357)-((AB358*$H357*$E358)+(AB358*$H357*$F358)))</f>
        <v>0</v>
      </c>
      <c r="AC357" s="649">
        <f t="shared" ref="AC357" si="5741">((AC358*$H357)-((AC358*$H357*$E358)+(AC358*$H357*$F358)))</f>
        <v>0</v>
      </c>
      <c r="AD357" s="649">
        <f t="shared" ref="AD357" si="5742">((AD358*$H357)-((AD358*$H357*$E358)+(AD358*$H357*$F358)))</f>
        <v>0</v>
      </c>
      <c r="AE357" s="649">
        <f t="shared" ref="AE357" si="5743">((AE358*$H357)-((AE358*$H357*$E358)+(AE358*$H357*$F358)))</f>
        <v>0</v>
      </c>
      <c r="AF357" s="649">
        <f>+AF358*H357</f>
        <v>0</v>
      </c>
      <c r="AG357" s="649">
        <f t="shared" ref="AG357" si="5744">((AG358*$H357)-((AG358*$H357*$E358)+(AG358*$H357*$F358)))</f>
        <v>0</v>
      </c>
      <c r="AH357" s="649">
        <f t="shared" ref="AH357" si="5745">((AH358*$H357)-((AH358*$H357*$E358)+(AH358*$H357*$F358)))</f>
        <v>0</v>
      </c>
      <c r="AI357" s="649">
        <f>+AI358*H357</f>
        <v>13664.255520092027</v>
      </c>
      <c r="AJ357" s="649">
        <f t="shared" ref="AJ357" si="5746">+AJ358*H357</f>
        <v>0</v>
      </c>
      <c r="AK357" s="649">
        <f t="shared" ref="AK357" si="5747">((AK358*$H357)-((AK358*$H357*$E358)+(AK358*$H357*$F358)))</f>
        <v>0</v>
      </c>
      <c r="AL357" s="649">
        <f t="shared" ref="AL357" si="5748">((AL358*$H357)-((AL358*$H357*$E358)+(AL358*$H357*$F358)))</f>
        <v>0</v>
      </c>
      <c r="AM357" s="649">
        <f t="shared" ref="AM357" si="5749">((AM358*$H357)-((AM358*$H357*$E358)+(AM358*$H357*$F358)))</f>
        <v>0</v>
      </c>
      <c r="AN357" s="649">
        <f t="shared" ref="AN357" si="5750">((AN358*$H357)-((AN358*$H357*$E358)+(AN358*$H357*$F358)))</f>
        <v>0</v>
      </c>
      <c r="AO357" s="649">
        <f t="shared" ref="AO357" si="5751">((AO358*$H357)-((AO358*$H357*$E358)+(AO358*$H357*$F358)))</f>
        <v>0</v>
      </c>
      <c r="AP357" s="649">
        <f t="shared" ref="AP357" si="5752">((AP358*$H357)-((AP358*$H357*$E358)+(AP358*$H357*$F358)))</f>
        <v>0</v>
      </c>
      <c r="AQ357" s="649">
        <f t="shared" ref="AQ357" si="5753">((AQ358*$H357)-((AQ358*$H357*$E358)+(AQ358*$H357*$F358)))</f>
        <v>0</v>
      </c>
      <c r="AR357" s="649">
        <f t="shared" ref="AR357" si="5754">((AR358*$H357)-((AR358*$H357*$E358)+(AR358*$H357*$F358)))</f>
        <v>0</v>
      </c>
      <c r="AS357" s="649">
        <f t="shared" ref="AS357" si="5755">((AS358*$H357)-((AS358*$H357*$E358)+(AS358*$H357*$F358)))</f>
        <v>0</v>
      </c>
      <c r="AT357" s="649">
        <f t="shared" ref="AT357" si="5756">((AT358*$H357)-((AT358*$H357*$E358)+(AT358*$H357*$F358)))</f>
        <v>0</v>
      </c>
      <c r="AU357" s="649">
        <f t="shared" ref="AU357" si="5757">((AU358*$H357)-((AU358*$H357*$E358)+(AU358*$H357*$F358)))</f>
        <v>0</v>
      </c>
      <c r="AV357" s="649">
        <f>((AV358*$H357)-((AV358*$H357*$E358)+(AV358*$H357*$F358)))</f>
        <v>0</v>
      </c>
      <c r="AW357" s="613">
        <f t="shared" si="5389"/>
        <v>273285.11040184053</v>
      </c>
      <c r="AX357" s="645">
        <f t="shared" si="5387"/>
        <v>0</v>
      </c>
      <c r="AY357" s="656">
        <f t="shared" si="5388"/>
        <v>0</v>
      </c>
      <c r="AZ357" s="591"/>
    </row>
    <row r="358" spans="1:52" s="314" customFormat="1">
      <c r="A358" s="642"/>
      <c r="B358" s="636"/>
      <c r="C358" s="636"/>
      <c r="D358" s="651"/>
      <c r="E358" s="652">
        <v>0.3</v>
      </c>
      <c r="F358" s="652">
        <v>0.05</v>
      </c>
      <c r="G358" s="653"/>
      <c r="H358" s="640"/>
      <c r="I358" s="640">
        <f t="shared" si="5157"/>
        <v>1.35</v>
      </c>
      <c r="J358" s="658">
        <v>0</v>
      </c>
      <c r="K358" s="658">
        <v>0</v>
      </c>
      <c r="L358" s="658">
        <v>0</v>
      </c>
      <c r="M358" s="658">
        <v>0</v>
      </c>
      <c r="N358" s="658">
        <v>0</v>
      </c>
      <c r="O358" s="658">
        <v>0</v>
      </c>
      <c r="P358" s="658">
        <v>0</v>
      </c>
      <c r="Q358" s="658">
        <v>0</v>
      </c>
      <c r="R358" s="658">
        <v>0</v>
      </c>
      <c r="S358" s="658">
        <v>0.3</v>
      </c>
      <c r="T358" s="658">
        <v>0.09</v>
      </c>
      <c r="U358" s="658">
        <v>0.55000000000000004</v>
      </c>
      <c r="V358" s="658">
        <v>0.36</v>
      </c>
      <c r="W358" s="658">
        <v>0</v>
      </c>
      <c r="X358" s="658">
        <v>0</v>
      </c>
      <c r="Y358" s="658">
        <v>0</v>
      </c>
      <c r="Z358" s="658">
        <v>0</v>
      </c>
      <c r="AA358" s="658">
        <v>0</v>
      </c>
      <c r="AB358" s="658">
        <v>0</v>
      </c>
      <c r="AC358" s="658">
        <v>0</v>
      </c>
      <c r="AD358" s="658">
        <v>0</v>
      </c>
      <c r="AE358" s="658">
        <v>0</v>
      </c>
      <c r="AF358" s="658">
        <v>0</v>
      </c>
      <c r="AG358" s="658">
        <v>0</v>
      </c>
      <c r="AH358" s="658">
        <v>0</v>
      </c>
      <c r="AI358" s="658">
        <v>0.05</v>
      </c>
      <c r="AJ358" s="658">
        <v>0</v>
      </c>
      <c r="AK358" s="658">
        <v>0</v>
      </c>
      <c r="AL358" s="658">
        <v>0</v>
      </c>
      <c r="AM358" s="658">
        <v>0</v>
      </c>
      <c r="AN358" s="658">
        <v>0</v>
      </c>
      <c r="AO358" s="658">
        <v>0</v>
      </c>
      <c r="AP358" s="658">
        <v>0</v>
      </c>
      <c r="AQ358" s="658">
        <v>0</v>
      </c>
      <c r="AR358" s="658">
        <v>0</v>
      </c>
      <c r="AS358" s="658">
        <v>0</v>
      </c>
      <c r="AT358" s="658">
        <v>0</v>
      </c>
      <c r="AU358" s="658">
        <v>0</v>
      </c>
      <c r="AV358" s="658">
        <v>0</v>
      </c>
      <c r="AW358" s="613">
        <f t="shared" si="5389"/>
        <v>1.35</v>
      </c>
      <c r="AX358" s="645">
        <f t="shared" si="5387"/>
        <v>1.35</v>
      </c>
      <c r="AY358" s="656" t="e">
        <f t="shared" si="5388"/>
        <v>#DIV/0!</v>
      </c>
      <c r="AZ358" s="661"/>
    </row>
    <row r="359" spans="1:52">
      <c r="A359" s="660"/>
      <c r="B359" s="646" t="s">
        <v>305</v>
      </c>
      <c r="C359" s="646" t="s">
        <v>549</v>
      </c>
      <c r="D359" s="647" t="s">
        <v>550</v>
      </c>
      <c r="E359" s="648"/>
      <c r="F359" s="648"/>
      <c r="G359" s="649"/>
      <c r="H359" s="650">
        <v>0</v>
      </c>
      <c r="I359" s="650">
        <f t="shared" si="5157"/>
        <v>0</v>
      </c>
      <c r="J359" s="649">
        <f>+J360*H359</f>
        <v>0</v>
      </c>
      <c r="K359" s="649">
        <f>+K360*H359</f>
        <v>0</v>
      </c>
      <c r="L359" s="649">
        <f t="shared" ref="L359" si="5758">((L360*$H359)-((L360*$H359*$E360)+(L360*$H359*$F360)))</f>
        <v>0</v>
      </c>
      <c r="M359" s="649">
        <f t="shared" ref="M359" si="5759">((M360*$H359)-((M360*$H359*$E360)+(M360*$H359*$F360)))</f>
        <v>0</v>
      </c>
      <c r="N359" s="649">
        <f t="shared" ref="N359" si="5760">((N360*$H359)-((N360*$H359*$E360)+(N360*$H359*$F360)))</f>
        <v>0</v>
      </c>
      <c r="O359" s="649">
        <f t="shared" ref="O359" si="5761">((O360*$H359)-((O360*$H359*$E360)+(O360*$H359*$F360)))</f>
        <v>0</v>
      </c>
      <c r="P359" s="649">
        <f t="shared" ref="P359" si="5762">((P360*$H359)-((P360*$H359*$E360)+(P360*$H359*$F360)))</f>
        <v>0</v>
      </c>
      <c r="Q359" s="649">
        <f t="shared" ref="Q359" si="5763">((Q360*$H359)-((Q360*$H359*$E360)+(Q360*$H359*$F360)))</f>
        <v>0</v>
      </c>
      <c r="R359" s="649">
        <f t="shared" ref="R359" si="5764">((R360*$H359)-((R360*$H359*$E360)+(R360*$H359*$F360)))</f>
        <v>0</v>
      </c>
      <c r="S359" s="649">
        <f>+S360*H359</f>
        <v>0</v>
      </c>
      <c r="T359" s="649">
        <f t="shared" ref="T359" si="5765">((T360*$H359)-((T360*$H359*$E360)+(T360*$H359*$F360)))</f>
        <v>0</v>
      </c>
      <c r="U359" s="649">
        <f t="shared" ref="U359" si="5766">((U360*$H359)-((U360*$H359*$E360)+(U360*$H359*$F360)))</f>
        <v>0</v>
      </c>
      <c r="V359" s="649">
        <f t="shared" ref="V359" si="5767">((V360*$H359)-((V360*$H359*$E360)+(V360*$H359*$F360)))</f>
        <v>0</v>
      </c>
      <c r="W359" s="649">
        <f t="shared" ref="W359" si="5768">((W360*$H359)-((W360*$H359*$E360)+(W360*$H359*$F360)))</f>
        <v>0</v>
      </c>
      <c r="X359" s="649">
        <f t="shared" ref="X359" si="5769">((X360*$H359)-((X360*$H359*$E360)+(X360*$H359*$F360)))</f>
        <v>0</v>
      </c>
      <c r="Y359" s="649">
        <f t="shared" ref="Y359" si="5770">((Y360*$H359)-((Y360*$H359*$E360)+(Y360*$H359*$F360)))</f>
        <v>0</v>
      </c>
      <c r="Z359" s="649">
        <f t="shared" ref="Z359" si="5771">((Z360*$H359)-((Z360*$H359*$E360)+(Z360*$H359*$F360)))</f>
        <v>0</v>
      </c>
      <c r="AA359" s="649">
        <f t="shared" ref="AA359" si="5772">((AA360*$H359)-((AA360*$H359*$E360)+(AA360*$H359*$F360)))</f>
        <v>0</v>
      </c>
      <c r="AB359" s="649">
        <f t="shared" ref="AB359" si="5773">((AB360*$H359)-((AB360*$H359*$E360)+(AB360*$H359*$F360)))</f>
        <v>0</v>
      </c>
      <c r="AC359" s="649">
        <f t="shared" ref="AC359" si="5774">((AC360*$H359)-((AC360*$H359*$E360)+(AC360*$H359*$F360)))</f>
        <v>0</v>
      </c>
      <c r="AD359" s="649">
        <f t="shared" ref="AD359" si="5775">((AD360*$H359)-((AD360*$H359*$E360)+(AD360*$H359*$F360)))</f>
        <v>0</v>
      </c>
      <c r="AE359" s="649">
        <f t="shared" ref="AE359" si="5776">((AE360*$H359)-((AE360*$H359*$E360)+(AE360*$H359*$F360)))</f>
        <v>0</v>
      </c>
      <c r="AF359" s="649">
        <f>+AF360*H359</f>
        <v>0</v>
      </c>
      <c r="AG359" s="649">
        <f t="shared" ref="AG359" si="5777">((AG360*$H359)-((AG360*$H359*$E360)+(AG360*$H359*$F360)))</f>
        <v>0</v>
      </c>
      <c r="AH359" s="649">
        <f t="shared" ref="AH359" si="5778">((AH360*$H359)-((AH360*$H359*$E360)+(AH360*$H359*$F360)))</f>
        <v>0</v>
      </c>
      <c r="AI359" s="649">
        <f>+AI360*H359</f>
        <v>0</v>
      </c>
      <c r="AJ359" s="649">
        <f t="shared" ref="AJ359" si="5779">+AJ360*H359</f>
        <v>0</v>
      </c>
      <c r="AK359" s="649">
        <f t="shared" ref="AK359" si="5780">((AK360*$H359)-((AK360*$H359*$E360)+(AK360*$H359*$F360)))</f>
        <v>0</v>
      </c>
      <c r="AL359" s="649">
        <f t="shared" ref="AL359" si="5781">((AL360*$H359)-((AL360*$H359*$E360)+(AL360*$H359*$F360)))</f>
        <v>0</v>
      </c>
      <c r="AM359" s="649">
        <f t="shared" ref="AM359" si="5782">((AM360*$H359)-((AM360*$H359*$E360)+(AM360*$H359*$F360)))</f>
        <v>0</v>
      </c>
      <c r="AN359" s="649">
        <f t="shared" ref="AN359" si="5783">((AN360*$H359)-((AN360*$H359*$E360)+(AN360*$H359*$F360)))</f>
        <v>0</v>
      </c>
      <c r="AO359" s="649">
        <f t="shared" ref="AO359" si="5784">((AO360*$H359)-((AO360*$H359*$E360)+(AO360*$H359*$F360)))</f>
        <v>0</v>
      </c>
      <c r="AP359" s="649">
        <f t="shared" ref="AP359" si="5785">((AP360*$H359)-((AP360*$H359*$E360)+(AP360*$H359*$F360)))</f>
        <v>0</v>
      </c>
      <c r="AQ359" s="649">
        <f t="shared" ref="AQ359" si="5786">((AQ360*$H359)-((AQ360*$H359*$E360)+(AQ360*$H359*$F360)))</f>
        <v>0</v>
      </c>
      <c r="AR359" s="649">
        <f t="shared" ref="AR359" si="5787">((AR360*$H359)-((AR360*$H359*$E360)+(AR360*$H359*$F360)))</f>
        <v>0</v>
      </c>
      <c r="AS359" s="649">
        <f t="shared" ref="AS359" si="5788">((AS360*$H359)-((AS360*$H359*$E360)+(AS360*$H359*$F360)))</f>
        <v>0</v>
      </c>
      <c r="AT359" s="649">
        <f t="shared" ref="AT359" si="5789">((AT360*$H359)-((AT360*$H359*$E360)+(AT360*$H359*$F360)))</f>
        <v>0</v>
      </c>
      <c r="AU359" s="649">
        <f t="shared" ref="AU359" si="5790">((AU360*$H359)-((AU360*$H359*$E360)+(AU360*$H359*$F360)))</f>
        <v>0</v>
      </c>
      <c r="AV359" s="649">
        <f>((AV360*$H359)-((AV360*$H359*$E360)+(AV360*$H359*$F360)))</f>
        <v>0</v>
      </c>
      <c r="AW359" s="613">
        <f t="shared" si="5389"/>
        <v>0</v>
      </c>
      <c r="AX359" s="645">
        <f t="shared" si="5387"/>
        <v>0</v>
      </c>
      <c r="AY359" s="656" t="e">
        <f t="shared" si="5388"/>
        <v>#DIV/0!</v>
      </c>
      <c r="AZ359" s="591"/>
    </row>
    <row r="360" spans="1:52" s="314" customFormat="1">
      <c r="A360" s="642"/>
      <c r="B360" s="636"/>
      <c r="C360" s="636"/>
      <c r="D360" s="651"/>
      <c r="E360" s="652">
        <v>0.3</v>
      </c>
      <c r="F360" s="652">
        <v>0.05</v>
      </c>
      <c r="G360" s="653"/>
      <c r="H360" s="640"/>
      <c r="I360" s="640">
        <f t="shared" si="5157"/>
        <v>1.35</v>
      </c>
      <c r="J360" s="658">
        <v>0</v>
      </c>
      <c r="K360" s="658">
        <v>0</v>
      </c>
      <c r="L360" s="658">
        <v>0</v>
      </c>
      <c r="M360" s="658">
        <v>0</v>
      </c>
      <c r="N360" s="658">
        <v>0</v>
      </c>
      <c r="O360" s="658">
        <v>0</v>
      </c>
      <c r="P360" s="658">
        <v>0</v>
      </c>
      <c r="Q360" s="658">
        <v>0</v>
      </c>
      <c r="R360" s="658">
        <v>0</v>
      </c>
      <c r="S360" s="658">
        <v>0.3</v>
      </c>
      <c r="T360" s="658">
        <v>0.22</v>
      </c>
      <c r="U360" s="658">
        <v>0.56000000000000005</v>
      </c>
      <c r="V360" s="658">
        <v>0.21999999999999997</v>
      </c>
      <c r="W360" s="658">
        <v>0</v>
      </c>
      <c r="X360" s="658">
        <v>0</v>
      </c>
      <c r="Y360" s="658">
        <v>0</v>
      </c>
      <c r="Z360" s="658">
        <v>0</v>
      </c>
      <c r="AA360" s="658">
        <v>0</v>
      </c>
      <c r="AB360" s="658">
        <v>0</v>
      </c>
      <c r="AC360" s="658">
        <v>0</v>
      </c>
      <c r="AD360" s="658">
        <v>0</v>
      </c>
      <c r="AE360" s="658">
        <v>0</v>
      </c>
      <c r="AF360" s="658">
        <v>0</v>
      </c>
      <c r="AG360" s="658">
        <v>0</v>
      </c>
      <c r="AH360" s="658">
        <v>0</v>
      </c>
      <c r="AI360" s="658">
        <v>0.05</v>
      </c>
      <c r="AJ360" s="658">
        <v>0</v>
      </c>
      <c r="AK360" s="658">
        <v>0</v>
      </c>
      <c r="AL360" s="658">
        <v>0</v>
      </c>
      <c r="AM360" s="658">
        <v>0</v>
      </c>
      <c r="AN360" s="658">
        <v>0</v>
      </c>
      <c r="AO360" s="658">
        <v>0</v>
      </c>
      <c r="AP360" s="658">
        <v>0</v>
      </c>
      <c r="AQ360" s="658">
        <v>0</v>
      </c>
      <c r="AR360" s="658">
        <v>0</v>
      </c>
      <c r="AS360" s="658">
        <v>0</v>
      </c>
      <c r="AT360" s="658">
        <v>0</v>
      </c>
      <c r="AU360" s="658">
        <v>0</v>
      </c>
      <c r="AV360" s="658">
        <v>0</v>
      </c>
      <c r="AW360" s="613">
        <f t="shared" si="5389"/>
        <v>1.35</v>
      </c>
      <c r="AX360" s="645">
        <f t="shared" si="5387"/>
        <v>1.35</v>
      </c>
      <c r="AY360" s="656" t="e">
        <f t="shared" si="5388"/>
        <v>#DIV/0!</v>
      </c>
      <c r="AZ360" s="661"/>
    </row>
    <row r="361" spans="1:52">
      <c r="A361" s="660"/>
      <c r="B361" s="646" t="s">
        <v>305</v>
      </c>
      <c r="C361" s="646" t="s">
        <v>551</v>
      </c>
      <c r="D361" s="647" t="s">
        <v>552</v>
      </c>
      <c r="E361" s="648"/>
      <c r="F361" s="648"/>
      <c r="G361" s="649"/>
      <c r="H361" s="650">
        <v>181980.06106710536</v>
      </c>
      <c r="I361" s="650">
        <f t="shared" si="5157"/>
        <v>181980.06106710536</v>
      </c>
      <c r="J361" s="649">
        <f>+J362*H361</f>
        <v>0</v>
      </c>
      <c r="K361" s="649">
        <f>+K362*H361</f>
        <v>0</v>
      </c>
      <c r="L361" s="649">
        <f t="shared" ref="L361" si="5791">((L362*$H361)-((L362*$H361*$E362)+(L362*$H361*$F362)))</f>
        <v>0</v>
      </c>
      <c r="M361" s="649">
        <f t="shared" ref="M361" si="5792">((M362*$H361)-((M362*$H361*$E362)+(M362*$H361*$F362)))</f>
        <v>0</v>
      </c>
      <c r="N361" s="649">
        <f t="shared" ref="N361" si="5793">((N362*$H361)-((N362*$H361*$E362)+(N362*$H361*$F362)))</f>
        <v>0</v>
      </c>
      <c r="O361" s="649">
        <f t="shared" ref="O361" si="5794">((O362*$H361)-((O362*$H361*$E362)+(O362*$H361*$F362)))</f>
        <v>0</v>
      </c>
      <c r="P361" s="649">
        <f t="shared" ref="P361" si="5795">((P362*$H361)-((P362*$H361*$E362)+(P362*$H361*$F362)))</f>
        <v>0</v>
      </c>
      <c r="Q361" s="649">
        <f t="shared" ref="Q361" si="5796">((Q362*$H361)-((Q362*$H361*$E362)+(Q362*$H361*$F362)))</f>
        <v>0</v>
      </c>
      <c r="R361" s="649">
        <f t="shared" ref="R361" si="5797">((R362*$H361)-((R362*$H361*$E362)+(R362*$H361*$F362)))</f>
        <v>0</v>
      </c>
      <c r="S361" s="649">
        <f>+S362*H361</f>
        <v>54594.018320131603</v>
      </c>
      <c r="T361" s="649">
        <f t="shared" ref="T361" si="5798">((T362*$H361)-((T362*$H361*$E362)+(T362*$H361*$F362)))</f>
        <v>0</v>
      </c>
      <c r="U361" s="649">
        <f t="shared" ref="U361" si="5799">((U362*$H361)-((U362*$H361*$E362)+(U362*$H361*$F362)))</f>
        <v>13011.574366298035</v>
      </c>
      <c r="V361" s="649">
        <f t="shared" ref="V361" si="5800">((V362*$H361)-((V362*$H361*$E362)+(V362*$H361*$F362)))</f>
        <v>61509.260640681612</v>
      </c>
      <c r="W361" s="649">
        <f t="shared" ref="W361" si="5801">((W362*$H361)-((W362*$H361*$E362)+(W362*$H361*$F362)))</f>
        <v>43766.204686638841</v>
      </c>
      <c r="X361" s="649">
        <f t="shared" ref="X361" si="5802">((X362*$H361)-((X362*$H361*$E362)+(X362*$H361*$F362)))</f>
        <v>0</v>
      </c>
      <c r="Y361" s="649">
        <f t="shared" ref="Y361" si="5803">((Y362*$H361)-((Y362*$H361*$E362)+(Y362*$H361*$F362)))</f>
        <v>0</v>
      </c>
      <c r="Z361" s="649">
        <f t="shared" ref="Z361" si="5804">((Z362*$H361)-((Z362*$H361*$E362)+(Z362*$H361*$F362)))</f>
        <v>0</v>
      </c>
      <c r="AA361" s="649">
        <f t="shared" ref="AA361" si="5805">((AA362*$H361)-((AA362*$H361*$E362)+(AA362*$H361*$F362)))</f>
        <v>0</v>
      </c>
      <c r="AB361" s="649">
        <f t="shared" ref="AB361" si="5806">((AB362*$H361)-((AB362*$H361*$E362)+(AB362*$H361*$F362)))</f>
        <v>0</v>
      </c>
      <c r="AC361" s="649">
        <f t="shared" ref="AC361" si="5807">((AC362*$H361)-((AC362*$H361*$E362)+(AC362*$H361*$F362)))</f>
        <v>0</v>
      </c>
      <c r="AD361" s="649">
        <f t="shared" ref="AD361" si="5808">((AD362*$H361)-((AD362*$H361*$E362)+(AD362*$H361*$F362)))</f>
        <v>0</v>
      </c>
      <c r="AE361" s="649">
        <f t="shared" ref="AE361" si="5809">((AE362*$H361)-((AE362*$H361*$E362)+(AE362*$H361*$F362)))</f>
        <v>0</v>
      </c>
      <c r="AF361" s="649">
        <f>+AF362*H361</f>
        <v>0</v>
      </c>
      <c r="AG361" s="649">
        <f t="shared" ref="AG361" si="5810">((AG362*$H361)-((AG362*$H361*$E362)+(AG362*$H361*$F362)))</f>
        <v>0</v>
      </c>
      <c r="AH361" s="649">
        <f t="shared" ref="AH361" si="5811">((AH362*$H361)-((AH362*$H361*$E362)+(AH362*$H361*$F362)))</f>
        <v>0</v>
      </c>
      <c r="AI361" s="649">
        <f>+AI362*H361</f>
        <v>9099.003053355269</v>
      </c>
      <c r="AJ361" s="649">
        <f t="shared" ref="AJ361" si="5812">+AJ362*H361</f>
        <v>0</v>
      </c>
      <c r="AK361" s="649">
        <f t="shared" ref="AK361" si="5813">((AK362*$H361)-((AK362*$H361*$E362)+(AK362*$H361*$F362)))</f>
        <v>0</v>
      </c>
      <c r="AL361" s="649">
        <f t="shared" ref="AL361" si="5814">((AL362*$H361)-((AL362*$H361*$E362)+(AL362*$H361*$F362)))</f>
        <v>0</v>
      </c>
      <c r="AM361" s="649">
        <f t="shared" ref="AM361" si="5815">((AM362*$H361)-((AM362*$H361*$E362)+(AM362*$H361*$F362)))</f>
        <v>0</v>
      </c>
      <c r="AN361" s="649">
        <f t="shared" ref="AN361" si="5816">((AN362*$H361)-((AN362*$H361*$E362)+(AN362*$H361*$F362)))</f>
        <v>0</v>
      </c>
      <c r="AO361" s="649">
        <f t="shared" ref="AO361" si="5817">((AO362*$H361)-((AO362*$H361*$E362)+(AO362*$H361*$F362)))</f>
        <v>0</v>
      </c>
      <c r="AP361" s="649">
        <f t="shared" ref="AP361" si="5818">((AP362*$H361)-((AP362*$H361*$E362)+(AP362*$H361*$F362)))</f>
        <v>0</v>
      </c>
      <c r="AQ361" s="649">
        <f t="shared" ref="AQ361" si="5819">((AQ362*$H361)-((AQ362*$H361*$E362)+(AQ362*$H361*$F362)))</f>
        <v>0</v>
      </c>
      <c r="AR361" s="649">
        <f t="shared" ref="AR361" si="5820">((AR362*$H361)-((AR362*$H361*$E362)+(AR362*$H361*$F362)))</f>
        <v>0</v>
      </c>
      <c r="AS361" s="649">
        <f t="shared" ref="AS361" si="5821">((AS362*$H361)-((AS362*$H361*$E362)+(AS362*$H361*$F362)))</f>
        <v>0</v>
      </c>
      <c r="AT361" s="649">
        <f t="shared" ref="AT361" si="5822">((AT362*$H361)-((AT362*$H361*$E362)+(AT362*$H361*$F362)))</f>
        <v>0</v>
      </c>
      <c r="AU361" s="649">
        <f t="shared" ref="AU361" si="5823">((AU362*$H361)-((AU362*$H361*$E362)+(AU362*$H361*$F362)))</f>
        <v>0</v>
      </c>
      <c r="AV361" s="649">
        <f>((AV362*$H361)-((AV362*$H361*$E362)+(AV362*$H361*$F362)))</f>
        <v>0</v>
      </c>
      <c r="AW361" s="613">
        <f t="shared" si="5389"/>
        <v>181980.06106710536</v>
      </c>
      <c r="AX361" s="645">
        <f t="shared" si="5387"/>
        <v>0</v>
      </c>
      <c r="AY361" s="656">
        <f t="shared" si="5388"/>
        <v>0</v>
      </c>
      <c r="AZ361" s="591"/>
    </row>
    <row r="362" spans="1:52" s="314" customFormat="1">
      <c r="A362" s="642"/>
      <c r="B362" s="636"/>
      <c r="C362" s="636"/>
      <c r="D362" s="651"/>
      <c r="E362" s="652">
        <v>0.3</v>
      </c>
      <c r="F362" s="652">
        <v>0.05</v>
      </c>
      <c r="G362" s="653"/>
      <c r="H362" s="640"/>
      <c r="I362" s="640">
        <f t="shared" si="5157"/>
        <v>1.3499999999999999</v>
      </c>
      <c r="J362" s="658">
        <v>0</v>
      </c>
      <c r="K362" s="658">
        <v>0</v>
      </c>
      <c r="L362" s="658">
        <v>0</v>
      </c>
      <c r="M362" s="658">
        <v>0</v>
      </c>
      <c r="N362" s="658">
        <v>0</v>
      </c>
      <c r="O362" s="658">
        <v>0</v>
      </c>
      <c r="P362" s="658">
        <v>0</v>
      </c>
      <c r="Q362" s="658">
        <v>0</v>
      </c>
      <c r="R362" s="658">
        <v>0</v>
      </c>
      <c r="S362" s="658">
        <v>0.3</v>
      </c>
      <c r="T362" s="658">
        <v>0</v>
      </c>
      <c r="U362" s="658">
        <v>0.11</v>
      </c>
      <c r="V362" s="658">
        <v>0.52</v>
      </c>
      <c r="W362" s="658">
        <v>0.37</v>
      </c>
      <c r="X362" s="658">
        <v>0</v>
      </c>
      <c r="Y362" s="658">
        <v>0</v>
      </c>
      <c r="Z362" s="658">
        <v>0</v>
      </c>
      <c r="AA362" s="658">
        <v>0</v>
      </c>
      <c r="AB362" s="658">
        <v>0</v>
      </c>
      <c r="AC362" s="658">
        <v>0</v>
      </c>
      <c r="AD362" s="658">
        <v>0</v>
      </c>
      <c r="AE362" s="658">
        <v>0</v>
      </c>
      <c r="AF362" s="658">
        <v>0</v>
      </c>
      <c r="AG362" s="658">
        <v>0</v>
      </c>
      <c r="AH362" s="658">
        <v>0</v>
      </c>
      <c r="AI362" s="658">
        <v>0.05</v>
      </c>
      <c r="AJ362" s="658">
        <v>0</v>
      </c>
      <c r="AK362" s="658">
        <v>0</v>
      </c>
      <c r="AL362" s="658">
        <v>0</v>
      </c>
      <c r="AM362" s="658">
        <v>0</v>
      </c>
      <c r="AN362" s="658">
        <v>0</v>
      </c>
      <c r="AO362" s="658">
        <v>0</v>
      </c>
      <c r="AP362" s="658">
        <v>0</v>
      </c>
      <c r="AQ362" s="658">
        <v>0</v>
      </c>
      <c r="AR362" s="658">
        <v>0</v>
      </c>
      <c r="AS362" s="658">
        <v>0</v>
      </c>
      <c r="AT362" s="658">
        <v>0</v>
      </c>
      <c r="AU362" s="658">
        <v>0</v>
      </c>
      <c r="AV362" s="658">
        <v>0</v>
      </c>
      <c r="AW362" s="613">
        <f t="shared" si="5389"/>
        <v>1.3499999999999999</v>
      </c>
      <c r="AX362" s="645">
        <f t="shared" si="5387"/>
        <v>1.3499999999999999</v>
      </c>
      <c r="AY362" s="656" t="e">
        <f t="shared" si="5388"/>
        <v>#DIV/0!</v>
      </c>
      <c r="AZ362" s="661"/>
    </row>
    <row r="363" spans="1:52">
      <c r="A363" s="660"/>
      <c r="B363" s="646" t="s">
        <v>305</v>
      </c>
      <c r="C363" s="646" t="s">
        <v>553</v>
      </c>
      <c r="D363" s="647" t="s">
        <v>554</v>
      </c>
      <c r="E363" s="648"/>
      <c r="F363" s="648"/>
      <c r="G363" s="649"/>
      <c r="H363" s="650">
        <v>321835.80804008711</v>
      </c>
      <c r="I363" s="650">
        <f t="shared" si="5157"/>
        <v>321835.80804008711</v>
      </c>
      <c r="J363" s="649">
        <f>+J364*H363</f>
        <v>0</v>
      </c>
      <c r="K363" s="649">
        <f>+K364*H363</f>
        <v>0</v>
      </c>
      <c r="L363" s="649">
        <f t="shared" ref="L363" si="5824">((L364*$H363)-((L364*$H363*$E364)+(L364*$H363*$F364)))</f>
        <v>0</v>
      </c>
      <c r="M363" s="649">
        <f t="shared" ref="M363" si="5825">((M364*$H363)-((M364*$H363*$E364)+(M364*$H363*$F364)))</f>
        <v>0</v>
      </c>
      <c r="N363" s="649">
        <f t="shared" ref="N363" si="5826">((N364*$H363)-((N364*$H363*$E364)+(N364*$H363*$F364)))</f>
        <v>0</v>
      </c>
      <c r="O363" s="649">
        <f t="shared" ref="O363" si="5827">((O364*$H363)-((O364*$H363*$E364)+(O364*$H363*$F364)))</f>
        <v>0</v>
      </c>
      <c r="P363" s="649">
        <f t="shared" ref="P363" si="5828">((P364*$H363)-((P364*$H363*$E364)+(P364*$H363*$F364)))</f>
        <v>0</v>
      </c>
      <c r="Q363" s="649">
        <f t="shared" ref="Q363" si="5829">((Q364*$H363)-((Q364*$H363*$E364)+(Q364*$H363*$F364)))</f>
        <v>0</v>
      </c>
      <c r="R363" s="649">
        <f t="shared" ref="R363" si="5830">((R364*$H363)-((R364*$H363*$E364)+(R364*$H363*$F364)))</f>
        <v>0</v>
      </c>
      <c r="S363" s="649">
        <f>+S364*H363</f>
        <v>96550.742412026128</v>
      </c>
      <c r="T363" s="649">
        <f t="shared" ref="T363" si="5831">((T364*$H363)-((T364*$H363*$E364)+(T364*$H363*$F364)))</f>
        <v>0</v>
      </c>
      <c r="U363" s="649">
        <f t="shared" ref="U363" si="5832">((U364*$H363)-((U364*$H363*$E364)+(U364*$H363*$F364)))</f>
        <v>0</v>
      </c>
      <c r="V363" s="649">
        <f t="shared" ref="V363" si="5833">((V364*$H363)-((V364*$H363*$E364)+(V364*$H363*$F364)))</f>
        <v>58574.117063295853</v>
      </c>
      <c r="W363" s="649">
        <f t="shared" ref="W363" si="5834">((W364*$H363)-((W364*$H363*$E364)+(W364*$H363*$F364)))</f>
        <v>117148.23412659169</v>
      </c>
      <c r="X363" s="649">
        <f t="shared" ref="X363" si="5835">((X364*$H363)-((X364*$H363*$E364)+(X364*$H363*$F364)))</f>
        <v>33470.924036169061</v>
      </c>
      <c r="Y363" s="649">
        <f t="shared" ref="Y363" si="5836">((Y364*$H363)-((Y364*$H363*$E364)+(Y364*$H363*$F364)))</f>
        <v>0</v>
      </c>
      <c r="Z363" s="649">
        <f t="shared" ref="Z363" si="5837">((Z364*$H363)-((Z364*$H363*$E364)+(Z364*$H363*$F364)))</f>
        <v>0</v>
      </c>
      <c r="AA363" s="649">
        <f t="shared" ref="AA363" si="5838">((AA364*$H363)-((AA364*$H363*$E364)+(AA364*$H363*$F364)))</f>
        <v>0</v>
      </c>
      <c r="AB363" s="649">
        <f t="shared" ref="AB363" si="5839">((AB364*$H363)-((AB364*$H363*$E364)+(AB364*$H363*$F364)))</f>
        <v>0</v>
      </c>
      <c r="AC363" s="649">
        <f t="shared" ref="AC363" si="5840">((AC364*$H363)-((AC364*$H363*$E364)+(AC364*$H363*$F364)))</f>
        <v>0</v>
      </c>
      <c r="AD363" s="649">
        <f t="shared" ref="AD363" si="5841">((AD364*$H363)-((AD364*$H363*$E364)+(AD364*$H363*$F364)))</f>
        <v>0</v>
      </c>
      <c r="AE363" s="649">
        <f t="shared" ref="AE363" si="5842">((AE364*$H363)-((AE364*$H363*$E364)+(AE364*$H363*$F364)))</f>
        <v>0</v>
      </c>
      <c r="AF363" s="649">
        <f>+AF364*H363</f>
        <v>0</v>
      </c>
      <c r="AG363" s="649">
        <f t="shared" ref="AG363" si="5843">((AG364*$H363)-((AG364*$H363*$E364)+(AG364*$H363*$F364)))</f>
        <v>0</v>
      </c>
      <c r="AH363" s="649">
        <f t="shared" ref="AH363" si="5844">((AH364*$H363)-((AH364*$H363*$E364)+(AH364*$H363*$F364)))</f>
        <v>0</v>
      </c>
      <c r="AI363" s="649">
        <f>+AI364*H363</f>
        <v>16091.790402004357</v>
      </c>
      <c r="AJ363" s="649">
        <f t="shared" ref="AJ363" si="5845">+AJ364*H363</f>
        <v>0</v>
      </c>
      <c r="AK363" s="649">
        <f t="shared" ref="AK363" si="5846">((AK364*$H363)-((AK364*$H363*$E364)+(AK364*$H363*$F364)))</f>
        <v>0</v>
      </c>
      <c r="AL363" s="649">
        <f t="shared" ref="AL363" si="5847">((AL364*$H363)-((AL364*$H363*$E364)+(AL364*$H363*$F364)))</f>
        <v>0</v>
      </c>
      <c r="AM363" s="649">
        <f t="shared" ref="AM363" si="5848">((AM364*$H363)-((AM364*$H363*$E364)+(AM364*$H363*$F364)))</f>
        <v>0</v>
      </c>
      <c r="AN363" s="649">
        <f t="shared" ref="AN363" si="5849">((AN364*$H363)-((AN364*$H363*$E364)+(AN364*$H363*$F364)))</f>
        <v>0</v>
      </c>
      <c r="AO363" s="649">
        <f t="shared" ref="AO363" si="5850">((AO364*$H363)-((AO364*$H363*$E364)+(AO364*$H363*$F364)))</f>
        <v>0</v>
      </c>
      <c r="AP363" s="649">
        <f t="shared" ref="AP363" si="5851">((AP364*$H363)-((AP364*$H363*$E364)+(AP364*$H363*$F364)))</f>
        <v>0</v>
      </c>
      <c r="AQ363" s="649">
        <f t="shared" ref="AQ363" si="5852">((AQ364*$H363)-((AQ364*$H363*$E364)+(AQ364*$H363*$F364)))</f>
        <v>0</v>
      </c>
      <c r="AR363" s="649">
        <f t="shared" ref="AR363" si="5853">((AR364*$H363)-((AR364*$H363*$E364)+(AR364*$H363*$F364)))</f>
        <v>0</v>
      </c>
      <c r="AS363" s="649">
        <f t="shared" ref="AS363" si="5854">((AS364*$H363)-((AS364*$H363*$E364)+(AS364*$H363*$F364)))</f>
        <v>0</v>
      </c>
      <c r="AT363" s="649">
        <f t="shared" ref="AT363" si="5855">((AT364*$H363)-((AT364*$H363*$E364)+(AT364*$H363*$F364)))</f>
        <v>0</v>
      </c>
      <c r="AU363" s="649">
        <f t="shared" ref="AU363" si="5856">((AU364*$H363)-((AU364*$H363*$E364)+(AU364*$H363*$F364)))</f>
        <v>0</v>
      </c>
      <c r="AV363" s="649">
        <f>((AV364*$H363)-((AV364*$H363*$E364)+(AV364*$H363*$F364)))</f>
        <v>0</v>
      </c>
      <c r="AW363" s="613">
        <f t="shared" si="5389"/>
        <v>321835.80804008711</v>
      </c>
      <c r="AX363" s="645">
        <f t="shared" si="5387"/>
        <v>0</v>
      </c>
      <c r="AY363" s="656">
        <f t="shared" si="5388"/>
        <v>0</v>
      </c>
      <c r="AZ363" s="591"/>
    </row>
    <row r="364" spans="1:52" s="314" customFormat="1">
      <c r="A364" s="642"/>
      <c r="B364" s="636"/>
      <c r="C364" s="636"/>
      <c r="D364" s="651"/>
      <c r="E364" s="652">
        <v>0.3</v>
      </c>
      <c r="F364" s="652">
        <v>0.05</v>
      </c>
      <c r="G364" s="653"/>
      <c r="H364" s="640"/>
      <c r="I364" s="640">
        <f t="shared" si="5157"/>
        <v>1.3500000000000003</v>
      </c>
      <c r="J364" s="658">
        <v>0</v>
      </c>
      <c r="K364" s="658">
        <v>0</v>
      </c>
      <c r="L364" s="658">
        <v>0</v>
      </c>
      <c r="M364" s="658">
        <v>0</v>
      </c>
      <c r="N364" s="658">
        <v>0</v>
      </c>
      <c r="O364" s="658">
        <v>0</v>
      </c>
      <c r="P364" s="658">
        <v>0</v>
      </c>
      <c r="Q364" s="658">
        <v>0</v>
      </c>
      <c r="R364" s="658">
        <v>0</v>
      </c>
      <c r="S364" s="658">
        <v>0.3</v>
      </c>
      <c r="T364" s="658">
        <v>0</v>
      </c>
      <c r="U364" s="658">
        <v>0</v>
      </c>
      <c r="V364" s="658">
        <v>0.28000000000000003</v>
      </c>
      <c r="W364" s="658">
        <v>0.55999999999999994</v>
      </c>
      <c r="X364" s="658">
        <v>0.16000000000000003</v>
      </c>
      <c r="Y364" s="658">
        <v>0</v>
      </c>
      <c r="Z364" s="658">
        <v>0</v>
      </c>
      <c r="AA364" s="658">
        <v>0</v>
      </c>
      <c r="AB364" s="658">
        <v>0</v>
      </c>
      <c r="AC364" s="658">
        <v>0</v>
      </c>
      <c r="AD364" s="658">
        <v>0</v>
      </c>
      <c r="AE364" s="658">
        <v>0</v>
      </c>
      <c r="AF364" s="658">
        <v>0</v>
      </c>
      <c r="AG364" s="658">
        <v>0</v>
      </c>
      <c r="AH364" s="658">
        <v>0</v>
      </c>
      <c r="AI364" s="658">
        <v>0.05</v>
      </c>
      <c r="AJ364" s="658">
        <v>0</v>
      </c>
      <c r="AK364" s="658">
        <v>0</v>
      </c>
      <c r="AL364" s="658">
        <v>0</v>
      </c>
      <c r="AM364" s="658">
        <v>0</v>
      </c>
      <c r="AN364" s="658">
        <v>0</v>
      </c>
      <c r="AO364" s="658">
        <v>0</v>
      </c>
      <c r="AP364" s="658">
        <v>0</v>
      </c>
      <c r="AQ364" s="658">
        <v>0</v>
      </c>
      <c r="AR364" s="658">
        <v>0</v>
      </c>
      <c r="AS364" s="658">
        <v>0</v>
      </c>
      <c r="AT364" s="658">
        <v>0</v>
      </c>
      <c r="AU364" s="658">
        <v>0</v>
      </c>
      <c r="AV364" s="658">
        <v>0</v>
      </c>
      <c r="AW364" s="613">
        <f t="shared" si="5389"/>
        <v>1.3500000000000003</v>
      </c>
      <c r="AX364" s="645">
        <f t="shared" si="5387"/>
        <v>1.3500000000000003</v>
      </c>
      <c r="AY364" s="656" t="e">
        <f t="shared" si="5388"/>
        <v>#DIV/0!</v>
      </c>
      <c r="AZ364" s="661"/>
    </row>
    <row r="365" spans="1:52">
      <c r="A365" s="660"/>
      <c r="B365" s="646" t="s">
        <v>305</v>
      </c>
      <c r="C365" s="646" t="s">
        <v>555</v>
      </c>
      <c r="D365" s="647" t="s">
        <v>556</v>
      </c>
      <c r="E365" s="648"/>
      <c r="F365" s="648"/>
      <c r="G365" s="649"/>
      <c r="H365" s="650">
        <v>444509.16952137067</v>
      </c>
      <c r="I365" s="650">
        <f t="shared" si="5157"/>
        <v>444509.16952137067</v>
      </c>
      <c r="J365" s="649">
        <f>+J366*H365</f>
        <v>0</v>
      </c>
      <c r="K365" s="649">
        <f>+K366*H365</f>
        <v>0</v>
      </c>
      <c r="L365" s="649">
        <f t="shared" ref="L365" si="5857">((L366*$H365)-((L366*$H365*$E366)+(L366*$H365*$F366)))</f>
        <v>0</v>
      </c>
      <c r="M365" s="649">
        <f t="shared" ref="M365" si="5858">((M366*$H365)-((M366*$H365*$E366)+(M366*$H365*$F366)))</f>
        <v>0</v>
      </c>
      <c r="N365" s="649">
        <f t="shared" ref="N365" si="5859">((N366*$H365)-((N366*$H365*$E366)+(N366*$H365*$F366)))</f>
        <v>0</v>
      </c>
      <c r="O365" s="649">
        <f t="shared" ref="O365" si="5860">((O366*$H365)-((O366*$H365*$E366)+(O366*$H365*$F366)))</f>
        <v>0</v>
      </c>
      <c r="P365" s="649">
        <f t="shared" ref="P365" si="5861">((P366*$H365)-((P366*$H365*$E366)+(P366*$H365*$F366)))</f>
        <v>0</v>
      </c>
      <c r="Q365" s="649">
        <f t="shared" ref="Q365" si="5862">((Q366*$H365)-((Q366*$H365*$E366)+(Q366*$H365*$F366)))</f>
        <v>0</v>
      </c>
      <c r="R365" s="649">
        <f t="shared" ref="R365" si="5863">((R366*$H365)-((R366*$H365*$E366)+(R366*$H365*$F366)))</f>
        <v>0</v>
      </c>
      <c r="S365" s="649">
        <f>+S366*H365</f>
        <v>133352.75085641121</v>
      </c>
      <c r="T365" s="649">
        <f t="shared" ref="T365" si="5864">((T366*$H365)-((T366*$H365*$E366)+(T366*$H365*$F366)))</f>
        <v>0</v>
      </c>
      <c r="U365" s="649">
        <f t="shared" ref="U365" si="5865">((U366*$H365)-((U366*$H365*$E366)+(U366*$H365*$F366)))</f>
        <v>0</v>
      </c>
      <c r="V365" s="649">
        <f t="shared" ref="V365" si="5866">((V366*$H365)-((V366*$H365*$E366)+(V366*$H365*$F366)))</f>
        <v>40450.334426444737</v>
      </c>
      <c r="W365" s="649">
        <f t="shared" ref="W365" si="5867">((W366*$H365)-((W366*$H365*$E366)+(W366*$H365*$F366)))</f>
        <v>164690.64730766782</v>
      </c>
      <c r="X365" s="649">
        <f t="shared" ref="X365" si="5868">((X366*$H365)-((X366*$H365*$E366)+(X366*$H365*$F366)))</f>
        <v>83789.978454778378</v>
      </c>
      <c r="Y365" s="649">
        <f t="shared" ref="Y365" si="5869">((Y366*$H365)-((Y366*$H365*$E366)+(Y366*$H365*$F366)))</f>
        <v>0</v>
      </c>
      <c r="Z365" s="649">
        <f t="shared" ref="Z365" si="5870">((Z366*$H365)-((Z366*$H365*$E366)+(Z366*$H365*$F366)))</f>
        <v>0</v>
      </c>
      <c r="AA365" s="649">
        <f t="shared" ref="AA365" si="5871">((AA366*$H365)-((AA366*$H365*$E366)+(AA366*$H365*$F366)))</f>
        <v>0</v>
      </c>
      <c r="AB365" s="649">
        <f t="shared" ref="AB365" si="5872">((AB366*$H365)-((AB366*$H365*$E366)+(AB366*$H365*$F366)))</f>
        <v>0</v>
      </c>
      <c r="AC365" s="649">
        <f t="shared" ref="AC365" si="5873">((AC366*$H365)-((AC366*$H365*$E366)+(AC366*$H365*$F366)))</f>
        <v>0</v>
      </c>
      <c r="AD365" s="649">
        <f t="shared" ref="AD365" si="5874">((AD366*$H365)-((AD366*$H365*$E366)+(AD366*$H365*$F366)))</f>
        <v>0</v>
      </c>
      <c r="AE365" s="649">
        <f t="shared" ref="AE365" si="5875">((AE366*$H365)-((AE366*$H365*$E366)+(AE366*$H365*$F366)))</f>
        <v>0</v>
      </c>
      <c r="AF365" s="649">
        <f>+AF366*H365</f>
        <v>0</v>
      </c>
      <c r="AG365" s="649">
        <f t="shared" ref="AG365" si="5876">((AG366*$H365)-((AG366*$H365*$E366)+(AG366*$H365*$F366)))</f>
        <v>0</v>
      </c>
      <c r="AH365" s="649">
        <f t="shared" ref="AH365" si="5877">((AH366*$H365)-((AH366*$H365*$E366)+(AH366*$H365*$F366)))</f>
        <v>0</v>
      </c>
      <c r="AI365" s="649">
        <f>+AI366*H365</f>
        <v>22225.458476068536</v>
      </c>
      <c r="AJ365" s="649">
        <f t="shared" ref="AJ365" si="5878">+AJ366*H365</f>
        <v>0</v>
      </c>
      <c r="AK365" s="649">
        <f t="shared" ref="AK365" si="5879">((AK366*$H365)-((AK366*$H365*$E366)+(AK366*$H365*$F366)))</f>
        <v>0</v>
      </c>
      <c r="AL365" s="649">
        <f t="shared" ref="AL365" si="5880">((AL366*$H365)-((AL366*$H365*$E366)+(AL366*$H365*$F366)))</f>
        <v>0</v>
      </c>
      <c r="AM365" s="649">
        <f t="shared" ref="AM365" si="5881">((AM366*$H365)-((AM366*$H365*$E366)+(AM366*$H365*$F366)))</f>
        <v>0</v>
      </c>
      <c r="AN365" s="649">
        <f t="shared" ref="AN365" si="5882">((AN366*$H365)-((AN366*$H365*$E366)+(AN366*$H365*$F366)))</f>
        <v>0</v>
      </c>
      <c r="AO365" s="649">
        <f t="shared" ref="AO365" si="5883">((AO366*$H365)-((AO366*$H365*$E366)+(AO366*$H365*$F366)))</f>
        <v>0</v>
      </c>
      <c r="AP365" s="649">
        <f t="shared" ref="AP365" si="5884">((AP366*$H365)-((AP366*$H365*$E366)+(AP366*$H365*$F366)))</f>
        <v>0</v>
      </c>
      <c r="AQ365" s="649">
        <f t="shared" ref="AQ365" si="5885">((AQ366*$H365)-((AQ366*$H365*$E366)+(AQ366*$H365*$F366)))</f>
        <v>0</v>
      </c>
      <c r="AR365" s="649">
        <f t="shared" ref="AR365" si="5886">((AR366*$H365)-((AR366*$H365*$E366)+(AR366*$H365*$F366)))</f>
        <v>0</v>
      </c>
      <c r="AS365" s="649">
        <f t="shared" ref="AS365" si="5887">((AS366*$H365)-((AS366*$H365*$E366)+(AS366*$H365*$F366)))</f>
        <v>0</v>
      </c>
      <c r="AT365" s="649">
        <f t="shared" ref="AT365" si="5888">((AT366*$H365)-((AT366*$H365*$E366)+(AT366*$H365*$F366)))</f>
        <v>0</v>
      </c>
      <c r="AU365" s="649">
        <f t="shared" ref="AU365" si="5889">((AU366*$H365)-((AU366*$H365*$E366)+(AU366*$H365*$F366)))</f>
        <v>0</v>
      </c>
      <c r="AV365" s="649">
        <f>((AV366*$H365)-((AV366*$H365*$E366)+(AV366*$H365*$F366)))</f>
        <v>0</v>
      </c>
      <c r="AW365" s="613">
        <f t="shared" si="5389"/>
        <v>444509.16952137067</v>
      </c>
      <c r="AX365" s="645">
        <f t="shared" si="5387"/>
        <v>0</v>
      </c>
      <c r="AY365" s="656">
        <f t="shared" si="5388"/>
        <v>0</v>
      </c>
      <c r="AZ365" s="591"/>
    </row>
    <row r="366" spans="1:52" s="314" customFormat="1">
      <c r="A366" s="642"/>
      <c r="B366" s="636"/>
      <c r="C366" s="636"/>
      <c r="D366" s="651"/>
      <c r="E366" s="652">
        <v>0.3</v>
      </c>
      <c r="F366" s="652">
        <v>0.05</v>
      </c>
      <c r="G366" s="653"/>
      <c r="H366" s="640"/>
      <c r="I366" s="640">
        <f t="shared" si="5157"/>
        <v>1.35</v>
      </c>
      <c r="J366" s="658">
        <v>0</v>
      </c>
      <c r="K366" s="658">
        <v>0</v>
      </c>
      <c r="L366" s="658">
        <v>0</v>
      </c>
      <c r="M366" s="658">
        <v>0</v>
      </c>
      <c r="N366" s="658">
        <v>0</v>
      </c>
      <c r="O366" s="658">
        <v>0</v>
      </c>
      <c r="P366" s="658">
        <v>0</v>
      </c>
      <c r="Q366" s="658">
        <v>0</v>
      </c>
      <c r="R366" s="658">
        <v>0</v>
      </c>
      <c r="S366" s="658">
        <v>0.3</v>
      </c>
      <c r="T366" s="658">
        <v>0</v>
      </c>
      <c r="U366" s="658">
        <v>0</v>
      </c>
      <c r="V366" s="658">
        <v>0.14000000000000001</v>
      </c>
      <c r="W366" s="658">
        <v>0.56999999999999995</v>
      </c>
      <c r="X366" s="658">
        <v>0.29000000000000004</v>
      </c>
      <c r="Y366" s="658">
        <v>0</v>
      </c>
      <c r="Z366" s="658">
        <v>0</v>
      </c>
      <c r="AA366" s="658">
        <v>0</v>
      </c>
      <c r="AB366" s="658">
        <v>0</v>
      </c>
      <c r="AC366" s="658">
        <v>0</v>
      </c>
      <c r="AD366" s="658">
        <v>0</v>
      </c>
      <c r="AE366" s="658">
        <v>0</v>
      </c>
      <c r="AF366" s="658">
        <v>0</v>
      </c>
      <c r="AG366" s="658">
        <v>0</v>
      </c>
      <c r="AH366" s="658">
        <v>0</v>
      </c>
      <c r="AI366" s="658">
        <v>0.05</v>
      </c>
      <c r="AJ366" s="658">
        <v>0</v>
      </c>
      <c r="AK366" s="658">
        <v>0</v>
      </c>
      <c r="AL366" s="658">
        <v>0</v>
      </c>
      <c r="AM366" s="658">
        <v>0</v>
      </c>
      <c r="AN366" s="658">
        <v>0</v>
      </c>
      <c r="AO366" s="658">
        <v>0</v>
      </c>
      <c r="AP366" s="658">
        <v>0</v>
      </c>
      <c r="AQ366" s="658">
        <v>0</v>
      </c>
      <c r="AR366" s="658">
        <v>0</v>
      </c>
      <c r="AS366" s="658">
        <v>0</v>
      </c>
      <c r="AT366" s="658">
        <v>0</v>
      </c>
      <c r="AU366" s="658">
        <v>0</v>
      </c>
      <c r="AV366" s="658">
        <v>0</v>
      </c>
      <c r="AW366" s="613">
        <f t="shared" si="5389"/>
        <v>1.35</v>
      </c>
      <c r="AX366" s="645">
        <f t="shared" si="5387"/>
        <v>1.35</v>
      </c>
      <c r="AY366" s="656" t="e">
        <f t="shared" si="5388"/>
        <v>#DIV/0!</v>
      </c>
      <c r="AZ366" s="661"/>
    </row>
    <row r="367" spans="1:52">
      <c r="A367" s="660"/>
      <c r="B367" s="646" t="s">
        <v>305</v>
      </c>
      <c r="C367" s="646" t="s">
        <v>557</v>
      </c>
      <c r="D367" s="647" t="s">
        <v>558</v>
      </c>
      <c r="E367" s="648"/>
      <c r="F367" s="648"/>
      <c r="G367" s="649"/>
      <c r="H367" s="650">
        <v>528273.92883100163</v>
      </c>
      <c r="I367" s="650">
        <f t="shared" si="5157"/>
        <v>528273.92883100163</v>
      </c>
      <c r="J367" s="649">
        <f>+J368*H367</f>
        <v>0</v>
      </c>
      <c r="K367" s="649">
        <f>+K368*H367</f>
        <v>0</v>
      </c>
      <c r="L367" s="649">
        <f t="shared" ref="L367" si="5890">((L368*$H367)-((L368*$H367*$E368)+(L368*$H367*$F368)))</f>
        <v>0</v>
      </c>
      <c r="M367" s="649">
        <f t="shared" ref="M367" si="5891">((M368*$H367)-((M368*$H367*$E368)+(M368*$H367*$F368)))</f>
        <v>0</v>
      </c>
      <c r="N367" s="649">
        <f t="shared" ref="N367" si="5892">((N368*$H367)-((N368*$H367*$E368)+(N368*$H367*$F368)))</f>
        <v>0</v>
      </c>
      <c r="O367" s="649">
        <f t="shared" ref="O367" si="5893">((O368*$H367)-((O368*$H367*$E368)+(O368*$H367*$F368)))</f>
        <v>0</v>
      </c>
      <c r="P367" s="649">
        <f t="shared" ref="P367" si="5894">((P368*$H367)-((P368*$H367*$E368)+(P368*$H367*$F368)))</f>
        <v>0</v>
      </c>
      <c r="Q367" s="649">
        <f t="shared" ref="Q367" si="5895">((Q368*$H367)-((Q368*$H367*$E368)+(Q368*$H367*$F368)))</f>
        <v>0</v>
      </c>
      <c r="R367" s="649">
        <f t="shared" ref="R367" si="5896">((R368*$H367)-((R368*$H367*$E368)+(R368*$H367*$F368)))</f>
        <v>0</v>
      </c>
      <c r="S367" s="649">
        <f>+S368*H367</f>
        <v>158482.17864930048</v>
      </c>
      <c r="T367" s="649">
        <f t="shared" ref="T367" si="5897">((T368*$H367)-((T368*$H367*$E368)+(T368*$H367*$F368)))</f>
        <v>0</v>
      </c>
      <c r="U367" s="649">
        <f t="shared" ref="U367" si="5898">((U368*$H367)-((U368*$H367*$E368)+(U368*$H367*$F368)))</f>
        <v>0</v>
      </c>
      <c r="V367" s="649">
        <f t="shared" ref="V367" si="5899">((V368*$H367)-((V368*$H367*$E368)+(V368*$H367*$F368)))</f>
        <v>0</v>
      </c>
      <c r="W367" s="649">
        <f t="shared" ref="W367" si="5900">((W368*$H367)-((W368*$H367*$E368)+(W368*$H367*$F368)))</f>
        <v>151086.34364566646</v>
      </c>
      <c r="X367" s="649">
        <f t="shared" ref="X367" si="5901">((X368*$H367)-((X368*$H367*$E368)+(X368*$H367*$F368)))</f>
        <v>185424.14901968162</v>
      </c>
      <c r="Y367" s="649">
        <f t="shared" ref="Y367" si="5902">((Y368*$H367)-((Y368*$H367*$E368)+(Y368*$H367*$F368)))</f>
        <v>6867.5610748030267</v>
      </c>
      <c r="Z367" s="649">
        <f t="shared" ref="Z367" si="5903">((Z368*$H367)-((Z368*$H367*$E368)+(Z368*$H367*$F368)))</f>
        <v>0</v>
      </c>
      <c r="AA367" s="649">
        <f t="shared" ref="AA367" si="5904">((AA368*$H367)-((AA368*$H367*$E368)+(AA368*$H367*$F368)))</f>
        <v>0</v>
      </c>
      <c r="AB367" s="649">
        <f t="shared" ref="AB367" si="5905">((AB368*$H367)-((AB368*$H367*$E368)+(AB368*$H367*$F368)))</f>
        <v>0</v>
      </c>
      <c r="AC367" s="649">
        <f t="shared" ref="AC367" si="5906">((AC368*$H367)-((AC368*$H367*$E368)+(AC368*$H367*$F368)))</f>
        <v>0</v>
      </c>
      <c r="AD367" s="649">
        <f t="shared" ref="AD367" si="5907">((AD368*$H367)-((AD368*$H367*$E368)+(AD368*$H367*$F368)))</f>
        <v>0</v>
      </c>
      <c r="AE367" s="649">
        <f t="shared" ref="AE367" si="5908">((AE368*$H367)-((AE368*$H367*$E368)+(AE368*$H367*$F368)))</f>
        <v>0</v>
      </c>
      <c r="AF367" s="649">
        <f>+AF368*H367</f>
        <v>0</v>
      </c>
      <c r="AG367" s="649">
        <f t="shared" ref="AG367" si="5909">((AG368*$H367)-((AG368*$H367*$E368)+(AG368*$H367*$F368)))</f>
        <v>0</v>
      </c>
      <c r="AH367" s="649">
        <f t="shared" ref="AH367" si="5910">((AH368*$H367)-((AH368*$H367*$E368)+(AH368*$H367*$F368)))</f>
        <v>0</v>
      </c>
      <c r="AI367" s="649">
        <f>+AI368*H367</f>
        <v>26413.696441550084</v>
      </c>
      <c r="AJ367" s="649">
        <f t="shared" ref="AJ367" si="5911">+AJ368*H367</f>
        <v>0</v>
      </c>
      <c r="AK367" s="649">
        <f t="shared" ref="AK367" si="5912">((AK368*$H367)-((AK368*$H367*$E368)+(AK368*$H367*$F368)))</f>
        <v>0</v>
      </c>
      <c r="AL367" s="649">
        <f t="shared" ref="AL367" si="5913">((AL368*$H367)-((AL368*$H367*$E368)+(AL368*$H367*$F368)))</f>
        <v>0</v>
      </c>
      <c r="AM367" s="649">
        <f t="shared" ref="AM367" si="5914">((AM368*$H367)-((AM368*$H367*$E368)+(AM368*$H367*$F368)))</f>
        <v>0</v>
      </c>
      <c r="AN367" s="649">
        <f t="shared" ref="AN367" si="5915">((AN368*$H367)-((AN368*$H367*$E368)+(AN368*$H367*$F368)))</f>
        <v>0</v>
      </c>
      <c r="AO367" s="649">
        <f t="shared" ref="AO367" si="5916">((AO368*$H367)-((AO368*$H367*$E368)+(AO368*$H367*$F368)))</f>
        <v>0</v>
      </c>
      <c r="AP367" s="649">
        <f t="shared" ref="AP367" si="5917">((AP368*$H367)-((AP368*$H367*$E368)+(AP368*$H367*$F368)))</f>
        <v>0</v>
      </c>
      <c r="AQ367" s="649">
        <f t="shared" ref="AQ367" si="5918">((AQ368*$H367)-((AQ368*$H367*$E368)+(AQ368*$H367*$F368)))</f>
        <v>0</v>
      </c>
      <c r="AR367" s="649">
        <f t="shared" ref="AR367" si="5919">((AR368*$H367)-((AR368*$H367*$E368)+(AR368*$H367*$F368)))</f>
        <v>0</v>
      </c>
      <c r="AS367" s="649">
        <f t="shared" ref="AS367" si="5920">((AS368*$H367)-((AS368*$H367*$E368)+(AS368*$H367*$F368)))</f>
        <v>0</v>
      </c>
      <c r="AT367" s="649">
        <f t="shared" ref="AT367" si="5921">((AT368*$H367)-((AT368*$H367*$E368)+(AT368*$H367*$F368)))</f>
        <v>0</v>
      </c>
      <c r="AU367" s="649">
        <f t="shared" ref="AU367" si="5922">((AU368*$H367)-((AU368*$H367*$E368)+(AU368*$H367*$F368)))</f>
        <v>0</v>
      </c>
      <c r="AV367" s="649">
        <f>((AV368*$H367)-((AV368*$H367*$E368)+(AV368*$H367*$F368)))</f>
        <v>0</v>
      </c>
      <c r="AW367" s="613">
        <f t="shared" si="5389"/>
        <v>528273.92883100163</v>
      </c>
      <c r="AX367" s="645">
        <f t="shared" si="5387"/>
        <v>0</v>
      </c>
      <c r="AY367" s="656">
        <f t="shared" si="5388"/>
        <v>0</v>
      </c>
      <c r="AZ367" s="591"/>
    </row>
    <row r="368" spans="1:52" s="314" customFormat="1">
      <c r="A368" s="642"/>
      <c r="B368" s="636"/>
      <c r="C368" s="636"/>
      <c r="D368" s="651"/>
      <c r="E368" s="652">
        <v>0.3</v>
      </c>
      <c r="F368" s="652">
        <v>0.05</v>
      </c>
      <c r="G368" s="653"/>
      <c r="H368" s="640"/>
      <c r="I368" s="640">
        <f t="shared" si="5157"/>
        <v>1.35</v>
      </c>
      <c r="J368" s="658">
        <v>0</v>
      </c>
      <c r="K368" s="658">
        <v>0</v>
      </c>
      <c r="L368" s="658">
        <v>0</v>
      </c>
      <c r="M368" s="658">
        <v>0</v>
      </c>
      <c r="N368" s="658">
        <v>0</v>
      </c>
      <c r="O368" s="658">
        <v>0</v>
      </c>
      <c r="P368" s="658">
        <v>0</v>
      </c>
      <c r="Q368" s="658">
        <v>0</v>
      </c>
      <c r="R368" s="658">
        <v>0</v>
      </c>
      <c r="S368" s="658">
        <v>0.3</v>
      </c>
      <c r="T368" s="658">
        <v>0</v>
      </c>
      <c r="U368" s="658">
        <v>0</v>
      </c>
      <c r="V368" s="658">
        <v>0</v>
      </c>
      <c r="W368" s="658">
        <v>0.44</v>
      </c>
      <c r="X368" s="658">
        <v>0.54</v>
      </c>
      <c r="Y368" s="658">
        <v>2.0000000000000018E-2</v>
      </c>
      <c r="Z368" s="658">
        <v>0</v>
      </c>
      <c r="AA368" s="658">
        <v>0</v>
      </c>
      <c r="AB368" s="658">
        <v>0</v>
      </c>
      <c r="AC368" s="658">
        <v>0</v>
      </c>
      <c r="AD368" s="658">
        <v>0</v>
      </c>
      <c r="AE368" s="658">
        <v>0</v>
      </c>
      <c r="AF368" s="658">
        <v>0</v>
      </c>
      <c r="AG368" s="658">
        <v>0</v>
      </c>
      <c r="AH368" s="658">
        <v>0</v>
      </c>
      <c r="AI368" s="658">
        <v>0.05</v>
      </c>
      <c r="AJ368" s="658">
        <v>0</v>
      </c>
      <c r="AK368" s="658">
        <v>0</v>
      </c>
      <c r="AL368" s="658">
        <v>0</v>
      </c>
      <c r="AM368" s="658">
        <v>0</v>
      </c>
      <c r="AN368" s="658">
        <v>0</v>
      </c>
      <c r="AO368" s="658">
        <v>0</v>
      </c>
      <c r="AP368" s="658">
        <v>0</v>
      </c>
      <c r="AQ368" s="658">
        <v>0</v>
      </c>
      <c r="AR368" s="658">
        <v>0</v>
      </c>
      <c r="AS368" s="658">
        <v>0</v>
      </c>
      <c r="AT368" s="658">
        <v>0</v>
      </c>
      <c r="AU368" s="658">
        <v>0</v>
      </c>
      <c r="AV368" s="658">
        <v>0</v>
      </c>
      <c r="AW368" s="613">
        <f t="shared" si="5389"/>
        <v>1.35</v>
      </c>
      <c r="AX368" s="645">
        <f t="shared" si="5387"/>
        <v>1.35</v>
      </c>
      <c r="AY368" s="656" t="e">
        <f t="shared" si="5388"/>
        <v>#DIV/0!</v>
      </c>
      <c r="AZ368" s="661"/>
    </row>
    <row r="369" spans="1:52">
      <c r="A369" s="660"/>
      <c r="B369" s="629" t="s">
        <v>278</v>
      </c>
      <c r="C369" s="629" t="s">
        <v>559</v>
      </c>
      <c r="D369" s="630" t="s">
        <v>560</v>
      </c>
      <c r="E369" s="643"/>
      <c r="F369" s="643"/>
      <c r="G369" s="631"/>
      <c r="H369" s="632">
        <v>0</v>
      </c>
      <c r="I369" s="632">
        <f t="shared" si="5157"/>
        <v>0</v>
      </c>
      <c r="J369" s="631">
        <v>0</v>
      </c>
      <c r="K369" s="631">
        <v>0</v>
      </c>
      <c r="L369" s="631">
        <v>0</v>
      </c>
      <c r="M369" s="631">
        <v>0</v>
      </c>
      <c r="N369" s="631">
        <v>0</v>
      </c>
      <c r="O369" s="631">
        <v>0</v>
      </c>
      <c r="P369" s="631">
        <v>0</v>
      </c>
      <c r="Q369" s="631">
        <v>0</v>
      </c>
      <c r="R369" s="631">
        <v>0</v>
      </c>
      <c r="S369" s="631">
        <v>0</v>
      </c>
      <c r="T369" s="631">
        <v>0</v>
      </c>
      <c r="U369" s="631">
        <v>0</v>
      </c>
      <c r="V369" s="631">
        <v>0</v>
      </c>
      <c r="W369" s="631">
        <v>0</v>
      </c>
      <c r="X369" s="631">
        <v>0</v>
      </c>
      <c r="Y369" s="631">
        <v>0</v>
      </c>
      <c r="Z369" s="631">
        <v>0</v>
      </c>
      <c r="AA369" s="631">
        <v>0</v>
      </c>
      <c r="AB369" s="631">
        <v>0</v>
      </c>
      <c r="AC369" s="631">
        <v>0</v>
      </c>
      <c r="AD369" s="631">
        <v>0</v>
      </c>
      <c r="AE369" s="631">
        <v>0</v>
      </c>
      <c r="AF369" s="631">
        <v>0</v>
      </c>
      <c r="AG369" s="631">
        <v>0</v>
      </c>
      <c r="AH369" s="631">
        <v>0</v>
      </c>
      <c r="AI369" s="631">
        <v>0</v>
      </c>
      <c r="AJ369" s="631">
        <v>0</v>
      </c>
      <c r="AK369" s="631">
        <v>0</v>
      </c>
      <c r="AL369" s="631">
        <v>0</v>
      </c>
      <c r="AM369" s="631">
        <v>0</v>
      </c>
      <c r="AN369" s="631">
        <v>0</v>
      </c>
      <c r="AO369" s="631">
        <v>0</v>
      </c>
      <c r="AP369" s="631">
        <v>0</v>
      </c>
      <c r="AQ369" s="631">
        <v>0</v>
      </c>
      <c r="AR369" s="631">
        <v>0</v>
      </c>
      <c r="AS369" s="631">
        <v>0</v>
      </c>
      <c r="AT369" s="631">
        <v>0</v>
      </c>
      <c r="AU369" s="631">
        <v>0</v>
      </c>
      <c r="AV369" s="631">
        <v>0</v>
      </c>
      <c r="AW369" s="613">
        <f t="shared" si="5389"/>
        <v>0</v>
      </c>
      <c r="AX369" s="645">
        <f t="shared" si="5387"/>
        <v>0</v>
      </c>
      <c r="AY369" s="656" t="e">
        <f t="shared" si="5388"/>
        <v>#DIV/0!</v>
      </c>
      <c r="AZ369" s="591"/>
    </row>
    <row r="370" spans="1:52">
      <c r="A370" s="660"/>
      <c r="B370" s="629" t="s">
        <v>278</v>
      </c>
      <c r="C370" s="629" t="s">
        <v>561</v>
      </c>
      <c r="D370" s="630" t="s">
        <v>562</v>
      </c>
      <c r="E370" s="643"/>
      <c r="F370" s="643"/>
      <c r="G370" s="631"/>
      <c r="H370" s="632">
        <f>+H371+H373+H375</f>
        <v>0</v>
      </c>
      <c r="I370" s="632">
        <f t="shared" si="5157"/>
        <v>0</v>
      </c>
      <c r="J370" s="632">
        <f t="shared" ref="J370:AV370" si="5923">+J371+J373+J375</f>
        <v>0</v>
      </c>
      <c r="K370" s="632">
        <f t="shared" si="5923"/>
        <v>0</v>
      </c>
      <c r="L370" s="632">
        <f t="shared" si="5923"/>
        <v>0</v>
      </c>
      <c r="M370" s="632">
        <f t="shared" si="5923"/>
        <v>0</v>
      </c>
      <c r="N370" s="632">
        <f t="shared" si="5923"/>
        <v>0</v>
      </c>
      <c r="O370" s="632">
        <f t="shared" si="5923"/>
        <v>0</v>
      </c>
      <c r="P370" s="632">
        <f t="shared" si="5923"/>
        <v>0</v>
      </c>
      <c r="Q370" s="632">
        <f t="shared" si="5923"/>
        <v>0</v>
      </c>
      <c r="R370" s="632">
        <f t="shared" si="5923"/>
        <v>0</v>
      </c>
      <c r="S370" s="632">
        <f t="shared" si="5923"/>
        <v>0</v>
      </c>
      <c r="T370" s="632">
        <f t="shared" si="5923"/>
        <v>0</v>
      </c>
      <c r="U370" s="632">
        <f t="shared" si="5923"/>
        <v>0</v>
      </c>
      <c r="V370" s="632">
        <f t="shared" si="5923"/>
        <v>0</v>
      </c>
      <c r="W370" s="632">
        <f t="shared" si="5923"/>
        <v>0</v>
      </c>
      <c r="X370" s="632">
        <f t="shared" si="5923"/>
        <v>0</v>
      </c>
      <c r="Y370" s="632">
        <f t="shared" si="5923"/>
        <v>0</v>
      </c>
      <c r="Z370" s="632">
        <f t="shared" si="5923"/>
        <v>0</v>
      </c>
      <c r="AA370" s="632">
        <f t="shared" si="5923"/>
        <v>0</v>
      </c>
      <c r="AB370" s="632">
        <f t="shared" si="5923"/>
        <v>0</v>
      </c>
      <c r="AC370" s="632">
        <f t="shared" si="5923"/>
        <v>0</v>
      </c>
      <c r="AD370" s="632">
        <f t="shared" si="5923"/>
        <v>0</v>
      </c>
      <c r="AE370" s="632">
        <f t="shared" si="5923"/>
        <v>0</v>
      </c>
      <c r="AF370" s="632">
        <f t="shared" si="5923"/>
        <v>0</v>
      </c>
      <c r="AG370" s="632">
        <f t="shared" si="5923"/>
        <v>0</v>
      </c>
      <c r="AH370" s="632">
        <f t="shared" si="5923"/>
        <v>0</v>
      </c>
      <c r="AI370" s="632">
        <f t="shared" si="5923"/>
        <v>0</v>
      </c>
      <c r="AJ370" s="632">
        <f t="shared" si="5923"/>
        <v>0</v>
      </c>
      <c r="AK370" s="632">
        <f t="shared" si="5923"/>
        <v>0</v>
      </c>
      <c r="AL370" s="632">
        <f t="shared" si="5923"/>
        <v>0</v>
      </c>
      <c r="AM370" s="632">
        <f t="shared" si="5923"/>
        <v>0</v>
      </c>
      <c r="AN370" s="632">
        <f t="shared" si="5923"/>
        <v>0</v>
      </c>
      <c r="AO370" s="632">
        <f t="shared" si="5923"/>
        <v>0</v>
      </c>
      <c r="AP370" s="632">
        <f t="shared" si="5923"/>
        <v>0</v>
      </c>
      <c r="AQ370" s="632">
        <f t="shared" si="5923"/>
        <v>0</v>
      </c>
      <c r="AR370" s="632">
        <f t="shared" si="5923"/>
        <v>0</v>
      </c>
      <c r="AS370" s="632">
        <f t="shared" si="5923"/>
        <v>0</v>
      </c>
      <c r="AT370" s="632">
        <f t="shared" si="5923"/>
        <v>0</v>
      </c>
      <c r="AU370" s="632">
        <f t="shared" si="5923"/>
        <v>0</v>
      </c>
      <c r="AV370" s="632">
        <f t="shared" si="5923"/>
        <v>0</v>
      </c>
      <c r="AW370" s="613">
        <f t="shared" si="5389"/>
        <v>0</v>
      </c>
      <c r="AX370" s="645">
        <f t="shared" si="5387"/>
        <v>0</v>
      </c>
      <c r="AY370" s="656" t="e">
        <f t="shared" si="5388"/>
        <v>#DIV/0!</v>
      </c>
      <c r="AZ370" s="591"/>
    </row>
    <row r="371" spans="1:52">
      <c r="A371" s="660"/>
      <c r="B371" s="646" t="s">
        <v>305</v>
      </c>
      <c r="C371" s="646" t="s">
        <v>563</v>
      </c>
      <c r="D371" s="647" t="s">
        <v>564</v>
      </c>
      <c r="E371" s="648"/>
      <c r="F371" s="648"/>
      <c r="G371" s="649"/>
      <c r="H371" s="650">
        <v>0</v>
      </c>
      <c r="I371" s="650">
        <f t="shared" si="5157"/>
        <v>0</v>
      </c>
      <c r="J371" s="649">
        <f>+J372*H371</f>
        <v>0</v>
      </c>
      <c r="K371" s="649">
        <f>+K372*H371</f>
        <v>0</v>
      </c>
      <c r="L371" s="649">
        <f t="shared" ref="L371" si="5924">((L372*$H371)-((L372*$H371*$E372)+(L372*$H371*$F372)))</f>
        <v>0</v>
      </c>
      <c r="M371" s="649">
        <f t="shared" ref="M371" si="5925">((M372*$H371)-((M372*$H371*$E372)+(M372*$H371*$F372)))</f>
        <v>0</v>
      </c>
      <c r="N371" s="649">
        <f t="shared" ref="N371" si="5926">((N372*$H371)-((N372*$H371*$E372)+(N372*$H371*$F372)))</f>
        <v>0</v>
      </c>
      <c r="O371" s="649">
        <f t="shared" ref="O371" si="5927">((O372*$H371)-((O372*$H371*$E372)+(O372*$H371*$F372)))</f>
        <v>0</v>
      </c>
      <c r="P371" s="649">
        <f t="shared" ref="P371" si="5928">((P372*$H371)-((P372*$H371*$E372)+(P372*$H371*$F372)))</f>
        <v>0</v>
      </c>
      <c r="Q371" s="649">
        <f t="shared" ref="Q371" si="5929">((Q372*$H371)-((Q372*$H371*$E372)+(Q372*$H371*$F372)))</f>
        <v>0</v>
      </c>
      <c r="R371" s="649">
        <f t="shared" ref="R371" si="5930">((R372*$H371)-((R372*$H371*$E372)+(R372*$H371*$F372)))</f>
        <v>0</v>
      </c>
      <c r="S371" s="649">
        <f>+S372*H371</f>
        <v>0</v>
      </c>
      <c r="T371" s="649">
        <f t="shared" ref="T371" si="5931">((T372*$H371)-((T372*$H371*$E372)+(T372*$H371*$F372)))</f>
        <v>0</v>
      </c>
      <c r="U371" s="649">
        <f t="shared" ref="U371" si="5932">((U372*$H371)-((U372*$H371*$E372)+(U372*$H371*$F372)))</f>
        <v>0</v>
      </c>
      <c r="V371" s="649">
        <f t="shared" ref="V371" si="5933">((V372*$H371)-((V372*$H371*$E372)+(V372*$H371*$F372)))</f>
        <v>0</v>
      </c>
      <c r="W371" s="649">
        <f t="shared" ref="W371" si="5934">((W372*$H371)-((W372*$H371*$E372)+(W372*$H371*$F372)))</f>
        <v>0</v>
      </c>
      <c r="X371" s="649">
        <f t="shared" ref="X371" si="5935">((X372*$H371)-((X372*$H371*$E372)+(X372*$H371*$F372)))</f>
        <v>0</v>
      </c>
      <c r="Y371" s="649">
        <f t="shared" ref="Y371" si="5936">((Y372*$H371)-((Y372*$H371*$E372)+(Y372*$H371*$F372)))</f>
        <v>0</v>
      </c>
      <c r="Z371" s="649">
        <f t="shared" ref="Z371" si="5937">((Z372*$H371)-((Z372*$H371*$E372)+(Z372*$H371*$F372)))</f>
        <v>0</v>
      </c>
      <c r="AA371" s="649">
        <f t="shared" ref="AA371" si="5938">((AA372*$H371)-((AA372*$H371*$E372)+(AA372*$H371*$F372)))</f>
        <v>0</v>
      </c>
      <c r="AB371" s="649">
        <f t="shared" ref="AB371" si="5939">((AB372*$H371)-((AB372*$H371*$E372)+(AB372*$H371*$F372)))</f>
        <v>0</v>
      </c>
      <c r="AC371" s="649">
        <f t="shared" ref="AC371" si="5940">((AC372*$H371)-((AC372*$H371*$E372)+(AC372*$H371*$F372)))</f>
        <v>0</v>
      </c>
      <c r="AD371" s="649">
        <f t="shared" ref="AD371" si="5941">((AD372*$H371)-((AD372*$H371*$E372)+(AD372*$H371*$F372)))</f>
        <v>0</v>
      </c>
      <c r="AE371" s="649">
        <f t="shared" ref="AE371" si="5942">((AE372*$H371)-((AE372*$H371*$E372)+(AE372*$H371*$F372)))</f>
        <v>0</v>
      </c>
      <c r="AF371" s="649">
        <f>+AF372*H371</f>
        <v>0</v>
      </c>
      <c r="AG371" s="649">
        <f t="shared" ref="AG371" si="5943">((AG372*$H371)-((AG372*$H371*$E372)+(AG372*$H371*$F372)))</f>
        <v>0</v>
      </c>
      <c r="AH371" s="649">
        <f t="shared" ref="AH371" si="5944">((AH372*$H371)-((AH372*$H371*$E372)+(AH372*$H371*$F372)))</f>
        <v>0</v>
      </c>
      <c r="AI371" s="649">
        <f>+AI372*H371</f>
        <v>0</v>
      </c>
      <c r="AJ371" s="649">
        <f t="shared" ref="AJ371" si="5945">+AJ372*H371</f>
        <v>0</v>
      </c>
      <c r="AK371" s="649">
        <f t="shared" ref="AK371" si="5946">((AK372*$H371)-((AK372*$H371*$E372)+(AK372*$H371*$F372)))</f>
        <v>0</v>
      </c>
      <c r="AL371" s="649">
        <f t="shared" ref="AL371" si="5947">((AL372*$H371)-((AL372*$H371*$E372)+(AL372*$H371*$F372)))</f>
        <v>0</v>
      </c>
      <c r="AM371" s="649">
        <f t="shared" ref="AM371" si="5948">((AM372*$H371)-((AM372*$H371*$E372)+(AM372*$H371*$F372)))</f>
        <v>0</v>
      </c>
      <c r="AN371" s="649">
        <f t="shared" ref="AN371" si="5949">((AN372*$H371)-((AN372*$H371*$E372)+(AN372*$H371*$F372)))</f>
        <v>0</v>
      </c>
      <c r="AO371" s="649">
        <f t="shared" ref="AO371" si="5950">((AO372*$H371)-((AO372*$H371*$E372)+(AO372*$H371*$F372)))</f>
        <v>0</v>
      </c>
      <c r="AP371" s="649">
        <f t="shared" ref="AP371" si="5951">((AP372*$H371)-((AP372*$H371*$E372)+(AP372*$H371*$F372)))</f>
        <v>0</v>
      </c>
      <c r="AQ371" s="649">
        <f t="shared" ref="AQ371" si="5952">((AQ372*$H371)-((AQ372*$H371*$E372)+(AQ372*$H371*$F372)))</f>
        <v>0</v>
      </c>
      <c r="AR371" s="649">
        <f t="shared" ref="AR371" si="5953">((AR372*$H371)-((AR372*$H371*$E372)+(AR372*$H371*$F372)))</f>
        <v>0</v>
      </c>
      <c r="AS371" s="649">
        <f t="shared" ref="AS371" si="5954">((AS372*$H371)-((AS372*$H371*$E372)+(AS372*$H371*$F372)))</f>
        <v>0</v>
      </c>
      <c r="AT371" s="649">
        <f t="shared" ref="AT371" si="5955">((AT372*$H371)-((AT372*$H371*$E372)+(AT372*$H371*$F372)))</f>
        <v>0</v>
      </c>
      <c r="AU371" s="649">
        <f t="shared" ref="AU371" si="5956">((AU372*$H371)-((AU372*$H371*$E372)+(AU372*$H371*$F372)))</f>
        <v>0</v>
      </c>
      <c r="AV371" s="649">
        <f>((AV372*$H371)-((AV372*$H371*$E372)+(AV372*$H371*$F372)))</f>
        <v>0</v>
      </c>
      <c r="AW371" s="613">
        <f t="shared" si="5389"/>
        <v>0</v>
      </c>
      <c r="AX371" s="645">
        <f t="shared" si="5387"/>
        <v>0</v>
      </c>
      <c r="AY371" s="656" t="e">
        <f t="shared" si="5388"/>
        <v>#DIV/0!</v>
      </c>
      <c r="AZ371" s="591"/>
    </row>
    <row r="372" spans="1:52" s="314" customFormat="1">
      <c r="A372" s="642"/>
      <c r="B372" s="636"/>
      <c r="C372" s="636"/>
      <c r="D372" s="651"/>
      <c r="E372" s="652">
        <v>0.3</v>
      </c>
      <c r="F372" s="652">
        <v>0.05</v>
      </c>
      <c r="G372" s="653"/>
      <c r="H372" s="640"/>
      <c r="I372" s="640">
        <f t="shared" si="5157"/>
        <v>96.05</v>
      </c>
      <c r="J372" s="653">
        <v>0</v>
      </c>
      <c r="K372" s="653">
        <v>0</v>
      </c>
      <c r="L372" s="653">
        <v>0</v>
      </c>
      <c r="M372" s="653">
        <v>0</v>
      </c>
      <c r="N372" s="653">
        <v>0</v>
      </c>
      <c r="O372" s="653">
        <v>0</v>
      </c>
      <c r="P372" s="653">
        <v>0</v>
      </c>
      <c r="Q372" s="653">
        <v>0</v>
      </c>
      <c r="R372" s="653">
        <v>0</v>
      </c>
      <c r="S372" s="653">
        <v>30</v>
      </c>
      <c r="T372" s="653">
        <v>0</v>
      </c>
      <c r="U372" s="653">
        <v>0</v>
      </c>
      <c r="V372" s="653">
        <v>0</v>
      </c>
      <c r="W372" s="653">
        <v>0</v>
      </c>
      <c r="X372" s="653">
        <v>0</v>
      </c>
      <c r="Y372" s="653">
        <v>0</v>
      </c>
      <c r="Z372" s="653">
        <v>0</v>
      </c>
      <c r="AA372" s="653">
        <v>0</v>
      </c>
      <c r="AB372" s="653">
        <v>0</v>
      </c>
      <c r="AC372" s="653">
        <v>0</v>
      </c>
      <c r="AD372" s="653">
        <v>0</v>
      </c>
      <c r="AE372" s="653">
        <v>0</v>
      </c>
      <c r="AF372" s="653">
        <v>0</v>
      </c>
      <c r="AG372" s="653">
        <v>0</v>
      </c>
      <c r="AH372" s="653">
        <v>0</v>
      </c>
      <c r="AI372" s="658">
        <v>0.05</v>
      </c>
      <c r="AJ372" s="658">
        <v>0</v>
      </c>
      <c r="AK372" s="653">
        <v>0</v>
      </c>
      <c r="AL372" s="653">
        <v>1</v>
      </c>
      <c r="AM372" s="653">
        <v>2</v>
      </c>
      <c r="AN372" s="653">
        <v>3</v>
      </c>
      <c r="AO372" s="653">
        <v>4</v>
      </c>
      <c r="AP372" s="653">
        <v>5</v>
      </c>
      <c r="AQ372" s="653">
        <v>6</v>
      </c>
      <c r="AR372" s="653">
        <v>7</v>
      </c>
      <c r="AS372" s="653">
        <v>8</v>
      </c>
      <c r="AT372" s="653">
        <v>9</v>
      </c>
      <c r="AU372" s="653">
        <v>10</v>
      </c>
      <c r="AV372" s="653">
        <v>11</v>
      </c>
      <c r="AW372" s="613">
        <f t="shared" si="5389"/>
        <v>96.05</v>
      </c>
      <c r="AX372" s="645">
        <f t="shared" si="5387"/>
        <v>96.05</v>
      </c>
      <c r="AY372" s="656" t="e">
        <f t="shared" si="5388"/>
        <v>#DIV/0!</v>
      </c>
      <c r="AZ372" s="661"/>
    </row>
    <row r="373" spans="1:52">
      <c r="A373" s="660"/>
      <c r="B373" s="646" t="s">
        <v>305</v>
      </c>
      <c r="C373" s="646" t="s">
        <v>565</v>
      </c>
      <c r="D373" s="647" t="s">
        <v>566</v>
      </c>
      <c r="E373" s="648"/>
      <c r="F373" s="648"/>
      <c r="G373" s="649"/>
      <c r="H373" s="650">
        <v>0</v>
      </c>
      <c r="I373" s="650">
        <f t="shared" si="5157"/>
        <v>0</v>
      </c>
      <c r="J373" s="649">
        <f>+J374*H373</f>
        <v>0</v>
      </c>
      <c r="K373" s="649">
        <f>+K374*H373</f>
        <v>0</v>
      </c>
      <c r="L373" s="649">
        <f t="shared" ref="L373" si="5957">((L374*$H373)-((L374*$H373*$E374)+(L374*$H373*$F374)))</f>
        <v>0</v>
      </c>
      <c r="M373" s="649">
        <f t="shared" ref="M373" si="5958">((M374*$H373)-((M374*$H373*$E374)+(M374*$H373*$F374)))</f>
        <v>0</v>
      </c>
      <c r="N373" s="649">
        <f t="shared" ref="N373" si="5959">((N374*$H373)-((N374*$H373*$E374)+(N374*$H373*$F374)))</f>
        <v>0</v>
      </c>
      <c r="O373" s="649">
        <f t="shared" ref="O373" si="5960">((O374*$H373)-((O374*$H373*$E374)+(O374*$H373*$F374)))</f>
        <v>0</v>
      </c>
      <c r="P373" s="649">
        <f t="shared" ref="P373" si="5961">((P374*$H373)-((P374*$H373*$E374)+(P374*$H373*$F374)))</f>
        <v>0</v>
      </c>
      <c r="Q373" s="649">
        <f t="shared" ref="Q373" si="5962">((Q374*$H373)-((Q374*$H373*$E374)+(Q374*$H373*$F374)))</f>
        <v>0</v>
      </c>
      <c r="R373" s="649">
        <f t="shared" ref="R373" si="5963">((R374*$H373)-((R374*$H373*$E374)+(R374*$H373*$F374)))</f>
        <v>0</v>
      </c>
      <c r="S373" s="649">
        <f>+S374*H373</f>
        <v>0</v>
      </c>
      <c r="T373" s="649">
        <f t="shared" ref="T373" si="5964">((T374*$H373)-((T374*$H373*$E374)+(T374*$H373*$F374)))</f>
        <v>0</v>
      </c>
      <c r="U373" s="649">
        <f t="shared" ref="U373" si="5965">((U374*$H373)-((U374*$H373*$E374)+(U374*$H373*$F374)))</f>
        <v>0</v>
      </c>
      <c r="V373" s="649">
        <f t="shared" ref="V373" si="5966">((V374*$H373)-((V374*$H373*$E374)+(V374*$H373*$F374)))</f>
        <v>0</v>
      </c>
      <c r="W373" s="649">
        <f t="shared" ref="W373" si="5967">((W374*$H373)-((W374*$H373*$E374)+(W374*$H373*$F374)))</f>
        <v>0</v>
      </c>
      <c r="X373" s="649">
        <f t="shared" ref="X373" si="5968">((X374*$H373)-((X374*$H373*$E374)+(X374*$H373*$F374)))</f>
        <v>0</v>
      </c>
      <c r="Y373" s="649">
        <f t="shared" ref="Y373" si="5969">((Y374*$H373)-((Y374*$H373*$E374)+(Y374*$H373*$F374)))</f>
        <v>0</v>
      </c>
      <c r="Z373" s="649">
        <f t="shared" ref="Z373" si="5970">((Z374*$H373)-((Z374*$H373*$E374)+(Z374*$H373*$F374)))</f>
        <v>0</v>
      </c>
      <c r="AA373" s="649">
        <f t="shared" ref="AA373" si="5971">((AA374*$H373)-((AA374*$H373*$E374)+(AA374*$H373*$F374)))</f>
        <v>0</v>
      </c>
      <c r="AB373" s="649">
        <f t="shared" ref="AB373" si="5972">((AB374*$H373)-((AB374*$H373*$E374)+(AB374*$H373*$F374)))</f>
        <v>0</v>
      </c>
      <c r="AC373" s="649">
        <f t="shared" ref="AC373" si="5973">((AC374*$H373)-((AC374*$H373*$E374)+(AC374*$H373*$F374)))</f>
        <v>0</v>
      </c>
      <c r="AD373" s="649">
        <f t="shared" ref="AD373" si="5974">((AD374*$H373)-((AD374*$H373*$E374)+(AD374*$H373*$F374)))</f>
        <v>0</v>
      </c>
      <c r="AE373" s="649">
        <f t="shared" ref="AE373" si="5975">((AE374*$H373)-((AE374*$H373*$E374)+(AE374*$H373*$F374)))</f>
        <v>0</v>
      </c>
      <c r="AF373" s="649">
        <f>+AF374*H373</f>
        <v>0</v>
      </c>
      <c r="AG373" s="649">
        <f t="shared" ref="AG373" si="5976">((AG374*$H373)-((AG374*$H373*$E374)+(AG374*$H373*$F374)))</f>
        <v>0</v>
      </c>
      <c r="AH373" s="649">
        <f t="shared" ref="AH373" si="5977">((AH374*$H373)-((AH374*$H373*$E374)+(AH374*$H373*$F374)))</f>
        <v>0</v>
      </c>
      <c r="AI373" s="649">
        <f>+AI374*H373</f>
        <v>0</v>
      </c>
      <c r="AJ373" s="649">
        <f t="shared" ref="AJ373" si="5978">+AJ374*H373</f>
        <v>0</v>
      </c>
      <c r="AK373" s="649">
        <f t="shared" ref="AK373" si="5979">((AK374*$H373)-((AK374*$H373*$E374)+(AK374*$H373*$F374)))</f>
        <v>0</v>
      </c>
      <c r="AL373" s="649">
        <f t="shared" ref="AL373" si="5980">((AL374*$H373)-((AL374*$H373*$E374)+(AL374*$H373*$F374)))</f>
        <v>0</v>
      </c>
      <c r="AM373" s="649">
        <f t="shared" ref="AM373" si="5981">((AM374*$H373)-((AM374*$H373*$E374)+(AM374*$H373*$F374)))</f>
        <v>0</v>
      </c>
      <c r="AN373" s="649">
        <f t="shared" ref="AN373" si="5982">((AN374*$H373)-((AN374*$H373*$E374)+(AN374*$H373*$F374)))</f>
        <v>0</v>
      </c>
      <c r="AO373" s="649">
        <f t="shared" ref="AO373" si="5983">((AO374*$H373)-((AO374*$H373*$E374)+(AO374*$H373*$F374)))</f>
        <v>0</v>
      </c>
      <c r="AP373" s="649">
        <f t="shared" ref="AP373" si="5984">((AP374*$H373)-((AP374*$H373*$E374)+(AP374*$H373*$F374)))</f>
        <v>0</v>
      </c>
      <c r="AQ373" s="649">
        <f t="shared" ref="AQ373" si="5985">((AQ374*$H373)-((AQ374*$H373*$E374)+(AQ374*$H373*$F374)))</f>
        <v>0</v>
      </c>
      <c r="AR373" s="649">
        <f t="shared" ref="AR373" si="5986">((AR374*$H373)-((AR374*$H373*$E374)+(AR374*$H373*$F374)))</f>
        <v>0</v>
      </c>
      <c r="AS373" s="649">
        <f t="shared" ref="AS373" si="5987">((AS374*$H373)-((AS374*$H373*$E374)+(AS374*$H373*$F374)))</f>
        <v>0</v>
      </c>
      <c r="AT373" s="649">
        <f t="shared" ref="AT373" si="5988">((AT374*$H373)-((AT374*$H373*$E374)+(AT374*$H373*$F374)))</f>
        <v>0</v>
      </c>
      <c r="AU373" s="649">
        <f t="shared" ref="AU373" si="5989">((AU374*$H373)-((AU374*$H373*$E374)+(AU374*$H373*$F374)))</f>
        <v>0</v>
      </c>
      <c r="AV373" s="649">
        <f>((AV374*$H373)-((AV374*$H373*$E374)+(AV374*$H373*$F374)))</f>
        <v>0</v>
      </c>
      <c r="AW373" s="613">
        <f t="shared" si="5389"/>
        <v>0</v>
      </c>
      <c r="AX373" s="645">
        <f t="shared" si="5387"/>
        <v>0</v>
      </c>
      <c r="AY373" s="656" t="e">
        <f t="shared" si="5388"/>
        <v>#DIV/0!</v>
      </c>
      <c r="AZ373" s="591"/>
    </row>
    <row r="374" spans="1:52" s="314" customFormat="1">
      <c r="A374" s="642"/>
      <c r="B374" s="636"/>
      <c r="C374" s="636"/>
      <c r="D374" s="651"/>
      <c r="E374" s="652">
        <v>0.3</v>
      </c>
      <c r="F374" s="652">
        <v>0.05</v>
      </c>
      <c r="G374" s="653"/>
      <c r="H374" s="640"/>
      <c r="I374" s="640">
        <f t="shared" si="5157"/>
        <v>96.05</v>
      </c>
      <c r="J374" s="653">
        <v>0</v>
      </c>
      <c r="K374" s="653">
        <v>0</v>
      </c>
      <c r="L374" s="653">
        <v>0</v>
      </c>
      <c r="M374" s="653">
        <v>0</v>
      </c>
      <c r="N374" s="653">
        <v>0</v>
      </c>
      <c r="O374" s="653">
        <v>0</v>
      </c>
      <c r="P374" s="653">
        <v>0</v>
      </c>
      <c r="Q374" s="653">
        <v>0</v>
      </c>
      <c r="R374" s="653">
        <v>0</v>
      </c>
      <c r="S374" s="653">
        <v>30</v>
      </c>
      <c r="T374" s="653">
        <v>0</v>
      </c>
      <c r="U374" s="653">
        <v>0</v>
      </c>
      <c r="V374" s="653">
        <v>0</v>
      </c>
      <c r="W374" s="653">
        <v>0</v>
      </c>
      <c r="X374" s="653">
        <v>0</v>
      </c>
      <c r="Y374" s="653">
        <v>0</v>
      </c>
      <c r="Z374" s="653">
        <v>0</v>
      </c>
      <c r="AA374" s="653">
        <v>0</v>
      </c>
      <c r="AB374" s="653">
        <v>0</v>
      </c>
      <c r="AC374" s="653">
        <v>0</v>
      </c>
      <c r="AD374" s="653">
        <v>0</v>
      </c>
      <c r="AE374" s="653">
        <v>0</v>
      </c>
      <c r="AF374" s="653">
        <v>0</v>
      </c>
      <c r="AG374" s="653">
        <v>0</v>
      </c>
      <c r="AH374" s="653">
        <v>0</v>
      </c>
      <c r="AI374" s="658">
        <v>0.05</v>
      </c>
      <c r="AJ374" s="658">
        <v>0</v>
      </c>
      <c r="AK374" s="653">
        <v>0</v>
      </c>
      <c r="AL374" s="653">
        <v>1</v>
      </c>
      <c r="AM374" s="653">
        <v>2</v>
      </c>
      <c r="AN374" s="653">
        <v>3</v>
      </c>
      <c r="AO374" s="653">
        <v>4</v>
      </c>
      <c r="AP374" s="653">
        <v>5</v>
      </c>
      <c r="AQ374" s="653">
        <v>6</v>
      </c>
      <c r="AR374" s="653">
        <v>7</v>
      </c>
      <c r="AS374" s="653">
        <v>8</v>
      </c>
      <c r="AT374" s="653">
        <v>9</v>
      </c>
      <c r="AU374" s="653">
        <v>10</v>
      </c>
      <c r="AV374" s="653">
        <v>11</v>
      </c>
      <c r="AW374" s="613">
        <f t="shared" si="5389"/>
        <v>96.05</v>
      </c>
      <c r="AX374" s="645">
        <f t="shared" si="5387"/>
        <v>96.05</v>
      </c>
      <c r="AY374" s="656" t="e">
        <f t="shared" si="5388"/>
        <v>#DIV/0!</v>
      </c>
      <c r="AZ374" s="661"/>
    </row>
    <row r="375" spans="1:52">
      <c r="A375" s="660"/>
      <c r="B375" s="646" t="s">
        <v>305</v>
      </c>
      <c r="C375" s="646" t="s">
        <v>567</v>
      </c>
      <c r="D375" s="647" t="s">
        <v>568</v>
      </c>
      <c r="E375" s="648"/>
      <c r="F375" s="648"/>
      <c r="G375" s="649"/>
      <c r="H375" s="650">
        <v>0</v>
      </c>
      <c r="I375" s="650">
        <f t="shared" si="5157"/>
        <v>0</v>
      </c>
      <c r="J375" s="649">
        <f>+J376*H375</f>
        <v>0</v>
      </c>
      <c r="K375" s="649">
        <f>+K376*H375</f>
        <v>0</v>
      </c>
      <c r="L375" s="649">
        <f t="shared" ref="L375" si="5990">((L376*$H375)-((L376*$H375*$E376)+(L376*$H375*$F376)))</f>
        <v>0</v>
      </c>
      <c r="M375" s="649">
        <f t="shared" ref="M375" si="5991">((M376*$H375)-((M376*$H375*$E376)+(M376*$H375*$F376)))</f>
        <v>0</v>
      </c>
      <c r="N375" s="649">
        <f t="shared" ref="N375" si="5992">((N376*$H375)-((N376*$H375*$E376)+(N376*$H375*$F376)))</f>
        <v>0</v>
      </c>
      <c r="O375" s="649">
        <f t="shared" ref="O375" si="5993">((O376*$H375)-((O376*$H375*$E376)+(O376*$H375*$F376)))</f>
        <v>0</v>
      </c>
      <c r="P375" s="649">
        <f t="shared" ref="P375" si="5994">((P376*$H375)-((P376*$H375*$E376)+(P376*$H375*$F376)))</f>
        <v>0</v>
      </c>
      <c r="Q375" s="649">
        <f t="shared" ref="Q375" si="5995">((Q376*$H375)-((Q376*$H375*$E376)+(Q376*$H375*$F376)))</f>
        <v>0</v>
      </c>
      <c r="R375" s="649">
        <f t="shared" ref="R375" si="5996">((R376*$H375)-((R376*$H375*$E376)+(R376*$H375*$F376)))</f>
        <v>0</v>
      </c>
      <c r="S375" s="649">
        <f>+S376*H375</f>
        <v>0</v>
      </c>
      <c r="T375" s="649">
        <f t="shared" ref="T375" si="5997">((T376*$H375)-((T376*$H375*$E376)+(T376*$H375*$F376)))</f>
        <v>0</v>
      </c>
      <c r="U375" s="649">
        <f t="shared" ref="U375" si="5998">((U376*$H375)-((U376*$H375*$E376)+(U376*$H375*$F376)))</f>
        <v>0</v>
      </c>
      <c r="V375" s="649">
        <f t="shared" ref="V375" si="5999">((V376*$H375)-((V376*$H375*$E376)+(V376*$H375*$F376)))</f>
        <v>0</v>
      </c>
      <c r="W375" s="649">
        <f t="shared" ref="W375" si="6000">((W376*$H375)-((W376*$H375*$E376)+(W376*$H375*$F376)))</f>
        <v>0</v>
      </c>
      <c r="X375" s="649">
        <f t="shared" ref="X375" si="6001">((X376*$H375)-((X376*$H375*$E376)+(X376*$H375*$F376)))</f>
        <v>0</v>
      </c>
      <c r="Y375" s="649">
        <f t="shared" ref="Y375" si="6002">((Y376*$H375)-((Y376*$H375*$E376)+(Y376*$H375*$F376)))</f>
        <v>0</v>
      </c>
      <c r="Z375" s="649">
        <f t="shared" ref="Z375" si="6003">((Z376*$H375)-((Z376*$H375*$E376)+(Z376*$H375*$F376)))</f>
        <v>0</v>
      </c>
      <c r="AA375" s="649">
        <f t="shared" ref="AA375" si="6004">((AA376*$H375)-((AA376*$H375*$E376)+(AA376*$H375*$F376)))</f>
        <v>0</v>
      </c>
      <c r="AB375" s="649">
        <f t="shared" ref="AB375" si="6005">((AB376*$H375)-((AB376*$H375*$E376)+(AB376*$H375*$F376)))</f>
        <v>0</v>
      </c>
      <c r="AC375" s="649">
        <f t="shared" ref="AC375" si="6006">((AC376*$H375)-((AC376*$H375*$E376)+(AC376*$H375*$F376)))</f>
        <v>0</v>
      </c>
      <c r="AD375" s="649">
        <f t="shared" ref="AD375" si="6007">((AD376*$H375)-((AD376*$H375*$E376)+(AD376*$H375*$F376)))</f>
        <v>0</v>
      </c>
      <c r="AE375" s="649">
        <f t="shared" ref="AE375" si="6008">((AE376*$H375)-((AE376*$H375*$E376)+(AE376*$H375*$F376)))</f>
        <v>0</v>
      </c>
      <c r="AF375" s="649">
        <f>+AF376*H375</f>
        <v>0</v>
      </c>
      <c r="AG375" s="649">
        <f t="shared" ref="AG375" si="6009">((AG376*$H375)-((AG376*$H375*$E376)+(AG376*$H375*$F376)))</f>
        <v>0</v>
      </c>
      <c r="AH375" s="649">
        <f t="shared" ref="AH375" si="6010">((AH376*$H375)-((AH376*$H375*$E376)+(AH376*$H375*$F376)))</f>
        <v>0</v>
      </c>
      <c r="AI375" s="649">
        <f>+AI376*H375</f>
        <v>0</v>
      </c>
      <c r="AJ375" s="649">
        <f t="shared" ref="AJ375" si="6011">+AJ376*H375</f>
        <v>0</v>
      </c>
      <c r="AK375" s="649">
        <f t="shared" ref="AK375" si="6012">((AK376*$H375)-((AK376*$H375*$E376)+(AK376*$H375*$F376)))</f>
        <v>0</v>
      </c>
      <c r="AL375" s="649">
        <f t="shared" ref="AL375" si="6013">((AL376*$H375)-((AL376*$H375*$E376)+(AL376*$H375*$F376)))</f>
        <v>0</v>
      </c>
      <c r="AM375" s="649">
        <f t="shared" ref="AM375" si="6014">((AM376*$H375)-((AM376*$H375*$E376)+(AM376*$H375*$F376)))</f>
        <v>0</v>
      </c>
      <c r="AN375" s="649">
        <f t="shared" ref="AN375" si="6015">((AN376*$H375)-((AN376*$H375*$E376)+(AN376*$H375*$F376)))</f>
        <v>0</v>
      </c>
      <c r="AO375" s="649">
        <f t="shared" ref="AO375" si="6016">((AO376*$H375)-((AO376*$H375*$E376)+(AO376*$H375*$F376)))</f>
        <v>0</v>
      </c>
      <c r="AP375" s="649">
        <f t="shared" ref="AP375" si="6017">((AP376*$H375)-((AP376*$H375*$E376)+(AP376*$H375*$F376)))</f>
        <v>0</v>
      </c>
      <c r="AQ375" s="649">
        <f t="shared" ref="AQ375" si="6018">((AQ376*$H375)-((AQ376*$H375*$E376)+(AQ376*$H375*$F376)))</f>
        <v>0</v>
      </c>
      <c r="AR375" s="649">
        <f t="shared" ref="AR375" si="6019">((AR376*$H375)-((AR376*$H375*$E376)+(AR376*$H375*$F376)))</f>
        <v>0</v>
      </c>
      <c r="AS375" s="649">
        <f t="shared" ref="AS375" si="6020">((AS376*$H375)-((AS376*$H375*$E376)+(AS376*$H375*$F376)))</f>
        <v>0</v>
      </c>
      <c r="AT375" s="649">
        <f t="shared" ref="AT375" si="6021">((AT376*$H375)-((AT376*$H375*$E376)+(AT376*$H375*$F376)))</f>
        <v>0</v>
      </c>
      <c r="AU375" s="649">
        <f t="shared" ref="AU375" si="6022">((AU376*$H375)-((AU376*$H375*$E376)+(AU376*$H375*$F376)))</f>
        <v>0</v>
      </c>
      <c r="AV375" s="649">
        <f>((AV376*$H375)-((AV376*$H375*$E376)+(AV376*$H375*$F376)))</f>
        <v>0</v>
      </c>
      <c r="AW375" s="613">
        <f t="shared" si="5389"/>
        <v>0</v>
      </c>
      <c r="AX375" s="645">
        <f t="shared" si="5387"/>
        <v>0</v>
      </c>
      <c r="AY375" s="656" t="e">
        <f t="shared" si="5388"/>
        <v>#DIV/0!</v>
      </c>
      <c r="AZ375" s="591"/>
    </row>
    <row r="376" spans="1:52" s="314" customFormat="1">
      <c r="A376" s="642"/>
      <c r="B376" s="636"/>
      <c r="C376" s="636"/>
      <c r="D376" s="651"/>
      <c r="E376" s="652">
        <v>0.3</v>
      </c>
      <c r="F376" s="652">
        <v>0.05</v>
      </c>
      <c r="G376" s="653"/>
      <c r="H376" s="640"/>
      <c r="I376" s="640">
        <f t="shared" si="5157"/>
        <v>96.05</v>
      </c>
      <c r="J376" s="653">
        <v>0</v>
      </c>
      <c r="K376" s="653">
        <v>0</v>
      </c>
      <c r="L376" s="653">
        <v>0</v>
      </c>
      <c r="M376" s="653">
        <v>0</v>
      </c>
      <c r="N376" s="653">
        <v>0</v>
      </c>
      <c r="O376" s="653">
        <v>0</v>
      </c>
      <c r="P376" s="653">
        <v>0</v>
      </c>
      <c r="Q376" s="653">
        <v>0</v>
      </c>
      <c r="R376" s="653">
        <v>0</v>
      </c>
      <c r="S376" s="653">
        <v>30</v>
      </c>
      <c r="T376" s="653">
        <v>0</v>
      </c>
      <c r="U376" s="653">
        <v>0</v>
      </c>
      <c r="V376" s="653">
        <v>0</v>
      </c>
      <c r="W376" s="653">
        <v>0</v>
      </c>
      <c r="X376" s="653">
        <v>0</v>
      </c>
      <c r="Y376" s="653">
        <v>0</v>
      </c>
      <c r="Z376" s="653">
        <v>0</v>
      </c>
      <c r="AA376" s="653">
        <v>0</v>
      </c>
      <c r="AB376" s="653">
        <v>0</v>
      </c>
      <c r="AC376" s="653">
        <v>0</v>
      </c>
      <c r="AD376" s="653">
        <v>0</v>
      </c>
      <c r="AE376" s="653">
        <v>0</v>
      </c>
      <c r="AF376" s="653">
        <v>0</v>
      </c>
      <c r="AG376" s="653">
        <v>0</v>
      </c>
      <c r="AH376" s="653">
        <v>0</v>
      </c>
      <c r="AI376" s="658">
        <v>0.05</v>
      </c>
      <c r="AJ376" s="658">
        <v>0</v>
      </c>
      <c r="AK376" s="653">
        <v>0</v>
      </c>
      <c r="AL376" s="653">
        <v>1</v>
      </c>
      <c r="AM376" s="653">
        <v>2</v>
      </c>
      <c r="AN376" s="653">
        <v>3</v>
      </c>
      <c r="AO376" s="653">
        <v>4</v>
      </c>
      <c r="AP376" s="653">
        <v>5</v>
      </c>
      <c r="AQ376" s="653">
        <v>6</v>
      </c>
      <c r="AR376" s="653">
        <v>7</v>
      </c>
      <c r="AS376" s="653">
        <v>8</v>
      </c>
      <c r="AT376" s="653">
        <v>9</v>
      </c>
      <c r="AU376" s="653">
        <v>10</v>
      </c>
      <c r="AV376" s="653">
        <v>11</v>
      </c>
      <c r="AW376" s="613">
        <f t="shared" si="5389"/>
        <v>96.05</v>
      </c>
      <c r="AX376" s="645">
        <f t="shared" si="5387"/>
        <v>96.05</v>
      </c>
      <c r="AY376" s="656" t="e">
        <f t="shared" si="5388"/>
        <v>#DIV/0!</v>
      </c>
      <c r="AZ376" s="661"/>
    </row>
    <row r="377" spans="1:52">
      <c r="A377" s="660"/>
      <c r="B377" s="629" t="s">
        <v>278</v>
      </c>
      <c r="C377" s="629" t="s">
        <v>569</v>
      </c>
      <c r="D377" s="630" t="s">
        <v>570</v>
      </c>
      <c r="E377" s="643"/>
      <c r="F377" s="643"/>
      <c r="G377" s="631"/>
      <c r="H377" s="632">
        <f>+H378+H380+H382+H384+H386+H388+H390+H392+H394+H396+H398+H400+H402+H404+H406+H408+H410+H412</f>
        <v>14319395.485246668</v>
      </c>
      <c r="I377" s="632">
        <f t="shared" si="5157"/>
        <v>14319395.485246668</v>
      </c>
      <c r="J377" s="632">
        <f t="shared" ref="J377:AV377" si="6023">+J378+J380+J382+J384+J386+J388+J390+J392+J394+J396+J398+J400+J402+J404+J406+J408+J410+J412</f>
        <v>0</v>
      </c>
      <c r="K377" s="632">
        <f t="shared" si="6023"/>
        <v>0</v>
      </c>
      <c r="L377" s="632">
        <f t="shared" si="6023"/>
        <v>0</v>
      </c>
      <c r="M377" s="632">
        <f t="shared" si="6023"/>
        <v>0</v>
      </c>
      <c r="N377" s="632">
        <f t="shared" si="6023"/>
        <v>0</v>
      </c>
      <c r="O377" s="632">
        <f t="shared" si="6023"/>
        <v>0</v>
      </c>
      <c r="P377" s="632">
        <f t="shared" si="6023"/>
        <v>0</v>
      </c>
      <c r="Q377" s="632">
        <f t="shared" si="6023"/>
        <v>0</v>
      </c>
      <c r="R377" s="632">
        <f t="shared" si="6023"/>
        <v>0</v>
      </c>
      <c r="S377" s="632">
        <f t="shared" si="6023"/>
        <v>4295818.6455740007</v>
      </c>
      <c r="T377" s="632">
        <f t="shared" si="6023"/>
        <v>13858.354602925283</v>
      </c>
      <c r="U377" s="632">
        <f t="shared" si="6023"/>
        <v>84689.944795654505</v>
      </c>
      <c r="V377" s="632">
        <f t="shared" si="6023"/>
        <v>55433.418411701132</v>
      </c>
      <c r="W377" s="632">
        <f t="shared" si="6023"/>
        <v>225778.57045656163</v>
      </c>
      <c r="X377" s="632">
        <f t="shared" si="6023"/>
        <v>979368.41491049994</v>
      </c>
      <c r="Y377" s="632">
        <f t="shared" si="6023"/>
        <v>1321320.0418532069</v>
      </c>
      <c r="Z377" s="632">
        <f t="shared" si="6023"/>
        <v>1230962.6786202167</v>
      </c>
      <c r="AA377" s="632">
        <f t="shared" si="6023"/>
        <v>1131785.5907692988</v>
      </c>
      <c r="AB377" s="632">
        <f t="shared" si="6023"/>
        <v>1228409.4466987324</v>
      </c>
      <c r="AC377" s="632">
        <f t="shared" si="6023"/>
        <v>1102585.6075838557</v>
      </c>
      <c r="AD377" s="632">
        <f t="shared" si="6023"/>
        <v>843981.73751690099</v>
      </c>
      <c r="AE377" s="632">
        <f t="shared" si="6023"/>
        <v>780617.53217607026</v>
      </c>
      <c r="AF377" s="632">
        <f t="shared" si="6023"/>
        <v>308815.72701470915</v>
      </c>
      <c r="AG377" s="632">
        <f t="shared" si="6023"/>
        <v>0</v>
      </c>
      <c r="AH377" s="632">
        <f t="shared" si="6023"/>
        <v>0</v>
      </c>
      <c r="AI377" s="632">
        <f t="shared" si="6023"/>
        <v>715969.77426233329</v>
      </c>
      <c r="AJ377" s="632">
        <f t="shared" si="6023"/>
        <v>0</v>
      </c>
      <c r="AK377" s="632">
        <f t="shared" si="6023"/>
        <v>0</v>
      </c>
      <c r="AL377" s="632">
        <f t="shared" si="6023"/>
        <v>0</v>
      </c>
      <c r="AM377" s="632">
        <f t="shared" si="6023"/>
        <v>0</v>
      </c>
      <c r="AN377" s="632">
        <f t="shared" si="6023"/>
        <v>0</v>
      </c>
      <c r="AO377" s="632">
        <f t="shared" si="6023"/>
        <v>0</v>
      </c>
      <c r="AP377" s="632">
        <f t="shared" si="6023"/>
        <v>0</v>
      </c>
      <c r="AQ377" s="632">
        <f t="shared" si="6023"/>
        <v>0</v>
      </c>
      <c r="AR377" s="632">
        <f t="shared" si="6023"/>
        <v>0</v>
      </c>
      <c r="AS377" s="632">
        <f t="shared" si="6023"/>
        <v>0</v>
      </c>
      <c r="AT377" s="632">
        <f t="shared" si="6023"/>
        <v>0</v>
      </c>
      <c r="AU377" s="632">
        <f t="shared" si="6023"/>
        <v>0</v>
      </c>
      <c r="AV377" s="632">
        <f t="shared" si="6023"/>
        <v>0</v>
      </c>
      <c r="AW377" s="613">
        <f t="shared" si="5389"/>
        <v>14319395.485246668</v>
      </c>
      <c r="AX377" s="645">
        <f t="shared" si="5387"/>
        <v>0</v>
      </c>
      <c r="AY377" s="656">
        <f t="shared" si="5388"/>
        <v>0</v>
      </c>
      <c r="AZ377" s="591"/>
    </row>
    <row r="378" spans="1:52">
      <c r="A378" s="660"/>
      <c r="B378" s="646" t="s">
        <v>305</v>
      </c>
      <c r="C378" s="646" t="s">
        <v>571</v>
      </c>
      <c r="D378" s="647" t="s">
        <v>572</v>
      </c>
      <c r="E378" s="648"/>
      <c r="F378" s="648"/>
      <c r="G378" s="649"/>
      <c r="H378" s="650">
        <v>862195.55266834539</v>
      </c>
      <c r="I378" s="650">
        <f t="shared" si="5157"/>
        <v>862195.55266834539</v>
      </c>
      <c r="J378" s="649">
        <f>+J379*H378</f>
        <v>0</v>
      </c>
      <c r="K378" s="649">
        <f>+K379*H378</f>
        <v>0</v>
      </c>
      <c r="L378" s="649">
        <f t="shared" ref="L378" si="6024">((L379*$H378)-((L379*$H378*$E379)+(L379*$H378*$F379)))</f>
        <v>0</v>
      </c>
      <c r="M378" s="649">
        <f t="shared" ref="M378" si="6025">((M379*$H378)-((M379*$H378*$E379)+(M379*$H378*$F379)))</f>
        <v>0</v>
      </c>
      <c r="N378" s="649">
        <f t="shared" ref="N378" si="6026">((N379*$H378)-((N379*$H378*$E379)+(N379*$H378*$F379)))</f>
        <v>0</v>
      </c>
      <c r="O378" s="649">
        <f t="shared" ref="O378" si="6027">((O379*$H378)-((O379*$H378*$E379)+(O379*$H378*$F379)))</f>
        <v>0</v>
      </c>
      <c r="P378" s="649">
        <f t="shared" ref="P378" si="6028">((P379*$H378)-((P379*$H378*$E379)+(P379*$H378*$F379)))</f>
        <v>0</v>
      </c>
      <c r="Q378" s="649">
        <f t="shared" ref="Q378" si="6029">((Q379*$H378)-((Q379*$H378*$E379)+(Q379*$H378*$F379)))</f>
        <v>0</v>
      </c>
      <c r="R378" s="649">
        <f t="shared" ref="R378" si="6030">((R379*$H378)-((R379*$H378*$E379)+(R379*$H378*$F379)))</f>
        <v>0</v>
      </c>
      <c r="S378" s="649">
        <f>+S379*H378</f>
        <v>258658.6658005036</v>
      </c>
      <c r="T378" s="649">
        <f t="shared" ref="T378" si="6031">((T379*$H378)-((T379*$H378*$E379)+(T379*$H378*$F379)))</f>
        <v>0</v>
      </c>
      <c r="U378" s="649">
        <f t="shared" ref="U378" si="6032">((U379*$H378)-((U379*$H378*$E379)+(U379*$H378*$F379)))</f>
        <v>0</v>
      </c>
      <c r="V378" s="649">
        <f t="shared" ref="V378" si="6033">((V379*$H378)-((V379*$H378*$E379)+(V379*$H378*$F379)))</f>
        <v>0</v>
      </c>
      <c r="W378" s="649">
        <f t="shared" ref="W378" si="6034">((W379*$H378)-((W379*$H378*$E379)+(W379*$H378*$F379)))</f>
        <v>184940.94604736011</v>
      </c>
      <c r="X378" s="649">
        <f t="shared" ref="X378" si="6035">((X379*$H378)-((X379*$H378*$E379)+(X379*$H378*$F379)))</f>
        <v>302630.63898658927</v>
      </c>
      <c r="Y378" s="649">
        <f t="shared" ref="Y378" si="6036">((Y379*$H378)-((Y379*$H378*$E379)+(Y379*$H378*$F379)))</f>
        <v>72855.524200475193</v>
      </c>
      <c r="Z378" s="649">
        <f t="shared" ref="Z378" si="6037">((Z379*$H378)-((Z379*$H378*$E379)+(Z379*$H378*$F379)))</f>
        <v>0</v>
      </c>
      <c r="AA378" s="649">
        <f t="shared" ref="AA378" si="6038">((AA379*$H378)-((AA379*$H378*$E379)+(AA379*$H378*$F379)))</f>
        <v>0</v>
      </c>
      <c r="AB378" s="649">
        <f t="shared" ref="AB378" si="6039">((AB379*$H378)-((AB379*$H378*$E379)+(AB379*$H378*$F379)))</f>
        <v>0</v>
      </c>
      <c r="AC378" s="649">
        <f t="shared" ref="AC378" si="6040">((AC379*$H378)-((AC379*$H378*$E379)+(AC379*$H378*$F379)))</f>
        <v>0</v>
      </c>
      <c r="AD378" s="649">
        <f t="shared" ref="AD378" si="6041">((AD379*$H378)-((AD379*$H378*$E379)+(AD379*$H378*$F379)))</f>
        <v>0</v>
      </c>
      <c r="AE378" s="649">
        <f t="shared" ref="AE378" si="6042">((AE379*$H378)-((AE379*$H378*$E379)+(AE379*$H378*$F379)))</f>
        <v>0</v>
      </c>
      <c r="AF378" s="649">
        <f>+AF379*H378</f>
        <v>0</v>
      </c>
      <c r="AG378" s="649">
        <f t="shared" ref="AG378" si="6043">((AG379*$H378)-((AG379*$H378*$E379)+(AG379*$H378*$F379)))</f>
        <v>0</v>
      </c>
      <c r="AH378" s="649">
        <f t="shared" ref="AH378" si="6044">((AH379*$H378)-((AH379*$H378*$E379)+(AH379*$H378*$F379)))</f>
        <v>0</v>
      </c>
      <c r="AI378" s="649">
        <f>+AI379*H378</f>
        <v>43109.777633417274</v>
      </c>
      <c r="AJ378" s="649">
        <f t="shared" ref="AJ378" si="6045">+AJ379*H378</f>
        <v>0</v>
      </c>
      <c r="AK378" s="649">
        <f t="shared" ref="AK378" si="6046">((AK379*$H378)-((AK379*$H378*$E379)+(AK379*$H378*$F379)))</f>
        <v>0</v>
      </c>
      <c r="AL378" s="649">
        <f t="shared" ref="AL378" si="6047">((AL379*$H378)-((AL379*$H378*$E379)+(AL379*$H378*$F379)))</f>
        <v>0</v>
      </c>
      <c r="AM378" s="649">
        <f t="shared" ref="AM378" si="6048">((AM379*$H378)-((AM379*$H378*$E379)+(AM379*$H378*$F379)))</f>
        <v>0</v>
      </c>
      <c r="AN378" s="649">
        <f t="shared" ref="AN378" si="6049">((AN379*$H378)-((AN379*$H378*$E379)+(AN379*$H378*$F379)))</f>
        <v>0</v>
      </c>
      <c r="AO378" s="649">
        <f t="shared" ref="AO378" si="6050">((AO379*$H378)-((AO379*$H378*$E379)+(AO379*$H378*$F379)))</f>
        <v>0</v>
      </c>
      <c r="AP378" s="649">
        <f t="shared" ref="AP378" si="6051">((AP379*$H378)-((AP379*$H378*$E379)+(AP379*$H378*$F379)))</f>
        <v>0</v>
      </c>
      <c r="AQ378" s="649">
        <f t="shared" ref="AQ378" si="6052">((AQ379*$H378)-((AQ379*$H378*$E379)+(AQ379*$H378*$F379)))</f>
        <v>0</v>
      </c>
      <c r="AR378" s="649">
        <f t="shared" ref="AR378" si="6053">((AR379*$H378)-((AR379*$H378*$E379)+(AR379*$H378*$F379)))</f>
        <v>0</v>
      </c>
      <c r="AS378" s="649">
        <f t="shared" ref="AS378" si="6054">((AS379*$H378)-((AS379*$H378*$E379)+(AS379*$H378*$F379)))</f>
        <v>0</v>
      </c>
      <c r="AT378" s="649">
        <f t="shared" ref="AT378" si="6055">((AT379*$H378)-((AT379*$H378*$E379)+(AT379*$H378*$F379)))</f>
        <v>0</v>
      </c>
      <c r="AU378" s="649">
        <f t="shared" ref="AU378" si="6056">((AU379*$H378)-((AU379*$H378*$E379)+(AU379*$H378*$F379)))</f>
        <v>0</v>
      </c>
      <c r="AV378" s="649">
        <f>((AV379*$H378)-((AV379*$H378*$E379)+(AV379*$H378*$F379)))</f>
        <v>0</v>
      </c>
      <c r="AW378" s="613">
        <f t="shared" si="5389"/>
        <v>862195.55266834539</v>
      </c>
      <c r="AX378" s="645">
        <f t="shared" si="5387"/>
        <v>0</v>
      </c>
      <c r="AY378" s="656">
        <f t="shared" si="5388"/>
        <v>0</v>
      </c>
      <c r="AZ378" s="591"/>
    </row>
    <row r="379" spans="1:52" s="314" customFormat="1">
      <c r="A379" s="642"/>
      <c r="B379" s="636"/>
      <c r="C379" s="636"/>
      <c r="D379" s="651"/>
      <c r="E379" s="652">
        <v>0.3</v>
      </c>
      <c r="F379" s="652">
        <v>0.05</v>
      </c>
      <c r="G379" s="653"/>
      <c r="H379" s="640"/>
      <c r="I379" s="640">
        <f t="shared" si="5157"/>
        <v>1.3499999999999999</v>
      </c>
      <c r="J379" s="658">
        <v>0</v>
      </c>
      <c r="K379" s="658">
        <v>0</v>
      </c>
      <c r="L379" s="658">
        <v>0</v>
      </c>
      <c r="M379" s="658">
        <v>0</v>
      </c>
      <c r="N379" s="658">
        <v>0</v>
      </c>
      <c r="O379" s="658">
        <v>0</v>
      </c>
      <c r="P379" s="658">
        <v>0</v>
      </c>
      <c r="Q379" s="658">
        <v>0</v>
      </c>
      <c r="R379" s="658">
        <v>0</v>
      </c>
      <c r="S379" s="658">
        <v>0.3</v>
      </c>
      <c r="T379" s="658">
        <v>0</v>
      </c>
      <c r="U379" s="658">
        <v>0</v>
      </c>
      <c r="V379" s="658">
        <v>0</v>
      </c>
      <c r="W379" s="658">
        <v>0.33</v>
      </c>
      <c r="X379" s="658">
        <v>0.54</v>
      </c>
      <c r="Y379" s="658">
        <v>0.13</v>
      </c>
      <c r="Z379" s="658">
        <v>0</v>
      </c>
      <c r="AA379" s="658">
        <v>0</v>
      </c>
      <c r="AB379" s="658">
        <v>0</v>
      </c>
      <c r="AC379" s="658">
        <v>0</v>
      </c>
      <c r="AD379" s="658">
        <v>0</v>
      </c>
      <c r="AE379" s="658">
        <v>0</v>
      </c>
      <c r="AF379" s="658">
        <v>0</v>
      </c>
      <c r="AG379" s="658">
        <v>0</v>
      </c>
      <c r="AH379" s="658">
        <v>0</v>
      </c>
      <c r="AI379" s="658">
        <v>0.05</v>
      </c>
      <c r="AJ379" s="658">
        <v>0</v>
      </c>
      <c r="AK379" s="658">
        <v>0</v>
      </c>
      <c r="AL379" s="658">
        <v>0</v>
      </c>
      <c r="AM379" s="658">
        <v>0</v>
      </c>
      <c r="AN379" s="658">
        <v>0</v>
      </c>
      <c r="AO379" s="658">
        <v>0</v>
      </c>
      <c r="AP379" s="658">
        <v>0</v>
      </c>
      <c r="AQ379" s="658">
        <v>0</v>
      </c>
      <c r="AR379" s="658">
        <v>0</v>
      </c>
      <c r="AS379" s="658">
        <v>0</v>
      </c>
      <c r="AT379" s="658">
        <v>0</v>
      </c>
      <c r="AU379" s="658">
        <v>0</v>
      </c>
      <c r="AV379" s="658">
        <v>0</v>
      </c>
      <c r="AW379" s="613">
        <f t="shared" si="5389"/>
        <v>1.3499999999999999</v>
      </c>
      <c r="AX379" s="645">
        <f t="shared" si="5387"/>
        <v>1.3499999999999999</v>
      </c>
      <c r="AY379" s="656" t="e">
        <f t="shared" si="5388"/>
        <v>#DIV/0!</v>
      </c>
      <c r="AZ379" s="661"/>
    </row>
    <row r="380" spans="1:52" ht="15" customHeight="1">
      <c r="A380" s="660"/>
      <c r="B380" s="646" t="s">
        <v>305</v>
      </c>
      <c r="C380" s="646" t="s">
        <v>573</v>
      </c>
      <c r="D380" s="647" t="s">
        <v>574</v>
      </c>
      <c r="E380" s="648"/>
      <c r="F380" s="648"/>
      <c r="G380" s="649"/>
      <c r="H380" s="650">
        <v>897530.20679563738</v>
      </c>
      <c r="I380" s="650">
        <f t="shared" si="5157"/>
        <v>897530.2067956375</v>
      </c>
      <c r="J380" s="649">
        <f>+J381*H380</f>
        <v>0</v>
      </c>
      <c r="K380" s="649">
        <f>+K381*H380</f>
        <v>0</v>
      </c>
      <c r="L380" s="649">
        <f t="shared" ref="L380" si="6057">((L381*$H380)-((L381*$H380*$E381)+(L381*$H380*$F381)))</f>
        <v>0</v>
      </c>
      <c r="M380" s="649">
        <f t="shared" ref="M380" si="6058">((M381*$H380)-((M381*$H380*$E381)+(M381*$H380*$F381)))</f>
        <v>0</v>
      </c>
      <c r="N380" s="649">
        <f t="shared" ref="N380" si="6059">((N381*$H380)-((N381*$H380*$E381)+(N381*$H380*$F381)))</f>
        <v>0</v>
      </c>
      <c r="O380" s="649">
        <f t="shared" ref="O380" si="6060">((O381*$H380)-((O381*$H380*$E381)+(O381*$H380*$F381)))</f>
        <v>0</v>
      </c>
      <c r="P380" s="649">
        <f t="shared" ref="P380" si="6061">((P381*$H380)-((P381*$H380*$E381)+(P381*$H380*$F381)))</f>
        <v>0</v>
      </c>
      <c r="Q380" s="649">
        <f t="shared" ref="Q380" si="6062">((Q381*$H380)-((Q381*$H380*$E381)+(Q381*$H380*$F381)))</f>
        <v>0</v>
      </c>
      <c r="R380" s="649">
        <f t="shared" ref="R380" si="6063">((R381*$H380)-((R381*$H380*$E381)+(R381*$H380*$F381)))</f>
        <v>0</v>
      </c>
      <c r="S380" s="649">
        <f t="shared" ref="S380" si="6064">+S381*H380</f>
        <v>269259.06203869119</v>
      </c>
      <c r="T380" s="649">
        <f t="shared" ref="T380" si="6065">((T381*$H380)-((T381*$H380*$E381)+(T381*$H380*$F381)))</f>
        <v>0</v>
      </c>
      <c r="U380" s="649">
        <f t="shared" ref="U380" si="6066">((U381*$H380)-((U381*$H380*$E381)+(U381*$H380*$F381)))</f>
        <v>0</v>
      </c>
      <c r="V380" s="649">
        <f t="shared" ref="V380" si="6067">((V381*$H380)-((V381*$H380*$E381)+(V381*$H380*$F381)))</f>
        <v>0</v>
      </c>
      <c r="W380" s="649">
        <f t="shared" ref="W380" si="6068">((W381*$H380)-((W381*$H380*$E381)+(W381*$H380*$F381)))</f>
        <v>40837.624409201511</v>
      </c>
      <c r="X380" s="649">
        <f t="shared" ref="X380" si="6069">((X381*$H380)-((X381*$H380*$E381)+(X381*$H380*$F381)))</f>
        <v>309199.15624109708</v>
      </c>
      <c r="Y380" s="649">
        <f t="shared" ref="Y380" si="6070">((Y381*$H380)-((Y381*$H380*$E381)+(Y381*$H380*$F381)))</f>
        <v>233357.85376686574</v>
      </c>
      <c r="Z380" s="649">
        <f t="shared" ref="Z380" si="6071">((Z381*$H380)-((Z381*$H380*$E381)+(Z381*$H380*$F381)))</f>
        <v>0</v>
      </c>
      <c r="AA380" s="649">
        <f t="shared" ref="AA380" si="6072">((AA381*$H380)-((AA381*$H380*$E381)+(AA381*$H380*$F381)))</f>
        <v>0</v>
      </c>
      <c r="AB380" s="649">
        <f t="shared" ref="AB380" si="6073">((AB381*$H380)-((AB381*$H380*$E381)+(AB381*$H380*$F381)))</f>
        <v>0</v>
      </c>
      <c r="AC380" s="649">
        <f t="shared" ref="AC380" si="6074">((AC381*$H380)-((AC381*$H380*$E381)+(AC381*$H380*$F381)))</f>
        <v>0</v>
      </c>
      <c r="AD380" s="649">
        <f t="shared" ref="AD380" si="6075">((AD381*$H380)-((AD381*$H380*$E381)+(AD381*$H380*$F381)))</f>
        <v>0</v>
      </c>
      <c r="AE380" s="649">
        <f t="shared" ref="AE380" si="6076">((AE381*$H380)-((AE381*$H380*$E381)+(AE381*$H380*$F381)))</f>
        <v>0</v>
      </c>
      <c r="AF380" s="649">
        <f>+AF381*H380</f>
        <v>0</v>
      </c>
      <c r="AG380" s="649">
        <f t="shared" ref="AG380" si="6077">((AG381*$H380)-((AG381*$H380*$E381)+(AG381*$H380*$F381)))</f>
        <v>0</v>
      </c>
      <c r="AH380" s="649">
        <f t="shared" ref="AH380" si="6078">((AH381*$H380)-((AH381*$H380*$E381)+(AH381*$H380*$F381)))</f>
        <v>0</v>
      </c>
      <c r="AI380" s="649">
        <f>+AI381*H380</f>
        <v>44876.510339781875</v>
      </c>
      <c r="AJ380" s="649">
        <f t="shared" ref="AJ380" si="6079">+AJ381*H380</f>
        <v>0</v>
      </c>
      <c r="AK380" s="649">
        <f t="shared" ref="AK380" si="6080">((AK381*$H380)-((AK381*$H380*$E381)+(AK381*$H380*$F381)))</f>
        <v>0</v>
      </c>
      <c r="AL380" s="649">
        <f t="shared" ref="AL380" si="6081">((AL381*$H380)-((AL381*$H380*$E381)+(AL381*$H380*$F381)))</f>
        <v>0</v>
      </c>
      <c r="AM380" s="649">
        <f t="shared" ref="AM380" si="6082">((AM381*$H380)-((AM381*$H380*$E381)+(AM381*$H380*$F381)))</f>
        <v>0</v>
      </c>
      <c r="AN380" s="649">
        <f t="shared" ref="AN380" si="6083">((AN381*$H380)-((AN381*$H380*$E381)+(AN381*$H380*$F381)))</f>
        <v>0</v>
      </c>
      <c r="AO380" s="649">
        <f t="shared" ref="AO380" si="6084">((AO381*$H380)-((AO381*$H380*$E381)+(AO381*$H380*$F381)))</f>
        <v>0</v>
      </c>
      <c r="AP380" s="649">
        <f t="shared" ref="AP380" si="6085">((AP381*$H380)-((AP381*$H380*$E381)+(AP381*$H380*$F381)))</f>
        <v>0</v>
      </c>
      <c r="AQ380" s="649">
        <f t="shared" ref="AQ380" si="6086">((AQ381*$H380)-((AQ381*$H380*$E381)+(AQ381*$H380*$F381)))</f>
        <v>0</v>
      </c>
      <c r="AR380" s="649">
        <f t="shared" ref="AR380" si="6087">((AR381*$H380)-((AR381*$H380*$E381)+(AR381*$H380*$F381)))</f>
        <v>0</v>
      </c>
      <c r="AS380" s="649">
        <f t="shared" ref="AS380" si="6088">((AS381*$H380)-((AS381*$H380*$E381)+(AS381*$H380*$F381)))</f>
        <v>0</v>
      </c>
      <c r="AT380" s="649">
        <f t="shared" ref="AT380" si="6089">((AT381*$H380)-((AT381*$H380*$E381)+(AT381*$H380*$F381)))</f>
        <v>0</v>
      </c>
      <c r="AU380" s="649">
        <f t="shared" ref="AU380" si="6090">((AU381*$H380)-((AU381*$H380*$E381)+(AU381*$H380*$F381)))</f>
        <v>0</v>
      </c>
      <c r="AV380" s="649">
        <f>((AV381*$H380)-((AV381*$H380*$E381)+(AV381*$H380*$F381)))</f>
        <v>0</v>
      </c>
      <c r="AW380" s="613">
        <f t="shared" si="5389"/>
        <v>897530.2067956375</v>
      </c>
      <c r="AX380" s="645">
        <f t="shared" si="5387"/>
        <v>0</v>
      </c>
      <c r="AY380" s="656">
        <f t="shared" si="5388"/>
        <v>0</v>
      </c>
      <c r="AZ380" s="591"/>
    </row>
    <row r="381" spans="1:52" s="314" customFormat="1">
      <c r="A381" s="642"/>
      <c r="B381" s="636"/>
      <c r="C381" s="636"/>
      <c r="D381" s="651"/>
      <c r="E381" s="652">
        <v>0.3</v>
      </c>
      <c r="F381" s="652">
        <v>0.05</v>
      </c>
      <c r="G381" s="653"/>
      <c r="H381" s="640"/>
      <c r="I381" s="640">
        <f t="shared" si="5157"/>
        <v>1.35</v>
      </c>
      <c r="J381" s="658">
        <v>0</v>
      </c>
      <c r="K381" s="658">
        <v>0</v>
      </c>
      <c r="L381" s="658">
        <v>0</v>
      </c>
      <c r="M381" s="658">
        <v>0</v>
      </c>
      <c r="N381" s="658">
        <v>0</v>
      </c>
      <c r="O381" s="658">
        <v>0</v>
      </c>
      <c r="P381" s="658">
        <v>0</v>
      </c>
      <c r="Q381" s="658">
        <v>0</v>
      </c>
      <c r="R381" s="658">
        <v>0</v>
      </c>
      <c r="S381" s="658">
        <v>0.3</v>
      </c>
      <c r="T381" s="658">
        <v>0</v>
      </c>
      <c r="U381" s="658">
        <v>0</v>
      </c>
      <c r="V381" s="658">
        <v>0</v>
      </c>
      <c r="W381" s="658">
        <v>7.0000000000000007E-2</v>
      </c>
      <c r="X381" s="658">
        <v>0.53</v>
      </c>
      <c r="Y381" s="658">
        <v>0.4</v>
      </c>
      <c r="Z381" s="658">
        <v>0</v>
      </c>
      <c r="AA381" s="658">
        <v>0</v>
      </c>
      <c r="AB381" s="658">
        <v>0</v>
      </c>
      <c r="AC381" s="658">
        <v>0</v>
      </c>
      <c r="AD381" s="658">
        <v>0</v>
      </c>
      <c r="AE381" s="658">
        <v>0</v>
      </c>
      <c r="AF381" s="658">
        <v>0</v>
      </c>
      <c r="AG381" s="658">
        <v>0</v>
      </c>
      <c r="AH381" s="658">
        <v>0</v>
      </c>
      <c r="AI381" s="658">
        <v>0.05</v>
      </c>
      <c r="AJ381" s="658">
        <v>0</v>
      </c>
      <c r="AK381" s="658">
        <v>0</v>
      </c>
      <c r="AL381" s="658">
        <v>0</v>
      </c>
      <c r="AM381" s="658">
        <v>0</v>
      </c>
      <c r="AN381" s="658">
        <v>0</v>
      </c>
      <c r="AO381" s="658">
        <v>0</v>
      </c>
      <c r="AP381" s="658">
        <v>0</v>
      </c>
      <c r="AQ381" s="658">
        <v>0</v>
      </c>
      <c r="AR381" s="658">
        <v>0</v>
      </c>
      <c r="AS381" s="658">
        <v>0</v>
      </c>
      <c r="AT381" s="658">
        <v>0</v>
      </c>
      <c r="AU381" s="658">
        <v>0</v>
      </c>
      <c r="AV381" s="658">
        <v>0</v>
      </c>
      <c r="AW381" s="613">
        <f t="shared" si="5389"/>
        <v>1.35</v>
      </c>
      <c r="AX381" s="645">
        <f t="shared" si="5387"/>
        <v>1.35</v>
      </c>
      <c r="AY381" s="656" t="e">
        <f t="shared" si="5388"/>
        <v>#DIV/0!</v>
      </c>
      <c r="AZ381" s="661"/>
    </row>
    <row r="382" spans="1:52">
      <c r="A382" s="660"/>
      <c r="B382" s="646" t="s">
        <v>305</v>
      </c>
      <c r="C382" s="646" t="s">
        <v>575</v>
      </c>
      <c r="D382" s="647" t="s">
        <v>576</v>
      </c>
      <c r="E382" s="648"/>
      <c r="F382" s="648"/>
      <c r="G382" s="649"/>
      <c r="H382" s="650">
        <v>897530.20679563738</v>
      </c>
      <c r="I382" s="650">
        <f t="shared" si="5157"/>
        <v>897530.20679563726</v>
      </c>
      <c r="J382" s="649">
        <f>+J383*H382</f>
        <v>0</v>
      </c>
      <c r="K382" s="649">
        <f>+K383*H382</f>
        <v>0</v>
      </c>
      <c r="L382" s="649">
        <f t="shared" ref="L382" si="6091">((L383*$H382)-((L383*$H382*$E383)+(L383*$H382*$F383)))</f>
        <v>0</v>
      </c>
      <c r="M382" s="649">
        <f t="shared" ref="M382" si="6092">((M383*$H382)-((M383*$H382*$E383)+(M383*$H382*$F383)))</f>
        <v>0</v>
      </c>
      <c r="N382" s="649">
        <f t="shared" ref="N382" si="6093">((N383*$H382)-((N383*$H382*$E383)+(N383*$H382*$F383)))</f>
        <v>0</v>
      </c>
      <c r="O382" s="649">
        <f t="shared" ref="O382" si="6094">((O383*$H382)-((O383*$H382*$E383)+(O383*$H382*$F383)))</f>
        <v>0</v>
      </c>
      <c r="P382" s="649">
        <f t="shared" ref="P382" si="6095">((P383*$H382)-((P383*$H382*$E383)+(P383*$H382*$F383)))</f>
        <v>0</v>
      </c>
      <c r="Q382" s="649">
        <f t="shared" ref="Q382" si="6096">((Q383*$H382)-((Q383*$H382*$E383)+(Q383*$H382*$F383)))</f>
        <v>0</v>
      </c>
      <c r="R382" s="649">
        <f t="shared" ref="R382" si="6097">((R383*$H382)-((R383*$H382*$E383)+(R383*$H382*$F383)))</f>
        <v>0</v>
      </c>
      <c r="S382" s="649">
        <f t="shared" ref="S382" si="6098">+S383*H382</f>
        <v>269259.06203869119</v>
      </c>
      <c r="T382" s="649">
        <f t="shared" ref="T382" si="6099">((T383*$H382)-((T383*$H382*$E383)+(T383*$H382*$F383)))</f>
        <v>0</v>
      </c>
      <c r="U382" s="649">
        <f t="shared" ref="U382" si="6100">((U383*$H382)-((U383*$H382*$E383)+(U383*$H382*$F383)))</f>
        <v>0</v>
      </c>
      <c r="V382" s="649">
        <f t="shared" ref="V382" si="6101">((V383*$H382)-((V383*$H382*$E383)+(V383*$H382*$F383)))</f>
        <v>0</v>
      </c>
      <c r="W382" s="649">
        <f t="shared" ref="W382" si="6102">((W383*$H382)-((W383*$H382*$E383)+(W383*$H382*$F383)))</f>
        <v>0</v>
      </c>
      <c r="X382" s="649">
        <f t="shared" ref="X382" si="6103">((X383*$H382)-((X383*$H382*$E383)+(X383*$H382*$F383)))</f>
        <v>262527.58548772393</v>
      </c>
      <c r="Y382" s="649">
        <f t="shared" ref="Y382" si="6104">((Y383*$H382)-((Y383*$H382*$E383)+(Y383*$H382*$F383)))</f>
        <v>315033.10258526873</v>
      </c>
      <c r="Z382" s="649">
        <f t="shared" ref="Z382" si="6105">((Z383*$H382)-((Z383*$H382*$E383)+(Z383*$H382*$F383)))</f>
        <v>5833.946344171648</v>
      </c>
      <c r="AA382" s="649">
        <f t="shared" ref="AA382" si="6106">((AA383*$H382)-((AA383*$H382*$E383)+(AA383*$H382*$F383)))</f>
        <v>0</v>
      </c>
      <c r="AB382" s="649">
        <f t="shared" ref="AB382" si="6107">((AB383*$H382)-((AB383*$H382*$E383)+(AB383*$H382*$F383)))</f>
        <v>0</v>
      </c>
      <c r="AC382" s="649">
        <f t="shared" ref="AC382" si="6108">((AC383*$H382)-((AC383*$H382*$E383)+(AC383*$H382*$F383)))</f>
        <v>0</v>
      </c>
      <c r="AD382" s="649">
        <f t="shared" ref="AD382" si="6109">((AD383*$H382)-((AD383*$H382*$E383)+(AD383*$H382*$F383)))</f>
        <v>0</v>
      </c>
      <c r="AE382" s="649">
        <f t="shared" ref="AE382" si="6110">((AE383*$H382)-((AE383*$H382*$E383)+(AE383*$H382*$F383)))</f>
        <v>0</v>
      </c>
      <c r="AF382" s="649">
        <f>+AF383*H382</f>
        <v>0</v>
      </c>
      <c r="AG382" s="649">
        <f t="shared" ref="AG382" si="6111">((AG383*$H382)-((AG383*$H382*$E383)+(AG383*$H382*$F383)))</f>
        <v>0</v>
      </c>
      <c r="AH382" s="649">
        <f t="shared" ref="AH382" si="6112">((AH383*$H382)-((AH383*$H382*$E383)+(AH383*$H382*$F383)))</f>
        <v>0</v>
      </c>
      <c r="AI382" s="649">
        <f>+AI383*H382</f>
        <v>44876.510339781875</v>
      </c>
      <c r="AJ382" s="649">
        <f t="shared" ref="AJ382" si="6113">+AJ383*H382</f>
        <v>0</v>
      </c>
      <c r="AK382" s="649">
        <f t="shared" ref="AK382" si="6114">((AK383*$H382)-((AK383*$H382*$E383)+(AK383*$H382*$F383)))</f>
        <v>0</v>
      </c>
      <c r="AL382" s="649">
        <f t="shared" ref="AL382" si="6115">((AL383*$H382)-((AL383*$H382*$E383)+(AL383*$H382*$F383)))</f>
        <v>0</v>
      </c>
      <c r="AM382" s="649">
        <f t="shared" ref="AM382" si="6116">((AM383*$H382)-((AM383*$H382*$E383)+(AM383*$H382*$F383)))</f>
        <v>0</v>
      </c>
      <c r="AN382" s="649">
        <f t="shared" ref="AN382" si="6117">((AN383*$H382)-((AN383*$H382*$E383)+(AN383*$H382*$F383)))</f>
        <v>0</v>
      </c>
      <c r="AO382" s="649">
        <f t="shared" ref="AO382" si="6118">((AO383*$H382)-((AO383*$H382*$E383)+(AO383*$H382*$F383)))</f>
        <v>0</v>
      </c>
      <c r="AP382" s="649">
        <f t="shared" ref="AP382" si="6119">((AP383*$H382)-((AP383*$H382*$E383)+(AP383*$H382*$F383)))</f>
        <v>0</v>
      </c>
      <c r="AQ382" s="649">
        <f t="shared" ref="AQ382" si="6120">((AQ383*$H382)-((AQ383*$H382*$E383)+(AQ383*$H382*$F383)))</f>
        <v>0</v>
      </c>
      <c r="AR382" s="649">
        <f t="shared" ref="AR382" si="6121">((AR383*$H382)-((AR383*$H382*$E383)+(AR383*$H382*$F383)))</f>
        <v>0</v>
      </c>
      <c r="AS382" s="649">
        <f t="shared" ref="AS382" si="6122">((AS383*$H382)-((AS383*$H382*$E383)+(AS383*$H382*$F383)))</f>
        <v>0</v>
      </c>
      <c r="AT382" s="649">
        <f t="shared" ref="AT382" si="6123">((AT383*$H382)-((AT383*$H382*$E383)+(AT383*$H382*$F383)))</f>
        <v>0</v>
      </c>
      <c r="AU382" s="649">
        <f t="shared" ref="AU382" si="6124">((AU383*$H382)-((AU383*$H382*$E383)+(AU383*$H382*$F383)))</f>
        <v>0</v>
      </c>
      <c r="AV382" s="649">
        <f>((AV383*$H382)-((AV383*$H382*$E383)+(AV383*$H382*$F383)))</f>
        <v>0</v>
      </c>
      <c r="AW382" s="613">
        <f t="shared" si="5389"/>
        <v>897530.20679563726</v>
      </c>
      <c r="AX382" s="645">
        <f t="shared" si="5387"/>
        <v>0</v>
      </c>
      <c r="AY382" s="656">
        <f t="shared" si="5388"/>
        <v>0</v>
      </c>
      <c r="AZ382" s="591"/>
    </row>
    <row r="383" spans="1:52" s="314" customFormat="1">
      <c r="A383" s="642"/>
      <c r="B383" s="636"/>
      <c r="C383" s="636"/>
      <c r="D383" s="651"/>
      <c r="E383" s="652">
        <v>0.3</v>
      </c>
      <c r="F383" s="652">
        <v>0.05</v>
      </c>
      <c r="G383" s="653"/>
      <c r="H383" s="640"/>
      <c r="I383" s="640">
        <f t="shared" si="5157"/>
        <v>1.35</v>
      </c>
      <c r="J383" s="658">
        <v>0</v>
      </c>
      <c r="K383" s="658">
        <v>0</v>
      </c>
      <c r="L383" s="658">
        <v>0</v>
      </c>
      <c r="M383" s="658">
        <v>0</v>
      </c>
      <c r="N383" s="658">
        <v>0</v>
      </c>
      <c r="O383" s="658">
        <v>0</v>
      </c>
      <c r="P383" s="658">
        <v>0</v>
      </c>
      <c r="Q383" s="658">
        <v>0</v>
      </c>
      <c r="R383" s="658">
        <v>0</v>
      </c>
      <c r="S383" s="658">
        <v>0.3</v>
      </c>
      <c r="T383" s="658">
        <v>0</v>
      </c>
      <c r="U383" s="658">
        <v>0</v>
      </c>
      <c r="V383" s="658">
        <v>0</v>
      </c>
      <c r="W383" s="658">
        <v>0</v>
      </c>
      <c r="X383" s="658">
        <v>0.45</v>
      </c>
      <c r="Y383" s="658">
        <v>0.54</v>
      </c>
      <c r="Z383" s="658">
        <v>1.0000000000000009E-2</v>
      </c>
      <c r="AA383" s="658">
        <v>0</v>
      </c>
      <c r="AB383" s="658">
        <v>0</v>
      </c>
      <c r="AC383" s="658">
        <v>0</v>
      </c>
      <c r="AD383" s="658">
        <v>0</v>
      </c>
      <c r="AE383" s="658">
        <v>0</v>
      </c>
      <c r="AF383" s="658">
        <v>0</v>
      </c>
      <c r="AG383" s="658">
        <v>0</v>
      </c>
      <c r="AH383" s="658">
        <v>0</v>
      </c>
      <c r="AI383" s="658">
        <v>0.05</v>
      </c>
      <c r="AJ383" s="658">
        <v>0</v>
      </c>
      <c r="AK383" s="658">
        <v>0</v>
      </c>
      <c r="AL383" s="658">
        <v>0</v>
      </c>
      <c r="AM383" s="658">
        <v>0</v>
      </c>
      <c r="AN383" s="658">
        <v>0</v>
      </c>
      <c r="AO383" s="658">
        <v>0</v>
      </c>
      <c r="AP383" s="658">
        <v>0</v>
      </c>
      <c r="AQ383" s="658">
        <v>0</v>
      </c>
      <c r="AR383" s="658">
        <v>0</v>
      </c>
      <c r="AS383" s="658">
        <v>0</v>
      </c>
      <c r="AT383" s="658">
        <v>0</v>
      </c>
      <c r="AU383" s="658">
        <v>0</v>
      </c>
      <c r="AV383" s="658">
        <v>0</v>
      </c>
      <c r="AW383" s="613">
        <f t="shared" si="5389"/>
        <v>1.35</v>
      </c>
      <c r="AX383" s="645">
        <f t="shared" si="5387"/>
        <v>1.35</v>
      </c>
      <c r="AY383" s="656" t="e">
        <f t="shared" si="5388"/>
        <v>#DIV/0!</v>
      </c>
      <c r="AZ383" s="661"/>
    </row>
    <row r="384" spans="1:52">
      <c r="A384" s="660"/>
      <c r="B384" s="646" t="s">
        <v>305</v>
      </c>
      <c r="C384" s="646" t="s">
        <v>577</v>
      </c>
      <c r="D384" s="647" t="s">
        <v>578</v>
      </c>
      <c r="E384" s="648"/>
      <c r="F384" s="648"/>
      <c r="G384" s="649"/>
      <c r="H384" s="650">
        <v>897530.20679563738</v>
      </c>
      <c r="I384" s="650">
        <f t="shared" ref="I384:I447" si="6125">SUM(J384:AV384)</f>
        <v>897530.20679563738</v>
      </c>
      <c r="J384" s="649">
        <f>+J385*H384</f>
        <v>0</v>
      </c>
      <c r="K384" s="649">
        <f>+K385*H384</f>
        <v>0</v>
      </c>
      <c r="L384" s="649">
        <f t="shared" ref="L384" si="6126">((L385*$H384)-((L385*$H384*$E385)+(L385*$H384*$F385)))</f>
        <v>0</v>
      </c>
      <c r="M384" s="649">
        <f t="shared" ref="M384" si="6127">((M385*$H384)-((M385*$H384*$E385)+(M385*$H384*$F385)))</f>
        <v>0</v>
      </c>
      <c r="N384" s="649">
        <f t="shared" ref="N384" si="6128">((N385*$H384)-((N385*$H384*$E385)+(N385*$H384*$F385)))</f>
        <v>0</v>
      </c>
      <c r="O384" s="649">
        <f t="shared" ref="O384" si="6129">((O385*$H384)-((O385*$H384*$E385)+(O385*$H384*$F385)))</f>
        <v>0</v>
      </c>
      <c r="P384" s="649">
        <f t="shared" ref="P384" si="6130">((P385*$H384)-((P385*$H384*$E385)+(P385*$H384*$F385)))</f>
        <v>0</v>
      </c>
      <c r="Q384" s="649">
        <f t="shared" ref="Q384" si="6131">((Q385*$H384)-((Q385*$H384*$E385)+(Q385*$H384*$F385)))</f>
        <v>0</v>
      </c>
      <c r="R384" s="649">
        <f t="shared" ref="R384" si="6132">((R385*$H384)-((R385*$H384*$E385)+(R385*$H384*$F385)))</f>
        <v>0</v>
      </c>
      <c r="S384" s="649">
        <f t="shared" ref="S384" si="6133">+S385*H384</f>
        <v>269259.06203869119</v>
      </c>
      <c r="T384" s="649">
        <f t="shared" ref="T384" si="6134">((T385*$H384)-((T385*$H384*$E385)+(T385*$H384*$F385)))</f>
        <v>0</v>
      </c>
      <c r="U384" s="649">
        <f t="shared" ref="U384" si="6135">((U385*$H384)-((U385*$H384*$E385)+(U385*$H384*$F385)))</f>
        <v>0</v>
      </c>
      <c r="V384" s="649">
        <f t="shared" ref="V384" si="6136">((V385*$H384)-((V385*$H384*$E385)+(V385*$H384*$F385)))</f>
        <v>0</v>
      </c>
      <c r="W384" s="649">
        <f t="shared" ref="W384" si="6137">((W385*$H384)-((W385*$H384*$E385)+(W385*$H384*$F385)))</f>
        <v>0</v>
      </c>
      <c r="X384" s="649">
        <f t="shared" ref="X384" si="6138">((X385*$H384)-((X385*$H384*$E385)+(X385*$H384*$F385)))</f>
        <v>105011.03419508957</v>
      </c>
      <c r="Y384" s="649">
        <f t="shared" ref="Y384" si="6139">((Y385*$H384)-((Y385*$H384*$E385)+(Y385*$H384*$F385)))</f>
        <v>320867.04892944044</v>
      </c>
      <c r="Z384" s="649">
        <f t="shared" ref="Z384" si="6140">((Z385*$H384)-((Z385*$H384*$E385)+(Z385*$H384*$F385)))</f>
        <v>157516.55129263437</v>
      </c>
      <c r="AA384" s="649">
        <f t="shared" ref="AA384" si="6141">((AA385*$H384)-((AA385*$H384*$E385)+(AA385*$H384*$F385)))</f>
        <v>0</v>
      </c>
      <c r="AB384" s="649">
        <f t="shared" ref="AB384" si="6142">((AB385*$H384)-((AB385*$H384*$E385)+(AB385*$H384*$F385)))</f>
        <v>0</v>
      </c>
      <c r="AC384" s="649">
        <f t="shared" ref="AC384" si="6143">((AC385*$H384)-((AC385*$H384*$E385)+(AC385*$H384*$F385)))</f>
        <v>0</v>
      </c>
      <c r="AD384" s="649">
        <f t="shared" ref="AD384" si="6144">((AD385*$H384)-((AD385*$H384*$E385)+(AD385*$H384*$F385)))</f>
        <v>0</v>
      </c>
      <c r="AE384" s="649">
        <f t="shared" ref="AE384" si="6145">((AE385*$H384)-((AE385*$H384*$E385)+(AE385*$H384*$F385)))</f>
        <v>0</v>
      </c>
      <c r="AF384" s="649">
        <f>+AF385*H384</f>
        <v>0</v>
      </c>
      <c r="AG384" s="649">
        <f t="shared" ref="AG384" si="6146">((AG385*$H384)-((AG385*$H384*$E385)+(AG385*$H384*$F385)))</f>
        <v>0</v>
      </c>
      <c r="AH384" s="649">
        <f t="shared" ref="AH384" si="6147">((AH385*$H384)-((AH385*$H384*$E385)+(AH385*$H384*$F385)))</f>
        <v>0</v>
      </c>
      <c r="AI384" s="649">
        <f>+AI385*H384</f>
        <v>44876.510339781875</v>
      </c>
      <c r="AJ384" s="649">
        <f t="shared" ref="AJ384" si="6148">+AJ385*H384</f>
        <v>0</v>
      </c>
      <c r="AK384" s="649">
        <f t="shared" ref="AK384" si="6149">((AK385*$H384)-((AK385*$H384*$E385)+(AK385*$H384*$F385)))</f>
        <v>0</v>
      </c>
      <c r="AL384" s="649">
        <f t="shared" ref="AL384" si="6150">((AL385*$H384)-((AL385*$H384*$E385)+(AL385*$H384*$F385)))</f>
        <v>0</v>
      </c>
      <c r="AM384" s="649">
        <f t="shared" ref="AM384" si="6151">((AM385*$H384)-((AM385*$H384*$E385)+(AM385*$H384*$F385)))</f>
        <v>0</v>
      </c>
      <c r="AN384" s="649">
        <f t="shared" ref="AN384" si="6152">((AN385*$H384)-((AN385*$H384*$E385)+(AN385*$H384*$F385)))</f>
        <v>0</v>
      </c>
      <c r="AO384" s="649">
        <f t="shared" ref="AO384" si="6153">((AO385*$H384)-((AO385*$H384*$E385)+(AO385*$H384*$F385)))</f>
        <v>0</v>
      </c>
      <c r="AP384" s="649">
        <f t="shared" ref="AP384" si="6154">((AP385*$H384)-((AP385*$H384*$E385)+(AP385*$H384*$F385)))</f>
        <v>0</v>
      </c>
      <c r="AQ384" s="649">
        <f t="shared" ref="AQ384" si="6155">((AQ385*$H384)-((AQ385*$H384*$E385)+(AQ385*$H384*$F385)))</f>
        <v>0</v>
      </c>
      <c r="AR384" s="649">
        <f t="shared" ref="AR384" si="6156">((AR385*$H384)-((AR385*$H384*$E385)+(AR385*$H384*$F385)))</f>
        <v>0</v>
      </c>
      <c r="AS384" s="649">
        <f t="shared" ref="AS384" si="6157">((AS385*$H384)-((AS385*$H384*$E385)+(AS385*$H384*$F385)))</f>
        <v>0</v>
      </c>
      <c r="AT384" s="649">
        <f t="shared" ref="AT384" si="6158">((AT385*$H384)-((AT385*$H384*$E385)+(AT385*$H384*$F385)))</f>
        <v>0</v>
      </c>
      <c r="AU384" s="649">
        <f t="shared" ref="AU384" si="6159">((AU385*$H384)-((AU385*$H384*$E385)+(AU385*$H384*$F385)))</f>
        <v>0</v>
      </c>
      <c r="AV384" s="649">
        <f>((AV385*$H384)-((AV385*$H384*$E385)+(AV385*$H384*$F385)))</f>
        <v>0</v>
      </c>
      <c r="AW384" s="613">
        <f t="shared" si="5389"/>
        <v>897530.20679563738</v>
      </c>
      <c r="AX384" s="645">
        <f t="shared" si="5387"/>
        <v>0</v>
      </c>
      <c r="AY384" s="656">
        <f t="shared" si="5388"/>
        <v>0</v>
      </c>
      <c r="AZ384" s="591"/>
    </row>
    <row r="385" spans="1:52" s="314" customFormat="1">
      <c r="A385" s="642"/>
      <c r="B385" s="636"/>
      <c r="C385" s="636"/>
      <c r="D385" s="651"/>
      <c r="E385" s="652">
        <v>0.3</v>
      </c>
      <c r="F385" s="652">
        <v>0.05</v>
      </c>
      <c r="G385" s="653"/>
      <c r="H385" s="640"/>
      <c r="I385" s="640">
        <f t="shared" si="6125"/>
        <v>1.35</v>
      </c>
      <c r="J385" s="658">
        <v>0</v>
      </c>
      <c r="K385" s="658">
        <v>0</v>
      </c>
      <c r="L385" s="658">
        <v>0</v>
      </c>
      <c r="M385" s="658">
        <v>0</v>
      </c>
      <c r="N385" s="658">
        <v>0</v>
      </c>
      <c r="O385" s="658">
        <v>0</v>
      </c>
      <c r="P385" s="658">
        <v>0</v>
      </c>
      <c r="Q385" s="658">
        <v>0</v>
      </c>
      <c r="R385" s="658">
        <v>0</v>
      </c>
      <c r="S385" s="658">
        <v>0.3</v>
      </c>
      <c r="T385" s="658">
        <v>0</v>
      </c>
      <c r="U385" s="658">
        <v>0</v>
      </c>
      <c r="V385" s="658">
        <v>0</v>
      </c>
      <c r="W385" s="658">
        <v>0</v>
      </c>
      <c r="X385" s="658">
        <v>0.18</v>
      </c>
      <c r="Y385" s="658">
        <v>0.55000000000000004</v>
      </c>
      <c r="Z385" s="658">
        <v>0.27</v>
      </c>
      <c r="AA385" s="658">
        <v>0</v>
      </c>
      <c r="AB385" s="658">
        <v>0</v>
      </c>
      <c r="AC385" s="658">
        <v>0</v>
      </c>
      <c r="AD385" s="658">
        <v>0</v>
      </c>
      <c r="AE385" s="658">
        <v>0</v>
      </c>
      <c r="AF385" s="658">
        <v>0</v>
      </c>
      <c r="AG385" s="658">
        <v>0</v>
      </c>
      <c r="AH385" s="658">
        <v>0</v>
      </c>
      <c r="AI385" s="658">
        <v>0.05</v>
      </c>
      <c r="AJ385" s="658">
        <v>0</v>
      </c>
      <c r="AK385" s="658">
        <v>0</v>
      </c>
      <c r="AL385" s="658">
        <v>0</v>
      </c>
      <c r="AM385" s="658">
        <v>0</v>
      </c>
      <c r="AN385" s="658">
        <v>0</v>
      </c>
      <c r="AO385" s="658">
        <v>0</v>
      </c>
      <c r="AP385" s="658">
        <v>0</v>
      </c>
      <c r="AQ385" s="658">
        <v>0</v>
      </c>
      <c r="AR385" s="658">
        <v>0</v>
      </c>
      <c r="AS385" s="658">
        <v>0</v>
      </c>
      <c r="AT385" s="658">
        <v>0</v>
      </c>
      <c r="AU385" s="658">
        <v>0</v>
      </c>
      <c r="AV385" s="658">
        <v>0</v>
      </c>
      <c r="AW385" s="613">
        <f t="shared" si="5389"/>
        <v>1.35</v>
      </c>
      <c r="AX385" s="645">
        <f t="shared" si="5387"/>
        <v>1.35</v>
      </c>
      <c r="AY385" s="656" t="e">
        <f t="shared" si="5388"/>
        <v>#DIV/0!</v>
      </c>
      <c r="AZ385" s="661"/>
    </row>
    <row r="386" spans="1:52">
      <c r="A386" s="660"/>
      <c r="B386" s="646" t="s">
        <v>305</v>
      </c>
      <c r="C386" s="646" t="s">
        <v>579</v>
      </c>
      <c r="D386" s="647" t="s">
        <v>580</v>
      </c>
      <c r="E386" s="648"/>
      <c r="F386" s="648"/>
      <c r="G386" s="649"/>
      <c r="H386" s="650">
        <v>897530.20679563738</v>
      </c>
      <c r="I386" s="650">
        <f t="shared" si="6125"/>
        <v>897530.20679563726</v>
      </c>
      <c r="J386" s="649">
        <f>+J387*H386</f>
        <v>0</v>
      </c>
      <c r="K386" s="649">
        <f>+K387*H386</f>
        <v>0</v>
      </c>
      <c r="L386" s="649">
        <f t="shared" ref="L386" si="6160">((L387*$H386)-((L387*$H386*$E387)+(L387*$H386*$F387)))</f>
        <v>0</v>
      </c>
      <c r="M386" s="649">
        <f t="shared" ref="M386" si="6161">((M387*$H386)-((M387*$H386*$E387)+(M387*$H386*$F387)))</f>
        <v>0</v>
      </c>
      <c r="N386" s="649">
        <f t="shared" ref="N386" si="6162">((N387*$H386)-((N387*$H386*$E387)+(N387*$H386*$F387)))</f>
        <v>0</v>
      </c>
      <c r="O386" s="649">
        <f t="shared" ref="O386" si="6163">((O387*$H386)-((O387*$H386*$E387)+(O387*$H386*$F387)))</f>
        <v>0</v>
      </c>
      <c r="P386" s="649">
        <f t="shared" ref="P386" si="6164">((P387*$H386)-((P387*$H386*$E387)+(P387*$H386*$F387)))</f>
        <v>0</v>
      </c>
      <c r="Q386" s="649">
        <f t="shared" ref="Q386" si="6165">((Q387*$H386)-((Q387*$H386*$E387)+(Q387*$H386*$F387)))</f>
        <v>0</v>
      </c>
      <c r="R386" s="649">
        <f t="shared" ref="R386" si="6166">((R387*$H386)-((R387*$H386*$E387)+(R387*$H386*$F387)))</f>
        <v>0</v>
      </c>
      <c r="S386" s="649">
        <f t="shared" ref="S386" si="6167">+S387*H386</f>
        <v>269259.06203869119</v>
      </c>
      <c r="T386" s="649">
        <f t="shared" ref="T386" si="6168">((T387*$H386)-((T387*$H386*$E387)+(T387*$H386*$F387)))</f>
        <v>0</v>
      </c>
      <c r="U386" s="649">
        <f t="shared" ref="U386" si="6169">((U387*$H386)-((U387*$H386*$E387)+(U387*$H386*$F387)))</f>
        <v>0</v>
      </c>
      <c r="V386" s="649">
        <f t="shared" ref="V386" si="6170">((V387*$H386)-((V387*$H386*$E387)+(V387*$H386*$F387)))</f>
        <v>0</v>
      </c>
      <c r="W386" s="649">
        <f t="shared" ref="W386" si="6171">((W387*$H386)-((W387*$H386*$E387)+(W387*$H386*$F387)))</f>
        <v>0</v>
      </c>
      <c r="X386" s="649">
        <f t="shared" ref="X386" si="6172">((X387*$H386)-((X387*$H386*$E387)+(X387*$H386*$F387)))</f>
        <v>0</v>
      </c>
      <c r="Y386" s="649">
        <f t="shared" ref="Y386" si="6173">((Y387*$H386)-((Y387*$H386*$E387)+(Y387*$H386*$F387)))</f>
        <v>268361.53183189558</v>
      </c>
      <c r="Z386" s="649">
        <f t="shared" ref="Z386" si="6174">((Z387*$H386)-((Z387*$H386*$E387)+(Z387*$H386*$F387)))</f>
        <v>315033.10258526873</v>
      </c>
      <c r="AA386" s="649">
        <f t="shared" ref="AA386" si="6175">((AA387*$H386)-((AA387*$H386*$E387)+(AA387*$H386*$F387)))</f>
        <v>0</v>
      </c>
      <c r="AB386" s="649">
        <f t="shared" ref="AB386" si="6176">((AB387*$H386)-((AB387*$H386*$E387)+(AB387*$H386*$F387)))</f>
        <v>0</v>
      </c>
      <c r="AC386" s="649">
        <f t="shared" ref="AC386" si="6177">((AC387*$H386)-((AC387*$H386*$E387)+(AC387*$H386*$F387)))</f>
        <v>0</v>
      </c>
      <c r="AD386" s="649">
        <f t="shared" ref="AD386" si="6178">((AD387*$H386)-((AD387*$H386*$E387)+(AD387*$H386*$F387)))</f>
        <v>0</v>
      </c>
      <c r="AE386" s="649">
        <f t="shared" ref="AE386" si="6179">((AE387*$H386)-((AE387*$H386*$E387)+(AE387*$H386*$F387)))</f>
        <v>0</v>
      </c>
      <c r="AF386" s="649">
        <f>+AF387*H386</f>
        <v>0</v>
      </c>
      <c r="AG386" s="649">
        <f t="shared" ref="AG386" si="6180">((AG387*$H386)-((AG387*$H386*$E387)+(AG387*$H386*$F387)))</f>
        <v>0</v>
      </c>
      <c r="AH386" s="649">
        <f t="shared" ref="AH386" si="6181">((AH387*$H386)-((AH387*$H386*$E387)+(AH387*$H386*$F387)))</f>
        <v>0</v>
      </c>
      <c r="AI386" s="649">
        <f>+AI387*H386</f>
        <v>44876.510339781875</v>
      </c>
      <c r="AJ386" s="649">
        <f t="shared" ref="AJ386" si="6182">+AJ387*H386</f>
        <v>0</v>
      </c>
      <c r="AK386" s="649">
        <f t="shared" ref="AK386" si="6183">((AK387*$H386)-((AK387*$H386*$E387)+(AK387*$H386*$F387)))</f>
        <v>0</v>
      </c>
      <c r="AL386" s="649">
        <f t="shared" ref="AL386" si="6184">((AL387*$H386)-((AL387*$H386*$E387)+(AL387*$H386*$F387)))</f>
        <v>0</v>
      </c>
      <c r="AM386" s="649">
        <f t="shared" ref="AM386" si="6185">((AM387*$H386)-((AM387*$H386*$E387)+(AM387*$H386*$F387)))</f>
        <v>0</v>
      </c>
      <c r="AN386" s="649">
        <f t="shared" ref="AN386" si="6186">((AN387*$H386)-((AN387*$H386*$E387)+(AN387*$H386*$F387)))</f>
        <v>0</v>
      </c>
      <c r="AO386" s="649">
        <f t="shared" ref="AO386" si="6187">((AO387*$H386)-((AO387*$H386*$E387)+(AO387*$H386*$F387)))</f>
        <v>0</v>
      </c>
      <c r="AP386" s="649">
        <f t="shared" ref="AP386" si="6188">((AP387*$H386)-((AP387*$H386*$E387)+(AP387*$H386*$F387)))</f>
        <v>0</v>
      </c>
      <c r="AQ386" s="649">
        <f t="shared" ref="AQ386" si="6189">((AQ387*$H386)-((AQ387*$H386*$E387)+(AQ387*$H386*$F387)))</f>
        <v>0</v>
      </c>
      <c r="AR386" s="649">
        <f t="shared" ref="AR386" si="6190">((AR387*$H386)-((AR387*$H386*$E387)+(AR387*$H386*$F387)))</f>
        <v>0</v>
      </c>
      <c r="AS386" s="649">
        <f t="shared" ref="AS386" si="6191">((AS387*$H386)-((AS387*$H386*$E387)+(AS387*$H386*$F387)))</f>
        <v>0</v>
      </c>
      <c r="AT386" s="649">
        <f t="shared" ref="AT386" si="6192">((AT387*$H386)-((AT387*$H386*$E387)+(AT387*$H386*$F387)))</f>
        <v>0</v>
      </c>
      <c r="AU386" s="649">
        <f t="shared" ref="AU386" si="6193">((AU387*$H386)-((AU387*$H386*$E387)+(AU387*$H386*$F387)))</f>
        <v>0</v>
      </c>
      <c r="AV386" s="649">
        <f>((AV387*$H386)-((AV387*$H386*$E387)+(AV387*$H386*$F387)))</f>
        <v>0</v>
      </c>
      <c r="AW386" s="613">
        <f t="shared" si="5389"/>
        <v>897530.20679563726</v>
      </c>
      <c r="AX386" s="645">
        <f t="shared" si="5387"/>
        <v>0</v>
      </c>
      <c r="AY386" s="656">
        <f t="shared" si="5388"/>
        <v>0</v>
      </c>
      <c r="AZ386" s="591"/>
    </row>
    <row r="387" spans="1:52" s="314" customFormat="1">
      <c r="A387" s="642"/>
      <c r="B387" s="636"/>
      <c r="C387" s="636"/>
      <c r="D387" s="651"/>
      <c r="E387" s="652">
        <v>0.3</v>
      </c>
      <c r="F387" s="652">
        <v>0.05</v>
      </c>
      <c r="G387" s="653"/>
      <c r="H387" s="640"/>
      <c r="I387" s="640">
        <f t="shared" si="6125"/>
        <v>1.35</v>
      </c>
      <c r="J387" s="658">
        <v>0</v>
      </c>
      <c r="K387" s="658">
        <v>0</v>
      </c>
      <c r="L387" s="658">
        <v>0</v>
      </c>
      <c r="M387" s="658">
        <v>0</v>
      </c>
      <c r="N387" s="658">
        <v>0</v>
      </c>
      <c r="O387" s="658">
        <v>0</v>
      </c>
      <c r="P387" s="658">
        <v>0</v>
      </c>
      <c r="Q387" s="658">
        <v>0</v>
      </c>
      <c r="R387" s="658">
        <v>0</v>
      </c>
      <c r="S387" s="658">
        <v>0.3</v>
      </c>
      <c r="T387" s="658">
        <v>0</v>
      </c>
      <c r="U387" s="658">
        <v>0</v>
      </c>
      <c r="V387" s="658">
        <v>0</v>
      </c>
      <c r="W387" s="658">
        <v>0</v>
      </c>
      <c r="X387" s="658">
        <v>0</v>
      </c>
      <c r="Y387" s="658">
        <v>0.46</v>
      </c>
      <c r="Z387" s="658">
        <v>0.54</v>
      </c>
      <c r="AA387" s="658">
        <v>0</v>
      </c>
      <c r="AB387" s="658">
        <v>0</v>
      </c>
      <c r="AC387" s="658">
        <v>0</v>
      </c>
      <c r="AD387" s="658">
        <v>0</v>
      </c>
      <c r="AE387" s="658">
        <v>0</v>
      </c>
      <c r="AF387" s="658">
        <v>0</v>
      </c>
      <c r="AG387" s="658">
        <v>0</v>
      </c>
      <c r="AH387" s="658">
        <v>0</v>
      </c>
      <c r="AI387" s="658">
        <v>0.05</v>
      </c>
      <c r="AJ387" s="658">
        <v>0</v>
      </c>
      <c r="AK387" s="658">
        <v>0</v>
      </c>
      <c r="AL387" s="658">
        <v>0</v>
      </c>
      <c r="AM387" s="658">
        <v>0</v>
      </c>
      <c r="AN387" s="658">
        <v>0</v>
      </c>
      <c r="AO387" s="658">
        <v>0</v>
      </c>
      <c r="AP387" s="658">
        <v>0</v>
      </c>
      <c r="AQ387" s="658">
        <v>0</v>
      </c>
      <c r="AR387" s="658">
        <v>0</v>
      </c>
      <c r="AS387" s="658">
        <v>0</v>
      </c>
      <c r="AT387" s="658">
        <v>0</v>
      </c>
      <c r="AU387" s="658">
        <v>0</v>
      </c>
      <c r="AV387" s="658">
        <v>0</v>
      </c>
      <c r="AW387" s="613">
        <f t="shared" si="5389"/>
        <v>1.35</v>
      </c>
      <c r="AX387" s="645">
        <f t="shared" si="5387"/>
        <v>1.35</v>
      </c>
      <c r="AY387" s="656" t="e">
        <f t="shared" si="5388"/>
        <v>#DIV/0!</v>
      </c>
      <c r="AZ387" s="661"/>
    </row>
    <row r="388" spans="1:52">
      <c r="A388" s="660"/>
      <c r="B388" s="646" t="s">
        <v>305</v>
      </c>
      <c r="C388" s="646" t="s">
        <v>581</v>
      </c>
      <c r="D388" s="647" t="s">
        <v>582</v>
      </c>
      <c r="E388" s="648"/>
      <c r="F388" s="648"/>
      <c r="G388" s="649"/>
      <c r="H388" s="650">
        <v>897530.20679563738</v>
      </c>
      <c r="I388" s="650">
        <f t="shared" si="6125"/>
        <v>897530.20679563726</v>
      </c>
      <c r="J388" s="649">
        <f>+J389*H388</f>
        <v>0</v>
      </c>
      <c r="K388" s="649">
        <f>+K389*H388</f>
        <v>0</v>
      </c>
      <c r="L388" s="649">
        <f t="shared" ref="L388" si="6194">((L389*$H388)-((L389*$H388*$E389)+(L389*$H388*$F389)))</f>
        <v>0</v>
      </c>
      <c r="M388" s="649">
        <f t="shared" ref="M388" si="6195">((M389*$H388)-((M389*$H388*$E389)+(M389*$H388*$F389)))</f>
        <v>0</v>
      </c>
      <c r="N388" s="649">
        <f t="shared" ref="N388" si="6196">((N389*$H388)-((N389*$H388*$E389)+(N389*$H388*$F389)))</f>
        <v>0</v>
      </c>
      <c r="O388" s="649">
        <f t="shared" ref="O388" si="6197">((O389*$H388)-((O389*$H388*$E389)+(O389*$H388*$F389)))</f>
        <v>0</v>
      </c>
      <c r="P388" s="649">
        <f t="shared" ref="P388" si="6198">((P389*$H388)-((P389*$H388*$E389)+(P389*$H388*$F389)))</f>
        <v>0</v>
      </c>
      <c r="Q388" s="649">
        <f t="shared" ref="Q388" si="6199">((Q389*$H388)-((Q389*$H388*$E389)+(Q389*$H388*$F389)))</f>
        <v>0</v>
      </c>
      <c r="R388" s="649">
        <f t="shared" ref="R388" si="6200">((R389*$H388)-((R389*$H388*$E389)+(R389*$H388*$F389)))</f>
        <v>0</v>
      </c>
      <c r="S388" s="649">
        <f t="shared" ref="S388" si="6201">+S389*H388</f>
        <v>269259.06203869119</v>
      </c>
      <c r="T388" s="649">
        <f t="shared" ref="T388" si="6202">((T389*$H388)-((T389*$H388*$E389)+(T389*$H388*$F389)))</f>
        <v>0</v>
      </c>
      <c r="U388" s="649">
        <f t="shared" ref="U388" si="6203">((U389*$H388)-((U389*$H388*$E389)+(U389*$H388*$F389)))</f>
        <v>0</v>
      </c>
      <c r="V388" s="649">
        <f t="shared" ref="V388" si="6204">((V389*$H388)-((V389*$H388*$E389)+(V389*$H388*$F389)))</f>
        <v>0</v>
      </c>
      <c r="W388" s="649">
        <f t="shared" ref="W388" si="6205">((W389*$H388)-((W389*$H388*$E389)+(W389*$H388*$F389)))</f>
        <v>0</v>
      </c>
      <c r="X388" s="649">
        <f t="shared" ref="X388" si="6206">((X389*$H388)-((X389*$H388*$E389)+(X389*$H388*$F389)))</f>
        <v>0</v>
      </c>
      <c r="Y388" s="649">
        <f t="shared" ref="Y388" si="6207">((Y389*$H388)-((Y389*$H388*$E389)+(Y389*$H388*$F389)))</f>
        <v>110844.98053926122</v>
      </c>
      <c r="Z388" s="649">
        <f t="shared" ref="Z388" si="6208">((Z389*$H388)-((Z389*$H388*$E389)+(Z389*$H388*$F389)))</f>
        <v>332534.94161778368</v>
      </c>
      <c r="AA388" s="649">
        <f t="shared" ref="AA388" si="6209">((AA389*$H388)-((AA389*$H388*$E389)+(AA389*$H388*$F389)))</f>
        <v>140014.71226011944</v>
      </c>
      <c r="AB388" s="649">
        <f t="shared" ref="AB388" si="6210">((AB389*$H388)-((AB389*$H388*$E389)+(AB389*$H388*$F389)))</f>
        <v>0</v>
      </c>
      <c r="AC388" s="649">
        <f t="shared" ref="AC388" si="6211">((AC389*$H388)-((AC389*$H388*$E389)+(AC389*$H388*$F389)))</f>
        <v>0</v>
      </c>
      <c r="AD388" s="649">
        <f t="shared" ref="AD388" si="6212">((AD389*$H388)-((AD389*$H388*$E389)+(AD389*$H388*$F389)))</f>
        <v>0</v>
      </c>
      <c r="AE388" s="649">
        <f t="shared" ref="AE388" si="6213">((AE389*$H388)-((AE389*$H388*$E389)+(AE389*$H388*$F389)))</f>
        <v>0</v>
      </c>
      <c r="AF388" s="649">
        <f>+AF389*H388</f>
        <v>0</v>
      </c>
      <c r="AG388" s="649">
        <f t="shared" ref="AG388" si="6214">((AG389*$H388)-((AG389*$H388*$E389)+(AG389*$H388*$F389)))</f>
        <v>0</v>
      </c>
      <c r="AH388" s="649">
        <f t="shared" ref="AH388" si="6215">((AH389*$H388)-((AH389*$H388*$E389)+(AH389*$H388*$F389)))</f>
        <v>0</v>
      </c>
      <c r="AI388" s="649">
        <f>+AI389*H388</f>
        <v>44876.510339781875</v>
      </c>
      <c r="AJ388" s="649">
        <f t="shared" ref="AJ388" si="6216">+AJ389*H388</f>
        <v>0</v>
      </c>
      <c r="AK388" s="649">
        <f t="shared" ref="AK388" si="6217">((AK389*$H388)-((AK389*$H388*$E389)+(AK389*$H388*$F389)))</f>
        <v>0</v>
      </c>
      <c r="AL388" s="649">
        <f t="shared" ref="AL388" si="6218">((AL389*$H388)-((AL389*$H388*$E389)+(AL389*$H388*$F389)))</f>
        <v>0</v>
      </c>
      <c r="AM388" s="649">
        <f t="shared" ref="AM388" si="6219">((AM389*$H388)-((AM389*$H388*$E389)+(AM389*$H388*$F389)))</f>
        <v>0</v>
      </c>
      <c r="AN388" s="649">
        <f t="shared" ref="AN388" si="6220">((AN389*$H388)-((AN389*$H388*$E389)+(AN389*$H388*$F389)))</f>
        <v>0</v>
      </c>
      <c r="AO388" s="649">
        <f t="shared" ref="AO388" si="6221">((AO389*$H388)-((AO389*$H388*$E389)+(AO389*$H388*$F389)))</f>
        <v>0</v>
      </c>
      <c r="AP388" s="649">
        <f t="shared" ref="AP388" si="6222">((AP389*$H388)-((AP389*$H388*$E389)+(AP389*$H388*$F389)))</f>
        <v>0</v>
      </c>
      <c r="AQ388" s="649">
        <f t="shared" ref="AQ388" si="6223">((AQ389*$H388)-((AQ389*$H388*$E389)+(AQ389*$H388*$F389)))</f>
        <v>0</v>
      </c>
      <c r="AR388" s="649">
        <f t="shared" ref="AR388" si="6224">((AR389*$H388)-((AR389*$H388*$E389)+(AR389*$H388*$F389)))</f>
        <v>0</v>
      </c>
      <c r="AS388" s="649">
        <f t="shared" ref="AS388" si="6225">((AS389*$H388)-((AS389*$H388*$E389)+(AS389*$H388*$F389)))</f>
        <v>0</v>
      </c>
      <c r="AT388" s="649">
        <f t="shared" ref="AT388" si="6226">((AT389*$H388)-((AT389*$H388*$E389)+(AT389*$H388*$F389)))</f>
        <v>0</v>
      </c>
      <c r="AU388" s="649">
        <f t="shared" ref="AU388" si="6227">((AU389*$H388)-((AU389*$H388*$E389)+(AU389*$H388*$F389)))</f>
        <v>0</v>
      </c>
      <c r="AV388" s="649">
        <f>((AV389*$H388)-((AV389*$H388*$E389)+(AV389*$H388*$F389)))</f>
        <v>0</v>
      </c>
      <c r="AW388" s="613">
        <f t="shared" si="5389"/>
        <v>897530.20679563726</v>
      </c>
      <c r="AX388" s="645">
        <f t="shared" si="5387"/>
        <v>0</v>
      </c>
      <c r="AY388" s="656">
        <f t="shared" si="5388"/>
        <v>0</v>
      </c>
      <c r="AZ388" s="591"/>
    </row>
    <row r="389" spans="1:52" s="314" customFormat="1">
      <c r="A389" s="642"/>
      <c r="B389" s="636"/>
      <c r="C389" s="636"/>
      <c r="D389" s="651"/>
      <c r="E389" s="652">
        <v>0.3</v>
      </c>
      <c r="F389" s="652">
        <v>0.05</v>
      </c>
      <c r="G389" s="653"/>
      <c r="H389" s="640"/>
      <c r="I389" s="640">
        <f t="shared" si="6125"/>
        <v>1.35</v>
      </c>
      <c r="J389" s="658">
        <v>0</v>
      </c>
      <c r="K389" s="658">
        <v>0</v>
      </c>
      <c r="L389" s="658">
        <v>0</v>
      </c>
      <c r="M389" s="658">
        <v>0</v>
      </c>
      <c r="N389" s="658">
        <v>0</v>
      </c>
      <c r="O389" s="658">
        <v>0</v>
      </c>
      <c r="P389" s="658">
        <v>0</v>
      </c>
      <c r="Q389" s="658">
        <v>0</v>
      </c>
      <c r="R389" s="658">
        <v>0</v>
      </c>
      <c r="S389" s="658">
        <v>0.3</v>
      </c>
      <c r="T389" s="658">
        <v>0</v>
      </c>
      <c r="U389" s="658">
        <v>0</v>
      </c>
      <c r="V389" s="658">
        <v>0</v>
      </c>
      <c r="W389" s="658">
        <v>0</v>
      </c>
      <c r="X389" s="658">
        <v>0</v>
      </c>
      <c r="Y389" s="658">
        <v>0.19</v>
      </c>
      <c r="Z389" s="658">
        <v>0.57000000000000006</v>
      </c>
      <c r="AA389" s="658">
        <v>0.24</v>
      </c>
      <c r="AB389" s="658">
        <v>0</v>
      </c>
      <c r="AC389" s="658">
        <v>0</v>
      </c>
      <c r="AD389" s="658">
        <v>0</v>
      </c>
      <c r="AE389" s="658">
        <v>0</v>
      </c>
      <c r="AF389" s="658">
        <v>0</v>
      </c>
      <c r="AG389" s="658">
        <v>0</v>
      </c>
      <c r="AH389" s="658">
        <v>0</v>
      </c>
      <c r="AI389" s="658">
        <v>0.05</v>
      </c>
      <c r="AJ389" s="658">
        <v>0</v>
      </c>
      <c r="AK389" s="658">
        <v>0</v>
      </c>
      <c r="AL389" s="658">
        <v>0</v>
      </c>
      <c r="AM389" s="658">
        <v>0</v>
      </c>
      <c r="AN389" s="658">
        <v>0</v>
      </c>
      <c r="AO389" s="658">
        <v>0</v>
      </c>
      <c r="AP389" s="658">
        <v>0</v>
      </c>
      <c r="AQ389" s="658">
        <v>0</v>
      </c>
      <c r="AR389" s="658">
        <v>0</v>
      </c>
      <c r="AS389" s="658">
        <v>0</v>
      </c>
      <c r="AT389" s="658">
        <v>0</v>
      </c>
      <c r="AU389" s="658">
        <v>0</v>
      </c>
      <c r="AV389" s="658">
        <v>0</v>
      </c>
      <c r="AW389" s="613">
        <f t="shared" si="5389"/>
        <v>1.35</v>
      </c>
      <c r="AX389" s="645">
        <f t="shared" si="5387"/>
        <v>1.35</v>
      </c>
      <c r="AY389" s="656" t="e">
        <f t="shared" si="5388"/>
        <v>#DIV/0!</v>
      </c>
      <c r="AZ389" s="661"/>
    </row>
    <row r="390" spans="1:52">
      <c r="A390" s="660"/>
      <c r="B390" s="646" t="s">
        <v>305</v>
      </c>
      <c r="C390" s="646" t="s">
        <v>583</v>
      </c>
      <c r="D390" s="647" t="s">
        <v>584</v>
      </c>
      <c r="E390" s="648"/>
      <c r="F390" s="648"/>
      <c r="G390" s="649"/>
      <c r="H390" s="650">
        <v>897530.20679563738</v>
      </c>
      <c r="I390" s="650">
        <f t="shared" si="6125"/>
        <v>897530.20679563726</v>
      </c>
      <c r="J390" s="649">
        <f>+J391*H390</f>
        <v>0</v>
      </c>
      <c r="K390" s="649">
        <f>+K391*H390</f>
        <v>0</v>
      </c>
      <c r="L390" s="649">
        <f t="shared" ref="L390" si="6228">((L391*$H390)-((L391*$H390*$E391)+(L391*$H390*$F391)))</f>
        <v>0</v>
      </c>
      <c r="M390" s="649">
        <f t="shared" ref="M390" si="6229">((M391*$H390)-((M391*$H390*$E391)+(M391*$H390*$F391)))</f>
        <v>0</v>
      </c>
      <c r="N390" s="649">
        <f t="shared" ref="N390" si="6230">((N391*$H390)-((N391*$H390*$E391)+(N391*$H390*$F391)))</f>
        <v>0</v>
      </c>
      <c r="O390" s="649">
        <f t="shared" ref="O390" si="6231">((O391*$H390)-((O391*$H390*$E391)+(O391*$H390*$F391)))</f>
        <v>0</v>
      </c>
      <c r="P390" s="649">
        <f t="shared" ref="P390" si="6232">((P391*$H390)-((P391*$H390*$E391)+(P391*$H390*$F391)))</f>
        <v>0</v>
      </c>
      <c r="Q390" s="649">
        <f t="shared" ref="Q390" si="6233">((Q391*$H390)-((Q391*$H390*$E391)+(Q391*$H390*$F391)))</f>
        <v>0</v>
      </c>
      <c r="R390" s="649">
        <f t="shared" ref="R390" si="6234">((R391*$H390)-((R391*$H390*$E391)+(R391*$H390*$F391)))</f>
        <v>0</v>
      </c>
      <c r="S390" s="649">
        <f t="shared" ref="S390" si="6235">+S391*H390</f>
        <v>269259.06203869119</v>
      </c>
      <c r="T390" s="649">
        <f t="shared" ref="T390" si="6236">((T391*$H390)-((T391*$H390*$E391)+(T391*$H390*$F391)))</f>
        <v>0</v>
      </c>
      <c r="U390" s="649">
        <f t="shared" ref="U390" si="6237">((U391*$H390)-((U391*$H390*$E391)+(U391*$H390*$F391)))</f>
        <v>0</v>
      </c>
      <c r="V390" s="649">
        <f t="shared" ref="V390" si="6238">((V391*$H390)-((V391*$H390*$E391)+(V391*$H390*$F391)))</f>
        <v>0</v>
      </c>
      <c r="W390" s="649">
        <f t="shared" ref="W390" si="6239">((W391*$H390)-((W391*$H390*$E391)+(W391*$H390*$F391)))</f>
        <v>0</v>
      </c>
      <c r="X390" s="649">
        <f t="shared" ref="X390" si="6240">((X391*$H390)-((X391*$H390*$E391)+(X391*$H390*$F391)))</f>
        <v>0</v>
      </c>
      <c r="Y390" s="649">
        <f t="shared" ref="Y390" si="6241">((Y391*$H390)-((Y391*$H390*$E391)+(Y391*$H390*$F391)))</f>
        <v>0</v>
      </c>
      <c r="Z390" s="649">
        <f t="shared" ref="Z390" si="6242">((Z391*$H390)-((Z391*$H390*$E391)+(Z391*$H390*$F391)))</f>
        <v>285863.37086441054</v>
      </c>
      <c r="AA390" s="649">
        <f t="shared" ref="AA390" si="6243">((AA391*$H390)-((AA391*$H390*$E391)+(AA391*$H390*$F391)))</f>
        <v>297531.26355275378</v>
      </c>
      <c r="AB390" s="649">
        <f t="shared" ref="AB390" si="6244">((AB391*$H390)-((AB391*$H390*$E391)+(AB391*$H390*$F391)))</f>
        <v>0</v>
      </c>
      <c r="AC390" s="649">
        <f t="shared" ref="AC390" si="6245">((AC391*$H390)-((AC391*$H390*$E391)+(AC391*$H390*$F391)))</f>
        <v>0</v>
      </c>
      <c r="AD390" s="649">
        <f t="shared" ref="AD390" si="6246">((AD391*$H390)-((AD391*$H390*$E391)+(AD391*$H390*$F391)))</f>
        <v>0</v>
      </c>
      <c r="AE390" s="649">
        <f t="shared" ref="AE390" si="6247">((AE391*$H390)-((AE391*$H390*$E391)+(AE391*$H390*$F391)))</f>
        <v>0</v>
      </c>
      <c r="AF390" s="649">
        <f>+AF391*H390</f>
        <v>0</v>
      </c>
      <c r="AG390" s="649">
        <f t="shared" ref="AG390" si="6248">((AG391*$H390)-((AG391*$H390*$E391)+(AG391*$H390*$F391)))</f>
        <v>0</v>
      </c>
      <c r="AH390" s="649">
        <f t="shared" ref="AH390" si="6249">((AH391*$H390)-((AH391*$H390*$E391)+(AH391*$H390*$F391)))</f>
        <v>0</v>
      </c>
      <c r="AI390" s="649">
        <f>+AI391*H390</f>
        <v>44876.510339781875</v>
      </c>
      <c r="AJ390" s="649">
        <f t="shared" ref="AJ390" si="6250">+AJ391*H390</f>
        <v>0</v>
      </c>
      <c r="AK390" s="649">
        <f t="shared" ref="AK390" si="6251">((AK391*$H390)-((AK391*$H390*$E391)+(AK391*$H390*$F391)))</f>
        <v>0</v>
      </c>
      <c r="AL390" s="649">
        <f t="shared" ref="AL390" si="6252">((AL391*$H390)-((AL391*$H390*$E391)+(AL391*$H390*$F391)))</f>
        <v>0</v>
      </c>
      <c r="AM390" s="649">
        <f t="shared" ref="AM390" si="6253">((AM391*$H390)-((AM391*$H390*$E391)+(AM391*$H390*$F391)))</f>
        <v>0</v>
      </c>
      <c r="AN390" s="649">
        <f t="shared" ref="AN390" si="6254">((AN391*$H390)-((AN391*$H390*$E391)+(AN391*$H390*$F391)))</f>
        <v>0</v>
      </c>
      <c r="AO390" s="649">
        <f t="shared" ref="AO390" si="6255">((AO391*$H390)-((AO391*$H390*$E391)+(AO391*$H390*$F391)))</f>
        <v>0</v>
      </c>
      <c r="AP390" s="649">
        <f t="shared" ref="AP390" si="6256">((AP391*$H390)-((AP391*$H390*$E391)+(AP391*$H390*$F391)))</f>
        <v>0</v>
      </c>
      <c r="AQ390" s="649">
        <f t="shared" ref="AQ390" si="6257">((AQ391*$H390)-((AQ391*$H390*$E391)+(AQ391*$H390*$F391)))</f>
        <v>0</v>
      </c>
      <c r="AR390" s="649">
        <f t="shared" ref="AR390" si="6258">((AR391*$H390)-((AR391*$H390*$E391)+(AR391*$H390*$F391)))</f>
        <v>0</v>
      </c>
      <c r="AS390" s="649">
        <f t="shared" ref="AS390" si="6259">((AS391*$H390)-((AS391*$H390*$E391)+(AS391*$H390*$F391)))</f>
        <v>0</v>
      </c>
      <c r="AT390" s="649">
        <f t="shared" ref="AT390" si="6260">((AT391*$H390)-((AT391*$H390*$E391)+(AT391*$H390*$F391)))</f>
        <v>0</v>
      </c>
      <c r="AU390" s="649">
        <f t="shared" ref="AU390" si="6261">((AU391*$H390)-((AU391*$H390*$E391)+(AU391*$H390*$F391)))</f>
        <v>0</v>
      </c>
      <c r="AV390" s="649">
        <f>((AV391*$H390)-((AV391*$H390*$E391)+(AV391*$H390*$F391)))</f>
        <v>0</v>
      </c>
      <c r="AW390" s="613">
        <f t="shared" si="5389"/>
        <v>897530.20679563726</v>
      </c>
      <c r="AX390" s="645">
        <f t="shared" si="5387"/>
        <v>0</v>
      </c>
      <c r="AY390" s="656">
        <f t="shared" si="5388"/>
        <v>0</v>
      </c>
      <c r="AZ390" s="591"/>
    </row>
    <row r="391" spans="1:52" s="314" customFormat="1">
      <c r="A391" s="642"/>
      <c r="B391" s="636"/>
      <c r="C391" s="636"/>
      <c r="D391" s="651"/>
      <c r="E391" s="652">
        <v>0.3</v>
      </c>
      <c r="F391" s="652">
        <v>0.05</v>
      </c>
      <c r="G391" s="653"/>
      <c r="H391" s="640"/>
      <c r="I391" s="640">
        <f t="shared" si="6125"/>
        <v>1.35</v>
      </c>
      <c r="J391" s="658">
        <v>0</v>
      </c>
      <c r="K391" s="658">
        <v>0</v>
      </c>
      <c r="L391" s="658">
        <v>0</v>
      </c>
      <c r="M391" s="658">
        <v>0</v>
      </c>
      <c r="N391" s="658">
        <v>0</v>
      </c>
      <c r="O391" s="658">
        <v>0</v>
      </c>
      <c r="P391" s="658">
        <v>0</v>
      </c>
      <c r="Q391" s="658">
        <v>0</v>
      </c>
      <c r="R391" s="658">
        <v>0</v>
      </c>
      <c r="S391" s="658">
        <v>0.3</v>
      </c>
      <c r="T391" s="658">
        <v>0</v>
      </c>
      <c r="U391" s="658">
        <v>0</v>
      </c>
      <c r="V391" s="658">
        <v>0</v>
      </c>
      <c r="W391" s="658">
        <v>0</v>
      </c>
      <c r="X391" s="658">
        <v>0</v>
      </c>
      <c r="Y391" s="658">
        <v>0</v>
      </c>
      <c r="Z391" s="658">
        <v>0.49</v>
      </c>
      <c r="AA391" s="658">
        <v>0.51</v>
      </c>
      <c r="AB391" s="658">
        <v>0</v>
      </c>
      <c r="AC391" s="658">
        <v>0</v>
      </c>
      <c r="AD391" s="658">
        <v>0</v>
      </c>
      <c r="AE391" s="658">
        <v>0</v>
      </c>
      <c r="AF391" s="658">
        <v>0</v>
      </c>
      <c r="AG391" s="658">
        <v>0</v>
      </c>
      <c r="AH391" s="658">
        <v>0</v>
      </c>
      <c r="AI391" s="658">
        <v>0.05</v>
      </c>
      <c r="AJ391" s="658">
        <v>0</v>
      </c>
      <c r="AK391" s="658">
        <v>0</v>
      </c>
      <c r="AL391" s="658">
        <v>0</v>
      </c>
      <c r="AM391" s="658">
        <v>0</v>
      </c>
      <c r="AN391" s="658">
        <v>0</v>
      </c>
      <c r="AO391" s="658">
        <v>0</v>
      </c>
      <c r="AP391" s="658">
        <v>0</v>
      </c>
      <c r="AQ391" s="658">
        <v>0</v>
      </c>
      <c r="AR391" s="658">
        <v>0</v>
      </c>
      <c r="AS391" s="658">
        <v>0</v>
      </c>
      <c r="AT391" s="658">
        <v>0</v>
      </c>
      <c r="AU391" s="658">
        <v>0</v>
      </c>
      <c r="AV391" s="658">
        <v>0</v>
      </c>
      <c r="AW391" s="613">
        <f t="shared" si="5389"/>
        <v>1.35</v>
      </c>
      <c r="AX391" s="645">
        <f t="shared" si="5387"/>
        <v>1.35</v>
      </c>
      <c r="AY391" s="656" t="e">
        <f t="shared" si="5388"/>
        <v>#DIV/0!</v>
      </c>
      <c r="AZ391" s="661"/>
    </row>
    <row r="392" spans="1:52">
      <c r="A392" s="660"/>
      <c r="B392" s="646" t="s">
        <v>305</v>
      </c>
      <c r="C392" s="646" t="s">
        <v>585</v>
      </c>
      <c r="D392" s="647" t="s">
        <v>586</v>
      </c>
      <c r="E392" s="648"/>
      <c r="F392" s="648"/>
      <c r="G392" s="649"/>
      <c r="H392" s="650">
        <v>897530.20679563738</v>
      </c>
      <c r="I392" s="650">
        <f t="shared" si="6125"/>
        <v>897530.20679563726</v>
      </c>
      <c r="J392" s="649">
        <f>+J393*H392</f>
        <v>0</v>
      </c>
      <c r="K392" s="649">
        <f>+K393*H392</f>
        <v>0</v>
      </c>
      <c r="L392" s="649">
        <f t="shared" ref="L392" si="6262">((L393*$H392)-((L393*$H392*$E393)+(L393*$H392*$F393)))</f>
        <v>0</v>
      </c>
      <c r="M392" s="649">
        <f t="shared" ref="M392" si="6263">((M393*$H392)-((M393*$H392*$E393)+(M393*$H392*$F393)))</f>
        <v>0</v>
      </c>
      <c r="N392" s="649">
        <f t="shared" ref="N392" si="6264">((N393*$H392)-((N393*$H392*$E393)+(N393*$H392*$F393)))</f>
        <v>0</v>
      </c>
      <c r="O392" s="649">
        <f t="shared" ref="O392" si="6265">((O393*$H392)-((O393*$H392*$E393)+(O393*$H392*$F393)))</f>
        <v>0</v>
      </c>
      <c r="P392" s="649">
        <f t="shared" ref="P392" si="6266">((P393*$H392)-((P393*$H392*$E393)+(P393*$H392*$F393)))</f>
        <v>0</v>
      </c>
      <c r="Q392" s="649">
        <f t="shared" ref="Q392" si="6267">((Q393*$H392)-((Q393*$H392*$E393)+(Q393*$H392*$F393)))</f>
        <v>0</v>
      </c>
      <c r="R392" s="649">
        <f t="shared" ref="R392" si="6268">((R393*$H392)-((R393*$H392*$E393)+(R393*$H392*$F393)))</f>
        <v>0</v>
      </c>
      <c r="S392" s="649">
        <f t="shared" ref="S392" si="6269">+S393*H392</f>
        <v>269259.06203869119</v>
      </c>
      <c r="T392" s="649">
        <f t="shared" ref="T392" si="6270">((T393*$H392)-((T393*$H392*$E393)+(T393*$H392*$F393)))</f>
        <v>0</v>
      </c>
      <c r="U392" s="649">
        <f t="shared" ref="U392" si="6271">((U393*$H392)-((U393*$H392*$E393)+(U393*$H392*$F393)))</f>
        <v>0</v>
      </c>
      <c r="V392" s="649">
        <f t="shared" ref="V392" si="6272">((V393*$H392)-((V393*$H392*$E393)+(V393*$H392*$F393)))</f>
        <v>0</v>
      </c>
      <c r="W392" s="649">
        <f t="shared" ref="W392" si="6273">((W393*$H392)-((W393*$H392*$E393)+(W393*$H392*$F393)))</f>
        <v>0</v>
      </c>
      <c r="X392" s="649">
        <f t="shared" ref="X392" si="6274">((X393*$H392)-((X393*$H392*$E393)+(X393*$H392*$F393)))</f>
        <v>0</v>
      </c>
      <c r="Y392" s="649">
        <f t="shared" ref="Y392" si="6275">((Y393*$H392)-((Y393*$H392*$E393)+(Y393*$H392*$F393)))</f>
        <v>0</v>
      </c>
      <c r="Z392" s="649">
        <f t="shared" ref="Z392" si="6276">((Z393*$H392)-((Z393*$H392*$E393)+(Z393*$H392*$F393)))</f>
        <v>134180.76591594779</v>
      </c>
      <c r="AA392" s="649">
        <f t="shared" ref="AA392" si="6277">((AA393*$H392)-((AA393*$H392*$E393)+(AA393*$H392*$F393)))</f>
        <v>297531.26355275378</v>
      </c>
      <c r="AB392" s="649">
        <f t="shared" ref="AB392" si="6278">((AB393*$H392)-((AB393*$H392*$E393)+(AB393*$H392*$F393)))</f>
        <v>151682.60494846274</v>
      </c>
      <c r="AC392" s="649">
        <f t="shared" ref="AC392" si="6279">((AC393*$H392)-((AC393*$H392*$E393)+(AC393*$H392*$F393)))</f>
        <v>0</v>
      </c>
      <c r="AD392" s="649">
        <f t="shared" ref="AD392" si="6280">((AD393*$H392)-((AD393*$H392*$E393)+(AD393*$H392*$F393)))</f>
        <v>0</v>
      </c>
      <c r="AE392" s="649">
        <f t="shared" ref="AE392" si="6281">((AE393*$H392)-((AE393*$H392*$E393)+(AE393*$H392*$F393)))</f>
        <v>0</v>
      </c>
      <c r="AF392" s="649">
        <f>+AF393*H392</f>
        <v>0</v>
      </c>
      <c r="AG392" s="649">
        <f t="shared" ref="AG392" si="6282">((AG393*$H392)-((AG393*$H392*$E393)+(AG393*$H392*$F393)))</f>
        <v>0</v>
      </c>
      <c r="AH392" s="649">
        <f t="shared" ref="AH392" si="6283">((AH393*$H392)-((AH393*$H392*$E393)+(AH393*$H392*$F393)))</f>
        <v>0</v>
      </c>
      <c r="AI392" s="649">
        <f>+AI393*H392</f>
        <v>44876.510339781875</v>
      </c>
      <c r="AJ392" s="649">
        <f t="shared" ref="AJ392" si="6284">+AJ393*H392</f>
        <v>0</v>
      </c>
      <c r="AK392" s="649">
        <f t="shared" ref="AK392" si="6285">((AK393*$H392)-((AK393*$H392*$E393)+(AK393*$H392*$F393)))</f>
        <v>0</v>
      </c>
      <c r="AL392" s="649">
        <f t="shared" ref="AL392" si="6286">((AL393*$H392)-((AL393*$H392*$E393)+(AL393*$H392*$F393)))</f>
        <v>0</v>
      </c>
      <c r="AM392" s="649">
        <f t="shared" ref="AM392" si="6287">((AM393*$H392)-((AM393*$H392*$E393)+(AM393*$H392*$F393)))</f>
        <v>0</v>
      </c>
      <c r="AN392" s="649">
        <f t="shared" ref="AN392" si="6288">((AN393*$H392)-((AN393*$H392*$E393)+(AN393*$H392*$F393)))</f>
        <v>0</v>
      </c>
      <c r="AO392" s="649">
        <f t="shared" ref="AO392" si="6289">((AO393*$H392)-((AO393*$H392*$E393)+(AO393*$H392*$F393)))</f>
        <v>0</v>
      </c>
      <c r="AP392" s="649">
        <f t="shared" ref="AP392" si="6290">((AP393*$H392)-((AP393*$H392*$E393)+(AP393*$H392*$F393)))</f>
        <v>0</v>
      </c>
      <c r="AQ392" s="649">
        <f t="shared" ref="AQ392" si="6291">((AQ393*$H392)-((AQ393*$H392*$E393)+(AQ393*$H392*$F393)))</f>
        <v>0</v>
      </c>
      <c r="AR392" s="649">
        <f t="shared" ref="AR392" si="6292">((AR393*$H392)-((AR393*$H392*$E393)+(AR393*$H392*$F393)))</f>
        <v>0</v>
      </c>
      <c r="AS392" s="649">
        <f t="shared" ref="AS392" si="6293">((AS393*$H392)-((AS393*$H392*$E393)+(AS393*$H392*$F393)))</f>
        <v>0</v>
      </c>
      <c r="AT392" s="649">
        <f t="shared" ref="AT392" si="6294">((AT393*$H392)-((AT393*$H392*$E393)+(AT393*$H392*$F393)))</f>
        <v>0</v>
      </c>
      <c r="AU392" s="649">
        <f t="shared" ref="AU392" si="6295">((AU393*$H392)-((AU393*$H392*$E393)+(AU393*$H392*$F393)))</f>
        <v>0</v>
      </c>
      <c r="AV392" s="649">
        <f>((AV393*$H392)-((AV393*$H392*$E393)+(AV393*$H392*$F393)))</f>
        <v>0</v>
      </c>
      <c r="AW392" s="613">
        <f t="shared" si="5389"/>
        <v>897530.20679563726</v>
      </c>
      <c r="AX392" s="645">
        <f t="shared" si="5387"/>
        <v>0</v>
      </c>
      <c r="AY392" s="656">
        <f t="shared" si="5388"/>
        <v>0</v>
      </c>
      <c r="AZ392" s="591"/>
    </row>
    <row r="393" spans="1:52" s="314" customFormat="1">
      <c r="A393" s="642"/>
      <c r="B393" s="636"/>
      <c r="C393" s="636"/>
      <c r="D393" s="651"/>
      <c r="E393" s="652">
        <v>0.3</v>
      </c>
      <c r="F393" s="652">
        <v>0.05</v>
      </c>
      <c r="G393" s="653"/>
      <c r="H393" s="640"/>
      <c r="I393" s="640">
        <f t="shared" si="6125"/>
        <v>1.35</v>
      </c>
      <c r="J393" s="658">
        <v>0</v>
      </c>
      <c r="K393" s="658">
        <v>0</v>
      </c>
      <c r="L393" s="658">
        <v>0</v>
      </c>
      <c r="M393" s="658">
        <v>0</v>
      </c>
      <c r="N393" s="658">
        <v>0</v>
      </c>
      <c r="O393" s="658">
        <v>0</v>
      </c>
      <c r="P393" s="658">
        <v>0</v>
      </c>
      <c r="Q393" s="658">
        <v>0</v>
      </c>
      <c r="R393" s="658">
        <v>0</v>
      </c>
      <c r="S393" s="658">
        <v>0.3</v>
      </c>
      <c r="T393" s="658">
        <v>0</v>
      </c>
      <c r="U393" s="658">
        <v>0</v>
      </c>
      <c r="V393" s="658">
        <v>0</v>
      </c>
      <c r="W393" s="658">
        <v>0</v>
      </c>
      <c r="X393" s="658">
        <v>0</v>
      </c>
      <c r="Y393" s="658">
        <v>0</v>
      </c>
      <c r="Z393" s="658">
        <v>0.23</v>
      </c>
      <c r="AA393" s="658">
        <v>0.51</v>
      </c>
      <c r="AB393" s="658">
        <v>0.26</v>
      </c>
      <c r="AC393" s="658">
        <v>0</v>
      </c>
      <c r="AD393" s="658">
        <v>0</v>
      </c>
      <c r="AE393" s="658">
        <v>0</v>
      </c>
      <c r="AF393" s="658">
        <v>0</v>
      </c>
      <c r="AG393" s="658">
        <v>0</v>
      </c>
      <c r="AH393" s="658">
        <v>0</v>
      </c>
      <c r="AI393" s="658">
        <v>0.05</v>
      </c>
      <c r="AJ393" s="658">
        <v>0</v>
      </c>
      <c r="AK393" s="658">
        <v>0</v>
      </c>
      <c r="AL393" s="658">
        <v>0</v>
      </c>
      <c r="AM393" s="658">
        <v>0</v>
      </c>
      <c r="AN393" s="658">
        <v>0</v>
      </c>
      <c r="AO393" s="658">
        <v>0</v>
      </c>
      <c r="AP393" s="658">
        <v>0</v>
      </c>
      <c r="AQ393" s="658">
        <v>0</v>
      </c>
      <c r="AR393" s="658">
        <v>0</v>
      </c>
      <c r="AS393" s="658">
        <v>0</v>
      </c>
      <c r="AT393" s="658">
        <v>0</v>
      </c>
      <c r="AU393" s="658">
        <v>0</v>
      </c>
      <c r="AV393" s="658">
        <v>0</v>
      </c>
      <c r="AW393" s="613">
        <f t="shared" si="5389"/>
        <v>1.35</v>
      </c>
      <c r="AX393" s="645">
        <f t="shared" si="5387"/>
        <v>1.35</v>
      </c>
      <c r="AY393" s="656" t="e">
        <f t="shared" si="5388"/>
        <v>#DIV/0!</v>
      </c>
      <c r="AZ393" s="661"/>
    </row>
    <row r="394" spans="1:52">
      <c r="A394" s="660"/>
      <c r="B394" s="646" t="s">
        <v>305</v>
      </c>
      <c r="C394" s="646" t="s">
        <v>587</v>
      </c>
      <c r="D394" s="647" t="s">
        <v>588</v>
      </c>
      <c r="E394" s="648"/>
      <c r="F394" s="648"/>
      <c r="G394" s="649"/>
      <c r="H394" s="650">
        <v>897530.20679563738</v>
      </c>
      <c r="I394" s="650">
        <f t="shared" si="6125"/>
        <v>897530.20679563726</v>
      </c>
      <c r="J394" s="649">
        <f>+J395*H394</f>
        <v>0</v>
      </c>
      <c r="K394" s="649">
        <f>+K395*H394</f>
        <v>0</v>
      </c>
      <c r="L394" s="649">
        <f t="shared" ref="L394" si="6296">((L395*$H394)-((L395*$H394*$E395)+(L395*$H394*$F395)))</f>
        <v>0</v>
      </c>
      <c r="M394" s="649">
        <f t="shared" ref="M394" si="6297">((M395*$H394)-((M395*$H394*$E395)+(M395*$H394*$F395)))</f>
        <v>0</v>
      </c>
      <c r="N394" s="649">
        <f t="shared" ref="N394" si="6298">((N395*$H394)-((N395*$H394*$E395)+(N395*$H394*$F395)))</f>
        <v>0</v>
      </c>
      <c r="O394" s="649">
        <f t="shared" ref="O394" si="6299">((O395*$H394)-((O395*$H394*$E395)+(O395*$H394*$F395)))</f>
        <v>0</v>
      </c>
      <c r="P394" s="649">
        <f t="shared" ref="P394" si="6300">((P395*$H394)-((P395*$H394*$E395)+(P395*$H394*$F395)))</f>
        <v>0</v>
      </c>
      <c r="Q394" s="649">
        <f t="shared" ref="Q394" si="6301">((Q395*$H394)-((Q395*$H394*$E395)+(Q395*$H394*$F395)))</f>
        <v>0</v>
      </c>
      <c r="R394" s="649">
        <f t="shared" ref="R394" si="6302">((R395*$H394)-((R395*$H394*$E395)+(R395*$H394*$F395)))</f>
        <v>0</v>
      </c>
      <c r="S394" s="649">
        <f t="shared" ref="S394" si="6303">+S395*H394</f>
        <v>269259.06203869119</v>
      </c>
      <c r="T394" s="649">
        <f t="shared" ref="T394" si="6304">((T395*$H394)-((T395*$H394*$E395)+(T395*$H394*$F395)))</f>
        <v>0</v>
      </c>
      <c r="U394" s="649">
        <f t="shared" ref="U394" si="6305">((U395*$H394)-((U395*$H394*$E395)+(U395*$H394*$F395)))</f>
        <v>0</v>
      </c>
      <c r="V394" s="649">
        <f t="shared" ref="V394" si="6306">((V395*$H394)-((V395*$H394*$E395)+(V395*$H394*$F395)))</f>
        <v>0</v>
      </c>
      <c r="W394" s="649">
        <f t="shared" ref="W394" si="6307">((W395*$H394)-((W395*$H394*$E395)+(W395*$H394*$F395)))</f>
        <v>0</v>
      </c>
      <c r="X394" s="649">
        <f t="shared" ref="X394" si="6308">((X395*$H394)-((X395*$H394*$E395)+(X395*$H394*$F395)))</f>
        <v>0</v>
      </c>
      <c r="Y394" s="649">
        <f t="shared" ref="Y394" si="6309">((Y395*$H394)-((Y395*$H394*$E395)+(Y395*$H394*$F395)))</f>
        <v>0</v>
      </c>
      <c r="Z394" s="649">
        <f t="shared" ref="Z394" si="6310">((Z395*$H394)-((Z395*$H394*$E395)+(Z395*$H394*$F395)))</f>
        <v>0</v>
      </c>
      <c r="AA394" s="649">
        <f t="shared" ref="AA394" si="6311">((AA395*$H394)-((AA395*$H394*$E395)+(AA395*$H394*$F395)))</f>
        <v>274195.47817606723</v>
      </c>
      <c r="AB394" s="649">
        <f t="shared" ref="AB394" si="6312">((AB395*$H394)-((AB395*$H394*$E395)+(AB395*$H394*$F395)))</f>
        <v>309199.15624109708</v>
      </c>
      <c r="AC394" s="649">
        <f t="shared" ref="AC394" si="6313">((AC395*$H394)-((AC395*$H394*$E395)+(AC395*$H394*$F395)))</f>
        <v>0</v>
      </c>
      <c r="AD394" s="649">
        <f t="shared" ref="AD394" si="6314">((AD395*$H394)-((AD395*$H394*$E395)+(AD395*$H394*$F395)))</f>
        <v>0</v>
      </c>
      <c r="AE394" s="649">
        <f t="shared" ref="AE394" si="6315">((AE395*$H394)-((AE395*$H394*$E395)+(AE395*$H394*$F395)))</f>
        <v>0</v>
      </c>
      <c r="AF394" s="649">
        <f>+AF395*H394</f>
        <v>0</v>
      </c>
      <c r="AG394" s="649">
        <f t="shared" ref="AG394" si="6316">((AG395*$H394)-((AG395*$H394*$E395)+(AG395*$H394*$F395)))</f>
        <v>0</v>
      </c>
      <c r="AH394" s="649">
        <f t="shared" ref="AH394" si="6317">((AH395*$H394)-((AH395*$H394*$E395)+(AH395*$H394*$F395)))</f>
        <v>0</v>
      </c>
      <c r="AI394" s="649">
        <f>+AI395*H394</f>
        <v>44876.510339781875</v>
      </c>
      <c r="AJ394" s="649">
        <f t="shared" ref="AJ394" si="6318">+AJ395*H394</f>
        <v>0</v>
      </c>
      <c r="AK394" s="649">
        <f t="shared" ref="AK394" si="6319">((AK395*$H394)-((AK395*$H394*$E395)+(AK395*$H394*$F395)))</f>
        <v>0</v>
      </c>
      <c r="AL394" s="649">
        <f t="shared" ref="AL394" si="6320">((AL395*$H394)-((AL395*$H394*$E395)+(AL395*$H394*$F395)))</f>
        <v>0</v>
      </c>
      <c r="AM394" s="649">
        <f t="shared" ref="AM394" si="6321">((AM395*$H394)-((AM395*$H394*$E395)+(AM395*$H394*$F395)))</f>
        <v>0</v>
      </c>
      <c r="AN394" s="649">
        <f t="shared" ref="AN394" si="6322">((AN395*$H394)-((AN395*$H394*$E395)+(AN395*$H394*$F395)))</f>
        <v>0</v>
      </c>
      <c r="AO394" s="649">
        <f t="shared" ref="AO394" si="6323">((AO395*$H394)-((AO395*$H394*$E395)+(AO395*$H394*$F395)))</f>
        <v>0</v>
      </c>
      <c r="AP394" s="649">
        <f t="shared" ref="AP394" si="6324">((AP395*$H394)-((AP395*$H394*$E395)+(AP395*$H394*$F395)))</f>
        <v>0</v>
      </c>
      <c r="AQ394" s="649">
        <f t="shared" ref="AQ394" si="6325">((AQ395*$H394)-((AQ395*$H394*$E395)+(AQ395*$H394*$F395)))</f>
        <v>0</v>
      </c>
      <c r="AR394" s="649">
        <f t="shared" ref="AR394" si="6326">((AR395*$H394)-((AR395*$H394*$E395)+(AR395*$H394*$F395)))</f>
        <v>0</v>
      </c>
      <c r="AS394" s="649">
        <f t="shared" ref="AS394" si="6327">((AS395*$H394)-((AS395*$H394*$E395)+(AS395*$H394*$F395)))</f>
        <v>0</v>
      </c>
      <c r="AT394" s="649">
        <f t="shared" ref="AT394" si="6328">((AT395*$H394)-((AT395*$H394*$E395)+(AT395*$H394*$F395)))</f>
        <v>0</v>
      </c>
      <c r="AU394" s="649">
        <f t="shared" ref="AU394" si="6329">((AU395*$H394)-((AU395*$H394*$E395)+(AU395*$H394*$F395)))</f>
        <v>0</v>
      </c>
      <c r="AV394" s="649">
        <f>((AV395*$H394)-((AV395*$H394*$E395)+(AV395*$H394*$F395)))</f>
        <v>0</v>
      </c>
      <c r="AW394" s="613">
        <f t="shared" si="5389"/>
        <v>897530.20679563726</v>
      </c>
      <c r="AX394" s="645">
        <f t="shared" si="5387"/>
        <v>0</v>
      </c>
      <c r="AY394" s="656">
        <f t="shared" si="5388"/>
        <v>0</v>
      </c>
      <c r="AZ394" s="591"/>
    </row>
    <row r="395" spans="1:52" s="314" customFormat="1">
      <c r="A395" s="642"/>
      <c r="B395" s="636"/>
      <c r="C395" s="636"/>
      <c r="D395" s="651"/>
      <c r="E395" s="652">
        <v>0.3</v>
      </c>
      <c r="F395" s="652">
        <v>0.05</v>
      </c>
      <c r="G395" s="653"/>
      <c r="H395" s="640"/>
      <c r="I395" s="640">
        <f t="shared" si="6125"/>
        <v>1.35</v>
      </c>
      <c r="J395" s="658">
        <v>0</v>
      </c>
      <c r="K395" s="658">
        <v>0</v>
      </c>
      <c r="L395" s="658">
        <v>0</v>
      </c>
      <c r="M395" s="658">
        <v>0</v>
      </c>
      <c r="N395" s="658">
        <v>0</v>
      </c>
      <c r="O395" s="658">
        <v>0</v>
      </c>
      <c r="P395" s="658">
        <v>0</v>
      </c>
      <c r="Q395" s="658">
        <v>0</v>
      </c>
      <c r="R395" s="658">
        <v>0</v>
      </c>
      <c r="S395" s="658">
        <v>0.3</v>
      </c>
      <c r="T395" s="658">
        <v>0</v>
      </c>
      <c r="U395" s="658">
        <v>0</v>
      </c>
      <c r="V395" s="658">
        <v>0</v>
      </c>
      <c r="W395" s="658">
        <v>0</v>
      </c>
      <c r="X395" s="658">
        <v>0</v>
      </c>
      <c r="Y395" s="658">
        <v>0</v>
      </c>
      <c r="Z395" s="658">
        <v>0</v>
      </c>
      <c r="AA395" s="658">
        <v>0.47</v>
      </c>
      <c r="AB395" s="658">
        <v>0.53</v>
      </c>
      <c r="AC395" s="658">
        <v>0</v>
      </c>
      <c r="AD395" s="658">
        <v>0</v>
      </c>
      <c r="AE395" s="658">
        <v>0</v>
      </c>
      <c r="AF395" s="658">
        <v>0</v>
      </c>
      <c r="AG395" s="658">
        <v>0</v>
      </c>
      <c r="AH395" s="658">
        <v>0</v>
      </c>
      <c r="AI395" s="658">
        <v>0.05</v>
      </c>
      <c r="AJ395" s="658">
        <v>0</v>
      </c>
      <c r="AK395" s="658">
        <v>0</v>
      </c>
      <c r="AL395" s="658">
        <v>0</v>
      </c>
      <c r="AM395" s="658">
        <v>0</v>
      </c>
      <c r="AN395" s="658">
        <v>0</v>
      </c>
      <c r="AO395" s="658">
        <v>0</v>
      </c>
      <c r="AP395" s="658">
        <v>0</v>
      </c>
      <c r="AQ395" s="658">
        <v>0</v>
      </c>
      <c r="AR395" s="658">
        <v>0</v>
      </c>
      <c r="AS395" s="658">
        <v>0</v>
      </c>
      <c r="AT395" s="658">
        <v>0</v>
      </c>
      <c r="AU395" s="658">
        <v>0</v>
      </c>
      <c r="AV395" s="658">
        <v>0</v>
      </c>
      <c r="AW395" s="613">
        <f t="shared" si="5389"/>
        <v>1.35</v>
      </c>
      <c r="AX395" s="645">
        <f t="shared" ref="AX395:AX458" si="6330">+I395-H395</f>
        <v>1.35</v>
      </c>
      <c r="AY395" s="656" t="e">
        <f t="shared" ref="AY395:AY458" si="6331">+AX395/H395</f>
        <v>#DIV/0!</v>
      </c>
      <c r="AZ395" s="661"/>
    </row>
    <row r="396" spans="1:52">
      <c r="A396" s="660"/>
      <c r="B396" s="646" t="s">
        <v>305</v>
      </c>
      <c r="C396" s="646" t="s">
        <v>589</v>
      </c>
      <c r="D396" s="647" t="s">
        <v>590</v>
      </c>
      <c r="E396" s="648"/>
      <c r="F396" s="648"/>
      <c r="G396" s="649"/>
      <c r="H396" s="650">
        <v>897530.20679563738</v>
      </c>
      <c r="I396" s="650">
        <f t="shared" si="6125"/>
        <v>897530.2067956375</v>
      </c>
      <c r="J396" s="649">
        <f>+J397*H396</f>
        <v>0</v>
      </c>
      <c r="K396" s="649">
        <f>+K397*H396</f>
        <v>0</v>
      </c>
      <c r="L396" s="649">
        <f t="shared" ref="L396" si="6332">((L397*$H396)-((L397*$H396*$E397)+(L397*$H396*$F397)))</f>
        <v>0</v>
      </c>
      <c r="M396" s="649">
        <f t="shared" ref="M396" si="6333">((M397*$H396)-((M397*$H396*$E397)+(M397*$H396*$F397)))</f>
        <v>0</v>
      </c>
      <c r="N396" s="649">
        <f t="shared" ref="N396" si="6334">((N397*$H396)-((N397*$H396*$E397)+(N397*$H396*$F397)))</f>
        <v>0</v>
      </c>
      <c r="O396" s="649">
        <f t="shared" ref="O396" si="6335">((O397*$H396)-((O397*$H396*$E397)+(O397*$H396*$F397)))</f>
        <v>0</v>
      </c>
      <c r="P396" s="649">
        <f t="shared" ref="P396" si="6336">((P397*$H396)-((P397*$H396*$E397)+(P397*$H396*$F397)))</f>
        <v>0</v>
      </c>
      <c r="Q396" s="649">
        <f t="shared" ref="Q396" si="6337">((Q397*$H396)-((Q397*$H396*$E397)+(Q397*$H396*$F397)))</f>
        <v>0</v>
      </c>
      <c r="R396" s="649">
        <f t="shared" ref="R396" si="6338">((R397*$H396)-((R397*$H396*$E397)+(R397*$H396*$F397)))</f>
        <v>0</v>
      </c>
      <c r="S396" s="649">
        <f t="shared" ref="S396" si="6339">+S397*H396</f>
        <v>269259.06203869119</v>
      </c>
      <c r="T396" s="649">
        <f t="shared" ref="T396" si="6340">((T397*$H396)-((T397*$H396*$E397)+(T397*$H396*$F397)))</f>
        <v>0</v>
      </c>
      <c r="U396" s="649">
        <f t="shared" ref="U396" si="6341">((U397*$H396)-((U397*$H396*$E397)+(U397*$H396*$F397)))</f>
        <v>0</v>
      </c>
      <c r="V396" s="649">
        <f t="shared" ref="V396" si="6342">((V397*$H396)-((V397*$H396*$E397)+(V397*$H396*$F397)))</f>
        <v>0</v>
      </c>
      <c r="W396" s="649">
        <f t="shared" ref="W396" si="6343">((W397*$H396)-((W397*$H396*$E397)+(W397*$H396*$F397)))</f>
        <v>0</v>
      </c>
      <c r="X396" s="649">
        <f t="shared" ref="X396" si="6344">((X397*$H396)-((X397*$H396*$E397)+(X397*$H396*$F397)))</f>
        <v>0</v>
      </c>
      <c r="Y396" s="649">
        <f t="shared" ref="Y396" si="6345">((Y397*$H396)-((Y397*$H396*$E397)+(Y397*$H396*$F397)))</f>
        <v>0</v>
      </c>
      <c r="Z396" s="649">
        <f t="shared" ref="Z396" si="6346">((Z397*$H396)-((Z397*$H396*$E397)+(Z397*$H396*$F397)))</f>
        <v>0</v>
      </c>
      <c r="AA396" s="649">
        <f t="shared" ref="AA396" si="6347">((AA397*$H396)-((AA397*$H396*$E397)+(AA397*$H396*$F397)))</f>
        <v>122512.87322760449</v>
      </c>
      <c r="AB396" s="649">
        <f t="shared" ref="AB396" si="6348">((AB397*$H396)-((AB397*$H396*$E397)+(AB397*$H396*$F397)))</f>
        <v>326700.99527361209</v>
      </c>
      <c r="AC396" s="649">
        <f t="shared" ref="AC396" si="6349">((AC397*$H396)-((AC397*$H396*$E397)+(AC397*$H396*$F397)))</f>
        <v>134180.76591594779</v>
      </c>
      <c r="AD396" s="649">
        <f t="shared" ref="AD396" si="6350">((AD397*$H396)-((AD397*$H396*$E397)+(AD397*$H396*$F397)))</f>
        <v>0</v>
      </c>
      <c r="AE396" s="649">
        <f t="shared" ref="AE396" si="6351">((AE397*$H396)-((AE397*$H396*$E397)+(AE397*$H396*$F397)))</f>
        <v>0</v>
      </c>
      <c r="AF396" s="649">
        <f>+AF397*H396</f>
        <v>0</v>
      </c>
      <c r="AG396" s="649">
        <f t="shared" ref="AG396" si="6352">((AG397*$H396)-((AG397*$H396*$E397)+(AG397*$H396*$F397)))</f>
        <v>0</v>
      </c>
      <c r="AH396" s="649">
        <f t="shared" ref="AH396" si="6353">((AH397*$H396)-((AH397*$H396*$E397)+(AH397*$H396*$F397)))</f>
        <v>0</v>
      </c>
      <c r="AI396" s="649">
        <f>+AI397*H396</f>
        <v>44876.510339781875</v>
      </c>
      <c r="AJ396" s="649">
        <f t="shared" ref="AJ396" si="6354">+AJ397*H396</f>
        <v>0</v>
      </c>
      <c r="AK396" s="649">
        <f t="shared" ref="AK396" si="6355">((AK397*$H396)-((AK397*$H396*$E397)+(AK397*$H396*$F397)))</f>
        <v>0</v>
      </c>
      <c r="AL396" s="649">
        <f t="shared" ref="AL396" si="6356">((AL397*$H396)-((AL397*$H396*$E397)+(AL397*$H396*$F397)))</f>
        <v>0</v>
      </c>
      <c r="AM396" s="649">
        <f t="shared" ref="AM396" si="6357">((AM397*$H396)-((AM397*$H396*$E397)+(AM397*$H396*$F397)))</f>
        <v>0</v>
      </c>
      <c r="AN396" s="649">
        <f t="shared" ref="AN396" si="6358">((AN397*$H396)-((AN397*$H396*$E397)+(AN397*$H396*$F397)))</f>
        <v>0</v>
      </c>
      <c r="AO396" s="649">
        <f t="shared" ref="AO396" si="6359">((AO397*$H396)-((AO397*$H396*$E397)+(AO397*$H396*$F397)))</f>
        <v>0</v>
      </c>
      <c r="AP396" s="649">
        <f t="shared" ref="AP396" si="6360">((AP397*$H396)-((AP397*$H396*$E397)+(AP397*$H396*$F397)))</f>
        <v>0</v>
      </c>
      <c r="AQ396" s="649">
        <f t="shared" ref="AQ396" si="6361">((AQ397*$H396)-((AQ397*$H396*$E397)+(AQ397*$H396*$F397)))</f>
        <v>0</v>
      </c>
      <c r="AR396" s="649">
        <f t="shared" ref="AR396" si="6362">((AR397*$H396)-((AR397*$H396*$E397)+(AR397*$H396*$F397)))</f>
        <v>0</v>
      </c>
      <c r="AS396" s="649">
        <f t="shared" ref="AS396" si="6363">((AS397*$H396)-((AS397*$H396*$E397)+(AS397*$H396*$F397)))</f>
        <v>0</v>
      </c>
      <c r="AT396" s="649">
        <f t="shared" ref="AT396" si="6364">((AT397*$H396)-((AT397*$H396*$E397)+(AT397*$H396*$F397)))</f>
        <v>0</v>
      </c>
      <c r="AU396" s="649">
        <f t="shared" ref="AU396" si="6365">((AU397*$H396)-((AU397*$H396*$E397)+(AU397*$H396*$F397)))</f>
        <v>0</v>
      </c>
      <c r="AV396" s="649">
        <f>((AV397*$H396)-((AV397*$H396*$E397)+(AV397*$H396*$F397)))</f>
        <v>0</v>
      </c>
      <c r="AW396" s="613">
        <f t="shared" ref="AW396:AW459" si="6366">SUM(J396:AV396)</f>
        <v>897530.2067956375</v>
      </c>
      <c r="AX396" s="645">
        <f t="shared" si="6330"/>
        <v>0</v>
      </c>
      <c r="AY396" s="656">
        <f t="shared" si="6331"/>
        <v>0</v>
      </c>
      <c r="AZ396" s="591"/>
    </row>
    <row r="397" spans="1:52" s="314" customFormat="1">
      <c r="A397" s="642"/>
      <c r="B397" s="636"/>
      <c r="C397" s="636"/>
      <c r="D397" s="651"/>
      <c r="E397" s="652">
        <v>0.3</v>
      </c>
      <c r="F397" s="652">
        <v>0.05</v>
      </c>
      <c r="G397" s="653"/>
      <c r="H397" s="640"/>
      <c r="I397" s="640">
        <f t="shared" si="6125"/>
        <v>1.35</v>
      </c>
      <c r="J397" s="658">
        <v>0</v>
      </c>
      <c r="K397" s="658">
        <v>0</v>
      </c>
      <c r="L397" s="658">
        <v>0</v>
      </c>
      <c r="M397" s="658">
        <v>0</v>
      </c>
      <c r="N397" s="658">
        <v>0</v>
      </c>
      <c r="O397" s="658">
        <v>0</v>
      </c>
      <c r="P397" s="658">
        <v>0</v>
      </c>
      <c r="Q397" s="658">
        <v>0</v>
      </c>
      <c r="R397" s="658">
        <v>0</v>
      </c>
      <c r="S397" s="658">
        <v>0.3</v>
      </c>
      <c r="T397" s="658">
        <v>0</v>
      </c>
      <c r="U397" s="658">
        <v>0</v>
      </c>
      <c r="V397" s="658">
        <v>0</v>
      </c>
      <c r="W397" s="658">
        <v>0</v>
      </c>
      <c r="X397" s="658">
        <v>0</v>
      </c>
      <c r="Y397" s="658">
        <v>0</v>
      </c>
      <c r="Z397" s="658">
        <v>0</v>
      </c>
      <c r="AA397" s="658">
        <v>0.21</v>
      </c>
      <c r="AB397" s="658">
        <v>0.56000000000000005</v>
      </c>
      <c r="AC397" s="658">
        <v>0.22999999999999998</v>
      </c>
      <c r="AD397" s="658">
        <v>0</v>
      </c>
      <c r="AE397" s="658">
        <v>0</v>
      </c>
      <c r="AF397" s="658">
        <v>0</v>
      </c>
      <c r="AG397" s="658">
        <v>0</v>
      </c>
      <c r="AH397" s="658">
        <v>0</v>
      </c>
      <c r="AI397" s="658">
        <v>0.05</v>
      </c>
      <c r="AJ397" s="658">
        <v>0</v>
      </c>
      <c r="AK397" s="658">
        <v>0</v>
      </c>
      <c r="AL397" s="658">
        <v>0</v>
      </c>
      <c r="AM397" s="658">
        <v>0</v>
      </c>
      <c r="AN397" s="658">
        <v>0</v>
      </c>
      <c r="AO397" s="658">
        <v>0</v>
      </c>
      <c r="AP397" s="658">
        <v>0</v>
      </c>
      <c r="AQ397" s="658">
        <v>0</v>
      </c>
      <c r="AR397" s="658">
        <v>0</v>
      </c>
      <c r="AS397" s="658">
        <v>0</v>
      </c>
      <c r="AT397" s="658">
        <v>0</v>
      </c>
      <c r="AU397" s="658">
        <v>0</v>
      </c>
      <c r="AV397" s="658">
        <v>0</v>
      </c>
      <c r="AW397" s="613">
        <f t="shared" si="6366"/>
        <v>1.35</v>
      </c>
      <c r="AX397" s="645">
        <f t="shared" si="6330"/>
        <v>1.35</v>
      </c>
      <c r="AY397" s="656" t="e">
        <f t="shared" si="6331"/>
        <v>#DIV/0!</v>
      </c>
      <c r="AZ397" s="661"/>
    </row>
    <row r="398" spans="1:52">
      <c r="A398" s="660"/>
      <c r="B398" s="646" t="s">
        <v>305</v>
      </c>
      <c r="C398" s="646" t="s">
        <v>591</v>
      </c>
      <c r="D398" s="647" t="s">
        <v>592</v>
      </c>
      <c r="E398" s="648"/>
      <c r="F398" s="648"/>
      <c r="G398" s="649"/>
      <c r="H398" s="650">
        <v>897530.20679563738</v>
      </c>
      <c r="I398" s="650">
        <f t="shared" si="6125"/>
        <v>897530.20679563738</v>
      </c>
      <c r="J398" s="649">
        <f>+J399*H398</f>
        <v>0</v>
      </c>
      <c r="K398" s="649">
        <f>+K399*H398</f>
        <v>0</v>
      </c>
      <c r="L398" s="649">
        <f t="shared" ref="L398" si="6367">((L399*$H398)-((L399*$H398*$E399)+(L399*$H398*$F399)))</f>
        <v>0</v>
      </c>
      <c r="M398" s="649">
        <f t="shared" ref="M398" si="6368">((M399*$H398)-((M399*$H398*$E399)+(M399*$H398*$F399)))</f>
        <v>0</v>
      </c>
      <c r="N398" s="649">
        <f t="shared" ref="N398" si="6369">((N399*$H398)-((N399*$H398*$E399)+(N399*$H398*$F399)))</f>
        <v>0</v>
      </c>
      <c r="O398" s="649">
        <f t="shared" ref="O398" si="6370">((O399*$H398)-((O399*$H398*$E399)+(O399*$H398*$F399)))</f>
        <v>0</v>
      </c>
      <c r="P398" s="649">
        <f t="shared" ref="P398" si="6371">((P399*$H398)-((P399*$H398*$E399)+(P399*$H398*$F399)))</f>
        <v>0</v>
      </c>
      <c r="Q398" s="649">
        <f t="shared" ref="Q398" si="6372">((Q399*$H398)-((Q399*$H398*$E399)+(Q399*$H398*$F399)))</f>
        <v>0</v>
      </c>
      <c r="R398" s="649">
        <f t="shared" ref="R398" si="6373">((R399*$H398)-((R399*$H398*$E399)+(R399*$H398*$F399)))</f>
        <v>0</v>
      </c>
      <c r="S398" s="649">
        <f t="shared" ref="S398" si="6374">+S399*H398</f>
        <v>269259.06203869119</v>
      </c>
      <c r="T398" s="649">
        <f t="shared" ref="T398" si="6375">((T399*$H398)-((T399*$H398*$E399)+(T399*$H398*$F399)))</f>
        <v>0</v>
      </c>
      <c r="U398" s="649">
        <f t="shared" ref="U398" si="6376">((U399*$H398)-((U399*$H398*$E399)+(U399*$H398*$F399)))</f>
        <v>0</v>
      </c>
      <c r="V398" s="649">
        <f t="shared" ref="V398" si="6377">((V399*$H398)-((V399*$H398*$E399)+(V399*$H398*$F399)))</f>
        <v>0</v>
      </c>
      <c r="W398" s="649">
        <f t="shared" ref="W398" si="6378">((W399*$H398)-((W399*$H398*$E399)+(W399*$H398*$F399)))</f>
        <v>0</v>
      </c>
      <c r="X398" s="649">
        <f t="shared" ref="X398" si="6379">((X399*$H398)-((X399*$H398*$E399)+(X399*$H398*$F399)))</f>
        <v>0</v>
      </c>
      <c r="Y398" s="649">
        <f t="shared" ref="Y398" si="6380">((Y399*$H398)-((Y399*$H398*$E399)+(Y399*$H398*$F399)))</f>
        <v>0</v>
      </c>
      <c r="Z398" s="649">
        <f t="shared" ref="Z398" si="6381">((Z399*$H398)-((Z399*$H398*$E399)+(Z399*$H398*$F399)))</f>
        <v>0</v>
      </c>
      <c r="AA398" s="649">
        <f t="shared" ref="AA398" si="6382">((AA399*$H398)-((AA399*$H398*$E399)+(AA399*$H398*$F399)))</f>
        <v>0</v>
      </c>
      <c r="AB398" s="649">
        <f t="shared" ref="AB398" si="6383">((AB399*$H398)-((AB399*$H398*$E399)+(AB399*$H398*$F399)))</f>
        <v>297531.26355275378</v>
      </c>
      <c r="AC398" s="649">
        <f t="shared" ref="AC398" si="6384">((AC399*$H398)-((AC399*$H398*$E399)+(AC399*$H398*$F399)))</f>
        <v>285863.37086441054</v>
      </c>
      <c r="AD398" s="649">
        <f t="shared" ref="AD398" si="6385">((AD399*$H398)-((AD399*$H398*$E399)+(AD399*$H398*$F399)))</f>
        <v>0</v>
      </c>
      <c r="AE398" s="649">
        <f t="shared" ref="AE398" si="6386">((AE399*$H398)-((AE399*$H398*$E399)+(AE399*$H398*$F399)))</f>
        <v>0</v>
      </c>
      <c r="AF398" s="649">
        <f>+AF399*H398</f>
        <v>0</v>
      </c>
      <c r="AG398" s="649">
        <f t="shared" ref="AG398" si="6387">((AG399*$H398)-((AG399*$H398*$E399)+(AG399*$H398*$F399)))</f>
        <v>0</v>
      </c>
      <c r="AH398" s="649">
        <f t="shared" ref="AH398" si="6388">((AH399*$H398)-((AH399*$H398*$E399)+(AH399*$H398*$F399)))</f>
        <v>0</v>
      </c>
      <c r="AI398" s="649">
        <f>+AI399*H398</f>
        <v>44876.510339781875</v>
      </c>
      <c r="AJ398" s="649">
        <f t="shared" ref="AJ398" si="6389">+AJ399*H398</f>
        <v>0</v>
      </c>
      <c r="AK398" s="649">
        <f t="shared" ref="AK398" si="6390">((AK399*$H398)-((AK399*$H398*$E399)+(AK399*$H398*$F399)))</f>
        <v>0</v>
      </c>
      <c r="AL398" s="649">
        <f t="shared" ref="AL398" si="6391">((AL399*$H398)-((AL399*$H398*$E399)+(AL399*$H398*$F399)))</f>
        <v>0</v>
      </c>
      <c r="AM398" s="649">
        <f t="shared" ref="AM398" si="6392">((AM399*$H398)-((AM399*$H398*$E399)+(AM399*$H398*$F399)))</f>
        <v>0</v>
      </c>
      <c r="AN398" s="649">
        <f t="shared" ref="AN398" si="6393">((AN399*$H398)-((AN399*$H398*$E399)+(AN399*$H398*$F399)))</f>
        <v>0</v>
      </c>
      <c r="AO398" s="649">
        <f t="shared" ref="AO398" si="6394">((AO399*$H398)-((AO399*$H398*$E399)+(AO399*$H398*$F399)))</f>
        <v>0</v>
      </c>
      <c r="AP398" s="649">
        <f t="shared" ref="AP398" si="6395">((AP399*$H398)-((AP399*$H398*$E399)+(AP399*$H398*$F399)))</f>
        <v>0</v>
      </c>
      <c r="AQ398" s="649">
        <f t="shared" ref="AQ398" si="6396">((AQ399*$H398)-((AQ399*$H398*$E399)+(AQ399*$H398*$F399)))</f>
        <v>0</v>
      </c>
      <c r="AR398" s="649">
        <f t="shared" ref="AR398" si="6397">((AR399*$H398)-((AR399*$H398*$E399)+(AR399*$H398*$F399)))</f>
        <v>0</v>
      </c>
      <c r="AS398" s="649">
        <f t="shared" ref="AS398" si="6398">((AS399*$H398)-((AS399*$H398*$E399)+(AS399*$H398*$F399)))</f>
        <v>0</v>
      </c>
      <c r="AT398" s="649">
        <f t="shared" ref="AT398" si="6399">((AT399*$H398)-((AT399*$H398*$E399)+(AT399*$H398*$F399)))</f>
        <v>0</v>
      </c>
      <c r="AU398" s="649">
        <f t="shared" ref="AU398" si="6400">((AU399*$H398)-((AU399*$H398*$E399)+(AU399*$H398*$F399)))</f>
        <v>0</v>
      </c>
      <c r="AV398" s="649">
        <f>((AV399*$H398)-((AV399*$H398*$E399)+(AV399*$H398*$F399)))</f>
        <v>0</v>
      </c>
      <c r="AW398" s="613">
        <f t="shared" si="6366"/>
        <v>897530.20679563738</v>
      </c>
      <c r="AX398" s="645">
        <f t="shared" si="6330"/>
        <v>0</v>
      </c>
      <c r="AY398" s="656">
        <f t="shared" si="6331"/>
        <v>0</v>
      </c>
      <c r="AZ398" s="591"/>
    </row>
    <row r="399" spans="1:52" s="314" customFormat="1">
      <c r="A399" s="642"/>
      <c r="B399" s="636"/>
      <c r="C399" s="636"/>
      <c r="D399" s="651"/>
      <c r="E399" s="652">
        <v>0.3</v>
      </c>
      <c r="F399" s="652">
        <v>0.05</v>
      </c>
      <c r="G399" s="653"/>
      <c r="H399" s="640"/>
      <c r="I399" s="640">
        <f t="shared" si="6125"/>
        <v>1.35</v>
      </c>
      <c r="J399" s="658">
        <v>0</v>
      </c>
      <c r="K399" s="658">
        <v>0</v>
      </c>
      <c r="L399" s="658">
        <v>0</v>
      </c>
      <c r="M399" s="658">
        <v>0</v>
      </c>
      <c r="N399" s="658">
        <v>0</v>
      </c>
      <c r="O399" s="658">
        <v>0</v>
      </c>
      <c r="P399" s="658">
        <v>0</v>
      </c>
      <c r="Q399" s="658">
        <v>0</v>
      </c>
      <c r="R399" s="658">
        <v>0</v>
      </c>
      <c r="S399" s="658">
        <v>0.3</v>
      </c>
      <c r="T399" s="658">
        <v>0</v>
      </c>
      <c r="U399" s="658">
        <v>0</v>
      </c>
      <c r="V399" s="658">
        <v>0</v>
      </c>
      <c r="W399" s="658">
        <v>0</v>
      </c>
      <c r="X399" s="658">
        <v>0</v>
      </c>
      <c r="Y399" s="658">
        <v>0</v>
      </c>
      <c r="Z399" s="658">
        <v>0</v>
      </c>
      <c r="AA399" s="658">
        <v>0</v>
      </c>
      <c r="AB399" s="658">
        <v>0.51</v>
      </c>
      <c r="AC399" s="658">
        <v>0.49</v>
      </c>
      <c r="AD399" s="658">
        <v>0</v>
      </c>
      <c r="AE399" s="658">
        <v>0</v>
      </c>
      <c r="AF399" s="658">
        <v>0</v>
      </c>
      <c r="AG399" s="658">
        <v>0</v>
      </c>
      <c r="AH399" s="658">
        <v>0</v>
      </c>
      <c r="AI399" s="658">
        <v>0.05</v>
      </c>
      <c r="AJ399" s="658">
        <v>0</v>
      </c>
      <c r="AK399" s="658">
        <v>0</v>
      </c>
      <c r="AL399" s="658">
        <v>0</v>
      </c>
      <c r="AM399" s="658">
        <v>0</v>
      </c>
      <c r="AN399" s="658">
        <v>0</v>
      </c>
      <c r="AO399" s="658">
        <v>0</v>
      </c>
      <c r="AP399" s="658">
        <v>0</v>
      </c>
      <c r="AQ399" s="658">
        <v>0</v>
      </c>
      <c r="AR399" s="658">
        <v>0</v>
      </c>
      <c r="AS399" s="658">
        <v>0</v>
      </c>
      <c r="AT399" s="658">
        <v>0</v>
      </c>
      <c r="AU399" s="658">
        <v>0</v>
      </c>
      <c r="AV399" s="658">
        <v>0</v>
      </c>
      <c r="AW399" s="613">
        <f t="shared" si="6366"/>
        <v>1.35</v>
      </c>
      <c r="AX399" s="645">
        <f t="shared" si="6330"/>
        <v>1.35</v>
      </c>
      <c r="AY399" s="656" t="e">
        <f t="shared" si="6331"/>
        <v>#DIV/0!</v>
      </c>
      <c r="AZ399" s="661"/>
    </row>
    <row r="400" spans="1:52">
      <c r="A400" s="660"/>
      <c r="B400" s="646" t="s">
        <v>305</v>
      </c>
      <c r="C400" s="646" t="s">
        <v>593</v>
      </c>
      <c r="D400" s="647" t="s">
        <v>594</v>
      </c>
      <c r="E400" s="648"/>
      <c r="F400" s="648"/>
      <c r="G400" s="649"/>
      <c r="H400" s="650">
        <v>918560.42745388963</v>
      </c>
      <c r="I400" s="650">
        <f t="shared" si="6125"/>
        <v>918560.42745388974</v>
      </c>
      <c r="J400" s="649">
        <f>+J401*H400</f>
        <v>0</v>
      </c>
      <c r="K400" s="649">
        <f>+K401*H400</f>
        <v>0</v>
      </c>
      <c r="L400" s="649">
        <f t="shared" ref="L400" si="6401">((L401*$H400)-((L401*$H400*$E401)+(L401*$H400*$F401)))</f>
        <v>0</v>
      </c>
      <c r="M400" s="649">
        <f t="shared" ref="M400" si="6402">((M401*$H400)-((M401*$H400*$E401)+(M401*$H400*$F401)))</f>
        <v>0</v>
      </c>
      <c r="N400" s="649">
        <f t="shared" ref="N400" si="6403">((N401*$H400)-((N401*$H400*$E401)+(N401*$H400*$F401)))</f>
        <v>0</v>
      </c>
      <c r="O400" s="649">
        <f t="shared" ref="O400" si="6404">((O401*$H400)-((O401*$H400*$E401)+(O401*$H400*$F401)))</f>
        <v>0</v>
      </c>
      <c r="P400" s="649">
        <f t="shared" ref="P400" si="6405">((P401*$H400)-((P401*$H400*$E401)+(P401*$H400*$F401)))</f>
        <v>0</v>
      </c>
      <c r="Q400" s="649">
        <f t="shared" ref="Q400" si="6406">((Q401*$H400)-((Q401*$H400*$E401)+(Q401*$H400*$F401)))</f>
        <v>0</v>
      </c>
      <c r="R400" s="649">
        <f t="shared" ref="R400" si="6407">((R401*$H400)-((R401*$H400*$E401)+(R401*$H400*$F401)))</f>
        <v>0</v>
      </c>
      <c r="S400" s="649">
        <f t="shared" ref="S400" si="6408">+S401*H400</f>
        <v>275568.1282361669</v>
      </c>
      <c r="T400" s="649">
        <f t="shared" ref="T400" si="6409">((T401*$H400)-((T401*$H400*$E401)+(T401*$H400*$F401)))</f>
        <v>0</v>
      </c>
      <c r="U400" s="649">
        <f t="shared" ref="U400" si="6410">((U401*$H400)-((U401*$H400*$E401)+(U401*$H400*$F401)))</f>
        <v>0</v>
      </c>
      <c r="V400" s="649">
        <f t="shared" ref="V400" si="6411">((V401*$H400)-((V401*$H400*$E401)+(V401*$H400*$F401)))</f>
        <v>0</v>
      </c>
      <c r="W400" s="649">
        <f t="shared" ref="W400" si="6412">((W401*$H400)-((W401*$H400*$E401)+(W401*$H400*$F401)))</f>
        <v>0</v>
      </c>
      <c r="X400" s="649">
        <f t="shared" ref="X400" si="6413">((X401*$H400)-((X401*$H400*$E401)+(X401*$H400*$F401)))</f>
        <v>0</v>
      </c>
      <c r="Y400" s="649">
        <f t="shared" ref="Y400" si="6414">((Y401*$H400)-((Y401*$H400*$E401)+(Y401*$H400*$F401)))</f>
        <v>0</v>
      </c>
      <c r="Z400" s="649">
        <f t="shared" ref="Z400" si="6415">((Z401*$H400)-((Z401*$H400*$E401)+(Z401*$H400*$F401)))</f>
        <v>0</v>
      </c>
      <c r="AA400" s="649">
        <f t="shared" ref="AA400" si="6416">((AA401*$H400)-((AA401*$H400*$E401)+(AA401*$H400*$F401)))</f>
        <v>0</v>
      </c>
      <c r="AB400" s="649">
        <f t="shared" ref="AB400" si="6417">((AB401*$H400)-((AB401*$H400*$E401)+(AB401*$H400*$F401)))</f>
        <v>143295.42668280678</v>
      </c>
      <c r="AC400" s="649">
        <f t="shared" ref="AC400" si="6418">((AC401*$H400)-((AC401*$H400*$E401)+(AC401*$H400*$F401)))</f>
        <v>334355.99559321592</v>
      </c>
      <c r="AD400" s="649">
        <f t="shared" ref="AD400" si="6419">((AD401*$H400)-((AD401*$H400*$E401)+(AD401*$H400*$F401)))</f>
        <v>119412.85556900562</v>
      </c>
      <c r="AE400" s="649">
        <f t="shared" ref="AE400" si="6420">((AE401*$H400)-((AE401*$H400*$E401)+(AE401*$H400*$F401)))</f>
        <v>0</v>
      </c>
      <c r="AF400" s="649">
        <f>+AF401*H400</f>
        <v>0</v>
      </c>
      <c r="AG400" s="649">
        <f t="shared" ref="AG400" si="6421">((AG401*$H400)-((AG401*$H400*$E401)+(AG401*$H400*$F401)))</f>
        <v>0</v>
      </c>
      <c r="AH400" s="649">
        <f t="shared" ref="AH400" si="6422">((AH401*$H400)-((AH401*$H400*$E401)+(AH401*$H400*$F401)))</f>
        <v>0</v>
      </c>
      <c r="AI400" s="649">
        <f>+AI401*H400</f>
        <v>45928.021372694486</v>
      </c>
      <c r="AJ400" s="649">
        <f t="shared" ref="AJ400" si="6423">+AJ401*H400</f>
        <v>0</v>
      </c>
      <c r="AK400" s="649">
        <f t="shared" ref="AK400" si="6424">((AK401*$H400)-((AK401*$H400*$E401)+(AK401*$H400*$F401)))</f>
        <v>0</v>
      </c>
      <c r="AL400" s="649">
        <f t="shared" ref="AL400" si="6425">((AL401*$H400)-((AL401*$H400*$E401)+(AL401*$H400*$F401)))</f>
        <v>0</v>
      </c>
      <c r="AM400" s="649">
        <f t="shared" ref="AM400" si="6426">((AM401*$H400)-((AM401*$H400*$E401)+(AM401*$H400*$F401)))</f>
        <v>0</v>
      </c>
      <c r="AN400" s="649">
        <f t="shared" ref="AN400" si="6427">((AN401*$H400)-((AN401*$H400*$E401)+(AN401*$H400*$F401)))</f>
        <v>0</v>
      </c>
      <c r="AO400" s="649">
        <f t="shared" ref="AO400" si="6428">((AO401*$H400)-((AO401*$H400*$E401)+(AO401*$H400*$F401)))</f>
        <v>0</v>
      </c>
      <c r="AP400" s="649">
        <f t="shared" ref="AP400" si="6429">((AP401*$H400)-((AP401*$H400*$E401)+(AP401*$H400*$F401)))</f>
        <v>0</v>
      </c>
      <c r="AQ400" s="649">
        <f t="shared" ref="AQ400" si="6430">((AQ401*$H400)-((AQ401*$H400*$E401)+(AQ401*$H400*$F401)))</f>
        <v>0</v>
      </c>
      <c r="AR400" s="649">
        <f t="shared" ref="AR400" si="6431">((AR401*$H400)-((AR401*$H400*$E401)+(AR401*$H400*$F401)))</f>
        <v>0</v>
      </c>
      <c r="AS400" s="649">
        <f t="shared" ref="AS400" si="6432">((AS401*$H400)-((AS401*$H400*$E401)+(AS401*$H400*$F401)))</f>
        <v>0</v>
      </c>
      <c r="AT400" s="649">
        <f t="shared" ref="AT400" si="6433">((AT401*$H400)-((AT401*$H400*$E401)+(AT401*$H400*$F401)))</f>
        <v>0</v>
      </c>
      <c r="AU400" s="649">
        <f t="shared" ref="AU400" si="6434">((AU401*$H400)-((AU401*$H400*$E401)+(AU401*$H400*$F401)))</f>
        <v>0</v>
      </c>
      <c r="AV400" s="649">
        <f>((AV401*$H400)-((AV401*$H400*$E401)+(AV401*$H400*$F401)))</f>
        <v>0</v>
      </c>
      <c r="AW400" s="613">
        <f t="shared" si="6366"/>
        <v>918560.42745388974</v>
      </c>
      <c r="AX400" s="645">
        <f t="shared" si="6330"/>
        <v>0</v>
      </c>
      <c r="AY400" s="656">
        <f t="shared" si="6331"/>
        <v>0</v>
      </c>
      <c r="AZ400" s="591"/>
    </row>
    <row r="401" spans="1:52" s="314" customFormat="1">
      <c r="A401" s="642"/>
      <c r="B401" s="636"/>
      <c r="C401" s="636"/>
      <c r="D401" s="651"/>
      <c r="E401" s="652">
        <v>0.3</v>
      </c>
      <c r="F401" s="652">
        <v>0.05</v>
      </c>
      <c r="G401" s="653"/>
      <c r="H401" s="640"/>
      <c r="I401" s="640">
        <f t="shared" si="6125"/>
        <v>1.35</v>
      </c>
      <c r="J401" s="658">
        <v>0</v>
      </c>
      <c r="K401" s="658">
        <v>0</v>
      </c>
      <c r="L401" s="658">
        <v>0</v>
      </c>
      <c r="M401" s="658">
        <v>0</v>
      </c>
      <c r="N401" s="658">
        <v>0</v>
      </c>
      <c r="O401" s="658">
        <v>0</v>
      </c>
      <c r="P401" s="658">
        <v>0</v>
      </c>
      <c r="Q401" s="658">
        <v>0</v>
      </c>
      <c r="R401" s="658">
        <v>0</v>
      </c>
      <c r="S401" s="658">
        <v>0.3</v>
      </c>
      <c r="T401" s="658">
        <v>0</v>
      </c>
      <c r="U401" s="658">
        <v>0</v>
      </c>
      <c r="V401" s="658">
        <v>0</v>
      </c>
      <c r="W401" s="658">
        <v>0</v>
      </c>
      <c r="X401" s="658">
        <v>0</v>
      </c>
      <c r="Y401" s="658">
        <v>0</v>
      </c>
      <c r="Z401" s="658">
        <v>0</v>
      </c>
      <c r="AA401" s="658">
        <v>0</v>
      </c>
      <c r="AB401" s="658">
        <v>0.24</v>
      </c>
      <c r="AC401" s="658">
        <v>0.56000000000000005</v>
      </c>
      <c r="AD401" s="658">
        <v>0.19999999999999996</v>
      </c>
      <c r="AE401" s="658">
        <v>0</v>
      </c>
      <c r="AF401" s="658">
        <v>0</v>
      </c>
      <c r="AG401" s="658">
        <v>0</v>
      </c>
      <c r="AH401" s="658">
        <v>0</v>
      </c>
      <c r="AI401" s="658">
        <v>0.05</v>
      </c>
      <c r="AJ401" s="658">
        <v>0</v>
      </c>
      <c r="AK401" s="658">
        <v>0</v>
      </c>
      <c r="AL401" s="658">
        <v>0</v>
      </c>
      <c r="AM401" s="658">
        <v>0</v>
      </c>
      <c r="AN401" s="658">
        <v>0</v>
      </c>
      <c r="AO401" s="658">
        <v>0</v>
      </c>
      <c r="AP401" s="658">
        <v>0</v>
      </c>
      <c r="AQ401" s="658">
        <v>0</v>
      </c>
      <c r="AR401" s="658">
        <v>0</v>
      </c>
      <c r="AS401" s="658">
        <v>0</v>
      </c>
      <c r="AT401" s="658">
        <v>0</v>
      </c>
      <c r="AU401" s="658">
        <v>0</v>
      </c>
      <c r="AV401" s="658">
        <v>0</v>
      </c>
      <c r="AW401" s="613">
        <f t="shared" si="6366"/>
        <v>1.35</v>
      </c>
      <c r="AX401" s="645">
        <f t="shared" si="6330"/>
        <v>1.35</v>
      </c>
      <c r="AY401" s="656" t="e">
        <f t="shared" si="6331"/>
        <v>#DIV/0!</v>
      </c>
      <c r="AZ401" s="661"/>
    </row>
    <row r="402" spans="1:52">
      <c r="A402" s="660"/>
      <c r="B402" s="646" t="s">
        <v>305</v>
      </c>
      <c r="C402" s="646" t="s">
        <v>595</v>
      </c>
      <c r="D402" s="647" t="s">
        <v>596</v>
      </c>
      <c r="E402" s="648"/>
      <c r="F402" s="648"/>
      <c r="G402" s="649"/>
      <c r="H402" s="650">
        <v>686991.82844532491</v>
      </c>
      <c r="I402" s="650">
        <f t="shared" si="6125"/>
        <v>686991.82844532491</v>
      </c>
      <c r="J402" s="649">
        <f>+J403*H402</f>
        <v>0</v>
      </c>
      <c r="K402" s="649">
        <f>+K403*H402</f>
        <v>0</v>
      </c>
      <c r="L402" s="649">
        <f t="shared" ref="L402" si="6435">((L403*$H402)-((L403*$H402*$E403)+(L403*$H402*$F403)))</f>
        <v>0</v>
      </c>
      <c r="M402" s="649">
        <f t="shared" ref="M402" si="6436">((M403*$H402)-((M403*$H402*$E403)+(M403*$H402*$F403)))</f>
        <v>0</v>
      </c>
      <c r="N402" s="649">
        <f t="shared" ref="N402" si="6437">((N403*$H402)-((N403*$H402*$E403)+(N403*$H402*$F403)))</f>
        <v>0</v>
      </c>
      <c r="O402" s="649">
        <f t="shared" ref="O402" si="6438">((O403*$H402)-((O403*$H402*$E403)+(O403*$H402*$F403)))</f>
        <v>0</v>
      </c>
      <c r="P402" s="649">
        <f t="shared" ref="P402" si="6439">((P403*$H402)-((P403*$H402*$E403)+(P403*$H402*$F403)))</f>
        <v>0</v>
      </c>
      <c r="Q402" s="649">
        <f t="shared" ref="Q402" si="6440">((Q403*$H402)-((Q403*$H402*$E403)+(Q403*$H402*$F403)))</f>
        <v>0</v>
      </c>
      <c r="R402" s="649">
        <f t="shared" ref="R402" si="6441">((R403*$H402)-((R403*$H402*$E403)+(R403*$H402*$F403)))</f>
        <v>0</v>
      </c>
      <c r="S402" s="649">
        <f t="shared" ref="S402" si="6442">+S403*H402</f>
        <v>206097.54853359747</v>
      </c>
      <c r="T402" s="649">
        <f t="shared" ref="T402" si="6443">((T403*$H402)-((T403*$H402*$E403)+(T403*$H402*$F403)))</f>
        <v>0</v>
      </c>
      <c r="U402" s="649">
        <f t="shared" ref="U402" si="6444">((U403*$H402)-((U403*$H402*$E403)+(U403*$H402*$F403)))</f>
        <v>0</v>
      </c>
      <c r="V402" s="649">
        <f t="shared" ref="V402" si="6445">((V403*$H402)-((V403*$H402*$E403)+(V403*$H402*$F403)))</f>
        <v>0</v>
      </c>
      <c r="W402" s="649">
        <f t="shared" ref="W402" si="6446">((W403*$H402)-((W403*$H402*$E403)+(W403*$H402*$F403)))</f>
        <v>0</v>
      </c>
      <c r="X402" s="649">
        <f t="shared" ref="X402" si="6447">((X403*$H402)-((X403*$H402*$E403)+(X403*$H402*$F403)))</f>
        <v>0</v>
      </c>
      <c r="Y402" s="649">
        <f t="shared" ref="Y402" si="6448">((Y403*$H402)-((Y403*$H402*$E403)+(Y403*$H402*$F403)))</f>
        <v>0</v>
      </c>
      <c r="Z402" s="649">
        <f t="shared" ref="Z402" si="6449">((Z403*$H402)-((Z403*$H402*$E403)+(Z403*$H402*$F403)))</f>
        <v>0</v>
      </c>
      <c r="AA402" s="649">
        <f t="shared" ref="AA402" si="6450">((AA403*$H402)-((AA403*$H402*$E403)+(AA403*$H402*$F403)))</f>
        <v>0</v>
      </c>
      <c r="AB402" s="649">
        <f t="shared" ref="AB402" si="6451">((AB403*$H402)-((AB403*$H402*$E403)+(AB403*$H402*$F403)))</f>
        <v>0</v>
      </c>
      <c r="AC402" s="649">
        <f t="shared" ref="AC402" si="6452">((AC403*$H402)-((AC403*$H402*$E403)+(AC403*$H402*$F403)))</f>
        <v>236668.68489941445</v>
      </c>
      <c r="AD402" s="649">
        <f t="shared" ref="AD402" si="6453">((AD403*$H402)-((AD403*$H402*$E403)+(AD403*$H402*$F403)))</f>
        <v>209876.00359004675</v>
      </c>
      <c r="AE402" s="649">
        <f t="shared" ref="AE402" si="6454">((AE403*$H402)-((AE403*$H402*$E403)+(AE403*$H402*$F403)))</f>
        <v>0</v>
      </c>
      <c r="AF402" s="649">
        <f>+AF403*H402</f>
        <v>0</v>
      </c>
      <c r="AG402" s="649">
        <f t="shared" ref="AG402" si="6455">((AG403*$H402)-((AG403*$H402*$E403)+(AG403*$H402*$F403)))</f>
        <v>0</v>
      </c>
      <c r="AH402" s="649">
        <f t="shared" ref="AH402" si="6456">((AH403*$H402)-((AH403*$H402*$E403)+(AH403*$H402*$F403)))</f>
        <v>0</v>
      </c>
      <c r="AI402" s="649">
        <f>+AI403*H402</f>
        <v>34349.591422266247</v>
      </c>
      <c r="AJ402" s="649">
        <f t="shared" ref="AJ402" si="6457">+AJ403*H402</f>
        <v>0</v>
      </c>
      <c r="AK402" s="649">
        <f t="shared" ref="AK402" si="6458">((AK403*$H402)-((AK403*$H402*$E403)+(AK403*$H402*$F403)))</f>
        <v>0</v>
      </c>
      <c r="AL402" s="649">
        <f t="shared" ref="AL402" si="6459">((AL403*$H402)-((AL403*$H402*$E403)+(AL403*$H402*$F403)))</f>
        <v>0</v>
      </c>
      <c r="AM402" s="649">
        <f t="shared" ref="AM402" si="6460">((AM403*$H402)-((AM403*$H402*$E403)+(AM403*$H402*$F403)))</f>
        <v>0</v>
      </c>
      <c r="AN402" s="649">
        <f t="shared" ref="AN402" si="6461">((AN403*$H402)-((AN403*$H402*$E403)+(AN403*$H402*$F403)))</f>
        <v>0</v>
      </c>
      <c r="AO402" s="649">
        <f t="shared" ref="AO402" si="6462">((AO403*$H402)-((AO403*$H402*$E403)+(AO403*$H402*$F403)))</f>
        <v>0</v>
      </c>
      <c r="AP402" s="649">
        <f t="shared" ref="AP402" si="6463">((AP403*$H402)-((AP403*$H402*$E403)+(AP403*$H402*$F403)))</f>
        <v>0</v>
      </c>
      <c r="AQ402" s="649">
        <f t="shared" ref="AQ402" si="6464">((AQ403*$H402)-((AQ403*$H402*$E403)+(AQ403*$H402*$F403)))</f>
        <v>0</v>
      </c>
      <c r="AR402" s="649">
        <f t="shared" ref="AR402" si="6465">((AR403*$H402)-((AR403*$H402*$E403)+(AR403*$H402*$F403)))</f>
        <v>0</v>
      </c>
      <c r="AS402" s="649">
        <f t="shared" ref="AS402" si="6466">((AS403*$H402)-((AS403*$H402*$E403)+(AS403*$H402*$F403)))</f>
        <v>0</v>
      </c>
      <c r="AT402" s="649">
        <f t="shared" ref="AT402" si="6467">((AT403*$H402)-((AT403*$H402*$E403)+(AT403*$H402*$F403)))</f>
        <v>0</v>
      </c>
      <c r="AU402" s="649">
        <f t="shared" ref="AU402" si="6468">((AU403*$H402)-((AU403*$H402*$E403)+(AU403*$H402*$F403)))</f>
        <v>0</v>
      </c>
      <c r="AV402" s="649">
        <f>((AV403*$H402)-((AV403*$H402*$E403)+(AV403*$H402*$F403)))</f>
        <v>0</v>
      </c>
      <c r="AW402" s="613">
        <f t="shared" si="6366"/>
        <v>686991.82844532491</v>
      </c>
      <c r="AX402" s="645">
        <f t="shared" si="6330"/>
        <v>0</v>
      </c>
      <c r="AY402" s="656">
        <f t="shared" si="6331"/>
        <v>0</v>
      </c>
      <c r="AZ402" s="591"/>
    </row>
    <row r="403" spans="1:52" s="314" customFormat="1">
      <c r="A403" s="642"/>
      <c r="B403" s="636"/>
      <c r="C403" s="636"/>
      <c r="D403" s="651"/>
      <c r="E403" s="652">
        <v>0.3</v>
      </c>
      <c r="F403" s="652">
        <v>0.05</v>
      </c>
      <c r="G403" s="653"/>
      <c r="H403" s="659"/>
      <c r="I403" s="640">
        <f t="shared" si="6125"/>
        <v>1.35</v>
      </c>
      <c r="J403" s="658">
        <v>0</v>
      </c>
      <c r="K403" s="658">
        <v>0</v>
      </c>
      <c r="L403" s="658">
        <v>0</v>
      </c>
      <c r="M403" s="658">
        <v>0</v>
      </c>
      <c r="N403" s="658">
        <v>0</v>
      </c>
      <c r="O403" s="658">
        <v>0</v>
      </c>
      <c r="P403" s="658">
        <v>0</v>
      </c>
      <c r="Q403" s="658">
        <v>0</v>
      </c>
      <c r="R403" s="658">
        <v>0</v>
      </c>
      <c r="S403" s="658">
        <v>0.3</v>
      </c>
      <c r="T403" s="658">
        <v>0</v>
      </c>
      <c r="U403" s="658">
        <v>0</v>
      </c>
      <c r="V403" s="658">
        <v>0</v>
      </c>
      <c r="W403" s="658">
        <v>0</v>
      </c>
      <c r="X403" s="658">
        <v>0</v>
      </c>
      <c r="Y403" s="658">
        <v>0</v>
      </c>
      <c r="Z403" s="658">
        <v>0</v>
      </c>
      <c r="AA403" s="658">
        <v>0</v>
      </c>
      <c r="AB403" s="658">
        <v>0</v>
      </c>
      <c r="AC403" s="658">
        <v>0.53</v>
      </c>
      <c r="AD403" s="658">
        <v>0.47</v>
      </c>
      <c r="AE403" s="658">
        <v>0</v>
      </c>
      <c r="AF403" s="658">
        <v>0</v>
      </c>
      <c r="AG403" s="658">
        <v>0</v>
      </c>
      <c r="AH403" s="658">
        <v>0</v>
      </c>
      <c r="AI403" s="658">
        <v>0.05</v>
      </c>
      <c r="AJ403" s="658">
        <v>0</v>
      </c>
      <c r="AK403" s="658">
        <v>0</v>
      </c>
      <c r="AL403" s="658">
        <v>0</v>
      </c>
      <c r="AM403" s="658">
        <v>0</v>
      </c>
      <c r="AN403" s="658">
        <v>0</v>
      </c>
      <c r="AO403" s="658">
        <v>0</v>
      </c>
      <c r="AP403" s="658">
        <v>0</v>
      </c>
      <c r="AQ403" s="658">
        <v>0</v>
      </c>
      <c r="AR403" s="658">
        <v>0</v>
      </c>
      <c r="AS403" s="658">
        <v>0</v>
      </c>
      <c r="AT403" s="658">
        <v>0</v>
      </c>
      <c r="AU403" s="658">
        <v>0</v>
      </c>
      <c r="AV403" s="658">
        <v>0</v>
      </c>
      <c r="AW403" s="613">
        <f t="shared" si="6366"/>
        <v>1.35</v>
      </c>
      <c r="AX403" s="645">
        <f t="shared" si="6330"/>
        <v>1.35</v>
      </c>
      <c r="AY403" s="656" t="e">
        <f t="shared" si="6331"/>
        <v>#DIV/0!</v>
      </c>
      <c r="AZ403" s="661"/>
    </row>
    <row r="404" spans="1:52">
      <c r="A404" s="660"/>
      <c r="B404" s="646" t="s">
        <v>305</v>
      </c>
      <c r="C404" s="646" t="s">
        <v>597</v>
      </c>
      <c r="D404" s="647" t="s">
        <v>598</v>
      </c>
      <c r="E404" s="648"/>
      <c r="F404" s="648"/>
      <c r="G404" s="649"/>
      <c r="H404" s="650">
        <v>659862.66456134431</v>
      </c>
      <c r="I404" s="650">
        <f t="shared" si="6125"/>
        <v>659862.66456134431</v>
      </c>
      <c r="J404" s="649">
        <f>+J405*H404</f>
        <v>0</v>
      </c>
      <c r="K404" s="649">
        <f>+K405*H404</f>
        <v>0</v>
      </c>
      <c r="L404" s="649">
        <f t="shared" ref="L404" si="6469">((L405*$H404)-((L405*$H404*$E405)+(L405*$H404*$F405)))</f>
        <v>0</v>
      </c>
      <c r="M404" s="649">
        <f t="shared" ref="M404" si="6470">((M405*$H404)-((M405*$H404*$E405)+(M405*$H404*$F405)))</f>
        <v>0</v>
      </c>
      <c r="N404" s="649">
        <f t="shared" ref="N404" si="6471">((N405*$H404)-((N405*$H404*$E405)+(N405*$H404*$F405)))</f>
        <v>0</v>
      </c>
      <c r="O404" s="649">
        <f t="shared" ref="O404" si="6472">((O405*$H404)-((O405*$H404*$E405)+(O405*$H404*$F405)))</f>
        <v>0</v>
      </c>
      <c r="P404" s="649">
        <f t="shared" ref="P404" si="6473">((P405*$H404)-((P405*$H404*$E405)+(P405*$H404*$F405)))</f>
        <v>0</v>
      </c>
      <c r="Q404" s="649">
        <f t="shared" ref="Q404" si="6474">((Q405*$H404)-((Q405*$H404*$E405)+(Q405*$H404*$F405)))</f>
        <v>0</v>
      </c>
      <c r="R404" s="649">
        <f t="shared" ref="R404" si="6475">((R405*$H404)-((R405*$H404*$E405)+(R405*$H404*$F405)))</f>
        <v>0</v>
      </c>
      <c r="S404" s="649">
        <f t="shared" ref="S404" si="6476">+S405*H404</f>
        <v>197958.7993684033</v>
      </c>
      <c r="T404" s="649">
        <f t="shared" ref="T404" si="6477">((T405*$H404)-((T405*$H404*$E405)+(T405*$H404*$F405)))</f>
        <v>0</v>
      </c>
      <c r="U404" s="649">
        <f t="shared" ref="U404" si="6478">((U405*$H404)-((U405*$H404*$E405)+(U405*$H404*$F405)))</f>
        <v>0</v>
      </c>
      <c r="V404" s="649">
        <f t="shared" ref="V404" si="6479">((V405*$H404)-((V405*$H404*$E405)+(V405*$H404*$F405)))</f>
        <v>0</v>
      </c>
      <c r="W404" s="649">
        <f t="shared" ref="W404" si="6480">((W405*$H404)-((W405*$H404*$E405)+(W405*$H404*$F405)))</f>
        <v>0</v>
      </c>
      <c r="X404" s="649">
        <f t="shared" ref="X404" si="6481">((X405*$H404)-((X405*$H404*$E405)+(X405*$H404*$F405)))</f>
        <v>0</v>
      </c>
      <c r="Y404" s="649">
        <f t="shared" ref="Y404" si="6482">((Y405*$H404)-((Y405*$H404*$E405)+(Y405*$H404*$F405)))</f>
        <v>0</v>
      </c>
      <c r="Z404" s="649">
        <f t="shared" ref="Z404" si="6483">((Z405*$H404)-((Z405*$H404*$E405)+(Z405*$H404*$F405)))</f>
        <v>0</v>
      </c>
      <c r="AA404" s="649">
        <f t="shared" ref="AA404" si="6484">((AA405*$H404)-((AA405*$H404*$E405)+(AA405*$H404*$F405)))</f>
        <v>0</v>
      </c>
      <c r="AB404" s="649">
        <f t="shared" ref="AB404" si="6485">((AB405*$H404)-((AB405*$H404*$E405)+(AB405*$H404*$F405)))</f>
        <v>0</v>
      </c>
      <c r="AC404" s="649">
        <f t="shared" ref="AC404" si="6486">((AC405*$H404)-((AC405*$H404*$E405)+(AC405*$H404*$F405)))</f>
        <v>111516.7903108672</v>
      </c>
      <c r="AD404" s="649">
        <f t="shared" ref="AD404" si="6487">((AD405*$H404)-((AD405*$H404*$E405)+(AD405*$H404*$F405)))</f>
        <v>214455.3659824369</v>
      </c>
      <c r="AE404" s="649">
        <f t="shared" ref="AE404" si="6488">((AE405*$H404)-((AE405*$H404*$E405)+(AE405*$H404*$F405)))</f>
        <v>102938.57567156971</v>
      </c>
      <c r="AF404" s="649">
        <f>+AF405*H404</f>
        <v>0</v>
      </c>
      <c r="AG404" s="649">
        <f t="shared" ref="AG404" si="6489">((AG405*$H404)-((AG405*$H404*$E405)+(AG405*$H404*$F405)))</f>
        <v>0</v>
      </c>
      <c r="AH404" s="649">
        <f t="shared" ref="AH404" si="6490">((AH405*$H404)-((AH405*$H404*$E405)+(AH405*$H404*$F405)))</f>
        <v>0</v>
      </c>
      <c r="AI404" s="649">
        <f>+AI405*H404</f>
        <v>32993.133228067214</v>
      </c>
      <c r="AJ404" s="649">
        <f t="shared" ref="AJ404" si="6491">+AJ405*H404</f>
        <v>0</v>
      </c>
      <c r="AK404" s="649">
        <f t="shared" ref="AK404" si="6492">((AK405*$H404)-((AK405*$H404*$E405)+(AK405*$H404*$F405)))</f>
        <v>0</v>
      </c>
      <c r="AL404" s="649">
        <f t="shared" ref="AL404" si="6493">((AL405*$H404)-((AL405*$H404*$E405)+(AL405*$H404*$F405)))</f>
        <v>0</v>
      </c>
      <c r="AM404" s="649">
        <f t="shared" ref="AM404" si="6494">((AM405*$H404)-((AM405*$H404*$E405)+(AM405*$H404*$F405)))</f>
        <v>0</v>
      </c>
      <c r="AN404" s="649">
        <f t="shared" ref="AN404" si="6495">((AN405*$H404)-((AN405*$H404*$E405)+(AN405*$H404*$F405)))</f>
        <v>0</v>
      </c>
      <c r="AO404" s="649">
        <f t="shared" ref="AO404" si="6496">((AO405*$H404)-((AO405*$H404*$E405)+(AO405*$H404*$F405)))</f>
        <v>0</v>
      </c>
      <c r="AP404" s="649">
        <f t="shared" ref="AP404" si="6497">((AP405*$H404)-((AP405*$H404*$E405)+(AP405*$H404*$F405)))</f>
        <v>0</v>
      </c>
      <c r="AQ404" s="649">
        <f t="shared" ref="AQ404" si="6498">((AQ405*$H404)-((AQ405*$H404*$E405)+(AQ405*$H404*$F405)))</f>
        <v>0</v>
      </c>
      <c r="AR404" s="649">
        <f t="shared" ref="AR404" si="6499">((AR405*$H404)-((AR405*$H404*$E405)+(AR405*$H404*$F405)))</f>
        <v>0</v>
      </c>
      <c r="AS404" s="649">
        <f t="shared" ref="AS404" si="6500">((AS405*$H404)-((AS405*$H404*$E405)+(AS405*$H404*$F405)))</f>
        <v>0</v>
      </c>
      <c r="AT404" s="649">
        <f t="shared" ref="AT404" si="6501">((AT405*$H404)-((AT405*$H404*$E405)+(AT405*$H404*$F405)))</f>
        <v>0</v>
      </c>
      <c r="AU404" s="649">
        <f t="shared" ref="AU404" si="6502">((AU405*$H404)-((AU405*$H404*$E405)+(AU405*$H404*$F405)))</f>
        <v>0</v>
      </c>
      <c r="AV404" s="649">
        <f>((AV405*$H404)-((AV405*$H404*$E405)+(AV405*$H404*$F405)))</f>
        <v>0</v>
      </c>
      <c r="AW404" s="613">
        <f t="shared" si="6366"/>
        <v>659862.66456134431</v>
      </c>
      <c r="AX404" s="645">
        <f t="shared" si="6330"/>
        <v>0</v>
      </c>
      <c r="AY404" s="656">
        <f t="shared" si="6331"/>
        <v>0</v>
      </c>
      <c r="AZ404" s="591"/>
    </row>
    <row r="405" spans="1:52" s="314" customFormat="1">
      <c r="A405" s="642"/>
      <c r="B405" s="636"/>
      <c r="C405" s="636"/>
      <c r="D405" s="651"/>
      <c r="E405" s="652">
        <v>0.3</v>
      </c>
      <c r="F405" s="652">
        <v>0.05</v>
      </c>
      <c r="G405" s="653"/>
      <c r="H405" s="640"/>
      <c r="I405" s="640">
        <f t="shared" si="6125"/>
        <v>1.35</v>
      </c>
      <c r="J405" s="658">
        <v>0</v>
      </c>
      <c r="K405" s="658">
        <v>0</v>
      </c>
      <c r="L405" s="658">
        <v>0</v>
      </c>
      <c r="M405" s="658">
        <v>0</v>
      </c>
      <c r="N405" s="658">
        <v>0</v>
      </c>
      <c r="O405" s="658">
        <v>0</v>
      </c>
      <c r="P405" s="658">
        <v>0</v>
      </c>
      <c r="Q405" s="658">
        <v>0</v>
      </c>
      <c r="R405" s="658">
        <v>0</v>
      </c>
      <c r="S405" s="658">
        <v>0.3</v>
      </c>
      <c r="T405" s="658">
        <v>0</v>
      </c>
      <c r="U405" s="658">
        <v>0</v>
      </c>
      <c r="V405" s="658">
        <v>0</v>
      </c>
      <c r="W405" s="658">
        <v>0</v>
      </c>
      <c r="X405" s="658">
        <v>0</v>
      </c>
      <c r="Y405" s="658">
        <v>0</v>
      </c>
      <c r="Z405" s="658">
        <v>0</v>
      </c>
      <c r="AA405" s="658">
        <v>0</v>
      </c>
      <c r="AB405" s="658">
        <v>0</v>
      </c>
      <c r="AC405" s="658">
        <v>0.26</v>
      </c>
      <c r="AD405" s="658">
        <v>0.5</v>
      </c>
      <c r="AE405" s="658">
        <v>0.24</v>
      </c>
      <c r="AF405" s="658">
        <v>0</v>
      </c>
      <c r="AG405" s="658">
        <v>0</v>
      </c>
      <c r="AH405" s="658">
        <v>0</v>
      </c>
      <c r="AI405" s="658">
        <v>0.05</v>
      </c>
      <c r="AJ405" s="658">
        <v>0</v>
      </c>
      <c r="AK405" s="658">
        <v>0</v>
      </c>
      <c r="AL405" s="658">
        <v>0</v>
      </c>
      <c r="AM405" s="658">
        <v>0</v>
      </c>
      <c r="AN405" s="658">
        <v>0</v>
      </c>
      <c r="AO405" s="658">
        <v>0</v>
      </c>
      <c r="AP405" s="658">
        <v>0</v>
      </c>
      <c r="AQ405" s="658">
        <v>0</v>
      </c>
      <c r="AR405" s="658">
        <v>0</v>
      </c>
      <c r="AS405" s="658">
        <v>0</v>
      </c>
      <c r="AT405" s="658">
        <v>0</v>
      </c>
      <c r="AU405" s="658">
        <v>0</v>
      </c>
      <c r="AV405" s="658">
        <v>0</v>
      </c>
      <c r="AW405" s="613">
        <f t="shared" si="6366"/>
        <v>1.35</v>
      </c>
      <c r="AX405" s="645">
        <f t="shared" si="6330"/>
        <v>1.35</v>
      </c>
      <c r="AY405" s="656" t="e">
        <f t="shared" si="6331"/>
        <v>#DIV/0!</v>
      </c>
      <c r="AZ405" s="661"/>
    </row>
    <row r="406" spans="1:52">
      <c r="A406" s="660"/>
      <c r="B406" s="646" t="s">
        <v>305</v>
      </c>
      <c r="C406" s="646" t="s">
        <v>599</v>
      </c>
      <c r="D406" s="647" t="s">
        <v>600</v>
      </c>
      <c r="E406" s="648"/>
      <c r="F406" s="648"/>
      <c r="G406" s="649"/>
      <c r="H406" s="650">
        <v>659862.66456134431</v>
      </c>
      <c r="I406" s="650">
        <f t="shared" si="6125"/>
        <v>659862.66456134431</v>
      </c>
      <c r="J406" s="649">
        <f>+J407*H406</f>
        <v>0</v>
      </c>
      <c r="K406" s="649">
        <f>+K407*H406</f>
        <v>0</v>
      </c>
      <c r="L406" s="649">
        <f t="shared" ref="L406" si="6503">((L407*$H406)-((L407*$H406*$E407)+(L407*$H406*$F407)))</f>
        <v>0</v>
      </c>
      <c r="M406" s="649">
        <f t="shared" ref="M406" si="6504">((M407*$H406)-((M407*$H406*$E407)+(M407*$H406*$F407)))</f>
        <v>0</v>
      </c>
      <c r="N406" s="649">
        <f t="shared" ref="N406" si="6505">((N407*$H406)-((N407*$H406*$E407)+(N407*$H406*$F407)))</f>
        <v>0</v>
      </c>
      <c r="O406" s="649">
        <f t="shared" ref="O406" si="6506">((O407*$H406)-((O407*$H406*$E407)+(O407*$H406*$F407)))</f>
        <v>0</v>
      </c>
      <c r="P406" s="649">
        <f t="shared" ref="P406" si="6507">((P407*$H406)-((P407*$H406*$E407)+(P407*$H406*$F407)))</f>
        <v>0</v>
      </c>
      <c r="Q406" s="649">
        <f t="shared" ref="Q406" si="6508">((Q407*$H406)-((Q407*$H406*$E407)+(Q407*$H406*$F407)))</f>
        <v>0</v>
      </c>
      <c r="R406" s="649">
        <f t="shared" ref="R406" si="6509">((R407*$H406)-((R407*$H406*$E407)+(R407*$H406*$F407)))</f>
        <v>0</v>
      </c>
      <c r="S406" s="649">
        <f t="shared" ref="S406" si="6510">+S407*H406</f>
        <v>197958.7993684033</v>
      </c>
      <c r="T406" s="649">
        <f t="shared" ref="T406" si="6511">((T407*$H406)-((T407*$H406*$E407)+(T407*$H406*$F407)))</f>
        <v>0</v>
      </c>
      <c r="U406" s="649">
        <f t="shared" ref="U406" si="6512">((U407*$H406)-((U407*$H406*$E407)+(U407*$H406*$F407)))</f>
        <v>0</v>
      </c>
      <c r="V406" s="649">
        <f t="shared" ref="V406" si="6513">((V407*$H406)-((V407*$H406*$E407)+(V407*$H406*$F407)))</f>
        <v>0</v>
      </c>
      <c r="W406" s="649">
        <f t="shared" ref="W406" si="6514">((W407*$H406)-((W407*$H406*$E407)+(W407*$H406*$F407)))</f>
        <v>0</v>
      </c>
      <c r="X406" s="649">
        <f t="shared" ref="X406" si="6515">((X407*$H406)-((X407*$H406*$E407)+(X407*$H406*$F407)))</f>
        <v>0</v>
      </c>
      <c r="Y406" s="649">
        <f t="shared" ref="Y406" si="6516">((Y407*$H406)-((Y407*$H406*$E407)+(Y407*$H406*$F407)))</f>
        <v>0</v>
      </c>
      <c r="Z406" s="649">
        <f t="shared" ref="Z406" si="6517">((Z407*$H406)-((Z407*$H406*$E407)+(Z407*$H406*$F407)))</f>
        <v>0</v>
      </c>
      <c r="AA406" s="649">
        <f t="shared" ref="AA406" si="6518">((AA407*$H406)-((AA407*$H406*$E407)+(AA407*$H406*$F407)))</f>
        <v>0</v>
      </c>
      <c r="AB406" s="649">
        <f t="shared" ref="AB406" si="6519">((AB407*$H406)-((AB407*$H406*$E407)+(AB407*$H406*$F407)))</f>
        <v>0</v>
      </c>
      <c r="AC406" s="649">
        <f t="shared" ref="AC406" si="6520">((AC407*$H406)-((AC407*$H406*$E407)+(AC407*$H406*$F407)))</f>
        <v>0</v>
      </c>
      <c r="AD406" s="649">
        <f t="shared" ref="AD406" si="6521">((AD407*$H406)-((AD407*$H406*$E407)+(AD407*$H406*$F407)))</f>
        <v>214455.3659824369</v>
      </c>
      <c r="AE406" s="649">
        <f t="shared" ref="AE406" si="6522">((AE407*$H406)-((AE407*$H406*$E407)+(AE407*$H406*$F407)))</f>
        <v>214455.3659824369</v>
      </c>
      <c r="AF406" s="649">
        <f>+AF407*H406</f>
        <v>0</v>
      </c>
      <c r="AG406" s="649">
        <f t="shared" ref="AG406" si="6523">((AG407*$H406)-((AG407*$H406*$E407)+(AG407*$H406*$F407)))</f>
        <v>0</v>
      </c>
      <c r="AH406" s="649">
        <f t="shared" ref="AH406" si="6524">((AH407*$H406)-((AH407*$H406*$E407)+(AH407*$H406*$F407)))</f>
        <v>0</v>
      </c>
      <c r="AI406" s="649">
        <f>+AI407*H406</f>
        <v>32993.133228067214</v>
      </c>
      <c r="AJ406" s="649">
        <f t="shared" ref="AJ406" si="6525">+AJ407*H406</f>
        <v>0</v>
      </c>
      <c r="AK406" s="649">
        <f t="shared" ref="AK406" si="6526">((AK407*$H406)-((AK407*$H406*$E407)+(AK407*$H406*$F407)))</f>
        <v>0</v>
      </c>
      <c r="AL406" s="649">
        <f t="shared" ref="AL406" si="6527">((AL407*$H406)-((AL407*$H406*$E407)+(AL407*$H406*$F407)))</f>
        <v>0</v>
      </c>
      <c r="AM406" s="649">
        <f t="shared" ref="AM406" si="6528">((AM407*$H406)-((AM407*$H406*$E407)+(AM407*$H406*$F407)))</f>
        <v>0</v>
      </c>
      <c r="AN406" s="649">
        <f t="shared" ref="AN406" si="6529">((AN407*$H406)-((AN407*$H406*$E407)+(AN407*$H406*$F407)))</f>
        <v>0</v>
      </c>
      <c r="AO406" s="649">
        <f t="shared" ref="AO406" si="6530">((AO407*$H406)-((AO407*$H406*$E407)+(AO407*$H406*$F407)))</f>
        <v>0</v>
      </c>
      <c r="AP406" s="649">
        <f t="shared" ref="AP406" si="6531">((AP407*$H406)-((AP407*$H406*$E407)+(AP407*$H406*$F407)))</f>
        <v>0</v>
      </c>
      <c r="AQ406" s="649">
        <f t="shared" ref="AQ406" si="6532">((AQ407*$H406)-((AQ407*$H406*$E407)+(AQ407*$H406*$F407)))</f>
        <v>0</v>
      </c>
      <c r="AR406" s="649">
        <f t="shared" ref="AR406" si="6533">((AR407*$H406)-((AR407*$H406*$E407)+(AR407*$H406*$F407)))</f>
        <v>0</v>
      </c>
      <c r="AS406" s="649">
        <f t="shared" ref="AS406" si="6534">((AS407*$H406)-((AS407*$H406*$E407)+(AS407*$H406*$F407)))</f>
        <v>0</v>
      </c>
      <c r="AT406" s="649">
        <f t="shared" ref="AT406" si="6535">((AT407*$H406)-((AT407*$H406*$E407)+(AT407*$H406*$F407)))</f>
        <v>0</v>
      </c>
      <c r="AU406" s="649">
        <f t="shared" ref="AU406" si="6536">((AU407*$H406)-((AU407*$H406*$E407)+(AU407*$H406*$F407)))</f>
        <v>0</v>
      </c>
      <c r="AV406" s="649">
        <f>((AV407*$H406)-((AV407*$H406*$E407)+(AV407*$H406*$F407)))</f>
        <v>0</v>
      </c>
      <c r="AW406" s="613">
        <f t="shared" si="6366"/>
        <v>659862.66456134431</v>
      </c>
      <c r="AX406" s="645">
        <f t="shared" si="6330"/>
        <v>0</v>
      </c>
      <c r="AY406" s="656">
        <f t="shared" si="6331"/>
        <v>0</v>
      </c>
      <c r="AZ406" s="591"/>
    </row>
    <row r="407" spans="1:52" s="314" customFormat="1">
      <c r="A407" s="642"/>
      <c r="B407" s="636"/>
      <c r="C407" s="636"/>
      <c r="D407" s="651"/>
      <c r="E407" s="652">
        <v>0.3</v>
      </c>
      <c r="F407" s="652">
        <v>0.05</v>
      </c>
      <c r="G407" s="653"/>
      <c r="H407" s="640"/>
      <c r="I407" s="640">
        <f t="shared" si="6125"/>
        <v>1.35</v>
      </c>
      <c r="J407" s="658">
        <v>0</v>
      </c>
      <c r="K407" s="658">
        <v>0</v>
      </c>
      <c r="L407" s="658">
        <v>0</v>
      </c>
      <c r="M407" s="658">
        <v>0</v>
      </c>
      <c r="N407" s="658">
        <v>0</v>
      </c>
      <c r="O407" s="658">
        <v>0</v>
      </c>
      <c r="P407" s="658">
        <v>0</v>
      </c>
      <c r="Q407" s="658">
        <v>0</v>
      </c>
      <c r="R407" s="658">
        <v>0</v>
      </c>
      <c r="S407" s="658">
        <v>0.3</v>
      </c>
      <c r="T407" s="658">
        <v>0</v>
      </c>
      <c r="U407" s="658">
        <v>0</v>
      </c>
      <c r="V407" s="658">
        <v>0</v>
      </c>
      <c r="W407" s="658">
        <v>0</v>
      </c>
      <c r="X407" s="658">
        <v>0</v>
      </c>
      <c r="Y407" s="658">
        <v>0</v>
      </c>
      <c r="Z407" s="658">
        <v>0</v>
      </c>
      <c r="AA407" s="658">
        <v>0</v>
      </c>
      <c r="AB407" s="658">
        <v>0</v>
      </c>
      <c r="AC407" s="658">
        <v>0</v>
      </c>
      <c r="AD407" s="658">
        <v>0.5</v>
      </c>
      <c r="AE407" s="658">
        <v>0.5</v>
      </c>
      <c r="AF407" s="658">
        <v>0</v>
      </c>
      <c r="AG407" s="658">
        <v>0</v>
      </c>
      <c r="AH407" s="658">
        <v>0</v>
      </c>
      <c r="AI407" s="658">
        <v>0.05</v>
      </c>
      <c r="AJ407" s="658">
        <v>0</v>
      </c>
      <c r="AK407" s="658">
        <v>0</v>
      </c>
      <c r="AL407" s="658">
        <v>0</v>
      </c>
      <c r="AM407" s="658">
        <v>0</v>
      </c>
      <c r="AN407" s="658">
        <v>0</v>
      </c>
      <c r="AO407" s="658">
        <v>0</v>
      </c>
      <c r="AP407" s="658">
        <v>0</v>
      </c>
      <c r="AQ407" s="658">
        <v>0</v>
      </c>
      <c r="AR407" s="658">
        <v>0</v>
      </c>
      <c r="AS407" s="658">
        <v>0</v>
      </c>
      <c r="AT407" s="658">
        <v>0</v>
      </c>
      <c r="AU407" s="658">
        <v>0</v>
      </c>
      <c r="AV407" s="658">
        <v>0</v>
      </c>
      <c r="AW407" s="613">
        <f t="shared" si="6366"/>
        <v>1.35</v>
      </c>
      <c r="AX407" s="645">
        <f t="shared" si="6330"/>
        <v>1.35</v>
      </c>
      <c r="AY407" s="656" t="e">
        <f t="shared" si="6331"/>
        <v>#DIV/0!</v>
      </c>
      <c r="AZ407" s="661"/>
    </row>
    <row r="408" spans="1:52">
      <c r="A408" s="660"/>
      <c r="B408" s="646" t="s">
        <v>305</v>
      </c>
      <c r="C408" s="646" t="s">
        <v>601</v>
      </c>
      <c r="D408" s="647" t="s">
        <v>602</v>
      </c>
      <c r="E408" s="648"/>
      <c r="F408" s="648"/>
      <c r="G408" s="649"/>
      <c r="H408" s="650">
        <v>659862.66456134431</v>
      </c>
      <c r="I408" s="650">
        <f t="shared" si="6125"/>
        <v>659862.66456134431</v>
      </c>
      <c r="J408" s="649">
        <f>+J409*H408</f>
        <v>0</v>
      </c>
      <c r="K408" s="649">
        <f>+K409*H408</f>
        <v>0</v>
      </c>
      <c r="L408" s="649">
        <f t="shared" ref="L408" si="6537">((L409*$H408)-((L409*$H408*$E409)+(L409*$H408*$F409)))</f>
        <v>0</v>
      </c>
      <c r="M408" s="649">
        <f t="shared" ref="M408" si="6538">((M409*$H408)-((M409*$H408*$E409)+(M409*$H408*$F409)))</f>
        <v>0</v>
      </c>
      <c r="N408" s="649">
        <f t="shared" ref="N408" si="6539">((N409*$H408)-((N409*$H408*$E409)+(N409*$H408*$F409)))</f>
        <v>0</v>
      </c>
      <c r="O408" s="649">
        <f t="shared" ref="O408" si="6540">((O409*$H408)-((O409*$H408*$E409)+(O409*$H408*$F409)))</f>
        <v>0</v>
      </c>
      <c r="P408" s="649">
        <f t="shared" ref="P408" si="6541">((P409*$H408)-((P409*$H408*$E409)+(P409*$H408*$F409)))</f>
        <v>0</v>
      </c>
      <c r="Q408" s="649">
        <f t="shared" ref="Q408" si="6542">((Q409*$H408)-((Q409*$H408*$E409)+(Q409*$H408*$F409)))</f>
        <v>0</v>
      </c>
      <c r="R408" s="649">
        <f t="shared" ref="R408" si="6543">((R409*$H408)-((R409*$H408*$E409)+(R409*$H408*$F409)))</f>
        <v>0</v>
      </c>
      <c r="S408" s="649">
        <f t="shared" ref="S408" si="6544">+S409*H408</f>
        <v>197958.7993684033</v>
      </c>
      <c r="T408" s="649">
        <f t="shared" ref="T408" si="6545">((T409*$H408)-((T409*$H408*$E409)+(T409*$H408*$F409)))</f>
        <v>0</v>
      </c>
      <c r="U408" s="649">
        <f t="shared" ref="U408" si="6546">((U409*$H408)-((U409*$H408*$E409)+(U409*$H408*$F409)))</f>
        <v>0</v>
      </c>
      <c r="V408" s="649">
        <f t="shared" ref="V408" si="6547">((V409*$H408)-((V409*$H408*$E409)+(V409*$H408*$F409)))</f>
        <v>0</v>
      </c>
      <c r="W408" s="649">
        <f t="shared" ref="W408" si="6548">((W409*$H408)-((W409*$H408*$E409)+(W409*$H408*$F409)))</f>
        <v>0</v>
      </c>
      <c r="X408" s="649">
        <f t="shared" ref="X408" si="6549">((X409*$H408)-((X409*$H408*$E409)+(X409*$H408*$F409)))</f>
        <v>0</v>
      </c>
      <c r="Y408" s="649">
        <f t="shared" ref="Y408" si="6550">((Y409*$H408)-((Y409*$H408*$E409)+(Y409*$H408*$F409)))</f>
        <v>0</v>
      </c>
      <c r="Z408" s="649">
        <f t="shared" ref="Z408" si="6551">((Z409*$H408)-((Z409*$H408*$E409)+(Z409*$H408*$F409)))</f>
        <v>0</v>
      </c>
      <c r="AA408" s="649">
        <f t="shared" ref="AA408" si="6552">((AA409*$H408)-((AA409*$H408*$E409)+(AA409*$H408*$F409)))</f>
        <v>0</v>
      </c>
      <c r="AB408" s="649">
        <f t="shared" ref="AB408" si="6553">((AB409*$H408)-((AB409*$H408*$E409)+(AB409*$H408*$F409)))</f>
        <v>0</v>
      </c>
      <c r="AC408" s="649">
        <f t="shared" ref="AC408" si="6554">((AC409*$H408)-((AC409*$H408*$E409)+(AC409*$H408*$F409)))</f>
        <v>0</v>
      </c>
      <c r="AD408" s="649">
        <f t="shared" ref="AD408" si="6555">((AD409*$H408)-((AD409*$H408*$E409)+(AD409*$H408*$F409)))</f>
        <v>42891.073196487378</v>
      </c>
      <c r="AE408" s="649">
        <f t="shared" ref="AE408:AF410" si="6556">((AE409*$H408)-((AE409*$H408*$E409)+(AE409*$H408*$F409)))</f>
        <v>231611.79526103186</v>
      </c>
      <c r="AF408" s="649">
        <f t="shared" si="6556"/>
        <v>154407.86350735457</v>
      </c>
      <c r="AG408" s="649">
        <f t="shared" ref="AG408" si="6557">((AG409*$H408)-((AG409*$H408*$E409)+(AG409*$H408*$F409)))</f>
        <v>0</v>
      </c>
      <c r="AH408" s="649">
        <f t="shared" ref="AH408" si="6558">((AH409*$H408)-((AH409*$H408*$E409)+(AH409*$H408*$F409)))</f>
        <v>0</v>
      </c>
      <c r="AI408" s="649">
        <f>+AI409*H408</f>
        <v>32993.133228067214</v>
      </c>
      <c r="AJ408" s="649">
        <f t="shared" ref="AJ408" si="6559">+AJ409*H408</f>
        <v>0</v>
      </c>
      <c r="AK408" s="649">
        <f t="shared" ref="AK408" si="6560">((AK409*$H408)-((AK409*$H408*$E409)+(AK409*$H408*$F409)))</f>
        <v>0</v>
      </c>
      <c r="AL408" s="649">
        <f t="shared" ref="AL408" si="6561">((AL409*$H408)-((AL409*$H408*$E409)+(AL409*$H408*$F409)))</f>
        <v>0</v>
      </c>
      <c r="AM408" s="649">
        <f t="shared" ref="AM408" si="6562">((AM409*$H408)-((AM409*$H408*$E409)+(AM409*$H408*$F409)))</f>
        <v>0</v>
      </c>
      <c r="AN408" s="649">
        <f t="shared" ref="AN408" si="6563">((AN409*$H408)-((AN409*$H408*$E409)+(AN409*$H408*$F409)))</f>
        <v>0</v>
      </c>
      <c r="AO408" s="649">
        <f t="shared" ref="AO408" si="6564">((AO409*$H408)-((AO409*$H408*$E409)+(AO409*$H408*$F409)))</f>
        <v>0</v>
      </c>
      <c r="AP408" s="649">
        <f t="shared" ref="AP408" si="6565">((AP409*$H408)-((AP409*$H408*$E409)+(AP409*$H408*$F409)))</f>
        <v>0</v>
      </c>
      <c r="AQ408" s="649">
        <f t="shared" ref="AQ408" si="6566">((AQ409*$H408)-((AQ409*$H408*$E409)+(AQ409*$H408*$F409)))</f>
        <v>0</v>
      </c>
      <c r="AR408" s="649">
        <f t="shared" ref="AR408" si="6567">((AR409*$H408)-((AR409*$H408*$E409)+(AR409*$H408*$F409)))</f>
        <v>0</v>
      </c>
      <c r="AS408" s="649">
        <f t="shared" ref="AS408" si="6568">((AS409*$H408)-((AS409*$H408*$E409)+(AS409*$H408*$F409)))</f>
        <v>0</v>
      </c>
      <c r="AT408" s="649">
        <f t="shared" ref="AT408" si="6569">((AT409*$H408)-((AT409*$H408*$E409)+(AT409*$H408*$F409)))</f>
        <v>0</v>
      </c>
      <c r="AU408" s="649">
        <f t="shared" ref="AU408" si="6570">((AU409*$H408)-((AU409*$H408*$E409)+(AU409*$H408*$F409)))</f>
        <v>0</v>
      </c>
      <c r="AV408" s="649">
        <f>((AV409*$H408)-((AV409*$H408*$E409)+(AV409*$H408*$F409)))</f>
        <v>0</v>
      </c>
      <c r="AW408" s="613">
        <f t="shared" si="6366"/>
        <v>659862.66456134431</v>
      </c>
      <c r="AX408" s="645">
        <f t="shared" si="6330"/>
        <v>0</v>
      </c>
      <c r="AY408" s="656">
        <f t="shared" si="6331"/>
        <v>0</v>
      </c>
      <c r="AZ408" s="591"/>
    </row>
    <row r="409" spans="1:52" s="314" customFormat="1">
      <c r="A409" s="642"/>
      <c r="B409" s="636"/>
      <c r="C409" s="636"/>
      <c r="D409" s="651"/>
      <c r="E409" s="652">
        <v>0.3</v>
      </c>
      <c r="F409" s="652">
        <v>0.05</v>
      </c>
      <c r="G409" s="653"/>
      <c r="H409" s="640"/>
      <c r="I409" s="640">
        <f t="shared" si="6125"/>
        <v>1.35</v>
      </c>
      <c r="J409" s="658">
        <v>0</v>
      </c>
      <c r="K409" s="658">
        <v>0</v>
      </c>
      <c r="L409" s="658">
        <v>0</v>
      </c>
      <c r="M409" s="658">
        <v>0</v>
      </c>
      <c r="N409" s="658">
        <v>0</v>
      </c>
      <c r="O409" s="658">
        <v>0</v>
      </c>
      <c r="P409" s="658">
        <v>0</v>
      </c>
      <c r="Q409" s="658">
        <v>0</v>
      </c>
      <c r="R409" s="658">
        <v>0</v>
      </c>
      <c r="S409" s="658">
        <v>0.3</v>
      </c>
      <c r="T409" s="658">
        <v>0</v>
      </c>
      <c r="U409" s="658">
        <v>0</v>
      </c>
      <c r="V409" s="658">
        <v>0</v>
      </c>
      <c r="W409" s="658">
        <v>0</v>
      </c>
      <c r="X409" s="658">
        <v>0</v>
      </c>
      <c r="Y409" s="658">
        <v>0</v>
      </c>
      <c r="Z409" s="658">
        <v>0</v>
      </c>
      <c r="AA409" s="658">
        <v>0</v>
      </c>
      <c r="AB409" s="658">
        <v>0</v>
      </c>
      <c r="AC409" s="658">
        <v>0</v>
      </c>
      <c r="AD409" s="658">
        <v>0.1</v>
      </c>
      <c r="AE409" s="658">
        <v>0.54</v>
      </c>
      <c r="AF409" s="658">
        <v>0.36</v>
      </c>
      <c r="AG409" s="658">
        <v>0</v>
      </c>
      <c r="AH409" s="658">
        <v>0</v>
      </c>
      <c r="AI409" s="658">
        <v>0.05</v>
      </c>
      <c r="AJ409" s="658">
        <v>0</v>
      </c>
      <c r="AK409" s="658">
        <v>0</v>
      </c>
      <c r="AL409" s="658">
        <v>0</v>
      </c>
      <c r="AM409" s="658">
        <v>0</v>
      </c>
      <c r="AN409" s="658">
        <v>0</v>
      </c>
      <c r="AO409" s="658">
        <v>0</v>
      </c>
      <c r="AP409" s="658">
        <v>0</v>
      </c>
      <c r="AQ409" s="658">
        <v>0</v>
      </c>
      <c r="AR409" s="658">
        <v>0</v>
      </c>
      <c r="AS409" s="658">
        <v>0</v>
      </c>
      <c r="AT409" s="658">
        <v>0</v>
      </c>
      <c r="AU409" s="658">
        <v>0</v>
      </c>
      <c r="AV409" s="658">
        <v>0</v>
      </c>
      <c r="AW409" s="613">
        <f t="shared" si="6366"/>
        <v>1.35</v>
      </c>
      <c r="AX409" s="645">
        <f t="shared" si="6330"/>
        <v>1.35</v>
      </c>
      <c r="AY409" s="656" t="e">
        <f t="shared" si="6331"/>
        <v>#DIV/0!</v>
      </c>
      <c r="AZ409" s="661"/>
    </row>
    <row r="410" spans="1:52">
      <c r="A410" s="660"/>
      <c r="B410" s="646" t="s">
        <v>305</v>
      </c>
      <c r="C410" s="646" t="s">
        <v>603</v>
      </c>
      <c r="D410" s="647" t="s">
        <v>604</v>
      </c>
      <c r="E410" s="648"/>
      <c r="F410" s="648"/>
      <c r="G410" s="649"/>
      <c r="H410" s="650">
        <v>659862.66456134431</v>
      </c>
      <c r="I410" s="650">
        <f t="shared" si="6125"/>
        <v>659862.66456134431</v>
      </c>
      <c r="J410" s="649">
        <f>+J411*H410</f>
        <v>0</v>
      </c>
      <c r="K410" s="649">
        <f>+K411*H410</f>
        <v>0</v>
      </c>
      <c r="L410" s="649">
        <f t="shared" ref="L410" si="6571">((L411*$H410)-((L411*$H410*$E411)+(L411*$H410*$F411)))</f>
        <v>0</v>
      </c>
      <c r="M410" s="649">
        <f t="shared" ref="M410" si="6572">((M411*$H410)-((M411*$H410*$E411)+(M411*$H410*$F411)))</f>
        <v>0</v>
      </c>
      <c r="N410" s="649">
        <f t="shared" ref="N410" si="6573">((N411*$H410)-((N411*$H410*$E411)+(N411*$H410*$F411)))</f>
        <v>0</v>
      </c>
      <c r="O410" s="649">
        <f t="shared" ref="O410" si="6574">((O411*$H410)-((O411*$H410*$E411)+(O411*$H410*$F411)))</f>
        <v>0</v>
      </c>
      <c r="P410" s="649">
        <f t="shared" ref="P410" si="6575">((P411*$H410)-((P411*$H410*$E411)+(P411*$H410*$F411)))</f>
        <v>0</v>
      </c>
      <c r="Q410" s="649">
        <f t="shared" ref="Q410" si="6576">((Q411*$H410)-((Q411*$H410*$E411)+(Q411*$H410*$F411)))</f>
        <v>0</v>
      </c>
      <c r="R410" s="649">
        <f t="shared" ref="R410" si="6577">((R411*$H410)-((R411*$H410*$E411)+(R411*$H410*$F411)))</f>
        <v>0</v>
      </c>
      <c r="S410" s="649">
        <f t="shared" ref="S410" si="6578">+S411*H410</f>
        <v>197958.7993684033</v>
      </c>
      <c r="T410" s="649">
        <f t="shared" ref="T410" si="6579">((T411*$H410)-((T411*$H410*$E411)+(T411*$H410*$F411)))</f>
        <v>0</v>
      </c>
      <c r="U410" s="649">
        <f t="shared" ref="U410" si="6580">((U411*$H410)-((U411*$H410*$E411)+(U411*$H410*$F411)))</f>
        <v>0</v>
      </c>
      <c r="V410" s="649">
        <f t="shared" ref="V410" si="6581">((V411*$H410)-((V411*$H410*$E411)+(V411*$H410*$F411)))</f>
        <v>0</v>
      </c>
      <c r="W410" s="649">
        <f t="shared" ref="W410" si="6582">((W411*$H410)-((W411*$H410*$E411)+(W411*$H410*$F411)))</f>
        <v>0</v>
      </c>
      <c r="X410" s="649">
        <f t="shared" ref="X410" si="6583">((X411*$H410)-((X411*$H410*$E411)+(X411*$H410*$F411)))</f>
        <v>0</v>
      </c>
      <c r="Y410" s="649">
        <f t="shared" ref="Y410" si="6584">((Y411*$H410)-((Y411*$H410*$E411)+(Y411*$H410*$F411)))</f>
        <v>0</v>
      </c>
      <c r="Z410" s="649">
        <f t="shared" ref="Z410" si="6585">((Z411*$H410)-((Z411*$H410*$E411)+(Z411*$H410*$F411)))</f>
        <v>0</v>
      </c>
      <c r="AA410" s="649">
        <f t="shared" ref="AA410" si="6586">((AA411*$H410)-((AA411*$H410*$E411)+(AA411*$H410*$F411)))</f>
        <v>0</v>
      </c>
      <c r="AB410" s="649">
        <f t="shared" ref="AB410" si="6587">((AB411*$H410)-((AB411*$H410*$E411)+(AB411*$H410*$F411)))</f>
        <v>0</v>
      </c>
      <c r="AC410" s="649">
        <f t="shared" ref="AC410" si="6588">((AC411*$H410)-((AC411*$H410*$E411)+(AC411*$H410*$F411)))</f>
        <v>0</v>
      </c>
      <c r="AD410" s="649">
        <f t="shared" ref="AD410" si="6589">((AD411*$H410)-((AD411*$H410*$E411)+(AD411*$H410*$F411)))</f>
        <v>42891.073196487378</v>
      </c>
      <c r="AE410" s="649">
        <f t="shared" ref="AE410" si="6590">((AE411*$H410)-((AE411*$H410*$E411)+(AE411*$H410*$F411)))</f>
        <v>231611.79526103186</v>
      </c>
      <c r="AF410" s="649">
        <f t="shared" si="6556"/>
        <v>154407.86350735457</v>
      </c>
      <c r="AG410" s="649">
        <f t="shared" ref="AG410" si="6591">((AG411*$H410)-((AG411*$H410*$E411)+(AG411*$H410*$F411)))</f>
        <v>0</v>
      </c>
      <c r="AH410" s="649">
        <f t="shared" ref="AH410" si="6592">((AH411*$H410)-((AH411*$H410*$E411)+(AH411*$H410*$F411)))</f>
        <v>0</v>
      </c>
      <c r="AI410" s="649">
        <f>+AI411*H410</f>
        <v>32993.133228067214</v>
      </c>
      <c r="AJ410" s="649">
        <f t="shared" ref="AJ410" si="6593">+AJ411*H410</f>
        <v>0</v>
      </c>
      <c r="AK410" s="649">
        <f t="shared" ref="AK410" si="6594">((AK411*$H410)-((AK411*$H410*$E411)+(AK411*$H410*$F411)))</f>
        <v>0</v>
      </c>
      <c r="AL410" s="649">
        <f t="shared" ref="AL410" si="6595">((AL411*$H410)-((AL411*$H410*$E411)+(AL411*$H410*$F411)))</f>
        <v>0</v>
      </c>
      <c r="AM410" s="649">
        <f t="shared" ref="AM410" si="6596">((AM411*$H410)-((AM411*$H410*$E411)+(AM411*$H410*$F411)))</f>
        <v>0</v>
      </c>
      <c r="AN410" s="649">
        <f t="shared" ref="AN410" si="6597">((AN411*$H410)-((AN411*$H410*$E411)+(AN411*$H410*$F411)))</f>
        <v>0</v>
      </c>
      <c r="AO410" s="649">
        <f t="shared" ref="AO410" si="6598">((AO411*$H410)-((AO411*$H410*$E411)+(AO411*$H410*$F411)))</f>
        <v>0</v>
      </c>
      <c r="AP410" s="649">
        <f t="shared" ref="AP410" si="6599">((AP411*$H410)-((AP411*$H410*$E411)+(AP411*$H410*$F411)))</f>
        <v>0</v>
      </c>
      <c r="AQ410" s="649">
        <f t="shared" ref="AQ410" si="6600">((AQ411*$H410)-((AQ411*$H410*$E411)+(AQ411*$H410*$F411)))</f>
        <v>0</v>
      </c>
      <c r="AR410" s="649">
        <f t="shared" ref="AR410" si="6601">((AR411*$H410)-((AR411*$H410*$E411)+(AR411*$H410*$F411)))</f>
        <v>0</v>
      </c>
      <c r="AS410" s="649">
        <f t="shared" ref="AS410" si="6602">((AS411*$H410)-((AS411*$H410*$E411)+(AS411*$H410*$F411)))</f>
        <v>0</v>
      </c>
      <c r="AT410" s="649">
        <f t="shared" ref="AT410" si="6603">((AT411*$H410)-((AT411*$H410*$E411)+(AT411*$H410*$F411)))</f>
        <v>0</v>
      </c>
      <c r="AU410" s="649">
        <f t="shared" ref="AU410" si="6604">((AU411*$H410)-((AU411*$H410*$E411)+(AU411*$H410*$F411)))</f>
        <v>0</v>
      </c>
      <c r="AV410" s="649">
        <f>((AV411*$H410)-((AV411*$H410*$E411)+(AV411*$H410*$F411)))</f>
        <v>0</v>
      </c>
      <c r="AW410" s="613">
        <f t="shared" si="6366"/>
        <v>659862.66456134431</v>
      </c>
      <c r="AX410" s="645">
        <f t="shared" si="6330"/>
        <v>0</v>
      </c>
      <c r="AY410" s="656">
        <f t="shared" si="6331"/>
        <v>0</v>
      </c>
      <c r="AZ410" s="591"/>
    </row>
    <row r="411" spans="1:52" s="314" customFormat="1">
      <c r="A411" s="642"/>
      <c r="B411" s="636"/>
      <c r="C411" s="636"/>
      <c r="D411" s="651"/>
      <c r="E411" s="652">
        <v>0.3</v>
      </c>
      <c r="F411" s="652">
        <v>0.05</v>
      </c>
      <c r="G411" s="653"/>
      <c r="H411" s="640"/>
      <c r="I411" s="640">
        <f t="shared" si="6125"/>
        <v>1.35</v>
      </c>
      <c r="J411" s="658">
        <v>0</v>
      </c>
      <c r="K411" s="658">
        <v>0</v>
      </c>
      <c r="L411" s="658">
        <v>0</v>
      </c>
      <c r="M411" s="658">
        <v>0</v>
      </c>
      <c r="N411" s="658">
        <v>0</v>
      </c>
      <c r="O411" s="658">
        <v>0</v>
      </c>
      <c r="P411" s="658">
        <v>0</v>
      </c>
      <c r="Q411" s="658">
        <v>0</v>
      </c>
      <c r="R411" s="658">
        <v>0</v>
      </c>
      <c r="S411" s="658">
        <v>0.3</v>
      </c>
      <c r="T411" s="658">
        <v>0</v>
      </c>
      <c r="U411" s="658">
        <v>0</v>
      </c>
      <c r="V411" s="658">
        <v>0</v>
      </c>
      <c r="W411" s="658">
        <v>0</v>
      </c>
      <c r="X411" s="658">
        <v>0</v>
      </c>
      <c r="Y411" s="658">
        <v>0</v>
      </c>
      <c r="Z411" s="658">
        <v>0</v>
      </c>
      <c r="AA411" s="658">
        <v>0</v>
      </c>
      <c r="AB411" s="658">
        <v>0</v>
      </c>
      <c r="AC411" s="658">
        <v>0</v>
      </c>
      <c r="AD411" s="658">
        <v>0.1</v>
      </c>
      <c r="AE411" s="658">
        <v>0.54</v>
      </c>
      <c r="AF411" s="658">
        <v>0.36</v>
      </c>
      <c r="AG411" s="658">
        <v>0</v>
      </c>
      <c r="AH411" s="658">
        <v>0</v>
      </c>
      <c r="AI411" s="658">
        <v>0.05</v>
      </c>
      <c r="AJ411" s="658">
        <v>0</v>
      </c>
      <c r="AK411" s="658">
        <v>0</v>
      </c>
      <c r="AL411" s="658">
        <v>0</v>
      </c>
      <c r="AM411" s="658">
        <v>0</v>
      </c>
      <c r="AN411" s="658">
        <v>0</v>
      </c>
      <c r="AO411" s="658">
        <v>0</v>
      </c>
      <c r="AP411" s="658">
        <v>0</v>
      </c>
      <c r="AQ411" s="658">
        <v>0</v>
      </c>
      <c r="AR411" s="658">
        <v>0</v>
      </c>
      <c r="AS411" s="658">
        <v>0</v>
      </c>
      <c r="AT411" s="658">
        <v>0</v>
      </c>
      <c r="AU411" s="658">
        <v>0</v>
      </c>
      <c r="AV411" s="658">
        <v>0</v>
      </c>
      <c r="AW411" s="613">
        <f t="shared" si="6366"/>
        <v>1.35</v>
      </c>
      <c r="AX411" s="645">
        <f t="shared" si="6330"/>
        <v>1.35</v>
      </c>
      <c r="AY411" s="656" t="e">
        <f t="shared" si="6331"/>
        <v>#DIV/0!</v>
      </c>
      <c r="AZ411" s="661"/>
    </row>
    <row r="412" spans="1:52">
      <c r="A412" s="660"/>
      <c r="B412" s="646" t="s">
        <v>305</v>
      </c>
      <c r="C412" s="646" t="s">
        <v>605</v>
      </c>
      <c r="D412" s="647" t="s">
        <v>606</v>
      </c>
      <c r="E412" s="648"/>
      <c r="F412" s="648"/>
      <c r="G412" s="649"/>
      <c r="H412" s="650">
        <v>236894.95047735525</v>
      </c>
      <c r="I412" s="650">
        <f t="shared" si="6125"/>
        <v>236894.95047735525</v>
      </c>
      <c r="J412" s="649">
        <f>+J413*H412</f>
        <v>0</v>
      </c>
      <c r="K412" s="649">
        <f>+K413*H412</f>
        <v>0</v>
      </c>
      <c r="L412" s="649">
        <f t="shared" ref="L412" si="6605">((L413*$H412)-((L413*$H412*$E413)+(L413*$H412*$F413)))</f>
        <v>0</v>
      </c>
      <c r="M412" s="649">
        <f t="shared" ref="M412" si="6606">((M413*$H412)-((M413*$H412*$E413)+(M413*$H412*$F413)))</f>
        <v>0</v>
      </c>
      <c r="N412" s="649">
        <f t="shared" ref="N412" si="6607">((N413*$H412)-((N413*$H412*$E413)+(N413*$H412*$F413)))</f>
        <v>0</v>
      </c>
      <c r="O412" s="649">
        <f t="shared" ref="O412" si="6608">((O413*$H412)-((O413*$H412*$E413)+(O413*$H412*$F413)))</f>
        <v>0</v>
      </c>
      <c r="P412" s="649">
        <f t="shared" ref="P412" si="6609">((P413*$H412)-((P413*$H412*$E413)+(P413*$H412*$F413)))</f>
        <v>0</v>
      </c>
      <c r="Q412" s="649">
        <f t="shared" ref="Q412" si="6610">((Q413*$H412)-((Q413*$H412*$E413)+(Q413*$H412*$F413)))</f>
        <v>0</v>
      </c>
      <c r="R412" s="649">
        <f t="shared" ref="R412" si="6611">((R413*$H412)-((R413*$H412*$E413)+(R413*$H412*$F413)))</f>
        <v>0</v>
      </c>
      <c r="S412" s="649">
        <f t="shared" ref="S412" si="6612">+S413*H412</f>
        <v>71068.485143206577</v>
      </c>
      <c r="T412" s="649">
        <f t="shared" ref="T412" si="6613">((T413*$H412)-((T413*$H412*$E413)+(T413*$H412*$F413)))</f>
        <v>13858.354602925283</v>
      </c>
      <c r="U412" s="649">
        <f t="shared" ref="U412" si="6614">((U413*$H412)-((U413*$H412*$E413)+(U413*$H412*$F413)))</f>
        <v>84689.944795654505</v>
      </c>
      <c r="V412" s="649">
        <f t="shared" ref="V412" si="6615">((V413*$H412)-((V413*$H412*$E413)+(V413*$H412*$F413)))</f>
        <v>55433.418411701132</v>
      </c>
      <c r="W412" s="649">
        <f t="shared" ref="W412" si="6616">((W413*$H412)-((W413*$H412*$E413)+(W413*$H412*$F413)))</f>
        <v>0</v>
      </c>
      <c r="X412" s="649">
        <f t="shared" ref="X412" si="6617">((X413*$H412)-((X413*$H412*$E413)+(X413*$H412*$F413)))</f>
        <v>0</v>
      </c>
      <c r="Y412" s="649">
        <f t="shared" ref="Y412" si="6618">((Y413*$H412)-((Y413*$H412*$E413)+(Y413*$H412*$F413)))</f>
        <v>0</v>
      </c>
      <c r="Z412" s="649">
        <f t="shared" ref="Z412" si="6619">((Z413*$H412)-((Z413*$H412*$E413)+(Z413*$H412*$F413)))</f>
        <v>0</v>
      </c>
      <c r="AA412" s="649">
        <f t="shared" ref="AA412" si="6620">((AA413*$H412)-((AA413*$H412*$E413)+(AA413*$H412*$F413)))</f>
        <v>0</v>
      </c>
      <c r="AB412" s="649">
        <f t="shared" ref="AB412" si="6621">((AB413*$H412)-((AB413*$H412*$E413)+(AB413*$H412*$F413)))</f>
        <v>0</v>
      </c>
      <c r="AC412" s="649">
        <f t="shared" ref="AC412" si="6622">((AC413*$H412)-((AC413*$H412*$E413)+(AC413*$H412*$F413)))</f>
        <v>0</v>
      </c>
      <c r="AD412" s="649">
        <f t="shared" ref="AD412" si="6623">((AD413*$H412)-((AD413*$H412*$E413)+(AD413*$H412*$F413)))</f>
        <v>0</v>
      </c>
      <c r="AE412" s="649">
        <f t="shared" ref="AE412" si="6624">((AE413*$H412)-((AE413*$H412*$E413)+(AE413*$H412*$F413)))</f>
        <v>0</v>
      </c>
      <c r="AF412" s="649">
        <f>+AF413*H412</f>
        <v>0</v>
      </c>
      <c r="AG412" s="649">
        <f t="shared" ref="AG412" si="6625">((AG413*$H412)-((AG413*$H412*$E413)+(AG413*$H412*$F413)))</f>
        <v>0</v>
      </c>
      <c r="AH412" s="649">
        <f t="shared" ref="AH412" si="6626">((AH413*$H412)-((AH413*$H412*$E413)+(AH413*$H412*$F413)))</f>
        <v>0</v>
      </c>
      <c r="AI412" s="649">
        <f>+AI413*H412</f>
        <v>11844.747523867763</v>
      </c>
      <c r="AJ412" s="649">
        <f t="shared" ref="AJ412" si="6627">+AJ413*H412</f>
        <v>0</v>
      </c>
      <c r="AK412" s="649">
        <f t="shared" ref="AK412" si="6628">((AK413*$H412)-((AK413*$H412*$E413)+(AK413*$H412*$F413)))</f>
        <v>0</v>
      </c>
      <c r="AL412" s="649">
        <f t="shared" ref="AL412" si="6629">((AL413*$H412)-((AL413*$H412*$E413)+(AL413*$H412*$F413)))</f>
        <v>0</v>
      </c>
      <c r="AM412" s="649">
        <f t="shared" ref="AM412" si="6630">((AM413*$H412)-((AM413*$H412*$E413)+(AM413*$H412*$F413)))</f>
        <v>0</v>
      </c>
      <c r="AN412" s="649">
        <f t="shared" ref="AN412" si="6631">((AN413*$H412)-((AN413*$H412*$E413)+(AN413*$H412*$F413)))</f>
        <v>0</v>
      </c>
      <c r="AO412" s="649">
        <f t="shared" ref="AO412" si="6632">((AO413*$H412)-((AO413*$H412*$E413)+(AO413*$H412*$F413)))</f>
        <v>0</v>
      </c>
      <c r="AP412" s="649">
        <f t="shared" ref="AP412" si="6633">((AP413*$H412)-((AP413*$H412*$E413)+(AP413*$H412*$F413)))</f>
        <v>0</v>
      </c>
      <c r="AQ412" s="649">
        <f t="shared" ref="AQ412" si="6634">((AQ413*$H412)-((AQ413*$H412*$E413)+(AQ413*$H412*$F413)))</f>
        <v>0</v>
      </c>
      <c r="AR412" s="649">
        <f t="shared" ref="AR412" si="6635">((AR413*$H412)-((AR413*$H412*$E413)+(AR413*$H412*$F413)))</f>
        <v>0</v>
      </c>
      <c r="AS412" s="649">
        <f t="shared" ref="AS412" si="6636">((AS413*$H412)-((AS413*$H412*$E413)+(AS413*$H412*$F413)))</f>
        <v>0</v>
      </c>
      <c r="AT412" s="649">
        <f t="shared" ref="AT412" si="6637">((AT413*$H412)-((AT413*$H412*$E413)+(AT413*$H412*$F413)))</f>
        <v>0</v>
      </c>
      <c r="AU412" s="649">
        <f t="shared" ref="AU412" si="6638">((AU413*$H412)-((AU413*$H412*$E413)+(AU413*$H412*$F413)))</f>
        <v>0</v>
      </c>
      <c r="AV412" s="649">
        <f>((AV413*$H412)-((AV413*$H412*$E413)+(AV413*$H412*$F413)))</f>
        <v>0</v>
      </c>
      <c r="AW412" s="613">
        <f t="shared" si="6366"/>
        <v>236894.95047735525</v>
      </c>
      <c r="AX412" s="645">
        <f t="shared" si="6330"/>
        <v>0</v>
      </c>
      <c r="AY412" s="656">
        <f t="shared" si="6331"/>
        <v>0</v>
      </c>
      <c r="AZ412" s="591"/>
    </row>
    <row r="413" spans="1:52" s="314" customFormat="1">
      <c r="A413" s="642"/>
      <c r="B413" s="636"/>
      <c r="C413" s="636"/>
      <c r="D413" s="651"/>
      <c r="E413" s="652">
        <v>0.3</v>
      </c>
      <c r="F413" s="652">
        <v>0.05</v>
      </c>
      <c r="G413" s="653"/>
      <c r="H413" s="640"/>
      <c r="I413" s="640">
        <f t="shared" si="6125"/>
        <v>1.35</v>
      </c>
      <c r="J413" s="658">
        <v>0</v>
      </c>
      <c r="K413" s="658">
        <v>0</v>
      </c>
      <c r="L413" s="658">
        <v>0</v>
      </c>
      <c r="M413" s="658">
        <v>0</v>
      </c>
      <c r="N413" s="658">
        <v>0</v>
      </c>
      <c r="O413" s="658">
        <v>0</v>
      </c>
      <c r="P413" s="658">
        <v>0</v>
      </c>
      <c r="Q413" s="658">
        <v>0</v>
      </c>
      <c r="R413" s="658">
        <v>0</v>
      </c>
      <c r="S413" s="658">
        <v>0.3</v>
      </c>
      <c r="T413" s="658">
        <v>0.09</v>
      </c>
      <c r="U413" s="658">
        <v>0.55000000000000004</v>
      </c>
      <c r="V413" s="658">
        <v>0.36</v>
      </c>
      <c r="W413" s="658">
        <v>0</v>
      </c>
      <c r="X413" s="658">
        <v>0</v>
      </c>
      <c r="Y413" s="658">
        <v>0</v>
      </c>
      <c r="Z413" s="658">
        <v>0</v>
      </c>
      <c r="AA413" s="658">
        <v>0</v>
      </c>
      <c r="AB413" s="658">
        <v>0</v>
      </c>
      <c r="AC413" s="658">
        <v>0</v>
      </c>
      <c r="AD413" s="658">
        <v>0</v>
      </c>
      <c r="AE413" s="658">
        <v>0</v>
      </c>
      <c r="AF413" s="658">
        <v>0</v>
      </c>
      <c r="AG413" s="658">
        <v>0</v>
      </c>
      <c r="AH413" s="658">
        <v>0</v>
      </c>
      <c r="AI413" s="658">
        <v>0.05</v>
      </c>
      <c r="AJ413" s="658">
        <v>0</v>
      </c>
      <c r="AK413" s="658">
        <v>0</v>
      </c>
      <c r="AL413" s="658">
        <v>0</v>
      </c>
      <c r="AM413" s="658">
        <v>0</v>
      </c>
      <c r="AN413" s="658">
        <v>0</v>
      </c>
      <c r="AO413" s="658">
        <v>0</v>
      </c>
      <c r="AP413" s="658">
        <v>0</v>
      </c>
      <c r="AQ413" s="658">
        <v>0</v>
      </c>
      <c r="AR413" s="658">
        <v>0</v>
      </c>
      <c r="AS413" s="658">
        <v>0</v>
      </c>
      <c r="AT413" s="658">
        <v>0</v>
      </c>
      <c r="AU413" s="658">
        <v>0</v>
      </c>
      <c r="AV413" s="658">
        <v>0</v>
      </c>
      <c r="AW413" s="613">
        <f t="shared" si="6366"/>
        <v>1.35</v>
      </c>
      <c r="AX413" s="645">
        <f t="shared" si="6330"/>
        <v>1.35</v>
      </c>
      <c r="AY413" s="656" t="e">
        <f t="shared" si="6331"/>
        <v>#DIV/0!</v>
      </c>
      <c r="AZ413" s="661"/>
    </row>
    <row r="414" spans="1:52">
      <c r="A414" s="660"/>
      <c r="B414" s="629" t="s">
        <v>278</v>
      </c>
      <c r="C414" s="629" t="s">
        <v>607</v>
      </c>
      <c r="D414" s="630" t="s">
        <v>608</v>
      </c>
      <c r="E414" s="643"/>
      <c r="F414" s="643"/>
      <c r="G414" s="631"/>
      <c r="H414" s="632">
        <f>+H415</f>
        <v>1572243.9523312571</v>
      </c>
      <c r="I414" s="632">
        <f t="shared" si="6125"/>
        <v>1572243.9523312573</v>
      </c>
      <c r="J414" s="632">
        <f t="shared" ref="J414:AV414" si="6639">+J415</f>
        <v>0</v>
      </c>
      <c r="K414" s="632">
        <f t="shared" si="6639"/>
        <v>0</v>
      </c>
      <c r="L414" s="632">
        <f t="shared" si="6639"/>
        <v>0</v>
      </c>
      <c r="M414" s="632">
        <f t="shared" si="6639"/>
        <v>0</v>
      </c>
      <c r="N414" s="632">
        <f t="shared" si="6639"/>
        <v>0</v>
      </c>
      <c r="O414" s="632">
        <f t="shared" si="6639"/>
        <v>0</v>
      </c>
      <c r="P414" s="632">
        <f t="shared" si="6639"/>
        <v>0</v>
      </c>
      <c r="Q414" s="632">
        <f t="shared" si="6639"/>
        <v>0</v>
      </c>
      <c r="R414" s="632">
        <f t="shared" si="6639"/>
        <v>0</v>
      </c>
      <c r="S414" s="632">
        <f t="shared" si="6639"/>
        <v>471673.18569937709</v>
      </c>
      <c r="T414" s="632">
        <f t="shared" si="6639"/>
        <v>0</v>
      </c>
      <c r="U414" s="632">
        <f t="shared" si="6639"/>
        <v>0</v>
      </c>
      <c r="V414" s="632">
        <f t="shared" si="6639"/>
        <v>0</v>
      </c>
      <c r="W414" s="632">
        <f t="shared" si="6639"/>
        <v>500759.69881750533</v>
      </c>
      <c r="X414" s="632">
        <f t="shared" si="6639"/>
        <v>521198.87019781175</v>
      </c>
      <c r="Y414" s="632">
        <f t="shared" si="6639"/>
        <v>0</v>
      </c>
      <c r="Z414" s="632">
        <f t="shared" si="6639"/>
        <v>0</v>
      </c>
      <c r="AA414" s="632">
        <f t="shared" si="6639"/>
        <v>0</v>
      </c>
      <c r="AB414" s="632">
        <f t="shared" si="6639"/>
        <v>0</v>
      </c>
      <c r="AC414" s="632">
        <f t="shared" si="6639"/>
        <v>0</v>
      </c>
      <c r="AD414" s="632">
        <f t="shared" si="6639"/>
        <v>0</v>
      </c>
      <c r="AE414" s="632">
        <f t="shared" si="6639"/>
        <v>0</v>
      </c>
      <c r="AF414" s="632">
        <f t="shared" si="6639"/>
        <v>0</v>
      </c>
      <c r="AG414" s="632">
        <f t="shared" si="6639"/>
        <v>0</v>
      </c>
      <c r="AH414" s="632">
        <f t="shared" si="6639"/>
        <v>0</v>
      </c>
      <c r="AI414" s="632">
        <f t="shared" si="6639"/>
        <v>78612.197616562858</v>
      </c>
      <c r="AJ414" s="632">
        <f t="shared" si="6639"/>
        <v>0</v>
      </c>
      <c r="AK414" s="632">
        <f t="shared" si="6639"/>
        <v>0</v>
      </c>
      <c r="AL414" s="632">
        <f t="shared" si="6639"/>
        <v>0</v>
      </c>
      <c r="AM414" s="632">
        <f t="shared" si="6639"/>
        <v>0</v>
      </c>
      <c r="AN414" s="632">
        <f t="shared" si="6639"/>
        <v>0</v>
      </c>
      <c r="AO414" s="632">
        <f t="shared" si="6639"/>
        <v>0</v>
      </c>
      <c r="AP414" s="632">
        <f t="shared" si="6639"/>
        <v>0</v>
      </c>
      <c r="AQ414" s="632">
        <f t="shared" si="6639"/>
        <v>0</v>
      </c>
      <c r="AR414" s="632">
        <f t="shared" si="6639"/>
        <v>0</v>
      </c>
      <c r="AS414" s="632">
        <f t="shared" si="6639"/>
        <v>0</v>
      </c>
      <c r="AT414" s="632">
        <f t="shared" si="6639"/>
        <v>0</v>
      </c>
      <c r="AU414" s="632">
        <f t="shared" si="6639"/>
        <v>0</v>
      </c>
      <c r="AV414" s="632">
        <f t="shared" si="6639"/>
        <v>0</v>
      </c>
      <c r="AW414" s="613">
        <f t="shared" si="6366"/>
        <v>1572243.9523312573</v>
      </c>
      <c r="AX414" s="645">
        <f t="shared" si="6330"/>
        <v>0</v>
      </c>
      <c r="AY414" s="656">
        <f t="shared" si="6331"/>
        <v>0</v>
      </c>
      <c r="AZ414" s="591"/>
    </row>
    <row r="415" spans="1:52">
      <c r="A415" s="660"/>
      <c r="B415" s="646" t="s">
        <v>305</v>
      </c>
      <c r="C415" s="646" t="s">
        <v>609</v>
      </c>
      <c r="D415" s="647" t="s">
        <v>610</v>
      </c>
      <c r="E415" s="648"/>
      <c r="F415" s="648"/>
      <c r="G415" s="649"/>
      <c r="H415" s="650">
        <v>1572243.9523312571</v>
      </c>
      <c r="I415" s="650">
        <f t="shared" si="6125"/>
        <v>1572243.9523312573</v>
      </c>
      <c r="J415" s="649">
        <f>+J416*H415</f>
        <v>0</v>
      </c>
      <c r="K415" s="649">
        <f>+K416*H415</f>
        <v>0</v>
      </c>
      <c r="L415" s="649">
        <f t="shared" ref="L415" si="6640">((L416*$H415)-((L416*$H415*$E416)+(L416*$H415*$F416)))</f>
        <v>0</v>
      </c>
      <c r="M415" s="649">
        <f t="shared" ref="M415" si="6641">((M416*$H415)-((M416*$H415*$E416)+(M416*$H415*$F416)))</f>
        <v>0</v>
      </c>
      <c r="N415" s="649">
        <f t="shared" ref="N415" si="6642">((N416*$H415)-((N416*$H415*$E416)+(N416*$H415*$F416)))</f>
        <v>0</v>
      </c>
      <c r="O415" s="649">
        <f t="shared" ref="O415" si="6643">((O416*$H415)-((O416*$H415*$E416)+(O416*$H415*$F416)))</f>
        <v>0</v>
      </c>
      <c r="P415" s="649">
        <f t="shared" ref="P415" si="6644">((P416*$H415)-((P416*$H415*$E416)+(P416*$H415*$F416)))</f>
        <v>0</v>
      </c>
      <c r="Q415" s="649">
        <f t="shared" ref="Q415" si="6645">((Q416*$H415)-((Q416*$H415*$E416)+(Q416*$H415*$F416)))</f>
        <v>0</v>
      </c>
      <c r="R415" s="649">
        <f t="shared" ref="R415" si="6646">((R416*$H415)-((R416*$H415*$E416)+(R416*$H415*$F416)))</f>
        <v>0</v>
      </c>
      <c r="S415" s="649">
        <f>+S416*H415</f>
        <v>471673.18569937709</v>
      </c>
      <c r="T415" s="649">
        <f t="shared" ref="T415" si="6647">((T416*$H415)-((T416*$H415*$E416)+(T416*$H415*$F416)))</f>
        <v>0</v>
      </c>
      <c r="U415" s="649">
        <f t="shared" ref="U415" si="6648">((U416*$H415)-((U416*$H415*$E416)+(U416*$H415*$F416)))</f>
        <v>0</v>
      </c>
      <c r="V415" s="649">
        <f t="shared" ref="V415" si="6649">((V416*$H415)-((V416*$H415*$E416)+(V416*$H415*$F416)))</f>
        <v>0</v>
      </c>
      <c r="W415" s="649">
        <f t="shared" ref="W415" si="6650">((W416*$H415)-((W416*$H415*$E416)+(W416*$H415*$F416)))</f>
        <v>500759.69881750533</v>
      </c>
      <c r="X415" s="649">
        <f t="shared" ref="X415" si="6651">((X416*$H415)-((X416*$H415*$E416)+(X416*$H415*$F416)))</f>
        <v>521198.87019781175</v>
      </c>
      <c r="Y415" s="649">
        <f t="shared" ref="Y415" si="6652">((Y416*$H415)-((Y416*$H415*$E416)+(Y416*$H415*$F416)))</f>
        <v>0</v>
      </c>
      <c r="Z415" s="649">
        <f t="shared" ref="Z415" si="6653">((Z416*$H415)-((Z416*$H415*$E416)+(Z416*$H415*$F416)))</f>
        <v>0</v>
      </c>
      <c r="AA415" s="649">
        <f t="shared" ref="AA415" si="6654">((AA416*$H415)-((AA416*$H415*$E416)+(AA416*$H415*$F416)))</f>
        <v>0</v>
      </c>
      <c r="AB415" s="649">
        <f t="shared" ref="AB415" si="6655">((AB416*$H415)-((AB416*$H415*$E416)+(AB416*$H415*$F416)))</f>
        <v>0</v>
      </c>
      <c r="AC415" s="649">
        <f t="shared" ref="AC415" si="6656">((AC416*$H415)-((AC416*$H415*$E416)+(AC416*$H415*$F416)))</f>
        <v>0</v>
      </c>
      <c r="AD415" s="649">
        <f t="shared" ref="AD415" si="6657">((AD416*$H415)-((AD416*$H415*$E416)+(AD416*$H415*$F416)))</f>
        <v>0</v>
      </c>
      <c r="AE415" s="649">
        <f t="shared" ref="AE415" si="6658">((AE416*$H415)-((AE416*$H415*$E416)+(AE416*$H415*$F416)))</f>
        <v>0</v>
      </c>
      <c r="AF415" s="649">
        <f>+AF416*H415</f>
        <v>0</v>
      </c>
      <c r="AG415" s="649">
        <f t="shared" ref="AG415" si="6659">((AG416*$H415)-((AG416*$H415*$E416)+(AG416*$H415*$F416)))</f>
        <v>0</v>
      </c>
      <c r="AH415" s="649">
        <f t="shared" ref="AH415" si="6660">((AH416*$H415)-((AH416*$H415*$E416)+(AH416*$H415*$F416)))</f>
        <v>0</v>
      </c>
      <c r="AI415" s="649">
        <f>+AI416*H415</f>
        <v>78612.197616562858</v>
      </c>
      <c r="AJ415" s="649">
        <f t="shared" ref="AJ415" si="6661">+AJ416*H415</f>
        <v>0</v>
      </c>
      <c r="AK415" s="649">
        <f t="shared" ref="AK415" si="6662">((AK416*$H415)-((AK416*$H415*$E416)+(AK416*$H415*$F416)))</f>
        <v>0</v>
      </c>
      <c r="AL415" s="649">
        <f t="shared" ref="AL415" si="6663">((AL416*$H415)-((AL416*$H415*$E416)+(AL416*$H415*$F416)))</f>
        <v>0</v>
      </c>
      <c r="AM415" s="649">
        <f t="shared" ref="AM415" si="6664">((AM416*$H415)-((AM416*$H415*$E416)+(AM416*$H415*$F416)))</f>
        <v>0</v>
      </c>
      <c r="AN415" s="649">
        <f t="shared" ref="AN415" si="6665">((AN416*$H415)-((AN416*$H415*$E416)+(AN416*$H415*$F416)))</f>
        <v>0</v>
      </c>
      <c r="AO415" s="649">
        <f t="shared" ref="AO415" si="6666">((AO416*$H415)-((AO416*$H415*$E416)+(AO416*$H415*$F416)))</f>
        <v>0</v>
      </c>
      <c r="AP415" s="649">
        <f t="shared" ref="AP415" si="6667">((AP416*$H415)-((AP416*$H415*$E416)+(AP416*$H415*$F416)))</f>
        <v>0</v>
      </c>
      <c r="AQ415" s="649">
        <f t="shared" ref="AQ415" si="6668">((AQ416*$H415)-((AQ416*$H415*$E416)+(AQ416*$H415*$F416)))</f>
        <v>0</v>
      </c>
      <c r="AR415" s="649">
        <f t="shared" ref="AR415" si="6669">((AR416*$H415)-((AR416*$H415*$E416)+(AR416*$H415*$F416)))</f>
        <v>0</v>
      </c>
      <c r="AS415" s="649">
        <f t="shared" ref="AS415" si="6670">((AS416*$H415)-((AS416*$H415*$E416)+(AS416*$H415*$F416)))</f>
        <v>0</v>
      </c>
      <c r="AT415" s="649">
        <f t="shared" ref="AT415" si="6671">((AT416*$H415)-((AT416*$H415*$E416)+(AT416*$H415*$F416)))</f>
        <v>0</v>
      </c>
      <c r="AU415" s="649">
        <f t="shared" ref="AU415" si="6672">((AU416*$H415)-((AU416*$H415*$E416)+(AU416*$H415*$F416)))</f>
        <v>0</v>
      </c>
      <c r="AV415" s="649">
        <f>((AV416*$H415)-((AV416*$H415*$E416)+(AV416*$H415*$F416)))</f>
        <v>0</v>
      </c>
      <c r="AW415" s="613">
        <f t="shared" si="6366"/>
        <v>1572243.9523312573</v>
      </c>
      <c r="AX415" s="645">
        <f t="shared" si="6330"/>
        <v>0</v>
      </c>
      <c r="AY415" s="656">
        <f t="shared" si="6331"/>
        <v>0</v>
      </c>
      <c r="AZ415" s="591"/>
    </row>
    <row r="416" spans="1:52" s="314" customFormat="1">
      <c r="A416" s="642"/>
      <c r="B416" s="636"/>
      <c r="C416" s="636"/>
      <c r="D416" s="651"/>
      <c r="E416" s="652">
        <v>0.3</v>
      </c>
      <c r="F416" s="652">
        <v>0.05</v>
      </c>
      <c r="G416" s="653"/>
      <c r="H416" s="640"/>
      <c r="I416" s="640">
        <f t="shared" si="6125"/>
        <v>1.35</v>
      </c>
      <c r="J416" s="658">
        <v>0</v>
      </c>
      <c r="K416" s="658">
        <v>0</v>
      </c>
      <c r="L416" s="658">
        <v>0</v>
      </c>
      <c r="M416" s="658">
        <v>0</v>
      </c>
      <c r="N416" s="658">
        <v>0</v>
      </c>
      <c r="O416" s="658">
        <v>0</v>
      </c>
      <c r="P416" s="658">
        <v>0</v>
      </c>
      <c r="Q416" s="658">
        <v>0</v>
      </c>
      <c r="R416" s="658">
        <v>0</v>
      </c>
      <c r="S416" s="658">
        <v>0.3</v>
      </c>
      <c r="T416" s="658">
        <v>0</v>
      </c>
      <c r="U416" s="658">
        <v>0</v>
      </c>
      <c r="V416" s="658">
        <v>0</v>
      </c>
      <c r="W416" s="658">
        <v>0.49</v>
      </c>
      <c r="X416" s="658">
        <v>0.51</v>
      </c>
      <c r="Y416" s="658">
        <v>0</v>
      </c>
      <c r="Z416" s="658">
        <v>0</v>
      </c>
      <c r="AA416" s="658">
        <v>0</v>
      </c>
      <c r="AB416" s="658">
        <v>0</v>
      </c>
      <c r="AC416" s="658">
        <v>0</v>
      </c>
      <c r="AD416" s="658">
        <v>0</v>
      </c>
      <c r="AE416" s="658">
        <v>0</v>
      </c>
      <c r="AF416" s="658">
        <v>0</v>
      </c>
      <c r="AG416" s="658">
        <v>0</v>
      </c>
      <c r="AH416" s="658">
        <v>0</v>
      </c>
      <c r="AI416" s="658">
        <v>0.05</v>
      </c>
      <c r="AJ416" s="658">
        <v>0</v>
      </c>
      <c r="AK416" s="658">
        <v>0</v>
      </c>
      <c r="AL416" s="658">
        <v>0</v>
      </c>
      <c r="AM416" s="658">
        <v>0</v>
      </c>
      <c r="AN416" s="658">
        <v>0</v>
      </c>
      <c r="AO416" s="658">
        <v>0</v>
      </c>
      <c r="AP416" s="658">
        <v>0</v>
      </c>
      <c r="AQ416" s="658">
        <v>0</v>
      </c>
      <c r="AR416" s="658">
        <v>0</v>
      </c>
      <c r="AS416" s="658">
        <v>0</v>
      </c>
      <c r="AT416" s="658">
        <v>0</v>
      </c>
      <c r="AU416" s="658">
        <v>0</v>
      </c>
      <c r="AV416" s="658">
        <v>0</v>
      </c>
      <c r="AW416" s="613">
        <f t="shared" si="6366"/>
        <v>1.35</v>
      </c>
      <c r="AX416" s="645">
        <f t="shared" si="6330"/>
        <v>1.35</v>
      </c>
      <c r="AY416" s="656" t="e">
        <f t="shared" si="6331"/>
        <v>#DIV/0!</v>
      </c>
      <c r="AZ416" s="661"/>
    </row>
    <row r="417" spans="1:52" s="302" customFormat="1">
      <c r="A417" s="621"/>
      <c r="B417" s="622" t="s">
        <v>234</v>
      </c>
      <c r="C417" s="622" t="s">
        <v>611</v>
      </c>
      <c r="D417" s="623" t="s">
        <v>612</v>
      </c>
      <c r="E417" s="644"/>
      <c r="F417" s="644"/>
      <c r="G417" s="624"/>
      <c r="H417" s="625">
        <f>+H418+H423+H436+H437+H444+H481</f>
        <v>3574315.6930269049</v>
      </c>
      <c r="I417" s="625">
        <f t="shared" si="6125"/>
        <v>3574315.6930269045</v>
      </c>
      <c r="J417" s="625">
        <f t="shared" ref="J417:AV417" si="6673">+J418+J423+J436+J437+J444+J481</f>
        <v>0</v>
      </c>
      <c r="K417" s="625">
        <f t="shared" si="6673"/>
        <v>0</v>
      </c>
      <c r="L417" s="625">
        <f t="shared" si="6673"/>
        <v>0</v>
      </c>
      <c r="M417" s="625">
        <f t="shared" si="6673"/>
        <v>0</v>
      </c>
      <c r="N417" s="625">
        <f t="shared" si="6673"/>
        <v>0</v>
      </c>
      <c r="O417" s="625">
        <f t="shared" si="6673"/>
        <v>0</v>
      </c>
      <c r="P417" s="625">
        <f t="shared" si="6673"/>
        <v>0</v>
      </c>
      <c r="Q417" s="625">
        <f t="shared" si="6673"/>
        <v>0</v>
      </c>
      <c r="R417" s="625">
        <f t="shared" si="6673"/>
        <v>0</v>
      </c>
      <c r="S417" s="625">
        <f t="shared" si="6673"/>
        <v>1072294.7079080713</v>
      </c>
      <c r="T417" s="625">
        <f t="shared" si="6673"/>
        <v>61420.864789975814</v>
      </c>
      <c r="U417" s="625">
        <f t="shared" si="6673"/>
        <v>39800.574757012902</v>
      </c>
      <c r="V417" s="625">
        <f t="shared" si="6673"/>
        <v>129883.12389511446</v>
      </c>
      <c r="W417" s="625">
        <f t="shared" si="6673"/>
        <v>485836.57803942391</v>
      </c>
      <c r="X417" s="625">
        <f t="shared" si="6673"/>
        <v>321341.64528667327</v>
      </c>
      <c r="Y417" s="625">
        <f t="shared" si="6673"/>
        <v>915012.46655965142</v>
      </c>
      <c r="Z417" s="625">
        <f t="shared" si="6673"/>
        <v>56234.583009375368</v>
      </c>
      <c r="AA417" s="625">
        <f t="shared" si="6673"/>
        <v>40584.278150399616</v>
      </c>
      <c r="AB417" s="625">
        <f t="shared" si="6673"/>
        <v>49798.006162922778</v>
      </c>
      <c r="AC417" s="625">
        <f t="shared" si="6673"/>
        <v>59474.236463932</v>
      </c>
      <c r="AD417" s="625">
        <f t="shared" si="6673"/>
        <v>59715.967020899479</v>
      </c>
      <c r="AE417" s="625">
        <f t="shared" si="6673"/>
        <v>45849.265586127134</v>
      </c>
      <c r="AF417" s="625">
        <f t="shared" si="6673"/>
        <v>58353.610745979997</v>
      </c>
      <c r="AG417" s="625">
        <f t="shared" si="6673"/>
        <v>0</v>
      </c>
      <c r="AH417" s="625">
        <f t="shared" si="6673"/>
        <v>0</v>
      </c>
      <c r="AI417" s="625">
        <f t="shared" si="6673"/>
        <v>178715.78465134525</v>
      </c>
      <c r="AJ417" s="625">
        <f t="shared" si="6673"/>
        <v>0</v>
      </c>
      <c r="AK417" s="625">
        <f t="shared" si="6673"/>
        <v>0</v>
      </c>
      <c r="AL417" s="625">
        <f t="shared" si="6673"/>
        <v>0</v>
      </c>
      <c r="AM417" s="625">
        <f t="shared" si="6673"/>
        <v>0</v>
      </c>
      <c r="AN417" s="625">
        <f t="shared" si="6673"/>
        <v>0</v>
      </c>
      <c r="AO417" s="625">
        <f t="shared" si="6673"/>
        <v>0</v>
      </c>
      <c r="AP417" s="625">
        <f t="shared" si="6673"/>
        <v>0</v>
      </c>
      <c r="AQ417" s="625">
        <f t="shared" si="6673"/>
        <v>0</v>
      </c>
      <c r="AR417" s="625">
        <f t="shared" si="6673"/>
        <v>0</v>
      </c>
      <c r="AS417" s="625">
        <f t="shared" si="6673"/>
        <v>0</v>
      </c>
      <c r="AT417" s="625">
        <f t="shared" si="6673"/>
        <v>0</v>
      </c>
      <c r="AU417" s="625">
        <f t="shared" si="6673"/>
        <v>0</v>
      </c>
      <c r="AV417" s="625">
        <f t="shared" si="6673"/>
        <v>0</v>
      </c>
      <c r="AW417" s="613">
        <f t="shared" si="6366"/>
        <v>3574315.6930269045</v>
      </c>
      <c r="AX417" s="645">
        <f t="shared" si="6330"/>
        <v>0</v>
      </c>
      <c r="AY417" s="656">
        <f t="shared" si="6331"/>
        <v>0</v>
      </c>
      <c r="AZ417" s="626"/>
    </row>
    <row r="418" spans="1:52">
      <c r="A418" s="590"/>
      <c r="B418" s="629" t="s">
        <v>278</v>
      </c>
      <c r="C418" s="629" t="s">
        <v>613</v>
      </c>
      <c r="D418" s="630" t="s">
        <v>614</v>
      </c>
      <c r="E418" s="643"/>
      <c r="F418" s="643"/>
      <c r="G418" s="631"/>
      <c r="H418" s="632">
        <f>+H419+H421</f>
        <v>206457.65195658783</v>
      </c>
      <c r="I418" s="632">
        <f t="shared" si="6125"/>
        <v>206457.65195658783</v>
      </c>
      <c r="J418" s="632">
        <f t="shared" ref="J418:AV418" si="6674">+J419+J421</f>
        <v>0</v>
      </c>
      <c r="K418" s="632">
        <f t="shared" si="6674"/>
        <v>0</v>
      </c>
      <c r="L418" s="632">
        <f t="shared" si="6674"/>
        <v>0</v>
      </c>
      <c r="M418" s="632">
        <f t="shared" si="6674"/>
        <v>0</v>
      </c>
      <c r="N418" s="632">
        <f t="shared" si="6674"/>
        <v>0</v>
      </c>
      <c r="O418" s="632">
        <f t="shared" si="6674"/>
        <v>0</v>
      </c>
      <c r="P418" s="632">
        <f t="shared" si="6674"/>
        <v>0</v>
      </c>
      <c r="Q418" s="632">
        <f t="shared" si="6674"/>
        <v>0</v>
      </c>
      <c r="R418" s="632">
        <f t="shared" si="6674"/>
        <v>0</v>
      </c>
      <c r="S418" s="632">
        <f t="shared" si="6674"/>
        <v>61937.295586976346</v>
      </c>
      <c r="T418" s="632">
        <f t="shared" si="6674"/>
        <v>61420.864789975814</v>
      </c>
      <c r="U418" s="632">
        <f t="shared" si="6674"/>
        <v>39800.574757012902</v>
      </c>
      <c r="V418" s="632">
        <f t="shared" si="6674"/>
        <v>0</v>
      </c>
      <c r="W418" s="632">
        <f t="shared" si="6674"/>
        <v>0</v>
      </c>
      <c r="X418" s="632">
        <f t="shared" si="6674"/>
        <v>0</v>
      </c>
      <c r="Y418" s="632">
        <f t="shared" si="6674"/>
        <v>0</v>
      </c>
      <c r="Z418" s="632">
        <f t="shared" si="6674"/>
        <v>0</v>
      </c>
      <c r="AA418" s="632">
        <f t="shared" si="6674"/>
        <v>0</v>
      </c>
      <c r="AB418" s="632">
        <f t="shared" si="6674"/>
        <v>0</v>
      </c>
      <c r="AC418" s="632">
        <f t="shared" si="6674"/>
        <v>11211.85163642975</v>
      </c>
      <c r="AD418" s="632">
        <f t="shared" si="6674"/>
        <v>21764.182588363623</v>
      </c>
      <c r="AE418" s="632">
        <f t="shared" si="6674"/>
        <v>0</v>
      </c>
      <c r="AF418" s="632">
        <f t="shared" si="6674"/>
        <v>0</v>
      </c>
      <c r="AG418" s="632">
        <f t="shared" si="6674"/>
        <v>0</v>
      </c>
      <c r="AH418" s="632">
        <f t="shared" si="6674"/>
        <v>0</v>
      </c>
      <c r="AI418" s="632">
        <f t="shared" si="6674"/>
        <v>10322.882597829392</v>
      </c>
      <c r="AJ418" s="632">
        <f t="shared" si="6674"/>
        <v>0</v>
      </c>
      <c r="AK418" s="632">
        <f t="shared" si="6674"/>
        <v>0</v>
      </c>
      <c r="AL418" s="632">
        <f t="shared" si="6674"/>
        <v>0</v>
      </c>
      <c r="AM418" s="632">
        <f t="shared" si="6674"/>
        <v>0</v>
      </c>
      <c r="AN418" s="632">
        <f t="shared" si="6674"/>
        <v>0</v>
      </c>
      <c r="AO418" s="632">
        <f t="shared" si="6674"/>
        <v>0</v>
      </c>
      <c r="AP418" s="632">
        <f t="shared" si="6674"/>
        <v>0</v>
      </c>
      <c r="AQ418" s="632">
        <f t="shared" si="6674"/>
        <v>0</v>
      </c>
      <c r="AR418" s="632">
        <f t="shared" si="6674"/>
        <v>0</v>
      </c>
      <c r="AS418" s="632">
        <f t="shared" si="6674"/>
        <v>0</v>
      </c>
      <c r="AT418" s="632">
        <f t="shared" si="6674"/>
        <v>0</v>
      </c>
      <c r="AU418" s="632">
        <f t="shared" si="6674"/>
        <v>0</v>
      </c>
      <c r="AV418" s="632">
        <f t="shared" si="6674"/>
        <v>0</v>
      </c>
      <c r="AW418" s="613">
        <f t="shared" si="6366"/>
        <v>206457.65195658783</v>
      </c>
      <c r="AX418" s="645">
        <f t="shared" si="6330"/>
        <v>0</v>
      </c>
      <c r="AY418" s="656">
        <f t="shared" si="6331"/>
        <v>0</v>
      </c>
      <c r="AZ418" s="591"/>
    </row>
    <row r="419" spans="1:52">
      <c r="A419" s="590"/>
      <c r="B419" s="646" t="s">
        <v>305</v>
      </c>
      <c r="C419" s="646" t="s">
        <v>615</v>
      </c>
      <c r="D419" s="647" t="s">
        <v>616</v>
      </c>
      <c r="E419" s="648"/>
      <c r="F419" s="648"/>
      <c r="G419" s="649"/>
      <c r="H419" s="650">
        <v>101464.72069167192</v>
      </c>
      <c r="I419" s="650">
        <f t="shared" si="6125"/>
        <v>101464.72069167192</v>
      </c>
      <c r="J419" s="649">
        <f>+J420*H419</f>
        <v>0</v>
      </c>
      <c r="K419" s="649">
        <f>+K420*H419</f>
        <v>0</v>
      </c>
      <c r="L419" s="649">
        <f t="shared" ref="L419" si="6675">((L420*$H419)-((L420*$H419*$E420)+(L420*$H419*$F420)))</f>
        <v>0</v>
      </c>
      <c r="M419" s="649">
        <f t="shared" ref="M419" si="6676">((M420*$H419)-((M420*$H419*$E420)+(M420*$H419*$F420)))</f>
        <v>0</v>
      </c>
      <c r="N419" s="649">
        <f t="shared" ref="N419" si="6677">((N420*$H419)-((N420*$H419*$E420)+(N420*$H419*$F420)))</f>
        <v>0</v>
      </c>
      <c r="O419" s="649">
        <f t="shared" ref="O419" si="6678">((O420*$H419)-((O420*$H419*$E420)+(O420*$H419*$F420)))</f>
        <v>0</v>
      </c>
      <c r="P419" s="649">
        <f t="shared" ref="P419" si="6679">((P420*$H419)-((P420*$H419*$E420)+(P420*$H419*$F420)))</f>
        <v>0</v>
      </c>
      <c r="Q419" s="649">
        <f t="shared" ref="Q419" si="6680">((Q420*$H419)-((Q420*$H419*$E420)+(Q420*$H419*$F420)))</f>
        <v>0</v>
      </c>
      <c r="R419" s="649">
        <f t="shared" ref="R419" si="6681">((R420*$H419)-((R420*$H419*$E420)+(R420*$H419*$F420)))</f>
        <v>0</v>
      </c>
      <c r="S419" s="649">
        <f t="shared" ref="S419:S421" si="6682">+S420*H419</f>
        <v>30439.416207501574</v>
      </c>
      <c r="T419" s="649">
        <f t="shared" ref="T419" si="6683">((T420*$H419)-((T420*$H419*$E420)+(T420*$H419*$F420)))</f>
        <v>0</v>
      </c>
      <c r="U419" s="649">
        <f t="shared" ref="U419" si="6684">((U420*$H419)-((U420*$H419*$E420)+(U420*$H419*$F420)))</f>
        <v>32976.034224793373</v>
      </c>
      <c r="V419" s="649">
        <f t="shared" ref="V419" si="6685">((V420*$H419)-((V420*$H419*$E420)+(V420*$H419*$F420)))</f>
        <v>0</v>
      </c>
      <c r="W419" s="649">
        <f t="shared" ref="W419" si="6686">((W420*$H419)-((W420*$H419*$E420)+(W420*$H419*$F420)))</f>
        <v>0</v>
      </c>
      <c r="X419" s="649">
        <f t="shared" ref="X419" si="6687">((X420*$H419)-((X420*$H419*$E420)+(X420*$H419*$F420)))</f>
        <v>0</v>
      </c>
      <c r="Y419" s="649">
        <f t="shared" ref="Y419" si="6688">((Y420*$H419)-((Y420*$H419*$E420)+(Y420*$H419*$F420)))</f>
        <v>0</v>
      </c>
      <c r="Z419" s="649">
        <f t="shared" ref="Z419" si="6689">((Z420*$H419)-((Z420*$H419*$E420)+(Z420*$H419*$F420)))</f>
        <v>0</v>
      </c>
      <c r="AA419" s="649">
        <f t="shared" ref="AA419" si="6690">((AA420*$H419)-((AA420*$H419*$E420)+(AA420*$H419*$F420)))</f>
        <v>0</v>
      </c>
      <c r="AB419" s="649">
        <f t="shared" ref="AB419" si="6691">((AB420*$H419)-((AB420*$H419*$E420)+(AB420*$H419*$F420)))</f>
        <v>0</v>
      </c>
      <c r="AC419" s="649">
        <f t="shared" ref="AC419" si="6692">((AC420*$H419)-((AC420*$H419*$E420)+(AC420*$H419*$F420)))</f>
        <v>11211.85163642975</v>
      </c>
      <c r="AD419" s="649">
        <f t="shared" ref="AD419" si="6693">((AD420*$H419)-((AD420*$H419*$E420)+(AD420*$H419*$F420)))</f>
        <v>21764.182588363623</v>
      </c>
      <c r="AE419" s="649">
        <f t="shared" ref="AE419" si="6694">((AE420*$H419)-((AE420*$H419*$E420)+(AE420*$H419*$F420)))</f>
        <v>0</v>
      </c>
      <c r="AF419" s="649">
        <f t="shared" ref="AF419" si="6695">((AF420*$H419)-((AF420*$H419*$E420)+(AF420*$H419*$F420)))</f>
        <v>0</v>
      </c>
      <c r="AG419" s="649">
        <f t="shared" ref="AG419" si="6696">((AG420*$H419)-((AG420*$H419*$E420)+(AG420*$H419*$F420)))</f>
        <v>0</v>
      </c>
      <c r="AH419" s="649">
        <f t="shared" ref="AH419" si="6697">((AH420*$H419)-((AH420*$H419*$E420)+(AH420*$H419*$F420)))</f>
        <v>0</v>
      </c>
      <c r="AI419" s="649">
        <f>+AI420*H419</f>
        <v>5073.2360345835959</v>
      </c>
      <c r="AJ419" s="649">
        <f t="shared" ref="AJ419" si="6698">+AJ420*H419</f>
        <v>0</v>
      </c>
      <c r="AK419" s="649">
        <f t="shared" ref="AK419" si="6699">((AK420*$H419)-((AK420*$H419*$E420)+(AK420*$H419*$F420)))</f>
        <v>0</v>
      </c>
      <c r="AL419" s="649">
        <f t="shared" ref="AL419" si="6700">((AL420*$H419)-((AL420*$H419*$E420)+(AL420*$H419*$F420)))</f>
        <v>0</v>
      </c>
      <c r="AM419" s="649">
        <f t="shared" ref="AM419" si="6701">((AM420*$H419)-((AM420*$H419*$E420)+(AM420*$H419*$F420)))</f>
        <v>0</v>
      </c>
      <c r="AN419" s="649">
        <f t="shared" ref="AN419" si="6702">((AN420*$H419)-((AN420*$H419*$E420)+(AN420*$H419*$F420)))</f>
        <v>0</v>
      </c>
      <c r="AO419" s="649">
        <f t="shared" ref="AO419" si="6703">((AO420*$H419)-((AO420*$H419*$E420)+(AO420*$H419*$F420)))</f>
        <v>0</v>
      </c>
      <c r="AP419" s="649">
        <f t="shared" ref="AP419" si="6704">((AP420*$H419)-((AP420*$H419*$E420)+(AP420*$H419*$F420)))</f>
        <v>0</v>
      </c>
      <c r="AQ419" s="649">
        <f t="shared" ref="AQ419" si="6705">((AQ420*$H419)-((AQ420*$H419*$E420)+(AQ420*$H419*$F420)))</f>
        <v>0</v>
      </c>
      <c r="AR419" s="649">
        <f t="shared" ref="AR419" si="6706">((AR420*$H419)-((AR420*$H419*$E420)+(AR420*$H419*$F420)))</f>
        <v>0</v>
      </c>
      <c r="AS419" s="649">
        <f t="shared" ref="AS419" si="6707">((AS420*$H419)-((AS420*$H419*$E420)+(AS420*$H419*$F420)))</f>
        <v>0</v>
      </c>
      <c r="AT419" s="649">
        <f t="shared" ref="AT419" si="6708">((AT420*$H419)-((AT420*$H419*$E420)+(AT420*$H419*$F420)))</f>
        <v>0</v>
      </c>
      <c r="AU419" s="649">
        <f t="shared" ref="AU419" si="6709">((AU420*$H419)-((AU420*$H419*$E420)+(AU420*$H419*$F420)))</f>
        <v>0</v>
      </c>
      <c r="AV419" s="649">
        <f>((AV420*$H419)-((AV420*$H419*$E420)+(AV420*$H419*$F420)))</f>
        <v>0</v>
      </c>
      <c r="AW419" s="613">
        <f t="shared" si="6366"/>
        <v>101464.72069167192</v>
      </c>
      <c r="AX419" s="645">
        <f t="shared" si="6330"/>
        <v>0</v>
      </c>
      <c r="AY419" s="656">
        <f t="shared" si="6331"/>
        <v>0</v>
      </c>
      <c r="AZ419" s="591"/>
    </row>
    <row r="420" spans="1:52">
      <c r="A420" s="590"/>
      <c r="B420" s="636"/>
      <c r="C420" s="636"/>
      <c r="D420" s="651"/>
      <c r="E420" s="652">
        <v>0.3</v>
      </c>
      <c r="F420" s="652">
        <v>0.05</v>
      </c>
      <c r="G420" s="653"/>
      <c r="H420" s="640"/>
      <c r="I420" s="640">
        <f t="shared" si="6125"/>
        <v>1.35</v>
      </c>
      <c r="J420" s="658">
        <v>0</v>
      </c>
      <c r="K420" s="658">
        <v>0</v>
      </c>
      <c r="L420" s="658">
        <v>0</v>
      </c>
      <c r="M420" s="658">
        <v>0</v>
      </c>
      <c r="N420" s="658">
        <v>0</v>
      </c>
      <c r="O420" s="658">
        <v>0</v>
      </c>
      <c r="P420" s="658">
        <v>0</v>
      </c>
      <c r="Q420" s="658">
        <v>0</v>
      </c>
      <c r="R420" s="658">
        <v>0</v>
      </c>
      <c r="S420" s="658">
        <v>0.3</v>
      </c>
      <c r="T420" s="658">
        <v>0</v>
      </c>
      <c r="U420" s="658">
        <v>0.5</v>
      </c>
      <c r="V420" s="658">
        <v>0</v>
      </c>
      <c r="W420" s="658">
        <v>0</v>
      </c>
      <c r="X420" s="658">
        <v>0</v>
      </c>
      <c r="Y420" s="658">
        <v>0</v>
      </c>
      <c r="Z420" s="658">
        <v>0</v>
      </c>
      <c r="AA420" s="658">
        <v>0</v>
      </c>
      <c r="AB420" s="658">
        <v>0</v>
      </c>
      <c r="AC420" s="658">
        <v>0.17000000000000004</v>
      </c>
      <c r="AD420" s="658">
        <v>0.32999999999999996</v>
      </c>
      <c r="AE420" s="658">
        <v>0</v>
      </c>
      <c r="AF420" s="658">
        <v>0</v>
      </c>
      <c r="AG420" s="658">
        <v>0</v>
      </c>
      <c r="AH420" s="658">
        <v>0</v>
      </c>
      <c r="AI420" s="658">
        <v>0.05</v>
      </c>
      <c r="AJ420" s="658">
        <v>0</v>
      </c>
      <c r="AK420" s="658">
        <v>0</v>
      </c>
      <c r="AL420" s="658">
        <v>0</v>
      </c>
      <c r="AM420" s="658">
        <v>0</v>
      </c>
      <c r="AN420" s="658">
        <v>0</v>
      </c>
      <c r="AO420" s="658">
        <v>0</v>
      </c>
      <c r="AP420" s="658">
        <v>0</v>
      </c>
      <c r="AQ420" s="658">
        <v>0</v>
      </c>
      <c r="AR420" s="658">
        <v>0</v>
      </c>
      <c r="AS420" s="658">
        <v>0</v>
      </c>
      <c r="AT420" s="658">
        <v>0</v>
      </c>
      <c r="AU420" s="658">
        <v>0</v>
      </c>
      <c r="AV420" s="658">
        <v>0</v>
      </c>
      <c r="AW420" s="613">
        <f t="shared" si="6366"/>
        <v>1.35</v>
      </c>
      <c r="AX420" s="645">
        <f t="shared" si="6330"/>
        <v>1.35</v>
      </c>
      <c r="AY420" s="656" t="e">
        <f t="shared" si="6331"/>
        <v>#DIV/0!</v>
      </c>
      <c r="AZ420" s="591"/>
    </row>
    <row r="421" spans="1:52">
      <c r="A421" s="590"/>
      <c r="B421" s="646" t="s">
        <v>305</v>
      </c>
      <c r="C421" s="646" t="s">
        <v>617</v>
      </c>
      <c r="D421" s="647" t="s">
        <v>618</v>
      </c>
      <c r="E421" s="648"/>
      <c r="F421" s="648"/>
      <c r="G421" s="649"/>
      <c r="H421" s="650">
        <v>104992.93126491591</v>
      </c>
      <c r="I421" s="650">
        <f t="shared" si="6125"/>
        <v>104992.93126491591</v>
      </c>
      <c r="J421" s="649">
        <v>0</v>
      </c>
      <c r="K421" s="649">
        <v>0</v>
      </c>
      <c r="L421" s="649">
        <v>0</v>
      </c>
      <c r="M421" s="649">
        <v>0</v>
      </c>
      <c r="N421" s="649">
        <v>0</v>
      </c>
      <c r="O421" s="649">
        <v>0</v>
      </c>
      <c r="P421" s="649">
        <v>0</v>
      </c>
      <c r="Q421" s="649">
        <v>0</v>
      </c>
      <c r="R421" s="649">
        <v>0</v>
      </c>
      <c r="S421" s="649">
        <f t="shared" si="6682"/>
        <v>31497.879379474773</v>
      </c>
      <c r="T421" s="649">
        <f t="shared" ref="T421" si="6710">((T422*$H421)-((T422*$H421*$E422)+(T422*$H421*$F422)))</f>
        <v>61420.864789975814</v>
      </c>
      <c r="U421" s="649">
        <f t="shared" ref="U421" si="6711">((U422*$H421)-((U422*$H421*$E422)+(U422*$H421*$F422)))</f>
        <v>6824.5405322195329</v>
      </c>
      <c r="V421" s="649">
        <f t="shared" ref="V421" si="6712">((V422*$H421)-((V422*$H421*$E422)+(V422*$H421*$F422)))</f>
        <v>0</v>
      </c>
      <c r="W421" s="649">
        <f t="shared" ref="W421" si="6713">((W422*$H421)-((W422*$H421*$E422)+(W422*$H421*$F422)))</f>
        <v>0</v>
      </c>
      <c r="X421" s="649">
        <f t="shared" ref="X421" si="6714">((X422*$H421)-((X422*$H421*$E422)+(X422*$H421*$F422)))</f>
        <v>0</v>
      </c>
      <c r="Y421" s="649">
        <f t="shared" ref="Y421" si="6715">((Y422*$H421)-((Y422*$H421*$E422)+(Y422*$H421*$F422)))</f>
        <v>0</v>
      </c>
      <c r="Z421" s="649">
        <f t="shared" ref="Z421" si="6716">((Z422*$H421)-((Z422*$H421*$E422)+(Z422*$H421*$F422)))</f>
        <v>0</v>
      </c>
      <c r="AA421" s="649">
        <f t="shared" ref="AA421" si="6717">((AA422*$H421)-((AA422*$H421*$E422)+(AA422*$H421*$F422)))</f>
        <v>0</v>
      </c>
      <c r="AB421" s="649">
        <f t="shared" ref="AB421" si="6718">((AB422*$H421)-((AB422*$H421*$E422)+(AB422*$H421*$F422)))</f>
        <v>0</v>
      </c>
      <c r="AC421" s="649">
        <f t="shared" ref="AC421" si="6719">((AC422*$H421)-((AC422*$H421*$E422)+(AC422*$H421*$F422)))</f>
        <v>0</v>
      </c>
      <c r="AD421" s="649">
        <f t="shared" ref="AD421" si="6720">((AD422*$H421)-((AD422*$H421*$E422)+(AD422*$H421*$F422)))</f>
        <v>0</v>
      </c>
      <c r="AE421" s="649">
        <f t="shared" ref="AE421" si="6721">((AE422*$H421)-((AE422*$H421*$E422)+(AE422*$H421*$F422)))</f>
        <v>0</v>
      </c>
      <c r="AF421" s="649">
        <f t="shared" ref="AF421" si="6722">((AF422*$H421)-((AF422*$H421*$E422)+(AF422*$H421*$F422)))</f>
        <v>0</v>
      </c>
      <c r="AG421" s="649">
        <f t="shared" ref="AG421" si="6723">((AG422*$H421)-((AG422*$H421*$E422)+(AG422*$H421*$F422)))</f>
        <v>0</v>
      </c>
      <c r="AH421" s="649">
        <f t="shared" ref="AH421" si="6724">((AH422*$H421)-((AH422*$H421*$E422)+(AH422*$H421*$F422)))</f>
        <v>0</v>
      </c>
      <c r="AI421" s="649">
        <f>+AI422*H421</f>
        <v>5249.6465632457957</v>
      </c>
      <c r="AJ421" s="649">
        <f t="shared" ref="AJ421" si="6725">+AJ422*H421</f>
        <v>0</v>
      </c>
      <c r="AK421" s="649">
        <v>0</v>
      </c>
      <c r="AL421" s="649">
        <v>0</v>
      </c>
      <c r="AM421" s="649">
        <v>0</v>
      </c>
      <c r="AN421" s="649">
        <v>0</v>
      </c>
      <c r="AO421" s="649">
        <v>0</v>
      </c>
      <c r="AP421" s="649">
        <v>0</v>
      </c>
      <c r="AQ421" s="649">
        <v>0</v>
      </c>
      <c r="AR421" s="649">
        <v>0</v>
      </c>
      <c r="AS421" s="649">
        <v>0</v>
      </c>
      <c r="AT421" s="649">
        <v>0</v>
      </c>
      <c r="AU421" s="649">
        <v>0</v>
      </c>
      <c r="AV421" s="649">
        <v>0</v>
      </c>
      <c r="AW421" s="613">
        <f t="shared" si="6366"/>
        <v>104992.93126491591</v>
      </c>
      <c r="AX421" s="645">
        <f t="shared" si="6330"/>
        <v>0</v>
      </c>
      <c r="AY421" s="656">
        <f t="shared" si="6331"/>
        <v>0</v>
      </c>
      <c r="AZ421" s="591"/>
    </row>
    <row r="422" spans="1:52">
      <c r="A422" s="590"/>
      <c r="B422" s="636"/>
      <c r="C422" s="636"/>
      <c r="D422" s="651"/>
      <c r="E422" s="652">
        <v>0.3</v>
      </c>
      <c r="F422" s="652">
        <v>0.05</v>
      </c>
      <c r="G422" s="653"/>
      <c r="H422" s="640"/>
      <c r="I422" s="640">
        <f t="shared" si="6125"/>
        <v>1.3499999999999999</v>
      </c>
      <c r="J422" s="658">
        <v>0</v>
      </c>
      <c r="K422" s="658">
        <v>0</v>
      </c>
      <c r="L422" s="658">
        <v>0</v>
      </c>
      <c r="M422" s="658">
        <v>0</v>
      </c>
      <c r="N422" s="658">
        <v>0</v>
      </c>
      <c r="O422" s="658">
        <v>0</v>
      </c>
      <c r="P422" s="658">
        <v>0</v>
      </c>
      <c r="Q422" s="658">
        <v>0</v>
      </c>
      <c r="R422" s="658">
        <v>0</v>
      </c>
      <c r="S422" s="658">
        <v>0.3</v>
      </c>
      <c r="T422" s="658">
        <v>0.9</v>
      </c>
      <c r="U422" s="658">
        <v>9.9999999999999978E-2</v>
      </c>
      <c r="V422" s="658">
        <v>0</v>
      </c>
      <c r="W422" s="658">
        <v>0</v>
      </c>
      <c r="X422" s="658">
        <v>0</v>
      </c>
      <c r="Y422" s="658">
        <v>0</v>
      </c>
      <c r="Z422" s="658">
        <v>0</v>
      </c>
      <c r="AA422" s="658">
        <v>0</v>
      </c>
      <c r="AB422" s="658">
        <v>0</v>
      </c>
      <c r="AC422" s="658">
        <v>0</v>
      </c>
      <c r="AD422" s="658">
        <v>0</v>
      </c>
      <c r="AE422" s="658">
        <v>0</v>
      </c>
      <c r="AF422" s="658">
        <v>0</v>
      </c>
      <c r="AG422" s="658">
        <v>0</v>
      </c>
      <c r="AH422" s="658">
        <v>0</v>
      </c>
      <c r="AI422" s="658">
        <v>0.05</v>
      </c>
      <c r="AJ422" s="658">
        <v>0</v>
      </c>
      <c r="AK422" s="658">
        <v>0</v>
      </c>
      <c r="AL422" s="658">
        <v>0</v>
      </c>
      <c r="AM422" s="658">
        <v>0</v>
      </c>
      <c r="AN422" s="658">
        <v>0</v>
      </c>
      <c r="AO422" s="658">
        <v>0</v>
      </c>
      <c r="AP422" s="658">
        <v>0</v>
      </c>
      <c r="AQ422" s="658">
        <v>0</v>
      </c>
      <c r="AR422" s="658">
        <v>0</v>
      </c>
      <c r="AS422" s="658">
        <v>0</v>
      </c>
      <c r="AT422" s="658">
        <v>0</v>
      </c>
      <c r="AU422" s="658">
        <v>0</v>
      </c>
      <c r="AV422" s="658">
        <v>0</v>
      </c>
      <c r="AW422" s="613">
        <f t="shared" si="6366"/>
        <v>1.3499999999999999</v>
      </c>
      <c r="AX422" s="645">
        <f t="shared" si="6330"/>
        <v>1.3499999999999999</v>
      </c>
      <c r="AY422" s="656" t="e">
        <f t="shared" si="6331"/>
        <v>#DIV/0!</v>
      </c>
      <c r="AZ422" s="591"/>
    </row>
    <row r="423" spans="1:52">
      <c r="A423" s="590"/>
      <c r="B423" s="629" t="s">
        <v>278</v>
      </c>
      <c r="C423" s="629" t="s">
        <v>619</v>
      </c>
      <c r="D423" s="630" t="s">
        <v>620</v>
      </c>
      <c r="E423" s="643"/>
      <c r="F423" s="643"/>
      <c r="G423" s="631"/>
      <c r="H423" s="632">
        <f>+H424+H426+H428+H430+H432+H434</f>
        <v>201280.00294035225</v>
      </c>
      <c r="I423" s="632">
        <f t="shared" si="6125"/>
        <v>201280.00294035228</v>
      </c>
      <c r="J423" s="632">
        <f t="shared" ref="J423:AV423" si="6726">+J424+J426+J428+J430+J432+J434</f>
        <v>0</v>
      </c>
      <c r="K423" s="632">
        <f t="shared" si="6726"/>
        <v>0</v>
      </c>
      <c r="L423" s="632">
        <f t="shared" si="6726"/>
        <v>0</v>
      </c>
      <c r="M423" s="632">
        <f t="shared" si="6726"/>
        <v>0</v>
      </c>
      <c r="N423" s="632">
        <f t="shared" si="6726"/>
        <v>0</v>
      </c>
      <c r="O423" s="632">
        <f t="shared" si="6726"/>
        <v>0</v>
      </c>
      <c r="P423" s="632">
        <f t="shared" si="6726"/>
        <v>0</v>
      </c>
      <c r="Q423" s="632">
        <f t="shared" si="6726"/>
        <v>0</v>
      </c>
      <c r="R423" s="632">
        <f t="shared" si="6726"/>
        <v>0</v>
      </c>
      <c r="S423" s="632">
        <f t="shared" si="6726"/>
        <v>60384.000882105676</v>
      </c>
      <c r="T423" s="632">
        <f t="shared" si="6726"/>
        <v>0</v>
      </c>
      <c r="U423" s="632">
        <f t="shared" si="6726"/>
        <v>0</v>
      </c>
      <c r="V423" s="632">
        <f t="shared" si="6726"/>
        <v>44698.138982023069</v>
      </c>
      <c r="W423" s="632">
        <f t="shared" si="6726"/>
        <v>22437.864628047853</v>
      </c>
      <c r="X423" s="632">
        <f t="shared" si="6726"/>
        <v>47050.672612655871</v>
      </c>
      <c r="Y423" s="632">
        <f t="shared" si="6726"/>
        <v>16645.325688502184</v>
      </c>
      <c r="Z423" s="632">
        <f t="shared" si="6726"/>
        <v>0</v>
      </c>
      <c r="AA423" s="632">
        <f t="shared" si="6726"/>
        <v>0</v>
      </c>
      <c r="AB423" s="632">
        <f t="shared" si="6726"/>
        <v>0</v>
      </c>
      <c r="AC423" s="632">
        <f t="shared" si="6726"/>
        <v>0</v>
      </c>
      <c r="AD423" s="632">
        <f t="shared" si="6726"/>
        <v>0</v>
      </c>
      <c r="AE423" s="632">
        <f t="shared" si="6726"/>
        <v>0</v>
      </c>
      <c r="AF423" s="632">
        <f t="shared" si="6726"/>
        <v>0</v>
      </c>
      <c r="AG423" s="632">
        <f t="shared" si="6726"/>
        <v>0</v>
      </c>
      <c r="AH423" s="632">
        <f t="shared" si="6726"/>
        <v>0</v>
      </c>
      <c r="AI423" s="632">
        <f t="shared" si="6726"/>
        <v>10064.000147017614</v>
      </c>
      <c r="AJ423" s="632">
        <f t="shared" si="6726"/>
        <v>0</v>
      </c>
      <c r="AK423" s="632">
        <f t="shared" si="6726"/>
        <v>0</v>
      </c>
      <c r="AL423" s="632">
        <f t="shared" si="6726"/>
        <v>0</v>
      </c>
      <c r="AM423" s="632">
        <f t="shared" si="6726"/>
        <v>0</v>
      </c>
      <c r="AN423" s="632">
        <f t="shared" si="6726"/>
        <v>0</v>
      </c>
      <c r="AO423" s="632">
        <f t="shared" si="6726"/>
        <v>0</v>
      </c>
      <c r="AP423" s="632">
        <f t="shared" si="6726"/>
        <v>0</v>
      </c>
      <c r="AQ423" s="632">
        <f t="shared" si="6726"/>
        <v>0</v>
      </c>
      <c r="AR423" s="632">
        <f t="shared" si="6726"/>
        <v>0</v>
      </c>
      <c r="AS423" s="632">
        <f t="shared" si="6726"/>
        <v>0</v>
      </c>
      <c r="AT423" s="632">
        <f t="shared" si="6726"/>
        <v>0</v>
      </c>
      <c r="AU423" s="632">
        <f t="shared" si="6726"/>
        <v>0</v>
      </c>
      <c r="AV423" s="632">
        <f t="shared" si="6726"/>
        <v>0</v>
      </c>
      <c r="AW423" s="613">
        <f t="shared" si="6366"/>
        <v>201280.00294035228</v>
      </c>
      <c r="AX423" s="645">
        <f t="shared" si="6330"/>
        <v>0</v>
      </c>
      <c r="AY423" s="656">
        <f t="shared" si="6331"/>
        <v>0</v>
      </c>
      <c r="AZ423" s="591"/>
    </row>
    <row r="424" spans="1:52">
      <c r="A424" s="590"/>
      <c r="B424" s="646" t="s">
        <v>305</v>
      </c>
      <c r="C424" s="646" t="s">
        <v>621</v>
      </c>
      <c r="D424" s="647" t="s">
        <v>622</v>
      </c>
      <c r="E424" s="648"/>
      <c r="F424" s="648"/>
      <c r="G424" s="649"/>
      <c r="H424" s="650">
        <v>72385.650173316724</v>
      </c>
      <c r="I424" s="650">
        <f t="shared" si="6125"/>
        <v>72385.650173316724</v>
      </c>
      <c r="J424" s="649">
        <v>0</v>
      </c>
      <c r="K424" s="649">
        <v>0</v>
      </c>
      <c r="L424" s="649">
        <v>0</v>
      </c>
      <c r="M424" s="649">
        <v>0</v>
      </c>
      <c r="N424" s="649">
        <v>0</v>
      </c>
      <c r="O424" s="649">
        <v>0</v>
      </c>
      <c r="P424" s="649">
        <v>0</v>
      </c>
      <c r="Q424" s="649">
        <v>0</v>
      </c>
      <c r="R424" s="649">
        <v>0</v>
      </c>
      <c r="S424" s="649">
        <f t="shared" ref="S424:S434" si="6727">+S425*H424</f>
        <v>21715.695051995015</v>
      </c>
      <c r="T424" s="649">
        <f t="shared" ref="T424" si="6728">((T425*$H424)-((T425*$H424*$E425)+(T425*$H424*$F425)))</f>
        <v>0</v>
      </c>
      <c r="U424" s="649">
        <f t="shared" ref="U424" si="6729">((U425*$H424)-((U425*$H424*$E425)+(U425*$H424*$F425)))</f>
        <v>0</v>
      </c>
      <c r="V424" s="649">
        <f t="shared" ref="V424" si="6730">((V425*$H424)-((V425*$H424*$E425)+(V425*$H424*$F425)))</f>
        <v>44698.138982023069</v>
      </c>
      <c r="W424" s="649">
        <f t="shared" ref="W424" si="6731">((W425*$H424)-((W425*$H424*$E425)+(W425*$H424*$F425)))</f>
        <v>2352.5336306327958</v>
      </c>
      <c r="X424" s="649">
        <f t="shared" ref="X424" si="6732">((X425*$H424)-((X425*$H424*$E425)+(X425*$H424*$F425)))</f>
        <v>0</v>
      </c>
      <c r="Y424" s="649">
        <f t="shared" ref="Y424" si="6733">((Y425*$H424)-((Y425*$H424*$E425)+(Y425*$H424*$F425)))</f>
        <v>0</v>
      </c>
      <c r="Z424" s="649">
        <f t="shared" ref="Z424" si="6734">((Z425*$H424)-((Z425*$H424*$E425)+(Z425*$H424*$F425)))</f>
        <v>0</v>
      </c>
      <c r="AA424" s="649">
        <f t="shared" ref="AA424" si="6735">((AA425*$H424)-((AA425*$H424*$E425)+(AA425*$H424*$F425)))</f>
        <v>0</v>
      </c>
      <c r="AB424" s="649">
        <f t="shared" ref="AB424" si="6736">((AB425*$H424)-((AB425*$H424*$E425)+(AB425*$H424*$F425)))</f>
        <v>0</v>
      </c>
      <c r="AC424" s="649">
        <f t="shared" ref="AC424" si="6737">((AC425*$H424)-((AC425*$H424*$E425)+(AC425*$H424*$F425)))</f>
        <v>0</v>
      </c>
      <c r="AD424" s="649">
        <f t="shared" ref="AD424" si="6738">((AD425*$H424)-((AD425*$H424*$E425)+(AD425*$H424*$F425)))</f>
        <v>0</v>
      </c>
      <c r="AE424" s="649">
        <f t="shared" ref="AE424" si="6739">((AE425*$H424)-((AE425*$H424*$E425)+(AE425*$H424*$F425)))</f>
        <v>0</v>
      </c>
      <c r="AF424" s="649">
        <f t="shared" ref="AF424" si="6740">((AF425*$H424)-((AF425*$H424*$E425)+(AF425*$H424*$F425)))</f>
        <v>0</v>
      </c>
      <c r="AG424" s="649">
        <f t="shared" ref="AG424" si="6741">((AG425*$H424)-((AG425*$H424*$E425)+(AG425*$H424*$F425)))</f>
        <v>0</v>
      </c>
      <c r="AH424" s="649">
        <f t="shared" ref="AH424" si="6742">((AH425*$H424)-((AH425*$H424*$E425)+(AH425*$H424*$F425)))</f>
        <v>0</v>
      </c>
      <c r="AI424" s="649">
        <f>+AI425*H424</f>
        <v>3619.2825086658363</v>
      </c>
      <c r="AJ424" s="649">
        <f t="shared" ref="AJ424" si="6743">+AJ425*H424</f>
        <v>0</v>
      </c>
      <c r="AK424" s="649">
        <v>0</v>
      </c>
      <c r="AL424" s="649">
        <v>0</v>
      </c>
      <c r="AM424" s="649">
        <v>0</v>
      </c>
      <c r="AN424" s="649">
        <v>0</v>
      </c>
      <c r="AO424" s="649">
        <v>0</v>
      </c>
      <c r="AP424" s="649">
        <v>0</v>
      </c>
      <c r="AQ424" s="649">
        <v>0</v>
      </c>
      <c r="AR424" s="649">
        <v>0</v>
      </c>
      <c r="AS424" s="649">
        <v>0</v>
      </c>
      <c r="AT424" s="649">
        <v>0</v>
      </c>
      <c r="AU424" s="649">
        <v>0</v>
      </c>
      <c r="AV424" s="649">
        <v>0</v>
      </c>
      <c r="AW424" s="613">
        <f t="shared" si="6366"/>
        <v>72385.650173316724</v>
      </c>
      <c r="AX424" s="645">
        <f t="shared" si="6330"/>
        <v>0</v>
      </c>
      <c r="AY424" s="656">
        <f t="shared" si="6331"/>
        <v>0</v>
      </c>
      <c r="AZ424" s="591"/>
    </row>
    <row r="425" spans="1:52">
      <c r="A425" s="590"/>
      <c r="B425" s="636"/>
      <c r="C425" s="636"/>
      <c r="D425" s="651"/>
      <c r="E425" s="652">
        <v>0.3</v>
      </c>
      <c r="F425" s="652">
        <v>0.05</v>
      </c>
      <c r="G425" s="653"/>
      <c r="H425" s="640"/>
      <c r="I425" s="640">
        <f t="shared" si="6125"/>
        <v>1.35</v>
      </c>
      <c r="J425" s="658">
        <v>0</v>
      </c>
      <c r="K425" s="658">
        <v>0</v>
      </c>
      <c r="L425" s="658">
        <v>0</v>
      </c>
      <c r="M425" s="658">
        <v>0</v>
      </c>
      <c r="N425" s="658">
        <v>0</v>
      </c>
      <c r="O425" s="658">
        <v>0</v>
      </c>
      <c r="P425" s="658">
        <v>0</v>
      </c>
      <c r="Q425" s="658">
        <v>0</v>
      </c>
      <c r="R425" s="658">
        <v>0</v>
      </c>
      <c r="S425" s="658">
        <v>0.3</v>
      </c>
      <c r="T425" s="658">
        <v>0</v>
      </c>
      <c r="U425" s="658">
        <v>0</v>
      </c>
      <c r="V425" s="658">
        <v>0.95</v>
      </c>
      <c r="W425" s="658">
        <v>5.0000000000000044E-2</v>
      </c>
      <c r="X425" s="658">
        <v>0</v>
      </c>
      <c r="Y425" s="658">
        <v>0</v>
      </c>
      <c r="Z425" s="658">
        <v>0</v>
      </c>
      <c r="AA425" s="658">
        <v>0</v>
      </c>
      <c r="AB425" s="658">
        <v>0</v>
      </c>
      <c r="AC425" s="658">
        <v>0</v>
      </c>
      <c r="AD425" s="658">
        <v>0</v>
      </c>
      <c r="AE425" s="658">
        <v>0</v>
      </c>
      <c r="AF425" s="658">
        <v>0</v>
      </c>
      <c r="AG425" s="658">
        <v>0</v>
      </c>
      <c r="AH425" s="658">
        <v>0</v>
      </c>
      <c r="AI425" s="658">
        <v>0.05</v>
      </c>
      <c r="AJ425" s="658">
        <v>0</v>
      </c>
      <c r="AK425" s="658">
        <v>0</v>
      </c>
      <c r="AL425" s="658">
        <v>0</v>
      </c>
      <c r="AM425" s="658">
        <v>0</v>
      </c>
      <c r="AN425" s="658">
        <v>0</v>
      </c>
      <c r="AO425" s="658">
        <v>0</v>
      </c>
      <c r="AP425" s="658">
        <v>0</v>
      </c>
      <c r="AQ425" s="658">
        <v>0</v>
      </c>
      <c r="AR425" s="658">
        <v>0</v>
      </c>
      <c r="AS425" s="658">
        <v>0</v>
      </c>
      <c r="AT425" s="658">
        <v>0</v>
      </c>
      <c r="AU425" s="658">
        <v>0</v>
      </c>
      <c r="AV425" s="658">
        <v>0</v>
      </c>
      <c r="AW425" s="613">
        <f t="shared" si="6366"/>
        <v>1.35</v>
      </c>
      <c r="AX425" s="645">
        <f t="shared" si="6330"/>
        <v>1.35</v>
      </c>
      <c r="AY425" s="656" t="e">
        <f t="shared" si="6331"/>
        <v>#DIV/0!</v>
      </c>
      <c r="AZ425" s="591"/>
    </row>
    <row r="426" spans="1:52">
      <c r="A426" s="590"/>
      <c r="B426" s="646" t="s">
        <v>305</v>
      </c>
      <c r="C426" s="646" t="s">
        <v>623</v>
      </c>
      <c r="D426" s="647" t="s">
        <v>624</v>
      </c>
      <c r="E426" s="648"/>
      <c r="F426" s="648"/>
      <c r="G426" s="649"/>
      <c r="H426" s="650">
        <v>0</v>
      </c>
      <c r="I426" s="650">
        <f t="shared" si="6125"/>
        <v>0</v>
      </c>
      <c r="J426" s="649">
        <v>0</v>
      </c>
      <c r="K426" s="649">
        <v>0</v>
      </c>
      <c r="L426" s="649">
        <v>0</v>
      </c>
      <c r="M426" s="649">
        <v>0</v>
      </c>
      <c r="N426" s="649">
        <v>0</v>
      </c>
      <c r="O426" s="649">
        <v>0</v>
      </c>
      <c r="P426" s="649">
        <v>0</v>
      </c>
      <c r="Q426" s="649">
        <v>0</v>
      </c>
      <c r="R426" s="649">
        <v>0</v>
      </c>
      <c r="S426" s="649">
        <f t="shared" si="6727"/>
        <v>0</v>
      </c>
      <c r="T426" s="649">
        <f t="shared" ref="T426" si="6744">((T427*$H426)-((T427*$H426*$E427)+(T427*$H426*$F427)))</f>
        <v>0</v>
      </c>
      <c r="U426" s="649">
        <f t="shared" ref="U426" si="6745">((U427*$H426)-((U427*$H426*$E427)+(U427*$H426*$F427)))</f>
        <v>0</v>
      </c>
      <c r="V426" s="649">
        <f t="shared" ref="V426" si="6746">((V427*$H426)-((V427*$H426*$E427)+(V427*$H426*$F427)))</f>
        <v>0</v>
      </c>
      <c r="W426" s="649">
        <f t="shared" ref="W426" si="6747">((W427*$H426)-((W427*$H426*$E427)+(W427*$H426*$F427)))</f>
        <v>0</v>
      </c>
      <c r="X426" s="649">
        <f t="shared" ref="X426" si="6748">((X427*$H426)-((X427*$H426*$E427)+(X427*$H426*$F427)))</f>
        <v>0</v>
      </c>
      <c r="Y426" s="649">
        <f t="shared" ref="Y426" si="6749">((Y427*$H426)-((Y427*$H426*$E427)+(Y427*$H426*$F427)))</f>
        <v>0</v>
      </c>
      <c r="Z426" s="649">
        <f t="shared" ref="Z426" si="6750">((Z427*$H426)-((Z427*$H426*$E427)+(Z427*$H426*$F427)))</f>
        <v>0</v>
      </c>
      <c r="AA426" s="649">
        <f t="shared" ref="AA426" si="6751">((AA427*$H426)-((AA427*$H426*$E427)+(AA427*$H426*$F427)))</f>
        <v>0</v>
      </c>
      <c r="AB426" s="649">
        <f t="shared" ref="AB426" si="6752">((AB427*$H426)-((AB427*$H426*$E427)+(AB427*$H426*$F427)))</f>
        <v>0</v>
      </c>
      <c r="AC426" s="649">
        <f t="shared" ref="AC426" si="6753">((AC427*$H426)-((AC427*$H426*$E427)+(AC427*$H426*$F427)))</f>
        <v>0</v>
      </c>
      <c r="AD426" s="649">
        <f t="shared" ref="AD426" si="6754">((AD427*$H426)-((AD427*$H426*$E427)+(AD427*$H426*$F427)))</f>
        <v>0</v>
      </c>
      <c r="AE426" s="649">
        <f t="shared" ref="AE426" si="6755">((AE427*$H426)-((AE427*$H426*$E427)+(AE427*$H426*$F427)))</f>
        <v>0</v>
      </c>
      <c r="AF426" s="649">
        <f t="shared" ref="AF426" si="6756">((AF427*$H426)-((AF427*$H426*$E427)+(AF427*$H426*$F427)))</f>
        <v>0</v>
      </c>
      <c r="AG426" s="649">
        <f t="shared" ref="AG426" si="6757">((AG427*$H426)-((AG427*$H426*$E427)+(AG427*$H426*$F427)))</f>
        <v>0</v>
      </c>
      <c r="AH426" s="649">
        <f t="shared" ref="AH426" si="6758">((AH427*$H426)-((AH427*$H426*$E427)+(AH427*$H426*$F427)))</f>
        <v>0</v>
      </c>
      <c r="AI426" s="649">
        <f>+AI427*H426</f>
        <v>0</v>
      </c>
      <c r="AJ426" s="649">
        <f t="shared" ref="AJ426" si="6759">+AJ427*H426</f>
        <v>0</v>
      </c>
      <c r="AK426" s="649">
        <v>0</v>
      </c>
      <c r="AL426" s="649">
        <v>0</v>
      </c>
      <c r="AM426" s="649">
        <v>0</v>
      </c>
      <c r="AN426" s="649">
        <v>0</v>
      </c>
      <c r="AO426" s="649">
        <v>0</v>
      </c>
      <c r="AP426" s="649">
        <v>0</v>
      </c>
      <c r="AQ426" s="649">
        <v>0</v>
      </c>
      <c r="AR426" s="649">
        <v>0</v>
      </c>
      <c r="AS426" s="649">
        <v>0</v>
      </c>
      <c r="AT426" s="649">
        <v>0</v>
      </c>
      <c r="AU426" s="649">
        <v>0</v>
      </c>
      <c r="AV426" s="649">
        <v>0</v>
      </c>
      <c r="AW426" s="613">
        <f t="shared" si="6366"/>
        <v>0</v>
      </c>
      <c r="AX426" s="645">
        <f t="shared" si="6330"/>
        <v>0</v>
      </c>
      <c r="AY426" s="656" t="e">
        <f t="shared" si="6331"/>
        <v>#DIV/0!</v>
      </c>
      <c r="AZ426" s="591"/>
    </row>
    <row r="427" spans="1:52">
      <c r="A427" s="590"/>
      <c r="B427" s="636"/>
      <c r="C427" s="636"/>
      <c r="D427" s="651"/>
      <c r="E427" s="652">
        <v>0.3</v>
      </c>
      <c r="F427" s="652">
        <v>0.05</v>
      </c>
      <c r="G427" s="653"/>
      <c r="H427" s="640"/>
      <c r="I427" s="640">
        <f t="shared" si="6125"/>
        <v>1.35</v>
      </c>
      <c r="J427" s="658">
        <v>0</v>
      </c>
      <c r="K427" s="658">
        <v>0</v>
      </c>
      <c r="L427" s="658">
        <v>0</v>
      </c>
      <c r="M427" s="658">
        <v>0</v>
      </c>
      <c r="N427" s="658">
        <v>0</v>
      </c>
      <c r="O427" s="658">
        <v>0</v>
      </c>
      <c r="P427" s="658">
        <v>0</v>
      </c>
      <c r="Q427" s="658">
        <v>0</v>
      </c>
      <c r="R427" s="658">
        <v>0</v>
      </c>
      <c r="S427" s="658">
        <v>0.3</v>
      </c>
      <c r="T427" s="658">
        <v>0</v>
      </c>
      <c r="U427" s="658">
        <v>0</v>
      </c>
      <c r="V427" s="658">
        <v>1</v>
      </c>
      <c r="W427" s="658">
        <v>0</v>
      </c>
      <c r="X427" s="658">
        <v>0</v>
      </c>
      <c r="Y427" s="658">
        <v>0</v>
      </c>
      <c r="Z427" s="658">
        <v>0</v>
      </c>
      <c r="AA427" s="658">
        <v>0</v>
      </c>
      <c r="AB427" s="658">
        <v>0</v>
      </c>
      <c r="AC427" s="658">
        <v>0</v>
      </c>
      <c r="AD427" s="658">
        <v>0</v>
      </c>
      <c r="AE427" s="658">
        <v>0</v>
      </c>
      <c r="AF427" s="658">
        <v>0</v>
      </c>
      <c r="AG427" s="658">
        <v>0</v>
      </c>
      <c r="AH427" s="658">
        <v>0</v>
      </c>
      <c r="AI427" s="658">
        <v>0.05</v>
      </c>
      <c r="AJ427" s="658">
        <v>0</v>
      </c>
      <c r="AK427" s="658">
        <v>0</v>
      </c>
      <c r="AL427" s="658">
        <v>0</v>
      </c>
      <c r="AM427" s="658">
        <v>0</v>
      </c>
      <c r="AN427" s="658">
        <v>0</v>
      </c>
      <c r="AO427" s="658">
        <v>0</v>
      </c>
      <c r="AP427" s="658">
        <v>0</v>
      </c>
      <c r="AQ427" s="658">
        <v>0</v>
      </c>
      <c r="AR427" s="658">
        <v>0</v>
      </c>
      <c r="AS427" s="658">
        <v>0</v>
      </c>
      <c r="AT427" s="658">
        <v>0</v>
      </c>
      <c r="AU427" s="658">
        <v>0</v>
      </c>
      <c r="AV427" s="658">
        <v>0</v>
      </c>
      <c r="AW427" s="613">
        <f t="shared" si="6366"/>
        <v>1.35</v>
      </c>
      <c r="AX427" s="645">
        <f t="shared" si="6330"/>
        <v>1.35</v>
      </c>
      <c r="AY427" s="656" t="e">
        <f t="shared" si="6331"/>
        <v>#DIV/0!</v>
      </c>
      <c r="AZ427" s="591"/>
    </row>
    <row r="428" spans="1:52">
      <c r="A428" s="590"/>
      <c r="B428" s="646" t="s">
        <v>305</v>
      </c>
      <c r="C428" s="646" t="s">
        <v>625</v>
      </c>
      <c r="D428" s="647" t="s">
        <v>626</v>
      </c>
      <c r="E428" s="648"/>
      <c r="F428" s="648"/>
      <c r="G428" s="649"/>
      <c r="H428" s="650">
        <v>30900.509226792397</v>
      </c>
      <c r="I428" s="650">
        <f t="shared" si="6125"/>
        <v>30900.509226792397</v>
      </c>
      <c r="J428" s="649">
        <v>0</v>
      </c>
      <c r="K428" s="649">
        <v>0</v>
      </c>
      <c r="L428" s="649">
        <v>0</v>
      </c>
      <c r="M428" s="649">
        <v>0</v>
      </c>
      <c r="N428" s="649">
        <v>0</v>
      </c>
      <c r="O428" s="649">
        <v>0</v>
      </c>
      <c r="P428" s="649">
        <v>0</v>
      </c>
      <c r="Q428" s="649">
        <v>0</v>
      </c>
      <c r="R428" s="649">
        <v>0</v>
      </c>
      <c r="S428" s="649">
        <f t="shared" si="6727"/>
        <v>9270.1527680377185</v>
      </c>
      <c r="T428" s="649">
        <f t="shared" ref="T428" si="6760">((T429*$H428)-((T429*$H428*$E429)+(T429*$H428*$F429)))</f>
        <v>0</v>
      </c>
      <c r="U428" s="649">
        <f t="shared" ref="U428" si="6761">((U429*$H428)-((U429*$H428*$E429)+(U429*$H428*$F429)))</f>
        <v>0</v>
      </c>
      <c r="V428" s="649">
        <f t="shared" ref="V428" si="6762">((V429*$H428)-((V429*$H428*$E429)+(V429*$H428*$F429)))</f>
        <v>0</v>
      </c>
      <c r="W428" s="649">
        <f t="shared" ref="W428" si="6763">((W429*$H428)-((W429*$H428*$E429)+(W429*$H428*$F429)))</f>
        <v>20085.330997415058</v>
      </c>
      <c r="X428" s="649">
        <f t="shared" ref="X428" si="6764">((X429*$H428)-((X429*$H428*$E429)+(X429*$H428*$F429)))</f>
        <v>0</v>
      </c>
      <c r="Y428" s="649">
        <f t="shared" ref="Y428" si="6765">((Y429*$H428)-((Y429*$H428*$E429)+(Y429*$H428*$F429)))</f>
        <v>0</v>
      </c>
      <c r="Z428" s="649">
        <f t="shared" ref="Z428" si="6766">((Z429*$H428)-((Z429*$H428*$E429)+(Z429*$H428*$F429)))</f>
        <v>0</v>
      </c>
      <c r="AA428" s="649">
        <f t="shared" ref="AA428" si="6767">((AA429*$H428)-((AA429*$H428*$E429)+(AA429*$H428*$F429)))</f>
        <v>0</v>
      </c>
      <c r="AB428" s="649">
        <f t="shared" ref="AB428" si="6768">((AB429*$H428)-((AB429*$H428*$E429)+(AB429*$H428*$F429)))</f>
        <v>0</v>
      </c>
      <c r="AC428" s="649">
        <f t="shared" ref="AC428" si="6769">((AC429*$H428)-((AC429*$H428*$E429)+(AC429*$H428*$F429)))</f>
        <v>0</v>
      </c>
      <c r="AD428" s="649">
        <f t="shared" ref="AD428" si="6770">((AD429*$H428)-((AD429*$H428*$E429)+(AD429*$H428*$F429)))</f>
        <v>0</v>
      </c>
      <c r="AE428" s="649">
        <f t="shared" ref="AE428" si="6771">((AE429*$H428)-((AE429*$H428*$E429)+(AE429*$H428*$F429)))</f>
        <v>0</v>
      </c>
      <c r="AF428" s="649">
        <f t="shared" ref="AF428" si="6772">((AF429*$H428)-((AF429*$H428*$E429)+(AF429*$H428*$F429)))</f>
        <v>0</v>
      </c>
      <c r="AG428" s="649">
        <f t="shared" ref="AG428" si="6773">((AG429*$H428)-((AG429*$H428*$E429)+(AG429*$H428*$F429)))</f>
        <v>0</v>
      </c>
      <c r="AH428" s="649">
        <f t="shared" ref="AH428" si="6774">((AH429*$H428)-((AH429*$H428*$E429)+(AH429*$H428*$F429)))</f>
        <v>0</v>
      </c>
      <c r="AI428" s="649">
        <f>+AI429*H428</f>
        <v>1545.0254613396201</v>
      </c>
      <c r="AJ428" s="649">
        <f t="shared" ref="AJ428" si="6775">+AJ429*H428</f>
        <v>0</v>
      </c>
      <c r="AK428" s="649">
        <v>0</v>
      </c>
      <c r="AL428" s="649">
        <v>0</v>
      </c>
      <c r="AM428" s="649">
        <v>0</v>
      </c>
      <c r="AN428" s="649">
        <v>0</v>
      </c>
      <c r="AO428" s="649">
        <v>0</v>
      </c>
      <c r="AP428" s="649">
        <v>0</v>
      </c>
      <c r="AQ428" s="649">
        <v>0</v>
      </c>
      <c r="AR428" s="649">
        <v>0</v>
      </c>
      <c r="AS428" s="649">
        <v>0</v>
      </c>
      <c r="AT428" s="649">
        <v>0</v>
      </c>
      <c r="AU428" s="649">
        <v>0</v>
      </c>
      <c r="AV428" s="649">
        <v>0</v>
      </c>
      <c r="AW428" s="613">
        <f t="shared" si="6366"/>
        <v>30900.509226792397</v>
      </c>
      <c r="AX428" s="645">
        <f t="shared" si="6330"/>
        <v>0</v>
      </c>
      <c r="AY428" s="656">
        <f t="shared" si="6331"/>
        <v>0</v>
      </c>
      <c r="AZ428" s="591"/>
    </row>
    <row r="429" spans="1:52">
      <c r="A429" s="590"/>
      <c r="B429" s="636"/>
      <c r="C429" s="636"/>
      <c r="D429" s="651"/>
      <c r="E429" s="652">
        <v>0.3</v>
      </c>
      <c r="F429" s="652">
        <v>0.05</v>
      </c>
      <c r="G429" s="653"/>
      <c r="H429" s="640"/>
      <c r="I429" s="640">
        <f t="shared" si="6125"/>
        <v>1.35</v>
      </c>
      <c r="J429" s="658">
        <v>0</v>
      </c>
      <c r="K429" s="658">
        <v>0</v>
      </c>
      <c r="L429" s="658">
        <v>0</v>
      </c>
      <c r="M429" s="658">
        <v>0</v>
      </c>
      <c r="N429" s="658">
        <v>0</v>
      </c>
      <c r="O429" s="658">
        <v>0</v>
      </c>
      <c r="P429" s="658">
        <v>0</v>
      </c>
      <c r="Q429" s="658">
        <v>0</v>
      </c>
      <c r="R429" s="658">
        <v>0</v>
      </c>
      <c r="S429" s="658">
        <v>0.3</v>
      </c>
      <c r="T429" s="658">
        <v>0</v>
      </c>
      <c r="U429" s="658">
        <v>0</v>
      </c>
      <c r="V429" s="658">
        <v>0</v>
      </c>
      <c r="W429" s="658">
        <v>1</v>
      </c>
      <c r="X429" s="658">
        <v>0</v>
      </c>
      <c r="Y429" s="658">
        <v>0</v>
      </c>
      <c r="Z429" s="658">
        <v>0</v>
      </c>
      <c r="AA429" s="658">
        <v>0</v>
      </c>
      <c r="AB429" s="658">
        <v>0</v>
      </c>
      <c r="AC429" s="658">
        <v>0</v>
      </c>
      <c r="AD429" s="658">
        <v>0</v>
      </c>
      <c r="AE429" s="658">
        <v>0</v>
      </c>
      <c r="AF429" s="658">
        <v>0</v>
      </c>
      <c r="AG429" s="658">
        <v>0</v>
      </c>
      <c r="AH429" s="658">
        <v>0</v>
      </c>
      <c r="AI429" s="658">
        <v>0.05</v>
      </c>
      <c r="AJ429" s="658">
        <v>0</v>
      </c>
      <c r="AK429" s="658">
        <v>0</v>
      </c>
      <c r="AL429" s="658">
        <v>0</v>
      </c>
      <c r="AM429" s="658">
        <v>0</v>
      </c>
      <c r="AN429" s="658">
        <v>0</v>
      </c>
      <c r="AO429" s="658">
        <v>0</v>
      </c>
      <c r="AP429" s="658">
        <v>0</v>
      </c>
      <c r="AQ429" s="658">
        <v>0</v>
      </c>
      <c r="AR429" s="658">
        <v>0</v>
      </c>
      <c r="AS429" s="658">
        <v>0</v>
      </c>
      <c r="AT429" s="658">
        <v>0</v>
      </c>
      <c r="AU429" s="658">
        <v>0</v>
      </c>
      <c r="AV429" s="658">
        <v>0</v>
      </c>
      <c r="AW429" s="613">
        <f t="shared" si="6366"/>
        <v>1.35</v>
      </c>
      <c r="AX429" s="645">
        <f t="shared" si="6330"/>
        <v>1.35</v>
      </c>
      <c r="AY429" s="656" t="e">
        <f t="shared" si="6331"/>
        <v>#DIV/0!</v>
      </c>
      <c r="AZ429" s="591"/>
    </row>
    <row r="430" spans="1:52">
      <c r="A430" s="590"/>
      <c r="B430" s="646" t="s">
        <v>305</v>
      </c>
      <c r="C430" s="646" t="s">
        <v>627</v>
      </c>
      <c r="D430" s="647" t="s">
        <v>628</v>
      </c>
      <c r="E430" s="648"/>
      <c r="F430" s="648"/>
      <c r="G430" s="649"/>
      <c r="H430" s="650">
        <v>36192.825086658362</v>
      </c>
      <c r="I430" s="650">
        <f t="shared" si="6125"/>
        <v>36192.825086658362</v>
      </c>
      <c r="J430" s="649">
        <v>0</v>
      </c>
      <c r="K430" s="649">
        <v>0</v>
      </c>
      <c r="L430" s="649">
        <v>0</v>
      </c>
      <c r="M430" s="649">
        <v>0</v>
      </c>
      <c r="N430" s="649">
        <v>0</v>
      </c>
      <c r="O430" s="649">
        <v>0</v>
      </c>
      <c r="P430" s="649">
        <v>0</v>
      </c>
      <c r="Q430" s="649">
        <v>0</v>
      </c>
      <c r="R430" s="649">
        <v>0</v>
      </c>
      <c r="S430" s="649">
        <f t="shared" si="6727"/>
        <v>10857.847525997508</v>
      </c>
      <c r="T430" s="649">
        <f t="shared" ref="T430" si="6776">((T431*$H430)-((T431*$H430*$E431)+(T431*$H430*$F431)))</f>
        <v>0</v>
      </c>
      <c r="U430" s="649">
        <f t="shared" ref="U430" si="6777">((U431*$H430)-((U431*$H430*$E431)+(U431*$H430*$F431)))</f>
        <v>0</v>
      </c>
      <c r="V430" s="649">
        <f t="shared" ref="V430" si="6778">((V431*$H430)-((V431*$H430*$E431)+(V431*$H430*$F431)))</f>
        <v>0</v>
      </c>
      <c r="W430" s="649">
        <f t="shared" ref="W430" si="6779">((W431*$H430)-((W431*$H430*$E431)+(W431*$H430*$F431)))</f>
        <v>0</v>
      </c>
      <c r="X430" s="649">
        <f t="shared" ref="X430" si="6780">((X431*$H430)-((X431*$H430*$E431)+(X431*$H430*$F431)))</f>
        <v>23525.336306327936</v>
      </c>
      <c r="Y430" s="649">
        <f t="shared" ref="Y430" si="6781">((Y431*$H430)-((Y431*$H430*$E431)+(Y431*$H430*$F431)))</f>
        <v>0</v>
      </c>
      <c r="Z430" s="649">
        <f t="shared" ref="Z430" si="6782">((Z431*$H430)-((Z431*$H430*$E431)+(Z431*$H430*$F431)))</f>
        <v>0</v>
      </c>
      <c r="AA430" s="649">
        <f t="shared" ref="AA430" si="6783">((AA431*$H430)-((AA431*$H430*$E431)+(AA431*$H430*$F431)))</f>
        <v>0</v>
      </c>
      <c r="AB430" s="649">
        <f t="shared" ref="AB430" si="6784">((AB431*$H430)-((AB431*$H430*$E431)+(AB431*$H430*$F431)))</f>
        <v>0</v>
      </c>
      <c r="AC430" s="649">
        <f t="shared" ref="AC430" si="6785">((AC431*$H430)-((AC431*$H430*$E431)+(AC431*$H430*$F431)))</f>
        <v>0</v>
      </c>
      <c r="AD430" s="649">
        <f t="shared" ref="AD430" si="6786">((AD431*$H430)-((AD431*$H430*$E431)+(AD431*$H430*$F431)))</f>
        <v>0</v>
      </c>
      <c r="AE430" s="649">
        <f t="shared" ref="AE430" si="6787">((AE431*$H430)-((AE431*$H430*$E431)+(AE431*$H430*$F431)))</f>
        <v>0</v>
      </c>
      <c r="AF430" s="649">
        <f t="shared" ref="AF430" si="6788">((AF431*$H430)-((AF431*$H430*$E431)+(AF431*$H430*$F431)))</f>
        <v>0</v>
      </c>
      <c r="AG430" s="649">
        <f t="shared" ref="AG430" si="6789">((AG431*$H430)-((AG431*$H430*$E431)+(AG431*$H430*$F431)))</f>
        <v>0</v>
      </c>
      <c r="AH430" s="649">
        <f t="shared" ref="AH430" si="6790">((AH431*$H430)-((AH431*$H430*$E431)+(AH431*$H430*$F431)))</f>
        <v>0</v>
      </c>
      <c r="AI430" s="649">
        <f>+AI431*H430</f>
        <v>1809.6412543329182</v>
      </c>
      <c r="AJ430" s="649">
        <f t="shared" ref="AJ430" si="6791">+AJ431*H430</f>
        <v>0</v>
      </c>
      <c r="AK430" s="649">
        <v>0</v>
      </c>
      <c r="AL430" s="649">
        <v>0</v>
      </c>
      <c r="AM430" s="649">
        <v>0</v>
      </c>
      <c r="AN430" s="649">
        <v>0</v>
      </c>
      <c r="AO430" s="649">
        <v>0</v>
      </c>
      <c r="AP430" s="649">
        <v>0</v>
      </c>
      <c r="AQ430" s="649">
        <v>0</v>
      </c>
      <c r="AR430" s="649">
        <v>0</v>
      </c>
      <c r="AS430" s="649">
        <v>0</v>
      </c>
      <c r="AT430" s="649">
        <v>0</v>
      </c>
      <c r="AU430" s="649">
        <v>0</v>
      </c>
      <c r="AV430" s="649">
        <v>0</v>
      </c>
      <c r="AW430" s="613">
        <f t="shared" si="6366"/>
        <v>36192.825086658362</v>
      </c>
      <c r="AX430" s="645">
        <f t="shared" si="6330"/>
        <v>0</v>
      </c>
      <c r="AY430" s="656">
        <f t="shared" si="6331"/>
        <v>0</v>
      </c>
      <c r="AZ430" s="591"/>
    </row>
    <row r="431" spans="1:52">
      <c r="A431" s="590"/>
      <c r="B431" s="636"/>
      <c r="C431" s="636"/>
      <c r="D431" s="651"/>
      <c r="E431" s="652">
        <v>0.3</v>
      </c>
      <c r="F431" s="652">
        <v>0.05</v>
      </c>
      <c r="G431" s="653"/>
      <c r="H431" s="640"/>
      <c r="I431" s="640">
        <f t="shared" si="6125"/>
        <v>1.35</v>
      </c>
      <c r="J431" s="658">
        <v>0</v>
      </c>
      <c r="K431" s="658">
        <v>0</v>
      </c>
      <c r="L431" s="658">
        <v>0</v>
      </c>
      <c r="M431" s="658">
        <v>0</v>
      </c>
      <c r="N431" s="658">
        <v>0</v>
      </c>
      <c r="O431" s="658">
        <v>0</v>
      </c>
      <c r="P431" s="658">
        <v>0</v>
      </c>
      <c r="Q431" s="658">
        <v>0</v>
      </c>
      <c r="R431" s="658">
        <v>0</v>
      </c>
      <c r="S431" s="658">
        <v>0.3</v>
      </c>
      <c r="T431" s="658">
        <v>0</v>
      </c>
      <c r="U431" s="658">
        <v>0</v>
      </c>
      <c r="V431" s="658">
        <v>0</v>
      </c>
      <c r="W431" s="658">
        <v>0</v>
      </c>
      <c r="X431" s="658">
        <v>1</v>
      </c>
      <c r="Y431" s="658">
        <v>0</v>
      </c>
      <c r="Z431" s="658">
        <v>0</v>
      </c>
      <c r="AA431" s="658">
        <v>0</v>
      </c>
      <c r="AB431" s="658">
        <v>0</v>
      </c>
      <c r="AC431" s="658">
        <v>0</v>
      </c>
      <c r="AD431" s="658">
        <v>0</v>
      </c>
      <c r="AE431" s="658">
        <v>0</v>
      </c>
      <c r="AF431" s="658">
        <v>0</v>
      </c>
      <c r="AG431" s="658">
        <v>0</v>
      </c>
      <c r="AH431" s="658">
        <v>0</v>
      </c>
      <c r="AI431" s="658">
        <v>0.05</v>
      </c>
      <c r="AJ431" s="658">
        <v>0</v>
      </c>
      <c r="AK431" s="658">
        <v>0</v>
      </c>
      <c r="AL431" s="658">
        <v>0</v>
      </c>
      <c r="AM431" s="658">
        <v>0</v>
      </c>
      <c r="AN431" s="658">
        <v>0</v>
      </c>
      <c r="AO431" s="658">
        <v>0</v>
      </c>
      <c r="AP431" s="658">
        <v>0</v>
      </c>
      <c r="AQ431" s="658">
        <v>0</v>
      </c>
      <c r="AR431" s="658">
        <v>0</v>
      </c>
      <c r="AS431" s="658">
        <v>0</v>
      </c>
      <c r="AT431" s="658">
        <v>0</v>
      </c>
      <c r="AU431" s="658">
        <v>0</v>
      </c>
      <c r="AV431" s="658">
        <v>0</v>
      </c>
      <c r="AW431" s="613">
        <f t="shared" si="6366"/>
        <v>1.35</v>
      </c>
      <c r="AX431" s="645">
        <f t="shared" si="6330"/>
        <v>1.35</v>
      </c>
      <c r="AY431" s="656" t="e">
        <f t="shared" si="6331"/>
        <v>#DIV/0!</v>
      </c>
      <c r="AZ431" s="591"/>
    </row>
    <row r="432" spans="1:52">
      <c r="A432" s="590"/>
      <c r="B432" s="646" t="s">
        <v>305</v>
      </c>
      <c r="C432" s="646" t="s">
        <v>629</v>
      </c>
      <c r="D432" s="647" t="s">
        <v>630</v>
      </c>
      <c r="E432" s="648"/>
      <c r="F432" s="648"/>
      <c r="G432" s="649"/>
      <c r="H432" s="650">
        <v>36192.825086658362</v>
      </c>
      <c r="I432" s="650">
        <f t="shared" si="6125"/>
        <v>36192.825086658362</v>
      </c>
      <c r="J432" s="649">
        <v>0</v>
      </c>
      <c r="K432" s="649">
        <v>0</v>
      </c>
      <c r="L432" s="649">
        <v>0</v>
      </c>
      <c r="M432" s="649">
        <v>0</v>
      </c>
      <c r="N432" s="649">
        <v>0</v>
      </c>
      <c r="O432" s="649">
        <v>0</v>
      </c>
      <c r="P432" s="649">
        <v>0</v>
      </c>
      <c r="Q432" s="649">
        <v>0</v>
      </c>
      <c r="R432" s="649">
        <v>0</v>
      </c>
      <c r="S432" s="649">
        <f t="shared" si="6727"/>
        <v>10857.847525997508</v>
      </c>
      <c r="T432" s="649">
        <f t="shared" ref="T432" si="6792">((T433*$H432)-((T433*$H432*$E433)+(T433*$H432*$F433)))</f>
        <v>0</v>
      </c>
      <c r="U432" s="649">
        <f t="shared" ref="U432" si="6793">((U433*$H432)-((U433*$H432*$E433)+(U433*$H432*$F433)))</f>
        <v>0</v>
      </c>
      <c r="V432" s="649">
        <f t="shared" ref="V432" si="6794">((V433*$H432)-((V433*$H432*$E433)+(V433*$H432*$F433)))</f>
        <v>0</v>
      </c>
      <c r="W432" s="649">
        <f t="shared" ref="W432" si="6795">((W433*$H432)-((W433*$H432*$E433)+(W433*$H432*$F433)))</f>
        <v>0</v>
      </c>
      <c r="X432" s="649">
        <f t="shared" ref="X432" si="6796">((X433*$H432)-((X433*$H432*$E433)+(X433*$H432*$F433)))</f>
        <v>23525.336306327936</v>
      </c>
      <c r="Y432" s="649">
        <f t="shared" ref="Y432" si="6797">((Y433*$H432)-((Y433*$H432*$E433)+(Y433*$H432*$F433)))</f>
        <v>0</v>
      </c>
      <c r="Z432" s="649">
        <f t="shared" ref="Z432" si="6798">((Z433*$H432)-((Z433*$H432*$E433)+(Z433*$H432*$F433)))</f>
        <v>0</v>
      </c>
      <c r="AA432" s="649">
        <f t="shared" ref="AA432" si="6799">((AA433*$H432)-((AA433*$H432*$E433)+(AA433*$H432*$F433)))</f>
        <v>0</v>
      </c>
      <c r="AB432" s="649">
        <f t="shared" ref="AB432" si="6800">((AB433*$H432)-((AB433*$H432*$E433)+(AB433*$H432*$F433)))</f>
        <v>0</v>
      </c>
      <c r="AC432" s="649">
        <f t="shared" ref="AC432" si="6801">((AC433*$H432)-((AC433*$H432*$E433)+(AC433*$H432*$F433)))</f>
        <v>0</v>
      </c>
      <c r="AD432" s="649">
        <f t="shared" ref="AD432" si="6802">((AD433*$H432)-((AD433*$H432*$E433)+(AD433*$H432*$F433)))</f>
        <v>0</v>
      </c>
      <c r="AE432" s="649">
        <f t="shared" ref="AE432" si="6803">((AE433*$H432)-((AE433*$H432*$E433)+(AE433*$H432*$F433)))</f>
        <v>0</v>
      </c>
      <c r="AF432" s="649">
        <f t="shared" ref="AF432" si="6804">((AF433*$H432)-((AF433*$H432*$E433)+(AF433*$H432*$F433)))</f>
        <v>0</v>
      </c>
      <c r="AG432" s="649">
        <f t="shared" ref="AG432" si="6805">((AG433*$H432)-((AG433*$H432*$E433)+(AG433*$H432*$F433)))</f>
        <v>0</v>
      </c>
      <c r="AH432" s="649">
        <f t="shared" ref="AH432" si="6806">((AH433*$H432)-((AH433*$H432*$E433)+(AH433*$H432*$F433)))</f>
        <v>0</v>
      </c>
      <c r="AI432" s="649">
        <f>+AI433*H432</f>
        <v>1809.6412543329182</v>
      </c>
      <c r="AJ432" s="649">
        <f t="shared" ref="AJ432" si="6807">+AJ433*H432</f>
        <v>0</v>
      </c>
      <c r="AK432" s="649">
        <v>0</v>
      </c>
      <c r="AL432" s="649">
        <v>0</v>
      </c>
      <c r="AM432" s="649">
        <v>0</v>
      </c>
      <c r="AN432" s="649">
        <v>0</v>
      </c>
      <c r="AO432" s="649">
        <v>0</v>
      </c>
      <c r="AP432" s="649">
        <v>0</v>
      </c>
      <c r="AQ432" s="649">
        <v>0</v>
      </c>
      <c r="AR432" s="649">
        <v>0</v>
      </c>
      <c r="AS432" s="649">
        <v>0</v>
      </c>
      <c r="AT432" s="649">
        <v>0</v>
      </c>
      <c r="AU432" s="649">
        <v>0</v>
      </c>
      <c r="AV432" s="649">
        <v>0</v>
      </c>
      <c r="AW432" s="613">
        <f t="shared" si="6366"/>
        <v>36192.825086658362</v>
      </c>
      <c r="AX432" s="645">
        <f t="shared" si="6330"/>
        <v>0</v>
      </c>
      <c r="AY432" s="656">
        <f t="shared" si="6331"/>
        <v>0</v>
      </c>
      <c r="AZ432" s="591"/>
    </row>
    <row r="433" spans="1:52">
      <c r="A433" s="590"/>
      <c r="B433" s="636"/>
      <c r="C433" s="636"/>
      <c r="D433" s="651"/>
      <c r="E433" s="652">
        <v>0.3</v>
      </c>
      <c r="F433" s="652">
        <v>0.05</v>
      </c>
      <c r="G433" s="653"/>
      <c r="H433" s="640"/>
      <c r="I433" s="640">
        <f t="shared" si="6125"/>
        <v>1.35</v>
      </c>
      <c r="J433" s="658">
        <v>0</v>
      </c>
      <c r="K433" s="658">
        <v>0</v>
      </c>
      <c r="L433" s="658">
        <v>0</v>
      </c>
      <c r="M433" s="658">
        <v>0</v>
      </c>
      <c r="N433" s="658">
        <v>0</v>
      </c>
      <c r="O433" s="658">
        <v>0</v>
      </c>
      <c r="P433" s="658">
        <v>0</v>
      </c>
      <c r="Q433" s="658">
        <v>0</v>
      </c>
      <c r="R433" s="658">
        <v>0</v>
      </c>
      <c r="S433" s="658">
        <v>0.3</v>
      </c>
      <c r="T433" s="658">
        <v>0</v>
      </c>
      <c r="U433" s="658">
        <v>0</v>
      </c>
      <c r="V433" s="658">
        <v>0</v>
      </c>
      <c r="W433" s="658">
        <v>0</v>
      </c>
      <c r="X433" s="658">
        <v>1</v>
      </c>
      <c r="Y433" s="658">
        <v>0</v>
      </c>
      <c r="Z433" s="658">
        <v>0</v>
      </c>
      <c r="AA433" s="658">
        <v>0</v>
      </c>
      <c r="AB433" s="658">
        <v>0</v>
      </c>
      <c r="AC433" s="658">
        <v>0</v>
      </c>
      <c r="AD433" s="658">
        <v>0</v>
      </c>
      <c r="AE433" s="658">
        <v>0</v>
      </c>
      <c r="AF433" s="658">
        <v>0</v>
      </c>
      <c r="AG433" s="658">
        <v>0</v>
      </c>
      <c r="AH433" s="658">
        <v>0</v>
      </c>
      <c r="AI433" s="658">
        <v>0.05</v>
      </c>
      <c r="AJ433" s="658">
        <v>0</v>
      </c>
      <c r="AK433" s="658">
        <v>0</v>
      </c>
      <c r="AL433" s="658">
        <v>0</v>
      </c>
      <c r="AM433" s="658">
        <v>0</v>
      </c>
      <c r="AN433" s="658">
        <v>0</v>
      </c>
      <c r="AO433" s="658">
        <v>0</v>
      </c>
      <c r="AP433" s="658">
        <v>0</v>
      </c>
      <c r="AQ433" s="658">
        <v>0</v>
      </c>
      <c r="AR433" s="658">
        <v>0</v>
      </c>
      <c r="AS433" s="658">
        <v>0</v>
      </c>
      <c r="AT433" s="658">
        <v>0</v>
      </c>
      <c r="AU433" s="658">
        <v>0</v>
      </c>
      <c r="AV433" s="658">
        <v>0</v>
      </c>
      <c r="AW433" s="613">
        <f t="shared" si="6366"/>
        <v>1.35</v>
      </c>
      <c r="AX433" s="645">
        <f t="shared" si="6330"/>
        <v>1.35</v>
      </c>
      <c r="AY433" s="656" t="e">
        <f t="shared" si="6331"/>
        <v>#DIV/0!</v>
      </c>
      <c r="AZ433" s="591"/>
    </row>
    <row r="434" spans="1:52">
      <c r="A434" s="590"/>
      <c r="B434" s="646" t="s">
        <v>305</v>
      </c>
      <c r="C434" s="646" t="s">
        <v>631</v>
      </c>
      <c r="D434" s="647" t="s">
        <v>632</v>
      </c>
      <c r="E434" s="648"/>
      <c r="F434" s="648"/>
      <c r="G434" s="649"/>
      <c r="H434" s="650">
        <v>25608.193366926433</v>
      </c>
      <c r="I434" s="650">
        <f t="shared" si="6125"/>
        <v>25608.193366926433</v>
      </c>
      <c r="J434" s="649">
        <v>0</v>
      </c>
      <c r="K434" s="649">
        <v>0</v>
      </c>
      <c r="L434" s="649">
        <v>0</v>
      </c>
      <c r="M434" s="649">
        <v>0</v>
      </c>
      <c r="N434" s="649">
        <v>0</v>
      </c>
      <c r="O434" s="649">
        <v>0</v>
      </c>
      <c r="P434" s="649">
        <v>0</v>
      </c>
      <c r="Q434" s="649">
        <v>0</v>
      </c>
      <c r="R434" s="649">
        <v>0</v>
      </c>
      <c r="S434" s="649">
        <f t="shared" si="6727"/>
        <v>7682.4580100779294</v>
      </c>
      <c r="T434" s="649">
        <f t="shared" ref="T434" si="6808">((T435*$H434)-((T435*$H434*$E435)+(T435*$H434*$F435)))</f>
        <v>0</v>
      </c>
      <c r="U434" s="649">
        <f t="shared" ref="U434" si="6809">((U435*$H434)-((U435*$H434*$E435)+(U435*$H434*$F435)))</f>
        <v>0</v>
      </c>
      <c r="V434" s="649">
        <f t="shared" ref="V434" si="6810">((V435*$H434)-((V435*$H434*$E435)+(V435*$H434*$F435)))</f>
        <v>0</v>
      </c>
      <c r="W434" s="649">
        <f t="shared" ref="W434" si="6811">((W435*$H434)-((W435*$H434*$E435)+(W435*$H434*$F435)))</f>
        <v>0</v>
      </c>
      <c r="X434" s="649">
        <f t="shared" ref="X434" si="6812">((X435*$H434)-((X435*$H434*$E435)+(X435*$H434*$F435)))</f>
        <v>0</v>
      </c>
      <c r="Y434" s="649">
        <f t="shared" ref="Y434" si="6813">((Y435*$H434)-((Y435*$H434*$E435)+(Y435*$H434*$F435)))</f>
        <v>16645.325688502184</v>
      </c>
      <c r="Z434" s="649">
        <f t="shared" ref="Z434" si="6814">((Z435*$H434)-((Z435*$H434*$E435)+(Z435*$H434*$F435)))</f>
        <v>0</v>
      </c>
      <c r="AA434" s="649">
        <f t="shared" ref="AA434" si="6815">((AA435*$H434)-((AA435*$H434*$E435)+(AA435*$H434*$F435)))</f>
        <v>0</v>
      </c>
      <c r="AB434" s="649">
        <f t="shared" ref="AB434" si="6816">((AB435*$H434)-((AB435*$H434*$E435)+(AB435*$H434*$F435)))</f>
        <v>0</v>
      </c>
      <c r="AC434" s="649">
        <f t="shared" ref="AC434" si="6817">((AC435*$H434)-((AC435*$H434*$E435)+(AC435*$H434*$F435)))</f>
        <v>0</v>
      </c>
      <c r="AD434" s="649">
        <f t="shared" ref="AD434" si="6818">((AD435*$H434)-((AD435*$H434*$E435)+(AD435*$H434*$F435)))</f>
        <v>0</v>
      </c>
      <c r="AE434" s="649">
        <f t="shared" ref="AE434" si="6819">((AE435*$H434)-((AE435*$H434*$E435)+(AE435*$H434*$F435)))</f>
        <v>0</v>
      </c>
      <c r="AF434" s="649">
        <f t="shared" ref="AF434" si="6820">((AF435*$H434)-((AF435*$H434*$E435)+(AF435*$H434*$F435)))</f>
        <v>0</v>
      </c>
      <c r="AG434" s="649">
        <f t="shared" ref="AG434" si="6821">((AG435*$H434)-((AG435*$H434*$E435)+(AG435*$H434*$F435)))</f>
        <v>0</v>
      </c>
      <c r="AH434" s="649">
        <f t="shared" ref="AH434" si="6822">((AH435*$H434)-((AH435*$H434*$E435)+(AH435*$H434*$F435)))</f>
        <v>0</v>
      </c>
      <c r="AI434" s="649">
        <f>+AI435*H434</f>
        <v>1280.4096683463217</v>
      </c>
      <c r="AJ434" s="649">
        <f t="shared" ref="AJ434" si="6823">+AJ435*H434</f>
        <v>0</v>
      </c>
      <c r="AK434" s="649">
        <v>0</v>
      </c>
      <c r="AL434" s="649">
        <v>0</v>
      </c>
      <c r="AM434" s="649">
        <v>0</v>
      </c>
      <c r="AN434" s="649">
        <v>0</v>
      </c>
      <c r="AO434" s="649">
        <v>0</v>
      </c>
      <c r="AP434" s="649">
        <v>0</v>
      </c>
      <c r="AQ434" s="649">
        <v>0</v>
      </c>
      <c r="AR434" s="649">
        <v>0</v>
      </c>
      <c r="AS434" s="649">
        <v>0</v>
      </c>
      <c r="AT434" s="649">
        <v>0</v>
      </c>
      <c r="AU434" s="649">
        <v>0</v>
      </c>
      <c r="AV434" s="649">
        <v>0</v>
      </c>
      <c r="AW434" s="613">
        <f t="shared" si="6366"/>
        <v>25608.193366926433</v>
      </c>
      <c r="AX434" s="645">
        <f t="shared" si="6330"/>
        <v>0</v>
      </c>
      <c r="AY434" s="656">
        <f t="shared" si="6331"/>
        <v>0</v>
      </c>
      <c r="AZ434" s="591"/>
    </row>
    <row r="435" spans="1:52">
      <c r="A435" s="590"/>
      <c r="B435" s="636"/>
      <c r="C435" s="636"/>
      <c r="D435" s="651"/>
      <c r="E435" s="652">
        <v>0.3</v>
      </c>
      <c r="F435" s="652">
        <v>0.05</v>
      </c>
      <c r="G435" s="653"/>
      <c r="H435" s="640"/>
      <c r="I435" s="640">
        <f t="shared" si="6125"/>
        <v>1.35</v>
      </c>
      <c r="J435" s="658">
        <v>0</v>
      </c>
      <c r="K435" s="658">
        <v>0</v>
      </c>
      <c r="L435" s="658">
        <v>0</v>
      </c>
      <c r="M435" s="658">
        <v>0</v>
      </c>
      <c r="N435" s="658">
        <v>0</v>
      </c>
      <c r="O435" s="658">
        <v>0</v>
      </c>
      <c r="P435" s="658">
        <v>0</v>
      </c>
      <c r="Q435" s="658">
        <v>0</v>
      </c>
      <c r="R435" s="658">
        <v>0</v>
      </c>
      <c r="S435" s="658">
        <v>0.3</v>
      </c>
      <c r="T435" s="658">
        <v>0</v>
      </c>
      <c r="U435" s="658">
        <v>0</v>
      </c>
      <c r="V435" s="658">
        <v>0</v>
      </c>
      <c r="W435" s="658">
        <v>0</v>
      </c>
      <c r="X435" s="658">
        <v>0</v>
      </c>
      <c r="Y435" s="658">
        <v>1</v>
      </c>
      <c r="Z435" s="658">
        <v>0</v>
      </c>
      <c r="AA435" s="658">
        <v>0</v>
      </c>
      <c r="AB435" s="658">
        <v>0</v>
      </c>
      <c r="AC435" s="658">
        <v>0</v>
      </c>
      <c r="AD435" s="658">
        <v>0</v>
      </c>
      <c r="AE435" s="658">
        <v>0</v>
      </c>
      <c r="AF435" s="658">
        <v>0</v>
      </c>
      <c r="AG435" s="658">
        <v>0</v>
      </c>
      <c r="AH435" s="658">
        <v>0</v>
      </c>
      <c r="AI435" s="658">
        <v>0.05</v>
      </c>
      <c r="AJ435" s="658">
        <v>0</v>
      </c>
      <c r="AK435" s="658">
        <v>0</v>
      </c>
      <c r="AL435" s="658">
        <v>0</v>
      </c>
      <c r="AM435" s="658">
        <v>0</v>
      </c>
      <c r="AN435" s="658">
        <v>0</v>
      </c>
      <c r="AO435" s="658">
        <v>0</v>
      </c>
      <c r="AP435" s="658">
        <v>0</v>
      </c>
      <c r="AQ435" s="658">
        <v>0</v>
      </c>
      <c r="AR435" s="658">
        <v>0</v>
      </c>
      <c r="AS435" s="658">
        <v>0</v>
      </c>
      <c r="AT435" s="658">
        <v>0</v>
      </c>
      <c r="AU435" s="658">
        <v>0</v>
      </c>
      <c r="AV435" s="658">
        <v>0</v>
      </c>
      <c r="AW435" s="613">
        <f t="shared" si="6366"/>
        <v>1.35</v>
      </c>
      <c r="AX435" s="645">
        <f t="shared" si="6330"/>
        <v>1.35</v>
      </c>
      <c r="AY435" s="656" t="e">
        <f t="shared" si="6331"/>
        <v>#DIV/0!</v>
      </c>
      <c r="AZ435" s="591"/>
    </row>
    <row r="436" spans="1:52">
      <c r="A436" s="590"/>
      <c r="B436" s="629" t="s">
        <v>278</v>
      </c>
      <c r="C436" s="629" t="s">
        <v>633</v>
      </c>
      <c r="D436" s="630" t="s">
        <v>634</v>
      </c>
      <c r="E436" s="643"/>
      <c r="F436" s="643"/>
      <c r="G436" s="631"/>
      <c r="H436" s="632">
        <v>0</v>
      </c>
      <c r="I436" s="632">
        <f t="shared" si="6125"/>
        <v>0</v>
      </c>
      <c r="J436" s="631">
        <v>0</v>
      </c>
      <c r="K436" s="631">
        <v>0</v>
      </c>
      <c r="L436" s="631">
        <v>0</v>
      </c>
      <c r="M436" s="631">
        <v>0</v>
      </c>
      <c r="N436" s="631">
        <v>0</v>
      </c>
      <c r="O436" s="631">
        <v>0</v>
      </c>
      <c r="P436" s="631">
        <v>0</v>
      </c>
      <c r="Q436" s="631">
        <v>0</v>
      </c>
      <c r="R436" s="631">
        <v>0</v>
      </c>
      <c r="S436" s="631">
        <v>0</v>
      </c>
      <c r="T436" s="631">
        <v>0</v>
      </c>
      <c r="U436" s="631">
        <v>0</v>
      </c>
      <c r="V436" s="631">
        <v>0</v>
      </c>
      <c r="W436" s="631">
        <v>0</v>
      </c>
      <c r="X436" s="631">
        <v>0</v>
      </c>
      <c r="Y436" s="631">
        <v>0</v>
      </c>
      <c r="Z436" s="631">
        <v>0</v>
      </c>
      <c r="AA436" s="631">
        <v>0</v>
      </c>
      <c r="AB436" s="631">
        <v>0</v>
      </c>
      <c r="AC436" s="631">
        <v>0</v>
      </c>
      <c r="AD436" s="631">
        <v>0</v>
      </c>
      <c r="AE436" s="631">
        <v>0</v>
      </c>
      <c r="AF436" s="631">
        <v>0</v>
      </c>
      <c r="AG436" s="631">
        <v>0</v>
      </c>
      <c r="AH436" s="631">
        <v>0</v>
      </c>
      <c r="AI436" s="631">
        <v>0</v>
      </c>
      <c r="AJ436" s="631">
        <v>0</v>
      </c>
      <c r="AK436" s="631">
        <v>0</v>
      </c>
      <c r="AL436" s="631">
        <v>0</v>
      </c>
      <c r="AM436" s="631">
        <v>0</v>
      </c>
      <c r="AN436" s="631">
        <v>0</v>
      </c>
      <c r="AO436" s="631">
        <v>0</v>
      </c>
      <c r="AP436" s="631">
        <v>0</v>
      </c>
      <c r="AQ436" s="631">
        <v>0</v>
      </c>
      <c r="AR436" s="631">
        <v>0</v>
      </c>
      <c r="AS436" s="631">
        <v>0</v>
      </c>
      <c r="AT436" s="631">
        <v>0</v>
      </c>
      <c r="AU436" s="631">
        <v>0</v>
      </c>
      <c r="AV436" s="631">
        <v>0</v>
      </c>
      <c r="AW436" s="613">
        <f t="shared" si="6366"/>
        <v>0</v>
      </c>
      <c r="AX436" s="645">
        <f t="shared" si="6330"/>
        <v>0</v>
      </c>
      <c r="AY436" s="656" t="e">
        <f t="shared" si="6331"/>
        <v>#DIV/0!</v>
      </c>
      <c r="AZ436" s="591"/>
    </row>
    <row r="437" spans="1:52">
      <c r="A437" s="590"/>
      <c r="B437" s="629" t="s">
        <v>278</v>
      </c>
      <c r="C437" s="629" t="s">
        <v>635</v>
      </c>
      <c r="D437" s="630" t="s">
        <v>636</v>
      </c>
      <c r="E437" s="643"/>
      <c r="F437" s="643"/>
      <c r="G437" s="631"/>
      <c r="H437" s="632">
        <f>+H438+H440+H442</f>
        <v>1036670.7470314037</v>
      </c>
      <c r="I437" s="632">
        <f t="shared" si="6125"/>
        <v>1036670.7470314036</v>
      </c>
      <c r="J437" s="632">
        <f t="shared" ref="J437:AV437" si="6824">+J438+J440+J442</f>
        <v>0</v>
      </c>
      <c r="K437" s="632">
        <f t="shared" si="6824"/>
        <v>0</v>
      </c>
      <c r="L437" s="632">
        <f t="shared" si="6824"/>
        <v>0</v>
      </c>
      <c r="M437" s="632">
        <f t="shared" si="6824"/>
        <v>0</v>
      </c>
      <c r="N437" s="632">
        <f t="shared" si="6824"/>
        <v>0</v>
      </c>
      <c r="O437" s="632">
        <f t="shared" si="6824"/>
        <v>0</v>
      </c>
      <c r="P437" s="632">
        <f t="shared" si="6824"/>
        <v>0</v>
      </c>
      <c r="Q437" s="632">
        <f t="shared" si="6824"/>
        <v>0</v>
      </c>
      <c r="R437" s="632">
        <f t="shared" si="6824"/>
        <v>0</v>
      </c>
      <c r="S437" s="632">
        <f t="shared" si="6824"/>
        <v>311001.22410942108</v>
      </c>
      <c r="T437" s="632">
        <f t="shared" si="6824"/>
        <v>0</v>
      </c>
      <c r="U437" s="632">
        <f t="shared" si="6824"/>
        <v>0</v>
      </c>
      <c r="V437" s="632">
        <f t="shared" si="6824"/>
        <v>64344.409646669963</v>
      </c>
      <c r="W437" s="632">
        <f t="shared" si="6824"/>
        <v>462301.84102893283</v>
      </c>
      <c r="X437" s="632">
        <f t="shared" si="6824"/>
        <v>147189.7348948096</v>
      </c>
      <c r="Y437" s="632">
        <f t="shared" si="6824"/>
        <v>0</v>
      </c>
      <c r="Z437" s="632">
        <f t="shared" si="6824"/>
        <v>0</v>
      </c>
      <c r="AA437" s="632">
        <f t="shared" si="6824"/>
        <v>0</v>
      </c>
      <c r="AB437" s="632">
        <f t="shared" si="6824"/>
        <v>0</v>
      </c>
      <c r="AC437" s="632">
        <f t="shared" si="6824"/>
        <v>0</v>
      </c>
      <c r="AD437" s="632">
        <f t="shared" si="6824"/>
        <v>0</v>
      </c>
      <c r="AE437" s="632">
        <f t="shared" si="6824"/>
        <v>0</v>
      </c>
      <c r="AF437" s="632">
        <f t="shared" si="6824"/>
        <v>0</v>
      </c>
      <c r="AG437" s="632">
        <f t="shared" si="6824"/>
        <v>0</v>
      </c>
      <c r="AH437" s="632">
        <f t="shared" si="6824"/>
        <v>0</v>
      </c>
      <c r="AI437" s="632">
        <f t="shared" si="6824"/>
        <v>51833.537351570187</v>
      </c>
      <c r="AJ437" s="632">
        <f t="shared" si="6824"/>
        <v>0</v>
      </c>
      <c r="AK437" s="632">
        <f t="shared" si="6824"/>
        <v>0</v>
      </c>
      <c r="AL437" s="632">
        <f t="shared" si="6824"/>
        <v>0</v>
      </c>
      <c r="AM437" s="632">
        <f t="shared" si="6824"/>
        <v>0</v>
      </c>
      <c r="AN437" s="632">
        <f t="shared" si="6824"/>
        <v>0</v>
      </c>
      <c r="AO437" s="632">
        <f t="shared" si="6824"/>
        <v>0</v>
      </c>
      <c r="AP437" s="632">
        <f t="shared" si="6824"/>
        <v>0</v>
      </c>
      <c r="AQ437" s="632">
        <f t="shared" si="6824"/>
        <v>0</v>
      </c>
      <c r="AR437" s="632">
        <f t="shared" si="6824"/>
        <v>0</v>
      </c>
      <c r="AS437" s="632">
        <f t="shared" si="6824"/>
        <v>0</v>
      </c>
      <c r="AT437" s="632">
        <f t="shared" si="6824"/>
        <v>0</v>
      </c>
      <c r="AU437" s="632">
        <f t="shared" si="6824"/>
        <v>0</v>
      </c>
      <c r="AV437" s="632">
        <f t="shared" si="6824"/>
        <v>0</v>
      </c>
      <c r="AW437" s="613">
        <f t="shared" si="6366"/>
        <v>1036670.7470314036</v>
      </c>
      <c r="AX437" s="645">
        <f t="shared" si="6330"/>
        <v>0</v>
      </c>
      <c r="AY437" s="656">
        <f t="shared" si="6331"/>
        <v>0</v>
      </c>
      <c r="AZ437" s="591"/>
    </row>
    <row r="438" spans="1:52">
      <c r="A438" s="590"/>
      <c r="B438" s="646" t="s">
        <v>305</v>
      </c>
      <c r="C438" s="646" t="s">
        <v>637</v>
      </c>
      <c r="D438" s="647" t="s">
        <v>638</v>
      </c>
      <c r="E438" s="648"/>
      <c r="F438" s="648"/>
      <c r="G438" s="649"/>
      <c r="H438" s="650">
        <v>98991.399456415325</v>
      </c>
      <c r="I438" s="650">
        <f t="shared" si="6125"/>
        <v>98991.399456415325</v>
      </c>
      <c r="J438" s="649">
        <v>0</v>
      </c>
      <c r="K438" s="649">
        <v>0</v>
      </c>
      <c r="L438" s="649">
        <v>0</v>
      </c>
      <c r="M438" s="649">
        <v>0</v>
      </c>
      <c r="N438" s="649">
        <v>0</v>
      </c>
      <c r="O438" s="649">
        <v>0</v>
      </c>
      <c r="P438" s="649">
        <v>0</v>
      </c>
      <c r="Q438" s="649">
        <v>0</v>
      </c>
      <c r="R438" s="649">
        <v>0</v>
      </c>
      <c r="S438" s="649">
        <f t="shared" ref="S438:S442" si="6825">+S439*H438</f>
        <v>29697.419836924597</v>
      </c>
      <c r="T438" s="649">
        <f t="shared" ref="T438" si="6826">((T439*$H438)-((T439*$H438*$E439)+(T439*$H438*$F439)))</f>
        <v>0</v>
      </c>
      <c r="U438" s="649">
        <f t="shared" ref="U438" si="6827">((U439*$H438)-((U439*$H438*$E439)+(U439*$H438*$F439)))</f>
        <v>0</v>
      </c>
      <c r="V438" s="649">
        <f t="shared" ref="V438" si="6828">((V439*$H438)-((V439*$H438*$E439)+(V439*$H438*$F439)))</f>
        <v>64344.409646669963</v>
      </c>
      <c r="W438" s="649">
        <f t="shared" ref="W438" si="6829">((W439*$H438)-((W439*$H438*$E439)+(W439*$H438*$F439)))</f>
        <v>0</v>
      </c>
      <c r="X438" s="649">
        <f t="shared" ref="X438" si="6830">((X439*$H438)-((X439*$H438*$E439)+(X439*$H438*$F439)))</f>
        <v>0</v>
      </c>
      <c r="Y438" s="649">
        <f t="shared" ref="Y438" si="6831">((Y439*$H438)-((Y439*$H438*$E439)+(Y439*$H438*$F439)))</f>
        <v>0</v>
      </c>
      <c r="Z438" s="649">
        <f t="shared" ref="Z438" si="6832">((Z439*$H438)-((Z439*$H438*$E439)+(Z439*$H438*$F439)))</f>
        <v>0</v>
      </c>
      <c r="AA438" s="649">
        <f t="shared" ref="AA438" si="6833">((AA439*$H438)-((AA439*$H438*$E439)+(AA439*$H438*$F439)))</f>
        <v>0</v>
      </c>
      <c r="AB438" s="649">
        <f t="shared" ref="AB438" si="6834">((AB439*$H438)-((AB439*$H438*$E439)+(AB439*$H438*$F439)))</f>
        <v>0</v>
      </c>
      <c r="AC438" s="649">
        <f t="shared" ref="AC438" si="6835">((AC439*$H438)-((AC439*$H438*$E439)+(AC439*$H438*$F439)))</f>
        <v>0</v>
      </c>
      <c r="AD438" s="649">
        <f t="shared" ref="AD438" si="6836">((AD439*$H438)-((AD439*$H438*$E439)+(AD439*$H438*$F439)))</f>
        <v>0</v>
      </c>
      <c r="AE438" s="649">
        <f t="shared" ref="AE438" si="6837">((AE439*$H438)-((AE439*$H438*$E439)+(AE439*$H438*$F439)))</f>
        <v>0</v>
      </c>
      <c r="AF438" s="649">
        <f t="shared" ref="AF438" si="6838">((AF439*$H438)-((AF439*$H438*$E439)+(AF439*$H438*$F439)))</f>
        <v>0</v>
      </c>
      <c r="AG438" s="649">
        <f t="shared" ref="AG438" si="6839">((AG439*$H438)-((AG439*$H438*$E439)+(AG439*$H438*$F439)))</f>
        <v>0</v>
      </c>
      <c r="AH438" s="649">
        <f t="shared" ref="AH438" si="6840">((AH439*$H438)-((AH439*$H438*$E439)+(AH439*$H438*$F439)))</f>
        <v>0</v>
      </c>
      <c r="AI438" s="649">
        <f>+AI439*H438</f>
        <v>4949.5699728207665</v>
      </c>
      <c r="AJ438" s="649">
        <f t="shared" ref="AJ438" si="6841">+AJ439*H438</f>
        <v>0</v>
      </c>
      <c r="AK438" s="649">
        <v>0</v>
      </c>
      <c r="AL438" s="649">
        <v>0</v>
      </c>
      <c r="AM438" s="649">
        <v>0</v>
      </c>
      <c r="AN438" s="649">
        <v>0</v>
      </c>
      <c r="AO438" s="649">
        <v>0</v>
      </c>
      <c r="AP438" s="649">
        <v>0</v>
      </c>
      <c r="AQ438" s="649">
        <v>0</v>
      </c>
      <c r="AR438" s="649">
        <v>0</v>
      </c>
      <c r="AS438" s="649">
        <v>0</v>
      </c>
      <c r="AT438" s="649">
        <v>0</v>
      </c>
      <c r="AU438" s="649">
        <v>0</v>
      </c>
      <c r="AV438" s="649">
        <v>0</v>
      </c>
      <c r="AW438" s="613">
        <f t="shared" si="6366"/>
        <v>98991.399456415325</v>
      </c>
      <c r="AX438" s="645">
        <f t="shared" si="6330"/>
        <v>0</v>
      </c>
      <c r="AY438" s="656">
        <f t="shared" si="6331"/>
        <v>0</v>
      </c>
      <c r="AZ438" s="591"/>
    </row>
    <row r="439" spans="1:52">
      <c r="A439" s="590"/>
      <c r="B439" s="636"/>
      <c r="C439" s="636"/>
      <c r="D439" s="651"/>
      <c r="E439" s="652">
        <v>0.3</v>
      </c>
      <c r="F439" s="652">
        <v>0.05</v>
      </c>
      <c r="G439" s="653"/>
      <c r="H439" s="640"/>
      <c r="I439" s="640">
        <f t="shared" si="6125"/>
        <v>1.35</v>
      </c>
      <c r="J439" s="658">
        <v>0</v>
      </c>
      <c r="K439" s="658">
        <v>0</v>
      </c>
      <c r="L439" s="658">
        <v>0</v>
      </c>
      <c r="M439" s="658">
        <v>0</v>
      </c>
      <c r="N439" s="658">
        <v>0</v>
      </c>
      <c r="O439" s="658">
        <v>0</v>
      </c>
      <c r="P439" s="658">
        <v>0</v>
      </c>
      <c r="Q439" s="658">
        <v>0</v>
      </c>
      <c r="R439" s="658">
        <v>0</v>
      </c>
      <c r="S439" s="658">
        <v>0.3</v>
      </c>
      <c r="T439" s="658">
        <v>0</v>
      </c>
      <c r="U439" s="658">
        <v>0</v>
      </c>
      <c r="V439" s="658">
        <v>1</v>
      </c>
      <c r="W439" s="658">
        <v>0</v>
      </c>
      <c r="X439" s="658">
        <v>0</v>
      </c>
      <c r="Y439" s="658">
        <v>0</v>
      </c>
      <c r="Z439" s="658">
        <v>0</v>
      </c>
      <c r="AA439" s="658">
        <v>0</v>
      </c>
      <c r="AB439" s="658">
        <v>0</v>
      </c>
      <c r="AC439" s="658">
        <v>0</v>
      </c>
      <c r="AD439" s="658">
        <v>0</v>
      </c>
      <c r="AE439" s="658">
        <v>0</v>
      </c>
      <c r="AF439" s="658">
        <v>0</v>
      </c>
      <c r="AG439" s="658">
        <v>0</v>
      </c>
      <c r="AH439" s="658">
        <v>0</v>
      </c>
      <c r="AI439" s="658">
        <v>0.05</v>
      </c>
      <c r="AJ439" s="658">
        <v>0</v>
      </c>
      <c r="AK439" s="658">
        <v>0</v>
      </c>
      <c r="AL439" s="658">
        <v>0</v>
      </c>
      <c r="AM439" s="658">
        <v>0</v>
      </c>
      <c r="AN439" s="658">
        <v>0</v>
      </c>
      <c r="AO439" s="658">
        <v>0</v>
      </c>
      <c r="AP439" s="658">
        <v>0</v>
      </c>
      <c r="AQ439" s="658">
        <v>0</v>
      </c>
      <c r="AR439" s="658">
        <v>0</v>
      </c>
      <c r="AS439" s="658">
        <v>0</v>
      </c>
      <c r="AT439" s="658">
        <v>0</v>
      </c>
      <c r="AU439" s="658">
        <v>0</v>
      </c>
      <c r="AV439" s="658">
        <v>0</v>
      </c>
      <c r="AW439" s="613">
        <f t="shared" si="6366"/>
        <v>1.35</v>
      </c>
      <c r="AX439" s="645">
        <f t="shared" si="6330"/>
        <v>1.35</v>
      </c>
      <c r="AY439" s="656" t="e">
        <f t="shared" si="6331"/>
        <v>#DIV/0!</v>
      </c>
      <c r="AZ439" s="591"/>
    </row>
    <row r="440" spans="1:52">
      <c r="A440" s="590"/>
      <c r="B440" s="646" t="s">
        <v>305</v>
      </c>
      <c r="C440" s="646" t="s">
        <v>639</v>
      </c>
      <c r="D440" s="647" t="s">
        <v>640</v>
      </c>
      <c r="E440" s="648"/>
      <c r="F440" s="648"/>
      <c r="G440" s="649"/>
      <c r="H440" s="650">
        <v>98991.399456415325</v>
      </c>
      <c r="I440" s="650">
        <f t="shared" si="6125"/>
        <v>98991.399456415325</v>
      </c>
      <c r="J440" s="649">
        <v>0</v>
      </c>
      <c r="K440" s="649">
        <v>0</v>
      </c>
      <c r="L440" s="649">
        <v>0</v>
      </c>
      <c r="M440" s="649">
        <v>0</v>
      </c>
      <c r="N440" s="649">
        <v>0</v>
      </c>
      <c r="O440" s="649">
        <v>0</v>
      </c>
      <c r="P440" s="649">
        <v>0</v>
      </c>
      <c r="Q440" s="649">
        <v>0</v>
      </c>
      <c r="R440" s="649">
        <v>0</v>
      </c>
      <c r="S440" s="649">
        <f t="shared" si="6825"/>
        <v>29697.419836924597</v>
      </c>
      <c r="T440" s="649">
        <f t="shared" ref="T440" si="6842">((T441*$H440)-((T441*$H440*$E441)+(T441*$H440*$F441)))</f>
        <v>0</v>
      </c>
      <c r="U440" s="649">
        <f t="shared" ref="U440" si="6843">((U441*$H440)-((U441*$H440*$E441)+(U441*$H440*$F441)))</f>
        <v>0</v>
      </c>
      <c r="V440" s="649">
        <f t="shared" ref="V440" si="6844">((V441*$H440)-((V441*$H440*$E441)+(V441*$H440*$F441)))</f>
        <v>0</v>
      </c>
      <c r="W440" s="649">
        <f t="shared" ref="W440" si="6845">((W441*$H440)-((W441*$H440*$E441)+(W441*$H440*$F441)))</f>
        <v>64344.409646669963</v>
      </c>
      <c r="X440" s="649">
        <f t="shared" ref="X440" si="6846">((X441*$H440)-((X441*$H440*$E441)+(X441*$H440*$F441)))</f>
        <v>0</v>
      </c>
      <c r="Y440" s="649">
        <f t="shared" ref="Y440" si="6847">((Y441*$H440)-((Y441*$H440*$E441)+(Y441*$H440*$F441)))</f>
        <v>0</v>
      </c>
      <c r="Z440" s="649">
        <f t="shared" ref="Z440" si="6848">((Z441*$H440)-((Z441*$H440*$E441)+(Z441*$H440*$F441)))</f>
        <v>0</v>
      </c>
      <c r="AA440" s="649">
        <f t="shared" ref="AA440" si="6849">((AA441*$H440)-((AA441*$H440*$E441)+(AA441*$H440*$F441)))</f>
        <v>0</v>
      </c>
      <c r="AB440" s="649">
        <f t="shared" ref="AB440" si="6850">((AB441*$H440)-((AB441*$H440*$E441)+(AB441*$H440*$F441)))</f>
        <v>0</v>
      </c>
      <c r="AC440" s="649">
        <f t="shared" ref="AC440" si="6851">((AC441*$H440)-((AC441*$H440*$E441)+(AC441*$H440*$F441)))</f>
        <v>0</v>
      </c>
      <c r="AD440" s="649">
        <f t="shared" ref="AD440" si="6852">((AD441*$H440)-((AD441*$H440*$E441)+(AD441*$H440*$F441)))</f>
        <v>0</v>
      </c>
      <c r="AE440" s="649">
        <f t="shared" ref="AE440" si="6853">((AE441*$H440)-((AE441*$H440*$E441)+(AE441*$H440*$F441)))</f>
        <v>0</v>
      </c>
      <c r="AF440" s="649">
        <f t="shared" ref="AF440" si="6854">((AF441*$H440)-((AF441*$H440*$E441)+(AF441*$H440*$F441)))</f>
        <v>0</v>
      </c>
      <c r="AG440" s="649">
        <f t="shared" ref="AG440" si="6855">((AG441*$H440)-((AG441*$H440*$E441)+(AG441*$H440*$F441)))</f>
        <v>0</v>
      </c>
      <c r="AH440" s="649">
        <f t="shared" ref="AH440" si="6856">((AH441*$H440)-((AH441*$H440*$E441)+(AH441*$H440*$F441)))</f>
        <v>0</v>
      </c>
      <c r="AI440" s="649">
        <f>+AI441*H440</f>
        <v>4949.5699728207665</v>
      </c>
      <c r="AJ440" s="649">
        <f t="shared" ref="AJ440" si="6857">+AJ441*H440</f>
        <v>0</v>
      </c>
      <c r="AK440" s="649">
        <v>0</v>
      </c>
      <c r="AL440" s="649">
        <v>0</v>
      </c>
      <c r="AM440" s="649">
        <v>0</v>
      </c>
      <c r="AN440" s="649">
        <v>0</v>
      </c>
      <c r="AO440" s="649">
        <v>0</v>
      </c>
      <c r="AP440" s="649">
        <v>0</v>
      </c>
      <c r="AQ440" s="649">
        <v>0</v>
      </c>
      <c r="AR440" s="649">
        <v>0</v>
      </c>
      <c r="AS440" s="649">
        <v>0</v>
      </c>
      <c r="AT440" s="649">
        <v>0</v>
      </c>
      <c r="AU440" s="649">
        <v>0</v>
      </c>
      <c r="AV440" s="649">
        <v>0</v>
      </c>
      <c r="AW440" s="613">
        <f t="shared" si="6366"/>
        <v>98991.399456415325</v>
      </c>
      <c r="AX440" s="645">
        <f t="shared" si="6330"/>
        <v>0</v>
      </c>
      <c r="AY440" s="656">
        <f t="shared" si="6331"/>
        <v>0</v>
      </c>
      <c r="AZ440" s="591"/>
    </row>
    <row r="441" spans="1:52">
      <c r="A441" s="590"/>
      <c r="B441" s="636"/>
      <c r="C441" s="636"/>
      <c r="D441" s="651"/>
      <c r="E441" s="652">
        <v>0.3</v>
      </c>
      <c r="F441" s="652">
        <v>0.05</v>
      </c>
      <c r="G441" s="653"/>
      <c r="H441" s="640"/>
      <c r="I441" s="640">
        <f t="shared" si="6125"/>
        <v>1.35</v>
      </c>
      <c r="J441" s="658">
        <v>0</v>
      </c>
      <c r="K441" s="658">
        <v>0</v>
      </c>
      <c r="L441" s="658">
        <v>0</v>
      </c>
      <c r="M441" s="658">
        <v>0</v>
      </c>
      <c r="N441" s="658">
        <v>0</v>
      </c>
      <c r="O441" s="658">
        <v>0</v>
      </c>
      <c r="P441" s="658">
        <v>0</v>
      </c>
      <c r="Q441" s="658">
        <v>0</v>
      </c>
      <c r="R441" s="658">
        <v>0</v>
      </c>
      <c r="S441" s="658">
        <v>0.3</v>
      </c>
      <c r="T441" s="658">
        <v>0</v>
      </c>
      <c r="U441" s="658">
        <v>0</v>
      </c>
      <c r="V441" s="658">
        <v>0</v>
      </c>
      <c r="W441" s="658">
        <v>1</v>
      </c>
      <c r="X441" s="658">
        <v>0</v>
      </c>
      <c r="Y441" s="658">
        <v>0</v>
      </c>
      <c r="Z441" s="658">
        <v>0</v>
      </c>
      <c r="AA441" s="658">
        <v>0</v>
      </c>
      <c r="AB441" s="658">
        <v>0</v>
      </c>
      <c r="AC441" s="658">
        <v>0</v>
      </c>
      <c r="AD441" s="658">
        <v>0</v>
      </c>
      <c r="AE441" s="658">
        <v>0</v>
      </c>
      <c r="AF441" s="658">
        <v>0</v>
      </c>
      <c r="AG441" s="658">
        <v>0</v>
      </c>
      <c r="AH441" s="658">
        <v>0</v>
      </c>
      <c r="AI441" s="658">
        <v>0.05</v>
      </c>
      <c r="AJ441" s="658">
        <v>0</v>
      </c>
      <c r="AK441" s="658">
        <v>0</v>
      </c>
      <c r="AL441" s="658">
        <v>0</v>
      </c>
      <c r="AM441" s="658">
        <v>0</v>
      </c>
      <c r="AN441" s="658">
        <v>0</v>
      </c>
      <c r="AO441" s="658">
        <v>0</v>
      </c>
      <c r="AP441" s="658">
        <v>0</v>
      </c>
      <c r="AQ441" s="658">
        <v>0</v>
      </c>
      <c r="AR441" s="658">
        <v>0</v>
      </c>
      <c r="AS441" s="658">
        <v>0</v>
      </c>
      <c r="AT441" s="658">
        <v>0</v>
      </c>
      <c r="AU441" s="658">
        <v>0</v>
      </c>
      <c r="AV441" s="658">
        <v>0</v>
      </c>
      <c r="AW441" s="613">
        <f t="shared" si="6366"/>
        <v>1.35</v>
      </c>
      <c r="AX441" s="645">
        <f t="shared" si="6330"/>
        <v>1.35</v>
      </c>
      <c r="AY441" s="656" t="e">
        <f t="shared" si="6331"/>
        <v>#DIV/0!</v>
      </c>
      <c r="AZ441" s="591"/>
    </row>
    <row r="442" spans="1:52">
      <c r="A442" s="590"/>
      <c r="B442" s="646" t="s">
        <v>305</v>
      </c>
      <c r="C442" s="646" t="s">
        <v>641</v>
      </c>
      <c r="D442" s="647" t="s">
        <v>642</v>
      </c>
      <c r="E442" s="648"/>
      <c r="F442" s="648"/>
      <c r="G442" s="649"/>
      <c r="H442" s="650">
        <v>838687.94811857305</v>
      </c>
      <c r="I442" s="650">
        <f t="shared" si="6125"/>
        <v>838687.94811857305</v>
      </c>
      <c r="J442" s="649">
        <v>0</v>
      </c>
      <c r="K442" s="649">
        <v>0</v>
      </c>
      <c r="L442" s="649">
        <v>0</v>
      </c>
      <c r="M442" s="649">
        <v>0</v>
      </c>
      <c r="N442" s="649">
        <v>0</v>
      </c>
      <c r="O442" s="649">
        <v>0</v>
      </c>
      <c r="P442" s="649">
        <v>0</v>
      </c>
      <c r="Q442" s="649">
        <v>0</v>
      </c>
      <c r="R442" s="649">
        <v>0</v>
      </c>
      <c r="S442" s="649">
        <f t="shared" si="6825"/>
        <v>251606.3844355719</v>
      </c>
      <c r="T442" s="649">
        <f t="shared" ref="T442" si="6858">((T443*$H442)-((T443*$H442*$E443)+(T443*$H442*$F443)))</f>
        <v>0</v>
      </c>
      <c r="U442" s="649">
        <f t="shared" ref="U442" si="6859">((U443*$H442)-((U443*$H442*$E443)+(U443*$H442*$F443)))</f>
        <v>0</v>
      </c>
      <c r="V442" s="649">
        <f t="shared" ref="V442" si="6860">((V443*$H442)-((V443*$H442*$E443)+(V443*$H442*$F443)))</f>
        <v>0</v>
      </c>
      <c r="W442" s="649">
        <f t="shared" ref="W442" si="6861">((W443*$H442)-((W443*$H442*$E443)+(W443*$H442*$F443)))</f>
        <v>397957.43138226285</v>
      </c>
      <c r="X442" s="649">
        <f t="shared" ref="X442" si="6862">((X443*$H442)-((X443*$H442*$E443)+(X443*$H442*$F443)))</f>
        <v>147189.7348948096</v>
      </c>
      <c r="Y442" s="649">
        <f t="shared" ref="Y442" si="6863">((Y443*$H442)-((Y443*$H442*$E443)+(Y443*$H442*$F443)))</f>
        <v>0</v>
      </c>
      <c r="Z442" s="649">
        <f t="shared" ref="Z442" si="6864">((Z443*$H442)-((Z443*$H442*$E443)+(Z443*$H442*$F443)))</f>
        <v>0</v>
      </c>
      <c r="AA442" s="649">
        <f t="shared" ref="AA442" si="6865">((AA443*$H442)-((AA443*$H442*$E443)+(AA443*$H442*$F443)))</f>
        <v>0</v>
      </c>
      <c r="AB442" s="649">
        <f t="shared" ref="AB442" si="6866">((AB443*$H442)-((AB443*$H442*$E443)+(AB443*$H442*$F443)))</f>
        <v>0</v>
      </c>
      <c r="AC442" s="649">
        <f t="shared" ref="AC442" si="6867">((AC443*$H442)-((AC443*$H442*$E443)+(AC443*$H442*$F443)))</f>
        <v>0</v>
      </c>
      <c r="AD442" s="649">
        <f t="shared" ref="AD442" si="6868">((AD443*$H442)-((AD443*$H442*$E443)+(AD443*$H442*$F443)))</f>
        <v>0</v>
      </c>
      <c r="AE442" s="649">
        <f t="shared" ref="AE442" si="6869">((AE443*$H442)-((AE443*$H442*$E443)+(AE443*$H442*$F443)))</f>
        <v>0</v>
      </c>
      <c r="AF442" s="649">
        <f t="shared" ref="AF442" si="6870">((AF443*$H442)-((AF443*$H442*$E443)+(AF443*$H442*$F443)))</f>
        <v>0</v>
      </c>
      <c r="AG442" s="649">
        <f t="shared" ref="AG442" si="6871">((AG443*$H442)-((AG443*$H442*$E443)+(AG443*$H442*$F443)))</f>
        <v>0</v>
      </c>
      <c r="AH442" s="649">
        <f t="shared" ref="AH442" si="6872">((AH443*$H442)-((AH443*$H442*$E443)+(AH443*$H442*$F443)))</f>
        <v>0</v>
      </c>
      <c r="AI442" s="649">
        <f>+AI443*H442</f>
        <v>41934.397405928656</v>
      </c>
      <c r="AJ442" s="649">
        <f t="shared" ref="AJ442" si="6873">+AJ443*H442</f>
        <v>0</v>
      </c>
      <c r="AK442" s="649">
        <v>0</v>
      </c>
      <c r="AL442" s="649">
        <v>0</v>
      </c>
      <c r="AM442" s="649">
        <v>0</v>
      </c>
      <c r="AN442" s="649">
        <v>0</v>
      </c>
      <c r="AO442" s="649">
        <v>0</v>
      </c>
      <c r="AP442" s="649">
        <v>0</v>
      </c>
      <c r="AQ442" s="649">
        <v>0</v>
      </c>
      <c r="AR442" s="649">
        <v>0</v>
      </c>
      <c r="AS442" s="649">
        <v>0</v>
      </c>
      <c r="AT442" s="649">
        <v>0</v>
      </c>
      <c r="AU442" s="649">
        <v>0</v>
      </c>
      <c r="AV442" s="649">
        <v>0</v>
      </c>
      <c r="AW442" s="613">
        <f t="shared" si="6366"/>
        <v>838687.94811857305</v>
      </c>
      <c r="AX442" s="645">
        <f t="shared" si="6330"/>
        <v>0</v>
      </c>
      <c r="AY442" s="656">
        <f t="shared" si="6331"/>
        <v>0</v>
      </c>
      <c r="AZ442" s="591"/>
    </row>
    <row r="443" spans="1:52">
      <c r="A443" s="590"/>
      <c r="B443" s="636"/>
      <c r="C443" s="636"/>
      <c r="D443" s="651"/>
      <c r="E443" s="652">
        <v>0.3</v>
      </c>
      <c r="F443" s="652">
        <v>0.05</v>
      </c>
      <c r="G443" s="653"/>
      <c r="H443" s="640"/>
      <c r="I443" s="640">
        <f t="shared" si="6125"/>
        <v>1.35</v>
      </c>
      <c r="J443" s="658">
        <v>0</v>
      </c>
      <c r="K443" s="658">
        <v>0</v>
      </c>
      <c r="L443" s="658">
        <v>0</v>
      </c>
      <c r="M443" s="658">
        <v>0</v>
      </c>
      <c r="N443" s="658">
        <v>0</v>
      </c>
      <c r="O443" s="658">
        <v>0</v>
      </c>
      <c r="P443" s="658">
        <v>0</v>
      </c>
      <c r="Q443" s="658">
        <v>0</v>
      </c>
      <c r="R443" s="658">
        <v>0</v>
      </c>
      <c r="S443" s="658">
        <v>0.3</v>
      </c>
      <c r="T443" s="658">
        <v>0</v>
      </c>
      <c r="U443" s="658">
        <v>0</v>
      </c>
      <c r="V443" s="658">
        <v>0</v>
      </c>
      <c r="W443" s="658">
        <v>0.73</v>
      </c>
      <c r="X443" s="658">
        <v>0.27</v>
      </c>
      <c r="Y443" s="658">
        <v>0</v>
      </c>
      <c r="Z443" s="658">
        <v>0</v>
      </c>
      <c r="AA443" s="658">
        <v>0</v>
      </c>
      <c r="AB443" s="658">
        <v>0</v>
      </c>
      <c r="AC443" s="658">
        <v>0</v>
      </c>
      <c r="AD443" s="658">
        <v>0</v>
      </c>
      <c r="AE443" s="658">
        <v>0</v>
      </c>
      <c r="AF443" s="658">
        <v>0</v>
      </c>
      <c r="AG443" s="658">
        <v>0</v>
      </c>
      <c r="AH443" s="658">
        <v>0</v>
      </c>
      <c r="AI443" s="658">
        <v>0.05</v>
      </c>
      <c r="AJ443" s="658">
        <v>0</v>
      </c>
      <c r="AK443" s="658">
        <v>0</v>
      </c>
      <c r="AL443" s="658">
        <v>0</v>
      </c>
      <c r="AM443" s="658">
        <v>0</v>
      </c>
      <c r="AN443" s="658">
        <v>0</v>
      </c>
      <c r="AO443" s="658">
        <v>0</v>
      </c>
      <c r="AP443" s="658">
        <v>0</v>
      </c>
      <c r="AQ443" s="658">
        <v>0</v>
      </c>
      <c r="AR443" s="658">
        <v>0</v>
      </c>
      <c r="AS443" s="658">
        <v>0</v>
      </c>
      <c r="AT443" s="658">
        <v>0</v>
      </c>
      <c r="AU443" s="658">
        <v>0</v>
      </c>
      <c r="AV443" s="658">
        <v>0</v>
      </c>
      <c r="AW443" s="613">
        <f t="shared" si="6366"/>
        <v>1.35</v>
      </c>
      <c r="AX443" s="645">
        <f t="shared" si="6330"/>
        <v>1.35</v>
      </c>
      <c r="AY443" s="656" t="e">
        <f t="shared" si="6331"/>
        <v>#DIV/0!</v>
      </c>
      <c r="AZ443" s="591"/>
    </row>
    <row r="444" spans="1:52">
      <c r="A444" s="590"/>
      <c r="B444" s="629" t="s">
        <v>278</v>
      </c>
      <c r="C444" s="629" t="s">
        <v>643</v>
      </c>
      <c r="D444" s="630" t="s">
        <v>644</v>
      </c>
      <c r="E444" s="643"/>
      <c r="F444" s="643"/>
      <c r="G444" s="631"/>
      <c r="H444" s="632">
        <f>+H445+H447+H449+H451+H453+H455+H457+H459+H461+H463+H465+H467+H469+H471+H473+H475+H477+H479</f>
        <v>625750.63098959322</v>
      </c>
      <c r="I444" s="632">
        <f t="shared" si="6125"/>
        <v>625750.6309895931</v>
      </c>
      <c r="J444" s="632">
        <f t="shared" ref="J444:AV444" si="6874">+J445+J447+J449+J451+J453+J455+J457+J459+J461+J463+J465+J467+J469+J471+J473+J475+J477+J479</f>
        <v>0</v>
      </c>
      <c r="K444" s="632">
        <f t="shared" si="6874"/>
        <v>0</v>
      </c>
      <c r="L444" s="632">
        <f t="shared" si="6874"/>
        <v>0</v>
      </c>
      <c r="M444" s="632">
        <f t="shared" si="6874"/>
        <v>0</v>
      </c>
      <c r="N444" s="632">
        <f t="shared" si="6874"/>
        <v>0</v>
      </c>
      <c r="O444" s="632">
        <f t="shared" si="6874"/>
        <v>0</v>
      </c>
      <c r="P444" s="632">
        <f t="shared" si="6874"/>
        <v>0</v>
      </c>
      <c r="Q444" s="632">
        <f t="shared" si="6874"/>
        <v>0</v>
      </c>
      <c r="R444" s="632">
        <f t="shared" si="6874"/>
        <v>0</v>
      </c>
      <c r="S444" s="632">
        <f t="shared" si="6874"/>
        <v>187725.18929687786</v>
      </c>
      <c r="T444" s="632">
        <f t="shared" si="6874"/>
        <v>0</v>
      </c>
      <c r="U444" s="632">
        <f t="shared" si="6874"/>
        <v>0</v>
      </c>
      <c r="V444" s="632">
        <f t="shared" si="6874"/>
        <v>20840.575266421423</v>
      </c>
      <c r="W444" s="632">
        <f t="shared" si="6874"/>
        <v>1096.8723824432341</v>
      </c>
      <c r="X444" s="632">
        <f t="shared" si="6874"/>
        <v>0</v>
      </c>
      <c r="Y444" s="632">
        <f t="shared" si="6874"/>
        <v>47766.549579527913</v>
      </c>
      <c r="Z444" s="632">
        <f t="shared" si="6874"/>
        <v>56234.583009375368</v>
      </c>
      <c r="AA444" s="632">
        <f t="shared" si="6874"/>
        <v>40584.278150399616</v>
      </c>
      <c r="AB444" s="632">
        <f t="shared" si="6874"/>
        <v>49798.006162922778</v>
      </c>
      <c r="AC444" s="632">
        <f t="shared" si="6874"/>
        <v>48262.384827502246</v>
      </c>
      <c r="AD444" s="632">
        <f t="shared" si="6874"/>
        <v>37951.784432535853</v>
      </c>
      <c r="AE444" s="632">
        <f t="shared" si="6874"/>
        <v>45849.265586127134</v>
      </c>
      <c r="AF444" s="632">
        <f t="shared" si="6874"/>
        <v>58353.610745979997</v>
      </c>
      <c r="AG444" s="632">
        <f t="shared" si="6874"/>
        <v>0</v>
      </c>
      <c r="AH444" s="632">
        <f t="shared" si="6874"/>
        <v>0</v>
      </c>
      <c r="AI444" s="632">
        <f t="shared" si="6874"/>
        <v>31287.53154947966</v>
      </c>
      <c r="AJ444" s="632">
        <f t="shared" si="6874"/>
        <v>0</v>
      </c>
      <c r="AK444" s="632">
        <f t="shared" si="6874"/>
        <v>0</v>
      </c>
      <c r="AL444" s="632">
        <f t="shared" si="6874"/>
        <v>0</v>
      </c>
      <c r="AM444" s="632">
        <f t="shared" si="6874"/>
        <v>0</v>
      </c>
      <c r="AN444" s="632">
        <f t="shared" si="6874"/>
        <v>0</v>
      </c>
      <c r="AO444" s="632">
        <f t="shared" si="6874"/>
        <v>0</v>
      </c>
      <c r="AP444" s="632">
        <f t="shared" si="6874"/>
        <v>0</v>
      </c>
      <c r="AQ444" s="632">
        <f t="shared" si="6874"/>
        <v>0</v>
      </c>
      <c r="AR444" s="632">
        <f t="shared" si="6874"/>
        <v>0</v>
      </c>
      <c r="AS444" s="632">
        <f t="shared" si="6874"/>
        <v>0</v>
      </c>
      <c r="AT444" s="632">
        <f t="shared" si="6874"/>
        <v>0</v>
      </c>
      <c r="AU444" s="632">
        <f t="shared" si="6874"/>
        <v>0</v>
      </c>
      <c r="AV444" s="632">
        <f t="shared" si="6874"/>
        <v>0</v>
      </c>
      <c r="AW444" s="613">
        <f t="shared" si="6366"/>
        <v>625750.6309895931</v>
      </c>
      <c r="AX444" s="645">
        <f t="shared" si="6330"/>
        <v>0</v>
      </c>
      <c r="AY444" s="656">
        <f t="shared" si="6331"/>
        <v>0</v>
      </c>
      <c r="AZ444" s="591"/>
    </row>
    <row r="445" spans="1:52">
      <c r="A445" s="590"/>
      <c r="B445" s="646" t="s">
        <v>305</v>
      </c>
      <c r="C445" s="646" t="s">
        <v>645</v>
      </c>
      <c r="D445" s="647" t="s">
        <v>646</v>
      </c>
      <c r="E445" s="648"/>
      <c r="F445" s="648"/>
      <c r="G445" s="649"/>
      <c r="H445" s="650">
        <v>43787.0702285031</v>
      </c>
      <c r="I445" s="650">
        <f t="shared" si="6125"/>
        <v>43787.0702285031</v>
      </c>
      <c r="J445" s="649">
        <v>0</v>
      </c>
      <c r="K445" s="649">
        <v>0</v>
      </c>
      <c r="L445" s="649">
        <v>0</v>
      </c>
      <c r="M445" s="649">
        <v>0</v>
      </c>
      <c r="N445" s="649">
        <v>0</v>
      </c>
      <c r="O445" s="649">
        <v>0</v>
      </c>
      <c r="P445" s="649">
        <v>0</v>
      </c>
      <c r="Q445" s="649">
        <v>0</v>
      </c>
      <c r="R445" s="649">
        <v>0</v>
      </c>
      <c r="S445" s="649">
        <f t="shared" ref="S445:S479" si="6875">+S446*H445</f>
        <v>13136.12106855093</v>
      </c>
      <c r="T445" s="649">
        <f t="shared" ref="T445" si="6876">((T446*$H445)-((T446*$H445*$E446)+(T446*$H445*$F446)))</f>
        <v>0</v>
      </c>
      <c r="U445" s="649">
        <f t="shared" ref="U445" si="6877">((U446*$H445)-((U446*$H445*$E446)+(U446*$H445*$F446)))</f>
        <v>0</v>
      </c>
      <c r="V445" s="649">
        <f t="shared" ref="V445" si="6878">((V446*$H445)-((V446*$H445*$E446)+(V446*$H445*$F446)))</f>
        <v>0</v>
      </c>
      <c r="W445" s="649">
        <f t="shared" ref="W445" si="6879">((W446*$H445)-((W446*$H445*$E446)+(W446*$H445*$F446)))</f>
        <v>0</v>
      </c>
      <c r="X445" s="649">
        <f t="shared" ref="X445" si="6880">((X446*$H445)-((X446*$H445*$E446)+(X446*$H445*$F446)))</f>
        <v>0</v>
      </c>
      <c r="Y445" s="649">
        <f t="shared" ref="Y445" si="6881">((Y446*$H445)-((Y446*$H445*$E446)+(Y446*$H445*$F446)))</f>
        <v>28461.595648527014</v>
      </c>
      <c r="Z445" s="649">
        <f t="shared" ref="Z445" si="6882">((Z446*$H445)-((Z446*$H445*$E446)+(Z446*$H445*$F446)))</f>
        <v>0</v>
      </c>
      <c r="AA445" s="649">
        <f t="shared" ref="AA445" si="6883">((AA446*$H445)-((AA446*$H445*$E446)+(AA446*$H445*$F446)))</f>
        <v>0</v>
      </c>
      <c r="AB445" s="649">
        <f t="shared" ref="AB445" si="6884">((AB446*$H445)-((AB446*$H445*$E446)+(AB446*$H445*$F446)))</f>
        <v>0</v>
      </c>
      <c r="AC445" s="649">
        <f t="shared" ref="AC445" si="6885">((AC446*$H445)-((AC446*$H445*$E446)+(AC446*$H445*$F446)))</f>
        <v>0</v>
      </c>
      <c r="AD445" s="649">
        <f t="shared" ref="AD445" si="6886">((AD446*$H445)-((AD446*$H445*$E446)+(AD446*$H445*$F446)))</f>
        <v>0</v>
      </c>
      <c r="AE445" s="649">
        <f t="shared" ref="AE445" si="6887">((AE446*$H445)-((AE446*$H445*$E446)+(AE446*$H445*$F446)))</f>
        <v>0</v>
      </c>
      <c r="AF445" s="649">
        <f t="shared" ref="AF445" si="6888">((AF446*$H445)-((AF446*$H445*$E446)+(AF446*$H445*$F446)))</f>
        <v>0</v>
      </c>
      <c r="AG445" s="649">
        <f t="shared" ref="AG445" si="6889">((AG446*$H445)-((AG446*$H445*$E446)+(AG446*$H445*$F446)))</f>
        <v>0</v>
      </c>
      <c r="AH445" s="649">
        <f t="shared" ref="AH445" si="6890">((AH446*$H445)-((AH446*$H445*$E446)+(AH446*$H445*$F446)))</f>
        <v>0</v>
      </c>
      <c r="AI445" s="649">
        <f>+AI446*H445</f>
        <v>2189.3535114251549</v>
      </c>
      <c r="AJ445" s="649">
        <f t="shared" ref="AJ445" si="6891">+AJ446*H445</f>
        <v>0</v>
      </c>
      <c r="AK445" s="649">
        <v>0</v>
      </c>
      <c r="AL445" s="649">
        <v>0</v>
      </c>
      <c r="AM445" s="649">
        <v>0</v>
      </c>
      <c r="AN445" s="649">
        <v>0</v>
      </c>
      <c r="AO445" s="649">
        <v>0</v>
      </c>
      <c r="AP445" s="649">
        <v>0</v>
      </c>
      <c r="AQ445" s="649">
        <v>0</v>
      </c>
      <c r="AR445" s="649">
        <v>0</v>
      </c>
      <c r="AS445" s="649">
        <v>0</v>
      </c>
      <c r="AT445" s="649">
        <v>0</v>
      </c>
      <c r="AU445" s="649">
        <v>0</v>
      </c>
      <c r="AV445" s="649">
        <v>0</v>
      </c>
      <c r="AW445" s="613">
        <f t="shared" si="6366"/>
        <v>43787.0702285031</v>
      </c>
      <c r="AX445" s="645">
        <f t="shared" si="6330"/>
        <v>0</v>
      </c>
      <c r="AY445" s="656">
        <f t="shared" si="6331"/>
        <v>0</v>
      </c>
      <c r="AZ445" s="591"/>
    </row>
    <row r="446" spans="1:52">
      <c r="A446" s="590"/>
      <c r="B446" s="636"/>
      <c r="C446" s="636"/>
      <c r="D446" s="651"/>
      <c r="E446" s="652">
        <v>0.3</v>
      </c>
      <c r="F446" s="652">
        <v>0.05</v>
      </c>
      <c r="G446" s="653"/>
      <c r="H446" s="640"/>
      <c r="I446" s="640">
        <f t="shared" si="6125"/>
        <v>1.35</v>
      </c>
      <c r="J446" s="658">
        <v>0</v>
      </c>
      <c r="K446" s="658">
        <v>0</v>
      </c>
      <c r="L446" s="658">
        <v>0</v>
      </c>
      <c r="M446" s="658">
        <v>0</v>
      </c>
      <c r="N446" s="658">
        <v>0</v>
      </c>
      <c r="O446" s="658">
        <v>0</v>
      </c>
      <c r="P446" s="658">
        <v>0</v>
      </c>
      <c r="Q446" s="658">
        <v>0</v>
      </c>
      <c r="R446" s="658">
        <v>0</v>
      </c>
      <c r="S446" s="658">
        <v>0.3</v>
      </c>
      <c r="T446" s="658">
        <v>0</v>
      </c>
      <c r="U446" s="658">
        <v>0</v>
      </c>
      <c r="V446" s="658">
        <v>0</v>
      </c>
      <c r="W446" s="658">
        <v>0</v>
      </c>
      <c r="X446" s="658">
        <v>0</v>
      </c>
      <c r="Y446" s="658">
        <v>1</v>
      </c>
      <c r="Z446" s="658">
        <v>0</v>
      </c>
      <c r="AA446" s="658">
        <v>0</v>
      </c>
      <c r="AB446" s="658">
        <v>0</v>
      </c>
      <c r="AC446" s="658">
        <v>0</v>
      </c>
      <c r="AD446" s="658">
        <v>0</v>
      </c>
      <c r="AE446" s="658">
        <v>0</v>
      </c>
      <c r="AF446" s="658">
        <v>0</v>
      </c>
      <c r="AG446" s="658">
        <v>0</v>
      </c>
      <c r="AH446" s="658">
        <v>0</v>
      </c>
      <c r="AI446" s="658">
        <v>0.05</v>
      </c>
      <c r="AJ446" s="658">
        <v>0</v>
      </c>
      <c r="AK446" s="658">
        <v>0</v>
      </c>
      <c r="AL446" s="658">
        <v>0</v>
      </c>
      <c r="AM446" s="658">
        <v>0</v>
      </c>
      <c r="AN446" s="658">
        <v>0</v>
      </c>
      <c r="AO446" s="658">
        <v>0</v>
      </c>
      <c r="AP446" s="658">
        <v>0</v>
      </c>
      <c r="AQ446" s="658">
        <v>0</v>
      </c>
      <c r="AR446" s="658">
        <v>0</v>
      </c>
      <c r="AS446" s="658">
        <v>0</v>
      </c>
      <c r="AT446" s="658">
        <v>0</v>
      </c>
      <c r="AU446" s="658">
        <v>0</v>
      </c>
      <c r="AV446" s="658">
        <v>0</v>
      </c>
      <c r="AW446" s="613">
        <f t="shared" si="6366"/>
        <v>1.35</v>
      </c>
      <c r="AX446" s="645">
        <f t="shared" si="6330"/>
        <v>1.35</v>
      </c>
      <c r="AY446" s="656" t="e">
        <f t="shared" si="6331"/>
        <v>#DIV/0!</v>
      </c>
      <c r="AZ446" s="591"/>
    </row>
    <row r="447" spans="1:52">
      <c r="A447" s="590"/>
      <c r="B447" s="646" t="s">
        <v>305</v>
      </c>
      <c r="C447" s="646" t="s">
        <v>647</v>
      </c>
      <c r="D447" s="647" t="s">
        <v>648</v>
      </c>
      <c r="E447" s="648"/>
      <c r="F447" s="648"/>
      <c r="G447" s="649"/>
      <c r="H447" s="650">
        <v>33749.919459791781</v>
      </c>
      <c r="I447" s="650">
        <f t="shared" si="6125"/>
        <v>33749.919459791781</v>
      </c>
      <c r="J447" s="649">
        <v>0</v>
      </c>
      <c r="K447" s="649">
        <v>0</v>
      </c>
      <c r="L447" s="649">
        <v>0</v>
      </c>
      <c r="M447" s="649">
        <v>0</v>
      </c>
      <c r="N447" s="649">
        <v>0</v>
      </c>
      <c r="O447" s="649">
        <v>0</v>
      </c>
      <c r="P447" s="649">
        <v>0</v>
      </c>
      <c r="Q447" s="649">
        <v>0</v>
      </c>
      <c r="R447" s="649">
        <v>0</v>
      </c>
      <c r="S447" s="649">
        <f t="shared" si="6875"/>
        <v>10124.975837937534</v>
      </c>
      <c r="T447" s="649">
        <f t="shared" ref="T447" si="6892">((T448*$H447)-((T448*$H447*$E448)+(T448*$H447*$F448)))</f>
        <v>0</v>
      </c>
      <c r="U447" s="649">
        <f t="shared" ref="U447" si="6893">((U448*$H447)-((U448*$H447*$E448)+(U448*$H447*$F448)))</f>
        <v>0</v>
      </c>
      <c r="V447" s="649">
        <f t="shared" ref="V447" si="6894">((V448*$H447)-((V448*$H447*$E448)+(V448*$H447*$F448)))</f>
        <v>0</v>
      </c>
      <c r="W447" s="649">
        <f t="shared" ref="W447" si="6895">((W448*$H447)-((W448*$H447*$E448)+(W448*$H447*$F448)))</f>
        <v>0</v>
      </c>
      <c r="X447" s="649">
        <f t="shared" ref="X447" si="6896">((X448*$H447)-((X448*$H447*$E448)+(X448*$H447*$F448)))</f>
        <v>0</v>
      </c>
      <c r="Y447" s="649">
        <f t="shared" ref="Y447" si="6897">((Y448*$H447)-((Y448*$H447*$E448)+(Y448*$H447*$F448)))</f>
        <v>19304.953931000899</v>
      </c>
      <c r="Z447" s="649">
        <f t="shared" ref="Z447" si="6898">((Z448*$H447)-((Z448*$H447*$E448)+(Z448*$H447*$F448)))</f>
        <v>2632.4937178637588</v>
      </c>
      <c r="AA447" s="649">
        <f t="shared" ref="AA447" si="6899">((AA448*$H447)-((AA448*$H447*$E448)+(AA448*$H447*$F448)))</f>
        <v>0</v>
      </c>
      <c r="AB447" s="649">
        <f t="shared" ref="AB447" si="6900">((AB448*$H447)-((AB448*$H447*$E448)+(AB448*$H447*$F448)))</f>
        <v>0</v>
      </c>
      <c r="AC447" s="649">
        <f t="shared" ref="AC447" si="6901">((AC448*$H447)-((AC448*$H447*$E448)+(AC448*$H447*$F448)))</f>
        <v>0</v>
      </c>
      <c r="AD447" s="649">
        <f t="shared" ref="AD447" si="6902">((AD448*$H447)-((AD448*$H447*$E448)+(AD448*$H447*$F448)))</f>
        <v>0</v>
      </c>
      <c r="AE447" s="649">
        <f t="shared" ref="AE447" si="6903">((AE448*$H447)-((AE448*$H447*$E448)+(AE448*$H447*$F448)))</f>
        <v>0</v>
      </c>
      <c r="AF447" s="649">
        <f t="shared" ref="AF447" si="6904">((AF448*$H447)-((AF448*$H447*$E448)+(AF448*$H447*$F448)))</f>
        <v>0</v>
      </c>
      <c r="AG447" s="649">
        <f t="shared" ref="AG447" si="6905">((AG448*$H447)-((AG448*$H447*$E448)+(AG448*$H447*$F448)))</f>
        <v>0</v>
      </c>
      <c r="AH447" s="649">
        <f t="shared" ref="AH447" si="6906">((AH448*$H447)-((AH448*$H447*$E448)+(AH448*$H447*$F448)))</f>
        <v>0</v>
      </c>
      <c r="AI447" s="649">
        <f>+AI448*H447</f>
        <v>1687.4959729895891</v>
      </c>
      <c r="AJ447" s="649">
        <f t="shared" ref="AJ447" si="6907">+AJ448*H447</f>
        <v>0</v>
      </c>
      <c r="AK447" s="649">
        <v>0</v>
      </c>
      <c r="AL447" s="649">
        <v>0</v>
      </c>
      <c r="AM447" s="649">
        <v>0</v>
      </c>
      <c r="AN447" s="649">
        <v>0</v>
      </c>
      <c r="AO447" s="649">
        <v>0</v>
      </c>
      <c r="AP447" s="649">
        <v>0</v>
      </c>
      <c r="AQ447" s="649">
        <v>0</v>
      </c>
      <c r="AR447" s="649">
        <v>0</v>
      </c>
      <c r="AS447" s="649">
        <v>0</v>
      </c>
      <c r="AT447" s="649">
        <v>0</v>
      </c>
      <c r="AU447" s="649">
        <v>0</v>
      </c>
      <c r="AV447" s="649">
        <v>0</v>
      </c>
      <c r="AW447" s="613">
        <f t="shared" si="6366"/>
        <v>33749.919459791781</v>
      </c>
      <c r="AX447" s="645">
        <f t="shared" si="6330"/>
        <v>0</v>
      </c>
      <c r="AY447" s="656">
        <f t="shared" si="6331"/>
        <v>0</v>
      </c>
      <c r="AZ447" s="591"/>
    </row>
    <row r="448" spans="1:52">
      <c r="A448" s="590"/>
      <c r="B448" s="636"/>
      <c r="C448" s="636"/>
      <c r="D448" s="651"/>
      <c r="E448" s="652">
        <v>0.3</v>
      </c>
      <c r="F448" s="652">
        <v>0.05</v>
      </c>
      <c r="G448" s="653"/>
      <c r="H448" s="640"/>
      <c r="I448" s="640">
        <f t="shared" ref="I448:I511" si="6908">SUM(J448:AV448)</f>
        <v>1.3499999999999999</v>
      </c>
      <c r="J448" s="658">
        <v>0</v>
      </c>
      <c r="K448" s="658">
        <v>0</v>
      </c>
      <c r="L448" s="658">
        <v>0</v>
      </c>
      <c r="M448" s="658">
        <v>0</v>
      </c>
      <c r="N448" s="658">
        <v>0</v>
      </c>
      <c r="O448" s="658">
        <v>0</v>
      </c>
      <c r="P448" s="658">
        <v>0</v>
      </c>
      <c r="Q448" s="658">
        <v>0</v>
      </c>
      <c r="R448" s="658">
        <v>0</v>
      </c>
      <c r="S448" s="658">
        <v>0.3</v>
      </c>
      <c r="T448" s="658">
        <v>0</v>
      </c>
      <c r="U448" s="658">
        <v>0</v>
      </c>
      <c r="V448" s="658">
        <v>0</v>
      </c>
      <c r="W448" s="658">
        <v>0</v>
      </c>
      <c r="X448" s="658">
        <v>0</v>
      </c>
      <c r="Y448" s="658">
        <v>0.88</v>
      </c>
      <c r="Z448" s="658">
        <v>0.12</v>
      </c>
      <c r="AA448" s="658">
        <v>0</v>
      </c>
      <c r="AB448" s="658">
        <v>0</v>
      </c>
      <c r="AC448" s="658">
        <v>0</v>
      </c>
      <c r="AD448" s="658">
        <v>0</v>
      </c>
      <c r="AE448" s="658">
        <v>0</v>
      </c>
      <c r="AF448" s="658">
        <v>0</v>
      </c>
      <c r="AG448" s="658">
        <v>0</v>
      </c>
      <c r="AH448" s="658">
        <v>0</v>
      </c>
      <c r="AI448" s="658">
        <v>0.05</v>
      </c>
      <c r="AJ448" s="658">
        <v>0</v>
      </c>
      <c r="AK448" s="658">
        <v>0</v>
      </c>
      <c r="AL448" s="658">
        <v>0</v>
      </c>
      <c r="AM448" s="658">
        <v>0</v>
      </c>
      <c r="AN448" s="658">
        <v>0</v>
      </c>
      <c r="AO448" s="658">
        <v>0</v>
      </c>
      <c r="AP448" s="658">
        <v>0</v>
      </c>
      <c r="AQ448" s="658">
        <v>0</v>
      </c>
      <c r="AR448" s="658">
        <v>0</v>
      </c>
      <c r="AS448" s="658">
        <v>0</v>
      </c>
      <c r="AT448" s="658">
        <v>0</v>
      </c>
      <c r="AU448" s="658">
        <v>0</v>
      </c>
      <c r="AV448" s="658">
        <v>0</v>
      </c>
      <c r="AW448" s="613">
        <f t="shared" si="6366"/>
        <v>1.3499999999999999</v>
      </c>
      <c r="AX448" s="645">
        <f t="shared" si="6330"/>
        <v>1.3499999999999999</v>
      </c>
      <c r="AY448" s="656" t="e">
        <f t="shared" si="6331"/>
        <v>#DIV/0!</v>
      </c>
      <c r="AZ448" s="591"/>
    </row>
    <row r="449" spans="1:52">
      <c r="A449" s="590"/>
      <c r="B449" s="646" t="s">
        <v>305</v>
      </c>
      <c r="C449" s="646" t="s">
        <v>649</v>
      </c>
      <c r="D449" s="647" t="s">
        <v>650</v>
      </c>
      <c r="E449" s="648"/>
      <c r="F449" s="648"/>
      <c r="G449" s="649"/>
      <c r="H449" s="650">
        <v>33749.919459791781</v>
      </c>
      <c r="I449" s="650">
        <f t="shared" si="6908"/>
        <v>33749.919459791781</v>
      </c>
      <c r="J449" s="649">
        <v>0</v>
      </c>
      <c r="K449" s="649">
        <v>0</v>
      </c>
      <c r="L449" s="649">
        <v>0</v>
      </c>
      <c r="M449" s="649">
        <v>0</v>
      </c>
      <c r="N449" s="649">
        <v>0</v>
      </c>
      <c r="O449" s="649">
        <v>0</v>
      </c>
      <c r="P449" s="649">
        <v>0</v>
      </c>
      <c r="Q449" s="649">
        <v>0</v>
      </c>
      <c r="R449" s="649">
        <v>0</v>
      </c>
      <c r="S449" s="649">
        <f t="shared" si="6875"/>
        <v>10124.975837937534</v>
      </c>
      <c r="T449" s="649">
        <f t="shared" ref="T449" si="6909">((T450*$H449)-((T450*$H449*$E450)+(T450*$H449*$F450)))</f>
        <v>0</v>
      </c>
      <c r="U449" s="649">
        <f t="shared" ref="U449" si="6910">((U450*$H449)-((U450*$H449*$E450)+(U450*$H449*$F450)))</f>
        <v>0</v>
      </c>
      <c r="V449" s="649">
        <f t="shared" ref="V449" si="6911">((V450*$H449)-((V450*$H449*$E450)+(V450*$H449*$F450)))</f>
        <v>0</v>
      </c>
      <c r="W449" s="649">
        <f t="shared" ref="W449" si="6912">((W450*$H449)-((W450*$H449*$E450)+(W450*$H449*$F450)))</f>
        <v>0</v>
      </c>
      <c r="X449" s="649">
        <f t="shared" ref="X449" si="6913">((X450*$H449)-((X450*$H449*$E450)+(X450*$H449*$F450)))</f>
        <v>0</v>
      </c>
      <c r="Y449" s="649">
        <f t="shared" ref="Y449" si="6914">((Y450*$H449)-((Y450*$H449*$E450)+(Y450*$H449*$F450)))</f>
        <v>0</v>
      </c>
      <c r="Z449" s="649">
        <f t="shared" ref="Z449" si="6915">((Z450*$H449)-((Z450*$H449*$E450)+(Z450*$H449*$F450)))</f>
        <v>21937.447648864658</v>
      </c>
      <c r="AA449" s="649">
        <f t="shared" ref="AA449" si="6916">((AA450*$H449)-((AA450*$H449*$E450)+(AA450*$H449*$F450)))</f>
        <v>0</v>
      </c>
      <c r="AB449" s="649">
        <f t="shared" ref="AB449" si="6917">((AB450*$H449)-((AB450*$H449*$E450)+(AB450*$H449*$F450)))</f>
        <v>0</v>
      </c>
      <c r="AC449" s="649">
        <f t="shared" ref="AC449" si="6918">((AC450*$H449)-((AC450*$H449*$E450)+(AC450*$H449*$F450)))</f>
        <v>0</v>
      </c>
      <c r="AD449" s="649">
        <f t="shared" ref="AD449" si="6919">((AD450*$H449)-((AD450*$H449*$E450)+(AD450*$H449*$F450)))</f>
        <v>0</v>
      </c>
      <c r="AE449" s="649">
        <f t="shared" ref="AE449" si="6920">((AE450*$H449)-((AE450*$H449*$E450)+(AE450*$H449*$F450)))</f>
        <v>0</v>
      </c>
      <c r="AF449" s="649">
        <f t="shared" ref="AF449" si="6921">((AF450*$H449)-((AF450*$H449*$E450)+(AF450*$H449*$F450)))</f>
        <v>0</v>
      </c>
      <c r="AG449" s="649">
        <f t="shared" ref="AG449" si="6922">((AG450*$H449)-((AG450*$H449*$E450)+(AG450*$H449*$F450)))</f>
        <v>0</v>
      </c>
      <c r="AH449" s="649">
        <f t="shared" ref="AH449" si="6923">((AH450*$H449)-((AH450*$H449*$E450)+(AH450*$H449*$F450)))</f>
        <v>0</v>
      </c>
      <c r="AI449" s="649">
        <f>+AI450*H449</f>
        <v>1687.4959729895891</v>
      </c>
      <c r="AJ449" s="649">
        <f t="shared" ref="AJ449" si="6924">+AJ450*H449</f>
        <v>0</v>
      </c>
      <c r="AK449" s="649">
        <v>0</v>
      </c>
      <c r="AL449" s="649">
        <v>0</v>
      </c>
      <c r="AM449" s="649">
        <v>0</v>
      </c>
      <c r="AN449" s="649">
        <v>0</v>
      </c>
      <c r="AO449" s="649">
        <v>0</v>
      </c>
      <c r="AP449" s="649">
        <v>0</v>
      </c>
      <c r="AQ449" s="649">
        <v>0</v>
      </c>
      <c r="AR449" s="649">
        <v>0</v>
      </c>
      <c r="AS449" s="649">
        <v>0</v>
      </c>
      <c r="AT449" s="649">
        <v>0</v>
      </c>
      <c r="AU449" s="649">
        <v>0</v>
      </c>
      <c r="AV449" s="649">
        <v>0</v>
      </c>
      <c r="AW449" s="613">
        <f t="shared" si="6366"/>
        <v>33749.919459791781</v>
      </c>
      <c r="AX449" s="645">
        <f t="shared" si="6330"/>
        <v>0</v>
      </c>
      <c r="AY449" s="656">
        <f t="shared" si="6331"/>
        <v>0</v>
      </c>
      <c r="AZ449" s="591"/>
    </row>
    <row r="450" spans="1:52">
      <c r="A450" s="590"/>
      <c r="B450" s="636"/>
      <c r="C450" s="636"/>
      <c r="D450" s="651"/>
      <c r="E450" s="652">
        <v>0.3</v>
      </c>
      <c r="F450" s="652">
        <v>0.05</v>
      </c>
      <c r="G450" s="653"/>
      <c r="H450" s="640"/>
      <c r="I450" s="640">
        <f t="shared" si="6908"/>
        <v>1.35</v>
      </c>
      <c r="J450" s="658">
        <v>0</v>
      </c>
      <c r="K450" s="658">
        <v>0</v>
      </c>
      <c r="L450" s="658">
        <v>0</v>
      </c>
      <c r="M450" s="658">
        <v>0</v>
      </c>
      <c r="N450" s="658">
        <v>0</v>
      </c>
      <c r="O450" s="658">
        <v>0</v>
      </c>
      <c r="P450" s="658">
        <v>0</v>
      </c>
      <c r="Q450" s="658">
        <v>0</v>
      </c>
      <c r="R450" s="658">
        <v>0</v>
      </c>
      <c r="S450" s="658">
        <v>0.3</v>
      </c>
      <c r="T450" s="658">
        <v>0</v>
      </c>
      <c r="U450" s="658">
        <v>0</v>
      </c>
      <c r="V450" s="658">
        <v>0</v>
      </c>
      <c r="W450" s="658">
        <v>0</v>
      </c>
      <c r="X450" s="658">
        <v>0</v>
      </c>
      <c r="Y450" s="658">
        <v>0</v>
      </c>
      <c r="Z450" s="658">
        <v>1</v>
      </c>
      <c r="AA450" s="658">
        <v>0</v>
      </c>
      <c r="AB450" s="658">
        <v>0</v>
      </c>
      <c r="AC450" s="658">
        <v>0</v>
      </c>
      <c r="AD450" s="658">
        <v>0</v>
      </c>
      <c r="AE450" s="658">
        <v>0</v>
      </c>
      <c r="AF450" s="658">
        <v>0</v>
      </c>
      <c r="AG450" s="658">
        <v>0</v>
      </c>
      <c r="AH450" s="658">
        <v>0</v>
      </c>
      <c r="AI450" s="658">
        <v>0.05</v>
      </c>
      <c r="AJ450" s="658">
        <v>0</v>
      </c>
      <c r="AK450" s="658">
        <v>0</v>
      </c>
      <c r="AL450" s="658">
        <v>0</v>
      </c>
      <c r="AM450" s="658">
        <v>0</v>
      </c>
      <c r="AN450" s="658">
        <v>0</v>
      </c>
      <c r="AO450" s="658">
        <v>0</v>
      </c>
      <c r="AP450" s="658">
        <v>0</v>
      </c>
      <c r="AQ450" s="658">
        <v>0</v>
      </c>
      <c r="AR450" s="658">
        <v>0</v>
      </c>
      <c r="AS450" s="658">
        <v>0</v>
      </c>
      <c r="AT450" s="658">
        <v>0</v>
      </c>
      <c r="AU450" s="658">
        <v>0</v>
      </c>
      <c r="AV450" s="658">
        <v>0</v>
      </c>
      <c r="AW450" s="613">
        <f t="shared" si="6366"/>
        <v>1.35</v>
      </c>
      <c r="AX450" s="645">
        <f t="shared" si="6330"/>
        <v>1.35</v>
      </c>
      <c r="AY450" s="656" t="e">
        <f t="shared" si="6331"/>
        <v>#DIV/0!</v>
      </c>
      <c r="AZ450" s="591"/>
    </row>
    <row r="451" spans="1:52">
      <c r="A451" s="590"/>
      <c r="B451" s="646" t="s">
        <v>305</v>
      </c>
      <c r="C451" s="646" t="s">
        <v>651</v>
      </c>
      <c r="D451" s="647" t="s">
        <v>652</v>
      </c>
      <c r="E451" s="648"/>
      <c r="F451" s="648"/>
      <c r="G451" s="649"/>
      <c r="H451" s="650">
        <v>41964.849404421577</v>
      </c>
      <c r="I451" s="650">
        <f t="shared" si="6908"/>
        <v>41964.849404421577</v>
      </c>
      <c r="J451" s="649">
        <v>0</v>
      </c>
      <c r="K451" s="649">
        <v>0</v>
      </c>
      <c r="L451" s="649">
        <v>0</v>
      </c>
      <c r="M451" s="649">
        <v>0</v>
      </c>
      <c r="N451" s="649">
        <v>0</v>
      </c>
      <c r="O451" s="649">
        <v>0</v>
      </c>
      <c r="P451" s="649">
        <v>0</v>
      </c>
      <c r="Q451" s="649">
        <v>0</v>
      </c>
      <c r="R451" s="649">
        <v>0</v>
      </c>
      <c r="S451" s="649">
        <f t="shared" si="6875"/>
        <v>12589.454821326473</v>
      </c>
      <c r="T451" s="649">
        <f t="shared" ref="T451" si="6925">((T452*$H451)-((T452*$H451*$E452)+(T452*$H451*$F452)))</f>
        <v>0</v>
      </c>
      <c r="U451" s="649">
        <f t="shared" ref="U451" si="6926">((U452*$H451)-((U452*$H451*$E452)+(U452*$H451*$F452)))</f>
        <v>0</v>
      </c>
      <c r="V451" s="649">
        <f t="shared" ref="V451" si="6927">((V452*$H451)-((V452*$H451*$E452)+(V452*$H451*$F452)))</f>
        <v>0</v>
      </c>
      <c r="W451" s="649">
        <f t="shared" ref="W451" si="6928">((W452*$H451)-((W452*$H451*$E452)+(W452*$H451*$F452)))</f>
        <v>0</v>
      </c>
      <c r="X451" s="649">
        <f t="shared" ref="X451" si="6929">((X452*$H451)-((X452*$H451*$E452)+(X452*$H451*$F452)))</f>
        <v>0</v>
      </c>
      <c r="Y451" s="649">
        <f t="shared" ref="Y451" si="6930">((Y452*$H451)-((Y452*$H451*$E452)+(Y452*$H451*$F452)))</f>
        <v>0</v>
      </c>
      <c r="Z451" s="649">
        <f t="shared" ref="Z451" si="6931">((Z452*$H451)-((Z452*$H451*$E452)+(Z452*$H451*$F452)))</f>
        <v>27277.152112874024</v>
      </c>
      <c r="AA451" s="649">
        <f t="shared" ref="AA451" si="6932">((AA452*$H451)-((AA452*$H451*$E452)+(AA452*$H451*$F452)))</f>
        <v>0</v>
      </c>
      <c r="AB451" s="649">
        <f t="shared" ref="AB451" si="6933">((AB452*$H451)-((AB452*$H451*$E452)+(AB452*$H451*$F452)))</f>
        <v>0</v>
      </c>
      <c r="AC451" s="649">
        <f t="shared" ref="AC451" si="6934">((AC452*$H451)-((AC452*$H451*$E452)+(AC452*$H451*$F452)))</f>
        <v>0</v>
      </c>
      <c r="AD451" s="649">
        <f t="shared" ref="AD451" si="6935">((AD452*$H451)-((AD452*$H451*$E452)+(AD452*$H451*$F452)))</f>
        <v>0</v>
      </c>
      <c r="AE451" s="649">
        <f t="shared" ref="AE451" si="6936">((AE452*$H451)-((AE452*$H451*$E452)+(AE452*$H451*$F452)))</f>
        <v>0</v>
      </c>
      <c r="AF451" s="649">
        <f t="shared" ref="AF451" si="6937">((AF452*$H451)-((AF452*$H451*$E452)+(AF452*$H451*$F452)))</f>
        <v>0</v>
      </c>
      <c r="AG451" s="649">
        <f t="shared" ref="AG451" si="6938">((AG452*$H451)-((AG452*$H451*$E452)+(AG452*$H451*$F452)))</f>
        <v>0</v>
      </c>
      <c r="AH451" s="649">
        <f t="shared" ref="AH451" si="6939">((AH452*$H451)-((AH452*$H451*$E452)+(AH452*$H451*$F452)))</f>
        <v>0</v>
      </c>
      <c r="AI451" s="649">
        <f>+AI452*H451</f>
        <v>2098.2424702210787</v>
      </c>
      <c r="AJ451" s="649">
        <f t="shared" ref="AJ451" si="6940">+AJ452*H451</f>
        <v>0</v>
      </c>
      <c r="AK451" s="649">
        <v>0</v>
      </c>
      <c r="AL451" s="649">
        <v>0</v>
      </c>
      <c r="AM451" s="649">
        <v>0</v>
      </c>
      <c r="AN451" s="649">
        <v>0</v>
      </c>
      <c r="AO451" s="649">
        <v>0</v>
      </c>
      <c r="AP451" s="649">
        <v>0</v>
      </c>
      <c r="AQ451" s="649">
        <v>0</v>
      </c>
      <c r="AR451" s="649">
        <v>0</v>
      </c>
      <c r="AS451" s="649">
        <v>0</v>
      </c>
      <c r="AT451" s="649">
        <v>0</v>
      </c>
      <c r="AU451" s="649">
        <v>0</v>
      </c>
      <c r="AV451" s="649">
        <v>0</v>
      </c>
      <c r="AW451" s="613">
        <f t="shared" si="6366"/>
        <v>41964.849404421577</v>
      </c>
      <c r="AX451" s="645">
        <f t="shared" si="6330"/>
        <v>0</v>
      </c>
      <c r="AY451" s="656">
        <f t="shared" si="6331"/>
        <v>0</v>
      </c>
      <c r="AZ451" s="591"/>
    </row>
    <row r="452" spans="1:52">
      <c r="A452" s="590"/>
      <c r="B452" s="636"/>
      <c r="C452" s="636"/>
      <c r="D452" s="651"/>
      <c r="E452" s="652">
        <v>0.3</v>
      </c>
      <c r="F452" s="652">
        <v>0.05</v>
      </c>
      <c r="G452" s="653"/>
      <c r="H452" s="640"/>
      <c r="I452" s="640">
        <f t="shared" si="6908"/>
        <v>1.35</v>
      </c>
      <c r="J452" s="658">
        <v>0</v>
      </c>
      <c r="K452" s="658">
        <v>0</v>
      </c>
      <c r="L452" s="658">
        <v>0</v>
      </c>
      <c r="M452" s="658">
        <v>0</v>
      </c>
      <c r="N452" s="658">
        <v>0</v>
      </c>
      <c r="O452" s="658">
        <v>0</v>
      </c>
      <c r="P452" s="658">
        <v>0</v>
      </c>
      <c r="Q452" s="658">
        <v>0</v>
      </c>
      <c r="R452" s="658">
        <v>0</v>
      </c>
      <c r="S452" s="658">
        <v>0.3</v>
      </c>
      <c r="T452" s="658">
        <v>0</v>
      </c>
      <c r="U452" s="658">
        <v>0</v>
      </c>
      <c r="V452" s="658">
        <v>0</v>
      </c>
      <c r="W452" s="658">
        <v>0</v>
      </c>
      <c r="X452" s="658">
        <v>0</v>
      </c>
      <c r="Y452" s="658">
        <v>0</v>
      </c>
      <c r="Z452" s="658">
        <v>1</v>
      </c>
      <c r="AA452" s="658">
        <v>0</v>
      </c>
      <c r="AB452" s="658">
        <v>0</v>
      </c>
      <c r="AC452" s="658">
        <v>0</v>
      </c>
      <c r="AD452" s="658">
        <v>0</v>
      </c>
      <c r="AE452" s="658">
        <v>0</v>
      </c>
      <c r="AF452" s="658">
        <v>0</v>
      </c>
      <c r="AG452" s="658">
        <v>0</v>
      </c>
      <c r="AH452" s="658">
        <v>0</v>
      </c>
      <c r="AI452" s="658">
        <v>0.05</v>
      </c>
      <c r="AJ452" s="658">
        <v>0</v>
      </c>
      <c r="AK452" s="658">
        <v>0</v>
      </c>
      <c r="AL452" s="658">
        <v>0</v>
      </c>
      <c r="AM452" s="658">
        <v>0</v>
      </c>
      <c r="AN452" s="658">
        <v>0</v>
      </c>
      <c r="AO452" s="658">
        <v>0</v>
      </c>
      <c r="AP452" s="658">
        <v>0</v>
      </c>
      <c r="AQ452" s="658">
        <v>0</v>
      </c>
      <c r="AR452" s="658">
        <v>0</v>
      </c>
      <c r="AS452" s="658">
        <v>0</v>
      </c>
      <c r="AT452" s="658">
        <v>0</v>
      </c>
      <c r="AU452" s="658">
        <v>0</v>
      </c>
      <c r="AV452" s="658">
        <v>0</v>
      </c>
      <c r="AW452" s="613">
        <f t="shared" si="6366"/>
        <v>1.35</v>
      </c>
      <c r="AX452" s="645">
        <f t="shared" si="6330"/>
        <v>1.35</v>
      </c>
      <c r="AY452" s="656" t="e">
        <f t="shared" si="6331"/>
        <v>#DIV/0!</v>
      </c>
      <c r="AZ452" s="591"/>
    </row>
    <row r="453" spans="1:52">
      <c r="A453" s="590"/>
      <c r="B453" s="646" t="s">
        <v>305</v>
      </c>
      <c r="C453" s="646" t="s">
        <v>653</v>
      </c>
      <c r="D453" s="647" t="s">
        <v>654</v>
      </c>
      <c r="E453" s="648"/>
      <c r="F453" s="648"/>
      <c r="G453" s="649"/>
      <c r="H453" s="650">
        <v>33749.919459791781</v>
      </c>
      <c r="I453" s="650">
        <f t="shared" si="6908"/>
        <v>33749.919459791781</v>
      </c>
      <c r="J453" s="649">
        <v>0</v>
      </c>
      <c r="K453" s="649">
        <v>0</v>
      </c>
      <c r="L453" s="649">
        <v>0</v>
      </c>
      <c r="M453" s="649">
        <v>0</v>
      </c>
      <c r="N453" s="649">
        <v>0</v>
      </c>
      <c r="O453" s="649">
        <v>0</v>
      </c>
      <c r="P453" s="649">
        <v>0</v>
      </c>
      <c r="Q453" s="649">
        <v>0</v>
      </c>
      <c r="R453" s="649">
        <v>0</v>
      </c>
      <c r="S453" s="649">
        <f t="shared" si="6875"/>
        <v>10124.975837937534</v>
      </c>
      <c r="T453" s="649">
        <f t="shared" ref="T453" si="6941">((T454*$H453)-((T454*$H453*$E454)+(T454*$H453*$F454)))</f>
        <v>0</v>
      </c>
      <c r="U453" s="649">
        <f t="shared" ref="U453" si="6942">((U454*$H453)-((U454*$H453*$E454)+(U454*$H453*$F454)))</f>
        <v>0</v>
      </c>
      <c r="V453" s="649">
        <f t="shared" ref="V453" si="6943">((V454*$H453)-((V454*$H453*$E454)+(V454*$H453*$F454)))</f>
        <v>0</v>
      </c>
      <c r="W453" s="649">
        <f t="shared" ref="W453" si="6944">((W454*$H453)-((W454*$H453*$E454)+(W454*$H453*$F454)))</f>
        <v>0</v>
      </c>
      <c r="X453" s="649">
        <f t="shared" ref="X453" si="6945">((X454*$H453)-((X454*$H453*$E454)+(X454*$H453*$F454)))</f>
        <v>0</v>
      </c>
      <c r="Y453" s="649">
        <f t="shared" ref="Y453" si="6946">((Y454*$H453)-((Y454*$H453*$E454)+(Y454*$H453*$F454)))</f>
        <v>0</v>
      </c>
      <c r="Z453" s="649">
        <f t="shared" ref="Z453" si="6947">((Z454*$H453)-((Z454*$H453*$E454)+(Z454*$H453*$F454)))</f>
        <v>4387.4895297729317</v>
      </c>
      <c r="AA453" s="649">
        <f t="shared" ref="AA453" si="6948">((AA454*$H453)-((AA454*$H453*$E454)+(AA454*$H453*$F454)))</f>
        <v>17549.958119091727</v>
      </c>
      <c r="AB453" s="649">
        <f t="shared" ref="AB453" si="6949">((AB454*$H453)-((AB454*$H453*$E454)+(AB454*$H453*$F454)))</f>
        <v>0</v>
      </c>
      <c r="AC453" s="649">
        <f t="shared" ref="AC453" si="6950">((AC454*$H453)-((AC454*$H453*$E454)+(AC454*$H453*$F454)))</f>
        <v>0</v>
      </c>
      <c r="AD453" s="649">
        <f t="shared" ref="AD453" si="6951">((AD454*$H453)-((AD454*$H453*$E454)+(AD454*$H453*$F454)))</f>
        <v>0</v>
      </c>
      <c r="AE453" s="649">
        <f t="shared" ref="AE453" si="6952">((AE454*$H453)-((AE454*$H453*$E454)+(AE454*$H453*$F454)))</f>
        <v>0</v>
      </c>
      <c r="AF453" s="649">
        <f t="shared" ref="AF453" si="6953">((AF454*$H453)-((AF454*$H453*$E454)+(AF454*$H453*$F454)))</f>
        <v>0</v>
      </c>
      <c r="AG453" s="649">
        <f t="shared" ref="AG453" si="6954">((AG454*$H453)-((AG454*$H453*$E454)+(AG454*$H453*$F454)))</f>
        <v>0</v>
      </c>
      <c r="AH453" s="649">
        <f t="shared" ref="AH453" si="6955">((AH454*$H453)-((AH454*$H453*$E454)+(AH454*$H453*$F454)))</f>
        <v>0</v>
      </c>
      <c r="AI453" s="649">
        <f>+AI454*H453</f>
        <v>1687.4959729895891</v>
      </c>
      <c r="AJ453" s="649">
        <f t="shared" ref="AJ453" si="6956">+AJ454*H453</f>
        <v>0</v>
      </c>
      <c r="AK453" s="649">
        <v>0</v>
      </c>
      <c r="AL453" s="649">
        <v>0</v>
      </c>
      <c r="AM453" s="649">
        <v>0</v>
      </c>
      <c r="AN453" s="649">
        <v>0</v>
      </c>
      <c r="AO453" s="649">
        <v>0</v>
      </c>
      <c r="AP453" s="649">
        <v>0</v>
      </c>
      <c r="AQ453" s="649">
        <v>0</v>
      </c>
      <c r="AR453" s="649">
        <v>0</v>
      </c>
      <c r="AS453" s="649">
        <v>0</v>
      </c>
      <c r="AT453" s="649">
        <v>0</v>
      </c>
      <c r="AU453" s="649">
        <v>0</v>
      </c>
      <c r="AV453" s="649">
        <v>0</v>
      </c>
      <c r="AW453" s="613">
        <f t="shared" si="6366"/>
        <v>33749.919459791781</v>
      </c>
      <c r="AX453" s="645">
        <f t="shared" si="6330"/>
        <v>0</v>
      </c>
      <c r="AY453" s="656">
        <f t="shared" si="6331"/>
        <v>0</v>
      </c>
      <c r="AZ453" s="591"/>
    </row>
    <row r="454" spans="1:52">
      <c r="A454" s="590"/>
      <c r="B454" s="636"/>
      <c r="C454" s="636"/>
      <c r="D454" s="651"/>
      <c r="E454" s="652">
        <v>0.3</v>
      </c>
      <c r="F454" s="652">
        <v>0.05</v>
      </c>
      <c r="G454" s="653"/>
      <c r="H454" s="640"/>
      <c r="I454" s="640">
        <f t="shared" si="6908"/>
        <v>1.35</v>
      </c>
      <c r="J454" s="658">
        <v>0</v>
      </c>
      <c r="K454" s="658">
        <v>0</v>
      </c>
      <c r="L454" s="658">
        <v>0</v>
      </c>
      <c r="M454" s="658">
        <v>0</v>
      </c>
      <c r="N454" s="658">
        <v>0</v>
      </c>
      <c r="O454" s="658">
        <v>0</v>
      </c>
      <c r="P454" s="658">
        <v>0</v>
      </c>
      <c r="Q454" s="658">
        <v>0</v>
      </c>
      <c r="R454" s="658">
        <v>0</v>
      </c>
      <c r="S454" s="658">
        <v>0.3</v>
      </c>
      <c r="T454" s="658">
        <v>0</v>
      </c>
      <c r="U454" s="658">
        <v>0</v>
      </c>
      <c r="V454" s="658">
        <v>0</v>
      </c>
      <c r="W454" s="658">
        <v>0</v>
      </c>
      <c r="X454" s="658">
        <v>0</v>
      </c>
      <c r="Y454" s="658">
        <v>0</v>
      </c>
      <c r="Z454" s="658">
        <v>0.2</v>
      </c>
      <c r="AA454" s="658">
        <v>0.8</v>
      </c>
      <c r="AB454" s="658">
        <v>0</v>
      </c>
      <c r="AC454" s="658">
        <v>0</v>
      </c>
      <c r="AD454" s="658">
        <v>0</v>
      </c>
      <c r="AE454" s="658">
        <v>0</v>
      </c>
      <c r="AF454" s="658">
        <v>0</v>
      </c>
      <c r="AG454" s="658">
        <v>0</v>
      </c>
      <c r="AH454" s="658">
        <v>0</v>
      </c>
      <c r="AI454" s="658">
        <v>0.05</v>
      </c>
      <c r="AJ454" s="658">
        <v>0</v>
      </c>
      <c r="AK454" s="658">
        <v>0</v>
      </c>
      <c r="AL454" s="658">
        <v>0</v>
      </c>
      <c r="AM454" s="658">
        <v>0</v>
      </c>
      <c r="AN454" s="658">
        <v>0</v>
      </c>
      <c r="AO454" s="658">
        <v>0</v>
      </c>
      <c r="AP454" s="658">
        <v>0</v>
      </c>
      <c r="AQ454" s="658">
        <v>0</v>
      </c>
      <c r="AR454" s="658">
        <v>0</v>
      </c>
      <c r="AS454" s="658">
        <v>0</v>
      </c>
      <c r="AT454" s="658">
        <v>0</v>
      </c>
      <c r="AU454" s="658">
        <v>0</v>
      </c>
      <c r="AV454" s="658">
        <v>0</v>
      </c>
      <c r="AW454" s="613">
        <f t="shared" si="6366"/>
        <v>1.35</v>
      </c>
      <c r="AX454" s="645">
        <f t="shared" si="6330"/>
        <v>1.35</v>
      </c>
      <c r="AY454" s="656" t="e">
        <f t="shared" si="6331"/>
        <v>#DIV/0!</v>
      </c>
      <c r="AZ454" s="591"/>
    </row>
    <row r="455" spans="1:52">
      <c r="A455" s="590"/>
      <c r="B455" s="646" t="s">
        <v>305</v>
      </c>
      <c r="C455" s="646" t="s">
        <v>655</v>
      </c>
      <c r="D455" s="647" t="s">
        <v>656</v>
      </c>
      <c r="E455" s="648"/>
      <c r="F455" s="648"/>
      <c r="G455" s="649"/>
      <c r="H455" s="650">
        <v>33749.919459791781</v>
      </c>
      <c r="I455" s="650">
        <f t="shared" si="6908"/>
        <v>33749.919459791781</v>
      </c>
      <c r="J455" s="649">
        <v>0</v>
      </c>
      <c r="K455" s="649">
        <v>0</v>
      </c>
      <c r="L455" s="649">
        <v>0</v>
      </c>
      <c r="M455" s="649">
        <v>0</v>
      </c>
      <c r="N455" s="649">
        <v>0</v>
      </c>
      <c r="O455" s="649">
        <v>0</v>
      </c>
      <c r="P455" s="649">
        <v>0</v>
      </c>
      <c r="Q455" s="649">
        <v>0</v>
      </c>
      <c r="R455" s="649">
        <v>0</v>
      </c>
      <c r="S455" s="649">
        <f t="shared" si="6875"/>
        <v>10124.975837937534</v>
      </c>
      <c r="T455" s="649">
        <f t="shared" ref="T455" si="6957">((T456*$H455)-((T456*$H455*$E456)+(T456*$H455*$F456)))</f>
        <v>0</v>
      </c>
      <c r="U455" s="649">
        <f t="shared" ref="U455" si="6958">((U456*$H455)-((U456*$H455*$E456)+(U456*$H455*$F456)))</f>
        <v>0</v>
      </c>
      <c r="V455" s="649">
        <f t="shared" ref="V455" si="6959">((V456*$H455)-((V456*$H455*$E456)+(V456*$H455*$F456)))</f>
        <v>0</v>
      </c>
      <c r="W455" s="649">
        <f t="shared" ref="W455" si="6960">((W456*$H455)-((W456*$H455*$E456)+(W456*$H455*$F456)))</f>
        <v>0</v>
      </c>
      <c r="X455" s="649">
        <f t="shared" ref="X455" si="6961">((X456*$H455)-((X456*$H455*$E456)+(X456*$H455*$F456)))</f>
        <v>0</v>
      </c>
      <c r="Y455" s="649">
        <f t="shared" ref="Y455" si="6962">((Y456*$H455)-((Y456*$H455*$E456)+(Y456*$H455*$F456)))</f>
        <v>0</v>
      </c>
      <c r="Z455" s="649">
        <f t="shared" ref="Z455" si="6963">((Z456*$H455)-((Z456*$H455*$E456)+(Z456*$H455*$F456)))</f>
        <v>0</v>
      </c>
      <c r="AA455" s="649">
        <f t="shared" ref="AA455" si="6964">((AA456*$H455)-((AA456*$H455*$E456)+(AA456*$H455*$F456)))</f>
        <v>21937.447648864658</v>
      </c>
      <c r="AB455" s="649">
        <f t="shared" ref="AB455" si="6965">((AB456*$H455)-((AB456*$H455*$E456)+(AB456*$H455*$F456)))</f>
        <v>0</v>
      </c>
      <c r="AC455" s="649">
        <f t="shared" ref="AC455" si="6966">((AC456*$H455)-((AC456*$H455*$E456)+(AC456*$H455*$F456)))</f>
        <v>0</v>
      </c>
      <c r="AD455" s="649">
        <f t="shared" ref="AD455" si="6967">((AD456*$H455)-((AD456*$H455*$E456)+(AD456*$H455*$F456)))</f>
        <v>0</v>
      </c>
      <c r="AE455" s="649">
        <f t="shared" ref="AE455" si="6968">((AE456*$H455)-((AE456*$H455*$E456)+(AE456*$H455*$F456)))</f>
        <v>0</v>
      </c>
      <c r="AF455" s="649">
        <f t="shared" ref="AF455" si="6969">((AF456*$H455)-((AF456*$H455*$E456)+(AF456*$H455*$F456)))</f>
        <v>0</v>
      </c>
      <c r="AG455" s="649">
        <f t="shared" ref="AG455" si="6970">((AG456*$H455)-((AG456*$H455*$E456)+(AG456*$H455*$F456)))</f>
        <v>0</v>
      </c>
      <c r="AH455" s="649">
        <f t="shared" ref="AH455" si="6971">((AH456*$H455)-((AH456*$H455*$E456)+(AH456*$H455*$F456)))</f>
        <v>0</v>
      </c>
      <c r="AI455" s="649">
        <f>+AI456*H455</f>
        <v>1687.4959729895891</v>
      </c>
      <c r="AJ455" s="649">
        <f t="shared" ref="AJ455" si="6972">+AJ456*H455</f>
        <v>0</v>
      </c>
      <c r="AK455" s="649">
        <v>0</v>
      </c>
      <c r="AL455" s="649">
        <v>0</v>
      </c>
      <c r="AM455" s="649">
        <v>0</v>
      </c>
      <c r="AN455" s="649">
        <v>0</v>
      </c>
      <c r="AO455" s="649">
        <v>0</v>
      </c>
      <c r="AP455" s="649">
        <v>0</v>
      </c>
      <c r="AQ455" s="649">
        <v>0</v>
      </c>
      <c r="AR455" s="649">
        <v>0</v>
      </c>
      <c r="AS455" s="649">
        <v>0</v>
      </c>
      <c r="AT455" s="649">
        <v>0</v>
      </c>
      <c r="AU455" s="649">
        <v>0</v>
      </c>
      <c r="AV455" s="649">
        <v>0</v>
      </c>
      <c r="AW455" s="613">
        <f t="shared" si="6366"/>
        <v>33749.919459791781</v>
      </c>
      <c r="AX455" s="645">
        <f t="shared" si="6330"/>
        <v>0</v>
      </c>
      <c r="AY455" s="656">
        <f t="shared" si="6331"/>
        <v>0</v>
      </c>
      <c r="AZ455" s="591"/>
    </row>
    <row r="456" spans="1:52">
      <c r="A456" s="590"/>
      <c r="B456" s="636"/>
      <c r="C456" s="636"/>
      <c r="D456" s="651"/>
      <c r="E456" s="652">
        <v>0.3</v>
      </c>
      <c r="F456" s="652">
        <v>0.05</v>
      </c>
      <c r="G456" s="653"/>
      <c r="H456" s="640"/>
      <c r="I456" s="640">
        <f t="shared" si="6908"/>
        <v>1.35</v>
      </c>
      <c r="J456" s="658">
        <v>0</v>
      </c>
      <c r="K456" s="658">
        <v>0</v>
      </c>
      <c r="L456" s="658">
        <v>0</v>
      </c>
      <c r="M456" s="658">
        <v>0</v>
      </c>
      <c r="N456" s="658">
        <v>0</v>
      </c>
      <c r="O456" s="658">
        <v>0</v>
      </c>
      <c r="P456" s="658">
        <v>0</v>
      </c>
      <c r="Q456" s="658">
        <v>0</v>
      </c>
      <c r="R456" s="658">
        <v>0</v>
      </c>
      <c r="S456" s="658">
        <v>0.3</v>
      </c>
      <c r="T456" s="658">
        <v>0</v>
      </c>
      <c r="U456" s="658">
        <v>0</v>
      </c>
      <c r="V456" s="658">
        <v>0</v>
      </c>
      <c r="W456" s="658">
        <v>0</v>
      </c>
      <c r="X456" s="658">
        <v>0</v>
      </c>
      <c r="Y456" s="658">
        <v>0</v>
      </c>
      <c r="Z456" s="658">
        <v>0</v>
      </c>
      <c r="AA456" s="658">
        <v>1</v>
      </c>
      <c r="AB456" s="658">
        <v>0</v>
      </c>
      <c r="AC456" s="658">
        <v>0</v>
      </c>
      <c r="AD456" s="658">
        <v>0</v>
      </c>
      <c r="AE456" s="658">
        <v>0</v>
      </c>
      <c r="AF456" s="658">
        <v>0</v>
      </c>
      <c r="AG456" s="658">
        <v>0</v>
      </c>
      <c r="AH456" s="658">
        <v>0</v>
      </c>
      <c r="AI456" s="658">
        <v>0.05</v>
      </c>
      <c r="AJ456" s="658">
        <v>0</v>
      </c>
      <c r="AK456" s="658">
        <v>0</v>
      </c>
      <c r="AL456" s="658">
        <v>0</v>
      </c>
      <c r="AM456" s="658">
        <v>0</v>
      </c>
      <c r="AN456" s="658">
        <v>0</v>
      </c>
      <c r="AO456" s="658">
        <v>0</v>
      </c>
      <c r="AP456" s="658">
        <v>0</v>
      </c>
      <c r="AQ456" s="658">
        <v>0</v>
      </c>
      <c r="AR456" s="658">
        <v>0</v>
      </c>
      <c r="AS456" s="658">
        <v>0</v>
      </c>
      <c r="AT456" s="658">
        <v>0</v>
      </c>
      <c r="AU456" s="658">
        <v>0</v>
      </c>
      <c r="AV456" s="658">
        <v>0</v>
      </c>
      <c r="AW456" s="613">
        <f t="shared" si="6366"/>
        <v>1.35</v>
      </c>
      <c r="AX456" s="645">
        <f t="shared" si="6330"/>
        <v>1.35</v>
      </c>
      <c r="AY456" s="656" t="e">
        <f t="shared" si="6331"/>
        <v>#DIV/0!</v>
      </c>
      <c r="AZ456" s="591"/>
    </row>
    <row r="457" spans="1:52">
      <c r="A457" s="590"/>
      <c r="B457" s="646" t="s">
        <v>305</v>
      </c>
      <c r="C457" s="646" t="s">
        <v>657</v>
      </c>
      <c r="D457" s="647" t="s">
        <v>658</v>
      </c>
      <c r="E457" s="648"/>
      <c r="F457" s="648"/>
      <c r="G457" s="649"/>
      <c r="H457" s="650">
        <v>33749.919459791781</v>
      </c>
      <c r="I457" s="650">
        <f t="shared" si="6908"/>
        <v>33749.919459791781</v>
      </c>
      <c r="J457" s="649">
        <v>0</v>
      </c>
      <c r="K457" s="649">
        <v>0</v>
      </c>
      <c r="L457" s="649">
        <v>0</v>
      </c>
      <c r="M457" s="649">
        <v>0</v>
      </c>
      <c r="N457" s="649">
        <v>0</v>
      </c>
      <c r="O457" s="649">
        <v>0</v>
      </c>
      <c r="P457" s="649">
        <v>0</v>
      </c>
      <c r="Q457" s="649">
        <v>0</v>
      </c>
      <c r="R457" s="649">
        <v>0</v>
      </c>
      <c r="S457" s="649">
        <f t="shared" si="6875"/>
        <v>10124.975837937534</v>
      </c>
      <c r="T457" s="649">
        <f t="shared" ref="T457" si="6973">((T458*$H457)-((T458*$H457*$E458)+(T458*$H457*$F458)))</f>
        <v>0</v>
      </c>
      <c r="U457" s="649">
        <f t="shared" ref="U457" si="6974">((U458*$H457)-((U458*$H457*$E458)+(U458*$H457*$F458)))</f>
        <v>0</v>
      </c>
      <c r="V457" s="649">
        <f t="shared" ref="V457" si="6975">((V458*$H457)-((V458*$H457*$E458)+(V458*$H457*$F458)))</f>
        <v>0</v>
      </c>
      <c r="W457" s="649">
        <f t="shared" ref="W457" si="6976">((W458*$H457)-((W458*$H457*$E458)+(W458*$H457*$F458)))</f>
        <v>0</v>
      </c>
      <c r="X457" s="649">
        <f t="shared" ref="X457" si="6977">((X458*$H457)-((X458*$H457*$E458)+(X458*$H457*$F458)))</f>
        <v>0</v>
      </c>
      <c r="Y457" s="649">
        <f t="shared" ref="Y457" si="6978">((Y458*$H457)-((Y458*$H457*$E458)+(Y458*$H457*$F458)))</f>
        <v>0</v>
      </c>
      <c r="Z457" s="649">
        <f t="shared" ref="Z457" si="6979">((Z458*$H457)-((Z458*$H457*$E458)+(Z458*$H457*$F458)))</f>
        <v>0</v>
      </c>
      <c r="AA457" s="649">
        <f t="shared" ref="AA457" si="6980">((AA458*$H457)-((AA458*$H457*$E458)+(AA458*$H457*$F458)))</f>
        <v>1096.8723824432329</v>
      </c>
      <c r="AB457" s="649">
        <f t="shared" ref="AB457" si="6981">((AB458*$H457)-((AB458*$H457*$E458)+(AB458*$H457*$F458)))</f>
        <v>20840.575266421423</v>
      </c>
      <c r="AC457" s="649">
        <f t="shared" ref="AC457" si="6982">((AC458*$H457)-((AC458*$H457*$E458)+(AC458*$H457*$F458)))</f>
        <v>0</v>
      </c>
      <c r="AD457" s="649">
        <f t="shared" ref="AD457" si="6983">((AD458*$H457)-((AD458*$H457*$E458)+(AD458*$H457*$F458)))</f>
        <v>0</v>
      </c>
      <c r="AE457" s="649">
        <f t="shared" ref="AE457" si="6984">((AE458*$H457)-((AE458*$H457*$E458)+(AE458*$H457*$F458)))</f>
        <v>0</v>
      </c>
      <c r="AF457" s="649">
        <f t="shared" ref="AF457" si="6985">((AF458*$H457)-((AF458*$H457*$E458)+(AF458*$H457*$F458)))</f>
        <v>0</v>
      </c>
      <c r="AG457" s="649">
        <f t="shared" ref="AG457" si="6986">((AG458*$H457)-((AG458*$H457*$E458)+(AG458*$H457*$F458)))</f>
        <v>0</v>
      </c>
      <c r="AH457" s="649">
        <f t="shared" ref="AH457" si="6987">((AH458*$H457)-((AH458*$H457*$E458)+(AH458*$H457*$F458)))</f>
        <v>0</v>
      </c>
      <c r="AI457" s="649">
        <f>+AI458*H457</f>
        <v>1687.4959729895891</v>
      </c>
      <c r="AJ457" s="649">
        <f t="shared" ref="AJ457" si="6988">+AJ458*H457</f>
        <v>0</v>
      </c>
      <c r="AK457" s="649">
        <v>0</v>
      </c>
      <c r="AL457" s="649">
        <v>0</v>
      </c>
      <c r="AM457" s="649">
        <v>0</v>
      </c>
      <c r="AN457" s="649">
        <v>0</v>
      </c>
      <c r="AO457" s="649">
        <v>0</v>
      </c>
      <c r="AP457" s="649">
        <v>0</v>
      </c>
      <c r="AQ457" s="649">
        <v>0</v>
      </c>
      <c r="AR457" s="649">
        <v>0</v>
      </c>
      <c r="AS457" s="649">
        <v>0</v>
      </c>
      <c r="AT457" s="649">
        <v>0</v>
      </c>
      <c r="AU457" s="649">
        <v>0</v>
      </c>
      <c r="AV457" s="649">
        <v>0</v>
      </c>
      <c r="AW457" s="613">
        <f t="shared" si="6366"/>
        <v>33749.919459791781</v>
      </c>
      <c r="AX457" s="645">
        <f t="shared" si="6330"/>
        <v>0</v>
      </c>
      <c r="AY457" s="656">
        <f t="shared" si="6331"/>
        <v>0</v>
      </c>
      <c r="AZ457" s="591"/>
    </row>
    <row r="458" spans="1:52">
      <c r="A458" s="590"/>
      <c r="B458" s="636"/>
      <c r="C458" s="636"/>
      <c r="D458" s="651"/>
      <c r="E458" s="652">
        <v>0.3</v>
      </c>
      <c r="F458" s="652">
        <v>0.05</v>
      </c>
      <c r="G458" s="653"/>
      <c r="H458" s="659"/>
      <c r="I458" s="640">
        <f t="shared" si="6908"/>
        <v>1.3499999999999999</v>
      </c>
      <c r="J458" s="658">
        <v>0</v>
      </c>
      <c r="K458" s="658">
        <v>0</v>
      </c>
      <c r="L458" s="658">
        <v>0</v>
      </c>
      <c r="M458" s="658">
        <v>0</v>
      </c>
      <c r="N458" s="658">
        <v>0</v>
      </c>
      <c r="O458" s="658">
        <v>0</v>
      </c>
      <c r="P458" s="658">
        <v>0</v>
      </c>
      <c r="Q458" s="658">
        <v>0</v>
      </c>
      <c r="R458" s="658">
        <v>0</v>
      </c>
      <c r="S458" s="658">
        <v>0.3</v>
      </c>
      <c r="T458" s="658">
        <v>0</v>
      </c>
      <c r="U458" s="658">
        <v>0</v>
      </c>
      <c r="V458" s="658">
        <v>0</v>
      </c>
      <c r="W458" s="658">
        <v>0</v>
      </c>
      <c r="X458" s="658">
        <v>0</v>
      </c>
      <c r="Y458" s="658">
        <v>0</v>
      </c>
      <c r="Z458" s="658">
        <v>0</v>
      </c>
      <c r="AA458" s="658">
        <v>0.05</v>
      </c>
      <c r="AB458" s="658">
        <v>0.95</v>
      </c>
      <c r="AC458" s="658">
        <v>0</v>
      </c>
      <c r="AD458" s="658">
        <v>0</v>
      </c>
      <c r="AE458" s="658">
        <v>0</v>
      </c>
      <c r="AF458" s="658">
        <v>0</v>
      </c>
      <c r="AG458" s="658">
        <v>0</v>
      </c>
      <c r="AH458" s="658">
        <v>0</v>
      </c>
      <c r="AI458" s="658">
        <v>0.05</v>
      </c>
      <c r="AJ458" s="658">
        <v>0</v>
      </c>
      <c r="AK458" s="658">
        <v>0</v>
      </c>
      <c r="AL458" s="658">
        <v>0</v>
      </c>
      <c r="AM458" s="658">
        <v>0</v>
      </c>
      <c r="AN458" s="658">
        <v>0</v>
      </c>
      <c r="AO458" s="658">
        <v>0</v>
      </c>
      <c r="AP458" s="658">
        <v>0</v>
      </c>
      <c r="AQ458" s="658">
        <v>0</v>
      </c>
      <c r="AR458" s="658">
        <v>0</v>
      </c>
      <c r="AS458" s="658">
        <v>0</v>
      </c>
      <c r="AT458" s="658">
        <v>0</v>
      </c>
      <c r="AU458" s="658">
        <v>0</v>
      </c>
      <c r="AV458" s="658">
        <v>0</v>
      </c>
      <c r="AW458" s="613">
        <f t="shared" si="6366"/>
        <v>1.3499999999999999</v>
      </c>
      <c r="AX458" s="645">
        <f t="shared" si="6330"/>
        <v>1.3499999999999999</v>
      </c>
      <c r="AY458" s="656" t="e">
        <f t="shared" si="6331"/>
        <v>#DIV/0!</v>
      </c>
      <c r="AZ458" s="591"/>
    </row>
    <row r="459" spans="1:52">
      <c r="A459" s="590"/>
      <c r="B459" s="646" t="s">
        <v>305</v>
      </c>
      <c r="C459" s="646" t="s">
        <v>659</v>
      </c>
      <c r="D459" s="647" t="s">
        <v>660</v>
      </c>
      <c r="E459" s="648"/>
      <c r="F459" s="648"/>
      <c r="G459" s="649"/>
      <c r="H459" s="650">
        <v>33749.919459791781</v>
      </c>
      <c r="I459" s="650">
        <f t="shared" si="6908"/>
        <v>33749.919459791781</v>
      </c>
      <c r="J459" s="649">
        <v>0</v>
      </c>
      <c r="K459" s="649">
        <v>0</v>
      </c>
      <c r="L459" s="649">
        <v>0</v>
      </c>
      <c r="M459" s="649">
        <v>0</v>
      </c>
      <c r="N459" s="649">
        <v>0</v>
      </c>
      <c r="O459" s="649">
        <v>0</v>
      </c>
      <c r="P459" s="649">
        <v>0</v>
      </c>
      <c r="Q459" s="649">
        <v>0</v>
      </c>
      <c r="R459" s="649">
        <v>0</v>
      </c>
      <c r="S459" s="649">
        <f t="shared" si="6875"/>
        <v>10124.975837937534</v>
      </c>
      <c r="T459" s="649">
        <f t="shared" ref="T459" si="6989">((T460*$H459)-((T460*$H459*$E460)+(T460*$H459*$F460)))</f>
        <v>0</v>
      </c>
      <c r="U459" s="649">
        <f t="shared" ref="U459" si="6990">((U460*$H459)-((U460*$H459*$E460)+(U460*$H459*$F460)))</f>
        <v>0</v>
      </c>
      <c r="V459" s="649">
        <f t="shared" ref="V459" si="6991">((V460*$H459)-((V460*$H459*$E460)+(V460*$H459*$F460)))</f>
        <v>0</v>
      </c>
      <c r="W459" s="649">
        <f t="shared" ref="W459" si="6992">((W460*$H459)-((W460*$H459*$E460)+(W460*$H459*$F460)))</f>
        <v>0</v>
      </c>
      <c r="X459" s="649">
        <f t="shared" ref="X459" si="6993">((X460*$H459)-((X460*$H459*$E460)+(X460*$H459*$F460)))</f>
        <v>0</v>
      </c>
      <c r="Y459" s="649">
        <f t="shared" ref="Y459" si="6994">((Y460*$H459)-((Y460*$H459*$E460)+(Y460*$H459*$F460)))</f>
        <v>0</v>
      </c>
      <c r="Z459" s="649">
        <f t="shared" ref="Z459" si="6995">((Z460*$H459)-((Z460*$H459*$E460)+(Z460*$H459*$F460)))</f>
        <v>0</v>
      </c>
      <c r="AA459" s="649">
        <f t="shared" ref="AA459" si="6996">((AA460*$H459)-((AA460*$H459*$E460)+(AA460*$H459*$F460)))</f>
        <v>0</v>
      </c>
      <c r="AB459" s="649">
        <f t="shared" ref="AB459" si="6997">((AB460*$H459)-((AB460*$H459*$E460)+(AB460*$H459*$F460)))</f>
        <v>21937.447648864658</v>
      </c>
      <c r="AC459" s="649">
        <f t="shared" ref="AC459" si="6998">((AC460*$H459)-((AC460*$H459*$E460)+(AC460*$H459*$F460)))</f>
        <v>0</v>
      </c>
      <c r="AD459" s="649">
        <f t="shared" ref="AD459" si="6999">((AD460*$H459)-((AD460*$H459*$E460)+(AD460*$H459*$F460)))</f>
        <v>0</v>
      </c>
      <c r="AE459" s="649">
        <f t="shared" ref="AE459" si="7000">((AE460*$H459)-((AE460*$H459*$E460)+(AE460*$H459*$F460)))</f>
        <v>0</v>
      </c>
      <c r="AF459" s="649">
        <f t="shared" ref="AF459" si="7001">((AF460*$H459)-((AF460*$H459*$E460)+(AF460*$H459*$F460)))</f>
        <v>0</v>
      </c>
      <c r="AG459" s="649">
        <f t="shared" ref="AG459" si="7002">((AG460*$H459)-((AG460*$H459*$E460)+(AG460*$H459*$F460)))</f>
        <v>0</v>
      </c>
      <c r="AH459" s="649">
        <f t="shared" ref="AH459" si="7003">((AH460*$H459)-((AH460*$H459*$E460)+(AH460*$H459*$F460)))</f>
        <v>0</v>
      </c>
      <c r="AI459" s="649">
        <f>+AI460*H459</f>
        <v>1687.4959729895891</v>
      </c>
      <c r="AJ459" s="649">
        <f t="shared" ref="AJ459" si="7004">+AJ460*H459</f>
        <v>0</v>
      </c>
      <c r="AK459" s="649">
        <v>0</v>
      </c>
      <c r="AL459" s="649">
        <v>0</v>
      </c>
      <c r="AM459" s="649">
        <v>0</v>
      </c>
      <c r="AN459" s="649">
        <v>0</v>
      </c>
      <c r="AO459" s="649">
        <v>0</v>
      </c>
      <c r="AP459" s="649">
        <v>0</v>
      </c>
      <c r="AQ459" s="649">
        <v>0</v>
      </c>
      <c r="AR459" s="649">
        <v>0</v>
      </c>
      <c r="AS459" s="649">
        <v>0</v>
      </c>
      <c r="AT459" s="649">
        <v>0</v>
      </c>
      <c r="AU459" s="649">
        <v>0</v>
      </c>
      <c r="AV459" s="649">
        <v>0</v>
      </c>
      <c r="AW459" s="613">
        <f t="shared" si="6366"/>
        <v>33749.919459791781</v>
      </c>
      <c r="AX459" s="645">
        <f t="shared" ref="AX459:AX522" si="7005">+I459-H459</f>
        <v>0</v>
      </c>
      <c r="AY459" s="656">
        <f t="shared" ref="AY459:AY522" si="7006">+AX459/H459</f>
        <v>0</v>
      </c>
      <c r="AZ459" s="591"/>
    </row>
    <row r="460" spans="1:52">
      <c r="A460" s="590"/>
      <c r="B460" s="636"/>
      <c r="C460" s="636"/>
      <c r="D460" s="651"/>
      <c r="E460" s="652">
        <v>0.3</v>
      </c>
      <c r="F460" s="652">
        <v>0.05</v>
      </c>
      <c r="G460" s="653"/>
      <c r="H460" s="640"/>
      <c r="I460" s="640">
        <f t="shared" si="6908"/>
        <v>1.35</v>
      </c>
      <c r="J460" s="658">
        <v>0</v>
      </c>
      <c r="K460" s="658">
        <v>0</v>
      </c>
      <c r="L460" s="658">
        <v>0</v>
      </c>
      <c r="M460" s="658">
        <v>0</v>
      </c>
      <c r="N460" s="658">
        <v>0</v>
      </c>
      <c r="O460" s="658">
        <v>0</v>
      </c>
      <c r="P460" s="658">
        <v>0</v>
      </c>
      <c r="Q460" s="658">
        <v>0</v>
      </c>
      <c r="R460" s="658">
        <v>0</v>
      </c>
      <c r="S460" s="658">
        <v>0.3</v>
      </c>
      <c r="T460" s="658">
        <v>0</v>
      </c>
      <c r="U460" s="658">
        <v>0</v>
      </c>
      <c r="V460" s="658">
        <v>0</v>
      </c>
      <c r="W460" s="658">
        <v>0</v>
      </c>
      <c r="X460" s="658">
        <v>0</v>
      </c>
      <c r="Y460" s="658">
        <v>0</v>
      </c>
      <c r="Z460" s="658">
        <v>0</v>
      </c>
      <c r="AA460" s="658">
        <v>0</v>
      </c>
      <c r="AB460" s="658">
        <v>1</v>
      </c>
      <c r="AC460" s="658">
        <v>0</v>
      </c>
      <c r="AD460" s="658">
        <v>0</v>
      </c>
      <c r="AE460" s="658">
        <v>0</v>
      </c>
      <c r="AF460" s="658">
        <v>0</v>
      </c>
      <c r="AG460" s="658">
        <v>0</v>
      </c>
      <c r="AH460" s="658">
        <v>0</v>
      </c>
      <c r="AI460" s="658">
        <v>0.05</v>
      </c>
      <c r="AJ460" s="658">
        <v>0</v>
      </c>
      <c r="AK460" s="658">
        <v>0</v>
      </c>
      <c r="AL460" s="658">
        <v>0</v>
      </c>
      <c r="AM460" s="658">
        <v>0</v>
      </c>
      <c r="AN460" s="658">
        <v>0</v>
      </c>
      <c r="AO460" s="658">
        <v>0</v>
      </c>
      <c r="AP460" s="658">
        <v>0</v>
      </c>
      <c r="AQ460" s="658">
        <v>0</v>
      </c>
      <c r="AR460" s="658">
        <v>0</v>
      </c>
      <c r="AS460" s="658">
        <v>0</v>
      </c>
      <c r="AT460" s="658">
        <v>0</v>
      </c>
      <c r="AU460" s="658">
        <v>0</v>
      </c>
      <c r="AV460" s="658">
        <v>0</v>
      </c>
      <c r="AW460" s="613">
        <f t="shared" ref="AW460:AW523" si="7007">SUM(J460:AV460)</f>
        <v>1.35</v>
      </c>
      <c r="AX460" s="645">
        <f t="shared" si="7005"/>
        <v>1.35</v>
      </c>
      <c r="AY460" s="656" t="e">
        <f t="shared" si="7006"/>
        <v>#DIV/0!</v>
      </c>
      <c r="AZ460" s="591"/>
    </row>
    <row r="461" spans="1:52">
      <c r="A461" s="590"/>
      <c r="B461" s="646" t="s">
        <v>305</v>
      </c>
      <c r="C461" s="646" t="s">
        <v>661</v>
      </c>
      <c r="D461" s="647" t="s">
        <v>662</v>
      </c>
      <c r="E461" s="648"/>
      <c r="F461" s="648"/>
      <c r="G461" s="649"/>
      <c r="H461" s="650">
        <v>33749.919459791781</v>
      </c>
      <c r="I461" s="650">
        <f t="shared" si="6908"/>
        <v>33749.919459791781</v>
      </c>
      <c r="J461" s="649">
        <v>0</v>
      </c>
      <c r="K461" s="649">
        <v>0</v>
      </c>
      <c r="L461" s="649">
        <v>0</v>
      </c>
      <c r="M461" s="649">
        <v>0</v>
      </c>
      <c r="N461" s="649">
        <v>0</v>
      </c>
      <c r="O461" s="649">
        <v>0</v>
      </c>
      <c r="P461" s="649">
        <v>0</v>
      </c>
      <c r="Q461" s="649">
        <v>0</v>
      </c>
      <c r="R461" s="649">
        <v>0</v>
      </c>
      <c r="S461" s="649">
        <f t="shared" si="6875"/>
        <v>10124.975837937534</v>
      </c>
      <c r="T461" s="649">
        <f t="shared" ref="T461" si="7008">((T462*$H461)-((T462*$H461*$E462)+(T462*$H461*$F462)))</f>
        <v>0</v>
      </c>
      <c r="U461" s="649">
        <f t="shared" ref="U461" si="7009">((U462*$H461)-((U462*$H461*$E462)+(U462*$H461*$F462)))</f>
        <v>0</v>
      </c>
      <c r="V461" s="649">
        <f t="shared" ref="V461" si="7010">((V462*$H461)-((V462*$H461*$E462)+(V462*$H461*$F462)))</f>
        <v>0</v>
      </c>
      <c r="W461" s="649">
        <f t="shared" ref="W461" si="7011">((W462*$H461)-((W462*$H461*$E462)+(W462*$H461*$F462)))</f>
        <v>0</v>
      </c>
      <c r="X461" s="649">
        <f t="shared" ref="X461" si="7012">((X462*$H461)-((X462*$H461*$E462)+(X462*$H461*$F462)))</f>
        <v>0</v>
      </c>
      <c r="Y461" s="649">
        <f t="shared" ref="Y461" si="7013">((Y462*$H461)-((Y462*$H461*$E462)+(Y462*$H461*$F462)))</f>
        <v>0</v>
      </c>
      <c r="Z461" s="649">
        <f t="shared" ref="Z461" si="7014">((Z462*$H461)-((Z462*$H461*$E462)+(Z462*$H461*$F462)))</f>
        <v>0</v>
      </c>
      <c r="AA461" s="649">
        <f t="shared" ref="AA461" si="7015">((AA462*$H461)-((AA462*$H461*$E462)+(AA462*$H461*$F462)))</f>
        <v>0</v>
      </c>
      <c r="AB461" s="649">
        <f t="shared" ref="AB461" si="7016">((AB462*$H461)-((AB462*$H461*$E462)+(AB462*$H461*$F462)))</f>
        <v>7019.983247636691</v>
      </c>
      <c r="AC461" s="649">
        <f t="shared" ref="AC461" si="7017">((AC462*$H461)-((AC462*$H461*$E462)+(AC462*$H461*$F462)))</f>
        <v>14917.464401227968</v>
      </c>
      <c r="AD461" s="649">
        <f t="shared" ref="AD461" si="7018">((AD462*$H461)-((AD462*$H461*$E462)+(AD462*$H461*$F462)))</f>
        <v>0</v>
      </c>
      <c r="AE461" s="649">
        <f t="shared" ref="AE461" si="7019">((AE462*$H461)-((AE462*$H461*$E462)+(AE462*$H461*$F462)))</f>
        <v>0</v>
      </c>
      <c r="AF461" s="649">
        <f t="shared" ref="AF461" si="7020">((AF462*$H461)-((AF462*$H461*$E462)+(AF462*$H461*$F462)))</f>
        <v>0</v>
      </c>
      <c r="AG461" s="649">
        <f t="shared" ref="AG461" si="7021">((AG462*$H461)-((AG462*$H461*$E462)+(AG462*$H461*$F462)))</f>
        <v>0</v>
      </c>
      <c r="AH461" s="649">
        <f t="shared" ref="AH461" si="7022">((AH462*$H461)-((AH462*$H461*$E462)+(AH462*$H461*$F462)))</f>
        <v>0</v>
      </c>
      <c r="AI461" s="649">
        <f>+AI462*H461</f>
        <v>1687.4959729895891</v>
      </c>
      <c r="AJ461" s="649">
        <f t="shared" ref="AJ461" si="7023">+AJ462*H461</f>
        <v>0</v>
      </c>
      <c r="AK461" s="649">
        <v>0</v>
      </c>
      <c r="AL461" s="649">
        <v>0</v>
      </c>
      <c r="AM461" s="649">
        <v>0</v>
      </c>
      <c r="AN461" s="649">
        <v>0</v>
      </c>
      <c r="AO461" s="649">
        <v>0</v>
      </c>
      <c r="AP461" s="649">
        <v>0</v>
      </c>
      <c r="AQ461" s="649">
        <v>0</v>
      </c>
      <c r="AR461" s="649">
        <v>0</v>
      </c>
      <c r="AS461" s="649">
        <v>0</v>
      </c>
      <c r="AT461" s="649">
        <v>0</v>
      </c>
      <c r="AU461" s="649">
        <v>0</v>
      </c>
      <c r="AV461" s="649">
        <v>0</v>
      </c>
      <c r="AW461" s="613">
        <f t="shared" si="7007"/>
        <v>33749.919459791781</v>
      </c>
      <c r="AX461" s="645">
        <f t="shared" si="7005"/>
        <v>0</v>
      </c>
      <c r="AY461" s="656">
        <f t="shared" si="7006"/>
        <v>0</v>
      </c>
      <c r="AZ461" s="591"/>
    </row>
    <row r="462" spans="1:52">
      <c r="A462" s="590"/>
      <c r="B462" s="636"/>
      <c r="C462" s="636"/>
      <c r="D462" s="651"/>
      <c r="E462" s="652">
        <v>0.3</v>
      </c>
      <c r="F462" s="652">
        <v>0.05</v>
      </c>
      <c r="G462" s="653"/>
      <c r="H462" s="640"/>
      <c r="I462" s="640">
        <f t="shared" si="6908"/>
        <v>1.3499999999999999</v>
      </c>
      <c r="J462" s="658">
        <v>0</v>
      </c>
      <c r="K462" s="658">
        <v>0</v>
      </c>
      <c r="L462" s="658">
        <v>0</v>
      </c>
      <c r="M462" s="658">
        <v>0</v>
      </c>
      <c r="N462" s="658">
        <v>0</v>
      </c>
      <c r="O462" s="658">
        <v>0</v>
      </c>
      <c r="P462" s="658">
        <v>0</v>
      </c>
      <c r="Q462" s="658">
        <v>0</v>
      </c>
      <c r="R462" s="658">
        <v>0</v>
      </c>
      <c r="S462" s="658">
        <v>0.3</v>
      </c>
      <c r="T462" s="658">
        <v>0</v>
      </c>
      <c r="U462" s="658">
        <v>0</v>
      </c>
      <c r="V462" s="658">
        <v>0</v>
      </c>
      <c r="W462" s="658">
        <v>0</v>
      </c>
      <c r="X462" s="658">
        <v>0</v>
      </c>
      <c r="Y462" s="658">
        <v>0</v>
      </c>
      <c r="Z462" s="658">
        <v>0</v>
      </c>
      <c r="AA462" s="658">
        <v>0</v>
      </c>
      <c r="AB462" s="658">
        <v>0.32</v>
      </c>
      <c r="AC462" s="658">
        <v>0.67999999999999994</v>
      </c>
      <c r="AD462" s="658">
        <v>0</v>
      </c>
      <c r="AE462" s="658">
        <v>0</v>
      </c>
      <c r="AF462" s="658">
        <v>0</v>
      </c>
      <c r="AG462" s="658">
        <v>0</v>
      </c>
      <c r="AH462" s="658">
        <v>0</v>
      </c>
      <c r="AI462" s="658">
        <v>0.05</v>
      </c>
      <c r="AJ462" s="658">
        <v>0</v>
      </c>
      <c r="AK462" s="658">
        <v>0</v>
      </c>
      <c r="AL462" s="658">
        <v>0</v>
      </c>
      <c r="AM462" s="658">
        <v>0</v>
      </c>
      <c r="AN462" s="658">
        <v>0</v>
      </c>
      <c r="AO462" s="658">
        <v>0</v>
      </c>
      <c r="AP462" s="658">
        <v>0</v>
      </c>
      <c r="AQ462" s="658">
        <v>0</v>
      </c>
      <c r="AR462" s="658">
        <v>0</v>
      </c>
      <c r="AS462" s="658">
        <v>0</v>
      </c>
      <c r="AT462" s="658">
        <v>0</v>
      </c>
      <c r="AU462" s="658">
        <v>0</v>
      </c>
      <c r="AV462" s="658">
        <v>0</v>
      </c>
      <c r="AW462" s="613">
        <f t="shared" si="7007"/>
        <v>1.3499999999999999</v>
      </c>
      <c r="AX462" s="645">
        <f t="shared" si="7005"/>
        <v>1.3499999999999999</v>
      </c>
      <c r="AY462" s="656" t="e">
        <f t="shared" si="7006"/>
        <v>#DIV/0!</v>
      </c>
      <c r="AZ462" s="591"/>
    </row>
    <row r="463" spans="1:52">
      <c r="A463" s="590"/>
      <c r="B463" s="646" t="s">
        <v>305</v>
      </c>
      <c r="C463" s="646" t="s">
        <v>663</v>
      </c>
      <c r="D463" s="647" t="s">
        <v>664</v>
      </c>
      <c r="E463" s="648"/>
      <c r="F463" s="648"/>
      <c r="G463" s="649"/>
      <c r="H463" s="650">
        <v>33749.919459791781</v>
      </c>
      <c r="I463" s="650">
        <f t="shared" si="6908"/>
        <v>33749.919459791781</v>
      </c>
      <c r="J463" s="649">
        <v>0</v>
      </c>
      <c r="K463" s="649">
        <v>0</v>
      </c>
      <c r="L463" s="649">
        <v>0</v>
      </c>
      <c r="M463" s="649">
        <v>0</v>
      </c>
      <c r="N463" s="649">
        <v>0</v>
      </c>
      <c r="O463" s="649">
        <v>0</v>
      </c>
      <c r="P463" s="649">
        <v>0</v>
      </c>
      <c r="Q463" s="649">
        <v>0</v>
      </c>
      <c r="R463" s="649">
        <v>0</v>
      </c>
      <c r="S463" s="649">
        <f t="shared" si="6875"/>
        <v>10124.975837937534</v>
      </c>
      <c r="T463" s="649">
        <f t="shared" ref="T463" si="7024">((T464*$H463)-((T464*$H463*$E464)+(T464*$H463*$F464)))</f>
        <v>0</v>
      </c>
      <c r="U463" s="649">
        <f t="shared" ref="U463" si="7025">((U464*$H463)-((U464*$H463*$E464)+(U464*$H463*$F464)))</f>
        <v>0</v>
      </c>
      <c r="V463" s="649">
        <f t="shared" ref="V463" si="7026">((V464*$H463)-((V464*$H463*$E464)+(V464*$H463*$F464)))</f>
        <v>0</v>
      </c>
      <c r="W463" s="649">
        <f t="shared" ref="W463" si="7027">((W464*$H463)-((W464*$H463*$E464)+(W464*$H463*$F464)))</f>
        <v>0</v>
      </c>
      <c r="X463" s="649">
        <f t="shared" ref="X463" si="7028">((X464*$H463)-((X464*$H463*$E464)+(X464*$H463*$F464)))</f>
        <v>0</v>
      </c>
      <c r="Y463" s="649">
        <f t="shared" ref="Y463" si="7029">((Y464*$H463)-((Y464*$H463*$E464)+(Y464*$H463*$F464)))</f>
        <v>0</v>
      </c>
      <c r="Z463" s="649">
        <f t="shared" ref="Z463" si="7030">((Z464*$H463)-((Z464*$H463*$E464)+(Z464*$H463*$F464)))</f>
        <v>0</v>
      </c>
      <c r="AA463" s="649">
        <f t="shared" ref="AA463" si="7031">((AA464*$H463)-((AA464*$H463*$E464)+(AA464*$H463*$F464)))</f>
        <v>0</v>
      </c>
      <c r="AB463" s="649">
        <f t="shared" ref="AB463" si="7032">((AB464*$H463)-((AB464*$H463*$E464)+(AB464*$H463*$F464)))</f>
        <v>0</v>
      </c>
      <c r="AC463" s="649">
        <f t="shared" ref="AC463" si="7033">((AC464*$H463)-((AC464*$H463*$E464)+(AC464*$H463*$F464)))</f>
        <v>21937.447648864658</v>
      </c>
      <c r="AD463" s="649">
        <f t="shared" ref="AD463" si="7034">((AD464*$H463)-((AD464*$H463*$E464)+(AD464*$H463*$F464)))</f>
        <v>0</v>
      </c>
      <c r="AE463" s="649">
        <f t="shared" ref="AE463" si="7035">((AE464*$H463)-((AE464*$H463*$E464)+(AE464*$H463*$F464)))</f>
        <v>0</v>
      </c>
      <c r="AF463" s="649">
        <f t="shared" ref="AF463" si="7036">((AF464*$H463)-((AF464*$H463*$E464)+(AF464*$H463*$F464)))</f>
        <v>0</v>
      </c>
      <c r="AG463" s="649">
        <f t="shared" ref="AG463" si="7037">((AG464*$H463)-((AG464*$H463*$E464)+(AG464*$H463*$F464)))</f>
        <v>0</v>
      </c>
      <c r="AH463" s="649">
        <f t="shared" ref="AH463" si="7038">((AH464*$H463)-((AH464*$H463*$E464)+(AH464*$H463*$F464)))</f>
        <v>0</v>
      </c>
      <c r="AI463" s="649">
        <f>+AI464*H463</f>
        <v>1687.4959729895891</v>
      </c>
      <c r="AJ463" s="649">
        <f t="shared" ref="AJ463" si="7039">+AJ464*H463</f>
        <v>0</v>
      </c>
      <c r="AK463" s="649">
        <v>0</v>
      </c>
      <c r="AL463" s="649">
        <v>0</v>
      </c>
      <c r="AM463" s="649">
        <v>0</v>
      </c>
      <c r="AN463" s="649">
        <v>0</v>
      </c>
      <c r="AO463" s="649">
        <v>0</v>
      </c>
      <c r="AP463" s="649">
        <v>0</v>
      </c>
      <c r="AQ463" s="649">
        <v>0</v>
      </c>
      <c r="AR463" s="649">
        <v>0</v>
      </c>
      <c r="AS463" s="649">
        <v>0</v>
      </c>
      <c r="AT463" s="649">
        <v>0</v>
      </c>
      <c r="AU463" s="649">
        <v>0</v>
      </c>
      <c r="AV463" s="649">
        <v>0</v>
      </c>
      <c r="AW463" s="613">
        <f t="shared" si="7007"/>
        <v>33749.919459791781</v>
      </c>
      <c r="AX463" s="645">
        <f t="shared" si="7005"/>
        <v>0</v>
      </c>
      <c r="AY463" s="656">
        <f t="shared" si="7006"/>
        <v>0</v>
      </c>
      <c r="AZ463" s="591"/>
    </row>
    <row r="464" spans="1:52">
      <c r="A464" s="590"/>
      <c r="B464" s="636"/>
      <c r="C464" s="636"/>
      <c r="D464" s="651"/>
      <c r="E464" s="652">
        <v>0.3</v>
      </c>
      <c r="F464" s="652">
        <v>0.05</v>
      </c>
      <c r="G464" s="653"/>
      <c r="H464" s="640"/>
      <c r="I464" s="640">
        <f t="shared" si="6908"/>
        <v>1.35</v>
      </c>
      <c r="J464" s="658">
        <v>0</v>
      </c>
      <c r="K464" s="658">
        <v>0</v>
      </c>
      <c r="L464" s="658">
        <v>0</v>
      </c>
      <c r="M464" s="658">
        <v>0</v>
      </c>
      <c r="N464" s="658">
        <v>0</v>
      </c>
      <c r="O464" s="658">
        <v>0</v>
      </c>
      <c r="P464" s="658">
        <v>0</v>
      </c>
      <c r="Q464" s="658">
        <v>0</v>
      </c>
      <c r="R464" s="658">
        <v>0</v>
      </c>
      <c r="S464" s="658">
        <v>0.3</v>
      </c>
      <c r="T464" s="658">
        <v>0</v>
      </c>
      <c r="U464" s="658">
        <v>0</v>
      </c>
      <c r="V464" s="658">
        <v>0</v>
      </c>
      <c r="W464" s="658">
        <v>0</v>
      </c>
      <c r="X464" s="658">
        <v>0</v>
      </c>
      <c r="Y464" s="658">
        <v>0</v>
      </c>
      <c r="Z464" s="658">
        <v>0</v>
      </c>
      <c r="AA464" s="658">
        <v>0</v>
      </c>
      <c r="AB464" s="658">
        <v>0</v>
      </c>
      <c r="AC464" s="658">
        <v>1</v>
      </c>
      <c r="AD464" s="658">
        <v>0</v>
      </c>
      <c r="AE464" s="658">
        <v>0</v>
      </c>
      <c r="AF464" s="658">
        <v>0</v>
      </c>
      <c r="AG464" s="658">
        <v>0</v>
      </c>
      <c r="AH464" s="658">
        <v>0</v>
      </c>
      <c r="AI464" s="658">
        <v>0.05</v>
      </c>
      <c r="AJ464" s="658">
        <v>0</v>
      </c>
      <c r="AK464" s="658">
        <v>0</v>
      </c>
      <c r="AL464" s="658">
        <v>0</v>
      </c>
      <c r="AM464" s="658">
        <v>0</v>
      </c>
      <c r="AN464" s="658">
        <v>0</v>
      </c>
      <c r="AO464" s="658">
        <v>0</v>
      </c>
      <c r="AP464" s="658">
        <v>0</v>
      </c>
      <c r="AQ464" s="658">
        <v>0</v>
      </c>
      <c r="AR464" s="658">
        <v>0</v>
      </c>
      <c r="AS464" s="658">
        <v>0</v>
      </c>
      <c r="AT464" s="658">
        <v>0</v>
      </c>
      <c r="AU464" s="658">
        <v>0</v>
      </c>
      <c r="AV464" s="658">
        <v>0</v>
      </c>
      <c r="AW464" s="613">
        <f t="shared" si="7007"/>
        <v>1.35</v>
      </c>
      <c r="AX464" s="645">
        <f t="shared" si="7005"/>
        <v>1.35</v>
      </c>
      <c r="AY464" s="656" t="e">
        <f t="shared" si="7006"/>
        <v>#DIV/0!</v>
      </c>
      <c r="AZ464" s="591"/>
    </row>
    <row r="465" spans="1:52">
      <c r="A465" s="590"/>
      <c r="B465" s="646" t="s">
        <v>305</v>
      </c>
      <c r="C465" s="646" t="s">
        <v>665</v>
      </c>
      <c r="D465" s="647" t="s">
        <v>666</v>
      </c>
      <c r="E465" s="648"/>
      <c r="F465" s="648"/>
      <c r="G465" s="649"/>
      <c r="H465" s="650">
        <v>33749.919459791781</v>
      </c>
      <c r="I465" s="650">
        <f t="shared" si="6908"/>
        <v>33749.919459791781</v>
      </c>
      <c r="J465" s="649">
        <v>0</v>
      </c>
      <c r="K465" s="649">
        <v>0</v>
      </c>
      <c r="L465" s="649">
        <v>0</v>
      </c>
      <c r="M465" s="649">
        <v>0</v>
      </c>
      <c r="N465" s="649">
        <v>0</v>
      </c>
      <c r="O465" s="649">
        <v>0</v>
      </c>
      <c r="P465" s="649">
        <v>0</v>
      </c>
      <c r="Q465" s="649">
        <v>0</v>
      </c>
      <c r="R465" s="649">
        <v>0</v>
      </c>
      <c r="S465" s="649">
        <f t="shared" si="6875"/>
        <v>10124.975837937534</v>
      </c>
      <c r="T465" s="649">
        <f t="shared" ref="T465" si="7040">((T466*$H465)-((T466*$H465*$E466)+(T466*$H465*$F466)))</f>
        <v>0</v>
      </c>
      <c r="U465" s="649">
        <f t="shared" ref="U465" si="7041">((U466*$H465)-((U466*$H465*$E466)+(U466*$H465*$F466)))</f>
        <v>0</v>
      </c>
      <c r="V465" s="649">
        <f t="shared" ref="V465" si="7042">((V466*$H465)-((V466*$H465*$E466)+(V466*$H465*$F466)))</f>
        <v>0</v>
      </c>
      <c r="W465" s="649">
        <f t="shared" ref="W465" si="7043">((W466*$H465)-((W466*$H465*$E466)+(W466*$H465*$F466)))</f>
        <v>0</v>
      </c>
      <c r="X465" s="649">
        <f t="shared" ref="X465" si="7044">((X466*$H465)-((X466*$H465*$E466)+(X466*$H465*$F466)))</f>
        <v>0</v>
      </c>
      <c r="Y465" s="649">
        <f t="shared" ref="Y465" si="7045">((Y466*$H465)-((Y466*$H465*$E466)+(Y466*$H465*$F466)))</f>
        <v>0</v>
      </c>
      <c r="Z465" s="649">
        <f t="shared" ref="Z465" si="7046">((Z466*$H465)-((Z466*$H465*$E466)+(Z466*$H465*$F466)))</f>
        <v>0</v>
      </c>
      <c r="AA465" s="649">
        <f t="shared" ref="AA465" si="7047">((AA466*$H465)-((AA466*$H465*$E466)+(AA466*$H465*$F466)))</f>
        <v>0</v>
      </c>
      <c r="AB465" s="649">
        <f t="shared" ref="AB465" si="7048">((AB466*$H465)-((AB466*$H465*$E466)+(AB466*$H465*$F466)))</f>
        <v>0</v>
      </c>
      <c r="AC465" s="649">
        <f t="shared" ref="AC465" si="7049">((AC466*$H465)-((AC466*$H465*$E466)+(AC466*$H465*$F466)))</f>
        <v>11407.472777409623</v>
      </c>
      <c r="AD465" s="649">
        <f t="shared" ref="AD465" si="7050">((AD466*$H465)-((AD466*$H465*$E466)+(AD466*$H465*$F466)))</f>
        <v>10529.974871455035</v>
      </c>
      <c r="AE465" s="649">
        <f t="shared" ref="AE465" si="7051">((AE466*$H465)-((AE466*$H465*$E466)+(AE466*$H465*$F466)))</f>
        <v>0</v>
      </c>
      <c r="AF465" s="649">
        <f t="shared" ref="AF465" si="7052">((AF466*$H465)-((AF466*$H465*$E466)+(AF466*$H465*$F466)))</f>
        <v>0</v>
      </c>
      <c r="AG465" s="649">
        <f t="shared" ref="AG465" si="7053">((AG466*$H465)-((AG466*$H465*$E466)+(AG466*$H465*$F466)))</f>
        <v>0</v>
      </c>
      <c r="AH465" s="649">
        <f t="shared" ref="AH465" si="7054">((AH466*$H465)-((AH466*$H465*$E466)+(AH466*$H465*$F466)))</f>
        <v>0</v>
      </c>
      <c r="AI465" s="649">
        <f>+AI466*H465</f>
        <v>1687.4959729895891</v>
      </c>
      <c r="AJ465" s="649">
        <f t="shared" ref="AJ465" si="7055">+AJ466*H465</f>
        <v>0</v>
      </c>
      <c r="AK465" s="649">
        <v>0</v>
      </c>
      <c r="AL465" s="649">
        <v>0</v>
      </c>
      <c r="AM465" s="649">
        <v>0</v>
      </c>
      <c r="AN465" s="649">
        <v>0</v>
      </c>
      <c r="AO465" s="649">
        <v>0</v>
      </c>
      <c r="AP465" s="649">
        <v>0</v>
      </c>
      <c r="AQ465" s="649">
        <v>0</v>
      </c>
      <c r="AR465" s="649">
        <v>0</v>
      </c>
      <c r="AS465" s="649">
        <v>0</v>
      </c>
      <c r="AT465" s="649">
        <v>0</v>
      </c>
      <c r="AU465" s="649">
        <v>0</v>
      </c>
      <c r="AV465" s="649">
        <v>0</v>
      </c>
      <c r="AW465" s="613">
        <f t="shared" si="7007"/>
        <v>33749.919459791781</v>
      </c>
      <c r="AX465" s="645">
        <f t="shared" si="7005"/>
        <v>0</v>
      </c>
      <c r="AY465" s="656">
        <f t="shared" si="7006"/>
        <v>0</v>
      </c>
      <c r="AZ465" s="591"/>
    </row>
    <row r="466" spans="1:52">
      <c r="A466" s="590"/>
      <c r="B466" s="636"/>
      <c r="C466" s="636"/>
      <c r="D466" s="651"/>
      <c r="E466" s="652">
        <v>0.3</v>
      </c>
      <c r="F466" s="652">
        <v>0.05</v>
      </c>
      <c r="G466" s="653"/>
      <c r="H466" s="640"/>
      <c r="I466" s="640">
        <f t="shared" si="6908"/>
        <v>1.35</v>
      </c>
      <c r="J466" s="658">
        <v>0</v>
      </c>
      <c r="K466" s="658">
        <v>0</v>
      </c>
      <c r="L466" s="658">
        <v>0</v>
      </c>
      <c r="M466" s="658">
        <v>0</v>
      </c>
      <c r="N466" s="658">
        <v>0</v>
      </c>
      <c r="O466" s="658">
        <v>0</v>
      </c>
      <c r="P466" s="658">
        <v>0</v>
      </c>
      <c r="Q466" s="658">
        <v>0</v>
      </c>
      <c r="R466" s="658">
        <v>0</v>
      </c>
      <c r="S466" s="658">
        <v>0.3</v>
      </c>
      <c r="T466" s="658">
        <v>0</v>
      </c>
      <c r="U466" s="658">
        <v>0</v>
      </c>
      <c r="V466" s="658">
        <v>0</v>
      </c>
      <c r="W466" s="658">
        <v>0</v>
      </c>
      <c r="X466" s="658">
        <v>0</v>
      </c>
      <c r="Y466" s="658">
        <v>0</v>
      </c>
      <c r="Z466" s="658">
        <v>0</v>
      </c>
      <c r="AA466" s="658">
        <v>0</v>
      </c>
      <c r="AB466" s="658">
        <v>0</v>
      </c>
      <c r="AC466" s="658">
        <v>0.52</v>
      </c>
      <c r="AD466" s="658">
        <v>0.48</v>
      </c>
      <c r="AE466" s="658">
        <v>0</v>
      </c>
      <c r="AF466" s="658">
        <v>0</v>
      </c>
      <c r="AG466" s="658">
        <v>0</v>
      </c>
      <c r="AH466" s="658">
        <v>0</v>
      </c>
      <c r="AI466" s="658">
        <v>0.05</v>
      </c>
      <c r="AJ466" s="658">
        <v>0</v>
      </c>
      <c r="AK466" s="658">
        <v>0</v>
      </c>
      <c r="AL466" s="658">
        <v>0</v>
      </c>
      <c r="AM466" s="658">
        <v>0</v>
      </c>
      <c r="AN466" s="658">
        <v>0</v>
      </c>
      <c r="AO466" s="658">
        <v>0</v>
      </c>
      <c r="AP466" s="658">
        <v>0</v>
      </c>
      <c r="AQ466" s="658">
        <v>0</v>
      </c>
      <c r="AR466" s="658">
        <v>0</v>
      </c>
      <c r="AS466" s="658">
        <v>0</v>
      </c>
      <c r="AT466" s="658">
        <v>0</v>
      </c>
      <c r="AU466" s="658">
        <v>0</v>
      </c>
      <c r="AV466" s="658">
        <v>0</v>
      </c>
      <c r="AW466" s="613">
        <f t="shared" si="7007"/>
        <v>1.35</v>
      </c>
      <c r="AX466" s="645">
        <f t="shared" si="7005"/>
        <v>1.35</v>
      </c>
      <c r="AY466" s="656" t="e">
        <f t="shared" si="7006"/>
        <v>#DIV/0!</v>
      </c>
      <c r="AZ466" s="591"/>
    </row>
    <row r="467" spans="1:52">
      <c r="A467" s="590"/>
      <c r="B467" s="646" t="s">
        <v>305</v>
      </c>
      <c r="C467" s="646" t="s">
        <v>667</v>
      </c>
      <c r="D467" s="647" t="s">
        <v>668</v>
      </c>
      <c r="E467" s="648"/>
      <c r="F467" s="648"/>
      <c r="G467" s="649"/>
      <c r="H467" s="650">
        <v>33749.919459791781</v>
      </c>
      <c r="I467" s="650">
        <f t="shared" si="6908"/>
        <v>33749.919459791781</v>
      </c>
      <c r="J467" s="649">
        <v>0</v>
      </c>
      <c r="K467" s="649">
        <v>0</v>
      </c>
      <c r="L467" s="649">
        <v>0</v>
      </c>
      <c r="M467" s="649">
        <v>0</v>
      </c>
      <c r="N467" s="649">
        <v>0</v>
      </c>
      <c r="O467" s="649">
        <v>0</v>
      </c>
      <c r="P467" s="649">
        <v>0</v>
      </c>
      <c r="Q467" s="649">
        <v>0</v>
      </c>
      <c r="R467" s="649">
        <v>0</v>
      </c>
      <c r="S467" s="649">
        <f t="shared" si="6875"/>
        <v>10124.975837937534</v>
      </c>
      <c r="T467" s="649">
        <f t="shared" ref="T467" si="7056">((T468*$H467)-((T468*$H467*$E468)+(T468*$H467*$F468)))</f>
        <v>0</v>
      </c>
      <c r="U467" s="649">
        <f t="shared" ref="U467" si="7057">((U468*$H467)-((U468*$H467*$E468)+(U468*$H467*$F468)))</f>
        <v>0</v>
      </c>
      <c r="V467" s="649">
        <f t="shared" ref="V467" si="7058">((V468*$H467)-((V468*$H467*$E468)+(V468*$H467*$F468)))</f>
        <v>0</v>
      </c>
      <c r="W467" s="649">
        <f t="shared" ref="W467" si="7059">((W468*$H467)-((W468*$H467*$E468)+(W468*$H467*$F468)))</f>
        <v>0</v>
      </c>
      <c r="X467" s="649">
        <f t="shared" ref="X467" si="7060">((X468*$H467)-((X468*$H467*$E468)+(X468*$H467*$F468)))</f>
        <v>0</v>
      </c>
      <c r="Y467" s="649">
        <f t="shared" ref="Y467" si="7061">((Y468*$H467)-((Y468*$H467*$E468)+(Y468*$H467*$F468)))</f>
        <v>0</v>
      </c>
      <c r="Z467" s="649">
        <f t="shared" ref="Z467" si="7062">((Z468*$H467)-((Z468*$H467*$E468)+(Z468*$H467*$F468)))</f>
        <v>0</v>
      </c>
      <c r="AA467" s="649">
        <f t="shared" ref="AA467" si="7063">((AA468*$H467)-((AA468*$H467*$E468)+(AA468*$H467*$F468)))</f>
        <v>0</v>
      </c>
      <c r="AB467" s="649">
        <f t="shared" ref="AB467" si="7064">((AB468*$H467)-((AB468*$H467*$E468)+(AB468*$H467*$F468)))</f>
        <v>0</v>
      </c>
      <c r="AC467" s="649">
        <f t="shared" ref="AC467" si="7065">((AC468*$H467)-((AC468*$H467*$E468)+(AC468*$H467*$F468)))</f>
        <v>0</v>
      </c>
      <c r="AD467" s="649">
        <f t="shared" ref="AD467" si="7066">((AD468*$H467)-((AD468*$H467*$E468)+(AD468*$H467*$F468)))</f>
        <v>21937.447648864658</v>
      </c>
      <c r="AE467" s="649">
        <f t="shared" ref="AE467" si="7067">((AE468*$H467)-((AE468*$H467*$E468)+(AE468*$H467*$F468)))</f>
        <v>0</v>
      </c>
      <c r="AF467" s="649">
        <f t="shared" ref="AF467" si="7068">((AF468*$H467)-((AF468*$H467*$E468)+(AF468*$H467*$F468)))</f>
        <v>0</v>
      </c>
      <c r="AG467" s="649">
        <f t="shared" ref="AG467" si="7069">((AG468*$H467)-((AG468*$H467*$E468)+(AG468*$H467*$F468)))</f>
        <v>0</v>
      </c>
      <c r="AH467" s="649">
        <f t="shared" ref="AH467" si="7070">((AH468*$H467)-((AH468*$H467*$E468)+(AH468*$H467*$F468)))</f>
        <v>0</v>
      </c>
      <c r="AI467" s="649">
        <f>+AI468*H467</f>
        <v>1687.4959729895891</v>
      </c>
      <c r="AJ467" s="649">
        <f t="shared" ref="AJ467" si="7071">+AJ468*H467</f>
        <v>0</v>
      </c>
      <c r="AK467" s="649">
        <v>0</v>
      </c>
      <c r="AL467" s="649">
        <v>0</v>
      </c>
      <c r="AM467" s="649">
        <v>0</v>
      </c>
      <c r="AN467" s="649">
        <v>0</v>
      </c>
      <c r="AO467" s="649">
        <v>0</v>
      </c>
      <c r="AP467" s="649">
        <v>0</v>
      </c>
      <c r="AQ467" s="649">
        <v>0</v>
      </c>
      <c r="AR467" s="649">
        <v>0</v>
      </c>
      <c r="AS467" s="649">
        <v>0</v>
      </c>
      <c r="AT467" s="649">
        <v>0</v>
      </c>
      <c r="AU467" s="649">
        <v>0</v>
      </c>
      <c r="AV467" s="649">
        <v>0</v>
      </c>
      <c r="AW467" s="613">
        <f t="shared" si="7007"/>
        <v>33749.919459791781</v>
      </c>
      <c r="AX467" s="645">
        <f t="shared" si="7005"/>
        <v>0</v>
      </c>
      <c r="AY467" s="656">
        <f t="shared" si="7006"/>
        <v>0</v>
      </c>
      <c r="AZ467" s="591"/>
    </row>
    <row r="468" spans="1:52">
      <c r="A468" s="590"/>
      <c r="B468" s="636"/>
      <c r="C468" s="636"/>
      <c r="D468" s="651"/>
      <c r="E468" s="652">
        <v>0.3</v>
      </c>
      <c r="F468" s="652">
        <v>0.05</v>
      </c>
      <c r="G468" s="653"/>
      <c r="H468" s="640"/>
      <c r="I468" s="640">
        <f t="shared" si="6908"/>
        <v>1.35</v>
      </c>
      <c r="J468" s="658">
        <v>0</v>
      </c>
      <c r="K468" s="658">
        <v>0</v>
      </c>
      <c r="L468" s="658">
        <v>0</v>
      </c>
      <c r="M468" s="658">
        <v>0</v>
      </c>
      <c r="N468" s="658">
        <v>0</v>
      </c>
      <c r="O468" s="658">
        <v>0</v>
      </c>
      <c r="P468" s="658">
        <v>0</v>
      </c>
      <c r="Q468" s="658">
        <v>0</v>
      </c>
      <c r="R468" s="658">
        <v>0</v>
      </c>
      <c r="S468" s="658">
        <v>0.3</v>
      </c>
      <c r="T468" s="658">
        <v>0</v>
      </c>
      <c r="U468" s="658">
        <v>0</v>
      </c>
      <c r="V468" s="658">
        <v>0</v>
      </c>
      <c r="W468" s="658">
        <v>0</v>
      </c>
      <c r="X468" s="658">
        <v>0</v>
      </c>
      <c r="Y468" s="658">
        <v>0</v>
      </c>
      <c r="Z468" s="658">
        <v>0</v>
      </c>
      <c r="AA468" s="658">
        <v>0</v>
      </c>
      <c r="AB468" s="658">
        <v>0</v>
      </c>
      <c r="AC468" s="658">
        <v>0</v>
      </c>
      <c r="AD468" s="658">
        <v>1</v>
      </c>
      <c r="AE468" s="658">
        <v>0</v>
      </c>
      <c r="AF468" s="658">
        <v>0</v>
      </c>
      <c r="AG468" s="658">
        <v>0</v>
      </c>
      <c r="AH468" s="658">
        <v>0</v>
      </c>
      <c r="AI468" s="658">
        <v>0.05</v>
      </c>
      <c r="AJ468" s="658">
        <v>0</v>
      </c>
      <c r="AK468" s="658">
        <v>0</v>
      </c>
      <c r="AL468" s="658">
        <v>0</v>
      </c>
      <c r="AM468" s="658">
        <v>0</v>
      </c>
      <c r="AN468" s="658">
        <v>0</v>
      </c>
      <c r="AO468" s="658">
        <v>0</v>
      </c>
      <c r="AP468" s="658">
        <v>0</v>
      </c>
      <c r="AQ468" s="658">
        <v>0</v>
      </c>
      <c r="AR468" s="658">
        <v>0</v>
      </c>
      <c r="AS468" s="658">
        <v>0</v>
      </c>
      <c r="AT468" s="658">
        <v>0</v>
      </c>
      <c r="AU468" s="658">
        <v>0</v>
      </c>
      <c r="AV468" s="658">
        <v>0</v>
      </c>
      <c r="AW468" s="613">
        <f t="shared" si="7007"/>
        <v>1.35</v>
      </c>
      <c r="AX468" s="645">
        <f t="shared" si="7005"/>
        <v>1.35</v>
      </c>
      <c r="AY468" s="656" t="e">
        <f t="shared" si="7006"/>
        <v>#DIV/0!</v>
      </c>
      <c r="AZ468" s="591"/>
    </row>
    <row r="469" spans="1:52">
      <c r="A469" s="590"/>
      <c r="B469" s="646" t="s">
        <v>305</v>
      </c>
      <c r="C469" s="646" t="s">
        <v>669</v>
      </c>
      <c r="D469" s="647" t="s">
        <v>670</v>
      </c>
      <c r="E469" s="648"/>
      <c r="F469" s="648"/>
      <c r="G469" s="649"/>
      <c r="H469" s="650">
        <v>33749.919459791781</v>
      </c>
      <c r="I469" s="650">
        <f t="shared" si="6908"/>
        <v>33749.919459791781</v>
      </c>
      <c r="J469" s="649">
        <v>0</v>
      </c>
      <c r="K469" s="649">
        <v>0</v>
      </c>
      <c r="L469" s="649">
        <v>0</v>
      </c>
      <c r="M469" s="649">
        <v>0</v>
      </c>
      <c r="N469" s="649">
        <v>0</v>
      </c>
      <c r="O469" s="649">
        <v>0</v>
      </c>
      <c r="P469" s="649">
        <v>0</v>
      </c>
      <c r="Q469" s="649">
        <v>0</v>
      </c>
      <c r="R469" s="649">
        <v>0</v>
      </c>
      <c r="S469" s="649">
        <f t="shared" si="6875"/>
        <v>10124.975837937534</v>
      </c>
      <c r="T469" s="649">
        <f t="shared" ref="T469" si="7072">((T470*$H469)-((T470*$H469*$E470)+(T470*$H469*$F470)))</f>
        <v>0</v>
      </c>
      <c r="U469" s="649">
        <f t="shared" ref="U469" si="7073">((U470*$H469)-((U470*$H469*$E470)+(U470*$H469*$F470)))</f>
        <v>0</v>
      </c>
      <c r="V469" s="649">
        <f t="shared" ref="V469" si="7074">((V470*$H469)-((V470*$H469*$E470)+(V470*$H469*$F470)))</f>
        <v>0</v>
      </c>
      <c r="W469" s="649">
        <f t="shared" ref="W469" si="7075">((W470*$H469)-((W470*$H469*$E470)+(W470*$H469*$F470)))</f>
        <v>0</v>
      </c>
      <c r="X469" s="649">
        <f t="shared" ref="X469" si="7076">((X470*$H469)-((X470*$H469*$E470)+(X470*$H469*$F470)))</f>
        <v>0</v>
      </c>
      <c r="Y469" s="649">
        <f t="shared" ref="Y469" si="7077">((Y470*$H469)-((Y470*$H469*$E470)+(Y470*$H469*$F470)))</f>
        <v>0</v>
      </c>
      <c r="Z469" s="649">
        <f t="shared" ref="Z469" si="7078">((Z470*$H469)-((Z470*$H469*$E470)+(Z470*$H469*$F470)))</f>
        <v>0</v>
      </c>
      <c r="AA469" s="649">
        <f t="shared" ref="AA469" si="7079">((AA470*$H469)-((AA470*$H469*$E470)+(AA470*$H469*$F470)))</f>
        <v>0</v>
      </c>
      <c r="AB469" s="649">
        <f t="shared" ref="AB469" si="7080">((AB470*$H469)-((AB470*$H469*$E470)+(AB470*$H469*$F470)))</f>
        <v>0</v>
      </c>
      <c r="AC469" s="649">
        <f t="shared" ref="AC469" si="7081">((AC470*$H469)-((AC470*$H469*$E470)+(AC470*$H469*$F470)))</f>
        <v>0</v>
      </c>
      <c r="AD469" s="649">
        <f t="shared" ref="AD469" si="7082">((AD470*$H469)-((AD470*$H469*$E470)+(AD470*$H469*$F470)))</f>
        <v>5484.3619122161645</v>
      </c>
      <c r="AE469" s="649">
        <f t="shared" ref="AE469" si="7083">((AE470*$H469)-((AE470*$H469*$E470)+(AE470*$H469*$F470)))</f>
        <v>16453.085736648492</v>
      </c>
      <c r="AF469" s="649">
        <f t="shared" ref="AF469" si="7084">((AF470*$H469)-((AF470*$H469*$E470)+(AF470*$H469*$F470)))</f>
        <v>0</v>
      </c>
      <c r="AG469" s="649">
        <f t="shared" ref="AG469" si="7085">((AG470*$H469)-((AG470*$H469*$E470)+(AG470*$H469*$F470)))</f>
        <v>0</v>
      </c>
      <c r="AH469" s="649">
        <f t="shared" ref="AH469" si="7086">((AH470*$H469)-((AH470*$H469*$E470)+(AH470*$H469*$F470)))</f>
        <v>0</v>
      </c>
      <c r="AI469" s="649">
        <f>+AI470*H469</f>
        <v>1687.4959729895891</v>
      </c>
      <c r="AJ469" s="649">
        <f t="shared" ref="AJ469" si="7087">+AJ470*H469</f>
        <v>0</v>
      </c>
      <c r="AK469" s="649">
        <v>0</v>
      </c>
      <c r="AL469" s="649">
        <v>0</v>
      </c>
      <c r="AM469" s="649">
        <v>0</v>
      </c>
      <c r="AN469" s="649">
        <v>0</v>
      </c>
      <c r="AO469" s="649">
        <v>0</v>
      </c>
      <c r="AP469" s="649">
        <v>0</v>
      </c>
      <c r="AQ469" s="649">
        <v>0</v>
      </c>
      <c r="AR469" s="649">
        <v>0</v>
      </c>
      <c r="AS469" s="649">
        <v>0</v>
      </c>
      <c r="AT469" s="649">
        <v>0</v>
      </c>
      <c r="AU469" s="649">
        <v>0</v>
      </c>
      <c r="AV469" s="649">
        <v>0</v>
      </c>
      <c r="AW469" s="613">
        <f t="shared" si="7007"/>
        <v>33749.919459791781</v>
      </c>
      <c r="AX469" s="645">
        <f t="shared" si="7005"/>
        <v>0</v>
      </c>
      <c r="AY469" s="656">
        <f t="shared" si="7006"/>
        <v>0</v>
      </c>
      <c r="AZ469" s="591"/>
    </row>
    <row r="470" spans="1:52">
      <c r="A470" s="590"/>
      <c r="B470" s="636"/>
      <c r="C470" s="636"/>
      <c r="D470" s="651"/>
      <c r="E470" s="652">
        <v>0.3</v>
      </c>
      <c r="F470" s="652">
        <v>0.05</v>
      </c>
      <c r="G470" s="653"/>
      <c r="H470" s="640"/>
      <c r="I470" s="640">
        <f t="shared" si="6908"/>
        <v>1.35</v>
      </c>
      <c r="J470" s="658">
        <v>0</v>
      </c>
      <c r="K470" s="658">
        <v>0</v>
      </c>
      <c r="L470" s="658">
        <v>0</v>
      </c>
      <c r="M470" s="658">
        <v>0</v>
      </c>
      <c r="N470" s="658">
        <v>0</v>
      </c>
      <c r="O470" s="658">
        <v>0</v>
      </c>
      <c r="P470" s="658">
        <v>0</v>
      </c>
      <c r="Q470" s="658">
        <v>0</v>
      </c>
      <c r="R470" s="658">
        <v>0</v>
      </c>
      <c r="S470" s="658">
        <v>0.3</v>
      </c>
      <c r="T470" s="658">
        <v>0</v>
      </c>
      <c r="U470" s="658">
        <v>0</v>
      </c>
      <c r="V470" s="658">
        <v>0</v>
      </c>
      <c r="W470" s="658">
        <v>0</v>
      </c>
      <c r="X470" s="658">
        <v>0</v>
      </c>
      <c r="Y470" s="658">
        <v>0</v>
      </c>
      <c r="Z470" s="658">
        <v>0</v>
      </c>
      <c r="AA470" s="658">
        <v>0</v>
      </c>
      <c r="AB470" s="658">
        <v>0</v>
      </c>
      <c r="AC470" s="658">
        <v>0</v>
      </c>
      <c r="AD470" s="658">
        <v>0.25</v>
      </c>
      <c r="AE470" s="658">
        <v>0.75</v>
      </c>
      <c r="AF470" s="658">
        <v>0</v>
      </c>
      <c r="AG470" s="658">
        <v>0</v>
      </c>
      <c r="AH470" s="658">
        <v>0</v>
      </c>
      <c r="AI470" s="658">
        <v>0.05</v>
      </c>
      <c r="AJ470" s="658">
        <v>0</v>
      </c>
      <c r="AK470" s="658">
        <v>0</v>
      </c>
      <c r="AL470" s="658">
        <v>0</v>
      </c>
      <c r="AM470" s="658">
        <v>0</v>
      </c>
      <c r="AN470" s="658">
        <v>0</v>
      </c>
      <c r="AO470" s="658">
        <v>0</v>
      </c>
      <c r="AP470" s="658">
        <v>0</v>
      </c>
      <c r="AQ470" s="658">
        <v>0</v>
      </c>
      <c r="AR470" s="658">
        <v>0</v>
      </c>
      <c r="AS470" s="658">
        <v>0</v>
      </c>
      <c r="AT470" s="658">
        <v>0</v>
      </c>
      <c r="AU470" s="658">
        <v>0</v>
      </c>
      <c r="AV470" s="658">
        <v>0</v>
      </c>
      <c r="AW470" s="613">
        <f t="shared" si="7007"/>
        <v>1.35</v>
      </c>
      <c r="AX470" s="645">
        <f t="shared" si="7005"/>
        <v>1.35</v>
      </c>
      <c r="AY470" s="656" t="e">
        <f t="shared" si="7006"/>
        <v>#DIV/0!</v>
      </c>
      <c r="AZ470" s="591"/>
    </row>
    <row r="471" spans="1:52">
      <c r="A471" s="590"/>
      <c r="B471" s="646" t="s">
        <v>305</v>
      </c>
      <c r="C471" s="646" t="s">
        <v>671</v>
      </c>
      <c r="D471" s="647" t="s">
        <v>672</v>
      </c>
      <c r="E471" s="648"/>
      <c r="F471" s="648"/>
      <c r="G471" s="649"/>
      <c r="H471" s="650">
        <v>33749.919459791781</v>
      </c>
      <c r="I471" s="650">
        <f t="shared" si="6908"/>
        <v>33749.919459791781</v>
      </c>
      <c r="J471" s="649">
        <v>0</v>
      </c>
      <c r="K471" s="649">
        <v>0</v>
      </c>
      <c r="L471" s="649">
        <v>0</v>
      </c>
      <c r="M471" s="649">
        <v>0</v>
      </c>
      <c r="N471" s="649">
        <v>0</v>
      </c>
      <c r="O471" s="649">
        <v>0</v>
      </c>
      <c r="P471" s="649">
        <v>0</v>
      </c>
      <c r="Q471" s="649">
        <v>0</v>
      </c>
      <c r="R471" s="649">
        <v>0</v>
      </c>
      <c r="S471" s="649">
        <f t="shared" si="6875"/>
        <v>10124.975837937534</v>
      </c>
      <c r="T471" s="649">
        <f t="shared" ref="T471" si="7088">((T472*$H471)-((T472*$H471*$E472)+(T472*$H471*$F472)))</f>
        <v>0</v>
      </c>
      <c r="U471" s="649">
        <f t="shared" ref="U471" si="7089">((U472*$H471)-((U472*$H471*$E472)+(U472*$H471*$F472)))</f>
        <v>0</v>
      </c>
      <c r="V471" s="649">
        <f t="shared" ref="V471" si="7090">((V472*$H471)-((V472*$H471*$E472)+(V472*$H471*$F472)))</f>
        <v>0</v>
      </c>
      <c r="W471" s="649">
        <f t="shared" ref="W471" si="7091">((W472*$H471)-((W472*$H471*$E472)+(W472*$H471*$F472)))</f>
        <v>0</v>
      </c>
      <c r="X471" s="649">
        <f t="shared" ref="X471" si="7092">((X472*$H471)-((X472*$H471*$E472)+(X472*$H471*$F472)))</f>
        <v>0</v>
      </c>
      <c r="Y471" s="649">
        <f t="shared" ref="Y471" si="7093">((Y472*$H471)-((Y472*$H471*$E472)+(Y472*$H471*$F472)))</f>
        <v>0</v>
      </c>
      <c r="Z471" s="649">
        <f t="shared" ref="Z471" si="7094">((Z472*$H471)-((Z472*$H471*$E472)+(Z472*$H471*$F472)))</f>
        <v>0</v>
      </c>
      <c r="AA471" s="649">
        <f t="shared" ref="AA471" si="7095">((AA472*$H471)-((AA472*$H471*$E472)+(AA472*$H471*$F472)))</f>
        <v>0</v>
      </c>
      <c r="AB471" s="649">
        <f t="shared" ref="AB471" si="7096">((AB472*$H471)-((AB472*$H471*$E472)+(AB472*$H471*$F472)))</f>
        <v>0</v>
      </c>
      <c r="AC471" s="649">
        <f t="shared" ref="AC471" si="7097">((AC472*$H471)-((AC472*$H471*$E472)+(AC472*$H471*$F472)))</f>
        <v>0</v>
      </c>
      <c r="AD471" s="649">
        <f t="shared" ref="AD471" si="7098">((AD472*$H471)-((AD472*$H471*$E472)+(AD472*$H471*$F472)))</f>
        <v>0</v>
      </c>
      <c r="AE471" s="649">
        <f t="shared" ref="AE471" si="7099">((AE472*$H471)-((AE472*$H471*$E472)+(AE472*$H471*$F472)))</f>
        <v>21937.447648864658</v>
      </c>
      <c r="AF471" s="649">
        <f t="shared" ref="AF471" si="7100">((AF472*$H471)-((AF472*$H471*$E472)+(AF472*$H471*$F472)))</f>
        <v>0</v>
      </c>
      <c r="AG471" s="649">
        <f t="shared" ref="AG471" si="7101">((AG472*$H471)-((AG472*$H471*$E472)+(AG472*$H471*$F472)))</f>
        <v>0</v>
      </c>
      <c r="AH471" s="649">
        <f t="shared" ref="AH471" si="7102">((AH472*$H471)-((AH472*$H471*$E472)+(AH472*$H471*$F472)))</f>
        <v>0</v>
      </c>
      <c r="AI471" s="649">
        <f>+AI472*H471</f>
        <v>1687.4959729895891</v>
      </c>
      <c r="AJ471" s="649">
        <f t="shared" ref="AJ471" si="7103">+AJ472*H471</f>
        <v>0</v>
      </c>
      <c r="AK471" s="649">
        <v>0</v>
      </c>
      <c r="AL471" s="649">
        <v>0</v>
      </c>
      <c r="AM471" s="649">
        <v>0</v>
      </c>
      <c r="AN471" s="649">
        <v>0</v>
      </c>
      <c r="AO471" s="649">
        <v>0</v>
      </c>
      <c r="AP471" s="649">
        <v>0</v>
      </c>
      <c r="AQ471" s="649">
        <v>0</v>
      </c>
      <c r="AR471" s="649">
        <v>0</v>
      </c>
      <c r="AS471" s="649">
        <v>0</v>
      </c>
      <c r="AT471" s="649">
        <v>0</v>
      </c>
      <c r="AU471" s="649">
        <v>0</v>
      </c>
      <c r="AV471" s="649">
        <v>0</v>
      </c>
      <c r="AW471" s="613">
        <f t="shared" si="7007"/>
        <v>33749.919459791781</v>
      </c>
      <c r="AX471" s="645">
        <f t="shared" si="7005"/>
        <v>0</v>
      </c>
      <c r="AY471" s="656">
        <f t="shared" si="7006"/>
        <v>0</v>
      </c>
      <c r="AZ471" s="591"/>
    </row>
    <row r="472" spans="1:52">
      <c r="A472" s="590"/>
      <c r="B472" s="636"/>
      <c r="C472" s="636"/>
      <c r="D472" s="651"/>
      <c r="E472" s="652">
        <v>0.3</v>
      </c>
      <c r="F472" s="652">
        <v>0.05</v>
      </c>
      <c r="G472" s="653"/>
      <c r="H472" s="640"/>
      <c r="I472" s="640">
        <f t="shared" si="6908"/>
        <v>1.35</v>
      </c>
      <c r="J472" s="658">
        <v>0</v>
      </c>
      <c r="K472" s="658">
        <v>0</v>
      </c>
      <c r="L472" s="658">
        <v>0</v>
      </c>
      <c r="M472" s="658">
        <v>0</v>
      </c>
      <c r="N472" s="658">
        <v>0</v>
      </c>
      <c r="O472" s="658">
        <v>0</v>
      </c>
      <c r="P472" s="658">
        <v>0</v>
      </c>
      <c r="Q472" s="658">
        <v>0</v>
      </c>
      <c r="R472" s="658">
        <v>0</v>
      </c>
      <c r="S472" s="658">
        <v>0.3</v>
      </c>
      <c r="T472" s="658">
        <v>0</v>
      </c>
      <c r="U472" s="658">
        <v>0</v>
      </c>
      <c r="V472" s="658">
        <v>0</v>
      </c>
      <c r="W472" s="658">
        <v>0</v>
      </c>
      <c r="X472" s="658">
        <v>0</v>
      </c>
      <c r="Y472" s="658">
        <v>0</v>
      </c>
      <c r="Z472" s="658">
        <v>0</v>
      </c>
      <c r="AA472" s="658">
        <v>0</v>
      </c>
      <c r="AB472" s="658">
        <v>0</v>
      </c>
      <c r="AC472" s="658">
        <v>0</v>
      </c>
      <c r="AD472" s="658">
        <v>0</v>
      </c>
      <c r="AE472" s="658">
        <v>1</v>
      </c>
      <c r="AF472" s="658">
        <v>0</v>
      </c>
      <c r="AG472" s="658">
        <v>0</v>
      </c>
      <c r="AH472" s="658">
        <v>0</v>
      </c>
      <c r="AI472" s="658">
        <v>0.05</v>
      </c>
      <c r="AJ472" s="658">
        <v>0</v>
      </c>
      <c r="AK472" s="658">
        <v>0</v>
      </c>
      <c r="AL472" s="658">
        <v>0</v>
      </c>
      <c r="AM472" s="658">
        <v>0</v>
      </c>
      <c r="AN472" s="658">
        <v>0</v>
      </c>
      <c r="AO472" s="658">
        <v>0</v>
      </c>
      <c r="AP472" s="658">
        <v>0</v>
      </c>
      <c r="AQ472" s="658">
        <v>0</v>
      </c>
      <c r="AR472" s="658">
        <v>0</v>
      </c>
      <c r="AS472" s="658">
        <v>0</v>
      </c>
      <c r="AT472" s="658">
        <v>0</v>
      </c>
      <c r="AU472" s="658">
        <v>0</v>
      </c>
      <c r="AV472" s="658">
        <v>0</v>
      </c>
      <c r="AW472" s="613">
        <f t="shared" si="7007"/>
        <v>1.35</v>
      </c>
      <c r="AX472" s="645">
        <f t="shared" si="7005"/>
        <v>1.35</v>
      </c>
      <c r="AY472" s="656" t="e">
        <f t="shared" si="7006"/>
        <v>#DIV/0!</v>
      </c>
      <c r="AZ472" s="591"/>
    </row>
    <row r="473" spans="1:52">
      <c r="A473" s="590"/>
      <c r="B473" s="646" t="s">
        <v>305</v>
      </c>
      <c r="C473" s="646" t="s">
        <v>673</v>
      </c>
      <c r="D473" s="647" t="s">
        <v>674</v>
      </c>
      <c r="E473" s="648"/>
      <c r="F473" s="648"/>
      <c r="G473" s="649"/>
      <c r="H473" s="650">
        <v>33749.919459791781</v>
      </c>
      <c r="I473" s="650">
        <f t="shared" si="6908"/>
        <v>33749.919459791781</v>
      </c>
      <c r="J473" s="649">
        <v>0</v>
      </c>
      <c r="K473" s="649">
        <v>0</v>
      </c>
      <c r="L473" s="649">
        <v>0</v>
      </c>
      <c r="M473" s="649">
        <v>0</v>
      </c>
      <c r="N473" s="649">
        <v>0</v>
      </c>
      <c r="O473" s="649">
        <v>0</v>
      </c>
      <c r="P473" s="649">
        <v>0</v>
      </c>
      <c r="Q473" s="649">
        <v>0</v>
      </c>
      <c r="R473" s="649">
        <v>0</v>
      </c>
      <c r="S473" s="649">
        <f t="shared" si="6875"/>
        <v>10124.975837937534</v>
      </c>
      <c r="T473" s="649">
        <f t="shared" ref="T473" si="7104">((T474*$H473)-((T474*$H473*$E474)+(T474*$H473*$F474)))</f>
        <v>0</v>
      </c>
      <c r="U473" s="649">
        <f t="shared" ref="U473" si="7105">((U474*$H473)-((U474*$H473*$E474)+(U474*$H473*$F474)))</f>
        <v>0</v>
      </c>
      <c r="V473" s="649">
        <f t="shared" ref="V473" si="7106">((V474*$H473)-((V474*$H473*$E474)+(V474*$H473*$F474)))</f>
        <v>0</v>
      </c>
      <c r="W473" s="649">
        <f t="shared" ref="W473" si="7107">((W474*$H473)-((W474*$H473*$E474)+(W474*$H473*$F474)))</f>
        <v>0</v>
      </c>
      <c r="X473" s="649">
        <f t="shared" ref="X473" si="7108">((X474*$H473)-((X474*$H473*$E474)+(X474*$H473*$F474)))</f>
        <v>0</v>
      </c>
      <c r="Y473" s="649">
        <f t="shared" ref="Y473" si="7109">((Y474*$H473)-((Y474*$H473*$E474)+(Y474*$H473*$F474)))</f>
        <v>0</v>
      </c>
      <c r="Z473" s="649">
        <f t="shared" ref="Z473" si="7110">((Z474*$H473)-((Z474*$H473*$E474)+(Z474*$H473*$F474)))</f>
        <v>0</v>
      </c>
      <c r="AA473" s="649">
        <f t="shared" ref="AA473" si="7111">((AA474*$H473)-((AA474*$H473*$E474)+(AA474*$H473*$F474)))</f>
        <v>0</v>
      </c>
      <c r="AB473" s="649">
        <f t="shared" ref="AB473" si="7112">((AB474*$H473)-((AB474*$H473*$E474)+(AB474*$H473*$F474)))</f>
        <v>0</v>
      </c>
      <c r="AC473" s="649">
        <f t="shared" ref="AC473" si="7113">((AC474*$H473)-((AC474*$H473*$E474)+(AC474*$H473*$F474)))</f>
        <v>0</v>
      </c>
      <c r="AD473" s="649">
        <f t="shared" ref="AD473" si="7114">((AD474*$H473)-((AD474*$H473*$E474)+(AD474*$H473*$F474)))</f>
        <v>0</v>
      </c>
      <c r="AE473" s="649">
        <f t="shared" ref="AE473" si="7115">((AE474*$H473)-((AE474*$H473*$E474)+(AE474*$H473*$F474)))</f>
        <v>7458.7322006139848</v>
      </c>
      <c r="AF473" s="649">
        <f t="shared" ref="AF473" si="7116">((AF474*$H473)-((AF474*$H473*$E474)+(AF474*$H473*$F474)))</f>
        <v>14478.715448250674</v>
      </c>
      <c r="AG473" s="649">
        <f t="shared" ref="AG473" si="7117">((AG474*$H473)-((AG474*$H473*$E474)+(AG474*$H473*$F474)))</f>
        <v>0</v>
      </c>
      <c r="AH473" s="649">
        <f t="shared" ref="AH473" si="7118">((AH474*$H473)-((AH474*$H473*$E474)+(AH474*$H473*$F474)))</f>
        <v>0</v>
      </c>
      <c r="AI473" s="649">
        <f>+AI474*H473</f>
        <v>1687.4959729895891</v>
      </c>
      <c r="AJ473" s="649">
        <f t="shared" ref="AJ473" si="7119">+AJ474*H473</f>
        <v>0</v>
      </c>
      <c r="AK473" s="649">
        <v>0</v>
      </c>
      <c r="AL473" s="649">
        <v>0</v>
      </c>
      <c r="AM473" s="649">
        <v>0</v>
      </c>
      <c r="AN473" s="649">
        <v>0</v>
      </c>
      <c r="AO473" s="649">
        <v>0</v>
      </c>
      <c r="AP473" s="649">
        <v>0</v>
      </c>
      <c r="AQ473" s="649">
        <v>0</v>
      </c>
      <c r="AR473" s="649">
        <v>0</v>
      </c>
      <c r="AS473" s="649">
        <v>0</v>
      </c>
      <c r="AT473" s="649">
        <v>0</v>
      </c>
      <c r="AU473" s="649">
        <v>0</v>
      </c>
      <c r="AV473" s="649">
        <v>0</v>
      </c>
      <c r="AW473" s="613">
        <f t="shared" si="7007"/>
        <v>33749.919459791781</v>
      </c>
      <c r="AX473" s="645">
        <f t="shared" si="7005"/>
        <v>0</v>
      </c>
      <c r="AY473" s="656">
        <f t="shared" si="7006"/>
        <v>0</v>
      </c>
      <c r="AZ473" s="591"/>
    </row>
    <row r="474" spans="1:52">
      <c r="A474" s="590"/>
      <c r="B474" s="636"/>
      <c r="C474" s="636"/>
      <c r="D474" s="651"/>
      <c r="E474" s="652">
        <v>0.3</v>
      </c>
      <c r="F474" s="652">
        <v>0.05</v>
      </c>
      <c r="G474" s="653"/>
      <c r="H474" s="640"/>
      <c r="I474" s="640">
        <f t="shared" si="6908"/>
        <v>1.3499999999999999</v>
      </c>
      <c r="J474" s="658">
        <v>0</v>
      </c>
      <c r="K474" s="658">
        <v>0</v>
      </c>
      <c r="L474" s="658">
        <v>0</v>
      </c>
      <c r="M474" s="658">
        <v>0</v>
      </c>
      <c r="N474" s="658">
        <v>0</v>
      </c>
      <c r="O474" s="658">
        <v>0</v>
      </c>
      <c r="P474" s="658">
        <v>0</v>
      </c>
      <c r="Q474" s="658">
        <v>0</v>
      </c>
      <c r="R474" s="658">
        <v>0</v>
      </c>
      <c r="S474" s="658">
        <v>0.3</v>
      </c>
      <c r="T474" s="658">
        <v>0</v>
      </c>
      <c r="U474" s="658">
        <v>0</v>
      </c>
      <c r="V474" s="658">
        <v>0</v>
      </c>
      <c r="W474" s="658">
        <v>0</v>
      </c>
      <c r="X474" s="658">
        <v>0</v>
      </c>
      <c r="Y474" s="658">
        <v>0</v>
      </c>
      <c r="Z474" s="658">
        <v>0</v>
      </c>
      <c r="AA474" s="658">
        <v>0</v>
      </c>
      <c r="AB474" s="658">
        <v>0</v>
      </c>
      <c r="AC474" s="658">
        <v>0</v>
      </c>
      <c r="AD474" s="658">
        <v>0</v>
      </c>
      <c r="AE474" s="658">
        <v>0.34</v>
      </c>
      <c r="AF474" s="658">
        <v>0.65999999999999992</v>
      </c>
      <c r="AG474" s="658">
        <v>0</v>
      </c>
      <c r="AH474" s="658">
        <v>0</v>
      </c>
      <c r="AI474" s="658">
        <v>0.05</v>
      </c>
      <c r="AJ474" s="658">
        <v>0</v>
      </c>
      <c r="AK474" s="658">
        <v>0</v>
      </c>
      <c r="AL474" s="658">
        <v>0</v>
      </c>
      <c r="AM474" s="658">
        <v>0</v>
      </c>
      <c r="AN474" s="658">
        <v>0</v>
      </c>
      <c r="AO474" s="658">
        <v>0</v>
      </c>
      <c r="AP474" s="658">
        <v>0</v>
      </c>
      <c r="AQ474" s="658">
        <v>0</v>
      </c>
      <c r="AR474" s="658">
        <v>0</v>
      </c>
      <c r="AS474" s="658">
        <v>0</v>
      </c>
      <c r="AT474" s="658">
        <v>0</v>
      </c>
      <c r="AU474" s="658">
        <v>0</v>
      </c>
      <c r="AV474" s="658">
        <v>0</v>
      </c>
      <c r="AW474" s="613">
        <f t="shared" si="7007"/>
        <v>1.3499999999999999</v>
      </c>
      <c r="AX474" s="645">
        <f t="shared" si="7005"/>
        <v>1.3499999999999999</v>
      </c>
      <c r="AY474" s="656" t="e">
        <f t="shared" si="7006"/>
        <v>#DIV/0!</v>
      </c>
      <c r="AZ474" s="591"/>
    </row>
    <row r="475" spans="1:52">
      <c r="A475" s="590"/>
      <c r="B475" s="646" t="s">
        <v>305</v>
      </c>
      <c r="C475" s="646" t="s">
        <v>675</v>
      </c>
      <c r="D475" s="647" t="s">
        <v>676</v>
      </c>
      <c r="E475" s="648"/>
      <c r="F475" s="648"/>
      <c r="G475" s="649"/>
      <c r="H475" s="650">
        <v>33749.919459791781</v>
      </c>
      <c r="I475" s="650">
        <f t="shared" si="6908"/>
        <v>33749.919459791781</v>
      </c>
      <c r="J475" s="649">
        <v>0</v>
      </c>
      <c r="K475" s="649">
        <v>0</v>
      </c>
      <c r="L475" s="649">
        <v>0</v>
      </c>
      <c r="M475" s="649">
        <v>0</v>
      </c>
      <c r="N475" s="649">
        <v>0</v>
      </c>
      <c r="O475" s="649">
        <v>0</v>
      </c>
      <c r="P475" s="649">
        <v>0</v>
      </c>
      <c r="Q475" s="649">
        <v>0</v>
      </c>
      <c r="R475" s="649">
        <v>0</v>
      </c>
      <c r="S475" s="649">
        <f t="shared" si="6875"/>
        <v>10124.975837937534</v>
      </c>
      <c r="T475" s="649">
        <f t="shared" ref="T475" si="7120">((T476*$H475)-((T476*$H475*$E476)+(T476*$H475*$F476)))</f>
        <v>0</v>
      </c>
      <c r="U475" s="649">
        <f t="shared" ref="U475" si="7121">((U476*$H475)-((U476*$H475*$E476)+(U476*$H475*$F476)))</f>
        <v>0</v>
      </c>
      <c r="V475" s="649">
        <f t="shared" ref="V475" si="7122">((V476*$H475)-((V476*$H475*$E476)+(V476*$H475*$F476)))</f>
        <v>0</v>
      </c>
      <c r="W475" s="649">
        <f t="shared" ref="W475" si="7123">((W476*$H475)-((W476*$H475*$E476)+(W476*$H475*$F476)))</f>
        <v>0</v>
      </c>
      <c r="X475" s="649">
        <f t="shared" ref="X475" si="7124">((X476*$H475)-((X476*$H475*$E476)+(X476*$H475*$F476)))</f>
        <v>0</v>
      </c>
      <c r="Y475" s="649">
        <f t="shared" ref="Y475" si="7125">((Y476*$H475)-((Y476*$H475*$E476)+(Y476*$H475*$F476)))</f>
        <v>0</v>
      </c>
      <c r="Z475" s="649">
        <f t="shared" ref="Z475" si="7126">((Z476*$H475)-((Z476*$H475*$E476)+(Z476*$H475*$F476)))</f>
        <v>0</v>
      </c>
      <c r="AA475" s="649">
        <f t="shared" ref="AA475" si="7127">((AA476*$H475)-((AA476*$H475*$E476)+(AA476*$H475*$F476)))</f>
        <v>0</v>
      </c>
      <c r="AB475" s="649">
        <f t="shared" ref="AB475" si="7128">((AB476*$H475)-((AB476*$H475*$E476)+(AB476*$H475*$F476)))</f>
        <v>0</v>
      </c>
      <c r="AC475" s="649">
        <f t="shared" ref="AC475" si="7129">((AC476*$H475)-((AC476*$H475*$E476)+(AC476*$H475*$F476)))</f>
        <v>0</v>
      </c>
      <c r="AD475" s="649">
        <f t="shared" ref="AD475" si="7130">((AD476*$H475)-((AD476*$H475*$E476)+(AD476*$H475*$F476)))</f>
        <v>0</v>
      </c>
      <c r="AE475" s="649">
        <f t="shared" ref="AE475" si="7131">((AE476*$H475)-((AE476*$H475*$E476)+(AE476*$H475*$F476)))</f>
        <v>0</v>
      </c>
      <c r="AF475" s="649">
        <f t="shared" ref="AF475" si="7132">((AF476*$H475)-((AF476*$H475*$E476)+(AF476*$H475*$F476)))</f>
        <v>21937.447648864658</v>
      </c>
      <c r="AG475" s="649">
        <f t="shared" ref="AG475" si="7133">((AG476*$H475)-((AG476*$H475*$E476)+(AG476*$H475*$F476)))</f>
        <v>0</v>
      </c>
      <c r="AH475" s="649">
        <f t="shared" ref="AH475" si="7134">((AH476*$H475)-((AH476*$H475*$E476)+(AH476*$H475*$F476)))</f>
        <v>0</v>
      </c>
      <c r="AI475" s="649">
        <f>+AI476*H475</f>
        <v>1687.4959729895891</v>
      </c>
      <c r="AJ475" s="649">
        <f t="shared" ref="AJ475" si="7135">+AJ476*H475</f>
        <v>0</v>
      </c>
      <c r="AK475" s="649">
        <v>0</v>
      </c>
      <c r="AL475" s="649">
        <v>0</v>
      </c>
      <c r="AM475" s="649">
        <v>0</v>
      </c>
      <c r="AN475" s="649">
        <v>0</v>
      </c>
      <c r="AO475" s="649">
        <v>0</v>
      </c>
      <c r="AP475" s="649">
        <v>0</v>
      </c>
      <c r="AQ475" s="649">
        <v>0</v>
      </c>
      <c r="AR475" s="649">
        <v>0</v>
      </c>
      <c r="AS475" s="649">
        <v>0</v>
      </c>
      <c r="AT475" s="649">
        <v>0</v>
      </c>
      <c r="AU475" s="649">
        <v>0</v>
      </c>
      <c r="AV475" s="649">
        <v>0</v>
      </c>
      <c r="AW475" s="613">
        <f t="shared" si="7007"/>
        <v>33749.919459791781</v>
      </c>
      <c r="AX475" s="645">
        <f t="shared" si="7005"/>
        <v>0</v>
      </c>
      <c r="AY475" s="656">
        <f t="shared" si="7006"/>
        <v>0</v>
      </c>
      <c r="AZ475" s="591"/>
    </row>
    <row r="476" spans="1:52">
      <c r="A476" s="590"/>
      <c r="B476" s="636"/>
      <c r="C476" s="636"/>
      <c r="D476" s="651"/>
      <c r="E476" s="652">
        <v>0.3</v>
      </c>
      <c r="F476" s="652">
        <v>0.05</v>
      </c>
      <c r="G476" s="653"/>
      <c r="H476" s="640"/>
      <c r="I476" s="640">
        <f t="shared" si="6908"/>
        <v>1.35</v>
      </c>
      <c r="J476" s="658">
        <v>0</v>
      </c>
      <c r="K476" s="658">
        <v>0</v>
      </c>
      <c r="L476" s="658">
        <v>0</v>
      </c>
      <c r="M476" s="658">
        <v>0</v>
      </c>
      <c r="N476" s="658">
        <v>0</v>
      </c>
      <c r="O476" s="658">
        <v>0</v>
      </c>
      <c r="P476" s="658">
        <v>0</v>
      </c>
      <c r="Q476" s="658">
        <v>0</v>
      </c>
      <c r="R476" s="658">
        <v>0</v>
      </c>
      <c r="S476" s="658">
        <v>0.3</v>
      </c>
      <c r="T476" s="658">
        <v>0</v>
      </c>
      <c r="U476" s="658">
        <v>0</v>
      </c>
      <c r="V476" s="658">
        <v>0</v>
      </c>
      <c r="W476" s="658">
        <v>0</v>
      </c>
      <c r="X476" s="658">
        <v>0</v>
      </c>
      <c r="Y476" s="658">
        <v>0</v>
      </c>
      <c r="Z476" s="658">
        <v>0</v>
      </c>
      <c r="AA476" s="658">
        <v>0</v>
      </c>
      <c r="AB476" s="658">
        <v>0</v>
      </c>
      <c r="AC476" s="658">
        <v>0</v>
      </c>
      <c r="AD476" s="658">
        <v>0</v>
      </c>
      <c r="AE476" s="658">
        <v>0</v>
      </c>
      <c r="AF476" s="658">
        <v>1</v>
      </c>
      <c r="AG476" s="658">
        <v>0</v>
      </c>
      <c r="AH476" s="658">
        <v>0</v>
      </c>
      <c r="AI476" s="658">
        <v>0.05</v>
      </c>
      <c r="AJ476" s="658">
        <v>0</v>
      </c>
      <c r="AK476" s="658">
        <v>0</v>
      </c>
      <c r="AL476" s="658">
        <v>0</v>
      </c>
      <c r="AM476" s="658">
        <v>0</v>
      </c>
      <c r="AN476" s="658">
        <v>0</v>
      </c>
      <c r="AO476" s="658">
        <v>0</v>
      </c>
      <c r="AP476" s="658">
        <v>0</v>
      </c>
      <c r="AQ476" s="658">
        <v>0</v>
      </c>
      <c r="AR476" s="658">
        <v>0</v>
      </c>
      <c r="AS476" s="658">
        <v>0</v>
      </c>
      <c r="AT476" s="658">
        <v>0</v>
      </c>
      <c r="AU476" s="658">
        <v>0</v>
      </c>
      <c r="AV476" s="658">
        <v>0</v>
      </c>
      <c r="AW476" s="613">
        <f t="shared" si="7007"/>
        <v>1.35</v>
      </c>
      <c r="AX476" s="645">
        <f t="shared" si="7005"/>
        <v>1.35</v>
      </c>
      <c r="AY476" s="656" t="e">
        <f t="shared" si="7006"/>
        <v>#DIV/0!</v>
      </c>
      <c r="AZ476" s="591"/>
    </row>
    <row r="477" spans="1:52">
      <c r="A477" s="590"/>
      <c r="B477" s="646" t="s">
        <v>305</v>
      </c>
      <c r="C477" s="646" t="s">
        <v>677</v>
      </c>
      <c r="D477" s="647" t="s">
        <v>678</v>
      </c>
      <c r="E477" s="648"/>
      <c r="F477" s="648"/>
      <c r="G477" s="649"/>
      <c r="H477" s="650">
        <v>33749.919459791781</v>
      </c>
      <c r="I477" s="650">
        <f t="shared" si="6908"/>
        <v>33749.919459791781</v>
      </c>
      <c r="J477" s="649">
        <v>0</v>
      </c>
      <c r="K477" s="649">
        <v>0</v>
      </c>
      <c r="L477" s="649">
        <v>0</v>
      </c>
      <c r="M477" s="649">
        <v>0</v>
      </c>
      <c r="N477" s="649">
        <v>0</v>
      </c>
      <c r="O477" s="649">
        <v>0</v>
      </c>
      <c r="P477" s="649">
        <v>0</v>
      </c>
      <c r="Q477" s="649">
        <v>0</v>
      </c>
      <c r="R477" s="649">
        <v>0</v>
      </c>
      <c r="S477" s="649">
        <f t="shared" si="6875"/>
        <v>10124.975837937534</v>
      </c>
      <c r="T477" s="649">
        <f t="shared" ref="T477" si="7136">((T478*$H477)-((T478*$H477*$E478)+(T478*$H477*$F478)))</f>
        <v>0</v>
      </c>
      <c r="U477" s="649">
        <f t="shared" ref="U477" si="7137">((U478*$H477)-((U478*$H477*$E478)+(U478*$H477*$F478)))</f>
        <v>0</v>
      </c>
      <c r="V477" s="649">
        <f t="shared" ref="V477" si="7138">((V478*$H477)-((V478*$H477*$E478)+(V478*$H477*$F478)))</f>
        <v>0</v>
      </c>
      <c r="W477" s="649">
        <f t="shared" ref="W477" si="7139">((W478*$H477)-((W478*$H477*$E478)+(W478*$H477*$F478)))</f>
        <v>0</v>
      </c>
      <c r="X477" s="649">
        <f t="shared" ref="X477" si="7140">((X478*$H477)-((X478*$H477*$E478)+(X478*$H477*$F478)))</f>
        <v>0</v>
      </c>
      <c r="Y477" s="649">
        <f t="shared" ref="Y477" si="7141">((Y478*$H477)-((Y478*$H477*$E478)+(Y478*$H477*$F478)))</f>
        <v>0</v>
      </c>
      <c r="Z477" s="649">
        <f t="shared" ref="Z477" si="7142">((Z478*$H477)-((Z478*$H477*$E478)+(Z478*$H477*$F478)))</f>
        <v>0</v>
      </c>
      <c r="AA477" s="649">
        <f t="shared" ref="AA477" si="7143">((AA478*$H477)-((AA478*$H477*$E478)+(AA478*$H477*$F478)))</f>
        <v>0</v>
      </c>
      <c r="AB477" s="649">
        <f t="shared" ref="AB477" si="7144">((AB478*$H477)-((AB478*$H477*$E478)+(AB478*$H477*$F478)))</f>
        <v>0</v>
      </c>
      <c r="AC477" s="649">
        <f t="shared" ref="AC477" si="7145">((AC478*$H477)-((AC478*$H477*$E478)+(AC478*$H477*$F478)))</f>
        <v>0</v>
      </c>
      <c r="AD477" s="649">
        <f t="shared" ref="AD477" si="7146">((AD478*$H477)-((AD478*$H477*$E478)+(AD478*$H477*$F478)))</f>
        <v>0</v>
      </c>
      <c r="AE477" s="649">
        <f t="shared" ref="AE477" si="7147">((AE478*$H477)-((AE478*$H477*$E478)+(AE478*$H477*$F478)))</f>
        <v>0</v>
      </c>
      <c r="AF477" s="649">
        <f t="shared" ref="AF477" si="7148">((AF478*$H477)-((AF478*$H477*$E478)+(AF478*$H477*$F478)))</f>
        <v>21937.447648864658</v>
      </c>
      <c r="AG477" s="649">
        <f t="shared" ref="AG477" si="7149">((AG478*$H477)-((AG478*$H477*$E478)+(AG478*$H477*$F478)))</f>
        <v>0</v>
      </c>
      <c r="AH477" s="649">
        <f t="shared" ref="AH477" si="7150">((AH478*$H477)-((AH478*$H477*$E478)+(AH478*$H477*$F478)))</f>
        <v>0</v>
      </c>
      <c r="AI477" s="649">
        <f>+AI478*H477</f>
        <v>1687.4959729895891</v>
      </c>
      <c r="AJ477" s="649">
        <f t="shared" ref="AJ477" si="7151">+AJ478*H477</f>
        <v>0</v>
      </c>
      <c r="AK477" s="649">
        <v>0</v>
      </c>
      <c r="AL477" s="649">
        <v>0</v>
      </c>
      <c r="AM477" s="649">
        <v>0</v>
      </c>
      <c r="AN477" s="649">
        <v>0</v>
      </c>
      <c r="AO477" s="649">
        <v>0</v>
      </c>
      <c r="AP477" s="649">
        <v>0</v>
      </c>
      <c r="AQ477" s="649">
        <v>0</v>
      </c>
      <c r="AR477" s="649">
        <v>0</v>
      </c>
      <c r="AS477" s="649">
        <v>0</v>
      </c>
      <c r="AT477" s="649">
        <v>0</v>
      </c>
      <c r="AU477" s="649">
        <v>0</v>
      </c>
      <c r="AV477" s="649">
        <v>0</v>
      </c>
      <c r="AW477" s="613">
        <f t="shared" si="7007"/>
        <v>33749.919459791781</v>
      </c>
      <c r="AX477" s="645">
        <f t="shared" si="7005"/>
        <v>0</v>
      </c>
      <c r="AY477" s="656">
        <f t="shared" si="7006"/>
        <v>0</v>
      </c>
      <c r="AZ477" s="591"/>
    </row>
    <row r="478" spans="1:52">
      <c r="A478" s="590"/>
      <c r="B478" s="636"/>
      <c r="C478" s="636"/>
      <c r="D478" s="651"/>
      <c r="E478" s="652">
        <v>0.3</v>
      </c>
      <c r="F478" s="652">
        <v>0.05</v>
      </c>
      <c r="G478" s="653"/>
      <c r="H478" s="640"/>
      <c r="I478" s="640">
        <f t="shared" si="6908"/>
        <v>1.35</v>
      </c>
      <c r="J478" s="658">
        <v>0</v>
      </c>
      <c r="K478" s="658">
        <v>0</v>
      </c>
      <c r="L478" s="658">
        <v>0</v>
      </c>
      <c r="M478" s="658">
        <v>0</v>
      </c>
      <c r="N478" s="658">
        <v>0</v>
      </c>
      <c r="O478" s="658">
        <v>0</v>
      </c>
      <c r="P478" s="658">
        <v>0</v>
      </c>
      <c r="Q478" s="658">
        <v>0</v>
      </c>
      <c r="R478" s="658">
        <v>0</v>
      </c>
      <c r="S478" s="658">
        <v>0.3</v>
      </c>
      <c r="T478" s="658">
        <v>0</v>
      </c>
      <c r="U478" s="658">
        <v>0</v>
      </c>
      <c r="V478" s="658">
        <v>0</v>
      </c>
      <c r="W478" s="658">
        <v>0</v>
      </c>
      <c r="X478" s="658">
        <v>0</v>
      </c>
      <c r="Y478" s="658">
        <v>0</v>
      </c>
      <c r="Z478" s="658">
        <v>0</v>
      </c>
      <c r="AA478" s="658">
        <v>0</v>
      </c>
      <c r="AB478" s="658">
        <v>0</v>
      </c>
      <c r="AC478" s="658">
        <v>0</v>
      </c>
      <c r="AD478" s="658">
        <v>0</v>
      </c>
      <c r="AE478" s="658">
        <v>0</v>
      </c>
      <c r="AF478" s="658">
        <v>1</v>
      </c>
      <c r="AG478" s="658">
        <v>0</v>
      </c>
      <c r="AH478" s="658">
        <v>0</v>
      </c>
      <c r="AI478" s="658">
        <v>0.05</v>
      </c>
      <c r="AJ478" s="658">
        <v>0</v>
      </c>
      <c r="AK478" s="658">
        <v>0</v>
      </c>
      <c r="AL478" s="658">
        <v>0</v>
      </c>
      <c r="AM478" s="658">
        <v>0</v>
      </c>
      <c r="AN478" s="658">
        <v>0</v>
      </c>
      <c r="AO478" s="658">
        <v>0</v>
      </c>
      <c r="AP478" s="658">
        <v>0</v>
      </c>
      <c r="AQ478" s="658">
        <v>0</v>
      </c>
      <c r="AR478" s="658">
        <v>0</v>
      </c>
      <c r="AS478" s="658">
        <v>0</v>
      </c>
      <c r="AT478" s="658">
        <v>0</v>
      </c>
      <c r="AU478" s="658">
        <v>0</v>
      </c>
      <c r="AV478" s="658">
        <v>0</v>
      </c>
      <c r="AW478" s="613">
        <f t="shared" si="7007"/>
        <v>1.35</v>
      </c>
      <c r="AX478" s="645">
        <f t="shared" si="7005"/>
        <v>1.35</v>
      </c>
      <c r="AY478" s="656" t="e">
        <f t="shared" si="7006"/>
        <v>#DIV/0!</v>
      </c>
      <c r="AZ478" s="591"/>
    </row>
    <row r="479" spans="1:52">
      <c r="A479" s="590"/>
      <c r="B479" s="646" t="s">
        <v>305</v>
      </c>
      <c r="C479" s="646" t="s">
        <v>679</v>
      </c>
      <c r="D479" s="647" t="s">
        <v>680</v>
      </c>
      <c r="E479" s="648"/>
      <c r="F479" s="648"/>
      <c r="G479" s="649"/>
      <c r="H479" s="650">
        <v>33749.919459791781</v>
      </c>
      <c r="I479" s="650">
        <f t="shared" si="6908"/>
        <v>33749.919459791781</v>
      </c>
      <c r="J479" s="649">
        <v>0</v>
      </c>
      <c r="K479" s="649">
        <v>0</v>
      </c>
      <c r="L479" s="649">
        <v>0</v>
      </c>
      <c r="M479" s="649">
        <v>0</v>
      </c>
      <c r="N479" s="649">
        <v>0</v>
      </c>
      <c r="O479" s="649">
        <v>0</v>
      </c>
      <c r="P479" s="649">
        <v>0</v>
      </c>
      <c r="Q479" s="649">
        <v>0</v>
      </c>
      <c r="R479" s="649">
        <v>0</v>
      </c>
      <c r="S479" s="649">
        <f t="shared" si="6875"/>
        <v>10124.975837937534</v>
      </c>
      <c r="T479" s="649">
        <f t="shared" ref="T479" si="7152">((T480*$H479)-((T480*$H479*$E480)+(T480*$H479*$F480)))</f>
        <v>0</v>
      </c>
      <c r="U479" s="649">
        <f t="shared" ref="U479" si="7153">((U480*$H479)-((U480*$H479*$E480)+(U480*$H479*$F480)))</f>
        <v>0</v>
      </c>
      <c r="V479" s="649">
        <f t="shared" ref="V479" si="7154">((V480*$H479)-((V480*$H479*$E480)+(V480*$H479*$F480)))</f>
        <v>20840.575266421423</v>
      </c>
      <c r="W479" s="649">
        <f t="shared" ref="W479" si="7155">((W480*$H479)-((W480*$H479*$E480)+(W480*$H479*$F480)))</f>
        <v>1096.8723824432341</v>
      </c>
      <c r="X479" s="649">
        <f t="shared" ref="X479" si="7156">((X480*$H479)-((X480*$H479*$E480)+(X480*$H479*$F480)))</f>
        <v>0</v>
      </c>
      <c r="Y479" s="649">
        <f t="shared" ref="Y479" si="7157">((Y480*$H479)-((Y480*$H479*$E480)+(Y480*$H479*$F480)))</f>
        <v>0</v>
      </c>
      <c r="Z479" s="649">
        <f t="shared" ref="Z479" si="7158">((Z480*$H479)-((Z480*$H479*$E480)+(Z480*$H479*$F480)))</f>
        <v>0</v>
      </c>
      <c r="AA479" s="649">
        <f t="shared" ref="AA479" si="7159">((AA480*$H479)-((AA480*$H479*$E480)+(AA480*$H479*$F480)))</f>
        <v>0</v>
      </c>
      <c r="AB479" s="649">
        <f t="shared" ref="AB479" si="7160">((AB480*$H479)-((AB480*$H479*$E480)+(AB480*$H479*$F480)))</f>
        <v>0</v>
      </c>
      <c r="AC479" s="649">
        <f t="shared" ref="AC479" si="7161">((AC480*$H479)-((AC480*$H479*$E480)+(AC480*$H479*$F480)))</f>
        <v>0</v>
      </c>
      <c r="AD479" s="649">
        <f t="shared" ref="AD479" si="7162">((AD480*$H479)-((AD480*$H479*$E480)+(AD480*$H479*$F480)))</f>
        <v>0</v>
      </c>
      <c r="AE479" s="649">
        <f t="shared" ref="AE479" si="7163">((AE480*$H479)-((AE480*$H479*$E480)+(AE480*$H479*$F480)))</f>
        <v>0</v>
      </c>
      <c r="AF479" s="649">
        <f t="shared" ref="AF479" si="7164">((AF480*$H479)-((AF480*$H479*$E480)+(AF480*$H479*$F480)))</f>
        <v>0</v>
      </c>
      <c r="AG479" s="649">
        <f t="shared" ref="AG479" si="7165">((AG480*$H479)-((AG480*$H479*$E480)+(AG480*$H479*$F480)))</f>
        <v>0</v>
      </c>
      <c r="AH479" s="649">
        <f t="shared" ref="AH479" si="7166">((AH480*$H479)-((AH480*$H479*$E480)+(AH480*$H479*$F480)))</f>
        <v>0</v>
      </c>
      <c r="AI479" s="649">
        <f>+AI480*H479</f>
        <v>1687.4959729895891</v>
      </c>
      <c r="AJ479" s="649">
        <f t="shared" ref="AJ479" si="7167">+AJ480*H479</f>
        <v>0</v>
      </c>
      <c r="AK479" s="649">
        <v>0</v>
      </c>
      <c r="AL479" s="649">
        <v>0</v>
      </c>
      <c r="AM479" s="649">
        <v>0</v>
      </c>
      <c r="AN479" s="649">
        <v>0</v>
      </c>
      <c r="AO479" s="649">
        <v>0</v>
      </c>
      <c r="AP479" s="649">
        <v>0</v>
      </c>
      <c r="AQ479" s="649">
        <v>0</v>
      </c>
      <c r="AR479" s="649">
        <v>0</v>
      </c>
      <c r="AS479" s="649">
        <v>0</v>
      </c>
      <c r="AT479" s="649">
        <v>0</v>
      </c>
      <c r="AU479" s="649">
        <v>0</v>
      </c>
      <c r="AV479" s="649">
        <v>0</v>
      </c>
      <c r="AW479" s="613">
        <f t="shared" si="7007"/>
        <v>33749.919459791781</v>
      </c>
      <c r="AX479" s="645">
        <f t="shared" si="7005"/>
        <v>0</v>
      </c>
      <c r="AY479" s="656">
        <f t="shared" si="7006"/>
        <v>0</v>
      </c>
      <c r="AZ479" s="591"/>
    </row>
    <row r="480" spans="1:52">
      <c r="A480" s="590"/>
      <c r="B480" s="636"/>
      <c r="C480" s="636"/>
      <c r="D480" s="651"/>
      <c r="E480" s="652">
        <v>0.3</v>
      </c>
      <c r="F480" s="652">
        <v>0.05</v>
      </c>
      <c r="G480" s="653"/>
      <c r="H480" s="640"/>
      <c r="I480" s="640">
        <f t="shared" si="6908"/>
        <v>1.35</v>
      </c>
      <c r="J480" s="658">
        <v>0</v>
      </c>
      <c r="K480" s="658">
        <v>0</v>
      </c>
      <c r="L480" s="658">
        <v>0</v>
      </c>
      <c r="M480" s="658">
        <v>0</v>
      </c>
      <c r="N480" s="658">
        <v>0</v>
      </c>
      <c r="O480" s="658">
        <v>0</v>
      </c>
      <c r="P480" s="658">
        <v>0</v>
      </c>
      <c r="Q480" s="658">
        <v>0</v>
      </c>
      <c r="R480" s="658">
        <v>0</v>
      </c>
      <c r="S480" s="658">
        <v>0.3</v>
      </c>
      <c r="T480" s="658">
        <v>0</v>
      </c>
      <c r="U480" s="658">
        <v>0</v>
      </c>
      <c r="V480" s="658">
        <v>0.95</v>
      </c>
      <c r="W480" s="658">
        <v>5.0000000000000044E-2</v>
      </c>
      <c r="X480" s="658">
        <v>0</v>
      </c>
      <c r="Y480" s="658">
        <v>0</v>
      </c>
      <c r="Z480" s="658">
        <v>0</v>
      </c>
      <c r="AA480" s="658">
        <v>0</v>
      </c>
      <c r="AB480" s="658">
        <v>0</v>
      </c>
      <c r="AC480" s="658">
        <v>0</v>
      </c>
      <c r="AD480" s="658">
        <v>0</v>
      </c>
      <c r="AE480" s="658">
        <v>0</v>
      </c>
      <c r="AF480" s="658">
        <v>0</v>
      </c>
      <c r="AG480" s="658">
        <v>0</v>
      </c>
      <c r="AH480" s="658">
        <v>0</v>
      </c>
      <c r="AI480" s="658">
        <v>0.05</v>
      </c>
      <c r="AJ480" s="658">
        <v>0</v>
      </c>
      <c r="AK480" s="658">
        <v>0</v>
      </c>
      <c r="AL480" s="658">
        <v>0</v>
      </c>
      <c r="AM480" s="658">
        <v>0</v>
      </c>
      <c r="AN480" s="658">
        <v>0</v>
      </c>
      <c r="AO480" s="658">
        <v>0</v>
      </c>
      <c r="AP480" s="658">
        <v>0</v>
      </c>
      <c r="AQ480" s="658">
        <v>0</v>
      </c>
      <c r="AR480" s="658">
        <v>0</v>
      </c>
      <c r="AS480" s="658">
        <v>0</v>
      </c>
      <c r="AT480" s="658">
        <v>0</v>
      </c>
      <c r="AU480" s="658">
        <v>0</v>
      </c>
      <c r="AV480" s="658">
        <v>0</v>
      </c>
      <c r="AW480" s="613">
        <f t="shared" si="7007"/>
        <v>1.35</v>
      </c>
      <c r="AX480" s="645">
        <f t="shared" si="7005"/>
        <v>1.35</v>
      </c>
      <c r="AY480" s="656" t="e">
        <f t="shared" si="7006"/>
        <v>#DIV/0!</v>
      </c>
      <c r="AZ480" s="591"/>
    </row>
    <row r="481" spans="1:52">
      <c r="A481" s="590"/>
      <c r="B481" s="629" t="s">
        <v>278</v>
      </c>
      <c r="C481" s="629" t="s">
        <v>681</v>
      </c>
      <c r="D481" s="630" t="s">
        <v>682</v>
      </c>
      <c r="E481" s="643"/>
      <c r="F481" s="643"/>
      <c r="G481" s="631"/>
      <c r="H481" s="632">
        <f>+H482</f>
        <v>1504156.6601089679</v>
      </c>
      <c r="I481" s="632">
        <f t="shared" si="6908"/>
        <v>1504156.6601089677</v>
      </c>
      <c r="J481" s="632">
        <f t="shared" ref="J481:AV481" si="7168">+J482</f>
        <v>0</v>
      </c>
      <c r="K481" s="632">
        <f t="shared" si="7168"/>
        <v>0</v>
      </c>
      <c r="L481" s="632">
        <f t="shared" si="7168"/>
        <v>0</v>
      </c>
      <c r="M481" s="632">
        <f t="shared" si="7168"/>
        <v>0</v>
      </c>
      <c r="N481" s="632">
        <f t="shared" si="7168"/>
        <v>0</v>
      </c>
      <c r="O481" s="632">
        <f t="shared" si="7168"/>
        <v>0</v>
      </c>
      <c r="P481" s="632">
        <f t="shared" si="7168"/>
        <v>0</v>
      </c>
      <c r="Q481" s="632">
        <f t="shared" si="7168"/>
        <v>0</v>
      </c>
      <c r="R481" s="632">
        <f t="shared" si="7168"/>
        <v>0</v>
      </c>
      <c r="S481" s="632">
        <f t="shared" si="7168"/>
        <v>451246.99803269038</v>
      </c>
      <c r="T481" s="632">
        <f t="shared" si="7168"/>
        <v>0</v>
      </c>
      <c r="U481" s="632">
        <f t="shared" si="7168"/>
        <v>0</v>
      </c>
      <c r="V481" s="632">
        <f t="shared" si="7168"/>
        <v>0</v>
      </c>
      <c r="W481" s="632">
        <f t="shared" si="7168"/>
        <v>0</v>
      </c>
      <c r="X481" s="632">
        <f t="shared" si="7168"/>
        <v>127101.23777920779</v>
      </c>
      <c r="Y481" s="632">
        <f t="shared" si="7168"/>
        <v>850600.59129162133</v>
      </c>
      <c r="Z481" s="632">
        <f t="shared" si="7168"/>
        <v>0</v>
      </c>
      <c r="AA481" s="632">
        <f t="shared" si="7168"/>
        <v>0</v>
      </c>
      <c r="AB481" s="632">
        <f t="shared" si="7168"/>
        <v>0</v>
      </c>
      <c r="AC481" s="632">
        <f t="shared" si="7168"/>
        <v>0</v>
      </c>
      <c r="AD481" s="632">
        <f t="shared" si="7168"/>
        <v>0</v>
      </c>
      <c r="AE481" s="632">
        <f t="shared" si="7168"/>
        <v>0</v>
      </c>
      <c r="AF481" s="632">
        <f t="shared" si="7168"/>
        <v>0</v>
      </c>
      <c r="AG481" s="632">
        <f t="shared" si="7168"/>
        <v>0</v>
      </c>
      <c r="AH481" s="632">
        <f t="shared" si="7168"/>
        <v>0</v>
      </c>
      <c r="AI481" s="632">
        <f t="shared" si="7168"/>
        <v>75207.833005448396</v>
      </c>
      <c r="AJ481" s="632">
        <f t="shared" si="7168"/>
        <v>0</v>
      </c>
      <c r="AK481" s="632">
        <f t="shared" si="7168"/>
        <v>0</v>
      </c>
      <c r="AL481" s="632">
        <f t="shared" si="7168"/>
        <v>0</v>
      </c>
      <c r="AM481" s="632">
        <f t="shared" si="7168"/>
        <v>0</v>
      </c>
      <c r="AN481" s="632">
        <f t="shared" si="7168"/>
        <v>0</v>
      </c>
      <c r="AO481" s="632">
        <f t="shared" si="7168"/>
        <v>0</v>
      </c>
      <c r="AP481" s="632">
        <f t="shared" si="7168"/>
        <v>0</v>
      </c>
      <c r="AQ481" s="632">
        <f t="shared" si="7168"/>
        <v>0</v>
      </c>
      <c r="AR481" s="632">
        <f t="shared" si="7168"/>
        <v>0</v>
      </c>
      <c r="AS481" s="632">
        <f t="shared" si="7168"/>
        <v>0</v>
      </c>
      <c r="AT481" s="632">
        <f t="shared" si="7168"/>
        <v>0</v>
      </c>
      <c r="AU481" s="632">
        <f t="shared" si="7168"/>
        <v>0</v>
      </c>
      <c r="AV481" s="632">
        <f t="shared" si="7168"/>
        <v>0</v>
      </c>
      <c r="AW481" s="613">
        <f t="shared" si="7007"/>
        <v>1504156.6601089677</v>
      </c>
      <c r="AX481" s="645">
        <f t="shared" si="7005"/>
        <v>0</v>
      </c>
      <c r="AY481" s="656">
        <f t="shared" si="7006"/>
        <v>0</v>
      </c>
      <c r="AZ481" s="591"/>
    </row>
    <row r="482" spans="1:52">
      <c r="A482" s="590"/>
      <c r="B482" s="646" t="s">
        <v>305</v>
      </c>
      <c r="C482" s="646" t="s">
        <v>683</v>
      </c>
      <c r="D482" s="647" t="s">
        <v>684</v>
      </c>
      <c r="E482" s="648"/>
      <c r="F482" s="648"/>
      <c r="G482" s="649"/>
      <c r="H482" s="650">
        <v>1504156.6601089679</v>
      </c>
      <c r="I482" s="650">
        <f t="shared" si="6908"/>
        <v>1504156.6601089677</v>
      </c>
      <c r="J482" s="649">
        <v>0</v>
      </c>
      <c r="K482" s="649">
        <v>0</v>
      </c>
      <c r="L482" s="649">
        <v>0</v>
      </c>
      <c r="M482" s="649">
        <v>0</v>
      </c>
      <c r="N482" s="649">
        <v>0</v>
      </c>
      <c r="O482" s="649">
        <v>0</v>
      </c>
      <c r="P482" s="649">
        <v>0</v>
      </c>
      <c r="Q482" s="649">
        <v>0</v>
      </c>
      <c r="R482" s="649">
        <v>0</v>
      </c>
      <c r="S482" s="649">
        <f t="shared" ref="S482" si="7169">+S483*H482</f>
        <v>451246.99803269038</v>
      </c>
      <c r="T482" s="649">
        <f t="shared" ref="T482" si="7170">((T483*$H482)-((T483*$H482*$E483)+(T483*$H482*$F483)))</f>
        <v>0</v>
      </c>
      <c r="U482" s="649">
        <f t="shared" ref="U482" si="7171">((U483*$H482)-((U483*$H482*$E483)+(U483*$H482*$F483)))</f>
        <v>0</v>
      </c>
      <c r="V482" s="649">
        <f t="shared" ref="V482" si="7172">((V483*$H482)-((V483*$H482*$E483)+(V483*$H482*$F483)))</f>
        <v>0</v>
      </c>
      <c r="W482" s="649">
        <f t="shared" ref="W482" si="7173">((W483*$H482)-((W483*$H482*$E483)+(W483*$H482*$F483)))</f>
        <v>0</v>
      </c>
      <c r="X482" s="649">
        <f t="shared" ref="X482" si="7174">((X483*$H482)-((X483*$H482*$E483)+(X483*$H482*$F483)))</f>
        <v>127101.23777920779</v>
      </c>
      <c r="Y482" s="649">
        <f t="shared" ref="Y482" si="7175">((Y483*$H482)-((Y483*$H482*$E483)+(Y483*$H482*$F483)))</f>
        <v>850600.59129162133</v>
      </c>
      <c r="Z482" s="649">
        <f t="shared" ref="Z482" si="7176">((Z483*$H482)-((Z483*$H482*$E483)+(Z483*$H482*$F483)))</f>
        <v>0</v>
      </c>
      <c r="AA482" s="649">
        <f t="shared" ref="AA482" si="7177">((AA483*$H482)-((AA483*$H482*$E483)+(AA483*$H482*$F483)))</f>
        <v>0</v>
      </c>
      <c r="AB482" s="649">
        <f t="shared" ref="AB482" si="7178">((AB483*$H482)-((AB483*$H482*$E483)+(AB483*$H482*$F483)))</f>
        <v>0</v>
      </c>
      <c r="AC482" s="649">
        <f t="shared" ref="AC482" si="7179">((AC483*$H482)-((AC483*$H482*$E483)+(AC483*$H482*$F483)))</f>
        <v>0</v>
      </c>
      <c r="AD482" s="649">
        <f t="shared" ref="AD482" si="7180">((AD483*$H482)-((AD483*$H482*$E483)+(AD483*$H482*$F483)))</f>
        <v>0</v>
      </c>
      <c r="AE482" s="649">
        <f t="shared" ref="AE482" si="7181">((AE483*$H482)-((AE483*$H482*$E483)+(AE483*$H482*$F483)))</f>
        <v>0</v>
      </c>
      <c r="AF482" s="649">
        <f t="shared" ref="AF482" si="7182">((AF483*$H482)-((AF483*$H482*$E483)+(AF483*$H482*$F483)))</f>
        <v>0</v>
      </c>
      <c r="AG482" s="649">
        <f t="shared" ref="AG482" si="7183">((AG483*$H482)-((AG483*$H482*$E483)+(AG483*$H482*$F483)))</f>
        <v>0</v>
      </c>
      <c r="AH482" s="649">
        <f t="shared" ref="AH482" si="7184">((AH483*$H482)-((AH483*$H482*$E483)+(AH483*$H482*$F483)))</f>
        <v>0</v>
      </c>
      <c r="AI482" s="649">
        <f>+AI483*H482</f>
        <v>75207.833005448396</v>
      </c>
      <c r="AJ482" s="649">
        <f t="shared" ref="AJ482" si="7185">+AJ483*H482</f>
        <v>0</v>
      </c>
      <c r="AK482" s="649">
        <v>0</v>
      </c>
      <c r="AL482" s="649">
        <v>0</v>
      </c>
      <c r="AM482" s="649">
        <v>0</v>
      </c>
      <c r="AN482" s="649">
        <v>0</v>
      </c>
      <c r="AO482" s="649">
        <v>0</v>
      </c>
      <c r="AP482" s="649">
        <v>0</v>
      </c>
      <c r="AQ482" s="649">
        <v>0</v>
      </c>
      <c r="AR482" s="649">
        <v>0</v>
      </c>
      <c r="AS482" s="649">
        <v>0</v>
      </c>
      <c r="AT482" s="649">
        <v>0</v>
      </c>
      <c r="AU482" s="649">
        <v>0</v>
      </c>
      <c r="AV482" s="649">
        <v>0</v>
      </c>
      <c r="AW482" s="613">
        <f t="shared" si="7007"/>
        <v>1504156.6601089677</v>
      </c>
      <c r="AX482" s="645">
        <f t="shared" si="7005"/>
        <v>0</v>
      </c>
      <c r="AY482" s="656">
        <f t="shared" si="7006"/>
        <v>0</v>
      </c>
      <c r="AZ482" s="591"/>
    </row>
    <row r="483" spans="1:52">
      <c r="A483" s="590"/>
      <c r="B483" s="636"/>
      <c r="C483" s="636"/>
      <c r="D483" s="651"/>
      <c r="E483" s="652">
        <v>0.3</v>
      </c>
      <c r="F483" s="652">
        <v>0.05</v>
      </c>
      <c r="G483" s="653"/>
      <c r="H483" s="640"/>
      <c r="I483" s="640">
        <f t="shared" si="6908"/>
        <v>1.35</v>
      </c>
      <c r="J483" s="658">
        <v>0</v>
      </c>
      <c r="K483" s="658">
        <v>0</v>
      </c>
      <c r="L483" s="658">
        <v>0</v>
      </c>
      <c r="M483" s="658">
        <v>0</v>
      </c>
      <c r="N483" s="658">
        <v>0</v>
      </c>
      <c r="O483" s="658">
        <v>0</v>
      </c>
      <c r="P483" s="658">
        <v>0</v>
      </c>
      <c r="Q483" s="658">
        <v>0</v>
      </c>
      <c r="R483" s="658">
        <v>0</v>
      </c>
      <c r="S483" s="658">
        <v>0.3</v>
      </c>
      <c r="T483" s="658">
        <v>0</v>
      </c>
      <c r="U483" s="658">
        <v>0</v>
      </c>
      <c r="V483" s="658">
        <v>0</v>
      </c>
      <c r="W483" s="658">
        <v>0</v>
      </c>
      <c r="X483" s="658">
        <v>0.13</v>
      </c>
      <c r="Y483" s="658">
        <v>0.87</v>
      </c>
      <c r="Z483" s="658">
        <v>0</v>
      </c>
      <c r="AA483" s="658">
        <v>0</v>
      </c>
      <c r="AB483" s="658">
        <v>0</v>
      </c>
      <c r="AC483" s="658">
        <v>0</v>
      </c>
      <c r="AD483" s="658">
        <v>0</v>
      </c>
      <c r="AE483" s="658">
        <v>0</v>
      </c>
      <c r="AF483" s="658">
        <v>0</v>
      </c>
      <c r="AG483" s="658">
        <v>0</v>
      </c>
      <c r="AH483" s="658">
        <v>0</v>
      </c>
      <c r="AI483" s="658">
        <v>0.05</v>
      </c>
      <c r="AJ483" s="658">
        <v>0</v>
      </c>
      <c r="AK483" s="658">
        <v>0</v>
      </c>
      <c r="AL483" s="658">
        <v>0</v>
      </c>
      <c r="AM483" s="658">
        <v>0</v>
      </c>
      <c r="AN483" s="658">
        <v>0</v>
      </c>
      <c r="AO483" s="658">
        <v>0</v>
      </c>
      <c r="AP483" s="658">
        <v>0</v>
      </c>
      <c r="AQ483" s="658">
        <v>0</v>
      </c>
      <c r="AR483" s="658">
        <v>0</v>
      </c>
      <c r="AS483" s="658">
        <v>0</v>
      </c>
      <c r="AT483" s="658">
        <v>0</v>
      </c>
      <c r="AU483" s="658">
        <v>0</v>
      </c>
      <c r="AV483" s="658">
        <v>0</v>
      </c>
      <c r="AW483" s="613">
        <f t="shared" si="7007"/>
        <v>1.35</v>
      </c>
      <c r="AX483" s="645">
        <f t="shared" si="7005"/>
        <v>1.35</v>
      </c>
      <c r="AY483" s="656" t="e">
        <f t="shared" si="7006"/>
        <v>#DIV/0!</v>
      </c>
      <c r="AZ483" s="591"/>
    </row>
    <row r="484" spans="1:52" s="302" customFormat="1">
      <c r="A484" s="621"/>
      <c r="B484" s="622" t="s">
        <v>234</v>
      </c>
      <c r="C484" s="622" t="s">
        <v>685</v>
      </c>
      <c r="D484" s="623" t="s">
        <v>686</v>
      </c>
      <c r="E484" s="644"/>
      <c r="F484" s="644"/>
      <c r="G484" s="624"/>
      <c r="H484" s="625">
        <f>+H485+H488+H545+H546+H556+H789</f>
        <v>25598572.424537838</v>
      </c>
      <c r="I484" s="625">
        <f t="shared" si="6908"/>
        <v>25598572.424537838</v>
      </c>
      <c r="J484" s="625">
        <f t="shared" ref="J484:AV484" si="7186">+J485+J488+J545+J546+J556+J789</f>
        <v>0</v>
      </c>
      <c r="K484" s="625">
        <f t="shared" si="7186"/>
        <v>0</v>
      </c>
      <c r="L484" s="625">
        <f t="shared" si="7186"/>
        <v>0</v>
      </c>
      <c r="M484" s="625">
        <f t="shared" si="7186"/>
        <v>0</v>
      </c>
      <c r="N484" s="625">
        <f t="shared" si="7186"/>
        <v>0</v>
      </c>
      <c r="O484" s="625">
        <f t="shared" si="7186"/>
        <v>0</v>
      </c>
      <c r="P484" s="625">
        <f t="shared" si="7186"/>
        <v>0</v>
      </c>
      <c r="Q484" s="625">
        <f t="shared" si="7186"/>
        <v>0</v>
      </c>
      <c r="R484" s="625">
        <f t="shared" si="7186"/>
        <v>7679571.7273613494</v>
      </c>
      <c r="S484" s="625">
        <f t="shared" si="7186"/>
        <v>414909.63020757656</v>
      </c>
      <c r="T484" s="625">
        <f t="shared" si="7186"/>
        <v>1289843.5034359968</v>
      </c>
      <c r="U484" s="625">
        <f t="shared" si="7186"/>
        <v>1509007.414834328</v>
      </c>
      <c r="V484" s="625">
        <f t="shared" si="7186"/>
        <v>2443142.3557746108</v>
      </c>
      <c r="W484" s="625">
        <f t="shared" si="7186"/>
        <v>1711369.3574163206</v>
      </c>
      <c r="X484" s="625">
        <f t="shared" si="7186"/>
        <v>1312337.0141604319</v>
      </c>
      <c r="Y484" s="625">
        <f t="shared" si="7186"/>
        <v>1332596.4563029048</v>
      </c>
      <c r="Z484" s="625">
        <f t="shared" si="7186"/>
        <v>1416466.7304055763</v>
      </c>
      <c r="AA484" s="625">
        <f t="shared" si="7186"/>
        <v>1262826.432910382</v>
      </c>
      <c r="AB484" s="625">
        <f t="shared" si="7186"/>
        <v>1557191.7113732719</v>
      </c>
      <c r="AC484" s="625">
        <f t="shared" si="7186"/>
        <v>1405361.6856348831</v>
      </c>
      <c r="AD484" s="625">
        <f t="shared" si="7186"/>
        <v>984019.78349331045</v>
      </c>
      <c r="AE484" s="625">
        <f t="shared" si="7186"/>
        <v>0</v>
      </c>
      <c r="AF484" s="625">
        <f t="shared" si="7186"/>
        <v>0</v>
      </c>
      <c r="AG484" s="625">
        <f t="shared" si="7186"/>
        <v>0</v>
      </c>
      <c r="AH484" s="625">
        <f t="shared" si="7186"/>
        <v>0</v>
      </c>
      <c r="AI484" s="625">
        <f t="shared" ref="AI484" si="7187">+AI485+AI488+AI545+AI546+AI556+AI789</f>
        <v>1279928.6212268921</v>
      </c>
      <c r="AJ484" s="625">
        <f t="shared" si="7186"/>
        <v>0</v>
      </c>
      <c r="AK484" s="625">
        <f t="shared" si="7186"/>
        <v>0</v>
      </c>
      <c r="AL484" s="625">
        <f t="shared" si="7186"/>
        <v>0</v>
      </c>
      <c r="AM484" s="625">
        <f t="shared" si="7186"/>
        <v>0</v>
      </c>
      <c r="AN484" s="625">
        <f t="shared" si="7186"/>
        <v>0</v>
      </c>
      <c r="AO484" s="625">
        <f t="shared" si="7186"/>
        <v>0</v>
      </c>
      <c r="AP484" s="625">
        <f t="shared" si="7186"/>
        <v>0</v>
      </c>
      <c r="AQ484" s="625">
        <f t="shared" si="7186"/>
        <v>0</v>
      </c>
      <c r="AR484" s="625">
        <f t="shared" si="7186"/>
        <v>0</v>
      </c>
      <c r="AS484" s="625">
        <f t="shared" si="7186"/>
        <v>0</v>
      </c>
      <c r="AT484" s="625">
        <f t="shared" si="7186"/>
        <v>0</v>
      </c>
      <c r="AU484" s="625">
        <f t="shared" si="7186"/>
        <v>0</v>
      </c>
      <c r="AV484" s="625">
        <f t="shared" si="7186"/>
        <v>0</v>
      </c>
      <c r="AW484" s="613">
        <f t="shared" si="7007"/>
        <v>25598572.424537838</v>
      </c>
      <c r="AX484" s="645">
        <f t="shared" si="7005"/>
        <v>0</v>
      </c>
      <c r="AY484" s="656">
        <f t="shared" si="7006"/>
        <v>0</v>
      </c>
      <c r="AZ484" s="626"/>
    </row>
    <row r="485" spans="1:52">
      <c r="A485" s="590"/>
      <c r="B485" s="629" t="s">
        <v>278</v>
      </c>
      <c r="C485" s="629" t="s">
        <v>687</v>
      </c>
      <c r="D485" s="630" t="s">
        <v>688</v>
      </c>
      <c r="E485" s="643"/>
      <c r="F485" s="643"/>
      <c r="G485" s="631"/>
      <c r="H485" s="632">
        <f>+H486+H487</f>
        <v>0</v>
      </c>
      <c r="I485" s="632">
        <f t="shared" si="6908"/>
        <v>0</v>
      </c>
      <c r="J485" s="632">
        <f t="shared" ref="J485:AV485" si="7188">+J486+J487</f>
        <v>0</v>
      </c>
      <c r="K485" s="632">
        <f t="shared" si="7188"/>
        <v>0</v>
      </c>
      <c r="L485" s="632">
        <f t="shared" si="7188"/>
        <v>0</v>
      </c>
      <c r="M485" s="632">
        <f t="shared" si="7188"/>
        <v>0</v>
      </c>
      <c r="N485" s="632">
        <f t="shared" si="7188"/>
        <v>0</v>
      </c>
      <c r="O485" s="632">
        <f t="shared" si="7188"/>
        <v>0</v>
      </c>
      <c r="P485" s="632">
        <f t="shared" si="7188"/>
        <v>0</v>
      </c>
      <c r="Q485" s="632">
        <f t="shared" si="7188"/>
        <v>0</v>
      </c>
      <c r="R485" s="632">
        <f t="shared" si="7188"/>
        <v>0</v>
      </c>
      <c r="S485" s="632">
        <f t="shared" si="7188"/>
        <v>0</v>
      </c>
      <c r="T485" s="632">
        <f t="shared" si="7188"/>
        <v>0</v>
      </c>
      <c r="U485" s="632">
        <f t="shared" si="7188"/>
        <v>0</v>
      </c>
      <c r="V485" s="632">
        <f t="shared" si="7188"/>
        <v>0</v>
      </c>
      <c r="W485" s="632">
        <f t="shared" si="7188"/>
        <v>0</v>
      </c>
      <c r="X485" s="632">
        <f t="shared" si="7188"/>
        <v>0</v>
      </c>
      <c r="Y485" s="632">
        <f t="shared" si="7188"/>
        <v>0</v>
      </c>
      <c r="Z485" s="632">
        <f t="shared" si="7188"/>
        <v>0</v>
      </c>
      <c r="AA485" s="632">
        <f t="shared" si="7188"/>
        <v>0</v>
      </c>
      <c r="AB485" s="632">
        <f t="shared" si="7188"/>
        <v>0</v>
      </c>
      <c r="AC485" s="632">
        <f t="shared" si="7188"/>
        <v>0</v>
      </c>
      <c r="AD485" s="632">
        <f t="shared" si="7188"/>
        <v>0</v>
      </c>
      <c r="AE485" s="632">
        <f t="shared" si="7188"/>
        <v>0</v>
      </c>
      <c r="AF485" s="632">
        <f t="shared" si="7188"/>
        <v>0</v>
      </c>
      <c r="AG485" s="632">
        <f t="shared" si="7188"/>
        <v>0</v>
      </c>
      <c r="AH485" s="632">
        <f t="shared" si="7188"/>
        <v>0</v>
      </c>
      <c r="AI485" s="632">
        <f t="shared" ref="AI485" si="7189">+AI486+AI487</f>
        <v>0</v>
      </c>
      <c r="AJ485" s="632">
        <f t="shared" si="7188"/>
        <v>0</v>
      </c>
      <c r="AK485" s="632">
        <f t="shared" si="7188"/>
        <v>0</v>
      </c>
      <c r="AL485" s="632">
        <f t="shared" si="7188"/>
        <v>0</v>
      </c>
      <c r="AM485" s="632">
        <f t="shared" si="7188"/>
        <v>0</v>
      </c>
      <c r="AN485" s="632">
        <f t="shared" si="7188"/>
        <v>0</v>
      </c>
      <c r="AO485" s="632">
        <f t="shared" si="7188"/>
        <v>0</v>
      </c>
      <c r="AP485" s="632">
        <f t="shared" si="7188"/>
        <v>0</v>
      </c>
      <c r="AQ485" s="632">
        <f t="shared" si="7188"/>
        <v>0</v>
      </c>
      <c r="AR485" s="632">
        <f t="shared" si="7188"/>
        <v>0</v>
      </c>
      <c r="AS485" s="632">
        <f t="shared" si="7188"/>
        <v>0</v>
      </c>
      <c r="AT485" s="632">
        <f t="shared" si="7188"/>
        <v>0</v>
      </c>
      <c r="AU485" s="632">
        <f t="shared" si="7188"/>
        <v>0</v>
      </c>
      <c r="AV485" s="632">
        <f t="shared" si="7188"/>
        <v>0</v>
      </c>
      <c r="AW485" s="613">
        <f t="shared" si="7007"/>
        <v>0</v>
      </c>
      <c r="AX485" s="645">
        <f t="shared" si="7005"/>
        <v>0</v>
      </c>
      <c r="AY485" s="656" t="e">
        <f t="shared" si="7006"/>
        <v>#DIV/0!</v>
      </c>
      <c r="AZ485" s="591"/>
    </row>
    <row r="486" spans="1:52">
      <c r="A486" s="590"/>
      <c r="B486" s="646" t="s">
        <v>305</v>
      </c>
      <c r="C486" s="646" t="s">
        <v>689</v>
      </c>
      <c r="D486" s="647" t="s">
        <v>690</v>
      </c>
      <c r="E486" s="648">
        <v>0.3</v>
      </c>
      <c r="F486" s="648">
        <v>0.05</v>
      </c>
      <c r="G486" s="649"/>
      <c r="H486" s="650">
        <v>0</v>
      </c>
      <c r="I486" s="650">
        <f t="shared" si="6908"/>
        <v>0</v>
      </c>
      <c r="J486" s="649">
        <v>0</v>
      </c>
      <c r="K486" s="649">
        <v>0</v>
      </c>
      <c r="L486" s="649">
        <v>0</v>
      </c>
      <c r="M486" s="649">
        <v>0</v>
      </c>
      <c r="N486" s="649">
        <v>0</v>
      </c>
      <c r="O486" s="649">
        <v>0</v>
      </c>
      <c r="P486" s="649">
        <v>0</v>
      </c>
      <c r="Q486" s="649">
        <v>0</v>
      </c>
      <c r="R486" s="649">
        <v>0</v>
      </c>
      <c r="S486" s="649">
        <v>0</v>
      </c>
      <c r="T486" s="649">
        <v>0</v>
      </c>
      <c r="U486" s="649">
        <v>0</v>
      </c>
      <c r="V486" s="649">
        <v>0</v>
      </c>
      <c r="W486" s="649">
        <v>0</v>
      </c>
      <c r="X486" s="649">
        <v>0</v>
      </c>
      <c r="Y486" s="649">
        <v>0</v>
      </c>
      <c r="Z486" s="649">
        <v>0</v>
      </c>
      <c r="AA486" s="649">
        <v>0</v>
      </c>
      <c r="AB486" s="649">
        <v>0</v>
      </c>
      <c r="AC486" s="649">
        <v>0</v>
      </c>
      <c r="AD486" s="649">
        <v>0</v>
      </c>
      <c r="AE486" s="649">
        <v>0</v>
      </c>
      <c r="AF486" s="649">
        <v>0</v>
      </c>
      <c r="AG486" s="649">
        <v>0</v>
      </c>
      <c r="AH486" s="649">
        <v>0</v>
      </c>
      <c r="AI486" s="649">
        <v>0</v>
      </c>
      <c r="AJ486" s="649">
        <v>0</v>
      </c>
      <c r="AK486" s="649">
        <v>0</v>
      </c>
      <c r="AL486" s="649">
        <v>0</v>
      </c>
      <c r="AM486" s="649">
        <v>0</v>
      </c>
      <c r="AN486" s="649">
        <v>0</v>
      </c>
      <c r="AO486" s="649">
        <v>0</v>
      </c>
      <c r="AP486" s="649">
        <v>0</v>
      </c>
      <c r="AQ486" s="649">
        <v>0</v>
      </c>
      <c r="AR486" s="649">
        <v>0</v>
      </c>
      <c r="AS486" s="649">
        <v>0</v>
      </c>
      <c r="AT486" s="649">
        <v>0</v>
      </c>
      <c r="AU486" s="649">
        <v>0</v>
      </c>
      <c r="AV486" s="649">
        <v>0</v>
      </c>
      <c r="AW486" s="613">
        <f t="shared" si="7007"/>
        <v>0</v>
      </c>
      <c r="AX486" s="645">
        <f t="shared" si="7005"/>
        <v>0</v>
      </c>
      <c r="AY486" s="656" t="e">
        <f t="shared" si="7006"/>
        <v>#DIV/0!</v>
      </c>
      <c r="AZ486" s="591"/>
    </row>
    <row r="487" spans="1:52">
      <c r="A487" s="590"/>
      <c r="B487" s="646" t="s">
        <v>305</v>
      </c>
      <c r="C487" s="646" t="s">
        <v>691</v>
      </c>
      <c r="D487" s="647" t="s">
        <v>692</v>
      </c>
      <c r="E487" s="648">
        <v>0.3</v>
      </c>
      <c r="F487" s="648">
        <v>0.05</v>
      </c>
      <c r="G487" s="649"/>
      <c r="H487" s="650">
        <v>0</v>
      </c>
      <c r="I487" s="650">
        <f t="shared" si="6908"/>
        <v>0</v>
      </c>
      <c r="J487" s="649">
        <v>0</v>
      </c>
      <c r="K487" s="649">
        <v>0</v>
      </c>
      <c r="L487" s="649">
        <v>0</v>
      </c>
      <c r="M487" s="649">
        <v>0</v>
      </c>
      <c r="N487" s="649">
        <v>0</v>
      </c>
      <c r="O487" s="649">
        <v>0</v>
      </c>
      <c r="P487" s="649">
        <v>0</v>
      </c>
      <c r="Q487" s="649">
        <v>0</v>
      </c>
      <c r="R487" s="649">
        <v>0</v>
      </c>
      <c r="S487" s="649">
        <v>0</v>
      </c>
      <c r="T487" s="649">
        <v>0</v>
      </c>
      <c r="U487" s="649">
        <v>0</v>
      </c>
      <c r="V487" s="649">
        <v>0</v>
      </c>
      <c r="W487" s="649">
        <v>0</v>
      </c>
      <c r="X487" s="649">
        <v>0</v>
      </c>
      <c r="Y487" s="649">
        <v>0</v>
      </c>
      <c r="Z487" s="649">
        <v>0</v>
      </c>
      <c r="AA487" s="649">
        <v>0</v>
      </c>
      <c r="AB487" s="649">
        <v>0</v>
      </c>
      <c r="AC487" s="649">
        <v>0</v>
      </c>
      <c r="AD487" s="649">
        <v>0</v>
      </c>
      <c r="AE487" s="649">
        <v>0</v>
      </c>
      <c r="AF487" s="649">
        <v>0</v>
      </c>
      <c r="AG487" s="649">
        <v>0</v>
      </c>
      <c r="AH487" s="649">
        <v>0</v>
      </c>
      <c r="AI487" s="649">
        <v>0</v>
      </c>
      <c r="AJ487" s="649">
        <v>0</v>
      </c>
      <c r="AK487" s="649">
        <v>0</v>
      </c>
      <c r="AL487" s="649">
        <v>0</v>
      </c>
      <c r="AM487" s="649">
        <v>0</v>
      </c>
      <c r="AN487" s="649">
        <v>0</v>
      </c>
      <c r="AO487" s="649">
        <v>0</v>
      </c>
      <c r="AP487" s="649">
        <v>0</v>
      </c>
      <c r="AQ487" s="649">
        <v>0</v>
      </c>
      <c r="AR487" s="649">
        <v>0</v>
      </c>
      <c r="AS487" s="649">
        <v>0</v>
      </c>
      <c r="AT487" s="649">
        <v>0</v>
      </c>
      <c r="AU487" s="649">
        <v>0</v>
      </c>
      <c r="AV487" s="649">
        <v>0</v>
      </c>
      <c r="AW487" s="613">
        <f t="shared" si="7007"/>
        <v>0</v>
      </c>
      <c r="AX487" s="645">
        <f t="shared" si="7005"/>
        <v>0</v>
      </c>
      <c r="AY487" s="656" t="e">
        <f t="shared" si="7006"/>
        <v>#DIV/0!</v>
      </c>
      <c r="AZ487" s="591"/>
    </row>
    <row r="488" spans="1:52">
      <c r="A488" s="590"/>
      <c r="B488" s="629" t="s">
        <v>278</v>
      </c>
      <c r="C488" s="629" t="s">
        <v>693</v>
      </c>
      <c r="D488" s="630" t="s">
        <v>694</v>
      </c>
      <c r="E488" s="643"/>
      <c r="F488" s="643"/>
      <c r="G488" s="631"/>
      <c r="H488" s="632">
        <f>+H489+H500+H501+H512+H523+H534</f>
        <v>6106148.0315928757</v>
      </c>
      <c r="I488" s="632">
        <f t="shared" si="6908"/>
        <v>6106148.0315928757</v>
      </c>
      <c r="J488" s="632">
        <f t="shared" ref="J488:AV488" si="7190">+J489+J500+J501+J512+J523+J534</f>
        <v>0</v>
      </c>
      <c r="K488" s="632">
        <f t="shared" si="7190"/>
        <v>0</v>
      </c>
      <c r="L488" s="632">
        <f t="shared" si="7190"/>
        <v>0</v>
      </c>
      <c r="M488" s="632">
        <f t="shared" si="7190"/>
        <v>0</v>
      </c>
      <c r="N488" s="632">
        <f t="shared" si="7190"/>
        <v>0</v>
      </c>
      <c r="O488" s="632">
        <f t="shared" si="7190"/>
        <v>0</v>
      </c>
      <c r="P488" s="632">
        <f t="shared" si="7190"/>
        <v>0</v>
      </c>
      <c r="Q488" s="632">
        <f t="shared" si="7190"/>
        <v>0</v>
      </c>
      <c r="R488" s="632">
        <f t="shared" si="7190"/>
        <v>1831844.4094778625</v>
      </c>
      <c r="S488" s="632">
        <f t="shared" si="7190"/>
        <v>190357.54909047286</v>
      </c>
      <c r="T488" s="632">
        <f t="shared" si="7190"/>
        <v>1077015.1391902692</v>
      </c>
      <c r="U488" s="632">
        <f t="shared" si="7190"/>
        <v>1286874.1389865866</v>
      </c>
      <c r="V488" s="632">
        <f t="shared" si="7190"/>
        <v>1303132.641811444</v>
      </c>
      <c r="W488" s="632">
        <f t="shared" si="7190"/>
        <v>111616.75145659727</v>
      </c>
      <c r="X488" s="632">
        <f t="shared" si="7190"/>
        <v>0</v>
      </c>
      <c r="Y488" s="632">
        <f t="shared" si="7190"/>
        <v>0</v>
      </c>
      <c r="Z488" s="632">
        <f t="shared" si="7190"/>
        <v>0</v>
      </c>
      <c r="AA488" s="632">
        <f t="shared" si="7190"/>
        <v>0</v>
      </c>
      <c r="AB488" s="632">
        <f t="shared" si="7190"/>
        <v>0</v>
      </c>
      <c r="AC488" s="632">
        <f t="shared" si="7190"/>
        <v>0</v>
      </c>
      <c r="AD488" s="632">
        <f t="shared" si="7190"/>
        <v>0</v>
      </c>
      <c r="AE488" s="632">
        <f t="shared" si="7190"/>
        <v>0</v>
      </c>
      <c r="AF488" s="632">
        <f t="shared" si="7190"/>
        <v>0</v>
      </c>
      <c r="AG488" s="632">
        <f t="shared" si="7190"/>
        <v>0</v>
      </c>
      <c r="AH488" s="632">
        <f t="shared" si="7190"/>
        <v>0</v>
      </c>
      <c r="AI488" s="632">
        <f t="shared" ref="AI488" si="7191">+AI489+AI500+AI501+AI512+AI523+AI534</f>
        <v>305307.40157964383</v>
      </c>
      <c r="AJ488" s="632">
        <f t="shared" si="7190"/>
        <v>0</v>
      </c>
      <c r="AK488" s="632">
        <f t="shared" si="7190"/>
        <v>0</v>
      </c>
      <c r="AL488" s="632">
        <f t="shared" si="7190"/>
        <v>0</v>
      </c>
      <c r="AM488" s="632">
        <f t="shared" si="7190"/>
        <v>0</v>
      </c>
      <c r="AN488" s="632">
        <f t="shared" si="7190"/>
        <v>0</v>
      </c>
      <c r="AO488" s="632">
        <f t="shared" si="7190"/>
        <v>0</v>
      </c>
      <c r="AP488" s="632">
        <f t="shared" si="7190"/>
        <v>0</v>
      </c>
      <c r="AQ488" s="632">
        <f t="shared" si="7190"/>
        <v>0</v>
      </c>
      <c r="AR488" s="632">
        <f t="shared" si="7190"/>
        <v>0</v>
      </c>
      <c r="AS488" s="632">
        <f t="shared" si="7190"/>
        <v>0</v>
      </c>
      <c r="AT488" s="632">
        <f t="shared" si="7190"/>
        <v>0</v>
      </c>
      <c r="AU488" s="632">
        <f t="shared" si="7190"/>
        <v>0</v>
      </c>
      <c r="AV488" s="632">
        <f t="shared" si="7190"/>
        <v>0</v>
      </c>
      <c r="AW488" s="613">
        <f t="shared" si="7007"/>
        <v>6106148.0315928757</v>
      </c>
      <c r="AX488" s="645">
        <f t="shared" si="7005"/>
        <v>0</v>
      </c>
      <c r="AY488" s="656">
        <f t="shared" si="7006"/>
        <v>0</v>
      </c>
      <c r="AZ488" s="591"/>
    </row>
    <row r="489" spans="1:52">
      <c r="A489" s="590"/>
      <c r="B489" s="646" t="s">
        <v>305</v>
      </c>
      <c r="C489" s="646" t="s">
        <v>695</v>
      </c>
      <c r="D489" s="647" t="s">
        <v>696</v>
      </c>
      <c r="E489" s="648"/>
      <c r="F489" s="648"/>
      <c r="G489" s="649"/>
      <c r="H489" s="650">
        <f>+H490+H492+H494+H496+H498</f>
        <v>1753553.416857579</v>
      </c>
      <c r="I489" s="650">
        <f t="shared" si="6908"/>
        <v>1753553.416857579</v>
      </c>
      <c r="J489" s="650">
        <f t="shared" ref="J489:AV489" si="7192">+J490+J492+J494+J496+J498</f>
        <v>0</v>
      </c>
      <c r="K489" s="650">
        <f t="shared" si="7192"/>
        <v>0</v>
      </c>
      <c r="L489" s="650">
        <f t="shared" si="7192"/>
        <v>0</v>
      </c>
      <c r="M489" s="650">
        <f t="shared" si="7192"/>
        <v>0</v>
      </c>
      <c r="N489" s="650">
        <f t="shared" si="7192"/>
        <v>0</v>
      </c>
      <c r="O489" s="650">
        <f t="shared" si="7192"/>
        <v>0</v>
      </c>
      <c r="P489" s="650">
        <f t="shared" si="7192"/>
        <v>0</v>
      </c>
      <c r="Q489" s="650">
        <f t="shared" si="7192"/>
        <v>0</v>
      </c>
      <c r="R489" s="650">
        <f t="shared" si="7192"/>
        <v>526066.02505727368</v>
      </c>
      <c r="S489" s="650">
        <f t="shared" si="7192"/>
        <v>178602.55952058773</v>
      </c>
      <c r="T489" s="650">
        <f t="shared" si="7192"/>
        <v>961207.16143683856</v>
      </c>
      <c r="U489" s="650">
        <f t="shared" si="7192"/>
        <v>0</v>
      </c>
      <c r="V489" s="650">
        <f t="shared" si="7192"/>
        <v>0</v>
      </c>
      <c r="W489" s="650">
        <f t="shared" si="7192"/>
        <v>0</v>
      </c>
      <c r="X489" s="650">
        <f t="shared" si="7192"/>
        <v>0</v>
      </c>
      <c r="Y489" s="650">
        <f t="shared" si="7192"/>
        <v>0</v>
      </c>
      <c r="Z489" s="650">
        <f t="shared" si="7192"/>
        <v>0</v>
      </c>
      <c r="AA489" s="650">
        <f t="shared" si="7192"/>
        <v>0</v>
      </c>
      <c r="AB489" s="650">
        <f t="shared" si="7192"/>
        <v>0</v>
      </c>
      <c r="AC489" s="650">
        <f t="shared" si="7192"/>
        <v>0</v>
      </c>
      <c r="AD489" s="650">
        <f t="shared" si="7192"/>
        <v>0</v>
      </c>
      <c r="AE489" s="650">
        <f t="shared" si="7192"/>
        <v>0</v>
      </c>
      <c r="AF489" s="650">
        <f t="shared" si="7192"/>
        <v>0</v>
      </c>
      <c r="AG489" s="650">
        <f t="shared" si="7192"/>
        <v>0</v>
      </c>
      <c r="AH489" s="650">
        <f t="shared" si="7192"/>
        <v>0</v>
      </c>
      <c r="AI489" s="650">
        <f t="shared" ref="AI489" si="7193">+AI490+AI492+AI494+AI496+AI498</f>
        <v>87677.670842878942</v>
      </c>
      <c r="AJ489" s="650">
        <f t="shared" si="7192"/>
        <v>0</v>
      </c>
      <c r="AK489" s="650">
        <f t="shared" si="7192"/>
        <v>0</v>
      </c>
      <c r="AL489" s="650">
        <f t="shared" si="7192"/>
        <v>0</v>
      </c>
      <c r="AM489" s="650">
        <f t="shared" si="7192"/>
        <v>0</v>
      </c>
      <c r="AN489" s="650">
        <f t="shared" si="7192"/>
        <v>0</v>
      </c>
      <c r="AO489" s="650">
        <f t="shared" si="7192"/>
        <v>0</v>
      </c>
      <c r="AP489" s="650">
        <f t="shared" si="7192"/>
        <v>0</v>
      </c>
      <c r="AQ489" s="650">
        <f t="shared" si="7192"/>
        <v>0</v>
      </c>
      <c r="AR489" s="650">
        <f t="shared" si="7192"/>
        <v>0</v>
      </c>
      <c r="AS489" s="650">
        <f t="shared" si="7192"/>
        <v>0</v>
      </c>
      <c r="AT489" s="650">
        <f t="shared" si="7192"/>
        <v>0</v>
      </c>
      <c r="AU489" s="650">
        <f t="shared" si="7192"/>
        <v>0</v>
      </c>
      <c r="AV489" s="650">
        <f t="shared" si="7192"/>
        <v>0</v>
      </c>
      <c r="AW489" s="613">
        <f t="shared" si="7007"/>
        <v>1753553.416857579</v>
      </c>
      <c r="AX489" s="645">
        <f t="shared" si="7005"/>
        <v>0</v>
      </c>
      <c r="AY489" s="656">
        <f t="shared" si="7006"/>
        <v>0</v>
      </c>
      <c r="AZ489" s="591"/>
    </row>
    <row r="490" spans="1:52">
      <c r="A490" s="590"/>
      <c r="B490" s="636" t="s">
        <v>378</v>
      </c>
      <c r="C490" s="636" t="s">
        <v>697</v>
      </c>
      <c r="D490" s="651" t="s">
        <v>698</v>
      </c>
      <c r="E490" s="652"/>
      <c r="F490" s="652"/>
      <c r="G490" s="653"/>
      <c r="H490" s="640">
        <v>1258662.91244053</v>
      </c>
      <c r="I490" s="640">
        <f t="shared" si="6908"/>
        <v>1258662.9124405298</v>
      </c>
      <c r="J490" s="653">
        <f t="shared" ref="J490" si="7194">((J491*$H490)-((J491*$H490*$E491)+(J491*$H490*$F491)))</f>
        <v>0</v>
      </c>
      <c r="K490" s="653">
        <f t="shared" ref="K490" si="7195">((K491*$H490)-((K491*$H490*$E491)+(K491*$H490*$F491)))</f>
        <v>0</v>
      </c>
      <c r="L490" s="653">
        <f t="shared" ref="L490" si="7196">((L491*$H490)-((L491*$H490*$E491)+(L491*$H490*$F491)))</f>
        <v>0</v>
      </c>
      <c r="M490" s="653">
        <f t="shared" ref="M490" si="7197">((M491*$H490)-((M491*$H490*$E491)+(M491*$H490*$F491)))</f>
        <v>0</v>
      </c>
      <c r="N490" s="653">
        <f t="shared" ref="N490" si="7198">((N491*$H490)-((N491*$H490*$E491)+(N491*$H490*$F491)))</f>
        <v>0</v>
      </c>
      <c r="O490" s="653">
        <f t="shared" ref="O490" si="7199">((O491*$H490)-((O491*$H490*$E491)+(O491*$H490*$F491)))</f>
        <v>0</v>
      </c>
      <c r="P490" s="653">
        <f t="shared" ref="P490" si="7200">((P491*$H490)-((P491*$H490*$E491)+(P491*$H490*$F491)))</f>
        <v>0</v>
      </c>
      <c r="Q490" s="653">
        <f t="shared" ref="Q490" si="7201">((Q491*$H490)-((Q491*$H490*$E491)+(Q491*$H490*$F491)))</f>
        <v>0</v>
      </c>
      <c r="R490" s="653">
        <f>+R491*H490</f>
        <v>377598.87373215897</v>
      </c>
      <c r="S490" s="653">
        <f t="shared" ref="S490" si="7202">((S491*$H490)-((S491*$H490*$E491)+(S491*$H490*$F491)))</f>
        <v>0</v>
      </c>
      <c r="T490" s="653">
        <f t="shared" ref="T490" si="7203">((T491*$H490)-((T491*$H490*$E491)+(T491*$H490*$F491)))</f>
        <v>818130.89308634447</v>
      </c>
      <c r="U490" s="653">
        <f t="shared" ref="U490" si="7204">((U491*$H490)-((U491*$H490*$E491)+(U491*$H490*$F491)))</f>
        <v>0</v>
      </c>
      <c r="V490" s="653">
        <f t="shared" ref="V490" si="7205">((V491*$H490)-((V491*$H490*$E491)+(V491*$H490*$F491)))</f>
        <v>0</v>
      </c>
      <c r="W490" s="653">
        <f t="shared" ref="W490" si="7206">((W491*$H490)-((W491*$H490*$E491)+(W491*$H490*$F491)))</f>
        <v>0</v>
      </c>
      <c r="X490" s="653">
        <f t="shared" ref="X490" si="7207">((X491*$H490)-((X491*$H490*$E491)+(X491*$H490*$F491)))</f>
        <v>0</v>
      </c>
      <c r="Y490" s="653">
        <f t="shared" ref="Y490" si="7208">((Y491*$H490)-((Y491*$H490*$E491)+(Y491*$H490*$F491)))</f>
        <v>0</v>
      </c>
      <c r="Z490" s="653">
        <f t="shared" ref="Z490" si="7209">((Z491*$H490)-((Z491*$H490*$E491)+(Z491*$H490*$F491)))</f>
        <v>0</v>
      </c>
      <c r="AA490" s="653">
        <f t="shared" ref="AA490" si="7210">((AA491*$H490)-((AA491*$H490*$E491)+(AA491*$H490*$F491)))</f>
        <v>0</v>
      </c>
      <c r="AB490" s="653">
        <f t="shared" ref="AB490" si="7211">((AB491*$H490)-((AB491*$H490*$E491)+(AB491*$H490*$F491)))</f>
        <v>0</v>
      </c>
      <c r="AC490" s="653">
        <f t="shared" ref="AC490" si="7212">((AC491*$H490)-((AC491*$H490*$E491)+(AC491*$H490*$F491)))</f>
        <v>0</v>
      </c>
      <c r="AD490" s="653">
        <f t="shared" ref="AD490" si="7213">((AD491*$H490)-((AD491*$H490*$E491)+(AD491*$H490*$F491)))</f>
        <v>0</v>
      </c>
      <c r="AE490" s="653">
        <f t="shared" ref="AE490" si="7214">((AE491*$H490)-((AE491*$H490*$E491)+(AE491*$H490*$F491)))</f>
        <v>0</v>
      </c>
      <c r="AF490" s="653">
        <f t="shared" ref="AF490" si="7215">((AF491*$H490)-((AF491*$H490*$E491)+(AF491*$H490*$F491)))</f>
        <v>0</v>
      </c>
      <c r="AG490" s="653">
        <f t="shared" ref="AG490" si="7216">((AG491*$H490)-((AG491*$H490*$E491)+(AG491*$H490*$F491)))</f>
        <v>0</v>
      </c>
      <c r="AH490" s="653">
        <f t="shared" ref="AH490" si="7217">((AH491*$H490)-((AH491*$H490*$E491)+(AH491*$H490*$F491)))</f>
        <v>0</v>
      </c>
      <c r="AI490" s="653">
        <f>+AI491*H490</f>
        <v>62933.145622026503</v>
      </c>
      <c r="AJ490" s="653">
        <f>+AJ491*H490</f>
        <v>0</v>
      </c>
      <c r="AK490" s="653">
        <f t="shared" ref="AK490" si="7218">((AK491*$H490)-((AK491*$H490*$E491)+(AK491*$H490*$F491)))</f>
        <v>0</v>
      </c>
      <c r="AL490" s="653">
        <f t="shared" ref="AL490" si="7219">((AL491*$H490)-((AL491*$H490*$E491)+(AL491*$H490*$F491)))</f>
        <v>0</v>
      </c>
      <c r="AM490" s="653">
        <f t="shared" ref="AM490" si="7220">((AM491*$H490)-((AM491*$H490*$E491)+(AM491*$H490*$F491)))</f>
        <v>0</v>
      </c>
      <c r="AN490" s="653">
        <f t="shared" ref="AN490" si="7221">((AN491*$H490)-((AN491*$H490*$E491)+(AN491*$H490*$F491)))</f>
        <v>0</v>
      </c>
      <c r="AO490" s="653">
        <f t="shared" ref="AO490" si="7222">((AO491*$H490)-((AO491*$H490*$E491)+(AO491*$H490*$F491)))</f>
        <v>0</v>
      </c>
      <c r="AP490" s="653">
        <f t="shared" ref="AP490" si="7223">((AP491*$H490)-((AP491*$H490*$E491)+(AP491*$H490*$F491)))</f>
        <v>0</v>
      </c>
      <c r="AQ490" s="653">
        <f t="shared" ref="AQ490" si="7224">((AQ491*$H490)-((AQ491*$H490*$E491)+(AQ491*$H490*$F491)))</f>
        <v>0</v>
      </c>
      <c r="AR490" s="653">
        <f t="shared" ref="AR490" si="7225">((AR491*$H490)-((AR491*$H490*$E491)+(AR491*$H490*$F491)))</f>
        <v>0</v>
      </c>
      <c r="AS490" s="653">
        <f t="shared" ref="AS490" si="7226">((AS491*$H490)-((AS491*$H490*$E491)+(AS491*$H490*$F491)))</f>
        <v>0</v>
      </c>
      <c r="AT490" s="653">
        <f t="shared" ref="AT490" si="7227">((AT491*$H490)-((AT491*$H490*$E491)+(AT491*$H490*$F491)))</f>
        <v>0</v>
      </c>
      <c r="AU490" s="653">
        <f t="shared" ref="AU490" si="7228">((AU491*$H490)-((AU491*$H490*$E491)+(AU491*$H490*$F491)))</f>
        <v>0</v>
      </c>
      <c r="AV490" s="653">
        <f t="shared" ref="AV490" si="7229">((AV491*$H490)-((AV491*$H490*$E491)+(AV491*$H490*$F491)))</f>
        <v>0</v>
      </c>
      <c r="AW490" s="613">
        <f t="shared" si="7007"/>
        <v>1258662.9124405298</v>
      </c>
      <c r="AX490" s="645">
        <f t="shared" si="7005"/>
        <v>0</v>
      </c>
      <c r="AY490" s="656">
        <f t="shared" si="7006"/>
        <v>0</v>
      </c>
      <c r="AZ490" s="591"/>
    </row>
    <row r="491" spans="1:52">
      <c r="A491" s="590"/>
      <c r="B491" s="636"/>
      <c r="C491" s="636"/>
      <c r="D491" s="651"/>
      <c r="E491" s="652">
        <v>0.3</v>
      </c>
      <c r="F491" s="652">
        <v>0.05</v>
      </c>
      <c r="G491" s="653"/>
      <c r="H491" s="659"/>
      <c r="I491" s="640">
        <f t="shared" si="6908"/>
        <v>1.35</v>
      </c>
      <c r="J491" s="658">
        <v>0</v>
      </c>
      <c r="K491" s="658">
        <v>0</v>
      </c>
      <c r="L491" s="658">
        <v>0</v>
      </c>
      <c r="M491" s="658">
        <v>0</v>
      </c>
      <c r="N491" s="658">
        <v>0</v>
      </c>
      <c r="O491" s="658">
        <v>0</v>
      </c>
      <c r="P491" s="658">
        <v>0</v>
      </c>
      <c r="Q491" s="658">
        <v>0</v>
      </c>
      <c r="R491" s="658">
        <v>0.3</v>
      </c>
      <c r="S491" s="658">
        <v>0</v>
      </c>
      <c r="T491" s="658">
        <v>1</v>
      </c>
      <c r="U491" s="658">
        <v>0</v>
      </c>
      <c r="V491" s="658">
        <v>0</v>
      </c>
      <c r="W491" s="658">
        <v>0</v>
      </c>
      <c r="X491" s="658">
        <v>0</v>
      </c>
      <c r="Y491" s="658">
        <v>0</v>
      </c>
      <c r="Z491" s="658">
        <v>0</v>
      </c>
      <c r="AA491" s="658">
        <v>0</v>
      </c>
      <c r="AB491" s="658">
        <v>0</v>
      </c>
      <c r="AC491" s="658">
        <v>0</v>
      </c>
      <c r="AD491" s="658">
        <v>0</v>
      </c>
      <c r="AE491" s="658">
        <v>0</v>
      </c>
      <c r="AF491" s="658">
        <v>0</v>
      </c>
      <c r="AG491" s="658">
        <v>0</v>
      </c>
      <c r="AH491" s="658">
        <v>0</v>
      </c>
      <c r="AI491" s="658">
        <v>0.05</v>
      </c>
      <c r="AJ491" s="658">
        <v>0</v>
      </c>
      <c r="AK491" s="658">
        <v>0</v>
      </c>
      <c r="AL491" s="658">
        <v>0</v>
      </c>
      <c r="AM491" s="658">
        <v>0</v>
      </c>
      <c r="AN491" s="658">
        <v>0</v>
      </c>
      <c r="AO491" s="658">
        <v>0</v>
      </c>
      <c r="AP491" s="658">
        <v>0</v>
      </c>
      <c r="AQ491" s="658">
        <v>0</v>
      </c>
      <c r="AR491" s="658">
        <v>0</v>
      </c>
      <c r="AS491" s="658">
        <v>0</v>
      </c>
      <c r="AT491" s="658">
        <v>0</v>
      </c>
      <c r="AU491" s="658">
        <v>0</v>
      </c>
      <c r="AV491" s="658">
        <v>0</v>
      </c>
      <c r="AW491" s="613">
        <f t="shared" si="7007"/>
        <v>1.35</v>
      </c>
      <c r="AX491" s="645">
        <f t="shared" si="7005"/>
        <v>1.35</v>
      </c>
      <c r="AY491" s="656" t="e">
        <f t="shared" si="7006"/>
        <v>#DIV/0!</v>
      </c>
      <c r="AZ491" s="591"/>
    </row>
    <row r="492" spans="1:52">
      <c r="A492" s="590"/>
      <c r="B492" s="636" t="s">
        <v>378</v>
      </c>
      <c r="C492" s="636" t="s">
        <v>699</v>
      </c>
      <c r="D492" s="651" t="s">
        <v>700</v>
      </c>
      <c r="E492" s="652"/>
      <c r="F492" s="652"/>
      <c r="G492" s="653"/>
      <c r="H492" s="640">
        <v>208668.45390328657</v>
      </c>
      <c r="I492" s="640">
        <f t="shared" si="6908"/>
        <v>208668.4539032866</v>
      </c>
      <c r="J492" s="653">
        <v>0</v>
      </c>
      <c r="K492" s="653">
        <v>0</v>
      </c>
      <c r="L492" s="653">
        <v>0</v>
      </c>
      <c r="M492" s="653">
        <v>0</v>
      </c>
      <c r="N492" s="653">
        <v>0</v>
      </c>
      <c r="O492" s="653">
        <v>0</v>
      </c>
      <c r="P492" s="653">
        <v>0</v>
      </c>
      <c r="Q492" s="653">
        <v>0</v>
      </c>
      <c r="R492" s="653">
        <f t="shared" ref="R492" si="7230">+R493*H492</f>
        <v>62600.536170985972</v>
      </c>
      <c r="S492" s="653">
        <f t="shared" ref="S492" si="7231">((S493*$H492)-((S493*$H492*$E493)+(S493*$H492*$F493)))</f>
        <v>0</v>
      </c>
      <c r="T492" s="653">
        <f t="shared" ref="T492" si="7232">((T493*$H492)-((T493*$H492*$E493)+(T493*$H492*$F493)))</f>
        <v>135634.49503713628</v>
      </c>
      <c r="U492" s="653">
        <f t="shared" ref="U492" si="7233">((U493*$H492)-((U493*$H492*$E493)+(U493*$H492*$F493)))</f>
        <v>0</v>
      </c>
      <c r="V492" s="653">
        <f t="shared" ref="V492" si="7234">((V493*$H492)-((V493*$H492*$E493)+(V493*$H492*$F493)))</f>
        <v>0</v>
      </c>
      <c r="W492" s="653">
        <f t="shared" ref="W492" si="7235">((W493*$H492)-((W493*$H492*$E493)+(W493*$H492*$F493)))</f>
        <v>0</v>
      </c>
      <c r="X492" s="653">
        <f t="shared" ref="X492" si="7236">((X493*$H492)-((X493*$H492*$E493)+(X493*$H492*$F493)))</f>
        <v>0</v>
      </c>
      <c r="Y492" s="653">
        <f t="shared" ref="Y492" si="7237">((Y493*$H492)-((Y493*$H492*$E493)+(Y493*$H492*$F493)))</f>
        <v>0</v>
      </c>
      <c r="Z492" s="653">
        <f t="shared" ref="Z492" si="7238">((Z493*$H492)-((Z493*$H492*$E493)+(Z493*$H492*$F493)))</f>
        <v>0</v>
      </c>
      <c r="AA492" s="653">
        <f t="shared" ref="AA492" si="7239">((AA493*$H492)-((AA493*$H492*$E493)+(AA493*$H492*$F493)))</f>
        <v>0</v>
      </c>
      <c r="AB492" s="653">
        <f t="shared" ref="AB492" si="7240">((AB493*$H492)-((AB493*$H492*$E493)+(AB493*$H492*$F493)))</f>
        <v>0</v>
      </c>
      <c r="AC492" s="653">
        <f t="shared" ref="AC492" si="7241">((AC493*$H492)-((AC493*$H492*$E493)+(AC493*$H492*$F493)))</f>
        <v>0</v>
      </c>
      <c r="AD492" s="653">
        <f t="shared" ref="AD492" si="7242">((AD493*$H492)-((AD493*$H492*$E493)+(AD493*$H492*$F493)))</f>
        <v>0</v>
      </c>
      <c r="AE492" s="653">
        <f t="shared" ref="AE492" si="7243">((AE493*$H492)-((AE493*$H492*$E493)+(AE493*$H492*$F493)))</f>
        <v>0</v>
      </c>
      <c r="AF492" s="653">
        <f t="shared" ref="AF492" si="7244">((AF493*$H492)-((AF493*$H492*$E493)+(AF493*$H492*$F493)))</f>
        <v>0</v>
      </c>
      <c r="AG492" s="653">
        <f t="shared" ref="AG492" si="7245">((AG493*$H492)-((AG493*$H492*$E493)+(AG493*$H492*$F493)))</f>
        <v>0</v>
      </c>
      <c r="AH492" s="653">
        <f t="shared" ref="AH492" si="7246">((AH493*$H492)-((AH493*$H492*$E493)+(AH493*$H492*$F493)))</f>
        <v>0</v>
      </c>
      <c r="AI492" s="653">
        <f>+AI493*H492</f>
        <v>10433.422695164329</v>
      </c>
      <c r="AJ492" s="653">
        <f>+AJ493*H492</f>
        <v>0</v>
      </c>
      <c r="AK492" s="653">
        <f t="shared" ref="AK492" si="7247">((AK493*$H492)-((AK493*$H492*$E493)+(AK493*$H492*$F493)))</f>
        <v>0</v>
      </c>
      <c r="AL492" s="653">
        <f t="shared" ref="AL492" si="7248">((AL493*$H492)-((AL493*$H492*$E493)+(AL493*$H492*$F493)))</f>
        <v>0</v>
      </c>
      <c r="AM492" s="653">
        <f t="shared" ref="AM492" si="7249">((AM493*$H492)-((AM493*$H492*$E493)+(AM493*$H492*$F493)))</f>
        <v>0</v>
      </c>
      <c r="AN492" s="653">
        <f t="shared" ref="AN492" si="7250">((AN493*$H492)-((AN493*$H492*$E493)+(AN493*$H492*$F493)))</f>
        <v>0</v>
      </c>
      <c r="AO492" s="653">
        <f t="shared" ref="AO492" si="7251">((AO493*$H492)-((AO493*$H492*$E493)+(AO493*$H492*$F493)))</f>
        <v>0</v>
      </c>
      <c r="AP492" s="653">
        <f t="shared" ref="AP492" si="7252">((AP493*$H492)-((AP493*$H492*$E493)+(AP493*$H492*$F493)))</f>
        <v>0</v>
      </c>
      <c r="AQ492" s="653">
        <f t="shared" ref="AQ492" si="7253">((AQ493*$H492)-((AQ493*$H492*$E493)+(AQ493*$H492*$F493)))</f>
        <v>0</v>
      </c>
      <c r="AR492" s="653">
        <f t="shared" ref="AR492" si="7254">((AR493*$H492)-((AR493*$H492*$E493)+(AR493*$H492*$F493)))</f>
        <v>0</v>
      </c>
      <c r="AS492" s="653">
        <f t="shared" ref="AS492" si="7255">((AS493*$H492)-((AS493*$H492*$E493)+(AS493*$H492*$F493)))</f>
        <v>0</v>
      </c>
      <c r="AT492" s="653">
        <f t="shared" ref="AT492" si="7256">((AT493*$H492)-((AT493*$H492*$E493)+(AT493*$H492*$F493)))</f>
        <v>0</v>
      </c>
      <c r="AU492" s="653">
        <f t="shared" ref="AU492" si="7257">((AU493*$H492)-((AU493*$H492*$E493)+(AU493*$H492*$F493)))</f>
        <v>0</v>
      </c>
      <c r="AV492" s="653">
        <f t="shared" ref="AV492" si="7258">((AV493*$H492)-((AV493*$H492*$E493)+(AV493*$H492*$F493)))</f>
        <v>0</v>
      </c>
      <c r="AW492" s="613">
        <f t="shared" si="7007"/>
        <v>208668.4539032866</v>
      </c>
      <c r="AX492" s="645">
        <f t="shared" si="7005"/>
        <v>0</v>
      </c>
      <c r="AY492" s="656">
        <f t="shared" si="7006"/>
        <v>0</v>
      </c>
      <c r="AZ492" s="591"/>
    </row>
    <row r="493" spans="1:52">
      <c r="A493" s="590"/>
      <c r="B493" s="636"/>
      <c r="C493" s="636"/>
      <c r="D493" s="651"/>
      <c r="E493" s="652">
        <v>0.3</v>
      </c>
      <c r="F493" s="652">
        <v>0.05</v>
      </c>
      <c r="G493" s="653"/>
      <c r="H493" s="640"/>
      <c r="I493" s="640">
        <f t="shared" si="6908"/>
        <v>1.35</v>
      </c>
      <c r="J493" s="658">
        <v>0</v>
      </c>
      <c r="K493" s="658">
        <v>0</v>
      </c>
      <c r="L493" s="658">
        <v>0</v>
      </c>
      <c r="M493" s="658">
        <v>0</v>
      </c>
      <c r="N493" s="658">
        <v>0</v>
      </c>
      <c r="O493" s="658">
        <v>0</v>
      </c>
      <c r="P493" s="658">
        <v>0</v>
      </c>
      <c r="Q493" s="658">
        <v>0</v>
      </c>
      <c r="R493" s="658">
        <v>0.3</v>
      </c>
      <c r="S493" s="658">
        <v>0</v>
      </c>
      <c r="T493" s="658">
        <v>1</v>
      </c>
      <c r="U493" s="658">
        <v>0</v>
      </c>
      <c r="V493" s="658">
        <v>0</v>
      </c>
      <c r="W493" s="658">
        <v>0</v>
      </c>
      <c r="X493" s="658">
        <v>0</v>
      </c>
      <c r="Y493" s="658">
        <v>0</v>
      </c>
      <c r="Z493" s="658">
        <v>0</v>
      </c>
      <c r="AA493" s="658">
        <v>0</v>
      </c>
      <c r="AB493" s="658">
        <v>0</v>
      </c>
      <c r="AC493" s="658">
        <v>0</v>
      </c>
      <c r="AD493" s="658">
        <v>0</v>
      </c>
      <c r="AE493" s="658">
        <v>0</v>
      </c>
      <c r="AF493" s="658">
        <v>0</v>
      </c>
      <c r="AG493" s="658">
        <v>0</v>
      </c>
      <c r="AH493" s="658">
        <v>0</v>
      </c>
      <c r="AI493" s="658">
        <v>0.05</v>
      </c>
      <c r="AJ493" s="658">
        <v>0</v>
      </c>
      <c r="AK493" s="658">
        <v>0</v>
      </c>
      <c r="AL493" s="658">
        <v>0</v>
      </c>
      <c r="AM493" s="658">
        <v>0</v>
      </c>
      <c r="AN493" s="658">
        <v>0</v>
      </c>
      <c r="AO493" s="658">
        <v>0</v>
      </c>
      <c r="AP493" s="658">
        <v>0</v>
      </c>
      <c r="AQ493" s="658">
        <v>0</v>
      </c>
      <c r="AR493" s="658">
        <v>0</v>
      </c>
      <c r="AS493" s="658">
        <v>0</v>
      </c>
      <c r="AT493" s="658">
        <v>0</v>
      </c>
      <c r="AU493" s="658">
        <v>0</v>
      </c>
      <c r="AV493" s="658">
        <v>0</v>
      </c>
      <c r="AW493" s="613">
        <f t="shared" si="7007"/>
        <v>1.35</v>
      </c>
      <c r="AX493" s="645">
        <f t="shared" si="7005"/>
        <v>1.35</v>
      </c>
      <c r="AY493" s="656" t="e">
        <f t="shared" si="7006"/>
        <v>#DIV/0!</v>
      </c>
      <c r="AZ493" s="591"/>
    </row>
    <row r="494" spans="1:52">
      <c r="A494" s="590"/>
      <c r="B494" s="636" t="s">
        <v>378</v>
      </c>
      <c r="C494" s="636" t="s">
        <v>701</v>
      </c>
      <c r="D494" s="651" t="s">
        <v>721</v>
      </c>
      <c r="E494" s="652"/>
      <c r="F494" s="652"/>
      <c r="G494" s="653"/>
      <c r="H494" s="640">
        <v>0</v>
      </c>
      <c r="I494" s="640">
        <f t="shared" si="6908"/>
        <v>0</v>
      </c>
      <c r="J494" s="653">
        <v>0</v>
      </c>
      <c r="K494" s="653">
        <v>0</v>
      </c>
      <c r="L494" s="653">
        <v>0</v>
      </c>
      <c r="M494" s="653">
        <v>0</v>
      </c>
      <c r="N494" s="653">
        <v>0</v>
      </c>
      <c r="O494" s="653">
        <v>0</v>
      </c>
      <c r="P494" s="653">
        <v>0</v>
      </c>
      <c r="Q494" s="653">
        <v>0</v>
      </c>
      <c r="R494" s="653">
        <f t="shared" ref="R494" si="7259">+R495*H494</f>
        <v>0</v>
      </c>
      <c r="S494" s="653">
        <f t="shared" ref="S494" si="7260">((S495*$H494)-((S495*$H494*$E495)+(S495*$H494*$F495)))</f>
        <v>0</v>
      </c>
      <c r="T494" s="653">
        <f t="shared" ref="T494" si="7261">((T495*$H494)-((T495*$H494*$E495)+(T495*$H494*$F495)))</f>
        <v>0</v>
      </c>
      <c r="U494" s="653">
        <f t="shared" ref="U494" si="7262">((U495*$H494)-((U495*$H494*$E495)+(U495*$H494*$F495)))</f>
        <v>0</v>
      </c>
      <c r="V494" s="653">
        <f t="shared" ref="V494" si="7263">((V495*$H494)-((V495*$H494*$E495)+(V495*$H494*$F495)))</f>
        <v>0</v>
      </c>
      <c r="W494" s="653">
        <f t="shared" ref="W494" si="7264">((W495*$H494)-((W495*$H494*$E495)+(W495*$H494*$F495)))</f>
        <v>0</v>
      </c>
      <c r="X494" s="653">
        <f t="shared" ref="X494" si="7265">((X495*$H494)-((X495*$H494*$E495)+(X495*$H494*$F495)))</f>
        <v>0</v>
      </c>
      <c r="Y494" s="653">
        <f t="shared" ref="Y494" si="7266">((Y495*$H494)-((Y495*$H494*$E495)+(Y495*$H494*$F495)))</f>
        <v>0</v>
      </c>
      <c r="Z494" s="653">
        <f t="shared" ref="Z494" si="7267">((Z495*$H494)-((Z495*$H494*$E495)+(Z495*$H494*$F495)))</f>
        <v>0</v>
      </c>
      <c r="AA494" s="653">
        <f t="shared" ref="AA494" si="7268">((AA495*$H494)-((AA495*$H494*$E495)+(AA495*$H494*$F495)))</f>
        <v>0</v>
      </c>
      <c r="AB494" s="653">
        <f t="shared" ref="AB494" si="7269">((AB495*$H494)-((AB495*$H494*$E495)+(AB495*$H494*$F495)))</f>
        <v>0</v>
      </c>
      <c r="AC494" s="653">
        <f t="shared" ref="AC494" si="7270">((AC495*$H494)-((AC495*$H494*$E495)+(AC495*$H494*$F495)))</f>
        <v>0</v>
      </c>
      <c r="AD494" s="653">
        <f t="shared" ref="AD494" si="7271">((AD495*$H494)-((AD495*$H494*$E495)+(AD495*$H494*$F495)))</f>
        <v>0</v>
      </c>
      <c r="AE494" s="653">
        <f t="shared" ref="AE494" si="7272">((AE495*$H494)-((AE495*$H494*$E495)+(AE495*$H494*$F495)))</f>
        <v>0</v>
      </c>
      <c r="AF494" s="653">
        <f t="shared" ref="AF494" si="7273">((AF495*$H494)-((AF495*$H494*$E495)+(AF495*$H494*$F495)))</f>
        <v>0</v>
      </c>
      <c r="AG494" s="653">
        <f t="shared" ref="AG494" si="7274">((AG495*$H494)-((AG495*$H494*$E495)+(AG495*$H494*$F495)))</f>
        <v>0</v>
      </c>
      <c r="AH494" s="653">
        <f t="shared" ref="AH494" si="7275">((AH495*$H494)-((AH495*$H494*$E495)+(AH495*$H494*$F495)))</f>
        <v>0</v>
      </c>
      <c r="AI494" s="653">
        <f>+AI495*H494</f>
        <v>0</v>
      </c>
      <c r="AJ494" s="653">
        <f>+AJ495*H494</f>
        <v>0</v>
      </c>
      <c r="AK494" s="653">
        <f t="shared" ref="AK494" si="7276">((AK495*$H494)-((AK495*$H494*$E495)+(AK495*$H494*$F495)))</f>
        <v>0</v>
      </c>
      <c r="AL494" s="653">
        <f t="shared" ref="AL494" si="7277">((AL495*$H494)-((AL495*$H494*$E495)+(AL495*$H494*$F495)))</f>
        <v>0</v>
      </c>
      <c r="AM494" s="653">
        <f t="shared" ref="AM494" si="7278">((AM495*$H494)-((AM495*$H494*$E495)+(AM495*$H494*$F495)))</f>
        <v>0</v>
      </c>
      <c r="AN494" s="653">
        <f t="shared" ref="AN494" si="7279">((AN495*$H494)-((AN495*$H494*$E495)+(AN495*$H494*$F495)))</f>
        <v>0</v>
      </c>
      <c r="AO494" s="653">
        <f t="shared" ref="AO494" si="7280">((AO495*$H494)-((AO495*$H494*$E495)+(AO495*$H494*$F495)))</f>
        <v>0</v>
      </c>
      <c r="AP494" s="653">
        <f t="shared" ref="AP494" si="7281">((AP495*$H494)-((AP495*$H494*$E495)+(AP495*$H494*$F495)))</f>
        <v>0</v>
      </c>
      <c r="AQ494" s="653">
        <f t="shared" ref="AQ494" si="7282">((AQ495*$H494)-((AQ495*$H494*$E495)+(AQ495*$H494*$F495)))</f>
        <v>0</v>
      </c>
      <c r="AR494" s="653">
        <f t="shared" ref="AR494" si="7283">((AR495*$H494)-((AR495*$H494*$E495)+(AR495*$H494*$F495)))</f>
        <v>0</v>
      </c>
      <c r="AS494" s="653">
        <f t="shared" ref="AS494" si="7284">((AS495*$H494)-((AS495*$H494*$E495)+(AS495*$H494*$F495)))</f>
        <v>0</v>
      </c>
      <c r="AT494" s="653">
        <f t="shared" ref="AT494" si="7285">((AT495*$H494)-((AT495*$H494*$E495)+(AT495*$H494*$F495)))</f>
        <v>0</v>
      </c>
      <c r="AU494" s="653">
        <f t="shared" ref="AU494" si="7286">((AU495*$H494)-((AU495*$H494*$E495)+(AU495*$H494*$F495)))</f>
        <v>0</v>
      </c>
      <c r="AV494" s="653">
        <f t="shared" ref="AV494" si="7287">((AV495*$H494)-((AV495*$H494*$E495)+(AV495*$H494*$F495)))</f>
        <v>0</v>
      </c>
      <c r="AW494" s="613">
        <f t="shared" si="7007"/>
        <v>0</v>
      </c>
      <c r="AX494" s="645">
        <f t="shared" si="7005"/>
        <v>0</v>
      </c>
      <c r="AY494" s="656" t="e">
        <f t="shared" si="7006"/>
        <v>#DIV/0!</v>
      </c>
      <c r="AZ494" s="591"/>
    </row>
    <row r="495" spans="1:52">
      <c r="A495" s="590"/>
      <c r="B495" s="636"/>
      <c r="C495" s="636"/>
      <c r="D495" s="651"/>
      <c r="E495" s="652">
        <v>0.3</v>
      </c>
      <c r="F495" s="652">
        <v>0.05</v>
      </c>
      <c r="G495" s="653"/>
      <c r="H495" s="640"/>
      <c r="I495" s="640">
        <f t="shared" si="6908"/>
        <v>1.35</v>
      </c>
      <c r="J495" s="658">
        <v>0</v>
      </c>
      <c r="K495" s="658">
        <v>0</v>
      </c>
      <c r="L495" s="658">
        <v>0</v>
      </c>
      <c r="M495" s="658">
        <v>0</v>
      </c>
      <c r="N495" s="658">
        <v>0</v>
      </c>
      <c r="O495" s="658">
        <v>0</v>
      </c>
      <c r="P495" s="658">
        <v>0</v>
      </c>
      <c r="Q495" s="658">
        <v>0</v>
      </c>
      <c r="R495" s="658">
        <v>0.3</v>
      </c>
      <c r="S495" s="658">
        <v>0</v>
      </c>
      <c r="T495" s="658">
        <v>1</v>
      </c>
      <c r="U495" s="658">
        <v>0</v>
      </c>
      <c r="V495" s="658">
        <v>0</v>
      </c>
      <c r="W495" s="658">
        <v>0</v>
      </c>
      <c r="X495" s="658">
        <v>0</v>
      </c>
      <c r="Y495" s="658">
        <v>0</v>
      </c>
      <c r="Z495" s="658">
        <v>0</v>
      </c>
      <c r="AA495" s="658">
        <v>0</v>
      </c>
      <c r="AB495" s="658">
        <v>0</v>
      </c>
      <c r="AC495" s="658">
        <v>0</v>
      </c>
      <c r="AD495" s="658">
        <v>0</v>
      </c>
      <c r="AE495" s="658">
        <v>0</v>
      </c>
      <c r="AF495" s="658">
        <v>0</v>
      </c>
      <c r="AG495" s="658">
        <v>0</v>
      </c>
      <c r="AH495" s="658">
        <v>0</v>
      </c>
      <c r="AI495" s="658">
        <v>0.05</v>
      </c>
      <c r="AJ495" s="658">
        <v>0</v>
      </c>
      <c r="AK495" s="658">
        <v>0</v>
      </c>
      <c r="AL495" s="658">
        <v>0</v>
      </c>
      <c r="AM495" s="658">
        <v>0</v>
      </c>
      <c r="AN495" s="658">
        <v>0</v>
      </c>
      <c r="AO495" s="658">
        <v>0</v>
      </c>
      <c r="AP495" s="658">
        <v>0</v>
      </c>
      <c r="AQ495" s="658">
        <v>0</v>
      </c>
      <c r="AR495" s="658">
        <v>0</v>
      </c>
      <c r="AS495" s="658">
        <v>0</v>
      </c>
      <c r="AT495" s="658">
        <v>0</v>
      </c>
      <c r="AU495" s="658">
        <v>0</v>
      </c>
      <c r="AV495" s="658">
        <v>0</v>
      </c>
      <c r="AW495" s="613">
        <f t="shared" si="7007"/>
        <v>1.35</v>
      </c>
      <c r="AX495" s="645">
        <f t="shared" si="7005"/>
        <v>1.35</v>
      </c>
      <c r="AY495" s="656" t="e">
        <f t="shared" si="7006"/>
        <v>#DIV/0!</v>
      </c>
      <c r="AZ495" s="591"/>
    </row>
    <row r="496" spans="1:52">
      <c r="A496" s="590"/>
      <c r="B496" s="636" t="s">
        <v>378</v>
      </c>
      <c r="C496" s="636" t="s">
        <v>703</v>
      </c>
      <c r="D496" s="651" t="s">
        <v>704</v>
      </c>
      <c r="E496" s="652"/>
      <c r="F496" s="652"/>
      <c r="G496" s="653"/>
      <c r="H496" s="640">
        <v>259790.71301934612</v>
      </c>
      <c r="I496" s="640">
        <f t="shared" si="6908"/>
        <v>259790.71301934612</v>
      </c>
      <c r="J496" s="653">
        <v>0</v>
      </c>
      <c r="K496" s="653">
        <v>0</v>
      </c>
      <c r="L496" s="653">
        <v>0</v>
      </c>
      <c r="M496" s="653">
        <v>0</v>
      </c>
      <c r="N496" s="653">
        <v>0</v>
      </c>
      <c r="O496" s="653">
        <v>0</v>
      </c>
      <c r="P496" s="653">
        <v>0</v>
      </c>
      <c r="Q496" s="653">
        <v>0</v>
      </c>
      <c r="R496" s="653">
        <f t="shared" ref="R496" si="7288">+R497*H496</f>
        <v>77937.21390580383</v>
      </c>
      <c r="S496" s="653">
        <f t="shared" ref="S496" si="7289">((S497*$H496)-((S497*$H496*$E497)+(S497*$H496*$F497)))</f>
        <v>162109.40492407198</v>
      </c>
      <c r="T496" s="653">
        <f t="shared" ref="T496" si="7290">((T497*$H496)-((T497*$H496*$E497)+(T497*$H496*$F497)))</f>
        <v>6754.5585385030054</v>
      </c>
      <c r="U496" s="653">
        <f t="shared" ref="U496" si="7291">((U497*$H496)-((U497*$H496*$E497)+(U497*$H496*$F497)))</f>
        <v>0</v>
      </c>
      <c r="V496" s="653">
        <f t="shared" ref="V496" si="7292">((V497*$H496)-((V497*$H496*$E497)+(V497*$H496*$F497)))</f>
        <v>0</v>
      </c>
      <c r="W496" s="653">
        <f t="shared" ref="W496" si="7293">((W497*$H496)-((W497*$H496*$E497)+(W497*$H496*$F497)))</f>
        <v>0</v>
      </c>
      <c r="X496" s="653">
        <f t="shared" ref="X496" si="7294">((X497*$H496)-((X497*$H496*$E497)+(X497*$H496*$F497)))</f>
        <v>0</v>
      </c>
      <c r="Y496" s="653">
        <f t="shared" ref="Y496" si="7295">((Y497*$H496)-((Y497*$H496*$E497)+(Y497*$H496*$F497)))</f>
        <v>0</v>
      </c>
      <c r="Z496" s="653">
        <f t="shared" ref="Z496" si="7296">((Z497*$H496)-((Z497*$H496*$E497)+(Z497*$H496*$F497)))</f>
        <v>0</v>
      </c>
      <c r="AA496" s="653">
        <f t="shared" ref="AA496" si="7297">((AA497*$H496)-((AA497*$H496*$E497)+(AA497*$H496*$F497)))</f>
        <v>0</v>
      </c>
      <c r="AB496" s="653">
        <f t="shared" ref="AB496" si="7298">((AB497*$H496)-((AB497*$H496*$E497)+(AB497*$H496*$F497)))</f>
        <v>0</v>
      </c>
      <c r="AC496" s="653">
        <f t="shared" ref="AC496" si="7299">((AC497*$H496)-((AC497*$H496*$E497)+(AC497*$H496*$F497)))</f>
        <v>0</v>
      </c>
      <c r="AD496" s="653">
        <f t="shared" ref="AD496" si="7300">((AD497*$H496)-((AD497*$H496*$E497)+(AD497*$H496*$F497)))</f>
        <v>0</v>
      </c>
      <c r="AE496" s="653">
        <f t="shared" ref="AE496" si="7301">((AE497*$H496)-((AE497*$H496*$E497)+(AE497*$H496*$F497)))</f>
        <v>0</v>
      </c>
      <c r="AF496" s="653">
        <f t="shared" ref="AF496" si="7302">((AF497*$H496)-((AF497*$H496*$E497)+(AF497*$H496*$F497)))</f>
        <v>0</v>
      </c>
      <c r="AG496" s="653">
        <f t="shared" ref="AG496" si="7303">((AG497*$H496)-((AG497*$H496*$E497)+(AG497*$H496*$F497)))</f>
        <v>0</v>
      </c>
      <c r="AH496" s="653">
        <f t="shared" ref="AH496" si="7304">((AH497*$H496)-((AH497*$H496*$E497)+(AH497*$H496*$F497)))</f>
        <v>0</v>
      </c>
      <c r="AI496" s="653">
        <f>+AI497*H496</f>
        <v>12989.535650967307</v>
      </c>
      <c r="AJ496" s="653">
        <f>+AJ497*H496</f>
        <v>0</v>
      </c>
      <c r="AK496" s="653">
        <f t="shared" ref="AK496" si="7305">((AK497*$H496)-((AK497*$H496*$E497)+(AK497*$H496*$F497)))</f>
        <v>0</v>
      </c>
      <c r="AL496" s="653">
        <f t="shared" ref="AL496" si="7306">((AL497*$H496)-((AL497*$H496*$E497)+(AL497*$H496*$F497)))</f>
        <v>0</v>
      </c>
      <c r="AM496" s="653">
        <f t="shared" ref="AM496" si="7307">((AM497*$H496)-((AM497*$H496*$E497)+(AM497*$H496*$F497)))</f>
        <v>0</v>
      </c>
      <c r="AN496" s="653">
        <f t="shared" ref="AN496" si="7308">((AN497*$H496)-((AN497*$H496*$E497)+(AN497*$H496*$F497)))</f>
        <v>0</v>
      </c>
      <c r="AO496" s="653">
        <f t="shared" ref="AO496" si="7309">((AO497*$H496)-((AO497*$H496*$E497)+(AO497*$H496*$F497)))</f>
        <v>0</v>
      </c>
      <c r="AP496" s="653">
        <f t="shared" ref="AP496" si="7310">((AP497*$H496)-((AP497*$H496*$E497)+(AP497*$H496*$F497)))</f>
        <v>0</v>
      </c>
      <c r="AQ496" s="653">
        <f t="shared" ref="AQ496" si="7311">((AQ497*$H496)-((AQ497*$H496*$E497)+(AQ497*$H496*$F497)))</f>
        <v>0</v>
      </c>
      <c r="AR496" s="653">
        <f t="shared" ref="AR496" si="7312">((AR497*$H496)-((AR497*$H496*$E497)+(AR497*$H496*$F497)))</f>
        <v>0</v>
      </c>
      <c r="AS496" s="653">
        <f t="shared" ref="AS496" si="7313">((AS497*$H496)-((AS497*$H496*$E497)+(AS497*$H496*$F497)))</f>
        <v>0</v>
      </c>
      <c r="AT496" s="653">
        <f t="shared" ref="AT496" si="7314">((AT497*$H496)-((AT497*$H496*$E497)+(AT497*$H496*$F497)))</f>
        <v>0</v>
      </c>
      <c r="AU496" s="653">
        <f t="shared" ref="AU496" si="7315">((AU497*$H496)-((AU497*$H496*$E497)+(AU497*$H496*$F497)))</f>
        <v>0</v>
      </c>
      <c r="AV496" s="653">
        <f t="shared" ref="AV496" si="7316">((AV497*$H496)-((AV497*$H496*$E497)+(AV497*$H496*$F497)))</f>
        <v>0</v>
      </c>
      <c r="AW496" s="613">
        <f t="shared" si="7007"/>
        <v>259790.71301934612</v>
      </c>
      <c r="AX496" s="645">
        <f t="shared" si="7005"/>
        <v>0</v>
      </c>
      <c r="AY496" s="656">
        <f t="shared" si="7006"/>
        <v>0</v>
      </c>
      <c r="AZ496" s="591"/>
    </row>
    <row r="497" spans="1:52">
      <c r="A497" s="590"/>
      <c r="B497" s="636"/>
      <c r="C497" s="636"/>
      <c r="D497" s="651"/>
      <c r="E497" s="652">
        <v>0.3</v>
      </c>
      <c r="F497" s="652">
        <v>0.05</v>
      </c>
      <c r="G497" s="653"/>
      <c r="H497" s="640"/>
      <c r="I497" s="640">
        <f t="shared" si="6908"/>
        <v>1.35</v>
      </c>
      <c r="J497" s="658">
        <v>0</v>
      </c>
      <c r="K497" s="658">
        <v>0</v>
      </c>
      <c r="L497" s="658">
        <v>0</v>
      </c>
      <c r="M497" s="658">
        <v>0</v>
      </c>
      <c r="N497" s="658">
        <v>0</v>
      </c>
      <c r="O497" s="658">
        <v>0</v>
      </c>
      <c r="P497" s="658">
        <v>0</v>
      </c>
      <c r="Q497" s="658">
        <v>0</v>
      </c>
      <c r="R497" s="658">
        <v>0.3</v>
      </c>
      <c r="S497" s="658">
        <v>0.96</v>
      </c>
      <c r="T497" s="658">
        <v>4.0000000000000036E-2</v>
      </c>
      <c r="U497" s="658">
        <v>0</v>
      </c>
      <c r="V497" s="658">
        <v>0</v>
      </c>
      <c r="W497" s="658">
        <v>0</v>
      </c>
      <c r="X497" s="658">
        <v>0</v>
      </c>
      <c r="Y497" s="658">
        <v>0</v>
      </c>
      <c r="Z497" s="658">
        <v>0</v>
      </c>
      <c r="AA497" s="658">
        <v>0</v>
      </c>
      <c r="AB497" s="658">
        <v>0</v>
      </c>
      <c r="AC497" s="658">
        <v>0</v>
      </c>
      <c r="AD497" s="658">
        <v>0</v>
      </c>
      <c r="AE497" s="658">
        <v>0</v>
      </c>
      <c r="AF497" s="658">
        <v>0</v>
      </c>
      <c r="AG497" s="658">
        <v>0</v>
      </c>
      <c r="AH497" s="658">
        <v>0</v>
      </c>
      <c r="AI497" s="658">
        <v>0.05</v>
      </c>
      <c r="AJ497" s="658">
        <v>0</v>
      </c>
      <c r="AK497" s="658">
        <v>0</v>
      </c>
      <c r="AL497" s="658">
        <v>0</v>
      </c>
      <c r="AM497" s="658">
        <v>0</v>
      </c>
      <c r="AN497" s="658">
        <v>0</v>
      </c>
      <c r="AO497" s="658">
        <v>0</v>
      </c>
      <c r="AP497" s="658">
        <v>0</v>
      </c>
      <c r="AQ497" s="658">
        <v>0</v>
      </c>
      <c r="AR497" s="658">
        <v>0</v>
      </c>
      <c r="AS497" s="658">
        <v>0</v>
      </c>
      <c r="AT497" s="658">
        <v>0</v>
      </c>
      <c r="AU497" s="658">
        <v>0</v>
      </c>
      <c r="AV497" s="658">
        <v>0</v>
      </c>
      <c r="AW497" s="613">
        <f t="shared" si="7007"/>
        <v>1.35</v>
      </c>
      <c r="AX497" s="645">
        <f t="shared" si="7005"/>
        <v>1.35</v>
      </c>
      <c r="AY497" s="656" t="e">
        <f t="shared" si="7006"/>
        <v>#DIV/0!</v>
      </c>
      <c r="AZ497" s="591"/>
    </row>
    <row r="498" spans="1:52">
      <c r="A498" s="590"/>
      <c r="B498" s="636" t="s">
        <v>378</v>
      </c>
      <c r="C498" s="636" t="s">
        <v>705</v>
      </c>
      <c r="D498" s="651" t="s">
        <v>706</v>
      </c>
      <c r="E498" s="652"/>
      <c r="F498" s="652"/>
      <c r="G498" s="653"/>
      <c r="H498" s="640">
        <v>26431.337494416301</v>
      </c>
      <c r="I498" s="640">
        <f t="shared" si="6908"/>
        <v>26431.337494416297</v>
      </c>
      <c r="J498" s="653">
        <v>0</v>
      </c>
      <c r="K498" s="653">
        <v>0</v>
      </c>
      <c r="L498" s="653">
        <v>0</v>
      </c>
      <c r="M498" s="653">
        <v>0</v>
      </c>
      <c r="N498" s="653">
        <v>0</v>
      </c>
      <c r="O498" s="653">
        <v>0</v>
      </c>
      <c r="P498" s="653">
        <v>0</v>
      </c>
      <c r="Q498" s="653">
        <v>0</v>
      </c>
      <c r="R498" s="653">
        <f t="shared" ref="R498" si="7317">+R499*H498</f>
        <v>7929.4012483248898</v>
      </c>
      <c r="S498" s="653">
        <f t="shared" ref="S498" si="7318">((S499*$H498)-((S499*$H498*$E499)+(S499*$H498*$F499)))</f>
        <v>16493.154596515771</v>
      </c>
      <c r="T498" s="653">
        <f t="shared" ref="T498" si="7319">((T499*$H498)-((T499*$H498*$E499)+(T499*$H498*$F499)))</f>
        <v>687.21477485482444</v>
      </c>
      <c r="U498" s="653">
        <f t="shared" ref="U498" si="7320">((U499*$H498)-((U499*$H498*$E499)+(U499*$H498*$F499)))</f>
        <v>0</v>
      </c>
      <c r="V498" s="653">
        <f t="shared" ref="V498" si="7321">((V499*$H498)-((V499*$H498*$E499)+(V499*$H498*$F499)))</f>
        <v>0</v>
      </c>
      <c r="W498" s="653">
        <f t="shared" ref="W498" si="7322">((W499*$H498)-((W499*$H498*$E499)+(W499*$H498*$F499)))</f>
        <v>0</v>
      </c>
      <c r="X498" s="653">
        <f t="shared" ref="X498" si="7323">((X499*$H498)-((X499*$H498*$E499)+(X499*$H498*$F499)))</f>
        <v>0</v>
      </c>
      <c r="Y498" s="653">
        <f t="shared" ref="Y498" si="7324">((Y499*$H498)-((Y499*$H498*$E499)+(Y499*$H498*$F499)))</f>
        <v>0</v>
      </c>
      <c r="Z498" s="653">
        <f t="shared" ref="Z498" si="7325">((Z499*$H498)-((Z499*$H498*$E499)+(Z499*$H498*$F499)))</f>
        <v>0</v>
      </c>
      <c r="AA498" s="653">
        <f t="shared" ref="AA498" si="7326">((AA499*$H498)-((AA499*$H498*$E499)+(AA499*$H498*$F499)))</f>
        <v>0</v>
      </c>
      <c r="AB498" s="653">
        <f t="shared" ref="AB498" si="7327">((AB499*$H498)-((AB499*$H498*$E499)+(AB499*$H498*$F499)))</f>
        <v>0</v>
      </c>
      <c r="AC498" s="653">
        <f t="shared" ref="AC498" si="7328">((AC499*$H498)-((AC499*$H498*$E499)+(AC499*$H498*$F499)))</f>
        <v>0</v>
      </c>
      <c r="AD498" s="653">
        <f t="shared" ref="AD498" si="7329">((AD499*$H498)-((AD499*$H498*$E499)+(AD499*$H498*$F499)))</f>
        <v>0</v>
      </c>
      <c r="AE498" s="653">
        <f t="shared" ref="AE498" si="7330">((AE499*$H498)-((AE499*$H498*$E499)+(AE499*$H498*$F499)))</f>
        <v>0</v>
      </c>
      <c r="AF498" s="653">
        <f t="shared" ref="AF498" si="7331">((AF499*$H498)-((AF499*$H498*$E499)+(AF499*$H498*$F499)))</f>
        <v>0</v>
      </c>
      <c r="AG498" s="653">
        <f t="shared" ref="AG498" si="7332">((AG499*$H498)-((AG499*$H498*$E499)+(AG499*$H498*$F499)))</f>
        <v>0</v>
      </c>
      <c r="AH498" s="653">
        <f t="shared" ref="AH498" si="7333">((AH499*$H498)-((AH499*$H498*$E499)+(AH499*$H498*$F499)))</f>
        <v>0</v>
      </c>
      <c r="AI498" s="653">
        <f>+AI499*H498</f>
        <v>1321.5668747208151</v>
      </c>
      <c r="AJ498" s="653">
        <f>+AJ499*H498</f>
        <v>0</v>
      </c>
      <c r="AK498" s="653">
        <f t="shared" ref="AK498" si="7334">((AK499*$H498)-((AK499*$H498*$E499)+(AK499*$H498*$F499)))</f>
        <v>0</v>
      </c>
      <c r="AL498" s="653">
        <f t="shared" ref="AL498" si="7335">((AL499*$H498)-((AL499*$H498*$E499)+(AL499*$H498*$F499)))</f>
        <v>0</v>
      </c>
      <c r="AM498" s="653">
        <f t="shared" ref="AM498" si="7336">((AM499*$H498)-((AM499*$H498*$E499)+(AM499*$H498*$F499)))</f>
        <v>0</v>
      </c>
      <c r="AN498" s="653">
        <f t="shared" ref="AN498" si="7337">((AN499*$H498)-((AN499*$H498*$E499)+(AN499*$H498*$F499)))</f>
        <v>0</v>
      </c>
      <c r="AO498" s="653">
        <f t="shared" ref="AO498" si="7338">((AO499*$H498)-((AO499*$H498*$E499)+(AO499*$H498*$F499)))</f>
        <v>0</v>
      </c>
      <c r="AP498" s="653">
        <f t="shared" ref="AP498" si="7339">((AP499*$H498)-((AP499*$H498*$E499)+(AP499*$H498*$F499)))</f>
        <v>0</v>
      </c>
      <c r="AQ498" s="653">
        <f t="shared" ref="AQ498" si="7340">((AQ499*$H498)-((AQ499*$H498*$E499)+(AQ499*$H498*$F499)))</f>
        <v>0</v>
      </c>
      <c r="AR498" s="653">
        <f t="shared" ref="AR498" si="7341">((AR499*$H498)-((AR499*$H498*$E499)+(AR499*$H498*$F499)))</f>
        <v>0</v>
      </c>
      <c r="AS498" s="653">
        <f t="shared" ref="AS498" si="7342">((AS499*$H498)-((AS499*$H498*$E499)+(AS499*$H498*$F499)))</f>
        <v>0</v>
      </c>
      <c r="AT498" s="653">
        <f t="shared" ref="AT498" si="7343">((AT499*$H498)-((AT499*$H498*$E499)+(AT499*$H498*$F499)))</f>
        <v>0</v>
      </c>
      <c r="AU498" s="653">
        <f t="shared" ref="AU498" si="7344">((AU499*$H498)-((AU499*$H498*$E499)+(AU499*$H498*$F499)))</f>
        <v>0</v>
      </c>
      <c r="AV498" s="653">
        <f t="shared" ref="AV498" si="7345">((AV499*$H498)-((AV499*$H498*$E499)+(AV499*$H498*$F499)))</f>
        <v>0</v>
      </c>
      <c r="AW498" s="613">
        <f t="shared" si="7007"/>
        <v>26431.337494416297</v>
      </c>
      <c r="AX498" s="645">
        <f t="shared" si="7005"/>
        <v>0</v>
      </c>
      <c r="AY498" s="656">
        <f t="shared" si="7006"/>
        <v>0</v>
      </c>
      <c r="AZ498" s="591"/>
    </row>
    <row r="499" spans="1:52">
      <c r="A499" s="590"/>
      <c r="B499" s="636"/>
      <c r="C499" s="636"/>
      <c r="D499" s="651"/>
      <c r="E499" s="652">
        <v>0.3</v>
      </c>
      <c r="F499" s="652">
        <v>0.05</v>
      </c>
      <c r="G499" s="653"/>
      <c r="H499" s="640"/>
      <c r="I499" s="640">
        <f t="shared" si="6908"/>
        <v>1.35</v>
      </c>
      <c r="J499" s="658">
        <v>0</v>
      </c>
      <c r="K499" s="658">
        <v>0</v>
      </c>
      <c r="L499" s="658">
        <v>0</v>
      </c>
      <c r="M499" s="658">
        <v>0</v>
      </c>
      <c r="N499" s="658">
        <v>0</v>
      </c>
      <c r="O499" s="658">
        <v>0</v>
      </c>
      <c r="P499" s="658">
        <v>0</v>
      </c>
      <c r="Q499" s="658">
        <v>0</v>
      </c>
      <c r="R499" s="658">
        <v>0.3</v>
      </c>
      <c r="S499" s="658">
        <v>0.96</v>
      </c>
      <c r="T499" s="658">
        <v>4.0000000000000036E-2</v>
      </c>
      <c r="U499" s="658">
        <v>0</v>
      </c>
      <c r="V499" s="658">
        <v>0</v>
      </c>
      <c r="W499" s="658">
        <v>0</v>
      </c>
      <c r="X499" s="658">
        <v>0</v>
      </c>
      <c r="Y499" s="658">
        <v>0</v>
      </c>
      <c r="Z499" s="658">
        <v>0</v>
      </c>
      <c r="AA499" s="658">
        <v>0</v>
      </c>
      <c r="AB499" s="658">
        <v>0</v>
      </c>
      <c r="AC499" s="658">
        <v>0</v>
      </c>
      <c r="AD499" s="658">
        <v>0</v>
      </c>
      <c r="AE499" s="658">
        <v>0</v>
      </c>
      <c r="AF499" s="658">
        <v>0</v>
      </c>
      <c r="AG499" s="658">
        <v>0</v>
      </c>
      <c r="AH499" s="658">
        <v>0</v>
      </c>
      <c r="AI499" s="658">
        <v>0.05</v>
      </c>
      <c r="AJ499" s="658">
        <v>0</v>
      </c>
      <c r="AK499" s="658">
        <v>0</v>
      </c>
      <c r="AL499" s="658">
        <v>0</v>
      </c>
      <c r="AM499" s="658">
        <v>0</v>
      </c>
      <c r="AN499" s="658">
        <v>0</v>
      </c>
      <c r="AO499" s="658">
        <v>0</v>
      </c>
      <c r="AP499" s="658">
        <v>0</v>
      </c>
      <c r="AQ499" s="658">
        <v>0</v>
      </c>
      <c r="AR499" s="658">
        <v>0</v>
      </c>
      <c r="AS499" s="658">
        <v>0</v>
      </c>
      <c r="AT499" s="658">
        <v>0</v>
      </c>
      <c r="AU499" s="658">
        <v>0</v>
      </c>
      <c r="AV499" s="658">
        <v>0</v>
      </c>
      <c r="AW499" s="613">
        <f t="shared" si="7007"/>
        <v>1.35</v>
      </c>
      <c r="AX499" s="645">
        <f t="shared" si="7005"/>
        <v>1.35</v>
      </c>
      <c r="AY499" s="656" t="e">
        <f t="shared" si="7006"/>
        <v>#DIV/0!</v>
      </c>
      <c r="AZ499" s="591"/>
    </row>
    <row r="500" spans="1:52">
      <c r="A500" s="590"/>
      <c r="B500" s="646" t="s">
        <v>305</v>
      </c>
      <c r="C500" s="646" t="s">
        <v>707</v>
      </c>
      <c r="D500" s="647" t="s">
        <v>708</v>
      </c>
      <c r="E500" s="648"/>
      <c r="F500" s="648"/>
      <c r="G500" s="649"/>
      <c r="H500" s="650">
        <v>0</v>
      </c>
      <c r="I500" s="650">
        <f t="shared" si="6908"/>
        <v>0</v>
      </c>
      <c r="J500" s="649">
        <v>0</v>
      </c>
      <c r="K500" s="649">
        <v>0</v>
      </c>
      <c r="L500" s="649">
        <v>0</v>
      </c>
      <c r="M500" s="649">
        <v>0</v>
      </c>
      <c r="N500" s="649">
        <v>0</v>
      </c>
      <c r="O500" s="649">
        <v>0</v>
      </c>
      <c r="P500" s="649">
        <v>0</v>
      </c>
      <c r="Q500" s="649">
        <v>0</v>
      </c>
      <c r="R500" s="649">
        <v>0</v>
      </c>
      <c r="S500" s="649">
        <v>0</v>
      </c>
      <c r="T500" s="649">
        <v>0</v>
      </c>
      <c r="U500" s="649">
        <v>0</v>
      </c>
      <c r="V500" s="649">
        <v>0</v>
      </c>
      <c r="W500" s="649">
        <v>0</v>
      </c>
      <c r="X500" s="649">
        <v>0</v>
      </c>
      <c r="Y500" s="649">
        <v>0</v>
      </c>
      <c r="Z500" s="649">
        <v>0</v>
      </c>
      <c r="AA500" s="649">
        <v>0</v>
      </c>
      <c r="AB500" s="649">
        <v>0</v>
      </c>
      <c r="AC500" s="649">
        <v>0</v>
      </c>
      <c r="AD500" s="649">
        <v>0</v>
      </c>
      <c r="AE500" s="649">
        <v>0</v>
      </c>
      <c r="AF500" s="649">
        <v>0</v>
      </c>
      <c r="AG500" s="649">
        <v>0</v>
      </c>
      <c r="AH500" s="649">
        <v>0</v>
      </c>
      <c r="AI500" s="649">
        <v>0</v>
      </c>
      <c r="AJ500" s="649">
        <v>0</v>
      </c>
      <c r="AK500" s="649">
        <v>0</v>
      </c>
      <c r="AL500" s="649">
        <v>0</v>
      </c>
      <c r="AM500" s="649">
        <v>0</v>
      </c>
      <c r="AN500" s="649">
        <v>0</v>
      </c>
      <c r="AO500" s="649">
        <v>0</v>
      </c>
      <c r="AP500" s="649">
        <v>0</v>
      </c>
      <c r="AQ500" s="649">
        <v>0</v>
      </c>
      <c r="AR500" s="649">
        <v>0</v>
      </c>
      <c r="AS500" s="649">
        <v>0</v>
      </c>
      <c r="AT500" s="649">
        <v>0</v>
      </c>
      <c r="AU500" s="649">
        <v>0</v>
      </c>
      <c r="AV500" s="649">
        <v>0</v>
      </c>
      <c r="AW500" s="613">
        <f t="shared" si="7007"/>
        <v>0</v>
      </c>
      <c r="AX500" s="645">
        <f t="shared" si="7005"/>
        <v>0</v>
      </c>
      <c r="AY500" s="656" t="e">
        <f t="shared" si="7006"/>
        <v>#DIV/0!</v>
      </c>
      <c r="AZ500" s="591"/>
    </row>
    <row r="501" spans="1:52">
      <c r="A501" s="590"/>
      <c r="B501" s="646" t="s">
        <v>305</v>
      </c>
      <c r="C501" s="646" t="s">
        <v>709</v>
      </c>
      <c r="D501" s="647" t="s">
        <v>710</v>
      </c>
      <c r="E501" s="648"/>
      <c r="F501" s="648"/>
      <c r="G501" s="649"/>
      <c r="H501" s="650">
        <f>+H502+H504+H506+H508+H510</f>
        <v>1128849.0827966027</v>
      </c>
      <c r="I501" s="650">
        <f t="shared" si="6908"/>
        <v>1128849.082796603</v>
      </c>
      <c r="J501" s="650">
        <f t="shared" ref="J501:AV501" si="7346">+J502+J504+J506+J508+J510</f>
        <v>0</v>
      </c>
      <c r="K501" s="650">
        <f t="shared" si="7346"/>
        <v>0</v>
      </c>
      <c r="L501" s="650">
        <f t="shared" si="7346"/>
        <v>0</v>
      </c>
      <c r="M501" s="650">
        <f t="shared" si="7346"/>
        <v>0</v>
      </c>
      <c r="N501" s="650">
        <f t="shared" si="7346"/>
        <v>0</v>
      </c>
      <c r="O501" s="650">
        <f t="shared" si="7346"/>
        <v>0</v>
      </c>
      <c r="P501" s="650">
        <f t="shared" si="7346"/>
        <v>0</v>
      </c>
      <c r="Q501" s="650">
        <f t="shared" si="7346"/>
        <v>0</v>
      </c>
      <c r="R501" s="650">
        <f t="shared" si="7346"/>
        <v>338654.72483898088</v>
      </c>
      <c r="S501" s="650">
        <f t="shared" si="7346"/>
        <v>0</v>
      </c>
      <c r="T501" s="650">
        <f t="shared" si="7346"/>
        <v>70257.393170125637</v>
      </c>
      <c r="U501" s="650">
        <f t="shared" si="7346"/>
        <v>663494.51064766641</v>
      </c>
      <c r="V501" s="650">
        <f t="shared" si="7346"/>
        <v>0</v>
      </c>
      <c r="W501" s="650">
        <f t="shared" si="7346"/>
        <v>0</v>
      </c>
      <c r="X501" s="650">
        <f t="shared" si="7346"/>
        <v>0</v>
      </c>
      <c r="Y501" s="650">
        <f t="shared" si="7346"/>
        <v>0</v>
      </c>
      <c r="Z501" s="650">
        <f t="shared" si="7346"/>
        <v>0</v>
      </c>
      <c r="AA501" s="650">
        <f t="shared" si="7346"/>
        <v>0</v>
      </c>
      <c r="AB501" s="650">
        <f t="shared" si="7346"/>
        <v>0</v>
      </c>
      <c r="AC501" s="650">
        <f t="shared" si="7346"/>
        <v>0</v>
      </c>
      <c r="AD501" s="650">
        <f t="shared" si="7346"/>
        <v>0</v>
      </c>
      <c r="AE501" s="650">
        <f t="shared" si="7346"/>
        <v>0</v>
      </c>
      <c r="AF501" s="650">
        <f t="shared" si="7346"/>
        <v>0</v>
      </c>
      <c r="AG501" s="650">
        <f t="shared" si="7346"/>
        <v>0</v>
      </c>
      <c r="AH501" s="650">
        <f t="shared" si="7346"/>
        <v>0</v>
      </c>
      <c r="AI501" s="650">
        <f t="shared" ref="AI501" si="7347">+AI502+AI504+AI506+AI508+AI510</f>
        <v>56442.454139830152</v>
      </c>
      <c r="AJ501" s="650">
        <f t="shared" si="7346"/>
        <v>0</v>
      </c>
      <c r="AK501" s="650">
        <f t="shared" si="7346"/>
        <v>0</v>
      </c>
      <c r="AL501" s="650">
        <f t="shared" si="7346"/>
        <v>0</v>
      </c>
      <c r="AM501" s="650">
        <f t="shared" si="7346"/>
        <v>0</v>
      </c>
      <c r="AN501" s="650">
        <f t="shared" si="7346"/>
        <v>0</v>
      </c>
      <c r="AO501" s="650">
        <f t="shared" si="7346"/>
        <v>0</v>
      </c>
      <c r="AP501" s="650">
        <f t="shared" si="7346"/>
        <v>0</v>
      </c>
      <c r="AQ501" s="650">
        <f t="shared" si="7346"/>
        <v>0</v>
      </c>
      <c r="AR501" s="650">
        <f t="shared" si="7346"/>
        <v>0</v>
      </c>
      <c r="AS501" s="650">
        <f t="shared" si="7346"/>
        <v>0</v>
      </c>
      <c r="AT501" s="650">
        <f t="shared" si="7346"/>
        <v>0</v>
      </c>
      <c r="AU501" s="650">
        <f t="shared" si="7346"/>
        <v>0</v>
      </c>
      <c r="AV501" s="650">
        <f t="shared" si="7346"/>
        <v>0</v>
      </c>
      <c r="AW501" s="613">
        <f t="shared" si="7007"/>
        <v>1128849.082796603</v>
      </c>
      <c r="AX501" s="645">
        <f t="shared" si="7005"/>
        <v>0</v>
      </c>
      <c r="AY501" s="656">
        <f t="shared" si="7006"/>
        <v>0</v>
      </c>
      <c r="AZ501" s="591"/>
    </row>
    <row r="502" spans="1:52">
      <c r="A502" s="590"/>
      <c r="B502" s="636" t="s">
        <v>378</v>
      </c>
      <c r="C502" s="636" t="s">
        <v>711</v>
      </c>
      <c r="D502" s="651" t="s">
        <v>698</v>
      </c>
      <c r="E502" s="652"/>
      <c r="F502" s="652"/>
      <c r="G502" s="653"/>
      <c r="H502" s="640">
        <v>669969.76362545055</v>
      </c>
      <c r="I502" s="640">
        <f t="shared" si="6908"/>
        <v>669969.76362545055</v>
      </c>
      <c r="J502" s="653">
        <v>0</v>
      </c>
      <c r="K502" s="653">
        <v>0</v>
      </c>
      <c r="L502" s="653">
        <v>0</v>
      </c>
      <c r="M502" s="653">
        <v>0</v>
      </c>
      <c r="N502" s="653">
        <v>0</v>
      </c>
      <c r="O502" s="653">
        <v>0</v>
      </c>
      <c r="P502" s="653">
        <v>0</v>
      </c>
      <c r="Q502" s="653">
        <v>0</v>
      </c>
      <c r="R502" s="653">
        <f t="shared" ref="R502" si="7348">+R503*H502</f>
        <v>200990.92908763516</v>
      </c>
      <c r="S502" s="653">
        <f t="shared" ref="S502" si="7349">((S503*$H502)-((S503*$H502*$E503)+(S503*$H502*$F503)))</f>
        <v>0</v>
      </c>
      <c r="T502" s="653">
        <f t="shared" ref="T502" si="7350">((T503*$H502)-((T503*$H502*$E503)+(T503*$H502*$F503)))</f>
        <v>0</v>
      </c>
      <c r="U502" s="653">
        <f t="shared" ref="U502" si="7351">((U503*$H502)-((U503*$H502*$E503)+(U503*$H502*$F503)))</f>
        <v>435480.3463565429</v>
      </c>
      <c r="V502" s="653">
        <f t="shared" ref="V502" si="7352">((V503*$H502)-((V503*$H502*$E503)+(V503*$H502*$F503)))</f>
        <v>0</v>
      </c>
      <c r="W502" s="653">
        <f t="shared" ref="W502" si="7353">((W503*$H502)-((W503*$H502*$E503)+(W503*$H502*$F503)))</f>
        <v>0</v>
      </c>
      <c r="X502" s="653">
        <f t="shared" ref="X502" si="7354">((X503*$H502)-((X503*$H502*$E503)+(X503*$H502*$F503)))</f>
        <v>0</v>
      </c>
      <c r="Y502" s="653">
        <f t="shared" ref="Y502" si="7355">((Y503*$H502)-((Y503*$H502*$E503)+(Y503*$H502*$F503)))</f>
        <v>0</v>
      </c>
      <c r="Z502" s="653">
        <f t="shared" ref="Z502" si="7356">((Z503*$H502)-((Z503*$H502*$E503)+(Z503*$H502*$F503)))</f>
        <v>0</v>
      </c>
      <c r="AA502" s="653">
        <f t="shared" ref="AA502" si="7357">((AA503*$H502)-((AA503*$H502*$E503)+(AA503*$H502*$F503)))</f>
        <v>0</v>
      </c>
      <c r="AB502" s="653">
        <f t="shared" ref="AB502" si="7358">((AB503*$H502)-((AB503*$H502*$E503)+(AB503*$H502*$F503)))</f>
        <v>0</v>
      </c>
      <c r="AC502" s="653">
        <f t="shared" ref="AC502" si="7359">((AC503*$H502)-((AC503*$H502*$E503)+(AC503*$H502*$F503)))</f>
        <v>0</v>
      </c>
      <c r="AD502" s="653">
        <f t="shared" ref="AD502" si="7360">((AD503*$H502)-((AD503*$H502*$E503)+(AD503*$H502*$F503)))</f>
        <v>0</v>
      </c>
      <c r="AE502" s="653">
        <f t="shared" ref="AE502" si="7361">((AE503*$H502)-((AE503*$H502*$E503)+(AE503*$H502*$F503)))</f>
        <v>0</v>
      </c>
      <c r="AF502" s="653">
        <f t="shared" ref="AF502" si="7362">((AF503*$H502)-((AF503*$H502*$E503)+(AF503*$H502*$F503)))</f>
        <v>0</v>
      </c>
      <c r="AG502" s="653">
        <f t="shared" ref="AG502" si="7363">((AG503*$H502)-((AG503*$H502*$E503)+(AG503*$H502*$F503)))</f>
        <v>0</v>
      </c>
      <c r="AH502" s="653">
        <f t="shared" ref="AH502" si="7364">((AH503*$H502)-((AH503*$H502*$E503)+(AH503*$H502*$F503)))</f>
        <v>0</v>
      </c>
      <c r="AI502" s="653">
        <f>+AI503*H502</f>
        <v>33498.488181272529</v>
      </c>
      <c r="AJ502" s="653">
        <f>+AJ503*H502</f>
        <v>0</v>
      </c>
      <c r="AK502" s="653">
        <f t="shared" ref="AK502" si="7365">((AK503*$H502)-((AK503*$H502*$E503)+(AK503*$H502*$F503)))</f>
        <v>0</v>
      </c>
      <c r="AL502" s="653">
        <f t="shared" ref="AL502" si="7366">((AL503*$H502)-((AL503*$H502*$E503)+(AL503*$H502*$F503)))</f>
        <v>0</v>
      </c>
      <c r="AM502" s="653">
        <f t="shared" ref="AM502" si="7367">((AM503*$H502)-((AM503*$H502*$E503)+(AM503*$H502*$F503)))</f>
        <v>0</v>
      </c>
      <c r="AN502" s="653">
        <f t="shared" ref="AN502" si="7368">((AN503*$H502)-((AN503*$H502*$E503)+(AN503*$H502*$F503)))</f>
        <v>0</v>
      </c>
      <c r="AO502" s="653">
        <f t="shared" ref="AO502" si="7369">((AO503*$H502)-((AO503*$H502*$E503)+(AO503*$H502*$F503)))</f>
        <v>0</v>
      </c>
      <c r="AP502" s="653">
        <f t="shared" ref="AP502" si="7370">((AP503*$H502)-((AP503*$H502*$E503)+(AP503*$H502*$F503)))</f>
        <v>0</v>
      </c>
      <c r="AQ502" s="653">
        <f t="shared" ref="AQ502" si="7371">((AQ503*$H502)-((AQ503*$H502*$E503)+(AQ503*$H502*$F503)))</f>
        <v>0</v>
      </c>
      <c r="AR502" s="653">
        <f t="shared" ref="AR502" si="7372">((AR503*$H502)-((AR503*$H502*$E503)+(AR503*$H502*$F503)))</f>
        <v>0</v>
      </c>
      <c r="AS502" s="653">
        <f t="shared" ref="AS502" si="7373">((AS503*$H502)-((AS503*$H502*$E503)+(AS503*$H502*$F503)))</f>
        <v>0</v>
      </c>
      <c r="AT502" s="653">
        <f t="shared" ref="AT502" si="7374">((AT503*$H502)-((AT503*$H502*$E503)+(AT503*$H502*$F503)))</f>
        <v>0</v>
      </c>
      <c r="AU502" s="653">
        <f t="shared" ref="AU502" si="7375">((AU503*$H502)-((AU503*$H502*$E503)+(AU503*$H502*$F503)))</f>
        <v>0</v>
      </c>
      <c r="AV502" s="653">
        <f t="shared" ref="AV502" si="7376">((AV503*$H502)-((AV503*$H502*$E503)+(AV503*$H502*$F503)))</f>
        <v>0</v>
      </c>
      <c r="AW502" s="613">
        <f t="shared" si="7007"/>
        <v>669969.76362545055</v>
      </c>
      <c r="AX502" s="645">
        <f t="shared" si="7005"/>
        <v>0</v>
      </c>
      <c r="AY502" s="656">
        <f t="shared" si="7006"/>
        <v>0</v>
      </c>
      <c r="AZ502" s="591"/>
    </row>
    <row r="503" spans="1:52">
      <c r="A503" s="590"/>
      <c r="B503" s="636"/>
      <c r="C503" s="636"/>
      <c r="D503" s="651"/>
      <c r="E503" s="652">
        <v>0.3</v>
      </c>
      <c r="F503" s="652">
        <v>0.05</v>
      </c>
      <c r="G503" s="653"/>
      <c r="H503" s="640"/>
      <c r="I503" s="640">
        <f t="shared" si="6908"/>
        <v>1.35</v>
      </c>
      <c r="J503" s="658">
        <v>0</v>
      </c>
      <c r="K503" s="658">
        <v>0</v>
      </c>
      <c r="L503" s="658">
        <v>0</v>
      </c>
      <c r="M503" s="658">
        <v>0</v>
      </c>
      <c r="N503" s="658">
        <v>0</v>
      </c>
      <c r="O503" s="658">
        <v>0</v>
      </c>
      <c r="P503" s="658">
        <v>0</v>
      </c>
      <c r="Q503" s="658">
        <v>0</v>
      </c>
      <c r="R503" s="658">
        <v>0.3</v>
      </c>
      <c r="S503" s="658">
        <v>0</v>
      </c>
      <c r="T503" s="658">
        <v>0</v>
      </c>
      <c r="U503" s="658">
        <v>1</v>
      </c>
      <c r="V503" s="658">
        <v>0</v>
      </c>
      <c r="W503" s="658">
        <v>0</v>
      </c>
      <c r="X503" s="658">
        <v>0</v>
      </c>
      <c r="Y503" s="658">
        <v>0</v>
      </c>
      <c r="Z503" s="658">
        <v>0</v>
      </c>
      <c r="AA503" s="658">
        <v>0</v>
      </c>
      <c r="AB503" s="658">
        <v>0</v>
      </c>
      <c r="AC503" s="658">
        <v>0</v>
      </c>
      <c r="AD503" s="658">
        <v>0</v>
      </c>
      <c r="AE503" s="658">
        <v>0</v>
      </c>
      <c r="AF503" s="658">
        <v>0</v>
      </c>
      <c r="AG503" s="658">
        <v>0</v>
      </c>
      <c r="AH503" s="658">
        <v>0</v>
      </c>
      <c r="AI503" s="658">
        <v>0.05</v>
      </c>
      <c r="AJ503" s="658">
        <v>0</v>
      </c>
      <c r="AK503" s="658">
        <v>0</v>
      </c>
      <c r="AL503" s="658">
        <v>0</v>
      </c>
      <c r="AM503" s="658">
        <v>0</v>
      </c>
      <c r="AN503" s="658">
        <v>0</v>
      </c>
      <c r="AO503" s="658">
        <v>0</v>
      </c>
      <c r="AP503" s="658">
        <v>0</v>
      </c>
      <c r="AQ503" s="658">
        <v>0</v>
      </c>
      <c r="AR503" s="658">
        <v>0</v>
      </c>
      <c r="AS503" s="658">
        <v>0</v>
      </c>
      <c r="AT503" s="658">
        <v>0</v>
      </c>
      <c r="AU503" s="658">
        <v>0</v>
      </c>
      <c r="AV503" s="658">
        <v>0</v>
      </c>
      <c r="AW503" s="613">
        <f t="shared" si="7007"/>
        <v>1.35</v>
      </c>
      <c r="AX503" s="645">
        <f t="shared" si="7005"/>
        <v>1.35</v>
      </c>
      <c r="AY503" s="656" t="e">
        <f t="shared" si="7006"/>
        <v>#DIV/0!</v>
      </c>
      <c r="AZ503" s="591"/>
    </row>
    <row r="504" spans="1:52">
      <c r="A504" s="590"/>
      <c r="B504" s="636" t="s">
        <v>378</v>
      </c>
      <c r="C504" s="636" t="s">
        <v>712</v>
      </c>
      <c r="D504" s="651" t="s">
        <v>700</v>
      </c>
      <c r="E504" s="652"/>
      <c r="F504" s="652"/>
      <c r="G504" s="653"/>
      <c r="H504" s="640">
        <v>226057.49172856045</v>
      </c>
      <c r="I504" s="640">
        <f t="shared" si="6908"/>
        <v>226057.49172856045</v>
      </c>
      <c r="J504" s="653">
        <v>0</v>
      </c>
      <c r="K504" s="653">
        <v>0</v>
      </c>
      <c r="L504" s="653">
        <v>0</v>
      </c>
      <c r="M504" s="653">
        <v>0</v>
      </c>
      <c r="N504" s="653">
        <v>0</v>
      </c>
      <c r="O504" s="653">
        <v>0</v>
      </c>
      <c r="P504" s="653">
        <v>0</v>
      </c>
      <c r="Q504" s="653">
        <v>0</v>
      </c>
      <c r="R504" s="653">
        <f t="shared" ref="R504" si="7377">+R505*H504</f>
        <v>67817.247518568125</v>
      </c>
      <c r="S504" s="653">
        <f t="shared" ref="S504" si="7378">((S505*$H504)-((S505*$H504*$E505)+(S505*$H504*$F505)))</f>
        <v>0</v>
      </c>
      <c r="T504" s="653">
        <f t="shared" ref="T504" si="7379">((T505*$H504)-((T505*$H504*$E505)+(T505*$H504*$F505)))</f>
        <v>0</v>
      </c>
      <c r="U504" s="653">
        <f t="shared" ref="U504" si="7380">((U505*$H504)-((U505*$H504*$E505)+(U505*$H504*$F505)))</f>
        <v>146937.3696235643</v>
      </c>
      <c r="V504" s="653">
        <f t="shared" ref="V504" si="7381">((V505*$H504)-((V505*$H504*$E505)+(V505*$H504*$F505)))</f>
        <v>0</v>
      </c>
      <c r="W504" s="653">
        <f t="shared" ref="W504" si="7382">((W505*$H504)-((W505*$H504*$E505)+(W505*$H504*$F505)))</f>
        <v>0</v>
      </c>
      <c r="X504" s="653">
        <f t="shared" ref="X504" si="7383">((X505*$H504)-((X505*$H504*$E505)+(X505*$H504*$F505)))</f>
        <v>0</v>
      </c>
      <c r="Y504" s="653">
        <f t="shared" ref="Y504" si="7384">((Y505*$H504)-((Y505*$H504*$E505)+(Y505*$H504*$F505)))</f>
        <v>0</v>
      </c>
      <c r="Z504" s="653">
        <f t="shared" ref="Z504" si="7385">((Z505*$H504)-((Z505*$H504*$E505)+(Z505*$H504*$F505)))</f>
        <v>0</v>
      </c>
      <c r="AA504" s="653">
        <f t="shared" ref="AA504" si="7386">((AA505*$H504)-((AA505*$H504*$E505)+(AA505*$H504*$F505)))</f>
        <v>0</v>
      </c>
      <c r="AB504" s="653">
        <f t="shared" ref="AB504" si="7387">((AB505*$H504)-((AB505*$H504*$E505)+(AB505*$H504*$F505)))</f>
        <v>0</v>
      </c>
      <c r="AC504" s="653">
        <f t="shared" ref="AC504" si="7388">((AC505*$H504)-((AC505*$H504*$E505)+(AC505*$H504*$F505)))</f>
        <v>0</v>
      </c>
      <c r="AD504" s="653">
        <f t="shared" ref="AD504" si="7389">((AD505*$H504)-((AD505*$H504*$E505)+(AD505*$H504*$F505)))</f>
        <v>0</v>
      </c>
      <c r="AE504" s="653">
        <f t="shared" ref="AE504" si="7390">((AE505*$H504)-((AE505*$H504*$E505)+(AE505*$H504*$F505)))</f>
        <v>0</v>
      </c>
      <c r="AF504" s="653">
        <f t="shared" ref="AF504" si="7391">((AF505*$H504)-((AF505*$H504*$E505)+(AF505*$H504*$F505)))</f>
        <v>0</v>
      </c>
      <c r="AG504" s="653">
        <f t="shared" ref="AG504" si="7392">((AG505*$H504)-((AG505*$H504*$E505)+(AG505*$H504*$F505)))</f>
        <v>0</v>
      </c>
      <c r="AH504" s="653">
        <f t="shared" ref="AH504" si="7393">((AH505*$H504)-((AH505*$H504*$E505)+(AH505*$H504*$F505)))</f>
        <v>0</v>
      </c>
      <c r="AI504" s="653">
        <f>+AI505*H504</f>
        <v>11302.874586428023</v>
      </c>
      <c r="AJ504" s="653">
        <f>+AJ505*H504</f>
        <v>0</v>
      </c>
      <c r="AK504" s="653">
        <f t="shared" ref="AK504" si="7394">((AK505*$H504)-((AK505*$H504*$E505)+(AK505*$H504*$F505)))</f>
        <v>0</v>
      </c>
      <c r="AL504" s="653">
        <f t="shared" ref="AL504" si="7395">((AL505*$H504)-((AL505*$H504*$E505)+(AL505*$H504*$F505)))</f>
        <v>0</v>
      </c>
      <c r="AM504" s="653">
        <f t="shared" ref="AM504" si="7396">((AM505*$H504)-((AM505*$H504*$E505)+(AM505*$H504*$F505)))</f>
        <v>0</v>
      </c>
      <c r="AN504" s="653">
        <f t="shared" ref="AN504" si="7397">((AN505*$H504)-((AN505*$H504*$E505)+(AN505*$H504*$F505)))</f>
        <v>0</v>
      </c>
      <c r="AO504" s="653">
        <f t="shared" ref="AO504" si="7398">((AO505*$H504)-((AO505*$H504*$E505)+(AO505*$H504*$F505)))</f>
        <v>0</v>
      </c>
      <c r="AP504" s="653">
        <f t="shared" ref="AP504" si="7399">((AP505*$H504)-((AP505*$H504*$E505)+(AP505*$H504*$F505)))</f>
        <v>0</v>
      </c>
      <c r="AQ504" s="653">
        <f t="shared" ref="AQ504" si="7400">((AQ505*$H504)-((AQ505*$H504*$E505)+(AQ505*$H504*$F505)))</f>
        <v>0</v>
      </c>
      <c r="AR504" s="653">
        <f t="shared" ref="AR504" si="7401">((AR505*$H504)-((AR505*$H504*$E505)+(AR505*$H504*$F505)))</f>
        <v>0</v>
      </c>
      <c r="AS504" s="653">
        <f t="shared" ref="AS504" si="7402">((AS505*$H504)-((AS505*$H504*$E505)+(AS505*$H504*$F505)))</f>
        <v>0</v>
      </c>
      <c r="AT504" s="653">
        <f t="shared" ref="AT504" si="7403">((AT505*$H504)-((AT505*$H504*$E505)+(AT505*$H504*$F505)))</f>
        <v>0</v>
      </c>
      <c r="AU504" s="653">
        <f t="shared" ref="AU504" si="7404">((AU505*$H504)-((AU505*$H504*$E505)+(AU505*$H504*$F505)))</f>
        <v>0</v>
      </c>
      <c r="AV504" s="653">
        <f t="shared" ref="AV504" si="7405">((AV505*$H504)-((AV505*$H504*$E505)+(AV505*$H504*$F505)))</f>
        <v>0</v>
      </c>
      <c r="AW504" s="613">
        <f t="shared" si="7007"/>
        <v>226057.49172856045</v>
      </c>
      <c r="AX504" s="645">
        <f t="shared" si="7005"/>
        <v>0</v>
      </c>
      <c r="AY504" s="656">
        <f t="shared" si="7006"/>
        <v>0</v>
      </c>
      <c r="AZ504" s="591"/>
    </row>
    <row r="505" spans="1:52">
      <c r="A505" s="590"/>
      <c r="B505" s="636"/>
      <c r="C505" s="636"/>
      <c r="D505" s="651"/>
      <c r="E505" s="652">
        <v>0.3</v>
      </c>
      <c r="F505" s="652">
        <v>0.05</v>
      </c>
      <c r="G505" s="653"/>
      <c r="H505" s="640"/>
      <c r="I505" s="640">
        <f t="shared" si="6908"/>
        <v>1.35</v>
      </c>
      <c r="J505" s="658">
        <v>0</v>
      </c>
      <c r="K505" s="658">
        <v>0</v>
      </c>
      <c r="L505" s="658">
        <v>0</v>
      </c>
      <c r="M505" s="658">
        <v>0</v>
      </c>
      <c r="N505" s="658">
        <v>0</v>
      </c>
      <c r="O505" s="658">
        <v>0</v>
      </c>
      <c r="P505" s="658">
        <v>0</v>
      </c>
      <c r="Q505" s="658">
        <v>0</v>
      </c>
      <c r="R505" s="658">
        <v>0.3</v>
      </c>
      <c r="S505" s="658">
        <v>0</v>
      </c>
      <c r="T505" s="658">
        <v>0</v>
      </c>
      <c r="U505" s="658">
        <v>1</v>
      </c>
      <c r="V505" s="658">
        <v>0</v>
      </c>
      <c r="W505" s="658">
        <v>0</v>
      </c>
      <c r="X505" s="658">
        <v>0</v>
      </c>
      <c r="Y505" s="658">
        <v>0</v>
      </c>
      <c r="Z505" s="658">
        <v>0</v>
      </c>
      <c r="AA505" s="658">
        <v>0</v>
      </c>
      <c r="AB505" s="658">
        <v>0</v>
      </c>
      <c r="AC505" s="658">
        <v>0</v>
      </c>
      <c r="AD505" s="658">
        <v>0</v>
      </c>
      <c r="AE505" s="658">
        <v>0</v>
      </c>
      <c r="AF505" s="658">
        <v>0</v>
      </c>
      <c r="AG505" s="658">
        <v>0</v>
      </c>
      <c r="AH505" s="658">
        <v>0</v>
      </c>
      <c r="AI505" s="658">
        <v>0.05</v>
      </c>
      <c r="AJ505" s="658">
        <v>0</v>
      </c>
      <c r="AK505" s="658">
        <v>0</v>
      </c>
      <c r="AL505" s="658">
        <v>0</v>
      </c>
      <c r="AM505" s="658">
        <v>0</v>
      </c>
      <c r="AN505" s="658">
        <v>0</v>
      </c>
      <c r="AO505" s="658">
        <v>0</v>
      </c>
      <c r="AP505" s="658">
        <v>0</v>
      </c>
      <c r="AQ505" s="658">
        <v>0</v>
      </c>
      <c r="AR505" s="658">
        <v>0</v>
      </c>
      <c r="AS505" s="658">
        <v>0</v>
      </c>
      <c r="AT505" s="658">
        <v>0</v>
      </c>
      <c r="AU505" s="658">
        <v>0</v>
      </c>
      <c r="AV505" s="658">
        <v>0</v>
      </c>
      <c r="AW505" s="613">
        <f t="shared" si="7007"/>
        <v>1.35</v>
      </c>
      <c r="AX505" s="645">
        <f t="shared" si="7005"/>
        <v>1.35</v>
      </c>
      <c r="AY505" s="656" t="e">
        <f t="shared" si="7006"/>
        <v>#DIV/0!</v>
      </c>
      <c r="AZ505" s="591"/>
    </row>
    <row r="506" spans="1:52">
      <c r="A506" s="590"/>
      <c r="B506" s="636" t="s">
        <v>378</v>
      </c>
      <c r="C506" s="636" t="s">
        <v>713</v>
      </c>
      <c r="D506" s="651" t="s">
        <v>721</v>
      </c>
      <c r="E506" s="652"/>
      <c r="F506" s="652"/>
      <c r="G506" s="653"/>
      <c r="H506" s="640">
        <v>123641.72927611857</v>
      </c>
      <c r="I506" s="640">
        <f t="shared" si="6908"/>
        <v>123641.72927611857</v>
      </c>
      <c r="J506" s="653">
        <v>0</v>
      </c>
      <c r="K506" s="653">
        <v>0</v>
      </c>
      <c r="L506" s="653">
        <v>0</v>
      </c>
      <c r="M506" s="653">
        <v>0</v>
      </c>
      <c r="N506" s="653">
        <v>0</v>
      </c>
      <c r="O506" s="653">
        <v>0</v>
      </c>
      <c r="P506" s="653">
        <v>0</v>
      </c>
      <c r="Q506" s="653">
        <v>0</v>
      </c>
      <c r="R506" s="653">
        <f t="shared" ref="R506" si="7406">+R507*H506</f>
        <v>37092.51878283557</v>
      </c>
      <c r="S506" s="653">
        <f t="shared" ref="S506" si="7407">((S507*$H506)-((S507*$H506*$E507)+(S507*$H506*$F507)))</f>
        <v>0</v>
      </c>
      <c r="T506" s="653">
        <f t="shared" ref="T506" si="7408">((T507*$H506)-((T507*$H506*$E507)+(T507*$H506*$F507)))</f>
        <v>0</v>
      </c>
      <c r="U506" s="653">
        <f t="shared" ref="U506" si="7409">((U507*$H506)-((U507*$H506*$E507)+(U507*$H506*$F507)))</f>
        <v>80367.124029477069</v>
      </c>
      <c r="V506" s="653">
        <f t="shared" ref="V506" si="7410">((V507*$H506)-((V507*$H506*$E507)+(V507*$H506*$F507)))</f>
        <v>0</v>
      </c>
      <c r="W506" s="653">
        <f t="shared" ref="W506" si="7411">((W507*$H506)-((W507*$H506*$E507)+(W507*$H506*$F507)))</f>
        <v>0</v>
      </c>
      <c r="X506" s="653">
        <f t="shared" ref="X506" si="7412">((X507*$H506)-((X507*$H506*$E507)+(X507*$H506*$F507)))</f>
        <v>0</v>
      </c>
      <c r="Y506" s="653">
        <f t="shared" ref="Y506" si="7413">((Y507*$H506)-((Y507*$H506*$E507)+(Y507*$H506*$F507)))</f>
        <v>0</v>
      </c>
      <c r="Z506" s="653">
        <f t="shared" ref="Z506" si="7414">((Z507*$H506)-((Z507*$H506*$E507)+(Z507*$H506*$F507)))</f>
        <v>0</v>
      </c>
      <c r="AA506" s="653">
        <f t="shared" ref="AA506" si="7415">((AA507*$H506)-((AA507*$H506*$E507)+(AA507*$H506*$F507)))</f>
        <v>0</v>
      </c>
      <c r="AB506" s="653">
        <f t="shared" ref="AB506" si="7416">((AB507*$H506)-((AB507*$H506*$E507)+(AB507*$H506*$F507)))</f>
        <v>0</v>
      </c>
      <c r="AC506" s="653">
        <f t="shared" ref="AC506" si="7417">((AC507*$H506)-((AC507*$H506*$E507)+(AC507*$H506*$F507)))</f>
        <v>0</v>
      </c>
      <c r="AD506" s="653">
        <f t="shared" ref="AD506" si="7418">((AD507*$H506)-((AD507*$H506*$E507)+(AD507*$H506*$F507)))</f>
        <v>0</v>
      </c>
      <c r="AE506" s="653">
        <f t="shared" ref="AE506" si="7419">((AE507*$H506)-((AE507*$H506*$E507)+(AE507*$H506*$F507)))</f>
        <v>0</v>
      </c>
      <c r="AF506" s="653">
        <f t="shared" ref="AF506" si="7420">((AF507*$H506)-((AF507*$H506*$E507)+(AF507*$H506*$F507)))</f>
        <v>0</v>
      </c>
      <c r="AG506" s="653">
        <f t="shared" ref="AG506" si="7421">((AG507*$H506)-((AG507*$H506*$E507)+(AG507*$H506*$F507)))</f>
        <v>0</v>
      </c>
      <c r="AH506" s="653">
        <f t="shared" ref="AH506" si="7422">((AH507*$H506)-((AH507*$H506*$E507)+(AH507*$H506*$F507)))</f>
        <v>0</v>
      </c>
      <c r="AI506" s="653">
        <f>+AI507*H506</f>
        <v>6182.0864638059284</v>
      </c>
      <c r="AJ506" s="653">
        <f>+AJ507*H506</f>
        <v>0</v>
      </c>
      <c r="AK506" s="653">
        <f t="shared" ref="AK506" si="7423">((AK507*$H506)-((AK507*$H506*$E507)+(AK507*$H506*$F507)))</f>
        <v>0</v>
      </c>
      <c r="AL506" s="653">
        <f t="shared" ref="AL506" si="7424">((AL507*$H506)-((AL507*$H506*$E507)+(AL507*$H506*$F507)))</f>
        <v>0</v>
      </c>
      <c r="AM506" s="653">
        <f t="shared" ref="AM506" si="7425">((AM507*$H506)-((AM507*$H506*$E507)+(AM507*$H506*$F507)))</f>
        <v>0</v>
      </c>
      <c r="AN506" s="653">
        <f t="shared" ref="AN506" si="7426">((AN507*$H506)-((AN507*$H506*$E507)+(AN507*$H506*$F507)))</f>
        <v>0</v>
      </c>
      <c r="AO506" s="653">
        <f t="shared" ref="AO506" si="7427">((AO507*$H506)-((AO507*$H506*$E507)+(AO507*$H506*$F507)))</f>
        <v>0</v>
      </c>
      <c r="AP506" s="653">
        <f t="shared" ref="AP506" si="7428">((AP507*$H506)-((AP507*$H506*$E507)+(AP507*$H506*$F507)))</f>
        <v>0</v>
      </c>
      <c r="AQ506" s="653">
        <f t="shared" ref="AQ506" si="7429">((AQ507*$H506)-((AQ507*$H506*$E507)+(AQ507*$H506*$F507)))</f>
        <v>0</v>
      </c>
      <c r="AR506" s="653">
        <f t="shared" ref="AR506" si="7430">((AR507*$H506)-((AR507*$H506*$E507)+(AR507*$H506*$F507)))</f>
        <v>0</v>
      </c>
      <c r="AS506" s="653">
        <f t="shared" ref="AS506" si="7431">((AS507*$H506)-((AS507*$H506*$E507)+(AS507*$H506*$F507)))</f>
        <v>0</v>
      </c>
      <c r="AT506" s="653">
        <f t="shared" ref="AT506" si="7432">((AT507*$H506)-((AT507*$H506*$E507)+(AT507*$H506*$F507)))</f>
        <v>0</v>
      </c>
      <c r="AU506" s="653">
        <f t="shared" ref="AU506" si="7433">((AU507*$H506)-((AU507*$H506*$E507)+(AU507*$H506*$F507)))</f>
        <v>0</v>
      </c>
      <c r="AV506" s="653">
        <f t="shared" ref="AV506" si="7434">((AV507*$H506)-((AV507*$H506*$E507)+(AV507*$H506*$F507)))</f>
        <v>0</v>
      </c>
      <c r="AW506" s="613">
        <f t="shared" si="7007"/>
        <v>123641.72927611857</v>
      </c>
      <c r="AX506" s="645">
        <f t="shared" si="7005"/>
        <v>0</v>
      </c>
      <c r="AY506" s="656">
        <f t="shared" si="7006"/>
        <v>0</v>
      </c>
      <c r="AZ506" s="591"/>
    </row>
    <row r="507" spans="1:52">
      <c r="A507" s="590"/>
      <c r="B507" s="636"/>
      <c r="C507" s="636"/>
      <c r="D507" s="651"/>
      <c r="E507" s="652">
        <v>0.3</v>
      </c>
      <c r="F507" s="652">
        <v>0.05</v>
      </c>
      <c r="G507" s="653"/>
      <c r="H507" s="640"/>
      <c r="I507" s="640">
        <f t="shared" si="6908"/>
        <v>1.35</v>
      </c>
      <c r="J507" s="658">
        <v>0</v>
      </c>
      <c r="K507" s="658">
        <v>0</v>
      </c>
      <c r="L507" s="658">
        <v>0</v>
      </c>
      <c r="M507" s="658">
        <v>0</v>
      </c>
      <c r="N507" s="658">
        <v>0</v>
      </c>
      <c r="O507" s="658">
        <v>0</v>
      </c>
      <c r="P507" s="658">
        <v>0</v>
      </c>
      <c r="Q507" s="658">
        <v>0</v>
      </c>
      <c r="R507" s="658">
        <v>0.3</v>
      </c>
      <c r="S507" s="658">
        <v>0</v>
      </c>
      <c r="T507" s="658">
        <v>0</v>
      </c>
      <c r="U507" s="658">
        <v>1</v>
      </c>
      <c r="V507" s="658">
        <v>0</v>
      </c>
      <c r="W507" s="658">
        <v>0</v>
      </c>
      <c r="X507" s="658">
        <v>0</v>
      </c>
      <c r="Y507" s="658">
        <v>0</v>
      </c>
      <c r="Z507" s="658">
        <v>0</v>
      </c>
      <c r="AA507" s="658">
        <v>0</v>
      </c>
      <c r="AB507" s="658">
        <v>0</v>
      </c>
      <c r="AC507" s="658">
        <v>0</v>
      </c>
      <c r="AD507" s="658">
        <v>0</v>
      </c>
      <c r="AE507" s="658">
        <v>0</v>
      </c>
      <c r="AF507" s="658">
        <v>0</v>
      </c>
      <c r="AG507" s="658">
        <v>0</v>
      </c>
      <c r="AH507" s="658">
        <v>0</v>
      </c>
      <c r="AI507" s="658">
        <v>0.05</v>
      </c>
      <c r="AJ507" s="658">
        <v>0</v>
      </c>
      <c r="AK507" s="658">
        <v>0</v>
      </c>
      <c r="AL507" s="658">
        <v>0</v>
      </c>
      <c r="AM507" s="658">
        <v>0</v>
      </c>
      <c r="AN507" s="658">
        <v>0</v>
      </c>
      <c r="AO507" s="658">
        <v>0</v>
      </c>
      <c r="AP507" s="658">
        <v>0</v>
      </c>
      <c r="AQ507" s="658">
        <v>0</v>
      </c>
      <c r="AR507" s="658">
        <v>0</v>
      </c>
      <c r="AS507" s="658">
        <v>0</v>
      </c>
      <c r="AT507" s="658">
        <v>0</v>
      </c>
      <c r="AU507" s="658">
        <v>0</v>
      </c>
      <c r="AV507" s="658">
        <v>0</v>
      </c>
      <c r="AW507" s="613">
        <f t="shared" si="7007"/>
        <v>1.35</v>
      </c>
      <c r="AX507" s="645">
        <f t="shared" si="7005"/>
        <v>1.35</v>
      </c>
      <c r="AY507" s="656" t="e">
        <f t="shared" si="7006"/>
        <v>#DIV/0!</v>
      </c>
      <c r="AZ507" s="591"/>
    </row>
    <row r="508" spans="1:52">
      <c r="A508" s="590"/>
      <c r="B508" s="636" t="s">
        <v>378</v>
      </c>
      <c r="C508" s="636" t="s">
        <v>714</v>
      </c>
      <c r="D508" s="651" t="s">
        <v>704</v>
      </c>
      <c r="E508" s="652"/>
      <c r="F508" s="652"/>
      <c r="G508" s="653"/>
      <c r="H508" s="640">
        <v>89356.595045661175</v>
      </c>
      <c r="I508" s="640">
        <f t="shared" si="6908"/>
        <v>89356.595045661175</v>
      </c>
      <c r="J508" s="653">
        <v>0</v>
      </c>
      <c r="K508" s="653">
        <v>0</v>
      </c>
      <c r="L508" s="653">
        <v>0</v>
      </c>
      <c r="M508" s="653">
        <v>0</v>
      </c>
      <c r="N508" s="653">
        <v>0</v>
      </c>
      <c r="O508" s="653">
        <v>0</v>
      </c>
      <c r="P508" s="653">
        <v>0</v>
      </c>
      <c r="Q508" s="653">
        <v>0</v>
      </c>
      <c r="R508" s="653">
        <f t="shared" ref="R508" si="7435">+R509*H508</f>
        <v>26806.978513698352</v>
      </c>
      <c r="S508" s="653">
        <f t="shared" ref="S508" si="7436">((S509*$H508)-((S509*$H508*$E509)+(S509*$H508*$F509)))</f>
        <v>0</v>
      </c>
      <c r="T508" s="653">
        <f t="shared" ref="T508" si="7437">((T509*$H508)-((T509*$H508*$E509)+(T509*$H508*$F509)))</f>
        <v>57500.96891188297</v>
      </c>
      <c r="U508" s="653">
        <f t="shared" ref="U508" si="7438">((U509*$H508)-((U509*$H508*$E509)+(U509*$H508*$F509)))</f>
        <v>580.81786779679817</v>
      </c>
      <c r="V508" s="653">
        <f t="shared" ref="V508" si="7439">((V509*$H508)-((V509*$H508*$E509)+(V509*$H508*$F509)))</f>
        <v>0</v>
      </c>
      <c r="W508" s="653">
        <f t="shared" ref="W508" si="7440">((W509*$H508)-((W509*$H508*$E509)+(W509*$H508*$F509)))</f>
        <v>0</v>
      </c>
      <c r="X508" s="653">
        <f t="shared" ref="X508" si="7441">((X509*$H508)-((X509*$H508*$E509)+(X509*$H508*$F509)))</f>
        <v>0</v>
      </c>
      <c r="Y508" s="653">
        <f t="shared" ref="Y508" si="7442">((Y509*$H508)-((Y509*$H508*$E509)+(Y509*$H508*$F509)))</f>
        <v>0</v>
      </c>
      <c r="Z508" s="653">
        <f t="shared" ref="Z508" si="7443">((Z509*$H508)-((Z509*$H508*$E509)+(Z509*$H508*$F509)))</f>
        <v>0</v>
      </c>
      <c r="AA508" s="653">
        <f t="shared" ref="AA508" si="7444">((AA509*$H508)-((AA509*$H508*$E509)+(AA509*$H508*$F509)))</f>
        <v>0</v>
      </c>
      <c r="AB508" s="653">
        <f t="shared" ref="AB508" si="7445">((AB509*$H508)-((AB509*$H508*$E509)+(AB509*$H508*$F509)))</f>
        <v>0</v>
      </c>
      <c r="AC508" s="653">
        <f t="shared" ref="AC508" si="7446">((AC509*$H508)-((AC509*$H508*$E509)+(AC509*$H508*$F509)))</f>
        <v>0</v>
      </c>
      <c r="AD508" s="653">
        <f t="shared" ref="AD508" si="7447">((AD509*$H508)-((AD509*$H508*$E509)+(AD509*$H508*$F509)))</f>
        <v>0</v>
      </c>
      <c r="AE508" s="653">
        <f t="shared" ref="AE508" si="7448">((AE509*$H508)-((AE509*$H508*$E509)+(AE509*$H508*$F509)))</f>
        <v>0</v>
      </c>
      <c r="AF508" s="653">
        <f t="shared" ref="AF508" si="7449">((AF509*$H508)-((AF509*$H508*$E509)+(AF509*$H508*$F509)))</f>
        <v>0</v>
      </c>
      <c r="AG508" s="653">
        <f t="shared" ref="AG508" si="7450">((AG509*$H508)-((AG509*$H508*$E509)+(AG509*$H508*$F509)))</f>
        <v>0</v>
      </c>
      <c r="AH508" s="653">
        <f t="shared" ref="AH508" si="7451">((AH509*$H508)-((AH509*$H508*$E509)+(AH509*$H508*$F509)))</f>
        <v>0</v>
      </c>
      <c r="AI508" s="653">
        <f>+AI509*H508</f>
        <v>4467.829752283059</v>
      </c>
      <c r="AJ508" s="653">
        <f>+AJ509*H508</f>
        <v>0</v>
      </c>
      <c r="AK508" s="653">
        <f t="shared" ref="AK508" si="7452">((AK509*$H508)-((AK509*$H508*$E509)+(AK509*$H508*$F509)))</f>
        <v>0</v>
      </c>
      <c r="AL508" s="653">
        <f t="shared" ref="AL508" si="7453">((AL509*$H508)-((AL509*$H508*$E509)+(AL509*$H508*$F509)))</f>
        <v>0</v>
      </c>
      <c r="AM508" s="653">
        <f t="shared" ref="AM508" si="7454">((AM509*$H508)-((AM509*$H508*$E509)+(AM509*$H508*$F509)))</f>
        <v>0</v>
      </c>
      <c r="AN508" s="653">
        <f t="shared" ref="AN508" si="7455">((AN509*$H508)-((AN509*$H508*$E509)+(AN509*$H508*$F509)))</f>
        <v>0</v>
      </c>
      <c r="AO508" s="653">
        <f t="shared" ref="AO508" si="7456">((AO509*$H508)-((AO509*$H508*$E509)+(AO509*$H508*$F509)))</f>
        <v>0</v>
      </c>
      <c r="AP508" s="653">
        <f t="shared" ref="AP508" si="7457">((AP509*$H508)-((AP509*$H508*$E509)+(AP509*$H508*$F509)))</f>
        <v>0</v>
      </c>
      <c r="AQ508" s="653">
        <f t="shared" ref="AQ508" si="7458">((AQ509*$H508)-((AQ509*$H508*$E509)+(AQ509*$H508*$F509)))</f>
        <v>0</v>
      </c>
      <c r="AR508" s="653">
        <f t="shared" ref="AR508" si="7459">((AR509*$H508)-((AR509*$H508*$E509)+(AR509*$H508*$F509)))</f>
        <v>0</v>
      </c>
      <c r="AS508" s="653">
        <f t="shared" ref="AS508" si="7460">((AS509*$H508)-((AS509*$H508*$E509)+(AS509*$H508*$F509)))</f>
        <v>0</v>
      </c>
      <c r="AT508" s="653">
        <f t="shared" ref="AT508" si="7461">((AT509*$H508)-((AT509*$H508*$E509)+(AT509*$H508*$F509)))</f>
        <v>0</v>
      </c>
      <c r="AU508" s="653">
        <f t="shared" ref="AU508" si="7462">((AU509*$H508)-((AU509*$H508*$E509)+(AU509*$H508*$F509)))</f>
        <v>0</v>
      </c>
      <c r="AV508" s="653">
        <f t="shared" ref="AV508" si="7463">((AV509*$H508)-((AV509*$H508*$E509)+(AV509*$H508*$F509)))</f>
        <v>0</v>
      </c>
      <c r="AW508" s="613">
        <f t="shared" si="7007"/>
        <v>89356.595045661175</v>
      </c>
      <c r="AX508" s="645">
        <f t="shared" si="7005"/>
        <v>0</v>
      </c>
      <c r="AY508" s="656">
        <f t="shared" si="7006"/>
        <v>0</v>
      </c>
      <c r="AZ508" s="591"/>
    </row>
    <row r="509" spans="1:52">
      <c r="A509" s="590"/>
      <c r="B509" s="636"/>
      <c r="C509" s="636"/>
      <c r="D509" s="651"/>
      <c r="E509" s="652">
        <v>0.3</v>
      </c>
      <c r="F509" s="652">
        <v>0.05</v>
      </c>
      <c r="G509" s="653"/>
      <c r="H509" s="640"/>
      <c r="I509" s="640">
        <f t="shared" si="6908"/>
        <v>1.35</v>
      </c>
      <c r="J509" s="658">
        <v>0</v>
      </c>
      <c r="K509" s="658">
        <v>0</v>
      </c>
      <c r="L509" s="658">
        <v>0</v>
      </c>
      <c r="M509" s="658">
        <v>0</v>
      </c>
      <c r="N509" s="658">
        <v>0</v>
      </c>
      <c r="O509" s="658">
        <v>0</v>
      </c>
      <c r="P509" s="658">
        <v>0</v>
      </c>
      <c r="Q509" s="658">
        <v>0</v>
      </c>
      <c r="R509" s="658">
        <v>0.3</v>
      </c>
      <c r="S509" s="658">
        <v>0</v>
      </c>
      <c r="T509" s="658">
        <v>0.99</v>
      </c>
      <c r="U509" s="658">
        <v>1.0000000000000009E-2</v>
      </c>
      <c r="V509" s="658">
        <v>0</v>
      </c>
      <c r="W509" s="658">
        <v>0</v>
      </c>
      <c r="X509" s="658">
        <v>0</v>
      </c>
      <c r="Y509" s="658">
        <v>0</v>
      </c>
      <c r="Z509" s="658">
        <v>0</v>
      </c>
      <c r="AA509" s="658">
        <v>0</v>
      </c>
      <c r="AB509" s="658">
        <v>0</v>
      </c>
      <c r="AC509" s="658">
        <v>0</v>
      </c>
      <c r="AD509" s="658">
        <v>0</v>
      </c>
      <c r="AE509" s="658">
        <v>0</v>
      </c>
      <c r="AF509" s="658">
        <v>0</v>
      </c>
      <c r="AG509" s="658">
        <v>0</v>
      </c>
      <c r="AH509" s="658">
        <v>0</v>
      </c>
      <c r="AI509" s="658">
        <v>0.05</v>
      </c>
      <c r="AJ509" s="658">
        <v>0</v>
      </c>
      <c r="AK509" s="658">
        <v>0</v>
      </c>
      <c r="AL509" s="658">
        <v>0</v>
      </c>
      <c r="AM509" s="658">
        <v>0</v>
      </c>
      <c r="AN509" s="658">
        <v>0</v>
      </c>
      <c r="AO509" s="658">
        <v>0</v>
      </c>
      <c r="AP509" s="658">
        <v>0</v>
      </c>
      <c r="AQ509" s="658">
        <v>0</v>
      </c>
      <c r="AR509" s="658">
        <v>0</v>
      </c>
      <c r="AS509" s="658">
        <v>0</v>
      </c>
      <c r="AT509" s="658">
        <v>0</v>
      </c>
      <c r="AU509" s="658">
        <v>0</v>
      </c>
      <c r="AV509" s="658">
        <v>0</v>
      </c>
      <c r="AW509" s="613">
        <f t="shared" si="7007"/>
        <v>1.35</v>
      </c>
      <c r="AX509" s="645">
        <f t="shared" si="7005"/>
        <v>1.35</v>
      </c>
      <c r="AY509" s="656" t="e">
        <f t="shared" si="7006"/>
        <v>#DIV/0!</v>
      </c>
      <c r="AZ509" s="591"/>
    </row>
    <row r="510" spans="1:52">
      <c r="A510" s="590"/>
      <c r="B510" s="636" t="s">
        <v>378</v>
      </c>
      <c r="C510" s="636" t="s">
        <v>715</v>
      </c>
      <c r="D510" s="651" t="s">
        <v>706</v>
      </c>
      <c r="E510" s="652"/>
      <c r="F510" s="652"/>
      <c r="G510" s="653"/>
      <c r="H510" s="640">
        <v>19823.503120812227</v>
      </c>
      <c r="I510" s="640">
        <f t="shared" si="6908"/>
        <v>19823.503120812231</v>
      </c>
      <c r="J510" s="653">
        <v>0</v>
      </c>
      <c r="K510" s="653">
        <v>0</v>
      </c>
      <c r="L510" s="653">
        <v>0</v>
      </c>
      <c r="M510" s="653">
        <v>0</v>
      </c>
      <c r="N510" s="653">
        <v>0</v>
      </c>
      <c r="O510" s="653">
        <v>0</v>
      </c>
      <c r="P510" s="653">
        <v>0</v>
      </c>
      <c r="Q510" s="653">
        <v>0</v>
      </c>
      <c r="R510" s="653">
        <f t="shared" ref="R510" si="7464">+R511*H510</f>
        <v>5947.0509362436678</v>
      </c>
      <c r="S510" s="653">
        <f t="shared" ref="S510" si="7465">((S511*$H510)-((S511*$H510*$E511)+(S511*$H510*$F511)))</f>
        <v>0</v>
      </c>
      <c r="T510" s="653">
        <f t="shared" ref="T510" si="7466">((T511*$H510)-((T511*$H510*$E511)+(T511*$H510*$F511)))</f>
        <v>12756.424258242669</v>
      </c>
      <c r="U510" s="653">
        <f t="shared" ref="U510" si="7467">((U511*$H510)-((U511*$H510*$E511)+(U511*$H510*$F511)))</f>
        <v>128.8527702852796</v>
      </c>
      <c r="V510" s="653">
        <f t="shared" ref="V510" si="7468">((V511*$H510)-((V511*$H510*$E511)+(V511*$H510*$F511)))</f>
        <v>0</v>
      </c>
      <c r="W510" s="653">
        <f t="shared" ref="W510" si="7469">((W511*$H510)-((W511*$H510*$E511)+(W511*$H510*$F511)))</f>
        <v>0</v>
      </c>
      <c r="X510" s="653">
        <f t="shared" ref="X510" si="7470">((X511*$H510)-((X511*$H510*$E511)+(X511*$H510*$F511)))</f>
        <v>0</v>
      </c>
      <c r="Y510" s="653">
        <f t="shared" ref="Y510" si="7471">((Y511*$H510)-((Y511*$H510*$E511)+(Y511*$H510*$F511)))</f>
        <v>0</v>
      </c>
      <c r="Z510" s="653">
        <f t="shared" ref="Z510" si="7472">((Z511*$H510)-((Z511*$H510*$E511)+(Z511*$H510*$F511)))</f>
        <v>0</v>
      </c>
      <c r="AA510" s="653">
        <f t="shared" ref="AA510" si="7473">((AA511*$H510)-((AA511*$H510*$E511)+(AA511*$H510*$F511)))</f>
        <v>0</v>
      </c>
      <c r="AB510" s="653">
        <f t="shared" ref="AB510" si="7474">((AB511*$H510)-((AB511*$H510*$E511)+(AB511*$H510*$F511)))</f>
        <v>0</v>
      </c>
      <c r="AC510" s="653">
        <f t="shared" ref="AC510" si="7475">((AC511*$H510)-((AC511*$H510*$E511)+(AC511*$H510*$F511)))</f>
        <v>0</v>
      </c>
      <c r="AD510" s="653">
        <f t="shared" ref="AD510" si="7476">((AD511*$H510)-((AD511*$H510*$E511)+(AD511*$H510*$F511)))</f>
        <v>0</v>
      </c>
      <c r="AE510" s="653">
        <f t="shared" ref="AE510" si="7477">((AE511*$H510)-((AE511*$H510*$E511)+(AE511*$H510*$F511)))</f>
        <v>0</v>
      </c>
      <c r="AF510" s="653">
        <f t="shared" ref="AF510" si="7478">((AF511*$H510)-((AF511*$H510*$E511)+(AF511*$H510*$F511)))</f>
        <v>0</v>
      </c>
      <c r="AG510" s="653">
        <f t="shared" ref="AG510" si="7479">((AG511*$H510)-((AG511*$H510*$E511)+(AG511*$H510*$F511)))</f>
        <v>0</v>
      </c>
      <c r="AH510" s="653">
        <f t="shared" ref="AH510" si="7480">((AH511*$H510)-((AH511*$H510*$E511)+(AH511*$H510*$F511)))</f>
        <v>0</v>
      </c>
      <c r="AI510" s="653">
        <f>+AI511*H510</f>
        <v>991.17515604061145</v>
      </c>
      <c r="AJ510" s="653">
        <f>+AJ511*H510</f>
        <v>0</v>
      </c>
      <c r="AK510" s="653">
        <f t="shared" ref="AK510" si="7481">((AK511*$H510)-((AK511*$H510*$E511)+(AK511*$H510*$F511)))</f>
        <v>0</v>
      </c>
      <c r="AL510" s="653">
        <f t="shared" ref="AL510" si="7482">((AL511*$H510)-((AL511*$H510*$E511)+(AL511*$H510*$F511)))</f>
        <v>0</v>
      </c>
      <c r="AM510" s="653">
        <f t="shared" ref="AM510" si="7483">((AM511*$H510)-((AM511*$H510*$E511)+(AM511*$H510*$F511)))</f>
        <v>0</v>
      </c>
      <c r="AN510" s="653">
        <f t="shared" ref="AN510" si="7484">((AN511*$H510)-((AN511*$H510*$E511)+(AN511*$H510*$F511)))</f>
        <v>0</v>
      </c>
      <c r="AO510" s="653">
        <f t="shared" ref="AO510" si="7485">((AO511*$H510)-((AO511*$H510*$E511)+(AO511*$H510*$F511)))</f>
        <v>0</v>
      </c>
      <c r="AP510" s="653">
        <f t="shared" ref="AP510" si="7486">((AP511*$H510)-((AP511*$H510*$E511)+(AP511*$H510*$F511)))</f>
        <v>0</v>
      </c>
      <c r="AQ510" s="653">
        <f t="shared" ref="AQ510" si="7487">((AQ511*$H510)-((AQ511*$H510*$E511)+(AQ511*$H510*$F511)))</f>
        <v>0</v>
      </c>
      <c r="AR510" s="653">
        <f t="shared" ref="AR510" si="7488">((AR511*$H510)-((AR511*$H510*$E511)+(AR511*$H510*$F511)))</f>
        <v>0</v>
      </c>
      <c r="AS510" s="653">
        <f t="shared" ref="AS510" si="7489">((AS511*$H510)-((AS511*$H510*$E511)+(AS511*$H510*$F511)))</f>
        <v>0</v>
      </c>
      <c r="AT510" s="653">
        <f t="shared" ref="AT510" si="7490">((AT511*$H510)-((AT511*$H510*$E511)+(AT511*$H510*$F511)))</f>
        <v>0</v>
      </c>
      <c r="AU510" s="653">
        <f t="shared" ref="AU510" si="7491">((AU511*$H510)-((AU511*$H510*$E511)+(AU511*$H510*$F511)))</f>
        <v>0</v>
      </c>
      <c r="AV510" s="653">
        <f t="shared" ref="AV510" si="7492">((AV511*$H510)-((AV511*$H510*$E511)+(AV511*$H510*$F511)))</f>
        <v>0</v>
      </c>
      <c r="AW510" s="613">
        <f t="shared" si="7007"/>
        <v>19823.503120812231</v>
      </c>
      <c r="AX510" s="645">
        <f t="shared" si="7005"/>
        <v>0</v>
      </c>
      <c r="AY510" s="656">
        <f t="shared" si="7006"/>
        <v>0</v>
      </c>
      <c r="AZ510" s="591"/>
    </row>
    <row r="511" spans="1:52">
      <c r="A511" s="590"/>
      <c r="B511" s="636"/>
      <c r="C511" s="636"/>
      <c r="D511" s="651"/>
      <c r="E511" s="652">
        <v>0.3</v>
      </c>
      <c r="F511" s="652">
        <v>0.05</v>
      </c>
      <c r="G511" s="653"/>
      <c r="H511" s="640"/>
      <c r="I511" s="640">
        <f t="shared" si="6908"/>
        <v>1.35</v>
      </c>
      <c r="J511" s="658">
        <v>0</v>
      </c>
      <c r="K511" s="658">
        <v>0</v>
      </c>
      <c r="L511" s="658">
        <v>0</v>
      </c>
      <c r="M511" s="658">
        <v>0</v>
      </c>
      <c r="N511" s="658">
        <v>0</v>
      </c>
      <c r="O511" s="658">
        <v>0</v>
      </c>
      <c r="P511" s="658">
        <v>0</v>
      </c>
      <c r="Q511" s="658">
        <v>0</v>
      </c>
      <c r="R511" s="658">
        <v>0.3</v>
      </c>
      <c r="S511" s="658">
        <v>0</v>
      </c>
      <c r="T511" s="658">
        <v>0.99</v>
      </c>
      <c r="U511" s="658">
        <v>1.0000000000000009E-2</v>
      </c>
      <c r="V511" s="658">
        <v>0</v>
      </c>
      <c r="W511" s="658">
        <v>0</v>
      </c>
      <c r="X511" s="658">
        <v>0</v>
      </c>
      <c r="Y511" s="658">
        <v>0</v>
      </c>
      <c r="Z511" s="658">
        <v>0</v>
      </c>
      <c r="AA511" s="658">
        <v>0</v>
      </c>
      <c r="AB511" s="658">
        <v>0</v>
      </c>
      <c r="AC511" s="658">
        <v>0</v>
      </c>
      <c r="AD511" s="658">
        <v>0</v>
      </c>
      <c r="AE511" s="658">
        <v>0</v>
      </c>
      <c r="AF511" s="658">
        <v>0</v>
      </c>
      <c r="AG511" s="658">
        <v>0</v>
      </c>
      <c r="AH511" s="658">
        <v>0</v>
      </c>
      <c r="AI511" s="658">
        <v>0.05</v>
      </c>
      <c r="AJ511" s="658">
        <v>0</v>
      </c>
      <c r="AK511" s="658">
        <v>0</v>
      </c>
      <c r="AL511" s="658">
        <v>0</v>
      </c>
      <c r="AM511" s="658">
        <v>0</v>
      </c>
      <c r="AN511" s="658">
        <v>0</v>
      </c>
      <c r="AO511" s="658">
        <v>0</v>
      </c>
      <c r="AP511" s="658">
        <v>0</v>
      </c>
      <c r="AQ511" s="658">
        <v>0</v>
      </c>
      <c r="AR511" s="658">
        <v>0</v>
      </c>
      <c r="AS511" s="658">
        <v>0</v>
      </c>
      <c r="AT511" s="658">
        <v>0</v>
      </c>
      <c r="AU511" s="658">
        <v>0</v>
      </c>
      <c r="AV511" s="658">
        <v>0</v>
      </c>
      <c r="AW511" s="613">
        <f t="shared" si="7007"/>
        <v>1.35</v>
      </c>
      <c r="AX511" s="645">
        <f t="shared" si="7005"/>
        <v>1.35</v>
      </c>
      <c r="AY511" s="656" t="e">
        <f t="shared" si="7006"/>
        <v>#DIV/0!</v>
      </c>
      <c r="AZ511" s="591"/>
    </row>
    <row r="512" spans="1:52">
      <c r="A512" s="590"/>
      <c r="B512" s="646" t="s">
        <v>305</v>
      </c>
      <c r="C512" s="646" t="s">
        <v>716</v>
      </c>
      <c r="D512" s="647" t="s">
        <v>717</v>
      </c>
      <c r="E512" s="648"/>
      <c r="F512" s="648"/>
      <c r="G512" s="649"/>
      <c r="H512" s="650">
        <f>+H513+H515+H517+H519+H521</f>
        <v>1111712.0600122751</v>
      </c>
      <c r="I512" s="650">
        <f t="shared" ref="I512:I575" si="7493">SUM(J512:AV512)</f>
        <v>1111712.0600122754</v>
      </c>
      <c r="J512" s="650">
        <f t="shared" ref="J512:AV512" si="7494">+J513+J515+J517+J519+J521</f>
        <v>0</v>
      </c>
      <c r="K512" s="650">
        <f t="shared" si="7494"/>
        <v>0</v>
      </c>
      <c r="L512" s="650">
        <f t="shared" si="7494"/>
        <v>0</v>
      </c>
      <c r="M512" s="650">
        <f t="shared" si="7494"/>
        <v>0</v>
      </c>
      <c r="N512" s="650">
        <f t="shared" si="7494"/>
        <v>0</v>
      </c>
      <c r="O512" s="650">
        <f t="shared" si="7494"/>
        <v>0</v>
      </c>
      <c r="P512" s="650">
        <f t="shared" si="7494"/>
        <v>0</v>
      </c>
      <c r="Q512" s="650">
        <f t="shared" si="7494"/>
        <v>0</v>
      </c>
      <c r="R512" s="650">
        <f t="shared" si="7494"/>
        <v>333513.61800368252</v>
      </c>
      <c r="S512" s="650">
        <f t="shared" si="7494"/>
        <v>0</v>
      </c>
      <c r="T512" s="650">
        <f t="shared" si="7494"/>
        <v>0</v>
      </c>
      <c r="U512" s="650">
        <f t="shared" si="7494"/>
        <v>398303.3366960609</v>
      </c>
      <c r="V512" s="650">
        <f t="shared" si="7494"/>
        <v>324309.50231191801</v>
      </c>
      <c r="W512" s="650">
        <f t="shared" si="7494"/>
        <v>0</v>
      </c>
      <c r="X512" s="650">
        <f t="shared" si="7494"/>
        <v>0</v>
      </c>
      <c r="Y512" s="650">
        <f t="shared" si="7494"/>
        <v>0</v>
      </c>
      <c r="Z512" s="650">
        <f t="shared" si="7494"/>
        <v>0</v>
      </c>
      <c r="AA512" s="650">
        <f t="shared" si="7494"/>
        <v>0</v>
      </c>
      <c r="AB512" s="650">
        <f t="shared" si="7494"/>
        <v>0</v>
      </c>
      <c r="AC512" s="650">
        <f t="shared" si="7494"/>
        <v>0</v>
      </c>
      <c r="AD512" s="650">
        <f t="shared" si="7494"/>
        <v>0</v>
      </c>
      <c r="AE512" s="650">
        <f t="shared" si="7494"/>
        <v>0</v>
      </c>
      <c r="AF512" s="650">
        <f t="shared" si="7494"/>
        <v>0</v>
      </c>
      <c r="AG512" s="650">
        <f t="shared" si="7494"/>
        <v>0</v>
      </c>
      <c r="AH512" s="650">
        <f t="shared" si="7494"/>
        <v>0</v>
      </c>
      <c r="AI512" s="650">
        <f t="shared" si="7494"/>
        <v>55585.603000613766</v>
      </c>
      <c r="AJ512" s="650">
        <f t="shared" si="7494"/>
        <v>0</v>
      </c>
      <c r="AK512" s="650">
        <f t="shared" si="7494"/>
        <v>0</v>
      </c>
      <c r="AL512" s="650">
        <f t="shared" si="7494"/>
        <v>0</v>
      </c>
      <c r="AM512" s="650">
        <f t="shared" si="7494"/>
        <v>0</v>
      </c>
      <c r="AN512" s="650">
        <f t="shared" si="7494"/>
        <v>0</v>
      </c>
      <c r="AO512" s="650">
        <f t="shared" si="7494"/>
        <v>0</v>
      </c>
      <c r="AP512" s="650">
        <f t="shared" si="7494"/>
        <v>0</v>
      </c>
      <c r="AQ512" s="650">
        <f t="shared" si="7494"/>
        <v>0</v>
      </c>
      <c r="AR512" s="650">
        <f t="shared" si="7494"/>
        <v>0</v>
      </c>
      <c r="AS512" s="650">
        <f t="shared" si="7494"/>
        <v>0</v>
      </c>
      <c r="AT512" s="650">
        <f t="shared" si="7494"/>
        <v>0</v>
      </c>
      <c r="AU512" s="650">
        <f t="shared" si="7494"/>
        <v>0</v>
      </c>
      <c r="AV512" s="650">
        <f t="shared" si="7494"/>
        <v>0</v>
      </c>
      <c r="AW512" s="613">
        <f t="shared" si="7007"/>
        <v>1111712.0600122754</v>
      </c>
      <c r="AX512" s="645">
        <f t="shared" si="7005"/>
        <v>0</v>
      </c>
      <c r="AY512" s="656">
        <f t="shared" si="7006"/>
        <v>0</v>
      </c>
      <c r="AZ512" s="591"/>
    </row>
    <row r="513" spans="1:52">
      <c r="A513" s="590"/>
      <c r="B513" s="636" t="s">
        <v>378</v>
      </c>
      <c r="C513" s="636" t="s">
        <v>718</v>
      </c>
      <c r="D513" s="651" t="s">
        <v>698</v>
      </c>
      <c r="E513" s="652"/>
      <c r="F513" s="652"/>
      <c r="G513" s="653"/>
      <c r="H513" s="640">
        <v>652832.74084112281</v>
      </c>
      <c r="I513" s="640">
        <f t="shared" si="7493"/>
        <v>652832.74084112293</v>
      </c>
      <c r="J513" s="653">
        <v>0</v>
      </c>
      <c r="K513" s="653">
        <v>0</v>
      </c>
      <c r="L513" s="653">
        <v>0</v>
      </c>
      <c r="M513" s="653">
        <v>0</v>
      </c>
      <c r="N513" s="653">
        <v>0</v>
      </c>
      <c r="O513" s="653">
        <v>0</v>
      </c>
      <c r="P513" s="653">
        <v>0</v>
      </c>
      <c r="Q513" s="653">
        <v>0</v>
      </c>
      <c r="R513" s="653">
        <f t="shared" ref="R513:R526" si="7495">+R514*H513</f>
        <v>195849.82225233683</v>
      </c>
      <c r="S513" s="653">
        <f t="shared" ref="S513" si="7496">((S514*$H513)-((S514*$H513*$E514)+(S514*$H513*$F514)))</f>
        <v>0</v>
      </c>
      <c r="T513" s="653">
        <f t="shared" ref="T513" si="7497">((T514*$H513)-((T514*$H513*$E514)+(T514*$H513*$F514)))</f>
        <v>0</v>
      </c>
      <c r="U513" s="653">
        <f t="shared" ref="U513" si="7498">((U514*$H513)-((U514*$H513*$E514)+(U514*$H513*$F514)))</f>
        <v>190953.57669602841</v>
      </c>
      <c r="V513" s="653">
        <f t="shared" ref="V513" si="7499">((V514*$H513)-((V514*$H513*$E514)+(V514*$H513*$F514)))</f>
        <v>233387.70485070144</v>
      </c>
      <c r="W513" s="653">
        <f t="shared" ref="W513" si="7500">((W514*$H513)-((W514*$H513*$E514)+(W514*$H513*$F514)))</f>
        <v>0</v>
      </c>
      <c r="X513" s="653">
        <f t="shared" ref="X513" si="7501">((X514*$H513)-((X514*$H513*$E514)+(X514*$H513*$F514)))</f>
        <v>0</v>
      </c>
      <c r="Y513" s="653">
        <f t="shared" ref="Y513" si="7502">((Y514*$H513)-((Y514*$H513*$E514)+(Y514*$H513*$F514)))</f>
        <v>0</v>
      </c>
      <c r="Z513" s="653">
        <f t="shared" ref="Z513" si="7503">((Z514*$H513)-((Z514*$H513*$E514)+(Z514*$H513*$F514)))</f>
        <v>0</v>
      </c>
      <c r="AA513" s="653">
        <f t="shared" ref="AA513" si="7504">((AA514*$H513)-((AA514*$H513*$E514)+(AA514*$H513*$F514)))</f>
        <v>0</v>
      </c>
      <c r="AB513" s="653">
        <f t="shared" ref="AB513" si="7505">((AB514*$H513)-((AB514*$H513*$E514)+(AB514*$H513*$F514)))</f>
        <v>0</v>
      </c>
      <c r="AC513" s="653">
        <f t="shared" ref="AC513" si="7506">((AC514*$H513)-((AC514*$H513*$E514)+(AC514*$H513*$F514)))</f>
        <v>0</v>
      </c>
      <c r="AD513" s="653">
        <f t="shared" ref="AD513" si="7507">((AD514*$H513)-((AD514*$H513*$E514)+(AD514*$H513*$F514)))</f>
        <v>0</v>
      </c>
      <c r="AE513" s="653">
        <f t="shared" ref="AE513" si="7508">((AE514*$H513)-((AE514*$H513*$E514)+(AE514*$H513*$F514)))</f>
        <v>0</v>
      </c>
      <c r="AF513" s="653">
        <f t="shared" ref="AF513" si="7509">((AF514*$H513)-((AF514*$H513*$E514)+(AF514*$H513*$F514)))</f>
        <v>0</v>
      </c>
      <c r="AG513" s="653">
        <f t="shared" ref="AG513" si="7510">((AG514*$H513)-((AG514*$H513*$E514)+(AG514*$H513*$F514)))</f>
        <v>0</v>
      </c>
      <c r="AH513" s="653">
        <f t="shared" ref="AH513" si="7511">((AH514*$H513)-((AH514*$H513*$E514)+(AH514*$H513*$F514)))</f>
        <v>0</v>
      </c>
      <c r="AI513" s="653">
        <f>+AI514*H513</f>
        <v>32641.637042056143</v>
      </c>
      <c r="AJ513" s="653">
        <f>+AJ514*H513</f>
        <v>0</v>
      </c>
      <c r="AK513" s="653">
        <f t="shared" ref="AK513" si="7512">((AK514*$H513)-((AK514*$H513*$E514)+(AK514*$H513*$F514)))</f>
        <v>0</v>
      </c>
      <c r="AL513" s="653">
        <f t="shared" ref="AL513" si="7513">((AL514*$H513)-((AL514*$H513*$E514)+(AL514*$H513*$F514)))</f>
        <v>0</v>
      </c>
      <c r="AM513" s="653">
        <f t="shared" ref="AM513" si="7514">((AM514*$H513)-((AM514*$H513*$E514)+(AM514*$H513*$F514)))</f>
        <v>0</v>
      </c>
      <c r="AN513" s="653">
        <f t="shared" ref="AN513" si="7515">((AN514*$H513)-((AN514*$H513*$E514)+(AN514*$H513*$F514)))</f>
        <v>0</v>
      </c>
      <c r="AO513" s="653">
        <f t="shared" ref="AO513" si="7516">((AO514*$H513)-((AO514*$H513*$E514)+(AO514*$H513*$F514)))</f>
        <v>0</v>
      </c>
      <c r="AP513" s="653">
        <f t="shared" ref="AP513" si="7517">((AP514*$H513)-((AP514*$H513*$E514)+(AP514*$H513*$F514)))</f>
        <v>0</v>
      </c>
      <c r="AQ513" s="653">
        <f t="shared" ref="AQ513" si="7518">((AQ514*$H513)-((AQ514*$H513*$E514)+(AQ514*$H513*$F514)))</f>
        <v>0</v>
      </c>
      <c r="AR513" s="653">
        <f t="shared" ref="AR513" si="7519">((AR514*$H513)-((AR514*$H513*$E514)+(AR514*$H513*$F514)))</f>
        <v>0</v>
      </c>
      <c r="AS513" s="653">
        <f t="shared" ref="AS513" si="7520">((AS514*$H513)-((AS514*$H513*$E514)+(AS514*$H513*$F514)))</f>
        <v>0</v>
      </c>
      <c r="AT513" s="653">
        <f t="shared" ref="AT513" si="7521">((AT514*$H513)-((AT514*$H513*$E514)+(AT514*$H513*$F514)))</f>
        <v>0</v>
      </c>
      <c r="AU513" s="653">
        <f t="shared" ref="AU513" si="7522">((AU514*$H513)-((AU514*$H513*$E514)+(AU514*$H513*$F514)))</f>
        <v>0</v>
      </c>
      <c r="AV513" s="653">
        <f t="shared" ref="AV513" si="7523">((AV514*$H513)-((AV514*$H513*$E514)+(AV514*$H513*$F514)))</f>
        <v>0</v>
      </c>
      <c r="AW513" s="613">
        <f t="shared" si="7007"/>
        <v>652832.74084112293</v>
      </c>
      <c r="AX513" s="645">
        <f t="shared" si="7005"/>
        <v>0</v>
      </c>
      <c r="AY513" s="656">
        <f t="shared" si="7006"/>
        <v>0</v>
      </c>
      <c r="AZ513" s="591"/>
    </row>
    <row r="514" spans="1:52">
      <c r="A514" s="590"/>
      <c r="B514" s="636"/>
      <c r="C514" s="636"/>
      <c r="D514" s="651"/>
      <c r="E514" s="652">
        <v>0.3</v>
      </c>
      <c r="F514" s="652">
        <v>0.05</v>
      </c>
      <c r="G514" s="653"/>
      <c r="H514" s="640"/>
      <c r="I514" s="640">
        <f t="shared" si="7493"/>
        <v>1.35</v>
      </c>
      <c r="J514" s="658">
        <v>0</v>
      </c>
      <c r="K514" s="658">
        <v>0</v>
      </c>
      <c r="L514" s="658">
        <v>0</v>
      </c>
      <c r="M514" s="658">
        <v>0</v>
      </c>
      <c r="N514" s="658">
        <v>0</v>
      </c>
      <c r="O514" s="658">
        <v>0</v>
      </c>
      <c r="P514" s="658">
        <v>0</v>
      </c>
      <c r="Q514" s="658">
        <v>0</v>
      </c>
      <c r="R514" s="658">
        <v>0.3</v>
      </c>
      <c r="S514" s="658">
        <v>0</v>
      </c>
      <c r="T514" s="658">
        <v>0</v>
      </c>
      <c r="U514" s="658">
        <v>0.45</v>
      </c>
      <c r="V514" s="658">
        <v>0.55000000000000004</v>
      </c>
      <c r="W514" s="658">
        <v>0</v>
      </c>
      <c r="X514" s="658">
        <v>0</v>
      </c>
      <c r="Y514" s="658">
        <v>0</v>
      </c>
      <c r="Z514" s="658">
        <v>0</v>
      </c>
      <c r="AA514" s="658">
        <v>0</v>
      </c>
      <c r="AB514" s="658">
        <v>0</v>
      </c>
      <c r="AC514" s="658">
        <v>0</v>
      </c>
      <c r="AD514" s="658">
        <v>0</v>
      </c>
      <c r="AE514" s="658">
        <v>0</v>
      </c>
      <c r="AF514" s="658">
        <v>0</v>
      </c>
      <c r="AG514" s="658">
        <v>0</v>
      </c>
      <c r="AH514" s="658">
        <v>0</v>
      </c>
      <c r="AI514" s="658">
        <v>0.05</v>
      </c>
      <c r="AJ514" s="658">
        <v>0</v>
      </c>
      <c r="AK514" s="658">
        <v>0</v>
      </c>
      <c r="AL514" s="658">
        <v>0</v>
      </c>
      <c r="AM514" s="658">
        <v>0</v>
      </c>
      <c r="AN514" s="658">
        <v>0</v>
      </c>
      <c r="AO514" s="658">
        <v>0</v>
      </c>
      <c r="AP514" s="658">
        <v>0</v>
      </c>
      <c r="AQ514" s="658">
        <v>0</v>
      </c>
      <c r="AR514" s="658">
        <v>0</v>
      </c>
      <c r="AS514" s="658">
        <v>0</v>
      </c>
      <c r="AT514" s="658">
        <v>0</v>
      </c>
      <c r="AU514" s="658">
        <v>0</v>
      </c>
      <c r="AV514" s="658">
        <v>0</v>
      </c>
      <c r="AW514" s="613">
        <f t="shared" si="7007"/>
        <v>1.35</v>
      </c>
      <c r="AX514" s="645">
        <f t="shared" si="7005"/>
        <v>1.35</v>
      </c>
      <c r="AY514" s="656" t="e">
        <f t="shared" si="7006"/>
        <v>#DIV/0!</v>
      </c>
      <c r="AZ514" s="591"/>
    </row>
    <row r="515" spans="1:52">
      <c r="A515" s="590"/>
      <c r="B515" s="636" t="s">
        <v>378</v>
      </c>
      <c r="C515" s="636" t="s">
        <v>719</v>
      </c>
      <c r="D515" s="651" t="s">
        <v>700</v>
      </c>
      <c r="E515" s="652"/>
      <c r="F515" s="652"/>
      <c r="G515" s="653"/>
      <c r="H515" s="640">
        <v>226057.49172856045</v>
      </c>
      <c r="I515" s="640">
        <f t="shared" si="7493"/>
        <v>226057.49172856045</v>
      </c>
      <c r="J515" s="653">
        <v>0</v>
      </c>
      <c r="K515" s="653">
        <v>0</v>
      </c>
      <c r="L515" s="653">
        <v>0</v>
      </c>
      <c r="M515" s="653">
        <v>0</v>
      </c>
      <c r="N515" s="653">
        <v>0</v>
      </c>
      <c r="O515" s="653">
        <v>0</v>
      </c>
      <c r="P515" s="653">
        <v>0</v>
      </c>
      <c r="Q515" s="653">
        <v>0</v>
      </c>
      <c r="R515" s="653">
        <f t="shared" ref="R515" si="7524">+R516*H515</f>
        <v>67817.247518568125</v>
      </c>
      <c r="S515" s="653">
        <f t="shared" ref="S515" si="7525">((S516*$H515)-((S516*$H515*$E516)+(S516*$H515*$F516)))</f>
        <v>0</v>
      </c>
      <c r="T515" s="653">
        <f t="shared" ref="T515" si="7526">((T516*$H515)-((T516*$H515*$E516)+(T516*$H515*$F516)))</f>
        <v>0</v>
      </c>
      <c r="U515" s="653">
        <f t="shared" ref="U515" si="7527">((U516*$H515)-((U516*$H515*$E516)+(U516*$H515*$F516)))</f>
        <v>88162.421774138566</v>
      </c>
      <c r="V515" s="653">
        <f t="shared" ref="V515" si="7528">((V516*$H515)-((V516*$H515*$E516)+(V516*$H515*$F516)))</f>
        <v>58774.94784942572</v>
      </c>
      <c r="W515" s="653">
        <f t="shared" ref="W515" si="7529">((W516*$H515)-((W516*$H515*$E516)+(W516*$H515*$F516)))</f>
        <v>0</v>
      </c>
      <c r="X515" s="653">
        <f t="shared" ref="X515" si="7530">((X516*$H515)-((X516*$H515*$E516)+(X516*$H515*$F516)))</f>
        <v>0</v>
      </c>
      <c r="Y515" s="653">
        <f t="shared" ref="Y515" si="7531">((Y516*$H515)-((Y516*$H515*$E516)+(Y516*$H515*$F516)))</f>
        <v>0</v>
      </c>
      <c r="Z515" s="653">
        <f t="shared" ref="Z515" si="7532">((Z516*$H515)-((Z516*$H515*$E516)+(Z516*$H515*$F516)))</f>
        <v>0</v>
      </c>
      <c r="AA515" s="653">
        <f t="shared" ref="AA515" si="7533">((AA516*$H515)-((AA516*$H515*$E516)+(AA516*$H515*$F516)))</f>
        <v>0</v>
      </c>
      <c r="AB515" s="653">
        <f t="shared" ref="AB515" si="7534">((AB516*$H515)-((AB516*$H515*$E516)+(AB516*$H515*$F516)))</f>
        <v>0</v>
      </c>
      <c r="AC515" s="653">
        <f t="shared" ref="AC515" si="7535">((AC516*$H515)-((AC516*$H515*$E516)+(AC516*$H515*$F516)))</f>
        <v>0</v>
      </c>
      <c r="AD515" s="653">
        <f t="shared" ref="AD515" si="7536">((AD516*$H515)-((AD516*$H515*$E516)+(AD516*$H515*$F516)))</f>
        <v>0</v>
      </c>
      <c r="AE515" s="653">
        <f t="shared" ref="AE515" si="7537">((AE516*$H515)-((AE516*$H515*$E516)+(AE516*$H515*$F516)))</f>
        <v>0</v>
      </c>
      <c r="AF515" s="653">
        <f t="shared" ref="AF515" si="7538">((AF516*$H515)-((AF516*$H515*$E516)+(AF516*$H515*$F516)))</f>
        <v>0</v>
      </c>
      <c r="AG515" s="653">
        <f t="shared" ref="AG515" si="7539">((AG516*$H515)-((AG516*$H515*$E516)+(AG516*$H515*$F516)))</f>
        <v>0</v>
      </c>
      <c r="AH515" s="653">
        <f t="shared" ref="AH515" si="7540">((AH516*$H515)-((AH516*$H515*$E516)+(AH516*$H515*$F516)))</f>
        <v>0</v>
      </c>
      <c r="AI515" s="653">
        <f>+AI516*H515</f>
        <v>11302.874586428023</v>
      </c>
      <c r="AJ515" s="653">
        <f>+AJ516*H515</f>
        <v>0</v>
      </c>
      <c r="AK515" s="653">
        <f t="shared" ref="AK515" si="7541">((AK516*$H515)-((AK516*$H515*$E516)+(AK516*$H515*$F516)))</f>
        <v>0</v>
      </c>
      <c r="AL515" s="653">
        <f t="shared" ref="AL515" si="7542">((AL516*$H515)-((AL516*$H515*$E516)+(AL516*$H515*$F516)))</f>
        <v>0</v>
      </c>
      <c r="AM515" s="653">
        <f t="shared" ref="AM515" si="7543">((AM516*$H515)-((AM516*$H515*$E516)+(AM516*$H515*$F516)))</f>
        <v>0</v>
      </c>
      <c r="AN515" s="653">
        <f t="shared" ref="AN515" si="7544">((AN516*$H515)-((AN516*$H515*$E516)+(AN516*$H515*$F516)))</f>
        <v>0</v>
      </c>
      <c r="AO515" s="653">
        <f t="shared" ref="AO515" si="7545">((AO516*$H515)-((AO516*$H515*$E516)+(AO516*$H515*$F516)))</f>
        <v>0</v>
      </c>
      <c r="AP515" s="653">
        <f t="shared" ref="AP515" si="7546">((AP516*$H515)-((AP516*$H515*$E516)+(AP516*$H515*$F516)))</f>
        <v>0</v>
      </c>
      <c r="AQ515" s="653">
        <f t="shared" ref="AQ515" si="7547">((AQ516*$H515)-((AQ516*$H515*$E516)+(AQ516*$H515*$F516)))</f>
        <v>0</v>
      </c>
      <c r="AR515" s="653">
        <f t="shared" ref="AR515" si="7548">((AR516*$H515)-((AR516*$H515*$E516)+(AR516*$H515*$F516)))</f>
        <v>0</v>
      </c>
      <c r="AS515" s="653">
        <f t="shared" ref="AS515" si="7549">((AS516*$H515)-((AS516*$H515*$E516)+(AS516*$H515*$F516)))</f>
        <v>0</v>
      </c>
      <c r="AT515" s="653">
        <f t="shared" ref="AT515" si="7550">((AT516*$H515)-((AT516*$H515*$E516)+(AT516*$H515*$F516)))</f>
        <v>0</v>
      </c>
      <c r="AU515" s="653">
        <f t="shared" ref="AU515" si="7551">((AU516*$H515)-((AU516*$H515*$E516)+(AU516*$H515*$F516)))</f>
        <v>0</v>
      </c>
      <c r="AV515" s="653">
        <f t="shared" ref="AV515" si="7552">((AV516*$H515)-((AV516*$H515*$E516)+(AV516*$H515*$F516)))</f>
        <v>0</v>
      </c>
      <c r="AW515" s="613">
        <f t="shared" si="7007"/>
        <v>226057.49172856045</v>
      </c>
      <c r="AX515" s="645">
        <f t="shared" si="7005"/>
        <v>0</v>
      </c>
      <c r="AY515" s="656">
        <f t="shared" si="7006"/>
        <v>0</v>
      </c>
      <c r="AZ515" s="591"/>
    </row>
    <row r="516" spans="1:52">
      <c r="A516" s="590"/>
      <c r="B516" s="636"/>
      <c r="C516" s="636"/>
      <c r="D516" s="651"/>
      <c r="E516" s="652">
        <v>0.3</v>
      </c>
      <c r="F516" s="652">
        <v>0.05</v>
      </c>
      <c r="G516" s="653"/>
      <c r="H516" s="640"/>
      <c r="I516" s="640">
        <f t="shared" si="7493"/>
        <v>1.3499999999999999</v>
      </c>
      <c r="J516" s="658">
        <v>0</v>
      </c>
      <c r="K516" s="658">
        <v>0</v>
      </c>
      <c r="L516" s="658">
        <v>0</v>
      </c>
      <c r="M516" s="658">
        <v>0</v>
      </c>
      <c r="N516" s="658">
        <v>0</v>
      </c>
      <c r="O516" s="658">
        <v>0</v>
      </c>
      <c r="P516" s="658">
        <v>0</v>
      </c>
      <c r="Q516" s="658">
        <v>0</v>
      </c>
      <c r="R516" s="658">
        <v>0.3</v>
      </c>
      <c r="S516" s="658">
        <v>0</v>
      </c>
      <c r="T516" s="658">
        <v>0</v>
      </c>
      <c r="U516" s="658">
        <v>0.6</v>
      </c>
      <c r="V516" s="658">
        <v>0.4</v>
      </c>
      <c r="W516" s="658">
        <v>0</v>
      </c>
      <c r="X516" s="658">
        <v>0</v>
      </c>
      <c r="Y516" s="658">
        <v>0</v>
      </c>
      <c r="Z516" s="658">
        <v>0</v>
      </c>
      <c r="AA516" s="658">
        <v>0</v>
      </c>
      <c r="AB516" s="658">
        <v>0</v>
      </c>
      <c r="AC516" s="658">
        <v>0</v>
      </c>
      <c r="AD516" s="658">
        <v>0</v>
      </c>
      <c r="AE516" s="658">
        <v>0</v>
      </c>
      <c r="AF516" s="658">
        <v>0</v>
      </c>
      <c r="AG516" s="658">
        <v>0</v>
      </c>
      <c r="AH516" s="658">
        <v>0</v>
      </c>
      <c r="AI516" s="658">
        <v>0.05</v>
      </c>
      <c r="AJ516" s="658">
        <v>0</v>
      </c>
      <c r="AK516" s="658">
        <v>0</v>
      </c>
      <c r="AL516" s="658">
        <v>0</v>
      </c>
      <c r="AM516" s="658">
        <v>0</v>
      </c>
      <c r="AN516" s="658">
        <v>0</v>
      </c>
      <c r="AO516" s="658">
        <v>0</v>
      </c>
      <c r="AP516" s="658">
        <v>0</v>
      </c>
      <c r="AQ516" s="658">
        <v>0</v>
      </c>
      <c r="AR516" s="658">
        <v>0</v>
      </c>
      <c r="AS516" s="658">
        <v>0</v>
      </c>
      <c r="AT516" s="658">
        <v>0</v>
      </c>
      <c r="AU516" s="658">
        <v>0</v>
      </c>
      <c r="AV516" s="658">
        <v>0</v>
      </c>
      <c r="AW516" s="613">
        <f t="shared" si="7007"/>
        <v>1.3499999999999999</v>
      </c>
      <c r="AX516" s="645">
        <f t="shared" si="7005"/>
        <v>1.3499999999999999</v>
      </c>
      <c r="AY516" s="656" t="e">
        <f t="shared" si="7006"/>
        <v>#DIV/0!</v>
      </c>
      <c r="AZ516" s="591"/>
    </row>
    <row r="517" spans="1:52">
      <c r="A517" s="590"/>
      <c r="B517" s="636" t="s">
        <v>378</v>
      </c>
      <c r="C517" s="636" t="s">
        <v>720</v>
      </c>
      <c r="D517" s="651" t="s">
        <v>721</v>
      </c>
      <c r="E517" s="652"/>
      <c r="F517" s="652"/>
      <c r="G517" s="653"/>
      <c r="H517" s="640">
        <v>123641.72927611857</v>
      </c>
      <c r="I517" s="640">
        <f t="shared" si="7493"/>
        <v>123641.72927611857</v>
      </c>
      <c r="J517" s="653">
        <v>0</v>
      </c>
      <c r="K517" s="653">
        <v>0</v>
      </c>
      <c r="L517" s="653">
        <v>0</v>
      </c>
      <c r="M517" s="653">
        <v>0</v>
      </c>
      <c r="N517" s="653">
        <v>0</v>
      </c>
      <c r="O517" s="653">
        <v>0</v>
      </c>
      <c r="P517" s="653">
        <v>0</v>
      </c>
      <c r="Q517" s="653">
        <v>0</v>
      </c>
      <c r="R517" s="653">
        <f t="shared" ref="R517" si="7553">+R518*H517</f>
        <v>37092.51878283557</v>
      </c>
      <c r="S517" s="653">
        <f t="shared" ref="S517" si="7554">((S518*$H517)-((S518*$H517*$E518)+(S518*$H517*$F518)))</f>
        <v>0</v>
      </c>
      <c r="T517" s="653">
        <f t="shared" ref="T517" si="7555">((T518*$H517)-((T518*$H517*$E518)+(T518*$H517*$F518)))</f>
        <v>0</v>
      </c>
      <c r="U517" s="653">
        <f t="shared" ref="U517" si="7556">((U518*$H517)-((U518*$H517*$E518)+(U518*$H517*$F518)))</f>
        <v>48220.27441768624</v>
      </c>
      <c r="V517" s="653">
        <f t="shared" ref="V517" si="7557">((V518*$H517)-((V518*$H517*$E518)+(V518*$H517*$F518)))</f>
        <v>32146.849611790829</v>
      </c>
      <c r="W517" s="653">
        <f t="shared" ref="W517" si="7558">((W518*$H517)-((W518*$H517*$E518)+(W518*$H517*$F518)))</f>
        <v>0</v>
      </c>
      <c r="X517" s="653">
        <f t="shared" ref="X517" si="7559">((X518*$H517)-((X518*$H517*$E518)+(X518*$H517*$F518)))</f>
        <v>0</v>
      </c>
      <c r="Y517" s="653">
        <f t="shared" ref="Y517" si="7560">((Y518*$H517)-((Y518*$H517*$E518)+(Y518*$H517*$F518)))</f>
        <v>0</v>
      </c>
      <c r="Z517" s="653">
        <f t="shared" ref="Z517" si="7561">((Z518*$H517)-((Z518*$H517*$E518)+(Z518*$H517*$F518)))</f>
        <v>0</v>
      </c>
      <c r="AA517" s="653">
        <f t="shared" ref="AA517" si="7562">((AA518*$H517)-((AA518*$H517*$E518)+(AA518*$H517*$F518)))</f>
        <v>0</v>
      </c>
      <c r="AB517" s="653">
        <f t="shared" ref="AB517" si="7563">((AB518*$H517)-((AB518*$H517*$E518)+(AB518*$H517*$F518)))</f>
        <v>0</v>
      </c>
      <c r="AC517" s="653">
        <f t="shared" ref="AC517" si="7564">((AC518*$H517)-((AC518*$H517*$E518)+(AC518*$H517*$F518)))</f>
        <v>0</v>
      </c>
      <c r="AD517" s="653">
        <f t="shared" ref="AD517" si="7565">((AD518*$H517)-((AD518*$H517*$E518)+(AD518*$H517*$F518)))</f>
        <v>0</v>
      </c>
      <c r="AE517" s="653">
        <f t="shared" ref="AE517" si="7566">((AE518*$H517)-((AE518*$H517*$E518)+(AE518*$H517*$F518)))</f>
        <v>0</v>
      </c>
      <c r="AF517" s="653">
        <f t="shared" ref="AF517" si="7567">((AF518*$H517)-((AF518*$H517*$E518)+(AF518*$H517*$F518)))</f>
        <v>0</v>
      </c>
      <c r="AG517" s="653">
        <f t="shared" ref="AG517" si="7568">((AG518*$H517)-((AG518*$H517*$E518)+(AG518*$H517*$F518)))</f>
        <v>0</v>
      </c>
      <c r="AH517" s="653">
        <f t="shared" ref="AH517" si="7569">((AH518*$H517)-((AH518*$H517*$E518)+(AH518*$H517*$F518)))</f>
        <v>0</v>
      </c>
      <c r="AI517" s="653">
        <f>+AI518*H517</f>
        <v>6182.0864638059284</v>
      </c>
      <c r="AJ517" s="653">
        <f>+AJ518*H517</f>
        <v>0</v>
      </c>
      <c r="AK517" s="653">
        <f t="shared" ref="AK517" si="7570">((AK518*$H517)-((AK518*$H517*$E518)+(AK518*$H517*$F518)))</f>
        <v>0</v>
      </c>
      <c r="AL517" s="653">
        <f t="shared" ref="AL517" si="7571">((AL518*$H517)-((AL518*$H517*$E518)+(AL518*$H517*$F518)))</f>
        <v>0</v>
      </c>
      <c r="AM517" s="653">
        <f t="shared" ref="AM517" si="7572">((AM518*$H517)-((AM518*$H517*$E518)+(AM518*$H517*$F518)))</f>
        <v>0</v>
      </c>
      <c r="AN517" s="653">
        <f t="shared" ref="AN517" si="7573">((AN518*$H517)-((AN518*$H517*$E518)+(AN518*$H517*$F518)))</f>
        <v>0</v>
      </c>
      <c r="AO517" s="653">
        <f t="shared" ref="AO517" si="7574">((AO518*$H517)-((AO518*$H517*$E518)+(AO518*$H517*$F518)))</f>
        <v>0</v>
      </c>
      <c r="AP517" s="653">
        <f t="shared" ref="AP517" si="7575">((AP518*$H517)-((AP518*$H517*$E518)+(AP518*$H517*$F518)))</f>
        <v>0</v>
      </c>
      <c r="AQ517" s="653">
        <f t="shared" ref="AQ517" si="7576">((AQ518*$H517)-((AQ518*$H517*$E518)+(AQ518*$H517*$F518)))</f>
        <v>0</v>
      </c>
      <c r="AR517" s="653">
        <f t="shared" ref="AR517" si="7577">((AR518*$H517)-((AR518*$H517*$E518)+(AR518*$H517*$F518)))</f>
        <v>0</v>
      </c>
      <c r="AS517" s="653">
        <f t="shared" ref="AS517" si="7578">((AS518*$H517)-((AS518*$H517*$E518)+(AS518*$H517*$F518)))</f>
        <v>0</v>
      </c>
      <c r="AT517" s="653">
        <f t="shared" ref="AT517" si="7579">((AT518*$H517)-((AT518*$H517*$E518)+(AT518*$H517*$F518)))</f>
        <v>0</v>
      </c>
      <c r="AU517" s="653">
        <f t="shared" ref="AU517" si="7580">((AU518*$H517)-((AU518*$H517*$E518)+(AU518*$H517*$F518)))</f>
        <v>0</v>
      </c>
      <c r="AV517" s="653">
        <f t="shared" ref="AV517" si="7581">((AV518*$H517)-((AV518*$H517*$E518)+(AV518*$H517*$F518)))</f>
        <v>0</v>
      </c>
      <c r="AW517" s="613">
        <f t="shared" si="7007"/>
        <v>123641.72927611857</v>
      </c>
      <c r="AX517" s="645">
        <f t="shared" si="7005"/>
        <v>0</v>
      </c>
      <c r="AY517" s="656">
        <f t="shared" si="7006"/>
        <v>0</v>
      </c>
      <c r="AZ517" s="591"/>
    </row>
    <row r="518" spans="1:52">
      <c r="A518" s="590"/>
      <c r="B518" s="636"/>
      <c r="C518" s="636"/>
      <c r="D518" s="651"/>
      <c r="E518" s="652">
        <v>0.3</v>
      </c>
      <c r="F518" s="652">
        <v>0.05</v>
      </c>
      <c r="G518" s="653"/>
      <c r="H518" s="640"/>
      <c r="I518" s="640">
        <f t="shared" si="7493"/>
        <v>1.3499999999999999</v>
      </c>
      <c r="J518" s="658">
        <v>0</v>
      </c>
      <c r="K518" s="658">
        <v>0</v>
      </c>
      <c r="L518" s="658">
        <v>0</v>
      </c>
      <c r="M518" s="658">
        <v>0</v>
      </c>
      <c r="N518" s="658">
        <v>0</v>
      </c>
      <c r="O518" s="658">
        <v>0</v>
      </c>
      <c r="P518" s="658">
        <v>0</v>
      </c>
      <c r="Q518" s="658">
        <v>0</v>
      </c>
      <c r="R518" s="658">
        <v>0.3</v>
      </c>
      <c r="S518" s="658">
        <v>0</v>
      </c>
      <c r="T518" s="658">
        <v>0</v>
      </c>
      <c r="U518" s="658">
        <v>0.6</v>
      </c>
      <c r="V518" s="658">
        <v>0.4</v>
      </c>
      <c r="W518" s="658">
        <v>0</v>
      </c>
      <c r="X518" s="658">
        <v>0</v>
      </c>
      <c r="Y518" s="658">
        <v>0</v>
      </c>
      <c r="Z518" s="658">
        <v>0</v>
      </c>
      <c r="AA518" s="658">
        <v>0</v>
      </c>
      <c r="AB518" s="658">
        <v>0</v>
      </c>
      <c r="AC518" s="658">
        <v>0</v>
      </c>
      <c r="AD518" s="658">
        <v>0</v>
      </c>
      <c r="AE518" s="658">
        <v>0</v>
      </c>
      <c r="AF518" s="658">
        <v>0</v>
      </c>
      <c r="AG518" s="658">
        <v>0</v>
      </c>
      <c r="AH518" s="658">
        <v>0</v>
      </c>
      <c r="AI518" s="658">
        <v>0.05</v>
      </c>
      <c r="AJ518" s="658">
        <v>0</v>
      </c>
      <c r="AK518" s="658">
        <v>0</v>
      </c>
      <c r="AL518" s="658">
        <v>0</v>
      </c>
      <c r="AM518" s="658">
        <v>0</v>
      </c>
      <c r="AN518" s="658">
        <v>0</v>
      </c>
      <c r="AO518" s="658">
        <v>0</v>
      </c>
      <c r="AP518" s="658">
        <v>0</v>
      </c>
      <c r="AQ518" s="658">
        <v>0</v>
      </c>
      <c r="AR518" s="658">
        <v>0</v>
      </c>
      <c r="AS518" s="658">
        <v>0</v>
      </c>
      <c r="AT518" s="658">
        <v>0</v>
      </c>
      <c r="AU518" s="658">
        <v>0</v>
      </c>
      <c r="AV518" s="658">
        <v>0</v>
      </c>
      <c r="AW518" s="613">
        <f t="shared" si="7007"/>
        <v>1.3499999999999999</v>
      </c>
      <c r="AX518" s="645">
        <f t="shared" si="7005"/>
        <v>1.3499999999999999</v>
      </c>
      <c r="AY518" s="656" t="e">
        <f t="shared" si="7006"/>
        <v>#DIV/0!</v>
      </c>
      <c r="AZ518" s="591"/>
    </row>
    <row r="519" spans="1:52">
      <c r="A519" s="590"/>
      <c r="B519" s="636" t="s">
        <v>378</v>
      </c>
      <c r="C519" s="636" t="s">
        <v>722</v>
      </c>
      <c r="D519" s="651" t="s">
        <v>704</v>
      </c>
      <c r="E519" s="652"/>
      <c r="F519" s="652"/>
      <c r="G519" s="653"/>
      <c r="H519" s="640">
        <v>89356.595045661175</v>
      </c>
      <c r="I519" s="640">
        <f t="shared" si="7493"/>
        <v>89356.595045661175</v>
      </c>
      <c r="J519" s="653">
        <v>0</v>
      </c>
      <c r="K519" s="653">
        <v>0</v>
      </c>
      <c r="L519" s="653">
        <v>0</v>
      </c>
      <c r="M519" s="653">
        <v>0</v>
      </c>
      <c r="N519" s="653">
        <v>0</v>
      </c>
      <c r="O519" s="653">
        <v>0</v>
      </c>
      <c r="P519" s="653">
        <v>0</v>
      </c>
      <c r="Q519" s="653">
        <v>0</v>
      </c>
      <c r="R519" s="653">
        <f t="shared" ref="R519" si="7582">+R520*H519</f>
        <v>26806.978513698352</v>
      </c>
      <c r="S519" s="653">
        <f t="shared" ref="S519" si="7583">((S520*$H519)-((S520*$H519*$E520)+(S520*$H519*$F520)))</f>
        <v>0</v>
      </c>
      <c r="T519" s="653">
        <f t="shared" ref="T519" si="7584">((T520*$H519)-((T520*$H519*$E520)+(T520*$H519*$F520)))</f>
        <v>0</v>
      </c>
      <c r="U519" s="653">
        <f t="shared" ref="U519" si="7585">((U520*$H519)-((U520*$H519*$E520)+(U520*$H519*$F520)))</f>
        <v>58081.786779679765</v>
      </c>
      <c r="V519" s="653">
        <f t="shared" ref="V519" si="7586">((V520*$H519)-((V520*$H519*$E520)+(V520*$H519*$F520)))</f>
        <v>0</v>
      </c>
      <c r="W519" s="653">
        <f t="shared" ref="W519" si="7587">((W520*$H519)-((W520*$H519*$E520)+(W520*$H519*$F520)))</f>
        <v>0</v>
      </c>
      <c r="X519" s="653">
        <f t="shared" ref="X519" si="7588">((X520*$H519)-((X520*$H519*$E520)+(X520*$H519*$F520)))</f>
        <v>0</v>
      </c>
      <c r="Y519" s="653">
        <f t="shared" ref="Y519" si="7589">((Y520*$H519)-((Y520*$H519*$E520)+(Y520*$H519*$F520)))</f>
        <v>0</v>
      </c>
      <c r="Z519" s="653">
        <f t="shared" ref="Z519" si="7590">((Z520*$H519)-((Z520*$H519*$E520)+(Z520*$H519*$F520)))</f>
        <v>0</v>
      </c>
      <c r="AA519" s="653">
        <f t="shared" ref="AA519" si="7591">((AA520*$H519)-((AA520*$H519*$E520)+(AA520*$H519*$F520)))</f>
        <v>0</v>
      </c>
      <c r="AB519" s="653">
        <f t="shared" ref="AB519" si="7592">((AB520*$H519)-((AB520*$H519*$E520)+(AB520*$H519*$F520)))</f>
        <v>0</v>
      </c>
      <c r="AC519" s="653">
        <f t="shared" ref="AC519" si="7593">((AC520*$H519)-((AC520*$H519*$E520)+(AC520*$H519*$F520)))</f>
        <v>0</v>
      </c>
      <c r="AD519" s="653">
        <f t="shared" ref="AD519" si="7594">((AD520*$H519)-((AD520*$H519*$E520)+(AD520*$H519*$F520)))</f>
        <v>0</v>
      </c>
      <c r="AE519" s="653">
        <f t="shared" ref="AE519" si="7595">((AE520*$H519)-((AE520*$H519*$E520)+(AE520*$H519*$F520)))</f>
        <v>0</v>
      </c>
      <c r="AF519" s="653">
        <f t="shared" ref="AF519" si="7596">((AF520*$H519)-((AF520*$H519*$E520)+(AF520*$H519*$F520)))</f>
        <v>0</v>
      </c>
      <c r="AG519" s="653">
        <f t="shared" ref="AG519" si="7597">((AG520*$H519)-((AG520*$H519*$E520)+(AG520*$H519*$F520)))</f>
        <v>0</v>
      </c>
      <c r="AH519" s="653">
        <f t="shared" ref="AH519" si="7598">((AH520*$H519)-((AH520*$H519*$E520)+(AH520*$H519*$F520)))</f>
        <v>0</v>
      </c>
      <c r="AI519" s="653">
        <f>+AI520*H519</f>
        <v>4467.829752283059</v>
      </c>
      <c r="AJ519" s="653">
        <f>+AJ520*H519</f>
        <v>0</v>
      </c>
      <c r="AK519" s="653">
        <f t="shared" ref="AK519" si="7599">((AK520*$H519)-((AK520*$H519*$E520)+(AK520*$H519*$F520)))</f>
        <v>0</v>
      </c>
      <c r="AL519" s="653">
        <f t="shared" ref="AL519" si="7600">((AL520*$H519)-((AL520*$H519*$E520)+(AL520*$H519*$F520)))</f>
        <v>0</v>
      </c>
      <c r="AM519" s="653">
        <f t="shared" ref="AM519" si="7601">((AM520*$H519)-((AM520*$H519*$E520)+(AM520*$H519*$F520)))</f>
        <v>0</v>
      </c>
      <c r="AN519" s="653">
        <f t="shared" ref="AN519" si="7602">((AN520*$H519)-((AN520*$H519*$E520)+(AN520*$H519*$F520)))</f>
        <v>0</v>
      </c>
      <c r="AO519" s="653">
        <f t="shared" ref="AO519" si="7603">((AO520*$H519)-((AO520*$H519*$E520)+(AO520*$H519*$F520)))</f>
        <v>0</v>
      </c>
      <c r="AP519" s="653">
        <f t="shared" ref="AP519" si="7604">((AP520*$H519)-((AP520*$H519*$E520)+(AP520*$H519*$F520)))</f>
        <v>0</v>
      </c>
      <c r="AQ519" s="653">
        <f t="shared" ref="AQ519" si="7605">((AQ520*$H519)-((AQ520*$H519*$E520)+(AQ520*$H519*$F520)))</f>
        <v>0</v>
      </c>
      <c r="AR519" s="653">
        <f t="shared" ref="AR519" si="7606">((AR520*$H519)-((AR520*$H519*$E520)+(AR520*$H519*$F520)))</f>
        <v>0</v>
      </c>
      <c r="AS519" s="653">
        <f t="shared" ref="AS519" si="7607">((AS520*$H519)-((AS520*$H519*$E520)+(AS520*$H519*$F520)))</f>
        <v>0</v>
      </c>
      <c r="AT519" s="653">
        <f t="shared" ref="AT519" si="7608">((AT520*$H519)-((AT520*$H519*$E520)+(AT520*$H519*$F520)))</f>
        <v>0</v>
      </c>
      <c r="AU519" s="653">
        <f t="shared" ref="AU519" si="7609">((AU520*$H519)-((AU520*$H519*$E520)+(AU520*$H519*$F520)))</f>
        <v>0</v>
      </c>
      <c r="AV519" s="653">
        <f t="shared" ref="AV519" si="7610">((AV520*$H519)-((AV520*$H519*$E520)+(AV520*$H519*$F520)))</f>
        <v>0</v>
      </c>
      <c r="AW519" s="613">
        <f t="shared" si="7007"/>
        <v>89356.595045661175</v>
      </c>
      <c r="AX519" s="645">
        <f t="shared" si="7005"/>
        <v>0</v>
      </c>
      <c r="AY519" s="656">
        <f t="shared" si="7006"/>
        <v>0</v>
      </c>
      <c r="AZ519" s="591"/>
    </row>
    <row r="520" spans="1:52">
      <c r="A520" s="590"/>
      <c r="B520" s="636"/>
      <c r="C520" s="636"/>
      <c r="D520" s="651"/>
      <c r="E520" s="652">
        <v>0.3</v>
      </c>
      <c r="F520" s="652">
        <v>0.05</v>
      </c>
      <c r="G520" s="653"/>
      <c r="H520" s="640"/>
      <c r="I520" s="640">
        <f t="shared" si="7493"/>
        <v>1.35</v>
      </c>
      <c r="J520" s="658">
        <v>0</v>
      </c>
      <c r="K520" s="658">
        <v>0</v>
      </c>
      <c r="L520" s="658">
        <v>0</v>
      </c>
      <c r="M520" s="658">
        <v>0</v>
      </c>
      <c r="N520" s="658">
        <v>0</v>
      </c>
      <c r="O520" s="658">
        <v>0</v>
      </c>
      <c r="P520" s="658">
        <v>0</v>
      </c>
      <c r="Q520" s="658">
        <v>0</v>
      </c>
      <c r="R520" s="658">
        <v>0.3</v>
      </c>
      <c r="S520" s="658">
        <v>0</v>
      </c>
      <c r="T520" s="658">
        <v>0</v>
      </c>
      <c r="U520" s="658">
        <v>1</v>
      </c>
      <c r="V520" s="658">
        <v>0</v>
      </c>
      <c r="W520" s="658">
        <v>0</v>
      </c>
      <c r="X520" s="658">
        <v>0</v>
      </c>
      <c r="Y520" s="658">
        <v>0</v>
      </c>
      <c r="Z520" s="658">
        <v>0</v>
      </c>
      <c r="AA520" s="658">
        <v>0</v>
      </c>
      <c r="AB520" s="658">
        <v>0</v>
      </c>
      <c r="AC520" s="658">
        <v>0</v>
      </c>
      <c r="AD520" s="658">
        <v>0</v>
      </c>
      <c r="AE520" s="658">
        <v>0</v>
      </c>
      <c r="AF520" s="658">
        <v>0</v>
      </c>
      <c r="AG520" s="658">
        <v>0</v>
      </c>
      <c r="AH520" s="658">
        <v>0</v>
      </c>
      <c r="AI520" s="658">
        <v>0.05</v>
      </c>
      <c r="AJ520" s="658">
        <v>0</v>
      </c>
      <c r="AK520" s="658">
        <v>0</v>
      </c>
      <c r="AL520" s="658">
        <v>0</v>
      </c>
      <c r="AM520" s="658">
        <v>0</v>
      </c>
      <c r="AN520" s="658">
        <v>0</v>
      </c>
      <c r="AO520" s="658">
        <v>0</v>
      </c>
      <c r="AP520" s="658">
        <v>0</v>
      </c>
      <c r="AQ520" s="658">
        <v>0</v>
      </c>
      <c r="AR520" s="658">
        <v>0</v>
      </c>
      <c r="AS520" s="658">
        <v>0</v>
      </c>
      <c r="AT520" s="658">
        <v>0</v>
      </c>
      <c r="AU520" s="658">
        <v>0</v>
      </c>
      <c r="AV520" s="658">
        <v>0</v>
      </c>
      <c r="AW520" s="613">
        <f t="shared" si="7007"/>
        <v>1.35</v>
      </c>
      <c r="AX520" s="645">
        <f t="shared" si="7005"/>
        <v>1.35</v>
      </c>
      <c r="AY520" s="656" t="e">
        <f t="shared" si="7006"/>
        <v>#DIV/0!</v>
      </c>
      <c r="AZ520" s="591"/>
    </row>
    <row r="521" spans="1:52">
      <c r="A521" s="590"/>
      <c r="B521" s="636" t="s">
        <v>378</v>
      </c>
      <c r="C521" s="636" t="s">
        <v>723</v>
      </c>
      <c r="D521" s="651" t="s">
        <v>706</v>
      </c>
      <c r="E521" s="652"/>
      <c r="F521" s="652"/>
      <c r="G521" s="653"/>
      <c r="H521" s="640">
        <v>19823.503120812227</v>
      </c>
      <c r="I521" s="640">
        <f t="shared" si="7493"/>
        <v>19823.503120812227</v>
      </c>
      <c r="J521" s="653">
        <v>0</v>
      </c>
      <c r="K521" s="653">
        <v>0</v>
      </c>
      <c r="L521" s="653">
        <v>0</v>
      </c>
      <c r="M521" s="653">
        <v>0</v>
      </c>
      <c r="N521" s="653">
        <v>0</v>
      </c>
      <c r="O521" s="653">
        <v>0</v>
      </c>
      <c r="P521" s="653">
        <v>0</v>
      </c>
      <c r="Q521" s="653">
        <v>0</v>
      </c>
      <c r="R521" s="653">
        <f t="shared" ref="R521" si="7611">+R522*H521</f>
        <v>5947.0509362436678</v>
      </c>
      <c r="S521" s="653">
        <f t="shared" ref="S521" si="7612">((S522*$H521)-((S522*$H521*$E522)+(S522*$H521*$F522)))</f>
        <v>0</v>
      </c>
      <c r="T521" s="653">
        <f t="shared" ref="T521" si="7613">((T522*$H521)-((T522*$H521*$E522)+(T522*$H521*$F522)))</f>
        <v>0</v>
      </c>
      <c r="U521" s="653">
        <f t="shared" ref="U521" si="7614">((U522*$H521)-((U522*$H521*$E522)+(U522*$H521*$F522)))</f>
        <v>12885.277028527948</v>
      </c>
      <c r="V521" s="653">
        <f t="shared" ref="V521" si="7615">((V522*$H521)-((V522*$H521*$E522)+(V522*$H521*$F522)))</f>
        <v>0</v>
      </c>
      <c r="W521" s="653">
        <f t="shared" ref="W521" si="7616">((W522*$H521)-((W522*$H521*$E522)+(W522*$H521*$F522)))</f>
        <v>0</v>
      </c>
      <c r="X521" s="653">
        <f t="shared" ref="X521" si="7617">((X522*$H521)-((X522*$H521*$E522)+(X522*$H521*$F522)))</f>
        <v>0</v>
      </c>
      <c r="Y521" s="653">
        <f t="shared" ref="Y521" si="7618">((Y522*$H521)-((Y522*$H521*$E522)+(Y522*$H521*$F522)))</f>
        <v>0</v>
      </c>
      <c r="Z521" s="653">
        <f t="shared" ref="Z521" si="7619">((Z522*$H521)-((Z522*$H521*$E522)+(Z522*$H521*$F522)))</f>
        <v>0</v>
      </c>
      <c r="AA521" s="653">
        <f t="shared" ref="AA521" si="7620">((AA522*$H521)-((AA522*$H521*$E522)+(AA522*$H521*$F522)))</f>
        <v>0</v>
      </c>
      <c r="AB521" s="653">
        <f t="shared" ref="AB521" si="7621">((AB522*$H521)-((AB522*$H521*$E522)+(AB522*$H521*$F522)))</f>
        <v>0</v>
      </c>
      <c r="AC521" s="653">
        <f t="shared" ref="AC521" si="7622">((AC522*$H521)-((AC522*$H521*$E522)+(AC522*$H521*$F522)))</f>
        <v>0</v>
      </c>
      <c r="AD521" s="653">
        <f t="shared" ref="AD521" si="7623">((AD522*$H521)-((AD522*$H521*$E522)+(AD522*$H521*$F522)))</f>
        <v>0</v>
      </c>
      <c r="AE521" s="653">
        <f t="shared" ref="AE521" si="7624">((AE522*$H521)-((AE522*$H521*$E522)+(AE522*$H521*$F522)))</f>
        <v>0</v>
      </c>
      <c r="AF521" s="653">
        <f t="shared" ref="AF521" si="7625">((AF522*$H521)-((AF522*$H521*$E522)+(AF522*$H521*$F522)))</f>
        <v>0</v>
      </c>
      <c r="AG521" s="653">
        <f t="shared" ref="AG521" si="7626">((AG522*$H521)-((AG522*$H521*$E522)+(AG522*$H521*$F522)))</f>
        <v>0</v>
      </c>
      <c r="AH521" s="653">
        <f t="shared" ref="AH521" si="7627">((AH522*$H521)-((AH522*$H521*$E522)+(AH522*$H521*$F522)))</f>
        <v>0</v>
      </c>
      <c r="AI521" s="653">
        <f>+AI522*H521</f>
        <v>991.17515604061145</v>
      </c>
      <c r="AJ521" s="653">
        <f>+AJ522*H521</f>
        <v>0</v>
      </c>
      <c r="AK521" s="653">
        <f t="shared" ref="AK521" si="7628">((AK522*$H521)-((AK522*$H521*$E522)+(AK522*$H521*$F522)))</f>
        <v>0</v>
      </c>
      <c r="AL521" s="653">
        <f t="shared" ref="AL521" si="7629">((AL522*$H521)-((AL522*$H521*$E522)+(AL522*$H521*$F522)))</f>
        <v>0</v>
      </c>
      <c r="AM521" s="653">
        <f t="shared" ref="AM521" si="7630">((AM522*$H521)-((AM522*$H521*$E522)+(AM522*$H521*$F522)))</f>
        <v>0</v>
      </c>
      <c r="AN521" s="653">
        <f t="shared" ref="AN521" si="7631">((AN522*$H521)-((AN522*$H521*$E522)+(AN522*$H521*$F522)))</f>
        <v>0</v>
      </c>
      <c r="AO521" s="653">
        <f t="shared" ref="AO521" si="7632">((AO522*$H521)-((AO522*$H521*$E522)+(AO522*$H521*$F522)))</f>
        <v>0</v>
      </c>
      <c r="AP521" s="653">
        <f t="shared" ref="AP521" si="7633">((AP522*$H521)-((AP522*$H521*$E522)+(AP522*$H521*$F522)))</f>
        <v>0</v>
      </c>
      <c r="AQ521" s="653">
        <f t="shared" ref="AQ521" si="7634">((AQ522*$H521)-((AQ522*$H521*$E522)+(AQ522*$H521*$F522)))</f>
        <v>0</v>
      </c>
      <c r="AR521" s="653">
        <f t="shared" ref="AR521" si="7635">((AR522*$H521)-((AR522*$H521*$E522)+(AR522*$H521*$F522)))</f>
        <v>0</v>
      </c>
      <c r="AS521" s="653">
        <f t="shared" ref="AS521" si="7636">((AS522*$H521)-((AS522*$H521*$E522)+(AS522*$H521*$F522)))</f>
        <v>0</v>
      </c>
      <c r="AT521" s="653">
        <f t="shared" ref="AT521" si="7637">((AT522*$H521)-((AT522*$H521*$E522)+(AT522*$H521*$F522)))</f>
        <v>0</v>
      </c>
      <c r="AU521" s="653">
        <f t="shared" ref="AU521" si="7638">((AU522*$H521)-((AU522*$H521*$E522)+(AU522*$H521*$F522)))</f>
        <v>0</v>
      </c>
      <c r="AV521" s="653">
        <f t="shared" ref="AV521" si="7639">((AV522*$H521)-((AV522*$H521*$E522)+(AV522*$H521*$F522)))</f>
        <v>0</v>
      </c>
      <c r="AW521" s="613">
        <f t="shared" si="7007"/>
        <v>19823.503120812227</v>
      </c>
      <c r="AX521" s="645">
        <f t="shared" si="7005"/>
        <v>0</v>
      </c>
      <c r="AY521" s="656">
        <f t="shared" si="7006"/>
        <v>0</v>
      </c>
      <c r="AZ521" s="591"/>
    </row>
    <row r="522" spans="1:52">
      <c r="A522" s="590"/>
      <c r="B522" s="636"/>
      <c r="C522" s="636"/>
      <c r="D522" s="651"/>
      <c r="E522" s="652">
        <v>0.3</v>
      </c>
      <c r="F522" s="652">
        <v>0.05</v>
      </c>
      <c r="G522" s="653"/>
      <c r="H522" s="640"/>
      <c r="I522" s="640">
        <f t="shared" si="7493"/>
        <v>1.35</v>
      </c>
      <c r="J522" s="658">
        <v>0</v>
      </c>
      <c r="K522" s="658">
        <v>0</v>
      </c>
      <c r="L522" s="658">
        <v>0</v>
      </c>
      <c r="M522" s="658">
        <v>0</v>
      </c>
      <c r="N522" s="658">
        <v>0</v>
      </c>
      <c r="O522" s="658">
        <v>0</v>
      </c>
      <c r="P522" s="658">
        <v>0</v>
      </c>
      <c r="Q522" s="658">
        <v>0</v>
      </c>
      <c r="R522" s="658">
        <v>0.3</v>
      </c>
      <c r="S522" s="658">
        <v>0</v>
      </c>
      <c r="T522" s="658">
        <v>0</v>
      </c>
      <c r="U522" s="658">
        <v>1</v>
      </c>
      <c r="V522" s="658">
        <v>0</v>
      </c>
      <c r="W522" s="658">
        <v>0</v>
      </c>
      <c r="X522" s="658">
        <v>0</v>
      </c>
      <c r="Y522" s="658">
        <v>0</v>
      </c>
      <c r="Z522" s="658">
        <v>0</v>
      </c>
      <c r="AA522" s="658">
        <v>0</v>
      </c>
      <c r="AB522" s="658">
        <v>0</v>
      </c>
      <c r="AC522" s="658">
        <v>0</v>
      </c>
      <c r="AD522" s="658">
        <v>0</v>
      </c>
      <c r="AE522" s="658">
        <v>0</v>
      </c>
      <c r="AF522" s="658">
        <v>0</v>
      </c>
      <c r="AG522" s="658">
        <v>0</v>
      </c>
      <c r="AH522" s="658">
        <v>0</v>
      </c>
      <c r="AI522" s="658">
        <v>0.05</v>
      </c>
      <c r="AJ522" s="658">
        <v>0</v>
      </c>
      <c r="AK522" s="658">
        <v>0</v>
      </c>
      <c r="AL522" s="658">
        <v>0</v>
      </c>
      <c r="AM522" s="658">
        <v>0</v>
      </c>
      <c r="AN522" s="658">
        <v>0</v>
      </c>
      <c r="AO522" s="658">
        <v>0</v>
      </c>
      <c r="AP522" s="658">
        <v>0</v>
      </c>
      <c r="AQ522" s="658">
        <v>0</v>
      </c>
      <c r="AR522" s="658">
        <v>0</v>
      </c>
      <c r="AS522" s="658">
        <v>0</v>
      </c>
      <c r="AT522" s="658">
        <v>0</v>
      </c>
      <c r="AU522" s="658">
        <v>0</v>
      </c>
      <c r="AV522" s="658">
        <v>0</v>
      </c>
      <c r="AW522" s="613">
        <f t="shared" si="7007"/>
        <v>1.35</v>
      </c>
      <c r="AX522" s="645">
        <f t="shared" si="7005"/>
        <v>1.35</v>
      </c>
      <c r="AY522" s="656" t="e">
        <f t="shared" si="7006"/>
        <v>#DIV/0!</v>
      </c>
      <c r="AZ522" s="591"/>
    </row>
    <row r="523" spans="1:52">
      <c r="A523" s="590"/>
      <c r="B523" s="646" t="s">
        <v>305</v>
      </c>
      <c r="C523" s="646" t="s">
        <v>724</v>
      </c>
      <c r="D523" s="647" t="s">
        <v>725</v>
      </c>
      <c r="E523" s="648"/>
      <c r="F523" s="648"/>
      <c r="G523" s="649"/>
      <c r="H523" s="650">
        <f>+H524+H526+H528+H530+H532</f>
        <v>1056016.7359632095</v>
      </c>
      <c r="I523" s="650">
        <f t="shared" si="7493"/>
        <v>1056016.7359632095</v>
      </c>
      <c r="J523" s="650">
        <f t="shared" ref="J523:AV523" si="7640">+J524+J526+J528+J530+J532</f>
        <v>0</v>
      </c>
      <c r="K523" s="650">
        <f t="shared" si="7640"/>
        <v>0</v>
      </c>
      <c r="L523" s="650">
        <f t="shared" si="7640"/>
        <v>0</v>
      </c>
      <c r="M523" s="650">
        <f t="shared" si="7640"/>
        <v>0</v>
      </c>
      <c r="N523" s="650">
        <f t="shared" si="7640"/>
        <v>0</v>
      </c>
      <c r="O523" s="650">
        <f t="shared" si="7640"/>
        <v>0</v>
      </c>
      <c r="P523" s="650">
        <f t="shared" si="7640"/>
        <v>0</v>
      </c>
      <c r="Q523" s="650">
        <f t="shared" si="7640"/>
        <v>0</v>
      </c>
      <c r="R523" s="650">
        <f t="shared" si="7640"/>
        <v>316805.02078896278</v>
      </c>
      <c r="S523" s="650">
        <f t="shared" si="7640"/>
        <v>11754.989569885143</v>
      </c>
      <c r="T523" s="650">
        <f t="shared" si="7640"/>
        <v>45550.584583304932</v>
      </c>
      <c r="U523" s="650">
        <f t="shared" si="7640"/>
        <v>196689.46611957622</v>
      </c>
      <c r="V523" s="650">
        <f t="shared" si="7640"/>
        <v>432415.83810331987</v>
      </c>
      <c r="W523" s="650">
        <f t="shared" si="7640"/>
        <v>0</v>
      </c>
      <c r="X523" s="650">
        <f t="shared" si="7640"/>
        <v>0</v>
      </c>
      <c r="Y523" s="650">
        <f t="shared" si="7640"/>
        <v>0</v>
      </c>
      <c r="Z523" s="650">
        <f t="shared" si="7640"/>
        <v>0</v>
      </c>
      <c r="AA523" s="650">
        <f t="shared" si="7640"/>
        <v>0</v>
      </c>
      <c r="AB523" s="650">
        <f t="shared" si="7640"/>
        <v>0</v>
      </c>
      <c r="AC523" s="650">
        <f t="shared" si="7640"/>
        <v>0</v>
      </c>
      <c r="AD523" s="650">
        <f t="shared" si="7640"/>
        <v>0</v>
      </c>
      <c r="AE523" s="650">
        <f t="shared" si="7640"/>
        <v>0</v>
      </c>
      <c r="AF523" s="650">
        <f t="shared" si="7640"/>
        <v>0</v>
      </c>
      <c r="AG523" s="650">
        <f t="shared" si="7640"/>
        <v>0</v>
      </c>
      <c r="AH523" s="650">
        <f t="shared" si="7640"/>
        <v>0</v>
      </c>
      <c r="AI523" s="650">
        <f t="shared" si="7640"/>
        <v>52800.836798160482</v>
      </c>
      <c r="AJ523" s="650">
        <f t="shared" si="7640"/>
        <v>0</v>
      </c>
      <c r="AK523" s="650">
        <f t="shared" si="7640"/>
        <v>0</v>
      </c>
      <c r="AL523" s="650">
        <f t="shared" si="7640"/>
        <v>0</v>
      </c>
      <c r="AM523" s="650">
        <f t="shared" si="7640"/>
        <v>0</v>
      </c>
      <c r="AN523" s="650">
        <f t="shared" si="7640"/>
        <v>0</v>
      </c>
      <c r="AO523" s="650">
        <f t="shared" si="7640"/>
        <v>0</v>
      </c>
      <c r="AP523" s="650">
        <f t="shared" si="7640"/>
        <v>0</v>
      </c>
      <c r="AQ523" s="650">
        <f t="shared" si="7640"/>
        <v>0</v>
      </c>
      <c r="AR523" s="650">
        <f t="shared" si="7640"/>
        <v>0</v>
      </c>
      <c r="AS523" s="650">
        <f t="shared" si="7640"/>
        <v>0</v>
      </c>
      <c r="AT523" s="650">
        <f t="shared" si="7640"/>
        <v>0</v>
      </c>
      <c r="AU523" s="650">
        <f t="shared" si="7640"/>
        <v>0</v>
      </c>
      <c r="AV523" s="650">
        <f t="shared" si="7640"/>
        <v>0</v>
      </c>
      <c r="AW523" s="613">
        <f t="shared" si="7007"/>
        <v>1056016.7359632095</v>
      </c>
      <c r="AX523" s="645">
        <f t="shared" ref="AX523:AX586" si="7641">+I523-H523</f>
        <v>0</v>
      </c>
      <c r="AY523" s="656">
        <f t="shared" ref="AY523:AY586" si="7642">+AX523/H523</f>
        <v>0</v>
      </c>
      <c r="AZ523" s="591"/>
    </row>
    <row r="524" spans="1:52">
      <c r="A524" s="590"/>
      <c r="B524" s="636" t="s">
        <v>378</v>
      </c>
      <c r="C524" s="636" t="s">
        <v>726</v>
      </c>
      <c r="D524" s="651" t="s">
        <v>698</v>
      </c>
      <c r="E524" s="652"/>
      <c r="F524" s="652"/>
      <c r="G524" s="653"/>
      <c r="H524" s="640">
        <v>597137.41679205711</v>
      </c>
      <c r="I524" s="640">
        <f t="shared" si="7493"/>
        <v>597137.41679205711</v>
      </c>
      <c r="J524" s="653">
        <v>0</v>
      </c>
      <c r="K524" s="653">
        <v>0</v>
      </c>
      <c r="L524" s="653">
        <v>0</v>
      </c>
      <c r="M524" s="653">
        <v>0</v>
      </c>
      <c r="N524" s="653">
        <v>0</v>
      </c>
      <c r="O524" s="653">
        <v>0</v>
      </c>
      <c r="P524" s="653">
        <v>0</v>
      </c>
      <c r="Q524" s="653">
        <v>0</v>
      </c>
      <c r="R524" s="653">
        <f t="shared" si="7495"/>
        <v>179141.22503761711</v>
      </c>
      <c r="S524" s="653">
        <f t="shared" ref="S524" si="7643">((S525*$H524)-((S525*$H524*$E525)+(S525*$H524*$F525)))</f>
        <v>0</v>
      </c>
      <c r="T524" s="653">
        <f t="shared" ref="T524" si="7644">((T525*$H524)-((T525*$H524*$E525)+(T525*$H524*$F525)))</f>
        <v>0</v>
      </c>
      <c r="U524" s="653">
        <f t="shared" ref="U524" si="7645">((U525*$H524)-((U525*$H524*$E525)+(U525*$H524*$F525)))</f>
        <v>58220.898137225566</v>
      </c>
      <c r="V524" s="653">
        <f t="shared" ref="V524" si="7646">((V525*$H524)-((V525*$H524*$E525)+(V525*$H524*$F525)))</f>
        <v>329918.42277761153</v>
      </c>
      <c r="W524" s="653">
        <f t="shared" ref="W524" si="7647">((W525*$H524)-((W525*$H524*$E525)+(W525*$H524*$F525)))</f>
        <v>0</v>
      </c>
      <c r="X524" s="653">
        <f t="shared" ref="X524" si="7648">((X525*$H524)-((X525*$H524*$E525)+(X525*$H524*$F525)))</f>
        <v>0</v>
      </c>
      <c r="Y524" s="653">
        <f t="shared" ref="Y524" si="7649">((Y525*$H524)-((Y525*$H524*$E525)+(Y525*$H524*$F525)))</f>
        <v>0</v>
      </c>
      <c r="Z524" s="653">
        <f t="shared" ref="Z524" si="7650">((Z525*$H524)-((Z525*$H524*$E525)+(Z525*$H524*$F525)))</f>
        <v>0</v>
      </c>
      <c r="AA524" s="653">
        <f t="shared" ref="AA524" si="7651">((AA525*$H524)-((AA525*$H524*$E525)+(AA525*$H524*$F525)))</f>
        <v>0</v>
      </c>
      <c r="AB524" s="653">
        <f t="shared" ref="AB524" si="7652">((AB525*$H524)-((AB525*$H524*$E525)+(AB525*$H524*$F525)))</f>
        <v>0</v>
      </c>
      <c r="AC524" s="653">
        <f t="shared" ref="AC524" si="7653">((AC525*$H524)-((AC525*$H524*$E525)+(AC525*$H524*$F525)))</f>
        <v>0</v>
      </c>
      <c r="AD524" s="653">
        <f t="shared" ref="AD524" si="7654">((AD525*$H524)-((AD525*$H524*$E525)+(AD525*$H524*$F525)))</f>
        <v>0</v>
      </c>
      <c r="AE524" s="653">
        <f t="shared" ref="AE524" si="7655">((AE525*$H524)-((AE525*$H524*$E525)+(AE525*$H524*$F525)))</f>
        <v>0</v>
      </c>
      <c r="AF524" s="653">
        <f t="shared" ref="AF524" si="7656">((AF525*$H524)-((AF525*$H524*$E525)+(AF525*$H524*$F525)))</f>
        <v>0</v>
      </c>
      <c r="AG524" s="653">
        <f t="shared" ref="AG524" si="7657">((AG525*$H524)-((AG525*$H524*$E525)+(AG525*$H524*$F525)))</f>
        <v>0</v>
      </c>
      <c r="AH524" s="653">
        <f t="shared" ref="AH524" si="7658">((AH525*$H524)-((AH525*$H524*$E525)+(AH525*$H524*$F525)))</f>
        <v>0</v>
      </c>
      <c r="AI524" s="653">
        <f>+AI525*H524</f>
        <v>29856.870839602856</v>
      </c>
      <c r="AJ524" s="653">
        <f>+AJ525*H524</f>
        <v>0</v>
      </c>
      <c r="AK524" s="653">
        <f t="shared" ref="AK524" si="7659">((AK525*$H524)-((AK525*$H524*$E525)+(AK525*$H524*$F525)))</f>
        <v>0</v>
      </c>
      <c r="AL524" s="653">
        <f t="shared" ref="AL524" si="7660">((AL525*$H524)-((AL525*$H524*$E525)+(AL525*$H524*$F525)))</f>
        <v>0</v>
      </c>
      <c r="AM524" s="653">
        <f t="shared" ref="AM524" si="7661">((AM525*$H524)-((AM525*$H524*$E525)+(AM525*$H524*$F525)))</f>
        <v>0</v>
      </c>
      <c r="AN524" s="653">
        <f t="shared" ref="AN524" si="7662">((AN525*$H524)-((AN525*$H524*$E525)+(AN525*$H524*$F525)))</f>
        <v>0</v>
      </c>
      <c r="AO524" s="653">
        <f t="shared" ref="AO524" si="7663">((AO525*$H524)-((AO525*$H524*$E525)+(AO525*$H524*$F525)))</f>
        <v>0</v>
      </c>
      <c r="AP524" s="653">
        <f t="shared" ref="AP524" si="7664">((AP525*$H524)-((AP525*$H524*$E525)+(AP525*$H524*$F525)))</f>
        <v>0</v>
      </c>
      <c r="AQ524" s="653">
        <f t="shared" ref="AQ524" si="7665">((AQ525*$H524)-((AQ525*$H524*$E525)+(AQ525*$H524*$F525)))</f>
        <v>0</v>
      </c>
      <c r="AR524" s="653">
        <f t="shared" ref="AR524" si="7666">((AR525*$H524)-((AR525*$H524*$E525)+(AR525*$H524*$F525)))</f>
        <v>0</v>
      </c>
      <c r="AS524" s="653">
        <f t="shared" ref="AS524" si="7667">((AS525*$H524)-((AS525*$H524*$E525)+(AS525*$H524*$F525)))</f>
        <v>0</v>
      </c>
      <c r="AT524" s="653">
        <f t="shared" ref="AT524" si="7668">((AT525*$H524)-((AT525*$H524*$E525)+(AT525*$H524*$F525)))</f>
        <v>0</v>
      </c>
      <c r="AU524" s="653">
        <f t="shared" ref="AU524" si="7669">((AU525*$H524)-((AU525*$H524*$E525)+(AU525*$H524*$F525)))</f>
        <v>0</v>
      </c>
      <c r="AV524" s="653">
        <f t="shared" ref="AV524" si="7670">((AV525*$H524)-((AV525*$H524*$E525)+(AV525*$H524*$F525)))</f>
        <v>0</v>
      </c>
      <c r="AW524" s="613">
        <f t="shared" ref="AW524:AW587" si="7671">SUM(J524:AV524)</f>
        <v>597137.41679205711</v>
      </c>
      <c r="AX524" s="645">
        <f t="shared" si="7641"/>
        <v>0</v>
      </c>
      <c r="AY524" s="656">
        <f t="shared" si="7642"/>
        <v>0</v>
      </c>
      <c r="AZ524" s="591"/>
    </row>
    <row r="525" spans="1:52">
      <c r="A525" s="590"/>
      <c r="B525" s="636"/>
      <c r="C525" s="636"/>
      <c r="D525" s="651"/>
      <c r="E525" s="652">
        <v>0.3</v>
      </c>
      <c r="F525" s="652">
        <v>0.05</v>
      </c>
      <c r="G525" s="653"/>
      <c r="H525" s="640"/>
      <c r="I525" s="640">
        <f t="shared" si="7493"/>
        <v>1.3499999999999999</v>
      </c>
      <c r="J525" s="658">
        <v>0</v>
      </c>
      <c r="K525" s="658">
        <v>0</v>
      </c>
      <c r="L525" s="658">
        <v>0</v>
      </c>
      <c r="M525" s="658">
        <v>0</v>
      </c>
      <c r="N525" s="658">
        <v>0</v>
      </c>
      <c r="O525" s="658">
        <v>0</v>
      </c>
      <c r="P525" s="658">
        <v>0</v>
      </c>
      <c r="Q525" s="658">
        <v>0</v>
      </c>
      <c r="R525" s="658">
        <v>0.3</v>
      </c>
      <c r="S525" s="658">
        <v>0</v>
      </c>
      <c r="T525" s="658">
        <v>0</v>
      </c>
      <c r="U525" s="658">
        <v>0.15</v>
      </c>
      <c r="V525" s="658">
        <v>0.85</v>
      </c>
      <c r="W525" s="658">
        <v>0</v>
      </c>
      <c r="X525" s="658">
        <v>0</v>
      </c>
      <c r="Y525" s="658">
        <v>0</v>
      </c>
      <c r="Z525" s="658">
        <v>0</v>
      </c>
      <c r="AA525" s="658">
        <v>0</v>
      </c>
      <c r="AB525" s="658">
        <v>0</v>
      </c>
      <c r="AC525" s="658">
        <v>0</v>
      </c>
      <c r="AD525" s="658">
        <v>0</v>
      </c>
      <c r="AE525" s="658">
        <v>0</v>
      </c>
      <c r="AF525" s="658">
        <v>0</v>
      </c>
      <c r="AG525" s="658">
        <v>0</v>
      </c>
      <c r="AH525" s="658">
        <v>0</v>
      </c>
      <c r="AI525" s="658">
        <v>0.05</v>
      </c>
      <c r="AJ525" s="658">
        <v>0</v>
      </c>
      <c r="AK525" s="658">
        <v>0</v>
      </c>
      <c r="AL525" s="658">
        <v>0</v>
      </c>
      <c r="AM525" s="658">
        <v>0</v>
      </c>
      <c r="AN525" s="658">
        <v>0</v>
      </c>
      <c r="AO525" s="658">
        <v>0</v>
      </c>
      <c r="AP525" s="658">
        <v>0</v>
      </c>
      <c r="AQ525" s="658">
        <v>0</v>
      </c>
      <c r="AR525" s="658">
        <v>0</v>
      </c>
      <c r="AS525" s="658">
        <v>0</v>
      </c>
      <c r="AT525" s="658">
        <v>0</v>
      </c>
      <c r="AU525" s="658">
        <v>0</v>
      </c>
      <c r="AV525" s="658">
        <v>0</v>
      </c>
      <c r="AW525" s="613">
        <f t="shared" si="7671"/>
        <v>1.3499999999999999</v>
      </c>
      <c r="AX525" s="645">
        <f t="shared" si="7641"/>
        <v>1.3499999999999999</v>
      </c>
      <c r="AY525" s="656" t="e">
        <f t="shared" si="7642"/>
        <v>#DIV/0!</v>
      </c>
      <c r="AZ525" s="591"/>
    </row>
    <row r="526" spans="1:52">
      <c r="A526" s="590"/>
      <c r="B526" s="636" t="s">
        <v>378</v>
      </c>
      <c r="C526" s="636" t="s">
        <v>727</v>
      </c>
      <c r="D526" s="651" t="s">
        <v>700</v>
      </c>
      <c r="E526" s="652"/>
      <c r="F526" s="652"/>
      <c r="G526" s="653"/>
      <c r="H526" s="640">
        <v>226057.49172856045</v>
      </c>
      <c r="I526" s="640">
        <f t="shared" si="7493"/>
        <v>226057.49172856045</v>
      </c>
      <c r="J526" s="653">
        <v>0</v>
      </c>
      <c r="K526" s="653">
        <v>0</v>
      </c>
      <c r="L526" s="653">
        <v>0</v>
      </c>
      <c r="M526" s="653">
        <v>0</v>
      </c>
      <c r="N526" s="653">
        <v>0</v>
      </c>
      <c r="O526" s="653">
        <v>0</v>
      </c>
      <c r="P526" s="653">
        <v>0</v>
      </c>
      <c r="Q526" s="653">
        <v>0</v>
      </c>
      <c r="R526" s="653">
        <f t="shared" si="7495"/>
        <v>67817.247518568125</v>
      </c>
      <c r="S526" s="653">
        <f t="shared" ref="S526" si="7672">((S527*$H526)-((S527*$H526*$E527)+(S527*$H526*$F527)))</f>
        <v>11754.989569885143</v>
      </c>
      <c r="T526" s="653">
        <f t="shared" ref="T526" si="7673">((T527*$H526)-((T527*$H526*$E527)+(T527*$H526*$F527)))</f>
        <v>45550.584583304932</v>
      </c>
      <c r="U526" s="653">
        <f t="shared" ref="U526" si="7674">((U527*$H526)-((U527*$H526*$E527)+(U527*$H526*$F527)))</f>
        <v>51428.079368247498</v>
      </c>
      <c r="V526" s="653">
        <f t="shared" ref="V526" si="7675">((V527*$H526)-((V527*$H526*$E527)+(V527*$H526*$F527)))</f>
        <v>38203.716102126717</v>
      </c>
      <c r="W526" s="653">
        <f t="shared" ref="W526" si="7676">((W527*$H526)-((W527*$H526*$E527)+(W527*$H526*$F527)))</f>
        <v>0</v>
      </c>
      <c r="X526" s="653">
        <f t="shared" ref="X526" si="7677">((X527*$H526)-((X527*$H526*$E527)+(X527*$H526*$F527)))</f>
        <v>0</v>
      </c>
      <c r="Y526" s="653">
        <f t="shared" ref="Y526" si="7678">((Y527*$H526)-((Y527*$H526*$E527)+(Y527*$H526*$F527)))</f>
        <v>0</v>
      </c>
      <c r="Z526" s="653">
        <f t="shared" ref="Z526" si="7679">((Z527*$H526)-((Z527*$H526*$E527)+(Z527*$H526*$F527)))</f>
        <v>0</v>
      </c>
      <c r="AA526" s="653">
        <f t="shared" ref="AA526" si="7680">((AA527*$H526)-((AA527*$H526*$E527)+(AA527*$H526*$F527)))</f>
        <v>0</v>
      </c>
      <c r="AB526" s="653">
        <f t="shared" ref="AB526" si="7681">((AB527*$H526)-((AB527*$H526*$E527)+(AB527*$H526*$F527)))</f>
        <v>0</v>
      </c>
      <c r="AC526" s="653">
        <f t="shared" ref="AC526" si="7682">((AC527*$H526)-((AC527*$H526*$E527)+(AC527*$H526*$F527)))</f>
        <v>0</v>
      </c>
      <c r="AD526" s="653">
        <f t="shared" ref="AD526" si="7683">((AD527*$H526)-((AD527*$H526*$E527)+(AD527*$H526*$F527)))</f>
        <v>0</v>
      </c>
      <c r="AE526" s="653">
        <f t="shared" ref="AE526" si="7684">((AE527*$H526)-((AE527*$H526*$E527)+(AE527*$H526*$F527)))</f>
        <v>0</v>
      </c>
      <c r="AF526" s="653">
        <f t="shared" ref="AF526" si="7685">((AF527*$H526)-((AF527*$H526*$E527)+(AF527*$H526*$F527)))</f>
        <v>0</v>
      </c>
      <c r="AG526" s="653">
        <f t="shared" ref="AG526" si="7686">((AG527*$H526)-((AG527*$H526*$E527)+(AG527*$H526*$F527)))</f>
        <v>0</v>
      </c>
      <c r="AH526" s="653">
        <f t="shared" ref="AH526" si="7687">((AH527*$H526)-((AH527*$H526*$E527)+(AH527*$H526*$F527)))</f>
        <v>0</v>
      </c>
      <c r="AI526" s="653">
        <f>+AI527*H526</f>
        <v>11302.874586428023</v>
      </c>
      <c r="AJ526" s="653">
        <f>+AJ527*H526</f>
        <v>0</v>
      </c>
      <c r="AK526" s="653">
        <f t="shared" ref="AK526" si="7688">((AK527*$H526)-((AK527*$H526*$E527)+(AK527*$H526*$F527)))</f>
        <v>0</v>
      </c>
      <c r="AL526" s="653">
        <f t="shared" ref="AL526" si="7689">((AL527*$H526)-((AL527*$H526*$E527)+(AL527*$H526*$F527)))</f>
        <v>0</v>
      </c>
      <c r="AM526" s="653">
        <f t="shared" ref="AM526" si="7690">((AM527*$H526)-((AM527*$H526*$E527)+(AM527*$H526*$F527)))</f>
        <v>0</v>
      </c>
      <c r="AN526" s="653">
        <f t="shared" ref="AN526" si="7691">((AN527*$H526)-((AN527*$H526*$E527)+(AN527*$H526*$F527)))</f>
        <v>0</v>
      </c>
      <c r="AO526" s="653">
        <f t="shared" ref="AO526" si="7692">((AO527*$H526)-((AO527*$H526*$E527)+(AO527*$H526*$F527)))</f>
        <v>0</v>
      </c>
      <c r="AP526" s="653">
        <f t="shared" ref="AP526" si="7693">((AP527*$H526)-((AP527*$H526*$E527)+(AP527*$H526*$F527)))</f>
        <v>0</v>
      </c>
      <c r="AQ526" s="653">
        <f t="shared" ref="AQ526" si="7694">((AQ527*$H526)-((AQ527*$H526*$E527)+(AQ527*$H526*$F527)))</f>
        <v>0</v>
      </c>
      <c r="AR526" s="653">
        <f t="shared" ref="AR526" si="7695">((AR527*$H526)-((AR527*$H526*$E527)+(AR527*$H526*$F527)))</f>
        <v>0</v>
      </c>
      <c r="AS526" s="653">
        <f t="shared" ref="AS526" si="7696">((AS527*$H526)-((AS527*$H526*$E527)+(AS527*$H526*$F527)))</f>
        <v>0</v>
      </c>
      <c r="AT526" s="653">
        <f t="shared" ref="AT526" si="7697">((AT527*$H526)-((AT527*$H526*$E527)+(AT527*$H526*$F527)))</f>
        <v>0</v>
      </c>
      <c r="AU526" s="653">
        <f t="shared" ref="AU526" si="7698">((AU527*$H526)-((AU527*$H526*$E527)+(AU527*$H526*$F527)))</f>
        <v>0</v>
      </c>
      <c r="AV526" s="653">
        <f t="shared" ref="AV526" si="7699">((AV527*$H526)-((AV527*$H526*$E527)+(AV527*$H526*$F527)))</f>
        <v>0</v>
      </c>
      <c r="AW526" s="613">
        <f t="shared" si="7671"/>
        <v>226057.49172856045</v>
      </c>
      <c r="AX526" s="645">
        <f t="shared" si="7641"/>
        <v>0</v>
      </c>
      <c r="AY526" s="656">
        <f t="shared" si="7642"/>
        <v>0</v>
      </c>
      <c r="AZ526" s="591"/>
    </row>
    <row r="527" spans="1:52">
      <c r="A527" s="590"/>
      <c r="B527" s="636"/>
      <c r="C527" s="636"/>
      <c r="D527" s="651"/>
      <c r="E527" s="652">
        <v>0.3</v>
      </c>
      <c r="F527" s="652">
        <v>0.05</v>
      </c>
      <c r="G527" s="653"/>
      <c r="H527" s="640"/>
      <c r="I527" s="640">
        <f t="shared" si="7493"/>
        <v>1.35</v>
      </c>
      <c r="J527" s="658">
        <v>0</v>
      </c>
      <c r="K527" s="658">
        <v>0</v>
      </c>
      <c r="L527" s="658">
        <v>0</v>
      </c>
      <c r="M527" s="658">
        <v>0</v>
      </c>
      <c r="N527" s="658">
        <v>0</v>
      </c>
      <c r="O527" s="658">
        <v>0</v>
      </c>
      <c r="P527" s="658">
        <v>0</v>
      </c>
      <c r="Q527" s="658">
        <v>0</v>
      </c>
      <c r="R527" s="658">
        <v>0.3</v>
      </c>
      <c r="S527" s="658">
        <v>0.08</v>
      </c>
      <c r="T527" s="658">
        <v>0.31</v>
      </c>
      <c r="U527" s="658">
        <v>0.35</v>
      </c>
      <c r="V527" s="658">
        <v>0.26</v>
      </c>
      <c r="W527" s="658">
        <v>0</v>
      </c>
      <c r="X527" s="658">
        <v>0</v>
      </c>
      <c r="Y527" s="658">
        <v>0</v>
      </c>
      <c r="Z527" s="658">
        <v>0</v>
      </c>
      <c r="AA527" s="658">
        <v>0</v>
      </c>
      <c r="AB527" s="658">
        <v>0</v>
      </c>
      <c r="AC527" s="658">
        <v>0</v>
      </c>
      <c r="AD527" s="658">
        <v>0</v>
      </c>
      <c r="AE527" s="658">
        <v>0</v>
      </c>
      <c r="AF527" s="658">
        <v>0</v>
      </c>
      <c r="AG527" s="658">
        <v>0</v>
      </c>
      <c r="AH527" s="658">
        <v>0</v>
      </c>
      <c r="AI527" s="658">
        <v>0.05</v>
      </c>
      <c r="AJ527" s="658">
        <v>0</v>
      </c>
      <c r="AK527" s="658">
        <v>0</v>
      </c>
      <c r="AL527" s="658">
        <v>0</v>
      </c>
      <c r="AM527" s="658">
        <v>0</v>
      </c>
      <c r="AN527" s="658">
        <v>0</v>
      </c>
      <c r="AO527" s="658">
        <v>0</v>
      </c>
      <c r="AP527" s="658">
        <v>0</v>
      </c>
      <c r="AQ527" s="658">
        <v>0</v>
      </c>
      <c r="AR527" s="658">
        <v>0</v>
      </c>
      <c r="AS527" s="658">
        <v>0</v>
      </c>
      <c r="AT527" s="658">
        <v>0</v>
      </c>
      <c r="AU527" s="658">
        <v>0</v>
      </c>
      <c r="AV527" s="658">
        <v>0</v>
      </c>
      <c r="AW527" s="613">
        <f t="shared" si="7671"/>
        <v>1.35</v>
      </c>
      <c r="AX527" s="645">
        <f t="shared" si="7641"/>
        <v>1.35</v>
      </c>
      <c r="AY527" s="656" t="e">
        <f t="shared" si="7642"/>
        <v>#DIV/0!</v>
      </c>
      <c r="AZ527" s="591"/>
    </row>
    <row r="528" spans="1:52">
      <c r="A528" s="590"/>
      <c r="B528" s="636" t="s">
        <v>378</v>
      </c>
      <c r="C528" s="636" t="s">
        <v>728</v>
      </c>
      <c r="D528" s="651" t="s">
        <v>721</v>
      </c>
      <c r="E528" s="652"/>
      <c r="F528" s="652"/>
      <c r="G528" s="653"/>
      <c r="H528" s="640">
        <v>123641.72927611857</v>
      </c>
      <c r="I528" s="640">
        <f t="shared" si="7493"/>
        <v>123641.72927611857</v>
      </c>
      <c r="J528" s="653">
        <v>0</v>
      </c>
      <c r="K528" s="653">
        <v>0</v>
      </c>
      <c r="L528" s="653">
        <v>0</v>
      </c>
      <c r="M528" s="653">
        <v>0</v>
      </c>
      <c r="N528" s="653">
        <v>0</v>
      </c>
      <c r="O528" s="653">
        <v>0</v>
      </c>
      <c r="P528" s="653">
        <v>0</v>
      </c>
      <c r="Q528" s="653">
        <v>0</v>
      </c>
      <c r="R528" s="653">
        <f t="shared" ref="R528" si="7700">+R529*H528</f>
        <v>37092.51878283557</v>
      </c>
      <c r="S528" s="653">
        <f t="shared" ref="S528" si="7701">((S529*$H528)-((S529*$H528*$E529)+(S529*$H528*$F529)))</f>
        <v>0</v>
      </c>
      <c r="T528" s="653">
        <f t="shared" ref="T528" si="7702">((T529*$H528)-((T529*$H528*$E529)+(T529*$H528*$F529)))</f>
        <v>0</v>
      </c>
      <c r="U528" s="653">
        <f t="shared" ref="U528" si="7703">((U529*$H528)-((U529*$H528*$E529)+(U529*$H528*$F529)))</f>
        <v>16073.424805895414</v>
      </c>
      <c r="V528" s="653">
        <f t="shared" ref="V528" si="7704">((V529*$H528)-((V529*$H528*$E529)+(V529*$H528*$F529)))</f>
        <v>64293.699223581658</v>
      </c>
      <c r="W528" s="653">
        <f t="shared" ref="W528" si="7705">((W529*$H528)-((W529*$H528*$E529)+(W529*$H528*$F529)))</f>
        <v>0</v>
      </c>
      <c r="X528" s="653">
        <f t="shared" ref="X528" si="7706">((X529*$H528)-((X529*$H528*$E529)+(X529*$H528*$F529)))</f>
        <v>0</v>
      </c>
      <c r="Y528" s="653">
        <f t="shared" ref="Y528" si="7707">((Y529*$H528)-((Y529*$H528*$E529)+(Y529*$H528*$F529)))</f>
        <v>0</v>
      </c>
      <c r="Z528" s="653">
        <f t="shared" ref="Z528" si="7708">((Z529*$H528)-((Z529*$H528*$E529)+(Z529*$H528*$F529)))</f>
        <v>0</v>
      </c>
      <c r="AA528" s="653">
        <f t="shared" ref="AA528" si="7709">((AA529*$H528)-((AA529*$H528*$E529)+(AA529*$H528*$F529)))</f>
        <v>0</v>
      </c>
      <c r="AB528" s="653">
        <f t="shared" ref="AB528" si="7710">((AB529*$H528)-((AB529*$H528*$E529)+(AB529*$H528*$F529)))</f>
        <v>0</v>
      </c>
      <c r="AC528" s="653">
        <f t="shared" ref="AC528" si="7711">((AC529*$H528)-((AC529*$H528*$E529)+(AC529*$H528*$F529)))</f>
        <v>0</v>
      </c>
      <c r="AD528" s="653">
        <f t="shared" ref="AD528" si="7712">((AD529*$H528)-((AD529*$H528*$E529)+(AD529*$H528*$F529)))</f>
        <v>0</v>
      </c>
      <c r="AE528" s="653">
        <f t="shared" ref="AE528" si="7713">((AE529*$H528)-((AE529*$H528*$E529)+(AE529*$H528*$F529)))</f>
        <v>0</v>
      </c>
      <c r="AF528" s="653">
        <f t="shared" ref="AF528" si="7714">((AF529*$H528)-((AF529*$H528*$E529)+(AF529*$H528*$F529)))</f>
        <v>0</v>
      </c>
      <c r="AG528" s="653">
        <f t="shared" ref="AG528" si="7715">((AG529*$H528)-((AG529*$H528*$E529)+(AG529*$H528*$F529)))</f>
        <v>0</v>
      </c>
      <c r="AH528" s="653">
        <f t="shared" ref="AH528" si="7716">((AH529*$H528)-((AH529*$H528*$E529)+(AH529*$H528*$F529)))</f>
        <v>0</v>
      </c>
      <c r="AI528" s="653">
        <f>+AI529*H528</f>
        <v>6182.0864638059284</v>
      </c>
      <c r="AJ528" s="653">
        <f>+AJ529*H528</f>
        <v>0</v>
      </c>
      <c r="AK528" s="653">
        <f t="shared" ref="AK528" si="7717">((AK529*$H528)-((AK529*$H528*$E529)+(AK529*$H528*$F529)))</f>
        <v>0</v>
      </c>
      <c r="AL528" s="653">
        <f t="shared" ref="AL528" si="7718">((AL529*$H528)-((AL529*$H528*$E529)+(AL529*$H528*$F529)))</f>
        <v>0</v>
      </c>
      <c r="AM528" s="653">
        <f t="shared" ref="AM528" si="7719">((AM529*$H528)-((AM529*$H528*$E529)+(AM529*$H528*$F529)))</f>
        <v>0</v>
      </c>
      <c r="AN528" s="653">
        <f t="shared" ref="AN528" si="7720">((AN529*$H528)-((AN529*$H528*$E529)+(AN529*$H528*$F529)))</f>
        <v>0</v>
      </c>
      <c r="AO528" s="653">
        <f t="shared" ref="AO528" si="7721">((AO529*$H528)-((AO529*$H528*$E529)+(AO529*$H528*$F529)))</f>
        <v>0</v>
      </c>
      <c r="AP528" s="653">
        <f t="shared" ref="AP528" si="7722">((AP529*$H528)-((AP529*$H528*$E529)+(AP529*$H528*$F529)))</f>
        <v>0</v>
      </c>
      <c r="AQ528" s="653">
        <f t="shared" ref="AQ528" si="7723">((AQ529*$H528)-((AQ529*$H528*$E529)+(AQ529*$H528*$F529)))</f>
        <v>0</v>
      </c>
      <c r="AR528" s="653">
        <f t="shared" ref="AR528" si="7724">((AR529*$H528)-((AR529*$H528*$E529)+(AR529*$H528*$F529)))</f>
        <v>0</v>
      </c>
      <c r="AS528" s="653">
        <f t="shared" ref="AS528" si="7725">((AS529*$H528)-((AS529*$H528*$E529)+(AS529*$H528*$F529)))</f>
        <v>0</v>
      </c>
      <c r="AT528" s="653">
        <f t="shared" ref="AT528" si="7726">((AT529*$H528)-((AT529*$H528*$E529)+(AT529*$H528*$F529)))</f>
        <v>0</v>
      </c>
      <c r="AU528" s="653">
        <f t="shared" ref="AU528" si="7727">((AU529*$H528)-((AU529*$H528*$E529)+(AU529*$H528*$F529)))</f>
        <v>0</v>
      </c>
      <c r="AV528" s="653">
        <f t="shared" ref="AV528" si="7728">((AV529*$H528)-((AV529*$H528*$E529)+(AV529*$H528*$F529)))</f>
        <v>0</v>
      </c>
      <c r="AW528" s="613">
        <f t="shared" si="7671"/>
        <v>123641.72927611857</v>
      </c>
      <c r="AX528" s="645">
        <f t="shared" si="7641"/>
        <v>0</v>
      </c>
      <c r="AY528" s="656">
        <f t="shared" si="7642"/>
        <v>0</v>
      </c>
      <c r="AZ528" s="591"/>
    </row>
    <row r="529" spans="1:52">
      <c r="A529" s="590"/>
      <c r="B529" s="636"/>
      <c r="C529" s="636"/>
      <c r="D529" s="651"/>
      <c r="E529" s="652">
        <v>0.3</v>
      </c>
      <c r="F529" s="652">
        <v>0.05</v>
      </c>
      <c r="G529" s="653"/>
      <c r="H529" s="640"/>
      <c r="I529" s="640">
        <f t="shared" si="7493"/>
        <v>1.35</v>
      </c>
      <c r="J529" s="658">
        <v>0</v>
      </c>
      <c r="K529" s="658">
        <v>0</v>
      </c>
      <c r="L529" s="658">
        <v>0</v>
      </c>
      <c r="M529" s="658">
        <v>0</v>
      </c>
      <c r="N529" s="658">
        <v>0</v>
      </c>
      <c r="O529" s="658">
        <v>0</v>
      </c>
      <c r="P529" s="658">
        <v>0</v>
      </c>
      <c r="Q529" s="658">
        <v>0</v>
      </c>
      <c r="R529" s="658">
        <v>0.3</v>
      </c>
      <c r="S529" s="658">
        <v>0</v>
      </c>
      <c r="T529" s="658">
        <v>0</v>
      </c>
      <c r="U529" s="658">
        <v>0.2</v>
      </c>
      <c r="V529" s="658">
        <v>0.8</v>
      </c>
      <c r="W529" s="658">
        <v>0</v>
      </c>
      <c r="X529" s="658">
        <v>0</v>
      </c>
      <c r="Y529" s="658">
        <v>0</v>
      </c>
      <c r="Z529" s="658">
        <v>0</v>
      </c>
      <c r="AA529" s="658">
        <v>0</v>
      </c>
      <c r="AB529" s="658">
        <v>0</v>
      </c>
      <c r="AC529" s="658">
        <v>0</v>
      </c>
      <c r="AD529" s="658">
        <v>0</v>
      </c>
      <c r="AE529" s="658">
        <v>0</v>
      </c>
      <c r="AF529" s="658">
        <v>0</v>
      </c>
      <c r="AG529" s="658">
        <v>0</v>
      </c>
      <c r="AH529" s="658">
        <v>0</v>
      </c>
      <c r="AI529" s="658">
        <v>0.05</v>
      </c>
      <c r="AJ529" s="658">
        <v>0</v>
      </c>
      <c r="AK529" s="658">
        <v>0</v>
      </c>
      <c r="AL529" s="658">
        <v>0</v>
      </c>
      <c r="AM529" s="658">
        <v>0</v>
      </c>
      <c r="AN529" s="658">
        <v>0</v>
      </c>
      <c r="AO529" s="658">
        <v>0</v>
      </c>
      <c r="AP529" s="658">
        <v>0</v>
      </c>
      <c r="AQ529" s="658">
        <v>0</v>
      </c>
      <c r="AR529" s="658">
        <v>0</v>
      </c>
      <c r="AS529" s="658">
        <v>0</v>
      </c>
      <c r="AT529" s="658">
        <v>0</v>
      </c>
      <c r="AU529" s="658">
        <v>0</v>
      </c>
      <c r="AV529" s="658">
        <v>0</v>
      </c>
      <c r="AW529" s="613">
        <f t="shared" si="7671"/>
        <v>1.35</v>
      </c>
      <c r="AX529" s="645">
        <f t="shared" si="7641"/>
        <v>1.35</v>
      </c>
      <c r="AY529" s="656" t="e">
        <f t="shared" si="7642"/>
        <v>#DIV/0!</v>
      </c>
      <c r="AZ529" s="591"/>
    </row>
    <row r="530" spans="1:52">
      <c r="A530" s="590"/>
      <c r="B530" s="636" t="s">
        <v>378</v>
      </c>
      <c r="C530" s="636" t="s">
        <v>729</v>
      </c>
      <c r="D530" s="651" t="s">
        <v>704</v>
      </c>
      <c r="E530" s="652"/>
      <c r="F530" s="652"/>
      <c r="G530" s="653"/>
      <c r="H530" s="640">
        <v>89356.595045661175</v>
      </c>
      <c r="I530" s="640">
        <f t="shared" si="7493"/>
        <v>89356.595045661175</v>
      </c>
      <c r="J530" s="653">
        <v>0</v>
      </c>
      <c r="K530" s="653">
        <v>0</v>
      </c>
      <c r="L530" s="653">
        <v>0</v>
      </c>
      <c r="M530" s="653">
        <v>0</v>
      </c>
      <c r="N530" s="653">
        <v>0</v>
      </c>
      <c r="O530" s="653">
        <v>0</v>
      </c>
      <c r="P530" s="653">
        <v>0</v>
      </c>
      <c r="Q530" s="653">
        <v>0</v>
      </c>
      <c r="R530" s="653">
        <f t="shared" ref="R530" si="7729">+R531*H530</f>
        <v>26806.978513698352</v>
      </c>
      <c r="S530" s="653">
        <f t="shared" ref="S530" si="7730">((S531*$H530)-((S531*$H530*$E531)+(S531*$H530*$F531)))</f>
        <v>0</v>
      </c>
      <c r="T530" s="653">
        <f t="shared" ref="T530" si="7731">((T531*$H530)-((T531*$H530*$E531)+(T531*$H530*$F531)))</f>
        <v>0</v>
      </c>
      <c r="U530" s="653">
        <f t="shared" ref="U530" si="7732">((U531*$H530)-((U531*$H530*$E531)+(U531*$H530*$F531)))</f>
        <v>58081.786779679765</v>
      </c>
      <c r="V530" s="653">
        <f t="shared" ref="V530" si="7733">((V531*$H530)-((V531*$H530*$E531)+(V531*$H530*$F531)))</f>
        <v>0</v>
      </c>
      <c r="W530" s="653">
        <f t="shared" ref="W530" si="7734">((W531*$H530)-((W531*$H530*$E531)+(W531*$H530*$F531)))</f>
        <v>0</v>
      </c>
      <c r="X530" s="653">
        <f t="shared" ref="X530" si="7735">((X531*$H530)-((X531*$H530*$E531)+(X531*$H530*$F531)))</f>
        <v>0</v>
      </c>
      <c r="Y530" s="653">
        <f t="shared" ref="Y530" si="7736">((Y531*$H530)-((Y531*$H530*$E531)+(Y531*$H530*$F531)))</f>
        <v>0</v>
      </c>
      <c r="Z530" s="653">
        <f t="shared" ref="Z530" si="7737">((Z531*$H530)-((Z531*$H530*$E531)+(Z531*$H530*$F531)))</f>
        <v>0</v>
      </c>
      <c r="AA530" s="653">
        <f t="shared" ref="AA530" si="7738">((AA531*$H530)-((AA531*$H530*$E531)+(AA531*$H530*$F531)))</f>
        <v>0</v>
      </c>
      <c r="AB530" s="653">
        <f t="shared" ref="AB530" si="7739">((AB531*$H530)-((AB531*$H530*$E531)+(AB531*$H530*$F531)))</f>
        <v>0</v>
      </c>
      <c r="AC530" s="653">
        <f t="shared" ref="AC530" si="7740">((AC531*$H530)-((AC531*$H530*$E531)+(AC531*$H530*$F531)))</f>
        <v>0</v>
      </c>
      <c r="AD530" s="653">
        <f t="shared" ref="AD530" si="7741">((AD531*$H530)-((AD531*$H530*$E531)+(AD531*$H530*$F531)))</f>
        <v>0</v>
      </c>
      <c r="AE530" s="653">
        <f t="shared" ref="AE530" si="7742">((AE531*$H530)-((AE531*$H530*$E531)+(AE531*$H530*$F531)))</f>
        <v>0</v>
      </c>
      <c r="AF530" s="653">
        <f t="shared" ref="AF530" si="7743">((AF531*$H530)-((AF531*$H530*$E531)+(AF531*$H530*$F531)))</f>
        <v>0</v>
      </c>
      <c r="AG530" s="653">
        <f t="shared" ref="AG530" si="7744">((AG531*$H530)-((AG531*$H530*$E531)+(AG531*$H530*$F531)))</f>
        <v>0</v>
      </c>
      <c r="AH530" s="653">
        <f t="shared" ref="AH530" si="7745">((AH531*$H530)-((AH531*$H530*$E531)+(AH531*$H530*$F531)))</f>
        <v>0</v>
      </c>
      <c r="AI530" s="653">
        <f>+AI531*H530</f>
        <v>4467.829752283059</v>
      </c>
      <c r="AJ530" s="653">
        <f>+AJ531*H530</f>
        <v>0</v>
      </c>
      <c r="AK530" s="653">
        <f t="shared" ref="AK530" si="7746">((AK531*$H530)-((AK531*$H530*$E531)+(AK531*$H530*$F531)))</f>
        <v>0</v>
      </c>
      <c r="AL530" s="653">
        <f t="shared" ref="AL530" si="7747">((AL531*$H530)-((AL531*$H530*$E531)+(AL531*$H530*$F531)))</f>
        <v>0</v>
      </c>
      <c r="AM530" s="653">
        <f t="shared" ref="AM530" si="7748">((AM531*$H530)-((AM531*$H530*$E531)+(AM531*$H530*$F531)))</f>
        <v>0</v>
      </c>
      <c r="AN530" s="653">
        <f t="shared" ref="AN530" si="7749">((AN531*$H530)-((AN531*$H530*$E531)+(AN531*$H530*$F531)))</f>
        <v>0</v>
      </c>
      <c r="AO530" s="653">
        <f t="shared" ref="AO530" si="7750">((AO531*$H530)-((AO531*$H530*$E531)+(AO531*$H530*$F531)))</f>
        <v>0</v>
      </c>
      <c r="AP530" s="653">
        <f t="shared" ref="AP530" si="7751">((AP531*$H530)-((AP531*$H530*$E531)+(AP531*$H530*$F531)))</f>
        <v>0</v>
      </c>
      <c r="AQ530" s="653">
        <f t="shared" ref="AQ530" si="7752">((AQ531*$H530)-((AQ531*$H530*$E531)+(AQ531*$H530*$F531)))</f>
        <v>0</v>
      </c>
      <c r="AR530" s="653">
        <f t="shared" ref="AR530" si="7753">((AR531*$H530)-((AR531*$H530*$E531)+(AR531*$H530*$F531)))</f>
        <v>0</v>
      </c>
      <c r="AS530" s="653">
        <f t="shared" ref="AS530" si="7754">((AS531*$H530)-((AS531*$H530*$E531)+(AS531*$H530*$F531)))</f>
        <v>0</v>
      </c>
      <c r="AT530" s="653">
        <f t="shared" ref="AT530" si="7755">((AT531*$H530)-((AT531*$H530*$E531)+(AT531*$H530*$F531)))</f>
        <v>0</v>
      </c>
      <c r="AU530" s="653">
        <f t="shared" ref="AU530" si="7756">((AU531*$H530)-((AU531*$H530*$E531)+(AU531*$H530*$F531)))</f>
        <v>0</v>
      </c>
      <c r="AV530" s="653">
        <f t="shared" ref="AV530" si="7757">((AV531*$H530)-((AV531*$H530*$E531)+(AV531*$H530*$F531)))</f>
        <v>0</v>
      </c>
      <c r="AW530" s="613">
        <f t="shared" si="7671"/>
        <v>89356.595045661175</v>
      </c>
      <c r="AX530" s="645">
        <f t="shared" si="7641"/>
        <v>0</v>
      </c>
      <c r="AY530" s="656">
        <f t="shared" si="7642"/>
        <v>0</v>
      </c>
      <c r="AZ530" s="591"/>
    </row>
    <row r="531" spans="1:52">
      <c r="A531" s="590"/>
      <c r="B531" s="636"/>
      <c r="C531" s="636"/>
      <c r="D531" s="651"/>
      <c r="E531" s="652">
        <v>0.3</v>
      </c>
      <c r="F531" s="652">
        <v>0.05</v>
      </c>
      <c r="G531" s="653"/>
      <c r="H531" s="640"/>
      <c r="I531" s="640">
        <f t="shared" si="7493"/>
        <v>1.35</v>
      </c>
      <c r="J531" s="658">
        <v>0</v>
      </c>
      <c r="K531" s="658">
        <v>0</v>
      </c>
      <c r="L531" s="658">
        <v>0</v>
      </c>
      <c r="M531" s="658">
        <v>0</v>
      </c>
      <c r="N531" s="658">
        <v>0</v>
      </c>
      <c r="O531" s="658">
        <v>0</v>
      </c>
      <c r="P531" s="658">
        <v>0</v>
      </c>
      <c r="Q531" s="658">
        <v>0</v>
      </c>
      <c r="R531" s="658">
        <v>0.3</v>
      </c>
      <c r="S531" s="658">
        <v>0</v>
      </c>
      <c r="T531" s="658">
        <v>0</v>
      </c>
      <c r="U531" s="658">
        <v>1</v>
      </c>
      <c r="V531" s="658">
        <v>0</v>
      </c>
      <c r="W531" s="658">
        <v>0</v>
      </c>
      <c r="X531" s="658">
        <v>0</v>
      </c>
      <c r="Y531" s="658">
        <v>0</v>
      </c>
      <c r="Z531" s="658">
        <v>0</v>
      </c>
      <c r="AA531" s="658">
        <v>0</v>
      </c>
      <c r="AB531" s="658">
        <v>0</v>
      </c>
      <c r="AC531" s="658">
        <v>0</v>
      </c>
      <c r="AD531" s="658">
        <v>0</v>
      </c>
      <c r="AE531" s="658">
        <v>0</v>
      </c>
      <c r="AF531" s="658">
        <v>0</v>
      </c>
      <c r="AG531" s="658">
        <v>0</v>
      </c>
      <c r="AH531" s="658">
        <v>0</v>
      </c>
      <c r="AI531" s="658">
        <v>0.05</v>
      </c>
      <c r="AJ531" s="658">
        <v>0</v>
      </c>
      <c r="AK531" s="658">
        <v>0</v>
      </c>
      <c r="AL531" s="658">
        <v>0</v>
      </c>
      <c r="AM531" s="658">
        <v>0</v>
      </c>
      <c r="AN531" s="658">
        <v>0</v>
      </c>
      <c r="AO531" s="658">
        <v>0</v>
      </c>
      <c r="AP531" s="658">
        <v>0</v>
      </c>
      <c r="AQ531" s="658">
        <v>0</v>
      </c>
      <c r="AR531" s="658">
        <v>0</v>
      </c>
      <c r="AS531" s="658">
        <v>0</v>
      </c>
      <c r="AT531" s="658">
        <v>0</v>
      </c>
      <c r="AU531" s="658">
        <v>0</v>
      </c>
      <c r="AV531" s="658">
        <v>0</v>
      </c>
      <c r="AW531" s="613">
        <f t="shared" si="7671"/>
        <v>1.35</v>
      </c>
      <c r="AX531" s="645">
        <f t="shared" si="7641"/>
        <v>1.35</v>
      </c>
      <c r="AY531" s="656" t="e">
        <f t="shared" si="7642"/>
        <v>#DIV/0!</v>
      </c>
      <c r="AZ531" s="591"/>
    </row>
    <row r="532" spans="1:52">
      <c r="A532" s="590"/>
      <c r="B532" s="636" t="s">
        <v>378</v>
      </c>
      <c r="C532" s="636" t="s">
        <v>730</v>
      </c>
      <c r="D532" s="651" t="s">
        <v>706</v>
      </c>
      <c r="E532" s="652"/>
      <c r="F532" s="652"/>
      <c r="G532" s="653"/>
      <c r="H532" s="640">
        <v>19823.503120812227</v>
      </c>
      <c r="I532" s="640">
        <f t="shared" si="7493"/>
        <v>19823.503120812227</v>
      </c>
      <c r="J532" s="653">
        <v>0</v>
      </c>
      <c r="K532" s="653">
        <v>0</v>
      </c>
      <c r="L532" s="653">
        <v>0</v>
      </c>
      <c r="M532" s="653">
        <v>0</v>
      </c>
      <c r="N532" s="653">
        <v>0</v>
      </c>
      <c r="O532" s="653">
        <v>0</v>
      </c>
      <c r="P532" s="653">
        <v>0</v>
      </c>
      <c r="Q532" s="653">
        <v>0</v>
      </c>
      <c r="R532" s="653">
        <f t="shared" ref="R532" si="7758">+R533*H532</f>
        <v>5947.0509362436678</v>
      </c>
      <c r="S532" s="653">
        <f t="shared" ref="S532" si="7759">((S533*$H532)-((S533*$H532*$E533)+(S533*$H532*$F533)))</f>
        <v>0</v>
      </c>
      <c r="T532" s="653">
        <f t="shared" ref="T532" si="7760">((T533*$H532)-((T533*$H532*$E533)+(T533*$H532*$F533)))</f>
        <v>0</v>
      </c>
      <c r="U532" s="653">
        <f t="shared" ref="U532" si="7761">((U533*$H532)-((U533*$H532*$E533)+(U533*$H532*$F533)))</f>
        <v>12885.277028527948</v>
      </c>
      <c r="V532" s="653">
        <f t="shared" ref="V532" si="7762">((V533*$H532)-((V533*$H532*$E533)+(V533*$H532*$F533)))</f>
        <v>0</v>
      </c>
      <c r="W532" s="653">
        <f t="shared" ref="W532" si="7763">((W533*$H532)-((W533*$H532*$E533)+(W533*$H532*$F533)))</f>
        <v>0</v>
      </c>
      <c r="X532" s="653">
        <f t="shared" ref="X532" si="7764">((X533*$H532)-((X533*$H532*$E533)+(X533*$H532*$F533)))</f>
        <v>0</v>
      </c>
      <c r="Y532" s="653">
        <f t="shared" ref="Y532" si="7765">((Y533*$H532)-((Y533*$H532*$E533)+(Y533*$H532*$F533)))</f>
        <v>0</v>
      </c>
      <c r="Z532" s="653">
        <f t="shared" ref="Z532" si="7766">((Z533*$H532)-((Z533*$H532*$E533)+(Z533*$H532*$F533)))</f>
        <v>0</v>
      </c>
      <c r="AA532" s="653">
        <f t="shared" ref="AA532" si="7767">((AA533*$H532)-((AA533*$H532*$E533)+(AA533*$H532*$F533)))</f>
        <v>0</v>
      </c>
      <c r="AB532" s="653">
        <f t="shared" ref="AB532" si="7768">((AB533*$H532)-((AB533*$H532*$E533)+(AB533*$H532*$F533)))</f>
        <v>0</v>
      </c>
      <c r="AC532" s="653">
        <f t="shared" ref="AC532" si="7769">((AC533*$H532)-((AC533*$H532*$E533)+(AC533*$H532*$F533)))</f>
        <v>0</v>
      </c>
      <c r="AD532" s="653">
        <f t="shared" ref="AD532" si="7770">((AD533*$H532)-((AD533*$H532*$E533)+(AD533*$H532*$F533)))</f>
        <v>0</v>
      </c>
      <c r="AE532" s="653">
        <f t="shared" ref="AE532" si="7771">((AE533*$H532)-((AE533*$H532*$E533)+(AE533*$H532*$F533)))</f>
        <v>0</v>
      </c>
      <c r="AF532" s="653">
        <f t="shared" ref="AF532" si="7772">((AF533*$H532)-((AF533*$H532*$E533)+(AF533*$H532*$F533)))</f>
        <v>0</v>
      </c>
      <c r="AG532" s="653">
        <f t="shared" ref="AG532" si="7773">((AG533*$H532)-((AG533*$H532*$E533)+(AG533*$H532*$F533)))</f>
        <v>0</v>
      </c>
      <c r="AH532" s="653">
        <f t="shared" ref="AH532" si="7774">((AH533*$H532)-((AH533*$H532*$E533)+(AH533*$H532*$F533)))</f>
        <v>0</v>
      </c>
      <c r="AI532" s="653">
        <f>+AI533*H532</f>
        <v>991.17515604061145</v>
      </c>
      <c r="AJ532" s="653">
        <f>+AJ533*H532</f>
        <v>0</v>
      </c>
      <c r="AK532" s="653">
        <f t="shared" ref="AK532" si="7775">((AK533*$H532)-((AK533*$H532*$E533)+(AK533*$H532*$F533)))</f>
        <v>0</v>
      </c>
      <c r="AL532" s="653">
        <f t="shared" ref="AL532" si="7776">((AL533*$H532)-((AL533*$H532*$E533)+(AL533*$H532*$F533)))</f>
        <v>0</v>
      </c>
      <c r="AM532" s="653">
        <f t="shared" ref="AM532" si="7777">((AM533*$H532)-((AM533*$H532*$E533)+(AM533*$H532*$F533)))</f>
        <v>0</v>
      </c>
      <c r="AN532" s="653">
        <f t="shared" ref="AN532" si="7778">((AN533*$H532)-((AN533*$H532*$E533)+(AN533*$H532*$F533)))</f>
        <v>0</v>
      </c>
      <c r="AO532" s="653">
        <f t="shared" ref="AO532" si="7779">((AO533*$H532)-((AO533*$H532*$E533)+(AO533*$H532*$F533)))</f>
        <v>0</v>
      </c>
      <c r="AP532" s="653">
        <f t="shared" ref="AP532" si="7780">((AP533*$H532)-((AP533*$H532*$E533)+(AP533*$H532*$F533)))</f>
        <v>0</v>
      </c>
      <c r="AQ532" s="653">
        <f t="shared" ref="AQ532" si="7781">((AQ533*$H532)-((AQ533*$H532*$E533)+(AQ533*$H532*$F533)))</f>
        <v>0</v>
      </c>
      <c r="AR532" s="653">
        <f t="shared" ref="AR532" si="7782">((AR533*$H532)-((AR533*$H532*$E533)+(AR533*$H532*$F533)))</f>
        <v>0</v>
      </c>
      <c r="AS532" s="653">
        <f t="shared" ref="AS532" si="7783">((AS533*$H532)-((AS533*$H532*$E533)+(AS533*$H532*$F533)))</f>
        <v>0</v>
      </c>
      <c r="AT532" s="653">
        <f t="shared" ref="AT532" si="7784">((AT533*$H532)-((AT533*$H532*$E533)+(AT533*$H532*$F533)))</f>
        <v>0</v>
      </c>
      <c r="AU532" s="653">
        <f t="shared" ref="AU532" si="7785">((AU533*$H532)-((AU533*$H532*$E533)+(AU533*$H532*$F533)))</f>
        <v>0</v>
      </c>
      <c r="AV532" s="653">
        <f t="shared" ref="AV532" si="7786">((AV533*$H532)-((AV533*$H532*$E533)+(AV533*$H532*$F533)))</f>
        <v>0</v>
      </c>
      <c r="AW532" s="613">
        <f t="shared" si="7671"/>
        <v>19823.503120812227</v>
      </c>
      <c r="AX532" s="645">
        <f t="shared" si="7641"/>
        <v>0</v>
      </c>
      <c r="AY532" s="656">
        <f t="shared" si="7642"/>
        <v>0</v>
      </c>
      <c r="AZ532" s="591"/>
    </row>
    <row r="533" spans="1:52">
      <c r="A533" s="590"/>
      <c r="B533" s="636"/>
      <c r="C533" s="636"/>
      <c r="D533" s="651"/>
      <c r="E533" s="652">
        <v>0.3</v>
      </c>
      <c r="F533" s="652">
        <v>0.05</v>
      </c>
      <c r="G533" s="653"/>
      <c r="H533" s="640"/>
      <c r="I533" s="640">
        <f t="shared" si="7493"/>
        <v>1.35</v>
      </c>
      <c r="J533" s="658">
        <v>0</v>
      </c>
      <c r="K533" s="658">
        <v>0</v>
      </c>
      <c r="L533" s="658">
        <v>0</v>
      </c>
      <c r="M533" s="658">
        <v>0</v>
      </c>
      <c r="N533" s="658">
        <v>0</v>
      </c>
      <c r="O533" s="658">
        <v>0</v>
      </c>
      <c r="P533" s="658">
        <v>0</v>
      </c>
      <c r="Q533" s="658">
        <v>0</v>
      </c>
      <c r="R533" s="658">
        <v>0.3</v>
      </c>
      <c r="S533" s="658">
        <v>0</v>
      </c>
      <c r="T533" s="658">
        <v>0</v>
      </c>
      <c r="U533" s="658">
        <v>1</v>
      </c>
      <c r="V533" s="658">
        <v>0</v>
      </c>
      <c r="W533" s="658">
        <v>0</v>
      </c>
      <c r="X533" s="658">
        <v>0</v>
      </c>
      <c r="Y533" s="658">
        <v>0</v>
      </c>
      <c r="Z533" s="658">
        <v>0</v>
      </c>
      <c r="AA533" s="658">
        <v>0</v>
      </c>
      <c r="AB533" s="658">
        <v>0</v>
      </c>
      <c r="AC533" s="658">
        <v>0</v>
      </c>
      <c r="AD533" s="658">
        <v>0</v>
      </c>
      <c r="AE533" s="658">
        <v>0</v>
      </c>
      <c r="AF533" s="658">
        <v>0</v>
      </c>
      <c r="AG533" s="658">
        <v>0</v>
      </c>
      <c r="AH533" s="658">
        <v>0</v>
      </c>
      <c r="AI533" s="658">
        <v>0.05</v>
      </c>
      <c r="AJ533" s="658">
        <v>0</v>
      </c>
      <c r="AK533" s="658">
        <v>0</v>
      </c>
      <c r="AL533" s="658">
        <v>0</v>
      </c>
      <c r="AM533" s="658">
        <v>0</v>
      </c>
      <c r="AN533" s="658">
        <v>0</v>
      </c>
      <c r="AO533" s="658">
        <v>0</v>
      </c>
      <c r="AP533" s="658">
        <v>0</v>
      </c>
      <c r="AQ533" s="658">
        <v>0</v>
      </c>
      <c r="AR533" s="658">
        <v>0</v>
      </c>
      <c r="AS533" s="658">
        <v>0</v>
      </c>
      <c r="AT533" s="658">
        <v>0</v>
      </c>
      <c r="AU533" s="658">
        <v>0</v>
      </c>
      <c r="AV533" s="658">
        <v>0</v>
      </c>
      <c r="AW533" s="613">
        <f t="shared" si="7671"/>
        <v>1.35</v>
      </c>
      <c r="AX533" s="645">
        <f t="shared" si="7641"/>
        <v>1.35</v>
      </c>
      <c r="AY533" s="656" t="e">
        <f t="shared" si="7642"/>
        <v>#DIV/0!</v>
      </c>
      <c r="AZ533" s="591"/>
    </row>
    <row r="534" spans="1:52">
      <c r="A534" s="590"/>
      <c r="B534" s="646" t="s">
        <v>305</v>
      </c>
      <c r="C534" s="646" t="s">
        <v>731</v>
      </c>
      <c r="D534" s="647" t="s">
        <v>732</v>
      </c>
      <c r="E534" s="648"/>
      <c r="F534" s="648"/>
      <c r="G534" s="649"/>
      <c r="H534" s="650">
        <f>+H535+H537+H539+H541+H543</f>
        <v>1056016.7359632095</v>
      </c>
      <c r="I534" s="650">
        <f t="shared" si="7493"/>
        <v>1056016.7359632095</v>
      </c>
      <c r="J534" s="650">
        <f t="shared" ref="J534:AV534" si="7787">+J535+J537+J539+J541+J543</f>
        <v>0</v>
      </c>
      <c r="K534" s="650">
        <f t="shared" si="7787"/>
        <v>0</v>
      </c>
      <c r="L534" s="650">
        <f t="shared" si="7787"/>
        <v>0</v>
      </c>
      <c r="M534" s="650">
        <f t="shared" si="7787"/>
        <v>0</v>
      </c>
      <c r="N534" s="650">
        <f t="shared" si="7787"/>
        <v>0</v>
      </c>
      <c r="O534" s="650">
        <f t="shared" si="7787"/>
        <v>0</v>
      </c>
      <c r="P534" s="650">
        <f t="shared" si="7787"/>
        <v>0</v>
      </c>
      <c r="Q534" s="650">
        <f t="shared" si="7787"/>
        <v>0</v>
      </c>
      <c r="R534" s="650">
        <f t="shared" si="7787"/>
        <v>316805.02078896278</v>
      </c>
      <c r="S534" s="650">
        <f t="shared" si="7787"/>
        <v>0</v>
      </c>
      <c r="T534" s="650">
        <f t="shared" si="7787"/>
        <v>0</v>
      </c>
      <c r="U534" s="650">
        <f t="shared" si="7787"/>
        <v>28386.825523283085</v>
      </c>
      <c r="V534" s="650">
        <f t="shared" si="7787"/>
        <v>546407.3013962059</v>
      </c>
      <c r="W534" s="650">
        <f t="shared" si="7787"/>
        <v>111616.75145659727</v>
      </c>
      <c r="X534" s="650">
        <f t="shared" si="7787"/>
        <v>0</v>
      </c>
      <c r="Y534" s="650">
        <f t="shared" si="7787"/>
        <v>0</v>
      </c>
      <c r="Z534" s="650">
        <f t="shared" si="7787"/>
        <v>0</v>
      </c>
      <c r="AA534" s="650">
        <f t="shared" si="7787"/>
        <v>0</v>
      </c>
      <c r="AB534" s="650">
        <f t="shared" si="7787"/>
        <v>0</v>
      </c>
      <c r="AC534" s="650">
        <f t="shared" si="7787"/>
        <v>0</v>
      </c>
      <c r="AD534" s="650">
        <f t="shared" si="7787"/>
        <v>0</v>
      </c>
      <c r="AE534" s="650">
        <f t="shared" si="7787"/>
        <v>0</v>
      </c>
      <c r="AF534" s="650">
        <f t="shared" si="7787"/>
        <v>0</v>
      </c>
      <c r="AG534" s="650">
        <f t="shared" si="7787"/>
        <v>0</v>
      </c>
      <c r="AH534" s="650">
        <f t="shared" si="7787"/>
        <v>0</v>
      </c>
      <c r="AI534" s="650">
        <f t="shared" si="7787"/>
        <v>52800.836798160482</v>
      </c>
      <c r="AJ534" s="650">
        <f t="shared" si="7787"/>
        <v>0</v>
      </c>
      <c r="AK534" s="650">
        <f t="shared" si="7787"/>
        <v>0</v>
      </c>
      <c r="AL534" s="650">
        <f t="shared" si="7787"/>
        <v>0</v>
      </c>
      <c r="AM534" s="650">
        <f t="shared" si="7787"/>
        <v>0</v>
      </c>
      <c r="AN534" s="650">
        <f t="shared" si="7787"/>
        <v>0</v>
      </c>
      <c r="AO534" s="650">
        <f t="shared" si="7787"/>
        <v>0</v>
      </c>
      <c r="AP534" s="650">
        <f t="shared" si="7787"/>
        <v>0</v>
      </c>
      <c r="AQ534" s="650">
        <f t="shared" si="7787"/>
        <v>0</v>
      </c>
      <c r="AR534" s="650">
        <f t="shared" si="7787"/>
        <v>0</v>
      </c>
      <c r="AS534" s="650">
        <f t="shared" si="7787"/>
        <v>0</v>
      </c>
      <c r="AT534" s="650">
        <f t="shared" si="7787"/>
        <v>0</v>
      </c>
      <c r="AU534" s="650">
        <f t="shared" si="7787"/>
        <v>0</v>
      </c>
      <c r="AV534" s="650">
        <f t="shared" si="7787"/>
        <v>0</v>
      </c>
      <c r="AW534" s="613">
        <f t="shared" si="7671"/>
        <v>1056016.7359632095</v>
      </c>
      <c r="AX534" s="645">
        <f t="shared" si="7641"/>
        <v>0</v>
      </c>
      <c r="AY534" s="656">
        <f t="shared" si="7642"/>
        <v>0</v>
      </c>
      <c r="AZ534" s="591"/>
    </row>
    <row r="535" spans="1:52">
      <c r="A535" s="590"/>
      <c r="B535" s="636" t="s">
        <v>378</v>
      </c>
      <c r="C535" s="636" t="s">
        <v>733</v>
      </c>
      <c r="D535" s="651" t="s">
        <v>698</v>
      </c>
      <c r="E535" s="652"/>
      <c r="F535" s="652"/>
      <c r="G535" s="653"/>
      <c r="H535" s="640">
        <v>597137.41679205711</v>
      </c>
      <c r="I535" s="640">
        <f t="shared" si="7493"/>
        <v>597137.41679205711</v>
      </c>
      <c r="J535" s="653">
        <v>0</v>
      </c>
      <c r="K535" s="653">
        <v>0</v>
      </c>
      <c r="L535" s="653">
        <v>0</v>
      </c>
      <c r="M535" s="653">
        <v>0</v>
      </c>
      <c r="N535" s="653">
        <v>0</v>
      </c>
      <c r="O535" s="653">
        <v>0</v>
      </c>
      <c r="P535" s="653">
        <v>0</v>
      </c>
      <c r="Q535" s="653">
        <v>0</v>
      </c>
      <c r="R535" s="653">
        <f t="shared" ref="R535" si="7788">+R536*H535</f>
        <v>179141.22503761711</v>
      </c>
      <c r="S535" s="653">
        <f t="shared" ref="S535" si="7789">((S536*$H535)-((S536*$H535*$E536)+(S536*$H535*$F536)))</f>
        <v>0</v>
      </c>
      <c r="T535" s="653">
        <f t="shared" ref="T535" si="7790">((T536*$H535)-((T536*$H535*$E536)+(T536*$H535*$F536)))</f>
        <v>0</v>
      </c>
      <c r="U535" s="653">
        <f t="shared" ref="U535" si="7791">((U536*$H535)-((U536*$H535*$E536)+(U536*$H535*$F536)))</f>
        <v>0</v>
      </c>
      <c r="V535" s="653">
        <f t="shared" ref="V535" si="7792">((V536*$H535)-((V536*$H535*$E536)+(V536*$H535*$F536)))</f>
        <v>283341.70426783111</v>
      </c>
      <c r="W535" s="653">
        <f t="shared" ref="W535" si="7793">((W536*$H535)-((W536*$H535*$E536)+(W536*$H535*$F536)))</f>
        <v>104797.61664700603</v>
      </c>
      <c r="X535" s="653">
        <f t="shared" ref="X535" si="7794">((X536*$H535)-((X536*$H535*$E536)+(X536*$H535*$F536)))</f>
        <v>0</v>
      </c>
      <c r="Y535" s="653">
        <f t="shared" ref="Y535" si="7795">((Y536*$H535)-((Y536*$H535*$E536)+(Y536*$H535*$F536)))</f>
        <v>0</v>
      </c>
      <c r="Z535" s="653">
        <f t="shared" ref="Z535" si="7796">((Z536*$H535)-((Z536*$H535*$E536)+(Z536*$H535*$F536)))</f>
        <v>0</v>
      </c>
      <c r="AA535" s="653">
        <f t="shared" ref="AA535" si="7797">((AA536*$H535)-((AA536*$H535*$E536)+(AA536*$H535*$F536)))</f>
        <v>0</v>
      </c>
      <c r="AB535" s="653">
        <f t="shared" ref="AB535" si="7798">((AB536*$H535)-((AB536*$H535*$E536)+(AB536*$H535*$F536)))</f>
        <v>0</v>
      </c>
      <c r="AC535" s="653">
        <f t="shared" ref="AC535" si="7799">((AC536*$H535)-((AC536*$H535*$E536)+(AC536*$H535*$F536)))</f>
        <v>0</v>
      </c>
      <c r="AD535" s="653">
        <f t="shared" ref="AD535" si="7800">((AD536*$H535)-((AD536*$H535*$E536)+(AD536*$H535*$F536)))</f>
        <v>0</v>
      </c>
      <c r="AE535" s="653">
        <f t="shared" ref="AE535" si="7801">((AE536*$H535)-((AE536*$H535*$E536)+(AE536*$H535*$F536)))</f>
        <v>0</v>
      </c>
      <c r="AF535" s="653">
        <f t="shared" ref="AF535" si="7802">((AF536*$H535)-((AF536*$H535*$E536)+(AF536*$H535*$F536)))</f>
        <v>0</v>
      </c>
      <c r="AG535" s="653">
        <f t="shared" ref="AG535" si="7803">((AG536*$H535)-((AG536*$H535*$E536)+(AG536*$H535*$F536)))</f>
        <v>0</v>
      </c>
      <c r="AH535" s="653">
        <f t="shared" ref="AH535" si="7804">((AH536*$H535)-((AH536*$H535*$E536)+(AH536*$H535*$F536)))</f>
        <v>0</v>
      </c>
      <c r="AI535" s="653">
        <f>+AI536*H535</f>
        <v>29856.870839602856</v>
      </c>
      <c r="AJ535" s="653">
        <f>+AJ536*H535</f>
        <v>0</v>
      </c>
      <c r="AK535" s="653">
        <f t="shared" ref="AK535" si="7805">((AK536*$H535)-((AK536*$H535*$E536)+(AK536*$H535*$F536)))</f>
        <v>0</v>
      </c>
      <c r="AL535" s="653">
        <f t="shared" ref="AL535" si="7806">((AL536*$H535)-((AL536*$H535*$E536)+(AL536*$H535*$F536)))</f>
        <v>0</v>
      </c>
      <c r="AM535" s="653">
        <f t="shared" ref="AM535" si="7807">((AM536*$H535)-((AM536*$H535*$E536)+(AM536*$H535*$F536)))</f>
        <v>0</v>
      </c>
      <c r="AN535" s="653">
        <f t="shared" ref="AN535" si="7808">((AN536*$H535)-((AN536*$H535*$E536)+(AN536*$H535*$F536)))</f>
        <v>0</v>
      </c>
      <c r="AO535" s="653">
        <f t="shared" ref="AO535" si="7809">((AO536*$H535)-((AO536*$H535*$E536)+(AO536*$H535*$F536)))</f>
        <v>0</v>
      </c>
      <c r="AP535" s="653">
        <f t="shared" ref="AP535" si="7810">((AP536*$H535)-((AP536*$H535*$E536)+(AP536*$H535*$F536)))</f>
        <v>0</v>
      </c>
      <c r="AQ535" s="653">
        <f t="shared" ref="AQ535" si="7811">((AQ536*$H535)-((AQ536*$H535*$E536)+(AQ536*$H535*$F536)))</f>
        <v>0</v>
      </c>
      <c r="AR535" s="653">
        <f t="shared" ref="AR535" si="7812">((AR536*$H535)-((AR536*$H535*$E536)+(AR536*$H535*$F536)))</f>
        <v>0</v>
      </c>
      <c r="AS535" s="653">
        <f t="shared" ref="AS535" si="7813">((AS536*$H535)-((AS536*$H535*$E536)+(AS536*$H535*$F536)))</f>
        <v>0</v>
      </c>
      <c r="AT535" s="653">
        <f t="shared" ref="AT535" si="7814">((AT536*$H535)-((AT536*$H535*$E536)+(AT536*$H535*$F536)))</f>
        <v>0</v>
      </c>
      <c r="AU535" s="653">
        <f t="shared" ref="AU535" si="7815">((AU536*$H535)-((AU536*$H535*$E536)+(AU536*$H535*$F536)))</f>
        <v>0</v>
      </c>
      <c r="AV535" s="653">
        <f t="shared" ref="AV535" si="7816">((AV536*$H535)-((AV536*$H535*$E536)+(AV536*$H535*$F536)))</f>
        <v>0</v>
      </c>
      <c r="AW535" s="613">
        <f t="shared" si="7671"/>
        <v>597137.41679205711</v>
      </c>
      <c r="AX535" s="645">
        <f t="shared" si="7641"/>
        <v>0</v>
      </c>
      <c r="AY535" s="656">
        <f t="shared" si="7642"/>
        <v>0</v>
      </c>
      <c r="AZ535" s="591"/>
    </row>
    <row r="536" spans="1:52">
      <c r="A536" s="590"/>
      <c r="B536" s="636"/>
      <c r="C536" s="636"/>
      <c r="D536" s="651"/>
      <c r="E536" s="652">
        <v>0.3</v>
      </c>
      <c r="F536" s="652">
        <v>0.05</v>
      </c>
      <c r="G536" s="653"/>
      <c r="H536" s="640"/>
      <c r="I536" s="640">
        <f t="shared" si="7493"/>
        <v>1.35</v>
      </c>
      <c r="J536" s="658">
        <v>0</v>
      </c>
      <c r="K536" s="658">
        <v>0</v>
      </c>
      <c r="L536" s="658">
        <v>0</v>
      </c>
      <c r="M536" s="658">
        <v>0</v>
      </c>
      <c r="N536" s="658">
        <v>0</v>
      </c>
      <c r="O536" s="658">
        <v>0</v>
      </c>
      <c r="P536" s="658">
        <v>0</v>
      </c>
      <c r="Q536" s="658">
        <v>0</v>
      </c>
      <c r="R536" s="658">
        <v>0.3</v>
      </c>
      <c r="S536" s="658">
        <v>0</v>
      </c>
      <c r="T536" s="658">
        <v>0</v>
      </c>
      <c r="U536" s="658">
        <v>0</v>
      </c>
      <c r="V536" s="658">
        <v>0.73</v>
      </c>
      <c r="W536" s="658">
        <v>0.27</v>
      </c>
      <c r="X536" s="658">
        <v>0</v>
      </c>
      <c r="Y536" s="658">
        <v>0</v>
      </c>
      <c r="Z536" s="658">
        <v>0</v>
      </c>
      <c r="AA536" s="658">
        <v>0</v>
      </c>
      <c r="AB536" s="658">
        <v>0</v>
      </c>
      <c r="AC536" s="658">
        <v>0</v>
      </c>
      <c r="AD536" s="658">
        <v>0</v>
      </c>
      <c r="AE536" s="658">
        <v>0</v>
      </c>
      <c r="AF536" s="658">
        <v>0</v>
      </c>
      <c r="AG536" s="658">
        <v>0</v>
      </c>
      <c r="AH536" s="658">
        <v>0</v>
      </c>
      <c r="AI536" s="658">
        <v>0.05</v>
      </c>
      <c r="AJ536" s="658">
        <v>0</v>
      </c>
      <c r="AK536" s="658">
        <v>0</v>
      </c>
      <c r="AL536" s="658">
        <v>0</v>
      </c>
      <c r="AM536" s="658">
        <v>0</v>
      </c>
      <c r="AN536" s="658">
        <v>0</v>
      </c>
      <c r="AO536" s="658">
        <v>0</v>
      </c>
      <c r="AP536" s="658">
        <v>0</v>
      </c>
      <c r="AQ536" s="658">
        <v>0</v>
      </c>
      <c r="AR536" s="658">
        <v>0</v>
      </c>
      <c r="AS536" s="658">
        <v>0</v>
      </c>
      <c r="AT536" s="658">
        <v>0</v>
      </c>
      <c r="AU536" s="658">
        <v>0</v>
      </c>
      <c r="AV536" s="658">
        <v>0</v>
      </c>
      <c r="AW536" s="613">
        <f t="shared" si="7671"/>
        <v>1.35</v>
      </c>
      <c r="AX536" s="645">
        <f t="shared" si="7641"/>
        <v>1.35</v>
      </c>
      <c r="AY536" s="656" t="e">
        <f t="shared" si="7642"/>
        <v>#DIV/0!</v>
      </c>
      <c r="AZ536" s="591"/>
    </row>
    <row r="537" spans="1:52">
      <c r="A537" s="590"/>
      <c r="B537" s="636" t="s">
        <v>378</v>
      </c>
      <c r="C537" s="636" t="s">
        <v>734</v>
      </c>
      <c r="D537" s="651" t="s">
        <v>700</v>
      </c>
      <c r="E537" s="652"/>
      <c r="F537" s="652"/>
      <c r="G537" s="653"/>
      <c r="H537" s="640">
        <v>226057.49172856045</v>
      </c>
      <c r="I537" s="640">
        <f t="shared" si="7493"/>
        <v>226057.49172856045</v>
      </c>
      <c r="J537" s="653">
        <v>0</v>
      </c>
      <c r="K537" s="653">
        <v>0</v>
      </c>
      <c r="L537" s="653">
        <v>0</v>
      </c>
      <c r="M537" s="653">
        <v>0</v>
      </c>
      <c r="N537" s="653">
        <v>0</v>
      </c>
      <c r="O537" s="653">
        <v>0</v>
      </c>
      <c r="P537" s="653">
        <v>0</v>
      </c>
      <c r="Q537" s="653">
        <v>0</v>
      </c>
      <c r="R537" s="653">
        <f t="shared" ref="R537" si="7817">+R538*H537</f>
        <v>67817.247518568125</v>
      </c>
      <c r="S537" s="653">
        <f t="shared" ref="S537" si="7818">((S538*$H537)-((S538*$H537*$E538)+(S538*$H537*$F538)))</f>
        <v>0</v>
      </c>
      <c r="T537" s="653">
        <f t="shared" ref="T537" si="7819">((T538*$H537)-((T538*$H537*$E538)+(T538*$H537*$F538)))</f>
        <v>0</v>
      </c>
      <c r="U537" s="653">
        <f t="shared" ref="U537" si="7820">((U538*$H537)-((U538*$H537*$E538)+(U538*$H537*$F538)))</f>
        <v>0</v>
      </c>
      <c r="V537" s="653">
        <f t="shared" ref="V537" si="7821">((V538*$H537)-((V538*$H537*$E538)+(V538*$H537*$F538)))</f>
        <v>142529.24853485735</v>
      </c>
      <c r="W537" s="653">
        <f t="shared" ref="W537" si="7822">((W538*$H537)-((W538*$H537*$E538)+(W538*$H537*$F538)))</f>
        <v>4408.1210887069319</v>
      </c>
      <c r="X537" s="653">
        <f t="shared" ref="X537" si="7823">((X538*$H537)-((X538*$H537*$E538)+(X538*$H537*$F538)))</f>
        <v>0</v>
      </c>
      <c r="Y537" s="653">
        <f t="shared" ref="Y537" si="7824">((Y538*$H537)-((Y538*$H537*$E538)+(Y538*$H537*$F538)))</f>
        <v>0</v>
      </c>
      <c r="Z537" s="653">
        <f t="shared" ref="Z537" si="7825">((Z538*$H537)-((Z538*$H537*$E538)+(Z538*$H537*$F538)))</f>
        <v>0</v>
      </c>
      <c r="AA537" s="653">
        <f t="shared" ref="AA537" si="7826">((AA538*$H537)-((AA538*$H537*$E538)+(AA538*$H537*$F538)))</f>
        <v>0</v>
      </c>
      <c r="AB537" s="653">
        <f t="shared" ref="AB537" si="7827">((AB538*$H537)-((AB538*$H537*$E538)+(AB538*$H537*$F538)))</f>
        <v>0</v>
      </c>
      <c r="AC537" s="653">
        <f t="shared" ref="AC537" si="7828">((AC538*$H537)-((AC538*$H537*$E538)+(AC538*$H537*$F538)))</f>
        <v>0</v>
      </c>
      <c r="AD537" s="653">
        <f t="shared" ref="AD537" si="7829">((AD538*$H537)-((AD538*$H537*$E538)+(AD538*$H537*$F538)))</f>
        <v>0</v>
      </c>
      <c r="AE537" s="653">
        <f t="shared" ref="AE537" si="7830">((AE538*$H537)-((AE538*$H537*$E538)+(AE538*$H537*$F538)))</f>
        <v>0</v>
      </c>
      <c r="AF537" s="653">
        <f t="shared" ref="AF537" si="7831">((AF538*$H537)-((AF538*$H537*$E538)+(AF538*$H537*$F538)))</f>
        <v>0</v>
      </c>
      <c r="AG537" s="653">
        <f t="shared" ref="AG537" si="7832">((AG538*$H537)-((AG538*$H537*$E538)+(AG538*$H537*$F538)))</f>
        <v>0</v>
      </c>
      <c r="AH537" s="653">
        <f t="shared" ref="AH537" si="7833">((AH538*$H537)-((AH538*$H537*$E538)+(AH538*$H537*$F538)))</f>
        <v>0</v>
      </c>
      <c r="AI537" s="653">
        <f>+AI538*H537</f>
        <v>11302.874586428023</v>
      </c>
      <c r="AJ537" s="653">
        <f>+AJ538*H537</f>
        <v>0</v>
      </c>
      <c r="AK537" s="653">
        <f t="shared" ref="AK537" si="7834">((AK538*$H537)-((AK538*$H537*$E538)+(AK538*$H537*$F538)))</f>
        <v>0</v>
      </c>
      <c r="AL537" s="653">
        <f t="shared" ref="AL537" si="7835">((AL538*$H537)-((AL538*$H537*$E538)+(AL538*$H537*$F538)))</f>
        <v>0</v>
      </c>
      <c r="AM537" s="653">
        <f t="shared" ref="AM537" si="7836">((AM538*$H537)-((AM538*$H537*$E538)+(AM538*$H537*$F538)))</f>
        <v>0</v>
      </c>
      <c r="AN537" s="653">
        <f t="shared" ref="AN537" si="7837">((AN538*$H537)-((AN538*$H537*$E538)+(AN538*$H537*$F538)))</f>
        <v>0</v>
      </c>
      <c r="AO537" s="653">
        <f t="shared" ref="AO537" si="7838">((AO538*$H537)-((AO538*$H537*$E538)+(AO538*$H537*$F538)))</f>
        <v>0</v>
      </c>
      <c r="AP537" s="653">
        <f t="shared" ref="AP537" si="7839">((AP538*$H537)-((AP538*$H537*$E538)+(AP538*$H537*$F538)))</f>
        <v>0</v>
      </c>
      <c r="AQ537" s="653">
        <f t="shared" ref="AQ537" si="7840">((AQ538*$H537)-((AQ538*$H537*$E538)+(AQ538*$H537*$F538)))</f>
        <v>0</v>
      </c>
      <c r="AR537" s="653">
        <f t="shared" ref="AR537" si="7841">((AR538*$H537)-((AR538*$H537*$E538)+(AR538*$H537*$F538)))</f>
        <v>0</v>
      </c>
      <c r="AS537" s="653">
        <f t="shared" ref="AS537" si="7842">((AS538*$H537)-((AS538*$H537*$E538)+(AS538*$H537*$F538)))</f>
        <v>0</v>
      </c>
      <c r="AT537" s="653">
        <f t="shared" ref="AT537" si="7843">((AT538*$H537)-((AT538*$H537*$E538)+(AT538*$H537*$F538)))</f>
        <v>0</v>
      </c>
      <c r="AU537" s="653">
        <f t="shared" ref="AU537" si="7844">((AU538*$H537)-((AU538*$H537*$E538)+(AU538*$H537*$F538)))</f>
        <v>0</v>
      </c>
      <c r="AV537" s="653">
        <f t="shared" ref="AV537" si="7845">((AV538*$H537)-((AV538*$H537*$E538)+(AV538*$H537*$F538)))</f>
        <v>0</v>
      </c>
      <c r="AW537" s="613">
        <f t="shared" si="7671"/>
        <v>226057.49172856045</v>
      </c>
      <c r="AX537" s="645">
        <f t="shared" si="7641"/>
        <v>0</v>
      </c>
      <c r="AY537" s="656">
        <f t="shared" si="7642"/>
        <v>0</v>
      </c>
      <c r="AZ537" s="591"/>
    </row>
    <row r="538" spans="1:52">
      <c r="A538" s="590"/>
      <c r="B538" s="636"/>
      <c r="C538" s="636"/>
      <c r="D538" s="651"/>
      <c r="E538" s="652">
        <v>0.3</v>
      </c>
      <c r="F538" s="652">
        <v>0.05</v>
      </c>
      <c r="G538" s="653"/>
      <c r="H538" s="640"/>
      <c r="I538" s="640">
        <f t="shared" si="7493"/>
        <v>1.35</v>
      </c>
      <c r="J538" s="658">
        <v>0</v>
      </c>
      <c r="K538" s="658">
        <v>0</v>
      </c>
      <c r="L538" s="658">
        <v>0</v>
      </c>
      <c r="M538" s="658">
        <v>0</v>
      </c>
      <c r="N538" s="658">
        <v>0</v>
      </c>
      <c r="O538" s="658">
        <v>0</v>
      </c>
      <c r="P538" s="658">
        <v>0</v>
      </c>
      <c r="Q538" s="658">
        <v>0</v>
      </c>
      <c r="R538" s="658">
        <v>0.3</v>
      </c>
      <c r="S538" s="658">
        <v>0</v>
      </c>
      <c r="T538" s="658">
        <v>0</v>
      </c>
      <c r="U538" s="658">
        <v>0</v>
      </c>
      <c r="V538" s="658">
        <v>0.97</v>
      </c>
      <c r="W538" s="658">
        <v>3.0000000000000027E-2</v>
      </c>
      <c r="X538" s="658">
        <v>0</v>
      </c>
      <c r="Y538" s="658">
        <v>0</v>
      </c>
      <c r="Z538" s="658">
        <v>0</v>
      </c>
      <c r="AA538" s="658">
        <v>0</v>
      </c>
      <c r="AB538" s="658">
        <v>0</v>
      </c>
      <c r="AC538" s="658">
        <v>0</v>
      </c>
      <c r="AD538" s="658">
        <v>0</v>
      </c>
      <c r="AE538" s="658">
        <v>0</v>
      </c>
      <c r="AF538" s="658">
        <v>0</v>
      </c>
      <c r="AG538" s="658">
        <v>0</v>
      </c>
      <c r="AH538" s="658">
        <v>0</v>
      </c>
      <c r="AI538" s="658">
        <v>0.05</v>
      </c>
      <c r="AJ538" s="658">
        <v>0</v>
      </c>
      <c r="AK538" s="658">
        <v>0</v>
      </c>
      <c r="AL538" s="658">
        <v>0</v>
      </c>
      <c r="AM538" s="658">
        <v>0</v>
      </c>
      <c r="AN538" s="658">
        <v>0</v>
      </c>
      <c r="AO538" s="658">
        <v>0</v>
      </c>
      <c r="AP538" s="658">
        <v>0</v>
      </c>
      <c r="AQ538" s="658">
        <v>0</v>
      </c>
      <c r="AR538" s="658">
        <v>0</v>
      </c>
      <c r="AS538" s="658">
        <v>0</v>
      </c>
      <c r="AT538" s="658">
        <v>0</v>
      </c>
      <c r="AU538" s="658">
        <v>0</v>
      </c>
      <c r="AV538" s="658">
        <v>0</v>
      </c>
      <c r="AW538" s="613">
        <f t="shared" si="7671"/>
        <v>1.35</v>
      </c>
      <c r="AX538" s="645">
        <f t="shared" si="7641"/>
        <v>1.35</v>
      </c>
      <c r="AY538" s="656" t="e">
        <f t="shared" si="7642"/>
        <v>#DIV/0!</v>
      </c>
      <c r="AZ538" s="591"/>
    </row>
    <row r="539" spans="1:52">
      <c r="A539" s="590"/>
      <c r="B539" s="636" t="s">
        <v>378</v>
      </c>
      <c r="C539" s="636" t="s">
        <v>735</v>
      </c>
      <c r="D539" s="651" t="s">
        <v>721</v>
      </c>
      <c r="E539" s="652"/>
      <c r="F539" s="652"/>
      <c r="G539" s="653"/>
      <c r="H539" s="640">
        <v>123641.72927611857</v>
      </c>
      <c r="I539" s="640">
        <f t="shared" si="7493"/>
        <v>123641.72927611857</v>
      </c>
      <c r="J539" s="653">
        <v>0</v>
      </c>
      <c r="K539" s="653">
        <v>0</v>
      </c>
      <c r="L539" s="653">
        <v>0</v>
      </c>
      <c r="M539" s="653">
        <v>0</v>
      </c>
      <c r="N539" s="653">
        <v>0</v>
      </c>
      <c r="O539" s="653">
        <v>0</v>
      </c>
      <c r="P539" s="653">
        <v>0</v>
      </c>
      <c r="Q539" s="653">
        <v>0</v>
      </c>
      <c r="R539" s="653">
        <f t="shared" ref="R539" si="7846">+R540*H539</f>
        <v>37092.51878283557</v>
      </c>
      <c r="S539" s="653">
        <f t="shared" ref="S539" si="7847">((S540*$H539)-((S540*$H539*$E540)+(S540*$H539*$F540)))</f>
        <v>0</v>
      </c>
      <c r="T539" s="653">
        <f t="shared" ref="T539" si="7848">((T540*$H539)-((T540*$H539*$E540)+(T540*$H539*$F540)))</f>
        <v>0</v>
      </c>
      <c r="U539" s="653">
        <f t="shared" ref="U539" si="7849">((U540*$H539)-((U540*$H539*$E540)+(U540*$H539*$F540)))</f>
        <v>0</v>
      </c>
      <c r="V539" s="653">
        <f t="shared" ref="V539" si="7850">((V540*$H539)-((V540*$H539*$E540)+(V540*$H539*$F540)))</f>
        <v>77956.110308592761</v>
      </c>
      <c r="W539" s="653">
        <f t="shared" ref="W539" si="7851">((W540*$H539)-((W540*$H539*$E540)+(W540*$H539*$F540)))</f>
        <v>2411.0137208843144</v>
      </c>
      <c r="X539" s="653">
        <f t="shared" ref="X539" si="7852">((X540*$H539)-((X540*$H539*$E540)+(X540*$H539*$F540)))</f>
        <v>0</v>
      </c>
      <c r="Y539" s="653">
        <f t="shared" ref="Y539" si="7853">((Y540*$H539)-((Y540*$H539*$E540)+(Y540*$H539*$F540)))</f>
        <v>0</v>
      </c>
      <c r="Z539" s="653">
        <f t="shared" ref="Z539" si="7854">((Z540*$H539)-((Z540*$H539*$E540)+(Z540*$H539*$F540)))</f>
        <v>0</v>
      </c>
      <c r="AA539" s="653">
        <f t="shared" ref="AA539" si="7855">((AA540*$H539)-((AA540*$H539*$E540)+(AA540*$H539*$F540)))</f>
        <v>0</v>
      </c>
      <c r="AB539" s="653">
        <f t="shared" ref="AB539" si="7856">((AB540*$H539)-((AB540*$H539*$E540)+(AB540*$H539*$F540)))</f>
        <v>0</v>
      </c>
      <c r="AC539" s="653">
        <f t="shared" ref="AC539" si="7857">((AC540*$H539)-((AC540*$H539*$E540)+(AC540*$H539*$F540)))</f>
        <v>0</v>
      </c>
      <c r="AD539" s="653">
        <f t="shared" ref="AD539" si="7858">((AD540*$H539)-((AD540*$H539*$E540)+(AD540*$H539*$F540)))</f>
        <v>0</v>
      </c>
      <c r="AE539" s="653">
        <f t="shared" ref="AE539" si="7859">((AE540*$H539)-((AE540*$H539*$E540)+(AE540*$H539*$F540)))</f>
        <v>0</v>
      </c>
      <c r="AF539" s="653">
        <f t="shared" ref="AF539" si="7860">((AF540*$H539)-((AF540*$H539*$E540)+(AF540*$H539*$F540)))</f>
        <v>0</v>
      </c>
      <c r="AG539" s="653">
        <f t="shared" ref="AG539" si="7861">((AG540*$H539)-((AG540*$H539*$E540)+(AG540*$H539*$F540)))</f>
        <v>0</v>
      </c>
      <c r="AH539" s="653">
        <f t="shared" ref="AH539" si="7862">((AH540*$H539)-((AH540*$H539*$E540)+(AH540*$H539*$F540)))</f>
        <v>0</v>
      </c>
      <c r="AI539" s="653">
        <f>+AI540*H539</f>
        <v>6182.0864638059284</v>
      </c>
      <c r="AJ539" s="653">
        <f>+AJ540*H539</f>
        <v>0</v>
      </c>
      <c r="AK539" s="653">
        <f t="shared" ref="AK539" si="7863">((AK540*$H539)-((AK540*$H539*$E540)+(AK540*$H539*$F540)))</f>
        <v>0</v>
      </c>
      <c r="AL539" s="653">
        <f t="shared" ref="AL539" si="7864">((AL540*$H539)-((AL540*$H539*$E540)+(AL540*$H539*$F540)))</f>
        <v>0</v>
      </c>
      <c r="AM539" s="653">
        <f t="shared" ref="AM539" si="7865">((AM540*$H539)-((AM540*$H539*$E540)+(AM540*$H539*$F540)))</f>
        <v>0</v>
      </c>
      <c r="AN539" s="653">
        <f t="shared" ref="AN539" si="7866">((AN540*$H539)-((AN540*$H539*$E540)+(AN540*$H539*$F540)))</f>
        <v>0</v>
      </c>
      <c r="AO539" s="653">
        <f t="shared" ref="AO539" si="7867">((AO540*$H539)-((AO540*$H539*$E540)+(AO540*$H539*$F540)))</f>
        <v>0</v>
      </c>
      <c r="AP539" s="653">
        <f t="shared" ref="AP539" si="7868">((AP540*$H539)-((AP540*$H539*$E540)+(AP540*$H539*$F540)))</f>
        <v>0</v>
      </c>
      <c r="AQ539" s="653">
        <f t="shared" ref="AQ539" si="7869">((AQ540*$H539)-((AQ540*$H539*$E540)+(AQ540*$H539*$F540)))</f>
        <v>0</v>
      </c>
      <c r="AR539" s="653">
        <f t="shared" ref="AR539" si="7870">((AR540*$H539)-((AR540*$H539*$E540)+(AR540*$H539*$F540)))</f>
        <v>0</v>
      </c>
      <c r="AS539" s="653">
        <f t="shared" ref="AS539" si="7871">((AS540*$H539)-((AS540*$H539*$E540)+(AS540*$H539*$F540)))</f>
        <v>0</v>
      </c>
      <c r="AT539" s="653">
        <f t="shared" ref="AT539" si="7872">((AT540*$H539)-((AT540*$H539*$E540)+(AT540*$H539*$F540)))</f>
        <v>0</v>
      </c>
      <c r="AU539" s="653">
        <f t="shared" ref="AU539" si="7873">((AU540*$H539)-((AU540*$H539*$E540)+(AU540*$H539*$F540)))</f>
        <v>0</v>
      </c>
      <c r="AV539" s="653">
        <f t="shared" ref="AV539" si="7874">((AV540*$H539)-((AV540*$H539*$E540)+(AV540*$H539*$F540)))</f>
        <v>0</v>
      </c>
      <c r="AW539" s="613">
        <f t="shared" si="7671"/>
        <v>123641.72927611857</v>
      </c>
      <c r="AX539" s="645">
        <f t="shared" si="7641"/>
        <v>0</v>
      </c>
      <c r="AY539" s="656">
        <f t="shared" si="7642"/>
        <v>0</v>
      </c>
      <c r="AZ539" s="591"/>
    </row>
    <row r="540" spans="1:52">
      <c r="A540" s="590"/>
      <c r="B540" s="636"/>
      <c r="C540" s="636"/>
      <c r="D540" s="651"/>
      <c r="E540" s="652">
        <v>0.3</v>
      </c>
      <c r="F540" s="652">
        <v>0.05</v>
      </c>
      <c r="G540" s="653"/>
      <c r="H540" s="640"/>
      <c r="I540" s="640">
        <f t="shared" si="7493"/>
        <v>1.35</v>
      </c>
      <c r="J540" s="658">
        <v>0</v>
      </c>
      <c r="K540" s="658">
        <v>0</v>
      </c>
      <c r="L540" s="658">
        <v>0</v>
      </c>
      <c r="M540" s="658">
        <v>0</v>
      </c>
      <c r="N540" s="658">
        <v>0</v>
      </c>
      <c r="O540" s="658">
        <v>0</v>
      </c>
      <c r="P540" s="658">
        <v>0</v>
      </c>
      <c r="Q540" s="658">
        <v>0</v>
      </c>
      <c r="R540" s="658">
        <v>0.3</v>
      </c>
      <c r="S540" s="658">
        <v>0</v>
      </c>
      <c r="T540" s="658">
        <v>0</v>
      </c>
      <c r="U540" s="658">
        <v>0</v>
      </c>
      <c r="V540" s="658">
        <v>0.97</v>
      </c>
      <c r="W540" s="658">
        <v>3.0000000000000027E-2</v>
      </c>
      <c r="X540" s="658">
        <v>0</v>
      </c>
      <c r="Y540" s="658">
        <v>0</v>
      </c>
      <c r="Z540" s="658">
        <v>0</v>
      </c>
      <c r="AA540" s="658">
        <v>0</v>
      </c>
      <c r="AB540" s="658">
        <v>0</v>
      </c>
      <c r="AC540" s="658">
        <v>0</v>
      </c>
      <c r="AD540" s="658">
        <v>0</v>
      </c>
      <c r="AE540" s="658">
        <v>0</v>
      </c>
      <c r="AF540" s="658">
        <v>0</v>
      </c>
      <c r="AG540" s="658">
        <v>0</v>
      </c>
      <c r="AH540" s="658">
        <v>0</v>
      </c>
      <c r="AI540" s="658">
        <v>0.05</v>
      </c>
      <c r="AJ540" s="658">
        <v>0</v>
      </c>
      <c r="AK540" s="658">
        <v>0</v>
      </c>
      <c r="AL540" s="658">
        <v>0</v>
      </c>
      <c r="AM540" s="658">
        <v>0</v>
      </c>
      <c r="AN540" s="658">
        <v>0</v>
      </c>
      <c r="AO540" s="658">
        <v>0</v>
      </c>
      <c r="AP540" s="658">
        <v>0</v>
      </c>
      <c r="AQ540" s="658">
        <v>0</v>
      </c>
      <c r="AR540" s="658">
        <v>0</v>
      </c>
      <c r="AS540" s="658">
        <v>0</v>
      </c>
      <c r="AT540" s="658">
        <v>0</v>
      </c>
      <c r="AU540" s="658">
        <v>0</v>
      </c>
      <c r="AV540" s="658">
        <v>0</v>
      </c>
      <c r="AW540" s="613">
        <f t="shared" si="7671"/>
        <v>1.35</v>
      </c>
      <c r="AX540" s="645">
        <f t="shared" si="7641"/>
        <v>1.35</v>
      </c>
      <c r="AY540" s="656" t="e">
        <f t="shared" si="7642"/>
        <v>#DIV/0!</v>
      </c>
      <c r="AZ540" s="591"/>
    </row>
    <row r="541" spans="1:52">
      <c r="A541" s="590"/>
      <c r="B541" s="636" t="s">
        <v>378</v>
      </c>
      <c r="C541" s="636" t="s">
        <v>736</v>
      </c>
      <c r="D541" s="651" t="s">
        <v>704</v>
      </c>
      <c r="E541" s="652"/>
      <c r="F541" s="652"/>
      <c r="G541" s="653"/>
      <c r="H541" s="640">
        <v>89356.595045661175</v>
      </c>
      <c r="I541" s="640">
        <f t="shared" si="7493"/>
        <v>89356.595045661175</v>
      </c>
      <c r="J541" s="653">
        <v>0</v>
      </c>
      <c r="K541" s="653">
        <v>0</v>
      </c>
      <c r="L541" s="653">
        <v>0</v>
      </c>
      <c r="M541" s="653">
        <v>0</v>
      </c>
      <c r="N541" s="653">
        <v>0</v>
      </c>
      <c r="O541" s="653">
        <v>0</v>
      </c>
      <c r="P541" s="653">
        <v>0</v>
      </c>
      <c r="Q541" s="653">
        <v>0</v>
      </c>
      <c r="R541" s="653">
        <f t="shared" ref="R541" si="7875">+R542*H541</f>
        <v>26806.978513698352</v>
      </c>
      <c r="S541" s="653">
        <f t="shared" ref="S541" si="7876">((S542*$H541)-((S542*$H541*$E542)+(S542*$H541*$F542)))</f>
        <v>0</v>
      </c>
      <c r="T541" s="653">
        <f t="shared" ref="T541" si="7877">((T542*$H541)-((T542*$H541*$E542)+(T542*$H541*$F542)))</f>
        <v>0</v>
      </c>
      <c r="U541" s="653">
        <f t="shared" ref="U541" si="7878">((U542*$H541)-((U542*$H541*$E542)+(U542*$H541*$F542)))</f>
        <v>23232.714711871908</v>
      </c>
      <c r="V541" s="653">
        <f t="shared" ref="V541" si="7879">((V542*$H541)-((V542*$H541*$E542)+(V542*$H541*$F542)))</f>
        <v>34849.072067807858</v>
      </c>
      <c r="W541" s="653">
        <f t="shared" ref="W541" si="7880">((W542*$H541)-((W542*$H541*$E542)+(W542*$H541*$F542)))</f>
        <v>0</v>
      </c>
      <c r="X541" s="653">
        <f t="shared" ref="X541" si="7881">((X542*$H541)-((X542*$H541*$E542)+(X542*$H541*$F542)))</f>
        <v>0</v>
      </c>
      <c r="Y541" s="653">
        <f t="shared" ref="Y541" si="7882">((Y542*$H541)-((Y542*$H541*$E542)+(Y542*$H541*$F542)))</f>
        <v>0</v>
      </c>
      <c r="Z541" s="653">
        <f t="shared" ref="Z541" si="7883">((Z542*$H541)-((Z542*$H541*$E542)+(Z542*$H541*$F542)))</f>
        <v>0</v>
      </c>
      <c r="AA541" s="653">
        <f t="shared" ref="AA541" si="7884">((AA542*$H541)-((AA542*$H541*$E542)+(AA542*$H541*$F542)))</f>
        <v>0</v>
      </c>
      <c r="AB541" s="653">
        <f t="shared" ref="AB541" si="7885">((AB542*$H541)-((AB542*$H541*$E542)+(AB542*$H541*$F542)))</f>
        <v>0</v>
      </c>
      <c r="AC541" s="653">
        <f t="shared" ref="AC541" si="7886">((AC542*$H541)-((AC542*$H541*$E542)+(AC542*$H541*$F542)))</f>
        <v>0</v>
      </c>
      <c r="AD541" s="653">
        <f t="shared" ref="AD541" si="7887">((AD542*$H541)-((AD542*$H541*$E542)+(AD542*$H541*$F542)))</f>
        <v>0</v>
      </c>
      <c r="AE541" s="653">
        <f t="shared" ref="AE541" si="7888">((AE542*$H541)-((AE542*$H541*$E542)+(AE542*$H541*$F542)))</f>
        <v>0</v>
      </c>
      <c r="AF541" s="653">
        <f t="shared" ref="AF541" si="7889">((AF542*$H541)-((AF542*$H541*$E542)+(AF542*$H541*$F542)))</f>
        <v>0</v>
      </c>
      <c r="AG541" s="653">
        <f t="shared" ref="AG541" si="7890">((AG542*$H541)-((AG542*$H541*$E542)+(AG542*$H541*$F542)))</f>
        <v>0</v>
      </c>
      <c r="AH541" s="653">
        <f t="shared" ref="AH541" si="7891">((AH542*$H541)-((AH542*$H541*$E542)+(AH542*$H541*$F542)))</f>
        <v>0</v>
      </c>
      <c r="AI541" s="653">
        <f>+AI542*H541</f>
        <v>4467.829752283059</v>
      </c>
      <c r="AJ541" s="653">
        <f>+AJ542*H541</f>
        <v>0</v>
      </c>
      <c r="AK541" s="653">
        <f t="shared" ref="AK541" si="7892">((AK542*$H541)-((AK542*$H541*$E542)+(AK542*$H541*$F542)))</f>
        <v>0</v>
      </c>
      <c r="AL541" s="653">
        <f t="shared" ref="AL541" si="7893">((AL542*$H541)-((AL542*$H541*$E542)+(AL542*$H541*$F542)))</f>
        <v>0</v>
      </c>
      <c r="AM541" s="653">
        <f t="shared" ref="AM541" si="7894">((AM542*$H541)-((AM542*$H541*$E542)+(AM542*$H541*$F542)))</f>
        <v>0</v>
      </c>
      <c r="AN541" s="653">
        <f t="shared" ref="AN541" si="7895">((AN542*$H541)-((AN542*$H541*$E542)+(AN542*$H541*$F542)))</f>
        <v>0</v>
      </c>
      <c r="AO541" s="653">
        <f t="shared" ref="AO541" si="7896">((AO542*$H541)-((AO542*$H541*$E542)+(AO542*$H541*$F542)))</f>
        <v>0</v>
      </c>
      <c r="AP541" s="653">
        <f t="shared" ref="AP541" si="7897">((AP542*$H541)-((AP542*$H541*$E542)+(AP542*$H541*$F542)))</f>
        <v>0</v>
      </c>
      <c r="AQ541" s="653">
        <f t="shared" ref="AQ541" si="7898">((AQ542*$H541)-((AQ542*$H541*$E542)+(AQ542*$H541*$F542)))</f>
        <v>0</v>
      </c>
      <c r="AR541" s="653">
        <f t="shared" ref="AR541" si="7899">((AR542*$H541)-((AR542*$H541*$E542)+(AR542*$H541*$F542)))</f>
        <v>0</v>
      </c>
      <c r="AS541" s="653">
        <f t="shared" ref="AS541" si="7900">((AS542*$H541)-((AS542*$H541*$E542)+(AS542*$H541*$F542)))</f>
        <v>0</v>
      </c>
      <c r="AT541" s="653">
        <f t="shared" ref="AT541" si="7901">((AT542*$H541)-((AT542*$H541*$E542)+(AT542*$H541*$F542)))</f>
        <v>0</v>
      </c>
      <c r="AU541" s="653">
        <f t="shared" ref="AU541" si="7902">((AU542*$H541)-((AU542*$H541*$E542)+(AU542*$H541*$F542)))</f>
        <v>0</v>
      </c>
      <c r="AV541" s="653">
        <f t="shared" ref="AV541" si="7903">((AV542*$H541)-((AV542*$H541*$E542)+(AV542*$H541*$F542)))</f>
        <v>0</v>
      </c>
      <c r="AW541" s="613">
        <f t="shared" si="7671"/>
        <v>89356.595045661175</v>
      </c>
      <c r="AX541" s="645">
        <f t="shared" si="7641"/>
        <v>0</v>
      </c>
      <c r="AY541" s="656">
        <f t="shared" si="7642"/>
        <v>0</v>
      </c>
      <c r="AZ541" s="591"/>
    </row>
    <row r="542" spans="1:52">
      <c r="A542" s="590"/>
      <c r="B542" s="636"/>
      <c r="C542" s="636"/>
      <c r="D542" s="651"/>
      <c r="E542" s="652">
        <v>0.3</v>
      </c>
      <c r="F542" s="652">
        <v>0.05</v>
      </c>
      <c r="G542" s="653"/>
      <c r="H542" s="640"/>
      <c r="I542" s="640">
        <f t="shared" si="7493"/>
        <v>1.3499999999999999</v>
      </c>
      <c r="J542" s="658">
        <v>0</v>
      </c>
      <c r="K542" s="658">
        <v>0</v>
      </c>
      <c r="L542" s="658">
        <v>0</v>
      </c>
      <c r="M542" s="658">
        <v>0</v>
      </c>
      <c r="N542" s="658">
        <v>0</v>
      </c>
      <c r="O542" s="658">
        <v>0</v>
      </c>
      <c r="P542" s="658">
        <v>0</v>
      </c>
      <c r="Q542" s="658">
        <v>0</v>
      </c>
      <c r="R542" s="658">
        <v>0.3</v>
      </c>
      <c r="S542" s="658">
        <v>0</v>
      </c>
      <c r="T542" s="658">
        <v>0</v>
      </c>
      <c r="U542" s="658">
        <v>0.4</v>
      </c>
      <c r="V542" s="658">
        <v>0.6</v>
      </c>
      <c r="W542" s="658">
        <v>0</v>
      </c>
      <c r="X542" s="658">
        <v>0</v>
      </c>
      <c r="Y542" s="658">
        <v>0</v>
      </c>
      <c r="Z542" s="658">
        <v>0</v>
      </c>
      <c r="AA542" s="658">
        <v>0</v>
      </c>
      <c r="AB542" s="658">
        <v>0</v>
      </c>
      <c r="AC542" s="658">
        <v>0</v>
      </c>
      <c r="AD542" s="658">
        <v>0</v>
      </c>
      <c r="AE542" s="658">
        <v>0</v>
      </c>
      <c r="AF542" s="658">
        <v>0</v>
      </c>
      <c r="AG542" s="658">
        <v>0</v>
      </c>
      <c r="AH542" s="658">
        <v>0</v>
      </c>
      <c r="AI542" s="658">
        <v>0.05</v>
      </c>
      <c r="AJ542" s="658">
        <v>0</v>
      </c>
      <c r="AK542" s="658">
        <v>0</v>
      </c>
      <c r="AL542" s="658">
        <v>0</v>
      </c>
      <c r="AM542" s="658">
        <v>0</v>
      </c>
      <c r="AN542" s="658">
        <v>0</v>
      </c>
      <c r="AO542" s="658">
        <v>0</v>
      </c>
      <c r="AP542" s="658">
        <v>0</v>
      </c>
      <c r="AQ542" s="658">
        <v>0</v>
      </c>
      <c r="AR542" s="658">
        <v>0</v>
      </c>
      <c r="AS542" s="658">
        <v>0</v>
      </c>
      <c r="AT542" s="658">
        <v>0</v>
      </c>
      <c r="AU542" s="658">
        <v>0</v>
      </c>
      <c r="AV542" s="658">
        <v>0</v>
      </c>
      <c r="AW542" s="613">
        <f t="shared" si="7671"/>
        <v>1.3499999999999999</v>
      </c>
      <c r="AX542" s="645">
        <f t="shared" si="7641"/>
        <v>1.3499999999999999</v>
      </c>
      <c r="AY542" s="656" t="e">
        <f t="shared" si="7642"/>
        <v>#DIV/0!</v>
      </c>
      <c r="AZ542" s="591"/>
    </row>
    <row r="543" spans="1:52">
      <c r="A543" s="590"/>
      <c r="B543" s="636" t="s">
        <v>378</v>
      </c>
      <c r="C543" s="636" t="s">
        <v>737</v>
      </c>
      <c r="D543" s="651" t="s">
        <v>706</v>
      </c>
      <c r="E543" s="652"/>
      <c r="F543" s="652"/>
      <c r="G543" s="653"/>
      <c r="H543" s="640">
        <v>19823.503120812227</v>
      </c>
      <c r="I543" s="640">
        <f t="shared" si="7493"/>
        <v>19823.503120812227</v>
      </c>
      <c r="J543" s="653">
        <v>0</v>
      </c>
      <c r="K543" s="653">
        <v>0</v>
      </c>
      <c r="L543" s="653">
        <v>0</v>
      </c>
      <c r="M543" s="653">
        <v>0</v>
      </c>
      <c r="N543" s="653">
        <v>0</v>
      </c>
      <c r="O543" s="653">
        <v>0</v>
      </c>
      <c r="P543" s="653">
        <v>0</v>
      </c>
      <c r="Q543" s="653">
        <v>0</v>
      </c>
      <c r="R543" s="653">
        <f t="shared" ref="R543" si="7904">+R544*H543</f>
        <v>5947.0509362436678</v>
      </c>
      <c r="S543" s="653">
        <f t="shared" ref="S543" si="7905">((S544*$H543)-((S544*$H543*$E544)+(S544*$H543*$F544)))</f>
        <v>0</v>
      </c>
      <c r="T543" s="653">
        <f t="shared" ref="T543" si="7906">((T544*$H543)-((T544*$H543*$E544)+(T544*$H543*$F544)))</f>
        <v>0</v>
      </c>
      <c r="U543" s="653">
        <f t="shared" ref="U543" si="7907">((U544*$H543)-((U544*$H543*$E544)+(U544*$H543*$F544)))</f>
        <v>5154.1108114111794</v>
      </c>
      <c r="V543" s="653">
        <f t="shared" ref="V543" si="7908">((V544*$H543)-((V544*$H543*$E544)+(V544*$H543*$F544)))</f>
        <v>7731.1662171167682</v>
      </c>
      <c r="W543" s="653">
        <f t="shared" ref="W543" si="7909">((W544*$H543)-((W544*$H543*$E544)+(W544*$H543*$F544)))</f>
        <v>0</v>
      </c>
      <c r="X543" s="653">
        <f t="shared" ref="X543" si="7910">((X544*$H543)-((X544*$H543*$E544)+(X544*$H543*$F544)))</f>
        <v>0</v>
      </c>
      <c r="Y543" s="653">
        <f t="shared" ref="Y543" si="7911">((Y544*$H543)-((Y544*$H543*$E544)+(Y544*$H543*$F544)))</f>
        <v>0</v>
      </c>
      <c r="Z543" s="653">
        <f t="shared" ref="Z543" si="7912">((Z544*$H543)-((Z544*$H543*$E544)+(Z544*$H543*$F544)))</f>
        <v>0</v>
      </c>
      <c r="AA543" s="653">
        <f t="shared" ref="AA543" si="7913">((AA544*$H543)-((AA544*$H543*$E544)+(AA544*$H543*$F544)))</f>
        <v>0</v>
      </c>
      <c r="AB543" s="653">
        <f t="shared" ref="AB543" si="7914">((AB544*$H543)-((AB544*$H543*$E544)+(AB544*$H543*$F544)))</f>
        <v>0</v>
      </c>
      <c r="AC543" s="653">
        <f t="shared" ref="AC543" si="7915">((AC544*$H543)-((AC544*$H543*$E544)+(AC544*$H543*$F544)))</f>
        <v>0</v>
      </c>
      <c r="AD543" s="653">
        <f t="shared" ref="AD543" si="7916">((AD544*$H543)-((AD544*$H543*$E544)+(AD544*$H543*$F544)))</f>
        <v>0</v>
      </c>
      <c r="AE543" s="653">
        <f t="shared" ref="AE543" si="7917">((AE544*$H543)-((AE544*$H543*$E544)+(AE544*$H543*$F544)))</f>
        <v>0</v>
      </c>
      <c r="AF543" s="653">
        <f t="shared" ref="AF543" si="7918">((AF544*$H543)-((AF544*$H543*$E544)+(AF544*$H543*$F544)))</f>
        <v>0</v>
      </c>
      <c r="AG543" s="653">
        <f t="shared" ref="AG543" si="7919">((AG544*$H543)-((AG544*$H543*$E544)+(AG544*$H543*$F544)))</f>
        <v>0</v>
      </c>
      <c r="AH543" s="653">
        <f t="shared" ref="AH543" si="7920">((AH544*$H543)-((AH544*$H543*$E544)+(AH544*$H543*$F544)))</f>
        <v>0</v>
      </c>
      <c r="AI543" s="653">
        <f>+AI544*H543</f>
        <v>991.17515604061145</v>
      </c>
      <c r="AJ543" s="653">
        <f>+AJ544*H543</f>
        <v>0</v>
      </c>
      <c r="AK543" s="653">
        <f t="shared" ref="AK543" si="7921">((AK544*$H543)-((AK544*$H543*$E544)+(AK544*$H543*$F544)))</f>
        <v>0</v>
      </c>
      <c r="AL543" s="653">
        <f t="shared" ref="AL543" si="7922">((AL544*$H543)-((AL544*$H543*$E544)+(AL544*$H543*$F544)))</f>
        <v>0</v>
      </c>
      <c r="AM543" s="653">
        <f t="shared" ref="AM543" si="7923">((AM544*$H543)-((AM544*$H543*$E544)+(AM544*$H543*$F544)))</f>
        <v>0</v>
      </c>
      <c r="AN543" s="653">
        <f t="shared" ref="AN543" si="7924">((AN544*$H543)-((AN544*$H543*$E544)+(AN544*$H543*$F544)))</f>
        <v>0</v>
      </c>
      <c r="AO543" s="653">
        <f t="shared" ref="AO543" si="7925">((AO544*$H543)-((AO544*$H543*$E544)+(AO544*$H543*$F544)))</f>
        <v>0</v>
      </c>
      <c r="AP543" s="653">
        <f t="shared" ref="AP543" si="7926">((AP544*$H543)-((AP544*$H543*$E544)+(AP544*$H543*$F544)))</f>
        <v>0</v>
      </c>
      <c r="AQ543" s="653">
        <f t="shared" ref="AQ543" si="7927">((AQ544*$H543)-((AQ544*$H543*$E544)+(AQ544*$H543*$F544)))</f>
        <v>0</v>
      </c>
      <c r="AR543" s="653">
        <f t="shared" ref="AR543" si="7928">((AR544*$H543)-((AR544*$H543*$E544)+(AR544*$H543*$F544)))</f>
        <v>0</v>
      </c>
      <c r="AS543" s="653">
        <f t="shared" ref="AS543" si="7929">((AS544*$H543)-((AS544*$H543*$E544)+(AS544*$H543*$F544)))</f>
        <v>0</v>
      </c>
      <c r="AT543" s="653">
        <f t="shared" ref="AT543" si="7930">((AT544*$H543)-((AT544*$H543*$E544)+(AT544*$H543*$F544)))</f>
        <v>0</v>
      </c>
      <c r="AU543" s="653">
        <f t="shared" ref="AU543" si="7931">((AU544*$H543)-((AU544*$H543*$E544)+(AU544*$H543*$F544)))</f>
        <v>0</v>
      </c>
      <c r="AV543" s="653">
        <f t="shared" ref="AV543" si="7932">((AV544*$H543)-((AV544*$H543*$E544)+(AV544*$H543*$F544)))</f>
        <v>0</v>
      </c>
      <c r="AW543" s="613">
        <f t="shared" si="7671"/>
        <v>19823.503120812227</v>
      </c>
      <c r="AX543" s="645">
        <f t="shared" si="7641"/>
        <v>0</v>
      </c>
      <c r="AY543" s="656">
        <f t="shared" si="7642"/>
        <v>0</v>
      </c>
      <c r="AZ543" s="591"/>
    </row>
    <row r="544" spans="1:52">
      <c r="A544" s="590"/>
      <c r="B544" s="636"/>
      <c r="C544" s="636"/>
      <c r="D544" s="651"/>
      <c r="E544" s="652">
        <v>0.3</v>
      </c>
      <c r="F544" s="652">
        <v>0.05</v>
      </c>
      <c r="G544" s="653"/>
      <c r="H544" s="640"/>
      <c r="I544" s="640">
        <f t="shared" si="7493"/>
        <v>1.3499999999999999</v>
      </c>
      <c r="J544" s="658">
        <v>0</v>
      </c>
      <c r="K544" s="658">
        <v>0</v>
      </c>
      <c r="L544" s="658">
        <v>0</v>
      </c>
      <c r="M544" s="658">
        <v>0</v>
      </c>
      <c r="N544" s="658">
        <v>0</v>
      </c>
      <c r="O544" s="658">
        <v>0</v>
      </c>
      <c r="P544" s="658">
        <v>0</v>
      </c>
      <c r="Q544" s="658">
        <v>0</v>
      </c>
      <c r="R544" s="658">
        <v>0.3</v>
      </c>
      <c r="S544" s="658">
        <v>0</v>
      </c>
      <c r="T544" s="658">
        <v>0</v>
      </c>
      <c r="U544" s="658">
        <v>0.4</v>
      </c>
      <c r="V544" s="658">
        <v>0.6</v>
      </c>
      <c r="W544" s="658">
        <v>0</v>
      </c>
      <c r="X544" s="658">
        <v>0</v>
      </c>
      <c r="Y544" s="658">
        <v>0</v>
      </c>
      <c r="Z544" s="658">
        <v>0</v>
      </c>
      <c r="AA544" s="658">
        <v>0</v>
      </c>
      <c r="AB544" s="658">
        <v>0</v>
      </c>
      <c r="AC544" s="658">
        <v>0</v>
      </c>
      <c r="AD544" s="658">
        <v>0</v>
      </c>
      <c r="AE544" s="658">
        <v>0</v>
      </c>
      <c r="AF544" s="658">
        <v>0</v>
      </c>
      <c r="AG544" s="658">
        <v>0</v>
      </c>
      <c r="AH544" s="658">
        <v>0</v>
      </c>
      <c r="AI544" s="658">
        <v>0.05</v>
      </c>
      <c r="AJ544" s="658">
        <v>0</v>
      </c>
      <c r="AK544" s="658">
        <v>0</v>
      </c>
      <c r="AL544" s="658">
        <v>0</v>
      </c>
      <c r="AM544" s="658">
        <v>0</v>
      </c>
      <c r="AN544" s="658">
        <v>0</v>
      </c>
      <c r="AO544" s="658">
        <v>0</v>
      </c>
      <c r="AP544" s="658">
        <v>0</v>
      </c>
      <c r="AQ544" s="658">
        <v>0</v>
      </c>
      <c r="AR544" s="658">
        <v>0</v>
      </c>
      <c r="AS544" s="658">
        <v>0</v>
      </c>
      <c r="AT544" s="658">
        <v>0</v>
      </c>
      <c r="AU544" s="658">
        <v>0</v>
      </c>
      <c r="AV544" s="658">
        <v>0</v>
      </c>
      <c r="AW544" s="613">
        <f t="shared" si="7671"/>
        <v>1.3499999999999999</v>
      </c>
      <c r="AX544" s="645">
        <f t="shared" si="7641"/>
        <v>1.3499999999999999</v>
      </c>
      <c r="AY544" s="656" t="e">
        <f t="shared" si="7642"/>
        <v>#DIV/0!</v>
      </c>
      <c r="AZ544" s="591"/>
    </row>
    <row r="545" spans="1:52">
      <c r="A545" s="590"/>
      <c r="B545" s="629" t="s">
        <v>278</v>
      </c>
      <c r="C545" s="629" t="s">
        <v>738</v>
      </c>
      <c r="D545" s="630" t="s">
        <v>739</v>
      </c>
      <c r="E545" s="643"/>
      <c r="F545" s="643"/>
      <c r="G545" s="631"/>
      <c r="H545" s="632">
        <v>0</v>
      </c>
      <c r="I545" s="632">
        <f t="shared" si="7493"/>
        <v>0</v>
      </c>
      <c r="J545" s="631">
        <v>0</v>
      </c>
      <c r="K545" s="631">
        <v>0</v>
      </c>
      <c r="L545" s="631">
        <v>0</v>
      </c>
      <c r="M545" s="631">
        <v>0</v>
      </c>
      <c r="N545" s="631">
        <v>0</v>
      </c>
      <c r="O545" s="631">
        <v>0</v>
      </c>
      <c r="P545" s="631">
        <v>0</v>
      </c>
      <c r="Q545" s="631">
        <v>0</v>
      </c>
      <c r="R545" s="631">
        <v>0</v>
      </c>
      <c r="S545" s="631">
        <v>0</v>
      </c>
      <c r="T545" s="631">
        <v>0</v>
      </c>
      <c r="U545" s="631">
        <v>0</v>
      </c>
      <c r="V545" s="631">
        <v>0</v>
      </c>
      <c r="W545" s="631">
        <v>0</v>
      </c>
      <c r="X545" s="631">
        <v>0</v>
      </c>
      <c r="Y545" s="631">
        <v>0</v>
      </c>
      <c r="Z545" s="631">
        <v>0</v>
      </c>
      <c r="AA545" s="631">
        <v>0</v>
      </c>
      <c r="AB545" s="631">
        <v>0</v>
      </c>
      <c r="AC545" s="631">
        <v>0</v>
      </c>
      <c r="AD545" s="631">
        <v>0</v>
      </c>
      <c r="AE545" s="631">
        <v>0</v>
      </c>
      <c r="AF545" s="631">
        <v>0</v>
      </c>
      <c r="AG545" s="631">
        <v>0</v>
      </c>
      <c r="AH545" s="631">
        <v>0</v>
      </c>
      <c r="AI545" s="631">
        <v>0</v>
      </c>
      <c r="AJ545" s="631">
        <v>0</v>
      </c>
      <c r="AK545" s="631">
        <v>0</v>
      </c>
      <c r="AL545" s="631">
        <v>0</v>
      </c>
      <c r="AM545" s="631">
        <v>0</v>
      </c>
      <c r="AN545" s="631">
        <v>0</v>
      </c>
      <c r="AO545" s="631">
        <v>0</v>
      </c>
      <c r="AP545" s="631">
        <v>0</v>
      </c>
      <c r="AQ545" s="631">
        <v>0</v>
      </c>
      <c r="AR545" s="631">
        <v>0</v>
      </c>
      <c r="AS545" s="631">
        <v>0</v>
      </c>
      <c r="AT545" s="631">
        <v>0</v>
      </c>
      <c r="AU545" s="631">
        <v>0</v>
      </c>
      <c r="AV545" s="631">
        <v>0</v>
      </c>
      <c r="AW545" s="613">
        <f t="shared" si="7671"/>
        <v>0</v>
      </c>
      <c r="AX545" s="645">
        <f t="shared" si="7641"/>
        <v>0</v>
      </c>
      <c r="AY545" s="656" t="e">
        <f t="shared" si="7642"/>
        <v>#DIV/0!</v>
      </c>
      <c r="AZ545" s="591"/>
    </row>
    <row r="546" spans="1:52">
      <c r="A546" s="590"/>
      <c r="B546" s="629" t="s">
        <v>278</v>
      </c>
      <c r="C546" s="629" t="s">
        <v>740</v>
      </c>
      <c r="D546" s="630" t="s">
        <v>741</v>
      </c>
      <c r="E546" s="643"/>
      <c r="F546" s="643"/>
      <c r="G546" s="631"/>
      <c r="H546" s="632">
        <f>+H547+H550+H553</f>
        <v>170336.7217642614</v>
      </c>
      <c r="I546" s="632">
        <f t="shared" si="7493"/>
        <v>170336.72176426143</v>
      </c>
      <c r="J546" s="632">
        <f t="shared" ref="J546:AV546" si="7933">+J547+J550+J553</f>
        <v>0</v>
      </c>
      <c r="K546" s="632">
        <f t="shared" si="7933"/>
        <v>0</v>
      </c>
      <c r="L546" s="632">
        <f t="shared" si="7933"/>
        <v>0</v>
      </c>
      <c r="M546" s="632">
        <f t="shared" si="7933"/>
        <v>0</v>
      </c>
      <c r="N546" s="632">
        <f t="shared" si="7933"/>
        <v>0</v>
      </c>
      <c r="O546" s="632">
        <f t="shared" si="7933"/>
        <v>0</v>
      </c>
      <c r="P546" s="632">
        <f t="shared" si="7933"/>
        <v>0</v>
      </c>
      <c r="Q546" s="632">
        <f t="shared" si="7933"/>
        <v>0</v>
      </c>
      <c r="R546" s="632">
        <f t="shared" si="7933"/>
        <v>51101.016529278415</v>
      </c>
      <c r="S546" s="632">
        <f t="shared" si="7933"/>
        <v>21405.648035042181</v>
      </c>
      <c r="T546" s="632">
        <f t="shared" si="7933"/>
        <v>50930.679807514171</v>
      </c>
      <c r="U546" s="632">
        <f t="shared" si="7933"/>
        <v>38382.54130421357</v>
      </c>
      <c r="V546" s="632">
        <f t="shared" si="7933"/>
        <v>0</v>
      </c>
      <c r="W546" s="632">
        <f t="shared" si="7933"/>
        <v>0</v>
      </c>
      <c r="X546" s="632">
        <f t="shared" si="7933"/>
        <v>0</v>
      </c>
      <c r="Y546" s="632">
        <f t="shared" si="7933"/>
        <v>0</v>
      </c>
      <c r="Z546" s="632">
        <f t="shared" si="7933"/>
        <v>0</v>
      </c>
      <c r="AA546" s="632">
        <f t="shared" si="7933"/>
        <v>0</v>
      </c>
      <c r="AB546" s="632">
        <f t="shared" si="7933"/>
        <v>0</v>
      </c>
      <c r="AC546" s="632">
        <f t="shared" si="7933"/>
        <v>0</v>
      </c>
      <c r="AD546" s="632">
        <f t="shared" si="7933"/>
        <v>0</v>
      </c>
      <c r="AE546" s="632">
        <f t="shared" si="7933"/>
        <v>0</v>
      </c>
      <c r="AF546" s="632">
        <f t="shared" si="7933"/>
        <v>0</v>
      </c>
      <c r="AG546" s="632">
        <f t="shared" si="7933"/>
        <v>0</v>
      </c>
      <c r="AH546" s="632">
        <f t="shared" si="7933"/>
        <v>0</v>
      </c>
      <c r="AI546" s="632">
        <f t="shared" si="7933"/>
        <v>8516.836088213071</v>
      </c>
      <c r="AJ546" s="632">
        <f t="shared" si="7933"/>
        <v>0</v>
      </c>
      <c r="AK546" s="632">
        <f t="shared" si="7933"/>
        <v>0</v>
      </c>
      <c r="AL546" s="632">
        <f t="shared" si="7933"/>
        <v>0</v>
      </c>
      <c r="AM546" s="632">
        <f t="shared" si="7933"/>
        <v>0</v>
      </c>
      <c r="AN546" s="632">
        <f t="shared" si="7933"/>
        <v>0</v>
      </c>
      <c r="AO546" s="632">
        <f t="shared" si="7933"/>
        <v>0</v>
      </c>
      <c r="AP546" s="632">
        <f t="shared" si="7933"/>
        <v>0</v>
      </c>
      <c r="AQ546" s="632">
        <f t="shared" si="7933"/>
        <v>0</v>
      </c>
      <c r="AR546" s="632">
        <f t="shared" si="7933"/>
        <v>0</v>
      </c>
      <c r="AS546" s="632">
        <f t="shared" si="7933"/>
        <v>0</v>
      </c>
      <c r="AT546" s="632">
        <f t="shared" si="7933"/>
        <v>0</v>
      </c>
      <c r="AU546" s="632">
        <f t="shared" si="7933"/>
        <v>0</v>
      </c>
      <c r="AV546" s="632">
        <f t="shared" si="7933"/>
        <v>0</v>
      </c>
      <c r="AW546" s="613">
        <f t="shared" si="7671"/>
        <v>170336.72176426143</v>
      </c>
      <c r="AX546" s="645">
        <f t="shared" si="7641"/>
        <v>0</v>
      </c>
      <c r="AY546" s="656">
        <f t="shared" si="7642"/>
        <v>0</v>
      </c>
      <c r="AZ546" s="591"/>
    </row>
    <row r="547" spans="1:52">
      <c r="A547" s="590"/>
      <c r="B547" s="646" t="s">
        <v>305</v>
      </c>
      <c r="C547" s="646" t="s">
        <v>742</v>
      </c>
      <c r="D547" s="647" t="s">
        <v>743</v>
      </c>
      <c r="E547" s="648"/>
      <c r="F547" s="648"/>
      <c r="G547" s="649"/>
      <c r="H547" s="650">
        <f>+H548</f>
        <v>56778.907254753802</v>
      </c>
      <c r="I547" s="650">
        <f t="shared" si="7493"/>
        <v>56778.907254753809</v>
      </c>
      <c r="J547" s="650">
        <f t="shared" ref="J547:AV547" si="7934">+J548</f>
        <v>0</v>
      </c>
      <c r="K547" s="650">
        <f t="shared" si="7934"/>
        <v>0</v>
      </c>
      <c r="L547" s="650">
        <f t="shared" si="7934"/>
        <v>0</v>
      </c>
      <c r="M547" s="650">
        <f t="shared" si="7934"/>
        <v>0</v>
      </c>
      <c r="N547" s="650">
        <f t="shared" si="7934"/>
        <v>0</v>
      </c>
      <c r="O547" s="650">
        <f t="shared" si="7934"/>
        <v>0</v>
      </c>
      <c r="P547" s="650">
        <f t="shared" si="7934"/>
        <v>0</v>
      </c>
      <c r="Q547" s="650">
        <f t="shared" si="7934"/>
        <v>0</v>
      </c>
      <c r="R547" s="650">
        <f t="shared" si="7934"/>
        <v>17033.672176426138</v>
      </c>
      <c r="S547" s="650">
        <f t="shared" si="7934"/>
        <v>21405.648035042181</v>
      </c>
      <c r="T547" s="650">
        <f t="shared" si="7934"/>
        <v>15500.641680547789</v>
      </c>
      <c r="U547" s="650">
        <f t="shared" si="7934"/>
        <v>0</v>
      </c>
      <c r="V547" s="650">
        <f t="shared" si="7934"/>
        <v>0</v>
      </c>
      <c r="W547" s="650">
        <f t="shared" si="7934"/>
        <v>0</v>
      </c>
      <c r="X547" s="650">
        <f t="shared" si="7934"/>
        <v>0</v>
      </c>
      <c r="Y547" s="650">
        <f t="shared" si="7934"/>
        <v>0</v>
      </c>
      <c r="Z547" s="650">
        <f t="shared" si="7934"/>
        <v>0</v>
      </c>
      <c r="AA547" s="650">
        <f t="shared" si="7934"/>
        <v>0</v>
      </c>
      <c r="AB547" s="650">
        <f t="shared" si="7934"/>
        <v>0</v>
      </c>
      <c r="AC547" s="650">
        <f t="shared" si="7934"/>
        <v>0</v>
      </c>
      <c r="AD547" s="650">
        <f t="shared" si="7934"/>
        <v>0</v>
      </c>
      <c r="AE547" s="650">
        <f t="shared" si="7934"/>
        <v>0</v>
      </c>
      <c r="AF547" s="650">
        <f t="shared" si="7934"/>
        <v>0</v>
      </c>
      <c r="AG547" s="650">
        <f t="shared" si="7934"/>
        <v>0</v>
      </c>
      <c r="AH547" s="650">
        <f t="shared" si="7934"/>
        <v>0</v>
      </c>
      <c r="AI547" s="650">
        <f t="shared" si="7934"/>
        <v>2838.9453627376902</v>
      </c>
      <c r="AJ547" s="650">
        <f t="shared" si="7934"/>
        <v>0</v>
      </c>
      <c r="AK547" s="650">
        <f t="shared" si="7934"/>
        <v>0</v>
      </c>
      <c r="AL547" s="650">
        <f t="shared" si="7934"/>
        <v>0</v>
      </c>
      <c r="AM547" s="650">
        <f t="shared" si="7934"/>
        <v>0</v>
      </c>
      <c r="AN547" s="650">
        <f t="shared" si="7934"/>
        <v>0</v>
      </c>
      <c r="AO547" s="650">
        <f t="shared" si="7934"/>
        <v>0</v>
      </c>
      <c r="AP547" s="650">
        <f t="shared" si="7934"/>
        <v>0</v>
      </c>
      <c r="AQ547" s="650">
        <f t="shared" si="7934"/>
        <v>0</v>
      </c>
      <c r="AR547" s="650">
        <f t="shared" si="7934"/>
        <v>0</v>
      </c>
      <c r="AS547" s="650">
        <f t="shared" si="7934"/>
        <v>0</v>
      </c>
      <c r="AT547" s="650">
        <f t="shared" si="7934"/>
        <v>0</v>
      </c>
      <c r="AU547" s="650">
        <f t="shared" si="7934"/>
        <v>0</v>
      </c>
      <c r="AV547" s="650">
        <f t="shared" si="7934"/>
        <v>0</v>
      </c>
      <c r="AW547" s="613">
        <f t="shared" si="7671"/>
        <v>56778.907254753809</v>
      </c>
      <c r="AX547" s="645">
        <f t="shared" si="7641"/>
        <v>0</v>
      </c>
      <c r="AY547" s="656">
        <f t="shared" si="7642"/>
        <v>0</v>
      </c>
      <c r="AZ547" s="591"/>
    </row>
    <row r="548" spans="1:52">
      <c r="A548" s="590"/>
      <c r="B548" s="636" t="s">
        <v>378</v>
      </c>
      <c r="C548" s="636" t="s">
        <v>744</v>
      </c>
      <c r="D548" s="651" t="s">
        <v>704</v>
      </c>
      <c r="E548" s="652"/>
      <c r="F548" s="652"/>
      <c r="G548" s="653"/>
      <c r="H548" s="640">
        <v>56778.907254753802</v>
      </c>
      <c r="I548" s="640">
        <f t="shared" si="7493"/>
        <v>56778.907254753809</v>
      </c>
      <c r="J548" s="653">
        <v>0</v>
      </c>
      <c r="K548" s="653">
        <v>0</v>
      </c>
      <c r="L548" s="653">
        <v>0</v>
      </c>
      <c r="M548" s="653">
        <v>0</v>
      </c>
      <c r="N548" s="653">
        <v>0</v>
      </c>
      <c r="O548" s="653">
        <v>0</v>
      </c>
      <c r="P548" s="653">
        <v>0</v>
      </c>
      <c r="Q548" s="653">
        <v>0</v>
      </c>
      <c r="R548" s="653">
        <f t="shared" ref="R548" si="7935">+R549*H548</f>
        <v>17033.672176426138</v>
      </c>
      <c r="S548" s="653">
        <f t="shared" ref="S548" si="7936">((S549*$H548)-((S549*$H548*$E549)+(S549*$H548*$F549)))</f>
        <v>21405.648035042181</v>
      </c>
      <c r="T548" s="653">
        <f t="shared" ref="T548" si="7937">((T549*$H548)-((T549*$H548*$E549)+(T549*$H548*$F549)))</f>
        <v>15500.641680547789</v>
      </c>
      <c r="U548" s="653">
        <f t="shared" ref="U548" si="7938">((U549*$H548)-((U549*$H548*$E549)+(U549*$H548*$F549)))</f>
        <v>0</v>
      </c>
      <c r="V548" s="653">
        <f t="shared" ref="V548" si="7939">((V549*$H548)-((V549*$H548*$E549)+(V549*$H548*$F549)))</f>
        <v>0</v>
      </c>
      <c r="W548" s="653">
        <f t="shared" ref="W548" si="7940">((W549*$H548)-((W549*$H548*$E549)+(W549*$H548*$F549)))</f>
        <v>0</v>
      </c>
      <c r="X548" s="653">
        <f t="shared" ref="X548" si="7941">((X549*$H548)-((X549*$H548*$E549)+(X549*$H548*$F549)))</f>
        <v>0</v>
      </c>
      <c r="Y548" s="653">
        <f t="shared" ref="Y548" si="7942">((Y549*$H548)-((Y549*$H548*$E549)+(Y549*$H548*$F549)))</f>
        <v>0</v>
      </c>
      <c r="Z548" s="653">
        <f t="shared" ref="Z548" si="7943">((Z549*$H548)-((Z549*$H548*$E549)+(Z549*$H548*$F549)))</f>
        <v>0</v>
      </c>
      <c r="AA548" s="653">
        <f t="shared" ref="AA548" si="7944">((AA549*$H548)-((AA549*$H548*$E549)+(AA549*$H548*$F549)))</f>
        <v>0</v>
      </c>
      <c r="AB548" s="653">
        <f t="shared" ref="AB548" si="7945">((AB549*$H548)-((AB549*$H548*$E549)+(AB549*$H548*$F549)))</f>
        <v>0</v>
      </c>
      <c r="AC548" s="653">
        <f t="shared" ref="AC548" si="7946">((AC549*$H548)-((AC549*$H548*$E549)+(AC549*$H548*$F549)))</f>
        <v>0</v>
      </c>
      <c r="AD548" s="653">
        <f t="shared" ref="AD548" si="7947">((AD549*$H548)-((AD549*$H548*$E549)+(AD549*$H548*$F549)))</f>
        <v>0</v>
      </c>
      <c r="AE548" s="653">
        <f t="shared" ref="AE548" si="7948">((AE549*$H548)-((AE549*$H548*$E549)+(AE549*$H548*$F549)))</f>
        <v>0</v>
      </c>
      <c r="AF548" s="653">
        <f t="shared" ref="AF548" si="7949">((AF549*$H548)-((AF549*$H548*$E549)+(AF549*$H548*$F549)))</f>
        <v>0</v>
      </c>
      <c r="AG548" s="653">
        <f t="shared" ref="AG548" si="7950">((AG549*$H548)-((AG549*$H548*$E549)+(AG549*$H548*$F549)))</f>
        <v>0</v>
      </c>
      <c r="AH548" s="653">
        <f t="shared" ref="AH548" si="7951">((AH549*$H548)-((AH549*$H548*$E549)+(AH549*$H548*$F549)))</f>
        <v>0</v>
      </c>
      <c r="AI548" s="653">
        <f>+AI549*H548</f>
        <v>2838.9453627376902</v>
      </c>
      <c r="AJ548" s="653">
        <f>+AJ549*H548</f>
        <v>0</v>
      </c>
      <c r="AK548" s="653">
        <f t="shared" ref="AK548" si="7952">((AK549*$H548)-((AK549*$H548*$E549)+(AK549*$H548*$F549)))</f>
        <v>0</v>
      </c>
      <c r="AL548" s="653">
        <f t="shared" ref="AL548" si="7953">((AL549*$H548)-((AL549*$H548*$E549)+(AL549*$H548*$F549)))</f>
        <v>0</v>
      </c>
      <c r="AM548" s="653">
        <f t="shared" ref="AM548" si="7954">((AM549*$H548)-((AM549*$H548*$E549)+(AM549*$H548*$F549)))</f>
        <v>0</v>
      </c>
      <c r="AN548" s="653">
        <f t="shared" ref="AN548" si="7955">((AN549*$H548)-((AN549*$H548*$E549)+(AN549*$H548*$F549)))</f>
        <v>0</v>
      </c>
      <c r="AO548" s="653">
        <f t="shared" ref="AO548" si="7956">((AO549*$H548)-((AO549*$H548*$E549)+(AO549*$H548*$F549)))</f>
        <v>0</v>
      </c>
      <c r="AP548" s="653">
        <f t="shared" ref="AP548" si="7957">((AP549*$H548)-((AP549*$H548*$E549)+(AP549*$H548*$F549)))</f>
        <v>0</v>
      </c>
      <c r="AQ548" s="653">
        <f t="shared" ref="AQ548" si="7958">((AQ549*$H548)-((AQ549*$H548*$E549)+(AQ549*$H548*$F549)))</f>
        <v>0</v>
      </c>
      <c r="AR548" s="653">
        <f t="shared" ref="AR548" si="7959">((AR549*$H548)-((AR549*$H548*$E549)+(AR549*$H548*$F549)))</f>
        <v>0</v>
      </c>
      <c r="AS548" s="653">
        <f t="shared" ref="AS548" si="7960">((AS549*$H548)-((AS549*$H548*$E549)+(AS549*$H548*$F549)))</f>
        <v>0</v>
      </c>
      <c r="AT548" s="653">
        <f t="shared" ref="AT548" si="7961">((AT549*$H548)-((AT549*$H548*$E549)+(AT549*$H548*$F549)))</f>
        <v>0</v>
      </c>
      <c r="AU548" s="653">
        <f t="shared" ref="AU548" si="7962">((AU549*$H548)-((AU549*$H548*$E549)+(AU549*$H548*$F549)))</f>
        <v>0</v>
      </c>
      <c r="AV548" s="653">
        <f t="shared" ref="AV548" si="7963">((AV549*$H548)-((AV549*$H548*$E549)+(AV549*$H548*$F549)))</f>
        <v>0</v>
      </c>
      <c r="AW548" s="613">
        <f t="shared" si="7671"/>
        <v>56778.907254753809</v>
      </c>
      <c r="AX548" s="645">
        <f t="shared" si="7641"/>
        <v>0</v>
      </c>
      <c r="AY548" s="656">
        <f t="shared" si="7642"/>
        <v>0</v>
      </c>
      <c r="AZ548" s="591"/>
    </row>
    <row r="549" spans="1:52">
      <c r="A549" s="590"/>
      <c r="B549" s="636"/>
      <c r="C549" s="636"/>
      <c r="D549" s="651"/>
      <c r="E549" s="652">
        <v>0.3</v>
      </c>
      <c r="F549" s="652">
        <v>0.05</v>
      </c>
      <c r="G549" s="653"/>
      <c r="H549" s="640"/>
      <c r="I549" s="640">
        <f t="shared" si="7493"/>
        <v>1.3499999999999999</v>
      </c>
      <c r="J549" s="658">
        <v>0</v>
      </c>
      <c r="K549" s="658">
        <v>0</v>
      </c>
      <c r="L549" s="658">
        <v>0</v>
      </c>
      <c r="M549" s="658">
        <v>0</v>
      </c>
      <c r="N549" s="658">
        <v>0</v>
      </c>
      <c r="O549" s="658">
        <v>0</v>
      </c>
      <c r="P549" s="658">
        <v>0</v>
      </c>
      <c r="Q549" s="658">
        <v>0</v>
      </c>
      <c r="R549" s="658">
        <v>0.3</v>
      </c>
      <c r="S549" s="658">
        <v>0.57999999999999996</v>
      </c>
      <c r="T549" s="658">
        <v>0.42000000000000004</v>
      </c>
      <c r="U549" s="658">
        <v>0</v>
      </c>
      <c r="V549" s="658">
        <v>0</v>
      </c>
      <c r="W549" s="658">
        <v>0</v>
      </c>
      <c r="X549" s="658">
        <v>0</v>
      </c>
      <c r="Y549" s="658">
        <v>0</v>
      </c>
      <c r="Z549" s="658">
        <v>0</v>
      </c>
      <c r="AA549" s="658">
        <v>0</v>
      </c>
      <c r="AB549" s="658">
        <v>0</v>
      </c>
      <c r="AC549" s="658">
        <v>0</v>
      </c>
      <c r="AD549" s="658">
        <v>0</v>
      </c>
      <c r="AE549" s="658">
        <v>0</v>
      </c>
      <c r="AF549" s="658">
        <v>0</v>
      </c>
      <c r="AG549" s="658">
        <v>0</v>
      </c>
      <c r="AH549" s="658">
        <v>0</v>
      </c>
      <c r="AI549" s="658">
        <v>0.05</v>
      </c>
      <c r="AJ549" s="658">
        <v>0</v>
      </c>
      <c r="AK549" s="658">
        <v>0</v>
      </c>
      <c r="AL549" s="658">
        <v>0</v>
      </c>
      <c r="AM549" s="658">
        <v>0</v>
      </c>
      <c r="AN549" s="658">
        <v>0</v>
      </c>
      <c r="AO549" s="658">
        <v>0</v>
      </c>
      <c r="AP549" s="658">
        <v>0</v>
      </c>
      <c r="AQ549" s="658">
        <v>0</v>
      </c>
      <c r="AR549" s="658">
        <v>0</v>
      </c>
      <c r="AS549" s="658">
        <v>0</v>
      </c>
      <c r="AT549" s="658">
        <v>0</v>
      </c>
      <c r="AU549" s="658">
        <v>0</v>
      </c>
      <c r="AV549" s="658">
        <v>0</v>
      </c>
      <c r="AW549" s="613">
        <f t="shared" si="7671"/>
        <v>1.3499999999999999</v>
      </c>
      <c r="AX549" s="645">
        <f t="shared" si="7641"/>
        <v>1.3499999999999999</v>
      </c>
      <c r="AY549" s="656" t="e">
        <f t="shared" si="7642"/>
        <v>#DIV/0!</v>
      </c>
      <c r="AZ549" s="591"/>
    </row>
    <row r="550" spans="1:52">
      <c r="A550" s="590"/>
      <c r="B550" s="646" t="s">
        <v>305</v>
      </c>
      <c r="C550" s="646" t="s">
        <v>745</v>
      </c>
      <c r="D550" s="647" t="s">
        <v>746</v>
      </c>
      <c r="E550" s="648"/>
      <c r="F550" s="648"/>
      <c r="G550" s="649"/>
      <c r="H550" s="650">
        <f>+H551</f>
        <v>56778.907254753802</v>
      </c>
      <c r="I550" s="650">
        <f t="shared" si="7493"/>
        <v>56778.907254753802</v>
      </c>
      <c r="J550" s="650">
        <f t="shared" ref="J550:AV550" si="7964">+J551</f>
        <v>0</v>
      </c>
      <c r="K550" s="650">
        <f t="shared" si="7964"/>
        <v>0</v>
      </c>
      <c r="L550" s="650">
        <f t="shared" si="7964"/>
        <v>0</v>
      </c>
      <c r="M550" s="650">
        <f t="shared" si="7964"/>
        <v>0</v>
      </c>
      <c r="N550" s="650">
        <f t="shared" si="7964"/>
        <v>0</v>
      </c>
      <c r="O550" s="650">
        <f t="shared" si="7964"/>
        <v>0</v>
      </c>
      <c r="P550" s="650">
        <f t="shared" si="7964"/>
        <v>0</v>
      </c>
      <c r="Q550" s="650">
        <f t="shared" si="7964"/>
        <v>0</v>
      </c>
      <c r="R550" s="650">
        <f t="shared" si="7964"/>
        <v>17033.672176426138</v>
      </c>
      <c r="S550" s="650">
        <f t="shared" si="7964"/>
        <v>0</v>
      </c>
      <c r="T550" s="650">
        <f t="shared" si="7964"/>
        <v>29525.031772471979</v>
      </c>
      <c r="U550" s="650">
        <f t="shared" si="7964"/>
        <v>7381.257943117992</v>
      </c>
      <c r="V550" s="650">
        <f t="shared" si="7964"/>
        <v>0</v>
      </c>
      <c r="W550" s="650">
        <f t="shared" si="7964"/>
        <v>0</v>
      </c>
      <c r="X550" s="650">
        <f t="shared" si="7964"/>
        <v>0</v>
      </c>
      <c r="Y550" s="650">
        <f t="shared" si="7964"/>
        <v>0</v>
      </c>
      <c r="Z550" s="650">
        <f t="shared" si="7964"/>
        <v>0</v>
      </c>
      <c r="AA550" s="650">
        <f t="shared" si="7964"/>
        <v>0</v>
      </c>
      <c r="AB550" s="650">
        <f t="shared" si="7964"/>
        <v>0</v>
      </c>
      <c r="AC550" s="650">
        <f t="shared" si="7964"/>
        <v>0</v>
      </c>
      <c r="AD550" s="650">
        <f t="shared" si="7964"/>
        <v>0</v>
      </c>
      <c r="AE550" s="650">
        <f t="shared" si="7964"/>
        <v>0</v>
      </c>
      <c r="AF550" s="650">
        <f t="shared" si="7964"/>
        <v>0</v>
      </c>
      <c r="AG550" s="650">
        <f t="shared" si="7964"/>
        <v>0</v>
      </c>
      <c r="AH550" s="650">
        <f t="shared" si="7964"/>
        <v>0</v>
      </c>
      <c r="AI550" s="650">
        <f t="shared" si="7964"/>
        <v>2838.9453627376902</v>
      </c>
      <c r="AJ550" s="650">
        <f t="shared" si="7964"/>
        <v>0</v>
      </c>
      <c r="AK550" s="650">
        <f t="shared" si="7964"/>
        <v>0</v>
      </c>
      <c r="AL550" s="650">
        <f t="shared" si="7964"/>
        <v>0</v>
      </c>
      <c r="AM550" s="650">
        <f t="shared" si="7964"/>
        <v>0</v>
      </c>
      <c r="AN550" s="650">
        <f t="shared" si="7964"/>
        <v>0</v>
      </c>
      <c r="AO550" s="650">
        <f t="shared" si="7964"/>
        <v>0</v>
      </c>
      <c r="AP550" s="650">
        <f t="shared" si="7964"/>
        <v>0</v>
      </c>
      <c r="AQ550" s="650">
        <f t="shared" si="7964"/>
        <v>0</v>
      </c>
      <c r="AR550" s="650">
        <f t="shared" si="7964"/>
        <v>0</v>
      </c>
      <c r="AS550" s="650">
        <f t="shared" si="7964"/>
        <v>0</v>
      </c>
      <c r="AT550" s="650">
        <f t="shared" si="7964"/>
        <v>0</v>
      </c>
      <c r="AU550" s="650">
        <f t="shared" si="7964"/>
        <v>0</v>
      </c>
      <c r="AV550" s="650">
        <f t="shared" si="7964"/>
        <v>0</v>
      </c>
      <c r="AW550" s="613">
        <f t="shared" si="7671"/>
        <v>56778.907254753802</v>
      </c>
      <c r="AX550" s="645">
        <f t="shared" si="7641"/>
        <v>0</v>
      </c>
      <c r="AY550" s="656">
        <f t="shared" si="7642"/>
        <v>0</v>
      </c>
      <c r="AZ550" s="591"/>
    </row>
    <row r="551" spans="1:52">
      <c r="A551" s="590"/>
      <c r="B551" s="636" t="s">
        <v>378</v>
      </c>
      <c r="C551" s="636" t="s">
        <v>747</v>
      </c>
      <c r="D551" s="651" t="s">
        <v>704</v>
      </c>
      <c r="E551" s="652"/>
      <c r="F551" s="652"/>
      <c r="G551" s="653"/>
      <c r="H551" s="640">
        <v>56778.907254753802</v>
      </c>
      <c r="I551" s="640">
        <f t="shared" si="7493"/>
        <v>56778.907254753802</v>
      </c>
      <c r="J551" s="653">
        <v>0</v>
      </c>
      <c r="K551" s="653">
        <v>0</v>
      </c>
      <c r="L551" s="653">
        <v>0</v>
      </c>
      <c r="M551" s="653">
        <v>0</v>
      </c>
      <c r="N551" s="653">
        <v>0</v>
      </c>
      <c r="O551" s="653">
        <v>0</v>
      </c>
      <c r="P551" s="653">
        <v>0</v>
      </c>
      <c r="Q551" s="653">
        <v>0</v>
      </c>
      <c r="R551" s="653">
        <f t="shared" ref="R551" si="7965">+R552*H551</f>
        <v>17033.672176426138</v>
      </c>
      <c r="S551" s="653">
        <f t="shared" ref="S551" si="7966">((S552*$H551)-((S552*$H551*$E552)+(S552*$H551*$F552)))</f>
        <v>0</v>
      </c>
      <c r="T551" s="653">
        <f t="shared" ref="T551" si="7967">((T552*$H551)-((T552*$H551*$E552)+(T552*$H551*$F552)))</f>
        <v>29525.031772471979</v>
      </c>
      <c r="U551" s="653">
        <f t="shared" ref="U551" si="7968">((U552*$H551)-((U552*$H551*$E552)+(U552*$H551*$F552)))</f>
        <v>7381.257943117992</v>
      </c>
      <c r="V551" s="653">
        <f t="shared" ref="V551" si="7969">((V552*$H551)-((V552*$H551*$E552)+(V552*$H551*$F552)))</f>
        <v>0</v>
      </c>
      <c r="W551" s="653">
        <f t="shared" ref="W551" si="7970">((W552*$H551)-((W552*$H551*$E552)+(W552*$H551*$F552)))</f>
        <v>0</v>
      </c>
      <c r="X551" s="653">
        <f t="shared" ref="X551" si="7971">((X552*$H551)-((X552*$H551*$E552)+(X552*$H551*$F552)))</f>
        <v>0</v>
      </c>
      <c r="Y551" s="653">
        <f t="shared" ref="Y551" si="7972">((Y552*$H551)-((Y552*$H551*$E552)+(Y552*$H551*$F552)))</f>
        <v>0</v>
      </c>
      <c r="Z551" s="653">
        <f t="shared" ref="Z551" si="7973">((Z552*$H551)-((Z552*$H551*$E552)+(Z552*$H551*$F552)))</f>
        <v>0</v>
      </c>
      <c r="AA551" s="653">
        <f t="shared" ref="AA551" si="7974">((AA552*$H551)-((AA552*$H551*$E552)+(AA552*$H551*$F552)))</f>
        <v>0</v>
      </c>
      <c r="AB551" s="653">
        <f t="shared" ref="AB551" si="7975">((AB552*$H551)-((AB552*$H551*$E552)+(AB552*$H551*$F552)))</f>
        <v>0</v>
      </c>
      <c r="AC551" s="653">
        <f t="shared" ref="AC551" si="7976">((AC552*$H551)-((AC552*$H551*$E552)+(AC552*$H551*$F552)))</f>
        <v>0</v>
      </c>
      <c r="AD551" s="653">
        <f t="shared" ref="AD551" si="7977">((AD552*$H551)-((AD552*$H551*$E552)+(AD552*$H551*$F552)))</f>
        <v>0</v>
      </c>
      <c r="AE551" s="653">
        <f t="shared" ref="AE551" si="7978">((AE552*$H551)-((AE552*$H551*$E552)+(AE552*$H551*$F552)))</f>
        <v>0</v>
      </c>
      <c r="AF551" s="653">
        <f t="shared" ref="AF551" si="7979">((AF552*$H551)-((AF552*$H551*$E552)+(AF552*$H551*$F552)))</f>
        <v>0</v>
      </c>
      <c r="AG551" s="653">
        <f t="shared" ref="AG551" si="7980">((AG552*$H551)-((AG552*$H551*$E552)+(AG552*$H551*$F552)))</f>
        <v>0</v>
      </c>
      <c r="AH551" s="653">
        <f t="shared" ref="AH551" si="7981">((AH552*$H551)-((AH552*$H551*$E552)+(AH552*$H551*$F552)))</f>
        <v>0</v>
      </c>
      <c r="AI551" s="653">
        <f>+AI552*H551</f>
        <v>2838.9453627376902</v>
      </c>
      <c r="AJ551" s="653">
        <f>+AJ552*H551</f>
        <v>0</v>
      </c>
      <c r="AK551" s="653">
        <f t="shared" ref="AK551" si="7982">((AK552*$H551)-((AK552*$H551*$E552)+(AK552*$H551*$F552)))</f>
        <v>0</v>
      </c>
      <c r="AL551" s="653">
        <f t="shared" ref="AL551" si="7983">((AL552*$H551)-((AL552*$H551*$E552)+(AL552*$H551*$F552)))</f>
        <v>0</v>
      </c>
      <c r="AM551" s="653">
        <f t="shared" ref="AM551" si="7984">((AM552*$H551)-((AM552*$H551*$E552)+(AM552*$H551*$F552)))</f>
        <v>0</v>
      </c>
      <c r="AN551" s="653">
        <f t="shared" ref="AN551" si="7985">((AN552*$H551)-((AN552*$H551*$E552)+(AN552*$H551*$F552)))</f>
        <v>0</v>
      </c>
      <c r="AO551" s="653">
        <f t="shared" ref="AO551" si="7986">((AO552*$H551)-((AO552*$H551*$E552)+(AO552*$H551*$F552)))</f>
        <v>0</v>
      </c>
      <c r="AP551" s="653">
        <f t="shared" ref="AP551" si="7987">((AP552*$H551)-((AP552*$H551*$E552)+(AP552*$H551*$F552)))</f>
        <v>0</v>
      </c>
      <c r="AQ551" s="653">
        <f t="shared" ref="AQ551" si="7988">((AQ552*$H551)-((AQ552*$H551*$E552)+(AQ552*$H551*$F552)))</f>
        <v>0</v>
      </c>
      <c r="AR551" s="653">
        <f t="shared" ref="AR551" si="7989">((AR552*$H551)-((AR552*$H551*$E552)+(AR552*$H551*$F552)))</f>
        <v>0</v>
      </c>
      <c r="AS551" s="653">
        <f t="shared" ref="AS551" si="7990">((AS552*$H551)-((AS552*$H551*$E552)+(AS552*$H551*$F552)))</f>
        <v>0</v>
      </c>
      <c r="AT551" s="653">
        <f t="shared" ref="AT551" si="7991">((AT552*$H551)-((AT552*$H551*$E552)+(AT552*$H551*$F552)))</f>
        <v>0</v>
      </c>
      <c r="AU551" s="653">
        <f t="shared" ref="AU551" si="7992">((AU552*$H551)-((AU552*$H551*$E552)+(AU552*$H551*$F552)))</f>
        <v>0</v>
      </c>
      <c r="AV551" s="653">
        <f t="shared" ref="AV551" si="7993">((AV552*$H551)-((AV552*$H551*$E552)+(AV552*$H551*$F552)))</f>
        <v>0</v>
      </c>
      <c r="AW551" s="613">
        <f t="shared" si="7671"/>
        <v>56778.907254753802</v>
      </c>
      <c r="AX551" s="645">
        <f t="shared" si="7641"/>
        <v>0</v>
      </c>
      <c r="AY551" s="656">
        <f t="shared" si="7642"/>
        <v>0</v>
      </c>
      <c r="AZ551" s="591"/>
    </row>
    <row r="552" spans="1:52">
      <c r="A552" s="590"/>
      <c r="B552" s="636"/>
      <c r="C552" s="636"/>
      <c r="D552" s="651"/>
      <c r="E552" s="652">
        <v>0.3</v>
      </c>
      <c r="F552" s="652">
        <v>0.05</v>
      </c>
      <c r="G552" s="653"/>
      <c r="H552" s="640"/>
      <c r="I552" s="640">
        <f t="shared" si="7493"/>
        <v>1.35</v>
      </c>
      <c r="J552" s="658">
        <v>0</v>
      </c>
      <c r="K552" s="658">
        <v>0</v>
      </c>
      <c r="L552" s="658">
        <v>0</v>
      </c>
      <c r="M552" s="658">
        <v>0</v>
      </c>
      <c r="N552" s="658">
        <v>0</v>
      </c>
      <c r="O552" s="658">
        <v>0</v>
      </c>
      <c r="P552" s="658">
        <v>0</v>
      </c>
      <c r="Q552" s="658">
        <v>0</v>
      </c>
      <c r="R552" s="658">
        <v>0.3</v>
      </c>
      <c r="S552" s="658">
        <v>0</v>
      </c>
      <c r="T552" s="658">
        <v>0.8</v>
      </c>
      <c r="U552" s="658">
        <v>0.19999999999999996</v>
      </c>
      <c r="V552" s="658">
        <v>0</v>
      </c>
      <c r="W552" s="658">
        <v>0</v>
      </c>
      <c r="X552" s="658">
        <v>0</v>
      </c>
      <c r="Y552" s="658">
        <v>0</v>
      </c>
      <c r="Z552" s="658">
        <v>0</v>
      </c>
      <c r="AA552" s="658">
        <v>0</v>
      </c>
      <c r="AB552" s="658">
        <v>0</v>
      </c>
      <c r="AC552" s="658">
        <v>0</v>
      </c>
      <c r="AD552" s="658">
        <v>0</v>
      </c>
      <c r="AE552" s="658">
        <v>0</v>
      </c>
      <c r="AF552" s="658">
        <v>0</v>
      </c>
      <c r="AG552" s="658">
        <v>0</v>
      </c>
      <c r="AH552" s="658">
        <v>0</v>
      </c>
      <c r="AI552" s="658">
        <v>0.05</v>
      </c>
      <c r="AJ552" s="658">
        <v>0</v>
      </c>
      <c r="AK552" s="658">
        <v>0</v>
      </c>
      <c r="AL552" s="658">
        <v>0</v>
      </c>
      <c r="AM552" s="658">
        <v>0</v>
      </c>
      <c r="AN552" s="658">
        <v>0</v>
      </c>
      <c r="AO552" s="658">
        <v>0</v>
      </c>
      <c r="AP552" s="658">
        <v>0</v>
      </c>
      <c r="AQ552" s="658">
        <v>0</v>
      </c>
      <c r="AR552" s="658">
        <v>0</v>
      </c>
      <c r="AS552" s="658">
        <v>0</v>
      </c>
      <c r="AT552" s="658">
        <v>0</v>
      </c>
      <c r="AU552" s="658">
        <v>0</v>
      </c>
      <c r="AV552" s="658">
        <v>0</v>
      </c>
      <c r="AW552" s="613">
        <f t="shared" si="7671"/>
        <v>1.35</v>
      </c>
      <c r="AX552" s="645">
        <f t="shared" si="7641"/>
        <v>1.35</v>
      </c>
      <c r="AY552" s="656" t="e">
        <f t="shared" si="7642"/>
        <v>#DIV/0!</v>
      </c>
      <c r="AZ552" s="591"/>
    </row>
    <row r="553" spans="1:52">
      <c r="A553" s="590"/>
      <c r="B553" s="646" t="s">
        <v>305</v>
      </c>
      <c r="C553" s="646" t="s">
        <v>748</v>
      </c>
      <c r="D553" s="647" t="s">
        <v>749</v>
      </c>
      <c r="E553" s="648"/>
      <c r="F553" s="648"/>
      <c r="G553" s="649"/>
      <c r="H553" s="650">
        <f>+H554</f>
        <v>56778.907254753802</v>
      </c>
      <c r="I553" s="650">
        <f t="shared" si="7493"/>
        <v>56778.907254753802</v>
      </c>
      <c r="J553" s="650">
        <f t="shared" ref="J553:AV553" si="7994">+J554</f>
        <v>0</v>
      </c>
      <c r="K553" s="650">
        <f t="shared" si="7994"/>
        <v>0</v>
      </c>
      <c r="L553" s="650">
        <f t="shared" si="7994"/>
        <v>0</v>
      </c>
      <c r="M553" s="650">
        <f t="shared" si="7994"/>
        <v>0</v>
      </c>
      <c r="N553" s="650">
        <f t="shared" si="7994"/>
        <v>0</v>
      </c>
      <c r="O553" s="650">
        <f t="shared" si="7994"/>
        <v>0</v>
      </c>
      <c r="P553" s="650">
        <f t="shared" si="7994"/>
        <v>0</v>
      </c>
      <c r="Q553" s="650">
        <f t="shared" si="7994"/>
        <v>0</v>
      </c>
      <c r="R553" s="650">
        <f t="shared" si="7994"/>
        <v>17033.672176426138</v>
      </c>
      <c r="S553" s="650">
        <f t="shared" si="7994"/>
        <v>0</v>
      </c>
      <c r="T553" s="650">
        <f t="shared" si="7994"/>
        <v>5905.0063544943951</v>
      </c>
      <c r="U553" s="650">
        <f t="shared" si="7994"/>
        <v>31001.283361095575</v>
      </c>
      <c r="V553" s="650">
        <f t="shared" si="7994"/>
        <v>0</v>
      </c>
      <c r="W553" s="650">
        <f t="shared" si="7994"/>
        <v>0</v>
      </c>
      <c r="X553" s="650">
        <f t="shared" si="7994"/>
        <v>0</v>
      </c>
      <c r="Y553" s="650">
        <f t="shared" si="7994"/>
        <v>0</v>
      </c>
      <c r="Z553" s="650">
        <f t="shared" si="7994"/>
        <v>0</v>
      </c>
      <c r="AA553" s="650">
        <f t="shared" si="7994"/>
        <v>0</v>
      </c>
      <c r="AB553" s="650">
        <f t="shared" si="7994"/>
        <v>0</v>
      </c>
      <c r="AC553" s="650">
        <f t="shared" si="7994"/>
        <v>0</v>
      </c>
      <c r="AD553" s="650">
        <f t="shared" si="7994"/>
        <v>0</v>
      </c>
      <c r="AE553" s="650">
        <f t="shared" si="7994"/>
        <v>0</v>
      </c>
      <c r="AF553" s="650">
        <f t="shared" si="7994"/>
        <v>0</v>
      </c>
      <c r="AG553" s="650">
        <f t="shared" si="7994"/>
        <v>0</v>
      </c>
      <c r="AH553" s="650">
        <f t="shared" si="7994"/>
        <v>0</v>
      </c>
      <c r="AI553" s="650">
        <f t="shared" si="7994"/>
        <v>2838.9453627376902</v>
      </c>
      <c r="AJ553" s="650">
        <f t="shared" si="7994"/>
        <v>0</v>
      </c>
      <c r="AK553" s="650">
        <f t="shared" si="7994"/>
        <v>0</v>
      </c>
      <c r="AL553" s="650">
        <f t="shared" si="7994"/>
        <v>0</v>
      </c>
      <c r="AM553" s="650">
        <f t="shared" si="7994"/>
        <v>0</v>
      </c>
      <c r="AN553" s="650">
        <f t="shared" si="7994"/>
        <v>0</v>
      </c>
      <c r="AO553" s="650">
        <f t="shared" si="7994"/>
        <v>0</v>
      </c>
      <c r="AP553" s="650">
        <f t="shared" si="7994"/>
        <v>0</v>
      </c>
      <c r="AQ553" s="650">
        <f t="shared" si="7994"/>
        <v>0</v>
      </c>
      <c r="AR553" s="650">
        <f t="shared" si="7994"/>
        <v>0</v>
      </c>
      <c r="AS553" s="650">
        <f t="shared" si="7994"/>
        <v>0</v>
      </c>
      <c r="AT553" s="650">
        <f t="shared" si="7994"/>
        <v>0</v>
      </c>
      <c r="AU553" s="650">
        <f t="shared" si="7994"/>
        <v>0</v>
      </c>
      <c r="AV553" s="650">
        <f t="shared" si="7994"/>
        <v>0</v>
      </c>
      <c r="AW553" s="613">
        <f t="shared" si="7671"/>
        <v>56778.907254753802</v>
      </c>
      <c r="AX553" s="645">
        <f t="shared" si="7641"/>
        <v>0</v>
      </c>
      <c r="AY553" s="656">
        <f t="shared" si="7642"/>
        <v>0</v>
      </c>
      <c r="AZ553" s="591"/>
    </row>
    <row r="554" spans="1:52">
      <c r="A554" s="590"/>
      <c r="B554" s="636" t="s">
        <v>378</v>
      </c>
      <c r="C554" s="636" t="s">
        <v>750</v>
      </c>
      <c r="D554" s="651" t="s">
        <v>704</v>
      </c>
      <c r="E554" s="652"/>
      <c r="F554" s="652"/>
      <c r="G554" s="653"/>
      <c r="H554" s="640">
        <v>56778.907254753802</v>
      </c>
      <c r="I554" s="640">
        <f t="shared" si="7493"/>
        <v>56778.907254753802</v>
      </c>
      <c r="J554" s="653">
        <v>0</v>
      </c>
      <c r="K554" s="653">
        <v>0</v>
      </c>
      <c r="L554" s="653">
        <v>0</v>
      </c>
      <c r="M554" s="653">
        <v>0</v>
      </c>
      <c r="N554" s="653">
        <v>0</v>
      </c>
      <c r="O554" s="653">
        <v>0</v>
      </c>
      <c r="P554" s="653">
        <v>0</v>
      </c>
      <c r="Q554" s="653">
        <v>0</v>
      </c>
      <c r="R554" s="653">
        <f t="shared" ref="R554" si="7995">+R555*H554</f>
        <v>17033.672176426138</v>
      </c>
      <c r="S554" s="653">
        <f t="shared" ref="S554" si="7996">((S555*$H554)-((S555*$H554*$E555)+(S555*$H554*$F555)))</f>
        <v>0</v>
      </c>
      <c r="T554" s="653">
        <f t="shared" ref="T554" si="7997">((T555*$H554)-((T555*$H554*$E555)+(T555*$H554*$F555)))</f>
        <v>5905.0063544943951</v>
      </c>
      <c r="U554" s="653">
        <f t="shared" ref="U554" si="7998">((U555*$H554)-((U555*$H554*$E555)+(U555*$H554*$F555)))</f>
        <v>31001.283361095575</v>
      </c>
      <c r="V554" s="653">
        <f t="shared" ref="V554" si="7999">((V555*$H554)-((V555*$H554*$E555)+(V555*$H554*$F555)))</f>
        <v>0</v>
      </c>
      <c r="W554" s="653">
        <f t="shared" ref="W554" si="8000">((W555*$H554)-((W555*$H554*$E555)+(W555*$H554*$F555)))</f>
        <v>0</v>
      </c>
      <c r="X554" s="653">
        <f t="shared" ref="X554" si="8001">((X555*$H554)-((X555*$H554*$E555)+(X555*$H554*$F555)))</f>
        <v>0</v>
      </c>
      <c r="Y554" s="653">
        <f t="shared" ref="Y554" si="8002">((Y555*$H554)-((Y555*$H554*$E555)+(Y555*$H554*$F555)))</f>
        <v>0</v>
      </c>
      <c r="Z554" s="653">
        <f t="shared" ref="Z554" si="8003">((Z555*$H554)-((Z555*$H554*$E555)+(Z555*$H554*$F555)))</f>
        <v>0</v>
      </c>
      <c r="AA554" s="653">
        <f t="shared" ref="AA554" si="8004">((AA555*$H554)-((AA555*$H554*$E555)+(AA555*$H554*$F555)))</f>
        <v>0</v>
      </c>
      <c r="AB554" s="653">
        <f t="shared" ref="AB554" si="8005">((AB555*$H554)-((AB555*$H554*$E555)+(AB555*$H554*$F555)))</f>
        <v>0</v>
      </c>
      <c r="AC554" s="653">
        <f t="shared" ref="AC554" si="8006">((AC555*$H554)-((AC555*$H554*$E555)+(AC555*$H554*$F555)))</f>
        <v>0</v>
      </c>
      <c r="AD554" s="653">
        <f t="shared" ref="AD554" si="8007">((AD555*$H554)-((AD555*$H554*$E555)+(AD555*$H554*$F555)))</f>
        <v>0</v>
      </c>
      <c r="AE554" s="653">
        <f t="shared" ref="AE554" si="8008">((AE555*$H554)-((AE555*$H554*$E555)+(AE555*$H554*$F555)))</f>
        <v>0</v>
      </c>
      <c r="AF554" s="653">
        <f t="shared" ref="AF554" si="8009">((AF555*$H554)-((AF555*$H554*$E555)+(AF555*$H554*$F555)))</f>
        <v>0</v>
      </c>
      <c r="AG554" s="653">
        <f t="shared" ref="AG554" si="8010">((AG555*$H554)-((AG555*$H554*$E555)+(AG555*$H554*$F555)))</f>
        <v>0</v>
      </c>
      <c r="AH554" s="653">
        <f t="shared" ref="AH554" si="8011">((AH555*$H554)-((AH555*$H554*$E555)+(AH555*$H554*$F555)))</f>
        <v>0</v>
      </c>
      <c r="AI554" s="653">
        <f>+AI555*H554</f>
        <v>2838.9453627376902</v>
      </c>
      <c r="AJ554" s="653">
        <f>+AJ555*H554</f>
        <v>0</v>
      </c>
      <c r="AK554" s="653">
        <f t="shared" ref="AK554" si="8012">((AK555*$H554)-((AK555*$H554*$E555)+(AK555*$H554*$F555)))</f>
        <v>0</v>
      </c>
      <c r="AL554" s="653">
        <f t="shared" ref="AL554" si="8013">((AL555*$H554)-((AL555*$H554*$E555)+(AL555*$H554*$F555)))</f>
        <v>0</v>
      </c>
      <c r="AM554" s="653">
        <f t="shared" ref="AM554" si="8014">((AM555*$H554)-((AM555*$H554*$E555)+(AM555*$H554*$F555)))</f>
        <v>0</v>
      </c>
      <c r="AN554" s="653">
        <f t="shared" ref="AN554" si="8015">((AN555*$H554)-((AN555*$H554*$E555)+(AN555*$H554*$F555)))</f>
        <v>0</v>
      </c>
      <c r="AO554" s="653">
        <f t="shared" ref="AO554" si="8016">((AO555*$H554)-((AO555*$H554*$E555)+(AO555*$H554*$F555)))</f>
        <v>0</v>
      </c>
      <c r="AP554" s="653">
        <f t="shared" ref="AP554" si="8017">((AP555*$H554)-((AP555*$H554*$E555)+(AP555*$H554*$F555)))</f>
        <v>0</v>
      </c>
      <c r="AQ554" s="653">
        <f t="shared" ref="AQ554" si="8018">((AQ555*$H554)-((AQ555*$H554*$E555)+(AQ555*$H554*$F555)))</f>
        <v>0</v>
      </c>
      <c r="AR554" s="653">
        <f t="shared" ref="AR554" si="8019">((AR555*$H554)-((AR555*$H554*$E555)+(AR555*$H554*$F555)))</f>
        <v>0</v>
      </c>
      <c r="AS554" s="653">
        <f t="shared" ref="AS554" si="8020">((AS555*$H554)-((AS555*$H554*$E555)+(AS555*$H554*$F555)))</f>
        <v>0</v>
      </c>
      <c r="AT554" s="653">
        <f t="shared" ref="AT554" si="8021">((AT555*$H554)-((AT555*$H554*$E555)+(AT555*$H554*$F555)))</f>
        <v>0</v>
      </c>
      <c r="AU554" s="653">
        <f t="shared" ref="AU554" si="8022">((AU555*$H554)-((AU555*$H554*$E555)+(AU555*$H554*$F555)))</f>
        <v>0</v>
      </c>
      <c r="AV554" s="653">
        <f t="shared" ref="AV554" si="8023">((AV555*$H554)-((AV555*$H554*$E555)+(AV555*$H554*$F555)))</f>
        <v>0</v>
      </c>
      <c r="AW554" s="613">
        <f t="shared" si="7671"/>
        <v>56778.907254753802</v>
      </c>
      <c r="AX554" s="645">
        <f t="shared" si="7641"/>
        <v>0</v>
      </c>
      <c r="AY554" s="656">
        <f t="shared" si="7642"/>
        <v>0</v>
      </c>
      <c r="AZ554" s="591"/>
    </row>
    <row r="555" spans="1:52">
      <c r="A555" s="590"/>
      <c r="B555" s="636"/>
      <c r="C555" s="636"/>
      <c r="D555" s="651"/>
      <c r="E555" s="652">
        <v>0.3</v>
      </c>
      <c r="F555" s="652">
        <v>0.05</v>
      </c>
      <c r="G555" s="653"/>
      <c r="H555" s="640"/>
      <c r="I555" s="640">
        <f t="shared" si="7493"/>
        <v>1.3499999999999999</v>
      </c>
      <c r="J555" s="658">
        <v>0</v>
      </c>
      <c r="K555" s="658">
        <v>0</v>
      </c>
      <c r="L555" s="658">
        <v>0</v>
      </c>
      <c r="M555" s="658">
        <v>0</v>
      </c>
      <c r="N555" s="658">
        <v>0</v>
      </c>
      <c r="O555" s="658">
        <v>0</v>
      </c>
      <c r="P555" s="658">
        <v>0</v>
      </c>
      <c r="Q555" s="658">
        <v>0</v>
      </c>
      <c r="R555" s="658">
        <v>0.3</v>
      </c>
      <c r="S555" s="658">
        <v>0</v>
      </c>
      <c r="T555" s="658">
        <v>0.16</v>
      </c>
      <c r="U555" s="658">
        <v>0.84</v>
      </c>
      <c r="V555" s="658">
        <v>0</v>
      </c>
      <c r="W555" s="658">
        <v>0</v>
      </c>
      <c r="X555" s="658">
        <v>0</v>
      </c>
      <c r="Y555" s="658">
        <v>0</v>
      </c>
      <c r="Z555" s="658">
        <v>0</v>
      </c>
      <c r="AA555" s="658">
        <v>0</v>
      </c>
      <c r="AB555" s="658">
        <v>0</v>
      </c>
      <c r="AC555" s="658">
        <v>0</v>
      </c>
      <c r="AD555" s="658">
        <v>0</v>
      </c>
      <c r="AE555" s="658">
        <v>0</v>
      </c>
      <c r="AF555" s="658">
        <v>0</v>
      </c>
      <c r="AG555" s="658">
        <v>0</v>
      </c>
      <c r="AH555" s="658">
        <v>0</v>
      </c>
      <c r="AI555" s="658">
        <v>0.05</v>
      </c>
      <c r="AJ555" s="658">
        <v>0</v>
      </c>
      <c r="AK555" s="658">
        <v>0</v>
      </c>
      <c r="AL555" s="658">
        <v>0</v>
      </c>
      <c r="AM555" s="658">
        <v>0</v>
      </c>
      <c r="AN555" s="658">
        <v>0</v>
      </c>
      <c r="AO555" s="658">
        <v>0</v>
      </c>
      <c r="AP555" s="658">
        <v>0</v>
      </c>
      <c r="AQ555" s="658">
        <v>0</v>
      </c>
      <c r="AR555" s="658">
        <v>0</v>
      </c>
      <c r="AS555" s="658">
        <v>0</v>
      </c>
      <c r="AT555" s="658">
        <v>0</v>
      </c>
      <c r="AU555" s="658">
        <v>0</v>
      </c>
      <c r="AV555" s="658">
        <v>0</v>
      </c>
      <c r="AW555" s="613">
        <f t="shared" si="7671"/>
        <v>1.3499999999999999</v>
      </c>
      <c r="AX555" s="645">
        <f t="shared" si="7641"/>
        <v>1.3499999999999999</v>
      </c>
      <c r="AY555" s="656" t="e">
        <f t="shared" si="7642"/>
        <v>#DIV/0!</v>
      </c>
      <c r="AZ555" s="591"/>
    </row>
    <row r="556" spans="1:52">
      <c r="A556" s="590"/>
      <c r="B556" s="629" t="s">
        <v>278</v>
      </c>
      <c r="C556" s="629" t="s">
        <v>751</v>
      </c>
      <c r="D556" s="630" t="s">
        <v>752</v>
      </c>
      <c r="E556" s="643"/>
      <c r="F556" s="643"/>
      <c r="G556" s="631"/>
      <c r="H556" s="632">
        <f>+H557+H568+H581+H594+H607+H620+H633+H646+H659+H672+H685+H698+H711+H724+H737+H750+H763+H776</f>
        <v>17431264.805950604</v>
      </c>
      <c r="I556" s="632">
        <f t="shared" si="7493"/>
        <v>17431264.805950604</v>
      </c>
      <c r="J556" s="632">
        <f t="shared" ref="J556:AV556" si="8024">+J557+J568+J581+J594+J607+J620+J633+J646+J659+J672+J685+J698+J711+J724+J737+J750+J763+J776</f>
        <v>0</v>
      </c>
      <c r="K556" s="632">
        <f t="shared" si="8024"/>
        <v>0</v>
      </c>
      <c r="L556" s="632">
        <f t="shared" si="8024"/>
        <v>0</v>
      </c>
      <c r="M556" s="632">
        <f t="shared" si="8024"/>
        <v>0</v>
      </c>
      <c r="N556" s="632">
        <f t="shared" si="8024"/>
        <v>0</v>
      </c>
      <c r="O556" s="632">
        <f t="shared" si="8024"/>
        <v>0</v>
      </c>
      <c r="P556" s="632">
        <f t="shared" si="8024"/>
        <v>0</v>
      </c>
      <c r="Q556" s="632">
        <f t="shared" si="8024"/>
        <v>0</v>
      </c>
      <c r="R556" s="632">
        <f t="shared" si="8024"/>
        <v>5229379.44178518</v>
      </c>
      <c r="S556" s="632">
        <f t="shared" si="8024"/>
        <v>203146.43308206153</v>
      </c>
      <c r="T556" s="632">
        <f t="shared" si="8024"/>
        <v>161897.68443821341</v>
      </c>
      <c r="U556" s="632">
        <f t="shared" si="8024"/>
        <v>16679.234142803078</v>
      </c>
      <c r="V556" s="632">
        <f t="shared" si="8024"/>
        <v>298366.48917376576</v>
      </c>
      <c r="W556" s="632">
        <f t="shared" si="8024"/>
        <v>1379432.4687502885</v>
      </c>
      <c r="X556" s="632">
        <f t="shared" si="8024"/>
        <v>1312337.0141604319</v>
      </c>
      <c r="Y556" s="632">
        <f t="shared" si="8024"/>
        <v>1332596.4563029048</v>
      </c>
      <c r="Z556" s="632">
        <f t="shared" si="8024"/>
        <v>1416466.7304055763</v>
      </c>
      <c r="AA556" s="632">
        <f t="shared" si="8024"/>
        <v>1262826.432910382</v>
      </c>
      <c r="AB556" s="632">
        <f t="shared" si="8024"/>
        <v>1557191.7113732719</v>
      </c>
      <c r="AC556" s="632">
        <f t="shared" si="8024"/>
        <v>1405361.6856348831</v>
      </c>
      <c r="AD556" s="632">
        <f t="shared" si="8024"/>
        <v>984019.78349331045</v>
      </c>
      <c r="AE556" s="632">
        <f t="shared" si="8024"/>
        <v>0</v>
      </c>
      <c r="AF556" s="632">
        <f t="shared" si="8024"/>
        <v>0</v>
      </c>
      <c r="AG556" s="632">
        <f t="shared" si="8024"/>
        <v>0</v>
      </c>
      <c r="AH556" s="632">
        <f t="shared" si="8024"/>
        <v>0</v>
      </c>
      <c r="AI556" s="632">
        <f t="shared" si="8024"/>
        <v>871563.24029753054</v>
      </c>
      <c r="AJ556" s="632">
        <f t="shared" si="8024"/>
        <v>0</v>
      </c>
      <c r="AK556" s="632">
        <f t="shared" si="8024"/>
        <v>0</v>
      </c>
      <c r="AL556" s="632">
        <f t="shared" si="8024"/>
        <v>0</v>
      </c>
      <c r="AM556" s="632">
        <f t="shared" si="8024"/>
        <v>0</v>
      </c>
      <c r="AN556" s="632">
        <f t="shared" si="8024"/>
        <v>0</v>
      </c>
      <c r="AO556" s="632">
        <f t="shared" si="8024"/>
        <v>0</v>
      </c>
      <c r="AP556" s="632">
        <f t="shared" si="8024"/>
        <v>0</v>
      </c>
      <c r="AQ556" s="632">
        <f t="shared" si="8024"/>
        <v>0</v>
      </c>
      <c r="AR556" s="632">
        <f t="shared" si="8024"/>
        <v>0</v>
      </c>
      <c r="AS556" s="632">
        <f t="shared" si="8024"/>
        <v>0</v>
      </c>
      <c r="AT556" s="632">
        <f t="shared" si="8024"/>
        <v>0</v>
      </c>
      <c r="AU556" s="632">
        <f t="shared" si="8024"/>
        <v>0</v>
      </c>
      <c r="AV556" s="632">
        <f t="shared" si="8024"/>
        <v>0</v>
      </c>
      <c r="AW556" s="613">
        <f t="shared" si="7671"/>
        <v>17431264.805950604</v>
      </c>
      <c r="AX556" s="645">
        <f t="shared" si="7641"/>
        <v>0</v>
      </c>
      <c r="AY556" s="656">
        <f t="shared" si="7642"/>
        <v>0</v>
      </c>
      <c r="AZ556" s="591"/>
    </row>
    <row r="557" spans="1:52">
      <c r="A557" s="590"/>
      <c r="B557" s="646" t="s">
        <v>305</v>
      </c>
      <c r="C557" s="646" t="s">
        <v>753</v>
      </c>
      <c r="D557" s="647" t="s">
        <v>754</v>
      </c>
      <c r="E557" s="648"/>
      <c r="F557" s="648"/>
      <c r="G557" s="649"/>
      <c r="H557" s="650">
        <f>+H558+H560+H562+H564+H566</f>
        <v>557367.14043471473</v>
      </c>
      <c r="I557" s="650">
        <f t="shared" si="7493"/>
        <v>557367.14043471473</v>
      </c>
      <c r="J557" s="650">
        <f t="shared" ref="J557:AV557" si="8025">+J558+J560+J562+J564+J566</f>
        <v>0</v>
      </c>
      <c r="K557" s="650">
        <f t="shared" si="8025"/>
        <v>0</v>
      </c>
      <c r="L557" s="650">
        <f t="shared" si="8025"/>
        <v>0</v>
      </c>
      <c r="M557" s="650">
        <f t="shared" si="8025"/>
        <v>0</v>
      </c>
      <c r="N557" s="650">
        <f t="shared" si="8025"/>
        <v>0</v>
      </c>
      <c r="O557" s="650">
        <f t="shared" si="8025"/>
        <v>0</v>
      </c>
      <c r="P557" s="650">
        <f t="shared" si="8025"/>
        <v>0</v>
      </c>
      <c r="Q557" s="650">
        <f t="shared" si="8025"/>
        <v>0</v>
      </c>
      <c r="R557" s="650">
        <f t="shared" si="8025"/>
        <v>167210.14213041443</v>
      </c>
      <c r="S557" s="650">
        <f t="shared" si="8025"/>
        <v>0</v>
      </c>
      <c r="T557" s="650">
        <f t="shared" si="8025"/>
        <v>0</v>
      </c>
      <c r="U557" s="650">
        <f t="shared" si="8025"/>
        <v>16679.234142803078</v>
      </c>
      <c r="V557" s="650">
        <f t="shared" si="8025"/>
        <v>120326.33601522069</v>
      </c>
      <c r="W557" s="650">
        <f t="shared" si="8025"/>
        <v>225283.07112454085</v>
      </c>
      <c r="X557" s="650">
        <f t="shared" si="8025"/>
        <v>0</v>
      </c>
      <c r="Y557" s="650">
        <f t="shared" si="8025"/>
        <v>0</v>
      </c>
      <c r="Z557" s="650">
        <f t="shared" si="8025"/>
        <v>0</v>
      </c>
      <c r="AA557" s="650">
        <f t="shared" si="8025"/>
        <v>0</v>
      </c>
      <c r="AB557" s="650">
        <f t="shared" si="8025"/>
        <v>0</v>
      </c>
      <c r="AC557" s="650">
        <f t="shared" si="8025"/>
        <v>0</v>
      </c>
      <c r="AD557" s="650">
        <f t="shared" si="8025"/>
        <v>0</v>
      </c>
      <c r="AE557" s="650">
        <f t="shared" si="8025"/>
        <v>0</v>
      </c>
      <c r="AF557" s="650">
        <f t="shared" si="8025"/>
        <v>0</v>
      </c>
      <c r="AG557" s="650">
        <f t="shared" si="8025"/>
        <v>0</v>
      </c>
      <c r="AH557" s="650">
        <f t="shared" si="8025"/>
        <v>0</v>
      </c>
      <c r="AI557" s="650">
        <f t="shared" si="8025"/>
        <v>27868.357021735741</v>
      </c>
      <c r="AJ557" s="650">
        <f t="shared" si="8025"/>
        <v>0</v>
      </c>
      <c r="AK557" s="650">
        <f t="shared" si="8025"/>
        <v>0</v>
      </c>
      <c r="AL557" s="650">
        <f t="shared" si="8025"/>
        <v>0</v>
      </c>
      <c r="AM557" s="650">
        <f t="shared" si="8025"/>
        <v>0</v>
      </c>
      <c r="AN557" s="650">
        <f t="shared" si="8025"/>
        <v>0</v>
      </c>
      <c r="AO557" s="650">
        <f t="shared" si="8025"/>
        <v>0</v>
      </c>
      <c r="AP557" s="650">
        <f t="shared" si="8025"/>
        <v>0</v>
      </c>
      <c r="AQ557" s="650">
        <f t="shared" si="8025"/>
        <v>0</v>
      </c>
      <c r="AR557" s="650">
        <f t="shared" si="8025"/>
        <v>0</v>
      </c>
      <c r="AS557" s="650">
        <f t="shared" si="8025"/>
        <v>0</v>
      </c>
      <c r="AT557" s="650">
        <f t="shared" si="8025"/>
        <v>0</v>
      </c>
      <c r="AU557" s="650">
        <f t="shared" si="8025"/>
        <v>0</v>
      </c>
      <c r="AV557" s="650">
        <f t="shared" si="8025"/>
        <v>0</v>
      </c>
      <c r="AW557" s="613">
        <f t="shared" si="7671"/>
        <v>557367.14043471473</v>
      </c>
      <c r="AX557" s="645">
        <f t="shared" si="7641"/>
        <v>0</v>
      </c>
      <c r="AY557" s="656">
        <f t="shared" si="7642"/>
        <v>0</v>
      </c>
      <c r="AZ557" s="591"/>
    </row>
    <row r="558" spans="1:52">
      <c r="A558" s="590"/>
      <c r="B558" s="636" t="s">
        <v>378</v>
      </c>
      <c r="C558" s="636" t="s">
        <v>755</v>
      </c>
      <c r="D558" s="651" t="s">
        <v>756</v>
      </c>
      <c r="E558" s="652"/>
      <c r="F558" s="652"/>
      <c r="G558" s="653"/>
      <c r="H558" s="640">
        <v>470034.75192336639</v>
      </c>
      <c r="I558" s="640">
        <f t="shared" si="7493"/>
        <v>470034.75192336639</v>
      </c>
      <c r="J558" s="653">
        <v>0</v>
      </c>
      <c r="K558" s="653">
        <v>0</v>
      </c>
      <c r="L558" s="653">
        <v>0</v>
      </c>
      <c r="M558" s="653">
        <v>0</v>
      </c>
      <c r="N558" s="653">
        <v>0</v>
      </c>
      <c r="O558" s="653">
        <v>0</v>
      </c>
      <c r="P558" s="653">
        <v>0</v>
      </c>
      <c r="Q558" s="653">
        <v>0</v>
      </c>
      <c r="R558" s="653">
        <f t="shared" ref="R558" si="8026">+R559*H558</f>
        <v>141010.42557700991</v>
      </c>
      <c r="S558" s="653">
        <f t="shared" ref="S558" si="8027">((S559*$H558)-((S559*$H558*$E559)+(S559*$H558*$F559)))</f>
        <v>0</v>
      </c>
      <c r="T558" s="653">
        <f t="shared" ref="T558" si="8028">((T559*$H558)-((T559*$H558*$E559)+(T559*$H558*$F559)))</f>
        <v>0</v>
      </c>
      <c r="U558" s="653">
        <f t="shared" ref="U558" si="8029">((U559*$H558)-((U559*$H558*$E559)+(U559*$H558*$F559)))</f>
        <v>0</v>
      </c>
      <c r="V558" s="653">
        <f t="shared" ref="V558" si="8030">((V559*$H558)-((V559*$H558*$E559)+(V559*$H558*$F559)))</f>
        <v>91656.776625056445</v>
      </c>
      <c r="W558" s="653">
        <f t="shared" ref="W558" si="8031">((W559*$H558)-((W559*$H558*$E559)+(W559*$H558*$F559)))</f>
        <v>213865.81212513172</v>
      </c>
      <c r="X558" s="653">
        <f t="shared" ref="X558" si="8032">((X559*$H558)-((X559*$H558*$E559)+(X559*$H558*$F559)))</f>
        <v>0</v>
      </c>
      <c r="Y558" s="653">
        <f t="shared" ref="Y558" si="8033">((Y559*$H558)-((Y559*$H558*$E559)+(Y559*$H558*$F559)))</f>
        <v>0</v>
      </c>
      <c r="Z558" s="653">
        <f t="shared" ref="Z558" si="8034">((Z559*$H558)-((Z559*$H558*$E559)+(Z559*$H558*$F559)))</f>
        <v>0</v>
      </c>
      <c r="AA558" s="653">
        <f t="shared" ref="AA558" si="8035">((AA559*$H558)-((AA559*$H558*$E559)+(AA559*$H558*$F559)))</f>
        <v>0</v>
      </c>
      <c r="AB558" s="653">
        <f t="shared" ref="AB558" si="8036">((AB559*$H558)-((AB559*$H558*$E559)+(AB559*$H558*$F559)))</f>
        <v>0</v>
      </c>
      <c r="AC558" s="653">
        <f t="shared" ref="AC558" si="8037">((AC559*$H558)-((AC559*$H558*$E559)+(AC559*$H558*$F559)))</f>
        <v>0</v>
      </c>
      <c r="AD558" s="653">
        <f t="shared" ref="AD558" si="8038">((AD559*$H558)-((AD559*$H558*$E559)+(AD559*$H558*$F559)))</f>
        <v>0</v>
      </c>
      <c r="AE558" s="653">
        <f t="shared" ref="AE558" si="8039">((AE559*$H558)-((AE559*$H558*$E559)+(AE559*$H558*$F559)))</f>
        <v>0</v>
      </c>
      <c r="AF558" s="653">
        <f t="shared" ref="AF558" si="8040">((AF559*$H558)-((AF559*$H558*$E559)+(AF559*$H558*$F559)))</f>
        <v>0</v>
      </c>
      <c r="AG558" s="653">
        <f t="shared" ref="AG558" si="8041">((AG559*$H558)-((AG559*$H558*$E559)+(AG559*$H558*$F559)))</f>
        <v>0</v>
      </c>
      <c r="AH558" s="653">
        <f t="shared" ref="AH558" si="8042">((AH559*$H558)-((AH559*$H558*$E559)+(AH559*$H558*$F559)))</f>
        <v>0</v>
      </c>
      <c r="AI558" s="653">
        <f>+AI559*H558</f>
        <v>23501.737596168321</v>
      </c>
      <c r="AJ558" s="653">
        <f>+AJ559*H558</f>
        <v>0</v>
      </c>
      <c r="AK558" s="653">
        <f t="shared" ref="AK558" si="8043">((AK559*$H558)-((AK559*$H558*$E559)+(AK559*$H558*$F559)))</f>
        <v>0</v>
      </c>
      <c r="AL558" s="653">
        <f t="shared" ref="AL558" si="8044">((AL559*$H558)-((AL559*$H558*$E559)+(AL559*$H558*$F559)))</f>
        <v>0</v>
      </c>
      <c r="AM558" s="653">
        <f t="shared" ref="AM558" si="8045">((AM559*$H558)-((AM559*$H558*$E559)+(AM559*$H558*$F559)))</f>
        <v>0</v>
      </c>
      <c r="AN558" s="653">
        <f t="shared" ref="AN558" si="8046">((AN559*$H558)-((AN559*$H558*$E559)+(AN559*$H558*$F559)))</f>
        <v>0</v>
      </c>
      <c r="AO558" s="653">
        <f t="shared" ref="AO558" si="8047">((AO559*$H558)-((AO559*$H558*$E559)+(AO559*$H558*$F559)))</f>
        <v>0</v>
      </c>
      <c r="AP558" s="653">
        <f t="shared" ref="AP558" si="8048">((AP559*$H558)-((AP559*$H558*$E559)+(AP559*$H558*$F559)))</f>
        <v>0</v>
      </c>
      <c r="AQ558" s="653">
        <f t="shared" ref="AQ558" si="8049">((AQ559*$H558)-((AQ559*$H558*$E559)+(AQ559*$H558*$F559)))</f>
        <v>0</v>
      </c>
      <c r="AR558" s="653">
        <f t="shared" ref="AR558" si="8050">((AR559*$H558)-((AR559*$H558*$E559)+(AR559*$H558*$F559)))</f>
        <v>0</v>
      </c>
      <c r="AS558" s="653">
        <f t="shared" ref="AS558" si="8051">((AS559*$H558)-((AS559*$H558*$E559)+(AS559*$H558*$F559)))</f>
        <v>0</v>
      </c>
      <c r="AT558" s="653">
        <f t="shared" ref="AT558" si="8052">((AT559*$H558)-((AT559*$H558*$E559)+(AT559*$H558*$F559)))</f>
        <v>0</v>
      </c>
      <c r="AU558" s="653">
        <f t="shared" ref="AU558" si="8053">((AU559*$H558)-((AU559*$H558*$E559)+(AU559*$H558*$F559)))</f>
        <v>0</v>
      </c>
      <c r="AV558" s="653">
        <f t="shared" ref="AV558" si="8054">((AV559*$H558)-((AV559*$H558*$E559)+(AV559*$H558*$F559)))</f>
        <v>0</v>
      </c>
      <c r="AW558" s="613">
        <f t="shared" si="7671"/>
        <v>470034.75192336639</v>
      </c>
      <c r="AX558" s="645">
        <f t="shared" si="7641"/>
        <v>0</v>
      </c>
      <c r="AY558" s="656">
        <f t="shared" si="7642"/>
        <v>0</v>
      </c>
      <c r="AZ558" s="591"/>
    </row>
    <row r="559" spans="1:52">
      <c r="A559" s="590"/>
      <c r="B559" s="636"/>
      <c r="C559" s="636"/>
      <c r="D559" s="651"/>
      <c r="E559" s="652">
        <v>0.3</v>
      </c>
      <c r="F559" s="652">
        <v>0.05</v>
      </c>
      <c r="G559" s="653"/>
      <c r="H559" s="640"/>
      <c r="I559" s="640">
        <f t="shared" si="7493"/>
        <v>1.3499999999999999</v>
      </c>
      <c r="J559" s="658">
        <v>0</v>
      </c>
      <c r="K559" s="658">
        <v>0</v>
      </c>
      <c r="L559" s="658">
        <v>0</v>
      </c>
      <c r="M559" s="658">
        <v>0</v>
      </c>
      <c r="N559" s="658">
        <v>0</v>
      </c>
      <c r="O559" s="658">
        <v>0</v>
      </c>
      <c r="P559" s="658">
        <v>0</v>
      </c>
      <c r="Q559" s="658">
        <v>0</v>
      </c>
      <c r="R559" s="658">
        <v>0.3</v>
      </c>
      <c r="S559" s="658">
        <v>0</v>
      </c>
      <c r="T559" s="658">
        <v>0</v>
      </c>
      <c r="U559" s="658">
        <v>0</v>
      </c>
      <c r="V559" s="658">
        <v>0.3</v>
      </c>
      <c r="W559" s="658">
        <v>0.7</v>
      </c>
      <c r="X559" s="658">
        <v>0</v>
      </c>
      <c r="Y559" s="658">
        <v>0</v>
      </c>
      <c r="Z559" s="658">
        <v>0</v>
      </c>
      <c r="AA559" s="658">
        <v>0</v>
      </c>
      <c r="AB559" s="658">
        <v>0</v>
      </c>
      <c r="AC559" s="658">
        <v>0</v>
      </c>
      <c r="AD559" s="658">
        <v>0</v>
      </c>
      <c r="AE559" s="658">
        <v>0</v>
      </c>
      <c r="AF559" s="658">
        <v>0</v>
      </c>
      <c r="AG559" s="658">
        <v>0</v>
      </c>
      <c r="AH559" s="658">
        <v>0</v>
      </c>
      <c r="AI559" s="658">
        <v>0.05</v>
      </c>
      <c r="AJ559" s="658">
        <v>0</v>
      </c>
      <c r="AK559" s="658">
        <v>0</v>
      </c>
      <c r="AL559" s="658">
        <v>0</v>
      </c>
      <c r="AM559" s="658">
        <v>0</v>
      </c>
      <c r="AN559" s="658">
        <v>0</v>
      </c>
      <c r="AO559" s="658">
        <v>0</v>
      </c>
      <c r="AP559" s="658">
        <v>0</v>
      </c>
      <c r="AQ559" s="658">
        <v>0</v>
      </c>
      <c r="AR559" s="658">
        <v>0</v>
      </c>
      <c r="AS559" s="658">
        <v>0</v>
      </c>
      <c r="AT559" s="658">
        <v>0</v>
      </c>
      <c r="AU559" s="658">
        <v>0</v>
      </c>
      <c r="AV559" s="658">
        <v>0</v>
      </c>
      <c r="AW559" s="613">
        <f t="shared" si="7671"/>
        <v>1.3499999999999999</v>
      </c>
      <c r="AX559" s="645">
        <f t="shared" si="7641"/>
        <v>1.3499999999999999</v>
      </c>
      <c r="AY559" s="656" t="e">
        <f t="shared" si="7642"/>
        <v>#DIV/0!</v>
      </c>
      <c r="AZ559" s="591"/>
    </row>
    <row r="560" spans="1:52">
      <c r="A560" s="590"/>
      <c r="B560" s="636" t="s">
        <v>378</v>
      </c>
      <c r="C560" s="636" t="s">
        <v>757</v>
      </c>
      <c r="D560" s="651" t="s">
        <v>758</v>
      </c>
      <c r="E560" s="652"/>
      <c r="F560" s="652"/>
      <c r="G560" s="653"/>
      <c r="H560" s="640">
        <v>0</v>
      </c>
      <c r="I560" s="640">
        <f t="shared" si="7493"/>
        <v>0</v>
      </c>
      <c r="J560" s="653">
        <v>0</v>
      </c>
      <c r="K560" s="653">
        <v>0</v>
      </c>
      <c r="L560" s="653">
        <v>0</v>
      </c>
      <c r="M560" s="653">
        <v>0</v>
      </c>
      <c r="N560" s="653">
        <v>0</v>
      </c>
      <c r="O560" s="653">
        <v>0</v>
      </c>
      <c r="P560" s="653">
        <v>0</v>
      </c>
      <c r="Q560" s="653">
        <v>0</v>
      </c>
      <c r="R560" s="653">
        <f t="shared" ref="R560" si="8055">+R561*H560</f>
        <v>0</v>
      </c>
      <c r="S560" s="653">
        <f t="shared" ref="S560" si="8056">((S561*$H560)-((S561*$H560*$E561)+(S561*$H560*$F561)))</f>
        <v>0</v>
      </c>
      <c r="T560" s="653">
        <f t="shared" ref="T560" si="8057">((T561*$H560)-((T561*$H560*$E561)+(T561*$H560*$F561)))</f>
        <v>0</v>
      </c>
      <c r="U560" s="653">
        <f t="shared" ref="U560" si="8058">((U561*$H560)-((U561*$H560*$E561)+(U561*$H560*$F561)))</f>
        <v>0</v>
      </c>
      <c r="V560" s="653">
        <f t="shared" ref="V560" si="8059">((V561*$H560)-((V561*$H560*$E561)+(V561*$H560*$F561)))</f>
        <v>0</v>
      </c>
      <c r="W560" s="653">
        <f t="shared" ref="W560" si="8060">((W561*$H560)-((W561*$H560*$E561)+(W561*$H560*$F561)))</f>
        <v>0</v>
      </c>
      <c r="X560" s="653">
        <f t="shared" ref="X560" si="8061">((X561*$H560)-((X561*$H560*$E561)+(X561*$H560*$F561)))</f>
        <v>0</v>
      </c>
      <c r="Y560" s="653">
        <f t="shared" ref="Y560" si="8062">((Y561*$H560)-((Y561*$H560*$E561)+(Y561*$H560*$F561)))</f>
        <v>0</v>
      </c>
      <c r="Z560" s="653">
        <f t="shared" ref="Z560" si="8063">((Z561*$H560)-((Z561*$H560*$E561)+(Z561*$H560*$F561)))</f>
        <v>0</v>
      </c>
      <c r="AA560" s="653">
        <f t="shared" ref="AA560" si="8064">((AA561*$H560)-((AA561*$H560*$E561)+(AA561*$H560*$F561)))</f>
        <v>0</v>
      </c>
      <c r="AB560" s="653">
        <f t="shared" ref="AB560" si="8065">((AB561*$H560)-((AB561*$H560*$E561)+(AB561*$H560*$F561)))</f>
        <v>0</v>
      </c>
      <c r="AC560" s="653">
        <f t="shared" ref="AC560" si="8066">((AC561*$H560)-((AC561*$H560*$E561)+(AC561*$H560*$F561)))</f>
        <v>0</v>
      </c>
      <c r="AD560" s="653">
        <f t="shared" ref="AD560" si="8067">((AD561*$H560)-((AD561*$H560*$E561)+(AD561*$H560*$F561)))</f>
        <v>0</v>
      </c>
      <c r="AE560" s="653">
        <f t="shared" ref="AE560" si="8068">((AE561*$H560)-((AE561*$H560*$E561)+(AE561*$H560*$F561)))</f>
        <v>0</v>
      </c>
      <c r="AF560" s="653">
        <f t="shared" ref="AF560" si="8069">((AF561*$H560)-((AF561*$H560*$E561)+(AF561*$H560*$F561)))</f>
        <v>0</v>
      </c>
      <c r="AG560" s="653">
        <f t="shared" ref="AG560" si="8070">((AG561*$H560)-((AG561*$H560*$E561)+(AG561*$H560*$F561)))</f>
        <v>0</v>
      </c>
      <c r="AH560" s="653">
        <f t="shared" ref="AH560" si="8071">((AH561*$H560)-((AH561*$H560*$E561)+(AH561*$H560*$F561)))</f>
        <v>0</v>
      </c>
      <c r="AI560" s="653">
        <f>+AI561*H560</f>
        <v>0</v>
      </c>
      <c r="AJ560" s="653">
        <f>+AJ561*H560</f>
        <v>0</v>
      </c>
      <c r="AK560" s="653">
        <f t="shared" ref="AK560" si="8072">((AK561*$H560)-((AK561*$H560*$E561)+(AK561*$H560*$F561)))</f>
        <v>0</v>
      </c>
      <c r="AL560" s="653">
        <f t="shared" ref="AL560" si="8073">((AL561*$H560)-((AL561*$H560*$E561)+(AL561*$H560*$F561)))</f>
        <v>0</v>
      </c>
      <c r="AM560" s="653">
        <f t="shared" ref="AM560" si="8074">((AM561*$H560)-((AM561*$H560*$E561)+(AM561*$H560*$F561)))</f>
        <v>0</v>
      </c>
      <c r="AN560" s="653">
        <f t="shared" ref="AN560" si="8075">((AN561*$H560)-((AN561*$H560*$E561)+(AN561*$H560*$F561)))</f>
        <v>0</v>
      </c>
      <c r="AO560" s="653">
        <f t="shared" ref="AO560" si="8076">((AO561*$H560)-((AO561*$H560*$E561)+(AO561*$H560*$F561)))</f>
        <v>0</v>
      </c>
      <c r="AP560" s="653">
        <f t="shared" ref="AP560" si="8077">((AP561*$H560)-((AP561*$H560*$E561)+(AP561*$H560*$F561)))</f>
        <v>0</v>
      </c>
      <c r="AQ560" s="653">
        <f t="shared" ref="AQ560" si="8078">((AQ561*$H560)-((AQ561*$H560*$E561)+(AQ561*$H560*$F561)))</f>
        <v>0</v>
      </c>
      <c r="AR560" s="653">
        <f t="shared" ref="AR560" si="8079">((AR561*$H560)-((AR561*$H560*$E561)+(AR561*$H560*$F561)))</f>
        <v>0</v>
      </c>
      <c r="AS560" s="653">
        <f t="shared" ref="AS560" si="8080">((AS561*$H560)-((AS561*$H560*$E561)+(AS561*$H560*$F561)))</f>
        <v>0</v>
      </c>
      <c r="AT560" s="653">
        <f t="shared" ref="AT560" si="8081">((AT561*$H560)-((AT561*$H560*$E561)+(AT561*$H560*$F561)))</f>
        <v>0</v>
      </c>
      <c r="AU560" s="653">
        <f t="shared" ref="AU560" si="8082">((AU561*$H560)-((AU561*$H560*$E561)+(AU561*$H560*$F561)))</f>
        <v>0</v>
      </c>
      <c r="AV560" s="653">
        <f t="shared" ref="AV560" si="8083">((AV561*$H560)-((AV561*$H560*$E561)+(AV561*$H560*$F561)))</f>
        <v>0</v>
      </c>
      <c r="AW560" s="613">
        <f t="shared" si="7671"/>
        <v>0</v>
      </c>
      <c r="AX560" s="645">
        <f t="shared" si="7641"/>
        <v>0</v>
      </c>
      <c r="AY560" s="656" t="e">
        <f t="shared" si="7642"/>
        <v>#DIV/0!</v>
      </c>
      <c r="AZ560" s="591"/>
    </row>
    <row r="561" spans="1:52">
      <c r="A561" s="590"/>
      <c r="B561" s="636"/>
      <c r="C561" s="636"/>
      <c r="D561" s="651"/>
      <c r="E561" s="652">
        <v>0.3</v>
      </c>
      <c r="F561" s="652">
        <v>0.05</v>
      </c>
      <c r="G561" s="653"/>
      <c r="H561" s="640"/>
      <c r="I561" s="640">
        <f t="shared" si="7493"/>
        <v>1.3499999999999999</v>
      </c>
      <c r="J561" s="658">
        <v>0</v>
      </c>
      <c r="K561" s="658">
        <v>0</v>
      </c>
      <c r="L561" s="658">
        <v>0</v>
      </c>
      <c r="M561" s="658">
        <v>0</v>
      </c>
      <c r="N561" s="658">
        <v>0</v>
      </c>
      <c r="O561" s="658">
        <v>0</v>
      </c>
      <c r="P561" s="658">
        <v>0</v>
      </c>
      <c r="Q561" s="658">
        <v>0</v>
      </c>
      <c r="R561" s="658">
        <v>0.3</v>
      </c>
      <c r="S561" s="658">
        <v>0</v>
      </c>
      <c r="T561" s="658">
        <v>0</v>
      </c>
      <c r="U561" s="658">
        <v>0</v>
      </c>
      <c r="V561" s="658">
        <v>0.3</v>
      </c>
      <c r="W561" s="658">
        <v>0.7</v>
      </c>
      <c r="X561" s="658">
        <v>0</v>
      </c>
      <c r="Y561" s="658">
        <v>0</v>
      </c>
      <c r="Z561" s="658">
        <v>0</v>
      </c>
      <c r="AA561" s="658">
        <v>0</v>
      </c>
      <c r="AB561" s="658">
        <v>0</v>
      </c>
      <c r="AC561" s="658">
        <v>0</v>
      </c>
      <c r="AD561" s="658">
        <v>0</v>
      </c>
      <c r="AE561" s="658">
        <v>0</v>
      </c>
      <c r="AF561" s="658">
        <v>0</v>
      </c>
      <c r="AG561" s="658">
        <v>0</v>
      </c>
      <c r="AH561" s="658">
        <v>0</v>
      </c>
      <c r="AI561" s="658">
        <v>0.05</v>
      </c>
      <c r="AJ561" s="658">
        <v>0</v>
      </c>
      <c r="AK561" s="658">
        <v>0</v>
      </c>
      <c r="AL561" s="658">
        <v>0</v>
      </c>
      <c r="AM561" s="658">
        <v>0</v>
      </c>
      <c r="AN561" s="658">
        <v>0</v>
      </c>
      <c r="AO561" s="658">
        <v>0</v>
      </c>
      <c r="AP561" s="658">
        <v>0</v>
      </c>
      <c r="AQ561" s="658">
        <v>0</v>
      </c>
      <c r="AR561" s="658">
        <v>0</v>
      </c>
      <c r="AS561" s="658">
        <v>0</v>
      </c>
      <c r="AT561" s="658">
        <v>0</v>
      </c>
      <c r="AU561" s="658">
        <v>0</v>
      </c>
      <c r="AV561" s="658">
        <v>0</v>
      </c>
      <c r="AW561" s="613">
        <f t="shared" si="7671"/>
        <v>1.3499999999999999</v>
      </c>
      <c r="AX561" s="645">
        <f t="shared" si="7641"/>
        <v>1.3499999999999999</v>
      </c>
      <c r="AY561" s="656" t="e">
        <f t="shared" si="7642"/>
        <v>#DIV/0!</v>
      </c>
      <c r="AZ561" s="591"/>
    </row>
    <row r="562" spans="1:52">
      <c r="A562" s="590"/>
      <c r="B562" s="636" t="s">
        <v>378</v>
      </c>
      <c r="C562" s="636" t="s">
        <v>759</v>
      </c>
      <c r="D562" s="651" t="s">
        <v>702</v>
      </c>
      <c r="E562" s="652"/>
      <c r="F562" s="652"/>
      <c r="G562" s="653"/>
      <c r="H562" s="640">
        <v>25092.876921778283</v>
      </c>
      <c r="I562" s="640">
        <f t="shared" si="7493"/>
        <v>25092.876921778283</v>
      </c>
      <c r="J562" s="653">
        <v>0</v>
      </c>
      <c r="K562" s="653">
        <v>0</v>
      </c>
      <c r="L562" s="653">
        <v>0</v>
      </c>
      <c r="M562" s="653">
        <v>0</v>
      </c>
      <c r="N562" s="653">
        <v>0</v>
      </c>
      <c r="O562" s="653">
        <v>0</v>
      </c>
      <c r="P562" s="653">
        <v>0</v>
      </c>
      <c r="Q562" s="653">
        <v>0</v>
      </c>
      <c r="R562" s="653">
        <f t="shared" ref="R562" si="8084">+R563*H562</f>
        <v>7527.8630765334847</v>
      </c>
      <c r="S562" s="653">
        <f t="shared" ref="S562" si="8085">((S563*$H562)-((S563*$H562*$E563)+(S563*$H562*$F563)))</f>
        <v>0</v>
      </c>
      <c r="T562" s="653">
        <f t="shared" ref="T562" si="8086">((T563*$H562)-((T563*$H562*$E563)+(T563*$H562*$F563)))</f>
        <v>0</v>
      </c>
      <c r="U562" s="653">
        <f t="shared" ref="U562" si="8087">((U563*$H562)-((U563*$H562*$E563)+(U563*$H562*$F563)))</f>
        <v>0</v>
      </c>
      <c r="V562" s="653">
        <f t="shared" ref="V562" si="8088">((V563*$H562)-((V563*$H562*$E563)+(V563*$H562*$F563)))</f>
        <v>4893.1109997467647</v>
      </c>
      <c r="W562" s="653">
        <f t="shared" ref="W562" si="8089">((W563*$H562)-((W563*$H562*$E563)+(W563*$H562*$F563)))</f>
        <v>11417.258999409118</v>
      </c>
      <c r="X562" s="653">
        <f t="shared" ref="X562" si="8090">((X563*$H562)-((X563*$H562*$E563)+(X563*$H562*$F563)))</f>
        <v>0</v>
      </c>
      <c r="Y562" s="653">
        <f t="shared" ref="Y562" si="8091">((Y563*$H562)-((Y563*$H562*$E563)+(Y563*$H562*$F563)))</f>
        <v>0</v>
      </c>
      <c r="Z562" s="653">
        <f t="shared" ref="Z562" si="8092">((Z563*$H562)-((Z563*$H562*$E563)+(Z563*$H562*$F563)))</f>
        <v>0</v>
      </c>
      <c r="AA562" s="653">
        <f t="shared" ref="AA562" si="8093">((AA563*$H562)-((AA563*$H562*$E563)+(AA563*$H562*$F563)))</f>
        <v>0</v>
      </c>
      <c r="AB562" s="653">
        <f t="shared" ref="AB562" si="8094">((AB563*$H562)-((AB563*$H562*$E563)+(AB563*$H562*$F563)))</f>
        <v>0</v>
      </c>
      <c r="AC562" s="653">
        <f t="shared" ref="AC562" si="8095">((AC563*$H562)-((AC563*$H562*$E563)+(AC563*$H562*$F563)))</f>
        <v>0</v>
      </c>
      <c r="AD562" s="653">
        <f t="shared" ref="AD562" si="8096">((AD563*$H562)-((AD563*$H562*$E563)+(AD563*$H562*$F563)))</f>
        <v>0</v>
      </c>
      <c r="AE562" s="653">
        <f t="shared" ref="AE562" si="8097">((AE563*$H562)-((AE563*$H562*$E563)+(AE563*$H562*$F563)))</f>
        <v>0</v>
      </c>
      <c r="AF562" s="653">
        <f t="shared" ref="AF562" si="8098">((AF563*$H562)-((AF563*$H562*$E563)+(AF563*$H562*$F563)))</f>
        <v>0</v>
      </c>
      <c r="AG562" s="653">
        <f t="shared" ref="AG562" si="8099">((AG563*$H562)-((AG563*$H562*$E563)+(AG563*$H562*$F563)))</f>
        <v>0</v>
      </c>
      <c r="AH562" s="653">
        <f t="shared" ref="AH562" si="8100">((AH563*$H562)-((AH563*$H562*$E563)+(AH563*$H562*$F563)))</f>
        <v>0</v>
      </c>
      <c r="AI562" s="653">
        <f>+AI563*H562</f>
        <v>1254.6438460889142</v>
      </c>
      <c r="AJ562" s="653">
        <f>+AJ563*H562</f>
        <v>0</v>
      </c>
      <c r="AK562" s="653">
        <f t="shared" ref="AK562" si="8101">((AK563*$H562)-((AK563*$H562*$E563)+(AK563*$H562*$F563)))</f>
        <v>0</v>
      </c>
      <c r="AL562" s="653">
        <f t="shared" ref="AL562" si="8102">((AL563*$H562)-((AL563*$H562*$E563)+(AL563*$H562*$F563)))</f>
        <v>0</v>
      </c>
      <c r="AM562" s="653">
        <f t="shared" ref="AM562" si="8103">((AM563*$H562)-((AM563*$H562*$E563)+(AM563*$H562*$F563)))</f>
        <v>0</v>
      </c>
      <c r="AN562" s="653">
        <f t="shared" ref="AN562" si="8104">((AN563*$H562)-((AN563*$H562*$E563)+(AN563*$H562*$F563)))</f>
        <v>0</v>
      </c>
      <c r="AO562" s="653">
        <f t="shared" ref="AO562" si="8105">((AO563*$H562)-((AO563*$H562*$E563)+(AO563*$H562*$F563)))</f>
        <v>0</v>
      </c>
      <c r="AP562" s="653">
        <f t="shared" ref="AP562" si="8106">((AP563*$H562)-((AP563*$H562*$E563)+(AP563*$H562*$F563)))</f>
        <v>0</v>
      </c>
      <c r="AQ562" s="653">
        <f t="shared" ref="AQ562" si="8107">((AQ563*$H562)-((AQ563*$H562*$E563)+(AQ563*$H562*$F563)))</f>
        <v>0</v>
      </c>
      <c r="AR562" s="653">
        <f t="shared" ref="AR562" si="8108">((AR563*$H562)-((AR563*$H562*$E563)+(AR563*$H562*$F563)))</f>
        <v>0</v>
      </c>
      <c r="AS562" s="653">
        <f t="shared" ref="AS562" si="8109">((AS563*$H562)-((AS563*$H562*$E563)+(AS563*$H562*$F563)))</f>
        <v>0</v>
      </c>
      <c r="AT562" s="653">
        <f t="shared" ref="AT562" si="8110">((AT563*$H562)-((AT563*$H562*$E563)+(AT563*$H562*$F563)))</f>
        <v>0</v>
      </c>
      <c r="AU562" s="653">
        <f t="shared" ref="AU562" si="8111">((AU563*$H562)-((AU563*$H562*$E563)+(AU563*$H562*$F563)))</f>
        <v>0</v>
      </c>
      <c r="AV562" s="653">
        <f t="shared" ref="AV562" si="8112">((AV563*$H562)-((AV563*$H562*$E563)+(AV563*$H562*$F563)))</f>
        <v>0</v>
      </c>
      <c r="AW562" s="613">
        <f t="shared" si="7671"/>
        <v>25092.876921778283</v>
      </c>
      <c r="AX562" s="645">
        <f t="shared" si="7641"/>
        <v>0</v>
      </c>
      <c r="AY562" s="656">
        <f t="shared" si="7642"/>
        <v>0</v>
      </c>
      <c r="AZ562" s="591"/>
    </row>
    <row r="563" spans="1:52">
      <c r="A563" s="590"/>
      <c r="B563" s="636"/>
      <c r="C563" s="636"/>
      <c r="D563" s="651"/>
      <c r="E563" s="652">
        <v>0.3</v>
      </c>
      <c r="F563" s="652">
        <v>0.05</v>
      </c>
      <c r="G563" s="653"/>
      <c r="H563" s="640"/>
      <c r="I563" s="640">
        <f t="shared" si="7493"/>
        <v>1.3499999999999999</v>
      </c>
      <c r="J563" s="658">
        <v>0</v>
      </c>
      <c r="K563" s="658">
        <v>0</v>
      </c>
      <c r="L563" s="658">
        <v>0</v>
      </c>
      <c r="M563" s="658">
        <v>0</v>
      </c>
      <c r="N563" s="658">
        <v>0</v>
      </c>
      <c r="O563" s="658">
        <v>0</v>
      </c>
      <c r="P563" s="658">
        <v>0</v>
      </c>
      <c r="Q563" s="658">
        <v>0</v>
      </c>
      <c r="R563" s="658">
        <v>0.3</v>
      </c>
      <c r="S563" s="658">
        <v>0</v>
      </c>
      <c r="T563" s="658">
        <v>0</v>
      </c>
      <c r="U563" s="658">
        <v>0</v>
      </c>
      <c r="V563" s="658">
        <v>0.3</v>
      </c>
      <c r="W563" s="658">
        <v>0.7</v>
      </c>
      <c r="X563" s="658">
        <v>0</v>
      </c>
      <c r="Y563" s="658">
        <v>0</v>
      </c>
      <c r="Z563" s="658">
        <v>0</v>
      </c>
      <c r="AA563" s="658">
        <v>0</v>
      </c>
      <c r="AB563" s="658">
        <v>0</v>
      </c>
      <c r="AC563" s="658">
        <v>0</v>
      </c>
      <c r="AD563" s="658">
        <v>0</v>
      </c>
      <c r="AE563" s="658">
        <v>0</v>
      </c>
      <c r="AF563" s="658">
        <v>0</v>
      </c>
      <c r="AG563" s="658">
        <v>0</v>
      </c>
      <c r="AH563" s="658">
        <v>0</v>
      </c>
      <c r="AI563" s="658">
        <v>0.05</v>
      </c>
      <c r="AJ563" s="658">
        <v>0</v>
      </c>
      <c r="AK563" s="658">
        <v>0</v>
      </c>
      <c r="AL563" s="658">
        <v>0</v>
      </c>
      <c r="AM563" s="658">
        <v>0</v>
      </c>
      <c r="AN563" s="658">
        <v>0</v>
      </c>
      <c r="AO563" s="658">
        <v>0</v>
      </c>
      <c r="AP563" s="658">
        <v>0</v>
      </c>
      <c r="AQ563" s="658">
        <v>0</v>
      </c>
      <c r="AR563" s="658">
        <v>0</v>
      </c>
      <c r="AS563" s="658">
        <v>0</v>
      </c>
      <c r="AT563" s="658">
        <v>0</v>
      </c>
      <c r="AU563" s="658">
        <v>0</v>
      </c>
      <c r="AV563" s="658">
        <v>0</v>
      </c>
      <c r="AW563" s="613">
        <f t="shared" si="7671"/>
        <v>1.3499999999999999</v>
      </c>
      <c r="AX563" s="645">
        <f t="shared" si="7641"/>
        <v>1.3499999999999999</v>
      </c>
      <c r="AY563" s="656" t="e">
        <f t="shared" si="7642"/>
        <v>#DIV/0!</v>
      </c>
      <c r="AZ563" s="591"/>
    </row>
    <row r="564" spans="1:52">
      <c r="A564" s="590"/>
      <c r="B564" s="636" t="s">
        <v>378</v>
      </c>
      <c r="C564" s="636" t="s">
        <v>760</v>
      </c>
      <c r="D564" s="651" t="s">
        <v>706</v>
      </c>
      <c r="E564" s="652"/>
      <c r="F564" s="652"/>
      <c r="G564" s="653"/>
      <c r="H564" s="640">
        <v>37596.299022230087</v>
      </c>
      <c r="I564" s="640">
        <f t="shared" si="7493"/>
        <v>37596.299022230087</v>
      </c>
      <c r="J564" s="653">
        <v>0</v>
      </c>
      <c r="K564" s="653">
        <v>0</v>
      </c>
      <c r="L564" s="653">
        <v>0</v>
      </c>
      <c r="M564" s="653">
        <v>0</v>
      </c>
      <c r="N564" s="653">
        <v>0</v>
      </c>
      <c r="O564" s="653">
        <v>0</v>
      </c>
      <c r="P564" s="653">
        <v>0</v>
      </c>
      <c r="Q564" s="653">
        <v>0</v>
      </c>
      <c r="R564" s="653">
        <f t="shared" ref="R564" si="8113">+R565*H564</f>
        <v>11278.889706669026</v>
      </c>
      <c r="S564" s="653">
        <f t="shared" ref="S564" si="8114">((S565*$H564)-((S565*$H564*$E565)+(S565*$H564*$F565)))</f>
        <v>0</v>
      </c>
      <c r="T564" s="653">
        <f t="shared" ref="T564" si="8115">((T565*$H564)-((T565*$H564*$E565)+(T565*$H564*$F565)))</f>
        <v>0</v>
      </c>
      <c r="U564" s="653">
        <f t="shared" ref="U564" si="8116">((U565*$H564)-((U565*$H564*$E565)+(U565*$H564*$F565)))</f>
        <v>10752.541520357805</v>
      </c>
      <c r="V564" s="653">
        <f t="shared" ref="V564" si="8117">((V565*$H564)-((V565*$H564*$E565)+(V565*$H564*$F565)))</f>
        <v>13685.052844091753</v>
      </c>
      <c r="W564" s="653">
        <f t="shared" ref="W564" si="8118">((W565*$H564)-((W565*$H564*$E565)+(W565*$H564*$F565)))</f>
        <v>0</v>
      </c>
      <c r="X564" s="653">
        <f t="shared" ref="X564" si="8119">((X565*$H564)-((X565*$H564*$E565)+(X565*$H564*$F565)))</f>
        <v>0</v>
      </c>
      <c r="Y564" s="653">
        <f t="shared" ref="Y564" si="8120">((Y565*$H564)-((Y565*$H564*$E565)+(Y565*$H564*$F565)))</f>
        <v>0</v>
      </c>
      <c r="Z564" s="653">
        <f t="shared" ref="Z564" si="8121">((Z565*$H564)-((Z565*$H564*$E565)+(Z565*$H564*$F565)))</f>
        <v>0</v>
      </c>
      <c r="AA564" s="653">
        <f t="shared" ref="AA564" si="8122">((AA565*$H564)-((AA565*$H564*$E565)+(AA565*$H564*$F565)))</f>
        <v>0</v>
      </c>
      <c r="AB564" s="653">
        <f t="shared" ref="AB564" si="8123">((AB565*$H564)-((AB565*$H564*$E565)+(AB565*$H564*$F565)))</f>
        <v>0</v>
      </c>
      <c r="AC564" s="653">
        <f t="shared" ref="AC564" si="8124">((AC565*$H564)-((AC565*$H564*$E565)+(AC565*$H564*$F565)))</f>
        <v>0</v>
      </c>
      <c r="AD564" s="653">
        <f t="shared" ref="AD564" si="8125">((AD565*$H564)-((AD565*$H564*$E565)+(AD565*$H564*$F565)))</f>
        <v>0</v>
      </c>
      <c r="AE564" s="653">
        <f t="shared" ref="AE564" si="8126">((AE565*$H564)-((AE565*$H564*$E565)+(AE565*$H564*$F565)))</f>
        <v>0</v>
      </c>
      <c r="AF564" s="653">
        <f t="shared" ref="AF564" si="8127">((AF565*$H564)-((AF565*$H564*$E565)+(AF565*$H564*$F565)))</f>
        <v>0</v>
      </c>
      <c r="AG564" s="653">
        <f t="shared" ref="AG564" si="8128">((AG565*$H564)-((AG565*$H564*$E565)+(AG565*$H564*$F565)))</f>
        <v>0</v>
      </c>
      <c r="AH564" s="653">
        <f t="shared" ref="AH564" si="8129">((AH565*$H564)-((AH565*$H564*$E565)+(AH565*$H564*$F565)))</f>
        <v>0</v>
      </c>
      <c r="AI564" s="653">
        <f>+AI565*H564</f>
        <v>1879.8149511115043</v>
      </c>
      <c r="AJ564" s="653">
        <f>+AJ565*H564</f>
        <v>0</v>
      </c>
      <c r="AK564" s="653">
        <f t="shared" ref="AK564" si="8130">((AK565*$H564)-((AK565*$H564*$E565)+(AK565*$H564*$F565)))</f>
        <v>0</v>
      </c>
      <c r="AL564" s="653">
        <f t="shared" ref="AL564" si="8131">((AL565*$H564)-((AL565*$H564*$E565)+(AL565*$H564*$F565)))</f>
        <v>0</v>
      </c>
      <c r="AM564" s="653">
        <f t="shared" ref="AM564" si="8132">((AM565*$H564)-((AM565*$H564*$E565)+(AM565*$H564*$F565)))</f>
        <v>0</v>
      </c>
      <c r="AN564" s="653">
        <f t="shared" ref="AN564" si="8133">((AN565*$H564)-((AN565*$H564*$E565)+(AN565*$H564*$F565)))</f>
        <v>0</v>
      </c>
      <c r="AO564" s="653">
        <f t="shared" ref="AO564" si="8134">((AO565*$H564)-((AO565*$H564*$E565)+(AO565*$H564*$F565)))</f>
        <v>0</v>
      </c>
      <c r="AP564" s="653">
        <f t="shared" ref="AP564" si="8135">((AP565*$H564)-((AP565*$H564*$E565)+(AP565*$H564*$F565)))</f>
        <v>0</v>
      </c>
      <c r="AQ564" s="653">
        <f t="shared" ref="AQ564" si="8136">((AQ565*$H564)-((AQ565*$H564*$E565)+(AQ565*$H564*$F565)))</f>
        <v>0</v>
      </c>
      <c r="AR564" s="653">
        <f t="shared" ref="AR564" si="8137">((AR565*$H564)-((AR565*$H564*$E565)+(AR565*$H564*$F565)))</f>
        <v>0</v>
      </c>
      <c r="AS564" s="653">
        <f t="shared" ref="AS564" si="8138">((AS565*$H564)-((AS565*$H564*$E565)+(AS565*$H564*$F565)))</f>
        <v>0</v>
      </c>
      <c r="AT564" s="653">
        <f t="shared" ref="AT564" si="8139">((AT565*$H564)-((AT565*$H564*$E565)+(AT565*$H564*$F565)))</f>
        <v>0</v>
      </c>
      <c r="AU564" s="653">
        <f t="shared" ref="AU564" si="8140">((AU565*$H564)-((AU565*$H564*$E565)+(AU565*$H564*$F565)))</f>
        <v>0</v>
      </c>
      <c r="AV564" s="653">
        <f t="shared" ref="AV564" si="8141">((AV565*$H564)-((AV565*$H564*$E565)+(AV565*$H564*$F565)))</f>
        <v>0</v>
      </c>
      <c r="AW564" s="613">
        <f t="shared" si="7671"/>
        <v>37596.299022230087</v>
      </c>
      <c r="AX564" s="645">
        <f t="shared" si="7641"/>
        <v>0</v>
      </c>
      <c r="AY564" s="656">
        <f t="shared" si="7642"/>
        <v>0</v>
      </c>
      <c r="AZ564" s="591"/>
    </row>
    <row r="565" spans="1:52">
      <c r="A565" s="590"/>
      <c r="B565" s="636"/>
      <c r="C565" s="636"/>
      <c r="D565" s="651"/>
      <c r="E565" s="652">
        <v>0.3</v>
      </c>
      <c r="F565" s="652">
        <v>0.05</v>
      </c>
      <c r="G565" s="653"/>
      <c r="H565" s="640"/>
      <c r="I565" s="640">
        <f t="shared" si="7493"/>
        <v>1.35</v>
      </c>
      <c r="J565" s="658">
        <v>0</v>
      </c>
      <c r="K565" s="658">
        <v>0</v>
      </c>
      <c r="L565" s="658">
        <v>0</v>
      </c>
      <c r="M565" s="658">
        <v>0</v>
      </c>
      <c r="N565" s="658">
        <v>0</v>
      </c>
      <c r="O565" s="658">
        <v>0</v>
      </c>
      <c r="P565" s="658">
        <v>0</v>
      </c>
      <c r="Q565" s="658">
        <v>0</v>
      </c>
      <c r="R565" s="658">
        <v>0.3</v>
      </c>
      <c r="S565" s="658">
        <v>0</v>
      </c>
      <c r="T565" s="658">
        <v>0</v>
      </c>
      <c r="U565" s="658">
        <v>0.44</v>
      </c>
      <c r="V565" s="658">
        <v>0.56000000000000005</v>
      </c>
      <c r="W565" s="658">
        <v>0</v>
      </c>
      <c r="X565" s="658">
        <v>0</v>
      </c>
      <c r="Y565" s="658">
        <v>0</v>
      </c>
      <c r="Z565" s="658">
        <v>0</v>
      </c>
      <c r="AA565" s="658">
        <v>0</v>
      </c>
      <c r="AB565" s="658">
        <v>0</v>
      </c>
      <c r="AC565" s="658">
        <v>0</v>
      </c>
      <c r="AD565" s="658">
        <v>0</v>
      </c>
      <c r="AE565" s="658">
        <v>0</v>
      </c>
      <c r="AF565" s="658">
        <v>0</v>
      </c>
      <c r="AG565" s="658">
        <v>0</v>
      </c>
      <c r="AH565" s="658">
        <v>0</v>
      </c>
      <c r="AI565" s="658">
        <v>0.05</v>
      </c>
      <c r="AJ565" s="658">
        <v>0</v>
      </c>
      <c r="AK565" s="658">
        <v>0</v>
      </c>
      <c r="AL565" s="658">
        <v>0</v>
      </c>
      <c r="AM565" s="658">
        <v>0</v>
      </c>
      <c r="AN565" s="658">
        <v>0</v>
      </c>
      <c r="AO565" s="658">
        <v>0</v>
      </c>
      <c r="AP565" s="658">
        <v>0</v>
      </c>
      <c r="AQ565" s="658">
        <v>0</v>
      </c>
      <c r="AR565" s="658">
        <v>0</v>
      </c>
      <c r="AS565" s="658">
        <v>0</v>
      </c>
      <c r="AT565" s="658">
        <v>0</v>
      </c>
      <c r="AU565" s="658">
        <v>0</v>
      </c>
      <c r="AV565" s="658">
        <v>0</v>
      </c>
      <c r="AW565" s="613">
        <f t="shared" si="7671"/>
        <v>1.35</v>
      </c>
      <c r="AX565" s="645">
        <f t="shared" si="7641"/>
        <v>1.35</v>
      </c>
      <c r="AY565" s="656" t="e">
        <f t="shared" si="7642"/>
        <v>#DIV/0!</v>
      </c>
      <c r="AZ565" s="591"/>
    </row>
    <row r="566" spans="1:52">
      <c r="A566" s="590"/>
      <c r="B566" s="636" t="s">
        <v>378</v>
      </c>
      <c r="C566" s="636" t="s">
        <v>761</v>
      </c>
      <c r="D566" s="651" t="s">
        <v>704</v>
      </c>
      <c r="E566" s="652"/>
      <c r="F566" s="652"/>
      <c r="G566" s="653"/>
      <c r="H566" s="640">
        <v>24643.212567340011</v>
      </c>
      <c r="I566" s="640">
        <f t="shared" si="7493"/>
        <v>24643.212567340011</v>
      </c>
      <c r="J566" s="653">
        <v>0</v>
      </c>
      <c r="K566" s="653">
        <v>0</v>
      </c>
      <c r="L566" s="653">
        <v>0</v>
      </c>
      <c r="M566" s="653">
        <v>0</v>
      </c>
      <c r="N566" s="653">
        <v>0</v>
      </c>
      <c r="O566" s="653">
        <v>0</v>
      </c>
      <c r="P566" s="653">
        <v>0</v>
      </c>
      <c r="Q566" s="653">
        <v>0</v>
      </c>
      <c r="R566" s="653">
        <f t="shared" ref="R566" si="8142">+R567*H566</f>
        <v>7392.9637702020027</v>
      </c>
      <c r="S566" s="653">
        <f t="shared" ref="S566" si="8143">((S567*$H566)-((S567*$H566*$E567)+(S567*$H566*$F567)))</f>
        <v>0</v>
      </c>
      <c r="T566" s="653">
        <f t="shared" ref="T566" si="8144">((T567*$H566)-((T567*$H566*$E567)+(T567*$H566*$F567)))</f>
        <v>0</v>
      </c>
      <c r="U566" s="653">
        <f t="shared" ref="U566" si="8145">((U567*$H566)-((U567*$H566*$E567)+(U567*$H566*$F567)))</f>
        <v>5926.6926224452727</v>
      </c>
      <c r="V566" s="653">
        <f t="shared" ref="V566" si="8146">((V567*$H566)-((V567*$H566*$E567)+(V567*$H566*$F567)))</f>
        <v>10091.395546325735</v>
      </c>
      <c r="W566" s="653">
        <f t="shared" ref="W566" si="8147">((W567*$H566)-((W567*$H566*$E567)+(W567*$H566*$F567)))</f>
        <v>0</v>
      </c>
      <c r="X566" s="653">
        <f t="shared" ref="X566" si="8148">((X567*$H566)-((X567*$H566*$E567)+(X567*$H566*$F567)))</f>
        <v>0</v>
      </c>
      <c r="Y566" s="653">
        <f t="shared" ref="Y566" si="8149">((Y567*$H566)-((Y567*$H566*$E567)+(Y567*$H566*$F567)))</f>
        <v>0</v>
      </c>
      <c r="Z566" s="653">
        <f t="shared" ref="Z566" si="8150">((Z567*$H566)-((Z567*$H566*$E567)+(Z567*$H566*$F567)))</f>
        <v>0</v>
      </c>
      <c r="AA566" s="653">
        <f t="shared" ref="AA566" si="8151">((AA567*$H566)-((AA567*$H566*$E567)+(AA567*$H566*$F567)))</f>
        <v>0</v>
      </c>
      <c r="AB566" s="653">
        <f t="shared" ref="AB566" si="8152">((AB567*$H566)-((AB567*$H566*$E567)+(AB567*$H566*$F567)))</f>
        <v>0</v>
      </c>
      <c r="AC566" s="653">
        <f t="shared" ref="AC566" si="8153">((AC567*$H566)-((AC567*$H566*$E567)+(AC567*$H566*$F567)))</f>
        <v>0</v>
      </c>
      <c r="AD566" s="653">
        <f t="shared" ref="AD566" si="8154">((AD567*$H566)-((AD567*$H566*$E567)+(AD567*$H566*$F567)))</f>
        <v>0</v>
      </c>
      <c r="AE566" s="653">
        <f t="shared" ref="AE566" si="8155">((AE567*$H566)-((AE567*$H566*$E567)+(AE567*$H566*$F567)))</f>
        <v>0</v>
      </c>
      <c r="AF566" s="653">
        <f t="shared" ref="AF566" si="8156">((AF567*$H566)-((AF567*$H566*$E567)+(AF567*$H566*$F567)))</f>
        <v>0</v>
      </c>
      <c r="AG566" s="653">
        <f t="shared" ref="AG566" si="8157">((AG567*$H566)-((AG567*$H566*$E567)+(AG567*$H566*$F567)))</f>
        <v>0</v>
      </c>
      <c r="AH566" s="653">
        <f t="shared" ref="AH566" si="8158">((AH567*$H566)-((AH567*$H566*$E567)+(AH567*$H566*$F567)))</f>
        <v>0</v>
      </c>
      <c r="AI566" s="653">
        <f>+AI567*H566</f>
        <v>1232.1606283670008</v>
      </c>
      <c r="AJ566" s="653">
        <f>+AJ567*H566</f>
        <v>0</v>
      </c>
      <c r="AK566" s="653">
        <f t="shared" ref="AK566" si="8159">((AK567*$H566)-((AK567*$H566*$E567)+(AK567*$H566*$F567)))</f>
        <v>0</v>
      </c>
      <c r="AL566" s="653">
        <f t="shared" ref="AL566" si="8160">((AL567*$H566)-((AL567*$H566*$E567)+(AL567*$H566*$F567)))</f>
        <v>0</v>
      </c>
      <c r="AM566" s="653">
        <f t="shared" ref="AM566" si="8161">((AM567*$H566)-((AM567*$H566*$E567)+(AM567*$H566*$F567)))</f>
        <v>0</v>
      </c>
      <c r="AN566" s="653">
        <f t="shared" ref="AN566" si="8162">((AN567*$H566)-((AN567*$H566*$E567)+(AN567*$H566*$F567)))</f>
        <v>0</v>
      </c>
      <c r="AO566" s="653">
        <f t="shared" ref="AO566" si="8163">((AO567*$H566)-((AO567*$H566*$E567)+(AO567*$H566*$F567)))</f>
        <v>0</v>
      </c>
      <c r="AP566" s="653">
        <f t="shared" ref="AP566" si="8164">((AP567*$H566)-((AP567*$H566*$E567)+(AP567*$H566*$F567)))</f>
        <v>0</v>
      </c>
      <c r="AQ566" s="653">
        <f t="shared" ref="AQ566" si="8165">((AQ567*$H566)-((AQ567*$H566*$E567)+(AQ567*$H566*$F567)))</f>
        <v>0</v>
      </c>
      <c r="AR566" s="653">
        <f t="shared" ref="AR566" si="8166">((AR567*$H566)-((AR567*$H566*$E567)+(AR567*$H566*$F567)))</f>
        <v>0</v>
      </c>
      <c r="AS566" s="653">
        <f t="shared" ref="AS566" si="8167">((AS567*$H566)-((AS567*$H566*$E567)+(AS567*$H566*$F567)))</f>
        <v>0</v>
      </c>
      <c r="AT566" s="653">
        <f t="shared" ref="AT566" si="8168">((AT567*$H566)-((AT567*$H566*$E567)+(AT567*$H566*$F567)))</f>
        <v>0</v>
      </c>
      <c r="AU566" s="653">
        <f t="shared" ref="AU566" si="8169">((AU567*$H566)-((AU567*$H566*$E567)+(AU567*$H566*$F567)))</f>
        <v>0</v>
      </c>
      <c r="AV566" s="653">
        <f t="shared" ref="AV566" si="8170">((AV567*$H566)-((AV567*$H566*$E567)+(AV567*$H566*$F567)))</f>
        <v>0</v>
      </c>
      <c r="AW566" s="613">
        <f t="shared" si="7671"/>
        <v>24643.212567340011</v>
      </c>
      <c r="AX566" s="645">
        <f t="shared" si="7641"/>
        <v>0</v>
      </c>
      <c r="AY566" s="656">
        <f t="shared" si="7642"/>
        <v>0</v>
      </c>
      <c r="AZ566" s="591"/>
    </row>
    <row r="567" spans="1:52">
      <c r="A567" s="590"/>
      <c r="B567" s="636"/>
      <c r="C567" s="636"/>
      <c r="D567" s="651"/>
      <c r="E567" s="652">
        <v>0.3</v>
      </c>
      <c r="F567" s="652">
        <v>0.05</v>
      </c>
      <c r="G567" s="653"/>
      <c r="H567" s="640"/>
      <c r="I567" s="640">
        <f t="shared" si="7493"/>
        <v>1.3499999999999999</v>
      </c>
      <c r="J567" s="658">
        <v>0</v>
      </c>
      <c r="K567" s="658">
        <v>0</v>
      </c>
      <c r="L567" s="658">
        <v>0</v>
      </c>
      <c r="M567" s="658">
        <v>0</v>
      </c>
      <c r="N567" s="658">
        <v>0</v>
      </c>
      <c r="O567" s="658">
        <v>0</v>
      </c>
      <c r="P567" s="658">
        <v>0</v>
      </c>
      <c r="Q567" s="658">
        <v>0</v>
      </c>
      <c r="R567" s="658">
        <v>0.3</v>
      </c>
      <c r="S567" s="658">
        <v>0</v>
      </c>
      <c r="T567" s="658">
        <v>0</v>
      </c>
      <c r="U567" s="658">
        <v>0.37</v>
      </c>
      <c r="V567" s="658">
        <v>0.63</v>
      </c>
      <c r="W567" s="658">
        <v>0</v>
      </c>
      <c r="X567" s="658">
        <v>0</v>
      </c>
      <c r="Y567" s="658">
        <v>0</v>
      </c>
      <c r="Z567" s="658">
        <v>0</v>
      </c>
      <c r="AA567" s="658">
        <v>0</v>
      </c>
      <c r="AB567" s="658">
        <v>0</v>
      </c>
      <c r="AC567" s="658">
        <v>0</v>
      </c>
      <c r="AD567" s="658">
        <v>0</v>
      </c>
      <c r="AE567" s="658">
        <v>0</v>
      </c>
      <c r="AF567" s="658">
        <v>0</v>
      </c>
      <c r="AG567" s="658">
        <v>0</v>
      </c>
      <c r="AH567" s="658">
        <v>0</v>
      </c>
      <c r="AI567" s="658">
        <v>0.05</v>
      </c>
      <c r="AJ567" s="658">
        <v>0</v>
      </c>
      <c r="AK567" s="658">
        <v>0</v>
      </c>
      <c r="AL567" s="658">
        <v>0</v>
      </c>
      <c r="AM567" s="658">
        <v>0</v>
      </c>
      <c r="AN567" s="658">
        <v>0</v>
      </c>
      <c r="AO567" s="658">
        <v>0</v>
      </c>
      <c r="AP567" s="658">
        <v>0</v>
      </c>
      <c r="AQ567" s="658">
        <v>0</v>
      </c>
      <c r="AR567" s="658">
        <v>0</v>
      </c>
      <c r="AS567" s="658">
        <v>0</v>
      </c>
      <c r="AT567" s="658">
        <v>0</v>
      </c>
      <c r="AU567" s="658">
        <v>0</v>
      </c>
      <c r="AV567" s="658">
        <v>0</v>
      </c>
      <c r="AW567" s="613">
        <f t="shared" si="7671"/>
        <v>1.3499999999999999</v>
      </c>
      <c r="AX567" s="645">
        <f t="shared" si="7641"/>
        <v>1.3499999999999999</v>
      </c>
      <c r="AY567" s="656" t="e">
        <f t="shared" si="7642"/>
        <v>#DIV/0!</v>
      </c>
      <c r="AZ567" s="591"/>
    </row>
    <row r="568" spans="1:52">
      <c r="A568" s="590"/>
      <c r="B568" s="646" t="s">
        <v>305</v>
      </c>
      <c r="C568" s="646" t="s">
        <v>762</v>
      </c>
      <c r="D568" s="647" t="s">
        <v>763</v>
      </c>
      <c r="E568" s="648"/>
      <c r="F568" s="648"/>
      <c r="G568" s="649"/>
      <c r="H568" s="650">
        <f>+H569+H571+H573+H575+H577+H579</f>
        <v>983705.99291572708</v>
      </c>
      <c r="I568" s="650">
        <f t="shared" si="7493"/>
        <v>983705.9929157272</v>
      </c>
      <c r="J568" s="650">
        <f t="shared" ref="J568:AV568" si="8171">+J569+J571+J573+J575+J577+J579</f>
        <v>0</v>
      </c>
      <c r="K568" s="650">
        <f t="shared" si="8171"/>
        <v>0</v>
      </c>
      <c r="L568" s="650">
        <f t="shared" si="8171"/>
        <v>0</v>
      </c>
      <c r="M568" s="650">
        <f t="shared" si="8171"/>
        <v>0</v>
      </c>
      <c r="N568" s="650">
        <f t="shared" si="8171"/>
        <v>0</v>
      </c>
      <c r="O568" s="650">
        <f t="shared" si="8171"/>
        <v>0</v>
      </c>
      <c r="P568" s="650">
        <f t="shared" si="8171"/>
        <v>0</v>
      </c>
      <c r="Q568" s="650">
        <f t="shared" si="8171"/>
        <v>0</v>
      </c>
      <c r="R568" s="650">
        <f t="shared" si="8171"/>
        <v>295111.79787471815</v>
      </c>
      <c r="S568" s="650">
        <f t="shared" si="8171"/>
        <v>0</v>
      </c>
      <c r="T568" s="650">
        <f t="shared" si="8171"/>
        <v>0</v>
      </c>
      <c r="U568" s="650">
        <f t="shared" si="8171"/>
        <v>0</v>
      </c>
      <c r="V568" s="650">
        <f t="shared" si="8171"/>
        <v>104174.42056159077</v>
      </c>
      <c r="W568" s="650">
        <f t="shared" si="8171"/>
        <v>535234.47483363189</v>
      </c>
      <c r="X568" s="650">
        <f t="shared" si="8171"/>
        <v>0</v>
      </c>
      <c r="Y568" s="650">
        <f t="shared" si="8171"/>
        <v>0</v>
      </c>
      <c r="Z568" s="650">
        <f t="shared" si="8171"/>
        <v>0</v>
      </c>
      <c r="AA568" s="650">
        <f t="shared" si="8171"/>
        <v>0</v>
      </c>
      <c r="AB568" s="650">
        <f t="shared" si="8171"/>
        <v>0</v>
      </c>
      <c r="AC568" s="650">
        <f t="shared" si="8171"/>
        <v>0</v>
      </c>
      <c r="AD568" s="650">
        <f t="shared" si="8171"/>
        <v>0</v>
      </c>
      <c r="AE568" s="650">
        <f t="shared" si="8171"/>
        <v>0</v>
      </c>
      <c r="AF568" s="650">
        <f t="shared" si="8171"/>
        <v>0</v>
      </c>
      <c r="AG568" s="650">
        <f t="shared" si="8171"/>
        <v>0</v>
      </c>
      <c r="AH568" s="650">
        <f t="shared" si="8171"/>
        <v>0</v>
      </c>
      <c r="AI568" s="650">
        <f t="shared" si="8171"/>
        <v>49185.299645786363</v>
      </c>
      <c r="AJ568" s="650">
        <f t="shared" si="8171"/>
        <v>0</v>
      </c>
      <c r="AK568" s="650">
        <f t="shared" si="8171"/>
        <v>0</v>
      </c>
      <c r="AL568" s="650">
        <f t="shared" si="8171"/>
        <v>0</v>
      </c>
      <c r="AM568" s="650">
        <f t="shared" si="8171"/>
        <v>0</v>
      </c>
      <c r="AN568" s="650">
        <f t="shared" si="8171"/>
        <v>0</v>
      </c>
      <c r="AO568" s="650">
        <f t="shared" si="8171"/>
        <v>0</v>
      </c>
      <c r="AP568" s="650">
        <f t="shared" si="8171"/>
        <v>0</v>
      </c>
      <c r="AQ568" s="650">
        <f t="shared" si="8171"/>
        <v>0</v>
      </c>
      <c r="AR568" s="650">
        <f t="shared" si="8171"/>
        <v>0</v>
      </c>
      <c r="AS568" s="650">
        <f t="shared" si="8171"/>
        <v>0</v>
      </c>
      <c r="AT568" s="650">
        <f t="shared" si="8171"/>
        <v>0</v>
      </c>
      <c r="AU568" s="650">
        <f t="shared" si="8171"/>
        <v>0</v>
      </c>
      <c r="AV568" s="650">
        <f t="shared" si="8171"/>
        <v>0</v>
      </c>
      <c r="AW568" s="613">
        <f t="shared" si="7671"/>
        <v>983705.9929157272</v>
      </c>
      <c r="AX568" s="645">
        <f t="shared" si="7641"/>
        <v>0</v>
      </c>
      <c r="AY568" s="656">
        <f t="shared" si="7642"/>
        <v>0</v>
      </c>
      <c r="AZ568" s="591"/>
    </row>
    <row r="569" spans="1:52">
      <c r="A569" s="590"/>
      <c r="B569" s="636" t="s">
        <v>378</v>
      </c>
      <c r="C569" s="636" t="s">
        <v>764</v>
      </c>
      <c r="D569" s="651" t="s">
        <v>756</v>
      </c>
      <c r="E569" s="652"/>
      <c r="F569" s="652"/>
      <c r="G569" s="653"/>
      <c r="H569" s="640">
        <v>592275.53827704</v>
      </c>
      <c r="I569" s="640">
        <f t="shared" si="7493"/>
        <v>592275.53827704</v>
      </c>
      <c r="J569" s="653">
        <v>0</v>
      </c>
      <c r="K569" s="653">
        <v>0</v>
      </c>
      <c r="L569" s="653">
        <v>0</v>
      </c>
      <c r="M569" s="653">
        <v>0</v>
      </c>
      <c r="N569" s="653">
        <v>0</v>
      </c>
      <c r="O569" s="653">
        <v>0</v>
      </c>
      <c r="P569" s="653">
        <v>0</v>
      </c>
      <c r="Q569" s="653">
        <v>0</v>
      </c>
      <c r="R569" s="653">
        <f t="shared" ref="R569" si="8172">+R570*H569</f>
        <v>177682.661483112</v>
      </c>
      <c r="S569" s="653">
        <f t="shared" ref="S569" si="8173">((S570*$H569)-((S570*$H569*$E570)+(S570*$H569*$F570)))</f>
        <v>0</v>
      </c>
      <c r="T569" s="653">
        <f t="shared" ref="T569" si="8174">((T570*$H569)-((T570*$H569*$E570)+(T570*$H569*$F570)))</f>
        <v>0</v>
      </c>
      <c r="U569" s="653">
        <f t="shared" ref="U569" si="8175">((U570*$H569)-((U570*$H569*$E570)+(U570*$H569*$F570)))</f>
        <v>0</v>
      </c>
      <c r="V569" s="653">
        <f t="shared" ref="V569" si="8176">((V570*$H569)-((V570*$H569*$E570)+(V570*$H569*$F570)))</f>
        <v>0</v>
      </c>
      <c r="W569" s="653">
        <f t="shared" ref="W569" si="8177">((W570*$H569)-((W570*$H569*$E570)+(W570*$H569*$F570)))</f>
        <v>384979.09988007601</v>
      </c>
      <c r="X569" s="653">
        <f t="shared" ref="X569" si="8178">((X570*$H569)-((X570*$H569*$E570)+(X570*$H569*$F570)))</f>
        <v>0</v>
      </c>
      <c r="Y569" s="653">
        <f t="shared" ref="Y569" si="8179">((Y570*$H569)-((Y570*$H569*$E570)+(Y570*$H569*$F570)))</f>
        <v>0</v>
      </c>
      <c r="Z569" s="653">
        <f t="shared" ref="Z569" si="8180">((Z570*$H569)-((Z570*$H569*$E570)+(Z570*$H569*$F570)))</f>
        <v>0</v>
      </c>
      <c r="AA569" s="653">
        <f t="shared" ref="AA569" si="8181">((AA570*$H569)-((AA570*$H569*$E570)+(AA570*$H569*$F570)))</f>
        <v>0</v>
      </c>
      <c r="AB569" s="653">
        <f t="shared" ref="AB569" si="8182">((AB570*$H569)-((AB570*$H569*$E570)+(AB570*$H569*$F570)))</f>
        <v>0</v>
      </c>
      <c r="AC569" s="653">
        <f t="shared" ref="AC569" si="8183">((AC570*$H569)-((AC570*$H569*$E570)+(AC570*$H569*$F570)))</f>
        <v>0</v>
      </c>
      <c r="AD569" s="653">
        <f t="shared" ref="AD569" si="8184">((AD570*$H569)-((AD570*$H569*$E570)+(AD570*$H569*$F570)))</f>
        <v>0</v>
      </c>
      <c r="AE569" s="653">
        <f t="shared" ref="AE569" si="8185">((AE570*$H569)-((AE570*$H569*$E570)+(AE570*$H569*$F570)))</f>
        <v>0</v>
      </c>
      <c r="AF569" s="653">
        <f t="shared" ref="AF569" si="8186">((AF570*$H569)-((AF570*$H569*$E570)+(AF570*$H569*$F570)))</f>
        <v>0</v>
      </c>
      <c r="AG569" s="653">
        <f t="shared" ref="AG569" si="8187">((AG570*$H569)-((AG570*$H569*$E570)+(AG570*$H569*$F570)))</f>
        <v>0</v>
      </c>
      <c r="AH569" s="653">
        <f t="shared" ref="AH569" si="8188">((AH570*$H569)-((AH570*$H569*$E570)+(AH570*$H569*$F570)))</f>
        <v>0</v>
      </c>
      <c r="AI569" s="653">
        <f>+AI570*H569</f>
        <v>29613.776913852002</v>
      </c>
      <c r="AJ569" s="653">
        <f>+AJ570*H569</f>
        <v>0</v>
      </c>
      <c r="AK569" s="653">
        <f t="shared" ref="AK569" si="8189">((AK570*$H569)-((AK570*$H569*$E570)+(AK570*$H569*$F570)))</f>
        <v>0</v>
      </c>
      <c r="AL569" s="653">
        <f t="shared" ref="AL569" si="8190">((AL570*$H569)-((AL570*$H569*$E570)+(AL570*$H569*$F570)))</f>
        <v>0</v>
      </c>
      <c r="AM569" s="653">
        <f t="shared" ref="AM569" si="8191">((AM570*$H569)-((AM570*$H569*$E570)+(AM570*$H569*$F570)))</f>
        <v>0</v>
      </c>
      <c r="AN569" s="653">
        <f t="shared" ref="AN569" si="8192">((AN570*$H569)-((AN570*$H569*$E570)+(AN570*$H569*$F570)))</f>
        <v>0</v>
      </c>
      <c r="AO569" s="653">
        <f t="shared" ref="AO569" si="8193">((AO570*$H569)-((AO570*$H569*$E570)+(AO570*$H569*$F570)))</f>
        <v>0</v>
      </c>
      <c r="AP569" s="653">
        <f t="shared" ref="AP569" si="8194">((AP570*$H569)-((AP570*$H569*$E570)+(AP570*$H569*$F570)))</f>
        <v>0</v>
      </c>
      <c r="AQ569" s="653">
        <f t="shared" ref="AQ569" si="8195">((AQ570*$H569)-((AQ570*$H569*$E570)+(AQ570*$H569*$F570)))</f>
        <v>0</v>
      </c>
      <c r="AR569" s="653">
        <f t="shared" ref="AR569" si="8196">((AR570*$H569)-((AR570*$H569*$E570)+(AR570*$H569*$F570)))</f>
        <v>0</v>
      </c>
      <c r="AS569" s="653">
        <f t="shared" ref="AS569" si="8197">((AS570*$H569)-((AS570*$H569*$E570)+(AS570*$H569*$F570)))</f>
        <v>0</v>
      </c>
      <c r="AT569" s="653">
        <f t="shared" ref="AT569" si="8198">((AT570*$H569)-((AT570*$H569*$E570)+(AT570*$H569*$F570)))</f>
        <v>0</v>
      </c>
      <c r="AU569" s="653">
        <f t="shared" ref="AU569" si="8199">((AU570*$H569)-((AU570*$H569*$E570)+(AU570*$H569*$F570)))</f>
        <v>0</v>
      </c>
      <c r="AV569" s="653">
        <f t="shared" ref="AV569" si="8200">((AV570*$H569)-((AV570*$H569*$E570)+(AV570*$H569*$F570)))</f>
        <v>0</v>
      </c>
      <c r="AW569" s="613">
        <f t="shared" si="7671"/>
        <v>592275.53827704</v>
      </c>
      <c r="AX569" s="645">
        <f t="shared" si="7641"/>
        <v>0</v>
      </c>
      <c r="AY569" s="656">
        <f t="shared" si="7642"/>
        <v>0</v>
      </c>
      <c r="AZ569" s="591"/>
    </row>
    <row r="570" spans="1:52">
      <c r="A570" s="590"/>
      <c r="B570" s="636"/>
      <c r="C570" s="636"/>
      <c r="D570" s="651"/>
      <c r="E570" s="652">
        <v>0.3</v>
      </c>
      <c r="F570" s="652">
        <v>0.05</v>
      </c>
      <c r="G570" s="653"/>
      <c r="H570" s="640"/>
      <c r="I570" s="640">
        <f t="shared" si="7493"/>
        <v>1.35</v>
      </c>
      <c r="J570" s="658">
        <v>0</v>
      </c>
      <c r="K570" s="658">
        <v>0</v>
      </c>
      <c r="L570" s="658">
        <v>0</v>
      </c>
      <c r="M570" s="658">
        <v>0</v>
      </c>
      <c r="N570" s="658">
        <v>0</v>
      </c>
      <c r="O570" s="658">
        <v>0</v>
      </c>
      <c r="P570" s="658">
        <v>0</v>
      </c>
      <c r="Q570" s="658">
        <v>0</v>
      </c>
      <c r="R570" s="658">
        <v>0.3</v>
      </c>
      <c r="S570" s="658">
        <v>0</v>
      </c>
      <c r="T570" s="658">
        <v>0</v>
      </c>
      <c r="U570" s="658">
        <v>0</v>
      </c>
      <c r="V570" s="658">
        <v>0</v>
      </c>
      <c r="W570" s="658">
        <v>1</v>
      </c>
      <c r="X570" s="658">
        <v>0</v>
      </c>
      <c r="Y570" s="658">
        <v>0</v>
      </c>
      <c r="Z570" s="658">
        <v>0</v>
      </c>
      <c r="AA570" s="658">
        <v>0</v>
      </c>
      <c r="AB570" s="658">
        <v>0</v>
      </c>
      <c r="AC570" s="658">
        <v>0</v>
      </c>
      <c r="AD570" s="658">
        <v>0</v>
      </c>
      <c r="AE570" s="658">
        <v>0</v>
      </c>
      <c r="AF570" s="658">
        <v>0</v>
      </c>
      <c r="AG570" s="658">
        <v>0</v>
      </c>
      <c r="AH570" s="658">
        <v>0</v>
      </c>
      <c r="AI570" s="658">
        <v>0.05</v>
      </c>
      <c r="AJ570" s="658">
        <v>0</v>
      </c>
      <c r="AK570" s="658">
        <v>0</v>
      </c>
      <c r="AL570" s="658">
        <v>0</v>
      </c>
      <c r="AM570" s="658">
        <v>0</v>
      </c>
      <c r="AN570" s="658">
        <v>0</v>
      </c>
      <c r="AO570" s="658">
        <v>0</v>
      </c>
      <c r="AP570" s="658">
        <v>0</v>
      </c>
      <c r="AQ570" s="658">
        <v>0</v>
      </c>
      <c r="AR570" s="658">
        <v>0</v>
      </c>
      <c r="AS570" s="658">
        <v>0</v>
      </c>
      <c r="AT570" s="658">
        <v>0</v>
      </c>
      <c r="AU570" s="658">
        <v>0</v>
      </c>
      <c r="AV570" s="658">
        <v>0</v>
      </c>
      <c r="AW570" s="613">
        <f t="shared" si="7671"/>
        <v>1.35</v>
      </c>
      <c r="AX570" s="645">
        <f t="shared" si="7641"/>
        <v>1.35</v>
      </c>
      <c r="AY570" s="656" t="e">
        <f t="shared" si="7642"/>
        <v>#DIV/0!</v>
      </c>
      <c r="AZ570" s="591"/>
    </row>
    <row r="571" spans="1:52">
      <c r="A571" s="590"/>
      <c r="B571" s="636" t="s">
        <v>378</v>
      </c>
      <c r="C571" s="636" t="s">
        <v>765</v>
      </c>
      <c r="D571" s="651" t="s">
        <v>758</v>
      </c>
      <c r="E571" s="652"/>
      <c r="F571" s="652"/>
      <c r="G571" s="653"/>
      <c r="H571" s="640">
        <v>0</v>
      </c>
      <c r="I571" s="640">
        <f t="shared" si="7493"/>
        <v>0</v>
      </c>
      <c r="J571" s="653">
        <v>0</v>
      </c>
      <c r="K571" s="653">
        <v>0</v>
      </c>
      <c r="L571" s="653">
        <v>0</v>
      </c>
      <c r="M571" s="653">
        <v>0</v>
      </c>
      <c r="N571" s="653">
        <v>0</v>
      </c>
      <c r="O571" s="653">
        <v>0</v>
      </c>
      <c r="P571" s="653">
        <v>0</v>
      </c>
      <c r="Q571" s="653">
        <v>0</v>
      </c>
      <c r="R571" s="653">
        <f t="shared" ref="R571" si="8201">+R572*H571</f>
        <v>0</v>
      </c>
      <c r="S571" s="653">
        <f t="shared" ref="S571" si="8202">((S572*$H571)-((S572*$H571*$E572)+(S572*$H571*$F572)))</f>
        <v>0</v>
      </c>
      <c r="T571" s="653">
        <f t="shared" ref="T571" si="8203">((T572*$H571)-((T572*$H571*$E572)+(T572*$H571*$F572)))</f>
        <v>0</v>
      </c>
      <c r="U571" s="653">
        <f t="shared" ref="U571" si="8204">((U572*$H571)-((U572*$H571*$E572)+(U572*$H571*$F572)))</f>
        <v>0</v>
      </c>
      <c r="V571" s="653">
        <f t="shared" ref="V571" si="8205">((V572*$H571)-((V572*$H571*$E572)+(V572*$H571*$F572)))</f>
        <v>0</v>
      </c>
      <c r="W571" s="653">
        <f t="shared" ref="W571" si="8206">((W572*$H571)-((W572*$H571*$E572)+(W572*$H571*$F572)))</f>
        <v>0</v>
      </c>
      <c r="X571" s="653">
        <f t="shared" ref="X571" si="8207">((X572*$H571)-((X572*$H571*$E572)+(X572*$H571*$F572)))</f>
        <v>0</v>
      </c>
      <c r="Y571" s="653">
        <f t="shared" ref="Y571" si="8208">((Y572*$H571)-((Y572*$H571*$E572)+(Y572*$H571*$F572)))</f>
        <v>0</v>
      </c>
      <c r="Z571" s="653">
        <f t="shared" ref="Z571" si="8209">((Z572*$H571)-((Z572*$H571*$E572)+(Z572*$H571*$F572)))</f>
        <v>0</v>
      </c>
      <c r="AA571" s="653">
        <f t="shared" ref="AA571" si="8210">((AA572*$H571)-((AA572*$H571*$E572)+(AA572*$H571*$F572)))</f>
        <v>0</v>
      </c>
      <c r="AB571" s="653">
        <f t="shared" ref="AB571" si="8211">((AB572*$H571)-((AB572*$H571*$E572)+(AB572*$H571*$F572)))</f>
        <v>0</v>
      </c>
      <c r="AC571" s="653">
        <f t="shared" ref="AC571" si="8212">((AC572*$H571)-((AC572*$H571*$E572)+(AC572*$H571*$F572)))</f>
        <v>0</v>
      </c>
      <c r="AD571" s="653">
        <f t="shared" ref="AD571" si="8213">((AD572*$H571)-((AD572*$H571*$E572)+(AD572*$H571*$F572)))</f>
        <v>0</v>
      </c>
      <c r="AE571" s="653">
        <f t="shared" ref="AE571" si="8214">((AE572*$H571)-((AE572*$H571*$E572)+(AE572*$H571*$F572)))</f>
        <v>0</v>
      </c>
      <c r="AF571" s="653">
        <f t="shared" ref="AF571" si="8215">((AF572*$H571)-((AF572*$H571*$E572)+(AF572*$H571*$F572)))</f>
        <v>0</v>
      </c>
      <c r="AG571" s="653">
        <f t="shared" ref="AG571" si="8216">((AG572*$H571)-((AG572*$H571*$E572)+(AG572*$H571*$F572)))</f>
        <v>0</v>
      </c>
      <c r="AH571" s="653">
        <f t="shared" ref="AH571" si="8217">((AH572*$H571)-((AH572*$H571*$E572)+(AH572*$H571*$F572)))</f>
        <v>0</v>
      </c>
      <c r="AI571" s="653">
        <f>+AI572*H571</f>
        <v>0</v>
      </c>
      <c r="AJ571" s="653">
        <f>+AJ572*H571</f>
        <v>0</v>
      </c>
      <c r="AK571" s="653">
        <f t="shared" ref="AK571" si="8218">((AK572*$H571)-((AK572*$H571*$E572)+(AK572*$H571*$F572)))</f>
        <v>0</v>
      </c>
      <c r="AL571" s="653">
        <f t="shared" ref="AL571" si="8219">((AL572*$H571)-((AL572*$H571*$E572)+(AL572*$H571*$F572)))</f>
        <v>0</v>
      </c>
      <c r="AM571" s="653">
        <f t="shared" ref="AM571" si="8220">((AM572*$H571)-((AM572*$H571*$E572)+(AM572*$H571*$F572)))</f>
        <v>0</v>
      </c>
      <c r="AN571" s="653">
        <f t="shared" ref="AN571" si="8221">((AN572*$H571)-((AN572*$H571*$E572)+(AN572*$H571*$F572)))</f>
        <v>0</v>
      </c>
      <c r="AO571" s="653">
        <f t="shared" ref="AO571" si="8222">((AO572*$H571)-((AO572*$H571*$E572)+(AO572*$H571*$F572)))</f>
        <v>0</v>
      </c>
      <c r="AP571" s="653">
        <f t="shared" ref="AP571" si="8223">((AP572*$H571)-((AP572*$H571*$E572)+(AP572*$H571*$F572)))</f>
        <v>0</v>
      </c>
      <c r="AQ571" s="653">
        <f t="shared" ref="AQ571" si="8224">((AQ572*$H571)-((AQ572*$H571*$E572)+(AQ572*$H571*$F572)))</f>
        <v>0</v>
      </c>
      <c r="AR571" s="653">
        <f t="shared" ref="AR571" si="8225">((AR572*$H571)-((AR572*$H571*$E572)+(AR572*$H571*$F572)))</f>
        <v>0</v>
      </c>
      <c r="AS571" s="653">
        <f t="shared" ref="AS571" si="8226">((AS572*$H571)-((AS572*$H571*$E572)+(AS572*$H571*$F572)))</f>
        <v>0</v>
      </c>
      <c r="AT571" s="653">
        <f t="shared" ref="AT571" si="8227">((AT572*$H571)-((AT572*$H571*$E572)+(AT572*$H571*$F572)))</f>
        <v>0</v>
      </c>
      <c r="AU571" s="653">
        <f t="shared" ref="AU571" si="8228">((AU572*$H571)-((AU572*$H571*$E572)+(AU572*$H571*$F572)))</f>
        <v>0</v>
      </c>
      <c r="AV571" s="653">
        <f t="shared" ref="AV571" si="8229">((AV572*$H571)-((AV572*$H571*$E572)+(AV572*$H571*$F572)))</f>
        <v>0</v>
      </c>
      <c r="AW571" s="613">
        <f t="shared" si="7671"/>
        <v>0</v>
      </c>
      <c r="AX571" s="645">
        <f t="shared" si="7641"/>
        <v>0</v>
      </c>
      <c r="AY571" s="656" t="e">
        <f t="shared" si="7642"/>
        <v>#DIV/0!</v>
      </c>
      <c r="AZ571" s="591"/>
    </row>
    <row r="572" spans="1:52">
      <c r="A572" s="590"/>
      <c r="B572" s="636"/>
      <c r="C572" s="636"/>
      <c r="D572" s="651"/>
      <c r="E572" s="652">
        <v>0.3</v>
      </c>
      <c r="F572" s="652">
        <v>0.05</v>
      </c>
      <c r="G572" s="653"/>
      <c r="H572" s="640"/>
      <c r="I572" s="640">
        <f t="shared" si="7493"/>
        <v>1.35</v>
      </c>
      <c r="J572" s="658">
        <v>0</v>
      </c>
      <c r="K572" s="658">
        <v>0</v>
      </c>
      <c r="L572" s="658">
        <v>0</v>
      </c>
      <c r="M572" s="658">
        <v>0</v>
      </c>
      <c r="N572" s="658">
        <v>0</v>
      </c>
      <c r="O572" s="658">
        <v>0</v>
      </c>
      <c r="P572" s="658">
        <v>0</v>
      </c>
      <c r="Q572" s="658">
        <v>0</v>
      </c>
      <c r="R572" s="658">
        <v>0.3</v>
      </c>
      <c r="S572" s="658">
        <v>0</v>
      </c>
      <c r="T572" s="658">
        <v>0</v>
      </c>
      <c r="U572" s="658">
        <v>0</v>
      </c>
      <c r="V572" s="658">
        <v>0</v>
      </c>
      <c r="W572" s="658">
        <v>1</v>
      </c>
      <c r="X572" s="658">
        <v>0</v>
      </c>
      <c r="Y572" s="658">
        <v>0</v>
      </c>
      <c r="Z572" s="658">
        <v>0</v>
      </c>
      <c r="AA572" s="658">
        <v>0</v>
      </c>
      <c r="AB572" s="658">
        <v>0</v>
      </c>
      <c r="AC572" s="658">
        <v>0</v>
      </c>
      <c r="AD572" s="658">
        <v>0</v>
      </c>
      <c r="AE572" s="658">
        <v>0</v>
      </c>
      <c r="AF572" s="658">
        <v>0</v>
      </c>
      <c r="AG572" s="658">
        <v>0</v>
      </c>
      <c r="AH572" s="658">
        <v>0</v>
      </c>
      <c r="AI572" s="658">
        <v>0.05</v>
      </c>
      <c r="AJ572" s="658">
        <v>0</v>
      </c>
      <c r="AK572" s="658">
        <v>0</v>
      </c>
      <c r="AL572" s="658">
        <v>0</v>
      </c>
      <c r="AM572" s="658">
        <v>0</v>
      </c>
      <c r="AN572" s="658">
        <v>0</v>
      </c>
      <c r="AO572" s="658">
        <v>0</v>
      </c>
      <c r="AP572" s="658">
        <v>0</v>
      </c>
      <c r="AQ572" s="658">
        <v>0</v>
      </c>
      <c r="AR572" s="658">
        <v>0</v>
      </c>
      <c r="AS572" s="658">
        <v>0</v>
      </c>
      <c r="AT572" s="658">
        <v>0</v>
      </c>
      <c r="AU572" s="658">
        <v>0</v>
      </c>
      <c r="AV572" s="658">
        <v>0</v>
      </c>
      <c r="AW572" s="613">
        <f t="shared" si="7671"/>
        <v>1.35</v>
      </c>
      <c r="AX572" s="645">
        <f t="shared" si="7641"/>
        <v>1.35</v>
      </c>
      <c r="AY572" s="656" t="e">
        <f t="shared" si="7642"/>
        <v>#DIV/0!</v>
      </c>
      <c r="AZ572" s="591"/>
    </row>
    <row r="573" spans="1:52">
      <c r="A573" s="590"/>
      <c r="B573" s="636" t="s">
        <v>378</v>
      </c>
      <c r="C573" s="636" t="s">
        <v>766</v>
      </c>
      <c r="D573" s="651" t="s">
        <v>721</v>
      </c>
      <c r="E573" s="652"/>
      <c r="F573" s="652"/>
      <c r="G573" s="653"/>
      <c r="H573" s="640">
        <v>18819.657691333712</v>
      </c>
      <c r="I573" s="640">
        <f t="shared" si="7493"/>
        <v>18819.657691333712</v>
      </c>
      <c r="J573" s="653">
        <v>0</v>
      </c>
      <c r="K573" s="653">
        <v>0</v>
      </c>
      <c r="L573" s="653">
        <v>0</v>
      </c>
      <c r="M573" s="653">
        <v>0</v>
      </c>
      <c r="N573" s="653">
        <v>0</v>
      </c>
      <c r="O573" s="653">
        <v>0</v>
      </c>
      <c r="P573" s="653">
        <v>0</v>
      </c>
      <c r="Q573" s="653">
        <v>0</v>
      </c>
      <c r="R573" s="653">
        <f t="shared" ref="R573" si="8230">+R574*H573</f>
        <v>5645.8973074001133</v>
      </c>
      <c r="S573" s="653">
        <f t="shared" ref="S573" si="8231">((S574*$H573)-((S574*$H573*$E574)+(S574*$H573*$F574)))</f>
        <v>0</v>
      </c>
      <c r="T573" s="653">
        <f t="shared" ref="T573" si="8232">((T574*$H573)-((T574*$H573*$E574)+(T574*$H573*$F574)))</f>
        <v>0</v>
      </c>
      <c r="U573" s="653">
        <f t="shared" ref="U573" si="8233">((U574*$H573)-((U574*$H573*$E574)+(U574*$H573*$F574)))</f>
        <v>0</v>
      </c>
      <c r="V573" s="653">
        <f t="shared" ref="V573" si="8234">((V574*$H573)-((V574*$H573*$E574)+(V574*$H573*$F574)))</f>
        <v>0</v>
      </c>
      <c r="W573" s="653">
        <f t="shared" ref="W573" si="8235">((W574*$H573)-((W574*$H573*$E574)+(W574*$H573*$F574)))</f>
        <v>12232.777499366914</v>
      </c>
      <c r="X573" s="653">
        <f t="shared" ref="X573" si="8236">((X574*$H573)-((X574*$H573*$E574)+(X574*$H573*$F574)))</f>
        <v>0</v>
      </c>
      <c r="Y573" s="653">
        <f t="shared" ref="Y573" si="8237">((Y574*$H573)-((Y574*$H573*$E574)+(Y574*$H573*$F574)))</f>
        <v>0</v>
      </c>
      <c r="Z573" s="653">
        <f t="shared" ref="Z573" si="8238">((Z574*$H573)-((Z574*$H573*$E574)+(Z574*$H573*$F574)))</f>
        <v>0</v>
      </c>
      <c r="AA573" s="653">
        <f t="shared" ref="AA573" si="8239">((AA574*$H573)-((AA574*$H573*$E574)+(AA574*$H573*$F574)))</f>
        <v>0</v>
      </c>
      <c r="AB573" s="653">
        <f t="shared" ref="AB573" si="8240">((AB574*$H573)-((AB574*$H573*$E574)+(AB574*$H573*$F574)))</f>
        <v>0</v>
      </c>
      <c r="AC573" s="653">
        <f t="shared" ref="AC573" si="8241">((AC574*$H573)-((AC574*$H573*$E574)+(AC574*$H573*$F574)))</f>
        <v>0</v>
      </c>
      <c r="AD573" s="653">
        <f t="shared" ref="AD573" si="8242">((AD574*$H573)-((AD574*$H573*$E574)+(AD574*$H573*$F574)))</f>
        <v>0</v>
      </c>
      <c r="AE573" s="653">
        <f t="shared" ref="AE573" si="8243">((AE574*$H573)-((AE574*$H573*$E574)+(AE574*$H573*$F574)))</f>
        <v>0</v>
      </c>
      <c r="AF573" s="653">
        <f t="shared" ref="AF573" si="8244">((AF574*$H573)-((AF574*$H573*$E574)+(AF574*$H573*$F574)))</f>
        <v>0</v>
      </c>
      <c r="AG573" s="653">
        <f t="shared" ref="AG573" si="8245">((AG574*$H573)-((AG574*$H573*$E574)+(AG574*$H573*$F574)))</f>
        <v>0</v>
      </c>
      <c r="AH573" s="653">
        <f t="shared" ref="AH573" si="8246">((AH574*$H573)-((AH574*$H573*$E574)+(AH574*$H573*$F574)))</f>
        <v>0</v>
      </c>
      <c r="AI573" s="653">
        <f>+AI574*H573</f>
        <v>940.9828845666857</v>
      </c>
      <c r="AJ573" s="653">
        <f>+AJ574*H573</f>
        <v>0</v>
      </c>
      <c r="AK573" s="653">
        <f t="shared" ref="AK573" si="8247">((AK574*$H573)-((AK574*$H573*$E574)+(AK574*$H573*$F574)))</f>
        <v>0</v>
      </c>
      <c r="AL573" s="653">
        <f t="shared" ref="AL573" si="8248">((AL574*$H573)-((AL574*$H573*$E574)+(AL574*$H573*$F574)))</f>
        <v>0</v>
      </c>
      <c r="AM573" s="653">
        <f t="shared" ref="AM573" si="8249">((AM574*$H573)-((AM574*$H573*$E574)+(AM574*$H573*$F574)))</f>
        <v>0</v>
      </c>
      <c r="AN573" s="653">
        <f t="shared" ref="AN573" si="8250">((AN574*$H573)-((AN574*$H573*$E574)+(AN574*$H573*$F574)))</f>
        <v>0</v>
      </c>
      <c r="AO573" s="653">
        <f t="shared" ref="AO573" si="8251">((AO574*$H573)-((AO574*$H573*$E574)+(AO574*$H573*$F574)))</f>
        <v>0</v>
      </c>
      <c r="AP573" s="653">
        <f t="shared" ref="AP573" si="8252">((AP574*$H573)-((AP574*$H573*$E574)+(AP574*$H573*$F574)))</f>
        <v>0</v>
      </c>
      <c r="AQ573" s="653">
        <f t="shared" ref="AQ573" si="8253">((AQ574*$H573)-((AQ574*$H573*$E574)+(AQ574*$H573*$F574)))</f>
        <v>0</v>
      </c>
      <c r="AR573" s="653">
        <f t="shared" ref="AR573" si="8254">((AR574*$H573)-((AR574*$H573*$E574)+(AR574*$H573*$F574)))</f>
        <v>0</v>
      </c>
      <c r="AS573" s="653">
        <f t="shared" ref="AS573" si="8255">((AS574*$H573)-((AS574*$H573*$E574)+(AS574*$H573*$F574)))</f>
        <v>0</v>
      </c>
      <c r="AT573" s="653">
        <f t="shared" ref="AT573" si="8256">((AT574*$H573)-((AT574*$H573*$E574)+(AT574*$H573*$F574)))</f>
        <v>0</v>
      </c>
      <c r="AU573" s="653">
        <f t="shared" ref="AU573" si="8257">((AU574*$H573)-((AU574*$H573*$E574)+(AU574*$H573*$F574)))</f>
        <v>0</v>
      </c>
      <c r="AV573" s="653">
        <f t="shared" ref="AV573" si="8258">((AV574*$H573)-((AV574*$H573*$E574)+(AV574*$H573*$F574)))</f>
        <v>0</v>
      </c>
      <c r="AW573" s="613">
        <f t="shared" si="7671"/>
        <v>18819.657691333712</v>
      </c>
      <c r="AX573" s="645">
        <f t="shared" si="7641"/>
        <v>0</v>
      </c>
      <c r="AY573" s="656">
        <f t="shared" si="7642"/>
        <v>0</v>
      </c>
      <c r="AZ573" s="591"/>
    </row>
    <row r="574" spans="1:52">
      <c r="A574" s="590"/>
      <c r="B574" s="636"/>
      <c r="C574" s="636"/>
      <c r="D574" s="651"/>
      <c r="E574" s="652">
        <v>0.3</v>
      </c>
      <c r="F574" s="652">
        <v>0.05</v>
      </c>
      <c r="G574" s="653"/>
      <c r="H574" s="640"/>
      <c r="I574" s="640">
        <f t="shared" si="7493"/>
        <v>1.35</v>
      </c>
      <c r="J574" s="658">
        <v>0</v>
      </c>
      <c r="K574" s="658">
        <v>0</v>
      </c>
      <c r="L574" s="658">
        <v>0</v>
      </c>
      <c r="M574" s="658">
        <v>0</v>
      </c>
      <c r="N574" s="658">
        <v>0</v>
      </c>
      <c r="O574" s="658">
        <v>0</v>
      </c>
      <c r="P574" s="658">
        <v>0</v>
      </c>
      <c r="Q574" s="658">
        <v>0</v>
      </c>
      <c r="R574" s="658">
        <v>0.3</v>
      </c>
      <c r="S574" s="658">
        <v>0</v>
      </c>
      <c r="T574" s="658">
        <v>0</v>
      </c>
      <c r="U574" s="658">
        <v>0</v>
      </c>
      <c r="V574" s="658">
        <v>0</v>
      </c>
      <c r="W574" s="658">
        <v>1</v>
      </c>
      <c r="X574" s="658">
        <v>0</v>
      </c>
      <c r="Y574" s="658">
        <v>0</v>
      </c>
      <c r="Z574" s="658">
        <v>0</v>
      </c>
      <c r="AA574" s="658">
        <v>0</v>
      </c>
      <c r="AB574" s="658">
        <v>0</v>
      </c>
      <c r="AC574" s="658">
        <v>0</v>
      </c>
      <c r="AD574" s="658">
        <v>0</v>
      </c>
      <c r="AE574" s="658">
        <v>0</v>
      </c>
      <c r="AF574" s="658">
        <v>0</v>
      </c>
      <c r="AG574" s="658">
        <v>0</v>
      </c>
      <c r="AH574" s="658">
        <v>0</v>
      </c>
      <c r="AI574" s="658">
        <v>0.05</v>
      </c>
      <c r="AJ574" s="658">
        <v>0</v>
      </c>
      <c r="AK574" s="658">
        <v>0</v>
      </c>
      <c r="AL574" s="658">
        <v>0</v>
      </c>
      <c r="AM574" s="658">
        <v>0</v>
      </c>
      <c r="AN574" s="658">
        <v>0</v>
      </c>
      <c r="AO574" s="658">
        <v>0</v>
      </c>
      <c r="AP574" s="658">
        <v>0</v>
      </c>
      <c r="AQ574" s="658">
        <v>0</v>
      </c>
      <c r="AR574" s="658">
        <v>0</v>
      </c>
      <c r="AS574" s="658">
        <v>0</v>
      </c>
      <c r="AT574" s="658">
        <v>0</v>
      </c>
      <c r="AU574" s="658">
        <v>0</v>
      </c>
      <c r="AV574" s="658">
        <v>0</v>
      </c>
      <c r="AW574" s="613">
        <f t="shared" si="7671"/>
        <v>1.35</v>
      </c>
      <c r="AX574" s="645">
        <f t="shared" si="7641"/>
        <v>1.35</v>
      </c>
      <c r="AY574" s="656" t="e">
        <f t="shared" si="7642"/>
        <v>#DIV/0!</v>
      </c>
      <c r="AZ574" s="591"/>
    </row>
    <row r="575" spans="1:52">
      <c r="A575" s="590"/>
      <c r="B575" s="636" t="s">
        <v>378</v>
      </c>
      <c r="C575" s="636" t="s">
        <v>767</v>
      </c>
      <c r="D575" s="651" t="s">
        <v>706</v>
      </c>
      <c r="E575" s="652"/>
      <c r="F575" s="652"/>
      <c r="G575" s="653"/>
      <c r="H575" s="640">
        <v>93990.747555575217</v>
      </c>
      <c r="I575" s="640">
        <f t="shared" si="7493"/>
        <v>93990.747555575217</v>
      </c>
      <c r="J575" s="653">
        <v>0</v>
      </c>
      <c r="K575" s="653">
        <v>0</v>
      </c>
      <c r="L575" s="653">
        <v>0</v>
      </c>
      <c r="M575" s="653">
        <v>0</v>
      </c>
      <c r="N575" s="653">
        <v>0</v>
      </c>
      <c r="O575" s="653">
        <v>0</v>
      </c>
      <c r="P575" s="653">
        <v>0</v>
      </c>
      <c r="Q575" s="653">
        <v>0</v>
      </c>
      <c r="R575" s="653">
        <f t="shared" ref="R575" si="8259">+R576*H575</f>
        <v>28197.224266672565</v>
      </c>
      <c r="S575" s="653">
        <f t="shared" ref="S575" si="8260">((S576*$H575)-((S576*$H575*$E576)+(S576*$H575*$F576)))</f>
        <v>0</v>
      </c>
      <c r="T575" s="653">
        <f t="shared" ref="T575" si="8261">((T576*$H575)-((T576*$H575*$E576)+(T576*$H575*$F576)))</f>
        <v>0</v>
      </c>
      <c r="U575" s="653">
        <f t="shared" ref="U575" si="8262">((U576*$H575)-((U576*$H575*$E576)+(U576*$H575*$F576)))</f>
        <v>0</v>
      </c>
      <c r="V575" s="653">
        <f t="shared" ref="V575" si="8263">((V576*$H575)-((V576*$H575*$E576)+(V576*$H575*$F576)))</f>
        <v>54984.587320011502</v>
      </c>
      <c r="W575" s="653">
        <f t="shared" ref="W575" si="8264">((W576*$H575)-((W576*$H575*$E576)+(W576*$H575*$F576)))</f>
        <v>6109.3985911123873</v>
      </c>
      <c r="X575" s="653">
        <f t="shared" ref="X575" si="8265">((X576*$H575)-((X576*$H575*$E576)+(X576*$H575*$F576)))</f>
        <v>0</v>
      </c>
      <c r="Y575" s="653">
        <f t="shared" ref="Y575" si="8266">((Y576*$H575)-((Y576*$H575*$E576)+(Y576*$H575*$F576)))</f>
        <v>0</v>
      </c>
      <c r="Z575" s="653">
        <f t="shared" ref="Z575" si="8267">((Z576*$H575)-((Z576*$H575*$E576)+(Z576*$H575*$F576)))</f>
        <v>0</v>
      </c>
      <c r="AA575" s="653">
        <f t="shared" ref="AA575" si="8268">((AA576*$H575)-((AA576*$H575*$E576)+(AA576*$H575*$F576)))</f>
        <v>0</v>
      </c>
      <c r="AB575" s="653">
        <f t="shared" ref="AB575" si="8269">((AB576*$H575)-((AB576*$H575*$E576)+(AB576*$H575*$F576)))</f>
        <v>0</v>
      </c>
      <c r="AC575" s="653">
        <f t="shared" ref="AC575" si="8270">((AC576*$H575)-((AC576*$H575*$E576)+(AC576*$H575*$F576)))</f>
        <v>0</v>
      </c>
      <c r="AD575" s="653">
        <f t="shared" ref="AD575" si="8271">((AD576*$H575)-((AD576*$H575*$E576)+(AD576*$H575*$F576)))</f>
        <v>0</v>
      </c>
      <c r="AE575" s="653">
        <f t="shared" ref="AE575" si="8272">((AE576*$H575)-((AE576*$H575*$E576)+(AE576*$H575*$F576)))</f>
        <v>0</v>
      </c>
      <c r="AF575" s="653">
        <f t="shared" ref="AF575" si="8273">((AF576*$H575)-((AF576*$H575*$E576)+(AF576*$H575*$F576)))</f>
        <v>0</v>
      </c>
      <c r="AG575" s="653">
        <f t="shared" ref="AG575" si="8274">((AG576*$H575)-((AG576*$H575*$E576)+(AG576*$H575*$F576)))</f>
        <v>0</v>
      </c>
      <c r="AH575" s="653">
        <f t="shared" ref="AH575" si="8275">((AH576*$H575)-((AH576*$H575*$E576)+(AH576*$H575*$F576)))</f>
        <v>0</v>
      </c>
      <c r="AI575" s="653">
        <f>+AI576*H575</f>
        <v>4699.5373777787609</v>
      </c>
      <c r="AJ575" s="653">
        <f>+AJ576*H575</f>
        <v>0</v>
      </c>
      <c r="AK575" s="653">
        <f t="shared" ref="AK575" si="8276">((AK576*$H575)-((AK576*$H575*$E576)+(AK576*$H575*$F576)))</f>
        <v>0</v>
      </c>
      <c r="AL575" s="653">
        <f t="shared" ref="AL575" si="8277">((AL576*$H575)-((AL576*$H575*$E576)+(AL576*$H575*$F576)))</f>
        <v>0</v>
      </c>
      <c r="AM575" s="653">
        <f t="shared" ref="AM575" si="8278">((AM576*$H575)-((AM576*$H575*$E576)+(AM576*$H575*$F576)))</f>
        <v>0</v>
      </c>
      <c r="AN575" s="653">
        <f t="shared" ref="AN575" si="8279">((AN576*$H575)-((AN576*$H575*$E576)+(AN576*$H575*$F576)))</f>
        <v>0</v>
      </c>
      <c r="AO575" s="653">
        <f t="shared" ref="AO575" si="8280">((AO576*$H575)-((AO576*$H575*$E576)+(AO576*$H575*$F576)))</f>
        <v>0</v>
      </c>
      <c r="AP575" s="653">
        <f t="shared" ref="AP575" si="8281">((AP576*$H575)-((AP576*$H575*$E576)+(AP576*$H575*$F576)))</f>
        <v>0</v>
      </c>
      <c r="AQ575" s="653">
        <f t="shared" ref="AQ575" si="8282">((AQ576*$H575)-((AQ576*$H575*$E576)+(AQ576*$H575*$F576)))</f>
        <v>0</v>
      </c>
      <c r="AR575" s="653">
        <f t="shared" ref="AR575" si="8283">((AR576*$H575)-((AR576*$H575*$E576)+(AR576*$H575*$F576)))</f>
        <v>0</v>
      </c>
      <c r="AS575" s="653">
        <f t="shared" ref="AS575" si="8284">((AS576*$H575)-((AS576*$H575*$E576)+(AS576*$H575*$F576)))</f>
        <v>0</v>
      </c>
      <c r="AT575" s="653">
        <f t="shared" ref="AT575" si="8285">((AT576*$H575)-((AT576*$H575*$E576)+(AT576*$H575*$F576)))</f>
        <v>0</v>
      </c>
      <c r="AU575" s="653">
        <f t="shared" ref="AU575" si="8286">((AU576*$H575)-((AU576*$H575*$E576)+(AU576*$H575*$F576)))</f>
        <v>0</v>
      </c>
      <c r="AV575" s="653">
        <f t="shared" ref="AV575" si="8287">((AV576*$H575)-((AV576*$H575*$E576)+(AV576*$H575*$F576)))</f>
        <v>0</v>
      </c>
      <c r="AW575" s="613">
        <f t="shared" si="7671"/>
        <v>93990.747555575217</v>
      </c>
      <c r="AX575" s="645">
        <f t="shared" si="7641"/>
        <v>0</v>
      </c>
      <c r="AY575" s="656">
        <f t="shared" si="7642"/>
        <v>0</v>
      </c>
      <c r="AZ575" s="591"/>
    </row>
    <row r="576" spans="1:52">
      <c r="A576" s="590"/>
      <c r="B576" s="636"/>
      <c r="C576" s="636"/>
      <c r="D576" s="651"/>
      <c r="E576" s="652">
        <v>0.3</v>
      </c>
      <c r="F576" s="652">
        <v>0.05</v>
      </c>
      <c r="G576" s="653"/>
      <c r="H576" s="640"/>
      <c r="I576" s="640">
        <f t="shared" ref="I576:I639" si="8288">SUM(J576:AV576)</f>
        <v>1.3499999999999999</v>
      </c>
      <c r="J576" s="658">
        <v>0</v>
      </c>
      <c r="K576" s="658">
        <v>0</v>
      </c>
      <c r="L576" s="658">
        <v>0</v>
      </c>
      <c r="M576" s="658">
        <v>0</v>
      </c>
      <c r="N576" s="658">
        <v>0</v>
      </c>
      <c r="O576" s="658">
        <v>0</v>
      </c>
      <c r="P576" s="658">
        <v>0</v>
      </c>
      <c r="Q576" s="658">
        <v>0</v>
      </c>
      <c r="R576" s="658">
        <v>0.3</v>
      </c>
      <c r="S576" s="658">
        <v>0</v>
      </c>
      <c r="T576" s="658">
        <v>0</v>
      </c>
      <c r="U576" s="658">
        <v>0</v>
      </c>
      <c r="V576" s="658">
        <v>0.9</v>
      </c>
      <c r="W576" s="658">
        <v>9.9999999999999978E-2</v>
      </c>
      <c r="X576" s="658">
        <v>0</v>
      </c>
      <c r="Y576" s="658">
        <v>0</v>
      </c>
      <c r="Z576" s="658">
        <v>0</v>
      </c>
      <c r="AA576" s="658">
        <v>0</v>
      </c>
      <c r="AB576" s="658">
        <v>0</v>
      </c>
      <c r="AC576" s="658">
        <v>0</v>
      </c>
      <c r="AD576" s="658">
        <v>0</v>
      </c>
      <c r="AE576" s="658">
        <v>0</v>
      </c>
      <c r="AF576" s="658">
        <v>0</v>
      </c>
      <c r="AG576" s="658">
        <v>0</v>
      </c>
      <c r="AH576" s="658">
        <v>0</v>
      </c>
      <c r="AI576" s="658">
        <v>0.05</v>
      </c>
      <c r="AJ576" s="658">
        <v>0</v>
      </c>
      <c r="AK576" s="658">
        <v>0</v>
      </c>
      <c r="AL576" s="658">
        <v>0</v>
      </c>
      <c r="AM576" s="658">
        <v>0</v>
      </c>
      <c r="AN576" s="658">
        <v>0</v>
      </c>
      <c r="AO576" s="658">
        <v>0</v>
      </c>
      <c r="AP576" s="658">
        <v>0</v>
      </c>
      <c r="AQ576" s="658">
        <v>0</v>
      </c>
      <c r="AR576" s="658">
        <v>0</v>
      </c>
      <c r="AS576" s="658">
        <v>0</v>
      </c>
      <c r="AT576" s="658">
        <v>0</v>
      </c>
      <c r="AU576" s="658">
        <v>0</v>
      </c>
      <c r="AV576" s="658">
        <v>0</v>
      </c>
      <c r="AW576" s="613">
        <f t="shared" si="7671"/>
        <v>1.3499999999999999</v>
      </c>
      <c r="AX576" s="645">
        <f t="shared" si="7641"/>
        <v>1.3499999999999999</v>
      </c>
      <c r="AY576" s="656" t="e">
        <f t="shared" si="7642"/>
        <v>#DIV/0!</v>
      </c>
      <c r="AZ576" s="591"/>
    </row>
    <row r="577" spans="1:52">
      <c r="A577" s="590"/>
      <c r="B577" s="636" t="s">
        <v>378</v>
      </c>
      <c r="C577" s="636" t="s">
        <v>768</v>
      </c>
      <c r="D577" s="651" t="s">
        <v>704</v>
      </c>
      <c r="E577" s="652"/>
      <c r="F577" s="652"/>
      <c r="G577" s="653"/>
      <c r="H577" s="640">
        <v>100902.22203400874</v>
      </c>
      <c r="I577" s="640">
        <f t="shared" si="8288"/>
        <v>100902.22203400874</v>
      </c>
      <c r="J577" s="653">
        <v>0</v>
      </c>
      <c r="K577" s="653">
        <v>0</v>
      </c>
      <c r="L577" s="653">
        <v>0</v>
      </c>
      <c r="M577" s="653">
        <v>0</v>
      </c>
      <c r="N577" s="653">
        <v>0</v>
      </c>
      <c r="O577" s="653">
        <v>0</v>
      </c>
      <c r="P577" s="653">
        <v>0</v>
      </c>
      <c r="Q577" s="653">
        <v>0</v>
      </c>
      <c r="R577" s="653">
        <f t="shared" ref="R577" si="8289">+R578*H577</f>
        <v>30270.666610202621</v>
      </c>
      <c r="S577" s="653">
        <f t="shared" ref="S577" si="8290">((S578*$H577)-((S578*$H577*$E578)+(S578*$H577*$F578)))</f>
        <v>0</v>
      </c>
      <c r="T577" s="653">
        <f t="shared" ref="T577" si="8291">((T578*$H577)-((T578*$H577*$E578)+(T578*$H577*$F578)))</f>
        <v>0</v>
      </c>
      <c r="U577" s="653">
        <f t="shared" ref="U577" si="8292">((U578*$H577)-((U578*$H577*$E578)+(U578*$H577*$F578)))</f>
        <v>0</v>
      </c>
      <c r="V577" s="653">
        <f t="shared" ref="V577" si="8293">((V578*$H577)-((V578*$H577*$E578)+(V578*$H577*$F578)))</f>
        <v>49189.833241579268</v>
      </c>
      <c r="W577" s="653">
        <f t="shared" ref="W577" si="8294">((W578*$H577)-((W578*$H577*$E578)+(W578*$H577*$F578)))</f>
        <v>16396.611080526418</v>
      </c>
      <c r="X577" s="653">
        <f t="shared" ref="X577" si="8295">((X578*$H577)-((X578*$H577*$E578)+(X578*$H577*$F578)))</f>
        <v>0</v>
      </c>
      <c r="Y577" s="653">
        <f t="shared" ref="Y577" si="8296">((Y578*$H577)-((Y578*$H577*$E578)+(Y578*$H577*$F578)))</f>
        <v>0</v>
      </c>
      <c r="Z577" s="653">
        <f t="shared" ref="Z577" si="8297">((Z578*$H577)-((Z578*$H577*$E578)+(Z578*$H577*$F578)))</f>
        <v>0</v>
      </c>
      <c r="AA577" s="653">
        <f t="shared" ref="AA577" si="8298">((AA578*$H577)-((AA578*$H577*$E578)+(AA578*$H577*$F578)))</f>
        <v>0</v>
      </c>
      <c r="AB577" s="653">
        <f t="shared" ref="AB577" si="8299">((AB578*$H577)-((AB578*$H577*$E578)+(AB578*$H577*$F578)))</f>
        <v>0</v>
      </c>
      <c r="AC577" s="653">
        <f t="shared" ref="AC577" si="8300">((AC578*$H577)-((AC578*$H577*$E578)+(AC578*$H577*$F578)))</f>
        <v>0</v>
      </c>
      <c r="AD577" s="653">
        <f t="shared" ref="AD577" si="8301">((AD578*$H577)-((AD578*$H577*$E578)+(AD578*$H577*$F578)))</f>
        <v>0</v>
      </c>
      <c r="AE577" s="653">
        <f t="shared" ref="AE577" si="8302">((AE578*$H577)-((AE578*$H577*$E578)+(AE578*$H577*$F578)))</f>
        <v>0</v>
      </c>
      <c r="AF577" s="653">
        <f t="shared" ref="AF577" si="8303">((AF578*$H577)-((AF578*$H577*$E578)+(AF578*$H577*$F578)))</f>
        <v>0</v>
      </c>
      <c r="AG577" s="653">
        <f t="shared" ref="AG577" si="8304">((AG578*$H577)-((AG578*$H577*$E578)+(AG578*$H577*$F578)))</f>
        <v>0</v>
      </c>
      <c r="AH577" s="653">
        <f t="shared" ref="AH577" si="8305">((AH578*$H577)-((AH578*$H577*$E578)+(AH578*$H577*$F578)))</f>
        <v>0</v>
      </c>
      <c r="AI577" s="653">
        <f>+AI578*H577</f>
        <v>5045.1111017004368</v>
      </c>
      <c r="AJ577" s="653">
        <f>+AJ578*H577</f>
        <v>0</v>
      </c>
      <c r="AK577" s="653">
        <f t="shared" ref="AK577" si="8306">((AK578*$H577)-((AK578*$H577*$E578)+(AK578*$H577*$F578)))</f>
        <v>0</v>
      </c>
      <c r="AL577" s="653">
        <f t="shared" ref="AL577" si="8307">((AL578*$H577)-((AL578*$H577*$E578)+(AL578*$H577*$F578)))</f>
        <v>0</v>
      </c>
      <c r="AM577" s="653">
        <f t="shared" ref="AM577" si="8308">((AM578*$H577)-((AM578*$H577*$E578)+(AM578*$H577*$F578)))</f>
        <v>0</v>
      </c>
      <c r="AN577" s="653">
        <f t="shared" ref="AN577" si="8309">((AN578*$H577)-((AN578*$H577*$E578)+(AN578*$H577*$F578)))</f>
        <v>0</v>
      </c>
      <c r="AO577" s="653">
        <f t="shared" ref="AO577" si="8310">((AO578*$H577)-((AO578*$H577*$E578)+(AO578*$H577*$F578)))</f>
        <v>0</v>
      </c>
      <c r="AP577" s="653">
        <f t="shared" ref="AP577" si="8311">((AP578*$H577)-((AP578*$H577*$E578)+(AP578*$H577*$F578)))</f>
        <v>0</v>
      </c>
      <c r="AQ577" s="653">
        <f t="shared" ref="AQ577" si="8312">((AQ578*$H577)-((AQ578*$H577*$E578)+(AQ578*$H577*$F578)))</f>
        <v>0</v>
      </c>
      <c r="AR577" s="653">
        <f t="shared" ref="AR577" si="8313">((AR578*$H577)-((AR578*$H577*$E578)+(AR578*$H577*$F578)))</f>
        <v>0</v>
      </c>
      <c r="AS577" s="653">
        <f t="shared" ref="AS577" si="8314">((AS578*$H577)-((AS578*$H577*$E578)+(AS578*$H577*$F578)))</f>
        <v>0</v>
      </c>
      <c r="AT577" s="653">
        <f t="shared" ref="AT577" si="8315">((AT578*$H577)-((AT578*$H577*$E578)+(AT578*$H577*$F578)))</f>
        <v>0</v>
      </c>
      <c r="AU577" s="653">
        <f t="shared" ref="AU577" si="8316">((AU578*$H577)-((AU578*$H577*$E578)+(AU578*$H577*$F578)))</f>
        <v>0</v>
      </c>
      <c r="AV577" s="653">
        <f t="shared" ref="AV577" si="8317">((AV578*$H577)-((AV578*$H577*$E578)+(AV578*$H577*$F578)))</f>
        <v>0</v>
      </c>
      <c r="AW577" s="613">
        <f t="shared" si="7671"/>
        <v>100902.22203400874</v>
      </c>
      <c r="AX577" s="645">
        <f t="shared" si="7641"/>
        <v>0</v>
      </c>
      <c r="AY577" s="656">
        <f t="shared" si="7642"/>
        <v>0</v>
      </c>
      <c r="AZ577" s="591"/>
    </row>
    <row r="578" spans="1:52">
      <c r="A578" s="590"/>
      <c r="B578" s="636"/>
      <c r="C578" s="636"/>
      <c r="D578" s="651"/>
      <c r="E578" s="652">
        <v>0.3</v>
      </c>
      <c r="F578" s="652">
        <v>0.05</v>
      </c>
      <c r="G578" s="653"/>
      <c r="H578" s="640"/>
      <c r="I578" s="640">
        <f t="shared" si="8288"/>
        <v>1.35</v>
      </c>
      <c r="J578" s="658">
        <v>0</v>
      </c>
      <c r="K578" s="658">
        <v>0</v>
      </c>
      <c r="L578" s="658">
        <v>0</v>
      </c>
      <c r="M578" s="658">
        <v>0</v>
      </c>
      <c r="N578" s="658">
        <v>0</v>
      </c>
      <c r="O578" s="658">
        <v>0</v>
      </c>
      <c r="P578" s="658">
        <v>0</v>
      </c>
      <c r="Q578" s="658">
        <v>0</v>
      </c>
      <c r="R578" s="658">
        <v>0.3</v>
      </c>
      <c r="S578" s="658">
        <v>0</v>
      </c>
      <c r="T578" s="658">
        <v>0</v>
      </c>
      <c r="U578" s="658">
        <v>0</v>
      </c>
      <c r="V578" s="658">
        <v>0.75</v>
      </c>
      <c r="W578" s="658">
        <v>0.25</v>
      </c>
      <c r="X578" s="658">
        <v>0</v>
      </c>
      <c r="Y578" s="658">
        <v>0</v>
      </c>
      <c r="Z578" s="658">
        <v>0</v>
      </c>
      <c r="AA578" s="658">
        <v>0</v>
      </c>
      <c r="AB578" s="658">
        <v>0</v>
      </c>
      <c r="AC578" s="658">
        <v>0</v>
      </c>
      <c r="AD578" s="658">
        <v>0</v>
      </c>
      <c r="AE578" s="658">
        <v>0</v>
      </c>
      <c r="AF578" s="658">
        <v>0</v>
      </c>
      <c r="AG578" s="658">
        <v>0</v>
      </c>
      <c r="AH578" s="658">
        <v>0</v>
      </c>
      <c r="AI578" s="658">
        <v>0.05</v>
      </c>
      <c r="AJ578" s="658">
        <v>0</v>
      </c>
      <c r="AK578" s="658">
        <v>0</v>
      </c>
      <c r="AL578" s="658">
        <v>0</v>
      </c>
      <c r="AM578" s="658">
        <v>0</v>
      </c>
      <c r="AN578" s="658">
        <v>0</v>
      </c>
      <c r="AO578" s="658">
        <v>0</v>
      </c>
      <c r="AP578" s="658">
        <v>0</v>
      </c>
      <c r="AQ578" s="658">
        <v>0</v>
      </c>
      <c r="AR578" s="658">
        <v>0</v>
      </c>
      <c r="AS578" s="658">
        <v>0</v>
      </c>
      <c r="AT578" s="658">
        <v>0</v>
      </c>
      <c r="AU578" s="658">
        <v>0</v>
      </c>
      <c r="AV578" s="658">
        <v>0</v>
      </c>
      <c r="AW578" s="613">
        <f t="shared" si="7671"/>
        <v>1.35</v>
      </c>
      <c r="AX578" s="645">
        <f t="shared" si="7641"/>
        <v>1.35</v>
      </c>
      <c r="AY578" s="656" t="e">
        <f t="shared" si="7642"/>
        <v>#DIV/0!</v>
      </c>
      <c r="AZ578" s="591"/>
    </row>
    <row r="579" spans="1:52">
      <c r="A579" s="590"/>
      <c r="B579" s="636" t="s">
        <v>378</v>
      </c>
      <c r="C579" s="636" t="s">
        <v>769</v>
      </c>
      <c r="D579" s="651" t="s">
        <v>770</v>
      </c>
      <c r="E579" s="652"/>
      <c r="F579" s="652"/>
      <c r="G579" s="653"/>
      <c r="H579" s="640">
        <v>177717.82735776951</v>
      </c>
      <c r="I579" s="640">
        <f t="shared" si="8288"/>
        <v>177717.82735776951</v>
      </c>
      <c r="J579" s="653">
        <v>0</v>
      </c>
      <c r="K579" s="653">
        <v>0</v>
      </c>
      <c r="L579" s="653">
        <v>0</v>
      </c>
      <c r="M579" s="653">
        <v>0</v>
      </c>
      <c r="N579" s="653">
        <v>0</v>
      </c>
      <c r="O579" s="653">
        <v>0</v>
      </c>
      <c r="P579" s="653">
        <v>0</v>
      </c>
      <c r="Q579" s="653">
        <v>0</v>
      </c>
      <c r="R579" s="653">
        <f t="shared" ref="R579" si="8318">+R580*H579</f>
        <v>53315.348207330848</v>
      </c>
      <c r="S579" s="653">
        <f t="shared" ref="S579" si="8319">((S580*$H579)-((S580*$H579*$E580)+(S580*$H579*$F580)))</f>
        <v>0</v>
      </c>
      <c r="T579" s="653">
        <f t="shared" ref="T579" si="8320">((T580*$H579)-((T580*$H579*$E580)+(T580*$H579*$F580)))</f>
        <v>0</v>
      </c>
      <c r="U579" s="653">
        <f t="shared" ref="U579" si="8321">((U580*$H579)-((U580*$H579*$E580)+(U580*$H579*$F580)))</f>
        <v>0</v>
      </c>
      <c r="V579" s="653">
        <f t="shared" ref="V579" si="8322">((V580*$H579)-((V580*$H579*$E580)+(V580*$H579*$F580)))</f>
        <v>0</v>
      </c>
      <c r="W579" s="653">
        <f t="shared" ref="W579" si="8323">((W580*$H579)-((W580*$H579*$E580)+(W580*$H579*$F580)))</f>
        <v>115516.58778255018</v>
      </c>
      <c r="X579" s="653">
        <f t="shared" ref="X579" si="8324">((X580*$H579)-((X580*$H579*$E580)+(X580*$H579*$F580)))</f>
        <v>0</v>
      </c>
      <c r="Y579" s="653">
        <f t="shared" ref="Y579" si="8325">((Y580*$H579)-((Y580*$H579*$E580)+(Y580*$H579*$F580)))</f>
        <v>0</v>
      </c>
      <c r="Z579" s="653">
        <f t="shared" ref="Z579" si="8326">((Z580*$H579)-((Z580*$H579*$E580)+(Z580*$H579*$F580)))</f>
        <v>0</v>
      </c>
      <c r="AA579" s="653">
        <f t="shared" ref="AA579" si="8327">((AA580*$H579)-((AA580*$H579*$E580)+(AA580*$H579*$F580)))</f>
        <v>0</v>
      </c>
      <c r="AB579" s="653">
        <f t="shared" ref="AB579" si="8328">((AB580*$H579)-((AB580*$H579*$E580)+(AB580*$H579*$F580)))</f>
        <v>0</v>
      </c>
      <c r="AC579" s="653">
        <f t="shared" ref="AC579" si="8329">((AC580*$H579)-((AC580*$H579*$E580)+(AC580*$H579*$F580)))</f>
        <v>0</v>
      </c>
      <c r="AD579" s="653">
        <f t="shared" ref="AD579" si="8330">((AD580*$H579)-((AD580*$H579*$E580)+(AD580*$H579*$F580)))</f>
        <v>0</v>
      </c>
      <c r="AE579" s="653">
        <f t="shared" ref="AE579" si="8331">((AE580*$H579)-((AE580*$H579*$E580)+(AE580*$H579*$F580)))</f>
        <v>0</v>
      </c>
      <c r="AF579" s="653">
        <f t="shared" ref="AF579" si="8332">((AF580*$H579)-((AF580*$H579*$E580)+(AF580*$H579*$F580)))</f>
        <v>0</v>
      </c>
      <c r="AG579" s="653">
        <f t="shared" ref="AG579" si="8333">((AG580*$H579)-((AG580*$H579*$E580)+(AG580*$H579*$F580)))</f>
        <v>0</v>
      </c>
      <c r="AH579" s="653">
        <f t="shared" ref="AH579" si="8334">((AH580*$H579)-((AH580*$H579*$E580)+(AH580*$H579*$F580)))</f>
        <v>0</v>
      </c>
      <c r="AI579" s="653">
        <f>+AI580*H579</f>
        <v>8885.8913678884765</v>
      </c>
      <c r="AJ579" s="653">
        <f>+AJ580*H579</f>
        <v>0</v>
      </c>
      <c r="AK579" s="653">
        <f t="shared" ref="AK579" si="8335">((AK580*$H579)-((AK580*$H579*$E580)+(AK580*$H579*$F580)))</f>
        <v>0</v>
      </c>
      <c r="AL579" s="653">
        <f t="shared" ref="AL579" si="8336">((AL580*$H579)-((AL580*$H579*$E580)+(AL580*$H579*$F580)))</f>
        <v>0</v>
      </c>
      <c r="AM579" s="653">
        <f t="shared" ref="AM579" si="8337">((AM580*$H579)-((AM580*$H579*$E580)+(AM580*$H579*$F580)))</f>
        <v>0</v>
      </c>
      <c r="AN579" s="653">
        <f t="shared" ref="AN579" si="8338">((AN580*$H579)-((AN580*$H579*$E580)+(AN580*$H579*$F580)))</f>
        <v>0</v>
      </c>
      <c r="AO579" s="653">
        <f t="shared" ref="AO579" si="8339">((AO580*$H579)-((AO580*$H579*$E580)+(AO580*$H579*$F580)))</f>
        <v>0</v>
      </c>
      <c r="AP579" s="653">
        <f t="shared" ref="AP579" si="8340">((AP580*$H579)-((AP580*$H579*$E580)+(AP580*$H579*$F580)))</f>
        <v>0</v>
      </c>
      <c r="AQ579" s="653">
        <f t="shared" ref="AQ579" si="8341">((AQ580*$H579)-((AQ580*$H579*$E580)+(AQ580*$H579*$F580)))</f>
        <v>0</v>
      </c>
      <c r="AR579" s="653">
        <f t="shared" ref="AR579" si="8342">((AR580*$H579)-((AR580*$H579*$E580)+(AR580*$H579*$F580)))</f>
        <v>0</v>
      </c>
      <c r="AS579" s="653">
        <f t="shared" ref="AS579" si="8343">((AS580*$H579)-((AS580*$H579*$E580)+(AS580*$H579*$F580)))</f>
        <v>0</v>
      </c>
      <c r="AT579" s="653">
        <f t="shared" ref="AT579" si="8344">((AT580*$H579)-((AT580*$H579*$E580)+(AT580*$H579*$F580)))</f>
        <v>0</v>
      </c>
      <c r="AU579" s="653">
        <f t="shared" ref="AU579" si="8345">((AU580*$H579)-((AU580*$H579*$E580)+(AU580*$H579*$F580)))</f>
        <v>0</v>
      </c>
      <c r="AV579" s="653">
        <f t="shared" ref="AV579" si="8346">((AV580*$H579)-((AV580*$H579*$E580)+(AV580*$H579*$F580)))</f>
        <v>0</v>
      </c>
      <c r="AW579" s="613">
        <f t="shared" si="7671"/>
        <v>177717.82735776951</v>
      </c>
      <c r="AX579" s="645">
        <f t="shared" si="7641"/>
        <v>0</v>
      </c>
      <c r="AY579" s="656">
        <f t="shared" si="7642"/>
        <v>0</v>
      </c>
      <c r="AZ579" s="591"/>
    </row>
    <row r="580" spans="1:52">
      <c r="A580" s="590"/>
      <c r="B580" s="636"/>
      <c r="C580" s="636"/>
      <c r="D580" s="651"/>
      <c r="E580" s="652">
        <v>0.3</v>
      </c>
      <c r="F580" s="652">
        <v>0.05</v>
      </c>
      <c r="G580" s="653"/>
      <c r="H580" s="640"/>
      <c r="I580" s="640">
        <f t="shared" si="8288"/>
        <v>1.35</v>
      </c>
      <c r="J580" s="658">
        <v>0</v>
      </c>
      <c r="K580" s="658">
        <v>0</v>
      </c>
      <c r="L580" s="658">
        <v>0</v>
      </c>
      <c r="M580" s="658">
        <v>0</v>
      </c>
      <c r="N580" s="658">
        <v>0</v>
      </c>
      <c r="O580" s="658">
        <v>0</v>
      </c>
      <c r="P580" s="658">
        <v>0</v>
      </c>
      <c r="Q580" s="658">
        <v>0</v>
      </c>
      <c r="R580" s="658">
        <v>0.3</v>
      </c>
      <c r="S580" s="658">
        <v>0</v>
      </c>
      <c r="T580" s="658">
        <v>0</v>
      </c>
      <c r="U580" s="658">
        <v>0</v>
      </c>
      <c r="V580" s="658">
        <v>0</v>
      </c>
      <c r="W580" s="658">
        <v>1</v>
      </c>
      <c r="X580" s="658">
        <v>0</v>
      </c>
      <c r="Y580" s="658">
        <v>0</v>
      </c>
      <c r="Z580" s="658">
        <v>0</v>
      </c>
      <c r="AA580" s="658">
        <v>0</v>
      </c>
      <c r="AB580" s="658">
        <v>0</v>
      </c>
      <c r="AC580" s="658">
        <v>0</v>
      </c>
      <c r="AD580" s="658">
        <v>0</v>
      </c>
      <c r="AE580" s="658">
        <v>0</v>
      </c>
      <c r="AF580" s="658">
        <v>0</v>
      </c>
      <c r="AG580" s="658">
        <v>0</v>
      </c>
      <c r="AH580" s="658">
        <v>0</v>
      </c>
      <c r="AI580" s="658">
        <v>0.05</v>
      </c>
      <c r="AJ580" s="658">
        <v>0</v>
      </c>
      <c r="AK580" s="658">
        <v>0</v>
      </c>
      <c r="AL580" s="658">
        <v>0</v>
      </c>
      <c r="AM580" s="658">
        <v>0</v>
      </c>
      <c r="AN580" s="658">
        <v>0</v>
      </c>
      <c r="AO580" s="658">
        <v>0</v>
      </c>
      <c r="AP580" s="658">
        <v>0</v>
      </c>
      <c r="AQ580" s="658">
        <v>0</v>
      </c>
      <c r="AR580" s="658">
        <v>0</v>
      </c>
      <c r="AS580" s="658">
        <v>0</v>
      </c>
      <c r="AT580" s="658">
        <v>0</v>
      </c>
      <c r="AU580" s="658">
        <v>0</v>
      </c>
      <c r="AV580" s="658">
        <v>0</v>
      </c>
      <c r="AW580" s="613">
        <f t="shared" si="7671"/>
        <v>1.35</v>
      </c>
      <c r="AX580" s="645">
        <f t="shared" si="7641"/>
        <v>1.35</v>
      </c>
      <c r="AY580" s="656" t="e">
        <f t="shared" si="7642"/>
        <v>#DIV/0!</v>
      </c>
      <c r="AZ580" s="591"/>
    </row>
    <row r="581" spans="1:52">
      <c r="A581" s="590"/>
      <c r="B581" s="646" t="s">
        <v>305</v>
      </c>
      <c r="C581" s="646" t="s">
        <v>771</v>
      </c>
      <c r="D581" s="647" t="s">
        <v>772</v>
      </c>
      <c r="E581" s="648"/>
      <c r="F581" s="648"/>
      <c r="G581" s="649"/>
      <c r="H581" s="650">
        <f>+H582+H584+H586+H588+H590+H592</f>
        <v>1004328.1555992754</v>
      </c>
      <c r="I581" s="650">
        <f t="shared" si="8288"/>
        <v>1004328.1555992755</v>
      </c>
      <c r="J581" s="650">
        <f t="shared" ref="J581:AV581" si="8347">+J582+J584+J586+J588+J590+J592</f>
        <v>0</v>
      </c>
      <c r="K581" s="650">
        <f t="shared" si="8347"/>
        <v>0</v>
      </c>
      <c r="L581" s="650">
        <f t="shared" si="8347"/>
        <v>0</v>
      </c>
      <c r="M581" s="650">
        <f t="shared" si="8347"/>
        <v>0</v>
      </c>
      <c r="N581" s="650">
        <f t="shared" si="8347"/>
        <v>0</v>
      </c>
      <c r="O581" s="650">
        <f t="shared" si="8347"/>
        <v>0</v>
      </c>
      <c r="P581" s="650">
        <f t="shared" si="8347"/>
        <v>0</v>
      </c>
      <c r="Q581" s="650">
        <f t="shared" si="8347"/>
        <v>0</v>
      </c>
      <c r="R581" s="650">
        <f t="shared" si="8347"/>
        <v>301298.44667978259</v>
      </c>
      <c r="S581" s="650">
        <f t="shared" si="8347"/>
        <v>0</v>
      </c>
      <c r="T581" s="650">
        <f t="shared" si="8347"/>
        <v>0</v>
      </c>
      <c r="U581" s="650">
        <f t="shared" si="8347"/>
        <v>0</v>
      </c>
      <c r="V581" s="650">
        <f t="shared" si="8347"/>
        <v>60168.642699803211</v>
      </c>
      <c r="W581" s="650">
        <f t="shared" si="8347"/>
        <v>444454.29003464244</v>
      </c>
      <c r="X581" s="650">
        <f t="shared" si="8347"/>
        <v>148190.36840508337</v>
      </c>
      <c r="Y581" s="650">
        <f t="shared" si="8347"/>
        <v>0</v>
      </c>
      <c r="Z581" s="650">
        <f t="shared" si="8347"/>
        <v>0</v>
      </c>
      <c r="AA581" s="650">
        <f t="shared" si="8347"/>
        <v>0</v>
      </c>
      <c r="AB581" s="650">
        <f t="shared" si="8347"/>
        <v>0</v>
      </c>
      <c r="AC581" s="650">
        <f t="shared" si="8347"/>
        <v>0</v>
      </c>
      <c r="AD581" s="650">
        <f t="shared" si="8347"/>
        <v>0</v>
      </c>
      <c r="AE581" s="650">
        <f t="shared" si="8347"/>
        <v>0</v>
      </c>
      <c r="AF581" s="650">
        <f t="shared" si="8347"/>
        <v>0</v>
      </c>
      <c r="AG581" s="650">
        <f t="shared" si="8347"/>
        <v>0</v>
      </c>
      <c r="AH581" s="650">
        <f t="shared" si="8347"/>
        <v>0</v>
      </c>
      <c r="AI581" s="650">
        <f t="shared" si="8347"/>
        <v>50216.407779963774</v>
      </c>
      <c r="AJ581" s="650">
        <f t="shared" si="8347"/>
        <v>0</v>
      </c>
      <c r="AK581" s="650">
        <f t="shared" si="8347"/>
        <v>0</v>
      </c>
      <c r="AL581" s="650">
        <f t="shared" si="8347"/>
        <v>0</v>
      </c>
      <c r="AM581" s="650">
        <f t="shared" si="8347"/>
        <v>0</v>
      </c>
      <c r="AN581" s="650">
        <f t="shared" si="8347"/>
        <v>0</v>
      </c>
      <c r="AO581" s="650">
        <f t="shared" si="8347"/>
        <v>0</v>
      </c>
      <c r="AP581" s="650">
        <f t="shared" si="8347"/>
        <v>0</v>
      </c>
      <c r="AQ581" s="650">
        <f t="shared" si="8347"/>
        <v>0</v>
      </c>
      <c r="AR581" s="650">
        <f t="shared" si="8347"/>
        <v>0</v>
      </c>
      <c r="AS581" s="650">
        <f t="shared" si="8347"/>
        <v>0</v>
      </c>
      <c r="AT581" s="650">
        <f t="shared" si="8347"/>
        <v>0</v>
      </c>
      <c r="AU581" s="650">
        <f t="shared" si="8347"/>
        <v>0</v>
      </c>
      <c r="AV581" s="650">
        <f t="shared" si="8347"/>
        <v>0</v>
      </c>
      <c r="AW581" s="613">
        <f t="shared" si="7671"/>
        <v>1004328.1555992755</v>
      </c>
      <c r="AX581" s="645">
        <f t="shared" si="7641"/>
        <v>0</v>
      </c>
      <c r="AY581" s="656">
        <f t="shared" si="7642"/>
        <v>0</v>
      </c>
      <c r="AZ581" s="591"/>
    </row>
    <row r="582" spans="1:52">
      <c r="A582" s="590"/>
      <c r="B582" s="636" t="s">
        <v>378</v>
      </c>
      <c r="C582" s="636" t="s">
        <v>773</v>
      </c>
      <c r="D582" s="651" t="s">
        <v>756</v>
      </c>
      <c r="E582" s="652"/>
      <c r="F582" s="652"/>
      <c r="G582" s="653"/>
      <c r="H582" s="640">
        <v>635932.96197478066</v>
      </c>
      <c r="I582" s="640">
        <f t="shared" si="8288"/>
        <v>635932.96197478066</v>
      </c>
      <c r="J582" s="653">
        <v>0</v>
      </c>
      <c r="K582" s="653">
        <v>0</v>
      </c>
      <c r="L582" s="653">
        <v>0</v>
      </c>
      <c r="M582" s="653">
        <v>0</v>
      </c>
      <c r="N582" s="653">
        <v>0</v>
      </c>
      <c r="O582" s="653">
        <v>0</v>
      </c>
      <c r="P582" s="653">
        <v>0</v>
      </c>
      <c r="Q582" s="653">
        <v>0</v>
      </c>
      <c r="R582" s="653">
        <f t="shared" ref="R582" si="8348">+R583*H582</f>
        <v>190779.8885924342</v>
      </c>
      <c r="S582" s="653">
        <f t="shared" ref="S582" si="8349">((S583*$H582)-((S583*$H582*$E583)+(S583*$H582*$F583)))</f>
        <v>0</v>
      </c>
      <c r="T582" s="653">
        <f t="shared" ref="T582" si="8350">((T583*$H582)-((T583*$H582*$E583)+(T583*$H582*$F583)))</f>
        <v>0</v>
      </c>
      <c r="U582" s="653">
        <f t="shared" ref="U582" si="8351">((U583*$H582)-((U583*$H582*$E583)+(U583*$H582*$F583)))</f>
        <v>0</v>
      </c>
      <c r="V582" s="653">
        <f t="shared" ref="V582" si="8352">((V583*$H582)-((V583*$H582*$E583)+(V583*$H582*$F583)))</f>
        <v>0</v>
      </c>
      <c r="W582" s="653">
        <f t="shared" ref="W582" si="8353">((W583*$H582)-((W583*$H582*$E583)+(W583*$H582*$F583)))</f>
        <v>301750.19045703346</v>
      </c>
      <c r="X582" s="653">
        <f t="shared" ref="X582" si="8354">((X583*$H582)-((X583*$H582*$E583)+(X583*$H582*$F583)))</f>
        <v>111606.23482657401</v>
      </c>
      <c r="Y582" s="653">
        <f t="shared" ref="Y582" si="8355">((Y583*$H582)-((Y583*$H582*$E583)+(Y583*$H582*$F583)))</f>
        <v>0</v>
      </c>
      <c r="Z582" s="653">
        <f t="shared" ref="Z582" si="8356">((Z583*$H582)-((Z583*$H582*$E583)+(Z583*$H582*$F583)))</f>
        <v>0</v>
      </c>
      <c r="AA582" s="653">
        <f t="shared" ref="AA582" si="8357">((AA583*$H582)-((AA583*$H582*$E583)+(AA583*$H582*$F583)))</f>
        <v>0</v>
      </c>
      <c r="AB582" s="653">
        <f t="shared" ref="AB582" si="8358">((AB583*$H582)-((AB583*$H582*$E583)+(AB583*$H582*$F583)))</f>
        <v>0</v>
      </c>
      <c r="AC582" s="653">
        <f t="shared" ref="AC582" si="8359">((AC583*$H582)-((AC583*$H582*$E583)+(AC583*$H582*$F583)))</f>
        <v>0</v>
      </c>
      <c r="AD582" s="653">
        <f t="shared" ref="AD582" si="8360">((AD583*$H582)-((AD583*$H582*$E583)+(AD583*$H582*$F583)))</f>
        <v>0</v>
      </c>
      <c r="AE582" s="653">
        <f t="shared" ref="AE582" si="8361">((AE583*$H582)-((AE583*$H582*$E583)+(AE583*$H582*$F583)))</f>
        <v>0</v>
      </c>
      <c r="AF582" s="653">
        <f t="shared" ref="AF582" si="8362">((AF583*$H582)-((AF583*$H582*$E583)+(AF583*$H582*$F583)))</f>
        <v>0</v>
      </c>
      <c r="AG582" s="653">
        <f t="shared" ref="AG582" si="8363">((AG583*$H582)-((AG583*$H582*$E583)+(AG583*$H582*$F583)))</f>
        <v>0</v>
      </c>
      <c r="AH582" s="653">
        <f t="shared" ref="AH582" si="8364">((AH583*$H582)-((AH583*$H582*$E583)+(AH583*$H582*$F583)))</f>
        <v>0</v>
      </c>
      <c r="AI582" s="653">
        <f>+AI583*H582</f>
        <v>31796.648098739035</v>
      </c>
      <c r="AJ582" s="653">
        <f>+AJ583*H582</f>
        <v>0</v>
      </c>
      <c r="AK582" s="653">
        <f t="shared" ref="AK582" si="8365">((AK583*$H582)-((AK583*$H582*$E583)+(AK583*$H582*$F583)))</f>
        <v>0</v>
      </c>
      <c r="AL582" s="653">
        <f t="shared" ref="AL582" si="8366">((AL583*$H582)-((AL583*$H582*$E583)+(AL583*$H582*$F583)))</f>
        <v>0</v>
      </c>
      <c r="AM582" s="653">
        <f t="shared" ref="AM582" si="8367">((AM583*$H582)-((AM583*$H582*$E583)+(AM583*$H582*$F583)))</f>
        <v>0</v>
      </c>
      <c r="AN582" s="653">
        <f t="shared" ref="AN582" si="8368">((AN583*$H582)-((AN583*$H582*$E583)+(AN583*$H582*$F583)))</f>
        <v>0</v>
      </c>
      <c r="AO582" s="653">
        <f t="shared" ref="AO582" si="8369">((AO583*$H582)-((AO583*$H582*$E583)+(AO583*$H582*$F583)))</f>
        <v>0</v>
      </c>
      <c r="AP582" s="653">
        <f t="shared" ref="AP582" si="8370">((AP583*$H582)-((AP583*$H582*$E583)+(AP583*$H582*$F583)))</f>
        <v>0</v>
      </c>
      <c r="AQ582" s="653">
        <f t="shared" ref="AQ582" si="8371">((AQ583*$H582)-((AQ583*$H582*$E583)+(AQ583*$H582*$F583)))</f>
        <v>0</v>
      </c>
      <c r="AR582" s="653">
        <f t="shared" ref="AR582" si="8372">((AR583*$H582)-((AR583*$H582*$E583)+(AR583*$H582*$F583)))</f>
        <v>0</v>
      </c>
      <c r="AS582" s="653">
        <f t="shared" ref="AS582" si="8373">((AS583*$H582)-((AS583*$H582*$E583)+(AS583*$H582*$F583)))</f>
        <v>0</v>
      </c>
      <c r="AT582" s="653">
        <f t="shared" ref="AT582" si="8374">((AT583*$H582)-((AT583*$H582*$E583)+(AT583*$H582*$F583)))</f>
        <v>0</v>
      </c>
      <c r="AU582" s="653">
        <f t="shared" ref="AU582" si="8375">((AU583*$H582)-((AU583*$H582*$E583)+(AU583*$H582*$F583)))</f>
        <v>0</v>
      </c>
      <c r="AV582" s="653">
        <f t="shared" ref="AV582" si="8376">((AV583*$H582)-((AV583*$H582*$E583)+(AV583*$H582*$F583)))</f>
        <v>0</v>
      </c>
      <c r="AW582" s="613">
        <f t="shared" si="7671"/>
        <v>635932.96197478066</v>
      </c>
      <c r="AX582" s="645">
        <f t="shared" si="7641"/>
        <v>0</v>
      </c>
      <c r="AY582" s="656">
        <f t="shared" si="7642"/>
        <v>0</v>
      </c>
      <c r="AZ582" s="591"/>
    </row>
    <row r="583" spans="1:52">
      <c r="A583" s="590"/>
      <c r="B583" s="636"/>
      <c r="C583" s="636"/>
      <c r="D583" s="651"/>
      <c r="E583" s="652">
        <v>0.3</v>
      </c>
      <c r="F583" s="652">
        <v>0.05</v>
      </c>
      <c r="G583" s="653"/>
      <c r="H583" s="640"/>
      <c r="I583" s="640">
        <f t="shared" si="8288"/>
        <v>1.35</v>
      </c>
      <c r="J583" s="658">
        <v>0</v>
      </c>
      <c r="K583" s="658">
        <v>0</v>
      </c>
      <c r="L583" s="658">
        <v>0</v>
      </c>
      <c r="M583" s="658">
        <v>0</v>
      </c>
      <c r="N583" s="658">
        <v>0</v>
      </c>
      <c r="O583" s="658">
        <v>0</v>
      </c>
      <c r="P583" s="658">
        <v>0</v>
      </c>
      <c r="Q583" s="658">
        <v>0</v>
      </c>
      <c r="R583" s="658">
        <v>0.3</v>
      </c>
      <c r="S583" s="658">
        <v>0</v>
      </c>
      <c r="T583" s="658">
        <v>0</v>
      </c>
      <c r="U583" s="658">
        <v>0</v>
      </c>
      <c r="V583" s="658">
        <v>0</v>
      </c>
      <c r="W583" s="658">
        <v>0.73</v>
      </c>
      <c r="X583" s="658">
        <v>0.27</v>
      </c>
      <c r="Y583" s="658">
        <v>0</v>
      </c>
      <c r="Z583" s="658">
        <v>0</v>
      </c>
      <c r="AA583" s="658">
        <v>0</v>
      </c>
      <c r="AB583" s="658">
        <v>0</v>
      </c>
      <c r="AC583" s="658">
        <v>0</v>
      </c>
      <c r="AD583" s="658">
        <v>0</v>
      </c>
      <c r="AE583" s="658">
        <v>0</v>
      </c>
      <c r="AF583" s="658">
        <v>0</v>
      </c>
      <c r="AG583" s="658">
        <v>0</v>
      </c>
      <c r="AH583" s="658">
        <v>0</v>
      </c>
      <c r="AI583" s="658">
        <v>0.05</v>
      </c>
      <c r="AJ583" s="658">
        <v>0</v>
      </c>
      <c r="AK583" s="658">
        <v>0</v>
      </c>
      <c r="AL583" s="658">
        <v>0</v>
      </c>
      <c r="AM583" s="658">
        <v>0</v>
      </c>
      <c r="AN583" s="658">
        <v>0</v>
      </c>
      <c r="AO583" s="658">
        <v>0</v>
      </c>
      <c r="AP583" s="658">
        <v>0</v>
      </c>
      <c r="AQ583" s="658">
        <v>0</v>
      </c>
      <c r="AR583" s="658">
        <v>0</v>
      </c>
      <c r="AS583" s="658">
        <v>0</v>
      </c>
      <c r="AT583" s="658">
        <v>0</v>
      </c>
      <c r="AU583" s="658">
        <v>0</v>
      </c>
      <c r="AV583" s="658">
        <v>0</v>
      </c>
      <c r="AW583" s="613">
        <f t="shared" si="7671"/>
        <v>1.35</v>
      </c>
      <c r="AX583" s="645">
        <f t="shared" si="7641"/>
        <v>1.35</v>
      </c>
      <c r="AY583" s="656" t="e">
        <f t="shared" si="7642"/>
        <v>#DIV/0!</v>
      </c>
      <c r="AZ583" s="591"/>
    </row>
    <row r="584" spans="1:52">
      <c r="A584" s="590"/>
      <c r="B584" s="636" t="s">
        <v>378</v>
      </c>
      <c r="C584" s="636" t="s">
        <v>774</v>
      </c>
      <c r="D584" s="651" t="s">
        <v>700</v>
      </c>
      <c r="E584" s="652"/>
      <c r="F584" s="652"/>
      <c r="G584" s="653"/>
      <c r="H584" s="640">
        <v>0</v>
      </c>
      <c r="I584" s="640">
        <f t="shared" si="8288"/>
        <v>0</v>
      </c>
      <c r="J584" s="653">
        <v>0</v>
      </c>
      <c r="K584" s="653">
        <v>0</v>
      </c>
      <c r="L584" s="653">
        <v>0</v>
      </c>
      <c r="M584" s="653">
        <v>0</v>
      </c>
      <c r="N584" s="653">
        <v>0</v>
      </c>
      <c r="O584" s="653">
        <v>0</v>
      </c>
      <c r="P584" s="653">
        <v>0</v>
      </c>
      <c r="Q584" s="653">
        <v>0</v>
      </c>
      <c r="R584" s="653">
        <f t="shared" ref="R584" si="8377">+R585*H584</f>
        <v>0</v>
      </c>
      <c r="S584" s="653">
        <f t="shared" ref="S584" si="8378">((S585*$H584)-((S585*$H584*$E585)+(S585*$H584*$F585)))</f>
        <v>0</v>
      </c>
      <c r="T584" s="653">
        <f t="shared" ref="T584" si="8379">((T585*$H584)-((T585*$H584*$E585)+(T585*$H584*$F585)))</f>
        <v>0</v>
      </c>
      <c r="U584" s="653">
        <f t="shared" ref="U584" si="8380">((U585*$H584)-((U585*$H584*$E585)+(U585*$H584*$F585)))</f>
        <v>0</v>
      </c>
      <c r="V584" s="653">
        <f t="shared" ref="V584" si="8381">((V585*$H584)-((V585*$H584*$E585)+(V585*$H584*$F585)))</f>
        <v>0</v>
      </c>
      <c r="W584" s="653">
        <f t="shared" ref="W584" si="8382">((W585*$H584)-((W585*$H584*$E585)+(W585*$H584*$F585)))</f>
        <v>0</v>
      </c>
      <c r="X584" s="653">
        <f t="shared" ref="X584" si="8383">((X585*$H584)-((X585*$H584*$E585)+(X585*$H584*$F585)))</f>
        <v>0</v>
      </c>
      <c r="Y584" s="653">
        <f t="shared" ref="Y584" si="8384">((Y585*$H584)-((Y585*$H584*$E585)+(Y585*$H584*$F585)))</f>
        <v>0</v>
      </c>
      <c r="Z584" s="653">
        <f t="shared" ref="Z584" si="8385">((Z585*$H584)-((Z585*$H584*$E585)+(Z585*$H584*$F585)))</f>
        <v>0</v>
      </c>
      <c r="AA584" s="653">
        <f t="shared" ref="AA584" si="8386">((AA585*$H584)-((AA585*$H584*$E585)+(AA585*$H584*$F585)))</f>
        <v>0</v>
      </c>
      <c r="AB584" s="653">
        <f t="shared" ref="AB584" si="8387">((AB585*$H584)-((AB585*$H584*$E585)+(AB585*$H584*$F585)))</f>
        <v>0</v>
      </c>
      <c r="AC584" s="653">
        <f t="shared" ref="AC584" si="8388">((AC585*$H584)-((AC585*$H584*$E585)+(AC585*$H584*$F585)))</f>
        <v>0</v>
      </c>
      <c r="AD584" s="653">
        <f t="shared" ref="AD584" si="8389">((AD585*$H584)-((AD585*$H584*$E585)+(AD585*$H584*$F585)))</f>
        <v>0</v>
      </c>
      <c r="AE584" s="653">
        <f t="shared" ref="AE584" si="8390">((AE585*$H584)-((AE585*$H584*$E585)+(AE585*$H584*$F585)))</f>
        <v>0</v>
      </c>
      <c r="AF584" s="653">
        <f t="shared" ref="AF584" si="8391">((AF585*$H584)-((AF585*$H584*$E585)+(AF585*$H584*$F585)))</f>
        <v>0</v>
      </c>
      <c r="AG584" s="653">
        <f t="shared" ref="AG584" si="8392">((AG585*$H584)-((AG585*$H584*$E585)+(AG585*$H584*$F585)))</f>
        <v>0</v>
      </c>
      <c r="AH584" s="653">
        <f t="shared" ref="AH584" si="8393">((AH585*$H584)-((AH585*$H584*$E585)+(AH585*$H584*$F585)))</f>
        <v>0</v>
      </c>
      <c r="AI584" s="653">
        <f>+AI585*H584</f>
        <v>0</v>
      </c>
      <c r="AJ584" s="653">
        <f>+AJ585*H584</f>
        <v>0</v>
      </c>
      <c r="AK584" s="653">
        <f t="shared" ref="AK584" si="8394">((AK585*$H584)-((AK585*$H584*$E585)+(AK585*$H584*$F585)))</f>
        <v>0</v>
      </c>
      <c r="AL584" s="653">
        <f t="shared" ref="AL584" si="8395">((AL585*$H584)-((AL585*$H584*$E585)+(AL585*$H584*$F585)))</f>
        <v>0</v>
      </c>
      <c r="AM584" s="653">
        <f t="shared" ref="AM584" si="8396">((AM585*$H584)-((AM585*$H584*$E585)+(AM585*$H584*$F585)))</f>
        <v>0</v>
      </c>
      <c r="AN584" s="653">
        <f t="shared" ref="AN584" si="8397">((AN585*$H584)-((AN585*$H584*$E585)+(AN585*$H584*$F585)))</f>
        <v>0</v>
      </c>
      <c r="AO584" s="653">
        <f t="shared" ref="AO584" si="8398">((AO585*$H584)-((AO585*$H584*$E585)+(AO585*$H584*$F585)))</f>
        <v>0</v>
      </c>
      <c r="AP584" s="653">
        <f t="shared" ref="AP584" si="8399">((AP585*$H584)-((AP585*$H584*$E585)+(AP585*$H584*$F585)))</f>
        <v>0</v>
      </c>
      <c r="AQ584" s="653">
        <f t="shared" ref="AQ584" si="8400">((AQ585*$H584)-((AQ585*$H584*$E585)+(AQ585*$H584*$F585)))</f>
        <v>0</v>
      </c>
      <c r="AR584" s="653">
        <f t="shared" ref="AR584" si="8401">((AR585*$H584)-((AR585*$H584*$E585)+(AR585*$H584*$F585)))</f>
        <v>0</v>
      </c>
      <c r="AS584" s="653">
        <f t="shared" ref="AS584" si="8402">((AS585*$H584)-((AS585*$H584*$E585)+(AS585*$H584*$F585)))</f>
        <v>0</v>
      </c>
      <c r="AT584" s="653">
        <f t="shared" ref="AT584" si="8403">((AT585*$H584)-((AT585*$H584*$E585)+(AT585*$H584*$F585)))</f>
        <v>0</v>
      </c>
      <c r="AU584" s="653">
        <f t="shared" ref="AU584" si="8404">((AU585*$H584)-((AU585*$H584*$E585)+(AU585*$H584*$F585)))</f>
        <v>0</v>
      </c>
      <c r="AV584" s="653">
        <f t="shared" ref="AV584" si="8405">((AV585*$H584)-((AV585*$H584*$E585)+(AV585*$H584*$F585)))</f>
        <v>0</v>
      </c>
      <c r="AW584" s="613">
        <f t="shared" si="7671"/>
        <v>0</v>
      </c>
      <c r="AX584" s="645">
        <f t="shared" si="7641"/>
        <v>0</v>
      </c>
      <c r="AY584" s="656" t="e">
        <f t="shared" si="7642"/>
        <v>#DIV/0!</v>
      </c>
      <c r="AZ584" s="591"/>
    </row>
    <row r="585" spans="1:52">
      <c r="A585" s="590"/>
      <c r="B585" s="636"/>
      <c r="C585" s="636"/>
      <c r="D585" s="651"/>
      <c r="E585" s="652">
        <v>0.3</v>
      </c>
      <c r="F585" s="652">
        <v>0.05</v>
      </c>
      <c r="G585" s="653"/>
      <c r="H585" s="640"/>
      <c r="I585" s="640">
        <f t="shared" si="8288"/>
        <v>1.35</v>
      </c>
      <c r="J585" s="658">
        <v>0</v>
      </c>
      <c r="K585" s="658">
        <v>0</v>
      </c>
      <c r="L585" s="658">
        <v>0</v>
      </c>
      <c r="M585" s="658">
        <v>0</v>
      </c>
      <c r="N585" s="658">
        <v>0</v>
      </c>
      <c r="O585" s="658">
        <v>0</v>
      </c>
      <c r="P585" s="658">
        <v>0</v>
      </c>
      <c r="Q585" s="658">
        <v>0</v>
      </c>
      <c r="R585" s="658">
        <v>0.3</v>
      </c>
      <c r="S585" s="658">
        <v>0</v>
      </c>
      <c r="T585" s="658">
        <v>0</v>
      </c>
      <c r="U585" s="658">
        <v>0</v>
      </c>
      <c r="V585" s="658">
        <v>0</v>
      </c>
      <c r="W585" s="658">
        <v>0.73</v>
      </c>
      <c r="X585" s="658">
        <v>0.27</v>
      </c>
      <c r="Y585" s="658">
        <v>0</v>
      </c>
      <c r="Z585" s="658">
        <v>0</v>
      </c>
      <c r="AA585" s="658">
        <v>0</v>
      </c>
      <c r="AB585" s="658">
        <v>0</v>
      </c>
      <c r="AC585" s="658">
        <v>0</v>
      </c>
      <c r="AD585" s="658">
        <v>0</v>
      </c>
      <c r="AE585" s="658">
        <v>0</v>
      </c>
      <c r="AF585" s="658">
        <v>0</v>
      </c>
      <c r="AG585" s="658">
        <v>0</v>
      </c>
      <c r="AH585" s="658">
        <v>0</v>
      </c>
      <c r="AI585" s="658">
        <v>0.05</v>
      </c>
      <c r="AJ585" s="658">
        <v>0</v>
      </c>
      <c r="AK585" s="658">
        <v>0</v>
      </c>
      <c r="AL585" s="658">
        <v>0</v>
      </c>
      <c r="AM585" s="658">
        <v>0</v>
      </c>
      <c r="AN585" s="658">
        <v>0</v>
      </c>
      <c r="AO585" s="658">
        <v>0</v>
      </c>
      <c r="AP585" s="658">
        <v>0</v>
      </c>
      <c r="AQ585" s="658">
        <v>0</v>
      </c>
      <c r="AR585" s="658">
        <v>0</v>
      </c>
      <c r="AS585" s="658">
        <v>0</v>
      </c>
      <c r="AT585" s="658">
        <v>0</v>
      </c>
      <c r="AU585" s="658">
        <v>0</v>
      </c>
      <c r="AV585" s="658">
        <v>0</v>
      </c>
      <c r="AW585" s="613">
        <f t="shared" si="7671"/>
        <v>1.35</v>
      </c>
      <c r="AX585" s="645">
        <f t="shared" si="7641"/>
        <v>1.35</v>
      </c>
      <c r="AY585" s="656" t="e">
        <f t="shared" si="7642"/>
        <v>#DIV/0!</v>
      </c>
      <c r="AZ585" s="591"/>
    </row>
    <row r="586" spans="1:52">
      <c r="A586" s="590"/>
      <c r="B586" s="636" t="s">
        <v>378</v>
      </c>
      <c r="C586" s="636" t="s">
        <v>775</v>
      </c>
      <c r="D586" s="651" t="s">
        <v>721</v>
      </c>
      <c r="E586" s="652"/>
      <c r="F586" s="652"/>
      <c r="G586" s="653"/>
      <c r="H586" s="640">
        <v>30738.774229178391</v>
      </c>
      <c r="I586" s="640">
        <f t="shared" si="8288"/>
        <v>30738.774229178391</v>
      </c>
      <c r="J586" s="653">
        <v>0</v>
      </c>
      <c r="K586" s="653">
        <v>0</v>
      </c>
      <c r="L586" s="653">
        <v>0</v>
      </c>
      <c r="M586" s="653">
        <v>0</v>
      </c>
      <c r="N586" s="653">
        <v>0</v>
      </c>
      <c r="O586" s="653">
        <v>0</v>
      </c>
      <c r="P586" s="653">
        <v>0</v>
      </c>
      <c r="Q586" s="653">
        <v>0</v>
      </c>
      <c r="R586" s="653">
        <f t="shared" ref="R586" si="8406">+R587*H586</f>
        <v>9221.6322687535176</v>
      </c>
      <c r="S586" s="653">
        <f t="shared" ref="S586" si="8407">((S587*$H586)-((S587*$H586*$E587)+(S587*$H586*$F587)))</f>
        <v>0</v>
      </c>
      <c r="T586" s="653">
        <f t="shared" ref="T586" si="8408">((T587*$H586)-((T587*$H586*$E587)+(T587*$H586*$F587)))</f>
        <v>0</v>
      </c>
      <c r="U586" s="653">
        <f t="shared" ref="U586" si="8409">((U587*$H586)-((U587*$H586*$E587)+(U587*$H586*$F587)))</f>
        <v>0</v>
      </c>
      <c r="V586" s="653">
        <f t="shared" ref="V586" si="8410">((V587*$H586)-((V587*$H586*$E587)+(V587*$H586*$F587)))</f>
        <v>0</v>
      </c>
      <c r="W586" s="653">
        <f t="shared" ref="W586" si="8411">((W587*$H586)-((W587*$H586*$E587)+(W587*$H586*$F587)))</f>
        <v>14585.548371745146</v>
      </c>
      <c r="X586" s="653">
        <f t="shared" ref="X586" si="8412">((X587*$H586)-((X587*$H586*$E587)+(X587*$H586*$F587)))</f>
        <v>5394.654877220808</v>
      </c>
      <c r="Y586" s="653">
        <f t="shared" ref="Y586" si="8413">((Y587*$H586)-((Y587*$H586*$E587)+(Y587*$H586*$F587)))</f>
        <v>0</v>
      </c>
      <c r="Z586" s="653">
        <f t="shared" ref="Z586" si="8414">((Z587*$H586)-((Z587*$H586*$E587)+(Z587*$H586*$F587)))</f>
        <v>0</v>
      </c>
      <c r="AA586" s="653">
        <f t="shared" ref="AA586" si="8415">((AA587*$H586)-((AA587*$H586*$E587)+(AA587*$H586*$F587)))</f>
        <v>0</v>
      </c>
      <c r="AB586" s="653">
        <f t="shared" ref="AB586" si="8416">((AB587*$H586)-((AB587*$H586*$E587)+(AB587*$H586*$F587)))</f>
        <v>0</v>
      </c>
      <c r="AC586" s="653">
        <f t="shared" ref="AC586" si="8417">((AC587*$H586)-((AC587*$H586*$E587)+(AC587*$H586*$F587)))</f>
        <v>0</v>
      </c>
      <c r="AD586" s="653">
        <f t="shared" ref="AD586" si="8418">((AD587*$H586)-((AD587*$H586*$E587)+(AD587*$H586*$F587)))</f>
        <v>0</v>
      </c>
      <c r="AE586" s="653">
        <f t="shared" ref="AE586" si="8419">((AE587*$H586)-((AE587*$H586*$E587)+(AE587*$H586*$F587)))</f>
        <v>0</v>
      </c>
      <c r="AF586" s="653">
        <f t="shared" ref="AF586" si="8420">((AF587*$H586)-((AF587*$H586*$E587)+(AF587*$H586*$F587)))</f>
        <v>0</v>
      </c>
      <c r="AG586" s="653">
        <f t="shared" ref="AG586" si="8421">((AG587*$H586)-((AG587*$H586*$E587)+(AG587*$H586*$F587)))</f>
        <v>0</v>
      </c>
      <c r="AH586" s="653">
        <f t="shared" ref="AH586" si="8422">((AH587*$H586)-((AH587*$H586*$E587)+(AH587*$H586*$F587)))</f>
        <v>0</v>
      </c>
      <c r="AI586" s="653">
        <f>+AI587*H586</f>
        <v>1536.9387114589197</v>
      </c>
      <c r="AJ586" s="653">
        <f>+AJ587*H586</f>
        <v>0</v>
      </c>
      <c r="AK586" s="653">
        <f t="shared" ref="AK586" si="8423">((AK587*$H586)-((AK587*$H586*$E587)+(AK587*$H586*$F587)))</f>
        <v>0</v>
      </c>
      <c r="AL586" s="653">
        <f t="shared" ref="AL586" si="8424">((AL587*$H586)-((AL587*$H586*$E587)+(AL587*$H586*$F587)))</f>
        <v>0</v>
      </c>
      <c r="AM586" s="653">
        <f t="shared" ref="AM586" si="8425">((AM587*$H586)-((AM587*$H586*$E587)+(AM587*$H586*$F587)))</f>
        <v>0</v>
      </c>
      <c r="AN586" s="653">
        <f t="shared" ref="AN586" si="8426">((AN587*$H586)-((AN587*$H586*$E587)+(AN587*$H586*$F587)))</f>
        <v>0</v>
      </c>
      <c r="AO586" s="653">
        <f t="shared" ref="AO586" si="8427">((AO587*$H586)-((AO587*$H586*$E587)+(AO587*$H586*$F587)))</f>
        <v>0</v>
      </c>
      <c r="AP586" s="653">
        <f t="shared" ref="AP586" si="8428">((AP587*$H586)-((AP587*$H586*$E587)+(AP587*$H586*$F587)))</f>
        <v>0</v>
      </c>
      <c r="AQ586" s="653">
        <f t="shared" ref="AQ586" si="8429">((AQ587*$H586)-((AQ587*$H586*$E587)+(AQ587*$H586*$F587)))</f>
        <v>0</v>
      </c>
      <c r="AR586" s="653">
        <f t="shared" ref="AR586" si="8430">((AR587*$H586)-((AR587*$H586*$E587)+(AR587*$H586*$F587)))</f>
        <v>0</v>
      </c>
      <c r="AS586" s="653">
        <f t="shared" ref="AS586" si="8431">((AS587*$H586)-((AS587*$H586*$E587)+(AS587*$H586*$F587)))</f>
        <v>0</v>
      </c>
      <c r="AT586" s="653">
        <f t="shared" ref="AT586" si="8432">((AT587*$H586)-((AT587*$H586*$E587)+(AT587*$H586*$F587)))</f>
        <v>0</v>
      </c>
      <c r="AU586" s="653">
        <f t="shared" ref="AU586" si="8433">((AU587*$H586)-((AU587*$H586*$E587)+(AU587*$H586*$F587)))</f>
        <v>0</v>
      </c>
      <c r="AV586" s="653">
        <f t="shared" ref="AV586" si="8434">((AV587*$H586)-((AV587*$H586*$E587)+(AV587*$H586*$F587)))</f>
        <v>0</v>
      </c>
      <c r="AW586" s="613">
        <f t="shared" si="7671"/>
        <v>30738.774229178391</v>
      </c>
      <c r="AX586" s="645">
        <f t="shared" si="7641"/>
        <v>0</v>
      </c>
      <c r="AY586" s="656">
        <f t="shared" si="7642"/>
        <v>0</v>
      </c>
      <c r="AZ586" s="591"/>
    </row>
    <row r="587" spans="1:52">
      <c r="A587" s="590"/>
      <c r="B587" s="636"/>
      <c r="C587" s="636"/>
      <c r="D587" s="651"/>
      <c r="E587" s="652">
        <v>0.3</v>
      </c>
      <c r="F587" s="652">
        <v>0.05</v>
      </c>
      <c r="G587" s="653"/>
      <c r="H587" s="640"/>
      <c r="I587" s="640">
        <f t="shared" si="8288"/>
        <v>1.35</v>
      </c>
      <c r="J587" s="658">
        <v>0</v>
      </c>
      <c r="K587" s="658">
        <v>0</v>
      </c>
      <c r="L587" s="658">
        <v>0</v>
      </c>
      <c r="M587" s="658">
        <v>0</v>
      </c>
      <c r="N587" s="658">
        <v>0</v>
      </c>
      <c r="O587" s="658">
        <v>0</v>
      </c>
      <c r="P587" s="658">
        <v>0</v>
      </c>
      <c r="Q587" s="658">
        <v>0</v>
      </c>
      <c r="R587" s="658">
        <v>0.3</v>
      </c>
      <c r="S587" s="658">
        <v>0</v>
      </c>
      <c r="T587" s="658">
        <v>0</v>
      </c>
      <c r="U587" s="658">
        <v>0</v>
      </c>
      <c r="V587" s="658">
        <v>0</v>
      </c>
      <c r="W587" s="658">
        <v>0.73</v>
      </c>
      <c r="X587" s="658">
        <v>0.27</v>
      </c>
      <c r="Y587" s="658">
        <v>0</v>
      </c>
      <c r="Z587" s="658">
        <v>0</v>
      </c>
      <c r="AA587" s="658">
        <v>0</v>
      </c>
      <c r="AB587" s="658">
        <v>0</v>
      </c>
      <c r="AC587" s="658">
        <v>0</v>
      </c>
      <c r="AD587" s="658">
        <v>0</v>
      </c>
      <c r="AE587" s="658">
        <v>0</v>
      </c>
      <c r="AF587" s="658">
        <v>0</v>
      </c>
      <c r="AG587" s="658">
        <v>0</v>
      </c>
      <c r="AH587" s="658">
        <v>0</v>
      </c>
      <c r="AI587" s="658">
        <v>0.05</v>
      </c>
      <c r="AJ587" s="658">
        <v>0</v>
      </c>
      <c r="AK587" s="658">
        <v>0</v>
      </c>
      <c r="AL587" s="658">
        <v>0</v>
      </c>
      <c r="AM587" s="658">
        <v>0</v>
      </c>
      <c r="AN587" s="658">
        <v>0</v>
      </c>
      <c r="AO587" s="658">
        <v>0</v>
      </c>
      <c r="AP587" s="658">
        <v>0</v>
      </c>
      <c r="AQ587" s="658">
        <v>0</v>
      </c>
      <c r="AR587" s="658">
        <v>0</v>
      </c>
      <c r="AS587" s="658">
        <v>0</v>
      </c>
      <c r="AT587" s="658">
        <v>0</v>
      </c>
      <c r="AU587" s="658">
        <v>0</v>
      </c>
      <c r="AV587" s="658">
        <v>0</v>
      </c>
      <c r="AW587" s="613">
        <f t="shared" si="7671"/>
        <v>1.35</v>
      </c>
      <c r="AX587" s="645">
        <f t="shared" ref="AX587:AX650" si="8435">+I587-H587</f>
        <v>1.35</v>
      </c>
      <c r="AY587" s="656" t="e">
        <f t="shared" ref="AY587:AY650" si="8436">+AX587/H587</f>
        <v>#DIV/0!</v>
      </c>
      <c r="AZ587" s="591"/>
    </row>
    <row r="588" spans="1:52">
      <c r="A588" s="590"/>
      <c r="B588" s="636" t="s">
        <v>378</v>
      </c>
      <c r="C588" s="636" t="s">
        <v>776</v>
      </c>
      <c r="D588" s="651" t="s">
        <v>706</v>
      </c>
      <c r="E588" s="652"/>
      <c r="F588" s="652"/>
      <c r="G588" s="653"/>
      <c r="H588" s="640">
        <v>93990.747555575217</v>
      </c>
      <c r="I588" s="640">
        <f t="shared" si="8288"/>
        <v>93990.747555575217</v>
      </c>
      <c r="J588" s="653">
        <v>0</v>
      </c>
      <c r="K588" s="653">
        <v>0</v>
      </c>
      <c r="L588" s="653">
        <v>0</v>
      </c>
      <c r="M588" s="653">
        <v>0</v>
      </c>
      <c r="N588" s="653">
        <v>0</v>
      </c>
      <c r="O588" s="653">
        <v>0</v>
      </c>
      <c r="P588" s="653">
        <v>0</v>
      </c>
      <c r="Q588" s="653">
        <v>0</v>
      </c>
      <c r="R588" s="653">
        <f t="shared" ref="R588" si="8437">+R589*H588</f>
        <v>28197.224266672565</v>
      </c>
      <c r="S588" s="653">
        <f t="shared" ref="S588" si="8438">((S589*$H588)-((S589*$H588*$E589)+(S589*$H588*$F589)))</f>
        <v>0</v>
      </c>
      <c r="T588" s="653">
        <f t="shared" ref="T588" si="8439">((T589*$H588)-((T589*$H588*$E589)+(T589*$H588*$F589)))</f>
        <v>0</v>
      </c>
      <c r="U588" s="653">
        <f t="shared" ref="U588" si="8440">((U589*$H588)-((U589*$H588*$E589)+(U589*$H588*$F589)))</f>
        <v>0</v>
      </c>
      <c r="V588" s="653">
        <f t="shared" ref="V588" si="8441">((V589*$H588)-((V589*$H588*$E589)+(V589*$H588*$F589)))</f>
        <v>37878.271264896815</v>
      </c>
      <c r="W588" s="653">
        <f t="shared" ref="W588" si="8442">((W589*$H588)-((W589*$H588*$E589)+(W589*$H588*$F589)))</f>
        <v>23215.714646227079</v>
      </c>
      <c r="X588" s="653">
        <f t="shared" ref="X588" si="8443">((X589*$H588)-((X589*$H588*$E589)+(X589*$H588*$F589)))</f>
        <v>0</v>
      </c>
      <c r="Y588" s="653">
        <f t="shared" ref="Y588" si="8444">((Y589*$H588)-((Y589*$H588*$E589)+(Y589*$H588*$F589)))</f>
        <v>0</v>
      </c>
      <c r="Z588" s="653">
        <f t="shared" ref="Z588" si="8445">((Z589*$H588)-((Z589*$H588*$E589)+(Z589*$H588*$F589)))</f>
        <v>0</v>
      </c>
      <c r="AA588" s="653">
        <f t="shared" ref="AA588" si="8446">((AA589*$H588)-((AA589*$H588*$E589)+(AA589*$H588*$F589)))</f>
        <v>0</v>
      </c>
      <c r="AB588" s="653">
        <f t="shared" ref="AB588" si="8447">((AB589*$H588)-((AB589*$H588*$E589)+(AB589*$H588*$F589)))</f>
        <v>0</v>
      </c>
      <c r="AC588" s="653">
        <f t="shared" ref="AC588" si="8448">((AC589*$H588)-((AC589*$H588*$E589)+(AC589*$H588*$F589)))</f>
        <v>0</v>
      </c>
      <c r="AD588" s="653">
        <f t="shared" ref="AD588" si="8449">((AD589*$H588)-((AD589*$H588*$E589)+(AD589*$H588*$F589)))</f>
        <v>0</v>
      </c>
      <c r="AE588" s="653">
        <f t="shared" ref="AE588" si="8450">((AE589*$H588)-((AE589*$H588*$E589)+(AE589*$H588*$F589)))</f>
        <v>0</v>
      </c>
      <c r="AF588" s="653">
        <f t="shared" ref="AF588" si="8451">((AF589*$H588)-((AF589*$H588*$E589)+(AF589*$H588*$F589)))</f>
        <v>0</v>
      </c>
      <c r="AG588" s="653">
        <f t="shared" ref="AG588" si="8452">((AG589*$H588)-((AG589*$H588*$E589)+(AG589*$H588*$F589)))</f>
        <v>0</v>
      </c>
      <c r="AH588" s="653">
        <f t="shared" ref="AH588" si="8453">((AH589*$H588)-((AH589*$H588*$E589)+(AH589*$H588*$F589)))</f>
        <v>0</v>
      </c>
      <c r="AI588" s="653">
        <f>+AI589*H588</f>
        <v>4699.5373777787609</v>
      </c>
      <c r="AJ588" s="653">
        <f>+AJ589*H588</f>
        <v>0</v>
      </c>
      <c r="AK588" s="653">
        <f t="shared" ref="AK588" si="8454">((AK589*$H588)-((AK589*$H588*$E589)+(AK589*$H588*$F589)))</f>
        <v>0</v>
      </c>
      <c r="AL588" s="653">
        <f t="shared" ref="AL588" si="8455">((AL589*$H588)-((AL589*$H588*$E589)+(AL589*$H588*$F589)))</f>
        <v>0</v>
      </c>
      <c r="AM588" s="653">
        <f t="shared" ref="AM588" si="8456">((AM589*$H588)-((AM589*$H588*$E589)+(AM589*$H588*$F589)))</f>
        <v>0</v>
      </c>
      <c r="AN588" s="653">
        <f t="shared" ref="AN588" si="8457">((AN589*$H588)-((AN589*$H588*$E589)+(AN589*$H588*$F589)))</f>
        <v>0</v>
      </c>
      <c r="AO588" s="653">
        <f t="shared" ref="AO588" si="8458">((AO589*$H588)-((AO589*$H588*$E589)+(AO589*$H588*$F589)))</f>
        <v>0</v>
      </c>
      <c r="AP588" s="653">
        <f t="shared" ref="AP588" si="8459">((AP589*$H588)-((AP589*$H588*$E589)+(AP589*$H588*$F589)))</f>
        <v>0</v>
      </c>
      <c r="AQ588" s="653">
        <f t="shared" ref="AQ588" si="8460">((AQ589*$H588)-((AQ589*$H588*$E589)+(AQ589*$H588*$F589)))</f>
        <v>0</v>
      </c>
      <c r="AR588" s="653">
        <f t="shared" ref="AR588" si="8461">((AR589*$H588)-((AR589*$H588*$E589)+(AR589*$H588*$F589)))</f>
        <v>0</v>
      </c>
      <c r="AS588" s="653">
        <f t="shared" ref="AS588" si="8462">((AS589*$H588)-((AS589*$H588*$E589)+(AS589*$H588*$F589)))</f>
        <v>0</v>
      </c>
      <c r="AT588" s="653">
        <f t="shared" ref="AT588" si="8463">((AT589*$H588)-((AT589*$H588*$E589)+(AT589*$H588*$F589)))</f>
        <v>0</v>
      </c>
      <c r="AU588" s="653">
        <f t="shared" ref="AU588" si="8464">((AU589*$H588)-((AU589*$H588*$E589)+(AU589*$H588*$F589)))</f>
        <v>0</v>
      </c>
      <c r="AV588" s="653">
        <f t="shared" ref="AV588" si="8465">((AV589*$H588)-((AV589*$H588*$E589)+(AV589*$H588*$F589)))</f>
        <v>0</v>
      </c>
      <c r="AW588" s="613">
        <f t="shared" ref="AW588:AW651" si="8466">SUM(J588:AV588)</f>
        <v>93990.747555575217</v>
      </c>
      <c r="AX588" s="645">
        <f t="shared" si="8435"/>
        <v>0</v>
      </c>
      <c r="AY588" s="656">
        <f t="shared" si="8436"/>
        <v>0</v>
      </c>
      <c r="AZ588" s="591"/>
    </row>
    <row r="589" spans="1:52">
      <c r="A589" s="590"/>
      <c r="B589" s="636"/>
      <c r="C589" s="636"/>
      <c r="D589" s="651"/>
      <c r="E589" s="652">
        <v>0.3</v>
      </c>
      <c r="F589" s="652">
        <v>0.05</v>
      </c>
      <c r="G589" s="653"/>
      <c r="H589" s="640"/>
      <c r="I589" s="640">
        <f t="shared" si="8288"/>
        <v>1.3499999999999999</v>
      </c>
      <c r="J589" s="658">
        <v>0</v>
      </c>
      <c r="K589" s="658">
        <v>0</v>
      </c>
      <c r="L589" s="658">
        <v>0</v>
      </c>
      <c r="M589" s="658">
        <v>0</v>
      </c>
      <c r="N589" s="658">
        <v>0</v>
      </c>
      <c r="O589" s="658">
        <v>0</v>
      </c>
      <c r="P589" s="658">
        <v>0</v>
      </c>
      <c r="Q589" s="658">
        <v>0</v>
      </c>
      <c r="R589" s="658">
        <v>0.3</v>
      </c>
      <c r="S589" s="658">
        <v>0</v>
      </c>
      <c r="T589" s="658">
        <v>0</v>
      </c>
      <c r="U589" s="658">
        <v>0</v>
      </c>
      <c r="V589" s="658">
        <v>0.62</v>
      </c>
      <c r="W589" s="658">
        <v>0.38</v>
      </c>
      <c r="X589" s="658">
        <v>0</v>
      </c>
      <c r="Y589" s="658">
        <v>0</v>
      </c>
      <c r="Z589" s="658">
        <v>0</v>
      </c>
      <c r="AA589" s="658">
        <v>0</v>
      </c>
      <c r="AB589" s="658">
        <v>0</v>
      </c>
      <c r="AC589" s="658">
        <v>0</v>
      </c>
      <c r="AD589" s="658">
        <v>0</v>
      </c>
      <c r="AE589" s="658">
        <v>0</v>
      </c>
      <c r="AF589" s="658">
        <v>0</v>
      </c>
      <c r="AG589" s="658">
        <v>0</v>
      </c>
      <c r="AH589" s="658">
        <v>0</v>
      </c>
      <c r="AI589" s="658">
        <v>0.05</v>
      </c>
      <c r="AJ589" s="658">
        <v>0</v>
      </c>
      <c r="AK589" s="658">
        <v>0</v>
      </c>
      <c r="AL589" s="658">
        <v>0</v>
      </c>
      <c r="AM589" s="658">
        <v>0</v>
      </c>
      <c r="AN589" s="658">
        <v>0</v>
      </c>
      <c r="AO589" s="658">
        <v>0</v>
      </c>
      <c r="AP589" s="658">
        <v>0</v>
      </c>
      <c r="AQ589" s="658">
        <v>0</v>
      </c>
      <c r="AR589" s="658">
        <v>0</v>
      </c>
      <c r="AS589" s="658">
        <v>0</v>
      </c>
      <c r="AT589" s="658">
        <v>0</v>
      </c>
      <c r="AU589" s="658">
        <v>0</v>
      </c>
      <c r="AV589" s="658">
        <v>0</v>
      </c>
      <c r="AW589" s="613">
        <f t="shared" si="8466"/>
        <v>1.3499999999999999</v>
      </c>
      <c r="AX589" s="645">
        <f t="shared" si="8435"/>
        <v>1.3499999999999999</v>
      </c>
      <c r="AY589" s="656" t="e">
        <f t="shared" si="8436"/>
        <v>#DIV/0!</v>
      </c>
      <c r="AZ589" s="591"/>
    </row>
    <row r="590" spans="1:52">
      <c r="A590" s="590"/>
      <c r="B590" s="636" t="s">
        <v>378</v>
      </c>
      <c r="C590" s="636" t="s">
        <v>777</v>
      </c>
      <c r="D590" s="651" t="s">
        <v>704</v>
      </c>
      <c r="E590" s="652"/>
      <c r="F590" s="652"/>
      <c r="G590" s="653"/>
      <c r="H590" s="640">
        <v>65947.844481971581</v>
      </c>
      <c r="I590" s="640">
        <f t="shared" si="8288"/>
        <v>65947.844481971581</v>
      </c>
      <c r="J590" s="653">
        <v>0</v>
      </c>
      <c r="K590" s="653">
        <v>0</v>
      </c>
      <c r="L590" s="653">
        <v>0</v>
      </c>
      <c r="M590" s="653">
        <v>0</v>
      </c>
      <c r="N590" s="653">
        <v>0</v>
      </c>
      <c r="O590" s="653">
        <v>0</v>
      </c>
      <c r="P590" s="653">
        <v>0</v>
      </c>
      <c r="Q590" s="653">
        <v>0</v>
      </c>
      <c r="R590" s="653">
        <f t="shared" ref="R590" si="8467">+R591*H590</f>
        <v>19784.353344591473</v>
      </c>
      <c r="S590" s="653">
        <f t="shared" ref="S590" si="8468">((S591*$H590)-((S591*$H590*$E591)+(S591*$H590*$F591)))</f>
        <v>0</v>
      </c>
      <c r="T590" s="653">
        <f t="shared" ref="T590" si="8469">((T591*$H590)-((T591*$H590*$E591)+(T591*$H590*$F591)))</f>
        <v>0</v>
      </c>
      <c r="U590" s="653">
        <f t="shared" ref="U590" si="8470">((U591*$H590)-((U591*$H590*$E591)+(U591*$H590*$F591)))</f>
        <v>0</v>
      </c>
      <c r="V590" s="653">
        <f t="shared" ref="V590" si="8471">((V591*$H590)-((V591*$H590*$E591)+(V591*$H590*$F591)))</f>
        <v>22290.371434906396</v>
      </c>
      <c r="W590" s="653">
        <f t="shared" ref="W590" si="8472">((W591*$H590)-((W591*$H590*$E591)+(W591*$H590*$F591)))</f>
        <v>20575.727478375131</v>
      </c>
      <c r="X590" s="653">
        <f t="shared" ref="X590" si="8473">((X591*$H590)-((X591*$H590*$E591)+(X591*$H590*$F591)))</f>
        <v>0</v>
      </c>
      <c r="Y590" s="653">
        <f t="shared" ref="Y590" si="8474">((Y591*$H590)-((Y591*$H590*$E591)+(Y591*$H590*$F591)))</f>
        <v>0</v>
      </c>
      <c r="Z590" s="653">
        <f t="shared" ref="Z590" si="8475">((Z591*$H590)-((Z591*$H590*$E591)+(Z591*$H590*$F591)))</f>
        <v>0</v>
      </c>
      <c r="AA590" s="653">
        <f t="shared" ref="AA590" si="8476">((AA591*$H590)-((AA591*$H590*$E591)+(AA591*$H590*$F591)))</f>
        <v>0</v>
      </c>
      <c r="AB590" s="653">
        <f t="shared" ref="AB590" si="8477">((AB591*$H590)-((AB591*$H590*$E591)+(AB591*$H590*$F591)))</f>
        <v>0</v>
      </c>
      <c r="AC590" s="653">
        <f t="shared" ref="AC590" si="8478">((AC591*$H590)-((AC591*$H590*$E591)+(AC591*$H590*$F591)))</f>
        <v>0</v>
      </c>
      <c r="AD590" s="653">
        <f t="shared" ref="AD590" si="8479">((AD591*$H590)-((AD591*$H590*$E591)+(AD591*$H590*$F591)))</f>
        <v>0</v>
      </c>
      <c r="AE590" s="653">
        <f t="shared" ref="AE590" si="8480">((AE591*$H590)-((AE591*$H590*$E591)+(AE591*$H590*$F591)))</f>
        <v>0</v>
      </c>
      <c r="AF590" s="653">
        <f t="shared" ref="AF590" si="8481">((AF591*$H590)-((AF591*$H590*$E591)+(AF591*$H590*$F591)))</f>
        <v>0</v>
      </c>
      <c r="AG590" s="653">
        <f t="shared" ref="AG590" si="8482">((AG591*$H590)-((AG591*$H590*$E591)+(AG591*$H590*$F591)))</f>
        <v>0</v>
      </c>
      <c r="AH590" s="653">
        <f t="shared" ref="AH590" si="8483">((AH591*$H590)-((AH591*$H590*$E591)+(AH591*$H590*$F591)))</f>
        <v>0</v>
      </c>
      <c r="AI590" s="653">
        <f>+AI591*H590</f>
        <v>3297.3922240985794</v>
      </c>
      <c r="AJ590" s="653">
        <f>+AJ591*H590</f>
        <v>0</v>
      </c>
      <c r="AK590" s="653">
        <f t="shared" ref="AK590" si="8484">((AK591*$H590)-((AK591*$H590*$E591)+(AK591*$H590*$F591)))</f>
        <v>0</v>
      </c>
      <c r="AL590" s="653">
        <f t="shared" ref="AL590" si="8485">((AL591*$H590)-((AL591*$H590*$E591)+(AL591*$H590*$F591)))</f>
        <v>0</v>
      </c>
      <c r="AM590" s="653">
        <f t="shared" ref="AM590" si="8486">((AM591*$H590)-((AM591*$H590*$E591)+(AM591*$H590*$F591)))</f>
        <v>0</v>
      </c>
      <c r="AN590" s="653">
        <f t="shared" ref="AN590" si="8487">((AN591*$H590)-((AN591*$H590*$E591)+(AN591*$H590*$F591)))</f>
        <v>0</v>
      </c>
      <c r="AO590" s="653">
        <f t="shared" ref="AO590" si="8488">((AO591*$H590)-((AO591*$H590*$E591)+(AO591*$H590*$F591)))</f>
        <v>0</v>
      </c>
      <c r="AP590" s="653">
        <f t="shared" ref="AP590" si="8489">((AP591*$H590)-((AP591*$H590*$E591)+(AP591*$H590*$F591)))</f>
        <v>0</v>
      </c>
      <c r="AQ590" s="653">
        <f t="shared" ref="AQ590" si="8490">((AQ591*$H590)-((AQ591*$H590*$E591)+(AQ591*$H590*$F591)))</f>
        <v>0</v>
      </c>
      <c r="AR590" s="653">
        <f t="shared" ref="AR590" si="8491">((AR591*$H590)-((AR591*$H590*$E591)+(AR591*$H590*$F591)))</f>
        <v>0</v>
      </c>
      <c r="AS590" s="653">
        <f t="shared" ref="AS590" si="8492">((AS591*$H590)-((AS591*$H590*$E591)+(AS591*$H590*$F591)))</f>
        <v>0</v>
      </c>
      <c r="AT590" s="653">
        <f t="shared" ref="AT590" si="8493">((AT591*$H590)-((AT591*$H590*$E591)+(AT591*$H590*$F591)))</f>
        <v>0</v>
      </c>
      <c r="AU590" s="653">
        <f t="shared" ref="AU590" si="8494">((AU591*$H590)-((AU591*$H590*$E591)+(AU591*$H590*$F591)))</f>
        <v>0</v>
      </c>
      <c r="AV590" s="653">
        <f t="shared" ref="AV590" si="8495">((AV591*$H590)-((AV591*$H590*$E591)+(AV591*$H590*$F591)))</f>
        <v>0</v>
      </c>
      <c r="AW590" s="613">
        <f t="shared" si="8466"/>
        <v>65947.844481971581</v>
      </c>
      <c r="AX590" s="645">
        <f t="shared" si="8435"/>
        <v>0</v>
      </c>
      <c r="AY590" s="656">
        <f t="shared" si="8436"/>
        <v>0</v>
      </c>
      <c r="AZ590" s="591"/>
    </row>
    <row r="591" spans="1:52">
      <c r="A591" s="590"/>
      <c r="B591" s="636"/>
      <c r="C591" s="636"/>
      <c r="D591" s="651"/>
      <c r="E591" s="652">
        <v>0.3</v>
      </c>
      <c r="F591" s="652">
        <v>0.05</v>
      </c>
      <c r="G591" s="653"/>
      <c r="H591" s="640"/>
      <c r="I591" s="640">
        <f t="shared" si="8288"/>
        <v>1.35</v>
      </c>
      <c r="J591" s="658">
        <v>0</v>
      </c>
      <c r="K591" s="658">
        <v>0</v>
      </c>
      <c r="L591" s="658">
        <v>0</v>
      </c>
      <c r="M591" s="658">
        <v>0</v>
      </c>
      <c r="N591" s="658">
        <v>0</v>
      </c>
      <c r="O591" s="658">
        <v>0</v>
      </c>
      <c r="P591" s="658">
        <v>0</v>
      </c>
      <c r="Q591" s="658">
        <v>0</v>
      </c>
      <c r="R591" s="658">
        <v>0.3</v>
      </c>
      <c r="S591" s="658">
        <v>0</v>
      </c>
      <c r="T591" s="658">
        <v>0</v>
      </c>
      <c r="U591" s="658">
        <v>0</v>
      </c>
      <c r="V591" s="658">
        <v>0.52</v>
      </c>
      <c r="W591" s="658">
        <v>0.48</v>
      </c>
      <c r="X591" s="658">
        <v>0</v>
      </c>
      <c r="Y591" s="658">
        <v>0</v>
      </c>
      <c r="Z591" s="658">
        <v>0</v>
      </c>
      <c r="AA591" s="658">
        <v>0</v>
      </c>
      <c r="AB591" s="658">
        <v>0</v>
      </c>
      <c r="AC591" s="658">
        <v>0</v>
      </c>
      <c r="AD591" s="658">
        <v>0</v>
      </c>
      <c r="AE591" s="658">
        <v>0</v>
      </c>
      <c r="AF591" s="658">
        <v>0</v>
      </c>
      <c r="AG591" s="658">
        <v>0</v>
      </c>
      <c r="AH591" s="658">
        <v>0</v>
      </c>
      <c r="AI591" s="658">
        <v>0.05</v>
      </c>
      <c r="AJ591" s="658">
        <v>0</v>
      </c>
      <c r="AK591" s="658">
        <v>0</v>
      </c>
      <c r="AL591" s="658">
        <v>0</v>
      </c>
      <c r="AM591" s="658">
        <v>0</v>
      </c>
      <c r="AN591" s="658">
        <v>0</v>
      </c>
      <c r="AO591" s="658">
        <v>0</v>
      </c>
      <c r="AP591" s="658">
        <v>0</v>
      </c>
      <c r="AQ591" s="658">
        <v>0</v>
      </c>
      <c r="AR591" s="658">
        <v>0</v>
      </c>
      <c r="AS591" s="658">
        <v>0</v>
      </c>
      <c r="AT591" s="658">
        <v>0</v>
      </c>
      <c r="AU591" s="658">
        <v>0</v>
      </c>
      <c r="AV591" s="658">
        <v>0</v>
      </c>
      <c r="AW591" s="613">
        <f t="shared" si="8466"/>
        <v>1.35</v>
      </c>
      <c r="AX591" s="645">
        <f t="shared" si="8435"/>
        <v>1.35</v>
      </c>
      <c r="AY591" s="656" t="e">
        <f t="shared" si="8436"/>
        <v>#DIV/0!</v>
      </c>
      <c r="AZ591" s="591"/>
    </row>
    <row r="592" spans="1:52">
      <c r="A592" s="590"/>
      <c r="B592" s="636" t="s">
        <v>378</v>
      </c>
      <c r="C592" s="636" t="s">
        <v>778</v>
      </c>
      <c r="D592" s="651" t="s">
        <v>770</v>
      </c>
      <c r="E592" s="652"/>
      <c r="F592" s="652"/>
      <c r="G592" s="653"/>
      <c r="H592" s="640">
        <v>177717.82735776951</v>
      </c>
      <c r="I592" s="640">
        <f t="shared" si="8288"/>
        <v>177717.82735776951</v>
      </c>
      <c r="J592" s="653">
        <v>0</v>
      </c>
      <c r="K592" s="653">
        <v>0</v>
      </c>
      <c r="L592" s="653">
        <v>0</v>
      </c>
      <c r="M592" s="653">
        <v>0</v>
      </c>
      <c r="N592" s="653">
        <v>0</v>
      </c>
      <c r="O592" s="653">
        <v>0</v>
      </c>
      <c r="P592" s="653">
        <v>0</v>
      </c>
      <c r="Q592" s="653">
        <v>0</v>
      </c>
      <c r="R592" s="653">
        <f t="shared" ref="R592" si="8496">+R593*H592</f>
        <v>53315.348207330848</v>
      </c>
      <c r="S592" s="653">
        <f t="shared" ref="S592" si="8497">((S593*$H592)-((S593*$H592*$E593)+(S593*$H592*$F593)))</f>
        <v>0</v>
      </c>
      <c r="T592" s="653">
        <f t="shared" ref="T592" si="8498">((T593*$H592)-((T593*$H592*$E593)+(T593*$H592*$F593)))</f>
        <v>0</v>
      </c>
      <c r="U592" s="653">
        <f t="shared" ref="U592" si="8499">((U593*$H592)-((U593*$H592*$E593)+(U593*$H592*$F593)))</f>
        <v>0</v>
      </c>
      <c r="V592" s="653">
        <f t="shared" ref="V592" si="8500">((V593*$H592)-((V593*$H592*$E593)+(V593*$H592*$F593)))</f>
        <v>0</v>
      </c>
      <c r="W592" s="653">
        <f t="shared" ref="W592" si="8501">((W593*$H592)-((W593*$H592*$E593)+(W593*$H592*$F593)))</f>
        <v>84327.109081261631</v>
      </c>
      <c r="X592" s="653">
        <f t="shared" ref="X592" si="8502">((X593*$H592)-((X593*$H592*$E593)+(X593*$H592*$F593)))</f>
        <v>31189.478701288554</v>
      </c>
      <c r="Y592" s="653">
        <f t="shared" ref="Y592" si="8503">((Y593*$H592)-((Y593*$H592*$E593)+(Y593*$H592*$F593)))</f>
        <v>0</v>
      </c>
      <c r="Z592" s="653">
        <f t="shared" ref="Z592" si="8504">((Z593*$H592)-((Z593*$H592*$E593)+(Z593*$H592*$F593)))</f>
        <v>0</v>
      </c>
      <c r="AA592" s="653">
        <f t="shared" ref="AA592" si="8505">((AA593*$H592)-((AA593*$H592*$E593)+(AA593*$H592*$F593)))</f>
        <v>0</v>
      </c>
      <c r="AB592" s="653">
        <f t="shared" ref="AB592" si="8506">((AB593*$H592)-((AB593*$H592*$E593)+(AB593*$H592*$F593)))</f>
        <v>0</v>
      </c>
      <c r="AC592" s="653">
        <f t="shared" ref="AC592" si="8507">((AC593*$H592)-((AC593*$H592*$E593)+(AC593*$H592*$F593)))</f>
        <v>0</v>
      </c>
      <c r="AD592" s="653">
        <f t="shared" ref="AD592" si="8508">((AD593*$H592)-((AD593*$H592*$E593)+(AD593*$H592*$F593)))</f>
        <v>0</v>
      </c>
      <c r="AE592" s="653">
        <f t="shared" ref="AE592" si="8509">((AE593*$H592)-((AE593*$H592*$E593)+(AE593*$H592*$F593)))</f>
        <v>0</v>
      </c>
      <c r="AF592" s="653">
        <f t="shared" ref="AF592" si="8510">((AF593*$H592)-((AF593*$H592*$E593)+(AF593*$H592*$F593)))</f>
        <v>0</v>
      </c>
      <c r="AG592" s="653">
        <f t="shared" ref="AG592" si="8511">((AG593*$H592)-((AG593*$H592*$E593)+(AG593*$H592*$F593)))</f>
        <v>0</v>
      </c>
      <c r="AH592" s="653">
        <f t="shared" ref="AH592" si="8512">((AH593*$H592)-((AH593*$H592*$E593)+(AH593*$H592*$F593)))</f>
        <v>0</v>
      </c>
      <c r="AI592" s="653">
        <f>+AI593*H592</f>
        <v>8885.8913678884765</v>
      </c>
      <c r="AJ592" s="653">
        <f>+AJ593*H592</f>
        <v>0</v>
      </c>
      <c r="AK592" s="653">
        <f t="shared" ref="AK592" si="8513">((AK593*$H592)-((AK593*$H592*$E593)+(AK593*$H592*$F593)))</f>
        <v>0</v>
      </c>
      <c r="AL592" s="653">
        <f t="shared" ref="AL592" si="8514">((AL593*$H592)-((AL593*$H592*$E593)+(AL593*$H592*$F593)))</f>
        <v>0</v>
      </c>
      <c r="AM592" s="653">
        <f t="shared" ref="AM592" si="8515">((AM593*$H592)-((AM593*$H592*$E593)+(AM593*$H592*$F593)))</f>
        <v>0</v>
      </c>
      <c r="AN592" s="653">
        <f t="shared" ref="AN592" si="8516">((AN593*$H592)-((AN593*$H592*$E593)+(AN593*$H592*$F593)))</f>
        <v>0</v>
      </c>
      <c r="AO592" s="653">
        <f t="shared" ref="AO592" si="8517">((AO593*$H592)-((AO593*$H592*$E593)+(AO593*$H592*$F593)))</f>
        <v>0</v>
      </c>
      <c r="AP592" s="653">
        <f t="shared" ref="AP592" si="8518">((AP593*$H592)-((AP593*$H592*$E593)+(AP593*$H592*$F593)))</f>
        <v>0</v>
      </c>
      <c r="AQ592" s="653">
        <f t="shared" ref="AQ592" si="8519">((AQ593*$H592)-((AQ593*$H592*$E593)+(AQ593*$H592*$F593)))</f>
        <v>0</v>
      </c>
      <c r="AR592" s="653">
        <f t="shared" ref="AR592" si="8520">((AR593*$H592)-((AR593*$H592*$E593)+(AR593*$H592*$F593)))</f>
        <v>0</v>
      </c>
      <c r="AS592" s="653">
        <f t="shared" ref="AS592" si="8521">((AS593*$H592)-((AS593*$H592*$E593)+(AS593*$H592*$F593)))</f>
        <v>0</v>
      </c>
      <c r="AT592" s="653">
        <f t="shared" ref="AT592" si="8522">((AT593*$H592)-((AT593*$H592*$E593)+(AT593*$H592*$F593)))</f>
        <v>0</v>
      </c>
      <c r="AU592" s="653">
        <f t="shared" ref="AU592" si="8523">((AU593*$H592)-((AU593*$H592*$E593)+(AU593*$H592*$F593)))</f>
        <v>0</v>
      </c>
      <c r="AV592" s="653">
        <f t="shared" ref="AV592" si="8524">((AV593*$H592)-((AV593*$H592*$E593)+(AV593*$H592*$F593)))</f>
        <v>0</v>
      </c>
      <c r="AW592" s="613">
        <f t="shared" si="8466"/>
        <v>177717.82735776951</v>
      </c>
      <c r="AX592" s="645">
        <f t="shared" si="8435"/>
        <v>0</v>
      </c>
      <c r="AY592" s="656">
        <f t="shared" si="8436"/>
        <v>0</v>
      </c>
      <c r="AZ592" s="591"/>
    </row>
    <row r="593" spans="1:52">
      <c r="A593" s="590"/>
      <c r="B593" s="636"/>
      <c r="C593" s="636"/>
      <c r="D593" s="651"/>
      <c r="E593" s="652">
        <v>0.3</v>
      </c>
      <c r="F593" s="652">
        <v>0.05</v>
      </c>
      <c r="G593" s="653"/>
      <c r="H593" s="640"/>
      <c r="I593" s="640">
        <f t="shared" si="8288"/>
        <v>1.35</v>
      </c>
      <c r="J593" s="658">
        <v>0</v>
      </c>
      <c r="K593" s="658">
        <v>0</v>
      </c>
      <c r="L593" s="658">
        <v>0</v>
      </c>
      <c r="M593" s="658">
        <v>0</v>
      </c>
      <c r="N593" s="658">
        <v>0</v>
      </c>
      <c r="O593" s="658">
        <v>0</v>
      </c>
      <c r="P593" s="658">
        <v>0</v>
      </c>
      <c r="Q593" s="658">
        <v>0</v>
      </c>
      <c r="R593" s="658">
        <v>0.3</v>
      </c>
      <c r="S593" s="658">
        <v>0</v>
      </c>
      <c r="T593" s="658">
        <v>0</v>
      </c>
      <c r="U593" s="658">
        <v>0</v>
      </c>
      <c r="V593" s="658">
        <v>0</v>
      </c>
      <c r="W593" s="658">
        <v>0.73</v>
      </c>
      <c r="X593" s="658">
        <v>0.27</v>
      </c>
      <c r="Y593" s="658">
        <v>0</v>
      </c>
      <c r="Z593" s="658">
        <v>0</v>
      </c>
      <c r="AA593" s="658">
        <v>0</v>
      </c>
      <c r="AB593" s="658">
        <v>0</v>
      </c>
      <c r="AC593" s="658">
        <v>0</v>
      </c>
      <c r="AD593" s="658">
        <v>0</v>
      </c>
      <c r="AE593" s="658">
        <v>0</v>
      </c>
      <c r="AF593" s="658">
        <v>0</v>
      </c>
      <c r="AG593" s="658">
        <v>0</v>
      </c>
      <c r="AH593" s="658">
        <v>0</v>
      </c>
      <c r="AI593" s="658">
        <v>0.05</v>
      </c>
      <c r="AJ593" s="658">
        <v>0</v>
      </c>
      <c r="AK593" s="658">
        <v>0</v>
      </c>
      <c r="AL593" s="658">
        <v>0</v>
      </c>
      <c r="AM593" s="658">
        <v>0</v>
      </c>
      <c r="AN593" s="658">
        <v>0</v>
      </c>
      <c r="AO593" s="658">
        <v>0</v>
      </c>
      <c r="AP593" s="658">
        <v>0</v>
      </c>
      <c r="AQ593" s="658">
        <v>0</v>
      </c>
      <c r="AR593" s="658">
        <v>0</v>
      </c>
      <c r="AS593" s="658">
        <v>0</v>
      </c>
      <c r="AT593" s="658">
        <v>0</v>
      </c>
      <c r="AU593" s="658">
        <v>0</v>
      </c>
      <c r="AV593" s="658">
        <v>0</v>
      </c>
      <c r="AW593" s="613">
        <f t="shared" si="8466"/>
        <v>1.35</v>
      </c>
      <c r="AX593" s="645">
        <f t="shared" si="8435"/>
        <v>1.35</v>
      </c>
      <c r="AY593" s="656" t="e">
        <f t="shared" si="8436"/>
        <v>#DIV/0!</v>
      </c>
      <c r="AZ593" s="591"/>
    </row>
    <row r="594" spans="1:52">
      <c r="A594" s="590"/>
      <c r="B594" s="646" t="s">
        <v>305</v>
      </c>
      <c r="C594" s="646" t="s">
        <v>779</v>
      </c>
      <c r="D594" s="647" t="s">
        <v>780</v>
      </c>
      <c r="E594" s="648"/>
      <c r="F594" s="648"/>
      <c r="G594" s="649"/>
      <c r="H594" s="650">
        <f>+H595+H597+H599+H601+H603+H605</f>
        <v>1004328.1555992754</v>
      </c>
      <c r="I594" s="650">
        <f t="shared" si="8288"/>
        <v>1004328.1555992753</v>
      </c>
      <c r="J594" s="650">
        <f t="shared" ref="J594:AV594" si="8525">+J595+J597+J599+J601+J603+J605</f>
        <v>0</v>
      </c>
      <c r="K594" s="650">
        <f t="shared" si="8525"/>
        <v>0</v>
      </c>
      <c r="L594" s="650">
        <f t="shared" si="8525"/>
        <v>0</v>
      </c>
      <c r="M594" s="650">
        <f t="shared" si="8525"/>
        <v>0</v>
      </c>
      <c r="N594" s="650">
        <f t="shared" si="8525"/>
        <v>0</v>
      </c>
      <c r="O594" s="650">
        <f t="shared" si="8525"/>
        <v>0</v>
      </c>
      <c r="P594" s="650">
        <f t="shared" si="8525"/>
        <v>0</v>
      </c>
      <c r="Q594" s="650">
        <f t="shared" si="8525"/>
        <v>0</v>
      </c>
      <c r="R594" s="650">
        <f t="shared" si="8525"/>
        <v>301298.44667978259</v>
      </c>
      <c r="S594" s="650">
        <f t="shared" si="8525"/>
        <v>0</v>
      </c>
      <c r="T594" s="650">
        <f t="shared" si="8525"/>
        <v>0</v>
      </c>
      <c r="U594" s="650">
        <f t="shared" si="8525"/>
        <v>0</v>
      </c>
      <c r="V594" s="650">
        <f t="shared" si="8525"/>
        <v>13697.089897151131</v>
      </c>
      <c r="W594" s="650">
        <f t="shared" si="8525"/>
        <v>88977.011959855852</v>
      </c>
      <c r="X594" s="650">
        <f t="shared" si="8525"/>
        <v>550139.19928252196</v>
      </c>
      <c r="Y594" s="650">
        <f t="shared" si="8525"/>
        <v>0</v>
      </c>
      <c r="Z594" s="650">
        <f t="shared" si="8525"/>
        <v>0</v>
      </c>
      <c r="AA594" s="650">
        <f t="shared" si="8525"/>
        <v>0</v>
      </c>
      <c r="AB594" s="650">
        <f t="shared" si="8525"/>
        <v>0</v>
      </c>
      <c r="AC594" s="650">
        <f t="shared" si="8525"/>
        <v>0</v>
      </c>
      <c r="AD594" s="650">
        <f t="shared" si="8525"/>
        <v>0</v>
      </c>
      <c r="AE594" s="650">
        <f t="shared" si="8525"/>
        <v>0</v>
      </c>
      <c r="AF594" s="650">
        <f t="shared" si="8525"/>
        <v>0</v>
      </c>
      <c r="AG594" s="650">
        <f t="shared" si="8525"/>
        <v>0</v>
      </c>
      <c r="AH594" s="650">
        <f t="shared" si="8525"/>
        <v>0</v>
      </c>
      <c r="AI594" s="650">
        <f t="shared" si="8525"/>
        <v>50216.407779963774</v>
      </c>
      <c r="AJ594" s="650">
        <f t="shared" si="8525"/>
        <v>0</v>
      </c>
      <c r="AK594" s="650">
        <f t="shared" si="8525"/>
        <v>0</v>
      </c>
      <c r="AL594" s="650">
        <f t="shared" si="8525"/>
        <v>0</v>
      </c>
      <c r="AM594" s="650">
        <f t="shared" si="8525"/>
        <v>0</v>
      </c>
      <c r="AN594" s="650">
        <f t="shared" si="8525"/>
        <v>0</v>
      </c>
      <c r="AO594" s="650">
        <f t="shared" si="8525"/>
        <v>0</v>
      </c>
      <c r="AP594" s="650">
        <f t="shared" si="8525"/>
        <v>0</v>
      </c>
      <c r="AQ594" s="650">
        <f t="shared" si="8525"/>
        <v>0</v>
      </c>
      <c r="AR594" s="650">
        <f t="shared" si="8525"/>
        <v>0</v>
      </c>
      <c r="AS594" s="650">
        <f t="shared" si="8525"/>
        <v>0</v>
      </c>
      <c r="AT594" s="650">
        <f t="shared" si="8525"/>
        <v>0</v>
      </c>
      <c r="AU594" s="650">
        <f t="shared" si="8525"/>
        <v>0</v>
      </c>
      <c r="AV594" s="650">
        <f t="shared" si="8525"/>
        <v>0</v>
      </c>
      <c r="AW594" s="613">
        <f t="shared" si="8466"/>
        <v>1004328.1555992753</v>
      </c>
      <c r="AX594" s="645">
        <f t="shared" si="8435"/>
        <v>0</v>
      </c>
      <c r="AY594" s="656">
        <f t="shared" si="8436"/>
        <v>0</v>
      </c>
      <c r="AZ594" s="591"/>
    </row>
    <row r="595" spans="1:52">
      <c r="A595" s="590"/>
      <c r="B595" s="636" t="s">
        <v>378</v>
      </c>
      <c r="C595" s="636" t="s">
        <v>781</v>
      </c>
      <c r="D595" s="651" t="s">
        <v>756</v>
      </c>
      <c r="E595" s="652"/>
      <c r="F595" s="652"/>
      <c r="G595" s="653"/>
      <c r="H595" s="640">
        <v>635932.96197478066</v>
      </c>
      <c r="I595" s="640">
        <f t="shared" si="8288"/>
        <v>635932.96197478066</v>
      </c>
      <c r="J595" s="653">
        <v>0</v>
      </c>
      <c r="K595" s="653">
        <v>0</v>
      </c>
      <c r="L595" s="653">
        <v>0</v>
      </c>
      <c r="M595" s="653">
        <v>0</v>
      </c>
      <c r="N595" s="653">
        <v>0</v>
      </c>
      <c r="O595" s="653">
        <v>0</v>
      </c>
      <c r="P595" s="653">
        <v>0</v>
      </c>
      <c r="Q595" s="653">
        <v>0</v>
      </c>
      <c r="R595" s="653">
        <f t="shared" ref="R595" si="8526">+R596*H595</f>
        <v>190779.8885924342</v>
      </c>
      <c r="S595" s="653">
        <f t="shared" ref="S595" si="8527">((S596*$H595)-((S596*$H595*$E596)+(S596*$H595*$F596)))</f>
        <v>0</v>
      </c>
      <c r="T595" s="653">
        <f t="shared" ref="T595" si="8528">((T596*$H595)-((T596*$H595*$E596)+(T596*$H595*$F596)))</f>
        <v>0</v>
      </c>
      <c r="U595" s="653">
        <f t="shared" ref="U595" si="8529">((U596*$H595)-((U596*$H595*$E596)+(U596*$H595*$F596)))</f>
        <v>0</v>
      </c>
      <c r="V595" s="653">
        <f t="shared" ref="V595" si="8530">((V596*$H595)-((V596*$H595*$E596)+(V596*$H595*$F596)))</f>
        <v>0</v>
      </c>
      <c r="W595" s="653">
        <f t="shared" ref="W595" si="8531">((W596*$H595)-((W596*$H595*$E596)+(W596*$H595*$F596)))</f>
        <v>0</v>
      </c>
      <c r="X595" s="653">
        <f t="shared" ref="X595" si="8532">((X596*$H595)-((X596*$H595*$E596)+(X596*$H595*$F596)))</f>
        <v>413356.42528360744</v>
      </c>
      <c r="Y595" s="653">
        <f t="shared" ref="Y595" si="8533">((Y596*$H595)-((Y596*$H595*$E596)+(Y596*$H595*$F596)))</f>
        <v>0</v>
      </c>
      <c r="Z595" s="653">
        <f t="shared" ref="Z595" si="8534">((Z596*$H595)-((Z596*$H595*$E596)+(Z596*$H595*$F596)))</f>
        <v>0</v>
      </c>
      <c r="AA595" s="653">
        <f t="shared" ref="AA595" si="8535">((AA596*$H595)-((AA596*$H595*$E596)+(AA596*$H595*$F596)))</f>
        <v>0</v>
      </c>
      <c r="AB595" s="653">
        <f t="shared" ref="AB595" si="8536">((AB596*$H595)-((AB596*$H595*$E596)+(AB596*$H595*$F596)))</f>
        <v>0</v>
      </c>
      <c r="AC595" s="653">
        <f t="shared" ref="AC595" si="8537">((AC596*$H595)-((AC596*$H595*$E596)+(AC596*$H595*$F596)))</f>
        <v>0</v>
      </c>
      <c r="AD595" s="653">
        <f t="shared" ref="AD595" si="8538">((AD596*$H595)-((AD596*$H595*$E596)+(AD596*$H595*$F596)))</f>
        <v>0</v>
      </c>
      <c r="AE595" s="653">
        <f t="shared" ref="AE595" si="8539">((AE596*$H595)-((AE596*$H595*$E596)+(AE596*$H595*$F596)))</f>
        <v>0</v>
      </c>
      <c r="AF595" s="653">
        <f t="shared" ref="AF595" si="8540">((AF596*$H595)-((AF596*$H595*$E596)+(AF596*$H595*$F596)))</f>
        <v>0</v>
      </c>
      <c r="AG595" s="653">
        <f t="shared" ref="AG595" si="8541">((AG596*$H595)-((AG596*$H595*$E596)+(AG596*$H595*$F596)))</f>
        <v>0</v>
      </c>
      <c r="AH595" s="653">
        <f t="shared" ref="AH595" si="8542">((AH596*$H595)-((AH596*$H595*$E596)+(AH596*$H595*$F596)))</f>
        <v>0</v>
      </c>
      <c r="AI595" s="653">
        <f>+AI596*H595</f>
        <v>31796.648098739035</v>
      </c>
      <c r="AJ595" s="653">
        <f>+AJ596*H595</f>
        <v>0</v>
      </c>
      <c r="AK595" s="653">
        <f t="shared" ref="AK595" si="8543">((AK596*$H595)-((AK596*$H595*$E596)+(AK596*$H595*$F596)))</f>
        <v>0</v>
      </c>
      <c r="AL595" s="653">
        <f t="shared" ref="AL595" si="8544">((AL596*$H595)-((AL596*$H595*$E596)+(AL596*$H595*$F596)))</f>
        <v>0</v>
      </c>
      <c r="AM595" s="653">
        <f t="shared" ref="AM595" si="8545">((AM596*$H595)-((AM596*$H595*$E596)+(AM596*$H595*$F596)))</f>
        <v>0</v>
      </c>
      <c r="AN595" s="653">
        <f t="shared" ref="AN595" si="8546">((AN596*$H595)-((AN596*$H595*$E596)+(AN596*$H595*$F596)))</f>
        <v>0</v>
      </c>
      <c r="AO595" s="653">
        <f t="shared" ref="AO595" si="8547">((AO596*$H595)-((AO596*$H595*$E596)+(AO596*$H595*$F596)))</f>
        <v>0</v>
      </c>
      <c r="AP595" s="653">
        <f t="shared" ref="AP595" si="8548">((AP596*$H595)-((AP596*$H595*$E596)+(AP596*$H595*$F596)))</f>
        <v>0</v>
      </c>
      <c r="AQ595" s="653">
        <f t="shared" ref="AQ595" si="8549">((AQ596*$H595)-((AQ596*$H595*$E596)+(AQ596*$H595*$F596)))</f>
        <v>0</v>
      </c>
      <c r="AR595" s="653">
        <f t="shared" ref="AR595" si="8550">((AR596*$H595)-((AR596*$H595*$E596)+(AR596*$H595*$F596)))</f>
        <v>0</v>
      </c>
      <c r="AS595" s="653">
        <f t="shared" ref="AS595" si="8551">((AS596*$H595)-((AS596*$H595*$E596)+(AS596*$H595*$F596)))</f>
        <v>0</v>
      </c>
      <c r="AT595" s="653">
        <f t="shared" ref="AT595" si="8552">((AT596*$H595)-((AT596*$H595*$E596)+(AT596*$H595*$F596)))</f>
        <v>0</v>
      </c>
      <c r="AU595" s="653">
        <f t="shared" ref="AU595" si="8553">((AU596*$H595)-((AU596*$H595*$E596)+(AU596*$H595*$F596)))</f>
        <v>0</v>
      </c>
      <c r="AV595" s="653">
        <f t="shared" ref="AV595" si="8554">((AV596*$H595)-((AV596*$H595*$E596)+(AV596*$H595*$F596)))</f>
        <v>0</v>
      </c>
      <c r="AW595" s="613">
        <f t="shared" si="8466"/>
        <v>635932.96197478066</v>
      </c>
      <c r="AX595" s="645">
        <f t="shared" si="8435"/>
        <v>0</v>
      </c>
      <c r="AY595" s="656">
        <f t="shared" si="8436"/>
        <v>0</v>
      </c>
      <c r="AZ595" s="591"/>
    </row>
    <row r="596" spans="1:52">
      <c r="A596" s="590"/>
      <c r="B596" s="636"/>
      <c r="C596" s="636"/>
      <c r="D596" s="651"/>
      <c r="E596" s="652">
        <v>0.3</v>
      </c>
      <c r="F596" s="652">
        <v>0.05</v>
      </c>
      <c r="G596" s="653"/>
      <c r="H596" s="640"/>
      <c r="I596" s="640">
        <f t="shared" si="8288"/>
        <v>1.35</v>
      </c>
      <c r="J596" s="658">
        <v>0</v>
      </c>
      <c r="K596" s="658">
        <v>0</v>
      </c>
      <c r="L596" s="658">
        <v>0</v>
      </c>
      <c r="M596" s="658">
        <v>0</v>
      </c>
      <c r="N596" s="658">
        <v>0</v>
      </c>
      <c r="O596" s="658">
        <v>0</v>
      </c>
      <c r="P596" s="658">
        <v>0</v>
      </c>
      <c r="Q596" s="658">
        <v>0</v>
      </c>
      <c r="R596" s="658">
        <v>0.3</v>
      </c>
      <c r="S596" s="658">
        <v>0</v>
      </c>
      <c r="T596" s="658">
        <v>0</v>
      </c>
      <c r="U596" s="658">
        <v>0</v>
      </c>
      <c r="V596" s="658">
        <v>0</v>
      </c>
      <c r="W596" s="658">
        <v>0</v>
      </c>
      <c r="X596" s="658">
        <v>1</v>
      </c>
      <c r="Y596" s="658">
        <v>0</v>
      </c>
      <c r="Z596" s="658">
        <v>0</v>
      </c>
      <c r="AA596" s="658">
        <v>0</v>
      </c>
      <c r="AB596" s="658">
        <v>0</v>
      </c>
      <c r="AC596" s="658">
        <v>0</v>
      </c>
      <c r="AD596" s="658">
        <v>0</v>
      </c>
      <c r="AE596" s="658">
        <v>0</v>
      </c>
      <c r="AF596" s="658">
        <v>0</v>
      </c>
      <c r="AG596" s="658">
        <v>0</v>
      </c>
      <c r="AH596" s="658">
        <v>0</v>
      </c>
      <c r="AI596" s="658">
        <v>0.05</v>
      </c>
      <c r="AJ596" s="658">
        <v>0</v>
      </c>
      <c r="AK596" s="658">
        <v>0</v>
      </c>
      <c r="AL596" s="658">
        <v>0</v>
      </c>
      <c r="AM596" s="658">
        <v>0</v>
      </c>
      <c r="AN596" s="658">
        <v>0</v>
      </c>
      <c r="AO596" s="658">
        <v>0</v>
      </c>
      <c r="AP596" s="658">
        <v>0</v>
      </c>
      <c r="AQ596" s="658">
        <v>0</v>
      </c>
      <c r="AR596" s="658">
        <v>0</v>
      </c>
      <c r="AS596" s="658">
        <v>0</v>
      </c>
      <c r="AT596" s="658">
        <v>0</v>
      </c>
      <c r="AU596" s="658">
        <v>0</v>
      </c>
      <c r="AV596" s="658">
        <v>0</v>
      </c>
      <c r="AW596" s="613">
        <f t="shared" si="8466"/>
        <v>1.35</v>
      </c>
      <c r="AX596" s="645">
        <f t="shared" si="8435"/>
        <v>1.35</v>
      </c>
      <c r="AY596" s="656" t="e">
        <f t="shared" si="8436"/>
        <v>#DIV/0!</v>
      </c>
      <c r="AZ596" s="591"/>
    </row>
    <row r="597" spans="1:52">
      <c r="A597" s="590"/>
      <c r="B597" s="636" t="s">
        <v>378</v>
      </c>
      <c r="C597" s="636" t="s">
        <v>782</v>
      </c>
      <c r="D597" s="651" t="s">
        <v>700</v>
      </c>
      <c r="E597" s="652"/>
      <c r="F597" s="652"/>
      <c r="G597" s="653"/>
      <c r="H597" s="640">
        <v>0</v>
      </c>
      <c r="I597" s="640">
        <f t="shared" si="8288"/>
        <v>0</v>
      </c>
      <c r="J597" s="653">
        <v>0</v>
      </c>
      <c r="K597" s="653">
        <v>0</v>
      </c>
      <c r="L597" s="653">
        <v>0</v>
      </c>
      <c r="M597" s="653">
        <v>0</v>
      </c>
      <c r="N597" s="653">
        <v>0</v>
      </c>
      <c r="O597" s="653">
        <v>0</v>
      </c>
      <c r="P597" s="653">
        <v>0</v>
      </c>
      <c r="Q597" s="653">
        <v>0</v>
      </c>
      <c r="R597" s="653">
        <f t="shared" ref="R597" si="8555">+R598*H597</f>
        <v>0</v>
      </c>
      <c r="S597" s="653">
        <f t="shared" ref="S597" si="8556">((S598*$H597)-((S598*$H597*$E598)+(S598*$H597*$F598)))</f>
        <v>0</v>
      </c>
      <c r="T597" s="653">
        <f t="shared" ref="T597" si="8557">((T598*$H597)-((T598*$H597*$E598)+(T598*$H597*$F598)))</f>
        <v>0</v>
      </c>
      <c r="U597" s="653">
        <f t="shared" ref="U597" si="8558">((U598*$H597)-((U598*$H597*$E598)+(U598*$H597*$F598)))</f>
        <v>0</v>
      </c>
      <c r="V597" s="653">
        <f t="shared" ref="V597" si="8559">((V598*$H597)-((V598*$H597*$E598)+(V598*$H597*$F598)))</f>
        <v>0</v>
      </c>
      <c r="W597" s="653">
        <f t="shared" ref="W597" si="8560">((W598*$H597)-((W598*$H597*$E598)+(W598*$H597*$F598)))</f>
        <v>0</v>
      </c>
      <c r="X597" s="653">
        <f t="shared" ref="X597" si="8561">((X598*$H597)-((X598*$H597*$E598)+(X598*$H597*$F598)))</f>
        <v>0</v>
      </c>
      <c r="Y597" s="653">
        <f t="shared" ref="Y597" si="8562">((Y598*$H597)-((Y598*$H597*$E598)+(Y598*$H597*$F598)))</f>
        <v>0</v>
      </c>
      <c r="Z597" s="653">
        <f t="shared" ref="Z597" si="8563">((Z598*$H597)-((Z598*$H597*$E598)+(Z598*$H597*$F598)))</f>
        <v>0</v>
      </c>
      <c r="AA597" s="653">
        <f t="shared" ref="AA597" si="8564">((AA598*$H597)-((AA598*$H597*$E598)+(AA598*$H597*$F598)))</f>
        <v>0</v>
      </c>
      <c r="AB597" s="653">
        <f t="shared" ref="AB597" si="8565">((AB598*$H597)-((AB598*$H597*$E598)+(AB598*$H597*$F598)))</f>
        <v>0</v>
      </c>
      <c r="AC597" s="653">
        <f t="shared" ref="AC597" si="8566">((AC598*$H597)-((AC598*$H597*$E598)+(AC598*$H597*$F598)))</f>
        <v>0</v>
      </c>
      <c r="AD597" s="653">
        <f t="shared" ref="AD597" si="8567">((AD598*$H597)-((AD598*$H597*$E598)+(AD598*$H597*$F598)))</f>
        <v>0</v>
      </c>
      <c r="AE597" s="653">
        <f t="shared" ref="AE597" si="8568">((AE598*$H597)-((AE598*$H597*$E598)+(AE598*$H597*$F598)))</f>
        <v>0</v>
      </c>
      <c r="AF597" s="653">
        <f t="shared" ref="AF597" si="8569">((AF598*$H597)-((AF598*$H597*$E598)+(AF598*$H597*$F598)))</f>
        <v>0</v>
      </c>
      <c r="AG597" s="653">
        <f t="shared" ref="AG597" si="8570">((AG598*$H597)-((AG598*$H597*$E598)+(AG598*$H597*$F598)))</f>
        <v>0</v>
      </c>
      <c r="AH597" s="653">
        <f t="shared" ref="AH597" si="8571">((AH598*$H597)-((AH598*$H597*$E598)+(AH598*$H597*$F598)))</f>
        <v>0</v>
      </c>
      <c r="AI597" s="653">
        <f>+AI598*H597</f>
        <v>0</v>
      </c>
      <c r="AJ597" s="653">
        <f>+AJ598*H597</f>
        <v>0</v>
      </c>
      <c r="AK597" s="653">
        <f t="shared" ref="AK597" si="8572">((AK598*$H597)-((AK598*$H597*$E598)+(AK598*$H597*$F598)))</f>
        <v>0</v>
      </c>
      <c r="AL597" s="653">
        <f t="shared" ref="AL597" si="8573">((AL598*$H597)-((AL598*$H597*$E598)+(AL598*$H597*$F598)))</f>
        <v>0</v>
      </c>
      <c r="AM597" s="653">
        <f t="shared" ref="AM597" si="8574">((AM598*$H597)-((AM598*$H597*$E598)+(AM598*$H597*$F598)))</f>
        <v>0</v>
      </c>
      <c r="AN597" s="653">
        <f t="shared" ref="AN597" si="8575">((AN598*$H597)-((AN598*$H597*$E598)+(AN598*$H597*$F598)))</f>
        <v>0</v>
      </c>
      <c r="AO597" s="653">
        <f t="shared" ref="AO597" si="8576">((AO598*$H597)-((AO598*$H597*$E598)+(AO598*$H597*$F598)))</f>
        <v>0</v>
      </c>
      <c r="AP597" s="653">
        <f t="shared" ref="AP597" si="8577">((AP598*$H597)-((AP598*$H597*$E598)+(AP598*$H597*$F598)))</f>
        <v>0</v>
      </c>
      <c r="AQ597" s="653">
        <f t="shared" ref="AQ597" si="8578">((AQ598*$H597)-((AQ598*$H597*$E598)+(AQ598*$H597*$F598)))</f>
        <v>0</v>
      </c>
      <c r="AR597" s="653">
        <f t="shared" ref="AR597" si="8579">((AR598*$H597)-((AR598*$H597*$E598)+(AR598*$H597*$F598)))</f>
        <v>0</v>
      </c>
      <c r="AS597" s="653">
        <f t="shared" ref="AS597" si="8580">((AS598*$H597)-((AS598*$H597*$E598)+(AS598*$H597*$F598)))</f>
        <v>0</v>
      </c>
      <c r="AT597" s="653">
        <f t="shared" ref="AT597" si="8581">((AT598*$H597)-((AT598*$H597*$E598)+(AT598*$H597*$F598)))</f>
        <v>0</v>
      </c>
      <c r="AU597" s="653">
        <f t="shared" ref="AU597" si="8582">((AU598*$H597)-((AU598*$H597*$E598)+(AU598*$H597*$F598)))</f>
        <v>0</v>
      </c>
      <c r="AV597" s="653">
        <f t="shared" ref="AV597" si="8583">((AV598*$H597)-((AV598*$H597*$E598)+(AV598*$H597*$F598)))</f>
        <v>0</v>
      </c>
      <c r="AW597" s="613">
        <f t="shared" si="8466"/>
        <v>0</v>
      </c>
      <c r="AX597" s="645">
        <f t="shared" si="8435"/>
        <v>0</v>
      </c>
      <c r="AY597" s="656" t="e">
        <f t="shared" si="8436"/>
        <v>#DIV/0!</v>
      </c>
      <c r="AZ597" s="591"/>
    </row>
    <row r="598" spans="1:52">
      <c r="A598" s="590"/>
      <c r="B598" s="636"/>
      <c r="C598" s="636"/>
      <c r="D598" s="651"/>
      <c r="E598" s="652">
        <v>0.3</v>
      </c>
      <c r="F598" s="652">
        <v>0.05</v>
      </c>
      <c r="G598" s="653"/>
      <c r="H598" s="640"/>
      <c r="I598" s="640">
        <f t="shared" si="8288"/>
        <v>1.35</v>
      </c>
      <c r="J598" s="658">
        <v>0</v>
      </c>
      <c r="K598" s="658">
        <v>0</v>
      </c>
      <c r="L598" s="658">
        <v>0</v>
      </c>
      <c r="M598" s="658">
        <v>0</v>
      </c>
      <c r="N598" s="658">
        <v>0</v>
      </c>
      <c r="O598" s="658">
        <v>0</v>
      </c>
      <c r="P598" s="658">
        <v>0</v>
      </c>
      <c r="Q598" s="658">
        <v>0</v>
      </c>
      <c r="R598" s="658">
        <v>0.3</v>
      </c>
      <c r="S598" s="658">
        <v>0</v>
      </c>
      <c r="T598" s="658">
        <v>0</v>
      </c>
      <c r="U598" s="658">
        <v>0</v>
      </c>
      <c r="V598" s="658">
        <v>0</v>
      </c>
      <c r="W598" s="658">
        <v>0</v>
      </c>
      <c r="X598" s="658">
        <v>1</v>
      </c>
      <c r="Y598" s="658">
        <v>0</v>
      </c>
      <c r="Z598" s="658">
        <v>0</v>
      </c>
      <c r="AA598" s="658">
        <v>0</v>
      </c>
      <c r="AB598" s="658">
        <v>0</v>
      </c>
      <c r="AC598" s="658">
        <v>0</v>
      </c>
      <c r="AD598" s="658">
        <v>0</v>
      </c>
      <c r="AE598" s="658">
        <v>0</v>
      </c>
      <c r="AF598" s="658">
        <v>0</v>
      </c>
      <c r="AG598" s="658">
        <v>0</v>
      </c>
      <c r="AH598" s="658">
        <v>0</v>
      </c>
      <c r="AI598" s="658">
        <v>0.05</v>
      </c>
      <c r="AJ598" s="658">
        <v>0</v>
      </c>
      <c r="AK598" s="658">
        <v>0</v>
      </c>
      <c r="AL598" s="658">
        <v>0</v>
      </c>
      <c r="AM598" s="658">
        <v>0</v>
      </c>
      <c r="AN598" s="658">
        <v>0</v>
      </c>
      <c r="AO598" s="658">
        <v>0</v>
      </c>
      <c r="AP598" s="658">
        <v>0</v>
      </c>
      <c r="AQ598" s="658">
        <v>0</v>
      </c>
      <c r="AR598" s="658">
        <v>0</v>
      </c>
      <c r="AS598" s="658">
        <v>0</v>
      </c>
      <c r="AT598" s="658">
        <v>0</v>
      </c>
      <c r="AU598" s="658">
        <v>0</v>
      </c>
      <c r="AV598" s="658">
        <v>0</v>
      </c>
      <c r="AW598" s="613">
        <f t="shared" si="8466"/>
        <v>1.35</v>
      </c>
      <c r="AX598" s="645">
        <f t="shared" si="8435"/>
        <v>1.35</v>
      </c>
      <c r="AY598" s="656" t="e">
        <f t="shared" si="8436"/>
        <v>#DIV/0!</v>
      </c>
      <c r="AZ598" s="591"/>
    </row>
    <row r="599" spans="1:52">
      <c r="A599" s="590"/>
      <c r="B599" s="636" t="s">
        <v>378</v>
      </c>
      <c r="C599" s="636" t="s">
        <v>783</v>
      </c>
      <c r="D599" s="651" t="s">
        <v>721</v>
      </c>
      <c r="E599" s="652"/>
      <c r="F599" s="652"/>
      <c r="G599" s="653"/>
      <c r="H599" s="640">
        <v>30738.774229178391</v>
      </c>
      <c r="I599" s="640">
        <f t="shared" si="8288"/>
        <v>30738.774229178391</v>
      </c>
      <c r="J599" s="653">
        <v>0</v>
      </c>
      <c r="K599" s="653">
        <v>0</v>
      </c>
      <c r="L599" s="653">
        <v>0</v>
      </c>
      <c r="M599" s="653">
        <v>0</v>
      </c>
      <c r="N599" s="653">
        <v>0</v>
      </c>
      <c r="O599" s="653">
        <v>0</v>
      </c>
      <c r="P599" s="653">
        <v>0</v>
      </c>
      <c r="Q599" s="653">
        <v>0</v>
      </c>
      <c r="R599" s="653">
        <f t="shared" ref="R599" si="8584">+R600*H599</f>
        <v>9221.6322687535176</v>
      </c>
      <c r="S599" s="653">
        <f t="shared" ref="S599" si="8585">((S600*$H599)-((S600*$H599*$E600)+(S600*$H599*$F600)))</f>
        <v>0</v>
      </c>
      <c r="T599" s="653">
        <f t="shared" ref="T599" si="8586">((T600*$H599)-((T600*$H599*$E600)+(T600*$H599*$F600)))</f>
        <v>0</v>
      </c>
      <c r="U599" s="653">
        <f t="shared" ref="U599" si="8587">((U600*$H599)-((U600*$H599*$E600)+(U600*$H599*$F600)))</f>
        <v>0</v>
      </c>
      <c r="V599" s="653">
        <f t="shared" ref="V599" si="8588">((V600*$H599)-((V600*$H599*$E600)+(V600*$H599*$F600)))</f>
        <v>0</v>
      </c>
      <c r="W599" s="653">
        <f t="shared" ref="W599" si="8589">((W600*$H599)-((W600*$H599*$E600)+(W600*$H599*$F600)))</f>
        <v>0</v>
      </c>
      <c r="X599" s="653">
        <f t="shared" ref="X599" si="8590">((X600*$H599)-((X600*$H599*$E600)+(X600*$H599*$F600)))</f>
        <v>19980.203248965954</v>
      </c>
      <c r="Y599" s="653">
        <f t="shared" ref="Y599" si="8591">((Y600*$H599)-((Y600*$H599*$E600)+(Y600*$H599*$F600)))</f>
        <v>0</v>
      </c>
      <c r="Z599" s="653">
        <f t="shared" ref="Z599" si="8592">((Z600*$H599)-((Z600*$H599*$E600)+(Z600*$H599*$F600)))</f>
        <v>0</v>
      </c>
      <c r="AA599" s="653">
        <f t="shared" ref="AA599" si="8593">((AA600*$H599)-((AA600*$H599*$E600)+(AA600*$H599*$F600)))</f>
        <v>0</v>
      </c>
      <c r="AB599" s="653">
        <f t="shared" ref="AB599" si="8594">((AB600*$H599)-((AB600*$H599*$E600)+(AB600*$H599*$F600)))</f>
        <v>0</v>
      </c>
      <c r="AC599" s="653">
        <f t="shared" ref="AC599" si="8595">((AC600*$H599)-((AC600*$H599*$E600)+(AC600*$H599*$F600)))</f>
        <v>0</v>
      </c>
      <c r="AD599" s="653">
        <f t="shared" ref="AD599" si="8596">((AD600*$H599)-((AD600*$H599*$E600)+(AD600*$H599*$F600)))</f>
        <v>0</v>
      </c>
      <c r="AE599" s="653">
        <f t="shared" ref="AE599" si="8597">((AE600*$H599)-((AE600*$H599*$E600)+(AE600*$H599*$F600)))</f>
        <v>0</v>
      </c>
      <c r="AF599" s="653">
        <f t="shared" ref="AF599" si="8598">((AF600*$H599)-((AF600*$H599*$E600)+(AF600*$H599*$F600)))</f>
        <v>0</v>
      </c>
      <c r="AG599" s="653">
        <f t="shared" ref="AG599" si="8599">((AG600*$H599)-((AG600*$H599*$E600)+(AG600*$H599*$F600)))</f>
        <v>0</v>
      </c>
      <c r="AH599" s="653">
        <f t="shared" ref="AH599" si="8600">((AH600*$H599)-((AH600*$H599*$E600)+(AH600*$H599*$F600)))</f>
        <v>0</v>
      </c>
      <c r="AI599" s="653">
        <f>+AI600*H599</f>
        <v>1536.9387114589197</v>
      </c>
      <c r="AJ599" s="653">
        <f>+AJ600*H599</f>
        <v>0</v>
      </c>
      <c r="AK599" s="653">
        <f t="shared" ref="AK599" si="8601">((AK600*$H599)-((AK600*$H599*$E600)+(AK600*$H599*$F600)))</f>
        <v>0</v>
      </c>
      <c r="AL599" s="653">
        <f t="shared" ref="AL599" si="8602">((AL600*$H599)-((AL600*$H599*$E600)+(AL600*$H599*$F600)))</f>
        <v>0</v>
      </c>
      <c r="AM599" s="653">
        <f t="shared" ref="AM599" si="8603">((AM600*$H599)-((AM600*$H599*$E600)+(AM600*$H599*$F600)))</f>
        <v>0</v>
      </c>
      <c r="AN599" s="653">
        <f t="shared" ref="AN599" si="8604">((AN600*$H599)-((AN600*$H599*$E600)+(AN600*$H599*$F600)))</f>
        <v>0</v>
      </c>
      <c r="AO599" s="653">
        <f t="shared" ref="AO599" si="8605">((AO600*$H599)-((AO600*$H599*$E600)+(AO600*$H599*$F600)))</f>
        <v>0</v>
      </c>
      <c r="AP599" s="653">
        <f t="shared" ref="AP599" si="8606">((AP600*$H599)-((AP600*$H599*$E600)+(AP600*$H599*$F600)))</f>
        <v>0</v>
      </c>
      <c r="AQ599" s="653">
        <f t="shared" ref="AQ599" si="8607">((AQ600*$H599)-((AQ600*$H599*$E600)+(AQ600*$H599*$F600)))</f>
        <v>0</v>
      </c>
      <c r="AR599" s="653">
        <f t="shared" ref="AR599" si="8608">((AR600*$H599)-((AR600*$H599*$E600)+(AR600*$H599*$F600)))</f>
        <v>0</v>
      </c>
      <c r="AS599" s="653">
        <f t="shared" ref="AS599" si="8609">((AS600*$H599)-((AS600*$H599*$E600)+(AS600*$H599*$F600)))</f>
        <v>0</v>
      </c>
      <c r="AT599" s="653">
        <f t="shared" ref="AT599" si="8610">((AT600*$H599)-((AT600*$H599*$E600)+(AT600*$H599*$F600)))</f>
        <v>0</v>
      </c>
      <c r="AU599" s="653">
        <f t="shared" ref="AU599" si="8611">((AU600*$H599)-((AU600*$H599*$E600)+(AU600*$H599*$F600)))</f>
        <v>0</v>
      </c>
      <c r="AV599" s="653">
        <f t="shared" ref="AV599" si="8612">((AV600*$H599)-((AV600*$H599*$E600)+(AV600*$H599*$F600)))</f>
        <v>0</v>
      </c>
      <c r="AW599" s="613">
        <f t="shared" si="8466"/>
        <v>30738.774229178391</v>
      </c>
      <c r="AX599" s="645">
        <f t="shared" si="8435"/>
        <v>0</v>
      </c>
      <c r="AY599" s="656">
        <f t="shared" si="8436"/>
        <v>0</v>
      </c>
      <c r="AZ599" s="591"/>
    </row>
    <row r="600" spans="1:52">
      <c r="A600" s="590"/>
      <c r="B600" s="636"/>
      <c r="C600" s="636"/>
      <c r="D600" s="651"/>
      <c r="E600" s="652">
        <v>0.3</v>
      </c>
      <c r="F600" s="652">
        <v>0.05</v>
      </c>
      <c r="G600" s="653"/>
      <c r="H600" s="640"/>
      <c r="I600" s="640">
        <f t="shared" si="8288"/>
        <v>1.35</v>
      </c>
      <c r="J600" s="658">
        <v>0</v>
      </c>
      <c r="K600" s="658">
        <v>0</v>
      </c>
      <c r="L600" s="658">
        <v>0</v>
      </c>
      <c r="M600" s="658">
        <v>0</v>
      </c>
      <c r="N600" s="658">
        <v>0</v>
      </c>
      <c r="O600" s="658">
        <v>0</v>
      </c>
      <c r="P600" s="658">
        <v>0</v>
      </c>
      <c r="Q600" s="658">
        <v>0</v>
      </c>
      <c r="R600" s="658">
        <v>0.3</v>
      </c>
      <c r="S600" s="658">
        <v>0</v>
      </c>
      <c r="T600" s="658">
        <v>0</v>
      </c>
      <c r="U600" s="658">
        <v>0</v>
      </c>
      <c r="V600" s="658">
        <v>0</v>
      </c>
      <c r="W600" s="658">
        <v>0</v>
      </c>
      <c r="X600" s="658">
        <v>1</v>
      </c>
      <c r="Y600" s="658">
        <v>0</v>
      </c>
      <c r="Z600" s="658">
        <v>0</v>
      </c>
      <c r="AA600" s="658">
        <v>0</v>
      </c>
      <c r="AB600" s="658">
        <v>0</v>
      </c>
      <c r="AC600" s="658">
        <v>0</v>
      </c>
      <c r="AD600" s="658">
        <v>0</v>
      </c>
      <c r="AE600" s="658">
        <v>0</v>
      </c>
      <c r="AF600" s="658">
        <v>0</v>
      </c>
      <c r="AG600" s="658">
        <v>0</v>
      </c>
      <c r="AH600" s="658">
        <v>0</v>
      </c>
      <c r="AI600" s="658">
        <v>0.05</v>
      </c>
      <c r="AJ600" s="658">
        <v>0</v>
      </c>
      <c r="AK600" s="658">
        <v>0</v>
      </c>
      <c r="AL600" s="658">
        <v>0</v>
      </c>
      <c r="AM600" s="658">
        <v>0</v>
      </c>
      <c r="AN600" s="658">
        <v>0</v>
      </c>
      <c r="AO600" s="658">
        <v>0</v>
      </c>
      <c r="AP600" s="658">
        <v>0</v>
      </c>
      <c r="AQ600" s="658">
        <v>0</v>
      </c>
      <c r="AR600" s="658">
        <v>0</v>
      </c>
      <c r="AS600" s="658">
        <v>0</v>
      </c>
      <c r="AT600" s="658">
        <v>0</v>
      </c>
      <c r="AU600" s="658">
        <v>0</v>
      </c>
      <c r="AV600" s="658">
        <v>0</v>
      </c>
      <c r="AW600" s="613">
        <f t="shared" si="8466"/>
        <v>1.35</v>
      </c>
      <c r="AX600" s="645">
        <f t="shared" si="8435"/>
        <v>1.35</v>
      </c>
      <c r="AY600" s="656" t="e">
        <f t="shared" si="8436"/>
        <v>#DIV/0!</v>
      </c>
      <c r="AZ600" s="591"/>
    </row>
    <row r="601" spans="1:52">
      <c r="A601" s="590"/>
      <c r="B601" s="636" t="s">
        <v>378</v>
      </c>
      <c r="C601" s="636" t="s">
        <v>784</v>
      </c>
      <c r="D601" s="651" t="s">
        <v>706</v>
      </c>
      <c r="E601" s="652"/>
      <c r="F601" s="652"/>
      <c r="G601" s="653"/>
      <c r="H601" s="640">
        <v>93990.747555575217</v>
      </c>
      <c r="I601" s="640">
        <f t="shared" si="8288"/>
        <v>93990.747555575217</v>
      </c>
      <c r="J601" s="653">
        <v>0</v>
      </c>
      <c r="K601" s="653">
        <v>0</v>
      </c>
      <c r="L601" s="653">
        <v>0</v>
      </c>
      <c r="M601" s="653">
        <v>0</v>
      </c>
      <c r="N601" s="653">
        <v>0</v>
      </c>
      <c r="O601" s="653">
        <v>0</v>
      </c>
      <c r="P601" s="653">
        <v>0</v>
      </c>
      <c r="Q601" s="653">
        <v>0</v>
      </c>
      <c r="R601" s="653">
        <f t="shared" ref="R601" si="8613">+R602*H601</f>
        <v>28197.224266672565</v>
      </c>
      <c r="S601" s="653">
        <f t="shared" ref="S601" si="8614">((S602*$H601)-((S602*$H601*$E602)+(S602*$H601*$F602)))</f>
        <v>0</v>
      </c>
      <c r="T601" s="653">
        <f t="shared" ref="T601" si="8615">((T602*$H601)-((T602*$H601*$E602)+(T602*$H601*$F602)))</f>
        <v>0</v>
      </c>
      <c r="U601" s="653">
        <f t="shared" ref="U601" si="8616">((U602*$H601)-((U602*$H601*$E602)+(U602*$H601*$F602)))</f>
        <v>0</v>
      </c>
      <c r="V601" s="653">
        <f t="shared" ref="V601" si="8617">((V602*$H601)-((V602*$H601*$E602)+(V602*$H601*$F602)))</f>
        <v>8553.1580275573469</v>
      </c>
      <c r="W601" s="653">
        <f t="shared" ref="W601" si="8618">((W602*$H601)-((W602*$H601*$E602)+(W602*$H601*$F602)))</f>
        <v>52540.827883566548</v>
      </c>
      <c r="X601" s="653">
        <f t="shared" ref="X601" si="8619">((X602*$H601)-((X602*$H601*$E602)+(X602*$H601*$F602)))</f>
        <v>0</v>
      </c>
      <c r="Y601" s="653">
        <f t="shared" ref="Y601" si="8620">((Y602*$H601)-((Y602*$H601*$E602)+(Y602*$H601*$F602)))</f>
        <v>0</v>
      </c>
      <c r="Z601" s="653">
        <f t="shared" ref="Z601" si="8621">((Z602*$H601)-((Z602*$H601*$E602)+(Z602*$H601*$F602)))</f>
        <v>0</v>
      </c>
      <c r="AA601" s="653">
        <f t="shared" ref="AA601" si="8622">((AA602*$H601)-((AA602*$H601*$E602)+(AA602*$H601*$F602)))</f>
        <v>0</v>
      </c>
      <c r="AB601" s="653">
        <f t="shared" ref="AB601" si="8623">((AB602*$H601)-((AB602*$H601*$E602)+(AB602*$H601*$F602)))</f>
        <v>0</v>
      </c>
      <c r="AC601" s="653">
        <f t="shared" ref="AC601" si="8624">((AC602*$H601)-((AC602*$H601*$E602)+(AC602*$H601*$F602)))</f>
        <v>0</v>
      </c>
      <c r="AD601" s="653">
        <f t="shared" ref="AD601" si="8625">((AD602*$H601)-((AD602*$H601*$E602)+(AD602*$H601*$F602)))</f>
        <v>0</v>
      </c>
      <c r="AE601" s="653">
        <f t="shared" ref="AE601" si="8626">((AE602*$H601)-((AE602*$H601*$E602)+(AE602*$H601*$F602)))</f>
        <v>0</v>
      </c>
      <c r="AF601" s="653">
        <f t="shared" ref="AF601" si="8627">((AF602*$H601)-((AF602*$H601*$E602)+(AF602*$H601*$F602)))</f>
        <v>0</v>
      </c>
      <c r="AG601" s="653">
        <f t="shared" ref="AG601" si="8628">((AG602*$H601)-((AG602*$H601*$E602)+(AG602*$H601*$F602)))</f>
        <v>0</v>
      </c>
      <c r="AH601" s="653">
        <f t="shared" ref="AH601" si="8629">((AH602*$H601)-((AH602*$H601*$E602)+(AH602*$H601*$F602)))</f>
        <v>0</v>
      </c>
      <c r="AI601" s="653">
        <f>+AI602*H601</f>
        <v>4699.5373777787609</v>
      </c>
      <c r="AJ601" s="653">
        <f>+AJ602*H601</f>
        <v>0</v>
      </c>
      <c r="AK601" s="653">
        <f t="shared" ref="AK601" si="8630">((AK602*$H601)-((AK602*$H601*$E602)+(AK602*$H601*$F602)))</f>
        <v>0</v>
      </c>
      <c r="AL601" s="653">
        <f t="shared" ref="AL601" si="8631">((AL602*$H601)-((AL602*$H601*$E602)+(AL602*$H601*$F602)))</f>
        <v>0</v>
      </c>
      <c r="AM601" s="653">
        <f t="shared" ref="AM601" si="8632">((AM602*$H601)-((AM602*$H601*$E602)+(AM602*$H601*$F602)))</f>
        <v>0</v>
      </c>
      <c r="AN601" s="653">
        <f t="shared" ref="AN601" si="8633">((AN602*$H601)-((AN602*$H601*$E602)+(AN602*$H601*$F602)))</f>
        <v>0</v>
      </c>
      <c r="AO601" s="653">
        <f t="shared" ref="AO601" si="8634">((AO602*$H601)-((AO602*$H601*$E602)+(AO602*$H601*$F602)))</f>
        <v>0</v>
      </c>
      <c r="AP601" s="653">
        <f t="shared" ref="AP601" si="8635">((AP602*$H601)-((AP602*$H601*$E602)+(AP602*$H601*$F602)))</f>
        <v>0</v>
      </c>
      <c r="AQ601" s="653">
        <f t="shared" ref="AQ601" si="8636">((AQ602*$H601)-((AQ602*$H601*$E602)+(AQ602*$H601*$F602)))</f>
        <v>0</v>
      </c>
      <c r="AR601" s="653">
        <f t="shared" ref="AR601" si="8637">((AR602*$H601)-((AR602*$H601*$E602)+(AR602*$H601*$F602)))</f>
        <v>0</v>
      </c>
      <c r="AS601" s="653">
        <f t="shared" ref="AS601" si="8638">((AS602*$H601)-((AS602*$H601*$E602)+(AS602*$H601*$F602)))</f>
        <v>0</v>
      </c>
      <c r="AT601" s="653">
        <f t="shared" ref="AT601" si="8639">((AT602*$H601)-((AT602*$H601*$E602)+(AT602*$H601*$F602)))</f>
        <v>0</v>
      </c>
      <c r="AU601" s="653">
        <f t="shared" ref="AU601" si="8640">((AU602*$H601)-((AU602*$H601*$E602)+(AU602*$H601*$F602)))</f>
        <v>0</v>
      </c>
      <c r="AV601" s="653">
        <f t="shared" ref="AV601" si="8641">((AV602*$H601)-((AV602*$H601*$E602)+(AV602*$H601*$F602)))</f>
        <v>0</v>
      </c>
      <c r="AW601" s="613">
        <f t="shared" si="8466"/>
        <v>93990.747555575217</v>
      </c>
      <c r="AX601" s="645">
        <f t="shared" si="8435"/>
        <v>0</v>
      </c>
      <c r="AY601" s="656">
        <f t="shared" si="8436"/>
        <v>0</v>
      </c>
      <c r="AZ601" s="591"/>
    </row>
    <row r="602" spans="1:52">
      <c r="A602" s="590"/>
      <c r="B602" s="636"/>
      <c r="C602" s="636"/>
      <c r="D602" s="651"/>
      <c r="E602" s="652">
        <v>0.3</v>
      </c>
      <c r="F602" s="652">
        <v>0.05</v>
      </c>
      <c r="G602" s="653"/>
      <c r="H602" s="640"/>
      <c r="I602" s="640">
        <f t="shared" si="8288"/>
        <v>1.35</v>
      </c>
      <c r="J602" s="658">
        <v>0</v>
      </c>
      <c r="K602" s="658">
        <v>0</v>
      </c>
      <c r="L602" s="658">
        <v>0</v>
      </c>
      <c r="M602" s="658">
        <v>0</v>
      </c>
      <c r="N602" s="658">
        <v>0</v>
      </c>
      <c r="O602" s="658">
        <v>0</v>
      </c>
      <c r="P602" s="658">
        <v>0</v>
      </c>
      <c r="Q602" s="658">
        <v>0</v>
      </c>
      <c r="R602" s="658">
        <v>0.3</v>
      </c>
      <c r="S602" s="658">
        <v>0</v>
      </c>
      <c r="T602" s="658">
        <v>0</v>
      </c>
      <c r="U602" s="658">
        <v>0</v>
      </c>
      <c r="V602" s="658">
        <v>0.14000000000000001</v>
      </c>
      <c r="W602" s="658">
        <v>0.86</v>
      </c>
      <c r="X602" s="658">
        <v>0</v>
      </c>
      <c r="Y602" s="658">
        <v>0</v>
      </c>
      <c r="Z602" s="658">
        <v>0</v>
      </c>
      <c r="AA602" s="658">
        <v>0</v>
      </c>
      <c r="AB602" s="658">
        <v>0</v>
      </c>
      <c r="AC602" s="658">
        <v>0</v>
      </c>
      <c r="AD602" s="658">
        <v>0</v>
      </c>
      <c r="AE602" s="658">
        <v>0</v>
      </c>
      <c r="AF602" s="658">
        <v>0</v>
      </c>
      <c r="AG602" s="658">
        <v>0</v>
      </c>
      <c r="AH602" s="658">
        <v>0</v>
      </c>
      <c r="AI602" s="658">
        <v>0.05</v>
      </c>
      <c r="AJ602" s="658">
        <v>0</v>
      </c>
      <c r="AK602" s="658">
        <v>0</v>
      </c>
      <c r="AL602" s="658">
        <v>0</v>
      </c>
      <c r="AM602" s="658">
        <v>0</v>
      </c>
      <c r="AN602" s="658">
        <v>0</v>
      </c>
      <c r="AO602" s="658">
        <v>0</v>
      </c>
      <c r="AP602" s="658">
        <v>0</v>
      </c>
      <c r="AQ602" s="658">
        <v>0</v>
      </c>
      <c r="AR602" s="658">
        <v>0</v>
      </c>
      <c r="AS602" s="658">
        <v>0</v>
      </c>
      <c r="AT602" s="658">
        <v>0</v>
      </c>
      <c r="AU602" s="658">
        <v>0</v>
      </c>
      <c r="AV602" s="658">
        <v>0</v>
      </c>
      <c r="AW602" s="613">
        <f t="shared" si="8466"/>
        <v>1.35</v>
      </c>
      <c r="AX602" s="645">
        <f t="shared" si="8435"/>
        <v>1.35</v>
      </c>
      <c r="AY602" s="656" t="e">
        <f t="shared" si="8436"/>
        <v>#DIV/0!</v>
      </c>
      <c r="AZ602" s="591"/>
    </row>
    <row r="603" spans="1:52">
      <c r="A603" s="590"/>
      <c r="B603" s="636" t="s">
        <v>378</v>
      </c>
      <c r="C603" s="636" t="s">
        <v>785</v>
      </c>
      <c r="D603" s="651" t="s">
        <v>704</v>
      </c>
      <c r="E603" s="652"/>
      <c r="F603" s="652"/>
      <c r="G603" s="653"/>
      <c r="H603" s="640">
        <v>65947.844481971581</v>
      </c>
      <c r="I603" s="640">
        <f t="shared" si="8288"/>
        <v>65947.844481971581</v>
      </c>
      <c r="J603" s="653">
        <v>0</v>
      </c>
      <c r="K603" s="653">
        <v>0</v>
      </c>
      <c r="L603" s="653">
        <v>0</v>
      </c>
      <c r="M603" s="653">
        <v>0</v>
      </c>
      <c r="N603" s="653">
        <v>0</v>
      </c>
      <c r="O603" s="653">
        <v>0</v>
      </c>
      <c r="P603" s="653">
        <v>0</v>
      </c>
      <c r="Q603" s="653">
        <v>0</v>
      </c>
      <c r="R603" s="653">
        <f t="shared" ref="R603" si="8642">+R604*H603</f>
        <v>19784.353344591473</v>
      </c>
      <c r="S603" s="653">
        <f t="shared" ref="S603" si="8643">((S604*$H603)-((S604*$H603*$E604)+(S604*$H603*$F604)))</f>
        <v>0</v>
      </c>
      <c r="T603" s="653">
        <f t="shared" ref="T603" si="8644">((T604*$H603)-((T604*$H603*$E604)+(T604*$H603*$F604)))</f>
        <v>0</v>
      </c>
      <c r="U603" s="653">
        <f t="shared" ref="U603" si="8645">((U604*$H603)-((U604*$H603*$E604)+(U604*$H603*$F604)))</f>
        <v>0</v>
      </c>
      <c r="V603" s="653">
        <f t="shared" ref="V603" si="8646">((V604*$H603)-((V604*$H603*$E604)+(V604*$H603*$F604)))</f>
        <v>5143.9318695937827</v>
      </c>
      <c r="W603" s="653">
        <f t="shared" ref="W603" si="8647">((W604*$H603)-((W604*$H603*$E604)+(W604*$H603*$F604)))</f>
        <v>36436.184076289297</v>
      </c>
      <c r="X603" s="653">
        <f t="shared" ref="X603" si="8648">((X604*$H603)-((X604*$H603*$E604)+(X604*$H603*$F604)))</f>
        <v>1285.9829673984468</v>
      </c>
      <c r="Y603" s="653">
        <f t="shared" ref="Y603" si="8649">((Y604*$H603)-((Y604*$H603*$E604)+(Y604*$H603*$F604)))</f>
        <v>0</v>
      </c>
      <c r="Z603" s="653">
        <f t="shared" ref="Z603" si="8650">((Z604*$H603)-((Z604*$H603*$E604)+(Z604*$H603*$F604)))</f>
        <v>0</v>
      </c>
      <c r="AA603" s="653">
        <f t="shared" ref="AA603" si="8651">((AA604*$H603)-((AA604*$H603*$E604)+(AA604*$H603*$F604)))</f>
        <v>0</v>
      </c>
      <c r="AB603" s="653">
        <f t="shared" ref="AB603" si="8652">((AB604*$H603)-((AB604*$H603*$E604)+(AB604*$H603*$F604)))</f>
        <v>0</v>
      </c>
      <c r="AC603" s="653">
        <f t="shared" ref="AC603" si="8653">((AC604*$H603)-((AC604*$H603*$E604)+(AC604*$H603*$F604)))</f>
        <v>0</v>
      </c>
      <c r="AD603" s="653">
        <f t="shared" ref="AD603" si="8654">((AD604*$H603)-((AD604*$H603*$E604)+(AD604*$H603*$F604)))</f>
        <v>0</v>
      </c>
      <c r="AE603" s="653">
        <f t="shared" ref="AE603" si="8655">((AE604*$H603)-((AE604*$H603*$E604)+(AE604*$H603*$F604)))</f>
        <v>0</v>
      </c>
      <c r="AF603" s="653">
        <f t="shared" ref="AF603" si="8656">((AF604*$H603)-((AF604*$H603*$E604)+(AF604*$H603*$F604)))</f>
        <v>0</v>
      </c>
      <c r="AG603" s="653">
        <f t="shared" ref="AG603" si="8657">((AG604*$H603)-((AG604*$H603*$E604)+(AG604*$H603*$F604)))</f>
        <v>0</v>
      </c>
      <c r="AH603" s="653">
        <f t="shared" ref="AH603" si="8658">((AH604*$H603)-((AH604*$H603*$E604)+(AH604*$H603*$F604)))</f>
        <v>0</v>
      </c>
      <c r="AI603" s="653">
        <f>+AI604*H603</f>
        <v>3297.3922240985794</v>
      </c>
      <c r="AJ603" s="653">
        <f>+AJ604*H603</f>
        <v>0</v>
      </c>
      <c r="AK603" s="653">
        <f t="shared" ref="AK603" si="8659">((AK604*$H603)-((AK604*$H603*$E604)+(AK604*$H603*$F604)))</f>
        <v>0</v>
      </c>
      <c r="AL603" s="653">
        <f t="shared" ref="AL603" si="8660">((AL604*$H603)-((AL604*$H603*$E604)+(AL604*$H603*$F604)))</f>
        <v>0</v>
      </c>
      <c r="AM603" s="653">
        <f t="shared" ref="AM603" si="8661">((AM604*$H603)-((AM604*$H603*$E604)+(AM604*$H603*$F604)))</f>
        <v>0</v>
      </c>
      <c r="AN603" s="653">
        <f t="shared" ref="AN603" si="8662">((AN604*$H603)-((AN604*$H603*$E604)+(AN604*$H603*$F604)))</f>
        <v>0</v>
      </c>
      <c r="AO603" s="653">
        <f t="shared" ref="AO603" si="8663">((AO604*$H603)-((AO604*$H603*$E604)+(AO604*$H603*$F604)))</f>
        <v>0</v>
      </c>
      <c r="AP603" s="653">
        <f t="shared" ref="AP603" si="8664">((AP604*$H603)-((AP604*$H603*$E604)+(AP604*$H603*$F604)))</f>
        <v>0</v>
      </c>
      <c r="AQ603" s="653">
        <f t="shared" ref="AQ603" si="8665">((AQ604*$H603)-((AQ604*$H603*$E604)+(AQ604*$H603*$F604)))</f>
        <v>0</v>
      </c>
      <c r="AR603" s="653">
        <f t="shared" ref="AR603" si="8666">((AR604*$H603)-((AR604*$H603*$E604)+(AR604*$H603*$F604)))</f>
        <v>0</v>
      </c>
      <c r="AS603" s="653">
        <f t="shared" ref="AS603" si="8667">((AS604*$H603)-((AS604*$H603*$E604)+(AS604*$H603*$F604)))</f>
        <v>0</v>
      </c>
      <c r="AT603" s="653">
        <f t="shared" ref="AT603" si="8668">((AT604*$H603)-((AT604*$H603*$E604)+(AT604*$H603*$F604)))</f>
        <v>0</v>
      </c>
      <c r="AU603" s="653">
        <f t="shared" ref="AU603" si="8669">((AU604*$H603)-((AU604*$H603*$E604)+(AU604*$H603*$F604)))</f>
        <v>0</v>
      </c>
      <c r="AV603" s="653">
        <f t="shared" ref="AV603" si="8670">((AV604*$H603)-((AV604*$H603*$E604)+(AV604*$H603*$F604)))</f>
        <v>0</v>
      </c>
      <c r="AW603" s="613">
        <f t="shared" si="8466"/>
        <v>65947.844481971581</v>
      </c>
      <c r="AX603" s="645">
        <f t="shared" si="8435"/>
        <v>0</v>
      </c>
      <c r="AY603" s="656">
        <f t="shared" si="8436"/>
        <v>0</v>
      </c>
      <c r="AZ603" s="591"/>
    </row>
    <row r="604" spans="1:52">
      <c r="A604" s="590"/>
      <c r="B604" s="636"/>
      <c r="C604" s="636"/>
      <c r="D604" s="651"/>
      <c r="E604" s="652">
        <v>0.3</v>
      </c>
      <c r="F604" s="652">
        <v>0.05</v>
      </c>
      <c r="G604" s="653"/>
      <c r="H604" s="640"/>
      <c r="I604" s="640">
        <f t="shared" si="8288"/>
        <v>1.35</v>
      </c>
      <c r="J604" s="658">
        <v>0</v>
      </c>
      <c r="K604" s="658">
        <v>0</v>
      </c>
      <c r="L604" s="658">
        <v>0</v>
      </c>
      <c r="M604" s="658">
        <v>0</v>
      </c>
      <c r="N604" s="658">
        <v>0</v>
      </c>
      <c r="O604" s="658">
        <v>0</v>
      </c>
      <c r="P604" s="658">
        <v>0</v>
      </c>
      <c r="Q604" s="658">
        <v>0</v>
      </c>
      <c r="R604" s="658">
        <v>0.3</v>
      </c>
      <c r="S604" s="658">
        <v>0</v>
      </c>
      <c r="T604" s="658">
        <v>0</v>
      </c>
      <c r="U604" s="658">
        <v>0</v>
      </c>
      <c r="V604" s="658">
        <v>0.12</v>
      </c>
      <c r="W604" s="658">
        <v>0.85</v>
      </c>
      <c r="X604" s="658">
        <v>3.0000000000000027E-2</v>
      </c>
      <c r="Y604" s="658">
        <v>0</v>
      </c>
      <c r="Z604" s="658">
        <v>0</v>
      </c>
      <c r="AA604" s="658">
        <v>0</v>
      </c>
      <c r="AB604" s="658">
        <v>0</v>
      </c>
      <c r="AC604" s="658">
        <v>0</v>
      </c>
      <c r="AD604" s="658">
        <v>0</v>
      </c>
      <c r="AE604" s="658">
        <v>0</v>
      </c>
      <c r="AF604" s="658">
        <v>0</v>
      </c>
      <c r="AG604" s="658">
        <v>0</v>
      </c>
      <c r="AH604" s="658">
        <v>0</v>
      </c>
      <c r="AI604" s="658">
        <v>0.05</v>
      </c>
      <c r="AJ604" s="658">
        <v>0</v>
      </c>
      <c r="AK604" s="658">
        <v>0</v>
      </c>
      <c r="AL604" s="658">
        <v>0</v>
      </c>
      <c r="AM604" s="658">
        <v>0</v>
      </c>
      <c r="AN604" s="658">
        <v>0</v>
      </c>
      <c r="AO604" s="658">
        <v>0</v>
      </c>
      <c r="AP604" s="658">
        <v>0</v>
      </c>
      <c r="AQ604" s="658">
        <v>0</v>
      </c>
      <c r="AR604" s="658">
        <v>0</v>
      </c>
      <c r="AS604" s="658">
        <v>0</v>
      </c>
      <c r="AT604" s="658">
        <v>0</v>
      </c>
      <c r="AU604" s="658">
        <v>0</v>
      </c>
      <c r="AV604" s="658">
        <v>0</v>
      </c>
      <c r="AW604" s="613">
        <f t="shared" si="8466"/>
        <v>1.35</v>
      </c>
      <c r="AX604" s="645">
        <f t="shared" si="8435"/>
        <v>1.35</v>
      </c>
      <c r="AY604" s="656" t="e">
        <f t="shared" si="8436"/>
        <v>#DIV/0!</v>
      </c>
      <c r="AZ604" s="591"/>
    </row>
    <row r="605" spans="1:52">
      <c r="A605" s="590"/>
      <c r="B605" s="636" t="s">
        <v>378</v>
      </c>
      <c r="C605" s="636" t="s">
        <v>786</v>
      </c>
      <c r="D605" s="651" t="s">
        <v>770</v>
      </c>
      <c r="E605" s="652"/>
      <c r="F605" s="652"/>
      <c r="G605" s="653"/>
      <c r="H605" s="640">
        <v>177717.82735776951</v>
      </c>
      <c r="I605" s="640">
        <f t="shared" si="8288"/>
        <v>177717.82735776951</v>
      </c>
      <c r="J605" s="653">
        <v>0</v>
      </c>
      <c r="K605" s="653">
        <v>0</v>
      </c>
      <c r="L605" s="653">
        <v>0</v>
      </c>
      <c r="M605" s="653">
        <v>0</v>
      </c>
      <c r="N605" s="653">
        <v>0</v>
      </c>
      <c r="O605" s="653">
        <v>0</v>
      </c>
      <c r="P605" s="653">
        <v>0</v>
      </c>
      <c r="Q605" s="653">
        <v>0</v>
      </c>
      <c r="R605" s="653">
        <f t="shared" ref="R605" si="8671">+R606*H605</f>
        <v>53315.348207330848</v>
      </c>
      <c r="S605" s="653">
        <f t="shared" ref="S605" si="8672">((S606*$H605)-((S606*$H605*$E606)+(S606*$H605*$F606)))</f>
        <v>0</v>
      </c>
      <c r="T605" s="653">
        <f t="shared" ref="T605" si="8673">((T606*$H605)-((T606*$H605*$E606)+(T606*$H605*$F606)))</f>
        <v>0</v>
      </c>
      <c r="U605" s="653">
        <f t="shared" ref="U605" si="8674">((U606*$H605)-((U606*$H605*$E606)+(U606*$H605*$F606)))</f>
        <v>0</v>
      </c>
      <c r="V605" s="653">
        <f t="shared" ref="V605" si="8675">((V606*$H605)-((V606*$H605*$E606)+(V606*$H605*$F606)))</f>
        <v>0</v>
      </c>
      <c r="W605" s="653">
        <f t="shared" ref="W605" si="8676">((W606*$H605)-((W606*$H605*$E606)+(W606*$H605*$F606)))</f>
        <v>0</v>
      </c>
      <c r="X605" s="653">
        <f t="shared" ref="X605" si="8677">((X606*$H605)-((X606*$H605*$E606)+(X606*$H605*$F606)))</f>
        <v>115516.58778255018</v>
      </c>
      <c r="Y605" s="653">
        <f t="shared" ref="Y605" si="8678">((Y606*$H605)-((Y606*$H605*$E606)+(Y606*$H605*$F606)))</f>
        <v>0</v>
      </c>
      <c r="Z605" s="653">
        <f t="shared" ref="Z605" si="8679">((Z606*$H605)-((Z606*$H605*$E606)+(Z606*$H605*$F606)))</f>
        <v>0</v>
      </c>
      <c r="AA605" s="653">
        <f t="shared" ref="AA605" si="8680">((AA606*$H605)-((AA606*$H605*$E606)+(AA606*$H605*$F606)))</f>
        <v>0</v>
      </c>
      <c r="AB605" s="653">
        <f t="shared" ref="AB605" si="8681">((AB606*$H605)-((AB606*$H605*$E606)+(AB606*$H605*$F606)))</f>
        <v>0</v>
      </c>
      <c r="AC605" s="653">
        <f t="shared" ref="AC605" si="8682">((AC606*$H605)-((AC606*$H605*$E606)+(AC606*$H605*$F606)))</f>
        <v>0</v>
      </c>
      <c r="AD605" s="653">
        <f t="shared" ref="AD605" si="8683">((AD606*$H605)-((AD606*$H605*$E606)+(AD606*$H605*$F606)))</f>
        <v>0</v>
      </c>
      <c r="AE605" s="653">
        <f t="shared" ref="AE605" si="8684">((AE606*$H605)-((AE606*$H605*$E606)+(AE606*$H605*$F606)))</f>
        <v>0</v>
      </c>
      <c r="AF605" s="653">
        <f t="shared" ref="AF605" si="8685">((AF606*$H605)-((AF606*$H605*$E606)+(AF606*$H605*$F606)))</f>
        <v>0</v>
      </c>
      <c r="AG605" s="653">
        <f t="shared" ref="AG605" si="8686">((AG606*$H605)-((AG606*$H605*$E606)+(AG606*$H605*$F606)))</f>
        <v>0</v>
      </c>
      <c r="AH605" s="653">
        <f t="shared" ref="AH605" si="8687">((AH606*$H605)-((AH606*$H605*$E606)+(AH606*$H605*$F606)))</f>
        <v>0</v>
      </c>
      <c r="AI605" s="653">
        <f>+AI606*H605</f>
        <v>8885.8913678884765</v>
      </c>
      <c r="AJ605" s="653">
        <f>+AJ606*H605</f>
        <v>0</v>
      </c>
      <c r="AK605" s="653">
        <f t="shared" ref="AK605" si="8688">((AK606*$H605)-((AK606*$H605*$E606)+(AK606*$H605*$F606)))</f>
        <v>0</v>
      </c>
      <c r="AL605" s="653">
        <f t="shared" ref="AL605" si="8689">((AL606*$H605)-((AL606*$H605*$E606)+(AL606*$H605*$F606)))</f>
        <v>0</v>
      </c>
      <c r="AM605" s="653">
        <f t="shared" ref="AM605" si="8690">((AM606*$H605)-((AM606*$H605*$E606)+(AM606*$H605*$F606)))</f>
        <v>0</v>
      </c>
      <c r="AN605" s="653">
        <f t="shared" ref="AN605" si="8691">((AN606*$H605)-((AN606*$H605*$E606)+(AN606*$H605*$F606)))</f>
        <v>0</v>
      </c>
      <c r="AO605" s="653">
        <f t="shared" ref="AO605" si="8692">((AO606*$H605)-((AO606*$H605*$E606)+(AO606*$H605*$F606)))</f>
        <v>0</v>
      </c>
      <c r="AP605" s="653">
        <f t="shared" ref="AP605" si="8693">((AP606*$H605)-((AP606*$H605*$E606)+(AP606*$H605*$F606)))</f>
        <v>0</v>
      </c>
      <c r="AQ605" s="653">
        <f t="shared" ref="AQ605" si="8694">((AQ606*$H605)-((AQ606*$H605*$E606)+(AQ606*$H605*$F606)))</f>
        <v>0</v>
      </c>
      <c r="AR605" s="653">
        <f t="shared" ref="AR605" si="8695">((AR606*$H605)-((AR606*$H605*$E606)+(AR606*$H605*$F606)))</f>
        <v>0</v>
      </c>
      <c r="AS605" s="653">
        <f t="shared" ref="AS605" si="8696">((AS606*$H605)-((AS606*$H605*$E606)+(AS606*$H605*$F606)))</f>
        <v>0</v>
      </c>
      <c r="AT605" s="653">
        <f t="shared" ref="AT605" si="8697">((AT606*$H605)-((AT606*$H605*$E606)+(AT606*$H605*$F606)))</f>
        <v>0</v>
      </c>
      <c r="AU605" s="653">
        <f t="shared" ref="AU605" si="8698">((AU606*$H605)-((AU606*$H605*$E606)+(AU606*$H605*$F606)))</f>
        <v>0</v>
      </c>
      <c r="AV605" s="653">
        <f t="shared" ref="AV605" si="8699">((AV606*$H605)-((AV606*$H605*$E606)+(AV606*$H605*$F606)))</f>
        <v>0</v>
      </c>
      <c r="AW605" s="613">
        <f t="shared" si="8466"/>
        <v>177717.82735776951</v>
      </c>
      <c r="AX605" s="645">
        <f t="shared" si="8435"/>
        <v>0</v>
      </c>
      <c r="AY605" s="656">
        <f t="shared" si="8436"/>
        <v>0</v>
      </c>
      <c r="AZ605" s="591"/>
    </row>
    <row r="606" spans="1:52">
      <c r="A606" s="590"/>
      <c r="B606" s="636"/>
      <c r="C606" s="636"/>
      <c r="D606" s="651"/>
      <c r="E606" s="652">
        <v>0.3</v>
      </c>
      <c r="F606" s="652">
        <v>0.05</v>
      </c>
      <c r="G606" s="653"/>
      <c r="H606" s="640"/>
      <c r="I606" s="640">
        <f t="shared" si="8288"/>
        <v>1.35</v>
      </c>
      <c r="J606" s="658">
        <v>0</v>
      </c>
      <c r="K606" s="658">
        <v>0</v>
      </c>
      <c r="L606" s="658">
        <v>0</v>
      </c>
      <c r="M606" s="658">
        <v>0</v>
      </c>
      <c r="N606" s="658">
        <v>0</v>
      </c>
      <c r="O606" s="658">
        <v>0</v>
      </c>
      <c r="P606" s="658">
        <v>0</v>
      </c>
      <c r="Q606" s="658">
        <v>0</v>
      </c>
      <c r="R606" s="658">
        <v>0.3</v>
      </c>
      <c r="S606" s="658">
        <v>0</v>
      </c>
      <c r="T606" s="658">
        <v>0</v>
      </c>
      <c r="U606" s="658">
        <v>0</v>
      </c>
      <c r="V606" s="658">
        <v>0</v>
      </c>
      <c r="W606" s="658">
        <v>0</v>
      </c>
      <c r="X606" s="658">
        <v>1</v>
      </c>
      <c r="Y606" s="658">
        <v>0</v>
      </c>
      <c r="Z606" s="658">
        <v>0</v>
      </c>
      <c r="AA606" s="658">
        <v>0</v>
      </c>
      <c r="AB606" s="658">
        <v>0</v>
      </c>
      <c r="AC606" s="658">
        <v>0</v>
      </c>
      <c r="AD606" s="658">
        <v>0</v>
      </c>
      <c r="AE606" s="658">
        <v>0</v>
      </c>
      <c r="AF606" s="658">
        <v>0</v>
      </c>
      <c r="AG606" s="658">
        <v>0</v>
      </c>
      <c r="AH606" s="658">
        <v>0</v>
      </c>
      <c r="AI606" s="658">
        <v>0.05</v>
      </c>
      <c r="AJ606" s="658">
        <v>0</v>
      </c>
      <c r="AK606" s="658">
        <v>0</v>
      </c>
      <c r="AL606" s="658">
        <v>0</v>
      </c>
      <c r="AM606" s="658">
        <v>0</v>
      </c>
      <c r="AN606" s="658">
        <v>0</v>
      </c>
      <c r="AO606" s="658">
        <v>0</v>
      </c>
      <c r="AP606" s="658">
        <v>0</v>
      </c>
      <c r="AQ606" s="658">
        <v>0</v>
      </c>
      <c r="AR606" s="658">
        <v>0</v>
      </c>
      <c r="AS606" s="658">
        <v>0</v>
      </c>
      <c r="AT606" s="658">
        <v>0</v>
      </c>
      <c r="AU606" s="658">
        <v>0</v>
      </c>
      <c r="AV606" s="658">
        <v>0</v>
      </c>
      <c r="AW606" s="613">
        <f t="shared" si="8466"/>
        <v>1.35</v>
      </c>
      <c r="AX606" s="645">
        <f t="shared" si="8435"/>
        <v>1.35</v>
      </c>
      <c r="AY606" s="656" t="e">
        <f t="shared" si="8436"/>
        <v>#DIV/0!</v>
      </c>
      <c r="AZ606" s="591"/>
    </row>
    <row r="607" spans="1:52">
      <c r="A607" s="590"/>
      <c r="B607" s="646" t="s">
        <v>305</v>
      </c>
      <c r="C607" s="646" t="s">
        <v>787</v>
      </c>
      <c r="D607" s="647" t="s">
        <v>788</v>
      </c>
      <c r="E607" s="648"/>
      <c r="F607" s="648"/>
      <c r="G607" s="649"/>
      <c r="H607" s="650">
        <f>+H608+H610+H612+H614+H616+H618</f>
        <v>1004328.1555992754</v>
      </c>
      <c r="I607" s="650">
        <f t="shared" si="8288"/>
        <v>1004328.1555992755</v>
      </c>
      <c r="J607" s="650">
        <f t="shared" ref="J607:AV607" si="8700">+J608+J610+J612+J614+J616+J618</f>
        <v>0</v>
      </c>
      <c r="K607" s="650">
        <f t="shared" si="8700"/>
        <v>0</v>
      </c>
      <c r="L607" s="650">
        <f t="shared" si="8700"/>
        <v>0</v>
      </c>
      <c r="M607" s="650">
        <f t="shared" si="8700"/>
        <v>0</v>
      </c>
      <c r="N607" s="650">
        <f t="shared" si="8700"/>
        <v>0</v>
      </c>
      <c r="O607" s="650">
        <f t="shared" si="8700"/>
        <v>0</v>
      </c>
      <c r="P607" s="650">
        <f t="shared" si="8700"/>
        <v>0</v>
      </c>
      <c r="Q607" s="650">
        <f t="shared" si="8700"/>
        <v>0</v>
      </c>
      <c r="R607" s="650">
        <f t="shared" si="8700"/>
        <v>301298.44667978259</v>
      </c>
      <c r="S607" s="650">
        <f t="shared" si="8700"/>
        <v>0</v>
      </c>
      <c r="T607" s="650">
        <f t="shared" si="8700"/>
        <v>0</v>
      </c>
      <c r="U607" s="650">
        <f t="shared" si="8700"/>
        <v>0</v>
      </c>
      <c r="V607" s="650">
        <f t="shared" si="8700"/>
        <v>0</v>
      </c>
      <c r="W607" s="650">
        <f t="shared" si="8700"/>
        <v>65977.586800134712</v>
      </c>
      <c r="X607" s="650">
        <f t="shared" si="8700"/>
        <v>444133.87809746218</v>
      </c>
      <c r="Y607" s="650">
        <f t="shared" si="8700"/>
        <v>142701.83624193215</v>
      </c>
      <c r="Z607" s="650">
        <f t="shared" si="8700"/>
        <v>0</v>
      </c>
      <c r="AA607" s="650">
        <f t="shared" si="8700"/>
        <v>0</v>
      </c>
      <c r="AB607" s="650">
        <f t="shared" si="8700"/>
        <v>0</v>
      </c>
      <c r="AC607" s="650">
        <f t="shared" si="8700"/>
        <v>0</v>
      </c>
      <c r="AD607" s="650">
        <f t="shared" si="8700"/>
        <v>0</v>
      </c>
      <c r="AE607" s="650">
        <f t="shared" si="8700"/>
        <v>0</v>
      </c>
      <c r="AF607" s="650">
        <f t="shared" si="8700"/>
        <v>0</v>
      </c>
      <c r="AG607" s="650">
        <f t="shared" si="8700"/>
        <v>0</v>
      </c>
      <c r="AH607" s="650">
        <f t="shared" si="8700"/>
        <v>0</v>
      </c>
      <c r="AI607" s="650">
        <f t="shared" si="8700"/>
        <v>50216.407779963774</v>
      </c>
      <c r="AJ607" s="650">
        <f t="shared" si="8700"/>
        <v>0</v>
      </c>
      <c r="AK607" s="650">
        <f t="shared" si="8700"/>
        <v>0</v>
      </c>
      <c r="AL607" s="650">
        <f t="shared" si="8700"/>
        <v>0</v>
      </c>
      <c r="AM607" s="650">
        <f t="shared" si="8700"/>
        <v>0</v>
      </c>
      <c r="AN607" s="650">
        <f t="shared" si="8700"/>
        <v>0</v>
      </c>
      <c r="AO607" s="650">
        <f t="shared" si="8700"/>
        <v>0</v>
      </c>
      <c r="AP607" s="650">
        <f t="shared" si="8700"/>
        <v>0</v>
      </c>
      <c r="AQ607" s="650">
        <f t="shared" si="8700"/>
        <v>0</v>
      </c>
      <c r="AR607" s="650">
        <f t="shared" si="8700"/>
        <v>0</v>
      </c>
      <c r="AS607" s="650">
        <f t="shared" si="8700"/>
        <v>0</v>
      </c>
      <c r="AT607" s="650">
        <f t="shared" si="8700"/>
        <v>0</v>
      </c>
      <c r="AU607" s="650">
        <f t="shared" si="8700"/>
        <v>0</v>
      </c>
      <c r="AV607" s="650">
        <f t="shared" si="8700"/>
        <v>0</v>
      </c>
      <c r="AW607" s="613">
        <f t="shared" si="8466"/>
        <v>1004328.1555992755</v>
      </c>
      <c r="AX607" s="645">
        <f t="shared" si="8435"/>
        <v>0</v>
      </c>
      <c r="AY607" s="656">
        <f t="shared" si="8436"/>
        <v>0</v>
      </c>
      <c r="AZ607" s="591"/>
    </row>
    <row r="608" spans="1:52">
      <c r="A608" s="590"/>
      <c r="B608" s="636" t="s">
        <v>378</v>
      </c>
      <c r="C608" s="636" t="s">
        <v>789</v>
      </c>
      <c r="D608" s="651" t="s">
        <v>756</v>
      </c>
      <c r="E608" s="652"/>
      <c r="F608" s="652"/>
      <c r="G608" s="653"/>
      <c r="H608" s="640">
        <v>635932.96197478066</v>
      </c>
      <c r="I608" s="640">
        <f t="shared" si="8288"/>
        <v>635932.96197478066</v>
      </c>
      <c r="J608" s="653">
        <v>0</v>
      </c>
      <c r="K608" s="653">
        <v>0</v>
      </c>
      <c r="L608" s="653">
        <v>0</v>
      </c>
      <c r="M608" s="653">
        <v>0</v>
      </c>
      <c r="N608" s="653">
        <v>0</v>
      </c>
      <c r="O608" s="653">
        <v>0</v>
      </c>
      <c r="P608" s="653">
        <v>0</v>
      </c>
      <c r="Q608" s="653">
        <v>0</v>
      </c>
      <c r="R608" s="653">
        <f t="shared" ref="R608" si="8701">+R609*H608</f>
        <v>190779.8885924342</v>
      </c>
      <c r="S608" s="653">
        <f t="shared" ref="S608" si="8702">((S609*$H608)-((S609*$H608*$E609)+(S609*$H608*$F609)))</f>
        <v>0</v>
      </c>
      <c r="T608" s="653">
        <f t="shared" ref="T608" si="8703">((T609*$H608)-((T609*$H608*$E609)+(T609*$H608*$F609)))</f>
        <v>0</v>
      </c>
      <c r="U608" s="653">
        <f t="shared" ref="U608" si="8704">((U609*$H608)-((U609*$H608*$E609)+(U609*$H608*$F609)))</f>
        <v>0</v>
      </c>
      <c r="V608" s="653">
        <f t="shared" ref="V608" si="8705">((V609*$H608)-((V609*$H608*$E609)+(V609*$H608*$F609)))</f>
        <v>0</v>
      </c>
      <c r="W608" s="653">
        <f t="shared" ref="W608" si="8706">((W609*$H608)-((W609*$H608*$E609)+(W609*$H608*$F609)))</f>
        <v>0</v>
      </c>
      <c r="X608" s="653">
        <f t="shared" ref="X608" si="8707">((X609*$H608)-((X609*$H608*$E609)+(X609*$H608*$F609)))</f>
        <v>305883.75470986951</v>
      </c>
      <c r="Y608" s="653">
        <f t="shared" ref="Y608" si="8708">((Y609*$H608)-((Y609*$H608*$E609)+(Y609*$H608*$F609)))</f>
        <v>107472.67057373794</v>
      </c>
      <c r="Z608" s="653">
        <f t="shared" ref="Z608" si="8709">((Z609*$H608)-((Z609*$H608*$E609)+(Z609*$H608*$F609)))</f>
        <v>0</v>
      </c>
      <c r="AA608" s="653">
        <f t="shared" ref="AA608" si="8710">((AA609*$H608)-((AA609*$H608*$E609)+(AA609*$H608*$F609)))</f>
        <v>0</v>
      </c>
      <c r="AB608" s="653">
        <f t="shared" ref="AB608" si="8711">((AB609*$H608)-((AB609*$H608*$E609)+(AB609*$H608*$F609)))</f>
        <v>0</v>
      </c>
      <c r="AC608" s="653">
        <f t="shared" ref="AC608" si="8712">((AC609*$H608)-((AC609*$H608*$E609)+(AC609*$H608*$F609)))</f>
        <v>0</v>
      </c>
      <c r="AD608" s="653">
        <f t="shared" ref="AD608" si="8713">((AD609*$H608)-((AD609*$H608*$E609)+(AD609*$H608*$F609)))</f>
        <v>0</v>
      </c>
      <c r="AE608" s="653">
        <f t="shared" ref="AE608" si="8714">((AE609*$H608)-((AE609*$H608*$E609)+(AE609*$H608*$F609)))</f>
        <v>0</v>
      </c>
      <c r="AF608" s="653">
        <f t="shared" ref="AF608" si="8715">((AF609*$H608)-((AF609*$H608*$E609)+(AF609*$H608*$F609)))</f>
        <v>0</v>
      </c>
      <c r="AG608" s="653">
        <f t="shared" ref="AG608" si="8716">((AG609*$H608)-((AG609*$H608*$E609)+(AG609*$H608*$F609)))</f>
        <v>0</v>
      </c>
      <c r="AH608" s="653">
        <f t="shared" ref="AH608" si="8717">((AH609*$H608)-((AH609*$H608*$E609)+(AH609*$H608*$F609)))</f>
        <v>0</v>
      </c>
      <c r="AI608" s="653">
        <f>+AI609*H608</f>
        <v>31796.648098739035</v>
      </c>
      <c r="AJ608" s="653">
        <f>+AJ609*H608</f>
        <v>0</v>
      </c>
      <c r="AK608" s="653">
        <f t="shared" ref="AK608" si="8718">((AK609*$H608)-((AK609*$H608*$E609)+(AK609*$H608*$F609)))</f>
        <v>0</v>
      </c>
      <c r="AL608" s="653">
        <f t="shared" ref="AL608" si="8719">((AL609*$H608)-((AL609*$H608*$E609)+(AL609*$H608*$F609)))</f>
        <v>0</v>
      </c>
      <c r="AM608" s="653">
        <f t="shared" ref="AM608" si="8720">((AM609*$H608)-((AM609*$H608*$E609)+(AM609*$H608*$F609)))</f>
        <v>0</v>
      </c>
      <c r="AN608" s="653">
        <f t="shared" ref="AN608" si="8721">((AN609*$H608)-((AN609*$H608*$E609)+(AN609*$H608*$F609)))</f>
        <v>0</v>
      </c>
      <c r="AO608" s="653">
        <f t="shared" ref="AO608" si="8722">((AO609*$H608)-((AO609*$H608*$E609)+(AO609*$H608*$F609)))</f>
        <v>0</v>
      </c>
      <c r="AP608" s="653">
        <f t="shared" ref="AP608" si="8723">((AP609*$H608)-((AP609*$H608*$E609)+(AP609*$H608*$F609)))</f>
        <v>0</v>
      </c>
      <c r="AQ608" s="653">
        <f t="shared" ref="AQ608" si="8724">((AQ609*$H608)-((AQ609*$H608*$E609)+(AQ609*$H608*$F609)))</f>
        <v>0</v>
      </c>
      <c r="AR608" s="653">
        <f t="shared" ref="AR608" si="8725">((AR609*$H608)-((AR609*$H608*$E609)+(AR609*$H608*$F609)))</f>
        <v>0</v>
      </c>
      <c r="AS608" s="653">
        <f t="shared" ref="AS608" si="8726">((AS609*$H608)-((AS609*$H608*$E609)+(AS609*$H608*$F609)))</f>
        <v>0</v>
      </c>
      <c r="AT608" s="653">
        <f t="shared" ref="AT608" si="8727">((AT609*$H608)-((AT609*$H608*$E609)+(AT609*$H608*$F609)))</f>
        <v>0</v>
      </c>
      <c r="AU608" s="653">
        <f t="shared" ref="AU608" si="8728">((AU609*$H608)-((AU609*$H608*$E609)+(AU609*$H608*$F609)))</f>
        <v>0</v>
      </c>
      <c r="AV608" s="653">
        <f t="shared" ref="AV608" si="8729">((AV609*$H608)-((AV609*$H608*$E609)+(AV609*$H608*$F609)))</f>
        <v>0</v>
      </c>
      <c r="AW608" s="613">
        <f t="shared" si="8466"/>
        <v>635932.96197478066</v>
      </c>
      <c r="AX608" s="645">
        <f t="shared" si="8435"/>
        <v>0</v>
      </c>
      <c r="AY608" s="656">
        <f t="shared" si="8436"/>
        <v>0</v>
      </c>
      <c r="AZ608" s="591"/>
    </row>
    <row r="609" spans="1:52">
      <c r="A609" s="590"/>
      <c r="B609" s="636"/>
      <c r="C609" s="636"/>
      <c r="D609" s="651"/>
      <c r="E609" s="652">
        <v>0.3</v>
      </c>
      <c r="F609" s="652">
        <v>0.05</v>
      </c>
      <c r="G609" s="653"/>
      <c r="H609" s="640"/>
      <c r="I609" s="640">
        <f t="shared" si="8288"/>
        <v>1.35</v>
      </c>
      <c r="J609" s="658">
        <v>0</v>
      </c>
      <c r="K609" s="658">
        <v>0</v>
      </c>
      <c r="L609" s="658">
        <v>0</v>
      </c>
      <c r="M609" s="658">
        <v>0</v>
      </c>
      <c r="N609" s="658">
        <v>0</v>
      </c>
      <c r="O609" s="658">
        <v>0</v>
      </c>
      <c r="P609" s="658">
        <v>0</v>
      </c>
      <c r="Q609" s="658">
        <v>0</v>
      </c>
      <c r="R609" s="658">
        <v>0.3</v>
      </c>
      <c r="S609" s="658">
        <v>0</v>
      </c>
      <c r="T609" s="658">
        <v>0</v>
      </c>
      <c r="U609" s="658">
        <v>0</v>
      </c>
      <c r="V609" s="658">
        <v>0</v>
      </c>
      <c r="W609" s="658">
        <v>0</v>
      </c>
      <c r="X609" s="658">
        <v>0.74</v>
      </c>
      <c r="Y609" s="658">
        <v>0.26</v>
      </c>
      <c r="Z609" s="658">
        <v>0</v>
      </c>
      <c r="AA609" s="658">
        <v>0</v>
      </c>
      <c r="AB609" s="658">
        <v>0</v>
      </c>
      <c r="AC609" s="658">
        <v>0</v>
      </c>
      <c r="AD609" s="658">
        <v>0</v>
      </c>
      <c r="AE609" s="658">
        <v>0</v>
      </c>
      <c r="AF609" s="658">
        <v>0</v>
      </c>
      <c r="AG609" s="658">
        <v>0</v>
      </c>
      <c r="AH609" s="658">
        <v>0</v>
      </c>
      <c r="AI609" s="658">
        <v>0.05</v>
      </c>
      <c r="AJ609" s="658">
        <v>0</v>
      </c>
      <c r="AK609" s="658">
        <v>0</v>
      </c>
      <c r="AL609" s="658">
        <v>0</v>
      </c>
      <c r="AM609" s="658">
        <v>0</v>
      </c>
      <c r="AN609" s="658">
        <v>0</v>
      </c>
      <c r="AO609" s="658">
        <v>0</v>
      </c>
      <c r="AP609" s="658">
        <v>0</v>
      </c>
      <c r="AQ609" s="658">
        <v>0</v>
      </c>
      <c r="AR609" s="658">
        <v>0</v>
      </c>
      <c r="AS609" s="658">
        <v>0</v>
      </c>
      <c r="AT609" s="658">
        <v>0</v>
      </c>
      <c r="AU609" s="658">
        <v>0</v>
      </c>
      <c r="AV609" s="658">
        <v>0</v>
      </c>
      <c r="AW609" s="613">
        <f t="shared" si="8466"/>
        <v>1.35</v>
      </c>
      <c r="AX609" s="645">
        <f t="shared" si="8435"/>
        <v>1.35</v>
      </c>
      <c r="AY609" s="656" t="e">
        <f t="shared" si="8436"/>
        <v>#DIV/0!</v>
      </c>
      <c r="AZ609" s="591"/>
    </row>
    <row r="610" spans="1:52">
      <c r="A610" s="590"/>
      <c r="B610" s="636" t="s">
        <v>378</v>
      </c>
      <c r="C610" s="636" t="s">
        <v>790</v>
      </c>
      <c r="D610" s="651" t="s">
        <v>700</v>
      </c>
      <c r="E610" s="652"/>
      <c r="F610" s="652"/>
      <c r="G610" s="653"/>
      <c r="H610" s="640">
        <v>0</v>
      </c>
      <c r="I610" s="640">
        <f t="shared" si="8288"/>
        <v>0</v>
      </c>
      <c r="J610" s="653">
        <v>0</v>
      </c>
      <c r="K610" s="653">
        <v>0</v>
      </c>
      <c r="L610" s="653">
        <v>0</v>
      </c>
      <c r="M610" s="653">
        <v>0</v>
      </c>
      <c r="N610" s="653">
        <v>0</v>
      </c>
      <c r="O610" s="653">
        <v>0</v>
      </c>
      <c r="P610" s="653">
        <v>0</v>
      </c>
      <c r="Q610" s="653">
        <v>0</v>
      </c>
      <c r="R610" s="653">
        <f t="shared" ref="R610" si="8730">+R611*H610</f>
        <v>0</v>
      </c>
      <c r="S610" s="653">
        <f t="shared" ref="S610" si="8731">((S611*$H610)-((S611*$H610*$E611)+(S611*$H610*$F611)))</f>
        <v>0</v>
      </c>
      <c r="T610" s="653">
        <f t="shared" ref="T610" si="8732">((T611*$H610)-((T611*$H610*$E611)+(T611*$H610*$F611)))</f>
        <v>0</v>
      </c>
      <c r="U610" s="653">
        <f t="shared" ref="U610" si="8733">((U611*$H610)-((U611*$H610*$E611)+(U611*$H610*$F611)))</f>
        <v>0</v>
      </c>
      <c r="V610" s="653">
        <f t="shared" ref="V610" si="8734">((V611*$H610)-((V611*$H610*$E611)+(V611*$H610*$F611)))</f>
        <v>0</v>
      </c>
      <c r="W610" s="653">
        <f t="shared" ref="W610" si="8735">((W611*$H610)-((W611*$H610*$E611)+(W611*$H610*$F611)))</f>
        <v>0</v>
      </c>
      <c r="X610" s="653">
        <f t="shared" ref="X610" si="8736">((X611*$H610)-((X611*$H610*$E611)+(X611*$H610*$F611)))</f>
        <v>0</v>
      </c>
      <c r="Y610" s="653">
        <f t="shared" ref="Y610" si="8737">((Y611*$H610)-((Y611*$H610*$E611)+(Y611*$H610*$F611)))</f>
        <v>0</v>
      </c>
      <c r="Z610" s="653">
        <f t="shared" ref="Z610" si="8738">((Z611*$H610)-((Z611*$H610*$E611)+(Z611*$H610*$F611)))</f>
        <v>0</v>
      </c>
      <c r="AA610" s="653">
        <f t="shared" ref="AA610" si="8739">((AA611*$H610)-((AA611*$H610*$E611)+(AA611*$H610*$F611)))</f>
        <v>0</v>
      </c>
      <c r="AB610" s="653">
        <f t="shared" ref="AB610" si="8740">((AB611*$H610)-((AB611*$H610*$E611)+(AB611*$H610*$F611)))</f>
        <v>0</v>
      </c>
      <c r="AC610" s="653">
        <f t="shared" ref="AC610" si="8741">((AC611*$H610)-((AC611*$H610*$E611)+(AC611*$H610*$F611)))</f>
        <v>0</v>
      </c>
      <c r="AD610" s="653">
        <f t="shared" ref="AD610" si="8742">((AD611*$H610)-((AD611*$H610*$E611)+(AD611*$H610*$F611)))</f>
        <v>0</v>
      </c>
      <c r="AE610" s="653">
        <f t="shared" ref="AE610" si="8743">((AE611*$H610)-((AE611*$H610*$E611)+(AE611*$H610*$F611)))</f>
        <v>0</v>
      </c>
      <c r="AF610" s="653">
        <f t="shared" ref="AF610" si="8744">((AF611*$H610)-((AF611*$H610*$E611)+(AF611*$H610*$F611)))</f>
        <v>0</v>
      </c>
      <c r="AG610" s="653">
        <f t="shared" ref="AG610" si="8745">((AG611*$H610)-((AG611*$H610*$E611)+(AG611*$H610*$F611)))</f>
        <v>0</v>
      </c>
      <c r="AH610" s="653">
        <f t="shared" ref="AH610" si="8746">((AH611*$H610)-((AH611*$H610*$E611)+(AH611*$H610*$F611)))</f>
        <v>0</v>
      </c>
      <c r="AI610" s="653">
        <f>+AI611*H610</f>
        <v>0</v>
      </c>
      <c r="AJ610" s="653">
        <f>+AJ611*H610</f>
        <v>0</v>
      </c>
      <c r="AK610" s="653">
        <f t="shared" ref="AK610" si="8747">((AK611*$H610)-((AK611*$H610*$E611)+(AK611*$H610*$F611)))</f>
        <v>0</v>
      </c>
      <c r="AL610" s="653">
        <f t="shared" ref="AL610" si="8748">((AL611*$H610)-((AL611*$H610*$E611)+(AL611*$H610*$F611)))</f>
        <v>0</v>
      </c>
      <c r="AM610" s="653">
        <f t="shared" ref="AM610" si="8749">((AM611*$H610)-((AM611*$H610*$E611)+(AM611*$H610*$F611)))</f>
        <v>0</v>
      </c>
      <c r="AN610" s="653">
        <f t="shared" ref="AN610" si="8750">((AN611*$H610)-((AN611*$H610*$E611)+(AN611*$H610*$F611)))</f>
        <v>0</v>
      </c>
      <c r="AO610" s="653">
        <f t="shared" ref="AO610" si="8751">((AO611*$H610)-((AO611*$H610*$E611)+(AO611*$H610*$F611)))</f>
        <v>0</v>
      </c>
      <c r="AP610" s="653">
        <f t="shared" ref="AP610" si="8752">((AP611*$H610)-((AP611*$H610*$E611)+(AP611*$H610*$F611)))</f>
        <v>0</v>
      </c>
      <c r="AQ610" s="653">
        <f t="shared" ref="AQ610" si="8753">((AQ611*$H610)-((AQ611*$H610*$E611)+(AQ611*$H610*$F611)))</f>
        <v>0</v>
      </c>
      <c r="AR610" s="653">
        <f t="shared" ref="AR610" si="8754">((AR611*$H610)-((AR611*$H610*$E611)+(AR611*$H610*$F611)))</f>
        <v>0</v>
      </c>
      <c r="AS610" s="653">
        <f t="shared" ref="AS610" si="8755">((AS611*$H610)-((AS611*$H610*$E611)+(AS611*$H610*$F611)))</f>
        <v>0</v>
      </c>
      <c r="AT610" s="653">
        <f t="shared" ref="AT610" si="8756">((AT611*$H610)-((AT611*$H610*$E611)+(AT611*$H610*$F611)))</f>
        <v>0</v>
      </c>
      <c r="AU610" s="653">
        <f t="shared" ref="AU610" si="8757">((AU611*$H610)-((AU611*$H610*$E611)+(AU611*$H610*$F611)))</f>
        <v>0</v>
      </c>
      <c r="AV610" s="653">
        <f t="shared" ref="AV610" si="8758">((AV611*$H610)-((AV611*$H610*$E611)+(AV611*$H610*$F611)))</f>
        <v>0</v>
      </c>
      <c r="AW610" s="613">
        <f t="shared" si="8466"/>
        <v>0</v>
      </c>
      <c r="AX610" s="645">
        <f t="shared" si="8435"/>
        <v>0</v>
      </c>
      <c r="AY610" s="656" t="e">
        <f t="shared" si="8436"/>
        <v>#DIV/0!</v>
      </c>
      <c r="AZ610" s="591"/>
    </row>
    <row r="611" spans="1:52">
      <c r="A611" s="590"/>
      <c r="B611" s="636"/>
      <c r="C611" s="636"/>
      <c r="D611" s="651"/>
      <c r="E611" s="652">
        <v>0.3</v>
      </c>
      <c r="F611" s="652">
        <v>0.05</v>
      </c>
      <c r="G611" s="653"/>
      <c r="H611" s="640"/>
      <c r="I611" s="640">
        <f t="shared" si="8288"/>
        <v>1.35</v>
      </c>
      <c r="J611" s="658">
        <v>0</v>
      </c>
      <c r="K611" s="658">
        <v>0</v>
      </c>
      <c r="L611" s="658">
        <v>0</v>
      </c>
      <c r="M611" s="658">
        <v>0</v>
      </c>
      <c r="N611" s="658">
        <v>0</v>
      </c>
      <c r="O611" s="658">
        <v>0</v>
      </c>
      <c r="P611" s="658">
        <v>0</v>
      </c>
      <c r="Q611" s="658">
        <v>0</v>
      </c>
      <c r="R611" s="658">
        <v>0.3</v>
      </c>
      <c r="S611" s="658">
        <v>0</v>
      </c>
      <c r="T611" s="658">
        <v>0</v>
      </c>
      <c r="U611" s="658">
        <v>0</v>
      </c>
      <c r="V611" s="658">
        <v>0</v>
      </c>
      <c r="W611" s="658">
        <v>0</v>
      </c>
      <c r="X611" s="658">
        <v>0.74</v>
      </c>
      <c r="Y611" s="658">
        <v>0.26</v>
      </c>
      <c r="Z611" s="658">
        <v>0</v>
      </c>
      <c r="AA611" s="658">
        <v>0</v>
      </c>
      <c r="AB611" s="658">
        <v>0</v>
      </c>
      <c r="AC611" s="658">
        <v>0</v>
      </c>
      <c r="AD611" s="658">
        <v>0</v>
      </c>
      <c r="AE611" s="658">
        <v>0</v>
      </c>
      <c r="AF611" s="658">
        <v>0</v>
      </c>
      <c r="AG611" s="658">
        <v>0</v>
      </c>
      <c r="AH611" s="658">
        <v>0</v>
      </c>
      <c r="AI611" s="658">
        <v>0.05</v>
      </c>
      <c r="AJ611" s="658">
        <v>0</v>
      </c>
      <c r="AK611" s="658">
        <v>0</v>
      </c>
      <c r="AL611" s="658">
        <v>0</v>
      </c>
      <c r="AM611" s="658">
        <v>0</v>
      </c>
      <c r="AN611" s="658">
        <v>0</v>
      </c>
      <c r="AO611" s="658">
        <v>0</v>
      </c>
      <c r="AP611" s="658">
        <v>0</v>
      </c>
      <c r="AQ611" s="658">
        <v>0</v>
      </c>
      <c r="AR611" s="658">
        <v>0</v>
      </c>
      <c r="AS611" s="658">
        <v>0</v>
      </c>
      <c r="AT611" s="658">
        <v>0</v>
      </c>
      <c r="AU611" s="658">
        <v>0</v>
      </c>
      <c r="AV611" s="658">
        <v>0</v>
      </c>
      <c r="AW611" s="613">
        <f t="shared" si="8466"/>
        <v>1.35</v>
      </c>
      <c r="AX611" s="645">
        <f t="shared" si="8435"/>
        <v>1.35</v>
      </c>
      <c r="AY611" s="656" t="e">
        <f t="shared" si="8436"/>
        <v>#DIV/0!</v>
      </c>
      <c r="AZ611" s="591"/>
    </row>
    <row r="612" spans="1:52">
      <c r="A612" s="590"/>
      <c r="B612" s="636" t="s">
        <v>378</v>
      </c>
      <c r="C612" s="636" t="s">
        <v>791</v>
      </c>
      <c r="D612" s="651" t="s">
        <v>721</v>
      </c>
      <c r="E612" s="652"/>
      <c r="F612" s="652"/>
      <c r="G612" s="653"/>
      <c r="H612" s="640">
        <v>30738.774229178391</v>
      </c>
      <c r="I612" s="640">
        <f t="shared" si="8288"/>
        <v>30738.774229178391</v>
      </c>
      <c r="J612" s="653">
        <v>0</v>
      </c>
      <c r="K612" s="653">
        <v>0</v>
      </c>
      <c r="L612" s="653">
        <v>0</v>
      </c>
      <c r="M612" s="653">
        <v>0</v>
      </c>
      <c r="N612" s="653">
        <v>0</v>
      </c>
      <c r="O612" s="653">
        <v>0</v>
      </c>
      <c r="P612" s="653">
        <v>0</v>
      </c>
      <c r="Q612" s="653">
        <v>0</v>
      </c>
      <c r="R612" s="653">
        <f t="shared" ref="R612" si="8759">+R613*H612</f>
        <v>9221.6322687535176</v>
      </c>
      <c r="S612" s="653">
        <f t="shared" ref="S612" si="8760">((S613*$H612)-((S613*$H612*$E613)+(S613*$H612*$F613)))</f>
        <v>0</v>
      </c>
      <c r="T612" s="653">
        <f t="shared" ref="T612" si="8761">((T613*$H612)-((T613*$H612*$E613)+(T613*$H612*$F613)))</f>
        <v>0</v>
      </c>
      <c r="U612" s="653">
        <f t="shared" ref="U612" si="8762">((U613*$H612)-((U613*$H612*$E613)+(U613*$H612*$F613)))</f>
        <v>0</v>
      </c>
      <c r="V612" s="653">
        <f t="shared" ref="V612" si="8763">((V613*$H612)-((V613*$H612*$E613)+(V613*$H612*$F613)))</f>
        <v>0</v>
      </c>
      <c r="W612" s="653">
        <f t="shared" ref="W612" si="8764">((W613*$H612)-((W613*$H612*$E613)+(W613*$H612*$F613)))</f>
        <v>0</v>
      </c>
      <c r="X612" s="653">
        <f t="shared" ref="X612" si="8765">((X613*$H612)-((X613*$H612*$E613)+(X613*$H612*$F613)))</f>
        <v>14785.350404234807</v>
      </c>
      <c r="Y612" s="653">
        <f t="shared" ref="Y612" si="8766">((Y613*$H612)-((Y613*$H612*$E613)+(Y613*$H612*$F613)))</f>
        <v>5194.8528447311483</v>
      </c>
      <c r="Z612" s="653">
        <f t="shared" ref="Z612" si="8767">((Z613*$H612)-((Z613*$H612*$E613)+(Z613*$H612*$F613)))</f>
        <v>0</v>
      </c>
      <c r="AA612" s="653">
        <f t="shared" ref="AA612" si="8768">((AA613*$H612)-((AA613*$H612*$E613)+(AA613*$H612*$F613)))</f>
        <v>0</v>
      </c>
      <c r="AB612" s="653">
        <f t="shared" ref="AB612" si="8769">((AB613*$H612)-((AB613*$H612*$E613)+(AB613*$H612*$F613)))</f>
        <v>0</v>
      </c>
      <c r="AC612" s="653">
        <f t="shared" ref="AC612" si="8770">((AC613*$H612)-((AC613*$H612*$E613)+(AC613*$H612*$F613)))</f>
        <v>0</v>
      </c>
      <c r="AD612" s="653">
        <f t="shared" ref="AD612" si="8771">((AD613*$H612)-((AD613*$H612*$E613)+(AD613*$H612*$F613)))</f>
        <v>0</v>
      </c>
      <c r="AE612" s="653">
        <f t="shared" ref="AE612" si="8772">((AE613*$H612)-((AE613*$H612*$E613)+(AE613*$H612*$F613)))</f>
        <v>0</v>
      </c>
      <c r="AF612" s="653">
        <f t="shared" ref="AF612" si="8773">((AF613*$H612)-((AF613*$H612*$E613)+(AF613*$H612*$F613)))</f>
        <v>0</v>
      </c>
      <c r="AG612" s="653">
        <f t="shared" ref="AG612" si="8774">((AG613*$H612)-((AG613*$H612*$E613)+(AG613*$H612*$F613)))</f>
        <v>0</v>
      </c>
      <c r="AH612" s="653">
        <f t="shared" ref="AH612" si="8775">((AH613*$H612)-((AH613*$H612*$E613)+(AH613*$H612*$F613)))</f>
        <v>0</v>
      </c>
      <c r="AI612" s="653">
        <f>+AI613*H612</f>
        <v>1536.9387114589197</v>
      </c>
      <c r="AJ612" s="653">
        <f>+AJ613*H612</f>
        <v>0</v>
      </c>
      <c r="AK612" s="653">
        <f t="shared" ref="AK612" si="8776">((AK613*$H612)-((AK613*$H612*$E613)+(AK613*$H612*$F613)))</f>
        <v>0</v>
      </c>
      <c r="AL612" s="653">
        <f t="shared" ref="AL612" si="8777">((AL613*$H612)-((AL613*$H612*$E613)+(AL613*$H612*$F613)))</f>
        <v>0</v>
      </c>
      <c r="AM612" s="653">
        <f t="shared" ref="AM612" si="8778">((AM613*$H612)-((AM613*$H612*$E613)+(AM613*$H612*$F613)))</f>
        <v>0</v>
      </c>
      <c r="AN612" s="653">
        <f t="shared" ref="AN612" si="8779">((AN613*$H612)-((AN613*$H612*$E613)+(AN613*$H612*$F613)))</f>
        <v>0</v>
      </c>
      <c r="AO612" s="653">
        <f t="shared" ref="AO612" si="8780">((AO613*$H612)-((AO613*$H612*$E613)+(AO613*$H612*$F613)))</f>
        <v>0</v>
      </c>
      <c r="AP612" s="653">
        <f t="shared" ref="AP612" si="8781">((AP613*$H612)-((AP613*$H612*$E613)+(AP613*$H612*$F613)))</f>
        <v>0</v>
      </c>
      <c r="AQ612" s="653">
        <f t="shared" ref="AQ612" si="8782">((AQ613*$H612)-((AQ613*$H612*$E613)+(AQ613*$H612*$F613)))</f>
        <v>0</v>
      </c>
      <c r="AR612" s="653">
        <f t="shared" ref="AR612" si="8783">((AR613*$H612)-((AR613*$H612*$E613)+(AR613*$H612*$F613)))</f>
        <v>0</v>
      </c>
      <c r="AS612" s="653">
        <f t="shared" ref="AS612" si="8784">((AS613*$H612)-((AS613*$H612*$E613)+(AS613*$H612*$F613)))</f>
        <v>0</v>
      </c>
      <c r="AT612" s="653">
        <f t="shared" ref="AT612" si="8785">((AT613*$H612)-((AT613*$H612*$E613)+(AT613*$H612*$F613)))</f>
        <v>0</v>
      </c>
      <c r="AU612" s="653">
        <f t="shared" ref="AU612" si="8786">((AU613*$H612)-((AU613*$H612*$E613)+(AU613*$H612*$F613)))</f>
        <v>0</v>
      </c>
      <c r="AV612" s="653">
        <f t="shared" ref="AV612" si="8787">((AV613*$H612)-((AV613*$H612*$E613)+(AV613*$H612*$F613)))</f>
        <v>0</v>
      </c>
      <c r="AW612" s="613">
        <f t="shared" si="8466"/>
        <v>30738.774229178391</v>
      </c>
      <c r="AX612" s="645">
        <f t="shared" si="8435"/>
        <v>0</v>
      </c>
      <c r="AY612" s="656">
        <f t="shared" si="8436"/>
        <v>0</v>
      </c>
      <c r="AZ612" s="591"/>
    </row>
    <row r="613" spans="1:52">
      <c r="A613" s="590"/>
      <c r="B613" s="636"/>
      <c r="C613" s="636"/>
      <c r="D613" s="651"/>
      <c r="E613" s="652">
        <v>0.3</v>
      </c>
      <c r="F613" s="652">
        <v>0.05</v>
      </c>
      <c r="G613" s="653"/>
      <c r="H613" s="640"/>
      <c r="I613" s="640">
        <f t="shared" si="8288"/>
        <v>1.35</v>
      </c>
      <c r="J613" s="658">
        <v>0</v>
      </c>
      <c r="K613" s="658">
        <v>0</v>
      </c>
      <c r="L613" s="658">
        <v>0</v>
      </c>
      <c r="M613" s="658">
        <v>0</v>
      </c>
      <c r="N613" s="658">
        <v>0</v>
      </c>
      <c r="O613" s="658">
        <v>0</v>
      </c>
      <c r="P613" s="658">
        <v>0</v>
      </c>
      <c r="Q613" s="658">
        <v>0</v>
      </c>
      <c r="R613" s="658">
        <v>0.3</v>
      </c>
      <c r="S613" s="658">
        <v>0</v>
      </c>
      <c r="T613" s="658">
        <v>0</v>
      </c>
      <c r="U613" s="658">
        <v>0</v>
      </c>
      <c r="V613" s="658">
        <v>0</v>
      </c>
      <c r="W613" s="658">
        <v>0</v>
      </c>
      <c r="X613" s="658">
        <v>0.74</v>
      </c>
      <c r="Y613" s="658">
        <v>0.26</v>
      </c>
      <c r="Z613" s="658">
        <v>0</v>
      </c>
      <c r="AA613" s="658">
        <v>0</v>
      </c>
      <c r="AB613" s="658">
        <v>0</v>
      </c>
      <c r="AC613" s="658">
        <v>0</v>
      </c>
      <c r="AD613" s="658">
        <v>0</v>
      </c>
      <c r="AE613" s="658">
        <v>0</v>
      </c>
      <c r="AF613" s="658">
        <v>0</v>
      </c>
      <c r="AG613" s="658">
        <v>0</v>
      </c>
      <c r="AH613" s="658">
        <v>0</v>
      </c>
      <c r="AI613" s="658">
        <v>0.05</v>
      </c>
      <c r="AJ613" s="658">
        <v>0</v>
      </c>
      <c r="AK613" s="658">
        <v>0</v>
      </c>
      <c r="AL613" s="658">
        <v>0</v>
      </c>
      <c r="AM613" s="658">
        <v>0</v>
      </c>
      <c r="AN613" s="658">
        <v>0</v>
      </c>
      <c r="AO613" s="658">
        <v>0</v>
      </c>
      <c r="AP613" s="658">
        <v>0</v>
      </c>
      <c r="AQ613" s="658">
        <v>0</v>
      </c>
      <c r="AR613" s="658">
        <v>0</v>
      </c>
      <c r="AS613" s="658">
        <v>0</v>
      </c>
      <c r="AT613" s="658">
        <v>0</v>
      </c>
      <c r="AU613" s="658">
        <v>0</v>
      </c>
      <c r="AV613" s="658">
        <v>0</v>
      </c>
      <c r="AW613" s="613">
        <f t="shared" si="8466"/>
        <v>1.35</v>
      </c>
      <c r="AX613" s="645">
        <f t="shared" si="8435"/>
        <v>1.35</v>
      </c>
      <c r="AY613" s="656" t="e">
        <f t="shared" si="8436"/>
        <v>#DIV/0!</v>
      </c>
      <c r="AZ613" s="591"/>
    </row>
    <row r="614" spans="1:52">
      <c r="A614" s="590"/>
      <c r="B614" s="636" t="s">
        <v>378</v>
      </c>
      <c r="C614" s="636" t="s">
        <v>792</v>
      </c>
      <c r="D614" s="651" t="s">
        <v>706</v>
      </c>
      <c r="E614" s="652"/>
      <c r="F614" s="652"/>
      <c r="G614" s="653"/>
      <c r="H614" s="640">
        <v>93990.747555575217</v>
      </c>
      <c r="I614" s="640">
        <f t="shared" si="8288"/>
        <v>93990.747555575217</v>
      </c>
      <c r="J614" s="653">
        <v>0</v>
      </c>
      <c r="K614" s="653">
        <v>0</v>
      </c>
      <c r="L614" s="653">
        <v>0</v>
      </c>
      <c r="M614" s="653">
        <v>0</v>
      </c>
      <c r="N614" s="653">
        <v>0</v>
      </c>
      <c r="O614" s="653">
        <v>0</v>
      </c>
      <c r="P614" s="653">
        <v>0</v>
      </c>
      <c r="Q614" s="653">
        <v>0</v>
      </c>
      <c r="R614" s="653">
        <f t="shared" ref="R614" si="8788">+R615*H614</f>
        <v>28197.224266672565</v>
      </c>
      <c r="S614" s="653">
        <f t="shared" ref="S614" si="8789">((S615*$H614)-((S615*$H614*$E615)+(S615*$H614*$F615)))</f>
        <v>0</v>
      </c>
      <c r="T614" s="653">
        <f t="shared" ref="T614" si="8790">((T615*$H614)-((T615*$H614*$E615)+(T615*$H614*$F615)))</f>
        <v>0</v>
      </c>
      <c r="U614" s="653">
        <f t="shared" ref="U614" si="8791">((U615*$H614)-((U615*$H614*$E615)+(U615*$H614*$F615)))</f>
        <v>0</v>
      </c>
      <c r="V614" s="653">
        <f t="shared" ref="V614" si="8792">((V615*$H614)-((V615*$H614*$E615)+(V615*$H614*$F615)))</f>
        <v>0</v>
      </c>
      <c r="W614" s="653">
        <f t="shared" ref="W614" si="8793">((W615*$H614)-((W615*$H614*$E615)+(W615*$H614*$F615)))</f>
        <v>41543.91041956425</v>
      </c>
      <c r="X614" s="653">
        <f t="shared" ref="X614" si="8794">((X615*$H614)-((X615*$H614*$E615)+(X615*$H614*$F615)))</f>
        <v>19550.075491559641</v>
      </c>
      <c r="Y614" s="653">
        <f t="shared" ref="Y614" si="8795">((Y615*$H614)-((Y615*$H614*$E615)+(Y615*$H614*$F615)))</f>
        <v>0</v>
      </c>
      <c r="Z614" s="653">
        <f t="shared" ref="Z614" si="8796">((Z615*$H614)-((Z615*$H614*$E615)+(Z615*$H614*$F615)))</f>
        <v>0</v>
      </c>
      <c r="AA614" s="653">
        <f t="shared" ref="AA614" si="8797">((AA615*$H614)-((AA615*$H614*$E615)+(AA615*$H614*$F615)))</f>
        <v>0</v>
      </c>
      <c r="AB614" s="653">
        <f t="shared" ref="AB614" si="8798">((AB615*$H614)-((AB615*$H614*$E615)+(AB615*$H614*$F615)))</f>
        <v>0</v>
      </c>
      <c r="AC614" s="653">
        <f t="shared" ref="AC614" si="8799">((AC615*$H614)-((AC615*$H614*$E615)+(AC615*$H614*$F615)))</f>
        <v>0</v>
      </c>
      <c r="AD614" s="653">
        <f t="shared" ref="AD614" si="8800">((AD615*$H614)-((AD615*$H614*$E615)+(AD615*$H614*$F615)))</f>
        <v>0</v>
      </c>
      <c r="AE614" s="653">
        <f t="shared" ref="AE614" si="8801">((AE615*$H614)-((AE615*$H614*$E615)+(AE615*$H614*$F615)))</f>
        <v>0</v>
      </c>
      <c r="AF614" s="653">
        <f t="shared" ref="AF614" si="8802">((AF615*$H614)-((AF615*$H614*$E615)+(AF615*$H614*$F615)))</f>
        <v>0</v>
      </c>
      <c r="AG614" s="653">
        <f t="shared" ref="AG614" si="8803">((AG615*$H614)-((AG615*$H614*$E615)+(AG615*$H614*$F615)))</f>
        <v>0</v>
      </c>
      <c r="AH614" s="653">
        <f t="shared" ref="AH614" si="8804">((AH615*$H614)-((AH615*$H614*$E615)+(AH615*$H614*$F615)))</f>
        <v>0</v>
      </c>
      <c r="AI614" s="653">
        <f>+AI615*H614</f>
        <v>4699.5373777787609</v>
      </c>
      <c r="AJ614" s="653">
        <f>+AJ615*H614</f>
        <v>0</v>
      </c>
      <c r="AK614" s="653">
        <f t="shared" ref="AK614" si="8805">((AK615*$H614)-((AK615*$H614*$E615)+(AK615*$H614*$F615)))</f>
        <v>0</v>
      </c>
      <c r="AL614" s="653">
        <f t="shared" ref="AL614" si="8806">((AL615*$H614)-((AL615*$H614*$E615)+(AL615*$H614*$F615)))</f>
        <v>0</v>
      </c>
      <c r="AM614" s="653">
        <f t="shared" ref="AM614" si="8807">((AM615*$H614)-((AM615*$H614*$E615)+(AM615*$H614*$F615)))</f>
        <v>0</v>
      </c>
      <c r="AN614" s="653">
        <f t="shared" ref="AN614" si="8808">((AN615*$H614)-((AN615*$H614*$E615)+(AN615*$H614*$F615)))</f>
        <v>0</v>
      </c>
      <c r="AO614" s="653">
        <f t="shared" ref="AO614" si="8809">((AO615*$H614)-((AO615*$H614*$E615)+(AO615*$H614*$F615)))</f>
        <v>0</v>
      </c>
      <c r="AP614" s="653">
        <f t="shared" ref="AP614" si="8810">((AP615*$H614)-((AP615*$H614*$E615)+(AP615*$H614*$F615)))</f>
        <v>0</v>
      </c>
      <c r="AQ614" s="653">
        <f t="shared" ref="AQ614" si="8811">((AQ615*$H614)-((AQ615*$H614*$E615)+(AQ615*$H614*$F615)))</f>
        <v>0</v>
      </c>
      <c r="AR614" s="653">
        <f t="shared" ref="AR614" si="8812">((AR615*$H614)-((AR615*$H614*$E615)+(AR615*$H614*$F615)))</f>
        <v>0</v>
      </c>
      <c r="AS614" s="653">
        <f t="shared" ref="AS614" si="8813">((AS615*$H614)-((AS615*$H614*$E615)+(AS615*$H614*$F615)))</f>
        <v>0</v>
      </c>
      <c r="AT614" s="653">
        <f t="shared" ref="AT614" si="8814">((AT615*$H614)-((AT615*$H614*$E615)+(AT615*$H614*$F615)))</f>
        <v>0</v>
      </c>
      <c r="AU614" s="653">
        <f t="shared" ref="AU614" si="8815">((AU615*$H614)-((AU615*$H614*$E615)+(AU615*$H614*$F615)))</f>
        <v>0</v>
      </c>
      <c r="AV614" s="653">
        <f t="shared" ref="AV614" si="8816">((AV615*$H614)-((AV615*$H614*$E615)+(AV615*$H614*$F615)))</f>
        <v>0</v>
      </c>
      <c r="AW614" s="613">
        <f t="shared" si="8466"/>
        <v>93990.747555575217</v>
      </c>
      <c r="AX614" s="645">
        <f t="shared" si="8435"/>
        <v>0</v>
      </c>
      <c r="AY614" s="656">
        <f t="shared" si="8436"/>
        <v>0</v>
      </c>
      <c r="AZ614" s="591"/>
    </row>
    <row r="615" spans="1:52">
      <c r="A615" s="590"/>
      <c r="B615" s="636"/>
      <c r="C615" s="636"/>
      <c r="D615" s="651"/>
      <c r="E615" s="652">
        <v>0.3</v>
      </c>
      <c r="F615" s="652">
        <v>0.05</v>
      </c>
      <c r="G615" s="653"/>
      <c r="H615" s="640"/>
      <c r="I615" s="640">
        <f t="shared" si="8288"/>
        <v>1.3499999999999999</v>
      </c>
      <c r="J615" s="658">
        <v>0</v>
      </c>
      <c r="K615" s="658">
        <v>0</v>
      </c>
      <c r="L615" s="658">
        <v>0</v>
      </c>
      <c r="M615" s="658">
        <v>0</v>
      </c>
      <c r="N615" s="658">
        <v>0</v>
      </c>
      <c r="O615" s="658">
        <v>0</v>
      </c>
      <c r="P615" s="658">
        <v>0</v>
      </c>
      <c r="Q615" s="658">
        <v>0</v>
      </c>
      <c r="R615" s="658">
        <v>0.3</v>
      </c>
      <c r="S615" s="658">
        <v>0</v>
      </c>
      <c r="T615" s="658">
        <v>0</v>
      </c>
      <c r="U615" s="658">
        <v>0</v>
      </c>
      <c r="V615" s="658">
        <v>0</v>
      </c>
      <c r="W615" s="658">
        <v>0.68</v>
      </c>
      <c r="X615" s="658">
        <v>0.31999999999999995</v>
      </c>
      <c r="Y615" s="658">
        <v>0</v>
      </c>
      <c r="Z615" s="658">
        <v>0</v>
      </c>
      <c r="AA615" s="658">
        <v>0</v>
      </c>
      <c r="AB615" s="658">
        <v>0</v>
      </c>
      <c r="AC615" s="658">
        <v>0</v>
      </c>
      <c r="AD615" s="658">
        <v>0</v>
      </c>
      <c r="AE615" s="658">
        <v>0</v>
      </c>
      <c r="AF615" s="658">
        <v>0</v>
      </c>
      <c r="AG615" s="658">
        <v>0</v>
      </c>
      <c r="AH615" s="658">
        <v>0</v>
      </c>
      <c r="AI615" s="658">
        <v>0.05</v>
      </c>
      <c r="AJ615" s="658">
        <v>0</v>
      </c>
      <c r="AK615" s="658">
        <v>0</v>
      </c>
      <c r="AL615" s="658">
        <v>0</v>
      </c>
      <c r="AM615" s="658">
        <v>0</v>
      </c>
      <c r="AN615" s="658">
        <v>0</v>
      </c>
      <c r="AO615" s="658">
        <v>0</v>
      </c>
      <c r="AP615" s="658">
        <v>0</v>
      </c>
      <c r="AQ615" s="658">
        <v>0</v>
      </c>
      <c r="AR615" s="658">
        <v>0</v>
      </c>
      <c r="AS615" s="658">
        <v>0</v>
      </c>
      <c r="AT615" s="658">
        <v>0</v>
      </c>
      <c r="AU615" s="658">
        <v>0</v>
      </c>
      <c r="AV615" s="658">
        <v>0</v>
      </c>
      <c r="AW615" s="613">
        <f t="shared" si="8466"/>
        <v>1.3499999999999999</v>
      </c>
      <c r="AX615" s="645">
        <f t="shared" si="8435"/>
        <v>1.3499999999999999</v>
      </c>
      <c r="AY615" s="656" t="e">
        <f t="shared" si="8436"/>
        <v>#DIV/0!</v>
      </c>
      <c r="AZ615" s="591"/>
    </row>
    <row r="616" spans="1:52">
      <c r="A616" s="590"/>
      <c r="B616" s="636" t="s">
        <v>378</v>
      </c>
      <c r="C616" s="636" t="s">
        <v>793</v>
      </c>
      <c r="D616" s="651" t="s">
        <v>704</v>
      </c>
      <c r="E616" s="652"/>
      <c r="F616" s="652"/>
      <c r="G616" s="653"/>
      <c r="H616" s="640">
        <v>65947.844481971581</v>
      </c>
      <c r="I616" s="640">
        <f t="shared" si="8288"/>
        <v>65947.844481971581</v>
      </c>
      <c r="J616" s="653">
        <v>0</v>
      </c>
      <c r="K616" s="653">
        <v>0</v>
      </c>
      <c r="L616" s="653">
        <v>0</v>
      </c>
      <c r="M616" s="653">
        <v>0</v>
      </c>
      <c r="N616" s="653">
        <v>0</v>
      </c>
      <c r="O616" s="653">
        <v>0</v>
      </c>
      <c r="P616" s="653">
        <v>0</v>
      </c>
      <c r="Q616" s="653">
        <v>0</v>
      </c>
      <c r="R616" s="653">
        <f t="shared" ref="R616" si="8817">+R617*H616</f>
        <v>19784.353344591473</v>
      </c>
      <c r="S616" s="653">
        <f t="shared" ref="S616" si="8818">((S617*$H616)-((S617*$H616*$E617)+(S617*$H616*$F617)))</f>
        <v>0</v>
      </c>
      <c r="T616" s="653">
        <f t="shared" ref="T616" si="8819">((T617*$H616)-((T617*$H616*$E617)+(T617*$H616*$F617)))</f>
        <v>0</v>
      </c>
      <c r="U616" s="653">
        <f t="shared" ref="U616" si="8820">((U617*$H616)-((U617*$H616*$E617)+(U617*$H616*$F617)))</f>
        <v>0</v>
      </c>
      <c r="V616" s="653">
        <f t="shared" ref="V616" si="8821">((V617*$H616)-((V617*$H616*$E617)+(V617*$H616*$F617)))</f>
        <v>0</v>
      </c>
      <c r="W616" s="653">
        <f t="shared" ref="W616" si="8822">((W617*$H616)-((W617*$H616*$E617)+(W617*$H616*$F617)))</f>
        <v>24433.676380570469</v>
      </c>
      <c r="X616" s="653">
        <f t="shared" ref="X616" si="8823">((X617*$H616)-((X617*$H616*$E617)+(X617*$H616*$F617)))</f>
        <v>18432.422532711062</v>
      </c>
      <c r="Y616" s="653">
        <f t="shared" ref="Y616" si="8824">((Y617*$H616)-((Y617*$H616*$E617)+(Y617*$H616*$F617)))</f>
        <v>0</v>
      </c>
      <c r="Z616" s="653">
        <f t="shared" ref="Z616" si="8825">((Z617*$H616)-((Z617*$H616*$E617)+(Z617*$H616*$F617)))</f>
        <v>0</v>
      </c>
      <c r="AA616" s="653">
        <f t="shared" ref="AA616" si="8826">((AA617*$H616)-((AA617*$H616*$E617)+(AA617*$H616*$F617)))</f>
        <v>0</v>
      </c>
      <c r="AB616" s="653">
        <f t="shared" ref="AB616" si="8827">((AB617*$H616)-((AB617*$H616*$E617)+(AB617*$H616*$F617)))</f>
        <v>0</v>
      </c>
      <c r="AC616" s="653">
        <f t="shared" ref="AC616" si="8828">((AC617*$H616)-((AC617*$H616*$E617)+(AC617*$H616*$F617)))</f>
        <v>0</v>
      </c>
      <c r="AD616" s="653">
        <f t="shared" ref="AD616" si="8829">((AD617*$H616)-((AD617*$H616*$E617)+(AD617*$H616*$F617)))</f>
        <v>0</v>
      </c>
      <c r="AE616" s="653">
        <f t="shared" ref="AE616" si="8830">((AE617*$H616)-((AE617*$H616*$E617)+(AE617*$H616*$F617)))</f>
        <v>0</v>
      </c>
      <c r="AF616" s="653">
        <f t="shared" ref="AF616" si="8831">((AF617*$H616)-((AF617*$H616*$E617)+(AF617*$H616*$F617)))</f>
        <v>0</v>
      </c>
      <c r="AG616" s="653">
        <f t="shared" ref="AG616" si="8832">((AG617*$H616)-((AG617*$H616*$E617)+(AG617*$H616*$F617)))</f>
        <v>0</v>
      </c>
      <c r="AH616" s="653">
        <f t="shared" ref="AH616" si="8833">((AH617*$H616)-((AH617*$H616*$E617)+(AH617*$H616*$F617)))</f>
        <v>0</v>
      </c>
      <c r="AI616" s="653">
        <f>+AI617*H616</f>
        <v>3297.3922240985794</v>
      </c>
      <c r="AJ616" s="653">
        <f>+AJ617*H616</f>
        <v>0</v>
      </c>
      <c r="AK616" s="653">
        <f t="shared" ref="AK616" si="8834">((AK617*$H616)-((AK617*$H616*$E617)+(AK617*$H616*$F617)))</f>
        <v>0</v>
      </c>
      <c r="AL616" s="653">
        <f t="shared" ref="AL616" si="8835">((AL617*$H616)-((AL617*$H616*$E617)+(AL617*$H616*$F617)))</f>
        <v>0</v>
      </c>
      <c r="AM616" s="653">
        <f t="shared" ref="AM616" si="8836">((AM617*$H616)-((AM617*$H616*$E617)+(AM617*$H616*$F617)))</f>
        <v>0</v>
      </c>
      <c r="AN616" s="653">
        <f t="shared" ref="AN616" si="8837">((AN617*$H616)-((AN617*$H616*$E617)+(AN617*$H616*$F617)))</f>
        <v>0</v>
      </c>
      <c r="AO616" s="653">
        <f t="shared" ref="AO616" si="8838">((AO617*$H616)-((AO617*$H616*$E617)+(AO617*$H616*$F617)))</f>
        <v>0</v>
      </c>
      <c r="AP616" s="653">
        <f t="shared" ref="AP616" si="8839">((AP617*$H616)-((AP617*$H616*$E617)+(AP617*$H616*$F617)))</f>
        <v>0</v>
      </c>
      <c r="AQ616" s="653">
        <f t="shared" ref="AQ616" si="8840">((AQ617*$H616)-((AQ617*$H616*$E617)+(AQ617*$H616*$F617)))</f>
        <v>0</v>
      </c>
      <c r="AR616" s="653">
        <f t="shared" ref="AR616" si="8841">((AR617*$H616)-((AR617*$H616*$E617)+(AR617*$H616*$F617)))</f>
        <v>0</v>
      </c>
      <c r="AS616" s="653">
        <f t="shared" ref="AS616" si="8842">((AS617*$H616)-((AS617*$H616*$E617)+(AS617*$H616*$F617)))</f>
        <v>0</v>
      </c>
      <c r="AT616" s="653">
        <f t="shared" ref="AT616" si="8843">((AT617*$H616)-((AT617*$H616*$E617)+(AT617*$H616*$F617)))</f>
        <v>0</v>
      </c>
      <c r="AU616" s="653">
        <f t="shared" ref="AU616" si="8844">((AU617*$H616)-((AU617*$H616*$E617)+(AU617*$H616*$F617)))</f>
        <v>0</v>
      </c>
      <c r="AV616" s="653">
        <f t="shared" ref="AV616" si="8845">((AV617*$H616)-((AV617*$H616*$E617)+(AV617*$H616*$F617)))</f>
        <v>0</v>
      </c>
      <c r="AW616" s="613">
        <f t="shared" si="8466"/>
        <v>65947.844481971581</v>
      </c>
      <c r="AX616" s="645">
        <f t="shared" si="8435"/>
        <v>0</v>
      </c>
      <c r="AY616" s="656">
        <f t="shared" si="8436"/>
        <v>0</v>
      </c>
      <c r="AZ616" s="591"/>
    </row>
    <row r="617" spans="1:52">
      <c r="A617" s="590"/>
      <c r="B617" s="636"/>
      <c r="C617" s="636"/>
      <c r="D617" s="651"/>
      <c r="E617" s="652">
        <v>0.3</v>
      </c>
      <c r="F617" s="652">
        <v>0.05</v>
      </c>
      <c r="G617" s="653"/>
      <c r="H617" s="640"/>
      <c r="I617" s="640">
        <f t="shared" si="8288"/>
        <v>1.3499999999999999</v>
      </c>
      <c r="J617" s="658">
        <v>0</v>
      </c>
      <c r="K617" s="658">
        <v>0</v>
      </c>
      <c r="L617" s="658">
        <v>0</v>
      </c>
      <c r="M617" s="658">
        <v>0</v>
      </c>
      <c r="N617" s="658">
        <v>0</v>
      </c>
      <c r="O617" s="658">
        <v>0</v>
      </c>
      <c r="P617" s="658">
        <v>0</v>
      </c>
      <c r="Q617" s="658">
        <v>0</v>
      </c>
      <c r="R617" s="658">
        <v>0.3</v>
      </c>
      <c r="S617" s="658">
        <v>0</v>
      </c>
      <c r="T617" s="658">
        <v>0</v>
      </c>
      <c r="U617" s="658">
        <v>0</v>
      </c>
      <c r="V617" s="658">
        <v>0</v>
      </c>
      <c r="W617" s="658">
        <v>0.56999999999999995</v>
      </c>
      <c r="X617" s="658">
        <v>0.43000000000000005</v>
      </c>
      <c r="Y617" s="658">
        <v>0</v>
      </c>
      <c r="Z617" s="658">
        <v>0</v>
      </c>
      <c r="AA617" s="658">
        <v>0</v>
      </c>
      <c r="AB617" s="658">
        <v>0</v>
      </c>
      <c r="AC617" s="658">
        <v>0</v>
      </c>
      <c r="AD617" s="658">
        <v>0</v>
      </c>
      <c r="AE617" s="658">
        <v>0</v>
      </c>
      <c r="AF617" s="658">
        <v>0</v>
      </c>
      <c r="AG617" s="658">
        <v>0</v>
      </c>
      <c r="AH617" s="658">
        <v>0</v>
      </c>
      <c r="AI617" s="658">
        <v>0.05</v>
      </c>
      <c r="AJ617" s="658">
        <v>0</v>
      </c>
      <c r="AK617" s="658">
        <v>0</v>
      </c>
      <c r="AL617" s="658">
        <v>0</v>
      </c>
      <c r="AM617" s="658">
        <v>0</v>
      </c>
      <c r="AN617" s="658">
        <v>0</v>
      </c>
      <c r="AO617" s="658">
        <v>0</v>
      </c>
      <c r="AP617" s="658">
        <v>0</v>
      </c>
      <c r="AQ617" s="658">
        <v>0</v>
      </c>
      <c r="AR617" s="658">
        <v>0</v>
      </c>
      <c r="AS617" s="658">
        <v>0</v>
      </c>
      <c r="AT617" s="658">
        <v>0</v>
      </c>
      <c r="AU617" s="658">
        <v>0</v>
      </c>
      <c r="AV617" s="658">
        <v>0</v>
      </c>
      <c r="AW617" s="613">
        <f t="shared" si="8466"/>
        <v>1.3499999999999999</v>
      </c>
      <c r="AX617" s="645">
        <f t="shared" si="8435"/>
        <v>1.3499999999999999</v>
      </c>
      <c r="AY617" s="656" t="e">
        <f t="shared" si="8436"/>
        <v>#DIV/0!</v>
      </c>
      <c r="AZ617" s="591"/>
    </row>
    <row r="618" spans="1:52">
      <c r="A618" s="590"/>
      <c r="B618" s="636" t="s">
        <v>378</v>
      </c>
      <c r="C618" s="636" t="s">
        <v>794</v>
      </c>
      <c r="D618" s="651" t="s">
        <v>770</v>
      </c>
      <c r="E618" s="652"/>
      <c r="F618" s="652"/>
      <c r="G618" s="653"/>
      <c r="H618" s="640">
        <v>177717.82735776951</v>
      </c>
      <c r="I618" s="640">
        <f t="shared" si="8288"/>
        <v>177717.82735776954</v>
      </c>
      <c r="J618" s="653">
        <v>0</v>
      </c>
      <c r="K618" s="653">
        <v>0</v>
      </c>
      <c r="L618" s="653">
        <v>0</v>
      </c>
      <c r="M618" s="653">
        <v>0</v>
      </c>
      <c r="N618" s="653">
        <v>0</v>
      </c>
      <c r="O618" s="653">
        <v>0</v>
      </c>
      <c r="P618" s="653">
        <v>0</v>
      </c>
      <c r="Q618" s="653">
        <v>0</v>
      </c>
      <c r="R618" s="653">
        <f t="shared" ref="R618" si="8846">+R619*H618</f>
        <v>53315.348207330848</v>
      </c>
      <c r="S618" s="653">
        <f t="shared" ref="S618" si="8847">((S619*$H618)-((S619*$H618*$E619)+(S619*$H618*$F619)))</f>
        <v>0</v>
      </c>
      <c r="T618" s="653">
        <f t="shared" ref="T618" si="8848">((T619*$H618)-((T619*$H618*$E619)+(T619*$H618*$F619)))</f>
        <v>0</v>
      </c>
      <c r="U618" s="653">
        <f t="shared" ref="U618" si="8849">((U619*$H618)-((U619*$H618*$E619)+(U619*$H618*$F619)))</f>
        <v>0</v>
      </c>
      <c r="V618" s="653">
        <f t="shared" ref="V618" si="8850">((V619*$H618)-((V619*$H618*$E619)+(V619*$H618*$F619)))</f>
        <v>0</v>
      </c>
      <c r="W618" s="653">
        <f t="shared" ref="W618" si="8851">((W619*$H618)-((W619*$H618*$E619)+(W619*$H618*$F619)))</f>
        <v>0</v>
      </c>
      <c r="X618" s="653">
        <f t="shared" ref="X618" si="8852">((X619*$H618)-((X619*$H618*$E619)+(X619*$H618*$F619)))</f>
        <v>85482.274959087139</v>
      </c>
      <c r="Y618" s="653">
        <f t="shared" ref="Y618" si="8853">((Y619*$H618)-((Y619*$H618*$E619)+(Y619*$H618*$F619)))</f>
        <v>30034.312823463046</v>
      </c>
      <c r="Z618" s="653">
        <f t="shared" ref="Z618" si="8854">((Z619*$H618)-((Z619*$H618*$E619)+(Z619*$H618*$F619)))</f>
        <v>0</v>
      </c>
      <c r="AA618" s="653">
        <f t="shared" ref="AA618" si="8855">((AA619*$H618)-((AA619*$H618*$E619)+(AA619*$H618*$F619)))</f>
        <v>0</v>
      </c>
      <c r="AB618" s="653">
        <f t="shared" ref="AB618" si="8856">((AB619*$H618)-((AB619*$H618*$E619)+(AB619*$H618*$F619)))</f>
        <v>0</v>
      </c>
      <c r="AC618" s="653">
        <f t="shared" ref="AC618" si="8857">((AC619*$H618)-((AC619*$H618*$E619)+(AC619*$H618*$F619)))</f>
        <v>0</v>
      </c>
      <c r="AD618" s="653">
        <f t="shared" ref="AD618" si="8858">((AD619*$H618)-((AD619*$H618*$E619)+(AD619*$H618*$F619)))</f>
        <v>0</v>
      </c>
      <c r="AE618" s="653">
        <f t="shared" ref="AE618" si="8859">((AE619*$H618)-((AE619*$H618*$E619)+(AE619*$H618*$F619)))</f>
        <v>0</v>
      </c>
      <c r="AF618" s="653">
        <f t="shared" ref="AF618" si="8860">((AF619*$H618)-((AF619*$H618*$E619)+(AF619*$H618*$F619)))</f>
        <v>0</v>
      </c>
      <c r="AG618" s="653">
        <f t="shared" ref="AG618" si="8861">((AG619*$H618)-((AG619*$H618*$E619)+(AG619*$H618*$F619)))</f>
        <v>0</v>
      </c>
      <c r="AH618" s="653">
        <f t="shared" ref="AH618" si="8862">((AH619*$H618)-((AH619*$H618*$E619)+(AH619*$H618*$F619)))</f>
        <v>0</v>
      </c>
      <c r="AI618" s="653">
        <f>+AI619*H618</f>
        <v>8885.8913678884765</v>
      </c>
      <c r="AJ618" s="653">
        <f>+AJ619*H618</f>
        <v>0</v>
      </c>
      <c r="AK618" s="653">
        <f t="shared" ref="AK618" si="8863">((AK619*$H618)-((AK619*$H618*$E619)+(AK619*$H618*$F619)))</f>
        <v>0</v>
      </c>
      <c r="AL618" s="653">
        <f t="shared" ref="AL618" si="8864">((AL619*$H618)-((AL619*$H618*$E619)+(AL619*$H618*$F619)))</f>
        <v>0</v>
      </c>
      <c r="AM618" s="653">
        <f t="shared" ref="AM618" si="8865">((AM619*$H618)-((AM619*$H618*$E619)+(AM619*$H618*$F619)))</f>
        <v>0</v>
      </c>
      <c r="AN618" s="653">
        <f t="shared" ref="AN618" si="8866">((AN619*$H618)-((AN619*$H618*$E619)+(AN619*$H618*$F619)))</f>
        <v>0</v>
      </c>
      <c r="AO618" s="653">
        <f t="shared" ref="AO618" si="8867">((AO619*$H618)-((AO619*$H618*$E619)+(AO619*$H618*$F619)))</f>
        <v>0</v>
      </c>
      <c r="AP618" s="653">
        <f t="shared" ref="AP618" si="8868">((AP619*$H618)-((AP619*$H618*$E619)+(AP619*$H618*$F619)))</f>
        <v>0</v>
      </c>
      <c r="AQ618" s="653">
        <f t="shared" ref="AQ618" si="8869">((AQ619*$H618)-((AQ619*$H618*$E619)+(AQ619*$H618*$F619)))</f>
        <v>0</v>
      </c>
      <c r="AR618" s="653">
        <f t="shared" ref="AR618" si="8870">((AR619*$H618)-((AR619*$H618*$E619)+(AR619*$H618*$F619)))</f>
        <v>0</v>
      </c>
      <c r="AS618" s="653">
        <f t="shared" ref="AS618" si="8871">((AS619*$H618)-((AS619*$H618*$E619)+(AS619*$H618*$F619)))</f>
        <v>0</v>
      </c>
      <c r="AT618" s="653">
        <f t="shared" ref="AT618" si="8872">((AT619*$H618)-((AT619*$H618*$E619)+(AT619*$H618*$F619)))</f>
        <v>0</v>
      </c>
      <c r="AU618" s="653">
        <f t="shared" ref="AU618" si="8873">((AU619*$H618)-((AU619*$H618*$E619)+(AU619*$H618*$F619)))</f>
        <v>0</v>
      </c>
      <c r="AV618" s="653">
        <f t="shared" ref="AV618" si="8874">((AV619*$H618)-((AV619*$H618*$E619)+(AV619*$H618*$F619)))</f>
        <v>0</v>
      </c>
      <c r="AW618" s="613">
        <f t="shared" si="8466"/>
        <v>177717.82735776954</v>
      </c>
      <c r="AX618" s="645">
        <f t="shared" si="8435"/>
        <v>0</v>
      </c>
      <c r="AY618" s="656">
        <f t="shared" si="8436"/>
        <v>0</v>
      </c>
      <c r="AZ618" s="591"/>
    </row>
    <row r="619" spans="1:52">
      <c r="A619" s="590"/>
      <c r="B619" s="636"/>
      <c r="C619" s="636"/>
      <c r="D619" s="651"/>
      <c r="E619" s="652">
        <v>0.3</v>
      </c>
      <c r="F619" s="652">
        <v>0.05</v>
      </c>
      <c r="G619" s="653"/>
      <c r="H619" s="640"/>
      <c r="I619" s="640">
        <f t="shared" si="8288"/>
        <v>1.35</v>
      </c>
      <c r="J619" s="658">
        <v>0</v>
      </c>
      <c r="K619" s="658">
        <v>0</v>
      </c>
      <c r="L619" s="658">
        <v>0</v>
      </c>
      <c r="M619" s="658">
        <v>0</v>
      </c>
      <c r="N619" s="658">
        <v>0</v>
      </c>
      <c r="O619" s="658">
        <v>0</v>
      </c>
      <c r="P619" s="658">
        <v>0</v>
      </c>
      <c r="Q619" s="658">
        <v>0</v>
      </c>
      <c r="R619" s="658">
        <v>0.3</v>
      </c>
      <c r="S619" s="658">
        <v>0</v>
      </c>
      <c r="T619" s="658">
        <v>0</v>
      </c>
      <c r="U619" s="658">
        <v>0</v>
      </c>
      <c r="V619" s="658">
        <v>0</v>
      </c>
      <c r="W619" s="658">
        <v>0</v>
      </c>
      <c r="X619" s="658">
        <v>0.74</v>
      </c>
      <c r="Y619" s="658">
        <v>0.26</v>
      </c>
      <c r="Z619" s="658">
        <v>0</v>
      </c>
      <c r="AA619" s="658">
        <v>0</v>
      </c>
      <c r="AB619" s="658">
        <v>0</v>
      </c>
      <c r="AC619" s="658">
        <v>0</v>
      </c>
      <c r="AD619" s="658">
        <v>0</v>
      </c>
      <c r="AE619" s="658">
        <v>0</v>
      </c>
      <c r="AF619" s="658">
        <v>0</v>
      </c>
      <c r="AG619" s="658">
        <v>0</v>
      </c>
      <c r="AH619" s="658">
        <v>0</v>
      </c>
      <c r="AI619" s="658">
        <v>0.05</v>
      </c>
      <c r="AJ619" s="658">
        <v>0</v>
      </c>
      <c r="AK619" s="658">
        <v>0</v>
      </c>
      <c r="AL619" s="658">
        <v>0</v>
      </c>
      <c r="AM619" s="658">
        <v>0</v>
      </c>
      <c r="AN619" s="658">
        <v>0</v>
      </c>
      <c r="AO619" s="658">
        <v>0</v>
      </c>
      <c r="AP619" s="658">
        <v>0</v>
      </c>
      <c r="AQ619" s="658">
        <v>0</v>
      </c>
      <c r="AR619" s="658">
        <v>0</v>
      </c>
      <c r="AS619" s="658">
        <v>0</v>
      </c>
      <c r="AT619" s="658">
        <v>0</v>
      </c>
      <c r="AU619" s="658">
        <v>0</v>
      </c>
      <c r="AV619" s="658">
        <v>0</v>
      </c>
      <c r="AW619" s="613">
        <f t="shared" si="8466"/>
        <v>1.35</v>
      </c>
      <c r="AX619" s="645">
        <f t="shared" si="8435"/>
        <v>1.35</v>
      </c>
      <c r="AY619" s="656" t="e">
        <f t="shared" si="8436"/>
        <v>#DIV/0!</v>
      </c>
      <c r="AZ619" s="591"/>
    </row>
    <row r="620" spans="1:52">
      <c r="A620" s="590"/>
      <c r="B620" s="646" t="s">
        <v>305</v>
      </c>
      <c r="C620" s="646" t="s">
        <v>795</v>
      </c>
      <c r="D620" s="647" t="s">
        <v>796</v>
      </c>
      <c r="E620" s="648"/>
      <c r="F620" s="648"/>
      <c r="G620" s="649"/>
      <c r="H620" s="650">
        <f>+H621+H623+H625+H627+H629+H631</f>
        <v>1004328.1555992754</v>
      </c>
      <c r="I620" s="650">
        <f t="shared" si="8288"/>
        <v>1004328.1555992753</v>
      </c>
      <c r="J620" s="650">
        <f t="shared" ref="J620:AV620" si="8875">+J621+J623+J625+J627+J629+J631</f>
        <v>0</v>
      </c>
      <c r="K620" s="650">
        <f t="shared" si="8875"/>
        <v>0</v>
      </c>
      <c r="L620" s="650">
        <f t="shared" si="8875"/>
        <v>0</v>
      </c>
      <c r="M620" s="650">
        <f t="shared" si="8875"/>
        <v>0</v>
      </c>
      <c r="N620" s="650">
        <f t="shared" si="8875"/>
        <v>0</v>
      </c>
      <c r="O620" s="650">
        <f t="shared" si="8875"/>
        <v>0</v>
      </c>
      <c r="P620" s="650">
        <f t="shared" si="8875"/>
        <v>0</v>
      </c>
      <c r="Q620" s="650">
        <f t="shared" si="8875"/>
        <v>0</v>
      </c>
      <c r="R620" s="650">
        <f t="shared" si="8875"/>
        <v>301298.44667978259</v>
      </c>
      <c r="S620" s="650">
        <f t="shared" si="8875"/>
        <v>0</v>
      </c>
      <c r="T620" s="650">
        <f t="shared" si="8875"/>
        <v>0</v>
      </c>
      <c r="U620" s="650">
        <f t="shared" si="8875"/>
        <v>0</v>
      </c>
      <c r="V620" s="650">
        <f t="shared" si="8875"/>
        <v>0</v>
      </c>
      <c r="W620" s="650">
        <f t="shared" si="8875"/>
        <v>19506.033997482638</v>
      </c>
      <c r="X620" s="650">
        <f t="shared" si="8875"/>
        <v>83168.067859524337</v>
      </c>
      <c r="Y620" s="650">
        <f t="shared" si="8875"/>
        <v>550139.19928252196</v>
      </c>
      <c r="Z620" s="650">
        <f t="shared" si="8875"/>
        <v>0</v>
      </c>
      <c r="AA620" s="650">
        <f t="shared" si="8875"/>
        <v>0</v>
      </c>
      <c r="AB620" s="650">
        <f t="shared" si="8875"/>
        <v>0</v>
      </c>
      <c r="AC620" s="650">
        <f t="shared" si="8875"/>
        <v>0</v>
      </c>
      <c r="AD620" s="650">
        <f t="shared" si="8875"/>
        <v>0</v>
      </c>
      <c r="AE620" s="650">
        <f t="shared" si="8875"/>
        <v>0</v>
      </c>
      <c r="AF620" s="650">
        <f t="shared" si="8875"/>
        <v>0</v>
      </c>
      <c r="AG620" s="650">
        <f t="shared" si="8875"/>
        <v>0</v>
      </c>
      <c r="AH620" s="650">
        <f t="shared" si="8875"/>
        <v>0</v>
      </c>
      <c r="AI620" s="650">
        <f t="shared" si="8875"/>
        <v>50216.407779963774</v>
      </c>
      <c r="AJ620" s="650">
        <f t="shared" si="8875"/>
        <v>0</v>
      </c>
      <c r="AK620" s="650">
        <f t="shared" si="8875"/>
        <v>0</v>
      </c>
      <c r="AL620" s="650">
        <f t="shared" si="8875"/>
        <v>0</v>
      </c>
      <c r="AM620" s="650">
        <f t="shared" si="8875"/>
        <v>0</v>
      </c>
      <c r="AN620" s="650">
        <f t="shared" si="8875"/>
        <v>0</v>
      </c>
      <c r="AO620" s="650">
        <f t="shared" si="8875"/>
        <v>0</v>
      </c>
      <c r="AP620" s="650">
        <f t="shared" si="8875"/>
        <v>0</v>
      </c>
      <c r="AQ620" s="650">
        <f t="shared" si="8875"/>
        <v>0</v>
      </c>
      <c r="AR620" s="650">
        <f t="shared" si="8875"/>
        <v>0</v>
      </c>
      <c r="AS620" s="650">
        <f t="shared" si="8875"/>
        <v>0</v>
      </c>
      <c r="AT620" s="650">
        <f t="shared" si="8875"/>
        <v>0</v>
      </c>
      <c r="AU620" s="650">
        <f t="shared" si="8875"/>
        <v>0</v>
      </c>
      <c r="AV620" s="650">
        <f t="shared" si="8875"/>
        <v>0</v>
      </c>
      <c r="AW620" s="613">
        <f t="shared" si="8466"/>
        <v>1004328.1555992753</v>
      </c>
      <c r="AX620" s="645">
        <f t="shared" si="8435"/>
        <v>0</v>
      </c>
      <c r="AY620" s="656">
        <f t="shared" si="8436"/>
        <v>0</v>
      </c>
      <c r="AZ620" s="591"/>
    </row>
    <row r="621" spans="1:52">
      <c r="A621" s="590"/>
      <c r="B621" s="636" t="s">
        <v>378</v>
      </c>
      <c r="C621" s="636" t="s">
        <v>797</v>
      </c>
      <c r="D621" s="651" t="s">
        <v>756</v>
      </c>
      <c r="E621" s="652"/>
      <c r="F621" s="652"/>
      <c r="G621" s="653"/>
      <c r="H621" s="640">
        <v>635932.96197478066</v>
      </c>
      <c r="I621" s="640">
        <f t="shared" si="8288"/>
        <v>635932.96197478066</v>
      </c>
      <c r="J621" s="653">
        <v>0</v>
      </c>
      <c r="K621" s="653">
        <v>0</v>
      </c>
      <c r="L621" s="653">
        <v>0</v>
      </c>
      <c r="M621" s="653">
        <v>0</v>
      </c>
      <c r="N621" s="653">
        <v>0</v>
      </c>
      <c r="O621" s="653">
        <v>0</v>
      </c>
      <c r="P621" s="653">
        <v>0</v>
      </c>
      <c r="Q621" s="653">
        <v>0</v>
      </c>
      <c r="R621" s="653">
        <f t="shared" ref="R621" si="8876">+R622*H621</f>
        <v>190779.8885924342</v>
      </c>
      <c r="S621" s="653">
        <f t="shared" ref="S621" si="8877">((S622*$H621)-((S622*$H621*$E622)+(S622*$H621*$F622)))</f>
        <v>0</v>
      </c>
      <c r="T621" s="653">
        <f t="shared" ref="T621" si="8878">((T622*$H621)-((T622*$H621*$E622)+(T622*$H621*$F622)))</f>
        <v>0</v>
      </c>
      <c r="U621" s="653">
        <f t="shared" ref="U621" si="8879">((U622*$H621)-((U622*$H621*$E622)+(U622*$H621*$F622)))</f>
        <v>0</v>
      </c>
      <c r="V621" s="653">
        <f t="shared" ref="V621" si="8880">((V622*$H621)-((V622*$H621*$E622)+(V622*$H621*$F622)))</f>
        <v>0</v>
      </c>
      <c r="W621" s="653">
        <f t="shared" ref="W621" si="8881">((W622*$H621)-((W622*$H621*$E622)+(W622*$H621*$F622)))</f>
        <v>0</v>
      </c>
      <c r="X621" s="653">
        <f t="shared" ref="X621" si="8882">((X622*$H621)-((X622*$H621*$E622)+(X622*$H621*$F622)))</f>
        <v>0</v>
      </c>
      <c r="Y621" s="653">
        <f t="shared" ref="Y621" si="8883">((Y622*$H621)-((Y622*$H621*$E622)+(Y622*$H621*$F622)))</f>
        <v>413356.42528360744</v>
      </c>
      <c r="Z621" s="653">
        <f t="shared" ref="Z621" si="8884">((Z622*$H621)-((Z622*$H621*$E622)+(Z622*$H621*$F622)))</f>
        <v>0</v>
      </c>
      <c r="AA621" s="653">
        <f t="shared" ref="AA621" si="8885">((AA622*$H621)-((AA622*$H621*$E622)+(AA622*$H621*$F622)))</f>
        <v>0</v>
      </c>
      <c r="AB621" s="653">
        <f t="shared" ref="AB621" si="8886">((AB622*$H621)-((AB622*$H621*$E622)+(AB622*$H621*$F622)))</f>
        <v>0</v>
      </c>
      <c r="AC621" s="653">
        <f t="shared" ref="AC621" si="8887">((AC622*$H621)-((AC622*$H621*$E622)+(AC622*$H621*$F622)))</f>
        <v>0</v>
      </c>
      <c r="AD621" s="653">
        <f t="shared" ref="AD621" si="8888">((AD622*$H621)-((AD622*$H621*$E622)+(AD622*$H621*$F622)))</f>
        <v>0</v>
      </c>
      <c r="AE621" s="653">
        <f t="shared" ref="AE621" si="8889">((AE622*$H621)-((AE622*$H621*$E622)+(AE622*$H621*$F622)))</f>
        <v>0</v>
      </c>
      <c r="AF621" s="653">
        <f t="shared" ref="AF621" si="8890">((AF622*$H621)-((AF622*$H621*$E622)+(AF622*$H621*$F622)))</f>
        <v>0</v>
      </c>
      <c r="AG621" s="653">
        <f t="shared" ref="AG621" si="8891">((AG622*$H621)-((AG622*$H621*$E622)+(AG622*$H621*$F622)))</f>
        <v>0</v>
      </c>
      <c r="AH621" s="653">
        <f t="shared" ref="AH621" si="8892">((AH622*$H621)-((AH622*$H621*$E622)+(AH622*$H621*$F622)))</f>
        <v>0</v>
      </c>
      <c r="AI621" s="653">
        <f>+AI622*H621</f>
        <v>31796.648098739035</v>
      </c>
      <c r="AJ621" s="653">
        <f>+AJ622*H621</f>
        <v>0</v>
      </c>
      <c r="AK621" s="653">
        <f t="shared" ref="AK621" si="8893">((AK622*$H621)-((AK622*$H621*$E622)+(AK622*$H621*$F622)))</f>
        <v>0</v>
      </c>
      <c r="AL621" s="653">
        <f t="shared" ref="AL621" si="8894">((AL622*$H621)-((AL622*$H621*$E622)+(AL622*$H621*$F622)))</f>
        <v>0</v>
      </c>
      <c r="AM621" s="653">
        <f t="shared" ref="AM621" si="8895">((AM622*$H621)-((AM622*$H621*$E622)+(AM622*$H621*$F622)))</f>
        <v>0</v>
      </c>
      <c r="AN621" s="653">
        <f t="shared" ref="AN621" si="8896">((AN622*$H621)-((AN622*$H621*$E622)+(AN622*$H621*$F622)))</f>
        <v>0</v>
      </c>
      <c r="AO621" s="653">
        <f t="shared" ref="AO621" si="8897">((AO622*$H621)-((AO622*$H621*$E622)+(AO622*$H621*$F622)))</f>
        <v>0</v>
      </c>
      <c r="AP621" s="653">
        <f t="shared" ref="AP621" si="8898">((AP622*$H621)-((AP622*$H621*$E622)+(AP622*$H621*$F622)))</f>
        <v>0</v>
      </c>
      <c r="AQ621" s="653">
        <f t="shared" ref="AQ621" si="8899">((AQ622*$H621)-((AQ622*$H621*$E622)+(AQ622*$H621*$F622)))</f>
        <v>0</v>
      </c>
      <c r="AR621" s="653">
        <f t="shared" ref="AR621" si="8900">((AR622*$H621)-((AR622*$H621*$E622)+(AR622*$H621*$F622)))</f>
        <v>0</v>
      </c>
      <c r="AS621" s="653">
        <f t="shared" ref="AS621" si="8901">((AS622*$H621)-((AS622*$H621*$E622)+(AS622*$H621*$F622)))</f>
        <v>0</v>
      </c>
      <c r="AT621" s="653">
        <f t="shared" ref="AT621" si="8902">((AT622*$H621)-((AT622*$H621*$E622)+(AT622*$H621*$F622)))</f>
        <v>0</v>
      </c>
      <c r="AU621" s="653">
        <f t="shared" ref="AU621" si="8903">((AU622*$H621)-((AU622*$H621*$E622)+(AU622*$H621*$F622)))</f>
        <v>0</v>
      </c>
      <c r="AV621" s="653">
        <f t="shared" ref="AV621" si="8904">((AV622*$H621)-((AV622*$H621*$E622)+(AV622*$H621*$F622)))</f>
        <v>0</v>
      </c>
      <c r="AW621" s="613">
        <f t="shared" si="8466"/>
        <v>635932.96197478066</v>
      </c>
      <c r="AX621" s="645">
        <f t="shared" si="8435"/>
        <v>0</v>
      </c>
      <c r="AY621" s="656">
        <f t="shared" si="8436"/>
        <v>0</v>
      </c>
      <c r="AZ621" s="591"/>
    </row>
    <row r="622" spans="1:52">
      <c r="A622" s="590"/>
      <c r="B622" s="636"/>
      <c r="C622" s="636"/>
      <c r="D622" s="651"/>
      <c r="E622" s="652">
        <v>0.3</v>
      </c>
      <c r="F622" s="652">
        <v>0.05</v>
      </c>
      <c r="G622" s="653"/>
      <c r="H622" s="640"/>
      <c r="I622" s="640">
        <f t="shared" si="8288"/>
        <v>1.35</v>
      </c>
      <c r="J622" s="658">
        <v>0</v>
      </c>
      <c r="K622" s="658">
        <v>0</v>
      </c>
      <c r="L622" s="658">
        <v>0</v>
      </c>
      <c r="M622" s="658">
        <v>0</v>
      </c>
      <c r="N622" s="658">
        <v>0</v>
      </c>
      <c r="O622" s="658">
        <v>0</v>
      </c>
      <c r="P622" s="658">
        <v>0</v>
      </c>
      <c r="Q622" s="658">
        <v>0</v>
      </c>
      <c r="R622" s="658">
        <v>0.3</v>
      </c>
      <c r="S622" s="658">
        <v>0</v>
      </c>
      <c r="T622" s="658">
        <v>0</v>
      </c>
      <c r="U622" s="658">
        <v>0</v>
      </c>
      <c r="V622" s="658">
        <v>0</v>
      </c>
      <c r="W622" s="658">
        <v>0</v>
      </c>
      <c r="X622" s="658">
        <v>0</v>
      </c>
      <c r="Y622" s="658">
        <v>1</v>
      </c>
      <c r="Z622" s="658">
        <v>0</v>
      </c>
      <c r="AA622" s="658">
        <v>0</v>
      </c>
      <c r="AB622" s="658">
        <v>0</v>
      </c>
      <c r="AC622" s="658">
        <v>0</v>
      </c>
      <c r="AD622" s="658">
        <v>0</v>
      </c>
      <c r="AE622" s="658">
        <v>0</v>
      </c>
      <c r="AF622" s="658">
        <v>0</v>
      </c>
      <c r="AG622" s="658">
        <v>0</v>
      </c>
      <c r="AH622" s="658">
        <v>0</v>
      </c>
      <c r="AI622" s="658">
        <v>0.05</v>
      </c>
      <c r="AJ622" s="658">
        <v>0</v>
      </c>
      <c r="AK622" s="658">
        <v>0</v>
      </c>
      <c r="AL622" s="658">
        <v>0</v>
      </c>
      <c r="AM622" s="658">
        <v>0</v>
      </c>
      <c r="AN622" s="658">
        <v>0</v>
      </c>
      <c r="AO622" s="658">
        <v>0</v>
      </c>
      <c r="AP622" s="658">
        <v>0</v>
      </c>
      <c r="AQ622" s="658">
        <v>0</v>
      </c>
      <c r="AR622" s="658">
        <v>0</v>
      </c>
      <c r="AS622" s="658">
        <v>0</v>
      </c>
      <c r="AT622" s="658">
        <v>0</v>
      </c>
      <c r="AU622" s="658">
        <v>0</v>
      </c>
      <c r="AV622" s="658">
        <v>0</v>
      </c>
      <c r="AW622" s="613">
        <f t="shared" si="8466"/>
        <v>1.35</v>
      </c>
      <c r="AX622" s="645">
        <f t="shared" si="8435"/>
        <v>1.35</v>
      </c>
      <c r="AY622" s="656" t="e">
        <f t="shared" si="8436"/>
        <v>#DIV/0!</v>
      </c>
      <c r="AZ622" s="591"/>
    </row>
    <row r="623" spans="1:52">
      <c r="A623" s="590"/>
      <c r="B623" s="636" t="s">
        <v>378</v>
      </c>
      <c r="C623" s="636" t="s">
        <v>798</v>
      </c>
      <c r="D623" s="651" t="s">
        <v>700</v>
      </c>
      <c r="E623" s="652"/>
      <c r="F623" s="652"/>
      <c r="G623" s="653"/>
      <c r="H623" s="640">
        <v>0</v>
      </c>
      <c r="I623" s="640">
        <f t="shared" si="8288"/>
        <v>0</v>
      </c>
      <c r="J623" s="653">
        <v>0</v>
      </c>
      <c r="K623" s="653">
        <v>0</v>
      </c>
      <c r="L623" s="653">
        <v>0</v>
      </c>
      <c r="M623" s="653">
        <v>0</v>
      </c>
      <c r="N623" s="653">
        <v>0</v>
      </c>
      <c r="O623" s="653">
        <v>0</v>
      </c>
      <c r="P623" s="653">
        <v>0</v>
      </c>
      <c r="Q623" s="653">
        <v>0</v>
      </c>
      <c r="R623" s="653">
        <f t="shared" ref="R623" si="8905">+R624*H623</f>
        <v>0</v>
      </c>
      <c r="S623" s="653">
        <f t="shared" ref="S623" si="8906">((S624*$H623)-((S624*$H623*$E624)+(S624*$H623*$F624)))</f>
        <v>0</v>
      </c>
      <c r="T623" s="653">
        <f t="shared" ref="T623" si="8907">((T624*$H623)-((T624*$H623*$E624)+(T624*$H623*$F624)))</f>
        <v>0</v>
      </c>
      <c r="U623" s="653">
        <f t="shared" ref="U623" si="8908">((U624*$H623)-((U624*$H623*$E624)+(U624*$H623*$F624)))</f>
        <v>0</v>
      </c>
      <c r="V623" s="653">
        <f t="shared" ref="V623" si="8909">((V624*$H623)-((V624*$H623*$E624)+(V624*$H623*$F624)))</f>
        <v>0</v>
      </c>
      <c r="W623" s="653">
        <f t="shared" ref="W623" si="8910">((W624*$H623)-((W624*$H623*$E624)+(W624*$H623*$F624)))</f>
        <v>0</v>
      </c>
      <c r="X623" s="653">
        <f t="shared" ref="X623" si="8911">((X624*$H623)-((X624*$H623*$E624)+(X624*$H623*$F624)))</f>
        <v>0</v>
      </c>
      <c r="Y623" s="653">
        <f t="shared" ref="Y623" si="8912">((Y624*$H623)-((Y624*$H623*$E624)+(Y624*$H623*$F624)))</f>
        <v>0</v>
      </c>
      <c r="Z623" s="653">
        <f t="shared" ref="Z623" si="8913">((Z624*$H623)-((Z624*$H623*$E624)+(Z624*$H623*$F624)))</f>
        <v>0</v>
      </c>
      <c r="AA623" s="653">
        <f t="shared" ref="AA623" si="8914">((AA624*$H623)-((AA624*$H623*$E624)+(AA624*$H623*$F624)))</f>
        <v>0</v>
      </c>
      <c r="AB623" s="653">
        <f t="shared" ref="AB623" si="8915">((AB624*$H623)-((AB624*$H623*$E624)+(AB624*$H623*$F624)))</f>
        <v>0</v>
      </c>
      <c r="AC623" s="653">
        <f t="shared" ref="AC623" si="8916">((AC624*$H623)-((AC624*$H623*$E624)+(AC624*$H623*$F624)))</f>
        <v>0</v>
      </c>
      <c r="AD623" s="653">
        <f t="shared" ref="AD623" si="8917">((AD624*$H623)-((AD624*$H623*$E624)+(AD624*$H623*$F624)))</f>
        <v>0</v>
      </c>
      <c r="AE623" s="653">
        <f t="shared" ref="AE623" si="8918">((AE624*$H623)-((AE624*$H623*$E624)+(AE624*$H623*$F624)))</f>
        <v>0</v>
      </c>
      <c r="AF623" s="653">
        <f t="shared" ref="AF623" si="8919">((AF624*$H623)-((AF624*$H623*$E624)+(AF624*$H623*$F624)))</f>
        <v>0</v>
      </c>
      <c r="AG623" s="653">
        <f t="shared" ref="AG623" si="8920">((AG624*$H623)-((AG624*$H623*$E624)+(AG624*$H623*$F624)))</f>
        <v>0</v>
      </c>
      <c r="AH623" s="653">
        <f t="shared" ref="AH623" si="8921">((AH624*$H623)-((AH624*$H623*$E624)+(AH624*$H623*$F624)))</f>
        <v>0</v>
      </c>
      <c r="AI623" s="653">
        <f>+AI624*H623</f>
        <v>0</v>
      </c>
      <c r="AJ623" s="653">
        <f>+AJ624*H623</f>
        <v>0</v>
      </c>
      <c r="AK623" s="653">
        <f t="shared" ref="AK623" si="8922">((AK624*$H623)-((AK624*$H623*$E624)+(AK624*$H623*$F624)))</f>
        <v>0</v>
      </c>
      <c r="AL623" s="653">
        <f t="shared" ref="AL623" si="8923">((AL624*$H623)-((AL624*$H623*$E624)+(AL624*$H623*$F624)))</f>
        <v>0</v>
      </c>
      <c r="AM623" s="653">
        <f t="shared" ref="AM623" si="8924">((AM624*$H623)-((AM624*$H623*$E624)+(AM624*$H623*$F624)))</f>
        <v>0</v>
      </c>
      <c r="AN623" s="653">
        <f t="shared" ref="AN623" si="8925">((AN624*$H623)-((AN624*$H623*$E624)+(AN624*$H623*$F624)))</f>
        <v>0</v>
      </c>
      <c r="AO623" s="653">
        <f t="shared" ref="AO623" si="8926">((AO624*$H623)-((AO624*$H623*$E624)+(AO624*$H623*$F624)))</f>
        <v>0</v>
      </c>
      <c r="AP623" s="653">
        <f t="shared" ref="AP623" si="8927">((AP624*$H623)-((AP624*$H623*$E624)+(AP624*$H623*$F624)))</f>
        <v>0</v>
      </c>
      <c r="AQ623" s="653">
        <f t="shared" ref="AQ623" si="8928">((AQ624*$H623)-((AQ624*$H623*$E624)+(AQ624*$H623*$F624)))</f>
        <v>0</v>
      </c>
      <c r="AR623" s="653">
        <f t="shared" ref="AR623" si="8929">((AR624*$H623)-((AR624*$H623*$E624)+(AR624*$H623*$F624)))</f>
        <v>0</v>
      </c>
      <c r="AS623" s="653">
        <f t="shared" ref="AS623" si="8930">((AS624*$H623)-((AS624*$H623*$E624)+(AS624*$H623*$F624)))</f>
        <v>0</v>
      </c>
      <c r="AT623" s="653">
        <f t="shared" ref="AT623" si="8931">((AT624*$H623)-((AT624*$H623*$E624)+(AT624*$H623*$F624)))</f>
        <v>0</v>
      </c>
      <c r="AU623" s="653">
        <f t="shared" ref="AU623" si="8932">((AU624*$H623)-((AU624*$H623*$E624)+(AU624*$H623*$F624)))</f>
        <v>0</v>
      </c>
      <c r="AV623" s="653">
        <f t="shared" ref="AV623" si="8933">((AV624*$H623)-((AV624*$H623*$E624)+(AV624*$H623*$F624)))</f>
        <v>0</v>
      </c>
      <c r="AW623" s="613">
        <f t="shared" si="8466"/>
        <v>0</v>
      </c>
      <c r="AX623" s="645">
        <f t="shared" si="8435"/>
        <v>0</v>
      </c>
      <c r="AY623" s="656" t="e">
        <f t="shared" si="8436"/>
        <v>#DIV/0!</v>
      </c>
      <c r="AZ623" s="591"/>
    </row>
    <row r="624" spans="1:52">
      <c r="A624" s="590"/>
      <c r="B624" s="636"/>
      <c r="C624" s="636"/>
      <c r="D624" s="651"/>
      <c r="E624" s="652">
        <v>0.3</v>
      </c>
      <c r="F624" s="652">
        <v>0.05</v>
      </c>
      <c r="G624" s="653"/>
      <c r="H624" s="640"/>
      <c r="I624" s="640">
        <f t="shared" si="8288"/>
        <v>1.35</v>
      </c>
      <c r="J624" s="658">
        <v>0</v>
      </c>
      <c r="K624" s="658">
        <v>0</v>
      </c>
      <c r="L624" s="658">
        <v>0</v>
      </c>
      <c r="M624" s="658">
        <v>0</v>
      </c>
      <c r="N624" s="658">
        <v>0</v>
      </c>
      <c r="O624" s="658">
        <v>0</v>
      </c>
      <c r="P624" s="658">
        <v>0</v>
      </c>
      <c r="Q624" s="658">
        <v>0</v>
      </c>
      <c r="R624" s="658">
        <v>0.3</v>
      </c>
      <c r="S624" s="658">
        <v>0</v>
      </c>
      <c r="T624" s="658">
        <v>0</v>
      </c>
      <c r="U624" s="658">
        <v>0</v>
      </c>
      <c r="V624" s="658">
        <v>0</v>
      </c>
      <c r="W624" s="658">
        <v>0</v>
      </c>
      <c r="X624" s="658">
        <v>0</v>
      </c>
      <c r="Y624" s="658">
        <v>1</v>
      </c>
      <c r="Z624" s="658">
        <v>0</v>
      </c>
      <c r="AA624" s="658">
        <v>0</v>
      </c>
      <c r="AB624" s="658">
        <v>0</v>
      </c>
      <c r="AC624" s="658">
        <v>0</v>
      </c>
      <c r="AD624" s="658">
        <v>0</v>
      </c>
      <c r="AE624" s="658">
        <v>0</v>
      </c>
      <c r="AF624" s="658">
        <v>0</v>
      </c>
      <c r="AG624" s="658">
        <v>0</v>
      </c>
      <c r="AH624" s="658">
        <v>0</v>
      </c>
      <c r="AI624" s="658">
        <v>0.05</v>
      </c>
      <c r="AJ624" s="658">
        <v>0</v>
      </c>
      <c r="AK624" s="658">
        <v>0</v>
      </c>
      <c r="AL624" s="658">
        <v>0</v>
      </c>
      <c r="AM624" s="658">
        <v>0</v>
      </c>
      <c r="AN624" s="658">
        <v>0</v>
      </c>
      <c r="AO624" s="658">
        <v>0</v>
      </c>
      <c r="AP624" s="658">
        <v>0</v>
      </c>
      <c r="AQ624" s="658">
        <v>0</v>
      </c>
      <c r="AR624" s="658">
        <v>0</v>
      </c>
      <c r="AS624" s="658">
        <v>0</v>
      </c>
      <c r="AT624" s="658">
        <v>0</v>
      </c>
      <c r="AU624" s="658">
        <v>0</v>
      </c>
      <c r="AV624" s="658">
        <v>0</v>
      </c>
      <c r="AW624" s="613">
        <f t="shared" si="8466"/>
        <v>1.35</v>
      </c>
      <c r="AX624" s="645">
        <f t="shared" si="8435"/>
        <v>1.35</v>
      </c>
      <c r="AY624" s="656" t="e">
        <f t="shared" si="8436"/>
        <v>#DIV/0!</v>
      </c>
      <c r="AZ624" s="591"/>
    </row>
    <row r="625" spans="1:52">
      <c r="A625" s="590"/>
      <c r="B625" s="636" t="s">
        <v>378</v>
      </c>
      <c r="C625" s="636" t="s">
        <v>799</v>
      </c>
      <c r="D625" s="651" t="s">
        <v>721</v>
      </c>
      <c r="E625" s="652"/>
      <c r="F625" s="652"/>
      <c r="G625" s="653"/>
      <c r="H625" s="640">
        <v>30738.774229178391</v>
      </c>
      <c r="I625" s="640">
        <f t="shared" si="8288"/>
        <v>30738.774229178391</v>
      </c>
      <c r="J625" s="653">
        <v>0</v>
      </c>
      <c r="K625" s="653">
        <v>0</v>
      </c>
      <c r="L625" s="653">
        <v>0</v>
      </c>
      <c r="M625" s="653">
        <v>0</v>
      </c>
      <c r="N625" s="653">
        <v>0</v>
      </c>
      <c r="O625" s="653">
        <v>0</v>
      </c>
      <c r="P625" s="653">
        <v>0</v>
      </c>
      <c r="Q625" s="653">
        <v>0</v>
      </c>
      <c r="R625" s="653">
        <f t="shared" ref="R625" si="8934">+R626*H625</f>
        <v>9221.6322687535176</v>
      </c>
      <c r="S625" s="653">
        <f t="shared" ref="S625" si="8935">((S626*$H625)-((S626*$H625*$E626)+(S626*$H625*$F626)))</f>
        <v>0</v>
      </c>
      <c r="T625" s="653">
        <f t="shared" ref="T625" si="8936">((T626*$H625)-((T626*$H625*$E626)+(T626*$H625*$F626)))</f>
        <v>0</v>
      </c>
      <c r="U625" s="653">
        <f t="shared" ref="U625" si="8937">((U626*$H625)-((U626*$H625*$E626)+(U626*$H625*$F626)))</f>
        <v>0</v>
      </c>
      <c r="V625" s="653">
        <f t="shared" ref="V625" si="8938">((V626*$H625)-((V626*$H625*$E626)+(V626*$H625*$F626)))</f>
        <v>0</v>
      </c>
      <c r="W625" s="653">
        <f t="shared" ref="W625" si="8939">((W626*$H625)-((W626*$H625*$E626)+(W626*$H625*$F626)))</f>
        <v>0</v>
      </c>
      <c r="X625" s="653">
        <f t="shared" ref="X625" si="8940">((X626*$H625)-((X626*$H625*$E626)+(X626*$H625*$F626)))</f>
        <v>0</v>
      </c>
      <c r="Y625" s="653">
        <f t="shared" ref="Y625" si="8941">((Y626*$H625)-((Y626*$H625*$E626)+(Y626*$H625*$F626)))</f>
        <v>19980.203248965954</v>
      </c>
      <c r="Z625" s="653">
        <f t="shared" ref="Z625" si="8942">((Z626*$H625)-((Z626*$H625*$E626)+(Z626*$H625*$F626)))</f>
        <v>0</v>
      </c>
      <c r="AA625" s="653">
        <f t="shared" ref="AA625" si="8943">((AA626*$H625)-((AA626*$H625*$E626)+(AA626*$H625*$F626)))</f>
        <v>0</v>
      </c>
      <c r="AB625" s="653">
        <f t="shared" ref="AB625" si="8944">((AB626*$H625)-((AB626*$H625*$E626)+(AB626*$H625*$F626)))</f>
        <v>0</v>
      </c>
      <c r="AC625" s="653">
        <f t="shared" ref="AC625" si="8945">((AC626*$H625)-((AC626*$H625*$E626)+(AC626*$H625*$F626)))</f>
        <v>0</v>
      </c>
      <c r="AD625" s="653">
        <f t="shared" ref="AD625" si="8946">((AD626*$H625)-((AD626*$H625*$E626)+(AD626*$H625*$F626)))</f>
        <v>0</v>
      </c>
      <c r="AE625" s="653">
        <f t="shared" ref="AE625" si="8947">((AE626*$H625)-((AE626*$H625*$E626)+(AE626*$H625*$F626)))</f>
        <v>0</v>
      </c>
      <c r="AF625" s="653">
        <f t="shared" ref="AF625" si="8948">((AF626*$H625)-((AF626*$H625*$E626)+(AF626*$H625*$F626)))</f>
        <v>0</v>
      </c>
      <c r="AG625" s="653">
        <f t="shared" ref="AG625" si="8949">((AG626*$H625)-((AG626*$H625*$E626)+(AG626*$H625*$F626)))</f>
        <v>0</v>
      </c>
      <c r="AH625" s="653">
        <f t="shared" ref="AH625" si="8950">((AH626*$H625)-((AH626*$H625*$E626)+(AH626*$H625*$F626)))</f>
        <v>0</v>
      </c>
      <c r="AI625" s="653">
        <f>+AI626*H625</f>
        <v>1536.9387114589197</v>
      </c>
      <c r="AJ625" s="653">
        <f>+AJ626*H625</f>
        <v>0</v>
      </c>
      <c r="AK625" s="653">
        <f t="shared" ref="AK625" si="8951">((AK626*$H625)-((AK626*$H625*$E626)+(AK626*$H625*$F626)))</f>
        <v>0</v>
      </c>
      <c r="AL625" s="653">
        <f t="shared" ref="AL625" si="8952">((AL626*$H625)-((AL626*$H625*$E626)+(AL626*$H625*$F626)))</f>
        <v>0</v>
      </c>
      <c r="AM625" s="653">
        <f t="shared" ref="AM625" si="8953">((AM626*$H625)-((AM626*$H625*$E626)+(AM626*$H625*$F626)))</f>
        <v>0</v>
      </c>
      <c r="AN625" s="653">
        <f t="shared" ref="AN625" si="8954">((AN626*$H625)-((AN626*$H625*$E626)+(AN626*$H625*$F626)))</f>
        <v>0</v>
      </c>
      <c r="AO625" s="653">
        <f t="shared" ref="AO625" si="8955">((AO626*$H625)-((AO626*$H625*$E626)+(AO626*$H625*$F626)))</f>
        <v>0</v>
      </c>
      <c r="AP625" s="653">
        <f t="shared" ref="AP625" si="8956">((AP626*$H625)-((AP626*$H625*$E626)+(AP626*$H625*$F626)))</f>
        <v>0</v>
      </c>
      <c r="AQ625" s="653">
        <f t="shared" ref="AQ625" si="8957">((AQ626*$H625)-((AQ626*$H625*$E626)+(AQ626*$H625*$F626)))</f>
        <v>0</v>
      </c>
      <c r="AR625" s="653">
        <f t="shared" ref="AR625" si="8958">((AR626*$H625)-((AR626*$H625*$E626)+(AR626*$H625*$F626)))</f>
        <v>0</v>
      </c>
      <c r="AS625" s="653">
        <f t="shared" ref="AS625" si="8959">((AS626*$H625)-((AS626*$H625*$E626)+(AS626*$H625*$F626)))</f>
        <v>0</v>
      </c>
      <c r="AT625" s="653">
        <f t="shared" ref="AT625" si="8960">((AT626*$H625)-((AT626*$H625*$E626)+(AT626*$H625*$F626)))</f>
        <v>0</v>
      </c>
      <c r="AU625" s="653">
        <f t="shared" ref="AU625" si="8961">((AU626*$H625)-((AU626*$H625*$E626)+(AU626*$H625*$F626)))</f>
        <v>0</v>
      </c>
      <c r="AV625" s="653">
        <f t="shared" ref="AV625" si="8962">((AV626*$H625)-((AV626*$H625*$E626)+(AV626*$H625*$F626)))</f>
        <v>0</v>
      </c>
      <c r="AW625" s="613">
        <f t="shared" si="8466"/>
        <v>30738.774229178391</v>
      </c>
      <c r="AX625" s="645">
        <f t="shared" si="8435"/>
        <v>0</v>
      </c>
      <c r="AY625" s="656">
        <f t="shared" si="8436"/>
        <v>0</v>
      </c>
      <c r="AZ625" s="591"/>
    </row>
    <row r="626" spans="1:52">
      <c r="A626" s="590"/>
      <c r="B626" s="636"/>
      <c r="C626" s="636"/>
      <c r="D626" s="651"/>
      <c r="E626" s="652">
        <v>0.3</v>
      </c>
      <c r="F626" s="652">
        <v>0.05</v>
      </c>
      <c r="G626" s="653"/>
      <c r="H626" s="640"/>
      <c r="I626" s="640">
        <f t="shared" si="8288"/>
        <v>1.35</v>
      </c>
      <c r="J626" s="658">
        <v>0</v>
      </c>
      <c r="K626" s="658">
        <v>0</v>
      </c>
      <c r="L626" s="658">
        <v>0</v>
      </c>
      <c r="M626" s="658">
        <v>0</v>
      </c>
      <c r="N626" s="658">
        <v>0</v>
      </c>
      <c r="O626" s="658">
        <v>0</v>
      </c>
      <c r="P626" s="658">
        <v>0</v>
      </c>
      <c r="Q626" s="658">
        <v>0</v>
      </c>
      <c r="R626" s="658">
        <v>0.3</v>
      </c>
      <c r="S626" s="658">
        <v>0</v>
      </c>
      <c r="T626" s="658">
        <v>0</v>
      </c>
      <c r="U626" s="658">
        <v>0</v>
      </c>
      <c r="V626" s="658">
        <v>0</v>
      </c>
      <c r="W626" s="658">
        <v>0</v>
      </c>
      <c r="X626" s="658">
        <v>0</v>
      </c>
      <c r="Y626" s="658">
        <v>1</v>
      </c>
      <c r="Z626" s="658">
        <v>0</v>
      </c>
      <c r="AA626" s="658">
        <v>0</v>
      </c>
      <c r="AB626" s="658">
        <v>0</v>
      </c>
      <c r="AC626" s="658">
        <v>0</v>
      </c>
      <c r="AD626" s="658">
        <v>0</v>
      </c>
      <c r="AE626" s="658">
        <v>0</v>
      </c>
      <c r="AF626" s="658">
        <v>0</v>
      </c>
      <c r="AG626" s="658">
        <v>0</v>
      </c>
      <c r="AH626" s="658">
        <v>0</v>
      </c>
      <c r="AI626" s="658">
        <v>0.05</v>
      </c>
      <c r="AJ626" s="658">
        <v>0</v>
      </c>
      <c r="AK626" s="658">
        <v>0</v>
      </c>
      <c r="AL626" s="658">
        <v>0</v>
      </c>
      <c r="AM626" s="658">
        <v>0</v>
      </c>
      <c r="AN626" s="658">
        <v>0</v>
      </c>
      <c r="AO626" s="658">
        <v>0</v>
      </c>
      <c r="AP626" s="658">
        <v>0</v>
      </c>
      <c r="AQ626" s="658">
        <v>0</v>
      </c>
      <c r="AR626" s="658">
        <v>0</v>
      </c>
      <c r="AS626" s="658">
        <v>0</v>
      </c>
      <c r="AT626" s="658">
        <v>0</v>
      </c>
      <c r="AU626" s="658">
        <v>0</v>
      </c>
      <c r="AV626" s="658">
        <v>0</v>
      </c>
      <c r="AW626" s="613">
        <f t="shared" si="8466"/>
        <v>1.35</v>
      </c>
      <c r="AX626" s="645">
        <f t="shared" si="8435"/>
        <v>1.35</v>
      </c>
      <c r="AY626" s="656" t="e">
        <f t="shared" si="8436"/>
        <v>#DIV/0!</v>
      </c>
      <c r="AZ626" s="591"/>
    </row>
    <row r="627" spans="1:52">
      <c r="A627" s="590"/>
      <c r="B627" s="636" t="s">
        <v>378</v>
      </c>
      <c r="C627" s="636" t="s">
        <v>800</v>
      </c>
      <c r="D627" s="651" t="s">
        <v>706</v>
      </c>
      <c r="E627" s="652"/>
      <c r="F627" s="652"/>
      <c r="G627" s="653"/>
      <c r="H627" s="640">
        <v>93990.747555575217</v>
      </c>
      <c r="I627" s="640">
        <f t="shared" si="8288"/>
        <v>93990.747555575217</v>
      </c>
      <c r="J627" s="653">
        <v>0</v>
      </c>
      <c r="K627" s="653">
        <v>0</v>
      </c>
      <c r="L627" s="653">
        <v>0</v>
      </c>
      <c r="M627" s="653">
        <v>0</v>
      </c>
      <c r="N627" s="653">
        <v>0</v>
      </c>
      <c r="O627" s="653">
        <v>0</v>
      </c>
      <c r="P627" s="653">
        <v>0</v>
      </c>
      <c r="Q627" s="653">
        <v>0</v>
      </c>
      <c r="R627" s="653">
        <f t="shared" ref="R627" si="8963">+R628*H627</f>
        <v>28197.224266672565</v>
      </c>
      <c r="S627" s="653">
        <f t="shared" ref="S627" si="8964">((S628*$H627)-((S628*$H627*$E628)+(S628*$H627*$F628)))</f>
        <v>0</v>
      </c>
      <c r="T627" s="653">
        <f t="shared" ref="T627" si="8965">((T628*$H627)-((T628*$H627*$E628)+(T628*$H627*$F628)))</f>
        <v>0</v>
      </c>
      <c r="U627" s="653">
        <f t="shared" ref="U627" si="8966">((U628*$H627)-((U628*$H627*$E628)+(U628*$H627*$F628)))</f>
        <v>0</v>
      </c>
      <c r="V627" s="653">
        <f t="shared" ref="V627" si="8967">((V628*$H627)-((V628*$H627*$E628)+(V628*$H627*$F628)))</f>
        <v>0</v>
      </c>
      <c r="W627" s="653">
        <f t="shared" ref="W627" si="8968">((W628*$H627)-((W628*$H627*$E628)+(W628*$H627*$F628)))</f>
        <v>12218.797182224778</v>
      </c>
      <c r="X627" s="653">
        <f t="shared" ref="X627" si="8969">((X628*$H627)-((X628*$H627*$E628)+(X628*$H627*$F628)))</f>
        <v>48875.188728899113</v>
      </c>
      <c r="Y627" s="653">
        <f t="shared" ref="Y627" si="8970">((Y628*$H627)-((Y628*$H627*$E628)+(Y628*$H627*$F628)))</f>
        <v>0</v>
      </c>
      <c r="Z627" s="653">
        <f t="shared" ref="Z627" si="8971">((Z628*$H627)-((Z628*$H627*$E628)+(Z628*$H627*$F628)))</f>
        <v>0</v>
      </c>
      <c r="AA627" s="653">
        <f t="shared" ref="AA627" si="8972">((AA628*$H627)-((AA628*$H627*$E628)+(AA628*$H627*$F628)))</f>
        <v>0</v>
      </c>
      <c r="AB627" s="653">
        <f t="shared" ref="AB627" si="8973">((AB628*$H627)-((AB628*$H627*$E628)+(AB628*$H627*$F628)))</f>
        <v>0</v>
      </c>
      <c r="AC627" s="653">
        <f t="shared" ref="AC627" si="8974">((AC628*$H627)-((AC628*$H627*$E628)+(AC628*$H627*$F628)))</f>
        <v>0</v>
      </c>
      <c r="AD627" s="653">
        <f t="shared" ref="AD627" si="8975">((AD628*$H627)-((AD628*$H627*$E628)+(AD628*$H627*$F628)))</f>
        <v>0</v>
      </c>
      <c r="AE627" s="653">
        <f t="shared" ref="AE627" si="8976">((AE628*$H627)-((AE628*$H627*$E628)+(AE628*$H627*$F628)))</f>
        <v>0</v>
      </c>
      <c r="AF627" s="653">
        <f t="shared" ref="AF627" si="8977">((AF628*$H627)-((AF628*$H627*$E628)+(AF628*$H627*$F628)))</f>
        <v>0</v>
      </c>
      <c r="AG627" s="653">
        <f t="shared" ref="AG627" si="8978">((AG628*$H627)-((AG628*$H627*$E628)+(AG628*$H627*$F628)))</f>
        <v>0</v>
      </c>
      <c r="AH627" s="653">
        <f t="shared" ref="AH627" si="8979">((AH628*$H627)-((AH628*$H627*$E628)+(AH628*$H627*$F628)))</f>
        <v>0</v>
      </c>
      <c r="AI627" s="653">
        <f>+AI628*H627</f>
        <v>4699.5373777787609</v>
      </c>
      <c r="AJ627" s="653">
        <f>+AJ628*H627</f>
        <v>0</v>
      </c>
      <c r="AK627" s="653">
        <f t="shared" ref="AK627" si="8980">((AK628*$H627)-((AK628*$H627*$E628)+(AK628*$H627*$F628)))</f>
        <v>0</v>
      </c>
      <c r="AL627" s="653">
        <f t="shared" ref="AL627" si="8981">((AL628*$H627)-((AL628*$H627*$E628)+(AL628*$H627*$F628)))</f>
        <v>0</v>
      </c>
      <c r="AM627" s="653">
        <f t="shared" ref="AM627" si="8982">((AM628*$H627)-((AM628*$H627*$E628)+(AM628*$H627*$F628)))</f>
        <v>0</v>
      </c>
      <c r="AN627" s="653">
        <f t="shared" ref="AN627" si="8983">((AN628*$H627)-((AN628*$H627*$E628)+(AN628*$H627*$F628)))</f>
        <v>0</v>
      </c>
      <c r="AO627" s="653">
        <f t="shared" ref="AO627" si="8984">((AO628*$H627)-((AO628*$H627*$E628)+(AO628*$H627*$F628)))</f>
        <v>0</v>
      </c>
      <c r="AP627" s="653">
        <f t="shared" ref="AP627" si="8985">((AP628*$H627)-((AP628*$H627*$E628)+(AP628*$H627*$F628)))</f>
        <v>0</v>
      </c>
      <c r="AQ627" s="653">
        <f t="shared" ref="AQ627" si="8986">((AQ628*$H627)-((AQ628*$H627*$E628)+(AQ628*$H627*$F628)))</f>
        <v>0</v>
      </c>
      <c r="AR627" s="653">
        <f t="shared" ref="AR627" si="8987">((AR628*$H627)-((AR628*$H627*$E628)+(AR628*$H627*$F628)))</f>
        <v>0</v>
      </c>
      <c r="AS627" s="653">
        <f t="shared" ref="AS627" si="8988">((AS628*$H627)-((AS628*$H627*$E628)+(AS628*$H627*$F628)))</f>
        <v>0</v>
      </c>
      <c r="AT627" s="653">
        <f t="shared" ref="AT627" si="8989">((AT628*$H627)-((AT628*$H627*$E628)+(AT628*$H627*$F628)))</f>
        <v>0</v>
      </c>
      <c r="AU627" s="653">
        <f t="shared" ref="AU627" si="8990">((AU628*$H627)-((AU628*$H627*$E628)+(AU628*$H627*$F628)))</f>
        <v>0</v>
      </c>
      <c r="AV627" s="653">
        <f t="shared" ref="AV627" si="8991">((AV628*$H627)-((AV628*$H627*$E628)+(AV628*$H627*$F628)))</f>
        <v>0</v>
      </c>
      <c r="AW627" s="613">
        <f t="shared" si="8466"/>
        <v>93990.747555575217</v>
      </c>
      <c r="AX627" s="645">
        <f t="shared" si="8435"/>
        <v>0</v>
      </c>
      <c r="AY627" s="656">
        <f t="shared" si="8436"/>
        <v>0</v>
      </c>
      <c r="AZ627" s="591"/>
    </row>
    <row r="628" spans="1:52">
      <c r="A628" s="590"/>
      <c r="B628" s="636"/>
      <c r="C628" s="636"/>
      <c r="D628" s="651"/>
      <c r="E628" s="652">
        <v>0.3</v>
      </c>
      <c r="F628" s="652">
        <v>0.05</v>
      </c>
      <c r="G628" s="653"/>
      <c r="H628" s="640"/>
      <c r="I628" s="640">
        <f t="shared" si="8288"/>
        <v>1.35</v>
      </c>
      <c r="J628" s="658">
        <v>0</v>
      </c>
      <c r="K628" s="658">
        <v>0</v>
      </c>
      <c r="L628" s="658">
        <v>0</v>
      </c>
      <c r="M628" s="658">
        <v>0</v>
      </c>
      <c r="N628" s="658">
        <v>0</v>
      </c>
      <c r="O628" s="658">
        <v>0</v>
      </c>
      <c r="P628" s="658">
        <v>0</v>
      </c>
      <c r="Q628" s="658">
        <v>0</v>
      </c>
      <c r="R628" s="658">
        <v>0.3</v>
      </c>
      <c r="S628" s="658">
        <v>0</v>
      </c>
      <c r="T628" s="658">
        <v>0</v>
      </c>
      <c r="U628" s="658">
        <v>0</v>
      </c>
      <c r="V628" s="658">
        <v>0</v>
      </c>
      <c r="W628" s="658">
        <v>0.2</v>
      </c>
      <c r="X628" s="658">
        <v>0.8</v>
      </c>
      <c r="Y628" s="658">
        <v>0</v>
      </c>
      <c r="Z628" s="658">
        <v>0</v>
      </c>
      <c r="AA628" s="658">
        <v>0</v>
      </c>
      <c r="AB628" s="658">
        <v>0</v>
      </c>
      <c r="AC628" s="658">
        <v>0</v>
      </c>
      <c r="AD628" s="658">
        <v>0</v>
      </c>
      <c r="AE628" s="658">
        <v>0</v>
      </c>
      <c r="AF628" s="658">
        <v>0</v>
      </c>
      <c r="AG628" s="658">
        <v>0</v>
      </c>
      <c r="AH628" s="658">
        <v>0</v>
      </c>
      <c r="AI628" s="658">
        <v>0.05</v>
      </c>
      <c r="AJ628" s="658">
        <v>0</v>
      </c>
      <c r="AK628" s="658">
        <v>0</v>
      </c>
      <c r="AL628" s="658">
        <v>0</v>
      </c>
      <c r="AM628" s="658">
        <v>0</v>
      </c>
      <c r="AN628" s="658">
        <v>0</v>
      </c>
      <c r="AO628" s="658">
        <v>0</v>
      </c>
      <c r="AP628" s="658">
        <v>0</v>
      </c>
      <c r="AQ628" s="658">
        <v>0</v>
      </c>
      <c r="AR628" s="658">
        <v>0</v>
      </c>
      <c r="AS628" s="658">
        <v>0</v>
      </c>
      <c r="AT628" s="658">
        <v>0</v>
      </c>
      <c r="AU628" s="658">
        <v>0</v>
      </c>
      <c r="AV628" s="658">
        <v>0</v>
      </c>
      <c r="AW628" s="613">
        <f t="shared" si="8466"/>
        <v>1.35</v>
      </c>
      <c r="AX628" s="645">
        <f t="shared" si="8435"/>
        <v>1.35</v>
      </c>
      <c r="AY628" s="656" t="e">
        <f t="shared" si="8436"/>
        <v>#DIV/0!</v>
      </c>
      <c r="AZ628" s="591"/>
    </row>
    <row r="629" spans="1:52">
      <c r="A629" s="590"/>
      <c r="B629" s="636" t="s">
        <v>378</v>
      </c>
      <c r="C629" s="636" t="s">
        <v>801</v>
      </c>
      <c r="D629" s="651" t="s">
        <v>704</v>
      </c>
      <c r="E629" s="652"/>
      <c r="F629" s="652"/>
      <c r="G629" s="653"/>
      <c r="H629" s="640">
        <v>65947.844481971581</v>
      </c>
      <c r="I629" s="640">
        <f t="shared" si="8288"/>
        <v>65947.844481971595</v>
      </c>
      <c r="J629" s="653">
        <v>0</v>
      </c>
      <c r="K629" s="653">
        <v>0</v>
      </c>
      <c r="L629" s="653">
        <v>0</v>
      </c>
      <c r="M629" s="653">
        <v>0</v>
      </c>
      <c r="N629" s="653">
        <v>0</v>
      </c>
      <c r="O629" s="653">
        <v>0</v>
      </c>
      <c r="P629" s="653">
        <v>0</v>
      </c>
      <c r="Q629" s="653">
        <v>0</v>
      </c>
      <c r="R629" s="653">
        <f t="shared" ref="R629" si="8992">+R630*H629</f>
        <v>19784.353344591473</v>
      </c>
      <c r="S629" s="653">
        <f t="shared" ref="S629" si="8993">((S630*$H629)-((S630*$H629*$E630)+(S630*$H629*$F630)))</f>
        <v>0</v>
      </c>
      <c r="T629" s="653">
        <f t="shared" ref="T629" si="8994">((T630*$H629)-((T630*$H629*$E630)+(T630*$H629*$F630)))</f>
        <v>0</v>
      </c>
      <c r="U629" s="653">
        <f t="shared" ref="U629" si="8995">((U630*$H629)-((U630*$H629*$E630)+(U630*$H629*$F630)))</f>
        <v>0</v>
      </c>
      <c r="V629" s="653">
        <f t="shared" ref="V629" si="8996">((V630*$H629)-((V630*$H629*$E630)+(V630*$H629*$F630)))</f>
        <v>0</v>
      </c>
      <c r="W629" s="653">
        <f t="shared" ref="W629" si="8997">((W630*$H629)-((W630*$H629*$E630)+(W630*$H629*$F630)))</f>
        <v>7287.2368152578611</v>
      </c>
      <c r="X629" s="653">
        <f t="shared" ref="X629" si="8998">((X630*$H629)-((X630*$H629*$E630)+(X630*$H629*$F630)))</f>
        <v>34292.879130625224</v>
      </c>
      <c r="Y629" s="653">
        <f t="shared" ref="Y629" si="8999">((Y630*$H629)-((Y630*$H629*$E630)+(Y630*$H629*$F630)))</f>
        <v>1285.9829673984468</v>
      </c>
      <c r="Z629" s="653">
        <f t="shared" ref="Z629" si="9000">((Z630*$H629)-((Z630*$H629*$E630)+(Z630*$H629*$F630)))</f>
        <v>0</v>
      </c>
      <c r="AA629" s="653">
        <f t="shared" ref="AA629" si="9001">((AA630*$H629)-((AA630*$H629*$E630)+(AA630*$H629*$F630)))</f>
        <v>0</v>
      </c>
      <c r="AB629" s="653">
        <f t="shared" ref="AB629" si="9002">((AB630*$H629)-((AB630*$H629*$E630)+(AB630*$H629*$F630)))</f>
        <v>0</v>
      </c>
      <c r="AC629" s="653">
        <f t="shared" ref="AC629" si="9003">((AC630*$H629)-((AC630*$H629*$E630)+(AC630*$H629*$F630)))</f>
        <v>0</v>
      </c>
      <c r="AD629" s="653">
        <f t="shared" ref="AD629" si="9004">((AD630*$H629)-((AD630*$H629*$E630)+(AD630*$H629*$F630)))</f>
        <v>0</v>
      </c>
      <c r="AE629" s="653">
        <f t="shared" ref="AE629" si="9005">((AE630*$H629)-((AE630*$H629*$E630)+(AE630*$H629*$F630)))</f>
        <v>0</v>
      </c>
      <c r="AF629" s="653">
        <f t="shared" ref="AF629" si="9006">((AF630*$H629)-((AF630*$H629*$E630)+(AF630*$H629*$F630)))</f>
        <v>0</v>
      </c>
      <c r="AG629" s="653">
        <f t="shared" ref="AG629" si="9007">((AG630*$H629)-((AG630*$H629*$E630)+(AG630*$H629*$F630)))</f>
        <v>0</v>
      </c>
      <c r="AH629" s="653">
        <f t="shared" ref="AH629" si="9008">((AH630*$H629)-((AH630*$H629*$E630)+(AH630*$H629*$F630)))</f>
        <v>0</v>
      </c>
      <c r="AI629" s="653">
        <f>+AI630*H629</f>
        <v>3297.3922240985794</v>
      </c>
      <c r="AJ629" s="653">
        <f>+AJ630*H629</f>
        <v>0</v>
      </c>
      <c r="AK629" s="653">
        <f t="shared" ref="AK629" si="9009">((AK630*$H629)-((AK630*$H629*$E630)+(AK630*$H629*$F630)))</f>
        <v>0</v>
      </c>
      <c r="AL629" s="653">
        <f t="shared" ref="AL629" si="9010">((AL630*$H629)-((AL630*$H629*$E630)+(AL630*$H629*$F630)))</f>
        <v>0</v>
      </c>
      <c r="AM629" s="653">
        <f t="shared" ref="AM629" si="9011">((AM630*$H629)-((AM630*$H629*$E630)+(AM630*$H629*$F630)))</f>
        <v>0</v>
      </c>
      <c r="AN629" s="653">
        <f t="shared" ref="AN629" si="9012">((AN630*$H629)-((AN630*$H629*$E630)+(AN630*$H629*$F630)))</f>
        <v>0</v>
      </c>
      <c r="AO629" s="653">
        <f t="shared" ref="AO629" si="9013">((AO630*$H629)-((AO630*$H629*$E630)+(AO630*$H629*$F630)))</f>
        <v>0</v>
      </c>
      <c r="AP629" s="653">
        <f t="shared" ref="AP629" si="9014">((AP630*$H629)-((AP630*$H629*$E630)+(AP630*$H629*$F630)))</f>
        <v>0</v>
      </c>
      <c r="AQ629" s="653">
        <f t="shared" ref="AQ629" si="9015">((AQ630*$H629)-((AQ630*$H629*$E630)+(AQ630*$H629*$F630)))</f>
        <v>0</v>
      </c>
      <c r="AR629" s="653">
        <f t="shared" ref="AR629" si="9016">((AR630*$H629)-((AR630*$H629*$E630)+(AR630*$H629*$F630)))</f>
        <v>0</v>
      </c>
      <c r="AS629" s="653">
        <f t="shared" ref="AS629" si="9017">((AS630*$H629)-((AS630*$H629*$E630)+(AS630*$H629*$F630)))</f>
        <v>0</v>
      </c>
      <c r="AT629" s="653">
        <f t="shared" ref="AT629" si="9018">((AT630*$H629)-((AT630*$H629*$E630)+(AT630*$H629*$F630)))</f>
        <v>0</v>
      </c>
      <c r="AU629" s="653">
        <f t="shared" ref="AU629" si="9019">((AU630*$H629)-((AU630*$H629*$E630)+(AU630*$H629*$F630)))</f>
        <v>0</v>
      </c>
      <c r="AV629" s="653">
        <f t="shared" ref="AV629" si="9020">((AV630*$H629)-((AV630*$H629*$E630)+(AV630*$H629*$F630)))</f>
        <v>0</v>
      </c>
      <c r="AW629" s="613">
        <f t="shared" si="8466"/>
        <v>65947.844481971595</v>
      </c>
      <c r="AX629" s="645">
        <f t="shared" si="8435"/>
        <v>0</v>
      </c>
      <c r="AY629" s="656">
        <f t="shared" si="8436"/>
        <v>0</v>
      </c>
      <c r="AZ629" s="591"/>
    </row>
    <row r="630" spans="1:52">
      <c r="A630" s="590"/>
      <c r="B630" s="636"/>
      <c r="C630" s="636"/>
      <c r="D630" s="651"/>
      <c r="E630" s="652">
        <v>0.3</v>
      </c>
      <c r="F630" s="652">
        <v>0.05</v>
      </c>
      <c r="G630" s="653"/>
      <c r="H630" s="640"/>
      <c r="I630" s="640">
        <f t="shared" si="8288"/>
        <v>1.35</v>
      </c>
      <c r="J630" s="658">
        <v>0</v>
      </c>
      <c r="K630" s="658">
        <v>0</v>
      </c>
      <c r="L630" s="658">
        <v>0</v>
      </c>
      <c r="M630" s="658">
        <v>0</v>
      </c>
      <c r="N630" s="658">
        <v>0</v>
      </c>
      <c r="O630" s="658">
        <v>0</v>
      </c>
      <c r="P630" s="658">
        <v>0</v>
      </c>
      <c r="Q630" s="658">
        <v>0</v>
      </c>
      <c r="R630" s="658">
        <v>0.3</v>
      </c>
      <c r="S630" s="658">
        <v>0</v>
      </c>
      <c r="T630" s="658">
        <v>0</v>
      </c>
      <c r="U630" s="658">
        <v>0</v>
      </c>
      <c r="V630" s="658">
        <v>0</v>
      </c>
      <c r="W630" s="658">
        <v>0.17</v>
      </c>
      <c r="X630" s="658">
        <v>0.79999999999999993</v>
      </c>
      <c r="Y630" s="658">
        <v>3.0000000000000027E-2</v>
      </c>
      <c r="Z630" s="658">
        <v>0</v>
      </c>
      <c r="AA630" s="658">
        <v>0</v>
      </c>
      <c r="AB630" s="658">
        <v>0</v>
      </c>
      <c r="AC630" s="658">
        <v>0</v>
      </c>
      <c r="AD630" s="658">
        <v>0</v>
      </c>
      <c r="AE630" s="658">
        <v>0</v>
      </c>
      <c r="AF630" s="658">
        <v>0</v>
      </c>
      <c r="AG630" s="658">
        <v>0</v>
      </c>
      <c r="AH630" s="658">
        <v>0</v>
      </c>
      <c r="AI630" s="658">
        <v>0.05</v>
      </c>
      <c r="AJ630" s="658">
        <v>0</v>
      </c>
      <c r="AK630" s="658">
        <v>0</v>
      </c>
      <c r="AL630" s="658">
        <v>0</v>
      </c>
      <c r="AM630" s="658">
        <v>0</v>
      </c>
      <c r="AN630" s="658">
        <v>0</v>
      </c>
      <c r="AO630" s="658">
        <v>0</v>
      </c>
      <c r="AP630" s="658">
        <v>0</v>
      </c>
      <c r="AQ630" s="658">
        <v>0</v>
      </c>
      <c r="AR630" s="658">
        <v>0</v>
      </c>
      <c r="AS630" s="658">
        <v>0</v>
      </c>
      <c r="AT630" s="658">
        <v>0</v>
      </c>
      <c r="AU630" s="658">
        <v>0</v>
      </c>
      <c r="AV630" s="658">
        <v>0</v>
      </c>
      <c r="AW630" s="613">
        <f t="shared" si="8466"/>
        <v>1.35</v>
      </c>
      <c r="AX630" s="645">
        <f t="shared" si="8435"/>
        <v>1.35</v>
      </c>
      <c r="AY630" s="656" t="e">
        <f t="shared" si="8436"/>
        <v>#DIV/0!</v>
      </c>
      <c r="AZ630" s="591"/>
    </row>
    <row r="631" spans="1:52">
      <c r="A631" s="590"/>
      <c r="B631" s="636" t="s">
        <v>378</v>
      </c>
      <c r="C631" s="636" t="s">
        <v>802</v>
      </c>
      <c r="D631" s="651" t="s">
        <v>770</v>
      </c>
      <c r="E631" s="652"/>
      <c r="F631" s="652"/>
      <c r="G631" s="653"/>
      <c r="H631" s="640">
        <v>177717.82735776951</v>
      </c>
      <c r="I631" s="640">
        <f t="shared" si="8288"/>
        <v>177717.82735776951</v>
      </c>
      <c r="J631" s="653">
        <v>0</v>
      </c>
      <c r="K631" s="653">
        <v>0</v>
      </c>
      <c r="L631" s="653">
        <v>0</v>
      </c>
      <c r="M631" s="653">
        <v>0</v>
      </c>
      <c r="N631" s="653">
        <v>0</v>
      </c>
      <c r="O631" s="653">
        <v>0</v>
      </c>
      <c r="P631" s="653">
        <v>0</v>
      </c>
      <c r="Q631" s="653">
        <v>0</v>
      </c>
      <c r="R631" s="653">
        <f t="shared" ref="R631" si="9021">+R632*H631</f>
        <v>53315.348207330848</v>
      </c>
      <c r="S631" s="653">
        <f t="shared" ref="S631" si="9022">((S632*$H631)-((S632*$H631*$E632)+(S632*$H631*$F632)))</f>
        <v>0</v>
      </c>
      <c r="T631" s="653">
        <f t="shared" ref="T631" si="9023">((T632*$H631)-((T632*$H631*$E632)+(T632*$H631*$F632)))</f>
        <v>0</v>
      </c>
      <c r="U631" s="653">
        <f t="shared" ref="U631" si="9024">((U632*$H631)-((U632*$H631*$E632)+(U632*$H631*$F632)))</f>
        <v>0</v>
      </c>
      <c r="V631" s="653">
        <f t="shared" ref="V631" si="9025">((V632*$H631)-((V632*$H631*$E632)+(V632*$H631*$F632)))</f>
        <v>0</v>
      </c>
      <c r="W631" s="653">
        <f t="shared" ref="W631" si="9026">((W632*$H631)-((W632*$H631*$E632)+(W632*$H631*$F632)))</f>
        <v>0</v>
      </c>
      <c r="X631" s="653">
        <f t="shared" ref="X631" si="9027">((X632*$H631)-((X632*$H631*$E632)+(X632*$H631*$F632)))</f>
        <v>0</v>
      </c>
      <c r="Y631" s="653">
        <f t="shared" ref="Y631" si="9028">((Y632*$H631)-((Y632*$H631*$E632)+(Y632*$H631*$F632)))</f>
        <v>115516.58778255018</v>
      </c>
      <c r="Z631" s="653">
        <f t="shared" ref="Z631" si="9029">((Z632*$H631)-((Z632*$H631*$E632)+(Z632*$H631*$F632)))</f>
        <v>0</v>
      </c>
      <c r="AA631" s="653">
        <f t="shared" ref="AA631" si="9030">((AA632*$H631)-((AA632*$H631*$E632)+(AA632*$H631*$F632)))</f>
        <v>0</v>
      </c>
      <c r="AB631" s="653">
        <f t="shared" ref="AB631" si="9031">((AB632*$H631)-((AB632*$H631*$E632)+(AB632*$H631*$F632)))</f>
        <v>0</v>
      </c>
      <c r="AC631" s="653">
        <f t="shared" ref="AC631" si="9032">((AC632*$H631)-((AC632*$H631*$E632)+(AC632*$H631*$F632)))</f>
        <v>0</v>
      </c>
      <c r="AD631" s="653">
        <f t="shared" ref="AD631" si="9033">((AD632*$H631)-((AD632*$H631*$E632)+(AD632*$H631*$F632)))</f>
        <v>0</v>
      </c>
      <c r="AE631" s="653">
        <f t="shared" ref="AE631" si="9034">((AE632*$H631)-((AE632*$H631*$E632)+(AE632*$H631*$F632)))</f>
        <v>0</v>
      </c>
      <c r="AF631" s="653">
        <f t="shared" ref="AF631" si="9035">((AF632*$H631)-((AF632*$H631*$E632)+(AF632*$H631*$F632)))</f>
        <v>0</v>
      </c>
      <c r="AG631" s="653">
        <f t="shared" ref="AG631" si="9036">((AG632*$H631)-((AG632*$H631*$E632)+(AG632*$H631*$F632)))</f>
        <v>0</v>
      </c>
      <c r="AH631" s="653">
        <f t="shared" ref="AH631" si="9037">((AH632*$H631)-((AH632*$H631*$E632)+(AH632*$H631*$F632)))</f>
        <v>0</v>
      </c>
      <c r="AI631" s="653">
        <f>+AI632*H631</f>
        <v>8885.8913678884765</v>
      </c>
      <c r="AJ631" s="653">
        <f>+AJ632*H631</f>
        <v>0</v>
      </c>
      <c r="AK631" s="653">
        <f t="shared" ref="AK631" si="9038">((AK632*$H631)-((AK632*$H631*$E632)+(AK632*$H631*$F632)))</f>
        <v>0</v>
      </c>
      <c r="AL631" s="653">
        <f t="shared" ref="AL631" si="9039">((AL632*$H631)-((AL632*$H631*$E632)+(AL632*$H631*$F632)))</f>
        <v>0</v>
      </c>
      <c r="AM631" s="653">
        <f t="shared" ref="AM631" si="9040">((AM632*$H631)-((AM632*$H631*$E632)+(AM632*$H631*$F632)))</f>
        <v>0</v>
      </c>
      <c r="AN631" s="653">
        <f t="shared" ref="AN631" si="9041">((AN632*$H631)-((AN632*$H631*$E632)+(AN632*$H631*$F632)))</f>
        <v>0</v>
      </c>
      <c r="AO631" s="653">
        <f t="shared" ref="AO631" si="9042">((AO632*$H631)-((AO632*$H631*$E632)+(AO632*$H631*$F632)))</f>
        <v>0</v>
      </c>
      <c r="AP631" s="653">
        <f t="shared" ref="AP631" si="9043">((AP632*$H631)-((AP632*$H631*$E632)+(AP632*$H631*$F632)))</f>
        <v>0</v>
      </c>
      <c r="AQ631" s="653">
        <f t="shared" ref="AQ631" si="9044">((AQ632*$H631)-((AQ632*$H631*$E632)+(AQ632*$H631*$F632)))</f>
        <v>0</v>
      </c>
      <c r="AR631" s="653">
        <f t="shared" ref="AR631" si="9045">((AR632*$H631)-((AR632*$H631*$E632)+(AR632*$H631*$F632)))</f>
        <v>0</v>
      </c>
      <c r="AS631" s="653">
        <f t="shared" ref="AS631" si="9046">((AS632*$H631)-((AS632*$H631*$E632)+(AS632*$H631*$F632)))</f>
        <v>0</v>
      </c>
      <c r="AT631" s="653">
        <f t="shared" ref="AT631" si="9047">((AT632*$H631)-((AT632*$H631*$E632)+(AT632*$H631*$F632)))</f>
        <v>0</v>
      </c>
      <c r="AU631" s="653">
        <f t="shared" ref="AU631" si="9048">((AU632*$H631)-((AU632*$H631*$E632)+(AU632*$H631*$F632)))</f>
        <v>0</v>
      </c>
      <c r="AV631" s="653">
        <f t="shared" ref="AV631" si="9049">((AV632*$H631)-((AV632*$H631*$E632)+(AV632*$H631*$F632)))</f>
        <v>0</v>
      </c>
      <c r="AW631" s="613">
        <f t="shared" si="8466"/>
        <v>177717.82735776951</v>
      </c>
      <c r="AX631" s="645">
        <f t="shared" si="8435"/>
        <v>0</v>
      </c>
      <c r="AY631" s="656">
        <f t="shared" si="8436"/>
        <v>0</v>
      </c>
      <c r="AZ631" s="591"/>
    </row>
    <row r="632" spans="1:52">
      <c r="A632" s="590"/>
      <c r="B632" s="636"/>
      <c r="C632" s="636"/>
      <c r="D632" s="651"/>
      <c r="E632" s="652">
        <v>0.3</v>
      </c>
      <c r="F632" s="652">
        <v>0.05</v>
      </c>
      <c r="G632" s="653"/>
      <c r="H632" s="640"/>
      <c r="I632" s="640">
        <f t="shared" si="8288"/>
        <v>1.35</v>
      </c>
      <c r="J632" s="658">
        <v>0</v>
      </c>
      <c r="K632" s="658">
        <v>0</v>
      </c>
      <c r="L632" s="658">
        <v>0</v>
      </c>
      <c r="M632" s="658">
        <v>0</v>
      </c>
      <c r="N632" s="658">
        <v>0</v>
      </c>
      <c r="O632" s="658">
        <v>0</v>
      </c>
      <c r="P632" s="658">
        <v>0</v>
      </c>
      <c r="Q632" s="658">
        <v>0</v>
      </c>
      <c r="R632" s="658">
        <v>0.3</v>
      </c>
      <c r="S632" s="658">
        <v>0</v>
      </c>
      <c r="T632" s="658">
        <v>0</v>
      </c>
      <c r="U632" s="658">
        <v>0</v>
      </c>
      <c r="V632" s="658">
        <v>0</v>
      </c>
      <c r="W632" s="658">
        <v>0</v>
      </c>
      <c r="X632" s="658">
        <v>0</v>
      </c>
      <c r="Y632" s="658">
        <v>1</v>
      </c>
      <c r="Z632" s="658">
        <v>0</v>
      </c>
      <c r="AA632" s="658">
        <v>0</v>
      </c>
      <c r="AB632" s="658">
        <v>0</v>
      </c>
      <c r="AC632" s="658">
        <v>0</v>
      </c>
      <c r="AD632" s="658">
        <v>0</v>
      </c>
      <c r="AE632" s="658">
        <v>0</v>
      </c>
      <c r="AF632" s="658">
        <v>0</v>
      </c>
      <c r="AG632" s="658">
        <v>0</v>
      </c>
      <c r="AH632" s="658">
        <v>0</v>
      </c>
      <c r="AI632" s="658">
        <v>0.05</v>
      </c>
      <c r="AJ632" s="658">
        <v>0</v>
      </c>
      <c r="AK632" s="658">
        <v>0</v>
      </c>
      <c r="AL632" s="658">
        <v>0</v>
      </c>
      <c r="AM632" s="658">
        <v>0</v>
      </c>
      <c r="AN632" s="658">
        <v>0</v>
      </c>
      <c r="AO632" s="658">
        <v>0</v>
      </c>
      <c r="AP632" s="658">
        <v>0</v>
      </c>
      <c r="AQ632" s="658">
        <v>0</v>
      </c>
      <c r="AR632" s="658">
        <v>0</v>
      </c>
      <c r="AS632" s="658">
        <v>0</v>
      </c>
      <c r="AT632" s="658">
        <v>0</v>
      </c>
      <c r="AU632" s="658">
        <v>0</v>
      </c>
      <c r="AV632" s="658">
        <v>0</v>
      </c>
      <c r="AW632" s="613">
        <f t="shared" si="8466"/>
        <v>1.35</v>
      </c>
      <c r="AX632" s="645">
        <f t="shared" si="8435"/>
        <v>1.35</v>
      </c>
      <c r="AY632" s="656" t="e">
        <f t="shared" si="8436"/>
        <v>#DIV/0!</v>
      </c>
      <c r="AZ632" s="591"/>
    </row>
    <row r="633" spans="1:52">
      <c r="A633" s="590"/>
      <c r="B633" s="646" t="s">
        <v>305</v>
      </c>
      <c r="C633" s="646" t="s">
        <v>803</v>
      </c>
      <c r="D633" s="647" t="s">
        <v>804</v>
      </c>
      <c r="E633" s="648"/>
      <c r="F633" s="648"/>
      <c r="G633" s="649"/>
      <c r="H633" s="650">
        <f>+H634+H636+H638+H640+H642+H644</f>
        <v>1004328.1555992754</v>
      </c>
      <c r="I633" s="650">
        <f t="shared" si="8288"/>
        <v>1004328.1555992755</v>
      </c>
      <c r="J633" s="650">
        <f t="shared" ref="J633:AV633" si="9050">+J634+J636+J638+J640+J642+J644</f>
        <v>0</v>
      </c>
      <c r="K633" s="650">
        <f t="shared" si="9050"/>
        <v>0</v>
      </c>
      <c r="L633" s="650">
        <f t="shared" si="9050"/>
        <v>0</v>
      </c>
      <c r="M633" s="650">
        <f t="shared" si="9050"/>
        <v>0</v>
      </c>
      <c r="N633" s="650">
        <f t="shared" si="9050"/>
        <v>0</v>
      </c>
      <c r="O633" s="650">
        <f t="shared" si="9050"/>
        <v>0</v>
      </c>
      <c r="P633" s="650">
        <f t="shared" si="9050"/>
        <v>0</v>
      </c>
      <c r="Q633" s="650">
        <f t="shared" si="9050"/>
        <v>0</v>
      </c>
      <c r="R633" s="650">
        <f t="shared" si="9050"/>
        <v>301298.44667978259</v>
      </c>
      <c r="S633" s="650">
        <f t="shared" si="9050"/>
        <v>0</v>
      </c>
      <c r="T633" s="650">
        <f t="shared" si="9050"/>
        <v>0</v>
      </c>
      <c r="U633" s="650">
        <f t="shared" si="9050"/>
        <v>0</v>
      </c>
      <c r="V633" s="650">
        <f t="shared" si="9050"/>
        <v>0</v>
      </c>
      <c r="W633" s="650">
        <f t="shared" si="9050"/>
        <v>0</v>
      </c>
      <c r="X633" s="650">
        <f t="shared" si="9050"/>
        <v>66588.526659245952</v>
      </c>
      <c r="Y633" s="650">
        <f t="shared" si="9050"/>
        <v>465477.0668909559</v>
      </c>
      <c r="Z633" s="650">
        <f t="shared" si="9050"/>
        <v>120747.70758932718</v>
      </c>
      <c r="AA633" s="650">
        <f t="shared" si="9050"/>
        <v>0</v>
      </c>
      <c r="AB633" s="650">
        <f t="shared" si="9050"/>
        <v>0</v>
      </c>
      <c r="AC633" s="650">
        <f t="shared" si="9050"/>
        <v>0</v>
      </c>
      <c r="AD633" s="650">
        <f t="shared" si="9050"/>
        <v>0</v>
      </c>
      <c r="AE633" s="650">
        <f t="shared" si="9050"/>
        <v>0</v>
      </c>
      <c r="AF633" s="650">
        <f t="shared" si="9050"/>
        <v>0</v>
      </c>
      <c r="AG633" s="650">
        <f t="shared" si="9050"/>
        <v>0</v>
      </c>
      <c r="AH633" s="650">
        <f t="shared" si="9050"/>
        <v>0</v>
      </c>
      <c r="AI633" s="650">
        <f t="shared" si="9050"/>
        <v>50216.407779963774</v>
      </c>
      <c r="AJ633" s="650">
        <f t="shared" si="9050"/>
        <v>0</v>
      </c>
      <c r="AK633" s="650">
        <f t="shared" si="9050"/>
        <v>0</v>
      </c>
      <c r="AL633" s="650">
        <f t="shared" si="9050"/>
        <v>0</v>
      </c>
      <c r="AM633" s="650">
        <f t="shared" si="9050"/>
        <v>0</v>
      </c>
      <c r="AN633" s="650">
        <f t="shared" si="9050"/>
        <v>0</v>
      </c>
      <c r="AO633" s="650">
        <f t="shared" si="9050"/>
        <v>0</v>
      </c>
      <c r="AP633" s="650">
        <f t="shared" si="9050"/>
        <v>0</v>
      </c>
      <c r="AQ633" s="650">
        <f t="shared" si="9050"/>
        <v>0</v>
      </c>
      <c r="AR633" s="650">
        <f t="shared" si="9050"/>
        <v>0</v>
      </c>
      <c r="AS633" s="650">
        <f t="shared" si="9050"/>
        <v>0</v>
      </c>
      <c r="AT633" s="650">
        <f t="shared" si="9050"/>
        <v>0</v>
      </c>
      <c r="AU633" s="650">
        <f t="shared" si="9050"/>
        <v>0</v>
      </c>
      <c r="AV633" s="650">
        <f t="shared" si="9050"/>
        <v>0</v>
      </c>
      <c r="AW633" s="613">
        <f t="shared" si="8466"/>
        <v>1004328.1555992755</v>
      </c>
      <c r="AX633" s="645">
        <f t="shared" si="8435"/>
        <v>0</v>
      </c>
      <c r="AY633" s="656">
        <f t="shared" si="8436"/>
        <v>0</v>
      </c>
      <c r="AZ633" s="591"/>
    </row>
    <row r="634" spans="1:52">
      <c r="A634" s="590"/>
      <c r="B634" s="636" t="s">
        <v>378</v>
      </c>
      <c r="C634" s="636" t="s">
        <v>805</v>
      </c>
      <c r="D634" s="651" t="s">
        <v>756</v>
      </c>
      <c r="E634" s="652"/>
      <c r="F634" s="652"/>
      <c r="G634" s="653"/>
      <c r="H634" s="640">
        <v>635932.96197478066</v>
      </c>
      <c r="I634" s="640">
        <f t="shared" si="8288"/>
        <v>635932.96197478066</v>
      </c>
      <c r="J634" s="653">
        <v>0</v>
      </c>
      <c r="K634" s="653">
        <v>0</v>
      </c>
      <c r="L634" s="653">
        <v>0</v>
      </c>
      <c r="M634" s="653">
        <v>0</v>
      </c>
      <c r="N634" s="653">
        <v>0</v>
      </c>
      <c r="O634" s="653">
        <v>0</v>
      </c>
      <c r="P634" s="653">
        <v>0</v>
      </c>
      <c r="Q634" s="653">
        <v>0</v>
      </c>
      <c r="R634" s="653">
        <f t="shared" ref="R634" si="9051">+R635*H634</f>
        <v>190779.8885924342</v>
      </c>
      <c r="S634" s="653">
        <f t="shared" ref="S634" si="9052">((S635*$H634)-((S635*$H634*$E635)+(S635*$H634*$F635)))</f>
        <v>0</v>
      </c>
      <c r="T634" s="653">
        <f t="shared" ref="T634" si="9053">((T635*$H634)-((T635*$H634*$E635)+(T635*$H634*$F635)))</f>
        <v>0</v>
      </c>
      <c r="U634" s="653">
        <f t="shared" ref="U634" si="9054">((U635*$H634)-((U635*$H634*$E635)+(U635*$H634*$F635)))</f>
        <v>0</v>
      </c>
      <c r="V634" s="653">
        <f t="shared" ref="V634" si="9055">((V635*$H634)-((V635*$H634*$E635)+(V635*$H634*$F635)))</f>
        <v>0</v>
      </c>
      <c r="W634" s="653">
        <f t="shared" ref="W634" si="9056">((W635*$H634)-((W635*$H634*$E635)+(W635*$H634*$F635)))</f>
        <v>0</v>
      </c>
      <c r="X634" s="653">
        <f t="shared" ref="X634" si="9057">((X635*$H634)-((X635*$H634*$E635)+(X635*$H634*$F635)))</f>
        <v>0</v>
      </c>
      <c r="Y634" s="653">
        <f t="shared" ref="Y634" si="9058">((Y635*$H634)-((Y635*$H634*$E635)+(Y635*$H634*$F635)))</f>
        <v>322418.01172121381</v>
      </c>
      <c r="Z634" s="653">
        <f t="shared" ref="Z634" si="9059">((Z635*$H634)-((Z635*$H634*$E635)+(Z635*$H634*$F635)))</f>
        <v>90938.413562393631</v>
      </c>
      <c r="AA634" s="653">
        <f t="shared" ref="AA634" si="9060">((AA635*$H634)-((AA635*$H634*$E635)+(AA635*$H634*$F635)))</f>
        <v>0</v>
      </c>
      <c r="AB634" s="653">
        <f t="shared" ref="AB634" si="9061">((AB635*$H634)-((AB635*$H634*$E635)+(AB635*$H634*$F635)))</f>
        <v>0</v>
      </c>
      <c r="AC634" s="653">
        <f t="shared" ref="AC634" si="9062">((AC635*$H634)-((AC635*$H634*$E635)+(AC635*$H634*$F635)))</f>
        <v>0</v>
      </c>
      <c r="AD634" s="653">
        <f t="shared" ref="AD634" si="9063">((AD635*$H634)-((AD635*$H634*$E635)+(AD635*$H634*$F635)))</f>
        <v>0</v>
      </c>
      <c r="AE634" s="653">
        <f t="shared" ref="AE634" si="9064">((AE635*$H634)-((AE635*$H634*$E635)+(AE635*$H634*$F635)))</f>
        <v>0</v>
      </c>
      <c r="AF634" s="653">
        <f t="shared" ref="AF634" si="9065">((AF635*$H634)-((AF635*$H634*$E635)+(AF635*$H634*$F635)))</f>
        <v>0</v>
      </c>
      <c r="AG634" s="653">
        <f t="shared" ref="AG634" si="9066">((AG635*$H634)-((AG635*$H634*$E635)+(AG635*$H634*$F635)))</f>
        <v>0</v>
      </c>
      <c r="AH634" s="653">
        <f t="shared" ref="AH634" si="9067">((AH635*$H634)-((AH635*$H634*$E635)+(AH635*$H634*$F635)))</f>
        <v>0</v>
      </c>
      <c r="AI634" s="653">
        <f>+AI635*H634</f>
        <v>31796.648098739035</v>
      </c>
      <c r="AJ634" s="653">
        <f>+AJ635*H634</f>
        <v>0</v>
      </c>
      <c r="AK634" s="653">
        <f t="shared" ref="AK634" si="9068">((AK635*$H634)-((AK635*$H634*$E635)+(AK635*$H634*$F635)))</f>
        <v>0</v>
      </c>
      <c r="AL634" s="653">
        <f t="shared" ref="AL634" si="9069">((AL635*$H634)-((AL635*$H634*$E635)+(AL635*$H634*$F635)))</f>
        <v>0</v>
      </c>
      <c r="AM634" s="653">
        <f t="shared" ref="AM634" si="9070">((AM635*$H634)-((AM635*$H634*$E635)+(AM635*$H634*$F635)))</f>
        <v>0</v>
      </c>
      <c r="AN634" s="653">
        <f t="shared" ref="AN634" si="9071">((AN635*$H634)-((AN635*$H634*$E635)+(AN635*$H634*$F635)))</f>
        <v>0</v>
      </c>
      <c r="AO634" s="653">
        <f t="shared" ref="AO634" si="9072">((AO635*$H634)-((AO635*$H634*$E635)+(AO635*$H634*$F635)))</f>
        <v>0</v>
      </c>
      <c r="AP634" s="653">
        <f t="shared" ref="AP634" si="9073">((AP635*$H634)-((AP635*$H634*$E635)+(AP635*$H634*$F635)))</f>
        <v>0</v>
      </c>
      <c r="AQ634" s="653">
        <f t="shared" ref="AQ634" si="9074">((AQ635*$H634)-((AQ635*$H634*$E635)+(AQ635*$H634*$F635)))</f>
        <v>0</v>
      </c>
      <c r="AR634" s="653">
        <f t="shared" ref="AR634" si="9075">((AR635*$H634)-((AR635*$H634*$E635)+(AR635*$H634*$F635)))</f>
        <v>0</v>
      </c>
      <c r="AS634" s="653">
        <f t="shared" ref="AS634" si="9076">((AS635*$H634)-((AS635*$H634*$E635)+(AS635*$H634*$F635)))</f>
        <v>0</v>
      </c>
      <c r="AT634" s="653">
        <f t="shared" ref="AT634" si="9077">((AT635*$H634)-((AT635*$H634*$E635)+(AT635*$H634*$F635)))</f>
        <v>0</v>
      </c>
      <c r="AU634" s="653">
        <f t="shared" ref="AU634" si="9078">((AU635*$H634)-((AU635*$H634*$E635)+(AU635*$H634*$F635)))</f>
        <v>0</v>
      </c>
      <c r="AV634" s="653">
        <f t="shared" ref="AV634" si="9079">((AV635*$H634)-((AV635*$H634*$E635)+(AV635*$H634*$F635)))</f>
        <v>0</v>
      </c>
      <c r="AW634" s="613">
        <f t="shared" si="8466"/>
        <v>635932.96197478066</v>
      </c>
      <c r="AX634" s="645">
        <f t="shared" si="8435"/>
        <v>0</v>
      </c>
      <c r="AY634" s="656">
        <f t="shared" si="8436"/>
        <v>0</v>
      </c>
      <c r="AZ634" s="591"/>
    </row>
    <row r="635" spans="1:52">
      <c r="A635" s="590"/>
      <c r="B635" s="636"/>
      <c r="C635" s="636"/>
      <c r="D635" s="651"/>
      <c r="E635" s="652">
        <v>0.3</v>
      </c>
      <c r="F635" s="652">
        <v>0.05</v>
      </c>
      <c r="G635" s="653"/>
      <c r="H635" s="640"/>
      <c r="I635" s="640">
        <f t="shared" si="8288"/>
        <v>1.35</v>
      </c>
      <c r="J635" s="658">
        <v>0</v>
      </c>
      <c r="K635" s="658">
        <v>0</v>
      </c>
      <c r="L635" s="658">
        <v>0</v>
      </c>
      <c r="M635" s="658">
        <v>0</v>
      </c>
      <c r="N635" s="658">
        <v>0</v>
      </c>
      <c r="O635" s="658">
        <v>0</v>
      </c>
      <c r="P635" s="658">
        <v>0</v>
      </c>
      <c r="Q635" s="658">
        <v>0</v>
      </c>
      <c r="R635" s="658">
        <v>0.3</v>
      </c>
      <c r="S635" s="658">
        <v>0</v>
      </c>
      <c r="T635" s="658">
        <v>0</v>
      </c>
      <c r="U635" s="658">
        <v>0</v>
      </c>
      <c r="V635" s="658">
        <v>0</v>
      </c>
      <c r="W635" s="658">
        <v>0</v>
      </c>
      <c r="X635" s="658">
        <v>0</v>
      </c>
      <c r="Y635" s="658">
        <v>0.78</v>
      </c>
      <c r="Z635" s="658">
        <v>0.21999999999999997</v>
      </c>
      <c r="AA635" s="658">
        <v>0</v>
      </c>
      <c r="AB635" s="658">
        <v>0</v>
      </c>
      <c r="AC635" s="658">
        <v>0</v>
      </c>
      <c r="AD635" s="658">
        <v>0</v>
      </c>
      <c r="AE635" s="658">
        <v>0</v>
      </c>
      <c r="AF635" s="658">
        <v>0</v>
      </c>
      <c r="AG635" s="658">
        <v>0</v>
      </c>
      <c r="AH635" s="658">
        <v>0</v>
      </c>
      <c r="AI635" s="658">
        <v>0.05</v>
      </c>
      <c r="AJ635" s="658">
        <v>0</v>
      </c>
      <c r="AK635" s="658">
        <v>0</v>
      </c>
      <c r="AL635" s="658">
        <v>0</v>
      </c>
      <c r="AM635" s="658">
        <v>0</v>
      </c>
      <c r="AN635" s="658">
        <v>0</v>
      </c>
      <c r="AO635" s="658">
        <v>0</v>
      </c>
      <c r="AP635" s="658">
        <v>0</v>
      </c>
      <c r="AQ635" s="658">
        <v>0</v>
      </c>
      <c r="AR635" s="658">
        <v>0</v>
      </c>
      <c r="AS635" s="658">
        <v>0</v>
      </c>
      <c r="AT635" s="658">
        <v>0</v>
      </c>
      <c r="AU635" s="658">
        <v>0</v>
      </c>
      <c r="AV635" s="658">
        <v>0</v>
      </c>
      <c r="AW635" s="613">
        <f t="shared" si="8466"/>
        <v>1.35</v>
      </c>
      <c r="AX635" s="645">
        <f t="shared" si="8435"/>
        <v>1.35</v>
      </c>
      <c r="AY635" s="656" t="e">
        <f t="shared" si="8436"/>
        <v>#DIV/0!</v>
      </c>
      <c r="AZ635" s="591"/>
    </row>
    <row r="636" spans="1:52">
      <c r="A636" s="590"/>
      <c r="B636" s="636" t="s">
        <v>378</v>
      </c>
      <c r="C636" s="636" t="s">
        <v>806</v>
      </c>
      <c r="D636" s="651" t="s">
        <v>700</v>
      </c>
      <c r="E636" s="652"/>
      <c r="F636" s="652"/>
      <c r="G636" s="653"/>
      <c r="H636" s="640">
        <v>0</v>
      </c>
      <c r="I636" s="640">
        <f t="shared" si="8288"/>
        <v>0</v>
      </c>
      <c r="J636" s="653">
        <v>0</v>
      </c>
      <c r="K636" s="653">
        <v>0</v>
      </c>
      <c r="L636" s="653">
        <v>0</v>
      </c>
      <c r="M636" s="653">
        <v>0</v>
      </c>
      <c r="N636" s="653">
        <v>0</v>
      </c>
      <c r="O636" s="653">
        <v>0</v>
      </c>
      <c r="P636" s="653">
        <v>0</v>
      </c>
      <c r="Q636" s="653">
        <v>0</v>
      </c>
      <c r="R636" s="653">
        <f t="shared" ref="R636" si="9080">+R637*H636</f>
        <v>0</v>
      </c>
      <c r="S636" s="653">
        <f t="shared" ref="S636" si="9081">((S637*$H636)-((S637*$H636*$E637)+(S637*$H636*$F637)))</f>
        <v>0</v>
      </c>
      <c r="T636" s="653">
        <f t="shared" ref="T636" si="9082">((T637*$H636)-((T637*$H636*$E637)+(T637*$H636*$F637)))</f>
        <v>0</v>
      </c>
      <c r="U636" s="653">
        <f t="shared" ref="U636" si="9083">((U637*$H636)-((U637*$H636*$E637)+(U637*$H636*$F637)))</f>
        <v>0</v>
      </c>
      <c r="V636" s="653">
        <f t="shared" ref="V636" si="9084">((V637*$H636)-((V637*$H636*$E637)+(V637*$H636*$F637)))</f>
        <v>0</v>
      </c>
      <c r="W636" s="653">
        <f t="shared" ref="W636" si="9085">((W637*$H636)-((W637*$H636*$E637)+(W637*$H636*$F637)))</f>
        <v>0</v>
      </c>
      <c r="X636" s="653">
        <f t="shared" ref="X636" si="9086">((X637*$H636)-((X637*$H636*$E637)+(X637*$H636*$F637)))</f>
        <v>0</v>
      </c>
      <c r="Y636" s="653">
        <f t="shared" ref="Y636" si="9087">((Y637*$H636)-((Y637*$H636*$E637)+(Y637*$H636*$F637)))</f>
        <v>0</v>
      </c>
      <c r="Z636" s="653">
        <f t="shared" ref="Z636" si="9088">((Z637*$H636)-((Z637*$H636*$E637)+(Z637*$H636*$F637)))</f>
        <v>0</v>
      </c>
      <c r="AA636" s="653">
        <f t="shared" ref="AA636" si="9089">((AA637*$H636)-((AA637*$H636*$E637)+(AA637*$H636*$F637)))</f>
        <v>0</v>
      </c>
      <c r="AB636" s="653">
        <f t="shared" ref="AB636" si="9090">((AB637*$H636)-((AB637*$H636*$E637)+(AB637*$H636*$F637)))</f>
        <v>0</v>
      </c>
      <c r="AC636" s="653">
        <f t="shared" ref="AC636" si="9091">((AC637*$H636)-((AC637*$H636*$E637)+(AC637*$H636*$F637)))</f>
        <v>0</v>
      </c>
      <c r="AD636" s="653">
        <f t="shared" ref="AD636" si="9092">((AD637*$H636)-((AD637*$H636*$E637)+(AD637*$H636*$F637)))</f>
        <v>0</v>
      </c>
      <c r="AE636" s="653">
        <f t="shared" ref="AE636" si="9093">((AE637*$H636)-((AE637*$H636*$E637)+(AE637*$H636*$F637)))</f>
        <v>0</v>
      </c>
      <c r="AF636" s="653">
        <f t="shared" ref="AF636" si="9094">((AF637*$H636)-((AF637*$H636*$E637)+(AF637*$H636*$F637)))</f>
        <v>0</v>
      </c>
      <c r="AG636" s="653">
        <f t="shared" ref="AG636" si="9095">((AG637*$H636)-((AG637*$H636*$E637)+(AG637*$H636*$F637)))</f>
        <v>0</v>
      </c>
      <c r="AH636" s="653">
        <f t="shared" ref="AH636" si="9096">((AH637*$H636)-((AH637*$H636*$E637)+(AH637*$H636*$F637)))</f>
        <v>0</v>
      </c>
      <c r="AI636" s="653">
        <f>+AI637*H636</f>
        <v>0</v>
      </c>
      <c r="AJ636" s="653">
        <f>+AJ637*H636</f>
        <v>0</v>
      </c>
      <c r="AK636" s="653">
        <f t="shared" ref="AK636" si="9097">((AK637*$H636)-((AK637*$H636*$E637)+(AK637*$H636*$F637)))</f>
        <v>0</v>
      </c>
      <c r="AL636" s="653">
        <f t="shared" ref="AL636" si="9098">((AL637*$H636)-((AL637*$H636*$E637)+(AL637*$H636*$F637)))</f>
        <v>0</v>
      </c>
      <c r="AM636" s="653">
        <f t="shared" ref="AM636" si="9099">((AM637*$H636)-((AM637*$H636*$E637)+(AM637*$H636*$F637)))</f>
        <v>0</v>
      </c>
      <c r="AN636" s="653">
        <f t="shared" ref="AN636" si="9100">((AN637*$H636)-((AN637*$H636*$E637)+(AN637*$H636*$F637)))</f>
        <v>0</v>
      </c>
      <c r="AO636" s="653">
        <f t="shared" ref="AO636" si="9101">((AO637*$H636)-((AO637*$H636*$E637)+(AO637*$H636*$F637)))</f>
        <v>0</v>
      </c>
      <c r="AP636" s="653">
        <f t="shared" ref="AP636" si="9102">((AP637*$H636)-((AP637*$H636*$E637)+(AP637*$H636*$F637)))</f>
        <v>0</v>
      </c>
      <c r="AQ636" s="653">
        <f t="shared" ref="AQ636" si="9103">((AQ637*$H636)-((AQ637*$H636*$E637)+(AQ637*$H636*$F637)))</f>
        <v>0</v>
      </c>
      <c r="AR636" s="653">
        <f t="shared" ref="AR636" si="9104">((AR637*$H636)-((AR637*$H636*$E637)+(AR637*$H636*$F637)))</f>
        <v>0</v>
      </c>
      <c r="AS636" s="653">
        <f t="shared" ref="AS636" si="9105">((AS637*$H636)-((AS637*$H636*$E637)+(AS637*$H636*$F637)))</f>
        <v>0</v>
      </c>
      <c r="AT636" s="653">
        <f t="shared" ref="AT636" si="9106">((AT637*$H636)-((AT637*$H636*$E637)+(AT637*$H636*$F637)))</f>
        <v>0</v>
      </c>
      <c r="AU636" s="653">
        <f t="shared" ref="AU636" si="9107">((AU637*$H636)-((AU637*$H636*$E637)+(AU637*$H636*$F637)))</f>
        <v>0</v>
      </c>
      <c r="AV636" s="653">
        <f t="shared" ref="AV636" si="9108">((AV637*$H636)-((AV637*$H636*$E637)+(AV637*$H636*$F637)))</f>
        <v>0</v>
      </c>
      <c r="AW636" s="613">
        <f t="shared" si="8466"/>
        <v>0</v>
      </c>
      <c r="AX636" s="645">
        <f t="shared" si="8435"/>
        <v>0</v>
      </c>
      <c r="AY636" s="656" t="e">
        <f t="shared" si="8436"/>
        <v>#DIV/0!</v>
      </c>
      <c r="AZ636" s="591"/>
    </row>
    <row r="637" spans="1:52">
      <c r="A637" s="590"/>
      <c r="B637" s="636"/>
      <c r="C637" s="636"/>
      <c r="D637" s="651"/>
      <c r="E637" s="652">
        <v>0.3</v>
      </c>
      <c r="F637" s="652">
        <v>0.05</v>
      </c>
      <c r="G637" s="653"/>
      <c r="H637" s="640"/>
      <c r="I637" s="640">
        <f t="shared" si="8288"/>
        <v>1.35</v>
      </c>
      <c r="J637" s="658">
        <v>0</v>
      </c>
      <c r="K637" s="658">
        <v>0</v>
      </c>
      <c r="L637" s="658">
        <v>0</v>
      </c>
      <c r="M637" s="658">
        <v>0</v>
      </c>
      <c r="N637" s="658">
        <v>0</v>
      </c>
      <c r="O637" s="658">
        <v>0</v>
      </c>
      <c r="P637" s="658">
        <v>0</v>
      </c>
      <c r="Q637" s="658">
        <v>0</v>
      </c>
      <c r="R637" s="658">
        <v>0.3</v>
      </c>
      <c r="S637" s="658">
        <v>0</v>
      </c>
      <c r="T637" s="658">
        <v>0</v>
      </c>
      <c r="U637" s="658">
        <v>0</v>
      </c>
      <c r="V637" s="658">
        <v>0</v>
      </c>
      <c r="W637" s="658">
        <v>0</v>
      </c>
      <c r="X637" s="658">
        <v>0</v>
      </c>
      <c r="Y637" s="658">
        <v>0.78</v>
      </c>
      <c r="Z637" s="658">
        <v>0.21999999999999997</v>
      </c>
      <c r="AA637" s="658">
        <v>0</v>
      </c>
      <c r="AB637" s="658">
        <v>0</v>
      </c>
      <c r="AC637" s="658">
        <v>0</v>
      </c>
      <c r="AD637" s="658">
        <v>0</v>
      </c>
      <c r="AE637" s="658">
        <v>0</v>
      </c>
      <c r="AF637" s="658">
        <v>0</v>
      </c>
      <c r="AG637" s="658">
        <v>0</v>
      </c>
      <c r="AH637" s="658">
        <v>0</v>
      </c>
      <c r="AI637" s="658">
        <v>0.05</v>
      </c>
      <c r="AJ637" s="658">
        <v>0</v>
      </c>
      <c r="AK637" s="658">
        <v>0</v>
      </c>
      <c r="AL637" s="658">
        <v>0</v>
      </c>
      <c r="AM637" s="658">
        <v>0</v>
      </c>
      <c r="AN637" s="658">
        <v>0</v>
      </c>
      <c r="AO637" s="658">
        <v>0</v>
      </c>
      <c r="AP637" s="658">
        <v>0</v>
      </c>
      <c r="AQ637" s="658">
        <v>0</v>
      </c>
      <c r="AR637" s="658">
        <v>0</v>
      </c>
      <c r="AS637" s="658">
        <v>0</v>
      </c>
      <c r="AT637" s="658">
        <v>0</v>
      </c>
      <c r="AU637" s="658">
        <v>0</v>
      </c>
      <c r="AV637" s="658">
        <v>0</v>
      </c>
      <c r="AW637" s="613">
        <f t="shared" si="8466"/>
        <v>1.35</v>
      </c>
      <c r="AX637" s="645">
        <f t="shared" si="8435"/>
        <v>1.35</v>
      </c>
      <c r="AY637" s="656" t="e">
        <f t="shared" si="8436"/>
        <v>#DIV/0!</v>
      </c>
      <c r="AZ637" s="591"/>
    </row>
    <row r="638" spans="1:52">
      <c r="A638" s="590"/>
      <c r="B638" s="636" t="s">
        <v>378</v>
      </c>
      <c r="C638" s="636" t="s">
        <v>807</v>
      </c>
      <c r="D638" s="651" t="s">
        <v>721</v>
      </c>
      <c r="E638" s="652"/>
      <c r="F638" s="652"/>
      <c r="G638" s="653"/>
      <c r="H638" s="640">
        <v>30738.774229178391</v>
      </c>
      <c r="I638" s="640">
        <f t="shared" si="8288"/>
        <v>30738.774229178391</v>
      </c>
      <c r="J638" s="653">
        <v>0</v>
      </c>
      <c r="K638" s="653">
        <v>0</v>
      </c>
      <c r="L638" s="653">
        <v>0</v>
      </c>
      <c r="M638" s="653">
        <v>0</v>
      </c>
      <c r="N638" s="653">
        <v>0</v>
      </c>
      <c r="O638" s="653">
        <v>0</v>
      </c>
      <c r="P638" s="653">
        <v>0</v>
      </c>
      <c r="Q638" s="653">
        <v>0</v>
      </c>
      <c r="R638" s="653">
        <f t="shared" ref="R638" si="9109">+R639*H638</f>
        <v>9221.6322687535176</v>
      </c>
      <c r="S638" s="653">
        <f t="shared" ref="S638" si="9110">((S639*$H638)-((S639*$H638*$E639)+(S639*$H638*$F639)))</f>
        <v>0</v>
      </c>
      <c r="T638" s="653">
        <f t="shared" ref="T638" si="9111">((T639*$H638)-((T639*$H638*$E639)+(T639*$H638*$F639)))</f>
        <v>0</v>
      </c>
      <c r="U638" s="653">
        <f t="shared" ref="U638" si="9112">((U639*$H638)-((U639*$H638*$E639)+(U639*$H638*$F639)))</f>
        <v>0</v>
      </c>
      <c r="V638" s="653">
        <f t="shared" ref="V638" si="9113">((V639*$H638)-((V639*$H638*$E639)+(V639*$H638*$F639)))</f>
        <v>0</v>
      </c>
      <c r="W638" s="653">
        <f t="shared" ref="W638" si="9114">((W639*$H638)-((W639*$H638*$E639)+(W639*$H638*$F639)))</f>
        <v>0</v>
      </c>
      <c r="X638" s="653">
        <f t="shared" ref="X638" si="9115">((X639*$H638)-((X639*$H638*$E639)+(X639*$H638*$F639)))</f>
        <v>0</v>
      </c>
      <c r="Y638" s="653">
        <f t="shared" ref="Y638" si="9116">((Y639*$H638)-((Y639*$H638*$E639)+(Y639*$H638*$F639)))</f>
        <v>15584.558534193444</v>
      </c>
      <c r="Z638" s="653">
        <f t="shared" ref="Z638" si="9117">((Z639*$H638)-((Z639*$H638*$E639)+(Z639*$H638*$F639)))</f>
        <v>4395.6447147725094</v>
      </c>
      <c r="AA638" s="653">
        <f t="shared" ref="AA638" si="9118">((AA639*$H638)-((AA639*$H638*$E639)+(AA639*$H638*$F639)))</f>
        <v>0</v>
      </c>
      <c r="AB638" s="653">
        <f t="shared" ref="AB638" si="9119">((AB639*$H638)-((AB639*$H638*$E639)+(AB639*$H638*$F639)))</f>
        <v>0</v>
      </c>
      <c r="AC638" s="653">
        <f t="shared" ref="AC638" si="9120">((AC639*$H638)-((AC639*$H638*$E639)+(AC639*$H638*$F639)))</f>
        <v>0</v>
      </c>
      <c r="AD638" s="653">
        <f t="shared" ref="AD638" si="9121">((AD639*$H638)-((AD639*$H638*$E639)+(AD639*$H638*$F639)))</f>
        <v>0</v>
      </c>
      <c r="AE638" s="653">
        <f t="shared" ref="AE638" si="9122">((AE639*$H638)-((AE639*$H638*$E639)+(AE639*$H638*$F639)))</f>
        <v>0</v>
      </c>
      <c r="AF638" s="653">
        <f t="shared" ref="AF638" si="9123">((AF639*$H638)-((AF639*$H638*$E639)+(AF639*$H638*$F639)))</f>
        <v>0</v>
      </c>
      <c r="AG638" s="653">
        <f t="shared" ref="AG638" si="9124">((AG639*$H638)-((AG639*$H638*$E639)+(AG639*$H638*$F639)))</f>
        <v>0</v>
      </c>
      <c r="AH638" s="653">
        <f t="shared" ref="AH638" si="9125">((AH639*$H638)-((AH639*$H638*$E639)+(AH639*$H638*$F639)))</f>
        <v>0</v>
      </c>
      <c r="AI638" s="653">
        <f>+AI639*H638</f>
        <v>1536.9387114589197</v>
      </c>
      <c r="AJ638" s="653">
        <f>+AJ639*H638</f>
        <v>0</v>
      </c>
      <c r="AK638" s="653">
        <f t="shared" ref="AK638" si="9126">((AK639*$H638)-((AK639*$H638*$E639)+(AK639*$H638*$F639)))</f>
        <v>0</v>
      </c>
      <c r="AL638" s="653">
        <f t="shared" ref="AL638" si="9127">((AL639*$H638)-((AL639*$H638*$E639)+(AL639*$H638*$F639)))</f>
        <v>0</v>
      </c>
      <c r="AM638" s="653">
        <f t="shared" ref="AM638" si="9128">((AM639*$H638)-((AM639*$H638*$E639)+(AM639*$H638*$F639)))</f>
        <v>0</v>
      </c>
      <c r="AN638" s="653">
        <f t="shared" ref="AN638" si="9129">((AN639*$H638)-((AN639*$H638*$E639)+(AN639*$H638*$F639)))</f>
        <v>0</v>
      </c>
      <c r="AO638" s="653">
        <f t="shared" ref="AO638" si="9130">((AO639*$H638)-((AO639*$H638*$E639)+(AO639*$H638*$F639)))</f>
        <v>0</v>
      </c>
      <c r="AP638" s="653">
        <f t="shared" ref="AP638" si="9131">((AP639*$H638)-((AP639*$H638*$E639)+(AP639*$H638*$F639)))</f>
        <v>0</v>
      </c>
      <c r="AQ638" s="653">
        <f t="shared" ref="AQ638" si="9132">((AQ639*$H638)-((AQ639*$H638*$E639)+(AQ639*$H638*$F639)))</f>
        <v>0</v>
      </c>
      <c r="AR638" s="653">
        <f t="shared" ref="AR638" si="9133">((AR639*$H638)-((AR639*$H638*$E639)+(AR639*$H638*$F639)))</f>
        <v>0</v>
      </c>
      <c r="AS638" s="653">
        <f t="shared" ref="AS638" si="9134">((AS639*$H638)-((AS639*$H638*$E639)+(AS639*$H638*$F639)))</f>
        <v>0</v>
      </c>
      <c r="AT638" s="653">
        <f t="shared" ref="AT638" si="9135">((AT639*$H638)-((AT639*$H638*$E639)+(AT639*$H638*$F639)))</f>
        <v>0</v>
      </c>
      <c r="AU638" s="653">
        <f t="shared" ref="AU638" si="9136">((AU639*$H638)-((AU639*$H638*$E639)+(AU639*$H638*$F639)))</f>
        <v>0</v>
      </c>
      <c r="AV638" s="653">
        <f t="shared" ref="AV638" si="9137">((AV639*$H638)-((AV639*$H638*$E639)+(AV639*$H638*$F639)))</f>
        <v>0</v>
      </c>
      <c r="AW638" s="613">
        <f t="shared" si="8466"/>
        <v>30738.774229178391</v>
      </c>
      <c r="AX638" s="645">
        <f t="shared" si="8435"/>
        <v>0</v>
      </c>
      <c r="AY638" s="656">
        <f t="shared" si="8436"/>
        <v>0</v>
      </c>
      <c r="AZ638" s="591"/>
    </row>
    <row r="639" spans="1:52">
      <c r="A639" s="590"/>
      <c r="B639" s="636"/>
      <c r="C639" s="636"/>
      <c r="D639" s="651"/>
      <c r="E639" s="652">
        <v>0.3</v>
      </c>
      <c r="F639" s="652">
        <v>0.05</v>
      </c>
      <c r="G639" s="653"/>
      <c r="H639" s="640"/>
      <c r="I639" s="640">
        <f t="shared" si="8288"/>
        <v>1.35</v>
      </c>
      <c r="J639" s="658">
        <v>0</v>
      </c>
      <c r="K639" s="658">
        <v>0</v>
      </c>
      <c r="L639" s="658">
        <v>0</v>
      </c>
      <c r="M639" s="658">
        <v>0</v>
      </c>
      <c r="N639" s="658">
        <v>0</v>
      </c>
      <c r="O639" s="658">
        <v>0</v>
      </c>
      <c r="P639" s="658">
        <v>0</v>
      </c>
      <c r="Q639" s="658">
        <v>0</v>
      </c>
      <c r="R639" s="658">
        <v>0.3</v>
      </c>
      <c r="S639" s="658">
        <v>0</v>
      </c>
      <c r="T639" s="658">
        <v>0</v>
      </c>
      <c r="U639" s="658">
        <v>0</v>
      </c>
      <c r="V639" s="658">
        <v>0</v>
      </c>
      <c r="W639" s="658">
        <v>0</v>
      </c>
      <c r="X639" s="658">
        <v>0</v>
      </c>
      <c r="Y639" s="658">
        <v>0.78</v>
      </c>
      <c r="Z639" s="658">
        <v>0.21999999999999997</v>
      </c>
      <c r="AA639" s="658">
        <v>0</v>
      </c>
      <c r="AB639" s="658">
        <v>0</v>
      </c>
      <c r="AC639" s="658">
        <v>0</v>
      </c>
      <c r="AD639" s="658">
        <v>0</v>
      </c>
      <c r="AE639" s="658">
        <v>0</v>
      </c>
      <c r="AF639" s="658">
        <v>0</v>
      </c>
      <c r="AG639" s="658">
        <v>0</v>
      </c>
      <c r="AH639" s="658">
        <v>0</v>
      </c>
      <c r="AI639" s="658">
        <v>0.05</v>
      </c>
      <c r="AJ639" s="658">
        <v>0</v>
      </c>
      <c r="AK639" s="658">
        <v>0</v>
      </c>
      <c r="AL639" s="658">
        <v>0</v>
      </c>
      <c r="AM639" s="658">
        <v>0</v>
      </c>
      <c r="AN639" s="658">
        <v>0</v>
      </c>
      <c r="AO639" s="658">
        <v>0</v>
      </c>
      <c r="AP639" s="658">
        <v>0</v>
      </c>
      <c r="AQ639" s="658">
        <v>0</v>
      </c>
      <c r="AR639" s="658">
        <v>0</v>
      </c>
      <c r="AS639" s="658">
        <v>0</v>
      </c>
      <c r="AT639" s="658">
        <v>0</v>
      </c>
      <c r="AU639" s="658">
        <v>0</v>
      </c>
      <c r="AV639" s="658">
        <v>0</v>
      </c>
      <c r="AW639" s="613">
        <f t="shared" si="8466"/>
        <v>1.35</v>
      </c>
      <c r="AX639" s="645">
        <f t="shared" si="8435"/>
        <v>1.35</v>
      </c>
      <c r="AY639" s="656" t="e">
        <f t="shared" si="8436"/>
        <v>#DIV/0!</v>
      </c>
      <c r="AZ639" s="591"/>
    </row>
    <row r="640" spans="1:52">
      <c r="A640" s="590"/>
      <c r="B640" s="636" t="s">
        <v>378</v>
      </c>
      <c r="C640" s="636" t="s">
        <v>808</v>
      </c>
      <c r="D640" s="651" t="s">
        <v>706</v>
      </c>
      <c r="E640" s="652"/>
      <c r="F640" s="652"/>
      <c r="G640" s="653"/>
      <c r="H640" s="640">
        <v>93990.747555575217</v>
      </c>
      <c r="I640" s="640">
        <f t="shared" ref="I640:I703" si="9138">SUM(J640:AV640)</f>
        <v>93990.747555575217</v>
      </c>
      <c r="J640" s="653">
        <v>0</v>
      </c>
      <c r="K640" s="653">
        <v>0</v>
      </c>
      <c r="L640" s="653">
        <v>0</v>
      </c>
      <c r="M640" s="653">
        <v>0</v>
      </c>
      <c r="N640" s="653">
        <v>0</v>
      </c>
      <c r="O640" s="653">
        <v>0</v>
      </c>
      <c r="P640" s="653">
        <v>0</v>
      </c>
      <c r="Q640" s="653">
        <v>0</v>
      </c>
      <c r="R640" s="653">
        <f t="shared" ref="R640" si="9139">+R641*H640</f>
        <v>28197.224266672565</v>
      </c>
      <c r="S640" s="653">
        <f t="shared" ref="S640" si="9140">((S641*$H640)-((S641*$H640*$E641)+(S641*$H640*$F641)))</f>
        <v>0</v>
      </c>
      <c r="T640" s="653">
        <f t="shared" ref="T640" si="9141">((T641*$H640)-((T641*$H640*$E641)+(T641*$H640*$F641)))</f>
        <v>0</v>
      </c>
      <c r="U640" s="653">
        <f t="shared" ref="U640" si="9142">((U641*$H640)-((U641*$H640*$E641)+(U641*$H640*$F641)))</f>
        <v>0</v>
      </c>
      <c r="V640" s="653">
        <f t="shared" ref="V640" si="9143">((V641*$H640)-((V641*$H640*$E641)+(V641*$H640*$F641)))</f>
        <v>0</v>
      </c>
      <c r="W640" s="653">
        <f t="shared" ref="W640" si="9144">((W641*$H640)-((W641*$H640*$E641)+(W641*$H640*$F641)))</f>
        <v>0</v>
      </c>
      <c r="X640" s="653">
        <f t="shared" ref="X640" si="9145">((X641*$H640)-((X641*$H640*$E641)+(X641*$H640*$F641)))</f>
        <v>42154.850278675483</v>
      </c>
      <c r="Y640" s="653">
        <f t="shared" ref="Y640" si="9146">((Y641*$H640)-((Y641*$H640*$E641)+(Y641*$H640*$F641)))</f>
        <v>18939.135632448408</v>
      </c>
      <c r="Z640" s="653">
        <f t="shared" ref="Z640" si="9147">((Z641*$H640)-((Z641*$H640*$E641)+(Z641*$H640*$F641)))</f>
        <v>0</v>
      </c>
      <c r="AA640" s="653">
        <f t="shared" ref="AA640" si="9148">((AA641*$H640)-((AA641*$H640*$E641)+(AA641*$H640*$F641)))</f>
        <v>0</v>
      </c>
      <c r="AB640" s="653">
        <f t="shared" ref="AB640" si="9149">((AB641*$H640)-((AB641*$H640*$E641)+(AB641*$H640*$F641)))</f>
        <v>0</v>
      </c>
      <c r="AC640" s="653">
        <f t="shared" ref="AC640" si="9150">((AC641*$H640)-((AC641*$H640*$E641)+(AC641*$H640*$F641)))</f>
        <v>0</v>
      </c>
      <c r="AD640" s="653">
        <f t="shared" ref="AD640" si="9151">((AD641*$H640)-((AD641*$H640*$E641)+(AD641*$H640*$F641)))</f>
        <v>0</v>
      </c>
      <c r="AE640" s="653">
        <f t="shared" ref="AE640" si="9152">((AE641*$H640)-((AE641*$H640*$E641)+(AE641*$H640*$F641)))</f>
        <v>0</v>
      </c>
      <c r="AF640" s="653">
        <f t="shared" ref="AF640" si="9153">((AF641*$H640)-((AF641*$H640*$E641)+(AF641*$H640*$F641)))</f>
        <v>0</v>
      </c>
      <c r="AG640" s="653">
        <f t="shared" ref="AG640" si="9154">((AG641*$H640)-((AG641*$H640*$E641)+(AG641*$H640*$F641)))</f>
        <v>0</v>
      </c>
      <c r="AH640" s="653">
        <f t="shared" ref="AH640" si="9155">((AH641*$H640)-((AH641*$H640*$E641)+(AH641*$H640*$F641)))</f>
        <v>0</v>
      </c>
      <c r="AI640" s="653">
        <f>+AI641*H640</f>
        <v>4699.5373777787609</v>
      </c>
      <c r="AJ640" s="653">
        <f>+AJ641*H640</f>
        <v>0</v>
      </c>
      <c r="AK640" s="653">
        <f t="shared" ref="AK640" si="9156">((AK641*$H640)-((AK641*$H640*$E641)+(AK641*$H640*$F641)))</f>
        <v>0</v>
      </c>
      <c r="AL640" s="653">
        <f t="shared" ref="AL640" si="9157">((AL641*$H640)-((AL641*$H640*$E641)+(AL641*$H640*$F641)))</f>
        <v>0</v>
      </c>
      <c r="AM640" s="653">
        <f t="shared" ref="AM640" si="9158">((AM641*$H640)-((AM641*$H640*$E641)+(AM641*$H640*$F641)))</f>
        <v>0</v>
      </c>
      <c r="AN640" s="653">
        <f t="shared" ref="AN640" si="9159">((AN641*$H640)-((AN641*$H640*$E641)+(AN641*$H640*$F641)))</f>
        <v>0</v>
      </c>
      <c r="AO640" s="653">
        <f t="shared" ref="AO640" si="9160">((AO641*$H640)-((AO641*$H640*$E641)+(AO641*$H640*$F641)))</f>
        <v>0</v>
      </c>
      <c r="AP640" s="653">
        <f t="shared" ref="AP640" si="9161">((AP641*$H640)-((AP641*$H640*$E641)+(AP641*$H640*$F641)))</f>
        <v>0</v>
      </c>
      <c r="AQ640" s="653">
        <f t="shared" ref="AQ640" si="9162">((AQ641*$H640)-((AQ641*$H640*$E641)+(AQ641*$H640*$F641)))</f>
        <v>0</v>
      </c>
      <c r="AR640" s="653">
        <f t="shared" ref="AR640" si="9163">((AR641*$H640)-((AR641*$H640*$E641)+(AR641*$H640*$F641)))</f>
        <v>0</v>
      </c>
      <c r="AS640" s="653">
        <f t="shared" ref="AS640" si="9164">((AS641*$H640)-((AS641*$H640*$E641)+(AS641*$H640*$F641)))</f>
        <v>0</v>
      </c>
      <c r="AT640" s="653">
        <f t="shared" ref="AT640" si="9165">((AT641*$H640)-((AT641*$H640*$E641)+(AT641*$H640*$F641)))</f>
        <v>0</v>
      </c>
      <c r="AU640" s="653">
        <f t="shared" ref="AU640" si="9166">((AU641*$H640)-((AU641*$H640*$E641)+(AU641*$H640*$F641)))</f>
        <v>0</v>
      </c>
      <c r="AV640" s="653">
        <f t="shared" ref="AV640" si="9167">((AV641*$H640)-((AV641*$H640*$E641)+(AV641*$H640*$F641)))</f>
        <v>0</v>
      </c>
      <c r="AW640" s="613">
        <f t="shared" si="8466"/>
        <v>93990.747555575217</v>
      </c>
      <c r="AX640" s="645">
        <f t="shared" si="8435"/>
        <v>0</v>
      </c>
      <c r="AY640" s="656">
        <f t="shared" si="8436"/>
        <v>0</v>
      </c>
      <c r="AZ640" s="591"/>
    </row>
    <row r="641" spans="1:52">
      <c r="A641" s="590"/>
      <c r="B641" s="636"/>
      <c r="C641" s="636"/>
      <c r="D641" s="651"/>
      <c r="E641" s="652">
        <v>0.3</v>
      </c>
      <c r="F641" s="652">
        <v>0.05</v>
      </c>
      <c r="G641" s="653"/>
      <c r="H641" s="640"/>
      <c r="I641" s="640">
        <f t="shared" si="9138"/>
        <v>1.35</v>
      </c>
      <c r="J641" s="658">
        <v>0</v>
      </c>
      <c r="K641" s="658">
        <v>0</v>
      </c>
      <c r="L641" s="658">
        <v>0</v>
      </c>
      <c r="M641" s="658">
        <v>0</v>
      </c>
      <c r="N641" s="658">
        <v>0</v>
      </c>
      <c r="O641" s="658">
        <v>0</v>
      </c>
      <c r="P641" s="658">
        <v>0</v>
      </c>
      <c r="Q641" s="658">
        <v>0</v>
      </c>
      <c r="R641" s="658">
        <v>0.3</v>
      </c>
      <c r="S641" s="658">
        <v>0</v>
      </c>
      <c r="T641" s="658">
        <v>0</v>
      </c>
      <c r="U641" s="658">
        <v>0</v>
      </c>
      <c r="V641" s="658">
        <v>0</v>
      </c>
      <c r="W641" s="658">
        <v>0</v>
      </c>
      <c r="X641" s="658">
        <v>0.69</v>
      </c>
      <c r="Y641" s="658">
        <v>0.31000000000000005</v>
      </c>
      <c r="Z641" s="658">
        <v>0</v>
      </c>
      <c r="AA641" s="658">
        <v>0</v>
      </c>
      <c r="AB641" s="658">
        <v>0</v>
      </c>
      <c r="AC641" s="658">
        <v>0</v>
      </c>
      <c r="AD641" s="658">
        <v>0</v>
      </c>
      <c r="AE641" s="658">
        <v>0</v>
      </c>
      <c r="AF641" s="658">
        <v>0</v>
      </c>
      <c r="AG641" s="658">
        <v>0</v>
      </c>
      <c r="AH641" s="658">
        <v>0</v>
      </c>
      <c r="AI641" s="658">
        <v>0.05</v>
      </c>
      <c r="AJ641" s="658">
        <v>0</v>
      </c>
      <c r="AK641" s="658">
        <v>0</v>
      </c>
      <c r="AL641" s="658">
        <v>0</v>
      </c>
      <c r="AM641" s="658">
        <v>0</v>
      </c>
      <c r="AN641" s="658">
        <v>0</v>
      </c>
      <c r="AO641" s="658">
        <v>0</v>
      </c>
      <c r="AP641" s="658">
        <v>0</v>
      </c>
      <c r="AQ641" s="658">
        <v>0</v>
      </c>
      <c r="AR641" s="658">
        <v>0</v>
      </c>
      <c r="AS641" s="658">
        <v>0</v>
      </c>
      <c r="AT641" s="658">
        <v>0</v>
      </c>
      <c r="AU641" s="658">
        <v>0</v>
      </c>
      <c r="AV641" s="658">
        <v>0</v>
      </c>
      <c r="AW641" s="613">
        <f t="shared" si="8466"/>
        <v>1.35</v>
      </c>
      <c r="AX641" s="645">
        <f t="shared" si="8435"/>
        <v>1.35</v>
      </c>
      <c r="AY641" s="656" t="e">
        <f t="shared" si="8436"/>
        <v>#DIV/0!</v>
      </c>
      <c r="AZ641" s="591"/>
    </row>
    <row r="642" spans="1:52">
      <c r="A642" s="590"/>
      <c r="B642" s="636" t="s">
        <v>378</v>
      </c>
      <c r="C642" s="636" t="s">
        <v>809</v>
      </c>
      <c r="D642" s="651" t="s">
        <v>704</v>
      </c>
      <c r="E642" s="652"/>
      <c r="F642" s="652"/>
      <c r="G642" s="653"/>
      <c r="H642" s="640">
        <v>65947.844481971581</v>
      </c>
      <c r="I642" s="640">
        <f t="shared" si="9138"/>
        <v>65947.844481971581</v>
      </c>
      <c r="J642" s="653">
        <v>0</v>
      </c>
      <c r="K642" s="653">
        <v>0</v>
      </c>
      <c r="L642" s="653">
        <v>0</v>
      </c>
      <c r="M642" s="653">
        <v>0</v>
      </c>
      <c r="N642" s="653">
        <v>0</v>
      </c>
      <c r="O642" s="653">
        <v>0</v>
      </c>
      <c r="P642" s="653">
        <v>0</v>
      </c>
      <c r="Q642" s="653">
        <v>0</v>
      </c>
      <c r="R642" s="653">
        <f t="shared" ref="R642" si="9168">+R643*H642</f>
        <v>19784.353344591473</v>
      </c>
      <c r="S642" s="653">
        <f t="shared" ref="S642" si="9169">((S643*$H642)-((S643*$H642*$E643)+(S643*$H642*$F643)))</f>
        <v>0</v>
      </c>
      <c r="T642" s="653">
        <f t="shared" ref="T642" si="9170">((T643*$H642)-((T643*$H642*$E643)+(T643*$H642*$F643)))</f>
        <v>0</v>
      </c>
      <c r="U642" s="653">
        <f t="shared" ref="U642" si="9171">((U643*$H642)-((U643*$H642*$E643)+(U643*$H642*$F643)))</f>
        <v>0</v>
      </c>
      <c r="V642" s="653">
        <f t="shared" ref="V642" si="9172">((V643*$H642)-((V643*$H642*$E643)+(V643*$H642*$F643)))</f>
        <v>0</v>
      </c>
      <c r="W642" s="653">
        <f t="shared" ref="W642" si="9173">((W643*$H642)-((W643*$H642*$E643)+(W643*$H642*$F643)))</f>
        <v>0</v>
      </c>
      <c r="X642" s="653">
        <f t="shared" ref="X642" si="9174">((X643*$H642)-((X643*$H642*$E643)+(X643*$H642*$F643)))</f>
        <v>24433.676380570469</v>
      </c>
      <c r="Y642" s="653">
        <f t="shared" ref="Y642" si="9175">((Y643*$H642)-((Y643*$H642*$E643)+(Y643*$H642*$F643)))</f>
        <v>18432.422532711062</v>
      </c>
      <c r="Z642" s="653">
        <f t="shared" ref="Z642" si="9176">((Z643*$H642)-((Z643*$H642*$E643)+(Z643*$H642*$F643)))</f>
        <v>0</v>
      </c>
      <c r="AA642" s="653">
        <f t="shared" ref="AA642" si="9177">((AA643*$H642)-((AA643*$H642*$E643)+(AA643*$H642*$F643)))</f>
        <v>0</v>
      </c>
      <c r="AB642" s="653">
        <f t="shared" ref="AB642" si="9178">((AB643*$H642)-((AB643*$H642*$E643)+(AB643*$H642*$F643)))</f>
        <v>0</v>
      </c>
      <c r="AC642" s="653">
        <f t="shared" ref="AC642" si="9179">((AC643*$H642)-((AC643*$H642*$E643)+(AC643*$H642*$F643)))</f>
        <v>0</v>
      </c>
      <c r="AD642" s="653">
        <f t="shared" ref="AD642" si="9180">((AD643*$H642)-((AD643*$H642*$E643)+(AD643*$H642*$F643)))</f>
        <v>0</v>
      </c>
      <c r="AE642" s="653">
        <f t="shared" ref="AE642" si="9181">((AE643*$H642)-((AE643*$H642*$E643)+(AE643*$H642*$F643)))</f>
        <v>0</v>
      </c>
      <c r="AF642" s="653">
        <f t="shared" ref="AF642" si="9182">((AF643*$H642)-((AF643*$H642*$E643)+(AF643*$H642*$F643)))</f>
        <v>0</v>
      </c>
      <c r="AG642" s="653">
        <f t="shared" ref="AG642" si="9183">((AG643*$H642)-((AG643*$H642*$E643)+(AG643*$H642*$F643)))</f>
        <v>0</v>
      </c>
      <c r="AH642" s="653">
        <f t="shared" ref="AH642" si="9184">((AH643*$H642)-((AH643*$H642*$E643)+(AH643*$H642*$F643)))</f>
        <v>0</v>
      </c>
      <c r="AI642" s="653">
        <f>+AI643*H642</f>
        <v>3297.3922240985794</v>
      </c>
      <c r="AJ642" s="653">
        <f>+AJ643*H642</f>
        <v>0</v>
      </c>
      <c r="AK642" s="653">
        <f t="shared" ref="AK642" si="9185">((AK643*$H642)-((AK643*$H642*$E643)+(AK643*$H642*$F643)))</f>
        <v>0</v>
      </c>
      <c r="AL642" s="653">
        <f t="shared" ref="AL642" si="9186">((AL643*$H642)-((AL643*$H642*$E643)+(AL643*$H642*$F643)))</f>
        <v>0</v>
      </c>
      <c r="AM642" s="653">
        <f t="shared" ref="AM642" si="9187">((AM643*$H642)-((AM643*$H642*$E643)+(AM643*$H642*$F643)))</f>
        <v>0</v>
      </c>
      <c r="AN642" s="653">
        <f t="shared" ref="AN642" si="9188">((AN643*$H642)-((AN643*$H642*$E643)+(AN643*$H642*$F643)))</f>
        <v>0</v>
      </c>
      <c r="AO642" s="653">
        <f t="shared" ref="AO642" si="9189">((AO643*$H642)-((AO643*$H642*$E643)+(AO643*$H642*$F643)))</f>
        <v>0</v>
      </c>
      <c r="AP642" s="653">
        <f t="shared" ref="AP642" si="9190">((AP643*$H642)-((AP643*$H642*$E643)+(AP643*$H642*$F643)))</f>
        <v>0</v>
      </c>
      <c r="AQ642" s="653">
        <f t="shared" ref="AQ642" si="9191">((AQ643*$H642)-((AQ643*$H642*$E643)+(AQ643*$H642*$F643)))</f>
        <v>0</v>
      </c>
      <c r="AR642" s="653">
        <f t="shared" ref="AR642" si="9192">((AR643*$H642)-((AR643*$H642*$E643)+(AR643*$H642*$F643)))</f>
        <v>0</v>
      </c>
      <c r="AS642" s="653">
        <f t="shared" ref="AS642" si="9193">((AS643*$H642)-((AS643*$H642*$E643)+(AS643*$H642*$F643)))</f>
        <v>0</v>
      </c>
      <c r="AT642" s="653">
        <f t="shared" ref="AT642" si="9194">((AT643*$H642)-((AT643*$H642*$E643)+(AT643*$H642*$F643)))</f>
        <v>0</v>
      </c>
      <c r="AU642" s="653">
        <f t="shared" ref="AU642" si="9195">((AU643*$H642)-((AU643*$H642*$E643)+(AU643*$H642*$F643)))</f>
        <v>0</v>
      </c>
      <c r="AV642" s="653">
        <f t="shared" ref="AV642" si="9196">((AV643*$H642)-((AV643*$H642*$E643)+(AV643*$H642*$F643)))</f>
        <v>0</v>
      </c>
      <c r="AW642" s="613">
        <f t="shared" si="8466"/>
        <v>65947.844481971581</v>
      </c>
      <c r="AX642" s="645">
        <f t="shared" si="8435"/>
        <v>0</v>
      </c>
      <c r="AY642" s="656">
        <f t="shared" si="8436"/>
        <v>0</v>
      </c>
      <c r="AZ642" s="591"/>
    </row>
    <row r="643" spans="1:52">
      <c r="A643" s="590"/>
      <c r="B643" s="636"/>
      <c r="C643" s="636"/>
      <c r="D643" s="651"/>
      <c r="E643" s="652">
        <v>0.3</v>
      </c>
      <c r="F643" s="652">
        <v>0.05</v>
      </c>
      <c r="G643" s="653"/>
      <c r="H643" s="640"/>
      <c r="I643" s="640">
        <f t="shared" si="9138"/>
        <v>1.3499999999999999</v>
      </c>
      <c r="J643" s="658">
        <v>0</v>
      </c>
      <c r="K643" s="658">
        <v>0</v>
      </c>
      <c r="L643" s="658">
        <v>0</v>
      </c>
      <c r="M643" s="658">
        <v>0</v>
      </c>
      <c r="N643" s="658">
        <v>0</v>
      </c>
      <c r="O643" s="658">
        <v>0</v>
      </c>
      <c r="P643" s="658">
        <v>0</v>
      </c>
      <c r="Q643" s="658">
        <v>0</v>
      </c>
      <c r="R643" s="658">
        <v>0.3</v>
      </c>
      <c r="S643" s="658">
        <v>0</v>
      </c>
      <c r="T643" s="658">
        <v>0</v>
      </c>
      <c r="U643" s="658">
        <v>0</v>
      </c>
      <c r="V643" s="658">
        <v>0</v>
      </c>
      <c r="W643" s="658">
        <v>0</v>
      </c>
      <c r="X643" s="658">
        <v>0.56999999999999995</v>
      </c>
      <c r="Y643" s="658">
        <v>0.43000000000000005</v>
      </c>
      <c r="Z643" s="658">
        <v>0</v>
      </c>
      <c r="AA643" s="658">
        <v>0</v>
      </c>
      <c r="AB643" s="658">
        <v>0</v>
      </c>
      <c r="AC643" s="658">
        <v>0</v>
      </c>
      <c r="AD643" s="658">
        <v>0</v>
      </c>
      <c r="AE643" s="658">
        <v>0</v>
      </c>
      <c r="AF643" s="658">
        <v>0</v>
      </c>
      <c r="AG643" s="658">
        <v>0</v>
      </c>
      <c r="AH643" s="658">
        <v>0</v>
      </c>
      <c r="AI643" s="658">
        <v>0.05</v>
      </c>
      <c r="AJ643" s="658">
        <v>0</v>
      </c>
      <c r="AK643" s="658">
        <v>0</v>
      </c>
      <c r="AL643" s="658">
        <v>0</v>
      </c>
      <c r="AM643" s="658">
        <v>0</v>
      </c>
      <c r="AN643" s="658">
        <v>0</v>
      </c>
      <c r="AO643" s="658">
        <v>0</v>
      </c>
      <c r="AP643" s="658">
        <v>0</v>
      </c>
      <c r="AQ643" s="658">
        <v>0</v>
      </c>
      <c r="AR643" s="658">
        <v>0</v>
      </c>
      <c r="AS643" s="658">
        <v>0</v>
      </c>
      <c r="AT643" s="658">
        <v>0</v>
      </c>
      <c r="AU643" s="658">
        <v>0</v>
      </c>
      <c r="AV643" s="658">
        <v>0</v>
      </c>
      <c r="AW643" s="613">
        <f t="shared" si="8466"/>
        <v>1.3499999999999999</v>
      </c>
      <c r="AX643" s="645">
        <f t="shared" si="8435"/>
        <v>1.3499999999999999</v>
      </c>
      <c r="AY643" s="656" t="e">
        <f t="shared" si="8436"/>
        <v>#DIV/0!</v>
      </c>
      <c r="AZ643" s="591"/>
    </row>
    <row r="644" spans="1:52">
      <c r="A644" s="590"/>
      <c r="B644" s="636" t="s">
        <v>378</v>
      </c>
      <c r="C644" s="636" t="s">
        <v>810</v>
      </c>
      <c r="D644" s="651" t="s">
        <v>770</v>
      </c>
      <c r="E644" s="652"/>
      <c r="F644" s="652"/>
      <c r="G644" s="653"/>
      <c r="H644" s="640">
        <v>177717.82735776951</v>
      </c>
      <c r="I644" s="640">
        <f t="shared" si="9138"/>
        <v>177717.82735776951</v>
      </c>
      <c r="J644" s="653">
        <v>0</v>
      </c>
      <c r="K644" s="653">
        <v>0</v>
      </c>
      <c r="L644" s="653">
        <v>0</v>
      </c>
      <c r="M644" s="653">
        <v>0</v>
      </c>
      <c r="N644" s="653">
        <v>0</v>
      </c>
      <c r="O644" s="653">
        <v>0</v>
      </c>
      <c r="P644" s="653">
        <v>0</v>
      </c>
      <c r="Q644" s="653">
        <v>0</v>
      </c>
      <c r="R644" s="653">
        <f t="shared" ref="R644" si="9197">+R645*H644</f>
        <v>53315.348207330848</v>
      </c>
      <c r="S644" s="653">
        <f t="shared" ref="S644" si="9198">((S645*$H644)-((S645*$H644*$E645)+(S645*$H644*$F645)))</f>
        <v>0</v>
      </c>
      <c r="T644" s="653">
        <f t="shared" ref="T644" si="9199">((T645*$H644)-((T645*$H644*$E645)+(T645*$H644*$F645)))</f>
        <v>0</v>
      </c>
      <c r="U644" s="653">
        <f t="shared" ref="U644" si="9200">((U645*$H644)-((U645*$H644*$E645)+(U645*$H644*$F645)))</f>
        <v>0</v>
      </c>
      <c r="V644" s="653">
        <f t="shared" ref="V644" si="9201">((V645*$H644)-((V645*$H644*$E645)+(V645*$H644*$F645)))</f>
        <v>0</v>
      </c>
      <c r="W644" s="653">
        <f t="shared" ref="W644" si="9202">((W645*$H644)-((W645*$H644*$E645)+(W645*$H644*$F645)))</f>
        <v>0</v>
      </c>
      <c r="X644" s="653">
        <f t="shared" ref="X644" si="9203">((X645*$H644)-((X645*$H644*$E645)+(X645*$H644*$F645)))</f>
        <v>0</v>
      </c>
      <c r="Y644" s="653">
        <f t="shared" ref="Y644" si="9204">((Y645*$H644)-((Y645*$H644*$E645)+(Y645*$H644*$F645)))</f>
        <v>90102.938470389156</v>
      </c>
      <c r="Z644" s="653">
        <f t="shared" ref="Z644" si="9205">((Z645*$H644)-((Z645*$H644*$E645)+(Z645*$H644*$F645)))</f>
        <v>25413.649312161037</v>
      </c>
      <c r="AA644" s="653">
        <f t="shared" ref="AA644" si="9206">((AA645*$H644)-((AA645*$H644*$E645)+(AA645*$H644*$F645)))</f>
        <v>0</v>
      </c>
      <c r="AB644" s="653">
        <f t="shared" ref="AB644" si="9207">((AB645*$H644)-((AB645*$H644*$E645)+(AB645*$H644*$F645)))</f>
        <v>0</v>
      </c>
      <c r="AC644" s="653">
        <f t="shared" ref="AC644" si="9208">((AC645*$H644)-((AC645*$H644*$E645)+(AC645*$H644*$F645)))</f>
        <v>0</v>
      </c>
      <c r="AD644" s="653">
        <f t="shared" ref="AD644" si="9209">((AD645*$H644)-((AD645*$H644*$E645)+(AD645*$H644*$F645)))</f>
        <v>0</v>
      </c>
      <c r="AE644" s="653">
        <f t="shared" ref="AE644" si="9210">((AE645*$H644)-((AE645*$H644*$E645)+(AE645*$H644*$F645)))</f>
        <v>0</v>
      </c>
      <c r="AF644" s="653">
        <f t="shared" ref="AF644" si="9211">((AF645*$H644)-((AF645*$H644*$E645)+(AF645*$H644*$F645)))</f>
        <v>0</v>
      </c>
      <c r="AG644" s="653">
        <f t="shared" ref="AG644" si="9212">((AG645*$H644)-((AG645*$H644*$E645)+(AG645*$H644*$F645)))</f>
        <v>0</v>
      </c>
      <c r="AH644" s="653">
        <f t="shared" ref="AH644" si="9213">((AH645*$H644)-((AH645*$H644*$E645)+(AH645*$H644*$F645)))</f>
        <v>0</v>
      </c>
      <c r="AI644" s="653">
        <f>+AI645*H644</f>
        <v>8885.8913678884765</v>
      </c>
      <c r="AJ644" s="653">
        <f>+AJ645*H644</f>
        <v>0</v>
      </c>
      <c r="AK644" s="653">
        <f t="shared" ref="AK644" si="9214">((AK645*$H644)-((AK645*$H644*$E645)+(AK645*$H644*$F645)))</f>
        <v>0</v>
      </c>
      <c r="AL644" s="653">
        <f t="shared" ref="AL644" si="9215">((AL645*$H644)-((AL645*$H644*$E645)+(AL645*$H644*$F645)))</f>
        <v>0</v>
      </c>
      <c r="AM644" s="653">
        <f t="shared" ref="AM644" si="9216">((AM645*$H644)-((AM645*$H644*$E645)+(AM645*$H644*$F645)))</f>
        <v>0</v>
      </c>
      <c r="AN644" s="653">
        <f t="shared" ref="AN644" si="9217">((AN645*$H644)-((AN645*$H644*$E645)+(AN645*$H644*$F645)))</f>
        <v>0</v>
      </c>
      <c r="AO644" s="653">
        <f t="shared" ref="AO644" si="9218">((AO645*$H644)-((AO645*$H644*$E645)+(AO645*$H644*$F645)))</f>
        <v>0</v>
      </c>
      <c r="AP644" s="653">
        <f t="shared" ref="AP644" si="9219">((AP645*$H644)-((AP645*$H644*$E645)+(AP645*$H644*$F645)))</f>
        <v>0</v>
      </c>
      <c r="AQ644" s="653">
        <f t="shared" ref="AQ644" si="9220">((AQ645*$H644)-((AQ645*$H644*$E645)+(AQ645*$H644*$F645)))</f>
        <v>0</v>
      </c>
      <c r="AR644" s="653">
        <f t="shared" ref="AR644" si="9221">((AR645*$H644)-((AR645*$H644*$E645)+(AR645*$H644*$F645)))</f>
        <v>0</v>
      </c>
      <c r="AS644" s="653">
        <f t="shared" ref="AS644" si="9222">((AS645*$H644)-((AS645*$H644*$E645)+(AS645*$H644*$F645)))</f>
        <v>0</v>
      </c>
      <c r="AT644" s="653">
        <f t="shared" ref="AT644" si="9223">((AT645*$H644)-((AT645*$H644*$E645)+(AT645*$H644*$F645)))</f>
        <v>0</v>
      </c>
      <c r="AU644" s="653">
        <f t="shared" ref="AU644" si="9224">((AU645*$H644)-((AU645*$H644*$E645)+(AU645*$H644*$F645)))</f>
        <v>0</v>
      </c>
      <c r="AV644" s="653">
        <f t="shared" ref="AV644" si="9225">((AV645*$H644)-((AV645*$H644*$E645)+(AV645*$H644*$F645)))</f>
        <v>0</v>
      </c>
      <c r="AW644" s="613">
        <f t="shared" si="8466"/>
        <v>177717.82735776951</v>
      </c>
      <c r="AX644" s="645">
        <f t="shared" si="8435"/>
        <v>0</v>
      </c>
      <c r="AY644" s="656">
        <f t="shared" si="8436"/>
        <v>0</v>
      </c>
      <c r="AZ644" s="591"/>
    </row>
    <row r="645" spans="1:52">
      <c r="A645" s="590"/>
      <c r="B645" s="636"/>
      <c r="C645" s="636"/>
      <c r="D645" s="651"/>
      <c r="E645" s="652">
        <v>0.3</v>
      </c>
      <c r="F645" s="652">
        <v>0.05</v>
      </c>
      <c r="G645" s="653"/>
      <c r="H645" s="640"/>
      <c r="I645" s="640">
        <f t="shared" si="9138"/>
        <v>1.35</v>
      </c>
      <c r="J645" s="658">
        <v>0</v>
      </c>
      <c r="K645" s="658">
        <v>0</v>
      </c>
      <c r="L645" s="658">
        <v>0</v>
      </c>
      <c r="M645" s="658">
        <v>0</v>
      </c>
      <c r="N645" s="658">
        <v>0</v>
      </c>
      <c r="O645" s="658">
        <v>0</v>
      </c>
      <c r="P645" s="658">
        <v>0</v>
      </c>
      <c r="Q645" s="658">
        <v>0</v>
      </c>
      <c r="R645" s="658">
        <v>0.3</v>
      </c>
      <c r="S645" s="658">
        <v>0</v>
      </c>
      <c r="T645" s="658">
        <v>0</v>
      </c>
      <c r="U645" s="658">
        <v>0</v>
      </c>
      <c r="V645" s="658">
        <v>0</v>
      </c>
      <c r="W645" s="658">
        <v>0</v>
      </c>
      <c r="X645" s="658">
        <v>0</v>
      </c>
      <c r="Y645" s="658">
        <v>0.78</v>
      </c>
      <c r="Z645" s="658">
        <v>0.21999999999999997</v>
      </c>
      <c r="AA645" s="658">
        <v>0</v>
      </c>
      <c r="AB645" s="658">
        <v>0</v>
      </c>
      <c r="AC645" s="658">
        <v>0</v>
      </c>
      <c r="AD645" s="658">
        <v>0</v>
      </c>
      <c r="AE645" s="658">
        <v>0</v>
      </c>
      <c r="AF645" s="658">
        <v>0</v>
      </c>
      <c r="AG645" s="658">
        <v>0</v>
      </c>
      <c r="AH645" s="658">
        <v>0</v>
      </c>
      <c r="AI645" s="658">
        <v>0.05</v>
      </c>
      <c r="AJ645" s="658">
        <v>0</v>
      </c>
      <c r="AK645" s="658">
        <v>0</v>
      </c>
      <c r="AL645" s="658">
        <v>0</v>
      </c>
      <c r="AM645" s="658">
        <v>0</v>
      </c>
      <c r="AN645" s="658">
        <v>0</v>
      </c>
      <c r="AO645" s="658">
        <v>0</v>
      </c>
      <c r="AP645" s="658">
        <v>0</v>
      </c>
      <c r="AQ645" s="658">
        <v>0</v>
      </c>
      <c r="AR645" s="658">
        <v>0</v>
      </c>
      <c r="AS645" s="658">
        <v>0</v>
      </c>
      <c r="AT645" s="658">
        <v>0</v>
      </c>
      <c r="AU645" s="658">
        <v>0</v>
      </c>
      <c r="AV645" s="658">
        <v>0</v>
      </c>
      <c r="AW645" s="613">
        <f t="shared" si="8466"/>
        <v>1.35</v>
      </c>
      <c r="AX645" s="645">
        <f t="shared" si="8435"/>
        <v>1.35</v>
      </c>
      <c r="AY645" s="656" t="e">
        <f t="shared" si="8436"/>
        <v>#DIV/0!</v>
      </c>
      <c r="AZ645" s="591"/>
    </row>
    <row r="646" spans="1:52">
      <c r="A646" s="590"/>
      <c r="B646" s="646" t="s">
        <v>305</v>
      </c>
      <c r="C646" s="646" t="s">
        <v>811</v>
      </c>
      <c r="D646" s="647" t="s">
        <v>812</v>
      </c>
      <c r="E646" s="648"/>
      <c r="F646" s="648"/>
      <c r="G646" s="649"/>
      <c r="H646" s="650">
        <f>+H647+H649+H651+H653+H655+H657</f>
        <v>1004328.1555992754</v>
      </c>
      <c r="I646" s="650">
        <f t="shared" si="9138"/>
        <v>1004328.1555992755</v>
      </c>
      <c r="J646" s="650">
        <f t="shared" ref="J646:AV646" si="9226">+J647+J649+J651+J653+J655+J657</f>
        <v>0</v>
      </c>
      <c r="K646" s="650">
        <f t="shared" si="9226"/>
        <v>0</v>
      </c>
      <c r="L646" s="650">
        <f t="shared" si="9226"/>
        <v>0</v>
      </c>
      <c r="M646" s="650">
        <f t="shared" si="9226"/>
        <v>0</v>
      </c>
      <c r="N646" s="650">
        <f t="shared" si="9226"/>
        <v>0</v>
      </c>
      <c r="O646" s="650">
        <f t="shared" si="9226"/>
        <v>0</v>
      </c>
      <c r="P646" s="650">
        <f t="shared" si="9226"/>
        <v>0</v>
      </c>
      <c r="Q646" s="650">
        <f t="shared" si="9226"/>
        <v>0</v>
      </c>
      <c r="R646" s="650">
        <f t="shared" si="9226"/>
        <v>301298.44667978259</v>
      </c>
      <c r="S646" s="650">
        <f t="shared" si="9226"/>
        <v>0</v>
      </c>
      <c r="T646" s="650">
        <f t="shared" si="9226"/>
        <v>0</v>
      </c>
      <c r="U646" s="650">
        <f t="shared" si="9226"/>
        <v>0</v>
      </c>
      <c r="V646" s="650">
        <f t="shared" si="9226"/>
        <v>0</v>
      </c>
      <c r="W646" s="650">
        <f t="shared" si="9226"/>
        <v>0</v>
      </c>
      <c r="X646" s="650">
        <f t="shared" si="9226"/>
        <v>20116.973856593879</v>
      </c>
      <c r="Y646" s="650">
        <f t="shared" si="9226"/>
        <v>83414.44997867872</v>
      </c>
      <c r="Z646" s="650">
        <f t="shared" si="9226"/>
        <v>549281.87730425643</v>
      </c>
      <c r="AA646" s="650">
        <f t="shared" si="9226"/>
        <v>0</v>
      </c>
      <c r="AB646" s="650">
        <f t="shared" si="9226"/>
        <v>0</v>
      </c>
      <c r="AC646" s="650">
        <f t="shared" si="9226"/>
        <v>0</v>
      </c>
      <c r="AD646" s="650">
        <f t="shared" si="9226"/>
        <v>0</v>
      </c>
      <c r="AE646" s="650">
        <f t="shared" si="9226"/>
        <v>0</v>
      </c>
      <c r="AF646" s="650">
        <f t="shared" si="9226"/>
        <v>0</v>
      </c>
      <c r="AG646" s="650">
        <f t="shared" si="9226"/>
        <v>0</v>
      </c>
      <c r="AH646" s="650">
        <f t="shared" si="9226"/>
        <v>0</v>
      </c>
      <c r="AI646" s="650">
        <f t="shared" si="9226"/>
        <v>50216.407779963774</v>
      </c>
      <c r="AJ646" s="650">
        <f t="shared" si="9226"/>
        <v>0</v>
      </c>
      <c r="AK646" s="650">
        <f t="shared" si="9226"/>
        <v>0</v>
      </c>
      <c r="AL646" s="650">
        <f t="shared" si="9226"/>
        <v>0</v>
      </c>
      <c r="AM646" s="650">
        <f t="shared" si="9226"/>
        <v>0</v>
      </c>
      <c r="AN646" s="650">
        <f t="shared" si="9226"/>
        <v>0</v>
      </c>
      <c r="AO646" s="650">
        <f t="shared" si="9226"/>
        <v>0</v>
      </c>
      <c r="AP646" s="650">
        <f t="shared" si="9226"/>
        <v>0</v>
      </c>
      <c r="AQ646" s="650">
        <f t="shared" si="9226"/>
        <v>0</v>
      </c>
      <c r="AR646" s="650">
        <f t="shared" si="9226"/>
        <v>0</v>
      </c>
      <c r="AS646" s="650">
        <f t="shared" si="9226"/>
        <v>0</v>
      </c>
      <c r="AT646" s="650">
        <f t="shared" si="9226"/>
        <v>0</v>
      </c>
      <c r="AU646" s="650">
        <f t="shared" si="9226"/>
        <v>0</v>
      </c>
      <c r="AV646" s="650">
        <f t="shared" si="9226"/>
        <v>0</v>
      </c>
      <c r="AW646" s="613">
        <f t="shared" si="8466"/>
        <v>1004328.1555992755</v>
      </c>
      <c r="AX646" s="645">
        <f t="shared" si="8435"/>
        <v>0</v>
      </c>
      <c r="AY646" s="656">
        <f t="shared" si="8436"/>
        <v>0</v>
      </c>
      <c r="AZ646" s="591"/>
    </row>
    <row r="647" spans="1:52">
      <c r="A647" s="590"/>
      <c r="B647" s="636" t="s">
        <v>378</v>
      </c>
      <c r="C647" s="636" t="s">
        <v>813</v>
      </c>
      <c r="D647" s="651" t="s">
        <v>756</v>
      </c>
      <c r="E647" s="652"/>
      <c r="F647" s="652"/>
      <c r="G647" s="653"/>
      <c r="H647" s="640">
        <v>635932.96197478066</v>
      </c>
      <c r="I647" s="640">
        <f t="shared" si="9138"/>
        <v>635932.96197478066</v>
      </c>
      <c r="J647" s="653">
        <v>0</v>
      </c>
      <c r="K647" s="653">
        <v>0</v>
      </c>
      <c r="L647" s="653">
        <v>0</v>
      </c>
      <c r="M647" s="653">
        <v>0</v>
      </c>
      <c r="N647" s="653">
        <v>0</v>
      </c>
      <c r="O647" s="653">
        <v>0</v>
      </c>
      <c r="P647" s="653">
        <v>0</v>
      </c>
      <c r="Q647" s="653">
        <v>0</v>
      </c>
      <c r="R647" s="653">
        <f t="shared" ref="R647" si="9227">+R648*H647</f>
        <v>190779.8885924342</v>
      </c>
      <c r="S647" s="653">
        <f t="shared" ref="S647" si="9228">((S648*$H647)-((S648*$H647*$E648)+(S648*$H647*$F648)))</f>
        <v>0</v>
      </c>
      <c r="T647" s="653">
        <f t="shared" ref="T647" si="9229">((T648*$H647)-((T648*$H647*$E648)+(T648*$H647*$F648)))</f>
        <v>0</v>
      </c>
      <c r="U647" s="653">
        <f t="shared" ref="U647" si="9230">((U648*$H647)-((U648*$H647*$E648)+(U648*$H647*$F648)))</f>
        <v>0</v>
      </c>
      <c r="V647" s="653">
        <f t="shared" ref="V647" si="9231">((V648*$H647)-((V648*$H647*$E648)+(V648*$H647*$F648)))</f>
        <v>0</v>
      </c>
      <c r="W647" s="653">
        <f t="shared" ref="W647" si="9232">((W648*$H647)-((W648*$H647*$E648)+(W648*$H647*$F648)))</f>
        <v>0</v>
      </c>
      <c r="X647" s="653">
        <f t="shared" ref="X647" si="9233">((X648*$H647)-((X648*$H647*$E648)+(X648*$H647*$F648)))</f>
        <v>0</v>
      </c>
      <c r="Y647" s="653">
        <f t="shared" ref="Y647" si="9234">((Y648*$H647)-((Y648*$H647*$E648)+(Y648*$H647*$F648)))</f>
        <v>0</v>
      </c>
      <c r="Z647" s="653">
        <f t="shared" ref="Z647" si="9235">((Z648*$H647)-((Z648*$H647*$E648)+(Z648*$H647*$F648)))</f>
        <v>413356.42528360744</v>
      </c>
      <c r="AA647" s="653">
        <f t="shared" ref="AA647" si="9236">((AA648*$H647)-((AA648*$H647*$E648)+(AA648*$H647*$F648)))</f>
        <v>0</v>
      </c>
      <c r="AB647" s="653">
        <f t="shared" ref="AB647" si="9237">((AB648*$H647)-((AB648*$H647*$E648)+(AB648*$H647*$F648)))</f>
        <v>0</v>
      </c>
      <c r="AC647" s="653">
        <f t="shared" ref="AC647" si="9238">((AC648*$H647)-((AC648*$H647*$E648)+(AC648*$H647*$F648)))</f>
        <v>0</v>
      </c>
      <c r="AD647" s="653">
        <f t="shared" ref="AD647" si="9239">((AD648*$H647)-((AD648*$H647*$E648)+(AD648*$H647*$F648)))</f>
        <v>0</v>
      </c>
      <c r="AE647" s="653">
        <f t="shared" ref="AE647" si="9240">((AE648*$H647)-((AE648*$H647*$E648)+(AE648*$H647*$F648)))</f>
        <v>0</v>
      </c>
      <c r="AF647" s="653">
        <f t="shared" ref="AF647" si="9241">((AF648*$H647)-((AF648*$H647*$E648)+(AF648*$H647*$F648)))</f>
        <v>0</v>
      </c>
      <c r="AG647" s="653">
        <f t="shared" ref="AG647" si="9242">((AG648*$H647)-((AG648*$H647*$E648)+(AG648*$H647*$F648)))</f>
        <v>0</v>
      </c>
      <c r="AH647" s="653">
        <f t="shared" ref="AH647" si="9243">((AH648*$H647)-((AH648*$H647*$E648)+(AH648*$H647*$F648)))</f>
        <v>0</v>
      </c>
      <c r="AI647" s="653">
        <f>+AI648*H647</f>
        <v>31796.648098739035</v>
      </c>
      <c r="AJ647" s="653">
        <f>+AJ648*H647</f>
        <v>0</v>
      </c>
      <c r="AK647" s="653">
        <f t="shared" ref="AK647" si="9244">((AK648*$H647)-((AK648*$H647*$E648)+(AK648*$H647*$F648)))</f>
        <v>0</v>
      </c>
      <c r="AL647" s="653">
        <f t="shared" ref="AL647" si="9245">((AL648*$H647)-((AL648*$H647*$E648)+(AL648*$H647*$F648)))</f>
        <v>0</v>
      </c>
      <c r="AM647" s="653">
        <f t="shared" ref="AM647" si="9246">((AM648*$H647)-((AM648*$H647*$E648)+(AM648*$H647*$F648)))</f>
        <v>0</v>
      </c>
      <c r="AN647" s="653">
        <f t="shared" ref="AN647" si="9247">((AN648*$H647)-((AN648*$H647*$E648)+(AN648*$H647*$F648)))</f>
        <v>0</v>
      </c>
      <c r="AO647" s="653">
        <f t="shared" ref="AO647" si="9248">((AO648*$H647)-((AO648*$H647*$E648)+(AO648*$H647*$F648)))</f>
        <v>0</v>
      </c>
      <c r="AP647" s="653">
        <f t="shared" ref="AP647" si="9249">((AP648*$H647)-((AP648*$H647*$E648)+(AP648*$H647*$F648)))</f>
        <v>0</v>
      </c>
      <c r="AQ647" s="653">
        <f t="shared" ref="AQ647" si="9250">((AQ648*$H647)-((AQ648*$H647*$E648)+(AQ648*$H647*$F648)))</f>
        <v>0</v>
      </c>
      <c r="AR647" s="653">
        <f t="shared" ref="AR647" si="9251">((AR648*$H647)-((AR648*$H647*$E648)+(AR648*$H647*$F648)))</f>
        <v>0</v>
      </c>
      <c r="AS647" s="653">
        <f t="shared" ref="AS647" si="9252">((AS648*$H647)-((AS648*$H647*$E648)+(AS648*$H647*$F648)))</f>
        <v>0</v>
      </c>
      <c r="AT647" s="653">
        <f t="shared" ref="AT647" si="9253">((AT648*$H647)-((AT648*$H647*$E648)+(AT648*$H647*$F648)))</f>
        <v>0</v>
      </c>
      <c r="AU647" s="653">
        <f t="shared" ref="AU647" si="9254">((AU648*$H647)-((AU648*$H647*$E648)+(AU648*$H647*$F648)))</f>
        <v>0</v>
      </c>
      <c r="AV647" s="653">
        <f t="shared" ref="AV647" si="9255">((AV648*$H647)-((AV648*$H647*$E648)+(AV648*$H647*$F648)))</f>
        <v>0</v>
      </c>
      <c r="AW647" s="613">
        <f t="shared" si="8466"/>
        <v>635932.96197478066</v>
      </c>
      <c r="AX647" s="645">
        <f t="shared" si="8435"/>
        <v>0</v>
      </c>
      <c r="AY647" s="656">
        <f t="shared" si="8436"/>
        <v>0</v>
      </c>
      <c r="AZ647" s="591"/>
    </row>
    <row r="648" spans="1:52">
      <c r="A648" s="590"/>
      <c r="B648" s="636"/>
      <c r="C648" s="636"/>
      <c r="D648" s="651"/>
      <c r="E648" s="652">
        <v>0.3</v>
      </c>
      <c r="F648" s="652">
        <v>0.05</v>
      </c>
      <c r="G648" s="653"/>
      <c r="H648" s="640"/>
      <c r="I648" s="640">
        <f t="shared" si="9138"/>
        <v>1.35</v>
      </c>
      <c r="J648" s="658">
        <v>0</v>
      </c>
      <c r="K648" s="658">
        <v>0</v>
      </c>
      <c r="L648" s="658">
        <v>0</v>
      </c>
      <c r="M648" s="658">
        <v>0</v>
      </c>
      <c r="N648" s="658">
        <v>0</v>
      </c>
      <c r="O648" s="658">
        <v>0</v>
      </c>
      <c r="P648" s="658">
        <v>0</v>
      </c>
      <c r="Q648" s="658">
        <v>0</v>
      </c>
      <c r="R648" s="658">
        <v>0.3</v>
      </c>
      <c r="S648" s="658">
        <v>0</v>
      </c>
      <c r="T648" s="658">
        <v>0</v>
      </c>
      <c r="U648" s="658">
        <v>0</v>
      </c>
      <c r="V648" s="658">
        <v>0</v>
      </c>
      <c r="W648" s="658">
        <v>0</v>
      </c>
      <c r="X648" s="658">
        <v>0</v>
      </c>
      <c r="Y648" s="658">
        <v>0</v>
      </c>
      <c r="Z648" s="658">
        <v>1</v>
      </c>
      <c r="AA648" s="658">
        <v>0</v>
      </c>
      <c r="AB648" s="658">
        <v>0</v>
      </c>
      <c r="AC648" s="658">
        <v>0</v>
      </c>
      <c r="AD648" s="658">
        <v>0</v>
      </c>
      <c r="AE648" s="658">
        <v>0</v>
      </c>
      <c r="AF648" s="658">
        <v>0</v>
      </c>
      <c r="AG648" s="658">
        <v>0</v>
      </c>
      <c r="AH648" s="658">
        <v>0</v>
      </c>
      <c r="AI648" s="658">
        <v>0.05</v>
      </c>
      <c r="AJ648" s="658">
        <v>0</v>
      </c>
      <c r="AK648" s="658">
        <v>0</v>
      </c>
      <c r="AL648" s="658">
        <v>0</v>
      </c>
      <c r="AM648" s="658">
        <v>0</v>
      </c>
      <c r="AN648" s="658">
        <v>0</v>
      </c>
      <c r="AO648" s="658">
        <v>0</v>
      </c>
      <c r="AP648" s="658">
        <v>0</v>
      </c>
      <c r="AQ648" s="658">
        <v>0</v>
      </c>
      <c r="AR648" s="658">
        <v>0</v>
      </c>
      <c r="AS648" s="658">
        <v>0</v>
      </c>
      <c r="AT648" s="658">
        <v>0</v>
      </c>
      <c r="AU648" s="658">
        <v>0</v>
      </c>
      <c r="AV648" s="658">
        <v>0</v>
      </c>
      <c r="AW648" s="613">
        <f t="shared" si="8466"/>
        <v>1.35</v>
      </c>
      <c r="AX648" s="645">
        <f t="shared" si="8435"/>
        <v>1.35</v>
      </c>
      <c r="AY648" s="656" t="e">
        <f t="shared" si="8436"/>
        <v>#DIV/0!</v>
      </c>
      <c r="AZ648" s="591"/>
    </row>
    <row r="649" spans="1:52">
      <c r="A649" s="590"/>
      <c r="B649" s="636" t="s">
        <v>378</v>
      </c>
      <c r="C649" s="636" t="s">
        <v>814</v>
      </c>
      <c r="D649" s="651" t="s">
        <v>700</v>
      </c>
      <c r="E649" s="652"/>
      <c r="F649" s="652"/>
      <c r="G649" s="653"/>
      <c r="H649" s="640">
        <v>0</v>
      </c>
      <c r="I649" s="640">
        <f t="shared" si="9138"/>
        <v>0</v>
      </c>
      <c r="J649" s="653">
        <v>0</v>
      </c>
      <c r="K649" s="653">
        <v>0</v>
      </c>
      <c r="L649" s="653">
        <v>0</v>
      </c>
      <c r="M649" s="653">
        <v>0</v>
      </c>
      <c r="N649" s="653">
        <v>0</v>
      </c>
      <c r="O649" s="653">
        <v>0</v>
      </c>
      <c r="P649" s="653">
        <v>0</v>
      </c>
      <c r="Q649" s="653">
        <v>0</v>
      </c>
      <c r="R649" s="653">
        <f t="shared" ref="R649" si="9256">+R650*H649</f>
        <v>0</v>
      </c>
      <c r="S649" s="653">
        <f t="shared" ref="S649" si="9257">((S650*$H649)-((S650*$H649*$E650)+(S650*$H649*$F650)))</f>
        <v>0</v>
      </c>
      <c r="T649" s="653">
        <f t="shared" ref="T649" si="9258">((T650*$H649)-((T650*$H649*$E650)+(T650*$H649*$F650)))</f>
        <v>0</v>
      </c>
      <c r="U649" s="653">
        <f t="shared" ref="U649" si="9259">((U650*$H649)-((U650*$H649*$E650)+(U650*$H649*$F650)))</f>
        <v>0</v>
      </c>
      <c r="V649" s="653">
        <f t="shared" ref="V649" si="9260">((V650*$H649)-((V650*$H649*$E650)+(V650*$H649*$F650)))</f>
        <v>0</v>
      </c>
      <c r="W649" s="653">
        <f t="shared" ref="W649" si="9261">((W650*$H649)-((W650*$H649*$E650)+(W650*$H649*$F650)))</f>
        <v>0</v>
      </c>
      <c r="X649" s="653">
        <f t="shared" ref="X649" si="9262">((X650*$H649)-((X650*$H649*$E650)+(X650*$H649*$F650)))</f>
        <v>0</v>
      </c>
      <c r="Y649" s="653">
        <f t="shared" ref="Y649" si="9263">((Y650*$H649)-((Y650*$H649*$E650)+(Y650*$H649*$F650)))</f>
        <v>0</v>
      </c>
      <c r="Z649" s="653">
        <f t="shared" ref="Z649" si="9264">((Z650*$H649)-((Z650*$H649*$E650)+(Z650*$H649*$F650)))</f>
        <v>0</v>
      </c>
      <c r="AA649" s="653">
        <f t="shared" ref="AA649" si="9265">((AA650*$H649)-((AA650*$H649*$E650)+(AA650*$H649*$F650)))</f>
        <v>0</v>
      </c>
      <c r="AB649" s="653">
        <f t="shared" ref="AB649" si="9266">((AB650*$H649)-((AB650*$H649*$E650)+(AB650*$H649*$F650)))</f>
        <v>0</v>
      </c>
      <c r="AC649" s="653">
        <f t="shared" ref="AC649" si="9267">((AC650*$H649)-((AC650*$H649*$E650)+(AC650*$H649*$F650)))</f>
        <v>0</v>
      </c>
      <c r="AD649" s="653">
        <f t="shared" ref="AD649" si="9268">((AD650*$H649)-((AD650*$H649*$E650)+(AD650*$H649*$F650)))</f>
        <v>0</v>
      </c>
      <c r="AE649" s="653">
        <f t="shared" ref="AE649" si="9269">((AE650*$H649)-((AE650*$H649*$E650)+(AE650*$H649*$F650)))</f>
        <v>0</v>
      </c>
      <c r="AF649" s="653">
        <f t="shared" ref="AF649" si="9270">((AF650*$H649)-((AF650*$H649*$E650)+(AF650*$H649*$F650)))</f>
        <v>0</v>
      </c>
      <c r="AG649" s="653">
        <f t="shared" ref="AG649" si="9271">((AG650*$H649)-((AG650*$H649*$E650)+(AG650*$H649*$F650)))</f>
        <v>0</v>
      </c>
      <c r="AH649" s="653">
        <f t="shared" ref="AH649" si="9272">((AH650*$H649)-((AH650*$H649*$E650)+(AH650*$H649*$F650)))</f>
        <v>0</v>
      </c>
      <c r="AI649" s="653">
        <f>+AI650*H649</f>
        <v>0</v>
      </c>
      <c r="AJ649" s="653">
        <f>+AJ650*H649</f>
        <v>0</v>
      </c>
      <c r="AK649" s="653">
        <f t="shared" ref="AK649" si="9273">((AK650*$H649)-((AK650*$H649*$E650)+(AK650*$H649*$F650)))</f>
        <v>0</v>
      </c>
      <c r="AL649" s="653">
        <f t="shared" ref="AL649" si="9274">((AL650*$H649)-((AL650*$H649*$E650)+(AL650*$H649*$F650)))</f>
        <v>0</v>
      </c>
      <c r="AM649" s="653">
        <f t="shared" ref="AM649" si="9275">((AM650*$H649)-((AM650*$H649*$E650)+(AM650*$H649*$F650)))</f>
        <v>0</v>
      </c>
      <c r="AN649" s="653">
        <f t="shared" ref="AN649" si="9276">((AN650*$H649)-((AN650*$H649*$E650)+(AN650*$H649*$F650)))</f>
        <v>0</v>
      </c>
      <c r="AO649" s="653">
        <f t="shared" ref="AO649" si="9277">((AO650*$H649)-((AO650*$H649*$E650)+(AO650*$H649*$F650)))</f>
        <v>0</v>
      </c>
      <c r="AP649" s="653">
        <f t="shared" ref="AP649" si="9278">((AP650*$H649)-((AP650*$H649*$E650)+(AP650*$H649*$F650)))</f>
        <v>0</v>
      </c>
      <c r="AQ649" s="653">
        <f t="shared" ref="AQ649" si="9279">((AQ650*$H649)-((AQ650*$H649*$E650)+(AQ650*$H649*$F650)))</f>
        <v>0</v>
      </c>
      <c r="AR649" s="653">
        <f t="shared" ref="AR649" si="9280">((AR650*$H649)-((AR650*$H649*$E650)+(AR650*$H649*$F650)))</f>
        <v>0</v>
      </c>
      <c r="AS649" s="653">
        <f t="shared" ref="AS649" si="9281">((AS650*$H649)-((AS650*$H649*$E650)+(AS650*$H649*$F650)))</f>
        <v>0</v>
      </c>
      <c r="AT649" s="653">
        <f t="shared" ref="AT649" si="9282">((AT650*$H649)-((AT650*$H649*$E650)+(AT650*$H649*$F650)))</f>
        <v>0</v>
      </c>
      <c r="AU649" s="653">
        <f t="shared" ref="AU649" si="9283">((AU650*$H649)-((AU650*$H649*$E650)+(AU650*$H649*$F650)))</f>
        <v>0</v>
      </c>
      <c r="AV649" s="653">
        <f t="shared" ref="AV649" si="9284">((AV650*$H649)-((AV650*$H649*$E650)+(AV650*$H649*$F650)))</f>
        <v>0</v>
      </c>
      <c r="AW649" s="613">
        <f t="shared" si="8466"/>
        <v>0</v>
      </c>
      <c r="AX649" s="645">
        <f t="shared" si="8435"/>
        <v>0</v>
      </c>
      <c r="AY649" s="656" t="e">
        <f t="shared" si="8436"/>
        <v>#DIV/0!</v>
      </c>
      <c r="AZ649" s="591"/>
    </row>
    <row r="650" spans="1:52">
      <c r="A650" s="590"/>
      <c r="B650" s="636"/>
      <c r="C650" s="636"/>
      <c r="D650" s="651"/>
      <c r="E650" s="652">
        <v>0.3</v>
      </c>
      <c r="F650" s="652">
        <v>0.05</v>
      </c>
      <c r="G650" s="653"/>
      <c r="H650" s="640"/>
      <c r="I650" s="640">
        <f t="shared" si="9138"/>
        <v>1.35</v>
      </c>
      <c r="J650" s="658">
        <v>0</v>
      </c>
      <c r="K650" s="658">
        <v>0</v>
      </c>
      <c r="L650" s="658">
        <v>0</v>
      </c>
      <c r="M650" s="658">
        <v>0</v>
      </c>
      <c r="N650" s="658">
        <v>0</v>
      </c>
      <c r="O650" s="658">
        <v>0</v>
      </c>
      <c r="P650" s="658">
        <v>0</v>
      </c>
      <c r="Q650" s="658">
        <v>0</v>
      </c>
      <c r="R650" s="658">
        <v>0.3</v>
      </c>
      <c r="S650" s="658">
        <v>0</v>
      </c>
      <c r="T650" s="658">
        <v>0</v>
      </c>
      <c r="U650" s="658">
        <v>0</v>
      </c>
      <c r="V650" s="658">
        <v>0</v>
      </c>
      <c r="W650" s="658">
        <v>0</v>
      </c>
      <c r="X650" s="658">
        <v>0</v>
      </c>
      <c r="Y650" s="658">
        <v>0</v>
      </c>
      <c r="Z650" s="658">
        <v>1</v>
      </c>
      <c r="AA650" s="658">
        <v>0</v>
      </c>
      <c r="AB650" s="658">
        <v>0</v>
      </c>
      <c r="AC650" s="658">
        <v>0</v>
      </c>
      <c r="AD650" s="658">
        <v>0</v>
      </c>
      <c r="AE650" s="658">
        <v>0</v>
      </c>
      <c r="AF650" s="658">
        <v>0</v>
      </c>
      <c r="AG650" s="658">
        <v>0</v>
      </c>
      <c r="AH650" s="658">
        <v>0</v>
      </c>
      <c r="AI650" s="658">
        <v>0.05</v>
      </c>
      <c r="AJ650" s="658">
        <v>0</v>
      </c>
      <c r="AK650" s="658">
        <v>0</v>
      </c>
      <c r="AL650" s="658">
        <v>0</v>
      </c>
      <c r="AM650" s="658">
        <v>0</v>
      </c>
      <c r="AN650" s="658">
        <v>0</v>
      </c>
      <c r="AO650" s="658">
        <v>0</v>
      </c>
      <c r="AP650" s="658">
        <v>0</v>
      </c>
      <c r="AQ650" s="658">
        <v>0</v>
      </c>
      <c r="AR650" s="658">
        <v>0</v>
      </c>
      <c r="AS650" s="658">
        <v>0</v>
      </c>
      <c r="AT650" s="658">
        <v>0</v>
      </c>
      <c r="AU650" s="658">
        <v>0</v>
      </c>
      <c r="AV650" s="658">
        <v>0</v>
      </c>
      <c r="AW650" s="613">
        <f t="shared" si="8466"/>
        <v>1.35</v>
      </c>
      <c r="AX650" s="645">
        <f t="shared" si="8435"/>
        <v>1.35</v>
      </c>
      <c r="AY650" s="656" t="e">
        <f t="shared" si="8436"/>
        <v>#DIV/0!</v>
      </c>
      <c r="AZ650" s="591"/>
    </row>
    <row r="651" spans="1:52">
      <c r="A651" s="590"/>
      <c r="B651" s="636" t="s">
        <v>378</v>
      </c>
      <c r="C651" s="636" t="s">
        <v>815</v>
      </c>
      <c r="D651" s="651" t="s">
        <v>721</v>
      </c>
      <c r="E651" s="652"/>
      <c r="F651" s="652"/>
      <c r="G651" s="653"/>
      <c r="H651" s="640">
        <v>30738.774229178391</v>
      </c>
      <c r="I651" s="640">
        <f t="shared" si="9138"/>
        <v>30738.774229178391</v>
      </c>
      <c r="J651" s="653">
        <v>0</v>
      </c>
      <c r="K651" s="653">
        <v>0</v>
      </c>
      <c r="L651" s="653">
        <v>0</v>
      </c>
      <c r="M651" s="653">
        <v>0</v>
      </c>
      <c r="N651" s="653">
        <v>0</v>
      </c>
      <c r="O651" s="653">
        <v>0</v>
      </c>
      <c r="P651" s="653">
        <v>0</v>
      </c>
      <c r="Q651" s="653">
        <v>0</v>
      </c>
      <c r="R651" s="653">
        <f t="shared" ref="R651" si="9285">+R652*H651</f>
        <v>9221.6322687535176</v>
      </c>
      <c r="S651" s="653">
        <f t="shared" ref="S651" si="9286">((S652*$H651)-((S652*$H651*$E652)+(S652*$H651*$F652)))</f>
        <v>0</v>
      </c>
      <c r="T651" s="653">
        <f t="shared" ref="T651" si="9287">((T652*$H651)-((T652*$H651*$E652)+(T652*$H651*$F652)))</f>
        <v>0</v>
      </c>
      <c r="U651" s="653">
        <f t="shared" ref="U651" si="9288">((U652*$H651)-((U652*$H651*$E652)+(U652*$H651*$F652)))</f>
        <v>0</v>
      </c>
      <c r="V651" s="653">
        <f t="shared" ref="V651" si="9289">((V652*$H651)-((V652*$H651*$E652)+(V652*$H651*$F652)))</f>
        <v>0</v>
      </c>
      <c r="W651" s="653">
        <f t="shared" ref="W651" si="9290">((W652*$H651)-((W652*$H651*$E652)+(W652*$H651*$F652)))</f>
        <v>0</v>
      </c>
      <c r="X651" s="653">
        <f t="shared" ref="X651" si="9291">((X652*$H651)-((X652*$H651*$E652)+(X652*$H651*$F652)))</f>
        <v>0</v>
      </c>
      <c r="Y651" s="653">
        <f t="shared" ref="Y651" si="9292">((Y652*$H651)-((Y652*$H651*$E652)+(Y652*$H651*$F652)))</f>
        <v>0</v>
      </c>
      <c r="Z651" s="653">
        <f t="shared" ref="Z651" si="9293">((Z652*$H651)-((Z652*$H651*$E652)+(Z652*$H651*$F652)))</f>
        <v>19980.203248965954</v>
      </c>
      <c r="AA651" s="653">
        <f t="shared" ref="AA651" si="9294">((AA652*$H651)-((AA652*$H651*$E652)+(AA652*$H651*$F652)))</f>
        <v>0</v>
      </c>
      <c r="AB651" s="653">
        <f t="shared" ref="AB651" si="9295">((AB652*$H651)-((AB652*$H651*$E652)+(AB652*$H651*$F652)))</f>
        <v>0</v>
      </c>
      <c r="AC651" s="653">
        <f t="shared" ref="AC651" si="9296">((AC652*$H651)-((AC652*$H651*$E652)+(AC652*$H651*$F652)))</f>
        <v>0</v>
      </c>
      <c r="AD651" s="653">
        <f t="shared" ref="AD651" si="9297">((AD652*$H651)-((AD652*$H651*$E652)+(AD652*$H651*$F652)))</f>
        <v>0</v>
      </c>
      <c r="AE651" s="653">
        <f t="shared" ref="AE651" si="9298">((AE652*$H651)-((AE652*$H651*$E652)+(AE652*$H651*$F652)))</f>
        <v>0</v>
      </c>
      <c r="AF651" s="653">
        <f t="shared" ref="AF651" si="9299">((AF652*$H651)-((AF652*$H651*$E652)+(AF652*$H651*$F652)))</f>
        <v>0</v>
      </c>
      <c r="AG651" s="653">
        <f t="shared" ref="AG651" si="9300">((AG652*$H651)-((AG652*$H651*$E652)+(AG652*$H651*$F652)))</f>
        <v>0</v>
      </c>
      <c r="AH651" s="653">
        <f t="shared" ref="AH651" si="9301">((AH652*$H651)-((AH652*$H651*$E652)+(AH652*$H651*$F652)))</f>
        <v>0</v>
      </c>
      <c r="AI651" s="653">
        <f>+AI652*H651</f>
        <v>1536.9387114589197</v>
      </c>
      <c r="AJ651" s="653">
        <f>+AJ652*H651</f>
        <v>0</v>
      </c>
      <c r="AK651" s="653">
        <f t="shared" ref="AK651" si="9302">((AK652*$H651)-((AK652*$H651*$E652)+(AK652*$H651*$F652)))</f>
        <v>0</v>
      </c>
      <c r="AL651" s="653">
        <f t="shared" ref="AL651" si="9303">((AL652*$H651)-((AL652*$H651*$E652)+(AL652*$H651*$F652)))</f>
        <v>0</v>
      </c>
      <c r="AM651" s="653">
        <f t="shared" ref="AM651" si="9304">((AM652*$H651)-((AM652*$H651*$E652)+(AM652*$H651*$F652)))</f>
        <v>0</v>
      </c>
      <c r="AN651" s="653">
        <f t="shared" ref="AN651" si="9305">((AN652*$H651)-((AN652*$H651*$E652)+(AN652*$H651*$F652)))</f>
        <v>0</v>
      </c>
      <c r="AO651" s="653">
        <f t="shared" ref="AO651" si="9306">((AO652*$H651)-((AO652*$H651*$E652)+(AO652*$H651*$F652)))</f>
        <v>0</v>
      </c>
      <c r="AP651" s="653">
        <f t="shared" ref="AP651" si="9307">((AP652*$H651)-((AP652*$H651*$E652)+(AP652*$H651*$F652)))</f>
        <v>0</v>
      </c>
      <c r="AQ651" s="653">
        <f t="shared" ref="AQ651" si="9308">((AQ652*$H651)-((AQ652*$H651*$E652)+(AQ652*$H651*$F652)))</f>
        <v>0</v>
      </c>
      <c r="AR651" s="653">
        <f t="shared" ref="AR651" si="9309">((AR652*$H651)-((AR652*$H651*$E652)+(AR652*$H651*$F652)))</f>
        <v>0</v>
      </c>
      <c r="AS651" s="653">
        <f t="shared" ref="AS651" si="9310">((AS652*$H651)-((AS652*$H651*$E652)+(AS652*$H651*$F652)))</f>
        <v>0</v>
      </c>
      <c r="AT651" s="653">
        <f t="shared" ref="AT651" si="9311">((AT652*$H651)-((AT652*$H651*$E652)+(AT652*$H651*$F652)))</f>
        <v>0</v>
      </c>
      <c r="AU651" s="653">
        <f t="shared" ref="AU651" si="9312">((AU652*$H651)-((AU652*$H651*$E652)+(AU652*$H651*$F652)))</f>
        <v>0</v>
      </c>
      <c r="AV651" s="653">
        <f t="shared" ref="AV651" si="9313">((AV652*$H651)-((AV652*$H651*$E652)+(AV652*$H651*$F652)))</f>
        <v>0</v>
      </c>
      <c r="AW651" s="613">
        <f t="shared" si="8466"/>
        <v>30738.774229178391</v>
      </c>
      <c r="AX651" s="645">
        <f t="shared" ref="AX651:AX714" si="9314">+I651-H651</f>
        <v>0</v>
      </c>
      <c r="AY651" s="656">
        <f t="shared" ref="AY651:AY714" si="9315">+AX651/H651</f>
        <v>0</v>
      </c>
      <c r="AZ651" s="591"/>
    </row>
    <row r="652" spans="1:52">
      <c r="A652" s="590"/>
      <c r="B652" s="636"/>
      <c r="C652" s="636"/>
      <c r="D652" s="651"/>
      <c r="E652" s="652">
        <v>0.3</v>
      </c>
      <c r="F652" s="652">
        <v>0.05</v>
      </c>
      <c r="G652" s="653"/>
      <c r="H652" s="640"/>
      <c r="I652" s="640">
        <f t="shared" si="9138"/>
        <v>1.35</v>
      </c>
      <c r="J652" s="658">
        <v>0</v>
      </c>
      <c r="K652" s="658">
        <v>0</v>
      </c>
      <c r="L652" s="658">
        <v>0</v>
      </c>
      <c r="M652" s="658">
        <v>0</v>
      </c>
      <c r="N652" s="658">
        <v>0</v>
      </c>
      <c r="O652" s="658">
        <v>0</v>
      </c>
      <c r="P652" s="658">
        <v>0</v>
      </c>
      <c r="Q652" s="658">
        <v>0</v>
      </c>
      <c r="R652" s="658">
        <v>0.3</v>
      </c>
      <c r="S652" s="658">
        <v>0</v>
      </c>
      <c r="T652" s="658">
        <v>0</v>
      </c>
      <c r="U652" s="658">
        <v>0</v>
      </c>
      <c r="V652" s="658">
        <v>0</v>
      </c>
      <c r="W652" s="658">
        <v>0</v>
      </c>
      <c r="X652" s="658">
        <v>0</v>
      </c>
      <c r="Y652" s="658">
        <v>0</v>
      </c>
      <c r="Z652" s="658">
        <v>1</v>
      </c>
      <c r="AA652" s="658">
        <v>0</v>
      </c>
      <c r="AB652" s="658">
        <v>0</v>
      </c>
      <c r="AC652" s="658">
        <v>0</v>
      </c>
      <c r="AD652" s="658">
        <v>0</v>
      </c>
      <c r="AE652" s="658">
        <v>0</v>
      </c>
      <c r="AF652" s="658">
        <v>0</v>
      </c>
      <c r="AG652" s="658">
        <v>0</v>
      </c>
      <c r="AH652" s="658">
        <v>0</v>
      </c>
      <c r="AI652" s="658">
        <v>0.05</v>
      </c>
      <c r="AJ652" s="658">
        <v>0</v>
      </c>
      <c r="AK652" s="658">
        <v>0</v>
      </c>
      <c r="AL652" s="658">
        <v>0</v>
      </c>
      <c r="AM652" s="658">
        <v>0</v>
      </c>
      <c r="AN652" s="658">
        <v>0</v>
      </c>
      <c r="AO652" s="658">
        <v>0</v>
      </c>
      <c r="AP652" s="658">
        <v>0</v>
      </c>
      <c r="AQ652" s="658">
        <v>0</v>
      </c>
      <c r="AR652" s="658">
        <v>0</v>
      </c>
      <c r="AS652" s="658">
        <v>0</v>
      </c>
      <c r="AT652" s="658">
        <v>0</v>
      </c>
      <c r="AU652" s="658">
        <v>0</v>
      </c>
      <c r="AV652" s="658">
        <v>0</v>
      </c>
      <c r="AW652" s="613">
        <f t="shared" ref="AW652:AW715" si="9316">SUM(J652:AV652)</f>
        <v>1.35</v>
      </c>
      <c r="AX652" s="645">
        <f t="shared" si="9314"/>
        <v>1.35</v>
      </c>
      <c r="AY652" s="656" t="e">
        <f t="shared" si="9315"/>
        <v>#DIV/0!</v>
      </c>
      <c r="AZ652" s="591"/>
    </row>
    <row r="653" spans="1:52">
      <c r="A653" s="590"/>
      <c r="B653" s="636" t="s">
        <v>378</v>
      </c>
      <c r="C653" s="636" t="s">
        <v>816</v>
      </c>
      <c r="D653" s="651" t="s">
        <v>706</v>
      </c>
      <c r="E653" s="652"/>
      <c r="F653" s="652"/>
      <c r="G653" s="653"/>
      <c r="H653" s="640">
        <v>93990.747555575217</v>
      </c>
      <c r="I653" s="640">
        <f t="shared" si="9138"/>
        <v>93990.747555575217</v>
      </c>
      <c r="J653" s="653">
        <v>0</v>
      </c>
      <c r="K653" s="653">
        <v>0</v>
      </c>
      <c r="L653" s="653">
        <v>0</v>
      </c>
      <c r="M653" s="653">
        <v>0</v>
      </c>
      <c r="N653" s="653">
        <v>0</v>
      </c>
      <c r="O653" s="653">
        <v>0</v>
      </c>
      <c r="P653" s="653">
        <v>0</v>
      </c>
      <c r="Q653" s="653">
        <v>0</v>
      </c>
      <c r="R653" s="653">
        <f t="shared" ref="R653" si="9317">+R654*H653</f>
        <v>28197.224266672565</v>
      </c>
      <c r="S653" s="653">
        <f t="shared" ref="S653" si="9318">((S654*$H653)-((S654*$H653*$E654)+(S654*$H653*$F654)))</f>
        <v>0</v>
      </c>
      <c r="T653" s="653">
        <f t="shared" ref="T653" si="9319">((T654*$H653)-((T654*$H653*$E654)+(T654*$H653*$F654)))</f>
        <v>0</v>
      </c>
      <c r="U653" s="653">
        <f t="shared" ref="U653" si="9320">((U654*$H653)-((U654*$H653*$E654)+(U654*$H653*$F654)))</f>
        <v>0</v>
      </c>
      <c r="V653" s="653">
        <f t="shared" ref="V653" si="9321">((V654*$H653)-((V654*$H653*$E654)+(V654*$H653*$F654)))</f>
        <v>0</v>
      </c>
      <c r="W653" s="653">
        <f t="shared" ref="W653" si="9322">((W654*$H653)-((W654*$H653*$E654)+(W654*$H653*$F654)))</f>
        <v>0</v>
      </c>
      <c r="X653" s="653">
        <f t="shared" ref="X653" si="9323">((X654*$H653)-((X654*$H653*$E654)+(X654*$H653*$F654)))</f>
        <v>12829.737041336017</v>
      </c>
      <c r="Y653" s="653">
        <f t="shared" ref="Y653" si="9324">((Y654*$H653)-((Y654*$H653*$E654)+(Y654*$H653*$F654)))</f>
        <v>48264.248869787873</v>
      </c>
      <c r="Z653" s="653">
        <f t="shared" ref="Z653" si="9325">((Z654*$H653)-((Z654*$H653*$E654)+(Z654*$H653*$F654)))</f>
        <v>0</v>
      </c>
      <c r="AA653" s="653">
        <f t="shared" ref="AA653" si="9326">((AA654*$H653)-((AA654*$H653*$E654)+(AA654*$H653*$F654)))</f>
        <v>0</v>
      </c>
      <c r="AB653" s="653">
        <f t="shared" ref="AB653" si="9327">((AB654*$H653)-((AB654*$H653*$E654)+(AB654*$H653*$F654)))</f>
        <v>0</v>
      </c>
      <c r="AC653" s="653">
        <f t="shared" ref="AC653" si="9328">((AC654*$H653)-((AC654*$H653*$E654)+(AC654*$H653*$F654)))</f>
        <v>0</v>
      </c>
      <c r="AD653" s="653">
        <f t="shared" ref="AD653" si="9329">((AD654*$H653)-((AD654*$H653*$E654)+(AD654*$H653*$F654)))</f>
        <v>0</v>
      </c>
      <c r="AE653" s="653">
        <f t="shared" ref="AE653" si="9330">((AE654*$H653)-((AE654*$H653*$E654)+(AE654*$H653*$F654)))</f>
        <v>0</v>
      </c>
      <c r="AF653" s="653">
        <f t="shared" ref="AF653" si="9331">((AF654*$H653)-((AF654*$H653*$E654)+(AF654*$H653*$F654)))</f>
        <v>0</v>
      </c>
      <c r="AG653" s="653">
        <f t="shared" ref="AG653" si="9332">((AG654*$H653)-((AG654*$H653*$E654)+(AG654*$H653*$F654)))</f>
        <v>0</v>
      </c>
      <c r="AH653" s="653">
        <f t="shared" ref="AH653" si="9333">((AH654*$H653)-((AH654*$H653*$E654)+(AH654*$H653*$F654)))</f>
        <v>0</v>
      </c>
      <c r="AI653" s="653">
        <f>+AI654*H653</f>
        <v>4699.5373777787609</v>
      </c>
      <c r="AJ653" s="653">
        <f>+AJ654*H653</f>
        <v>0</v>
      </c>
      <c r="AK653" s="653">
        <f t="shared" ref="AK653" si="9334">((AK654*$H653)-((AK654*$H653*$E654)+(AK654*$H653*$F654)))</f>
        <v>0</v>
      </c>
      <c r="AL653" s="653">
        <f t="shared" ref="AL653" si="9335">((AL654*$H653)-((AL654*$H653*$E654)+(AL654*$H653*$F654)))</f>
        <v>0</v>
      </c>
      <c r="AM653" s="653">
        <f t="shared" ref="AM653" si="9336">((AM654*$H653)-((AM654*$H653*$E654)+(AM654*$H653*$F654)))</f>
        <v>0</v>
      </c>
      <c r="AN653" s="653">
        <f t="shared" ref="AN653" si="9337">((AN654*$H653)-((AN654*$H653*$E654)+(AN654*$H653*$F654)))</f>
        <v>0</v>
      </c>
      <c r="AO653" s="653">
        <f t="shared" ref="AO653" si="9338">((AO654*$H653)-((AO654*$H653*$E654)+(AO654*$H653*$F654)))</f>
        <v>0</v>
      </c>
      <c r="AP653" s="653">
        <f t="shared" ref="AP653" si="9339">((AP654*$H653)-((AP654*$H653*$E654)+(AP654*$H653*$F654)))</f>
        <v>0</v>
      </c>
      <c r="AQ653" s="653">
        <f t="shared" ref="AQ653" si="9340">((AQ654*$H653)-((AQ654*$H653*$E654)+(AQ654*$H653*$F654)))</f>
        <v>0</v>
      </c>
      <c r="AR653" s="653">
        <f t="shared" ref="AR653" si="9341">((AR654*$H653)-((AR654*$H653*$E654)+(AR654*$H653*$F654)))</f>
        <v>0</v>
      </c>
      <c r="AS653" s="653">
        <f t="shared" ref="AS653" si="9342">((AS654*$H653)-((AS654*$H653*$E654)+(AS654*$H653*$F654)))</f>
        <v>0</v>
      </c>
      <c r="AT653" s="653">
        <f t="shared" ref="AT653" si="9343">((AT654*$H653)-((AT654*$H653*$E654)+(AT654*$H653*$F654)))</f>
        <v>0</v>
      </c>
      <c r="AU653" s="653">
        <f t="shared" ref="AU653" si="9344">((AU654*$H653)-((AU654*$H653*$E654)+(AU654*$H653*$F654)))</f>
        <v>0</v>
      </c>
      <c r="AV653" s="653">
        <f t="shared" ref="AV653" si="9345">((AV654*$H653)-((AV654*$H653*$E654)+(AV654*$H653*$F654)))</f>
        <v>0</v>
      </c>
      <c r="AW653" s="613">
        <f t="shared" si="9316"/>
        <v>93990.747555575217</v>
      </c>
      <c r="AX653" s="645">
        <f t="shared" si="9314"/>
        <v>0</v>
      </c>
      <c r="AY653" s="656">
        <f t="shared" si="9315"/>
        <v>0</v>
      </c>
      <c r="AZ653" s="591"/>
    </row>
    <row r="654" spans="1:52">
      <c r="A654" s="590"/>
      <c r="B654" s="636"/>
      <c r="C654" s="636"/>
      <c r="D654" s="651"/>
      <c r="E654" s="652">
        <v>0.3</v>
      </c>
      <c r="F654" s="652">
        <v>0.05</v>
      </c>
      <c r="G654" s="653"/>
      <c r="H654" s="640"/>
      <c r="I654" s="640">
        <f t="shared" si="9138"/>
        <v>1.35</v>
      </c>
      <c r="J654" s="658">
        <v>0</v>
      </c>
      <c r="K654" s="658">
        <v>0</v>
      </c>
      <c r="L654" s="658">
        <v>0</v>
      </c>
      <c r="M654" s="658">
        <v>0</v>
      </c>
      <c r="N654" s="658">
        <v>0</v>
      </c>
      <c r="O654" s="658">
        <v>0</v>
      </c>
      <c r="P654" s="658">
        <v>0</v>
      </c>
      <c r="Q654" s="658">
        <v>0</v>
      </c>
      <c r="R654" s="658">
        <v>0.3</v>
      </c>
      <c r="S654" s="658">
        <v>0</v>
      </c>
      <c r="T654" s="658">
        <v>0</v>
      </c>
      <c r="U654" s="658">
        <v>0</v>
      </c>
      <c r="V654" s="658">
        <v>0</v>
      </c>
      <c r="W654" s="658">
        <v>0</v>
      </c>
      <c r="X654" s="658">
        <v>0.21</v>
      </c>
      <c r="Y654" s="658">
        <v>0.79</v>
      </c>
      <c r="Z654" s="658">
        <v>0</v>
      </c>
      <c r="AA654" s="658">
        <v>0</v>
      </c>
      <c r="AB654" s="658">
        <v>0</v>
      </c>
      <c r="AC654" s="658">
        <v>0</v>
      </c>
      <c r="AD654" s="658">
        <v>0</v>
      </c>
      <c r="AE654" s="658">
        <v>0</v>
      </c>
      <c r="AF654" s="658">
        <v>0</v>
      </c>
      <c r="AG654" s="658">
        <v>0</v>
      </c>
      <c r="AH654" s="658">
        <v>0</v>
      </c>
      <c r="AI654" s="658">
        <v>0.05</v>
      </c>
      <c r="AJ654" s="658">
        <v>0</v>
      </c>
      <c r="AK654" s="658">
        <v>0</v>
      </c>
      <c r="AL654" s="658">
        <v>0</v>
      </c>
      <c r="AM654" s="658">
        <v>0</v>
      </c>
      <c r="AN654" s="658">
        <v>0</v>
      </c>
      <c r="AO654" s="658">
        <v>0</v>
      </c>
      <c r="AP654" s="658">
        <v>0</v>
      </c>
      <c r="AQ654" s="658">
        <v>0</v>
      </c>
      <c r="AR654" s="658">
        <v>0</v>
      </c>
      <c r="AS654" s="658">
        <v>0</v>
      </c>
      <c r="AT654" s="658">
        <v>0</v>
      </c>
      <c r="AU654" s="658">
        <v>0</v>
      </c>
      <c r="AV654" s="658">
        <v>0</v>
      </c>
      <c r="AW654" s="613">
        <f t="shared" si="9316"/>
        <v>1.35</v>
      </c>
      <c r="AX654" s="645">
        <f t="shared" si="9314"/>
        <v>1.35</v>
      </c>
      <c r="AY654" s="656" t="e">
        <f t="shared" si="9315"/>
        <v>#DIV/0!</v>
      </c>
      <c r="AZ654" s="591"/>
    </row>
    <row r="655" spans="1:52">
      <c r="A655" s="590"/>
      <c r="B655" s="636" t="s">
        <v>378</v>
      </c>
      <c r="C655" s="636" t="s">
        <v>817</v>
      </c>
      <c r="D655" s="651" t="s">
        <v>704</v>
      </c>
      <c r="E655" s="652"/>
      <c r="F655" s="652"/>
      <c r="G655" s="653"/>
      <c r="H655" s="640">
        <v>65947.844481971581</v>
      </c>
      <c r="I655" s="640">
        <f t="shared" si="9138"/>
        <v>65947.844481971581</v>
      </c>
      <c r="J655" s="653">
        <v>0</v>
      </c>
      <c r="K655" s="653">
        <v>0</v>
      </c>
      <c r="L655" s="653">
        <v>0</v>
      </c>
      <c r="M655" s="653">
        <v>0</v>
      </c>
      <c r="N655" s="653">
        <v>0</v>
      </c>
      <c r="O655" s="653">
        <v>0</v>
      </c>
      <c r="P655" s="653">
        <v>0</v>
      </c>
      <c r="Q655" s="653">
        <v>0</v>
      </c>
      <c r="R655" s="653">
        <f t="shared" ref="R655" si="9346">+R656*H655</f>
        <v>19784.353344591473</v>
      </c>
      <c r="S655" s="653">
        <f t="shared" ref="S655" si="9347">((S656*$H655)-((S656*$H655*$E656)+(S656*$H655*$F656)))</f>
        <v>0</v>
      </c>
      <c r="T655" s="653">
        <f t="shared" ref="T655" si="9348">((T656*$H655)-((T656*$H655*$E656)+(T656*$H655*$F656)))</f>
        <v>0</v>
      </c>
      <c r="U655" s="653">
        <f t="shared" ref="U655" si="9349">((U656*$H655)-((U656*$H655*$E656)+(U656*$H655*$F656)))</f>
        <v>0</v>
      </c>
      <c r="V655" s="653">
        <f t="shared" ref="V655" si="9350">((V656*$H655)-((V656*$H655*$E656)+(V656*$H655*$F656)))</f>
        <v>0</v>
      </c>
      <c r="W655" s="653">
        <f t="shared" ref="W655" si="9351">((W656*$H655)-((W656*$H655*$E656)+(W656*$H655*$F656)))</f>
        <v>0</v>
      </c>
      <c r="X655" s="653">
        <f t="shared" ref="X655" si="9352">((X656*$H655)-((X656*$H655*$E656)+(X656*$H655*$F656)))</f>
        <v>7287.2368152578611</v>
      </c>
      <c r="Y655" s="653">
        <f t="shared" ref="Y655" si="9353">((Y656*$H655)-((Y656*$H655*$E656)+(Y656*$H655*$F656)))</f>
        <v>35150.201108890848</v>
      </c>
      <c r="Z655" s="653">
        <f t="shared" ref="Z655" si="9354">((Z656*$H655)-((Z656*$H655*$E656)+(Z656*$H655*$F656)))</f>
        <v>428.66098913281564</v>
      </c>
      <c r="AA655" s="653">
        <f t="shared" ref="AA655" si="9355">((AA656*$H655)-((AA656*$H655*$E656)+(AA656*$H655*$F656)))</f>
        <v>0</v>
      </c>
      <c r="AB655" s="653">
        <f t="shared" ref="AB655" si="9356">((AB656*$H655)-((AB656*$H655*$E656)+(AB656*$H655*$F656)))</f>
        <v>0</v>
      </c>
      <c r="AC655" s="653">
        <f t="shared" ref="AC655" si="9357">((AC656*$H655)-((AC656*$H655*$E656)+(AC656*$H655*$F656)))</f>
        <v>0</v>
      </c>
      <c r="AD655" s="653">
        <f t="shared" ref="AD655" si="9358">((AD656*$H655)-((AD656*$H655*$E656)+(AD656*$H655*$F656)))</f>
        <v>0</v>
      </c>
      <c r="AE655" s="653">
        <f t="shared" ref="AE655" si="9359">((AE656*$H655)-((AE656*$H655*$E656)+(AE656*$H655*$F656)))</f>
        <v>0</v>
      </c>
      <c r="AF655" s="653">
        <f t="shared" ref="AF655" si="9360">((AF656*$H655)-((AF656*$H655*$E656)+(AF656*$H655*$F656)))</f>
        <v>0</v>
      </c>
      <c r="AG655" s="653">
        <f t="shared" ref="AG655" si="9361">((AG656*$H655)-((AG656*$H655*$E656)+(AG656*$H655*$F656)))</f>
        <v>0</v>
      </c>
      <c r="AH655" s="653">
        <f t="shared" ref="AH655" si="9362">((AH656*$H655)-((AH656*$H655*$E656)+(AH656*$H655*$F656)))</f>
        <v>0</v>
      </c>
      <c r="AI655" s="653">
        <f>+AI656*H655</f>
        <v>3297.3922240985794</v>
      </c>
      <c r="AJ655" s="653">
        <f>+AJ656*H655</f>
        <v>0</v>
      </c>
      <c r="AK655" s="653">
        <f t="shared" ref="AK655" si="9363">((AK656*$H655)-((AK656*$H655*$E656)+(AK656*$H655*$F656)))</f>
        <v>0</v>
      </c>
      <c r="AL655" s="653">
        <f t="shared" ref="AL655" si="9364">((AL656*$H655)-((AL656*$H655*$E656)+(AL656*$H655*$F656)))</f>
        <v>0</v>
      </c>
      <c r="AM655" s="653">
        <f t="shared" ref="AM655" si="9365">((AM656*$H655)-((AM656*$H655*$E656)+(AM656*$H655*$F656)))</f>
        <v>0</v>
      </c>
      <c r="AN655" s="653">
        <f t="shared" ref="AN655" si="9366">((AN656*$H655)-((AN656*$H655*$E656)+(AN656*$H655*$F656)))</f>
        <v>0</v>
      </c>
      <c r="AO655" s="653">
        <f t="shared" ref="AO655" si="9367">((AO656*$H655)-((AO656*$H655*$E656)+(AO656*$H655*$F656)))</f>
        <v>0</v>
      </c>
      <c r="AP655" s="653">
        <f t="shared" ref="AP655" si="9368">((AP656*$H655)-((AP656*$H655*$E656)+(AP656*$H655*$F656)))</f>
        <v>0</v>
      </c>
      <c r="AQ655" s="653">
        <f t="shared" ref="AQ655" si="9369">((AQ656*$H655)-((AQ656*$H655*$E656)+(AQ656*$H655*$F656)))</f>
        <v>0</v>
      </c>
      <c r="AR655" s="653">
        <f t="shared" ref="AR655" si="9370">((AR656*$H655)-((AR656*$H655*$E656)+(AR656*$H655*$F656)))</f>
        <v>0</v>
      </c>
      <c r="AS655" s="653">
        <f t="shared" ref="AS655" si="9371">((AS656*$H655)-((AS656*$H655*$E656)+(AS656*$H655*$F656)))</f>
        <v>0</v>
      </c>
      <c r="AT655" s="653">
        <f t="shared" ref="AT655" si="9372">((AT656*$H655)-((AT656*$H655*$E656)+(AT656*$H655*$F656)))</f>
        <v>0</v>
      </c>
      <c r="AU655" s="653">
        <f t="shared" ref="AU655" si="9373">((AU656*$H655)-((AU656*$H655*$E656)+(AU656*$H655*$F656)))</f>
        <v>0</v>
      </c>
      <c r="AV655" s="653">
        <f t="shared" ref="AV655" si="9374">((AV656*$H655)-((AV656*$H655*$E656)+(AV656*$H655*$F656)))</f>
        <v>0</v>
      </c>
      <c r="AW655" s="613">
        <f t="shared" si="9316"/>
        <v>65947.844481971581</v>
      </c>
      <c r="AX655" s="645">
        <f t="shared" si="9314"/>
        <v>0</v>
      </c>
      <c r="AY655" s="656">
        <f t="shared" si="9315"/>
        <v>0</v>
      </c>
      <c r="AZ655" s="591"/>
    </row>
    <row r="656" spans="1:52">
      <c r="A656" s="590"/>
      <c r="B656" s="636"/>
      <c r="C656" s="636"/>
      <c r="D656" s="651"/>
      <c r="E656" s="652">
        <v>0.3</v>
      </c>
      <c r="F656" s="652">
        <v>0.05</v>
      </c>
      <c r="G656" s="653"/>
      <c r="H656" s="640"/>
      <c r="I656" s="640">
        <f t="shared" si="9138"/>
        <v>1.35</v>
      </c>
      <c r="J656" s="658">
        <v>0</v>
      </c>
      <c r="K656" s="658">
        <v>0</v>
      </c>
      <c r="L656" s="658">
        <v>0</v>
      </c>
      <c r="M656" s="658">
        <v>0</v>
      </c>
      <c r="N656" s="658">
        <v>0</v>
      </c>
      <c r="O656" s="658">
        <v>0</v>
      </c>
      <c r="P656" s="658">
        <v>0</v>
      </c>
      <c r="Q656" s="658">
        <v>0</v>
      </c>
      <c r="R656" s="658">
        <v>0.3</v>
      </c>
      <c r="S656" s="658">
        <v>0</v>
      </c>
      <c r="T656" s="658">
        <v>0</v>
      </c>
      <c r="U656" s="658">
        <v>0</v>
      </c>
      <c r="V656" s="658">
        <v>0</v>
      </c>
      <c r="W656" s="658">
        <v>0</v>
      </c>
      <c r="X656" s="658">
        <v>0.17</v>
      </c>
      <c r="Y656" s="658">
        <v>0.82</v>
      </c>
      <c r="Z656" s="658">
        <v>1.0000000000000009E-2</v>
      </c>
      <c r="AA656" s="658">
        <v>0</v>
      </c>
      <c r="AB656" s="658">
        <v>0</v>
      </c>
      <c r="AC656" s="658">
        <v>0</v>
      </c>
      <c r="AD656" s="658">
        <v>0</v>
      </c>
      <c r="AE656" s="658">
        <v>0</v>
      </c>
      <c r="AF656" s="658">
        <v>0</v>
      </c>
      <c r="AG656" s="658">
        <v>0</v>
      </c>
      <c r="AH656" s="658">
        <v>0</v>
      </c>
      <c r="AI656" s="658">
        <v>0.05</v>
      </c>
      <c r="AJ656" s="658">
        <v>0</v>
      </c>
      <c r="AK656" s="658">
        <v>0</v>
      </c>
      <c r="AL656" s="658">
        <v>0</v>
      </c>
      <c r="AM656" s="658">
        <v>0</v>
      </c>
      <c r="AN656" s="658">
        <v>0</v>
      </c>
      <c r="AO656" s="658">
        <v>0</v>
      </c>
      <c r="AP656" s="658">
        <v>0</v>
      </c>
      <c r="AQ656" s="658">
        <v>0</v>
      </c>
      <c r="AR656" s="658">
        <v>0</v>
      </c>
      <c r="AS656" s="658">
        <v>0</v>
      </c>
      <c r="AT656" s="658">
        <v>0</v>
      </c>
      <c r="AU656" s="658">
        <v>0</v>
      </c>
      <c r="AV656" s="658">
        <v>0</v>
      </c>
      <c r="AW656" s="613">
        <f t="shared" si="9316"/>
        <v>1.35</v>
      </c>
      <c r="AX656" s="645">
        <f t="shared" si="9314"/>
        <v>1.35</v>
      </c>
      <c r="AY656" s="656" t="e">
        <f t="shared" si="9315"/>
        <v>#DIV/0!</v>
      </c>
      <c r="AZ656" s="591"/>
    </row>
    <row r="657" spans="1:52">
      <c r="A657" s="590"/>
      <c r="B657" s="636" t="s">
        <v>378</v>
      </c>
      <c r="C657" s="636" t="s">
        <v>818</v>
      </c>
      <c r="D657" s="651" t="s">
        <v>770</v>
      </c>
      <c r="E657" s="652"/>
      <c r="F657" s="652"/>
      <c r="G657" s="653"/>
      <c r="H657" s="640">
        <v>177717.82735776951</v>
      </c>
      <c r="I657" s="640">
        <f t="shared" si="9138"/>
        <v>177717.82735776951</v>
      </c>
      <c r="J657" s="653">
        <v>0</v>
      </c>
      <c r="K657" s="653">
        <v>0</v>
      </c>
      <c r="L657" s="653">
        <v>0</v>
      </c>
      <c r="M657" s="653">
        <v>0</v>
      </c>
      <c r="N657" s="653">
        <v>0</v>
      </c>
      <c r="O657" s="653">
        <v>0</v>
      </c>
      <c r="P657" s="653">
        <v>0</v>
      </c>
      <c r="Q657" s="653">
        <v>0</v>
      </c>
      <c r="R657" s="653">
        <f t="shared" ref="R657" si="9375">+R658*H657</f>
        <v>53315.348207330848</v>
      </c>
      <c r="S657" s="653">
        <f t="shared" ref="S657" si="9376">((S658*$H657)-((S658*$H657*$E658)+(S658*$H657*$F658)))</f>
        <v>0</v>
      </c>
      <c r="T657" s="653">
        <f t="shared" ref="T657" si="9377">((T658*$H657)-((T658*$H657*$E658)+(T658*$H657*$F658)))</f>
        <v>0</v>
      </c>
      <c r="U657" s="653">
        <f t="shared" ref="U657" si="9378">((U658*$H657)-((U658*$H657*$E658)+(U658*$H657*$F658)))</f>
        <v>0</v>
      </c>
      <c r="V657" s="653">
        <f t="shared" ref="V657" si="9379">((V658*$H657)-((V658*$H657*$E658)+(V658*$H657*$F658)))</f>
        <v>0</v>
      </c>
      <c r="W657" s="653">
        <f t="shared" ref="W657" si="9380">((W658*$H657)-((W658*$H657*$E658)+(W658*$H657*$F658)))</f>
        <v>0</v>
      </c>
      <c r="X657" s="653">
        <f t="shared" ref="X657" si="9381">((X658*$H657)-((X658*$H657*$E658)+(X658*$H657*$F658)))</f>
        <v>0</v>
      </c>
      <c r="Y657" s="653">
        <f t="shared" ref="Y657" si="9382">((Y658*$H657)-((Y658*$H657*$E658)+(Y658*$H657*$F658)))</f>
        <v>0</v>
      </c>
      <c r="Z657" s="653">
        <f t="shared" ref="Z657" si="9383">((Z658*$H657)-((Z658*$H657*$E658)+(Z658*$H657*$F658)))</f>
        <v>115516.58778255018</v>
      </c>
      <c r="AA657" s="653">
        <f t="shared" ref="AA657" si="9384">((AA658*$H657)-((AA658*$H657*$E658)+(AA658*$H657*$F658)))</f>
        <v>0</v>
      </c>
      <c r="AB657" s="653">
        <f t="shared" ref="AB657" si="9385">((AB658*$H657)-((AB658*$H657*$E658)+(AB658*$H657*$F658)))</f>
        <v>0</v>
      </c>
      <c r="AC657" s="653">
        <f t="shared" ref="AC657" si="9386">((AC658*$H657)-((AC658*$H657*$E658)+(AC658*$H657*$F658)))</f>
        <v>0</v>
      </c>
      <c r="AD657" s="653">
        <f t="shared" ref="AD657" si="9387">((AD658*$H657)-((AD658*$H657*$E658)+(AD658*$H657*$F658)))</f>
        <v>0</v>
      </c>
      <c r="AE657" s="653">
        <f t="shared" ref="AE657" si="9388">((AE658*$H657)-((AE658*$H657*$E658)+(AE658*$H657*$F658)))</f>
        <v>0</v>
      </c>
      <c r="AF657" s="653">
        <f t="shared" ref="AF657" si="9389">((AF658*$H657)-((AF658*$H657*$E658)+(AF658*$H657*$F658)))</f>
        <v>0</v>
      </c>
      <c r="AG657" s="653">
        <f t="shared" ref="AG657" si="9390">((AG658*$H657)-((AG658*$H657*$E658)+(AG658*$H657*$F658)))</f>
        <v>0</v>
      </c>
      <c r="AH657" s="653">
        <f t="shared" ref="AH657" si="9391">((AH658*$H657)-((AH658*$H657*$E658)+(AH658*$H657*$F658)))</f>
        <v>0</v>
      </c>
      <c r="AI657" s="653">
        <f>+AI658*H657</f>
        <v>8885.8913678884765</v>
      </c>
      <c r="AJ657" s="653">
        <f>+AJ658*H657</f>
        <v>0</v>
      </c>
      <c r="AK657" s="653">
        <f t="shared" ref="AK657" si="9392">((AK658*$H657)-((AK658*$H657*$E658)+(AK658*$H657*$F658)))</f>
        <v>0</v>
      </c>
      <c r="AL657" s="653">
        <f t="shared" ref="AL657" si="9393">((AL658*$H657)-((AL658*$H657*$E658)+(AL658*$H657*$F658)))</f>
        <v>0</v>
      </c>
      <c r="AM657" s="653">
        <f t="shared" ref="AM657" si="9394">((AM658*$H657)-((AM658*$H657*$E658)+(AM658*$H657*$F658)))</f>
        <v>0</v>
      </c>
      <c r="AN657" s="653">
        <f t="shared" ref="AN657" si="9395">((AN658*$H657)-((AN658*$H657*$E658)+(AN658*$H657*$F658)))</f>
        <v>0</v>
      </c>
      <c r="AO657" s="653">
        <f t="shared" ref="AO657" si="9396">((AO658*$H657)-((AO658*$H657*$E658)+(AO658*$H657*$F658)))</f>
        <v>0</v>
      </c>
      <c r="AP657" s="653">
        <f t="shared" ref="AP657" si="9397">((AP658*$H657)-((AP658*$H657*$E658)+(AP658*$H657*$F658)))</f>
        <v>0</v>
      </c>
      <c r="AQ657" s="653">
        <f t="shared" ref="AQ657" si="9398">((AQ658*$H657)-((AQ658*$H657*$E658)+(AQ658*$H657*$F658)))</f>
        <v>0</v>
      </c>
      <c r="AR657" s="653">
        <f t="shared" ref="AR657" si="9399">((AR658*$H657)-((AR658*$H657*$E658)+(AR658*$H657*$F658)))</f>
        <v>0</v>
      </c>
      <c r="AS657" s="653">
        <f t="shared" ref="AS657" si="9400">((AS658*$H657)-((AS658*$H657*$E658)+(AS658*$H657*$F658)))</f>
        <v>0</v>
      </c>
      <c r="AT657" s="653">
        <f t="shared" ref="AT657" si="9401">((AT658*$H657)-((AT658*$H657*$E658)+(AT658*$H657*$F658)))</f>
        <v>0</v>
      </c>
      <c r="AU657" s="653">
        <f t="shared" ref="AU657" si="9402">((AU658*$H657)-((AU658*$H657*$E658)+(AU658*$H657*$F658)))</f>
        <v>0</v>
      </c>
      <c r="AV657" s="653">
        <f t="shared" ref="AV657" si="9403">((AV658*$H657)-((AV658*$H657*$E658)+(AV658*$H657*$F658)))</f>
        <v>0</v>
      </c>
      <c r="AW657" s="613">
        <f t="shared" si="9316"/>
        <v>177717.82735776951</v>
      </c>
      <c r="AX657" s="645">
        <f t="shared" si="9314"/>
        <v>0</v>
      </c>
      <c r="AY657" s="656">
        <f t="shared" si="9315"/>
        <v>0</v>
      </c>
      <c r="AZ657" s="591"/>
    </row>
    <row r="658" spans="1:52">
      <c r="A658" s="590"/>
      <c r="B658" s="636"/>
      <c r="C658" s="636"/>
      <c r="D658" s="651"/>
      <c r="E658" s="652">
        <v>0.3</v>
      </c>
      <c r="F658" s="652">
        <v>0.05</v>
      </c>
      <c r="G658" s="653"/>
      <c r="H658" s="640"/>
      <c r="I658" s="640">
        <f t="shared" si="9138"/>
        <v>1.35</v>
      </c>
      <c r="J658" s="658">
        <v>0</v>
      </c>
      <c r="K658" s="658">
        <v>0</v>
      </c>
      <c r="L658" s="658">
        <v>0</v>
      </c>
      <c r="M658" s="658">
        <v>0</v>
      </c>
      <c r="N658" s="658">
        <v>0</v>
      </c>
      <c r="O658" s="658">
        <v>0</v>
      </c>
      <c r="P658" s="658">
        <v>0</v>
      </c>
      <c r="Q658" s="658">
        <v>0</v>
      </c>
      <c r="R658" s="658">
        <v>0.3</v>
      </c>
      <c r="S658" s="658">
        <v>0</v>
      </c>
      <c r="T658" s="658">
        <v>0</v>
      </c>
      <c r="U658" s="658">
        <v>0</v>
      </c>
      <c r="V658" s="658">
        <v>0</v>
      </c>
      <c r="W658" s="658">
        <v>0</v>
      </c>
      <c r="X658" s="658">
        <v>0</v>
      </c>
      <c r="Y658" s="658">
        <v>0</v>
      </c>
      <c r="Z658" s="658">
        <v>1</v>
      </c>
      <c r="AA658" s="658">
        <v>0</v>
      </c>
      <c r="AB658" s="658">
        <v>0</v>
      </c>
      <c r="AC658" s="658">
        <v>0</v>
      </c>
      <c r="AD658" s="658">
        <v>0</v>
      </c>
      <c r="AE658" s="658">
        <v>0</v>
      </c>
      <c r="AF658" s="658">
        <v>0</v>
      </c>
      <c r="AG658" s="658">
        <v>0</v>
      </c>
      <c r="AH658" s="658">
        <v>0</v>
      </c>
      <c r="AI658" s="658">
        <v>0.05</v>
      </c>
      <c r="AJ658" s="658">
        <v>0</v>
      </c>
      <c r="AK658" s="658">
        <v>0</v>
      </c>
      <c r="AL658" s="658">
        <v>0</v>
      </c>
      <c r="AM658" s="658">
        <v>0</v>
      </c>
      <c r="AN658" s="658">
        <v>0</v>
      </c>
      <c r="AO658" s="658">
        <v>0</v>
      </c>
      <c r="AP658" s="658">
        <v>0</v>
      </c>
      <c r="AQ658" s="658">
        <v>0</v>
      </c>
      <c r="AR658" s="658">
        <v>0</v>
      </c>
      <c r="AS658" s="658">
        <v>0</v>
      </c>
      <c r="AT658" s="658">
        <v>0</v>
      </c>
      <c r="AU658" s="658">
        <v>0</v>
      </c>
      <c r="AV658" s="658">
        <v>0</v>
      </c>
      <c r="AW658" s="613">
        <f t="shared" si="9316"/>
        <v>1.35</v>
      </c>
      <c r="AX658" s="645">
        <f t="shared" si="9314"/>
        <v>1.35</v>
      </c>
      <c r="AY658" s="656" t="e">
        <f t="shared" si="9315"/>
        <v>#DIV/0!</v>
      </c>
      <c r="AZ658" s="591"/>
    </row>
    <row r="659" spans="1:52">
      <c r="A659" s="590"/>
      <c r="B659" s="646" t="s">
        <v>305</v>
      </c>
      <c r="C659" s="646" t="s">
        <v>819</v>
      </c>
      <c r="D659" s="647" t="s">
        <v>820</v>
      </c>
      <c r="E659" s="648"/>
      <c r="F659" s="648"/>
      <c r="G659" s="649"/>
      <c r="H659" s="650">
        <f>+H660+H662+H664+H666+H668+H670</f>
        <v>1004328.1555992754</v>
      </c>
      <c r="I659" s="650">
        <f t="shared" si="9138"/>
        <v>1004328.1555992754</v>
      </c>
      <c r="J659" s="650">
        <f t="shared" ref="J659:AV659" si="9404">+J660+J662+J664+J666+J668+J670</f>
        <v>0</v>
      </c>
      <c r="K659" s="650">
        <f t="shared" si="9404"/>
        <v>0</v>
      </c>
      <c r="L659" s="650">
        <f t="shared" si="9404"/>
        <v>0</v>
      </c>
      <c r="M659" s="650">
        <f t="shared" si="9404"/>
        <v>0</v>
      </c>
      <c r="N659" s="650">
        <f t="shared" si="9404"/>
        <v>0</v>
      </c>
      <c r="O659" s="650">
        <f t="shared" si="9404"/>
        <v>0</v>
      </c>
      <c r="P659" s="650">
        <f t="shared" si="9404"/>
        <v>0</v>
      </c>
      <c r="Q659" s="650">
        <f t="shared" si="9404"/>
        <v>0</v>
      </c>
      <c r="R659" s="650">
        <f t="shared" si="9404"/>
        <v>301298.44667978259</v>
      </c>
      <c r="S659" s="650">
        <f t="shared" si="9404"/>
        <v>0</v>
      </c>
      <c r="T659" s="650">
        <f t="shared" si="9404"/>
        <v>0</v>
      </c>
      <c r="U659" s="650">
        <f t="shared" si="9404"/>
        <v>0</v>
      </c>
      <c r="V659" s="650">
        <f t="shared" si="9404"/>
        <v>0</v>
      </c>
      <c r="W659" s="650">
        <f t="shared" si="9404"/>
        <v>0</v>
      </c>
      <c r="X659" s="650">
        <f t="shared" si="9404"/>
        <v>0</v>
      </c>
      <c r="Y659" s="650">
        <f t="shared" si="9404"/>
        <v>68667.728355734056</v>
      </c>
      <c r="Z659" s="650">
        <f t="shared" si="9404"/>
        <v>518283.18682598008</v>
      </c>
      <c r="AA659" s="650">
        <f t="shared" si="9404"/>
        <v>65862.385957814826</v>
      </c>
      <c r="AB659" s="650">
        <f t="shared" si="9404"/>
        <v>0</v>
      </c>
      <c r="AC659" s="650">
        <f t="shared" si="9404"/>
        <v>0</v>
      </c>
      <c r="AD659" s="650">
        <f t="shared" si="9404"/>
        <v>0</v>
      </c>
      <c r="AE659" s="650">
        <f t="shared" si="9404"/>
        <v>0</v>
      </c>
      <c r="AF659" s="650">
        <f t="shared" si="9404"/>
        <v>0</v>
      </c>
      <c r="AG659" s="650">
        <f t="shared" si="9404"/>
        <v>0</v>
      </c>
      <c r="AH659" s="650">
        <f t="shared" si="9404"/>
        <v>0</v>
      </c>
      <c r="AI659" s="650">
        <f t="shared" si="9404"/>
        <v>50216.407779963774</v>
      </c>
      <c r="AJ659" s="650">
        <f t="shared" si="9404"/>
        <v>0</v>
      </c>
      <c r="AK659" s="650">
        <f t="shared" si="9404"/>
        <v>0</v>
      </c>
      <c r="AL659" s="650">
        <f t="shared" si="9404"/>
        <v>0</v>
      </c>
      <c r="AM659" s="650">
        <f t="shared" si="9404"/>
        <v>0</v>
      </c>
      <c r="AN659" s="650">
        <f t="shared" si="9404"/>
        <v>0</v>
      </c>
      <c r="AO659" s="650">
        <f t="shared" si="9404"/>
        <v>0</v>
      </c>
      <c r="AP659" s="650">
        <f t="shared" si="9404"/>
        <v>0</v>
      </c>
      <c r="AQ659" s="650">
        <f t="shared" si="9404"/>
        <v>0</v>
      </c>
      <c r="AR659" s="650">
        <f t="shared" si="9404"/>
        <v>0</v>
      </c>
      <c r="AS659" s="650">
        <f t="shared" si="9404"/>
        <v>0</v>
      </c>
      <c r="AT659" s="650">
        <f t="shared" si="9404"/>
        <v>0</v>
      </c>
      <c r="AU659" s="650">
        <f t="shared" si="9404"/>
        <v>0</v>
      </c>
      <c r="AV659" s="650">
        <f t="shared" si="9404"/>
        <v>0</v>
      </c>
      <c r="AW659" s="613">
        <f t="shared" si="9316"/>
        <v>1004328.1555992754</v>
      </c>
      <c r="AX659" s="645">
        <f t="shared" si="9314"/>
        <v>0</v>
      </c>
      <c r="AY659" s="656">
        <f t="shared" si="9315"/>
        <v>0</v>
      </c>
      <c r="AZ659" s="591"/>
    </row>
    <row r="660" spans="1:52">
      <c r="A660" s="590"/>
      <c r="B660" s="636" t="s">
        <v>378</v>
      </c>
      <c r="C660" s="636" t="s">
        <v>821</v>
      </c>
      <c r="D660" s="651" t="s">
        <v>756</v>
      </c>
      <c r="E660" s="652"/>
      <c r="F660" s="652"/>
      <c r="G660" s="653"/>
      <c r="H660" s="640">
        <v>635932.96197478066</v>
      </c>
      <c r="I660" s="640">
        <f t="shared" si="9138"/>
        <v>635932.96197478066</v>
      </c>
      <c r="J660" s="653">
        <v>0</v>
      </c>
      <c r="K660" s="653">
        <v>0</v>
      </c>
      <c r="L660" s="653">
        <v>0</v>
      </c>
      <c r="M660" s="653">
        <v>0</v>
      </c>
      <c r="N660" s="653">
        <v>0</v>
      </c>
      <c r="O660" s="653">
        <v>0</v>
      </c>
      <c r="P660" s="653">
        <v>0</v>
      </c>
      <c r="Q660" s="653">
        <v>0</v>
      </c>
      <c r="R660" s="653">
        <f t="shared" ref="R660" si="9405">+R661*H660</f>
        <v>190779.8885924342</v>
      </c>
      <c r="S660" s="653">
        <f t="shared" ref="S660" si="9406">((S661*$H660)-((S661*$H660*$E661)+(S661*$H660*$F661)))</f>
        <v>0</v>
      </c>
      <c r="T660" s="653">
        <f t="shared" ref="T660" si="9407">((T661*$H660)-((T661*$H660*$E661)+(T661*$H660*$F661)))</f>
        <v>0</v>
      </c>
      <c r="U660" s="653">
        <f t="shared" ref="U660" si="9408">((U661*$H660)-((U661*$H660*$E661)+(U661*$H660*$F661)))</f>
        <v>0</v>
      </c>
      <c r="V660" s="653">
        <f t="shared" ref="V660" si="9409">((V661*$H660)-((V661*$H660*$E661)+(V661*$H660*$F661)))</f>
        <v>0</v>
      </c>
      <c r="W660" s="653">
        <f t="shared" ref="W660" si="9410">((W661*$H660)-((W661*$H660*$E661)+(W661*$H660*$F661)))</f>
        <v>0</v>
      </c>
      <c r="X660" s="653">
        <f t="shared" ref="X660" si="9411">((X661*$H660)-((X661*$H660*$E661)+(X661*$H660*$F661)))</f>
        <v>0</v>
      </c>
      <c r="Y660" s="653">
        <f t="shared" ref="Y660" si="9412">((Y661*$H660)-((Y661*$H660*$E661)+(Y661*$H660*$F661)))</f>
        <v>0</v>
      </c>
      <c r="Z660" s="653">
        <f t="shared" ref="Z660" si="9413">((Z661*$H660)-((Z661*$H660*$E661)+(Z661*$H660*$F661)))</f>
        <v>363753.65424957452</v>
      </c>
      <c r="AA660" s="653">
        <f t="shared" ref="AA660" si="9414">((AA661*$H660)-((AA661*$H660*$E661)+(AA661*$H660*$F661)))</f>
        <v>49602.771034032892</v>
      </c>
      <c r="AB660" s="653">
        <f t="shared" ref="AB660" si="9415">((AB661*$H660)-((AB661*$H660*$E661)+(AB661*$H660*$F661)))</f>
        <v>0</v>
      </c>
      <c r="AC660" s="653">
        <f t="shared" ref="AC660" si="9416">((AC661*$H660)-((AC661*$H660*$E661)+(AC661*$H660*$F661)))</f>
        <v>0</v>
      </c>
      <c r="AD660" s="653">
        <f t="shared" ref="AD660" si="9417">((AD661*$H660)-((AD661*$H660*$E661)+(AD661*$H660*$F661)))</f>
        <v>0</v>
      </c>
      <c r="AE660" s="653">
        <f t="shared" ref="AE660" si="9418">((AE661*$H660)-((AE661*$H660*$E661)+(AE661*$H660*$F661)))</f>
        <v>0</v>
      </c>
      <c r="AF660" s="653">
        <f t="shared" ref="AF660" si="9419">((AF661*$H660)-((AF661*$H660*$E661)+(AF661*$H660*$F661)))</f>
        <v>0</v>
      </c>
      <c r="AG660" s="653">
        <f t="shared" ref="AG660" si="9420">((AG661*$H660)-((AG661*$H660*$E661)+(AG661*$H660*$F661)))</f>
        <v>0</v>
      </c>
      <c r="AH660" s="653">
        <f t="shared" ref="AH660" si="9421">((AH661*$H660)-((AH661*$H660*$E661)+(AH661*$H660*$F661)))</f>
        <v>0</v>
      </c>
      <c r="AI660" s="653">
        <f>+AI661*H660</f>
        <v>31796.648098739035</v>
      </c>
      <c r="AJ660" s="653">
        <f>+AJ661*H660</f>
        <v>0</v>
      </c>
      <c r="AK660" s="653">
        <f t="shared" ref="AK660" si="9422">((AK661*$H660)-((AK661*$H660*$E661)+(AK661*$H660*$F661)))</f>
        <v>0</v>
      </c>
      <c r="AL660" s="653">
        <f t="shared" ref="AL660" si="9423">((AL661*$H660)-((AL661*$H660*$E661)+(AL661*$H660*$F661)))</f>
        <v>0</v>
      </c>
      <c r="AM660" s="653">
        <f t="shared" ref="AM660" si="9424">((AM661*$H660)-((AM661*$H660*$E661)+(AM661*$H660*$F661)))</f>
        <v>0</v>
      </c>
      <c r="AN660" s="653">
        <f t="shared" ref="AN660" si="9425">((AN661*$H660)-((AN661*$H660*$E661)+(AN661*$H660*$F661)))</f>
        <v>0</v>
      </c>
      <c r="AO660" s="653">
        <f t="shared" ref="AO660" si="9426">((AO661*$H660)-((AO661*$H660*$E661)+(AO661*$H660*$F661)))</f>
        <v>0</v>
      </c>
      <c r="AP660" s="653">
        <f t="shared" ref="AP660" si="9427">((AP661*$H660)-((AP661*$H660*$E661)+(AP661*$H660*$F661)))</f>
        <v>0</v>
      </c>
      <c r="AQ660" s="653">
        <f t="shared" ref="AQ660" si="9428">((AQ661*$H660)-((AQ661*$H660*$E661)+(AQ661*$H660*$F661)))</f>
        <v>0</v>
      </c>
      <c r="AR660" s="653">
        <f t="shared" ref="AR660" si="9429">((AR661*$H660)-((AR661*$H660*$E661)+(AR661*$H660*$F661)))</f>
        <v>0</v>
      </c>
      <c r="AS660" s="653">
        <f t="shared" ref="AS660" si="9430">((AS661*$H660)-((AS661*$H660*$E661)+(AS661*$H660*$F661)))</f>
        <v>0</v>
      </c>
      <c r="AT660" s="653">
        <f t="shared" ref="AT660" si="9431">((AT661*$H660)-((AT661*$H660*$E661)+(AT661*$H660*$F661)))</f>
        <v>0</v>
      </c>
      <c r="AU660" s="653">
        <f t="shared" ref="AU660" si="9432">((AU661*$H660)-((AU661*$H660*$E661)+(AU661*$H660*$F661)))</f>
        <v>0</v>
      </c>
      <c r="AV660" s="653">
        <f t="shared" ref="AV660" si="9433">((AV661*$H660)-((AV661*$H660*$E661)+(AV661*$H660*$F661)))</f>
        <v>0</v>
      </c>
      <c r="AW660" s="613">
        <f t="shared" si="9316"/>
        <v>635932.96197478066</v>
      </c>
      <c r="AX660" s="645">
        <f t="shared" si="9314"/>
        <v>0</v>
      </c>
      <c r="AY660" s="656">
        <f t="shared" si="9315"/>
        <v>0</v>
      </c>
      <c r="AZ660" s="591"/>
    </row>
    <row r="661" spans="1:52">
      <c r="A661" s="590"/>
      <c r="B661" s="636"/>
      <c r="C661" s="636"/>
      <c r="D661" s="651"/>
      <c r="E661" s="652">
        <v>0.3</v>
      </c>
      <c r="F661" s="652">
        <v>0.05</v>
      </c>
      <c r="G661" s="653"/>
      <c r="H661" s="640"/>
      <c r="I661" s="640">
        <f t="shared" si="9138"/>
        <v>1.3499999999999999</v>
      </c>
      <c r="J661" s="658">
        <v>0</v>
      </c>
      <c r="K661" s="658">
        <v>0</v>
      </c>
      <c r="L661" s="658">
        <v>0</v>
      </c>
      <c r="M661" s="658">
        <v>0</v>
      </c>
      <c r="N661" s="658">
        <v>0</v>
      </c>
      <c r="O661" s="658">
        <v>0</v>
      </c>
      <c r="P661" s="658">
        <v>0</v>
      </c>
      <c r="Q661" s="658">
        <v>0</v>
      </c>
      <c r="R661" s="658">
        <v>0.3</v>
      </c>
      <c r="S661" s="658">
        <v>0</v>
      </c>
      <c r="T661" s="658">
        <v>0</v>
      </c>
      <c r="U661" s="658">
        <v>0</v>
      </c>
      <c r="V661" s="658">
        <v>0</v>
      </c>
      <c r="W661" s="658">
        <v>0</v>
      </c>
      <c r="X661" s="658">
        <v>0</v>
      </c>
      <c r="Y661" s="658">
        <v>0</v>
      </c>
      <c r="Z661" s="658">
        <v>0.88</v>
      </c>
      <c r="AA661" s="658">
        <v>0.12</v>
      </c>
      <c r="AB661" s="658">
        <v>0</v>
      </c>
      <c r="AC661" s="658">
        <v>0</v>
      </c>
      <c r="AD661" s="658">
        <v>0</v>
      </c>
      <c r="AE661" s="658">
        <v>0</v>
      </c>
      <c r="AF661" s="658">
        <v>0</v>
      </c>
      <c r="AG661" s="658">
        <v>0</v>
      </c>
      <c r="AH661" s="658">
        <v>0</v>
      </c>
      <c r="AI661" s="658">
        <v>0.05</v>
      </c>
      <c r="AJ661" s="658">
        <v>0</v>
      </c>
      <c r="AK661" s="658">
        <v>0</v>
      </c>
      <c r="AL661" s="658">
        <v>0</v>
      </c>
      <c r="AM661" s="658">
        <v>0</v>
      </c>
      <c r="AN661" s="658">
        <v>0</v>
      </c>
      <c r="AO661" s="658">
        <v>0</v>
      </c>
      <c r="AP661" s="658">
        <v>0</v>
      </c>
      <c r="AQ661" s="658">
        <v>0</v>
      </c>
      <c r="AR661" s="658">
        <v>0</v>
      </c>
      <c r="AS661" s="658">
        <v>0</v>
      </c>
      <c r="AT661" s="658">
        <v>0</v>
      </c>
      <c r="AU661" s="658">
        <v>0</v>
      </c>
      <c r="AV661" s="658">
        <v>0</v>
      </c>
      <c r="AW661" s="613">
        <f t="shared" si="9316"/>
        <v>1.3499999999999999</v>
      </c>
      <c r="AX661" s="645">
        <f t="shared" si="9314"/>
        <v>1.3499999999999999</v>
      </c>
      <c r="AY661" s="656" t="e">
        <f t="shared" si="9315"/>
        <v>#DIV/0!</v>
      </c>
      <c r="AZ661" s="591"/>
    </row>
    <row r="662" spans="1:52">
      <c r="A662" s="590"/>
      <c r="B662" s="636" t="s">
        <v>378</v>
      </c>
      <c r="C662" s="636" t="s">
        <v>822</v>
      </c>
      <c r="D662" s="651" t="s">
        <v>700</v>
      </c>
      <c r="E662" s="652"/>
      <c r="F662" s="652"/>
      <c r="G662" s="653"/>
      <c r="H662" s="640">
        <v>0</v>
      </c>
      <c r="I662" s="640">
        <f t="shared" si="9138"/>
        <v>0</v>
      </c>
      <c r="J662" s="653">
        <v>0</v>
      </c>
      <c r="K662" s="653">
        <v>0</v>
      </c>
      <c r="L662" s="653">
        <v>0</v>
      </c>
      <c r="M662" s="653">
        <v>0</v>
      </c>
      <c r="N662" s="653">
        <v>0</v>
      </c>
      <c r="O662" s="653">
        <v>0</v>
      </c>
      <c r="P662" s="653">
        <v>0</v>
      </c>
      <c r="Q662" s="653">
        <v>0</v>
      </c>
      <c r="R662" s="653">
        <f t="shared" ref="R662" si="9434">+R663*H662</f>
        <v>0</v>
      </c>
      <c r="S662" s="653">
        <f t="shared" ref="S662" si="9435">((S663*$H662)-((S663*$H662*$E663)+(S663*$H662*$F663)))</f>
        <v>0</v>
      </c>
      <c r="T662" s="653">
        <f t="shared" ref="T662" si="9436">((T663*$H662)-((T663*$H662*$E663)+(T663*$H662*$F663)))</f>
        <v>0</v>
      </c>
      <c r="U662" s="653">
        <f t="shared" ref="U662" si="9437">((U663*$H662)-((U663*$H662*$E663)+(U663*$H662*$F663)))</f>
        <v>0</v>
      </c>
      <c r="V662" s="653">
        <f t="shared" ref="V662" si="9438">((V663*$H662)-((V663*$H662*$E663)+(V663*$H662*$F663)))</f>
        <v>0</v>
      </c>
      <c r="W662" s="653">
        <f t="shared" ref="W662" si="9439">((W663*$H662)-((W663*$H662*$E663)+(W663*$H662*$F663)))</f>
        <v>0</v>
      </c>
      <c r="X662" s="653">
        <f t="shared" ref="X662" si="9440">((X663*$H662)-((X663*$H662*$E663)+(X663*$H662*$F663)))</f>
        <v>0</v>
      </c>
      <c r="Y662" s="653">
        <f t="shared" ref="Y662" si="9441">((Y663*$H662)-((Y663*$H662*$E663)+(Y663*$H662*$F663)))</f>
        <v>0</v>
      </c>
      <c r="Z662" s="653">
        <f t="shared" ref="Z662" si="9442">((Z663*$H662)-((Z663*$H662*$E663)+(Z663*$H662*$F663)))</f>
        <v>0</v>
      </c>
      <c r="AA662" s="653">
        <f t="shared" ref="AA662" si="9443">((AA663*$H662)-((AA663*$H662*$E663)+(AA663*$H662*$F663)))</f>
        <v>0</v>
      </c>
      <c r="AB662" s="653">
        <f t="shared" ref="AB662" si="9444">((AB663*$H662)-((AB663*$H662*$E663)+(AB663*$H662*$F663)))</f>
        <v>0</v>
      </c>
      <c r="AC662" s="653">
        <f t="shared" ref="AC662" si="9445">((AC663*$H662)-((AC663*$H662*$E663)+(AC663*$H662*$F663)))</f>
        <v>0</v>
      </c>
      <c r="AD662" s="653">
        <f t="shared" ref="AD662" si="9446">((AD663*$H662)-((AD663*$H662*$E663)+(AD663*$H662*$F663)))</f>
        <v>0</v>
      </c>
      <c r="AE662" s="653">
        <f t="shared" ref="AE662" si="9447">((AE663*$H662)-((AE663*$H662*$E663)+(AE663*$H662*$F663)))</f>
        <v>0</v>
      </c>
      <c r="AF662" s="653">
        <f t="shared" ref="AF662" si="9448">((AF663*$H662)-((AF663*$H662*$E663)+(AF663*$H662*$F663)))</f>
        <v>0</v>
      </c>
      <c r="AG662" s="653">
        <f t="shared" ref="AG662" si="9449">((AG663*$H662)-((AG663*$H662*$E663)+(AG663*$H662*$F663)))</f>
        <v>0</v>
      </c>
      <c r="AH662" s="653">
        <f t="shared" ref="AH662" si="9450">((AH663*$H662)-((AH663*$H662*$E663)+(AH663*$H662*$F663)))</f>
        <v>0</v>
      </c>
      <c r="AI662" s="653">
        <f>+AI663*H662</f>
        <v>0</v>
      </c>
      <c r="AJ662" s="653">
        <f>+AJ663*H662</f>
        <v>0</v>
      </c>
      <c r="AK662" s="653">
        <f t="shared" ref="AK662" si="9451">((AK663*$H662)-((AK663*$H662*$E663)+(AK663*$H662*$F663)))</f>
        <v>0</v>
      </c>
      <c r="AL662" s="653">
        <f t="shared" ref="AL662" si="9452">((AL663*$H662)-((AL663*$H662*$E663)+(AL663*$H662*$F663)))</f>
        <v>0</v>
      </c>
      <c r="AM662" s="653">
        <f t="shared" ref="AM662" si="9453">((AM663*$H662)-((AM663*$H662*$E663)+(AM663*$H662*$F663)))</f>
        <v>0</v>
      </c>
      <c r="AN662" s="653">
        <f t="shared" ref="AN662" si="9454">((AN663*$H662)-((AN663*$H662*$E663)+(AN663*$H662*$F663)))</f>
        <v>0</v>
      </c>
      <c r="AO662" s="653">
        <f t="shared" ref="AO662" si="9455">((AO663*$H662)-((AO663*$H662*$E663)+(AO663*$H662*$F663)))</f>
        <v>0</v>
      </c>
      <c r="AP662" s="653">
        <f t="shared" ref="AP662" si="9456">((AP663*$H662)-((AP663*$H662*$E663)+(AP663*$H662*$F663)))</f>
        <v>0</v>
      </c>
      <c r="AQ662" s="653">
        <f t="shared" ref="AQ662" si="9457">((AQ663*$H662)-((AQ663*$H662*$E663)+(AQ663*$H662*$F663)))</f>
        <v>0</v>
      </c>
      <c r="AR662" s="653">
        <f t="shared" ref="AR662" si="9458">((AR663*$H662)-((AR663*$H662*$E663)+(AR663*$H662*$F663)))</f>
        <v>0</v>
      </c>
      <c r="AS662" s="653">
        <f t="shared" ref="AS662" si="9459">((AS663*$H662)-((AS663*$H662*$E663)+(AS663*$H662*$F663)))</f>
        <v>0</v>
      </c>
      <c r="AT662" s="653">
        <f t="shared" ref="AT662" si="9460">((AT663*$H662)-((AT663*$H662*$E663)+(AT663*$H662*$F663)))</f>
        <v>0</v>
      </c>
      <c r="AU662" s="653">
        <f t="shared" ref="AU662" si="9461">((AU663*$H662)-((AU663*$H662*$E663)+(AU663*$H662*$F663)))</f>
        <v>0</v>
      </c>
      <c r="AV662" s="653">
        <f t="shared" ref="AV662" si="9462">((AV663*$H662)-((AV663*$H662*$E663)+(AV663*$H662*$F663)))</f>
        <v>0</v>
      </c>
      <c r="AW662" s="613">
        <f t="shared" si="9316"/>
        <v>0</v>
      </c>
      <c r="AX662" s="645">
        <f t="shared" si="9314"/>
        <v>0</v>
      </c>
      <c r="AY662" s="656" t="e">
        <f t="shared" si="9315"/>
        <v>#DIV/0!</v>
      </c>
      <c r="AZ662" s="591"/>
    </row>
    <row r="663" spans="1:52">
      <c r="A663" s="590"/>
      <c r="B663" s="636"/>
      <c r="C663" s="636"/>
      <c r="D663" s="651"/>
      <c r="E663" s="652">
        <v>0.3</v>
      </c>
      <c r="F663" s="652">
        <v>0.05</v>
      </c>
      <c r="G663" s="653"/>
      <c r="H663" s="640"/>
      <c r="I663" s="640">
        <f t="shared" si="9138"/>
        <v>1.3499999999999999</v>
      </c>
      <c r="J663" s="658">
        <v>0</v>
      </c>
      <c r="K663" s="658">
        <v>0</v>
      </c>
      <c r="L663" s="658">
        <v>0</v>
      </c>
      <c r="M663" s="658">
        <v>0</v>
      </c>
      <c r="N663" s="658">
        <v>0</v>
      </c>
      <c r="O663" s="658">
        <v>0</v>
      </c>
      <c r="P663" s="658">
        <v>0</v>
      </c>
      <c r="Q663" s="658">
        <v>0</v>
      </c>
      <c r="R663" s="658">
        <v>0.3</v>
      </c>
      <c r="S663" s="658">
        <v>0</v>
      </c>
      <c r="T663" s="658">
        <v>0</v>
      </c>
      <c r="U663" s="658">
        <v>0</v>
      </c>
      <c r="V663" s="658">
        <v>0</v>
      </c>
      <c r="W663" s="658">
        <v>0</v>
      </c>
      <c r="X663" s="658">
        <v>0</v>
      </c>
      <c r="Y663" s="658">
        <v>0</v>
      </c>
      <c r="Z663" s="658">
        <v>0.88</v>
      </c>
      <c r="AA663" s="658">
        <v>0.12</v>
      </c>
      <c r="AB663" s="658">
        <v>0</v>
      </c>
      <c r="AC663" s="658">
        <v>0</v>
      </c>
      <c r="AD663" s="658">
        <v>0</v>
      </c>
      <c r="AE663" s="658">
        <v>0</v>
      </c>
      <c r="AF663" s="658">
        <v>0</v>
      </c>
      <c r="AG663" s="658">
        <v>0</v>
      </c>
      <c r="AH663" s="658">
        <v>0</v>
      </c>
      <c r="AI663" s="658">
        <v>0.05</v>
      </c>
      <c r="AJ663" s="658">
        <v>0</v>
      </c>
      <c r="AK663" s="658">
        <v>0</v>
      </c>
      <c r="AL663" s="658">
        <v>0</v>
      </c>
      <c r="AM663" s="658">
        <v>0</v>
      </c>
      <c r="AN663" s="658">
        <v>0</v>
      </c>
      <c r="AO663" s="658">
        <v>0</v>
      </c>
      <c r="AP663" s="658">
        <v>0</v>
      </c>
      <c r="AQ663" s="658">
        <v>0</v>
      </c>
      <c r="AR663" s="658">
        <v>0</v>
      </c>
      <c r="AS663" s="658">
        <v>0</v>
      </c>
      <c r="AT663" s="658">
        <v>0</v>
      </c>
      <c r="AU663" s="658">
        <v>0</v>
      </c>
      <c r="AV663" s="658">
        <v>0</v>
      </c>
      <c r="AW663" s="613">
        <f t="shared" si="9316"/>
        <v>1.3499999999999999</v>
      </c>
      <c r="AX663" s="645">
        <f t="shared" si="9314"/>
        <v>1.3499999999999999</v>
      </c>
      <c r="AY663" s="656" t="e">
        <f t="shared" si="9315"/>
        <v>#DIV/0!</v>
      </c>
      <c r="AZ663" s="591"/>
    </row>
    <row r="664" spans="1:52">
      <c r="A664" s="590"/>
      <c r="B664" s="636" t="s">
        <v>378</v>
      </c>
      <c r="C664" s="636" t="s">
        <v>823</v>
      </c>
      <c r="D664" s="651" t="s">
        <v>721</v>
      </c>
      <c r="E664" s="652"/>
      <c r="F664" s="652"/>
      <c r="G664" s="653"/>
      <c r="H664" s="640">
        <v>30738.774229178391</v>
      </c>
      <c r="I664" s="640">
        <f t="shared" si="9138"/>
        <v>30738.774229178391</v>
      </c>
      <c r="J664" s="653">
        <v>0</v>
      </c>
      <c r="K664" s="653">
        <v>0</v>
      </c>
      <c r="L664" s="653">
        <v>0</v>
      </c>
      <c r="M664" s="653">
        <v>0</v>
      </c>
      <c r="N664" s="653">
        <v>0</v>
      </c>
      <c r="O664" s="653">
        <v>0</v>
      </c>
      <c r="P664" s="653">
        <v>0</v>
      </c>
      <c r="Q664" s="653">
        <v>0</v>
      </c>
      <c r="R664" s="653">
        <f t="shared" ref="R664" si="9463">+R665*H664</f>
        <v>9221.6322687535176</v>
      </c>
      <c r="S664" s="653">
        <f t="shared" ref="S664" si="9464">((S665*$H664)-((S665*$H664*$E665)+(S665*$H664*$F665)))</f>
        <v>0</v>
      </c>
      <c r="T664" s="653">
        <f t="shared" ref="T664" si="9465">((T665*$H664)-((T665*$H664*$E665)+(T665*$H664*$F665)))</f>
        <v>0</v>
      </c>
      <c r="U664" s="653">
        <f t="shared" ref="U664" si="9466">((U665*$H664)-((U665*$H664*$E665)+(U665*$H664*$F665)))</f>
        <v>0</v>
      </c>
      <c r="V664" s="653">
        <f t="shared" ref="V664" si="9467">((V665*$H664)-((V665*$H664*$E665)+(V665*$H664*$F665)))</f>
        <v>0</v>
      </c>
      <c r="W664" s="653">
        <f t="shared" ref="W664" si="9468">((W665*$H664)-((W665*$H664*$E665)+(W665*$H664*$F665)))</f>
        <v>0</v>
      </c>
      <c r="X664" s="653">
        <f t="shared" ref="X664" si="9469">((X665*$H664)-((X665*$H664*$E665)+(X665*$H664*$F665)))</f>
        <v>0</v>
      </c>
      <c r="Y664" s="653">
        <f t="shared" ref="Y664" si="9470">((Y665*$H664)-((Y665*$H664*$E665)+(Y665*$H664*$F665)))</f>
        <v>0</v>
      </c>
      <c r="Z664" s="653">
        <f t="shared" ref="Z664" si="9471">((Z665*$H664)-((Z665*$H664*$E665)+(Z665*$H664*$F665)))</f>
        <v>17582.578859090041</v>
      </c>
      <c r="AA664" s="653">
        <f t="shared" ref="AA664" si="9472">((AA665*$H664)-((AA665*$H664*$E665)+(AA665*$H664*$F665)))</f>
        <v>2397.6243898759144</v>
      </c>
      <c r="AB664" s="653">
        <f t="shared" ref="AB664" si="9473">((AB665*$H664)-((AB665*$H664*$E665)+(AB665*$H664*$F665)))</f>
        <v>0</v>
      </c>
      <c r="AC664" s="653">
        <f t="shared" ref="AC664" si="9474">((AC665*$H664)-((AC665*$H664*$E665)+(AC665*$H664*$F665)))</f>
        <v>0</v>
      </c>
      <c r="AD664" s="653">
        <f t="shared" ref="AD664" si="9475">((AD665*$H664)-((AD665*$H664*$E665)+(AD665*$H664*$F665)))</f>
        <v>0</v>
      </c>
      <c r="AE664" s="653">
        <f t="shared" ref="AE664" si="9476">((AE665*$H664)-((AE665*$H664*$E665)+(AE665*$H664*$F665)))</f>
        <v>0</v>
      </c>
      <c r="AF664" s="653">
        <f t="shared" ref="AF664" si="9477">((AF665*$H664)-((AF665*$H664*$E665)+(AF665*$H664*$F665)))</f>
        <v>0</v>
      </c>
      <c r="AG664" s="653">
        <f t="shared" ref="AG664" si="9478">((AG665*$H664)-((AG665*$H664*$E665)+(AG665*$H664*$F665)))</f>
        <v>0</v>
      </c>
      <c r="AH664" s="653">
        <f t="shared" ref="AH664" si="9479">((AH665*$H664)-((AH665*$H664*$E665)+(AH665*$H664*$F665)))</f>
        <v>0</v>
      </c>
      <c r="AI664" s="653">
        <f>+AI665*H664</f>
        <v>1536.9387114589197</v>
      </c>
      <c r="AJ664" s="653">
        <f>+AJ665*H664</f>
        <v>0</v>
      </c>
      <c r="AK664" s="653">
        <f t="shared" ref="AK664" si="9480">((AK665*$H664)-((AK665*$H664*$E665)+(AK665*$H664*$F665)))</f>
        <v>0</v>
      </c>
      <c r="AL664" s="653">
        <f t="shared" ref="AL664" si="9481">((AL665*$H664)-((AL665*$H664*$E665)+(AL665*$H664*$F665)))</f>
        <v>0</v>
      </c>
      <c r="AM664" s="653">
        <f t="shared" ref="AM664" si="9482">((AM665*$H664)-((AM665*$H664*$E665)+(AM665*$H664*$F665)))</f>
        <v>0</v>
      </c>
      <c r="AN664" s="653">
        <f t="shared" ref="AN664" si="9483">((AN665*$H664)-((AN665*$H664*$E665)+(AN665*$H664*$F665)))</f>
        <v>0</v>
      </c>
      <c r="AO664" s="653">
        <f t="shared" ref="AO664" si="9484">((AO665*$H664)-((AO665*$H664*$E665)+(AO665*$H664*$F665)))</f>
        <v>0</v>
      </c>
      <c r="AP664" s="653">
        <f t="shared" ref="AP664" si="9485">((AP665*$H664)-((AP665*$H664*$E665)+(AP665*$H664*$F665)))</f>
        <v>0</v>
      </c>
      <c r="AQ664" s="653">
        <f t="shared" ref="AQ664" si="9486">((AQ665*$H664)-((AQ665*$H664*$E665)+(AQ665*$H664*$F665)))</f>
        <v>0</v>
      </c>
      <c r="AR664" s="653">
        <f t="shared" ref="AR664" si="9487">((AR665*$H664)-((AR665*$H664*$E665)+(AR665*$H664*$F665)))</f>
        <v>0</v>
      </c>
      <c r="AS664" s="653">
        <f t="shared" ref="AS664" si="9488">((AS665*$H664)-((AS665*$H664*$E665)+(AS665*$H664*$F665)))</f>
        <v>0</v>
      </c>
      <c r="AT664" s="653">
        <f t="shared" ref="AT664" si="9489">((AT665*$H664)-((AT665*$H664*$E665)+(AT665*$H664*$F665)))</f>
        <v>0</v>
      </c>
      <c r="AU664" s="653">
        <f t="shared" ref="AU664" si="9490">((AU665*$H664)-((AU665*$H664*$E665)+(AU665*$H664*$F665)))</f>
        <v>0</v>
      </c>
      <c r="AV664" s="653">
        <f t="shared" ref="AV664" si="9491">((AV665*$H664)-((AV665*$H664*$E665)+(AV665*$H664*$F665)))</f>
        <v>0</v>
      </c>
      <c r="AW664" s="613">
        <f t="shared" si="9316"/>
        <v>30738.774229178391</v>
      </c>
      <c r="AX664" s="645">
        <f t="shared" si="9314"/>
        <v>0</v>
      </c>
      <c r="AY664" s="656">
        <f t="shared" si="9315"/>
        <v>0</v>
      </c>
      <c r="AZ664" s="591"/>
    </row>
    <row r="665" spans="1:52">
      <c r="A665" s="590"/>
      <c r="B665" s="636"/>
      <c r="C665" s="636"/>
      <c r="D665" s="651"/>
      <c r="E665" s="652">
        <v>0.3</v>
      </c>
      <c r="F665" s="652">
        <v>0.05</v>
      </c>
      <c r="G665" s="653"/>
      <c r="H665" s="640"/>
      <c r="I665" s="640">
        <f t="shared" si="9138"/>
        <v>1.3499999999999999</v>
      </c>
      <c r="J665" s="658">
        <v>0</v>
      </c>
      <c r="K665" s="658">
        <v>0</v>
      </c>
      <c r="L665" s="658">
        <v>0</v>
      </c>
      <c r="M665" s="658">
        <v>0</v>
      </c>
      <c r="N665" s="658">
        <v>0</v>
      </c>
      <c r="O665" s="658">
        <v>0</v>
      </c>
      <c r="P665" s="658">
        <v>0</v>
      </c>
      <c r="Q665" s="658">
        <v>0</v>
      </c>
      <c r="R665" s="658">
        <v>0.3</v>
      </c>
      <c r="S665" s="658">
        <v>0</v>
      </c>
      <c r="T665" s="658">
        <v>0</v>
      </c>
      <c r="U665" s="658">
        <v>0</v>
      </c>
      <c r="V665" s="658">
        <v>0</v>
      </c>
      <c r="W665" s="658">
        <v>0</v>
      </c>
      <c r="X665" s="658">
        <v>0</v>
      </c>
      <c r="Y665" s="658">
        <v>0</v>
      </c>
      <c r="Z665" s="658">
        <v>0.88</v>
      </c>
      <c r="AA665" s="658">
        <v>0.12</v>
      </c>
      <c r="AB665" s="658">
        <v>0</v>
      </c>
      <c r="AC665" s="658">
        <v>0</v>
      </c>
      <c r="AD665" s="658">
        <v>0</v>
      </c>
      <c r="AE665" s="658">
        <v>0</v>
      </c>
      <c r="AF665" s="658">
        <v>0</v>
      </c>
      <c r="AG665" s="658">
        <v>0</v>
      </c>
      <c r="AH665" s="658">
        <v>0</v>
      </c>
      <c r="AI665" s="658">
        <v>0.05</v>
      </c>
      <c r="AJ665" s="658">
        <v>0</v>
      </c>
      <c r="AK665" s="658">
        <v>0</v>
      </c>
      <c r="AL665" s="658">
        <v>0</v>
      </c>
      <c r="AM665" s="658">
        <v>0</v>
      </c>
      <c r="AN665" s="658">
        <v>0</v>
      </c>
      <c r="AO665" s="658">
        <v>0</v>
      </c>
      <c r="AP665" s="658">
        <v>0</v>
      </c>
      <c r="AQ665" s="658">
        <v>0</v>
      </c>
      <c r="AR665" s="658">
        <v>0</v>
      </c>
      <c r="AS665" s="658">
        <v>0</v>
      </c>
      <c r="AT665" s="658">
        <v>0</v>
      </c>
      <c r="AU665" s="658">
        <v>0</v>
      </c>
      <c r="AV665" s="658">
        <v>0</v>
      </c>
      <c r="AW665" s="613">
        <f t="shared" si="9316"/>
        <v>1.3499999999999999</v>
      </c>
      <c r="AX665" s="645">
        <f t="shared" si="9314"/>
        <v>1.3499999999999999</v>
      </c>
      <c r="AY665" s="656" t="e">
        <f t="shared" si="9315"/>
        <v>#DIV/0!</v>
      </c>
      <c r="AZ665" s="591"/>
    </row>
    <row r="666" spans="1:52">
      <c r="A666" s="590"/>
      <c r="B666" s="636" t="s">
        <v>378</v>
      </c>
      <c r="C666" s="636" t="s">
        <v>824</v>
      </c>
      <c r="D666" s="651" t="s">
        <v>706</v>
      </c>
      <c r="E666" s="652"/>
      <c r="F666" s="652"/>
      <c r="G666" s="653"/>
      <c r="H666" s="640">
        <v>93990.747555575217</v>
      </c>
      <c r="I666" s="640">
        <f t="shared" si="9138"/>
        <v>93990.747555575217</v>
      </c>
      <c r="J666" s="653">
        <v>0</v>
      </c>
      <c r="K666" s="653">
        <v>0</v>
      </c>
      <c r="L666" s="653">
        <v>0</v>
      </c>
      <c r="M666" s="653">
        <v>0</v>
      </c>
      <c r="N666" s="653">
        <v>0</v>
      </c>
      <c r="O666" s="653">
        <v>0</v>
      </c>
      <c r="P666" s="653">
        <v>0</v>
      </c>
      <c r="Q666" s="653">
        <v>0</v>
      </c>
      <c r="R666" s="653">
        <f t="shared" ref="R666" si="9492">+R667*H666</f>
        <v>28197.224266672565</v>
      </c>
      <c r="S666" s="653">
        <f t="shared" ref="S666" si="9493">((S667*$H666)-((S667*$H666*$E667)+(S667*$H666*$F667)))</f>
        <v>0</v>
      </c>
      <c r="T666" s="653">
        <f t="shared" ref="T666" si="9494">((T667*$H666)-((T667*$H666*$E667)+(T667*$H666*$F667)))</f>
        <v>0</v>
      </c>
      <c r="U666" s="653">
        <f t="shared" ref="U666" si="9495">((U667*$H666)-((U667*$H666*$E667)+(U667*$H666*$F667)))</f>
        <v>0</v>
      </c>
      <c r="V666" s="653">
        <f t="shared" ref="V666" si="9496">((V667*$H666)-((V667*$H666*$E667)+(V667*$H666*$F667)))</f>
        <v>0</v>
      </c>
      <c r="W666" s="653">
        <f t="shared" ref="W666" si="9497">((W667*$H666)-((W667*$H666*$E667)+(W667*$H666*$F667)))</f>
        <v>0</v>
      </c>
      <c r="X666" s="653">
        <f t="shared" ref="X666" si="9498">((X667*$H666)-((X667*$H666*$E667)+(X667*$H666*$F667)))</f>
        <v>0</v>
      </c>
      <c r="Y666" s="653">
        <f t="shared" ref="Y666" si="9499">((Y667*$H666)-((Y667*$H666*$E667)+(Y667*$H666*$F667)))</f>
        <v>43376.729996897964</v>
      </c>
      <c r="Z666" s="653">
        <f t="shared" ref="Z666" si="9500">((Z667*$H666)-((Z667*$H666*$E667)+(Z667*$H666*$F667)))</f>
        <v>17717.255914225931</v>
      </c>
      <c r="AA666" s="653">
        <f t="shared" ref="AA666" si="9501">((AA667*$H666)-((AA667*$H666*$E667)+(AA667*$H666*$F667)))</f>
        <v>0</v>
      </c>
      <c r="AB666" s="653">
        <f t="shared" ref="AB666" si="9502">((AB667*$H666)-((AB667*$H666*$E667)+(AB667*$H666*$F667)))</f>
        <v>0</v>
      </c>
      <c r="AC666" s="653">
        <f t="shared" ref="AC666" si="9503">((AC667*$H666)-((AC667*$H666*$E667)+(AC667*$H666*$F667)))</f>
        <v>0</v>
      </c>
      <c r="AD666" s="653">
        <f t="shared" ref="AD666" si="9504">((AD667*$H666)-((AD667*$H666*$E667)+(AD667*$H666*$F667)))</f>
        <v>0</v>
      </c>
      <c r="AE666" s="653">
        <f t="shared" ref="AE666" si="9505">((AE667*$H666)-((AE667*$H666*$E667)+(AE667*$H666*$F667)))</f>
        <v>0</v>
      </c>
      <c r="AF666" s="653">
        <f t="shared" ref="AF666" si="9506">((AF667*$H666)-((AF667*$H666*$E667)+(AF667*$H666*$F667)))</f>
        <v>0</v>
      </c>
      <c r="AG666" s="653">
        <f t="shared" ref="AG666" si="9507">((AG667*$H666)-((AG667*$H666*$E667)+(AG667*$H666*$F667)))</f>
        <v>0</v>
      </c>
      <c r="AH666" s="653">
        <f t="shared" ref="AH666" si="9508">((AH667*$H666)-((AH667*$H666*$E667)+(AH667*$H666*$F667)))</f>
        <v>0</v>
      </c>
      <c r="AI666" s="653">
        <f>+AI667*H666</f>
        <v>4699.5373777787609</v>
      </c>
      <c r="AJ666" s="653">
        <f>+AJ667*H666</f>
        <v>0</v>
      </c>
      <c r="AK666" s="653">
        <f t="shared" ref="AK666" si="9509">((AK667*$H666)-((AK667*$H666*$E667)+(AK667*$H666*$F667)))</f>
        <v>0</v>
      </c>
      <c r="AL666" s="653">
        <f t="shared" ref="AL666" si="9510">((AL667*$H666)-((AL667*$H666*$E667)+(AL667*$H666*$F667)))</f>
        <v>0</v>
      </c>
      <c r="AM666" s="653">
        <f t="shared" ref="AM666" si="9511">((AM667*$H666)-((AM667*$H666*$E667)+(AM667*$H666*$F667)))</f>
        <v>0</v>
      </c>
      <c r="AN666" s="653">
        <f t="shared" ref="AN666" si="9512">((AN667*$H666)-((AN667*$H666*$E667)+(AN667*$H666*$F667)))</f>
        <v>0</v>
      </c>
      <c r="AO666" s="653">
        <f t="shared" ref="AO666" si="9513">((AO667*$H666)-((AO667*$H666*$E667)+(AO667*$H666*$F667)))</f>
        <v>0</v>
      </c>
      <c r="AP666" s="653">
        <f t="shared" ref="AP666" si="9514">((AP667*$H666)-((AP667*$H666*$E667)+(AP667*$H666*$F667)))</f>
        <v>0</v>
      </c>
      <c r="AQ666" s="653">
        <f t="shared" ref="AQ666" si="9515">((AQ667*$H666)-((AQ667*$H666*$E667)+(AQ667*$H666*$F667)))</f>
        <v>0</v>
      </c>
      <c r="AR666" s="653">
        <f t="shared" ref="AR666" si="9516">((AR667*$H666)-((AR667*$H666*$E667)+(AR667*$H666*$F667)))</f>
        <v>0</v>
      </c>
      <c r="AS666" s="653">
        <f t="shared" ref="AS666" si="9517">((AS667*$H666)-((AS667*$H666*$E667)+(AS667*$H666*$F667)))</f>
        <v>0</v>
      </c>
      <c r="AT666" s="653">
        <f t="shared" ref="AT666" si="9518">((AT667*$H666)-((AT667*$H666*$E667)+(AT667*$H666*$F667)))</f>
        <v>0</v>
      </c>
      <c r="AU666" s="653">
        <f t="shared" ref="AU666" si="9519">((AU667*$H666)-((AU667*$H666*$E667)+(AU667*$H666*$F667)))</f>
        <v>0</v>
      </c>
      <c r="AV666" s="653">
        <f t="shared" ref="AV666" si="9520">((AV667*$H666)-((AV667*$H666*$E667)+(AV667*$H666*$F667)))</f>
        <v>0</v>
      </c>
      <c r="AW666" s="613">
        <f t="shared" si="9316"/>
        <v>93990.747555575217</v>
      </c>
      <c r="AX666" s="645">
        <f t="shared" si="9314"/>
        <v>0</v>
      </c>
      <c r="AY666" s="656">
        <f t="shared" si="9315"/>
        <v>0</v>
      </c>
      <c r="AZ666" s="591"/>
    </row>
    <row r="667" spans="1:52">
      <c r="A667" s="590"/>
      <c r="B667" s="636"/>
      <c r="C667" s="636"/>
      <c r="D667" s="651"/>
      <c r="E667" s="652">
        <v>0.3</v>
      </c>
      <c r="F667" s="652">
        <v>0.05</v>
      </c>
      <c r="G667" s="653"/>
      <c r="H667" s="640"/>
      <c r="I667" s="640">
        <f t="shared" si="9138"/>
        <v>1.35</v>
      </c>
      <c r="J667" s="658">
        <v>0</v>
      </c>
      <c r="K667" s="658">
        <v>0</v>
      </c>
      <c r="L667" s="658">
        <v>0</v>
      </c>
      <c r="M667" s="658">
        <v>0</v>
      </c>
      <c r="N667" s="658">
        <v>0</v>
      </c>
      <c r="O667" s="658">
        <v>0</v>
      </c>
      <c r="P667" s="658">
        <v>0</v>
      </c>
      <c r="Q667" s="658">
        <v>0</v>
      </c>
      <c r="R667" s="658">
        <v>0.3</v>
      </c>
      <c r="S667" s="658">
        <v>0</v>
      </c>
      <c r="T667" s="658">
        <v>0</v>
      </c>
      <c r="U667" s="658">
        <v>0</v>
      </c>
      <c r="V667" s="658">
        <v>0</v>
      </c>
      <c r="W667" s="658">
        <v>0</v>
      </c>
      <c r="X667" s="658">
        <v>0</v>
      </c>
      <c r="Y667" s="658">
        <v>0.71</v>
      </c>
      <c r="Z667" s="658">
        <v>0.29000000000000004</v>
      </c>
      <c r="AA667" s="658">
        <v>0</v>
      </c>
      <c r="AB667" s="658">
        <v>0</v>
      </c>
      <c r="AC667" s="658">
        <v>0</v>
      </c>
      <c r="AD667" s="658">
        <v>0</v>
      </c>
      <c r="AE667" s="658">
        <v>0</v>
      </c>
      <c r="AF667" s="658">
        <v>0</v>
      </c>
      <c r="AG667" s="658">
        <v>0</v>
      </c>
      <c r="AH667" s="658">
        <v>0</v>
      </c>
      <c r="AI667" s="658">
        <v>0.05</v>
      </c>
      <c r="AJ667" s="658">
        <v>0</v>
      </c>
      <c r="AK667" s="658">
        <v>0</v>
      </c>
      <c r="AL667" s="658">
        <v>0</v>
      </c>
      <c r="AM667" s="658">
        <v>0</v>
      </c>
      <c r="AN667" s="658">
        <v>0</v>
      </c>
      <c r="AO667" s="658">
        <v>0</v>
      </c>
      <c r="AP667" s="658">
        <v>0</v>
      </c>
      <c r="AQ667" s="658">
        <v>0</v>
      </c>
      <c r="AR667" s="658">
        <v>0</v>
      </c>
      <c r="AS667" s="658">
        <v>0</v>
      </c>
      <c r="AT667" s="658">
        <v>0</v>
      </c>
      <c r="AU667" s="658">
        <v>0</v>
      </c>
      <c r="AV667" s="658">
        <v>0</v>
      </c>
      <c r="AW667" s="613">
        <f t="shared" si="9316"/>
        <v>1.35</v>
      </c>
      <c r="AX667" s="645">
        <f t="shared" si="9314"/>
        <v>1.35</v>
      </c>
      <c r="AY667" s="656" t="e">
        <f t="shared" si="9315"/>
        <v>#DIV/0!</v>
      </c>
      <c r="AZ667" s="591"/>
    </row>
    <row r="668" spans="1:52">
      <c r="A668" s="590"/>
      <c r="B668" s="636" t="s">
        <v>378</v>
      </c>
      <c r="C668" s="636" t="s">
        <v>825</v>
      </c>
      <c r="D668" s="651" t="s">
        <v>704</v>
      </c>
      <c r="E668" s="652"/>
      <c r="F668" s="652"/>
      <c r="G668" s="653"/>
      <c r="H668" s="640">
        <v>65947.844481971581</v>
      </c>
      <c r="I668" s="640">
        <f t="shared" si="9138"/>
        <v>65947.844481971581</v>
      </c>
      <c r="J668" s="653">
        <v>0</v>
      </c>
      <c r="K668" s="653">
        <v>0</v>
      </c>
      <c r="L668" s="653">
        <v>0</v>
      </c>
      <c r="M668" s="653">
        <v>0</v>
      </c>
      <c r="N668" s="653">
        <v>0</v>
      </c>
      <c r="O668" s="653">
        <v>0</v>
      </c>
      <c r="P668" s="653">
        <v>0</v>
      </c>
      <c r="Q668" s="653">
        <v>0</v>
      </c>
      <c r="R668" s="653">
        <f t="shared" ref="R668" si="9521">+R669*H668</f>
        <v>19784.353344591473</v>
      </c>
      <c r="S668" s="653">
        <f t="shared" ref="S668" si="9522">((S669*$H668)-((S669*$H668*$E669)+(S669*$H668*$F669)))</f>
        <v>0</v>
      </c>
      <c r="T668" s="653">
        <f t="shared" ref="T668" si="9523">((T669*$H668)-((T669*$H668*$E669)+(T669*$H668*$F669)))</f>
        <v>0</v>
      </c>
      <c r="U668" s="653">
        <f t="shared" ref="U668" si="9524">((U669*$H668)-((U669*$H668*$E669)+(U669*$H668*$F669)))</f>
        <v>0</v>
      </c>
      <c r="V668" s="653">
        <f t="shared" ref="V668" si="9525">((V669*$H668)-((V669*$H668*$E669)+(V669*$H668*$F669)))</f>
        <v>0</v>
      </c>
      <c r="W668" s="653">
        <f t="shared" ref="W668" si="9526">((W669*$H668)-((W669*$H668*$E669)+(W669*$H668*$F669)))</f>
        <v>0</v>
      </c>
      <c r="X668" s="653">
        <f t="shared" ref="X668" si="9527">((X669*$H668)-((X669*$H668*$E669)+(X669*$H668*$F669)))</f>
        <v>0</v>
      </c>
      <c r="Y668" s="653">
        <f t="shared" ref="Y668" si="9528">((Y669*$H668)-((Y669*$H668*$E669)+(Y669*$H668*$F669)))</f>
        <v>25290.998358836099</v>
      </c>
      <c r="Z668" s="653">
        <f t="shared" ref="Z668" si="9529">((Z669*$H668)-((Z669*$H668*$E669)+(Z669*$H668*$F669)))</f>
        <v>17575.100554445427</v>
      </c>
      <c r="AA668" s="653">
        <f t="shared" ref="AA668" si="9530">((AA669*$H668)-((AA669*$H668*$E669)+(AA669*$H668*$F669)))</f>
        <v>0</v>
      </c>
      <c r="AB668" s="653">
        <f t="shared" ref="AB668" si="9531">((AB669*$H668)-((AB669*$H668*$E669)+(AB669*$H668*$F669)))</f>
        <v>0</v>
      </c>
      <c r="AC668" s="653">
        <f t="shared" ref="AC668" si="9532">((AC669*$H668)-((AC669*$H668*$E669)+(AC669*$H668*$F669)))</f>
        <v>0</v>
      </c>
      <c r="AD668" s="653">
        <f t="shared" ref="AD668" si="9533">((AD669*$H668)-((AD669*$H668*$E669)+(AD669*$H668*$F669)))</f>
        <v>0</v>
      </c>
      <c r="AE668" s="653">
        <f t="shared" ref="AE668" si="9534">((AE669*$H668)-((AE669*$H668*$E669)+(AE669*$H668*$F669)))</f>
        <v>0</v>
      </c>
      <c r="AF668" s="653">
        <f t="shared" ref="AF668" si="9535">((AF669*$H668)-((AF669*$H668*$E669)+(AF669*$H668*$F669)))</f>
        <v>0</v>
      </c>
      <c r="AG668" s="653">
        <f t="shared" ref="AG668" si="9536">((AG669*$H668)-((AG669*$H668*$E669)+(AG669*$H668*$F669)))</f>
        <v>0</v>
      </c>
      <c r="AH668" s="653">
        <f t="shared" ref="AH668" si="9537">((AH669*$H668)-((AH669*$H668*$E669)+(AH669*$H668*$F669)))</f>
        <v>0</v>
      </c>
      <c r="AI668" s="653">
        <f>+AI669*H668</f>
        <v>3297.3922240985794</v>
      </c>
      <c r="AJ668" s="653">
        <f>+AJ669*H668</f>
        <v>0</v>
      </c>
      <c r="AK668" s="653">
        <f t="shared" ref="AK668" si="9538">((AK669*$H668)-((AK669*$H668*$E669)+(AK669*$H668*$F669)))</f>
        <v>0</v>
      </c>
      <c r="AL668" s="653">
        <f t="shared" ref="AL668" si="9539">((AL669*$H668)-((AL669*$H668*$E669)+(AL669*$H668*$F669)))</f>
        <v>0</v>
      </c>
      <c r="AM668" s="653">
        <f t="shared" ref="AM668" si="9540">((AM669*$H668)-((AM669*$H668*$E669)+(AM669*$H668*$F669)))</f>
        <v>0</v>
      </c>
      <c r="AN668" s="653">
        <f t="shared" ref="AN668" si="9541">((AN669*$H668)-((AN669*$H668*$E669)+(AN669*$H668*$F669)))</f>
        <v>0</v>
      </c>
      <c r="AO668" s="653">
        <f t="shared" ref="AO668" si="9542">((AO669*$H668)-((AO669*$H668*$E669)+(AO669*$H668*$F669)))</f>
        <v>0</v>
      </c>
      <c r="AP668" s="653">
        <f t="shared" ref="AP668" si="9543">((AP669*$H668)-((AP669*$H668*$E669)+(AP669*$H668*$F669)))</f>
        <v>0</v>
      </c>
      <c r="AQ668" s="653">
        <f t="shared" ref="AQ668" si="9544">((AQ669*$H668)-((AQ669*$H668*$E669)+(AQ669*$H668*$F669)))</f>
        <v>0</v>
      </c>
      <c r="AR668" s="653">
        <f t="shared" ref="AR668" si="9545">((AR669*$H668)-((AR669*$H668*$E669)+(AR669*$H668*$F669)))</f>
        <v>0</v>
      </c>
      <c r="AS668" s="653">
        <f t="shared" ref="AS668" si="9546">((AS669*$H668)-((AS669*$H668*$E669)+(AS669*$H668*$F669)))</f>
        <v>0</v>
      </c>
      <c r="AT668" s="653">
        <f t="shared" ref="AT668" si="9547">((AT669*$H668)-((AT669*$H668*$E669)+(AT669*$H668*$F669)))</f>
        <v>0</v>
      </c>
      <c r="AU668" s="653">
        <f t="shared" ref="AU668" si="9548">((AU669*$H668)-((AU669*$H668*$E669)+(AU669*$H668*$F669)))</f>
        <v>0</v>
      </c>
      <c r="AV668" s="653">
        <f t="shared" ref="AV668" si="9549">((AV669*$H668)-((AV669*$H668*$E669)+(AV669*$H668*$F669)))</f>
        <v>0</v>
      </c>
      <c r="AW668" s="613">
        <f t="shared" si="9316"/>
        <v>65947.844481971581</v>
      </c>
      <c r="AX668" s="645">
        <f t="shared" si="9314"/>
        <v>0</v>
      </c>
      <c r="AY668" s="656">
        <f t="shared" si="9315"/>
        <v>0</v>
      </c>
      <c r="AZ668" s="591"/>
    </row>
    <row r="669" spans="1:52">
      <c r="A669" s="590"/>
      <c r="B669" s="636"/>
      <c r="C669" s="636"/>
      <c r="D669" s="651"/>
      <c r="E669" s="652">
        <v>0.3</v>
      </c>
      <c r="F669" s="652">
        <v>0.05</v>
      </c>
      <c r="G669" s="653"/>
      <c r="H669" s="640"/>
      <c r="I669" s="640">
        <f t="shared" si="9138"/>
        <v>1.3499999999999999</v>
      </c>
      <c r="J669" s="658">
        <v>0</v>
      </c>
      <c r="K669" s="658">
        <v>0</v>
      </c>
      <c r="L669" s="658">
        <v>0</v>
      </c>
      <c r="M669" s="658">
        <v>0</v>
      </c>
      <c r="N669" s="658">
        <v>0</v>
      </c>
      <c r="O669" s="658">
        <v>0</v>
      </c>
      <c r="P669" s="658">
        <v>0</v>
      </c>
      <c r="Q669" s="658">
        <v>0</v>
      </c>
      <c r="R669" s="658">
        <v>0.3</v>
      </c>
      <c r="S669" s="658">
        <v>0</v>
      </c>
      <c r="T669" s="658">
        <v>0</v>
      </c>
      <c r="U669" s="658">
        <v>0</v>
      </c>
      <c r="V669" s="658">
        <v>0</v>
      </c>
      <c r="W669" s="658">
        <v>0</v>
      </c>
      <c r="X669" s="658">
        <v>0</v>
      </c>
      <c r="Y669" s="658">
        <v>0.59</v>
      </c>
      <c r="Z669" s="658">
        <v>0.41000000000000003</v>
      </c>
      <c r="AA669" s="658">
        <v>0</v>
      </c>
      <c r="AB669" s="658">
        <v>0</v>
      </c>
      <c r="AC669" s="658">
        <v>0</v>
      </c>
      <c r="AD669" s="658">
        <v>0</v>
      </c>
      <c r="AE669" s="658">
        <v>0</v>
      </c>
      <c r="AF669" s="658">
        <v>0</v>
      </c>
      <c r="AG669" s="658">
        <v>0</v>
      </c>
      <c r="AH669" s="658">
        <v>0</v>
      </c>
      <c r="AI669" s="658">
        <v>0.05</v>
      </c>
      <c r="AJ669" s="658">
        <v>0</v>
      </c>
      <c r="AK669" s="658">
        <v>0</v>
      </c>
      <c r="AL669" s="658">
        <v>0</v>
      </c>
      <c r="AM669" s="658">
        <v>0</v>
      </c>
      <c r="AN669" s="658">
        <v>0</v>
      </c>
      <c r="AO669" s="658">
        <v>0</v>
      </c>
      <c r="AP669" s="658">
        <v>0</v>
      </c>
      <c r="AQ669" s="658">
        <v>0</v>
      </c>
      <c r="AR669" s="658">
        <v>0</v>
      </c>
      <c r="AS669" s="658">
        <v>0</v>
      </c>
      <c r="AT669" s="658">
        <v>0</v>
      </c>
      <c r="AU669" s="658">
        <v>0</v>
      </c>
      <c r="AV669" s="658">
        <v>0</v>
      </c>
      <c r="AW669" s="613">
        <f t="shared" si="9316"/>
        <v>1.3499999999999999</v>
      </c>
      <c r="AX669" s="645">
        <f t="shared" si="9314"/>
        <v>1.3499999999999999</v>
      </c>
      <c r="AY669" s="656" t="e">
        <f t="shared" si="9315"/>
        <v>#DIV/0!</v>
      </c>
      <c r="AZ669" s="591"/>
    </row>
    <row r="670" spans="1:52">
      <c r="A670" s="590"/>
      <c r="B670" s="636" t="s">
        <v>378</v>
      </c>
      <c r="C670" s="636" t="s">
        <v>826</v>
      </c>
      <c r="D670" s="651" t="s">
        <v>770</v>
      </c>
      <c r="E670" s="652"/>
      <c r="F670" s="652"/>
      <c r="G670" s="653"/>
      <c r="H670" s="640">
        <v>177717.82735776951</v>
      </c>
      <c r="I670" s="640">
        <f t="shared" si="9138"/>
        <v>177717.82735776954</v>
      </c>
      <c r="J670" s="653">
        <v>0</v>
      </c>
      <c r="K670" s="653">
        <v>0</v>
      </c>
      <c r="L670" s="653">
        <v>0</v>
      </c>
      <c r="M670" s="653">
        <v>0</v>
      </c>
      <c r="N670" s="653">
        <v>0</v>
      </c>
      <c r="O670" s="653">
        <v>0</v>
      </c>
      <c r="P670" s="653">
        <v>0</v>
      </c>
      <c r="Q670" s="653">
        <v>0</v>
      </c>
      <c r="R670" s="653">
        <f t="shared" ref="R670" si="9550">+R671*H670</f>
        <v>53315.348207330848</v>
      </c>
      <c r="S670" s="653">
        <f t="shared" ref="S670" si="9551">((S671*$H670)-((S671*$H670*$E671)+(S671*$H670*$F671)))</f>
        <v>0</v>
      </c>
      <c r="T670" s="653">
        <f t="shared" ref="T670" si="9552">((T671*$H670)-((T671*$H670*$E671)+(T671*$H670*$F671)))</f>
        <v>0</v>
      </c>
      <c r="U670" s="653">
        <f t="shared" ref="U670" si="9553">((U671*$H670)-((U671*$H670*$E671)+(U671*$H670*$F671)))</f>
        <v>0</v>
      </c>
      <c r="V670" s="653">
        <f t="shared" ref="V670" si="9554">((V671*$H670)-((V671*$H670*$E671)+(V671*$H670*$F671)))</f>
        <v>0</v>
      </c>
      <c r="W670" s="653">
        <f t="shared" ref="W670" si="9555">((W671*$H670)-((W671*$H670*$E671)+(W671*$H670*$F671)))</f>
        <v>0</v>
      </c>
      <c r="X670" s="653">
        <f t="shared" ref="X670" si="9556">((X671*$H670)-((X671*$H670*$E671)+(X671*$H670*$F671)))</f>
        <v>0</v>
      </c>
      <c r="Y670" s="653">
        <f t="shared" ref="Y670" si="9557">((Y671*$H670)-((Y671*$H670*$E671)+(Y671*$H670*$F671)))</f>
        <v>0</v>
      </c>
      <c r="Z670" s="653">
        <f t="shared" ref="Z670" si="9558">((Z671*$H670)-((Z671*$H670*$E671)+(Z671*$H670*$F671)))</f>
        <v>101654.59724864416</v>
      </c>
      <c r="AA670" s="653">
        <f t="shared" ref="AA670" si="9559">((AA671*$H670)-((AA671*$H670*$E671)+(AA671*$H670*$F671)))</f>
        <v>13861.990533906021</v>
      </c>
      <c r="AB670" s="653">
        <f t="shared" ref="AB670" si="9560">((AB671*$H670)-((AB671*$H670*$E671)+(AB671*$H670*$F671)))</f>
        <v>0</v>
      </c>
      <c r="AC670" s="653">
        <f t="shared" ref="AC670" si="9561">((AC671*$H670)-((AC671*$H670*$E671)+(AC671*$H670*$F671)))</f>
        <v>0</v>
      </c>
      <c r="AD670" s="653">
        <f t="shared" ref="AD670" si="9562">((AD671*$H670)-((AD671*$H670*$E671)+(AD671*$H670*$F671)))</f>
        <v>0</v>
      </c>
      <c r="AE670" s="653">
        <f t="shared" ref="AE670" si="9563">((AE671*$H670)-((AE671*$H670*$E671)+(AE671*$H670*$F671)))</f>
        <v>0</v>
      </c>
      <c r="AF670" s="653">
        <f t="shared" ref="AF670" si="9564">((AF671*$H670)-((AF671*$H670*$E671)+(AF671*$H670*$F671)))</f>
        <v>0</v>
      </c>
      <c r="AG670" s="653">
        <f t="shared" ref="AG670" si="9565">((AG671*$H670)-((AG671*$H670*$E671)+(AG671*$H670*$F671)))</f>
        <v>0</v>
      </c>
      <c r="AH670" s="653">
        <f t="shared" ref="AH670" si="9566">((AH671*$H670)-((AH671*$H670*$E671)+(AH671*$H670*$F671)))</f>
        <v>0</v>
      </c>
      <c r="AI670" s="653">
        <f>+AI671*H670</f>
        <v>8885.8913678884765</v>
      </c>
      <c r="AJ670" s="653">
        <f>+AJ671*H670</f>
        <v>0</v>
      </c>
      <c r="AK670" s="653">
        <f t="shared" ref="AK670" si="9567">((AK671*$H670)-((AK671*$H670*$E671)+(AK671*$H670*$F671)))</f>
        <v>0</v>
      </c>
      <c r="AL670" s="653">
        <f t="shared" ref="AL670" si="9568">((AL671*$H670)-((AL671*$H670*$E671)+(AL671*$H670*$F671)))</f>
        <v>0</v>
      </c>
      <c r="AM670" s="653">
        <f t="shared" ref="AM670" si="9569">((AM671*$H670)-((AM671*$H670*$E671)+(AM671*$H670*$F671)))</f>
        <v>0</v>
      </c>
      <c r="AN670" s="653">
        <f t="shared" ref="AN670" si="9570">((AN671*$H670)-((AN671*$H670*$E671)+(AN671*$H670*$F671)))</f>
        <v>0</v>
      </c>
      <c r="AO670" s="653">
        <f t="shared" ref="AO670" si="9571">((AO671*$H670)-((AO671*$H670*$E671)+(AO671*$H670*$F671)))</f>
        <v>0</v>
      </c>
      <c r="AP670" s="653">
        <f t="shared" ref="AP670" si="9572">((AP671*$H670)-((AP671*$H670*$E671)+(AP671*$H670*$F671)))</f>
        <v>0</v>
      </c>
      <c r="AQ670" s="653">
        <f t="shared" ref="AQ670" si="9573">((AQ671*$H670)-((AQ671*$H670*$E671)+(AQ671*$H670*$F671)))</f>
        <v>0</v>
      </c>
      <c r="AR670" s="653">
        <f t="shared" ref="AR670" si="9574">((AR671*$H670)-((AR671*$H670*$E671)+(AR671*$H670*$F671)))</f>
        <v>0</v>
      </c>
      <c r="AS670" s="653">
        <f t="shared" ref="AS670" si="9575">((AS671*$H670)-((AS671*$H670*$E671)+(AS671*$H670*$F671)))</f>
        <v>0</v>
      </c>
      <c r="AT670" s="653">
        <f t="shared" ref="AT670" si="9576">((AT671*$H670)-((AT671*$H670*$E671)+(AT671*$H670*$F671)))</f>
        <v>0</v>
      </c>
      <c r="AU670" s="653">
        <f t="shared" ref="AU670" si="9577">((AU671*$H670)-((AU671*$H670*$E671)+(AU671*$H670*$F671)))</f>
        <v>0</v>
      </c>
      <c r="AV670" s="653">
        <f t="shared" ref="AV670" si="9578">((AV671*$H670)-((AV671*$H670*$E671)+(AV671*$H670*$F671)))</f>
        <v>0</v>
      </c>
      <c r="AW670" s="613">
        <f t="shared" si="9316"/>
        <v>177717.82735776954</v>
      </c>
      <c r="AX670" s="645">
        <f t="shared" si="9314"/>
        <v>0</v>
      </c>
      <c r="AY670" s="656">
        <f t="shared" si="9315"/>
        <v>0</v>
      </c>
      <c r="AZ670" s="591"/>
    </row>
    <row r="671" spans="1:52">
      <c r="A671" s="590"/>
      <c r="B671" s="636"/>
      <c r="C671" s="636"/>
      <c r="D671" s="651"/>
      <c r="E671" s="652">
        <v>0.3</v>
      </c>
      <c r="F671" s="652">
        <v>0.05</v>
      </c>
      <c r="G671" s="653"/>
      <c r="H671" s="640"/>
      <c r="I671" s="640">
        <f t="shared" si="9138"/>
        <v>1.3499999999999999</v>
      </c>
      <c r="J671" s="658">
        <v>0</v>
      </c>
      <c r="K671" s="658">
        <v>0</v>
      </c>
      <c r="L671" s="658">
        <v>0</v>
      </c>
      <c r="M671" s="658">
        <v>0</v>
      </c>
      <c r="N671" s="658">
        <v>0</v>
      </c>
      <c r="O671" s="658">
        <v>0</v>
      </c>
      <c r="P671" s="658">
        <v>0</v>
      </c>
      <c r="Q671" s="658">
        <v>0</v>
      </c>
      <c r="R671" s="658">
        <v>0.3</v>
      </c>
      <c r="S671" s="658">
        <v>0</v>
      </c>
      <c r="T671" s="658">
        <v>0</v>
      </c>
      <c r="U671" s="658">
        <v>0</v>
      </c>
      <c r="V671" s="658">
        <v>0</v>
      </c>
      <c r="W671" s="658">
        <v>0</v>
      </c>
      <c r="X671" s="658">
        <v>0</v>
      </c>
      <c r="Y671" s="658">
        <v>0</v>
      </c>
      <c r="Z671" s="658">
        <v>0.88</v>
      </c>
      <c r="AA671" s="658">
        <v>0.12</v>
      </c>
      <c r="AB671" s="658">
        <v>0</v>
      </c>
      <c r="AC671" s="658">
        <v>0</v>
      </c>
      <c r="AD671" s="658">
        <v>0</v>
      </c>
      <c r="AE671" s="658">
        <v>0</v>
      </c>
      <c r="AF671" s="658">
        <v>0</v>
      </c>
      <c r="AG671" s="658">
        <v>0</v>
      </c>
      <c r="AH671" s="658">
        <v>0</v>
      </c>
      <c r="AI671" s="658">
        <v>0.05</v>
      </c>
      <c r="AJ671" s="658">
        <v>0</v>
      </c>
      <c r="AK671" s="658">
        <v>0</v>
      </c>
      <c r="AL671" s="658">
        <v>0</v>
      </c>
      <c r="AM671" s="658">
        <v>0</v>
      </c>
      <c r="AN671" s="658">
        <v>0</v>
      </c>
      <c r="AO671" s="658">
        <v>0</v>
      </c>
      <c r="AP671" s="658">
        <v>0</v>
      </c>
      <c r="AQ671" s="658">
        <v>0</v>
      </c>
      <c r="AR671" s="658">
        <v>0</v>
      </c>
      <c r="AS671" s="658">
        <v>0</v>
      </c>
      <c r="AT671" s="658">
        <v>0</v>
      </c>
      <c r="AU671" s="658">
        <v>0</v>
      </c>
      <c r="AV671" s="658">
        <v>0</v>
      </c>
      <c r="AW671" s="613">
        <f t="shared" si="9316"/>
        <v>1.3499999999999999</v>
      </c>
      <c r="AX671" s="645">
        <f t="shared" si="9314"/>
        <v>1.3499999999999999</v>
      </c>
      <c r="AY671" s="656" t="e">
        <f t="shared" si="9315"/>
        <v>#DIV/0!</v>
      </c>
      <c r="AZ671" s="591"/>
    </row>
    <row r="672" spans="1:52">
      <c r="A672" s="590"/>
      <c r="B672" s="646" t="s">
        <v>305</v>
      </c>
      <c r="C672" s="646" t="s">
        <v>827</v>
      </c>
      <c r="D672" s="647" t="s">
        <v>828</v>
      </c>
      <c r="E672" s="648"/>
      <c r="F672" s="648"/>
      <c r="G672" s="649"/>
      <c r="H672" s="650">
        <f>+H673+H675+H677+H679+H681+H683</f>
        <v>1004328.1555992754</v>
      </c>
      <c r="I672" s="650">
        <f t="shared" si="9138"/>
        <v>1004328.1555992755</v>
      </c>
      <c r="J672" s="650">
        <f t="shared" ref="J672" si="9579">+J673+J675+J677+J679+J681+J683</f>
        <v>0</v>
      </c>
      <c r="K672" s="650">
        <f t="shared" ref="K672" si="9580">+K673+K675+K677+K679+K681+K683</f>
        <v>0</v>
      </c>
      <c r="L672" s="650">
        <f t="shared" ref="L672" si="9581">+L673+L675+L677+L679+L681+L683</f>
        <v>0</v>
      </c>
      <c r="M672" s="650">
        <f t="shared" ref="M672" si="9582">+M673+M675+M677+M679+M681+M683</f>
        <v>0</v>
      </c>
      <c r="N672" s="650">
        <f t="shared" ref="N672" si="9583">+N673+N675+N677+N679+N681+N683</f>
        <v>0</v>
      </c>
      <c r="O672" s="650">
        <f t="shared" ref="O672" si="9584">+O673+O675+O677+O679+O681+O683</f>
        <v>0</v>
      </c>
      <c r="P672" s="650">
        <f t="shared" ref="P672" si="9585">+P673+P675+P677+P679+P681+P683</f>
        <v>0</v>
      </c>
      <c r="Q672" s="650">
        <f t="shared" ref="Q672" si="9586">+Q673+Q675+Q677+Q679+Q681+Q683</f>
        <v>0</v>
      </c>
      <c r="R672" s="650">
        <f t="shared" ref="R672" si="9587">+R673+R675+R677+R679+R681+R683</f>
        <v>301298.44667978259</v>
      </c>
      <c r="S672" s="650">
        <f t="shared" ref="S672" si="9588">+S673+S675+S677+S679+S681+S683</f>
        <v>0</v>
      </c>
      <c r="T672" s="650">
        <f t="shared" ref="T672" si="9589">+T673+T675+T677+T679+T681+T683</f>
        <v>0</v>
      </c>
      <c r="U672" s="650">
        <f t="shared" ref="U672" si="9590">+U673+U675+U677+U679+U681+U683</f>
        <v>0</v>
      </c>
      <c r="V672" s="650">
        <f t="shared" ref="V672" si="9591">+V673+V675+V677+V679+V681+V683</f>
        <v>0</v>
      </c>
      <c r="W672" s="650">
        <f t="shared" ref="W672" si="9592">+W673+W675+W677+W679+W681+W683</f>
        <v>0</v>
      </c>
      <c r="X672" s="650">
        <f t="shared" ref="X672" si="9593">+X673+X675+X677+X679+X681+X683</f>
        <v>0</v>
      </c>
      <c r="Y672" s="650">
        <f t="shared" ref="Y672" si="9594">+Y673+Y675+Y677+Y679+Y681+Y683</f>
        <v>22196.175553081986</v>
      </c>
      <c r="Z672" s="650">
        <f t="shared" ref="Z672" si="9595">+Z673+Z675+Z677+Z679+Z681+Z683</f>
        <v>125672.16657653333</v>
      </c>
      <c r="AA672" s="650">
        <f t="shared" ref="AA672" si="9596">+AA673+AA675+AA677+AA679+AA681+AA683</f>
        <v>504944.95900991373</v>
      </c>
      <c r="AB672" s="650">
        <f t="shared" ref="AB672" si="9597">+AB673+AB675+AB677+AB679+AB681+AB683</f>
        <v>0</v>
      </c>
      <c r="AC672" s="650">
        <f t="shared" ref="AC672" si="9598">+AC673+AC675+AC677+AC679+AC681+AC683</f>
        <v>0</v>
      </c>
      <c r="AD672" s="650">
        <f t="shared" ref="AD672" si="9599">+AD673+AD675+AD677+AD679+AD681+AD683</f>
        <v>0</v>
      </c>
      <c r="AE672" s="650">
        <f t="shared" ref="AE672" si="9600">+AE673+AE675+AE677+AE679+AE681+AE683</f>
        <v>0</v>
      </c>
      <c r="AF672" s="650">
        <f t="shared" ref="AF672" si="9601">+AF673+AF675+AF677+AF679+AF681+AF683</f>
        <v>0</v>
      </c>
      <c r="AG672" s="650">
        <f t="shared" ref="AG672" si="9602">+AG673+AG675+AG677+AG679+AG681+AG683</f>
        <v>0</v>
      </c>
      <c r="AH672" s="650">
        <f t="shared" ref="AH672" si="9603">+AH673+AH675+AH677+AH679+AH681+AH683</f>
        <v>0</v>
      </c>
      <c r="AI672" s="650">
        <f t="shared" ref="AI672" si="9604">+AI673+AI675+AI677+AI679+AI681+AI683</f>
        <v>50216.407779963774</v>
      </c>
      <c r="AJ672" s="650">
        <f t="shared" ref="AJ672" si="9605">+AJ673+AJ675+AJ677+AJ679+AJ681+AJ683</f>
        <v>0</v>
      </c>
      <c r="AK672" s="650">
        <f t="shared" ref="AK672" si="9606">+AK673+AK675+AK677+AK679+AK681+AK683</f>
        <v>0</v>
      </c>
      <c r="AL672" s="650">
        <f t="shared" ref="AL672" si="9607">+AL673+AL675+AL677+AL679+AL681+AL683</f>
        <v>0</v>
      </c>
      <c r="AM672" s="650">
        <f t="shared" ref="AM672" si="9608">+AM673+AM675+AM677+AM679+AM681+AM683</f>
        <v>0</v>
      </c>
      <c r="AN672" s="650">
        <f t="shared" ref="AN672" si="9609">+AN673+AN675+AN677+AN679+AN681+AN683</f>
        <v>0</v>
      </c>
      <c r="AO672" s="650">
        <f t="shared" ref="AO672" si="9610">+AO673+AO675+AO677+AO679+AO681+AO683</f>
        <v>0</v>
      </c>
      <c r="AP672" s="650">
        <f t="shared" ref="AP672" si="9611">+AP673+AP675+AP677+AP679+AP681+AP683</f>
        <v>0</v>
      </c>
      <c r="AQ672" s="650">
        <f t="shared" ref="AQ672" si="9612">+AQ673+AQ675+AQ677+AQ679+AQ681+AQ683</f>
        <v>0</v>
      </c>
      <c r="AR672" s="650">
        <f t="shared" ref="AR672" si="9613">+AR673+AR675+AR677+AR679+AR681+AR683</f>
        <v>0</v>
      </c>
      <c r="AS672" s="650">
        <f t="shared" ref="AS672" si="9614">+AS673+AS675+AS677+AS679+AS681+AS683</f>
        <v>0</v>
      </c>
      <c r="AT672" s="650">
        <f t="shared" ref="AT672" si="9615">+AT673+AT675+AT677+AT679+AT681+AT683</f>
        <v>0</v>
      </c>
      <c r="AU672" s="650">
        <f t="shared" ref="AU672" si="9616">+AU673+AU675+AU677+AU679+AU681+AU683</f>
        <v>0</v>
      </c>
      <c r="AV672" s="650">
        <f t="shared" ref="AV672" si="9617">+AV673+AV675+AV677+AV679+AV681+AV683</f>
        <v>0</v>
      </c>
      <c r="AW672" s="613">
        <f t="shared" si="9316"/>
        <v>1004328.1555992755</v>
      </c>
      <c r="AX672" s="645">
        <f t="shared" si="9314"/>
        <v>0</v>
      </c>
      <c r="AY672" s="656">
        <f t="shared" si="9315"/>
        <v>0</v>
      </c>
      <c r="AZ672" s="591"/>
    </row>
    <row r="673" spans="1:52">
      <c r="A673" s="590"/>
      <c r="B673" s="636" t="s">
        <v>378</v>
      </c>
      <c r="C673" s="636" t="s">
        <v>829</v>
      </c>
      <c r="D673" s="651" t="s">
        <v>756</v>
      </c>
      <c r="E673" s="652"/>
      <c r="F673" s="652"/>
      <c r="G673" s="653"/>
      <c r="H673" s="640">
        <v>635932.96197478066</v>
      </c>
      <c r="I673" s="640">
        <f t="shared" si="9138"/>
        <v>635932.96197478066</v>
      </c>
      <c r="J673" s="653">
        <v>0</v>
      </c>
      <c r="K673" s="653">
        <v>0</v>
      </c>
      <c r="L673" s="653">
        <v>0</v>
      </c>
      <c r="M673" s="653">
        <v>0</v>
      </c>
      <c r="N673" s="653">
        <v>0</v>
      </c>
      <c r="O673" s="653">
        <v>0</v>
      </c>
      <c r="P673" s="653">
        <v>0</v>
      </c>
      <c r="Q673" s="653">
        <v>0</v>
      </c>
      <c r="R673" s="653">
        <f t="shared" ref="R673" si="9618">+R674*H673</f>
        <v>190779.8885924342</v>
      </c>
      <c r="S673" s="653">
        <f t="shared" ref="S673" si="9619">((S674*$H673)-((S674*$H673*$E674)+(S674*$H673*$F674)))</f>
        <v>0</v>
      </c>
      <c r="T673" s="653">
        <f t="shared" ref="T673" si="9620">((T674*$H673)-((T674*$H673*$E674)+(T674*$H673*$F674)))</f>
        <v>0</v>
      </c>
      <c r="U673" s="653">
        <f t="shared" ref="U673" si="9621">((U674*$H673)-((U674*$H673*$E674)+(U674*$H673*$F674)))</f>
        <v>0</v>
      </c>
      <c r="V673" s="653">
        <f t="shared" ref="V673" si="9622">((V674*$H673)-((V674*$H673*$E674)+(V674*$H673*$F674)))</f>
        <v>0</v>
      </c>
      <c r="W673" s="653">
        <f t="shared" ref="W673" si="9623">((W674*$H673)-((W674*$H673*$E674)+(W674*$H673*$F674)))</f>
        <v>0</v>
      </c>
      <c r="X673" s="653">
        <f t="shared" ref="X673" si="9624">((X674*$H673)-((X674*$H673*$E674)+(X674*$H673*$F674)))</f>
        <v>0</v>
      </c>
      <c r="Y673" s="653">
        <f t="shared" ref="Y673" si="9625">((Y674*$H673)-((Y674*$H673*$E674)+(Y674*$H673*$F674)))</f>
        <v>0</v>
      </c>
      <c r="Z673" s="653">
        <f t="shared" ref="Z673" si="9626">((Z674*$H673)-((Z674*$H673*$E674)+(Z674*$H673*$F674)))</f>
        <v>33068.5140226886</v>
      </c>
      <c r="AA673" s="653">
        <f t="shared" ref="AA673" si="9627">((AA674*$H673)-((AA674*$H673*$E674)+(AA674*$H673*$F674)))</f>
        <v>380287.91126091883</v>
      </c>
      <c r="AB673" s="653">
        <f t="shared" ref="AB673" si="9628">((AB674*$H673)-((AB674*$H673*$E674)+(AB674*$H673*$F674)))</f>
        <v>0</v>
      </c>
      <c r="AC673" s="653">
        <f t="shared" ref="AC673" si="9629">((AC674*$H673)-((AC674*$H673*$E674)+(AC674*$H673*$F674)))</f>
        <v>0</v>
      </c>
      <c r="AD673" s="653">
        <f t="shared" ref="AD673" si="9630">((AD674*$H673)-((AD674*$H673*$E674)+(AD674*$H673*$F674)))</f>
        <v>0</v>
      </c>
      <c r="AE673" s="653">
        <f t="shared" ref="AE673" si="9631">((AE674*$H673)-((AE674*$H673*$E674)+(AE674*$H673*$F674)))</f>
        <v>0</v>
      </c>
      <c r="AF673" s="653">
        <f t="shared" ref="AF673" si="9632">((AF674*$H673)-((AF674*$H673*$E674)+(AF674*$H673*$F674)))</f>
        <v>0</v>
      </c>
      <c r="AG673" s="653">
        <f t="shared" ref="AG673" si="9633">((AG674*$H673)-((AG674*$H673*$E674)+(AG674*$H673*$F674)))</f>
        <v>0</v>
      </c>
      <c r="AH673" s="653">
        <f t="shared" ref="AH673" si="9634">((AH674*$H673)-((AH674*$H673*$E674)+(AH674*$H673*$F674)))</f>
        <v>0</v>
      </c>
      <c r="AI673" s="653">
        <f>+AI674*H673</f>
        <v>31796.648098739035</v>
      </c>
      <c r="AJ673" s="653">
        <f>+AJ674*H673</f>
        <v>0</v>
      </c>
      <c r="AK673" s="653">
        <f t="shared" ref="AK673" si="9635">((AK674*$H673)-((AK674*$H673*$E674)+(AK674*$H673*$F674)))</f>
        <v>0</v>
      </c>
      <c r="AL673" s="653">
        <f t="shared" ref="AL673" si="9636">((AL674*$H673)-((AL674*$H673*$E674)+(AL674*$H673*$F674)))</f>
        <v>0</v>
      </c>
      <c r="AM673" s="653">
        <f t="shared" ref="AM673" si="9637">((AM674*$H673)-((AM674*$H673*$E674)+(AM674*$H673*$F674)))</f>
        <v>0</v>
      </c>
      <c r="AN673" s="653">
        <f t="shared" ref="AN673" si="9638">((AN674*$H673)-((AN674*$H673*$E674)+(AN674*$H673*$F674)))</f>
        <v>0</v>
      </c>
      <c r="AO673" s="653">
        <f t="shared" ref="AO673" si="9639">((AO674*$H673)-((AO674*$H673*$E674)+(AO674*$H673*$F674)))</f>
        <v>0</v>
      </c>
      <c r="AP673" s="653">
        <f t="shared" ref="AP673" si="9640">((AP674*$H673)-((AP674*$H673*$E674)+(AP674*$H673*$F674)))</f>
        <v>0</v>
      </c>
      <c r="AQ673" s="653">
        <f t="shared" ref="AQ673" si="9641">((AQ674*$H673)-((AQ674*$H673*$E674)+(AQ674*$H673*$F674)))</f>
        <v>0</v>
      </c>
      <c r="AR673" s="653">
        <f t="shared" ref="AR673" si="9642">((AR674*$H673)-((AR674*$H673*$E674)+(AR674*$H673*$F674)))</f>
        <v>0</v>
      </c>
      <c r="AS673" s="653">
        <f t="shared" ref="AS673" si="9643">((AS674*$H673)-((AS674*$H673*$E674)+(AS674*$H673*$F674)))</f>
        <v>0</v>
      </c>
      <c r="AT673" s="653">
        <f t="shared" ref="AT673" si="9644">((AT674*$H673)-((AT674*$H673*$E674)+(AT674*$H673*$F674)))</f>
        <v>0</v>
      </c>
      <c r="AU673" s="653">
        <f t="shared" ref="AU673" si="9645">((AU674*$H673)-((AU674*$H673*$E674)+(AU674*$H673*$F674)))</f>
        <v>0</v>
      </c>
      <c r="AV673" s="653">
        <f t="shared" ref="AV673" si="9646">((AV674*$H673)-((AV674*$H673*$E674)+(AV674*$H673*$F674)))</f>
        <v>0</v>
      </c>
      <c r="AW673" s="613">
        <f t="shared" si="9316"/>
        <v>635932.96197478066</v>
      </c>
      <c r="AX673" s="645">
        <f t="shared" si="9314"/>
        <v>0</v>
      </c>
      <c r="AY673" s="656">
        <f t="shared" si="9315"/>
        <v>0</v>
      </c>
      <c r="AZ673" s="591"/>
    </row>
    <row r="674" spans="1:52">
      <c r="A674" s="590"/>
      <c r="B674" s="636"/>
      <c r="C674" s="636"/>
      <c r="D674" s="651"/>
      <c r="E674" s="652">
        <v>0.3</v>
      </c>
      <c r="F674" s="652">
        <v>0.05</v>
      </c>
      <c r="G674" s="653"/>
      <c r="H674" s="640"/>
      <c r="I674" s="640">
        <f t="shared" si="9138"/>
        <v>1.35</v>
      </c>
      <c r="J674" s="658">
        <v>0</v>
      </c>
      <c r="K674" s="658">
        <v>0</v>
      </c>
      <c r="L674" s="658">
        <v>0</v>
      </c>
      <c r="M674" s="658">
        <v>0</v>
      </c>
      <c r="N674" s="658">
        <v>0</v>
      </c>
      <c r="O674" s="658">
        <v>0</v>
      </c>
      <c r="P674" s="658">
        <v>0</v>
      </c>
      <c r="Q674" s="658">
        <v>0</v>
      </c>
      <c r="R674" s="658">
        <v>0.3</v>
      </c>
      <c r="S674" s="658">
        <v>0</v>
      </c>
      <c r="T674" s="658">
        <v>0</v>
      </c>
      <c r="U674" s="658">
        <v>0</v>
      </c>
      <c r="V674" s="658">
        <v>0</v>
      </c>
      <c r="W674" s="658">
        <v>0</v>
      </c>
      <c r="X674" s="658">
        <v>0</v>
      </c>
      <c r="Y674" s="658">
        <v>0</v>
      </c>
      <c r="Z674" s="658">
        <v>0.08</v>
      </c>
      <c r="AA674" s="658">
        <v>0.92</v>
      </c>
      <c r="AB674" s="658">
        <v>0</v>
      </c>
      <c r="AC674" s="658">
        <v>0</v>
      </c>
      <c r="AD674" s="658">
        <v>0</v>
      </c>
      <c r="AE674" s="658">
        <v>0</v>
      </c>
      <c r="AF674" s="658">
        <v>0</v>
      </c>
      <c r="AG674" s="658">
        <v>0</v>
      </c>
      <c r="AH674" s="658">
        <v>0</v>
      </c>
      <c r="AI674" s="658">
        <v>0.05</v>
      </c>
      <c r="AJ674" s="658">
        <v>0</v>
      </c>
      <c r="AK674" s="658">
        <v>0</v>
      </c>
      <c r="AL674" s="658">
        <v>0</v>
      </c>
      <c r="AM674" s="658">
        <v>0</v>
      </c>
      <c r="AN674" s="658">
        <v>0</v>
      </c>
      <c r="AO674" s="658">
        <v>0</v>
      </c>
      <c r="AP674" s="658">
        <v>0</v>
      </c>
      <c r="AQ674" s="658">
        <v>0</v>
      </c>
      <c r="AR674" s="658">
        <v>0</v>
      </c>
      <c r="AS674" s="658">
        <v>0</v>
      </c>
      <c r="AT674" s="658">
        <v>0</v>
      </c>
      <c r="AU674" s="658">
        <v>0</v>
      </c>
      <c r="AV674" s="658">
        <v>0</v>
      </c>
      <c r="AW674" s="613">
        <f t="shared" si="9316"/>
        <v>1.35</v>
      </c>
      <c r="AX674" s="645">
        <f t="shared" si="9314"/>
        <v>1.35</v>
      </c>
      <c r="AY674" s="656" t="e">
        <f t="shared" si="9315"/>
        <v>#DIV/0!</v>
      </c>
      <c r="AZ674" s="591"/>
    </row>
    <row r="675" spans="1:52">
      <c r="A675" s="590"/>
      <c r="B675" s="636" t="s">
        <v>378</v>
      </c>
      <c r="C675" s="636" t="s">
        <v>830</v>
      </c>
      <c r="D675" s="651" t="s">
        <v>700</v>
      </c>
      <c r="E675" s="652"/>
      <c r="F675" s="652"/>
      <c r="G675" s="653"/>
      <c r="H675" s="640">
        <v>0</v>
      </c>
      <c r="I675" s="640">
        <f t="shared" si="9138"/>
        <v>0</v>
      </c>
      <c r="J675" s="653">
        <v>0</v>
      </c>
      <c r="K675" s="653">
        <v>0</v>
      </c>
      <c r="L675" s="653">
        <v>0</v>
      </c>
      <c r="M675" s="653">
        <v>0</v>
      </c>
      <c r="N675" s="653">
        <v>0</v>
      </c>
      <c r="O675" s="653">
        <v>0</v>
      </c>
      <c r="P675" s="653">
        <v>0</v>
      </c>
      <c r="Q675" s="653">
        <v>0</v>
      </c>
      <c r="R675" s="653">
        <f t="shared" ref="R675" si="9647">+R676*H675</f>
        <v>0</v>
      </c>
      <c r="S675" s="653">
        <f t="shared" ref="S675" si="9648">((S676*$H675)-((S676*$H675*$E676)+(S676*$H675*$F676)))</f>
        <v>0</v>
      </c>
      <c r="T675" s="653">
        <f t="shared" ref="T675" si="9649">((T676*$H675)-((T676*$H675*$E676)+(T676*$H675*$F676)))</f>
        <v>0</v>
      </c>
      <c r="U675" s="653">
        <f t="shared" ref="U675" si="9650">((U676*$H675)-((U676*$H675*$E676)+(U676*$H675*$F676)))</f>
        <v>0</v>
      </c>
      <c r="V675" s="653">
        <f t="shared" ref="V675" si="9651">((V676*$H675)-((V676*$H675*$E676)+(V676*$H675*$F676)))</f>
        <v>0</v>
      </c>
      <c r="W675" s="653">
        <f t="shared" ref="W675" si="9652">((W676*$H675)-((W676*$H675*$E676)+(W676*$H675*$F676)))</f>
        <v>0</v>
      </c>
      <c r="X675" s="653">
        <f t="shared" ref="X675" si="9653">((X676*$H675)-((X676*$H675*$E676)+(X676*$H675*$F676)))</f>
        <v>0</v>
      </c>
      <c r="Y675" s="653">
        <f t="shared" ref="Y675" si="9654">((Y676*$H675)-((Y676*$H675*$E676)+(Y676*$H675*$F676)))</f>
        <v>0</v>
      </c>
      <c r="Z675" s="653">
        <f t="shared" ref="Z675" si="9655">((Z676*$H675)-((Z676*$H675*$E676)+(Z676*$H675*$F676)))</f>
        <v>0</v>
      </c>
      <c r="AA675" s="653">
        <f t="shared" ref="AA675" si="9656">((AA676*$H675)-((AA676*$H675*$E676)+(AA676*$H675*$F676)))</f>
        <v>0</v>
      </c>
      <c r="AB675" s="653">
        <f t="shared" ref="AB675" si="9657">((AB676*$H675)-((AB676*$H675*$E676)+(AB676*$H675*$F676)))</f>
        <v>0</v>
      </c>
      <c r="AC675" s="653">
        <f t="shared" ref="AC675" si="9658">((AC676*$H675)-((AC676*$H675*$E676)+(AC676*$H675*$F676)))</f>
        <v>0</v>
      </c>
      <c r="AD675" s="653">
        <f t="shared" ref="AD675" si="9659">((AD676*$H675)-((AD676*$H675*$E676)+(AD676*$H675*$F676)))</f>
        <v>0</v>
      </c>
      <c r="AE675" s="653">
        <f t="shared" ref="AE675" si="9660">((AE676*$H675)-((AE676*$H675*$E676)+(AE676*$H675*$F676)))</f>
        <v>0</v>
      </c>
      <c r="AF675" s="653">
        <f t="shared" ref="AF675" si="9661">((AF676*$H675)-((AF676*$H675*$E676)+(AF676*$H675*$F676)))</f>
        <v>0</v>
      </c>
      <c r="AG675" s="653">
        <f t="shared" ref="AG675" si="9662">((AG676*$H675)-((AG676*$H675*$E676)+(AG676*$H675*$F676)))</f>
        <v>0</v>
      </c>
      <c r="AH675" s="653">
        <f t="shared" ref="AH675" si="9663">((AH676*$H675)-((AH676*$H675*$E676)+(AH676*$H675*$F676)))</f>
        <v>0</v>
      </c>
      <c r="AI675" s="653">
        <f>+AI676*H675</f>
        <v>0</v>
      </c>
      <c r="AJ675" s="653">
        <f>+AJ676*H675</f>
        <v>0</v>
      </c>
      <c r="AK675" s="653">
        <f t="shared" ref="AK675" si="9664">((AK676*$H675)-((AK676*$H675*$E676)+(AK676*$H675*$F676)))</f>
        <v>0</v>
      </c>
      <c r="AL675" s="653">
        <f t="shared" ref="AL675" si="9665">((AL676*$H675)-((AL676*$H675*$E676)+(AL676*$H675*$F676)))</f>
        <v>0</v>
      </c>
      <c r="AM675" s="653">
        <f t="shared" ref="AM675" si="9666">((AM676*$H675)-((AM676*$H675*$E676)+(AM676*$H675*$F676)))</f>
        <v>0</v>
      </c>
      <c r="AN675" s="653">
        <f t="shared" ref="AN675" si="9667">((AN676*$H675)-((AN676*$H675*$E676)+(AN676*$H675*$F676)))</f>
        <v>0</v>
      </c>
      <c r="AO675" s="653">
        <f t="shared" ref="AO675" si="9668">((AO676*$H675)-((AO676*$H675*$E676)+(AO676*$H675*$F676)))</f>
        <v>0</v>
      </c>
      <c r="AP675" s="653">
        <f t="shared" ref="AP675" si="9669">((AP676*$H675)-((AP676*$H675*$E676)+(AP676*$H675*$F676)))</f>
        <v>0</v>
      </c>
      <c r="AQ675" s="653">
        <f t="shared" ref="AQ675" si="9670">((AQ676*$H675)-((AQ676*$H675*$E676)+(AQ676*$H675*$F676)))</f>
        <v>0</v>
      </c>
      <c r="AR675" s="653">
        <f t="shared" ref="AR675" si="9671">((AR676*$H675)-((AR676*$H675*$E676)+(AR676*$H675*$F676)))</f>
        <v>0</v>
      </c>
      <c r="AS675" s="653">
        <f t="shared" ref="AS675" si="9672">((AS676*$H675)-((AS676*$H675*$E676)+(AS676*$H675*$F676)))</f>
        <v>0</v>
      </c>
      <c r="AT675" s="653">
        <f t="shared" ref="AT675" si="9673">((AT676*$H675)-((AT676*$H675*$E676)+(AT676*$H675*$F676)))</f>
        <v>0</v>
      </c>
      <c r="AU675" s="653">
        <f t="shared" ref="AU675" si="9674">((AU676*$H675)-((AU676*$H675*$E676)+(AU676*$H675*$F676)))</f>
        <v>0</v>
      </c>
      <c r="AV675" s="653">
        <f t="shared" ref="AV675" si="9675">((AV676*$H675)-((AV676*$H675*$E676)+(AV676*$H675*$F676)))</f>
        <v>0</v>
      </c>
      <c r="AW675" s="613">
        <f t="shared" si="9316"/>
        <v>0</v>
      </c>
      <c r="AX675" s="645">
        <f t="shared" si="9314"/>
        <v>0</v>
      </c>
      <c r="AY675" s="656" t="e">
        <f t="shared" si="9315"/>
        <v>#DIV/0!</v>
      </c>
      <c r="AZ675" s="591"/>
    </row>
    <row r="676" spans="1:52">
      <c r="A676" s="590"/>
      <c r="B676" s="636"/>
      <c r="C676" s="636"/>
      <c r="D676" s="651"/>
      <c r="E676" s="652">
        <v>0.3</v>
      </c>
      <c r="F676" s="652">
        <v>0.05</v>
      </c>
      <c r="G676" s="653"/>
      <c r="H676" s="640"/>
      <c r="I676" s="640">
        <f t="shared" si="9138"/>
        <v>1.35</v>
      </c>
      <c r="J676" s="658">
        <v>0</v>
      </c>
      <c r="K676" s="658">
        <v>0</v>
      </c>
      <c r="L676" s="658">
        <v>0</v>
      </c>
      <c r="M676" s="658">
        <v>0</v>
      </c>
      <c r="N676" s="658">
        <v>0</v>
      </c>
      <c r="O676" s="658">
        <v>0</v>
      </c>
      <c r="P676" s="658">
        <v>0</v>
      </c>
      <c r="Q676" s="658">
        <v>0</v>
      </c>
      <c r="R676" s="658">
        <v>0.3</v>
      </c>
      <c r="S676" s="658">
        <v>0</v>
      </c>
      <c r="T676" s="658">
        <v>0</v>
      </c>
      <c r="U676" s="658">
        <v>0</v>
      </c>
      <c r="V676" s="658">
        <v>0</v>
      </c>
      <c r="W676" s="658">
        <v>0</v>
      </c>
      <c r="X676" s="658">
        <v>0</v>
      </c>
      <c r="Y676" s="658">
        <v>0</v>
      </c>
      <c r="Z676" s="658">
        <v>0.08</v>
      </c>
      <c r="AA676" s="658">
        <v>0.92</v>
      </c>
      <c r="AB676" s="658">
        <v>0</v>
      </c>
      <c r="AC676" s="658">
        <v>0</v>
      </c>
      <c r="AD676" s="658">
        <v>0</v>
      </c>
      <c r="AE676" s="658">
        <v>0</v>
      </c>
      <c r="AF676" s="658">
        <v>0</v>
      </c>
      <c r="AG676" s="658">
        <v>0</v>
      </c>
      <c r="AH676" s="658">
        <v>0</v>
      </c>
      <c r="AI676" s="658">
        <v>0.05</v>
      </c>
      <c r="AJ676" s="658">
        <v>0</v>
      </c>
      <c r="AK676" s="658">
        <v>0</v>
      </c>
      <c r="AL676" s="658">
        <v>0</v>
      </c>
      <c r="AM676" s="658">
        <v>0</v>
      </c>
      <c r="AN676" s="658">
        <v>0</v>
      </c>
      <c r="AO676" s="658">
        <v>0</v>
      </c>
      <c r="AP676" s="658">
        <v>0</v>
      </c>
      <c r="AQ676" s="658">
        <v>0</v>
      </c>
      <c r="AR676" s="658">
        <v>0</v>
      </c>
      <c r="AS676" s="658">
        <v>0</v>
      </c>
      <c r="AT676" s="658">
        <v>0</v>
      </c>
      <c r="AU676" s="658">
        <v>0</v>
      </c>
      <c r="AV676" s="658">
        <v>0</v>
      </c>
      <c r="AW676" s="613">
        <f t="shared" si="9316"/>
        <v>1.35</v>
      </c>
      <c r="AX676" s="645">
        <f t="shared" si="9314"/>
        <v>1.35</v>
      </c>
      <c r="AY676" s="656" t="e">
        <f t="shared" si="9315"/>
        <v>#DIV/0!</v>
      </c>
      <c r="AZ676" s="591"/>
    </row>
    <row r="677" spans="1:52">
      <c r="A677" s="590"/>
      <c r="B677" s="636" t="s">
        <v>378</v>
      </c>
      <c r="C677" s="636" t="s">
        <v>831</v>
      </c>
      <c r="D677" s="651" t="s">
        <v>721</v>
      </c>
      <c r="E677" s="652"/>
      <c r="F677" s="652"/>
      <c r="G677" s="653"/>
      <c r="H677" s="640">
        <v>30738.774229178391</v>
      </c>
      <c r="I677" s="640">
        <f t="shared" si="9138"/>
        <v>30738.774229178387</v>
      </c>
      <c r="J677" s="653">
        <v>0</v>
      </c>
      <c r="K677" s="653">
        <v>0</v>
      </c>
      <c r="L677" s="653">
        <v>0</v>
      </c>
      <c r="M677" s="653">
        <v>0</v>
      </c>
      <c r="N677" s="653">
        <v>0</v>
      </c>
      <c r="O677" s="653">
        <v>0</v>
      </c>
      <c r="P677" s="653">
        <v>0</v>
      </c>
      <c r="Q677" s="653">
        <v>0</v>
      </c>
      <c r="R677" s="653">
        <f t="shared" ref="R677:R683" si="9676">+R678*H677</f>
        <v>9221.6322687535176</v>
      </c>
      <c r="S677" s="653">
        <f t="shared" ref="S677" si="9677">((S678*$H677)-((S678*$H677*$E678)+(S678*$H677*$F678)))</f>
        <v>0</v>
      </c>
      <c r="T677" s="653">
        <f t="shared" ref="T677" si="9678">((T678*$H677)-((T678*$H677*$E678)+(T678*$H677*$F678)))</f>
        <v>0</v>
      </c>
      <c r="U677" s="653">
        <f t="shared" ref="U677" si="9679">((U678*$H677)-((U678*$H677*$E678)+(U678*$H677*$F678)))</f>
        <v>0</v>
      </c>
      <c r="V677" s="653">
        <f t="shared" ref="V677" si="9680">((V678*$H677)-((V678*$H677*$E678)+(V678*$H677*$F678)))</f>
        <v>0</v>
      </c>
      <c r="W677" s="653">
        <f t="shared" ref="W677" si="9681">((W678*$H677)-((W678*$H677*$E678)+(W678*$H677*$F678)))</f>
        <v>0</v>
      </c>
      <c r="X677" s="653">
        <f t="shared" ref="X677" si="9682">((X678*$H677)-((X678*$H677*$E678)+(X678*$H677*$F678)))</f>
        <v>0</v>
      </c>
      <c r="Y677" s="653">
        <f t="shared" ref="Y677" si="9683">((Y678*$H677)-((Y678*$H677*$E678)+(Y678*$H677*$F678)))</f>
        <v>0</v>
      </c>
      <c r="Z677" s="653">
        <f t="shared" ref="Z677" si="9684">((Z678*$H677)-((Z678*$H677*$E678)+(Z678*$H677*$F678)))</f>
        <v>1598.4162599172764</v>
      </c>
      <c r="AA677" s="653">
        <f t="shared" ref="AA677" si="9685">((AA678*$H677)-((AA678*$H677*$E678)+(AA678*$H677*$F678)))</f>
        <v>18381.786989048676</v>
      </c>
      <c r="AB677" s="653">
        <f t="shared" ref="AB677" si="9686">((AB678*$H677)-((AB678*$H677*$E678)+(AB678*$H677*$F678)))</f>
        <v>0</v>
      </c>
      <c r="AC677" s="653">
        <f t="shared" ref="AC677" si="9687">((AC678*$H677)-((AC678*$H677*$E678)+(AC678*$H677*$F678)))</f>
        <v>0</v>
      </c>
      <c r="AD677" s="653">
        <f t="shared" ref="AD677" si="9688">((AD678*$H677)-((AD678*$H677*$E678)+(AD678*$H677*$F678)))</f>
        <v>0</v>
      </c>
      <c r="AE677" s="653">
        <f t="shared" ref="AE677" si="9689">((AE678*$H677)-((AE678*$H677*$E678)+(AE678*$H677*$F678)))</f>
        <v>0</v>
      </c>
      <c r="AF677" s="653">
        <f t="shared" ref="AF677" si="9690">((AF678*$H677)-((AF678*$H677*$E678)+(AF678*$H677*$F678)))</f>
        <v>0</v>
      </c>
      <c r="AG677" s="653">
        <f t="shared" ref="AG677" si="9691">((AG678*$H677)-((AG678*$H677*$E678)+(AG678*$H677*$F678)))</f>
        <v>0</v>
      </c>
      <c r="AH677" s="653">
        <f t="shared" ref="AH677" si="9692">((AH678*$H677)-((AH678*$H677*$E678)+(AH678*$H677*$F678)))</f>
        <v>0</v>
      </c>
      <c r="AI677" s="653">
        <f>+AI678*H677</f>
        <v>1536.9387114589197</v>
      </c>
      <c r="AJ677" s="653">
        <f>+AJ678*H677</f>
        <v>0</v>
      </c>
      <c r="AK677" s="653">
        <v>0</v>
      </c>
      <c r="AL677" s="653">
        <v>0</v>
      </c>
      <c r="AM677" s="653">
        <v>0</v>
      </c>
      <c r="AN677" s="653">
        <v>0</v>
      </c>
      <c r="AO677" s="653">
        <v>0</v>
      </c>
      <c r="AP677" s="653">
        <v>0</v>
      </c>
      <c r="AQ677" s="653">
        <v>0</v>
      </c>
      <c r="AR677" s="653">
        <v>0</v>
      </c>
      <c r="AS677" s="653">
        <v>0</v>
      </c>
      <c r="AT677" s="653">
        <v>0</v>
      </c>
      <c r="AU677" s="653">
        <v>0</v>
      </c>
      <c r="AV677" s="653">
        <v>0</v>
      </c>
      <c r="AW677" s="613">
        <f t="shared" si="9316"/>
        <v>30738.774229178387</v>
      </c>
      <c r="AX677" s="645">
        <f t="shared" si="9314"/>
        <v>0</v>
      </c>
      <c r="AY677" s="656">
        <f t="shared" si="9315"/>
        <v>0</v>
      </c>
      <c r="AZ677" s="591"/>
    </row>
    <row r="678" spans="1:52">
      <c r="A678" s="590"/>
      <c r="B678" s="636"/>
      <c r="C678" s="636"/>
      <c r="D678" s="651"/>
      <c r="E678" s="652">
        <v>0.3</v>
      </c>
      <c r="F678" s="652">
        <v>0.05</v>
      </c>
      <c r="G678" s="653"/>
      <c r="H678" s="640"/>
      <c r="I678" s="640">
        <f t="shared" si="9138"/>
        <v>1.35</v>
      </c>
      <c r="J678" s="658">
        <v>0</v>
      </c>
      <c r="K678" s="658">
        <v>0</v>
      </c>
      <c r="L678" s="658">
        <v>0</v>
      </c>
      <c r="M678" s="658">
        <v>0</v>
      </c>
      <c r="N678" s="658">
        <v>0</v>
      </c>
      <c r="O678" s="658">
        <v>0</v>
      </c>
      <c r="P678" s="658">
        <v>0</v>
      </c>
      <c r="Q678" s="658">
        <v>0</v>
      </c>
      <c r="R678" s="658">
        <v>0.3</v>
      </c>
      <c r="S678" s="658">
        <v>0</v>
      </c>
      <c r="T678" s="658">
        <v>0</v>
      </c>
      <c r="U678" s="658">
        <v>0</v>
      </c>
      <c r="V678" s="658">
        <v>0</v>
      </c>
      <c r="W678" s="658">
        <v>0</v>
      </c>
      <c r="X678" s="658">
        <v>0</v>
      </c>
      <c r="Y678" s="658">
        <v>0</v>
      </c>
      <c r="Z678" s="658">
        <v>0.08</v>
      </c>
      <c r="AA678" s="658">
        <v>0.92</v>
      </c>
      <c r="AB678" s="658">
        <v>0</v>
      </c>
      <c r="AC678" s="658">
        <v>0</v>
      </c>
      <c r="AD678" s="658">
        <v>0</v>
      </c>
      <c r="AE678" s="658">
        <v>0</v>
      </c>
      <c r="AF678" s="658">
        <v>0</v>
      </c>
      <c r="AG678" s="658">
        <v>0</v>
      </c>
      <c r="AH678" s="658">
        <v>0</v>
      </c>
      <c r="AI678" s="658">
        <v>0.05</v>
      </c>
      <c r="AJ678" s="658">
        <v>0</v>
      </c>
      <c r="AK678" s="658">
        <v>0</v>
      </c>
      <c r="AL678" s="658">
        <v>0</v>
      </c>
      <c r="AM678" s="658">
        <v>0</v>
      </c>
      <c r="AN678" s="658">
        <v>0</v>
      </c>
      <c r="AO678" s="658">
        <v>0</v>
      </c>
      <c r="AP678" s="658">
        <v>0</v>
      </c>
      <c r="AQ678" s="658">
        <v>0</v>
      </c>
      <c r="AR678" s="658">
        <v>0</v>
      </c>
      <c r="AS678" s="658">
        <v>0</v>
      </c>
      <c r="AT678" s="658">
        <v>0</v>
      </c>
      <c r="AU678" s="658">
        <v>0</v>
      </c>
      <c r="AV678" s="658">
        <v>0</v>
      </c>
      <c r="AW678" s="613">
        <f t="shared" si="9316"/>
        <v>1.35</v>
      </c>
      <c r="AX678" s="645">
        <f t="shared" si="9314"/>
        <v>1.35</v>
      </c>
      <c r="AY678" s="656" t="e">
        <f t="shared" si="9315"/>
        <v>#DIV/0!</v>
      </c>
      <c r="AZ678" s="591"/>
    </row>
    <row r="679" spans="1:52">
      <c r="A679" s="590"/>
      <c r="B679" s="636" t="s">
        <v>378</v>
      </c>
      <c r="C679" s="636" t="s">
        <v>832</v>
      </c>
      <c r="D679" s="651" t="s">
        <v>706</v>
      </c>
      <c r="E679" s="652"/>
      <c r="F679" s="652"/>
      <c r="G679" s="653"/>
      <c r="H679" s="640">
        <v>93990.747555575217</v>
      </c>
      <c r="I679" s="640">
        <f t="shared" si="9138"/>
        <v>93990.747555575217</v>
      </c>
      <c r="J679" s="653">
        <v>0</v>
      </c>
      <c r="K679" s="653">
        <v>0</v>
      </c>
      <c r="L679" s="653">
        <v>0</v>
      </c>
      <c r="M679" s="653">
        <v>0</v>
      </c>
      <c r="N679" s="653">
        <v>0</v>
      </c>
      <c r="O679" s="653">
        <v>0</v>
      </c>
      <c r="P679" s="653">
        <v>0</v>
      </c>
      <c r="Q679" s="653">
        <v>0</v>
      </c>
      <c r="R679" s="653">
        <f t="shared" si="9676"/>
        <v>28197.224266672565</v>
      </c>
      <c r="S679" s="653">
        <f t="shared" ref="S679" si="9693">((S680*$H679)-((S680*$H679*$E680)+(S680*$H679*$F680)))</f>
        <v>0</v>
      </c>
      <c r="T679" s="653">
        <f t="shared" ref="T679" si="9694">((T680*$H679)-((T680*$H679*$E680)+(T680*$H679*$F680)))</f>
        <v>0</v>
      </c>
      <c r="U679" s="653">
        <f t="shared" ref="U679" si="9695">((U680*$H679)-((U680*$H679*$E680)+(U680*$H679*$F680)))</f>
        <v>0</v>
      </c>
      <c r="V679" s="653">
        <f t="shared" ref="V679" si="9696">((V680*$H679)-((V680*$H679*$E680)+(V680*$H679*$F680)))</f>
        <v>0</v>
      </c>
      <c r="W679" s="653">
        <f t="shared" ref="W679" si="9697">((W680*$H679)-((W680*$H679*$E680)+(W680*$H679*$F680)))</f>
        <v>0</v>
      </c>
      <c r="X679" s="653">
        <f t="shared" ref="X679" si="9698">((X680*$H679)-((X680*$H679*$E680)+(X680*$H679*$F680)))</f>
        <v>0</v>
      </c>
      <c r="Y679" s="653">
        <f t="shared" ref="Y679" si="9699">((Y680*$H679)-((Y680*$H679*$E680)+(Y680*$H679*$F680)))</f>
        <v>14051.616759558496</v>
      </c>
      <c r="Z679" s="653">
        <f t="shared" ref="Z679" si="9700">((Z680*$H679)-((Z680*$H679*$E680)+(Z680*$H679*$F680)))</f>
        <v>47042.369151565399</v>
      </c>
      <c r="AA679" s="653">
        <f t="shared" ref="AA679" si="9701">((AA680*$H679)-((AA680*$H679*$E680)+(AA680*$H679*$F680)))</f>
        <v>0</v>
      </c>
      <c r="AB679" s="653">
        <f t="shared" ref="AB679" si="9702">((AB680*$H679)-((AB680*$H679*$E680)+(AB680*$H679*$F680)))</f>
        <v>0</v>
      </c>
      <c r="AC679" s="653">
        <f t="shared" ref="AC679" si="9703">((AC680*$H679)-((AC680*$H679*$E680)+(AC680*$H679*$F680)))</f>
        <v>0</v>
      </c>
      <c r="AD679" s="653">
        <f t="shared" ref="AD679" si="9704">((AD680*$H679)-((AD680*$H679*$E680)+(AD680*$H679*$F680)))</f>
        <v>0</v>
      </c>
      <c r="AE679" s="653">
        <f t="shared" ref="AE679" si="9705">((AE680*$H679)-((AE680*$H679*$E680)+(AE680*$H679*$F680)))</f>
        <v>0</v>
      </c>
      <c r="AF679" s="653">
        <f t="shared" ref="AF679" si="9706">((AF680*$H679)-((AF680*$H679*$E680)+(AF680*$H679*$F680)))</f>
        <v>0</v>
      </c>
      <c r="AG679" s="653">
        <f t="shared" ref="AG679" si="9707">((AG680*$H679)-((AG680*$H679*$E680)+(AG680*$H679*$F680)))</f>
        <v>0</v>
      </c>
      <c r="AH679" s="653">
        <f t="shared" ref="AH679" si="9708">((AH680*$H679)-((AH680*$H679*$E680)+(AH680*$H679*$F680)))</f>
        <v>0</v>
      </c>
      <c r="AI679" s="653">
        <f>+AI680*H679</f>
        <v>4699.5373777787609</v>
      </c>
      <c r="AJ679" s="653">
        <f>+AJ680*H679</f>
        <v>0</v>
      </c>
      <c r="AK679" s="653">
        <v>0</v>
      </c>
      <c r="AL679" s="653">
        <v>0</v>
      </c>
      <c r="AM679" s="653">
        <v>0</v>
      </c>
      <c r="AN679" s="653">
        <v>0</v>
      </c>
      <c r="AO679" s="653">
        <v>0</v>
      </c>
      <c r="AP679" s="653">
        <v>0</v>
      </c>
      <c r="AQ679" s="653">
        <v>0</v>
      </c>
      <c r="AR679" s="653">
        <v>0</v>
      </c>
      <c r="AS679" s="653">
        <v>0</v>
      </c>
      <c r="AT679" s="653">
        <v>0</v>
      </c>
      <c r="AU679" s="653">
        <v>0</v>
      </c>
      <c r="AV679" s="653">
        <v>0</v>
      </c>
      <c r="AW679" s="613">
        <f t="shared" si="9316"/>
        <v>93990.747555575217</v>
      </c>
      <c r="AX679" s="645">
        <f t="shared" si="9314"/>
        <v>0</v>
      </c>
      <c r="AY679" s="656">
        <f t="shared" si="9315"/>
        <v>0</v>
      </c>
      <c r="AZ679" s="591"/>
    </row>
    <row r="680" spans="1:52">
      <c r="A680" s="590"/>
      <c r="B680" s="636"/>
      <c r="C680" s="636"/>
      <c r="D680" s="651"/>
      <c r="E680" s="652">
        <v>0.3</v>
      </c>
      <c r="F680" s="652">
        <v>0.05</v>
      </c>
      <c r="G680" s="653"/>
      <c r="H680" s="640"/>
      <c r="I680" s="640">
        <f t="shared" si="9138"/>
        <v>1.35</v>
      </c>
      <c r="J680" s="658">
        <v>0</v>
      </c>
      <c r="K680" s="658">
        <v>0</v>
      </c>
      <c r="L680" s="658">
        <v>0</v>
      </c>
      <c r="M680" s="658">
        <v>0</v>
      </c>
      <c r="N680" s="658">
        <v>0</v>
      </c>
      <c r="O680" s="658">
        <v>0</v>
      </c>
      <c r="P680" s="658">
        <v>0</v>
      </c>
      <c r="Q680" s="658">
        <v>0</v>
      </c>
      <c r="R680" s="658">
        <v>0.3</v>
      </c>
      <c r="S680" s="658">
        <v>0</v>
      </c>
      <c r="T680" s="658">
        <v>0</v>
      </c>
      <c r="U680" s="658">
        <v>0</v>
      </c>
      <c r="V680" s="658">
        <v>0</v>
      </c>
      <c r="W680" s="658">
        <v>0</v>
      </c>
      <c r="X680" s="658">
        <v>0</v>
      </c>
      <c r="Y680" s="658">
        <v>0.23</v>
      </c>
      <c r="Z680" s="658">
        <v>0.77</v>
      </c>
      <c r="AA680" s="658">
        <v>0</v>
      </c>
      <c r="AB680" s="658">
        <v>0</v>
      </c>
      <c r="AC680" s="658">
        <v>0</v>
      </c>
      <c r="AD680" s="658">
        <v>0</v>
      </c>
      <c r="AE680" s="658">
        <v>0</v>
      </c>
      <c r="AF680" s="658">
        <v>0</v>
      </c>
      <c r="AG680" s="658">
        <v>0</v>
      </c>
      <c r="AH680" s="658">
        <v>0</v>
      </c>
      <c r="AI680" s="658">
        <v>0.05</v>
      </c>
      <c r="AJ680" s="658">
        <v>0</v>
      </c>
      <c r="AK680" s="658">
        <v>0</v>
      </c>
      <c r="AL680" s="658">
        <v>0</v>
      </c>
      <c r="AM680" s="658">
        <v>0</v>
      </c>
      <c r="AN680" s="658">
        <v>0</v>
      </c>
      <c r="AO680" s="658">
        <v>0</v>
      </c>
      <c r="AP680" s="658">
        <v>0</v>
      </c>
      <c r="AQ680" s="658">
        <v>0</v>
      </c>
      <c r="AR680" s="658">
        <v>0</v>
      </c>
      <c r="AS680" s="658">
        <v>0</v>
      </c>
      <c r="AT680" s="658">
        <v>0</v>
      </c>
      <c r="AU680" s="658">
        <v>0</v>
      </c>
      <c r="AV680" s="658">
        <v>0</v>
      </c>
      <c r="AW680" s="613">
        <f t="shared" si="9316"/>
        <v>1.35</v>
      </c>
      <c r="AX680" s="645">
        <f t="shared" si="9314"/>
        <v>1.35</v>
      </c>
      <c r="AY680" s="656" t="e">
        <f t="shared" si="9315"/>
        <v>#DIV/0!</v>
      </c>
      <c r="AZ680" s="591"/>
    </row>
    <row r="681" spans="1:52">
      <c r="A681" s="590"/>
      <c r="B681" s="636" t="s">
        <v>378</v>
      </c>
      <c r="C681" s="636" t="s">
        <v>833</v>
      </c>
      <c r="D681" s="651" t="s">
        <v>704</v>
      </c>
      <c r="E681" s="652"/>
      <c r="F681" s="652"/>
      <c r="G681" s="653"/>
      <c r="H681" s="640">
        <v>65947.844481971581</v>
      </c>
      <c r="I681" s="640">
        <f t="shared" si="9138"/>
        <v>65947.844481971595</v>
      </c>
      <c r="J681" s="653">
        <v>0</v>
      </c>
      <c r="K681" s="653">
        <v>0</v>
      </c>
      <c r="L681" s="653">
        <v>0</v>
      </c>
      <c r="M681" s="653">
        <v>0</v>
      </c>
      <c r="N681" s="653">
        <v>0</v>
      </c>
      <c r="O681" s="653">
        <v>0</v>
      </c>
      <c r="P681" s="653">
        <v>0</v>
      </c>
      <c r="Q681" s="653">
        <v>0</v>
      </c>
      <c r="R681" s="653">
        <f t="shared" si="9676"/>
        <v>19784.353344591473</v>
      </c>
      <c r="S681" s="653">
        <f t="shared" ref="S681" si="9709">((S682*$H681)-((S682*$H681*$E682)+(S682*$H681*$F682)))</f>
        <v>0</v>
      </c>
      <c r="T681" s="653">
        <f t="shared" ref="T681" si="9710">((T682*$H681)-((T682*$H681*$E682)+(T682*$H681*$F682)))</f>
        <v>0</v>
      </c>
      <c r="U681" s="653">
        <f t="shared" ref="U681" si="9711">((U682*$H681)-((U682*$H681*$E682)+(U682*$H681*$F682)))</f>
        <v>0</v>
      </c>
      <c r="V681" s="653">
        <f t="shared" ref="V681" si="9712">((V682*$H681)-((V682*$H681*$E682)+(V682*$H681*$F682)))</f>
        <v>0</v>
      </c>
      <c r="W681" s="653">
        <f t="shared" ref="W681" si="9713">((W682*$H681)-((W682*$H681*$E682)+(W682*$H681*$F682)))</f>
        <v>0</v>
      </c>
      <c r="X681" s="653">
        <f t="shared" ref="X681" si="9714">((X682*$H681)-((X682*$H681*$E682)+(X682*$H681*$F682)))</f>
        <v>0</v>
      </c>
      <c r="Y681" s="653">
        <f t="shared" ref="Y681" si="9715">((Y682*$H681)-((Y682*$H681*$E682)+(Y682*$H681*$F682)))</f>
        <v>8144.5587935234907</v>
      </c>
      <c r="Z681" s="653">
        <f t="shared" ref="Z681" si="9716">((Z682*$H681)-((Z682*$H681*$E682)+(Z682*$H681*$F682)))</f>
        <v>34721.540119758043</v>
      </c>
      <c r="AA681" s="653">
        <f t="shared" ref="AA681" si="9717">((AA682*$H681)-((AA682*$H681*$E682)+(AA682*$H681*$F682)))</f>
        <v>0</v>
      </c>
      <c r="AB681" s="653">
        <f t="shared" ref="AB681" si="9718">((AB682*$H681)-((AB682*$H681*$E682)+(AB682*$H681*$F682)))</f>
        <v>0</v>
      </c>
      <c r="AC681" s="653">
        <f t="shared" ref="AC681" si="9719">((AC682*$H681)-((AC682*$H681*$E682)+(AC682*$H681*$F682)))</f>
        <v>0</v>
      </c>
      <c r="AD681" s="653">
        <f t="shared" ref="AD681" si="9720">((AD682*$H681)-((AD682*$H681*$E682)+(AD682*$H681*$F682)))</f>
        <v>0</v>
      </c>
      <c r="AE681" s="653">
        <f t="shared" ref="AE681" si="9721">((AE682*$H681)-((AE682*$H681*$E682)+(AE682*$H681*$F682)))</f>
        <v>0</v>
      </c>
      <c r="AF681" s="653">
        <f t="shared" ref="AF681" si="9722">((AF682*$H681)-((AF682*$H681*$E682)+(AF682*$H681*$F682)))</f>
        <v>0</v>
      </c>
      <c r="AG681" s="653">
        <f t="shared" ref="AG681" si="9723">((AG682*$H681)-((AG682*$H681*$E682)+(AG682*$H681*$F682)))</f>
        <v>0</v>
      </c>
      <c r="AH681" s="653">
        <f t="shared" ref="AH681" si="9724">((AH682*$H681)-((AH682*$H681*$E682)+(AH682*$H681*$F682)))</f>
        <v>0</v>
      </c>
      <c r="AI681" s="653">
        <f>+AI682*H681</f>
        <v>3297.3922240985794</v>
      </c>
      <c r="AJ681" s="653">
        <f>+AJ682*H681</f>
        <v>0</v>
      </c>
      <c r="AK681" s="653">
        <v>0</v>
      </c>
      <c r="AL681" s="653">
        <v>0</v>
      </c>
      <c r="AM681" s="653">
        <v>0</v>
      </c>
      <c r="AN681" s="653">
        <v>0</v>
      </c>
      <c r="AO681" s="653">
        <v>0</v>
      </c>
      <c r="AP681" s="653">
        <v>0</v>
      </c>
      <c r="AQ681" s="653">
        <v>0</v>
      </c>
      <c r="AR681" s="653">
        <v>0</v>
      </c>
      <c r="AS681" s="653">
        <v>0</v>
      </c>
      <c r="AT681" s="653">
        <v>0</v>
      </c>
      <c r="AU681" s="653">
        <v>0</v>
      </c>
      <c r="AV681" s="653">
        <v>0</v>
      </c>
      <c r="AW681" s="613">
        <f t="shared" si="9316"/>
        <v>65947.844481971595</v>
      </c>
      <c r="AX681" s="645">
        <f t="shared" si="9314"/>
        <v>0</v>
      </c>
      <c r="AY681" s="656">
        <f t="shared" si="9315"/>
        <v>0</v>
      </c>
      <c r="AZ681" s="591"/>
    </row>
    <row r="682" spans="1:52">
      <c r="A682" s="590"/>
      <c r="B682" s="636"/>
      <c r="C682" s="636"/>
      <c r="D682" s="651"/>
      <c r="E682" s="652">
        <v>0.3</v>
      </c>
      <c r="F682" s="652">
        <v>0.05</v>
      </c>
      <c r="G682" s="653"/>
      <c r="H682" s="640"/>
      <c r="I682" s="640">
        <f t="shared" si="9138"/>
        <v>1.35</v>
      </c>
      <c r="J682" s="658">
        <v>0</v>
      </c>
      <c r="K682" s="658">
        <v>0</v>
      </c>
      <c r="L682" s="658">
        <v>0</v>
      </c>
      <c r="M682" s="658">
        <v>0</v>
      </c>
      <c r="N682" s="658">
        <v>0</v>
      </c>
      <c r="O682" s="658">
        <v>0</v>
      </c>
      <c r="P682" s="658">
        <v>0</v>
      </c>
      <c r="Q682" s="658">
        <v>0</v>
      </c>
      <c r="R682" s="658">
        <v>0.3</v>
      </c>
      <c r="S682" s="658">
        <v>0</v>
      </c>
      <c r="T682" s="658">
        <v>0</v>
      </c>
      <c r="U682" s="658">
        <v>0</v>
      </c>
      <c r="V682" s="658">
        <v>0</v>
      </c>
      <c r="W682" s="658">
        <v>0</v>
      </c>
      <c r="X682" s="658">
        <v>0</v>
      </c>
      <c r="Y682" s="658">
        <v>0.19</v>
      </c>
      <c r="Z682" s="658">
        <v>0.81</v>
      </c>
      <c r="AA682" s="658">
        <v>0</v>
      </c>
      <c r="AB682" s="658">
        <v>0</v>
      </c>
      <c r="AC682" s="658">
        <v>0</v>
      </c>
      <c r="AD682" s="658">
        <v>0</v>
      </c>
      <c r="AE682" s="658">
        <v>0</v>
      </c>
      <c r="AF682" s="658">
        <v>0</v>
      </c>
      <c r="AG682" s="658">
        <v>0</v>
      </c>
      <c r="AH682" s="658">
        <v>0</v>
      </c>
      <c r="AI682" s="658">
        <v>0.05</v>
      </c>
      <c r="AJ682" s="658">
        <v>0</v>
      </c>
      <c r="AK682" s="658">
        <v>0</v>
      </c>
      <c r="AL682" s="658">
        <v>0</v>
      </c>
      <c r="AM682" s="658">
        <v>0</v>
      </c>
      <c r="AN682" s="658">
        <v>0</v>
      </c>
      <c r="AO682" s="658">
        <v>0</v>
      </c>
      <c r="AP682" s="658">
        <v>0</v>
      </c>
      <c r="AQ682" s="658">
        <v>0</v>
      </c>
      <c r="AR682" s="658">
        <v>0</v>
      </c>
      <c r="AS682" s="658">
        <v>0</v>
      </c>
      <c r="AT682" s="658">
        <v>0</v>
      </c>
      <c r="AU682" s="658">
        <v>0</v>
      </c>
      <c r="AV682" s="658">
        <v>0</v>
      </c>
      <c r="AW682" s="613">
        <f t="shared" si="9316"/>
        <v>1.35</v>
      </c>
      <c r="AX682" s="645">
        <f t="shared" si="9314"/>
        <v>1.35</v>
      </c>
      <c r="AY682" s="656" t="e">
        <f t="shared" si="9315"/>
        <v>#DIV/0!</v>
      </c>
      <c r="AZ682" s="591"/>
    </row>
    <row r="683" spans="1:52">
      <c r="A683" s="590"/>
      <c r="B683" s="636" t="s">
        <v>378</v>
      </c>
      <c r="C683" s="636" t="s">
        <v>834</v>
      </c>
      <c r="D683" s="651" t="s">
        <v>770</v>
      </c>
      <c r="E683" s="652"/>
      <c r="F683" s="652"/>
      <c r="G683" s="653"/>
      <c r="H683" s="640">
        <v>177717.82735776951</v>
      </c>
      <c r="I683" s="640">
        <f t="shared" si="9138"/>
        <v>177717.82735776951</v>
      </c>
      <c r="J683" s="653">
        <v>0</v>
      </c>
      <c r="K683" s="653">
        <v>0</v>
      </c>
      <c r="L683" s="653">
        <v>0</v>
      </c>
      <c r="M683" s="653">
        <v>0</v>
      </c>
      <c r="N683" s="653">
        <v>0</v>
      </c>
      <c r="O683" s="653">
        <v>0</v>
      </c>
      <c r="P683" s="653">
        <v>0</v>
      </c>
      <c r="Q683" s="653">
        <v>0</v>
      </c>
      <c r="R683" s="653">
        <f t="shared" si="9676"/>
        <v>53315.348207330848</v>
      </c>
      <c r="S683" s="653">
        <f t="shared" ref="S683" si="9725">((S684*$H683)-((S684*$H683*$E684)+(S684*$H683*$F684)))</f>
        <v>0</v>
      </c>
      <c r="T683" s="653">
        <f t="shared" ref="T683" si="9726">((T684*$H683)-((T684*$H683*$E684)+(T684*$H683*$F684)))</f>
        <v>0</v>
      </c>
      <c r="U683" s="653">
        <f t="shared" ref="U683" si="9727">((U684*$H683)-((U684*$H683*$E684)+(U684*$H683*$F684)))</f>
        <v>0</v>
      </c>
      <c r="V683" s="653">
        <f t="shared" ref="V683" si="9728">((V684*$H683)-((V684*$H683*$E684)+(V684*$H683*$F684)))</f>
        <v>0</v>
      </c>
      <c r="W683" s="653">
        <f t="shared" ref="W683" si="9729">((W684*$H683)-((W684*$H683*$E684)+(W684*$H683*$F684)))</f>
        <v>0</v>
      </c>
      <c r="X683" s="653">
        <f t="shared" ref="X683" si="9730">((X684*$H683)-((X684*$H683*$E684)+(X684*$H683*$F684)))</f>
        <v>0</v>
      </c>
      <c r="Y683" s="653">
        <f t="shared" ref="Y683" si="9731">((Y684*$H683)-((Y684*$H683*$E684)+(Y684*$H683*$F684)))</f>
        <v>0</v>
      </c>
      <c r="Z683" s="653">
        <f t="shared" ref="Z683" si="9732">((Z684*$H683)-((Z684*$H683*$E684)+(Z684*$H683*$F684)))</f>
        <v>9241.3270226040149</v>
      </c>
      <c r="AA683" s="653">
        <f t="shared" ref="AA683" si="9733">((AA684*$H683)-((AA684*$H683*$E684)+(AA684*$H683*$F684)))</f>
        <v>106275.26075994616</v>
      </c>
      <c r="AB683" s="653">
        <f t="shared" ref="AB683" si="9734">((AB684*$H683)-((AB684*$H683*$E684)+(AB684*$H683*$F684)))</f>
        <v>0</v>
      </c>
      <c r="AC683" s="653">
        <f t="shared" ref="AC683" si="9735">((AC684*$H683)-((AC684*$H683*$E684)+(AC684*$H683*$F684)))</f>
        <v>0</v>
      </c>
      <c r="AD683" s="653">
        <f t="shared" ref="AD683" si="9736">((AD684*$H683)-((AD684*$H683*$E684)+(AD684*$H683*$F684)))</f>
        <v>0</v>
      </c>
      <c r="AE683" s="653">
        <f t="shared" ref="AE683" si="9737">((AE684*$H683)-((AE684*$H683*$E684)+(AE684*$H683*$F684)))</f>
        <v>0</v>
      </c>
      <c r="AF683" s="653">
        <f t="shared" ref="AF683" si="9738">((AF684*$H683)-((AF684*$H683*$E684)+(AF684*$H683*$F684)))</f>
        <v>0</v>
      </c>
      <c r="AG683" s="653">
        <f t="shared" ref="AG683" si="9739">((AG684*$H683)-((AG684*$H683*$E684)+(AG684*$H683*$F684)))</f>
        <v>0</v>
      </c>
      <c r="AH683" s="653">
        <f t="shared" ref="AH683" si="9740">((AH684*$H683)-((AH684*$H683*$E684)+(AH684*$H683*$F684)))</f>
        <v>0</v>
      </c>
      <c r="AI683" s="653">
        <f>+AI684*H683</f>
        <v>8885.8913678884765</v>
      </c>
      <c r="AJ683" s="653">
        <f>+AJ684*H683</f>
        <v>0</v>
      </c>
      <c r="AK683" s="653">
        <v>0</v>
      </c>
      <c r="AL683" s="653">
        <v>0</v>
      </c>
      <c r="AM683" s="653">
        <v>0</v>
      </c>
      <c r="AN683" s="653">
        <v>0</v>
      </c>
      <c r="AO683" s="653">
        <v>0</v>
      </c>
      <c r="AP683" s="653">
        <v>0</v>
      </c>
      <c r="AQ683" s="653">
        <v>0</v>
      </c>
      <c r="AR683" s="653">
        <v>0</v>
      </c>
      <c r="AS683" s="653">
        <v>0</v>
      </c>
      <c r="AT683" s="653">
        <v>0</v>
      </c>
      <c r="AU683" s="653">
        <v>0</v>
      </c>
      <c r="AV683" s="653">
        <v>0</v>
      </c>
      <c r="AW683" s="613">
        <f t="shared" si="9316"/>
        <v>177717.82735776951</v>
      </c>
      <c r="AX683" s="645">
        <f t="shared" si="9314"/>
        <v>0</v>
      </c>
      <c r="AY683" s="656">
        <f t="shared" si="9315"/>
        <v>0</v>
      </c>
      <c r="AZ683" s="591"/>
    </row>
    <row r="684" spans="1:52">
      <c r="A684" s="590"/>
      <c r="B684" s="636"/>
      <c r="C684" s="636"/>
      <c r="D684" s="651"/>
      <c r="E684" s="652">
        <v>0.3</v>
      </c>
      <c r="F684" s="652">
        <v>0.05</v>
      </c>
      <c r="G684" s="653"/>
      <c r="H684" s="640"/>
      <c r="I684" s="640">
        <f t="shared" si="9138"/>
        <v>1.35</v>
      </c>
      <c r="J684" s="658">
        <v>0</v>
      </c>
      <c r="K684" s="658">
        <v>0</v>
      </c>
      <c r="L684" s="658">
        <v>0</v>
      </c>
      <c r="M684" s="658">
        <v>0</v>
      </c>
      <c r="N684" s="658">
        <v>0</v>
      </c>
      <c r="O684" s="658">
        <v>0</v>
      </c>
      <c r="P684" s="658">
        <v>0</v>
      </c>
      <c r="Q684" s="658">
        <v>0</v>
      </c>
      <c r="R684" s="658">
        <v>0.3</v>
      </c>
      <c r="S684" s="658">
        <v>0</v>
      </c>
      <c r="T684" s="658">
        <v>0</v>
      </c>
      <c r="U684" s="658">
        <v>0</v>
      </c>
      <c r="V684" s="658">
        <v>0</v>
      </c>
      <c r="W684" s="658">
        <v>0</v>
      </c>
      <c r="X684" s="658">
        <v>0</v>
      </c>
      <c r="Y684" s="658">
        <v>0</v>
      </c>
      <c r="Z684" s="658">
        <v>0.08</v>
      </c>
      <c r="AA684" s="658">
        <v>0.92</v>
      </c>
      <c r="AB684" s="658">
        <v>0</v>
      </c>
      <c r="AC684" s="658">
        <v>0</v>
      </c>
      <c r="AD684" s="658">
        <v>0</v>
      </c>
      <c r="AE684" s="658">
        <v>0</v>
      </c>
      <c r="AF684" s="658">
        <v>0</v>
      </c>
      <c r="AG684" s="658">
        <v>0</v>
      </c>
      <c r="AH684" s="658">
        <v>0</v>
      </c>
      <c r="AI684" s="658">
        <v>0.05</v>
      </c>
      <c r="AJ684" s="658">
        <v>0</v>
      </c>
      <c r="AK684" s="658">
        <v>0</v>
      </c>
      <c r="AL684" s="658">
        <v>0</v>
      </c>
      <c r="AM684" s="658">
        <v>0</v>
      </c>
      <c r="AN684" s="658">
        <v>0</v>
      </c>
      <c r="AO684" s="658">
        <v>0</v>
      </c>
      <c r="AP684" s="658">
        <v>0</v>
      </c>
      <c r="AQ684" s="658">
        <v>0</v>
      </c>
      <c r="AR684" s="658">
        <v>0</v>
      </c>
      <c r="AS684" s="658">
        <v>0</v>
      </c>
      <c r="AT684" s="658">
        <v>0</v>
      </c>
      <c r="AU684" s="658">
        <v>0</v>
      </c>
      <c r="AV684" s="658">
        <v>0</v>
      </c>
      <c r="AW684" s="613">
        <f t="shared" si="9316"/>
        <v>1.35</v>
      </c>
      <c r="AX684" s="645">
        <f t="shared" si="9314"/>
        <v>1.35</v>
      </c>
      <c r="AY684" s="656" t="e">
        <f t="shared" si="9315"/>
        <v>#DIV/0!</v>
      </c>
      <c r="AZ684" s="591"/>
    </row>
    <row r="685" spans="1:52">
      <c r="A685" s="590"/>
      <c r="B685" s="646" t="s">
        <v>305</v>
      </c>
      <c r="C685" s="646" t="s">
        <v>835</v>
      </c>
      <c r="D685" s="647" t="s">
        <v>836</v>
      </c>
      <c r="E685" s="648"/>
      <c r="F685" s="648"/>
      <c r="G685" s="649"/>
      <c r="H685" s="650">
        <f>+H686+H688+H690+H692+H694+H696</f>
        <v>1004328.1555992754</v>
      </c>
      <c r="I685" s="650">
        <f t="shared" si="9138"/>
        <v>1004328.1555992754</v>
      </c>
      <c r="J685" s="650">
        <f t="shared" ref="J685:AV685" si="9741">+J686+J688+J690+J692+J694+J696</f>
        <v>0</v>
      </c>
      <c r="K685" s="650">
        <f t="shared" si="9741"/>
        <v>0</v>
      </c>
      <c r="L685" s="650">
        <f t="shared" si="9741"/>
        <v>0</v>
      </c>
      <c r="M685" s="650">
        <f t="shared" si="9741"/>
        <v>0</v>
      </c>
      <c r="N685" s="650">
        <f t="shared" si="9741"/>
        <v>0</v>
      </c>
      <c r="O685" s="650">
        <f t="shared" si="9741"/>
        <v>0</v>
      </c>
      <c r="P685" s="650">
        <f t="shared" si="9741"/>
        <v>0</v>
      </c>
      <c r="Q685" s="650">
        <f t="shared" si="9741"/>
        <v>0</v>
      </c>
      <c r="R685" s="650">
        <f t="shared" si="9741"/>
        <v>301298.44667978259</v>
      </c>
      <c r="S685" s="650">
        <f t="shared" si="9741"/>
        <v>0</v>
      </c>
      <c r="T685" s="650">
        <f t="shared" si="9741"/>
        <v>0</v>
      </c>
      <c r="U685" s="650">
        <f t="shared" si="9741"/>
        <v>0</v>
      </c>
      <c r="V685" s="650">
        <f t="shared" si="9741"/>
        <v>0</v>
      </c>
      <c r="W685" s="650">
        <f t="shared" si="9741"/>
        <v>0</v>
      </c>
      <c r="X685" s="650">
        <f t="shared" si="9741"/>
        <v>0</v>
      </c>
      <c r="Y685" s="650">
        <f t="shared" si="9741"/>
        <v>0</v>
      </c>
      <c r="Z685" s="650">
        <f t="shared" si="9741"/>
        <v>74476.672456065571</v>
      </c>
      <c r="AA685" s="650">
        <f t="shared" si="9741"/>
        <v>479543.04974674113</v>
      </c>
      <c r="AB685" s="650">
        <f t="shared" si="9741"/>
        <v>98793.578936722261</v>
      </c>
      <c r="AC685" s="650">
        <f t="shared" si="9741"/>
        <v>0</v>
      </c>
      <c r="AD685" s="650">
        <f t="shared" si="9741"/>
        <v>0</v>
      </c>
      <c r="AE685" s="650">
        <f t="shared" si="9741"/>
        <v>0</v>
      </c>
      <c r="AF685" s="650">
        <f t="shared" si="9741"/>
        <v>0</v>
      </c>
      <c r="AG685" s="650">
        <f t="shared" si="9741"/>
        <v>0</v>
      </c>
      <c r="AH685" s="650">
        <f t="shared" si="9741"/>
        <v>0</v>
      </c>
      <c r="AI685" s="650">
        <f t="shared" si="9741"/>
        <v>50216.407779963774</v>
      </c>
      <c r="AJ685" s="650">
        <f t="shared" si="9741"/>
        <v>0</v>
      </c>
      <c r="AK685" s="650">
        <f t="shared" si="9741"/>
        <v>0</v>
      </c>
      <c r="AL685" s="650">
        <f t="shared" si="9741"/>
        <v>0</v>
      </c>
      <c r="AM685" s="650">
        <f t="shared" si="9741"/>
        <v>0</v>
      </c>
      <c r="AN685" s="650">
        <f t="shared" si="9741"/>
        <v>0</v>
      </c>
      <c r="AO685" s="650">
        <f t="shared" si="9741"/>
        <v>0</v>
      </c>
      <c r="AP685" s="650">
        <f t="shared" si="9741"/>
        <v>0</v>
      </c>
      <c r="AQ685" s="650">
        <f t="shared" si="9741"/>
        <v>0</v>
      </c>
      <c r="AR685" s="650">
        <f t="shared" si="9741"/>
        <v>0</v>
      </c>
      <c r="AS685" s="650">
        <f t="shared" si="9741"/>
        <v>0</v>
      </c>
      <c r="AT685" s="650">
        <f t="shared" si="9741"/>
        <v>0</v>
      </c>
      <c r="AU685" s="650">
        <f t="shared" si="9741"/>
        <v>0</v>
      </c>
      <c r="AV685" s="650">
        <f t="shared" si="9741"/>
        <v>0</v>
      </c>
      <c r="AW685" s="613">
        <f t="shared" si="9316"/>
        <v>1004328.1555992754</v>
      </c>
      <c r="AX685" s="645">
        <f t="shared" si="9314"/>
        <v>0</v>
      </c>
      <c r="AY685" s="656">
        <f t="shared" si="9315"/>
        <v>0</v>
      </c>
      <c r="AZ685" s="591"/>
    </row>
    <row r="686" spans="1:52">
      <c r="A686" s="590"/>
      <c r="B686" s="636" t="s">
        <v>378</v>
      </c>
      <c r="C686" s="636" t="s">
        <v>837</v>
      </c>
      <c r="D686" s="651" t="s">
        <v>756</v>
      </c>
      <c r="E686" s="652"/>
      <c r="F686" s="652"/>
      <c r="G686" s="653"/>
      <c r="H686" s="640">
        <v>635932.96197478066</v>
      </c>
      <c r="I686" s="640">
        <f t="shared" si="9138"/>
        <v>635932.96197478054</v>
      </c>
      <c r="J686" s="653">
        <v>0</v>
      </c>
      <c r="K686" s="653">
        <v>0</v>
      </c>
      <c r="L686" s="653">
        <v>0</v>
      </c>
      <c r="M686" s="653">
        <v>0</v>
      </c>
      <c r="N686" s="653">
        <v>0</v>
      </c>
      <c r="O686" s="653">
        <v>0</v>
      </c>
      <c r="P686" s="653">
        <v>0</v>
      </c>
      <c r="Q686" s="653">
        <v>0</v>
      </c>
      <c r="R686" s="653">
        <f t="shared" ref="R686:R696" si="9742">+R687*H686</f>
        <v>190779.8885924342</v>
      </c>
      <c r="S686" s="653">
        <f t="shared" ref="S686" si="9743">((S687*$H686)-((S687*$H686*$E687)+(S687*$H686*$F687)))</f>
        <v>0</v>
      </c>
      <c r="T686" s="653">
        <f t="shared" ref="T686" si="9744">((T687*$H686)-((T687*$H686*$E687)+(T687*$H686*$F687)))</f>
        <v>0</v>
      </c>
      <c r="U686" s="653">
        <f t="shared" ref="U686" si="9745">((U687*$H686)-((U687*$H686*$E687)+(U687*$H686*$F687)))</f>
        <v>0</v>
      </c>
      <c r="V686" s="653">
        <f t="shared" ref="V686" si="9746">((V687*$H686)-((V687*$H686*$E687)+(V687*$H686*$F687)))</f>
        <v>0</v>
      </c>
      <c r="W686" s="653">
        <f t="shared" ref="W686" si="9747">((W687*$H686)-((W687*$H686*$E687)+(W687*$H686*$F687)))</f>
        <v>0</v>
      </c>
      <c r="X686" s="653">
        <f t="shared" ref="X686" si="9748">((X687*$H686)-((X687*$H686*$E687)+(X687*$H686*$F687)))</f>
        <v>0</v>
      </c>
      <c r="Y686" s="653">
        <f t="shared" ref="Y686" si="9749">((Y687*$H686)-((Y687*$H686*$E687)+(Y687*$H686*$F687)))</f>
        <v>0</v>
      </c>
      <c r="Z686" s="653">
        <f t="shared" ref="Z686" si="9750">((Z687*$H686)-((Z687*$H686*$E687)+(Z687*$H686*$F687)))</f>
        <v>0</v>
      </c>
      <c r="AA686" s="653">
        <f t="shared" ref="AA686" si="9751">((AA687*$H686)-((AA687*$H686*$E687)+(AA687*$H686*$F687)))</f>
        <v>338952.26873255806</v>
      </c>
      <c r="AB686" s="653">
        <f t="shared" ref="AB686" si="9752">((AB687*$H686)-((AB687*$H686*$E687)+(AB687*$H686*$F687)))</f>
        <v>74404.156551049353</v>
      </c>
      <c r="AC686" s="653">
        <f t="shared" ref="AC686" si="9753">((AC687*$H686)-((AC687*$H686*$E687)+(AC687*$H686*$F687)))</f>
        <v>0</v>
      </c>
      <c r="AD686" s="653">
        <f t="shared" ref="AD686" si="9754">((AD687*$H686)-((AD687*$H686*$E687)+(AD687*$H686*$F687)))</f>
        <v>0</v>
      </c>
      <c r="AE686" s="653">
        <f t="shared" ref="AE686" si="9755">((AE687*$H686)-((AE687*$H686*$E687)+(AE687*$H686*$F687)))</f>
        <v>0</v>
      </c>
      <c r="AF686" s="653">
        <f t="shared" ref="AF686" si="9756">((AF687*$H686)-((AF687*$H686*$E687)+(AF687*$H686*$F687)))</f>
        <v>0</v>
      </c>
      <c r="AG686" s="653">
        <f t="shared" ref="AG686" si="9757">((AG687*$H686)-((AG687*$H686*$E687)+(AG687*$H686*$F687)))</f>
        <v>0</v>
      </c>
      <c r="AH686" s="653">
        <f t="shared" ref="AH686" si="9758">((AH687*$H686)-((AH687*$H686*$E687)+(AH687*$H686*$F687)))</f>
        <v>0</v>
      </c>
      <c r="AI686" s="653">
        <f>+AI687*H686</f>
        <v>31796.648098739035</v>
      </c>
      <c r="AJ686" s="653">
        <f>+AJ687*H686</f>
        <v>0</v>
      </c>
      <c r="AK686" s="653">
        <v>0</v>
      </c>
      <c r="AL686" s="653">
        <v>0</v>
      </c>
      <c r="AM686" s="653">
        <v>0</v>
      </c>
      <c r="AN686" s="653">
        <v>0</v>
      </c>
      <c r="AO686" s="653">
        <v>0</v>
      </c>
      <c r="AP686" s="653">
        <v>0</v>
      </c>
      <c r="AQ686" s="653">
        <v>0</v>
      </c>
      <c r="AR686" s="653">
        <v>0</v>
      </c>
      <c r="AS686" s="653">
        <v>0</v>
      </c>
      <c r="AT686" s="653">
        <v>0</v>
      </c>
      <c r="AU686" s="653">
        <v>0</v>
      </c>
      <c r="AV686" s="653">
        <v>0</v>
      </c>
      <c r="AW686" s="613">
        <f t="shared" si="9316"/>
        <v>635932.96197478054</v>
      </c>
      <c r="AX686" s="645">
        <f t="shared" si="9314"/>
        <v>0</v>
      </c>
      <c r="AY686" s="656">
        <f t="shared" si="9315"/>
        <v>0</v>
      </c>
      <c r="AZ686" s="591"/>
    </row>
    <row r="687" spans="1:52">
      <c r="A687" s="590"/>
      <c r="B687" s="636"/>
      <c r="C687" s="636"/>
      <c r="D687" s="651"/>
      <c r="E687" s="652">
        <v>0.3</v>
      </c>
      <c r="F687" s="652">
        <v>0.05</v>
      </c>
      <c r="G687" s="653"/>
      <c r="H687" s="640"/>
      <c r="I687" s="640">
        <f t="shared" si="9138"/>
        <v>1.3499999999999999</v>
      </c>
      <c r="J687" s="658">
        <v>0</v>
      </c>
      <c r="K687" s="658">
        <v>0</v>
      </c>
      <c r="L687" s="658">
        <v>0</v>
      </c>
      <c r="M687" s="658">
        <v>0</v>
      </c>
      <c r="N687" s="658">
        <v>0</v>
      </c>
      <c r="O687" s="658">
        <v>0</v>
      </c>
      <c r="P687" s="658">
        <v>0</v>
      </c>
      <c r="Q687" s="658">
        <v>0</v>
      </c>
      <c r="R687" s="658">
        <v>0.3</v>
      </c>
      <c r="S687" s="658">
        <v>0</v>
      </c>
      <c r="T687" s="658">
        <v>0</v>
      </c>
      <c r="U687" s="658">
        <v>0</v>
      </c>
      <c r="V687" s="658">
        <v>0</v>
      </c>
      <c r="W687" s="658">
        <v>0</v>
      </c>
      <c r="X687" s="658">
        <v>0</v>
      </c>
      <c r="Y687" s="658">
        <v>0</v>
      </c>
      <c r="Z687" s="658">
        <v>0</v>
      </c>
      <c r="AA687" s="658">
        <v>0.82</v>
      </c>
      <c r="AB687" s="658">
        <v>0.18000000000000005</v>
      </c>
      <c r="AC687" s="658">
        <v>0</v>
      </c>
      <c r="AD687" s="658">
        <v>0</v>
      </c>
      <c r="AE687" s="658">
        <v>0</v>
      </c>
      <c r="AF687" s="658">
        <v>0</v>
      </c>
      <c r="AG687" s="658">
        <v>0</v>
      </c>
      <c r="AH687" s="658">
        <v>0</v>
      </c>
      <c r="AI687" s="658">
        <v>0.05</v>
      </c>
      <c r="AJ687" s="658">
        <v>0</v>
      </c>
      <c r="AK687" s="658">
        <v>0</v>
      </c>
      <c r="AL687" s="658">
        <v>0</v>
      </c>
      <c r="AM687" s="658">
        <v>0</v>
      </c>
      <c r="AN687" s="658">
        <v>0</v>
      </c>
      <c r="AO687" s="658">
        <v>0</v>
      </c>
      <c r="AP687" s="658">
        <v>0</v>
      </c>
      <c r="AQ687" s="658">
        <v>0</v>
      </c>
      <c r="AR687" s="658">
        <v>0</v>
      </c>
      <c r="AS687" s="658">
        <v>0</v>
      </c>
      <c r="AT687" s="658">
        <v>0</v>
      </c>
      <c r="AU687" s="658">
        <v>0</v>
      </c>
      <c r="AV687" s="658">
        <v>0</v>
      </c>
      <c r="AW687" s="613">
        <f t="shared" si="9316"/>
        <v>1.3499999999999999</v>
      </c>
      <c r="AX687" s="645">
        <f t="shared" si="9314"/>
        <v>1.3499999999999999</v>
      </c>
      <c r="AY687" s="656" t="e">
        <f t="shared" si="9315"/>
        <v>#DIV/0!</v>
      </c>
      <c r="AZ687" s="591"/>
    </row>
    <row r="688" spans="1:52">
      <c r="A688" s="590"/>
      <c r="B688" s="636" t="s">
        <v>378</v>
      </c>
      <c r="C688" s="636" t="s">
        <v>838</v>
      </c>
      <c r="D688" s="651" t="s">
        <v>700</v>
      </c>
      <c r="E688" s="652"/>
      <c r="F688" s="652"/>
      <c r="G688" s="653"/>
      <c r="H688" s="640">
        <v>0</v>
      </c>
      <c r="I688" s="640">
        <f t="shared" si="9138"/>
        <v>0</v>
      </c>
      <c r="J688" s="653">
        <v>0</v>
      </c>
      <c r="K688" s="653">
        <v>0</v>
      </c>
      <c r="L688" s="653">
        <v>0</v>
      </c>
      <c r="M688" s="653">
        <v>0</v>
      </c>
      <c r="N688" s="653">
        <v>0</v>
      </c>
      <c r="O688" s="653">
        <v>0</v>
      </c>
      <c r="P688" s="653">
        <v>0</v>
      </c>
      <c r="Q688" s="653">
        <v>0</v>
      </c>
      <c r="R688" s="653">
        <f t="shared" si="9742"/>
        <v>0</v>
      </c>
      <c r="S688" s="653">
        <f t="shared" ref="S688" si="9759">((S689*$H688)-((S689*$H688*$E689)+(S689*$H688*$F689)))</f>
        <v>0</v>
      </c>
      <c r="T688" s="653">
        <f t="shared" ref="T688" si="9760">((T689*$H688)-((T689*$H688*$E689)+(T689*$H688*$F689)))</f>
        <v>0</v>
      </c>
      <c r="U688" s="653">
        <f t="shared" ref="U688" si="9761">((U689*$H688)-((U689*$H688*$E689)+(U689*$H688*$F689)))</f>
        <v>0</v>
      </c>
      <c r="V688" s="653">
        <f t="shared" ref="V688" si="9762">((V689*$H688)-((V689*$H688*$E689)+(V689*$H688*$F689)))</f>
        <v>0</v>
      </c>
      <c r="W688" s="653">
        <f t="shared" ref="W688" si="9763">((W689*$H688)-((W689*$H688*$E689)+(W689*$H688*$F689)))</f>
        <v>0</v>
      </c>
      <c r="X688" s="653">
        <f t="shared" ref="X688" si="9764">((X689*$H688)-((X689*$H688*$E689)+(X689*$H688*$F689)))</f>
        <v>0</v>
      </c>
      <c r="Y688" s="653">
        <f t="shared" ref="Y688" si="9765">((Y689*$H688)-((Y689*$H688*$E689)+(Y689*$H688*$F689)))</f>
        <v>0</v>
      </c>
      <c r="Z688" s="653">
        <f t="shared" ref="Z688" si="9766">((Z689*$H688)-((Z689*$H688*$E689)+(Z689*$H688*$F689)))</f>
        <v>0</v>
      </c>
      <c r="AA688" s="653">
        <f t="shared" ref="AA688" si="9767">((AA689*$H688)-((AA689*$H688*$E689)+(AA689*$H688*$F689)))</f>
        <v>0</v>
      </c>
      <c r="AB688" s="653">
        <f t="shared" ref="AB688" si="9768">((AB689*$H688)-((AB689*$H688*$E689)+(AB689*$H688*$F689)))</f>
        <v>0</v>
      </c>
      <c r="AC688" s="653">
        <f t="shared" ref="AC688" si="9769">((AC689*$H688)-((AC689*$H688*$E689)+(AC689*$H688*$F689)))</f>
        <v>0</v>
      </c>
      <c r="AD688" s="653">
        <f t="shared" ref="AD688" si="9770">((AD689*$H688)-((AD689*$H688*$E689)+(AD689*$H688*$F689)))</f>
        <v>0</v>
      </c>
      <c r="AE688" s="653">
        <f t="shared" ref="AE688" si="9771">((AE689*$H688)-((AE689*$H688*$E689)+(AE689*$H688*$F689)))</f>
        <v>0</v>
      </c>
      <c r="AF688" s="653">
        <f t="shared" ref="AF688" si="9772">((AF689*$H688)-((AF689*$H688*$E689)+(AF689*$H688*$F689)))</f>
        <v>0</v>
      </c>
      <c r="AG688" s="653">
        <f t="shared" ref="AG688" si="9773">((AG689*$H688)-((AG689*$H688*$E689)+(AG689*$H688*$F689)))</f>
        <v>0</v>
      </c>
      <c r="AH688" s="653">
        <f t="shared" ref="AH688" si="9774">((AH689*$H688)-((AH689*$H688*$E689)+(AH689*$H688*$F689)))</f>
        <v>0</v>
      </c>
      <c r="AI688" s="653">
        <f>+AI689*H688</f>
        <v>0</v>
      </c>
      <c r="AJ688" s="653">
        <f>+AJ689*H688</f>
        <v>0</v>
      </c>
      <c r="AK688" s="653">
        <v>0</v>
      </c>
      <c r="AL688" s="653">
        <v>0</v>
      </c>
      <c r="AM688" s="653">
        <v>0</v>
      </c>
      <c r="AN688" s="653">
        <v>0</v>
      </c>
      <c r="AO688" s="653">
        <v>0</v>
      </c>
      <c r="AP688" s="653">
        <v>0</v>
      </c>
      <c r="AQ688" s="653">
        <v>0</v>
      </c>
      <c r="AR688" s="653">
        <v>0</v>
      </c>
      <c r="AS688" s="653">
        <v>0</v>
      </c>
      <c r="AT688" s="653">
        <v>0</v>
      </c>
      <c r="AU688" s="653">
        <v>0</v>
      </c>
      <c r="AV688" s="653">
        <v>0</v>
      </c>
      <c r="AW688" s="613">
        <f t="shared" si="9316"/>
        <v>0</v>
      </c>
      <c r="AX688" s="645">
        <f t="shared" si="9314"/>
        <v>0</v>
      </c>
      <c r="AY688" s="656" t="e">
        <f t="shared" si="9315"/>
        <v>#DIV/0!</v>
      </c>
      <c r="AZ688" s="591"/>
    </row>
    <row r="689" spans="1:52">
      <c r="A689" s="590"/>
      <c r="B689" s="636"/>
      <c r="C689" s="636"/>
      <c r="D689" s="651"/>
      <c r="E689" s="652">
        <v>0.3</v>
      </c>
      <c r="F689" s="652">
        <v>0.05</v>
      </c>
      <c r="G689" s="653"/>
      <c r="H689" s="640"/>
      <c r="I689" s="640">
        <f t="shared" si="9138"/>
        <v>1.3499999999999999</v>
      </c>
      <c r="J689" s="658">
        <v>0</v>
      </c>
      <c r="K689" s="658">
        <v>0</v>
      </c>
      <c r="L689" s="658">
        <v>0</v>
      </c>
      <c r="M689" s="658">
        <v>0</v>
      </c>
      <c r="N689" s="658">
        <v>0</v>
      </c>
      <c r="O689" s="658">
        <v>0</v>
      </c>
      <c r="P689" s="658">
        <v>0</v>
      </c>
      <c r="Q689" s="658">
        <v>0</v>
      </c>
      <c r="R689" s="658">
        <v>0.3</v>
      </c>
      <c r="S689" s="658">
        <v>0</v>
      </c>
      <c r="T689" s="658">
        <v>0</v>
      </c>
      <c r="U689" s="658">
        <v>0</v>
      </c>
      <c r="V689" s="658">
        <v>0</v>
      </c>
      <c r="W689" s="658">
        <v>0</v>
      </c>
      <c r="X689" s="658">
        <v>0</v>
      </c>
      <c r="Y689" s="658">
        <v>0</v>
      </c>
      <c r="Z689" s="658">
        <v>0</v>
      </c>
      <c r="AA689" s="658">
        <v>0.82</v>
      </c>
      <c r="AB689" s="658">
        <v>0.18000000000000005</v>
      </c>
      <c r="AC689" s="658">
        <v>0</v>
      </c>
      <c r="AD689" s="658">
        <v>0</v>
      </c>
      <c r="AE689" s="658">
        <v>0</v>
      </c>
      <c r="AF689" s="658">
        <v>0</v>
      </c>
      <c r="AG689" s="658">
        <v>0</v>
      </c>
      <c r="AH689" s="658">
        <v>0</v>
      </c>
      <c r="AI689" s="658">
        <v>0.05</v>
      </c>
      <c r="AJ689" s="658">
        <v>0</v>
      </c>
      <c r="AK689" s="658">
        <v>0</v>
      </c>
      <c r="AL689" s="658">
        <v>0</v>
      </c>
      <c r="AM689" s="658">
        <v>0</v>
      </c>
      <c r="AN689" s="658">
        <v>0</v>
      </c>
      <c r="AO689" s="658">
        <v>0</v>
      </c>
      <c r="AP689" s="658">
        <v>0</v>
      </c>
      <c r="AQ689" s="658">
        <v>0</v>
      </c>
      <c r="AR689" s="658">
        <v>0</v>
      </c>
      <c r="AS689" s="658">
        <v>0</v>
      </c>
      <c r="AT689" s="658">
        <v>0</v>
      </c>
      <c r="AU689" s="658">
        <v>0</v>
      </c>
      <c r="AV689" s="658">
        <v>0</v>
      </c>
      <c r="AW689" s="613">
        <f t="shared" si="9316"/>
        <v>1.3499999999999999</v>
      </c>
      <c r="AX689" s="645">
        <f t="shared" si="9314"/>
        <v>1.3499999999999999</v>
      </c>
      <c r="AY689" s="656" t="e">
        <f t="shared" si="9315"/>
        <v>#DIV/0!</v>
      </c>
      <c r="AZ689" s="591"/>
    </row>
    <row r="690" spans="1:52">
      <c r="A690" s="590"/>
      <c r="B690" s="636" t="s">
        <v>378</v>
      </c>
      <c r="C690" s="636" t="s">
        <v>839</v>
      </c>
      <c r="D690" s="651" t="s">
        <v>721</v>
      </c>
      <c r="E690" s="652"/>
      <c r="F690" s="652"/>
      <c r="G690" s="653"/>
      <c r="H690" s="640">
        <v>30738.774229178391</v>
      </c>
      <c r="I690" s="640">
        <f t="shared" si="9138"/>
        <v>30738.774229178391</v>
      </c>
      <c r="J690" s="653">
        <v>0</v>
      </c>
      <c r="K690" s="653">
        <v>0</v>
      </c>
      <c r="L690" s="653">
        <v>0</v>
      </c>
      <c r="M690" s="653">
        <v>0</v>
      </c>
      <c r="N690" s="653">
        <v>0</v>
      </c>
      <c r="O690" s="653">
        <v>0</v>
      </c>
      <c r="P690" s="653">
        <v>0</v>
      </c>
      <c r="Q690" s="653">
        <v>0</v>
      </c>
      <c r="R690" s="653">
        <f t="shared" si="9742"/>
        <v>9221.6322687535176</v>
      </c>
      <c r="S690" s="653">
        <f t="shared" ref="S690" si="9775">((S691*$H690)-((S691*$H690*$E691)+(S691*$H690*$F691)))</f>
        <v>0</v>
      </c>
      <c r="T690" s="653">
        <f t="shared" ref="T690" si="9776">((T691*$H690)-((T691*$H690*$E691)+(T691*$H690*$F691)))</f>
        <v>0</v>
      </c>
      <c r="U690" s="653">
        <f t="shared" ref="U690" si="9777">((U691*$H690)-((U691*$H690*$E691)+(U691*$H690*$F691)))</f>
        <v>0</v>
      </c>
      <c r="V690" s="653">
        <f t="shared" ref="V690" si="9778">((V691*$H690)-((V691*$H690*$E691)+(V691*$H690*$F691)))</f>
        <v>0</v>
      </c>
      <c r="W690" s="653">
        <f t="shared" ref="W690" si="9779">((W691*$H690)-((W691*$H690*$E691)+(W691*$H690*$F691)))</f>
        <v>0</v>
      </c>
      <c r="X690" s="653">
        <f t="shared" ref="X690" si="9780">((X691*$H690)-((X691*$H690*$E691)+(X691*$H690*$F691)))</f>
        <v>0</v>
      </c>
      <c r="Y690" s="653">
        <f t="shared" ref="Y690" si="9781">((Y691*$H690)-((Y691*$H690*$E691)+(Y691*$H690*$F691)))</f>
        <v>0</v>
      </c>
      <c r="Z690" s="653">
        <f t="shared" ref="Z690" si="9782">((Z691*$H690)-((Z691*$H690*$E691)+(Z691*$H690*$F691)))</f>
        <v>0</v>
      </c>
      <c r="AA690" s="653">
        <f t="shared" ref="AA690" si="9783">((AA691*$H690)-((AA691*$H690*$E691)+(AA691*$H690*$F691)))</f>
        <v>16383.766664152081</v>
      </c>
      <c r="AB690" s="653">
        <f t="shared" ref="AB690" si="9784">((AB691*$H690)-((AB691*$H690*$E691)+(AB691*$H690*$F691)))</f>
        <v>3596.4365848138727</v>
      </c>
      <c r="AC690" s="653">
        <f t="shared" ref="AC690" si="9785">((AC691*$H690)-((AC691*$H690*$E691)+(AC691*$H690*$F691)))</f>
        <v>0</v>
      </c>
      <c r="AD690" s="653">
        <f t="shared" ref="AD690" si="9786">((AD691*$H690)-((AD691*$H690*$E691)+(AD691*$H690*$F691)))</f>
        <v>0</v>
      </c>
      <c r="AE690" s="653">
        <f t="shared" ref="AE690" si="9787">((AE691*$H690)-((AE691*$H690*$E691)+(AE691*$H690*$F691)))</f>
        <v>0</v>
      </c>
      <c r="AF690" s="653">
        <f t="shared" ref="AF690" si="9788">((AF691*$H690)-((AF691*$H690*$E691)+(AF691*$H690*$F691)))</f>
        <v>0</v>
      </c>
      <c r="AG690" s="653">
        <f t="shared" ref="AG690" si="9789">((AG691*$H690)-((AG691*$H690*$E691)+(AG691*$H690*$F691)))</f>
        <v>0</v>
      </c>
      <c r="AH690" s="653">
        <f t="shared" ref="AH690" si="9790">((AH691*$H690)-((AH691*$H690*$E691)+(AH691*$H690*$F691)))</f>
        <v>0</v>
      </c>
      <c r="AI690" s="653">
        <f>+AI691*H690</f>
        <v>1536.9387114589197</v>
      </c>
      <c r="AJ690" s="653">
        <f>+AJ691*H690</f>
        <v>0</v>
      </c>
      <c r="AK690" s="653">
        <v>0</v>
      </c>
      <c r="AL690" s="653">
        <v>0</v>
      </c>
      <c r="AM690" s="653">
        <v>0</v>
      </c>
      <c r="AN690" s="653">
        <v>0</v>
      </c>
      <c r="AO690" s="653">
        <v>0</v>
      </c>
      <c r="AP690" s="653">
        <v>0</v>
      </c>
      <c r="AQ690" s="653">
        <v>0</v>
      </c>
      <c r="AR690" s="653">
        <v>0</v>
      </c>
      <c r="AS690" s="653">
        <v>0</v>
      </c>
      <c r="AT690" s="653">
        <v>0</v>
      </c>
      <c r="AU690" s="653">
        <v>0</v>
      </c>
      <c r="AV690" s="653">
        <v>0</v>
      </c>
      <c r="AW690" s="613">
        <f t="shared" si="9316"/>
        <v>30738.774229178391</v>
      </c>
      <c r="AX690" s="645">
        <f t="shared" si="9314"/>
        <v>0</v>
      </c>
      <c r="AY690" s="656">
        <f t="shared" si="9315"/>
        <v>0</v>
      </c>
      <c r="AZ690" s="591"/>
    </row>
    <row r="691" spans="1:52">
      <c r="A691" s="590"/>
      <c r="B691" s="636"/>
      <c r="C691" s="636"/>
      <c r="D691" s="651"/>
      <c r="E691" s="652">
        <v>0.3</v>
      </c>
      <c r="F691" s="652">
        <v>0.05</v>
      </c>
      <c r="G691" s="653"/>
      <c r="H691" s="640"/>
      <c r="I691" s="640">
        <f t="shared" si="9138"/>
        <v>1.3499999999999999</v>
      </c>
      <c r="J691" s="658">
        <v>0</v>
      </c>
      <c r="K691" s="658">
        <v>0</v>
      </c>
      <c r="L691" s="658">
        <v>0</v>
      </c>
      <c r="M691" s="658">
        <v>0</v>
      </c>
      <c r="N691" s="658">
        <v>0</v>
      </c>
      <c r="O691" s="658">
        <v>0</v>
      </c>
      <c r="P691" s="658">
        <v>0</v>
      </c>
      <c r="Q691" s="658">
        <v>0</v>
      </c>
      <c r="R691" s="658">
        <v>0.3</v>
      </c>
      <c r="S691" s="658">
        <v>0</v>
      </c>
      <c r="T691" s="658">
        <v>0</v>
      </c>
      <c r="U691" s="658">
        <v>0</v>
      </c>
      <c r="V691" s="658">
        <v>0</v>
      </c>
      <c r="W691" s="658">
        <v>0</v>
      </c>
      <c r="X691" s="658">
        <v>0</v>
      </c>
      <c r="Y691" s="658">
        <v>0</v>
      </c>
      <c r="Z691" s="658">
        <v>0</v>
      </c>
      <c r="AA691" s="658">
        <v>0.82</v>
      </c>
      <c r="AB691" s="658">
        <v>0.18000000000000005</v>
      </c>
      <c r="AC691" s="658">
        <v>0</v>
      </c>
      <c r="AD691" s="658">
        <v>0</v>
      </c>
      <c r="AE691" s="658">
        <v>0</v>
      </c>
      <c r="AF691" s="658">
        <v>0</v>
      </c>
      <c r="AG691" s="658">
        <v>0</v>
      </c>
      <c r="AH691" s="658">
        <v>0</v>
      </c>
      <c r="AI691" s="658">
        <v>0.05</v>
      </c>
      <c r="AJ691" s="658">
        <v>0</v>
      </c>
      <c r="AK691" s="658">
        <v>0</v>
      </c>
      <c r="AL691" s="658">
        <v>0</v>
      </c>
      <c r="AM691" s="658">
        <v>0</v>
      </c>
      <c r="AN691" s="658">
        <v>0</v>
      </c>
      <c r="AO691" s="658">
        <v>0</v>
      </c>
      <c r="AP691" s="658">
        <v>0</v>
      </c>
      <c r="AQ691" s="658">
        <v>0</v>
      </c>
      <c r="AR691" s="658">
        <v>0</v>
      </c>
      <c r="AS691" s="658">
        <v>0</v>
      </c>
      <c r="AT691" s="658">
        <v>0</v>
      </c>
      <c r="AU691" s="658">
        <v>0</v>
      </c>
      <c r="AV691" s="658">
        <v>0</v>
      </c>
      <c r="AW691" s="613">
        <f t="shared" si="9316"/>
        <v>1.3499999999999999</v>
      </c>
      <c r="AX691" s="645">
        <f t="shared" si="9314"/>
        <v>1.3499999999999999</v>
      </c>
      <c r="AY691" s="656" t="e">
        <f t="shared" si="9315"/>
        <v>#DIV/0!</v>
      </c>
      <c r="AZ691" s="591"/>
    </row>
    <row r="692" spans="1:52">
      <c r="A692" s="590"/>
      <c r="B692" s="636" t="s">
        <v>378</v>
      </c>
      <c r="C692" s="636" t="s">
        <v>840</v>
      </c>
      <c r="D692" s="651" t="s">
        <v>706</v>
      </c>
      <c r="E692" s="652"/>
      <c r="F692" s="652"/>
      <c r="G692" s="653"/>
      <c r="H692" s="640">
        <v>93990.747555575217</v>
      </c>
      <c r="I692" s="640">
        <f t="shared" si="9138"/>
        <v>93990.747555575217</v>
      </c>
      <c r="J692" s="653">
        <v>0</v>
      </c>
      <c r="K692" s="653">
        <v>0</v>
      </c>
      <c r="L692" s="653">
        <v>0</v>
      </c>
      <c r="M692" s="653">
        <v>0</v>
      </c>
      <c r="N692" s="653">
        <v>0</v>
      </c>
      <c r="O692" s="653">
        <v>0</v>
      </c>
      <c r="P692" s="653">
        <v>0</v>
      </c>
      <c r="Q692" s="653">
        <v>0</v>
      </c>
      <c r="R692" s="653">
        <f t="shared" si="9742"/>
        <v>28197.224266672565</v>
      </c>
      <c r="S692" s="653">
        <f t="shared" ref="S692" si="9791">((S693*$H692)-((S693*$H692*$E693)+(S693*$H692*$F693)))</f>
        <v>0</v>
      </c>
      <c r="T692" s="653">
        <f t="shared" ref="T692" si="9792">((T693*$H692)-((T693*$H692*$E693)+(T693*$H692*$F693)))</f>
        <v>0</v>
      </c>
      <c r="U692" s="653">
        <f t="shared" ref="U692" si="9793">((U693*$H692)-((U693*$H692*$E693)+(U693*$H692*$F693)))</f>
        <v>0</v>
      </c>
      <c r="V692" s="653">
        <f t="shared" ref="V692" si="9794">((V693*$H692)-((V693*$H692*$E693)+(V693*$H692*$F693)))</f>
        <v>0</v>
      </c>
      <c r="W692" s="653">
        <f t="shared" ref="W692" si="9795">((W693*$H692)-((W693*$H692*$E693)+(W693*$H692*$F693)))</f>
        <v>0</v>
      </c>
      <c r="X692" s="653">
        <f t="shared" ref="X692" si="9796">((X693*$H692)-((X693*$H692*$E693)+(X693*$H692*$F693)))</f>
        <v>0</v>
      </c>
      <c r="Y692" s="653">
        <f t="shared" ref="Y692" si="9797">((Y693*$H692)-((Y693*$H692*$E693)+(Y693*$H692*$F693)))</f>
        <v>0</v>
      </c>
      <c r="Z692" s="653">
        <f t="shared" ref="Z692" si="9798">((Z693*$H692)-((Z693*$H692*$E693)+(Z693*$H692*$F693)))</f>
        <v>47042.369151565399</v>
      </c>
      <c r="AA692" s="653">
        <f t="shared" ref="AA692" si="9799">((AA693*$H692)-((AA693*$H692*$E693)+(AA693*$H692*$F693)))</f>
        <v>14051.616759558496</v>
      </c>
      <c r="AB692" s="653">
        <f t="shared" ref="AB692" si="9800">((AB693*$H692)-((AB693*$H692*$E693)+(AB693*$H692*$F693)))</f>
        <v>0</v>
      </c>
      <c r="AC692" s="653">
        <f t="shared" ref="AC692" si="9801">((AC693*$H692)-((AC693*$H692*$E693)+(AC693*$H692*$F693)))</f>
        <v>0</v>
      </c>
      <c r="AD692" s="653">
        <f t="shared" ref="AD692" si="9802">((AD693*$H692)-((AD693*$H692*$E693)+(AD693*$H692*$F693)))</f>
        <v>0</v>
      </c>
      <c r="AE692" s="653">
        <f t="shared" ref="AE692" si="9803">((AE693*$H692)-((AE693*$H692*$E693)+(AE693*$H692*$F693)))</f>
        <v>0</v>
      </c>
      <c r="AF692" s="653">
        <f t="shared" ref="AF692" si="9804">((AF693*$H692)-((AF693*$H692*$E693)+(AF693*$H692*$F693)))</f>
        <v>0</v>
      </c>
      <c r="AG692" s="653">
        <f t="shared" ref="AG692" si="9805">((AG693*$H692)-((AG693*$H692*$E693)+(AG693*$H692*$F693)))</f>
        <v>0</v>
      </c>
      <c r="AH692" s="653">
        <f t="shared" ref="AH692" si="9806">((AH693*$H692)-((AH693*$H692*$E693)+(AH693*$H692*$F693)))</f>
        <v>0</v>
      </c>
      <c r="AI692" s="653">
        <f>+AI693*H692</f>
        <v>4699.5373777787609</v>
      </c>
      <c r="AJ692" s="653">
        <f>+AJ693*H692</f>
        <v>0</v>
      </c>
      <c r="AK692" s="653">
        <v>0</v>
      </c>
      <c r="AL692" s="653">
        <v>0</v>
      </c>
      <c r="AM692" s="653">
        <v>0</v>
      </c>
      <c r="AN692" s="653">
        <v>0</v>
      </c>
      <c r="AO692" s="653">
        <v>0</v>
      </c>
      <c r="AP692" s="653">
        <v>0</v>
      </c>
      <c r="AQ692" s="653">
        <v>0</v>
      </c>
      <c r="AR692" s="653">
        <v>0</v>
      </c>
      <c r="AS692" s="653">
        <v>0</v>
      </c>
      <c r="AT692" s="653">
        <v>0</v>
      </c>
      <c r="AU692" s="653">
        <v>0</v>
      </c>
      <c r="AV692" s="653">
        <v>0</v>
      </c>
      <c r="AW692" s="613">
        <f t="shared" si="9316"/>
        <v>93990.747555575217</v>
      </c>
      <c r="AX692" s="645">
        <f t="shared" si="9314"/>
        <v>0</v>
      </c>
      <c r="AY692" s="656">
        <f t="shared" si="9315"/>
        <v>0</v>
      </c>
      <c r="AZ692" s="591"/>
    </row>
    <row r="693" spans="1:52">
      <c r="A693" s="590"/>
      <c r="B693" s="636"/>
      <c r="C693" s="636"/>
      <c r="D693" s="651"/>
      <c r="E693" s="652">
        <v>0.3</v>
      </c>
      <c r="F693" s="652">
        <v>0.05</v>
      </c>
      <c r="G693" s="653"/>
      <c r="H693" s="640"/>
      <c r="I693" s="640">
        <f t="shared" si="9138"/>
        <v>1.35</v>
      </c>
      <c r="J693" s="658">
        <v>0</v>
      </c>
      <c r="K693" s="658">
        <v>0</v>
      </c>
      <c r="L693" s="658">
        <v>0</v>
      </c>
      <c r="M693" s="658">
        <v>0</v>
      </c>
      <c r="N693" s="658">
        <v>0</v>
      </c>
      <c r="O693" s="658">
        <v>0</v>
      </c>
      <c r="P693" s="658">
        <v>0</v>
      </c>
      <c r="Q693" s="658">
        <v>0</v>
      </c>
      <c r="R693" s="658">
        <v>0.3</v>
      </c>
      <c r="S693" s="658">
        <v>0</v>
      </c>
      <c r="T693" s="658">
        <v>0</v>
      </c>
      <c r="U693" s="658">
        <v>0</v>
      </c>
      <c r="V693" s="658">
        <v>0</v>
      </c>
      <c r="W693" s="658">
        <v>0</v>
      </c>
      <c r="X693" s="658">
        <v>0</v>
      </c>
      <c r="Y693" s="658">
        <v>0</v>
      </c>
      <c r="Z693" s="658">
        <v>0.77</v>
      </c>
      <c r="AA693" s="658">
        <v>0.22999999999999998</v>
      </c>
      <c r="AB693" s="658">
        <v>0</v>
      </c>
      <c r="AC693" s="658">
        <v>0</v>
      </c>
      <c r="AD693" s="658">
        <v>0</v>
      </c>
      <c r="AE693" s="658">
        <v>0</v>
      </c>
      <c r="AF693" s="658">
        <v>0</v>
      </c>
      <c r="AG693" s="658">
        <v>0</v>
      </c>
      <c r="AH693" s="658">
        <v>0</v>
      </c>
      <c r="AI693" s="658">
        <v>0.05</v>
      </c>
      <c r="AJ693" s="658">
        <v>0</v>
      </c>
      <c r="AK693" s="658">
        <v>0</v>
      </c>
      <c r="AL693" s="658">
        <v>0</v>
      </c>
      <c r="AM693" s="658">
        <v>0</v>
      </c>
      <c r="AN693" s="658">
        <v>0</v>
      </c>
      <c r="AO693" s="658">
        <v>0</v>
      </c>
      <c r="AP693" s="658">
        <v>0</v>
      </c>
      <c r="AQ693" s="658">
        <v>0</v>
      </c>
      <c r="AR693" s="658">
        <v>0</v>
      </c>
      <c r="AS693" s="658">
        <v>0</v>
      </c>
      <c r="AT693" s="658">
        <v>0</v>
      </c>
      <c r="AU693" s="658">
        <v>0</v>
      </c>
      <c r="AV693" s="658">
        <v>0</v>
      </c>
      <c r="AW693" s="613">
        <f t="shared" si="9316"/>
        <v>1.35</v>
      </c>
      <c r="AX693" s="645">
        <f t="shared" si="9314"/>
        <v>1.35</v>
      </c>
      <c r="AY693" s="656" t="e">
        <f t="shared" si="9315"/>
        <v>#DIV/0!</v>
      </c>
      <c r="AZ693" s="591"/>
    </row>
    <row r="694" spans="1:52">
      <c r="A694" s="590"/>
      <c r="B694" s="636" t="s">
        <v>378</v>
      </c>
      <c r="C694" s="636" t="s">
        <v>841</v>
      </c>
      <c r="D694" s="651" t="s">
        <v>704</v>
      </c>
      <c r="E694" s="652"/>
      <c r="F694" s="652"/>
      <c r="G694" s="653"/>
      <c r="H694" s="640">
        <v>65947.844481971581</v>
      </c>
      <c r="I694" s="640">
        <f t="shared" si="9138"/>
        <v>65947.844481971581</v>
      </c>
      <c r="J694" s="653">
        <v>0</v>
      </c>
      <c r="K694" s="653">
        <v>0</v>
      </c>
      <c r="L694" s="653">
        <v>0</v>
      </c>
      <c r="M694" s="653">
        <v>0</v>
      </c>
      <c r="N694" s="653">
        <v>0</v>
      </c>
      <c r="O694" s="653">
        <v>0</v>
      </c>
      <c r="P694" s="653">
        <v>0</v>
      </c>
      <c r="Q694" s="653">
        <v>0</v>
      </c>
      <c r="R694" s="653">
        <f t="shared" si="9742"/>
        <v>19784.353344591473</v>
      </c>
      <c r="S694" s="653">
        <f t="shared" ref="S694" si="9807">((S695*$H694)-((S695*$H694*$E695)+(S695*$H694*$F695)))</f>
        <v>0</v>
      </c>
      <c r="T694" s="653">
        <f t="shared" ref="T694" si="9808">((T695*$H694)-((T695*$H694*$E695)+(T695*$H694*$F695)))</f>
        <v>0</v>
      </c>
      <c r="U694" s="653">
        <f t="shared" ref="U694" si="9809">((U695*$H694)-((U695*$H694*$E695)+(U695*$H694*$F695)))</f>
        <v>0</v>
      </c>
      <c r="V694" s="653">
        <f t="shared" ref="V694" si="9810">((V695*$H694)-((V695*$H694*$E695)+(V695*$H694*$F695)))</f>
        <v>0</v>
      </c>
      <c r="W694" s="653">
        <f t="shared" ref="W694" si="9811">((W695*$H694)-((W695*$H694*$E695)+(W695*$H694*$F695)))</f>
        <v>0</v>
      </c>
      <c r="X694" s="653">
        <f t="shared" ref="X694" si="9812">((X695*$H694)-((X695*$H694*$E695)+(X695*$H694*$F695)))</f>
        <v>0</v>
      </c>
      <c r="Y694" s="653">
        <f t="shared" ref="Y694" si="9813">((Y695*$H694)-((Y695*$H694*$E695)+(Y695*$H694*$F695)))</f>
        <v>0</v>
      </c>
      <c r="Z694" s="653">
        <f t="shared" ref="Z694" si="9814">((Z695*$H694)-((Z695*$H694*$E695)+(Z695*$H694*$F695)))</f>
        <v>27434.303304500179</v>
      </c>
      <c r="AA694" s="653">
        <f t="shared" ref="AA694" si="9815">((AA695*$H694)-((AA695*$H694*$E695)+(AA695*$H694*$F695)))</f>
        <v>15431.795608781349</v>
      </c>
      <c r="AB694" s="653">
        <f t="shared" ref="AB694" si="9816">((AB695*$H694)-((AB695*$H694*$E695)+(AB695*$H694*$F695)))</f>
        <v>0</v>
      </c>
      <c r="AC694" s="653">
        <f t="shared" ref="AC694" si="9817">((AC695*$H694)-((AC695*$H694*$E695)+(AC695*$H694*$F695)))</f>
        <v>0</v>
      </c>
      <c r="AD694" s="653">
        <f t="shared" ref="AD694" si="9818">((AD695*$H694)-((AD695*$H694*$E695)+(AD695*$H694*$F695)))</f>
        <v>0</v>
      </c>
      <c r="AE694" s="653">
        <f t="shared" ref="AE694" si="9819">((AE695*$H694)-((AE695*$H694*$E695)+(AE695*$H694*$F695)))</f>
        <v>0</v>
      </c>
      <c r="AF694" s="653">
        <f t="shared" ref="AF694" si="9820">((AF695*$H694)-((AF695*$H694*$E695)+(AF695*$H694*$F695)))</f>
        <v>0</v>
      </c>
      <c r="AG694" s="653">
        <f t="shared" ref="AG694" si="9821">((AG695*$H694)-((AG695*$H694*$E695)+(AG695*$H694*$F695)))</f>
        <v>0</v>
      </c>
      <c r="AH694" s="653">
        <f t="shared" ref="AH694" si="9822">((AH695*$H694)-((AH695*$H694*$E695)+(AH695*$H694*$F695)))</f>
        <v>0</v>
      </c>
      <c r="AI694" s="653">
        <f>+AI695*H694</f>
        <v>3297.3922240985794</v>
      </c>
      <c r="AJ694" s="653">
        <f>+AJ695*H694</f>
        <v>0</v>
      </c>
      <c r="AK694" s="653">
        <v>0</v>
      </c>
      <c r="AL694" s="653">
        <v>0</v>
      </c>
      <c r="AM694" s="653">
        <v>0</v>
      </c>
      <c r="AN694" s="653">
        <v>0</v>
      </c>
      <c r="AO694" s="653">
        <v>0</v>
      </c>
      <c r="AP694" s="653">
        <v>0</v>
      </c>
      <c r="AQ694" s="653">
        <v>0</v>
      </c>
      <c r="AR694" s="653">
        <v>0</v>
      </c>
      <c r="AS694" s="653">
        <v>0</v>
      </c>
      <c r="AT694" s="653">
        <v>0</v>
      </c>
      <c r="AU694" s="653">
        <v>0</v>
      </c>
      <c r="AV694" s="653">
        <v>0</v>
      </c>
      <c r="AW694" s="613">
        <f t="shared" si="9316"/>
        <v>65947.844481971581</v>
      </c>
      <c r="AX694" s="645">
        <f t="shared" si="9314"/>
        <v>0</v>
      </c>
      <c r="AY694" s="656">
        <f t="shared" si="9315"/>
        <v>0</v>
      </c>
      <c r="AZ694" s="591"/>
    </row>
    <row r="695" spans="1:52">
      <c r="A695" s="590"/>
      <c r="B695" s="636"/>
      <c r="C695" s="636"/>
      <c r="D695" s="651"/>
      <c r="E695" s="652">
        <v>0.3</v>
      </c>
      <c r="F695" s="652">
        <v>0.05</v>
      </c>
      <c r="G695" s="653"/>
      <c r="H695" s="640"/>
      <c r="I695" s="640">
        <f t="shared" si="9138"/>
        <v>1.3499999999999999</v>
      </c>
      <c r="J695" s="658">
        <v>0</v>
      </c>
      <c r="K695" s="658">
        <v>0</v>
      </c>
      <c r="L695" s="658">
        <v>0</v>
      </c>
      <c r="M695" s="658">
        <v>0</v>
      </c>
      <c r="N695" s="658">
        <v>0</v>
      </c>
      <c r="O695" s="658">
        <v>0</v>
      </c>
      <c r="P695" s="658">
        <v>0</v>
      </c>
      <c r="Q695" s="658">
        <v>0</v>
      </c>
      <c r="R695" s="658">
        <v>0.3</v>
      </c>
      <c r="S695" s="658">
        <v>0</v>
      </c>
      <c r="T695" s="658">
        <v>0</v>
      </c>
      <c r="U695" s="658">
        <v>0</v>
      </c>
      <c r="V695" s="658">
        <v>0</v>
      </c>
      <c r="W695" s="658">
        <v>0</v>
      </c>
      <c r="X695" s="658">
        <v>0</v>
      </c>
      <c r="Y695" s="658">
        <v>0</v>
      </c>
      <c r="Z695" s="658">
        <v>0.64</v>
      </c>
      <c r="AA695" s="658">
        <v>0.36</v>
      </c>
      <c r="AB695" s="658">
        <v>0</v>
      </c>
      <c r="AC695" s="658">
        <v>0</v>
      </c>
      <c r="AD695" s="658">
        <v>0</v>
      </c>
      <c r="AE695" s="658">
        <v>0</v>
      </c>
      <c r="AF695" s="658">
        <v>0</v>
      </c>
      <c r="AG695" s="658">
        <v>0</v>
      </c>
      <c r="AH695" s="658">
        <v>0</v>
      </c>
      <c r="AI695" s="658">
        <v>0.05</v>
      </c>
      <c r="AJ695" s="658">
        <v>0</v>
      </c>
      <c r="AK695" s="658">
        <v>0</v>
      </c>
      <c r="AL695" s="658">
        <v>0</v>
      </c>
      <c r="AM695" s="658">
        <v>0</v>
      </c>
      <c r="AN695" s="658">
        <v>0</v>
      </c>
      <c r="AO695" s="658">
        <v>0</v>
      </c>
      <c r="AP695" s="658">
        <v>0</v>
      </c>
      <c r="AQ695" s="658">
        <v>0</v>
      </c>
      <c r="AR695" s="658">
        <v>0</v>
      </c>
      <c r="AS695" s="658">
        <v>0</v>
      </c>
      <c r="AT695" s="658">
        <v>0</v>
      </c>
      <c r="AU695" s="658">
        <v>0</v>
      </c>
      <c r="AV695" s="658">
        <v>0</v>
      </c>
      <c r="AW695" s="613">
        <f t="shared" si="9316"/>
        <v>1.3499999999999999</v>
      </c>
      <c r="AX695" s="645">
        <f t="shared" si="9314"/>
        <v>1.3499999999999999</v>
      </c>
      <c r="AY695" s="656" t="e">
        <f t="shared" si="9315"/>
        <v>#DIV/0!</v>
      </c>
      <c r="AZ695" s="591"/>
    </row>
    <row r="696" spans="1:52">
      <c r="A696" s="590"/>
      <c r="B696" s="636" t="s">
        <v>378</v>
      </c>
      <c r="C696" s="636" t="s">
        <v>842</v>
      </c>
      <c r="D696" s="651" t="s">
        <v>770</v>
      </c>
      <c r="E696" s="652"/>
      <c r="F696" s="652"/>
      <c r="G696" s="653"/>
      <c r="H696" s="640">
        <v>177717.82735776951</v>
      </c>
      <c r="I696" s="640">
        <f t="shared" si="9138"/>
        <v>177717.82735776954</v>
      </c>
      <c r="J696" s="653">
        <v>0</v>
      </c>
      <c r="K696" s="653">
        <v>0</v>
      </c>
      <c r="L696" s="653">
        <v>0</v>
      </c>
      <c r="M696" s="653">
        <v>0</v>
      </c>
      <c r="N696" s="653">
        <v>0</v>
      </c>
      <c r="O696" s="653">
        <v>0</v>
      </c>
      <c r="P696" s="653">
        <v>0</v>
      </c>
      <c r="Q696" s="653">
        <v>0</v>
      </c>
      <c r="R696" s="653">
        <f t="shared" si="9742"/>
        <v>53315.348207330848</v>
      </c>
      <c r="S696" s="653">
        <f t="shared" ref="S696" si="9823">((S697*$H696)-((S697*$H696*$E697)+(S697*$H696*$F697)))</f>
        <v>0</v>
      </c>
      <c r="T696" s="653">
        <f t="shared" ref="T696" si="9824">((T697*$H696)-((T697*$H696*$E697)+(T697*$H696*$F697)))</f>
        <v>0</v>
      </c>
      <c r="U696" s="653">
        <f t="shared" ref="U696" si="9825">((U697*$H696)-((U697*$H696*$E697)+(U697*$H696*$F697)))</f>
        <v>0</v>
      </c>
      <c r="V696" s="653">
        <f t="shared" ref="V696" si="9826">((V697*$H696)-((V697*$H696*$E697)+(V697*$H696*$F697)))</f>
        <v>0</v>
      </c>
      <c r="W696" s="653">
        <f t="shared" ref="W696" si="9827">((W697*$H696)-((W697*$H696*$E697)+(W697*$H696*$F697)))</f>
        <v>0</v>
      </c>
      <c r="X696" s="653">
        <f t="shared" ref="X696" si="9828">((X697*$H696)-((X697*$H696*$E697)+(X697*$H696*$F697)))</f>
        <v>0</v>
      </c>
      <c r="Y696" s="653">
        <f t="shared" ref="Y696" si="9829">((Y697*$H696)-((Y697*$H696*$E697)+(Y697*$H696*$F697)))</f>
        <v>0</v>
      </c>
      <c r="Z696" s="653">
        <f t="shared" ref="Z696" si="9830">((Z697*$H696)-((Z697*$H696*$E697)+(Z697*$H696*$F697)))</f>
        <v>0</v>
      </c>
      <c r="AA696" s="653">
        <f t="shared" ref="AA696" si="9831">((AA697*$H696)-((AA697*$H696*$E697)+(AA697*$H696*$F697)))</f>
        <v>94723.601981691143</v>
      </c>
      <c r="AB696" s="653">
        <f t="shared" ref="AB696" si="9832">((AB697*$H696)-((AB697*$H696*$E697)+(AB697*$H696*$F697)))</f>
        <v>20792.985800859038</v>
      </c>
      <c r="AC696" s="653">
        <f t="shared" ref="AC696" si="9833">((AC697*$H696)-((AC697*$H696*$E697)+(AC697*$H696*$F697)))</f>
        <v>0</v>
      </c>
      <c r="AD696" s="653">
        <f t="shared" ref="AD696" si="9834">((AD697*$H696)-((AD697*$H696*$E697)+(AD697*$H696*$F697)))</f>
        <v>0</v>
      </c>
      <c r="AE696" s="653">
        <f t="shared" ref="AE696" si="9835">((AE697*$H696)-((AE697*$H696*$E697)+(AE697*$H696*$F697)))</f>
        <v>0</v>
      </c>
      <c r="AF696" s="653">
        <f t="shared" ref="AF696" si="9836">((AF697*$H696)-((AF697*$H696*$E697)+(AF697*$H696*$F697)))</f>
        <v>0</v>
      </c>
      <c r="AG696" s="653">
        <f t="shared" ref="AG696" si="9837">((AG697*$H696)-((AG697*$H696*$E697)+(AG697*$H696*$F697)))</f>
        <v>0</v>
      </c>
      <c r="AH696" s="653">
        <f t="shared" ref="AH696" si="9838">((AH697*$H696)-((AH697*$H696*$E697)+(AH697*$H696*$F697)))</f>
        <v>0</v>
      </c>
      <c r="AI696" s="653">
        <f>+AI697*H696</f>
        <v>8885.8913678884765</v>
      </c>
      <c r="AJ696" s="653">
        <f>+AJ697*H696</f>
        <v>0</v>
      </c>
      <c r="AK696" s="653">
        <v>0</v>
      </c>
      <c r="AL696" s="653">
        <v>0</v>
      </c>
      <c r="AM696" s="653">
        <v>0</v>
      </c>
      <c r="AN696" s="653">
        <v>0</v>
      </c>
      <c r="AO696" s="653">
        <v>0</v>
      </c>
      <c r="AP696" s="653">
        <v>0</v>
      </c>
      <c r="AQ696" s="653">
        <v>0</v>
      </c>
      <c r="AR696" s="653">
        <v>0</v>
      </c>
      <c r="AS696" s="653">
        <v>0</v>
      </c>
      <c r="AT696" s="653">
        <v>0</v>
      </c>
      <c r="AU696" s="653">
        <v>0</v>
      </c>
      <c r="AV696" s="653">
        <v>0</v>
      </c>
      <c r="AW696" s="613">
        <f t="shared" si="9316"/>
        <v>177717.82735776954</v>
      </c>
      <c r="AX696" s="645">
        <f t="shared" si="9314"/>
        <v>0</v>
      </c>
      <c r="AY696" s="656">
        <f t="shared" si="9315"/>
        <v>0</v>
      </c>
      <c r="AZ696" s="591"/>
    </row>
    <row r="697" spans="1:52">
      <c r="A697" s="590"/>
      <c r="B697" s="636"/>
      <c r="C697" s="636"/>
      <c r="D697" s="651"/>
      <c r="E697" s="652">
        <v>0.3</v>
      </c>
      <c r="F697" s="652">
        <v>0.05</v>
      </c>
      <c r="G697" s="653"/>
      <c r="H697" s="640"/>
      <c r="I697" s="640">
        <f t="shared" si="9138"/>
        <v>1.3499999999999999</v>
      </c>
      <c r="J697" s="658">
        <v>0</v>
      </c>
      <c r="K697" s="658">
        <v>0</v>
      </c>
      <c r="L697" s="658">
        <v>0</v>
      </c>
      <c r="M697" s="658">
        <v>0</v>
      </c>
      <c r="N697" s="658">
        <v>0</v>
      </c>
      <c r="O697" s="658">
        <v>0</v>
      </c>
      <c r="P697" s="658">
        <v>0</v>
      </c>
      <c r="Q697" s="658">
        <v>0</v>
      </c>
      <c r="R697" s="658">
        <v>0.3</v>
      </c>
      <c r="S697" s="658">
        <v>0</v>
      </c>
      <c r="T697" s="658">
        <v>0</v>
      </c>
      <c r="U697" s="658">
        <v>0</v>
      </c>
      <c r="V697" s="658">
        <v>0</v>
      </c>
      <c r="W697" s="658">
        <v>0</v>
      </c>
      <c r="X697" s="658">
        <v>0</v>
      </c>
      <c r="Y697" s="658">
        <v>0</v>
      </c>
      <c r="Z697" s="658">
        <v>0</v>
      </c>
      <c r="AA697" s="658">
        <v>0.82</v>
      </c>
      <c r="AB697" s="658">
        <v>0.18000000000000005</v>
      </c>
      <c r="AC697" s="658">
        <v>0</v>
      </c>
      <c r="AD697" s="658">
        <v>0</v>
      </c>
      <c r="AE697" s="658">
        <v>0</v>
      </c>
      <c r="AF697" s="658">
        <v>0</v>
      </c>
      <c r="AG697" s="658">
        <v>0</v>
      </c>
      <c r="AH697" s="658">
        <v>0</v>
      </c>
      <c r="AI697" s="658">
        <v>0.05</v>
      </c>
      <c r="AJ697" s="658">
        <v>0</v>
      </c>
      <c r="AK697" s="658">
        <v>0</v>
      </c>
      <c r="AL697" s="658">
        <v>0</v>
      </c>
      <c r="AM697" s="658">
        <v>0</v>
      </c>
      <c r="AN697" s="658">
        <v>0</v>
      </c>
      <c r="AO697" s="658">
        <v>0</v>
      </c>
      <c r="AP697" s="658">
        <v>0</v>
      </c>
      <c r="AQ697" s="658">
        <v>0</v>
      </c>
      <c r="AR697" s="658">
        <v>0</v>
      </c>
      <c r="AS697" s="658">
        <v>0</v>
      </c>
      <c r="AT697" s="658">
        <v>0</v>
      </c>
      <c r="AU697" s="658">
        <v>0</v>
      </c>
      <c r="AV697" s="658">
        <v>0</v>
      </c>
      <c r="AW697" s="613">
        <f t="shared" si="9316"/>
        <v>1.3499999999999999</v>
      </c>
      <c r="AX697" s="645">
        <f t="shared" si="9314"/>
        <v>1.3499999999999999</v>
      </c>
      <c r="AY697" s="656" t="e">
        <f t="shared" si="9315"/>
        <v>#DIV/0!</v>
      </c>
      <c r="AZ697" s="591"/>
    </row>
    <row r="698" spans="1:52">
      <c r="A698" s="590"/>
      <c r="B698" s="646" t="s">
        <v>305</v>
      </c>
      <c r="C698" s="646" t="s">
        <v>843</v>
      </c>
      <c r="D698" s="647" t="s">
        <v>844</v>
      </c>
      <c r="E698" s="648"/>
      <c r="F698" s="648"/>
      <c r="G698" s="649"/>
      <c r="H698" s="650">
        <f>+H699+H701+H703+H705+H707+H709</f>
        <v>1004328.1555992754</v>
      </c>
      <c r="I698" s="650">
        <f t="shared" si="9138"/>
        <v>1004328.1555992754</v>
      </c>
      <c r="J698" s="650">
        <f t="shared" ref="J698:AV698" si="9839">+J699+J701+J703+J705+J707+J709</f>
        <v>0</v>
      </c>
      <c r="K698" s="650">
        <f t="shared" si="9839"/>
        <v>0</v>
      </c>
      <c r="L698" s="650">
        <f t="shared" si="9839"/>
        <v>0</v>
      </c>
      <c r="M698" s="650">
        <f t="shared" si="9839"/>
        <v>0</v>
      </c>
      <c r="N698" s="650">
        <f t="shared" si="9839"/>
        <v>0</v>
      </c>
      <c r="O698" s="650">
        <f t="shared" si="9839"/>
        <v>0</v>
      </c>
      <c r="P698" s="650">
        <f t="shared" si="9839"/>
        <v>0</v>
      </c>
      <c r="Q698" s="650">
        <f t="shared" si="9839"/>
        <v>0</v>
      </c>
      <c r="R698" s="650">
        <f t="shared" si="9839"/>
        <v>301298.44667978259</v>
      </c>
      <c r="S698" s="650">
        <f t="shared" si="9839"/>
        <v>0</v>
      </c>
      <c r="T698" s="650">
        <f t="shared" si="9839"/>
        <v>0</v>
      </c>
      <c r="U698" s="650">
        <f t="shared" si="9839"/>
        <v>0</v>
      </c>
      <c r="V698" s="650">
        <f t="shared" si="9839"/>
        <v>0</v>
      </c>
      <c r="W698" s="650">
        <f t="shared" si="9839"/>
        <v>0</v>
      </c>
      <c r="X698" s="650">
        <f t="shared" si="9839"/>
        <v>0</v>
      </c>
      <c r="Y698" s="650">
        <f t="shared" si="9839"/>
        <v>0</v>
      </c>
      <c r="Z698" s="650">
        <f t="shared" si="9839"/>
        <v>28005.119653413494</v>
      </c>
      <c r="AA698" s="650">
        <f t="shared" si="9839"/>
        <v>86932.029497294396</v>
      </c>
      <c r="AB698" s="650">
        <f t="shared" si="9839"/>
        <v>537876.1519888211</v>
      </c>
      <c r="AC698" s="650">
        <f t="shared" si="9839"/>
        <v>0</v>
      </c>
      <c r="AD698" s="650">
        <f t="shared" si="9839"/>
        <v>0</v>
      </c>
      <c r="AE698" s="650">
        <f t="shared" si="9839"/>
        <v>0</v>
      </c>
      <c r="AF698" s="650">
        <f t="shared" si="9839"/>
        <v>0</v>
      </c>
      <c r="AG698" s="650">
        <f t="shared" si="9839"/>
        <v>0</v>
      </c>
      <c r="AH698" s="650">
        <f t="shared" si="9839"/>
        <v>0</v>
      </c>
      <c r="AI698" s="650">
        <f t="shared" si="9839"/>
        <v>50216.407779963774</v>
      </c>
      <c r="AJ698" s="650">
        <f t="shared" si="9839"/>
        <v>0</v>
      </c>
      <c r="AK698" s="650">
        <f t="shared" si="9839"/>
        <v>0</v>
      </c>
      <c r="AL698" s="650">
        <f t="shared" si="9839"/>
        <v>0</v>
      </c>
      <c r="AM698" s="650">
        <f t="shared" si="9839"/>
        <v>0</v>
      </c>
      <c r="AN698" s="650">
        <f t="shared" si="9839"/>
        <v>0</v>
      </c>
      <c r="AO698" s="650">
        <f t="shared" si="9839"/>
        <v>0</v>
      </c>
      <c r="AP698" s="650">
        <f t="shared" si="9839"/>
        <v>0</v>
      </c>
      <c r="AQ698" s="650">
        <f t="shared" si="9839"/>
        <v>0</v>
      </c>
      <c r="AR698" s="650">
        <f t="shared" si="9839"/>
        <v>0</v>
      </c>
      <c r="AS698" s="650">
        <f t="shared" si="9839"/>
        <v>0</v>
      </c>
      <c r="AT698" s="650">
        <f t="shared" si="9839"/>
        <v>0</v>
      </c>
      <c r="AU698" s="650">
        <f t="shared" si="9839"/>
        <v>0</v>
      </c>
      <c r="AV698" s="650">
        <f t="shared" si="9839"/>
        <v>0</v>
      </c>
      <c r="AW698" s="613">
        <f t="shared" si="9316"/>
        <v>1004328.1555992754</v>
      </c>
      <c r="AX698" s="645">
        <f t="shared" si="9314"/>
        <v>0</v>
      </c>
      <c r="AY698" s="656">
        <f t="shared" si="9315"/>
        <v>0</v>
      </c>
      <c r="AZ698" s="591"/>
    </row>
    <row r="699" spans="1:52">
      <c r="A699" s="590"/>
      <c r="B699" s="636" t="s">
        <v>378</v>
      </c>
      <c r="C699" s="636" t="s">
        <v>845</v>
      </c>
      <c r="D699" s="651" t="s">
        <v>756</v>
      </c>
      <c r="E699" s="652"/>
      <c r="F699" s="652"/>
      <c r="G699" s="653"/>
      <c r="H699" s="640">
        <v>635932.96197478066</v>
      </c>
      <c r="I699" s="640">
        <f t="shared" si="9138"/>
        <v>635932.96197478054</v>
      </c>
      <c r="J699" s="653">
        <v>0</v>
      </c>
      <c r="K699" s="653">
        <v>0</v>
      </c>
      <c r="L699" s="653">
        <v>0</v>
      </c>
      <c r="M699" s="653">
        <v>0</v>
      </c>
      <c r="N699" s="653">
        <v>0</v>
      </c>
      <c r="O699" s="653">
        <v>0</v>
      </c>
      <c r="P699" s="653">
        <v>0</v>
      </c>
      <c r="Q699" s="653">
        <v>0</v>
      </c>
      <c r="R699" s="653">
        <f t="shared" ref="R699:R709" si="9840">+R700*H699</f>
        <v>190779.8885924342</v>
      </c>
      <c r="S699" s="653">
        <f t="shared" ref="S699" si="9841">((S700*$H699)-((S700*$H699*$E700)+(S700*$H699*$F700)))</f>
        <v>0</v>
      </c>
      <c r="T699" s="653">
        <f t="shared" ref="T699" si="9842">((T700*$H699)-((T700*$H699*$E700)+(T700*$H699*$F700)))</f>
        <v>0</v>
      </c>
      <c r="U699" s="653">
        <f t="shared" ref="U699" si="9843">((U700*$H699)-((U700*$H699*$E700)+(U700*$H699*$F700)))</f>
        <v>0</v>
      </c>
      <c r="V699" s="653">
        <f t="shared" ref="V699" si="9844">((V700*$H699)-((V700*$H699*$E700)+(V700*$H699*$F700)))</f>
        <v>0</v>
      </c>
      <c r="W699" s="653">
        <f t="shared" ref="W699" si="9845">((W700*$H699)-((W700*$H699*$E700)+(W700*$H699*$F700)))</f>
        <v>0</v>
      </c>
      <c r="X699" s="653">
        <f t="shared" ref="X699" si="9846">((X700*$H699)-((X700*$H699*$E700)+(X700*$H699*$F700)))</f>
        <v>0</v>
      </c>
      <c r="Y699" s="653">
        <f t="shared" ref="Y699" si="9847">((Y700*$H699)-((Y700*$H699*$E700)+(Y700*$H699*$F700)))</f>
        <v>0</v>
      </c>
      <c r="Z699" s="653">
        <f t="shared" ref="Z699" si="9848">((Z700*$H699)-((Z700*$H699*$E700)+(Z700*$H699*$F700)))</f>
        <v>0</v>
      </c>
      <c r="AA699" s="653">
        <f t="shared" ref="AA699" si="9849">((AA700*$H699)-((AA700*$H699*$E700)+(AA700*$H699*$F700)))</f>
        <v>8267.1285056721499</v>
      </c>
      <c r="AB699" s="653">
        <f t="shared" ref="AB699" si="9850">((AB700*$H699)-((AB700*$H699*$E700)+(AB700*$H699*$F700)))</f>
        <v>405089.29677793523</v>
      </c>
      <c r="AC699" s="653">
        <f t="shared" ref="AC699" si="9851">((AC700*$H699)-((AC700*$H699*$E700)+(AC700*$H699*$F700)))</f>
        <v>0</v>
      </c>
      <c r="AD699" s="653">
        <f t="shared" ref="AD699" si="9852">((AD700*$H699)-((AD700*$H699*$E700)+(AD700*$H699*$F700)))</f>
        <v>0</v>
      </c>
      <c r="AE699" s="653">
        <f t="shared" ref="AE699" si="9853">((AE700*$H699)-((AE700*$H699*$E700)+(AE700*$H699*$F700)))</f>
        <v>0</v>
      </c>
      <c r="AF699" s="653">
        <f t="shared" ref="AF699" si="9854">((AF700*$H699)-((AF700*$H699*$E700)+(AF700*$H699*$F700)))</f>
        <v>0</v>
      </c>
      <c r="AG699" s="653">
        <f t="shared" ref="AG699" si="9855">((AG700*$H699)-((AG700*$H699*$E700)+(AG700*$H699*$F700)))</f>
        <v>0</v>
      </c>
      <c r="AH699" s="653">
        <f t="shared" ref="AH699" si="9856">((AH700*$H699)-((AH700*$H699*$E700)+(AH700*$H699*$F700)))</f>
        <v>0</v>
      </c>
      <c r="AI699" s="653">
        <f>+AI700*H699</f>
        <v>31796.648098739035</v>
      </c>
      <c r="AJ699" s="653">
        <f>+AJ700*H699</f>
        <v>0</v>
      </c>
      <c r="AK699" s="653">
        <v>0</v>
      </c>
      <c r="AL699" s="653">
        <v>0</v>
      </c>
      <c r="AM699" s="653">
        <v>0</v>
      </c>
      <c r="AN699" s="653">
        <v>0</v>
      </c>
      <c r="AO699" s="653">
        <v>0</v>
      </c>
      <c r="AP699" s="653">
        <v>0</v>
      </c>
      <c r="AQ699" s="653">
        <v>0</v>
      </c>
      <c r="AR699" s="653">
        <v>0</v>
      </c>
      <c r="AS699" s="653">
        <v>0</v>
      </c>
      <c r="AT699" s="653">
        <v>0</v>
      </c>
      <c r="AU699" s="653">
        <v>0</v>
      </c>
      <c r="AV699" s="653">
        <v>0</v>
      </c>
      <c r="AW699" s="613">
        <f t="shared" si="9316"/>
        <v>635932.96197478054</v>
      </c>
      <c r="AX699" s="645">
        <f t="shared" si="9314"/>
        <v>0</v>
      </c>
      <c r="AY699" s="656">
        <f t="shared" si="9315"/>
        <v>0</v>
      </c>
      <c r="AZ699" s="591"/>
    </row>
    <row r="700" spans="1:52">
      <c r="A700" s="590"/>
      <c r="B700" s="636"/>
      <c r="C700" s="636"/>
      <c r="D700" s="651"/>
      <c r="E700" s="652">
        <v>0.3</v>
      </c>
      <c r="F700" s="652">
        <v>0.05</v>
      </c>
      <c r="G700" s="653"/>
      <c r="H700" s="640"/>
      <c r="I700" s="640">
        <f t="shared" si="9138"/>
        <v>1.35</v>
      </c>
      <c r="J700" s="658">
        <v>0</v>
      </c>
      <c r="K700" s="658">
        <v>0</v>
      </c>
      <c r="L700" s="658">
        <v>0</v>
      </c>
      <c r="M700" s="658">
        <v>0</v>
      </c>
      <c r="N700" s="658">
        <v>0</v>
      </c>
      <c r="O700" s="658">
        <v>0</v>
      </c>
      <c r="P700" s="658">
        <v>0</v>
      </c>
      <c r="Q700" s="658">
        <v>0</v>
      </c>
      <c r="R700" s="658">
        <v>0.3</v>
      </c>
      <c r="S700" s="658">
        <v>0</v>
      </c>
      <c r="T700" s="658">
        <v>0</v>
      </c>
      <c r="U700" s="658">
        <v>0</v>
      </c>
      <c r="V700" s="658">
        <v>0</v>
      </c>
      <c r="W700" s="658">
        <v>0</v>
      </c>
      <c r="X700" s="658">
        <v>0</v>
      </c>
      <c r="Y700" s="658">
        <v>0</v>
      </c>
      <c r="Z700" s="658">
        <v>0</v>
      </c>
      <c r="AA700" s="658">
        <v>0.02</v>
      </c>
      <c r="AB700" s="658">
        <v>0.98</v>
      </c>
      <c r="AC700" s="658">
        <v>0</v>
      </c>
      <c r="AD700" s="658">
        <v>0</v>
      </c>
      <c r="AE700" s="658">
        <v>0</v>
      </c>
      <c r="AF700" s="658">
        <v>0</v>
      </c>
      <c r="AG700" s="658">
        <v>0</v>
      </c>
      <c r="AH700" s="658">
        <v>0</v>
      </c>
      <c r="AI700" s="658">
        <v>0.05</v>
      </c>
      <c r="AJ700" s="658">
        <v>0</v>
      </c>
      <c r="AK700" s="658">
        <v>0</v>
      </c>
      <c r="AL700" s="658">
        <v>0</v>
      </c>
      <c r="AM700" s="658">
        <v>0</v>
      </c>
      <c r="AN700" s="658">
        <v>0</v>
      </c>
      <c r="AO700" s="658">
        <v>0</v>
      </c>
      <c r="AP700" s="658">
        <v>0</v>
      </c>
      <c r="AQ700" s="658">
        <v>0</v>
      </c>
      <c r="AR700" s="658">
        <v>0</v>
      </c>
      <c r="AS700" s="658">
        <v>0</v>
      </c>
      <c r="AT700" s="658">
        <v>0</v>
      </c>
      <c r="AU700" s="658">
        <v>0</v>
      </c>
      <c r="AV700" s="658">
        <v>0</v>
      </c>
      <c r="AW700" s="613">
        <f t="shared" si="9316"/>
        <v>1.35</v>
      </c>
      <c r="AX700" s="645">
        <f t="shared" si="9314"/>
        <v>1.35</v>
      </c>
      <c r="AY700" s="656" t="e">
        <f t="shared" si="9315"/>
        <v>#DIV/0!</v>
      </c>
      <c r="AZ700" s="591"/>
    </row>
    <row r="701" spans="1:52">
      <c r="A701" s="590"/>
      <c r="B701" s="636" t="s">
        <v>378</v>
      </c>
      <c r="C701" s="636" t="s">
        <v>846</v>
      </c>
      <c r="D701" s="651" t="s">
        <v>700</v>
      </c>
      <c r="E701" s="652"/>
      <c r="F701" s="652"/>
      <c r="G701" s="653"/>
      <c r="H701" s="640">
        <v>0</v>
      </c>
      <c r="I701" s="640">
        <f t="shared" si="9138"/>
        <v>0</v>
      </c>
      <c r="J701" s="653">
        <v>0</v>
      </c>
      <c r="K701" s="653">
        <v>0</v>
      </c>
      <c r="L701" s="653">
        <v>0</v>
      </c>
      <c r="M701" s="653">
        <v>0</v>
      </c>
      <c r="N701" s="653">
        <v>0</v>
      </c>
      <c r="O701" s="653">
        <v>0</v>
      </c>
      <c r="P701" s="653">
        <v>0</v>
      </c>
      <c r="Q701" s="653">
        <v>0</v>
      </c>
      <c r="R701" s="653">
        <f t="shared" si="9840"/>
        <v>0</v>
      </c>
      <c r="S701" s="653">
        <f t="shared" ref="S701" si="9857">((S702*$H701)-((S702*$H701*$E702)+(S702*$H701*$F702)))</f>
        <v>0</v>
      </c>
      <c r="T701" s="653">
        <f t="shared" ref="T701" si="9858">((T702*$H701)-((T702*$H701*$E702)+(T702*$H701*$F702)))</f>
        <v>0</v>
      </c>
      <c r="U701" s="653">
        <f t="shared" ref="U701" si="9859">((U702*$H701)-((U702*$H701*$E702)+(U702*$H701*$F702)))</f>
        <v>0</v>
      </c>
      <c r="V701" s="653">
        <f t="shared" ref="V701" si="9860">((V702*$H701)-((V702*$H701*$E702)+(V702*$H701*$F702)))</f>
        <v>0</v>
      </c>
      <c r="W701" s="653">
        <f t="shared" ref="W701" si="9861">((W702*$H701)-((W702*$H701*$E702)+(W702*$H701*$F702)))</f>
        <v>0</v>
      </c>
      <c r="X701" s="653">
        <f t="shared" ref="X701" si="9862">((X702*$H701)-((X702*$H701*$E702)+(X702*$H701*$F702)))</f>
        <v>0</v>
      </c>
      <c r="Y701" s="653">
        <f t="shared" ref="Y701" si="9863">((Y702*$H701)-((Y702*$H701*$E702)+(Y702*$H701*$F702)))</f>
        <v>0</v>
      </c>
      <c r="Z701" s="653">
        <f t="shared" ref="Z701" si="9864">((Z702*$H701)-((Z702*$H701*$E702)+(Z702*$H701*$F702)))</f>
        <v>0</v>
      </c>
      <c r="AA701" s="653">
        <f t="shared" ref="AA701" si="9865">((AA702*$H701)-((AA702*$H701*$E702)+(AA702*$H701*$F702)))</f>
        <v>0</v>
      </c>
      <c r="AB701" s="653">
        <f t="shared" ref="AB701" si="9866">((AB702*$H701)-((AB702*$H701*$E702)+(AB702*$H701*$F702)))</f>
        <v>0</v>
      </c>
      <c r="AC701" s="653">
        <f t="shared" ref="AC701" si="9867">((AC702*$H701)-((AC702*$H701*$E702)+(AC702*$H701*$F702)))</f>
        <v>0</v>
      </c>
      <c r="AD701" s="653">
        <f t="shared" ref="AD701" si="9868">((AD702*$H701)-((AD702*$H701*$E702)+(AD702*$H701*$F702)))</f>
        <v>0</v>
      </c>
      <c r="AE701" s="653">
        <f t="shared" ref="AE701" si="9869">((AE702*$H701)-((AE702*$H701*$E702)+(AE702*$H701*$F702)))</f>
        <v>0</v>
      </c>
      <c r="AF701" s="653">
        <f t="shared" ref="AF701" si="9870">((AF702*$H701)-((AF702*$H701*$E702)+(AF702*$H701*$F702)))</f>
        <v>0</v>
      </c>
      <c r="AG701" s="653">
        <f t="shared" ref="AG701" si="9871">((AG702*$H701)-((AG702*$H701*$E702)+(AG702*$H701*$F702)))</f>
        <v>0</v>
      </c>
      <c r="AH701" s="653">
        <f t="shared" ref="AH701" si="9872">((AH702*$H701)-((AH702*$H701*$E702)+(AH702*$H701*$F702)))</f>
        <v>0</v>
      </c>
      <c r="AI701" s="653">
        <f>+AI702*H701</f>
        <v>0</v>
      </c>
      <c r="AJ701" s="653">
        <f>+AJ702*H701</f>
        <v>0</v>
      </c>
      <c r="AK701" s="653">
        <v>0</v>
      </c>
      <c r="AL701" s="653">
        <v>0</v>
      </c>
      <c r="AM701" s="653">
        <v>0</v>
      </c>
      <c r="AN701" s="653">
        <v>0</v>
      </c>
      <c r="AO701" s="653">
        <v>0</v>
      </c>
      <c r="AP701" s="653">
        <v>0</v>
      </c>
      <c r="AQ701" s="653">
        <v>0</v>
      </c>
      <c r="AR701" s="653">
        <v>0</v>
      </c>
      <c r="AS701" s="653">
        <v>0</v>
      </c>
      <c r="AT701" s="653">
        <v>0</v>
      </c>
      <c r="AU701" s="653">
        <v>0</v>
      </c>
      <c r="AV701" s="653">
        <v>0</v>
      </c>
      <c r="AW701" s="613">
        <f t="shared" si="9316"/>
        <v>0</v>
      </c>
      <c r="AX701" s="645">
        <f t="shared" si="9314"/>
        <v>0</v>
      </c>
      <c r="AY701" s="656" t="e">
        <f t="shared" si="9315"/>
        <v>#DIV/0!</v>
      </c>
      <c r="AZ701" s="591"/>
    </row>
    <row r="702" spans="1:52">
      <c r="A702" s="590"/>
      <c r="B702" s="636"/>
      <c r="C702" s="636"/>
      <c r="D702" s="651"/>
      <c r="E702" s="652">
        <v>0.3</v>
      </c>
      <c r="F702" s="652">
        <v>0.05</v>
      </c>
      <c r="G702" s="653"/>
      <c r="H702" s="640"/>
      <c r="I702" s="640">
        <f t="shared" si="9138"/>
        <v>1.35</v>
      </c>
      <c r="J702" s="658">
        <v>0</v>
      </c>
      <c r="K702" s="658">
        <v>0</v>
      </c>
      <c r="L702" s="658">
        <v>0</v>
      </c>
      <c r="M702" s="658">
        <v>0</v>
      </c>
      <c r="N702" s="658">
        <v>0</v>
      </c>
      <c r="O702" s="658">
        <v>0</v>
      </c>
      <c r="P702" s="658">
        <v>0</v>
      </c>
      <c r="Q702" s="658">
        <v>0</v>
      </c>
      <c r="R702" s="658">
        <v>0.3</v>
      </c>
      <c r="S702" s="658">
        <v>0</v>
      </c>
      <c r="T702" s="658">
        <v>0</v>
      </c>
      <c r="U702" s="658">
        <v>0</v>
      </c>
      <c r="V702" s="658">
        <v>0</v>
      </c>
      <c r="W702" s="658">
        <v>0</v>
      </c>
      <c r="X702" s="658">
        <v>0</v>
      </c>
      <c r="Y702" s="658">
        <v>0</v>
      </c>
      <c r="Z702" s="658">
        <v>0</v>
      </c>
      <c r="AA702" s="658">
        <v>0.02</v>
      </c>
      <c r="AB702" s="658">
        <v>0.98</v>
      </c>
      <c r="AC702" s="658">
        <v>0</v>
      </c>
      <c r="AD702" s="658">
        <v>0</v>
      </c>
      <c r="AE702" s="658">
        <v>0</v>
      </c>
      <c r="AF702" s="658">
        <v>0</v>
      </c>
      <c r="AG702" s="658">
        <v>0</v>
      </c>
      <c r="AH702" s="658">
        <v>0</v>
      </c>
      <c r="AI702" s="658">
        <v>0.05</v>
      </c>
      <c r="AJ702" s="658">
        <v>0</v>
      </c>
      <c r="AK702" s="658">
        <v>0</v>
      </c>
      <c r="AL702" s="658">
        <v>0</v>
      </c>
      <c r="AM702" s="658">
        <v>0</v>
      </c>
      <c r="AN702" s="658">
        <v>0</v>
      </c>
      <c r="AO702" s="658">
        <v>0</v>
      </c>
      <c r="AP702" s="658">
        <v>0</v>
      </c>
      <c r="AQ702" s="658">
        <v>0</v>
      </c>
      <c r="AR702" s="658">
        <v>0</v>
      </c>
      <c r="AS702" s="658">
        <v>0</v>
      </c>
      <c r="AT702" s="658">
        <v>0</v>
      </c>
      <c r="AU702" s="658">
        <v>0</v>
      </c>
      <c r="AV702" s="658">
        <v>0</v>
      </c>
      <c r="AW702" s="613">
        <f t="shared" si="9316"/>
        <v>1.35</v>
      </c>
      <c r="AX702" s="645">
        <f t="shared" si="9314"/>
        <v>1.35</v>
      </c>
      <c r="AY702" s="656" t="e">
        <f t="shared" si="9315"/>
        <v>#DIV/0!</v>
      </c>
      <c r="AZ702" s="591"/>
    </row>
    <row r="703" spans="1:52">
      <c r="A703" s="590"/>
      <c r="B703" s="636" t="s">
        <v>378</v>
      </c>
      <c r="C703" s="636" t="s">
        <v>847</v>
      </c>
      <c r="D703" s="651" t="s">
        <v>721</v>
      </c>
      <c r="E703" s="652"/>
      <c r="F703" s="652"/>
      <c r="G703" s="653"/>
      <c r="H703" s="640">
        <v>30738.774229178391</v>
      </c>
      <c r="I703" s="640">
        <f t="shared" si="9138"/>
        <v>30738.774229178387</v>
      </c>
      <c r="J703" s="653">
        <v>0</v>
      </c>
      <c r="K703" s="653">
        <v>0</v>
      </c>
      <c r="L703" s="653">
        <v>0</v>
      </c>
      <c r="M703" s="653">
        <v>0</v>
      </c>
      <c r="N703" s="653">
        <v>0</v>
      </c>
      <c r="O703" s="653">
        <v>0</v>
      </c>
      <c r="P703" s="653">
        <v>0</v>
      </c>
      <c r="Q703" s="653">
        <v>0</v>
      </c>
      <c r="R703" s="653">
        <f t="shared" si="9840"/>
        <v>9221.6322687535176</v>
      </c>
      <c r="S703" s="653">
        <f t="shared" ref="S703" si="9873">((S704*$H703)-((S704*$H703*$E704)+(S704*$H703*$F704)))</f>
        <v>0</v>
      </c>
      <c r="T703" s="653">
        <f t="shared" ref="T703" si="9874">((T704*$H703)-((T704*$H703*$E704)+(T704*$H703*$F704)))</f>
        <v>0</v>
      </c>
      <c r="U703" s="653">
        <f t="shared" ref="U703" si="9875">((U704*$H703)-((U704*$H703*$E704)+(U704*$H703*$F704)))</f>
        <v>0</v>
      </c>
      <c r="V703" s="653">
        <f t="shared" ref="V703" si="9876">((V704*$H703)-((V704*$H703*$E704)+(V704*$H703*$F704)))</f>
        <v>0</v>
      </c>
      <c r="W703" s="653">
        <f t="shared" ref="W703" si="9877">((W704*$H703)-((W704*$H703*$E704)+(W704*$H703*$F704)))</f>
        <v>0</v>
      </c>
      <c r="X703" s="653">
        <f t="shared" ref="X703" si="9878">((X704*$H703)-((X704*$H703*$E704)+(X704*$H703*$F704)))</f>
        <v>0</v>
      </c>
      <c r="Y703" s="653">
        <f t="shared" ref="Y703" si="9879">((Y704*$H703)-((Y704*$H703*$E704)+(Y704*$H703*$F704)))</f>
        <v>0</v>
      </c>
      <c r="Z703" s="653">
        <f t="shared" ref="Z703" si="9880">((Z704*$H703)-((Z704*$H703*$E704)+(Z704*$H703*$F704)))</f>
        <v>0</v>
      </c>
      <c r="AA703" s="653">
        <f t="shared" ref="AA703" si="9881">((AA704*$H703)-((AA704*$H703*$E704)+(AA704*$H703*$F704)))</f>
        <v>399.60406497931911</v>
      </c>
      <c r="AB703" s="653">
        <f t="shared" ref="AB703" si="9882">((AB704*$H703)-((AB704*$H703*$E704)+(AB704*$H703*$F704)))</f>
        <v>19580.599183986633</v>
      </c>
      <c r="AC703" s="653">
        <f t="shared" ref="AC703" si="9883">((AC704*$H703)-((AC704*$H703*$E704)+(AC704*$H703*$F704)))</f>
        <v>0</v>
      </c>
      <c r="AD703" s="653">
        <f t="shared" ref="AD703" si="9884">((AD704*$H703)-((AD704*$H703*$E704)+(AD704*$H703*$F704)))</f>
        <v>0</v>
      </c>
      <c r="AE703" s="653">
        <f t="shared" ref="AE703" si="9885">((AE704*$H703)-((AE704*$H703*$E704)+(AE704*$H703*$F704)))</f>
        <v>0</v>
      </c>
      <c r="AF703" s="653">
        <f t="shared" ref="AF703" si="9886">((AF704*$H703)-((AF704*$H703*$E704)+(AF704*$H703*$F704)))</f>
        <v>0</v>
      </c>
      <c r="AG703" s="653">
        <f t="shared" ref="AG703" si="9887">((AG704*$H703)-((AG704*$H703*$E704)+(AG704*$H703*$F704)))</f>
        <v>0</v>
      </c>
      <c r="AH703" s="653">
        <f t="shared" ref="AH703" si="9888">((AH704*$H703)-((AH704*$H703*$E704)+(AH704*$H703*$F704)))</f>
        <v>0</v>
      </c>
      <c r="AI703" s="653">
        <f>+AI704*H703</f>
        <v>1536.9387114589197</v>
      </c>
      <c r="AJ703" s="653">
        <f>+AJ704*H703</f>
        <v>0</v>
      </c>
      <c r="AK703" s="653">
        <v>0</v>
      </c>
      <c r="AL703" s="653">
        <v>0</v>
      </c>
      <c r="AM703" s="653">
        <v>0</v>
      </c>
      <c r="AN703" s="653">
        <v>0</v>
      </c>
      <c r="AO703" s="653">
        <v>0</v>
      </c>
      <c r="AP703" s="653">
        <v>0</v>
      </c>
      <c r="AQ703" s="653">
        <v>0</v>
      </c>
      <c r="AR703" s="653">
        <v>0</v>
      </c>
      <c r="AS703" s="653">
        <v>0</v>
      </c>
      <c r="AT703" s="653">
        <v>0</v>
      </c>
      <c r="AU703" s="653">
        <v>0</v>
      </c>
      <c r="AV703" s="653">
        <v>0</v>
      </c>
      <c r="AW703" s="613">
        <f t="shared" si="9316"/>
        <v>30738.774229178387</v>
      </c>
      <c r="AX703" s="645">
        <f t="shared" si="9314"/>
        <v>0</v>
      </c>
      <c r="AY703" s="656">
        <f t="shared" si="9315"/>
        <v>0</v>
      </c>
      <c r="AZ703" s="591"/>
    </row>
    <row r="704" spans="1:52">
      <c r="A704" s="590"/>
      <c r="B704" s="636"/>
      <c r="C704" s="636"/>
      <c r="D704" s="651"/>
      <c r="E704" s="652">
        <v>0.3</v>
      </c>
      <c r="F704" s="652">
        <v>0.05</v>
      </c>
      <c r="G704" s="653"/>
      <c r="H704" s="640"/>
      <c r="I704" s="640">
        <f t="shared" ref="I704:I767" si="9889">SUM(J704:AV704)</f>
        <v>1.35</v>
      </c>
      <c r="J704" s="658">
        <v>0</v>
      </c>
      <c r="K704" s="658">
        <v>0</v>
      </c>
      <c r="L704" s="658">
        <v>0</v>
      </c>
      <c r="M704" s="658">
        <v>0</v>
      </c>
      <c r="N704" s="658">
        <v>0</v>
      </c>
      <c r="O704" s="658">
        <v>0</v>
      </c>
      <c r="P704" s="658">
        <v>0</v>
      </c>
      <c r="Q704" s="658">
        <v>0</v>
      </c>
      <c r="R704" s="658">
        <v>0.3</v>
      </c>
      <c r="S704" s="658">
        <v>0</v>
      </c>
      <c r="T704" s="658">
        <v>0</v>
      </c>
      <c r="U704" s="658">
        <v>0</v>
      </c>
      <c r="V704" s="658">
        <v>0</v>
      </c>
      <c r="W704" s="658">
        <v>0</v>
      </c>
      <c r="X704" s="658">
        <v>0</v>
      </c>
      <c r="Y704" s="658">
        <v>0</v>
      </c>
      <c r="Z704" s="658">
        <v>0</v>
      </c>
      <c r="AA704" s="658">
        <v>0.02</v>
      </c>
      <c r="AB704" s="658">
        <v>0.98</v>
      </c>
      <c r="AC704" s="658">
        <v>0</v>
      </c>
      <c r="AD704" s="658">
        <v>0</v>
      </c>
      <c r="AE704" s="658">
        <v>0</v>
      </c>
      <c r="AF704" s="658">
        <v>0</v>
      </c>
      <c r="AG704" s="658">
        <v>0</v>
      </c>
      <c r="AH704" s="658">
        <v>0</v>
      </c>
      <c r="AI704" s="658">
        <v>0.05</v>
      </c>
      <c r="AJ704" s="658">
        <v>0</v>
      </c>
      <c r="AK704" s="658">
        <v>0</v>
      </c>
      <c r="AL704" s="658">
        <v>0</v>
      </c>
      <c r="AM704" s="658">
        <v>0</v>
      </c>
      <c r="AN704" s="658">
        <v>0</v>
      </c>
      <c r="AO704" s="658">
        <v>0</v>
      </c>
      <c r="AP704" s="658">
        <v>0</v>
      </c>
      <c r="AQ704" s="658">
        <v>0</v>
      </c>
      <c r="AR704" s="658">
        <v>0</v>
      </c>
      <c r="AS704" s="658">
        <v>0</v>
      </c>
      <c r="AT704" s="658">
        <v>0</v>
      </c>
      <c r="AU704" s="658">
        <v>0</v>
      </c>
      <c r="AV704" s="658">
        <v>0</v>
      </c>
      <c r="AW704" s="613">
        <f t="shared" si="9316"/>
        <v>1.35</v>
      </c>
      <c r="AX704" s="645">
        <f t="shared" si="9314"/>
        <v>1.35</v>
      </c>
      <c r="AY704" s="656" t="e">
        <f t="shared" si="9315"/>
        <v>#DIV/0!</v>
      </c>
      <c r="AZ704" s="591"/>
    </row>
    <row r="705" spans="1:52">
      <c r="A705" s="590"/>
      <c r="B705" s="636" t="s">
        <v>378</v>
      </c>
      <c r="C705" s="636" t="s">
        <v>848</v>
      </c>
      <c r="D705" s="651" t="s">
        <v>706</v>
      </c>
      <c r="E705" s="652"/>
      <c r="F705" s="652"/>
      <c r="G705" s="653"/>
      <c r="H705" s="640">
        <v>93990.747555575217</v>
      </c>
      <c r="I705" s="640">
        <f t="shared" si="9889"/>
        <v>93990.747555575217</v>
      </c>
      <c r="J705" s="653">
        <v>0</v>
      </c>
      <c r="K705" s="653">
        <v>0</v>
      </c>
      <c r="L705" s="653">
        <v>0</v>
      </c>
      <c r="M705" s="653">
        <v>0</v>
      </c>
      <c r="N705" s="653">
        <v>0</v>
      </c>
      <c r="O705" s="653">
        <v>0</v>
      </c>
      <c r="P705" s="653">
        <v>0</v>
      </c>
      <c r="Q705" s="653">
        <v>0</v>
      </c>
      <c r="R705" s="653">
        <f t="shared" si="9840"/>
        <v>28197.224266672565</v>
      </c>
      <c r="S705" s="653">
        <f t="shared" ref="S705" si="9890">((S706*$H705)-((S706*$H705*$E706)+(S706*$H705*$F706)))</f>
        <v>0</v>
      </c>
      <c r="T705" s="653">
        <f t="shared" ref="T705" si="9891">((T706*$H705)-((T706*$H705*$E706)+(T706*$H705*$F706)))</f>
        <v>0</v>
      </c>
      <c r="U705" s="653">
        <f t="shared" ref="U705" si="9892">((U706*$H705)-((U706*$H705*$E706)+(U706*$H705*$F706)))</f>
        <v>0</v>
      </c>
      <c r="V705" s="653">
        <f t="shared" ref="V705" si="9893">((V706*$H705)-((V706*$H705*$E706)+(V706*$H705*$F706)))</f>
        <v>0</v>
      </c>
      <c r="W705" s="653">
        <f t="shared" ref="W705" si="9894">((W706*$H705)-((W706*$H705*$E706)+(W706*$H705*$F706)))</f>
        <v>0</v>
      </c>
      <c r="X705" s="653">
        <f t="shared" ref="X705" si="9895">((X706*$H705)-((X706*$H705*$E706)+(X706*$H705*$F706)))</f>
        <v>0</v>
      </c>
      <c r="Y705" s="653">
        <f t="shared" ref="Y705" si="9896">((Y706*$H705)-((Y706*$H705*$E706)+(Y706*$H705*$F706)))</f>
        <v>0</v>
      </c>
      <c r="Z705" s="653">
        <f t="shared" ref="Z705" si="9897">((Z706*$H705)-((Z706*$H705*$E706)+(Z706*$H705*$F706)))</f>
        <v>17717.255914225927</v>
      </c>
      <c r="AA705" s="653">
        <f t="shared" ref="AA705" si="9898">((AA706*$H705)-((AA706*$H705*$E706)+(AA706*$H705*$F706)))</f>
        <v>43376.729996897964</v>
      </c>
      <c r="AB705" s="653">
        <f t="shared" ref="AB705" si="9899">((AB706*$H705)-((AB706*$H705*$E706)+(AB706*$H705*$F706)))</f>
        <v>0</v>
      </c>
      <c r="AC705" s="653">
        <f t="shared" ref="AC705" si="9900">((AC706*$H705)-((AC706*$H705*$E706)+(AC706*$H705*$F706)))</f>
        <v>0</v>
      </c>
      <c r="AD705" s="653">
        <f t="shared" ref="AD705" si="9901">((AD706*$H705)-((AD706*$H705*$E706)+(AD706*$H705*$F706)))</f>
        <v>0</v>
      </c>
      <c r="AE705" s="653">
        <f t="shared" ref="AE705" si="9902">((AE706*$H705)-((AE706*$H705*$E706)+(AE706*$H705*$F706)))</f>
        <v>0</v>
      </c>
      <c r="AF705" s="653">
        <f t="shared" ref="AF705" si="9903">((AF706*$H705)-((AF706*$H705*$E706)+(AF706*$H705*$F706)))</f>
        <v>0</v>
      </c>
      <c r="AG705" s="653">
        <f t="shared" ref="AG705" si="9904">((AG706*$H705)-((AG706*$H705*$E706)+(AG706*$H705*$F706)))</f>
        <v>0</v>
      </c>
      <c r="AH705" s="653">
        <f t="shared" ref="AH705" si="9905">((AH706*$H705)-((AH706*$H705*$E706)+(AH706*$H705*$F706)))</f>
        <v>0</v>
      </c>
      <c r="AI705" s="653">
        <f>+AI706*H705</f>
        <v>4699.5373777787609</v>
      </c>
      <c r="AJ705" s="653">
        <f>+AJ706*H705</f>
        <v>0</v>
      </c>
      <c r="AK705" s="653">
        <v>0</v>
      </c>
      <c r="AL705" s="653">
        <v>0</v>
      </c>
      <c r="AM705" s="653">
        <v>0</v>
      </c>
      <c r="AN705" s="653">
        <v>0</v>
      </c>
      <c r="AO705" s="653">
        <v>0</v>
      </c>
      <c r="AP705" s="653">
        <v>0</v>
      </c>
      <c r="AQ705" s="653">
        <v>0</v>
      </c>
      <c r="AR705" s="653">
        <v>0</v>
      </c>
      <c r="AS705" s="653">
        <v>0</v>
      </c>
      <c r="AT705" s="653">
        <v>0</v>
      </c>
      <c r="AU705" s="653">
        <v>0</v>
      </c>
      <c r="AV705" s="653">
        <v>0</v>
      </c>
      <c r="AW705" s="613">
        <f t="shared" si="9316"/>
        <v>93990.747555575217</v>
      </c>
      <c r="AX705" s="645">
        <f t="shared" si="9314"/>
        <v>0</v>
      </c>
      <c r="AY705" s="656">
        <f t="shared" si="9315"/>
        <v>0</v>
      </c>
      <c r="AZ705" s="591"/>
    </row>
    <row r="706" spans="1:52">
      <c r="A706" s="590"/>
      <c r="B706" s="636"/>
      <c r="C706" s="636"/>
      <c r="D706" s="651"/>
      <c r="E706" s="652">
        <v>0.3</v>
      </c>
      <c r="F706" s="652">
        <v>0.05</v>
      </c>
      <c r="G706" s="653"/>
      <c r="H706" s="640"/>
      <c r="I706" s="640">
        <f t="shared" si="9889"/>
        <v>1.3499999999999999</v>
      </c>
      <c r="J706" s="658">
        <v>0</v>
      </c>
      <c r="K706" s="658">
        <v>0</v>
      </c>
      <c r="L706" s="658">
        <v>0</v>
      </c>
      <c r="M706" s="658">
        <v>0</v>
      </c>
      <c r="N706" s="658">
        <v>0</v>
      </c>
      <c r="O706" s="658">
        <v>0</v>
      </c>
      <c r="P706" s="658">
        <v>0</v>
      </c>
      <c r="Q706" s="658">
        <v>0</v>
      </c>
      <c r="R706" s="658">
        <v>0.3</v>
      </c>
      <c r="S706" s="658">
        <v>0</v>
      </c>
      <c r="T706" s="658">
        <v>0</v>
      </c>
      <c r="U706" s="658">
        <v>0</v>
      </c>
      <c r="V706" s="658">
        <v>0</v>
      </c>
      <c r="W706" s="658">
        <v>0</v>
      </c>
      <c r="X706" s="658">
        <v>0</v>
      </c>
      <c r="Y706" s="658">
        <v>0</v>
      </c>
      <c r="Z706" s="658">
        <v>0.28999999999999998</v>
      </c>
      <c r="AA706" s="658">
        <v>0.71</v>
      </c>
      <c r="AB706" s="658">
        <v>0</v>
      </c>
      <c r="AC706" s="658">
        <v>0</v>
      </c>
      <c r="AD706" s="658">
        <v>0</v>
      </c>
      <c r="AE706" s="658">
        <v>0</v>
      </c>
      <c r="AF706" s="658">
        <v>0</v>
      </c>
      <c r="AG706" s="658">
        <v>0</v>
      </c>
      <c r="AH706" s="658">
        <v>0</v>
      </c>
      <c r="AI706" s="658">
        <v>0.05</v>
      </c>
      <c r="AJ706" s="658">
        <v>0</v>
      </c>
      <c r="AK706" s="658">
        <v>0</v>
      </c>
      <c r="AL706" s="658">
        <v>0</v>
      </c>
      <c r="AM706" s="658">
        <v>0</v>
      </c>
      <c r="AN706" s="658">
        <v>0</v>
      </c>
      <c r="AO706" s="658">
        <v>0</v>
      </c>
      <c r="AP706" s="658">
        <v>0</v>
      </c>
      <c r="AQ706" s="658">
        <v>0</v>
      </c>
      <c r="AR706" s="658">
        <v>0</v>
      </c>
      <c r="AS706" s="658">
        <v>0</v>
      </c>
      <c r="AT706" s="658">
        <v>0</v>
      </c>
      <c r="AU706" s="658">
        <v>0</v>
      </c>
      <c r="AV706" s="658">
        <v>0</v>
      </c>
      <c r="AW706" s="613">
        <f t="shared" si="9316"/>
        <v>1.3499999999999999</v>
      </c>
      <c r="AX706" s="645">
        <f t="shared" si="9314"/>
        <v>1.3499999999999999</v>
      </c>
      <c r="AY706" s="656" t="e">
        <f t="shared" si="9315"/>
        <v>#DIV/0!</v>
      </c>
      <c r="AZ706" s="591"/>
    </row>
    <row r="707" spans="1:52">
      <c r="A707" s="590"/>
      <c r="B707" s="636" t="s">
        <v>378</v>
      </c>
      <c r="C707" s="636" t="s">
        <v>849</v>
      </c>
      <c r="D707" s="651" t="s">
        <v>704</v>
      </c>
      <c r="E707" s="652"/>
      <c r="F707" s="652"/>
      <c r="G707" s="653"/>
      <c r="H707" s="640">
        <v>65947.844481971581</v>
      </c>
      <c r="I707" s="640">
        <f t="shared" si="9889"/>
        <v>65947.844481971581</v>
      </c>
      <c r="J707" s="653">
        <v>0</v>
      </c>
      <c r="K707" s="653">
        <v>0</v>
      </c>
      <c r="L707" s="653">
        <v>0</v>
      </c>
      <c r="M707" s="653">
        <v>0</v>
      </c>
      <c r="N707" s="653">
        <v>0</v>
      </c>
      <c r="O707" s="653">
        <v>0</v>
      </c>
      <c r="P707" s="653">
        <v>0</v>
      </c>
      <c r="Q707" s="653">
        <v>0</v>
      </c>
      <c r="R707" s="653">
        <f t="shared" si="9840"/>
        <v>19784.353344591473</v>
      </c>
      <c r="S707" s="653">
        <f t="shared" ref="S707" si="9906">((S708*$H707)-((S708*$H707*$E708)+(S708*$H707*$F708)))</f>
        <v>0</v>
      </c>
      <c r="T707" s="653">
        <f t="shared" ref="T707" si="9907">((T708*$H707)-((T708*$H707*$E708)+(T708*$H707*$F708)))</f>
        <v>0</v>
      </c>
      <c r="U707" s="653">
        <f t="shared" ref="U707" si="9908">((U708*$H707)-((U708*$H707*$E708)+(U708*$H707*$F708)))</f>
        <v>0</v>
      </c>
      <c r="V707" s="653">
        <f t="shared" ref="V707" si="9909">((V708*$H707)-((V708*$H707*$E708)+(V708*$H707*$F708)))</f>
        <v>0</v>
      </c>
      <c r="W707" s="653">
        <f t="shared" ref="W707" si="9910">((W708*$H707)-((W708*$H707*$E708)+(W708*$H707*$F708)))</f>
        <v>0</v>
      </c>
      <c r="X707" s="653">
        <f t="shared" ref="X707" si="9911">((X708*$H707)-((X708*$H707*$E708)+(X708*$H707*$F708)))</f>
        <v>0</v>
      </c>
      <c r="Y707" s="653">
        <f t="shared" ref="Y707" si="9912">((Y708*$H707)-((Y708*$H707*$E708)+(Y708*$H707*$F708)))</f>
        <v>0</v>
      </c>
      <c r="Z707" s="653">
        <f t="shared" ref="Z707" si="9913">((Z708*$H707)-((Z708*$H707*$E708)+(Z708*$H707*$F708)))</f>
        <v>10287.863739187565</v>
      </c>
      <c r="AA707" s="653">
        <f t="shared" ref="AA707" si="9914">((AA708*$H707)-((AA708*$H707*$E708)+(AA708*$H707*$F708)))</f>
        <v>32578.235174093963</v>
      </c>
      <c r="AB707" s="653">
        <f t="shared" ref="AB707" si="9915">((AB708*$H707)-((AB708*$H707*$E708)+(AB708*$H707*$F708)))</f>
        <v>0</v>
      </c>
      <c r="AC707" s="653">
        <f t="shared" ref="AC707" si="9916">((AC708*$H707)-((AC708*$H707*$E708)+(AC708*$H707*$F708)))</f>
        <v>0</v>
      </c>
      <c r="AD707" s="653">
        <f t="shared" ref="AD707" si="9917">((AD708*$H707)-((AD708*$H707*$E708)+(AD708*$H707*$F708)))</f>
        <v>0</v>
      </c>
      <c r="AE707" s="653">
        <f t="shared" ref="AE707" si="9918">((AE708*$H707)-((AE708*$H707*$E708)+(AE708*$H707*$F708)))</f>
        <v>0</v>
      </c>
      <c r="AF707" s="653">
        <f t="shared" ref="AF707" si="9919">((AF708*$H707)-((AF708*$H707*$E708)+(AF708*$H707*$F708)))</f>
        <v>0</v>
      </c>
      <c r="AG707" s="653">
        <f t="shared" ref="AG707" si="9920">((AG708*$H707)-((AG708*$H707*$E708)+(AG708*$H707*$F708)))</f>
        <v>0</v>
      </c>
      <c r="AH707" s="653">
        <f t="shared" ref="AH707" si="9921">((AH708*$H707)-((AH708*$H707*$E708)+(AH708*$H707*$F708)))</f>
        <v>0</v>
      </c>
      <c r="AI707" s="653">
        <f>+AI708*H707</f>
        <v>3297.3922240985794</v>
      </c>
      <c r="AJ707" s="653">
        <f>+AJ708*H707</f>
        <v>0</v>
      </c>
      <c r="AK707" s="653">
        <v>0</v>
      </c>
      <c r="AL707" s="653">
        <v>0</v>
      </c>
      <c r="AM707" s="653">
        <v>0</v>
      </c>
      <c r="AN707" s="653">
        <v>0</v>
      </c>
      <c r="AO707" s="653">
        <v>0</v>
      </c>
      <c r="AP707" s="653">
        <v>0</v>
      </c>
      <c r="AQ707" s="653">
        <v>0</v>
      </c>
      <c r="AR707" s="653">
        <v>0</v>
      </c>
      <c r="AS707" s="653">
        <v>0</v>
      </c>
      <c r="AT707" s="653">
        <v>0</v>
      </c>
      <c r="AU707" s="653">
        <v>0</v>
      </c>
      <c r="AV707" s="653">
        <v>0</v>
      </c>
      <c r="AW707" s="613">
        <f t="shared" si="9316"/>
        <v>65947.844481971581</v>
      </c>
      <c r="AX707" s="645">
        <f t="shared" si="9314"/>
        <v>0</v>
      </c>
      <c r="AY707" s="656">
        <f t="shared" si="9315"/>
        <v>0</v>
      </c>
      <c r="AZ707" s="591"/>
    </row>
    <row r="708" spans="1:52">
      <c r="A708" s="590"/>
      <c r="B708" s="636"/>
      <c r="C708" s="636"/>
      <c r="D708" s="651"/>
      <c r="E708" s="652">
        <v>0.3</v>
      </c>
      <c r="F708" s="652">
        <v>0.05</v>
      </c>
      <c r="G708" s="653"/>
      <c r="H708" s="640"/>
      <c r="I708" s="640">
        <f t="shared" si="9889"/>
        <v>1.35</v>
      </c>
      <c r="J708" s="658">
        <v>0</v>
      </c>
      <c r="K708" s="658">
        <v>0</v>
      </c>
      <c r="L708" s="658">
        <v>0</v>
      </c>
      <c r="M708" s="658">
        <v>0</v>
      </c>
      <c r="N708" s="658">
        <v>0</v>
      </c>
      <c r="O708" s="658">
        <v>0</v>
      </c>
      <c r="P708" s="658">
        <v>0</v>
      </c>
      <c r="Q708" s="658">
        <v>0</v>
      </c>
      <c r="R708" s="658">
        <v>0.3</v>
      </c>
      <c r="S708" s="658">
        <v>0</v>
      </c>
      <c r="T708" s="658">
        <v>0</v>
      </c>
      <c r="U708" s="658">
        <v>0</v>
      </c>
      <c r="V708" s="658">
        <v>0</v>
      </c>
      <c r="W708" s="658">
        <v>0</v>
      </c>
      <c r="X708" s="658">
        <v>0</v>
      </c>
      <c r="Y708" s="658">
        <v>0</v>
      </c>
      <c r="Z708" s="658">
        <v>0.24</v>
      </c>
      <c r="AA708" s="658">
        <v>0.76</v>
      </c>
      <c r="AB708" s="658">
        <v>0</v>
      </c>
      <c r="AC708" s="658">
        <v>0</v>
      </c>
      <c r="AD708" s="658">
        <v>0</v>
      </c>
      <c r="AE708" s="658">
        <v>0</v>
      </c>
      <c r="AF708" s="658">
        <v>0</v>
      </c>
      <c r="AG708" s="658">
        <v>0</v>
      </c>
      <c r="AH708" s="658">
        <v>0</v>
      </c>
      <c r="AI708" s="658">
        <v>0.05</v>
      </c>
      <c r="AJ708" s="658">
        <v>0</v>
      </c>
      <c r="AK708" s="658">
        <v>0</v>
      </c>
      <c r="AL708" s="658">
        <v>0</v>
      </c>
      <c r="AM708" s="658">
        <v>0</v>
      </c>
      <c r="AN708" s="658">
        <v>0</v>
      </c>
      <c r="AO708" s="658">
        <v>0</v>
      </c>
      <c r="AP708" s="658">
        <v>0</v>
      </c>
      <c r="AQ708" s="658">
        <v>0</v>
      </c>
      <c r="AR708" s="658">
        <v>0</v>
      </c>
      <c r="AS708" s="658">
        <v>0</v>
      </c>
      <c r="AT708" s="658">
        <v>0</v>
      </c>
      <c r="AU708" s="658">
        <v>0</v>
      </c>
      <c r="AV708" s="658">
        <v>0</v>
      </c>
      <c r="AW708" s="613">
        <f t="shared" si="9316"/>
        <v>1.35</v>
      </c>
      <c r="AX708" s="645">
        <f t="shared" si="9314"/>
        <v>1.35</v>
      </c>
      <c r="AY708" s="656" t="e">
        <f t="shared" si="9315"/>
        <v>#DIV/0!</v>
      </c>
      <c r="AZ708" s="591"/>
    </row>
    <row r="709" spans="1:52">
      <c r="A709" s="590"/>
      <c r="B709" s="636" t="s">
        <v>378</v>
      </c>
      <c r="C709" s="636" t="s">
        <v>850</v>
      </c>
      <c r="D709" s="651" t="s">
        <v>770</v>
      </c>
      <c r="E709" s="652"/>
      <c r="F709" s="652"/>
      <c r="G709" s="653"/>
      <c r="H709" s="640">
        <v>177717.82735776951</v>
      </c>
      <c r="I709" s="640">
        <f t="shared" si="9889"/>
        <v>177717.82735776951</v>
      </c>
      <c r="J709" s="653">
        <v>0</v>
      </c>
      <c r="K709" s="653">
        <v>0</v>
      </c>
      <c r="L709" s="653">
        <v>0</v>
      </c>
      <c r="M709" s="653">
        <v>0</v>
      </c>
      <c r="N709" s="653">
        <v>0</v>
      </c>
      <c r="O709" s="653">
        <v>0</v>
      </c>
      <c r="P709" s="653">
        <v>0</v>
      </c>
      <c r="Q709" s="653">
        <v>0</v>
      </c>
      <c r="R709" s="653">
        <f t="shared" si="9840"/>
        <v>53315.348207330848</v>
      </c>
      <c r="S709" s="653">
        <f t="shared" ref="S709" si="9922">((S710*$H709)-((S710*$H709*$E710)+(S710*$H709*$F710)))</f>
        <v>0</v>
      </c>
      <c r="T709" s="653">
        <f t="shared" ref="T709" si="9923">((T710*$H709)-((T710*$H709*$E710)+(T710*$H709*$F710)))</f>
        <v>0</v>
      </c>
      <c r="U709" s="653">
        <f t="shared" ref="U709" si="9924">((U710*$H709)-((U710*$H709*$E710)+(U710*$H709*$F710)))</f>
        <v>0</v>
      </c>
      <c r="V709" s="653">
        <f t="shared" ref="V709" si="9925">((V710*$H709)-((V710*$H709*$E710)+(V710*$H709*$F710)))</f>
        <v>0</v>
      </c>
      <c r="W709" s="653">
        <f t="shared" ref="W709" si="9926">((W710*$H709)-((W710*$H709*$E710)+(W710*$H709*$F710)))</f>
        <v>0</v>
      </c>
      <c r="X709" s="653">
        <f t="shared" ref="X709" si="9927">((X710*$H709)-((X710*$H709*$E710)+(X710*$H709*$F710)))</f>
        <v>0</v>
      </c>
      <c r="Y709" s="653">
        <f t="shared" ref="Y709" si="9928">((Y710*$H709)-((Y710*$H709*$E710)+(Y710*$H709*$F710)))</f>
        <v>0</v>
      </c>
      <c r="Z709" s="653">
        <f t="shared" ref="Z709" si="9929">((Z710*$H709)-((Z710*$H709*$E710)+(Z710*$H709*$F710)))</f>
        <v>0</v>
      </c>
      <c r="AA709" s="653">
        <f t="shared" ref="AA709" si="9930">((AA710*$H709)-((AA710*$H709*$E710)+(AA710*$H709*$F710)))</f>
        <v>2310.3317556510037</v>
      </c>
      <c r="AB709" s="653">
        <f t="shared" ref="AB709" si="9931">((AB710*$H709)-((AB710*$H709*$E710)+(AB710*$H709*$F710)))</f>
        <v>113206.25602689918</v>
      </c>
      <c r="AC709" s="653">
        <f t="shared" ref="AC709" si="9932">((AC710*$H709)-((AC710*$H709*$E710)+(AC710*$H709*$F710)))</f>
        <v>0</v>
      </c>
      <c r="AD709" s="653">
        <f t="shared" ref="AD709" si="9933">((AD710*$H709)-((AD710*$H709*$E710)+(AD710*$H709*$F710)))</f>
        <v>0</v>
      </c>
      <c r="AE709" s="653">
        <f t="shared" ref="AE709" si="9934">((AE710*$H709)-((AE710*$H709*$E710)+(AE710*$H709*$F710)))</f>
        <v>0</v>
      </c>
      <c r="AF709" s="653">
        <f t="shared" ref="AF709" si="9935">((AF710*$H709)-((AF710*$H709*$E710)+(AF710*$H709*$F710)))</f>
        <v>0</v>
      </c>
      <c r="AG709" s="653">
        <f t="shared" ref="AG709" si="9936">((AG710*$H709)-((AG710*$H709*$E710)+(AG710*$H709*$F710)))</f>
        <v>0</v>
      </c>
      <c r="AH709" s="653">
        <f t="shared" ref="AH709" si="9937">((AH710*$H709)-((AH710*$H709*$E710)+(AH710*$H709*$F710)))</f>
        <v>0</v>
      </c>
      <c r="AI709" s="653">
        <f>+AI710*H709</f>
        <v>8885.8913678884765</v>
      </c>
      <c r="AJ709" s="653">
        <f>+AJ710*H709</f>
        <v>0</v>
      </c>
      <c r="AK709" s="653">
        <v>0</v>
      </c>
      <c r="AL709" s="653">
        <v>0</v>
      </c>
      <c r="AM709" s="653">
        <v>0</v>
      </c>
      <c r="AN709" s="653">
        <v>0</v>
      </c>
      <c r="AO709" s="653">
        <v>0</v>
      </c>
      <c r="AP709" s="653">
        <v>0</v>
      </c>
      <c r="AQ709" s="653">
        <v>0</v>
      </c>
      <c r="AR709" s="653">
        <v>0</v>
      </c>
      <c r="AS709" s="653">
        <v>0</v>
      </c>
      <c r="AT709" s="653">
        <v>0</v>
      </c>
      <c r="AU709" s="653">
        <v>0</v>
      </c>
      <c r="AV709" s="653">
        <v>0</v>
      </c>
      <c r="AW709" s="613">
        <f t="shared" si="9316"/>
        <v>177717.82735776951</v>
      </c>
      <c r="AX709" s="645">
        <f t="shared" si="9314"/>
        <v>0</v>
      </c>
      <c r="AY709" s="656">
        <f t="shared" si="9315"/>
        <v>0</v>
      </c>
      <c r="AZ709" s="591"/>
    </row>
    <row r="710" spans="1:52">
      <c r="A710" s="590"/>
      <c r="B710" s="636"/>
      <c r="C710" s="636"/>
      <c r="D710" s="651"/>
      <c r="E710" s="652">
        <v>0.3</v>
      </c>
      <c r="F710" s="652">
        <v>0.05</v>
      </c>
      <c r="G710" s="653"/>
      <c r="H710" s="640"/>
      <c r="I710" s="640">
        <f t="shared" si="9889"/>
        <v>1.35</v>
      </c>
      <c r="J710" s="658">
        <v>0</v>
      </c>
      <c r="K710" s="658">
        <v>0</v>
      </c>
      <c r="L710" s="658">
        <v>0</v>
      </c>
      <c r="M710" s="658">
        <v>0</v>
      </c>
      <c r="N710" s="658">
        <v>0</v>
      </c>
      <c r="O710" s="658">
        <v>0</v>
      </c>
      <c r="P710" s="658">
        <v>0</v>
      </c>
      <c r="Q710" s="658">
        <v>0</v>
      </c>
      <c r="R710" s="658">
        <v>0.3</v>
      </c>
      <c r="S710" s="658">
        <v>0</v>
      </c>
      <c r="T710" s="658">
        <v>0</v>
      </c>
      <c r="U710" s="658">
        <v>0</v>
      </c>
      <c r="V710" s="658">
        <v>0</v>
      </c>
      <c r="W710" s="658">
        <v>0</v>
      </c>
      <c r="X710" s="658">
        <v>0</v>
      </c>
      <c r="Y710" s="658">
        <v>0</v>
      </c>
      <c r="Z710" s="658">
        <v>0</v>
      </c>
      <c r="AA710" s="658">
        <v>0.02</v>
      </c>
      <c r="AB710" s="658">
        <v>0.98</v>
      </c>
      <c r="AC710" s="658">
        <v>0</v>
      </c>
      <c r="AD710" s="658">
        <v>0</v>
      </c>
      <c r="AE710" s="658">
        <v>0</v>
      </c>
      <c r="AF710" s="658">
        <v>0</v>
      </c>
      <c r="AG710" s="658">
        <v>0</v>
      </c>
      <c r="AH710" s="658">
        <v>0</v>
      </c>
      <c r="AI710" s="658">
        <v>0.05</v>
      </c>
      <c r="AJ710" s="658">
        <v>0</v>
      </c>
      <c r="AK710" s="658">
        <v>0</v>
      </c>
      <c r="AL710" s="658">
        <v>0</v>
      </c>
      <c r="AM710" s="658">
        <v>0</v>
      </c>
      <c r="AN710" s="658">
        <v>0</v>
      </c>
      <c r="AO710" s="658">
        <v>0</v>
      </c>
      <c r="AP710" s="658">
        <v>0</v>
      </c>
      <c r="AQ710" s="658">
        <v>0</v>
      </c>
      <c r="AR710" s="658">
        <v>0</v>
      </c>
      <c r="AS710" s="658">
        <v>0</v>
      </c>
      <c r="AT710" s="658">
        <v>0</v>
      </c>
      <c r="AU710" s="658">
        <v>0</v>
      </c>
      <c r="AV710" s="658">
        <v>0</v>
      </c>
      <c r="AW710" s="613">
        <f t="shared" si="9316"/>
        <v>1.35</v>
      </c>
      <c r="AX710" s="645">
        <f t="shared" si="9314"/>
        <v>1.35</v>
      </c>
      <c r="AY710" s="656" t="e">
        <f t="shared" si="9315"/>
        <v>#DIV/0!</v>
      </c>
      <c r="AZ710" s="591"/>
    </row>
    <row r="711" spans="1:52">
      <c r="A711" s="590"/>
      <c r="B711" s="646" t="s">
        <v>305</v>
      </c>
      <c r="C711" s="646" t="s">
        <v>851</v>
      </c>
      <c r="D711" s="647" t="s">
        <v>852</v>
      </c>
      <c r="E711" s="648"/>
      <c r="F711" s="648"/>
      <c r="G711" s="649"/>
      <c r="H711" s="650">
        <f>+H712+H714+H716+H718+H720+H722</f>
        <v>916455.99899205822</v>
      </c>
      <c r="I711" s="650">
        <f t="shared" si="9889"/>
        <v>916455.99899205822</v>
      </c>
      <c r="J711" s="650">
        <f t="shared" ref="J711:AV711" si="9938">+J712+J714+J716+J718+J720+J722</f>
        <v>0</v>
      </c>
      <c r="K711" s="650">
        <f t="shared" si="9938"/>
        <v>0</v>
      </c>
      <c r="L711" s="650">
        <f t="shared" si="9938"/>
        <v>0</v>
      </c>
      <c r="M711" s="650">
        <f t="shared" si="9938"/>
        <v>0</v>
      </c>
      <c r="N711" s="650">
        <f t="shared" si="9938"/>
        <v>0</v>
      </c>
      <c r="O711" s="650">
        <f t="shared" si="9938"/>
        <v>0</v>
      </c>
      <c r="P711" s="650">
        <f t="shared" si="9938"/>
        <v>0</v>
      </c>
      <c r="Q711" s="650">
        <f t="shared" si="9938"/>
        <v>0</v>
      </c>
      <c r="R711" s="650">
        <f t="shared" si="9938"/>
        <v>274936.79969761742</v>
      </c>
      <c r="S711" s="650">
        <f t="shared" si="9938"/>
        <v>0</v>
      </c>
      <c r="T711" s="650">
        <f t="shared" si="9938"/>
        <v>0</v>
      </c>
      <c r="U711" s="650">
        <f t="shared" si="9938"/>
        <v>0</v>
      </c>
      <c r="V711" s="650">
        <f t="shared" si="9938"/>
        <v>0</v>
      </c>
      <c r="W711" s="650">
        <f t="shared" si="9938"/>
        <v>0</v>
      </c>
      <c r="X711" s="650">
        <f t="shared" si="9938"/>
        <v>0</v>
      </c>
      <c r="Y711" s="650">
        <f t="shared" si="9938"/>
        <v>0</v>
      </c>
      <c r="Z711" s="650">
        <f t="shared" si="9938"/>
        <v>0</v>
      </c>
      <c r="AA711" s="650">
        <f t="shared" si="9938"/>
        <v>73125.316360684083</v>
      </c>
      <c r="AB711" s="650">
        <f t="shared" si="9938"/>
        <v>483544.09733838309</v>
      </c>
      <c r="AC711" s="650">
        <f t="shared" si="9938"/>
        <v>39026.985645770721</v>
      </c>
      <c r="AD711" s="650">
        <f t="shared" si="9938"/>
        <v>0</v>
      </c>
      <c r="AE711" s="650">
        <f t="shared" si="9938"/>
        <v>0</v>
      </c>
      <c r="AF711" s="650">
        <f t="shared" si="9938"/>
        <v>0</v>
      </c>
      <c r="AG711" s="650">
        <f t="shared" si="9938"/>
        <v>0</v>
      </c>
      <c r="AH711" s="650">
        <f t="shared" si="9938"/>
        <v>0</v>
      </c>
      <c r="AI711" s="650">
        <f t="shared" si="9938"/>
        <v>45822.799949602915</v>
      </c>
      <c r="AJ711" s="650">
        <f t="shared" si="9938"/>
        <v>0</v>
      </c>
      <c r="AK711" s="650">
        <f t="shared" si="9938"/>
        <v>0</v>
      </c>
      <c r="AL711" s="650">
        <f t="shared" si="9938"/>
        <v>0</v>
      </c>
      <c r="AM711" s="650">
        <f t="shared" si="9938"/>
        <v>0</v>
      </c>
      <c r="AN711" s="650">
        <f t="shared" si="9938"/>
        <v>0</v>
      </c>
      <c r="AO711" s="650">
        <f t="shared" si="9938"/>
        <v>0</v>
      </c>
      <c r="AP711" s="650">
        <f t="shared" si="9938"/>
        <v>0</v>
      </c>
      <c r="AQ711" s="650">
        <f t="shared" si="9938"/>
        <v>0</v>
      </c>
      <c r="AR711" s="650">
        <f t="shared" si="9938"/>
        <v>0</v>
      </c>
      <c r="AS711" s="650">
        <f t="shared" si="9938"/>
        <v>0</v>
      </c>
      <c r="AT711" s="650">
        <f t="shared" si="9938"/>
        <v>0</v>
      </c>
      <c r="AU711" s="650">
        <f t="shared" si="9938"/>
        <v>0</v>
      </c>
      <c r="AV711" s="650">
        <f t="shared" si="9938"/>
        <v>0</v>
      </c>
      <c r="AW711" s="613">
        <f t="shared" si="9316"/>
        <v>916455.99899205822</v>
      </c>
      <c r="AX711" s="645">
        <f t="shared" si="9314"/>
        <v>0</v>
      </c>
      <c r="AY711" s="656">
        <f t="shared" si="9315"/>
        <v>0</v>
      </c>
      <c r="AZ711" s="591"/>
    </row>
    <row r="712" spans="1:52">
      <c r="A712" s="590"/>
      <c r="B712" s="636" t="s">
        <v>378</v>
      </c>
      <c r="C712" s="636" t="s">
        <v>853</v>
      </c>
      <c r="D712" s="651" t="s">
        <v>756</v>
      </c>
      <c r="E712" s="652"/>
      <c r="F712" s="652"/>
      <c r="G712" s="653"/>
      <c r="H712" s="640">
        <v>555029.34463281382</v>
      </c>
      <c r="I712" s="640">
        <f t="shared" si="9889"/>
        <v>555029.34463281382</v>
      </c>
      <c r="J712" s="653">
        <v>0</v>
      </c>
      <c r="K712" s="653">
        <v>0</v>
      </c>
      <c r="L712" s="653">
        <v>0</v>
      </c>
      <c r="M712" s="653">
        <v>0</v>
      </c>
      <c r="N712" s="653">
        <v>0</v>
      </c>
      <c r="O712" s="653">
        <v>0</v>
      </c>
      <c r="P712" s="653">
        <v>0</v>
      </c>
      <c r="Q712" s="653">
        <v>0</v>
      </c>
      <c r="R712" s="653">
        <f t="shared" ref="R712:R722" si="9939">+R713*H712</f>
        <v>166508.80338984414</v>
      </c>
      <c r="S712" s="653">
        <f t="shared" ref="S712" si="9940">((S713*$H712)-((S713*$H712*$E713)+(S713*$H712*$F713)))</f>
        <v>0</v>
      </c>
      <c r="T712" s="653">
        <f t="shared" ref="T712" si="9941">((T713*$H712)-((T713*$H712*$E713)+(T713*$H712*$F713)))</f>
        <v>0</v>
      </c>
      <c r="U712" s="653">
        <f t="shared" ref="U712" si="9942">((U713*$H712)-((U713*$H712*$E713)+(U713*$H712*$F713)))</f>
        <v>0</v>
      </c>
      <c r="V712" s="653">
        <f t="shared" ref="V712" si="9943">((V713*$H712)-((V713*$H712*$E713)+(V713*$H712*$F713)))</f>
        <v>0</v>
      </c>
      <c r="W712" s="653">
        <f t="shared" ref="W712" si="9944">((W713*$H712)-((W713*$H712*$E713)+(W713*$H712*$F713)))</f>
        <v>0</v>
      </c>
      <c r="X712" s="653">
        <f t="shared" ref="X712" si="9945">((X713*$H712)-((X713*$H712*$E713)+(X713*$H712*$F713)))</f>
        <v>0</v>
      </c>
      <c r="Y712" s="653">
        <f t="shared" ref="Y712" si="9946">((Y713*$H712)-((Y713*$H712*$E713)+(Y713*$H712*$F713)))</f>
        <v>0</v>
      </c>
      <c r="Z712" s="653">
        <f t="shared" ref="Z712" si="9947">((Z713*$H712)-((Z713*$H712*$E713)+(Z713*$H712*$F713)))</f>
        <v>0</v>
      </c>
      <c r="AA712" s="653">
        <f t="shared" ref="AA712" si="9948">((AA713*$H712)-((AA713*$H712*$E713)+(AA713*$H712*$F713)))</f>
        <v>0</v>
      </c>
      <c r="AB712" s="653">
        <f t="shared" ref="AB712" si="9949">((AB713*$H712)-((AB713*$H712*$E713)+(AB713*$H712*$F713)))</f>
        <v>331907.5480904227</v>
      </c>
      <c r="AC712" s="653">
        <f t="shared" ref="AC712" si="9950">((AC713*$H712)-((AC713*$H712*$E713)+(AC713*$H712*$F713)))</f>
        <v>28861.525920906304</v>
      </c>
      <c r="AD712" s="653">
        <f t="shared" ref="AD712" si="9951">((AD713*$H712)-((AD713*$H712*$E713)+(AD713*$H712*$F713)))</f>
        <v>0</v>
      </c>
      <c r="AE712" s="653">
        <f t="shared" ref="AE712" si="9952">((AE713*$H712)-((AE713*$H712*$E713)+(AE713*$H712*$F713)))</f>
        <v>0</v>
      </c>
      <c r="AF712" s="653">
        <f t="shared" ref="AF712" si="9953">((AF713*$H712)-((AF713*$H712*$E713)+(AF713*$H712*$F713)))</f>
        <v>0</v>
      </c>
      <c r="AG712" s="653">
        <f t="shared" ref="AG712" si="9954">((AG713*$H712)-((AG713*$H712*$E713)+(AG713*$H712*$F713)))</f>
        <v>0</v>
      </c>
      <c r="AH712" s="653">
        <f t="shared" ref="AH712" si="9955">((AH713*$H712)-((AH713*$H712*$E713)+(AH713*$H712*$F713)))</f>
        <v>0</v>
      </c>
      <c r="AI712" s="653">
        <f>+AI713*H712</f>
        <v>27751.467231640694</v>
      </c>
      <c r="AJ712" s="653">
        <f>+AJ713*H712</f>
        <v>0</v>
      </c>
      <c r="AK712" s="653">
        <v>0</v>
      </c>
      <c r="AL712" s="653">
        <v>0</v>
      </c>
      <c r="AM712" s="653">
        <v>0</v>
      </c>
      <c r="AN712" s="653">
        <v>0</v>
      </c>
      <c r="AO712" s="653">
        <v>0</v>
      </c>
      <c r="AP712" s="653">
        <v>0</v>
      </c>
      <c r="AQ712" s="653">
        <v>0</v>
      </c>
      <c r="AR712" s="653">
        <v>0</v>
      </c>
      <c r="AS712" s="653">
        <v>0</v>
      </c>
      <c r="AT712" s="653">
        <v>0</v>
      </c>
      <c r="AU712" s="653">
        <v>0</v>
      </c>
      <c r="AV712" s="653">
        <v>0</v>
      </c>
      <c r="AW712" s="613">
        <f t="shared" si="9316"/>
        <v>555029.34463281382</v>
      </c>
      <c r="AX712" s="645">
        <f t="shared" si="9314"/>
        <v>0</v>
      </c>
      <c r="AY712" s="656">
        <f t="shared" si="9315"/>
        <v>0</v>
      </c>
      <c r="AZ712" s="591"/>
    </row>
    <row r="713" spans="1:52">
      <c r="A713" s="590"/>
      <c r="B713" s="636"/>
      <c r="C713" s="636"/>
      <c r="D713" s="651"/>
      <c r="E713" s="652">
        <v>0.3</v>
      </c>
      <c r="F713" s="652">
        <v>0.05</v>
      </c>
      <c r="G713" s="653"/>
      <c r="H713" s="640"/>
      <c r="I713" s="640">
        <f t="shared" si="9889"/>
        <v>1.3499999999999999</v>
      </c>
      <c r="J713" s="658">
        <v>0</v>
      </c>
      <c r="K713" s="658">
        <v>0</v>
      </c>
      <c r="L713" s="658">
        <v>0</v>
      </c>
      <c r="M713" s="658">
        <v>0</v>
      </c>
      <c r="N713" s="658">
        <v>0</v>
      </c>
      <c r="O713" s="658">
        <v>0</v>
      </c>
      <c r="P713" s="658">
        <v>0</v>
      </c>
      <c r="Q713" s="658">
        <v>0</v>
      </c>
      <c r="R713" s="658">
        <v>0.3</v>
      </c>
      <c r="S713" s="658">
        <v>0</v>
      </c>
      <c r="T713" s="658">
        <v>0</v>
      </c>
      <c r="U713" s="658">
        <v>0</v>
      </c>
      <c r="V713" s="658">
        <v>0</v>
      </c>
      <c r="W713" s="658">
        <v>0</v>
      </c>
      <c r="X713" s="658">
        <v>0</v>
      </c>
      <c r="Y713" s="658">
        <v>0</v>
      </c>
      <c r="Z713" s="658">
        <v>0</v>
      </c>
      <c r="AA713" s="658">
        <v>0</v>
      </c>
      <c r="AB713" s="658">
        <v>0.92</v>
      </c>
      <c r="AC713" s="658">
        <v>7.999999999999996E-2</v>
      </c>
      <c r="AD713" s="658">
        <v>0</v>
      </c>
      <c r="AE713" s="658">
        <v>0</v>
      </c>
      <c r="AF713" s="658">
        <v>0</v>
      </c>
      <c r="AG713" s="658">
        <v>0</v>
      </c>
      <c r="AH713" s="658">
        <v>0</v>
      </c>
      <c r="AI713" s="658">
        <v>0.05</v>
      </c>
      <c r="AJ713" s="658">
        <v>0</v>
      </c>
      <c r="AK713" s="658">
        <v>0</v>
      </c>
      <c r="AL713" s="658">
        <v>0</v>
      </c>
      <c r="AM713" s="658">
        <v>0</v>
      </c>
      <c r="AN713" s="658">
        <v>0</v>
      </c>
      <c r="AO713" s="658">
        <v>0</v>
      </c>
      <c r="AP713" s="658">
        <v>0</v>
      </c>
      <c r="AQ713" s="658">
        <v>0</v>
      </c>
      <c r="AR713" s="658">
        <v>0</v>
      </c>
      <c r="AS713" s="658">
        <v>0</v>
      </c>
      <c r="AT713" s="658">
        <v>0</v>
      </c>
      <c r="AU713" s="658">
        <v>0</v>
      </c>
      <c r="AV713" s="658">
        <v>0</v>
      </c>
      <c r="AW713" s="613">
        <f t="shared" si="9316"/>
        <v>1.3499999999999999</v>
      </c>
      <c r="AX713" s="645">
        <f t="shared" si="9314"/>
        <v>1.3499999999999999</v>
      </c>
      <c r="AY713" s="656" t="e">
        <f t="shared" si="9315"/>
        <v>#DIV/0!</v>
      </c>
      <c r="AZ713" s="591"/>
    </row>
    <row r="714" spans="1:52">
      <c r="A714" s="590"/>
      <c r="B714" s="636" t="s">
        <v>378</v>
      </c>
      <c r="C714" s="636" t="s">
        <v>854</v>
      </c>
      <c r="D714" s="651" t="s">
        <v>700</v>
      </c>
      <c r="E714" s="652"/>
      <c r="F714" s="652"/>
      <c r="G714" s="653"/>
      <c r="H714" s="640">
        <v>0</v>
      </c>
      <c r="I714" s="640">
        <f t="shared" si="9889"/>
        <v>0</v>
      </c>
      <c r="J714" s="653">
        <v>0</v>
      </c>
      <c r="K714" s="653">
        <v>0</v>
      </c>
      <c r="L714" s="653">
        <v>0</v>
      </c>
      <c r="M714" s="653">
        <v>0</v>
      </c>
      <c r="N714" s="653">
        <v>0</v>
      </c>
      <c r="O714" s="653">
        <v>0</v>
      </c>
      <c r="P714" s="653">
        <v>0</v>
      </c>
      <c r="Q714" s="653">
        <v>0</v>
      </c>
      <c r="R714" s="653">
        <f t="shared" si="9939"/>
        <v>0</v>
      </c>
      <c r="S714" s="653">
        <f t="shared" ref="S714" si="9956">((S715*$H714)-((S715*$H714*$E715)+(S715*$H714*$F715)))</f>
        <v>0</v>
      </c>
      <c r="T714" s="653">
        <f t="shared" ref="T714" si="9957">((T715*$H714)-((T715*$H714*$E715)+(T715*$H714*$F715)))</f>
        <v>0</v>
      </c>
      <c r="U714" s="653">
        <f t="shared" ref="U714" si="9958">((U715*$H714)-((U715*$H714*$E715)+(U715*$H714*$F715)))</f>
        <v>0</v>
      </c>
      <c r="V714" s="653">
        <f t="shared" ref="V714" si="9959">((V715*$H714)-((V715*$H714*$E715)+(V715*$H714*$F715)))</f>
        <v>0</v>
      </c>
      <c r="W714" s="653">
        <f t="shared" ref="W714" si="9960">((W715*$H714)-((W715*$H714*$E715)+(W715*$H714*$F715)))</f>
        <v>0</v>
      </c>
      <c r="X714" s="653">
        <f t="shared" ref="X714" si="9961">((X715*$H714)-((X715*$H714*$E715)+(X715*$H714*$F715)))</f>
        <v>0</v>
      </c>
      <c r="Y714" s="653">
        <f t="shared" ref="Y714" si="9962">((Y715*$H714)-((Y715*$H714*$E715)+(Y715*$H714*$F715)))</f>
        <v>0</v>
      </c>
      <c r="Z714" s="653">
        <f t="shared" ref="Z714" si="9963">((Z715*$H714)-((Z715*$H714*$E715)+(Z715*$H714*$F715)))</f>
        <v>0</v>
      </c>
      <c r="AA714" s="653">
        <f t="shared" ref="AA714" si="9964">((AA715*$H714)-((AA715*$H714*$E715)+(AA715*$H714*$F715)))</f>
        <v>0</v>
      </c>
      <c r="AB714" s="653">
        <f t="shared" ref="AB714" si="9965">((AB715*$H714)-((AB715*$H714*$E715)+(AB715*$H714*$F715)))</f>
        <v>0</v>
      </c>
      <c r="AC714" s="653">
        <f t="shared" ref="AC714" si="9966">((AC715*$H714)-((AC715*$H714*$E715)+(AC715*$H714*$F715)))</f>
        <v>0</v>
      </c>
      <c r="AD714" s="653">
        <f t="shared" ref="AD714" si="9967">((AD715*$H714)-((AD715*$H714*$E715)+(AD715*$H714*$F715)))</f>
        <v>0</v>
      </c>
      <c r="AE714" s="653">
        <f t="shared" ref="AE714" si="9968">((AE715*$H714)-((AE715*$H714*$E715)+(AE715*$H714*$F715)))</f>
        <v>0</v>
      </c>
      <c r="AF714" s="653">
        <f t="shared" ref="AF714" si="9969">((AF715*$H714)-((AF715*$H714*$E715)+(AF715*$H714*$F715)))</f>
        <v>0</v>
      </c>
      <c r="AG714" s="653">
        <f t="shared" ref="AG714" si="9970">((AG715*$H714)-((AG715*$H714*$E715)+(AG715*$H714*$F715)))</f>
        <v>0</v>
      </c>
      <c r="AH714" s="653">
        <f t="shared" ref="AH714" si="9971">((AH715*$H714)-((AH715*$H714*$E715)+(AH715*$H714*$F715)))</f>
        <v>0</v>
      </c>
      <c r="AI714" s="653">
        <f>+AI715*H714</f>
        <v>0</v>
      </c>
      <c r="AJ714" s="653">
        <f>+AJ715*H714</f>
        <v>0</v>
      </c>
      <c r="AK714" s="653">
        <v>0</v>
      </c>
      <c r="AL714" s="653">
        <v>0</v>
      </c>
      <c r="AM714" s="653">
        <v>0</v>
      </c>
      <c r="AN714" s="653">
        <v>0</v>
      </c>
      <c r="AO714" s="653">
        <v>0</v>
      </c>
      <c r="AP714" s="653">
        <v>0</v>
      </c>
      <c r="AQ714" s="653">
        <v>0</v>
      </c>
      <c r="AR714" s="653">
        <v>0</v>
      </c>
      <c r="AS714" s="653">
        <v>0</v>
      </c>
      <c r="AT714" s="653">
        <v>0</v>
      </c>
      <c r="AU714" s="653">
        <v>0</v>
      </c>
      <c r="AV714" s="653">
        <v>0</v>
      </c>
      <c r="AW714" s="613">
        <f t="shared" si="9316"/>
        <v>0</v>
      </c>
      <c r="AX714" s="645">
        <f t="shared" si="9314"/>
        <v>0</v>
      </c>
      <c r="AY714" s="656" t="e">
        <f t="shared" si="9315"/>
        <v>#DIV/0!</v>
      </c>
      <c r="AZ714" s="591"/>
    </row>
    <row r="715" spans="1:52">
      <c r="A715" s="590"/>
      <c r="B715" s="636"/>
      <c r="C715" s="636"/>
      <c r="D715" s="651"/>
      <c r="E715" s="652">
        <v>0.3</v>
      </c>
      <c r="F715" s="652">
        <v>0.05</v>
      </c>
      <c r="G715" s="653"/>
      <c r="H715" s="640"/>
      <c r="I715" s="640">
        <f t="shared" si="9889"/>
        <v>1.3499999999999999</v>
      </c>
      <c r="J715" s="658">
        <v>0</v>
      </c>
      <c r="K715" s="658">
        <v>0</v>
      </c>
      <c r="L715" s="658">
        <v>0</v>
      </c>
      <c r="M715" s="658">
        <v>0</v>
      </c>
      <c r="N715" s="658">
        <v>0</v>
      </c>
      <c r="O715" s="658">
        <v>0</v>
      </c>
      <c r="P715" s="658">
        <v>0</v>
      </c>
      <c r="Q715" s="658">
        <v>0</v>
      </c>
      <c r="R715" s="658">
        <v>0.3</v>
      </c>
      <c r="S715" s="658">
        <v>0</v>
      </c>
      <c r="T715" s="658">
        <v>0</v>
      </c>
      <c r="U715" s="658">
        <v>0</v>
      </c>
      <c r="V715" s="658">
        <v>0</v>
      </c>
      <c r="W715" s="658">
        <v>0</v>
      </c>
      <c r="X715" s="658">
        <v>0</v>
      </c>
      <c r="Y715" s="658">
        <v>0</v>
      </c>
      <c r="Z715" s="658">
        <v>0</v>
      </c>
      <c r="AA715" s="658">
        <v>0</v>
      </c>
      <c r="AB715" s="658">
        <v>0.92</v>
      </c>
      <c r="AC715" s="658">
        <v>7.999999999999996E-2</v>
      </c>
      <c r="AD715" s="658">
        <v>0</v>
      </c>
      <c r="AE715" s="658">
        <v>0</v>
      </c>
      <c r="AF715" s="658">
        <v>0</v>
      </c>
      <c r="AG715" s="658">
        <v>0</v>
      </c>
      <c r="AH715" s="658">
        <v>0</v>
      </c>
      <c r="AI715" s="658">
        <v>0.05</v>
      </c>
      <c r="AJ715" s="658">
        <v>0</v>
      </c>
      <c r="AK715" s="658">
        <v>0</v>
      </c>
      <c r="AL715" s="658">
        <v>0</v>
      </c>
      <c r="AM715" s="658">
        <v>0</v>
      </c>
      <c r="AN715" s="658">
        <v>0</v>
      </c>
      <c r="AO715" s="658">
        <v>0</v>
      </c>
      <c r="AP715" s="658">
        <v>0</v>
      </c>
      <c r="AQ715" s="658">
        <v>0</v>
      </c>
      <c r="AR715" s="658">
        <v>0</v>
      </c>
      <c r="AS715" s="658">
        <v>0</v>
      </c>
      <c r="AT715" s="658">
        <v>0</v>
      </c>
      <c r="AU715" s="658">
        <v>0</v>
      </c>
      <c r="AV715" s="658">
        <v>0</v>
      </c>
      <c r="AW715" s="613">
        <f t="shared" si="9316"/>
        <v>1.3499999999999999</v>
      </c>
      <c r="AX715" s="645">
        <f t="shared" ref="AX715:AX778" si="9972">+I715-H715</f>
        <v>1.3499999999999999</v>
      </c>
      <c r="AY715" s="656" t="e">
        <f t="shared" ref="AY715:AY778" si="9973">+AX715/H715</f>
        <v>#DIV/0!</v>
      </c>
      <c r="AZ715" s="591"/>
    </row>
    <row r="716" spans="1:52">
      <c r="A716" s="590"/>
      <c r="B716" s="636" t="s">
        <v>378</v>
      </c>
      <c r="C716" s="636" t="s">
        <v>855</v>
      </c>
      <c r="D716" s="651" t="s">
        <v>721</v>
      </c>
      <c r="E716" s="652"/>
      <c r="F716" s="652"/>
      <c r="G716" s="653"/>
      <c r="H716" s="640">
        <v>0</v>
      </c>
      <c r="I716" s="640">
        <f t="shared" si="9889"/>
        <v>0</v>
      </c>
      <c r="J716" s="653">
        <v>0</v>
      </c>
      <c r="K716" s="653">
        <v>0</v>
      </c>
      <c r="L716" s="653">
        <v>0</v>
      </c>
      <c r="M716" s="653">
        <v>0</v>
      </c>
      <c r="N716" s="653">
        <v>0</v>
      </c>
      <c r="O716" s="653">
        <v>0</v>
      </c>
      <c r="P716" s="653">
        <v>0</v>
      </c>
      <c r="Q716" s="653">
        <v>0</v>
      </c>
      <c r="R716" s="653">
        <f t="shared" si="9939"/>
        <v>0</v>
      </c>
      <c r="S716" s="653">
        <f t="shared" ref="S716" si="9974">((S717*$H716)-((S717*$H716*$E717)+(S717*$H716*$F717)))</f>
        <v>0</v>
      </c>
      <c r="T716" s="653">
        <f t="shared" ref="T716" si="9975">((T717*$H716)-((T717*$H716*$E717)+(T717*$H716*$F717)))</f>
        <v>0</v>
      </c>
      <c r="U716" s="653">
        <f t="shared" ref="U716" si="9976">((U717*$H716)-((U717*$H716*$E717)+(U717*$H716*$F717)))</f>
        <v>0</v>
      </c>
      <c r="V716" s="653">
        <f t="shared" ref="V716" si="9977">((V717*$H716)-((V717*$H716*$E717)+(V717*$H716*$F717)))</f>
        <v>0</v>
      </c>
      <c r="W716" s="653">
        <f t="shared" ref="W716" si="9978">((W717*$H716)-((W717*$H716*$E717)+(W717*$H716*$F717)))</f>
        <v>0</v>
      </c>
      <c r="X716" s="653">
        <f t="shared" ref="X716" si="9979">((X717*$H716)-((X717*$H716*$E717)+(X717*$H716*$F717)))</f>
        <v>0</v>
      </c>
      <c r="Y716" s="653">
        <f t="shared" ref="Y716" si="9980">((Y717*$H716)-((Y717*$H716*$E717)+(Y717*$H716*$F717)))</f>
        <v>0</v>
      </c>
      <c r="Z716" s="653">
        <f t="shared" ref="Z716" si="9981">((Z717*$H716)-((Z717*$H716*$E717)+(Z717*$H716*$F717)))</f>
        <v>0</v>
      </c>
      <c r="AA716" s="653">
        <f t="shared" ref="AA716" si="9982">((AA717*$H716)-((AA717*$H716*$E717)+(AA717*$H716*$F717)))</f>
        <v>0</v>
      </c>
      <c r="AB716" s="653">
        <f t="shared" ref="AB716" si="9983">((AB717*$H716)-((AB717*$H716*$E717)+(AB717*$H716*$F717)))</f>
        <v>0</v>
      </c>
      <c r="AC716" s="653">
        <f t="shared" ref="AC716" si="9984">((AC717*$H716)-((AC717*$H716*$E717)+(AC717*$H716*$F717)))</f>
        <v>0</v>
      </c>
      <c r="AD716" s="653">
        <f t="shared" ref="AD716" si="9985">((AD717*$H716)-((AD717*$H716*$E717)+(AD717*$H716*$F717)))</f>
        <v>0</v>
      </c>
      <c r="AE716" s="653">
        <f t="shared" ref="AE716" si="9986">((AE717*$H716)-((AE717*$H716*$E717)+(AE717*$H716*$F717)))</f>
        <v>0</v>
      </c>
      <c r="AF716" s="653">
        <f t="shared" ref="AF716" si="9987">((AF717*$H716)-((AF717*$H716*$E717)+(AF717*$H716*$F717)))</f>
        <v>0</v>
      </c>
      <c r="AG716" s="653">
        <f t="shared" ref="AG716" si="9988">((AG717*$H716)-((AG717*$H716*$E717)+(AG717*$H716*$F717)))</f>
        <v>0</v>
      </c>
      <c r="AH716" s="653">
        <f t="shared" ref="AH716" si="9989">((AH717*$H716)-((AH717*$H716*$E717)+(AH717*$H716*$F717)))</f>
        <v>0</v>
      </c>
      <c r="AI716" s="653">
        <f>+AI717*H716</f>
        <v>0</v>
      </c>
      <c r="AJ716" s="653">
        <f>+AJ717*H716</f>
        <v>0</v>
      </c>
      <c r="AK716" s="653">
        <v>0</v>
      </c>
      <c r="AL716" s="653">
        <v>0</v>
      </c>
      <c r="AM716" s="653">
        <v>0</v>
      </c>
      <c r="AN716" s="653">
        <v>0</v>
      </c>
      <c r="AO716" s="653">
        <v>0</v>
      </c>
      <c r="AP716" s="653">
        <v>0</v>
      </c>
      <c r="AQ716" s="653">
        <v>0</v>
      </c>
      <c r="AR716" s="653">
        <v>0</v>
      </c>
      <c r="AS716" s="653">
        <v>0</v>
      </c>
      <c r="AT716" s="653">
        <v>0</v>
      </c>
      <c r="AU716" s="653">
        <v>0</v>
      </c>
      <c r="AV716" s="653">
        <v>0</v>
      </c>
      <c r="AW716" s="613">
        <f t="shared" ref="AW716:AW779" si="9990">SUM(J716:AV716)</f>
        <v>0</v>
      </c>
      <c r="AX716" s="645">
        <f t="shared" si="9972"/>
        <v>0</v>
      </c>
      <c r="AY716" s="656" t="e">
        <f t="shared" si="9973"/>
        <v>#DIV/0!</v>
      </c>
      <c r="AZ716" s="591"/>
    </row>
    <row r="717" spans="1:52">
      <c r="A717" s="590"/>
      <c r="B717" s="636"/>
      <c r="C717" s="636"/>
      <c r="D717" s="651"/>
      <c r="E717" s="652">
        <v>0.3</v>
      </c>
      <c r="F717" s="652">
        <v>0.05</v>
      </c>
      <c r="G717" s="653"/>
      <c r="H717" s="640"/>
      <c r="I717" s="640">
        <f t="shared" si="9889"/>
        <v>1.3499999999999999</v>
      </c>
      <c r="J717" s="658">
        <v>0</v>
      </c>
      <c r="K717" s="658">
        <v>0</v>
      </c>
      <c r="L717" s="658">
        <v>0</v>
      </c>
      <c r="M717" s="658">
        <v>0</v>
      </c>
      <c r="N717" s="658">
        <v>0</v>
      </c>
      <c r="O717" s="658">
        <v>0</v>
      </c>
      <c r="P717" s="658">
        <v>0</v>
      </c>
      <c r="Q717" s="658">
        <v>0</v>
      </c>
      <c r="R717" s="658">
        <v>0.3</v>
      </c>
      <c r="S717" s="658">
        <v>0</v>
      </c>
      <c r="T717" s="658">
        <v>0</v>
      </c>
      <c r="U717" s="658">
        <v>0</v>
      </c>
      <c r="V717" s="658">
        <v>0</v>
      </c>
      <c r="W717" s="658">
        <v>0</v>
      </c>
      <c r="X717" s="658">
        <v>0</v>
      </c>
      <c r="Y717" s="658">
        <v>0</v>
      </c>
      <c r="Z717" s="658">
        <v>0</v>
      </c>
      <c r="AA717" s="658">
        <v>0</v>
      </c>
      <c r="AB717" s="658">
        <v>0.92</v>
      </c>
      <c r="AC717" s="658">
        <v>7.999999999999996E-2</v>
      </c>
      <c r="AD717" s="658">
        <v>0</v>
      </c>
      <c r="AE717" s="658">
        <v>0</v>
      </c>
      <c r="AF717" s="658">
        <v>0</v>
      </c>
      <c r="AG717" s="658">
        <v>0</v>
      </c>
      <c r="AH717" s="658">
        <v>0</v>
      </c>
      <c r="AI717" s="658">
        <v>0.05</v>
      </c>
      <c r="AJ717" s="658">
        <v>0</v>
      </c>
      <c r="AK717" s="658">
        <v>0</v>
      </c>
      <c r="AL717" s="658">
        <v>0</v>
      </c>
      <c r="AM717" s="658">
        <v>0</v>
      </c>
      <c r="AN717" s="658">
        <v>0</v>
      </c>
      <c r="AO717" s="658">
        <v>0</v>
      </c>
      <c r="AP717" s="658">
        <v>0</v>
      </c>
      <c r="AQ717" s="658">
        <v>0</v>
      </c>
      <c r="AR717" s="658">
        <v>0</v>
      </c>
      <c r="AS717" s="658">
        <v>0</v>
      </c>
      <c r="AT717" s="658">
        <v>0</v>
      </c>
      <c r="AU717" s="658">
        <v>0</v>
      </c>
      <c r="AV717" s="658">
        <v>0</v>
      </c>
      <c r="AW717" s="613">
        <f t="shared" si="9990"/>
        <v>1.3499999999999999</v>
      </c>
      <c r="AX717" s="645">
        <f t="shared" si="9972"/>
        <v>1.3499999999999999</v>
      </c>
      <c r="AY717" s="656" t="e">
        <f t="shared" si="9973"/>
        <v>#DIV/0!</v>
      </c>
      <c r="AZ717" s="591"/>
    </row>
    <row r="718" spans="1:52">
      <c r="A718" s="590"/>
      <c r="B718" s="636" t="s">
        <v>378</v>
      </c>
      <c r="C718" s="636" t="s">
        <v>856</v>
      </c>
      <c r="D718" s="651" t="s">
        <v>706</v>
      </c>
      <c r="E718" s="652"/>
      <c r="F718" s="652"/>
      <c r="G718" s="653"/>
      <c r="H718" s="640">
        <v>93990.747555575217</v>
      </c>
      <c r="I718" s="640">
        <f t="shared" si="9889"/>
        <v>93990.747555575217</v>
      </c>
      <c r="J718" s="653">
        <v>0</v>
      </c>
      <c r="K718" s="653">
        <v>0</v>
      </c>
      <c r="L718" s="653">
        <v>0</v>
      </c>
      <c r="M718" s="653">
        <v>0</v>
      </c>
      <c r="N718" s="653">
        <v>0</v>
      </c>
      <c r="O718" s="653">
        <v>0</v>
      </c>
      <c r="P718" s="653">
        <v>0</v>
      </c>
      <c r="Q718" s="653">
        <v>0</v>
      </c>
      <c r="R718" s="653">
        <f t="shared" si="9939"/>
        <v>28197.224266672565</v>
      </c>
      <c r="S718" s="653">
        <f t="shared" ref="S718" si="9991">((S719*$H718)-((S719*$H718*$E719)+(S719*$H718*$F719)))</f>
        <v>0</v>
      </c>
      <c r="T718" s="653">
        <f t="shared" ref="T718" si="9992">((T719*$H718)-((T719*$H718*$E719)+(T719*$H718*$F719)))</f>
        <v>0</v>
      </c>
      <c r="U718" s="653">
        <f t="shared" ref="U718" si="9993">((U719*$H718)-((U719*$H718*$E719)+(U719*$H718*$F719)))</f>
        <v>0</v>
      </c>
      <c r="V718" s="653">
        <f t="shared" ref="V718" si="9994">((V719*$H718)-((V719*$H718*$E719)+(V719*$H718*$F719)))</f>
        <v>0</v>
      </c>
      <c r="W718" s="653">
        <f t="shared" ref="W718" si="9995">((W719*$H718)-((W719*$H718*$E719)+(W719*$H718*$F719)))</f>
        <v>0</v>
      </c>
      <c r="X718" s="653">
        <f t="shared" ref="X718" si="9996">((X719*$H718)-((X719*$H718*$E719)+(X719*$H718*$F719)))</f>
        <v>0</v>
      </c>
      <c r="Y718" s="653">
        <f t="shared" ref="Y718" si="9997">((Y719*$H718)-((Y719*$H718*$E719)+(Y719*$H718*$F719)))</f>
        <v>0</v>
      </c>
      <c r="Z718" s="653">
        <f t="shared" ref="Z718" si="9998">((Z719*$H718)-((Z719*$H718*$E719)+(Z719*$H718*$F719)))</f>
        <v>0</v>
      </c>
      <c r="AA718" s="653">
        <f t="shared" ref="AA718" si="9999">((AA719*$H718)-((AA719*$H718*$E719)+(AA719*$H718*$F719)))</f>
        <v>44598.609715120445</v>
      </c>
      <c r="AB718" s="653">
        <f t="shared" ref="AB718" si="10000">((AB719*$H718)-((AB719*$H718*$E719)+(AB719*$H718*$F719)))</f>
        <v>16495.376196003454</v>
      </c>
      <c r="AC718" s="653">
        <f t="shared" ref="AC718" si="10001">((AC719*$H718)-((AC719*$H718*$E719)+(AC719*$H718*$F719)))</f>
        <v>0</v>
      </c>
      <c r="AD718" s="653">
        <f t="shared" ref="AD718" si="10002">((AD719*$H718)-((AD719*$H718*$E719)+(AD719*$H718*$F719)))</f>
        <v>0</v>
      </c>
      <c r="AE718" s="653">
        <f t="shared" ref="AE718" si="10003">((AE719*$H718)-((AE719*$H718*$E719)+(AE719*$H718*$F719)))</f>
        <v>0</v>
      </c>
      <c r="AF718" s="653">
        <f t="shared" ref="AF718" si="10004">((AF719*$H718)-((AF719*$H718*$E719)+(AF719*$H718*$F719)))</f>
        <v>0</v>
      </c>
      <c r="AG718" s="653">
        <f t="shared" ref="AG718" si="10005">((AG719*$H718)-((AG719*$H718*$E719)+(AG719*$H718*$F719)))</f>
        <v>0</v>
      </c>
      <c r="AH718" s="653">
        <f t="shared" ref="AH718" si="10006">((AH719*$H718)-((AH719*$H718*$E719)+(AH719*$H718*$F719)))</f>
        <v>0</v>
      </c>
      <c r="AI718" s="653">
        <f>+AI719*H718</f>
        <v>4699.5373777787609</v>
      </c>
      <c r="AJ718" s="653">
        <f>+AJ719*H718</f>
        <v>0</v>
      </c>
      <c r="AK718" s="653">
        <v>0</v>
      </c>
      <c r="AL718" s="653">
        <v>0</v>
      </c>
      <c r="AM718" s="653">
        <v>0</v>
      </c>
      <c r="AN718" s="653">
        <v>0</v>
      </c>
      <c r="AO718" s="653">
        <v>0</v>
      </c>
      <c r="AP718" s="653">
        <v>0</v>
      </c>
      <c r="AQ718" s="653">
        <v>0</v>
      </c>
      <c r="AR718" s="653">
        <v>0</v>
      </c>
      <c r="AS718" s="653">
        <v>0</v>
      </c>
      <c r="AT718" s="653">
        <v>0</v>
      </c>
      <c r="AU718" s="653">
        <v>0</v>
      </c>
      <c r="AV718" s="653">
        <v>0</v>
      </c>
      <c r="AW718" s="613">
        <f t="shared" si="9990"/>
        <v>93990.747555575217</v>
      </c>
      <c r="AX718" s="645">
        <f t="shared" si="9972"/>
        <v>0</v>
      </c>
      <c r="AY718" s="656">
        <f t="shared" si="9973"/>
        <v>0</v>
      </c>
      <c r="AZ718" s="591"/>
    </row>
    <row r="719" spans="1:52">
      <c r="A719" s="590"/>
      <c r="B719" s="636"/>
      <c r="C719" s="636"/>
      <c r="D719" s="651"/>
      <c r="E719" s="652">
        <v>0.3</v>
      </c>
      <c r="F719" s="652">
        <v>0.05</v>
      </c>
      <c r="G719" s="653"/>
      <c r="H719" s="640"/>
      <c r="I719" s="640">
        <f t="shared" si="9889"/>
        <v>1.35</v>
      </c>
      <c r="J719" s="658">
        <v>0</v>
      </c>
      <c r="K719" s="658">
        <v>0</v>
      </c>
      <c r="L719" s="658">
        <v>0</v>
      </c>
      <c r="M719" s="658">
        <v>0</v>
      </c>
      <c r="N719" s="658">
        <v>0</v>
      </c>
      <c r="O719" s="658">
        <v>0</v>
      </c>
      <c r="P719" s="658">
        <v>0</v>
      </c>
      <c r="Q719" s="658">
        <v>0</v>
      </c>
      <c r="R719" s="658">
        <v>0.3</v>
      </c>
      <c r="S719" s="658">
        <v>0</v>
      </c>
      <c r="T719" s="658">
        <v>0</v>
      </c>
      <c r="U719" s="658">
        <v>0</v>
      </c>
      <c r="V719" s="658">
        <v>0</v>
      </c>
      <c r="W719" s="658">
        <v>0</v>
      </c>
      <c r="X719" s="658">
        <v>0</v>
      </c>
      <c r="Y719" s="658">
        <v>0</v>
      </c>
      <c r="Z719" s="658">
        <v>0</v>
      </c>
      <c r="AA719" s="658">
        <v>0.73</v>
      </c>
      <c r="AB719" s="658">
        <v>0.27</v>
      </c>
      <c r="AC719" s="658">
        <v>0</v>
      </c>
      <c r="AD719" s="658">
        <v>0</v>
      </c>
      <c r="AE719" s="658">
        <v>0</v>
      </c>
      <c r="AF719" s="658">
        <v>0</v>
      </c>
      <c r="AG719" s="658">
        <v>0</v>
      </c>
      <c r="AH719" s="658">
        <v>0</v>
      </c>
      <c r="AI719" s="658">
        <v>0.05</v>
      </c>
      <c r="AJ719" s="658">
        <v>0</v>
      </c>
      <c r="AK719" s="658">
        <v>0</v>
      </c>
      <c r="AL719" s="658">
        <v>0</v>
      </c>
      <c r="AM719" s="658">
        <v>0</v>
      </c>
      <c r="AN719" s="658">
        <v>0</v>
      </c>
      <c r="AO719" s="658">
        <v>0</v>
      </c>
      <c r="AP719" s="658">
        <v>0</v>
      </c>
      <c r="AQ719" s="658">
        <v>0</v>
      </c>
      <c r="AR719" s="658">
        <v>0</v>
      </c>
      <c r="AS719" s="658">
        <v>0</v>
      </c>
      <c r="AT719" s="658">
        <v>0</v>
      </c>
      <c r="AU719" s="658">
        <v>0</v>
      </c>
      <c r="AV719" s="658">
        <v>0</v>
      </c>
      <c r="AW719" s="613">
        <f t="shared" si="9990"/>
        <v>1.35</v>
      </c>
      <c r="AX719" s="645">
        <f t="shared" si="9972"/>
        <v>1.35</v>
      </c>
      <c r="AY719" s="656" t="e">
        <f t="shared" si="9973"/>
        <v>#DIV/0!</v>
      </c>
      <c r="AZ719" s="591"/>
    </row>
    <row r="720" spans="1:52">
      <c r="A720" s="590"/>
      <c r="B720" s="636" t="s">
        <v>378</v>
      </c>
      <c r="C720" s="636" t="s">
        <v>857</v>
      </c>
      <c r="D720" s="651" t="s">
        <v>704</v>
      </c>
      <c r="E720" s="652"/>
      <c r="F720" s="652"/>
      <c r="G720" s="653"/>
      <c r="H720" s="640">
        <v>71946.296710122697</v>
      </c>
      <c r="I720" s="640">
        <f t="shared" si="9889"/>
        <v>71946.296710122697</v>
      </c>
      <c r="J720" s="653">
        <v>0</v>
      </c>
      <c r="K720" s="653">
        <v>0</v>
      </c>
      <c r="L720" s="653">
        <v>0</v>
      </c>
      <c r="M720" s="653">
        <v>0</v>
      </c>
      <c r="N720" s="653">
        <v>0</v>
      </c>
      <c r="O720" s="653">
        <v>0</v>
      </c>
      <c r="P720" s="653">
        <v>0</v>
      </c>
      <c r="Q720" s="653">
        <v>0</v>
      </c>
      <c r="R720" s="653">
        <f t="shared" si="9939"/>
        <v>21583.889013036809</v>
      </c>
      <c r="S720" s="653">
        <f t="shared" ref="S720" si="10007">((S721*$H720)-((S721*$H720*$E721)+(S721*$H720*$F721)))</f>
        <v>0</v>
      </c>
      <c r="T720" s="653">
        <f t="shared" ref="T720" si="10008">((T721*$H720)-((T721*$H720*$E721)+(T721*$H720*$F721)))</f>
        <v>0</v>
      </c>
      <c r="U720" s="653">
        <f t="shared" ref="U720" si="10009">((U721*$H720)-((U721*$H720*$E721)+(U721*$H720*$F721)))</f>
        <v>0</v>
      </c>
      <c r="V720" s="653">
        <f t="shared" ref="V720" si="10010">((V721*$H720)-((V721*$H720*$E721)+(V721*$H720*$F721)))</f>
        <v>0</v>
      </c>
      <c r="W720" s="653">
        <f t="shared" ref="W720" si="10011">((W721*$H720)-((W721*$H720*$E721)+(W721*$H720*$F721)))</f>
        <v>0</v>
      </c>
      <c r="X720" s="653">
        <f t="shared" ref="X720" si="10012">((X721*$H720)-((X721*$H720*$E721)+(X721*$H720*$F721)))</f>
        <v>0</v>
      </c>
      <c r="Y720" s="653">
        <f t="shared" ref="Y720" si="10013">((Y721*$H720)-((Y721*$H720*$E721)+(Y721*$H720*$F721)))</f>
        <v>0</v>
      </c>
      <c r="Z720" s="653">
        <f t="shared" ref="Z720" si="10014">((Z721*$H720)-((Z721*$H720*$E721)+(Z721*$H720*$F721)))</f>
        <v>0</v>
      </c>
      <c r="AA720" s="653">
        <f t="shared" ref="AA720" si="10015">((AA721*$H720)-((AA721*$H720*$E721)+(AA721*$H720*$F721)))</f>
        <v>28526.706645563645</v>
      </c>
      <c r="AB720" s="653">
        <f t="shared" ref="AB720" si="10016">((AB721*$H720)-((AB721*$H720*$E721)+(AB721*$H720*$F721)))</f>
        <v>18238.386216016104</v>
      </c>
      <c r="AC720" s="653">
        <f t="shared" ref="AC720" si="10017">((AC721*$H720)-((AC721*$H720*$E721)+(AC721*$H720*$F721)))</f>
        <v>0</v>
      </c>
      <c r="AD720" s="653">
        <f t="shared" ref="AD720" si="10018">((AD721*$H720)-((AD721*$H720*$E721)+(AD721*$H720*$F721)))</f>
        <v>0</v>
      </c>
      <c r="AE720" s="653">
        <f t="shared" ref="AE720" si="10019">((AE721*$H720)-((AE721*$H720*$E721)+(AE721*$H720*$F721)))</f>
        <v>0</v>
      </c>
      <c r="AF720" s="653">
        <f t="shared" ref="AF720" si="10020">((AF721*$H720)-((AF721*$H720*$E721)+(AF721*$H720*$F721)))</f>
        <v>0</v>
      </c>
      <c r="AG720" s="653">
        <f t="shared" ref="AG720" si="10021">((AG721*$H720)-((AG721*$H720*$E721)+(AG721*$H720*$F721)))</f>
        <v>0</v>
      </c>
      <c r="AH720" s="653">
        <f t="shared" ref="AH720" si="10022">((AH721*$H720)-((AH721*$H720*$E721)+(AH721*$H720*$F721)))</f>
        <v>0</v>
      </c>
      <c r="AI720" s="653">
        <f>+AI721*H720</f>
        <v>3597.3148355061348</v>
      </c>
      <c r="AJ720" s="653">
        <f>+AJ721*H720</f>
        <v>0</v>
      </c>
      <c r="AK720" s="653">
        <v>0</v>
      </c>
      <c r="AL720" s="653">
        <v>0</v>
      </c>
      <c r="AM720" s="653">
        <v>0</v>
      </c>
      <c r="AN720" s="653">
        <v>0</v>
      </c>
      <c r="AO720" s="653">
        <v>0</v>
      </c>
      <c r="AP720" s="653">
        <v>0</v>
      </c>
      <c r="AQ720" s="653">
        <v>0</v>
      </c>
      <c r="AR720" s="653">
        <v>0</v>
      </c>
      <c r="AS720" s="653">
        <v>0</v>
      </c>
      <c r="AT720" s="653">
        <v>0</v>
      </c>
      <c r="AU720" s="653">
        <v>0</v>
      </c>
      <c r="AV720" s="653">
        <v>0</v>
      </c>
      <c r="AW720" s="613">
        <f t="shared" si="9990"/>
        <v>71946.296710122697</v>
      </c>
      <c r="AX720" s="645">
        <f t="shared" si="9972"/>
        <v>0</v>
      </c>
      <c r="AY720" s="656">
        <f t="shared" si="9973"/>
        <v>0</v>
      </c>
      <c r="AZ720" s="591"/>
    </row>
    <row r="721" spans="1:52">
      <c r="A721" s="590"/>
      <c r="B721" s="636"/>
      <c r="C721" s="636"/>
      <c r="D721" s="651"/>
      <c r="E721" s="652">
        <v>0.3</v>
      </c>
      <c r="F721" s="652">
        <v>0.05</v>
      </c>
      <c r="G721" s="653"/>
      <c r="H721" s="640"/>
      <c r="I721" s="640">
        <f t="shared" si="9889"/>
        <v>1.3499999999999999</v>
      </c>
      <c r="J721" s="658">
        <v>0</v>
      </c>
      <c r="K721" s="658">
        <v>0</v>
      </c>
      <c r="L721" s="658">
        <v>0</v>
      </c>
      <c r="M721" s="658">
        <v>0</v>
      </c>
      <c r="N721" s="658">
        <v>0</v>
      </c>
      <c r="O721" s="658">
        <v>0</v>
      </c>
      <c r="P721" s="658">
        <v>0</v>
      </c>
      <c r="Q721" s="658">
        <v>0</v>
      </c>
      <c r="R721" s="658">
        <v>0.3</v>
      </c>
      <c r="S721" s="658">
        <v>0</v>
      </c>
      <c r="T721" s="658">
        <v>0</v>
      </c>
      <c r="U721" s="658">
        <v>0</v>
      </c>
      <c r="V721" s="658">
        <v>0</v>
      </c>
      <c r="W721" s="658">
        <v>0</v>
      </c>
      <c r="X721" s="658">
        <v>0</v>
      </c>
      <c r="Y721" s="658">
        <v>0</v>
      </c>
      <c r="Z721" s="658">
        <v>0</v>
      </c>
      <c r="AA721" s="658">
        <v>0.61</v>
      </c>
      <c r="AB721" s="658">
        <v>0.39</v>
      </c>
      <c r="AC721" s="658">
        <v>0</v>
      </c>
      <c r="AD721" s="658">
        <v>0</v>
      </c>
      <c r="AE721" s="658">
        <v>0</v>
      </c>
      <c r="AF721" s="658">
        <v>0</v>
      </c>
      <c r="AG721" s="658">
        <v>0</v>
      </c>
      <c r="AH721" s="658">
        <v>0</v>
      </c>
      <c r="AI721" s="658">
        <v>0.05</v>
      </c>
      <c r="AJ721" s="658">
        <v>0</v>
      </c>
      <c r="AK721" s="658">
        <v>0</v>
      </c>
      <c r="AL721" s="658">
        <v>0</v>
      </c>
      <c r="AM721" s="658">
        <v>0</v>
      </c>
      <c r="AN721" s="658">
        <v>0</v>
      </c>
      <c r="AO721" s="658">
        <v>0</v>
      </c>
      <c r="AP721" s="658">
        <v>0</v>
      </c>
      <c r="AQ721" s="658">
        <v>0</v>
      </c>
      <c r="AR721" s="658">
        <v>0</v>
      </c>
      <c r="AS721" s="658">
        <v>0</v>
      </c>
      <c r="AT721" s="658">
        <v>0</v>
      </c>
      <c r="AU721" s="658">
        <v>0</v>
      </c>
      <c r="AV721" s="658">
        <v>0</v>
      </c>
      <c r="AW721" s="613">
        <f t="shared" si="9990"/>
        <v>1.3499999999999999</v>
      </c>
      <c r="AX721" s="645">
        <f t="shared" si="9972"/>
        <v>1.3499999999999999</v>
      </c>
      <c r="AY721" s="656" t="e">
        <f t="shared" si="9973"/>
        <v>#DIV/0!</v>
      </c>
      <c r="AZ721" s="591"/>
    </row>
    <row r="722" spans="1:52">
      <c r="A722" s="590"/>
      <c r="B722" s="636" t="s">
        <v>378</v>
      </c>
      <c r="C722" s="636" t="s">
        <v>858</v>
      </c>
      <c r="D722" s="651" t="s">
        <v>770</v>
      </c>
      <c r="E722" s="652"/>
      <c r="F722" s="652"/>
      <c r="G722" s="653"/>
      <c r="H722" s="640">
        <v>195489.61009354651</v>
      </c>
      <c r="I722" s="640">
        <f t="shared" si="9889"/>
        <v>195489.61009354651</v>
      </c>
      <c r="J722" s="653">
        <v>0</v>
      </c>
      <c r="K722" s="653">
        <v>0</v>
      </c>
      <c r="L722" s="653">
        <v>0</v>
      </c>
      <c r="M722" s="653">
        <v>0</v>
      </c>
      <c r="N722" s="653">
        <v>0</v>
      </c>
      <c r="O722" s="653">
        <v>0</v>
      </c>
      <c r="P722" s="653">
        <v>0</v>
      </c>
      <c r="Q722" s="653">
        <v>0</v>
      </c>
      <c r="R722" s="653">
        <f t="shared" si="9939"/>
        <v>58646.883028063952</v>
      </c>
      <c r="S722" s="653">
        <f t="shared" ref="S722" si="10023">((S723*$H722)-((S723*$H722*$E723)+(S723*$H722*$F723)))</f>
        <v>0</v>
      </c>
      <c r="T722" s="653">
        <f t="shared" ref="T722" si="10024">((T723*$H722)-((T723*$H722*$E723)+(T723*$H722*$F723)))</f>
        <v>0</v>
      </c>
      <c r="U722" s="653">
        <f t="shared" ref="U722" si="10025">((U723*$H722)-((U723*$H722*$E723)+(U723*$H722*$F723)))</f>
        <v>0</v>
      </c>
      <c r="V722" s="653">
        <f t="shared" ref="V722" si="10026">((V723*$H722)-((V723*$H722*$E723)+(V723*$H722*$F723)))</f>
        <v>0</v>
      </c>
      <c r="W722" s="653">
        <f t="shared" ref="W722" si="10027">((W723*$H722)-((W723*$H722*$E723)+(W723*$H722*$F723)))</f>
        <v>0</v>
      </c>
      <c r="X722" s="653">
        <f t="shared" ref="X722" si="10028">((X723*$H722)-((X723*$H722*$E723)+(X723*$H722*$F723)))</f>
        <v>0</v>
      </c>
      <c r="Y722" s="653">
        <f t="shared" ref="Y722" si="10029">((Y723*$H722)-((Y723*$H722*$E723)+(Y723*$H722*$F723)))</f>
        <v>0</v>
      </c>
      <c r="Z722" s="653">
        <f t="shared" ref="Z722" si="10030">((Z723*$H722)-((Z723*$H722*$E723)+(Z723*$H722*$F723)))</f>
        <v>0</v>
      </c>
      <c r="AA722" s="653">
        <f t="shared" ref="AA722" si="10031">((AA723*$H722)-((AA723*$H722*$E723)+(AA723*$H722*$F723)))</f>
        <v>0</v>
      </c>
      <c r="AB722" s="653">
        <f t="shared" ref="AB722" si="10032">((AB723*$H722)-((AB723*$H722*$E723)+(AB723*$H722*$F723)))</f>
        <v>116902.78683594082</v>
      </c>
      <c r="AC722" s="653">
        <f t="shared" ref="AC722" si="10033">((AC723*$H722)-((AC723*$H722*$E723)+(AC723*$H722*$F723)))</f>
        <v>10165.459724864413</v>
      </c>
      <c r="AD722" s="653">
        <f t="shared" ref="AD722" si="10034">((AD723*$H722)-((AD723*$H722*$E723)+(AD723*$H722*$F723)))</f>
        <v>0</v>
      </c>
      <c r="AE722" s="653">
        <f t="shared" ref="AE722" si="10035">((AE723*$H722)-((AE723*$H722*$E723)+(AE723*$H722*$F723)))</f>
        <v>0</v>
      </c>
      <c r="AF722" s="653">
        <f t="shared" ref="AF722" si="10036">((AF723*$H722)-((AF723*$H722*$E723)+(AF723*$H722*$F723)))</f>
        <v>0</v>
      </c>
      <c r="AG722" s="653">
        <f t="shared" ref="AG722" si="10037">((AG723*$H722)-((AG723*$H722*$E723)+(AG723*$H722*$F723)))</f>
        <v>0</v>
      </c>
      <c r="AH722" s="653">
        <f t="shared" ref="AH722" si="10038">((AH723*$H722)-((AH723*$H722*$E723)+(AH723*$H722*$F723)))</f>
        <v>0</v>
      </c>
      <c r="AI722" s="653">
        <f>+AI723*H722</f>
        <v>9774.4805046773254</v>
      </c>
      <c r="AJ722" s="653">
        <f>+AJ723*H722</f>
        <v>0</v>
      </c>
      <c r="AK722" s="653">
        <v>0</v>
      </c>
      <c r="AL722" s="653">
        <v>0</v>
      </c>
      <c r="AM722" s="653">
        <v>0</v>
      </c>
      <c r="AN722" s="653">
        <v>0</v>
      </c>
      <c r="AO722" s="653">
        <v>0</v>
      </c>
      <c r="AP722" s="653">
        <v>0</v>
      </c>
      <c r="AQ722" s="653">
        <v>0</v>
      </c>
      <c r="AR722" s="653">
        <v>0</v>
      </c>
      <c r="AS722" s="653">
        <v>0</v>
      </c>
      <c r="AT722" s="653">
        <v>0</v>
      </c>
      <c r="AU722" s="653">
        <v>0</v>
      </c>
      <c r="AV722" s="653">
        <v>0</v>
      </c>
      <c r="AW722" s="613">
        <f t="shared" si="9990"/>
        <v>195489.61009354651</v>
      </c>
      <c r="AX722" s="645">
        <f t="shared" si="9972"/>
        <v>0</v>
      </c>
      <c r="AY722" s="656">
        <f t="shared" si="9973"/>
        <v>0</v>
      </c>
      <c r="AZ722" s="591"/>
    </row>
    <row r="723" spans="1:52">
      <c r="A723" s="590"/>
      <c r="B723" s="636"/>
      <c r="C723" s="636"/>
      <c r="D723" s="651"/>
      <c r="E723" s="652">
        <v>0.3</v>
      </c>
      <c r="F723" s="652">
        <v>0.05</v>
      </c>
      <c r="G723" s="653"/>
      <c r="H723" s="640"/>
      <c r="I723" s="640">
        <f t="shared" si="9889"/>
        <v>1.3499999999999999</v>
      </c>
      <c r="J723" s="658">
        <v>0</v>
      </c>
      <c r="K723" s="658">
        <v>0</v>
      </c>
      <c r="L723" s="658">
        <v>0</v>
      </c>
      <c r="M723" s="658">
        <v>0</v>
      </c>
      <c r="N723" s="658">
        <v>0</v>
      </c>
      <c r="O723" s="658">
        <v>0</v>
      </c>
      <c r="P723" s="658">
        <v>0</v>
      </c>
      <c r="Q723" s="658">
        <v>0</v>
      </c>
      <c r="R723" s="658">
        <v>0.3</v>
      </c>
      <c r="S723" s="658">
        <v>0</v>
      </c>
      <c r="T723" s="658">
        <v>0</v>
      </c>
      <c r="U723" s="658">
        <v>0</v>
      </c>
      <c r="V723" s="658">
        <v>0</v>
      </c>
      <c r="W723" s="658">
        <v>0</v>
      </c>
      <c r="X723" s="658">
        <v>0</v>
      </c>
      <c r="Y723" s="658">
        <v>0</v>
      </c>
      <c r="Z723" s="658">
        <v>0</v>
      </c>
      <c r="AA723" s="658">
        <v>0</v>
      </c>
      <c r="AB723" s="658">
        <v>0.92</v>
      </c>
      <c r="AC723" s="658">
        <v>7.999999999999996E-2</v>
      </c>
      <c r="AD723" s="658">
        <v>0</v>
      </c>
      <c r="AE723" s="658">
        <v>0</v>
      </c>
      <c r="AF723" s="658">
        <v>0</v>
      </c>
      <c r="AG723" s="658">
        <v>0</v>
      </c>
      <c r="AH723" s="658">
        <v>0</v>
      </c>
      <c r="AI723" s="658">
        <v>0.05</v>
      </c>
      <c r="AJ723" s="658">
        <v>0</v>
      </c>
      <c r="AK723" s="658">
        <v>0</v>
      </c>
      <c r="AL723" s="658">
        <v>0</v>
      </c>
      <c r="AM723" s="658">
        <v>0</v>
      </c>
      <c r="AN723" s="658">
        <v>0</v>
      </c>
      <c r="AO723" s="658">
        <v>0</v>
      </c>
      <c r="AP723" s="658">
        <v>0</v>
      </c>
      <c r="AQ723" s="658">
        <v>0</v>
      </c>
      <c r="AR723" s="658">
        <v>0</v>
      </c>
      <c r="AS723" s="658">
        <v>0</v>
      </c>
      <c r="AT723" s="658">
        <v>0</v>
      </c>
      <c r="AU723" s="658">
        <v>0</v>
      </c>
      <c r="AV723" s="658">
        <v>0</v>
      </c>
      <c r="AW723" s="613">
        <f t="shared" si="9990"/>
        <v>1.3499999999999999</v>
      </c>
      <c r="AX723" s="645">
        <f t="shared" si="9972"/>
        <v>1.3499999999999999</v>
      </c>
      <c r="AY723" s="656" t="e">
        <f t="shared" si="9973"/>
        <v>#DIV/0!</v>
      </c>
      <c r="AZ723" s="591"/>
    </row>
    <row r="724" spans="1:52">
      <c r="A724" s="590"/>
      <c r="B724" s="646" t="s">
        <v>305</v>
      </c>
      <c r="C724" s="646" t="s">
        <v>859</v>
      </c>
      <c r="D724" s="647" t="s">
        <v>860</v>
      </c>
      <c r="E724" s="648"/>
      <c r="F724" s="648"/>
      <c r="G724" s="649"/>
      <c r="H724" s="650">
        <f>+H725+H727+H729+H731+H733+H735</f>
        <v>1092211.9457421931</v>
      </c>
      <c r="I724" s="650">
        <f t="shared" si="9889"/>
        <v>1092211.9457421929</v>
      </c>
      <c r="J724" s="650">
        <f t="shared" ref="J724:AV724" si="10039">+J725+J727+J729+J731+J733+J735</f>
        <v>0</v>
      </c>
      <c r="K724" s="650">
        <f t="shared" si="10039"/>
        <v>0</v>
      </c>
      <c r="L724" s="650">
        <f t="shared" si="10039"/>
        <v>0</v>
      </c>
      <c r="M724" s="650">
        <f t="shared" si="10039"/>
        <v>0</v>
      </c>
      <c r="N724" s="650">
        <f t="shared" si="10039"/>
        <v>0</v>
      </c>
      <c r="O724" s="650">
        <f t="shared" si="10039"/>
        <v>0</v>
      </c>
      <c r="P724" s="650">
        <f t="shared" si="10039"/>
        <v>0</v>
      </c>
      <c r="Q724" s="650">
        <f t="shared" si="10039"/>
        <v>0</v>
      </c>
      <c r="R724" s="650">
        <f t="shared" si="10039"/>
        <v>327663.58372265787</v>
      </c>
      <c r="S724" s="650">
        <f t="shared" si="10039"/>
        <v>0</v>
      </c>
      <c r="T724" s="650">
        <f t="shared" si="10039"/>
        <v>0</v>
      </c>
      <c r="U724" s="650">
        <f t="shared" si="10039"/>
        <v>0</v>
      </c>
      <c r="V724" s="650">
        <f t="shared" si="10039"/>
        <v>0</v>
      </c>
      <c r="W724" s="650">
        <f t="shared" si="10039"/>
        <v>0</v>
      </c>
      <c r="X724" s="650">
        <f t="shared" si="10039"/>
        <v>0</v>
      </c>
      <c r="Y724" s="650">
        <f t="shared" si="10039"/>
        <v>0</v>
      </c>
      <c r="Z724" s="650">
        <f t="shared" si="10039"/>
        <v>0</v>
      </c>
      <c r="AA724" s="650">
        <f t="shared" si="10039"/>
        <v>52418.692337933586</v>
      </c>
      <c r="AB724" s="650">
        <f t="shared" si="10039"/>
        <v>242192.60587429081</v>
      </c>
      <c r="AC724" s="650">
        <f t="shared" si="10039"/>
        <v>415326.46652020107</v>
      </c>
      <c r="AD724" s="650">
        <f t="shared" si="10039"/>
        <v>0</v>
      </c>
      <c r="AE724" s="650">
        <f t="shared" si="10039"/>
        <v>0</v>
      </c>
      <c r="AF724" s="650">
        <f t="shared" si="10039"/>
        <v>0</v>
      </c>
      <c r="AG724" s="650">
        <f t="shared" si="10039"/>
        <v>0</v>
      </c>
      <c r="AH724" s="650">
        <f t="shared" si="10039"/>
        <v>0</v>
      </c>
      <c r="AI724" s="650">
        <f t="shared" si="10039"/>
        <v>54610.597287109653</v>
      </c>
      <c r="AJ724" s="650">
        <f t="shared" si="10039"/>
        <v>0</v>
      </c>
      <c r="AK724" s="650">
        <f t="shared" si="10039"/>
        <v>0</v>
      </c>
      <c r="AL724" s="650">
        <f t="shared" si="10039"/>
        <v>0</v>
      </c>
      <c r="AM724" s="650">
        <f t="shared" si="10039"/>
        <v>0</v>
      </c>
      <c r="AN724" s="650">
        <f t="shared" si="10039"/>
        <v>0</v>
      </c>
      <c r="AO724" s="650">
        <f t="shared" si="10039"/>
        <v>0</v>
      </c>
      <c r="AP724" s="650">
        <f t="shared" si="10039"/>
        <v>0</v>
      </c>
      <c r="AQ724" s="650">
        <f t="shared" si="10039"/>
        <v>0</v>
      </c>
      <c r="AR724" s="650">
        <f t="shared" si="10039"/>
        <v>0</v>
      </c>
      <c r="AS724" s="650">
        <f t="shared" si="10039"/>
        <v>0</v>
      </c>
      <c r="AT724" s="650">
        <f t="shared" si="10039"/>
        <v>0</v>
      </c>
      <c r="AU724" s="650">
        <f t="shared" si="10039"/>
        <v>0</v>
      </c>
      <c r="AV724" s="650">
        <f t="shared" si="10039"/>
        <v>0</v>
      </c>
      <c r="AW724" s="613">
        <f t="shared" si="9990"/>
        <v>1092211.9457421929</v>
      </c>
      <c r="AX724" s="645">
        <f t="shared" si="9972"/>
        <v>0</v>
      </c>
      <c r="AY724" s="656">
        <f t="shared" si="9973"/>
        <v>0</v>
      </c>
      <c r="AZ724" s="591"/>
    </row>
    <row r="725" spans="1:52">
      <c r="A725" s="590"/>
      <c r="B725" s="636" t="s">
        <v>378</v>
      </c>
      <c r="C725" s="636" t="s">
        <v>861</v>
      </c>
      <c r="D725" s="651" t="s">
        <v>756</v>
      </c>
      <c r="E725" s="652"/>
      <c r="F725" s="652"/>
      <c r="G725" s="653"/>
      <c r="H725" s="640">
        <v>530605.61109561624</v>
      </c>
      <c r="I725" s="640">
        <f t="shared" si="9889"/>
        <v>530605.61109561624</v>
      </c>
      <c r="J725" s="653">
        <v>0</v>
      </c>
      <c r="K725" s="653">
        <v>0</v>
      </c>
      <c r="L725" s="653">
        <v>0</v>
      </c>
      <c r="M725" s="653">
        <v>0</v>
      </c>
      <c r="N725" s="653">
        <v>0</v>
      </c>
      <c r="O725" s="653">
        <v>0</v>
      </c>
      <c r="P725" s="653">
        <v>0</v>
      </c>
      <c r="Q725" s="653">
        <v>0</v>
      </c>
      <c r="R725" s="653">
        <f t="shared" ref="R725:R735" si="10040">+R726*H725</f>
        <v>159181.68332868486</v>
      </c>
      <c r="S725" s="653">
        <f t="shared" ref="S725" si="10041">((S726*$H725)-((S726*$H725*$E726)+(S726*$H725*$F726)))</f>
        <v>0</v>
      </c>
      <c r="T725" s="653">
        <f t="shared" ref="T725" si="10042">((T726*$H725)-((T726*$H725*$E726)+(T726*$H725*$F726)))</f>
        <v>0</v>
      </c>
      <c r="U725" s="653">
        <f t="shared" ref="U725" si="10043">((U726*$H725)-((U726*$H725*$E726)+(U726*$H725*$F726)))</f>
        <v>0</v>
      </c>
      <c r="V725" s="653">
        <f t="shared" ref="V725" si="10044">((V726*$H725)-((V726*$H725*$E726)+(V726*$H725*$F726)))</f>
        <v>0</v>
      </c>
      <c r="W725" s="653">
        <f t="shared" ref="W725" si="10045">((W726*$H725)-((W726*$H725*$E726)+(W726*$H725*$F726)))</f>
        <v>0</v>
      </c>
      <c r="X725" s="653">
        <f t="shared" ref="X725" si="10046">((X726*$H725)-((X726*$H725*$E726)+(X726*$H725*$F726)))</f>
        <v>0</v>
      </c>
      <c r="Y725" s="653">
        <f t="shared" ref="Y725" si="10047">((Y726*$H725)-((Y726*$H725*$E726)+(Y726*$H725*$F726)))</f>
        <v>0</v>
      </c>
      <c r="Z725" s="653">
        <f t="shared" ref="Z725" si="10048">((Z726*$H725)-((Z726*$H725*$E726)+(Z726*$H725*$F726)))</f>
        <v>0</v>
      </c>
      <c r="AA725" s="653">
        <f t="shared" ref="AA725" si="10049">((AA726*$H725)-((AA726*$H725*$E726)+(AA726*$H725*$F726)))</f>
        <v>0</v>
      </c>
      <c r="AB725" s="653">
        <f t="shared" ref="AB725" si="10050">((AB726*$H725)-((AB726*$H725*$E726)+(AB726*$H725*$F726)))</f>
        <v>41387.237665458066</v>
      </c>
      <c r="AC725" s="653">
        <f t="shared" ref="AC725" si="10051">((AC726*$H725)-((AC726*$H725*$E726)+(AC726*$H725*$F726)))</f>
        <v>303506.40954669251</v>
      </c>
      <c r="AD725" s="653">
        <f t="shared" ref="AD725" si="10052">((AD726*$H725)-((AD726*$H725*$E726)+(AD726*$H725*$F726)))</f>
        <v>0</v>
      </c>
      <c r="AE725" s="653">
        <f t="shared" ref="AE725" si="10053">((AE726*$H725)-((AE726*$H725*$E726)+(AE726*$H725*$F726)))</f>
        <v>0</v>
      </c>
      <c r="AF725" s="653">
        <f t="shared" ref="AF725" si="10054">((AF726*$H725)-((AF726*$H725*$E726)+(AF726*$H725*$F726)))</f>
        <v>0</v>
      </c>
      <c r="AG725" s="653">
        <f t="shared" ref="AG725" si="10055">((AG726*$H725)-((AG726*$H725*$E726)+(AG726*$H725*$F726)))</f>
        <v>0</v>
      </c>
      <c r="AH725" s="653">
        <f t="shared" ref="AH725" si="10056">((AH726*$H725)-((AH726*$H725*$E726)+(AH726*$H725*$F726)))</f>
        <v>0</v>
      </c>
      <c r="AI725" s="653">
        <f>+AI726*H725</f>
        <v>26530.280554780813</v>
      </c>
      <c r="AJ725" s="653">
        <f>+AJ726*H725</f>
        <v>0</v>
      </c>
      <c r="AK725" s="653">
        <v>0</v>
      </c>
      <c r="AL725" s="653">
        <v>0</v>
      </c>
      <c r="AM725" s="653">
        <v>0</v>
      </c>
      <c r="AN725" s="653">
        <v>0</v>
      </c>
      <c r="AO725" s="653">
        <v>0</v>
      </c>
      <c r="AP725" s="653">
        <v>0</v>
      </c>
      <c r="AQ725" s="653">
        <v>0</v>
      </c>
      <c r="AR725" s="653">
        <v>0</v>
      </c>
      <c r="AS725" s="653">
        <v>0</v>
      </c>
      <c r="AT725" s="653">
        <v>0</v>
      </c>
      <c r="AU725" s="653">
        <v>0</v>
      </c>
      <c r="AV725" s="653">
        <v>0</v>
      </c>
      <c r="AW725" s="613">
        <f t="shared" si="9990"/>
        <v>530605.61109561624</v>
      </c>
      <c r="AX725" s="645">
        <f t="shared" si="9972"/>
        <v>0</v>
      </c>
      <c r="AY725" s="656">
        <f t="shared" si="9973"/>
        <v>0</v>
      </c>
      <c r="AZ725" s="591"/>
    </row>
    <row r="726" spans="1:52">
      <c r="A726" s="590"/>
      <c r="B726" s="636"/>
      <c r="C726" s="636"/>
      <c r="D726" s="651"/>
      <c r="E726" s="652">
        <v>0.3</v>
      </c>
      <c r="F726" s="652">
        <v>0.05</v>
      </c>
      <c r="G726" s="653"/>
      <c r="H726" s="640"/>
      <c r="I726" s="640">
        <f t="shared" si="9889"/>
        <v>1.35</v>
      </c>
      <c r="J726" s="658">
        <v>0</v>
      </c>
      <c r="K726" s="658">
        <v>0</v>
      </c>
      <c r="L726" s="658">
        <v>0</v>
      </c>
      <c r="M726" s="658">
        <v>0</v>
      </c>
      <c r="N726" s="658">
        <v>0</v>
      </c>
      <c r="O726" s="658">
        <v>0</v>
      </c>
      <c r="P726" s="658">
        <v>0</v>
      </c>
      <c r="Q726" s="658">
        <v>0</v>
      </c>
      <c r="R726" s="658">
        <v>0.3</v>
      </c>
      <c r="S726" s="658">
        <v>0</v>
      </c>
      <c r="T726" s="658">
        <v>0</v>
      </c>
      <c r="U726" s="658">
        <v>0</v>
      </c>
      <c r="V726" s="658">
        <v>0</v>
      </c>
      <c r="W726" s="658">
        <v>0</v>
      </c>
      <c r="X726" s="658">
        <v>0</v>
      </c>
      <c r="Y726" s="658">
        <v>0</v>
      </c>
      <c r="Z726" s="658">
        <v>0</v>
      </c>
      <c r="AA726" s="658">
        <v>0</v>
      </c>
      <c r="AB726" s="658">
        <v>0.12</v>
      </c>
      <c r="AC726" s="658">
        <v>0.88</v>
      </c>
      <c r="AD726" s="658">
        <v>0</v>
      </c>
      <c r="AE726" s="658">
        <v>0</v>
      </c>
      <c r="AF726" s="658">
        <v>0</v>
      </c>
      <c r="AG726" s="658">
        <v>0</v>
      </c>
      <c r="AH726" s="658">
        <v>0</v>
      </c>
      <c r="AI726" s="658">
        <v>0.05</v>
      </c>
      <c r="AJ726" s="658">
        <v>0</v>
      </c>
      <c r="AK726" s="658">
        <v>0</v>
      </c>
      <c r="AL726" s="658">
        <v>0</v>
      </c>
      <c r="AM726" s="658">
        <v>0</v>
      </c>
      <c r="AN726" s="658">
        <v>0</v>
      </c>
      <c r="AO726" s="658">
        <v>0</v>
      </c>
      <c r="AP726" s="658">
        <v>0</v>
      </c>
      <c r="AQ726" s="658">
        <v>0</v>
      </c>
      <c r="AR726" s="658">
        <v>0</v>
      </c>
      <c r="AS726" s="658">
        <v>0</v>
      </c>
      <c r="AT726" s="658">
        <v>0</v>
      </c>
      <c r="AU726" s="658">
        <v>0</v>
      </c>
      <c r="AV726" s="658">
        <v>0</v>
      </c>
      <c r="AW726" s="613">
        <f t="shared" si="9990"/>
        <v>1.35</v>
      </c>
      <c r="AX726" s="645">
        <f t="shared" si="9972"/>
        <v>1.35</v>
      </c>
      <c r="AY726" s="656" t="e">
        <f t="shared" si="9973"/>
        <v>#DIV/0!</v>
      </c>
      <c r="AZ726" s="591"/>
    </row>
    <row r="727" spans="1:52">
      <c r="A727" s="590"/>
      <c r="B727" s="636" t="s">
        <v>378</v>
      </c>
      <c r="C727" s="636" t="s">
        <v>862</v>
      </c>
      <c r="D727" s="651" t="s">
        <v>700</v>
      </c>
      <c r="E727" s="652"/>
      <c r="F727" s="652"/>
      <c r="G727" s="653"/>
      <c r="H727" s="640">
        <v>0</v>
      </c>
      <c r="I727" s="640">
        <f t="shared" si="9889"/>
        <v>0</v>
      </c>
      <c r="J727" s="653">
        <v>0</v>
      </c>
      <c r="K727" s="653">
        <v>0</v>
      </c>
      <c r="L727" s="653">
        <v>0</v>
      </c>
      <c r="M727" s="653">
        <v>0</v>
      </c>
      <c r="N727" s="653">
        <v>0</v>
      </c>
      <c r="O727" s="653">
        <v>0</v>
      </c>
      <c r="P727" s="653">
        <v>0</v>
      </c>
      <c r="Q727" s="653">
        <v>0</v>
      </c>
      <c r="R727" s="653">
        <f t="shared" si="10040"/>
        <v>0</v>
      </c>
      <c r="S727" s="653">
        <f t="shared" ref="S727" si="10057">((S728*$H727)-((S728*$H727*$E728)+(S728*$H727*$F728)))</f>
        <v>0</v>
      </c>
      <c r="T727" s="653">
        <f t="shared" ref="T727" si="10058">((T728*$H727)-((T728*$H727*$E728)+(T728*$H727*$F728)))</f>
        <v>0</v>
      </c>
      <c r="U727" s="653">
        <f t="shared" ref="U727" si="10059">((U728*$H727)-((U728*$H727*$E728)+(U728*$H727*$F728)))</f>
        <v>0</v>
      </c>
      <c r="V727" s="653">
        <f t="shared" ref="V727" si="10060">((V728*$H727)-((V728*$H727*$E728)+(V728*$H727*$F728)))</f>
        <v>0</v>
      </c>
      <c r="W727" s="653">
        <f t="shared" ref="W727" si="10061">((W728*$H727)-((W728*$H727*$E728)+(W728*$H727*$F728)))</f>
        <v>0</v>
      </c>
      <c r="X727" s="653">
        <f t="shared" ref="X727" si="10062">((X728*$H727)-((X728*$H727*$E728)+(X728*$H727*$F728)))</f>
        <v>0</v>
      </c>
      <c r="Y727" s="653">
        <f t="shared" ref="Y727" si="10063">((Y728*$H727)-((Y728*$H727*$E728)+(Y728*$H727*$F728)))</f>
        <v>0</v>
      </c>
      <c r="Z727" s="653">
        <f t="shared" ref="Z727" si="10064">((Z728*$H727)-((Z728*$H727*$E728)+(Z728*$H727*$F728)))</f>
        <v>0</v>
      </c>
      <c r="AA727" s="653">
        <f t="shared" ref="AA727" si="10065">((AA728*$H727)-((AA728*$H727*$E728)+(AA728*$H727*$F728)))</f>
        <v>0</v>
      </c>
      <c r="AB727" s="653">
        <f t="shared" ref="AB727" si="10066">((AB728*$H727)-((AB728*$H727*$E728)+(AB728*$H727*$F728)))</f>
        <v>0</v>
      </c>
      <c r="AC727" s="653">
        <f t="shared" ref="AC727" si="10067">((AC728*$H727)-((AC728*$H727*$E728)+(AC728*$H727*$F728)))</f>
        <v>0</v>
      </c>
      <c r="AD727" s="653">
        <f t="shared" ref="AD727" si="10068">((AD728*$H727)-((AD728*$H727*$E728)+(AD728*$H727*$F728)))</f>
        <v>0</v>
      </c>
      <c r="AE727" s="653">
        <f t="shared" ref="AE727" si="10069">((AE728*$H727)-((AE728*$H727*$E728)+(AE728*$H727*$F728)))</f>
        <v>0</v>
      </c>
      <c r="AF727" s="653">
        <f t="shared" ref="AF727" si="10070">((AF728*$H727)-((AF728*$H727*$E728)+(AF728*$H727*$F728)))</f>
        <v>0</v>
      </c>
      <c r="AG727" s="653">
        <f t="shared" ref="AG727" si="10071">((AG728*$H727)-((AG728*$H727*$E728)+(AG728*$H727*$F728)))</f>
        <v>0</v>
      </c>
      <c r="AH727" s="653">
        <f t="shared" ref="AH727" si="10072">((AH728*$H727)-((AH728*$H727*$E728)+(AH728*$H727*$F728)))</f>
        <v>0</v>
      </c>
      <c r="AI727" s="653">
        <f>+AI728*H727</f>
        <v>0</v>
      </c>
      <c r="AJ727" s="653">
        <f>+AJ728*H727</f>
        <v>0</v>
      </c>
      <c r="AK727" s="653">
        <v>0</v>
      </c>
      <c r="AL727" s="653">
        <v>0</v>
      </c>
      <c r="AM727" s="653">
        <v>0</v>
      </c>
      <c r="AN727" s="653">
        <v>0</v>
      </c>
      <c r="AO727" s="653">
        <v>0</v>
      </c>
      <c r="AP727" s="653">
        <v>0</v>
      </c>
      <c r="AQ727" s="653">
        <v>0</v>
      </c>
      <c r="AR727" s="653">
        <v>0</v>
      </c>
      <c r="AS727" s="653">
        <v>0</v>
      </c>
      <c r="AT727" s="653">
        <v>0</v>
      </c>
      <c r="AU727" s="653">
        <v>0</v>
      </c>
      <c r="AV727" s="653">
        <v>0</v>
      </c>
      <c r="AW727" s="613">
        <f t="shared" si="9990"/>
        <v>0</v>
      </c>
      <c r="AX727" s="645">
        <f t="shared" si="9972"/>
        <v>0</v>
      </c>
      <c r="AY727" s="656" t="e">
        <f t="shared" si="9973"/>
        <v>#DIV/0!</v>
      </c>
      <c r="AZ727" s="591"/>
    </row>
    <row r="728" spans="1:52">
      <c r="A728" s="590"/>
      <c r="B728" s="636"/>
      <c r="C728" s="636"/>
      <c r="D728" s="651"/>
      <c r="E728" s="652">
        <v>0.3</v>
      </c>
      <c r="F728" s="652">
        <v>0.05</v>
      </c>
      <c r="G728" s="653"/>
      <c r="H728" s="640"/>
      <c r="I728" s="640">
        <f t="shared" si="9889"/>
        <v>1.35</v>
      </c>
      <c r="J728" s="658">
        <v>0</v>
      </c>
      <c r="K728" s="658">
        <v>0</v>
      </c>
      <c r="L728" s="658">
        <v>0</v>
      </c>
      <c r="M728" s="658">
        <v>0</v>
      </c>
      <c r="N728" s="658">
        <v>0</v>
      </c>
      <c r="O728" s="658">
        <v>0</v>
      </c>
      <c r="P728" s="658">
        <v>0</v>
      </c>
      <c r="Q728" s="658">
        <v>0</v>
      </c>
      <c r="R728" s="658">
        <v>0.3</v>
      </c>
      <c r="S728" s="658">
        <v>0</v>
      </c>
      <c r="T728" s="658">
        <v>0</v>
      </c>
      <c r="U728" s="658">
        <v>0</v>
      </c>
      <c r="V728" s="658">
        <v>0</v>
      </c>
      <c r="W728" s="658">
        <v>0</v>
      </c>
      <c r="X728" s="658">
        <v>0</v>
      </c>
      <c r="Y728" s="658">
        <v>0</v>
      </c>
      <c r="Z728" s="658">
        <v>0</v>
      </c>
      <c r="AA728" s="658">
        <v>0</v>
      </c>
      <c r="AB728" s="658">
        <v>0.12</v>
      </c>
      <c r="AC728" s="658">
        <v>0.88</v>
      </c>
      <c r="AD728" s="658">
        <v>0</v>
      </c>
      <c r="AE728" s="658">
        <v>0</v>
      </c>
      <c r="AF728" s="658">
        <v>0</v>
      </c>
      <c r="AG728" s="658">
        <v>0</v>
      </c>
      <c r="AH728" s="658">
        <v>0</v>
      </c>
      <c r="AI728" s="658">
        <v>0.05</v>
      </c>
      <c r="AJ728" s="658">
        <v>0</v>
      </c>
      <c r="AK728" s="658">
        <v>0</v>
      </c>
      <c r="AL728" s="658">
        <v>0</v>
      </c>
      <c r="AM728" s="658">
        <v>0</v>
      </c>
      <c r="AN728" s="658">
        <v>0</v>
      </c>
      <c r="AO728" s="658">
        <v>0</v>
      </c>
      <c r="AP728" s="658">
        <v>0</v>
      </c>
      <c r="AQ728" s="658">
        <v>0</v>
      </c>
      <c r="AR728" s="658">
        <v>0</v>
      </c>
      <c r="AS728" s="658">
        <v>0</v>
      </c>
      <c r="AT728" s="658">
        <v>0</v>
      </c>
      <c r="AU728" s="658">
        <v>0</v>
      </c>
      <c r="AV728" s="658">
        <v>0</v>
      </c>
      <c r="AW728" s="613">
        <f t="shared" si="9990"/>
        <v>1.35</v>
      </c>
      <c r="AX728" s="645">
        <f t="shared" si="9972"/>
        <v>1.35</v>
      </c>
      <c r="AY728" s="656" t="e">
        <f t="shared" si="9973"/>
        <v>#DIV/0!</v>
      </c>
      <c r="AZ728" s="591"/>
    </row>
    <row r="729" spans="1:52">
      <c r="A729" s="590"/>
      <c r="B729" s="636" t="s">
        <v>378</v>
      </c>
      <c r="C729" s="636" t="s">
        <v>863</v>
      </c>
      <c r="D729" s="651" t="s">
        <v>721</v>
      </c>
      <c r="E729" s="652"/>
      <c r="F729" s="652"/>
      <c r="G729" s="653"/>
      <c r="H729" s="640">
        <v>0</v>
      </c>
      <c r="I729" s="640">
        <f t="shared" si="9889"/>
        <v>0</v>
      </c>
      <c r="J729" s="653">
        <v>0</v>
      </c>
      <c r="K729" s="653">
        <v>0</v>
      </c>
      <c r="L729" s="653">
        <v>0</v>
      </c>
      <c r="M729" s="653">
        <v>0</v>
      </c>
      <c r="N729" s="653">
        <v>0</v>
      </c>
      <c r="O729" s="653">
        <v>0</v>
      </c>
      <c r="P729" s="653">
        <v>0</v>
      </c>
      <c r="Q729" s="653">
        <v>0</v>
      </c>
      <c r="R729" s="653">
        <f t="shared" si="10040"/>
        <v>0</v>
      </c>
      <c r="S729" s="653">
        <f t="shared" ref="S729" si="10073">((S730*$H729)-((S730*$H729*$E730)+(S730*$H729*$F730)))</f>
        <v>0</v>
      </c>
      <c r="T729" s="653">
        <f t="shared" ref="T729" si="10074">((T730*$H729)-((T730*$H729*$E730)+(T730*$H729*$F730)))</f>
        <v>0</v>
      </c>
      <c r="U729" s="653">
        <f t="shared" ref="U729" si="10075">((U730*$H729)-((U730*$H729*$E730)+(U730*$H729*$F730)))</f>
        <v>0</v>
      </c>
      <c r="V729" s="653">
        <f t="shared" ref="V729" si="10076">((V730*$H729)-((V730*$H729*$E730)+(V730*$H729*$F730)))</f>
        <v>0</v>
      </c>
      <c r="W729" s="653">
        <f t="shared" ref="W729" si="10077">((W730*$H729)-((W730*$H729*$E730)+(W730*$H729*$F730)))</f>
        <v>0</v>
      </c>
      <c r="X729" s="653">
        <f t="shared" ref="X729" si="10078">((X730*$H729)-((X730*$H729*$E730)+(X730*$H729*$F730)))</f>
        <v>0</v>
      </c>
      <c r="Y729" s="653">
        <f t="shared" ref="Y729" si="10079">((Y730*$H729)-((Y730*$H729*$E730)+(Y730*$H729*$F730)))</f>
        <v>0</v>
      </c>
      <c r="Z729" s="653">
        <f t="shared" ref="Z729" si="10080">((Z730*$H729)-((Z730*$H729*$E730)+(Z730*$H729*$F730)))</f>
        <v>0</v>
      </c>
      <c r="AA729" s="653">
        <f t="shared" ref="AA729" si="10081">((AA730*$H729)-((AA730*$H729*$E730)+(AA730*$H729*$F730)))</f>
        <v>0</v>
      </c>
      <c r="AB729" s="653">
        <f t="shared" ref="AB729" si="10082">((AB730*$H729)-((AB730*$H729*$E730)+(AB730*$H729*$F730)))</f>
        <v>0</v>
      </c>
      <c r="AC729" s="653">
        <f t="shared" ref="AC729" si="10083">((AC730*$H729)-((AC730*$H729*$E730)+(AC730*$H729*$F730)))</f>
        <v>0</v>
      </c>
      <c r="AD729" s="653">
        <f t="shared" ref="AD729" si="10084">((AD730*$H729)-((AD730*$H729*$E730)+(AD730*$H729*$F730)))</f>
        <v>0</v>
      </c>
      <c r="AE729" s="653">
        <f t="shared" ref="AE729" si="10085">((AE730*$H729)-((AE730*$H729*$E730)+(AE730*$H729*$F730)))</f>
        <v>0</v>
      </c>
      <c r="AF729" s="653">
        <f t="shared" ref="AF729" si="10086">((AF730*$H729)-((AF730*$H729*$E730)+(AF730*$H729*$F730)))</f>
        <v>0</v>
      </c>
      <c r="AG729" s="653">
        <f t="shared" ref="AG729" si="10087">((AG730*$H729)-((AG730*$H729*$E730)+(AG730*$H729*$F730)))</f>
        <v>0</v>
      </c>
      <c r="AH729" s="653">
        <f t="shared" ref="AH729" si="10088">((AH730*$H729)-((AH730*$H729*$E730)+(AH730*$H729*$F730)))</f>
        <v>0</v>
      </c>
      <c r="AI729" s="653">
        <f>+AI730*H729</f>
        <v>0</v>
      </c>
      <c r="AJ729" s="653">
        <f>+AJ730*H729</f>
        <v>0</v>
      </c>
      <c r="AK729" s="653">
        <v>0</v>
      </c>
      <c r="AL729" s="653">
        <v>0</v>
      </c>
      <c r="AM729" s="653">
        <v>0</v>
      </c>
      <c r="AN729" s="653">
        <v>0</v>
      </c>
      <c r="AO729" s="653">
        <v>0</v>
      </c>
      <c r="AP729" s="653">
        <v>0</v>
      </c>
      <c r="AQ729" s="653">
        <v>0</v>
      </c>
      <c r="AR729" s="653">
        <v>0</v>
      </c>
      <c r="AS729" s="653">
        <v>0</v>
      </c>
      <c r="AT729" s="653">
        <v>0</v>
      </c>
      <c r="AU729" s="653">
        <v>0</v>
      </c>
      <c r="AV729" s="653">
        <v>0</v>
      </c>
      <c r="AW729" s="613">
        <f t="shared" si="9990"/>
        <v>0</v>
      </c>
      <c r="AX729" s="645">
        <f t="shared" si="9972"/>
        <v>0</v>
      </c>
      <c r="AY729" s="656" t="e">
        <f t="shared" si="9973"/>
        <v>#DIV/0!</v>
      </c>
      <c r="AZ729" s="591"/>
    </row>
    <row r="730" spans="1:52">
      <c r="A730" s="590"/>
      <c r="B730" s="636"/>
      <c r="C730" s="636"/>
      <c r="D730" s="651"/>
      <c r="E730" s="652">
        <v>0.3</v>
      </c>
      <c r="F730" s="652">
        <v>0.05</v>
      </c>
      <c r="G730" s="653"/>
      <c r="H730" s="640"/>
      <c r="I730" s="640">
        <f t="shared" si="9889"/>
        <v>1.35</v>
      </c>
      <c r="J730" s="658">
        <v>0</v>
      </c>
      <c r="K730" s="658">
        <v>0</v>
      </c>
      <c r="L730" s="658">
        <v>0</v>
      </c>
      <c r="M730" s="658">
        <v>0</v>
      </c>
      <c r="N730" s="658">
        <v>0</v>
      </c>
      <c r="O730" s="658">
        <v>0</v>
      </c>
      <c r="P730" s="658">
        <v>0</v>
      </c>
      <c r="Q730" s="658">
        <v>0</v>
      </c>
      <c r="R730" s="658">
        <v>0.3</v>
      </c>
      <c r="S730" s="658">
        <v>0</v>
      </c>
      <c r="T730" s="658">
        <v>0</v>
      </c>
      <c r="U730" s="658">
        <v>0</v>
      </c>
      <c r="V730" s="658">
        <v>0</v>
      </c>
      <c r="W730" s="658">
        <v>0</v>
      </c>
      <c r="X730" s="658">
        <v>0</v>
      </c>
      <c r="Y730" s="658">
        <v>0</v>
      </c>
      <c r="Z730" s="658">
        <v>0</v>
      </c>
      <c r="AA730" s="658">
        <v>0</v>
      </c>
      <c r="AB730" s="658">
        <v>0.12</v>
      </c>
      <c r="AC730" s="658">
        <v>0.88</v>
      </c>
      <c r="AD730" s="658">
        <v>0</v>
      </c>
      <c r="AE730" s="658">
        <v>0</v>
      </c>
      <c r="AF730" s="658">
        <v>0</v>
      </c>
      <c r="AG730" s="658">
        <v>0</v>
      </c>
      <c r="AH730" s="658">
        <v>0</v>
      </c>
      <c r="AI730" s="658">
        <v>0.05</v>
      </c>
      <c r="AJ730" s="658">
        <v>0</v>
      </c>
      <c r="AK730" s="658">
        <v>0</v>
      </c>
      <c r="AL730" s="658">
        <v>0</v>
      </c>
      <c r="AM730" s="658">
        <v>0</v>
      </c>
      <c r="AN730" s="658">
        <v>0</v>
      </c>
      <c r="AO730" s="658">
        <v>0</v>
      </c>
      <c r="AP730" s="658">
        <v>0</v>
      </c>
      <c r="AQ730" s="658">
        <v>0</v>
      </c>
      <c r="AR730" s="658">
        <v>0</v>
      </c>
      <c r="AS730" s="658">
        <v>0</v>
      </c>
      <c r="AT730" s="658">
        <v>0</v>
      </c>
      <c r="AU730" s="658">
        <v>0</v>
      </c>
      <c r="AV730" s="658">
        <v>0</v>
      </c>
      <c r="AW730" s="613">
        <f t="shared" si="9990"/>
        <v>1.35</v>
      </c>
      <c r="AX730" s="645">
        <f t="shared" si="9972"/>
        <v>1.35</v>
      </c>
      <c r="AY730" s="656" t="e">
        <f t="shared" si="9973"/>
        <v>#DIV/0!</v>
      </c>
      <c r="AZ730" s="591"/>
    </row>
    <row r="731" spans="1:52">
      <c r="A731" s="590"/>
      <c r="B731" s="636" t="s">
        <v>378</v>
      </c>
      <c r="C731" s="636" t="s">
        <v>864</v>
      </c>
      <c r="D731" s="651" t="s">
        <v>706</v>
      </c>
      <c r="E731" s="652"/>
      <c r="F731" s="652"/>
      <c r="G731" s="653"/>
      <c r="H731" s="640">
        <v>93990.747555575217</v>
      </c>
      <c r="I731" s="640">
        <f t="shared" si="9889"/>
        <v>93990.747555575217</v>
      </c>
      <c r="J731" s="653">
        <v>0</v>
      </c>
      <c r="K731" s="653">
        <v>0</v>
      </c>
      <c r="L731" s="653">
        <v>0</v>
      </c>
      <c r="M731" s="653">
        <v>0</v>
      </c>
      <c r="N731" s="653">
        <v>0</v>
      </c>
      <c r="O731" s="653">
        <v>0</v>
      </c>
      <c r="P731" s="653">
        <v>0</v>
      </c>
      <c r="Q731" s="653">
        <v>0</v>
      </c>
      <c r="R731" s="653">
        <f t="shared" si="10040"/>
        <v>28197.224266672565</v>
      </c>
      <c r="S731" s="653">
        <f t="shared" ref="S731" si="10089">((S732*$H731)-((S732*$H731*$E732)+(S732*$H731*$F732)))</f>
        <v>0</v>
      </c>
      <c r="T731" s="653">
        <f t="shared" ref="T731" si="10090">((T732*$H731)-((T732*$H731*$E732)+(T732*$H731*$F732)))</f>
        <v>0</v>
      </c>
      <c r="U731" s="653">
        <f t="shared" ref="U731" si="10091">((U732*$H731)-((U732*$H731*$E732)+(U732*$H731*$F732)))</f>
        <v>0</v>
      </c>
      <c r="V731" s="653">
        <f t="shared" ref="V731" si="10092">((V732*$H731)-((V732*$H731*$E732)+(V732*$H731*$F732)))</f>
        <v>0</v>
      </c>
      <c r="W731" s="653">
        <f t="shared" ref="W731" si="10093">((W732*$H731)-((W732*$H731*$E732)+(W732*$H731*$F732)))</f>
        <v>0</v>
      </c>
      <c r="X731" s="653">
        <f t="shared" ref="X731" si="10094">((X732*$H731)-((X732*$H731*$E732)+(X732*$H731*$F732)))</f>
        <v>0</v>
      </c>
      <c r="Y731" s="653">
        <f t="shared" ref="Y731" si="10095">((Y732*$H731)-((Y732*$H731*$E732)+(Y732*$H731*$F732)))</f>
        <v>0</v>
      </c>
      <c r="Z731" s="653">
        <f t="shared" ref="Z731" si="10096">((Z732*$H731)-((Z732*$H731*$E732)+(Z732*$H731*$F732)))</f>
        <v>0</v>
      </c>
      <c r="AA731" s="653">
        <f t="shared" ref="AA731" si="10097">((AA732*$H731)-((AA732*$H731*$E732)+(AA732*$H731*$F732)))</f>
        <v>15273.496477780973</v>
      </c>
      <c r="AB731" s="653">
        <f t="shared" ref="AB731" si="10098">((AB732*$H731)-((AB732*$H731*$E732)+(AB732*$H731*$F732)))</f>
        <v>45820.489433342918</v>
      </c>
      <c r="AC731" s="653">
        <f t="shared" ref="AC731" si="10099">((AC732*$H731)-((AC732*$H731*$E732)+(AC732*$H731*$F732)))</f>
        <v>0</v>
      </c>
      <c r="AD731" s="653">
        <f t="shared" ref="AD731" si="10100">((AD732*$H731)-((AD732*$H731*$E732)+(AD732*$H731*$F732)))</f>
        <v>0</v>
      </c>
      <c r="AE731" s="653">
        <f t="shared" ref="AE731" si="10101">((AE732*$H731)-((AE732*$H731*$E732)+(AE732*$H731*$F732)))</f>
        <v>0</v>
      </c>
      <c r="AF731" s="653">
        <f t="shared" ref="AF731" si="10102">((AF732*$H731)-((AF732*$H731*$E732)+(AF732*$H731*$F732)))</f>
        <v>0</v>
      </c>
      <c r="AG731" s="653">
        <f t="shared" ref="AG731" si="10103">((AG732*$H731)-((AG732*$H731*$E732)+(AG732*$H731*$F732)))</f>
        <v>0</v>
      </c>
      <c r="AH731" s="653">
        <f t="shared" ref="AH731" si="10104">((AH732*$H731)-((AH732*$H731*$E732)+(AH732*$H731*$F732)))</f>
        <v>0</v>
      </c>
      <c r="AI731" s="653">
        <f>+AI732*H731</f>
        <v>4699.5373777787609</v>
      </c>
      <c r="AJ731" s="653">
        <f>+AJ732*H731</f>
        <v>0</v>
      </c>
      <c r="AK731" s="653">
        <v>0</v>
      </c>
      <c r="AL731" s="653">
        <v>0</v>
      </c>
      <c r="AM731" s="653">
        <v>0</v>
      </c>
      <c r="AN731" s="653">
        <v>0</v>
      </c>
      <c r="AO731" s="653">
        <v>0</v>
      </c>
      <c r="AP731" s="653">
        <v>0</v>
      </c>
      <c r="AQ731" s="653">
        <v>0</v>
      </c>
      <c r="AR731" s="653">
        <v>0</v>
      </c>
      <c r="AS731" s="653">
        <v>0</v>
      </c>
      <c r="AT731" s="653">
        <v>0</v>
      </c>
      <c r="AU731" s="653">
        <v>0</v>
      </c>
      <c r="AV731" s="653">
        <v>0</v>
      </c>
      <c r="AW731" s="613">
        <f t="shared" si="9990"/>
        <v>93990.747555575217</v>
      </c>
      <c r="AX731" s="645">
        <f t="shared" si="9972"/>
        <v>0</v>
      </c>
      <c r="AY731" s="656">
        <f t="shared" si="9973"/>
        <v>0</v>
      </c>
      <c r="AZ731" s="591"/>
    </row>
    <row r="732" spans="1:52">
      <c r="A732" s="590"/>
      <c r="B732" s="636"/>
      <c r="C732" s="636"/>
      <c r="D732" s="651"/>
      <c r="E732" s="652">
        <v>0.3</v>
      </c>
      <c r="F732" s="652">
        <v>0.05</v>
      </c>
      <c r="G732" s="653"/>
      <c r="H732" s="640"/>
      <c r="I732" s="640">
        <f t="shared" si="9889"/>
        <v>1.35</v>
      </c>
      <c r="J732" s="658">
        <v>0</v>
      </c>
      <c r="K732" s="658">
        <v>0</v>
      </c>
      <c r="L732" s="658">
        <v>0</v>
      </c>
      <c r="M732" s="658">
        <v>0</v>
      </c>
      <c r="N732" s="658">
        <v>0</v>
      </c>
      <c r="O732" s="658">
        <v>0</v>
      </c>
      <c r="P732" s="658">
        <v>0</v>
      </c>
      <c r="Q732" s="658">
        <v>0</v>
      </c>
      <c r="R732" s="658">
        <v>0.3</v>
      </c>
      <c r="S732" s="658">
        <v>0</v>
      </c>
      <c r="T732" s="658">
        <v>0</v>
      </c>
      <c r="U732" s="658">
        <v>0</v>
      </c>
      <c r="V732" s="658">
        <v>0</v>
      </c>
      <c r="W732" s="658">
        <v>0</v>
      </c>
      <c r="X732" s="658">
        <v>0</v>
      </c>
      <c r="Y732" s="658">
        <v>0</v>
      </c>
      <c r="Z732" s="658">
        <v>0</v>
      </c>
      <c r="AA732" s="658">
        <v>0.25</v>
      </c>
      <c r="AB732" s="658">
        <v>0.75</v>
      </c>
      <c r="AC732" s="658">
        <v>0</v>
      </c>
      <c r="AD732" s="658">
        <v>0</v>
      </c>
      <c r="AE732" s="658">
        <v>0</v>
      </c>
      <c r="AF732" s="658">
        <v>0</v>
      </c>
      <c r="AG732" s="658">
        <v>0</v>
      </c>
      <c r="AH732" s="658">
        <v>0</v>
      </c>
      <c r="AI732" s="658">
        <v>0.05</v>
      </c>
      <c r="AJ732" s="658">
        <v>0</v>
      </c>
      <c r="AK732" s="658">
        <v>0</v>
      </c>
      <c r="AL732" s="658">
        <v>0</v>
      </c>
      <c r="AM732" s="658">
        <v>0</v>
      </c>
      <c r="AN732" s="658">
        <v>0</v>
      </c>
      <c r="AO732" s="658">
        <v>0</v>
      </c>
      <c r="AP732" s="658">
        <v>0</v>
      </c>
      <c r="AQ732" s="658">
        <v>0</v>
      </c>
      <c r="AR732" s="658">
        <v>0</v>
      </c>
      <c r="AS732" s="658">
        <v>0</v>
      </c>
      <c r="AT732" s="658">
        <v>0</v>
      </c>
      <c r="AU732" s="658">
        <v>0</v>
      </c>
      <c r="AV732" s="658">
        <v>0</v>
      </c>
      <c r="AW732" s="613">
        <f t="shared" si="9990"/>
        <v>1.35</v>
      </c>
      <c r="AX732" s="645">
        <f t="shared" si="9972"/>
        <v>1.35</v>
      </c>
      <c r="AY732" s="656" t="e">
        <f t="shared" si="9973"/>
        <v>#DIV/0!</v>
      </c>
      <c r="AZ732" s="591"/>
    </row>
    <row r="733" spans="1:52">
      <c r="A733" s="590"/>
      <c r="B733" s="636" t="s">
        <v>378</v>
      </c>
      <c r="C733" s="636" t="s">
        <v>865</v>
      </c>
      <c r="D733" s="651" t="s">
        <v>704</v>
      </c>
      <c r="E733" s="652"/>
      <c r="F733" s="652"/>
      <c r="G733" s="653"/>
      <c r="H733" s="640">
        <v>272125.97699745506</v>
      </c>
      <c r="I733" s="640">
        <f t="shared" si="9889"/>
        <v>272125.97699745506</v>
      </c>
      <c r="J733" s="653">
        <v>0</v>
      </c>
      <c r="K733" s="653">
        <v>0</v>
      </c>
      <c r="L733" s="653">
        <v>0</v>
      </c>
      <c r="M733" s="653">
        <v>0</v>
      </c>
      <c r="N733" s="653">
        <v>0</v>
      </c>
      <c r="O733" s="653">
        <v>0</v>
      </c>
      <c r="P733" s="653">
        <v>0</v>
      </c>
      <c r="Q733" s="653">
        <v>0</v>
      </c>
      <c r="R733" s="653">
        <f t="shared" si="10040"/>
        <v>81637.793099236515</v>
      </c>
      <c r="S733" s="653">
        <f t="shared" ref="S733" si="10105">((S734*$H733)-((S734*$H733*$E734)+(S734*$H733*$F734)))</f>
        <v>0</v>
      </c>
      <c r="T733" s="653">
        <f t="shared" ref="T733" si="10106">((T734*$H733)-((T734*$H733*$E734)+(T734*$H733*$F734)))</f>
        <v>0</v>
      </c>
      <c r="U733" s="653">
        <f t="shared" ref="U733" si="10107">((U734*$H733)-((U734*$H733*$E734)+(U734*$H733*$F734)))</f>
        <v>0</v>
      </c>
      <c r="V733" s="653">
        <f t="shared" ref="V733" si="10108">((V734*$H733)-((V734*$H733*$E734)+(V734*$H733*$F734)))</f>
        <v>0</v>
      </c>
      <c r="W733" s="653">
        <f t="shared" ref="W733" si="10109">((W734*$H733)-((W734*$H733*$E734)+(W734*$H733*$F734)))</f>
        <v>0</v>
      </c>
      <c r="X733" s="653">
        <f t="shared" ref="X733" si="10110">((X734*$H733)-((X734*$H733*$E734)+(X734*$H733*$F734)))</f>
        <v>0</v>
      </c>
      <c r="Y733" s="653">
        <f t="shared" ref="Y733" si="10111">((Y734*$H733)-((Y734*$H733*$E734)+(Y734*$H733*$F734)))</f>
        <v>0</v>
      </c>
      <c r="Z733" s="653">
        <f t="shared" ref="Z733" si="10112">((Z734*$H733)-((Z734*$H733*$E734)+(Z734*$H733*$F734)))</f>
        <v>0</v>
      </c>
      <c r="AA733" s="653">
        <f t="shared" ref="AA733" si="10113">((AA734*$H733)-((AA734*$H733*$E734)+(AA734*$H733*$F734)))</f>
        <v>37145.195860152613</v>
      </c>
      <c r="AB733" s="653">
        <f t="shared" ref="AB733" si="10114">((AB734*$H733)-((AB734*$H733*$E734)+(AB734*$H733*$F734)))</f>
        <v>139736.68918819318</v>
      </c>
      <c r="AC733" s="653">
        <f t="shared" ref="AC733" si="10115">((AC734*$H733)-((AC734*$H733*$E734)+(AC734*$H733*$F734)))</f>
        <v>0</v>
      </c>
      <c r="AD733" s="653">
        <f t="shared" ref="AD733" si="10116">((AD734*$H733)-((AD734*$H733*$E734)+(AD734*$H733*$F734)))</f>
        <v>0</v>
      </c>
      <c r="AE733" s="653">
        <f t="shared" ref="AE733" si="10117">((AE734*$H733)-((AE734*$H733*$E734)+(AE734*$H733*$F734)))</f>
        <v>0</v>
      </c>
      <c r="AF733" s="653">
        <f t="shared" ref="AF733" si="10118">((AF734*$H733)-((AF734*$H733*$E734)+(AF734*$H733*$F734)))</f>
        <v>0</v>
      </c>
      <c r="AG733" s="653">
        <f t="shared" ref="AG733" si="10119">((AG734*$H733)-((AG734*$H733*$E734)+(AG734*$H733*$F734)))</f>
        <v>0</v>
      </c>
      <c r="AH733" s="653">
        <f t="shared" ref="AH733" si="10120">((AH734*$H733)-((AH734*$H733*$E734)+(AH734*$H733*$F734)))</f>
        <v>0</v>
      </c>
      <c r="AI733" s="653">
        <f>+AI734*H733</f>
        <v>13606.298849872754</v>
      </c>
      <c r="AJ733" s="653">
        <f>+AJ734*H733</f>
        <v>0</v>
      </c>
      <c r="AK733" s="653">
        <v>0</v>
      </c>
      <c r="AL733" s="653">
        <v>0</v>
      </c>
      <c r="AM733" s="653">
        <v>0</v>
      </c>
      <c r="AN733" s="653">
        <v>0</v>
      </c>
      <c r="AO733" s="653">
        <v>0</v>
      </c>
      <c r="AP733" s="653">
        <v>0</v>
      </c>
      <c r="AQ733" s="653">
        <v>0</v>
      </c>
      <c r="AR733" s="653">
        <v>0</v>
      </c>
      <c r="AS733" s="653">
        <v>0</v>
      </c>
      <c r="AT733" s="653">
        <v>0</v>
      </c>
      <c r="AU733" s="653">
        <v>0</v>
      </c>
      <c r="AV733" s="653">
        <v>0</v>
      </c>
      <c r="AW733" s="613">
        <f t="shared" si="9990"/>
        <v>272125.97699745506</v>
      </c>
      <c r="AX733" s="645">
        <f t="shared" si="9972"/>
        <v>0</v>
      </c>
      <c r="AY733" s="656">
        <f t="shared" si="9973"/>
        <v>0</v>
      </c>
      <c r="AZ733" s="591"/>
    </row>
    <row r="734" spans="1:52">
      <c r="A734" s="590"/>
      <c r="B734" s="636"/>
      <c r="C734" s="636"/>
      <c r="D734" s="651"/>
      <c r="E734" s="652">
        <v>0.3</v>
      </c>
      <c r="F734" s="652">
        <v>0.05</v>
      </c>
      <c r="G734" s="653"/>
      <c r="H734" s="640"/>
      <c r="I734" s="640">
        <f t="shared" si="9889"/>
        <v>1.35</v>
      </c>
      <c r="J734" s="658">
        <v>0</v>
      </c>
      <c r="K734" s="658">
        <v>0</v>
      </c>
      <c r="L734" s="658">
        <v>0</v>
      </c>
      <c r="M734" s="658">
        <v>0</v>
      </c>
      <c r="N734" s="658">
        <v>0</v>
      </c>
      <c r="O734" s="658">
        <v>0</v>
      </c>
      <c r="P734" s="658">
        <v>0</v>
      </c>
      <c r="Q734" s="658">
        <v>0</v>
      </c>
      <c r="R734" s="658">
        <v>0.3</v>
      </c>
      <c r="S734" s="658">
        <v>0</v>
      </c>
      <c r="T734" s="658">
        <v>0</v>
      </c>
      <c r="U734" s="658">
        <v>0</v>
      </c>
      <c r="V734" s="658">
        <v>0</v>
      </c>
      <c r="W734" s="658">
        <v>0</v>
      </c>
      <c r="X734" s="658">
        <v>0</v>
      </c>
      <c r="Y734" s="658">
        <v>0</v>
      </c>
      <c r="Z734" s="658">
        <v>0</v>
      </c>
      <c r="AA734" s="658">
        <v>0.21</v>
      </c>
      <c r="AB734" s="658">
        <v>0.79</v>
      </c>
      <c r="AC734" s="658">
        <v>0</v>
      </c>
      <c r="AD734" s="658">
        <v>0</v>
      </c>
      <c r="AE734" s="658">
        <v>0</v>
      </c>
      <c r="AF734" s="658">
        <v>0</v>
      </c>
      <c r="AG734" s="658">
        <v>0</v>
      </c>
      <c r="AH734" s="658">
        <v>0</v>
      </c>
      <c r="AI734" s="658">
        <v>0.05</v>
      </c>
      <c r="AJ734" s="658">
        <v>0</v>
      </c>
      <c r="AK734" s="658">
        <v>0</v>
      </c>
      <c r="AL734" s="658">
        <v>0</v>
      </c>
      <c r="AM734" s="658">
        <v>0</v>
      </c>
      <c r="AN734" s="658">
        <v>0</v>
      </c>
      <c r="AO734" s="658">
        <v>0</v>
      </c>
      <c r="AP734" s="658">
        <v>0</v>
      </c>
      <c r="AQ734" s="658">
        <v>0</v>
      </c>
      <c r="AR734" s="658">
        <v>0</v>
      </c>
      <c r="AS734" s="658">
        <v>0</v>
      </c>
      <c r="AT734" s="658">
        <v>0</v>
      </c>
      <c r="AU734" s="658">
        <v>0</v>
      </c>
      <c r="AV734" s="658">
        <v>0</v>
      </c>
      <c r="AW734" s="613">
        <f t="shared" si="9990"/>
        <v>1.35</v>
      </c>
      <c r="AX734" s="645">
        <f t="shared" si="9972"/>
        <v>1.35</v>
      </c>
      <c r="AY734" s="656" t="e">
        <f t="shared" si="9973"/>
        <v>#DIV/0!</v>
      </c>
      <c r="AZ734" s="591"/>
    </row>
    <row r="735" spans="1:52">
      <c r="A735" s="590"/>
      <c r="B735" s="636" t="s">
        <v>378</v>
      </c>
      <c r="C735" s="636" t="s">
        <v>866</v>
      </c>
      <c r="D735" s="651" t="s">
        <v>770</v>
      </c>
      <c r="E735" s="652"/>
      <c r="F735" s="652"/>
      <c r="G735" s="653"/>
      <c r="H735" s="640">
        <v>195489.61009354651</v>
      </c>
      <c r="I735" s="640">
        <f t="shared" si="9889"/>
        <v>195489.61009354651</v>
      </c>
      <c r="J735" s="653">
        <v>0</v>
      </c>
      <c r="K735" s="653">
        <v>0</v>
      </c>
      <c r="L735" s="653">
        <v>0</v>
      </c>
      <c r="M735" s="653">
        <v>0</v>
      </c>
      <c r="N735" s="653">
        <v>0</v>
      </c>
      <c r="O735" s="653">
        <v>0</v>
      </c>
      <c r="P735" s="653">
        <v>0</v>
      </c>
      <c r="Q735" s="653">
        <v>0</v>
      </c>
      <c r="R735" s="653">
        <f t="shared" si="10040"/>
        <v>58646.883028063952</v>
      </c>
      <c r="S735" s="653">
        <f t="shared" ref="S735" si="10121">((S736*$H735)-((S736*$H735*$E736)+(S736*$H735*$F736)))</f>
        <v>0</v>
      </c>
      <c r="T735" s="653">
        <f t="shared" ref="T735" si="10122">((T736*$H735)-((T736*$H735*$E736)+(T736*$H735*$F736)))</f>
        <v>0</v>
      </c>
      <c r="U735" s="653">
        <f t="shared" ref="U735" si="10123">((U736*$H735)-((U736*$H735*$E736)+(U736*$H735*$F736)))</f>
        <v>0</v>
      </c>
      <c r="V735" s="653">
        <f t="shared" ref="V735" si="10124">((V736*$H735)-((V736*$H735*$E736)+(V736*$H735*$F736)))</f>
        <v>0</v>
      </c>
      <c r="W735" s="653">
        <f t="shared" ref="W735" si="10125">((W736*$H735)-((W736*$H735*$E736)+(W736*$H735*$F736)))</f>
        <v>0</v>
      </c>
      <c r="X735" s="653">
        <f t="shared" ref="X735" si="10126">((X736*$H735)-((X736*$H735*$E736)+(X736*$H735*$F736)))</f>
        <v>0</v>
      </c>
      <c r="Y735" s="653">
        <f t="shared" ref="Y735" si="10127">((Y736*$H735)-((Y736*$H735*$E736)+(Y736*$H735*$F736)))</f>
        <v>0</v>
      </c>
      <c r="Z735" s="653">
        <f t="shared" ref="Z735" si="10128">((Z736*$H735)-((Z736*$H735*$E736)+(Z736*$H735*$F736)))</f>
        <v>0</v>
      </c>
      <c r="AA735" s="653">
        <f t="shared" ref="AA735" si="10129">((AA736*$H735)-((AA736*$H735*$E736)+(AA736*$H735*$F736)))</f>
        <v>0</v>
      </c>
      <c r="AB735" s="653">
        <f t="shared" ref="AB735" si="10130">((AB736*$H735)-((AB736*$H735*$E736)+(AB736*$H735*$F736)))</f>
        <v>15248.189587296627</v>
      </c>
      <c r="AC735" s="653">
        <f t="shared" ref="AC735" si="10131">((AC736*$H735)-((AC736*$H735*$E736)+(AC736*$H735*$F736)))</f>
        <v>111820.05697350859</v>
      </c>
      <c r="AD735" s="653">
        <f t="shared" ref="AD735" si="10132">((AD736*$H735)-((AD736*$H735*$E736)+(AD736*$H735*$F736)))</f>
        <v>0</v>
      </c>
      <c r="AE735" s="653">
        <f t="shared" ref="AE735" si="10133">((AE736*$H735)-((AE736*$H735*$E736)+(AE736*$H735*$F736)))</f>
        <v>0</v>
      </c>
      <c r="AF735" s="653">
        <f t="shared" ref="AF735" si="10134">((AF736*$H735)-((AF736*$H735*$E736)+(AF736*$H735*$F736)))</f>
        <v>0</v>
      </c>
      <c r="AG735" s="653">
        <f t="shared" ref="AG735" si="10135">((AG736*$H735)-((AG736*$H735*$E736)+(AG736*$H735*$F736)))</f>
        <v>0</v>
      </c>
      <c r="AH735" s="653">
        <f t="shared" ref="AH735" si="10136">((AH736*$H735)-((AH736*$H735*$E736)+(AH736*$H735*$F736)))</f>
        <v>0</v>
      </c>
      <c r="AI735" s="653">
        <f>+AI736*H735</f>
        <v>9774.4805046773254</v>
      </c>
      <c r="AJ735" s="653">
        <f>+AJ736*H735</f>
        <v>0</v>
      </c>
      <c r="AK735" s="653">
        <v>0</v>
      </c>
      <c r="AL735" s="653">
        <v>0</v>
      </c>
      <c r="AM735" s="653">
        <v>0</v>
      </c>
      <c r="AN735" s="653">
        <v>0</v>
      </c>
      <c r="AO735" s="653">
        <v>0</v>
      </c>
      <c r="AP735" s="653">
        <v>0</v>
      </c>
      <c r="AQ735" s="653">
        <v>0</v>
      </c>
      <c r="AR735" s="653">
        <v>0</v>
      </c>
      <c r="AS735" s="653">
        <v>0</v>
      </c>
      <c r="AT735" s="653">
        <v>0</v>
      </c>
      <c r="AU735" s="653">
        <v>0</v>
      </c>
      <c r="AV735" s="653">
        <v>0</v>
      </c>
      <c r="AW735" s="613">
        <f t="shared" si="9990"/>
        <v>195489.61009354651</v>
      </c>
      <c r="AX735" s="645">
        <f t="shared" si="9972"/>
        <v>0</v>
      </c>
      <c r="AY735" s="656">
        <f t="shared" si="9973"/>
        <v>0</v>
      </c>
      <c r="AZ735" s="591"/>
    </row>
    <row r="736" spans="1:52">
      <c r="A736" s="590"/>
      <c r="B736" s="636"/>
      <c r="C736" s="636"/>
      <c r="D736" s="651"/>
      <c r="E736" s="652">
        <v>0.3</v>
      </c>
      <c r="F736" s="652">
        <v>0.05</v>
      </c>
      <c r="G736" s="653"/>
      <c r="H736" s="640"/>
      <c r="I736" s="640">
        <f t="shared" si="9889"/>
        <v>1.35</v>
      </c>
      <c r="J736" s="658">
        <v>0</v>
      </c>
      <c r="K736" s="658">
        <v>0</v>
      </c>
      <c r="L736" s="658">
        <v>0</v>
      </c>
      <c r="M736" s="658">
        <v>0</v>
      </c>
      <c r="N736" s="658">
        <v>0</v>
      </c>
      <c r="O736" s="658">
        <v>0</v>
      </c>
      <c r="P736" s="658">
        <v>0</v>
      </c>
      <c r="Q736" s="658">
        <v>0</v>
      </c>
      <c r="R736" s="658">
        <v>0.3</v>
      </c>
      <c r="S736" s="658">
        <v>0</v>
      </c>
      <c r="T736" s="658">
        <v>0</v>
      </c>
      <c r="U736" s="658">
        <v>0</v>
      </c>
      <c r="V736" s="658">
        <v>0</v>
      </c>
      <c r="W736" s="658">
        <v>0</v>
      </c>
      <c r="X736" s="658">
        <v>0</v>
      </c>
      <c r="Y736" s="658">
        <v>0</v>
      </c>
      <c r="Z736" s="658">
        <v>0</v>
      </c>
      <c r="AA736" s="658">
        <v>0</v>
      </c>
      <c r="AB736" s="658">
        <v>0.12</v>
      </c>
      <c r="AC736" s="658">
        <v>0.88</v>
      </c>
      <c r="AD736" s="658">
        <v>0</v>
      </c>
      <c r="AE736" s="658">
        <v>0</v>
      </c>
      <c r="AF736" s="658">
        <v>0</v>
      </c>
      <c r="AG736" s="658">
        <v>0</v>
      </c>
      <c r="AH736" s="658">
        <v>0</v>
      </c>
      <c r="AI736" s="658">
        <v>0.05</v>
      </c>
      <c r="AJ736" s="658">
        <v>0</v>
      </c>
      <c r="AK736" s="658">
        <v>0</v>
      </c>
      <c r="AL736" s="658">
        <v>0</v>
      </c>
      <c r="AM736" s="658">
        <v>0</v>
      </c>
      <c r="AN736" s="658">
        <v>0</v>
      </c>
      <c r="AO736" s="658">
        <v>0</v>
      </c>
      <c r="AP736" s="658">
        <v>0</v>
      </c>
      <c r="AQ736" s="658">
        <v>0</v>
      </c>
      <c r="AR736" s="658">
        <v>0</v>
      </c>
      <c r="AS736" s="658">
        <v>0</v>
      </c>
      <c r="AT736" s="658">
        <v>0</v>
      </c>
      <c r="AU736" s="658">
        <v>0</v>
      </c>
      <c r="AV736" s="658">
        <v>0</v>
      </c>
      <c r="AW736" s="613">
        <f t="shared" si="9990"/>
        <v>1.35</v>
      </c>
      <c r="AX736" s="645">
        <f t="shared" si="9972"/>
        <v>1.35</v>
      </c>
      <c r="AY736" s="656" t="e">
        <f t="shared" si="9973"/>
        <v>#DIV/0!</v>
      </c>
      <c r="AZ736" s="591"/>
    </row>
    <row r="737" spans="1:52">
      <c r="A737" s="590"/>
      <c r="B737" s="646" t="s">
        <v>305</v>
      </c>
      <c r="C737" s="646" t="s">
        <v>867</v>
      </c>
      <c r="D737" s="647" t="s">
        <v>868</v>
      </c>
      <c r="E737" s="648"/>
      <c r="F737" s="648"/>
      <c r="G737" s="649"/>
      <c r="H737" s="650">
        <f>+H738+H740+H742+H744+H746+H748</f>
        <v>1092211.9457421931</v>
      </c>
      <c r="I737" s="650">
        <f t="shared" si="9889"/>
        <v>1092211.9457421929</v>
      </c>
      <c r="J737" s="650">
        <f t="shared" ref="J737:AV737" si="10137">+J738+J740+J742+J744+J746+J748</f>
        <v>0</v>
      </c>
      <c r="K737" s="650">
        <f t="shared" si="10137"/>
        <v>0</v>
      </c>
      <c r="L737" s="650">
        <f t="shared" si="10137"/>
        <v>0</v>
      </c>
      <c r="M737" s="650">
        <f t="shared" si="10137"/>
        <v>0</v>
      </c>
      <c r="N737" s="650">
        <f t="shared" si="10137"/>
        <v>0</v>
      </c>
      <c r="O737" s="650">
        <f t="shared" si="10137"/>
        <v>0</v>
      </c>
      <c r="P737" s="650">
        <f t="shared" si="10137"/>
        <v>0</v>
      </c>
      <c r="Q737" s="650">
        <f t="shared" si="10137"/>
        <v>0</v>
      </c>
      <c r="R737" s="650">
        <f t="shared" si="10137"/>
        <v>327663.58372265787</v>
      </c>
      <c r="S737" s="650">
        <f t="shared" si="10137"/>
        <v>0</v>
      </c>
      <c r="T737" s="650">
        <f t="shared" si="10137"/>
        <v>0</v>
      </c>
      <c r="U737" s="650">
        <f t="shared" si="10137"/>
        <v>0</v>
      </c>
      <c r="V737" s="650">
        <f t="shared" si="10137"/>
        <v>0</v>
      </c>
      <c r="W737" s="650">
        <f t="shared" si="10137"/>
        <v>0</v>
      </c>
      <c r="X737" s="650">
        <f t="shared" si="10137"/>
        <v>0</v>
      </c>
      <c r="Y737" s="650">
        <f t="shared" si="10137"/>
        <v>0</v>
      </c>
      <c r="Z737" s="650">
        <f t="shared" si="10137"/>
        <v>0</v>
      </c>
      <c r="AA737" s="650">
        <f t="shared" si="10137"/>
        <v>0</v>
      </c>
      <c r="AB737" s="650">
        <f t="shared" si="10137"/>
        <v>165006.29300169612</v>
      </c>
      <c r="AC737" s="650">
        <f t="shared" si="10137"/>
        <v>540211.85279299982</v>
      </c>
      <c r="AD737" s="650">
        <f t="shared" si="10137"/>
        <v>4719.6189377295614</v>
      </c>
      <c r="AE737" s="650">
        <f t="shared" si="10137"/>
        <v>0</v>
      </c>
      <c r="AF737" s="650">
        <f t="shared" si="10137"/>
        <v>0</v>
      </c>
      <c r="AG737" s="650">
        <f t="shared" si="10137"/>
        <v>0</v>
      </c>
      <c r="AH737" s="650">
        <f t="shared" si="10137"/>
        <v>0</v>
      </c>
      <c r="AI737" s="650">
        <f t="shared" si="10137"/>
        <v>54610.597287109653</v>
      </c>
      <c r="AJ737" s="650">
        <f t="shared" si="10137"/>
        <v>0</v>
      </c>
      <c r="AK737" s="650">
        <f t="shared" si="10137"/>
        <v>0</v>
      </c>
      <c r="AL737" s="650">
        <f t="shared" si="10137"/>
        <v>0</v>
      </c>
      <c r="AM737" s="650">
        <f t="shared" si="10137"/>
        <v>0</v>
      </c>
      <c r="AN737" s="650">
        <f t="shared" si="10137"/>
        <v>0</v>
      </c>
      <c r="AO737" s="650">
        <f t="shared" si="10137"/>
        <v>0</v>
      </c>
      <c r="AP737" s="650">
        <f t="shared" si="10137"/>
        <v>0</v>
      </c>
      <c r="AQ737" s="650">
        <f t="shared" si="10137"/>
        <v>0</v>
      </c>
      <c r="AR737" s="650">
        <f t="shared" si="10137"/>
        <v>0</v>
      </c>
      <c r="AS737" s="650">
        <f t="shared" si="10137"/>
        <v>0</v>
      </c>
      <c r="AT737" s="650">
        <f t="shared" si="10137"/>
        <v>0</v>
      </c>
      <c r="AU737" s="650">
        <f t="shared" si="10137"/>
        <v>0</v>
      </c>
      <c r="AV737" s="650">
        <f t="shared" si="10137"/>
        <v>0</v>
      </c>
      <c r="AW737" s="613">
        <f t="shared" si="9990"/>
        <v>1092211.9457421929</v>
      </c>
      <c r="AX737" s="645">
        <f t="shared" si="9972"/>
        <v>0</v>
      </c>
      <c r="AY737" s="656">
        <f t="shared" si="9973"/>
        <v>0</v>
      </c>
      <c r="AZ737" s="591"/>
    </row>
    <row r="738" spans="1:52">
      <c r="A738" s="590"/>
      <c r="B738" s="636" t="s">
        <v>378</v>
      </c>
      <c r="C738" s="636" t="s">
        <v>869</v>
      </c>
      <c r="D738" s="651" t="s">
        <v>756</v>
      </c>
      <c r="E738" s="652"/>
      <c r="F738" s="652"/>
      <c r="G738" s="653"/>
      <c r="H738" s="640">
        <v>530605.61109561624</v>
      </c>
      <c r="I738" s="640">
        <f t="shared" si="9889"/>
        <v>530605.61109561636</v>
      </c>
      <c r="J738" s="653">
        <v>0</v>
      </c>
      <c r="K738" s="653">
        <v>0</v>
      </c>
      <c r="L738" s="653">
        <v>0</v>
      </c>
      <c r="M738" s="653">
        <v>0</v>
      </c>
      <c r="N738" s="653">
        <v>0</v>
      </c>
      <c r="O738" s="653">
        <v>0</v>
      </c>
      <c r="P738" s="653">
        <v>0</v>
      </c>
      <c r="Q738" s="653">
        <v>0</v>
      </c>
      <c r="R738" s="653">
        <f t="shared" ref="R738:R748" si="10138">+R739*H738</f>
        <v>159181.68332868486</v>
      </c>
      <c r="S738" s="653">
        <f t="shared" ref="S738" si="10139">((S739*$H738)-((S739*$H738*$E739)+(S739*$H738*$F739)))</f>
        <v>0</v>
      </c>
      <c r="T738" s="653">
        <f t="shared" ref="T738" si="10140">((T739*$H738)-((T739*$H738*$E739)+(T739*$H738*$F739)))</f>
        <v>0</v>
      </c>
      <c r="U738" s="653">
        <f t="shared" ref="U738" si="10141">((U739*$H738)-((U739*$H738*$E739)+(U739*$H738*$F739)))</f>
        <v>0</v>
      </c>
      <c r="V738" s="653">
        <f t="shared" ref="V738" si="10142">((V739*$H738)-((V739*$H738*$E739)+(V739*$H738*$F739)))</f>
        <v>0</v>
      </c>
      <c r="W738" s="653">
        <f t="shared" ref="W738" si="10143">((W739*$H738)-((W739*$H738*$E739)+(W739*$H738*$F739)))</f>
        <v>0</v>
      </c>
      <c r="X738" s="653">
        <f t="shared" ref="X738" si="10144">((X739*$H738)-((X739*$H738*$E739)+(X739*$H738*$F739)))</f>
        <v>0</v>
      </c>
      <c r="Y738" s="653">
        <f t="shared" ref="Y738" si="10145">((Y739*$H738)-((Y739*$H738*$E739)+(Y739*$H738*$F739)))</f>
        <v>0</v>
      </c>
      <c r="Z738" s="653">
        <f t="shared" ref="Z738" si="10146">((Z739*$H738)-((Z739*$H738*$E739)+(Z739*$H738*$F739)))</f>
        <v>0</v>
      </c>
      <c r="AA738" s="653">
        <f t="shared" ref="AA738" si="10147">((AA739*$H738)-((AA739*$H738*$E739)+(AA739*$H738*$F739)))</f>
        <v>0</v>
      </c>
      <c r="AB738" s="653">
        <f t="shared" ref="AB738" si="10148">((AB739*$H738)-((AB739*$H738*$E739)+(AB739*$H738*$F739)))</f>
        <v>0</v>
      </c>
      <c r="AC738" s="653">
        <f t="shared" ref="AC738" si="10149">((AC739*$H738)-((AC739*$H738*$E739)+(AC739*$H738*$F739)))</f>
        <v>341444.71074002911</v>
      </c>
      <c r="AD738" s="653">
        <f t="shared" ref="AD738" si="10150">((AD739*$H738)-((AD739*$H738*$E739)+(AD739*$H738*$F739)))</f>
        <v>3448.9364721215084</v>
      </c>
      <c r="AE738" s="653">
        <f t="shared" ref="AE738" si="10151">((AE739*$H738)-((AE739*$H738*$E739)+(AE739*$H738*$F739)))</f>
        <v>0</v>
      </c>
      <c r="AF738" s="653">
        <f t="shared" ref="AF738" si="10152">((AF739*$H738)-((AF739*$H738*$E739)+(AF739*$H738*$F739)))</f>
        <v>0</v>
      </c>
      <c r="AG738" s="653">
        <f t="shared" ref="AG738" si="10153">((AG739*$H738)-((AG739*$H738*$E739)+(AG739*$H738*$F739)))</f>
        <v>0</v>
      </c>
      <c r="AH738" s="653">
        <f t="shared" ref="AH738" si="10154">((AH739*$H738)-((AH739*$H738*$E739)+(AH739*$H738*$F739)))</f>
        <v>0</v>
      </c>
      <c r="AI738" s="653">
        <f>+AI739*H738</f>
        <v>26530.280554780813</v>
      </c>
      <c r="AJ738" s="653">
        <f>+AJ739*H738</f>
        <v>0</v>
      </c>
      <c r="AK738" s="653">
        <v>0</v>
      </c>
      <c r="AL738" s="653">
        <v>0</v>
      </c>
      <c r="AM738" s="653">
        <v>0</v>
      </c>
      <c r="AN738" s="653">
        <v>0</v>
      </c>
      <c r="AO738" s="653">
        <v>0</v>
      </c>
      <c r="AP738" s="653">
        <v>0</v>
      </c>
      <c r="AQ738" s="653">
        <v>0</v>
      </c>
      <c r="AR738" s="653">
        <v>0</v>
      </c>
      <c r="AS738" s="653">
        <v>0</v>
      </c>
      <c r="AT738" s="653">
        <v>0</v>
      </c>
      <c r="AU738" s="653">
        <v>0</v>
      </c>
      <c r="AV738" s="653">
        <v>0</v>
      </c>
      <c r="AW738" s="613">
        <f t="shared" si="9990"/>
        <v>530605.61109561636</v>
      </c>
      <c r="AX738" s="645">
        <f t="shared" si="9972"/>
        <v>0</v>
      </c>
      <c r="AY738" s="656">
        <f t="shared" si="9973"/>
        <v>0</v>
      </c>
      <c r="AZ738" s="591"/>
    </row>
    <row r="739" spans="1:52">
      <c r="A739" s="590"/>
      <c r="B739" s="636"/>
      <c r="C739" s="636"/>
      <c r="D739" s="651"/>
      <c r="E739" s="652">
        <v>0.3</v>
      </c>
      <c r="F739" s="652">
        <v>0.05</v>
      </c>
      <c r="G739" s="653"/>
      <c r="H739" s="640"/>
      <c r="I739" s="640">
        <f t="shared" si="9889"/>
        <v>1.35</v>
      </c>
      <c r="J739" s="658">
        <v>0</v>
      </c>
      <c r="K739" s="658">
        <v>0</v>
      </c>
      <c r="L739" s="658">
        <v>0</v>
      </c>
      <c r="M739" s="658">
        <v>0</v>
      </c>
      <c r="N739" s="658">
        <v>0</v>
      </c>
      <c r="O739" s="658">
        <v>0</v>
      </c>
      <c r="P739" s="658">
        <v>0</v>
      </c>
      <c r="Q739" s="658">
        <v>0</v>
      </c>
      <c r="R739" s="658">
        <v>0.3</v>
      </c>
      <c r="S739" s="658">
        <v>0</v>
      </c>
      <c r="T739" s="658">
        <v>0</v>
      </c>
      <c r="U739" s="658">
        <v>0</v>
      </c>
      <c r="V739" s="658">
        <v>0</v>
      </c>
      <c r="W739" s="658">
        <v>0</v>
      </c>
      <c r="X739" s="658">
        <v>0</v>
      </c>
      <c r="Y739" s="658">
        <v>0</v>
      </c>
      <c r="Z739" s="658">
        <v>0</v>
      </c>
      <c r="AA739" s="658">
        <v>0</v>
      </c>
      <c r="AB739" s="658">
        <v>0</v>
      </c>
      <c r="AC739" s="658">
        <v>0.99</v>
      </c>
      <c r="AD739" s="658">
        <v>1.0000000000000009E-2</v>
      </c>
      <c r="AE739" s="658">
        <v>0</v>
      </c>
      <c r="AF739" s="658">
        <v>0</v>
      </c>
      <c r="AG739" s="658">
        <v>0</v>
      </c>
      <c r="AH739" s="658">
        <v>0</v>
      </c>
      <c r="AI739" s="658">
        <v>0.05</v>
      </c>
      <c r="AJ739" s="658">
        <v>0</v>
      </c>
      <c r="AK739" s="658">
        <v>0</v>
      </c>
      <c r="AL739" s="658">
        <v>0</v>
      </c>
      <c r="AM739" s="658">
        <v>0</v>
      </c>
      <c r="AN739" s="658">
        <v>0</v>
      </c>
      <c r="AO739" s="658">
        <v>0</v>
      </c>
      <c r="AP739" s="658">
        <v>0</v>
      </c>
      <c r="AQ739" s="658">
        <v>0</v>
      </c>
      <c r="AR739" s="658">
        <v>0</v>
      </c>
      <c r="AS739" s="658">
        <v>0</v>
      </c>
      <c r="AT739" s="658">
        <v>0</v>
      </c>
      <c r="AU739" s="658">
        <v>0</v>
      </c>
      <c r="AV739" s="658">
        <v>0</v>
      </c>
      <c r="AW739" s="613">
        <f t="shared" si="9990"/>
        <v>1.35</v>
      </c>
      <c r="AX739" s="645">
        <f t="shared" si="9972"/>
        <v>1.35</v>
      </c>
      <c r="AY739" s="656" t="e">
        <f t="shared" si="9973"/>
        <v>#DIV/0!</v>
      </c>
      <c r="AZ739" s="591"/>
    </row>
    <row r="740" spans="1:52">
      <c r="A740" s="590"/>
      <c r="B740" s="636" t="s">
        <v>378</v>
      </c>
      <c r="C740" s="636" t="s">
        <v>870</v>
      </c>
      <c r="D740" s="651" t="s">
        <v>700</v>
      </c>
      <c r="E740" s="652"/>
      <c r="F740" s="652"/>
      <c r="G740" s="653"/>
      <c r="H740" s="640">
        <v>0</v>
      </c>
      <c r="I740" s="640">
        <f t="shared" si="9889"/>
        <v>0</v>
      </c>
      <c r="J740" s="653">
        <v>0</v>
      </c>
      <c r="K740" s="653">
        <v>0</v>
      </c>
      <c r="L740" s="653">
        <v>0</v>
      </c>
      <c r="M740" s="653">
        <v>0</v>
      </c>
      <c r="N740" s="653">
        <v>0</v>
      </c>
      <c r="O740" s="653">
        <v>0</v>
      </c>
      <c r="P740" s="653">
        <v>0</v>
      </c>
      <c r="Q740" s="653">
        <v>0</v>
      </c>
      <c r="R740" s="653">
        <f t="shared" si="10138"/>
        <v>0</v>
      </c>
      <c r="S740" s="653">
        <f t="shared" ref="S740" si="10155">((S741*$H740)-((S741*$H740*$E741)+(S741*$H740*$F741)))</f>
        <v>0</v>
      </c>
      <c r="T740" s="653">
        <f t="shared" ref="T740" si="10156">((T741*$H740)-((T741*$H740*$E741)+(T741*$H740*$F741)))</f>
        <v>0</v>
      </c>
      <c r="U740" s="653">
        <f t="shared" ref="U740" si="10157">((U741*$H740)-((U741*$H740*$E741)+(U741*$H740*$F741)))</f>
        <v>0</v>
      </c>
      <c r="V740" s="653">
        <f t="shared" ref="V740" si="10158">((V741*$H740)-((V741*$H740*$E741)+(V741*$H740*$F741)))</f>
        <v>0</v>
      </c>
      <c r="W740" s="653">
        <f t="shared" ref="W740" si="10159">((W741*$H740)-((W741*$H740*$E741)+(W741*$H740*$F741)))</f>
        <v>0</v>
      </c>
      <c r="X740" s="653">
        <f t="shared" ref="X740" si="10160">((X741*$H740)-((X741*$H740*$E741)+(X741*$H740*$F741)))</f>
        <v>0</v>
      </c>
      <c r="Y740" s="653">
        <f t="shared" ref="Y740" si="10161">((Y741*$H740)-((Y741*$H740*$E741)+(Y741*$H740*$F741)))</f>
        <v>0</v>
      </c>
      <c r="Z740" s="653">
        <f t="shared" ref="Z740" si="10162">((Z741*$H740)-((Z741*$H740*$E741)+(Z741*$H740*$F741)))</f>
        <v>0</v>
      </c>
      <c r="AA740" s="653">
        <f t="shared" ref="AA740" si="10163">((AA741*$H740)-((AA741*$H740*$E741)+(AA741*$H740*$F741)))</f>
        <v>0</v>
      </c>
      <c r="AB740" s="653">
        <f t="shared" ref="AB740" si="10164">((AB741*$H740)-((AB741*$H740*$E741)+(AB741*$H740*$F741)))</f>
        <v>0</v>
      </c>
      <c r="AC740" s="653">
        <f t="shared" ref="AC740" si="10165">((AC741*$H740)-((AC741*$H740*$E741)+(AC741*$H740*$F741)))</f>
        <v>0</v>
      </c>
      <c r="AD740" s="653">
        <f t="shared" ref="AD740" si="10166">((AD741*$H740)-((AD741*$H740*$E741)+(AD741*$H740*$F741)))</f>
        <v>0</v>
      </c>
      <c r="AE740" s="653">
        <f t="shared" ref="AE740" si="10167">((AE741*$H740)-((AE741*$H740*$E741)+(AE741*$H740*$F741)))</f>
        <v>0</v>
      </c>
      <c r="AF740" s="653">
        <f t="shared" ref="AF740" si="10168">((AF741*$H740)-((AF741*$H740*$E741)+(AF741*$H740*$F741)))</f>
        <v>0</v>
      </c>
      <c r="AG740" s="653">
        <f t="shared" ref="AG740" si="10169">((AG741*$H740)-((AG741*$H740*$E741)+(AG741*$H740*$F741)))</f>
        <v>0</v>
      </c>
      <c r="AH740" s="653">
        <f t="shared" ref="AH740" si="10170">((AH741*$H740)-((AH741*$H740*$E741)+(AH741*$H740*$F741)))</f>
        <v>0</v>
      </c>
      <c r="AI740" s="653">
        <f>+AI741*H740</f>
        <v>0</v>
      </c>
      <c r="AJ740" s="653">
        <f>+AJ741*H740</f>
        <v>0</v>
      </c>
      <c r="AK740" s="653">
        <v>0</v>
      </c>
      <c r="AL740" s="653">
        <v>0</v>
      </c>
      <c r="AM740" s="653">
        <v>0</v>
      </c>
      <c r="AN740" s="653">
        <v>0</v>
      </c>
      <c r="AO740" s="653">
        <v>0</v>
      </c>
      <c r="AP740" s="653">
        <v>0</v>
      </c>
      <c r="AQ740" s="653">
        <v>0</v>
      </c>
      <c r="AR740" s="653">
        <v>0</v>
      </c>
      <c r="AS740" s="653">
        <v>0</v>
      </c>
      <c r="AT740" s="653">
        <v>0</v>
      </c>
      <c r="AU740" s="653">
        <v>0</v>
      </c>
      <c r="AV740" s="653">
        <v>0</v>
      </c>
      <c r="AW740" s="613">
        <f t="shared" si="9990"/>
        <v>0</v>
      </c>
      <c r="AX740" s="645">
        <f t="shared" si="9972"/>
        <v>0</v>
      </c>
      <c r="AY740" s="656" t="e">
        <f t="shared" si="9973"/>
        <v>#DIV/0!</v>
      </c>
      <c r="AZ740" s="591"/>
    </row>
    <row r="741" spans="1:52">
      <c r="A741" s="590"/>
      <c r="B741" s="636"/>
      <c r="C741" s="636"/>
      <c r="D741" s="651"/>
      <c r="E741" s="652">
        <v>0.3</v>
      </c>
      <c r="F741" s="652">
        <v>0.05</v>
      </c>
      <c r="G741" s="653"/>
      <c r="H741" s="640"/>
      <c r="I741" s="640">
        <f t="shared" si="9889"/>
        <v>1.35</v>
      </c>
      <c r="J741" s="658">
        <v>0</v>
      </c>
      <c r="K741" s="658">
        <v>0</v>
      </c>
      <c r="L741" s="658">
        <v>0</v>
      </c>
      <c r="M741" s="658">
        <v>0</v>
      </c>
      <c r="N741" s="658">
        <v>0</v>
      </c>
      <c r="O741" s="658">
        <v>0</v>
      </c>
      <c r="P741" s="658">
        <v>0</v>
      </c>
      <c r="Q741" s="658">
        <v>0</v>
      </c>
      <c r="R741" s="658">
        <v>0.3</v>
      </c>
      <c r="S741" s="658">
        <v>0</v>
      </c>
      <c r="T741" s="658">
        <v>0</v>
      </c>
      <c r="U741" s="658">
        <v>0</v>
      </c>
      <c r="V741" s="658">
        <v>0</v>
      </c>
      <c r="W741" s="658">
        <v>0</v>
      </c>
      <c r="X741" s="658">
        <v>0</v>
      </c>
      <c r="Y741" s="658">
        <v>0</v>
      </c>
      <c r="Z741" s="658">
        <v>0</v>
      </c>
      <c r="AA741" s="658">
        <v>0</v>
      </c>
      <c r="AB741" s="658">
        <v>0</v>
      </c>
      <c r="AC741" s="658">
        <v>0.99</v>
      </c>
      <c r="AD741" s="658">
        <v>1.0000000000000009E-2</v>
      </c>
      <c r="AE741" s="658">
        <v>0</v>
      </c>
      <c r="AF741" s="658">
        <v>0</v>
      </c>
      <c r="AG741" s="658">
        <v>0</v>
      </c>
      <c r="AH741" s="658">
        <v>0</v>
      </c>
      <c r="AI741" s="658">
        <v>0.05</v>
      </c>
      <c r="AJ741" s="658">
        <v>0</v>
      </c>
      <c r="AK741" s="658">
        <v>0</v>
      </c>
      <c r="AL741" s="658">
        <v>0</v>
      </c>
      <c r="AM741" s="658">
        <v>0</v>
      </c>
      <c r="AN741" s="658">
        <v>0</v>
      </c>
      <c r="AO741" s="658">
        <v>0</v>
      </c>
      <c r="AP741" s="658">
        <v>0</v>
      </c>
      <c r="AQ741" s="658">
        <v>0</v>
      </c>
      <c r="AR741" s="658">
        <v>0</v>
      </c>
      <c r="AS741" s="658">
        <v>0</v>
      </c>
      <c r="AT741" s="658">
        <v>0</v>
      </c>
      <c r="AU741" s="658">
        <v>0</v>
      </c>
      <c r="AV741" s="658">
        <v>0</v>
      </c>
      <c r="AW741" s="613">
        <f t="shared" si="9990"/>
        <v>1.35</v>
      </c>
      <c r="AX741" s="645">
        <f t="shared" si="9972"/>
        <v>1.35</v>
      </c>
      <c r="AY741" s="656" t="e">
        <f t="shared" si="9973"/>
        <v>#DIV/0!</v>
      </c>
      <c r="AZ741" s="591"/>
    </row>
    <row r="742" spans="1:52">
      <c r="A742" s="590"/>
      <c r="B742" s="636" t="s">
        <v>378</v>
      </c>
      <c r="C742" s="636" t="s">
        <v>871</v>
      </c>
      <c r="D742" s="651" t="s">
        <v>721</v>
      </c>
      <c r="E742" s="652"/>
      <c r="F742" s="652"/>
      <c r="G742" s="653"/>
      <c r="H742" s="640">
        <v>0</v>
      </c>
      <c r="I742" s="640">
        <f t="shared" si="9889"/>
        <v>0</v>
      </c>
      <c r="J742" s="653">
        <v>0</v>
      </c>
      <c r="K742" s="653">
        <v>0</v>
      </c>
      <c r="L742" s="653">
        <v>0</v>
      </c>
      <c r="M742" s="653">
        <v>0</v>
      </c>
      <c r="N742" s="653">
        <v>0</v>
      </c>
      <c r="O742" s="653">
        <v>0</v>
      </c>
      <c r="P742" s="653">
        <v>0</v>
      </c>
      <c r="Q742" s="653">
        <v>0</v>
      </c>
      <c r="R742" s="653">
        <f t="shared" si="10138"/>
        <v>0</v>
      </c>
      <c r="S742" s="653">
        <f t="shared" ref="S742" si="10171">((S743*$H742)-((S743*$H742*$E743)+(S743*$H742*$F743)))</f>
        <v>0</v>
      </c>
      <c r="T742" s="653">
        <f t="shared" ref="T742" si="10172">((T743*$H742)-((T743*$H742*$E743)+(T743*$H742*$F743)))</f>
        <v>0</v>
      </c>
      <c r="U742" s="653">
        <f t="shared" ref="U742" si="10173">((U743*$H742)-((U743*$H742*$E743)+(U743*$H742*$F743)))</f>
        <v>0</v>
      </c>
      <c r="V742" s="653">
        <f t="shared" ref="V742" si="10174">((V743*$H742)-((V743*$H742*$E743)+(V743*$H742*$F743)))</f>
        <v>0</v>
      </c>
      <c r="W742" s="653">
        <f t="shared" ref="W742" si="10175">((W743*$H742)-((W743*$H742*$E743)+(W743*$H742*$F743)))</f>
        <v>0</v>
      </c>
      <c r="X742" s="653">
        <f t="shared" ref="X742" si="10176">((X743*$H742)-((X743*$H742*$E743)+(X743*$H742*$F743)))</f>
        <v>0</v>
      </c>
      <c r="Y742" s="653">
        <f t="shared" ref="Y742" si="10177">((Y743*$H742)-((Y743*$H742*$E743)+(Y743*$H742*$F743)))</f>
        <v>0</v>
      </c>
      <c r="Z742" s="653">
        <f t="shared" ref="Z742" si="10178">((Z743*$H742)-((Z743*$H742*$E743)+(Z743*$H742*$F743)))</f>
        <v>0</v>
      </c>
      <c r="AA742" s="653">
        <f t="shared" ref="AA742" si="10179">((AA743*$H742)-((AA743*$H742*$E743)+(AA743*$H742*$F743)))</f>
        <v>0</v>
      </c>
      <c r="AB742" s="653">
        <f t="shared" ref="AB742" si="10180">((AB743*$H742)-((AB743*$H742*$E743)+(AB743*$H742*$F743)))</f>
        <v>0</v>
      </c>
      <c r="AC742" s="653">
        <f t="shared" ref="AC742" si="10181">((AC743*$H742)-((AC743*$H742*$E743)+(AC743*$H742*$F743)))</f>
        <v>0</v>
      </c>
      <c r="AD742" s="653">
        <f t="shared" ref="AD742" si="10182">((AD743*$H742)-((AD743*$H742*$E743)+(AD743*$H742*$F743)))</f>
        <v>0</v>
      </c>
      <c r="AE742" s="653">
        <f t="shared" ref="AE742" si="10183">((AE743*$H742)-((AE743*$H742*$E743)+(AE743*$H742*$F743)))</f>
        <v>0</v>
      </c>
      <c r="AF742" s="653">
        <f t="shared" ref="AF742" si="10184">((AF743*$H742)-((AF743*$H742*$E743)+(AF743*$H742*$F743)))</f>
        <v>0</v>
      </c>
      <c r="AG742" s="653">
        <f t="shared" ref="AG742" si="10185">((AG743*$H742)-((AG743*$H742*$E743)+(AG743*$H742*$F743)))</f>
        <v>0</v>
      </c>
      <c r="AH742" s="653">
        <f t="shared" ref="AH742" si="10186">((AH743*$H742)-((AH743*$H742*$E743)+(AH743*$H742*$F743)))</f>
        <v>0</v>
      </c>
      <c r="AI742" s="653">
        <f>+AI743*H742</f>
        <v>0</v>
      </c>
      <c r="AJ742" s="653">
        <f>+AJ743*H742</f>
        <v>0</v>
      </c>
      <c r="AK742" s="653">
        <v>0</v>
      </c>
      <c r="AL742" s="653">
        <v>0</v>
      </c>
      <c r="AM742" s="653">
        <v>0</v>
      </c>
      <c r="AN742" s="653">
        <v>0</v>
      </c>
      <c r="AO742" s="653">
        <v>0</v>
      </c>
      <c r="AP742" s="653">
        <v>0</v>
      </c>
      <c r="AQ742" s="653">
        <v>0</v>
      </c>
      <c r="AR742" s="653">
        <v>0</v>
      </c>
      <c r="AS742" s="653">
        <v>0</v>
      </c>
      <c r="AT742" s="653">
        <v>0</v>
      </c>
      <c r="AU742" s="653">
        <v>0</v>
      </c>
      <c r="AV742" s="653">
        <v>0</v>
      </c>
      <c r="AW742" s="613">
        <f t="shared" si="9990"/>
        <v>0</v>
      </c>
      <c r="AX742" s="645">
        <f t="shared" si="9972"/>
        <v>0</v>
      </c>
      <c r="AY742" s="656" t="e">
        <f t="shared" si="9973"/>
        <v>#DIV/0!</v>
      </c>
      <c r="AZ742" s="591"/>
    </row>
    <row r="743" spans="1:52">
      <c r="A743" s="590"/>
      <c r="B743" s="636"/>
      <c r="C743" s="636"/>
      <c r="D743" s="651"/>
      <c r="E743" s="652">
        <v>0.3</v>
      </c>
      <c r="F743" s="652">
        <v>0.05</v>
      </c>
      <c r="G743" s="653"/>
      <c r="H743" s="640"/>
      <c r="I743" s="640">
        <f t="shared" si="9889"/>
        <v>1.35</v>
      </c>
      <c r="J743" s="658">
        <v>0</v>
      </c>
      <c r="K743" s="658">
        <v>0</v>
      </c>
      <c r="L743" s="658">
        <v>0</v>
      </c>
      <c r="M743" s="658">
        <v>0</v>
      </c>
      <c r="N743" s="658">
        <v>0</v>
      </c>
      <c r="O743" s="658">
        <v>0</v>
      </c>
      <c r="P743" s="658">
        <v>0</v>
      </c>
      <c r="Q743" s="658">
        <v>0</v>
      </c>
      <c r="R743" s="658">
        <v>0.3</v>
      </c>
      <c r="S743" s="658">
        <v>0</v>
      </c>
      <c r="T743" s="658">
        <v>0</v>
      </c>
      <c r="U743" s="658">
        <v>0</v>
      </c>
      <c r="V743" s="658">
        <v>0</v>
      </c>
      <c r="W743" s="658">
        <v>0</v>
      </c>
      <c r="X743" s="658">
        <v>0</v>
      </c>
      <c r="Y743" s="658">
        <v>0</v>
      </c>
      <c r="Z743" s="658">
        <v>0</v>
      </c>
      <c r="AA743" s="658">
        <v>0</v>
      </c>
      <c r="AB743" s="658">
        <v>0</v>
      </c>
      <c r="AC743" s="658">
        <v>0.99</v>
      </c>
      <c r="AD743" s="658">
        <v>1.0000000000000009E-2</v>
      </c>
      <c r="AE743" s="658">
        <v>0</v>
      </c>
      <c r="AF743" s="658">
        <v>0</v>
      </c>
      <c r="AG743" s="658">
        <v>0</v>
      </c>
      <c r="AH743" s="658">
        <v>0</v>
      </c>
      <c r="AI743" s="658">
        <v>0.05</v>
      </c>
      <c r="AJ743" s="658">
        <v>0</v>
      </c>
      <c r="AK743" s="658">
        <v>0</v>
      </c>
      <c r="AL743" s="658">
        <v>0</v>
      </c>
      <c r="AM743" s="658">
        <v>0</v>
      </c>
      <c r="AN743" s="658">
        <v>0</v>
      </c>
      <c r="AO743" s="658">
        <v>0</v>
      </c>
      <c r="AP743" s="658">
        <v>0</v>
      </c>
      <c r="AQ743" s="658">
        <v>0</v>
      </c>
      <c r="AR743" s="658">
        <v>0</v>
      </c>
      <c r="AS743" s="658">
        <v>0</v>
      </c>
      <c r="AT743" s="658">
        <v>0</v>
      </c>
      <c r="AU743" s="658">
        <v>0</v>
      </c>
      <c r="AV743" s="658">
        <v>0</v>
      </c>
      <c r="AW743" s="613">
        <f t="shared" si="9990"/>
        <v>1.35</v>
      </c>
      <c r="AX743" s="645">
        <f t="shared" si="9972"/>
        <v>1.35</v>
      </c>
      <c r="AY743" s="656" t="e">
        <f t="shared" si="9973"/>
        <v>#DIV/0!</v>
      </c>
      <c r="AZ743" s="591"/>
    </row>
    <row r="744" spans="1:52">
      <c r="A744" s="590"/>
      <c r="B744" s="636" t="s">
        <v>378</v>
      </c>
      <c r="C744" s="636" t="s">
        <v>872</v>
      </c>
      <c r="D744" s="651" t="s">
        <v>706</v>
      </c>
      <c r="E744" s="652"/>
      <c r="F744" s="652"/>
      <c r="G744" s="653"/>
      <c r="H744" s="640">
        <v>93990.747555575217</v>
      </c>
      <c r="I744" s="640">
        <f t="shared" si="9889"/>
        <v>93990.747555575217</v>
      </c>
      <c r="J744" s="653">
        <v>0</v>
      </c>
      <c r="K744" s="653">
        <v>0</v>
      </c>
      <c r="L744" s="653">
        <v>0</v>
      </c>
      <c r="M744" s="653">
        <v>0</v>
      </c>
      <c r="N744" s="653">
        <v>0</v>
      </c>
      <c r="O744" s="653">
        <v>0</v>
      </c>
      <c r="P744" s="653">
        <v>0</v>
      </c>
      <c r="Q744" s="653">
        <v>0</v>
      </c>
      <c r="R744" s="653">
        <f t="shared" si="10138"/>
        <v>28197.224266672565</v>
      </c>
      <c r="S744" s="653">
        <f t="shared" ref="S744" si="10187">((S745*$H744)-((S745*$H744*$E745)+(S745*$H744*$F745)))</f>
        <v>0</v>
      </c>
      <c r="T744" s="653">
        <f t="shared" ref="T744" si="10188">((T745*$H744)-((T745*$H744*$E745)+(T745*$H744*$F745)))</f>
        <v>0</v>
      </c>
      <c r="U744" s="653">
        <f t="shared" ref="U744" si="10189">((U745*$H744)-((U745*$H744*$E745)+(U745*$H744*$F745)))</f>
        <v>0</v>
      </c>
      <c r="V744" s="653">
        <f t="shared" ref="V744" si="10190">((V745*$H744)-((V745*$H744*$E745)+(V745*$H744*$F745)))</f>
        <v>0</v>
      </c>
      <c r="W744" s="653">
        <f t="shared" ref="W744" si="10191">((W745*$H744)-((W745*$H744*$E745)+(W745*$H744*$F745)))</f>
        <v>0</v>
      </c>
      <c r="X744" s="653">
        <f t="shared" ref="X744" si="10192">((X745*$H744)-((X745*$H744*$E745)+(X745*$H744*$F745)))</f>
        <v>0</v>
      </c>
      <c r="Y744" s="653">
        <f t="shared" ref="Y744" si="10193">((Y745*$H744)-((Y745*$H744*$E745)+(Y745*$H744*$F745)))</f>
        <v>0</v>
      </c>
      <c r="Z744" s="653">
        <f t="shared" ref="Z744" si="10194">((Z745*$H744)-((Z745*$H744*$E745)+(Z745*$H744*$F745)))</f>
        <v>0</v>
      </c>
      <c r="AA744" s="653">
        <f t="shared" ref="AA744" si="10195">((AA745*$H744)-((AA745*$H744*$E745)+(AA745*$H744*$F745)))</f>
        <v>0</v>
      </c>
      <c r="AB744" s="653">
        <f t="shared" ref="AB744" si="10196">((AB745*$H744)-((AB745*$H744*$E745)+(AB745*$H744*$F745)))</f>
        <v>48264.248869787873</v>
      </c>
      <c r="AC744" s="653">
        <f t="shared" ref="AC744" si="10197">((AC745*$H744)-((AC745*$H744*$E745)+(AC745*$H744*$F745)))</f>
        <v>12829.737041336015</v>
      </c>
      <c r="AD744" s="653">
        <f t="shared" ref="AD744" si="10198">((AD745*$H744)-((AD745*$H744*$E745)+(AD745*$H744*$F745)))</f>
        <v>0</v>
      </c>
      <c r="AE744" s="653">
        <f t="shared" ref="AE744" si="10199">((AE745*$H744)-((AE745*$H744*$E745)+(AE745*$H744*$F745)))</f>
        <v>0</v>
      </c>
      <c r="AF744" s="653">
        <f t="shared" ref="AF744" si="10200">((AF745*$H744)-((AF745*$H744*$E745)+(AF745*$H744*$F745)))</f>
        <v>0</v>
      </c>
      <c r="AG744" s="653">
        <f t="shared" ref="AG744" si="10201">((AG745*$H744)-((AG745*$H744*$E745)+(AG745*$H744*$F745)))</f>
        <v>0</v>
      </c>
      <c r="AH744" s="653">
        <f t="shared" ref="AH744" si="10202">((AH745*$H744)-((AH745*$H744*$E745)+(AH745*$H744*$F745)))</f>
        <v>0</v>
      </c>
      <c r="AI744" s="653">
        <f>+AI745*H744</f>
        <v>4699.5373777787609</v>
      </c>
      <c r="AJ744" s="653">
        <f>+AJ745*H744</f>
        <v>0</v>
      </c>
      <c r="AK744" s="653">
        <v>0</v>
      </c>
      <c r="AL744" s="653">
        <v>0</v>
      </c>
      <c r="AM744" s="653">
        <v>0</v>
      </c>
      <c r="AN744" s="653">
        <v>0</v>
      </c>
      <c r="AO744" s="653">
        <v>0</v>
      </c>
      <c r="AP744" s="653">
        <v>0</v>
      </c>
      <c r="AQ744" s="653">
        <v>0</v>
      </c>
      <c r="AR744" s="653">
        <v>0</v>
      </c>
      <c r="AS744" s="653">
        <v>0</v>
      </c>
      <c r="AT744" s="653">
        <v>0</v>
      </c>
      <c r="AU744" s="653">
        <v>0</v>
      </c>
      <c r="AV744" s="653">
        <v>0</v>
      </c>
      <c r="AW744" s="613">
        <f t="shared" si="9990"/>
        <v>93990.747555575217</v>
      </c>
      <c r="AX744" s="645">
        <f t="shared" si="9972"/>
        <v>0</v>
      </c>
      <c r="AY744" s="656">
        <f t="shared" si="9973"/>
        <v>0</v>
      </c>
      <c r="AZ744" s="591"/>
    </row>
    <row r="745" spans="1:52">
      <c r="A745" s="590"/>
      <c r="B745" s="636"/>
      <c r="C745" s="636"/>
      <c r="D745" s="651"/>
      <c r="E745" s="652">
        <v>0.3</v>
      </c>
      <c r="F745" s="652">
        <v>0.05</v>
      </c>
      <c r="G745" s="653"/>
      <c r="H745" s="640"/>
      <c r="I745" s="640">
        <f t="shared" si="9889"/>
        <v>1.35</v>
      </c>
      <c r="J745" s="658">
        <v>0</v>
      </c>
      <c r="K745" s="658">
        <v>0</v>
      </c>
      <c r="L745" s="658">
        <v>0</v>
      </c>
      <c r="M745" s="658">
        <v>0</v>
      </c>
      <c r="N745" s="658">
        <v>0</v>
      </c>
      <c r="O745" s="658">
        <v>0</v>
      </c>
      <c r="P745" s="658">
        <v>0</v>
      </c>
      <c r="Q745" s="658">
        <v>0</v>
      </c>
      <c r="R745" s="658">
        <v>0.3</v>
      </c>
      <c r="S745" s="658">
        <v>0</v>
      </c>
      <c r="T745" s="658">
        <v>0</v>
      </c>
      <c r="U745" s="658">
        <v>0</v>
      </c>
      <c r="V745" s="658">
        <v>0</v>
      </c>
      <c r="W745" s="658">
        <v>0</v>
      </c>
      <c r="X745" s="658">
        <v>0</v>
      </c>
      <c r="Y745" s="658">
        <v>0</v>
      </c>
      <c r="Z745" s="658">
        <v>0</v>
      </c>
      <c r="AA745" s="658">
        <v>0</v>
      </c>
      <c r="AB745" s="658">
        <v>0.79</v>
      </c>
      <c r="AC745" s="658">
        <v>0.20999999999999996</v>
      </c>
      <c r="AD745" s="658">
        <v>0</v>
      </c>
      <c r="AE745" s="658">
        <v>0</v>
      </c>
      <c r="AF745" s="658">
        <v>0</v>
      </c>
      <c r="AG745" s="658">
        <v>0</v>
      </c>
      <c r="AH745" s="658">
        <v>0</v>
      </c>
      <c r="AI745" s="658">
        <v>0.05</v>
      </c>
      <c r="AJ745" s="658">
        <v>0</v>
      </c>
      <c r="AK745" s="658">
        <v>0</v>
      </c>
      <c r="AL745" s="658">
        <v>0</v>
      </c>
      <c r="AM745" s="658">
        <v>0</v>
      </c>
      <c r="AN745" s="658">
        <v>0</v>
      </c>
      <c r="AO745" s="658">
        <v>0</v>
      </c>
      <c r="AP745" s="658">
        <v>0</v>
      </c>
      <c r="AQ745" s="658">
        <v>0</v>
      </c>
      <c r="AR745" s="658">
        <v>0</v>
      </c>
      <c r="AS745" s="658">
        <v>0</v>
      </c>
      <c r="AT745" s="658">
        <v>0</v>
      </c>
      <c r="AU745" s="658">
        <v>0</v>
      </c>
      <c r="AV745" s="658">
        <v>0</v>
      </c>
      <c r="AW745" s="613">
        <f t="shared" si="9990"/>
        <v>1.35</v>
      </c>
      <c r="AX745" s="645">
        <f t="shared" si="9972"/>
        <v>1.35</v>
      </c>
      <c r="AY745" s="656" t="e">
        <f t="shared" si="9973"/>
        <v>#DIV/0!</v>
      </c>
      <c r="AZ745" s="591"/>
    </row>
    <row r="746" spans="1:52">
      <c r="A746" s="590"/>
      <c r="B746" s="636" t="s">
        <v>378</v>
      </c>
      <c r="C746" s="636" t="s">
        <v>873</v>
      </c>
      <c r="D746" s="651" t="s">
        <v>704</v>
      </c>
      <c r="E746" s="652"/>
      <c r="F746" s="652"/>
      <c r="G746" s="653"/>
      <c r="H746" s="640">
        <v>272125.97699745506</v>
      </c>
      <c r="I746" s="640">
        <f t="shared" si="9889"/>
        <v>272125.97699745506</v>
      </c>
      <c r="J746" s="653">
        <v>0</v>
      </c>
      <c r="K746" s="653">
        <v>0</v>
      </c>
      <c r="L746" s="653">
        <v>0</v>
      </c>
      <c r="M746" s="653">
        <v>0</v>
      </c>
      <c r="N746" s="653">
        <v>0</v>
      </c>
      <c r="O746" s="653">
        <v>0</v>
      </c>
      <c r="P746" s="653">
        <v>0</v>
      </c>
      <c r="Q746" s="653">
        <v>0</v>
      </c>
      <c r="R746" s="653">
        <f t="shared" si="10138"/>
        <v>81637.793099236515</v>
      </c>
      <c r="S746" s="653">
        <f t="shared" ref="S746" si="10203">((S747*$H746)-((S747*$H746*$E747)+(S747*$H746*$F747)))</f>
        <v>0</v>
      </c>
      <c r="T746" s="653">
        <f t="shared" ref="T746" si="10204">((T747*$H746)-((T747*$H746*$E747)+(T747*$H746*$F747)))</f>
        <v>0</v>
      </c>
      <c r="U746" s="653">
        <f t="shared" ref="U746" si="10205">((U747*$H746)-((U747*$H746*$E747)+(U747*$H746*$F747)))</f>
        <v>0</v>
      </c>
      <c r="V746" s="653">
        <f t="shared" ref="V746" si="10206">((V747*$H746)-((V747*$H746*$E747)+(V747*$H746*$F747)))</f>
        <v>0</v>
      </c>
      <c r="W746" s="653">
        <f t="shared" ref="W746" si="10207">((W747*$H746)-((W747*$H746*$E747)+(W747*$H746*$F747)))</f>
        <v>0</v>
      </c>
      <c r="X746" s="653">
        <f t="shared" ref="X746" si="10208">((X747*$H746)-((X747*$H746*$E747)+(X747*$H746*$F747)))</f>
        <v>0</v>
      </c>
      <c r="Y746" s="653">
        <f t="shared" ref="Y746" si="10209">((Y747*$H746)-((Y747*$H746*$E747)+(Y747*$H746*$F747)))</f>
        <v>0</v>
      </c>
      <c r="Z746" s="653">
        <f t="shared" ref="Z746" si="10210">((Z747*$H746)-((Z747*$H746*$E747)+(Z747*$H746*$F747)))</f>
        <v>0</v>
      </c>
      <c r="AA746" s="653">
        <f t="shared" ref="AA746" si="10211">((AA747*$H746)-((AA747*$H746*$E747)+(AA747*$H746*$F747)))</f>
        <v>0</v>
      </c>
      <c r="AB746" s="653">
        <f t="shared" ref="AB746" si="10212">((AB747*$H746)-((AB747*$H746*$E747)+(AB747*$H746*$F747)))</f>
        <v>116742.04413190823</v>
      </c>
      <c r="AC746" s="653">
        <f t="shared" ref="AC746" si="10213">((AC747*$H746)-((AC747*$H746*$E747)+(AC747*$H746*$F747)))</f>
        <v>60139.840916437563</v>
      </c>
      <c r="AD746" s="653">
        <f t="shared" ref="AD746" si="10214">((AD747*$H746)-((AD747*$H746*$E747)+(AD747*$H746*$F747)))</f>
        <v>0</v>
      </c>
      <c r="AE746" s="653">
        <f t="shared" ref="AE746" si="10215">((AE747*$H746)-((AE747*$H746*$E747)+(AE747*$H746*$F747)))</f>
        <v>0</v>
      </c>
      <c r="AF746" s="653">
        <f t="shared" ref="AF746" si="10216">((AF747*$H746)-((AF747*$H746*$E747)+(AF747*$H746*$F747)))</f>
        <v>0</v>
      </c>
      <c r="AG746" s="653">
        <f t="shared" ref="AG746" si="10217">((AG747*$H746)-((AG747*$H746*$E747)+(AG747*$H746*$F747)))</f>
        <v>0</v>
      </c>
      <c r="AH746" s="653">
        <f t="shared" ref="AH746" si="10218">((AH747*$H746)-((AH747*$H746*$E747)+(AH747*$H746*$F747)))</f>
        <v>0</v>
      </c>
      <c r="AI746" s="653">
        <f>+AI747*H746</f>
        <v>13606.298849872754</v>
      </c>
      <c r="AJ746" s="653">
        <f>+AJ747*H746</f>
        <v>0</v>
      </c>
      <c r="AK746" s="653">
        <v>0</v>
      </c>
      <c r="AL746" s="653">
        <v>0</v>
      </c>
      <c r="AM746" s="653">
        <v>0</v>
      </c>
      <c r="AN746" s="653">
        <v>0</v>
      </c>
      <c r="AO746" s="653">
        <v>0</v>
      </c>
      <c r="AP746" s="653">
        <v>0</v>
      </c>
      <c r="AQ746" s="653">
        <v>0</v>
      </c>
      <c r="AR746" s="653">
        <v>0</v>
      </c>
      <c r="AS746" s="653">
        <v>0</v>
      </c>
      <c r="AT746" s="653">
        <v>0</v>
      </c>
      <c r="AU746" s="653">
        <v>0</v>
      </c>
      <c r="AV746" s="653">
        <v>0</v>
      </c>
      <c r="AW746" s="613">
        <f t="shared" si="9990"/>
        <v>272125.97699745506</v>
      </c>
      <c r="AX746" s="645">
        <f t="shared" si="9972"/>
        <v>0</v>
      </c>
      <c r="AY746" s="656">
        <f t="shared" si="9973"/>
        <v>0</v>
      </c>
      <c r="AZ746" s="591"/>
    </row>
    <row r="747" spans="1:52">
      <c r="A747" s="590"/>
      <c r="B747" s="636"/>
      <c r="C747" s="636"/>
      <c r="D747" s="651"/>
      <c r="E747" s="652">
        <v>0.3</v>
      </c>
      <c r="F747" s="652">
        <v>0.05</v>
      </c>
      <c r="G747" s="653"/>
      <c r="H747" s="640"/>
      <c r="I747" s="640">
        <f t="shared" si="9889"/>
        <v>1.3499999999999999</v>
      </c>
      <c r="J747" s="658">
        <v>0</v>
      </c>
      <c r="K747" s="658">
        <v>0</v>
      </c>
      <c r="L747" s="658">
        <v>0</v>
      </c>
      <c r="M747" s="658">
        <v>0</v>
      </c>
      <c r="N747" s="658">
        <v>0</v>
      </c>
      <c r="O747" s="658">
        <v>0</v>
      </c>
      <c r="P747" s="658">
        <v>0</v>
      </c>
      <c r="Q747" s="658">
        <v>0</v>
      </c>
      <c r="R747" s="658">
        <v>0.3</v>
      </c>
      <c r="S747" s="658">
        <v>0</v>
      </c>
      <c r="T747" s="658">
        <v>0</v>
      </c>
      <c r="U747" s="658">
        <v>0</v>
      </c>
      <c r="V747" s="658">
        <v>0</v>
      </c>
      <c r="W747" s="658">
        <v>0</v>
      </c>
      <c r="X747" s="658">
        <v>0</v>
      </c>
      <c r="Y747" s="658">
        <v>0</v>
      </c>
      <c r="Z747" s="658">
        <v>0</v>
      </c>
      <c r="AA747" s="658">
        <v>0</v>
      </c>
      <c r="AB747" s="658">
        <v>0.66</v>
      </c>
      <c r="AC747" s="658">
        <v>0.33999999999999997</v>
      </c>
      <c r="AD747" s="658">
        <v>0</v>
      </c>
      <c r="AE747" s="658">
        <v>0</v>
      </c>
      <c r="AF747" s="658">
        <v>0</v>
      </c>
      <c r="AG747" s="658">
        <v>0</v>
      </c>
      <c r="AH747" s="658">
        <v>0</v>
      </c>
      <c r="AI747" s="658">
        <v>0.05</v>
      </c>
      <c r="AJ747" s="658">
        <v>0</v>
      </c>
      <c r="AK747" s="658">
        <v>0</v>
      </c>
      <c r="AL747" s="658">
        <v>0</v>
      </c>
      <c r="AM747" s="658">
        <v>0</v>
      </c>
      <c r="AN747" s="658">
        <v>0</v>
      </c>
      <c r="AO747" s="658">
        <v>0</v>
      </c>
      <c r="AP747" s="658">
        <v>0</v>
      </c>
      <c r="AQ747" s="658">
        <v>0</v>
      </c>
      <c r="AR747" s="658">
        <v>0</v>
      </c>
      <c r="AS747" s="658">
        <v>0</v>
      </c>
      <c r="AT747" s="658">
        <v>0</v>
      </c>
      <c r="AU747" s="658">
        <v>0</v>
      </c>
      <c r="AV747" s="658">
        <v>0</v>
      </c>
      <c r="AW747" s="613">
        <f t="shared" si="9990"/>
        <v>1.3499999999999999</v>
      </c>
      <c r="AX747" s="645">
        <f t="shared" si="9972"/>
        <v>1.3499999999999999</v>
      </c>
      <c r="AY747" s="656" t="e">
        <f t="shared" si="9973"/>
        <v>#DIV/0!</v>
      </c>
      <c r="AZ747" s="591"/>
    </row>
    <row r="748" spans="1:52">
      <c r="A748" s="590"/>
      <c r="B748" s="636" t="s">
        <v>378</v>
      </c>
      <c r="C748" s="636" t="s">
        <v>874</v>
      </c>
      <c r="D748" s="651" t="s">
        <v>770</v>
      </c>
      <c r="E748" s="652"/>
      <c r="F748" s="652"/>
      <c r="G748" s="653"/>
      <c r="H748" s="640">
        <v>195489.61009354651</v>
      </c>
      <c r="I748" s="640">
        <f t="shared" si="9889"/>
        <v>195489.61009354651</v>
      </c>
      <c r="J748" s="653">
        <v>0</v>
      </c>
      <c r="K748" s="653">
        <v>0</v>
      </c>
      <c r="L748" s="653">
        <v>0</v>
      </c>
      <c r="M748" s="653">
        <v>0</v>
      </c>
      <c r="N748" s="653">
        <v>0</v>
      </c>
      <c r="O748" s="653">
        <v>0</v>
      </c>
      <c r="P748" s="653">
        <v>0</v>
      </c>
      <c r="Q748" s="653">
        <v>0</v>
      </c>
      <c r="R748" s="653">
        <f t="shared" si="10138"/>
        <v>58646.883028063952</v>
      </c>
      <c r="S748" s="653">
        <f t="shared" ref="S748" si="10219">((S749*$H748)-((S749*$H748*$E749)+(S749*$H748*$F749)))</f>
        <v>0</v>
      </c>
      <c r="T748" s="653">
        <f t="shared" ref="T748" si="10220">((T749*$H748)-((T749*$H748*$E749)+(T749*$H748*$F749)))</f>
        <v>0</v>
      </c>
      <c r="U748" s="653">
        <f t="shared" ref="U748" si="10221">((U749*$H748)-((U749*$H748*$E749)+(U749*$H748*$F749)))</f>
        <v>0</v>
      </c>
      <c r="V748" s="653">
        <f t="shared" ref="V748" si="10222">((V749*$H748)-((V749*$H748*$E749)+(V749*$H748*$F749)))</f>
        <v>0</v>
      </c>
      <c r="W748" s="653">
        <f t="shared" ref="W748" si="10223">((W749*$H748)-((W749*$H748*$E749)+(W749*$H748*$F749)))</f>
        <v>0</v>
      </c>
      <c r="X748" s="653">
        <f t="shared" ref="X748" si="10224">((X749*$H748)-((X749*$H748*$E749)+(X749*$H748*$F749)))</f>
        <v>0</v>
      </c>
      <c r="Y748" s="653">
        <f t="shared" ref="Y748" si="10225">((Y749*$H748)-((Y749*$H748*$E749)+(Y749*$H748*$F749)))</f>
        <v>0</v>
      </c>
      <c r="Z748" s="653">
        <f t="shared" ref="Z748" si="10226">((Z749*$H748)-((Z749*$H748*$E749)+(Z749*$H748*$F749)))</f>
        <v>0</v>
      </c>
      <c r="AA748" s="653">
        <f t="shared" ref="AA748" si="10227">((AA749*$H748)-((AA749*$H748*$E749)+(AA749*$H748*$F749)))</f>
        <v>0</v>
      </c>
      <c r="AB748" s="653">
        <f t="shared" ref="AB748" si="10228">((AB749*$H748)-((AB749*$H748*$E749)+(AB749*$H748*$F749)))</f>
        <v>0</v>
      </c>
      <c r="AC748" s="653">
        <f t="shared" ref="AC748" si="10229">((AC749*$H748)-((AC749*$H748*$E749)+(AC749*$H748*$F749)))</f>
        <v>125797.56409519717</v>
      </c>
      <c r="AD748" s="653">
        <f t="shared" ref="AD748" si="10230">((AD749*$H748)-((AD749*$H748*$E749)+(AD749*$H748*$F749)))</f>
        <v>1270.6824656080535</v>
      </c>
      <c r="AE748" s="653">
        <f t="shared" ref="AE748" si="10231">((AE749*$H748)-((AE749*$H748*$E749)+(AE749*$H748*$F749)))</f>
        <v>0</v>
      </c>
      <c r="AF748" s="653">
        <f t="shared" ref="AF748" si="10232">((AF749*$H748)-((AF749*$H748*$E749)+(AF749*$H748*$F749)))</f>
        <v>0</v>
      </c>
      <c r="AG748" s="653">
        <f t="shared" ref="AG748" si="10233">((AG749*$H748)-((AG749*$H748*$E749)+(AG749*$H748*$F749)))</f>
        <v>0</v>
      </c>
      <c r="AH748" s="653">
        <f t="shared" ref="AH748" si="10234">((AH749*$H748)-((AH749*$H748*$E749)+(AH749*$H748*$F749)))</f>
        <v>0</v>
      </c>
      <c r="AI748" s="653">
        <f>+AI749*H748</f>
        <v>9774.4805046773254</v>
      </c>
      <c r="AJ748" s="653">
        <f>+AJ749*H748</f>
        <v>0</v>
      </c>
      <c r="AK748" s="653">
        <v>0</v>
      </c>
      <c r="AL748" s="653">
        <v>0</v>
      </c>
      <c r="AM748" s="653">
        <v>0</v>
      </c>
      <c r="AN748" s="653">
        <v>0</v>
      </c>
      <c r="AO748" s="653">
        <v>0</v>
      </c>
      <c r="AP748" s="653">
        <v>0</v>
      </c>
      <c r="AQ748" s="653">
        <v>0</v>
      </c>
      <c r="AR748" s="653">
        <v>0</v>
      </c>
      <c r="AS748" s="653">
        <v>0</v>
      </c>
      <c r="AT748" s="653">
        <v>0</v>
      </c>
      <c r="AU748" s="653">
        <v>0</v>
      </c>
      <c r="AV748" s="653">
        <v>0</v>
      </c>
      <c r="AW748" s="613">
        <f t="shared" si="9990"/>
        <v>195489.61009354651</v>
      </c>
      <c r="AX748" s="645">
        <f t="shared" si="9972"/>
        <v>0</v>
      </c>
      <c r="AY748" s="656">
        <f t="shared" si="9973"/>
        <v>0</v>
      </c>
      <c r="AZ748" s="591"/>
    </row>
    <row r="749" spans="1:52">
      <c r="A749" s="590"/>
      <c r="B749" s="636"/>
      <c r="C749" s="636"/>
      <c r="D749" s="651"/>
      <c r="E749" s="652">
        <v>0.3</v>
      </c>
      <c r="F749" s="652">
        <v>0.05</v>
      </c>
      <c r="G749" s="653"/>
      <c r="H749" s="640"/>
      <c r="I749" s="640">
        <f t="shared" si="9889"/>
        <v>1.35</v>
      </c>
      <c r="J749" s="658">
        <v>0</v>
      </c>
      <c r="K749" s="658">
        <v>0</v>
      </c>
      <c r="L749" s="658">
        <v>0</v>
      </c>
      <c r="M749" s="658">
        <v>0</v>
      </c>
      <c r="N749" s="658">
        <v>0</v>
      </c>
      <c r="O749" s="658">
        <v>0</v>
      </c>
      <c r="P749" s="658">
        <v>0</v>
      </c>
      <c r="Q749" s="658">
        <v>0</v>
      </c>
      <c r="R749" s="658">
        <v>0.3</v>
      </c>
      <c r="S749" s="658">
        <v>0</v>
      </c>
      <c r="T749" s="658">
        <v>0</v>
      </c>
      <c r="U749" s="658">
        <v>0</v>
      </c>
      <c r="V749" s="658">
        <v>0</v>
      </c>
      <c r="W749" s="658">
        <v>0</v>
      </c>
      <c r="X749" s="658">
        <v>0</v>
      </c>
      <c r="Y749" s="658">
        <v>0</v>
      </c>
      <c r="Z749" s="658">
        <v>0</v>
      </c>
      <c r="AA749" s="658">
        <v>0</v>
      </c>
      <c r="AB749" s="658">
        <v>0</v>
      </c>
      <c r="AC749" s="658">
        <v>0.99</v>
      </c>
      <c r="AD749" s="658">
        <v>1.0000000000000009E-2</v>
      </c>
      <c r="AE749" s="658">
        <v>0</v>
      </c>
      <c r="AF749" s="658">
        <v>0</v>
      </c>
      <c r="AG749" s="658">
        <v>0</v>
      </c>
      <c r="AH749" s="658">
        <v>0</v>
      </c>
      <c r="AI749" s="658">
        <v>0.05</v>
      </c>
      <c r="AJ749" s="658">
        <v>0</v>
      </c>
      <c r="AK749" s="658">
        <v>0</v>
      </c>
      <c r="AL749" s="658">
        <v>0</v>
      </c>
      <c r="AM749" s="658">
        <v>0</v>
      </c>
      <c r="AN749" s="658">
        <v>0</v>
      </c>
      <c r="AO749" s="658">
        <v>0</v>
      </c>
      <c r="AP749" s="658">
        <v>0</v>
      </c>
      <c r="AQ749" s="658">
        <v>0</v>
      </c>
      <c r="AR749" s="658">
        <v>0</v>
      </c>
      <c r="AS749" s="658">
        <v>0</v>
      </c>
      <c r="AT749" s="658">
        <v>0</v>
      </c>
      <c r="AU749" s="658">
        <v>0</v>
      </c>
      <c r="AV749" s="658">
        <v>0</v>
      </c>
      <c r="AW749" s="613">
        <f t="shared" si="9990"/>
        <v>1.35</v>
      </c>
      <c r="AX749" s="645">
        <f t="shared" si="9972"/>
        <v>1.35</v>
      </c>
      <c r="AY749" s="656" t="e">
        <f t="shared" si="9973"/>
        <v>#DIV/0!</v>
      </c>
      <c r="AZ749" s="591"/>
    </row>
    <row r="750" spans="1:52">
      <c r="A750" s="590"/>
      <c r="B750" s="646" t="s">
        <v>305</v>
      </c>
      <c r="C750" s="646" t="s">
        <v>875</v>
      </c>
      <c r="D750" s="647" t="s">
        <v>876</v>
      </c>
      <c r="E750" s="648"/>
      <c r="F750" s="648"/>
      <c r="G750" s="649"/>
      <c r="H750" s="650">
        <f>+H751+H753+H755+H757+H759+H761</f>
        <v>1092211.9457421931</v>
      </c>
      <c r="I750" s="650">
        <f t="shared" si="9889"/>
        <v>1092211.9457421931</v>
      </c>
      <c r="J750" s="650">
        <f t="shared" ref="J750:AV750" si="10235">+J751+J753+J755+J757+J759+J761</f>
        <v>0</v>
      </c>
      <c r="K750" s="650">
        <f t="shared" si="10235"/>
        <v>0</v>
      </c>
      <c r="L750" s="650">
        <f t="shared" si="10235"/>
        <v>0</v>
      </c>
      <c r="M750" s="650">
        <f t="shared" si="10235"/>
        <v>0</v>
      </c>
      <c r="N750" s="650">
        <f t="shared" si="10235"/>
        <v>0</v>
      </c>
      <c r="O750" s="650">
        <f t="shared" si="10235"/>
        <v>0</v>
      </c>
      <c r="P750" s="650">
        <f t="shared" si="10235"/>
        <v>0</v>
      </c>
      <c r="Q750" s="650">
        <f t="shared" si="10235"/>
        <v>0</v>
      </c>
      <c r="R750" s="650">
        <f t="shared" si="10235"/>
        <v>327663.58372265787</v>
      </c>
      <c r="S750" s="650">
        <f t="shared" si="10235"/>
        <v>0</v>
      </c>
      <c r="T750" s="650">
        <f t="shared" si="10235"/>
        <v>0</v>
      </c>
      <c r="U750" s="650">
        <f t="shared" si="10235"/>
        <v>0</v>
      </c>
      <c r="V750" s="650">
        <f t="shared" si="10235"/>
        <v>0</v>
      </c>
      <c r="W750" s="650">
        <f t="shared" si="10235"/>
        <v>0</v>
      </c>
      <c r="X750" s="650">
        <f t="shared" si="10235"/>
        <v>0</v>
      </c>
      <c r="Y750" s="650">
        <f t="shared" si="10235"/>
        <v>0</v>
      </c>
      <c r="Z750" s="650">
        <f t="shared" si="10235"/>
        <v>0</v>
      </c>
      <c r="AA750" s="650">
        <f t="shared" si="10235"/>
        <v>0</v>
      </c>
      <c r="AB750" s="650">
        <f t="shared" si="10235"/>
        <v>14889.492116679421</v>
      </c>
      <c r="AC750" s="650">
        <f t="shared" si="10235"/>
        <v>205398.19033795572</v>
      </c>
      <c r="AD750" s="650">
        <f t="shared" si="10235"/>
        <v>489650.08227779041</v>
      </c>
      <c r="AE750" s="650">
        <f t="shared" si="10235"/>
        <v>0</v>
      </c>
      <c r="AF750" s="650">
        <f t="shared" si="10235"/>
        <v>0</v>
      </c>
      <c r="AG750" s="650">
        <f t="shared" si="10235"/>
        <v>0</v>
      </c>
      <c r="AH750" s="650">
        <f t="shared" si="10235"/>
        <v>0</v>
      </c>
      <c r="AI750" s="650">
        <f t="shared" si="10235"/>
        <v>54610.597287109653</v>
      </c>
      <c r="AJ750" s="650">
        <f t="shared" si="10235"/>
        <v>0</v>
      </c>
      <c r="AK750" s="650">
        <f t="shared" si="10235"/>
        <v>0</v>
      </c>
      <c r="AL750" s="650">
        <f t="shared" si="10235"/>
        <v>0</v>
      </c>
      <c r="AM750" s="650">
        <f t="shared" si="10235"/>
        <v>0</v>
      </c>
      <c r="AN750" s="650">
        <f t="shared" si="10235"/>
        <v>0</v>
      </c>
      <c r="AO750" s="650">
        <f t="shared" si="10235"/>
        <v>0</v>
      </c>
      <c r="AP750" s="650">
        <f t="shared" si="10235"/>
        <v>0</v>
      </c>
      <c r="AQ750" s="650">
        <f t="shared" si="10235"/>
        <v>0</v>
      </c>
      <c r="AR750" s="650">
        <f t="shared" si="10235"/>
        <v>0</v>
      </c>
      <c r="AS750" s="650">
        <f t="shared" si="10235"/>
        <v>0</v>
      </c>
      <c r="AT750" s="650">
        <f t="shared" si="10235"/>
        <v>0</v>
      </c>
      <c r="AU750" s="650">
        <f t="shared" si="10235"/>
        <v>0</v>
      </c>
      <c r="AV750" s="650">
        <f t="shared" si="10235"/>
        <v>0</v>
      </c>
      <c r="AW750" s="613">
        <f t="shared" si="9990"/>
        <v>1092211.9457421931</v>
      </c>
      <c r="AX750" s="645">
        <f t="shared" si="9972"/>
        <v>0</v>
      </c>
      <c r="AY750" s="656">
        <f t="shared" si="9973"/>
        <v>0</v>
      </c>
      <c r="AZ750" s="591"/>
    </row>
    <row r="751" spans="1:52">
      <c r="A751" s="590"/>
      <c r="B751" s="636" t="s">
        <v>378</v>
      </c>
      <c r="C751" s="636" t="s">
        <v>877</v>
      </c>
      <c r="D751" s="651" t="s">
        <v>756</v>
      </c>
      <c r="E751" s="652"/>
      <c r="F751" s="652"/>
      <c r="G751" s="653"/>
      <c r="H751" s="640">
        <v>530605.61109561624</v>
      </c>
      <c r="I751" s="640">
        <f t="shared" si="9889"/>
        <v>530605.61109561624</v>
      </c>
      <c r="J751" s="653">
        <v>0</v>
      </c>
      <c r="K751" s="653">
        <v>0</v>
      </c>
      <c r="L751" s="653">
        <v>0</v>
      </c>
      <c r="M751" s="653">
        <v>0</v>
      </c>
      <c r="N751" s="653">
        <v>0</v>
      </c>
      <c r="O751" s="653">
        <v>0</v>
      </c>
      <c r="P751" s="653">
        <v>0</v>
      </c>
      <c r="Q751" s="653">
        <v>0</v>
      </c>
      <c r="R751" s="653">
        <f t="shared" ref="R751:R761" si="10236">+R752*H751</f>
        <v>159181.68332868486</v>
      </c>
      <c r="S751" s="653">
        <f t="shared" ref="S751" si="10237">((S752*$H751)-((S752*$H751*$E752)+(S752*$H751*$F752)))</f>
        <v>0</v>
      </c>
      <c r="T751" s="653">
        <f t="shared" ref="T751" si="10238">((T752*$H751)-((T752*$H751*$E752)+(T752*$H751*$F752)))</f>
        <v>0</v>
      </c>
      <c r="U751" s="653">
        <f t="shared" ref="U751" si="10239">((U752*$H751)-((U752*$H751*$E752)+(U752*$H751*$F752)))</f>
        <v>0</v>
      </c>
      <c r="V751" s="653">
        <f t="shared" ref="V751" si="10240">((V752*$H751)-((V752*$H751*$E752)+(V752*$H751*$F752)))</f>
        <v>0</v>
      </c>
      <c r="W751" s="653">
        <f t="shared" ref="W751" si="10241">((W752*$H751)-((W752*$H751*$E752)+(W752*$H751*$F752)))</f>
        <v>0</v>
      </c>
      <c r="X751" s="653">
        <f t="shared" ref="X751" si="10242">((X752*$H751)-((X752*$H751*$E752)+(X752*$H751*$F752)))</f>
        <v>0</v>
      </c>
      <c r="Y751" s="653">
        <f t="shared" ref="Y751" si="10243">((Y752*$H751)-((Y752*$H751*$E752)+(Y752*$H751*$F752)))</f>
        <v>0</v>
      </c>
      <c r="Z751" s="653">
        <f t="shared" ref="Z751" si="10244">((Z752*$H751)-((Z752*$H751*$E752)+(Z752*$H751*$F752)))</f>
        <v>0</v>
      </c>
      <c r="AA751" s="653">
        <f t="shared" ref="AA751" si="10245">((AA752*$H751)-((AA752*$H751*$E752)+(AA752*$H751*$F752)))</f>
        <v>0</v>
      </c>
      <c r="AB751" s="653">
        <f t="shared" ref="AB751" si="10246">((AB752*$H751)-((AB752*$H751*$E752)+(AB752*$H751*$F752)))</f>
        <v>0</v>
      </c>
      <c r="AC751" s="653">
        <f t="shared" ref="AC751" si="10247">((AC752*$H751)-((AC752*$H751*$E752)+(AC752*$H751*$F752)))</f>
        <v>0</v>
      </c>
      <c r="AD751" s="653">
        <f t="shared" ref="AD751" si="10248">((AD752*$H751)-((AD752*$H751*$E752)+(AD752*$H751*$F752)))</f>
        <v>344893.64721215056</v>
      </c>
      <c r="AE751" s="653">
        <f t="shared" ref="AE751" si="10249">((AE752*$H751)-((AE752*$H751*$E752)+(AE752*$H751*$F752)))</f>
        <v>0</v>
      </c>
      <c r="AF751" s="653">
        <f t="shared" ref="AF751" si="10250">((AF752*$H751)-((AF752*$H751*$E752)+(AF752*$H751*$F752)))</f>
        <v>0</v>
      </c>
      <c r="AG751" s="653">
        <f t="shared" ref="AG751" si="10251">((AG752*$H751)-((AG752*$H751*$E752)+(AG752*$H751*$F752)))</f>
        <v>0</v>
      </c>
      <c r="AH751" s="653">
        <f t="shared" ref="AH751" si="10252">((AH752*$H751)-((AH752*$H751*$E752)+(AH752*$H751*$F752)))</f>
        <v>0</v>
      </c>
      <c r="AI751" s="653">
        <f>+AI752*H751</f>
        <v>26530.280554780813</v>
      </c>
      <c r="AJ751" s="653">
        <f>+AJ752*H751</f>
        <v>0</v>
      </c>
      <c r="AK751" s="653">
        <v>0</v>
      </c>
      <c r="AL751" s="653">
        <v>0</v>
      </c>
      <c r="AM751" s="653">
        <v>0</v>
      </c>
      <c r="AN751" s="653">
        <v>0</v>
      </c>
      <c r="AO751" s="653">
        <v>0</v>
      </c>
      <c r="AP751" s="653">
        <v>0</v>
      </c>
      <c r="AQ751" s="653">
        <v>0</v>
      </c>
      <c r="AR751" s="653">
        <v>0</v>
      </c>
      <c r="AS751" s="653">
        <v>0</v>
      </c>
      <c r="AT751" s="653">
        <v>0</v>
      </c>
      <c r="AU751" s="653">
        <v>0</v>
      </c>
      <c r="AV751" s="653">
        <v>0</v>
      </c>
      <c r="AW751" s="613">
        <f t="shared" si="9990"/>
        <v>530605.61109561624</v>
      </c>
      <c r="AX751" s="645">
        <f t="shared" si="9972"/>
        <v>0</v>
      </c>
      <c r="AY751" s="656">
        <f t="shared" si="9973"/>
        <v>0</v>
      </c>
      <c r="AZ751" s="591"/>
    </row>
    <row r="752" spans="1:52">
      <c r="A752" s="590"/>
      <c r="B752" s="636"/>
      <c r="C752" s="636"/>
      <c r="D752" s="651"/>
      <c r="E752" s="652">
        <v>0.3</v>
      </c>
      <c r="F752" s="652">
        <v>0.05</v>
      </c>
      <c r="G752" s="653"/>
      <c r="H752" s="640"/>
      <c r="I752" s="640">
        <f t="shared" si="9889"/>
        <v>1.35</v>
      </c>
      <c r="J752" s="658">
        <v>0</v>
      </c>
      <c r="K752" s="658">
        <v>0</v>
      </c>
      <c r="L752" s="658">
        <v>0</v>
      </c>
      <c r="M752" s="658">
        <v>0</v>
      </c>
      <c r="N752" s="658">
        <v>0</v>
      </c>
      <c r="O752" s="658">
        <v>0</v>
      </c>
      <c r="P752" s="658">
        <v>0</v>
      </c>
      <c r="Q752" s="658">
        <v>0</v>
      </c>
      <c r="R752" s="658">
        <v>0.3</v>
      </c>
      <c r="S752" s="658">
        <v>0</v>
      </c>
      <c r="T752" s="658">
        <v>0</v>
      </c>
      <c r="U752" s="658">
        <v>0</v>
      </c>
      <c r="V752" s="658">
        <v>0</v>
      </c>
      <c r="W752" s="658">
        <v>0</v>
      </c>
      <c r="X752" s="658">
        <v>0</v>
      </c>
      <c r="Y752" s="658">
        <v>0</v>
      </c>
      <c r="Z752" s="658">
        <v>0</v>
      </c>
      <c r="AA752" s="658">
        <v>0</v>
      </c>
      <c r="AB752" s="658">
        <v>0</v>
      </c>
      <c r="AC752" s="658">
        <v>0</v>
      </c>
      <c r="AD752" s="658">
        <v>1</v>
      </c>
      <c r="AE752" s="658">
        <v>0</v>
      </c>
      <c r="AF752" s="658">
        <v>0</v>
      </c>
      <c r="AG752" s="658">
        <v>0</v>
      </c>
      <c r="AH752" s="658">
        <v>0</v>
      </c>
      <c r="AI752" s="658">
        <v>0.05</v>
      </c>
      <c r="AJ752" s="658">
        <v>0</v>
      </c>
      <c r="AK752" s="658">
        <v>0</v>
      </c>
      <c r="AL752" s="658">
        <v>0</v>
      </c>
      <c r="AM752" s="658">
        <v>0</v>
      </c>
      <c r="AN752" s="658">
        <v>0</v>
      </c>
      <c r="AO752" s="658">
        <v>0</v>
      </c>
      <c r="AP752" s="658">
        <v>0</v>
      </c>
      <c r="AQ752" s="658">
        <v>0</v>
      </c>
      <c r="AR752" s="658">
        <v>0</v>
      </c>
      <c r="AS752" s="658">
        <v>0</v>
      </c>
      <c r="AT752" s="658">
        <v>0</v>
      </c>
      <c r="AU752" s="658">
        <v>0</v>
      </c>
      <c r="AV752" s="658">
        <v>0</v>
      </c>
      <c r="AW752" s="613">
        <f t="shared" si="9990"/>
        <v>1.35</v>
      </c>
      <c r="AX752" s="645">
        <f t="shared" si="9972"/>
        <v>1.35</v>
      </c>
      <c r="AY752" s="656" t="e">
        <f t="shared" si="9973"/>
        <v>#DIV/0!</v>
      </c>
      <c r="AZ752" s="591"/>
    </row>
    <row r="753" spans="1:52">
      <c r="A753" s="590"/>
      <c r="B753" s="636" t="s">
        <v>378</v>
      </c>
      <c r="C753" s="636" t="s">
        <v>878</v>
      </c>
      <c r="D753" s="651" t="s">
        <v>700</v>
      </c>
      <c r="E753" s="652"/>
      <c r="F753" s="652"/>
      <c r="G753" s="653"/>
      <c r="H753" s="640">
        <v>0</v>
      </c>
      <c r="I753" s="640">
        <f t="shared" si="9889"/>
        <v>0</v>
      </c>
      <c r="J753" s="653">
        <v>0</v>
      </c>
      <c r="K753" s="653">
        <v>0</v>
      </c>
      <c r="L753" s="653">
        <v>0</v>
      </c>
      <c r="M753" s="653">
        <v>0</v>
      </c>
      <c r="N753" s="653">
        <v>0</v>
      </c>
      <c r="O753" s="653">
        <v>0</v>
      </c>
      <c r="P753" s="653">
        <v>0</v>
      </c>
      <c r="Q753" s="653">
        <v>0</v>
      </c>
      <c r="R753" s="653">
        <f t="shared" si="10236"/>
        <v>0</v>
      </c>
      <c r="S753" s="653">
        <f t="shared" ref="S753" si="10253">((S754*$H753)-((S754*$H753*$E754)+(S754*$H753*$F754)))</f>
        <v>0</v>
      </c>
      <c r="T753" s="653">
        <f t="shared" ref="T753" si="10254">((T754*$H753)-((T754*$H753*$E754)+(T754*$H753*$F754)))</f>
        <v>0</v>
      </c>
      <c r="U753" s="653">
        <f t="shared" ref="U753" si="10255">((U754*$H753)-((U754*$H753*$E754)+(U754*$H753*$F754)))</f>
        <v>0</v>
      </c>
      <c r="V753" s="653">
        <f t="shared" ref="V753" si="10256">((V754*$H753)-((V754*$H753*$E754)+(V754*$H753*$F754)))</f>
        <v>0</v>
      </c>
      <c r="W753" s="653">
        <f t="shared" ref="W753" si="10257">((W754*$H753)-((W754*$H753*$E754)+(W754*$H753*$F754)))</f>
        <v>0</v>
      </c>
      <c r="X753" s="653">
        <f t="shared" ref="X753" si="10258">((X754*$H753)-((X754*$H753*$E754)+(X754*$H753*$F754)))</f>
        <v>0</v>
      </c>
      <c r="Y753" s="653">
        <f t="shared" ref="Y753" si="10259">((Y754*$H753)-((Y754*$H753*$E754)+(Y754*$H753*$F754)))</f>
        <v>0</v>
      </c>
      <c r="Z753" s="653">
        <f t="shared" ref="Z753" si="10260">((Z754*$H753)-((Z754*$H753*$E754)+(Z754*$H753*$F754)))</f>
        <v>0</v>
      </c>
      <c r="AA753" s="653">
        <f t="shared" ref="AA753" si="10261">((AA754*$H753)-((AA754*$H753*$E754)+(AA754*$H753*$F754)))</f>
        <v>0</v>
      </c>
      <c r="AB753" s="653">
        <f t="shared" ref="AB753" si="10262">((AB754*$H753)-((AB754*$H753*$E754)+(AB754*$H753*$F754)))</f>
        <v>0</v>
      </c>
      <c r="AC753" s="653">
        <f t="shared" ref="AC753" si="10263">((AC754*$H753)-((AC754*$H753*$E754)+(AC754*$H753*$F754)))</f>
        <v>0</v>
      </c>
      <c r="AD753" s="653">
        <f t="shared" ref="AD753" si="10264">((AD754*$H753)-((AD754*$H753*$E754)+(AD754*$H753*$F754)))</f>
        <v>0</v>
      </c>
      <c r="AE753" s="653">
        <f t="shared" ref="AE753" si="10265">((AE754*$H753)-((AE754*$H753*$E754)+(AE754*$H753*$F754)))</f>
        <v>0</v>
      </c>
      <c r="AF753" s="653">
        <f t="shared" ref="AF753" si="10266">((AF754*$H753)-((AF754*$H753*$E754)+(AF754*$H753*$F754)))</f>
        <v>0</v>
      </c>
      <c r="AG753" s="653">
        <f t="shared" ref="AG753" si="10267">((AG754*$H753)-((AG754*$H753*$E754)+(AG754*$H753*$F754)))</f>
        <v>0</v>
      </c>
      <c r="AH753" s="653">
        <f t="shared" ref="AH753" si="10268">((AH754*$H753)-((AH754*$H753*$E754)+(AH754*$H753*$F754)))</f>
        <v>0</v>
      </c>
      <c r="AI753" s="653">
        <f>+AI754*H753</f>
        <v>0</v>
      </c>
      <c r="AJ753" s="653">
        <f>+AJ754*H753</f>
        <v>0</v>
      </c>
      <c r="AK753" s="653">
        <v>0</v>
      </c>
      <c r="AL753" s="653">
        <v>0</v>
      </c>
      <c r="AM753" s="653">
        <v>0</v>
      </c>
      <c r="AN753" s="653">
        <v>0</v>
      </c>
      <c r="AO753" s="653">
        <v>0</v>
      </c>
      <c r="AP753" s="653">
        <v>0</v>
      </c>
      <c r="AQ753" s="653">
        <v>0</v>
      </c>
      <c r="AR753" s="653">
        <v>0</v>
      </c>
      <c r="AS753" s="653">
        <v>0</v>
      </c>
      <c r="AT753" s="653">
        <v>0</v>
      </c>
      <c r="AU753" s="653">
        <v>0</v>
      </c>
      <c r="AV753" s="653">
        <v>0</v>
      </c>
      <c r="AW753" s="613">
        <f t="shared" si="9990"/>
        <v>0</v>
      </c>
      <c r="AX753" s="645">
        <f t="shared" si="9972"/>
        <v>0</v>
      </c>
      <c r="AY753" s="656" t="e">
        <f t="shared" si="9973"/>
        <v>#DIV/0!</v>
      </c>
      <c r="AZ753" s="591"/>
    </row>
    <row r="754" spans="1:52">
      <c r="A754" s="590"/>
      <c r="B754" s="636"/>
      <c r="C754" s="636"/>
      <c r="D754" s="651"/>
      <c r="E754" s="652">
        <v>0.3</v>
      </c>
      <c r="F754" s="652">
        <v>0.05</v>
      </c>
      <c r="G754" s="653"/>
      <c r="H754" s="640"/>
      <c r="I754" s="640">
        <f t="shared" si="9889"/>
        <v>1.35</v>
      </c>
      <c r="J754" s="658">
        <v>0</v>
      </c>
      <c r="K754" s="658">
        <v>0</v>
      </c>
      <c r="L754" s="658">
        <v>0</v>
      </c>
      <c r="M754" s="658">
        <v>0</v>
      </c>
      <c r="N754" s="658">
        <v>0</v>
      </c>
      <c r="O754" s="658">
        <v>0</v>
      </c>
      <c r="P754" s="658">
        <v>0</v>
      </c>
      <c r="Q754" s="658">
        <v>0</v>
      </c>
      <c r="R754" s="658">
        <v>0.3</v>
      </c>
      <c r="S754" s="658">
        <v>0</v>
      </c>
      <c r="T754" s="658">
        <v>0</v>
      </c>
      <c r="U754" s="658">
        <v>0</v>
      </c>
      <c r="V754" s="658">
        <v>0</v>
      </c>
      <c r="W754" s="658">
        <v>0</v>
      </c>
      <c r="X754" s="658">
        <v>0</v>
      </c>
      <c r="Y754" s="658">
        <v>0</v>
      </c>
      <c r="Z754" s="658">
        <v>0</v>
      </c>
      <c r="AA754" s="658">
        <v>0</v>
      </c>
      <c r="AB754" s="658">
        <v>0</v>
      </c>
      <c r="AC754" s="658">
        <v>0</v>
      </c>
      <c r="AD754" s="658">
        <v>1</v>
      </c>
      <c r="AE754" s="658">
        <v>0</v>
      </c>
      <c r="AF754" s="658">
        <v>0</v>
      </c>
      <c r="AG754" s="658">
        <v>0</v>
      </c>
      <c r="AH754" s="658">
        <v>0</v>
      </c>
      <c r="AI754" s="658">
        <v>0.05</v>
      </c>
      <c r="AJ754" s="658">
        <v>0</v>
      </c>
      <c r="AK754" s="658">
        <v>0</v>
      </c>
      <c r="AL754" s="658">
        <v>0</v>
      </c>
      <c r="AM754" s="658">
        <v>0</v>
      </c>
      <c r="AN754" s="658">
        <v>0</v>
      </c>
      <c r="AO754" s="658">
        <v>0</v>
      </c>
      <c r="AP754" s="658">
        <v>0</v>
      </c>
      <c r="AQ754" s="658">
        <v>0</v>
      </c>
      <c r="AR754" s="658">
        <v>0</v>
      </c>
      <c r="AS754" s="658">
        <v>0</v>
      </c>
      <c r="AT754" s="658">
        <v>0</v>
      </c>
      <c r="AU754" s="658">
        <v>0</v>
      </c>
      <c r="AV754" s="658">
        <v>0</v>
      </c>
      <c r="AW754" s="613">
        <f t="shared" si="9990"/>
        <v>1.35</v>
      </c>
      <c r="AX754" s="645">
        <f t="shared" si="9972"/>
        <v>1.35</v>
      </c>
      <c r="AY754" s="656" t="e">
        <f t="shared" si="9973"/>
        <v>#DIV/0!</v>
      </c>
      <c r="AZ754" s="591"/>
    </row>
    <row r="755" spans="1:52">
      <c r="A755" s="590"/>
      <c r="B755" s="636" t="s">
        <v>378</v>
      </c>
      <c r="C755" s="636" t="s">
        <v>879</v>
      </c>
      <c r="D755" s="651" t="s">
        <v>721</v>
      </c>
      <c r="E755" s="652"/>
      <c r="F755" s="652"/>
      <c r="G755" s="653"/>
      <c r="H755" s="640">
        <v>0</v>
      </c>
      <c r="I755" s="640">
        <f t="shared" si="9889"/>
        <v>0</v>
      </c>
      <c r="J755" s="653">
        <v>0</v>
      </c>
      <c r="K755" s="653">
        <v>0</v>
      </c>
      <c r="L755" s="653">
        <v>0</v>
      </c>
      <c r="M755" s="653">
        <v>0</v>
      </c>
      <c r="N755" s="653">
        <v>0</v>
      </c>
      <c r="O755" s="653">
        <v>0</v>
      </c>
      <c r="P755" s="653">
        <v>0</v>
      </c>
      <c r="Q755" s="653">
        <v>0</v>
      </c>
      <c r="R755" s="653">
        <f t="shared" si="10236"/>
        <v>0</v>
      </c>
      <c r="S755" s="653">
        <f t="shared" ref="S755" si="10269">((S756*$H755)-((S756*$H755*$E756)+(S756*$H755*$F756)))</f>
        <v>0</v>
      </c>
      <c r="T755" s="653">
        <f t="shared" ref="T755" si="10270">((T756*$H755)-((T756*$H755*$E756)+(T756*$H755*$F756)))</f>
        <v>0</v>
      </c>
      <c r="U755" s="653">
        <f t="shared" ref="U755" si="10271">((U756*$H755)-((U756*$H755*$E756)+(U756*$H755*$F756)))</f>
        <v>0</v>
      </c>
      <c r="V755" s="653">
        <f t="shared" ref="V755" si="10272">((V756*$H755)-((V756*$H755*$E756)+(V756*$H755*$F756)))</f>
        <v>0</v>
      </c>
      <c r="W755" s="653">
        <f t="shared" ref="W755" si="10273">((W756*$H755)-((W756*$H755*$E756)+(W756*$H755*$F756)))</f>
        <v>0</v>
      </c>
      <c r="X755" s="653">
        <f t="shared" ref="X755" si="10274">((X756*$H755)-((X756*$H755*$E756)+(X756*$H755*$F756)))</f>
        <v>0</v>
      </c>
      <c r="Y755" s="653">
        <f t="shared" ref="Y755" si="10275">((Y756*$H755)-((Y756*$H755*$E756)+(Y756*$H755*$F756)))</f>
        <v>0</v>
      </c>
      <c r="Z755" s="653">
        <f t="shared" ref="Z755" si="10276">((Z756*$H755)-((Z756*$H755*$E756)+(Z756*$H755*$F756)))</f>
        <v>0</v>
      </c>
      <c r="AA755" s="653">
        <f t="shared" ref="AA755" si="10277">((AA756*$H755)-((AA756*$H755*$E756)+(AA756*$H755*$F756)))</f>
        <v>0</v>
      </c>
      <c r="AB755" s="653">
        <f t="shared" ref="AB755" si="10278">((AB756*$H755)-((AB756*$H755*$E756)+(AB756*$H755*$F756)))</f>
        <v>0</v>
      </c>
      <c r="AC755" s="653">
        <f t="shared" ref="AC755" si="10279">((AC756*$H755)-((AC756*$H755*$E756)+(AC756*$H755*$F756)))</f>
        <v>0</v>
      </c>
      <c r="AD755" s="653">
        <f t="shared" ref="AD755" si="10280">((AD756*$H755)-((AD756*$H755*$E756)+(AD756*$H755*$F756)))</f>
        <v>0</v>
      </c>
      <c r="AE755" s="653">
        <f t="shared" ref="AE755" si="10281">((AE756*$H755)-((AE756*$H755*$E756)+(AE756*$H755*$F756)))</f>
        <v>0</v>
      </c>
      <c r="AF755" s="653">
        <f t="shared" ref="AF755" si="10282">((AF756*$H755)-((AF756*$H755*$E756)+(AF756*$H755*$F756)))</f>
        <v>0</v>
      </c>
      <c r="AG755" s="653">
        <f t="shared" ref="AG755" si="10283">((AG756*$H755)-((AG756*$H755*$E756)+(AG756*$H755*$F756)))</f>
        <v>0</v>
      </c>
      <c r="AH755" s="653">
        <f t="shared" ref="AH755" si="10284">((AH756*$H755)-((AH756*$H755*$E756)+(AH756*$H755*$F756)))</f>
        <v>0</v>
      </c>
      <c r="AI755" s="653">
        <f>+AI756*H755</f>
        <v>0</v>
      </c>
      <c r="AJ755" s="653">
        <f>+AJ756*H755</f>
        <v>0</v>
      </c>
      <c r="AK755" s="653">
        <v>0</v>
      </c>
      <c r="AL755" s="653">
        <v>0</v>
      </c>
      <c r="AM755" s="653">
        <v>0</v>
      </c>
      <c r="AN755" s="653">
        <v>0</v>
      </c>
      <c r="AO755" s="653">
        <v>0</v>
      </c>
      <c r="AP755" s="653">
        <v>0</v>
      </c>
      <c r="AQ755" s="653">
        <v>0</v>
      </c>
      <c r="AR755" s="653">
        <v>0</v>
      </c>
      <c r="AS755" s="653">
        <v>0</v>
      </c>
      <c r="AT755" s="653">
        <v>0</v>
      </c>
      <c r="AU755" s="653">
        <v>0</v>
      </c>
      <c r="AV755" s="653">
        <v>0</v>
      </c>
      <c r="AW755" s="613">
        <f t="shared" si="9990"/>
        <v>0</v>
      </c>
      <c r="AX755" s="645">
        <f t="shared" si="9972"/>
        <v>0</v>
      </c>
      <c r="AY755" s="656" t="e">
        <f t="shared" si="9973"/>
        <v>#DIV/0!</v>
      </c>
      <c r="AZ755" s="591"/>
    </row>
    <row r="756" spans="1:52">
      <c r="A756" s="590"/>
      <c r="B756" s="636"/>
      <c r="C756" s="636"/>
      <c r="D756" s="651"/>
      <c r="E756" s="652">
        <v>0.3</v>
      </c>
      <c r="F756" s="652">
        <v>0.05</v>
      </c>
      <c r="G756" s="653"/>
      <c r="H756" s="640"/>
      <c r="I756" s="640">
        <f t="shared" si="9889"/>
        <v>1.35</v>
      </c>
      <c r="J756" s="658">
        <v>0</v>
      </c>
      <c r="K756" s="658">
        <v>0</v>
      </c>
      <c r="L756" s="658">
        <v>0</v>
      </c>
      <c r="M756" s="658">
        <v>0</v>
      </c>
      <c r="N756" s="658">
        <v>0</v>
      </c>
      <c r="O756" s="658">
        <v>0</v>
      </c>
      <c r="P756" s="658">
        <v>0</v>
      </c>
      <c r="Q756" s="658">
        <v>0</v>
      </c>
      <c r="R756" s="658">
        <v>0.3</v>
      </c>
      <c r="S756" s="658">
        <v>0</v>
      </c>
      <c r="T756" s="658">
        <v>0</v>
      </c>
      <c r="U756" s="658">
        <v>0</v>
      </c>
      <c r="V756" s="658">
        <v>0</v>
      </c>
      <c r="W756" s="658">
        <v>0</v>
      </c>
      <c r="X756" s="658">
        <v>0</v>
      </c>
      <c r="Y756" s="658">
        <v>0</v>
      </c>
      <c r="Z756" s="658">
        <v>0</v>
      </c>
      <c r="AA756" s="658">
        <v>0</v>
      </c>
      <c r="AB756" s="658">
        <v>0</v>
      </c>
      <c r="AC756" s="658">
        <v>0</v>
      </c>
      <c r="AD756" s="658">
        <v>1</v>
      </c>
      <c r="AE756" s="658">
        <v>0</v>
      </c>
      <c r="AF756" s="658">
        <v>0</v>
      </c>
      <c r="AG756" s="658">
        <v>0</v>
      </c>
      <c r="AH756" s="658">
        <v>0</v>
      </c>
      <c r="AI756" s="658">
        <v>0.05</v>
      </c>
      <c r="AJ756" s="658">
        <v>0</v>
      </c>
      <c r="AK756" s="658">
        <v>0</v>
      </c>
      <c r="AL756" s="658">
        <v>0</v>
      </c>
      <c r="AM756" s="658">
        <v>0</v>
      </c>
      <c r="AN756" s="658">
        <v>0</v>
      </c>
      <c r="AO756" s="658">
        <v>0</v>
      </c>
      <c r="AP756" s="658">
        <v>0</v>
      </c>
      <c r="AQ756" s="658">
        <v>0</v>
      </c>
      <c r="AR756" s="658">
        <v>0</v>
      </c>
      <c r="AS756" s="658">
        <v>0</v>
      </c>
      <c r="AT756" s="658">
        <v>0</v>
      </c>
      <c r="AU756" s="658">
        <v>0</v>
      </c>
      <c r="AV756" s="658">
        <v>0</v>
      </c>
      <c r="AW756" s="613">
        <f t="shared" si="9990"/>
        <v>1.35</v>
      </c>
      <c r="AX756" s="645">
        <f t="shared" si="9972"/>
        <v>1.35</v>
      </c>
      <c r="AY756" s="656" t="e">
        <f t="shared" si="9973"/>
        <v>#DIV/0!</v>
      </c>
      <c r="AZ756" s="591"/>
    </row>
    <row r="757" spans="1:52">
      <c r="A757" s="590"/>
      <c r="B757" s="636" t="s">
        <v>378</v>
      </c>
      <c r="C757" s="636" t="s">
        <v>880</v>
      </c>
      <c r="D757" s="651" t="s">
        <v>706</v>
      </c>
      <c r="E757" s="652"/>
      <c r="F757" s="652"/>
      <c r="G757" s="653"/>
      <c r="H757" s="640">
        <v>93990.747555575217</v>
      </c>
      <c r="I757" s="640">
        <f t="shared" si="9889"/>
        <v>93990.747555575217</v>
      </c>
      <c r="J757" s="653">
        <v>0</v>
      </c>
      <c r="K757" s="653">
        <v>0</v>
      </c>
      <c r="L757" s="653">
        <v>0</v>
      </c>
      <c r="M757" s="653">
        <v>0</v>
      </c>
      <c r="N757" s="653">
        <v>0</v>
      </c>
      <c r="O757" s="653">
        <v>0</v>
      </c>
      <c r="P757" s="653">
        <v>0</v>
      </c>
      <c r="Q757" s="653">
        <v>0</v>
      </c>
      <c r="R757" s="653">
        <f t="shared" si="10236"/>
        <v>28197.224266672565</v>
      </c>
      <c r="S757" s="653">
        <f t="shared" ref="S757" si="10285">((S758*$H757)-((S758*$H757*$E758)+(S758*$H757*$F758)))</f>
        <v>0</v>
      </c>
      <c r="T757" s="653">
        <f t="shared" ref="T757" si="10286">((T758*$H757)-((T758*$H757*$E758)+(T758*$H757*$F758)))</f>
        <v>0</v>
      </c>
      <c r="U757" s="653">
        <f t="shared" ref="U757" si="10287">((U758*$H757)-((U758*$H757*$E758)+(U758*$H757*$F758)))</f>
        <v>0</v>
      </c>
      <c r="V757" s="653">
        <f t="shared" ref="V757" si="10288">((V758*$H757)-((V758*$H757*$E758)+(V758*$H757*$F758)))</f>
        <v>0</v>
      </c>
      <c r="W757" s="653">
        <f t="shared" ref="W757" si="10289">((W758*$H757)-((W758*$H757*$E758)+(W758*$H757*$F758)))</f>
        <v>0</v>
      </c>
      <c r="X757" s="653">
        <f t="shared" ref="X757" si="10290">((X758*$H757)-((X758*$H757*$E758)+(X758*$H757*$F758)))</f>
        <v>0</v>
      </c>
      <c r="Y757" s="653">
        <f t="shared" ref="Y757" si="10291">((Y758*$H757)-((Y758*$H757*$E758)+(Y758*$H757*$F758)))</f>
        <v>0</v>
      </c>
      <c r="Z757" s="653">
        <f t="shared" ref="Z757" si="10292">((Z758*$H757)-((Z758*$H757*$E758)+(Z758*$H757*$F758)))</f>
        <v>0</v>
      </c>
      <c r="AA757" s="653">
        <f t="shared" ref="AA757" si="10293">((AA758*$H757)-((AA758*$H757*$E758)+(AA758*$H757*$F758)))</f>
        <v>0</v>
      </c>
      <c r="AB757" s="653">
        <f t="shared" ref="AB757" si="10294">((AB758*$H757)-((AB758*$H757*$E758)+(AB758*$H757*$F758)))</f>
        <v>4276.5790137786735</v>
      </c>
      <c r="AC757" s="653">
        <f t="shared" ref="AC757" si="10295">((AC758*$H757)-((AC758*$H757*$E758)+(AC758*$H757*$F758)))</f>
        <v>56817.406897345223</v>
      </c>
      <c r="AD757" s="653">
        <f t="shared" ref="AD757" si="10296">((AD758*$H757)-((AD758*$H757*$E758)+(AD758*$H757*$F758)))</f>
        <v>0</v>
      </c>
      <c r="AE757" s="653">
        <f t="shared" ref="AE757" si="10297">((AE758*$H757)-((AE758*$H757*$E758)+(AE758*$H757*$F758)))</f>
        <v>0</v>
      </c>
      <c r="AF757" s="653">
        <f t="shared" ref="AF757" si="10298">((AF758*$H757)-((AF758*$H757*$E758)+(AF758*$H757*$F758)))</f>
        <v>0</v>
      </c>
      <c r="AG757" s="653">
        <f t="shared" ref="AG757" si="10299">((AG758*$H757)-((AG758*$H757*$E758)+(AG758*$H757*$F758)))</f>
        <v>0</v>
      </c>
      <c r="AH757" s="653">
        <f t="shared" ref="AH757" si="10300">((AH758*$H757)-((AH758*$H757*$E758)+(AH758*$H757*$F758)))</f>
        <v>0</v>
      </c>
      <c r="AI757" s="653">
        <f>+AI758*H757</f>
        <v>4699.5373777787609</v>
      </c>
      <c r="AJ757" s="653">
        <f>+AJ758*H757</f>
        <v>0</v>
      </c>
      <c r="AK757" s="653">
        <v>0</v>
      </c>
      <c r="AL757" s="653">
        <v>0</v>
      </c>
      <c r="AM757" s="653">
        <v>0</v>
      </c>
      <c r="AN757" s="653">
        <v>0</v>
      </c>
      <c r="AO757" s="653">
        <v>0</v>
      </c>
      <c r="AP757" s="653">
        <v>0</v>
      </c>
      <c r="AQ757" s="653">
        <v>0</v>
      </c>
      <c r="AR757" s="653">
        <v>0</v>
      </c>
      <c r="AS757" s="653">
        <v>0</v>
      </c>
      <c r="AT757" s="653">
        <v>0</v>
      </c>
      <c r="AU757" s="653">
        <v>0</v>
      </c>
      <c r="AV757" s="653">
        <v>0</v>
      </c>
      <c r="AW757" s="613">
        <f t="shared" si="9990"/>
        <v>93990.747555575217</v>
      </c>
      <c r="AX757" s="645">
        <f t="shared" si="9972"/>
        <v>0</v>
      </c>
      <c r="AY757" s="656">
        <f t="shared" si="9973"/>
        <v>0</v>
      </c>
      <c r="AZ757" s="591"/>
    </row>
    <row r="758" spans="1:52">
      <c r="A758" s="590"/>
      <c r="B758" s="636"/>
      <c r="C758" s="636"/>
      <c r="D758" s="651"/>
      <c r="E758" s="652">
        <v>0.3</v>
      </c>
      <c r="F758" s="652">
        <v>0.05</v>
      </c>
      <c r="G758" s="653"/>
      <c r="H758" s="640"/>
      <c r="I758" s="640">
        <f t="shared" si="9889"/>
        <v>1.3499999999999999</v>
      </c>
      <c r="J758" s="658">
        <v>0</v>
      </c>
      <c r="K758" s="658">
        <v>0</v>
      </c>
      <c r="L758" s="658">
        <v>0</v>
      </c>
      <c r="M758" s="658">
        <v>0</v>
      </c>
      <c r="N758" s="658">
        <v>0</v>
      </c>
      <c r="O758" s="658">
        <v>0</v>
      </c>
      <c r="P758" s="658">
        <v>0</v>
      </c>
      <c r="Q758" s="658">
        <v>0</v>
      </c>
      <c r="R758" s="658">
        <v>0.3</v>
      </c>
      <c r="S758" s="658">
        <v>0</v>
      </c>
      <c r="T758" s="658">
        <v>0</v>
      </c>
      <c r="U758" s="658">
        <v>0</v>
      </c>
      <c r="V758" s="658">
        <v>0</v>
      </c>
      <c r="W758" s="658">
        <v>0</v>
      </c>
      <c r="X758" s="658">
        <v>0</v>
      </c>
      <c r="Y758" s="658">
        <v>0</v>
      </c>
      <c r="Z758" s="658">
        <v>0</v>
      </c>
      <c r="AA758" s="658">
        <v>0</v>
      </c>
      <c r="AB758" s="658">
        <v>7.0000000000000007E-2</v>
      </c>
      <c r="AC758" s="658">
        <v>0.92999999999999994</v>
      </c>
      <c r="AD758" s="658">
        <v>0</v>
      </c>
      <c r="AE758" s="658">
        <v>0</v>
      </c>
      <c r="AF758" s="658">
        <v>0</v>
      </c>
      <c r="AG758" s="658">
        <v>0</v>
      </c>
      <c r="AH758" s="658">
        <v>0</v>
      </c>
      <c r="AI758" s="658">
        <v>0.05</v>
      </c>
      <c r="AJ758" s="658">
        <v>0</v>
      </c>
      <c r="AK758" s="658">
        <v>0</v>
      </c>
      <c r="AL758" s="658">
        <v>0</v>
      </c>
      <c r="AM758" s="658">
        <v>0</v>
      </c>
      <c r="AN758" s="658">
        <v>0</v>
      </c>
      <c r="AO758" s="658">
        <v>0</v>
      </c>
      <c r="AP758" s="658">
        <v>0</v>
      </c>
      <c r="AQ758" s="658">
        <v>0</v>
      </c>
      <c r="AR758" s="658">
        <v>0</v>
      </c>
      <c r="AS758" s="658">
        <v>0</v>
      </c>
      <c r="AT758" s="658">
        <v>0</v>
      </c>
      <c r="AU758" s="658">
        <v>0</v>
      </c>
      <c r="AV758" s="658">
        <v>0</v>
      </c>
      <c r="AW758" s="613">
        <f t="shared" si="9990"/>
        <v>1.3499999999999999</v>
      </c>
      <c r="AX758" s="645">
        <f t="shared" si="9972"/>
        <v>1.3499999999999999</v>
      </c>
      <c r="AY758" s="656" t="e">
        <f t="shared" si="9973"/>
        <v>#DIV/0!</v>
      </c>
      <c r="AZ758" s="591"/>
    </row>
    <row r="759" spans="1:52">
      <c r="A759" s="590"/>
      <c r="B759" s="636" t="s">
        <v>378</v>
      </c>
      <c r="C759" s="636" t="s">
        <v>881</v>
      </c>
      <c r="D759" s="651" t="s">
        <v>704</v>
      </c>
      <c r="E759" s="652"/>
      <c r="F759" s="652"/>
      <c r="G759" s="653"/>
      <c r="H759" s="640">
        <v>272125.97699745506</v>
      </c>
      <c r="I759" s="640">
        <f t="shared" si="9889"/>
        <v>272125.97699745506</v>
      </c>
      <c r="J759" s="653">
        <v>0</v>
      </c>
      <c r="K759" s="653">
        <v>0</v>
      </c>
      <c r="L759" s="653">
        <v>0</v>
      </c>
      <c r="M759" s="653">
        <v>0</v>
      </c>
      <c r="N759" s="653">
        <v>0</v>
      </c>
      <c r="O759" s="653">
        <v>0</v>
      </c>
      <c r="P759" s="653">
        <v>0</v>
      </c>
      <c r="Q759" s="653">
        <v>0</v>
      </c>
      <c r="R759" s="653">
        <f t="shared" si="10236"/>
        <v>81637.793099236515</v>
      </c>
      <c r="S759" s="653">
        <f t="shared" ref="S759" si="10301">((S760*$H759)-((S760*$H759*$E760)+(S760*$H759*$F760)))</f>
        <v>0</v>
      </c>
      <c r="T759" s="653">
        <f t="shared" ref="T759" si="10302">((T760*$H759)-((T760*$H759*$E760)+(T760*$H759*$F760)))</f>
        <v>0</v>
      </c>
      <c r="U759" s="653">
        <f t="shared" ref="U759" si="10303">((U760*$H759)-((U760*$H759*$E760)+(U760*$H759*$F760)))</f>
        <v>0</v>
      </c>
      <c r="V759" s="653">
        <f t="shared" ref="V759" si="10304">((V760*$H759)-((V760*$H759*$E760)+(V760*$H759*$F760)))</f>
        <v>0</v>
      </c>
      <c r="W759" s="653">
        <f t="shared" ref="W759" si="10305">((W760*$H759)-((W760*$H759*$E760)+(W760*$H759*$F760)))</f>
        <v>0</v>
      </c>
      <c r="X759" s="653">
        <f t="shared" ref="X759" si="10306">((X760*$H759)-((X760*$H759*$E760)+(X760*$H759*$F760)))</f>
        <v>0</v>
      </c>
      <c r="Y759" s="653">
        <f t="shared" ref="Y759" si="10307">((Y760*$H759)-((Y760*$H759*$E760)+(Y760*$H759*$F760)))</f>
        <v>0</v>
      </c>
      <c r="Z759" s="653">
        <f t="shared" ref="Z759" si="10308">((Z760*$H759)-((Z760*$H759*$E760)+(Z760*$H759*$F760)))</f>
        <v>0</v>
      </c>
      <c r="AA759" s="653">
        <f t="shared" ref="AA759" si="10309">((AA760*$H759)-((AA760*$H759*$E760)+(AA760*$H759*$F760)))</f>
        <v>0</v>
      </c>
      <c r="AB759" s="653">
        <f t="shared" ref="AB759" si="10310">((AB760*$H759)-((AB760*$H759*$E760)+(AB760*$H759*$F760)))</f>
        <v>10612.913102900748</v>
      </c>
      <c r="AC759" s="653">
        <f t="shared" ref="AC759" si="10311">((AC760*$H759)-((AC760*$H759*$E760)+(AC760*$H759*$F760)))</f>
        <v>148580.78344061048</v>
      </c>
      <c r="AD759" s="653">
        <f t="shared" ref="AD759" si="10312">((AD760*$H759)-((AD760*$H759*$E760)+(AD760*$H759*$F760)))</f>
        <v>17688.188504834576</v>
      </c>
      <c r="AE759" s="653">
        <f t="shared" ref="AE759" si="10313">((AE760*$H759)-((AE760*$H759*$E760)+(AE760*$H759*$F760)))</f>
        <v>0</v>
      </c>
      <c r="AF759" s="653">
        <f t="shared" ref="AF759" si="10314">((AF760*$H759)-((AF760*$H759*$E760)+(AF760*$H759*$F760)))</f>
        <v>0</v>
      </c>
      <c r="AG759" s="653">
        <f t="shared" ref="AG759" si="10315">((AG760*$H759)-((AG760*$H759*$E760)+(AG760*$H759*$F760)))</f>
        <v>0</v>
      </c>
      <c r="AH759" s="653">
        <f t="shared" ref="AH759" si="10316">((AH760*$H759)-((AH760*$H759*$E760)+(AH760*$H759*$F760)))</f>
        <v>0</v>
      </c>
      <c r="AI759" s="653">
        <f>+AI760*H759</f>
        <v>13606.298849872754</v>
      </c>
      <c r="AJ759" s="653">
        <f>+AJ760*H759</f>
        <v>0</v>
      </c>
      <c r="AK759" s="653">
        <v>0</v>
      </c>
      <c r="AL759" s="653">
        <v>0</v>
      </c>
      <c r="AM759" s="653">
        <v>0</v>
      </c>
      <c r="AN759" s="653">
        <v>0</v>
      </c>
      <c r="AO759" s="653">
        <v>0</v>
      </c>
      <c r="AP759" s="653">
        <v>0</v>
      </c>
      <c r="AQ759" s="653">
        <v>0</v>
      </c>
      <c r="AR759" s="653">
        <v>0</v>
      </c>
      <c r="AS759" s="653">
        <v>0</v>
      </c>
      <c r="AT759" s="653">
        <v>0</v>
      </c>
      <c r="AU759" s="653">
        <v>0</v>
      </c>
      <c r="AV759" s="653">
        <v>0</v>
      </c>
      <c r="AW759" s="613">
        <f t="shared" si="9990"/>
        <v>272125.97699745506</v>
      </c>
      <c r="AX759" s="645">
        <f t="shared" si="9972"/>
        <v>0</v>
      </c>
      <c r="AY759" s="656">
        <f t="shared" si="9973"/>
        <v>0</v>
      </c>
      <c r="AZ759" s="591"/>
    </row>
    <row r="760" spans="1:52">
      <c r="A760" s="590"/>
      <c r="B760" s="636"/>
      <c r="C760" s="636"/>
      <c r="D760" s="651"/>
      <c r="E760" s="652">
        <v>0.3</v>
      </c>
      <c r="F760" s="652">
        <v>0.05</v>
      </c>
      <c r="G760" s="653"/>
      <c r="H760" s="640"/>
      <c r="I760" s="640">
        <f t="shared" si="9889"/>
        <v>1.3500000000000003</v>
      </c>
      <c r="J760" s="658">
        <v>0</v>
      </c>
      <c r="K760" s="658">
        <v>0</v>
      </c>
      <c r="L760" s="658">
        <v>0</v>
      </c>
      <c r="M760" s="658">
        <v>0</v>
      </c>
      <c r="N760" s="658">
        <v>0</v>
      </c>
      <c r="O760" s="658">
        <v>0</v>
      </c>
      <c r="P760" s="658">
        <v>0</v>
      </c>
      <c r="Q760" s="658">
        <v>0</v>
      </c>
      <c r="R760" s="658">
        <v>0.3</v>
      </c>
      <c r="S760" s="658">
        <v>0</v>
      </c>
      <c r="T760" s="658">
        <v>0</v>
      </c>
      <c r="U760" s="658">
        <v>0</v>
      </c>
      <c r="V760" s="658">
        <v>0</v>
      </c>
      <c r="W760" s="658">
        <v>0</v>
      </c>
      <c r="X760" s="658">
        <v>0</v>
      </c>
      <c r="Y760" s="658">
        <v>0</v>
      </c>
      <c r="Z760" s="658">
        <v>0</v>
      </c>
      <c r="AA760" s="658">
        <v>0</v>
      </c>
      <c r="AB760" s="658">
        <v>0.06</v>
      </c>
      <c r="AC760" s="658">
        <v>0.84000000000000008</v>
      </c>
      <c r="AD760" s="658">
        <v>9.9999999999999978E-2</v>
      </c>
      <c r="AE760" s="658">
        <v>0</v>
      </c>
      <c r="AF760" s="658">
        <v>0</v>
      </c>
      <c r="AG760" s="658">
        <v>0</v>
      </c>
      <c r="AH760" s="658">
        <v>0</v>
      </c>
      <c r="AI760" s="658">
        <v>0.05</v>
      </c>
      <c r="AJ760" s="658">
        <v>0</v>
      </c>
      <c r="AK760" s="658">
        <v>0</v>
      </c>
      <c r="AL760" s="658">
        <v>0</v>
      </c>
      <c r="AM760" s="658">
        <v>0</v>
      </c>
      <c r="AN760" s="658">
        <v>0</v>
      </c>
      <c r="AO760" s="658">
        <v>0</v>
      </c>
      <c r="AP760" s="658">
        <v>0</v>
      </c>
      <c r="AQ760" s="658">
        <v>0</v>
      </c>
      <c r="AR760" s="658">
        <v>0</v>
      </c>
      <c r="AS760" s="658">
        <v>0</v>
      </c>
      <c r="AT760" s="658">
        <v>0</v>
      </c>
      <c r="AU760" s="658">
        <v>0</v>
      </c>
      <c r="AV760" s="658">
        <v>0</v>
      </c>
      <c r="AW760" s="613">
        <f t="shared" si="9990"/>
        <v>1.3500000000000003</v>
      </c>
      <c r="AX760" s="645">
        <f t="shared" si="9972"/>
        <v>1.3500000000000003</v>
      </c>
      <c r="AY760" s="656" t="e">
        <f t="shared" si="9973"/>
        <v>#DIV/0!</v>
      </c>
      <c r="AZ760" s="591"/>
    </row>
    <row r="761" spans="1:52">
      <c r="A761" s="590"/>
      <c r="B761" s="636" t="s">
        <v>378</v>
      </c>
      <c r="C761" s="636" t="s">
        <v>882</v>
      </c>
      <c r="D761" s="651" t="s">
        <v>770</v>
      </c>
      <c r="E761" s="652"/>
      <c r="F761" s="652"/>
      <c r="G761" s="653"/>
      <c r="H761" s="640">
        <v>195489.61009354651</v>
      </c>
      <c r="I761" s="640">
        <f t="shared" si="9889"/>
        <v>195489.61009354651</v>
      </c>
      <c r="J761" s="653">
        <v>0</v>
      </c>
      <c r="K761" s="653">
        <v>0</v>
      </c>
      <c r="L761" s="653">
        <v>0</v>
      </c>
      <c r="M761" s="653">
        <v>0</v>
      </c>
      <c r="N761" s="653">
        <v>0</v>
      </c>
      <c r="O761" s="653">
        <v>0</v>
      </c>
      <c r="P761" s="653">
        <v>0</v>
      </c>
      <c r="Q761" s="653">
        <v>0</v>
      </c>
      <c r="R761" s="653">
        <f t="shared" si="10236"/>
        <v>58646.883028063952</v>
      </c>
      <c r="S761" s="653">
        <f t="shared" ref="S761" si="10317">((S762*$H761)-((S762*$H761*$E762)+(S762*$H761*$F762)))</f>
        <v>0</v>
      </c>
      <c r="T761" s="653">
        <f t="shared" ref="T761" si="10318">((T762*$H761)-((T762*$H761*$E762)+(T762*$H761*$F762)))</f>
        <v>0</v>
      </c>
      <c r="U761" s="653">
        <f t="shared" ref="U761" si="10319">((U762*$H761)-((U762*$H761*$E762)+(U762*$H761*$F762)))</f>
        <v>0</v>
      </c>
      <c r="V761" s="653">
        <f t="shared" ref="V761" si="10320">((V762*$H761)-((V762*$H761*$E762)+(V762*$H761*$F762)))</f>
        <v>0</v>
      </c>
      <c r="W761" s="653">
        <f t="shared" ref="W761" si="10321">((W762*$H761)-((W762*$H761*$E762)+(W762*$H761*$F762)))</f>
        <v>0</v>
      </c>
      <c r="X761" s="653">
        <f t="shared" ref="X761" si="10322">((X762*$H761)-((X762*$H761*$E762)+(X762*$H761*$F762)))</f>
        <v>0</v>
      </c>
      <c r="Y761" s="653">
        <f t="shared" ref="Y761" si="10323">((Y762*$H761)-((Y762*$H761*$E762)+(Y762*$H761*$F762)))</f>
        <v>0</v>
      </c>
      <c r="Z761" s="653">
        <f t="shared" ref="Z761" si="10324">((Z762*$H761)-((Z762*$H761*$E762)+(Z762*$H761*$F762)))</f>
        <v>0</v>
      </c>
      <c r="AA761" s="653">
        <f t="shared" ref="AA761" si="10325">((AA762*$H761)-((AA762*$H761*$E762)+(AA762*$H761*$F762)))</f>
        <v>0</v>
      </c>
      <c r="AB761" s="653">
        <f t="shared" ref="AB761" si="10326">((AB762*$H761)-((AB762*$H761*$E762)+(AB762*$H761*$F762)))</f>
        <v>0</v>
      </c>
      <c r="AC761" s="653">
        <f t="shared" ref="AC761" si="10327">((AC762*$H761)-((AC762*$H761*$E762)+(AC762*$H761*$F762)))</f>
        <v>0</v>
      </c>
      <c r="AD761" s="653">
        <f t="shared" ref="AD761" si="10328">((AD762*$H761)-((AD762*$H761*$E762)+(AD762*$H761*$F762)))</f>
        <v>127068.24656080523</v>
      </c>
      <c r="AE761" s="653">
        <f t="shared" ref="AE761" si="10329">((AE762*$H761)-((AE762*$H761*$E762)+(AE762*$H761*$F762)))</f>
        <v>0</v>
      </c>
      <c r="AF761" s="653">
        <f t="shared" ref="AF761" si="10330">((AF762*$H761)-((AF762*$H761*$E762)+(AF762*$H761*$F762)))</f>
        <v>0</v>
      </c>
      <c r="AG761" s="653">
        <f t="shared" ref="AG761" si="10331">((AG762*$H761)-((AG762*$H761*$E762)+(AG762*$H761*$F762)))</f>
        <v>0</v>
      </c>
      <c r="AH761" s="653">
        <f t="shared" ref="AH761" si="10332">((AH762*$H761)-((AH762*$H761*$E762)+(AH762*$H761*$F762)))</f>
        <v>0</v>
      </c>
      <c r="AI761" s="653">
        <f>+AI762*H761</f>
        <v>9774.4805046773254</v>
      </c>
      <c r="AJ761" s="653">
        <f>+AJ762*H761</f>
        <v>0</v>
      </c>
      <c r="AK761" s="653">
        <v>0</v>
      </c>
      <c r="AL761" s="653">
        <v>0</v>
      </c>
      <c r="AM761" s="653">
        <v>0</v>
      </c>
      <c r="AN761" s="653">
        <v>0</v>
      </c>
      <c r="AO761" s="653">
        <v>0</v>
      </c>
      <c r="AP761" s="653">
        <v>0</v>
      </c>
      <c r="AQ761" s="653">
        <v>0</v>
      </c>
      <c r="AR761" s="653">
        <v>0</v>
      </c>
      <c r="AS761" s="653">
        <v>0</v>
      </c>
      <c r="AT761" s="653">
        <v>0</v>
      </c>
      <c r="AU761" s="653">
        <v>0</v>
      </c>
      <c r="AV761" s="653">
        <v>0</v>
      </c>
      <c r="AW761" s="613">
        <f t="shared" si="9990"/>
        <v>195489.61009354651</v>
      </c>
      <c r="AX761" s="645">
        <f t="shared" si="9972"/>
        <v>0</v>
      </c>
      <c r="AY761" s="656">
        <f t="shared" si="9973"/>
        <v>0</v>
      </c>
      <c r="AZ761" s="591"/>
    </row>
    <row r="762" spans="1:52">
      <c r="A762" s="590"/>
      <c r="B762" s="636"/>
      <c r="C762" s="636"/>
      <c r="D762" s="651"/>
      <c r="E762" s="652">
        <v>0.3</v>
      </c>
      <c r="F762" s="652">
        <v>0.05</v>
      </c>
      <c r="G762" s="653"/>
      <c r="H762" s="640"/>
      <c r="I762" s="640">
        <f t="shared" si="9889"/>
        <v>1.35</v>
      </c>
      <c r="J762" s="658">
        <v>0</v>
      </c>
      <c r="K762" s="658">
        <v>0</v>
      </c>
      <c r="L762" s="658">
        <v>0</v>
      </c>
      <c r="M762" s="658">
        <v>0</v>
      </c>
      <c r="N762" s="658">
        <v>0</v>
      </c>
      <c r="O762" s="658">
        <v>0</v>
      </c>
      <c r="P762" s="658">
        <v>0</v>
      </c>
      <c r="Q762" s="658">
        <v>0</v>
      </c>
      <c r="R762" s="658">
        <v>0.3</v>
      </c>
      <c r="S762" s="658">
        <v>0</v>
      </c>
      <c r="T762" s="658">
        <v>0</v>
      </c>
      <c r="U762" s="658">
        <v>0</v>
      </c>
      <c r="V762" s="658">
        <v>0</v>
      </c>
      <c r="W762" s="658">
        <v>0</v>
      </c>
      <c r="X762" s="658">
        <v>0</v>
      </c>
      <c r="Y762" s="658">
        <v>0</v>
      </c>
      <c r="Z762" s="658">
        <v>0</v>
      </c>
      <c r="AA762" s="658">
        <v>0</v>
      </c>
      <c r="AB762" s="658">
        <v>0</v>
      </c>
      <c r="AC762" s="658">
        <v>0</v>
      </c>
      <c r="AD762" s="658">
        <v>1</v>
      </c>
      <c r="AE762" s="658">
        <v>0</v>
      </c>
      <c r="AF762" s="658">
        <v>0</v>
      </c>
      <c r="AG762" s="658">
        <v>0</v>
      </c>
      <c r="AH762" s="658">
        <v>0</v>
      </c>
      <c r="AI762" s="658">
        <v>0.05</v>
      </c>
      <c r="AJ762" s="658">
        <v>0</v>
      </c>
      <c r="AK762" s="658">
        <v>0</v>
      </c>
      <c r="AL762" s="658">
        <v>0</v>
      </c>
      <c r="AM762" s="658">
        <v>0</v>
      </c>
      <c r="AN762" s="658">
        <v>0</v>
      </c>
      <c r="AO762" s="658">
        <v>0</v>
      </c>
      <c r="AP762" s="658">
        <v>0</v>
      </c>
      <c r="AQ762" s="658">
        <v>0</v>
      </c>
      <c r="AR762" s="658">
        <v>0</v>
      </c>
      <c r="AS762" s="658">
        <v>0</v>
      </c>
      <c r="AT762" s="658">
        <v>0</v>
      </c>
      <c r="AU762" s="658">
        <v>0</v>
      </c>
      <c r="AV762" s="658">
        <v>0</v>
      </c>
      <c r="AW762" s="613">
        <f t="shared" si="9990"/>
        <v>1.35</v>
      </c>
      <c r="AX762" s="645">
        <f t="shared" si="9972"/>
        <v>1.35</v>
      </c>
      <c r="AY762" s="656" t="e">
        <f t="shared" si="9973"/>
        <v>#DIV/0!</v>
      </c>
      <c r="AZ762" s="591"/>
    </row>
    <row r="763" spans="1:52">
      <c r="A763" s="590"/>
      <c r="B763" s="646" t="s">
        <v>305</v>
      </c>
      <c r="C763" s="646" t="s">
        <v>883</v>
      </c>
      <c r="D763" s="647" t="s">
        <v>884</v>
      </c>
      <c r="E763" s="648"/>
      <c r="F763" s="648"/>
      <c r="G763" s="649"/>
      <c r="H763" s="650">
        <f>+H764+H766+H768+H770+H772+H774</f>
        <v>1092211.9457421931</v>
      </c>
      <c r="I763" s="650">
        <f t="shared" si="9889"/>
        <v>1092211.9457421931</v>
      </c>
      <c r="J763" s="650">
        <f t="shared" ref="J763:AV763" si="10333">+J764+J766+J768+J770+J772+J774</f>
        <v>0</v>
      </c>
      <c r="K763" s="650">
        <f t="shared" si="10333"/>
        <v>0</v>
      </c>
      <c r="L763" s="650">
        <f t="shared" si="10333"/>
        <v>0</v>
      </c>
      <c r="M763" s="650">
        <f t="shared" si="10333"/>
        <v>0</v>
      </c>
      <c r="N763" s="650">
        <f t="shared" si="10333"/>
        <v>0</v>
      </c>
      <c r="O763" s="650">
        <f t="shared" si="10333"/>
        <v>0</v>
      </c>
      <c r="P763" s="650">
        <f t="shared" si="10333"/>
        <v>0</v>
      </c>
      <c r="Q763" s="650">
        <f t="shared" si="10333"/>
        <v>0</v>
      </c>
      <c r="R763" s="650">
        <f t="shared" si="10333"/>
        <v>327663.58372265787</v>
      </c>
      <c r="S763" s="650">
        <f t="shared" si="10333"/>
        <v>0</v>
      </c>
      <c r="T763" s="650">
        <f t="shared" si="10333"/>
        <v>0</v>
      </c>
      <c r="U763" s="650">
        <f t="shared" si="10333"/>
        <v>0</v>
      </c>
      <c r="V763" s="650">
        <f t="shared" si="10333"/>
        <v>0</v>
      </c>
      <c r="W763" s="650">
        <f t="shared" si="10333"/>
        <v>0</v>
      </c>
      <c r="X763" s="650">
        <f t="shared" si="10333"/>
        <v>0</v>
      </c>
      <c r="Y763" s="650">
        <f t="shared" si="10333"/>
        <v>0</v>
      </c>
      <c r="Z763" s="650">
        <f t="shared" si="10333"/>
        <v>0</v>
      </c>
      <c r="AA763" s="650">
        <f t="shared" si="10333"/>
        <v>0</v>
      </c>
      <c r="AB763" s="650">
        <f t="shared" si="10333"/>
        <v>14889.492116679421</v>
      </c>
      <c r="AC763" s="650">
        <f t="shared" si="10333"/>
        <v>205398.19033795572</v>
      </c>
      <c r="AD763" s="650">
        <f t="shared" si="10333"/>
        <v>489650.08227779041</v>
      </c>
      <c r="AE763" s="650">
        <f t="shared" si="10333"/>
        <v>0</v>
      </c>
      <c r="AF763" s="650">
        <f t="shared" si="10333"/>
        <v>0</v>
      </c>
      <c r="AG763" s="650">
        <f t="shared" si="10333"/>
        <v>0</v>
      </c>
      <c r="AH763" s="650">
        <f t="shared" si="10333"/>
        <v>0</v>
      </c>
      <c r="AI763" s="650">
        <f t="shared" si="10333"/>
        <v>54610.597287109653</v>
      </c>
      <c r="AJ763" s="650">
        <f t="shared" si="10333"/>
        <v>0</v>
      </c>
      <c r="AK763" s="650">
        <f t="shared" si="10333"/>
        <v>0</v>
      </c>
      <c r="AL763" s="650">
        <f t="shared" si="10333"/>
        <v>0</v>
      </c>
      <c r="AM763" s="650">
        <f t="shared" si="10333"/>
        <v>0</v>
      </c>
      <c r="AN763" s="650">
        <f t="shared" si="10333"/>
        <v>0</v>
      </c>
      <c r="AO763" s="650">
        <f t="shared" si="10333"/>
        <v>0</v>
      </c>
      <c r="AP763" s="650">
        <f t="shared" si="10333"/>
        <v>0</v>
      </c>
      <c r="AQ763" s="650">
        <f t="shared" si="10333"/>
        <v>0</v>
      </c>
      <c r="AR763" s="650">
        <f t="shared" si="10333"/>
        <v>0</v>
      </c>
      <c r="AS763" s="650">
        <f t="shared" si="10333"/>
        <v>0</v>
      </c>
      <c r="AT763" s="650">
        <f t="shared" si="10333"/>
        <v>0</v>
      </c>
      <c r="AU763" s="650">
        <f t="shared" si="10333"/>
        <v>0</v>
      </c>
      <c r="AV763" s="650">
        <f t="shared" si="10333"/>
        <v>0</v>
      </c>
      <c r="AW763" s="613">
        <f t="shared" si="9990"/>
        <v>1092211.9457421931</v>
      </c>
      <c r="AX763" s="645">
        <f t="shared" si="9972"/>
        <v>0</v>
      </c>
      <c r="AY763" s="656">
        <f t="shared" si="9973"/>
        <v>0</v>
      </c>
      <c r="AZ763" s="591"/>
    </row>
    <row r="764" spans="1:52">
      <c r="A764" s="590"/>
      <c r="B764" s="636" t="s">
        <v>378</v>
      </c>
      <c r="C764" s="636" t="s">
        <v>885</v>
      </c>
      <c r="D764" s="651" t="s">
        <v>756</v>
      </c>
      <c r="E764" s="652"/>
      <c r="F764" s="652"/>
      <c r="G764" s="653"/>
      <c r="H764" s="640">
        <v>530605.61109561624</v>
      </c>
      <c r="I764" s="640">
        <f t="shared" si="9889"/>
        <v>530605.61109561624</v>
      </c>
      <c r="J764" s="653">
        <v>0</v>
      </c>
      <c r="K764" s="653">
        <v>0</v>
      </c>
      <c r="L764" s="653">
        <v>0</v>
      </c>
      <c r="M764" s="653">
        <v>0</v>
      </c>
      <c r="N764" s="653">
        <v>0</v>
      </c>
      <c r="O764" s="653">
        <v>0</v>
      </c>
      <c r="P764" s="653">
        <v>0</v>
      </c>
      <c r="Q764" s="653">
        <v>0</v>
      </c>
      <c r="R764" s="653">
        <f t="shared" ref="R764:R774" si="10334">+R765*H764</f>
        <v>159181.68332868486</v>
      </c>
      <c r="S764" s="653">
        <f t="shared" ref="S764" si="10335">((S765*$H764)-((S765*$H764*$E765)+(S765*$H764*$F765)))</f>
        <v>0</v>
      </c>
      <c r="T764" s="653">
        <f t="shared" ref="T764" si="10336">((T765*$H764)-((T765*$H764*$E765)+(T765*$H764*$F765)))</f>
        <v>0</v>
      </c>
      <c r="U764" s="653">
        <f t="shared" ref="U764" si="10337">((U765*$H764)-((U765*$H764*$E765)+(U765*$H764*$F765)))</f>
        <v>0</v>
      </c>
      <c r="V764" s="653">
        <f t="shared" ref="V764" si="10338">((V765*$H764)-((V765*$H764*$E765)+(V765*$H764*$F765)))</f>
        <v>0</v>
      </c>
      <c r="W764" s="653">
        <f t="shared" ref="W764" si="10339">((W765*$H764)-((W765*$H764*$E765)+(W765*$H764*$F765)))</f>
        <v>0</v>
      </c>
      <c r="X764" s="653">
        <f t="shared" ref="X764" si="10340">((X765*$H764)-((X765*$H764*$E765)+(X765*$H764*$F765)))</f>
        <v>0</v>
      </c>
      <c r="Y764" s="653">
        <f t="shared" ref="Y764" si="10341">((Y765*$H764)-((Y765*$H764*$E765)+(Y765*$H764*$F765)))</f>
        <v>0</v>
      </c>
      <c r="Z764" s="653">
        <f t="shared" ref="Z764" si="10342">((Z765*$H764)-((Z765*$H764*$E765)+(Z765*$H764*$F765)))</f>
        <v>0</v>
      </c>
      <c r="AA764" s="653">
        <f t="shared" ref="AA764" si="10343">((AA765*$H764)-((AA765*$H764*$E765)+(AA765*$H764*$F765)))</f>
        <v>0</v>
      </c>
      <c r="AB764" s="653">
        <f t="shared" ref="AB764" si="10344">((AB765*$H764)-((AB765*$H764*$E765)+(AB765*$H764*$F765)))</f>
        <v>0</v>
      </c>
      <c r="AC764" s="653">
        <f t="shared" ref="AC764" si="10345">((AC765*$H764)-((AC765*$H764*$E765)+(AC765*$H764*$F765)))</f>
        <v>0</v>
      </c>
      <c r="AD764" s="653">
        <f t="shared" ref="AD764" si="10346">((AD765*$H764)-((AD765*$H764*$E765)+(AD765*$H764*$F765)))</f>
        <v>344893.64721215056</v>
      </c>
      <c r="AE764" s="653">
        <f t="shared" ref="AE764" si="10347">((AE765*$H764)-((AE765*$H764*$E765)+(AE765*$H764*$F765)))</f>
        <v>0</v>
      </c>
      <c r="AF764" s="653">
        <f t="shared" ref="AF764" si="10348">((AF765*$H764)-((AF765*$H764*$E765)+(AF765*$H764*$F765)))</f>
        <v>0</v>
      </c>
      <c r="AG764" s="653">
        <f t="shared" ref="AG764" si="10349">((AG765*$H764)-((AG765*$H764*$E765)+(AG765*$H764*$F765)))</f>
        <v>0</v>
      </c>
      <c r="AH764" s="653">
        <f t="shared" ref="AH764" si="10350">((AH765*$H764)-((AH765*$H764*$E765)+(AH765*$H764*$F765)))</f>
        <v>0</v>
      </c>
      <c r="AI764" s="653">
        <f>+AI765*H764</f>
        <v>26530.280554780813</v>
      </c>
      <c r="AJ764" s="653">
        <f>+AJ765*H764</f>
        <v>0</v>
      </c>
      <c r="AK764" s="653">
        <v>0</v>
      </c>
      <c r="AL764" s="653">
        <v>0</v>
      </c>
      <c r="AM764" s="653">
        <v>0</v>
      </c>
      <c r="AN764" s="653">
        <v>0</v>
      </c>
      <c r="AO764" s="653">
        <v>0</v>
      </c>
      <c r="AP764" s="653">
        <v>0</v>
      </c>
      <c r="AQ764" s="653">
        <v>0</v>
      </c>
      <c r="AR764" s="653">
        <v>0</v>
      </c>
      <c r="AS764" s="653">
        <v>0</v>
      </c>
      <c r="AT764" s="653">
        <v>0</v>
      </c>
      <c r="AU764" s="653">
        <v>0</v>
      </c>
      <c r="AV764" s="653">
        <v>0</v>
      </c>
      <c r="AW764" s="613">
        <f t="shared" si="9990"/>
        <v>530605.61109561624</v>
      </c>
      <c r="AX764" s="645">
        <f t="shared" si="9972"/>
        <v>0</v>
      </c>
      <c r="AY764" s="656">
        <f t="shared" si="9973"/>
        <v>0</v>
      </c>
      <c r="AZ764" s="591"/>
    </row>
    <row r="765" spans="1:52">
      <c r="A765" s="590"/>
      <c r="B765" s="636"/>
      <c r="C765" s="636"/>
      <c r="D765" s="651"/>
      <c r="E765" s="652">
        <v>0.3</v>
      </c>
      <c r="F765" s="652">
        <v>0.05</v>
      </c>
      <c r="G765" s="653"/>
      <c r="H765" s="640"/>
      <c r="I765" s="640">
        <f t="shared" si="9889"/>
        <v>1.35</v>
      </c>
      <c r="J765" s="658">
        <v>0</v>
      </c>
      <c r="K765" s="658">
        <v>0</v>
      </c>
      <c r="L765" s="658">
        <v>0</v>
      </c>
      <c r="M765" s="658">
        <v>0</v>
      </c>
      <c r="N765" s="658">
        <v>0</v>
      </c>
      <c r="O765" s="658">
        <v>0</v>
      </c>
      <c r="P765" s="658">
        <v>0</v>
      </c>
      <c r="Q765" s="658">
        <v>0</v>
      </c>
      <c r="R765" s="658">
        <v>0.3</v>
      </c>
      <c r="S765" s="658">
        <v>0</v>
      </c>
      <c r="T765" s="658">
        <v>0</v>
      </c>
      <c r="U765" s="658">
        <v>0</v>
      </c>
      <c r="V765" s="658">
        <v>0</v>
      </c>
      <c r="W765" s="658">
        <v>0</v>
      </c>
      <c r="X765" s="658">
        <v>0</v>
      </c>
      <c r="Y765" s="658">
        <v>0</v>
      </c>
      <c r="Z765" s="658">
        <v>0</v>
      </c>
      <c r="AA765" s="658">
        <v>0</v>
      </c>
      <c r="AB765" s="658">
        <v>0</v>
      </c>
      <c r="AC765" s="658">
        <v>0</v>
      </c>
      <c r="AD765" s="658">
        <v>1</v>
      </c>
      <c r="AE765" s="658">
        <v>0</v>
      </c>
      <c r="AF765" s="658">
        <v>0</v>
      </c>
      <c r="AG765" s="658">
        <v>0</v>
      </c>
      <c r="AH765" s="658">
        <v>0</v>
      </c>
      <c r="AI765" s="658">
        <v>0.05</v>
      </c>
      <c r="AJ765" s="658">
        <v>0</v>
      </c>
      <c r="AK765" s="658">
        <v>0</v>
      </c>
      <c r="AL765" s="658">
        <v>0</v>
      </c>
      <c r="AM765" s="658">
        <v>0</v>
      </c>
      <c r="AN765" s="658">
        <v>0</v>
      </c>
      <c r="AO765" s="658">
        <v>0</v>
      </c>
      <c r="AP765" s="658">
        <v>0</v>
      </c>
      <c r="AQ765" s="658">
        <v>0</v>
      </c>
      <c r="AR765" s="658">
        <v>0</v>
      </c>
      <c r="AS765" s="658">
        <v>0</v>
      </c>
      <c r="AT765" s="658">
        <v>0</v>
      </c>
      <c r="AU765" s="658">
        <v>0</v>
      </c>
      <c r="AV765" s="658">
        <v>0</v>
      </c>
      <c r="AW765" s="613">
        <f t="shared" si="9990"/>
        <v>1.35</v>
      </c>
      <c r="AX765" s="645">
        <f t="shared" si="9972"/>
        <v>1.35</v>
      </c>
      <c r="AY765" s="656" t="e">
        <f t="shared" si="9973"/>
        <v>#DIV/0!</v>
      </c>
      <c r="AZ765" s="591"/>
    </row>
    <row r="766" spans="1:52">
      <c r="A766" s="590"/>
      <c r="B766" s="636" t="s">
        <v>378</v>
      </c>
      <c r="C766" s="636" t="s">
        <v>886</v>
      </c>
      <c r="D766" s="651" t="s">
        <v>700</v>
      </c>
      <c r="E766" s="652"/>
      <c r="F766" s="652"/>
      <c r="G766" s="653"/>
      <c r="H766" s="640">
        <v>0</v>
      </c>
      <c r="I766" s="640">
        <f t="shared" si="9889"/>
        <v>0</v>
      </c>
      <c r="J766" s="653">
        <v>0</v>
      </c>
      <c r="K766" s="653">
        <v>0</v>
      </c>
      <c r="L766" s="653">
        <v>0</v>
      </c>
      <c r="M766" s="653">
        <v>0</v>
      </c>
      <c r="N766" s="653">
        <v>0</v>
      </c>
      <c r="O766" s="653">
        <v>0</v>
      </c>
      <c r="P766" s="653">
        <v>0</v>
      </c>
      <c r="Q766" s="653">
        <v>0</v>
      </c>
      <c r="R766" s="653">
        <f t="shared" si="10334"/>
        <v>0</v>
      </c>
      <c r="S766" s="653">
        <f t="shared" ref="S766" si="10351">((S767*$H766)-((S767*$H766*$E767)+(S767*$H766*$F767)))</f>
        <v>0</v>
      </c>
      <c r="T766" s="653">
        <f t="shared" ref="T766" si="10352">((T767*$H766)-((T767*$H766*$E767)+(T767*$H766*$F767)))</f>
        <v>0</v>
      </c>
      <c r="U766" s="653">
        <f t="shared" ref="U766" si="10353">((U767*$H766)-((U767*$H766*$E767)+(U767*$H766*$F767)))</f>
        <v>0</v>
      </c>
      <c r="V766" s="653">
        <f t="shared" ref="V766" si="10354">((V767*$H766)-((V767*$H766*$E767)+(V767*$H766*$F767)))</f>
        <v>0</v>
      </c>
      <c r="W766" s="653">
        <f t="shared" ref="W766" si="10355">((W767*$H766)-((W767*$H766*$E767)+(W767*$H766*$F767)))</f>
        <v>0</v>
      </c>
      <c r="X766" s="653">
        <f t="shared" ref="X766" si="10356">((X767*$H766)-((X767*$H766*$E767)+(X767*$H766*$F767)))</f>
        <v>0</v>
      </c>
      <c r="Y766" s="653">
        <f t="shared" ref="Y766" si="10357">((Y767*$H766)-((Y767*$H766*$E767)+(Y767*$H766*$F767)))</f>
        <v>0</v>
      </c>
      <c r="Z766" s="653">
        <f t="shared" ref="Z766" si="10358">((Z767*$H766)-((Z767*$H766*$E767)+(Z767*$H766*$F767)))</f>
        <v>0</v>
      </c>
      <c r="AA766" s="653">
        <f t="shared" ref="AA766" si="10359">((AA767*$H766)-((AA767*$H766*$E767)+(AA767*$H766*$F767)))</f>
        <v>0</v>
      </c>
      <c r="AB766" s="653">
        <f t="shared" ref="AB766" si="10360">((AB767*$H766)-((AB767*$H766*$E767)+(AB767*$H766*$F767)))</f>
        <v>0</v>
      </c>
      <c r="AC766" s="653">
        <f t="shared" ref="AC766" si="10361">((AC767*$H766)-((AC767*$H766*$E767)+(AC767*$H766*$F767)))</f>
        <v>0</v>
      </c>
      <c r="AD766" s="653">
        <f t="shared" ref="AD766" si="10362">((AD767*$H766)-((AD767*$H766*$E767)+(AD767*$H766*$F767)))</f>
        <v>0</v>
      </c>
      <c r="AE766" s="653">
        <f t="shared" ref="AE766" si="10363">((AE767*$H766)-((AE767*$H766*$E767)+(AE767*$H766*$F767)))</f>
        <v>0</v>
      </c>
      <c r="AF766" s="653">
        <f t="shared" ref="AF766" si="10364">((AF767*$H766)-((AF767*$H766*$E767)+(AF767*$H766*$F767)))</f>
        <v>0</v>
      </c>
      <c r="AG766" s="653">
        <f t="shared" ref="AG766" si="10365">((AG767*$H766)-((AG767*$H766*$E767)+(AG767*$H766*$F767)))</f>
        <v>0</v>
      </c>
      <c r="AH766" s="653">
        <f t="shared" ref="AH766" si="10366">((AH767*$H766)-((AH767*$H766*$E767)+(AH767*$H766*$F767)))</f>
        <v>0</v>
      </c>
      <c r="AI766" s="653">
        <f>+AI767*H766</f>
        <v>0</v>
      </c>
      <c r="AJ766" s="653">
        <f>+AJ767*H766</f>
        <v>0</v>
      </c>
      <c r="AK766" s="653">
        <v>0</v>
      </c>
      <c r="AL766" s="653">
        <v>0</v>
      </c>
      <c r="AM766" s="653">
        <v>0</v>
      </c>
      <c r="AN766" s="653">
        <v>0</v>
      </c>
      <c r="AO766" s="653">
        <v>0</v>
      </c>
      <c r="AP766" s="653">
        <v>0</v>
      </c>
      <c r="AQ766" s="653">
        <v>0</v>
      </c>
      <c r="AR766" s="653">
        <v>0</v>
      </c>
      <c r="AS766" s="653">
        <v>0</v>
      </c>
      <c r="AT766" s="653">
        <v>0</v>
      </c>
      <c r="AU766" s="653">
        <v>0</v>
      </c>
      <c r="AV766" s="653">
        <v>0</v>
      </c>
      <c r="AW766" s="613">
        <f t="shared" si="9990"/>
        <v>0</v>
      </c>
      <c r="AX766" s="645">
        <f t="shared" si="9972"/>
        <v>0</v>
      </c>
      <c r="AY766" s="656" t="e">
        <f t="shared" si="9973"/>
        <v>#DIV/0!</v>
      </c>
      <c r="AZ766" s="591"/>
    </row>
    <row r="767" spans="1:52">
      <c r="A767" s="590"/>
      <c r="B767" s="636"/>
      <c r="C767" s="636"/>
      <c r="D767" s="651"/>
      <c r="E767" s="652">
        <v>0.3</v>
      </c>
      <c r="F767" s="652">
        <v>0.05</v>
      </c>
      <c r="G767" s="653"/>
      <c r="H767" s="640"/>
      <c r="I767" s="640">
        <f t="shared" si="9889"/>
        <v>1.35</v>
      </c>
      <c r="J767" s="658">
        <v>0</v>
      </c>
      <c r="K767" s="658">
        <v>0</v>
      </c>
      <c r="L767" s="658">
        <v>0</v>
      </c>
      <c r="M767" s="658">
        <v>0</v>
      </c>
      <c r="N767" s="658">
        <v>0</v>
      </c>
      <c r="O767" s="658">
        <v>0</v>
      </c>
      <c r="P767" s="658">
        <v>0</v>
      </c>
      <c r="Q767" s="658">
        <v>0</v>
      </c>
      <c r="R767" s="658">
        <v>0.3</v>
      </c>
      <c r="S767" s="658">
        <v>0</v>
      </c>
      <c r="T767" s="658">
        <v>0</v>
      </c>
      <c r="U767" s="658">
        <v>0</v>
      </c>
      <c r="V767" s="658">
        <v>0</v>
      </c>
      <c r="W767" s="658">
        <v>0</v>
      </c>
      <c r="X767" s="658">
        <v>0</v>
      </c>
      <c r="Y767" s="658">
        <v>0</v>
      </c>
      <c r="Z767" s="658">
        <v>0</v>
      </c>
      <c r="AA767" s="658">
        <v>0</v>
      </c>
      <c r="AB767" s="658">
        <v>0</v>
      </c>
      <c r="AC767" s="658">
        <v>0</v>
      </c>
      <c r="AD767" s="658">
        <v>1</v>
      </c>
      <c r="AE767" s="658">
        <v>0</v>
      </c>
      <c r="AF767" s="658">
        <v>0</v>
      </c>
      <c r="AG767" s="658">
        <v>0</v>
      </c>
      <c r="AH767" s="658">
        <v>0</v>
      </c>
      <c r="AI767" s="658">
        <v>0.05</v>
      </c>
      <c r="AJ767" s="658">
        <v>0</v>
      </c>
      <c r="AK767" s="658">
        <v>0</v>
      </c>
      <c r="AL767" s="658">
        <v>0</v>
      </c>
      <c r="AM767" s="658">
        <v>0</v>
      </c>
      <c r="AN767" s="658">
        <v>0</v>
      </c>
      <c r="AO767" s="658">
        <v>0</v>
      </c>
      <c r="AP767" s="658">
        <v>0</v>
      </c>
      <c r="AQ767" s="658">
        <v>0</v>
      </c>
      <c r="AR767" s="658">
        <v>0</v>
      </c>
      <c r="AS767" s="658">
        <v>0</v>
      </c>
      <c r="AT767" s="658">
        <v>0</v>
      </c>
      <c r="AU767" s="658">
        <v>0</v>
      </c>
      <c r="AV767" s="658">
        <v>0</v>
      </c>
      <c r="AW767" s="613">
        <f t="shared" si="9990"/>
        <v>1.35</v>
      </c>
      <c r="AX767" s="645">
        <f t="shared" si="9972"/>
        <v>1.35</v>
      </c>
      <c r="AY767" s="656" t="e">
        <f t="shared" si="9973"/>
        <v>#DIV/0!</v>
      </c>
      <c r="AZ767" s="591"/>
    </row>
    <row r="768" spans="1:52">
      <c r="A768" s="590"/>
      <c r="B768" s="636" t="s">
        <v>378</v>
      </c>
      <c r="C768" s="636" t="s">
        <v>887</v>
      </c>
      <c r="D768" s="651" t="s">
        <v>721</v>
      </c>
      <c r="E768" s="652"/>
      <c r="F768" s="652"/>
      <c r="G768" s="653"/>
      <c r="H768" s="640">
        <v>0</v>
      </c>
      <c r="I768" s="640">
        <f t="shared" ref="I768:I831" si="10367">SUM(J768:AV768)</f>
        <v>0</v>
      </c>
      <c r="J768" s="653">
        <v>0</v>
      </c>
      <c r="K768" s="653">
        <v>0</v>
      </c>
      <c r="L768" s="653">
        <v>0</v>
      </c>
      <c r="M768" s="653">
        <v>0</v>
      </c>
      <c r="N768" s="653">
        <v>0</v>
      </c>
      <c r="O768" s="653">
        <v>0</v>
      </c>
      <c r="P768" s="653">
        <v>0</v>
      </c>
      <c r="Q768" s="653">
        <v>0</v>
      </c>
      <c r="R768" s="653">
        <f t="shared" si="10334"/>
        <v>0</v>
      </c>
      <c r="S768" s="653">
        <f t="shared" ref="S768" si="10368">((S769*$H768)-((S769*$H768*$E769)+(S769*$H768*$F769)))</f>
        <v>0</v>
      </c>
      <c r="T768" s="653">
        <f t="shared" ref="T768" si="10369">((T769*$H768)-((T769*$H768*$E769)+(T769*$H768*$F769)))</f>
        <v>0</v>
      </c>
      <c r="U768" s="653">
        <f t="shared" ref="U768" si="10370">((U769*$H768)-((U769*$H768*$E769)+(U769*$H768*$F769)))</f>
        <v>0</v>
      </c>
      <c r="V768" s="653">
        <f t="shared" ref="V768" si="10371">((V769*$H768)-((V769*$H768*$E769)+(V769*$H768*$F769)))</f>
        <v>0</v>
      </c>
      <c r="W768" s="653">
        <f t="shared" ref="W768" si="10372">((W769*$H768)-((W769*$H768*$E769)+(W769*$H768*$F769)))</f>
        <v>0</v>
      </c>
      <c r="X768" s="653">
        <f t="shared" ref="X768" si="10373">((X769*$H768)-((X769*$H768*$E769)+(X769*$H768*$F769)))</f>
        <v>0</v>
      </c>
      <c r="Y768" s="653">
        <f t="shared" ref="Y768" si="10374">((Y769*$H768)-((Y769*$H768*$E769)+(Y769*$H768*$F769)))</f>
        <v>0</v>
      </c>
      <c r="Z768" s="653">
        <f t="shared" ref="Z768" si="10375">((Z769*$H768)-((Z769*$H768*$E769)+(Z769*$H768*$F769)))</f>
        <v>0</v>
      </c>
      <c r="AA768" s="653">
        <f t="shared" ref="AA768" si="10376">((AA769*$H768)-((AA769*$H768*$E769)+(AA769*$H768*$F769)))</f>
        <v>0</v>
      </c>
      <c r="AB768" s="653">
        <f t="shared" ref="AB768" si="10377">((AB769*$H768)-((AB769*$H768*$E769)+(AB769*$H768*$F769)))</f>
        <v>0</v>
      </c>
      <c r="AC768" s="653">
        <f t="shared" ref="AC768" si="10378">((AC769*$H768)-((AC769*$H768*$E769)+(AC769*$H768*$F769)))</f>
        <v>0</v>
      </c>
      <c r="AD768" s="653">
        <f t="shared" ref="AD768" si="10379">((AD769*$H768)-((AD769*$H768*$E769)+(AD769*$H768*$F769)))</f>
        <v>0</v>
      </c>
      <c r="AE768" s="653">
        <f t="shared" ref="AE768" si="10380">((AE769*$H768)-((AE769*$H768*$E769)+(AE769*$H768*$F769)))</f>
        <v>0</v>
      </c>
      <c r="AF768" s="653">
        <f t="shared" ref="AF768" si="10381">((AF769*$H768)-((AF769*$H768*$E769)+(AF769*$H768*$F769)))</f>
        <v>0</v>
      </c>
      <c r="AG768" s="653">
        <f t="shared" ref="AG768" si="10382">((AG769*$H768)-((AG769*$H768*$E769)+(AG769*$H768*$F769)))</f>
        <v>0</v>
      </c>
      <c r="AH768" s="653">
        <f t="shared" ref="AH768" si="10383">((AH769*$H768)-((AH769*$H768*$E769)+(AH769*$H768*$F769)))</f>
        <v>0</v>
      </c>
      <c r="AI768" s="653">
        <f>+AI769*H768</f>
        <v>0</v>
      </c>
      <c r="AJ768" s="653">
        <f>+AJ769*H768</f>
        <v>0</v>
      </c>
      <c r="AK768" s="653">
        <v>0</v>
      </c>
      <c r="AL768" s="653">
        <v>0</v>
      </c>
      <c r="AM768" s="653">
        <v>0</v>
      </c>
      <c r="AN768" s="653">
        <v>0</v>
      </c>
      <c r="AO768" s="653">
        <v>0</v>
      </c>
      <c r="AP768" s="653">
        <v>0</v>
      </c>
      <c r="AQ768" s="653">
        <v>0</v>
      </c>
      <c r="AR768" s="653">
        <v>0</v>
      </c>
      <c r="AS768" s="653">
        <v>0</v>
      </c>
      <c r="AT768" s="653">
        <v>0</v>
      </c>
      <c r="AU768" s="653">
        <v>0</v>
      </c>
      <c r="AV768" s="653">
        <v>0</v>
      </c>
      <c r="AW768" s="613">
        <f t="shared" si="9990"/>
        <v>0</v>
      </c>
      <c r="AX768" s="645">
        <f t="shared" si="9972"/>
        <v>0</v>
      </c>
      <c r="AY768" s="656" t="e">
        <f t="shared" si="9973"/>
        <v>#DIV/0!</v>
      </c>
      <c r="AZ768" s="591"/>
    </row>
    <row r="769" spans="1:52">
      <c r="A769" s="590"/>
      <c r="B769" s="636"/>
      <c r="C769" s="636"/>
      <c r="D769" s="651"/>
      <c r="E769" s="652">
        <v>0.3</v>
      </c>
      <c r="F769" s="652">
        <v>0.05</v>
      </c>
      <c r="G769" s="653"/>
      <c r="H769" s="640"/>
      <c r="I769" s="640">
        <f t="shared" si="10367"/>
        <v>1.35</v>
      </c>
      <c r="J769" s="658">
        <v>0</v>
      </c>
      <c r="K769" s="658">
        <v>0</v>
      </c>
      <c r="L769" s="658">
        <v>0</v>
      </c>
      <c r="M769" s="658">
        <v>0</v>
      </c>
      <c r="N769" s="658">
        <v>0</v>
      </c>
      <c r="O769" s="658">
        <v>0</v>
      </c>
      <c r="P769" s="658">
        <v>0</v>
      </c>
      <c r="Q769" s="658">
        <v>0</v>
      </c>
      <c r="R769" s="658">
        <v>0.3</v>
      </c>
      <c r="S769" s="658">
        <v>0</v>
      </c>
      <c r="T769" s="658">
        <v>0</v>
      </c>
      <c r="U769" s="658">
        <v>0</v>
      </c>
      <c r="V769" s="658">
        <v>0</v>
      </c>
      <c r="W769" s="658">
        <v>0</v>
      </c>
      <c r="X769" s="658">
        <v>0</v>
      </c>
      <c r="Y769" s="658">
        <v>0</v>
      </c>
      <c r="Z769" s="658">
        <v>0</v>
      </c>
      <c r="AA769" s="658">
        <v>0</v>
      </c>
      <c r="AB769" s="658">
        <v>0</v>
      </c>
      <c r="AC769" s="658">
        <v>0</v>
      </c>
      <c r="AD769" s="658">
        <v>1</v>
      </c>
      <c r="AE769" s="658">
        <v>0</v>
      </c>
      <c r="AF769" s="658">
        <v>0</v>
      </c>
      <c r="AG769" s="658">
        <v>0</v>
      </c>
      <c r="AH769" s="658">
        <v>0</v>
      </c>
      <c r="AI769" s="658">
        <v>0.05</v>
      </c>
      <c r="AJ769" s="658">
        <v>0</v>
      </c>
      <c r="AK769" s="658">
        <v>0</v>
      </c>
      <c r="AL769" s="658">
        <v>0</v>
      </c>
      <c r="AM769" s="658">
        <v>0</v>
      </c>
      <c r="AN769" s="658">
        <v>0</v>
      </c>
      <c r="AO769" s="658">
        <v>0</v>
      </c>
      <c r="AP769" s="658">
        <v>0</v>
      </c>
      <c r="AQ769" s="658">
        <v>0</v>
      </c>
      <c r="AR769" s="658">
        <v>0</v>
      </c>
      <c r="AS769" s="658">
        <v>0</v>
      </c>
      <c r="AT769" s="658">
        <v>0</v>
      </c>
      <c r="AU769" s="658">
        <v>0</v>
      </c>
      <c r="AV769" s="658">
        <v>0</v>
      </c>
      <c r="AW769" s="613">
        <f t="shared" si="9990"/>
        <v>1.35</v>
      </c>
      <c r="AX769" s="645">
        <f t="shared" si="9972"/>
        <v>1.35</v>
      </c>
      <c r="AY769" s="656" t="e">
        <f t="shared" si="9973"/>
        <v>#DIV/0!</v>
      </c>
      <c r="AZ769" s="591"/>
    </row>
    <row r="770" spans="1:52">
      <c r="A770" s="590"/>
      <c r="B770" s="636" t="s">
        <v>378</v>
      </c>
      <c r="C770" s="636" t="s">
        <v>888</v>
      </c>
      <c r="D770" s="651" t="s">
        <v>706</v>
      </c>
      <c r="E770" s="652"/>
      <c r="F770" s="652"/>
      <c r="G770" s="653"/>
      <c r="H770" s="640">
        <v>93990.747555575217</v>
      </c>
      <c r="I770" s="640">
        <f t="shared" si="10367"/>
        <v>93990.747555575217</v>
      </c>
      <c r="J770" s="653">
        <v>0</v>
      </c>
      <c r="K770" s="653">
        <v>0</v>
      </c>
      <c r="L770" s="653">
        <v>0</v>
      </c>
      <c r="M770" s="653">
        <v>0</v>
      </c>
      <c r="N770" s="653">
        <v>0</v>
      </c>
      <c r="O770" s="653">
        <v>0</v>
      </c>
      <c r="P770" s="653">
        <v>0</v>
      </c>
      <c r="Q770" s="653">
        <v>0</v>
      </c>
      <c r="R770" s="653">
        <f t="shared" si="10334"/>
        <v>28197.224266672565</v>
      </c>
      <c r="S770" s="653">
        <f t="shared" ref="S770" si="10384">((S771*$H770)-((S771*$H770*$E771)+(S771*$H770*$F771)))</f>
        <v>0</v>
      </c>
      <c r="T770" s="653">
        <f t="shared" ref="T770" si="10385">((T771*$H770)-((T771*$H770*$E771)+(T771*$H770*$F771)))</f>
        <v>0</v>
      </c>
      <c r="U770" s="653">
        <f t="shared" ref="U770" si="10386">((U771*$H770)-((U771*$H770*$E771)+(U771*$H770*$F771)))</f>
        <v>0</v>
      </c>
      <c r="V770" s="653">
        <f t="shared" ref="V770" si="10387">((V771*$H770)-((V771*$H770*$E771)+(V771*$H770*$F771)))</f>
        <v>0</v>
      </c>
      <c r="W770" s="653">
        <f t="shared" ref="W770" si="10388">((W771*$H770)-((W771*$H770*$E771)+(W771*$H770*$F771)))</f>
        <v>0</v>
      </c>
      <c r="X770" s="653">
        <f t="shared" ref="X770" si="10389">((X771*$H770)-((X771*$H770*$E771)+(X771*$H770*$F771)))</f>
        <v>0</v>
      </c>
      <c r="Y770" s="653">
        <f t="shared" ref="Y770" si="10390">((Y771*$H770)-((Y771*$H770*$E771)+(Y771*$H770*$F771)))</f>
        <v>0</v>
      </c>
      <c r="Z770" s="653">
        <f t="shared" ref="Z770" si="10391">((Z771*$H770)-((Z771*$H770*$E771)+(Z771*$H770*$F771)))</f>
        <v>0</v>
      </c>
      <c r="AA770" s="653">
        <f t="shared" ref="AA770" si="10392">((AA771*$H770)-((AA771*$H770*$E771)+(AA771*$H770*$F771)))</f>
        <v>0</v>
      </c>
      <c r="AB770" s="653">
        <f t="shared" ref="AB770" si="10393">((AB771*$H770)-((AB771*$H770*$E771)+(AB771*$H770*$F771)))</f>
        <v>4276.5790137786735</v>
      </c>
      <c r="AC770" s="653">
        <f t="shared" ref="AC770" si="10394">((AC771*$H770)-((AC771*$H770*$E771)+(AC771*$H770*$F771)))</f>
        <v>56817.406897345223</v>
      </c>
      <c r="AD770" s="653">
        <f t="shared" ref="AD770" si="10395">((AD771*$H770)-((AD771*$H770*$E771)+(AD771*$H770*$F771)))</f>
        <v>0</v>
      </c>
      <c r="AE770" s="653">
        <f t="shared" ref="AE770" si="10396">((AE771*$H770)-((AE771*$H770*$E771)+(AE771*$H770*$F771)))</f>
        <v>0</v>
      </c>
      <c r="AF770" s="653">
        <f t="shared" ref="AF770" si="10397">((AF771*$H770)-((AF771*$H770*$E771)+(AF771*$H770*$F771)))</f>
        <v>0</v>
      </c>
      <c r="AG770" s="653">
        <f t="shared" ref="AG770" si="10398">((AG771*$H770)-((AG771*$H770*$E771)+(AG771*$H770*$F771)))</f>
        <v>0</v>
      </c>
      <c r="AH770" s="653">
        <f t="shared" ref="AH770" si="10399">((AH771*$H770)-((AH771*$H770*$E771)+(AH771*$H770*$F771)))</f>
        <v>0</v>
      </c>
      <c r="AI770" s="653">
        <f>+AI771*H770</f>
        <v>4699.5373777787609</v>
      </c>
      <c r="AJ770" s="653">
        <f>+AJ771*H770</f>
        <v>0</v>
      </c>
      <c r="AK770" s="653">
        <v>0</v>
      </c>
      <c r="AL770" s="653">
        <v>0</v>
      </c>
      <c r="AM770" s="653">
        <v>0</v>
      </c>
      <c r="AN770" s="653">
        <v>0</v>
      </c>
      <c r="AO770" s="653">
        <v>0</v>
      </c>
      <c r="AP770" s="653">
        <v>0</v>
      </c>
      <c r="AQ770" s="653">
        <v>0</v>
      </c>
      <c r="AR770" s="653">
        <v>0</v>
      </c>
      <c r="AS770" s="653">
        <v>0</v>
      </c>
      <c r="AT770" s="653">
        <v>0</v>
      </c>
      <c r="AU770" s="653">
        <v>0</v>
      </c>
      <c r="AV770" s="653">
        <v>0</v>
      </c>
      <c r="AW770" s="613">
        <f t="shared" si="9990"/>
        <v>93990.747555575217</v>
      </c>
      <c r="AX770" s="645">
        <f t="shared" si="9972"/>
        <v>0</v>
      </c>
      <c r="AY770" s="656">
        <f t="shared" si="9973"/>
        <v>0</v>
      </c>
      <c r="AZ770" s="591"/>
    </row>
    <row r="771" spans="1:52">
      <c r="A771" s="590"/>
      <c r="B771" s="636"/>
      <c r="C771" s="636"/>
      <c r="D771" s="651"/>
      <c r="E771" s="652">
        <v>0.3</v>
      </c>
      <c r="F771" s="652">
        <v>0.05</v>
      </c>
      <c r="G771" s="653"/>
      <c r="H771" s="640"/>
      <c r="I771" s="640">
        <f t="shared" si="10367"/>
        <v>1.3499999999999999</v>
      </c>
      <c r="J771" s="658">
        <v>0</v>
      </c>
      <c r="K771" s="658">
        <v>0</v>
      </c>
      <c r="L771" s="658">
        <v>0</v>
      </c>
      <c r="M771" s="658">
        <v>0</v>
      </c>
      <c r="N771" s="658">
        <v>0</v>
      </c>
      <c r="O771" s="658">
        <v>0</v>
      </c>
      <c r="P771" s="658">
        <v>0</v>
      </c>
      <c r="Q771" s="658">
        <v>0</v>
      </c>
      <c r="R771" s="658">
        <v>0.3</v>
      </c>
      <c r="S771" s="658">
        <v>0</v>
      </c>
      <c r="T771" s="658">
        <v>0</v>
      </c>
      <c r="U771" s="658">
        <v>0</v>
      </c>
      <c r="V771" s="658">
        <v>0</v>
      </c>
      <c r="W771" s="658">
        <v>0</v>
      </c>
      <c r="X771" s="658">
        <v>0</v>
      </c>
      <c r="Y771" s="658">
        <v>0</v>
      </c>
      <c r="Z771" s="658">
        <v>0</v>
      </c>
      <c r="AA771" s="658">
        <v>0</v>
      </c>
      <c r="AB771" s="658">
        <v>7.0000000000000007E-2</v>
      </c>
      <c r="AC771" s="658">
        <v>0.92999999999999994</v>
      </c>
      <c r="AD771" s="658">
        <v>0</v>
      </c>
      <c r="AE771" s="658">
        <v>0</v>
      </c>
      <c r="AF771" s="658">
        <v>0</v>
      </c>
      <c r="AG771" s="658">
        <v>0</v>
      </c>
      <c r="AH771" s="658">
        <v>0</v>
      </c>
      <c r="AI771" s="658">
        <v>0.05</v>
      </c>
      <c r="AJ771" s="658">
        <v>0</v>
      </c>
      <c r="AK771" s="658">
        <v>0</v>
      </c>
      <c r="AL771" s="658">
        <v>0</v>
      </c>
      <c r="AM771" s="658">
        <v>0</v>
      </c>
      <c r="AN771" s="658">
        <v>0</v>
      </c>
      <c r="AO771" s="658">
        <v>0</v>
      </c>
      <c r="AP771" s="658">
        <v>0</v>
      </c>
      <c r="AQ771" s="658">
        <v>0</v>
      </c>
      <c r="AR771" s="658">
        <v>0</v>
      </c>
      <c r="AS771" s="658">
        <v>0</v>
      </c>
      <c r="AT771" s="658">
        <v>0</v>
      </c>
      <c r="AU771" s="658">
        <v>0</v>
      </c>
      <c r="AV771" s="658">
        <v>0</v>
      </c>
      <c r="AW771" s="613">
        <f t="shared" si="9990"/>
        <v>1.3499999999999999</v>
      </c>
      <c r="AX771" s="645">
        <f t="shared" si="9972"/>
        <v>1.3499999999999999</v>
      </c>
      <c r="AY771" s="656" t="e">
        <f t="shared" si="9973"/>
        <v>#DIV/0!</v>
      </c>
      <c r="AZ771" s="591"/>
    </row>
    <row r="772" spans="1:52">
      <c r="A772" s="590"/>
      <c r="B772" s="636" t="s">
        <v>378</v>
      </c>
      <c r="C772" s="636" t="s">
        <v>889</v>
      </c>
      <c r="D772" s="651" t="s">
        <v>704</v>
      </c>
      <c r="E772" s="652"/>
      <c r="F772" s="652"/>
      <c r="G772" s="653"/>
      <c r="H772" s="640">
        <v>272125.97699745506</v>
      </c>
      <c r="I772" s="640">
        <f t="shared" si="10367"/>
        <v>272125.97699745506</v>
      </c>
      <c r="J772" s="653">
        <v>0</v>
      </c>
      <c r="K772" s="653">
        <v>0</v>
      </c>
      <c r="L772" s="653">
        <v>0</v>
      </c>
      <c r="M772" s="653">
        <v>0</v>
      </c>
      <c r="N772" s="653">
        <v>0</v>
      </c>
      <c r="O772" s="653">
        <v>0</v>
      </c>
      <c r="P772" s="653">
        <v>0</v>
      </c>
      <c r="Q772" s="653">
        <v>0</v>
      </c>
      <c r="R772" s="653">
        <f t="shared" si="10334"/>
        <v>81637.793099236515</v>
      </c>
      <c r="S772" s="653">
        <f t="shared" ref="S772" si="10400">((S773*$H772)-((S773*$H772*$E773)+(S773*$H772*$F773)))</f>
        <v>0</v>
      </c>
      <c r="T772" s="653">
        <f t="shared" ref="T772" si="10401">((T773*$H772)-((T773*$H772*$E773)+(T773*$H772*$F773)))</f>
        <v>0</v>
      </c>
      <c r="U772" s="653">
        <f t="shared" ref="U772" si="10402">((U773*$H772)-((U773*$H772*$E773)+(U773*$H772*$F773)))</f>
        <v>0</v>
      </c>
      <c r="V772" s="653">
        <f t="shared" ref="V772" si="10403">((V773*$H772)-((V773*$H772*$E773)+(V773*$H772*$F773)))</f>
        <v>0</v>
      </c>
      <c r="W772" s="653">
        <f t="shared" ref="W772" si="10404">((W773*$H772)-((W773*$H772*$E773)+(W773*$H772*$F773)))</f>
        <v>0</v>
      </c>
      <c r="X772" s="653">
        <f t="shared" ref="X772" si="10405">((X773*$H772)-((X773*$H772*$E773)+(X773*$H772*$F773)))</f>
        <v>0</v>
      </c>
      <c r="Y772" s="653">
        <f t="shared" ref="Y772" si="10406">((Y773*$H772)-((Y773*$H772*$E773)+(Y773*$H772*$F773)))</f>
        <v>0</v>
      </c>
      <c r="Z772" s="653">
        <f t="shared" ref="Z772" si="10407">((Z773*$H772)-((Z773*$H772*$E773)+(Z773*$H772*$F773)))</f>
        <v>0</v>
      </c>
      <c r="AA772" s="653">
        <f t="shared" ref="AA772" si="10408">((AA773*$H772)-((AA773*$H772*$E773)+(AA773*$H772*$F773)))</f>
        <v>0</v>
      </c>
      <c r="AB772" s="653">
        <f t="shared" ref="AB772" si="10409">((AB773*$H772)-((AB773*$H772*$E773)+(AB773*$H772*$F773)))</f>
        <v>10612.913102900748</v>
      </c>
      <c r="AC772" s="653">
        <f t="shared" ref="AC772" si="10410">((AC773*$H772)-((AC773*$H772*$E773)+(AC773*$H772*$F773)))</f>
        <v>148580.78344061048</v>
      </c>
      <c r="AD772" s="653">
        <f t="shared" ref="AD772" si="10411">((AD773*$H772)-((AD773*$H772*$E773)+(AD773*$H772*$F773)))</f>
        <v>17688.188504834576</v>
      </c>
      <c r="AE772" s="653">
        <f t="shared" ref="AE772" si="10412">((AE773*$H772)-((AE773*$H772*$E773)+(AE773*$H772*$F773)))</f>
        <v>0</v>
      </c>
      <c r="AF772" s="653">
        <f t="shared" ref="AF772" si="10413">((AF773*$H772)-((AF773*$H772*$E773)+(AF773*$H772*$F773)))</f>
        <v>0</v>
      </c>
      <c r="AG772" s="653">
        <f t="shared" ref="AG772" si="10414">((AG773*$H772)-((AG773*$H772*$E773)+(AG773*$H772*$F773)))</f>
        <v>0</v>
      </c>
      <c r="AH772" s="653">
        <f t="shared" ref="AH772" si="10415">((AH773*$H772)-((AH773*$H772*$E773)+(AH773*$H772*$F773)))</f>
        <v>0</v>
      </c>
      <c r="AI772" s="653">
        <f>+AI773*H772</f>
        <v>13606.298849872754</v>
      </c>
      <c r="AJ772" s="653">
        <f>+AJ773*H772</f>
        <v>0</v>
      </c>
      <c r="AK772" s="653">
        <v>0</v>
      </c>
      <c r="AL772" s="653">
        <v>0</v>
      </c>
      <c r="AM772" s="653">
        <v>0</v>
      </c>
      <c r="AN772" s="653">
        <v>0</v>
      </c>
      <c r="AO772" s="653">
        <v>0</v>
      </c>
      <c r="AP772" s="653">
        <v>0</v>
      </c>
      <c r="AQ772" s="653">
        <v>0</v>
      </c>
      <c r="AR772" s="653">
        <v>0</v>
      </c>
      <c r="AS772" s="653">
        <v>0</v>
      </c>
      <c r="AT772" s="653">
        <v>0</v>
      </c>
      <c r="AU772" s="653">
        <v>0</v>
      </c>
      <c r="AV772" s="653">
        <v>0</v>
      </c>
      <c r="AW772" s="613">
        <f t="shared" si="9990"/>
        <v>272125.97699745506</v>
      </c>
      <c r="AX772" s="645">
        <f t="shared" si="9972"/>
        <v>0</v>
      </c>
      <c r="AY772" s="656">
        <f t="shared" si="9973"/>
        <v>0</v>
      </c>
      <c r="AZ772" s="591"/>
    </row>
    <row r="773" spans="1:52">
      <c r="A773" s="590"/>
      <c r="B773" s="636"/>
      <c r="C773" s="636"/>
      <c r="D773" s="651"/>
      <c r="E773" s="652">
        <v>0.3</v>
      </c>
      <c r="F773" s="652">
        <v>0.05</v>
      </c>
      <c r="G773" s="653"/>
      <c r="H773" s="640"/>
      <c r="I773" s="640">
        <f t="shared" si="10367"/>
        <v>1.3500000000000003</v>
      </c>
      <c r="J773" s="658">
        <v>0</v>
      </c>
      <c r="K773" s="658">
        <v>0</v>
      </c>
      <c r="L773" s="658">
        <v>0</v>
      </c>
      <c r="M773" s="658">
        <v>0</v>
      </c>
      <c r="N773" s="658">
        <v>0</v>
      </c>
      <c r="O773" s="658">
        <v>0</v>
      </c>
      <c r="P773" s="658">
        <v>0</v>
      </c>
      <c r="Q773" s="658">
        <v>0</v>
      </c>
      <c r="R773" s="658">
        <v>0.3</v>
      </c>
      <c r="S773" s="658">
        <v>0</v>
      </c>
      <c r="T773" s="658">
        <v>0</v>
      </c>
      <c r="U773" s="658">
        <v>0</v>
      </c>
      <c r="V773" s="658">
        <v>0</v>
      </c>
      <c r="W773" s="658">
        <v>0</v>
      </c>
      <c r="X773" s="658">
        <v>0</v>
      </c>
      <c r="Y773" s="658">
        <v>0</v>
      </c>
      <c r="Z773" s="658">
        <v>0</v>
      </c>
      <c r="AA773" s="658">
        <v>0</v>
      </c>
      <c r="AB773" s="658">
        <v>0.06</v>
      </c>
      <c r="AC773" s="658">
        <v>0.84000000000000008</v>
      </c>
      <c r="AD773" s="658">
        <v>9.9999999999999978E-2</v>
      </c>
      <c r="AE773" s="658">
        <v>0</v>
      </c>
      <c r="AF773" s="658">
        <v>0</v>
      </c>
      <c r="AG773" s="658">
        <v>0</v>
      </c>
      <c r="AH773" s="658">
        <v>0</v>
      </c>
      <c r="AI773" s="658">
        <v>0.05</v>
      </c>
      <c r="AJ773" s="658">
        <v>0</v>
      </c>
      <c r="AK773" s="658">
        <v>0</v>
      </c>
      <c r="AL773" s="658">
        <v>0</v>
      </c>
      <c r="AM773" s="658">
        <v>0</v>
      </c>
      <c r="AN773" s="658">
        <v>0</v>
      </c>
      <c r="AO773" s="658">
        <v>0</v>
      </c>
      <c r="AP773" s="658">
        <v>0</v>
      </c>
      <c r="AQ773" s="658">
        <v>0</v>
      </c>
      <c r="AR773" s="658">
        <v>0</v>
      </c>
      <c r="AS773" s="658">
        <v>0</v>
      </c>
      <c r="AT773" s="658">
        <v>0</v>
      </c>
      <c r="AU773" s="658">
        <v>0</v>
      </c>
      <c r="AV773" s="658">
        <v>0</v>
      </c>
      <c r="AW773" s="613">
        <f t="shared" si="9990"/>
        <v>1.3500000000000003</v>
      </c>
      <c r="AX773" s="645">
        <f t="shared" si="9972"/>
        <v>1.3500000000000003</v>
      </c>
      <c r="AY773" s="656" t="e">
        <f t="shared" si="9973"/>
        <v>#DIV/0!</v>
      </c>
      <c r="AZ773" s="591"/>
    </row>
    <row r="774" spans="1:52">
      <c r="A774" s="590"/>
      <c r="B774" s="636" t="s">
        <v>378</v>
      </c>
      <c r="C774" s="636" t="s">
        <v>890</v>
      </c>
      <c r="D774" s="651" t="s">
        <v>770</v>
      </c>
      <c r="E774" s="652"/>
      <c r="F774" s="652"/>
      <c r="G774" s="653"/>
      <c r="H774" s="640">
        <v>195489.61009354651</v>
      </c>
      <c r="I774" s="640">
        <f t="shared" si="10367"/>
        <v>195489.61009354651</v>
      </c>
      <c r="J774" s="653">
        <v>0</v>
      </c>
      <c r="K774" s="653">
        <v>0</v>
      </c>
      <c r="L774" s="653">
        <v>0</v>
      </c>
      <c r="M774" s="653">
        <v>0</v>
      </c>
      <c r="N774" s="653">
        <v>0</v>
      </c>
      <c r="O774" s="653">
        <v>0</v>
      </c>
      <c r="P774" s="653">
        <v>0</v>
      </c>
      <c r="Q774" s="653">
        <v>0</v>
      </c>
      <c r="R774" s="653">
        <f t="shared" si="10334"/>
        <v>58646.883028063952</v>
      </c>
      <c r="S774" s="653">
        <f t="shared" ref="S774" si="10416">((S775*$H774)-((S775*$H774*$E775)+(S775*$H774*$F775)))</f>
        <v>0</v>
      </c>
      <c r="T774" s="653">
        <f t="shared" ref="T774" si="10417">((T775*$H774)-((T775*$H774*$E775)+(T775*$H774*$F775)))</f>
        <v>0</v>
      </c>
      <c r="U774" s="653">
        <f t="shared" ref="U774" si="10418">((U775*$H774)-((U775*$H774*$E775)+(U775*$H774*$F775)))</f>
        <v>0</v>
      </c>
      <c r="V774" s="653">
        <f t="shared" ref="V774" si="10419">((V775*$H774)-((V775*$H774*$E775)+(V775*$H774*$F775)))</f>
        <v>0</v>
      </c>
      <c r="W774" s="653">
        <f t="shared" ref="W774" si="10420">((W775*$H774)-((W775*$H774*$E775)+(W775*$H774*$F775)))</f>
        <v>0</v>
      </c>
      <c r="X774" s="653">
        <f t="shared" ref="X774" si="10421">((X775*$H774)-((X775*$H774*$E775)+(X775*$H774*$F775)))</f>
        <v>0</v>
      </c>
      <c r="Y774" s="653">
        <f t="shared" ref="Y774" si="10422">((Y775*$H774)-((Y775*$H774*$E775)+(Y775*$H774*$F775)))</f>
        <v>0</v>
      </c>
      <c r="Z774" s="653">
        <f t="shared" ref="Z774" si="10423">((Z775*$H774)-((Z775*$H774*$E775)+(Z775*$H774*$F775)))</f>
        <v>0</v>
      </c>
      <c r="AA774" s="653">
        <f t="shared" ref="AA774" si="10424">((AA775*$H774)-((AA775*$H774*$E775)+(AA775*$H774*$F775)))</f>
        <v>0</v>
      </c>
      <c r="AB774" s="653">
        <f t="shared" ref="AB774" si="10425">((AB775*$H774)-((AB775*$H774*$E775)+(AB775*$H774*$F775)))</f>
        <v>0</v>
      </c>
      <c r="AC774" s="653">
        <f t="shared" ref="AC774" si="10426">((AC775*$H774)-((AC775*$H774*$E775)+(AC775*$H774*$F775)))</f>
        <v>0</v>
      </c>
      <c r="AD774" s="653">
        <f t="shared" ref="AD774" si="10427">((AD775*$H774)-((AD775*$H774*$E775)+(AD775*$H774*$F775)))</f>
        <v>127068.24656080523</v>
      </c>
      <c r="AE774" s="653">
        <f t="shared" ref="AE774" si="10428">((AE775*$H774)-((AE775*$H774*$E775)+(AE775*$H774*$F775)))</f>
        <v>0</v>
      </c>
      <c r="AF774" s="653">
        <f t="shared" ref="AF774" si="10429">((AF775*$H774)-((AF775*$H774*$E775)+(AF775*$H774*$F775)))</f>
        <v>0</v>
      </c>
      <c r="AG774" s="653">
        <f t="shared" ref="AG774" si="10430">((AG775*$H774)-((AG775*$H774*$E775)+(AG775*$H774*$F775)))</f>
        <v>0</v>
      </c>
      <c r="AH774" s="653">
        <f t="shared" ref="AH774" si="10431">((AH775*$H774)-((AH775*$H774*$E775)+(AH775*$H774*$F775)))</f>
        <v>0</v>
      </c>
      <c r="AI774" s="653">
        <f>+AI775*H774</f>
        <v>9774.4805046773254</v>
      </c>
      <c r="AJ774" s="653">
        <f>+AJ775*H774</f>
        <v>0</v>
      </c>
      <c r="AK774" s="653">
        <v>0</v>
      </c>
      <c r="AL774" s="653">
        <v>0</v>
      </c>
      <c r="AM774" s="653">
        <v>0</v>
      </c>
      <c r="AN774" s="653">
        <v>0</v>
      </c>
      <c r="AO774" s="653">
        <v>0</v>
      </c>
      <c r="AP774" s="653">
        <v>0</v>
      </c>
      <c r="AQ774" s="653">
        <v>0</v>
      </c>
      <c r="AR774" s="653">
        <v>0</v>
      </c>
      <c r="AS774" s="653">
        <v>0</v>
      </c>
      <c r="AT774" s="653">
        <v>0</v>
      </c>
      <c r="AU774" s="653">
        <v>0</v>
      </c>
      <c r="AV774" s="653">
        <v>0</v>
      </c>
      <c r="AW774" s="613">
        <f t="shared" si="9990"/>
        <v>195489.61009354651</v>
      </c>
      <c r="AX774" s="645">
        <f t="shared" si="9972"/>
        <v>0</v>
      </c>
      <c r="AY774" s="656">
        <f t="shared" si="9973"/>
        <v>0</v>
      </c>
      <c r="AZ774" s="591"/>
    </row>
    <row r="775" spans="1:52">
      <c r="A775" s="590"/>
      <c r="B775" s="636"/>
      <c r="C775" s="636"/>
      <c r="D775" s="651"/>
      <c r="E775" s="652">
        <v>0.3</v>
      </c>
      <c r="F775" s="652">
        <v>0.05</v>
      </c>
      <c r="G775" s="653"/>
      <c r="H775" s="640"/>
      <c r="I775" s="640">
        <f t="shared" si="10367"/>
        <v>1.35</v>
      </c>
      <c r="J775" s="658">
        <v>0</v>
      </c>
      <c r="K775" s="658">
        <v>0</v>
      </c>
      <c r="L775" s="658">
        <v>0</v>
      </c>
      <c r="M775" s="658">
        <v>0</v>
      </c>
      <c r="N775" s="658">
        <v>0</v>
      </c>
      <c r="O775" s="658">
        <v>0</v>
      </c>
      <c r="P775" s="658">
        <v>0</v>
      </c>
      <c r="Q775" s="658">
        <v>0</v>
      </c>
      <c r="R775" s="658">
        <v>0.3</v>
      </c>
      <c r="S775" s="658">
        <v>0</v>
      </c>
      <c r="T775" s="658">
        <v>0</v>
      </c>
      <c r="U775" s="658">
        <v>0</v>
      </c>
      <c r="V775" s="658">
        <v>0</v>
      </c>
      <c r="W775" s="658">
        <v>0</v>
      </c>
      <c r="X775" s="658">
        <v>0</v>
      </c>
      <c r="Y775" s="658">
        <v>0</v>
      </c>
      <c r="Z775" s="658">
        <v>0</v>
      </c>
      <c r="AA775" s="658">
        <v>0</v>
      </c>
      <c r="AB775" s="658">
        <v>0</v>
      </c>
      <c r="AC775" s="658">
        <v>0</v>
      </c>
      <c r="AD775" s="658">
        <v>1</v>
      </c>
      <c r="AE775" s="658">
        <v>0</v>
      </c>
      <c r="AF775" s="658">
        <v>0</v>
      </c>
      <c r="AG775" s="658">
        <v>0</v>
      </c>
      <c r="AH775" s="658">
        <v>0</v>
      </c>
      <c r="AI775" s="658">
        <v>0.05</v>
      </c>
      <c r="AJ775" s="658">
        <v>0</v>
      </c>
      <c r="AK775" s="658">
        <v>0</v>
      </c>
      <c r="AL775" s="658">
        <v>0</v>
      </c>
      <c r="AM775" s="658">
        <v>0</v>
      </c>
      <c r="AN775" s="658">
        <v>0</v>
      </c>
      <c r="AO775" s="658">
        <v>0</v>
      </c>
      <c r="AP775" s="658">
        <v>0</v>
      </c>
      <c r="AQ775" s="658">
        <v>0</v>
      </c>
      <c r="AR775" s="658">
        <v>0</v>
      </c>
      <c r="AS775" s="658">
        <v>0</v>
      </c>
      <c r="AT775" s="658">
        <v>0</v>
      </c>
      <c r="AU775" s="658">
        <v>0</v>
      </c>
      <c r="AV775" s="658">
        <v>0</v>
      </c>
      <c r="AW775" s="613">
        <f t="shared" si="9990"/>
        <v>1.35</v>
      </c>
      <c r="AX775" s="645">
        <f t="shared" si="9972"/>
        <v>1.35</v>
      </c>
      <c r="AY775" s="656" t="e">
        <f t="shared" si="9973"/>
        <v>#DIV/0!</v>
      </c>
      <c r="AZ775" s="591"/>
    </row>
    <row r="776" spans="1:52">
      <c r="A776" s="590"/>
      <c r="B776" s="646" t="s">
        <v>305</v>
      </c>
      <c r="C776" s="646" t="s">
        <v>891</v>
      </c>
      <c r="D776" s="647" t="s">
        <v>892</v>
      </c>
      <c r="E776" s="648"/>
      <c r="F776" s="648"/>
      <c r="G776" s="649"/>
      <c r="H776" s="650">
        <f>+H777+H779+H781+H783+H785+H787</f>
        <v>561606.33464657678</v>
      </c>
      <c r="I776" s="650">
        <f t="shared" si="10367"/>
        <v>561606.33464657678</v>
      </c>
      <c r="J776" s="650">
        <f t="shared" ref="J776:AV776" si="10432">+J777+J779+J781+J783+J785+J787</f>
        <v>0</v>
      </c>
      <c r="K776" s="650">
        <f t="shared" si="10432"/>
        <v>0</v>
      </c>
      <c r="L776" s="650">
        <f t="shared" si="10432"/>
        <v>0</v>
      </c>
      <c r="M776" s="650">
        <f t="shared" si="10432"/>
        <v>0</v>
      </c>
      <c r="N776" s="650">
        <f t="shared" si="10432"/>
        <v>0</v>
      </c>
      <c r="O776" s="650">
        <f t="shared" si="10432"/>
        <v>0</v>
      </c>
      <c r="P776" s="650">
        <f t="shared" si="10432"/>
        <v>0</v>
      </c>
      <c r="Q776" s="650">
        <f t="shared" si="10432"/>
        <v>0</v>
      </c>
      <c r="R776" s="650">
        <f t="shared" si="10432"/>
        <v>168481.90039397305</v>
      </c>
      <c r="S776" s="650">
        <f t="shared" si="10432"/>
        <v>203146.43308206153</v>
      </c>
      <c r="T776" s="650">
        <f t="shared" si="10432"/>
        <v>161897.68443821341</v>
      </c>
      <c r="U776" s="650">
        <f t="shared" si="10432"/>
        <v>0</v>
      </c>
      <c r="V776" s="650">
        <f t="shared" si="10432"/>
        <v>0</v>
      </c>
      <c r="W776" s="650">
        <f t="shared" si="10432"/>
        <v>0</v>
      </c>
      <c r="X776" s="650">
        <f t="shared" si="10432"/>
        <v>0</v>
      </c>
      <c r="Y776" s="650">
        <f t="shared" si="10432"/>
        <v>0</v>
      </c>
      <c r="Z776" s="650">
        <f t="shared" si="10432"/>
        <v>0</v>
      </c>
      <c r="AA776" s="650">
        <f t="shared" si="10432"/>
        <v>0</v>
      </c>
      <c r="AB776" s="650">
        <f t="shared" si="10432"/>
        <v>0</v>
      </c>
      <c r="AC776" s="650">
        <f t="shared" si="10432"/>
        <v>0</v>
      </c>
      <c r="AD776" s="650">
        <f t="shared" si="10432"/>
        <v>0</v>
      </c>
      <c r="AE776" s="650">
        <f t="shared" si="10432"/>
        <v>0</v>
      </c>
      <c r="AF776" s="650">
        <f t="shared" si="10432"/>
        <v>0</v>
      </c>
      <c r="AG776" s="650">
        <f t="shared" si="10432"/>
        <v>0</v>
      </c>
      <c r="AH776" s="650">
        <f t="shared" si="10432"/>
        <v>0</v>
      </c>
      <c r="AI776" s="650">
        <f t="shared" si="10432"/>
        <v>28080.31673232884</v>
      </c>
      <c r="AJ776" s="650">
        <f t="shared" si="10432"/>
        <v>0</v>
      </c>
      <c r="AK776" s="650">
        <f t="shared" si="10432"/>
        <v>0</v>
      </c>
      <c r="AL776" s="650">
        <f t="shared" si="10432"/>
        <v>0</v>
      </c>
      <c r="AM776" s="650">
        <f t="shared" si="10432"/>
        <v>0</v>
      </c>
      <c r="AN776" s="650">
        <f t="shared" si="10432"/>
        <v>0</v>
      </c>
      <c r="AO776" s="650">
        <f t="shared" si="10432"/>
        <v>0</v>
      </c>
      <c r="AP776" s="650">
        <f t="shared" si="10432"/>
        <v>0</v>
      </c>
      <c r="AQ776" s="650">
        <f t="shared" si="10432"/>
        <v>0</v>
      </c>
      <c r="AR776" s="650">
        <f t="shared" si="10432"/>
        <v>0</v>
      </c>
      <c r="AS776" s="650">
        <f t="shared" si="10432"/>
        <v>0</v>
      </c>
      <c r="AT776" s="650">
        <f t="shared" si="10432"/>
        <v>0</v>
      </c>
      <c r="AU776" s="650">
        <f t="shared" si="10432"/>
        <v>0</v>
      </c>
      <c r="AV776" s="650">
        <f t="shared" si="10432"/>
        <v>0</v>
      </c>
      <c r="AW776" s="613">
        <f t="shared" si="9990"/>
        <v>561606.33464657678</v>
      </c>
      <c r="AX776" s="645">
        <f t="shared" si="9972"/>
        <v>0</v>
      </c>
      <c r="AY776" s="656">
        <f t="shared" si="9973"/>
        <v>0</v>
      </c>
      <c r="AZ776" s="591"/>
    </row>
    <row r="777" spans="1:52">
      <c r="A777" s="590"/>
      <c r="B777" s="636" t="s">
        <v>378</v>
      </c>
      <c r="C777" s="636" t="s">
        <v>893</v>
      </c>
      <c r="D777" s="651" t="s">
        <v>756</v>
      </c>
      <c r="E777" s="652"/>
      <c r="F777" s="652"/>
      <c r="G777" s="653"/>
      <c r="H777" s="640">
        <v>0</v>
      </c>
      <c r="I777" s="640">
        <f t="shared" si="10367"/>
        <v>0</v>
      </c>
      <c r="J777" s="653">
        <v>0</v>
      </c>
      <c r="K777" s="653">
        <v>0</v>
      </c>
      <c r="L777" s="653">
        <v>0</v>
      </c>
      <c r="M777" s="653">
        <v>0</v>
      </c>
      <c r="N777" s="653">
        <v>0</v>
      </c>
      <c r="O777" s="653">
        <v>0</v>
      </c>
      <c r="P777" s="653">
        <v>0</v>
      </c>
      <c r="Q777" s="653">
        <v>0</v>
      </c>
      <c r="R777" s="653">
        <f t="shared" ref="R777:R787" si="10433">+R778*H777</f>
        <v>0</v>
      </c>
      <c r="S777" s="653">
        <f t="shared" ref="S777" si="10434">((S778*$H777)-((S778*$H777*$E778)+(S778*$H777*$F778)))</f>
        <v>0</v>
      </c>
      <c r="T777" s="653">
        <f t="shared" ref="T777" si="10435">((T778*$H777)-((T778*$H777*$E778)+(T778*$H777*$F778)))</f>
        <v>0</v>
      </c>
      <c r="U777" s="653">
        <f t="shared" ref="U777" si="10436">((U778*$H777)-((U778*$H777*$E778)+(U778*$H777*$F778)))</f>
        <v>0</v>
      </c>
      <c r="V777" s="653">
        <f t="shared" ref="V777" si="10437">((V778*$H777)-((V778*$H777*$E778)+(V778*$H777*$F778)))</f>
        <v>0</v>
      </c>
      <c r="W777" s="653">
        <f t="shared" ref="W777" si="10438">((W778*$H777)-((W778*$H777*$E778)+(W778*$H777*$F778)))</f>
        <v>0</v>
      </c>
      <c r="X777" s="653">
        <f t="shared" ref="X777" si="10439">((X778*$H777)-((X778*$H777*$E778)+(X778*$H777*$F778)))</f>
        <v>0</v>
      </c>
      <c r="Y777" s="653">
        <f t="shared" ref="Y777" si="10440">((Y778*$H777)-((Y778*$H777*$E778)+(Y778*$H777*$F778)))</f>
        <v>0</v>
      </c>
      <c r="Z777" s="653">
        <f t="shared" ref="Z777" si="10441">((Z778*$H777)-((Z778*$H777*$E778)+(Z778*$H777*$F778)))</f>
        <v>0</v>
      </c>
      <c r="AA777" s="653">
        <f t="shared" ref="AA777" si="10442">((AA778*$H777)-((AA778*$H777*$E778)+(AA778*$H777*$F778)))</f>
        <v>0</v>
      </c>
      <c r="AB777" s="653">
        <f t="shared" ref="AB777" si="10443">((AB778*$H777)-((AB778*$H777*$E778)+(AB778*$H777*$F778)))</f>
        <v>0</v>
      </c>
      <c r="AC777" s="653">
        <f t="shared" ref="AC777" si="10444">((AC778*$H777)-((AC778*$H777*$E778)+(AC778*$H777*$F778)))</f>
        <v>0</v>
      </c>
      <c r="AD777" s="653">
        <f t="shared" ref="AD777" si="10445">((AD778*$H777)-((AD778*$H777*$E778)+(AD778*$H777*$F778)))</f>
        <v>0</v>
      </c>
      <c r="AE777" s="653">
        <f t="shared" ref="AE777" si="10446">((AE778*$H777)-((AE778*$H777*$E778)+(AE778*$H777*$F778)))</f>
        <v>0</v>
      </c>
      <c r="AF777" s="653">
        <f t="shared" ref="AF777" si="10447">((AF778*$H777)-((AF778*$H777*$E778)+(AF778*$H777*$F778)))</f>
        <v>0</v>
      </c>
      <c r="AG777" s="653">
        <f t="shared" ref="AG777" si="10448">((AG778*$H777)-((AG778*$H777*$E778)+(AG778*$H777*$F778)))</f>
        <v>0</v>
      </c>
      <c r="AH777" s="653">
        <f t="shared" ref="AH777" si="10449">((AH778*$H777)-((AH778*$H777*$E778)+(AH778*$H777*$F778)))</f>
        <v>0</v>
      </c>
      <c r="AI777" s="653">
        <f>+AI778*H777</f>
        <v>0</v>
      </c>
      <c r="AJ777" s="653">
        <f>+AJ778*H777</f>
        <v>0</v>
      </c>
      <c r="AK777" s="653">
        <v>0</v>
      </c>
      <c r="AL777" s="653">
        <v>0</v>
      </c>
      <c r="AM777" s="653">
        <v>0</v>
      </c>
      <c r="AN777" s="653">
        <v>0</v>
      </c>
      <c r="AO777" s="653">
        <v>0</v>
      </c>
      <c r="AP777" s="653">
        <v>0</v>
      </c>
      <c r="AQ777" s="653">
        <v>0</v>
      </c>
      <c r="AR777" s="653">
        <v>0</v>
      </c>
      <c r="AS777" s="653">
        <v>0</v>
      </c>
      <c r="AT777" s="653">
        <v>0</v>
      </c>
      <c r="AU777" s="653">
        <v>0</v>
      </c>
      <c r="AV777" s="653">
        <v>0</v>
      </c>
      <c r="AW777" s="613">
        <f t="shared" si="9990"/>
        <v>0</v>
      </c>
      <c r="AX777" s="645">
        <f t="shared" si="9972"/>
        <v>0</v>
      </c>
      <c r="AY777" s="656" t="e">
        <f t="shared" si="9973"/>
        <v>#DIV/0!</v>
      </c>
      <c r="AZ777" s="591"/>
    </row>
    <row r="778" spans="1:52">
      <c r="A778" s="590"/>
      <c r="B778" s="636"/>
      <c r="C778" s="636"/>
      <c r="D778" s="651"/>
      <c r="E778" s="652">
        <v>0.3</v>
      </c>
      <c r="F778" s="652">
        <v>0.05</v>
      </c>
      <c r="G778" s="653"/>
      <c r="H778" s="640"/>
      <c r="I778" s="640">
        <f t="shared" si="10367"/>
        <v>1.35</v>
      </c>
      <c r="J778" s="658">
        <v>0</v>
      </c>
      <c r="K778" s="658">
        <v>0</v>
      </c>
      <c r="L778" s="658">
        <v>0</v>
      </c>
      <c r="M778" s="658">
        <v>0</v>
      </c>
      <c r="N778" s="658">
        <v>0</v>
      </c>
      <c r="O778" s="658">
        <v>0</v>
      </c>
      <c r="P778" s="658">
        <v>0</v>
      </c>
      <c r="Q778" s="658">
        <v>0</v>
      </c>
      <c r="R778" s="658">
        <v>0.3</v>
      </c>
      <c r="S778" s="658">
        <v>0</v>
      </c>
      <c r="T778" s="658">
        <v>1</v>
      </c>
      <c r="U778" s="658">
        <v>0</v>
      </c>
      <c r="V778" s="658">
        <v>0</v>
      </c>
      <c r="W778" s="658">
        <v>0</v>
      </c>
      <c r="X778" s="658">
        <v>0</v>
      </c>
      <c r="Y778" s="658">
        <v>0</v>
      </c>
      <c r="Z778" s="658">
        <v>0</v>
      </c>
      <c r="AA778" s="658">
        <v>0</v>
      </c>
      <c r="AB778" s="658">
        <v>0</v>
      </c>
      <c r="AC778" s="658">
        <v>0</v>
      </c>
      <c r="AD778" s="658">
        <v>0</v>
      </c>
      <c r="AE778" s="658">
        <v>0</v>
      </c>
      <c r="AF778" s="658">
        <v>0</v>
      </c>
      <c r="AG778" s="658">
        <v>0</v>
      </c>
      <c r="AH778" s="658">
        <v>0</v>
      </c>
      <c r="AI778" s="658">
        <v>0.05</v>
      </c>
      <c r="AJ778" s="658">
        <v>0</v>
      </c>
      <c r="AK778" s="658">
        <v>0</v>
      </c>
      <c r="AL778" s="658">
        <v>0</v>
      </c>
      <c r="AM778" s="658">
        <v>0</v>
      </c>
      <c r="AN778" s="658">
        <v>0</v>
      </c>
      <c r="AO778" s="658">
        <v>0</v>
      </c>
      <c r="AP778" s="658">
        <v>0</v>
      </c>
      <c r="AQ778" s="658">
        <v>0</v>
      </c>
      <c r="AR778" s="658">
        <v>0</v>
      </c>
      <c r="AS778" s="658">
        <v>0</v>
      </c>
      <c r="AT778" s="658">
        <v>0</v>
      </c>
      <c r="AU778" s="658">
        <v>0</v>
      </c>
      <c r="AV778" s="658">
        <v>0</v>
      </c>
      <c r="AW778" s="613">
        <f t="shared" si="9990"/>
        <v>1.35</v>
      </c>
      <c r="AX778" s="645">
        <f t="shared" si="9972"/>
        <v>1.35</v>
      </c>
      <c r="AY778" s="656" t="e">
        <f t="shared" si="9973"/>
        <v>#DIV/0!</v>
      </c>
      <c r="AZ778" s="591"/>
    </row>
    <row r="779" spans="1:52">
      <c r="A779" s="590"/>
      <c r="B779" s="636" t="s">
        <v>378</v>
      </c>
      <c r="C779" s="636" t="s">
        <v>894</v>
      </c>
      <c r="D779" s="651" t="s">
        <v>700</v>
      </c>
      <c r="E779" s="652"/>
      <c r="F779" s="652"/>
      <c r="G779" s="653"/>
      <c r="H779" s="640">
        <v>0</v>
      </c>
      <c r="I779" s="640">
        <f t="shared" si="10367"/>
        <v>0</v>
      </c>
      <c r="J779" s="653">
        <v>0</v>
      </c>
      <c r="K779" s="653">
        <v>0</v>
      </c>
      <c r="L779" s="653">
        <v>0</v>
      </c>
      <c r="M779" s="653">
        <v>0</v>
      </c>
      <c r="N779" s="653">
        <v>0</v>
      </c>
      <c r="O779" s="653">
        <v>0</v>
      </c>
      <c r="P779" s="653">
        <v>0</v>
      </c>
      <c r="Q779" s="653">
        <v>0</v>
      </c>
      <c r="R779" s="653">
        <f t="shared" si="10433"/>
        <v>0</v>
      </c>
      <c r="S779" s="653">
        <f t="shared" ref="S779" si="10450">((S780*$H779)-((S780*$H779*$E780)+(S780*$H779*$F780)))</f>
        <v>0</v>
      </c>
      <c r="T779" s="653">
        <f t="shared" ref="T779" si="10451">((T780*$H779)-((T780*$H779*$E780)+(T780*$H779*$F780)))</f>
        <v>0</v>
      </c>
      <c r="U779" s="653">
        <f t="shared" ref="U779" si="10452">((U780*$H779)-((U780*$H779*$E780)+(U780*$H779*$F780)))</f>
        <v>0</v>
      </c>
      <c r="V779" s="653">
        <f t="shared" ref="V779" si="10453">((V780*$H779)-((V780*$H779*$E780)+(V780*$H779*$F780)))</f>
        <v>0</v>
      </c>
      <c r="W779" s="653">
        <f t="shared" ref="W779" si="10454">((W780*$H779)-((W780*$H779*$E780)+(W780*$H779*$F780)))</f>
        <v>0</v>
      </c>
      <c r="X779" s="653">
        <f t="shared" ref="X779" si="10455">((X780*$H779)-((X780*$H779*$E780)+(X780*$H779*$F780)))</f>
        <v>0</v>
      </c>
      <c r="Y779" s="653">
        <f t="shared" ref="Y779" si="10456">((Y780*$H779)-((Y780*$H779*$E780)+(Y780*$H779*$F780)))</f>
        <v>0</v>
      </c>
      <c r="Z779" s="653">
        <f t="shared" ref="Z779" si="10457">((Z780*$H779)-((Z780*$H779*$E780)+(Z780*$H779*$F780)))</f>
        <v>0</v>
      </c>
      <c r="AA779" s="653">
        <f t="shared" ref="AA779" si="10458">((AA780*$H779)-((AA780*$H779*$E780)+(AA780*$H779*$F780)))</f>
        <v>0</v>
      </c>
      <c r="AB779" s="653">
        <f t="shared" ref="AB779" si="10459">((AB780*$H779)-((AB780*$H779*$E780)+(AB780*$H779*$F780)))</f>
        <v>0</v>
      </c>
      <c r="AC779" s="653">
        <f t="shared" ref="AC779" si="10460">((AC780*$H779)-((AC780*$H779*$E780)+(AC780*$H779*$F780)))</f>
        <v>0</v>
      </c>
      <c r="AD779" s="653">
        <f t="shared" ref="AD779" si="10461">((AD780*$H779)-((AD780*$H779*$E780)+(AD780*$H779*$F780)))</f>
        <v>0</v>
      </c>
      <c r="AE779" s="653">
        <f t="shared" ref="AE779" si="10462">((AE780*$H779)-((AE780*$H779*$E780)+(AE780*$H779*$F780)))</f>
        <v>0</v>
      </c>
      <c r="AF779" s="653">
        <f t="shared" ref="AF779" si="10463">((AF780*$H779)-((AF780*$H779*$E780)+(AF780*$H779*$F780)))</f>
        <v>0</v>
      </c>
      <c r="AG779" s="653">
        <f t="shared" ref="AG779" si="10464">((AG780*$H779)-((AG780*$H779*$E780)+(AG780*$H779*$F780)))</f>
        <v>0</v>
      </c>
      <c r="AH779" s="653">
        <f t="shared" ref="AH779" si="10465">((AH780*$H779)-((AH780*$H779*$E780)+(AH780*$H779*$F780)))</f>
        <v>0</v>
      </c>
      <c r="AI779" s="653">
        <f>+AI780*H779</f>
        <v>0</v>
      </c>
      <c r="AJ779" s="653">
        <f>+AJ780*H779</f>
        <v>0</v>
      </c>
      <c r="AK779" s="653">
        <v>0</v>
      </c>
      <c r="AL779" s="653">
        <v>0</v>
      </c>
      <c r="AM779" s="653">
        <v>0</v>
      </c>
      <c r="AN779" s="653">
        <v>0</v>
      </c>
      <c r="AO779" s="653">
        <v>0</v>
      </c>
      <c r="AP779" s="653">
        <v>0</v>
      </c>
      <c r="AQ779" s="653">
        <v>0</v>
      </c>
      <c r="AR779" s="653">
        <v>0</v>
      </c>
      <c r="AS779" s="653">
        <v>0</v>
      </c>
      <c r="AT779" s="653">
        <v>0</v>
      </c>
      <c r="AU779" s="653">
        <v>0</v>
      </c>
      <c r="AV779" s="653">
        <v>0</v>
      </c>
      <c r="AW779" s="613">
        <f t="shared" si="9990"/>
        <v>0</v>
      </c>
      <c r="AX779" s="645">
        <f t="shared" ref="AX779:AX842" si="10466">+I779-H779</f>
        <v>0</v>
      </c>
      <c r="AY779" s="656" t="e">
        <f t="shared" ref="AY779:AY842" si="10467">+AX779/H779</f>
        <v>#DIV/0!</v>
      </c>
      <c r="AZ779" s="591"/>
    </row>
    <row r="780" spans="1:52">
      <c r="A780" s="590"/>
      <c r="B780" s="636"/>
      <c r="C780" s="636"/>
      <c r="D780" s="651"/>
      <c r="E780" s="652">
        <v>0.3</v>
      </c>
      <c r="F780" s="652">
        <v>0.05</v>
      </c>
      <c r="G780" s="653"/>
      <c r="H780" s="640"/>
      <c r="I780" s="640">
        <f t="shared" si="10367"/>
        <v>1.35</v>
      </c>
      <c r="J780" s="658">
        <v>0</v>
      </c>
      <c r="K780" s="658">
        <v>0</v>
      </c>
      <c r="L780" s="658">
        <v>0</v>
      </c>
      <c r="M780" s="658">
        <v>0</v>
      </c>
      <c r="N780" s="658">
        <v>0</v>
      </c>
      <c r="O780" s="658">
        <v>0</v>
      </c>
      <c r="P780" s="658">
        <v>0</v>
      </c>
      <c r="Q780" s="658">
        <v>0</v>
      </c>
      <c r="R780" s="658">
        <v>0.3</v>
      </c>
      <c r="S780" s="658">
        <v>0</v>
      </c>
      <c r="T780" s="658">
        <v>1</v>
      </c>
      <c r="U780" s="658">
        <v>0</v>
      </c>
      <c r="V780" s="658">
        <v>0</v>
      </c>
      <c r="W780" s="658">
        <v>0</v>
      </c>
      <c r="X780" s="658">
        <v>0</v>
      </c>
      <c r="Y780" s="658">
        <v>0</v>
      </c>
      <c r="Z780" s="658">
        <v>0</v>
      </c>
      <c r="AA780" s="658">
        <v>0</v>
      </c>
      <c r="AB780" s="658">
        <v>0</v>
      </c>
      <c r="AC780" s="658">
        <v>0</v>
      </c>
      <c r="AD780" s="658">
        <v>0</v>
      </c>
      <c r="AE780" s="658">
        <v>0</v>
      </c>
      <c r="AF780" s="658">
        <v>0</v>
      </c>
      <c r="AG780" s="658">
        <v>0</v>
      </c>
      <c r="AH780" s="658">
        <v>0</v>
      </c>
      <c r="AI780" s="658">
        <v>0.05</v>
      </c>
      <c r="AJ780" s="658">
        <v>0</v>
      </c>
      <c r="AK780" s="658">
        <v>0</v>
      </c>
      <c r="AL780" s="658">
        <v>0</v>
      </c>
      <c r="AM780" s="658">
        <v>0</v>
      </c>
      <c r="AN780" s="658">
        <v>0</v>
      </c>
      <c r="AO780" s="658">
        <v>0</v>
      </c>
      <c r="AP780" s="658">
        <v>0</v>
      </c>
      <c r="AQ780" s="658">
        <v>0</v>
      </c>
      <c r="AR780" s="658">
        <v>0</v>
      </c>
      <c r="AS780" s="658">
        <v>0</v>
      </c>
      <c r="AT780" s="658">
        <v>0</v>
      </c>
      <c r="AU780" s="658">
        <v>0</v>
      </c>
      <c r="AV780" s="658">
        <v>0</v>
      </c>
      <c r="AW780" s="613">
        <f t="shared" ref="AW780:AW843" si="10468">SUM(J780:AV780)</f>
        <v>1.35</v>
      </c>
      <c r="AX780" s="645">
        <f t="shared" si="10466"/>
        <v>1.35</v>
      </c>
      <c r="AY780" s="656" t="e">
        <f t="shared" si="10467"/>
        <v>#DIV/0!</v>
      </c>
      <c r="AZ780" s="591"/>
    </row>
    <row r="781" spans="1:52">
      <c r="A781" s="590"/>
      <c r="B781" s="636" t="s">
        <v>378</v>
      </c>
      <c r="C781" s="636" t="s">
        <v>895</v>
      </c>
      <c r="D781" s="651" t="s">
        <v>721</v>
      </c>
      <c r="E781" s="652"/>
      <c r="F781" s="652"/>
      <c r="G781" s="653"/>
      <c r="H781" s="640">
        <v>0</v>
      </c>
      <c r="I781" s="640">
        <f t="shared" si="10367"/>
        <v>0</v>
      </c>
      <c r="J781" s="653">
        <v>0</v>
      </c>
      <c r="K781" s="653">
        <v>0</v>
      </c>
      <c r="L781" s="653">
        <v>0</v>
      </c>
      <c r="M781" s="653">
        <v>0</v>
      </c>
      <c r="N781" s="653">
        <v>0</v>
      </c>
      <c r="O781" s="653">
        <v>0</v>
      </c>
      <c r="P781" s="653">
        <v>0</v>
      </c>
      <c r="Q781" s="653">
        <v>0</v>
      </c>
      <c r="R781" s="653">
        <f t="shared" si="10433"/>
        <v>0</v>
      </c>
      <c r="S781" s="653">
        <f t="shared" ref="S781" si="10469">((S782*$H781)-((S782*$H781*$E782)+(S782*$H781*$F782)))</f>
        <v>0</v>
      </c>
      <c r="T781" s="653">
        <f t="shared" ref="T781" si="10470">((T782*$H781)-((T782*$H781*$E782)+(T782*$H781*$F782)))</f>
        <v>0</v>
      </c>
      <c r="U781" s="653">
        <f t="shared" ref="U781" si="10471">((U782*$H781)-((U782*$H781*$E782)+(U782*$H781*$F782)))</f>
        <v>0</v>
      </c>
      <c r="V781" s="653">
        <f t="shared" ref="V781" si="10472">((V782*$H781)-((V782*$H781*$E782)+(V782*$H781*$F782)))</f>
        <v>0</v>
      </c>
      <c r="W781" s="653">
        <f t="shared" ref="W781" si="10473">((W782*$H781)-((W782*$H781*$E782)+(W782*$H781*$F782)))</f>
        <v>0</v>
      </c>
      <c r="X781" s="653">
        <f t="shared" ref="X781" si="10474">((X782*$H781)-((X782*$H781*$E782)+(X782*$H781*$F782)))</f>
        <v>0</v>
      </c>
      <c r="Y781" s="653">
        <f t="shared" ref="Y781" si="10475">((Y782*$H781)-((Y782*$H781*$E782)+(Y782*$H781*$F782)))</f>
        <v>0</v>
      </c>
      <c r="Z781" s="653">
        <f t="shared" ref="Z781" si="10476">((Z782*$H781)-((Z782*$H781*$E782)+(Z782*$H781*$F782)))</f>
        <v>0</v>
      </c>
      <c r="AA781" s="653">
        <f t="shared" ref="AA781" si="10477">((AA782*$H781)-((AA782*$H781*$E782)+(AA782*$H781*$F782)))</f>
        <v>0</v>
      </c>
      <c r="AB781" s="653">
        <f t="shared" ref="AB781" si="10478">((AB782*$H781)-((AB782*$H781*$E782)+(AB782*$H781*$F782)))</f>
        <v>0</v>
      </c>
      <c r="AC781" s="653">
        <f t="shared" ref="AC781" si="10479">((AC782*$H781)-((AC782*$H781*$E782)+(AC782*$H781*$F782)))</f>
        <v>0</v>
      </c>
      <c r="AD781" s="653">
        <f t="shared" ref="AD781" si="10480">((AD782*$H781)-((AD782*$H781*$E782)+(AD782*$H781*$F782)))</f>
        <v>0</v>
      </c>
      <c r="AE781" s="653">
        <f t="shared" ref="AE781" si="10481">((AE782*$H781)-((AE782*$H781*$E782)+(AE782*$H781*$F782)))</f>
        <v>0</v>
      </c>
      <c r="AF781" s="653">
        <f t="shared" ref="AF781" si="10482">((AF782*$H781)-((AF782*$H781*$E782)+(AF782*$H781*$F782)))</f>
        <v>0</v>
      </c>
      <c r="AG781" s="653">
        <f t="shared" ref="AG781" si="10483">((AG782*$H781)-((AG782*$H781*$E782)+(AG782*$H781*$F782)))</f>
        <v>0</v>
      </c>
      <c r="AH781" s="653">
        <f t="shared" ref="AH781" si="10484">((AH782*$H781)-((AH782*$H781*$E782)+(AH782*$H781*$F782)))</f>
        <v>0</v>
      </c>
      <c r="AI781" s="653">
        <f>+AI782*H781</f>
        <v>0</v>
      </c>
      <c r="AJ781" s="653">
        <f>+AJ782*H781</f>
        <v>0</v>
      </c>
      <c r="AK781" s="653">
        <v>0</v>
      </c>
      <c r="AL781" s="653">
        <v>0</v>
      </c>
      <c r="AM781" s="653">
        <v>0</v>
      </c>
      <c r="AN781" s="653">
        <v>0</v>
      </c>
      <c r="AO781" s="653">
        <v>0</v>
      </c>
      <c r="AP781" s="653">
        <v>0</v>
      </c>
      <c r="AQ781" s="653">
        <v>0</v>
      </c>
      <c r="AR781" s="653">
        <v>0</v>
      </c>
      <c r="AS781" s="653">
        <v>0</v>
      </c>
      <c r="AT781" s="653">
        <v>0</v>
      </c>
      <c r="AU781" s="653">
        <v>0</v>
      </c>
      <c r="AV781" s="653">
        <v>0</v>
      </c>
      <c r="AW781" s="613">
        <f t="shared" si="10468"/>
        <v>0</v>
      </c>
      <c r="AX781" s="645">
        <f t="shared" si="10466"/>
        <v>0</v>
      </c>
      <c r="AY781" s="656" t="e">
        <f t="shared" si="10467"/>
        <v>#DIV/0!</v>
      </c>
      <c r="AZ781" s="591"/>
    </row>
    <row r="782" spans="1:52">
      <c r="A782" s="590"/>
      <c r="B782" s="636"/>
      <c r="C782" s="636"/>
      <c r="D782" s="651"/>
      <c r="E782" s="652">
        <v>0.3</v>
      </c>
      <c r="F782" s="652">
        <v>0.05</v>
      </c>
      <c r="G782" s="653"/>
      <c r="H782" s="640"/>
      <c r="I782" s="640">
        <f t="shared" si="10367"/>
        <v>1.35</v>
      </c>
      <c r="J782" s="658">
        <v>0</v>
      </c>
      <c r="K782" s="658">
        <v>0</v>
      </c>
      <c r="L782" s="658">
        <v>0</v>
      </c>
      <c r="M782" s="658">
        <v>0</v>
      </c>
      <c r="N782" s="658">
        <v>0</v>
      </c>
      <c r="O782" s="658">
        <v>0</v>
      </c>
      <c r="P782" s="658">
        <v>0</v>
      </c>
      <c r="Q782" s="658">
        <v>0</v>
      </c>
      <c r="R782" s="658">
        <v>0.3</v>
      </c>
      <c r="S782" s="658">
        <v>0</v>
      </c>
      <c r="T782" s="658">
        <v>1</v>
      </c>
      <c r="U782" s="658">
        <v>0</v>
      </c>
      <c r="V782" s="658">
        <v>0</v>
      </c>
      <c r="W782" s="658">
        <v>0</v>
      </c>
      <c r="X782" s="658">
        <v>0</v>
      </c>
      <c r="Y782" s="658">
        <v>0</v>
      </c>
      <c r="Z782" s="658">
        <v>0</v>
      </c>
      <c r="AA782" s="658">
        <v>0</v>
      </c>
      <c r="AB782" s="658">
        <v>0</v>
      </c>
      <c r="AC782" s="658">
        <v>0</v>
      </c>
      <c r="AD782" s="658">
        <v>0</v>
      </c>
      <c r="AE782" s="658">
        <v>0</v>
      </c>
      <c r="AF782" s="658">
        <v>0</v>
      </c>
      <c r="AG782" s="658">
        <v>0</v>
      </c>
      <c r="AH782" s="658">
        <v>0</v>
      </c>
      <c r="AI782" s="658">
        <v>0.05</v>
      </c>
      <c r="AJ782" s="658">
        <v>0</v>
      </c>
      <c r="AK782" s="658">
        <v>0</v>
      </c>
      <c r="AL782" s="658">
        <v>0</v>
      </c>
      <c r="AM782" s="658">
        <v>0</v>
      </c>
      <c r="AN782" s="658">
        <v>0</v>
      </c>
      <c r="AO782" s="658">
        <v>0</v>
      </c>
      <c r="AP782" s="658">
        <v>0</v>
      </c>
      <c r="AQ782" s="658">
        <v>0</v>
      </c>
      <c r="AR782" s="658">
        <v>0</v>
      </c>
      <c r="AS782" s="658">
        <v>0</v>
      </c>
      <c r="AT782" s="658">
        <v>0</v>
      </c>
      <c r="AU782" s="658">
        <v>0</v>
      </c>
      <c r="AV782" s="658">
        <v>0</v>
      </c>
      <c r="AW782" s="613">
        <f t="shared" si="10468"/>
        <v>1.35</v>
      </c>
      <c r="AX782" s="645">
        <f t="shared" si="10466"/>
        <v>1.35</v>
      </c>
      <c r="AY782" s="656" t="e">
        <f t="shared" si="10467"/>
        <v>#DIV/0!</v>
      </c>
      <c r="AZ782" s="591"/>
    </row>
    <row r="783" spans="1:52">
      <c r="A783" s="590"/>
      <c r="B783" s="636" t="s">
        <v>378</v>
      </c>
      <c r="C783" s="636" t="s">
        <v>896</v>
      </c>
      <c r="D783" s="651" t="s">
        <v>706</v>
      </c>
      <c r="E783" s="652"/>
      <c r="F783" s="652"/>
      <c r="G783" s="653"/>
      <c r="H783" s="640">
        <v>93990.747555575217</v>
      </c>
      <c r="I783" s="640">
        <f t="shared" si="10367"/>
        <v>93990.747555575217</v>
      </c>
      <c r="J783" s="653">
        <v>0</v>
      </c>
      <c r="K783" s="653">
        <v>0</v>
      </c>
      <c r="L783" s="653">
        <v>0</v>
      </c>
      <c r="M783" s="653">
        <v>0</v>
      </c>
      <c r="N783" s="653">
        <v>0</v>
      </c>
      <c r="O783" s="653">
        <v>0</v>
      </c>
      <c r="P783" s="653">
        <v>0</v>
      </c>
      <c r="Q783" s="653">
        <v>0</v>
      </c>
      <c r="R783" s="653">
        <f t="shared" si="10433"/>
        <v>28197.224266672565</v>
      </c>
      <c r="S783" s="653">
        <f t="shared" ref="S783" si="10485">((S784*$H783)-((S784*$H783*$E784)+(S784*$H783*$F784)))</f>
        <v>59872.10619290141</v>
      </c>
      <c r="T783" s="653">
        <f t="shared" ref="T783" si="10486">((T784*$H783)-((T784*$H783*$E784)+(T784*$H783*$F784)))</f>
        <v>1221.8797182224789</v>
      </c>
      <c r="U783" s="653">
        <f t="shared" ref="U783" si="10487">((U784*$H783)-((U784*$H783*$E784)+(U784*$H783*$F784)))</f>
        <v>0</v>
      </c>
      <c r="V783" s="653">
        <f t="shared" ref="V783" si="10488">((V784*$H783)-((V784*$H783*$E784)+(V784*$H783*$F784)))</f>
        <v>0</v>
      </c>
      <c r="W783" s="653">
        <f t="shared" ref="W783" si="10489">((W784*$H783)-((W784*$H783*$E784)+(W784*$H783*$F784)))</f>
        <v>0</v>
      </c>
      <c r="X783" s="653">
        <f t="shared" ref="X783" si="10490">((X784*$H783)-((X784*$H783*$E784)+(X784*$H783*$F784)))</f>
        <v>0</v>
      </c>
      <c r="Y783" s="653">
        <f t="shared" ref="Y783" si="10491">((Y784*$H783)-((Y784*$H783*$E784)+(Y784*$H783*$F784)))</f>
        <v>0</v>
      </c>
      <c r="Z783" s="653">
        <f t="shared" ref="Z783" si="10492">((Z784*$H783)-((Z784*$H783*$E784)+(Z784*$H783*$F784)))</f>
        <v>0</v>
      </c>
      <c r="AA783" s="653">
        <f t="shared" ref="AA783" si="10493">((AA784*$H783)-((AA784*$H783*$E784)+(AA784*$H783*$F784)))</f>
        <v>0</v>
      </c>
      <c r="AB783" s="653">
        <f t="shared" ref="AB783" si="10494">((AB784*$H783)-((AB784*$H783*$E784)+(AB784*$H783*$F784)))</f>
        <v>0</v>
      </c>
      <c r="AC783" s="653">
        <f t="shared" ref="AC783" si="10495">((AC784*$H783)-((AC784*$H783*$E784)+(AC784*$H783*$F784)))</f>
        <v>0</v>
      </c>
      <c r="AD783" s="653">
        <f t="shared" ref="AD783" si="10496">((AD784*$H783)-((AD784*$H783*$E784)+(AD784*$H783*$F784)))</f>
        <v>0</v>
      </c>
      <c r="AE783" s="653">
        <f t="shared" ref="AE783" si="10497">((AE784*$H783)-((AE784*$H783*$E784)+(AE784*$H783*$F784)))</f>
        <v>0</v>
      </c>
      <c r="AF783" s="653">
        <f t="shared" ref="AF783" si="10498">((AF784*$H783)-((AF784*$H783*$E784)+(AF784*$H783*$F784)))</f>
        <v>0</v>
      </c>
      <c r="AG783" s="653">
        <f t="shared" ref="AG783" si="10499">((AG784*$H783)-((AG784*$H783*$E784)+(AG784*$H783*$F784)))</f>
        <v>0</v>
      </c>
      <c r="AH783" s="653">
        <f t="shared" ref="AH783" si="10500">((AH784*$H783)-((AH784*$H783*$E784)+(AH784*$H783*$F784)))</f>
        <v>0</v>
      </c>
      <c r="AI783" s="653">
        <f>+AI784*H783</f>
        <v>4699.5373777787609</v>
      </c>
      <c r="AJ783" s="653">
        <f>+AJ784*H783</f>
        <v>0</v>
      </c>
      <c r="AK783" s="653">
        <v>0</v>
      </c>
      <c r="AL783" s="653">
        <v>0</v>
      </c>
      <c r="AM783" s="653">
        <v>0</v>
      </c>
      <c r="AN783" s="653">
        <v>0</v>
      </c>
      <c r="AO783" s="653">
        <v>0</v>
      </c>
      <c r="AP783" s="653">
        <v>0</v>
      </c>
      <c r="AQ783" s="653">
        <v>0</v>
      </c>
      <c r="AR783" s="653">
        <v>0</v>
      </c>
      <c r="AS783" s="653">
        <v>0</v>
      </c>
      <c r="AT783" s="653">
        <v>0</v>
      </c>
      <c r="AU783" s="653">
        <v>0</v>
      </c>
      <c r="AV783" s="653">
        <v>0</v>
      </c>
      <c r="AW783" s="613">
        <f t="shared" si="10468"/>
        <v>93990.747555575217</v>
      </c>
      <c r="AX783" s="645">
        <f t="shared" si="10466"/>
        <v>0</v>
      </c>
      <c r="AY783" s="656">
        <f t="shared" si="10467"/>
        <v>0</v>
      </c>
      <c r="AZ783" s="591"/>
    </row>
    <row r="784" spans="1:52">
      <c r="A784" s="590"/>
      <c r="B784" s="636"/>
      <c r="C784" s="636"/>
      <c r="D784" s="651"/>
      <c r="E784" s="652">
        <v>0.3</v>
      </c>
      <c r="F784" s="652">
        <v>0.05</v>
      </c>
      <c r="G784" s="653"/>
      <c r="H784" s="640"/>
      <c r="I784" s="640">
        <f t="shared" si="10367"/>
        <v>1.35</v>
      </c>
      <c r="J784" s="658">
        <v>0</v>
      </c>
      <c r="K784" s="658">
        <v>0</v>
      </c>
      <c r="L784" s="658">
        <v>0</v>
      </c>
      <c r="M784" s="658">
        <v>0</v>
      </c>
      <c r="N784" s="658">
        <v>0</v>
      </c>
      <c r="O784" s="658">
        <v>0</v>
      </c>
      <c r="P784" s="658">
        <v>0</v>
      </c>
      <c r="Q784" s="658">
        <v>0</v>
      </c>
      <c r="R784" s="658">
        <v>0.3</v>
      </c>
      <c r="S784" s="658">
        <v>0.98</v>
      </c>
      <c r="T784" s="658">
        <v>2.0000000000000018E-2</v>
      </c>
      <c r="U784" s="658">
        <v>0</v>
      </c>
      <c r="V784" s="658">
        <v>0</v>
      </c>
      <c r="W784" s="658">
        <v>0</v>
      </c>
      <c r="X784" s="658">
        <v>0</v>
      </c>
      <c r="Y784" s="658">
        <v>0</v>
      </c>
      <c r="Z784" s="658">
        <v>0</v>
      </c>
      <c r="AA784" s="658">
        <v>0</v>
      </c>
      <c r="AB784" s="658">
        <v>0</v>
      </c>
      <c r="AC784" s="658">
        <v>0</v>
      </c>
      <c r="AD784" s="658">
        <v>0</v>
      </c>
      <c r="AE784" s="658">
        <v>0</v>
      </c>
      <c r="AF784" s="658">
        <v>0</v>
      </c>
      <c r="AG784" s="658">
        <v>0</v>
      </c>
      <c r="AH784" s="658">
        <v>0</v>
      </c>
      <c r="AI784" s="658">
        <v>0.05</v>
      </c>
      <c r="AJ784" s="658">
        <v>0</v>
      </c>
      <c r="AK784" s="658">
        <v>0</v>
      </c>
      <c r="AL784" s="658">
        <v>0</v>
      </c>
      <c r="AM784" s="658">
        <v>0</v>
      </c>
      <c r="AN784" s="658">
        <v>0</v>
      </c>
      <c r="AO784" s="658">
        <v>0</v>
      </c>
      <c r="AP784" s="658">
        <v>0</v>
      </c>
      <c r="AQ784" s="658">
        <v>0</v>
      </c>
      <c r="AR784" s="658">
        <v>0</v>
      </c>
      <c r="AS784" s="658">
        <v>0</v>
      </c>
      <c r="AT784" s="658">
        <v>0</v>
      </c>
      <c r="AU784" s="658">
        <v>0</v>
      </c>
      <c r="AV784" s="658">
        <v>0</v>
      </c>
      <c r="AW784" s="613">
        <f t="shared" si="10468"/>
        <v>1.35</v>
      </c>
      <c r="AX784" s="645">
        <f t="shared" si="10466"/>
        <v>1.35</v>
      </c>
      <c r="AY784" s="656" t="e">
        <f t="shared" si="10467"/>
        <v>#DIV/0!</v>
      </c>
      <c r="AZ784" s="591"/>
    </row>
    <row r="785" spans="1:52">
      <c r="A785" s="590"/>
      <c r="B785" s="636" t="s">
        <v>378</v>
      </c>
      <c r="C785" s="636" t="s">
        <v>897</v>
      </c>
      <c r="D785" s="651" t="s">
        <v>704</v>
      </c>
      <c r="E785" s="652"/>
      <c r="F785" s="652"/>
      <c r="G785" s="653"/>
      <c r="H785" s="640">
        <v>272125.97699745506</v>
      </c>
      <c r="I785" s="640">
        <f t="shared" si="10367"/>
        <v>272125.97699745512</v>
      </c>
      <c r="J785" s="653">
        <v>0</v>
      </c>
      <c r="K785" s="653">
        <v>0</v>
      </c>
      <c r="L785" s="653">
        <v>0</v>
      </c>
      <c r="M785" s="653">
        <v>0</v>
      </c>
      <c r="N785" s="653">
        <v>0</v>
      </c>
      <c r="O785" s="653">
        <v>0</v>
      </c>
      <c r="P785" s="653">
        <v>0</v>
      </c>
      <c r="Q785" s="653">
        <v>0</v>
      </c>
      <c r="R785" s="653">
        <f t="shared" si="10433"/>
        <v>81637.793099236515</v>
      </c>
      <c r="S785" s="653">
        <f t="shared" ref="S785" si="10501">((S786*$H785)-((S786*$H785*$E786)+(S786*$H785*$F786)))</f>
        <v>143274.32688916012</v>
      </c>
      <c r="T785" s="653">
        <f t="shared" ref="T785" si="10502">((T786*$H785)-((T786*$H785*$E786)+(T786*$H785*$F786)))</f>
        <v>33607.55815918569</v>
      </c>
      <c r="U785" s="653">
        <f t="shared" ref="U785" si="10503">((U786*$H785)-((U786*$H785*$E786)+(U786*$H785*$F786)))</f>
        <v>0</v>
      </c>
      <c r="V785" s="653">
        <f t="shared" ref="V785" si="10504">((V786*$H785)-((V786*$H785*$E786)+(V786*$H785*$F786)))</f>
        <v>0</v>
      </c>
      <c r="W785" s="653">
        <f t="shared" ref="W785" si="10505">((W786*$H785)-((W786*$H785*$E786)+(W786*$H785*$F786)))</f>
        <v>0</v>
      </c>
      <c r="X785" s="653">
        <f t="shared" ref="X785" si="10506">((X786*$H785)-((X786*$H785*$E786)+(X786*$H785*$F786)))</f>
        <v>0</v>
      </c>
      <c r="Y785" s="653">
        <f t="shared" ref="Y785" si="10507">((Y786*$H785)-((Y786*$H785*$E786)+(Y786*$H785*$F786)))</f>
        <v>0</v>
      </c>
      <c r="Z785" s="653">
        <f t="shared" ref="Z785" si="10508">((Z786*$H785)-((Z786*$H785*$E786)+(Z786*$H785*$F786)))</f>
        <v>0</v>
      </c>
      <c r="AA785" s="653">
        <f t="shared" ref="AA785" si="10509">((AA786*$H785)-((AA786*$H785*$E786)+(AA786*$H785*$F786)))</f>
        <v>0</v>
      </c>
      <c r="AB785" s="653">
        <f t="shared" ref="AB785" si="10510">((AB786*$H785)-((AB786*$H785*$E786)+(AB786*$H785*$F786)))</f>
        <v>0</v>
      </c>
      <c r="AC785" s="653">
        <f t="shared" ref="AC785" si="10511">((AC786*$H785)-((AC786*$H785*$E786)+(AC786*$H785*$F786)))</f>
        <v>0</v>
      </c>
      <c r="AD785" s="653">
        <f t="shared" ref="AD785" si="10512">((AD786*$H785)-((AD786*$H785*$E786)+(AD786*$H785*$F786)))</f>
        <v>0</v>
      </c>
      <c r="AE785" s="653">
        <f t="shared" ref="AE785" si="10513">((AE786*$H785)-((AE786*$H785*$E786)+(AE786*$H785*$F786)))</f>
        <v>0</v>
      </c>
      <c r="AF785" s="653">
        <f t="shared" ref="AF785" si="10514">((AF786*$H785)-((AF786*$H785*$E786)+(AF786*$H785*$F786)))</f>
        <v>0</v>
      </c>
      <c r="AG785" s="653">
        <f t="shared" ref="AG785" si="10515">((AG786*$H785)-((AG786*$H785*$E786)+(AG786*$H785*$F786)))</f>
        <v>0</v>
      </c>
      <c r="AH785" s="653">
        <f t="shared" ref="AH785" si="10516">((AH786*$H785)-((AH786*$H785*$E786)+(AH786*$H785*$F786)))</f>
        <v>0</v>
      </c>
      <c r="AI785" s="653">
        <f>+AI786*H785</f>
        <v>13606.298849872754</v>
      </c>
      <c r="AJ785" s="653">
        <f>+AJ786*H785</f>
        <v>0</v>
      </c>
      <c r="AK785" s="653">
        <v>0</v>
      </c>
      <c r="AL785" s="653">
        <v>0</v>
      </c>
      <c r="AM785" s="653">
        <v>0</v>
      </c>
      <c r="AN785" s="653">
        <v>0</v>
      </c>
      <c r="AO785" s="653">
        <v>0</v>
      </c>
      <c r="AP785" s="653">
        <v>0</v>
      </c>
      <c r="AQ785" s="653">
        <v>0</v>
      </c>
      <c r="AR785" s="653">
        <v>0</v>
      </c>
      <c r="AS785" s="653">
        <v>0</v>
      </c>
      <c r="AT785" s="653">
        <v>0</v>
      </c>
      <c r="AU785" s="653">
        <v>0</v>
      </c>
      <c r="AV785" s="653">
        <v>0</v>
      </c>
      <c r="AW785" s="613">
        <f t="shared" si="10468"/>
        <v>272125.97699745512</v>
      </c>
      <c r="AX785" s="645">
        <f t="shared" si="10466"/>
        <v>0</v>
      </c>
      <c r="AY785" s="656">
        <f t="shared" si="10467"/>
        <v>0</v>
      </c>
      <c r="AZ785" s="591"/>
    </row>
    <row r="786" spans="1:52">
      <c r="A786" s="590"/>
      <c r="B786" s="636"/>
      <c r="C786" s="636"/>
      <c r="D786" s="651"/>
      <c r="E786" s="652">
        <v>0.3</v>
      </c>
      <c r="F786" s="652">
        <v>0.05</v>
      </c>
      <c r="G786" s="653"/>
      <c r="H786" s="640"/>
      <c r="I786" s="640">
        <f t="shared" si="10367"/>
        <v>1.35</v>
      </c>
      <c r="J786" s="658">
        <v>0</v>
      </c>
      <c r="K786" s="658">
        <v>0</v>
      </c>
      <c r="L786" s="658">
        <v>0</v>
      </c>
      <c r="M786" s="658">
        <v>0</v>
      </c>
      <c r="N786" s="658">
        <v>0</v>
      </c>
      <c r="O786" s="658">
        <v>0</v>
      </c>
      <c r="P786" s="658">
        <v>0</v>
      </c>
      <c r="Q786" s="658">
        <v>0</v>
      </c>
      <c r="R786" s="658">
        <v>0.3</v>
      </c>
      <c r="S786" s="658">
        <v>0.81</v>
      </c>
      <c r="T786" s="658">
        <v>0.18999999999999995</v>
      </c>
      <c r="U786" s="658">
        <v>0</v>
      </c>
      <c r="V786" s="658">
        <v>0</v>
      </c>
      <c r="W786" s="658">
        <v>0</v>
      </c>
      <c r="X786" s="658">
        <v>0</v>
      </c>
      <c r="Y786" s="658">
        <v>0</v>
      </c>
      <c r="Z786" s="658">
        <v>0</v>
      </c>
      <c r="AA786" s="658">
        <v>0</v>
      </c>
      <c r="AB786" s="658">
        <v>0</v>
      </c>
      <c r="AC786" s="658">
        <v>0</v>
      </c>
      <c r="AD786" s="658">
        <v>0</v>
      </c>
      <c r="AE786" s="658">
        <v>0</v>
      </c>
      <c r="AF786" s="658">
        <v>0</v>
      </c>
      <c r="AG786" s="658">
        <v>0</v>
      </c>
      <c r="AH786" s="658">
        <v>0</v>
      </c>
      <c r="AI786" s="658">
        <v>0.05</v>
      </c>
      <c r="AJ786" s="658">
        <v>0</v>
      </c>
      <c r="AK786" s="658">
        <v>0</v>
      </c>
      <c r="AL786" s="658">
        <v>0</v>
      </c>
      <c r="AM786" s="658">
        <v>0</v>
      </c>
      <c r="AN786" s="658">
        <v>0</v>
      </c>
      <c r="AO786" s="658">
        <v>0</v>
      </c>
      <c r="AP786" s="658">
        <v>0</v>
      </c>
      <c r="AQ786" s="658">
        <v>0</v>
      </c>
      <c r="AR786" s="658">
        <v>0</v>
      </c>
      <c r="AS786" s="658">
        <v>0</v>
      </c>
      <c r="AT786" s="658">
        <v>0</v>
      </c>
      <c r="AU786" s="658">
        <v>0</v>
      </c>
      <c r="AV786" s="658">
        <v>0</v>
      </c>
      <c r="AW786" s="613">
        <f t="shared" si="10468"/>
        <v>1.35</v>
      </c>
      <c r="AX786" s="645">
        <f t="shared" si="10466"/>
        <v>1.35</v>
      </c>
      <c r="AY786" s="656" t="e">
        <f t="shared" si="10467"/>
        <v>#DIV/0!</v>
      </c>
      <c r="AZ786" s="591"/>
    </row>
    <row r="787" spans="1:52">
      <c r="A787" s="590"/>
      <c r="B787" s="636" t="s">
        <v>378</v>
      </c>
      <c r="C787" s="636" t="s">
        <v>898</v>
      </c>
      <c r="D787" s="651" t="s">
        <v>770</v>
      </c>
      <c r="E787" s="652"/>
      <c r="F787" s="652"/>
      <c r="G787" s="653"/>
      <c r="H787" s="640">
        <v>195489.61009354651</v>
      </c>
      <c r="I787" s="640">
        <f t="shared" si="10367"/>
        <v>195489.61009354651</v>
      </c>
      <c r="J787" s="653">
        <v>0</v>
      </c>
      <c r="K787" s="653">
        <v>0</v>
      </c>
      <c r="L787" s="653">
        <v>0</v>
      </c>
      <c r="M787" s="653">
        <v>0</v>
      </c>
      <c r="N787" s="653">
        <v>0</v>
      </c>
      <c r="O787" s="653">
        <v>0</v>
      </c>
      <c r="P787" s="653">
        <v>0</v>
      </c>
      <c r="Q787" s="653">
        <v>0</v>
      </c>
      <c r="R787" s="653">
        <f t="shared" si="10433"/>
        <v>58646.883028063952</v>
      </c>
      <c r="S787" s="653">
        <f t="shared" ref="S787" si="10517">((S788*$H787)-((S788*$H787*$E788)+(S788*$H787*$F788)))</f>
        <v>0</v>
      </c>
      <c r="T787" s="653">
        <f t="shared" ref="T787" si="10518">((T788*$H787)-((T788*$H787*$E788)+(T788*$H787*$F788)))</f>
        <v>127068.24656080523</v>
      </c>
      <c r="U787" s="653">
        <f t="shared" ref="U787" si="10519">((U788*$H787)-((U788*$H787*$E788)+(U788*$H787*$F788)))</f>
        <v>0</v>
      </c>
      <c r="V787" s="653">
        <f t="shared" ref="V787" si="10520">((V788*$H787)-((V788*$H787*$E788)+(V788*$H787*$F788)))</f>
        <v>0</v>
      </c>
      <c r="W787" s="653">
        <f t="shared" ref="W787" si="10521">((W788*$H787)-((W788*$H787*$E788)+(W788*$H787*$F788)))</f>
        <v>0</v>
      </c>
      <c r="X787" s="653">
        <f t="shared" ref="X787" si="10522">((X788*$H787)-((X788*$H787*$E788)+(X788*$H787*$F788)))</f>
        <v>0</v>
      </c>
      <c r="Y787" s="653">
        <f t="shared" ref="Y787" si="10523">((Y788*$H787)-((Y788*$H787*$E788)+(Y788*$H787*$F788)))</f>
        <v>0</v>
      </c>
      <c r="Z787" s="653">
        <f t="shared" ref="Z787" si="10524">((Z788*$H787)-((Z788*$H787*$E788)+(Z788*$H787*$F788)))</f>
        <v>0</v>
      </c>
      <c r="AA787" s="653">
        <f t="shared" ref="AA787" si="10525">((AA788*$H787)-((AA788*$H787*$E788)+(AA788*$H787*$F788)))</f>
        <v>0</v>
      </c>
      <c r="AB787" s="653">
        <f t="shared" ref="AB787" si="10526">((AB788*$H787)-((AB788*$H787*$E788)+(AB788*$H787*$F788)))</f>
        <v>0</v>
      </c>
      <c r="AC787" s="653">
        <f t="shared" ref="AC787" si="10527">((AC788*$H787)-((AC788*$H787*$E788)+(AC788*$H787*$F788)))</f>
        <v>0</v>
      </c>
      <c r="AD787" s="653">
        <f t="shared" ref="AD787" si="10528">((AD788*$H787)-((AD788*$H787*$E788)+(AD788*$H787*$F788)))</f>
        <v>0</v>
      </c>
      <c r="AE787" s="653">
        <f t="shared" ref="AE787" si="10529">((AE788*$H787)-((AE788*$H787*$E788)+(AE788*$H787*$F788)))</f>
        <v>0</v>
      </c>
      <c r="AF787" s="653">
        <f t="shared" ref="AF787" si="10530">((AF788*$H787)-((AF788*$H787*$E788)+(AF788*$H787*$F788)))</f>
        <v>0</v>
      </c>
      <c r="AG787" s="653">
        <f t="shared" ref="AG787" si="10531">((AG788*$H787)-((AG788*$H787*$E788)+(AG788*$H787*$F788)))</f>
        <v>0</v>
      </c>
      <c r="AH787" s="653">
        <f t="shared" ref="AH787" si="10532">((AH788*$H787)-((AH788*$H787*$E788)+(AH788*$H787*$F788)))</f>
        <v>0</v>
      </c>
      <c r="AI787" s="653">
        <f>+AI788*H787</f>
        <v>9774.4805046773254</v>
      </c>
      <c r="AJ787" s="653">
        <f>+AJ788*H787</f>
        <v>0</v>
      </c>
      <c r="AK787" s="653">
        <v>0</v>
      </c>
      <c r="AL787" s="653">
        <v>0</v>
      </c>
      <c r="AM787" s="653">
        <v>0</v>
      </c>
      <c r="AN787" s="653">
        <v>0</v>
      </c>
      <c r="AO787" s="653">
        <v>0</v>
      </c>
      <c r="AP787" s="653">
        <v>0</v>
      </c>
      <c r="AQ787" s="653">
        <v>0</v>
      </c>
      <c r="AR787" s="653">
        <v>0</v>
      </c>
      <c r="AS787" s="653">
        <v>0</v>
      </c>
      <c r="AT787" s="653">
        <v>0</v>
      </c>
      <c r="AU787" s="653">
        <v>0</v>
      </c>
      <c r="AV787" s="653">
        <v>0</v>
      </c>
      <c r="AW787" s="613">
        <f t="shared" si="10468"/>
        <v>195489.61009354651</v>
      </c>
      <c r="AX787" s="645">
        <f t="shared" si="10466"/>
        <v>0</v>
      </c>
      <c r="AY787" s="656">
        <f t="shared" si="10467"/>
        <v>0</v>
      </c>
      <c r="AZ787" s="591"/>
    </row>
    <row r="788" spans="1:52">
      <c r="A788" s="590"/>
      <c r="B788" s="636"/>
      <c r="C788" s="636"/>
      <c r="D788" s="651"/>
      <c r="E788" s="652">
        <v>0.3</v>
      </c>
      <c r="F788" s="652">
        <v>0.05</v>
      </c>
      <c r="G788" s="653"/>
      <c r="H788" s="640"/>
      <c r="I788" s="640">
        <f t="shared" si="10367"/>
        <v>1.35</v>
      </c>
      <c r="J788" s="658">
        <v>0</v>
      </c>
      <c r="K788" s="658">
        <v>0</v>
      </c>
      <c r="L788" s="658">
        <v>0</v>
      </c>
      <c r="M788" s="658">
        <v>0</v>
      </c>
      <c r="N788" s="658">
        <v>0</v>
      </c>
      <c r="O788" s="658">
        <v>0</v>
      </c>
      <c r="P788" s="658">
        <v>0</v>
      </c>
      <c r="Q788" s="658">
        <v>0</v>
      </c>
      <c r="R788" s="658">
        <v>0.3</v>
      </c>
      <c r="S788" s="658">
        <v>0</v>
      </c>
      <c r="T788" s="658">
        <v>1</v>
      </c>
      <c r="U788" s="658">
        <v>0</v>
      </c>
      <c r="V788" s="658">
        <v>0</v>
      </c>
      <c r="W788" s="658">
        <v>0</v>
      </c>
      <c r="X788" s="658">
        <v>0</v>
      </c>
      <c r="Y788" s="658">
        <v>0</v>
      </c>
      <c r="Z788" s="658">
        <v>0</v>
      </c>
      <c r="AA788" s="658">
        <v>0</v>
      </c>
      <c r="AB788" s="658">
        <v>0</v>
      </c>
      <c r="AC788" s="658">
        <v>0</v>
      </c>
      <c r="AD788" s="658">
        <v>0</v>
      </c>
      <c r="AE788" s="658">
        <v>0</v>
      </c>
      <c r="AF788" s="658">
        <v>0</v>
      </c>
      <c r="AG788" s="658">
        <v>0</v>
      </c>
      <c r="AH788" s="658">
        <v>0</v>
      </c>
      <c r="AI788" s="658">
        <v>0.05</v>
      </c>
      <c r="AJ788" s="658">
        <v>0</v>
      </c>
      <c r="AK788" s="658">
        <v>0</v>
      </c>
      <c r="AL788" s="658">
        <v>0</v>
      </c>
      <c r="AM788" s="658">
        <v>0</v>
      </c>
      <c r="AN788" s="658">
        <v>0</v>
      </c>
      <c r="AO788" s="658">
        <v>0</v>
      </c>
      <c r="AP788" s="658">
        <v>0</v>
      </c>
      <c r="AQ788" s="658">
        <v>0</v>
      </c>
      <c r="AR788" s="658">
        <v>0</v>
      </c>
      <c r="AS788" s="658">
        <v>0</v>
      </c>
      <c r="AT788" s="658">
        <v>0</v>
      </c>
      <c r="AU788" s="658">
        <v>0</v>
      </c>
      <c r="AV788" s="658">
        <v>0</v>
      </c>
      <c r="AW788" s="613">
        <f t="shared" si="10468"/>
        <v>1.35</v>
      </c>
      <c r="AX788" s="645">
        <f t="shared" si="10466"/>
        <v>1.35</v>
      </c>
      <c r="AY788" s="656" t="e">
        <f t="shared" si="10467"/>
        <v>#DIV/0!</v>
      </c>
      <c r="AZ788" s="591"/>
    </row>
    <row r="789" spans="1:52">
      <c r="A789" s="590"/>
      <c r="B789" s="629" t="s">
        <v>278</v>
      </c>
      <c r="C789" s="629" t="s">
        <v>899</v>
      </c>
      <c r="D789" s="630" t="s">
        <v>900</v>
      </c>
      <c r="E789" s="643"/>
      <c r="F789" s="643"/>
      <c r="G789" s="631"/>
      <c r="H789" s="632">
        <f>+H790</f>
        <v>1890822.865230093</v>
      </c>
      <c r="I789" s="632">
        <f t="shared" si="10367"/>
        <v>1890822.8652300932</v>
      </c>
      <c r="J789" s="632">
        <f t="shared" ref="J789:AV789" si="10533">+J790</f>
        <v>0</v>
      </c>
      <c r="K789" s="632">
        <f t="shared" si="10533"/>
        <v>0</v>
      </c>
      <c r="L789" s="632">
        <f t="shared" si="10533"/>
        <v>0</v>
      </c>
      <c r="M789" s="632">
        <f t="shared" si="10533"/>
        <v>0</v>
      </c>
      <c r="N789" s="632">
        <f t="shared" si="10533"/>
        <v>0</v>
      </c>
      <c r="O789" s="632">
        <f t="shared" si="10533"/>
        <v>0</v>
      </c>
      <c r="P789" s="632">
        <f t="shared" si="10533"/>
        <v>0</v>
      </c>
      <c r="Q789" s="632">
        <f t="shared" si="10533"/>
        <v>0</v>
      </c>
      <c r="R789" s="632">
        <f t="shared" si="10533"/>
        <v>567246.8595690279</v>
      </c>
      <c r="S789" s="632">
        <f t="shared" si="10533"/>
        <v>0</v>
      </c>
      <c r="T789" s="632">
        <f t="shared" si="10533"/>
        <v>0</v>
      </c>
      <c r="U789" s="632">
        <f t="shared" si="10533"/>
        <v>167071.50040072488</v>
      </c>
      <c r="V789" s="632">
        <f t="shared" si="10533"/>
        <v>841643.22478940093</v>
      </c>
      <c r="W789" s="632">
        <f t="shared" si="10533"/>
        <v>220320.1372094347</v>
      </c>
      <c r="X789" s="632">
        <f t="shared" si="10533"/>
        <v>0</v>
      </c>
      <c r="Y789" s="632">
        <f t="shared" si="10533"/>
        <v>0</v>
      </c>
      <c r="Z789" s="632">
        <f t="shared" si="10533"/>
        <v>0</v>
      </c>
      <c r="AA789" s="632">
        <f t="shared" si="10533"/>
        <v>0</v>
      </c>
      <c r="AB789" s="632">
        <f t="shared" si="10533"/>
        <v>0</v>
      </c>
      <c r="AC789" s="632">
        <f t="shared" si="10533"/>
        <v>0</v>
      </c>
      <c r="AD789" s="632">
        <f t="shared" si="10533"/>
        <v>0</v>
      </c>
      <c r="AE789" s="632">
        <f t="shared" si="10533"/>
        <v>0</v>
      </c>
      <c r="AF789" s="632">
        <f t="shared" si="10533"/>
        <v>0</v>
      </c>
      <c r="AG789" s="632">
        <f t="shared" si="10533"/>
        <v>0</v>
      </c>
      <c r="AH789" s="632">
        <f t="shared" si="10533"/>
        <v>0</v>
      </c>
      <c r="AI789" s="632">
        <f t="shared" si="10533"/>
        <v>94541.143261504665</v>
      </c>
      <c r="AJ789" s="632">
        <f t="shared" si="10533"/>
        <v>0</v>
      </c>
      <c r="AK789" s="632">
        <f t="shared" si="10533"/>
        <v>0</v>
      </c>
      <c r="AL789" s="632">
        <f t="shared" si="10533"/>
        <v>0</v>
      </c>
      <c r="AM789" s="632">
        <f t="shared" si="10533"/>
        <v>0</v>
      </c>
      <c r="AN789" s="632">
        <f t="shared" si="10533"/>
        <v>0</v>
      </c>
      <c r="AO789" s="632">
        <f t="shared" si="10533"/>
        <v>0</v>
      </c>
      <c r="AP789" s="632">
        <f t="shared" si="10533"/>
        <v>0</v>
      </c>
      <c r="AQ789" s="632">
        <f t="shared" si="10533"/>
        <v>0</v>
      </c>
      <c r="AR789" s="632">
        <f t="shared" si="10533"/>
        <v>0</v>
      </c>
      <c r="AS789" s="632">
        <f t="shared" si="10533"/>
        <v>0</v>
      </c>
      <c r="AT789" s="632">
        <f t="shared" si="10533"/>
        <v>0</v>
      </c>
      <c r="AU789" s="632">
        <f t="shared" si="10533"/>
        <v>0</v>
      </c>
      <c r="AV789" s="632">
        <f t="shared" si="10533"/>
        <v>0</v>
      </c>
      <c r="AW789" s="613">
        <f t="shared" si="10468"/>
        <v>1890822.8652300932</v>
      </c>
      <c r="AX789" s="645">
        <f t="shared" si="10466"/>
        <v>0</v>
      </c>
      <c r="AY789" s="656">
        <f t="shared" si="10467"/>
        <v>0</v>
      </c>
      <c r="AZ789" s="591"/>
    </row>
    <row r="790" spans="1:52">
      <c r="A790" s="590"/>
      <c r="B790" s="646" t="s">
        <v>305</v>
      </c>
      <c r="C790" s="646" t="s">
        <v>901</v>
      </c>
      <c r="D790" s="647" t="s">
        <v>902</v>
      </c>
      <c r="E790" s="648"/>
      <c r="F790" s="648"/>
      <c r="G790" s="649"/>
      <c r="H790" s="650">
        <f>+H791+H793+H795+H797+H799+H801</f>
        <v>1890822.865230093</v>
      </c>
      <c r="I790" s="650">
        <f t="shared" si="10367"/>
        <v>1890822.8652300932</v>
      </c>
      <c r="J790" s="650">
        <f t="shared" ref="J790:AV790" si="10534">+J791+J793+J795+J797+J799+J801</f>
        <v>0</v>
      </c>
      <c r="K790" s="650">
        <f t="shared" si="10534"/>
        <v>0</v>
      </c>
      <c r="L790" s="650">
        <f t="shared" si="10534"/>
        <v>0</v>
      </c>
      <c r="M790" s="650">
        <f t="shared" si="10534"/>
        <v>0</v>
      </c>
      <c r="N790" s="650">
        <f t="shared" si="10534"/>
        <v>0</v>
      </c>
      <c r="O790" s="650">
        <f t="shared" si="10534"/>
        <v>0</v>
      </c>
      <c r="P790" s="650">
        <f t="shared" si="10534"/>
        <v>0</v>
      </c>
      <c r="Q790" s="650">
        <f t="shared" si="10534"/>
        <v>0</v>
      </c>
      <c r="R790" s="650">
        <f t="shared" si="10534"/>
        <v>567246.8595690279</v>
      </c>
      <c r="S790" s="650">
        <f t="shared" si="10534"/>
        <v>0</v>
      </c>
      <c r="T790" s="650">
        <f t="shared" si="10534"/>
        <v>0</v>
      </c>
      <c r="U790" s="650">
        <f t="shared" si="10534"/>
        <v>167071.50040072488</v>
      </c>
      <c r="V790" s="650">
        <f t="shared" si="10534"/>
        <v>841643.22478940093</v>
      </c>
      <c r="W790" s="650">
        <f t="shared" si="10534"/>
        <v>220320.1372094347</v>
      </c>
      <c r="X790" s="650">
        <f t="shared" si="10534"/>
        <v>0</v>
      </c>
      <c r="Y790" s="650">
        <f t="shared" si="10534"/>
        <v>0</v>
      </c>
      <c r="Z790" s="650">
        <f t="shared" si="10534"/>
        <v>0</v>
      </c>
      <c r="AA790" s="650">
        <f t="shared" si="10534"/>
        <v>0</v>
      </c>
      <c r="AB790" s="650">
        <f t="shared" si="10534"/>
        <v>0</v>
      </c>
      <c r="AC790" s="650">
        <f t="shared" si="10534"/>
        <v>0</v>
      </c>
      <c r="AD790" s="650">
        <f t="shared" si="10534"/>
        <v>0</v>
      </c>
      <c r="AE790" s="650">
        <f t="shared" si="10534"/>
        <v>0</v>
      </c>
      <c r="AF790" s="650">
        <f t="shared" si="10534"/>
        <v>0</v>
      </c>
      <c r="AG790" s="650">
        <f t="shared" si="10534"/>
        <v>0</v>
      </c>
      <c r="AH790" s="650">
        <f t="shared" si="10534"/>
        <v>0</v>
      </c>
      <c r="AI790" s="650">
        <f t="shared" si="10534"/>
        <v>94541.143261504665</v>
      </c>
      <c r="AJ790" s="650">
        <f t="shared" si="10534"/>
        <v>0</v>
      </c>
      <c r="AK790" s="650">
        <f t="shared" si="10534"/>
        <v>0</v>
      </c>
      <c r="AL790" s="650">
        <f t="shared" si="10534"/>
        <v>0</v>
      </c>
      <c r="AM790" s="650">
        <f t="shared" si="10534"/>
        <v>0</v>
      </c>
      <c r="AN790" s="650">
        <f t="shared" si="10534"/>
        <v>0</v>
      </c>
      <c r="AO790" s="650">
        <f t="shared" si="10534"/>
        <v>0</v>
      </c>
      <c r="AP790" s="650">
        <f t="shared" si="10534"/>
        <v>0</v>
      </c>
      <c r="AQ790" s="650">
        <f t="shared" si="10534"/>
        <v>0</v>
      </c>
      <c r="AR790" s="650">
        <f t="shared" si="10534"/>
        <v>0</v>
      </c>
      <c r="AS790" s="650">
        <f t="shared" si="10534"/>
        <v>0</v>
      </c>
      <c r="AT790" s="650">
        <f t="shared" si="10534"/>
        <v>0</v>
      </c>
      <c r="AU790" s="650">
        <f t="shared" si="10534"/>
        <v>0</v>
      </c>
      <c r="AV790" s="650">
        <f t="shared" si="10534"/>
        <v>0</v>
      </c>
      <c r="AW790" s="613">
        <f t="shared" si="10468"/>
        <v>1890822.8652300932</v>
      </c>
      <c r="AX790" s="645">
        <f t="shared" si="10466"/>
        <v>0</v>
      </c>
      <c r="AY790" s="656">
        <f t="shared" si="10467"/>
        <v>0</v>
      </c>
      <c r="AZ790" s="591"/>
    </row>
    <row r="791" spans="1:52">
      <c r="A791" s="590"/>
      <c r="B791" s="636" t="s">
        <v>378</v>
      </c>
      <c r="C791" s="636" t="s">
        <v>903</v>
      </c>
      <c r="D791" s="651" t="s">
        <v>698</v>
      </c>
      <c r="E791" s="652"/>
      <c r="F791" s="652"/>
      <c r="G791" s="653"/>
      <c r="H791" s="640">
        <v>898335.44916504668</v>
      </c>
      <c r="I791" s="640">
        <f t="shared" si="10367"/>
        <v>898335.4491650468</v>
      </c>
      <c r="J791" s="653">
        <v>0</v>
      </c>
      <c r="K791" s="653">
        <v>0</v>
      </c>
      <c r="L791" s="653">
        <v>0</v>
      </c>
      <c r="M791" s="653">
        <v>0</v>
      </c>
      <c r="N791" s="653">
        <v>0</v>
      </c>
      <c r="O791" s="653">
        <v>0</v>
      </c>
      <c r="P791" s="653">
        <v>0</v>
      </c>
      <c r="Q791" s="653">
        <v>0</v>
      </c>
      <c r="R791" s="653">
        <f t="shared" ref="R791:R801" si="10535">+R792*H791</f>
        <v>269500.63474951399</v>
      </c>
      <c r="S791" s="653">
        <f t="shared" ref="S791" si="10536">((S792*$H791)-((S792*$H791*$E792)+(S792*$H791*$F792)))</f>
        <v>0</v>
      </c>
      <c r="T791" s="653">
        <f t="shared" ref="T791" si="10537">((T792*$H791)-((T792*$H791*$E792)+(T792*$H791*$F792)))</f>
        <v>0</v>
      </c>
      <c r="U791" s="653">
        <f t="shared" ref="U791" si="10538">((U792*$H791)-((U792*$H791*$E792)+(U792*$H791*$F792)))</f>
        <v>0</v>
      </c>
      <c r="V791" s="653">
        <f t="shared" ref="V791" si="10539">((V792*$H791)-((V792*$H791*$E792)+(V792*$H791*$F792)))</f>
        <v>449616.89230710588</v>
      </c>
      <c r="W791" s="653">
        <f t="shared" ref="W791" si="10540">((W792*$H791)-((W792*$H791*$E792)+(W792*$H791*$F792)))</f>
        <v>134301.14965017448</v>
      </c>
      <c r="X791" s="653">
        <f t="shared" ref="X791" si="10541">((X792*$H791)-((X792*$H791*$E792)+(X792*$H791*$F792)))</f>
        <v>0</v>
      </c>
      <c r="Y791" s="653">
        <f t="shared" ref="Y791" si="10542">((Y792*$H791)-((Y792*$H791*$E792)+(Y792*$H791*$F792)))</f>
        <v>0</v>
      </c>
      <c r="Z791" s="653">
        <f t="shared" ref="Z791" si="10543">((Z792*$H791)-((Z792*$H791*$E792)+(Z792*$H791*$F792)))</f>
        <v>0</v>
      </c>
      <c r="AA791" s="653">
        <f t="shared" ref="AA791" si="10544">((AA792*$H791)-((AA792*$H791*$E792)+(AA792*$H791*$F792)))</f>
        <v>0</v>
      </c>
      <c r="AB791" s="653">
        <f t="shared" ref="AB791" si="10545">((AB792*$H791)-((AB792*$H791*$E792)+(AB792*$H791*$F792)))</f>
        <v>0</v>
      </c>
      <c r="AC791" s="653">
        <f t="shared" ref="AC791" si="10546">((AC792*$H791)-((AC792*$H791*$E792)+(AC792*$H791*$F792)))</f>
        <v>0</v>
      </c>
      <c r="AD791" s="653">
        <f t="shared" ref="AD791" si="10547">((AD792*$H791)-((AD792*$H791*$E792)+(AD792*$H791*$F792)))</f>
        <v>0</v>
      </c>
      <c r="AE791" s="653">
        <f t="shared" ref="AE791" si="10548">((AE792*$H791)-((AE792*$H791*$E792)+(AE792*$H791*$F792)))</f>
        <v>0</v>
      </c>
      <c r="AF791" s="653">
        <f t="shared" ref="AF791" si="10549">((AF792*$H791)-((AF792*$H791*$E792)+(AF792*$H791*$F792)))</f>
        <v>0</v>
      </c>
      <c r="AG791" s="653">
        <f t="shared" ref="AG791" si="10550">((AG792*$H791)-((AG792*$H791*$E792)+(AG792*$H791*$F792)))</f>
        <v>0</v>
      </c>
      <c r="AH791" s="653">
        <f t="shared" ref="AH791" si="10551">((AH792*$H791)-((AH792*$H791*$E792)+(AH792*$H791*$F792)))</f>
        <v>0</v>
      </c>
      <c r="AI791" s="653">
        <f>+AI792*H791</f>
        <v>44916.772458252337</v>
      </c>
      <c r="AJ791" s="653">
        <f>+AJ792*H791</f>
        <v>0</v>
      </c>
      <c r="AK791" s="653">
        <v>0</v>
      </c>
      <c r="AL791" s="653">
        <v>0</v>
      </c>
      <c r="AM791" s="653">
        <v>0</v>
      </c>
      <c r="AN791" s="653">
        <v>0</v>
      </c>
      <c r="AO791" s="653">
        <v>0</v>
      </c>
      <c r="AP791" s="653">
        <v>0</v>
      </c>
      <c r="AQ791" s="653">
        <v>0</v>
      </c>
      <c r="AR791" s="653">
        <v>0</v>
      </c>
      <c r="AS791" s="653">
        <v>0</v>
      </c>
      <c r="AT791" s="653">
        <v>0</v>
      </c>
      <c r="AU791" s="653">
        <v>0</v>
      </c>
      <c r="AV791" s="653">
        <v>0</v>
      </c>
      <c r="AW791" s="613">
        <f t="shared" si="10468"/>
        <v>898335.4491650468</v>
      </c>
      <c r="AX791" s="645">
        <f t="shared" si="10466"/>
        <v>0</v>
      </c>
      <c r="AY791" s="656">
        <f t="shared" si="10467"/>
        <v>0</v>
      </c>
      <c r="AZ791" s="591"/>
    </row>
    <row r="792" spans="1:52">
      <c r="A792" s="590"/>
      <c r="B792" s="636"/>
      <c r="C792" s="636"/>
      <c r="D792" s="651"/>
      <c r="E792" s="652">
        <v>0.3</v>
      </c>
      <c r="F792" s="652">
        <v>0.05</v>
      </c>
      <c r="G792" s="653"/>
      <c r="H792" s="640"/>
      <c r="I792" s="640">
        <f t="shared" si="10367"/>
        <v>1.35</v>
      </c>
      <c r="J792" s="658">
        <v>0</v>
      </c>
      <c r="K792" s="658">
        <v>0</v>
      </c>
      <c r="L792" s="658">
        <v>0</v>
      </c>
      <c r="M792" s="658">
        <v>0</v>
      </c>
      <c r="N792" s="658">
        <v>0</v>
      </c>
      <c r="O792" s="658">
        <v>0</v>
      </c>
      <c r="P792" s="658">
        <v>0</v>
      </c>
      <c r="Q792" s="658">
        <v>0</v>
      </c>
      <c r="R792" s="658">
        <v>0.3</v>
      </c>
      <c r="S792" s="658">
        <v>0</v>
      </c>
      <c r="T792" s="658">
        <v>0</v>
      </c>
      <c r="U792" s="658">
        <v>0</v>
      </c>
      <c r="V792" s="658">
        <v>0.77</v>
      </c>
      <c r="W792" s="658">
        <v>0.22999999999999998</v>
      </c>
      <c r="X792" s="658">
        <v>0</v>
      </c>
      <c r="Y792" s="658">
        <v>0</v>
      </c>
      <c r="Z792" s="658">
        <v>0</v>
      </c>
      <c r="AA792" s="658">
        <v>0</v>
      </c>
      <c r="AB792" s="658">
        <v>0</v>
      </c>
      <c r="AC792" s="658">
        <v>0</v>
      </c>
      <c r="AD792" s="658">
        <v>0</v>
      </c>
      <c r="AE792" s="658">
        <v>0</v>
      </c>
      <c r="AF792" s="658">
        <v>0</v>
      </c>
      <c r="AG792" s="658">
        <v>0</v>
      </c>
      <c r="AH792" s="658">
        <v>0</v>
      </c>
      <c r="AI792" s="658">
        <v>0.05</v>
      </c>
      <c r="AJ792" s="658">
        <v>0</v>
      </c>
      <c r="AK792" s="658">
        <v>0</v>
      </c>
      <c r="AL792" s="658">
        <v>0</v>
      </c>
      <c r="AM792" s="658">
        <v>0</v>
      </c>
      <c r="AN792" s="658">
        <v>0</v>
      </c>
      <c r="AO792" s="658">
        <v>0</v>
      </c>
      <c r="AP792" s="658">
        <v>0</v>
      </c>
      <c r="AQ792" s="658">
        <v>0</v>
      </c>
      <c r="AR792" s="658">
        <v>0</v>
      </c>
      <c r="AS792" s="658">
        <v>0</v>
      </c>
      <c r="AT792" s="658">
        <v>0</v>
      </c>
      <c r="AU792" s="658">
        <v>0</v>
      </c>
      <c r="AV792" s="658">
        <v>0</v>
      </c>
      <c r="AW792" s="613">
        <f t="shared" si="10468"/>
        <v>1.35</v>
      </c>
      <c r="AX792" s="645">
        <f t="shared" si="10466"/>
        <v>1.35</v>
      </c>
      <c r="AY792" s="656" t="e">
        <f t="shared" si="10467"/>
        <v>#DIV/0!</v>
      </c>
      <c r="AZ792" s="591"/>
    </row>
    <row r="793" spans="1:52">
      <c r="A793" s="590"/>
      <c r="B793" s="636" t="s">
        <v>378</v>
      </c>
      <c r="C793" s="636" t="s">
        <v>904</v>
      </c>
      <c r="D793" s="651" t="s">
        <v>700</v>
      </c>
      <c r="E793" s="652"/>
      <c r="F793" s="652"/>
      <c r="G793" s="653"/>
      <c r="H793" s="640">
        <v>263833.67734898307</v>
      </c>
      <c r="I793" s="640">
        <f t="shared" si="10367"/>
        <v>263833.67734898307</v>
      </c>
      <c r="J793" s="653">
        <v>0</v>
      </c>
      <c r="K793" s="653">
        <v>0</v>
      </c>
      <c r="L793" s="653">
        <v>0</v>
      </c>
      <c r="M793" s="653">
        <v>0</v>
      </c>
      <c r="N793" s="653">
        <v>0</v>
      </c>
      <c r="O793" s="653">
        <v>0</v>
      </c>
      <c r="P793" s="653">
        <v>0</v>
      </c>
      <c r="Q793" s="653">
        <v>0</v>
      </c>
      <c r="R793" s="653">
        <f t="shared" si="10535"/>
        <v>79150.103204694911</v>
      </c>
      <c r="S793" s="653">
        <f t="shared" ref="S793" si="10552">((S794*$H793)-((S794*$H793*$E794)+(S794*$H793*$F794)))</f>
        <v>0</v>
      </c>
      <c r="T793" s="653">
        <f t="shared" ref="T793" si="10553">((T794*$H793)-((T794*$H793*$E794)+(T794*$H793*$F794)))</f>
        <v>0</v>
      </c>
      <c r="U793" s="653">
        <f t="shared" ref="U793" si="10554">((U794*$H793)-((U794*$H793*$E794)+(U794*$H793*$F794)))</f>
        <v>0</v>
      </c>
      <c r="V793" s="653">
        <f t="shared" ref="V793" si="10555">((V794*$H793)-((V794*$H793*$E794)+(V794*$H793*$F794)))</f>
        <v>132048.75551316602</v>
      </c>
      <c r="W793" s="653">
        <f t="shared" ref="W793" si="10556">((W794*$H793)-((W794*$H793*$E794)+(W794*$H793*$F794)))</f>
        <v>39443.134763672962</v>
      </c>
      <c r="X793" s="653">
        <f t="shared" ref="X793" si="10557">((X794*$H793)-((X794*$H793*$E794)+(X794*$H793*$F794)))</f>
        <v>0</v>
      </c>
      <c r="Y793" s="653">
        <f t="shared" ref="Y793" si="10558">((Y794*$H793)-((Y794*$H793*$E794)+(Y794*$H793*$F794)))</f>
        <v>0</v>
      </c>
      <c r="Z793" s="653">
        <f t="shared" ref="Z793" si="10559">((Z794*$H793)-((Z794*$H793*$E794)+(Z794*$H793*$F794)))</f>
        <v>0</v>
      </c>
      <c r="AA793" s="653">
        <f t="shared" ref="AA793" si="10560">((AA794*$H793)-((AA794*$H793*$E794)+(AA794*$H793*$F794)))</f>
        <v>0</v>
      </c>
      <c r="AB793" s="653">
        <f t="shared" ref="AB793" si="10561">((AB794*$H793)-((AB794*$H793*$E794)+(AB794*$H793*$F794)))</f>
        <v>0</v>
      </c>
      <c r="AC793" s="653">
        <f t="shared" ref="AC793" si="10562">((AC794*$H793)-((AC794*$H793*$E794)+(AC794*$H793*$F794)))</f>
        <v>0</v>
      </c>
      <c r="AD793" s="653">
        <f t="shared" ref="AD793" si="10563">((AD794*$H793)-((AD794*$H793*$E794)+(AD794*$H793*$F794)))</f>
        <v>0</v>
      </c>
      <c r="AE793" s="653">
        <f t="shared" ref="AE793" si="10564">((AE794*$H793)-((AE794*$H793*$E794)+(AE794*$H793*$F794)))</f>
        <v>0</v>
      </c>
      <c r="AF793" s="653">
        <f t="shared" ref="AF793" si="10565">((AF794*$H793)-((AF794*$H793*$E794)+(AF794*$H793*$F794)))</f>
        <v>0</v>
      </c>
      <c r="AG793" s="653">
        <f t="shared" ref="AG793" si="10566">((AG794*$H793)-((AG794*$H793*$E794)+(AG794*$H793*$F794)))</f>
        <v>0</v>
      </c>
      <c r="AH793" s="653">
        <f t="shared" ref="AH793" si="10567">((AH794*$H793)-((AH794*$H793*$E794)+(AH794*$H793*$F794)))</f>
        <v>0</v>
      </c>
      <c r="AI793" s="653">
        <f>+AI794*H793</f>
        <v>13191.683867449154</v>
      </c>
      <c r="AJ793" s="653">
        <f>+AJ794*H793</f>
        <v>0</v>
      </c>
      <c r="AK793" s="653">
        <v>0</v>
      </c>
      <c r="AL793" s="653">
        <v>0</v>
      </c>
      <c r="AM793" s="653">
        <v>0</v>
      </c>
      <c r="AN793" s="653">
        <v>0</v>
      </c>
      <c r="AO793" s="653">
        <v>0</v>
      </c>
      <c r="AP793" s="653">
        <v>0</v>
      </c>
      <c r="AQ793" s="653">
        <v>0</v>
      </c>
      <c r="AR793" s="653">
        <v>0</v>
      </c>
      <c r="AS793" s="653">
        <v>0</v>
      </c>
      <c r="AT793" s="653">
        <v>0</v>
      </c>
      <c r="AU793" s="653">
        <v>0</v>
      </c>
      <c r="AV793" s="653">
        <v>0</v>
      </c>
      <c r="AW793" s="613">
        <f t="shared" si="10468"/>
        <v>263833.67734898307</v>
      </c>
      <c r="AX793" s="645">
        <f t="shared" si="10466"/>
        <v>0</v>
      </c>
      <c r="AY793" s="656">
        <f t="shared" si="10467"/>
        <v>0</v>
      </c>
      <c r="AZ793" s="591"/>
    </row>
    <row r="794" spans="1:52">
      <c r="A794" s="590"/>
      <c r="B794" s="636"/>
      <c r="C794" s="636"/>
      <c r="D794" s="651"/>
      <c r="E794" s="652">
        <v>0.3</v>
      </c>
      <c r="F794" s="652">
        <v>0.05</v>
      </c>
      <c r="G794" s="653"/>
      <c r="H794" s="640"/>
      <c r="I794" s="640">
        <f t="shared" si="10367"/>
        <v>1.35</v>
      </c>
      <c r="J794" s="658">
        <v>0</v>
      </c>
      <c r="K794" s="658">
        <v>0</v>
      </c>
      <c r="L794" s="658">
        <v>0</v>
      </c>
      <c r="M794" s="658">
        <v>0</v>
      </c>
      <c r="N794" s="658">
        <v>0</v>
      </c>
      <c r="O794" s="658">
        <v>0</v>
      </c>
      <c r="P794" s="658">
        <v>0</v>
      </c>
      <c r="Q794" s="658">
        <v>0</v>
      </c>
      <c r="R794" s="658">
        <v>0.3</v>
      </c>
      <c r="S794" s="658">
        <v>0</v>
      </c>
      <c r="T794" s="658">
        <v>0</v>
      </c>
      <c r="U794" s="658">
        <v>0</v>
      </c>
      <c r="V794" s="658">
        <v>0.77</v>
      </c>
      <c r="W794" s="658">
        <v>0.22999999999999998</v>
      </c>
      <c r="X794" s="658">
        <v>0</v>
      </c>
      <c r="Y794" s="658">
        <v>0</v>
      </c>
      <c r="Z794" s="658">
        <v>0</v>
      </c>
      <c r="AA794" s="658">
        <v>0</v>
      </c>
      <c r="AB794" s="658">
        <v>0</v>
      </c>
      <c r="AC794" s="658">
        <v>0</v>
      </c>
      <c r="AD794" s="658">
        <v>0</v>
      </c>
      <c r="AE794" s="658">
        <v>0</v>
      </c>
      <c r="AF794" s="658">
        <v>0</v>
      </c>
      <c r="AG794" s="658">
        <v>0</v>
      </c>
      <c r="AH794" s="658">
        <v>0</v>
      </c>
      <c r="AI794" s="658">
        <v>0.05</v>
      </c>
      <c r="AJ794" s="658">
        <v>0</v>
      </c>
      <c r="AK794" s="658">
        <v>0</v>
      </c>
      <c r="AL794" s="658">
        <v>0</v>
      </c>
      <c r="AM794" s="658">
        <v>0</v>
      </c>
      <c r="AN794" s="658">
        <v>0</v>
      </c>
      <c r="AO794" s="658">
        <v>0</v>
      </c>
      <c r="AP794" s="658">
        <v>0</v>
      </c>
      <c r="AQ794" s="658">
        <v>0</v>
      </c>
      <c r="AR794" s="658">
        <v>0</v>
      </c>
      <c r="AS794" s="658">
        <v>0</v>
      </c>
      <c r="AT794" s="658">
        <v>0</v>
      </c>
      <c r="AU794" s="658">
        <v>0</v>
      </c>
      <c r="AV794" s="658">
        <v>0</v>
      </c>
      <c r="AW794" s="613">
        <f t="shared" si="10468"/>
        <v>1.35</v>
      </c>
      <c r="AX794" s="645">
        <f t="shared" si="10466"/>
        <v>1.35</v>
      </c>
      <c r="AY794" s="656" t="e">
        <f t="shared" si="10467"/>
        <v>#DIV/0!</v>
      </c>
      <c r="AZ794" s="591"/>
    </row>
    <row r="795" spans="1:52">
      <c r="A795" s="590"/>
      <c r="B795" s="636" t="s">
        <v>378</v>
      </c>
      <c r="C795" s="636" t="s">
        <v>905</v>
      </c>
      <c r="D795" s="651" t="s">
        <v>721</v>
      </c>
      <c r="E795" s="652"/>
      <c r="F795" s="652"/>
      <c r="G795" s="653"/>
      <c r="H795" s="640">
        <v>116054.55576322455</v>
      </c>
      <c r="I795" s="640">
        <f t="shared" si="10367"/>
        <v>116054.55576322455</v>
      </c>
      <c r="J795" s="653">
        <v>0</v>
      </c>
      <c r="K795" s="653">
        <v>0</v>
      </c>
      <c r="L795" s="653">
        <v>0</v>
      </c>
      <c r="M795" s="653">
        <v>0</v>
      </c>
      <c r="N795" s="653">
        <v>0</v>
      </c>
      <c r="O795" s="653">
        <v>0</v>
      </c>
      <c r="P795" s="653">
        <v>0</v>
      </c>
      <c r="Q795" s="653">
        <v>0</v>
      </c>
      <c r="R795" s="653">
        <f t="shared" si="10535"/>
        <v>34816.366728967361</v>
      </c>
      <c r="S795" s="653">
        <f t="shared" ref="S795" si="10568">((S796*$H795)-((S796*$H795*$E796)+(S796*$H795*$F796)))</f>
        <v>0</v>
      </c>
      <c r="T795" s="653">
        <f t="shared" ref="T795" si="10569">((T796*$H795)-((T796*$H795*$E796)+(T796*$H795*$F796)))</f>
        <v>0</v>
      </c>
      <c r="U795" s="653">
        <f t="shared" ref="U795" si="10570">((U796*$H795)-((U796*$H795*$E796)+(U796*$H795*$F796)))</f>
        <v>0</v>
      </c>
      <c r="V795" s="653">
        <f t="shared" ref="V795" si="10571">((V796*$H795)-((V796*$H795*$E796)+(V796*$H795*$F796)))</f>
        <v>58085.305159493888</v>
      </c>
      <c r="W795" s="653">
        <f t="shared" ref="W795" si="10572">((W796*$H795)-((W796*$H795*$E796)+(W796*$H795*$F796)))</f>
        <v>17350.15608660207</v>
      </c>
      <c r="X795" s="653">
        <f t="shared" ref="X795" si="10573">((X796*$H795)-((X796*$H795*$E796)+(X796*$H795*$F796)))</f>
        <v>0</v>
      </c>
      <c r="Y795" s="653">
        <f t="shared" ref="Y795" si="10574">((Y796*$H795)-((Y796*$H795*$E796)+(Y796*$H795*$F796)))</f>
        <v>0</v>
      </c>
      <c r="Z795" s="653">
        <f t="shared" ref="Z795" si="10575">((Z796*$H795)-((Z796*$H795*$E796)+(Z796*$H795*$F796)))</f>
        <v>0</v>
      </c>
      <c r="AA795" s="653">
        <f t="shared" ref="AA795" si="10576">((AA796*$H795)-((AA796*$H795*$E796)+(AA796*$H795*$F796)))</f>
        <v>0</v>
      </c>
      <c r="AB795" s="653">
        <f t="shared" ref="AB795" si="10577">((AB796*$H795)-((AB796*$H795*$E796)+(AB796*$H795*$F796)))</f>
        <v>0</v>
      </c>
      <c r="AC795" s="653">
        <f t="shared" ref="AC795" si="10578">((AC796*$H795)-((AC796*$H795*$E796)+(AC796*$H795*$F796)))</f>
        <v>0</v>
      </c>
      <c r="AD795" s="653">
        <f t="shared" ref="AD795" si="10579">((AD796*$H795)-((AD796*$H795*$E796)+(AD796*$H795*$F796)))</f>
        <v>0</v>
      </c>
      <c r="AE795" s="653">
        <f t="shared" ref="AE795" si="10580">((AE796*$H795)-((AE796*$H795*$E796)+(AE796*$H795*$F796)))</f>
        <v>0</v>
      </c>
      <c r="AF795" s="653">
        <f t="shared" ref="AF795" si="10581">((AF796*$H795)-((AF796*$H795*$E796)+(AF796*$H795*$F796)))</f>
        <v>0</v>
      </c>
      <c r="AG795" s="653">
        <f t="shared" ref="AG795" si="10582">((AG796*$H795)-((AG796*$H795*$E796)+(AG796*$H795*$F796)))</f>
        <v>0</v>
      </c>
      <c r="AH795" s="653">
        <f t="shared" ref="AH795" si="10583">((AH796*$H795)-((AH796*$H795*$E796)+(AH796*$H795*$F796)))</f>
        <v>0</v>
      </c>
      <c r="AI795" s="653">
        <f>+AI796*H795</f>
        <v>5802.7277881612281</v>
      </c>
      <c r="AJ795" s="653">
        <f>+AJ796*H795</f>
        <v>0</v>
      </c>
      <c r="AK795" s="653">
        <v>0</v>
      </c>
      <c r="AL795" s="653">
        <v>0</v>
      </c>
      <c r="AM795" s="653">
        <v>0</v>
      </c>
      <c r="AN795" s="653">
        <v>0</v>
      </c>
      <c r="AO795" s="653">
        <v>0</v>
      </c>
      <c r="AP795" s="653">
        <v>0</v>
      </c>
      <c r="AQ795" s="653">
        <v>0</v>
      </c>
      <c r="AR795" s="653">
        <v>0</v>
      </c>
      <c r="AS795" s="653">
        <v>0</v>
      </c>
      <c r="AT795" s="653">
        <v>0</v>
      </c>
      <c r="AU795" s="653">
        <v>0</v>
      </c>
      <c r="AV795" s="653">
        <v>0</v>
      </c>
      <c r="AW795" s="613">
        <f t="shared" si="10468"/>
        <v>116054.55576322455</v>
      </c>
      <c r="AX795" s="645">
        <f t="shared" si="10466"/>
        <v>0</v>
      </c>
      <c r="AY795" s="656">
        <f t="shared" si="10467"/>
        <v>0</v>
      </c>
      <c r="AZ795" s="591"/>
    </row>
    <row r="796" spans="1:52">
      <c r="A796" s="590"/>
      <c r="B796" s="636"/>
      <c r="C796" s="636"/>
      <c r="D796" s="651"/>
      <c r="E796" s="652">
        <v>0.3</v>
      </c>
      <c r="F796" s="652">
        <v>0.05</v>
      </c>
      <c r="G796" s="653"/>
      <c r="H796" s="640"/>
      <c r="I796" s="640">
        <f t="shared" si="10367"/>
        <v>1.35</v>
      </c>
      <c r="J796" s="658">
        <v>0</v>
      </c>
      <c r="K796" s="658">
        <v>0</v>
      </c>
      <c r="L796" s="658">
        <v>0</v>
      </c>
      <c r="M796" s="658">
        <v>0</v>
      </c>
      <c r="N796" s="658">
        <v>0</v>
      </c>
      <c r="O796" s="658">
        <v>0</v>
      </c>
      <c r="P796" s="658">
        <v>0</v>
      </c>
      <c r="Q796" s="658">
        <v>0</v>
      </c>
      <c r="R796" s="658">
        <v>0.3</v>
      </c>
      <c r="S796" s="658">
        <v>0</v>
      </c>
      <c r="T796" s="658">
        <v>0</v>
      </c>
      <c r="U796" s="658">
        <v>0</v>
      </c>
      <c r="V796" s="658">
        <v>0.77</v>
      </c>
      <c r="W796" s="658">
        <v>0.22999999999999998</v>
      </c>
      <c r="X796" s="658">
        <v>0</v>
      </c>
      <c r="Y796" s="658">
        <v>0</v>
      </c>
      <c r="Z796" s="658">
        <v>0</v>
      </c>
      <c r="AA796" s="658">
        <v>0</v>
      </c>
      <c r="AB796" s="658">
        <v>0</v>
      </c>
      <c r="AC796" s="658">
        <v>0</v>
      </c>
      <c r="AD796" s="658">
        <v>0</v>
      </c>
      <c r="AE796" s="658">
        <v>0</v>
      </c>
      <c r="AF796" s="658">
        <v>0</v>
      </c>
      <c r="AG796" s="658">
        <v>0</v>
      </c>
      <c r="AH796" s="658">
        <v>0</v>
      </c>
      <c r="AI796" s="658">
        <v>0.05</v>
      </c>
      <c r="AJ796" s="658">
        <v>0</v>
      </c>
      <c r="AK796" s="658">
        <v>0</v>
      </c>
      <c r="AL796" s="658">
        <v>0</v>
      </c>
      <c r="AM796" s="658">
        <v>0</v>
      </c>
      <c r="AN796" s="658">
        <v>0</v>
      </c>
      <c r="AO796" s="658">
        <v>0</v>
      </c>
      <c r="AP796" s="658">
        <v>0</v>
      </c>
      <c r="AQ796" s="658">
        <v>0</v>
      </c>
      <c r="AR796" s="658">
        <v>0</v>
      </c>
      <c r="AS796" s="658">
        <v>0</v>
      </c>
      <c r="AT796" s="658">
        <v>0</v>
      </c>
      <c r="AU796" s="658">
        <v>0</v>
      </c>
      <c r="AV796" s="658">
        <v>0</v>
      </c>
      <c r="AW796" s="613">
        <f t="shared" si="10468"/>
        <v>1.35</v>
      </c>
      <c r="AX796" s="645">
        <f t="shared" si="10466"/>
        <v>1.35</v>
      </c>
      <c r="AY796" s="656" t="e">
        <f t="shared" si="10467"/>
        <v>#DIV/0!</v>
      </c>
      <c r="AZ796" s="591"/>
    </row>
    <row r="797" spans="1:52">
      <c r="A797" s="590"/>
      <c r="B797" s="636" t="s">
        <v>378</v>
      </c>
      <c r="C797" s="636" t="s">
        <v>906</v>
      </c>
      <c r="D797" s="651" t="s">
        <v>706</v>
      </c>
      <c r="E797" s="652"/>
      <c r="F797" s="652"/>
      <c r="G797" s="653"/>
      <c r="H797" s="640">
        <v>56394.44853334513</v>
      </c>
      <c r="I797" s="640">
        <f t="shared" si="10367"/>
        <v>56394.44853334513</v>
      </c>
      <c r="J797" s="653">
        <v>0</v>
      </c>
      <c r="K797" s="653">
        <v>0</v>
      </c>
      <c r="L797" s="653">
        <v>0</v>
      </c>
      <c r="M797" s="653">
        <v>0</v>
      </c>
      <c r="N797" s="653">
        <v>0</v>
      </c>
      <c r="O797" s="653">
        <v>0</v>
      </c>
      <c r="P797" s="653">
        <v>0</v>
      </c>
      <c r="Q797" s="653">
        <v>0</v>
      </c>
      <c r="R797" s="653">
        <f t="shared" si="10535"/>
        <v>16918.334560003539</v>
      </c>
      <c r="S797" s="653">
        <f t="shared" ref="S797" si="10584">((S798*$H797)-((S798*$H797*$E798)+(S798*$H797*$F798)))</f>
        <v>0</v>
      </c>
      <c r="T797" s="653">
        <f t="shared" ref="T797" si="10585">((T798*$H797)-((T798*$H797*$E798)+(T798*$H797*$F798)))</f>
        <v>0</v>
      </c>
      <c r="U797" s="653">
        <f t="shared" ref="U797" si="10586">((U798*$H797)-((U798*$H797*$E798)+(U798*$H797*$F798)))</f>
        <v>26392.601913605518</v>
      </c>
      <c r="V797" s="653">
        <f t="shared" ref="V797" si="10587">((V798*$H797)-((V798*$H797*$E798)+(V798*$H797*$F798)))</f>
        <v>10263.789633068815</v>
      </c>
      <c r="W797" s="653">
        <f t="shared" ref="W797" si="10588">((W798*$H797)-((W798*$H797*$E798)+(W798*$H797*$F798)))</f>
        <v>0</v>
      </c>
      <c r="X797" s="653">
        <f t="shared" ref="X797" si="10589">((X798*$H797)-((X798*$H797*$E798)+(X798*$H797*$F798)))</f>
        <v>0</v>
      </c>
      <c r="Y797" s="653">
        <f t="shared" ref="Y797" si="10590">((Y798*$H797)-((Y798*$H797*$E798)+(Y798*$H797*$F798)))</f>
        <v>0</v>
      </c>
      <c r="Z797" s="653">
        <f t="shared" ref="Z797" si="10591">((Z798*$H797)-((Z798*$H797*$E798)+(Z798*$H797*$F798)))</f>
        <v>0</v>
      </c>
      <c r="AA797" s="653">
        <f t="shared" ref="AA797" si="10592">((AA798*$H797)-((AA798*$H797*$E798)+(AA798*$H797*$F798)))</f>
        <v>0</v>
      </c>
      <c r="AB797" s="653">
        <f t="shared" ref="AB797" si="10593">((AB798*$H797)-((AB798*$H797*$E798)+(AB798*$H797*$F798)))</f>
        <v>0</v>
      </c>
      <c r="AC797" s="653">
        <f t="shared" ref="AC797" si="10594">((AC798*$H797)-((AC798*$H797*$E798)+(AC798*$H797*$F798)))</f>
        <v>0</v>
      </c>
      <c r="AD797" s="653">
        <f t="shared" ref="AD797" si="10595">((AD798*$H797)-((AD798*$H797*$E798)+(AD798*$H797*$F798)))</f>
        <v>0</v>
      </c>
      <c r="AE797" s="653">
        <f t="shared" ref="AE797" si="10596">((AE798*$H797)-((AE798*$H797*$E798)+(AE798*$H797*$F798)))</f>
        <v>0</v>
      </c>
      <c r="AF797" s="653">
        <f t="shared" ref="AF797" si="10597">((AF798*$H797)-((AF798*$H797*$E798)+(AF798*$H797*$F798)))</f>
        <v>0</v>
      </c>
      <c r="AG797" s="653">
        <f t="shared" ref="AG797" si="10598">((AG798*$H797)-((AG798*$H797*$E798)+(AG798*$H797*$F798)))</f>
        <v>0</v>
      </c>
      <c r="AH797" s="653">
        <f t="shared" ref="AH797" si="10599">((AH798*$H797)-((AH798*$H797*$E798)+(AH798*$H797*$F798)))</f>
        <v>0</v>
      </c>
      <c r="AI797" s="653">
        <f>+AI798*H797</f>
        <v>2819.7224266672565</v>
      </c>
      <c r="AJ797" s="653">
        <f>+AJ798*H797</f>
        <v>0</v>
      </c>
      <c r="AK797" s="653">
        <v>0</v>
      </c>
      <c r="AL797" s="653">
        <v>0</v>
      </c>
      <c r="AM797" s="653">
        <v>0</v>
      </c>
      <c r="AN797" s="653">
        <v>0</v>
      </c>
      <c r="AO797" s="653">
        <v>0</v>
      </c>
      <c r="AP797" s="653">
        <v>0</v>
      </c>
      <c r="AQ797" s="653">
        <v>0</v>
      </c>
      <c r="AR797" s="653">
        <v>0</v>
      </c>
      <c r="AS797" s="653">
        <v>0</v>
      </c>
      <c r="AT797" s="653">
        <v>0</v>
      </c>
      <c r="AU797" s="653">
        <v>0</v>
      </c>
      <c r="AV797" s="653">
        <v>0</v>
      </c>
      <c r="AW797" s="613">
        <f t="shared" si="10468"/>
        <v>56394.44853334513</v>
      </c>
      <c r="AX797" s="645">
        <f t="shared" si="10466"/>
        <v>0</v>
      </c>
      <c r="AY797" s="656">
        <f t="shared" si="10467"/>
        <v>0</v>
      </c>
      <c r="AZ797" s="591"/>
    </row>
    <row r="798" spans="1:52">
      <c r="A798" s="590"/>
      <c r="B798" s="636"/>
      <c r="C798" s="636"/>
      <c r="D798" s="651"/>
      <c r="E798" s="652">
        <v>0.3</v>
      </c>
      <c r="F798" s="652">
        <v>0.05</v>
      </c>
      <c r="G798" s="653"/>
      <c r="H798" s="640"/>
      <c r="I798" s="640">
        <f t="shared" si="10367"/>
        <v>1.35</v>
      </c>
      <c r="J798" s="658">
        <v>0</v>
      </c>
      <c r="K798" s="658">
        <v>0</v>
      </c>
      <c r="L798" s="658">
        <v>0</v>
      </c>
      <c r="M798" s="658">
        <v>0</v>
      </c>
      <c r="N798" s="658">
        <v>0</v>
      </c>
      <c r="O798" s="658">
        <v>0</v>
      </c>
      <c r="P798" s="658">
        <v>0</v>
      </c>
      <c r="Q798" s="658">
        <v>0</v>
      </c>
      <c r="R798" s="658">
        <v>0.3</v>
      </c>
      <c r="S798" s="658">
        <v>0</v>
      </c>
      <c r="T798" s="658">
        <v>0</v>
      </c>
      <c r="U798" s="658">
        <v>0.72</v>
      </c>
      <c r="V798" s="658">
        <v>0.28000000000000003</v>
      </c>
      <c r="W798" s="658">
        <v>0</v>
      </c>
      <c r="X798" s="658">
        <v>0</v>
      </c>
      <c r="Y798" s="658">
        <v>0</v>
      </c>
      <c r="Z798" s="658">
        <v>0</v>
      </c>
      <c r="AA798" s="658">
        <v>0</v>
      </c>
      <c r="AB798" s="658">
        <v>0</v>
      </c>
      <c r="AC798" s="658">
        <v>0</v>
      </c>
      <c r="AD798" s="658">
        <v>0</v>
      </c>
      <c r="AE798" s="658">
        <v>0</v>
      </c>
      <c r="AF798" s="658">
        <v>0</v>
      </c>
      <c r="AG798" s="658">
        <v>0</v>
      </c>
      <c r="AH798" s="658">
        <v>0</v>
      </c>
      <c r="AI798" s="658">
        <v>0.05</v>
      </c>
      <c r="AJ798" s="658">
        <v>0</v>
      </c>
      <c r="AK798" s="658">
        <v>0</v>
      </c>
      <c r="AL798" s="658">
        <v>0</v>
      </c>
      <c r="AM798" s="658">
        <v>0</v>
      </c>
      <c r="AN798" s="658">
        <v>0</v>
      </c>
      <c r="AO798" s="658">
        <v>0</v>
      </c>
      <c r="AP798" s="658">
        <v>0</v>
      </c>
      <c r="AQ798" s="658">
        <v>0</v>
      </c>
      <c r="AR798" s="658">
        <v>0</v>
      </c>
      <c r="AS798" s="658">
        <v>0</v>
      </c>
      <c r="AT798" s="658">
        <v>0</v>
      </c>
      <c r="AU798" s="658">
        <v>0</v>
      </c>
      <c r="AV798" s="658">
        <v>0</v>
      </c>
      <c r="AW798" s="613">
        <f t="shared" si="10468"/>
        <v>1.35</v>
      </c>
      <c r="AX798" s="645">
        <f t="shared" si="10466"/>
        <v>1.35</v>
      </c>
      <c r="AY798" s="656" t="e">
        <f t="shared" si="10467"/>
        <v>#DIV/0!</v>
      </c>
      <c r="AZ798" s="591"/>
    </row>
    <row r="799" spans="1:52">
      <c r="A799" s="590"/>
      <c r="B799" s="636" t="s">
        <v>378</v>
      </c>
      <c r="C799" s="636" t="s">
        <v>907</v>
      </c>
      <c r="D799" s="651" t="s">
        <v>704</v>
      </c>
      <c r="E799" s="652"/>
      <c r="F799" s="652"/>
      <c r="G799" s="653"/>
      <c r="H799" s="640">
        <v>360715.12432594714</v>
      </c>
      <c r="I799" s="640">
        <f t="shared" si="10367"/>
        <v>360715.12432594708</v>
      </c>
      <c r="J799" s="653">
        <v>0</v>
      </c>
      <c r="K799" s="653">
        <v>0</v>
      </c>
      <c r="L799" s="653">
        <v>0</v>
      </c>
      <c r="M799" s="653">
        <v>0</v>
      </c>
      <c r="N799" s="653">
        <v>0</v>
      </c>
      <c r="O799" s="653">
        <v>0</v>
      </c>
      <c r="P799" s="653">
        <v>0</v>
      </c>
      <c r="Q799" s="653">
        <v>0</v>
      </c>
      <c r="R799" s="653">
        <f t="shared" si="10535"/>
        <v>108214.53729778413</v>
      </c>
      <c r="S799" s="653">
        <f t="shared" ref="S799" si="10600">((S800*$H799)-((S800*$H799*$E800)+(S800*$H799*$F800)))</f>
        <v>0</v>
      </c>
      <c r="T799" s="653">
        <f t="shared" ref="T799" si="10601">((T800*$H799)-((T800*$H799*$E800)+(T800*$H799*$F800)))</f>
        <v>0</v>
      </c>
      <c r="U799" s="653">
        <f t="shared" ref="U799" si="10602">((U800*$H799)-((U800*$H799*$E800)+(U800*$H799*$F800)))</f>
        <v>140678.89848711935</v>
      </c>
      <c r="V799" s="653">
        <f t="shared" ref="V799" si="10603">((V800*$H799)-((V800*$H799*$E800)+(V800*$H799*$F800)))</f>
        <v>93785.932324746274</v>
      </c>
      <c r="W799" s="653">
        <f t="shared" ref="W799" si="10604">((W800*$H799)-((W800*$H799*$E800)+(W800*$H799*$F800)))</f>
        <v>0</v>
      </c>
      <c r="X799" s="653">
        <f t="shared" ref="X799" si="10605">((X800*$H799)-((X800*$H799*$E800)+(X800*$H799*$F800)))</f>
        <v>0</v>
      </c>
      <c r="Y799" s="653">
        <f t="shared" ref="Y799" si="10606">((Y800*$H799)-((Y800*$H799*$E800)+(Y800*$H799*$F800)))</f>
        <v>0</v>
      </c>
      <c r="Z799" s="653">
        <f t="shared" ref="Z799" si="10607">((Z800*$H799)-((Z800*$H799*$E800)+(Z800*$H799*$F800)))</f>
        <v>0</v>
      </c>
      <c r="AA799" s="653">
        <f t="shared" ref="AA799" si="10608">((AA800*$H799)-((AA800*$H799*$E800)+(AA800*$H799*$F800)))</f>
        <v>0</v>
      </c>
      <c r="AB799" s="653">
        <f t="shared" ref="AB799" si="10609">((AB800*$H799)-((AB800*$H799*$E800)+(AB800*$H799*$F800)))</f>
        <v>0</v>
      </c>
      <c r="AC799" s="653">
        <f t="shared" ref="AC799" si="10610">((AC800*$H799)-((AC800*$H799*$E800)+(AC800*$H799*$F800)))</f>
        <v>0</v>
      </c>
      <c r="AD799" s="653">
        <f t="shared" ref="AD799" si="10611">((AD800*$H799)-((AD800*$H799*$E800)+(AD800*$H799*$F800)))</f>
        <v>0</v>
      </c>
      <c r="AE799" s="653">
        <f t="shared" ref="AE799" si="10612">((AE800*$H799)-((AE800*$H799*$E800)+(AE800*$H799*$F800)))</f>
        <v>0</v>
      </c>
      <c r="AF799" s="653">
        <f t="shared" ref="AF799" si="10613">((AF800*$H799)-((AF800*$H799*$E800)+(AF800*$H799*$F800)))</f>
        <v>0</v>
      </c>
      <c r="AG799" s="653">
        <f t="shared" ref="AG799" si="10614">((AG800*$H799)-((AG800*$H799*$E800)+(AG800*$H799*$F800)))</f>
        <v>0</v>
      </c>
      <c r="AH799" s="653">
        <f t="shared" ref="AH799" si="10615">((AH800*$H799)-((AH800*$H799*$E800)+(AH800*$H799*$F800)))</f>
        <v>0</v>
      </c>
      <c r="AI799" s="653">
        <f>+AI800*H799</f>
        <v>18035.756216297359</v>
      </c>
      <c r="AJ799" s="653">
        <f>+AJ800*H799</f>
        <v>0</v>
      </c>
      <c r="AK799" s="653">
        <v>0</v>
      </c>
      <c r="AL799" s="653">
        <v>0</v>
      </c>
      <c r="AM799" s="653">
        <v>0</v>
      </c>
      <c r="AN799" s="653">
        <v>0</v>
      </c>
      <c r="AO799" s="653">
        <v>0</v>
      </c>
      <c r="AP799" s="653">
        <v>0</v>
      </c>
      <c r="AQ799" s="653">
        <v>0</v>
      </c>
      <c r="AR799" s="653">
        <v>0</v>
      </c>
      <c r="AS799" s="653">
        <v>0</v>
      </c>
      <c r="AT799" s="653">
        <v>0</v>
      </c>
      <c r="AU799" s="653">
        <v>0</v>
      </c>
      <c r="AV799" s="653">
        <v>0</v>
      </c>
      <c r="AW799" s="613">
        <f t="shared" si="10468"/>
        <v>360715.12432594708</v>
      </c>
      <c r="AX799" s="645">
        <f t="shared" si="10466"/>
        <v>0</v>
      </c>
      <c r="AY799" s="656">
        <f t="shared" si="10467"/>
        <v>0</v>
      </c>
      <c r="AZ799" s="591"/>
    </row>
    <row r="800" spans="1:52">
      <c r="A800" s="590"/>
      <c r="B800" s="636"/>
      <c r="C800" s="636"/>
      <c r="D800" s="651"/>
      <c r="E800" s="652">
        <v>0.3</v>
      </c>
      <c r="F800" s="652">
        <v>0.05</v>
      </c>
      <c r="G800" s="653"/>
      <c r="H800" s="640"/>
      <c r="I800" s="640">
        <f t="shared" si="10367"/>
        <v>1.3499999999999999</v>
      </c>
      <c r="J800" s="658">
        <v>0</v>
      </c>
      <c r="K800" s="658">
        <v>0</v>
      </c>
      <c r="L800" s="658">
        <v>0</v>
      </c>
      <c r="M800" s="658">
        <v>0</v>
      </c>
      <c r="N800" s="658">
        <v>0</v>
      </c>
      <c r="O800" s="658">
        <v>0</v>
      </c>
      <c r="P800" s="658">
        <v>0</v>
      </c>
      <c r="Q800" s="658">
        <v>0</v>
      </c>
      <c r="R800" s="658">
        <v>0.3</v>
      </c>
      <c r="S800" s="658">
        <v>0</v>
      </c>
      <c r="T800" s="658">
        <v>0</v>
      </c>
      <c r="U800" s="658">
        <v>0.6</v>
      </c>
      <c r="V800" s="658">
        <v>0.4</v>
      </c>
      <c r="W800" s="658">
        <v>0</v>
      </c>
      <c r="X800" s="658">
        <v>0</v>
      </c>
      <c r="Y800" s="658">
        <v>0</v>
      </c>
      <c r="Z800" s="658">
        <v>0</v>
      </c>
      <c r="AA800" s="658">
        <v>0</v>
      </c>
      <c r="AB800" s="658">
        <v>0</v>
      </c>
      <c r="AC800" s="658">
        <v>0</v>
      </c>
      <c r="AD800" s="658">
        <v>0</v>
      </c>
      <c r="AE800" s="658">
        <v>0</v>
      </c>
      <c r="AF800" s="658">
        <v>0</v>
      </c>
      <c r="AG800" s="658">
        <v>0</v>
      </c>
      <c r="AH800" s="658">
        <v>0</v>
      </c>
      <c r="AI800" s="658">
        <v>0.05</v>
      </c>
      <c r="AJ800" s="658">
        <v>0</v>
      </c>
      <c r="AK800" s="658">
        <v>0</v>
      </c>
      <c r="AL800" s="658">
        <v>0</v>
      </c>
      <c r="AM800" s="658">
        <v>0</v>
      </c>
      <c r="AN800" s="658">
        <v>0</v>
      </c>
      <c r="AO800" s="658">
        <v>0</v>
      </c>
      <c r="AP800" s="658">
        <v>0</v>
      </c>
      <c r="AQ800" s="658">
        <v>0</v>
      </c>
      <c r="AR800" s="658">
        <v>0</v>
      </c>
      <c r="AS800" s="658">
        <v>0</v>
      </c>
      <c r="AT800" s="658">
        <v>0</v>
      </c>
      <c r="AU800" s="658">
        <v>0</v>
      </c>
      <c r="AV800" s="658">
        <v>0</v>
      </c>
      <c r="AW800" s="613">
        <f t="shared" si="10468"/>
        <v>1.3499999999999999</v>
      </c>
      <c r="AX800" s="645">
        <f t="shared" si="10466"/>
        <v>1.3499999999999999</v>
      </c>
      <c r="AY800" s="656" t="e">
        <f t="shared" si="10467"/>
        <v>#DIV/0!</v>
      </c>
      <c r="AZ800" s="591"/>
    </row>
    <row r="801" spans="1:52">
      <c r="A801" s="590"/>
      <c r="B801" s="636" t="s">
        <v>378</v>
      </c>
      <c r="C801" s="636" t="s">
        <v>908</v>
      </c>
      <c r="D801" s="651" t="s">
        <v>770</v>
      </c>
      <c r="E801" s="652"/>
      <c r="F801" s="652"/>
      <c r="G801" s="653"/>
      <c r="H801" s="640">
        <v>195489.61009354651</v>
      </c>
      <c r="I801" s="640">
        <f t="shared" si="10367"/>
        <v>195489.61009354651</v>
      </c>
      <c r="J801" s="653">
        <v>0</v>
      </c>
      <c r="K801" s="653">
        <v>0</v>
      </c>
      <c r="L801" s="653">
        <v>0</v>
      </c>
      <c r="M801" s="653">
        <v>0</v>
      </c>
      <c r="N801" s="653">
        <v>0</v>
      </c>
      <c r="O801" s="653">
        <v>0</v>
      </c>
      <c r="P801" s="653">
        <v>0</v>
      </c>
      <c r="Q801" s="653">
        <v>0</v>
      </c>
      <c r="R801" s="653">
        <f t="shared" si="10535"/>
        <v>58646.883028063952</v>
      </c>
      <c r="S801" s="653">
        <f t="shared" ref="S801" si="10616">((S802*$H801)-((S802*$H801*$E802)+(S802*$H801*$F802)))</f>
        <v>0</v>
      </c>
      <c r="T801" s="653">
        <f t="shared" ref="T801" si="10617">((T802*$H801)-((T802*$H801*$E802)+(T802*$H801*$F802)))</f>
        <v>0</v>
      </c>
      <c r="U801" s="653">
        <f t="shared" ref="U801" si="10618">((U802*$H801)-((U802*$H801*$E802)+(U802*$H801*$F802)))</f>
        <v>0</v>
      </c>
      <c r="V801" s="653">
        <f t="shared" ref="V801" si="10619">((V802*$H801)-((V802*$H801*$E802)+(V802*$H801*$F802)))</f>
        <v>97842.549851820018</v>
      </c>
      <c r="W801" s="653">
        <f t="shared" ref="W801" si="10620">((W802*$H801)-((W802*$H801*$E802)+(W802*$H801*$F802)))</f>
        <v>29225.696708985201</v>
      </c>
      <c r="X801" s="653">
        <f t="shared" ref="X801" si="10621">((X802*$H801)-((X802*$H801*$E802)+(X802*$H801*$F802)))</f>
        <v>0</v>
      </c>
      <c r="Y801" s="653">
        <f t="shared" ref="Y801" si="10622">((Y802*$H801)-((Y802*$H801*$E802)+(Y802*$H801*$F802)))</f>
        <v>0</v>
      </c>
      <c r="Z801" s="653">
        <f t="shared" ref="Z801" si="10623">((Z802*$H801)-((Z802*$H801*$E802)+(Z802*$H801*$F802)))</f>
        <v>0</v>
      </c>
      <c r="AA801" s="653">
        <f t="shared" ref="AA801" si="10624">((AA802*$H801)-((AA802*$H801*$E802)+(AA802*$H801*$F802)))</f>
        <v>0</v>
      </c>
      <c r="AB801" s="653">
        <f t="shared" ref="AB801" si="10625">((AB802*$H801)-((AB802*$H801*$E802)+(AB802*$H801*$F802)))</f>
        <v>0</v>
      </c>
      <c r="AC801" s="653">
        <f t="shared" ref="AC801" si="10626">((AC802*$H801)-((AC802*$H801*$E802)+(AC802*$H801*$F802)))</f>
        <v>0</v>
      </c>
      <c r="AD801" s="653">
        <f t="shared" ref="AD801" si="10627">((AD802*$H801)-((AD802*$H801*$E802)+(AD802*$H801*$F802)))</f>
        <v>0</v>
      </c>
      <c r="AE801" s="653">
        <f t="shared" ref="AE801" si="10628">((AE802*$H801)-((AE802*$H801*$E802)+(AE802*$H801*$F802)))</f>
        <v>0</v>
      </c>
      <c r="AF801" s="653">
        <f t="shared" ref="AF801" si="10629">((AF802*$H801)-((AF802*$H801*$E802)+(AF802*$H801*$F802)))</f>
        <v>0</v>
      </c>
      <c r="AG801" s="653">
        <f t="shared" ref="AG801" si="10630">((AG802*$H801)-((AG802*$H801*$E802)+(AG802*$H801*$F802)))</f>
        <v>0</v>
      </c>
      <c r="AH801" s="653">
        <f t="shared" ref="AH801" si="10631">((AH802*$H801)-((AH802*$H801*$E802)+(AH802*$H801*$F802)))</f>
        <v>0</v>
      </c>
      <c r="AI801" s="653">
        <f>+AI802*H801</f>
        <v>9774.4805046773254</v>
      </c>
      <c r="AJ801" s="653">
        <f>+AJ802*H801</f>
        <v>0</v>
      </c>
      <c r="AK801" s="653">
        <v>0</v>
      </c>
      <c r="AL801" s="653">
        <v>0</v>
      </c>
      <c r="AM801" s="653">
        <v>0</v>
      </c>
      <c r="AN801" s="653">
        <v>0</v>
      </c>
      <c r="AO801" s="653">
        <v>0</v>
      </c>
      <c r="AP801" s="653">
        <v>0</v>
      </c>
      <c r="AQ801" s="653">
        <v>0</v>
      </c>
      <c r="AR801" s="653">
        <v>0</v>
      </c>
      <c r="AS801" s="653">
        <v>0</v>
      </c>
      <c r="AT801" s="653">
        <v>0</v>
      </c>
      <c r="AU801" s="653">
        <v>0</v>
      </c>
      <c r="AV801" s="653">
        <v>0</v>
      </c>
      <c r="AW801" s="613">
        <f t="shared" si="10468"/>
        <v>195489.61009354651</v>
      </c>
      <c r="AX801" s="645">
        <f t="shared" si="10466"/>
        <v>0</v>
      </c>
      <c r="AY801" s="656">
        <f t="shared" si="10467"/>
        <v>0</v>
      </c>
      <c r="AZ801" s="591"/>
    </row>
    <row r="802" spans="1:52">
      <c r="A802" s="590"/>
      <c r="B802" s="636"/>
      <c r="C802" s="636"/>
      <c r="D802" s="651"/>
      <c r="E802" s="652">
        <v>0.3</v>
      </c>
      <c r="F802" s="652">
        <v>0.05</v>
      </c>
      <c r="G802" s="653"/>
      <c r="H802" s="640"/>
      <c r="I802" s="640">
        <f t="shared" si="10367"/>
        <v>1.35</v>
      </c>
      <c r="J802" s="658">
        <v>0</v>
      </c>
      <c r="K802" s="658">
        <v>0</v>
      </c>
      <c r="L802" s="658">
        <v>0</v>
      </c>
      <c r="M802" s="658">
        <v>0</v>
      </c>
      <c r="N802" s="658">
        <v>0</v>
      </c>
      <c r="O802" s="658">
        <v>0</v>
      </c>
      <c r="P802" s="658">
        <v>0</v>
      </c>
      <c r="Q802" s="658">
        <v>0</v>
      </c>
      <c r="R802" s="658">
        <v>0.3</v>
      </c>
      <c r="S802" s="658">
        <v>0</v>
      </c>
      <c r="T802" s="658">
        <v>0</v>
      </c>
      <c r="U802" s="658">
        <v>0</v>
      </c>
      <c r="V802" s="658">
        <v>0.77</v>
      </c>
      <c r="W802" s="658">
        <v>0.22999999999999998</v>
      </c>
      <c r="X802" s="658">
        <v>0</v>
      </c>
      <c r="Y802" s="658">
        <v>0</v>
      </c>
      <c r="Z802" s="658">
        <v>0</v>
      </c>
      <c r="AA802" s="658">
        <v>0</v>
      </c>
      <c r="AB802" s="658">
        <v>0</v>
      </c>
      <c r="AC802" s="658">
        <v>0</v>
      </c>
      <c r="AD802" s="658">
        <v>0</v>
      </c>
      <c r="AE802" s="658">
        <v>0</v>
      </c>
      <c r="AF802" s="658">
        <v>0</v>
      </c>
      <c r="AG802" s="658">
        <v>0</v>
      </c>
      <c r="AH802" s="658">
        <v>0</v>
      </c>
      <c r="AI802" s="658">
        <v>0.05</v>
      </c>
      <c r="AJ802" s="658">
        <v>0</v>
      </c>
      <c r="AK802" s="658">
        <v>0</v>
      </c>
      <c r="AL802" s="658">
        <v>0</v>
      </c>
      <c r="AM802" s="658">
        <v>0</v>
      </c>
      <c r="AN802" s="658">
        <v>0</v>
      </c>
      <c r="AO802" s="658">
        <v>0</v>
      </c>
      <c r="AP802" s="658">
        <v>0</v>
      </c>
      <c r="AQ802" s="658">
        <v>0</v>
      </c>
      <c r="AR802" s="658">
        <v>0</v>
      </c>
      <c r="AS802" s="658">
        <v>0</v>
      </c>
      <c r="AT802" s="658">
        <v>0</v>
      </c>
      <c r="AU802" s="658">
        <v>0</v>
      </c>
      <c r="AV802" s="658">
        <v>0</v>
      </c>
      <c r="AW802" s="613">
        <f t="shared" si="10468"/>
        <v>1.35</v>
      </c>
      <c r="AX802" s="645">
        <f t="shared" si="10466"/>
        <v>1.35</v>
      </c>
      <c r="AY802" s="656" t="e">
        <f t="shared" si="10467"/>
        <v>#DIV/0!</v>
      </c>
      <c r="AZ802" s="591"/>
    </row>
    <row r="803" spans="1:52" s="302" customFormat="1">
      <c r="A803" s="621"/>
      <c r="B803" s="622" t="s">
        <v>234</v>
      </c>
      <c r="C803" s="622" t="s">
        <v>909</v>
      </c>
      <c r="D803" s="623" t="s">
        <v>910</v>
      </c>
      <c r="E803" s="644"/>
      <c r="F803" s="644"/>
      <c r="G803" s="624"/>
      <c r="H803" s="625">
        <f>+H804+H809+H822+H823+H830+H867</f>
        <v>18073884.978683453</v>
      </c>
      <c r="I803" s="625">
        <f t="shared" si="10367"/>
        <v>18073884.978683449</v>
      </c>
      <c r="J803" s="625">
        <f t="shared" ref="J803:AV803" si="10632">+J804+J809+J822+J823+J830+J867</f>
        <v>0</v>
      </c>
      <c r="K803" s="625">
        <f t="shared" si="10632"/>
        <v>0</v>
      </c>
      <c r="L803" s="625">
        <f t="shared" si="10632"/>
        <v>0</v>
      </c>
      <c r="M803" s="625">
        <f t="shared" si="10632"/>
        <v>1807388.4978683454</v>
      </c>
      <c r="N803" s="625">
        <f t="shared" si="10632"/>
        <v>1807388.4978683454</v>
      </c>
      <c r="O803" s="625">
        <f t="shared" si="10632"/>
        <v>1807388.4978683454</v>
      </c>
      <c r="P803" s="625">
        <f t="shared" si="10632"/>
        <v>64856.475492106532</v>
      </c>
      <c r="Q803" s="625">
        <f t="shared" si="10632"/>
        <v>851499.50481223548</v>
      </c>
      <c r="R803" s="625">
        <f t="shared" si="10632"/>
        <v>847858.46677701897</v>
      </c>
      <c r="S803" s="625">
        <f t="shared" si="10632"/>
        <v>781805.26611860108</v>
      </c>
      <c r="T803" s="625">
        <f t="shared" si="10632"/>
        <v>1892456.9951643036</v>
      </c>
      <c r="U803" s="625">
        <f t="shared" si="10632"/>
        <v>2372502.5994178783</v>
      </c>
      <c r="V803" s="625">
        <f t="shared" si="10632"/>
        <v>747232.95686265302</v>
      </c>
      <c r="W803" s="625">
        <f t="shared" si="10632"/>
        <v>754219.80958296917</v>
      </c>
      <c r="X803" s="625">
        <f t="shared" si="10632"/>
        <v>722049.29637800856</v>
      </c>
      <c r="Y803" s="625">
        <f t="shared" si="10632"/>
        <v>729198.29931244429</v>
      </c>
      <c r="Z803" s="625">
        <f t="shared" si="10632"/>
        <v>751085.43646002014</v>
      </c>
      <c r="AA803" s="625">
        <f t="shared" si="10632"/>
        <v>542599.35755361291</v>
      </c>
      <c r="AB803" s="625">
        <f t="shared" si="10632"/>
        <v>505836.05852175271</v>
      </c>
      <c r="AC803" s="625">
        <f t="shared" si="10632"/>
        <v>184824.7136906404</v>
      </c>
      <c r="AD803" s="625">
        <f t="shared" si="10632"/>
        <v>0</v>
      </c>
      <c r="AE803" s="625">
        <f t="shared" si="10632"/>
        <v>0</v>
      </c>
      <c r="AF803" s="625">
        <f t="shared" si="10632"/>
        <v>0</v>
      </c>
      <c r="AG803" s="625">
        <f t="shared" si="10632"/>
        <v>0</v>
      </c>
      <c r="AH803" s="625">
        <f t="shared" si="10632"/>
        <v>903694.24893417268</v>
      </c>
      <c r="AI803" s="625">
        <f t="shared" si="10632"/>
        <v>0</v>
      </c>
      <c r="AJ803" s="625">
        <f t="shared" si="10632"/>
        <v>0</v>
      </c>
      <c r="AK803" s="625">
        <f t="shared" si="10632"/>
        <v>0</v>
      </c>
      <c r="AL803" s="625">
        <f t="shared" si="10632"/>
        <v>0</v>
      </c>
      <c r="AM803" s="625">
        <f t="shared" si="10632"/>
        <v>0</v>
      </c>
      <c r="AN803" s="625">
        <f t="shared" si="10632"/>
        <v>0</v>
      </c>
      <c r="AO803" s="625">
        <f t="shared" si="10632"/>
        <v>0</v>
      </c>
      <c r="AP803" s="625">
        <f t="shared" si="10632"/>
        <v>0</v>
      </c>
      <c r="AQ803" s="625">
        <f t="shared" si="10632"/>
        <v>0</v>
      </c>
      <c r="AR803" s="625">
        <f t="shared" si="10632"/>
        <v>0</v>
      </c>
      <c r="AS803" s="625">
        <f t="shared" si="10632"/>
        <v>0</v>
      </c>
      <c r="AT803" s="625">
        <f t="shared" si="10632"/>
        <v>0</v>
      </c>
      <c r="AU803" s="625">
        <f t="shared" si="10632"/>
        <v>0</v>
      </c>
      <c r="AV803" s="625">
        <f t="shared" si="10632"/>
        <v>0</v>
      </c>
      <c r="AW803" s="613">
        <f t="shared" si="10468"/>
        <v>18073884.978683449</v>
      </c>
      <c r="AX803" s="645">
        <f t="shared" si="10466"/>
        <v>0</v>
      </c>
      <c r="AY803" s="656">
        <f t="shared" si="10467"/>
        <v>0</v>
      </c>
      <c r="AZ803" s="626"/>
    </row>
    <row r="804" spans="1:52">
      <c r="A804" s="590"/>
      <c r="B804" s="629" t="s">
        <v>278</v>
      </c>
      <c r="C804" s="629" t="s">
        <v>911</v>
      </c>
      <c r="D804" s="630" t="s">
        <v>912</v>
      </c>
      <c r="E804" s="643"/>
      <c r="F804" s="643"/>
      <c r="G804" s="631"/>
      <c r="H804" s="632">
        <f>+H805+H807</f>
        <v>2221277.9599358542</v>
      </c>
      <c r="I804" s="632">
        <f t="shared" si="10367"/>
        <v>2221277.9599358542</v>
      </c>
      <c r="J804" s="632">
        <f t="shared" ref="J804:AV804" si="10633">+J805+J807</f>
        <v>0</v>
      </c>
      <c r="K804" s="632">
        <f t="shared" si="10633"/>
        <v>0</v>
      </c>
      <c r="L804" s="632">
        <f t="shared" si="10633"/>
        <v>0</v>
      </c>
      <c r="M804" s="632">
        <f t="shared" si="10633"/>
        <v>222127.79599358543</v>
      </c>
      <c r="N804" s="632">
        <f t="shared" si="10633"/>
        <v>222127.79599358543</v>
      </c>
      <c r="O804" s="632">
        <f t="shared" si="10633"/>
        <v>222127.79599358543</v>
      </c>
      <c r="P804" s="632">
        <f t="shared" si="10633"/>
        <v>64856.475492106532</v>
      </c>
      <c r="Q804" s="632">
        <f t="shared" si="10633"/>
        <v>851499.50481223548</v>
      </c>
      <c r="R804" s="632">
        <f t="shared" si="10633"/>
        <v>527474.69365396327</v>
      </c>
      <c r="S804" s="632">
        <f t="shared" si="10633"/>
        <v>0</v>
      </c>
      <c r="T804" s="632">
        <f t="shared" si="10633"/>
        <v>0</v>
      </c>
      <c r="U804" s="632">
        <f t="shared" si="10633"/>
        <v>0</v>
      </c>
      <c r="V804" s="632">
        <f t="shared" si="10633"/>
        <v>0</v>
      </c>
      <c r="W804" s="632">
        <f t="shared" si="10633"/>
        <v>0</v>
      </c>
      <c r="X804" s="632">
        <f t="shared" si="10633"/>
        <v>0</v>
      </c>
      <c r="Y804" s="632">
        <f t="shared" si="10633"/>
        <v>0</v>
      </c>
      <c r="Z804" s="632">
        <f t="shared" si="10633"/>
        <v>0</v>
      </c>
      <c r="AA804" s="632">
        <f t="shared" si="10633"/>
        <v>0</v>
      </c>
      <c r="AB804" s="632">
        <f t="shared" si="10633"/>
        <v>0</v>
      </c>
      <c r="AC804" s="632">
        <f t="shared" si="10633"/>
        <v>0</v>
      </c>
      <c r="AD804" s="632">
        <f t="shared" si="10633"/>
        <v>0</v>
      </c>
      <c r="AE804" s="632">
        <f t="shared" si="10633"/>
        <v>0</v>
      </c>
      <c r="AF804" s="632">
        <f t="shared" si="10633"/>
        <v>0</v>
      </c>
      <c r="AG804" s="632">
        <f t="shared" si="10633"/>
        <v>0</v>
      </c>
      <c r="AH804" s="632">
        <f t="shared" si="10633"/>
        <v>111063.89799679272</v>
      </c>
      <c r="AI804" s="632">
        <f t="shared" si="10633"/>
        <v>0</v>
      </c>
      <c r="AJ804" s="632">
        <f t="shared" si="10633"/>
        <v>0</v>
      </c>
      <c r="AK804" s="632">
        <f t="shared" si="10633"/>
        <v>0</v>
      </c>
      <c r="AL804" s="632">
        <f t="shared" si="10633"/>
        <v>0</v>
      </c>
      <c r="AM804" s="632">
        <f t="shared" si="10633"/>
        <v>0</v>
      </c>
      <c r="AN804" s="632">
        <f t="shared" si="10633"/>
        <v>0</v>
      </c>
      <c r="AO804" s="632">
        <f t="shared" si="10633"/>
        <v>0</v>
      </c>
      <c r="AP804" s="632">
        <f t="shared" si="10633"/>
        <v>0</v>
      </c>
      <c r="AQ804" s="632">
        <f t="shared" si="10633"/>
        <v>0</v>
      </c>
      <c r="AR804" s="632">
        <f t="shared" si="10633"/>
        <v>0</v>
      </c>
      <c r="AS804" s="632">
        <f t="shared" si="10633"/>
        <v>0</v>
      </c>
      <c r="AT804" s="632">
        <f t="shared" si="10633"/>
        <v>0</v>
      </c>
      <c r="AU804" s="632">
        <f t="shared" si="10633"/>
        <v>0</v>
      </c>
      <c r="AV804" s="632">
        <f t="shared" si="10633"/>
        <v>0</v>
      </c>
      <c r="AW804" s="613">
        <f t="shared" si="10468"/>
        <v>2221277.9599358542</v>
      </c>
      <c r="AX804" s="645">
        <f t="shared" si="10466"/>
        <v>0</v>
      </c>
      <c r="AY804" s="656">
        <f t="shared" si="10467"/>
        <v>0</v>
      </c>
      <c r="AZ804" s="591"/>
    </row>
    <row r="805" spans="1:52">
      <c r="A805" s="590"/>
      <c r="B805" s="646" t="s">
        <v>305</v>
      </c>
      <c r="C805" s="646" t="s">
        <v>913</v>
      </c>
      <c r="D805" s="647" t="s">
        <v>914</v>
      </c>
      <c r="E805" s="648"/>
      <c r="F805" s="648"/>
      <c r="G805" s="649"/>
      <c r="H805" s="650">
        <v>1108657.7007197698</v>
      </c>
      <c r="I805" s="650">
        <f t="shared" si="10367"/>
        <v>1108657.7007197698</v>
      </c>
      <c r="J805" s="649">
        <v>0</v>
      </c>
      <c r="K805" s="649">
        <v>0</v>
      </c>
      <c r="L805" s="649">
        <v>0</v>
      </c>
      <c r="M805" s="649">
        <f>+M806*$H805</f>
        <v>110865.77007197699</v>
      </c>
      <c r="N805" s="649">
        <f t="shared" ref="N805:O805" si="10634">+N806*$H805</f>
        <v>110865.77007197699</v>
      </c>
      <c r="O805" s="649">
        <f t="shared" si="10634"/>
        <v>110865.77007197699</v>
      </c>
      <c r="P805" s="649">
        <f t="shared" ref="P805" si="10635">((P806*$H805)-((P806*$H805*$E806)+(P806*$H805*$F806)))</f>
        <v>64856.475492106532</v>
      </c>
      <c r="Q805" s="649">
        <f t="shared" ref="Q805" si="10636">((Q806*$H805)-((Q806*$H805*$E806)+(Q806*$H805*$F806)))</f>
        <v>526058.07899153081</v>
      </c>
      <c r="R805" s="649">
        <f t="shared" ref="R805" si="10637">((R806*$H805)-((R806*$H805*$E806)+(R806*$H805*$F806)))</f>
        <v>129712.95098421309</v>
      </c>
      <c r="S805" s="649">
        <f t="shared" ref="S805" si="10638">((S806*$H805)-((S806*$H805*$E806)+(S806*$H805*$F806)))</f>
        <v>0</v>
      </c>
      <c r="T805" s="649">
        <f t="shared" ref="T805" si="10639">((T806*$H805)-((T806*$H805*$E806)+(T806*$H805*$F806)))</f>
        <v>0</v>
      </c>
      <c r="U805" s="649">
        <f t="shared" ref="U805" si="10640">((U806*$H805)-((U806*$H805*$E806)+(U806*$H805*$F806)))</f>
        <v>0</v>
      </c>
      <c r="V805" s="649">
        <f t="shared" ref="V805" si="10641">((V806*$H805)-((V806*$H805*$E806)+(V806*$H805*$F806)))</f>
        <v>0</v>
      </c>
      <c r="W805" s="649">
        <f t="shared" ref="W805" si="10642">((W806*$H805)-((W806*$H805*$E806)+(W806*$H805*$F806)))</f>
        <v>0</v>
      </c>
      <c r="X805" s="649">
        <f t="shared" ref="X805" si="10643">((X806*$H805)-((X806*$H805*$E806)+(X806*$H805*$F806)))</f>
        <v>0</v>
      </c>
      <c r="Y805" s="649">
        <f t="shared" ref="Y805" si="10644">((Y806*$H805)-((Y806*$H805*$E806)+(Y806*$H805*$F806)))</f>
        <v>0</v>
      </c>
      <c r="Z805" s="649">
        <f t="shared" ref="Z805" si="10645">((Z806*$H805)-((Z806*$H805*$E806)+(Z806*$H805*$F806)))</f>
        <v>0</v>
      </c>
      <c r="AA805" s="649">
        <f t="shared" ref="AA805" si="10646">((AA806*$H805)-((AA806*$H805*$E806)+(AA806*$H805*$F806)))</f>
        <v>0</v>
      </c>
      <c r="AB805" s="649">
        <f t="shared" ref="AB805" si="10647">((AB806*$H805)-((AB806*$H805*$E806)+(AB806*$H805*$F806)))</f>
        <v>0</v>
      </c>
      <c r="AC805" s="649">
        <f t="shared" ref="AC805" si="10648">((AC806*$H805)-((AC806*$H805*$E806)+(AC806*$H805*$F806)))</f>
        <v>0</v>
      </c>
      <c r="AD805" s="649">
        <f t="shared" ref="AD805" si="10649">((AD806*$H805)-((AD806*$H805*$E806)+(AD806*$H805*$F806)))</f>
        <v>0</v>
      </c>
      <c r="AE805" s="649">
        <f t="shared" ref="AE805" si="10650">((AE806*$H805)-((AE806*$H805*$E806)+(AE806*$H805*$F806)))</f>
        <v>0</v>
      </c>
      <c r="AF805" s="649">
        <f t="shared" ref="AF805" si="10651">((AF806*$H805)-((AF806*$H805*$E806)+(AF806*$H805*$F806)))</f>
        <v>0</v>
      </c>
      <c r="AG805" s="649">
        <f t="shared" ref="AG805" si="10652">((AG806*$H805)-((AG806*$H805*$E806)+(AG806*$H805*$F806)))</f>
        <v>0</v>
      </c>
      <c r="AH805" s="649">
        <f>+AH806*H805</f>
        <v>55432.885035988496</v>
      </c>
      <c r="AI805" s="649">
        <f>+AI806*H805</f>
        <v>0</v>
      </c>
      <c r="AJ805" s="649">
        <v>0</v>
      </c>
      <c r="AK805" s="649">
        <v>0</v>
      </c>
      <c r="AL805" s="649">
        <v>0</v>
      </c>
      <c r="AM805" s="649">
        <v>0</v>
      </c>
      <c r="AN805" s="649">
        <v>0</v>
      </c>
      <c r="AO805" s="649">
        <v>0</v>
      </c>
      <c r="AP805" s="649">
        <v>0</v>
      </c>
      <c r="AQ805" s="649">
        <v>0</v>
      </c>
      <c r="AR805" s="649">
        <v>0</v>
      </c>
      <c r="AS805" s="649">
        <v>0</v>
      </c>
      <c r="AT805" s="649">
        <v>0</v>
      </c>
      <c r="AU805" s="649">
        <v>0</v>
      </c>
      <c r="AV805" s="649">
        <v>0</v>
      </c>
      <c r="AW805" s="613">
        <f t="shared" si="10468"/>
        <v>1108657.7007197698</v>
      </c>
      <c r="AX805" s="645">
        <f t="shared" si="10466"/>
        <v>0</v>
      </c>
      <c r="AY805" s="656">
        <f t="shared" si="10467"/>
        <v>0</v>
      </c>
      <c r="AZ805" s="591"/>
    </row>
    <row r="806" spans="1:52" s="314" customFormat="1">
      <c r="A806" s="642"/>
      <c r="B806" s="636"/>
      <c r="C806" s="636"/>
      <c r="D806" s="651"/>
      <c r="E806" s="652">
        <v>0.3</v>
      </c>
      <c r="F806" s="652">
        <v>0.05</v>
      </c>
      <c r="G806" s="653"/>
      <c r="H806" s="659"/>
      <c r="I806" s="640">
        <f t="shared" si="10367"/>
        <v>1.3500000000000003</v>
      </c>
      <c r="J806" s="658">
        <v>0</v>
      </c>
      <c r="K806" s="658">
        <v>0</v>
      </c>
      <c r="L806" s="658">
        <v>0</v>
      </c>
      <c r="M806" s="658">
        <v>0.1</v>
      </c>
      <c r="N806" s="658">
        <v>0.1</v>
      </c>
      <c r="O806" s="658">
        <v>0.1</v>
      </c>
      <c r="P806" s="658">
        <v>0.09</v>
      </c>
      <c r="Q806" s="658">
        <v>0.73</v>
      </c>
      <c r="R806" s="658">
        <v>0.18000000000000005</v>
      </c>
      <c r="S806" s="658">
        <v>0</v>
      </c>
      <c r="T806" s="658">
        <v>0</v>
      </c>
      <c r="U806" s="658">
        <v>0</v>
      </c>
      <c r="V806" s="658">
        <v>0</v>
      </c>
      <c r="W806" s="658">
        <v>0</v>
      </c>
      <c r="X806" s="658">
        <v>0</v>
      </c>
      <c r="Y806" s="658">
        <v>0</v>
      </c>
      <c r="Z806" s="658">
        <v>0</v>
      </c>
      <c r="AA806" s="658">
        <v>0</v>
      </c>
      <c r="AB806" s="658">
        <v>0</v>
      </c>
      <c r="AC806" s="658">
        <v>0</v>
      </c>
      <c r="AD806" s="658">
        <v>0</v>
      </c>
      <c r="AE806" s="658">
        <v>0</v>
      </c>
      <c r="AF806" s="658">
        <v>0</v>
      </c>
      <c r="AG806" s="658">
        <v>0</v>
      </c>
      <c r="AH806" s="658">
        <v>0.05</v>
      </c>
      <c r="AI806" s="658">
        <v>0</v>
      </c>
      <c r="AJ806" s="658">
        <v>0</v>
      </c>
      <c r="AK806" s="658">
        <v>0</v>
      </c>
      <c r="AL806" s="658">
        <v>0</v>
      </c>
      <c r="AM806" s="658">
        <v>0</v>
      </c>
      <c r="AN806" s="658">
        <v>0</v>
      </c>
      <c r="AO806" s="658">
        <v>0</v>
      </c>
      <c r="AP806" s="658">
        <v>0</v>
      </c>
      <c r="AQ806" s="658">
        <v>0</v>
      </c>
      <c r="AR806" s="658">
        <v>0</v>
      </c>
      <c r="AS806" s="658">
        <v>0</v>
      </c>
      <c r="AT806" s="658">
        <v>0</v>
      </c>
      <c r="AU806" s="658">
        <v>0</v>
      </c>
      <c r="AV806" s="658">
        <v>0</v>
      </c>
      <c r="AW806" s="613">
        <f t="shared" si="10468"/>
        <v>1.3500000000000003</v>
      </c>
      <c r="AX806" s="645">
        <f t="shared" si="10466"/>
        <v>1.3500000000000003</v>
      </c>
      <c r="AY806" s="656" t="e">
        <f t="shared" si="10467"/>
        <v>#DIV/0!</v>
      </c>
      <c r="AZ806" s="661"/>
    </row>
    <row r="807" spans="1:52">
      <c r="A807" s="590"/>
      <c r="B807" s="646" t="s">
        <v>305</v>
      </c>
      <c r="C807" s="646" t="s">
        <v>915</v>
      </c>
      <c r="D807" s="647" t="s">
        <v>916</v>
      </c>
      <c r="E807" s="648"/>
      <c r="F807" s="648"/>
      <c r="G807" s="649"/>
      <c r="H807" s="650">
        <v>1112620.2592160841</v>
      </c>
      <c r="I807" s="650">
        <f t="shared" si="10367"/>
        <v>1112620.2592160841</v>
      </c>
      <c r="J807" s="649">
        <v>0</v>
      </c>
      <c r="K807" s="649">
        <v>0</v>
      </c>
      <c r="L807" s="649">
        <v>0</v>
      </c>
      <c r="M807" s="649">
        <f>+M808*$H807</f>
        <v>111262.02592160842</v>
      </c>
      <c r="N807" s="649">
        <f t="shared" ref="N807" si="10653">+N808*$H807</f>
        <v>111262.02592160842</v>
      </c>
      <c r="O807" s="649">
        <f t="shared" ref="O807" si="10654">+O808*$H807</f>
        <v>111262.02592160842</v>
      </c>
      <c r="P807" s="649">
        <f t="shared" ref="P807" si="10655">((P808*$H807)-((P808*$H807*$E808)+(P808*$H807*$F808)))</f>
        <v>0</v>
      </c>
      <c r="Q807" s="649">
        <f t="shared" ref="Q807" si="10656">((Q808*$H807)-((Q808*$H807*$E808)+(Q808*$H807*$F808)))</f>
        <v>325441.42582070461</v>
      </c>
      <c r="R807" s="649">
        <f t="shared" ref="R807" si="10657">((R808*$H807)-((R808*$H807*$E808)+(R808*$H807*$F808)))</f>
        <v>397761.74266975012</v>
      </c>
      <c r="S807" s="649">
        <f t="shared" ref="S807" si="10658">((S808*$H807)-((S808*$H807*$E808)+(S808*$H807*$F808)))</f>
        <v>0</v>
      </c>
      <c r="T807" s="649">
        <f t="shared" ref="T807" si="10659">((T808*$H807)-((T808*$H807*$E808)+(T808*$H807*$F808)))</f>
        <v>0</v>
      </c>
      <c r="U807" s="649">
        <f t="shared" ref="U807" si="10660">((U808*$H807)-((U808*$H807*$E808)+(U808*$H807*$F808)))</f>
        <v>0</v>
      </c>
      <c r="V807" s="649">
        <f t="shared" ref="V807" si="10661">((V808*$H807)-((V808*$H807*$E808)+(V808*$H807*$F808)))</f>
        <v>0</v>
      </c>
      <c r="W807" s="649">
        <f t="shared" ref="W807" si="10662">((W808*$H807)-((W808*$H807*$E808)+(W808*$H807*$F808)))</f>
        <v>0</v>
      </c>
      <c r="X807" s="649">
        <f t="shared" ref="X807" si="10663">((X808*$H807)-((X808*$H807*$E808)+(X808*$H807*$F808)))</f>
        <v>0</v>
      </c>
      <c r="Y807" s="649">
        <f t="shared" ref="Y807" si="10664">((Y808*$H807)-((Y808*$H807*$E808)+(Y808*$H807*$F808)))</f>
        <v>0</v>
      </c>
      <c r="Z807" s="649">
        <f t="shared" ref="Z807" si="10665">((Z808*$H807)-((Z808*$H807*$E808)+(Z808*$H807*$F808)))</f>
        <v>0</v>
      </c>
      <c r="AA807" s="649">
        <f t="shared" ref="AA807" si="10666">((AA808*$H807)-((AA808*$H807*$E808)+(AA808*$H807*$F808)))</f>
        <v>0</v>
      </c>
      <c r="AB807" s="649">
        <f t="shared" ref="AB807" si="10667">((AB808*$H807)-((AB808*$H807*$E808)+(AB808*$H807*$F808)))</f>
        <v>0</v>
      </c>
      <c r="AC807" s="649">
        <f t="shared" ref="AC807" si="10668">((AC808*$H807)-((AC808*$H807*$E808)+(AC808*$H807*$F808)))</f>
        <v>0</v>
      </c>
      <c r="AD807" s="649">
        <f t="shared" ref="AD807" si="10669">((AD808*$H807)-((AD808*$H807*$E808)+(AD808*$H807*$F808)))</f>
        <v>0</v>
      </c>
      <c r="AE807" s="649">
        <f t="shared" ref="AE807" si="10670">((AE808*$H807)-((AE808*$H807*$E808)+(AE808*$H807*$F808)))</f>
        <v>0</v>
      </c>
      <c r="AF807" s="649">
        <f t="shared" ref="AF807" si="10671">((AF808*$H807)-((AF808*$H807*$E808)+(AF808*$H807*$F808)))</f>
        <v>0</v>
      </c>
      <c r="AG807" s="649">
        <f t="shared" ref="AG807" si="10672">((AG808*$H807)-((AG808*$H807*$E808)+(AG808*$H807*$F808)))</f>
        <v>0</v>
      </c>
      <c r="AH807" s="649">
        <f>+AH808*H807</f>
        <v>55631.012960804212</v>
      </c>
      <c r="AI807" s="649">
        <f>+AI808*H807</f>
        <v>0</v>
      </c>
      <c r="AJ807" s="649">
        <v>0</v>
      </c>
      <c r="AK807" s="649">
        <v>0</v>
      </c>
      <c r="AL807" s="649">
        <v>0</v>
      </c>
      <c r="AM807" s="649">
        <v>0</v>
      </c>
      <c r="AN807" s="649">
        <v>0</v>
      </c>
      <c r="AO807" s="649">
        <v>0</v>
      </c>
      <c r="AP807" s="649">
        <v>0</v>
      </c>
      <c r="AQ807" s="649">
        <v>0</v>
      </c>
      <c r="AR807" s="649">
        <v>0</v>
      </c>
      <c r="AS807" s="649">
        <v>0</v>
      </c>
      <c r="AT807" s="649">
        <v>0</v>
      </c>
      <c r="AU807" s="649">
        <v>0</v>
      </c>
      <c r="AV807" s="649">
        <v>0</v>
      </c>
      <c r="AW807" s="613">
        <f t="shared" si="10468"/>
        <v>1112620.2592160841</v>
      </c>
      <c r="AX807" s="645">
        <f t="shared" si="10466"/>
        <v>0</v>
      </c>
      <c r="AY807" s="656">
        <f t="shared" si="10467"/>
        <v>0</v>
      </c>
      <c r="AZ807" s="591"/>
    </row>
    <row r="808" spans="1:52" s="314" customFormat="1">
      <c r="A808" s="642"/>
      <c r="B808" s="636"/>
      <c r="C808" s="636"/>
      <c r="D808" s="651"/>
      <c r="E808" s="652">
        <v>0.3</v>
      </c>
      <c r="F808" s="652">
        <v>0.05</v>
      </c>
      <c r="G808" s="653"/>
      <c r="H808" s="640"/>
      <c r="I808" s="640">
        <f t="shared" si="10367"/>
        <v>1.35</v>
      </c>
      <c r="J808" s="658">
        <v>0</v>
      </c>
      <c r="K808" s="658">
        <v>0</v>
      </c>
      <c r="L808" s="658">
        <v>0</v>
      </c>
      <c r="M808" s="658">
        <v>0.1</v>
      </c>
      <c r="N808" s="658">
        <v>0.1</v>
      </c>
      <c r="O808" s="658">
        <v>0.1</v>
      </c>
      <c r="P808" s="658">
        <v>0</v>
      </c>
      <c r="Q808" s="658">
        <v>0.45</v>
      </c>
      <c r="R808" s="658">
        <v>0.55000000000000004</v>
      </c>
      <c r="S808" s="658">
        <v>0</v>
      </c>
      <c r="T808" s="658">
        <v>0</v>
      </c>
      <c r="U808" s="658">
        <v>0</v>
      </c>
      <c r="V808" s="658">
        <v>0</v>
      </c>
      <c r="W808" s="658">
        <v>0</v>
      </c>
      <c r="X808" s="658">
        <v>0</v>
      </c>
      <c r="Y808" s="658">
        <v>0</v>
      </c>
      <c r="Z808" s="658">
        <v>0</v>
      </c>
      <c r="AA808" s="658">
        <v>0</v>
      </c>
      <c r="AB808" s="658">
        <v>0</v>
      </c>
      <c r="AC808" s="658">
        <v>0</v>
      </c>
      <c r="AD808" s="658">
        <v>0</v>
      </c>
      <c r="AE808" s="658">
        <v>0</v>
      </c>
      <c r="AF808" s="658">
        <v>0</v>
      </c>
      <c r="AG808" s="658">
        <v>0</v>
      </c>
      <c r="AH808" s="658">
        <v>0.05</v>
      </c>
      <c r="AI808" s="658">
        <v>0</v>
      </c>
      <c r="AJ808" s="658">
        <v>0</v>
      </c>
      <c r="AK808" s="658">
        <v>0</v>
      </c>
      <c r="AL808" s="658">
        <v>0</v>
      </c>
      <c r="AM808" s="658">
        <v>0</v>
      </c>
      <c r="AN808" s="658">
        <v>0</v>
      </c>
      <c r="AO808" s="658">
        <v>0</v>
      </c>
      <c r="AP808" s="658">
        <v>0</v>
      </c>
      <c r="AQ808" s="658">
        <v>0</v>
      </c>
      <c r="AR808" s="658">
        <v>0</v>
      </c>
      <c r="AS808" s="658">
        <v>0</v>
      </c>
      <c r="AT808" s="658">
        <v>0</v>
      </c>
      <c r="AU808" s="658">
        <v>0</v>
      </c>
      <c r="AV808" s="658">
        <v>0</v>
      </c>
      <c r="AW808" s="613">
        <f t="shared" si="10468"/>
        <v>1.35</v>
      </c>
      <c r="AX808" s="645">
        <f t="shared" si="10466"/>
        <v>1.35</v>
      </c>
      <c r="AY808" s="656" t="e">
        <f t="shared" si="10467"/>
        <v>#DIV/0!</v>
      </c>
      <c r="AZ808" s="661"/>
    </row>
    <row r="809" spans="1:52">
      <c r="A809" s="590"/>
      <c r="B809" s="629" t="s">
        <v>278</v>
      </c>
      <c r="C809" s="629" t="s">
        <v>917</v>
      </c>
      <c r="D809" s="630" t="s">
        <v>918</v>
      </c>
      <c r="E809" s="643"/>
      <c r="F809" s="643"/>
      <c r="G809" s="631"/>
      <c r="H809" s="632">
        <f>+H810+H812+H814+H816+H818+H820</f>
        <v>2109103.6534268484</v>
      </c>
      <c r="I809" s="632">
        <f t="shared" si="10367"/>
        <v>2109103.6534268484</v>
      </c>
      <c r="J809" s="632">
        <f t="shared" ref="J809:AV809" si="10673">+J810+J812+J814+J816+J818+J820</f>
        <v>0</v>
      </c>
      <c r="K809" s="632">
        <f t="shared" si="10673"/>
        <v>0</v>
      </c>
      <c r="L809" s="632">
        <f t="shared" si="10673"/>
        <v>0</v>
      </c>
      <c r="M809" s="632">
        <f t="shared" si="10673"/>
        <v>210910.36534268482</v>
      </c>
      <c r="N809" s="632">
        <f t="shared" si="10673"/>
        <v>210910.36534268482</v>
      </c>
      <c r="O809" s="632">
        <f t="shared" si="10673"/>
        <v>210910.36534268482</v>
      </c>
      <c r="P809" s="632">
        <f t="shared" si="10673"/>
        <v>0</v>
      </c>
      <c r="Q809" s="632">
        <f t="shared" si="10673"/>
        <v>0</v>
      </c>
      <c r="R809" s="632">
        <f t="shared" si="10673"/>
        <v>166391.63531639826</v>
      </c>
      <c r="S809" s="632">
        <f t="shared" si="10673"/>
        <v>246550.60129929459</v>
      </c>
      <c r="T809" s="632">
        <f t="shared" si="10673"/>
        <v>425040.53900207457</v>
      </c>
      <c r="U809" s="632">
        <f t="shared" si="10673"/>
        <v>469919.52938320313</v>
      </c>
      <c r="V809" s="632">
        <f t="shared" si="10673"/>
        <v>63015.069726480826</v>
      </c>
      <c r="W809" s="632">
        <f t="shared" si="10673"/>
        <v>0</v>
      </c>
      <c r="X809" s="632">
        <f t="shared" si="10673"/>
        <v>0</v>
      </c>
      <c r="Y809" s="632">
        <f t="shared" si="10673"/>
        <v>0</v>
      </c>
      <c r="Z809" s="632">
        <f t="shared" si="10673"/>
        <v>0</v>
      </c>
      <c r="AA809" s="632">
        <f t="shared" si="10673"/>
        <v>0</v>
      </c>
      <c r="AB809" s="632">
        <f t="shared" si="10673"/>
        <v>0</v>
      </c>
      <c r="AC809" s="632">
        <f t="shared" si="10673"/>
        <v>0</v>
      </c>
      <c r="AD809" s="632">
        <f t="shared" si="10673"/>
        <v>0</v>
      </c>
      <c r="AE809" s="632">
        <f t="shared" si="10673"/>
        <v>0</v>
      </c>
      <c r="AF809" s="632">
        <f t="shared" si="10673"/>
        <v>0</v>
      </c>
      <c r="AG809" s="632">
        <f t="shared" si="10673"/>
        <v>0</v>
      </c>
      <c r="AH809" s="632">
        <f t="shared" si="10673"/>
        <v>105455.18267134241</v>
      </c>
      <c r="AI809" s="632">
        <f t="shared" si="10673"/>
        <v>0</v>
      </c>
      <c r="AJ809" s="632">
        <f t="shared" si="10673"/>
        <v>0</v>
      </c>
      <c r="AK809" s="632">
        <f t="shared" si="10673"/>
        <v>0</v>
      </c>
      <c r="AL809" s="632">
        <f t="shared" si="10673"/>
        <v>0</v>
      </c>
      <c r="AM809" s="632">
        <f t="shared" si="10673"/>
        <v>0</v>
      </c>
      <c r="AN809" s="632">
        <f t="shared" si="10673"/>
        <v>0</v>
      </c>
      <c r="AO809" s="632">
        <f t="shared" si="10673"/>
        <v>0</v>
      </c>
      <c r="AP809" s="632">
        <f t="shared" si="10673"/>
        <v>0</v>
      </c>
      <c r="AQ809" s="632">
        <f t="shared" si="10673"/>
        <v>0</v>
      </c>
      <c r="AR809" s="632">
        <f t="shared" si="10673"/>
        <v>0</v>
      </c>
      <c r="AS809" s="632">
        <f t="shared" si="10673"/>
        <v>0</v>
      </c>
      <c r="AT809" s="632">
        <f t="shared" si="10673"/>
        <v>0</v>
      </c>
      <c r="AU809" s="632">
        <f t="shared" si="10673"/>
        <v>0</v>
      </c>
      <c r="AV809" s="632">
        <f t="shared" si="10673"/>
        <v>0</v>
      </c>
      <c r="AW809" s="613">
        <f t="shared" si="10468"/>
        <v>2109103.6534268484</v>
      </c>
      <c r="AX809" s="645">
        <f t="shared" si="10466"/>
        <v>0</v>
      </c>
      <c r="AY809" s="656">
        <f t="shared" si="10467"/>
        <v>0</v>
      </c>
      <c r="AZ809" s="591"/>
    </row>
    <row r="810" spans="1:52">
      <c r="A810" s="590"/>
      <c r="B810" s="646" t="s">
        <v>305</v>
      </c>
      <c r="C810" s="646" t="s">
        <v>919</v>
      </c>
      <c r="D810" s="647" t="s">
        <v>920</v>
      </c>
      <c r="E810" s="648"/>
      <c r="F810" s="648"/>
      <c r="G810" s="649"/>
      <c r="H810" s="650">
        <v>581788.9346727212</v>
      </c>
      <c r="I810" s="650">
        <f t="shared" si="10367"/>
        <v>581788.9346727212</v>
      </c>
      <c r="J810" s="649">
        <v>0</v>
      </c>
      <c r="K810" s="649">
        <v>0</v>
      </c>
      <c r="L810" s="649">
        <v>0</v>
      </c>
      <c r="M810" s="649">
        <f>+M811*$H810</f>
        <v>58178.893467272123</v>
      </c>
      <c r="N810" s="649">
        <f t="shared" ref="N810" si="10674">+N811*$H810</f>
        <v>58178.893467272123</v>
      </c>
      <c r="O810" s="649">
        <f t="shared" ref="O810" si="10675">+O811*$H810</f>
        <v>58178.893467272123</v>
      </c>
      <c r="P810" s="649">
        <f t="shared" ref="P810" si="10676">((P811*$H810)-((P811*$H810*$E811)+(P811*$H810*$F811)))</f>
        <v>0</v>
      </c>
      <c r="Q810" s="649">
        <f t="shared" ref="Q810" si="10677">((Q811*$H810)-((Q811*$H810*$E811)+(Q811*$H810*$F811)))</f>
        <v>0</v>
      </c>
      <c r="R810" s="649">
        <f t="shared" ref="R810" si="10678">((R811*$H810)-((R811*$H810*$E811)+(R811*$H810*$F811)))</f>
        <v>166391.63531639826</v>
      </c>
      <c r="S810" s="649">
        <f t="shared" ref="S810" si="10679">((S811*$H810)-((S811*$H810*$E811)+(S811*$H810*$F811)))</f>
        <v>211771.17222087056</v>
      </c>
      <c r="T810" s="649">
        <f t="shared" ref="T810" si="10680">((T811*$H810)-((T811*$H810*$E811)+(T811*$H810*$F811)))</f>
        <v>0</v>
      </c>
      <c r="U810" s="649">
        <f t="shared" ref="U810" si="10681">((U811*$H810)-((U811*$H810*$E811)+(U811*$H810*$F811)))</f>
        <v>0</v>
      </c>
      <c r="V810" s="649">
        <f t="shared" ref="V810" si="10682">((V811*$H810)-((V811*$H810*$E811)+(V811*$H810*$F811)))</f>
        <v>0</v>
      </c>
      <c r="W810" s="649">
        <f t="shared" ref="W810" si="10683">((W811*$H810)-((W811*$H810*$E811)+(W811*$H810*$F811)))</f>
        <v>0</v>
      </c>
      <c r="X810" s="649">
        <f t="shared" ref="X810" si="10684">((X811*$H810)-((X811*$H810*$E811)+(X811*$H810*$F811)))</f>
        <v>0</v>
      </c>
      <c r="Y810" s="649">
        <f t="shared" ref="Y810" si="10685">((Y811*$H810)-((Y811*$H810*$E811)+(Y811*$H810*$F811)))</f>
        <v>0</v>
      </c>
      <c r="Z810" s="649">
        <f t="shared" ref="Z810" si="10686">((Z811*$H810)-((Z811*$H810*$E811)+(Z811*$H810*$F811)))</f>
        <v>0</v>
      </c>
      <c r="AA810" s="649">
        <f t="shared" ref="AA810" si="10687">((AA811*$H810)-((AA811*$H810*$E811)+(AA811*$H810*$F811)))</f>
        <v>0</v>
      </c>
      <c r="AB810" s="649">
        <f t="shared" ref="AB810" si="10688">((AB811*$H810)-((AB811*$H810*$E811)+(AB811*$H810*$F811)))</f>
        <v>0</v>
      </c>
      <c r="AC810" s="649">
        <f t="shared" ref="AC810" si="10689">((AC811*$H810)-((AC811*$H810*$E811)+(AC811*$H810*$F811)))</f>
        <v>0</v>
      </c>
      <c r="AD810" s="649">
        <f t="shared" ref="AD810" si="10690">((AD811*$H810)-((AD811*$H810*$E811)+(AD811*$H810*$F811)))</f>
        <v>0</v>
      </c>
      <c r="AE810" s="649">
        <f t="shared" ref="AE810" si="10691">((AE811*$H810)-((AE811*$H810*$E811)+(AE811*$H810*$F811)))</f>
        <v>0</v>
      </c>
      <c r="AF810" s="649">
        <f t="shared" ref="AF810" si="10692">((AF811*$H810)-((AF811*$H810*$E811)+(AF811*$H810*$F811)))</f>
        <v>0</v>
      </c>
      <c r="AG810" s="649">
        <f t="shared" ref="AG810" si="10693">((AG811*$H810)-((AG811*$H810*$E811)+(AG811*$H810*$F811)))</f>
        <v>0</v>
      </c>
      <c r="AH810" s="649">
        <f>+AH811*H810</f>
        <v>29089.446733636061</v>
      </c>
      <c r="AI810" s="649">
        <f>+AI811*H810</f>
        <v>0</v>
      </c>
      <c r="AJ810" s="649">
        <v>0</v>
      </c>
      <c r="AK810" s="649">
        <v>0</v>
      </c>
      <c r="AL810" s="649">
        <v>0</v>
      </c>
      <c r="AM810" s="649">
        <v>0</v>
      </c>
      <c r="AN810" s="649">
        <v>0</v>
      </c>
      <c r="AO810" s="649">
        <v>0</v>
      </c>
      <c r="AP810" s="649">
        <v>0</v>
      </c>
      <c r="AQ810" s="649">
        <v>0</v>
      </c>
      <c r="AR810" s="649">
        <v>0</v>
      </c>
      <c r="AS810" s="649">
        <v>0</v>
      </c>
      <c r="AT810" s="649">
        <v>0</v>
      </c>
      <c r="AU810" s="649">
        <v>0</v>
      </c>
      <c r="AV810" s="649">
        <v>0</v>
      </c>
      <c r="AW810" s="613">
        <f t="shared" si="10468"/>
        <v>581788.9346727212</v>
      </c>
      <c r="AX810" s="645">
        <f t="shared" si="10466"/>
        <v>0</v>
      </c>
      <c r="AY810" s="656">
        <f t="shared" si="10467"/>
        <v>0</v>
      </c>
      <c r="AZ810" s="591"/>
    </row>
    <row r="811" spans="1:52" s="314" customFormat="1">
      <c r="A811" s="642"/>
      <c r="B811" s="636"/>
      <c r="C811" s="636"/>
      <c r="D811" s="651"/>
      <c r="E811" s="652">
        <v>0.3</v>
      </c>
      <c r="F811" s="652">
        <v>0.05</v>
      </c>
      <c r="G811" s="653"/>
      <c r="H811" s="640"/>
      <c r="I811" s="640">
        <f t="shared" si="10367"/>
        <v>1.35</v>
      </c>
      <c r="J811" s="658">
        <v>0</v>
      </c>
      <c r="K811" s="658">
        <v>0</v>
      </c>
      <c r="L811" s="658">
        <v>0</v>
      </c>
      <c r="M811" s="658">
        <v>0.1</v>
      </c>
      <c r="N811" s="658">
        <v>0.1</v>
      </c>
      <c r="O811" s="658">
        <v>0.1</v>
      </c>
      <c r="P811" s="658">
        <v>0</v>
      </c>
      <c r="Q811" s="658">
        <v>0</v>
      </c>
      <c r="R811" s="658">
        <v>0.44</v>
      </c>
      <c r="S811" s="658">
        <v>0.56000000000000005</v>
      </c>
      <c r="T811" s="658">
        <v>0</v>
      </c>
      <c r="U811" s="658">
        <v>0</v>
      </c>
      <c r="V811" s="658">
        <v>0</v>
      </c>
      <c r="W811" s="658">
        <v>0</v>
      </c>
      <c r="X811" s="658">
        <v>0</v>
      </c>
      <c r="Y811" s="658">
        <v>0</v>
      </c>
      <c r="Z811" s="658">
        <v>0</v>
      </c>
      <c r="AA811" s="658">
        <v>0</v>
      </c>
      <c r="AB811" s="658">
        <v>0</v>
      </c>
      <c r="AC811" s="658">
        <v>0</v>
      </c>
      <c r="AD811" s="658">
        <v>0</v>
      </c>
      <c r="AE811" s="658">
        <v>0</v>
      </c>
      <c r="AF811" s="658">
        <v>0</v>
      </c>
      <c r="AG811" s="658">
        <v>0</v>
      </c>
      <c r="AH811" s="658">
        <v>0.05</v>
      </c>
      <c r="AI811" s="658">
        <v>0</v>
      </c>
      <c r="AJ811" s="658">
        <v>0</v>
      </c>
      <c r="AK811" s="658">
        <v>0</v>
      </c>
      <c r="AL811" s="658">
        <v>0</v>
      </c>
      <c r="AM811" s="658">
        <v>0</v>
      </c>
      <c r="AN811" s="658">
        <v>0</v>
      </c>
      <c r="AO811" s="658">
        <v>0</v>
      </c>
      <c r="AP811" s="658">
        <v>0</v>
      </c>
      <c r="AQ811" s="658">
        <v>0</v>
      </c>
      <c r="AR811" s="658">
        <v>0</v>
      </c>
      <c r="AS811" s="658">
        <v>0</v>
      </c>
      <c r="AT811" s="658">
        <v>0</v>
      </c>
      <c r="AU811" s="658">
        <v>0</v>
      </c>
      <c r="AV811" s="658">
        <v>0</v>
      </c>
      <c r="AW811" s="613">
        <f t="shared" si="10468"/>
        <v>1.35</v>
      </c>
      <c r="AX811" s="645">
        <f t="shared" si="10466"/>
        <v>1.35</v>
      </c>
      <c r="AY811" s="656" t="e">
        <f t="shared" si="10467"/>
        <v>#DIV/0!</v>
      </c>
      <c r="AZ811" s="661"/>
    </row>
    <row r="812" spans="1:52">
      <c r="A812" s="590"/>
      <c r="B812" s="646" t="s">
        <v>305</v>
      </c>
      <c r="C812" s="646" t="s">
        <v>921</v>
      </c>
      <c r="D812" s="647" t="s">
        <v>922</v>
      </c>
      <c r="E812" s="648"/>
      <c r="F812" s="648"/>
      <c r="G812" s="649"/>
      <c r="H812" s="650">
        <v>0</v>
      </c>
      <c r="I812" s="650">
        <f t="shared" si="10367"/>
        <v>0</v>
      </c>
      <c r="J812" s="649">
        <v>0</v>
      </c>
      <c r="K812" s="649">
        <v>0</v>
      </c>
      <c r="L812" s="649">
        <v>0</v>
      </c>
      <c r="M812" s="649">
        <f>+M813*$H812</f>
        <v>0</v>
      </c>
      <c r="N812" s="649">
        <f t="shared" ref="N812" si="10694">+N813*$H812</f>
        <v>0</v>
      </c>
      <c r="O812" s="649">
        <f t="shared" ref="O812" si="10695">+O813*$H812</f>
        <v>0</v>
      </c>
      <c r="P812" s="649">
        <f t="shared" ref="P812" si="10696">((P813*$H812)-((P813*$H812*$E813)+(P813*$H812*$F813)))</f>
        <v>0</v>
      </c>
      <c r="Q812" s="649">
        <f t="shared" ref="Q812" si="10697">((Q813*$H812)-((Q813*$H812*$E813)+(Q813*$H812*$F813)))</f>
        <v>0</v>
      </c>
      <c r="R812" s="649">
        <f t="shared" ref="R812" si="10698">((R813*$H812)-((R813*$H812*$E813)+(R813*$H812*$F813)))</f>
        <v>0</v>
      </c>
      <c r="S812" s="649">
        <f t="shared" ref="S812" si="10699">((S813*$H812)-((S813*$H812*$E813)+(S813*$H812*$F813)))</f>
        <v>0</v>
      </c>
      <c r="T812" s="649">
        <f t="shared" ref="T812" si="10700">((T813*$H812)-((T813*$H812*$E813)+(T813*$H812*$F813)))</f>
        <v>0</v>
      </c>
      <c r="U812" s="649">
        <f t="shared" ref="U812" si="10701">((U813*$H812)-((U813*$H812*$E813)+(U813*$H812*$F813)))</f>
        <v>0</v>
      </c>
      <c r="V812" s="649">
        <f t="shared" ref="V812" si="10702">((V813*$H812)-((V813*$H812*$E813)+(V813*$H812*$F813)))</f>
        <v>0</v>
      </c>
      <c r="W812" s="649">
        <f t="shared" ref="W812" si="10703">((W813*$H812)-((W813*$H812*$E813)+(W813*$H812*$F813)))</f>
        <v>0</v>
      </c>
      <c r="X812" s="649">
        <f t="shared" ref="X812" si="10704">((X813*$H812)-((X813*$H812*$E813)+(X813*$H812*$F813)))</f>
        <v>0</v>
      </c>
      <c r="Y812" s="649">
        <f t="shared" ref="Y812" si="10705">((Y813*$H812)-((Y813*$H812*$E813)+(Y813*$H812*$F813)))</f>
        <v>0</v>
      </c>
      <c r="Z812" s="649">
        <f t="shared" ref="Z812" si="10706">((Z813*$H812)-((Z813*$H812*$E813)+(Z813*$H812*$F813)))</f>
        <v>0</v>
      </c>
      <c r="AA812" s="649">
        <f t="shared" ref="AA812" si="10707">((AA813*$H812)-((AA813*$H812*$E813)+(AA813*$H812*$F813)))</f>
        <v>0</v>
      </c>
      <c r="AB812" s="649">
        <f t="shared" ref="AB812" si="10708">((AB813*$H812)-((AB813*$H812*$E813)+(AB813*$H812*$F813)))</f>
        <v>0</v>
      </c>
      <c r="AC812" s="649">
        <f t="shared" ref="AC812" si="10709">((AC813*$H812)-((AC813*$H812*$E813)+(AC813*$H812*$F813)))</f>
        <v>0</v>
      </c>
      <c r="AD812" s="649">
        <f t="shared" ref="AD812" si="10710">((AD813*$H812)-((AD813*$H812*$E813)+(AD813*$H812*$F813)))</f>
        <v>0</v>
      </c>
      <c r="AE812" s="649">
        <f t="shared" ref="AE812" si="10711">((AE813*$H812)-((AE813*$H812*$E813)+(AE813*$H812*$F813)))</f>
        <v>0</v>
      </c>
      <c r="AF812" s="649">
        <f t="shared" ref="AF812" si="10712">((AF813*$H812)-((AF813*$H812*$E813)+(AF813*$H812*$F813)))</f>
        <v>0</v>
      </c>
      <c r="AG812" s="649">
        <f t="shared" ref="AG812" si="10713">((AG813*$H812)-((AG813*$H812*$E813)+(AG813*$H812*$F813)))</f>
        <v>0</v>
      </c>
      <c r="AH812" s="649">
        <f>+AH813*H812</f>
        <v>0</v>
      </c>
      <c r="AI812" s="649">
        <f>+AI813*H812</f>
        <v>0</v>
      </c>
      <c r="AJ812" s="649">
        <v>0</v>
      </c>
      <c r="AK812" s="649">
        <v>0</v>
      </c>
      <c r="AL812" s="649">
        <v>0</v>
      </c>
      <c r="AM812" s="649">
        <v>0</v>
      </c>
      <c r="AN812" s="649">
        <v>0</v>
      </c>
      <c r="AO812" s="649">
        <v>0</v>
      </c>
      <c r="AP812" s="649">
        <v>0</v>
      </c>
      <c r="AQ812" s="649">
        <v>0</v>
      </c>
      <c r="AR812" s="649">
        <v>0</v>
      </c>
      <c r="AS812" s="649">
        <v>0</v>
      </c>
      <c r="AT812" s="649">
        <v>0</v>
      </c>
      <c r="AU812" s="649">
        <v>0</v>
      </c>
      <c r="AV812" s="649">
        <v>0</v>
      </c>
      <c r="AW812" s="613">
        <f t="shared" si="10468"/>
        <v>0</v>
      </c>
      <c r="AX812" s="645">
        <f t="shared" si="10466"/>
        <v>0</v>
      </c>
      <c r="AY812" s="656" t="e">
        <f t="shared" si="10467"/>
        <v>#DIV/0!</v>
      </c>
      <c r="AZ812" s="591"/>
    </row>
    <row r="813" spans="1:52" s="314" customFormat="1">
      <c r="A813" s="642"/>
      <c r="B813" s="636"/>
      <c r="C813" s="636"/>
      <c r="D813" s="651"/>
      <c r="E813" s="652">
        <v>0.3</v>
      </c>
      <c r="F813" s="652">
        <v>0.05</v>
      </c>
      <c r="G813" s="653"/>
      <c r="H813" s="640"/>
      <c r="I813" s="640">
        <f t="shared" si="10367"/>
        <v>1.35</v>
      </c>
      <c r="J813" s="658">
        <v>0</v>
      </c>
      <c r="K813" s="658">
        <v>0</v>
      </c>
      <c r="L813" s="658">
        <v>0</v>
      </c>
      <c r="M813" s="658">
        <v>0.1</v>
      </c>
      <c r="N813" s="658">
        <v>0.1</v>
      </c>
      <c r="O813" s="658">
        <v>0.1</v>
      </c>
      <c r="P813" s="658">
        <v>0</v>
      </c>
      <c r="Q813" s="658">
        <v>0</v>
      </c>
      <c r="R813" s="658">
        <v>0</v>
      </c>
      <c r="S813" s="658">
        <v>0.57999999999999996</v>
      </c>
      <c r="T813" s="658">
        <v>0.42000000000000004</v>
      </c>
      <c r="U813" s="658">
        <v>0</v>
      </c>
      <c r="V813" s="658">
        <v>0</v>
      </c>
      <c r="W813" s="658">
        <v>0</v>
      </c>
      <c r="X813" s="658">
        <v>0</v>
      </c>
      <c r="Y813" s="658">
        <v>0</v>
      </c>
      <c r="Z813" s="658">
        <v>0</v>
      </c>
      <c r="AA813" s="658">
        <v>0</v>
      </c>
      <c r="AB813" s="658">
        <v>0</v>
      </c>
      <c r="AC813" s="658">
        <v>0</v>
      </c>
      <c r="AD813" s="658">
        <v>0</v>
      </c>
      <c r="AE813" s="658">
        <v>0</v>
      </c>
      <c r="AF813" s="658">
        <v>0</v>
      </c>
      <c r="AG813" s="658">
        <v>0</v>
      </c>
      <c r="AH813" s="658">
        <v>0.05</v>
      </c>
      <c r="AI813" s="658">
        <v>0</v>
      </c>
      <c r="AJ813" s="658">
        <v>0</v>
      </c>
      <c r="AK813" s="658">
        <v>0</v>
      </c>
      <c r="AL813" s="658">
        <v>0</v>
      </c>
      <c r="AM813" s="658">
        <v>0</v>
      </c>
      <c r="AN813" s="658">
        <v>0</v>
      </c>
      <c r="AO813" s="658">
        <v>0</v>
      </c>
      <c r="AP813" s="658">
        <v>0</v>
      </c>
      <c r="AQ813" s="658">
        <v>0</v>
      </c>
      <c r="AR813" s="658">
        <v>0</v>
      </c>
      <c r="AS813" s="658">
        <v>0</v>
      </c>
      <c r="AT813" s="658">
        <v>0</v>
      </c>
      <c r="AU813" s="658">
        <v>0</v>
      </c>
      <c r="AV813" s="658">
        <v>0</v>
      </c>
      <c r="AW813" s="613">
        <f t="shared" si="10468"/>
        <v>1.35</v>
      </c>
      <c r="AX813" s="645">
        <f t="shared" si="10466"/>
        <v>1.35</v>
      </c>
      <c r="AY813" s="656" t="e">
        <f t="shared" si="10467"/>
        <v>#DIV/0!</v>
      </c>
      <c r="AZ813" s="661"/>
    </row>
    <row r="814" spans="1:52">
      <c r="A814" s="590"/>
      <c r="B814" s="646" t="s">
        <v>305</v>
      </c>
      <c r="C814" s="646" t="s">
        <v>923</v>
      </c>
      <c r="D814" s="647" t="s">
        <v>924</v>
      </c>
      <c r="E814" s="648"/>
      <c r="F814" s="648"/>
      <c r="G814" s="649"/>
      <c r="H814" s="650">
        <v>411590.87666774</v>
      </c>
      <c r="I814" s="650">
        <f t="shared" si="10367"/>
        <v>411590.87666774006</v>
      </c>
      <c r="J814" s="649">
        <v>0</v>
      </c>
      <c r="K814" s="649">
        <v>0</v>
      </c>
      <c r="L814" s="649">
        <v>0</v>
      </c>
      <c r="M814" s="649">
        <f>+M815*$H814</f>
        <v>41159.087666774001</v>
      </c>
      <c r="N814" s="649">
        <f t="shared" ref="N814" si="10714">+N815*$H814</f>
        <v>41159.087666774001</v>
      </c>
      <c r="O814" s="649">
        <f t="shared" ref="O814" si="10715">+O815*$H814</f>
        <v>41159.087666774001</v>
      </c>
      <c r="P814" s="649">
        <f t="shared" ref="P814" si="10716">((P815*$H814)-((P815*$H814*$E815)+(P815*$H814*$F815)))</f>
        <v>0</v>
      </c>
      <c r="Q814" s="649">
        <f t="shared" ref="Q814" si="10717">((Q815*$H814)-((Q815*$H814*$E815)+(Q815*$H814*$F815)))</f>
        <v>0</v>
      </c>
      <c r="R814" s="649">
        <f t="shared" ref="R814" si="10718">((R815*$H814)-((R815*$H814*$E815)+(R815*$H814*$F815)))</f>
        <v>0</v>
      </c>
      <c r="S814" s="649">
        <f t="shared" ref="S814" si="10719">((S815*$H814)-((S815*$H814*$E815)+(S815*$H814*$F815)))</f>
        <v>34779.429078424029</v>
      </c>
      <c r="T814" s="649">
        <f t="shared" ref="T814" si="10720">((T815*$H814)-((T815*$H814*$E815)+(T815*$H814*$F815)))</f>
        <v>187273.84888382169</v>
      </c>
      <c r="U814" s="649">
        <f t="shared" ref="U814" si="10721">((U815*$H814)-((U815*$H814*$E815)+(U815*$H814*$F815)))</f>
        <v>45480.791871785281</v>
      </c>
      <c r="V814" s="649">
        <f t="shared" ref="V814" si="10722">((V815*$H814)-((V815*$H814*$E815)+(V815*$H814*$F815)))</f>
        <v>0</v>
      </c>
      <c r="W814" s="649">
        <f t="shared" ref="W814" si="10723">((W815*$H814)-((W815*$H814*$E815)+(W815*$H814*$F815)))</f>
        <v>0</v>
      </c>
      <c r="X814" s="649">
        <f t="shared" ref="X814" si="10724">((X815*$H814)-((X815*$H814*$E815)+(X815*$H814*$F815)))</f>
        <v>0</v>
      </c>
      <c r="Y814" s="649">
        <f t="shared" ref="Y814" si="10725">((Y815*$H814)-((Y815*$H814*$E815)+(Y815*$H814*$F815)))</f>
        <v>0</v>
      </c>
      <c r="Z814" s="649">
        <f t="shared" ref="Z814" si="10726">((Z815*$H814)-((Z815*$H814*$E815)+(Z815*$H814*$F815)))</f>
        <v>0</v>
      </c>
      <c r="AA814" s="649">
        <f t="shared" ref="AA814" si="10727">((AA815*$H814)-((AA815*$H814*$E815)+(AA815*$H814*$F815)))</f>
        <v>0</v>
      </c>
      <c r="AB814" s="649">
        <f t="shared" ref="AB814" si="10728">((AB815*$H814)-((AB815*$H814*$E815)+(AB815*$H814*$F815)))</f>
        <v>0</v>
      </c>
      <c r="AC814" s="649">
        <f t="shared" ref="AC814" si="10729">((AC815*$H814)-((AC815*$H814*$E815)+(AC815*$H814*$F815)))</f>
        <v>0</v>
      </c>
      <c r="AD814" s="649">
        <f t="shared" ref="AD814" si="10730">((AD815*$H814)-((AD815*$H814*$E815)+(AD815*$H814*$F815)))</f>
        <v>0</v>
      </c>
      <c r="AE814" s="649">
        <f t="shared" ref="AE814" si="10731">((AE815*$H814)-((AE815*$H814*$E815)+(AE815*$H814*$F815)))</f>
        <v>0</v>
      </c>
      <c r="AF814" s="649">
        <f t="shared" ref="AF814" si="10732">((AF815*$H814)-((AF815*$H814*$E815)+(AF815*$H814*$F815)))</f>
        <v>0</v>
      </c>
      <c r="AG814" s="649">
        <f t="shared" ref="AG814" si="10733">((AG815*$H814)-((AG815*$H814*$E815)+(AG815*$H814*$F815)))</f>
        <v>0</v>
      </c>
      <c r="AH814" s="649">
        <f>+AH815*H814</f>
        <v>20579.543833387001</v>
      </c>
      <c r="AI814" s="649">
        <f>+AI815*H814</f>
        <v>0</v>
      </c>
      <c r="AJ814" s="649">
        <v>0</v>
      </c>
      <c r="AK814" s="649">
        <v>0</v>
      </c>
      <c r="AL814" s="649">
        <v>0</v>
      </c>
      <c r="AM814" s="649">
        <v>0</v>
      </c>
      <c r="AN814" s="649">
        <v>0</v>
      </c>
      <c r="AO814" s="649">
        <v>0</v>
      </c>
      <c r="AP814" s="649">
        <v>0</v>
      </c>
      <c r="AQ814" s="649">
        <v>0</v>
      </c>
      <c r="AR814" s="649">
        <v>0</v>
      </c>
      <c r="AS814" s="649">
        <v>0</v>
      </c>
      <c r="AT814" s="649">
        <v>0</v>
      </c>
      <c r="AU814" s="649">
        <v>0</v>
      </c>
      <c r="AV814" s="649">
        <v>0</v>
      </c>
      <c r="AW814" s="613">
        <f t="shared" si="10468"/>
        <v>411590.87666774006</v>
      </c>
      <c r="AX814" s="645">
        <f t="shared" si="10466"/>
        <v>0</v>
      </c>
      <c r="AY814" s="656">
        <f t="shared" si="10467"/>
        <v>0</v>
      </c>
      <c r="AZ814" s="591"/>
    </row>
    <row r="815" spans="1:52" s="314" customFormat="1">
      <c r="A815" s="642"/>
      <c r="B815" s="636"/>
      <c r="C815" s="636"/>
      <c r="D815" s="651"/>
      <c r="E815" s="652">
        <v>0.3</v>
      </c>
      <c r="F815" s="652">
        <v>0.05</v>
      </c>
      <c r="G815" s="653"/>
      <c r="H815" s="640"/>
      <c r="I815" s="640">
        <f t="shared" si="10367"/>
        <v>1.3499999999999999</v>
      </c>
      <c r="J815" s="658">
        <v>0</v>
      </c>
      <c r="K815" s="658">
        <v>0</v>
      </c>
      <c r="L815" s="658">
        <v>0</v>
      </c>
      <c r="M815" s="658">
        <v>0.1</v>
      </c>
      <c r="N815" s="658">
        <v>0.1</v>
      </c>
      <c r="O815" s="658">
        <v>0.1</v>
      </c>
      <c r="P815" s="658">
        <v>0</v>
      </c>
      <c r="Q815" s="658">
        <v>0</v>
      </c>
      <c r="R815" s="658">
        <v>0</v>
      </c>
      <c r="S815" s="658">
        <v>0.13</v>
      </c>
      <c r="T815" s="658">
        <v>0.7</v>
      </c>
      <c r="U815" s="658">
        <v>0.17000000000000004</v>
      </c>
      <c r="V815" s="658">
        <v>0</v>
      </c>
      <c r="W815" s="658">
        <v>0</v>
      </c>
      <c r="X815" s="658">
        <v>0</v>
      </c>
      <c r="Y815" s="658">
        <v>0</v>
      </c>
      <c r="Z815" s="658">
        <v>0</v>
      </c>
      <c r="AA815" s="658">
        <v>0</v>
      </c>
      <c r="AB815" s="658">
        <v>0</v>
      </c>
      <c r="AC815" s="658">
        <v>0</v>
      </c>
      <c r="AD815" s="658">
        <v>0</v>
      </c>
      <c r="AE815" s="658">
        <v>0</v>
      </c>
      <c r="AF815" s="658">
        <v>0</v>
      </c>
      <c r="AG815" s="658">
        <v>0</v>
      </c>
      <c r="AH815" s="658">
        <v>0.05</v>
      </c>
      <c r="AI815" s="658">
        <v>0</v>
      </c>
      <c r="AJ815" s="658">
        <v>0</v>
      </c>
      <c r="AK815" s="658">
        <v>0</v>
      </c>
      <c r="AL815" s="658">
        <v>0</v>
      </c>
      <c r="AM815" s="658">
        <v>0</v>
      </c>
      <c r="AN815" s="658">
        <v>0</v>
      </c>
      <c r="AO815" s="658">
        <v>0</v>
      </c>
      <c r="AP815" s="658">
        <v>0</v>
      </c>
      <c r="AQ815" s="658">
        <v>0</v>
      </c>
      <c r="AR815" s="658">
        <v>0</v>
      </c>
      <c r="AS815" s="658">
        <v>0</v>
      </c>
      <c r="AT815" s="658">
        <v>0</v>
      </c>
      <c r="AU815" s="658">
        <v>0</v>
      </c>
      <c r="AV815" s="658">
        <v>0</v>
      </c>
      <c r="AW815" s="613">
        <f t="shared" si="10468"/>
        <v>1.3499999999999999</v>
      </c>
      <c r="AX815" s="645">
        <f t="shared" si="10466"/>
        <v>1.3499999999999999</v>
      </c>
      <c r="AY815" s="656" t="e">
        <f t="shared" si="10467"/>
        <v>#DIV/0!</v>
      </c>
      <c r="AZ815" s="661"/>
    </row>
    <row r="816" spans="1:52">
      <c r="A816" s="590"/>
      <c r="B816" s="646" t="s">
        <v>305</v>
      </c>
      <c r="C816" s="646" t="s">
        <v>925</v>
      </c>
      <c r="D816" s="647" t="s">
        <v>926</v>
      </c>
      <c r="E816" s="648"/>
      <c r="F816" s="648"/>
      <c r="G816" s="649"/>
      <c r="H816" s="650">
        <v>343725.81748564116</v>
      </c>
      <c r="I816" s="650">
        <f t="shared" si="10367"/>
        <v>343725.81748564116</v>
      </c>
      <c r="J816" s="649">
        <v>0</v>
      </c>
      <c r="K816" s="649">
        <v>0</v>
      </c>
      <c r="L816" s="649">
        <v>0</v>
      </c>
      <c r="M816" s="649">
        <f>+M817*$H816</f>
        <v>34372.581748564116</v>
      </c>
      <c r="N816" s="649">
        <f t="shared" ref="N816" si="10734">+N817*$H816</f>
        <v>34372.581748564116</v>
      </c>
      <c r="O816" s="649">
        <f t="shared" ref="O816" si="10735">+O817*$H816</f>
        <v>34372.581748564116</v>
      </c>
      <c r="P816" s="649">
        <f t="shared" ref="P816" si="10736">((P817*$H816)-((P817*$H816*$E817)+(P817*$H816*$F817)))</f>
        <v>0</v>
      </c>
      <c r="Q816" s="649">
        <f t="shared" ref="Q816" si="10737">((Q817*$H816)-((Q817*$H816*$E817)+(Q817*$H816*$F817)))</f>
        <v>0</v>
      </c>
      <c r="R816" s="649">
        <f t="shared" ref="R816" si="10738">((R817*$H816)-((R817*$H816*$E817)+(R817*$H816*$F817)))</f>
        <v>0</v>
      </c>
      <c r="S816" s="649">
        <f t="shared" ref="S816" si="10739">((S817*$H816)-((S817*$H816*$E817)+(S817*$H816*$F817)))</f>
        <v>0</v>
      </c>
      <c r="T816" s="649">
        <f t="shared" ref="T816" si="10740">((T817*$H816)-((T817*$H816*$E817)+(T817*$H816*$F817)))</f>
        <v>145224.1578876834</v>
      </c>
      <c r="U816" s="649">
        <f t="shared" ref="U816" si="10741">((U817*$H816)-((U817*$H816*$E817)+(U817*$H816*$F817)))</f>
        <v>78197.623477983361</v>
      </c>
      <c r="V816" s="649">
        <f t="shared" ref="V816" si="10742">((V817*$H816)-((V817*$H816*$E817)+(V817*$H816*$F817)))</f>
        <v>0</v>
      </c>
      <c r="W816" s="649">
        <f t="shared" ref="W816" si="10743">((W817*$H816)-((W817*$H816*$E817)+(W817*$H816*$F817)))</f>
        <v>0</v>
      </c>
      <c r="X816" s="649">
        <f t="shared" ref="X816" si="10744">((X817*$H816)-((X817*$H816*$E817)+(X817*$H816*$F817)))</f>
        <v>0</v>
      </c>
      <c r="Y816" s="649">
        <f t="shared" ref="Y816" si="10745">((Y817*$H816)-((Y817*$H816*$E817)+(Y817*$H816*$F817)))</f>
        <v>0</v>
      </c>
      <c r="Z816" s="649">
        <f t="shared" ref="Z816" si="10746">((Z817*$H816)-((Z817*$H816*$E817)+(Z817*$H816*$F817)))</f>
        <v>0</v>
      </c>
      <c r="AA816" s="649">
        <f t="shared" ref="AA816" si="10747">((AA817*$H816)-((AA817*$H816*$E817)+(AA817*$H816*$F817)))</f>
        <v>0</v>
      </c>
      <c r="AB816" s="649">
        <f t="shared" ref="AB816" si="10748">((AB817*$H816)-((AB817*$H816*$E817)+(AB817*$H816*$F817)))</f>
        <v>0</v>
      </c>
      <c r="AC816" s="649">
        <f t="shared" ref="AC816" si="10749">((AC817*$H816)-((AC817*$H816*$E817)+(AC817*$H816*$F817)))</f>
        <v>0</v>
      </c>
      <c r="AD816" s="649">
        <f t="shared" ref="AD816" si="10750">((AD817*$H816)-((AD817*$H816*$E817)+(AD817*$H816*$F817)))</f>
        <v>0</v>
      </c>
      <c r="AE816" s="649">
        <f t="shared" ref="AE816" si="10751">((AE817*$H816)-((AE817*$H816*$E817)+(AE817*$H816*$F817)))</f>
        <v>0</v>
      </c>
      <c r="AF816" s="649">
        <f t="shared" ref="AF816" si="10752">((AF817*$H816)-((AF817*$H816*$E817)+(AF817*$H816*$F817)))</f>
        <v>0</v>
      </c>
      <c r="AG816" s="649">
        <f t="shared" ref="AG816" si="10753">((AG817*$H816)-((AG817*$H816*$E817)+(AG817*$H816*$F817)))</f>
        <v>0</v>
      </c>
      <c r="AH816" s="649">
        <f>+AH817*H816</f>
        <v>17186.290874282058</v>
      </c>
      <c r="AI816" s="649">
        <f>+AI817*H816</f>
        <v>0</v>
      </c>
      <c r="AJ816" s="649">
        <v>0</v>
      </c>
      <c r="AK816" s="649">
        <v>0</v>
      </c>
      <c r="AL816" s="649">
        <v>0</v>
      </c>
      <c r="AM816" s="649">
        <v>0</v>
      </c>
      <c r="AN816" s="649">
        <v>0</v>
      </c>
      <c r="AO816" s="649">
        <v>0</v>
      </c>
      <c r="AP816" s="649">
        <v>0</v>
      </c>
      <c r="AQ816" s="649">
        <v>0</v>
      </c>
      <c r="AR816" s="649">
        <v>0</v>
      </c>
      <c r="AS816" s="649">
        <v>0</v>
      </c>
      <c r="AT816" s="649">
        <v>0</v>
      </c>
      <c r="AU816" s="649">
        <v>0</v>
      </c>
      <c r="AV816" s="649">
        <v>0</v>
      </c>
      <c r="AW816" s="613">
        <f t="shared" si="10468"/>
        <v>343725.81748564116</v>
      </c>
      <c r="AX816" s="645">
        <f t="shared" si="10466"/>
        <v>0</v>
      </c>
      <c r="AY816" s="656">
        <f t="shared" si="10467"/>
        <v>0</v>
      </c>
      <c r="AZ816" s="591"/>
    </row>
    <row r="817" spans="1:52" s="314" customFormat="1">
      <c r="A817" s="642"/>
      <c r="B817" s="636"/>
      <c r="C817" s="636"/>
      <c r="D817" s="651"/>
      <c r="E817" s="652">
        <v>0.3</v>
      </c>
      <c r="F817" s="652">
        <v>0.05</v>
      </c>
      <c r="G817" s="653"/>
      <c r="H817" s="640"/>
      <c r="I817" s="640">
        <f t="shared" si="10367"/>
        <v>1.35</v>
      </c>
      <c r="J817" s="658">
        <v>0</v>
      </c>
      <c r="K817" s="658">
        <v>0</v>
      </c>
      <c r="L817" s="658">
        <v>0</v>
      </c>
      <c r="M817" s="658">
        <v>0.1</v>
      </c>
      <c r="N817" s="658">
        <v>0.1</v>
      </c>
      <c r="O817" s="658">
        <v>0.1</v>
      </c>
      <c r="P817" s="658">
        <v>0</v>
      </c>
      <c r="Q817" s="658">
        <v>0</v>
      </c>
      <c r="R817" s="658">
        <v>0</v>
      </c>
      <c r="S817" s="658">
        <v>0</v>
      </c>
      <c r="T817" s="658">
        <v>0.65</v>
      </c>
      <c r="U817" s="658">
        <v>0.35</v>
      </c>
      <c r="V817" s="658">
        <v>0</v>
      </c>
      <c r="W817" s="658">
        <v>0</v>
      </c>
      <c r="X817" s="658">
        <v>0</v>
      </c>
      <c r="Y817" s="658">
        <v>0</v>
      </c>
      <c r="Z817" s="658">
        <v>0</v>
      </c>
      <c r="AA817" s="658">
        <v>0</v>
      </c>
      <c r="AB817" s="658">
        <v>0</v>
      </c>
      <c r="AC817" s="658">
        <v>0</v>
      </c>
      <c r="AD817" s="658">
        <v>0</v>
      </c>
      <c r="AE817" s="658">
        <v>0</v>
      </c>
      <c r="AF817" s="658">
        <v>0</v>
      </c>
      <c r="AG817" s="658">
        <v>0</v>
      </c>
      <c r="AH817" s="658">
        <v>0.05</v>
      </c>
      <c r="AI817" s="658">
        <v>0</v>
      </c>
      <c r="AJ817" s="658">
        <v>0</v>
      </c>
      <c r="AK817" s="658">
        <v>0</v>
      </c>
      <c r="AL817" s="658">
        <v>0</v>
      </c>
      <c r="AM817" s="658">
        <v>0</v>
      </c>
      <c r="AN817" s="658">
        <v>0</v>
      </c>
      <c r="AO817" s="658">
        <v>0</v>
      </c>
      <c r="AP817" s="658">
        <v>0</v>
      </c>
      <c r="AQ817" s="658">
        <v>0</v>
      </c>
      <c r="AR817" s="658">
        <v>0</v>
      </c>
      <c r="AS817" s="658">
        <v>0</v>
      </c>
      <c r="AT817" s="658">
        <v>0</v>
      </c>
      <c r="AU817" s="658">
        <v>0</v>
      </c>
      <c r="AV817" s="658">
        <v>0</v>
      </c>
      <c r="AW817" s="613">
        <f t="shared" si="10468"/>
        <v>1.35</v>
      </c>
      <c r="AX817" s="645">
        <f t="shared" si="10466"/>
        <v>1.35</v>
      </c>
      <c r="AY817" s="656" t="e">
        <f t="shared" si="10467"/>
        <v>#DIV/0!</v>
      </c>
      <c r="AZ817" s="661"/>
    </row>
    <row r="818" spans="1:52">
      <c r="A818" s="590"/>
      <c r="B818" s="646" t="s">
        <v>305</v>
      </c>
      <c r="C818" s="646" t="s">
        <v>927</v>
      </c>
      <c r="D818" s="647" t="s">
        <v>928</v>
      </c>
      <c r="E818" s="648"/>
      <c r="F818" s="648"/>
      <c r="G818" s="649"/>
      <c r="H818" s="650">
        <v>459268.15002764005</v>
      </c>
      <c r="I818" s="650">
        <f t="shared" si="10367"/>
        <v>459268.15002764005</v>
      </c>
      <c r="J818" s="649">
        <v>0</v>
      </c>
      <c r="K818" s="649">
        <v>0</v>
      </c>
      <c r="L818" s="649">
        <v>0</v>
      </c>
      <c r="M818" s="649">
        <f>+M819*$H818</f>
        <v>45926.815002764008</v>
      </c>
      <c r="N818" s="649">
        <f t="shared" ref="N818" si="10754">+N819*$H818</f>
        <v>45926.815002764008</v>
      </c>
      <c r="O818" s="649">
        <f t="shared" ref="O818" si="10755">+O819*$H818</f>
        <v>45926.815002764008</v>
      </c>
      <c r="P818" s="649">
        <f t="shared" ref="P818" si="10756">((P819*$H818)-((P819*$H818*$E819)+(P819*$H818*$F819)))</f>
        <v>0</v>
      </c>
      <c r="Q818" s="649">
        <f t="shared" ref="Q818" si="10757">((Q819*$H818)-((Q819*$H818*$E819)+(Q819*$H818*$F819)))</f>
        <v>0</v>
      </c>
      <c r="R818" s="649">
        <f t="shared" ref="R818" si="10758">((R819*$H818)-((R819*$H818*$E819)+(R819*$H818*$F819)))</f>
        <v>0</v>
      </c>
      <c r="S818" s="649">
        <f t="shared" ref="S818" si="10759">((S819*$H818)-((S819*$H818*$E819)+(S819*$H818*$F819)))</f>
        <v>0</v>
      </c>
      <c r="T818" s="649">
        <f t="shared" ref="T818" si="10760">((T819*$H818)-((T819*$H818*$E819)+(T819*$H818*$F819)))</f>
        <v>92542.532230569472</v>
      </c>
      <c r="U818" s="649">
        <f t="shared" ref="U818" si="10761">((U819*$H818)-((U819*$H818*$E819)+(U819*$H818*$F819)))</f>
        <v>205981.76528739656</v>
      </c>
      <c r="V818" s="649">
        <f t="shared" ref="V818" si="10762">((V819*$H818)-((V819*$H818*$E819)+(V819*$H818*$F819)))</f>
        <v>0</v>
      </c>
      <c r="W818" s="649">
        <f t="shared" ref="W818" si="10763">((W819*$H818)-((W819*$H818*$E819)+(W819*$H818*$F819)))</f>
        <v>0</v>
      </c>
      <c r="X818" s="649">
        <f t="shared" ref="X818" si="10764">((X819*$H818)-((X819*$H818*$E819)+(X819*$H818*$F819)))</f>
        <v>0</v>
      </c>
      <c r="Y818" s="649">
        <f t="shared" ref="Y818" si="10765">((Y819*$H818)-((Y819*$H818*$E819)+(Y819*$H818*$F819)))</f>
        <v>0</v>
      </c>
      <c r="Z818" s="649">
        <f t="shared" ref="Z818" si="10766">((Z819*$H818)-((Z819*$H818*$E819)+(Z819*$H818*$F819)))</f>
        <v>0</v>
      </c>
      <c r="AA818" s="649">
        <f t="shared" ref="AA818" si="10767">((AA819*$H818)-((AA819*$H818*$E819)+(AA819*$H818*$F819)))</f>
        <v>0</v>
      </c>
      <c r="AB818" s="649">
        <f t="shared" ref="AB818" si="10768">((AB819*$H818)-((AB819*$H818*$E819)+(AB819*$H818*$F819)))</f>
        <v>0</v>
      </c>
      <c r="AC818" s="649">
        <f t="shared" ref="AC818" si="10769">((AC819*$H818)-((AC819*$H818*$E819)+(AC819*$H818*$F819)))</f>
        <v>0</v>
      </c>
      <c r="AD818" s="649">
        <f t="shared" ref="AD818" si="10770">((AD819*$H818)-((AD819*$H818*$E819)+(AD819*$H818*$F819)))</f>
        <v>0</v>
      </c>
      <c r="AE818" s="649">
        <f t="shared" ref="AE818" si="10771">((AE819*$H818)-((AE819*$H818*$E819)+(AE819*$H818*$F819)))</f>
        <v>0</v>
      </c>
      <c r="AF818" s="649">
        <f t="shared" ref="AF818" si="10772">((AF819*$H818)-((AF819*$H818*$E819)+(AF819*$H818*$F819)))</f>
        <v>0</v>
      </c>
      <c r="AG818" s="649">
        <f t="shared" ref="AG818" si="10773">((AG819*$H818)-((AG819*$H818*$E819)+(AG819*$H818*$F819)))</f>
        <v>0</v>
      </c>
      <c r="AH818" s="649">
        <f>+AH819*H818</f>
        <v>22963.407501382004</v>
      </c>
      <c r="AI818" s="649">
        <f>+AI819*H818</f>
        <v>0</v>
      </c>
      <c r="AJ818" s="649">
        <v>0</v>
      </c>
      <c r="AK818" s="649">
        <v>0</v>
      </c>
      <c r="AL818" s="649">
        <v>0</v>
      </c>
      <c r="AM818" s="649">
        <v>0</v>
      </c>
      <c r="AN818" s="649">
        <v>0</v>
      </c>
      <c r="AO818" s="649">
        <v>0</v>
      </c>
      <c r="AP818" s="649">
        <v>0</v>
      </c>
      <c r="AQ818" s="649">
        <v>0</v>
      </c>
      <c r="AR818" s="649">
        <v>0</v>
      </c>
      <c r="AS818" s="649">
        <v>0</v>
      </c>
      <c r="AT818" s="649">
        <v>0</v>
      </c>
      <c r="AU818" s="649">
        <v>0</v>
      </c>
      <c r="AV818" s="649">
        <v>0</v>
      </c>
      <c r="AW818" s="613">
        <f t="shared" si="10468"/>
        <v>459268.15002764005</v>
      </c>
      <c r="AX818" s="645">
        <f t="shared" si="10466"/>
        <v>0</v>
      </c>
      <c r="AY818" s="656">
        <f t="shared" si="10467"/>
        <v>0</v>
      </c>
      <c r="AZ818" s="591"/>
    </row>
    <row r="819" spans="1:52" s="314" customFormat="1">
      <c r="A819" s="642"/>
      <c r="B819" s="636"/>
      <c r="C819" s="636"/>
      <c r="D819" s="651"/>
      <c r="E819" s="652">
        <v>0.3</v>
      </c>
      <c r="F819" s="652">
        <v>0.05</v>
      </c>
      <c r="G819" s="653"/>
      <c r="H819" s="640"/>
      <c r="I819" s="640">
        <f t="shared" si="10367"/>
        <v>1.35</v>
      </c>
      <c r="J819" s="658">
        <v>0</v>
      </c>
      <c r="K819" s="658">
        <v>0</v>
      </c>
      <c r="L819" s="658">
        <v>0</v>
      </c>
      <c r="M819" s="658">
        <v>0.1</v>
      </c>
      <c r="N819" s="658">
        <v>0.1</v>
      </c>
      <c r="O819" s="658">
        <v>0.1</v>
      </c>
      <c r="P819" s="658">
        <v>0</v>
      </c>
      <c r="Q819" s="658">
        <v>0</v>
      </c>
      <c r="R819" s="658">
        <v>0</v>
      </c>
      <c r="S819" s="658">
        <v>0</v>
      </c>
      <c r="T819" s="658">
        <v>0.31</v>
      </c>
      <c r="U819" s="658">
        <v>0.69</v>
      </c>
      <c r="V819" s="658">
        <v>0</v>
      </c>
      <c r="W819" s="658">
        <v>0</v>
      </c>
      <c r="X819" s="658">
        <v>0</v>
      </c>
      <c r="Y819" s="658">
        <v>0</v>
      </c>
      <c r="Z819" s="658">
        <v>0</v>
      </c>
      <c r="AA819" s="658">
        <v>0</v>
      </c>
      <c r="AB819" s="658">
        <v>0</v>
      </c>
      <c r="AC819" s="658">
        <v>0</v>
      </c>
      <c r="AD819" s="658">
        <v>0</v>
      </c>
      <c r="AE819" s="658">
        <v>0</v>
      </c>
      <c r="AF819" s="658">
        <v>0</v>
      </c>
      <c r="AG819" s="658">
        <v>0</v>
      </c>
      <c r="AH819" s="658">
        <v>0.05</v>
      </c>
      <c r="AI819" s="658">
        <v>0</v>
      </c>
      <c r="AJ819" s="658">
        <v>0</v>
      </c>
      <c r="AK819" s="658">
        <v>0</v>
      </c>
      <c r="AL819" s="658">
        <v>0</v>
      </c>
      <c r="AM819" s="658">
        <v>0</v>
      </c>
      <c r="AN819" s="658">
        <v>0</v>
      </c>
      <c r="AO819" s="658">
        <v>0</v>
      </c>
      <c r="AP819" s="658">
        <v>0</v>
      </c>
      <c r="AQ819" s="658">
        <v>0</v>
      </c>
      <c r="AR819" s="658">
        <v>0</v>
      </c>
      <c r="AS819" s="658">
        <v>0</v>
      </c>
      <c r="AT819" s="658">
        <v>0</v>
      </c>
      <c r="AU819" s="658">
        <v>0</v>
      </c>
      <c r="AV819" s="658">
        <v>0</v>
      </c>
      <c r="AW819" s="613">
        <f t="shared" si="10468"/>
        <v>1.35</v>
      </c>
      <c r="AX819" s="645">
        <f t="shared" si="10466"/>
        <v>1.35</v>
      </c>
      <c r="AY819" s="656" t="e">
        <f t="shared" si="10467"/>
        <v>#DIV/0!</v>
      </c>
      <c r="AZ819" s="661"/>
    </row>
    <row r="820" spans="1:52">
      <c r="A820" s="590"/>
      <c r="B820" s="646" t="s">
        <v>305</v>
      </c>
      <c r="C820" s="646" t="s">
        <v>929</v>
      </c>
      <c r="D820" s="647" t="s">
        <v>930</v>
      </c>
      <c r="E820" s="648"/>
      <c r="F820" s="648"/>
      <c r="G820" s="649"/>
      <c r="H820" s="650">
        <v>312729.87457310577</v>
      </c>
      <c r="I820" s="650">
        <f t="shared" si="10367"/>
        <v>312729.87457310577</v>
      </c>
      <c r="J820" s="649">
        <v>0</v>
      </c>
      <c r="K820" s="649">
        <v>0</v>
      </c>
      <c r="L820" s="649">
        <v>0</v>
      </c>
      <c r="M820" s="649">
        <f>+M821*$H820</f>
        <v>31272.987457310577</v>
      </c>
      <c r="N820" s="649">
        <f t="shared" ref="N820" si="10774">+N821*$H820</f>
        <v>31272.987457310577</v>
      </c>
      <c r="O820" s="649">
        <f t="shared" ref="O820" si="10775">+O821*$H820</f>
        <v>31272.987457310577</v>
      </c>
      <c r="P820" s="649">
        <f t="shared" ref="P820" si="10776">((P821*$H820)-((P821*$H820*$E821)+(P821*$H820*$F821)))</f>
        <v>0</v>
      </c>
      <c r="Q820" s="649">
        <f t="shared" ref="Q820" si="10777">((Q821*$H820)-((Q821*$H820*$E821)+(Q821*$H820*$F821)))</f>
        <v>0</v>
      </c>
      <c r="R820" s="649">
        <f t="shared" ref="R820" si="10778">((R821*$H820)-((R821*$H820*$E821)+(R821*$H820*$F821)))</f>
        <v>0</v>
      </c>
      <c r="S820" s="649">
        <f t="shared" ref="S820" si="10779">((S821*$H820)-((S821*$H820*$E821)+(S821*$H820*$F821)))</f>
        <v>0</v>
      </c>
      <c r="T820" s="649">
        <f t="shared" ref="T820" si="10780">((T821*$H820)-((T821*$H820*$E821)+(T821*$H820*$F821)))</f>
        <v>0</v>
      </c>
      <c r="U820" s="649">
        <f t="shared" ref="U820" si="10781">((U821*$H820)-((U821*$H820*$E821)+(U821*$H820*$F821)))</f>
        <v>140259.34874603793</v>
      </c>
      <c r="V820" s="649">
        <f t="shared" ref="V820" si="10782">((V821*$H820)-((V821*$H820*$E821)+(V821*$H820*$F821)))</f>
        <v>63015.069726480826</v>
      </c>
      <c r="W820" s="649">
        <f t="shared" ref="W820" si="10783">((W821*$H820)-((W821*$H820*$E821)+(W821*$H820*$F821)))</f>
        <v>0</v>
      </c>
      <c r="X820" s="649">
        <f t="shared" ref="X820" si="10784">((X821*$H820)-((X821*$H820*$E821)+(X821*$H820*$F821)))</f>
        <v>0</v>
      </c>
      <c r="Y820" s="649">
        <f t="shared" ref="Y820" si="10785">((Y821*$H820)-((Y821*$H820*$E821)+(Y821*$H820*$F821)))</f>
        <v>0</v>
      </c>
      <c r="Z820" s="649">
        <f t="shared" ref="Z820" si="10786">((Z821*$H820)-((Z821*$H820*$E821)+(Z821*$H820*$F821)))</f>
        <v>0</v>
      </c>
      <c r="AA820" s="649">
        <f t="shared" ref="AA820" si="10787">((AA821*$H820)-((AA821*$H820*$E821)+(AA821*$H820*$F821)))</f>
        <v>0</v>
      </c>
      <c r="AB820" s="649">
        <f t="shared" ref="AB820" si="10788">((AB821*$H820)-((AB821*$H820*$E821)+(AB821*$H820*$F821)))</f>
        <v>0</v>
      </c>
      <c r="AC820" s="649">
        <f t="shared" ref="AC820" si="10789">((AC821*$H820)-((AC821*$H820*$E821)+(AC821*$H820*$F821)))</f>
        <v>0</v>
      </c>
      <c r="AD820" s="649">
        <f t="shared" ref="AD820" si="10790">((AD821*$H820)-((AD821*$H820*$E821)+(AD821*$H820*$F821)))</f>
        <v>0</v>
      </c>
      <c r="AE820" s="649">
        <f t="shared" ref="AE820" si="10791">((AE821*$H820)-((AE821*$H820*$E821)+(AE821*$H820*$F821)))</f>
        <v>0</v>
      </c>
      <c r="AF820" s="649">
        <f t="shared" ref="AF820" si="10792">((AF821*$H820)-((AF821*$H820*$E821)+(AF821*$H820*$F821)))</f>
        <v>0</v>
      </c>
      <c r="AG820" s="649">
        <f t="shared" ref="AG820" si="10793">((AG821*$H820)-((AG821*$H820*$E821)+(AG821*$H820*$F821)))</f>
        <v>0</v>
      </c>
      <c r="AH820" s="649">
        <f>+AH821*H820</f>
        <v>15636.493728655289</v>
      </c>
      <c r="AI820" s="649">
        <f>+AI821*H820</f>
        <v>0</v>
      </c>
      <c r="AJ820" s="649">
        <v>0</v>
      </c>
      <c r="AK820" s="649">
        <v>0</v>
      </c>
      <c r="AL820" s="649">
        <v>0</v>
      </c>
      <c r="AM820" s="649">
        <v>0</v>
      </c>
      <c r="AN820" s="649">
        <v>0</v>
      </c>
      <c r="AO820" s="649">
        <v>0</v>
      </c>
      <c r="AP820" s="649">
        <v>0</v>
      </c>
      <c r="AQ820" s="649">
        <v>0</v>
      </c>
      <c r="AR820" s="649">
        <v>0</v>
      </c>
      <c r="AS820" s="649">
        <v>0</v>
      </c>
      <c r="AT820" s="649">
        <v>0</v>
      </c>
      <c r="AU820" s="649">
        <v>0</v>
      </c>
      <c r="AV820" s="649">
        <v>0</v>
      </c>
      <c r="AW820" s="613">
        <f t="shared" si="10468"/>
        <v>312729.87457310577</v>
      </c>
      <c r="AX820" s="645">
        <f t="shared" si="10466"/>
        <v>0</v>
      </c>
      <c r="AY820" s="656">
        <f t="shared" si="10467"/>
        <v>0</v>
      </c>
      <c r="AZ820" s="591"/>
    </row>
    <row r="821" spans="1:52" s="314" customFormat="1">
      <c r="A821" s="642"/>
      <c r="B821" s="636"/>
      <c r="C821" s="636"/>
      <c r="D821" s="651"/>
      <c r="E821" s="652">
        <v>0.3</v>
      </c>
      <c r="F821" s="652">
        <v>0.05</v>
      </c>
      <c r="G821" s="653"/>
      <c r="H821" s="640"/>
      <c r="I821" s="640">
        <f t="shared" si="10367"/>
        <v>1.35</v>
      </c>
      <c r="J821" s="658">
        <v>0</v>
      </c>
      <c r="K821" s="658">
        <v>0</v>
      </c>
      <c r="L821" s="658">
        <v>0</v>
      </c>
      <c r="M821" s="658">
        <v>0.1</v>
      </c>
      <c r="N821" s="658">
        <v>0.1</v>
      </c>
      <c r="O821" s="658">
        <v>0.1</v>
      </c>
      <c r="P821" s="658">
        <v>0</v>
      </c>
      <c r="Q821" s="658">
        <v>0</v>
      </c>
      <c r="R821" s="658">
        <v>0</v>
      </c>
      <c r="S821" s="658">
        <v>0</v>
      </c>
      <c r="T821" s="658">
        <v>0</v>
      </c>
      <c r="U821" s="658">
        <v>0.69</v>
      </c>
      <c r="V821" s="658">
        <v>0.31000000000000005</v>
      </c>
      <c r="W821" s="658">
        <v>0</v>
      </c>
      <c r="X821" s="658">
        <v>0</v>
      </c>
      <c r="Y821" s="658">
        <v>0</v>
      </c>
      <c r="Z821" s="658">
        <v>0</v>
      </c>
      <c r="AA821" s="658">
        <v>0</v>
      </c>
      <c r="AB821" s="658">
        <v>0</v>
      </c>
      <c r="AC821" s="658">
        <v>0</v>
      </c>
      <c r="AD821" s="658">
        <v>0</v>
      </c>
      <c r="AE821" s="658">
        <v>0</v>
      </c>
      <c r="AF821" s="658">
        <v>0</v>
      </c>
      <c r="AG821" s="658">
        <v>0</v>
      </c>
      <c r="AH821" s="658">
        <v>0.05</v>
      </c>
      <c r="AI821" s="658">
        <v>0</v>
      </c>
      <c r="AJ821" s="658">
        <v>0</v>
      </c>
      <c r="AK821" s="658">
        <v>0</v>
      </c>
      <c r="AL821" s="658">
        <v>0</v>
      </c>
      <c r="AM821" s="658">
        <v>0</v>
      </c>
      <c r="AN821" s="658">
        <v>0</v>
      </c>
      <c r="AO821" s="658">
        <v>0</v>
      </c>
      <c r="AP821" s="658">
        <v>0</v>
      </c>
      <c r="AQ821" s="658">
        <v>0</v>
      </c>
      <c r="AR821" s="658">
        <v>0</v>
      </c>
      <c r="AS821" s="658">
        <v>0</v>
      </c>
      <c r="AT821" s="658">
        <v>0</v>
      </c>
      <c r="AU821" s="658">
        <v>0</v>
      </c>
      <c r="AV821" s="658">
        <v>0</v>
      </c>
      <c r="AW821" s="613">
        <f t="shared" si="10468"/>
        <v>1.35</v>
      </c>
      <c r="AX821" s="645">
        <f t="shared" si="10466"/>
        <v>1.35</v>
      </c>
      <c r="AY821" s="656" t="e">
        <f t="shared" si="10467"/>
        <v>#DIV/0!</v>
      </c>
      <c r="AZ821" s="661"/>
    </row>
    <row r="822" spans="1:52">
      <c r="A822" s="590"/>
      <c r="B822" s="629" t="s">
        <v>278</v>
      </c>
      <c r="C822" s="629" t="s">
        <v>931</v>
      </c>
      <c r="D822" s="630" t="s">
        <v>932</v>
      </c>
      <c r="E822" s="643"/>
      <c r="F822" s="643"/>
      <c r="G822" s="631"/>
      <c r="H822" s="632">
        <v>0</v>
      </c>
      <c r="I822" s="632">
        <f t="shared" si="10367"/>
        <v>0</v>
      </c>
      <c r="J822" s="631">
        <v>0</v>
      </c>
      <c r="K822" s="631">
        <v>0</v>
      </c>
      <c r="L822" s="631">
        <v>0</v>
      </c>
      <c r="M822" s="631">
        <v>0</v>
      </c>
      <c r="N822" s="631">
        <v>0</v>
      </c>
      <c r="O822" s="631">
        <v>0</v>
      </c>
      <c r="P822" s="631">
        <v>0</v>
      </c>
      <c r="Q822" s="631">
        <v>0</v>
      </c>
      <c r="R822" s="631">
        <v>0</v>
      </c>
      <c r="S822" s="631">
        <v>0</v>
      </c>
      <c r="T822" s="631">
        <v>0</v>
      </c>
      <c r="U822" s="631">
        <v>0</v>
      </c>
      <c r="V822" s="631">
        <v>0</v>
      </c>
      <c r="W822" s="631">
        <v>0</v>
      </c>
      <c r="X822" s="631">
        <v>0</v>
      </c>
      <c r="Y822" s="631">
        <v>0</v>
      </c>
      <c r="Z822" s="631">
        <v>0</v>
      </c>
      <c r="AA822" s="631">
        <v>0</v>
      </c>
      <c r="AB822" s="631">
        <v>0</v>
      </c>
      <c r="AC822" s="631">
        <v>0</v>
      </c>
      <c r="AD822" s="631">
        <v>0</v>
      </c>
      <c r="AE822" s="631">
        <v>0</v>
      </c>
      <c r="AF822" s="631">
        <v>0</v>
      </c>
      <c r="AG822" s="631">
        <v>0</v>
      </c>
      <c r="AH822" s="631">
        <v>0</v>
      </c>
      <c r="AI822" s="631">
        <v>0</v>
      </c>
      <c r="AJ822" s="631">
        <v>0</v>
      </c>
      <c r="AK822" s="631">
        <v>0</v>
      </c>
      <c r="AL822" s="631">
        <v>0</v>
      </c>
      <c r="AM822" s="631">
        <v>0</v>
      </c>
      <c r="AN822" s="631">
        <v>0</v>
      </c>
      <c r="AO822" s="631">
        <v>0</v>
      </c>
      <c r="AP822" s="631">
        <v>0</v>
      </c>
      <c r="AQ822" s="631">
        <v>0</v>
      </c>
      <c r="AR822" s="631">
        <v>0</v>
      </c>
      <c r="AS822" s="631">
        <v>0</v>
      </c>
      <c r="AT822" s="631">
        <v>0</v>
      </c>
      <c r="AU822" s="631">
        <v>0</v>
      </c>
      <c r="AV822" s="631">
        <v>0</v>
      </c>
      <c r="AW822" s="613">
        <f t="shared" si="10468"/>
        <v>0</v>
      </c>
      <c r="AX822" s="645">
        <f t="shared" si="10466"/>
        <v>0</v>
      </c>
      <c r="AY822" s="656" t="e">
        <f t="shared" si="10467"/>
        <v>#DIV/0!</v>
      </c>
      <c r="AZ822" s="591"/>
    </row>
    <row r="823" spans="1:52">
      <c r="A823" s="590"/>
      <c r="B823" s="629" t="s">
        <v>278</v>
      </c>
      <c r="C823" s="629" t="s">
        <v>933</v>
      </c>
      <c r="D823" s="630" t="s">
        <v>934</v>
      </c>
      <c r="E823" s="643"/>
      <c r="F823" s="643"/>
      <c r="G823" s="631"/>
      <c r="H823" s="632">
        <f>+H824+H826+H828</f>
        <v>2181029.1090253582</v>
      </c>
      <c r="I823" s="632">
        <f t="shared" si="10367"/>
        <v>2181029.1090253582</v>
      </c>
      <c r="J823" s="632">
        <f t="shared" ref="J823:AV823" si="10794">+J824+J826+J828</f>
        <v>0</v>
      </c>
      <c r="K823" s="632">
        <f t="shared" si="10794"/>
        <v>0</v>
      </c>
      <c r="L823" s="632">
        <f t="shared" si="10794"/>
        <v>0</v>
      </c>
      <c r="M823" s="632">
        <f t="shared" si="10794"/>
        <v>218102.91090253583</v>
      </c>
      <c r="N823" s="632">
        <f t="shared" si="10794"/>
        <v>218102.91090253583</v>
      </c>
      <c r="O823" s="632">
        <f t="shared" si="10794"/>
        <v>218102.91090253583</v>
      </c>
      <c r="P823" s="632">
        <f t="shared" si="10794"/>
        <v>0</v>
      </c>
      <c r="Q823" s="632">
        <f t="shared" si="10794"/>
        <v>0</v>
      </c>
      <c r="R823" s="632">
        <f t="shared" si="10794"/>
        <v>0</v>
      </c>
      <c r="S823" s="632">
        <f t="shared" si="10794"/>
        <v>333895.00364499178</v>
      </c>
      <c r="T823" s="632">
        <f t="shared" si="10794"/>
        <v>837220.37559298053</v>
      </c>
      <c r="U823" s="632">
        <f t="shared" si="10794"/>
        <v>246553.54162851057</v>
      </c>
      <c r="V823" s="632">
        <f t="shared" si="10794"/>
        <v>0</v>
      </c>
      <c r="W823" s="632">
        <f t="shared" si="10794"/>
        <v>0</v>
      </c>
      <c r="X823" s="632">
        <f t="shared" si="10794"/>
        <v>0</v>
      </c>
      <c r="Y823" s="632">
        <f t="shared" si="10794"/>
        <v>0</v>
      </c>
      <c r="Z823" s="632">
        <f t="shared" si="10794"/>
        <v>0</v>
      </c>
      <c r="AA823" s="632">
        <f t="shared" si="10794"/>
        <v>0</v>
      </c>
      <c r="AB823" s="632">
        <f t="shared" si="10794"/>
        <v>0</v>
      </c>
      <c r="AC823" s="632">
        <f t="shared" si="10794"/>
        <v>0</v>
      </c>
      <c r="AD823" s="632">
        <f t="shared" si="10794"/>
        <v>0</v>
      </c>
      <c r="AE823" s="632">
        <f t="shared" si="10794"/>
        <v>0</v>
      </c>
      <c r="AF823" s="632">
        <f t="shared" si="10794"/>
        <v>0</v>
      </c>
      <c r="AG823" s="632">
        <f t="shared" si="10794"/>
        <v>0</v>
      </c>
      <c r="AH823" s="632">
        <f t="shared" si="10794"/>
        <v>109051.45545126792</v>
      </c>
      <c r="AI823" s="632">
        <f t="shared" si="10794"/>
        <v>0</v>
      </c>
      <c r="AJ823" s="632">
        <f t="shared" si="10794"/>
        <v>0</v>
      </c>
      <c r="AK823" s="632">
        <f t="shared" si="10794"/>
        <v>0</v>
      </c>
      <c r="AL823" s="632">
        <f t="shared" si="10794"/>
        <v>0</v>
      </c>
      <c r="AM823" s="632">
        <f t="shared" si="10794"/>
        <v>0</v>
      </c>
      <c r="AN823" s="632">
        <f t="shared" si="10794"/>
        <v>0</v>
      </c>
      <c r="AO823" s="632">
        <f t="shared" si="10794"/>
        <v>0</v>
      </c>
      <c r="AP823" s="632">
        <f t="shared" si="10794"/>
        <v>0</v>
      </c>
      <c r="AQ823" s="632">
        <f t="shared" si="10794"/>
        <v>0</v>
      </c>
      <c r="AR823" s="632">
        <f t="shared" si="10794"/>
        <v>0</v>
      </c>
      <c r="AS823" s="632">
        <f t="shared" si="10794"/>
        <v>0</v>
      </c>
      <c r="AT823" s="632">
        <f t="shared" si="10794"/>
        <v>0</v>
      </c>
      <c r="AU823" s="632">
        <f t="shared" si="10794"/>
        <v>0</v>
      </c>
      <c r="AV823" s="632">
        <f t="shared" si="10794"/>
        <v>0</v>
      </c>
      <c r="AW823" s="613">
        <f t="shared" si="10468"/>
        <v>2181029.1090253582</v>
      </c>
      <c r="AX823" s="645">
        <f t="shared" si="10466"/>
        <v>0</v>
      </c>
      <c r="AY823" s="656">
        <f t="shared" si="10467"/>
        <v>0</v>
      </c>
      <c r="AZ823" s="591"/>
    </row>
    <row r="824" spans="1:52">
      <c r="A824" s="590"/>
      <c r="B824" s="646" t="s">
        <v>305</v>
      </c>
      <c r="C824" s="646" t="s">
        <v>935</v>
      </c>
      <c r="D824" s="647" t="s">
        <v>936</v>
      </c>
      <c r="E824" s="648"/>
      <c r="F824" s="648"/>
      <c r="G824" s="649"/>
      <c r="H824" s="650">
        <v>722192.11619119556</v>
      </c>
      <c r="I824" s="650">
        <f t="shared" si="10367"/>
        <v>722192.11619119556</v>
      </c>
      <c r="J824" s="649">
        <v>0</v>
      </c>
      <c r="K824" s="649">
        <v>0</v>
      </c>
      <c r="L824" s="649">
        <v>0</v>
      </c>
      <c r="M824" s="649">
        <f>+M825*$H824</f>
        <v>72219.211619119553</v>
      </c>
      <c r="N824" s="649">
        <f t="shared" ref="N824" si="10795">+N825*$H824</f>
        <v>72219.211619119553</v>
      </c>
      <c r="O824" s="649">
        <f t="shared" ref="O824" si="10796">+O825*$H824</f>
        <v>72219.211619119553</v>
      </c>
      <c r="P824" s="649">
        <f t="shared" ref="P824" si="10797">((P825*$H824)-((P825*$H824*$E825)+(P825*$H824*$F825)))</f>
        <v>0</v>
      </c>
      <c r="Q824" s="649">
        <f t="shared" ref="Q824" si="10798">((Q825*$H824)-((Q825*$H824*$E825)+(Q825*$H824*$F825)))</f>
        <v>0</v>
      </c>
      <c r="R824" s="649">
        <f t="shared" ref="R824" si="10799">((R825*$H824)-((R825*$H824*$E825)+(R825*$H824*$F825)))</f>
        <v>0</v>
      </c>
      <c r="S824" s="649">
        <f t="shared" ref="S824" si="10800">((S825*$H824)-((S825*$H824*$E825)+(S825*$H824*$F825)))</f>
        <v>272266.42780408071</v>
      </c>
      <c r="T824" s="649">
        <f t="shared" ref="T824" si="10801">((T825*$H824)-((T825*$H824*$E825)+(T825*$H824*$F825)))</f>
        <v>197158.44772019639</v>
      </c>
      <c r="U824" s="649">
        <f t="shared" ref="U824" si="10802">((U825*$H824)-((U825*$H824*$E825)+(U825*$H824*$F825)))</f>
        <v>0</v>
      </c>
      <c r="V824" s="649">
        <f t="shared" ref="V824" si="10803">((V825*$H824)-((V825*$H824*$E825)+(V825*$H824*$F825)))</f>
        <v>0</v>
      </c>
      <c r="W824" s="649">
        <f t="shared" ref="W824" si="10804">((W825*$H824)-((W825*$H824*$E825)+(W825*$H824*$F825)))</f>
        <v>0</v>
      </c>
      <c r="X824" s="649">
        <f t="shared" ref="X824" si="10805">((X825*$H824)-((X825*$H824*$E825)+(X825*$H824*$F825)))</f>
        <v>0</v>
      </c>
      <c r="Y824" s="649">
        <f t="shared" ref="Y824" si="10806">((Y825*$H824)-((Y825*$H824*$E825)+(Y825*$H824*$F825)))</f>
        <v>0</v>
      </c>
      <c r="Z824" s="649">
        <f t="shared" ref="Z824" si="10807">((Z825*$H824)-((Z825*$H824*$E825)+(Z825*$H824*$F825)))</f>
        <v>0</v>
      </c>
      <c r="AA824" s="649">
        <f t="shared" ref="AA824" si="10808">((AA825*$H824)-((AA825*$H824*$E825)+(AA825*$H824*$F825)))</f>
        <v>0</v>
      </c>
      <c r="AB824" s="649">
        <f t="shared" ref="AB824" si="10809">((AB825*$H824)-((AB825*$H824*$E825)+(AB825*$H824*$F825)))</f>
        <v>0</v>
      </c>
      <c r="AC824" s="649">
        <f t="shared" ref="AC824" si="10810">((AC825*$H824)-((AC825*$H824*$E825)+(AC825*$H824*$F825)))</f>
        <v>0</v>
      </c>
      <c r="AD824" s="649">
        <f t="shared" ref="AD824" si="10811">((AD825*$H824)-((AD825*$H824*$E825)+(AD825*$H824*$F825)))</f>
        <v>0</v>
      </c>
      <c r="AE824" s="649">
        <f t="shared" ref="AE824" si="10812">((AE825*$H824)-((AE825*$H824*$E825)+(AE825*$H824*$F825)))</f>
        <v>0</v>
      </c>
      <c r="AF824" s="649">
        <f t="shared" ref="AF824" si="10813">((AF825*$H824)-((AF825*$H824*$E825)+(AF825*$H824*$F825)))</f>
        <v>0</v>
      </c>
      <c r="AG824" s="649">
        <f t="shared" ref="AG824" si="10814">((AG825*$H824)-((AG825*$H824*$E825)+(AG825*$H824*$F825)))</f>
        <v>0</v>
      </c>
      <c r="AH824" s="649">
        <f>+AH825*H824</f>
        <v>36109.605809559776</v>
      </c>
      <c r="AI824" s="649">
        <f>+AI825*H824</f>
        <v>0</v>
      </c>
      <c r="AJ824" s="649">
        <v>0</v>
      </c>
      <c r="AK824" s="649">
        <v>0</v>
      </c>
      <c r="AL824" s="649">
        <v>0</v>
      </c>
      <c r="AM824" s="649">
        <v>0</v>
      </c>
      <c r="AN824" s="649">
        <v>0</v>
      </c>
      <c r="AO824" s="649">
        <v>0</v>
      </c>
      <c r="AP824" s="649">
        <v>0</v>
      </c>
      <c r="AQ824" s="649">
        <v>0</v>
      </c>
      <c r="AR824" s="649">
        <v>0</v>
      </c>
      <c r="AS824" s="649">
        <v>0</v>
      </c>
      <c r="AT824" s="649">
        <v>0</v>
      </c>
      <c r="AU824" s="649">
        <v>0</v>
      </c>
      <c r="AV824" s="649">
        <v>0</v>
      </c>
      <c r="AW824" s="613">
        <f t="shared" si="10468"/>
        <v>722192.11619119556</v>
      </c>
      <c r="AX824" s="645">
        <f t="shared" si="10466"/>
        <v>0</v>
      </c>
      <c r="AY824" s="656">
        <f t="shared" si="10467"/>
        <v>0</v>
      </c>
      <c r="AZ824" s="591"/>
    </row>
    <row r="825" spans="1:52" s="314" customFormat="1">
      <c r="A825" s="642"/>
      <c r="B825" s="636"/>
      <c r="C825" s="636"/>
      <c r="D825" s="651"/>
      <c r="E825" s="652">
        <v>0.3</v>
      </c>
      <c r="F825" s="652">
        <v>0.05</v>
      </c>
      <c r="G825" s="653"/>
      <c r="H825" s="640"/>
      <c r="I825" s="640">
        <f t="shared" si="10367"/>
        <v>1.35</v>
      </c>
      <c r="J825" s="658">
        <v>0</v>
      </c>
      <c r="K825" s="658">
        <v>0</v>
      </c>
      <c r="L825" s="658">
        <v>0</v>
      </c>
      <c r="M825" s="658">
        <v>0.1</v>
      </c>
      <c r="N825" s="658">
        <v>0.1</v>
      </c>
      <c r="O825" s="658">
        <v>0.1</v>
      </c>
      <c r="P825" s="658">
        <v>0</v>
      </c>
      <c r="Q825" s="658">
        <v>0</v>
      </c>
      <c r="R825" s="658">
        <v>0</v>
      </c>
      <c r="S825" s="658">
        <v>0.57999999999999996</v>
      </c>
      <c r="T825" s="658">
        <v>0.42000000000000004</v>
      </c>
      <c r="U825" s="658">
        <v>0</v>
      </c>
      <c r="V825" s="658">
        <v>0</v>
      </c>
      <c r="W825" s="658">
        <v>0</v>
      </c>
      <c r="X825" s="658">
        <v>0</v>
      </c>
      <c r="Y825" s="658">
        <v>0</v>
      </c>
      <c r="Z825" s="658">
        <v>0</v>
      </c>
      <c r="AA825" s="658">
        <v>0</v>
      </c>
      <c r="AB825" s="658">
        <v>0</v>
      </c>
      <c r="AC825" s="658">
        <v>0</v>
      </c>
      <c r="AD825" s="658">
        <v>0</v>
      </c>
      <c r="AE825" s="658">
        <v>0</v>
      </c>
      <c r="AF825" s="658">
        <v>0</v>
      </c>
      <c r="AG825" s="658">
        <v>0</v>
      </c>
      <c r="AH825" s="658">
        <v>0.05</v>
      </c>
      <c r="AI825" s="658">
        <v>0</v>
      </c>
      <c r="AJ825" s="658">
        <v>0</v>
      </c>
      <c r="AK825" s="658">
        <v>0</v>
      </c>
      <c r="AL825" s="658">
        <v>0</v>
      </c>
      <c r="AM825" s="658">
        <v>0</v>
      </c>
      <c r="AN825" s="658">
        <v>0</v>
      </c>
      <c r="AO825" s="658">
        <v>0</v>
      </c>
      <c r="AP825" s="658">
        <v>0</v>
      </c>
      <c r="AQ825" s="658">
        <v>0</v>
      </c>
      <c r="AR825" s="658">
        <v>0</v>
      </c>
      <c r="AS825" s="658">
        <v>0</v>
      </c>
      <c r="AT825" s="658">
        <v>0</v>
      </c>
      <c r="AU825" s="658">
        <v>0</v>
      </c>
      <c r="AV825" s="658">
        <v>0</v>
      </c>
      <c r="AW825" s="613">
        <f t="shared" si="10468"/>
        <v>1.35</v>
      </c>
      <c r="AX825" s="645">
        <f t="shared" si="10466"/>
        <v>1.35</v>
      </c>
      <c r="AY825" s="656" t="e">
        <f t="shared" si="10467"/>
        <v>#DIV/0!</v>
      </c>
      <c r="AZ825" s="661"/>
    </row>
    <row r="826" spans="1:52">
      <c r="A826" s="590"/>
      <c r="B826" s="646" t="s">
        <v>305</v>
      </c>
      <c r="C826" s="646" t="s">
        <v>937</v>
      </c>
      <c r="D826" s="647" t="s">
        <v>938</v>
      </c>
      <c r="E826" s="648"/>
      <c r="F826" s="648"/>
      <c r="G826" s="649"/>
      <c r="H826" s="650">
        <v>729332.25847232051</v>
      </c>
      <c r="I826" s="650">
        <f t="shared" si="10367"/>
        <v>729332.25847232062</v>
      </c>
      <c r="J826" s="649">
        <v>0</v>
      </c>
      <c r="K826" s="649">
        <v>0</v>
      </c>
      <c r="L826" s="649">
        <v>0</v>
      </c>
      <c r="M826" s="649">
        <f>+M827*$H826</f>
        <v>72933.225847232054</v>
      </c>
      <c r="N826" s="649">
        <f t="shared" ref="N826" si="10815">+N827*$H826</f>
        <v>72933.225847232054</v>
      </c>
      <c r="O826" s="649">
        <f t="shared" ref="O826" si="10816">+O827*$H826</f>
        <v>72933.225847232054</v>
      </c>
      <c r="P826" s="649">
        <f t="shared" ref="P826" si="10817">((P827*$H826)-((P827*$H826*$E827)+(P827*$H826*$F827)))</f>
        <v>0</v>
      </c>
      <c r="Q826" s="649">
        <f t="shared" ref="Q826" si="10818">((Q827*$H826)-((Q827*$H826*$E827)+(Q827*$H826*$F827)))</f>
        <v>0</v>
      </c>
      <c r="R826" s="649">
        <f t="shared" ref="R826" si="10819">((R827*$H826)-((R827*$H826*$E827)+(R827*$H826*$F827)))</f>
        <v>0</v>
      </c>
      <c r="S826" s="649">
        <f t="shared" ref="S826" si="10820">((S827*$H826)-((S827*$H826*$E827)+(S827*$H826*$F827)))</f>
        <v>61628.575840911086</v>
      </c>
      <c r="T826" s="649">
        <f t="shared" ref="T826" si="10821">((T827*$H826)-((T827*$H826*$E827)+(T827*$H826*$F827)))</f>
        <v>331846.1776049058</v>
      </c>
      <c r="U826" s="649">
        <f t="shared" ref="U826" si="10822">((U827*$H826)-((U827*$H826*$E827)+(U827*$H826*$F827)))</f>
        <v>80591.214561191446</v>
      </c>
      <c r="V826" s="649">
        <f t="shared" ref="V826" si="10823">((V827*$H826)-((V827*$H826*$E827)+(V827*$H826*$F827)))</f>
        <v>0</v>
      </c>
      <c r="W826" s="649">
        <f t="shared" ref="W826" si="10824">((W827*$H826)-((W827*$H826*$E827)+(W827*$H826*$F827)))</f>
        <v>0</v>
      </c>
      <c r="X826" s="649">
        <f t="shared" ref="X826" si="10825">((X827*$H826)-((X827*$H826*$E827)+(X827*$H826*$F827)))</f>
        <v>0</v>
      </c>
      <c r="Y826" s="649">
        <f t="shared" ref="Y826" si="10826">((Y827*$H826)-((Y827*$H826*$E827)+(Y827*$H826*$F827)))</f>
        <v>0</v>
      </c>
      <c r="Z826" s="649">
        <f t="shared" ref="Z826" si="10827">((Z827*$H826)-((Z827*$H826*$E827)+(Z827*$H826*$F827)))</f>
        <v>0</v>
      </c>
      <c r="AA826" s="649">
        <f t="shared" ref="AA826" si="10828">((AA827*$H826)-((AA827*$H826*$E827)+(AA827*$H826*$F827)))</f>
        <v>0</v>
      </c>
      <c r="AB826" s="649">
        <f t="shared" ref="AB826" si="10829">((AB827*$H826)-((AB827*$H826*$E827)+(AB827*$H826*$F827)))</f>
        <v>0</v>
      </c>
      <c r="AC826" s="649">
        <f t="shared" ref="AC826" si="10830">((AC827*$H826)-((AC827*$H826*$E827)+(AC827*$H826*$F827)))</f>
        <v>0</v>
      </c>
      <c r="AD826" s="649">
        <f t="shared" ref="AD826" si="10831">((AD827*$H826)-((AD827*$H826*$E827)+(AD827*$H826*$F827)))</f>
        <v>0</v>
      </c>
      <c r="AE826" s="649">
        <f t="shared" ref="AE826" si="10832">((AE827*$H826)-((AE827*$H826*$E827)+(AE827*$H826*$F827)))</f>
        <v>0</v>
      </c>
      <c r="AF826" s="649">
        <f t="shared" ref="AF826" si="10833">((AF827*$H826)-((AF827*$H826*$E827)+(AF827*$H826*$F827)))</f>
        <v>0</v>
      </c>
      <c r="AG826" s="649">
        <f t="shared" ref="AG826" si="10834">((AG827*$H826)-((AG827*$H826*$E827)+(AG827*$H826*$F827)))</f>
        <v>0</v>
      </c>
      <c r="AH826" s="649">
        <f>+AH827*H826</f>
        <v>36466.612923616027</v>
      </c>
      <c r="AI826" s="649">
        <f>+AI827*H826</f>
        <v>0</v>
      </c>
      <c r="AJ826" s="649">
        <v>0</v>
      </c>
      <c r="AK826" s="649">
        <v>0</v>
      </c>
      <c r="AL826" s="649">
        <v>0</v>
      </c>
      <c r="AM826" s="649">
        <v>0</v>
      </c>
      <c r="AN826" s="649">
        <v>0</v>
      </c>
      <c r="AO826" s="649">
        <v>0</v>
      </c>
      <c r="AP826" s="649">
        <v>0</v>
      </c>
      <c r="AQ826" s="649">
        <v>0</v>
      </c>
      <c r="AR826" s="649">
        <v>0</v>
      </c>
      <c r="AS826" s="649">
        <v>0</v>
      </c>
      <c r="AT826" s="649">
        <v>0</v>
      </c>
      <c r="AU826" s="649">
        <v>0</v>
      </c>
      <c r="AV826" s="649">
        <v>0</v>
      </c>
      <c r="AW826" s="613">
        <f t="shared" si="10468"/>
        <v>729332.25847232062</v>
      </c>
      <c r="AX826" s="645">
        <f t="shared" si="10466"/>
        <v>0</v>
      </c>
      <c r="AY826" s="656">
        <f t="shared" si="10467"/>
        <v>0</v>
      </c>
      <c r="AZ826" s="591"/>
    </row>
    <row r="827" spans="1:52" s="314" customFormat="1">
      <c r="A827" s="642"/>
      <c r="B827" s="636"/>
      <c r="C827" s="636"/>
      <c r="D827" s="651"/>
      <c r="E827" s="652">
        <v>0.3</v>
      </c>
      <c r="F827" s="652">
        <v>0.05</v>
      </c>
      <c r="G827" s="653"/>
      <c r="H827" s="640"/>
      <c r="I827" s="640">
        <f t="shared" si="10367"/>
        <v>1.3499999999999999</v>
      </c>
      <c r="J827" s="658">
        <v>0</v>
      </c>
      <c r="K827" s="658">
        <v>0</v>
      </c>
      <c r="L827" s="658">
        <v>0</v>
      </c>
      <c r="M827" s="658">
        <v>0.1</v>
      </c>
      <c r="N827" s="658">
        <v>0.1</v>
      </c>
      <c r="O827" s="658">
        <v>0.1</v>
      </c>
      <c r="P827" s="658">
        <v>0</v>
      </c>
      <c r="Q827" s="658">
        <v>0</v>
      </c>
      <c r="R827" s="658">
        <v>0</v>
      </c>
      <c r="S827" s="658">
        <v>0.13</v>
      </c>
      <c r="T827" s="658">
        <v>0.7</v>
      </c>
      <c r="U827" s="658">
        <v>0.17000000000000004</v>
      </c>
      <c r="V827" s="658">
        <v>0</v>
      </c>
      <c r="W827" s="658">
        <v>0</v>
      </c>
      <c r="X827" s="658">
        <v>0</v>
      </c>
      <c r="Y827" s="658">
        <v>0</v>
      </c>
      <c r="Z827" s="658">
        <v>0</v>
      </c>
      <c r="AA827" s="658">
        <v>0</v>
      </c>
      <c r="AB827" s="658">
        <v>0</v>
      </c>
      <c r="AC827" s="658">
        <v>0</v>
      </c>
      <c r="AD827" s="658">
        <v>0</v>
      </c>
      <c r="AE827" s="658">
        <v>0</v>
      </c>
      <c r="AF827" s="658">
        <v>0</v>
      </c>
      <c r="AG827" s="658">
        <v>0</v>
      </c>
      <c r="AH827" s="658">
        <v>0.05</v>
      </c>
      <c r="AI827" s="658">
        <v>0</v>
      </c>
      <c r="AJ827" s="658">
        <v>0</v>
      </c>
      <c r="AK827" s="658">
        <v>0</v>
      </c>
      <c r="AL827" s="658">
        <v>0</v>
      </c>
      <c r="AM827" s="658">
        <v>0</v>
      </c>
      <c r="AN827" s="658">
        <v>0</v>
      </c>
      <c r="AO827" s="658">
        <v>0</v>
      </c>
      <c r="AP827" s="658">
        <v>0</v>
      </c>
      <c r="AQ827" s="658">
        <v>0</v>
      </c>
      <c r="AR827" s="658">
        <v>0</v>
      </c>
      <c r="AS827" s="658">
        <v>0</v>
      </c>
      <c r="AT827" s="658">
        <v>0</v>
      </c>
      <c r="AU827" s="658">
        <v>0</v>
      </c>
      <c r="AV827" s="658">
        <v>0</v>
      </c>
      <c r="AW827" s="613">
        <f t="shared" si="10468"/>
        <v>1.3499999999999999</v>
      </c>
      <c r="AX827" s="645">
        <f t="shared" si="10466"/>
        <v>1.3499999999999999</v>
      </c>
      <c r="AY827" s="656" t="e">
        <f t="shared" si="10467"/>
        <v>#DIV/0!</v>
      </c>
      <c r="AZ827" s="661"/>
    </row>
    <row r="828" spans="1:52">
      <c r="A828" s="590"/>
      <c r="B828" s="646" t="s">
        <v>305</v>
      </c>
      <c r="C828" s="646" t="s">
        <v>939</v>
      </c>
      <c r="D828" s="647" t="s">
        <v>940</v>
      </c>
      <c r="E828" s="648"/>
      <c r="F828" s="648"/>
      <c r="G828" s="649"/>
      <c r="H828" s="650">
        <v>729504.73436184239</v>
      </c>
      <c r="I828" s="650">
        <f t="shared" si="10367"/>
        <v>729504.73436184227</v>
      </c>
      <c r="J828" s="649">
        <v>0</v>
      </c>
      <c r="K828" s="649">
        <v>0</v>
      </c>
      <c r="L828" s="649">
        <v>0</v>
      </c>
      <c r="M828" s="649">
        <f>+M829*$H828</f>
        <v>72950.473436184242</v>
      </c>
      <c r="N828" s="649">
        <f t="shared" ref="N828" si="10835">+N829*$H828</f>
        <v>72950.473436184242</v>
      </c>
      <c r="O828" s="649">
        <f t="shared" ref="O828" si="10836">+O829*$H828</f>
        <v>72950.473436184242</v>
      </c>
      <c r="P828" s="649">
        <f t="shared" ref="P828" si="10837">((P829*$H828)-((P829*$H828*$E829)+(P829*$H828*$F829)))</f>
        <v>0</v>
      </c>
      <c r="Q828" s="649">
        <f t="shared" ref="Q828" si="10838">((Q829*$H828)-((Q829*$H828*$E829)+(Q829*$H828*$F829)))</f>
        <v>0</v>
      </c>
      <c r="R828" s="649">
        <f t="shared" ref="R828" si="10839">((R829*$H828)-((R829*$H828*$E829)+(R829*$H828*$F829)))</f>
        <v>0</v>
      </c>
      <c r="S828" s="649">
        <f t="shared" ref="S828" si="10840">((S829*$H828)-((S829*$H828*$E829)+(S829*$H828*$F829)))</f>
        <v>0</v>
      </c>
      <c r="T828" s="649">
        <f t="shared" ref="T828" si="10841">((T829*$H828)-((T829*$H828*$E829)+(T829*$H828*$F829)))</f>
        <v>308215.75026787841</v>
      </c>
      <c r="U828" s="649">
        <f t="shared" ref="U828" si="10842">((U829*$H828)-((U829*$H828*$E829)+(U829*$H828*$F829)))</f>
        <v>165962.32706731913</v>
      </c>
      <c r="V828" s="649">
        <f t="shared" ref="V828" si="10843">((V829*$H828)-((V829*$H828*$E829)+(V829*$H828*$F829)))</f>
        <v>0</v>
      </c>
      <c r="W828" s="649">
        <f t="shared" ref="W828" si="10844">((W829*$H828)-((W829*$H828*$E829)+(W829*$H828*$F829)))</f>
        <v>0</v>
      </c>
      <c r="X828" s="649">
        <f t="shared" ref="X828" si="10845">((X829*$H828)-((X829*$H828*$E829)+(X829*$H828*$F829)))</f>
        <v>0</v>
      </c>
      <c r="Y828" s="649">
        <f t="shared" ref="Y828" si="10846">((Y829*$H828)-((Y829*$H828*$E829)+(Y829*$H828*$F829)))</f>
        <v>0</v>
      </c>
      <c r="Z828" s="649">
        <f t="shared" ref="Z828" si="10847">((Z829*$H828)-((Z829*$H828*$E829)+(Z829*$H828*$F829)))</f>
        <v>0</v>
      </c>
      <c r="AA828" s="649">
        <f t="shared" ref="AA828" si="10848">((AA829*$H828)-((AA829*$H828*$E829)+(AA829*$H828*$F829)))</f>
        <v>0</v>
      </c>
      <c r="AB828" s="649">
        <f t="shared" ref="AB828" si="10849">((AB829*$H828)-((AB829*$H828*$E829)+(AB829*$H828*$F829)))</f>
        <v>0</v>
      </c>
      <c r="AC828" s="649">
        <f t="shared" ref="AC828" si="10850">((AC829*$H828)-((AC829*$H828*$E829)+(AC829*$H828*$F829)))</f>
        <v>0</v>
      </c>
      <c r="AD828" s="649">
        <f t="shared" ref="AD828" si="10851">((AD829*$H828)-((AD829*$H828*$E829)+(AD829*$H828*$F829)))</f>
        <v>0</v>
      </c>
      <c r="AE828" s="649">
        <f t="shared" ref="AE828" si="10852">((AE829*$H828)-((AE829*$H828*$E829)+(AE829*$H828*$F829)))</f>
        <v>0</v>
      </c>
      <c r="AF828" s="649">
        <f t="shared" ref="AF828" si="10853">((AF829*$H828)-((AF829*$H828*$E829)+(AF829*$H828*$F829)))</f>
        <v>0</v>
      </c>
      <c r="AG828" s="649">
        <f t="shared" ref="AG828" si="10854">((AG829*$H828)-((AG829*$H828*$E829)+(AG829*$H828*$F829)))</f>
        <v>0</v>
      </c>
      <c r="AH828" s="649">
        <f>+AH829*H828</f>
        <v>36475.236718092121</v>
      </c>
      <c r="AI828" s="649">
        <f>+AI829*H828</f>
        <v>0</v>
      </c>
      <c r="AJ828" s="649">
        <v>0</v>
      </c>
      <c r="AK828" s="649">
        <v>0</v>
      </c>
      <c r="AL828" s="649">
        <v>0</v>
      </c>
      <c r="AM828" s="649">
        <v>0</v>
      </c>
      <c r="AN828" s="649">
        <v>0</v>
      </c>
      <c r="AO828" s="649">
        <v>0</v>
      </c>
      <c r="AP828" s="649">
        <v>0</v>
      </c>
      <c r="AQ828" s="649">
        <v>0</v>
      </c>
      <c r="AR828" s="649">
        <v>0</v>
      </c>
      <c r="AS828" s="649">
        <v>0</v>
      </c>
      <c r="AT828" s="649">
        <v>0</v>
      </c>
      <c r="AU828" s="649">
        <v>0</v>
      </c>
      <c r="AV828" s="649">
        <v>0</v>
      </c>
      <c r="AW828" s="613">
        <f t="shared" si="10468"/>
        <v>729504.73436184227</v>
      </c>
      <c r="AX828" s="645">
        <f t="shared" si="10466"/>
        <v>0</v>
      </c>
      <c r="AY828" s="656">
        <f t="shared" si="10467"/>
        <v>0</v>
      </c>
      <c r="AZ828" s="591"/>
    </row>
    <row r="829" spans="1:52" s="314" customFormat="1">
      <c r="A829" s="642"/>
      <c r="B829" s="636"/>
      <c r="C829" s="636"/>
      <c r="D829" s="651"/>
      <c r="E829" s="652">
        <v>0.3</v>
      </c>
      <c r="F829" s="652">
        <v>0.05</v>
      </c>
      <c r="G829" s="653"/>
      <c r="H829" s="640"/>
      <c r="I829" s="640">
        <f t="shared" si="10367"/>
        <v>1.35</v>
      </c>
      <c r="J829" s="658">
        <v>0</v>
      </c>
      <c r="K829" s="658">
        <v>0</v>
      </c>
      <c r="L829" s="658">
        <v>0</v>
      </c>
      <c r="M829" s="658">
        <v>0.1</v>
      </c>
      <c r="N829" s="658">
        <v>0.1</v>
      </c>
      <c r="O829" s="658">
        <v>0.1</v>
      </c>
      <c r="P829" s="658">
        <v>0</v>
      </c>
      <c r="Q829" s="658">
        <v>0</v>
      </c>
      <c r="R829" s="658">
        <v>0</v>
      </c>
      <c r="S829" s="658">
        <v>0</v>
      </c>
      <c r="T829" s="658">
        <v>0.65</v>
      </c>
      <c r="U829" s="658">
        <v>0.35</v>
      </c>
      <c r="V829" s="658">
        <v>0</v>
      </c>
      <c r="W829" s="658">
        <v>0</v>
      </c>
      <c r="X829" s="658">
        <v>0</v>
      </c>
      <c r="Y829" s="658">
        <v>0</v>
      </c>
      <c r="Z829" s="658">
        <v>0</v>
      </c>
      <c r="AA829" s="658">
        <v>0</v>
      </c>
      <c r="AB829" s="658">
        <v>0</v>
      </c>
      <c r="AC829" s="658">
        <v>0</v>
      </c>
      <c r="AD829" s="658">
        <v>0</v>
      </c>
      <c r="AE829" s="658">
        <v>0</v>
      </c>
      <c r="AF829" s="658">
        <v>0</v>
      </c>
      <c r="AG829" s="658">
        <v>0</v>
      </c>
      <c r="AH829" s="658">
        <v>0.05</v>
      </c>
      <c r="AI829" s="658">
        <v>0</v>
      </c>
      <c r="AJ829" s="658">
        <v>0</v>
      </c>
      <c r="AK829" s="658">
        <v>0</v>
      </c>
      <c r="AL829" s="658">
        <v>0</v>
      </c>
      <c r="AM829" s="658">
        <v>0</v>
      </c>
      <c r="AN829" s="658">
        <v>0</v>
      </c>
      <c r="AO829" s="658">
        <v>0</v>
      </c>
      <c r="AP829" s="658">
        <v>0</v>
      </c>
      <c r="AQ829" s="658">
        <v>0</v>
      </c>
      <c r="AR829" s="658">
        <v>0</v>
      </c>
      <c r="AS829" s="658">
        <v>0</v>
      </c>
      <c r="AT829" s="658">
        <v>0</v>
      </c>
      <c r="AU829" s="658">
        <v>0</v>
      </c>
      <c r="AV829" s="658">
        <v>0</v>
      </c>
      <c r="AW829" s="613">
        <f t="shared" si="10468"/>
        <v>1.35</v>
      </c>
      <c r="AX829" s="645">
        <f t="shared" si="10466"/>
        <v>1.35</v>
      </c>
      <c r="AY829" s="656" t="e">
        <f t="shared" si="10467"/>
        <v>#DIV/0!</v>
      </c>
      <c r="AZ829" s="661"/>
    </row>
    <row r="830" spans="1:52">
      <c r="A830" s="590"/>
      <c r="B830" s="629" t="s">
        <v>278</v>
      </c>
      <c r="C830" s="629" t="s">
        <v>941</v>
      </c>
      <c r="D830" s="630" t="s">
        <v>942</v>
      </c>
      <c r="E830" s="643"/>
      <c r="F830" s="643"/>
      <c r="G830" s="631"/>
      <c r="H830" s="632">
        <f>+H831+H833+H835+H837+H839+H841+H843+H845+H847+H849+H851+H853+H855+H857+H859+H861+H863+H865</f>
        <v>8591949.1059907209</v>
      </c>
      <c r="I830" s="632">
        <f t="shared" si="10367"/>
        <v>8591949.1059907209</v>
      </c>
      <c r="J830" s="632">
        <f t="shared" ref="J830:AV830" si="10855">+J831+J833+J835+J837+J839+J841+J843+J845+J847+J849+J851+J853+J855+J857+J859+J861+J863+J865</f>
        <v>0</v>
      </c>
      <c r="K830" s="632">
        <f t="shared" si="10855"/>
        <v>0</v>
      </c>
      <c r="L830" s="632">
        <f t="shared" si="10855"/>
        <v>0</v>
      </c>
      <c r="M830" s="632">
        <f t="shared" si="10855"/>
        <v>859194.91059907188</v>
      </c>
      <c r="N830" s="632">
        <f t="shared" si="10855"/>
        <v>859194.91059907188</v>
      </c>
      <c r="O830" s="632">
        <f t="shared" si="10855"/>
        <v>859194.91059907188</v>
      </c>
      <c r="P830" s="632">
        <f t="shared" si="10855"/>
        <v>0</v>
      </c>
      <c r="Q830" s="632">
        <f t="shared" si="10855"/>
        <v>0</v>
      </c>
      <c r="R830" s="632">
        <f t="shared" si="10855"/>
        <v>153992.13780665753</v>
      </c>
      <c r="S830" s="632">
        <f t="shared" si="10855"/>
        <v>201359.66117431468</v>
      </c>
      <c r="T830" s="632">
        <f t="shared" si="10855"/>
        <v>31635.262782857048</v>
      </c>
      <c r="U830" s="632">
        <f t="shared" si="10855"/>
        <v>323748.99849451915</v>
      </c>
      <c r="V830" s="632">
        <f t="shared" si="10855"/>
        <v>684217.88713617215</v>
      </c>
      <c r="W830" s="632">
        <f t="shared" si="10855"/>
        <v>754219.80958296917</v>
      </c>
      <c r="X830" s="632">
        <f t="shared" si="10855"/>
        <v>722049.29637800856</v>
      </c>
      <c r="Y830" s="632">
        <f t="shared" si="10855"/>
        <v>729198.29931244429</v>
      </c>
      <c r="Z830" s="632">
        <f t="shared" si="10855"/>
        <v>751085.43646002014</v>
      </c>
      <c r="AA830" s="632">
        <f t="shared" si="10855"/>
        <v>542599.35755361291</v>
      </c>
      <c r="AB830" s="632">
        <f t="shared" si="10855"/>
        <v>505836.05852175271</v>
      </c>
      <c r="AC830" s="632">
        <f t="shared" si="10855"/>
        <v>184824.7136906404</v>
      </c>
      <c r="AD830" s="632">
        <f t="shared" si="10855"/>
        <v>0</v>
      </c>
      <c r="AE830" s="632">
        <f t="shared" si="10855"/>
        <v>0</v>
      </c>
      <c r="AF830" s="632">
        <f t="shared" si="10855"/>
        <v>0</v>
      </c>
      <c r="AG830" s="632">
        <f t="shared" si="10855"/>
        <v>0</v>
      </c>
      <c r="AH830" s="632">
        <f t="shared" si="10855"/>
        <v>429597.45529953594</v>
      </c>
      <c r="AI830" s="632">
        <f t="shared" si="10855"/>
        <v>0</v>
      </c>
      <c r="AJ830" s="632">
        <f t="shared" si="10855"/>
        <v>0</v>
      </c>
      <c r="AK830" s="632">
        <f t="shared" si="10855"/>
        <v>0</v>
      </c>
      <c r="AL830" s="632">
        <f t="shared" si="10855"/>
        <v>0</v>
      </c>
      <c r="AM830" s="632">
        <f t="shared" si="10855"/>
        <v>0</v>
      </c>
      <c r="AN830" s="632">
        <f t="shared" si="10855"/>
        <v>0</v>
      </c>
      <c r="AO830" s="632">
        <f t="shared" si="10855"/>
        <v>0</v>
      </c>
      <c r="AP830" s="632">
        <f t="shared" si="10855"/>
        <v>0</v>
      </c>
      <c r="AQ830" s="632">
        <f t="shared" si="10855"/>
        <v>0</v>
      </c>
      <c r="AR830" s="632">
        <f t="shared" si="10855"/>
        <v>0</v>
      </c>
      <c r="AS830" s="632">
        <f t="shared" si="10855"/>
        <v>0</v>
      </c>
      <c r="AT830" s="632">
        <f t="shared" si="10855"/>
        <v>0</v>
      </c>
      <c r="AU830" s="632">
        <f t="shared" si="10855"/>
        <v>0</v>
      </c>
      <c r="AV830" s="632">
        <f t="shared" si="10855"/>
        <v>0</v>
      </c>
      <c r="AW830" s="613">
        <f t="shared" si="10468"/>
        <v>8591949.1059907209</v>
      </c>
      <c r="AX830" s="645">
        <f t="shared" si="10466"/>
        <v>0</v>
      </c>
      <c r="AY830" s="656">
        <f t="shared" si="10467"/>
        <v>0</v>
      </c>
      <c r="AZ830" s="591"/>
    </row>
    <row r="831" spans="1:52">
      <c r="A831" s="590"/>
      <c r="B831" s="646" t="s">
        <v>305</v>
      </c>
      <c r="C831" s="646" t="s">
        <v>943</v>
      </c>
      <c r="D831" s="647" t="s">
        <v>944</v>
      </c>
      <c r="E831" s="648"/>
      <c r="F831" s="648"/>
      <c r="G831" s="649"/>
      <c r="H831" s="650">
        <v>450871.68028787459</v>
      </c>
      <c r="I831" s="650">
        <f t="shared" si="10367"/>
        <v>450871.68028787465</v>
      </c>
      <c r="J831" s="649">
        <v>0</v>
      </c>
      <c r="K831" s="649">
        <v>0</v>
      </c>
      <c r="L831" s="649">
        <v>0</v>
      </c>
      <c r="M831" s="649">
        <f>+M832*$H831</f>
        <v>45087.168028787462</v>
      </c>
      <c r="N831" s="649">
        <f t="shared" ref="N831" si="10856">+N832*$H831</f>
        <v>45087.168028787462</v>
      </c>
      <c r="O831" s="649">
        <f t="shared" ref="O831" si="10857">+O832*$H831</f>
        <v>45087.168028787462</v>
      </c>
      <c r="P831" s="649">
        <f t="shared" ref="P831" si="10858">((P832*$H831)-((P832*$H831*$E832)+(P832*$H831*$F832)))</f>
        <v>0</v>
      </c>
      <c r="Q831" s="649">
        <f t="shared" ref="Q831" si="10859">((Q832*$H831)-((Q832*$H831*$E832)+(Q832*$H831*$F832)))</f>
        <v>0</v>
      </c>
      <c r="R831" s="649">
        <f t="shared" ref="R831" si="10860">((R832*$H831)-((R832*$H831*$E832)+(R832*$H831*$F832)))</f>
        <v>0</v>
      </c>
      <c r="S831" s="649">
        <f t="shared" ref="S831" si="10861">((S832*$H831)-((S832*$H831*$E832)+(S832*$H831*$F832)))</f>
        <v>0</v>
      </c>
      <c r="T831" s="649">
        <f t="shared" ref="T831" si="10862">((T832*$H831)-((T832*$H831*$E832)+(T832*$H831*$F832)))</f>
        <v>0</v>
      </c>
      <c r="U831" s="649">
        <f t="shared" ref="U831" si="10863">((U832*$H831)-((U832*$H831*$E832)+(U832*$H831*$F832)))</f>
        <v>202215.94860911174</v>
      </c>
      <c r="V831" s="649">
        <f t="shared" ref="V831" si="10864">((V832*$H831)-((V832*$H831*$E832)+(V832*$H831*$F832)))</f>
        <v>90850.64357800674</v>
      </c>
      <c r="W831" s="649">
        <f t="shared" ref="W831" si="10865">((W832*$H831)-((W832*$H831*$E832)+(W832*$H831*$F832)))</f>
        <v>0</v>
      </c>
      <c r="X831" s="649">
        <f t="shared" ref="X831" si="10866">((X832*$H831)-((X832*$H831*$E832)+(X832*$H831*$F832)))</f>
        <v>0</v>
      </c>
      <c r="Y831" s="649">
        <f t="shared" ref="Y831" si="10867">((Y832*$H831)-((Y832*$H831*$E832)+(Y832*$H831*$F832)))</f>
        <v>0</v>
      </c>
      <c r="Z831" s="649">
        <f t="shared" ref="Z831" si="10868">((Z832*$H831)-((Z832*$H831*$E832)+(Z832*$H831*$F832)))</f>
        <v>0</v>
      </c>
      <c r="AA831" s="649">
        <f t="shared" ref="AA831" si="10869">((AA832*$H831)-((AA832*$H831*$E832)+(AA832*$H831*$F832)))</f>
        <v>0</v>
      </c>
      <c r="AB831" s="649">
        <f t="shared" ref="AB831" si="10870">((AB832*$H831)-((AB832*$H831*$E832)+(AB832*$H831*$F832)))</f>
        <v>0</v>
      </c>
      <c r="AC831" s="649">
        <f t="shared" ref="AC831" si="10871">((AC832*$H831)-((AC832*$H831*$E832)+(AC832*$H831*$F832)))</f>
        <v>0</v>
      </c>
      <c r="AD831" s="649">
        <f t="shared" ref="AD831" si="10872">((AD832*$H831)-((AD832*$H831*$E832)+(AD832*$H831*$F832)))</f>
        <v>0</v>
      </c>
      <c r="AE831" s="649">
        <f t="shared" ref="AE831" si="10873">((AE832*$H831)-((AE832*$H831*$E832)+(AE832*$H831*$F832)))</f>
        <v>0</v>
      </c>
      <c r="AF831" s="649">
        <f t="shared" ref="AF831" si="10874">((AF832*$H831)-((AF832*$H831*$E832)+(AF832*$H831*$F832)))</f>
        <v>0</v>
      </c>
      <c r="AG831" s="649">
        <f t="shared" ref="AG831" si="10875">((AG832*$H831)-((AG832*$H831*$E832)+(AG832*$H831*$F832)))</f>
        <v>0</v>
      </c>
      <c r="AH831" s="649">
        <f>+AH832*H831</f>
        <v>22543.584014393731</v>
      </c>
      <c r="AI831" s="649">
        <f>+AI832*H831</f>
        <v>0</v>
      </c>
      <c r="AJ831" s="649">
        <v>0</v>
      </c>
      <c r="AK831" s="649">
        <v>0</v>
      </c>
      <c r="AL831" s="649">
        <v>0</v>
      </c>
      <c r="AM831" s="649">
        <v>0</v>
      </c>
      <c r="AN831" s="649">
        <v>0</v>
      </c>
      <c r="AO831" s="649">
        <v>0</v>
      </c>
      <c r="AP831" s="649">
        <v>0</v>
      </c>
      <c r="AQ831" s="649">
        <v>0</v>
      </c>
      <c r="AR831" s="649">
        <v>0</v>
      </c>
      <c r="AS831" s="649">
        <v>0</v>
      </c>
      <c r="AT831" s="649">
        <v>0</v>
      </c>
      <c r="AU831" s="649">
        <v>0</v>
      </c>
      <c r="AV831" s="649">
        <v>0</v>
      </c>
      <c r="AW831" s="613">
        <f t="shared" si="10468"/>
        <v>450871.68028787465</v>
      </c>
      <c r="AX831" s="645">
        <f t="shared" si="10466"/>
        <v>0</v>
      </c>
      <c r="AY831" s="656">
        <f t="shared" si="10467"/>
        <v>0</v>
      </c>
      <c r="AZ831" s="591"/>
    </row>
    <row r="832" spans="1:52" s="314" customFormat="1">
      <c r="A832" s="642"/>
      <c r="B832" s="636"/>
      <c r="C832" s="636"/>
      <c r="D832" s="651"/>
      <c r="E832" s="652">
        <v>0.3</v>
      </c>
      <c r="F832" s="652">
        <v>0.05</v>
      </c>
      <c r="G832" s="653"/>
      <c r="H832" s="640"/>
      <c r="I832" s="640">
        <f t="shared" ref="I832:I895" si="10876">SUM(J832:AV832)</f>
        <v>1.35</v>
      </c>
      <c r="J832" s="658">
        <v>0</v>
      </c>
      <c r="K832" s="658">
        <v>0</v>
      </c>
      <c r="L832" s="658">
        <v>0</v>
      </c>
      <c r="M832" s="658">
        <v>0.1</v>
      </c>
      <c r="N832" s="658">
        <v>0.1</v>
      </c>
      <c r="O832" s="658">
        <v>0.1</v>
      </c>
      <c r="P832" s="658">
        <v>0</v>
      </c>
      <c r="Q832" s="658">
        <v>0</v>
      </c>
      <c r="R832" s="658">
        <v>0</v>
      </c>
      <c r="S832" s="658">
        <v>0</v>
      </c>
      <c r="T832" s="658">
        <v>0</v>
      </c>
      <c r="U832" s="658">
        <v>0.69</v>
      </c>
      <c r="V832" s="658">
        <v>0.31000000000000005</v>
      </c>
      <c r="W832" s="658">
        <v>0</v>
      </c>
      <c r="X832" s="658">
        <v>0</v>
      </c>
      <c r="Y832" s="658">
        <v>0</v>
      </c>
      <c r="Z832" s="658">
        <v>0</v>
      </c>
      <c r="AA832" s="658">
        <v>0</v>
      </c>
      <c r="AB832" s="658">
        <v>0</v>
      </c>
      <c r="AC832" s="658">
        <v>0</v>
      </c>
      <c r="AD832" s="658">
        <v>0</v>
      </c>
      <c r="AE832" s="658">
        <v>0</v>
      </c>
      <c r="AF832" s="658">
        <v>0</v>
      </c>
      <c r="AG832" s="658">
        <v>0</v>
      </c>
      <c r="AH832" s="658">
        <v>0.05</v>
      </c>
      <c r="AI832" s="658">
        <v>0</v>
      </c>
      <c r="AJ832" s="658">
        <v>0</v>
      </c>
      <c r="AK832" s="658">
        <v>0</v>
      </c>
      <c r="AL832" s="658">
        <v>0</v>
      </c>
      <c r="AM832" s="658">
        <v>0</v>
      </c>
      <c r="AN832" s="658">
        <v>0</v>
      </c>
      <c r="AO832" s="658">
        <v>0</v>
      </c>
      <c r="AP832" s="658">
        <v>0</v>
      </c>
      <c r="AQ832" s="658">
        <v>0</v>
      </c>
      <c r="AR832" s="658">
        <v>0</v>
      </c>
      <c r="AS832" s="658">
        <v>0</v>
      </c>
      <c r="AT832" s="658">
        <v>0</v>
      </c>
      <c r="AU832" s="658">
        <v>0</v>
      </c>
      <c r="AV832" s="658">
        <v>0</v>
      </c>
      <c r="AW832" s="613">
        <f t="shared" si="10468"/>
        <v>1.35</v>
      </c>
      <c r="AX832" s="645">
        <f t="shared" si="10466"/>
        <v>1.35</v>
      </c>
      <c r="AY832" s="656" t="e">
        <f t="shared" si="10467"/>
        <v>#DIV/0!</v>
      </c>
      <c r="AZ832" s="661"/>
    </row>
    <row r="833" spans="1:52">
      <c r="A833" s="590"/>
      <c r="B833" s="646" t="s">
        <v>305</v>
      </c>
      <c r="C833" s="646" t="s">
        <v>945</v>
      </c>
      <c r="D833" s="647" t="s">
        <v>946</v>
      </c>
      <c r="E833" s="648"/>
      <c r="F833" s="648"/>
      <c r="G833" s="649"/>
      <c r="H833" s="650">
        <v>549923.30264890217</v>
      </c>
      <c r="I833" s="650">
        <f t="shared" si="10876"/>
        <v>549923.30264890217</v>
      </c>
      <c r="J833" s="649">
        <v>0</v>
      </c>
      <c r="K833" s="649">
        <v>0</v>
      </c>
      <c r="L833" s="649">
        <v>0</v>
      </c>
      <c r="M833" s="649">
        <f>+M834*$H833</f>
        <v>54992.330264890217</v>
      </c>
      <c r="N833" s="649">
        <f t="shared" ref="N833" si="10877">+N834*$H833</f>
        <v>54992.330264890217</v>
      </c>
      <c r="O833" s="649">
        <f t="shared" ref="O833" si="10878">+O834*$H833</f>
        <v>54992.330264890217</v>
      </c>
      <c r="P833" s="649">
        <f t="shared" ref="P833" si="10879">((P834*$H833)-((P834*$H833*$E834)+(P834*$H833*$F834)))</f>
        <v>0</v>
      </c>
      <c r="Q833" s="649">
        <f t="shared" ref="Q833" si="10880">((Q834*$H833)-((Q834*$H833*$E834)+(Q834*$H833*$F834)))</f>
        <v>0</v>
      </c>
      <c r="R833" s="649">
        <f t="shared" ref="R833" si="10881">((R834*$H833)-((R834*$H833*$E834)+(R834*$H833*$F834)))</f>
        <v>0</v>
      </c>
      <c r="S833" s="649">
        <f t="shared" ref="S833" si="10882">((S834*$H833)-((S834*$H833*$E834)+(S834*$H833*$F834)))</f>
        <v>0</v>
      </c>
      <c r="T833" s="649">
        <f t="shared" ref="T833" si="10883">((T834*$H833)-((T834*$H833*$E834)+(T834*$H833*$F834)))</f>
        <v>0</v>
      </c>
      <c r="U833" s="649">
        <f t="shared" ref="U833" si="10884">((U834*$H833)-((U834*$H833*$E834)+(U834*$H833*$F834)))</f>
        <v>121533.04988540738</v>
      </c>
      <c r="V833" s="649">
        <f t="shared" ref="V833" si="10885">((V834*$H833)-((V834*$H833*$E834)+(V834*$H833*$F834)))</f>
        <v>235917.096836379</v>
      </c>
      <c r="W833" s="649">
        <f t="shared" ref="W833" si="10886">((W834*$H833)-((W834*$H833*$E834)+(W834*$H833*$F834)))</f>
        <v>0</v>
      </c>
      <c r="X833" s="649">
        <f t="shared" ref="X833" si="10887">((X834*$H833)-((X834*$H833*$E834)+(X834*$H833*$F834)))</f>
        <v>0</v>
      </c>
      <c r="Y833" s="649">
        <f t="shared" ref="Y833" si="10888">((Y834*$H833)-((Y834*$H833*$E834)+(Y834*$H833*$F834)))</f>
        <v>0</v>
      </c>
      <c r="Z833" s="649">
        <f t="shared" ref="Z833" si="10889">((Z834*$H833)-((Z834*$H833*$E834)+(Z834*$H833*$F834)))</f>
        <v>0</v>
      </c>
      <c r="AA833" s="649">
        <f t="shared" ref="AA833" si="10890">((AA834*$H833)-((AA834*$H833*$E834)+(AA834*$H833*$F834)))</f>
        <v>0</v>
      </c>
      <c r="AB833" s="649">
        <f t="shared" ref="AB833" si="10891">((AB834*$H833)-((AB834*$H833*$E834)+(AB834*$H833*$F834)))</f>
        <v>0</v>
      </c>
      <c r="AC833" s="649">
        <f t="shared" ref="AC833" si="10892">((AC834*$H833)-((AC834*$H833*$E834)+(AC834*$H833*$F834)))</f>
        <v>0</v>
      </c>
      <c r="AD833" s="649">
        <f t="shared" ref="AD833" si="10893">((AD834*$H833)-((AD834*$H833*$E834)+(AD834*$H833*$F834)))</f>
        <v>0</v>
      </c>
      <c r="AE833" s="649">
        <f t="shared" ref="AE833" si="10894">((AE834*$H833)-((AE834*$H833*$E834)+(AE834*$H833*$F834)))</f>
        <v>0</v>
      </c>
      <c r="AF833" s="649">
        <f t="shared" ref="AF833" si="10895">((AF834*$H833)-((AF834*$H833*$E834)+(AF834*$H833*$F834)))</f>
        <v>0</v>
      </c>
      <c r="AG833" s="649">
        <f t="shared" ref="AG833" si="10896">((AG834*$H833)-((AG834*$H833*$E834)+(AG834*$H833*$F834)))</f>
        <v>0</v>
      </c>
      <c r="AH833" s="649">
        <f>+AH834*H833</f>
        <v>27496.165132445109</v>
      </c>
      <c r="AI833" s="649">
        <f>+AI834*H833</f>
        <v>0</v>
      </c>
      <c r="AJ833" s="649">
        <v>0</v>
      </c>
      <c r="AK833" s="649">
        <v>0</v>
      </c>
      <c r="AL833" s="649">
        <v>0</v>
      </c>
      <c r="AM833" s="649">
        <v>0</v>
      </c>
      <c r="AN833" s="649">
        <v>0</v>
      </c>
      <c r="AO833" s="649">
        <v>0</v>
      </c>
      <c r="AP833" s="649">
        <v>0</v>
      </c>
      <c r="AQ833" s="649">
        <v>0</v>
      </c>
      <c r="AR833" s="649">
        <v>0</v>
      </c>
      <c r="AS833" s="649">
        <v>0</v>
      </c>
      <c r="AT833" s="649">
        <v>0</v>
      </c>
      <c r="AU833" s="649">
        <v>0</v>
      </c>
      <c r="AV833" s="649">
        <v>0</v>
      </c>
      <c r="AW833" s="613">
        <f t="shared" si="10468"/>
        <v>549923.30264890217</v>
      </c>
      <c r="AX833" s="645">
        <f t="shared" si="10466"/>
        <v>0</v>
      </c>
      <c r="AY833" s="656">
        <f t="shared" si="10467"/>
        <v>0</v>
      </c>
      <c r="AZ833" s="591"/>
    </row>
    <row r="834" spans="1:52" s="314" customFormat="1">
      <c r="A834" s="642"/>
      <c r="B834" s="636"/>
      <c r="C834" s="636"/>
      <c r="D834" s="651"/>
      <c r="E834" s="652">
        <v>0.3</v>
      </c>
      <c r="F834" s="652">
        <v>0.05</v>
      </c>
      <c r="G834" s="653"/>
      <c r="H834" s="640"/>
      <c r="I834" s="640">
        <f t="shared" si="10876"/>
        <v>1.35</v>
      </c>
      <c r="J834" s="658">
        <v>0</v>
      </c>
      <c r="K834" s="658">
        <v>0</v>
      </c>
      <c r="L834" s="658">
        <v>0</v>
      </c>
      <c r="M834" s="658">
        <v>0.1</v>
      </c>
      <c r="N834" s="658">
        <v>0.1</v>
      </c>
      <c r="O834" s="658">
        <v>0.1</v>
      </c>
      <c r="P834" s="658">
        <v>0</v>
      </c>
      <c r="Q834" s="658">
        <v>0</v>
      </c>
      <c r="R834" s="658">
        <v>0</v>
      </c>
      <c r="S834" s="658">
        <v>0</v>
      </c>
      <c r="T834" s="658">
        <v>0</v>
      </c>
      <c r="U834" s="658">
        <v>0.34</v>
      </c>
      <c r="V834" s="658">
        <v>0.65999999999999992</v>
      </c>
      <c r="W834" s="658">
        <v>0</v>
      </c>
      <c r="X834" s="658">
        <v>0</v>
      </c>
      <c r="Y834" s="658">
        <v>0</v>
      </c>
      <c r="Z834" s="658">
        <v>0</v>
      </c>
      <c r="AA834" s="658">
        <v>0</v>
      </c>
      <c r="AB834" s="658">
        <v>0</v>
      </c>
      <c r="AC834" s="658">
        <v>0</v>
      </c>
      <c r="AD834" s="658">
        <v>0</v>
      </c>
      <c r="AE834" s="658">
        <v>0</v>
      </c>
      <c r="AF834" s="658">
        <v>0</v>
      </c>
      <c r="AG834" s="658">
        <v>0</v>
      </c>
      <c r="AH834" s="658">
        <v>0.05</v>
      </c>
      <c r="AI834" s="658">
        <v>0</v>
      </c>
      <c r="AJ834" s="658">
        <v>0</v>
      </c>
      <c r="AK834" s="658">
        <v>0</v>
      </c>
      <c r="AL834" s="658">
        <v>0</v>
      </c>
      <c r="AM834" s="658">
        <v>0</v>
      </c>
      <c r="AN834" s="658">
        <v>0</v>
      </c>
      <c r="AO834" s="658">
        <v>0</v>
      </c>
      <c r="AP834" s="658">
        <v>0</v>
      </c>
      <c r="AQ834" s="658">
        <v>0</v>
      </c>
      <c r="AR834" s="658">
        <v>0</v>
      </c>
      <c r="AS834" s="658">
        <v>0</v>
      </c>
      <c r="AT834" s="658">
        <v>0</v>
      </c>
      <c r="AU834" s="658">
        <v>0</v>
      </c>
      <c r="AV834" s="658">
        <v>0</v>
      </c>
      <c r="AW834" s="613">
        <f t="shared" si="10468"/>
        <v>1.35</v>
      </c>
      <c r="AX834" s="645">
        <f t="shared" si="10466"/>
        <v>1.35</v>
      </c>
      <c r="AY834" s="656" t="e">
        <f t="shared" si="10467"/>
        <v>#DIV/0!</v>
      </c>
      <c r="AZ834" s="661"/>
    </row>
    <row r="835" spans="1:52">
      <c r="A835" s="590"/>
      <c r="B835" s="646" t="s">
        <v>305</v>
      </c>
      <c r="C835" s="646" t="s">
        <v>947</v>
      </c>
      <c r="D835" s="647" t="s">
        <v>948</v>
      </c>
      <c r="E835" s="648"/>
      <c r="F835" s="648"/>
      <c r="G835" s="649"/>
      <c r="H835" s="650">
        <v>549923.30264890217</v>
      </c>
      <c r="I835" s="650">
        <f t="shared" si="10876"/>
        <v>549923.30264890217</v>
      </c>
      <c r="J835" s="649">
        <v>0</v>
      </c>
      <c r="K835" s="649">
        <v>0</v>
      </c>
      <c r="L835" s="649">
        <v>0</v>
      </c>
      <c r="M835" s="649">
        <f>+M836*$H835</f>
        <v>54992.330264890217</v>
      </c>
      <c r="N835" s="649">
        <f t="shared" ref="N835" si="10897">+N836*$H835</f>
        <v>54992.330264890217</v>
      </c>
      <c r="O835" s="649">
        <f t="shared" ref="O835" si="10898">+O836*$H835</f>
        <v>54992.330264890217</v>
      </c>
      <c r="P835" s="649">
        <f t="shared" ref="P835" si="10899">((P836*$H835)-((P836*$H835*$E836)+(P836*$H835*$F836)))</f>
        <v>0</v>
      </c>
      <c r="Q835" s="649">
        <f t="shared" ref="Q835" si="10900">((Q836*$H835)-((Q836*$H835*$E836)+(Q836*$H835*$F836)))</f>
        <v>0</v>
      </c>
      <c r="R835" s="649">
        <f t="shared" ref="R835" si="10901">((R836*$H835)-((R836*$H835*$E836)+(R836*$H835*$F836)))</f>
        <v>0</v>
      </c>
      <c r="S835" s="649">
        <f t="shared" ref="S835" si="10902">((S836*$H835)-((S836*$H835*$E836)+(S836*$H835*$F836)))</f>
        <v>0</v>
      </c>
      <c r="T835" s="649">
        <f t="shared" ref="T835" si="10903">((T836*$H835)-((T836*$H835*$E836)+(T836*$H835*$F836)))</f>
        <v>0</v>
      </c>
      <c r="U835" s="649">
        <f t="shared" ref="U835" si="10904">((U836*$H835)-((U836*$H835*$E836)+(U836*$H835*$F836)))</f>
        <v>0</v>
      </c>
      <c r="V835" s="649">
        <f t="shared" ref="V835" si="10905">((V836*$H835)-((V836*$H835*$E836)+(V836*$H835*$F836)))</f>
        <v>239491.5983035969</v>
      </c>
      <c r="W835" s="649">
        <f t="shared" ref="W835" si="10906">((W836*$H835)-((W836*$H835*$E836)+(W836*$H835*$F836)))</f>
        <v>117958.5484181895</v>
      </c>
      <c r="X835" s="649">
        <f t="shared" ref="X835" si="10907">((X836*$H835)-((X836*$H835*$E836)+(X836*$H835*$F836)))</f>
        <v>0</v>
      </c>
      <c r="Y835" s="649">
        <f t="shared" ref="Y835" si="10908">((Y836*$H835)-((Y836*$H835*$E836)+(Y836*$H835*$F836)))</f>
        <v>0</v>
      </c>
      <c r="Z835" s="649">
        <f t="shared" ref="Z835" si="10909">((Z836*$H835)-((Z836*$H835*$E836)+(Z836*$H835*$F836)))</f>
        <v>0</v>
      </c>
      <c r="AA835" s="649">
        <f t="shared" ref="AA835" si="10910">((AA836*$H835)-((AA836*$H835*$E836)+(AA836*$H835*$F836)))</f>
        <v>0</v>
      </c>
      <c r="AB835" s="649">
        <f t="shared" ref="AB835" si="10911">((AB836*$H835)-((AB836*$H835*$E836)+(AB836*$H835*$F836)))</f>
        <v>0</v>
      </c>
      <c r="AC835" s="649">
        <f t="shared" ref="AC835" si="10912">((AC836*$H835)-((AC836*$H835*$E836)+(AC836*$H835*$F836)))</f>
        <v>0</v>
      </c>
      <c r="AD835" s="649">
        <f t="shared" ref="AD835" si="10913">((AD836*$H835)-((AD836*$H835*$E836)+(AD836*$H835*$F836)))</f>
        <v>0</v>
      </c>
      <c r="AE835" s="649">
        <f t="shared" ref="AE835" si="10914">((AE836*$H835)-((AE836*$H835*$E836)+(AE836*$H835*$F836)))</f>
        <v>0</v>
      </c>
      <c r="AF835" s="649">
        <f t="shared" ref="AF835" si="10915">((AF836*$H835)-((AF836*$H835*$E836)+(AF836*$H835*$F836)))</f>
        <v>0</v>
      </c>
      <c r="AG835" s="649">
        <f t="shared" ref="AG835" si="10916">((AG836*$H835)-((AG836*$H835*$E836)+(AG836*$H835*$F836)))</f>
        <v>0</v>
      </c>
      <c r="AH835" s="649">
        <f>+AH836*H835</f>
        <v>27496.165132445109</v>
      </c>
      <c r="AI835" s="649">
        <f>+AI836*H835</f>
        <v>0</v>
      </c>
      <c r="AJ835" s="649">
        <v>0</v>
      </c>
      <c r="AK835" s="649">
        <v>0</v>
      </c>
      <c r="AL835" s="649">
        <v>0</v>
      </c>
      <c r="AM835" s="649">
        <v>0</v>
      </c>
      <c r="AN835" s="649">
        <v>0</v>
      </c>
      <c r="AO835" s="649">
        <v>0</v>
      </c>
      <c r="AP835" s="649">
        <v>0</v>
      </c>
      <c r="AQ835" s="649">
        <v>0</v>
      </c>
      <c r="AR835" s="649">
        <v>0</v>
      </c>
      <c r="AS835" s="649">
        <v>0</v>
      </c>
      <c r="AT835" s="649">
        <v>0</v>
      </c>
      <c r="AU835" s="649">
        <v>0</v>
      </c>
      <c r="AV835" s="649">
        <v>0</v>
      </c>
      <c r="AW835" s="613">
        <f t="shared" si="10468"/>
        <v>549923.30264890217</v>
      </c>
      <c r="AX835" s="645">
        <f t="shared" si="10466"/>
        <v>0</v>
      </c>
      <c r="AY835" s="656">
        <f t="shared" si="10467"/>
        <v>0</v>
      </c>
      <c r="AZ835" s="591"/>
    </row>
    <row r="836" spans="1:52" s="314" customFormat="1">
      <c r="A836" s="642"/>
      <c r="B836" s="636"/>
      <c r="C836" s="636"/>
      <c r="D836" s="651"/>
      <c r="E836" s="652">
        <v>0.3</v>
      </c>
      <c r="F836" s="652">
        <v>0.05</v>
      </c>
      <c r="G836" s="653"/>
      <c r="H836" s="640"/>
      <c r="I836" s="640">
        <f t="shared" si="10876"/>
        <v>1.35</v>
      </c>
      <c r="J836" s="658">
        <v>0</v>
      </c>
      <c r="K836" s="658">
        <v>0</v>
      </c>
      <c r="L836" s="658">
        <v>0</v>
      </c>
      <c r="M836" s="658">
        <v>0.1</v>
      </c>
      <c r="N836" s="658">
        <v>0.1</v>
      </c>
      <c r="O836" s="658">
        <v>0.1</v>
      </c>
      <c r="P836" s="658">
        <v>0</v>
      </c>
      <c r="Q836" s="658">
        <v>0</v>
      </c>
      <c r="R836" s="658">
        <v>0</v>
      </c>
      <c r="S836" s="658">
        <v>0</v>
      </c>
      <c r="T836" s="658">
        <v>0</v>
      </c>
      <c r="U836" s="658">
        <v>0</v>
      </c>
      <c r="V836" s="658">
        <v>0.67</v>
      </c>
      <c r="W836" s="658">
        <v>0.32999999999999996</v>
      </c>
      <c r="X836" s="658">
        <v>0</v>
      </c>
      <c r="Y836" s="658">
        <v>0</v>
      </c>
      <c r="Z836" s="658">
        <v>0</v>
      </c>
      <c r="AA836" s="658">
        <v>0</v>
      </c>
      <c r="AB836" s="658">
        <v>0</v>
      </c>
      <c r="AC836" s="658">
        <v>0</v>
      </c>
      <c r="AD836" s="658">
        <v>0</v>
      </c>
      <c r="AE836" s="658">
        <v>0</v>
      </c>
      <c r="AF836" s="658">
        <v>0</v>
      </c>
      <c r="AG836" s="658">
        <v>0</v>
      </c>
      <c r="AH836" s="658">
        <v>0.05</v>
      </c>
      <c r="AI836" s="658">
        <v>0</v>
      </c>
      <c r="AJ836" s="658">
        <v>0</v>
      </c>
      <c r="AK836" s="658">
        <v>0</v>
      </c>
      <c r="AL836" s="658">
        <v>0</v>
      </c>
      <c r="AM836" s="658">
        <v>0</v>
      </c>
      <c r="AN836" s="658">
        <v>0</v>
      </c>
      <c r="AO836" s="658">
        <v>0</v>
      </c>
      <c r="AP836" s="658">
        <v>0</v>
      </c>
      <c r="AQ836" s="658">
        <v>0</v>
      </c>
      <c r="AR836" s="658">
        <v>0</v>
      </c>
      <c r="AS836" s="658">
        <v>0</v>
      </c>
      <c r="AT836" s="658">
        <v>0</v>
      </c>
      <c r="AU836" s="658">
        <v>0</v>
      </c>
      <c r="AV836" s="658">
        <v>0</v>
      </c>
      <c r="AW836" s="613">
        <f t="shared" si="10468"/>
        <v>1.35</v>
      </c>
      <c r="AX836" s="645">
        <f t="shared" si="10466"/>
        <v>1.35</v>
      </c>
      <c r="AY836" s="656" t="e">
        <f t="shared" si="10467"/>
        <v>#DIV/0!</v>
      </c>
      <c r="AZ836" s="661"/>
    </row>
    <row r="837" spans="1:52">
      <c r="A837" s="590"/>
      <c r="B837" s="646" t="s">
        <v>305</v>
      </c>
      <c r="C837" s="646" t="s">
        <v>949</v>
      </c>
      <c r="D837" s="647" t="s">
        <v>950</v>
      </c>
      <c r="E837" s="648"/>
      <c r="F837" s="648"/>
      <c r="G837" s="649"/>
      <c r="H837" s="650">
        <v>549923.30264890217</v>
      </c>
      <c r="I837" s="650">
        <f t="shared" si="10876"/>
        <v>549923.30264890217</v>
      </c>
      <c r="J837" s="649">
        <v>0</v>
      </c>
      <c r="K837" s="649">
        <v>0</v>
      </c>
      <c r="L837" s="649">
        <v>0</v>
      </c>
      <c r="M837" s="649">
        <f>+M838*$H837</f>
        <v>54992.330264890217</v>
      </c>
      <c r="N837" s="649">
        <f t="shared" ref="N837" si="10917">+N838*$H837</f>
        <v>54992.330264890217</v>
      </c>
      <c r="O837" s="649">
        <f t="shared" ref="O837" si="10918">+O838*$H837</f>
        <v>54992.330264890217</v>
      </c>
      <c r="P837" s="649">
        <f t="shared" ref="P837" si="10919">((P838*$H837)-((P838*$H837*$E838)+(P838*$H837*$F838)))</f>
        <v>0</v>
      </c>
      <c r="Q837" s="649">
        <f t="shared" ref="Q837" si="10920">((Q838*$H837)-((Q838*$H837*$E838)+(Q838*$H837*$F838)))</f>
        <v>0</v>
      </c>
      <c r="R837" s="649">
        <f t="shared" ref="R837" si="10921">((R838*$H837)-((R838*$H837*$E838)+(R838*$H837*$F838)))</f>
        <v>0</v>
      </c>
      <c r="S837" s="649">
        <f t="shared" ref="S837" si="10922">((S838*$H837)-((S838*$H837*$E838)+(S838*$H837*$F838)))</f>
        <v>0</v>
      </c>
      <c r="T837" s="649">
        <f t="shared" ref="T837" si="10923">((T838*$H837)-((T838*$H837*$E838)+(T838*$H837*$F838)))</f>
        <v>0</v>
      </c>
      <c r="U837" s="649">
        <f t="shared" ref="U837" si="10924">((U838*$H837)-((U838*$H837*$E838)+(U838*$H837*$F838)))</f>
        <v>0</v>
      </c>
      <c r="V837" s="649">
        <f t="shared" ref="V837" si="10925">((V838*$H837)-((V838*$H837*$E838)+(V838*$H837*$F838)))</f>
        <v>117958.54841818952</v>
      </c>
      <c r="W837" s="649">
        <f t="shared" ref="W837" si="10926">((W838*$H837)-((W838*$H837*$E838)+(W838*$H837*$F838)))</f>
        <v>239491.59830359687</v>
      </c>
      <c r="X837" s="649">
        <f t="shared" ref="X837" si="10927">((X838*$H837)-((X838*$H837*$E838)+(X838*$H837*$F838)))</f>
        <v>0</v>
      </c>
      <c r="Y837" s="649">
        <f t="shared" ref="Y837" si="10928">((Y838*$H837)-((Y838*$H837*$E838)+(Y838*$H837*$F838)))</f>
        <v>0</v>
      </c>
      <c r="Z837" s="649">
        <f t="shared" ref="Z837" si="10929">((Z838*$H837)-((Z838*$H837*$E838)+(Z838*$H837*$F838)))</f>
        <v>0</v>
      </c>
      <c r="AA837" s="649">
        <f t="shared" ref="AA837" si="10930">((AA838*$H837)-((AA838*$H837*$E838)+(AA838*$H837*$F838)))</f>
        <v>0</v>
      </c>
      <c r="AB837" s="649">
        <f t="shared" ref="AB837" si="10931">((AB838*$H837)-((AB838*$H837*$E838)+(AB838*$H837*$F838)))</f>
        <v>0</v>
      </c>
      <c r="AC837" s="649">
        <f t="shared" ref="AC837" si="10932">((AC838*$H837)-((AC838*$H837*$E838)+(AC838*$H837*$F838)))</f>
        <v>0</v>
      </c>
      <c r="AD837" s="649">
        <f t="shared" ref="AD837" si="10933">((AD838*$H837)-((AD838*$H837*$E838)+(AD838*$H837*$F838)))</f>
        <v>0</v>
      </c>
      <c r="AE837" s="649">
        <f t="shared" ref="AE837" si="10934">((AE838*$H837)-((AE838*$H837*$E838)+(AE838*$H837*$F838)))</f>
        <v>0</v>
      </c>
      <c r="AF837" s="649">
        <f t="shared" ref="AF837" si="10935">((AF838*$H837)-((AF838*$H837*$E838)+(AF838*$H837*$F838)))</f>
        <v>0</v>
      </c>
      <c r="AG837" s="649">
        <f t="shared" ref="AG837" si="10936">((AG838*$H837)-((AG838*$H837*$E838)+(AG838*$H837*$F838)))</f>
        <v>0</v>
      </c>
      <c r="AH837" s="649">
        <f>+AH838*H837</f>
        <v>27496.165132445109</v>
      </c>
      <c r="AI837" s="649">
        <f>+AI838*H837</f>
        <v>0</v>
      </c>
      <c r="AJ837" s="649">
        <v>0</v>
      </c>
      <c r="AK837" s="649">
        <v>0</v>
      </c>
      <c r="AL837" s="649">
        <v>0</v>
      </c>
      <c r="AM837" s="649">
        <v>0</v>
      </c>
      <c r="AN837" s="649">
        <v>0</v>
      </c>
      <c r="AO837" s="649">
        <v>0</v>
      </c>
      <c r="AP837" s="649">
        <v>0</v>
      </c>
      <c r="AQ837" s="649">
        <v>0</v>
      </c>
      <c r="AR837" s="649">
        <v>0</v>
      </c>
      <c r="AS837" s="649">
        <v>0</v>
      </c>
      <c r="AT837" s="649">
        <v>0</v>
      </c>
      <c r="AU837" s="649">
        <v>0</v>
      </c>
      <c r="AV837" s="649">
        <v>0</v>
      </c>
      <c r="AW837" s="613">
        <f t="shared" si="10468"/>
        <v>549923.30264890217</v>
      </c>
      <c r="AX837" s="645">
        <f t="shared" si="10466"/>
        <v>0</v>
      </c>
      <c r="AY837" s="656">
        <f t="shared" si="10467"/>
        <v>0</v>
      </c>
      <c r="AZ837" s="591"/>
    </row>
    <row r="838" spans="1:52" s="314" customFormat="1">
      <c r="A838" s="642"/>
      <c r="B838" s="636"/>
      <c r="C838" s="636"/>
      <c r="D838" s="651"/>
      <c r="E838" s="652">
        <v>0.3</v>
      </c>
      <c r="F838" s="652">
        <v>0.05</v>
      </c>
      <c r="G838" s="653"/>
      <c r="H838" s="640"/>
      <c r="I838" s="640">
        <f t="shared" si="10876"/>
        <v>1.35</v>
      </c>
      <c r="J838" s="658">
        <v>0</v>
      </c>
      <c r="K838" s="658">
        <v>0</v>
      </c>
      <c r="L838" s="658">
        <v>0</v>
      </c>
      <c r="M838" s="658">
        <v>0.1</v>
      </c>
      <c r="N838" s="658">
        <v>0.1</v>
      </c>
      <c r="O838" s="658">
        <v>0.1</v>
      </c>
      <c r="P838" s="658">
        <v>0</v>
      </c>
      <c r="Q838" s="658">
        <v>0</v>
      </c>
      <c r="R838" s="658">
        <v>0</v>
      </c>
      <c r="S838" s="658">
        <v>0</v>
      </c>
      <c r="T838" s="658">
        <v>0</v>
      </c>
      <c r="U838" s="658">
        <v>0</v>
      </c>
      <c r="V838" s="658">
        <v>0.33</v>
      </c>
      <c r="W838" s="658">
        <v>0.66999999999999993</v>
      </c>
      <c r="X838" s="658">
        <v>0</v>
      </c>
      <c r="Y838" s="658">
        <v>0</v>
      </c>
      <c r="Z838" s="658">
        <v>0</v>
      </c>
      <c r="AA838" s="658">
        <v>0</v>
      </c>
      <c r="AB838" s="658">
        <v>0</v>
      </c>
      <c r="AC838" s="658">
        <v>0</v>
      </c>
      <c r="AD838" s="658">
        <v>0</v>
      </c>
      <c r="AE838" s="658">
        <v>0</v>
      </c>
      <c r="AF838" s="658">
        <v>0</v>
      </c>
      <c r="AG838" s="658">
        <v>0</v>
      </c>
      <c r="AH838" s="658">
        <v>0.05</v>
      </c>
      <c r="AI838" s="658">
        <v>0</v>
      </c>
      <c r="AJ838" s="658">
        <v>0</v>
      </c>
      <c r="AK838" s="658">
        <v>0</v>
      </c>
      <c r="AL838" s="658">
        <v>0</v>
      </c>
      <c r="AM838" s="658">
        <v>0</v>
      </c>
      <c r="AN838" s="658">
        <v>0</v>
      </c>
      <c r="AO838" s="658">
        <v>0</v>
      </c>
      <c r="AP838" s="658">
        <v>0</v>
      </c>
      <c r="AQ838" s="658">
        <v>0</v>
      </c>
      <c r="AR838" s="658">
        <v>0</v>
      </c>
      <c r="AS838" s="658">
        <v>0</v>
      </c>
      <c r="AT838" s="658">
        <v>0</v>
      </c>
      <c r="AU838" s="658">
        <v>0</v>
      </c>
      <c r="AV838" s="658">
        <v>0</v>
      </c>
      <c r="AW838" s="613">
        <f t="shared" si="10468"/>
        <v>1.35</v>
      </c>
      <c r="AX838" s="645">
        <f t="shared" si="10466"/>
        <v>1.35</v>
      </c>
      <c r="AY838" s="656" t="e">
        <f t="shared" si="10467"/>
        <v>#DIV/0!</v>
      </c>
      <c r="AZ838" s="661"/>
    </row>
    <row r="839" spans="1:52">
      <c r="A839" s="590"/>
      <c r="B839" s="646" t="s">
        <v>305</v>
      </c>
      <c r="C839" s="646" t="s">
        <v>951</v>
      </c>
      <c r="D839" s="647" t="s">
        <v>952</v>
      </c>
      <c r="E839" s="648"/>
      <c r="F839" s="648"/>
      <c r="G839" s="649"/>
      <c r="H839" s="650">
        <v>549923.30264890217</v>
      </c>
      <c r="I839" s="650">
        <f t="shared" si="10876"/>
        <v>549923.30264890217</v>
      </c>
      <c r="J839" s="649">
        <v>0</v>
      </c>
      <c r="K839" s="649">
        <v>0</v>
      </c>
      <c r="L839" s="649">
        <v>0</v>
      </c>
      <c r="M839" s="649">
        <f>+M840*$H839</f>
        <v>54992.330264890217</v>
      </c>
      <c r="N839" s="649">
        <f t="shared" ref="N839" si="10937">+N840*$H839</f>
        <v>54992.330264890217</v>
      </c>
      <c r="O839" s="649">
        <f t="shared" ref="O839" si="10938">+O840*$H839</f>
        <v>54992.330264890217</v>
      </c>
      <c r="P839" s="649">
        <f t="shared" ref="P839" si="10939">((P840*$H839)-((P840*$H839*$E840)+(P840*$H839*$F840)))</f>
        <v>0</v>
      </c>
      <c r="Q839" s="649">
        <f t="shared" ref="Q839" si="10940">((Q840*$H839)-((Q840*$H839*$E840)+(Q840*$H839*$F840)))</f>
        <v>0</v>
      </c>
      <c r="R839" s="649">
        <f t="shared" ref="R839" si="10941">((R840*$H839)-((R840*$H839*$E840)+(R840*$H839*$F840)))</f>
        <v>0</v>
      </c>
      <c r="S839" s="649">
        <f t="shared" ref="S839" si="10942">((S840*$H839)-((S840*$H839*$E840)+(S840*$H839*$F840)))</f>
        <v>0</v>
      </c>
      <c r="T839" s="649">
        <f t="shared" ref="T839" si="10943">((T840*$H839)-((T840*$H839*$E840)+(T840*$H839*$F840)))</f>
        <v>0</v>
      </c>
      <c r="U839" s="649">
        <f t="shared" ref="U839" si="10944">((U840*$H839)-((U840*$H839*$E840)+(U840*$H839*$F840)))</f>
        <v>0</v>
      </c>
      <c r="V839" s="649">
        <f t="shared" ref="V839" si="10945">((V840*$H839)-((V840*$H839*$E840)+(V840*$H839*$F840)))</f>
        <v>0</v>
      </c>
      <c r="W839" s="649">
        <f t="shared" ref="W839" si="10946">((W840*$H839)-((W840*$H839*$E840)+(W840*$H839*$F840)))</f>
        <v>253789.60417246833</v>
      </c>
      <c r="X839" s="649">
        <f t="shared" ref="X839" si="10947">((X840*$H839)-((X840*$H839*$E840)+(X840*$H839*$F840)))</f>
        <v>103660.54254931808</v>
      </c>
      <c r="Y839" s="649">
        <f t="shared" ref="Y839" si="10948">((Y840*$H839)-((Y840*$H839*$E840)+(Y840*$H839*$F840)))</f>
        <v>0</v>
      </c>
      <c r="Z839" s="649">
        <f t="shared" ref="Z839" si="10949">((Z840*$H839)-((Z840*$H839*$E840)+(Z840*$H839*$F840)))</f>
        <v>0</v>
      </c>
      <c r="AA839" s="649">
        <f t="shared" ref="AA839" si="10950">((AA840*$H839)-((AA840*$H839*$E840)+(AA840*$H839*$F840)))</f>
        <v>0</v>
      </c>
      <c r="AB839" s="649">
        <f t="shared" ref="AB839" si="10951">((AB840*$H839)-((AB840*$H839*$E840)+(AB840*$H839*$F840)))</f>
        <v>0</v>
      </c>
      <c r="AC839" s="649">
        <f t="shared" ref="AC839" si="10952">((AC840*$H839)-((AC840*$H839*$E840)+(AC840*$H839*$F840)))</f>
        <v>0</v>
      </c>
      <c r="AD839" s="649">
        <f t="shared" ref="AD839" si="10953">((AD840*$H839)-((AD840*$H839*$E840)+(AD840*$H839*$F840)))</f>
        <v>0</v>
      </c>
      <c r="AE839" s="649">
        <f t="shared" ref="AE839" si="10954">((AE840*$H839)-((AE840*$H839*$E840)+(AE840*$H839*$F840)))</f>
        <v>0</v>
      </c>
      <c r="AF839" s="649">
        <f t="shared" ref="AF839" si="10955">((AF840*$H839)-((AF840*$H839*$E840)+(AF840*$H839*$F840)))</f>
        <v>0</v>
      </c>
      <c r="AG839" s="649">
        <f t="shared" ref="AG839" si="10956">((AG840*$H839)-((AG840*$H839*$E840)+(AG840*$H839*$F840)))</f>
        <v>0</v>
      </c>
      <c r="AH839" s="649">
        <f>+AH840*H839</f>
        <v>27496.165132445109</v>
      </c>
      <c r="AI839" s="649">
        <f>+AI840*H839</f>
        <v>0</v>
      </c>
      <c r="AJ839" s="649">
        <v>0</v>
      </c>
      <c r="AK839" s="649">
        <v>0</v>
      </c>
      <c r="AL839" s="649">
        <v>0</v>
      </c>
      <c r="AM839" s="649">
        <v>0</v>
      </c>
      <c r="AN839" s="649">
        <v>0</v>
      </c>
      <c r="AO839" s="649">
        <v>0</v>
      </c>
      <c r="AP839" s="649">
        <v>0</v>
      </c>
      <c r="AQ839" s="649">
        <v>0</v>
      </c>
      <c r="AR839" s="649">
        <v>0</v>
      </c>
      <c r="AS839" s="649">
        <v>0</v>
      </c>
      <c r="AT839" s="649">
        <v>0</v>
      </c>
      <c r="AU839" s="649">
        <v>0</v>
      </c>
      <c r="AV839" s="649">
        <v>0</v>
      </c>
      <c r="AW839" s="613">
        <f t="shared" si="10468"/>
        <v>549923.30264890217</v>
      </c>
      <c r="AX839" s="645">
        <f t="shared" si="10466"/>
        <v>0</v>
      </c>
      <c r="AY839" s="656">
        <f t="shared" si="10467"/>
        <v>0</v>
      </c>
      <c r="AZ839" s="591"/>
    </row>
    <row r="840" spans="1:52" s="314" customFormat="1">
      <c r="A840" s="642"/>
      <c r="B840" s="636"/>
      <c r="C840" s="636"/>
      <c r="D840" s="651"/>
      <c r="E840" s="652">
        <v>0.3</v>
      </c>
      <c r="F840" s="652">
        <v>0.05</v>
      </c>
      <c r="G840" s="653"/>
      <c r="H840" s="640"/>
      <c r="I840" s="640">
        <f t="shared" si="10876"/>
        <v>1.35</v>
      </c>
      <c r="J840" s="658">
        <v>0</v>
      </c>
      <c r="K840" s="658">
        <v>0</v>
      </c>
      <c r="L840" s="658">
        <v>0</v>
      </c>
      <c r="M840" s="658">
        <v>0.1</v>
      </c>
      <c r="N840" s="658">
        <v>0.1</v>
      </c>
      <c r="O840" s="658">
        <v>0.1</v>
      </c>
      <c r="P840" s="658">
        <v>0</v>
      </c>
      <c r="Q840" s="658">
        <v>0</v>
      </c>
      <c r="R840" s="658">
        <v>0</v>
      </c>
      <c r="S840" s="658">
        <v>0</v>
      </c>
      <c r="T840" s="658">
        <v>0</v>
      </c>
      <c r="U840" s="658">
        <v>0</v>
      </c>
      <c r="V840" s="658">
        <v>0</v>
      </c>
      <c r="W840" s="658">
        <v>0.71</v>
      </c>
      <c r="X840" s="658">
        <v>0.29000000000000004</v>
      </c>
      <c r="Y840" s="658">
        <v>0</v>
      </c>
      <c r="Z840" s="658">
        <v>0</v>
      </c>
      <c r="AA840" s="658">
        <v>0</v>
      </c>
      <c r="AB840" s="658">
        <v>0</v>
      </c>
      <c r="AC840" s="658">
        <v>0</v>
      </c>
      <c r="AD840" s="658">
        <v>0</v>
      </c>
      <c r="AE840" s="658">
        <v>0</v>
      </c>
      <c r="AF840" s="658">
        <v>0</v>
      </c>
      <c r="AG840" s="658">
        <v>0</v>
      </c>
      <c r="AH840" s="658">
        <v>0.05</v>
      </c>
      <c r="AI840" s="658">
        <v>0</v>
      </c>
      <c r="AJ840" s="658">
        <v>0</v>
      </c>
      <c r="AK840" s="658">
        <v>0</v>
      </c>
      <c r="AL840" s="658">
        <v>0</v>
      </c>
      <c r="AM840" s="658">
        <v>0</v>
      </c>
      <c r="AN840" s="658">
        <v>0</v>
      </c>
      <c r="AO840" s="658">
        <v>0</v>
      </c>
      <c r="AP840" s="658">
        <v>0</v>
      </c>
      <c r="AQ840" s="658">
        <v>0</v>
      </c>
      <c r="AR840" s="658">
        <v>0</v>
      </c>
      <c r="AS840" s="658">
        <v>0</v>
      </c>
      <c r="AT840" s="658">
        <v>0</v>
      </c>
      <c r="AU840" s="658">
        <v>0</v>
      </c>
      <c r="AV840" s="658">
        <v>0</v>
      </c>
      <c r="AW840" s="613">
        <f t="shared" si="10468"/>
        <v>1.35</v>
      </c>
      <c r="AX840" s="645">
        <f t="shared" si="10466"/>
        <v>1.35</v>
      </c>
      <c r="AY840" s="656" t="e">
        <f t="shared" si="10467"/>
        <v>#DIV/0!</v>
      </c>
      <c r="AZ840" s="661"/>
    </row>
    <row r="841" spans="1:52">
      <c r="A841" s="590"/>
      <c r="B841" s="646" t="s">
        <v>305</v>
      </c>
      <c r="C841" s="646" t="s">
        <v>953</v>
      </c>
      <c r="D841" s="647" t="s">
        <v>954</v>
      </c>
      <c r="E841" s="648"/>
      <c r="F841" s="648"/>
      <c r="G841" s="649"/>
      <c r="H841" s="650">
        <v>549923.30264890217</v>
      </c>
      <c r="I841" s="650">
        <f t="shared" si="10876"/>
        <v>549923.30264890217</v>
      </c>
      <c r="J841" s="649">
        <v>0</v>
      </c>
      <c r="K841" s="649">
        <v>0</v>
      </c>
      <c r="L841" s="649">
        <v>0</v>
      </c>
      <c r="M841" s="649">
        <f>+M842*$H841</f>
        <v>54992.330264890217</v>
      </c>
      <c r="N841" s="649">
        <f t="shared" ref="N841" si="10957">+N842*$H841</f>
        <v>54992.330264890217</v>
      </c>
      <c r="O841" s="649">
        <f t="shared" ref="O841" si="10958">+O842*$H841</f>
        <v>54992.330264890217</v>
      </c>
      <c r="P841" s="649">
        <f t="shared" ref="P841" si="10959">((P842*$H841)-((P842*$H841*$E842)+(P842*$H841*$F842)))</f>
        <v>0</v>
      </c>
      <c r="Q841" s="649">
        <f t="shared" ref="Q841" si="10960">((Q842*$H841)-((Q842*$H841*$E842)+(Q842*$H841*$F842)))</f>
        <v>0</v>
      </c>
      <c r="R841" s="649">
        <f t="shared" ref="R841" si="10961">((R842*$H841)-((R842*$H841*$E842)+(R842*$H841*$F842)))</f>
        <v>0</v>
      </c>
      <c r="S841" s="649">
        <f t="shared" ref="S841" si="10962">((S842*$H841)-((S842*$H841*$E842)+(S842*$H841*$F842)))</f>
        <v>0</v>
      </c>
      <c r="T841" s="649">
        <f t="shared" ref="T841" si="10963">((T842*$H841)-((T842*$H841*$E842)+(T842*$H841*$F842)))</f>
        <v>0</v>
      </c>
      <c r="U841" s="649">
        <f t="shared" ref="U841" si="10964">((U842*$H841)-((U842*$H841*$E842)+(U842*$H841*$F842)))</f>
        <v>0</v>
      </c>
      <c r="V841" s="649">
        <f t="shared" ref="V841" si="10965">((V842*$H841)-((V842*$H841*$E842)+(V842*$H841*$F842)))</f>
        <v>0</v>
      </c>
      <c r="W841" s="649">
        <f t="shared" ref="W841" si="10966">((W842*$H841)-((W842*$H841*$E842)+(W842*$H841*$F842)))</f>
        <v>132256.55428706098</v>
      </c>
      <c r="X841" s="649">
        <f t="shared" ref="X841" si="10967">((X842*$H841)-((X842*$H841*$E842)+(X842*$H841*$F842)))</f>
        <v>225193.59243472543</v>
      </c>
      <c r="Y841" s="649">
        <f t="shared" ref="Y841" si="10968">((Y842*$H841)-((Y842*$H841*$E842)+(Y842*$H841*$F842)))</f>
        <v>0</v>
      </c>
      <c r="Z841" s="649">
        <f t="shared" ref="Z841" si="10969">((Z842*$H841)-((Z842*$H841*$E842)+(Z842*$H841*$F842)))</f>
        <v>0</v>
      </c>
      <c r="AA841" s="649">
        <f t="shared" ref="AA841" si="10970">((AA842*$H841)-((AA842*$H841*$E842)+(AA842*$H841*$F842)))</f>
        <v>0</v>
      </c>
      <c r="AB841" s="649">
        <f t="shared" ref="AB841" si="10971">((AB842*$H841)-((AB842*$H841*$E842)+(AB842*$H841*$F842)))</f>
        <v>0</v>
      </c>
      <c r="AC841" s="649">
        <f t="shared" ref="AC841" si="10972">((AC842*$H841)-((AC842*$H841*$E842)+(AC842*$H841*$F842)))</f>
        <v>0</v>
      </c>
      <c r="AD841" s="649">
        <f t="shared" ref="AD841" si="10973">((AD842*$H841)-((AD842*$H841*$E842)+(AD842*$H841*$F842)))</f>
        <v>0</v>
      </c>
      <c r="AE841" s="649">
        <f t="shared" ref="AE841" si="10974">((AE842*$H841)-((AE842*$H841*$E842)+(AE842*$H841*$F842)))</f>
        <v>0</v>
      </c>
      <c r="AF841" s="649">
        <f t="shared" ref="AF841" si="10975">((AF842*$H841)-((AF842*$H841*$E842)+(AF842*$H841*$F842)))</f>
        <v>0</v>
      </c>
      <c r="AG841" s="649">
        <f t="shared" ref="AG841" si="10976">((AG842*$H841)-((AG842*$H841*$E842)+(AG842*$H841*$F842)))</f>
        <v>0</v>
      </c>
      <c r="AH841" s="649">
        <f>+AH842*H841</f>
        <v>27496.165132445109</v>
      </c>
      <c r="AI841" s="649">
        <f>+AI842*H841</f>
        <v>0</v>
      </c>
      <c r="AJ841" s="649">
        <v>0</v>
      </c>
      <c r="AK841" s="649">
        <v>0</v>
      </c>
      <c r="AL841" s="649">
        <v>0</v>
      </c>
      <c r="AM841" s="649">
        <v>0</v>
      </c>
      <c r="AN841" s="649">
        <v>0</v>
      </c>
      <c r="AO841" s="649">
        <v>0</v>
      </c>
      <c r="AP841" s="649">
        <v>0</v>
      </c>
      <c r="AQ841" s="649">
        <v>0</v>
      </c>
      <c r="AR841" s="649">
        <v>0</v>
      </c>
      <c r="AS841" s="649">
        <v>0</v>
      </c>
      <c r="AT841" s="649">
        <v>0</v>
      </c>
      <c r="AU841" s="649">
        <v>0</v>
      </c>
      <c r="AV841" s="649">
        <v>0</v>
      </c>
      <c r="AW841" s="613">
        <f t="shared" si="10468"/>
        <v>549923.30264890217</v>
      </c>
      <c r="AX841" s="645">
        <f t="shared" si="10466"/>
        <v>0</v>
      </c>
      <c r="AY841" s="656">
        <f t="shared" si="10467"/>
        <v>0</v>
      </c>
      <c r="AZ841" s="591"/>
    </row>
    <row r="842" spans="1:52" s="314" customFormat="1">
      <c r="A842" s="642"/>
      <c r="B842" s="636"/>
      <c r="C842" s="636"/>
      <c r="D842" s="651"/>
      <c r="E842" s="652">
        <v>0.3</v>
      </c>
      <c r="F842" s="652">
        <v>0.05</v>
      </c>
      <c r="G842" s="653"/>
      <c r="H842" s="640"/>
      <c r="I842" s="640">
        <f t="shared" si="10876"/>
        <v>1.35</v>
      </c>
      <c r="J842" s="658">
        <v>0</v>
      </c>
      <c r="K842" s="658">
        <v>0</v>
      </c>
      <c r="L842" s="658">
        <v>0</v>
      </c>
      <c r="M842" s="658">
        <v>0.1</v>
      </c>
      <c r="N842" s="658">
        <v>0.1</v>
      </c>
      <c r="O842" s="658">
        <v>0.1</v>
      </c>
      <c r="P842" s="658">
        <v>0</v>
      </c>
      <c r="Q842" s="658">
        <v>0</v>
      </c>
      <c r="R842" s="658">
        <v>0</v>
      </c>
      <c r="S842" s="658">
        <v>0</v>
      </c>
      <c r="T842" s="658">
        <v>0</v>
      </c>
      <c r="U842" s="658">
        <v>0</v>
      </c>
      <c r="V842" s="658">
        <v>0</v>
      </c>
      <c r="W842" s="658">
        <v>0.37</v>
      </c>
      <c r="X842" s="658">
        <v>0.63</v>
      </c>
      <c r="Y842" s="658">
        <v>0</v>
      </c>
      <c r="Z842" s="658">
        <v>0</v>
      </c>
      <c r="AA842" s="658">
        <v>0</v>
      </c>
      <c r="AB842" s="658">
        <v>0</v>
      </c>
      <c r="AC842" s="658">
        <v>0</v>
      </c>
      <c r="AD842" s="658">
        <v>0</v>
      </c>
      <c r="AE842" s="658">
        <v>0</v>
      </c>
      <c r="AF842" s="658">
        <v>0</v>
      </c>
      <c r="AG842" s="658">
        <v>0</v>
      </c>
      <c r="AH842" s="658">
        <v>0.05</v>
      </c>
      <c r="AI842" s="658">
        <v>0</v>
      </c>
      <c r="AJ842" s="658">
        <v>0</v>
      </c>
      <c r="AK842" s="658">
        <v>0</v>
      </c>
      <c r="AL842" s="658">
        <v>0</v>
      </c>
      <c r="AM842" s="658">
        <v>0</v>
      </c>
      <c r="AN842" s="658">
        <v>0</v>
      </c>
      <c r="AO842" s="658">
        <v>0</v>
      </c>
      <c r="AP842" s="658">
        <v>0</v>
      </c>
      <c r="AQ842" s="658">
        <v>0</v>
      </c>
      <c r="AR842" s="658">
        <v>0</v>
      </c>
      <c r="AS842" s="658">
        <v>0</v>
      </c>
      <c r="AT842" s="658">
        <v>0</v>
      </c>
      <c r="AU842" s="658">
        <v>0</v>
      </c>
      <c r="AV842" s="658">
        <v>0</v>
      </c>
      <c r="AW842" s="613">
        <f t="shared" si="10468"/>
        <v>1.35</v>
      </c>
      <c r="AX842" s="645">
        <f t="shared" si="10466"/>
        <v>1.35</v>
      </c>
      <c r="AY842" s="656" t="e">
        <f t="shared" si="10467"/>
        <v>#DIV/0!</v>
      </c>
      <c r="AZ842" s="661"/>
    </row>
    <row r="843" spans="1:52">
      <c r="A843" s="590"/>
      <c r="B843" s="646" t="s">
        <v>305</v>
      </c>
      <c r="C843" s="646" t="s">
        <v>955</v>
      </c>
      <c r="D843" s="647" t="s">
        <v>956</v>
      </c>
      <c r="E843" s="648"/>
      <c r="F843" s="648"/>
      <c r="G843" s="649"/>
      <c r="H843" s="650">
        <v>549923.30264890217</v>
      </c>
      <c r="I843" s="650">
        <f t="shared" si="10876"/>
        <v>549923.30264890217</v>
      </c>
      <c r="J843" s="649">
        <v>0</v>
      </c>
      <c r="K843" s="649">
        <v>0</v>
      </c>
      <c r="L843" s="649">
        <v>0</v>
      </c>
      <c r="M843" s="649">
        <f>+M844*$H843</f>
        <v>54992.330264890217</v>
      </c>
      <c r="N843" s="649">
        <f t="shared" ref="N843" si="10977">+N844*$H843</f>
        <v>54992.330264890217</v>
      </c>
      <c r="O843" s="649">
        <f t="shared" ref="O843" si="10978">+O844*$H843</f>
        <v>54992.330264890217</v>
      </c>
      <c r="P843" s="649">
        <f t="shared" ref="P843" si="10979">((P844*$H843)-((P844*$H843*$E844)+(P844*$H843*$F844)))</f>
        <v>0</v>
      </c>
      <c r="Q843" s="649">
        <f t="shared" ref="Q843" si="10980">((Q844*$H843)-((Q844*$H843*$E844)+(Q844*$H843*$F844)))</f>
        <v>0</v>
      </c>
      <c r="R843" s="649">
        <f t="shared" ref="R843" si="10981">((R844*$H843)-((R844*$H843*$E844)+(R844*$H843*$F844)))</f>
        <v>0</v>
      </c>
      <c r="S843" s="649">
        <f t="shared" ref="S843" si="10982">((S844*$H843)-((S844*$H843*$E844)+(S844*$H843*$F844)))</f>
        <v>0</v>
      </c>
      <c r="T843" s="649">
        <f t="shared" ref="T843" si="10983">((T844*$H843)-((T844*$H843*$E844)+(T844*$H843*$F844)))</f>
        <v>0</v>
      </c>
      <c r="U843" s="649">
        <f t="shared" ref="U843" si="10984">((U844*$H843)-((U844*$H843*$E844)+(U844*$H843*$F844)))</f>
        <v>0</v>
      </c>
      <c r="V843" s="649">
        <f t="shared" ref="V843" si="10985">((V844*$H843)-((V844*$H843*$E844)+(V844*$H843*$F844)))</f>
        <v>0</v>
      </c>
      <c r="W843" s="649">
        <f t="shared" ref="W843" si="10986">((W844*$H843)-((W844*$H843*$E844)+(W844*$H843*$F844)))</f>
        <v>10723.504401653592</v>
      </c>
      <c r="X843" s="649">
        <f t="shared" ref="X843" si="10987">((X844*$H843)-((X844*$H843*$E844)+(X844*$H843*$F844)))</f>
        <v>246640.60123803263</v>
      </c>
      <c r="Y843" s="649">
        <f t="shared" ref="Y843" si="10988">((Y844*$H843)-((Y844*$H843*$E844)+(Y844*$H843*$F844)))</f>
        <v>100086.0410821002</v>
      </c>
      <c r="Z843" s="649">
        <f t="shared" ref="Z843" si="10989">((Z844*$H843)-((Z844*$H843*$E844)+(Z844*$H843*$F844)))</f>
        <v>0</v>
      </c>
      <c r="AA843" s="649">
        <f t="shared" ref="AA843" si="10990">((AA844*$H843)-((AA844*$H843*$E844)+(AA844*$H843*$F844)))</f>
        <v>0</v>
      </c>
      <c r="AB843" s="649">
        <f t="shared" ref="AB843" si="10991">((AB844*$H843)-((AB844*$H843*$E844)+(AB844*$H843*$F844)))</f>
        <v>0</v>
      </c>
      <c r="AC843" s="649">
        <f t="shared" ref="AC843" si="10992">((AC844*$H843)-((AC844*$H843*$E844)+(AC844*$H843*$F844)))</f>
        <v>0</v>
      </c>
      <c r="AD843" s="649">
        <f t="shared" ref="AD843" si="10993">((AD844*$H843)-((AD844*$H843*$E844)+(AD844*$H843*$F844)))</f>
        <v>0</v>
      </c>
      <c r="AE843" s="649">
        <f t="shared" ref="AE843" si="10994">((AE844*$H843)-((AE844*$H843*$E844)+(AE844*$H843*$F844)))</f>
        <v>0</v>
      </c>
      <c r="AF843" s="649">
        <f t="shared" ref="AF843" si="10995">((AF844*$H843)-((AF844*$H843*$E844)+(AF844*$H843*$F844)))</f>
        <v>0</v>
      </c>
      <c r="AG843" s="649">
        <f t="shared" ref="AG843" si="10996">((AG844*$H843)-((AG844*$H843*$E844)+(AG844*$H843*$F844)))</f>
        <v>0</v>
      </c>
      <c r="AH843" s="649">
        <f>+AH844*H843</f>
        <v>27496.165132445109</v>
      </c>
      <c r="AI843" s="649">
        <f t="shared" ref="AI843" si="10997">+AI844*H843</f>
        <v>0</v>
      </c>
      <c r="AJ843" s="649">
        <v>0</v>
      </c>
      <c r="AK843" s="649">
        <v>0</v>
      </c>
      <c r="AL843" s="649">
        <v>0</v>
      </c>
      <c r="AM843" s="649">
        <v>0</v>
      </c>
      <c r="AN843" s="649">
        <v>0</v>
      </c>
      <c r="AO843" s="649">
        <v>0</v>
      </c>
      <c r="AP843" s="649">
        <v>0</v>
      </c>
      <c r="AQ843" s="649">
        <v>0</v>
      </c>
      <c r="AR843" s="649">
        <v>0</v>
      </c>
      <c r="AS843" s="649">
        <v>0</v>
      </c>
      <c r="AT843" s="649">
        <v>0</v>
      </c>
      <c r="AU843" s="649">
        <v>0</v>
      </c>
      <c r="AV843" s="649">
        <v>0</v>
      </c>
      <c r="AW843" s="613">
        <f t="shared" si="10468"/>
        <v>549923.30264890217</v>
      </c>
      <c r="AX843" s="645">
        <f t="shared" ref="AX843:AX906" si="10998">+I843-H843</f>
        <v>0</v>
      </c>
      <c r="AY843" s="656">
        <f t="shared" ref="AY843:AY906" si="10999">+AX843/H843</f>
        <v>0</v>
      </c>
      <c r="AZ843" s="591"/>
    </row>
    <row r="844" spans="1:52" s="314" customFormat="1">
      <c r="A844" s="642"/>
      <c r="B844" s="636"/>
      <c r="C844" s="636"/>
      <c r="D844" s="651"/>
      <c r="E844" s="652">
        <v>0.3</v>
      </c>
      <c r="F844" s="652">
        <v>0.05</v>
      </c>
      <c r="G844" s="653"/>
      <c r="H844" s="640"/>
      <c r="I844" s="640">
        <f t="shared" si="10876"/>
        <v>1.35</v>
      </c>
      <c r="J844" s="658">
        <v>0</v>
      </c>
      <c r="K844" s="658">
        <v>0</v>
      </c>
      <c r="L844" s="658">
        <v>0</v>
      </c>
      <c r="M844" s="658">
        <v>0.1</v>
      </c>
      <c r="N844" s="658">
        <v>0.1</v>
      </c>
      <c r="O844" s="658">
        <v>0.1</v>
      </c>
      <c r="P844" s="658">
        <v>0</v>
      </c>
      <c r="Q844" s="658">
        <v>0</v>
      </c>
      <c r="R844" s="658">
        <v>0</v>
      </c>
      <c r="S844" s="658">
        <v>0</v>
      </c>
      <c r="T844" s="658">
        <v>0</v>
      </c>
      <c r="U844" s="658">
        <v>0</v>
      </c>
      <c r="V844" s="658">
        <v>0</v>
      </c>
      <c r="W844" s="658">
        <v>0.03</v>
      </c>
      <c r="X844" s="658">
        <v>0.69</v>
      </c>
      <c r="Y844" s="658">
        <v>0.28000000000000003</v>
      </c>
      <c r="Z844" s="658">
        <v>0</v>
      </c>
      <c r="AA844" s="658">
        <v>0</v>
      </c>
      <c r="AB844" s="658">
        <v>0</v>
      </c>
      <c r="AC844" s="658">
        <v>0</v>
      </c>
      <c r="AD844" s="658">
        <v>0</v>
      </c>
      <c r="AE844" s="658">
        <v>0</v>
      </c>
      <c r="AF844" s="658">
        <v>0</v>
      </c>
      <c r="AG844" s="658">
        <v>0</v>
      </c>
      <c r="AH844" s="658">
        <v>0.05</v>
      </c>
      <c r="AI844" s="658">
        <v>0</v>
      </c>
      <c r="AJ844" s="658">
        <v>0</v>
      </c>
      <c r="AK844" s="658">
        <v>0</v>
      </c>
      <c r="AL844" s="658">
        <v>0</v>
      </c>
      <c r="AM844" s="658">
        <v>0</v>
      </c>
      <c r="AN844" s="658">
        <v>0</v>
      </c>
      <c r="AO844" s="658">
        <v>0</v>
      </c>
      <c r="AP844" s="658">
        <v>0</v>
      </c>
      <c r="AQ844" s="658">
        <v>0</v>
      </c>
      <c r="AR844" s="658">
        <v>0</v>
      </c>
      <c r="AS844" s="658">
        <v>0</v>
      </c>
      <c r="AT844" s="658">
        <v>0</v>
      </c>
      <c r="AU844" s="658">
        <v>0</v>
      </c>
      <c r="AV844" s="658">
        <v>0</v>
      </c>
      <c r="AW844" s="613">
        <f t="shared" ref="AW844:AW907" si="11000">SUM(J844:AV844)</f>
        <v>1.35</v>
      </c>
      <c r="AX844" s="645">
        <f t="shared" si="10998"/>
        <v>1.35</v>
      </c>
      <c r="AY844" s="656" t="e">
        <f t="shared" si="10999"/>
        <v>#DIV/0!</v>
      </c>
      <c r="AZ844" s="661"/>
    </row>
    <row r="845" spans="1:52">
      <c r="A845" s="590"/>
      <c r="B845" s="646" t="s">
        <v>305</v>
      </c>
      <c r="C845" s="646" t="s">
        <v>957</v>
      </c>
      <c r="D845" s="647" t="s">
        <v>958</v>
      </c>
      <c r="E845" s="648"/>
      <c r="F845" s="648"/>
      <c r="G845" s="649"/>
      <c r="H845" s="650">
        <v>549923.30264890217</v>
      </c>
      <c r="I845" s="650">
        <f t="shared" si="10876"/>
        <v>549923.30264890217</v>
      </c>
      <c r="J845" s="649">
        <v>0</v>
      </c>
      <c r="K845" s="649">
        <v>0</v>
      </c>
      <c r="L845" s="649">
        <v>0</v>
      </c>
      <c r="M845" s="649">
        <f>+M846*$H845</f>
        <v>54992.330264890217</v>
      </c>
      <c r="N845" s="649">
        <f t="shared" ref="N845" si="11001">+N846*$H845</f>
        <v>54992.330264890217</v>
      </c>
      <c r="O845" s="649">
        <f t="shared" ref="O845" si="11002">+O846*$H845</f>
        <v>54992.330264890217</v>
      </c>
      <c r="P845" s="649">
        <f t="shared" ref="P845" si="11003">((P846*$H845)-((P846*$H845*$E846)+(P846*$H845*$F846)))</f>
        <v>0</v>
      </c>
      <c r="Q845" s="649">
        <f t="shared" ref="Q845" si="11004">((Q846*$H845)-((Q846*$H845*$E846)+(Q846*$H845*$F846)))</f>
        <v>0</v>
      </c>
      <c r="R845" s="649">
        <f t="shared" ref="R845" si="11005">((R846*$H845)-((R846*$H845*$E846)+(R846*$H845*$F846)))</f>
        <v>0</v>
      </c>
      <c r="S845" s="649">
        <f t="shared" ref="S845" si="11006">((S846*$H845)-((S846*$H845*$E846)+(S846*$H845*$F846)))</f>
        <v>0</v>
      </c>
      <c r="T845" s="649">
        <f t="shared" ref="T845" si="11007">((T846*$H845)-((T846*$H845*$E846)+(T846*$H845*$F846)))</f>
        <v>0</v>
      </c>
      <c r="U845" s="649">
        <f t="shared" ref="U845" si="11008">((U846*$H845)-((U846*$H845*$E846)+(U846*$H845*$F846)))</f>
        <v>0</v>
      </c>
      <c r="V845" s="649">
        <f t="shared" ref="V845" si="11009">((V846*$H845)-((V846*$H845*$E846)+(V846*$H845*$F846)))</f>
        <v>0</v>
      </c>
      <c r="W845" s="649">
        <f t="shared" ref="W845" si="11010">((W846*$H845)-((W846*$H845*$E846)+(W846*$H845*$F846)))</f>
        <v>0</v>
      </c>
      <c r="X845" s="649">
        <f t="shared" ref="X845" si="11011">((X846*$H845)-((X846*$H845*$E846)+(X846*$H845*$F846)))</f>
        <v>135831.05575427884</v>
      </c>
      <c r="Y845" s="649">
        <f t="shared" ref="Y845" si="11012">((Y846*$H845)-((Y846*$H845*$E846)+(Y846*$H845*$F846)))</f>
        <v>221619.0909675076</v>
      </c>
      <c r="Z845" s="649">
        <f t="shared" ref="Z845" si="11013">((Z846*$H845)-((Z846*$H845*$E846)+(Z846*$H845*$F846)))</f>
        <v>0</v>
      </c>
      <c r="AA845" s="649">
        <f t="shared" ref="AA845" si="11014">((AA846*$H845)-((AA846*$H845*$E846)+(AA846*$H845*$F846)))</f>
        <v>0</v>
      </c>
      <c r="AB845" s="649">
        <f t="shared" ref="AB845" si="11015">((AB846*$H845)-((AB846*$H845*$E846)+(AB846*$H845*$F846)))</f>
        <v>0</v>
      </c>
      <c r="AC845" s="649">
        <f t="shared" ref="AC845" si="11016">((AC846*$H845)-((AC846*$H845*$E846)+(AC846*$H845*$F846)))</f>
        <v>0</v>
      </c>
      <c r="AD845" s="649">
        <f t="shared" ref="AD845" si="11017">((AD846*$H845)-((AD846*$H845*$E846)+(AD846*$H845*$F846)))</f>
        <v>0</v>
      </c>
      <c r="AE845" s="649">
        <f t="shared" ref="AE845" si="11018">((AE846*$H845)-((AE846*$H845*$E846)+(AE846*$H845*$F846)))</f>
        <v>0</v>
      </c>
      <c r="AF845" s="649">
        <f t="shared" ref="AF845" si="11019">((AF846*$H845)-((AF846*$H845*$E846)+(AF846*$H845*$F846)))</f>
        <v>0</v>
      </c>
      <c r="AG845" s="649">
        <f t="shared" ref="AG845" si="11020">((AG846*$H845)-((AG846*$H845*$E846)+(AG846*$H845*$F846)))</f>
        <v>0</v>
      </c>
      <c r="AH845" s="649">
        <f>+AH846*H845</f>
        <v>27496.165132445109</v>
      </c>
      <c r="AI845" s="649">
        <f t="shared" ref="AI845" si="11021">+AI846*H845</f>
        <v>0</v>
      </c>
      <c r="AJ845" s="649">
        <v>0</v>
      </c>
      <c r="AK845" s="649">
        <v>0</v>
      </c>
      <c r="AL845" s="649">
        <v>0</v>
      </c>
      <c r="AM845" s="649">
        <v>0</v>
      </c>
      <c r="AN845" s="649">
        <v>0</v>
      </c>
      <c r="AO845" s="649">
        <v>0</v>
      </c>
      <c r="AP845" s="649">
        <v>0</v>
      </c>
      <c r="AQ845" s="649">
        <v>0</v>
      </c>
      <c r="AR845" s="649">
        <v>0</v>
      </c>
      <c r="AS845" s="649">
        <v>0</v>
      </c>
      <c r="AT845" s="649">
        <v>0</v>
      </c>
      <c r="AU845" s="649">
        <v>0</v>
      </c>
      <c r="AV845" s="649">
        <v>0</v>
      </c>
      <c r="AW845" s="613">
        <f t="shared" si="11000"/>
        <v>549923.30264890217</v>
      </c>
      <c r="AX845" s="645">
        <f t="shared" si="10998"/>
        <v>0</v>
      </c>
      <c r="AY845" s="656">
        <f t="shared" si="10999"/>
        <v>0</v>
      </c>
      <c r="AZ845" s="591"/>
    </row>
    <row r="846" spans="1:52" s="314" customFormat="1">
      <c r="A846" s="642"/>
      <c r="B846" s="636"/>
      <c r="C846" s="636"/>
      <c r="D846" s="651"/>
      <c r="E846" s="652">
        <v>0.3</v>
      </c>
      <c r="F846" s="652">
        <v>0.05</v>
      </c>
      <c r="G846" s="653"/>
      <c r="H846" s="640"/>
      <c r="I846" s="640">
        <f t="shared" si="10876"/>
        <v>1.35</v>
      </c>
      <c r="J846" s="658">
        <v>0</v>
      </c>
      <c r="K846" s="658">
        <v>0</v>
      </c>
      <c r="L846" s="658">
        <v>0</v>
      </c>
      <c r="M846" s="658">
        <v>0.1</v>
      </c>
      <c r="N846" s="658">
        <v>0.1</v>
      </c>
      <c r="O846" s="658">
        <v>0.1</v>
      </c>
      <c r="P846" s="658">
        <v>0</v>
      </c>
      <c r="Q846" s="658">
        <v>0</v>
      </c>
      <c r="R846" s="658">
        <v>0</v>
      </c>
      <c r="S846" s="658">
        <v>0</v>
      </c>
      <c r="T846" s="658">
        <v>0</v>
      </c>
      <c r="U846" s="658">
        <v>0</v>
      </c>
      <c r="V846" s="658">
        <v>0</v>
      </c>
      <c r="W846" s="658">
        <v>0</v>
      </c>
      <c r="X846" s="658">
        <v>0.38</v>
      </c>
      <c r="Y846" s="658">
        <v>0.62</v>
      </c>
      <c r="Z846" s="658">
        <v>0</v>
      </c>
      <c r="AA846" s="658">
        <v>0</v>
      </c>
      <c r="AB846" s="658">
        <v>0</v>
      </c>
      <c r="AC846" s="658">
        <v>0</v>
      </c>
      <c r="AD846" s="658">
        <v>0</v>
      </c>
      <c r="AE846" s="658">
        <v>0</v>
      </c>
      <c r="AF846" s="658">
        <v>0</v>
      </c>
      <c r="AG846" s="658">
        <v>0</v>
      </c>
      <c r="AH846" s="658">
        <v>0.05</v>
      </c>
      <c r="AI846" s="658">
        <v>0</v>
      </c>
      <c r="AJ846" s="658">
        <v>0</v>
      </c>
      <c r="AK846" s="658">
        <v>0</v>
      </c>
      <c r="AL846" s="658">
        <v>0</v>
      </c>
      <c r="AM846" s="658">
        <v>0</v>
      </c>
      <c r="AN846" s="658">
        <v>0</v>
      </c>
      <c r="AO846" s="658">
        <v>0</v>
      </c>
      <c r="AP846" s="658">
        <v>0</v>
      </c>
      <c r="AQ846" s="658">
        <v>0</v>
      </c>
      <c r="AR846" s="658">
        <v>0</v>
      </c>
      <c r="AS846" s="658">
        <v>0</v>
      </c>
      <c r="AT846" s="658">
        <v>0</v>
      </c>
      <c r="AU846" s="658">
        <v>0</v>
      </c>
      <c r="AV846" s="658">
        <v>0</v>
      </c>
      <c r="AW846" s="613">
        <f t="shared" si="11000"/>
        <v>1.35</v>
      </c>
      <c r="AX846" s="645">
        <f t="shared" si="10998"/>
        <v>1.35</v>
      </c>
      <c r="AY846" s="656" t="e">
        <f t="shared" si="10999"/>
        <v>#DIV/0!</v>
      </c>
      <c r="AZ846" s="661"/>
    </row>
    <row r="847" spans="1:52">
      <c r="A847" s="590"/>
      <c r="B847" s="646" t="s">
        <v>305</v>
      </c>
      <c r="C847" s="646" t="s">
        <v>959</v>
      </c>
      <c r="D847" s="647" t="s">
        <v>960</v>
      </c>
      <c r="E847" s="648"/>
      <c r="F847" s="648"/>
      <c r="G847" s="649"/>
      <c r="H847" s="650">
        <v>549923.30264890217</v>
      </c>
      <c r="I847" s="650">
        <f t="shared" si="10876"/>
        <v>549923.30264890217</v>
      </c>
      <c r="J847" s="649">
        <v>0</v>
      </c>
      <c r="K847" s="649">
        <v>0</v>
      </c>
      <c r="L847" s="649">
        <v>0</v>
      </c>
      <c r="M847" s="649">
        <f>+M848*$H847</f>
        <v>54992.330264890217</v>
      </c>
      <c r="N847" s="649">
        <f t="shared" ref="N847" si="11022">+N848*$H847</f>
        <v>54992.330264890217</v>
      </c>
      <c r="O847" s="649">
        <f t="shared" ref="O847" si="11023">+O848*$H847</f>
        <v>54992.330264890217</v>
      </c>
      <c r="P847" s="649">
        <f t="shared" ref="P847" si="11024">((P848*$H847)-((P848*$H847*$E848)+(P848*$H847*$F848)))</f>
        <v>0</v>
      </c>
      <c r="Q847" s="649">
        <f t="shared" ref="Q847" si="11025">((Q848*$H847)-((Q848*$H847*$E848)+(Q848*$H847*$F848)))</f>
        <v>0</v>
      </c>
      <c r="R847" s="649">
        <f t="shared" ref="R847" si="11026">((R848*$H847)-((R848*$H847*$E848)+(R848*$H847*$F848)))</f>
        <v>0</v>
      </c>
      <c r="S847" s="649">
        <f t="shared" ref="S847" si="11027">((S848*$H847)-((S848*$H847*$E848)+(S848*$H847*$F848)))</f>
        <v>0</v>
      </c>
      <c r="T847" s="649">
        <f t="shared" ref="T847" si="11028">((T848*$H847)-((T848*$H847*$E848)+(T848*$H847*$F848)))</f>
        <v>0</v>
      </c>
      <c r="U847" s="649">
        <f t="shared" ref="U847" si="11029">((U848*$H847)-((U848*$H847*$E848)+(U848*$H847*$F848)))</f>
        <v>0</v>
      </c>
      <c r="V847" s="649">
        <f t="shared" ref="V847" si="11030">((V848*$H847)-((V848*$H847*$E848)+(V848*$H847*$F848)))</f>
        <v>0</v>
      </c>
      <c r="W847" s="649">
        <f t="shared" ref="W847" si="11031">((W848*$H847)-((W848*$H847*$E848)+(W848*$H847*$F848)))</f>
        <v>0</v>
      </c>
      <c r="X847" s="649">
        <f t="shared" ref="X847" si="11032">((X848*$H847)-((X848*$H847*$E848)+(X848*$H847*$F848)))</f>
        <v>10723.504401653592</v>
      </c>
      <c r="Y847" s="649">
        <f t="shared" ref="Y847" si="11033">((Y848*$H847)-((Y848*$H847*$E848)+(Y848*$H847*$F848)))</f>
        <v>250215.10270525049</v>
      </c>
      <c r="Z847" s="649">
        <f t="shared" ref="Z847" si="11034">((Z848*$H847)-((Z848*$H847*$E848)+(Z848*$H847*$F848)))</f>
        <v>96511.539614882349</v>
      </c>
      <c r="AA847" s="649">
        <f t="shared" ref="AA847" si="11035">((AA848*$H847)-((AA848*$H847*$E848)+(AA848*$H847*$F848)))</f>
        <v>0</v>
      </c>
      <c r="AB847" s="649">
        <f t="shared" ref="AB847" si="11036">((AB848*$H847)-((AB848*$H847*$E848)+(AB848*$H847*$F848)))</f>
        <v>0</v>
      </c>
      <c r="AC847" s="649">
        <f t="shared" ref="AC847" si="11037">((AC848*$H847)-((AC848*$H847*$E848)+(AC848*$H847*$F848)))</f>
        <v>0</v>
      </c>
      <c r="AD847" s="649">
        <f t="shared" ref="AD847" si="11038">((AD848*$H847)-((AD848*$H847*$E848)+(AD848*$H847*$F848)))</f>
        <v>0</v>
      </c>
      <c r="AE847" s="649">
        <f t="shared" ref="AE847" si="11039">((AE848*$H847)-((AE848*$H847*$E848)+(AE848*$H847*$F848)))</f>
        <v>0</v>
      </c>
      <c r="AF847" s="649">
        <f t="shared" ref="AF847" si="11040">((AF848*$H847)-((AF848*$H847*$E848)+(AF848*$H847*$F848)))</f>
        <v>0</v>
      </c>
      <c r="AG847" s="649">
        <f t="shared" ref="AG847" si="11041">((AG848*$H847)-((AG848*$H847*$E848)+(AG848*$H847*$F848)))</f>
        <v>0</v>
      </c>
      <c r="AH847" s="649">
        <f>+AH848*H847</f>
        <v>27496.165132445109</v>
      </c>
      <c r="AI847" s="649">
        <f t="shared" ref="AI847" si="11042">+AI848*H847</f>
        <v>0</v>
      </c>
      <c r="AJ847" s="649">
        <v>0</v>
      </c>
      <c r="AK847" s="649">
        <v>0</v>
      </c>
      <c r="AL847" s="649">
        <v>0</v>
      </c>
      <c r="AM847" s="649">
        <v>0</v>
      </c>
      <c r="AN847" s="649">
        <v>0</v>
      </c>
      <c r="AO847" s="649">
        <v>0</v>
      </c>
      <c r="AP847" s="649">
        <v>0</v>
      </c>
      <c r="AQ847" s="649">
        <v>0</v>
      </c>
      <c r="AR847" s="649">
        <v>0</v>
      </c>
      <c r="AS847" s="649">
        <v>0</v>
      </c>
      <c r="AT847" s="649">
        <v>0</v>
      </c>
      <c r="AU847" s="649">
        <v>0</v>
      </c>
      <c r="AV847" s="649">
        <v>0</v>
      </c>
      <c r="AW847" s="613">
        <f t="shared" si="11000"/>
        <v>549923.30264890217</v>
      </c>
      <c r="AX847" s="645">
        <f t="shared" si="10998"/>
        <v>0</v>
      </c>
      <c r="AY847" s="656">
        <f t="shared" si="10999"/>
        <v>0</v>
      </c>
      <c r="AZ847" s="591"/>
    </row>
    <row r="848" spans="1:52" s="314" customFormat="1">
      <c r="A848" s="642"/>
      <c r="B848" s="636"/>
      <c r="C848" s="636"/>
      <c r="D848" s="651"/>
      <c r="E848" s="652">
        <v>0.3</v>
      </c>
      <c r="F848" s="652">
        <v>0.05</v>
      </c>
      <c r="G848" s="653"/>
      <c r="H848" s="640"/>
      <c r="I848" s="640">
        <f t="shared" si="10876"/>
        <v>1.35</v>
      </c>
      <c r="J848" s="658">
        <v>0</v>
      </c>
      <c r="K848" s="658">
        <v>0</v>
      </c>
      <c r="L848" s="658">
        <v>0</v>
      </c>
      <c r="M848" s="658">
        <v>0.1</v>
      </c>
      <c r="N848" s="658">
        <v>0.1</v>
      </c>
      <c r="O848" s="658">
        <v>0.1</v>
      </c>
      <c r="P848" s="658">
        <v>0</v>
      </c>
      <c r="Q848" s="658">
        <v>0</v>
      </c>
      <c r="R848" s="658">
        <v>0</v>
      </c>
      <c r="S848" s="658">
        <v>0</v>
      </c>
      <c r="T848" s="658">
        <v>0</v>
      </c>
      <c r="U848" s="658">
        <v>0</v>
      </c>
      <c r="V848" s="658">
        <v>0</v>
      </c>
      <c r="W848" s="658">
        <v>0</v>
      </c>
      <c r="X848" s="658">
        <v>0.03</v>
      </c>
      <c r="Y848" s="658">
        <v>0.7</v>
      </c>
      <c r="Z848" s="658">
        <v>0.27</v>
      </c>
      <c r="AA848" s="658">
        <v>0</v>
      </c>
      <c r="AB848" s="658">
        <v>0</v>
      </c>
      <c r="AC848" s="658">
        <v>0</v>
      </c>
      <c r="AD848" s="658">
        <v>0</v>
      </c>
      <c r="AE848" s="658">
        <v>0</v>
      </c>
      <c r="AF848" s="658">
        <v>0</v>
      </c>
      <c r="AG848" s="658">
        <v>0</v>
      </c>
      <c r="AH848" s="658">
        <v>0.05</v>
      </c>
      <c r="AI848" s="658">
        <v>0</v>
      </c>
      <c r="AJ848" s="658">
        <v>0</v>
      </c>
      <c r="AK848" s="658">
        <v>0</v>
      </c>
      <c r="AL848" s="658">
        <v>0</v>
      </c>
      <c r="AM848" s="658">
        <v>0</v>
      </c>
      <c r="AN848" s="658">
        <v>0</v>
      </c>
      <c r="AO848" s="658">
        <v>0</v>
      </c>
      <c r="AP848" s="658">
        <v>0</v>
      </c>
      <c r="AQ848" s="658">
        <v>0</v>
      </c>
      <c r="AR848" s="658">
        <v>0</v>
      </c>
      <c r="AS848" s="658">
        <v>0</v>
      </c>
      <c r="AT848" s="658">
        <v>0</v>
      </c>
      <c r="AU848" s="658">
        <v>0</v>
      </c>
      <c r="AV848" s="658">
        <v>0</v>
      </c>
      <c r="AW848" s="613">
        <f t="shared" si="11000"/>
        <v>1.35</v>
      </c>
      <c r="AX848" s="645">
        <f t="shared" si="10998"/>
        <v>1.35</v>
      </c>
      <c r="AY848" s="656" t="e">
        <f t="shared" si="10999"/>
        <v>#DIV/0!</v>
      </c>
      <c r="AZ848" s="661"/>
    </row>
    <row r="849" spans="1:52">
      <c r="A849" s="590"/>
      <c r="B849" s="646" t="s">
        <v>305</v>
      </c>
      <c r="C849" s="646" t="s">
        <v>961</v>
      </c>
      <c r="D849" s="647" t="s">
        <v>962</v>
      </c>
      <c r="E849" s="648"/>
      <c r="F849" s="648"/>
      <c r="G849" s="649"/>
      <c r="H849" s="650">
        <v>549923.30264890217</v>
      </c>
      <c r="I849" s="650">
        <f t="shared" si="10876"/>
        <v>549923.30264890217</v>
      </c>
      <c r="J849" s="649">
        <v>0</v>
      </c>
      <c r="K849" s="649">
        <v>0</v>
      </c>
      <c r="L849" s="649">
        <v>0</v>
      </c>
      <c r="M849" s="649">
        <f>+M850*$H849</f>
        <v>54992.330264890217</v>
      </c>
      <c r="N849" s="649">
        <f t="shared" ref="N849" si="11043">+N850*$H849</f>
        <v>54992.330264890217</v>
      </c>
      <c r="O849" s="649">
        <f t="shared" ref="O849" si="11044">+O850*$H849</f>
        <v>54992.330264890217</v>
      </c>
      <c r="P849" s="649">
        <f t="shared" ref="P849" si="11045">((P850*$H849)-((P850*$H849*$E850)+(P850*$H849*$F850)))</f>
        <v>0</v>
      </c>
      <c r="Q849" s="649">
        <f t="shared" ref="Q849" si="11046">((Q850*$H849)-((Q850*$H849*$E850)+(Q850*$H849*$F850)))</f>
        <v>0</v>
      </c>
      <c r="R849" s="649">
        <f t="shared" ref="R849" si="11047">((R850*$H849)-((R850*$H849*$E850)+(R850*$H849*$F850)))</f>
        <v>0</v>
      </c>
      <c r="S849" s="649">
        <f t="shared" ref="S849" si="11048">((S850*$H849)-((S850*$H849*$E850)+(S850*$H849*$F850)))</f>
        <v>0</v>
      </c>
      <c r="T849" s="649">
        <f t="shared" ref="T849" si="11049">((T850*$H849)-((T850*$H849*$E850)+(T850*$H849*$F850)))</f>
        <v>0</v>
      </c>
      <c r="U849" s="649">
        <f t="shared" ref="U849" si="11050">((U850*$H849)-((U850*$H849*$E850)+(U850*$H849*$F850)))</f>
        <v>0</v>
      </c>
      <c r="V849" s="649">
        <f t="shared" ref="V849" si="11051">((V850*$H849)-((V850*$H849*$E850)+(V850*$H849*$F850)))</f>
        <v>0</v>
      </c>
      <c r="W849" s="649">
        <f t="shared" ref="W849" si="11052">((W850*$H849)-((W850*$H849*$E850)+(W850*$H849*$F850)))</f>
        <v>0</v>
      </c>
      <c r="X849" s="649">
        <f t="shared" ref="X849" si="11053">((X850*$H849)-((X850*$H849*$E850)+(X850*$H849*$F850)))</f>
        <v>0</v>
      </c>
      <c r="Y849" s="649">
        <f t="shared" ref="Y849" si="11054">((Y850*$H849)-((Y850*$H849*$E850)+(Y850*$H849*$F850)))</f>
        <v>139405.55722149671</v>
      </c>
      <c r="Z849" s="649">
        <f t="shared" ref="Z849" si="11055">((Z850*$H849)-((Z850*$H849*$E850)+(Z850*$H849*$F850)))</f>
        <v>218044.58950028973</v>
      </c>
      <c r="AA849" s="649">
        <f t="shared" ref="AA849" si="11056">((AA850*$H849)-((AA850*$H849*$E850)+(AA850*$H849*$F850)))</f>
        <v>0</v>
      </c>
      <c r="AB849" s="649">
        <f t="shared" ref="AB849" si="11057">((AB850*$H849)-((AB850*$H849*$E850)+(AB850*$H849*$F850)))</f>
        <v>0</v>
      </c>
      <c r="AC849" s="649">
        <f t="shared" ref="AC849" si="11058">((AC850*$H849)-((AC850*$H849*$E850)+(AC850*$H849*$F850)))</f>
        <v>0</v>
      </c>
      <c r="AD849" s="649">
        <f t="shared" ref="AD849" si="11059">((AD850*$H849)-((AD850*$H849*$E850)+(AD850*$H849*$F850)))</f>
        <v>0</v>
      </c>
      <c r="AE849" s="649">
        <f t="shared" ref="AE849" si="11060">((AE850*$H849)-((AE850*$H849*$E850)+(AE850*$H849*$F850)))</f>
        <v>0</v>
      </c>
      <c r="AF849" s="649">
        <f t="shared" ref="AF849" si="11061">((AF850*$H849)-((AF850*$H849*$E850)+(AF850*$H849*$F850)))</f>
        <v>0</v>
      </c>
      <c r="AG849" s="649">
        <f t="shared" ref="AG849" si="11062">((AG850*$H849)-((AG850*$H849*$E850)+(AG850*$H849*$F850)))</f>
        <v>0</v>
      </c>
      <c r="AH849" s="649">
        <f>+AH850*H849</f>
        <v>27496.165132445109</v>
      </c>
      <c r="AI849" s="649">
        <f t="shared" ref="AI849" si="11063">+AI850*H849</f>
        <v>0</v>
      </c>
      <c r="AJ849" s="649">
        <v>0</v>
      </c>
      <c r="AK849" s="649">
        <v>0</v>
      </c>
      <c r="AL849" s="649">
        <v>0</v>
      </c>
      <c r="AM849" s="649">
        <v>0</v>
      </c>
      <c r="AN849" s="649">
        <v>0</v>
      </c>
      <c r="AO849" s="649">
        <v>0</v>
      </c>
      <c r="AP849" s="649">
        <v>0</v>
      </c>
      <c r="AQ849" s="649">
        <v>0</v>
      </c>
      <c r="AR849" s="649">
        <v>0</v>
      </c>
      <c r="AS849" s="649">
        <v>0</v>
      </c>
      <c r="AT849" s="649">
        <v>0</v>
      </c>
      <c r="AU849" s="649">
        <v>0</v>
      </c>
      <c r="AV849" s="649">
        <v>0</v>
      </c>
      <c r="AW849" s="613">
        <f t="shared" si="11000"/>
        <v>549923.30264890217</v>
      </c>
      <c r="AX849" s="645">
        <f t="shared" si="10998"/>
        <v>0</v>
      </c>
      <c r="AY849" s="656">
        <f t="shared" si="10999"/>
        <v>0</v>
      </c>
      <c r="AZ849" s="591"/>
    </row>
    <row r="850" spans="1:52" s="314" customFormat="1">
      <c r="A850" s="642"/>
      <c r="B850" s="636"/>
      <c r="C850" s="636"/>
      <c r="D850" s="651"/>
      <c r="E850" s="652">
        <v>0.3</v>
      </c>
      <c r="F850" s="652">
        <v>0.05</v>
      </c>
      <c r="G850" s="653"/>
      <c r="H850" s="640"/>
      <c r="I850" s="640">
        <f t="shared" si="10876"/>
        <v>1.35</v>
      </c>
      <c r="J850" s="658">
        <v>0</v>
      </c>
      <c r="K850" s="658">
        <v>0</v>
      </c>
      <c r="L850" s="658">
        <v>0</v>
      </c>
      <c r="M850" s="658">
        <v>0.1</v>
      </c>
      <c r="N850" s="658">
        <v>0.1</v>
      </c>
      <c r="O850" s="658">
        <v>0.1</v>
      </c>
      <c r="P850" s="658">
        <v>0</v>
      </c>
      <c r="Q850" s="658">
        <v>0</v>
      </c>
      <c r="R850" s="658">
        <v>0</v>
      </c>
      <c r="S850" s="658">
        <v>0</v>
      </c>
      <c r="T850" s="658">
        <v>0</v>
      </c>
      <c r="U850" s="658">
        <v>0</v>
      </c>
      <c r="V850" s="658">
        <v>0</v>
      </c>
      <c r="W850" s="658">
        <v>0</v>
      </c>
      <c r="X850" s="658">
        <v>0</v>
      </c>
      <c r="Y850" s="658">
        <v>0.39</v>
      </c>
      <c r="Z850" s="658">
        <v>0.61</v>
      </c>
      <c r="AA850" s="658">
        <v>0</v>
      </c>
      <c r="AB850" s="658">
        <v>0</v>
      </c>
      <c r="AC850" s="658">
        <v>0</v>
      </c>
      <c r="AD850" s="658">
        <v>0</v>
      </c>
      <c r="AE850" s="658">
        <v>0</v>
      </c>
      <c r="AF850" s="658">
        <v>0</v>
      </c>
      <c r="AG850" s="658">
        <v>0</v>
      </c>
      <c r="AH850" s="658">
        <v>0.05</v>
      </c>
      <c r="AI850" s="658">
        <v>0</v>
      </c>
      <c r="AJ850" s="658">
        <v>0</v>
      </c>
      <c r="AK850" s="658">
        <v>0</v>
      </c>
      <c r="AL850" s="658">
        <v>0</v>
      </c>
      <c r="AM850" s="658">
        <v>0</v>
      </c>
      <c r="AN850" s="658">
        <v>0</v>
      </c>
      <c r="AO850" s="658">
        <v>0</v>
      </c>
      <c r="AP850" s="658">
        <v>0</v>
      </c>
      <c r="AQ850" s="658">
        <v>0</v>
      </c>
      <c r="AR850" s="658">
        <v>0</v>
      </c>
      <c r="AS850" s="658">
        <v>0</v>
      </c>
      <c r="AT850" s="658">
        <v>0</v>
      </c>
      <c r="AU850" s="658">
        <v>0</v>
      </c>
      <c r="AV850" s="658">
        <v>0</v>
      </c>
      <c r="AW850" s="613">
        <f t="shared" si="11000"/>
        <v>1.35</v>
      </c>
      <c r="AX850" s="645">
        <f t="shared" si="10998"/>
        <v>1.35</v>
      </c>
      <c r="AY850" s="656" t="e">
        <f t="shared" si="10999"/>
        <v>#DIV/0!</v>
      </c>
      <c r="AZ850" s="661"/>
    </row>
    <row r="851" spans="1:52">
      <c r="A851" s="590"/>
      <c r="B851" s="646" t="s">
        <v>305</v>
      </c>
      <c r="C851" s="646" t="s">
        <v>963</v>
      </c>
      <c r="D851" s="647" t="s">
        <v>964</v>
      </c>
      <c r="E851" s="648"/>
      <c r="F851" s="648"/>
      <c r="G851" s="649"/>
      <c r="H851" s="650">
        <v>549923.30264890217</v>
      </c>
      <c r="I851" s="650">
        <f t="shared" si="10876"/>
        <v>549923.30264890217</v>
      </c>
      <c r="J851" s="649">
        <v>0</v>
      </c>
      <c r="K851" s="649">
        <v>0</v>
      </c>
      <c r="L851" s="649">
        <v>0</v>
      </c>
      <c r="M851" s="649">
        <f>+M852*$H851</f>
        <v>54992.330264890217</v>
      </c>
      <c r="N851" s="649">
        <f t="shared" ref="N851" si="11064">+N852*$H851</f>
        <v>54992.330264890217</v>
      </c>
      <c r="O851" s="649">
        <f t="shared" ref="O851" si="11065">+O852*$H851</f>
        <v>54992.330264890217</v>
      </c>
      <c r="P851" s="649">
        <f t="shared" ref="P851" si="11066">((P852*$H851)-((P852*$H851*$E852)+(P852*$H851*$F852)))</f>
        <v>0</v>
      </c>
      <c r="Q851" s="649">
        <f t="shared" ref="Q851" si="11067">((Q852*$H851)-((Q852*$H851*$E852)+(Q852*$H851*$F852)))</f>
        <v>0</v>
      </c>
      <c r="R851" s="649">
        <f t="shared" ref="R851" si="11068">((R852*$H851)-((R852*$H851*$E852)+(R852*$H851*$F852)))</f>
        <v>0</v>
      </c>
      <c r="S851" s="649">
        <f t="shared" ref="S851" si="11069">((S852*$H851)-((S852*$H851*$E852)+(S852*$H851*$F852)))</f>
        <v>0</v>
      </c>
      <c r="T851" s="649">
        <f t="shared" ref="T851" si="11070">((T852*$H851)-((T852*$H851*$E852)+(T852*$H851*$F852)))</f>
        <v>0</v>
      </c>
      <c r="U851" s="649">
        <f t="shared" ref="U851" si="11071">((U852*$H851)-((U852*$H851*$E852)+(U852*$H851*$F852)))</f>
        <v>0</v>
      </c>
      <c r="V851" s="649">
        <f t="shared" ref="V851" si="11072">((V852*$H851)-((V852*$H851*$E852)+(V852*$H851*$F852)))</f>
        <v>0</v>
      </c>
      <c r="W851" s="649">
        <f t="shared" ref="W851" si="11073">((W852*$H851)-((W852*$H851*$E852)+(W852*$H851*$F852)))</f>
        <v>0</v>
      </c>
      <c r="X851" s="649">
        <f t="shared" ref="X851" si="11074">((X852*$H851)-((X852*$H851*$E852)+(X852*$H851*$F852)))</f>
        <v>0</v>
      </c>
      <c r="Y851" s="649">
        <f t="shared" ref="Y851" si="11075">((Y852*$H851)-((Y852*$H851*$E852)+(Y852*$H851*$F852)))</f>
        <v>17872.507336089322</v>
      </c>
      <c r="Z851" s="649">
        <f t="shared" ref="Z851" si="11076">((Z852*$H851)-((Z852*$H851*$E852)+(Z852*$H851*$F852)))</f>
        <v>260938.60710690406</v>
      </c>
      <c r="AA851" s="649">
        <f t="shared" ref="AA851" si="11077">((AA852*$H851)-((AA852*$H851*$E852)+(AA852*$H851*$F852)))</f>
        <v>78639.032278792991</v>
      </c>
      <c r="AB851" s="649">
        <f t="shared" ref="AB851" si="11078">((AB852*$H851)-((AB852*$H851*$E852)+(AB852*$H851*$F852)))</f>
        <v>0</v>
      </c>
      <c r="AC851" s="649">
        <f t="shared" ref="AC851" si="11079">((AC852*$H851)-((AC852*$H851*$E852)+(AC852*$H851*$F852)))</f>
        <v>0</v>
      </c>
      <c r="AD851" s="649">
        <f t="shared" ref="AD851" si="11080">((AD852*$H851)-((AD852*$H851*$E852)+(AD852*$H851*$F852)))</f>
        <v>0</v>
      </c>
      <c r="AE851" s="649">
        <f t="shared" ref="AE851" si="11081">((AE852*$H851)-((AE852*$H851*$E852)+(AE852*$H851*$F852)))</f>
        <v>0</v>
      </c>
      <c r="AF851" s="649">
        <f t="shared" ref="AF851" si="11082">((AF852*$H851)-((AF852*$H851*$E852)+(AF852*$H851*$F852)))</f>
        <v>0</v>
      </c>
      <c r="AG851" s="649">
        <f t="shared" ref="AG851" si="11083">((AG852*$H851)-((AG852*$H851*$E852)+(AG852*$H851*$F852)))</f>
        <v>0</v>
      </c>
      <c r="AH851" s="649">
        <f>+AH852*H851</f>
        <v>27496.165132445109</v>
      </c>
      <c r="AI851" s="649">
        <f t="shared" ref="AI851" si="11084">+AI852*H851</f>
        <v>0</v>
      </c>
      <c r="AJ851" s="649">
        <v>0</v>
      </c>
      <c r="AK851" s="649">
        <v>0</v>
      </c>
      <c r="AL851" s="649">
        <v>0</v>
      </c>
      <c r="AM851" s="649">
        <v>0</v>
      </c>
      <c r="AN851" s="649">
        <v>0</v>
      </c>
      <c r="AO851" s="649">
        <v>0</v>
      </c>
      <c r="AP851" s="649">
        <v>0</v>
      </c>
      <c r="AQ851" s="649">
        <v>0</v>
      </c>
      <c r="AR851" s="649">
        <v>0</v>
      </c>
      <c r="AS851" s="649">
        <v>0</v>
      </c>
      <c r="AT851" s="649">
        <v>0</v>
      </c>
      <c r="AU851" s="649">
        <v>0</v>
      </c>
      <c r="AV851" s="649">
        <v>0</v>
      </c>
      <c r="AW851" s="613">
        <f t="shared" si="11000"/>
        <v>549923.30264890217</v>
      </c>
      <c r="AX851" s="645">
        <f t="shared" si="10998"/>
        <v>0</v>
      </c>
      <c r="AY851" s="656">
        <f t="shared" si="10999"/>
        <v>0</v>
      </c>
      <c r="AZ851" s="591"/>
    </row>
    <row r="852" spans="1:52" s="314" customFormat="1">
      <c r="A852" s="642"/>
      <c r="B852" s="636"/>
      <c r="C852" s="636"/>
      <c r="D852" s="651"/>
      <c r="E852" s="652">
        <v>0.3</v>
      </c>
      <c r="F852" s="652">
        <v>0.05</v>
      </c>
      <c r="G852" s="653"/>
      <c r="H852" s="640"/>
      <c r="I852" s="640">
        <f t="shared" si="10876"/>
        <v>1.35</v>
      </c>
      <c r="J852" s="658">
        <v>0</v>
      </c>
      <c r="K852" s="658">
        <v>0</v>
      </c>
      <c r="L852" s="658">
        <v>0</v>
      </c>
      <c r="M852" s="658">
        <v>0.1</v>
      </c>
      <c r="N852" s="658">
        <v>0.1</v>
      </c>
      <c r="O852" s="658">
        <v>0.1</v>
      </c>
      <c r="P852" s="658">
        <v>0</v>
      </c>
      <c r="Q852" s="658">
        <v>0</v>
      </c>
      <c r="R852" s="658">
        <v>0</v>
      </c>
      <c r="S852" s="658">
        <v>0</v>
      </c>
      <c r="T852" s="658">
        <v>0</v>
      </c>
      <c r="U852" s="658">
        <v>0</v>
      </c>
      <c r="V852" s="658">
        <v>0</v>
      </c>
      <c r="W852" s="658">
        <v>0</v>
      </c>
      <c r="X852" s="658">
        <v>0</v>
      </c>
      <c r="Y852" s="658">
        <v>0.05</v>
      </c>
      <c r="Z852" s="658">
        <v>0.73</v>
      </c>
      <c r="AA852" s="658">
        <v>0.21999999999999997</v>
      </c>
      <c r="AB852" s="658">
        <v>0</v>
      </c>
      <c r="AC852" s="658">
        <v>0</v>
      </c>
      <c r="AD852" s="658">
        <v>0</v>
      </c>
      <c r="AE852" s="658">
        <v>0</v>
      </c>
      <c r="AF852" s="658">
        <v>0</v>
      </c>
      <c r="AG852" s="658">
        <v>0</v>
      </c>
      <c r="AH852" s="658">
        <v>0.05</v>
      </c>
      <c r="AI852" s="658">
        <v>0</v>
      </c>
      <c r="AJ852" s="658">
        <v>0</v>
      </c>
      <c r="AK852" s="658">
        <v>0</v>
      </c>
      <c r="AL852" s="658">
        <v>0</v>
      </c>
      <c r="AM852" s="658">
        <v>0</v>
      </c>
      <c r="AN852" s="658">
        <v>0</v>
      </c>
      <c r="AO852" s="658">
        <v>0</v>
      </c>
      <c r="AP852" s="658">
        <v>0</v>
      </c>
      <c r="AQ852" s="658">
        <v>0</v>
      </c>
      <c r="AR852" s="658">
        <v>0</v>
      </c>
      <c r="AS852" s="658">
        <v>0</v>
      </c>
      <c r="AT852" s="658">
        <v>0</v>
      </c>
      <c r="AU852" s="658">
        <v>0</v>
      </c>
      <c r="AV852" s="658">
        <v>0</v>
      </c>
      <c r="AW852" s="613">
        <f t="shared" si="11000"/>
        <v>1.35</v>
      </c>
      <c r="AX852" s="645">
        <f t="shared" si="10998"/>
        <v>1.35</v>
      </c>
      <c r="AY852" s="656" t="e">
        <f t="shared" si="10999"/>
        <v>#DIV/0!</v>
      </c>
      <c r="AZ852" s="661"/>
    </row>
    <row r="853" spans="1:52">
      <c r="A853" s="590"/>
      <c r="B853" s="646" t="s">
        <v>305</v>
      </c>
      <c r="C853" s="646" t="s">
        <v>965</v>
      </c>
      <c r="D853" s="647" t="s">
        <v>966</v>
      </c>
      <c r="E853" s="648"/>
      <c r="F853" s="648"/>
      <c r="G853" s="649"/>
      <c r="H853" s="650">
        <v>549923.30264890217</v>
      </c>
      <c r="I853" s="650">
        <f t="shared" si="10876"/>
        <v>549923.30264890217</v>
      </c>
      <c r="J853" s="649">
        <v>0</v>
      </c>
      <c r="K853" s="649">
        <v>0</v>
      </c>
      <c r="L853" s="649">
        <v>0</v>
      </c>
      <c r="M853" s="649">
        <f>+M854*$H853</f>
        <v>54992.330264890217</v>
      </c>
      <c r="N853" s="649">
        <f t="shared" ref="N853" si="11085">+N854*$H853</f>
        <v>54992.330264890217</v>
      </c>
      <c r="O853" s="649">
        <f t="shared" ref="O853" si="11086">+O854*$H853</f>
        <v>54992.330264890217</v>
      </c>
      <c r="P853" s="649">
        <f t="shared" ref="P853" si="11087">((P854*$H853)-((P854*$H853*$E854)+(P854*$H853*$F854)))</f>
        <v>0</v>
      </c>
      <c r="Q853" s="649">
        <f t="shared" ref="Q853" si="11088">((Q854*$H853)-((Q854*$H853*$E854)+(Q854*$H853*$F854)))</f>
        <v>0</v>
      </c>
      <c r="R853" s="649">
        <f t="shared" ref="R853" si="11089">((R854*$H853)-((R854*$H853*$E854)+(R854*$H853*$F854)))</f>
        <v>0</v>
      </c>
      <c r="S853" s="649">
        <f t="shared" ref="S853" si="11090">((S854*$H853)-((S854*$H853*$E854)+(S854*$H853*$F854)))</f>
        <v>0</v>
      </c>
      <c r="T853" s="649">
        <f t="shared" ref="T853" si="11091">((T854*$H853)-((T854*$H853*$E854)+(T854*$H853*$F854)))</f>
        <v>0</v>
      </c>
      <c r="U853" s="649">
        <f t="shared" ref="U853" si="11092">((U854*$H853)-((U854*$H853*$E854)+(U854*$H853*$F854)))</f>
        <v>0</v>
      </c>
      <c r="V853" s="649">
        <f t="shared" ref="V853" si="11093">((V854*$H853)-((V854*$H853*$E854)+(V854*$H853*$F854)))</f>
        <v>0</v>
      </c>
      <c r="W853" s="649">
        <f t="shared" ref="W853" si="11094">((W854*$H853)-((W854*$H853*$E854)+(W854*$H853*$F854)))</f>
        <v>0</v>
      </c>
      <c r="X853" s="649">
        <f t="shared" ref="X853" si="11095">((X854*$H853)-((X854*$H853*$E854)+(X854*$H853*$F854)))</f>
        <v>0</v>
      </c>
      <c r="Y853" s="649">
        <f t="shared" ref="Y853" si="11096">((Y854*$H853)-((Y854*$H853*$E854)+(Y854*$H853*$F854)))</f>
        <v>0</v>
      </c>
      <c r="Z853" s="649">
        <f t="shared" ref="Z853" si="11097">((Z854*$H853)-((Z854*$H853*$E854)+(Z854*$H853*$F854)))</f>
        <v>153703.56309036817</v>
      </c>
      <c r="AA853" s="649">
        <f t="shared" ref="AA853" si="11098">((AA854*$H853)-((AA854*$H853*$E854)+(AA854*$H853*$F854)))</f>
        <v>203746.58363141827</v>
      </c>
      <c r="AB853" s="649">
        <f t="shared" ref="AB853" si="11099">((AB854*$H853)-((AB854*$H853*$E854)+(AB854*$H853*$F854)))</f>
        <v>0</v>
      </c>
      <c r="AC853" s="649">
        <f t="shared" ref="AC853" si="11100">((AC854*$H853)-((AC854*$H853*$E854)+(AC854*$H853*$F854)))</f>
        <v>0</v>
      </c>
      <c r="AD853" s="649">
        <f t="shared" ref="AD853" si="11101">((AD854*$H853)-((AD854*$H853*$E854)+(AD854*$H853*$F854)))</f>
        <v>0</v>
      </c>
      <c r="AE853" s="649">
        <f t="shared" ref="AE853" si="11102">((AE854*$H853)-((AE854*$H853*$E854)+(AE854*$H853*$F854)))</f>
        <v>0</v>
      </c>
      <c r="AF853" s="649">
        <f t="shared" ref="AF853" si="11103">((AF854*$H853)-((AF854*$H853*$E854)+(AF854*$H853*$F854)))</f>
        <v>0</v>
      </c>
      <c r="AG853" s="649">
        <f t="shared" ref="AG853" si="11104">((AG854*$H853)-((AG854*$H853*$E854)+(AG854*$H853*$F854)))</f>
        <v>0</v>
      </c>
      <c r="AH853" s="649">
        <f>+AH854*H853</f>
        <v>27496.165132445109</v>
      </c>
      <c r="AI853" s="649">
        <f t="shared" ref="AI853" si="11105">+AI854*H853</f>
        <v>0</v>
      </c>
      <c r="AJ853" s="649">
        <v>0</v>
      </c>
      <c r="AK853" s="649">
        <v>0</v>
      </c>
      <c r="AL853" s="649">
        <v>0</v>
      </c>
      <c r="AM853" s="649">
        <v>0</v>
      </c>
      <c r="AN853" s="649">
        <v>0</v>
      </c>
      <c r="AO853" s="649">
        <v>0</v>
      </c>
      <c r="AP853" s="649">
        <v>0</v>
      </c>
      <c r="AQ853" s="649">
        <v>0</v>
      </c>
      <c r="AR853" s="649">
        <v>0</v>
      </c>
      <c r="AS853" s="649">
        <v>0</v>
      </c>
      <c r="AT853" s="649">
        <v>0</v>
      </c>
      <c r="AU853" s="649">
        <v>0</v>
      </c>
      <c r="AV853" s="649">
        <v>0</v>
      </c>
      <c r="AW853" s="613">
        <f t="shared" si="11000"/>
        <v>549923.30264890217</v>
      </c>
      <c r="AX853" s="645">
        <f t="shared" si="10998"/>
        <v>0</v>
      </c>
      <c r="AY853" s="656">
        <f t="shared" si="10999"/>
        <v>0</v>
      </c>
      <c r="AZ853" s="591"/>
    </row>
    <row r="854" spans="1:52" s="314" customFormat="1">
      <c r="A854" s="642"/>
      <c r="B854" s="636"/>
      <c r="C854" s="636"/>
      <c r="D854" s="651"/>
      <c r="E854" s="652">
        <v>0.3</v>
      </c>
      <c r="F854" s="652">
        <v>0.05</v>
      </c>
      <c r="G854" s="653"/>
      <c r="H854" s="640"/>
      <c r="I854" s="640">
        <f t="shared" si="10876"/>
        <v>1.35</v>
      </c>
      <c r="J854" s="658">
        <v>0</v>
      </c>
      <c r="K854" s="658">
        <v>0</v>
      </c>
      <c r="L854" s="658">
        <v>0</v>
      </c>
      <c r="M854" s="658">
        <v>0.1</v>
      </c>
      <c r="N854" s="658">
        <v>0.1</v>
      </c>
      <c r="O854" s="658">
        <v>0.1</v>
      </c>
      <c r="P854" s="658">
        <v>0</v>
      </c>
      <c r="Q854" s="658">
        <v>0</v>
      </c>
      <c r="R854" s="658">
        <v>0</v>
      </c>
      <c r="S854" s="658">
        <v>0</v>
      </c>
      <c r="T854" s="658">
        <v>0</v>
      </c>
      <c r="U854" s="658">
        <v>0</v>
      </c>
      <c r="V854" s="658">
        <v>0</v>
      </c>
      <c r="W854" s="658">
        <v>0</v>
      </c>
      <c r="X854" s="658">
        <v>0</v>
      </c>
      <c r="Y854" s="658">
        <v>0</v>
      </c>
      <c r="Z854" s="658">
        <v>0.43</v>
      </c>
      <c r="AA854" s="658">
        <v>0.57000000000000006</v>
      </c>
      <c r="AB854" s="658">
        <v>0</v>
      </c>
      <c r="AC854" s="658">
        <v>0</v>
      </c>
      <c r="AD854" s="658">
        <v>0</v>
      </c>
      <c r="AE854" s="658">
        <v>0</v>
      </c>
      <c r="AF854" s="658">
        <v>0</v>
      </c>
      <c r="AG854" s="658">
        <v>0</v>
      </c>
      <c r="AH854" s="658">
        <v>0.05</v>
      </c>
      <c r="AI854" s="658">
        <v>0</v>
      </c>
      <c r="AJ854" s="658">
        <v>0</v>
      </c>
      <c r="AK854" s="658">
        <v>0</v>
      </c>
      <c r="AL854" s="658">
        <v>0</v>
      </c>
      <c r="AM854" s="658">
        <v>0</v>
      </c>
      <c r="AN854" s="658">
        <v>0</v>
      </c>
      <c r="AO854" s="658">
        <v>0</v>
      </c>
      <c r="AP854" s="658">
        <v>0</v>
      </c>
      <c r="AQ854" s="658">
        <v>0</v>
      </c>
      <c r="AR854" s="658">
        <v>0</v>
      </c>
      <c r="AS854" s="658">
        <v>0</v>
      </c>
      <c r="AT854" s="658">
        <v>0</v>
      </c>
      <c r="AU854" s="658">
        <v>0</v>
      </c>
      <c r="AV854" s="658">
        <v>0</v>
      </c>
      <c r="AW854" s="613">
        <f t="shared" si="11000"/>
        <v>1.35</v>
      </c>
      <c r="AX854" s="645">
        <f t="shared" si="10998"/>
        <v>1.35</v>
      </c>
      <c r="AY854" s="656" t="e">
        <f t="shared" si="10999"/>
        <v>#DIV/0!</v>
      </c>
      <c r="AZ854" s="661"/>
    </row>
    <row r="855" spans="1:52">
      <c r="A855" s="590"/>
      <c r="B855" s="646" t="s">
        <v>305</v>
      </c>
      <c r="C855" s="646" t="s">
        <v>967</v>
      </c>
      <c r="D855" s="647" t="s">
        <v>968</v>
      </c>
      <c r="E855" s="648"/>
      <c r="F855" s="648"/>
      <c r="G855" s="649"/>
      <c r="H855" s="650">
        <v>374139.09653975791</v>
      </c>
      <c r="I855" s="650">
        <f t="shared" si="10876"/>
        <v>374139.09653975785</v>
      </c>
      <c r="J855" s="649">
        <v>0</v>
      </c>
      <c r="K855" s="649">
        <v>0</v>
      </c>
      <c r="L855" s="649">
        <v>0</v>
      </c>
      <c r="M855" s="649">
        <f>+M856*$H855</f>
        <v>37413.909653975796</v>
      </c>
      <c r="N855" s="649">
        <f t="shared" ref="N855" si="11106">+N856*$H855</f>
        <v>37413.909653975796</v>
      </c>
      <c r="O855" s="649">
        <f t="shared" ref="O855" si="11107">+O856*$H855</f>
        <v>37413.909653975796</v>
      </c>
      <c r="P855" s="649">
        <f t="shared" ref="P855" si="11108">((P856*$H855)-((P856*$H855*$E856)+(P856*$H855*$F856)))</f>
        <v>0</v>
      </c>
      <c r="Q855" s="649">
        <f t="shared" ref="Q855" si="11109">((Q856*$H855)-((Q856*$H855*$E856)+(Q856*$H855*$F856)))</f>
        <v>0</v>
      </c>
      <c r="R855" s="649">
        <f t="shared" ref="R855" si="11110">((R856*$H855)-((R856*$H855*$E856)+(R856*$H855*$F856)))</f>
        <v>0</v>
      </c>
      <c r="S855" s="649">
        <f t="shared" ref="S855" si="11111">((S856*$H855)-((S856*$H855*$E856)+(S856*$H855*$F856)))</f>
        <v>0</v>
      </c>
      <c r="T855" s="649">
        <f t="shared" ref="T855" si="11112">((T856*$H855)-((T856*$H855*$E856)+(T856*$H855*$F856)))</f>
        <v>0</v>
      </c>
      <c r="U855" s="649">
        <f t="shared" ref="U855" si="11113">((U856*$H855)-((U856*$H855*$E856)+(U856*$H855*$F856)))</f>
        <v>0</v>
      </c>
      <c r="V855" s="649">
        <f t="shared" ref="V855" si="11114">((V856*$H855)-((V856*$H855*$E856)+(V856*$H855*$F856)))</f>
        <v>0</v>
      </c>
      <c r="W855" s="649">
        <f t="shared" ref="W855" si="11115">((W856*$H855)-((W856*$H855*$E856)+(W856*$H855*$F856)))</f>
        <v>0</v>
      </c>
      <c r="X855" s="649">
        <f t="shared" ref="X855" si="11116">((X856*$H855)-((X856*$H855*$E856)+(X856*$H855*$F856)))</f>
        <v>0</v>
      </c>
      <c r="Y855" s="649">
        <f t="shared" ref="Y855" si="11117">((Y856*$H855)-((Y856*$H855*$E856)+(Y856*$H855*$F856)))</f>
        <v>0</v>
      </c>
      <c r="Z855" s="649">
        <f t="shared" ref="Z855" si="11118">((Z856*$H855)-((Z856*$H855*$E856)+(Z856*$H855*$F856)))</f>
        <v>21887.137147575835</v>
      </c>
      <c r="AA855" s="649">
        <f t="shared" ref="AA855" si="11119">((AA856*$H855)-((AA856*$H855*$E856)+(AA856*$H855*$F856)))</f>
        <v>160505.67241555615</v>
      </c>
      <c r="AB855" s="649">
        <f t="shared" ref="AB855" si="11120">((AB856*$H855)-((AB856*$H855*$E856)+(AB856*$H855*$F856)))</f>
        <v>60797.603187710658</v>
      </c>
      <c r="AC855" s="649">
        <f t="shared" ref="AC855" si="11121">((AC856*$H855)-((AC856*$H855*$E856)+(AC856*$H855*$F856)))</f>
        <v>0</v>
      </c>
      <c r="AD855" s="649">
        <f t="shared" ref="AD855" si="11122">((AD856*$H855)-((AD856*$H855*$E856)+(AD856*$H855*$F856)))</f>
        <v>0</v>
      </c>
      <c r="AE855" s="649">
        <f t="shared" ref="AE855" si="11123">((AE856*$H855)-((AE856*$H855*$E856)+(AE856*$H855*$F856)))</f>
        <v>0</v>
      </c>
      <c r="AF855" s="649">
        <f t="shared" ref="AF855" si="11124">((AF856*$H855)-((AF856*$H855*$E856)+(AF856*$H855*$F856)))</f>
        <v>0</v>
      </c>
      <c r="AG855" s="649">
        <f t="shared" ref="AG855" si="11125">((AG856*$H855)-((AG856*$H855*$E856)+(AG856*$H855*$F856)))</f>
        <v>0</v>
      </c>
      <c r="AH855" s="649">
        <f>+AH856*H855</f>
        <v>18706.954826987898</v>
      </c>
      <c r="AI855" s="649">
        <f t="shared" ref="AI855" si="11126">+AI856*H855</f>
        <v>0</v>
      </c>
      <c r="AJ855" s="649">
        <v>0</v>
      </c>
      <c r="AK855" s="649">
        <v>0</v>
      </c>
      <c r="AL855" s="649">
        <v>0</v>
      </c>
      <c r="AM855" s="649">
        <v>0</v>
      </c>
      <c r="AN855" s="649">
        <v>0</v>
      </c>
      <c r="AO855" s="649">
        <v>0</v>
      </c>
      <c r="AP855" s="649">
        <v>0</v>
      </c>
      <c r="AQ855" s="649">
        <v>0</v>
      </c>
      <c r="AR855" s="649">
        <v>0</v>
      </c>
      <c r="AS855" s="649">
        <v>0</v>
      </c>
      <c r="AT855" s="649">
        <v>0</v>
      </c>
      <c r="AU855" s="649">
        <v>0</v>
      </c>
      <c r="AV855" s="649">
        <v>0</v>
      </c>
      <c r="AW855" s="613">
        <f t="shared" si="11000"/>
        <v>374139.09653975785</v>
      </c>
      <c r="AX855" s="645">
        <f t="shared" si="10998"/>
        <v>0</v>
      </c>
      <c r="AY855" s="656">
        <f t="shared" si="10999"/>
        <v>0</v>
      </c>
      <c r="AZ855" s="591"/>
    </row>
    <row r="856" spans="1:52" s="314" customFormat="1">
      <c r="A856" s="642"/>
      <c r="B856" s="636"/>
      <c r="C856" s="636"/>
      <c r="D856" s="651"/>
      <c r="E856" s="652">
        <v>0.3</v>
      </c>
      <c r="F856" s="652">
        <v>0.05</v>
      </c>
      <c r="G856" s="653"/>
      <c r="H856" s="640"/>
      <c r="I856" s="640">
        <f t="shared" si="10876"/>
        <v>1.35</v>
      </c>
      <c r="J856" s="658">
        <v>0</v>
      </c>
      <c r="K856" s="658">
        <v>0</v>
      </c>
      <c r="L856" s="658">
        <v>0</v>
      </c>
      <c r="M856" s="658">
        <v>0.1</v>
      </c>
      <c r="N856" s="658">
        <v>0.1</v>
      </c>
      <c r="O856" s="658">
        <v>0.1</v>
      </c>
      <c r="P856" s="658">
        <v>0</v>
      </c>
      <c r="Q856" s="658">
        <v>0</v>
      </c>
      <c r="R856" s="658">
        <v>0</v>
      </c>
      <c r="S856" s="658">
        <v>0</v>
      </c>
      <c r="T856" s="658">
        <v>0</v>
      </c>
      <c r="U856" s="658">
        <v>0</v>
      </c>
      <c r="V856" s="658">
        <v>0</v>
      </c>
      <c r="W856" s="658">
        <v>0</v>
      </c>
      <c r="X856" s="658">
        <v>0</v>
      </c>
      <c r="Y856" s="658">
        <v>0</v>
      </c>
      <c r="Z856" s="658">
        <v>0.09</v>
      </c>
      <c r="AA856" s="658">
        <v>0.66</v>
      </c>
      <c r="AB856" s="658">
        <v>0.25</v>
      </c>
      <c r="AC856" s="658">
        <v>0</v>
      </c>
      <c r="AD856" s="658">
        <v>0</v>
      </c>
      <c r="AE856" s="658">
        <v>0</v>
      </c>
      <c r="AF856" s="658">
        <v>0</v>
      </c>
      <c r="AG856" s="658">
        <v>0</v>
      </c>
      <c r="AH856" s="658">
        <v>0.05</v>
      </c>
      <c r="AI856" s="658">
        <v>0</v>
      </c>
      <c r="AJ856" s="658">
        <v>0</v>
      </c>
      <c r="AK856" s="658">
        <v>0</v>
      </c>
      <c r="AL856" s="658">
        <v>0</v>
      </c>
      <c r="AM856" s="658">
        <v>0</v>
      </c>
      <c r="AN856" s="658">
        <v>0</v>
      </c>
      <c r="AO856" s="658">
        <v>0</v>
      </c>
      <c r="AP856" s="658">
        <v>0</v>
      </c>
      <c r="AQ856" s="658">
        <v>0</v>
      </c>
      <c r="AR856" s="658">
        <v>0</v>
      </c>
      <c r="AS856" s="658">
        <v>0</v>
      </c>
      <c r="AT856" s="658">
        <v>0</v>
      </c>
      <c r="AU856" s="658">
        <v>0</v>
      </c>
      <c r="AV856" s="658">
        <v>0</v>
      </c>
      <c r="AW856" s="613">
        <f t="shared" si="11000"/>
        <v>1.35</v>
      </c>
      <c r="AX856" s="645">
        <f t="shared" si="10998"/>
        <v>1.35</v>
      </c>
      <c r="AY856" s="656" t="e">
        <f t="shared" si="10999"/>
        <v>#DIV/0!</v>
      </c>
      <c r="AZ856" s="661"/>
    </row>
    <row r="857" spans="1:52">
      <c r="A857" s="590"/>
      <c r="B857" s="646" t="s">
        <v>305</v>
      </c>
      <c r="C857" s="646" t="s">
        <v>969</v>
      </c>
      <c r="D857" s="647" t="s">
        <v>970</v>
      </c>
      <c r="E857" s="648"/>
      <c r="F857" s="648"/>
      <c r="G857" s="649"/>
      <c r="H857" s="650">
        <v>374139.09653975791</v>
      </c>
      <c r="I857" s="650">
        <f t="shared" si="10876"/>
        <v>374139.09653975791</v>
      </c>
      <c r="J857" s="649">
        <v>0</v>
      </c>
      <c r="K857" s="649">
        <v>0</v>
      </c>
      <c r="L857" s="649">
        <v>0</v>
      </c>
      <c r="M857" s="649">
        <f>+M858*$H857</f>
        <v>37413.909653975796</v>
      </c>
      <c r="N857" s="649">
        <f t="shared" ref="N857" si="11127">+N858*$H857</f>
        <v>37413.909653975796</v>
      </c>
      <c r="O857" s="649">
        <f t="shared" ref="O857" si="11128">+O858*$H857</f>
        <v>37413.909653975796</v>
      </c>
      <c r="P857" s="649">
        <f t="shared" ref="P857" si="11129">((P858*$H857)-((P858*$H857*$E858)+(P858*$H857*$F858)))</f>
        <v>0</v>
      </c>
      <c r="Q857" s="649">
        <f t="shared" ref="Q857" si="11130">((Q858*$H857)-((Q858*$H857*$E858)+(Q858*$H857*$F858)))</f>
        <v>0</v>
      </c>
      <c r="R857" s="649">
        <f t="shared" ref="R857" si="11131">((R858*$H857)-((R858*$H857*$E858)+(R858*$H857*$F858)))</f>
        <v>0</v>
      </c>
      <c r="S857" s="649">
        <f t="shared" ref="S857" si="11132">((S858*$H857)-((S858*$H857*$E858)+(S858*$H857*$F858)))</f>
        <v>0</v>
      </c>
      <c r="T857" s="649">
        <f t="shared" ref="T857" si="11133">((T858*$H857)-((T858*$H857*$E858)+(T858*$H857*$F858)))</f>
        <v>0</v>
      </c>
      <c r="U857" s="649">
        <f t="shared" ref="U857" si="11134">((U858*$H857)-((U858*$H857*$E858)+(U858*$H857*$F858)))</f>
        <v>0</v>
      </c>
      <c r="V857" s="649">
        <f t="shared" ref="V857" si="11135">((V858*$H857)-((V858*$H857*$E858)+(V858*$H857*$F858)))</f>
        <v>0</v>
      </c>
      <c r="W857" s="649">
        <f t="shared" ref="W857" si="11136">((W858*$H857)-((W858*$H857*$E858)+(W858*$H857*$F858)))</f>
        <v>0</v>
      </c>
      <c r="X857" s="649">
        <f t="shared" ref="X857" si="11137">((X858*$H857)-((X858*$H857*$E858)+(X858*$H857*$F858)))</f>
        <v>0</v>
      </c>
      <c r="Y857" s="649">
        <f t="shared" ref="Y857" si="11138">((Y858*$H857)-((Y858*$H857*$E858)+(Y858*$H857*$F858)))</f>
        <v>0</v>
      </c>
      <c r="Z857" s="649">
        <f t="shared" ref="Z857" si="11139">((Z858*$H857)-((Z858*$H857*$E858)+(Z858*$H857*$F858)))</f>
        <v>0</v>
      </c>
      <c r="AA857" s="649">
        <f t="shared" ref="AA857" si="11140">((AA858*$H857)-((AA858*$H857*$E858)+(AA858*$H857*$F858)))</f>
        <v>99708.069227845481</v>
      </c>
      <c r="AB857" s="649">
        <f t="shared" ref="AB857" si="11141">((AB858*$H857)-((AB858*$H857*$E858)+(AB858*$H857*$F858)))</f>
        <v>143482.34352299717</v>
      </c>
      <c r="AC857" s="649">
        <f t="shared" ref="AC857" si="11142">((AC858*$H857)-((AC858*$H857*$E858)+(AC858*$H857*$F858)))</f>
        <v>0</v>
      </c>
      <c r="AD857" s="649">
        <f t="shared" ref="AD857" si="11143">((AD858*$H857)-((AD858*$H857*$E858)+(AD858*$H857*$F858)))</f>
        <v>0</v>
      </c>
      <c r="AE857" s="649">
        <f t="shared" ref="AE857" si="11144">((AE858*$H857)-((AE858*$H857*$E858)+(AE858*$H857*$F858)))</f>
        <v>0</v>
      </c>
      <c r="AF857" s="649">
        <f t="shared" ref="AF857" si="11145">((AF858*$H857)-((AF858*$H857*$E858)+(AF858*$H857*$F858)))</f>
        <v>0</v>
      </c>
      <c r="AG857" s="649">
        <f t="shared" ref="AG857" si="11146">((AG858*$H857)-((AG858*$H857*$E858)+(AG858*$H857*$F858)))</f>
        <v>0</v>
      </c>
      <c r="AH857" s="649">
        <f>+AH858*H857</f>
        <v>18706.954826987898</v>
      </c>
      <c r="AI857" s="649">
        <f t="shared" ref="AI857" si="11147">+AI858*H857</f>
        <v>0</v>
      </c>
      <c r="AJ857" s="649">
        <v>0</v>
      </c>
      <c r="AK857" s="649">
        <v>0</v>
      </c>
      <c r="AL857" s="649">
        <v>0</v>
      </c>
      <c r="AM857" s="649">
        <v>0</v>
      </c>
      <c r="AN857" s="649">
        <v>0</v>
      </c>
      <c r="AO857" s="649">
        <v>0</v>
      </c>
      <c r="AP857" s="649">
        <v>0</v>
      </c>
      <c r="AQ857" s="649">
        <v>0</v>
      </c>
      <c r="AR857" s="649">
        <v>0</v>
      </c>
      <c r="AS857" s="649">
        <v>0</v>
      </c>
      <c r="AT857" s="649">
        <v>0</v>
      </c>
      <c r="AU857" s="649">
        <v>0</v>
      </c>
      <c r="AV857" s="649">
        <v>0</v>
      </c>
      <c r="AW857" s="613">
        <f t="shared" si="11000"/>
        <v>374139.09653975791</v>
      </c>
      <c r="AX857" s="645">
        <f t="shared" si="10998"/>
        <v>0</v>
      </c>
      <c r="AY857" s="656">
        <f t="shared" si="10999"/>
        <v>0</v>
      </c>
      <c r="AZ857" s="591"/>
    </row>
    <row r="858" spans="1:52" s="314" customFormat="1">
      <c r="A858" s="642"/>
      <c r="B858" s="636"/>
      <c r="C858" s="636"/>
      <c r="D858" s="651"/>
      <c r="E858" s="652">
        <v>0.3</v>
      </c>
      <c r="F858" s="652">
        <v>0.05</v>
      </c>
      <c r="G858" s="653"/>
      <c r="H858" s="640"/>
      <c r="I858" s="640">
        <f t="shared" si="10876"/>
        <v>1.35</v>
      </c>
      <c r="J858" s="658">
        <v>0</v>
      </c>
      <c r="K858" s="658">
        <v>0</v>
      </c>
      <c r="L858" s="658">
        <v>0</v>
      </c>
      <c r="M858" s="658">
        <v>0.1</v>
      </c>
      <c r="N858" s="658">
        <v>0.1</v>
      </c>
      <c r="O858" s="658">
        <v>0.1</v>
      </c>
      <c r="P858" s="658">
        <v>0</v>
      </c>
      <c r="Q858" s="658">
        <v>0</v>
      </c>
      <c r="R858" s="658">
        <v>0</v>
      </c>
      <c r="S858" s="658">
        <v>0</v>
      </c>
      <c r="T858" s="658">
        <v>0</v>
      </c>
      <c r="U858" s="658">
        <v>0</v>
      </c>
      <c r="V858" s="658">
        <v>0</v>
      </c>
      <c r="W858" s="658">
        <v>0</v>
      </c>
      <c r="X858" s="658">
        <v>0</v>
      </c>
      <c r="Y858" s="658">
        <v>0</v>
      </c>
      <c r="Z858" s="658">
        <v>0</v>
      </c>
      <c r="AA858" s="658">
        <v>0.41</v>
      </c>
      <c r="AB858" s="658">
        <v>0.59000000000000008</v>
      </c>
      <c r="AC858" s="658">
        <v>0</v>
      </c>
      <c r="AD858" s="658">
        <v>0</v>
      </c>
      <c r="AE858" s="658">
        <v>0</v>
      </c>
      <c r="AF858" s="658">
        <v>0</v>
      </c>
      <c r="AG858" s="658">
        <v>0</v>
      </c>
      <c r="AH858" s="658">
        <v>0.05</v>
      </c>
      <c r="AI858" s="658">
        <v>0</v>
      </c>
      <c r="AJ858" s="658">
        <v>0</v>
      </c>
      <c r="AK858" s="658">
        <v>0</v>
      </c>
      <c r="AL858" s="658">
        <v>0</v>
      </c>
      <c r="AM858" s="658">
        <v>0</v>
      </c>
      <c r="AN858" s="658">
        <v>0</v>
      </c>
      <c r="AO858" s="658">
        <v>0</v>
      </c>
      <c r="AP858" s="658">
        <v>0</v>
      </c>
      <c r="AQ858" s="658">
        <v>0</v>
      </c>
      <c r="AR858" s="658">
        <v>0</v>
      </c>
      <c r="AS858" s="658">
        <v>0</v>
      </c>
      <c r="AT858" s="658">
        <v>0</v>
      </c>
      <c r="AU858" s="658">
        <v>0</v>
      </c>
      <c r="AV858" s="658">
        <v>0</v>
      </c>
      <c r="AW858" s="613">
        <f t="shared" si="11000"/>
        <v>1.35</v>
      </c>
      <c r="AX858" s="645">
        <f t="shared" si="10998"/>
        <v>1.35</v>
      </c>
      <c r="AY858" s="656" t="e">
        <f t="shared" si="10999"/>
        <v>#DIV/0!</v>
      </c>
      <c r="AZ858" s="661"/>
    </row>
    <row r="859" spans="1:52">
      <c r="A859" s="590"/>
      <c r="B859" s="646" t="s">
        <v>305</v>
      </c>
      <c r="C859" s="646" t="s">
        <v>971</v>
      </c>
      <c r="D859" s="647" t="s">
        <v>972</v>
      </c>
      <c r="E859" s="648"/>
      <c r="F859" s="648"/>
      <c r="G859" s="649"/>
      <c r="H859" s="650">
        <v>374139.09653975791</v>
      </c>
      <c r="I859" s="650">
        <f t="shared" si="10876"/>
        <v>374139.09653975785</v>
      </c>
      <c r="J859" s="649">
        <v>0</v>
      </c>
      <c r="K859" s="649">
        <v>0</v>
      </c>
      <c r="L859" s="649">
        <v>0</v>
      </c>
      <c r="M859" s="649">
        <f>+M860*$H859</f>
        <v>37413.909653975796</v>
      </c>
      <c r="N859" s="649">
        <f t="shared" ref="N859" si="11148">+N860*$H859</f>
        <v>37413.909653975796</v>
      </c>
      <c r="O859" s="649">
        <f t="shared" ref="O859" si="11149">+O860*$H859</f>
        <v>37413.909653975796</v>
      </c>
      <c r="P859" s="649">
        <f t="shared" ref="P859" si="11150">((P860*$H859)-((P860*$H859*$E860)+(P860*$H859*$F860)))</f>
        <v>0</v>
      </c>
      <c r="Q859" s="649">
        <f t="shared" ref="Q859" si="11151">((Q860*$H859)-((Q860*$H859*$E860)+(Q860*$H859*$F860)))</f>
        <v>0</v>
      </c>
      <c r="R859" s="649">
        <f t="shared" ref="R859" si="11152">((R860*$H859)-((R860*$H859*$E860)+(R860*$H859*$F860)))</f>
        <v>0</v>
      </c>
      <c r="S859" s="649">
        <f t="shared" ref="S859" si="11153">((S860*$H859)-((S860*$H859*$E860)+(S860*$H859*$F860)))</f>
        <v>0</v>
      </c>
      <c r="T859" s="649">
        <f t="shared" ref="T859" si="11154">((T860*$H859)-((T860*$H859*$E860)+(T860*$H859*$F860)))</f>
        <v>0</v>
      </c>
      <c r="U859" s="649">
        <f t="shared" ref="U859" si="11155">((U860*$H859)-((U860*$H859*$E860)+(U860*$H859*$F860)))</f>
        <v>0</v>
      </c>
      <c r="V859" s="649">
        <f t="shared" ref="V859" si="11156">((V860*$H859)-((V860*$H859*$E860)+(V860*$H859*$F860)))</f>
        <v>0</v>
      </c>
      <c r="W859" s="649">
        <f t="shared" ref="W859" si="11157">((W860*$H859)-((W860*$H859*$E860)+(W860*$H859*$F860)))</f>
        <v>0</v>
      </c>
      <c r="X859" s="649">
        <f t="shared" ref="X859" si="11158">((X860*$H859)-((X860*$H859*$E860)+(X860*$H859*$F860)))</f>
        <v>0</v>
      </c>
      <c r="Y859" s="649">
        <f t="shared" ref="Y859" si="11159">((Y860*$H859)-((Y860*$H859*$E860)+(Y860*$H859*$F860)))</f>
        <v>0</v>
      </c>
      <c r="Z859" s="649">
        <f t="shared" ref="Z859" si="11160">((Z860*$H859)-((Z860*$H859*$E860)+(Z860*$H859*$F860)))</f>
        <v>0</v>
      </c>
      <c r="AA859" s="649">
        <f t="shared" ref="AA859" si="11161">((AA860*$H859)-((AA860*$H859*$E860)+(AA860*$H859*$F860)))</f>
        <v>0</v>
      </c>
      <c r="AB859" s="649">
        <f t="shared" ref="AB859" si="11162">((AB860*$H859)-((AB860*$H859*$E860)+(AB860*$H859*$F860)))</f>
        <v>150778.05590552243</v>
      </c>
      <c r="AC859" s="649">
        <f t="shared" ref="AC859" si="11163">((AC860*$H859)-((AC860*$H859*$E860)+(AC860*$H859*$F860)))</f>
        <v>92412.356845320202</v>
      </c>
      <c r="AD859" s="649">
        <f t="shared" ref="AD859" si="11164">((AD860*$H859)-((AD860*$H859*$E860)+(AD860*$H859*$F860)))</f>
        <v>0</v>
      </c>
      <c r="AE859" s="649">
        <f t="shared" ref="AE859" si="11165">((AE860*$H859)-((AE860*$H859*$E860)+(AE860*$H859*$F860)))</f>
        <v>0</v>
      </c>
      <c r="AF859" s="649">
        <f t="shared" ref="AF859" si="11166">((AF860*$H859)-((AF860*$H859*$E860)+(AF860*$H859*$F860)))</f>
        <v>0</v>
      </c>
      <c r="AG859" s="649">
        <f t="shared" ref="AG859" si="11167">((AG860*$H859)-((AG860*$H859*$E860)+(AG860*$H859*$F860)))</f>
        <v>0</v>
      </c>
      <c r="AH859" s="649">
        <f>+AH860*H859</f>
        <v>18706.954826987898</v>
      </c>
      <c r="AI859" s="649">
        <f t="shared" ref="AI859" si="11168">+AI860*H859</f>
        <v>0</v>
      </c>
      <c r="AJ859" s="649">
        <v>0</v>
      </c>
      <c r="AK859" s="649">
        <v>0</v>
      </c>
      <c r="AL859" s="649">
        <v>0</v>
      </c>
      <c r="AM859" s="649">
        <v>0</v>
      </c>
      <c r="AN859" s="649">
        <v>0</v>
      </c>
      <c r="AO859" s="649">
        <v>0</v>
      </c>
      <c r="AP859" s="649">
        <v>0</v>
      </c>
      <c r="AQ859" s="649">
        <v>0</v>
      </c>
      <c r="AR859" s="649">
        <v>0</v>
      </c>
      <c r="AS859" s="649">
        <v>0</v>
      </c>
      <c r="AT859" s="649">
        <v>0</v>
      </c>
      <c r="AU859" s="649">
        <v>0</v>
      </c>
      <c r="AV859" s="649">
        <v>0</v>
      </c>
      <c r="AW859" s="613">
        <f t="shared" si="11000"/>
        <v>374139.09653975785</v>
      </c>
      <c r="AX859" s="645">
        <f t="shared" si="10998"/>
        <v>0</v>
      </c>
      <c r="AY859" s="656">
        <f t="shared" si="10999"/>
        <v>0</v>
      </c>
      <c r="AZ859" s="591"/>
    </row>
    <row r="860" spans="1:52" s="314" customFormat="1">
      <c r="A860" s="642"/>
      <c r="B860" s="636"/>
      <c r="C860" s="636"/>
      <c r="D860" s="651"/>
      <c r="E860" s="652">
        <v>0.3</v>
      </c>
      <c r="F860" s="652">
        <v>0.05</v>
      </c>
      <c r="G860" s="653"/>
      <c r="H860" s="640"/>
      <c r="I860" s="640">
        <f t="shared" si="10876"/>
        <v>1.35</v>
      </c>
      <c r="J860" s="658">
        <v>0</v>
      </c>
      <c r="K860" s="658">
        <v>0</v>
      </c>
      <c r="L860" s="658">
        <v>0</v>
      </c>
      <c r="M860" s="658">
        <v>0.1</v>
      </c>
      <c r="N860" s="658">
        <v>0.1</v>
      </c>
      <c r="O860" s="658">
        <v>0.1</v>
      </c>
      <c r="P860" s="658">
        <v>0</v>
      </c>
      <c r="Q860" s="658">
        <v>0</v>
      </c>
      <c r="R860" s="658">
        <v>0</v>
      </c>
      <c r="S860" s="658">
        <v>0</v>
      </c>
      <c r="T860" s="658">
        <v>0</v>
      </c>
      <c r="U860" s="658">
        <v>0</v>
      </c>
      <c r="V860" s="658">
        <v>0</v>
      </c>
      <c r="W860" s="658">
        <v>0</v>
      </c>
      <c r="X860" s="658">
        <v>0</v>
      </c>
      <c r="Y860" s="658">
        <v>0</v>
      </c>
      <c r="Z860" s="658">
        <v>0</v>
      </c>
      <c r="AA860" s="658">
        <v>0</v>
      </c>
      <c r="AB860" s="658">
        <v>0.62</v>
      </c>
      <c r="AC860" s="658">
        <v>0.38</v>
      </c>
      <c r="AD860" s="658">
        <v>0</v>
      </c>
      <c r="AE860" s="658">
        <v>0</v>
      </c>
      <c r="AF860" s="658">
        <v>0</v>
      </c>
      <c r="AG860" s="658">
        <v>0</v>
      </c>
      <c r="AH860" s="658">
        <v>0.05</v>
      </c>
      <c r="AI860" s="658">
        <v>0</v>
      </c>
      <c r="AJ860" s="658">
        <v>0</v>
      </c>
      <c r="AK860" s="658">
        <v>0</v>
      </c>
      <c r="AL860" s="658">
        <v>0</v>
      </c>
      <c r="AM860" s="658">
        <v>0</v>
      </c>
      <c r="AN860" s="658">
        <v>0</v>
      </c>
      <c r="AO860" s="658">
        <v>0</v>
      </c>
      <c r="AP860" s="658">
        <v>0</v>
      </c>
      <c r="AQ860" s="658">
        <v>0</v>
      </c>
      <c r="AR860" s="658">
        <v>0</v>
      </c>
      <c r="AS860" s="658">
        <v>0</v>
      </c>
      <c r="AT860" s="658">
        <v>0</v>
      </c>
      <c r="AU860" s="658">
        <v>0</v>
      </c>
      <c r="AV860" s="658">
        <v>0</v>
      </c>
      <c r="AW860" s="613">
        <f t="shared" si="11000"/>
        <v>1.35</v>
      </c>
      <c r="AX860" s="645">
        <f t="shared" si="10998"/>
        <v>1.35</v>
      </c>
      <c r="AY860" s="656" t="e">
        <f t="shared" si="10999"/>
        <v>#DIV/0!</v>
      </c>
      <c r="AZ860" s="661"/>
    </row>
    <row r="861" spans="1:52">
      <c r="A861" s="590"/>
      <c r="B861" s="646" t="s">
        <v>305</v>
      </c>
      <c r="C861" s="646" t="s">
        <v>973</v>
      </c>
      <c r="D861" s="647" t="s">
        <v>974</v>
      </c>
      <c r="E861" s="648"/>
      <c r="F861" s="648"/>
      <c r="G861" s="649"/>
      <c r="H861" s="650">
        <v>374139.09653975791</v>
      </c>
      <c r="I861" s="650">
        <f t="shared" si="10876"/>
        <v>374139.09653975785</v>
      </c>
      <c r="J861" s="649">
        <v>0</v>
      </c>
      <c r="K861" s="649">
        <v>0</v>
      </c>
      <c r="L861" s="649">
        <v>0</v>
      </c>
      <c r="M861" s="649">
        <f>+M862*$H861</f>
        <v>37413.909653975796</v>
      </c>
      <c r="N861" s="649">
        <f t="shared" ref="N861" si="11169">+N862*$H861</f>
        <v>37413.909653975796</v>
      </c>
      <c r="O861" s="649">
        <f t="shared" ref="O861" si="11170">+O862*$H861</f>
        <v>37413.909653975796</v>
      </c>
      <c r="P861" s="649">
        <f t="shared" ref="P861" si="11171">((P862*$H861)-((P862*$H861*$E862)+(P862*$H861*$F862)))</f>
        <v>0</v>
      </c>
      <c r="Q861" s="649">
        <f t="shared" ref="Q861" si="11172">((Q862*$H861)-((Q862*$H861*$E862)+(Q862*$H861*$F862)))</f>
        <v>0</v>
      </c>
      <c r="R861" s="649">
        <f t="shared" ref="R861" si="11173">((R862*$H861)-((R862*$H861*$E862)+(R862*$H861*$F862)))</f>
        <v>0</v>
      </c>
      <c r="S861" s="649">
        <f t="shared" ref="S861" si="11174">((S862*$H861)-((S862*$H861*$E862)+(S862*$H861*$F862)))</f>
        <v>0</v>
      </c>
      <c r="T861" s="649">
        <f t="shared" ref="T861" si="11175">((T862*$H861)-((T862*$H861*$E862)+(T862*$H861*$F862)))</f>
        <v>0</v>
      </c>
      <c r="U861" s="649">
        <f t="shared" ref="U861" si="11176">((U862*$H861)-((U862*$H861*$E862)+(U862*$H861*$F862)))</f>
        <v>0</v>
      </c>
      <c r="V861" s="649">
        <f t="shared" ref="V861" si="11177">((V862*$H861)-((V862*$H861*$E862)+(V862*$H861*$F862)))</f>
        <v>0</v>
      </c>
      <c r="W861" s="649">
        <f t="shared" ref="W861" si="11178">((W862*$H861)-((W862*$H861*$E862)+(W862*$H861*$F862)))</f>
        <v>0</v>
      </c>
      <c r="X861" s="649">
        <f t="shared" ref="X861" si="11179">((X862*$H861)-((X862*$H861*$E862)+(X862*$H861*$F862)))</f>
        <v>0</v>
      </c>
      <c r="Y861" s="649">
        <f t="shared" ref="Y861" si="11180">((Y862*$H861)-((Y862*$H861*$E862)+(Y862*$H861*$F862)))</f>
        <v>0</v>
      </c>
      <c r="Z861" s="649">
        <f t="shared" ref="Z861" si="11181">((Z862*$H861)-((Z862*$H861*$E862)+(Z862*$H861*$F862)))</f>
        <v>0</v>
      </c>
      <c r="AA861" s="649">
        <f t="shared" ref="AA861" si="11182">((AA862*$H861)-((AA862*$H861*$E862)+(AA862*$H861*$F862)))</f>
        <v>0</v>
      </c>
      <c r="AB861" s="649">
        <f t="shared" ref="AB861" si="11183">((AB862*$H861)-((AB862*$H861*$E862)+(AB862*$H861*$F862)))</f>
        <v>150778.05590552243</v>
      </c>
      <c r="AC861" s="649">
        <f t="shared" ref="AC861" si="11184">((AC862*$H861)-((AC862*$H861*$E862)+(AC862*$H861*$F862)))</f>
        <v>92412.356845320202</v>
      </c>
      <c r="AD861" s="649">
        <f t="shared" ref="AD861" si="11185">((AD862*$H861)-((AD862*$H861*$E862)+(AD862*$H861*$F862)))</f>
        <v>0</v>
      </c>
      <c r="AE861" s="649">
        <f t="shared" ref="AE861" si="11186">((AE862*$H861)-((AE862*$H861*$E862)+(AE862*$H861*$F862)))</f>
        <v>0</v>
      </c>
      <c r="AF861" s="649">
        <f t="shared" ref="AF861" si="11187">((AF862*$H861)-((AF862*$H861*$E862)+(AF862*$H861*$F862)))</f>
        <v>0</v>
      </c>
      <c r="AG861" s="649">
        <f t="shared" ref="AG861" si="11188">((AG862*$H861)-((AG862*$H861*$E862)+(AG862*$H861*$F862)))</f>
        <v>0</v>
      </c>
      <c r="AH861" s="649">
        <f>+AH862*H861</f>
        <v>18706.954826987898</v>
      </c>
      <c r="AI861" s="649">
        <f t="shared" ref="AI861" si="11189">+AI862*H861</f>
        <v>0</v>
      </c>
      <c r="AJ861" s="649">
        <v>0</v>
      </c>
      <c r="AK861" s="649">
        <v>0</v>
      </c>
      <c r="AL861" s="649">
        <v>0</v>
      </c>
      <c r="AM861" s="649">
        <v>0</v>
      </c>
      <c r="AN861" s="649">
        <v>0</v>
      </c>
      <c r="AO861" s="649">
        <v>0</v>
      </c>
      <c r="AP861" s="649">
        <v>0</v>
      </c>
      <c r="AQ861" s="649">
        <v>0</v>
      </c>
      <c r="AR861" s="649">
        <v>0</v>
      </c>
      <c r="AS861" s="649">
        <v>0</v>
      </c>
      <c r="AT861" s="649">
        <v>0</v>
      </c>
      <c r="AU861" s="649">
        <v>0</v>
      </c>
      <c r="AV861" s="649">
        <v>0</v>
      </c>
      <c r="AW861" s="613">
        <f t="shared" si="11000"/>
        <v>374139.09653975785</v>
      </c>
      <c r="AX861" s="645">
        <f t="shared" si="10998"/>
        <v>0</v>
      </c>
      <c r="AY861" s="656">
        <f t="shared" si="10999"/>
        <v>0</v>
      </c>
      <c r="AZ861" s="591"/>
    </row>
    <row r="862" spans="1:52" s="314" customFormat="1">
      <c r="A862" s="642"/>
      <c r="B862" s="636"/>
      <c r="C862" s="636"/>
      <c r="D862" s="651"/>
      <c r="E862" s="652">
        <v>0.3</v>
      </c>
      <c r="F862" s="652">
        <v>0.05</v>
      </c>
      <c r="G862" s="653"/>
      <c r="H862" s="640"/>
      <c r="I862" s="640">
        <f t="shared" si="10876"/>
        <v>1.35</v>
      </c>
      <c r="J862" s="658">
        <v>0</v>
      </c>
      <c r="K862" s="658">
        <v>0</v>
      </c>
      <c r="L862" s="658">
        <v>0</v>
      </c>
      <c r="M862" s="658">
        <v>0.1</v>
      </c>
      <c r="N862" s="658">
        <v>0.1</v>
      </c>
      <c r="O862" s="658">
        <v>0.1</v>
      </c>
      <c r="P862" s="658">
        <v>0</v>
      </c>
      <c r="Q862" s="658">
        <v>0</v>
      </c>
      <c r="R862" s="658">
        <v>0</v>
      </c>
      <c r="S862" s="658">
        <v>0</v>
      </c>
      <c r="T862" s="658">
        <v>0</v>
      </c>
      <c r="U862" s="658">
        <v>0</v>
      </c>
      <c r="V862" s="658">
        <v>0</v>
      </c>
      <c r="W862" s="658">
        <v>0</v>
      </c>
      <c r="X862" s="658">
        <v>0</v>
      </c>
      <c r="Y862" s="658">
        <v>0</v>
      </c>
      <c r="Z862" s="658">
        <v>0</v>
      </c>
      <c r="AA862" s="658">
        <v>0</v>
      </c>
      <c r="AB862" s="658">
        <v>0.62</v>
      </c>
      <c r="AC862" s="658">
        <v>0.38</v>
      </c>
      <c r="AD862" s="658">
        <v>0</v>
      </c>
      <c r="AE862" s="658">
        <v>0</v>
      </c>
      <c r="AF862" s="658">
        <v>0</v>
      </c>
      <c r="AG862" s="658">
        <v>0</v>
      </c>
      <c r="AH862" s="658">
        <v>0.05</v>
      </c>
      <c r="AI862" s="658">
        <v>0</v>
      </c>
      <c r="AJ862" s="658">
        <v>0</v>
      </c>
      <c r="AK862" s="658">
        <v>0</v>
      </c>
      <c r="AL862" s="658">
        <v>0</v>
      </c>
      <c r="AM862" s="658">
        <v>0</v>
      </c>
      <c r="AN862" s="658">
        <v>0</v>
      </c>
      <c r="AO862" s="658">
        <v>0</v>
      </c>
      <c r="AP862" s="658">
        <v>0</v>
      </c>
      <c r="AQ862" s="658">
        <v>0</v>
      </c>
      <c r="AR862" s="658">
        <v>0</v>
      </c>
      <c r="AS862" s="658">
        <v>0</v>
      </c>
      <c r="AT862" s="658">
        <v>0</v>
      </c>
      <c r="AU862" s="658">
        <v>0</v>
      </c>
      <c r="AV862" s="658">
        <v>0</v>
      </c>
      <c r="AW862" s="613">
        <f t="shared" si="11000"/>
        <v>1.35</v>
      </c>
      <c r="AX862" s="645">
        <f t="shared" si="10998"/>
        <v>1.35</v>
      </c>
      <c r="AY862" s="656" t="e">
        <f t="shared" si="10999"/>
        <v>#DIV/0!</v>
      </c>
      <c r="AZ862" s="661"/>
    </row>
    <row r="863" spans="1:52">
      <c r="A863" s="590"/>
      <c r="B863" s="646" t="s">
        <v>305</v>
      </c>
      <c r="C863" s="646" t="s">
        <v>975</v>
      </c>
      <c r="D863" s="647" t="s">
        <v>976</v>
      </c>
      <c r="E863" s="648"/>
      <c r="F863" s="648"/>
      <c r="G863" s="649"/>
      <c r="H863" s="650">
        <v>374139.09653975791</v>
      </c>
      <c r="I863" s="650">
        <f t="shared" si="10876"/>
        <v>374139.09653975791</v>
      </c>
      <c r="J863" s="649">
        <v>0</v>
      </c>
      <c r="K863" s="649">
        <v>0</v>
      </c>
      <c r="L863" s="649">
        <v>0</v>
      </c>
      <c r="M863" s="649">
        <f>+M864*$H863</f>
        <v>37413.909653975796</v>
      </c>
      <c r="N863" s="649">
        <f t="shared" ref="N863" si="11190">+N864*$H863</f>
        <v>37413.909653975796</v>
      </c>
      <c r="O863" s="649">
        <f t="shared" ref="O863" si="11191">+O864*$H863</f>
        <v>37413.909653975796</v>
      </c>
      <c r="P863" s="649">
        <f t="shared" ref="P863" si="11192">((P864*$H863)-((P864*$H863*$E864)+(P864*$H863*$F864)))</f>
        <v>0</v>
      </c>
      <c r="Q863" s="649">
        <f t="shared" ref="Q863" si="11193">((Q864*$H863)-((Q864*$H863*$E864)+(Q864*$H863*$F864)))</f>
        <v>0</v>
      </c>
      <c r="R863" s="649">
        <f t="shared" ref="R863" si="11194">((R864*$H863)-((R864*$H863*$E864)+(R864*$H863*$F864)))</f>
        <v>141050.43939548873</v>
      </c>
      <c r="S863" s="649">
        <f t="shared" ref="S863" si="11195">((S864*$H863)-((S864*$H863*$E864)+(S864*$H863*$F864)))</f>
        <v>102139.97335535391</v>
      </c>
      <c r="T863" s="649">
        <f t="shared" ref="T863" si="11196">((T864*$H863)-((T864*$H863*$E864)+(T864*$H863*$F864)))</f>
        <v>0</v>
      </c>
      <c r="U863" s="649">
        <f t="shared" ref="U863" si="11197">((U864*$H863)-((U864*$H863*$E864)+(U864*$H863*$F864)))</f>
        <v>0</v>
      </c>
      <c r="V863" s="649">
        <f t="shared" ref="V863" si="11198">((V864*$H863)-((V864*$H863*$E864)+(V864*$H863*$F864)))</f>
        <v>0</v>
      </c>
      <c r="W863" s="649">
        <f t="shared" ref="W863" si="11199">((W864*$H863)-((W864*$H863*$E864)+(W864*$H863*$F864)))</f>
        <v>0</v>
      </c>
      <c r="X863" s="649">
        <f t="shared" ref="X863" si="11200">((X864*$H863)-((X864*$H863*$E864)+(X864*$H863*$F864)))</f>
        <v>0</v>
      </c>
      <c r="Y863" s="649">
        <f t="shared" ref="Y863" si="11201">((Y864*$H863)-((Y864*$H863*$E864)+(Y864*$H863*$F864)))</f>
        <v>0</v>
      </c>
      <c r="Z863" s="649">
        <f t="shared" ref="Z863" si="11202">((Z864*$H863)-((Z864*$H863*$E864)+(Z864*$H863*$F864)))</f>
        <v>0</v>
      </c>
      <c r="AA863" s="649">
        <f t="shared" ref="AA863" si="11203">((AA864*$H863)-((AA864*$H863*$E864)+(AA864*$H863*$F864)))</f>
        <v>0</v>
      </c>
      <c r="AB863" s="649">
        <f t="shared" ref="AB863" si="11204">((AB864*$H863)-((AB864*$H863*$E864)+(AB864*$H863*$F864)))</f>
        <v>0</v>
      </c>
      <c r="AC863" s="649">
        <f t="shared" ref="AC863" si="11205">((AC864*$H863)-((AC864*$H863*$E864)+(AC864*$H863*$F864)))</f>
        <v>0</v>
      </c>
      <c r="AD863" s="649">
        <f t="shared" ref="AD863" si="11206">((AD864*$H863)-((AD864*$H863*$E864)+(AD864*$H863*$F864)))</f>
        <v>0</v>
      </c>
      <c r="AE863" s="649">
        <f t="shared" ref="AE863" si="11207">((AE864*$H863)-((AE864*$H863*$E864)+(AE864*$H863*$F864)))</f>
        <v>0</v>
      </c>
      <c r="AF863" s="649">
        <f t="shared" ref="AF863" si="11208">((AF864*$H863)-((AF864*$H863*$E864)+(AF864*$H863*$F864)))</f>
        <v>0</v>
      </c>
      <c r="AG863" s="649">
        <f t="shared" ref="AG863" si="11209">((AG864*$H863)-((AG864*$H863*$E864)+(AG864*$H863*$F864)))</f>
        <v>0</v>
      </c>
      <c r="AH863" s="649">
        <f>+AH864*H863</f>
        <v>18706.954826987898</v>
      </c>
      <c r="AI863" s="649">
        <f t="shared" ref="AI863" si="11210">+AI864*H863</f>
        <v>0</v>
      </c>
      <c r="AJ863" s="649">
        <v>0</v>
      </c>
      <c r="AK863" s="649">
        <v>0</v>
      </c>
      <c r="AL863" s="649">
        <v>0</v>
      </c>
      <c r="AM863" s="649">
        <v>0</v>
      </c>
      <c r="AN863" s="649">
        <v>0</v>
      </c>
      <c r="AO863" s="649">
        <v>0</v>
      </c>
      <c r="AP863" s="649">
        <v>0</v>
      </c>
      <c r="AQ863" s="649">
        <v>0</v>
      </c>
      <c r="AR863" s="649">
        <v>0</v>
      </c>
      <c r="AS863" s="649">
        <v>0</v>
      </c>
      <c r="AT863" s="649">
        <v>0</v>
      </c>
      <c r="AU863" s="649">
        <v>0</v>
      </c>
      <c r="AV863" s="649">
        <v>0</v>
      </c>
      <c r="AW863" s="613">
        <f t="shared" si="11000"/>
        <v>374139.09653975791</v>
      </c>
      <c r="AX863" s="645">
        <f t="shared" si="10998"/>
        <v>0</v>
      </c>
      <c r="AY863" s="656">
        <f t="shared" si="10999"/>
        <v>0</v>
      </c>
      <c r="AZ863" s="591"/>
    </row>
    <row r="864" spans="1:52" s="314" customFormat="1">
      <c r="A864" s="642"/>
      <c r="B864" s="636"/>
      <c r="C864" s="636"/>
      <c r="D864" s="651"/>
      <c r="E864" s="652">
        <v>0.3</v>
      </c>
      <c r="F864" s="652">
        <v>0.05</v>
      </c>
      <c r="G864" s="653"/>
      <c r="H864" s="640"/>
      <c r="I864" s="640">
        <f t="shared" si="10876"/>
        <v>1.35</v>
      </c>
      <c r="J864" s="658">
        <v>0</v>
      </c>
      <c r="K864" s="658">
        <v>0</v>
      </c>
      <c r="L864" s="658">
        <v>0</v>
      </c>
      <c r="M864" s="658">
        <v>0.1</v>
      </c>
      <c r="N864" s="658">
        <v>0.1</v>
      </c>
      <c r="O864" s="658">
        <v>0.1</v>
      </c>
      <c r="P864" s="658">
        <v>0</v>
      </c>
      <c r="Q864" s="658">
        <v>0</v>
      </c>
      <c r="R864" s="658">
        <v>0.57999999999999996</v>
      </c>
      <c r="S864" s="658">
        <v>0.42000000000000004</v>
      </c>
      <c r="T864" s="658">
        <v>0</v>
      </c>
      <c r="U864" s="658">
        <v>0</v>
      </c>
      <c r="V864" s="658">
        <v>0</v>
      </c>
      <c r="W864" s="658">
        <v>0</v>
      </c>
      <c r="X864" s="658">
        <v>0</v>
      </c>
      <c r="Y864" s="658">
        <v>0</v>
      </c>
      <c r="Z864" s="658">
        <v>0</v>
      </c>
      <c r="AA864" s="658">
        <v>0</v>
      </c>
      <c r="AB864" s="658">
        <v>0</v>
      </c>
      <c r="AC864" s="658">
        <v>0</v>
      </c>
      <c r="AD864" s="658">
        <v>0</v>
      </c>
      <c r="AE864" s="658">
        <v>0</v>
      </c>
      <c r="AF864" s="658">
        <v>0</v>
      </c>
      <c r="AG864" s="658">
        <v>0</v>
      </c>
      <c r="AH864" s="658">
        <v>0.05</v>
      </c>
      <c r="AI864" s="658">
        <v>0</v>
      </c>
      <c r="AJ864" s="658">
        <v>0</v>
      </c>
      <c r="AK864" s="658">
        <v>0</v>
      </c>
      <c r="AL864" s="658">
        <v>0</v>
      </c>
      <c r="AM864" s="658">
        <v>0</v>
      </c>
      <c r="AN864" s="658">
        <v>0</v>
      </c>
      <c r="AO864" s="658">
        <v>0</v>
      </c>
      <c r="AP864" s="658">
        <v>0</v>
      </c>
      <c r="AQ864" s="658">
        <v>0</v>
      </c>
      <c r="AR864" s="658">
        <v>0</v>
      </c>
      <c r="AS864" s="658">
        <v>0</v>
      </c>
      <c r="AT864" s="658">
        <v>0</v>
      </c>
      <c r="AU864" s="658">
        <v>0</v>
      </c>
      <c r="AV864" s="658">
        <v>0</v>
      </c>
      <c r="AW864" s="613">
        <f t="shared" si="11000"/>
        <v>1.35</v>
      </c>
      <c r="AX864" s="645">
        <f t="shared" si="10998"/>
        <v>1.35</v>
      </c>
      <c r="AY864" s="656" t="e">
        <f t="shared" si="10999"/>
        <v>#DIV/0!</v>
      </c>
      <c r="AZ864" s="661"/>
    </row>
    <row r="865" spans="1:52">
      <c r="A865" s="590"/>
      <c r="B865" s="646" t="s">
        <v>305</v>
      </c>
      <c r="C865" s="646" t="s">
        <v>977</v>
      </c>
      <c r="D865" s="647" t="s">
        <v>978</v>
      </c>
      <c r="E865" s="648"/>
      <c r="F865" s="648"/>
      <c r="G865" s="649"/>
      <c r="H865" s="650">
        <v>221225.61386613324</v>
      </c>
      <c r="I865" s="650">
        <f t="shared" si="10876"/>
        <v>221225.61386613327</v>
      </c>
      <c r="J865" s="649">
        <v>0</v>
      </c>
      <c r="K865" s="649">
        <v>0</v>
      </c>
      <c r="L865" s="649">
        <v>0</v>
      </c>
      <c r="M865" s="649">
        <f>+M866*$H865</f>
        <v>22122.561386613324</v>
      </c>
      <c r="N865" s="649">
        <f t="shared" ref="N865" si="11211">+N866*$H865</f>
        <v>22122.561386613324</v>
      </c>
      <c r="O865" s="649">
        <f t="shared" ref="O865" si="11212">+O866*$H865</f>
        <v>22122.561386613324</v>
      </c>
      <c r="P865" s="649">
        <f t="shared" ref="P865" si="11213">((P866*$H865)-((P866*$H865*$E866)+(P866*$H865*$F866)))</f>
        <v>0</v>
      </c>
      <c r="Q865" s="649">
        <f t="shared" ref="Q865" si="11214">((Q866*$H865)-((Q866*$H865*$E866)+(Q866*$H865*$F866)))</f>
        <v>0</v>
      </c>
      <c r="R865" s="649">
        <f t="shared" ref="R865" si="11215">((R866*$H865)-((R866*$H865*$E866)+(R866*$H865*$F866)))</f>
        <v>12941.698411168794</v>
      </c>
      <c r="S865" s="649">
        <f t="shared" ref="S865" si="11216">((S866*$H865)-((S866*$H865*$E866)+(S866*$H865*$F866)))</f>
        <v>99219.687818960767</v>
      </c>
      <c r="T865" s="649">
        <f t="shared" ref="T865" si="11217">((T866*$H865)-((T866*$H865*$E866)+(T866*$H865*$F866)))</f>
        <v>31635.262782857048</v>
      </c>
      <c r="U865" s="649">
        <f t="shared" ref="U865" si="11218">((U866*$H865)-((U866*$H865*$E866)+(U866*$H865*$F866)))</f>
        <v>0</v>
      </c>
      <c r="V865" s="649">
        <f t="shared" ref="V865" si="11219">((V866*$H865)-((V866*$H865*$E866)+(V866*$H865*$F866)))</f>
        <v>0</v>
      </c>
      <c r="W865" s="649">
        <f t="shared" ref="W865" si="11220">((W866*$H865)-((W866*$H865*$E866)+(W866*$H865*$F866)))</f>
        <v>0</v>
      </c>
      <c r="X865" s="649">
        <f t="shared" ref="X865" si="11221">((X866*$H865)-((X866*$H865*$E866)+(X866*$H865*$F866)))</f>
        <v>0</v>
      </c>
      <c r="Y865" s="649">
        <f t="shared" ref="Y865" si="11222">((Y866*$H865)-((Y866*$H865*$E866)+(Y866*$H865*$F866)))</f>
        <v>0</v>
      </c>
      <c r="Z865" s="649">
        <f t="shared" ref="Z865" si="11223">((Z866*$H865)-((Z866*$H865*$E866)+(Z866*$H865*$F866)))</f>
        <v>0</v>
      </c>
      <c r="AA865" s="649">
        <f t="shared" ref="AA865" si="11224">((AA866*$H865)-((AA866*$H865*$E866)+(AA866*$H865*$F866)))</f>
        <v>0</v>
      </c>
      <c r="AB865" s="649">
        <f t="shared" ref="AB865" si="11225">((AB866*$H865)-((AB866*$H865*$E866)+(AB866*$H865*$F866)))</f>
        <v>0</v>
      </c>
      <c r="AC865" s="649">
        <f t="shared" ref="AC865" si="11226">((AC866*$H865)-((AC866*$H865*$E866)+(AC866*$H865*$F866)))</f>
        <v>0</v>
      </c>
      <c r="AD865" s="649">
        <f t="shared" ref="AD865" si="11227">((AD866*$H865)-((AD866*$H865*$E866)+(AD866*$H865*$F866)))</f>
        <v>0</v>
      </c>
      <c r="AE865" s="649">
        <f t="shared" ref="AE865" si="11228">((AE866*$H865)-((AE866*$H865*$E866)+(AE866*$H865*$F866)))</f>
        <v>0</v>
      </c>
      <c r="AF865" s="649">
        <f t="shared" ref="AF865" si="11229">((AF866*$H865)-((AF866*$H865*$E866)+(AF866*$H865*$F866)))</f>
        <v>0</v>
      </c>
      <c r="AG865" s="649">
        <f t="shared" ref="AG865" si="11230">((AG866*$H865)-((AG866*$H865*$E866)+(AG866*$H865*$F866)))</f>
        <v>0</v>
      </c>
      <c r="AH865" s="649">
        <f>+AH866*H865</f>
        <v>11061.280693306662</v>
      </c>
      <c r="AI865" s="649">
        <f t="shared" ref="AI865" si="11231">+AI866*H865</f>
        <v>0</v>
      </c>
      <c r="AJ865" s="649">
        <v>0</v>
      </c>
      <c r="AK865" s="649">
        <v>0</v>
      </c>
      <c r="AL865" s="649">
        <v>0</v>
      </c>
      <c r="AM865" s="649">
        <v>0</v>
      </c>
      <c r="AN865" s="649">
        <v>0</v>
      </c>
      <c r="AO865" s="649">
        <v>0</v>
      </c>
      <c r="AP865" s="649">
        <v>0</v>
      </c>
      <c r="AQ865" s="649">
        <v>0</v>
      </c>
      <c r="AR865" s="649">
        <v>0</v>
      </c>
      <c r="AS865" s="649">
        <v>0</v>
      </c>
      <c r="AT865" s="649">
        <v>0</v>
      </c>
      <c r="AU865" s="649">
        <v>0</v>
      </c>
      <c r="AV865" s="649">
        <v>0</v>
      </c>
      <c r="AW865" s="613">
        <f t="shared" si="11000"/>
        <v>221225.61386613327</v>
      </c>
      <c r="AX865" s="645">
        <f t="shared" si="10998"/>
        <v>0</v>
      </c>
      <c r="AY865" s="656">
        <f t="shared" si="10999"/>
        <v>0</v>
      </c>
      <c r="AZ865" s="591"/>
    </row>
    <row r="866" spans="1:52" s="314" customFormat="1">
      <c r="A866" s="642"/>
      <c r="B866" s="636"/>
      <c r="C866" s="636"/>
      <c r="D866" s="651"/>
      <c r="E866" s="652">
        <v>0.3</v>
      </c>
      <c r="F866" s="652">
        <v>0.05</v>
      </c>
      <c r="G866" s="653"/>
      <c r="H866" s="640"/>
      <c r="I866" s="640">
        <f t="shared" si="10876"/>
        <v>1.35</v>
      </c>
      <c r="J866" s="658">
        <v>0</v>
      </c>
      <c r="K866" s="658">
        <v>0</v>
      </c>
      <c r="L866" s="658">
        <v>0</v>
      </c>
      <c r="M866" s="658">
        <v>0.1</v>
      </c>
      <c r="N866" s="658">
        <v>0.1</v>
      </c>
      <c r="O866" s="658">
        <v>0.1</v>
      </c>
      <c r="P866" s="658">
        <v>0</v>
      </c>
      <c r="Q866" s="658">
        <v>0</v>
      </c>
      <c r="R866" s="658">
        <v>0.09</v>
      </c>
      <c r="S866" s="658">
        <v>0.69000000000000006</v>
      </c>
      <c r="T866" s="658">
        <v>0.21999999999999997</v>
      </c>
      <c r="U866" s="658">
        <v>0</v>
      </c>
      <c r="V866" s="658">
        <v>0</v>
      </c>
      <c r="W866" s="658">
        <v>0</v>
      </c>
      <c r="X866" s="658">
        <v>0</v>
      </c>
      <c r="Y866" s="658">
        <v>0</v>
      </c>
      <c r="Z866" s="658">
        <v>0</v>
      </c>
      <c r="AA866" s="658">
        <v>0</v>
      </c>
      <c r="AB866" s="658">
        <v>0</v>
      </c>
      <c r="AC866" s="658">
        <v>0</v>
      </c>
      <c r="AD866" s="658">
        <v>0</v>
      </c>
      <c r="AE866" s="658">
        <v>0</v>
      </c>
      <c r="AF866" s="658">
        <v>0</v>
      </c>
      <c r="AG866" s="658">
        <v>0</v>
      </c>
      <c r="AH866" s="658">
        <v>0.05</v>
      </c>
      <c r="AI866" s="658">
        <v>0</v>
      </c>
      <c r="AJ866" s="658">
        <v>0</v>
      </c>
      <c r="AK866" s="658">
        <v>0</v>
      </c>
      <c r="AL866" s="658">
        <v>0</v>
      </c>
      <c r="AM866" s="658">
        <v>0</v>
      </c>
      <c r="AN866" s="658">
        <v>0</v>
      </c>
      <c r="AO866" s="658">
        <v>0</v>
      </c>
      <c r="AP866" s="658">
        <v>0</v>
      </c>
      <c r="AQ866" s="658">
        <v>0</v>
      </c>
      <c r="AR866" s="658">
        <v>0</v>
      </c>
      <c r="AS866" s="658">
        <v>0</v>
      </c>
      <c r="AT866" s="658">
        <v>0</v>
      </c>
      <c r="AU866" s="658">
        <v>0</v>
      </c>
      <c r="AV866" s="658">
        <v>0</v>
      </c>
      <c r="AW866" s="613">
        <f t="shared" si="11000"/>
        <v>1.35</v>
      </c>
      <c r="AX866" s="645">
        <f t="shared" si="10998"/>
        <v>1.35</v>
      </c>
      <c r="AY866" s="656" t="e">
        <f t="shared" si="10999"/>
        <v>#DIV/0!</v>
      </c>
      <c r="AZ866" s="661"/>
    </row>
    <row r="867" spans="1:52">
      <c r="A867" s="590"/>
      <c r="B867" s="629" t="s">
        <v>278</v>
      </c>
      <c r="C867" s="629" t="s">
        <v>979</v>
      </c>
      <c r="D867" s="630" t="s">
        <v>980</v>
      </c>
      <c r="E867" s="643"/>
      <c r="F867" s="643"/>
      <c r="G867" s="631"/>
      <c r="H867" s="632">
        <f>+H868</f>
        <v>2970525.1503046718</v>
      </c>
      <c r="I867" s="632">
        <f t="shared" si="10876"/>
        <v>2970525.1503046718</v>
      </c>
      <c r="J867" s="632">
        <f t="shared" ref="J867:AV867" si="11232">+J868</f>
        <v>0</v>
      </c>
      <c r="K867" s="632">
        <f t="shared" si="11232"/>
        <v>0</v>
      </c>
      <c r="L867" s="632">
        <f t="shared" si="11232"/>
        <v>0</v>
      </c>
      <c r="M867" s="632">
        <f t="shared" si="11232"/>
        <v>297052.51503046718</v>
      </c>
      <c r="N867" s="632">
        <f t="shared" si="11232"/>
        <v>297052.51503046718</v>
      </c>
      <c r="O867" s="632">
        <f t="shared" si="11232"/>
        <v>297052.51503046718</v>
      </c>
      <c r="P867" s="632">
        <f t="shared" si="11232"/>
        <v>0</v>
      </c>
      <c r="Q867" s="632">
        <f t="shared" si="11232"/>
        <v>0</v>
      </c>
      <c r="R867" s="632">
        <f t="shared" si="11232"/>
        <v>0</v>
      </c>
      <c r="S867" s="632">
        <f t="shared" si="11232"/>
        <v>0</v>
      </c>
      <c r="T867" s="632">
        <f t="shared" si="11232"/>
        <v>598560.81778639136</v>
      </c>
      <c r="U867" s="632">
        <f t="shared" si="11232"/>
        <v>1332280.5299116452</v>
      </c>
      <c r="V867" s="632">
        <f t="shared" si="11232"/>
        <v>0</v>
      </c>
      <c r="W867" s="632">
        <f t="shared" si="11232"/>
        <v>0</v>
      </c>
      <c r="X867" s="632">
        <f t="shared" si="11232"/>
        <v>0</v>
      </c>
      <c r="Y867" s="632">
        <f t="shared" si="11232"/>
        <v>0</v>
      </c>
      <c r="Z867" s="632">
        <f t="shared" si="11232"/>
        <v>0</v>
      </c>
      <c r="AA867" s="632">
        <f t="shared" si="11232"/>
        <v>0</v>
      </c>
      <c r="AB867" s="632">
        <f t="shared" si="11232"/>
        <v>0</v>
      </c>
      <c r="AC867" s="632">
        <f t="shared" si="11232"/>
        <v>0</v>
      </c>
      <c r="AD867" s="632">
        <f t="shared" si="11232"/>
        <v>0</v>
      </c>
      <c r="AE867" s="632">
        <f t="shared" si="11232"/>
        <v>0</v>
      </c>
      <c r="AF867" s="632">
        <f t="shared" si="11232"/>
        <v>0</v>
      </c>
      <c r="AG867" s="632">
        <f t="shared" si="11232"/>
        <v>0</v>
      </c>
      <c r="AH867" s="632">
        <f t="shared" si="11232"/>
        <v>148526.25751523359</v>
      </c>
      <c r="AI867" s="632">
        <f t="shared" si="11232"/>
        <v>0</v>
      </c>
      <c r="AJ867" s="632">
        <f t="shared" si="11232"/>
        <v>0</v>
      </c>
      <c r="AK867" s="632">
        <f t="shared" si="11232"/>
        <v>0</v>
      </c>
      <c r="AL867" s="632">
        <f t="shared" si="11232"/>
        <v>0</v>
      </c>
      <c r="AM867" s="632">
        <f t="shared" si="11232"/>
        <v>0</v>
      </c>
      <c r="AN867" s="632">
        <f t="shared" si="11232"/>
        <v>0</v>
      </c>
      <c r="AO867" s="632">
        <f t="shared" si="11232"/>
        <v>0</v>
      </c>
      <c r="AP867" s="632">
        <f t="shared" si="11232"/>
        <v>0</v>
      </c>
      <c r="AQ867" s="632">
        <f t="shared" si="11232"/>
        <v>0</v>
      </c>
      <c r="AR867" s="632">
        <f t="shared" si="11232"/>
        <v>0</v>
      </c>
      <c r="AS867" s="632">
        <f t="shared" si="11232"/>
        <v>0</v>
      </c>
      <c r="AT867" s="632">
        <f t="shared" si="11232"/>
        <v>0</v>
      </c>
      <c r="AU867" s="632">
        <f t="shared" si="11232"/>
        <v>0</v>
      </c>
      <c r="AV867" s="632">
        <f t="shared" si="11232"/>
        <v>0</v>
      </c>
      <c r="AW867" s="613">
        <f t="shared" si="11000"/>
        <v>2970525.1503046718</v>
      </c>
      <c r="AX867" s="645">
        <f t="shared" si="10998"/>
        <v>0</v>
      </c>
      <c r="AY867" s="656">
        <f t="shared" si="10999"/>
        <v>0</v>
      </c>
      <c r="AZ867" s="591"/>
    </row>
    <row r="868" spans="1:52">
      <c r="A868" s="590"/>
      <c r="B868" s="646" t="s">
        <v>305</v>
      </c>
      <c r="C868" s="646" t="s">
        <v>981</v>
      </c>
      <c r="D868" s="647" t="s">
        <v>982</v>
      </c>
      <c r="E868" s="648"/>
      <c r="F868" s="648"/>
      <c r="G868" s="649"/>
      <c r="H868" s="650">
        <v>2970525.1503046718</v>
      </c>
      <c r="I868" s="650">
        <f t="shared" si="10876"/>
        <v>2970525.1503046718</v>
      </c>
      <c r="J868" s="649">
        <v>0</v>
      </c>
      <c r="K868" s="649">
        <v>0</v>
      </c>
      <c r="L868" s="649">
        <v>0</v>
      </c>
      <c r="M868" s="649">
        <f>+M869*$H868</f>
        <v>297052.51503046718</v>
      </c>
      <c r="N868" s="649">
        <f t="shared" ref="N868" si="11233">+N869*$H868</f>
        <v>297052.51503046718</v>
      </c>
      <c r="O868" s="649">
        <f t="shared" ref="O868" si="11234">+O869*$H868</f>
        <v>297052.51503046718</v>
      </c>
      <c r="P868" s="649">
        <f t="shared" ref="P868" si="11235">((P869*$H868)-((P869*$H868*$E869)+(P869*$H868*$F869)))</f>
        <v>0</v>
      </c>
      <c r="Q868" s="649">
        <f t="shared" ref="Q868" si="11236">((Q869*$H868)-((Q869*$H868*$E869)+(Q869*$H868*$F869)))</f>
        <v>0</v>
      </c>
      <c r="R868" s="649">
        <f t="shared" ref="R868" si="11237">((R869*$H868)-((R869*$H868*$E869)+(R869*$H868*$F869)))</f>
        <v>0</v>
      </c>
      <c r="S868" s="649">
        <f t="shared" ref="S868" si="11238">((S869*$H868)-((S869*$H868*$E869)+(S869*$H868*$F869)))</f>
        <v>0</v>
      </c>
      <c r="T868" s="649">
        <f t="shared" ref="T868" si="11239">((T869*$H868)-((T869*$H868*$E869)+(T869*$H868*$F869)))</f>
        <v>598560.81778639136</v>
      </c>
      <c r="U868" s="649">
        <f t="shared" ref="U868" si="11240">((U869*$H868)-((U869*$H868*$E869)+(U869*$H868*$F869)))</f>
        <v>1332280.5299116452</v>
      </c>
      <c r="V868" s="649">
        <f t="shared" ref="V868" si="11241">((V869*$H868)-((V869*$H868*$E869)+(V869*$H868*$F869)))</f>
        <v>0</v>
      </c>
      <c r="W868" s="649">
        <f t="shared" ref="W868" si="11242">((W869*$H868)-((W869*$H868*$E869)+(W869*$H868*$F869)))</f>
        <v>0</v>
      </c>
      <c r="X868" s="649">
        <f t="shared" ref="X868" si="11243">((X869*$H868)-((X869*$H868*$E869)+(X869*$H868*$F869)))</f>
        <v>0</v>
      </c>
      <c r="Y868" s="649">
        <f t="shared" ref="Y868" si="11244">((Y869*$H868)-((Y869*$H868*$E869)+(Y869*$H868*$F869)))</f>
        <v>0</v>
      </c>
      <c r="Z868" s="649">
        <f t="shared" ref="Z868" si="11245">((Z869*$H868)-((Z869*$H868*$E869)+(Z869*$H868*$F869)))</f>
        <v>0</v>
      </c>
      <c r="AA868" s="649">
        <f t="shared" ref="AA868" si="11246">((AA869*$H868)-((AA869*$H868*$E869)+(AA869*$H868*$F869)))</f>
        <v>0</v>
      </c>
      <c r="AB868" s="649">
        <f t="shared" ref="AB868" si="11247">((AB869*$H868)-((AB869*$H868*$E869)+(AB869*$H868*$F869)))</f>
        <v>0</v>
      </c>
      <c r="AC868" s="649">
        <f t="shared" ref="AC868" si="11248">((AC869*$H868)-((AC869*$H868*$E869)+(AC869*$H868*$F869)))</f>
        <v>0</v>
      </c>
      <c r="AD868" s="649">
        <f t="shared" ref="AD868" si="11249">((AD869*$H868)-((AD869*$H868*$E869)+(AD869*$H868*$F869)))</f>
        <v>0</v>
      </c>
      <c r="AE868" s="649">
        <f t="shared" ref="AE868" si="11250">((AE869*$H868)-((AE869*$H868*$E869)+(AE869*$H868*$F869)))</f>
        <v>0</v>
      </c>
      <c r="AF868" s="649">
        <f t="shared" ref="AF868" si="11251">((AF869*$H868)-((AF869*$H868*$E869)+(AF869*$H868*$F869)))</f>
        <v>0</v>
      </c>
      <c r="AG868" s="649">
        <f t="shared" ref="AG868" si="11252">((AG869*$H868)-((AG869*$H868*$E869)+(AG869*$H868*$F869)))</f>
        <v>0</v>
      </c>
      <c r="AH868" s="649">
        <f>+AH869*H868</f>
        <v>148526.25751523359</v>
      </c>
      <c r="AI868" s="649">
        <f>+AI869*H868</f>
        <v>0</v>
      </c>
      <c r="AJ868" s="649">
        <v>0</v>
      </c>
      <c r="AK868" s="649">
        <v>0</v>
      </c>
      <c r="AL868" s="649">
        <v>0</v>
      </c>
      <c r="AM868" s="649">
        <v>0</v>
      </c>
      <c r="AN868" s="649">
        <v>0</v>
      </c>
      <c r="AO868" s="649">
        <v>0</v>
      </c>
      <c r="AP868" s="649">
        <v>0</v>
      </c>
      <c r="AQ868" s="649">
        <v>0</v>
      </c>
      <c r="AR868" s="649">
        <v>0</v>
      </c>
      <c r="AS868" s="649">
        <v>0</v>
      </c>
      <c r="AT868" s="649">
        <v>0</v>
      </c>
      <c r="AU868" s="649">
        <v>0</v>
      </c>
      <c r="AV868" s="649">
        <v>0</v>
      </c>
      <c r="AW868" s="613">
        <f t="shared" si="11000"/>
        <v>2970525.1503046718</v>
      </c>
      <c r="AX868" s="645">
        <f t="shared" si="10998"/>
        <v>0</v>
      </c>
      <c r="AY868" s="656">
        <f t="shared" si="10999"/>
        <v>0</v>
      </c>
      <c r="AZ868" s="591"/>
    </row>
    <row r="869" spans="1:52" s="314" customFormat="1">
      <c r="A869" s="642"/>
      <c r="B869" s="636"/>
      <c r="C869" s="636"/>
      <c r="D869" s="651"/>
      <c r="E869" s="652">
        <v>0.3</v>
      </c>
      <c r="F869" s="652">
        <v>0.05</v>
      </c>
      <c r="G869" s="653"/>
      <c r="H869" s="640"/>
      <c r="I869" s="640">
        <f t="shared" si="10876"/>
        <v>1.35</v>
      </c>
      <c r="J869" s="658">
        <v>0</v>
      </c>
      <c r="K869" s="658">
        <v>0</v>
      </c>
      <c r="L869" s="658">
        <v>0</v>
      </c>
      <c r="M869" s="658">
        <v>0.1</v>
      </c>
      <c r="N869" s="658">
        <v>0.1</v>
      </c>
      <c r="O869" s="658">
        <v>0.1</v>
      </c>
      <c r="P869" s="658">
        <v>0</v>
      </c>
      <c r="Q869" s="658">
        <v>0</v>
      </c>
      <c r="R869" s="658">
        <v>0</v>
      </c>
      <c r="S869" s="658">
        <v>0</v>
      </c>
      <c r="T869" s="658">
        <v>0.31</v>
      </c>
      <c r="U869" s="658">
        <v>0.69</v>
      </c>
      <c r="V869" s="658">
        <v>0</v>
      </c>
      <c r="W869" s="658">
        <v>0</v>
      </c>
      <c r="X869" s="658">
        <v>0</v>
      </c>
      <c r="Y869" s="658">
        <v>0</v>
      </c>
      <c r="Z869" s="658">
        <v>0</v>
      </c>
      <c r="AA869" s="658">
        <v>0</v>
      </c>
      <c r="AB869" s="658">
        <v>0</v>
      </c>
      <c r="AC869" s="658">
        <v>0</v>
      </c>
      <c r="AD869" s="658">
        <v>0</v>
      </c>
      <c r="AE869" s="658">
        <v>0</v>
      </c>
      <c r="AF869" s="658">
        <v>0</v>
      </c>
      <c r="AG869" s="658">
        <v>0</v>
      </c>
      <c r="AH869" s="658">
        <v>0.05</v>
      </c>
      <c r="AI869" s="658">
        <v>0</v>
      </c>
      <c r="AJ869" s="658">
        <v>0</v>
      </c>
      <c r="AK869" s="658">
        <v>0</v>
      </c>
      <c r="AL869" s="658">
        <v>0</v>
      </c>
      <c r="AM869" s="658">
        <v>0</v>
      </c>
      <c r="AN869" s="658">
        <v>0</v>
      </c>
      <c r="AO869" s="658">
        <v>0</v>
      </c>
      <c r="AP869" s="658">
        <v>0</v>
      </c>
      <c r="AQ869" s="658">
        <v>0</v>
      </c>
      <c r="AR869" s="658">
        <v>0</v>
      </c>
      <c r="AS869" s="658">
        <v>0</v>
      </c>
      <c r="AT869" s="658">
        <v>0</v>
      </c>
      <c r="AU869" s="658">
        <v>0</v>
      </c>
      <c r="AV869" s="658">
        <v>0</v>
      </c>
      <c r="AW869" s="613">
        <f t="shared" si="11000"/>
        <v>1.35</v>
      </c>
      <c r="AX869" s="645">
        <f t="shared" si="10998"/>
        <v>1.35</v>
      </c>
      <c r="AY869" s="656" t="e">
        <f t="shared" si="10999"/>
        <v>#DIV/0!</v>
      </c>
      <c r="AZ869" s="661"/>
    </row>
    <row r="870" spans="1:52" s="302" customFormat="1">
      <c r="A870" s="621"/>
      <c r="B870" s="622" t="s">
        <v>234</v>
      </c>
      <c r="C870" s="622" t="s">
        <v>983</v>
      </c>
      <c r="D870" s="623" t="s">
        <v>984</v>
      </c>
      <c r="E870" s="644"/>
      <c r="F870" s="644"/>
      <c r="G870" s="624"/>
      <c r="H870" s="625">
        <f>+H871+H876+H889+H890+H897+H934</f>
        <v>10903164.226772854</v>
      </c>
      <c r="I870" s="625">
        <f t="shared" si="10876"/>
        <v>10903164.226772856</v>
      </c>
      <c r="J870" s="625">
        <f t="shared" ref="J870:AV870" si="11253">+J871+J876+J889+J890+J897+J934</f>
        <v>0</v>
      </c>
      <c r="K870" s="625">
        <f t="shared" si="11253"/>
        <v>0</v>
      </c>
      <c r="L870" s="625">
        <f t="shared" si="11253"/>
        <v>0</v>
      </c>
      <c r="M870" s="625">
        <f t="shared" si="11253"/>
        <v>0</v>
      </c>
      <c r="N870" s="625">
        <f t="shared" si="11253"/>
        <v>0</v>
      </c>
      <c r="O870" s="625">
        <f t="shared" si="11253"/>
        <v>1090316.422677285</v>
      </c>
      <c r="P870" s="625">
        <f t="shared" si="11253"/>
        <v>1090316.422677285</v>
      </c>
      <c r="Q870" s="625">
        <f t="shared" si="11253"/>
        <v>1090316.422677285</v>
      </c>
      <c r="R870" s="625">
        <f t="shared" si="11253"/>
        <v>27481.557411909547</v>
      </c>
      <c r="S870" s="625">
        <f t="shared" si="11253"/>
        <v>502285.80866831657</v>
      </c>
      <c r="T870" s="625">
        <f t="shared" si="11253"/>
        <v>955132.24857591826</v>
      </c>
      <c r="U870" s="625">
        <f t="shared" si="11253"/>
        <v>1241655.996352172</v>
      </c>
      <c r="V870" s="625">
        <f t="shared" si="11253"/>
        <v>619220.02406494459</v>
      </c>
      <c r="W870" s="625">
        <f t="shared" si="11253"/>
        <v>718193.03769968613</v>
      </c>
      <c r="X870" s="625">
        <f t="shared" si="11253"/>
        <v>644298.7539236116</v>
      </c>
      <c r="Y870" s="625">
        <f t="shared" si="11253"/>
        <v>704864.12111375306</v>
      </c>
      <c r="Z870" s="625">
        <f t="shared" si="11253"/>
        <v>598904.08701607177</v>
      </c>
      <c r="AA870" s="625">
        <f t="shared" si="11253"/>
        <v>383197.81175172818</v>
      </c>
      <c r="AB870" s="625">
        <f t="shared" si="11253"/>
        <v>324734.25979174243</v>
      </c>
      <c r="AC870" s="625">
        <f t="shared" si="11253"/>
        <v>217512.05281308017</v>
      </c>
      <c r="AD870" s="625">
        <f t="shared" si="11253"/>
        <v>129267.93063042423</v>
      </c>
      <c r="AE870" s="625">
        <f t="shared" si="11253"/>
        <v>20309.057588994649</v>
      </c>
      <c r="AF870" s="625">
        <f t="shared" si="11253"/>
        <v>0</v>
      </c>
      <c r="AG870" s="625">
        <f t="shared" si="11253"/>
        <v>0</v>
      </c>
      <c r="AH870" s="625">
        <f t="shared" si="11253"/>
        <v>545158.21133864252</v>
      </c>
      <c r="AI870" s="625">
        <f t="shared" si="11253"/>
        <v>0</v>
      </c>
      <c r="AJ870" s="625">
        <f t="shared" si="11253"/>
        <v>0</v>
      </c>
      <c r="AK870" s="625">
        <f t="shared" si="11253"/>
        <v>0</v>
      </c>
      <c r="AL870" s="625">
        <f t="shared" si="11253"/>
        <v>0</v>
      </c>
      <c r="AM870" s="625">
        <f t="shared" si="11253"/>
        <v>0</v>
      </c>
      <c r="AN870" s="625">
        <f t="shared" si="11253"/>
        <v>0</v>
      </c>
      <c r="AO870" s="625">
        <f t="shared" si="11253"/>
        <v>0</v>
      </c>
      <c r="AP870" s="625">
        <f t="shared" si="11253"/>
        <v>0</v>
      </c>
      <c r="AQ870" s="625">
        <f t="shared" si="11253"/>
        <v>0</v>
      </c>
      <c r="AR870" s="625">
        <f t="shared" si="11253"/>
        <v>0</v>
      </c>
      <c r="AS870" s="625">
        <f t="shared" si="11253"/>
        <v>0</v>
      </c>
      <c r="AT870" s="625">
        <f t="shared" si="11253"/>
        <v>0</v>
      </c>
      <c r="AU870" s="625">
        <f t="shared" si="11253"/>
        <v>0</v>
      </c>
      <c r="AV870" s="625">
        <f t="shared" si="11253"/>
        <v>0</v>
      </c>
      <c r="AW870" s="613">
        <f t="shared" si="11000"/>
        <v>10903164.226772856</v>
      </c>
      <c r="AX870" s="645">
        <f t="shared" si="10998"/>
        <v>0</v>
      </c>
      <c r="AY870" s="656">
        <f t="shared" si="10999"/>
        <v>0</v>
      </c>
      <c r="AZ870" s="626"/>
    </row>
    <row r="871" spans="1:52">
      <c r="A871" s="590"/>
      <c r="B871" s="629" t="s">
        <v>278</v>
      </c>
      <c r="C871" s="629" t="s">
        <v>985</v>
      </c>
      <c r="D871" s="630" t="s">
        <v>986</v>
      </c>
      <c r="E871" s="643"/>
      <c r="F871" s="643"/>
      <c r="G871" s="631"/>
      <c r="H871" s="632">
        <f>+H872+H874</f>
        <v>941219.47454909072</v>
      </c>
      <c r="I871" s="632">
        <f t="shared" si="10876"/>
        <v>941219.47454909072</v>
      </c>
      <c r="J871" s="632">
        <f t="shared" ref="J871:AV871" si="11254">+J872+J874</f>
        <v>0</v>
      </c>
      <c r="K871" s="632">
        <f t="shared" si="11254"/>
        <v>0</v>
      </c>
      <c r="L871" s="632">
        <f t="shared" si="11254"/>
        <v>0</v>
      </c>
      <c r="M871" s="632">
        <f t="shared" si="11254"/>
        <v>0</v>
      </c>
      <c r="N871" s="632">
        <f t="shared" si="11254"/>
        <v>0</v>
      </c>
      <c r="O871" s="632">
        <f t="shared" si="11254"/>
        <v>94121.947454909066</v>
      </c>
      <c r="P871" s="632">
        <f t="shared" si="11254"/>
        <v>94121.947454909066</v>
      </c>
      <c r="Q871" s="632">
        <f t="shared" si="11254"/>
        <v>94121.947454909066</v>
      </c>
      <c r="R871" s="632">
        <f t="shared" si="11254"/>
        <v>27481.557411909547</v>
      </c>
      <c r="S871" s="632">
        <f t="shared" si="11254"/>
        <v>360804.87492043874</v>
      </c>
      <c r="T871" s="632">
        <f t="shared" si="11254"/>
        <v>223506.22612456072</v>
      </c>
      <c r="U871" s="632">
        <f t="shared" si="11254"/>
        <v>0</v>
      </c>
      <c r="V871" s="632">
        <f t="shared" si="11254"/>
        <v>0</v>
      </c>
      <c r="W871" s="632">
        <f t="shared" si="11254"/>
        <v>0</v>
      </c>
      <c r="X871" s="632">
        <f t="shared" si="11254"/>
        <v>0</v>
      </c>
      <c r="Y871" s="632">
        <f t="shared" si="11254"/>
        <v>0</v>
      </c>
      <c r="Z871" s="632">
        <f t="shared" si="11254"/>
        <v>0</v>
      </c>
      <c r="AA871" s="632">
        <f t="shared" si="11254"/>
        <v>0</v>
      </c>
      <c r="AB871" s="632">
        <f t="shared" si="11254"/>
        <v>0</v>
      </c>
      <c r="AC871" s="632">
        <f t="shared" si="11254"/>
        <v>0</v>
      </c>
      <c r="AD871" s="632">
        <f t="shared" si="11254"/>
        <v>0</v>
      </c>
      <c r="AE871" s="632">
        <f t="shared" si="11254"/>
        <v>0</v>
      </c>
      <c r="AF871" s="632">
        <f t="shared" si="11254"/>
        <v>0</v>
      </c>
      <c r="AG871" s="632">
        <f t="shared" si="11254"/>
        <v>0</v>
      </c>
      <c r="AH871" s="632">
        <f t="shared" si="11254"/>
        <v>47060.973727454533</v>
      </c>
      <c r="AI871" s="632">
        <f t="shared" si="11254"/>
        <v>0</v>
      </c>
      <c r="AJ871" s="632">
        <f t="shared" si="11254"/>
        <v>0</v>
      </c>
      <c r="AK871" s="632">
        <f t="shared" si="11254"/>
        <v>0</v>
      </c>
      <c r="AL871" s="632">
        <f t="shared" si="11254"/>
        <v>0</v>
      </c>
      <c r="AM871" s="632">
        <f t="shared" si="11254"/>
        <v>0</v>
      </c>
      <c r="AN871" s="632">
        <f t="shared" si="11254"/>
        <v>0</v>
      </c>
      <c r="AO871" s="632">
        <f t="shared" si="11254"/>
        <v>0</v>
      </c>
      <c r="AP871" s="632">
        <f t="shared" si="11254"/>
        <v>0</v>
      </c>
      <c r="AQ871" s="632">
        <f t="shared" si="11254"/>
        <v>0</v>
      </c>
      <c r="AR871" s="632">
        <f t="shared" si="11254"/>
        <v>0</v>
      </c>
      <c r="AS871" s="632">
        <f t="shared" si="11254"/>
        <v>0</v>
      </c>
      <c r="AT871" s="632">
        <f t="shared" si="11254"/>
        <v>0</v>
      </c>
      <c r="AU871" s="632">
        <f t="shared" si="11254"/>
        <v>0</v>
      </c>
      <c r="AV871" s="632">
        <f t="shared" si="11254"/>
        <v>0</v>
      </c>
      <c r="AW871" s="613">
        <f t="shared" si="11000"/>
        <v>941219.47454909072</v>
      </c>
      <c r="AX871" s="645">
        <f t="shared" si="10998"/>
        <v>0</v>
      </c>
      <c r="AY871" s="656">
        <f t="shared" si="10999"/>
        <v>0</v>
      </c>
      <c r="AZ871" s="591"/>
    </row>
    <row r="872" spans="1:52">
      <c r="A872" s="590"/>
      <c r="B872" s="646" t="s">
        <v>305</v>
      </c>
      <c r="C872" s="646" t="s">
        <v>987</v>
      </c>
      <c r="D872" s="647" t="s">
        <v>988</v>
      </c>
      <c r="E872" s="648"/>
      <c r="F872" s="648"/>
      <c r="G872" s="649"/>
      <c r="H872" s="650">
        <v>469770.21216939396</v>
      </c>
      <c r="I872" s="650">
        <f t="shared" si="10876"/>
        <v>469770.21216939401</v>
      </c>
      <c r="J872" s="649">
        <v>0</v>
      </c>
      <c r="K872" s="649">
        <v>0</v>
      </c>
      <c r="L872" s="649">
        <v>0</v>
      </c>
      <c r="M872" s="649">
        <v>0</v>
      </c>
      <c r="N872" s="649">
        <v>0</v>
      </c>
      <c r="O872" s="649">
        <f>+O873*$H872</f>
        <v>46977.0212169394</v>
      </c>
      <c r="P872" s="649">
        <f t="shared" ref="P872" si="11255">+P873*$H872</f>
        <v>46977.0212169394</v>
      </c>
      <c r="Q872" s="649">
        <f t="shared" ref="Q872" si="11256">+Q873*$H872</f>
        <v>46977.0212169394</v>
      </c>
      <c r="R872" s="649">
        <f t="shared" ref="R872" si="11257">((R873*$H872)-((R873*$H872*$E873)+(R873*$H872*$F873)))</f>
        <v>27481.557411909547</v>
      </c>
      <c r="S872" s="649">
        <f t="shared" ref="S872" si="11258">((S873*$H872)-((S873*$H872*$E873)+(S873*$H872*$F873)))</f>
        <v>222905.96567437742</v>
      </c>
      <c r="T872" s="649">
        <f t="shared" ref="T872" si="11259">((T873*$H872)-((T873*$H872*$E873)+(T873*$H872*$F873)))</f>
        <v>54963.114823819109</v>
      </c>
      <c r="U872" s="649">
        <f t="shared" ref="U872" si="11260">((U873*$H872)-((U873*$H872*$E873)+(U873*$H872*$F873)))</f>
        <v>0</v>
      </c>
      <c r="V872" s="649">
        <f t="shared" ref="V872" si="11261">((V873*$H872)-((V873*$H872*$E873)+(V873*$H872*$F873)))</f>
        <v>0</v>
      </c>
      <c r="W872" s="649">
        <f t="shared" ref="W872" si="11262">((W873*$H872)-((W873*$H872*$E873)+(W873*$H872*$F873)))</f>
        <v>0</v>
      </c>
      <c r="X872" s="649">
        <f t="shared" ref="X872" si="11263">((X873*$H872)-((X873*$H872*$E873)+(X873*$H872*$F873)))</f>
        <v>0</v>
      </c>
      <c r="Y872" s="649">
        <f t="shared" ref="Y872" si="11264">((Y873*$H872)-((Y873*$H872*$E873)+(Y873*$H872*$F873)))</f>
        <v>0</v>
      </c>
      <c r="Z872" s="649">
        <f t="shared" ref="Z872" si="11265">((Z873*$H872)-((Z873*$H872*$E873)+(Z873*$H872*$F873)))</f>
        <v>0</v>
      </c>
      <c r="AA872" s="649">
        <f t="shared" ref="AA872" si="11266">((AA873*$H872)-((AA873*$H872*$E873)+(AA873*$H872*$F873)))</f>
        <v>0</v>
      </c>
      <c r="AB872" s="649">
        <f t="shared" ref="AB872" si="11267">((AB873*$H872)-((AB873*$H872*$E873)+(AB873*$H872*$F873)))</f>
        <v>0</v>
      </c>
      <c r="AC872" s="649">
        <f t="shared" ref="AC872" si="11268">((AC873*$H872)-((AC873*$H872*$E873)+(AC873*$H872*$F873)))</f>
        <v>0</v>
      </c>
      <c r="AD872" s="649">
        <f t="shared" ref="AD872" si="11269">((AD873*$H872)-((AD873*$H872*$E873)+(AD873*$H872*$F873)))</f>
        <v>0</v>
      </c>
      <c r="AE872" s="649">
        <f t="shared" ref="AE872" si="11270">((AE873*$H872)-((AE873*$H872*$E873)+(AE873*$H872*$F873)))</f>
        <v>0</v>
      </c>
      <c r="AF872" s="649">
        <f t="shared" ref="AF872" si="11271">((AF873*$H872)-((AF873*$H872*$E873)+(AF873*$H872*$F873)))</f>
        <v>0</v>
      </c>
      <c r="AG872" s="649">
        <f t="shared" ref="AG872" si="11272">((AG873*$H872)-((AG873*$H872*$E873)+(AG873*$H872*$F873)))</f>
        <v>0</v>
      </c>
      <c r="AH872" s="649">
        <f>+AH873*H872</f>
        <v>23488.5106084697</v>
      </c>
      <c r="AI872" s="649">
        <f t="shared" ref="AI872" si="11273">+AI873*H872</f>
        <v>0</v>
      </c>
      <c r="AJ872" s="649">
        <v>0</v>
      </c>
      <c r="AK872" s="649">
        <v>0</v>
      </c>
      <c r="AL872" s="649">
        <v>0</v>
      </c>
      <c r="AM872" s="649">
        <v>0</v>
      </c>
      <c r="AN872" s="649">
        <v>0</v>
      </c>
      <c r="AO872" s="649">
        <v>0</v>
      </c>
      <c r="AP872" s="649">
        <v>0</v>
      </c>
      <c r="AQ872" s="649">
        <v>0</v>
      </c>
      <c r="AR872" s="649">
        <v>0</v>
      </c>
      <c r="AS872" s="649">
        <v>0</v>
      </c>
      <c r="AT872" s="649">
        <v>0</v>
      </c>
      <c r="AU872" s="649">
        <v>0</v>
      </c>
      <c r="AV872" s="649">
        <v>0</v>
      </c>
      <c r="AW872" s="613">
        <f t="shared" si="11000"/>
        <v>469770.21216939401</v>
      </c>
      <c r="AX872" s="645">
        <f t="shared" si="10998"/>
        <v>0</v>
      </c>
      <c r="AY872" s="656">
        <f t="shared" si="10999"/>
        <v>0</v>
      </c>
      <c r="AZ872" s="591"/>
    </row>
    <row r="873" spans="1:52" s="314" customFormat="1">
      <c r="A873" s="642"/>
      <c r="B873" s="636"/>
      <c r="C873" s="636"/>
      <c r="D873" s="651"/>
      <c r="E873" s="652">
        <v>0.3</v>
      </c>
      <c r="F873" s="652">
        <v>0.05</v>
      </c>
      <c r="G873" s="653"/>
      <c r="H873" s="659"/>
      <c r="I873" s="640">
        <f t="shared" si="10876"/>
        <v>1.3500000000000003</v>
      </c>
      <c r="J873" s="658">
        <v>0</v>
      </c>
      <c r="K873" s="658">
        <v>0</v>
      </c>
      <c r="L873" s="658">
        <v>0</v>
      </c>
      <c r="M873" s="658">
        <v>0</v>
      </c>
      <c r="N873" s="658">
        <v>0</v>
      </c>
      <c r="O873" s="658">
        <v>0.1</v>
      </c>
      <c r="P873" s="658">
        <v>0.1</v>
      </c>
      <c r="Q873" s="658">
        <v>0.1</v>
      </c>
      <c r="R873" s="658">
        <v>0.09</v>
      </c>
      <c r="S873" s="658">
        <v>0.73</v>
      </c>
      <c r="T873" s="658">
        <v>0.18000000000000005</v>
      </c>
      <c r="U873" s="658">
        <v>0</v>
      </c>
      <c r="V873" s="658">
        <v>0</v>
      </c>
      <c r="W873" s="658">
        <v>0</v>
      </c>
      <c r="X873" s="658">
        <v>0</v>
      </c>
      <c r="Y873" s="658">
        <v>0</v>
      </c>
      <c r="Z873" s="658">
        <v>0</v>
      </c>
      <c r="AA873" s="658">
        <v>0</v>
      </c>
      <c r="AB873" s="658">
        <v>0</v>
      </c>
      <c r="AC873" s="658">
        <v>0</v>
      </c>
      <c r="AD873" s="658">
        <v>0</v>
      </c>
      <c r="AE873" s="658">
        <v>0</v>
      </c>
      <c r="AF873" s="658">
        <v>0</v>
      </c>
      <c r="AG873" s="658">
        <v>0</v>
      </c>
      <c r="AH873" s="658">
        <v>0.05</v>
      </c>
      <c r="AI873" s="658">
        <v>0</v>
      </c>
      <c r="AJ873" s="658">
        <v>0</v>
      </c>
      <c r="AK873" s="658">
        <v>0</v>
      </c>
      <c r="AL873" s="658">
        <v>0</v>
      </c>
      <c r="AM873" s="658">
        <v>0</v>
      </c>
      <c r="AN873" s="658">
        <v>0</v>
      </c>
      <c r="AO873" s="658">
        <v>0</v>
      </c>
      <c r="AP873" s="658">
        <v>0</v>
      </c>
      <c r="AQ873" s="658">
        <v>0</v>
      </c>
      <c r="AR873" s="658">
        <v>0</v>
      </c>
      <c r="AS873" s="658">
        <v>0</v>
      </c>
      <c r="AT873" s="658">
        <v>0</v>
      </c>
      <c r="AU873" s="658">
        <v>0</v>
      </c>
      <c r="AV873" s="658">
        <v>0</v>
      </c>
      <c r="AW873" s="613">
        <f t="shared" si="11000"/>
        <v>1.3500000000000003</v>
      </c>
      <c r="AX873" s="645">
        <f t="shared" si="10998"/>
        <v>1.3500000000000003</v>
      </c>
      <c r="AY873" s="656" t="e">
        <f t="shared" si="10999"/>
        <v>#DIV/0!</v>
      </c>
      <c r="AZ873" s="661"/>
    </row>
    <row r="874" spans="1:52">
      <c r="A874" s="590"/>
      <c r="B874" s="646" t="s">
        <v>305</v>
      </c>
      <c r="C874" s="646" t="s">
        <v>989</v>
      </c>
      <c r="D874" s="647" t="s">
        <v>990</v>
      </c>
      <c r="E874" s="648"/>
      <c r="F874" s="648"/>
      <c r="G874" s="649"/>
      <c r="H874" s="650">
        <v>471449.26237969671</v>
      </c>
      <c r="I874" s="650">
        <f t="shared" si="10876"/>
        <v>471449.26237969677</v>
      </c>
      <c r="J874" s="649">
        <v>0</v>
      </c>
      <c r="K874" s="649">
        <v>0</v>
      </c>
      <c r="L874" s="649">
        <v>0</v>
      </c>
      <c r="M874" s="649">
        <v>0</v>
      </c>
      <c r="N874" s="649">
        <v>0</v>
      </c>
      <c r="O874" s="649">
        <f>+O875*$H874</f>
        <v>47144.926237969674</v>
      </c>
      <c r="P874" s="649">
        <f t="shared" ref="P874" si="11274">+P875*$H874</f>
        <v>47144.926237969674</v>
      </c>
      <c r="Q874" s="649">
        <f t="shared" ref="Q874" si="11275">+Q875*$H874</f>
        <v>47144.926237969674</v>
      </c>
      <c r="R874" s="649">
        <f t="shared" ref="R874" si="11276">((R875*$H874)-((R875*$H874*$E875)+(R875*$H874*$F875)))</f>
        <v>0</v>
      </c>
      <c r="S874" s="649">
        <f t="shared" ref="S874" si="11277">((S875*$H874)-((S875*$H874*$E875)+(S875*$H874*$F875)))</f>
        <v>137898.90924606129</v>
      </c>
      <c r="T874" s="649">
        <f t="shared" ref="T874" si="11278">((T875*$H874)-((T875*$H874*$E875)+(T875*$H874*$F875)))</f>
        <v>168543.11130074161</v>
      </c>
      <c r="U874" s="649">
        <f t="shared" ref="U874" si="11279">((U875*$H874)-((U875*$H874*$E875)+(U875*$H874*$F875)))</f>
        <v>0</v>
      </c>
      <c r="V874" s="649">
        <f t="shared" ref="V874" si="11280">((V875*$H874)-((V875*$H874*$E875)+(V875*$H874*$F875)))</f>
        <v>0</v>
      </c>
      <c r="W874" s="649">
        <f t="shared" ref="W874" si="11281">((W875*$H874)-((W875*$H874*$E875)+(W875*$H874*$F875)))</f>
        <v>0</v>
      </c>
      <c r="X874" s="649">
        <f t="shared" ref="X874" si="11282">((X875*$H874)-((X875*$H874*$E875)+(X875*$H874*$F875)))</f>
        <v>0</v>
      </c>
      <c r="Y874" s="649">
        <f t="shared" ref="Y874" si="11283">((Y875*$H874)-((Y875*$H874*$E875)+(Y875*$H874*$F875)))</f>
        <v>0</v>
      </c>
      <c r="Z874" s="649">
        <f t="shared" ref="Z874" si="11284">((Z875*$H874)-((Z875*$H874*$E875)+(Z875*$H874*$F875)))</f>
        <v>0</v>
      </c>
      <c r="AA874" s="649">
        <f t="shared" ref="AA874" si="11285">((AA875*$H874)-((AA875*$H874*$E875)+(AA875*$H874*$F875)))</f>
        <v>0</v>
      </c>
      <c r="AB874" s="649">
        <f t="shared" ref="AB874" si="11286">((AB875*$H874)-((AB875*$H874*$E875)+(AB875*$H874*$F875)))</f>
        <v>0</v>
      </c>
      <c r="AC874" s="649">
        <f t="shared" ref="AC874" si="11287">((AC875*$H874)-((AC875*$H874*$E875)+(AC875*$H874*$F875)))</f>
        <v>0</v>
      </c>
      <c r="AD874" s="649">
        <f t="shared" ref="AD874" si="11288">((AD875*$H874)-((AD875*$H874*$E875)+(AD875*$H874*$F875)))</f>
        <v>0</v>
      </c>
      <c r="AE874" s="649">
        <f t="shared" ref="AE874" si="11289">((AE875*$H874)-((AE875*$H874*$E875)+(AE875*$H874*$F875)))</f>
        <v>0</v>
      </c>
      <c r="AF874" s="649">
        <f t="shared" ref="AF874" si="11290">((AF875*$H874)-((AF875*$H874*$E875)+(AF875*$H874*$F875)))</f>
        <v>0</v>
      </c>
      <c r="AG874" s="649">
        <f t="shared" ref="AG874" si="11291">((AG875*$H874)-((AG875*$H874*$E875)+(AG875*$H874*$F875)))</f>
        <v>0</v>
      </c>
      <c r="AH874" s="649">
        <f>+AH875*H874</f>
        <v>23572.463118984837</v>
      </c>
      <c r="AI874" s="649">
        <f t="shared" ref="AI874" si="11292">+AI875*H874</f>
        <v>0</v>
      </c>
      <c r="AJ874" s="649">
        <v>0</v>
      </c>
      <c r="AK874" s="649">
        <v>0</v>
      </c>
      <c r="AL874" s="649">
        <v>0</v>
      </c>
      <c r="AM874" s="649">
        <v>0</v>
      </c>
      <c r="AN874" s="649">
        <v>0</v>
      </c>
      <c r="AO874" s="649">
        <v>0</v>
      </c>
      <c r="AP874" s="649">
        <v>0</v>
      </c>
      <c r="AQ874" s="649">
        <v>0</v>
      </c>
      <c r="AR874" s="649">
        <v>0</v>
      </c>
      <c r="AS874" s="649">
        <v>0</v>
      </c>
      <c r="AT874" s="649">
        <v>0</v>
      </c>
      <c r="AU874" s="649">
        <v>0</v>
      </c>
      <c r="AV874" s="649">
        <v>0</v>
      </c>
      <c r="AW874" s="613">
        <f t="shared" si="11000"/>
        <v>471449.26237969677</v>
      </c>
      <c r="AX874" s="645">
        <f t="shared" si="10998"/>
        <v>0</v>
      </c>
      <c r="AY874" s="656">
        <f t="shared" si="10999"/>
        <v>0</v>
      </c>
      <c r="AZ874" s="591"/>
    </row>
    <row r="875" spans="1:52" s="314" customFormat="1">
      <c r="A875" s="642"/>
      <c r="B875" s="636"/>
      <c r="C875" s="636"/>
      <c r="D875" s="651"/>
      <c r="E875" s="652">
        <v>0.3</v>
      </c>
      <c r="F875" s="652">
        <v>0.05</v>
      </c>
      <c r="G875" s="653"/>
      <c r="H875" s="640"/>
      <c r="I875" s="640">
        <f t="shared" si="10876"/>
        <v>1.35</v>
      </c>
      <c r="J875" s="658">
        <v>0</v>
      </c>
      <c r="K875" s="658">
        <v>0</v>
      </c>
      <c r="L875" s="658">
        <v>0</v>
      </c>
      <c r="M875" s="658">
        <v>0</v>
      </c>
      <c r="N875" s="658">
        <v>0</v>
      </c>
      <c r="O875" s="658">
        <v>0.1</v>
      </c>
      <c r="P875" s="658">
        <v>0.1</v>
      </c>
      <c r="Q875" s="658">
        <v>0.1</v>
      </c>
      <c r="R875" s="658">
        <v>0</v>
      </c>
      <c r="S875" s="658">
        <v>0.45</v>
      </c>
      <c r="T875" s="658">
        <v>0.55000000000000004</v>
      </c>
      <c r="U875" s="658">
        <v>0</v>
      </c>
      <c r="V875" s="658">
        <v>0</v>
      </c>
      <c r="W875" s="658">
        <v>0</v>
      </c>
      <c r="X875" s="658">
        <v>0</v>
      </c>
      <c r="Y875" s="658">
        <v>0</v>
      </c>
      <c r="Z875" s="658">
        <v>0</v>
      </c>
      <c r="AA875" s="658">
        <v>0</v>
      </c>
      <c r="AB875" s="658">
        <v>0</v>
      </c>
      <c r="AC875" s="658">
        <v>0</v>
      </c>
      <c r="AD875" s="658">
        <v>0</v>
      </c>
      <c r="AE875" s="658">
        <v>0</v>
      </c>
      <c r="AF875" s="658">
        <v>0</v>
      </c>
      <c r="AG875" s="658">
        <v>0</v>
      </c>
      <c r="AH875" s="658">
        <v>0.05</v>
      </c>
      <c r="AI875" s="658">
        <v>0</v>
      </c>
      <c r="AJ875" s="658">
        <v>0</v>
      </c>
      <c r="AK875" s="658">
        <v>0</v>
      </c>
      <c r="AL875" s="658">
        <v>0</v>
      </c>
      <c r="AM875" s="658">
        <v>0</v>
      </c>
      <c r="AN875" s="658">
        <v>0</v>
      </c>
      <c r="AO875" s="658">
        <v>0</v>
      </c>
      <c r="AP875" s="658">
        <v>0</v>
      </c>
      <c r="AQ875" s="658">
        <v>0</v>
      </c>
      <c r="AR875" s="658">
        <v>0</v>
      </c>
      <c r="AS875" s="658">
        <v>0</v>
      </c>
      <c r="AT875" s="658">
        <v>0</v>
      </c>
      <c r="AU875" s="658">
        <v>0</v>
      </c>
      <c r="AV875" s="658">
        <v>0</v>
      </c>
      <c r="AW875" s="613">
        <f t="shared" si="11000"/>
        <v>1.35</v>
      </c>
      <c r="AX875" s="645">
        <f t="shared" si="10998"/>
        <v>1.35</v>
      </c>
      <c r="AY875" s="656" t="e">
        <f t="shared" si="10999"/>
        <v>#DIV/0!</v>
      </c>
      <c r="AZ875" s="661"/>
    </row>
    <row r="876" spans="1:52">
      <c r="A876" s="590"/>
      <c r="B876" s="629" t="s">
        <v>278</v>
      </c>
      <c r="C876" s="629" t="s">
        <v>991</v>
      </c>
      <c r="D876" s="630" t="s">
        <v>992</v>
      </c>
      <c r="E876" s="643"/>
      <c r="F876" s="643"/>
      <c r="G876" s="631"/>
      <c r="H876" s="632">
        <f>+H877+H879+H881+H883+H885+H887</f>
        <v>893687.98874018993</v>
      </c>
      <c r="I876" s="632">
        <f t="shared" si="10876"/>
        <v>893687.98874018993</v>
      </c>
      <c r="J876" s="632">
        <f t="shared" ref="J876:AV876" si="11293">+J877+J879+J881+J883+J885+J887</f>
        <v>0</v>
      </c>
      <c r="K876" s="632">
        <f t="shared" si="11293"/>
        <v>0</v>
      </c>
      <c r="L876" s="632">
        <f t="shared" si="11293"/>
        <v>0</v>
      </c>
      <c r="M876" s="632">
        <f t="shared" si="11293"/>
        <v>0</v>
      </c>
      <c r="N876" s="632">
        <f t="shared" si="11293"/>
        <v>0</v>
      </c>
      <c r="O876" s="632">
        <f t="shared" si="11293"/>
        <v>89368.798874019005</v>
      </c>
      <c r="P876" s="632">
        <f t="shared" si="11293"/>
        <v>89368.798874019005</v>
      </c>
      <c r="Q876" s="632">
        <f t="shared" si="11293"/>
        <v>89368.798874019005</v>
      </c>
      <c r="R876" s="632">
        <f t="shared" si="11293"/>
        <v>0</v>
      </c>
      <c r="S876" s="632">
        <f t="shared" si="11293"/>
        <v>0</v>
      </c>
      <c r="T876" s="632">
        <f t="shared" si="11293"/>
        <v>0</v>
      </c>
      <c r="U876" s="632">
        <f t="shared" si="11293"/>
        <v>70504.93021881282</v>
      </c>
      <c r="V876" s="632">
        <f t="shared" si="11293"/>
        <v>104470.59377088754</v>
      </c>
      <c r="W876" s="632">
        <f t="shared" si="11293"/>
        <v>140888.98592012929</v>
      </c>
      <c r="X876" s="632">
        <f t="shared" si="11293"/>
        <v>91619.045584889041</v>
      </c>
      <c r="Y876" s="632">
        <f t="shared" si="11293"/>
        <v>146712.33645484512</v>
      </c>
      <c r="Z876" s="632">
        <f t="shared" si="11293"/>
        <v>26701.30073155967</v>
      </c>
      <c r="AA876" s="632">
        <f t="shared" si="11293"/>
        <v>0</v>
      </c>
      <c r="AB876" s="632">
        <f t="shared" si="11293"/>
        <v>0</v>
      </c>
      <c r="AC876" s="632">
        <f t="shared" si="11293"/>
        <v>0</v>
      </c>
      <c r="AD876" s="632">
        <f t="shared" si="11293"/>
        <v>0</v>
      </c>
      <c r="AE876" s="632">
        <f t="shared" si="11293"/>
        <v>0</v>
      </c>
      <c r="AF876" s="632">
        <f t="shared" si="11293"/>
        <v>0</v>
      </c>
      <c r="AG876" s="632">
        <f t="shared" si="11293"/>
        <v>0</v>
      </c>
      <c r="AH876" s="632">
        <f t="shared" si="11293"/>
        <v>44684.399437009502</v>
      </c>
      <c r="AI876" s="632">
        <f t="shared" si="11293"/>
        <v>0</v>
      </c>
      <c r="AJ876" s="632">
        <f t="shared" si="11293"/>
        <v>0</v>
      </c>
      <c r="AK876" s="632">
        <f t="shared" si="11293"/>
        <v>0</v>
      </c>
      <c r="AL876" s="632">
        <f t="shared" si="11293"/>
        <v>0</v>
      </c>
      <c r="AM876" s="632">
        <f t="shared" si="11293"/>
        <v>0</v>
      </c>
      <c r="AN876" s="632">
        <f t="shared" si="11293"/>
        <v>0</v>
      </c>
      <c r="AO876" s="632">
        <f t="shared" si="11293"/>
        <v>0</v>
      </c>
      <c r="AP876" s="632">
        <f t="shared" si="11293"/>
        <v>0</v>
      </c>
      <c r="AQ876" s="632">
        <f t="shared" si="11293"/>
        <v>0</v>
      </c>
      <c r="AR876" s="632">
        <f t="shared" si="11293"/>
        <v>0</v>
      </c>
      <c r="AS876" s="632">
        <f t="shared" si="11293"/>
        <v>0</v>
      </c>
      <c r="AT876" s="632">
        <f t="shared" si="11293"/>
        <v>0</v>
      </c>
      <c r="AU876" s="632">
        <f t="shared" si="11293"/>
        <v>0</v>
      </c>
      <c r="AV876" s="632">
        <f t="shared" si="11293"/>
        <v>0</v>
      </c>
      <c r="AW876" s="613">
        <f t="shared" si="11000"/>
        <v>893687.98874018993</v>
      </c>
      <c r="AX876" s="645">
        <f t="shared" si="10998"/>
        <v>0</v>
      </c>
      <c r="AY876" s="656">
        <f t="shared" si="10999"/>
        <v>0</v>
      </c>
      <c r="AZ876" s="591"/>
    </row>
    <row r="877" spans="1:52">
      <c r="A877" s="590"/>
      <c r="B877" s="646" t="s">
        <v>305</v>
      </c>
      <c r="C877" s="646" t="s">
        <v>993</v>
      </c>
      <c r="D877" s="647" t="s">
        <v>994</v>
      </c>
      <c r="E877" s="648"/>
      <c r="F877" s="648"/>
      <c r="G877" s="649"/>
      <c r="H877" s="650">
        <v>246520.73503081407</v>
      </c>
      <c r="I877" s="650">
        <f t="shared" si="10876"/>
        <v>246520.7350308141</v>
      </c>
      <c r="J877" s="649">
        <v>0</v>
      </c>
      <c r="K877" s="649">
        <v>0</v>
      </c>
      <c r="L877" s="649">
        <v>0</v>
      </c>
      <c r="M877" s="649">
        <v>0</v>
      </c>
      <c r="N877" s="649">
        <v>0</v>
      </c>
      <c r="O877" s="649">
        <f>+O878*$H877</f>
        <v>24652.07350308141</v>
      </c>
      <c r="P877" s="649">
        <f t="shared" ref="P877" si="11294">+P878*$H877</f>
        <v>24652.07350308141</v>
      </c>
      <c r="Q877" s="649">
        <f t="shared" ref="Q877" si="11295">+Q878*$H877</f>
        <v>24652.07350308141</v>
      </c>
      <c r="R877" s="649">
        <f t="shared" ref="R877" si="11296">((R878*$H877)-((R878*$H877*$E878)+(R878*$H877*$F878)))</f>
        <v>0</v>
      </c>
      <c r="S877" s="649">
        <f t="shared" ref="S877" si="11297">((S878*$H877)-((S878*$H877*$E878)+(S878*$H877*$F878)))</f>
        <v>0</v>
      </c>
      <c r="T877" s="649">
        <f t="shared" ref="T877" si="11298">((T878*$H877)-((T878*$H877*$E878)+(T878*$H877*$F878)))</f>
        <v>0</v>
      </c>
      <c r="U877" s="649">
        <f t="shared" ref="U877" si="11299">((U878*$H877)-((U878*$H877*$E878)+(U878*$H877*$F878)))</f>
        <v>70504.93021881282</v>
      </c>
      <c r="V877" s="649">
        <f t="shared" ref="V877" si="11300">((V878*$H877)-((V878*$H877*$E878)+(V878*$H877*$F878)))</f>
        <v>89733.547551216339</v>
      </c>
      <c r="W877" s="649">
        <f t="shared" ref="W877" si="11301">((W878*$H877)-((W878*$H877*$E878)+(W878*$H877*$F878)))</f>
        <v>0</v>
      </c>
      <c r="X877" s="649">
        <f t="shared" ref="X877" si="11302">((X878*$H877)-((X878*$H877*$E878)+(X878*$H877*$F878)))</f>
        <v>0</v>
      </c>
      <c r="Y877" s="649">
        <f t="shared" ref="Y877" si="11303">((Y878*$H877)-((Y878*$H877*$E878)+(Y878*$H877*$F878)))</f>
        <v>0</v>
      </c>
      <c r="Z877" s="649">
        <f t="shared" ref="Z877" si="11304">((Z878*$H877)-((Z878*$H877*$E878)+(Z878*$H877*$F878)))</f>
        <v>0</v>
      </c>
      <c r="AA877" s="649">
        <f t="shared" ref="AA877" si="11305">((AA878*$H877)-((AA878*$H877*$E878)+(AA878*$H877*$F878)))</f>
        <v>0</v>
      </c>
      <c r="AB877" s="649">
        <f t="shared" ref="AB877" si="11306">((AB878*$H877)-((AB878*$H877*$E878)+(AB878*$H877*$F878)))</f>
        <v>0</v>
      </c>
      <c r="AC877" s="649">
        <f t="shared" ref="AC877" si="11307">((AC878*$H877)-((AC878*$H877*$E878)+(AC878*$H877*$F878)))</f>
        <v>0</v>
      </c>
      <c r="AD877" s="649">
        <f t="shared" ref="AD877" si="11308">((AD878*$H877)-((AD878*$H877*$E878)+(AD878*$H877*$F878)))</f>
        <v>0</v>
      </c>
      <c r="AE877" s="649">
        <f t="shared" ref="AE877" si="11309">((AE878*$H877)-((AE878*$H877*$E878)+(AE878*$H877*$F878)))</f>
        <v>0</v>
      </c>
      <c r="AF877" s="649">
        <f t="shared" ref="AF877" si="11310">((AF878*$H877)-((AF878*$H877*$E878)+(AF878*$H877*$F878)))</f>
        <v>0</v>
      </c>
      <c r="AG877" s="649">
        <f t="shared" ref="AG877" si="11311">((AG878*$H877)-((AG878*$H877*$E878)+(AG878*$H877*$F878)))</f>
        <v>0</v>
      </c>
      <c r="AH877" s="649">
        <f>+AH878*H877</f>
        <v>12326.036751540705</v>
      </c>
      <c r="AI877" s="649">
        <f t="shared" ref="AI877" si="11312">+AI878*H877</f>
        <v>0</v>
      </c>
      <c r="AJ877" s="649">
        <v>0</v>
      </c>
      <c r="AK877" s="649">
        <v>0</v>
      </c>
      <c r="AL877" s="649">
        <v>0</v>
      </c>
      <c r="AM877" s="649">
        <v>0</v>
      </c>
      <c r="AN877" s="649">
        <v>0</v>
      </c>
      <c r="AO877" s="649">
        <v>0</v>
      </c>
      <c r="AP877" s="649">
        <v>0</v>
      </c>
      <c r="AQ877" s="649">
        <v>0</v>
      </c>
      <c r="AR877" s="649">
        <v>0</v>
      </c>
      <c r="AS877" s="649">
        <v>0</v>
      </c>
      <c r="AT877" s="649">
        <v>0</v>
      </c>
      <c r="AU877" s="649">
        <v>0</v>
      </c>
      <c r="AV877" s="649">
        <v>0</v>
      </c>
      <c r="AW877" s="613">
        <f t="shared" si="11000"/>
        <v>246520.7350308141</v>
      </c>
      <c r="AX877" s="645">
        <f t="shared" si="10998"/>
        <v>0</v>
      </c>
      <c r="AY877" s="656">
        <f t="shared" si="10999"/>
        <v>0</v>
      </c>
      <c r="AZ877" s="591"/>
    </row>
    <row r="878" spans="1:52" s="314" customFormat="1">
      <c r="A878" s="642"/>
      <c r="B878" s="636"/>
      <c r="C878" s="636"/>
      <c r="D878" s="651"/>
      <c r="E878" s="652">
        <v>0.3</v>
      </c>
      <c r="F878" s="652">
        <v>0.05</v>
      </c>
      <c r="G878" s="653"/>
      <c r="H878" s="640"/>
      <c r="I878" s="640">
        <f t="shared" si="10876"/>
        <v>1.35</v>
      </c>
      <c r="J878" s="658">
        <v>0</v>
      </c>
      <c r="K878" s="658">
        <v>0</v>
      </c>
      <c r="L878" s="658">
        <v>0</v>
      </c>
      <c r="M878" s="658">
        <v>0</v>
      </c>
      <c r="N878" s="658">
        <v>0</v>
      </c>
      <c r="O878" s="658">
        <v>0.1</v>
      </c>
      <c r="P878" s="658">
        <v>0.1</v>
      </c>
      <c r="Q878" s="658">
        <v>0.1</v>
      </c>
      <c r="R878" s="658">
        <v>0</v>
      </c>
      <c r="S878" s="658">
        <v>0</v>
      </c>
      <c r="T878" s="658">
        <v>0</v>
      </c>
      <c r="U878" s="658">
        <v>0.44</v>
      </c>
      <c r="V878" s="658">
        <v>0.56000000000000005</v>
      </c>
      <c r="W878" s="658">
        <v>0</v>
      </c>
      <c r="X878" s="658">
        <v>0</v>
      </c>
      <c r="Y878" s="658">
        <v>0</v>
      </c>
      <c r="Z878" s="658">
        <v>0</v>
      </c>
      <c r="AA878" s="658">
        <v>0</v>
      </c>
      <c r="AB878" s="658">
        <v>0</v>
      </c>
      <c r="AC878" s="658">
        <v>0</v>
      </c>
      <c r="AD878" s="658">
        <v>0</v>
      </c>
      <c r="AE878" s="658">
        <v>0</v>
      </c>
      <c r="AF878" s="658">
        <v>0</v>
      </c>
      <c r="AG878" s="658">
        <v>0</v>
      </c>
      <c r="AH878" s="658">
        <v>0.05</v>
      </c>
      <c r="AI878" s="658">
        <v>0</v>
      </c>
      <c r="AJ878" s="658">
        <v>0</v>
      </c>
      <c r="AK878" s="658">
        <v>0</v>
      </c>
      <c r="AL878" s="658">
        <v>0</v>
      </c>
      <c r="AM878" s="658">
        <v>0</v>
      </c>
      <c r="AN878" s="658">
        <v>0</v>
      </c>
      <c r="AO878" s="658">
        <v>0</v>
      </c>
      <c r="AP878" s="658">
        <v>0</v>
      </c>
      <c r="AQ878" s="658">
        <v>0</v>
      </c>
      <c r="AR878" s="658">
        <v>0</v>
      </c>
      <c r="AS878" s="658">
        <v>0</v>
      </c>
      <c r="AT878" s="658">
        <v>0</v>
      </c>
      <c r="AU878" s="658">
        <v>0</v>
      </c>
      <c r="AV878" s="658">
        <v>0</v>
      </c>
      <c r="AW878" s="613">
        <f t="shared" si="11000"/>
        <v>1.35</v>
      </c>
      <c r="AX878" s="645">
        <f t="shared" si="10998"/>
        <v>1.35</v>
      </c>
      <c r="AY878" s="656" t="e">
        <f t="shared" si="10999"/>
        <v>#DIV/0!</v>
      </c>
      <c r="AZ878" s="661"/>
    </row>
    <row r="879" spans="1:52">
      <c r="A879" s="590"/>
      <c r="B879" s="646" t="s">
        <v>305</v>
      </c>
      <c r="C879" s="646" t="s">
        <v>995</v>
      </c>
      <c r="D879" s="647" t="s">
        <v>996</v>
      </c>
      <c r="E879" s="648"/>
      <c r="F879" s="648"/>
      <c r="G879" s="649"/>
      <c r="H879" s="650">
        <v>0</v>
      </c>
      <c r="I879" s="650">
        <f t="shared" si="10876"/>
        <v>0</v>
      </c>
      <c r="J879" s="649">
        <v>0</v>
      </c>
      <c r="K879" s="649">
        <v>0</v>
      </c>
      <c r="L879" s="649">
        <v>0</v>
      </c>
      <c r="M879" s="649">
        <v>0</v>
      </c>
      <c r="N879" s="649">
        <v>0</v>
      </c>
      <c r="O879" s="649">
        <f>+O880*$H879</f>
        <v>0</v>
      </c>
      <c r="P879" s="649">
        <f t="shared" ref="P879" si="11313">+P880*$H879</f>
        <v>0</v>
      </c>
      <c r="Q879" s="649">
        <f t="shared" ref="Q879" si="11314">+Q880*$H879</f>
        <v>0</v>
      </c>
      <c r="R879" s="649">
        <f t="shared" ref="R879" si="11315">((R880*$H879)-((R880*$H879*$E880)+(R880*$H879*$F880)))</f>
        <v>0</v>
      </c>
      <c r="S879" s="649">
        <f t="shared" ref="S879" si="11316">((S880*$H879)-((S880*$H879*$E880)+(S880*$H879*$F880)))</f>
        <v>0</v>
      </c>
      <c r="T879" s="649">
        <f t="shared" ref="T879" si="11317">((T880*$H879)-((T880*$H879*$E880)+(T880*$H879*$F880)))</f>
        <v>0</v>
      </c>
      <c r="U879" s="649">
        <f t="shared" ref="U879" si="11318">((U880*$H879)-((U880*$H879*$E880)+(U880*$H879*$F880)))</f>
        <v>0</v>
      </c>
      <c r="V879" s="649">
        <f t="shared" ref="V879" si="11319">((V880*$H879)-((V880*$H879*$E880)+(V880*$H879*$F880)))</f>
        <v>0</v>
      </c>
      <c r="W879" s="649">
        <f t="shared" ref="W879" si="11320">((W880*$H879)-((W880*$H879*$E880)+(W880*$H879*$F880)))</f>
        <v>0</v>
      </c>
      <c r="X879" s="649">
        <f t="shared" ref="X879" si="11321">((X880*$H879)-((X880*$H879*$E880)+(X880*$H879*$F880)))</f>
        <v>0</v>
      </c>
      <c r="Y879" s="649">
        <f t="shared" ref="Y879" si="11322">((Y880*$H879)-((Y880*$H879*$E880)+(Y880*$H879*$F880)))</f>
        <v>0</v>
      </c>
      <c r="Z879" s="649">
        <f t="shared" ref="Z879" si="11323">((Z880*$H879)-((Z880*$H879*$E880)+(Z880*$H879*$F880)))</f>
        <v>0</v>
      </c>
      <c r="AA879" s="649">
        <f t="shared" ref="AA879" si="11324">((AA880*$H879)-((AA880*$H879*$E880)+(AA880*$H879*$F880)))</f>
        <v>0</v>
      </c>
      <c r="AB879" s="649">
        <f t="shared" ref="AB879" si="11325">((AB880*$H879)-((AB880*$H879*$E880)+(AB880*$H879*$F880)))</f>
        <v>0</v>
      </c>
      <c r="AC879" s="649">
        <f t="shared" ref="AC879" si="11326">((AC880*$H879)-((AC880*$H879*$E880)+(AC880*$H879*$F880)))</f>
        <v>0</v>
      </c>
      <c r="AD879" s="649">
        <f t="shared" ref="AD879" si="11327">((AD880*$H879)-((AD880*$H879*$E880)+(AD880*$H879*$F880)))</f>
        <v>0</v>
      </c>
      <c r="AE879" s="649">
        <f t="shared" ref="AE879" si="11328">((AE880*$H879)-((AE880*$H879*$E880)+(AE880*$H879*$F880)))</f>
        <v>0</v>
      </c>
      <c r="AF879" s="649">
        <f t="shared" ref="AF879" si="11329">((AF880*$H879)-((AF880*$H879*$E880)+(AF880*$H879*$F880)))</f>
        <v>0</v>
      </c>
      <c r="AG879" s="649">
        <f t="shared" ref="AG879" si="11330">((AG880*$H879)-((AG880*$H879*$E880)+(AG880*$H879*$F880)))</f>
        <v>0</v>
      </c>
      <c r="AH879" s="649">
        <f>+AH880*H879</f>
        <v>0</v>
      </c>
      <c r="AI879" s="649">
        <f t="shared" ref="AI879" si="11331">+AI880*H879</f>
        <v>0</v>
      </c>
      <c r="AJ879" s="649">
        <v>0</v>
      </c>
      <c r="AK879" s="649">
        <v>0</v>
      </c>
      <c r="AL879" s="649">
        <v>0</v>
      </c>
      <c r="AM879" s="649">
        <v>0</v>
      </c>
      <c r="AN879" s="649">
        <v>0</v>
      </c>
      <c r="AO879" s="649">
        <v>0</v>
      </c>
      <c r="AP879" s="649">
        <v>0</v>
      </c>
      <c r="AQ879" s="649">
        <v>0</v>
      </c>
      <c r="AR879" s="649">
        <v>0</v>
      </c>
      <c r="AS879" s="649">
        <v>0</v>
      </c>
      <c r="AT879" s="649">
        <v>0</v>
      </c>
      <c r="AU879" s="649">
        <v>0</v>
      </c>
      <c r="AV879" s="649">
        <v>0</v>
      </c>
      <c r="AW879" s="613">
        <f t="shared" si="11000"/>
        <v>0</v>
      </c>
      <c r="AX879" s="645">
        <f t="shared" si="10998"/>
        <v>0</v>
      </c>
      <c r="AY879" s="656" t="e">
        <f t="shared" si="10999"/>
        <v>#DIV/0!</v>
      </c>
      <c r="AZ879" s="591"/>
    </row>
    <row r="880" spans="1:52" s="314" customFormat="1">
      <c r="A880" s="642"/>
      <c r="B880" s="636"/>
      <c r="C880" s="636"/>
      <c r="D880" s="651"/>
      <c r="E880" s="652">
        <v>0.3</v>
      </c>
      <c r="F880" s="652">
        <v>0.05</v>
      </c>
      <c r="G880" s="653"/>
      <c r="H880" s="640"/>
      <c r="I880" s="640">
        <f t="shared" si="10876"/>
        <v>1.35</v>
      </c>
      <c r="J880" s="658">
        <v>0</v>
      </c>
      <c r="K880" s="658">
        <v>0</v>
      </c>
      <c r="L880" s="658">
        <v>0</v>
      </c>
      <c r="M880" s="658">
        <v>0</v>
      </c>
      <c r="N880" s="658">
        <v>0</v>
      </c>
      <c r="O880" s="658">
        <v>0.1</v>
      </c>
      <c r="P880" s="658">
        <v>0.1</v>
      </c>
      <c r="Q880" s="658">
        <v>0.1</v>
      </c>
      <c r="R880" s="658">
        <v>0</v>
      </c>
      <c r="S880" s="658">
        <v>0</v>
      </c>
      <c r="T880" s="658">
        <v>0</v>
      </c>
      <c r="U880" s="658">
        <v>0</v>
      </c>
      <c r="V880" s="658">
        <v>0.57999999999999996</v>
      </c>
      <c r="W880" s="658">
        <v>0.42000000000000004</v>
      </c>
      <c r="X880" s="658">
        <v>0</v>
      </c>
      <c r="Y880" s="658">
        <v>0</v>
      </c>
      <c r="Z880" s="658">
        <v>0</v>
      </c>
      <c r="AA880" s="658">
        <v>0</v>
      </c>
      <c r="AB880" s="658">
        <v>0</v>
      </c>
      <c r="AC880" s="658">
        <v>0</v>
      </c>
      <c r="AD880" s="658">
        <v>0</v>
      </c>
      <c r="AE880" s="658">
        <v>0</v>
      </c>
      <c r="AF880" s="658">
        <v>0</v>
      </c>
      <c r="AG880" s="658">
        <v>0</v>
      </c>
      <c r="AH880" s="658">
        <v>0.05</v>
      </c>
      <c r="AI880" s="658">
        <v>0</v>
      </c>
      <c r="AJ880" s="658">
        <v>0</v>
      </c>
      <c r="AK880" s="658">
        <v>0</v>
      </c>
      <c r="AL880" s="658">
        <v>0</v>
      </c>
      <c r="AM880" s="658">
        <v>0</v>
      </c>
      <c r="AN880" s="658">
        <v>0</v>
      </c>
      <c r="AO880" s="658">
        <v>0</v>
      </c>
      <c r="AP880" s="658">
        <v>0</v>
      </c>
      <c r="AQ880" s="658">
        <v>0</v>
      </c>
      <c r="AR880" s="658">
        <v>0</v>
      </c>
      <c r="AS880" s="658">
        <v>0</v>
      </c>
      <c r="AT880" s="658">
        <v>0</v>
      </c>
      <c r="AU880" s="658">
        <v>0</v>
      </c>
      <c r="AV880" s="658">
        <v>0</v>
      </c>
      <c r="AW880" s="613">
        <f t="shared" si="11000"/>
        <v>1.35</v>
      </c>
      <c r="AX880" s="645">
        <f t="shared" si="10998"/>
        <v>1.35</v>
      </c>
      <c r="AY880" s="656" t="e">
        <f t="shared" si="10999"/>
        <v>#DIV/0!</v>
      </c>
      <c r="AZ880" s="661"/>
    </row>
    <row r="881" spans="1:52">
      <c r="A881" s="590"/>
      <c r="B881" s="646" t="s">
        <v>305</v>
      </c>
      <c r="C881" s="646" t="s">
        <v>997</v>
      </c>
      <c r="D881" s="647" t="s">
        <v>998</v>
      </c>
      <c r="E881" s="648"/>
      <c r="F881" s="648"/>
      <c r="G881" s="649"/>
      <c r="H881" s="650">
        <v>174402.91384226273</v>
      </c>
      <c r="I881" s="650">
        <f t="shared" si="10876"/>
        <v>174402.91384226276</v>
      </c>
      <c r="J881" s="649">
        <v>0</v>
      </c>
      <c r="K881" s="649">
        <v>0</v>
      </c>
      <c r="L881" s="649">
        <v>0</v>
      </c>
      <c r="M881" s="649">
        <v>0</v>
      </c>
      <c r="N881" s="649">
        <v>0</v>
      </c>
      <c r="O881" s="649">
        <f>+O882*$H881</f>
        <v>17440.291384226275</v>
      </c>
      <c r="P881" s="649">
        <f t="shared" ref="P881" si="11332">+P882*$H881</f>
        <v>17440.291384226275</v>
      </c>
      <c r="Q881" s="649">
        <f t="shared" ref="Q881" si="11333">+Q882*$H881</f>
        <v>17440.291384226275</v>
      </c>
      <c r="R881" s="649">
        <f t="shared" ref="R881" si="11334">((R882*$H881)-((R882*$H881*$E882)+(R882*$H881*$F882)))</f>
        <v>0</v>
      </c>
      <c r="S881" s="649">
        <f t="shared" ref="S881" si="11335">((S882*$H881)-((S882*$H881*$E882)+(S882*$H881*$F882)))</f>
        <v>0</v>
      </c>
      <c r="T881" s="649">
        <f t="shared" ref="T881" si="11336">((T882*$H881)-((T882*$H881*$E882)+(T882*$H881*$F882)))</f>
        <v>0</v>
      </c>
      <c r="U881" s="649">
        <f t="shared" ref="U881" si="11337">((U882*$H881)-((U882*$H881*$E882)+(U882*$H881*$F882)))</f>
        <v>0</v>
      </c>
      <c r="V881" s="649">
        <f t="shared" ref="V881" si="11338">((V882*$H881)-((V882*$H881*$E882)+(V882*$H881*$F882)))</f>
        <v>14737.046219671201</v>
      </c>
      <c r="W881" s="649">
        <f t="shared" ref="W881" si="11339">((W882*$H881)-((W882*$H881*$E882)+(W882*$H881*$F882)))</f>
        <v>79353.325798229547</v>
      </c>
      <c r="X881" s="649">
        <f t="shared" ref="X881" si="11340">((X882*$H881)-((X882*$H881*$E882)+(X882*$H881*$F882)))</f>
        <v>19271.521979570036</v>
      </c>
      <c r="Y881" s="649">
        <f t="shared" ref="Y881" si="11341">((Y882*$H881)-((Y882*$H881*$E882)+(Y882*$H881*$F882)))</f>
        <v>0</v>
      </c>
      <c r="Z881" s="649">
        <f t="shared" ref="Z881" si="11342">((Z882*$H881)-((Z882*$H881*$E882)+(Z882*$H881*$F882)))</f>
        <v>0</v>
      </c>
      <c r="AA881" s="649">
        <f t="shared" ref="AA881" si="11343">((AA882*$H881)-((AA882*$H881*$E882)+(AA882*$H881*$F882)))</f>
        <v>0</v>
      </c>
      <c r="AB881" s="649">
        <f t="shared" ref="AB881" si="11344">((AB882*$H881)-((AB882*$H881*$E882)+(AB882*$H881*$F882)))</f>
        <v>0</v>
      </c>
      <c r="AC881" s="649">
        <f t="shared" ref="AC881" si="11345">((AC882*$H881)-((AC882*$H881*$E882)+(AC882*$H881*$F882)))</f>
        <v>0</v>
      </c>
      <c r="AD881" s="649">
        <f t="shared" ref="AD881" si="11346">((AD882*$H881)-((AD882*$H881*$E882)+(AD882*$H881*$F882)))</f>
        <v>0</v>
      </c>
      <c r="AE881" s="649">
        <f t="shared" ref="AE881" si="11347">((AE882*$H881)-((AE882*$H881*$E882)+(AE882*$H881*$F882)))</f>
        <v>0</v>
      </c>
      <c r="AF881" s="649">
        <f t="shared" ref="AF881" si="11348">((AF882*$H881)-((AF882*$H881*$E882)+(AF882*$H881*$F882)))</f>
        <v>0</v>
      </c>
      <c r="AG881" s="649">
        <f t="shared" ref="AG881" si="11349">((AG882*$H881)-((AG882*$H881*$E882)+(AG882*$H881*$F882)))</f>
        <v>0</v>
      </c>
      <c r="AH881" s="649">
        <f>+AH882*H881</f>
        <v>8720.1456921131376</v>
      </c>
      <c r="AI881" s="649">
        <f t="shared" ref="AI881" si="11350">+AI882*H881</f>
        <v>0</v>
      </c>
      <c r="AJ881" s="649">
        <v>0</v>
      </c>
      <c r="AK881" s="649">
        <v>0</v>
      </c>
      <c r="AL881" s="649">
        <v>0</v>
      </c>
      <c r="AM881" s="649">
        <v>0</v>
      </c>
      <c r="AN881" s="649">
        <v>0</v>
      </c>
      <c r="AO881" s="649">
        <v>0</v>
      </c>
      <c r="AP881" s="649">
        <v>0</v>
      </c>
      <c r="AQ881" s="649">
        <v>0</v>
      </c>
      <c r="AR881" s="649">
        <v>0</v>
      </c>
      <c r="AS881" s="649">
        <v>0</v>
      </c>
      <c r="AT881" s="649">
        <v>0</v>
      </c>
      <c r="AU881" s="649">
        <v>0</v>
      </c>
      <c r="AV881" s="649">
        <v>0</v>
      </c>
      <c r="AW881" s="613">
        <f t="shared" si="11000"/>
        <v>174402.91384226276</v>
      </c>
      <c r="AX881" s="645">
        <f t="shared" si="10998"/>
        <v>0</v>
      </c>
      <c r="AY881" s="656">
        <f t="shared" si="10999"/>
        <v>0</v>
      </c>
      <c r="AZ881" s="591"/>
    </row>
    <row r="882" spans="1:52" s="314" customFormat="1">
      <c r="A882" s="642"/>
      <c r="B882" s="636"/>
      <c r="C882" s="636"/>
      <c r="D882" s="651"/>
      <c r="E882" s="652">
        <v>0.3</v>
      </c>
      <c r="F882" s="652">
        <v>0.05</v>
      </c>
      <c r="G882" s="653"/>
      <c r="H882" s="640"/>
      <c r="I882" s="640">
        <f t="shared" si="10876"/>
        <v>1.3499999999999999</v>
      </c>
      <c r="J882" s="658">
        <v>0</v>
      </c>
      <c r="K882" s="658">
        <v>0</v>
      </c>
      <c r="L882" s="658">
        <v>0</v>
      </c>
      <c r="M882" s="658">
        <v>0</v>
      </c>
      <c r="N882" s="658">
        <v>0</v>
      </c>
      <c r="O882" s="658">
        <v>0.1</v>
      </c>
      <c r="P882" s="658">
        <v>0.1</v>
      </c>
      <c r="Q882" s="658">
        <v>0.1</v>
      </c>
      <c r="R882" s="658">
        <v>0</v>
      </c>
      <c r="S882" s="658">
        <v>0</v>
      </c>
      <c r="T882" s="658">
        <v>0</v>
      </c>
      <c r="U882" s="658">
        <v>0</v>
      </c>
      <c r="V882" s="658">
        <v>0.13</v>
      </c>
      <c r="W882" s="658">
        <v>0.7</v>
      </c>
      <c r="X882" s="658">
        <v>0.17000000000000004</v>
      </c>
      <c r="Y882" s="658">
        <v>0</v>
      </c>
      <c r="Z882" s="658">
        <v>0</v>
      </c>
      <c r="AA882" s="658">
        <v>0</v>
      </c>
      <c r="AB882" s="658">
        <v>0</v>
      </c>
      <c r="AC882" s="658">
        <v>0</v>
      </c>
      <c r="AD882" s="658">
        <v>0</v>
      </c>
      <c r="AE882" s="658">
        <v>0</v>
      </c>
      <c r="AF882" s="658">
        <v>0</v>
      </c>
      <c r="AG882" s="658">
        <v>0</v>
      </c>
      <c r="AH882" s="658">
        <v>0.05</v>
      </c>
      <c r="AI882" s="658">
        <v>0</v>
      </c>
      <c r="AJ882" s="658">
        <v>0</v>
      </c>
      <c r="AK882" s="658">
        <v>0</v>
      </c>
      <c r="AL882" s="658">
        <v>0</v>
      </c>
      <c r="AM882" s="658">
        <v>0</v>
      </c>
      <c r="AN882" s="658">
        <v>0</v>
      </c>
      <c r="AO882" s="658">
        <v>0</v>
      </c>
      <c r="AP882" s="658">
        <v>0</v>
      </c>
      <c r="AQ882" s="658">
        <v>0</v>
      </c>
      <c r="AR882" s="658">
        <v>0</v>
      </c>
      <c r="AS882" s="658">
        <v>0</v>
      </c>
      <c r="AT882" s="658">
        <v>0</v>
      </c>
      <c r="AU882" s="658">
        <v>0</v>
      </c>
      <c r="AV882" s="658">
        <v>0</v>
      </c>
      <c r="AW882" s="613">
        <f t="shared" si="11000"/>
        <v>1.3499999999999999</v>
      </c>
      <c r="AX882" s="645">
        <f t="shared" si="10998"/>
        <v>1.3499999999999999</v>
      </c>
      <c r="AY882" s="656" t="e">
        <f t="shared" si="10999"/>
        <v>#DIV/0!</v>
      </c>
      <c r="AZ882" s="661"/>
    </row>
    <row r="883" spans="1:52">
      <c r="A883" s="590"/>
      <c r="B883" s="646" t="s">
        <v>305</v>
      </c>
      <c r="C883" s="646" t="s">
        <v>999</v>
      </c>
      <c r="D883" s="647" t="s">
        <v>1000</v>
      </c>
      <c r="E883" s="648"/>
      <c r="F883" s="648"/>
      <c r="G883" s="649"/>
      <c r="H883" s="650">
        <v>145646.53283289881</v>
      </c>
      <c r="I883" s="650">
        <f t="shared" si="10876"/>
        <v>145646.53283289881</v>
      </c>
      <c r="J883" s="649">
        <v>0</v>
      </c>
      <c r="K883" s="649">
        <v>0</v>
      </c>
      <c r="L883" s="649">
        <v>0</v>
      </c>
      <c r="M883" s="649">
        <v>0</v>
      </c>
      <c r="N883" s="649">
        <v>0</v>
      </c>
      <c r="O883" s="649">
        <f>+O884*$H883</f>
        <v>14564.653283289881</v>
      </c>
      <c r="P883" s="649">
        <f t="shared" ref="P883" si="11351">+P884*$H883</f>
        <v>14564.653283289881</v>
      </c>
      <c r="Q883" s="649">
        <f t="shared" ref="Q883" si="11352">+Q884*$H883</f>
        <v>14564.653283289881</v>
      </c>
      <c r="R883" s="649">
        <f t="shared" ref="R883" si="11353">((R884*$H883)-((R884*$H883*$E884)+(R884*$H883*$F884)))</f>
        <v>0</v>
      </c>
      <c r="S883" s="649">
        <f t="shared" ref="S883" si="11354">((S884*$H883)-((S884*$H883*$E884)+(S884*$H883*$F884)))</f>
        <v>0</v>
      </c>
      <c r="T883" s="649">
        <f t="shared" ref="T883" si="11355">((T884*$H883)-((T884*$H883*$E884)+(T884*$H883*$F884)))</f>
        <v>0</v>
      </c>
      <c r="U883" s="649">
        <f t="shared" ref="U883" si="11356">((U884*$H883)-((U884*$H883*$E884)+(U884*$H883*$F884)))</f>
        <v>0</v>
      </c>
      <c r="V883" s="649">
        <f t="shared" ref="V883" si="11357">((V884*$H883)-((V884*$H883*$E884)+(V884*$H883*$F884)))</f>
        <v>0</v>
      </c>
      <c r="W883" s="649">
        <f t="shared" ref="W883" si="11358">((W884*$H883)-((W884*$H883*$E884)+(W884*$H883*$F884)))</f>
        <v>61535.660121899753</v>
      </c>
      <c r="X883" s="649">
        <f t="shared" ref="X883" si="11359">((X884*$H883)-((X884*$H883*$E884)+(X884*$H883*$F884)))</f>
        <v>33134.586219484481</v>
      </c>
      <c r="Y883" s="649">
        <f t="shared" ref="Y883" si="11360">((Y884*$H883)-((Y884*$H883*$E884)+(Y884*$H883*$F884)))</f>
        <v>0</v>
      </c>
      <c r="Z883" s="649">
        <f t="shared" ref="Z883" si="11361">((Z884*$H883)-((Z884*$H883*$E884)+(Z884*$H883*$F884)))</f>
        <v>0</v>
      </c>
      <c r="AA883" s="649">
        <f t="shared" ref="AA883" si="11362">((AA884*$H883)-((AA884*$H883*$E884)+(AA884*$H883*$F884)))</f>
        <v>0</v>
      </c>
      <c r="AB883" s="649">
        <f t="shared" ref="AB883" si="11363">((AB884*$H883)-((AB884*$H883*$E884)+(AB884*$H883*$F884)))</f>
        <v>0</v>
      </c>
      <c r="AC883" s="649">
        <f t="shared" ref="AC883" si="11364">((AC884*$H883)-((AC884*$H883*$E884)+(AC884*$H883*$F884)))</f>
        <v>0</v>
      </c>
      <c r="AD883" s="649">
        <f t="shared" ref="AD883" si="11365">((AD884*$H883)-((AD884*$H883*$E884)+(AD884*$H883*$F884)))</f>
        <v>0</v>
      </c>
      <c r="AE883" s="649">
        <f t="shared" ref="AE883" si="11366">((AE884*$H883)-((AE884*$H883*$E884)+(AE884*$H883*$F884)))</f>
        <v>0</v>
      </c>
      <c r="AF883" s="649">
        <f t="shared" ref="AF883" si="11367">((AF884*$H883)-((AF884*$H883*$E884)+(AF884*$H883*$F884)))</f>
        <v>0</v>
      </c>
      <c r="AG883" s="649">
        <f t="shared" ref="AG883" si="11368">((AG884*$H883)-((AG884*$H883*$E884)+(AG884*$H883*$F884)))</f>
        <v>0</v>
      </c>
      <c r="AH883" s="649">
        <f>+AH884*H883</f>
        <v>7282.3266416449405</v>
      </c>
      <c r="AI883" s="649">
        <f t="shared" ref="AI883" si="11369">+AI884*H883</f>
        <v>0</v>
      </c>
      <c r="AJ883" s="649">
        <v>0</v>
      </c>
      <c r="AK883" s="649">
        <v>0</v>
      </c>
      <c r="AL883" s="649">
        <v>0</v>
      </c>
      <c r="AM883" s="649">
        <v>0</v>
      </c>
      <c r="AN883" s="649">
        <v>0</v>
      </c>
      <c r="AO883" s="649">
        <v>0</v>
      </c>
      <c r="AP883" s="649">
        <v>0</v>
      </c>
      <c r="AQ883" s="649">
        <v>0</v>
      </c>
      <c r="AR883" s="649">
        <v>0</v>
      </c>
      <c r="AS883" s="649">
        <v>0</v>
      </c>
      <c r="AT883" s="649">
        <v>0</v>
      </c>
      <c r="AU883" s="649">
        <v>0</v>
      </c>
      <c r="AV883" s="649">
        <v>0</v>
      </c>
      <c r="AW883" s="613">
        <f t="shared" si="11000"/>
        <v>145646.53283289881</v>
      </c>
      <c r="AX883" s="645">
        <f t="shared" si="10998"/>
        <v>0</v>
      </c>
      <c r="AY883" s="656">
        <f t="shared" si="10999"/>
        <v>0</v>
      </c>
      <c r="AZ883" s="591"/>
    </row>
    <row r="884" spans="1:52" s="314" customFormat="1">
      <c r="A884" s="642"/>
      <c r="B884" s="636"/>
      <c r="C884" s="636"/>
      <c r="D884" s="651"/>
      <c r="E884" s="652">
        <v>0.3</v>
      </c>
      <c r="F884" s="652">
        <v>0.05</v>
      </c>
      <c r="G884" s="653"/>
      <c r="H884" s="640"/>
      <c r="I884" s="640">
        <f t="shared" si="10876"/>
        <v>1.35</v>
      </c>
      <c r="J884" s="658">
        <v>0</v>
      </c>
      <c r="K884" s="658">
        <v>0</v>
      </c>
      <c r="L884" s="658">
        <v>0</v>
      </c>
      <c r="M884" s="658">
        <v>0</v>
      </c>
      <c r="N884" s="658">
        <v>0</v>
      </c>
      <c r="O884" s="658">
        <v>0.1</v>
      </c>
      <c r="P884" s="658">
        <v>0.1</v>
      </c>
      <c r="Q884" s="658">
        <v>0.1</v>
      </c>
      <c r="R884" s="658">
        <v>0</v>
      </c>
      <c r="S884" s="658">
        <v>0</v>
      </c>
      <c r="T884" s="658">
        <v>0</v>
      </c>
      <c r="U884" s="658">
        <v>0</v>
      </c>
      <c r="V884" s="658">
        <v>0</v>
      </c>
      <c r="W884" s="658">
        <v>0.65</v>
      </c>
      <c r="X884" s="658">
        <v>0.35</v>
      </c>
      <c r="Y884" s="658">
        <v>0</v>
      </c>
      <c r="Z884" s="658">
        <v>0</v>
      </c>
      <c r="AA884" s="658">
        <v>0</v>
      </c>
      <c r="AB884" s="658">
        <v>0</v>
      </c>
      <c r="AC884" s="658">
        <v>0</v>
      </c>
      <c r="AD884" s="658">
        <v>0</v>
      </c>
      <c r="AE884" s="658">
        <v>0</v>
      </c>
      <c r="AF884" s="658">
        <v>0</v>
      </c>
      <c r="AG884" s="658">
        <v>0</v>
      </c>
      <c r="AH884" s="658">
        <v>0.05</v>
      </c>
      <c r="AI884" s="658">
        <v>0</v>
      </c>
      <c r="AJ884" s="658">
        <v>0</v>
      </c>
      <c r="AK884" s="658">
        <v>0</v>
      </c>
      <c r="AL884" s="658">
        <v>0</v>
      </c>
      <c r="AM884" s="658">
        <v>0</v>
      </c>
      <c r="AN884" s="658">
        <v>0</v>
      </c>
      <c r="AO884" s="658">
        <v>0</v>
      </c>
      <c r="AP884" s="658">
        <v>0</v>
      </c>
      <c r="AQ884" s="658">
        <v>0</v>
      </c>
      <c r="AR884" s="658">
        <v>0</v>
      </c>
      <c r="AS884" s="658">
        <v>0</v>
      </c>
      <c r="AT884" s="658">
        <v>0</v>
      </c>
      <c r="AU884" s="658">
        <v>0</v>
      </c>
      <c r="AV884" s="658">
        <v>0</v>
      </c>
      <c r="AW884" s="613">
        <f t="shared" si="11000"/>
        <v>1.35</v>
      </c>
      <c r="AX884" s="645">
        <f t="shared" si="10998"/>
        <v>1.35</v>
      </c>
      <c r="AY884" s="656" t="e">
        <f t="shared" si="10999"/>
        <v>#DIV/0!</v>
      </c>
      <c r="AZ884" s="661"/>
    </row>
    <row r="885" spans="1:52">
      <c r="A885" s="590"/>
      <c r="B885" s="646" t="s">
        <v>305</v>
      </c>
      <c r="C885" s="646" t="s">
        <v>1001</v>
      </c>
      <c r="D885" s="647" t="s">
        <v>1002</v>
      </c>
      <c r="E885" s="648"/>
      <c r="F885" s="648"/>
      <c r="G885" s="649"/>
      <c r="H885" s="650">
        <v>194605.14831679664</v>
      </c>
      <c r="I885" s="650">
        <f t="shared" si="10876"/>
        <v>194605.14831679664</v>
      </c>
      <c r="J885" s="649">
        <v>0</v>
      </c>
      <c r="K885" s="649">
        <v>0</v>
      </c>
      <c r="L885" s="649">
        <v>0</v>
      </c>
      <c r="M885" s="649">
        <v>0</v>
      </c>
      <c r="N885" s="649">
        <v>0</v>
      </c>
      <c r="O885" s="649">
        <f>+O886*$H885</f>
        <v>19460.514831679666</v>
      </c>
      <c r="P885" s="649">
        <f t="shared" ref="P885" si="11370">+P886*$H885</f>
        <v>19460.514831679666</v>
      </c>
      <c r="Q885" s="649">
        <f t="shared" ref="Q885" si="11371">+Q886*$H885</f>
        <v>19460.514831679666</v>
      </c>
      <c r="R885" s="649">
        <f t="shared" ref="R885" si="11372">((R886*$H885)-((R886*$H885*$E886)+(R886*$H885*$F886)))</f>
        <v>0</v>
      </c>
      <c r="S885" s="649">
        <f t="shared" ref="S885" si="11373">((S886*$H885)-((S886*$H885*$E886)+(S886*$H885*$F886)))</f>
        <v>0</v>
      </c>
      <c r="T885" s="649">
        <f t="shared" ref="T885" si="11374">((T886*$H885)-((T886*$H885*$E886)+(T886*$H885*$F886)))</f>
        <v>0</v>
      </c>
      <c r="U885" s="649">
        <f t="shared" ref="U885" si="11375">((U886*$H885)-((U886*$H885*$E886)+(U886*$H885*$F886)))</f>
        <v>0</v>
      </c>
      <c r="V885" s="649">
        <f t="shared" ref="V885" si="11376">((V886*$H885)-((V886*$H885*$E886)+(V886*$H885*$F886)))</f>
        <v>0</v>
      </c>
      <c r="W885" s="649">
        <f t="shared" ref="W885" si="11377">((W886*$H885)-((W886*$H885*$E886)+(W886*$H885*$F886)))</f>
        <v>0</v>
      </c>
      <c r="X885" s="649">
        <f t="shared" ref="X885" si="11378">((X886*$H885)-((X886*$H885*$E886)+(X886*$H885*$F886)))</f>
        <v>39212.937385834521</v>
      </c>
      <c r="Y885" s="649">
        <f t="shared" ref="Y885" si="11379">((Y886*$H885)-((Y886*$H885*$E886)+(Y886*$H885*$F886)))</f>
        <v>87280.409020083287</v>
      </c>
      <c r="Z885" s="649">
        <f t="shared" ref="Z885" si="11380">((Z886*$H885)-((Z886*$H885*$E886)+(Z886*$H885*$F886)))</f>
        <v>0</v>
      </c>
      <c r="AA885" s="649">
        <f t="shared" ref="AA885" si="11381">((AA886*$H885)-((AA886*$H885*$E886)+(AA886*$H885*$F886)))</f>
        <v>0</v>
      </c>
      <c r="AB885" s="649">
        <f t="shared" ref="AB885" si="11382">((AB886*$H885)-((AB886*$H885*$E886)+(AB886*$H885*$F886)))</f>
        <v>0</v>
      </c>
      <c r="AC885" s="649">
        <f t="shared" ref="AC885" si="11383">((AC886*$H885)-((AC886*$H885*$E886)+(AC886*$H885*$F886)))</f>
        <v>0</v>
      </c>
      <c r="AD885" s="649">
        <f t="shared" ref="AD885" si="11384">((AD886*$H885)-((AD886*$H885*$E886)+(AD886*$H885*$F886)))</f>
        <v>0</v>
      </c>
      <c r="AE885" s="649">
        <f t="shared" ref="AE885" si="11385">((AE886*$H885)-((AE886*$H885*$E886)+(AE886*$H885*$F886)))</f>
        <v>0</v>
      </c>
      <c r="AF885" s="649">
        <f t="shared" ref="AF885" si="11386">((AF886*$H885)-((AF886*$H885*$E886)+(AF886*$H885*$F886)))</f>
        <v>0</v>
      </c>
      <c r="AG885" s="649">
        <f t="shared" ref="AG885" si="11387">((AG886*$H885)-((AG886*$H885*$E886)+(AG886*$H885*$F886)))</f>
        <v>0</v>
      </c>
      <c r="AH885" s="649">
        <f>+AH886*H885</f>
        <v>9730.2574158398329</v>
      </c>
      <c r="AI885" s="649">
        <f t="shared" ref="AI885" si="11388">+AI886*H885</f>
        <v>0</v>
      </c>
      <c r="AJ885" s="649">
        <v>0</v>
      </c>
      <c r="AK885" s="649">
        <v>0</v>
      </c>
      <c r="AL885" s="649">
        <v>0</v>
      </c>
      <c r="AM885" s="649">
        <v>0</v>
      </c>
      <c r="AN885" s="649">
        <v>0</v>
      </c>
      <c r="AO885" s="649">
        <v>0</v>
      </c>
      <c r="AP885" s="649">
        <v>0</v>
      </c>
      <c r="AQ885" s="649">
        <v>0</v>
      </c>
      <c r="AR885" s="649">
        <v>0</v>
      </c>
      <c r="AS885" s="649">
        <v>0</v>
      </c>
      <c r="AT885" s="649">
        <v>0</v>
      </c>
      <c r="AU885" s="649">
        <v>0</v>
      </c>
      <c r="AV885" s="649">
        <v>0</v>
      </c>
      <c r="AW885" s="613">
        <f t="shared" si="11000"/>
        <v>194605.14831679664</v>
      </c>
      <c r="AX885" s="645">
        <f t="shared" si="10998"/>
        <v>0</v>
      </c>
      <c r="AY885" s="656">
        <f t="shared" si="10999"/>
        <v>0</v>
      </c>
      <c r="AZ885" s="591"/>
    </row>
    <row r="886" spans="1:52" s="314" customFormat="1">
      <c r="A886" s="642"/>
      <c r="B886" s="636"/>
      <c r="C886" s="636"/>
      <c r="D886" s="651"/>
      <c r="E886" s="652">
        <v>0.3</v>
      </c>
      <c r="F886" s="652">
        <v>0.05</v>
      </c>
      <c r="G886" s="653"/>
      <c r="H886" s="640"/>
      <c r="I886" s="640">
        <f t="shared" si="10876"/>
        <v>1.35</v>
      </c>
      <c r="J886" s="658">
        <v>0</v>
      </c>
      <c r="K886" s="658">
        <v>0</v>
      </c>
      <c r="L886" s="658">
        <v>0</v>
      </c>
      <c r="M886" s="658">
        <v>0</v>
      </c>
      <c r="N886" s="658">
        <v>0</v>
      </c>
      <c r="O886" s="658">
        <v>0.1</v>
      </c>
      <c r="P886" s="658">
        <v>0.1</v>
      </c>
      <c r="Q886" s="658">
        <v>0.1</v>
      </c>
      <c r="R886" s="658">
        <v>0</v>
      </c>
      <c r="S886" s="658">
        <v>0</v>
      </c>
      <c r="T886" s="658">
        <v>0</v>
      </c>
      <c r="U886" s="658">
        <v>0</v>
      </c>
      <c r="V886" s="658">
        <v>0</v>
      </c>
      <c r="W886" s="658">
        <v>0</v>
      </c>
      <c r="X886" s="658">
        <v>0.31</v>
      </c>
      <c r="Y886" s="658">
        <v>0.69</v>
      </c>
      <c r="Z886" s="658">
        <v>0</v>
      </c>
      <c r="AA886" s="658">
        <v>0</v>
      </c>
      <c r="AB886" s="658">
        <v>0</v>
      </c>
      <c r="AC886" s="658">
        <v>0</v>
      </c>
      <c r="AD886" s="658">
        <v>0</v>
      </c>
      <c r="AE886" s="658">
        <v>0</v>
      </c>
      <c r="AF886" s="658">
        <v>0</v>
      </c>
      <c r="AG886" s="658">
        <v>0</v>
      </c>
      <c r="AH886" s="658">
        <v>0.05</v>
      </c>
      <c r="AI886" s="658">
        <v>0</v>
      </c>
      <c r="AJ886" s="658">
        <v>0</v>
      </c>
      <c r="AK886" s="658">
        <v>0</v>
      </c>
      <c r="AL886" s="658">
        <v>0</v>
      </c>
      <c r="AM886" s="658">
        <v>0</v>
      </c>
      <c r="AN886" s="658">
        <v>0</v>
      </c>
      <c r="AO886" s="658">
        <v>0</v>
      </c>
      <c r="AP886" s="658">
        <v>0</v>
      </c>
      <c r="AQ886" s="658">
        <v>0</v>
      </c>
      <c r="AR886" s="658">
        <v>0</v>
      </c>
      <c r="AS886" s="658">
        <v>0</v>
      </c>
      <c r="AT886" s="658">
        <v>0</v>
      </c>
      <c r="AU886" s="658">
        <v>0</v>
      </c>
      <c r="AV886" s="658">
        <v>0</v>
      </c>
      <c r="AW886" s="613">
        <f t="shared" si="11000"/>
        <v>1.35</v>
      </c>
      <c r="AX886" s="645">
        <f t="shared" si="10998"/>
        <v>1.35</v>
      </c>
      <c r="AY886" s="656" t="e">
        <f t="shared" si="10999"/>
        <v>#DIV/0!</v>
      </c>
      <c r="AZ886" s="661"/>
    </row>
    <row r="887" spans="1:52">
      <c r="A887" s="590"/>
      <c r="B887" s="646" t="s">
        <v>305</v>
      </c>
      <c r="C887" s="646" t="s">
        <v>1003</v>
      </c>
      <c r="D887" s="647" t="s">
        <v>1004</v>
      </c>
      <c r="E887" s="648"/>
      <c r="F887" s="648"/>
      <c r="G887" s="649"/>
      <c r="H887" s="650">
        <v>132512.65871741771</v>
      </c>
      <c r="I887" s="650">
        <f t="shared" si="10876"/>
        <v>132512.65871741768</v>
      </c>
      <c r="J887" s="649">
        <v>0</v>
      </c>
      <c r="K887" s="649">
        <v>0</v>
      </c>
      <c r="L887" s="649">
        <v>0</v>
      </c>
      <c r="M887" s="649">
        <v>0</v>
      </c>
      <c r="N887" s="649">
        <v>0</v>
      </c>
      <c r="O887" s="649">
        <f>+O888*$H887</f>
        <v>13251.265871741773</v>
      </c>
      <c r="P887" s="649">
        <f t="shared" ref="P887" si="11389">+P888*$H887</f>
        <v>13251.265871741773</v>
      </c>
      <c r="Q887" s="649">
        <f t="shared" ref="Q887" si="11390">+Q888*$H887</f>
        <v>13251.265871741773</v>
      </c>
      <c r="R887" s="649">
        <f t="shared" ref="R887" si="11391">((R888*$H887)-((R888*$H887*$E888)+(R888*$H887*$F888)))</f>
        <v>0</v>
      </c>
      <c r="S887" s="649">
        <f t="shared" ref="S887" si="11392">((S888*$H887)-((S888*$H887*$E888)+(S888*$H887*$F888)))</f>
        <v>0</v>
      </c>
      <c r="T887" s="649">
        <f t="shared" ref="T887" si="11393">((T888*$H887)-((T888*$H887*$E888)+(T888*$H887*$F888)))</f>
        <v>0</v>
      </c>
      <c r="U887" s="649">
        <f t="shared" ref="U887" si="11394">((U888*$H887)-((U888*$H887*$E888)+(U888*$H887*$F888)))</f>
        <v>0</v>
      </c>
      <c r="V887" s="649">
        <f t="shared" ref="V887" si="11395">((V888*$H887)-((V888*$H887*$E888)+(V888*$H887*$F888)))</f>
        <v>0</v>
      </c>
      <c r="W887" s="649">
        <f t="shared" ref="W887" si="11396">((W888*$H887)-((W888*$H887*$E888)+(W888*$H887*$F888)))</f>
        <v>0</v>
      </c>
      <c r="X887" s="649">
        <f t="shared" ref="X887" si="11397">((X888*$H887)-((X888*$H887*$E888)+(X888*$H887*$F888)))</f>
        <v>0</v>
      </c>
      <c r="Y887" s="649">
        <f t="shared" ref="Y887" si="11398">((Y888*$H887)-((Y888*$H887*$E888)+(Y888*$H887*$F888)))</f>
        <v>59431.927434761834</v>
      </c>
      <c r="Z887" s="649">
        <f t="shared" ref="Z887" si="11399">((Z888*$H887)-((Z888*$H887*$E888)+(Z888*$H887*$F888)))</f>
        <v>26701.30073155967</v>
      </c>
      <c r="AA887" s="649">
        <f t="shared" ref="AA887" si="11400">((AA888*$H887)-((AA888*$H887*$E888)+(AA888*$H887*$F888)))</f>
        <v>0</v>
      </c>
      <c r="AB887" s="649">
        <f t="shared" ref="AB887" si="11401">((AB888*$H887)-((AB888*$H887*$E888)+(AB888*$H887*$F888)))</f>
        <v>0</v>
      </c>
      <c r="AC887" s="649">
        <f t="shared" ref="AC887" si="11402">((AC888*$H887)-((AC888*$H887*$E888)+(AC888*$H887*$F888)))</f>
        <v>0</v>
      </c>
      <c r="AD887" s="649">
        <f t="shared" ref="AD887" si="11403">((AD888*$H887)-((AD888*$H887*$E888)+(AD888*$H887*$F888)))</f>
        <v>0</v>
      </c>
      <c r="AE887" s="649">
        <f t="shared" ref="AE887" si="11404">((AE888*$H887)-((AE888*$H887*$E888)+(AE888*$H887*$F888)))</f>
        <v>0</v>
      </c>
      <c r="AF887" s="649">
        <f t="shared" ref="AF887" si="11405">((AF888*$H887)-((AF888*$H887*$E888)+(AF888*$H887*$F888)))</f>
        <v>0</v>
      </c>
      <c r="AG887" s="649">
        <f t="shared" ref="AG887" si="11406">((AG888*$H887)-((AG888*$H887*$E888)+(AG888*$H887*$F888)))</f>
        <v>0</v>
      </c>
      <c r="AH887" s="649">
        <f>+AH888*H887</f>
        <v>6625.6329358708863</v>
      </c>
      <c r="AI887" s="649">
        <f t="shared" ref="AI887" si="11407">+AI888*H887</f>
        <v>0</v>
      </c>
      <c r="AJ887" s="649">
        <v>0</v>
      </c>
      <c r="AK887" s="649">
        <v>0</v>
      </c>
      <c r="AL887" s="649">
        <v>0</v>
      </c>
      <c r="AM887" s="649">
        <v>0</v>
      </c>
      <c r="AN887" s="649">
        <v>0</v>
      </c>
      <c r="AO887" s="649">
        <v>0</v>
      </c>
      <c r="AP887" s="649">
        <v>0</v>
      </c>
      <c r="AQ887" s="649">
        <v>0</v>
      </c>
      <c r="AR887" s="649">
        <v>0</v>
      </c>
      <c r="AS887" s="649">
        <v>0</v>
      </c>
      <c r="AT887" s="649">
        <v>0</v>
      </c>
      <c r="AU887" s="649">
        <v>0</v>
      </c>
      <c r="AV887" s="649">
        <v>0</v>
      </c>
      <c r="AW887" s="613">
        <f t="shared" si="11000"/>
        <v>132512.65871741768</v>
      </c>
      <c r="AX887" s="645">
        <f t="shared" si="10998"/>
        <v>0</v>
      </c>
      <c r="AY887" s="656">
        <f t="shared" si="10999"/>
        <v>0</v>
      </c>
      <c r="AZ887" s="591"/>
    </row>
    <row r="888" spans="1:52" s="314" customFormat="1">
      <c r="A888" s="642"/>
      <c r="B888" s="636"/>
      <c r="C888" s="636"/>
      <c r="D888" s="651"/>
      <c r="E888" s="652">
        <v>0.3</v>
      </c>
      <c r="F888" s="652">
        <v>0.05</v>
      </c>
      <c r="G888" s="653"/>
      <c r="H888" s="640"/>
      <c r="I888" s="640">
        <f t="shared" si="10876"/>
        <v>1.35</v>
      </c>
      <c r="J888" s="658">
        <v>0</v>
      </c>
      <c r="K888" s="658">
        <v>0</v>
      </c>
      <c r="L888" s="658">
        <v>0</v>
      </c>
      <c r="M888" s="658">
        <v>0</v>
      </c>
      <c r="N888" s="658">
        <v>0</v>
      </c>
      <c r="O888" s="658">
        <v>0.1</v>
      </c>
      <c r="P888" s="658">
        <v>0.1</v>
      </c>
      <c r="Q888" s="658">
        <v>0.1</v>
      </c>
      <c r="R888" s="658">
        <v>0</v>
      </c>
      <c r="S888" s="658">
        <v>0</v>
      </c>
      <c r="T888" s="658">
        <v>0</v>
      </c>
      <c r="U888" s="658">
        <v>0</v>
      </c>
      <c r="V888" s="658">
        <v>0</v>
      </c>
      <c r="W888" s="658">
        <v>0</v>
      </c>
      <c r="X888" s="658">
        <v>0</v>
      </c>
      <c r="Y888" s="658">
        <v>0.69</v>
      </c>
      <c r="Z888" s="658">
        <v>0.31000000000000005</v>
      </c>
      <c r="AA888" s="658">
        <v>0</v>
      </c>
      <c r="AB888" s="658">
        <v>0</v>
      </c>
      <c r="AC888" s="658">
        <v>0</v>
      </c>
      <c r="AD888" s="658">
        <v>0</v>
      </c>
      <c r="AE888" s="658">
        <v>0</v>
      </c>
      <c r="AF888" s="658">
        <v>0</v>
      </c>
      <c r="AG888" s="658">
        <v>0</v>
      </c>
      <c r="AH888" s="658">
        <v>0.05</v>
      </c>
      <c r="AI888" s="658">
        <v>0</v>
      </c>
      <c r="AJ888" s="658">
        <v>0</v>
      </c>
      <c r="AK888" s="658">
        <v>0</v>
      </c>
      <c r="AL888" s="658">
        <v>0</v>
      </c>
      <c r="AM888" s="658">
        <v>0</v>
      </c>
      <c r="AN888" s="658">
        <v>0</v>
      </c>
      <c r="AO888" s="658">
        <v>0</v>
      </c>
      <c r="AP888" s="658">
        <v>0</v>
      </c>
      <c r="AQ888" s="658">
        <v>0</v>
      </c>
      <c r="AR888" s="658">
        <v>0</v>
      </c>
      <c r="AS888" s="658">
        <v>0</v>
      </c>
      <c r="AT888" s="658">
        <v>0</v>
      </c>
      <c r="AU888" s="658">
        <v>0</v>
      </c>
      <c r="AV888" s="658">
        <v>0</v>
      </c>
      <c r="AW888" s="613">
        <f t="shared" si="11000"/>
        <v>1.35</v>
      </c>
      <c r="AX888" s="645">
        <f t="shared" si="10998"/>
        <v>1.35</v>
      </c>
      <c r="AY888" s="656" t="e">
        <f t="shared" si="10999"/>
        <v>#DIV/0!</v>
      </c>
      <c r="AZ888" s="661"/>
    </row>
    <row r="889" spans="1:52">
      <c r="A889" s="590"/>
      <c r="B889" s="629" t="s">
        <v>278</v>
      </c>
      <c r="C889" s="629" t="s">
        <v>1005</v>
      </c>
      <c r="D889" s="630" t="s">
        <v>1006</v>
      </c>
      <c r="E889" s="643"/>
      <c r="F889" s="643"/>
      <c r="G889" s="631"/>
      <c r="H889" s="632">
        <v>0</v>
      </c>
      <c r="I889" s="632">
        <f t="shared" si="10876"/>
        <v>0</v>
      </c>
      <c r="J889" s="631">
        <v>0</v>
      </c>
      <c r="K889" s="631">
        <v>0</v>
      </c>
      <c r="L889" s="631">
        <v>0</v>
      </c>
      <c r="M889" s="631">
        <v>0</v>
      </c>
      <c r="N889" s="631">
        <v>0</v>
      </c>
      <c r="O889" s="631">
        <v>0</v>
      </c>
      <c r="P889" s="631">
        <v>0</v>
      </c>
      <c r="Q889" s="631">
        <v>0</v>
      </c>
      <c r="R889" s="631">
        <v>0</v>
      </c>
      <c r="S889" s="631">
        <v>0</v>
      </c>
      <c r="T889" s="631">
        <v>0</v>
      </c>
      <c r="U889" s="631">
        <v>0</v>
      </c>
      <c r="V889" s="631">
        <v>0</v>
      </c>
      <c r="W889" s="631">
        <v>0</v>
      </c>
      <c r="X889" s="631">
        <v>0</v>
      </c>
      <c r="Y889" s="631">
        <v>0</v>
      </c>
      <c r="Z889" s="631">
        <v>0</v>
      </c>
      <c r="AA889" s="631">
        <v>0</v>
      </c>
      <c r="AB889" s="631">
        <v>0</v>
      </c>
      <c r="AC889" s="631">
        <v>0</v>
      </c>
      <c r="AD889" s="631">
        <v>0</v>
      </c>
      <c r="AE889" s="631">
        <v>0</v>
      </c>
      <c r="AF889" s="631">
        <v>0</v>
      </c>
      <c r="AG889" s="631">
        <v>0</v>
      </c>
      <c r="AH889" s="631">
        <v>0</v>
      </c>
      <c r="AI889" s="631">
        <v>0</v>
      </c>
      <c r="AJ889" s="631">
        <v>0</v>
      </c>
      <c r="AK889" s="631">
        <v>0</v>
      </c>
      <c r="AL889" s="631">
        <v>0</v>
      </c>
      <c r="AM889" s="631">
        <v>0</v>
      </c>
      <c r="AN889" s="631">
        <v>0</v>
      </c>
      <c r="AO889" s="631">
        <v>0</v>
      </c>
      <c r="AP889" s="631">
        <v>0</v>
      </c>
      <c r="AQ889" s="631">
        <v>0</v>
      </c>
      <c r="AR889" s="631">
        <v>0</v>
      </c>
      <c r="AS889" s="631">
        <v>0</v>
      </c>
      <c r="AT889" s="631">
        <v>0</v>
      </c>
      <c r="AU889" s="631">
        <v>0</v>
      </c>
      <c r="AV889" s="631">
        <v>0</v>
      </c>
      <c r="AW889" s="613">
        <f t="shared" si="11000"/>
        <v>0</v>
      </c>
      <c r="AX889" s="645">
        <f t="shared" si="10998"/>
        <v>0</v>
      </c>
      <c r="AY889" s="656" t="e">
        <f t="shared" si="10999"/>
        <v>#DIV/0!</v>
      </c>
      <c r="AZ889" s="591"/>
    </row>
    <row r="890" spans="1:52">
      <c r="A890" s="590"/>
      <c r="B890" s="629" t="s">
        <v>278</v>
      </c>
      <c r="C890" s="629" t="s">
        <v>1007</v>
      </c>
      <c r="D890" s="630" t="s">
        <v>1008</v>
      </c>
      <c r="E890" s="643"/>
      <c r="F890" s="643"/>
      <c r="G890" s="631"/>
      <c r="H890" s="632">
        <f>+H891+H893+H895</f>
        <v>924164.87670566048</v>
      </c>
      <c r="I890" s="632">
        <f t="shared" si="10876"/>
        <v>924164.87670566025</v>
      </c>
      <c r="J890" s="632">
        <f t="shared" ref="J890:AV890" si="11408">+J891+J893+J895</f>
        <v>0</v>
      </c>
      <c r="K890" s="632">
        <f t="shared" si="11408"/>
        <v>0</v>
      </c>
      <c r="L890" s="632">
        <f t="shared" si="11408"/>
        <v>0</v>
      </c>
      <c r="M890" s="632">
        <f t="shared" si="11408"/>
        <v>0</v>
      </c>
      <c r="N890" s="632">
        <f t="shared" si="11408"/>
        <v>0</v>
      </c>
      <c r="O890" s="632">
        <f t="shared" si="11408"/>
        <v>92416.487670566043</v>
      </c>
      <c r="P890" s="632">
        <f t="shared" si="11408"/>
        <v>92416.487670566043</v>
      </c>
      <c r="Q890" s="632">
        <f t="shared" si="11408"/>
        <v>92416.487670566043</v>
      </c>
      <c r="R890" s="632">
        <f t="shared" si="11408"/>
        <v>0</v>
      </c>
      <c r="S890" s="632">
        <f t="shared" si="11408"/>
        <v>141480.93374787786</v>
      </c>
      <c r="T890" s="632">
        <f t="shared" si="11408"/>
        <v>354754.39643770369</v>
      </c>
      <c r="U890" s="632">
        <f t="shared" si="11408"/>
        <v>104471.83967309771</v>
      </c>
      <c r="V890" s="632">
        <f t="shared" si="11408"/>
        <v>0</v>
      </c>
      <c r="W890" s="632">
        <f t="shared" si="11408"/>
        <v>0</v>
      </c>
      <c r="X890" s="632">
        <f t="shared" si="11408"/>
        <v>0</v>
      </c>
      <c r="Y890" s="632">
        <f t="shared" si="11408"/>
        <v>0</v>
      </c>
      <c r="Z890" s="632">
        <f t="shared" si="11408"/>
        <v>0</v>
      </c>
      <c r="AA890" s="632">
        <f t="shared" si="11408"/>
        <v>0</v>
      </c>
      <c r="AB890" s="632">
        <f t="shared" si="11408"/>
        <v>0</v>
      </c>
      <c r="AC890" s="632">
        <f t="shared" si="11408"/>
        <v>0</v>
      </c>
      <c r="AD890" s="632">
        <f t="shared" si="11408"/>
        <v>0</v>
      </c>
      <c r="AE890" s="632">
        <f t="shared" si="11408"/>
        <v>0</v>
      </c>
      <c r="AF890" s="632">
        <f t="shared" si="11408"/>
        <v>0</v>
      </c>
      <c r="AG890" s="632">
        <f t="shared" si="11408"/>
        <v>0</v>
      </c>
      <c r="AH890" s="632">
        <f t="shared" si="11408"/>
        <v>46208.243835283021</v>
      </c>
      <c r="AI890" s="632">
        <f t="shared" si="11408"/>
        <v>0</v>
      </c>
      <c r="AJ890" s="632">
        <f t="shared" si="11408"/>
        <v>0</v>
      </c>
      <c r="AK890" s="632">
        <f t="shared" si="11408"/>
        <v>0</v>
      </c>
      <c r="AL890" s="632">
        <f t="shared" si="11408"/>
        <v>0</v>
      </c>
      <c r="AM890" s="632">
        <f t="shared" si="11408"/>
        <v>0</v>
      </c>
      <c r="AN890" s="632">
        <f t="shared" si="11408"/>
        <v>0</v>
      </c>
      <c r="AO890" s="632">
        <f t="shared" si="11408"/>
        <v>0</v>
      </c>
      <c r="AP890" s="632">
        <f t="shared" si="11408"/>
        <v>0</v>
      </c>
      <c r="AQ890" s="632">
        <f t="shared" si="11408"/>
        <v>0</v>
      </c>
      <c r="AR890" s="632">
        <f t="shared" si="11408"/>
        <v>0</v>
      </c>
      <c r="AS890" s="632">
        <f t="shared" si="11408"/>
        <v>0</v>
      </c>
      <c r="AT890" s="632">
        <f t="shared" si="11408"/>
        <v>0</v>
      </c>
      <c r="AU890" s="632">
        <f t="shared" si="11408"/>
        <v>0</v>
      </c>
      <c r="AV890" s="632">
        <f t="shared" si="11408"/>
        <v>0</v>
      </c>
      <c r="AW890" s="613">
        <f t="shared" si="11000"/>
        <v>924164.87670566025</v>
      </c>
      <c r="AX890" s="645">
        <f t="shared" si="10998"/>
        <v>0</v>
      </c>
      <c r="AY890" s="656">
        <f t="shared" si="10999"/>
        <v>0</v>
      </c>
      <c r="AZ890" s="591"/>
    </row>
    <row r="891" spans="1:52">
      <c r="A891" s="590"/>
      <c r="B891" s="646" t="s">
        <v>305</v>
      </c>
      <c r="C891" s="646" t="s">
        <v>1009</v>
      </c>
      <c r="D891" s="647" t="s">
        <v>1010</v>
      </c>
      <c r="E891" s="648"/>
      <c r="F891" s="648"/>
      <c r="G891" s="649"/>
      <c r="H891" s="650">
        <v>306013.60855559132</v>
      </c>
      <c r="I891" s="650">
        <f t="shared" si="10876"/>
        <v>306013.60855559132</v>
      </c>
      <c r="J891" s="649">
        <v>0</v>
      </c>
      <c r="K891" s="649">
        <v>0</v>
      </c>
      <c r="L891" s="649">
        <v>0</v>
      </c>
      <c r="M891" s="649">
        <v>0</v>
      </c>
      <c r="N891" s="649">
        <v>0</v>
      </c>
      <c r="O891" s="649">
        <f>+O892*$H891</f>
        <v>30601.360855559135</v>
      </c>
      <c r="P891" s="649">
        <f t="shared" ref="P891" si="11409">+P892*$H891</f>
        <v>30601.360855559135</v>
      </c>
      <c r="Q891" s="649">
        <f t="shared" ref="Q891" si="11410">+Q892*$H891</f>
        <v>30601.360855559135</v>
      </c>
      <c r="R891" s="649">
        <f t="shared" ref="R891" si="11411">((R892*$H891)-((R892*$H891*$E892)+(R892*$H891*$F892)))</f>
        <v>0</v>
      </c>
      <c r="S891" s="649">
        <f t="shared" ref="S891" si="11412">((S892*$H891)-((S892*$H891*$E892)+(S892*$H891*$F892)))</f>
        <v>115367.13042545792</v>
      </c>
      <c r="T891" s="649">
        <f t="shared" ref="T891" si="11413">((T892*$H891)-((T892*$H891*$E892)+(T892*$H891*$F892)))</f>
        <v>83541.715135676437</v>
      </c>
      <c r="U891" s="649">
        <f t="shared" ref="U891" si="11414">((U892*$H891)-((U892*$H891*$E892)+(U892*$H891*$F892)))</f>
        <v>0</v>
      </c>
      <c r="V891" s="649">
        <f t="shared" ref="V891" si="11415">((V892*$H891)-((V892*$H891*$E892)+(V892*$H891*$F892)))</f>
        <v>0</v>
      </c>
      <c r="W891" s="649">
        <f t="shared" ref="W891" si="11416">((W892*$H891)-((W892*$H891*$E892)+(W892*$H891*$F892)))</f>
        <v>0</v>
      </c>
      <c r="X891" s="649">
        <f t="shared" ref="X891" si="11417">((X892*$H891)-((X892*$H891*$E892)+(X892*$H891*$F892)))</f>
        <v>0</v>
      </c>
      <c r="Y891" s="649">
        <f t="shared" ref="Y891" si="11418">((Y892*$H891)-((Y892*$H891*$E892)+(Y892*$H891*$F892)))</f>
        <v>0</v>
      </c>
      <c r="Z891" s="649">
        <f t="shared" ref="Z891" si="11419">((Z892*$H891)-((Z892*$H891*$E892)+(Z892*$H891*$F892)))</f>
        <v>0</v>
      </c>
      <c r="AA891" s="649">
        <f t="shared" ref="AA891" si="11420">((AA892*$H891)-((AA892*$H891*$E892)+(AA892*$H891*$F892)))</f>
        <v>0</v>
      </c>
      <c r="AB891" s="649">
        <f t="shared" ref="AB891" si="11421">((AB892*$H891)-((AB892*$H891*$E892)+(AB892*$H891*$F892)))</f>
        <v>0</v>
      </c>
      <c r="AC891" s="649">
        <f t="shared" ref="AC891" si="11422">((AC892*$H891)-((AC892*$H891*$E892)+(AC892*$H891*$F892)))</f>
        <v>0</v>
      </c>
      <c r="AD891" s="649">
        <f t="shared" ref="AD891" si="11423">((AD892*$H891)-((AD892*$H891*$E892)+(AD892*$H891*$F892)))</f>
        <v>0</v>
      </c>
      <c r="AE891" s="649">
        <f t="shared" ref="AE891" si="11424">((AE892*$H891)-((AE892*$H891*$E892)+(AE892*$H891*$F892)))</f>
        <v>0</v>
      </c>
      <c r="AF891" s="649">
        <f t="shared" ref="AF891" si="11425">((AF892*$H891)-((AF892*$H891*$E892)+(AF892*$H891*$F892)))</f>
        <v>0</v>
      </c>
      <c r="AG891" s="649">
        <f t="shared" ref="AG891" si="11426">((AG892*$H891)-((AG892*$H891*$E892)+(AG892*$H891*$F892)))</f>
        <v>0</v>
      </c>
      <c r="AH891" s="649">
        <f>+AH892*H891</f>
        <v>15300.680427779567</v>
      </c>
      <c r="AI891" s="649">
        <f t="shared" ref="AI891" si="11427">+AI892*H891</f>
        <v>0</v>
      </c>
      <c r="AJ891" s="649">
        <v>0</v>
      </c>
      <c r="AK891" s="649">
        <v>0</v>
      </c>
      <c r="AL891" s="649">
        <v>0</v>
      </c>
      <c r="AM891" s="649">
        <v>0</v>
      </c>
      <c r="AN891" s="649">
        <v>0</v>
      </c>
      <c r="AO891" s="649">
        <v>0</v>
      </c>
      <c r="AP891" s="649">
        <v>0</v>
      </c>
      <c r="AQ891" s="649">
        <v>0</v>
      </c>
      <c r="AR891" s="649">
        <v>0</v>
      </c>
      <c r="AS891" s="649">
        <v>0</v>
      </c>
      <c r="AT891" s="649">
        <v>0</v>
      </c>
      <c r="AU891" s="649">
        <v>0</v>
      </c>
      <c r="AV891" s="649">
        <v>0</v>
      </c>
      <c r="AW891" s="613">
        <f t="shared" si="11000"/>
        <v>306013.60855559132</v>
      </c>
      <c r="AX891" s="645">
        <f t="shared" si="10998"/>
        <v>0</v>
      </c>
      <c r="AY891" s="656">
        <f t="shared" si="10999"/>
        <v>0</v>
      </c>
      <c r="AZ891" s="591"/>
    </row>
    <row r="892" spans="1:52" s="314" customFormat="1">
      <c r="A892" s="642"/>
      <c r="B892" s="636"/>
      <c r="C892" s="636"/>
      <c r="D892" s="651"/>
      <c r="E892" s="652">
        <v>0.3</v>
      </c>
      <c r="F892" s="652">
        <v>0.05</v>
      </c>
      <c r="G892" s="653"/>
      <c r="H892" s="640"/>
      <c r="I892" s="640">
        <f t="shared" si="10876"/>
        <v>1.35</v>
      </c>
      <c r="J892" s="658">
        <v>0</v>
      </c>
      <c r="K892" s="658">
        <v>0</v>
      </c>
      <c r="L892" s="658">
        <v>0</v>
      </c>
      <c r="M892" s="658">
        <v>0</v>
      </c>
      <c r="N892" s="658">
        <v>0</v>
      </c>
      <c r="O892" s="658">
        <v>0.1</v>
      </c>
      <c r="P892" s="658">
        <v>0.1</v>
      </c>
      <c r="Q892" s="658">
        <v>0.1</v>
      </c>
      <c r="R892" s="658">
        <v>0</v>
      </c>
      <c r="S892" s="658">
        <v>0.57999999999999996</v>
      </c>
      <c r="T892" s="658">
        <v>0.42000000000000004</v>
      </c>
      <c r="U892" s="658">
        <v>0</v>
      </c>
      <c r="V892" s="658">
        <v>0</v>
      </c>
      <c r="W892" s="658">
        <v>0</v>
      </c>
      <c r="X892" s="658">
        <v>0</v>
      </c>
      <c r="Y892" s="658">
        <v>0</v>
      </c>
      <c r="Z892" s="658">
        <v>0</v>
      </c>
      <c r="AA892" s="658">
        <v>0</v>
      </c>
      <c r="AB892" s="658">
        <v>0</v>
      </c>
      <c r="AC892" s="658">
        <v>0</v>
      </c>
      <c r="AD892" s="658">
        <v>0</v>
      </c>
      <c r="AE892" s="658">
        <v>0</v>
      </c>
      <c r="AF892" s="658">
        <v>0</v>
      </c>
      <c r="AG892" s="658">
        <v>0</v>
      </c>
      <c r="AH892" s="658">
        <v>0.05</v>
      </c>
      <c r="AI892" s="658">
        <v>0</v>
      </c>
      <c r="AJ892" s="658">
        <v>0</v>
      </c>
      <c r="AK892" s="658">
        <v>0</v>
      </c>
      <c r="AL892" s="658">
        <v>0</v>
      </c>
      <c r="AM892" s="658">
        <v>0</v>
      </c>
      <c r="AN892" s="658">
        <v>0</v>
      </c>
      <c r="AO892" s="658">
        <v>0</v>
      </c>
      <c r="AP892" s="658">
        <v>0</v>
      </c>
      <c r="AQ892" s="658">
        <v>0</v>
      </c>
      <c r="AR892" s="658">
        <v>0</v>
      </c>
      <c r="AS892" s="658">
        <v>0</v>
      </c>
      <c r="AT892" s="658">
        <v>0</v>
      </c>
      <c r="AU892" s="658">
        <v>0</v>
      </c>
      <c r="AV892" s="658">
        <v>0</v>
      </c>
      <c r="AW892" s="613">
        <f t="shared" si="11000"/>
        <v>1.35</v>
      </c>
      <c r="AX892" s="645">
        <f t="shared" si="10998"/>
        <v>1.35</v>
      </c>
      <c r="AY892" s="656" t="e">
        <f t="shared" si="10999"/>
        <v>#DIV/0!</v>
      </c>
      <c r="AZ892" s="661"/>
    </row>
    <row r="893" spans="1:52">
      <c r="A893" s="590"/>
      <c r="B893" s="646" t="s">
        <v>305</v>
      </c>
      <c r="C893" s="646" t="s">
        <v>1011</v>
      </c>
      <c r="D893" s="647" t="s">
        <v>1012</v>
      </c>
      <c r="E893" s="648"/>
      <c r="F893" s="648"/>
      <c r="G893" s="649"/>
      <c r="H893" s="650">
        <v>309039.09257301717</v>
      </c>
      <c r="I893" s="650">
        <f t="shared" si="10876"/>
        <v>309039.09257301717</v>
      </c>
      <c r="J893" s="649">
        <v>0</v>
      </c>
      <c r="K893" s="649">
        <v>0</v>
      </c>
      <c r="L893" s="649">
        <v>0</v>
      </c>
      <c r="M893" s="649">
        <v>0</v>
      </c>
      <c r="N893" s="649">
        <v>0</v>
      </c>
      <c r="O893" s="649">
        <f>+O894*$H893</f>
        <v>30903.909257301719</v>
      </c>
      <c r="P893" s="649">
        <f t="shared" ref="P893" si="11428">+P894*$H893</f>
        <v>30903.909257301719</v>
      </c>
      <c r="Q893" s="649">
        <f t="shared" ref="Q893" si="11429">+Q894*$H893</f>
        <v>30903.909257301719</v>
      </c>
      <c r="R893" s="649">
        <f t="shared" ref="R893" si="11430">((R894*$H893)-((R894*$H893*$E894)+(R894*$H893*$F894)))</f>
        <v>0</v>
      </c>
      <c r="S893" s="649">
        <f t="shared" ref="S893" si="11431">((S894*$H893)-((S894*$H893*$E894)+(S894*$H893*$F894)))</f>
        <v>26113.803322419953</v>
      </c>
      <c r="T893" s="649">
        <f t="shared" ref="T893" si="11432">((T894*$H893)-((T894*$H893*$E894)+(T894*$H893*$F894)))</f>
        <v>140612.78712072282</v>
      </c>
      <c r="U893" s="649">
        <f t="shared" ref="U893" si="11433">((U894*$H893)-((U894*$H893*$E894)+(U894*$H893*$F894)))</f>
        <v>34148.819729318406</v>
      </c>
      <c r="V893" s="649">
        <f t="shared" ref="V893" si="11434">((V894*$H893)-((V894*$H893*$E894)+(V894*$H893*$F894)))</f>
        <v>0</v>
      </c>
      <c r="W893" s="649">
        <f t="shared" ref="W893" si="11435">((W894*$H893)-((W894*$H893*$E894)+(W894*$H893*$F894)))</f>
        <v>0</v>
      </c>
      <c r="X893" s="649">
        <f t="shared" ref="X893" si="11436">((X894*$H893)-((X894*$H893*$E894)+(X894*$H893*$F894)))</f>
        <v>0</v>
      </c>
      <c r="Y893" s="649">
        <f t="shared" ref="Y893" si="11437">((Y894*$H893)-((Y894*$H893*$E894)+(Y894*$H893*$F894)))</f>
        <v>0</v>
      </c>
      <c r="Z893" s="649">
        <f t="shared" ref="Z893" si="11438">((Z894*$H893)-((Z894*$H893*$E894)+(Z894*$H893*$F894)))</f>
        <v>0</v>
      </c>
      <c r="AA893" s="649">
        <f t="shared" ref="AA893" si="11439">((AA894*$H893)-((AA894*$H893*$E894)+(AA894*$H893*$F894)))</f>
        <v>0</v>
      </c>
      <c r="AB893" s="649">
        <f t="shared" ref="AB893" si="11440">((AB894*$H893)-((AB894*$H893*$E894)+(AB894*$H893*$F894)))</f>
        <v>0</v>
      </c>
      <c r="AC893" s="649">
        <f t="shared" ref="AC893" si="11441">((AC894*$H893)-((AC894*$H893*$E894)+(AC894*$H893*$F894)))</f>
        <v>0</v>
      </c>
      <c r="AD893" s="649">
        <f t="shared" ref="AD893" si="11442">((AD894*$H893)-((AD894*$H893*$E894)+(AD894*$H893*$F894)))</f>
        <v>0</v>
      </c>
      <c r="AE893" s="649">
        <f t="shared" ref="AE893" si="11443">((AE894*$H893)-((AE894*$H893*$E894)+(AE894*$H893*$F894)))</f>
        <v>0</v>
      </c>
      <c r="AF893" s="649">
        <f t="shared" ref="AF893" si="11444">((AF894*$H893)-((AF894*$H893*$E894)+(AF894*$H893*$F894)))</f>
        <v>0</v>
      </c>
      <c r="AG893" s="649">
        <f t="shared" ref="AG893" si="11445">((AG894*$H893)-((AG894*$H893*$E894)+(AG894*$H893*$F894)))</f>
        <v>0</v>
      </c>
      <c r="AH893" s="649">
        <f>+AH894*H893</f>
        <v>15451.954628650859</v>
      </c>
      <c r="AI893" s="649">
        <f t="shared" ref="AI893" si="11446">+AI894*H893</f>
        <v>0</v>
      </c>
      <c r="AJ893" s="649">
        <v>0</v>
      </c>
      <c r="AK893" s="649">
        <v>0</v>
      </c>
      <c r="AL893" s="649">
        <v>0</v>
      </c>
      <c r="AM893" s="649">
        <v>0</v>
      </c>
      <c r="AN893" s="649">
        <v>0</v>
      </c>
      <c r="AO893" s="649">
        <v>0</v>
      </c>
      <c r="AP893" s="649">
        <v>0</v>
      </c>
      <c r="AQ893" s="649">
        <v>0</v>
      </c>
      <c r="AR893" s="649">
        <v>0</v>
      </c>
      <c r="AS893" s="649">
        <v>0</v>
      </c>
      <c r="AT893" s="649">
        <v>0</v>
      </c>
      <c r="AU893" s="649">
        <v>0</v>
      </c>
      <c r="AV893" s="649">
        <v>0</v>
      </c>
      <c r="AW893" s="613">
        <f t="shared" si="11000"/>
        <v>309039.09257301717</v>
      </c>
      <c r="AX893" s="645">
        <f t="shared" si="10998"/>
        <v>0</v>
      </c>
      <c r="AY893" s="656">
        <f t="shared" si="10999"/>
        <v>0</v>
      </c>
      <c r="AZ893" s="591"/>
    </row>
    <row r="894" spans="1:52" s="314" customFormat="1">
      <c r="A894" s="642"/>
      <c r="B894" s="636"/>
      <c r="C894" s="636"/>
      <c r="D894" s="651"/>
      <c r="E894" s="652">
        <v>0.3</v>
      </c>
      <c r="F894" s="652">
        <v>0.05</v>
      </c>
      <c r="G894" s="653"/>
      <c r="H894" s="640"/>
      <c r="I894" s="640">
        <f t="shared" si="10876"/>
        <v>1.3499999999999999</v>
      </c>
      <c r="J894" s="658">
        <v>0</v>
      </c>
      <c r="K894" s="658">
        <v>0</v>
      </c>
      <c r="L894" s="658">
        <v>0</v>
      </c>
      <c r="M894" s="658">
        <v>0</v>
      </c>
      <c r="N894" s="658">
        <v>0</v>
      </c>
      <c r="O894" s="658">
        <v>0.1</v>
      </c>
      <c r="P894" s="658">
        <v>0.1</v>
      </c>
      <c r="Q894" s="658">
        <v>0.1</v>
      </c>
      <c r="R894" s="658">
        <v>0</v>
      </c>
      <c r="S894" s="658">
        <v>0.13</v>
      </c>
      <c r="T894" s="658">
        <v>0.7</v>
      </c>
      <c r="U894" s="658">
        <v>0.17000000000000004</v>
      </c>
      <c r="V894" s="658">
        <v>0</v>
      </c>
      <c r="W894" s="658">
        <v>0</v>
      </c>
      <c r="X894" s="658">
        <v>0</v>
      </c>
      <c r="Y894" s="658">
        <v>0</v>
      </c>
      <c r="Z894" s="658">
        <v>0</v>
      </c>
      <c r="AA894" s="658">
        <v>0</v>
      </c>
      <c r="AB894" s="658">
        <v>0</v>
      </c>
      <c r="AC894" s="658">
        <v>0</v>
      </c>
      <c r="AD894" s="658">
        <v>0</v>
      </c>
      <c r="AE894" s="658">
        <v>0</v>
      </c>
      <c r="AF894" s="658">
        <v>0</v>
      </c>
      <c r="AG894" s="658">
        <v>0</v>
      </c>
      <c r="AH894" s="658">
        <v>0.05</v>
      </c>
      <c r="AI894" s="658">
        <v>0</v>
      </c>
      <c r="AJ894" s="658">
        <v>0</v>
      </c>
      <c r="AK894" s="658">
        <v>0</v>
      </c>
      <c r="AL894" s="658">
        <v>0</v>
      </c>
      <c r="AM894" s="658">
        <v>0</v>
      </c>
      <c r="AN894" s="658">
        <v>0</v>
      </c>
      <c r="AO894" s="658">
        <v>0</v>
      </c>
      <c r="AP894" s="658">
        <v>0</v>
      </c>
      <c r="AQ894" s="658">
        <v>0</v>
      </c>
      <c r="AR894" s="658">
        <v>0</v>
      </c>
      <c r="AS894" s="658">
        <v>0</v>
      </c>
      <c r="AT894" s="658">
        <v>0</v>
      </c>
      <c r="AU894" s="658">
        <v>0</v>
      </c>
      <c r="AV894" s="658">
        <v>0</v>
      </c>
      <c r="AW894" s="613">
        <f t="shared" si="11000"/>
        <v>1.3499999999999999</v>
      </c>
      <c r="AX894" s="645">
        <f t="shared" si="10998"/>
        <v>1.3499999999999999</v>
      </c>
      <c r="AY894" s="656" t="e">
        <f t="shared" si="10999"/>
        <v>#DIV/0!</v>
      </c>
      <c r="AZ894" s="661"/>
    </row>
    <row r="895" spans="1:52">
      <c r="A895" s="590"/>
      <c r="B895" s="646" t="s">
        <v>305</v>
      </c>
      <c r="C895" s="646" t="s">
        <v>1013</v>
      </c>
      <c r="D895" s="647" t="s">
        <v>1014</v>
      </c>
      <c r="E895" s="648"/>
      <c r="F895" s="648"/>
      <c r="G895" s="649"/>
      <c r="H895" s="650">
        <v>309112.17557705188</v>
      </c>
      <c r="I895" s="650">
        <f t="shared" si="10876"/>
        <v>309112.17557705194</v>
      </c>
      <c r="J895" s="649">
        <v>0</v>
      </c>
      <c r="K895" s="649">
        <v>0</v>
      </c>
      <c r="L895" s="649">
        <v>0</v>
      </c>
      <c r="M895" s="649">
        <v>0</v>
      </c>
      <c r="N895" s="649">
        <v>0</v>
      </c>
      <c r="O895" s="649">
        <f>+O896*$H895</f>
        <v>30911.217557705189</v>
      </c>
      <c r="P895" s="649">
        <f t="shared" ref="P895" si="11447">+P896*$H895</f>
        <v>30911.217557705189</v>
      </c>
      <c r="Q895" s="649">
        <f t="shared" ref="Q895" si="11448">+Q896*$H895</f>
        <v>30911.217557705189</v>
      </c>
      <c r="R895" s="649">
        <f t="shared" ref="R895" si="11449">((R896*$H895)-((R896*$H895*$E896)+(R896*$H895*$F896)))</f>
        <v>0</v>
      </c>
      <c r="S895" s="649">
        <f t="shared" ref="S895" si="11450">((S896*$H895)-((S896*$H895*$E896)+(S896*$H895*$F896)))</f>
        <v>0</v>
      </c>
      <c r="T895" s="649">
        <f t="shared" ref="T895" si="11451">((T896*$H895)-((T896*$H895*$E896)+(T896*$H895*$F896)))</f>
        <v>130599.89418130444</v>
      </c>
      <c r="U895" s="649">
        <f t="shared" ref="U895" si="11452">((U896*$H895)-((U896*$H895*$E896)+(U896*$H895*$F896)))</f>
        <v>70323.019943779305</v>
      </c>
      <c r="V895" s="649">
        <f t="shared" ref="V895" si="11453">((V896*$H895)-((V896*$H895*$E896)+(V896*$H895*$F896)))</f>
        <v>0</v>
      </c>
      <c r="W895" s="649">
        <f t="shared" ref="W895" si="11454">((W896*$H895)-((W896*$H895*$E896)+(W896*$H895*$F896)))</f>
        <v>0</v>
      </c>
      <c r="X895" s="649">
        <f t="shared" ref="X895" si="11455">((X896*$H895)-((X896*$H895*$E896)+(X896*$H895*$F896)))</f>
        <v>0</v>
      </c>
      <c r="Y895" s="649">
        <f t="shared" ref="Y895" si="11456">((Y896*$H895)-((Y896*$H895*$E896)+(Y896*$H895*$F896)))</f>
        <v>0</v>
      </c>
      <c r="Z895" s="649">
        <f t="shared" ref="Z895" si="11457">((Z896*$H895)-((Z896*$H895*$E896)+(Z896*$H895*$F896)))</f>
        <v>0</v>
      </c>
      <c r="AA895" s="649">
        <f t="shared" ref="AA895" si="11458">((AA896*$H895)-((AA896*$H895*$E896)+(AA896*$H895*$F896)))</f>
        <v>0</v>
      </c>
      <c r="AB895" s="649">
        <f t="shared" ref="AB895" si="11459">((AB896*$H895)-((AB896*$H895*$E896)+(AB896*$H895*$F896)))</f>
        <v>0</v>
      </c>
      <c r="AC895" s="649">
        <f t="shared" ref="AC895" si="11460">((AC896*$H895)-((AC896*$H895*$E896)+(AC896*$H895*$F896)))</f>
        <v>0</v>
      </c>
      <c r="AD895" s="649">
        <f t="shared" ref="AD895" si="11461">((AD896*$H895)-((AD896*$H895*$E896)+(AD896*$H895*$F896)))</f>
        <v>0</v>
      </c>
      <c r="AE895" s="649">
        <f t="shared" ref="AE895" si="11462">((AE896*$H895)-((AE896*$H895*$E896)+(AE896*$H895*$F896)))</f>
        <v>0</v>
      </c>
      <c r="AF895" s="649">
        <f t="shared" ref="AF895" si="11463">((AF896*$H895)-((AF896*$H895*$E896)+(AF896*$H895*$F896)))</f>
        <v>0</v>
      </c>
      <c r="AG895" s="649">
        <f t="shared" ref="AG895" si="11464">((AG896*$H895)-((AG896*$H895*$E896)+(AG896*$H895*$F896)))</f>
        <v>0</v>
      </c>
      <c r="AH895" s="649">
        <f>+AH896*H895</f>
        <v>15455.608778852595</v>
      </c>
      <c r="AI895" s="649">
        <f t="shared" ref="AI895" si="11465">+AI896*H895</f>
        <v>0</v>
      </c>
      <c r="AJ895" s="649">
        <v>0</v>
      </c>
      <c r="AK895" s="649">
        <v>0</v>
      </c>
      <c r="AL895" s="649">
        <v>0</v>
      </c>
      <c r="AM895" s="649">
        <v>0</v>
      </c>
      <c r="AN895" s="649">
        <v>0</v>
      </c>
      <c r="AO895" s="649">
        <v>0</v>
      </c>
      <c r="AP895" s="649">
        <v>0</v>
      </c>
      <c r="AQ895" s="649">
        <v>0</v>
      </c>
      <c r="AR895" s="649">
        <v>0</v>
      </c>
      <c r="AS895" s="649">
        <v>0</v>
      </c>
      <c r="AT895" s="649">
        <v>0</v>
      </c>
      <c r="AU895" s="649">
        <v>0</v>
      </c>
      <c r="AV895" s="649">
        <v>0</v>
      </c>
      <c r="AW895" s="613">
        <f t="shared" si="11000"/>
        <v>309112.17557705194</v>
      </c>
      <c r="AX895" s="645">
        <f t="shared" si="10998"/>
        <v>0</v>
      </c>
      <c r="AY895" s="656">
        <f t="shared" si="10999"/>
        <v>0</v>
      </c>
      <c r="AZ895" s="591"/>
    </row>
    <row r="896" spans="1:52" s="314" customFormat="1">
      <c r="A896" s="642"/>
      <c r="B896" s="636"/>
      <c r="C896" s="636"/>
      <c r="D896" s="651"/>
      <c r="E896" s="652">
        <v>0.3</v>
      </c>
      <c r="F896" s="652">
        <v>0.05</v>
      </c>
      <c r="G896" s="653"/>
      <c r="H896" s="640"/>
      <c r="I896" s="640">
        <f t="shared" ref="I896:I959" si="11466">SUM(J896:AV896)</f>
        <v>1.35</v>
      </c>
      <c r="J896" s="658">
        <v>0</v>
      </c>
      <c r="K896" s="658">
        <v>0</v>
      </c>
      <c r="L896" s="658">
        <v>0</v>
      </c>
      <c r="M896" s="658">
        <v>0</v>
      </c>
      <c r="N896" s="658">
        <v>0</v>
      </c>
      <c r="O896" s="658">
        <v>0.1</v>
      </c>
      <c r="P896" s="658">
        <v>0.1</v>
      </c>
      <c r="Q896" s="658">
        <v>0.1</v>
      </c>
      <c r="R896" s="658">
        <v>0</v>
      </c>
      <c r="S896" s="658">
        <v>0</v>
      </c>
      <c r="T896" s="658">
        <v>0.65</v>
      </c>
      <c r="U896" s="658">
        <v>0.35</v>
      </c>
      <c r="V896" s="658">
        <v>0</v>
      </c>
      <c r="W896" s="658">
        <v>0</v>
      </c>
      <c r="X896" s="658">
        <v>0</v>
      </c>
      <c r="Y896" s="658">
        <v>0</v>
      </c>
      <c r="Z896" s="658">
        <v>0</v>
      </c>
      <c r="AA896" s="658">
        <v>0</v>
      </c>
      <c r="AB896" s="658">
        <v>0</v>
      </c>
      <c r="AC896" s="658">
        <v>0</v>
      </c>
      <c r="AD896" s="658">
        <v>0</v>
      </c>
      <c r="AE896" s="658">
        <v>0</v>
      </c>
      <c r="AF896" s="658">
        <v>0</v>
      </c>
      <c r="AG896" s="658">
        <v>0</v>
      </c>
      <c r="AH896" s="658">
        <v>0.05</v>
      </c>
      <c r="AI896" s="658">
        <v>0</v>
      </c>
      <c r="AJ896" s="658">
        <v>0</v>
      </c>
      <c r="AK896" s="658">
        <v>0</v>
      </c>
      <c r="AL896" s="658">
        <v>0</v>
      </c>
      <c r="AM896" s="658">
        <v>0</v>
      </c>
      <c r="AN896" s="658">
        <v>0</v>
      </c>
      <c r="AO896" s="658">
        <v>0</v>
      </c>
      <c r="AP896" s="658">
        <v>0</v>
      </c>
      <c r="AQ896" s="658">
        <v>0</v>
      </c>
      <c r="AR896" s="658">
        <v>0</v>
      </c>
      <c r="AS896" s="658">
        <v>0</v>
      </c>
      <c r="AT896" s="658">
        <v>0</v>
      </c>
      <c r="AU896" s="658">
        <v>0</v>
      </c>
      <c r="AV896" s="658">
        <v>0</v>
      </c>
      <c r="AW896" s="613">
        <f t="shared" si="11000"/>
        <v>1.35</v>
      </c>
      <c r="AX896" s="645">
        <f t="shared" si="10998"/>
        <v>1.35</v>
      </c>
      <c r="AY896" s="656" t="e">
        <f t="shared" si="10999"/>
        <v>#DIV/0!</v>
      </c>
      <c r="AZ896" s="661"/>
    </row>
    <row r="897" spans="1:52">
      <c r="A897" s="590"/>
      <c r="B897" s="629" t="s">
        <v>278</v>
      </c>
      <c r="C897" s="629" t="s">
        <v>1015</v>
      </c>
      <c r="D897" s="630" t="s">
        <v>1016</v>
      </c>
      <c r="E897" s="643"/>
      <c r="F897" s="643"/>
      <c r="G897" s="631"/>
      <c r="H897" s="632">
        <f>+H898+H900+H902+H904+H906+H908+H910+H912+H914+H916+H918+H920+H922+H924+H926+H928+H930+H932</f>
        <v>6273761.2365860818</v>
      </c>
      <c r="I897" s="632">
        <f t="shared" si="11466"/>
        <v>6273761.236586079</v>
      </c>
      <c r="J897" s="632">
        <f t="shared" ref="J897:AV897" si="11467">+J898+J900+J902+J904+J906+J908+J910+J912+J914+J916+J918+J920+J922+J924+J926+J928+J930+J932</f>
        <v>0</v>
      </c>
      <c r="K897" s="632">
        <f t="shared" si="11467"/>
        <v>0</v>
      </c>
      <c r="L897" s="632">
        <f t="shared" si="11467"/>
        <v>0</v>
      </c>
      <c r="M897" s="632">
        <f t="shared" si="11467"/>
        <v>0</v>
      </c>
      <c r="N897" s="632">
        <f t="shared" si="11467"/>
        <v>0</v>
      </c>
      <c r="O897" s="632">
        <f t="shared" si="11467"/>
        <v>627376.12365860783</v>
      </c>
      <c r="P897" s="632">
        <f t="shared" si="11467"/>
        <v>627376.12365860783</v>
      </c>
      <c r="Q897" s="632">
        <f t="shared" si="11467"/>
        <v>627376.12365860783</v>
      </c>
      <c r="R897" s="632">
        <f t="shared" si="11467"/>
        <v>0</v>
      </c>
      <c r="S897" s="632">
        <f t="shared" si="11467"/>
        <v>0</v>
      </c>
      <c r="T897" s="632">
        <f t="shared" si="11467"/>
        <v>0</v>
      </c>
      <c r="U897" s="632">
        <f t="shared" si="11467"/>
        <v>227835.92984922582</v>
      </c>
      <c r="V897" s="632">
        <f t="shared" si="11467"/>
        <v>514749.43029405706</v>
      </c>
      <c r="W897" s="632">
        <f t="shared" si="11467"/>
        <v>577304.05177955679</v>
      </c>
      <c r="X897" s="632">
        <f t="shared" si="11467"/>
        <v>552679.70833872259</v>
      </c>
      <c r="Y897" s="632">
        <f t="shared" si="11467"/>
        <v>558151.78465890791</v>
      </c>
      <c r="Z897" s="632">
        <f t="shared" si="11467"/>
        <v>572202.78628451214</v>
      </c>
      <c r="AA897" s="632">
        <f t="shared" si="11467"/>
        <v>383197.81175172818</v>
      </c>
      <c r="AB897" s="632">
        <f t="shared" si="11467"/>
        <v>324734.25979174243</v>
      </c>
      <c r="AC897" s="632">
        <f t="shared" si="11467"/>
        <v>217512.05281308017</v>
      </c>
      <c r="AD897" s="632">
        <f t="shared" si="11467"/>
        <v>129267.93063042423</v>
      </c>
      <c r="AE897" s="632">
        <f t="shared" si="11467"/>
        <v>20309.057588994649</v>
      </c>
      <c r="AF897" s="632">
        <f t="shared" si="11467"/>
        <v>0</v>
      </c>
      <c r="AG897" s="632">
        <f t="shared" si="11467"/>
        <v>0</v>
      </c>
      <c r="AH897" s="632">
        <f t="shared" si="11467"/>
        <v>313688.06182930392</v>
      </c>
      <c r="AI897" s="632">
        <f t="shared" si="11467"/>
        <v>0</v>
      </c>
      <c r="AJ897" s="632">
        <f t="shared" si="11467"/>
        <v>0</v>
      </c>
      <c r="AK897" s="632">
        <f t="shared" si="11467"/>
        <v>0</v>
      </c>
      <c r="AL897" s="632">
        <f t="shared" si="11467"/>
        <v>0</v>
      </c>
      <c r="AM897" s="632">
        <f t="shared" si="11467"/>
        <v>0</v>
      </c>
      <c r="AN897" s="632">
        <f t="shared" si="11467"/>
        <v>0</v>
      </c>
      <c r="AO897" s="632">
        <f t="shared" si="11467"/>
        <v>0</v>
      </c>
      <c r="AP897" s="632">
        <f t="shared" si="11467"/>
        <v>0</v>
      </c>
      <c r="AQ897" s="632">
        <f t="shared" si="11467"/>
        <v>0</v>
      </c>
      <c r="AR897" s="632">
        <f t="shared" si="11467"/>
        <v>0</v>
      </c>
      <c r="AS897" s="632">
        <f t="shared" si="11467"/>
        <v>0</v>
      </c>
      <c r="AT897" s="632">
        <f t="shared" si="11467"/>
        <v>0</v>
      </c>
      <c r="AU897" s="632">
        <f t="shared" si="11467"/>
        <v>0</v>
      </c>
      <c r="AV897" s="632">
        <f t="shared" si="11467"/>
        <v>0</v>
      </c>
      <c r="AW897" s="613">
        <f t="shared" si="11000"/>
        <v>6273761.236586079</v>
      </c>
      <c r="AX897" s="645">
        <f t="shared" si="10998"/>
        <v>0</v>
      </c>
      <c r="AY897" s="656">
        <f t="shared" si="10999"/>
        <v>0</v>
      </c>
      <c r="AZ897" s="591"/>
    </row>
    <row r="898" spans="1:52">
      <c r="A898" s="590"/>
      <c r="B898" s="646" t="s">
        <v>305</v>
      </c>
      <c r="C898" s="646" t="s">
        <v>1017</v>
      </c>
      <c r="D898" s="647" t="s">
        <v>1018</v>
      </c>
      <c r="E898" s="648"/>
      <c r="F898" s="648"/>
      <c r="G898" s="649"/>
      <c r="H898" s="650">
        <v>300581.12019191642</v>
      </c>
      <c r="I898" s="650">
        <f t="shared" si="11466"/>
        <v>300581.12019191642</v>
      </c>
      <c r="J898" s="649">
        <v>0</v>
      </c>
      <c r="K898" s="649">
        <v>0</v>
      </c>
      <c r="L898" s="649">
        <v>0</v>
      </c>
      <c r="M898" s="649">
        <v>0</v>
      </c>
      <c r="N898" s="649">
        <v>0</v>
      </c>
      <c r="O898" s="649">
        <f>+O899*$H898</f>
        <v>30058.112019191642</v>
      </c>
      <c r="P898" s="649">
        <f t="shared" ref="P898" si="11468">+P899*$H898</f>
        <v>30058.112019191642</v>
      </c>
      <c r="Q898" s="649">
        <f t="shared" ref="Q898" si="11469">+Q899*$H898</f>
        <v>30058.112019191642</v>
      </c>
      <c r="R898" s="649">
        <f t="shared" ref="R898" si="11470">((R899*$H898)-((R899*$H898*$E899)+(R899*$H898*$F899)))</f>
        <v>0</v>
      </c>
      <c r="S898" s="649">
        <f t="shared" ref="S898" si="11471">((S899*$H898)-((S899*$H898*$E899)+(S899*$H898*$F899)))</f>
        <v>0</v>
      </c>
      <c r="T898" s="649">
        <f t="shared" ref="T898" si="11472">((T899*$H898)-((T899*$H898*$E899)+(T899*$H898*$F899)))</f>
        <v>0</v>
      </c>
      <c r="U898" s="649">
        <f t="shared" ref="U898" si="11473">((U899*$H898)-((U899*$H898*$E899)+(U899*$H898*$F899)))</f>
        <v>134810.6324060745</v>
      </c>
      <c r="V898" s="649">
        <f t="shared" ref="V898" si="11474">((V899*$H898)-((V899*$H898*$E899)+(V899*$H898*$F899)))</f>
        <v>60567.09571867116</v>
      </c>
      <c r="W898" s="649">
        <f t="shared" ref="W898" si="11475">((W899*$H898)-((W899*$H898*$E899)+(W899*$H898*$F899)))</f>
        <v>0</v>
      </c>
      <c r="X898" s="649">
        <f t="shared" ref="X898" si="11476">((X899*$H898)-((X899*$H898*$E899)+(X899*$H898*$F899)))</f>
        <v>0</v>
      </c>
      <c r="Y898" s="649">
        <f t="shared" ref="Y898" si="11477">((Y899*$H898)-((Y899*$H898*$E899)+(Y899*$H898*$F899)))</f>
        <v>0</v>
      </c>
      <c r="Z898" s="649">
        <f t="shared" ref="Z898" si="11478">((Z899*$H898)-((Z899*$H898*$E899)+(Z899*$H898*$F899)))</f>
        <v>0</v>
      </c>
      <c r="AA898" s="649">
        <f t="shared" ref="AA898" si="11479">((AA899*$H898)-((AA899*$H898*$E899)+(AA899*$H898*$F899)))</f>
        <v>0</v>
      </c>
      <c r="AB898" s="649">
        <f t="shared" ref="AB898" si="11480">((AB899*$H898)-((AB899*$H898*$E899)+(AB899*$H898*$F899)))</f>
        <v>0</v>
      </c>
      <c r="AC898" s="649">
        <f t="shared" ref="AC898" si="11481">((AC899*$H898)-((AC899*$H898*$E899)+(AC899*$H898*$F899)))</f>
        <v>0</v>
      </c>
      <c r="AD898" s="649">
        <f t="shared" ref="AD898" si="11482">((AD899*$H898)-((AD899*$H898*$E899)+(AD899*$H898*$F899)))</f>
        <v>0</v>
      </c>
      <c r="AE898" s="649">
        <f t="shared" ref="AE898" si="11483">((AE899*$H898)-((AE899*$H898*$E899)+(AE899*$H898*$F899)))</f>
        <v>0</v>
      </c>
      <c r="AF898" s="649">
        <f t="shared" ref="AF898" si="11484">((AF899*$H898)-((AF899*$H898*$E899)+(AF899*$H898*$F899)))</f>
        <v>0</v>
      </c>
      <c r="AG898" s="649">
        <f t="shared" ref="AG898" si="11485">((AG899*$H898)-((AG899*$H898*$E899)+(AG899*$H898*$F899)))</f>
        <v>0</v>
      </c>
      <c r="AH898" s="649">
        <f>+AH899*H898</f>
        <v>15029.056009595821</v>
      </c>
      <c r="AI898" s="649">
        <f t="shared" ref="AI898" si="11486">+AI899*H898</f>
        <v>0</v>
      </c>
      <c r="AJ898" s="649">
        <v>0</v>
      </c>
      <c r="AK898" s="649">
        <v>0</v>
      </c>
      <c r="AL898" s="649">
        <v>0</v>
      </c>
      <c r="AM898" s="649">
        <v>0</v>
      </c>
      <c r="AN898" s="649">
        <v>0</v>
      </c>
      <c r="AO898" s="649">
        <v>0</v>
      </c>
      <c r="AP898" s="649">
        <v>0</v>
      </c>
      <c r="AQ898" s="649">
        <v>0</v>
      </c>
      <c r="AR898" s="649">
        <v>0</v>
      </c>
      <c r="AS898" s="649">
        <v>0</v>
      </c>
      <c r="AT898" s="649">
        <v>0</v>
      </c>
      <c r="AU898" s="649">
        <v>0</v>
      </c>
      <c r="AV898" s="649">
        <v>0</v>
      </c>
      <c r="AW898" s="613">
        <f t="shared" si="11000"/>
        <v>300581.12019191642</v>
      </c>
      <c r="AX898" s="645">
        <f t="shared" si="10998"/>
        <v>0</v>
      </c>
      <c r="AY898" s="656">
        <f t="shared" si="10999"/>
        <v>0</v>
      </c>
      <c r="AZ898" s="591"/>
    </row>
    <row r="899" spans="1:52" s="314" customFormat="1">
      <c r="A899" s="642"/>
      <c r="B899" s="636"/>
      <c r="C899" s="636"/>
      <c r="D899" s="651"/>
      <c r="E899" s="652">
        <v>0.3</v>
      </c>
      <c r="F899" s="652">
        <v>0.05</v>
      </c>
      <c r="G899" s="653"/>
      <c r="H899" s="640"/>
      <c r="I899" s="640">
        <f t="shared" si="11466"/>
        <v>1.35</v>
      </c>
      <c r="J899" s="658">
        <v>0</v>
      </c>
      <c r="K899" s="658">
        <v>0</v>
      </c>
      <c r="L899" s="658">
        <v>0</v>
      </c>
      <c r="M899" s="658">
        <v>0</v>
      </c>
      <c r="N899" s="658">
        <v>0</v>
      </c>
      <c r="O899" s="658">
        <v>0.1</v>
      </c>
      <c r="P899" s="658">
        <v>0.1</v>
      </c>
      <c r="Q899" s="658">
        <v>0.1</v>
      </c>
      <c r="R899" s="658">
        <v>0</v>
      </c>
      <c r="S899" s="658">
        <v>0</v>
      </c>
      <c r="T899" s="658">
        <v>0</v>
      </c>
      <c r="U899" s="658">
        <v>0.69</v>
      </c>
      <c r="V899" s="658">
        <v>0.31000000000000005</v>
      </c>
      <c r="W899" s="658">
        <v>0</v>
      </c>
      <c r="X899" s="658">
        <v>0</v>
      </c>
      <c r="Y899" s="658">
        <v>0</v>
      </c>
      <c r="Z899" s="658">
        <v>0</v>
      </c>
      <c r="AA899" s="658">
        <v>0</v>
      </c>
      <c r="AB899" s="658">
        <v>0</v>
      </c>
      <c r="AC899" s="658">
        <v>0</v>
      </c>
      <c r="AD899" s="658">
        <v>0</v>
      </c>
      <c r="AE899" s="658">
        <v>0</v>
      </c>
      <c r="AF899" s="658">
        <v>0</v>
      </c>
      <c r="AG899" s="658">
        <v>0</v>
      </c>
      <c r="AH899" s="658">
        <v>0.05</v>
      </c>
      <c r="AI899" s="658">
        <v>0</v>
      </c>
      <c r="AJ899" s="658">
        <v>0</v>
      </c>
      <c r="AK899" s="658">
        <v>0</v>
      </c>
      <c r="AL899" s="658">
        <v>0</v>
      </c>
      <c r="AM899" s="658">
        <v>0</v>
      </c>
      <c r="AN899" s="658">
        <v>0</v>
      </c>
      <c r="AO899" s="658">
        <v>0</v>
      </c>
      <c r="AP899" s="658">
        <v>0</v>
      </c>
      <c r="AQ899" s="658">
        <v>0</v>
      </c>
      <c r="AR899" s="658">
        <v>0</v>
      </c>
      <c r="AS899" s="658">
        <v>0</v>
      </c>
      <c r="AT899" s="658">
        <v>0</v>
      </c>
      <c r="AU899" s="658">
        <v>0</v>
      </c>
      <c r="AV899" s="658">
        <v>0</v>
      </c>
      <c r="AW899" s="613">
        <f t="shared" si="11000"/>
        <v>1.35</v>
      </c>
      <c r="AX899" s="645">
        <f t="shared" si="10998"/>
        <v>1.35</v>
      </c>
      <c r="AY899" s="656" t="e">
        <f t="shared" si="10999"/>
        <v>#DIV/0!</v>
      </c>
      <c r="AZ899" s="661"/>
    </row>
    <row r="900" spans="1:52">
      <c r="A900" s="590"/>
      <c r="B900" s="646" t="s">
        <v>305</v>
      </c>
      <c r="C900" s="646" t="s">
        <v>1019</v>
      </c>
      <c r="D900" s="647" t="s">
        <v>1020</v>
      </c>
      <c r="E900" s="648"/>
      <c r="F900" s="648"/>
      <c r="G900" s="649"/>
      <c r="H900" s="650">
        <v>420928.94770656707</v>
      </c>
      <c r="I900" s="650">
        <f t="shared" si="11466"/>
        <v>420928.94770656712</v>
      </c>
      <c r="J900" s="649">
        <v>0</v>
      </c>
      <c r="K900" s="649">
        <v>0</v>
      </c>
      <c r="L900" s="649">
        <v>0</v>
      </c>
      <c r="M900" s="649">
        <v>0</v>
      </c>
      <c r="N900" s="649">
        <v>0</v>
      </c>
      <c r="O900" s="649">
        <f>+O901*$H900</f>
        <v>42092.894770656712</v>
      </c>
      <c r="P900" s="649">
        <f t="shared" ref="P900" si="11487">+P901*$H900</f>
        <v>42092.894770656712</v>
      </c>
      <c r="Q900" s="649">
        <f t="shared" ref="Q900" si="11488">+Q901*$H900</f>
        <v>42092.894770656712</v>
      </c>
      <c r="R900" s="649">
        <f t="shared" ref="R900" si="11489">((R901*$H900)-((R901*$H900*$E901)+(R901*$H900*$F901)))</f>
        <v>0</v>
      </c>
      <c r="S900" s="649">
        <f t="shared" ref="S900" si="11490">((S901*$H900)-((S901*$H900*$E901)+(S901*$H900*$F901)))</f>
        <v>0</v>
      </c>
      <c r="T900" s="649">
        <f t="shared" ref="T900" si="11491">((T901*$H900)-((T901*$H900*$E901)+(T901*$H900*$F901)))</f>
        <v>0</v>
      </c>
      <c r="U900" s="649">
        <f t="shared" ref="U900" si="11492">((U901*$H900)-((U901*$H900*$E901)+(U901*$H900*$F901)))</f>
        <v>93025.297443151328</v>
      </c>
      <c r="V900" s="649">
        <f t="shared" ref="V900" si="11493">((V901*$H900)-((V901*$H900*$E901)+(V901*$H900*$F901)))</f>
        <v>180578.51856611727</v>
      </c>
      <c r="W900" s="649">
        <f t="shared" ref="W900" si="11494">((W901*$H900)-((W901*$H900*$E901)+(W901*$H900*$F901)))</f>
        <v>0</v>
      </c>
      <c r="X900" s="649">
        <f t="shared" ref="X900" si="11495">((X901*$H900)-((X901*$H900*$E901)+(X901*$H900*$F901)))</f>
        <v>0</v>
      </c>
      <c r="Y900" s="649">
        <f t="shared" ref="Y900" si="11496">((Y901*$H900)-((Y901*$H900*$E901)+(Y901*$H900*$F901)))</f>
        <v>0</v>
      </c>
      <c r="Z900" s="649">
        <f t="shared" ref="Z900" si="11497">((Z901*$H900)-((Z901*$H900*$E901)+(Z901*$H900*$F901)))</f>
        <v>0</v>
      </c>
      <c r="AA900" s="649">
        <f t="shared" ref="AA900" si="11498">((AA901*$H900)-((AA901*$H900*$E901)+(AA901*$H900*$F901)))</f>
        <v>0</v>
      </c>
      <c r="AB900" s="649">
        <f t="shared" ref="AB900" si="11499">((AB901*$H900)-((AB901*$H900*$E901)+(AB901*$H900*$F901)))</f>
        <v>0</v>
      </c>
      <c r="AC900" s="649">
        <f t="shared" ref="AC900" si="11500">((AC901*$H900)-((AC901*$H900*$E901)+(AC901*$H900*$F901)))</f>
        <v>0</v>
      </c>
      <c r="AD900" s="649">
        <f t="shared" ref="AD900" si="11501">((AD901*$H900)-((AD901*$H900*$E901)+(AD901*$H900*$F901)))</f>
        <v>0</v>
      </c>
      <c r="AE900" s="649">
        <f t="shared" ref="AE900" si="11502">((AE901*$H900)-((AE901*$H900*$E901)+(AE901*$H900*$F901)))</f>
        <v>0</v>
      </c>
      <c r="AF900" s="649">
        <f t="shared" ref="AF900" si="11503">((AF901*$H900)-((AF901*$H900*$E901)+(AF901*$H900*$F901)))</f>
        <v>0</v>
      </c>
      <c r="AG900" s="649">
        <f t="shared" ref="AG900" si="11504">((AG901*$H900)-((AG901*$H900*$E901)+(AG901*$H900*$F901)))</f>
        <v>0</v>
      </c>
      <c r="AH900" s="649">
        <f>+AH901*H900</f>
        <v>21046.447385328356</v>
      </c>
      <c r="AI900" s="649">
        <f t="shared" ref="AI900" si="11505">+AI901*H900</f>
        <v>0</v>
      </c>
      <c r="AJ900" s="649">
        <v>0</v>
      </c>
      <c r="AK900" s="649">
        <v>0</v>
      </c>
      <c r="AL900" s="649">
        <v>0</v>
      </c>
      <c r="AM900" s="649">
        <v>0</v>
      </c>
      <c r="AN900" s="649">
        <v>0</v>
      </c>
      <c r="AO900" s="649">
        <v>0</v>
      </c>
      <c r="AP900" s="649">
        <v>0</v>
      </c>
      <c r="AQ900" s="649">
        <v>0</v>
      </c>
      <c r="AR900" s="649">
        <v>0</v>
      </c>
      <c r="AS900" s="649">
        <v>0</v>
      </c>
      <c r="AT900" s="649">
        <v>0</v>
      </c>
      <c r="AU900" s="649">
        <v>0</v>
      </c>
      <c r="AV900" s="649">
        <v>0</v>
      </c>
      <c r="AW900" s="613">
        <f t="shared" si="11000"/>
        <v>420928.94770656712</v>
      </c>
      <c r="AX900" s="645">
        <f t="shared" si="10998"/>
        <v>0</v>
      </c>
      <c r="AY900" s="656">
        <f t="shared" si="10999"/>
        <v>0</v>
      </c>
      <c r="AZ900" s="591"/>
    </row>
    <row r="901" spans="1:52" s="314" customFormat="1">
      <c r="A901" s="642"/>
      <c r="B901" s="636"/>
      <c r="C901" s="636"/>
      <c r="D901" s="651"/>
      <c r="E901" s="652">
        <v>0.3</v>
      </c>
      <c r="F901" s="652">
        <v>0.05</v>
      </c>
      <c r="G901" s="653"/>
      <c r="H901" s="640"/>
      <c r="I901" s="640">
        <f t="shared" si="11466"/>
        <v>1.35</v>
      </c>
      <c r="J901" s="658">
        <v>0</v>
      </c>
      <c r="K901" s="658">
        <v>0</v>
      </c>
      <c r="L901" s="658">
        <v>0</v>
      </c>
      <c r="M901" s="658">
        <v>0</v>
      </c>
      <c r="N901" s="658">
        <v>0</v>
      </c>
      <c r="O901" s="658">
        <v>0.1</v>
      </c>
      <c r="P901" s="658">
        <v>0.1</v>
      </c>
      <c r="Q901" s="658">
        <v>0.1</v>
      </c>
      <c r="R901" s="658">
        <v>0</v>
      </c>
      <c r="S901" s="658">
        <v>0</v>
      </c>
      <c r="T901" s="658">
        <v>0</v>
      </c>
      <c r="U901" s="658">
        <v>0.34</v>
      </c>
      <c r="V901" s="658">
        <v>0.65999999999999992</v>
      </c>
      <c r="W901" s="658">
        <v>0</v>
      </c>
      <c r="X901" s="658">
        <v>0</v>
      </c>
      <c r="Y901" s="658">
        <v>0</v>
      </c>
      <c r="Z901" s="658">
        <v>0</v>
      </c>
      <c r="AA901" s="658">
        <v>0</v>
      </c>
      <c r="AB901" s="658">
        <v>0</v>
      </c>
      <c r="AC901" s="658">
        <v>0</v>
      </c>
      <c r="AD901" s="658">
        <v>0</v>
      </c>
      <c r="AE901" s="658">
        <v>0</v>
      </c>
      <c r="AF901" s="658">
        <v>0</v>
      </c>
      <c r="AG901" s="658">
        <v>0</v>
      </c>
      <c r="AH901" s="658">
        <v>0.05</v>
      </c>
      <c r="AI901" s="658">
        <v>0</v>
      </c>
      <c r="AJ901" s="658">
        <v>0</v>
      </c>
      <c r="AK901" s="658">
        <v>0</v>
      </c>
      <c r="AL901" s="658">
        <v>0</v>
      </c>
      <c r="AM901" s="658">
        <v>0</v>
      </c>
      <c r="AN901" s="658">
        <v>0</v>
      </c>
      <c r="AO901" s="658">
        <v>0</v>
      </c>
      <c r="AP901" s="658">
        <v>0</v>
      </c>
      <c r="AQ901" s="658">
        <v>0</v>
      </c>
      <c r="AR901" s="658">
        <v>0</v>
      </c>
      <c r="AS901" s="658">
        <v>0</v>
      </c>
      <c r="AT901" s="658">
        <v>0</v>
      </c>
      <c r="AU901" s="658">
        <v>0</v>
      </c>
      <c r="AV901" s="658">
        <v>0</v>
      </c>
      <c r="AW901" s="613">
        <f t="shared" si="11000"/>
        <v>1.35</v>
      </c>
      <c r="AX901" s="645">
        <f t="shared" si="10998"/>
        <v>1.35</v>
      </c>
      <c r="AY901" s="656" t="e">
        <f t="shared" si="10999"/>
        <v>#DIV/0!</v>
      </c>
      <c r="AZ901" s="661"/>
    </row>
    <row r="902" spans="1:52">
      <c r="A902" s="590"/>
      <c r="B902" s="646" t="s">
        <v>305</v>
      </c>
      <c r="C902" s="646" t="s">
        <v>1021</v>
      </c>
      <c r="D902" s="647" t="s">
        <v>1022</v>
      </c>
      <c r="E902" s="648"/>
      <c r="F902" s="648"/>
      <c r="G902" s="649"/>
      <c r="H902" s="650">
        <v>420928.94770656707</v>
      </c>
      <c r="I902" s="650">
        <f t="shared" si="11466"/>
        <v>420928.94770656712</v>
      </c>
      <c r="J902" s="649">
        <v>0</v>
      </c>
      <c r="K902" s="649">
        <v>0</v>
      </c>
      <c r="L902" s="649">
        <v>0</v>
      </c>
      <c r="M902" s="649">
        <v>0</v>
      </c>
      <c r="N902" s="649">
        <v>0</v>
      </c>
      <c r="O902" s="649">
        <f>+O903*$H902</f>
        <v>42092.894770656712</v>
      </c>
      <c r="P902" s="649">
        <f t="shared" ref="P902" si="11506">+P903*$H902</f>
        <v>42092.894770656712</v>
      </c>
      <c r="Q902" s="649">
        <f t="shared" ref="Q902" si="11507">+Q903*$H902</f>
        <v>42092.894770656712</v>
      </c>
      <c r="R902" s="649">
        <f t="shared" ref="R902" si="11508">((R903*$H902)-((R903*$H902*$E903)+(R903*$H902*$F903)))</f>
        <v>0</v>
      </c>
      <c r="S902" s="649">
        <f t="shared" ref="S902" si="11509">((S903*$H902)-((S903*$H902*$E903)+(S903*$H902*$F903)))</f>
        <v>0</v>
      </c>
      <c r="T902" s="649">
        <f t="shared" ref="T902" si="11510">((T903*$H902)-((T903*$H902*$E903)+(T903*$H902*$F903)))</f>
        <v>0</v>
      </c>
      <c r="U902" s="649">
        <f t="shared" ref="U902" si="11511">((U903*$H902)-((U903*$H902*$E903)+(U903*$H902*$F903)))</f>
        <v>0</v>
      </c>
      <c r="V902" s="649">
        <f t="shared" ref="V902" si="11512">((V903*$H902)-((V903*$H902*$E903)+(V903*$H902*$F903)))</f>
        <v>183314.55672620999</v>
      </c>
      <c r="W902" s="649">
        <f t="shared" ref="W902" si="11513">((W903*$H902)-((W903*$H902*$E903)+(W903*$H902*$F903)))</f>
        <v>90289.259283058636</v>
      </c>
      <c r="X902" s="649">
        <f t="shared" ref="X902" si="11514">((X903*$H902)-((X903*$H902*$E903)+(X903*$H902*$F903)))</f>
        <v>0</v>
      </c>
      <c r="Y902" s="649">
        <f t="shared" ref="Y902" si="11515">((Y903*$H902)-((Y903*$H902*$E903)+(Y903*$H902*$F903)))</f>
        <v>0</v>
      </c>
      <c r="Z902" s="649">
        <f t="shared" ref="Z902" si="11516">((Z903*$H902)-((Z903*$H902*$E903)+(Z903*$H902*$F903)))</f>
        <v>0</v>
      </c>
      <c r="AA902" s="649">
        <f t="shared" ref="AA902" si="11517">((AA903*$H902)-((AA903*$H902*$E903)+(AA903*$H902*$F903)))</f>
        <v>0</v>
      </c>
      <c r="AB902" s="649">
        <f t="shared" ref="AB902" si="11518">((AB903*$H902)-((AB903*$H902*$E903)+(AB903*$H902*$F903)))</f>
        <v>0</v>
      </c>
      <c r="AC902" s="649">
        <f t="shared" ref="AC902" si="11519">((AC903*$H902)-((AC903*$H902*$E903)+(AC903*$H902*$F903)))</f>
        <v>0</v>
      </c>
      <c r="AD902" s="649">
        <f t="shared" ref="AD902" si="11520">((AD903*$H902)-((AD903*$H902*$E903)+(AD903*$H902*$F903)))</f>
        <v>0</v>
      </c>
      <c r="AE902" s="649">
        <f t="shared" ref="AE902" si="11521">((AE903*$H902)-((AE903*$H902*$E903)+(AE903*$H902*$F903)))</f>
        <v>0</v>
      </c>
      <c r="AF902" s="649">
        <f t="shared" ref="AF902" si="11522">((AF903*$H902)-((AF903*$H902*$E903)+(AF903*$H902*$F903)))</f>
        <v>0</v>
      </c>
      <c r="AG902" s="649">
        <f t="shared" ref="AG902" si="11523">((AG903*$H902)-((AG903*$H902*$E903)+(AG903*$H902*$F903)))</f>
        <v>0</v>
      </c>
      <c r="AH902" s="649">
        <f>+AH903*H902</f>
        <v>21046.447385328356</v>
      </c>
      <c r="AI902" s="649">
        <f t="shared" ref="AI902" si="11524">+AI903*H902</f>
        <v>0</v>
      </c>
      <c r="AJ902" s="649">
        <v>0</v>
      </c>
      <c r="AK902" s="649">
        <v>0</v>
      </c>
      <c r="AL902" s="649">
        <v>0</v>
      </c>
      <c r="AM902" s="649">
        <v>0</v>
      </c>
      <c r="AN902" s="649">
        <v>0</v>
      </c>
      <c r="AO902" s="649">
        <v>0</v>
      </c>
      <c r="AP902" s="649">
        <v>0</v>
      </c>
      <c r="AQ902" s="649">
        <v>0</v>
      </c>
      <c r="AR902" s="649">
        <v>0</v>
      </c>
      <c r="AS902" s="649">
        <v>0</v>
      </c>
      <c r="AT902" s="649">
        <v>0</v>
      </c>
      <c r="AU902" s="649">
        <v>0</v>
      </c>
      <c r="AV902" s="649">
        <v>0</v>
      </c>
      <c r="AW902" s="613">
        <f t="shared" si="11000"/>
        <v>420928.94770656712</v>
      </c>
      <c r="AX902" s="645">
        <f t="shared" si="10998"/>
        <v>0</v>
      </c>
      <c r="AY902" s="656">
        <f t="shared" si="10999"/>
        <v>0</v>
      </c>
      <c r="AZ902" s="591"/>
    </row>
    <row r="903" spans="1:52" s="314" customFormat="1">
      <c r="A903" s="642"/>
      <c r="B903" s="636"/>
      <c r="C903" s="636"/>
      <c r="D903" s="651"/>
      <c r="E903" s="652">
        <v>0.3</v>
      </c>
      <c r="F903" s="652">
        <v>0.05</v>
      </c>
      <c r="G903" s="653"/>
      <c r="H903" s="640"/>
      <c r="I903" s="640">
        <f t="shared" si="11466"/>
        <v>1.35</v>
      </c>
      <c r="J903" s="658">
        <v>0</v>
      </c>
      <c r="K903" s="658">
        <v>0</v>
      </c>
      <c r="L903" s="658">
        <v>0</v>
      </c>
      <c r="M903" s="658">
        <v>0</v>
      </c>
      <c r="N903" s="658">
        <v>0</v>
      </c>
      <c r="O903" s="658">
        <v>0.1</v>
      </c>
      <c r="P903" s="658">
        <v>0.1</v>
      </c>
      <c r="Q903" s="658">
        <v>0.1</v>
      </c>
      <c r="R903" s="658">
        <v>0</v>
      </c>
      <c r="S903" s="658">
        <v>0</v>
      </c>
      <c r="T903" s="658">
        <v>0</v>
      </c>
      <c r="U903" s="658">
        <v>0</v>
      </c>
      <c r="V903" s="658">
        <v>0.67</v>
      </c>
      <c r="W903" s="658">
        <v>0.32999999999999996</v>
      </c>
      <c r="X903" s="658">
        <v>0</v>
      </c>
      <c r="Y903" s="658">
        <v>0</v>
      </c>
      <c r="Z903" s="658">
        <v>0</v>
      </c>
      <c r="AA903" s="658">
        <v>0</v>
      </c>
      <c r="AB903" s="658">
        <v>0</v>
      </c>
      <c r="AC903" s="658">
        <v>0</v>
      </c>
      <c r="AD903" s="658">
        <v>0</v>
      </c>
      <c r="AE903" s="658">
        <v>0</v>
      </c>
      <c r="AF903" s="658">
        <v>0</v>
      </c>
      <c r="AG903" s="658">
        <v>0</v>
      </c>
      <c r="AH903" s="658">
        <v>0.05</v>
      </c>
      <c r="AI903" s="658">
        <v>0</v>
      </c>
      <c r="AJ903" s="658">
        <v>0</v>
      </c>
      <c r="AK903" s="658">
        <v>0</v>
      </c>
      <c r="AL903" s="658">
        <v>0</v>
      </c>
      <c r="AM903" s="658">
        <v>0</v>
      </c>
      <c r="AN903" s="658">
        <v>0</v>
      </c>
      <c r="AO903" s="658">
        <v>0</v>
      </c>
      <c r="AP903" s="658">
        <v>0</v>
      </c>
      <c r="AQ903" s="658">
        <v>0</v>
      </c>
      <c r="AR903" s="658">
        <v>0</v>
      </c>
      <c r="AS903" s="658">
        <v>0</v>
      </c>
      <c r="AT903" s="658">
        <v>0</v>
      </c>
      <c r="AU903" s="658">
        <v>0</v>
      </c>
      <c r="AV903" s="658">
        <v>0</v>
      </c>
      <c r="AW903" s="613">
        <f t="shared" si="11000"/>
        <v>1.35</v>
      </c>
      <c r="AX903" s="645">
        <f t="shared" si="10998"/>
        <v>1.35</v>
      </c>
      <c r="AY903" s="656" t="e">
        <f t="shared" si="10999"/>
        <v>#DIV/0!</v>
      </c>
      <c r="AZ903" s="661"/>
    </row>
    <row r="904" spans="1:52">
      <c r="A904" s="590"/>
      <c r="B904" s="646" t="s">
        <v>305</v>
      </c>
      <c r="C904" s="646" t="s">
        <v>1023</v>
      </c>
      <c r="D904" s="647" t="s">
        <v>1024</v>
      </c>
      <c r="E904" s="648"/>
      <c r="F904" s="648"/>
      <c r="G904" s="649"/>
      <c r="H904" s="650">
        <v>420928.94770656707</v>
      </c>
      <c r="I904" s="650">
        <f t="shared" si="11466"/>
        <v>420928.94770656707</v>
      </c>
      <c r="J904" s="649">
        <v>0</v>
      </c>
      <c r="K904" s="649">
        <v>0</v>
      </c>
      <c r="L904" s="649">
        <v>0</v>
      </c>
      <c r="M904" s="649">
        <v>0</v>
      </c>
      <c r="N904" s="649">
        <v>0</v>
      </c>
      <c r="O904" s="649">
        <f>+O905*$H904</f>
        <v>42092.894770656712</v>
      </c>
      <c r="P904" s="649">
        <f t="shared" ref="P904" si="11525">+P905*$H904</f>
        <v>42092.894770656712</v>
      </c>
      <c r="Q904" s="649">
        <f t="shared" ref="Q904" si="11526">+Q905*$H904</f>
        <v>42092.894770656712</v>
      </c>
      <c r="R904" s="649">
        <f t="shared" ref="R904" si="11527">((R905*$H904)-((R905*$H904*$E905)+(R905*$H904*$F905)))</f>
        <v>0</v>
      </c>
      <c r="S904" s="649">
        <f t="shared" ref="S904" si="11528">((S905*$H904)-((S905*$H904*$E905)+(S905*$H904*$F905)))</f>
        <v>0</v>
      </c>
      <c r="T904" s="649">
        <f t="shared" ref="T904" si="11529">((T905*$H904)-((T905*$H904*$E905)+(T905*$H904*$F905)))</f>
        <v>0</v>
      </c>
      <c r="U904" s="649">
        <f t="shared" ref="U904" si="11530">((U905*$H904)-((U905*$H904*$E905)+(U905*$H904*$F905)))</f>
        <v>0</v>
      </c>
      <c r="V904" s="649">
        <f t="shared" ref="V904" si="11531">((V905*$H904)-((V905*$H904*$E905)+(V905*$H904*$F905)))</f>
        <v>90289.259283058651</v>
      </c>
      <c r="W904" s="649">
        <f t="shared" ref="W904" si="11532">((W905*$H904)-((W905*$H904*$E905)+(W905*$H904*$F905)))</f>
        <v>183314.55672620994</v>
      </c>
      <c r="X904" s="649">
        <f t="shared" ref="X904" si="11533">((X905*$H904)-((X905*$H904*$E905)+(X905*$H904*$F905)))</f>
        <v>0</v>
      </c>
      <c r="Y904" s="649">
        <f t="shared" ref="Y904" si="11534">((Y905*$H904)-((Y905*$H904*$E905)+(Y905*$H904*$F905)))</f>
        <v>0</v>
      </c>
      <c r="Z904" s="649">
        <f t="shared" ref="Z904" si="11535">((Z905*$H904)-((Z905*$H904*$E905)+(Z905*$H904*$F905)))</f>
        <v>0</v>
      </c>
      <c r="AA904" s="649">
        <f t="shared" ref="AA904" si="11536">((AA905*$H904)-((AA905*$H904*$E905)+(AA905*$H904*$F905)))</f>
        <v>0</v>
      </c>
      <c r="AB904" s="649">
        <f t="shared" ref="AB904" si="11537">((AB905*$H904)-((AB905*$H904*$E905)+(AB905*$H904*$F905)))</f>
        <v>0</v>
      </c>
      <c r="AC904" s="649">
        <f t="shared" ref="AC904" si="11538">((AC905*$H904)-((AC905*$H904*$E905)+(AC905*$H904*$F905)))</f>
        <v>0</v>
      </c>
      <c r="AD904" s="649">
        <f t="shared" ref="AD904" si="11539">((AD905*$H904)-((AD905*$H904*$E905)+(AD905*$H904*$F905)))</f>
        <v>0</v>
      </c>
      <c r="AE904" s="649">
        <f t="shared" ref="AE904" si="11540">((AE905*$H904)-((AE905*$H904*$E905)+(AE905*$H904*$F905)))</f>
        <v>0</v>
      </c>
      <c r="AF904" s="649">
        <f t="shared" ref="AF904" si="11541">((AF905*$H904)-((AF905*$H904*$E905)+(AF905*$H904*$F905)))</f>
        <v>0</v>
      </c>
      <c r="AG904" s="649">
        <f t="shared" ref="AG904" si="11542">((AG905*$H904)-((AG905*$H904*$E905)+(AG905*$H904*$F905)))</f>
        <v>0</v>
      </c>
      <c r="AH904" s="649">
        <f>+AH905*H904</f>
        <v>21046.447385328356</v>
      </c>
      <c r="AI904" s="649">
        <f t="shared" ref="AI904" si="11543">+AI905*H904</f>
        <v>0</v>
      </c>
      <c r="AJ904" s="649">
        <v>0</v>
      </c>
      <c r="AK904" s="649">
        <v>0</v>
      </c>
      <c r="AL904" s="649">
        <v>0</v>
      </c>
      <c r="AM904" s="649">
        <v>0</v>
      </c>
      <c r="AN904" s="649">
        <v>0</v>
      </c>
      <c r="AO904" s="649">
        <v>0</v>
      </c>
      <c r="AP904" s="649">
        <v>0</v>
      </c>
      <c r="AQ904" s="649">
        <v>0</v>
      </c>
      <c r="AR904" s="649">
        <v>0</v>
      </c>
      <c r="AS904" s="649">
        <v>0</v>
      </c>
      <c r="AT904" s="649">
        <v>0</v>
      </c>
      <c r="AU904" s="649">
        <v>0</v>
      </c>
      <c r="AV904" s="649">
        <v>0</v>
      </c>
      <c r="AW904" s="613">
        <f t="shared" si="11000"/>
        <v>420928.94770656707</v>
      </c>
      <c r="AX904" s="645">
        <f t="shared" si="10998"/>
        <v>0</v>
      </c>
      <c r="AY904" s="656">
        <f t="shared" si="10999"/>
        <v>0</v>
      </c>
      <c r="AZ904" s="591"/>
    </row>
    <row r="905" spans="1:52" s="314" customFormat="1">
      <c r="A905" s="642"/>
      <c r="B905" s="636"/>
      <c r="C905" s="636"/>
      <c r="D905" s="651"/>
      <c r="E905" s="652">
        <v>0.3</v>
      </c>
      <c r="F905" s="652">
        <v>0.05</v>
      </c>
      <c r="G905" s="653"/>
      <c r="H905" s="640"/>
      <c r="I905" s="640">
        <f t="shared" si="11466"/>
        <v>1.35</v>
      </c>
      <c r="J905" s="658">
        <v>0</v>
      </c>
      <c r="K905" s="658">
        <v>0</v>
      </c>
      <c r="L905" s="658">
        <v>0</v>
      </c>
      <c r="M905" s="658">
        <v>0</v>
      </c>
      <c r="N905" s="658">
        <v>0</v>
      </c>
      <c r="O905" s="658">
        <v>0.1</v>
      </c>
      <c r="P905" s="658">
        <v>0.1</v>
      </c>
      <c r="Q905" s="658">
        <v>0.1</v>
      </c>
      <c r="R905" s="658">
        <v>0</v>
      </c>
      <c r="S905" s="658">
        <v>0</v>
      </c>
      <c r="T905" s="658">
        <v>0</v>
      </c>
      <c r="U905" s="658">
        <v>0</v>
      </c>
      <c r="V905" s="658">
        <v>0.33</v>
      </c>
      <c r="W905" s="658">
        <v>0.66999999999999993</v>
      </c>
      <c r="X905" s="658">
        <v>0</v>
      </c>
      <c r="Y905" s="658">
        <v>0</v>
      </c>
      <c r="Z905" s="658">
        <v>0</v>
      </c>
      <c r="AA905" s="658">
        <v>0</v>
      </c>
      <c r="AB905" s="658">
        <v>0</v>
      </c>
      <c r="AC905" s="658">
        <v>0</v>
      </c>
      <c r="AD905" s="658">
        <v>0</v>
      </c>
      <c r="AE905" s="658">
        <v>0</v>
      </c>
      <c r="AF905" s="658">
        <v>0</v>
      </c>
      <c r="AG905" s="658">
        <v>0</v>
      </c>
      <c r="AH905" s="658">
        <v>0.05</v>
      </c>
      <c r="AI905" s="658">
        <v>0</v>
      </c>
      <c r="AJ905" s="658">
        <v>0</v>
      </c>
      <c r="AK905" s="658">
        <v>0</v>
      </c>
      <c r="AL905" s="658">
        <v>0</v>
      </c>
      <c r="AM905" s="658">
        <v>0</v>
      </c>
      <c r="AN905" s="658">
        <v>0</v>
      </c>
      <c r="AO905" s="658">
        <v>0</v>
      </c>
      <c r="AP905" s="658">
        <v>0</v>
      </c>
      <c r="AQ905" s="658">
        <v>0</v>
      </c>
      <c r="AR905" s="658">
        <v>0</v>
      </c>
      <c r="AS905" s="658">
        <v>0</v>
      </c>
      <c r="AT905" s="658">
        <v>0</v>
      </c>
      <c r="AU905" s="658">
        <v>0</v>
      </c>
      <c r="AV905" s="658">
        <v>0</v>
      </c>
      <c r="AW905" s="613">
        <f t="shared" si="11000"/>
        <v>1.35</v>
      </c>
      <c r="AX905" s="645">
        <f t="shared" si="10998"/>
        <v>1.35</v>
      </c>
      <c r="AY905" s="656" t="e">
        <f t="shared" si="10999"/>
        <v>#DIV/0!</v>
      </c>
      <c r="AZ905" s="661"/>
    </row>
    <row r="906" spans="1:52">
      <c r="A906" s="590"/>
      <c r="B906" s="646" t="s">
        <v>305</v>
      </c>
      <c r="C906" s="646" t="s">
        <v>1025</v>
      </c>
      <c r="D906" s="647" t="s">
        <v>1026</v>
      </c>
      <c r="E906" s="648"/>
      <c r="F906" s="648"/>
      <c r="G906" s="649"/>
      <c r="H906" s="650">
        <v>420928.94770656707</v>
      </c>
      <c r="I906" s="650">
        <f t="shared" si="11466"/>
        <v>420928.94770656712</v>
      </c>
      <c r="J906" s="649">
        <v>0</v>
      </c>
      <c r="K906" s="649">
        <v>0</v>
      </c>
      <c r="L906" s="649">
        <v>0</v>
      </c>
      <c r="M906" s="649">
        <v>0</v>
      </c>
      <c r="N906" s="649">
        <v>0</v>
      </c>
      <c r="O906" s="649">
        <f>+O907*$H906</f>
        <v>42092.894770656712</v>
      </c>
      <c r="P906" s="649">
        <f t="shared" ref="P906" si="11544">+P907*$H906</f>
        <v>42092.894770656712</v>
      </c>
      <c r="Q906" s="649">
        <f t="shared" ref="Q906" si="11545">+Q907*$H906</f>
        <v>42092.894770656712</v>
      </c>
      <c r="R906" s="649">
        <f t="shared" ref="R906" si="11546">((R907*$H906)-((R907*$H906*$E907)+(R907*$H906*$F907)))</f>
        <v>0</v>
      </c>
      <c r="S906" s="649">
        <f t="shared" ref="S906" si="11547">((S907*$H906)-((S907*$H906*$E907)+(S907*$H906*$F907)))</f>
        <v>0</v>
      </c>
      <c r="T906" s="649">
        <f t="shared" ref="T906" si="11548">((T907*$H906)-((T907*$H906*$E907)+(T907*$H906*$F907)))</f>
        <v>0</v>
      </c>
      <c r="U906" s="649">
        <f t="shared" ref="U906" si="11549">((U907*$H906)-((U907*$H906*$E907)+(U907*$H906*$F907)))</f>
        <v>0</v>
      </c>
      <c r="V906" s="649">
        <f t="shared" ref="V906" si="11550">((V907*$H906)-((V907*$H906*$E907)+(V907*$H906*$F907)))</f>
        <v>0</v>
      </c>
      <c r="W906" s="649">
        <f t="shared" ref="W906" si="11551">((W907*$H906)-((W907*$H906*$E907)+(W907*$H906*$F907)))</f>
        <v>194258.7093665807</v>
      </c>
      <c r="X906" s="649">
        <f t="shared" ref="X906" si="11552">((X907*$H906)-((X907*$H906*$E907)+(X907*$H906*$F907)))</f>
        <v>79345.106642687897</v>
      </c>
      <c r="Y906" s="649">
        <f t="shared" ref="Y906" si="11553">((Y907*$H906)-((Y907*$H906*$E907)+(Y907*$H906*$F907)))</f>
        <v>0</v>
      </c>
      <c r="Z906" s="649">
        <f t="shared" ref="Z906" si="11554">((Z907*$H906)-((Z907*$H906*$E907)+(Z907*$H906*$F907)))</f>
        <v>0</v>
      </c>
      <c r="AA906" s="649">
        <f t="shared" ref="AA906" si="11555">((AA907*$H906)-((AA907*$H906*$E907)+(AA907*$H906*$F907)))</f>
        <v>0</v>
      </c>
      <c r="AB906" s="649">
        <f t="shared" ref="AB906" si="11556">((AB907*$H906)-((AB907*$H906*$E907)+(AB907*$H906*$F907)))</f>
        <v>0</v>
      </c>
      <c r="AC906" s="649">
        <f t="shared" ref="AC906" si="11557">((AC907*$H906)-((AC907*$H906*$E907)+(AC907*$H906*$F907)))</f>
        <v>0</v>
      </c>
      <c r="AD906" s="649">
        <f t="shared" ref="AD906" si="11558">((AD907*$H906)-((AD907*$H906*$E907)+(AD907*$H906*$F907)))</f>
        <v>0</v>
      </c>
      <c r="AE906" s="649">
        <f t="shared" ref="AE906" si="11559">((AE907*$H906)-((AE907*$H906*$E907)+(AE907*$H906*$F907)))</f>
        <v>0</v>
      </c>
      <c r="AF906" s="649">
        <f t="shared" ref="AF906" si="11560">((AF907*$H906)-((AF907*$H906*$E907)+(AF907*$H906*$F907)))</f>
        <v>0</v>
      </c>
      <c r="AG906" s="649">
        <f t="shared" ref="AG906" si="11561">((AG907*$H906)-((AG907*$H906*$E907)+(AG907*$H906*$F907)))</f>
        <v>0</v>
      </c>
      <c r="AH906" s="649">
        <f>+AH907*H906</f>
        <v>21046.447385328356</v>
      </c>
      <c r="AI906" s="649">
        <f t="shared" ref="AI906" si="11562">+AI907*H906</f>
        <v>0</v>
      </c>
      <c r="AJ906" s="649">
        <v>0</v>
      </c>
      <c r="AK906" s="649">
        <v>0</v>
      </c>
      <c r="AL906" s="649">
        <v>0</v>
      </c>
      <c r="AM906" s="649">
        <v>0</v>
      </c>
      <c r="AN906" s="649">
        <v>0</v>
      </c>
      <c r="AO906" s="649">
        <v>0</v>
      </c>
      <c r="AP906" s="649">
        <v>0</v>
      </c>
      <c r="AQ906" s="649">
        <v>0</v>
      </c>
      <c r="AR906" s="649">
        <v>0</v>
      </c>
      <c r="AS906" s="649">
        <v>0</v>
      </c>
      <c r="AT906" s="649">
        <v>0</v>
      </c>
      <c r="AU906" s="649">
        <v>0</v>
      </c>
      <c r="AV906" s="649">
        <v>0</v>
      </c>
      <c r="AW906" s="613">
        <f t="shared" si="11000"/>
        <v>420928.94770656712</v>
      </c>
      <c r="AX906" s="645">
        <f t="shared" si="10998"/>
        <v>0</v>
      </c>
      <c r="AY906" s="656">
        <f t="shared" si="10999"/>
        <v>0</v>
      </c>
      <c r="AZ906" s="591"/>
    </row>
    <row r="907" spans="1:52" s="314" customFormat="1">
      <c r="A907" s="642"/>
      <c r="B907" s="636"/>
      <c r="C907" s="636"/>
      <c r="D907" s="651"/>
      <c r="E907" s="652">
        <v>0.3</v>
      </c>
      <c r="F907" s="652">
        <v>0.05</v>
      </c>
      <c r="G907" s="653"/>
      <c r="H907" s="640"/>
      <c r="I907" s="640">
        <f t="shared" si="11466"/>
        <v>1.35</v>
      </c>
      <c r="J907" s="658">
        <v>0</v>
      </c>
      <c r="K907" s="658">
        <v>0</v>
      </c>
      <c r="L907" s="658">
        <v>0</v>
      </c>
      <c r="M907" s="658">
        <v>0</v>
      </c>
      <c r="N907" s="658">
        <v>0</v>
      </c>
      <c r="O907" s="658">
        <v>0.1</v>
      </c>
      <c r="P907" s="658">
        <v>0.1</v>
      </c>
      <c r="Q907" s="658">
        <v>0.1</v>
      </c>
      <c r="R907" s="658">
        <v>0</v>
      </c>
      <c r="S907" s="658">
        <v>0</v>
      </c>
      <c r="T907" s="658">
        <v>0</v>
      </c>
      <c r="U907" s="658">
        <v>0</v>
      </c>
      <c r="V907" s="658">
        <v>0</v>
      </c>
      <c r="W907" s="658">
        <v>0.71</v>
      </c>
      <c r="X907" s="658">
        <v>0.29000000000000004</v>
      </c>
      <c r="Y907" s="658">
        <v>0</v>
      </c>
      <c r="Z907" s="658">
        <v>0</v>
      </c>
      <c r="AA907" s="658">
        <v>0</v>
      </c>
      <c r="AB907" s="658">
        <v>0</v>
      </c>
      <c r="AC907" s="658">
        <v>0</v>
      </c>
      <c r="AD907" s="658">
        <v>0</v>
      </c>
      <c r="AE907" s="658">
        <v>0</v>
      </c>
      <c r="AF907" s="658">
        <v>0</v>
      </c>
      <c r="AG907" s="658">
        <v>0</v>
      </c>
      <c r="AH907" s="658">
        <v>0.05</v>
      </c>
      <c r="AI907" s="658">
        <v>0</v>
      </c>
      <c r="AJ907" s="658">
        <v>0</v>
      </c>
      <c r="AK907" s="658">
        <v>0</v>
      </c>
      <c r="AL907" s="658">
        <v>0</v>
      </c>
      <c r="AM907" s="658">
        <v>0</v>
      </c>
      <c r="AN907" s="658">
        <v>0</v>
      </c>
      <c r="AO907" s="658">
        <v>0</v>
      </c>
      <c r="AP907" s="658">
        <v>0</v>
      </c>
      <c r="AQ907" s="658">
        <v>0</v>
      </c>
      <c r="AR907" s="658">
        <v>0</v>
      </c>
      <c r="AS907" s="658">
        <v>0</v>
      </c>
      <c r="AT907" s="658">
        <v>0</v>
      </c>
      <c r="AU907" s="658">
        <v>0</v>
      </c>
      <c r="AV907" s="658">
        <v>0</v>
      </c>
      <c r="AW907" s="613">
        <f t="shared" si="11000"/>
        <v>1.35</v>
      </c>
      <c r="AX907" s="645">
        <f t="shared" ref="AX907:AX970" si="11563">+I907-H907</f>
        <v>1.35</v>
      </c>
      <c r="AY907" s="656" t="e">
        <f t="shared" ref="AY907:AY970" si="11564">+AX907/H907</f>
        <v>#DIV/0!</v>
      </c>
      <c r="AZ907" s="661"/>
    </row>
    <row r="908" spans="1:52">
      <c r="A908" s="590"/>
      <c r="B908" s="646" t="s">
        <v>305</v>
      </c>
      <c r="C908" s="646" t="s">
        <v>1027</v>
      </c>
      <c r="D908" s="647" t="s">
        <v>1028</v>
      </c>
      <c r="E908" s="648"/>
      <c r="F908" s="648"/>
      <c r="G908" s="649"/>
      <c r="H908" s="650">
        <v>420928.94770656707</v>
      </c>
      <c r="I908" s="650">
        <f t="shared" si="11466"/>
        <v>420928.94770656707</v>
      </c>
      <c r="J908" s="649">
        <v>0</v>
      </c>
      <c r="K908" s="649">
        <v>0</v>
      </c>
      <c r="L908" s="649">
        <v>0</v>
      </c>
      <c r="M908" s="649">
        <v>0</v>
      </c>
      <c r="N908" s="649">
        <v>0</v>
      </c>
      <c r="O908" s="649">
        <f>+O909*$H908</f>
        <v>42092.894770656712</v>
      </c>
      <c r="P908" s="649">
        <f t="shared" ref="P908" si="11565">+P909*$H908</f>
        <v>42092.894770656712</v>
      </c>
      <c r="Q908" s="649">
        <f t="shared" ref="Q908" si="11566">+Q909*$H908</f>
        <v>42092.894770656712</v>
      </c>
      <c r="R908" s="649">
        <f t="shared" ref="R908" si="11567">((R909*$H908)-((R909*$H908*$E909)+(R909*$H908*$F909)))</f>
        <v>0</v>
      </c>
      <c r="S908" s="649">
        <f t="shared" ref="S908" si="11568">((S909*$H908)-((S909*$H908*$E909)+(S909*$H908*$F909)))</f>
        <v>0</v>
      </c>
      <c r="T908" s="649">
        <f t="shared" ref="T908" si="11569">((T909*$H908)-((T909*$H908*$E909)+(T909*$H908*$F909)))</f>
        <v>0</v>
      </c>
      <c r="U908" s="649">
        <f t="shared" ref="U908" si="11570">((U909*$H908)-((U909*$H908*$E909)+(U909*$H908*$F909)))</f>
        <v>0</v>
      </c>
      <c r="V908" s="649">
        <f t="shared" ref="V908" si="11571">((V909*$H908)-((V909*$H908*$E909)+(V909*$H908*$F909)))</f>
        <v>0</v>
      </c>
      <c r="W908" s="649">
        <f t="shared" ref="W908" si="11572">((W909*$H908)-((W909*$H908*$E909)+(W909*$H908*$F909)))</f>
        <v>101233.41192342938</v>
      </c>
      <c r="X908" s="649">
        <f t="shared" ref="X908" si="11573">((X909*$H908)-((X909*$H908*$E909)+(X909*$H908*$F909)))</f>
        <v>172370.4040858392</v>
      </c>
      <c r="Y908" s="649">
        <f t="shared" ref="Y908" si="11574">((Y909*$H908)-((Y909*$H908*$E909)+(Y909*$H908*$F909)))</f>
        <v>0</v>
      </c>
      <c r="Z908" s="649">
        <f t="shared" ref="Z908" si="11575">((Z909*$H908)-((Z909*$H908*$E909)+(Z909*$H908*$F909)))</f>
        <v>0</v>
      </c>
      <c r="AA908" s="649">
        <f t="shared" ref="AA908" si="11576">((AA909*$H908)-((AA909*$H908*$E909)+(AA909*$H908*$F909)))</f>
        <v>0</v>
      </c>
      <c r="AB908" s="649">
        <f t="shared" ref="AB908" si="11577">((AB909*$H908)-((AB909*$H908*$E909)+(AB909*$H908*$F909)))</f>
        <v>0</v>
      </c>
      <c r="AC908" s="649">
        <f t="shared" ref="AC908" si="11578">((AC909*$H908)-((AC909*$H908*$E909)+(AC909*$H908*$F909)))</f>
        <v>0</v>
      </c>
      <c r="AD908" s="649">
        <f t="shared" ref="AD908" si="11579">((AD909*$H908)-((AD909*$H908*$E909)+(AD909*$H908*$F909)))</f>
        <v>0</v>
      </c>
      <c r="AE908" s="649">
        <f t="shared" ref="AE908" si="11580">((AE909*$H908)-((AE909*$H908*$E909)+(AE909*$H908*$F909)))</f>
        <v>0</v>
      </c>
      <c r="AF908" s="649">
        <f t="shared" ref="AF908" si="11581">((AF909*$H908)-((AF909*$H908*$E909)+(AF909*$H908*$F909)))</f>
        <v>0</v>
      </c>
      <c r="AG908" s="649">
        <f t="shared" ref="AG908" si="11582">((AG909*$H908)-((AG909*$H908*$E909)+(AG909*$H908*$F909)))</f>
        <v>0</v>
      </c>
      <c r="AH908" s="649">
        <f>+AH909*H908</f>
        <v>21046.447385328356</v>
      </c>
      <c r="AI908" s="649">
        <f t="shared" ref="AI908" si="11583">+AI909*H908</f>
        <v>0</v>
      </c>
      <c r="AJ908" s="649">
        <v>0</v>
      </c>
      <c r="AK908" s="649">
        <v>0</v>
      </c>
      <c r="AL908" s="649">
        <v>0</v>
      </c>
      <c r="AM908" s="649">
        <v>0</v>
      </c>
      <c r="AN908" s="649">
        <v>0</v>
      </c>
      <c r="AO908" s="649">
        <v>0</v>
      </c>
      <c r="AP908" s="649">
        <v>0</v>
      </c>
      <c r="AQ908" s="649">
        <v>0</v>
      </c>
      <c r="AR908" s="649">
        <v>0</v>
      </c>
      <c r="AS908" s="649">
        <v>0</v>
      </c>
      <c r="AT908" s="649">
        <v>0</v>
      </c>
      <c r="AU908" s="649">
        <v>0</v>
      </c>
      <c r="AV908" s="649">
        <v>0</v>
      </c>
      <c r="AW908" s="613">
        <f t="shared" ref="AW908:AW971" si="11584">SUM(J908:AV908)</f>
        <v>420928.94770656707</v>
      </c>
      <c r="AX908" s="645">
        <f t="shared" si="11563"/>
        <v>0</v>
      </c>
      <c r="AY908" s="656">
        <f t="shared" si="11564"/>
        <v>0</v>
      </c>
      <c r="AZ908" s="591"/>
    </row>
    <row r="909" spans="1:52" s="314" customFormat="1">
      <c r="A909" s="642"/>
      <c r="B909" s="636"/>
      <c r="C909" s="636"/>
      <c r="D909" s="651"/>
      <c r="E909" s="652">
        <v>0.3</v>
      </c>
      <c r="F909" s="652">
        <v>0.05</v>
      </c>
      <c r="G909" s="653"/>
      <c r="H909" s="640"/>
      <c r="I909" s="640">
        <f t="shared" si="11466"/>
        <v>1.35</v>
      </c>
      <c r="J909" s="658">
        <v>0</v>
      </c>
      <c r="K909" s="658">
        <v>0</v>
      </c>
      <c r="L909" s="658">
        <v>0</v>
      </c>
      <c r="M909" s="658">
        <v>0</v>
      </c>
      <c r="N909" s="658">
        <v>0</v>
      </c>
      <c r="O909" s="658">
        <v>0.1</v>
      </c>
      <c r="P909" s="658">
        <v>0.1</v>
      </c>
      <c r="Q909" s="658">
        <v>0.1</v>
      </c>
      <c r="R909" s="658">
        <v>0</v>
      </c>
      <c r="S909" s="658">
        <v>0</v>
      </c>
      <c r="T909" s="658">
        <v>0</v>
      </c>
      <c r="U909" s="658">
        <v>0</v>
      </c>
      <c r="V909" s="658">
        <v>0</v>
      </c>
      <c r="W909" s="658">
        <v>0.37</v>
      </c>
      <c r="X909" s="658">
        <v>0.63</v>
      </c>
      <c r="Y909" s="658">
        <v>0</v>
      </c>
      <c r="Z909" s="658">
        <v>0</v>
      </c>
      <c r="AA909" s="658">
        <v>0</v>
      </c>
      <c r="AB909" s="658">
        <v>0</v>
      </c>
      <c r="AC909" s="658">
        <v>0</v>
      </c>
      <c r="AD909" s="658">
        <v>0</v>
      </c>
      <c r="AE909" s="658">
        <v>0</v>
      </c>
      <c r="AF909" s="658">
        <v>0</v>
      </c>
      <c r="AG909" s="658">
        <v>0</v>
      </c>
      <c r="AH909" s="658">
        <v>0.05</v>
      </c>
      <c r="AI909" s="658">
        <v>0</v>
      </c>
      <c r="AJ909" s="658">
        <v>0</v>
      </c>
      <c r="AK909" s="658">
        <v>0</v>
      </c>
      <c r="AL909" s="658">
        <v>0</v>
      </c>
      <c r="AM909" s="658">
        <v>0</v>
      </c>
      <c r="AN909" s="658">
        <v>0</v>
      </c>
      <c r="AO909" s="658">
        <v>0</v>
      </c>
      <c r="AP909" s="658">
        <v>0</v>
      </c>
      <c r="AQ909" s="658">
        <v>0</v>
      </c>
      <c r="AR909" s="658">
        <v>0</v>
      </c>
      <c r="AS909" s="658">
        <v>0</v>
      </c>
      <c r="AT909" s="658">
        <v>0</v>
      </c>
      <c r="AU909" s="658">
        <v>0</v>
      </c>
      <c r="AV909" s="658">
        <v>0</v>
      </c>
      <c r="AW909" s="613">
        <f t="shared" si="11584"/>
        <v>1.35</v>
      </c>
      <c r="AX909" s="645">
        <f t="shared" si="11563"/>
        <v>1.35</v>
      </c>
      <c r="AY909" s="656" t="e">
        <f t="shared" si="11564"/>
        <v>#DIV/0!</v>
      </c>
      <c r="AZ909" s="661"/>
    </row>
    <row r="910" spans="1:52">
      <c r="A910" s="590"/>
      <c r="B910" s="646" t="s">
        <v>305</v>
      </c>
      <c r="C910" s="646" t="s">
        <v>1029</v>
      </c>
      <c r="D910" s="647" t="s">
        <v>1030</v>
      </c>
      <c r="E910" s="648"/>
      <c r="F910" s="648"/>
      <c r="G910" s="649"/>
      <c r="H910" s="650">
        <v>420928.94770656707</v>
      </c>
      <c r="I910" s="650">
        <f t="shared" si="11466"/>
        <v>420928.94770656707</v>
      </c>
      <c r="J910" s="649">
        <v>0</v>
      </c>
      <c r="K910" s="649">
        <v>0</v>
      </c>
      <c r="L910" s="649">
        <v>0</v>
      </c>
      <c r="M910" s="649">
        <v>0</v>
      </c>
      <c r="N910" s="649">
        <v>0</v>
      </c>
      <c r="O910" s="649">
        <f>+O911*$H910</f>
        <v>42092.894770656712</v>
      </c>
      <c r="P910" s="649">
        <f t="shared" ref="P910" si="11585">+P911*$H910</f>
        <v>42092.894770656712</v>
      </c>
      <c r="Q910" s="649">
        <f t="shared" ref="Q910" si="11586">+Q911*$H910</f>
        <v>42092.894770656712</v>
      </c>
      <c r="R910" s="649">
        <f t="shared" ref="R910" si="11587">((R911*$H910)-((R911*$H910*$E911)+(R911*$H910*$F911)))</f>
        <v>0</v>
      </c>
      <c r="S910" s="649">
        <f t="shared" ref="S910" si="11588">((S911*$H910)-((S911*$H910*$E911)+(S911*$H910*$F911)))</f>
        <v>0</v>
      </c>
      <c r="T910" s="649">
        <f t="shared" ref="T910" si="11589">((T911*$H910)-((T911*$H910*$E911)+(T911*$H910*$F911)))</f>
        <v>0</v>
      </c>
      <c r="U910" s="649">
        <f t="shared" ref="U910" si="11590">((U911*$H910)-((U911*$H910*$E911)+(U911*$H910*$F911)))</f>
        <v>0</v>
      </c>
      <c r="V910" s="649">
        <f t="shared" ref="V910" si="11591">((V911*$H910)-((V911*$H910*$E911)+(V911*$H910*$F911)))</f>
        <v>0</v>
      </c>
      <c r="W910" s="649">
        <f t="shared" ref="W910" si="11592">((W911*$H910)-((W911*$H910*$E911)+(W911*$H910*$F911)))</f>
        <v>8208.1144802780582</v>
      </c>
      <c r="X910" s="649">
        <f t="shared" ref="X910" si="11593">((X911*$H910)-((X911*$H910*$E911)+(X911*$H910*$F911)))</f>
        <v>188786.63304639532</v>
      </c>
      <c r="Y910" s="649">
        <f t="shared" ref="Y910" si="11594">((Y911*$H910)-((Y911*$H910*$E911)+(Y911*$H910*$F911)))</f>
        <v>76609.068482595219</v>
      </c>
      <c r="Z910" s="649">
        <f t="shared" ref="Z910" si="11595">((Z911*$H910)-((Z911*$H910*$E911)+(Z911*$H910*$F911)))</f>
        <v>0</v>
      </c>
      <c r="AA910" s="649">
        <f t="shared" ref="AA910" si="11596">((AA911*$H910)-((AA911*$H910*$E911)+(AA911*$H910*$F911)))</f>
        <v>0</v>
      </c>
      <c r="AB910" s="649">
        <f t="shared" ref="AB910" si="11597">((AB911*$H910)-((AB911*$H910*$E911)+(AB911*$H910*$F911)))</f>
        <v>0</v>
      </c>
      <c r="AC910" s="649">
        <f t="shared" ref="AC910" si="11598">((AC911*$H910)-((AC911*$H910*$E911)+(AC911*$H910*$F911)))</f>
        <v>0</v>
      </c>
      <c r="AD910" s="649">
        <f t="shared" ref="AD910" si="11599">((AD911*$H910)-((AD911*$H910*$E911)+(AD911*$H910*$F911)))</f>
        <v>0</v>
      </c>
      <c r="AE910" s="649">
        <f t="shared" ref="AE910" si="11600">((AE911*$H910)-((AE911*$H910*$E911)+(AE911*$H910*$F911)))</f>
        <v>0</v>
      </c>
      <c r="AF910" s="649">
        <f t="shared" ref="AF910" si="11601">((AF911*$H910)-((AF911*$H910*$E911)+(AF911*$H910*$F911)))</f>
        <v>0</v>
      </c>
      <c r="AG910" s="649">
        <f t="shared" ref="AG910" si="11602">((AG911*$H910)-((AG911*$H910*$E911)+(AG911*$H910*$F911)))</f>
        <v>0</v>
      </c>
      <c r="AH910" s="649">
        <f>+AH911*H910</f>
        <v>21046.447385328356</v>
      </c>
      <c r="AI910" s="649">
        <f t="shared" ref="AI910" si="11603">+AI911*H910</f>
        <v>0</v>
      </c>
      <c r="AJ910" s="649">
        <v>0</v>
      </c>
      <c r="AK910" s="649">
        <v>0</v>
      </c>
      <c r="AL910" s="649">
        <v>0</v>
      </c>
      <c r="AM910" s="649">
        <v>0</v>
      </c>
      <c r="AN910" s="649">
        <v>0</v>
      </c>
      <c r="AO910" s="649">
        <v>0</v>
      </c>
      <c r="AP910" s="649">
        <v>0</v>
      </c>
      <c r="AQ910" s="649">
        <v>0</v>
      </c>
      <c r="AR910" s="649">
        <v>0</v>
      </c>
      <c r="AS910" s="649">
        <v>0</v>
      </c>
      <c r="AT910" s="649">
        <v>0</v>
      </c>
      <c r="AU910" s="649">
        <v>0</v>
      </c>
      <c r="AV910" s="649">
        <v>0</v>
      </c>
      <c r="AW910" s="613">
        <f t="shared" si="11584"/>
        <v>420928.94770656707</v>
      </c>
      <c r="AX910" s="645">
        <f t="shared" si="11563"/>
        <v>0</v>
      </c>
      <c r="AY910" s="656">
        <f t="shared" si="11564"/>
        <v>0</v>
      </c>
      <c r="AZ910" s="591"/>
    </row>
    <row r="911" spans="1:52" s="314" customFormat="1">
      <c r="A911" s="642"/>
      <c r="B911" s="636"/>
      <c r="C911" s="636"/>
      <c r="D911" s="651"/>
      <c r="E911" s="652">
        <v>0.3</v>
      </c>
      <c r="F911" s="652">
        <v>0.05</v>
      </c>
      <c r="G911" s="653"/>
      <c r="H911" s="640"/>
      <c r="I911" s="640">
        <f t="shared" si="11466"/>
        <v>1.35</v>
      </c>
      <c r="J911" s="658">
        <v>0</v>
      </c>
      <c r="K911" s="658">
        <v>0</v>
      </c>
      <c r="L911" s="658">
        <v>0</v>
      </c>
      <c r="M911" s="658">
        <v>0</v>
      </c>
      <c r="N911" s="658">
        <v>0</v>
      </c>
      <c r="O911" s="658">
        <v>0.1</v>
      </c>
      <c r="P911" s="658">
        <v>0.1</v>
      </c>
      <c r="Q911" s="658">
        <v>0.1</v>
      </c>
      <c r="R911" s="658">
        <v>0</v>
      </c>
      <c r="S911" s="658">
        <v>0</v>
      </c>
      <c r="T911" s="658">
        <v>0</v>
      </c>
      <c r="U911" s="658">
        <v>0</v>
      </c>
      <c r="V911" s="658">
        <v>0</v>
      </c>
      <c r="W911" s="658">
        <v>0.03</v>
      </c>
      <c r="X911" s="658">
        <v>0.69</v>
      </c>
      <c r="Y911" s="658">
        <v>0.28000000000000003</v>
      </c>
      <c r="Z911" s="658">
        <v>0</v>
      </c>
      <c r="AA911" s="658">
        <v>0</v>
      </c>
      <c r="AB911" s="658">
        <v>0</v>
      </c>
      <c r="AC911" s="658">
        <v>0</v>
      </c>
      <c r="AD911" s="658">
        <v>0</v>
      </c>
      <c r="AE911" s="658">
        <v>0</v>
      </c>
      <c r="AF911" s="658">
        <v>0</v>
      </c>
      <c r="AG911" s="658">
        <v>0</v>
      </c>
      <c r="AH911" s="658">
        <v>0.05</v>
      </c>
      <c r="AI911" s="658">
        <v>0</v>
      </c>
      <c r="AJ911" s="658">
        <v>0</v>
      </c>
      <c r="AK911" s="658">
        <v>0</v>
      </c>
      <c r="AL911" s="658">
        <v>0</v>
      </c>
      <c r="AM911" s="658">
        <v>0</v>
      </c>
      <c r="AN911" s="658">
        <v>0</v>
      </c>
      <c r="AO911" s="658">
        <v>0</v>
      </c>
      <c r="AP911" s="658">
        <v>0</v>
      </c>
      <c r="AQ911" s="658">
        <v>0</v>
      </c>
      <c r="AR911" s="658">
        <v>0</v>
      </c>
      <c r="AS911" s="658">
        <v>0</v>
      </c>
      <c r="AT911" s="658">
        <v>0</v>
      </c>
      <c r="AU911" s="658">
        <v>0</v>
      </c>
      <c r="AV911" s="658">
        <v>0</v>
      </c>
      <c r="AW911" s="613">
        <f t="shared" si="11584"/>
        <v>1.35</v>
      </c>
      <c r="AX911" s="645">
        <f t="shared" si="11563"/>
        <v>1.35</v>
      </c>
      <c r="AY911" s="656" t="e">
        <f t="shared" si="11564"/>
        <v>#DIV/0!</v>
      </c>
      <c r="AZ911" s="661"/>
    </row>
    <row r="912" spans="1:52">
      <c r="A912" s="590"/>
      <c r="B912" s="646" t="s">
        <v>305</v>
      </c>
      <c r="C912" s="646" t="s">
        <v>1031</v>
      </c>
      <c r="D912" s="647" t="s">
        <v>1032</v>
      </c>
      <c r="E912" s="648"/>
      <c r="F912" s="648"/>
      <c r="G912" s="649"/>
      <c r="H912" s="650">
        <v>420928.94770656707</v>
      </c>
      <c r="I912" s="650">
        <f t="shared" si="11466"/>
        <v>420928.94770656712</v>
      </c>
      <c r="J912" s="649">
        <v>0</v>
      </c>
      <c r="K912" s="649">
        <v>0</v>
      </c>
      <c r="L912" s="649">
        <v>0</v>
      </c>
      <c r="M912" s="649">
        <v>0</v>
      </c>
      <c r="N912" s="649">
        <v>0</v>
      </c>
      <c r="O912" s="649">
        <f>+O913*$H912</f>
        <v>42092.894770656712</v>
      </c>
      <c r="P912" s="649">
        <f t="shared" ref="P912" si="11604">+P913*$H912</f>
        <v>42092.894770656712</v>
      </c>
      <c r="Q912" s="649">
        <f t="shared" ref="Q912" si="11605">+Q913*$H912</f>
        <v>42092.894770656712</v>
      </c>
      <c r="R912" s="649">
        <f t="shared" ref="R912" si="11606">((R913*$H912)-((R913*$H912*$E913)+(R913*$H912*$F913)))</f>
        <v>0</v>
      </c>
      <c r="S912" s="649">
        <f t="shared" ref="S912" si="11607">((S913*$H912)-((S913*$H912*$E913)+(S913*$H912*$F913)))</f>
        <v>0</v>
      </c>
      <c r="T912" s="649">
        <f t="shared" ref="T912" si="11608">((T913*$H912)-((T913*$H912*$E913)+(T913*$H912*$F913)))</f>
        <v>0</v>
      </c>
      <c r="U912" s="649">
        <f t="shared" ref="U912" si="11609">((U913*$H912)-((U913*$H912*$E913)+(U913*$H912*$F913)))</f>
        <v>0</v>
      </c>
      <c r="V912" s="649">
        <f t="shared" ref="V912" si="11610">((V913*$H912)-((V913*$H912*$E913)+(V913*$H912*$F913)))</f>
        <v>0</v>
      </c>
      <c r="W912" s="649">
        <f t="shared" ref="W912" si="11611">((W913*$H912)-((W913*$H912*$E913)+(W913*$H912*$F913)))</f>
        <v>0</v>
      </c>
      <c r="X912" s="649">
        <f t="shared" ref="X912" si="11612">((X913*$H912)-((X913*$H912*$E913)+(X913*$H912*$F913)))</f>
        <v>103969.45008352207</v>
      </c>
      <c r="Y912" s="649">
        <f t="shared" ref="Y912" si="11613">((Y913*$H912)-((Y913*$H912*$E913)+(Y913*$H912*$F913)))</f>
        <v>169634.36592574653</v>
      </c>
      <c r="Z912" s="649">
        <f t="shared" ref="Z912" si="11614">((Z913*$H912)-((Z913*$H912*$E913)+(Z913*$H912*$F913)))</f>
        <v>0</v>
      </c>
      <c r="AA912" s="649">
        <f t="shared" ref="AA912" si="11615">((AA913*$H912)-((AA913*$H912*$E913)+(AA913*$H912*$F913)))</f>
        <v>0</v>
      </c>
      <c r="AB912" s="649">
        <f t="shared" ref="AB912" si="11616">((AB913*$H912)-((AB913*$H912*$E913)+(AB913*$H912*$F913)))</f>
        <v>0</v>
      </c>
      <c r="AC912" s="649">
        <f t="shared" ref="AC912" si="11617">((AC913*$H912)-((AC913*$H912*$E913)+(AC913*$H912*$F913)))</f>
        <v>0</v>
      </c>
      <c r="AD912" s="649">
        <f t="shared" ref="AD912" si="11618">((AD913*$H912)-((AD913*$H912*$E913)+(AD913*$H912*$F913)))</f>
        <v>0</v>
      </c>
      <c r="AE912" s="649">
        <f t="shared" ref="AE912" si="11619">((AE913*$H912)-((AE913*$H912*$E913)+(AE913*$H912*$F913)))</f>
        <v>0</v>
      </c>
      <c r="AF912" s="649">
        <f t="shared" ref="AF912" si="11620">((AF913*$H912)-((AF913*$H912*$E913)+(AF913*$H912*$F913)))</f>
        <v>0</v>
      </c>
      <c r="AG912" s="649">
        <f t="shared" ref="AG912" si="11621">((AG913*$H912)-((AG913*$H912*$E913)+(AG913*$H912*$F913)))</f>
        <v>0</v>
      </c>
      <c r="AH912" s="649">
        <f>+AH913*H912</f>
        <v>21046.447385328356</v>
      </c>
      <c r="AI912" s="649">
        <f t="shared" ref="AI912" si="11622">+AI913*H912</f>
        <v>0</v>
      </c>
      <c r="AJ912" s="649">
        <v>0</v>
      </c>
      <c r="AK912" s="649">
        <v>0</v>
      </c>
      <c r="AL912" s="649">
        <v>0</v>
      </c>
      <c r="AM912" s="649">
        <v>0</v>
      </c>
      <c r="AN912" s="649">
        <v>0</v>
      </c>
      <c r="AO912" s="649">
        <v>0</v>
      </c>
      <c r="AP912" s="649">
        <v>0</v>
      </c>
      <c r="AQ912" s="649">
        <v>0</v>
      </c>
      <c r="AR912" s="649">
        <v>0</v>
      </c>
      <c r="AS912" s="649">
        <v>0</v>
      </c>
      <c r="AT912" s="649">
        <v>0</v>
      </c>
      <c r="AU912" s="649">
        <v>0</v>
      </c>
      <c r="AV912" s="649">
        <v>0</v>
      </c>
      <c r="AW912" s="613">
        <f t="shared" si="11584"/>
        <v>420928.94770656712</v>
      </c>
      <c r="AX912" s="645">
        <f t="shared" si="11563"/>
        <v>0</v>
      </c>
      <c r="AY912" s="656">
        <f t="shared" si="11564"/>
        <v>0</v>
      </c>
      <c r="AZ912" s="591"/>
    </row>
    <row r="913" spans="1:52" s="314" customFormat="1">
      <c r="A913" s="642"/>
      <c r="B913" s="636"/>
      <c r="C913" s="636"/>
      <c r="D913" s="651"/>
      <c r="E913" s="652">
        <v>0.3</v>
      </c>
      <c r="F913" s="652">
        <v>0.05</v>
      </c>
      <c r="G913" s="653"/>
      <c r="H913" s="640"/>
      <c r="I913" s="640">
        <f t="shared" si="11466"/>
        <v>1.35</v>
      </c>
      <c r="J913" s="658">
        <v>0</v>
      </c>
      <c r="K913" s="658">
        <v>0</v>
      </c>
      <c r="L913" s="658">
        <v>0</v>
      </c>
      <c r="M913" s="658">
        <v>0</v>
      </c>
      <c r="N913" s="658">
        <v>0</v>
      </c>
      <c r="O913" s="658">
        <v>0.1</v>
      </c>
      <c r="P913" s="658">
        <v>0.1</v>
      </c>
      <c r="Q913" s="658">
        <v>0.1</v>
      </c>
      <c r="R913" s="658">
        <v>0</v>
      </c>
      <c r="S913" s="658">
        <v>0</v>
      </c>
      <c r="T913" s="658">
        <v>0</v>
      </c>
      <c r="U913" s="658">
        <v>0</v>
      </c>
      <c r="V913" s="658">
        <v>0</v>
      </c>
      <c r="W913" s="658">
        <v>0</v>
      </c>
      <c r="X913" s="658">
        <v>0.38</v>
      </c>
      <c r="Y913" s="658">
        <v>0.62</v>
      </c>
      <c r="Z913" s="658">
        <v>0</v>
      </c>
      <c r="AA913" s="658">
        <v>0</v>
      </c>
      <c r="AB913" s="658">
        <v>0</v>
      </c>
      <c r="AC913" s="658">
        <v>0</v>
      </c>
      <c r="AD913" s="658">
        <v>0</v>
      </c>
      <c r="AE913" s="658">
        <v>0</v>
      </c>
      <c r="AF913" s="658">
        <v>0</v>
      </c>
      <c r="AG913" s="658">
        <v>0</v>
      </c>
      <c r="AH913" s="658">
        <v>0.05</v>
      </c>
      <c r="AI913" s="658">
        <v>0</v>
      </c>
      <c r="AJ913" s="658">
        <v>0</v>
      </c>
      <c r="AK913" s="658">
        <v>0</v>
      </c>
      <c r="AL913" s="658">
        <v>0</v>
      </c>
      <c r="AM913" s="658">
        <v>0</v>
      </c>
      <c r="AN913" s="658">
        <v>0</v>
      </c>
      <c r="AO913" s="658">
        <v>0</v>
      </c>
      <c r="AP913" s="658">
        <v>0</v>
      </c>
      <c r="AQ913" s="658">
        <v>0</v>
      </c>
      <c r="AR913" s="658">
        <v>0</v>
      </c>
      <c r="AS913" s="658">
        <v>0</v>
      </c>
      <c r="AT913" s="658">
        <v>0</v>
      </c>
      <c r="AU913" s="658">
        <v>0</v>
      </c>
      <c r="AV913" s="658">
        <v>0</v>
      </c>
      <c r="AW913" s="613">
        <f t="shared" si="11584"/>
        <v>1.35</v>
      </c>
      <c r="AX913" s="645">
        <f t="shared" si="11563"/>
        <v>1.35</v>
      </c>
      <c r="AY913" s="656" t="e">
        <f t="shared" si="11564"/>
        <v>#DIV/0!</v>
      </c>
      <c r="AZ913" s="661"/>
    </row>
    <row r="914" spans="1:52">
      <c r="A914" s="590"/>
      <c r="B914" s="646" t="s">
        <v>305</v>
      </c>
      <c r="C914" s="646" t="s">
        <v>1033</v>
      </c>
      <c r="D914" s="647" t="s">
        <v>1034</v>
      </c>
      <c r="E914" s="648"/>
      <c r="F914" s="648"/>
      <c r="G914" s="649"/>
      <c r="H914" s="650">
        <v>420928.94770656707</v>
      </c>
      <c r="I914" s="650">
        <f t="shared" si="11466"/>
        <v>420928.94770656701</v>
      </c>
      <c r="J914" s="649">
        <v>0</v>
      </c>
      <c r="K914" s="649">
        <v>0</v>
      </c>
      <c r="L914" s="649">
        <v>0</v>
      </c>
      <c r="M914" s="649">
        <v>0</v>
      </c>
      <c r="N914" s="649">
        <v>0</v>
      </c>
      <c r="O914" s="649">
        <f>+O915*$H914</f>
        <v>42092.894770656712</v>
      </c>
      <c r="P914" s="649">
        <f t="shared" ref="P914" si="11623">+P915*$H914</f>
        <v>42092.894770656712</v>
      </c>
      <c r="Q914" s="649">
        <f t="shared" ref="Q914" si="11624">+Q915*$H914</f>
        <v>42092.894770656712</v>
      </c>
      <c r="R914" s="649">
        <f t="shared" ref="R914" si="11625">((R915*$H914)-((R915*$H914*$E915)+(R915*$H914*$F915)))</f>
        <v>0</v>
      </c>
      <c r="S914" s="649">
        <f t="shared" ref="S914" si="11626">((S915*$H914)-((S915*$H914*$E915)+(S915*$H914*$F915)))</f>
        <v>0</v>
      </c>
      <c r="T914" s="649">
        <f t="shared" ref="T914" si="11627">((T915*$H914)-((T915*$H914*$E915)+(T915*$H914*$F915)))</f>
        <v>0</v>
      </c>
      <c r="U914" s="649">
        <f t="shared" ref="U914" si="11628">((U915*$H914)-((U915*$H914*$E915)+(U915*$H914*$F915)))</f>
        <v>0</v>
      </c>
      <c r="V914" s="649">
        <f t="shared" ref="V914" si="11629">((V915*$H914)-((V915*$H914*$E915)+(V915*$H914*$F915)))</f>
        <v>0</v>
      </c>
      <c r="W914" s="649">
        <f t="shared" ref="W914" si="11630">((W915*$H914)-((W915*$H914*$E915)+(W915*$H914*$F915)))</f>
        <v>0</v>
      </c>
      <c r="X914" s="649">
        <f t="shared" ref="X914" si="11631">((X915*$H914)-((X915*$H914*$E915)+(X915*$H914*$F915)))</f>
        <v>8208.1144802780582</v>
      </c>
      <c r="Y914" s="649">
        <f t="shared" ref="Y914" si="11632">((Y915*$H914)-((Y915*$H914*$E915)+(Y915*$H914*$F915)))</f>
        <v>191522.67120648798</v>
      </c>
      <c r="Z914" s="649">
        <f t="shared" ref="Z914" si="11633">((Z915*$H914)-((Z915*$H914*$E915)+(Z915*$H914*$F915)))</f>
        <v>73873.030322502513</v>
      </c>
      <c r="AA914" s="649">
        <f t="shared" ref="AA914" si="11634">((AA915*$H914)-((AA915*$H914*$E915)+(AA915*$H914*$F915)))</f>
        <v>0</v>
      </c>
      <c r="AB914" s="649">
        <f t="shared" ref="AB914" si="11635">((AB915*$H914)-((AB915*$H914*$E915)+(AB915*$H914*$F915)))</f>
        <v>0</v>
      </c>
      <c r="AC914" s="649">
        <f t="shared" ref="AC914" si="11636">((AC915*$H914)-((AC915*$H914*$E915)+(AC915*$H914*$F915)))</f>
        <v>0</v>
      </c>
      <c r="AD914" s="649">
        <f t="shared" ref="AD914" si="11637">((AD915*$H914)-((AD915*$H914*$E915)+(AD915*$H914*$F915)))</f>
        <v>0</v>
      </c>
      <c r="AE914" s="649">
        <f t="shared" ref="AE914" si="11638">((AE915*$H914)-((AE915*$H914*$E915)+(AE915*$H914*$F915)))</f>
        <v>0</v>
      </c>
      <c r="AF914" s="649">
        <f t="shared" ref="AF914" si="11639">((AF915*$H914)-((AF915*$H914*$E915)+(AF915*$H914*$F915)))</f>
        <v>0</v>
      </c>
      <c r="AG914" s="649">
        <f t="shared" ref="AG914" si="11640">((AG915*$H914)-((AG915*$H914*$E915)+(AG915*$H914*$F915)))</f>
        <v>0</v>
      </c>
      <c r="AH914" s="649">
        <f>+AH915*H914</f>
        <v>21046.447385328356</v>
      </c>
      <c r="AI914" s="649">
        <f t="shared" ref="AI914" si="11641">+AI915*H914</f>
        <v>0</v>
      </c>
      <c r="AJ914" s="649">
        <v>0</v>
      </c>
      <c r="AK914" s="649">
        <v>0</v>
      </c>
      <c r="AL914" s="649">
        <v>0</v>
      </c>
      <c r="AM914" s="649">
        <v>0</v>
      </c>
      <c r="AN914" s="649">
        <v>0</v>
      </c>
      <c r="AO914" s="649">
        <v>0</v>
      </c>
      <c r="AP914" s="649">
        <v>0</v>
      </c>
      <c r="AQ914" s="649">
        <v>0</v>
      </c>
      <c r="AR914" s="649">
        <v>0</v>
      </c>
      <c r="AS914" s="649">
        <v>0</v>
      </c>
      <c r="AT914" s="649">
        <v>0</v>
      </c>
      <c r="AU914" s="649">
        <v>0</v>
      </c>
      <c r="AV914" s="649">
        <v>0</v>
      </c>
      <c r="AW914" s="613">
        <f t="shared" si="11584"/>
        <v>420928.94770656701</v>
      </c>
      <c r="AX914" s="645">
        <f t="shared" si="11563"/>
        <v>0</v>
      </c>
      <c r="AY914" s="656">
        <f t="shared" si="11564"/>
        <v>0</v>
      </c>
      <c r="AZ914" s="591"/>
    </row>
    <row r="915" spans="1:52" s="314" customFormat="1">
      <c r="A915" s="642"/>
      <c r="B915" s="636"/>
      <c r="C915" s="636"/>
      <c r="D915" s="651"/>
      <c r="E915" s="652">
        <v>0.3</v>
      </c>
      <c r="F915" s="652">
        <v>0.05</v>
      </c>
      <c r="G915" s="653"/>
      <c r="H915" s="640"/>
      <c r="I915" s="640">
        <f t="shared" si="11466"/>
        <v>1.35</v>
      </c>
      <c r="J915" s="658">
        <v>0</v>
      </c>
      <c r="K915" s="658">
        <v>0</v>
      </c>
      <c r="L915" s="658">
        <v>0</v>
      </c>
      <c r="M915" s="658">
        <v>0</v>
      </c>
      <c r="N915" s="658">
        <v>0</v>
      </c>
      <c r="O915" s="658">
        <v>0.1</v>
      </c>
      <c r="P915" s="658">
        <v>0.1</v>
      </c>
      <c r="Q915" s="658">
        <v>0.1</v>
      </c>
      <c r="R915" s="658">
        <v>0</v>
      </c>
      <c r="S915" s="658">
        <v>0</v>
      </c>
      <c r="T915" s="658">
        <v>0</v>
      </c>
      <c r="U915" s="658">
        <v>0</v>
      </c>
      <c r="V915" s="658">
        <v>0</v>
      </c>
      <c r="W915" s="658">
        <v>0</v>
      </c>
      <c r="X915" s="658">
        <v>0.03</v>
      </c>
      <c r="Y915" s="658">
        <v>0.7</v>
      </c>
      <c r="Z915" s="658">
        <v>0.27</v>
      </c>
      <c r="AA915" s="658">
        <v>0</v>
      </c>
      <c r="AB915" s="658">
        <v>0</v>
      </c>
      <c r="AC915" s="658">
        <v>0</v>
      </c>
      <c r="AD915" s="658">
        <v>0</v>
      </c>
      <c r="AE915" s="658">
        <v>0</v>
      </c>
      <c r="AF915" s="658">
        <v>0</v>
      </c>
      <c r="AG915" s="658">
        <v>0</v>
      </c>
      <c r="AH915" s="658">
        <v>0.05</v>
      </c>
      <c r="AI915" s="658">
        <v>0</v>
      </c>
      <c r="AJ915" s="658">
        <v>0</v>
      </c>
      <c r="AK915" s="658">
        <v>0</v>
      </c>
      <c r="AL915" s="658">
        <v>0</v>
      </c>
      <c r="AM915" s="658">
        <v>0</v>
      </c>
      <c r="AN915" s="658">
        <v>0</v>
      </c>
      <c r="AO915" s="658">
        <v>0</v>
      </c>
      <c r="AP915" s="658">
        <v>0</v>
      </c>
      <c r="AQ915" s="658">
        <v>0</v>
      </c>
      <c r="AR915" s="658">
        <v>0</v>
      </c>
      <c r="AS915" s="658">
        <v>0</v>
      </c>
      <c r="AT915" s="658">
        <v>0</v>
      </c>
      <c r="AU915" s="658">
        <v>0</v>
      </c>
      <c r="AV915" s="658">
        <v>0</v>
      </c>
      <c r="AW915" s="613">
        <f t="shared" si="11584"/>
        <v>1.35</v>
      </c>
      <c r="AX915" s="645">
        <f t="shared" si="11563"/>
        <v>1.35</v>
      </c>
      <c r="AY915" s="656" t="e">
        <f t="shared" si="11564"/>
        <v>#DIV/0!</v>
      </c>
      <c r="AZ915" s="661"/>
    </row>
    <row r="916" spans="1:52">
      <c r="A916" s="590"/>
      <c r="B916" s="646" t="s">
        <v>305</v>
      </c>
      <c r="C916" s="646" t="s">
        <v>1035</v>
      </c>
      <c r="D916" s="647" t="s">
        <v>1036</v>
      </c>
      <c r="E916" s="648"/>
      <c r="F916" s="648"/>
      <c r="G916" s="649"/>
      <c r="H916" s="650">
        <v>420928.94770656707</v>
      </c>
      <c r="I916" s="650">
        <f t="shared" si="11466"/>
        <v>420928.94770656707</v>
      </c>
      <c r="J916" s="649">
        <v>0</v>
      </c>
      <c r="K916" s="649">
        <v>0</v>
      </c>
      <c r="L916" s="649">
        <v>0</v>
      </c>
      <c r="M916" s="649">
        <v>0</v>
      </c>
      <c r="N916" s="649">
        <v>0</v>
      </c>
      <c r="O916" s="649">
        <f>+O917*$H916</f>
        <v>42092.894770656712</v>
      </c>
      <c r="P916" s="649">
        <f t="shared" ref="P916" si="11642">+P917*$H916</f>
        <v>42092.894770656712</v>
      </c>
      <c r="Q916" s="649">
        <f t="shared" ref="Q916" si="11643">+Q917*$H916</f>
        <v>42092.894770656712</v>
      </c>
      <c r="R916" s="649">
        <f t="shared" ref="R916" si="11644">((R917*$H916)-((R917*$H916*$E917)+(R917*$H916*$F917)))</f>
        <v>0</v>
      </c>
      <c r="S916" s="649">
        <f t="shared" ref="S916" si="11645">((S917*$H916)-((S917*$H916*$E917)+(S917*$H916*$F917)))</f>
        <v>0</v>
      </c>
      <c r="T916" s="649">
        <f t="shared" ref="T916" si="11646">((T917*$H916)-((T917*$H916*$E917)+(T917*$H916*$F917)))</f>
        <v>0</v>
      </c>
      <c r="U916" s="649">
        <f t="shared" ref="U916" si="11647">((U917*$H916)-((U917*$H916*$E917)+(U917*$H916*$F917)))</f>
        <v>0</v>
      </c>
      <c r="V916" s="649">
        <f t="shared" ref="V916" si="11648">((V917*$H916)-((V917*$H916*$E917)+(V917*$H916*$F917)))</f>
        <v>0</v>
      </c>
      <c r="W916" s="649">
        <f t="shared" ref="W916" si="11649">((W917*$H916)-((W917*$H916*$E917)+(W917*$H916*$F917)))</f>
        <v>0</v>
      </c>
      <c r="X916" s="649">
        <f t="shared" ref="X916" si="11650">((X917*$H916)-((X917*$H916*$E917)+(X917*$H916*$F917)))</f>
        <v>0</v>
      </c>
      <c r="Y916" s="649">
        <f t="shared" ref="Y916" si="11651">((Y917*$H916)-((Y917*$H916*$E917)+(Y917*$H916*$F917)))</f>
        <v>106705.48824361475</v>
      </c>
      <c r="Z916" s="649">
        <f t="shared" ref="Z916" si="11652">((Z917*$H916)-((Z917*$H916*$E917)+(Z917*$H916*$F917)))</f>
        <v>166898.32776565384</v>
      </c>
      <c r="AA916" s="649">
        <f t="shared" ref="AA916" si="11653">((AA917*$H916)-((AA917*$H916*$E917)+(AA917*$H916*$F917)))</f>
        <v>0</v>
      </c>
      <c r="AB916" s="649">
        <f t="shared" ref="AB916" si="11654">((AB917*$H916)-((AB917*$H916*$E917)+(AB917*$H916*$F917)))</f>
        <v>0</v>
      </c>
      <c r="AC916" s="649">
        <f t="shared" ref="AC916" si="11655">((AC917*$H916)-((AC917*$H916*$E917)+(AC917*$H916*$F917)))</f>
        <v>0</v>
      </c>
      <c r="AD916" s="649">
        <f t="shared" ref="AD916" si="11656">((AD917*$H916)-((AD917*$H916*$E917)+(AD917*$H916*$F917)))</f>
        <v>0</v>
      </c>
      <c r="AE916" s="649">
        <f t="shared" ref="AE916" si="11657">((AE917*$H916)-((AE917*$H916*$E917)+(AE917*$H916*$F917)))</f>
        <v>0</v>
      </c>
      <c r="AF916" s="649">
        <f t="shared" ref="AF916" si="11658">((AF917*$H916)-((AF917*$H916*$E917)+(AF917*$H916*$F917)))</f>
        <v>0</v>
      </c>
      <c r="AG916" s="649">
        <f t="shared" ref="AG916" si="11659">((AG917*$H916)-((AG917*$H916*$E917)+(AG917*$H916*$F917)))</f>
        <v>0</v>
      </c>
      <c r="AH916" s="649">
        <f>+AH917*H916</f>
        <v>21046.447385328356</v>
      </c>
      <c r="AI916" s="649">
        <f t="shared" ref="AI916" si="11660">+AI917*H916</f>
        <v>0</v>
      </c>
      <c r="AJ916" s="649">
        <v>0</v>
      </c>
      <c r="AK916" s="649">
        <v>0</v>
      </c>
      <c r="AL916" s="649">
        <v>0</v>
      </c>
      <c r="AM916" s="649">
        <v>0</v>
      </c>
      <c r="AN916" s="649">
        <v>0</v>
      </c>
      <c r="AO916" s="649">
        <v>0</v>
      </c>
      <c r="AP916" s="649">
        <v>0</v>
      </c>
      <c r="AQ916" s="649">
        <v>0</v>
      </c>
      <c r="AR916" s="649">
        <v>0</v>
      </c>
      <c r="AS916" s="649">
        <v>0</v>
      </c>
      <c r="AT916" s="649">
        <v>0</v>
      </c>
      <c r="AU916" s="649">
        <v>0</v>
      </c>
      <c r="AV916" s="649">
        <v>0</v>
      </c>
      <c r="AW916" s="613">
        <f t="shared" si="11584"/>
        <v>420928.94770656707</v>
      </c>
      <c r="AX916" s="645">
        <f t="shared" si="11563"/>
        <v>0</v>
      </c>
      <c r="AY916" s="656">
        <f t="shared" si="11564"/>
        <v>0</v>
      </c>
      <c r="AZ916" s="591"/>
    </row>
    <row r="917" spans="1:52" s="314" customFormat="1">
      <c r="A917" s="642"/>
      <c r="B917" s="636"/>
      <c r="C917" s="636"/>
      <c r="D917" s="651"/>
      <c r="E917" s="652">
        <v>0.3</v>
      </c>
      <c r="F917" s="652">
        <v>0.05</v>
      </c>
      <c r="G917" s="653"/>
      <c r="H917" s="640"/>
      <c r="I917" s="640">
        <f t="shared" si="11466"/>
        <v>1.35</v>
      </c>
      <c r="J917" s="658">
        <v>0</v>
      </c>
      <c r="K917" s="658">
        <v>0</v>
      </c>
      <c r="L917" s="658">
        <v>0</v>
      </c>
      <c r="M917" s="658">
        <v>0</v>
      </c>
      <c r="N917" s="658">
        <v>0</v>
      </c>
      <c r="O917" s="658">
        <v>0.1</v>
      </c>
      <c r="P917" s="658">
        <v>0.1</v>
      </c>
      <c r="Q917" s="658">
        <v>0.1</v>
      </c>
      <c r="R917" s="658">
        <v>0</v>
      </c>
      <c r="S917" s="658">
        <v>0</v>
      </c>
      <c r="T917" s="658">
        <v>0</v>
      </c>
      <c r="U917" s="658">
        <v>0</v>
      </c>
      <c r="V917" s="658">
        <v>0</v>
      </c>
      <c r="W917" s="658">
        <v>0</v>
      </c>
      <c r="X917" s="658">
        <v>0</v>
      </c>
      <c r="Y917" s="658">
        <v>0.39</v>
      </c>
      <c r="Z917" s="658">
        <v>0.61</v>
      </c>
      <c r="AA917" s="658">
        <v>0</v>
      </c>
      <c r="AB917" s="658">
        <v>0</v>
      </c>
      <c r="AC917" s="658">
        <v>0</v>
      </c>
      <c r="AD917" s="658">
        <v>0</v>
      </c>
      <c r="AE917" s="658">
        <v>0</v>
      </c>
      <c r="AF917" s="658">
        <v>0</v>
      </c>
      <c r="AG917" s="658">
        <v>0</v>
      </c>
      <c r="AH917" s="658">
        <v>0.05</v>
      </c>
      <c r="AI917" s="658">
        <v>0</v>
      </c>
      <c r="AJ917" s="658">
        <v>0</v>
      </c>
      <c r="AK917" s="658">
        <v>0</v>
      </c>
      <c r="AL917" s="658">
        <v>0</v>
      </c>
      <c r="AM917" s="658">
        <v>0</v>
      </c>
      <c r="AN917" s="658">
        <v>0</v>
      </c>
      <c r="AO917" s="658">
        <v>0</v>
      </c>
      <c r="AP917" s="658">
        <v>0</v>
      </c>
      <c r="AQ917" s="658">
        <v>0</v>
      </c>
      <c r="AR917" s="658">
        <v>0</v>
      </c>
      <c r="AS917" s="658">
        <v>0</v>
      </c>
      <c r="AT917" s="658">
        <v>0</v>
      </c>
      <c r="AU917" s="658">
        <v>0</v>
      </c>
      <c r="AV917" s="658">
        <v>0</v>
      </c>
      <c r="AW917" s="613">
        <f t="shared" si="11584"/>
        <v>1.35</v>
      </c>
      <c r="AX917" s="645">
        <f t="shared" si="11563"/>
        <v>1.35</v>
      </c>
      <c r="AY917" s="656" t="e">
        <f t="shared" si="11564"/>
        <v>#DIV/0!</v>
      </c>
      <c r="AZ917" s="661"/>
    </row>
    <row r="918" spans="1:52">
      <c r="A918" s="590"/>
      <c r="B918" s="646" t="s">
        <v>305</v>
      </c>
      <c r="C918" s="646" t="s">
        <v>1037</v>
      </c>
      <c r="D918" s="647" t="s">
        <v>1038</v>
      </c>
      <c r="E918" s="648"/>
      <c r="F918" s="648"/>
      <c r="G918" s="649"/>
      <c r="H918" s="650">
        <v>420928.94770656707</v>
      </c>
      <c r="I918" s="650">
        <f t="shared" si="11466"/>
        <v>420928.94770656701</v>
      </c>
      <c r="J918" s="649">
        <v>0</v>
      </c>
      <c r="K918" s="649">
        <v>0</v>
      </c>
      <c r="L918" s="649">
        <v>0</v>
      </c>
      <c r="M918" s="649">
        <v>0</v>
      </c>
      <c r="N918" s="649">
        <v>0</v>
      </c>
      <c r="O918" s="649">
        <f>+O919*$H918</f>
        <v>42092.894770656712</v>
      </c>
      <c r="P918" s="649">
        <f t="shared" ref="P918" si="11661">+P919*$H918</f>
        <v>42092.894770656712</v>
      </c>
      <c r="Q918" s="649">
        <f t="shared" ref="Q918" si="11662">+Q919*$H918</f>
        <v>42092.894770656712</v>
      </c>
      <c r="R918" s="649">
        <f t="shared" ref="R918" si="11663">((R919*$H918)-((R919*$H918*$E919)+(R919*$H918*$F919)))</f>
        <v>0</v>
      </c>
      <c r="S918" s="649">
        <f t="shared" ref="S918" si="11664">((S919*$H918)-((S919*$H918*$E919)+(S919*$H918*$F919)))</f>
        <v>0</v>
      </c>
      <c r="T918" s="649">
        <f t="shared" ref="T918" si="11665">((T919*$H918)-((T919*$H918*$E919)+(T919*$H918*$F919)))</f>
        <v>0</v>
      </c>
      <c r="U918" s="649">
        <f t="shared" ref="U918" si="11666">((U919*$H918)-((U919*$H918*$E919)+(U919*$H918*$F919)))</f>
        <v>0</v>
      </c>
      <c r="V918" s="649">
        <f t="shared" ref="V918" si="11667">((V919*$H918)-((V919*$H918*$E919)+(V919*$H918*$F919)))</f>
        <v>0</v>
      </c>
      <c r="W918" s="649">
        <f t="shared" ref="W918" si="11668">((W919*$H918)-((W919*$H918*$E919)+(W919*$H918*$F919)))</f>
        <v>0</v>
      </c>
      <c r="X918" s="649">
        <f t="shared" ref="X918" si="11669">((X919*$H918)-((X919*$H918*$E919)+(X919*$H918*$F919)))</f>
        <v>0</v>
      </c>
      <c r="Y918" s="649">
        <f t="shared" ref="Y918" si="11670">((Y919*$H918)-((Y919*$H918*$E919)+(Y919*$H918*$F919)))</f>
        <v>13680.190800463432</v>
      </c>
      <c r="Z918" s="649">
        <f t="shared" ref="Z918" si="11671">((Z919*$H918)-((Z919*$H918*$E919)+(Z919*$H918*$F919)))</f>
        <v>199730.78568676606</v>
      </c>
      <c r="AA918" s="649">
        <f t="shared" ref="AA918" si="11672">((AA919*$H918)-((AA919*$H918*$E919)+(AA919*$H918*$F919)))</f>
        <v>60192.839522039081</v>
      </c>
      <c r="AB918" s="649">
        <f t="shared" ref="AB918" si="11673">((AB919*$H918)-((AB919*$H918*$E919)+(AB919*$H918*$F919)))</f>
        <v>0</v>
      </c>
      <c r="AC918" s="649">
        <f t="shared" ref="AC918" si="11674">((AC919*$H918)-((AC919*$H918*$E919)+(AC919*$H918*$F919)))</f>
        <v>0</v>
      </c>
      <c r="AD918" s="649">
        <f t="shared" ref="AD918" si="11675">((AD919*$H918)-((AD919*$H918*$E919)+(AD919*$H918*$F919)))</f>
        <v>0</v>
      </c>
      <c r="AE918" s="649">
        <f t="shared" ref="AE918" si="11676">((AE919*$H918)-((AE919*$H918*$E919)+(AE919*$H918*$F919)))</f>
        <v>0</v>
      </c>
      <c r="AF918" s="649">
        <f t="shared" ref="AF918" si="11677">((AF919*$H918)-((AF919*$H918*$E919)+(AF919*$H918*$F919)))</f>
        <v>0</v>
      </c>
      <c r="AG918" s="649">
        <f t="shared" ref="AG918" si="11678">((AG919*$H918)-((AG919*$H918*$E919)+(AG919*$H918*$F919)))</f>
        <v>0</v>
      </c>
      <c r="AH918" s="649">
        <f>+AH919*H918</f>
        <v>21046.447385328356</v>
      </c>
      <c r="AI918" s="649">
        <f t="shared" ref="AI918" si="11679">+AI919*H918</f>
        <v>0</v>
      </c>
      <c r="AJ918" s="649">
        <v>0</v>
      </c>
      <c r="AK918" s="649">
        <v>0</v>
      </c>
      <c r="AL918" s="649">
        <v>0</v>
      </c>
      <c r="AM918" s="649">
        <v>0</v>
      </c>
      <c r="AN918" s="649">
        <v>0</v>
      </c>
      <c r="AO918" s="649">
        <v>0</v>
      </c>
      <c r="AP918" s="649">
        <v>0</v>
      </c>
      <c r="AQ918" s="649">
        <v>0</v>
      </c>
      <c r="AR918" s="649">
        <v>0</v>
      </c>
      <c r="AS918" s="649">
        <v>0</v>
      </c>
      <c r="AT918" s="649">
        <v>0</v>
      </c>
      <c r="AU918" s="649">
        <v>0</v>
      </c>
      <c r="AV918" s="649">
        <v>0</v>
      </c>
      <c r="AW918" s="613">
        <f t="shared" si="11584"/>
        <v>420928.94770656701</v>
      </c>
      <c r="AX918" s="645">
        <f t="shared" si="11563"/>
        <v>0</v>
      </c>
      <c r="AY918" s="656">
        <f t="shared" si="11564"/>
        <v>0</v>
      </c>
      <c r="AZ918" s="591"/>
    </row>
    <row r="919" spans="1:52" s="314" customFormat="1">
      <c r="A919" s="642"/>
      <c r="B919" s="636"/>
      <c r="C919" s="636"/>
      <c r="D919" s="651"/>
      <c r="E919" s="652">
        <v>0.3</v>
      </c>
      <c r="F919" s="652">
        <v>0.05</v>
      </c>
      <c r="G919" s="653"/>
      <c r="H919" s="640"/>
      <c r="I919" s="640">
        <f t="shared" si="11466"/>
        <v>1.35</v>
      </c>
      <c r="J919" s="658">
        <v>0</v>
      </c>
      <c r="K919" s="658">
        <v>0</v>
      </c>
      <c r="L919" s="658">
        <v>0</v>
      </c>
      <c r="M919" s="658">
        <v>0</v>
      </c>
      <c r="N919" s="658">
        <v>0</v>
      </c>
      <c r="O919" s="658">
        <v>0.1</v>
      </c>
      <c r="P919" s="658">
        <v>0.1</v>
      </c>
      <c r="Q919" s="658">
        <v>0.1</v>
      </c>
      <c r="R919" s="658">
        <v>0</v>
      </c>
      <c r="S919" s="658">
        <v>0</v>
      </c>
      <c r="T919" s="658">
        <v>0</v>
      </c>
      <c r="U919" s="658">
        <v>0</v>
      </c>
      <c r="V919" s="658">
        <v>0</v>
      </c>
      <c r="W919" s="658">
        <v>0</v>
      </c>
      <c r="X919" s="658">
        <v>0</v>
      </c>
      <c r="Y919" s="658">
        <v>0.05</v>
      </c>
      <c r="Z919" s="658">
        <v>0.73</v>
      </c>
      <c r="AA919" s="658">
        <v>0.21999999999999997</v>
      </c>
      <c r="AB919" s="658">
        <v>0</v>
      </c>
      <c r="AC919" s="658">
        <v>0</v>
      </c>
      <c r="AD919" s="658">
        <v>0</v>
      </c>
      <c r="AE919" s="658">
        <v>0</v>
      </c>
      <c r="AF919" s="658">
        <v>0</v>
      </c>
      <c r="AG919" s="658">
        <v>0</v>
      </c>
      <c r="AH919" s="658">
        <v>0.05</v>
      </c>
      <c r="AI919" s="658">
        <v>0</v>
      </c>
      <c r="AJ919" s="658">
        <v>0</v>
      </c>
      <c r="AK919" s="658">
        <v>0</v>
      </c>
      <c r="AL919" s="658">
        <v>0</v>
      </c>
      <c r="AM919" s="658">
        <v>0</v>
      </c>
      <c r="AN919" s="658">
        <v>0</v>
      </c>
      <c r="AO919" s="658">
        <v>0</v>
      </c>
      <c r="AP919" s="658">
        <v>0</v>
      </c>
      <c r="AQ919" s="658">
        <v>0</v>
      </c>
      <c r="AR919" s="658">
        <v>0</v>
      </c>
      <c r="AS919" s="658">
        <v>0</v>
      </c>
      <c r="AT919" s="658">
        <v>0</v>
      </c>
      <c r="AU919" s="658">
        <v>0</v>
      </c>
      <c r="AV919" s="658">
        <v>0</v>
      </c>
      <c r="AW919" s="613">
        <f t="shared" si="11584"/>
        <v>1.35</v>
      </c>
      <c r="AX919" s="645">
        <f t="shared" si="11563"/>
        <v>1.35</v>
      </c>
      <c r="AY919" s="656" t="e">
        <f t="shared" si="11564"/>
        <v>#DIV/0!</v>
      </c>
      <c r="AZ919" s="661"/>
    </row>
    <row r="920" spans="1:52">
      <c r="A920" s="590"/>
      <c r="B920" s="646" t="s">
        <v>305</v>
      </c>
      <c r="C920" s="646" t="s">
        <v>1039</v>
      </c>
      <c r="D920" s="647" t="s">
        <v>1040</v>
      </c>
      <c r="E920" s="648"/>
      <c r="F920" s="648"/>
      <c r="G920" s="649"/>
      <c r="H920" s="650">
        <v>420928.94770656707</v>
      </c>
      <c r="I920" s="650">
        <f t="shared" si="11466"/>
        <v>420928.94770656712</v>
      </c>
      <c r="J920" s="649">
        <v>0</v>
      </c>
      <c r="K920" s="649">
        <v>0</v>
      </c>
      <c r="L920" s="649">
        <v>0</v>
      </c>
      <c r="M920" s="649">
        <v>0</v>
      </c>
      <c r="N920" s="649">
        <v>0</v>
      </c>
      <c r="O920" s="649">
        <f>+O921*$H920</f>
        <v>42092.894770656712</v>
      </c>
      <c r="P920" s="649">
        <f t="shared" ref="P920" si="11680">+P921*$H920</f>
        <v>42092.894770656712</v>
      </c>
      <c r="Q920" s="649">
        <f t="shared" ref="Q920" si="11681">+Q921*$H920</f>
        <v>42092.894770656712</v>
      </c>
      <c r="R920" s="649">
        <f t="shared" ref="R920" si="11682">((R921*$H920)-((R921*$H920*$E921)+(R921*$H920*$F921)))</f>
        <v>0</v>
      </c>
      <c r="S920" s="649">
        <f t="shared" ref="S920" si="11683">((S921*$H920)-((S921*$H920*$E921)+(S921*$H920*$F921)))</f>
        <v>0</v>
      </c>
      <c r="T920" s="649">
        <f t="shared" ref="T920" si="11684">((T921*$H920)-((T921*$H920*$E921)+(T921*$H920*$F921)))</f>
        <v>0</v>
      </c>
      <c r="U920" s="649">
        <f t="shared" ref="U920" si="11685">((U921*$H920)-((U921*$H920*$E921)+(U921*$H920*$F921)))</f>
        <v>0</v>
      </c>
      <c r="V920" s="649">
        <f t="shared" ref="V920" si="11686">((V921*$H920)-((V921*$H920*$E921)+(V921*$H920*$F921)))</f>
        <v>0</v>
      </c>
      <c r="W920" s="649">
        <f t="shared" ref="W920" si="11687">((W921*$H920)-((W921*$H920*$E921)+(W921*$H920*$F921)))</f>
        <v>0</v>
      </c>
      <c r="X920" s="649">
        <f t="shared" ref="X920" si="11688">((X921*$H920)-((X921*$H920*$E921)+(X921*$H920*$F921)))</f>
        <v>0</v>
      </c>
      <c r="Y920" s="649">
        <f t="shared" ref="Y920" si="11689">((Y921*$H920)-((Y921*$H920*$E921)+(Y921*$H920*$F921)))</f>
        <v>0</v>
      </c>
      <c r="Z920" s="649">
        <f t="shared" ref="Z920" si="11690">((Z921*$H920)-((Z921*$H920*$E921)+(Z921*$H920*$F921)))</f>
        <v>117649.6408839855</v>
      </c>
      <c r="AA920" s="649">
        <f t="shared" ref="AA920" si="11691">((AA921*$H920)-((AA921*$H920*$E921)+(AA921*$H920*$F921)))</f>
        <v>155954.17512528313</v>
      </c>
      <c r="AB920" s="649">
        <f t="shared" ref="AB920" si="11692">((AB921*$H920)-((AB921*$H920*$E921)+(AB921*$H920*$F921)))</f>
        <v>0</v>
      </c>
      <c r="AC920" s="649">
        <f t="shared" ref="AC920" si="11693">((AC921*$H920)-((AC921*$H920*$E921)+(AC921*$H920*$F921)))</f>
        <v>0</v>
      </c>
      <c r="AD920" s="649">
        <f t="shared" ref="AD920" si="11694">((AD921*$H920)-((AD921*$H920*$E921)+(AD921*$H920*$F921)))</f>
        <v>0</v>
      </c>
      <c r="AE920" s="649">
        <f t="shared" ref="AE920" si="11695">((AE921*$H920)-((AE921*$H920*$E921)+(AE921*$H920*$F921)))</f>
        <v>0</v>
      </c>
      <c r="AF920" s="649">
        <f t="shared" ref="AF920" si="11696">((AF921*$H920)-((AF921*$H920*$E921)+(AF921*$H920*$F921)))</f>
        <v>0</v>
      </c>
      <c r="AG920" s="649">
        <f t="shared" ref="AG920" si="11697">((AG921*$H920)-((AG921*$H920*$E921)+(AG921*$H920*$F921)))</f>
        <v>0</v>
      </c>
      <c r="AH920" s="649">
        <f>+AH921*H920</f>
        <v>21046.447385328356</v>
      </c>
      <c r="AI920" s="649">
        <f t="shared" ref="AI920" si="11698">+AI921*H920</f>
        <v>0</v>
      </c>
      <c r="AJ920" s="649">
        <v>0</v>
      </c>
      <c r="AK920" s="649">
        <v>0</v>
      </c>
      <c r="AL920" s="649">
        <v>0</v>
      </c>
      <c r="AM920" s="649">
        <v>0</v>
      </c>
      <c r="AN920" s="649">
        <v>0</v>
      </c>
      <c r="AO920" s="649">
        <v>0</v>
      </c>
      <c r="AP920" s="649">
        <v>0</v>
      </c>
      <c r="AQ920" s="649">
        <v>0</v>
      </c>
      <c r="AR920" s="649">
        <v>0</v>
      </c>
      <c r="AS920" s="649">
        <v>0</v>
      </c>
      <c r="AT920" s="649">
        <v>0</v>
      </c>
      <c r="AU920" s="649">
        <v>0</v>
      </c>
      <c r="AV920" s="649">
        <v>0</v>
      </c>
      <c r="AW920" s="613">
        <f t="shared" si="11584"/>
        <v>420928.94770656712</v>
      </c>
      <c r="AX920" s="645">
        <f t="shared" si="11563"/>
        <v>0</v>
      </c>
      <c r="AY920" s="656">
        <f t="shared" si="11564"/>
        <v>0</v>
      </c>
      <c r="AZ920" s="591"/>
    </row>
    <row r="921" spans="1:52" s="314" customFormat="1">
      <c r="A921" s="642"/>
      <c r="B921" s="636"/>
      <c r="C921" s="636"/>
      <c r="D921" s="651"/>
      <c r="E921" s="652">
        <v>0.3</v>
      </c>
      <c r="F921" s="652">
        <v>0.05</v>
      </c>
      <c r="G921" s="653"/>
      <c r="H921" s="640"/>
      <c r="I921" s="640">
        <f t="shared" si="11466"/>
        <v>1.35</v>
      </c>
      <c r="J921" s="658">
        <v>0</v>
      </c>
      <c r="K921" s="658">
        <v>0</v>
      </c>
      <c r="L921" s="658">
        <v>0</v>
      </c>
      <c r="M921" s="658">
        <v>0</v>
      </c>
      <c r="N921" s="658">
        <v>0</v>
      </c>
      <c r="O921" s="658">
        <v>0.1</v>
      </c>
      <c r="P921" s="658">
        <v>0.1</v>
      </c>
      <c r="Q921" s="658">
        <v>0.1</v>
      </c>
      <c r="R921" s="658">
        <v>0</v>
      </c>
      <c r="S921" s="658">
        <v>0</v>
      </c>
      <c r="T921" s="658">
        <v>0</v>
      </c>
      <c r="U921" s="658">
        <v>0</v>
      </c>
      <c r="V921" s="658">
        <v>0</v>
      </c>
      <c r="W921" s="658">
        <v>0</v>
      </c>
      <c r="X921" s="658">
        <v>0</v>
      </c>
      <c r="Y921" s="658">
        <v>0</v>
      </c>
      <c r="Z921" s="658">
        <v>0.43</v>
      </c>
      <c r="AA921" s="658">
        <v>0.57000000000000006</v>
      </c>
      <c r="AB921" s="658">
        <v>0</v>
      </c>
      <c r="AC921" s="658">
        <v>0</v>
      </c>
      <c r="AD921" s="658">
        <v>0</v>
      </c>
      <c r="AE921" s="658">
        <v>0</v>
      </c>
      <c r="AF921" s="658">
        <v>0</v>
      </c>
      <c r="AG921" s="658">
        <v>0</v>
      </c>
      <c r="AH921" s="658">
        <v>0.05</v>
      </c>
      <c r="AI921" s="658">
        <v>0</v>
      </c>
      <c r="AJ921" s="658">
        <v>0</v>
      </c>
      <c r="AK921" s="658">
        <v>0</v>
      </c>
      <c r="AL921" s="658">
        <v>0</v>
      </c>
      <c r="AM921" s="658">
        <v>0</v>
      </c>
      <c r="AN921" s="658">
        <v>0</v>
      </c>
      <c r="AO921" s="658">
        <v>0</v>
      </c>
      <c r="AP921" s="658">
        <v>0</v>
      </c>
      <c r="AQ921" s="658">
        <v>0</v>
      </c>
      <c r="AR921" s="658">
        <v>0</v>
      </c>
      <c r="AS921" s="658">
        <v>0</v>
      </c>
      <c r="AT921" s="658">
        <v>0</v>
      </c>
      <c r="AU921" s="658">
        <v>0</v>
      </c>
      <c r="AV921" s="658">
        <v>0</v>
      </c>
      <c r="AW921" s="613">
        <f t="shared" si="11584"/>
        <v>1.35</v>
      </c>
      <c r="AX921" s="645">
        <f t="shared" si="11563"/>
        <v>1.35</v>
      </c>
      <c r="AY921" s="656" t="e">
        <f t="shared" si="11564"/>
        <v>#DIV/0!</v>
      </c>
      <c r="AZ921" s="661"/>
    </row>
    <row r="922" spans="1:52">
      <c r="A922" s="590"/>
      <c r="B922" s="646" t="s">
        <v>305</v>
      </c>
      <c r="C922" s="646" t="s">
        <v>1041</v>
      </c>
      <c r="D922" s="647" t="s">
        <v>1042</v>
      </c>
      <c r="E922" s="648"/>
      <c r="F922" s="648"/>
      <c r="G922" s="649"/>
      <c r="H922" s="650">
        <v>240188.06197614089</v>
      </c>
      <c r="I922" s="650">
        <f t="shared" si="11466"/>
        <v>240188.06197614089</v>
      </c>
      <c r="J922" s="649">
        <v>0</v>
      </c>
      <c r="K922" s="649">
        <v>0</v>
      </c>
      <c r="L922" s="649">
        <v>0</v>
      </c>
      <c r="M922" s="649">
        <v>0</v>
      </c>
      <c r="N922" s="649">
        <v>0</v>
      </c>
      <c r="O922" s="649">
        <f>+O923*$H922</f>
        <v>24018.806197614089</v>
      </c>
      <c r="P922" s="649">
        <f t="shared" ref="P922" si="11699">+P923*$H922</f>
        <v>24018.806197614089</v>
      </c>
      <c r="Q922" s="649">
        <f t="shared" ref="Q922" si="11700">+Q923*$H922</f>
        <v>24018.806197614089</v>
      </c>
      <c r="R922" s="649">
        <f t="shared" ref="R922" si="11701">((R923*$H922)-((R923*$H922*$E923)+(R923*$H922*$F923)))</f>
        <v>0</v>
      </c>
      <c r="S922" s="649">
        <f t="shared" ref="S922" si="11702">((S923*$H922)-((S923*$H922*$E923)+(S923*$H922*$F923)))</f>
        <v>0</v>
      </c>
      <c r="T922" s="649">
        <f t="shared" ref="T922" si="11703">((T923*$H922)-((T923*$H922*$E923)+(T923*$H922*$F923)))</f>
        <v>0</v>
      </c>
      <c r="U922" s="649">
        <f t="shared" ref="U922" si="11704">((U923*$H922)-((U923*$H922*$E923)+(U923*$H922*$F923)))</f>
        <v>0</v>
      </c>
      <c r="V922" s="649">
        <f t="shared" ref="V922" si="11705">((V923*$H922)-((V923*$H922*$E923)+(V923*$H922*$F923)))</f>
        <v>0</v>
      </c>
      <c r="W922" s="649">
        <f t="shared" ref="W922" si="11706">((W923*$H922)-((W923*$H922*$E923)+(W923*$H922*$F923)))</f>
        <v>0</v>
      </c>
      <c r="X922" s="649">
        <f t="shared" ref="X922" si="11707">((X923*$H922)-((X923*$H922*$E923)+(X923*$H922*$F923)))</f>
        <v>0</v>
      </c>
      <c r="Y922" s="649">
        <f t="shared" ref="Y922" si="11708">((Y923*$H922)-((Y923*$H922*$E923)+(Y923*$H922*$F923)))</f>
        <v>0</v>
      </c>
      <c r="Z922" s="649">
        <f t="shared" ref="Z922" si="11709">((Z923*$H922)-((Z923*$H922*$E923)+(Z923*$H922*$F923)))</f>
        <v>14051.001625604242</v>
      </c>
      <c r="AA922" s="649">
        <f t="shared" ref="AA922" si="11710">((AA923*$H922)-((AA923*$H922*$E923)+(AA923*$H922*$F923)))</f>
        <v>103040.67858776444</v>
      </c>
      <c r="AB922" s="649">
        <f t="shared" ref="AB922" si="11711">((AB923*$H922)-((AB923*$H922*$E923)+(AB923*$H922*$F923)))</f>
        <v>39030.560071122891</v>
      </c>
      <c r="AC922" s="649">
        <f t="shared" ref="AC922" si="11712">((AC923*$H922)-((AC923*$H922*$E923)+(AC923*$H922*$F923)))</f>
        <v>0</v>
      </c>
      <c r="AD922" s="649">
        <f t="shared" ref="AD922" si="11713">((AD923*$H922)-((AD923*$H922*$E923)+(AD923*$H922*$F923)))</f>
        <v>0</v>
      </c>
      <c r="AE922" s="649">
        <f t="shared" ref="AE922" si="11714">((AE923*$H922)-((AE923*$H922*$E923)+(AE923*$H922*$F923)))</f>
        <v>0</v>
      </c>
      <c r="AF922" s="649">
        <f t="shared" ref="AF922" si="11715">((AF923*$H922)-((AF923*$H922*$E923)+(AF923*$H922*$F923)))</f>
        <v>0</v>
      </c>
      <c r="AG922" s="649">
        <f t="shared" ref="AG922" si="11716">((AG923*$H922)-((AG923*$H922*$E923)+(AG923*$H922*$F923)))</f>
        <v>0</v>
      </c>
      <c r="AH922" s="649">
        <f>+AH923*H922</f>
        <v>12009.403098807044</v>
      </c>
      <c r="AI922" s="649">
        <f t="shared" ref="AI922" si="11717">+AI923*H922</f>
        <v>0</v>
      </c>
      <c r="AJ922" s="649">
        <v>0</v>
      </c>
      <c r="AK922" s="649">
        <v>0</v>
      </c>
      <c r="AL922" s="649">
        <v>0</v>
      </c>
      <c r="AM922" s="649">
        <v>0</v>
      </c>
      <c r="AN922" s="649">
        <v>0</v>
      </c>
      <c r="AO922" s="649">
        <v>0</v>
      </c>
      <c r="AP922" s="649">
        <v>0</v>
      </c>
      <c r="AQ922" s="649">
        <v>0</v>
      </c>
      <c r="AR922" s="649">
        <v>0</v>
      </c>
      <c r="AS922" s="649">
        <v>0</v>
      </c>
      <c r="AT922" s="649">
        <v>0</v>
      </c>
      <c r="AU922" s="649">
        <v>0</v>
      </c>
      <c r="AV922" s="649">
        <v>0</v>
      </c>
      <c r="AW922" s="613">
        <f t="shared" si="11584"/>
        <v>240188.06197614089</v>
      </c>
      <c r="AX922" s="645">
        <f t="shared" si="11563"/>
        <v>0</v>
      </c>
      <c r="AY922" s="656">
        <f t="shared" si="11564"/>
        <v>0</v>
      </c>
      <c r="AZ922" s="591"/>
    </row>
    <row r="923" spans="1:52" s="314" customFormat="1">
      <c r="A923" s="642"/>
      <c r="B923" s="636"/>
      <c r="C923" s="636"/>
      <c r="D923" s="651"/>
      <c r="E923" s="652">
        <v>0.3</v>
      </c>
      <c r="F923" s="652">
        <v>0.05</v>
      </c>
      <c r="G923" s="653"/>
      <c r="H923" s="640"/>
      <c r="I923" s="640">
        <f t="shared" si="11466"/>
        <v>1.35</v>
      </c>
      <c r="J923" s="658">
        <v>0</v>
      </c>
      <c r="K923" s="658">
        <v>0</v>
      </c>
      <c r="L923" s="658">
        <v>0</v>
      </c>
      <c r="M923" s="658">
        <v>0</v>
      </c>
      <c r="N923" s="658">
        <v>0</v>
      </c>
      <c r="O923" s="658">
        <v>0.1</v>
      </c>
      <c r="P923" s="658">
        <v>0.1</v>
      </c>
      <c r="Q923" s="658">
        <v>0.1</v>
      </c>
      <c r="R923" s="658">
        <v>0</v>
      </c>
      <c r="S923" s="658">
        <v>0</v>
      </c>
      <c r="T923" s="658">
        <v>0</v>
      </c>
      <c r="U923" s="658">
        <v>0</v>
      </c>
      <c r="V923" s="658">
        <v>0</v>
      </c>
      <c r="W923" s="658">
        <v>0</v>
      </c>
      <c r="X923" s="658">
        <v>0</v>
      </c>
      <c r="Y923" s="658">
        <v>0</v>
      </c>
      <c r="Z923" s="658">
        <v>0.09</v>
      </c>
      <c r="AA923" s="658">
        <v>0.66</v>
      </c>
      <c r="AB923" s="658">
        <v>0.25</v>
      </c>
      <c r="AC923" s="658">
        <v>0</v>
      </c>
      <c r="AD923" s="658">
        <v>0</v>
      </c>
      <c r="AE923" s="658">
        <v>0</v>
      </c>
      <c r="AF923" s="658">
        <v>0</v>
      </c>
      <c r="AG923" s="658">
        <v>0</v>
      </c>
      <c r="AH923" s="658">
        <v>0.05</v>
      </c>
      <c r="AI923" s="658">
        <v>0</v>
      </c>
      <c r="AJ923" s="658">
        <v>0</v>
      </c>
      <c r="AK923" s="658">
        <v>0</v>
      </c>
      <c r="AL923" s="658">
        <v>0</v>
      </c>
      <c r="AM923" s="658">
        <v>0</v>
      </c>
      <c r="AN923" s="658">
        <v>0</v>
      </c>
      <c r="AO923" s="658">
        <v>0</v>
      </c>
      <c r="AP923" s="658">
        <v>0</v>
      </c>
      <c r="AQ923" s="658">
        <v>0</v>
      </c>
      <c r="AR923" s="658">
        <v>0</v>
      </c>
      <c r="AS923" s="658">
        <v>0</v>
      </c>
      <c r="AT923" s="658">
        <v>0</v>
      </c>
      <c r="AU923" s="658">
        <v>0</v>
      </c>
      <c r="AV923" s="658">
        <v>0</v>
      </c>
      <c r="AW923" s="613">
        <f t="shared" si="11584"/>
        <v>1.35</v>
      </c>
      <c r="AX923" s="645">
        <f t="shared" si="11563"/>
        <v>1.35</v>
      </c>
      <c r="AY923" s="656" t="e">
        <f t="shared" si="11564"/>
        <v>#DIV/0!</v>
      </c>
      <c r="AZ923" s="661"/>
    </row>
    <row r="924" spans="1:52">
      <c r="A924" s="590"/>
      <c r="B924" s="646" t="s">
        <v>305</v>
      </c>
      <c r="C924" s="646" t="s">
        <v>1043</v>
      </c>
      <c r="D924" s="647" t="s">
        <v>1044</v>
      </c>
      <c r="E924" s="648"/>
      <c r="F924" s="648"/>
      <c r="G924" s="649"/>
      <c r="H924" s="650">
        <v>240188.06197614089</v>
      </c>
      <c r="I924" s="650">
        <f t="shared" si="11466"/>
        <v>240188.06197614089</v>
      </c>
      <c r="J924" s="649">
        <v>0</v>
      </c>
      <c r="K924" s="649">
        <v>0</v>
      </c>
      <c r="L924" s="649">
        <v>0</v>
      </c>
      <c r="M924" s="649">
        <v>0</v>
      </c>
      <c r="N924" s="649">
        <v>0</v>
      </c>
      <c r="O924" s="649">
        <f>+O925*$H924</f>
        <v>24018.806197614089</v>
      </c>
      <c r="P924" s="649">
        <f t="shared" ref="P924" si="11718">+P925*$H924</f>
        <v>24018.806197614089</v>
      </c>
      <c r="Q924" s="649">
        <f t="shared" ref="Q924" si="11719">+Q925*$H924</f>
        <v>24018.806197614089</v>
      </c>
      <c r="R924" s="649">
        <f t="shared" ref="R924" si="11720">((R925*$H924)-((R925*$H924*$E925)+(R925*$H924*$F925)))</f>
        <v>0</v>
      </c>
      <c r="S924" s="649">
        <f t="shared" ref="S924" si="11721">((S925*$H924)-((S925*$H924*$E925)+(S925*$H924*$F925)))</f>
        <v>0</v>
      </c>
      <c r="T924" s="649">
        <f t="shared" ref="T924" si="11722">((T925*$H924)-((T925*$H924*$E925)+(T925*$H924*$F925)))</f>
        <v>0</v>
      </c>
      <c r="U924" s="649">
        <f t="shared" ref="U924" si="11723">((U925*$H924)-((U925*$H924*$E925)+(U925*$H924*$F925)))</f>
        <v>0</v>
      </c>
      <c r="V924" s="649">
        <f t="shared" ref="V924" si="11724">((V925*$H924)-((V925*$H924*$E925)+(V925*$H924*$F925)))</f>
        <v>0</v>
      </c>
      <c r="W924" s="649">
        <f t="shared" ref="W924" si="11725">((W925*$H924)-((W925*$H924*$E925)+(W925*$H924*$F925)))</f>
        <v>0</v>
      </c>
      <c r="X924" s="649">
        <f t="shared" ref="X924" si="11726">((X925*$H924)-((X925*$H924*$E925)+(X925*$H924*$F925)))</f>
        <v>0</v>
      </c>
      <c r="Y924" s="649">
        <f t="shared" ref="Y924" si="11727">((Y925*$H924)-((Y925*$H924*$E925)+(Y925*$H924*$F925)))</f>
        <v>0</v>
      </c>
      <c r="Z924" s="649">
        <f t="shared" ref="Z924" si="11728">((Z925*$H924)-((Z925*$H924*$E925)+(Z925*$H924*$F925)))</f>
        <v>0</v>
      </c>
      <c r="AA924" s="649">
        <f t="shared" ref="AA924" si="11729">((AA925*$H924)-((AA925*$H924*$E925)+(AA925*$H924*$F925)))</f>
        <v>64010.118516641545</v>
      </c>
      <c r="AB924" s="649">
        <f t="shared" ref="AB924" si="11730">((AB925*$H924)-((AB925*$H924*$E925)+(AB925*$H924*$F925)))</f>
        <v>92112.12176785004</v>
      </c>
      <c r="AC924" s="649">
        <f t="shared" ref="AC924" si="11731">((AC925*$H924)-((AC925*$H924*$E925)+(AC925*$H924*$F925)))</f>
        <v>0</v>
      </c>
      <c r="AD924" s="649">
        <f t="shared" ref="AD924" si="11732">((AD925*$H924)-((AD925*$H924*$E925)+(AD925*$H924*$F925)))</f>
        <v>0</v>
      </c>
      <c r="AE924" s="649">
        <f t="shared" ref="AE924" si="11733">((AE925*$H924)-((AE925*$H924*$E925)+(AE925*$H924*$F925)))</f>
        <v>0</v>
      </c>
      <c r="AF924" s="649">
        <f t="shared" ref="AF924" si="11734">((AF925*$H924)-((AF925*$H924*$E925)+(AF925*$H924*$F925)))</f>
        <v>0</v>
      </c>
      <c r="AG924" s="649">
        <f t="shared" ref="AG924" si="11735">((AG925*$H924)-((AG925*$H924*$E925)+(AG925*$H924*$F925)))</f>
        <v>0</v>
      </c>
      <c r="AH924" s="649">
        <f>+AH925*H924</f>
        <v>12009.403098807044</v>
      </c>
      <c r="AI924" s="649">
        <f t="shared" ref="AI924" si="11736">+AI925*H924</f>
        <v>0</v>
      </c>
      <c r="AJ924" s="649">
        <v>0</v>
      </c>
      <c r="AK924" s="649">
        <v>0</v>
      </c>
      <c r="AL924" s="649">
        <v>0</v>
      </c>
      <c r="AM924" s="649">
        <v>0</v>
      </c>
      <c r="AN924" s="649">
        <v>0</v>
      </c>
      <c r="AO924" s="649">
        <v>0</v>
      </c>
      <c r="AP924" s="649">
        <v>0</v>
      </c>
      <c r="AQ924" s="649">
        <v>0</v>
      </c>
      <c r="AR924" s="649">
        <v>0</v>
      </c>
      <c r="AS924" s="649">
        <v>0</v>
      </c>
      <c r="AT924" s="649">
        <v>0</v>
      </c>
      <c r="AU924" s="649">
        <v>0</v>
      </c>
      <c r="AV924" s="649">
        <v>0</v>
      </c>
      <c r="AW924" s="613">
        <f t="shared" si="11584"/>
        <v>240188.06197614089</v>
      </c>
      <c r="AX924" s="645">
        <f t="shared" si="11563"/>
        <v>0</v>
      </c>
      <c r="AY924" s="656">
        <f t="shared" si="11564"/>
        <v>0</v>
      </c>
      <c r="AZ924" s="591"/>
    </row>
    <row r="925" spans="1:52" s="314" customFormat="1">
      <c r="A925" s="642"/>
      <c r="B925" s="636"/>
      <c r="C925" s="636"/>
      <c r="D925" s="651"/>
      <c r="E925" s="652">
        <v>0.3</v>
      </c>
      <c r="F925" s="652">
        <v>0.05</v>
      </c>
      <c r="G925" s="653"/>
      <c r="H925" s="640"/>
      <c r="I925" s="640">
        <f t="shared" si="11466"/>
        <v>1.35</v>
      </c>
      <c r="J925" s="658">
        <v>0</v>
      </c>
      <c r="K925" s="658">
        <v>0</v>
      </c>
      <c r="L925" s="658">
        <v>0</v>
      </c>
      <c r="M925" s="658">
        <v>0</v>
      </c>
      <c r="N925" s="658">
        <v>0</v>
      </c>
      <c r="O925" s="658">
        <v>0.1</v>
      </c>
      <c r="P925" s="658">
        <v>0.1</v>
      </c>
      <c r="Q925" s="658">
        <v>0.1</v>
      </c>
      <c r="R925" s="658">
        <v>0</v>
      </c>
      <c r="S925" s="658">
        <v>0</v>
      </c>
      <c r="T925" s="658">
        <v>0</v>
      </c>
      <c r="U925" s="658">
        <v>0</v>
      </c>
      <c r="V925" s="658">
        <v>0</v>
      </c>
      <c r="W925" s="658">
        <v>0</v>
      </c>
      <c r="X925" s="658">
        <v>0</v>
      </c>
      <c r="Y925" s="658">
        <v>0</v>
      </c>
      <c r="Z925" s="658">
        <v>0</v>
      </c>
      <c r="AA925" s="658">
        <v>0.41</v>
      </c>
      <c r="AB925" s="658">
        <v>0.59000000000000008</v>
      </c>
      <c r="AC925" s="658">
        <v>0</v>
      </c>
      <c r="AD925" s="658">
        <v>0</v>
      </c>
      <c r="AE925" s="658">
        <v>0</v>
      </c>
      <c r="AF925" s="658">
        <v>0</v>
      </c>
      <c r="AG925" s="658">
        <v>0</v>
      </c>
      <c r="AH925" s="658">
        <v>0.05</v>
      </c>
      <c r="AI925" s="658">
        <v>0</v>
      </c>
      <c r="AJ925" s="658">
        <v>0</v>
      </c>
      <c r="AK925" s="658">
        <v>0</v>
      </c>
      <c r="AL925" s="658">
        <v>0</v>
      </c>
      <c r="AM925" s="658">
        <v>0</v>
      </c>
      <c r="AN925" s="658">
        <v>0</v>
      </c>
      <c r="AO925" s="658">
        <v>0</v>
      </c>
      <c r="AP925" s="658">
        <v>0</v>
      </c>
      <c r="AQ925" s="658">
        <v>0</v>
      </c>
      <c r="AR925" s="658">
        <v>0</v>
      </c>
      <c r="AS925" s="658">
        <v>0</v>
      </c>
      <c r="AT925" s="658">
        <v>0</v>
      </c>
      <c r="AU925" s="658">
        <v>0</v>
      </c>
      <c r="AV925" s="658">
        <v>0</v>
      </c>
      <c r="AW925" s="613">
        <f t="shared" si="11584"/>
        <v>1.35</v>
      </c>
      <c r="AX925" s="645">
        <f t="shared" si="11563"/>
        <v>1.35</v>
      </c>
      <c r="AY925" s="656" t="e">
        <f t="shared" si="11564"/>
        <v>#DIV/0!</v>
      </c>
      <c r="AZ925" s="661"/>
    </row>
    <row r="926" spans="1:52">
      <c r="A926" s="590"/>
      <c r="B926" s="646" t="s">
        <v>305</v>
      </c>
      <c r="C926" s="646" t="s">
        <v>1045</v>
      </c>
      <c r="D926" s="647" t="s">
        <v>1046</v>
      </c>
      <c r="E926" s="648"/>
      <c r="F926" s="648"/>
      <c r="G926" s="649"/>
      <c r="H926" s="650">
        <v>240188.06197614089</v>
      </c>
      <c r="I926" s="650">
        <f t="shared" si="11466"/>
        <v>240188.06197614089</v>
      </c>
      <c r="J926" s="649">
        <v>0</v>
      </c>
      <c r="K926" s="649">
        <v>0</v>
      </c>
      <c r="L926" s="649">
        <v>0</v>
      </c>
      <c r="M926" s="649">
        <v>0</v>
      </c>
      <c r="N926" s="649">
        <v>0</v>
      </c>
      <c r="O926" s="649">
        <f>+O927*$H926</f>
        <v>24018.806197614089</v>
      </c>
      <c r="P926" s="649">
        <f t="shared" ref="P926" si="11737">+P927*$H926</f>
        <v>24018.806197614089</v>
      </c>
      <c r="Q926" s="649">
        <f t="shared" ref="Q926" si="11738">+Q927*$H926</f>
        <v>24018.806197614089</v>
      </c>
      <c r="R926" s="649">
        <f t="shared" ref="R926" si="11739">((R927*$H926)-((R927*$H926*$E927)+(R927*$H926*$F927)))</f>
        <v>0</v>
      </c>
      <c r="S926" s="649">
        <f t="shared" ref="S926" si="11740">((S927*$H926)-((S927*$H926*$E927)+(S927*$H926*$F927)))</f>
        <v>0</v>
      </c>
      <c r="T926" s="649">
        <f t="shared" ref="T926" si="11741">((T927*$H926)-((T927*$H926*$E927)+(T927*$H926*$F927)))</f>
        <v>0</v>
      </c>
      <c r="U926" s="649">
        <f t="shared" ref="U926" si="11742">((U927*$H926)-((U927*$H926*$E927)+(U927*$H926*$F927)))</f>
        <v>0</v>
      </c>
      <c r="V926" s="649">
        <f t="shared" ref="V926" si="11743">((V927*$H926)-((V927*$H926*$E927)+(V927*$H926*$F927)))</f>
        <v>0</v>
      </c>
      <c r="W926" s="649">
        <f t="shared" ref="W926" si="11744">((W927*$H926)-((W927*$H926*$E927)+(W927*$H926*$F927)))</f>
        <v>0</v>
      </c>
      <c r="X926" s="649">
        <f t="shared" ref="X926" si="11745">((X927*$H926)-((X927*$H926*$E927)+(X927*$H926*$F927)))</f>
        <v>0</v>
      </c>
      <c r="Y926" s="649">
        <f t="shared" ref="Y926" si="11746">((Y927*$H926)-((Y927*$H926*$E927)+(Y927*$H926*$F927)))</f>
        <v>0</v>
      </c>
      <c r="Z926" s="649">
        <f t="shared" ref="Z926" si="11747">((Z927*$H926)-((Z927*$H926*$E927)+(Z927*$H926*$F927)))</f>
        <v>0</v>
      </c>
      <c r="AA926" s="649">
        <f t="shared" ref="AA926" si="11748">((AA927*$H926)-((AA927*$H926*$E927)+(AA927*$H926*$F927)))</f>
        <v>0</v>
      </c>
      <c r="AB926" s="649">
        <f t="shared" ref="AB926" si="11749">((AB927*$H926)-((AB927*$H926*$E927)+(AB927*$H926*$F927)))</f>
        <v>96795.788976384763</v>
      </c>
      <c r="AC926" s="649">
        <f t="shared" ref="AC926" si="11750">((AC927*$H926)-((AC927*$H926*$E927)+(AC927*$H926*$F927)))</f>
        <v>59326.4513081068</v>
      </c>
      <c r="AD926" s="649">
        <f t="shared" ref="AD926" si="11751">((AD927*$H926)-((AD927*$H926*$E927)+(AD927*$H926*$F927)))</f>
        <v>0</v>
      </c>
      <c r="AE926" s="649">
        <f t="shared" ref="AE926" si="11752">((AE927*$H926)-((AE927*$H926*$E927)+(AE927*$H926*$F927)))</f>
        <v>0</v>
      </c>
      <c r="AF926" s="649">
        <f t="shared" ref="AF926" si="11753">((AF927*$H926)-((AF927*$H926*$E927)+(AF927*$H926*$F927)))</f>
        <v>0</v>
      </c>
      <c r="AG926" s="649">
        <f t="shared" ref="AG926" si="11754">((AG927*$H926)-((AG927*$H926*$E927)+(AG927*$H926*$F927)))</f>
        <v>0</v>
      </c>
      <c r="AH926" s="649">
        <f>+AH927*H926</f>
        <v>12009.403098807044</v>
      </c>
      <c r="AI926" s="649">
        <f t="shared" ref="AI926" si="11755">+AI927*H926</f>
        <v>0</v>
      </c>
      <c r="AJ926" s="649">
        <v>0</v>
      </c>
      <c r="AK926" s="649">
        <v>0</v>
      </c>
      <c r="AL926" s="649">
        <v>0</v>
      </c>
      <c r="AM926" s="649">
        <v>0</v>
      </c>
      <c r="AN926" s="649">
        <v>0</v>
      </c>
      <c r="AO926" s="649">
        <v>0</v>
      </c>
      <c r="AP926" s="649">
        <v>0</v>
      </c>
      <c r="AQ926" s="649">
        <v>0</v>
      </c>
      <c r="AR926" s="649">
        <v>0</v>
      </c>
      <c r="AS926" s="649">
        <v>0</v>
      </c>
      <c r="AT926" s="649">
        <v>0</v>
      </c>
      <c r="AU926" s="649">
        <v>0</v>
      </c>
      <c r="AV926" s="649">
        <v>0</v>
      </c>
      <c r="AW926" s="613">
        <f t="shared" si="11584"/>
        <v>240188.06197614089</v>
      </c>
      <c r="AX926" s="645">
        <f t="shared" si="11563"/>
        <v>0</v>
      </c>
      <c r="AY926" s="656">
        <f t="shared" si="11564"/>
        <v>0</v>
      </c>
      <c r="AZ926" s="591"/>
    </row>
    <row r="927" spans="1:52" s="314" customFormat="1">
      <c r="A927" s="642"/>
      <c r="B927" s="636"/>
      <c r="C927" s="636"/>
      <c r="D927" s="651"/>
      <c r="E927" s="652">
        <v>0.3</v>
      </c>
      <c r="F927" s="652">
        <v>0.05</v>
      </c>
      <c r="G927" s="653"/>
      <c r="H927" s="640"/>
      <c r="I927" s="640">
        <f t="shared" si="11466"/>
        <v>1.35</v>
      </c>
      <c r="J927" s="658">
        <v>0</v>
      </c>
      <c r="K927" s="658">
        <v>0</v>
      </c>
      <c r="L927" s="658">
        <v>0</v>
      </c>
      <c r="M927" s="658">
        <v>0</v>
      </c>
      <c r="N927" s="658">
        <v>0</v>
      </c>
      <c r="O927" s="658">
        <v>0.1</v>
      </c>
      <c r="P927" s="658">
        <v>0.1</v>
      </c>
      <c r="Q927" s="658">
        <v>0.1</v>
      </c>
      <c r="R927" s="658">
        <v>0</v>
      </c>
      <c r="S927" s="658">
        <v>0</v>
      </c>
      <c r="T927" s="658">
        <v>0</v>
      </c>
      <c r="U927" s="658">
        <v>0</v>
      </c>
      <c r="V927" s="658">
        <v>0</v>
      </c>
      <c r="W927" s="658">
        <v>0</v>
      </c>
      <c r="X927" s="658">
        <v>0</v>
      </c>
      <c r="Y927" s="658">
        <v>0</v>
      </c>
      <c r="Z927" s="658">
        <v>0</v>
      </c>
      <c r="AA927" s="658">
        <v>0</v>
      </c>
      <c r="AB927" s="658">
        <v>0.62</v>
      </c>
      <c r="AC927" s="658">
        <v>0.38</v>
      </c>
      <c r="AD927" s="658">
        <v>0</v>
      </c>
      <c r="AE927" s="658">
        <v>0</v>
      </c>
      <c r="AF927" s="658">
        <v>0</v>
      </c>
      <c r="AG927" s="658">
        <v>0</v>
      </c>
      <c r="AH927" s="658">
        <v>0.05</v>
      </c>
      <c r="AI927" s="658">
        <v>0</v>
      </c>
      <c r="AJ927" s="658">
        <v>0</v>
      </c>
      <c r="AK927" s="658">
        <v>0</v>
      </c>
      <c r="AL927" s="658">
        <v>0</v>
      </c>
      <c r="AM927" s="658">
        <v>0</v>
      </c>
      <c r="AN927" s="658">
        <v>0</v>
      </c>
      <c r="AO927" s="658">
        <v>0</v>
      </c>
      <c r="AP927" s="658">
        <v>0</v>
      </c>
      <c r="AQ927" s="658">
        <v>0</v>
      </c>
      <c r="AR927" s="658">
        <v>0</v>
      </c>
      <c r="AS927" s="658">
        <v>0</v>
      </c>
      <c r="AT927" s="658">
        <v>0</v>
      </c>
      <c r="AU927" s="658">
        <v>0</v>
      </c>
      <c r="AV927" s="658">
        <v>0</v>
      </c>
      <c r="AW927" s="613">
        <f t="shared" si="11584"/>
        <v>1.35</v>
      </c>
      <c r="AX927" s="645">
        <f t="shared" si="11563"/>
        <v>1.35</v>
      </c>
      <c r="AY927" s="656" t="e">
        <f t="shared" si="11564"/>
        <v>#DIV/0!</v>
      </c>
      <c r="AZ927" s="661"/>
    </row>
    <row r="928" spans="1:52">
      <c r="A928" s="590"/>
      <c r="B928" s="646" t="s">
        <v>305</v>
      </c>
      <c r="C928" s="646" t="s">
        <v>1047</v>
      </c>
      <c r="D928" s="647" t="s">
        <v>1048</v>
      </c>
      <c r="E928" s="648"/>
      <c r="F928" s="648"/>
      <c r="G928" s="649"/>
      <c r="H928" s="650">
        <v>240188.06197614089</v>
      </c>
      <c r="I928" s="650">
        <f t="shared" si="11466"/>
        <v>240188.06197614089</v>
      </c>
      <c r="J928" s="649">
        <v>0</v>
      </c>
      <c r="K928" s="649">
        <v>0</v>
      </c>
      <c r="L928" s="649">
        <v>0</v>
      </c>
      <c r="M928" s="649">
        <v>0</v>
      </c>
      <c r="N928" s="649">
        <v>0</v>
      </c>
      <c r="O928" s="649">
        <f>+O929*$H928</f>
        <v>24018.806197614089</v>
      </c>
      <c r="P928" s="649">
        <f t="shared" ref="P928" si="11756">+P929*$H928</f>
        <v>24018.806197614089</v>
      </c>
      <c r="Q928" s="649">
        <f t="shared" ref="Q928" si="11757">+Q929*$H928</f>
        <v>24018.806197614089</v>
      </c>
      <c r="R928" s="649">
        <f t="shared" ref="R928" si="11758">((R929*$H928)-((R929*$H928*$E929)+(R929*$H928*$F929)))</f>
        <v>0</v>
      </c>
      <c r="S928" s="649">
        <f t="shared" ref="S928" si="11759">((S929*$H928)-((S929*$H928*$E929)+(S929*$H928*$F929)))</f>
        <v>0</v>
      </c>
      <c r="T928" s="649">
        <f t="shared" ref="T928" si="11760">((T929*$H928)-((T929*$H928*$E929)+(T929*$H928*$F929)))</f>
        <v>0</v>
      </c>
      <c r="U928" s="649">
        <f t="shared" ref="U928" si="11761">((U929*$H928)-((U929*$H928*$E929)+(U929*$H928*$F929)))</f>
        <v>0</v>
      </c>
      <c r="V928" s="649">
        <f t="shared" ref="V928" si="11762">((V929*$H928)-((V929*$H928*$E929)+(V929*$H928*$F929)))</f>
        <v>0</v>
      </c>
      <c r="W928" s="649">
        <f t="shared" ref="W928" si="11763">((W929*$H928)-((W929*$H928*$E929)+(W929*$H928*$F929)))</f>
        <v>0</v>
      </c>
      <c r="X928" s="649">
        <f t="shared" ref="X928" si="11764">((X929*$H928)-((X929*$H928*$E929)+(X929*$H928*$F929)))</f>
        <v>0</v>
      </c>
      <c r="Y928" s="649">
        <f t="shared" ref="Y928" si="11765">((Y929*$H928)-((Y929*$H928*$E929)+(Y929*$H928*$F929)))</f>
        <v>0</v>
      </c>
      <c r="Z928" s="649">
        <f t="shared" ref="Z928" si="11766">((Z929*$H928)-((Z929*$H928*$E929)+(Z929*$H928*$F929)))</f>
        <v>0</v>
      </c>
      <c r="AA928" s="649">
        <f t="shared" ref="AA928" si="11767">((AA929*$H928)-((AA929*$H928*$E929)+(AA929*$H928*$F929)))</f>
        <v>0</v>
      </c>
      <c r="AB928" s="649">
        <f t="shared" ref="AB928" si="11768">((AB929*$H928)-((AB929*$H928*$E929)+(AB929*$H928*$F929)))</f>
        <v>96795.788976384763</v>
      </c>
      <c r="AC928" s="649">
        <f t="shared" ref="AC928" si="11769">((AC929*$H928)-((AC929*$H928*$E929)+(AC929*$H928*$F929)))</f>
        <v>59326.4513081068</v>
      </c>
      <c r="AD928" s="649">
        <f t="shared" ref="AD928" si="11770">((AD929*$H928)-((AD929*$H928*$E929)+(AD929*$H928*$F929)))</f>
        <v>0</v>
      </c>
      <c r="AE928" s="649">
        <f t="shared" ref="AE928" si="11771">((AE929*$H928)-((AE929*$H928*$E929)+(AE929*$H928*$F929)))</f>
        <v>0</v>
      </c>
      <c r="AF928" s="649">
        <f t="shared" ref="AF928" si="11772">((AF929*$H928)-((AF929*$H928*$E929)+(AF929*$H928*$F929)))</f>
        <v>0</v>
      </c>
      <c r="AG928" s="649">
        <f t="shared" ref="AG928" si="11773">((AG929*$H928)-((AG929*$H928*$E929)+(AG929*$H928*$F929)))</f>
        <v>0</v>
      </c>
      <c r="AH928" s="649">
        <f>+AH929*H928</f>
        <v>12009.403098807044</v>
      </c>
      <c r="AI928" s="649">
        <f t="shared" ref="AI928" si="11774">+AI929*H928</f>
        <v>0</v>
      </c>
      <c r="AJ928" s="649">
        <v>0</v>
      </c>
      <c r="AK928" s="649">
        <v>0</v>
      </c>
      <c r="AL928" s="649">
        <v>0</v>
      </c>
      <c r="AM928" s="649">
        <v>0</v>
      </c>
      <c r="AN928" s="649">
        <v>0</v>
      </c>
      <c r="AO928" s="649">
        <v>0</v>
      </c>
      <c r="AP928" s="649">
        <v>0</v>
      </c>
      <c r="AQ928" s="649">
        <v>0</v>
      </c>
      <c r="AR928" s="649">
        <v>0</v>
      </c>
      <c r="AS928" s="649">
        <v>0</v>
      </c>
      <c r="AT928" s="649">
        <v>0</v>
      </c>
      <c r="AU928" s="649">
        <v>0</v>
      </c>
      <c r="AV928" s="649">
        <v>0</v>
      </c>
      <c r="AW928" s="613">
        <f t="shared" si="11584"/>
        <v>240188.06197614089</v>
      </c>
      <c r="AX928" s="645">
        <f t="shared" si="11563"/>
        <v>0</v>
      </c>
      <c r="AY928" s="656">
        <f t="shared" si="11564"/>
        <v>0</v>
      </c>
      <c r="AZ928" s="591"/>
    </row>
    <row r="929" spans="1:52" s="314" customFormat="1">
      <c r="A929" s="642"/>
      <c r="B929" s="636"/>
      <c r="C929" s="636"/>
      <c r="D929" s="651"/>
      <c r="E929" s="652">
        <v>0.3</v>
      </c>
      <c r="F929" s="652">
        <v>0.05</v>
      </c>
      <c r="G929" s="653"/>
      <c r="H929" s="640"/>
      <c r="I929" s="640">
        <f t="shared" si="11466"/>
        <v>1.35</v>
      </c>
      <c r="J929" s="658">
        <v>0</v>
      </c>
      <c r="K929" s="658">
        <v>0</v>
      </c>
      <c r="L929" s="658">
        <v>0</v>
      </c>
      <c r="M929" s="658">
        <v>0</v>
      </c>
      <c r="N929" s="658">
        <v>0</v>
      </c>
      <c r="O929" s="658">
        <v>0.1</v>
      </c>
      <c r="P929" s="658">
        <v>0.1</v>
      </c>
      <c r="Q929" s="658">
        <v>0.1</v>
      </c>
      <c r="R929" s="658">
        <v>0</v>
      </c>
      <c r="S929" s="658">
        <v>0</v>
      </c>
      <c r="T929" s="658">
        <v>0</v>
      </c>
      <c r="U929" s="658">
        <v>0</v>
      </c>
      <c r="V929" s="658">
        <v>0</v>
      </c>
      <c r="W929" s="658">
        <v>0</v>
      </c>
      <c r="X929" s="658">
        <v>0</v>
      </c>
      <c r="Y929" s="658">
        <v>0</v>
      </c>
      <c r="Z929" s="658">
        <v>0</v>
      </c>
      <c r="AA929" s="658">
        <v>0</v>
      </c>
      <c r="AB929" s="658">
        <v>0.62</v>
      </c>
      <c r="AC929" s="658">
        <v>0.38</v>
      </c>
      <c r="AD929" s="658">
        <v>0</v>
      </c>
      <c r="AE929" s="658">
        <v>0</v>
      </c>
      <c r="AF929" s="658">
        <v>0</v>
      </c>
      <c r="AG929" s="658">
        <v>0</v>
      </c>
      <c r="AH929" s="658">
        <v>0.05</v>
      </c>
      <c r="AI929" s="658">
        <v>0</v>
      </c>
      <c r="AJ929" s="658">
        <v>0</v>
      </c>
      <c r="AK929" s="658">
        <v>0</v>
      </c>
      <c r="AL929" s="658">
        <v>0</v>
      </c>
      <c r="AM929" s="658">
        <v>0</v>
      </c>
      <c r="AN929" s="658">
        <v>0</v>
      </c>
      <c r="AO929" s="658">
        <v>0</v>
      </c>
      <c r="AP929" s="658">
        <v>0</v>
      </c>
      <c r="AQ929" s="658">
        <v>0</v>
      </c>
      <c r="AR929" s="658">
        <v>0</v>
      </c>
      <c r="AS929" s="658">
        <v>0</v>
      </c>
      <c r="AT929" s="658">
        <v>0</v>
      </c>
      <c r="AU929" s="658">
        <v>0</v>
      </c>
      <c r="AV929" s="658">
        <v>0</v>
      </c>
      <c r="AW929" s="613">
        <f t="shared" si="11584"/>
        <v>1.35</v>
      </c>
      <c r="AX929" s="645">
        <f t="shared" si="11563"/>
        <v>1.35</v>
      </c>
      <c r="AY929" s="656" t="e">
        <f t="shared" si="11564"/>
        <v>#DIV/0!</v>
      </c>
      <c r="AZ929" s="661"/>
    </row>
    <row r="930" spans="1:52">
      <c r="A930" s="590"/>
      <c r="B930" s="646" t="s">
        <v>305</v>
      </c>
      <c r="C930" s="646" t="s">
        <v>1049</v>
      </c>
      <c r="D930" s="647" t="s">
        <v>1050</v>
      </c>
      <c r="E930" s="648"/>
      <c r="F930" s="648"/>
      <c r="G930" s="649"/>
      <c r="H930" s="650">
        <v>240188.06197614089</v>
      </c>
      <c r="I930" s="650">
        <f t="shared" si="11466"/>
        <v>240188.06197614089</v>
      </c>
      <c r="J930" s="649">
        <v>0</v>
      </c>
      <c r="K930" s="649">
        <v>0</v>
      </c>
      <c r="L930" s="649">
        <v>0</v>
      </c>
      <c r="M930" s="649">
        <v>0</v>
      </c>
      <c r="N930" s="649">
        <v>0</v>
      </c>
      <c r="O930" s="649">
        <f>+O931*$H930</f>
        <v>24018.806197614089</v>
      </c>
      <c r="P930" s="649">
        <f t="shared" ref="P930" si="11775">+P931*$H930</f>
        <v>24018.806197614089</v>
      </c>
      <c r="Q930" s="649">
        <f t="shared" ref="Q930" si="11776">+Q931*$H930</f>
        <v>24018.806197614089</v>
      </c>
      <c r="R930" s="649">
        <f t="shared" ref="R930" si="11777">((R931*$H930)-((R931*$H930*$E931)+(R931*$H930*$F931)))</f>
        <v>0</v>
      </c>
      <c r="S930" s="649">
        <f t="shared" ref="S930" si="11778">((S931*$H930)-((S931*$H930*$E931)+(S931*$H930*$F931)))</f>
        <v>0</v>
      </c>
      <c r="T930" s="649">
        <f t="shared" ref="T930" si="11779">((T931*$H930)-((T931*$H930*$E931)+(T931*$H930*$F931)))</f>
        <v>0</v>
      </c>
      <c r="U930" s="649">
        <f t="shared" ref="U930" si="11780">((U931*$H930)-((U931*$H930*$E931)+(U931*$H930*$F931)))</f>
        <v>0</v>
      </c>
      <c r="V930" s="649">
        <f t="shared" ref="V930" si="11781">((V931*$H930)-((V931*$H930*$E931)+(V931*$H930*$F931)))</f>
        <v>0</v>
      </c>
      <c r="W930" s="649">
        <f t="shared" ref="W930" si="11782">((W931*$H930)-((W931*$H930*$E931)+(W931*$H930*$F931)))</f>
        <v>0</v>
      </c>
      <c r="X930" s="649">
        <f t="shared" ref="X930" si="11783">((X931*$H930)-((X931*$H930*$E931)+(X931*$H930*$F931)))</f>
        <v>0</v>
      </c>
      <c r="Y930" s="649">
        <f t="shared" ref="Y930" si="11784">((Y931*$H930)-((Y931*$H930*$E931)+(Y931*$H930*$F931)))</f>
        <v>0</v>
      </c>
      <c r="Z930" s="649">
        <f t="shared" ref="Z930" si="11785">((Z931*$H930)-((Z931*$H930*$E931)+(Z931*$H930*$F931)))</f>
        <v>0</v>
      </c>
      <c r="AA930" s="649">
        <f t="shared" ref="AA930" si="11786">((AA931*$H930)-((AA931*$H930*$E931)+(AA931*$H930*$F931)))</f>
        <v>0</v>
      </c>
      <c r="AB930" s="649">
        <f t="shared" ref="AB930" si="11787">((AB931*$H930)-((AB931*$H930*$E931)+(AB931*$H930*$F931)))</f>
        <v>0</v>
      </c>
      <c r="AC930" s="649">
        <f t="shared" ref="AC930" si="11788">((AC931*$H930)-((AC931*$H930*$E931)+(AC931*$H930*$F931)))</f>
        <v>90550.899365005112</v>
      </c>
      <c r="AD930" s="649">
        <f t="shared" ref="AD930" si="11789">((AD931*$H930)-((AD931*$H930*$E931)+(AD931*$H930*$F931)))</f>
        <v>65571.340919486465</v>
      </c>
      <c r="AE930" s="649">
        <f t="shared" ref="AE930" si="11790">((AE931*$H930)-((AE931*$H930*$E931)+(AE931*$H930*$F931)))</f>
        <v>0</v>
      </c>
      <c r="AF930" s="649">
        <f t="shared" ref="AF930" si="11791">((AF931*$H930)-((AF931*$H930*$E931)+(AF931*$H930*$F931)))</f>
        <v>0</v>
      </c>
      <c r="AG930" s="649">
        <f t="shared" ref="AG930" si="11792">((AG931*$H930)-((AG931*$H930*$E931)+(AG931*$H930*$F931)))</f>
        <v>0</v>
      </c>
      <c r="AH930" s="649">
        <f>+AH931*H930</f>
        <v>12009.403098807044</v>
      </c>
      <c r="AI930" s="649">
        <f t="shared" ref="AI930" si="11793">+AI931*H930</f>
        <v>0</v>
      </c>
      <c r="AJ930" s="649">
        <v>0</v>
      </c>
      <c r="AK930" s="649">
        <v>0</v>
      </c>
      <c r="AL930" s="649">
        <v>0</v>
      </c>
      <c r="AM930" s="649">
        <v>0</v>
      </c>
      <c r="AN930" s="649">
        <v>0</v>
      </c>
      <c r="AO930" s="649">
        <v>0</v>
      </c>
      <c r="AP930" s="649">
        <v>0</v>
      </c>
      <c r="AQ930" s="649">
        <v>0</v>
      </c>
      <c r="AR930" s="649">
        <v>0</v>
      </c>
      <c r="AS930" s="649">
        <v>0</v>
      </c>
      <c r="AT930" s="649">
        <v>0</v>
      </c>
      <c r="AU930" s="649">
        <v>0</v>
      </c>
      <c r="AV930" s="649">
        <v>0</v>
      </c>
      <c r="AW930" s="613">
        <f t="shared" si="11584"/>
        <v>240188.06197614089</v>
      </c>
      <c r="AX930" s="645">
        <f t="shared" si="11563"/>
        <v>0</v>
      </c>
      <c r="AY930" s="656">
        <f t="shared" si="11564"/>
        <v>0</v>
      </c>
      <c r="AZ930" s="591"/>
    </row>
    <row r="931" spans="1:52" s="314" customFormat="1">
      <c r="A931" s="642"/>
      <c r="B931" s="636"/>
      <c r="C931" s="636"/>
      <c r="D931" s="651"/>
      <c r="E931" s="652">
        <v>0.3</v>
      </c>
      <c r="F931" s="652">
        <v>0.05</v>
      </c>
      <c r="G931" s="653"/>
      <c r="H931" s="640"/>
      <c r="I931" s="640">
        <f t="shared" si="11466"/>
        <v>1.35</v>
      </c>
      <c r="J931" s="658">
        <v>0</v>
      </c>
      <c r="K931" s="658">
        <v>0</v>
      </c>
      <c r="L931" s="658">
        <v>0</v>
      </c>
      <c r="M931" s="658">
        <v>0</v>
      </c>
      <c r="N931" s="658">
        <v>0</v>
      </c>
      <c r="O931" s="658">
        <v>0.1</v>
      </c>
      <c r="P931" s="658">
        <v>0.1</v>
      </c>
      <c r="Q931" s="658">
        <v>0.1</v>
      </c>
      <c r="R931" s="658">
        <v>0</v>
      </c>
      <c r="S931" s="658">
        <v>0</v>
      </c>
      <c r="T931" s="658">
        <v>0</v>
      </c>
      <c r="U931" s="658">
        <v>0</v>
      </c>
      <c r="V931" s="658">
        <v>0</v>
      </c>
      <c r="W931" s="658">
        <v>0</v>
      </c>
      <c r="X931" s="658">
        <v>0</v>
      </c>
      <c r="Y931" s="658">
        <v>0</v>
      </c>
      <c r="Z931" s="658">
        <v>0</v>
      </c>
      <c r="AA931" s="658">
        <v>0</v>
      </c>
      <c r="AB931" s="658">
        <v>0</v>
      </c>
      <c r="AC931" s="658">
        <v>0.57999999999999996</v>
      </c>
      <c r="AD931" s="658">
        <v>0.42000000000000004</v>
      </c>
      <c r="AE931" s="658">
        <v>0</v>
      </c>
      <c r="AF931" s="658">
        <v>0</v>
      </c>
      <c r="AG931" s="658">
        <v>0</v>
      </c>
      <c r="AH931" s="658">
        <v>0.05</v>
      </c>
      <c r="AI931" s="658">
        <v>0</v>
      </c>
      <c r="AJ931" s="658">
        <v>0</v>
      </c>
      <c r="AK931" s="658">
        <v>0</v>
      </c>
      <c r="AL931" s="658">
        <v>0</v>
      </c>
      <c r="AM931" s="658">
        <v>0</v>
      </c>
      <c r="AN931" s="658">
        <v>0</v>
      </c>
      <c r="AO931" s="658">
        <v>0</v>
      </c>
      <c r="AP931" s="658">
        <v>0</v>
      </c>
      <c r="AQ931" s="658">
        <v>0</v>
      </c>
      <c r="AR931" s="658">
        <v>0</v>
      </c>
      <c r="AS931" s="658">
        <v>0</v>
      </c>
      <c r="AT931" s="658">
        <v>0</v>
      </c>
      <c r="AU931" s="658">
        <v>0</v>
      </c>
      <c r="AV931" s="658">
        <v>0</v>
      </c>
      <c r="AW931" s="613">
        <f t="shared" si="11584"/>
        <v>1.35</v>
      </c>
      <c r="AX931" s="645">
        <f t="shared" si="11563"/>
        <v>1.35</v>
      </c>
      <c r="AY931" s="656" t="e">
        <f t="shared" si="11564"/>
        <v>#DIV/0!</v>
      </c>
      <c r="AZ931" s="661"/>
    </row>
    <row r="932" spans="1:52">
      <c r="A932" s="590"/>
      <c r="B932" s="646" t="s">
        <v>305</v>
      </c>
      <c r="C932" s="646" t="s">
        <v>1051</v>
      </c>
      <c r="D932" s="647" t="s">
        <v>1052</v>
      </c>
      <c r="E932" s="648"/>
      <c r="F932" s="648"/>
      <c r="G932" s="649"/>
      <c r="H932" s="650">
        <v>142021.38174122132</v>
      </c>
      <c r="I932" s="650">
        <f t="shared" si="11466"/>
        <v>142021.38174122132</v>
      </c>
      <c r="J932" s="649">
        <v>0</v>
      </c>
      <c r="K932" s="649">
        <v>0</v>
      </c>
      <c r="L932" s="649">
        <v>0</v>
      </c>
      <c r="M932" s="649">
        <v>0</v>
      </c>
      <c r="N932" s="649">
        <v>0</v>
      </c>
      <c r="O932" s="649">
        <f>+O933*$H932</f>
        <v>14202.138174122134</v>
      </c>
      <c r="P932" s="649">
        <f t="shared" ref="P932" si="11794">+P933*$H932</f>
        <v>14202.138174122134</v>
      </c>
      <c r="Q932" s="649">
        <f t="shared" ref="Q932" si="11795">+Q933*$H932</f>
        <v>14202.138174122134</v>
      </c>
      <c r="R932" s="649">
        <f t="shared" ref="R932" si="11796">((R933*$H932)-((R933*$H932*$E933)+(R933*$H932*$F933)))</f>
        <v>0</v>
      </c>
      <c r="S932" s="649">
        <f t="shared" ref="S932" si="11797">((S933*$H932)-((S933*$H932*$E933)+(S933*$H932*$F933)))</f>
        <v>0</v>
      </c>
      <c r="T932" s="649">
        <f t="shared" ref="T932" si="11798">((T933*$H932)-((T933*$H932*$E933)+(T933*$H932*$F933)))</f>
        <v>0</v>
      </c>
      <c r="U932" s="649">
        <f t="shared" ref="U932" si="11799">((U933*$H932)-((U933*$H932*$E933)+(U933*$H932*$F933)))</f>
        <v>0</v>
      </c>
      <c r="V932" s="649">
        <f t="shared" ref="V932" si="11800">((V933*$H932)-((V933*$H932*$E933)+(V933*$H932*$F933)))</f>
        <v>0</v>
      </c>
      <c r="W932" s="649">
        <f t="shared" ref="W932" si="11801">((W933*$H932)-((W933*$H932*$E933)+(W933*$H932*$F933)))</f>
        <v>0</v>
      </c>
      <c r="X932" s="649">
        <f t="shared" ref="X932" si="11802">((X933*$H932)-((X933*$H932*$E933)+(X933*$H932*$F933)))</f>
        <v>0</v>
      </c>
      <c r="Y932" s="649">
        <f t="shared" ref="Y932" si="11803">((Y933*$H932)-((Y933*$H932*$E933)+(Y933*$H932*$F933)))</f>
        <v>0</v>
      </c>
      <c r="Z932" s="649">
        <f t="shared" ref="Z932" si="11804">((Z933*$H932)-((Z933*$H932*$E933)+(Z933*$H932*$F933)))</f>
        <v>0</v>
      </c>
      <c r="AA932" s="649">
        <f t="shared" ref="AA932" si="11805">((AA933*$H932)-((AA933*$H932*$E933)+(AA933*$H932*$F933)))</f>
        <v>0</v>
      </c>
      <c r="AB932" s="649">
        <f t="shared" ref="AB932" si="11806">((AB933*$H932)-((AB933*$H932*$E933)+(AB933*$H932*$F933)))</f>
        <v>0</v>
      </c>
      <c r="AC932" s="649">
        <f t="shared" ref="AC932" si="11807">((AC933*$H932)-((AC933*$H932*$E933)+(AC933*$H932*$F933)))</f>
        <v>8308.2508318614473</v>
      </c>
      <c r="AD932" s="649">
        <f t="shared" ref="AD932" si="11808">((AD933*$H932)-((AD933*$H932*$E933)+(AD933*$H932*$F933)))</f>
        <v>63696.589710937769</v>
      </c>
      <c r="AE932" s="649">
        <f t="shared" ref="AE932" si="11809">((AE933*$H932)-((AE933*$H932*$E933)+(AE933*$H932*$F933)))</f>
        <v>20309.057588994649</v>
      </c>
      <c r="AF932" s="649">
        <f t="shared" ref="AF932" si="11810">((AF933*$H932)-((AF933*$H932*$E933)+(AF933*$H932*$F933)))</f>
        <v>0</v>
      </c>
      <c r="AG932" s="649">
        <f t="shared" ref="AG932" si="11811">((AG933*$H932)-((AG933*$H932*$E933)+(AG933*$H932*$F933)))</f>
        <v>0</v>
      </c>
      <c r="AH932" s="649">
        <f>+AH933*H932</f>
        <v>7101.069087061067</v>
      </c>
      <c r="AI932" s="649">
        <f t="shared" ref="AI932" si="11812">+AI933*H932</f>
        <v>0</v>
      </c>
      <c r="AJ932" s="649">
        <v>0</v>
      </c>
      <c r="AK932" s="649">
        <v>0</v>
      </c>
      <c r="AL932" s="649">
        <v>0</v>
      </c>
      <c r="AM932" s="649">
        <v>0</v>
      </c>
      <c r="AN932" s="649">
        <v>0</v>
      </c>
      <c r="AO932" s="649">
        <v>0</v>
      </c>
      <c r="AP932" s="649">
        <v>0</v>
      </c>
      <c r="AQ932" s="649">
        <v>0</v>
      </c>
      <c r="AR932" s="649">
        <v>0</v>
      </c>
      <c r="AS932" s="649">
        <v>0</v>
      </c>
      <c r="AT932" s="649">
        <v>0</v>
      </c>
      <c r="AU932" s="649">
        <v>0</v>
      </c>
      <c r="AV932" s="649">
        <v>0</v>
      </c>
      <c r="AW932" s="613">
        <f t="shared" si="11584"/>
        <v>142021.38174122132</v>
      </c>
      <c r="AX932" s="645">
        <f t="shared" si="11563"/>
        <v>0</v>
      </c>
      <c r="AY932" s="656">
        <f t="shared" si="11564"/>
        <v>0</v>
      </c>
      <c r="AZ932" s="591"/>
    </row>
    <row r="933" spans="1:52" s="314" customFormat="1">
      <c r="A933" s="642"/>
      <c r="B933" s="636"/>
      <c r="C933" s="636"/>
      <c r="D933" s="651"/>
      <c r="E933" s="652">
        <v>0.3</v>
      </c>
      <c r="F933" s="652">
        <v>0.05</v>
      </c>
      <c r="G933" s="653"/>
      <c r="H933" s="640"/>
      <c r="I933" s="640">
        <f t="shared" si="11466"/>
        <v>1.35</v>
      </c>
      <c r="J933" s="658">
        <v>0</v>
      </c>
      <c r="K933" s="658">
        <v>0</v>
      </c>
      <c r="L933" s="658">
        <v>0</v>
      </c>
      <c r="M933" s="658">
        <v>0</v>
      </c>
      <c r="N933" s="658">
        <v>0</v>
      </c>
      <c r="O933" s="658">
        <v>0.1</v>
      </c>
      <c r="P933" s="658">
        <v>0.1</v>
      </c>
      <c r="Q933" s="658">
        <v>0.1</v>
      </c>
      <c r="R933" s="658">
        <v>0</v>
      </c>
      <c r="S933" s="658">
        <v>0</v>
      </c>
      <c r="T933" s="658">
        <v>0</v>
      </c>
      <c r="U933" s="658">
        <v>0</v>
      </c>
      <c r="V933" s="658">
        <v>0</v>
      </c>
      <c r="W933" s="658">
        <v>0</v>
      </c>
      <c r="X933" s="658">
        <v>0</v>
      </c>
      <c r="Y933" s="658">
        <v>0</v>
      </c>
      <c r="Z933" s="658">
        <v>0</v>
      </c>
      <c r="AA933" s="658">
        <v>0</v>
      </c>
      <c r="AB933" s="658">
        <v>0</v>
      </c>
      <c r="AC933" s="658">
        <v>0.09</v>
      </c>
      <c r="AD933" s="658">
        <v>0.69000000000000006</v>
      </c>
      <c r="AE933" s="658">
        <v>0.21999999999999997</v>
      </c>
      <c r="AF933" s="658">
        <v>0</v>
      </c>
      <c r="AG933" s="658">
        <v>0</v>
      </c>
      <c r="AH933" s="658">
        <v>0.05</v>
      </c>
      <c r="AI933" s="658">
        <v>0</v>
      </c>
      <c r="AJ933" s="658">
        <v>0</v>
      </c>
      <c r="AK933" s="658">
        <v>0</v>
      </c>
      <c r="AL933" s="658">
        <v>0</v>
      </c>
      <c r="AM933" s="658">
        <v>0</v>
      </c>
      <c r="AN933" s="658">
        <v>0</v>
      </c>
      <c r="AO933" s="658">
        <v>0</v>
      </c>
      <c r="AP933" s="658">
        <v>0</v>
      </c>
      <c r="AQ933" s="658">
        <v>0</v>
      </c>
      <c r="AR933" s="658">
        <v>0</v>
      </c>
      <c r="AS933" s="658">
        <v>0</v>
      </c>
      <c r="AT933" s="658">
        <v>0</v>
      </c>
      <c r="AU933" s="658">
        <v>0</v>
      </c>
      <c r="AV933" s="658">
        <v>0</v>
      </c>
      <c r="AW933" s="613">
        <f t="shared" si="11584"/>
        <v>1.35</v>
      </c>
      <c r="AX933" s="645">
        <f t="shared" si="11563"/>
        <v>1.35</v>
      </c>
      <c r="AY933" s="656" t="e">
        <f t="shared" si="11564"/>
        <v>#DIV/0!</v>
      </c>
      <c r="AZ933" s="661"/>
    </row>
    <row r="934" spans="1:52">
      <c r="A934" s="590"/>
      <c r="B934" s="629" t="s">
        <v>278</v>
      </c>
      <c r="C934" s="629" t="s">
        <v>1053</v>
      </c>
      <c r="D934" s="630" t="s">
        <v>1054</v>
      </c>
      <c r="E934" s="643"/>
      <c r="F934" s="643"/>
      <c r="G934" s="631"/>
      <c r="H934" s="632">
        <f>+H935</f>
        <v>1870330.6501918302</v>
      </c>
      <c r="I934" s="632">
        <f t="shared" si="11466"/>
        <v>1870330.65019183</v>
      </c>
      <c r="J934" s="632">
        <f t="shared" ref="J934:AV934" si="11813">+J935</f>
        <v>0</v>
      </c>
      <c r="K934" s="632">
        <f t="shared" si="11813"/>
        <v>0</v>
      </c>
      <c r="L934" s="632">
        <f t="shared" si="11813"/>
        <v>0</v>
      </c>
      <c r="M934" s="632">
        <f t="shared" si="11813"/>
        <v>0</v>
      </c>
      <c r="N934" s="632">
        <f t="shared" si="11813"/>
        <v>0</v>
      </c>
      <c r="O934" s="632">
        <f t="shared" si="11813"/>
        <v>187033.06501918304</v>
      </c>
      <c r="P934" s="632">
        <f t="shared" si="11813"/>
        <v>187033.06501918304</v>
      </c>
      <c r="Q934" s="632">
        <f t="shared" si="11813"/>
        <v>187033.06501918304</v>
      </c>
      <c r="R934" s="632">
        <f t="shared" si="11813"/>
        <v>0</v>
      </c>
      <c r="S934" s="632">
        <f t="shared" si="11813"/>
        <v>0</v>
      </c>
      <c r="T934" s="632">
        <f t="shared" si="11813"/>
        <v>376871.62601365382</v>
      </c>
      <c r="U934" s="632">
        <f t="shared" si="11813"/>
        <v>838843.29661103571</v>
      </c>
      <c r="V934" s="632">
        <f t="shared" si="11813"/>
        <v>0</v>
      </c>
      <c r="W934" s="632">
        <f t="shared" si="11813"/>
        <v>0</v>
      </c>
      <c r="X934" s="632">
        <f t="shared" si="11813"/>
        <v>0</v>
      </c>
      <c r="Y934" s="632">
        <f t="shared" si="11813"/>
        <v>0</v>
      </c>
      <c r="Z934" s="632">
        <f t="shared" si="11813"/>
        <v>0</v>
      </c>
      <c r="AA934" s="632">
        <f t="shared" si="11813"/>
        <v>0</v>
      </c>
      <c r="AB934" s="632">
        <f t="shared" si="11813"/>
        <v>0</v>
      </c>
      <c r="AC934" s="632">
        <f t="shared" si="11813"/>
        <v>0</v>
      </c>
      <c r="AD934" s="632">
        <f t="shared" si="11813"/>
        <v>0</v>
      </c>
      <c r="AE934" s="632">
        <f t="shared" si="11813"/>
        <v>0</v>
      </c>
      <c r="AF934" s="632">
        <f t="shared" si="11813"/>
        <v>0</v>
      </c>
      <c r="AG934" s="632">
        <f t="shared" si="11813"/>
        <v>0</v>
      </c>
      <c r="AH934" s="632">
        <f t="shared" si="11813"/>
        <v>93516.532509591518</v>
      </c>
      <c r="AI934" s="632">
        <f t="shared" si="11813"/>
        <v>0</v>
      </c>
      <c r="AJ934" s="632">
        <f t="shared" si="11813"/>
        <v>0</v>
      </c>
      <c r="AK934" s="632">
        <f t="shared" si="11813"/>
        <v>0</v>
      </c>
      <c r="AL934" s="632">
        <f t="shared" si="11813"/>
        <v>0</v>
      </c>
      <c r="AM934" s="632">
        <f t="shared" si="11813"/>
        <v>0</v>
      </c>
      <c r="AN934" s="632">
        <f t="shared" si="11813"/>
        <v>0</v>
      </c>
      <c r="AO934" s="632">
        <f t="shared" si="11813"/>
        <v>0</v>
      </c>
      <c r="AP934" s="632">
        <f t="shared" si="11813"/>
        <v>0</v>
      </c>
      <c r="AQ934" s="632">
        <f t="shared" si="11813"/>
        <v>0</v>
      </c>
      <c r="AR934" s="632">
        <f t="shared" si="11813"/>
        <v>0</v>
      </c>
      <c r="AS934" s="632">
        <f t="shared" si="11813"/>
        <v>0</v>
      </c>
      <c r="AT934" s="632">
        <f t="shared" si="11813"/>
        <v>0</v>
      </c>
      <c r="AU934" s="632">
        <f t="shared" si="11813"/>
        <v>0</v>
      </c>
      <c r="AV934" s="632">
        <f t="shared" si="11813"/>
        <v>0</v>
      </c>
      <c r="AW934" s="613">
        <f t="shared" si="11584"/>
        <v>1870330.65019183</v>
      </c>
      <c r="AX934" s="645">
        <f t="shared" si="11563"/>
        <v>0</v>
      </c>
      <c r="AY934" s="656">
        <f t="shared" si="11564"/>
        <v>0</v>
      </c>
      <c r="AZ934" s="591"/>
    </row>
    <row r="935" spans="1:52">
      <c r="A935" s="590"/>
      <c r="B935" s="646" t="s">
        <v>305</v>
      </c>
      <c r="C935" s="646" t="s">
        <v>1055</v>
      </c>
      <c r="D935" s="647" t="s">
        <v>1056</v>
      </c>
      <c r="E935" s="648"/>
      <c r="F935" s="648"/>
      <c r="G935" s="649"/>
      <c r="H935" s="650">
        <v>1870330.6501918302</v>
      </c>
      <c r="I935" s="650">
        <f t="shared" si="11466"/>
        <v>1870330.65019183</v>
      </c>
      <c r="J935" s="649">
        <v>0</v>
      </c>
      <c r="K935" s="649">
        <v>0</v>
      </c>
      <c r="L935" s="649">
        <v>0</v>
      </c>
      <c r="M935" s="649">
        <v>0</v>
      </c>
      <c r="N935" s="649">
        <v>0</v>
      </c>
      <c r="O935" s="649">
        <f>+O936*$H935</f>
        <v>187033.06501918304</v>
      </c>
      <c r="P935" s="649">
        <f t="shared" ref="P935" si="11814">+P936*$H935</f>
        <v>187033.06501918304</v>
      </c>
      <c r="Q935" s="649">
        <f t="shared" ref="Q935" si="11815">+Q936*$H935</f>
        <v>187033.06501918304</v>
      </c>
      <c r="R935" s="649">
        <f t="shared" ref="R935" si="11816">((R936*$H935)-((R936*$H935*$E936)+(R936*$H935*$F936)))</f>
        <v>0</v>
      </c>
      <c r="S935" s="649">
        <f t="shared" ref="S935" si="11817">((S936*$H935)-((S936*$H935*$E936)+(S936*$H935*$F936)))</f>
        <v>0</v>
      </c>
      <c r="T935" s="649">
        <f t="shared" ref="T935" si="11818">((T936*$H935)-((T936*$H935*$E936)+(T936*$H935*$F936)))</f>
        <v>376871.62601365382</v>
      </c>
      <c r="U935" s="649">
        <f t="shared" ref="U935" si="11819">((U936*$H935)-((U936*$H935*$E936)+(U936*$H935*$F936)))</f>
        <v>838843.29661103571</v>
      </c>
      <c r="V935" s="649">
        <f t="shared" ref="V935" si="11820">((V936*$H935)-((V936*$H935*$E936)+(V936*$H935*$F936)))</f>
        <v>0</v>
      </c>
      <c r="W935" s="649">
        <f t="shared" ref="W935" si="11821">((W936*$H935)-((W936*$H935*$E936)+(W936*$H935*$F936)))</f>
        <v>0</v>
      </c>
      <c r="X935" s="649">
        <f t="shared" ref="X935" si="11822">((X936*$H935)-((X936*$H935*$E936)+(X936*$H935*$F936)))</f>
        <v>0</v>
      </c>
      <c r="Y935" s="649">
        <f t="shared" ref="Y935" si="11823">((Y936*$H935)-((Y936*$H935*$E936)+(Y936*$H935*$F936)))</f>
        <v>0</v>
      </c>
      <c r="Z935" s="649">
        <f t="shared" ref="Z935" si="11824">((Z936*$H935)-((Z936*$H935*$E936)+(Z936*$H935*$F936)))</f>
        <v>0</v>
      </c>
      <c r="AA935" s="649">
        <f t="shared" ref="AA935" si="11825">((AA936*$H935)-((AA936*$H935*$E936)+(AA936*$H935*$F936)))</f>
        <v>0</v>
      </c>
      <c r="AB935" s="649">
        <f t="shared" ref="AB935" si="11826">((AB936*$H935)-((AB936*$H935*$E936)+(AB936*$H935*$F936)))</f>
        <v>0</v>
      </c>
      <c r="AC935" s="649">
        <f t="shared" ref="AC935" si="11827">((AC936*$H935)-((AC936*$H935*$E936)+(AC936*$H935*$F936)))</f>
        <v>0</v>
      </c>
      <c r="AD935" s="649">
        <f t="shared" ref="AD935" si="11828">((AD936*$H935)-((AD936*$H935*$E936)+(AD936*$H935*$F936)))</f>
        <v>0</v>
      </c>
      <c r="AE935" s="649">
        <f t="shared" ref="AE935" si="11829">((AE936*$H935)-((AE936*$H935*$E936)+(AE936*$H935*$F936)))</f>
        <v>0</v>
      </c>
      <c r="AF935" s="649">
        <f t="shared" ref="AF935" si="11830">((AF936*$H935)-((AF936*$H935*$E936)+(AF936*$H935*$F936)))</f>
        <v>0</v>
      </c>
      <c r="AG935" s="649">
        <f t="shared" ref="AG935" si="11831">((AG936*$H935)-((AG936*$H935*$E936)+(AG936*$H935*$F936)))</f>
        <v>0</v>
      </c>
      <c r="AH935" s="649">
        <f>+AH936*H935</f>
        <v>93516.532509591518</v>
      </c>
      <c r="AI935" s="649">
        <f t="shared" ref="AI935" si="11832">+AI936*H935</f>
        <v>0</v>
      </c>
      <c r="AJ935" s="649">
        <v>0</v>
      </c>
      <c r="AK935" s="649">
        <v>0</v>
      </c>
      <c r="AL935" s="649">
        <v>0</v>
      </c>
      <c r="AM935" s="649">
        <v>0</v>
      </c>
      <c r="AN935" s="649">
        <v>0</v>
      </c>
      <c r="AO935" s="649">
        <v>0</v>
      </c>
      <c r="AP935" s="649">
        <v>0</v>
      </c>
      <c r="AQ935" s="649">
        <v>0</v>
      </c>
      <c r="AR935" s="649">
        <v>0</v>
      </c>
      <c r="AS935" s="649">
        <v>0</v>
      </c>
      <c r="AT935" s="649">
        <v>0</v>
      </c>
      <c r="AU935" s="649">
        <v>0</v>
      </c>
      <c r="AV935" s="649">
        <v>0</v>
      </c>
      <c r="AW935" s="613">
        <f t="shared" si="11584"/>
        <v>1870330.65019183</v>
      </c>
      <c r="AX935" s="645">
        <f t="shared" si="11563"/>
        <v>0</v>
      </c>
      <c r="AY935" s="656">
        <f t="shared" si="11564"/>
        <v>0</v>
      </c>
      <c r="AZ935" s="591"/>
    </row>
    <row r="936" spans="1:52" s="314" customFormat="1">
      <c r="A936" s="642"/>
      <c r="B936" s="636"/>
      <c r="C936" s="636"/>
      <c r="D936" s="651"/>
      <c r="E936" s="652">
        <v>0.3</v>
      </c>
      <c r="F936" s="652">
        <v>0.05</v>
      </c>
      <c r="G936" s="653"/>
      <c r="H936" s="640"/>
      <c r="I936" s="640">
        <f t="shared" si="11466"/>
        <v>1.35</v>
      </c>
      <c r="J936" s="658">
        <v>0</v>
      </c>
      <c r="K936" s="658">
        <v>0</v>
      </c>
      <c r="L936" s="658">
        <v>0</v>
      </c>
      <c r="M936" s="658">
        <v>0</v>
      </c>
      <c r="N936" s="658">
        <v>0</v>
      </c>
      <c r="O936" s="658">
        <v>0.1</v>
      </c>
      <c r="P936" s="658">
        <v>0.1</v>
      </c>
      <c r="Q936" s="658">
        <v>0.1</v>
      </c>
      <c r="R936" s="658">
        <v>0</v>
      </c>
      <c r="S936" s="658">
        <v>0</v>
      </c>
      <c r="T936" s="658">
        <v>0.31</v>
      </c>
      <c r="U936" s="658">
        <v>0.69</v>
      </c>
      <c r="V936" s="658">
        <v>0</v>
      </c>
      <c r="W936" s="658">
        <v>0</v>
      </c>
      <c r="X936" s="658">
        <v>0</v>
      </c>
      <c r="Y936" s="658">
        <v>0</v>
      </c>
      <c r="Z936" s="658">
        <v>0</v>
      </c>
      <c r="AA936" s="658">
        <v>0</v>
      </c>
      <c r="AB936" s="658">
        <v>0</v>
      </c>
      <c r="AC936" s="658">
        <v>0</v>
      </c>
      <c r="AD936" s="658">
        <v>0</v>
      </c>
      <c r="AE936" s="658">
        <v>0</v>
      </c>
      <c r="AF936" s="658">
        <v>0</v>
      </c>
      <c r="AG936" s="658">
        <v>0</v>
      </c>
      <c r="AH936" s="658">
        <v>0.05</v>
      </c>
      <c r="AI936" s="658">
        <v>0</v>
      </c>
      <c r="AJ936" s="658">
        <v>0</v>
      </c>
      <c r="AK936" s="658">
        <v>0</v>
      </c>
      <c r="AL936" s="658">
        <v>0</v>
      </c>
      <c r="AM936" s="658">
        <v>0</v>
      </c>
      <c r="AN936" s="658">
        <v>0</v>
      </c>
      <c r="AO936" s="658">
        <v>0</v>
      </c>
      <c r="AP936" s="658">
        <v>0</v>
      </c>
      <c r="AQ936" s="658">
        <v>0</v>
      </c>
      <c r="AR936" s="658">
        <v>0</v>
      </c>
      <c r="AS936" s="658">
        <v>0</v>
      </c>
      <c r="AT936" s="658">
        <v>0</v>
      </c>
      <c r="AU936" s="658">
        <v>0</v>
      </c>
      <c r="AV936" s="658">
        <v>0</v>
      </c>
      <c r="AW936" s="613">
        <f t="shared" si="11584"/>
        <v>1.35</v>
      </c>
      <c r="AX936" s="645">
        <f t="shared" si="11563"/>
        <v>1.35</v>
      </c>
      <c r="AY936" s="656" t="e">
        <f t="shared" si="11564"/>
        <v>#DIV/0!</v>
      </c>
      <c r="AZ936" s="661"/>
    </row>
    <row r="937" spans="1:52" s="302" customFormat="1">
      <c r="A937" s="621"/>
      <c r="B937" s="622" t="s">
        <v>234</v>
      </c>
      <c r="C937" s="622" t="s">
        <v>1057</v>
      </c>
      <c r="D937" s="623" t="s">
        <v>1058</v>
      </c>
      <c r="E937" s="644"/>
      <c r="F937" s="644"/>
      <c r="G937" s="624"/>
      <c r="H937" s="625">
        <f>+H938+H943+H956+H957+H964+H1001</f>
        <v>10664719.980384974</v>
      </c>
      <c r="I937" s="625">
        <f t="shared" si="11466"/>
        <v>10664719.980384974</v>
      </c>
      <c r="J937" s="625">
        <f t="shared" ref="J937:AV937" si="11833">+J938+J943+J956+J957+J964+J1001</f>
        <v>0</v>
      </c>
      <c r="K937" s="625">
        <f t="shared" si="11833"/>
        <v>0</v>
      </c>
      <c r="L937" s="625">
        <f t="shared" si="11833"/>
        <v>0</v>
      </c>
      <c r="M937" s="625">
        <f t="shared" si="11833"/>
        <v>0</v>
      </c>
      <c r="N937" s="625">
        <f t="shared" si="11833"/>
        <v>0</v>
      </c>
      <c r="O937" s="625">
        <f t="shared" si="11833"/>
        <v>1066471.9980384973</v>
      </c>
      <c r="P937" s="625">
        <f t="shared" si="11833"/>
        <v>1066471.9980384973</v>
      </c>
      <c r="Q937" s="625">
        <f t="shared" si="11833"/>
        <v>1066471.9980384973</v>
      </c>
      <c r="R937" s="625">
        <f t="shared" si="11833"/>
        <v>110265.97521958193</v>
      </c>
      <c r="S937" s="625">
        <f t="shared" si="11833"/>
        <v>389169.46305585315</v>
      </c>
      <c r="T937" s="625">
        <f t="shared" si="11833"/>
        <v>1316705.32667764</v>
      </c>
      <c r="U937" s="625">
        <f t="shared" si="11833"/>
        <v>1590634.717666487</v>
      </c>
      <c r="V937" s="625">
        <f t="shared" si="11833"/>
        <v>525179.51269279444</v>
      </c>
      <c r="W937" s="625">
        <f t="shared" si="11833"/>
        <v>540058.62908410153</v>
      </c>
      <c r="X937" s="625">
        <f t="shared" si="11833"/>
        <v>517022.95296203089</v>
      </c>
      <c r="Y937" s="625">
        <f t="shared" si="11833"/>
        <v>522141.99210026878</v>
      </c>
      <c r="Z937" s="625">
        <f t="shared" si="11833"/>
        <v>537814.26314421196</v>
      </c>
      <c r="AA937" s="625">
        <f t="shared" si="11833"/>
        <v>388527.93503838952</v>
      </c>
      <c r="AB937" s="625">
        <f t="shared" si="11833"/>
        <v>362203.59746002045</v>
      </c>
      <c r="AC937" s="625">
        <f t="shared" si="11833"/>
        <v>132343.62214885361</v>
      </c>
      <c r="AD937" s="625">
        <f t="shared" si="11833"/>
        <v>0</v>
      </c>
      <c r="AE937" s="625">
        <f t="shared" si="11833"/>
        <v>0</v>
      </c>
      <c r="AF937" s="625">
        <f t="shared" si="11833"/>
        <v>0</v>
      </c>
      <c r="AG937" s="625">
        <f t="shared" si="11833"/>
        <v>0</v>
      </c>
      <c r="AH937" s="625">
        <f t="shared" si="11833"/>
        <v>533235.99901924864</v>
      </c>
      <c r="AI937" s="625">
        <f t="shared" si="11833"/>
        <v>0</v>
      </c>
      <c r="AJ937" s="625">
        <f t="shared" si="11833"/>
        <v>0</v>
      </c>
      <c r="AK937" s="625">
        <f t="shared" si="11833"/>
        <v>0</v>
      </c>
      <c r="AL937" s="625">
        <f t="shared" si="11833"/>
        <v>0</v>
      </c>
      <c r="AM937" s="625">
        <f t="shared" si="11833"/>
        <v>0</v>
      </c>
      <c r="AN937" s="625">
        <f t="shared" si="11833"/>
        <v>0</v>
      </c>
      <c r="AO937" s="625">
        <f t="shared" si="11833"/>
        <v>0</v>
      </c>
      <c r="AP937" s="625">
        <f t="shared" si="11833"/>
        <v>0</v>
      </c>
      <c r="AQ937" s="625">
        <f t="shared" si="11833"/>
        <v>0</v>
      </c>
      <c r="AR937" s="625">
        <f t="shared" si="11833"/>
        <v>0</v>
      </c>
      <c r="AS937" s="625">
        <f t="shared" si="11833"/>
        <v>0</v>
      </c>
      <c r="AT937" s="625">
        <f t="shared" si="11833"/>
        <v>0</v>
      </c>
      <c r="AU937" s="625">
        <f t="shared" si="11833"/>
        <v>0</v>
      </c>
      <c r="AV937" s="625">
        <f t="shared" si="11833"/>
        <v>0</v>
      </c>
      <c r="AW937" s="613">
        <f t="shared" si="11584"/>
        <v>10664719.980384974</v>
      </c>
      <c r="AX937" s="645">
        <f t="shared" si="11563"/>
        <v>0</v>
      </c>
      <c r="AY937" s="656">
        <f t="shared" si="11564"/>
        <v>0</v>
      </c>
      <c r="AZ937" s="626"/>
    </row>
    <row r="938" spans="1:52">
      <c r="A938" s="590"/>
      <c r="B938" s="629" t="s">
        <v>278</v>
      </c>
      <c r="C938" s="629" t="s">
        <v>1059</v>
      </c>
      <c r="D938" s="630" t="s">
        <v>1060</v>
      </c>
      <c r="E938" s="643"/>
      <c r="F938" s="643"/>
      <c r="G938" s="631"/>
      <c r="H938" s="632">
        <f>+H939+H941</f>
        <v>737916.06804648717</v>
      </c>
      <c r="I938" s="632">
        <f t="shared" si="11466"/>
        <v>737916.06804648717</v>
      </c>
      <c r="J938" s="632">
        <f t="shared" ref="J938:AV938" si="11834">+J939+J941</f>
        <v>0</v>
      </c>
      <c r="K938" s="632">
        <f t="shared" si="11834"/>
        <v>0</v>
      </c>
      <c r="L938" s="632">
        <f t="shared" si="11834"/>
        <v>0</v>
      </c>
      <c r="M938" s="632">
        <f t="shared" si="11834"/>
        <v>0</v>
      </c>
      <c r="N938" s="632">
        <f t="shared" si="11834"/>
        <v>0</v>
      </c>
      <c r="O938" s="632">
        <f t="shared" si="11834"/>
        <v>73791.606804648705</v>
      </c>
      <c r="P938" s="632">
        <f t="shared" si="11834"/>
        <v>73791.606804648705</v>
      </c>
      <c r="Q938" s="632">
        <f t="shared" si="11834"/>
        <v>73791.606804648705</v>
      </c>
      <c r="R938" s="632">
        <f t="shared" si="11834"/>
        <v>0</v>
      </c>
      <c r="S938" s="632">
        <f t="shared" si="11834"/>
        <v>21545.541010937086</v>
      </c>
      <c r="T938" s="632">
        <f t="shared" si="11834"/>
        <v>282871.02193762397</v>
      </c>
      <c r="U938" s="632">
        <f t="shared" si="11834"/>
        <v>175228.88128165563</v>
      </c>
      <c r="V938" s="632">
        <f t="shared" si="11834"/>
        <v>0</v>
      </c>
      <c r="W938" s="632">
        <f t="shared" si="11834"/>
        <v>0</v>
      </c>
      <c r="X938" s="632">
        <f t="shared" si="11834"/>
        <v>0</v>
      </c>
      <c r="Y938" s="632">
        <f t="shared" si="11834"/>
        <v>0</v>
      </c>
      <c r="Z938" s="632">
        <f t="shared" si="11834"/>
        <v>0</v>
      </c>
      <c r="AA938" s="632">
        <f t="shared" si="11834"/>
        <v>0</v>
      </c>
      <c r="AB938" s="632">
        <f t="shared" si="11834"/>
        <v>0</v>
      </c>
      <c r="AC938" s="632">
        <f t="shared" si="11834"/>
        <v>0</v>
      </c>
      <c r="AD938" s="632">
        <f t="shared" si="11834"/>
        <v>0</v>
      </c>
      <c r="AE938" s="632">
        <f t="shared" si="11834"/>
        <v>0</v>
      </c>
      <c r="AF938" s="632">
        <f t="shared" si="11834"/>
        <v>0</v>
      </c>
      <c r="AG938" s="632">
        <f t="shared" si="11834"/>
        <v>0</v>
      </c>
      <c r="AH938" s="632">
        <f t="shared" si="11834"/>
        <v>36895.803402324353</v>
      </c>
      <c r="AI938" s="632">
        <f t="shared" si="11834"/>
        <v>0</v>
      </c>
      <c r="AJ938" s="632">
        <f t="shared" si="11834"/>
        <v>0</v>
      </c>
      <c r="AK938" s="632">
        <f t="shared" si="11834"/>
        <v>0</v>
      </c>
      <c r="AL938" s="632">
        <f t="shared" si="11834"/>
        <v>0</v>
      </c>
      <c r="AM938" s="632">
        <f t="shared" si="11834"/>
        <v>0</v>
      </c>
      <c r="AN938" s="632">
        <f t="shared" si="11834"/>
        <v>0</v>
      </c>
      <c r="AO938" s="632">
        <f t="shared" si="11834"/>
        <v>0</v>
      </c>
      <c r="AP938" s="632">
        <f t="shared" si="11834"/>
        <v>0</v>
      </c>
      <c r="AQ938" s="632">
        <f t="shared" si="11834"/>
        <v>0</v>
      </c>
      <c r="AR938" s="632">
        <f t="shared" si="11834"/>
        <v>0</v>
      </c>
      <c r="AS938" s="632">
        <f t="shared" si="11834"/>
        <v>0</v>
      </c>
      <c r="AT938" s="632">
        <f t="shared" si="11834"/>
        <v>0</v>
      </c>
      <c r="AU938" s="632">
        <f t="shared" si="11834"/>
        <v>0</v>
      </c>
      <c r="AV938" s="632">
        <f t="shared" si="11834"/>
        <v>0</v>
      </c>
      <c r="AW938" s="613">
        <f t="shared" si="11584"/>
        <v>737916.06804648717</v>
      </c>
      <c r="AX938" s="645">
        <f t="shared" si="11563"/>
        <v>0</v>
      </c>
      <c r="AY938" s="656">
        <f t="shared" si="11564"/>
        <v>0</v>
      </c>
      <c r="AZ938" s="591"/>
    </row>
    <row r="939" spans="1:52">
      <c r="A939" s="590"/>
      <c r="B939" s="646" t="s">
        <v>305</v>
      </c>
      <c r="C939" s="646" t="s">
        <v>1061</v>
      </c>
      <c r="D939" s="647" t="s">
        <v>1062</v>
      </c>
      <c r="E939" s="648"/>
      <c r="F939" s="648"/>
      <c r="G939" s="649"/>
      <c r="H939" s="650">
        <v>368299.84634080488</v>
      </c>
      <c r="I939" s="650">
        <f t="shared" si="11466"/>
        <v>368299.84634080488</v>
      </c>
      <c r="J939" s="649">
        <v>0</v>
      </c>
      <c r="K939" s="649">
        <v>0</v>
      </c>
      <c r="L939" s="649">
        <v>0</v>
      </c>
      <c r="M939" s="649">
        <v>0</v>
      </c>
      <c r="N939" s="649">
        <v>0</v>
      </c>
      <c r="O939" s="649">
        <f>+O940*$H939</f>
        <v>36829.984634080487</v>
      </c>
      <c r="P939" s="649">
        <f t="shared" ref="P939" si="11835">+P940*$H939</f>
        <v>36829.984634080487</v>
      </c>
      <c r="Q939" s="649">
        <f t="shared" ref="Q939" si="11836">+Q940*$H939</f>
        <v>36829.984634080487</v>
      </c>
      <c r="R939" s="649">
        <f t="shared" ref="R939" si="11837">((R940*$H939)-((R940*$H939*$E940)+(R940*$H939*$F940)))</f>
        <v>0</v>
      </c>
      <c r="S939" s="649">
        <f t="shared" ref="S939" si="11838">((S940*$H939)-((S940*$H939*$E940)+(S940*$H939*$F940)))</f>
        <v>21545.541010937086</v>
      </c>
      <c r="T939" s="649">
        <f t="shared" ref="T939" si="11839">((T940*$H939)-((T940*$H939*$E940)+(T940*$H939*$F940)))</f>
        <v>174758.27708871191</v>
      </c>
      <c r="U939" s="649">
        <f t="shared" ref="U939" si="11840">((U940*$H939)-((U940*$H939*$E940)+(U940*$H939*$F940)))</f>
        <v>43091.082021874186</v>
      </c>
      <c r="V939" s="649">
        <f t="shared" ref="V939" si="11841">((V940*$H939)-((V940*$H939*$E940)+(V940*$H939*$F940)))</f>
        <v>0</v>
      </c>
      <c r="W939" s="649">
        <f t="shared" ref="W939" si="11842">((W940*$H939)-((W940*$H939*$E940)+(W940*$H939*$F940)))</f>
        <v>0</v>
      </c>
      <c r="X939" s="649">
        <f t="shared" ref="X939" si="11843">((X940*$H939)-((X940*$H939*$E940)+(X940*$H939*$F940)))</f>
        <v>0</v>
      </c>
      <c r="Y939" s="649">
        <f t="shared" ref="Y939" si="11844">((Y940*$H939)-((Y940*$H939*$E940)+(Y940*$H939*$F940)))</f>
        <v>0</v>
      </c>
      <c r="Z939" s="649">
        <f t="shared" ref="Z939" si="11845">((Z940*$H939)-((Z940*$H939*$E940)+(Z940*$H939*$F940)))</f>
        <v>0</v>
      </c>
      <c r="AA939" s="649">
        <f t="shared" ref="AA939" si="11846">((AA940*$H939)-((AA940*$H939*$E940)+(AA940*$H939*$F940)))</f>
        <v>0</v>
      </c>
      <c r="AB939" s="649">
        <f t="shared" ref="AB939" si="11847">((AB940*$H939)-((AB940*$H939*$E940)+(AB940*$H939*$F940)))</f>
        <v>0</v>
      </c>
      <c r="AC939" s="649">
        <f t="shared" ref="AC939" si="11848">((AC940*$H939)-((AC940*$H939*$E940)+(AC940*$H939*$F940)))</f>
        <v>0</v>
      </c>
      <c r="AD939" s="649">
        <f t="shared" ref="AD939" si="11849">((AD940*$H939)-((AD940*$H939*$E940)+(AD940*$H939*$F940)))</f>
        <v>0</v>
      </c>
      <c r="AE939" s="649">
        <f t="shared" ref="AE939" si="11850">((AE940*$H939)-((AE940*$H939*$E940)+(AE940*$H939*$F940)))</f>
        <v>0</v>
      </c>
      <c r="AF939" s="649">
        <f t="shared" ref="AF939" si="11851">((AF940*$H939)-((AF940*$H939*$E940)+(AF940*$H939*$F940)))</f>
        <v>0</v>
      </c>
      <c r="AG939" s="649">
        <f t="shared" ref="AG939" si="11852">((AG940*$H939)-((AG940*$H939*$E940)+(AG940*$H939*$F940)))</f>
        <v>0</v>
      </c>
      <c r="AH939" s="649">
        <f>+AH940*H939</f>
        <v>18414.992317040244</v>
      </c>
      <c r="AI939" s="649">
        <f t="shared" ref="AI939" si="11853">+AI940*H939</f>
        <v>0</v>
      </c>
      <c r="AJ939" s="649">
        <v>0</v>
      </c>
      <c r="AK939" s="649">
        <v>0</v>
      </c>
      <c r="AL939" s="649">
        <v>0</v>
      </c>
      <c r="AM939" s="649">
        <v>0</v>
      </c>
      <c r="AN939" s="649">
        <v>0</v>
      </c>
      <c r="AO939" s="649">
        <v>0</v>
      </c>
      <c r="AP939" s="649">
        <v>0</v>
      </c>
      <c r="AQ939" s="649">
        <v>0</v>
      </c>
      <c r="AR939" s="649">
        <v>0</v>
      </c>
      <c r="AS939" s="649">
        <v>0</v>
      </c>
      <c r="AT939" s="649">
        <v>0</v>
      </c>
      <c r="AU939" s="649">
        <v>0</v>
      </c>
      <c r="AV939" s="649">
        <v>0</v>
      </c>
      <c r="AW939" s="613">
        <f t="shared" si="11584"/>
        <v>368299.84634080488</v>
      </c>
      <c r="AX939" s="645">
        <f t="shared" si="11563"/>
        <v>0</v>
      </c>
      <c r="AY939" s="656">
        <f t="shared" si="11564"/>
        <v>0</v>
      </c>
      <c r="AZ939" s="591"/>
    </row>
    <row r="940" spans="1:52" s="314" customFormat="1">
      <c r="A940" s="642"/>
      <c r="B940" s="636"/>
      <c r="C940" s="636"/>
      <c r="D940" s="651"/>
      <c r="E940" s="652">
        <v>0.3</v>
      </c>
      <c r="F940" s="652">
        <v>0.05</v>
      </c>
      <c r="G940" s="653"/>
      <c r="H940" s="659"/>
      <c r="I940" s="640">
        <f t="shared" si="11466"/>
        <v>1.3500000000000003</v>
      </c>
      <c r="J940" s="658">
        <v>0</v>
      </c>
      <c r="K940" s="658">
        <v>0</v>
      </c>
      <c r="L940" s="658">
        <v>0</v>
      </c>
      <c r="M940" s="658">
        <v>0</v>
      </c>
      <c r="N940" s="658">
        <v>0</v>
      </c>
      <c r="O940" s="658">
        <v>0.1</v>
      </c>
      <c r="P940" s="658">
        <v>0.1</v>
      </c>
      <c r="Q940" s="658">
        <v>0.1</v>
      </c>
      <c r="R940" s="658">
        <v>0</v>
      </c>
      <c r="S940" s="658">
        <v>0.09</v>
      </c>
      <c r="T940" s="658">
        <v>0.73</v>
      </c>
      <c r="U940" s="658">
        <v>0.18000000000000005</v>
      </c>
      <c r="V940" s="658">
        <v>0</v>
      </c>
      <c r="W940" s="658">
        <v>0</v>
      </c>
      <c r="X940" s="658">
        <v>0</v>
      </c>
      <c r="Y940" s="658">
        <v>0</v>
      </c>
      <c r="Z940" s="658">
        <v>0</v>
      </c>
      <c r="AA940" s="658">
        <v>0</v>
      </c>
      <c r="AB940" s="658">
        <v>0</v>
      </c>
      <c r="AC940" s="658">
        <v>0</v>
      </c>
      <c r="AD940" s="658">
        <v>0</v>
      </c>
      <c r="AE940" s="658">
        <v>0</v>
      </c>
      <c r="AF940" s="658">
        <v>0</v>
      </c>
      <c r="AG940" s="658">
        <v>0</v>
      </c>
      <c r="AH940" s="658">
        <v>0.05</v>
      </c>
      <c r="AI940" s="658">
        <v>0</v>
      </c>
      <c r="AJ940" s="658">
        <v>0</v>
      </c>
      <c r="AK940" s="658">
        <v>0</v>
      </c>
      <c r="AL940" s="658">
        <v>0</v>
      </c>
      <c r="AM940" s="658">
        <v>0</v>
      </c>
      <c r="AN940" s="658">
        <v>0</v>
      </c>
      <c r="AO940" s="658">
        <v>0</v>
      </c>
      <c r="AP940" s="658">
        <v>0</v>
      </c>
      <c r="AQ940" s="658">
        <v>0</v>
      </c>
      <c r="AR940" s="658">
        <v>0</v>
      </c>
      <c r="AS940" s="658">
        <v>0</v>
      </c>
      <c r="AT940" s="658">
        <v>0</v>
      </c>
      <c r="AU940" s="658">
        <v>0</v>
      </c>
      <c r="AV940" s="658">
        <v>0</v>
      </c>
      <c r="AW940" s="613">
        <f t="shared" si="11584"/>
        <v>1.3500000000000003</v>
      </c>
      <c r="AX940" s="645">
        <f t="shared" si="11563"/>
        <v>1.3500000000000003</v>
      </c>
      <c r="AY940" s="656" t="e">
        <f t="shared" si="11564"/>
        <v>#DIV/0!</v>
      </c>
      <c r="AZ940" s="661"/>
    </row>
    <row r="941" spans="1:52">
      <c r="A941" s="590"/>
      <c r="B941" s="646" t="s">
        <v>305</v>
      </c>
      <c r="C941" s="646" t="s">
        <v>1063</v>
      </c>
      <c r="D941" s="647" t="s">
        <v>1064</v>
      </c>
      <c r="E941" s="648"/>
      <c r="F941" s="648"/>
      <c r="G941" s="649"/>
      <c r="H941" s="650">
        <v>369616.22170568223</v>
      </c>
      <c r="I941" s="650">
        <f t="shared" si="11466"/>
        <v>369616.22170568228</v>
      </c>
      <c r="J941" s="649">
        <v>0</v>
      </c>
      <c r="K941" s="649">
        <v>0</v>
      </c>
      <c r="L941" s="649">
        <v>0</v>
      </c>
      <c r="M941" s="649">
        <v>0</v>
      </c>
      <c r="N941" s="649">
        <v>0</v>
      </c>
      <c r="O941" s="649">
        <f>+O942*$H941</f>
        <v>36961.622170568226</v>
      </c>
      <c r="P941" s="649">
        <f t="shared" ref="P941" si="11854">+P942*$H941</f>
        <v>36961.622170568226</v>
      </c>
      <c r="Q941" s="649">
        <f t="shared" ref="Q941" si="11855">+Q942*$H941</f>
        <v>36961.622170568226</v>
      </c>
      <c r="R941" s="649">
        <f t="shared" ref="R941" si="11856">((R942*$H941)-((R942*$H941*$E942)+(R942*$H941*$F942)))</f>
        <v>0</v>
      </c>
      <c r="S941" s="649">
        <f t="shared" ref="S941" si="11857">((S942*$H941)-((S942*$H941*$E942)+(S942*$H941*$F942)))</f>
        <v>0</v>
      </c>
      <c r="T941" s="649">
        <f t="shared" ref="T941" si="11858">((T942*$H941)-((T942*$H941*$E942)+(T942*$H941*$F942)))</f>
        <v>108112.74484891206</v>
      </c>
      <c r="U941" s="649">
        <f t="shared" ref="U941" si="11859">((U942*$H941)-((U942*$H941*$E942)+(U942*$H941*$F942)))</f>
        <v>132137.79925978143</v>
      </c>
      <c r="V941" s="649">
        <f t="shared" ref="V941" si="11860">((V942*$H941)-((V942*$H941*$E942)+(V942*$H941*$F942)))</f>
        <v>0</v>
      </c>
      <c r="W941" s="649">
        <f t="shared" ref="W941" si="11861">((W942*$H941)-((W942*$H941*$E942)+(W942*$H941*$F942)))</f>
        <v>0</v>
      </c>
      <c r="X941" s="649">
        <f t="shared" ref="X941" si="11862">((X942*$H941)-((X942*$H941*$E942)+(X942*$H941*$F942)))</f>
        <v>0</v>
      </c>
      <c r="Y941" s="649">
        <f t="shared" ref="Y941" si="11863">((Y942*$H941)-((Y942*$H941*$E942)+(Y942*$H941*$F942)))</f>
        <v>0</v>
      </c>
      <c r="Z941" s="649">
        <f t="shared" ref="Z941" si="11864">((Z942*$H941)-((Z942*$H941*$E942)+(Z942*$H941*$F942)))</f>
        <v>0</v>
      </c>
      <c r="AA941" s="649">
        <f t="shared" ref="AA941" si="11865">((AA942*$H941)-((AA942*$H941*$E942)+(AA942*$H941*$F942)))</f>
        <v>0</v>
      </c>
      <c r="AB941" s="649">
        <f t="shared" ref="AB941" si="11866">((AB942*$H941)-((AB942*$H941*$E942)+(AB942*$H941*$F942)))</f>
        <v>0</v>
      </c>
      <c r="AC941" s="649">
        <f t="shared" ref="AC941" si="11867">((AC942*$H941)-((AC942*$H941*$E942)+(AC942*$H941*$F942)))</f>
        <v>0</v>
      </c>
      <c r="AD941" s="649">
        <f t="shared" ref="AD941" si="11868">((AD942*$H941)-((AD942*$H941*$E942)+(AD942*$H941*$F942)))</f>
        <v>0</v>
      </c>
      <c r="AE941" s="649">
        <f t="shared" ref="AE941" si="11869">((AE942*$H941)-((AE942*$H941*$E942)+(AE942*$H941*$F942)))</f>
        <v>0</v>
      </c>
      <c r="AF941" s="649">
        <f t="shared" ref="AF941" si="11870">((AF942*$H941)-((AF942*$H941*$E942)+(AF942*$H941*$F942)))</f>
        <v>0</v>
      </c>
      <c r="AG941" s="649">
        <f t="shared" ref="AG941" si="11871">((AG942*$H941)-((AG942*$H941*$E942)+(AG942*$H941*$F942)))</f>
        <v>0</v>
      </c>
      <c r="AH941" s="649">
        <f>+AH942*H941</f>
        <v>18480.811085284113</v>
      </c>
      <c r="AI941" s="649">
        <f t="shared" ref="AI941" si="11872">+AI942*H941</f>
        <v>0</v>
      </c>
      <c r="AJ941" s="649">
        <v>0</v>
      </c>
      <c r="AK941" s="649">
        <v>0</v>
      </c>
      <c r="AL941" s="649">
        <v>0</v>
      </c>
      <c r="AM941" s="649">
        <v>0</v>
      </c>
      <c r="AN941" s="649">
        <v>0</v>
      </c>
      <c r="AO941" s="649">
        <v>0</v>
      </c>
      <c r="AP941" s="649">
        <v>0</v>
      </c>
      <c r="AQ941" s="649">
        <v>0</v>
      </c>
      <c r="AR941" s="649">
        <v>0</v>
      </c>
      <c r="AS941" s="649">
        <v>0</v>
      </c>
      <c r="AT941" s="649">
        <v>0</v>
      </c>
      <c r="AU941" s="649">
        <v>0</v>
      </c>
      <c r="AV941" s="649">
        <v>0</v>
      </c>
      <c r="AW941" s="613">
        <f t="shared" si="11584"/>
        <v>369616.22170568228</v>
      </c>
      <c r="AX941" s="645">
        <f t="shared" si="11563"/>
        <v>0</v>
      </c>
      <c r="AY941" s="656">
        <f t="shared" si="11564"/>
        <v>0</v>
      </c>
      <c r="AZ941" s="591"/>
    </row>
    <row r="942" spans="1:52" s="314" customFormat="1">
      <c r="A942" s="642"/>
      <c r="B942" s="636"/>
      <c r="C942" s="636"/>
      <c r="D942" s="651"/>
      <c r="E942" s="652">
        <v>0.3</v>
      </c>
      <c r="F942" s="652">
        <v>0.05</v>
      </c>
      <c r="G942" s="653"/>
      <c r="H942" s="640"/>
      <c r="I942" s="640">
        <f t="shared" si="11466"/>
        <v>1.35</v>
      </c>
      <c r="J942" s="658">
        <v>0</v>
      </c>
      <c r="K942" s="658">
        <v>0</v>
      </c>
      <c r="L942" s="658">
        <v>0</v>
      </c>
      <c r="M942" s="658">
        <v>0</v>
      </c>
      <c r="N942" s="658">
        <v>0</v>
      </c>
      <c r="O942" s="658">
        <v>0.1</v>
      </c>
      <c r="P942" s="658">
        <v>0.1</v>
      </c>
      <c r="Q942" s="658">
        <v>0.1</v>
      </c>
      <c r="R942" s="658">
        <v>0</v>
      </c>
      <c r="S942" s="658">
        <v>0</v>
      </c>
      <c r="T942" s="658">
        <v>0.45</v>
      </c>
      <c r="U942" s="658">
        <v>0.55000000000000004</v>
      </c>
      <c r="V942" s="658">
        <v>0</v>
      </c>
      <c r="W942" s="658">
        <v>0</v>
      </c>
      <c r="X942" s="658">
        <v>0</v>
      </c>
      <c r="Y942" s="658">
        <v>0</v>
      </c>
      <c r="Z942" s="658">
        <v>0</v>
      </c>
      <c r="AA942" s="658">
        <v>0</v>
      </c>
      <c r="AB942" s="658">
        <v>0</v>
      </c>
      <c r="AC942" s="658">
        <v>0</v>
      </c>
      <c r="AD942" s="658">
        <v>0</v>
      </c>
      <c r="AE942" s="658">
        <v>0</v>
      </c>
      <c r="AF942" s="658">
        <v>0</v>
      </c>
      <c r="AG942" s="658">
        <v>0</v>
      </c>
      <c r="AH942" s="658">
        <v>0.05</v>
      </c>
      <c r="AI942" s="658">
        <v>0</v>
      </c>
      <c r="AJ942" s="658">
        <v>0</v>
      </c>
      <c r="AK942" s="658">
        <v>0</v>
      </c>
      <c r="AL942" s="658">
        <v>0</v>
      </c>
      <c r="AM942" s="658">
        <v>0</v>
      </c>
      <c r="AN942" s="658">
        <v>0</v>
      </c>
      <c r="AO942" s="658">
        <v>0</v>
      </c>
      <c r="AP942" s="658">
        <v>0</v>
      </c>
      <c r="AQ942" s="658">
        <v>0</v>
      </c>
      <c r="AR942" s="658">
        <v>0</v>
      </c>
      <c r="AS942" s="658">
        <v>0</v>
      </c>
      <c r="AT942" s="658">
        <v>0</v>
      </c>
      <c r="AU942" s="658">
        <v>0</v>
      </c>
      <c r="AV942" s="658">
        <v>0</v>
      </c>
      <c r="AW942" s="613">
        <f t="shared" si="11584"/>
        <v>1.35</v>
      </c>
      <c r="AX942" s="645">
        <f t="shared" si="11563"/>
        <v>1.35</v>
      </c>
      <c r="AY942" s="656" t="e">
        <f t="shared" si="11564"/>
        <v>#DIV/0!</v>
      </c>
      <c r="AZ942" s="661"/>
    </row>
    <row r="943" spans="1:52">
      <c r="A943" s="590"/>
      <c r="B943" s="629" t="s">
        <v>278</v>
      </c>
      <c r="C943" s="629" t="s">
        <v>1065</v>
      </c>
      <c r="D943" s="630" t="s">
        <v>1066</v>
      </c>
      <c r="E943" s="643"/>
      <c r="F943" s="643"/>
      <c r="G943" s="631"/>
      <c r="H943" s="632">
        <f>+H944+H946+H948+H950+H952+H954</f>
        <v>1179668.1451370507</v>
      </c>
      <c r="I943" s="632">
        <f t="shared" si="11466"/>
        <v>1179668.1451370507</v>
      </c>
      <c r="J943" s="632">
        <f t="shared" ref="J943:AV943" si="11873">+J944+J946+J948+J950+J952+J954</f>
        <v>0</v>
      </c>
      <c r="K943" s="632">
        <f t="shared" si="11873"/>
        <v>0</v>
      </c>
      <c r="L943" s="632">
        <f t="shared" si="11873"/>
        <v>0</v>
      </c>
      <c r="M943" s="632">
        <f t="shared" si="11873"/>
        <v>0</v>
      </c>
      <c r="N943" s="632">
        <f t="shared" si="11873"/>
        <v>0</v>
      </c>
      <c r="O943" s="632">
        <f t="shared" si="11873"/>
        <v>117966.81451370506</v>
      </c>
      <c r="P943" s="632">
        <f t="shared" si="11873"/>
        <v>117966.81451370506</v>
      </c>
      <c r="Q943" s="632">
        <f t="shared" si="11873"/>
        <v>117966.81451370506</v>
      </c>
      <c r="R943" s="632">
        <f t="shared" si="11873"/>
        <v>0</v>
      </c>
      <c r="S943" s="632">
        <f t="shared" si="11873"/>
        <v>112519.40889879889</v>
      </c>
      <c r="T943" s="632">
        <f t="shared" si="11873"/>
        <v>356182.82153147773</v>
      </c>
      <c r="U943" s="632">
        <f t="shared" si="11873"/>
        <v>262836.34694314754</v>
      </c>
      <c r="V943" s="632">
        <f t="shared" si="11873"/>
        <v>35245.716965658765</v>
      </c>
      <c r="W943" s="632">
        <f t="shared" si="11873"/>
        <v>0</v>
      </c>
      <c r="X943" s="632">
        <f t="shared" si="11873"/>
        <v>0</v>
      </c>
      <c r="Y943" s="632">
        <f t="shared" si="11873"/>
        <v>0</v>
      </c>
      <c r="Z943" s="632">
        <f t="shared" si="11873"/>
        <v>0</v>
      </c>
      <c r="AA943" s="632">
        <f t="shared" si="11873"/>
        <v>0</v>
      </c>
      <c r="AB943" s="632">
        <f t="shared" si="11873"/>
        <v>0</v>
      </c>
      <c r="AC943" s="632">
        <f t="shared" si="11873"/>
        <v>0</v>
      </c>
      <c r="AD943" s="632">
        <f t="shared" si="11873"/>
        <v>0</v>
      </c>
      <c r="AE943" s="632">
        <f t="shared" si="11873"/>
        <v>0</v>
      </c>
      <c r="AF943" s="632">
        <f t="shared" si="11873"/>
        <v>0</v>
      </c>
      <c r="AG943" s="632">
        <f t="shared" si="11873"/>
        <v>0</v>
      </c>
      <c r="AH943" s="632">
        <f t="shared" si="11873"/>
        <v>58983.40725685253</v>
      </c>
      <c r="AI943" s="632">
        <f t="shared" si="11873"/>
        <v>0</v>
      </c>
      <c r="AJ943" s="632">
        <f t="shared" si="11873"/>
        <v>0</v>
      </c>
      <c r="AK943" s="632">
        <f t="shared" si="11873"/>
        <v>0</v>
      </c>
      <c r="AL943" s="632">
        <f t="shared" si="11873"/>
        <v>0</v>
      </c>
      <c r="AM943" s="632">
        <f t="shared" si="11873"/>
        <v>0</v>
      </c>
      <c r="AN943" s="632">
        <f t="shared" si="11873"/>
        <v>0</v>
      </c>
      <c r="AO943" s="632">
        <f t="shared" si="11873"/>
        <v>0</v>
      </c>
      <c r="AP943" s="632">
        <f t="shared" si="11873"/>
        <v>0</v>
      </c>
      <c r="AQ943" s="632">
        <f t="shared" si="11873"/>
        <v>0</v>
      </c>
      <c r="AR943" s="632">
        <f t="shared" si="11873"/>
        <v>0</v>
      </c>
      <c r="AS943" s="632">
        <f t="shared" si="11873"/>
        <v>0</v>
      </c>
      <c r="AT943" s="632">
        <f t="shared" si="11873"/>
        <v>0</v>
      </c>
      <c r="AU943" s="632">
        <f t="shared" si="11873"/>
        <v>0</v>
      </c>
      <c r="AV943" s="632">
        <f t="shared" si="11873"/>
        <v>0</v>
      </c>
      <c r="AW943" s="613">
        <f t="shared" si="11584"/>
        <v>1179668.1451370507</v>
      </c>
      <c r="AX943" s="645">
        <f t="shared" si="11563"/>
        <v>0</v>
      </c>
      <c r="AY943" s="656">
        <f t="shared" si="11564"/>
        <v>0</v>
      </c>
      <c r="AZ943" s="591"/>
    </row>
    <row r="944" spans="1:52">
      <c r="A944" s="590"/>
      <c r="B944" s="646" t="s">
        <v>305</v>
      </c>
      <c r="C944" s="646" t="s">
        <v>1067</v>
      </c>
      <c r="D944" s="647" t="s">
        <v>1068</v>
      </c>
      <c r="E944" s="648"/>
      <c r="F944" s="648"/>
      <c r="G944" s="649"/>
      <c r="H944" s="650">
        <v>325407.37024067453</v>
      </c>
      <c r="I944" s="650">
        <f t="shared" si="11466"/>
        <v>325407.37024067453</v>
      </c>
      <c r="J944" s="649">
        <v>0</v>
      </c>
      <c r="K944" s="649">
        <v>0</v>
      </c>
      <c r="L944" s="649">
        <v>0</v>
      </c>
      <c r="M944" s="649">
        <v>0</v>
      </c>
      <c r="N944" s="649">
        <v>0</v>
      </c>
      <c r="O944" s="649">
        <f>+O945*$H944</f>
        <v>32540.737024067454</v>
      </c>
      <c r="P944" s="649">
        <f t="shared" ref="P944" si="11874">+P945*$H944</f>
        <v>32540.737024067454</v>
      </c>
      <c r="Q944" s="649">
        <f t="shared" ref="Q944" si="11875">+Q945*$H944</f>
        <v>32540.737024067454</v>
      </c>
      <c r="R944" s="649">
        <f t="shared" ref="R944" si="11876">((R945*$H944)-((R945*$H944*$E945)+(R945*$H944*$F945)))</f>
        <v>0</v>
      </c>
      <c r="S944" s="649">
        <f t="shared" ref="S944" si="11877">((S945*$H944)-((S945*$H944*$E945)+(S945*$H944*$F945)))</f>
        <v>93066.507888832915</v>
      </c>
      <c r="T944" s="649">
        <f t="shared" ref="T944" si="11878">((T945*$H944)-((T945*$H944*$E945)+(T945*$H944*$F945)))</f>
        <v>118448.28276760555</v>
      </c>
      <c r="U944" s="649">
        <f t="shared" ref="U944" si="11879">((U945*$H944)-((U945*$H944*$E945)+(U945*$H944*$F945)))</f>
        <v>0</v>
      </c>
      <c r="V944" s="649">
        <f t="shared" ref="V944" si="11880">((V945*$H944)-((V945*$H944*$E945)+(V945*$H944*$F945)))</f>
        <v>0</v>
      </c>
      <c r="W944" s="649">
        <f t="shared" ref="W944" si="11881">((W945*$H944)-((W945*$H944*$E945)+(W945*$H944*$F945)))</f>
        <v>0</v>
      </c>
      <c r="X944" s="649">
        <f t="shared" ref="X944" si="11882">((X945*$H944)-((X945*$H944*$E945)+(X945*$H944*$F945)))</f>
        <v>0</v>
      </c>
      <c r="Y944" s="649">
        <f t="shared" ref="Y944" si="11883">((Y945*$H944)-((Y945*$H944*$E945)+(Y945*$H944*$F945)))</f>
        <v>0</v>
      </c>
      <c r="Z944" s="649">
        <f t="shared" ref="Z944" si="11884">((Z945*$H944)-((Z945*$H944*$E945)+(Z945*$H944*$F945)))</f>
        <v>0</v>
      </c>
      <c r="AA944" s="649">
        <f t="shared" ref="AA944" si="11885">((AA945*$H944)-((AA945*$H944*$E945)+(AA945*$H944*$F945)))</f>
        <v>0</v>
      </c>
      <c r="AB944" s="649">
        <f t="shared" ref="AB944" si="11886">((AB945*$H944)-((AB945*$H944*$E945)+(AB945*$H944*$F945)))</f>
        <v>0</v>
      </c>
      <c r="AC944" s="649">
        <f t="shared" ref="AC944" si="11887">((AC945*$H944)-((AC945*$H944*$E945)+(AC945*$H944*$F945)))</f>
        <v>0</v>
      </c>
      <c r="AD944" s="649">
        <f t="shared" ref="AD944" si="11888">((AD945*$H944)-((AD945*$H944*$E945)+(AD945*$H944*$F945)))</f>
        <v>0</v>
      </c>
      <c r="AE944" s="649">
        <f t="shared" ref="AE944" si="11889">((AE945*$H944)-((AE945*$H944*$E945)+(AE945*$H944*$F945)))</f>
        <v>0</v>
      </c>
      <c r="AF944" s="649">
        <f t="shared" ref="AF944" si="11890">((AF945*$H944)-((AF945*$H944*$E945)+(AF945*$H944*$F945)))</f>
        <v>0</v>
      </c>
      <c r="AG944" s="649">
        <f t="shared" ref="AG944" si="11891">((AG945*$H944)-((AG945*$H944*$E945)+(AG945*$H944*$F945)))</f>
        <v>0</v>
      </c>
      <c r="AH944" s="649">
        <f>+AH945*H944</f>
        <v>16270.368512033727</v>
      </c>
      <c r="AI944" s="649">
        <f t="shared" ref="AI944" si="11892">+AI945*H944</f>
        <v>0</v>
      </c>
      <c r="AJ944" s="649">
        <v>0</v>
      </c>
      <c r="AK944" s="649">
        <v>0</v>
      </c>
      <c r="AL944" s="649">
        <v>0</v>
      </c>
      <c r="AM944" s="649">
        <v>0</v>
      </c>
      <c r="AN944" s="649">
        <v>0</v>
      </c>
      <c r="AO944" s="649">
        <v>0</v>
      </c>
      <c r="AP944" s="649">
        <v>0</v>
      </c>
      <c r="AQ944" s="649">
        <v>0</v>
      </c>
      <c r="AR944" s="649">
        <v>0</v>
      </c>
      <c r="AS944" s="649">
        <v>0</v>
      </c>
      <c r="AT944" s="649">
        <v>0</v>
      </c>
      <c r="AU944" s="649">
        <v>0</v>
      </c>
      <c r="AV944" s="649">
        <v>0</v>
      </c>
      <c r="AW944" s="613">
        <f t="shared" si="11584"/>
        <v>325407.37024067453</v>
      </c>
      <c r="AX944" s="645">
        <f t="shared" si="11563"/>
        <v>0</v>
      </c>
      <c r="AY944" s="656">
        <f t="shared" si="11564"/>
        <v>0</v>
      </c>
      <c r="AZ944" s="591"/>
    </row>
    <row r="945" spans="1:52" s="314" customFormat="1">
      <c r="A945" s="642"/>
      <c r="B945" s="636"/>
      <c r="C945" s="636"/>
      <c r="D945" s="651"/>
      <c r="E945" s="652">
        <v>0.3</v>
      </c>
      <c r="F945" s="652">
        <v>0.05</v>
      </c>
      <c r="G945" s="653"/>
      <c r="H945" s="640"/>
      <c r="I945" s="640">
        <f t="shared" si="11466"/>
        <v>1.35</v>
      </c>
      <c r="J945" s="658">
        <v>0</v>
      </c>
      <c r="K945" s="658">
        <v>0</v>
      </c>
      <c r="L945" s="658">
        <v>0</v>
      </c>
      <c r="M945" s="658">
        <v>0</v>
      </c>
      <c r="N945" s="658">
        <v>0</v>
      </c>
      <c r="O945" s="658">
        <v>0.1</v>
      </c>
      <c r="P945" s="658">
        <v>0.1</v>
      </c>
      <c r="Q945" s="658">
        <v>0.1</v>
      </c>
      <c r="R945" s="658">
        <v>0</v>
      </c>
      <c r="S945" s="658">
        <v>0.44</v>
      </c>
      <c r="T945" s="658">
        <v>0.56000000000000005</v>
      </c>
      <c r="U945" s="658">
        <v>0</v>
      </c>
      <c r="V945" s="658">
        <v>0</v>
      </c>
      <c r="W945" s="658">
        <v>0</v>
      </c>
      <c r="X945" s="658">
        <v>0</v>
      </c>
      <c r="Y945" s="658">
        <v>0</v>
      </c>
      <c r="Z945" s="658">
        <v>0</v>
      </c>
      <c r="AA945" s="658">
        <v>0</v>
      </c>
      <c r="AB945" s="658">
        <v>0</v>
      </c>
      <c r="AC945" s="658">
        <v>0</v>
      </c>
      <c r="AD945" s="658">
        <v>0</v>
      </c>
      <c r="AE945" s="658">
        <v>0</v>
      </c>
      <c r="AF945" s="658">
        <v>0</v>
      </c>
      <c r="AG945" s="658">
        <v>0</v>
      </c>
      <c r="AH945" s="658">
        <v>0.05</v>
      </c>
      <c r="AI945" s="658">
        <v>0</v>
      </c>
      <c r="AJ945" s="658">
        <v>0</v>
      </c>
      <c r="AK945" s="658">
        <v>0</v>
      </c>
      <c r="AL945" s="658">
        <v>0</v>
      </c>
      <c r="AM945" s="658">
        <v>0</v>
      </c>
      <c r="AN945" s="658">
        <v>0</v>
      </c>
      <c r="AO945" s="658">
        <v>0</v>
      </c>
      <c r="AP945" s="658">
        <v>0</v>
      </c>
      <c r="AQ945" s="658">
        <v>0</v>
      </c>
      <c r="AR945" s="658">
        <v>0</v>
      </c>
      <c r="AS945" s="658">
        <v>0</v>
      </c>
      <c r="AT945" s="658">
        <v>0</v>
      </c>
      <c r="AU945" s="658">
        <v>0</v>
      </c>
      <c r="AV945" s="658">
        <v>0</v>
      </c>
      <c r="AW945" s="613">
        <f t="shared" si="11584"/>
        <v>1.35</v>
      </c>
      <c r="AX945" s="645">
        <f t="shared" si="11563"/>
        <v>1.35</v>
      </c>
      <c r="AY945" s="656" t="e">
        <f t="shared" si="11564"/>
        <v>#DIV/0!</v>
      </c>
      <c r="AZ945" s="661"/>
    </row>
    <row r="946" spans="1:52">
      <c r="A946" s="590"/>
      <c r="B946" s="646" t="s">
        <v>305</v>
      </c>
      <c r="C946" s="646" t="s">
        <v>1069</v>
      </c>
      <c r="D946" s="647" t="s">
        <v>1070</v>
      </c>
      <c r="E946" s="648"/>
      <c r="F946" s="648"/>
      <c r="G946" s="649"/>
      <c r="H946" s="650">
        <v>0</v>
      </c>
      <c r="I946" s="650">
        <f t="shared" si="11466"/>
        <v>0</v>
      </c>
      <c r="J946" s="649">
        <v>0</v>
      </c>
      <c r="K946" s="649">
        <v>0</v>
      </c>
      <c r="L946" s="649">
        <v>0</v>
      </c>
      <c r="M946" s="649">
        <v>0</v>
      </c>
      <c r="N946" s="649">
        <v>0</v>
      </c>
      <c r="O946" s="649">
        <f>+O947*$H946</f>
        <v>0</v>
      </c>
      <c r="P946" s="649">
        <f t="shared" ref="P946" si="11893">+P947*$H946</f>
        <v>0</v>
      </c>
      <c r="Q946" s="649">
        <f t="shared" ref="Q946" si="11894">+Q947*$H946</f>
        <v>0</v>
      </c>
      <c r="R946" s="649">
        <f t="shared" ref="R946" si="11895">((R947*$H946)-((R947*$H946*$E947)+(R947*$H946*$F947)))</f>
        <v>0</v>
      </c>
      <c r="S946" s="649">
        <f t="shared" ref="S946" si="11896">((S947*$H946)-((S947*$H946*$E947)+(S947*$H946*$F947)))</f>
        <v>0</v>
      </c>
      <c r="T946" s="649">
        <f t="shared" ref="T946" si="11897">((T947*$H946)-((T947*$H946*$E947)+(T947*$H946*$F947)))</f>
        <v>0</v>
      </c>
      <c r="U946" s="649">
        <f t="shared" ref="U946" si="11898">((U947*$H946)-((U947*$H946*$E947)+(U947*$H946*$F947)))</f>
        <v>0</v>
      </c>
      <c r="V946" s="649">
        <f t="shared" ref="V946" si="11899">((V947*$H946)-((V947*$H946*$E947)+(V947*$H946*$F947)))</f>
        <v>0</v>
      </c>
      <c r="W946" s="649">
        <f t="shared" ref="W946" si="11900">((W947*$H946)-((W947*$H946*$E947)+(W947*$H946*$F947)))</f>
        <v>0</v>
      </c>
      <c r="X946" s="649">
        <f t="shared" ref="X946" si="11901">((X947*$H946)-((X947*$H946*$E947)+(X947*$H946*$F947)))</f>
        <v>0</v>
      </c>
      <c r="Y946" s="649">
        <f t="shared" ref="Y946" si="11902">((Y947*$H946)-((Y947*$H946*$E947)+(Y947*$H946*$F947)))</f>
        <v>0</v>
      </c>
      <c r="Z946" s="649">
        <f t="shared" ref="Z946" si="11903">((Z947*$H946)-((Z947*$H946*$E947)+(Z947*$H946*$F947)))</f>
        <v>0</v>
      </c>
      <c r="AA946" s="649">
        <f t="shared" ref="AA946" si="11904">((AA947*$H946)-((AA947*$H946*$E947)+(AA947*$H946*$F947)))</f>
        <v>0</v>
      </c>
      <c r="AB946" s="649">
        <f t="shared" ref="AB946" si="11905">((AB947*$H946)-((AB947*$H946*$E947)+(AB947*$H946*$F947)))</f>
        <v>0</v>
      </c>
      <c r="AC946" s="649">
        <f t="shared" ref="AC946" si="11906">((AC947*$H946)-((AC947*$H946*$E947)+(AC947*$H946*$F947)))</f>
        <v>0</v>
      </c>
      <c r="AD946" s="649">
        <f t="shared" ref="AD946" si="11907">((AD947*$H946)-((AD947*$H946*$E947)+(AD947*$H946*$F947)))</f>
        <v>0</v>
      </c>
      <c r="AE946" s="649">
        <f t="shared" ref="AE946" si="11908">((AE947*$H946)-((AE947*$H946*$E947)+(AE947*$H946*$F947)))</f>
        <v>0</v>
      </c>
      <c r="AF946" s="649">
        <f t="shared" ref="AF946" si="11909">((AF947*$H946)-((AF947*$H946*$E947)+(AF947*$H946*$F947)))</f>
        <v>0</v>
      </c>
      <c r="AG946" s="649">
        <f t="shared" ref="AG946" si="11910">((AG947*$H946)-((AG947*$H946*$E947)+(AG947*$H946*$F947)))</f>
        <v>0</v>
      </c>
      <c r="AH946" s="649">
        <f>+AH947*H946</f>
        <v>0</v>
      </c>
      <c r="AI946" s="649">
        <f t="shared" ref="AI946" si="11911">+AI947*H946</f>
        <v>0</v>
      </c>
      <c r="AJ946" s="649">
        <v>0</v>
      </c>
      <c r="AK946" s="649">
        <v>0</v>
      </c>
      <c r="AL946" s="649">
        <v>0</v>
      </c>
      <c r="AM946" s="649">
        <v>0</v>
      </c>
      <c r="AN946" s="649">
        <v>0</v>
      </c>
      <c r="AO946" s="649">
        <v>0</v>
      </c>
      <c r="AP946" s="649">
        <v>0</v>
      </c>
      <c r="AQ946" s="649">
        <v>0</v>
      </c>
      <c r="AR946" s="649">
        <v>0</v>
      </c>
      <c r="AS946" s="649">
        <v>0</v>
      </c>
      <c r="AT946" s="649">
        <v>0</v>
      </c>
      <c r="AU946" s="649">
        <v>0</v>
      </c>
      <c r="AV946" s="649">
        <v>0</v>
      </c>
      <c r="AW946" s="613">
        <f t="shared" si="11584"/>
        <v>0</v>
      </c>
      <c r="AX946" s="645">
        <f t="shared" si="11563"/>
        <v>0</v>
      </c>
      <c r="AY946" s="656" t="e">
        <f t="shared" si="11564"/>
        <v>#DIV/0!</v>
      </c>
      <c r="AZ946" s="591"/>
    </row>
    <row r="947" spans="1:52" s="314" customFormat="1">
      <c r="A947" s="642"/>
      <c r="B947" s="636"/>
      <c r="C947" s="636"/>
      <c r="D947" s="651"/>
      <c r="E947" s="652">
        <v>0.3</v>
      </c>
      <c r="F947" s="652">
        <v>0.05</v>
      </c>
      <c r="G947" s="653"/>
      <c r="H947" s="640"/>
      <c r="I947" s="640">
        <f t="shared" si="11466"/>
        <v>1.35</v>
      </c>
      <c r="J947" s="658">
        <v>0</v>
      </c>
      <c r="K947" s="658">
        <v>0</v>
      </c>
      <c r="L947" s="658">
        <v>0</v>
      </c>
      <c r="M947" s="658">
        <v>0</v>
      </c>
      <c r="N947" s="658">
        <v>0</v>
      </c>
      <c r="O947" s="658">
        <v>0.1</v>
      </c>
      <c r="P947" s="658">
        <v>0.1</v>
      </c>
      <c r="Q947" s="658">
        <v>0.1</v>
      </c>
      <c r="R947" s="658">
        <v>0</v>
      </c>
      <c r="S947" s="658">
        <v>0.57999999999999996</v>
      </c>
      <c r="T947" s="658">
        <v>0.42000000000000004</v>
      </c>
      <c r="U947" s="658">
        <v>0</v>
      </c>
      <c r="V947" s="658">
        <v>0</v>
      </c>
      <c r="W947" s="658">
        <v>0</v>
      </c>
      <c r="X947" s="658">
        <v>0</v>
      </c>
      <c r="Y947" s="658">
        <v>0</v>
      </c>
      <c r="Z947" s="658">
        <v>0</v>
      </c>
      <c r="AA947" s="658">
        <v>0</v>
      </c>
      <c r="AB947" s="658">
        <v>0</v>
      </c>
      <c r="AC947" s="658">
        <v>0</v>
      </c>
      <c r="AD947" s="658">
        <v>0</v>
      </c>
      <c r="AE947" s="658">
        <v>0</v>
      </c>
      <c r="AF947" s="658">
        <v>0</v>
      </c>
      <c r="AG947" s="658">
        <v>0</v>
      </c>
      <c r="AH947" s="658">
        <v>0.05</v>
      </c>
      <c r="AI947" s="658">
        <v>0</v>
      </c>
      <c r="AJ947" s="658">
        <v>0</v>
      </c>
      <c r="AK947" s="658">
        <v>0</v>
      </c>
      <c r="AL947" s="658">
        <v>0</v>
      </c>
      <c r="AM947" s="658">
        <v>0</v>
      </c>
      <c r="AN947" s="658">
        <v>0</v>
      </c>
      <c r="AO947" s="658">
        <v>0</v>
      </c>
      <c r="AP947" s="658">
        <v>0</v>
      </c>
      <c r="AQ947" s="658">
        <v>0</v>
      </c>
      <c r="AR947" s="658">
        <v>0</v>
      </c>
      <c r="AS947" s="658">
        <v>0</v>
      </c>
      <c r="AT947" s="658">
        <v>0</v>
      </c>
      <c r="AU947" s="658">
        <v>0</v>
      </c>
      <c r="AV947" s="658">
        <v>0</v>
      </c>
      <c r="AW947" s="613">
        <f t="shared" si="11584"/>
        <v>1.35</v>
      </c>
      <c r="AX947" s="645">
        <f t="shared" si="11563"/>
        <v>1.35</v>
      </c>
      <c r="AY947" s="656" t="e">
        <f t="shared" si="11564"/>
        <v>#DIV/0!</v>
      </c>
      <c r="AZ947" s="661"/>
    </row>
    <row r="948" spans="1:52">
      <c r="A948" s="590"/>
      <c r="B948" s="646" t="s">
        <v>305</v>
      </c>
      <c r="C948" s="646" t="s">
        <v>1071</v>
      </c>
      <c r="D948" s="647" t="s">
        <v>1072</v>
      </c>
      <c r="E948" s="648"/>
      <c r="F948" s="648"/>
      <c r="G948" s="649"/>
      <c r="H948" s="650">
        <v>230211.84627178681</v>
      </c>
      <c r="I948" s="650">
        <f t="shared" si="11466"/>
        <v>230211.84627178684</v>
      </c>
      <c r="J948" s="649">
        <v>0</v>
      </c>
      <c r="K948" s="649">
        <v>0</v>
      </c>
      <c r="L948" s="649">
        <v>0</v>
      </c>
      <c r="M948" s="649">
        <v>0</v>
      </c>
      <c r="N948" s="649">
        <v>0</v>
      </c>
      <c r="O948" s="649">
        <f>+O949*$H948</f>
        <v>23021.184627178682</v>
      </c>
      <c r="P948" s="649">
        <f t="shared" ref="P948" si="11912">+P949*$H948</f>
        <v>23021.184627178682</v>
      </c>
      <c r="Q948" s="649">
        <f t="shared" ref="Q948" si="11913">+Q949*$H948</f>
        <v>23021.184627178682</v>
      </c>
      <c r="R948" s="649">
        <f t="shared" ref="R948" si="11914">((R949*$H948)-((R949*$H948*$E949)+(R949*$H948*$F949)))</f>
        <v>0</v>
      </c>
      <c r="S948" s="649">
        <f t="shared" ref="S948" si="11915">((S949*$H948)-((S949*$H948*$E949)+(S949*$H948*$F949)))</f>
        <v>19452.901009965986</v>
      </c>
      <c r="T948" s="649">
        <f t="shared" ref="T948" si="11916">((T949*$H948)-((T949*$H948*$E949)+(T949*$H948*$F949)))</f>
        <v>104746.390053663</v>
      </c>
      <c r="U948" s="649">
        <f t="shared" ref="U948" si="11917">((U949*$H948)-((U949*$H948*$E949)+(U949*$H948*$F949)))</f>
        <v>25438.409013032448</v>
      </c>
      <c r="V948" s="649">
        <f t="shared" ref="V948" si="11918">((V949*$H948)-((V949*$H948*$E949)+(V949*$H948*$F949)))</f>
        <v>0</v>
      </c>
      <c r="W948" s="649">
        <f t="shared" ref="W948" si="11919">((W949*$H948)-((W949*$H948*$E949)+(W949*$H948*$F949)))</f>
        <v>0</v>
      </c>
      <c r="X948" s="649">
        <f t="shared" ref="X948" si="11920">((X949*$H948)-((X949*$H948*$E949)+(X949*$H948*$F949)))</f>
        <v>0</v>
      </c>
      <c r="Y948" s="649">
        <f t="shared" ref="Y948" si="11921">((Y949*$H948)-((Y949*$H948*$E949)+(Y949*$H948*$F949)))</f>
        <v>0</v>
      </c>
      <c r="Z948" s="649">
        <f t="shared" ref="Z948" si="11922">((Z949*$H948)-((Z949*$H948*$E949)+(Z949*$H948*$F949)))</f>
        <v>0</v>
      </c>
      <c r="AA948" s="649">
        <f t="shared" ref="AA948" si="11923">((AA949*$H948)-((AA949*$H948*$E949)+(AA949*$H948*$F949)))</f>
        <v>0</v>
      </c>
      <c r="AB948" s="649">
        <f t="shared" ref="AB948" si="11924">((AB949*$H948)-((AB949*$H948*$E949)+(AB949*$H948*$F949)))</f>
        <v>0</v>
      </c>
      <c r="AC948" s="649">
        <f t="shared" ref="AC948" si="11925">((AC949*$H948)-((AC949*$H948*$E949)+(AC949*$H948*$F949)))</f>
        <v>0</v>
      </c>
      <c r="AD948" s="649">
        <f t="shared" ref="AD948" si="11926">((AD949*$H948)-((AD949*$H948*$E949)+(AD949*$H948*$F949)))</f>
        <v>0</v>
      </c>
      <c r="AE948" s="649">
        <f t="shared" ref="AE948" si="11927">((AE949*$H948)-((AE949*$H948*$E949)+(AE949*$H948*$F949)))</f>
        <v>0</v>
      </c>
      <c r="AF948" s="649">
        <f t="shared" ref="AF948" si="11928">((AF949*$H948)-((AF949*$H948*$E949)+(AF949*$H948*$F949)))</f>
        <v>0</v>
      </c>
      <c r="AG948" s="649">
        <f t="shared" ref="AG948" si="11929">((AG949*$H948)-((AG949*$H948*$E949)+(AG949*$H948*$F949)))</f>
        <v>0</v>
      </c>
      <c r="AH948" s="649">
        <f>+AH949*H948</f>
        <v>11510.592313589341</v>
      </c>
      <c r="AI948" s="649">
        <f t="shared" ref="AI948" si="11930">+AI949*H948</f>
        <v>0</v>
      </c>
      <c r="AJ948" s="649">
        <v>0</v>
      </c>
      <c r="AK948" s="649">
        <v>0</v>
      </c>
      <c r="AL948" s="649">
        <v>0</v>
      </c>
      <c r="AM948" s="649">
        <v>0</v>
      </c>
      <c r="AN948" s="649">
        <v>0</v>
      </c>
      <c r="AO948" s="649">
        <v>0</v>
      </c>
      <c r="AP948" s="649">
        <v>0</v>
      </c>
      <c r="AQ948" s="649">
        <v>0</v>
      </c>
      <c r="AR948" s="649">
        <v>0</v>
      </c>
      <c r="AS948" s="649">
        <v>0</v>
      </c>
      <c r="AT948" s="649">
        <v>0</v>
      </c>
      <c r="AU948" s="649">
        <v>0</v>
      </c>
      <c r="AV948" s="649">
        <v>0</v>
      </c>
      <c r="AW948" s="613">
        <f t="shared" si="11584"/>
        <v>230211.84627178684</v>
      </c>
      <c r="AX948" s="645">
        <f t="shared" si="11563"/>
        <v>0</v>
      </c>
      <c r="AY948" s="656">
        <f t="shared" si="11564"/>
        <v>0</v>
      </c>
      <c r="AZ948" s="591"/>
    </row>
    <row r="949" spans="1:52" s="314" customFormat="1">
      <c r="A949" s="642"/>
      <c r="B949" s="636"/>
      <c r="C949" s="636"/>
      <c r="D949" s="651"/>
      <c r="E949" s="652">
        <v>0.3</v>
      </c>
      <c r="F949" s="652">
        <v>0.05</v>
      </c>
      <c r="G949" s="653"/>
      <c r="H949" s="640"/>
      <c r="I949" s="640">
        <f t="shared" si="11466"/>
        <v>1.3499999999999999</v>
      </c>
      <c r="J949" s="658">
        <v>0</v>
      </c>
      <c r="K949" s="658">
        <v>0</v>
      </c>
      <c r="L949" s="658">
        <v>0</v>
      </c>
      <c r="M949" s="658">
        <v>0</v>
      </c>
      <c r="N949" s="658">
        <v>0</v>
      </c>
      <c r="O949" s="658">
        <v>0.1</v>
      </c>
      <c r="P949" s="658">
        <v>0.1</v>
      </c>
      <c r="Q949" s="658">
        <v>0.1</v>
      </c>
      <c r="R949" s="658">
        <v>0</v>
      </c>
      <c r="S949" s="658">
        <v>0.13</v>
      </c>
      <c r="T949" s="658">
        <v>0.7</v>
      </c>
      <c r="U949" s="658">
        <v>0.17000000000000004</v>
      </c>
      <c r="V949" s="658">
        <v>0</v>
      </c>
      <c r="W949" s="658">
        <v>0</v>
      </c>
      <c r="X949" s="658">
        <v>0</v>
      </c>
      <c r="Y949" s="658">
        <v>0</v>
      </c>
      <c r="Z949" s="658">
        <v>0</v>
      </c>
      <c r="AA949" s="658">
        <v>0</v>
      </c>
      <c r="AB949" s="658">
        <v>0</v>
      </c>
      <c r="AC949" s="658">
        <v>0</v>
      </c>
      <c r="AD949" s="658">
        <v>0</v>
      </c>
      <c r="AE949" s="658">
        <v>0</v>
      </c>
      <c r="AF949" s="658">
        <v>0</v>
      </c>
      <c r="AG949" s="658">
        <v>0</v>
      </c>
      <c r="AH949" s="658">
        <v>0.05</v>
      </c>
      <c r="AI949" s="658">
        <v>0</v>
      </c>
      <c r="AJ949" s="658">
        <v>0</v>
      </c>
      <c r="AK949" s="658">
        <v>0</v>
      </c>
      <c r="AL949" s="658">
        <v>0</v>
      </c>
      <c r="AM949" s="658">
        <v>0</v>
      </c>
      <c r="AN949" s="658">
        <v>0</v>
      </c>
      <c r="AO949" s="658">
        <v>0</v>
      </c>
      <c r="AP949" s="658">
        <v>0</v>
      </c>
      <c r="AQ949" s="658">
        <v>0</v>
      </c>
      <c r="AR949" s="658">
        <v>0</v>
      </c>
      <c r="AS949" s="658">
        <v>0</v>
      </c>
      <c r="AT949" s="658">
        <v>0</v>
      </c>
      <c r="AU949" s="658">
        <v>0</v>
      </c>
      <c r="AV949" s="658">
        <v>0</v>
      </c>
      <c r="AW949" s="613">
        <f t="shared" si="11584"/>
        <v>1.3499999999999999</v>
      </c>
      <c r="AX949" s="645">
        <f t="shared" si="11563"/>
        <v>1.3499999999999999</v>
      </c>
      <c r="AY949" s="656" t="e">
        <f t="shared" si="11564"/>
        <v>#DIV/0!</v>
      </c>
      <c r="AZ949" s="661"/>
    </row>
    <row r="950" spans="1:52">
      <c r="A950" s="590"/>
      <c r="B950" s="646" t="s">
        <v>305</v>
      </c>
      <c r="C950" s="646" t="s">
        <v>1073</v>
      </c>
      <c r="D950" s="647" t="s">
        <v>1074</v>
      </c>
      <c r="E950" s="648"/>
      <c r="F950" s="648"/>
      <c r="G950" s="649"/>
      <c r="H950" s="650">
        <v>192253.4233394264</v>
      </c>
      <c r="I950" s="650">
        <f t="shared" si="11466"/>
        <v>192253.4233394264</v>
      </c>
      <c r="J950" s="649">
        <v>0</v>
      </c>
      <c r="K950" s="649">
        <v>0</v>
      </c>
      <c r="L950" s="649">
        <v>0</v>
      </c>
      <c r="M950" s="649">
        <v>0</v>
      </c>
      <c r="N950" s="649">
        <v>0</v>
      </c>
      <c r="O950" s="649">
        <f>+O951*$H950</f>
        <v>19225.342333942641</v>
      </c>
      <c r="P950" s="649">
        <f t="shared" ref="P950" si="11931">+P951*$H950</f>
        <v>19225.342333942641</v>
      </c>
      <c r="Q950" s="649">
        <f t="shared" ref="Q950" si="11932">+Q951*$H950</f>
        <v>19225.342333942641</v>
      </c>
      <c r="R950" s="649">
        <f t="shared" ref="R950" si="11933">((R951*$H950)-((R951*$H950*$E951)+(R951*$H950*$F951)))</f>
        <v>0</v>
      </c>
      <c r="S950" s="649">
        <f t="shared" ref="S950" si="11934">((S951*$H950)-((S951*$H950*$E951)+(S951*$H950*$F951)))</f>
        <v>0</v>
      </c>
      <c r="T950" s="649">
        <f t="shared" ref="T950" si="11935">((T951*$H950)-((T951*$H950*$E951)+(T951*$H950*$F951)))</f>
        <v>81227.071360907663</v>
      </c>
      <c r="U950" s="649">
        <f t="shared" ref="U950" si="11936">((U951*$H950)-((U951*$H950*$E951)+(U951*$H950*$F951)))</f>
        <v>43737.653809719501</v>
      </c>
      <c r="V950" s="649">
        <f t="shared" ref="V950" si="11937">((V951*$H950)-((V951*$H950*$E951)+(V951*$H950*$F951)))</f>
        <v>0</v>
      </c>
      <c r="W950" s="649">
        <f t="shared" ref="W950" si="11938">((W951*$H950)-((W951*$H950*$E951)+(W951*$H950*$F951)))</f>
        <v>0</v>
      </c>
      <c r="X950" s="649">
        <f t="shared" ref="X950" si="11939">((X951*$H950)-((X951*$H950*$E951)+(X951*$H950*$F951)))</f>
        <v>0</v>
      </c>
      <c r="Y950" s="649">
        <f t="shared" ref="Y950" si="11940">((Y951*$H950)-((Y951*$H950*$E951)+(Y951*$H950*$F951)))</f>
        <v>0</v>
      </c>
      <c r="Z950" s="649">
        <f t="shared" ref="Z950" si="11941">((Z951*$H950)-((Z951*$H950*$E951)+(Z951*$H950*$F951)))</f>
        <v>0</v>
      </c>
      <c r="AA950" s="649">
        <f t="shared" ref="AA950" si="11942">((AA951*$H950)-((AA951*$H950*$E951)+(AA951*$H950*$F951)))</f>
        <v>0</v>
      </c>
      <c r="AB950" s="649">
        <f t="shared" ref="AB950" si="11943">((AB951*$H950)-((AB951*$H950*$E951)+(AB951*$H950*$F951)))</f>
        <v>0</v>
      </c>
      <c r="AC950" s="649">
        <f t="shared" ref="AC950" si="11944">((AC951*$H950)-((AC951*$H950*$E951)+(AC951*$H950*$F951)))</f>
        <v>0</v>
      </c>
      <c r="AD950" s="649">
        <f t="shared" ref="AD950" si="11945">((AD951*$H950)-((AD951*$H950*$E951)+(AD951*$H950*$F951)))</f>
        <v>0</v>
      </c>
      <c r="AE950" s="649">
        <f t="shared" ref="AE950" si="11946">((AE951*$H950)-((AE951*$H950*$E951)+(AE951*$H950*$F951)))</f>
        <v>0</v>
      </c>
      <c r="AF950" s="649">
        <f t="shared" ref="AF950" si="11947">((AF951*$H950)-((AF951*$H950*$E951)+(AF951*$H950*$F951)))</f>
        <v>0</v>
      </c>
      <c r="AG950" s="649">
        <f t="shared" ref="AG950" si="11948">((AG951*$H950)-((AG951*$H950*$E951)+(AG951*$H950*$F951)))</f>
        <v>0</v>
      </c>
      <c r="AH950" s="649">
        <f>+AH951*H950</f>
        <v>9612.6711669713204</v>
      </c>
      <c r="AI950" s="649">
        <f t="shared" ref="AI950" si="11949">+AI951*H950</f>
        <v>0</v>
      </c>
      <c r="AJ950" s="649">
        <v>0</v>
      </c>
      <c r="AK950" s="649">
        <v>0</v>
      </c>
      <c r="AL950" s="649">
        <v>0</v>
      </c>
      <c r="AM950" s="649">
        <v>0</v>
      </c>
      <c r="AN950" s="649">
        <v>0</v>
      </c>
      <c r="AO950" s="649">
        <v>0</v>
      </c>
      <c r="AP950" s="649">
        <v>0</v>
      </c>
      <c r="AQ950" s="649">
        <v>0</v>
      </c>
      <c r="AR950" s="649">
        <v>0</v>
      </c>
      <c r="AS950" s="649">
        <v>0</v>
      </c>
      <c r="AT950" s="649">
        <v>0</v>
      </c>
      <c r="AU950" s="649">
        <v>0</v>
      </c>
      <c r="AV950" s="649">
        <v>0</v>
      </c>
      <c r="AW950" s="613">
        <f t="shared" si="11584"/>
        <v>192253.4233394264</v>
      </c>
      <c r="AX950" s="645">
        <f t="shared" si="11563"/>
        <v>0</v>
      </c>
      <c r="AY950" s="656">
        <f t="shared" si="11564"/>
        <v>0</v>
      </c>
      <c r="AZ950" s="591"/>
    </row>
    <row r="951" spans="1:52" s="314" customFormat="1">
      <c r="A951" s="642"/>
      <c r="B951" s="636"/>
      <c r="C951" s="636"/>
      <c r="D951" s="651"/>
      <c r="E951" s="652">
        <v>0.3</v>
      </c>
      <c r="F951" s="652">
        <v>0.05</v>
      </c>
      <c r="G951" s="653"/>
      <c r="H951" s="640"/>
      <c r="I951" s="640">
        <f t="shared" si="11466"/>
        <v>1.35</v>
      </c>
      <c r="J951" s="658">
        <v>0</v>
      </c>
      <c r="K951" s="658">
        <v>0</v>
      </c>
      <c r="L951" s="658">
        <v>0</v>
      </c>
      <c r="M951" s="658">
        <v>0</v>
      </c>
      <c r="N951" s="658">
        <v>0</v>
      </c>
      <c r="O951" s="658">
        <v>0.1</v>
      </c>
      <c r="P951" s="658">
        <v>0.1</v>
      </c>
      <c r="Q951" s="658">
        <v>0.1</v>
      </c>
      <c r="R951" s="658">
        <v>0</v>
      </c>
      <c r="S951" s="658">
        <v>0</v>
      </c>
      <c r="T951" s="658">
        <v>0.65</v>
      </c>
      <c r="U951" s="658">
        <v>0.35</v>
      </c>
      <c r="V951" s="658">
        <v>0</v>
      </c>
      <c r="W951" s="658">
        <v>0</v>
      </c>
      <c r="X951" s="658">
        <v>0</v>
      </c>
      <c r="Y951" s="658">
        <v>0</v>
      </c>
      <c r="Z951" s="658">
        <v>0</v>
      </c>
      <c r="AA951" s="658">
        <v>0</v>
      </c>
      <c r="AB951" s="658">
        <v>0</v>
      </c>
      <c r="AC951" s="658">
        <v>0</v>
      </c>
      <c r="AD951" s="658">
        <v>0</v>
      </c>
      <c r="AE951" s="658">
        <v>0</v>
      </c>
      <c r="AF951" s="658">
        <v>0</v>
      </c>
      <c r="AG951" s="658">
        <v>0</v>
      </c>
      <c r="AH951" s="658">
        <v>0.05</v>
      </c>
      <c r="AI951" s="658">
        <v>0</v>
      </c>
      <c r="AJ951" s="658">
        <v>0</v>
      </c>
      <c r="AK951" s="658">
        <v>0</v>
      </c>
      <c r="AL951" s="658">
        <v>0</v>
      </c>
      <c r="AM951" s="658">
        <v>0</v>
      </c>
      <c r="AN951" s="658">
        <v>0</v>
      </c>
      <c r="AO951" s="658">
        <v>0</v>
      </c>
      <c r="AP951" s="658">
        <v>0</v>
      </c>
      <c r="AQ951" s="658">
        <v>0</v>
      </c>
      <c r="AR951" s="658">
        <v>0</v>
      </c>
      <c r="AS951" s="658">
        <v>0</v>
      </c>
      <c r="AT951" s="658">
        <v>0</v>
      </c>
      <c r="AU951" s="658">
        <v>0</v>
      </c>
      <c r="AV951" s="658">
        <v>0</v>
      </c>
      <c r="AW951" s="613">
        <f t="shared" si="11584"/>
        <v>1.35</v>
      </c>
      <c r="AX951" s="645">
        <f t="shared" si="11563"/>
        <v>1.35</v>
      </c>
      <c r="AY951" s="656" t="e">
        <f t="shared" si="11564"/>
        <v>#DIV/0!</v>
      </c>
      <c r="AZ951" s="661"/>
    </row>
    <row r="952" spans="1:52">
      <c r="A952" s="590"/>
      <c r="B952" s="646" t="s">
        <v>305</v>
      </c>
      <c r="C952" s="646" t="s">
        <v>1075</v>
      </c>
      <c r="D952" s="647" t="s">
        <v>1076</v>
      </c>
      <c r="E952" s="648"/>
      <c r="F952" s="648"/>
      <c r="G952" s="649"/>
      <c r="H952" s="650">
        <v>256878.79577817154</v>
      </c>
      <c r="I952" s="650">
        <f t="shared" si="11466"/>
        <v>256878.79577817154</v>
      </c>
      <c r="J952" s="649">
        <v>0</v>
      </c>
      <c r="K952" s="649">
        <v>0</v>
      </c>
      <c r="L952" s="649">
        <v>0</v>
      </c>
      <c r="M952" s="649">
        <v>0</v>
      </c>
      <c r="N952" s="649">
        <v>0</v>
      </c>
      <c r="O952" s="649">
        <f>+O953*$H952</f>
        <v>25687.879577817155</v>
      </c>
      <c r="P952" s="649">
        <f t="shared" ref="P952" si="11950">+P953*$H952</f>
        <v>25687.879577817155</v>
      </c>
      <c r="Q952" s="649">
        <f t="shared" ref="Q952" si="11951">+Q953*$H952</f>
        <v>25687.879577817155</v>
      </c>
      <c r="R952" s="649">
        <f t="shared" ref="R952" si="11952">((R953*$H952)-((R953*$H952*$E953)+(R953*$H952*$F953)))</f>
        <v>0</v>
      </c>
      <c r="S952" s="649">
        <f t="shared" ref="S952" si="11953">((S953*$H952)-((S953*$H952*$E953)+(S953*$H952*$F953)))</f>
        <v>0</v>
      </c>
      <c r="T952" s="649">
        <f t="shared" ref="T952" si="11954">((T953*$H952)-((T953*$H952*$E953)+(T953*$H952*$F953)))</f>
        <v>51761.077349301566</v>
      </c>
      <c r="U952" s="649">
        <f t="shared" ref="U952" si="11955">((U953*$H952)-((U953*$H952*$E953)+(U953*$H952*$F953)))</f>
        <v>115210.13990650992</v>
      </c>
      <c r="V952" s="649">
        <f t="shared" ref="V952" si="11956">((V953*$H952)-((V953*$H952*$E953)+(V953*$H952*$F953)))</f>
        <v>0</v>
      </c>
      <c r="W952" s="649">
        <f t="shared" ref="W952" si="11957">((W953*$H952)-((W953*$H952*$E953)+(W953*$H952*$F953)))</f>
        <v>0</v>
      </c>
      <c r="X952" s="649">
        <f t="shared" ref="X952" si="11958">((X953*$H952)-((X953*$H952*$E953)+(X953*$H952*$F953)))</f>
        <v>0</v>
      </c>
      <c r="Y952" s="649">
        <f t="shared" ref="Y952" si="11959">((Y953*$H952)-((Y953*$H952*$E953)+(Y953*$H952*$F953)))</f>
        <v>0</v>
      </c>
      <c r="Z952" s="649">
        <f t="shared" ref="Z952" si="11960">((Z953*$H952)-((Z953*$H952*$E953)+(Z953*$H952*$F953)))</f>
        <v>0</v>
      </c>
      <c r="AA952" s="649">
        <f t="shared" ref="AA952" si="11961">((AA953*$H952)-((AA953*$H952*$E953)+(AA953*$H952*$F953)))</f>
        <v>0</v>
      </c>
      <c r="AB952" s="649">
        <f t="shared" ref="AB952" si="11962">((AB953*$H952)-((AB953*$H952*$E953)+(AB953*$H952*$F953)))</f>
        <v>0</v>
      </c>
      <c r="AC952" s="649">
        <f t="shared" ref="AC952" si="11963">((AC953*$H952)-((AC953*$H952*$E953)+(AC953*$H952*$F953)))</f>
        <v>0</v>
      </c>
      <c r="AD952" s="649">
        <f t="shared" ref="AD952" si="11964">((AD953*$H952)-((AD953*$H952*$E953)+(AD953*$H952*$F953)))</f>
        <v>0</v>
      </c>
      <c r="AE952" s="649">
        <f t="shared" ref="AE952" si="11965">((AE953*$H952)-((AE953*$H952*$E953)+(AE953*$H952*$F953)))</f>
        <v>0</v>
      </c>
      <c r="AF952" s="649">
        <f t="shared" ref="AF952" si="11966">((AF953*$H952)-((AF953*$H952*$E953)+(AF953*$H952*$F953)))</f>
        <v>0</v>
      </c>
      <c r="AG952" s="649">
        <f t="shared" ref="AG952" si="11967">((AG953*$H952)-((AG953*$H952*$E953)+(AG953*$H952*$F953)))</f>
        <v>0</v>
      </c>
      <c r="AH952" s="649">
        <f>+AH953*H952</f>
        <v>12843.939788908578</v>
      </c>
      <c r="AI952" s="649">
        <f t="shared" ref="AI952" si="11968">+AI953*H952</f>
        <v>0</v>
      </c>
      <c r="AJ952" s="649">
        <v>0</v>
      </c>
      <c r="AK952" s="649">
        <v>0</v>
      </c>
      <c r="AL952" s="649">
        <v>0</v>
      </c>
      <c r="AM952" s="649">
        <v>0</v>
      </c>
      <c r="AN952" s="649">
        <v>0</v>
      </c>
      <c r="AO952" s="649">
        <v>0</v>
      </c>
      <c r="AP952" s="649">
        <v>0</v>
      </c>
      <c r="AQ952" s="649">
        <v>0</v>
      </c>
      <c r="AR952" s="649">
        <v>0</v>
      </c>
      <c r="AS952" s="649">
        <v>0</v>
      </c>
      <c r="AT952" s="649">
        <v>0</v>
      </c>
      <c r="AU952" s="649">
        <v>0</v>
      </c>
      <c r="AV952" s="649">
        <v>0</v>
      </c>
      <c r="AW952" s="613">
        <f t="shared" si="11584"/>
        <v>256878.79577817154</v>
      </c>
      <c r="AX952" s="645">
        <f t="shared" si="11563"/>
        <v>0</v>
      </c>
      <c r="AY952" s="656">
        <f t="shared" si="11564"/>
        <v>0</v>
      </c>
      <c r="AZ952" s="591"/>
    </row>
    <row r="953" spans="1:52" s="314" customFormat="1">
      <c r="A953" s="642"/>
      <c r="B953" s="636"/>
      <c r="C953" s="636"/>
      <c r="D953" s="651"/>
      <c r="E953" s="652">
        <v>0.3</v>
      </c>
      <c r="F953" s="652">
        <v>0.05</v>
      </c>
      <c r="G953" s="653"/>
      <c r="H953" s="640"/>
      <c r="I953" s="640">
        <f t="shared" si="11466"/>
        <v>1.35</v>
      </c>
      <c r="J953" s="658">
        <v>0</v>
      </c>
      <c r="K953" s="658">
        <v>0</v>
      </c>
      <c r="L953" s="658">
        <v>0</v>
      </c>
      <c r="M953" s="658">
        <v>0</v>
      </c>
      <c r="N953" s="658">
        <v>0</v>
      </c>
      <c r="O953" s="658">
        <v>0.1</v>
      </c>
      <c r="P953" s="658">
        <v>0.1</v>
      </c>
      <c r="Q953" s="658">
        <v>0.1</v>
      </c>
      <c r="R953" s="658">
        <v>0</v>
      </c>
      <c r="S953" s="658">
        <v>0</v>
      </c>
      <c r="T953" s="658">
        <v>0.31</v>
      </c>
      <c r="U953" s="658">
        <v>0.69</v>
      </c>
      <c r="V953" s="658">
        <v>0</v>
      </c>
      <c r="W953" s="658">
        <v>0</v>
      </c>
      <c r="X953" s="658">
        <v>0</v>
      </c>
      <c r="Y953" s="658">
        <v>0</v>
      </c>
      <c r="Z953" s="658">
        <v>0</v>
      </c>
      <c r="AA953" s="658">
        <v>0</v>
      </c>
      <c r="AB953" s="658">
        <v>0</v>
      </c>
      <c r="AC953" s="658">
        <v>0</v>
      </c>
      <c r="AD953" s="658">
        <v>0</v>
      </c>
      <c r="AE953" s="658">
        <v>0</v>
      </c>
      <c r="AF953" s="658">
        <v>0</v>
      </c>
      <c r="AG953" s="658">
        <v>0</v>
      </c>
      <c r="AH953" s="658">
        <v>0.05</v>
      </c>
      <c r="AI953" s="658">
        <v>0</v>
      </c>
      <c r="AJ953" s="658">
        <v>0</v>
      </c>
      <c r="AK953" s="658">
        <v>0</v>
      </c>
      <c r="AL953" s="658">
        <v>0</v>
      </c>
      <c r="AM953" s="658">
        <v>0</v>
      </c>
      <c r="AN953" s="658">
        <v>0</v>
      </c>
      <c r="AO953" s="658">
        <v>0</v>
      </c>
      <c r="AP953" s="658">
        <v>0</v>
      </c>
      <c r="AQ953" s="658">
        <v>0</v>
      </c>
      <c r="AR953" s="658">
        <v>0</v>
      </c>
      <c r="AS953" s="658">
        <v>0</v>
      </c>
      <c r="AT953" s="658">
        <v>0</v>
      </c>
      <c r="AU953" s="658">
        <v>0</v>
      </c>
      <c r="AV953" s="658">
        <v>0</v>
      </c>
      <c r="AW953" s="613">
        <f t="shared" si="11584"/>
        <v>1.35</v>
      </c>
      <c r="AX953" s="645">
        <f t="shared" si="11563"/>
        <v>1.35</v>
      </c>
      <c r="AY953" s="656" t="e">
        <f t="shared" si="11564"/>
        <v>#DIV/0!</v>
      </c>
      <c r="AZ953" s="661"/>
    </row>
    <row r="954" spans="1:52">
      <c r="A954" s="590"/>
      <c r="B954" s="646" t="s">
        <v>305</v>
      </c>
      <c r="C954" s="646" t="s">
        <v>1077</v>
      </c>
      <c r="D954" s="647" t="s">
        <v>1078</v>
      </c>
      <c r="E954" s="648"/>
      <c r="F954" s="648"/>
      <c r="G954" s="649"/>
      <c r="H954" s="650">
        <v>174916.70950699138</v>
      </c>
      <c r="I954" s="650">
        <f t="shared" si="11466"/>
        <v>174916.70950699138</v>
      </c>
      <c r="J954" s="649">
        <v>0</v>
      </c>
      <c r="K954" s="649">
        <v>0</v>
      </c>
      <c r="L954" s="649">
        <v>0</v>
      </c>
      <c r="M954" s="649">
        <v>0</v>
      </c>
      <c r="N954" s="649">
        <v>0</v>
      </c>
      <c r="O954" s="649">
        <f>+O955*$H954</f>
        <v>17491.670950699139</v>
      </c>
      <c r="P954" s="649">
        <f t="shared" ref="P954" si="11969">+P955*$H954</f>
        <v>17491.670950699139</v>
      </c>
      <c r="Q954" s="649">
        <f t="shared" ref="Q954" si="11970">+Q955*$H954</f>
        <v>17491.670950699139</v>
      </c>
      <c r="R954" s="649">
        <f t="shared" ref="R954" si="11971">((R955*$H954)-((R955*$H954*$E955)+(R955*$H954*$F955)))</f>
        <v>0</v>
      </c>
      <c r="S954" s="649">
        <f t="shared" ref="S954" si="11972">((S955*$H954)-((S955*$H954*$E955)+(S955*$H954*$F955)))</f>
        <v>0</v>
      </c>
      <c r="T954" s="649">
        <f t="shared" ref="T954" si="11973">((T955*$H954)-((T955*$H954*$E955)+(T955*$H954*$F955)))</f>
        <v>0</v>
      </c>
      <c r="U954" s="649">
        <f t="shared" ref="U954" si="11974">((U955*$H954)-((U955*$H954*$E955)+(U955*$H954*$F955)))</f>
        <v>78450.144213885636</v>
      </c>
      <c r="V954" s="649">
        <f t="shared" ref="V954" si="11975">((V955*$H954)-((V955*$H954*$E955)+(V955*$H954*$F955)))</f>
        <v>35245.716965658765</v>
      </c>
      <c r="W954" s="649">
        <f t="shared" ref="W954" si="11976">((W955*$H954)-((W955*$H954*$E955)+(W955*$H954*$F955)))</f>
        <v>0</v>
      </c>
      <c r="X954" s="649">
        <f t="shared" ref="X954" si="11977">((X955*$H954)-((X955*$H954*$E955)+(X955*$H954*$F955)))</f>
        <v>0</v>
      </c>
      <c r="Y954" s="649">
        <f t="shared" ref="Y954" si="11978">((Y955*$H954)-((Y955*$H954*$E955)+(Y955*$H954*$F955)))</f>
        <v>0</v>
      </c>
      <c r="Z954" s="649">
        <f t="shared" ref="Z954" si="11979">((Z955*$H954)-((Z955*$H954*$E955)+(Z955*$H954*$F955)))</f>
        <v>0</v>
      </c>
      <c r="AA954" s="649">
        <f t="shared" ref="AA954" si="11980">((AA955*$H954)-((AA955*$H954*$E955)+(AA955*$H954*$F955)))</f>
        <v>0</v>
      </c>
      <c r="AB954" s="649">
        <f t="shared" ref="AB954" si="11981">((AB955*$H954)-((AB955*$H954*$E955)+(AB955*$H954*$F955)))</f>
        <v>0</v>
      </c>
      <c r="AC954" s="649">
        <f t="shared" ref="AC954" si="11982">((AC955*$H954)-((AC955*$H954*$E955)+(AC955*$H954*$F955)))</f>
        <v>0</v>
      </c>
      <c r="AD954" s="649">
        <f t="shared" ref="AD954" si="11983">((AD955*$H954)-((AD955*$H954*$E955)+(AD955*$H954*$F955)))</f>
        <v>0</v>
      </c>
      <c r="AE954" s="649">
        <f t="shared" ref="AE954" si="11984">((AE955*$H954)-((AE955*$H954*$E955)+(AE955*$H954*$F955)))</f>
        <v>0</v>
      </c>
      <c r="AF954" s="649">
        <f t="shared" ref="AF954" si="11985">((AF955*$H954)-((AF955*$H954*$E955)+(AF955*$H954*$F955)))</f>
        <v>0</v>
      </c>
      <c r="AG954" s="649">
        <f t="shared" ref="AG954" si="11986">((AG955*$H954)-((AG955*$H954*$E955)+(AG955*$H954*$F955)))</f>
        <v>0</v>
      </c>
      <c r="AH954" s="649">
        <f>+AH955*H954</f>
        <v>8745.8354753495696</v>
      </c>
      <c r="AI954" s="649">
        <f t="shared" ref="AI954" si="11987">+AI955*H954</f>
        <v>0</v>
      </c>
      <c r="AJ954" s="649">
        <v>0</v>
      </c>
      <c r="AK954" s="649">
        <v>0</v>
      </c>
      <c r="AL954" s="649">
        <v>0</v>
      </c>
      <c r="AM954" s="649">
        <v>0</v>
      </c>
      <c r="AN954" s="649">
        <v>0</v>
      </c>
      <c r="AO954" s="649">
        <v>0</v>
      </c>
      <c r="AP954" s="649">
        <v>0</v>
      </c>
      <c r="AQ954" s="649">
        <v>0</v>
      </c>
      <c r="AR954" s="649">
        <v>0</v>
      </c>
      <c r="AS954" s="649">
        <v>0</v>
      </c>
      <c r="AT954" s="649">
        <v>0</v>
      </c>
      <c r="AU954" s="649">
        <v>0</v>
      </c>
      <c r="AV954" s="649">
        <v>0</v>
      </c>
      <c r="AW954" s="613">
        <f t="shared" si="11584"/>
        <v>174916.70950699138</v>
      </c>
      <c r="AX954" s="645">
        <f t="shared" si="11563"/>
        <v>0</v>
      </c>
      <c r="AY954" s="656">
        <f t="shared" si="11564"/>
        <v>0</v>
      </c>
      <c r="AZ954" s="591"/>
    </row>
    <row r="955" spans="1:52" s="314" customFormat="1">
      <c r="A955" s="642"/>
      <c r="B955" s="636"/>
      <c r="C955" s="636"/>
      <c r="D955" s="651"/>
      <c r="E955" s="652">
        <v>0.3</v>
      </c>
      <c r="F955" s="652">
        <v>0.05</v>
      </c>
      <c r="G955" s="653"/>
      <c r="H955" s="640"/>
      <c r="I955" s="640">
        <f t="shared" si="11466"/>
        <v>1.35</v>
      </c>
      <c r="J955" s="658">
        <v>0</v>
      </c>
      <c r="K955" s="658">
        <v>0</v>
      </c>
      <c r="L955" s="658">
        <v>0</v>
      </c>
      <c r="M955" s="658">
        <v>0</v>
      </c>
      <c r="N955" s="658">
        <v>0</v>
      </c>
      <c r="O955" s="658">
        <v>0.1</v>
      </c>
      <c r="P955" s="658">
        <v>0.1</v>
      </c>
      <c r="Q955" s="658">
        <v>0.1</v>
      </c>
      <c r="R955" s="658">
        <v>0</v>
      </c>
      <c r="S955" s="658">
        <v>0</v>
      </c>
      <c r="T955" s="658">
        <v>0</v>
      </c>
      <c r="U955" s="658">
        <v>0.69</v>
      </c>
      <c r="V955" s="658">
        <v>0.31000000000000005</v>
      </c>
      <c r="W955" s="658">
        <v>0</v>
      </c>
      <c r="X955" s="658">
        <v>0</v>
      </c>
      <c r="Y955" s="658">
        <v>0</v>
      </c>
      <c r="Z955" s="658">
        <v>0</v>
      </c>
      <c r="AA955" s="658">
        <v>0</v>
      </c>
      <c r="AB955" s="658">
        <v>0</v>
      </c>
      <c r="AC955" s="658">
        <v>0</v>
      </c>
      <c r="AD955" s="658">
        <v>0</v>
      </c>
      <c r="AE955" s="658">
        <v>0</v>
      </c>
      <c r="AF955" s="658">
        <v>0</v>
      </c>
      <c r="AG955" s="658">
        <v>0</v>
      </c>
      <c r="AH955" s="658">
        <v>0.05</v>
      </c>
      <c r="AI955" s="658">
        <v>0</v>
      </c>
      <c r="AJ955" s="658">
        <v>0</v>
      </c>
      <c r="AK955" s="658">
        <v>0</v>
      </c>
      <c r="AL955" s="658">
        <v>0</v>
      </c>
      <c r="AM955" s="658">
        <v>0</v>
      </c>
      <c r="AN955" s="658">
        <v>0</v>
      </c>
      <c r="AO955" s="658">
        <v>0</v>
      </c>
      <c r="AP955" s="658">
        <v>0</v>
      </c>
      <c r="AQ955" s="658">
        <v>0</v>
      </c>
      <c r="AR955" s="658">
        <v>0</v>
      </c>
      <c r="AS955" s="658">
        <v>0</v>
      </c>
      <c r="AT955" s="658">
        <v>0</v>
      </c>
      <c r="AU955" s="658">
        <v>0</v>
      </c>
      <c r="AV955" s="658">
        <v>0</v>
      </c>
      <c r="AW955" s="613">
        <f t="shared" si="11584"/>
        <v>1.35</v>
      </c>
      <c r="AX955" s="645">
        <f t="shared" si="11563"/>
        <v>1.35</v>
      </c>
      <c r="AY955" s="656" t="e">
        <f t="shared" si="11564"/>
        <v>#DIV/0!</v>
      </c>
      <c r="AZ955" s="661"/>
    </row>
    <row r="956" spans="1:52">
      <c r="A956" s="590"/>
      <c r="B956" s="629" t="s">
        <v>278</v>
      </c>
      <c r="C956" s="629" t="s">
        <v>1079</v>
      </c>
      <c r="D956" s="630" t="s">
        <v>1080</v>
      </c>
      <c r="E956" s="643"/>
      <c r="F956" s="643"/>
      <c r="G956" s="631"/>
      <c r="H956" s="632">
        <v>0</v>
      </c>
      <c r="I956" s="632">
        <f t="shared" si="11466"/>
        <v>0</v>
      </c>
      <c r="J956" s="631">
        <v>0</v>
      </c>
      <c r="K956" s="631">
        <v>0</v>
      </c>
      <c r="L956" s="631">
        <v>0</v>
      </c>
      <c r="M956" s="631">
        <v>0</v>
      </c>
      <c r="N956" s="631">
        <v>0</v>
      </c>
      <c r="O956" s="631">
        <v>0</v>
      </c>
      <c r="P956" s="631">
        <v>0</v>
      </c>
      <c r="Q956" s="631">
        <v>0</v>
      </c>
      <c r="R956" s="631">
        <v>0</v>
      </c>
      <c r="S956" s="631">
        <v>0</v>
      </c>
      <c r="T956" s="631">
        <v>0</v>
      </c>
      <c r="U956" s="631">
        <v>0</v>
      </c>
      <c r="V956" s="631">
        <v>0</v>
      </c>
      <c r="W956" s="631">
        <v>0</v>
      </c>
      <c r="X956" s="631">
        <v>0</v>
      </c>
      <c r="Y956" s="631">
        <v>0</v>
      </c>
      <c r="Z956" s="631">
        <v>0</v>
      </c>
      <c r="AA956" s="631">
        <v>0</v>
      </c>
      <c r="AB956" s="631">
        <v>0</v>
      </c>
      <c r="AC956" s="631">
        <v>0</v>
      </c>
      <c r="AD956" s="631">
        <v>0</v>
      </c>
      <c r="AE956" s="631">
        <v>0</v>
      </c>
      <c r="AF956" s="631">
        <v>0</v>
      </c>
      <c r="AG956" s="631">
        <v>0</v>
      </c>
      <c r="AH956" s="631">
        <v>0</v>
      </c>
      <c r="AI956" s="631">
        <v>0</v>
      </c>
      <c r="AJ956" s="631">
        <v>0</v>
      </c>
      <c r="AK956" s="631">
        <v>0</v>
      </c>
      <c r="AL956" s="631">
        <v>0</v>
      </c>
      <c r="AM956" s="631">
        <v>0</v>
      </c>
      <c r="AN956" s="631">
        <v>0</v>
      </c>
      <c r="AO956" s="631">
        <v>0</v>
      </c>
      <c r="AP956" s="631">
        <v>0</v>
      </c>
      <c r="AQ956" s="631">
        <v>0</v>
      </c>
      <c r="AR956" s="631">
        <v>0</v>
      </c>
      <c r="AS956" s="631">
        <v>0</v>
      </c>
      <c r="AT956" s="631">
        <v>0</v>
      </c>
      <c r="AU956" s="631">
        <v>0</v>
      </c>
      <c r="AV956" s="631">
        <v>0</v>
      </c>
      <c r="AW956" s="613">
        <f t="shared" si="11584"/>
        <v>0</v>
      </c>
      <c r="AX956" s="645">
        <f t="shared" si="11563"/>
        <v>0</v>
      </c>
      <c r="AY956" s="656" t="e">
        <f t="shared" si="11564"/>
        <v>#DIV/0!</v>
      </c>
      <c r="AZ956" s="591"/>
    </row>
    <row r="957" spans="1:52">
      <c r="A957" s="590"/>
      <c r="B957" s="629" t="s">
        <v>278</v>
      </c>
      <c r="C957" s="629" t="s">
        <v>1081</v>
      </c>
      <c r="D957" s="630" t="s">
        <v>1082</v>
      </c>
      <c r="E957" s="643"/>
      <c r="F957" s="643"/>
      <c r="G957" s="631"/>
      <c r="H957" s="632">
        <f>+H958+H960+H962</f>
        <v>724545.26333723776</v>
      </c>
      <c r="I957" s="632">
        <f t="shared" si="11466"/>
        <v>724545.26333723764</v>
      </c>
      <c r="J957" s="632">
        <f t="shared" ref="J957:AV957" si="11988">+J958+J960+J962</f>
        <v>0</v>
      </c>
      <c r="K957" s="632">
        <f t="shared" si="11988"/>
        <v>0</v>
      </c>
      <c r="L957" s="632">
        <f t="shared" si="11988"/>
        <v>0</v>
      </c>
      <c r="M957" s="632">
        <f t="shared" si="11988"/>
        <v>0</v>
      </c>
      <c r="N957" s="632">
        <f t="shared" si="11988"/>
        <v>0</v>
      </c>
      <c r="O957" s="632">
        <f t="shared" si="11988"/>
        <v>72454.52633372377</v>
      </c>
      <c r="P957" s="632">
        <f t="shared" si="11988"/>
        <v>72454.52633372377</v>
      </c>
      <c r="Q957" s="632">
        <f t="shared" si="11988"/>
        <v>72454.52633372377</v>
      </c>
      <c r="R957" s="632">
        <f t="shared" si="11988"/>
        <v>0</v>
      </c>
      <c r="S957" s="632">
        <f t="shared" si="11988"/>
        <v>110921.05205833627</v>
      </c>
      <c r="T957" s="632">
        <f t="shared" si="11988"/>
        <v>278127.44680715963</v>
      </c>
      <c r="U957" s="632">
        <f t="shared" si="11988"/>
        <v>81905.92230370859</v>
      </c>
      <c r="V957" s="632">
        <f t="shared" si="11988"/>
        <v>0</v>
      </c>
      <c r="W957" s="632">
        <f t="shared" si="11988"/>
        <v>0</v>
      </c>
      <c r="X957" s="632">
        <f t="shared" si="11988"/>
        <v>0</v>
      </c>
      <c r="Y957" s="632">
        <f t="shared" si="11988"/>
        <v>0</v>
      </c>
      <c r="Z957" s="632">
        <f t="shared" si="11988"/>
        <v>0</v>
      </c>
      <c r="AA957" s="632">
        <f t="shared" si="11988"/>
        <v>0</v>
      </c>
      <c r="AB957" s="632">
        <f t="shared" si="11988"/>
        <v>0</v>
      </c>
      <c r="AC957" s="632">
        <f t="shared" si="11988"/>
        <v>0</v>
      </c>
      <c r="AD957" s="632">
        <f t="shared" si="11988"/>
        <v>0</v>
      </c>
      <c r="AE957" s="632">
        <f t="shared" si="11988"/>
        <v>0</v>
      </c>
      <c r="AF957" s="632">
        <f t="shared" si="11988"/>
        <v>0</v>
      </c>
      <c r="AG957" s="632">
        <f t="shared" si="11988"/>
        <v>0</v>
      </c>
      <c r="AH957" s="632">
        <f t="shared" si="11988"/>
        <v>36227.263166861885</v>
      </c>
      <c r="AI957" s="632">
        <f t="shared" si="11988"/>
        <v>0</v>
      </c>
      <c r="AJ957" s="632">
        <f t="shared" si="11988"/>
        <v>0</v>
      </c>
      <c r="AK957" s="632">
        <f t="shared" si="11988"/>
        <v>0</v>
      </c>
      <c r="AL957" s="632">
        <f t="shared" si="11988"/>
        <v>0</v>
      </c>
      <c r="AM957" s="632">
        <f t="shared" si="11988"/>
        <v>0</v>
      </c>
      <c r="AN957" s="632">
        <f t="shared" si="11988"/>
        <v>0</v>
      </c>
      <c r="AO957" s="632">
        <f t="shared" si="11988"/>
        <v>0</v>
      </c>
      <c r="AP957" s="632">
        <f t="shared" si="11988"/>
        <v>0</v>
      </c>
      <c r="AQ957" s="632">
        <f t="shared" si="11988"/>
        <v>0</v>
      </c>
      <c r="AR957" s="632">
        <f t="shared" si="11988"/>
        <v>0</v>
      </c>
      <c r="AS957" s="632">
        <f t="shared" si="11988"/>
        <v>0</v>
      </c>
      <c r="AT957" s="632">
        <f t="shared" si="11988"/>
        <v>0</v>
      </c>
      <c r="AU957" s="632">
        <f t="shared" si="11988"/>
        <v>0</v>
      </c>
      <c r="AV957" s="632">
        <f t="shared" si="11988"/>
        <v>0</v>
      </c>
      <c r="AW957" s="613">
        <f t="shared" si="11584"/>
        <v>724545.26333723764</v>
      </c>
      <c r="AX957" s="645">
        <f t="shared" si="11563"/>
        <v>0</v>
      </c>
      <c r="AY957" s="656">
        <f t="shared" si="11564"/>
        <v>0</v>
      </c>
      <c r="AZ957" s="591"/>
    </row>
    <row r="958" spans="1:52">
      <c r="A958" s="590"/>
      <c r="B958" s="646" t="s">
        <v>305</v>
      </c>
      <c r="C958" s="646" t="s">
        <v>1083</v>
      </c>
      <c r="D958" s="647" t="s">
        <v>1084</v>
      </c>
      <c r="E958" s="648"/>
      <c r="F958" s="648"/>
      <c r="G958" s="649"/>
      <c r="H958" s="650">
        <v>239914.66910758361</v>
      </c>
      <c r="I958" s="650">
        <f t="shared" si="11466"/>
        <v>239914.66910758358</v>
      </c>
      <c r="J958" s="649">
        <v>0</v>
      </c>
      <c r="K958" s="649">
        <v>0</v>
      </c>
      <c r="L958" s="649">
        <v>0</v>
      </c>
      <c r="M958" s="649">
        <v>0</v>
      </c>
      <c r="N958" s="649">
        <v>0</v>
      </c>
      <c r="O958" s="649">
        <f>+O959*$H958</f>
        <v>23991.466910758361</v>
      </c>
      <c r="P958" s="649">
        <f t="shared" ref="P958" si="11989">+P959*$H958</f>
        <v>23991.466910758361</v>
      </c>
      <c r="Q958" s="649">
        <f t="shared" ref="Q958" si="11990">+Q959*$H958</f>
        <v>23991.466910758361</v>
      </c>
      <c r="R958" s="649">
        <f t="shared" ref="R958" si="11991">((R959*$H958)-((R959*$H958*$E959)+(R959*$H958*$F959)))</f>
        <v>0</v>
      </c>
      <c r="S958" s="649">
        <f t="shared" ref="S958" si="11992">((S959*$H958)-((S959*$H958*$E959)+(S959*$H958*$F959)))</f>
        <v>90447.830253559019</v>
      </c>
      <c r="T958" s="649">
        <f t="shared" ref="T958" si="11993">((T959*$H958)-((T959*$H958*$E959)+(T959*$H958*$F959)))</f>
        <v>65496.70466637033</v>
      </c>
      <c r="U958" s="649">
        <f t="shared" ref="U958" si="11994">((U959*$H958)-((U959*$H958*$E959)+(U959*$H958*$F959)))</f>
        <v>0</v>
      </c>
      <c r="V958" s="649">
        <f t="shared" ref="V958" si="11995">((V959*$H958)-((V959*$H958*$E959)+(V959*$H958*$F959)))</f>
        <v>0</v>
      </c>
      <c r="W958" s="649">
        <f t="shared" ref="W958" si="11996">((W959*$H958)-((W959*$H958*$E959)+(W959*$H958*$F959)))</f>
        <v>0</v>
      </c>
      <c r="X958" s="649">
        <f t="shared" ref="X958" si="11997">((X959*$H958)-((X959*$H958*$E959)+(X959*$H958*$F959)))</f>
        <v>0</v>
      </c>
      <c r="Y958" s="649">
        <f t="shared" ref="Y958" si="11998">((Y959*$H958)-((Y959*$H958*$E959)+(Y959*$H958*$F959)))</f>
        <v>0</v>
      </c>
      <c r="Z958" s="649">
        <f t="shared" ref="Z958" si="11999">((Z959*$H958)-((Z959*$H958*$E959)+(Z959*$H958*$F959)))</f>
        <v>0</v>
      </c>
      <c r="AA958" s="649">
        <f t="shared" ref="AA958" si="12000">((AA959*$H958)-((AA959*$H958*$E959)+(AA959*$H958*$F959)))</f>
        <v>0</v>
      </c>
      <c r="AB958" s="649">
        <f t="shared" ref="AB958" si="12001">((AB959*$H958)-((AB959*$H958*$E959)+(AB959*$H958*$F959)))</f>
        <v>0</v>
      </c>
      <c r="AC958" s="649">
        <f t="shared" ref="AC958" si="12002">((AC959*$H958)-((AC959*$H958*$E959)+(AC959*$H958*$F959)))</f>
        <v>0</v>
      </c>
      <c r="AD958" s="649">
        <f t="shared" ref="AD958" si="12003">((AD959*$H958)-((AD959*$H958*$E959)+(AD959*$H958*$F959)))</f>
        <v>0</v>
      </c>
      <c r="AE958" s="649">
        <f t="shared" ref="AE958" si="12004">((AE959*$H958)-((AE959*$H958*$E959)+(AE959*$H958*$F959)))</f>
        <v>0</v>
      </c>
      <c r="AF958" s="649">
        <f t="shared" ref="AF958" si="12005">((AF959*$H958)-((AF959*$H958*$E959)+(AF959*$H958*$F959)))</f>
        <v>0</v>
      </c>
      <c r="AG958" s="649">
        <f t="shared" ref="AG958" si="12006">((AG959*$H958)-((AG959*$H958*$E959)+(AG959*$H958*$F959)))</f>
        <v>0</v>
      </c>
      <c r="AH958" s="649">
        <f>+AH959*H958</f>
        <v>11995.733455379181</v>
      </c>
      <c r="AI958" s="649">
        <f t="shared" ref="AI958" si="12007">+AI959*H958</f>
        <v>0</v>
      </c>
      <c r="AJ958" s="649">
        <v>0</v>
      </c>
      <c r="AK958" s="649">
        <v>0</v>
      </c>
      <c r="AL958" s="649">
        <v>0</v>
      </c>
      <c r="AM958" s="649">
        <v>0</v>
      </c>
      <c r="AN958" s="649">
        <v>0</v>
      </c>
      <c r="AO958" s="649">
        <v>0</v>
      </c>
      <c r="AP958" s="649">
        <v>0</v>
      </c>
      <c r="AQ958" s="649">
        <v>0</v>
      </c>
      <c r="AR958" s="649">
        <v>0</v>
      </c>
      <c r="AS958" s="649">
        <v>0</v>
      </c>
      <c r="AT958" s="649">
        <v>0</v>
      </c>
      <c r="AU958" s="649">
        <v>0</v>
      </c>
      <c r="AV958" s="649">
        <v>0</v>
      </c>
      <c r="AW958" s="613">
        <f t="shared" si="11584"/>
        <v>239914.66910758358</v>
      </c>
      <c r="AX958" s="645">
        <f t="shared" si="11563"/>
        <v>0</v>
      </c>
      <c r="AY958" s="656">
        <f t="shared" si="11564"/>
        <v>0</v>
      </c>
      <c r="AZ958" s="591"/>
    </row>
    <row r="959" spans="1:52" s="314" customFormat="1">
      <c r="A959" s="642"/>
      <c r="B959" s="636"/>
      <c r="C959" s="636"/>
      <c r="D959" s="651"/>
      <c r="E959" s="652">
        <v>0.3</v>
      </c>
      <c r="F959" s="652">
        <v>0.05</v>
      </c>
      <c r="G959" s="653"/>
      <c r="H959" s="640"/>
      <c r="I959" s="640">
        <f t="shared" si="11466"/>
        <v>1.35</v>
      </c>
      <c r="J959" s="658">
        <v>0</v>
      </c>
      <c r="K959" s="658">
        <v>0</v>
      </c>
      <c r="L959" s="658">
        <v>0</v>
      </c>
      <c r="M959" s="658">
        <v>0</v>
      </c>
      <c r="N959" s="658">
        <v>0</v>
      </c>
      <c r="O959" s="658">
        <v>0.1</v>
      </c>
      <c r="P959" s="658">
        <v>0.1</v>
      </c>
      <c r="Q959" s="658">
        <v>0.1</v>
      </c>
      <c r="R959" s="658">
        <v>0</v>
      </c>
      <c r="S959" s="658">
        <v>0.57999999999999996</v>
      </c>
      <c r="T959" s="658">
        <v>0.42000000000000004</v>
      </c>
      <c r="U959" s="658">
        <v>0</v>
      </c>
      <c r="V959" s="658">
        <v>0</v>
      </c>
      <c r="W959" s="658">
        <v>0</v>
      </c>
      <c r="X959" s="658">
        <v>0</v>
      </c>
      <c r="Y959" s="658">
        <v>0</v>
      </c>
      <c r="Z959" s="658">
        <v>0</v>
      </c>
      <c r="AA959" s="658">
        <v>0</v>
      </c>
      <c r="AB959" s="658">
        <v>0</v>
      </c>
      <c r="AC959" s="658">
        <v>0</v>
      </c>
      <c r="AD959" s="658">
        <v>0</v>
      </c>
      <c r="AE959" s="658">
        <v>0</v>
      </c>
      <c r="AF959" s="658">
        <v>0</v>
      </c>
      <c r="AG959" s="658">
        <v>0</v>
      </c>
      <c r="AH959" s="658">
        <v>0.05</v>
      </c>
      <c r="AI959" s="658">
        <v>0</v>
      </c>
      <c r="AJ959" s="658">
        <v>0</v>
      </c>
      <c r="AK959" s="658">
        <v>0</v>
      </c>
      <c r="AL959" s="658">
        <v>0</v>
      </c>
      <c r="AM959" s="658">
        <v>0</v>
      </c>
      <c r="AN959" s="658">
        <v>0</v>
      </c>
      <c r="AO959" s="658">
        <v>0</v>
      </c>
      <c r="AP959" s="658">
        <v>0</v>
      </c>
      <c r="AQ959" s="658">
        <v>0</v>
      </c>
      <c r="AR959" s="658">
        <v>0</v>
      </c>
      <c r="AS959" s="658">
        <v>0</v>
      </c>
      <c r="AT959" s="658">
        <v>0</v>
      </c>
      <c r="AU959" s="658">
        <v>0</v>
      </c>
      <c r="AV959" s="658">
        <v>0</v>
      </c>
      <c r="AW959" s="613">
        <f t="shared" si="11584"/>
        <v>1.35</v>
      </c>
      <c r="AX959" s="645">
        <f t="shared" si="11563"/>
        <v>1.35</v>
      </c>
      <c r="AY959" s="656" t="e">
        <f t="shared" si="11564"/>
        <v>#DIV/0!</v>
      </c>
      <c r="AZ959" s="661"/>
    </row>
    <row r="960" spans="1:52">
      <c r="A960" s="590"/>
      <c r="B960" s="646" t="s">
        <v>305</v>
      </c>
      <c r="C960" s="646" t="s">
        <v>1085</v>
      </c>
      <c r="D960" s="647" t="s">
        <v>1086</v>
      </c>
      <c r="E960" s="648"/>
      <c r="F960" s="648"/>
      <c r="G960" s="649"/>
      <c r="H960" s="650">
        <v>242286.64857724545</v>
      </c>
      <c r="I960" s="650">
        <f t="shared" ref="I960:I1023" si="12008">SUM(J960:AV960)</f>
        <v>242286.64857724548</v>
      </c>
      <c r="J960" s="649">
        <v>0</v>
      </c>
      <c r="K960" s="649">
        <v>0</v>
      </c>
      <c r="L960" s="649">
        <v>0</v>
      </c>
      <c r="M960" s="649">
        <v>0</v>
      </c>
      <c r="N960" s="649">
        <v>0</v>
      </c>
      <c r="O960" s="649">
        <f>+O961*$H960</f>
        <v>24228.664857724547</v>
      </c>
      <c r="P960" s="649">
        <f t="shared" ref="P960" si="12009">+P961*$H960</f>
        <v>24228.664857724547</v>
      </c>
      <c r="Q960" s="649">
        <f t="shared" ref="Q960" si="12010">+Q961*$H960</f>
        <v>24228.664857724547</v>
      </c>
      <c r="R960" s="649">
        <f t="shared" ref="R960" si="12011">((R961*$H960)-((R961*$H960*$E961)+(R961*$H960*$F961)))</f>
        <v>0</v>
      </c>
      <c r="S960" s="649">
        <f t="shared" ref="S960" si="12012">((S961*$H960)-((S961*$H960*$E961)+(S961*$H960*$F961)))</f>
        <v>20473.22180477724</v>
      </c>
      <c r="T960" s="649">
        <f t="shared" ref="T960" si="12013">((T961*$H960)-((T961*$H960*$E961)+(T961*$H960*$F961)))</f>
        <v>110240.42510264667</v>
      </c>
      <c r="U960" s="649">
        <f t="shared" ref="U960" si="12014">((U961*$H960)-((U961*$H960*$E961)+(U961*$H960*$F961)))</f>
        <v>26772.674667785628</v>
      </c>
      <c r="V960" s="649">
        <f t="shared" ref="V960" si="12015">((V961*$H960)-((V961*$H960*$E961)+(V961*$H960*$F961)))</f>
        <v>0</v>
      </c>
      <c r="W960" s="649">
        <f t="shared" ref="W960" si="12016">((W961*$H960)-((W961*$H960*$E961)+(W961*$H960*$F961)))</f>
        <v>0</v>
      </c>
      <c r="X960" s="649">
        <f t="shared" ref="X960" si="12017">((X961*$H960)-((X961*$H960*$E961)+(X961*$H960*$F961)))</f>
        <v>0</v>
      </c>
      <c r="Y960" s="649">
        <f t="shared" ref="Y960" si="12018">((Y961*$H960)-((Y961*$H960*$E961)+(Y961*$H960*$F961)))</f>
        <v>0</v>
      </c>
      <c r="Z960" s="649">
        <f t="shared" ref="Z960" si="12019">((Z961*$H960)-((Z961*$H960*$E961)+(Z961*$H960*$F961)))</f>
        <v>0</v>
      </c>
      <c r="AA960" s="649">
        <f t="shared" ref="AA960" si="12020">((AA961*$H960)-((AA961*$H960*$E961)+(AA961*$H960*$F961)))</f>
        <v>0</v>
      </c>
      <c r="AB960" s="649">
        <f t="shared" ref="AB960" si="12021">((AB961*$H960)-((AB961*$H960*$E961)+(AB961*$H960*$F961)))</f>
        <v>0</v>
      </c>
      <c r="AC960" s="649">
        <f t="shared" ref="AC960" si="12022">((AC961*$H960)-((AC961*$H960*$E961)+(AC961*$H960*$F961)))</f>
        <v>0</v>
      </c>
      <c r="AD960" s="649">
        <f t="shared" ref="AD960" si="12023">((AD961*$H960)-((AD961*$H960*$E961)+(AD961*$H960*$F961)))</f>
        <v>0</v>
      </c>
      <c r="AE960" s="649">
        <f t="shared" ref="AE960" si="12024">((AE961*$H960)-((AE961*$H960*$E961)+(AE961*$H960*$F961)))</f>
        <v>0</v>
      </c>
      <c r="AF960" s="649">
        <f t="shared" ref="AF960" si="12025">((AF961*$H960)-((AF961*$H960*$E961)+(AF961*$H960*$F961)))</f>
        <v>0</v>
      </c>
      <c r="AG960" s="649">
        <f t="shared" ref="AG960" si="12026">((AG961*$H960)-((AG961*$H960*$E961)+(AG961*$H960*$F961)))</f>
        <v>0</v>
      </c>
      <c r="AH960" s="649">
        <f>+AH961*H960</f>
        <v>12114.332428862273</v>
      </c>
      <c r="AI960" s="649">
        <f t="shared" ref="AI960" si="12027">+AI961*H960</f>
        <v>0</v>
      </c>
      <c r="AJ960" s="649">
        <v>0</v>
      </c>
      <c r="AK960" s="649">
        <v>0</v>
      </c>
      <c r="AL960" s="649">
        <v>0</v>
      </c>
      <c r="AM960" s="649">
        <v>0</v>
      </c>
      <c r="AN960" s="649">
        <v>0</v>
      </c>
      <c r="AO960" s="649">
        <v>0</v>
      </c>
      <c r="AP960" s="649">
        <v>0</v>
      </c>
      <c r="AQ960" s="649">
        <v>0</v>
      </c>
      <c r="AR960" s="649">
        <v>0</v>
      </c>
      <c r="AS960" s="649">
        <v>0</v>
      </c>
      <c r="AT960" s="649">
        <v>0</v>
      </c>
      <c r="AU960" s="649">
        <v>0</v>
      </c>
      <c r="AV960" s="649">
        <v>0</v>
      </c>
      <c r="AW960" s="613">
        <f t="shared" si="11584"/>
        <v>242286.64857724548</v>
      </c>
      <c r="AX960" s="645">
        <f t="shared" si="11563"/>
        <v>0</v>
      </c>
      <c r="AY960" s="656">
        <f t="shared" si="11564"/>
        <v>0</v>
      </c>
      <c r="AZ960" s="591"/>
    </row>
    <row r="961" spans="1:52" s="314" customFormat="1">
      <c r="A961" s="642"/>
      <c r="B961" s="636"/>
      <c r="C961" s="636"/>
      <c r="D961" s="651"/>
      <c r="E961" s="652">
        <v>0.3</v>
      </c>
      <c r="F961" s="652">
        <v>0.05</v>
      </c>
      <c r="G961" s="653"/>
      <c r="H961" s="640"/>
      <c r="I961" s="640">
        <f t="shared" si="12008"/>
        <v>1.3499999999999999</v>
      </c>
      <c r="J961" s="658">
        <v>0</v>
      </c>
      <c r="K961" s="658">
        <v>0</v>
      </c>
      <c r="L961" s="658">
        <v>0</v>
      </c>
      <c r="M961" s="658">
        <v>0</v>
      </c>
      <c r="N961" s="658">
        <v>0</v>
      </c>
      <c r="O961" s="658">
        <v>0.1</v>
      </c>
      <c r="P961" s="658">
        <v>0.1</v>
      </c>
      <c r="Q961" s="658">
        <v>0.1</v>
      </c>
      <c r="R961" s="658">
        <v>0</v>
      </c>
      <c r="S961" s="658">
        <v>0.13</v>
      </c>
      <c r="T961" s="658">
        <v>0.7</v>
      </c>
      <c r="U961" s="658">
        <v>0.17000000000000004</v>
      </c>
      <c r="V961" s="658">
        <v>0</v>
      </c>
      <c r="W961" s="658">
        <v>0</v>
      </c>
      <c r="X961" s="658">
        <v>0</v>
      </c>
      <c r="Y961" s="658">
        <v>0</v>
      </c>
      <c r="Z961" s="658">
        <v>0</v>
      </c>
      <c r="AA961" s="658">
        <v>0</v>
      </c>
      <c r="AB961" s="658">
        <v>0</v>
      </c>
      <c r="AC961" s="658">
        <v>0</v>
      </c>
      <c r="AD961" s="658">
        <v>0</v>
      </c>
      <c r="AE961" s="658">
        <v>0</v>
      </c>
      <c r="AF961" s="658">
        <v>0</v>
      </c>
      <c r="AG961" s="658">
        <v>0</v>
      </c>
      <c r="AH961" s="658">
        <v>0.05</v>
      </c>
      <c r="AI961" s="658">
        <v>0</v>
      </c>
      <c r="AJ961" s="658">
        <v>0</v>
      </c>
      <c r="AK961" s="658">
        <v>0</v>
      </c>
      <c r="AL961" s="658">
        <v>0</v>
      </c>
      <c r="AM961" s="658">
        <v>0</v>
      </c>
      <c r="AN961" s="658">
        <v>0</v>
      </c>
      <c r="AO961" s="658">
        <v>0</v>
      </c>
      <c r="AP961" s="658">
        <v>0</v>
      </c>
      <c r="AQ961" s="658">
        <v>0</v>
      </c>
      <c r="AR961" s="658">
        <v>0</v>
      </c>
      <c r="AS961" s="658">
        <v>0</v>
      </c>
      <c r="AT961" s="658">
        <v>0</v>
      </c>
      <c r="AU961" s="658">
        <v>0</v>
      </c>
      <c r="AV961" s="658">
        <v>0</v>
      </c>
      <c r="AW961" s="613">
        <f t="shared" si="11584"/>
        <v>1.3499999999999999</v>
      </c>
      <c r="AX961" s="645">
        <f t="shared" si="11563"/>
        <v>1.3499999999999999</v>
      </c>
      <c r="AY961" s="656" t="e">
        <f t="shared" si="11564"/>
        <v>#DIV/0!</v>
      </c>
      <c r="AZ961" s="661"/>
    </row>
    <row r="962" spans="1:52">
      <c r="A962" s="590"/>
      <c r="B962" s="646" t="s">
        <v>305</v>
      </c>
      <c r="C962" s="646" t="s">
        <v>1087</v>
      </c>
      <c r="D962" s="647" t="s">
        <v>1088</v>
      </c>
      <c r="E962" s="648"/>
      <c r="F962" s="648"/>
      <c r="G962" s="649"/>
      <c r="H962" s="650">
        <v>242343.94565240864</v>
      </c>
      <c r="I962" s="650">
        <f t="shared" si="12008"/>
        <v>242343.94565240867</v>
      </c>
      <c r="J962" s="649">
        <v>0</v>
      </c>
      <c r="K962" s="649">
        <v>0</v>
      </c>
      <c r="L962" s="649">
        <v>0</v>
      </c>
      <c r="M962" s="649">
        <v>0</v>
      </c>
      <c r="N962" s="649">
        <v>0</v>
      </c>
      <c r="O962" s="649">
        <f>+O963*$H962</f>
        <v>24234.394565240866</v>
      </c>
      <c r="P962" s="649">
        <f t="shared" ref="P962" si="12028">+P963*$H962</f>
        <v>24234.394565240866</v>
      </c>
      <c r="Q962" s="649">
        <f t="shared" ref="Q962" si="12029">+Q963*$H962</f>
        <v>24234.394565240866</v>
      </c>
      <c r="R962" s="649">
        <f t="shared" ref="R962" si="12030">((R963*$H962)-((R963*$H962*$E963)+(R963*$H962*$F963)))</f>
        <v>0</v>
      </c>
      <c r="S962" s="649">
        <f t="shared" ref="S962" si="12031">((S963*$H962)-((S963*$H962*$E963)+(S963*$H962*$F963)))</f>
        <v>0</v>
      </c>
      <c r="T962" s="649">
        <f t="shared" ref="T962" si="12032">((T963*$H962)-((T963*$H962*$E963)+(T963*$H962*$F963)))</f>
        <v>102390.31703814266</v>
      </c>
      <c r="U962" s="649">
        <f t="shared" ref="U962" si="12033">((U963*$H962)-((U963*$H962*$E963)+(U963*$H962*$F963)))</f>
        <v>55133.247635922962</v>
      </c>
      <c r="V962" s="649">
        <f t="shared" ref="V962" si="12034">((V963*$H962)-((V963*$H962*$E963)+(V963*$H962*$F963)))</f>
        <v>0</v>
      </c>
      <c r="W962" s="649">
        <f t="shared" ref="W962" si="12035">((W963*$H962)-((W963*$H962*$E963)+(W963*$H962*$F963)))</f>
        <v>0</v>
      </c>
      <c r="X962" s="649">
        <f t="shared" ref="X962" si="12036">((X963*$H962)-((X963*$H962*$E963)+(X963*$H962*$F963)))</f>
        <v>0</v>
      </c>
      <c r="Y962" s="649">
        <f t="shared" ref="Y962" si="12037">((Y963*$H962)-((Y963*$H962*$E963)+(Y963*$H962*$F963)))</f>
        <v>0</v>
      </c>
      <c r="Z962" s="649">
        <f t="shared" ref="Z962" si="12038">((Z963*$H962)-((Z963*$H962*$E963)+(Z963*$H962*$F963)))</f>
        <v>0</v>
      </c>
      <c r="AA962" s="649">
        <f t="shared" ref="AA962" si="12039">((AA963*$H962)-((AA963*$H962*$E963)+(AA963*$H962*$F963)))</f>
        <v>0</v>
      </c>
      <c r="AB962" s="649">
        <f t="shared" ref="AB962" si="12040">((AB963*$H962)-((AB963*$H962*$E963)+(AB963*$H962*$F963)))</f>
        <v>0</v>
      </c>
      <c r="AC962" s="649">
        <f t="shared" ref="AC962" si="12041">((AC963*$H962)-((AC963*$H962*$E963)+(AC963*$H962*$F963)))</f>
        <v>0</v>
      </c>
      <c r="AD962" s="649">
        <f t="shared" ref="AD962" si="12042">((AD963*$H962)-((AD963*$H962*$E963)+(AD963*$H962*$F963)))</f>
        <v>0</v>
      </c>
      <c r="AE962" s="649">
        <f t="shared" ref="AE962" si="12043">((AE963*$H962)-((AE963*$H962*$E963)+(AE963*$H962*$F963)))</f>
        <v>0</v>
      </c>
      <c r="AF962" s="649">
        <f t="shared" ref="AF962" si="12044">((AF963*$H962)-((AF963*$H962*$E963)+(AF963*$H962*$F963)))</f>
        <v>0</v>
      </c>
      <c r="AG962" s="649">
        <f t="shared" ref="AG962" si="12045">((AG963*$H962)-((AG963*$H962*$E963)+(AG963*$H962*$F963)))</f>
        <v>0</v>
      </c>
      <c r="AH962" s="649">
        <f>+AH963*H962</f>
        <v>12117.197282620433</v>
      </c>
      <c r="AI962" s="649">
        <f t="shared" ref="AI962" si="12046">+AI963*H962</f>
        <v>0</v>
      </c>
      <c r="AJ962" s="649">
        <v>0</v>
      </c>
      <c r="AK962" s="649">
        <v>0</v>
      </c>
      <c r="AL962" s="649">
        <v>0</v>
      </c>
      <c r="AM962" s="649">
        <v>0</v>
      </c>
      <c r="AN962" s="649">
        <v>0</v>
      </c>
      <c r="AO962" s="649">
        <v>0</v>
      </c>
      <c r="AP962" s="649">
        <v>0</v>
      </c>
      <c r="AQ962" s="649">
        <v>0</v>
      </c>
      <c r="AR962" s="649">
        <v>0</v>
      </c>
      <c r="AS962" s="649">
        <v>0</v>
      </c>
      <c r="AT962" s="649">
        <v>0</v>
      </c>
      <c r="AU962" s="649">
        <v>0</v>
      </c>
      <c r="AV962" s="649">
        <v>0</v>
      </c>
      <c r="AW962" s="613">
        <f t="shared" si="11584"/>
        <v>242343.94565240867</v>
      </c>
      <c r="AX962" s="645">
        <f t="shared" si="11563"/>
        <v>0</v>
      </c>
      <c r="AY962" s="656">
        <f t="shared" si="11564"/>
        <v>0</v>
      </c>
      <c r="AZ962" s="591"/>
    </row>
    <row r="963" spans="1:52" s="314" customFormat="1">
      <c r="A963" s="642"/>
      <c r="B963" s="636"/>
      <c r="C963" s="636"/>
      <c r="D963" s="651"/>
      <c r="E963" s="652">
        <v>0.3</v>
      </c>
      <c r="F963" s="652">
        <v>0.05</v>
      </c>
      <c r="G963" s="653"/>
      <c r="H963" s="640"/>
      <c r="I963" s="640">
        <f t="shared" si="12008"/>
        <v>1.35</v>
      </c>
      <c r="J963" s="658">
        <v>0</v>
      </c>
      <c r="K963" s="658">
        <v>0</v>
      </c>
      <c r="L963" s="658">
        <v>0</v>
      </c>
      <c r="M963" s="658">
        <v>0</v>
      </c>
      <c r="N963" s="658">
        <v>0</v>
      </c>
      <c r="O963" s="658">
        <v>0.1</v>
      </c>
      <c r="P963" s="658">
        <v>0.1</v>
      </c>
      <c r="Q963" s="658">
        <v>0.1</v>
      </c>
      <c r="R963" s="658">
        <v>0</v>
      </c>
      <c r="S963" s="658">
        <v>0</v>
      </c>
      <c r="T963" s="658">
        <v>0.65</v>
      </c>
      <c r="U963" s="658">
        <v>0.35</v>
      </c>
      <c r="V963" s="658">
        <v>0</v>
      </c>
      <c r="W963" s="658">
        <v>0</v>
      </c>
      <c r="X963" s="658">
        <v>0</v>
      </c>
      <c r="Y963" s="658">
        <v>0</v>
      </c>
      <c r="Z963" s="658">
        <v>0</v>
      </c>
      <c r="AA963" s="658">
        <v>0</v>
      </c>
      <c r="AB963" s="658">
        <v>0</v>
      </c>
      <c r="AC963" s="658">
        <v>0</v>
      </c>
      <c r="AD963" s="658">
        <v>0</v>
      </c>
      <c r="AE963" s="658">
        <v>0</v>
      </c>
      <c r="AF963" s="658">
        <v>0</v>
      </c>
      <c r="AG963" s="658">
        <v>0</v>
      </c>
      <c r="AH963" s="658">
        <v>0.05</v>
      </c>
      <c r="AI963" s="658">
        <v>0</v>
      </c>
      <c r="AJ963" s="658">
        <v>0</v>
      </c>
      <c r="AK963" s="658">
        <v>0</v>
      </c>
      <c r="AL963" s="658">
        <v>0</v>
      </c>
      <c r="AM963" s="658">
        <v>0</v>
      </c>
      <c r="AN963" s="658">
        <v>0</v>
      </c>
      <c r="AO963" s="658">
        <v>0</v>
      </c>
      <c r="AP963" s="658">
        <v>0</v>
      </c>
      <c r="AQ963" s="658">
        <v>0</v>
      </c>
      <c r="AR963" s="658">
        <v>0</v>
      </c>
      <c r="AS963" s="658">
        <v>0</v>
      </c>
      <c r="AT963" s="658">
        <v>0</v>
      </c>
      <c r="AU963" s="658">
        <v>0</v>
      </c>
      <c r="AV963" s="658">
        <v>0</v>
      </c>
      <c r="AW963" s="613">
        <f t="shared" si="11584"/>
        <v>1.35</v>
      </c>
      <c r="AX963" s="645">
        <f t="shared" si="11563"/>
        <v>1.35</v>
      </c>
      <c r="AY963" s="656" t="e">
        <f t="shared" si="11564"/>
        <v>#DIV/0!</v>
      </c>
      <c r="AZ963" s="661"/>
    </row>
    <row r="964" spans="1:52">
      <c r="A964" s="590"/>
      <c r="B964" s="629" t="s">
        <v>278</v>
      </c>
      <c r="C964" s="629" t="s">
        <v>1089</v>
      </c>
      <c r="D964" s="630" t="s">
        <v>1090</v>
      </c>
      <c r="E964" s="643"/>
      <c r="F964" s="643"/>
      <c r="G964" s="631"/>
      <c r="H964" s="632">
        <f>+H965+H967+H969+H971+H973+H975+H977+H979+H981+H983+H985+H987+H989+H991+H993+H995+H997+H999</f>
        <v>6152259.8536723666</v>
      </c>
      <c r="I964" s="632">
        <f t="shared" si="12008"/>
        <v>6152259.8536723675</v>
      </c>
      <c r="J964" s="632">
        <f t="shared" ref="J964:AV964" si="12047">+J965+J967+J969+J971+J973+J975+J977+J979+J981+J983+J985+J987+J989+J991+J993+J995+J997+J999</f>
        <v>0</v>
      </c>
      <c r="K964" s="632">
        <f t="shared" si="12047"/>
        <v>0</v>
      </c>
      <c r="L964" s="632">
        <f t="shared" si="12047"/>
        <v>0</v>
      </c>
      <c r="M964" s="632">
        <f t="shared" si="12047"/>
        <v>0</v>
      </c>
      <c r="N964" s="632">
        <f t="shared" si="12047"/>
        <v>0</v>
      </c>
      <c r="O964" s="632">
        <f t="shared" si="12047"/>
        <v>615225.98536723678</v>
      </c>
      <c r="P964" s="632">
        <f t="shared" si="12047"/>
        <v>615225.98536723678</v>
      </c>
      <c r="Q964" s="632">
        <f t="shared" si="12047"/>
        <v>615225.98536723678</v>
      </c>
      <c r="R964" s="632">
        <f t="shared" si="12047"/>
        <v>110265.97521958193</v>
      </c>
      <c r="S964" s="632">
        <f t="shared" si="12047"/>
        <v>144183.46108778089</v>
      </c>
      <c r="T964" s="632">
        <f t="shared" si="12047"/>
        <v>22652.410387724794</v>
      </c>
      <c r="U964" s="632">
        <f t="shared" si="12047"/>
        <v>231820.2705269396</v>
      </c>
      <c r="V964" s="632">
        <f t="shared" si="12047"/>
        <v>489933.79572713561</v>
      </c>
      <c r="W964" s="632">
        <f t="shared" si="12047"/>
        <v>540058.62908410153</v>
      </c>
      <c r="X964" s="632">
        <f t="shared" si="12047"/>
        <v>517022.95296203089</v>
      </c>
      <c r="Y964" s="632">
        <f t="shared" si="12047"/>
        <v>522141.99210026878</v>
      </c>
      <c r="Z964" s="632">
        <f t="shared" si="12047"/>
        <v>537814.26314421196</v>
      </c>
      <c r="AA964" s="632">
        <f t="shared" si="12047"/>
        <v>388527.93503838952</v>
      </c>
      <c r="AB964" s="632">
        <f t="shared" si="12047"/>
        <v>362203.59746002045</v>
      </c>
      <c r="AC964" s="632">
        <f t="shared" si="12047"/>
        <v>132343.62214885361</v>
      </c>
      <c r="AD964" s="632">
        <f t="shared" si="12047"/>
        <v>0</v>
      </c>
      <c r="AE964" s="632">
        <f t="shared" si="12047"/>
        <v>0</v>
      </c>
      <c r="AF964" s="632">
        <f t="shared" si="12047"/>
        <v>0</v>
      </c>
      <c r="AG964" s="632">
        <f t="shared" si="12047"/>
        <v>0</v>
      </c>
      <c r="AH964" s="632">
        <f t="shared" si="12047"/>
        <v>307612.99268361839</v>
      </c>
      <c r="AI964" s="632">
        <f t="shared" si="12047"/>
        <v>0</v>
      </c>
      <c r="AJ964" s="632">
        <f t="shared" si="12047"/>
        <v>0</v>
      </c>
      <c r="AK964" s="632">
        <f t="shared" si="12047"/>
        <v>0</v>
      </c>
      <c r="AL964" s="632">
        <f t="shared" si="12047"/>
        <v>0</v>
      </c>
      <c r="AM964" s="632">
        <f t="shared" si="12047"/>
        <v>0</v>
      </c>
      <c r="AN964" s="632">
        <f t="shared" si="12047"/>
        <v>0</v>
      </c>
      <c r="AO964" s="632">
        <f t="shared" si="12047"/>
        <v>0</v>
      </c>
      <c r="AP964" s="632">
        <f t="shared" si="12047"/>
        <v>0</v>
      </c>
      <c r="AQ964" s="632">
        <f t="shared" si="12047"/>
        <v>0</v>
      </c>
      <c r="AR964" s="632">
        <f t="shared" si="12047"/>
        <v>0</v>
      </c>
      <c r="AS964" s="632">
        <f t="shared" si="12047"/>
        <v>0</v>
      </c>
      <c r="AT964" s="632">
        <f t="shared" si="12047"/>
        <v>0</v>
      </c>
      <c r="AU964" s="632">
        <f t="shared" si="12047"/>
        <v>0</v>
      </c>
      <c r="AV964" s="632">
        <f t="shared" si="12047"/>
        <v>0</v>
      </c>
      <c r="AW964" s="613">
        <f t="shared" si="11584"/>
        <v>6152259.8536723675</v>
      </c>
      <c r="AX964" s="645">
        <f t="shared" si="11563"/>
        <v>0</v>
      </c>
      <c r="AY964" s="656">
        <f t="shared" si="11564"/>
        <v>0</v>
      </c>
      <c r="AZ964" s="591"/>
    </row>
    <row r="965" spans="1:52">
      <c r="A965" s="590"/>
      <c r="B965" s="646" t="s">
        <v>305</v>
      </c>
      <c r="C965" s="646" t="s">
        <v>1091</v>
      </c>
      <c r="D965" s="647" t="s">
        <v>1092</v>
      </c>
      <c r="E965" s="648"/>
      <c r="F965" s="648"/>
      <c r="G965" s="649"/>
      <c r="H965" s="650">
        <v>322846.3883542805</v>
      </c>
      <c r="I965" s="650">
        <f t="shared" si="12008"/>
        <v>322846.3883542805</v>
      </c>
      <c r="J965" s="649">
        <v>0</v>
      </c>
      <c r="K965" s="649">
        <v>0</v>
      </c>
      <c r="L965" s="649">
        <v>0</v>
      </c>
      <c r="M965" s="649">
        <v>0</v>
      </c>
      <c r="N965" s="649">
        <v>0</v>
      </c>
      <c r="O965" s="649">
        <f>+O966*$H965</f>
        <v>32284.63883542805</v>
      </c>
      <c r="P965" s="649">
        <f t="shared" ref="P965" si="12048">+P966*$H965</f>
        <v>32284.63883542805</v>
      </c>
      <c r="Q965" s="649">
        <f t="shared" ref="Q965" si="12049">+Q966*$H965</f>
        <v>32284.63883542805</v>
      </c>
      <c r="R965" s="649">
        <f t="shared" ref="R965" si="12050">((R966*$H965)-((R966*$H965*$E966)+(R966*$H965*$F966)))</f>
        <v>0</v>
      </c>
      <c r="S965" s="649">
        <f t="shared" ref="S965" si="12051">((S966*$H965)-((S966*$H965*$E966)+(S966*$H965*$F966)))</f>
        <v>0</v>
      </c>
      <c r="T965" s="649">
        <f t="shared" ref="T965" si="12052">((T966*$H965)-((T966*$H965*$E966)+(T966*$H965*$F966)))</f>
        <v>0</v>
      </c>
      <c r="U965" s="649">
        <f t="shared" ref="U965" si="12053">((U966*$H965)-((U966*$H965*$E966)+(U966*$H965*$F966)))</f>
        <v>144796.60517689481</v>
      </c>
      <c r="V965" s="649">
        <f t="shared" ref="V965" si="12054">((V966*$H965)-((V966*$H965*$E966)+(V966*$H965*$F966)))</f>
        <v>65053.547253387529</v>
      </c>
      <c r="W965" s="649">
        <f t="shared" ref="W965" si="12055">((W966*$H965)-((W966*$H965*$E966)+(W966*$H965*$F966)))</f>
        <v>0</v>
      </c>
      <c r="X965" s="649">
        <f t="shared" ref="X965" si="12056">((X966*$H965)-((X966*$H965*$E966)+(X966*$H965*$F966)))</f>
        <v>0</v>
      </c>
      <c r="Y965" s="649">
        <f t="shared" ref="Y965" si="12057">((Y966*$H965)-((Y966*$H965*$E966)+(Y966*$H965*$F966)))</f>
        <v>0</v>
      </c>
      <c r="Z965" s="649">
        <f t="shared" ref="Z965" si="12058">((Z966*$H965)-((Z966*$H965*$E966)+(Z966*$H965*$F966)))</f>
        <v>0</v>
      </c>
      <c r="AA965" s="649">
        <f t="shared" ref="AA965" si="12059">((AA966*$H965)-((AA966*$H965*$E966)+(AA966*$H965*$F966)))</f>
        <v>0</v>
      </c>
      <c r="AB965" s="649">
        <f t="shared" ref="AB965" si="12060">((AB966*$H965)-((AB966*$H965*$E966)+(AB966*$H965*$F966)))</f>
        <v>0</v>
      </c>
      <c r="AC965" s="649">
        <f t="shared" ref="AC965" si="12061">((AC966*$H965)-((AC966*$H965*$E966)+(AC966*$H965*$F966)))</f>
        <v>0</v>
      </c>
      <c r="AD965" s="649">
        <f t="shared" ref="AD965" si="12062">((AD966*$H965)-((AD966*$H965*$E966)+(AD966*$H965*$F966)))</f>
        <v>0</v>
      </c>
      <c r="AE965" s="649">
        <f t="shared" ref="AE965" si="12063">((AE966*$H965)-((AE966*$H965*$E966)+(AE966*$H965*$F966)))</f>
        <v>0</v>
      </c>
      <c r="AF965" s="649">
        <f t="shared" ref="AF965" si="12064">((AF966*$H965)-((AF966*$H965*$E966)+(AF966*$H965*$F966)))</f>
        <v>0</v>
      </c>
      <c r="AG965" s="649">
        <f t="shared" ref="AG965" si="12065">((AG966*$H965)-((AG966*$H965*$E966)+(AG966*$H965*$F966)))</f>
        <v>0</v>
      </c>
      <c r="AH965" s="649">
        <f>+AH966*H965</f>
        <v>16142.319417714025</v>
      </c>
      <c r="AI965" s="649">
        <f t="shared" ref="AI965" si="12066">+AI966*H965</f>
        <v>0</v>
      </c>
      <c r="AJ965" s="649">
        <v>0</v>
      </c>
      <c r="AK965" s="649">
        <v>0</v>
      </c>
      <c r="AL965" s="649">
        <v>0</v>
      </c>
      <c r="AM965" s="649">
        <v>0</v>
      </c>
      <c r="AN965" s="649">
        <v>0</v>
      </c>
      <c r="AO965" s="649">
        <v>0</v>
      </c>
      <c r="AP965" s="649">
        <v>0</v>
      </c>
      <c r="AQ965" s="649">
        <v>0</v>
      </c>
      <c r="AR965" s="649">
        <v>0</v>
      </c>
      <c r="AS965" s="649">
        <v>0</v>
      </c>
      <c r="AT965" s="649">
        <v>0</v>
      </c>
      <c r="AU965" s="649">
        <v>0</v>
      </c>
      <c r="AV965" s="649">
        <v>0</v>
      </c>
      <c r="AW965" s="613">
        <f t="shared" si="11584"/>
        <v>322846.3883542805</v>
      </c>
      <c r="AX965" s="645">
        <f t="shared" si="11563"/>
        <v>0</v>
      </c>
      <c r="AY965" s="656">
        <f t="shared" si="11564"/>
        <v>0</v>
      </c>
      <c r="AZ965" s="591"/>
    </row>
    <row r="966" spans="1:52" s="314" customFormat="1">
      <c r="A966" s="642"/>
      <c r="B966" s="636"/>
      <c r="C966" s="636"/>
      <c r="D966" s="651"/>
      <c r="E966" s="652">
        <v>0.3</v>
      </c>
      <c r="F966" s="652">
        <v>0.05</v>
      </c>
      <c r="G966" s="653"/>
      <c r="H966" s="640"/>
      <c r="I966" s="640">
        <f t="shared" si="12008"/>
        <v>1.35</v>
      </c>
      <c r="J966" s="658">
        <v>0</v>
      </c>
      <c r="K966" s="658">
        <v>0</v>
      </c>
      <c r="L966" s="658">
        <v>0</v>
      </c>
      <c r="M966" s="658">
        <v>0</v>
      </c>
      <c r="N966" s="658">
        <v>0</v>
      </c>
      <c r="O966" s="658">
        <v>0.1</v>
      </c>
      <c r="P966" s="658">
        <v>0.1</v>
      </c>
      <c r="Q966" s="658">
        <v>0.1</v>
      </c>
      <c r="R966" s="658">
        <v>0</v>
      </c>
      <c r="S966" s="658">
        <v>0</v>
      </c>
      <c r="T966" s="658">
        <v>0</v>
      </c>
      <c r="U966" s="658">
        <v>0.69</v>
      </c>
      <c r="V966" s="658">
        <v>0.31000000000000005</v>
      </c>
      <c r="W966" s="658">
        <v>0</v>
      </c>
      <c r="X966" s="658">
        <v>0</v>
      </c>
      <c r="Y966" s="658">
        <v>0</v>
      </c>
      <c r="Z966" s="658">
        <v>0</v>
      </c>
      <c r="AA966" s="658">
        <v>0</v>
      </c>
      <c r="AB966" s="658">
        <v>0</v>
      </c>
      <c r="AC966" s="658">
        <v>0</v>
      </c>
      <c r="AD966" s="658">
        <v>0</v>
      </c>
      <c r="AE966" s="658">
        <v>0</v>
      </c>
      <c r="AF966" s="658">
        <v>0</v>
      </c>
      <c r="AG966" s="658">
        <v>0</v>
      </c>
      <c r="AH966" s="658">
        <v>0.05</v>
      </c>
      <c r="AI966" s="658">
        <v>0</v>
      </c>
      <c r="AJ966" s="658">
        <v>0</v>
      </c>
      <c r="AK966" s="658">
        <v>0</v>
      </c>
      <c r="AL966" s="658">
        <v>0</v>
      </c>
      <c r="AM966" s="658">
        <v>0</v>
      </c>
      <c r="AN966" s="658">
        <v>0</v>
      </c>
      <c r="AO966" s="658">
        <v>0</v>
      </c>
      <c r="AP966" s="658">
        <v>0</v>
      </c>
      <c r="AQ966" s="658">
        <v>0</v>
      </c>
      <c r="AR966" s="658">
        <v>0</v>
      </c>
      <c r="AS966" s="658">
        <v>0</v>
      </c>
      <c r="AT966" s="658">
        <v>0</v>
      </c>
      <c r="AU966" s="658">
        <v>0</v>
      </c>
      <c r="AV966" s="658">
        <v>0</v>
      </c>
      <c r="AW966" s="613">
        <f t="shared" si="11584"/>
        <v>1.35</v>
      </c>
      <c r="AX966" s="645">
        <f t="shared" si="11563"/>
        <v>1.35</v>
      </c>
      <c r="AY966" s="656" t="e">
        <f t="shared" si="11564"/>
        <v>#DIV/0!</v>
      </c>
      <c r="AZ966" s="661"/>
    </row>
    <row r="967" spans="1:52">
      <c r="A967" s="590"/>
      <c r="B967" s="646" t="s">
        <v>305</v>
      </c>
      <c r="C967" s="646" t="s">
        <v>1093</v>
      </c>
      <c r="D967" s="647" t="s">
        <v>1094</v>
      </c>
      <c r="E967" s="648"/>
      <c r="F967" s="648"/>
      <c r="G967" s="649"/>
      <c r="H967" s="650">
        <v>393772.2414029176</v>
      </c>
      <c r="I967" s="650">
        <f t="shared" si="12008"/>
        <v>393772.2414029176</v>
      </c>
      <c r="J967" s="649">
        <v>0</v>
      </c>
      <c r="K967" s="649">
        <v>0</v>
      </c>
      <c r="L967" s="649">
        <v>0</v>
      </c>
      <c r="M967" s="649">
        <v>0</v>
      </c>
      <c r="N967" s="649">
        <v>0</v>
      </c>
      <c r="O967" s="649">
        <f>+O968*$H967</f>
        <v>39377.224140291764</v>
      </c>
      <c r="P967" s="649">
        <f t="shared" ref="P967" si="12067">+P968*$H967</f>
        <v>39377.224140291764</v>
      </c>
      <c r="Q967" s="649">
        <f t="shared" ref="Q967" si="12068">+Q968*$H967</f>
        <v>39377.224140291764</v>
      </c>
      <c r="R967" s="649">
        <f t="shared" ref="R967" si="12069">((R968*$H967)-((R968*$H967*$E968)+(R968*$H967*$F968)))</f>
        <v>0</v>
      </c>
      <c r="S967" s="649">
        <f t="shared" ref="S967" si="12070">((S968*$H967)-((S968*$H967*$E968)+(S968*$H967*$F968)))</f>
        <v>0</v>
      </c>
      <c r="T967" s="649">
        <f t="shared" ref="T967" si="12071">((T968*$H967)-((T968*$H967*$E968)+(T968*$H967*$F968)))</f>
        <v>0</v>
      </c>
      <c r="U967" s="649">
        <f t="shared" ref="U967" si="12072">((U968*$H967)-((U968*$H967*$E968)+(U968*$H967*$F968)))</f>
        <v>87023.665350044801</v>
      </c>
      <c r="V967" s="649">
        <f t="shared" ref="V967" si="12073">((V968*$H967)-((V968*$H967*$E968)+(V968*$H967*$F968)))</f>
        <v>168928.29156185163</v>
      </c>
      <c r="W967" s="649">
        <f t="shared" ref="W967" si="12074">((W968*$H967)-((W968*$H967*$E968)+(W968*$H967*$F968)))</f>
        <v>0</v>
      </c>
      <c r="X967" s="649">
        <f t="shared" ref="X967" si="12075">((X968*$H967)-((X968*$H967*$E968)+(X968*$H967*$F968)))</f>
        <v>0</v>
      </c>
      <c r="Y967" s="649">
        <f t="shared" ref="Y967" si="12076">((Y968*$H967)-((Y968*$H967*$E968)+(Y968*$H967*$F968)))</f>
        <v>0</v>
      </c>
      <c r="Z967" s="649">
        <f t="shared" ref="Z967" si="12077">((Z968*$H967)-((Z968*$H967*$E968)+(Z968*$H967*$F968)))</f>
        <v>0</v>
      </c>
      <c r="AA967" s="649">
        <f t="shared" ref="AA967" si="12078">((AA968*$H967)-((AA968*$H967*$E968)+(AA968*$H967*$F968)))</f>
        <v>0</v>
      </c>
      <c r="AB967" s="649">
        <f t="shared" ref="AB967" si="12079">((AB968*$H967)-((AB968*$H967*$E968)+(AB968*$H967*$F968)))</f>
        <v>0</v>
      </c>
      <c r="AC967" s="649">
        <f t="shared" ref="AC967" si="12080">((AC968*$H967)-((AC968*$H967*$E968)+(AC968*$H967*$F968)))</f>
        <v>0</v>
      </c>
      <c r="AD967" s="649">
        <f t="shared" ref="AD967" si="12081">((AD968*$H967)-((AD968*$H967*$E968)+(AD968*$H967*$F968)))</f>
        <v>0</v>
      </c>
      <c r="AE967" s="649">
        <f t="shared" ref="AE967" si="12082">((AE968*$H967)-((AE968*$H967*$E968)+(AE968*$H967*$F968)))</f>
        <v>0</v>
      </c>
      <c r="AF967" s="649">
        <f t="shared" ref="AF967" si="12083">((AF968*$H967)-((AF968*$H967*$E968)+(AF968*$H967*$F968)))</f>
        <v>0</v>
      </c>
      <c r="AG967" s="649">
        <f t="shared" ref="AG967" si="12084">((AG968*$H967)-((AG968*$H967*$E968)+(AG968*$H967*$F968)))</f>
        <v>0</v>
      </c>
      <c r="AH967" s="649">
        <f>+AH968*H967</f>
        <v>19688.612070145882</v>
      </c>
      <c r="AI967" s="649">
        <f t="shared" ref="AI967" si="12085">+AI968*H967</f>
        <v>0</v>
      </c>
      <c r="AJ967" s="649">
        <v>0</v>
      </c>
      <c r="AK967" s="649">
        <v>0</v>
      </c>
      <c r="AL967" s="649">
        <v>0</v>
      </c>
      <c r="AM967" s="649">
        <v>0</v>
      </c>
      <c r="AN967" s="649">
        <v>0</v>
      </c>
      <c r="AO967" s="649">
        <v>0</v>
      </c>
      <c r="AP967" s="649">
        <v>0</v>
      </c>
      <c r="AQ967" s="649">
        <v>0</v>
      </c>
      <c r="AR967" s="649">
        <v>0</v>
      </c>
      <c r="AS967" s="649">
        <v>0</v>
      </c>
      <c r="AT967" s="649">
        <v>0</v>
      </c>
      <c r="AU967" s="649">
        <v>0</v>
      </c>
      <c r="AV967" s="649">
        <v>0</v>
      </c>
      <c r="AW967" s="613">
        <f t="shared" si="11584"/>
        <v>393772.2414029176</v>
      </c>
      <c r="AX967" s="645">
        <f t="shared" si="11563"/>
        <v>0</v>
      </c>
      <c r="AY967" s="656">
        <f t="shared" si="11564"/>
        <v>0</v>
      </c>
      <c r="AZ967" s="591"/>
    </row>
    <row r="968" spans="1:52" s="314" customFormat="1">
      <c r="A968" s="642"/>
      <c r="B968" s="636"/>
      <c r="C968" s="636"/>
      <c r="D968" s="651"/>
      <c r="E968" s="652">
        <v>0.3</v>
      </c>
      <c r="F968" s="652">
        <v>0.05</v>
      </c>
      <c r="G968" s="653"/>
      <c r="H968" s="640"/>
      <c r="I968" s="640">
        <f t="shared" si="12008"/>
        <v>1.35</v>
      </c>
      <c r="J968" s="658">
        <v>0</v>
      </c>
      <c r="K968" s="658">
        <v>0</v>
      </c>
      <c r="L968" s="658">
        <v>0</v>
      </c>
      <c r="M968" s="658">
        <v>0</v>
      </c>
      <c r="N968" s="658">
        <v>0</v>
      </c>
      <c r="O968" s="658">
        <v>0.1</v>
      </c>
      <c r="P968" s="658">
        <v>0.1</v>
      </c>
      <c r="Q968" s="658">
        <v>0.1</v>
      </c>
      <c r="R968" s="658">
        <v>0</v>
      </c>
      <c r="S968" s="658">
        <v>0</v>
      </c>
      <c r="T968" s="658">
        <v>0</v>
      </c>
      <c r="U968" s="658">
        <v>0.34</v>
      </c>
      <c r="V968" s="658">
        <v>0.65999999999999992</v>
      </c>
      <c r="W968" s="658">
        <v>0</v>
      </c>
      <c r="X968" s="658">
        <v>0</v>
      </c>
      <c r="Y968" s="658">
        <v>0</v>
      </c>
      <c r="Z968" s="658">
        <v>0</v>
      </c>
      <c r="AA968" s="658">
        <v>0</v>
      </c>
      <c r="AB968" s="658">
        <v>0</v>
      </c>
      <c r="AC968" s="658">
        <v>0</v>
      </c>
      <c r="AD968" s="658">
        <v>0</v>
      </c>
      <c r="AE968" s="658">
        <v>0</v>
      </c>
      <c r="AF968" s="658">
        <v>0</v>
      </c>
      <c r="AG968" s="658">
        <v>0</v>
      </c>
      <c r="AH968" s="658">
        <v>0.05</v>
      </c>
      <c r="AI968" s="658">
        <v>0</v>
      </c>
      <c r="AJ968" s="658">
        <v>0</v>
      </c>
      <c r="AK968" s="658">
        <v>0</v>
      </c>
      <c r="AL968" s="658">
        <v>0</v>
      </c>
      <c r="AM968" s="658">
        <v>0</v>
      </c>
      <c r="AN968" s="658">
        <v>0</v>
      </c>
      <c r="AO968" s="658">
        <v>0</v>
      </c>
      <c r="AP968" s="658">
        <v>0</v>
      </c>
      <c r="AQ968" s="658">
        <v>0</v>
      </c>
      <c r="AR968" s="658">
        <v>0</v>
      </c>
      <c r="AS968" s="658">
        <v>0</v>
      </c>
      <c r="AT968" s="658">
        <v>0</v>
      </c>
      <c r="AU968" s="658">
        <v>0</v>
      </c>
      <c r="AV968" s="658">
        <v>0</v>
      </c>
      <c r="AW968" s="613">
        <f t="shared" si="11584"/>
        <v>1.35</v>
      </c>
      <c r="AX968" s="645">
        <f t="shared" si="11563"/>
        <v>1.35</v>
      </c>
      <c r="AY968" s="656" t="e">
        <f t="shared" si="11564"/>
        <v>#DIV/0!</v>
      </c>
      <c r="AZ968" s="661"/>
    </row>
    <row r="969" spans="1:52">
      <c r="A969" s="590"/>
      <c r="B969" s="646" t="s">
        <v>305</v>
      </c>
      <c r="C969" s="646" t="s">
        <v>1095</v>
      </c>
      <c r="D969" s="647" t="s">
        <v>1096</v>
      </c>
      <c r="E969" s="648"/>
      <c r="F969" s="648"/>
      <c r="G969" s="649"/>
      <c r="H969" s="650">
        <v>393772.2414029176</v>
      </c>
      <c r="I969" s="650">
        <f t="shared" si="12008"/>
        <v>393772.24140291766</v>
      </c>
      <c r="J969" s="649">
        <v>0</v>
      </c>
      <c r="K969" s="649">
        <v>0</v>
      </c>
      <c r="L969" s="649">
        <v>0</v>
      </c>
      <c r="M969" s="649">
        <v>0</v>
      </c>
      <c r="N969" s="649">
        <v>0</v>
      </c>
      <c r="O969" s="649">
        <f>+O970*$H969</f>
        <v>39377.224140291764</v>
      </c>
      <c r="P969" s="649">
        <f t="shared" ref="P969" si="12086">+P970*$H969</f>
        <v>39377.224140291764</v>
      </c>
      <c r="Q969" s="649">
        <f t="shared" ref="Q969" si="12087">+Q970*$H969</f>
        <v>39377.224140291764</v>
      </c>
      <c r="R969" s="649">
        <f t="shared" ref="R969" si="12088">((R970*$H969)-((R970*$H969*$E970)+(R970*$H969*$F970)))</f>
        <v>0</v>
      </c>
      <c r="S969" s="649">
        <f t="shared" ref="S969" si="12089">((S970*$H969)-((S970*$H969*$E970)+(S970*$H969*$F970)))</f>
        <v>0</v>
      </c>
      <c r="T969" s="649">
        <f t="shared" ref="T969" si="12090">((T970*$H969)-((T970*$H969*$E970)+(T970*$H969*$F970)))</f>
        <v>0</v>
      </c>
      <c r="U969" s="649">
        <f t="shared" ref="U969" si="12091">((U970*$H969)-((U970*$H969*$E970)+(U970*$H969*$F970)))</f>
        <v>0</v>
      </c>
      <c r="V969" s="649">
        <f t="shared" ref="V969" si="12092">((V970*$H969)-((V970*$H969*$E970)+(V970*$H969*$F970)))</f>
        <v>171487.81113097066</v>
      </c>
      <c r="W969" s="649">
        <f t="shared" ref="W969" si="12093">((W970*$H969)-((W970*$H969*$E970)+(W970*$H969*$F970)))</f>
        <v>84464.145780925814</v>
      </c>
      <c r="X969" s="649">
        <f t="shared" ref="X969" si="12094">((X970*$H969)-((X970*$H969*$E970)+(X970*$H969*$F970)))</f>
        <v>0</v>
      </c>
      <c r="Y969" s="649">
        <f t="shared" ref="Y969" si="12095">((Y970*$H969)-((Y970*$H969*$E970)+(Y970*$H969*$F970)))</f>
        <v>0</v>
      </c>
      <c r="Z969" s="649">
        <f t="shared" ref="Z969" si="12096">((Z970*$H969)-((Z970*$H969*$E970)+(Z970*$H969*$F970)))</f>
        <v>0</v>
      </c>
      <c r="AA969" s="649">
        <f t="shared" ref="AA969" si="12097">((AA970*$H969)-((AA970*$H969*$E970)+(AA970*$H969*$F970)))</f>
        <v>0</v>
      </c>
      <c r="AB969" s="649">
        <f t="shared" ref="AB969" si="12098">((AB970*$H969)-((AB970*$H969*$E970)+(AB970*$H969*$F970)))</f>
        <v>0</v>
      </c>
      <c r="AC969" s="649">
        <f t="shared" ref="AC969" si="12099">((AC970*$H969)-((AC970*$H969*$E970)+(AC970*$H969*$F970)))</f>
        <v>0</v>
      </c>
      <c r="AD969" s="649">
        <f t="shared" ref="AD969" si="12100">((AD970*$H969)-((AD970*$H969*$E970)+(AD970*$H969*$F970)))</f>
        <v>0</v>
      </c>
      <c r="AE969" s="649">
        <f t="shared" ref="AE969" si="12101">((AE970*$H969)-((AE970*$H969*$E970)+(AE970*$H969*$F970)))</f>
        <v>0</v>
      </c>
      <c r="AF969" s="649">
        <f t="shared" ref="AF969" si="12102">((AF970*$H969)-((AF970*$H969*$E970)+(AF970*$H969*$F970)))</f>
        <v>0</v>
      </c>
      <c r="AG969" s="649">
        <f t="shared" ref="AG969" si="12103">((AG970*$H969)-((AG970*$H969*$E970)+(AG970*$H969*$F970)))</f>
        <v>0</v>
      </c>
      <c r="AH969" s="649">
        <f>+AH970*H969</f>
        <v>19688.612070145882</v>
      </c>
      <c r="AI969" s="649">
        <f t="shared" ref="AI969" si="12104">+AI970*H969</f>
        <v>0</v>
      </c>
      <c r="AJ969" s="649">
        <v>0</v>
      </c>
      <c r="AK969" s="649">
        <v>0</v>
      </c>
      <c r="AL969" s="649">
        <v>0</v>
      </c>
      <c r="AM969" s="649">
        <v>0</v>
      </c>
      <c r="AN969" s="649">
        <v>0</v>
      </c>
      <c r="AO969" s="649">
        <v>0</v>
      </c>
      <c r="AP969" s="649">
        <v>0</v>
      </c>
      <c r="AQ969" s="649">
        <v>0</v>
      </c>
      <c r="AR969" s="649">
        <v>0</v>
      </c>
      <c r="AS969" s="649">
        <v>0</v>
      </c>
      <c r="AT969" s="649">
        <v>0</v>
      </c>
      <c r="AU969" s="649">
        <v>0</v>
      </c>
      <c r="AV969" s="649">
        <v>0</v>
      </c>
      <c r="AW969" s="613">
        <f t="shared" si="11584"/>
        <v>393772.24140291766</v>
      </c>
      <c r="AX969" s="645">
        <f t="shared" si="11563"/>
        <v>0</v>
      </c>
      <c r="AY969" s="656">
        <f t="shared" si="11564"/>
        <v>0</v>
      </c>
      <c r="AZ969" s="591"/>
    </row>
    <row r="970" spans="1:52" s="314" customFormat="1">
      <c r="A970" s="642"/>
      <c r="B970" s="636"/>
      <c r="C970" s="636"/>
      <c r="D970" s="651"/>
      <c r="E970" s="652">
        <v>0.3</v>
      </c>
      <c r="F970" s="652">
        <v>0.05</v>
      </c>
      <c r="G970" s="653"/>
      <c r="H970" s="640"/>
      <c r="I970" s="640">
        <f t="shared" si="12008"/>
        <v>1.35</v>
      </c>
      <c r="J970" s="658">
        <v>0</v>
      </c>
      <c r="K970" s="658">
        <v>0</v>
      </c>
      <c r="L970" s="658">
        <v>0</v>
      </c>
      <c r="M970" s="658">
        <v>0</v>
      </c>
      <c r="N970" s="658">
        <v>0</v>
      </c>
      <c r="O970" s="658">
        <v>0.1</v>
      </c>
      <c r="P970" s="658">
        <v>0.1</v>
      </c>
      <c r="Q970" s="658">
        <v>0.1</v>
      </c>
      <c r="R970" s="658">
        <v>0</v>
      </c>
      <c r="S970" s="658">
        <v>0</v>
      </c>
      <c r="T970" s="658">
        <v>0</v>
      </c>
      <c r="U970" s="658">
        <v>0</v>
      </c>
      <c r="V970" s="658">
        <v>0.67</v>
      </c>
      <c r="W970" s="658">
        <v>0.32999999999999996</v>
      </c>
      <c r="X970" s="658">
        <v>0</v>
      </c>
      <c r="Y970" s="658">
        <v>0</v>
      </c>
      <c r="Z970" s="658">
        <v>0</v>
      </c>
      <c r="AA970" s="658">
        <v>0</v>
      </c>
      <c r="AB970" s="658">
        <v>0</v>
      </c>
      <c r="AC970" s="658">
        <v>0</v>
      </c>
      <c r="AD970" s="658">
        <v>0</v>
      </c>
      <c r="AE970" s="658">
        <v>0</v>
      </c>
      <c r="AF970" s="658">
        <v>0</v>
      </c>
      <c r="AG970" s="658">
        <v>0</v>
      </c>
      <c r="AH970" s="658">
        <v>0.05</v>
      </c>
      <c r="AI970" s="658">
        <v>0</v>
      </c>
      <c r="AJ970" s="658">
        <v>0</v>
      </c>
      <c r="AK970" s="658">
        <v>0</v>
      </c>
      <c r="AL970" s="658">
        <v>0</v>
      </c>
      <c r="AM970" s="658">
        <v>0</v>
      </c>
      <c r="AN970" s="658">
        <v>0</v>
      </c>
      <c r="AO970" s="658">
        <v>0</v>
      </c>
      <c r="AP970" s="658">
        <v>0</v>
      </c>
      <c r="AQ970" s="658">
        <v>0</v>
      </c>
      <c r="AR970" s="658">
        <v>0</v>
      </c>
      <c r="AS970" s="658">
        <v>0</v>
      </c>
      <c r="AT970" s="658">
        <v>0</v>
      </c>
      <c r="AU970" s="658">
        <v>0</v>
      </c>
      <c r="AV970" s="658">
        <v>0</v>
      </c>
      <c r="AW970" s="613">
        <f t="shared" si="11584"/>
        <v>1.35</v>
      </c>
      <c r="AX970" s="645">
        <f t="shared" si="11563"/>
        <v>1.35</v>
      </c>
      <c r="AY970" s="656" t="e">
        <f t="shared" si="11564"/>
        <v>#DIV/0!</v>
      </c>
      <c r="AZ970" s="661"/>
    </row>
    <row r="971" spans="1:52">
      <c r="A971" s="590"/>
      <c r="B971" s="646" t="s">
        <v>305</v>
      </c>
      <c r="C971" s="646" t="s">
        <v>1097</v>
      </c>
      <c r="D971" s="647" t="s">
        <v>1098</v>
      </c>
      <c r="E971" s="648"/>
      <c r="F971" s="648"/>
      <c r="G971" s="649"/>
      <c r="H971" s="650">
        <v>393772.2414029176</v>
      </c>
      <c r="I971" s="650">
        <f t="shared" si="12008"/>
        <v>393772.2414029176</v>
      </c>
      <c r="J971" s="649">
        <v>0</v>
      </c>
      <c r="K971" s="649">
        <v>0</v>
      </c>
      <c r="L971" s="649">
        <v>0</v>
      </c>
      <c r="M971" s="649">
        <v>0</v>
      </c>
      <c r="N971" s="649">
        <v>0</v>
      </c>
      <c r="O971" s="649">
        <f>+O972*$H971</f>
        <v>39377.224140291764</v>
      </c>
      <c r="P971" s="649">
        <f t="shared" ref="P971" si="12105">+P972*$H971</f>
        <v>39377.224140291764</v>
      </c>
      <c r="Q971" s="649">
        <f t="shared" ref="Q971" si="12106">+Q972*$H971</f>
        <v>39377.224140291764</v>
      </c>
      <c r="R971" s="649">
        <f t="shared" ref="R971" si="12107">((R972*$H971)-((R972*$H971*$E972)+(R972*$H971*$F972)))</f>
        <v>0</v>
      </c>
      <c r="S971" s="649">
        <f t="shared" ref="S971" si="12108">((S972*$H971)-((S972*$H971*$E972)+(S972*$H971*$F972)))</f>
        <v>0</v>
      </c>
      <c r="T971" s="649">
        <f t="shared" ref="T971" si="12109">((T972*$H971)-((T972*$H971*$E972)+(T972*$H971*$F972)))</f>
        <v>0</v>
      </c>
      <c r="U971" s="649">
        <f t="shared" ref="U971" si="12110">((U972*$H971)-((U972*$H971*$E972)+(U972*$H971*$F972)))</f>
        <v>0</v>
      </c>
      <c r="V971" s="649">
        <f t="shared" ref="V971" si="12111">((V972*$H971)-((V972*$H971*$E972)+(V972*$H971*$F972)))</f>
        <v>84464.145780925828</v>
      </c>
      <c r="W971" s="649">
        <f t="shared" ref="W971" si="12112">((W972*$H971)-((W972*$H971*$E972)+(W972*$H971*$F972)))</f>
        <v>171487.8111309706</v>
      </c>
      <c r="X971" s="649">
        <f t="shared" ref="X971" si="12113">((X972*$H971)-((X972*$H971*$E972)+(X972*$H971*$F972)))</f>
        <v>0</v>
      </c>
      <c r="Y971" s="649">
        <f t="shared" ref="Y971" si="12114">((Y972*$H971)-((Y972*$H971*$E972)+(Y972*$H971*$F972)))</f>
        <v>0</v>
      </c>
      <c r="Z971" s="649">
        <f t="shared" ref="Z971" si="12115">((Z972*$H971)-((Z972*$H971*$E972)+(Z972*$H971*$F972)))</f>
        <v>0</v>
      </c>
      <c r="AA971" s="649">
        <f t="shared" ref="AA971" si="12116">((AA972*$H971)-((AA972*$H971*$E972)+(AA972*$H971*$F972)))</f>
        <v>0</v>
      </c>
      <c r="AB971" s="649">
        <f t="shared" ref="AB971" si="12117">((AB972*$H971)-((AB972*$H971*$E972)+(AB972*$H971*$F972)))</f>
        <v>0</v>
      </c>
      <c r="AC971" s="649">
        <f t="shared" ref="AC971" si="12118">((AC972*$H971)-((AC972*$H971*$E972)+(AC972*$H971*$F972)))</f>
        <v>0</v>
      </c>
      <c r="AD971" s="649">
        <f t="shared" ref="AD971" si="12119">((AD972*$H971)-((AD972*$H971*$E972)+(AD972*$H971*$F972)))</f>
        <v>0</v>
      </c>
      <c r="AE971" s="649">
        <f t="shared" ref="AE971" si="12120">((AE972*$H971)-((AE972*$H971*$E972)+(AE972*$H971*$F972)))</f>
        <v>0</v>
      </c>
      <c r="AF971" s="649">
        <f t="shared" ref="AF971" si="12121">((AF972*$H971)-((AF972*$H971*$E972)+(AF972*$H971*$F972)))</f>
        <v>0</v>
      </c>
      <c r="AG971" s="649">
        <f t="shared" ref="AG971" si="12122">((AG972*$H971)-((AG972*$H971*$E972)+(AG972*$H971*$F972)))</f>
        <v>0</v>
      </c>
      <c r="AH971" s="649">
        <f>+AH972*H971</f>
        <v>19688.612070145882</v>
      </c>
      <c r="AI971" s="649">
        <f t="shared" ref="AI971" si="12123">+AI972*H971</f>
        <v>0</v>
      </c>
      <c r="AJ971" s="649">
        <v>0</v>
      </c>
      <c r="AK971" s="649">
        <v>0</v>
      </c>
      <c r="AL971" s="649">
        <v>0</v>
      </c>
      <c r="AM971" s="649">
        <v>0</v>
      </c>
      <c r="AN971" s="649">
        <v>0</v>
      </c>
      <c r="AO971" s="649">
        <v>0</v>
      </c>
      <c r="AP971" s="649">
        <v>0</v>
      </c>
      <c r="AQ971" s="649">
        <v>0</v>
      </c>
      <c r="AR971" s="649">
        <v>0</v>
      </c>
      <c r="AS971" s="649">
        <v>0</v>
      </c>
      <c r="AT971" s="649">
        <v>0</v>
      </c>
      <c r="AU971" s="649">
        <v>0</v>
      </c>
      <c r="AV971" s="649">
        <v>0</v>
      </c>
      <c r="AW971" s="613">
        <f t="shared" si="11584"/>
        <v>393772.2414029176</v>
      </c>
      <c r="AX971" s="645">
        <f t="shared" ref="AX971:AX1034" si="12124">+I971-H971</f>
        <v>0</v>
      </c>
      <c r="AY971" s="656">
        <f t="shared" ref="AY971:AY1034" si="12125">+AX971/H971</f>
        <v>0</v>
      </c>
      <c r="AZ971" s="591"/>
    </row>
    <row r="972" spans="1:52" s="314" customFormat="1">
      <c r="A972" s="642"/>
      <c r="B972" s="636"/>
      <c r="C972" s="636"/>
      <c r="D972" s="651"/>
      <c r="E972" s="652">
        <v>0.3</v>
      </c>
      <c r="F972" s="652">
        <v>0.05</v>
      </c>
      <c r="G972" s="653"/>
      <c r="H972" s="640"/>
      <c r="I972" s="640">
        <f t="shared" si="12008"/>
        <v>1.35</v>
      </c>
      <c r="J972" s="658">
        <v>0</v>
      </c>
      <c r="K972" s="658">
        <v>0</v>
      </c>
      <c r="L972" s="658">
        <v>0</v>
      </c>
      <c r="M972" s="658">
        <v>0</v>
      </c>
      <c r="N972" s="658">
        <v>0</v>
      </c>
      <c r="O972" s="658">
        <v>0.1</v>
      </c>
      <c r="P972" s="658">
        <v>0.1</v>
      </c>
      <c r="Q972" s="658">
        <v>0.1</v>
      </c>
      <c r="R972" s="658">
        <v>0</v>
      </c>
      <c r="S972" s="658">
        <v>0</v>
      </c>
      <c r="T972" s="658">
        <v>0</v>
      </c>
      <c r="U972" s="658">
        <v>0</v>
      </c>
      <c r="V972" s="658">
        <v>0.33</v>
      </c>
      <c r="W972" s="658">
        <v>0.66999999999999993</v>
      </c>
      <c r="X972" s="658">
        <v>0</v>
      </c>
      <c r="Y972" s="658">
        <v>0</v>
      </c>
      <c r="Z972" s="658">
        <v>0</v>
      </c>
      <c r="AA972" s="658">
        <v>0</v>
      </c>
      <c r="AB972" s="658">
        <v>0</v>
      </c>
      <c r="AC972" s="658">
        <v>0</v>
      </c>
      <c r="AD972" s="658">
        <v>0</v>
      </c>
      <c r="AE972" s="658">
        <v>0</v>
      </c>
      <c r="AF972" s="658">
        <v>0</v>
      </c>
      <c r="AG972" s="658">
        <v>0</v>
      </c>
      <c r="AH972" s="658">
        <v>0.05</v>
      </c>
      <c r="AI972" s="658">
        <v>0</v>
      </c>
      <c r="AJ972" s="658">
        <v>0</v>
      </c>
      <c r="AK972" s="658">
        <v>0</v>
      </c>
      <c r="AL972" s="658">
        <v>0</v>
      </c>
      <c r="AM972" s="658">
        <v>0</v>
      </c>
      <c r="AN972" s="658">
        <v>0</v>
      </c>
      <c r="AO972" s="658">
        <v>0</v>
      </c>
      <c r="AP972" s="658">
        <v>0</v>
      </c>
      <c r="AQ972" s="658">
        <v>0</v>
      </c>
      <c r="AR972" s="658">
        <v>0</v>
      </c>
      <c r="AS972" s="658">
        <v>0</v>
      </c>
      <c r="AT972" s="658">
        <v>0</v>
      </c>
      <c r="AU972" s="658">
        <v>0</v>
      </c>
      <c r="AV972" s="658">
        <v>0</v>
      </c>
      <c r="AW972" s="613">
        <f t="shared" ref="AW972:AW1035" si="12126">SUM(J972:AV972)</f>
        <v>1.35</v>
      </c>
      <c r="AX972" s="645">
        <f t="shared" si="12124"/>
        <v>1.35</v>
      </c>
      <c r="AY972" s="656" t="e">
        <f t="shared" si="12125"/>
        <v>#DIV/0!</v>
      </c>
      <c r="AZ972" s="661"/>
    </row>
    <row r="973" spans="1:52">
      <c r="A973" s="590"/>
      <c r="B973" s="646" t="s">
        <v>305</v>
      </c>
      <c r="C973" s="646" t="s">
        <v>1099</v>
      </c>
      <c r="D973" s="647" t="s">
        <v>1100</v>
      </c>
      <c r="E973" s="648"/>
      <c r="F973" s="648"/>
      <c r="G973" s="649"/>
      <c r="H973" s="650">
        <v>393772.2414029176</v>
      </c>
      <c r="I973" s="650">
        <f t="shared" si="12008"/>
        <v>393772.24140291766</v>
      </c>
      <c r="J973" s="649">
        <v>0</v>
      </c>
      <c r="K973" s="649">
        <v>0</v>
      </c>
      <c r="L973" s="649">
        <v>0</v>
      </c>
      <c r="M973" s="649">
        <v>0</v>
      </c>
      <c r="N973" s="649">
        <v>0</v>
      </c>
      <c r="O973" s="649">
        <f>+O974*$H973</f>
        <v>39377.224140291764</v>
      </c>
      <c r="P973" s="649">
        <f t="shared" ref="P973" si="12127">+P974*$H973</f>
        <v>39377.224140291764</v>
      </c>
      <c r="Q973" s="649">
        <f t="shared" ref="Q973" si="12128">+Q974*$H973</f>
        <v>39377.224140291764</v>
      </c>
      <c r="R973" s="649">
        <f t="shared" ref="R973" si="12129">((R974*$H973)-((R974*$H973*$E974)+(R974*$H973*$F974)))</f>
        <v>0</v>
      </c>
      <c r="S973" s="649">
        <f t="shared" ref="S973" si="12130">((S974*$H973)-((S974*$H973*$E974)+(S974*$H973*$F974)))</f>
        <v>0</v>
      </c>
      <c r="T973" s="649">
        <f t="shared" ref="T973" si="12131">((T974*$H973)-((T974*$H973*$E974)+(T974*$H973*$F974)))</f>
        <v>0</v>
      </c>
      <c r="U973" s="649">
        <f t="shared" ref="U973" si="12132">((U974*$H973)-((U974*$H973*$E974)+(U974*$H973*$F974)))</f>
        <v>0</v>
      </c>
      <c r="V973" s="649">
        <f t="shared" ref="V973" si="12133">((V974*$H973)-((V974*$H973*$E974)+(V974*$H973*$F974)))</f>
        <v>0</v>
      </c>
      <c r="W973" s="649">
        <f t="shared" ref="W973" si="12134">((W974*$H973)-((W974*$H973*$E974)+(W974*$H973*$F974)))</f>
        <v>181725.88940744649</v>
      </c>
      <c r="X973" s="649">
        <f t="shared" ref="X973" si="12135">((X974*$H973)-((X974*$H973*$E974)+(X974*$H973*$F974)))</f>
        <v>74226.06750444998</v>
      </c>
      <c r="Y973" s="649">
        <f t="shared" ref="Y973" si="12136">((Y974*$H973)-((Y974*$H973*$E974)+(Y974*$H973*$F974)))</f>
        <v>0</v>
      </c>
      <c r="Z973" s="649">
        <f t="shared" ref="Z973" si="12137">((Z974*$H973)-((Z974*$H973*$E974)+(Z974*$H973*$F974)))</f>
        <v>0</v>
      </c>
      <c r="AA973" s="649">
        <f t="shared" ref="AA973" si="12138">((AA974*$H973)-((AA974*$H973*$E974)+(AA974*$H973*$F974)))</f>
        <v>0</v>
      </c>
      <c r="AB973" s="649">
        <f t="shared" ref="AB973" si="12139">((AB974*$H973)-((AB974*$H973*$E974)+(AB974*$H973*$F974)))</f>
        <v>0</v>
      </c>
      <c r="AC973" s="649">
        <f t="shared" ref="AC973" si="12140">((AC974*$H973)-((AC974*$H973*$E974)+(AC974*$H973*$F974)))</f>
        <v>0</v>
      </c>
      <c r="AD973" s="649">
        <f t="shared" ref="AD973" si="12141">((AD974*$H973)-((AD974*$H973*$E974)+(AD974*$H973*$F974)))</f>
        <v>0</v>
      </c>
      <c r="AE973" s="649">
        <f t="shared" ref="AE973" si="12142">((AE974*$H973)-((AE974*$H973*$E974)+(AE974*$H973*$F974)))</f>
        <v>0</v>
      </c>
      <c r="AF973" s="649">
        <f t="shared" ref="AF973" si="12143">((AF974*$H973)-((AF974*$H973*$E974)+(AF974*$H973*$F974)))</f>
        <v>0</v>
      </c>
      <c r="AG973" s="649">
        <f t="shared" ref="AG973" si="12144">((AG974*$H973)-((AG974*$H973*$E974)+(AG974*$H973*$F974)))</f>
        <v>0</v>
      </c>
      <c r="AH973" s="649">
        <f>+AH974*H973</f>
        <v>19688.612070145882</v>
      </c>
      <c r="AI973" s="649">
        <f t="shared" ref="AI973" si="12145">+AI974*H973</f>
        <v>0</v>
      </c>
      <c r="AJ973" s="649">
        <v>0</v>
      </c>
      <c r="AK973" s="649">
        <v>0</v>
      </c>
      <c r="AL973" s="649">
        <v>0</v>
      </c>
      <c r="AM973" s="649">
        <v>0</v>
      </c>
      <c r="AN973" s="649">
        <v>0</v>
      </c>
      <c r="AO973" s="649">
        <v>0</v>
      </c>
      <c r="AP973" s="649">
        <v>0</v>
      </c>
      <c r="AQ973" s="649">
        <v>0</v>
      </c>
      <c r="AR973" s="649">
        <v>0</v>
      </c>
      <c r="AS973" s="649">
        <v>0</v>
      </c>
      <c r="AT973" s="649">
        <v>0</v>
      </c>
      <c r="AU973" s="649">
        <v>0</v>
      </c>
      <c r="AV973" s="649">
        <v>0</v>
      </c>
      <c r="AW973" s="613">
        <f t="shared" si="12126"/>
        <v>393772.24140291766</v>
      </c>
      <c r="AX973" s="645">
        <f t="shared" si="12124"/>
        <v>0</v>
      </c>
      <c r="AY973" s="656">
        <f t="shared" si="12125"/>
        <v>0</v>
      </c>
      <c r="AZ973" s="591"/>
    </row>
    <row r="974" spans="1:52" s="314" customFormat="1">
      <c r="A974" s="642"/>
      <c r="B974" s="636"/>
      <c r="C974" s="636"/>
      <c r="D974" s="651"/>
      <c r="E974" s="652">
        <v>0.3</v>
      </c>
      <c r="F974" s="652">
        <v>0.05</v>
      </c>
      <c r="G974" s="653"/>
      <c r="H974" s="640"/>
      <c r="I974" s="640">
        <f t="shared" si="12008"/>
        <v>1.35</v>
      </c>
      <c r="J974" s="658">
        <v>0</v>
      </c>
      <c r="K974" s="658">
        <v>0</v>
      </c>
      <c r="L974" s="658">
        <v>0</v>
      </c>
      <c r="M974" s="658">
        <v>0</v>
      </c>
      <c r="N974" s="658">
        <v>0</v>
      </c>
      <c r="O974" s="658">
        <v>0.1</v>
      </c>
      <c r="P974" s="658">
        <v>0.1</v>
      </c>
      <c r="Q974" s="658">
        <v>0.1</v>
      </c>
      <c r="R974" s="658">
        <v>0</v>
      </c>
      <c r="S974" s="658">
        <v>0</v>
      </c>
      <c r="T974" s="658">
        <v>0</v>
      </c>
      <c r="U974" s="658">
        <v>0</v>
      </c>
      <c r="V974" s="658">
        <v>0</v>
      </c>
      <c r="W974" s="658">
        <v>0.71</v>
      </c>
      <c r="X974" s="658">
        <v>0.29000000000000004</v>
      </c>
      <c r="Y974" s="658">
        <v>0</v>
      </c>
      <c r="Z974" s="658">
        <v>0</v>
      </c>
      <c r="AA974" s="658">
        <v>0</v>
      </c>
      <c r="AB974" s="658">
        <v>0</v>
      </c>
      <c r="AC974" s="658">
        <v>0</v>
      </c>
      <c r="AD974" s="658">
        <v>0</v>
      </c>
      <c r="AE974" s="658">
        <v>0</v>
      </c>
      <c r="AF974" s="658">
        <v>0</v>
      </c>
      <c r="AG974" s="658">
        <v>0</v>
      </c>
      <c r="AH974" s="658">
        <v>0.05</v>
      </c>
      <c r="AI974" s="658">
        <v>0</v>
      </c>
      <c r="AJ974" s="658">
        <v>0</v>
      </c>
      <c r="AK974" s="658">
        <v>0</v>
      </c>
      <c r="AL974" s="658">
        <v>0</v>
      </c>
      <c r="AM974" s="658">
        <v>0</v>
      </c>
      <c r="AN974" s="658">
        <v>0</v>
      </c>
      <c r="AO974" s="658">
        <v>0</v>
      </c>
      <c r="AP974" s="658">
        <v>0</v>
      </c>
      <c r="AQ974" s="658">
        <v>0</v>
      </c>
      <c r="AR974" s="658">
        <v>0</v>
      </c>
      <c r="AS974" s="658">
        <v>0</v>
      </c>
      <c r="AT974" s="658">
        <v>0</v>
      </c>
      <c r="AU974" s="658">
        <v>0</v>
      </c>
      <c r="AV974" s="658">
        <v>0</v>
      </c>
      <c r="AW974" s="613">
        <f t="shared" si="12126"/>
        <v>1.35</v>
      </c>
      <c r="AX974" s="645">
        <f t="shared" si="12124"/>
        <v>1.35</v>
      </c>
      <c r="AY974" s="656" t="e">
        <f t="shared" si="12125"/>
        <v>#DIV/0!</v>
      </c>
      <c r="AZ974" s="661"/>
    </row>
    <row r="975" spans="1:52">
      <c r="A975" s="590"/>
      <c r="B975" s="646" t="s">
        <v>305</v>
      </c>
      <c r="C975" s="646" t="s">
        <v>1101</v>
      </c>
      <c r="D975" s="647" t="s">
        <v>1102</v>
      </c>
      <c r="E975" s="648"/>
      <c r="F975" s="648"/>
      <c r="G975" s="649"/>
      <c r="H975" s="650">
        <v>393772.2414029176</v>
      </c>
      <c r="I975" s="650">
        <f t="shared" si="12008"/>
        <v>393772.24140291766</v>
      </c>
      <c r="J975" s="649">
        <v>0</v>
      </c>
      <c r="K975" s="649">
        <v>0</v>
      </c>
      <c r="L975" s="649">
        <v>0</v>
      </c>
      <c r="M975" s="649">
        <v>0</v>
      </c>
      <c r="N975" s="649">
        <v>0</v>
      </c>
      <c r="O975" s="649">
        <f>+O976*$H975</f>
        <v>39377.224140291764</v>
      </c>
      <c r="P975" s="649">
        <f t="shared" ref="P975" si="12146">+P976*$H975</f>
        <v>39377.224140291764</v>
      </c>
      <c r="Q975" s="649">
        <f t="shared" ref="Q975" si="12147">+Q976*$H975</f>
        <v>39377.224140291764</v>
      </c>
      <c r="R975" s="649">
        <f t="shared" ref="R975" si="12148">((R976*$H975)-((R976*$H975*$E976)+(R976*$H975*$F976)))</f>
        <v>0</v>
      </c>
      <c r="S975" s="649">
        <f t="shared" ref="S975" si="12149">((S976*$H975)-((S976*$H975*$E976)+(S976*$H975*$F976)))</f>
        <v>0</v>
      </c>
      <c r="T975" s="649">
        <f t="shared" ref="T975" si="12150">((T976*$H975)-((T976*$H975*$E976)+(T976*$H975*$F976)))</f>
        <v>0</v>
      </c>
      <c r="U975" s="649">
        <f t="shared" ref="U975" si="12151">((U976*$H975)-((U976*$H975*$E976)+(U976*$H975*$F976)))</f>
        <v>0</v>
      </c>
      <c r="V975" s="649">
        <f t="shared" ref="V975" si="12152">((V976*$H975)-((V976*$H975*$E976)+(V976*$H975*$F976)))</f>
        <v>0</v>
      </c>
      <c r="W975" s="649">
        <f t="shared" ref="W975" si="12153">((W976*$H975)-((W976*$H975*$E976)+(W976*$H975*$F976)))</f>
        <v>94702.224057401676</v>
      </c>
      <c r="X975" s="649">
        <f t="shared" ref="X975" si="12154">((X976*$H975)-((X976*$H975*$E976)+(X976*$H975*$F976)))</f>
        <v>161249.73285449477</v>
      </c>
      <c r="Y975" s="649">
        <f t="shared" ref="Y975" si="12155">((Y976*$H975)-((Y976*$H975*$E976)+(Y976*$H975*$F976)))</f>
        <v>0</v>
      </c>
      <c r="Z975" s="649">
        <f t="shared" ref="Z975" si="12156">((Z976*$H975)-((Z976*$H975*$E976)+(Z976*$H975*$F976)))</f>
        <v>0</v>
      </c>
      <c r="AA975" s="649">
        <f t="shared" ref="AA975" si="12157">((AA976*$H975)-((AA976*$H975*$E976)+(AA976*$H975*$F976)))</f>
        <v>0</v>
      </c>
      <c r="AB975" s="649">
        <f t="shared" ref="AB975" si="12158">((AB976*$H975)-((AB976*$H975*$E976)+(AB976*$H975*$F976)))</f>
        <v>0</v>
      </c>
      <c r="AC975" s="649">
        <f t="shared" ref="AC975" si="12159">((AC976*$H975)-((AC976*$H975*$E976)+(AC976*$H975*$F976)))</f>
        <v>0</v>
      </c>
      <c r="AD975" s="649">
        <f t="shared" ref="AD975" si="12160">((AD976*$H975)-((AD976*$H975*$E976)+(AD976*$H975*$F976)))</f>
        <v>0</v>
      </c>
      <c r="AE975" s="649">
        <f t="shared" ref="AE975" si="12161">((AE976*$H975)-((AE976*$H975*$E976)+(AE976*$H975*$F976)))</f>
        <v>0</v>
      </c>
      <c r="AF975" s="649">
        <f t="shared" ref="AF975" si="12162">((AF976*$H975)-((AF976*$H975*$E976)+(AF976*$H975*$F976)))</f>
        <v>0</v>
      </c>
      <c r="AG975" s="649">
        <f t="shared" ref="AG975" si="12163">((AG976*$H975)-((AG976*$H975*$E976)+(AG976*$H975*$F976)))</f>
        <v>0</v>
      </c>
      <c r="AH975" s="649">
        <f>+AH976*H975</f>
        <v>19688.612070145882</v>
      </c>
      <c r="AI975" s="649">
        <f t="shared" ref="AI975" si="12164">+AI976*H975</f>
        <v>0</v>
      </c>
      <c r="AJ975" s="649">
        <v>0</v>
      </c>
      <c r="AK975" s="649">
        <v>0</v>
      </c>
      <c r="AL975" s="649">
        <v>0</v>
      </c>
      <c r="AM975" s="649">
        <v>0</v>
      </c>
      <c r="AN975" s="649">
        <v>0</v>
      </c>
      <c r="AO975" s="649">
        <v>0</v>
      </c>
      <c r="AP975" s="649">
        <v>0</v>
      </c>
      <c r="AQ975" s="649">
        <v>0</v>
      </c>
      <c r="AR975" s="649">
        <v>0</v>
      </c>
      <c r="AS975" s="649">
        <v>0</v>
      </c>
      <c r="AT975" s="649">
        <v>0</v>
      </c>
      <c r="AU975" s="649">
        <v>0</v>
      </c>
      <c r="AV975" s="649">
        <v>0</v>
      </c>
      <c r="AW975" s="613">
        <f t="shared" si="12126"/>
        <v>393772.24140291766</v>
      </c>
      <c r="AX975" s="645">
        <f t="shared" si="12124"/>
        <v>0</v>
      </c>
      <c r="AY975" s="656">
        <f t="shared" si="12125"/>
        <v>0</v>
      </c>
      <c r="AZ975" s="591"/>
    </row>
    <row r="976" spans="1:52" s="314" customFormat="1">
      <c r="A976" s="642"/>
      <c r="B976" s="636"/>
      <c r="C976" s="636"/>
      <c r="D976" s="651"/>
      <c r="E976" s="652">
        <v>0.3</v>
      </c>
      <c r="F976" s="652">
        <v>0.05</v>
      </c>
      <c r="G976" s="653"/>
      <c r="H976" s="640"/>
      <c r="I976" s="640">
        <f t="shared" si="12008"/>
        <v>1.35</v>
      </c>
      <c r="J976" s="658">
        <v>0</v>
      </c>
      <c r="K976" s="658">
        <v>0</v>
      </c>
      <c r="L976" s="658">
        <v>0</v>
      </c>
      <c r="M976" s="658">
        <v>0</v>
      </c>
      <c r="N976" s="658">
        <v>0</v>
      </c>
      <c r="O976" s="658">
        <v>0.1</v>
      </c>
      <c r="P976" s="658">
        <v>0.1</v>
      </c>
      <c r="Q976" s="658">
        <v>0.1</v>
      </c>
      <c r="R976" s="658">
        <v>0</v>
      </c>
      <c r="S976" s="658">
        <v>0</v>
      </c>
      <c r="T976" s="658">
        <v>0</v>
      </c>
      <c r="U976" s="658">
        <v>0</v>
      </c>
      <c r="V976" s="658">
        <v>0</v>
      </c>
      <c r="W976" s="658">
        <v>0.37</v>
      </c>
      <c r="X976" s="658">
        <v>0.63</v>
      </c>
      <c r="Y976" s="658">
        <v>0</v>
      </c>
      <c r="Z976" s="658">
        <v>0</v>
      </c>
      <c r="AA976" s="658">
        <v>0</v>
      </c>
      <c r="AB976" s="658">
        <v>0</v>
      </c>
      <c r="AC976" s="658">
        <v>0</v>
      </c>
      <c r="AD976" s="658">
        <v>0</v>
      </c>
      <c r="AE976" s="658">
        <v>0</v>
      </c>
      <c r="AF976" s="658">
        <v>0</v>
      </c>
      <c r="AG976" s="658">
        <v>0</v>
      </c>
      <c r="AH976" s="658">
        <v>0.05</v>
      </c>
      <c r="AI976" s="658">
        <v>0</v>
      </c>
      <c r="AJ976" s="658">
        <v>0</v>
      </c>
      <c r="AK976" s="658">
        <v>0</v>
      </c>
      <c r="AL976" s="658">
        <v>0</v>
      </c>
      <c r="AM976" s="658">
        <v>0</v>
      </c>
      <c r="AN976" s="658">
        <v>0</v>
      </c>
      <c r="AO976" s="658">
        <v>0</v>
      </c>
      <c r="AP976" s="658">
        <v>0</v>
      </c>
      <c r="AQ976" s="658">
        <v>0</v>
      </c>
      <c r="AR976" s="658">
        <v>0</v>
      </c>
      <c r="AS976" s="658">
        <v>0</v>
      </c>
      <c r="AT976" s="658">
        <v>0</v>
      </c>
      <c r="AU976" s="658">
        <v>0</v>
      </c>
      <c r="AV976" s="658">
        <v>0</v>
      </c>
      <c r="AW976" s="613">
        <f t="shared" si="12126"/>
        <v>1.35</v>
      </c>
      <c r="AX976" s="645">
        <f t="shared" si="12124"/>
        <v>1.35</v>
      </c>
      <c r="AY976" s="656" t="e">
        <f t="shared" si="12125"/>
        <v>#DIV/0!</v>
      </c>
      <c r="AZ976" s="661"/>
    </row>
    <row r="977" spans="1:52">
      <c r="A977" s="590"/>
      <c r="B977" s="646" t="s">
        <v>305</v>
      </c>
      <c r="C977" s="646" t="s">
        <v>1103</v>
      </c>
      <c r="D977" s="647" t="s">
        <v>1104</v>
      </c>
      <c r="E977" s="648"/>
      <c r="F977" s="648"/>
      <c r="G977" s="649"/>
      <c r="H977" s="650">
        <v>393772.2414029176</v>
      </c>
      <c r="I977" s="650">
        <f t="shared" si="12008"/>
        <v>393772.24140291766</v>
      </c>
      <c r="J977" s="649">
        <v>0</v>
      </c>
      <c r="K977" s="649">
        <v>0</v>
      </c>
      <c r="L977" s="649">
        <v>0</v>
      </c>
      <c r="M977" s="649">
        <v>0</v>
      </c>
      <c r="N977" s="649">
        <v>0</v>
      </c>
      <c r="O977" s="649">
        <f>+O978*$H977</f>
        <v>39377.224140291764</v>
      </c>
      <c r="P977" s="649">
        <f t="shared" ref="P977" si="12165">+P978*$H977</f>
        <v>39377.224140291764</v>
      </c>
      <c r="Q977" s="649">
        <f t="shared" ref="Q977" si="12166">+Q978*$H977</f>
        <v>39377.224140291764</v>
      </c>
      <c r="R977" s="649">
        <f t="shared" ref="R977" si="12167">((R978*$H977)-((R978*$H977*$E978)+(R978*$H977*$F978)))</f>
        <v>0</v>
      </c>
      <c r="S977" s="649">
        <f t="shared" ref="S977" si="12168">((S978*$H977)-((S978*$H977*$E978)+(S978*$H977*$F978)))</f>
        <v>0</v>
      </c>
      <c r="T977" s="649">
        <f t="shared" ref="T977" si="12169">((T978*$H977)-((T978*$H977*$E978)+(T978*$H977*$F978)))</f>
        <v>0</v>
      </c>
      <c r="U977" s="649">
        <f t="shared" ref="U977" si="12170">((U978*$H977)-((U978*$H977*$E978)+(U978*$H977*$F978)))</f>
        <v>0</v>
      </c>
      <c r="V977" s="649">
        <f t="shared" ref="V977" si="12171">((V978*$H977)-((V978*$H977*$E978)+(V978*$H977*$F978)))</f>
        <v>0</v>
      </c>
      <c r="W977" s="649">
        <f t="shared" ref="W977" si="12172">((W978*$H977)-((W978*$H977*$E978)+(W978*$H977*$F978)))</f>
        <v>7678.5587073568931</v>
      </c>
      <c r="X977" s="649">
        <f t="shared" ref="X977" si="12173">((X978*$H977)-((X978*$H977*$E978)+(X978*$H977*$F978)))</f>
        <v>176606.85026920855</v>
      </c>
      <c r="Y977" s="649">
        <f t="shared" ref="Y977" si="12174">((Y978*$H977)-((Y978*$H977*$E978)+(Y978*$H977*$F978)))</f>
        <v>71666.547935331007</v>
      </c>
      <c r="Z977" s="649">
        <f t="shared" ref="Z977" si="12175">((Z978*$H977)-((Z978*$H977*$E978)+(Z978*$H977*$F978)))</f>
        <v>0</v>
      </c>
      <c r="AA977" s="649">
        <f t="shared" ref="AA977" si="12176">((AA978*$H977)-((AA978*$H977*$E978)+(AA978*$H977*$F978)))</f>
        <v>0</v>
      </c>
      <c r="AB977" s="649">
        <f t="shared" ref="AB977" si="12177">((AB978*$H977)-((AB978*$H977*$E978)+(AB978*$H977*$F978)))</f>
        <v>0</v>
      </c>
      <c r="AC977" s="649">
        <f t="shared" ref="AC977" si="12178">((AC978*$H977)-((AC978*$H977*$E978)+(AC978*$H977*$F978)))</f>
        <v>0</v>
      </c>
      <c r="AD977" s="649">
        <f t="shared" ref="AD977" si="12179">((AD978*$H977)-((AD978*$H977*$E978)+(AD978*$H977*$F978)))</f>
        <v>0</v>
      </c>
      <c r="AE977" s="649">
        <f t="shared" ref="AE977" si="12180">((AE978*$H977)-((AE978*$H977*$E978)+(AE978*$H977*$F978)))</f>
        <v>0</v>
      </c>
      <c r="AF977" s="649">
        <f t="shared" ref="AF977" si="12181">((AF978*$H977)-((AF978*$H977*$E978)+(AF978*$H977*$F978)))</f>
        <v>0</v>
      </c>
      <c r="AG977" s="649">
        <f t="shared" ref="AG977" si="12182">((AG978*$H977)-((AG978*$H977*$E978)+(AG978*$H977*$F978)))</f>
        <v>0</v>
      </c>
      <c r="AH977" s="649">
        <f>+AH978*H977</f>
        <v>19688.612070145882</v>
      </c>
      <c r="AI977" s="649">
        <f t="shared" ref="AI977" si="12183">+AI978*H977</f>
        <v>0</v>
      </c>
      <c r="AJ977" s="649">
        <v>0</v>
      </c>
      <c r="AK977" s="649">
        <v>0</v>
      </c>
      <c r="AL977" s="649">
        <v>0</v>
      </c>
      <c r="AM977" s="649">
        <v>0</v>
      </c>
      <c r="AN977" s="649">
        <v>0</v>
      </c>
      <c r="AO977" s="649">
        <v>0</v>
      </c>
      <c r="AP977" s="649">
        <v>0</v>
      </c>
      <c r="AQ977" s="649">
        <v>0</v>
      </c>
      <c r="AR977" s="649">
        <v>0</v>
      </c>
      <c r="AS977" s="649">
        <v>0</v>
      </c>
      <c r="AT977" s="649">
        <v>0</v>
      </c>
      <c r="AU977" s="649">
        <v>0</v>
      </c>
      <c r="AV977" s="649">
        <v>0</v>
      </c>
      <c r="AW977" s="613">
        <f t="shared" si="12126"/>
        <v>393772.24140291766</v>
      </c>
      <c r="AX977" s="645">
        <f t="shared" si="12124"/>
        <v>0</v>
      </c>
      <c r="AY977" s="656">
        <f t="shared" si="12125"/>
        <v>0</v>
      </c>
      <c r="AZ977" s="591"/>
    </row>
    <row r="978" spans="1:52" s="314" customFormat="1">
      <c r="A978" s="642"/>
      <c r="B978" s="636"/>
      <c r="C978" s="636"/>
      <c r="D978" s="651"/>
      <c r="E978" s="652">
        <v>0.3</v>
      </c>
      <c r="F978" s="652">
        <v>0.05</v>
      </c>
      <c r="G978" s="653"/>
      <c r="H978" s="640"/>
      <c r="I978" s="640">
        <f t="shared" si="12008"/>
        <v>1.35</v>
      </c>
      <c r="J978" s="658">
        <v>0</v>
      </c>
      <c r="K978" s="658">
        <v>0</v>
      </c>
      <c r="L978" s="658">
        <v>0</v>
      </c>
      <c r="M978" s="658">
        <v>0</v>
      </c>
      <c r="N978" s="658">
        <v>0</v>
      </c>
      <c r="O978" s="658">
        <v>0.1</v>
      </c>
      <c r="P978" s="658">
        <v>0.1</v>
      </c>
      <c r="Q978" s="658">
        <v>0.1</v>
      </c>
      <c r="R978" s="658">
        <v>0</v>
      </c>
      <c r="S978" s="658">
        <v>0</v>
      </c>
      <c r="T978" s="658">
        <v>0</v>
      </c>
      <c r="U978" s="658">
        <v>0</v>
      </c>
      <c r="V978" s="658">
        <v>0</v>
      </c>
      <c r="W978" s="658">
        <v>0.03</v>
      </c>
      <c r="X978" s="658">
        <v>0.69</v>
      </c>
      <c r="Y978" s="658">
        <v>0.28000000000000003</v>
      </c>
      <c r="Z978" s="658">
        <v>0</v>
      </c>
      <c r="AA978" s="658">
        <v>0</v>
      </c>
      <c r="AB978" s="658">
        <v>0</v>
      </c>
      <c r="AC978" s="658">
        <v>0</v>
      </c>
      <c r="AD978" s="658">
        <v>0</v>
      </c>
      <c r="AE978" s="658">
        <v>0</v>
      </c>
      <c r="AF978" s="658">
        <v>0</v>
      </c>
      <c r="AG978" s="658">
        <v>0</v>
      </c>
      <c r="AH978" s="658">
        <v>0.05</v>
      </c>
      <c r="AI978" s="658">
        <v>0</v>
      </c>
      <c r="AJ978" s="658">
        <v>0</v>
      </c>
      <c r="AK978" s="658">
        <v>0</v>
      </c>
      <c r="AL978" s="658">
        <v>0</v>
      </c>
      <c r="AM978" s="658">
        <v>0</v>
      </c>
      <c r="AN978" s="658">
        <v>0</v>
      </c>
      <c r="AO978" s="658">
        <v>0</v>
      </c>
      <c r="AP978" s="658">
        <v>0</v>
      </c>
      <c r="AQ978" s="658">
        <v>0</v>
      </c>
      <c r="AR978" s="658">
        <v>0</v>
      </c>
      <c r="AS978" s="658">
        <v>0</v>
      </c>
      <c r="AT978" s="658">
        <v>0</v>
      </c>
      <c r="AU978" s="658">
        <v>0</v>
      </c>
      <c r="AV978" s="658">
        <v>0</v>
      </c>
      <c r="AW978" s="613">
        <f t="shared" si="12126"/>
        <v>1.35</v>
      </c>
      <c r="AX978" s="645">
        <f t="shared" si="12124"/>
        <v>1.35</v>
      </c>
      <c r="AY978" s="656" t="e">
        <f t="shared" si="12125"/>
        <v>#DIV/0!</v>
      </c>
      <c r="AZ978" s="661"/>
    </row>
    <row r="979" spans="1:52">
      <c r="A979" s="590"/>
      <c r="B979" s="646" t="s">
        <v>305</v>
      </c>
      <c r="C979" s="646" t="s">
        <v>1105</v>
      </c>
      <c r="D979" s="647" t="s">
        <v>1106</v>
      </c>
      <c r="E979" s="648"/>
      <c r="F979" s="648"/>
      <c r="G979" s="649"/>
      <c r="H979" s="650">
        <v>393772.2414029176</v>
      </c>
      <c r="I979" s="650">
        <f t="shared" si="12008"/>
        <v>393772.24140291766</v>
      </c>
      <c r="J979" s="649">
        <v>0</v>
      </c>
      <c r="K979" s="649">
        <v>0</v>
      </c>
      <c r="L979" s="649">
        <v>0</v>
      </c>
      <c r="M979" s="649">
        <v>0</v>
      </c>
      <c r="N979" s="649">
        <v>0</v>
      </c>
      <c r="O979" s="649">
        <f>+O980*$H979</f>
        <v>39377.224140291764</v>
      </c>
      <c r="P979" s="649">
        <f t="shared" ref="P979" si="12184">+P980*$H979</f>
        <v>39377.224140291764</v>
      </c>
      <c r="Q979" s="649">
        <f t="shared" ref="Q979" si="12185">+Q980*$H979</f>
        <v>39377.224140291764</v>
      </c>
      <c r="R979" s="649">
        <f t="shared" ref="R979" si="12186">((R980*$H979)-((R980*$H979*$E980)+(R980*$H979*$F980)))</f>
        <v>0</v>
      </c>
      <c r="S979" s="649">
        <f t="shared" ref="S979" si="12187">((S980*$H979)-((S980*$H979*$E980)+(S980*$H979*$F980)))</f>
        <v>0</v>
      </c>
      <c r="T979" s="649">
        <f t="shared" ref="T979" si="12188">((T980*$H979)-((T980*$H979*$E980)+(T980*$H979*$F980)))</f>
        <v>0</v>
      </c>
      <c r="U979" s="649">
        <f t="shared" ref="U979" si="12189">((U980*$H979)-((U980*$H979*$E980)+(U980*$H979*$F980)))</f>
        <v>0</v>
      </c>
      <c r="V979" s="649">
        <f t="shared" ref="V979" si="12190">((V980*$H979)-((V980*$H979*$E980)+(V980*$H979*$F980)))</f>
        <v>0</v>
      </c>
      <c r="W979" s="649">
        <f t="shared" ref="W979" si="12191">((W980*$H979)-((W980*$H979*$E980)+(W980*$H979*$F980)))</f>
        <v>0</v>
      </c>
      <c r="X979" s="649">
        <f t="shared" ref="X979" si="12192">((X980*$H979)-((X980*$H979*$E980)+(X980*$H979*$F980)))</f>
        <v>97261.743626520649</v>
      </c>
      <c r="Y979" s="649">
        <f t="shared" ref="Y979" si="12193">((Y980*$H979)-((Y980*$H979*$E980)+(Y980*$H979*$F980)))</f>
        <v>158690.21328537579</v>
      </c>
      <c r="Z979" s="649">
        <f t="shared" ref="Z979" si="12194">((Z980*$H979)-((Z980*$H979*$E980)+(Z980*$H979*$F980)))</f>
        <v>0</v>
      </c>
      <c r="AA979" s="649">
        <f t="shared" ref="AA979" si="12195">((AA980*$H979)-((AA980*$H979*$E980)+(AA980*$H979*$F980)))</f>
        <v>0</v>
      </c>
      <c r="AB979" s="649">
        <f t="shared" ref="AB979" si="12196">((AB980*$H979)-((AB980*$H979*$E980)+(AB980*$H979*$F980)))</f>
        <v>0</v>
      </c>
      <c r="AC979" s="649">
        <f t="shared" ref="AC979" si="12197">((AC980*$H979)-((AC980*$H979*$E980)+(AC980*$H979*$F980)))</f>
        <v>0</v>
      </c>
      <c r="AD979" s="649">
        <f t="shared" ref="AD979" si="12198">((AD980*$H979)-((AD980*$H979*$E980)+(AD980*$H979*$F980)))</f>
        <v>0</v>
      </c>
      <c r="AE979" s="649">
        <f t="shared" ref="AE979" si="12199">((AE980*$H979)-((AE980*$H979*$E980)+(AE980*$H979*$F980)))</f>
        <v>0</v>
      </c>
      <c r="AF979" s="649">
        <f t="shared" ref="AF979" si="12200">((AF980*$H979)-((AF980*$H979*$E980)+(AF980*$H979*$F980)))</f>
        <v>0</v>
      </c>
      <c r="AG979" s="649">
        <f t="shared" ref="AG979" si="12201">((AG980*$H979)-((AG980*$H979*$E980)+(AG980*$H979*$F980)))</f>
        <v>0</v>
      </c>
      <c r="AH979" s="649">
        <f>+AH980*H979</f>
        <v>19688.612070145882</v>
      </c>
      <c r="AI979" s="649">
        <f t="shared" ref="AI979" si="12202">+AI980*H979</f>
        <v>0</v>
      </c>
      <c r="AJ979" s="649">
        <v>0</v>
      </c>
      <c r="AK979" s="649">
        <v>0</v>
      </c>
      <c r="AL979" s="649">
        <v>0</v>
      </c>
      <c r="AM979" s="649">
        <v>0</v>
      </c>
      <c r="AN979" s="649">
        <v>0</v>
      </c>
      <c r="AO979" s="649">
        <v>0</v>
      </c>
      <c r="AP979" s="649">
        <v>0</v>
      </c>
      <c r="AQ979" s="649">
        <v>0</v>
      </c>
      <c r="AR979" s="649">
        <v>0</v>
      </c>
      <c r="AS979" s="649">
        <v>0</v>
      </c>
      <c r="AT979" s="649">
        <v>0</v>
      </c>
      <c r="AU979" s="649">
        <v>0</v>
      </c>
      <c r="AV979" s="649">
        <v>0</v>
      </c>
      <c r="AW979" s="613">
        <f t="shared" si="12126"/>
        <v>393772.24140291766</v>
      </c>
      <c r="AX979" s="645">
        <f t="shared" si="12124"/>
        <v>0</v>
      </c>
      <c r="AY979" s="656">
        <f t="shared" si="12125"/>
        <v>0</v>
      </c>
      <c r="AZ979" s="591"/>
    </row>
    <row r="980" spans="1:52" s="314" customFormat="1">
      <c r="A980" s="642"/>
      <c r="B980" s="636"/>
      <c r="C980" s="636"/>
      <c r="D980" s="651"/>
      <c r="E980" s="652">
        <v>0.3</v>
      </c>
      <c r="F980" s="652">
        <v>0.05</v>
      </c>
      <c r="G980" s="653"/>
      <c r="H980" s="640"/>
      <c r="I980" s="640">
        <f t="shared" si="12008"/>
        <v>1.35</v>
      </c>
      <c r="J980" s="658">
        <v>0</v>
      </c>
      <c r="K980" s="658">
        <v>0</v>
      </c>
      <c r="L980" s="658">
        <v>0</v>
      </c>
      <c r="M980" s="658">
        <v>0</v>
      </c>
      <c r="N980" s="658">
        <v>0</v>
      </c>
      <c r="O980" s="658">
        <v>0.1</v>
      </c>
      <c r="P980" s="658">
        <v>0.1</v>
      </c>
      <c r="Q980" s="658">
        <v>0.1</v>
      </c>
      <c r="R980" s="658">
        <v>0</v>
      </c>
      <c r="S980" s="658">
        <v>0</v>
      </c>
      <c r="T980" s="658">
        <v>0</v>
      </c>
      <c r="U980" s="658">
        <v>0</v>
      </c>
      <c r="V980" s="658">
        <v>0</v>
      </c>
      <c r="W980" s="658">
        <v>0</v>
      </c>
      <c r="X980" s="658">
        <v>0.38</v>
      </c>
      <c r="Y980" s="658">
        <v>0.62</v>
      </c>
      <c r="Z980" s="658">
        <v>0</v>
      </c>
      <c r="AA980" s="658">
        <v>0</v>
      </c>
      <c r="AB980" s="658">
        <v>0</v>
      </c>
      <c r="AC980" s="658">
        <v>0</v>
      </c>
      <c r="AD980" s="658">
        <v>0</v>
      </c>
      <c r="AE980" s="658">
        <v>0</v>
      </c>
      <c r="AF980" s="658">
        <v>0</v>
      </c>
      <c r="AG980" s="658">
        <v>0</v>
      </c>
      <c r="AH980" s="658">
        <v>0.05</v>
      </c>
      <c r="AI980" s="658">
        <v>0</v>
      </c>
      <c r="AJ980" s="658">
        <v>0</v>
      </c>
      <c r="AK980" s="658">
        <v>0</v>
      </c>
      <c r="AL980" s="658">
        <v>0</v>
      </c>
      <c r="AM980" s="658">
        <v>0</v>
      </c>
      <c r="AN980" s="658">
        <v>0</v>
      </c>
      <c r="AO980" s="658">
        <v>0</v>
      </c>
      <c r="AP980" s="658">
        <v>0</v>
      </c>
      <c r="AQ980" s="658">
        <v>0</v>
      </c>
      <c r="AR980" s="658">
        <v>0</v>
      </c>
      <c r="AS980" s="658">
        <v>0</v>
      </c>
      <c r="AT980" s="658">
        <v>0</v>
      </c>
      <c r="AU980" s="658">
        <v>0</v>
      </c>
      <c r="AV980" s="658">
        <v>0</v>
      </c>
      <c r="AW980" s="613">
        <f t="shared" si="12126"/>
        <v>1.35</v>
      </c>
      <c r="AX980" s="645">
        <f t="shared" si="12124"/>
        <v>1.35</v>
      </c>
      <c r="AY980" s="656" t="e">
        <f t="shared" si="12125"/>
        <v>#DIV/0!</v>
      </c>
      <c r="AZ980" s="661"/>
    </row>
    <row r="981" spans="1:52">
      <c r="A981" s="590"/>
      <c r="B981" s="646" t="s">
        <v>305</v>
      </c>
      <c r="C981" s="646" t="s">
        <v>1107</v>
      </c>
      <c r="D981" s="647" t="s">
        <v>1108</v>
      </c>
      <c r="E981" s="648"/>
      <c r="F981" s="648"/>
      <c r="G981" s="649"/>
      <c r="H981" s="650">
        <v>393772.2414029176</v>
      </c>
      <c r="I981" s="650">
        <f t="shared" si="12008"/>
        <v>393772.24140291766</v>
      </c>
      <c r="J981" s="649">
        <v>0</v>
      </c>
      <c r="K981" s="649">
        <v>0</v>
      </c>
      <c r="L981" s="649">
        <v>0</v>
      </c>
      <c r="M981" s="649">
        <v>0</v>
      </c>
      <c r="N981" s="649">
        <v>0</v>
      </c>
      <c r="O981" s="649">
        <f>+O982*$H981</f>
        <v>39377.224140291764</v>
      </c>
      <c r="P981" s="649">
        <f t="shared" ref="P981" si="12203">+P982*$H981</f>
        <v>39377.224140291764</v>
      </c>
      <c r="Q981" s="649">
        <f t="shared" ref="Q981" si="12204">+Q982*$H981</f>
        <v>39377.224140291764</v>
      </c>
      <c r="R981" s="649">
        <f t="shared" ref="R981" si="12205">((R982*$H981)-((R982*$H981*$E982)+(R982*$H981*$F982)))</f>
        <v>0</v>
      </c>
      <c r="S981" s="649">
        <f t="shared" ref="S981" si="12206">((S982*$H981)-((S982*$H981*$E982)+(S982*$H981*$F982)))</f>
        <v>0</v>
      </c>
      <c r="T981" s="649">
        <f t="shared" ref="T981" si="12207">((T982*$H981)-((T982*$H981*$E982)+(T982*$H981*$F982)))</f>
        <v>0</v>
      </c>
      <c r="U981" s="649">
        <f t="shared" ref="U981" si="12208">((U982*$H981)-((U982*$H981*$E982)+(U982*$H981*$F982)))</f>
        <v>0</v>
      </c>
      <c r="V981" s="649">
        <f t="shared" ref="V981" si="12209">((V982*$H981)-((V982*$H981*$E982)+(V982*$H981*$F982)))</f>
        <v>0</v>
      </c>
      <c r="W981" s="649">
        <f t="shared" ref="W981" si="12210">((W982*$H981)-((W982*$H981*$E982)+(W982*$H981*$F982)))</f>
        <v>0</v>
      </c>
      <c r="X981" s="649">
        <f t="shared" ref="X981" si="12211">((X982*$H981)-((X982*$H981*$E982)+(X982*$H981*$F982)))</f>
        <v>7678.5587073568931</v>
      </c>
      <c r="Y981" s="649">
        <f t="shared" ref="Y981" si="12212">((Y982*$H981)-((Y982*$H981*$E982)+(Y982*$H981*$F982)))</f>
        <v>179166.36983832752</v>
      </c>
      <c r="Z981" s="649">
        <f t="shared" ref="Z981" si="12213">((Z982*$H981)-((Z982*$H981*$E982)+(Z982*$H981*$F982)))</f>
        <v>69107.028366212035</v>
      </c>
      <c r="AA981" s="649">
        <f t="shared" ref="AA981" si="12214">((AA982*$H981)-((AA982*$H981*$E982)+(AA982*$H981*$F982)))</f>
        <v>0</v>
      </c>
      <c r="AB981" s="649">
        <f t="shared" ref="AB981" si="12215">((AB982*$H981)-((AB982*$H981*$E982)+(AB982*$H981*$F982)))</f>
        <v>0</v>
      </c>
      <c r="AC981" s="649">
        <f t="shared" ref="AC981" si="12216">((AC982*$H981)-((AC982*$H981*$E982)+(AC982*$H981*$F982)))</f>
        <v>0</v>
      </c>
      <c r="AD981" s="649">
        <f t="shared" ref="AD981" si="12217">((AD982*$H981)-((AD982*$H981*$E982)+(AD982*$H981*$F982)))</f>
        <v>0</v>
      </c>
      <c r="AE981" s="649">
        <f t="shared" ref="AE981" si="12218">((AE982*$H981)-((AE982*$H981*$E982)+(AE982*$H981*$F982)))</f>
        <v>0</v>
      </c>
      <c r="AF981" s="649">
        <f t="shared" ref="AF981" si="12219">((AF982*$H981)-((AF982*$H981*$E982)+(AF982*$H981*$F982)))</f>
        <v>0</v>
      </c>
      <c r="AG981" s="649">
        <f t="shared" ref="AG981" si="12220">((AG982*$H981)-((AG982*$H981*$E982)+(AG982*$H981*$F982)))</f>
        <v>0</v>
      </c>
      <c r="AH981" s="649">
        <f>+AH982*H981</f>
        <v>19688.612070145882</v>
      </c>
      <c r="AI981" s="649">
        <f t="shared" ref="AI981" si="12221">+AI982*H981</f>
        <v>0</v>
      </c>
      <c r="AJ981" s="649">
        <v>0</v>
      </c>
      <c r="AK981" s="649">
        <v>0</v>
      </c>
      <c r="AL981" s="649">
        <v>0</v>
      </c>
      <c r="AM981" s="649">
        <v>0</v>
      </c>
      <c r="AN981" s="649">
        <v>0</v>
      </c>
      <c r="AO981" s="649">
        <v>0</v>
      </c>
      <c r="AP981" s="649">
        <v>0</v>
      </c>
      <c r="AQ981" s="649">
        <v>0</v>
      </c>
      <c r="AR981" s="649">
        <v>0</v>
      </c>
      <c r="AS981" s="649">
        <v>0</v>
      </c>
      <c r="AT981" s="649">
        <v>0</v>
      </c>
      <c r="AU981" s="649">
        <v>0</v>
      </c>
      <c r="AV981" s="649">
        <v>0</v>
      </c>
      <c r="AW981" s="613">
        <f t="shared" si="12126"/>
        <v>393772.24140291766</v>
      </c>
      <c r="AX981" s="645">
        <f t="shared" si="12124"/>
        <v>0</v>
      </c>
      <c r="AY981" s="656">
        <f t="shared" si="12125"/>
        <v>0</v>
      </c>
      <c r="AZ981" s="591"/>
    </row>
    <row r="982" spans="1:52" s="314" customFormat="1">
      <c r="A982" s="642"/>
      <c r="B982" s="636"/>
      <c r="C982" s="636"/>
      <c r="D982" s="651"/>
      <c r="E982" s="652">
        <v>0.3</v>
      </c>
      <c r="F982" s="652">
        <v>0.05</v>
      </c>
      <c r="G982" s="653"/>
      <c r="H982" s="640"/>
      <c r="I982" s="640">
        <f t="shared" si="12008"/>
        <v>1.35</v>
      </c>
      <c r="J982" s="658">
        <v>0</v>
      </c>
      <c r="K982" s="658">
        <v>0</v>
      </c>
      <c r="L982" s="658">
        <v>0</v>
      </c>
      <c r="M982" s="658">
        <v>0</v>
      </c>
      <c r="N982" s="658">
        <v>0</v>
      </c>
      <c r="O982" s="658">
        <v>0.1</v>
      </c>
      <c r="P982" s="658">
        <v>0.1</v>
      </c>
      <c r="Q982" s="658">
        <v>0.1</v>
      </c>
      <c r="R982" s="658">
        <v>0</v>
      </c>
      <c r="S982" s="658">
        <v>0</v>
      </c>
      <c r="T982" s="658">
        <v>0</v>
      </c>
      <c r="U982" s="658">
        <v>0</v>
      </c>
      <c r="V982" s="658">
        <v>0</v>
      </c>
      <c r="W982" s="658">
        <v>0</v>
      </c>
      <c r="X982" s="658">
        <v>0.03</v>
      </c>
      <c r="Y982" s="658">
        <v>0.7</v>
      </c>
      <c r="Z982" s="658">
        <v>0.27</v>
      </c>
      <c r="AA982" s="658">
        <v>0</v>
      </c>
      <c r="AB982" s="658">
        <v>0</v>
      </c>
      <c r="AC982" s="658">
        <v>0</v>
      </c>
      <c r="AD982" s="658">
        <v>0</v>
      </c>
      <c r="AE982" s="658">
        <v>0</v>
      </c>
      <c r="AF982" s="658">
        <v>0</v>
      </c>
      <c r="AG982" s="658">
        <v>0</v>
      </c>
      <c r="AH982" s="658">
        <v>0.05</v>
      </c>
      <c r="AI982" s="658">
        <v>0</v>
      </c>
      <c r="AJ982" s="658">
        <v>0</v>
      </c>
      <c r="AK982" s="658">
        <v>0</v>
      </c>
      <c r="AL982" s="658">
        <v>0</v>
      </c>
      <c r="AM982" s="658">
        <v>0</v>
      </c>
      <c r="AN982" s="658">
        <v>0</v>
      </c>
      <c r="AO982" s="658">
        <v>0</v>
      </c>
      <c r="AP982" s="658">
        <v>0</v>
      </c>
      <c r="AQ982" s="658">
        <v>0</v>
      </c>
      <c r="AR982" s="658">
        <v>0</v>
      </c>
      <c r="AS982" s="658">
        <v>0</v>
      </c>
      <c r="AT982" s="658">
        <v>0</v>
      </c>
      <c r="AU982" s="658">
        <v>0</v>
      </c>
      <c r="AV982" s="658">
        <v>0</v>
      </c>
      <c r="AW982" s="613">
        <f t="shared" si="12126"/>
        <v>1.35</v>
      </c>
      <c r="AX982" s="645">
        <f t="shared" si="12124"/>
        <v>1.35</v>
      </c>
      <c r="AY982" s="656" t="e">
        <f t="shared" si="12125"/>
        <v>#DIV/0!</v>
      </c>
      <c r="AZ982" s="661"/>
    </row>
    <row r="983" spans="1:52">
      <c r="A983" s="590"/>
      <c r="B983" s="646" t="s">
        <v>305</v>
      </c>
      <c r="C983" s="646" t="s">
        <v>1109</v>
      </c>
      <c r="D983" s="647" t="s">
        <v>1110</v>
      </c>
      <c r="E983" s="648"/>
      <c r="F983" s="648"/>
      <c r="G983" s="649"/>
      <c r="H983" s="650">
        <v>393772.2414029176</v>
      </c>
      <c r="I983" s="650">
        <f t="shared" si="12008"/>
        <v>393772.24140291766</v>
      </c>
      <c r="J983" s="649">
        <v>0</v>
      </c>
      <c r="K983" s="649">
        <v>0</v>
      </c>
      <c r="L983" s="649">
        <v>0</v>
      </c>
      <c r="M983" s="649">
        <v>0</v>
      </c>
      <c r="N983" s="649">
        <v>0</v>
      </c>
      <c r="O983" s="649">
        <f>+O984*$H983</f>
        <v>39377.224140291764</v>
      </c>
      <c r="P983" s="649">
        <f t="shared" ref="P983" si="12222">+P984*$H983</f>
        <v>39377.224140291764</v>
      </c>
      <c r="Q983" s="649">
        <f t="shared" ref="Q983" si="12223">+Q984*$H983</f>
        <v>39377.224140291764</v>
      </c>
      <c r="R983" s="649">
        <f t="shared" ref="R983" si="12224">((R984*$H983)-((R984*$H983*$E984)+(R984*$H983*$F984)))</f>
        <v>0</v>
      </c>
      <c r="S983" s="649">
        <f t="shared" ref="S983" si="12225">((S984*$H983)-((S984*$H983*$E984)+(S984*$H983*$F984)))</f>
        <v>0</v>
      </c>
      <c r="T983" s="649">
        <f t="shared" ref="T983" si="12226">((T984*$H983)-((T984*$H983*$E984)+(T984*$H983*$F984)))</f>
        <v>0</v>
      </c>
      <c r="U983" s="649">
        <f t="shared" ref="U983" si="12227">((U984*$H983)-((U984*$H983*$E984)+(U984*$H983*$F984)))</f>
        <v>0</v>
      </c>
      <c r="V983" s="649">
        <f t="shared" ref="V983" si="12228">((V984*$H983)-((V984*$H983*$E984)+(V984*$H983*$F984)))</f>
        <v>0</v>
      </c>
      <c r="W983" s="649">
        <f t="shared" ref="W983" si="12229">((W984*$H983)-((W984*$H983*$E984)+(W984*$H983*$F984)))</f>
        <v>0</v>
      </c>
      <c r="X983" s="649">
        <f t="shared" ref="X983" si="12230">((X984*$H983)-((X984*$H983*$E984)+(X984*$H983*$F984)))</f>
        <v>0</v>
      </c>
      <c r="Y983" s="649">
        <f t="shared" ref="Y983" si="12231">((Y984*$H983)-((Y984*$H983*$E984)+(Y984*$H983*$F984)))</f>
        <v>99821.263195639622</v>
      </c>
      <c r="Z983" s="649">
        <f t="shared" ref="Z983" si="12232">((Z984*$H983)-((Z984*$H983*$E984)+(Z984*$H983*$F984)))</f>
        <v>156130.69371625682</v>
      </c>
      <c r="AA983" s="649">
        <f t="shared" ref="AA983" si="12233">((AA984*$H983)-((AA984*$H983*$E984)+(AA984*$H983*$F984)))</f>
        <v>0</v>
      </c>
      <c r="AB983" s="649">
        <f t="shared" ref="AB983" si="12234">((AB984*$H983)-((AB984*$H983*$E984)+(AB984*$H983*$F984)))</f>
        <v>0</v>
      </c>
      <c r="AC983" s="649">
        <f t="shared" ref="AC983" si="12235">((AC984*$H983)-((AC984*$H983*$E984)+(AC984*$H983*$F984)))</f>
        <v>0</v>
      </c>
      <c r="AD983" s="649">
        <f t="shared" ref="AD983" si="12236">((AD984*$H983)-((AD984*$H983*$E984)+(AD984*$H983*$F984)))</f>
        <v>0</v>
      </c>
      <c r="AE983" s="649">
        <f t="shared" ref="AE983" si="12237">((AE984*$H983)-((AE984*$H983*$E984)+(AE984*$H983*$F984)))</f>
        <v>0</v>
      </c>
      <c r="AF983" s="649">
        <f t="shared" ref="AF983" si="12238">((AF984*$H983)-((AF984*$H983*$E984)+(AF984*$H983*$F984)))</f>
        <v>0</v>
      </c>
      <c r="AG983" s="649">
        <f t="shared" ref="AG983" si="12239">((AG984*$H983)-((AG984*$H983*$E984)+(AG984*$H983*$F984)))</f>
        <v>0</v>
      </c>
      <c r="AH983" s="649">
        <f>+AH984*H983</f>
        <v>19688.612070145882</v>
      </c>
      <c r="AI983" s="649">
        <f t="shared" ref="AI983" si="12240">+AI984*H983</f>
        <v>0</v>
      </c>
      <c r="AJ983" s="649">
        <v>0</v>
      </c>
      <c r="AK983" s="649">
        <v>0</v>
      </c>
      <c r="AL983" s="649">
        <v>0</v>
      </c>
      <c r="AM983" s="649">
        <v>0</v>
      </c>
      <c r="AN983" s="649">
        <v>0</v>
      </c>
      <c r="AO983" s="649">
        <v>0</v>
      </c>
      <c r="AP983" s="649">
        <v>0</v>
      </c>
      <c r="AQ983" s="649">
        <v>0</v>
      </c>
      <c r="AR983" s="649">
        <v>0</v>
      </c>
      <c r="AS983" s="649">
        <v>0</v>
      </c>
      <c r="AT983" s="649">
        <v>0</v>
      </c>
      <c r="AU983" s="649">
        <v>0</v>
      </c>
      <c r="AV983" s="649">
        <v>0</v>
      </c>
      <c r="AW983" s="613">
        <f t="shared" si="12126"/>
        <v>393772.24140291766</v>
      </c>
      <c r="AX983" s="645">
        <f t="shared" si="12124"/>
        <v>0</v>
      </c>
      <c r="AY983" s="656">
        <f t="shared" si="12125"/>
        <v>0</v>
      </c>
      <c r="AZ983" s="591"/>
    </row>
    <row r="984" spans="1:52" s="314" customFormat="1">
      <c r="A984" s="642"/>
      <c r="B984" s="636"/>
      <c r="C984" s="636"/>
      <c r="D984" s="651"/>
      <c r="E984" s="652">
        <v>0.3</v>
      </c>
      <c r="F984" s="652">
        <v>0.05</v>
      </c>
      <c r="G984" s="653"/>
      <c r="H984" s="640"/>
      <c r="I984" s="640">
        <f t="shared" si="12008"/>
        <v>1.35</v>
      </c>
      <c r="J984" s="658">
        <v>0</v>
      </c>
      <c r="K984" s="658">
        <v>0</v>
      </c>
      <c r="L984" s="658">
        <v>0</v>
      </c>
      <c r="M984" s="658">
        <v>0</v>
      </c>
      <c r="N984" s="658">
        <v>0</v>
      </c>
      <c r="O984" s="658">
        <v>0.1</v>
      </c>
      <c r="P984" s="658">
        <v>0.1</v>
      </c>
      <c r="Q984" s="658">
        <v>0.1</v>
      </c>
      <c r="R984" s="658">
        <v>0</v>
      </c>
      <c r="S984" s="658">
        <v>0</v>
      </c>
      <c r="T984" s="658">
        <v>0</v>
      </c>
      <c r="U984" s="658">
        <v>0</v>
      </c>
      <c r="V984" s="658">
        <v>0</v>
      </c>
      <c r="W984" s="658">
        <v>0</v>
      </c>
      <c r="X984" s="658">
        <v>0</v>
      </c>
      <c r="Y984" s="658">
        <v>0.39</v>
      </c>
      <c r="Z984" s="658">
        <v>0.61</v>
      </c>
      <c r="AA984" s="658">
        <v>0</v>
      </c>
      <c r="AB984" s="658">
        <v>0</v>
      </c>
      <c r="AC984" s="658">
        <v>0</v>
      </c>
      <c r="AD984" s="658">
        <v>0</v>
      </c>
      <c r="AE984" s="658">
        <v>0</v>
      </c>
      <c r="AF984" s="658">
        <v>0</v>
      </c>
      <c r="AG984" s="658">
        <v>0</v>
      </c>
      <c r="AH984" s="658">
        <v>0.05</v>
      </c>
      <c r="AI984" s="658">
        <v>0</v>
      </c>
      <c r="AJ984" s="658">
        <v>0</v>
      </c>
      <c r="AK984" s="658">
        <v>0</v>
      </c>
      <c r="AL984" s="658">
        <v>0</v>
      </c>
      <c r="AM984" s="658">
        <v>0</v>
      </c>
      <c r="AN984" s="658">
        <v>0</v>
      </c>
      <c r="AO984" s="658">
        <v>0</v>
      </c>
      <c r="AP984" s="658">
        <v>0</v>
      </c>
      <c r="AQ984" s="658">
        <v>0</v>
      </c>
      <c r="AR984" s="658">
        <v>0</v>
      </c>
      <c r="AS984" s="658">
        <v>0</v>
      </c>
      <c r="AT984" s="658">
        <v>0</v>
      </c>
      <c r="AU984" s="658">
        <v>0</v>
      </c>
      <c r="AV984" s="658">
        <v>0</v>
      </c>
      <c r="AW984" s="613">
        <f t="shared" si="12126"/>
        <v>1.35</v>
      </c>
      <c r="AX984" s="645">
        <f t="shared" si="12124"/>
        <v>1.35</v>
      </c>
      <c r="AY984" s="656" t="e">
        <f t="shared" si="12125"/>
        <v>#DIV/0!</v>
      </c>
      <c r="AZ984" s="661"/>
    </row>
    <row r="985" spans="1:52">
      <c r="A985" s="590"/>
      <c r="B985" s="646" t="s">
        <v>305</v>
      </c>
      <c r="C985" s="646" t="s">
        <v>1111</v>
      </c>
      <c r="D985" s="647" t="s">
        <v>1112</v>
      </c>
      <c r="E985" s="648"/>
      <c r="F985" s="648"/>
      <c r="G985" s="649"/>
      <c r="H985" s="650">
        <v>393772.2414029176</v>
      </c>
      <c r="I985" s="650">
        <f t="shared" si="12008"/>
        <v>393772.24140291766</v>
      </c>
      <c r="J985" s="649">
        <v>0</v>
      </c>
      <c r="K985" s="649">
        <v>0</v>
      </c>
      <c r="L985" s="649">
        <v>0</v>
      </c>
      <c r="M985" s="649">
        <v>0</v>
      </c>
      <c r="N985" s="649">
        <v>0</v>
      </c>
      <c r="O985" s="649">
        <f>+O986*$H985</f>
        <v>39377.224140291764</v>
      </c>
      <c r="P985" s="649">
        <f t="shared" ref="P985" si="12241">+P986*$H985</f>
        <v>39377.224140291764</v>
      </c>
      <c r="Q985" s="649">
        <f t="shared" ref="Q985" si="12242">+Q986*$H985</f>
        <v>39377.224140291764</v>
      </c>
      <c r="R985" s="649">
        <f t="shared" ref="R985" si="12243">((R986*$H985)-((R986*$H985*$E986)+(R986*$H985*$F986)))</f>
        <v>0</v>
      </c>
      <c r="S985" s="649">
        <f t="shared" ref="S985" si="12244">((S986*$H985)-((S986*$H985*$E986)+(S986*$H985*$F986)))</f>
        <v>0</v>
      </c>
      <c r="T985" s="649">
        <f t="shared" ref="T985" si="12245">((T986*$H985)-((T986*$H985*$E986)+(T986*$H985*$F986)))</f>
        <v>0</v>
      </c>
      <c r="U985" s="649">
        <f t="shared" ref="U985" si="12246">((U986*$H985)-((U986*$H985*$E986)+(U986*$H985*$F986)))</f>
        <v>0</v>
      </c>
      <c r="V985" s="649">
        <f t="shared" ref="V985" si="12247">((V986*$H985)-((V986*$H985*$E986)+(V986*$H985*$F986)))</f>
        <v>0</v>
      </c>
      <c r="W985" s="649">
        <f t="shared" ref="W985" si="12248">((W986*$H985)-((W986*$H985*$E986)+(W986*$H985*$F986)))</f>
        <v>0</v>
      </c>
      <c r="X985" s="649">
        <f t="shared" ref="X985" si="12249">((X986*$H985)-((X986*$H985*$E986)+(X986*$H985*$F986)))</f>
        <v>0</v>
      </c>
      <c r="Y985" s="649">
        <f t="shared" ref="Y985" si="12250">((Y986*$H985)-((Y986*$H985*$E986)+(Y986*$H985*$F986)))</f>
        <v>12797.597845594824</v>
      </c>
      <c r="Z985" s="649">
        <f t="shared" ref="Z985" si="12251">((Z986*$H985)-((Z986*$H985*$E986)+(Z986*$H985*$F986)))</f>
        <v>186844.92854568441</v>
      </c>
      <c r="AA985" s="649">
        <f t="shared" ref="AA985" si="12252">((AA986*$H985)-((AA986*$H985*$E986)+(AA986*$H985*$F986)))</f>
        <v>56309.430520617214</v>
      </c>
      <c r="AB985" s="649">
        <f t="shared" ref="AB985" si="12253">((AB986*$H985)-((AB986*$H985*$E986)+(AB986*$H985*$F986)))</f>
        <v>0</v>
      </c>
      <c r="AC985" s="649">
        <f t="shared" ref="AC985" si="12254">((AC986*$H985)-((AC986*$H985*$E986)+(AC986*$H985*$F986)))</f>
        <v>0</v>
      </c>
      <c r="AD985" s="649">
        <f t="shared" ref="AD985" si="12255">((AD986*$H985)-((AD986*$H985*$E986)+(AD986*$H985*$F986)))</f>
        <v>0</v>
      </c>
      <c r="AE985" s="649">
        <f t="shared" ref="AE985" si="12256">((AE986*$H985)-((AE986*$H985*$E986)+(AE986*$H985*$F986)))</f>
        <v>0</v>
      </c>
      <c r="AF985" s="649">
        <f t="shared" ref="AF985" si="12257">((AF986*$H985)-((AF986*$H985*$E986)+(AF986*$H985*$F986)))</f>
        <v>0</v>
      </c>
      <c r="AG985" s="649">
        <f t="shared" ref="AG985" si="12258">((AG986*$H985)-((AG986*$H985*$E986)+(AG986*$H985*$F986)))</f>
        <v>0</v>
      </c>
      <c r="AH985" s="649">
        <f>+AH986*H985</f>
        <v>19688.612070145882</v>
      </c>
      <c r="AI985" s="649">
        <f t="shared" ref="AI985" si="12259">+AI986*H985</f>
        <v>0</v>
      </c>
      <c r="AJ985" s="649">
        <v>0</v>
      </c>
      <c r="AK985" s="649">
        <v>0</v>
      </c>
      <c r="AL985" s="649">
        <v>0</v>
      </c>
      <c r="AM985" s="649">
        <v>0</v>
      </c>
      <c r="AN985" s="649">
        <v>0</v>
      </c>
      <c r="AO985" s="649">
        <v>0</v>
      </c>
      <c r="AP985" s="649">
        <v>0</v>
      </c>
      <c r="AQ985" s="649">
        <v>0</v>
      </c>
      <c r="AR985" s="649">
        <v>0</v>
      </c>
      <c r="AS985" s="649">
        <v>0</v>
      </c>
      <c r="AT985" s="649">
        <v>0</v>
      </c>
      <c r="AU985" s="649">
        <v>0</v>
      </c>
      <c r="AV985" s="649">
        <v>0</v>
      </c>
      <c r="AW985" s="613">
        <f t="shared" si="12126"/>
        <v>393772.24140291766</v>
      </c>
      <c r="AX985" s="645">
        <f t="shared" si="12124"/>
        <v>0</v>
      </c>
      <c r="AY985" s="656">
        <f t="shared" si="12125"/>
        <v>0</v>
      </c>
      <c r="AZ985" s="591"/>
    </row>
    <row r="986" spans="1:52" s="314" customFormat="1">
      <c r="A986" s="642"/>
      <c r="B986" s="636"/>
      <c r="C986" s="636"/>
      <c r="D986" s="651"/>
      <c r="E986" s="652">
        <v>0.3</v>
      </c>
      <c r="F986" s="652">
        <v>0.05</v>
      </c>
      <c r="G986" s="653"/>
      <c r="H986" s="640"/>
      <c r="I986" s="640">
        <f t="shared" si="12008"/>
        <v>1.35</v>
      </c>
      <c r="J986" s="658">
        <v>0</v>
      </c>
      <c r="K986" s="658">
        <v>0</v>
      </c>
      <c r="L986" s="658">
        <v>0</v>
      </c>
      <c r="M986" s="658">
        <v>0</v>
      </c>
      <c r="N986" s="658">
        <v>0</v>
      </c>
      <c r="O986" s="658">
        <v>0.1</v>
      </c>
      <c r="P986" s="658">
        <v>0.1</v>
      </c>
      <c r="Q986" s="658">
        <v>0.1</v>
      </c>
      <c r="R986" s="658">
        <v>0</v>
      </c>
      <c r="S986" s="658">
        <v>0</v>
      </c>
      <c r="T986" s="658">
        <v>0</v>
      </c>
      <c r="U986" s="658">
        <v>0</v>
      </c>
      <c r="V986" s="658">
        <v>0</v>
      </c>
      <c r="W986" s="658">
        <v>0</v>
      </c>
      <c r="X986" s="658">
        <v>0</v>
      </c>
      <c r="Y986" s="658">
        <v>0.05</v>
      </c>
      <c r="Z986" s="658">
        <v>0.73</v>
      </c>
      <c r="AA986" s="658">
        <v>0.21999999999999997</v>
      </c>
      <c r="AB986" s="658">
        <v>0</v>
      </c>
      <c r="AC986" s="658">
        <v>0</v>
      </c>
      <c r="AD986" s="658">
        <v>0</v>
      </c>
      <c r="AE986" s="658">
        <v>0</v>
      </c>
      <c r="AF986" s="658">
        <v>0</v>
      </c>
      <c r="AG986" s="658">
        <v>0</v>
      </c>
      <c r="AH986" s="658">
        <v>0.05</v>
      </c>
      <c r="AI986" s="658">
        <v>0</v>
      </c>
      <c r="AJ986" s="658">
        <v>0</v>
      </c>
      <c r="AK986" s="658">
        <v>0</v>
      </c>
      <c r="AL986" s="658">
        <v>0</v>
      </c>
      <c r="AM986" s="658">
        <v>0</v>
      </c>
      <c r="AN986" s="658">
        <v>0</v>
      </c>
      <c r="AO986" s="658">
        <v>0</v>
      </c>
      <c r="AP986" s="658">
        <v>0</v>
      </c>
      <c r="AQ986" s="658">
        <v>0</v>
      </c>
      <c r="AR986" s="658">
        <v>0</v>
      </c>
      <c r="AS986" s="658">
        <v>0</v>
      </c>
      <c r="AT986" s="658">
        <v>0</v>
      </c>
      <c r="AU986" s="658">
        <v>0</v>
      </c>
      <c r="AV986" s="658">
        <v>0</v>
      </c>
      <c r="AW986" s="613">
        <f t="shared" si="12126"/>
        <v>1.35</v>
      </c>
      <c r="AX986" s="645">
        <f t="shared" si="12124"/>
        <v>1.35</v>
      </c>
      <c r="AY986" s="656" t="e">
        <f t="shared" si="12125"/>
        <v>#DIV/0!</v>
      </c>
      <c r="AZ986" s="661"/>
    </row>
    <row r="987" spans="1:52">
      <c r="A987" s="590"/>
      <c r="B987" s="646" t="s">
        <v>305</v>
      </c>
      <c r="C987" s="646" t="s">
        <v>1113</v>
      </c>
      <c r="D987" s="647" t="s">
        <v>1114</v>
      </c>
      <c r="E987" s="648"/>
      <c r="F987" s="648"/>
      <c r="G987" s="649"/>
      <c r="H987" s="650">
        <v>393772.2414029176</v>
      </c>
      <c r="I987" s="650">
        <f t="shared" si="12008"/>
        <v>393772.24140291766</v>
      </c>
      <c r="J987" s="649">
        <v>0</v>
      </c>
      <c r="K987" s="649">
        <v>0</v>
      </c>
      <c r="L987" s="649">
        <v>0</v>
      </c>
      <c r="M987" s="649">
        <v>0</v>
      </c>
      <c r="N987" s="649">
        <v>0</v>
      </c>
      <c r="O987" s="649">
        <f>+O988*$H987</f>
        <v>39377.224140291764</v>
      </c>
      <c r="P987" s="649">
        <f t="shared" ref="P987" si="12260">+P988*$H987</f>
        <v>39377.224140291764</v>
      </c>
      <c r="Q987" s="649">
        <f t="shared" ref="Q987" si="12261">+Q988*$H987</f>
        <v>39377.224140291764</v>
      </c>
      <c r="R987" s="649">
        <f t="shared" ref="R987" si="12262">((R988*$H987)-((R988*$H987*$E988)+(R988*$H987*$F988)))</f>
        <v>0</v>
      </c>
      <c r="S987" s="649">
        <f t="shared" ref="S987" si="12263">((S988*$H987)-((S988*$H987*$E988)+(S988*$H987*$F988)))</f>
        <v>0</v>
      </c>
      <c r="T987" s="649">
        <f t="shared" ref="T987" si="12264">((T988*$H987)-((T988*$H987*$E988)+(T988*$H987*$F988)))</f>
        <v>0</v>
      </c>
      <c r="U987" s="649">
        <f t="shared" ref="U987" si="12265">((U988*$H987)-((U988*$H987*$E988)+(U988*$H987*$F988)))</f>
        <v>0</v>
      </c>
      <c r="V987" s="649">
        <f t="shared" ref="V987" si="12266">((V988*$H987)-((V988*$H987*$E988)+(V988*$H987*$F988)))</f>
        <v>0</v>
      </c>
      <c r="W987" s="649">
        <f t="shared" ref="W987" si="12267">((W988*$H987)-((W988*$H987*$E988)+(W988*$H987*$F988)))</f>
        <v>0</v>
      </c>
      <c r="X987" s="649">
        <f t="shared" ref="X987" si="12268">((X988*$H987)-((X988*$H987*$E988)+(X988*$H987*$F988)))</f>
        <v>0</v>
      </c>
      <c r="Y987" s="649">
        <f t="shared" ref="Y987" si="12269">((Y988*$H987)-((Y988*$H987*$E988)+(Y988*$H987*$F988)))</f>
        <v>0</v>
      </c>
      <c r="Z987" s="649">
        <f t="shared" ref="Z987" si="12270">((Z988*$H987)-((Z988*$H987*$E988)+(Z988*$H987*$F988)))</f>
        <v>110059.34147211547</v>
      </c>
      <c r="AA987" s="649">
        <f t="shared" ref="AA987" si="12271">((AA988*$H987)-((AA988*$H987*$E988)+(AA988*$H987*$F988)))</f>
        <v>145892.61543978099</v>
      </c>
      <c r="AB987" s="649">
        <f t="shared" ref="AB987" si="12272">((AB988*$H987)-((AB988*$H987*$E988)+(AB988*$H987*$F988)))</f>
        <v>0</v>
      </c>
      <c r="AC987" s="649">
        <f t="shared" ref="AC987" si="12273">((AC988*$H987)-((AC988*$H987*$E988)+(AC988*$H987*$F988)))</f>
        <v>0</v>
      </c>
      <c r="AD987" s="649">
        <f t="shared" ref="AD987" si="12274">((AD988*$H987)-((AD988*$H987*$E988)+(AD988*$H987*$F988)))</f>
        <v>0</v>
      </c>
      <c r="AE987" s="649">
        <f t="shared" ref="AE987" si="12275">((AE988*$H987)-((AE988*$H987*$E988)+(AE988*$H987*$F988)))</f>
        <v>0</v>
      </c>
      <c r="AF987" s="649">
        <f t="shared" ref="AF987" si="12276">((AF988*$H987)-((AF988*$H987*$E988)+(AF988*$H987*$F988)))</f>
        <v>0</v>
      </c>
      <c r="AG987" s="649">
        <f t="shared" ref="AG987" si="12277">((AG988*$H987)-((AG988*$H987*$E988)+(AG988*$H987*$F988)))</f>
        <v>0</v>
      </c>
      <c r="AH987" s="649">
        <f>+AH988*H987</f>
        <v>19688.612070145882</v>
      </c>
      <c r="AI987" s="649">
        <f t="shared" ref="AI987" si="12278">+AI988*H987</f>
        <v>0</v>
      </c>
      <c r="AJ987" s="649">
        <v>0</v>
      </c>
      <c r="AK987" s="649">
        <v>0</v>
      </c>
      <c r="AL987" s="649">
        <v>0</v>
      </c>
      <c r="AM987" s="649">
        <v>0</v>
      </c>
      <c r="AN987" s="649">
        <v>0</v>
      </c>
      <c r="AO987" s="649">
        <v>0</v>
      </c>
      <c r="AP987" s="649">
        <v>0</v>
      </c>
      <c r="AQ987" s="649">
        <v>0</v>
      </c>
      <c r="AR987" s="649">
        <v>0</v>
      </c>
      <c r="AS987" s="649">
        <v>0</v>
      </c>
      <c r="AT987" s="649">
        <v>0</v>
      </c>
      <c r="AU987" s="649">
        <v>0</v>
      </c>
      <c r="AV987" s="649">
        <v>0</v>
      </c>
      <c r="AW987" s="613">
        <f t="shared" si="12126"/>
        <v>393772.24140291766</v>
      </c>
      <c r="AX987" s="645">
        <f t="shared" si="12124"/>
        <v>0</v>
      </c>
      <c r="AY987" s="656">
        <f t="shared" si="12125"/>
        <v>0</v>
      </c>
      <c r="AZ987" s="591"/>
    </row>
    <row r="988" spans="1:52" s="314" customFormat="1">
      <c r="A988" s="642"/>
      <c r="B988" s="636"/>
      <c r="C988" s="636"/>
      <c r="D988" s="651"/>
      <c r="E988" s="652">
        <v>0.3</v>
      </c>
      <c r="F988" s="652">
        <v>0.05</v>
      </c>
      <c r="G988" s="653"/>
      <c r="H988" s="640"/>
      <c r="I988" s="640">
        <f t="shared" si="12008"/>
        <v>1.35</v>
      </c>
      <c r="J988" s="658">
        <v>0</v>
      </c>
      <c r="K988" s="658">
        <v>0</v>
      </c>
      <c r="L988" s="658">
        <v>0</v>
      </c>
      <c r="M988" s="658">
        <v>0</v>
      </c>
      <c r="N988" s="658">
        <v>0</v>
      </c>
      <c r="O988" s="658">
        <v>0.1</v>
      </c>
      <c r="P988" s="658">
        <v>0.1</v>
      </c>
      <c r="Q988" s="658">
        <v>0.1</v>
      </c>
      <c r="R988" s="658">
        <v>0</v>
      </c>
      <c r="S988" s="658">
        <v>0</v>
      </c>
      <c r="T988" s="658">
        <v>0</v>
      </c>
      <c r="U988" s="658">
        <v>0</v>
      </c>
      <c r="V988" s="658">
        <v>0</v>
      </c>
      <c r="W988" s="658">
        <v>0</v>
      </c>
      <c r="X988" s="658">
        <v>0</v>
      </c>
      <c r="Y988" s="658">
        <v>0</v>
      </c>
      <c r="Z988" s="658">
        <v>0.43</v>
      </c>
      <c r="AA988" s="658">
        <v>0.57000000000000006</v>
      </c>
      <c r="AB988" s="658">
        <v>0</v>
      </c>
      <c r="AC988" s="658">
        <v>0</v>
      </c>
      <c r="AD988" s="658">
        <v>0</v>
      </c>
      <c r="AE988" s="658">
        <v>0</v>
      </c>
      <c r="AF988" s="658">
        <v>0</v>
      </c>
      <c r="AG988" s="658">
        <v>0</v>
      </c>
      <c r="AH988" s="658">
        <v>0.05</v>
      </c>
      <c r="AI988" s="658">
        <v>0</v>
      </c>
      <c r="AJ988" s="658">
        <v>0</v>
      </c>
      <c r="AK988" s="658">
        <v>0</v>
      </c>
      <c r="AL988" s="658">
        <v>0</v>
      </c>
      <c r="AM988" s="658">
        <v>0</v>
      </c>
      <c r="AN988" s="658">
        <v>0</v>
      </c>
      <c r="AO988" s="658">
        <v>0</v>
      </c>
      <c r="AP988" s="658">
        <v>0</v>
      </c>
      <c r="AQ988" s="658">
        <v>0</v>
      </c>
      <c r="AR988" s="658">
        <v>0</v>
      </c>
      <c r="AS988" s="658">
        <v>0</v>
      </c>
      <c r="AT988" s="658">
        <v>0</v>
      </c>
      <c r="AU988" s="658">
        <v>0</v>
      </c>
      <c r="AV988" s="658">
        <v>0</v>
      </c>
      <c r="AW988" s="613">
        <f t="shared" si="12126"/>
        <v>1.35</v>
      </c>
      <c r="AX988" s="645">
        <f t="shared" si="12124"/>
        <v>1.35</v>
      </c>
      <c r="AY988" s="656" t="e">
        <f t="shared" si="12125"/>
        <v>#DIV/0!</v>
      </c>
      <c r="AZ988" s="661"/>
    </row>
    <row r="989" spans="1:52">
      <c r="A989" s="590"/>
      <c r="B989" s="646" t="s">
        <v>305</v>
      </c>
      <c r="C989" s="646" t="s">
        <v>1115</v>
      </c>
      <c r="D989" s="647" t="s">
        <v>1116</v>
      </c>
      <c r="E989" s="648"/>
      <c r="F989" s="648"/>
      <c r="G989" s="649"/>
      <c r="H989" s="650">
        <v>267902.06912723405</v>
      </c>
      <c r="I989" s="650">
        <f t="shared" si="12008"/>
        <v>267902.06912723405</v>
      </c>
      <c r="J989" s="649">
        <v>0</v>
      </c>
      <c r="K989" s="649">
        <v>0</v>
      </c>
      <c r="L989" s="649">
        <v>0</v>
      </c>
      <c r="M989" s="649">
        <v>0</v>
      </c>
      <c r="N989" s="649">
        <v>0</v>
      </c>
      <c r="O989" s="649">
        <f>+O990*$H989</f>
        <v>26790.206912723406</v>
      </c>
      <c r="P989" s="649">
        <f t="shared" ref="P989" si="12279">+P990*$H989</f>
        <v>26790.206912723406</v>
      </c>
      <c r="Q989" s="649">
        <f t="shared" ref="Q989" si="12280">+Q990*$H989</f>
        <v>26790.206912723406</v>
      </c>
      <c r="R989" s="649">
        <f t="shared" ref="R989" si="12281">((R990*$H989)-((R990*$H989*$E990)+(R990*$H989*$F990)))</f>
        <v>0</v>
      </c>
      <c r="S989" s="649">
        <f t="shared" ref="S989" si="12282">((S990*$H989)-((S990*$H989*$E990)+(S990*$H989*$F990)))</f>
        <v>0</v>
      </c>
      <c r="T989" s="649">
        <f t="shared" ref="T989" si="12283">((T990*$H989)-((T990*$H989*$E990)+(T990*$H989*$F990)))</f>
        <v>0</v>
      </c>
      <c r="U989" s="649">
        <f t="shared" ref="U989" si="12284">((U990*$H989)-((U990*$H989*$E990)+(U990*$H989*$F990)))</f>
        <v>0</v>
      </c>
      <c r="V989" s="649">
        <f t="shared" ref="V989" si="12285">((V990*$H989)-((V990*$H989*$E990)+(V990*$H989*$F990)))</f>
        <v>0</v>
      </c>
      <c r="W989" s="649">
        <f t="shared" ref="W989" si="12286">((W990*$H989)-((W990*$H989*$E990)+(W990*$H989*$F990)))</f>
        <v>0</v>
      </c>
      <c r="X989" s="649">
        <f t="shared" ref="X989" si="12287">((X990*$H989)-((X990*$H989*$E990)+(X990*$H989*$F990)))</f>
        <v>0</v>
      </c>
      <c r="Y989" s="649">
        <f t="shared" ref="Y989" si="12288">((Y990*$H989)-((Y990*$H989*$E990)+(Y990*$H989*$F990)))</f>
        <v>0</v>
      </c>
      <c r="Z989" s="649">
        <f t="shared" ref="Z989" si="12289">((Z990*$H989)-((Z990*$H989*$E990)+(Z990*$H989*$F990)))</f>
        <v>15672.27104394319</v>
      </c>
      <c r="AA989" s="649">
        <f t="shared" ref="AA989" si="12290">((AA990*$H989)-((AA990*$H989*$E990)+(AA990*$H989*$F990)))</f>
        <v>114929.98765558341</v>
      </c>
      <c r="AB989" s="649">
        <f t="shared" ref="AB989" si="12291">((AB990*$H989)-((AB990*$H989*$E990)+(AB990*$H989*$F990)))</f>
        <v>43534.086233175534</v>
      </c>
      <c r="AC989" s="649">
        <f t="shared" ref="AC989" si="12292">((AC990*$H989)-((AC990*$H989*$E990)+(AC990*$H989*$F990)))</f>
        <v>0</v>
      </c>
      <c r="AD989" s="649">
        <f t="shared" ref="AD989" si="12293">((AD990*$H989)-((AD990*$H989*$E990)+(AD990*$H989*$F990)))</f>
        <v>0</v>
      </c>
      <c r="AE989" s="649">
        <f t="shared" ref="AE989" si="12294">((AE990*$H989)-((AE990*$H989*$E990)+(AE990*$H989*$F990)))</f>
        <v>0</v>
      </c>
      <c r="AF989" s="649">
        <f t="shared" ref="AF989" si="12295">((AF990*$H989)-((AF990*$H989*$E990)+(AF990*$H989*$F990)))</f>
        <v>0</v>
      </c>
      <c r="AG989" s="649">
        <f t="shared" ref="AG989" si="12296">((AG990*$H989)-((AG990*$H989*$E990)+(AG990*$H989*$F990)))</f>
        <v>0</v>
      </c>
      <c r="AH989" s="649">
        <f>+AH990*H989</f>
        <v>13395.103456361703</v>
      </c>
      <c r="AI989" s="649">
        <f t="shared" ref="AI989" si="12297">+AI990*H989</f>
        <v>0</v>
      </c>
      <c r="AJ989" s="649">
        <v>0</v>
      </c>
      <c r="AK989" s="649">
        <v>0</v>
      </c>
      <c r="AL989" s="649">
        <v>0</v>
      </c>
      <c r="AM989" s="649">
        <v>0</v>
      </c>
      <c r="AN989" s="649">
        <v>0</v>
      </c>
      <c r="AO989" s="649">
        <v>0</v>
      </c>
      <c r="AP989" s="649">
        <v>0</v>
      </c>
      <c r="AQ989" s="649">
        <v>0</v>
      </c>
      <c r="AR989" s="649">
        <v>0</v>
      </c>
      <c r="AS989" s="649">
        <v>0</v>
      </c>
      <c r="AT989" s="649">
        <v>0</v>
      </c>
      <c r="AU989" s="649">
        <v>0</v>
      </c>
      <c r="AV989" s="649">
        <v>0</v>
      </c>
      <c r="AW989" s="613">
        <f t="shared" si="12126"/>
        <v>267902.06912723405</v>
      </c>
      <c r="AX989" s="645">
        <f t="shared" si="12124"/>
        <v>0</v>
      </c>
      <c r="AY989" s="656">
        <f t="shared" si="12125"/>
        <v>0</v>
      </c>
      <c r="AZ989" s="591"/>
    </row>
    <row r="990" spans="1:52" s="314" customFormat="1">
      <c r="A990" s="642"/>
      <c r="B990" s="636"/>
      <c r="C990" s="636"/>
      <c r="D990" s="651"/>
      <c r="E990" s="652">
        <v>0.3</v>
      </c>
      <c r="F990" s="652">
        <v>0.05</v>
      </c>
      <c r="G990" s="653"/>
      <c r="H990" s="640"/>
      <c r="I990" s="640">
        <f t="shared" si="12008"/>
        <v>1.35</v>
      </c>
      <c r="J990" s="658">
        <v>0</v>
      </c>
      <c r="K990" s="658">
        <v>0</v>
      </c>
      <c r="L990" s="658">
        <v>0</v>
      </c>
      <c r="M990" s="658">
        <v>0</v>
      </c>
      <c r="N990" s="658">
        <v>0</v>
      </c>
      <c r="O990" s="658">
        <v>0.1</v>
      </c>
      <c r="P990" s="658">
        <v>0.1</v>
      </c>
      <c r="Q990" s="658">
        <v>0.1</v>
      </c>
      <c r="R990" s="658">
        <v>0</v>
      </c>
      <c r="S990" s="658">
        <v>0</v>
      </c>
      <c r="T990" s="658">
        <v>0</v>
      </c>
      <c r="U990" s="658">
        <v>0</v>
      </c>
      <c r="V990" s="658">
        <v>0</v>
      </c>
      <c r="W990" s="658">
        <v>0</v>
      </c>
      <c r="X990" s="658">
        <v>0</v>
      </c>
      <c r="Y990" s="658">
        <v>0</v>
      </c>
      <c r="Z990" s="658">
        <v>0.09</v>
      </c>
      <c r="AA990" s="658">
        <v>0.66</v>
      </c>
      <c r="AB990" s="658">
        <v>0.25</v>
      </c>
      <c r="AC990" s="658">
        <v>0</v>
      </c>
      <c r="AD990" s="658">
        <v>0</v>
      </c>
      <c r="AE990" s="658">
        <v>0</v>
      </c>
      <c r="AF990" s="658">
        <v>0</v>
      </c>
      <c r="AG990" s="658">
        <v>0</v>
      </c>
      <c r="AH990" s="658">
        <v>0.05</v>
      </c>
      <c r="AI990" s="658">
        <v>0</v>
      </c>
      <c r="AJ990" s="658">
        <v>0</v>
      </c>
      <c r="AK990" s="658">
        <v>0</v>
      </c>
      <c r="AL990" s="658">
        <v>0</v>
      </c>
      <c r="AM990" s="658">
        <v>0</v>
      </c>
      <c r="AN990" s="658">
        <v>0</v>
      </c>
      <c r="AO990" s="658">
        <v>0</v>
      </c>
      <c r="AP990" s="658">
        <v>0</v>
      </c>
      <c r="AQ990" s="658">
        <v>0</v>
      </c>
      <c r="AR990" s="658">
        <v>0</v>
      </c>
      <c r="AS990" s="658">
        <v>0</v>
      </c>
      <c r="AT990" s="658">
        <v>0</v>
      </c>
      <c r="AU990" s="658">
        <v>0</v>
      </c>
      <c r="AV990" s="658">
        <v>0</v>
      </c>
      <c r="AW990" s="613">
        <f t="shared" si="12126"/>
        <v>1.35</v>
      </c>
      <c r="AX990" s="645">
        <f t="shared" si="12124"/>
        <v>1.35</v>
      </c>
      <c r="AY990" s="656" t="e">
        <f t="shared" si="12125"/>
        <v>#DIV/0!</v>
      </c>
      <c r="AZ990" s="661"/>
    </row>
    <row r="991" spans="1:52">
      <c r="A991" s="590"/>
      <c r="B991" s="646" t="s">
        <v>305</v>
      </c>
      <c r="C991" s="646" t="s">
        <v>1117</v>
      </c>
      <c r="D991" s="647" t="s">
        <v>1118</v>
      </c>
      <c r="E991" s="648"/>
      <c r="F991" s="648"/>
      <c r="G991" s="649"/>
      <c r="H991" s="650">
        <v>267902.06912723405</v>
      </c>
      <c r="I991" s="650">
        <f t="shared" si="12008"/>
        <v>267902.06912723411</v>
      </c>
      <c r="J991" s="649">
        <v>0</v>
      </c>
      <c r="K991" s="649">
        <v>0</v>
      </c>
      <c r="L991" s="649">
        <v>0</v>
      </c>
      <c r="M991" s="649">
        <v>0</v>
      </c>
      <c r="N991" s="649">
        <v>0</v>
      </c>
      <c r="O991" s="649">
        <f>+O992*$H991</f>
        <v>26790.206912723406</v>
      </c>
      <c r="P991" s="649">
        <f t="shared" ref="P991" si="12298">+P992*$H991</f>
        <v>26790.206912723406</v>
      </c>
      <c r="Q991" s="649">
        <f t="shared" ref="Q991" si="12299">+Q992*$H991</f>
        <v>26790.206912723406</v>
      </c>
      <c r="R991" s="649">
        <f t="shared" ref="R991" si="12300">((R992*$H991)-((R992*$H991*$E992)+(R992*$H991*$F992)))</f>
        <v>0</v>
      </c>
      <c r="S991" s="649">
        <f t="shared" ref="S991" si="12301">((S992*$H991)-((S992*$H991*$E992)+(S992*$H991*$F992)))</f>
        <v>0</v>
      </c>
      <c r="T991" s="649">
        <f t="shared" ref="T991" si="12302">((T992*$H991)-((T992*$H991*$E992)+(T992*$H991*$F992)))</f>
        <v>0</v>
      </c>
      <c r="U991" s="649">
        <f t="shared" ref="U991" si="12303">((U992*$H991)-((U992*$H991*$E992)+(U992*$H991*$F992)))</f>
        <v>0</v>
      </c>
      <c r="V991" s="649">
        <f t="shared" ref="V991" si="12304">((V992*$H991)-((V992*$H991*$E992)+(V992*$H991*$F992)))</f>
        <v>0</v>
      </c>
      <c r="W991" s="649">
        <f t="shared" ref="W991" si="12305">((W992*$H991)-((W992*$H991*$E992)+(W992*$H991*$F992)))</f>
        <v>0</v>
      </c>
      <c r="X991" s="649">
        <f t="shared" ref="X991" si="12306">((X992*$H991)-((X992*$H991*$E992)+(X992*$H991*$F992)))</f>
        <v>0</v>
      </c>
      <c r="Y991" s="649">
        <f t="shared" ref="Y991" si="12307">((Y992*$H991)-((Y992*$H991*$E992)+(Y992*$H991*$F992)))</f>
        <v>0</v>
      </c>
      <c r="Z991" s="649">
        <f t="shared" ref="Z991" si="12308">((Z992*$H991)-((Z992*$H991*$E992)+(Z992*$H991*$F992)))</f>
        <v>0</v>
      </c>
      <c r="AA991" s="649">
        <f t="shared" ref="AA991" si="12309">((AA992*$H991)-((AA992*$H991*$E992)+(AA992*$H991*$F992)))</f>
        <v>71395.901422407871</v>
      </c>
      <c r="AB991" s="649">
        <f t="shared" ref="AB991" si="12310">((AB992*$H991)-((AB992*$H991*$E992)+(AB992*$H991*$F992)))</f>
        <v>102740.44351029428</v>
      </c>
      <c r="AC991" s="649">
        <f t="shared" ref="AC991" si="12311">((AC992*$H991)-((AC992*$H991*$E992)+(AC992*$H991*$F992)))</f>
        <v>0</v>
      </c>
      <c r="AD991" s="649">
        <f t="shared" ref="AD991" si="12312">((AD992*$H991)-((AD992*$H991*$E992)+(AD992*$H991*$F992)))</f>
        <v>0</v>
      </c>
      <c r="AE991" s="649">
        <f t="shared" ref="AE991" si="12313">((AE992*$H991)-((AE992*$H991*$E992)+(AE992*$H991*$F992)))</f>
        <v>0</v>
      </c>
      <c r="AF991" s="649">
        <f t="shared" ref="AF991" si="12314">((AF992*$H991)-((AF992*$H991*$E992)+(AF992*$H991*$F992)))</f>
        <v>0</v>
      </c>
      <c r="AG991" s="649">
        <f t="shared" ref="AG991" si="12315">((AG992*$H991)-((AG992*$H991*$E992)+(AG992*$H991*$F992)))</f>
        <v>0</v>
      </c>
      <c r="AH991" s="649">
        <f>+AH992*H991</f>
        <v>13395.103456361703</v>
      </c>
      <c r="AI991" s="649">
        <f t="shared" ref="AI991" si="12316">+AI992*H991</f>
        <v>0</v>
      </c>
      <c r="AJ991" s="649">
        <v>0</v>
      </c>
      <c r="AK991" s="649">
        <v>0</v>
      </c>
      <c r="AL991" s="649">
        <v>0</v>
      </c>
      <c r="AM991" s="649">
        <v>0</v>
      </c>
      <c r="AN991" s="649">
        <v>0</v>
      </c>
      <c r="AO991" s="649">
        <v>0</v>
      </c>
      <c r="AP991" s="649">
        <v>0</v>
      </c>
      <c r="AQ991" s="649">
        <v>0</v>
      </c>
      <c r="AR991" s="649">
        <v>0</v>
      </c>
      <c r="AS991" s="649">
        <v>0</v>
      </c>
      <c r="AT991" s="649">
        <v>0</v>
      </c>
      <c r="AU991" s="649">
        <v>0</v>
      </c>
      <c r="AV991" s="649">
        <v>0</v>
      </c>
      <c r="AW991" s="613">
        <f t="shared" si="12126"/>
        <v>267902.06912723411</v>
      </c>
      <c r="AX991" s="645">
        <f t="shared" si="12124"/>
        <v>0</v>
      </c>
      <c r="AY991" s="656">
        <f t="shared" si="12125"/>
        <v>0</v>
      </c>
      <c r="AZ991" s="591"/>
    </row>
    <row r="992" spans="1:52" s="314" customFormat="1">
      <c r="A992" s="642"/>
      <c r="B992" s="636"/>
      <c r="C992" s="636"/>
      <c r="D992" s="651"/>
      <c r="E992" s="652">
        <v>0.3</v>
      </c>
      <c r="F992" s="652">
        <v>0.05</v>
      </c>
      <c r="G992" s="653"/>
      <c r="H992" s="640"/>
      <c r="I992" s="640">
        <f t="shared" si="12008"/>
        <v>1.35</v>
      </c>
      <c r="J992" s="658">
        <v>0</v>
      </c>
      <c r="K992" s="658">
        <v>0</v>
      </c>
      <c r="L992" s="658">
        <v>0</v>
      </c>
      <c r="M992" s="658">
        <v>0</v>
      </c>
      <c r="N992" s="658">
        <v>0</v>
      </c>
      <c r="O992" s="658">
        <v>0.1</v>
      </c>
      <c r="P992" s="658">
        <v>0.1</v>
      </c>
      <c r="Q992" s="658">
        <v>0.1</v>
      </c>
      <c r="R992" s="658">
        <v>0</v>
      </c>
      <c r="S992" s="658">
        <v>0</v>
      </c>
      <c r="T992" s="658">
        <v>0</v>
      </c>
      <c r="U992" s="658">
        <v>0</v>
      </c>
      <c r="V992" s="658">
        <v>0</v>
      </c>
      <c r="W992" s="658">
        <v>0</v>
      </c>
      <c r="X992" s="658">
        <v>0</v>
      </c>
      <c r="Y992" s="658">
        <v>0</v>
      </c>
      <c r="Z992" s="658">
        <v>0</v>
      </c>
      <c r="AA992" s="658">
        <v>0.41</v>
      </c>
      <c r="AB992" s="658">
        <v>0.59000000000000008</v>
      </c>
      <c r="AC992" s="658">
        <v>0</v>
      </c>
      <c r="AD992" s="658">
        <v>0</v>
      </c>
      <c r="AE992" s="658">
        <v>0</v>
      </c>
      <c r="AF992" s="658">
        <v>0</v>
      </c>
      <c r="AG992" s="658">
        <v>0</v>
      </c>
      <c r="AH992" s="658">
        <v>0.05</v>
      </c>
      <c r="AI992" s="658">
        <v>0</v>
      </c>
      <c r="AJ992" s="658">
        <v>0</v>
      </c>
      <c r="AK992" s="658">
        <v>0</v>
      </c>
      <c r="AL992" s="658">
        <v>0</v>
      </c>
      <c r="AM992" s="658">
        <v>0</v>
      </c>
      <c r="AN992" s="658">
        <v>0</v>
      </c>
      <c r="AO992" s="658">
        <v>0</v>
      </c>
      <c r="AP992" s="658">
        <v>0</v>
      </c>
      <c r="AQ992" s="658">
        <v>0</v>
      </c>
      <c r="AR992" s="658">
        <v>0</v>
      </c>
      <c r="AS992" s="658">
        <v>0</v>
      </c>
      <c r="AT992" s="658">
        <v>0</v>
      </c>
      <c r="AU992" s="658">
        <v>0</v>
      </c>
      <c r="AV992" s="658">
        <v>0</v>
      </c>
      <c r="AW992" s="613">
        <f t="shared" si="12126"/>
        <v>1.35</v>
      </c>
      <c r="AX992" s="645">
        <f t="shared" si="12124"/>
        <v>1.35</v>
      </c>
      <c r="AY992" s="656" t="e">
        <f t="shared" si="12125"/>
        <v>#DIV/0!</v>
      </c>
      <c r="AZ992" s="661"/>
    </row>
    <row r="993" spans="1:52">
      <c r="A993" s="590"/>
      <c r="B993" s="646" t="s">
        <v>305</v>
      </c>
      <c r="C993" s="646" t="s">
        <v>1119</v>
      </c>
      <c r="D993" s="647" t="s">
        <v>1120</v>
      </c>
      <c r="E993" s="648"/>
      <c r="F993" s="648"/>
      <c r="G993" s="649"/>
      <c r="H993" s="650">
        <v>267902.06912723405</v>
      </c>
      <c r="I993" s="650">
        <f t="shared" si="12008"/>
        <v>267902.06912723405</v>
      </c>
      <c r="J993" s="649">
        <v>0</v>
      </c>
      <c r="K993" s="649">
        <v>0</v>
      </c>
      <c r="L993" s="649">
        <v>0</v>
      </c>
      <c r="M993" s="649">
        <v>0</v>
      </c>
      <c r="N993" s="649">
        <v>0</v>
      </c>
      <c r="O993" s="649">
        <f>+O994*$H993</f>
        <v>26790.206912723406</v>
      </c>
      <c r="P993" s="649">
        <f t="shared" ref="P993" si="12317">+P994*$H993</f>
        <v>26790.206912723406</v>
      </c>
      <c r="Q993" s="649">
        <f t="shared" ref="Q993" si="12318">+Q994*$H993</f>
        <v>26790.206912723406</v>
      </c>
      <c r="R993" s="649">
        <f t="shared" ref="R993" si="12319">((R994*$H993)-((R994*$H993*$E994)+(R994*$H993*$F994)))</f>
        <v>0</v>
      </c>
      <c r="S993" s="649">
        <f t="shared" ref="S993" si="12320">((S994*$H993)-((S994*$H993*$E994)+(S994*$H993*$F994)))</f>
        <v>0</v>
      </c>
      <c r="T993" s="649">
        <f t="shared" ref="T993" si="12321">((T994*$H993)-((T994*$H993*$E994)+(T994*$H993*$F994)))</f>
        <v>0</v>
      </c>
      <c r="U993" s="649">
        <f t="shared" ref="U993" si="12322">((U994*$H993)-((U994*$H993*$E994)+(U994*$H993*$F994)))</f>
        <v>0</v>
      </c>
      <c r="V993" s="649">
        <f t="shared" ref="V993" si="12323">((V994*$H993)-((V994*$H993*$E994)+(V994*$H993*$F994)))</f>
        <v>0</v>
      </c>
      <c r="W993" s="649">
        <f t="shared" ref="W993" si="12324">((W994*$H993)-((W994*$H993*$E994)+(W994*$H993*$F994)))</f>
        <v>0</v>
      </c>
      <c r="X993" s="649">
        <f t="shared" ref="X993" si="12325">((X994*$H993)-((X994*$H993*$E994)+(X994*$H993*$F994)))</f>
        <v>0</v>
      </c>
      <c r="Y993" s="649">
        <f t="shared" ref="Y993" si="12326">((Y994*$H993)-((Y994*$H993*$E994)+(Y994*$H993*$F994)))</f>
        <v>0</v>
      </c>
      <c r="Z993" s="649">
        <f t="shared" ref="Z993" si="12327">((Z994*$H993)-((Z994*$H993*$E994)+(Z994*$H993*$F994)))</f>
        <v>0</v>
      </c>
      <c r="AA993" s="649">
        <f t="shared" ref="AA993" si="12328">((AA994*$H993)-((AA994*$H993*$E994)+(AA994*$H993*$F994)))</f>
        <v>0</v>
      </c>
      <c r="AB993" s="649">
        <f t="shared" ref="AB993" si="12329">((AB994*$H993)-((AB994*$H993*$E994)+(AB994*$H993*$F994)))</f>
        <v>107964.5338582753</v>
      </c>
      <c r="AC993" s="649">
        <f t="shared" ref="AC993" si="12330">((AC994*$H993)-((AC994*$H993*$E994)+(AC994*$H993*$F994)))</f>
        <v>66171.811074426805</v>
      </c>
      <c r="AD993" s="649">
        <f t="shared" ref="AD993" si="12331">((AD994*$H993)-((AD994*$H993*$E994)+(AD994*$H993*$F994)))</f>
        <v>0</v>
      </c>
      <c r="AE993" s="649">
        <f t="shared" ref="AE993" si="12332">((AE994*$H993)-((AE994*$H993*$E994)+(AE994*$H993*$F994)))</f>
        <v>0</v>
      </c>
      <c r="AF993" s="649">
        <f t="shared" ref="AF993" si="12333">((AF994*$H993)-((AF994*$H993*$E994)+(AF994*$H993*$F994)))</f>
        <v>0</v>
      </c>
      <c r="AG993" s="649">
        <f t="shared" ref="AG993" si="12334">((AG994*$H993)-((AG994*$H993*$E994)+(AG994*$H993*$F994)))</f>
        <v>0</v>
      </c>
      <c r="AH993" s="649">
        <f>+AH994*H993</f>
        <v>13395.103456361703</v>
      </c>
      <c r="AI993" s="649">
        <f t="shared" ref="AI993" si="12335">+AI994*H993</f>
        <v>0</v>
      </c>
      <c r="AJ993" s="649">
        <v>0</v>
      </c>
      <c r="AK993" s="649">
        <v>0</v>
      </c>
      <c r="AL993" s="649">
        <v>0</v>
      </c>
      <c r="AM993" s="649">
        <v>0</v>
      </c>
      <c r="AN993" s="649">
        <v>0</v>
      </c>
      <c r="AO993" s="649">
        <v>0</v>
      </c>
      <c r="AP993" s="649">
        <v>0</v>
      </c>
      <c r="AQ993" s="649">
        <v>0</v>
      </c>
      <c r="AR993" s="649">
        <v>0</v>
      </c>
      <c r="AS993" s="649">
        <v>0</v>
      </c>
      <c r="AT993" s="649">
        <v>0</v>
      </c>
      <c r="AU993" s="649">
        <v>0</v>
      </c>
      <c r="AV993" s="649">
        <v>0</v>
      </c>
      <c r="AW993" s="613">
        <f t="shared" si="12126"/>
        <v>267902.06912723405</v>
      </c>
      <c r="AX993" s="645">
        <f t="shared" si="12124"/>
        <v>0</v>
      </c>
      <c r="AY993" s="656">
        <f t="shared" si="12125"/>
        <v>0</v>
      </c>
      <c r="AZ993" s="591"/>
    </row>
    <row r="994" spans="1:52" s="314" customFormat="1">
      <c r="A994" s="642"/>
      <c r="B994" s="636"/>
      <c r="C994" s="636"/>
      <c r="D994" s="651"/>
      <c r="E994" s="652">
        <v>0.3</v>
      </c>
      <c r="F994" s="652">
        <v>0.05</v>
      </c>
      <c r="G994" s="653"/>
      <c r="H994" s="640"/>
      <c r="I994" s="640">
        <f t="shared" si="12008"/>
        <v>1.35</v>
      </c>
      <c r="J994" s="658">
        <v>0</v>
      </c>
      <c r="K994" s="658">
        <v>0</v>
      </c>
      <c r="L994" s="658">
        <v>0</v>
      </c>
      <c r="M994" s="658">
        <v>0</v>
      </c>
      <c r="N994" s="658">
        <v>0</v>
      </c>
      <c r="O994" s="658">
        <v>0.1</v>
      </c>
      <c r="P994" s="658">
        <v>0.1</v>
      </c>
      <c r="Q994" s="658">
        <v>0.1</v>
      </c>
      <c r="R994" s="658">
        <v>0</v>
      </c>
      <c r="S994" s="658">
        <v>0</v>
      </c>
      <c r="T994" s="658">
        <v>0</v>
      </c>
      <c r="U994" s="658">
        <v>0</v>
      </c>
      <c r="V994" s="658">
        <v>0</v>
      </c>
      <c r="W994" s="658">
        <v>0</v>
      </c>
      <c r="X994" s="658">
        <v>0</v>
      </c>
      <c r="Y994" s="658">
        <v>0</v>
      </c>
      <c r="Z994" s="658">
        <v>0</v>
      </c>
      <c r="AA994" s="658">
        <v>0</v>
      </c>
      <c r="AB994" s="658">
        <v>0.62</v>
      </c>
      <c r="AC994" s="658">
        <v>0.38</v>
      </c>
      <c r="AD994" s="658">
        <v>0</v>
      </c>
      <c r="AE994" s="658">
        <v>0</v>
      </c>
      <c r="AF994" s="658">
        <v>0</v>
      </c>
      <c r="AG994" s="658">
        <v>0</v>
      </c>
      <c r="AH994" s="658">
        <v>0.05</v>
      </c>
      <c r="AI994" s="658">
        <v>0</v>
      </c>
      <c r="AJ994" s="658">
        <v>0</v>
      </c>
      <c r="AK994" s="658">
        <v>0</v>
      </c>
      <c r="AL994" s="658">
        <v>0</v>
      </c>
      <c r="AM994" s="658">
        <v>0</v>
      </c>
      <c r="AN994" s="658">
        <v>0</v>
      </c>
      <c r="AO994" s="658">
        <v>0</v>
      </c>
      <c r="AP994" s="658">
        <v>0</v>
      </c>
      <c r="AQ994" s="658">
        <v>0</v>
      </c>
      <c r="AR994" s="658">
        <v>0</v>
      </c>
      <c r="AS994" s="658">
        <v>0</v>
      </c>
      <c r="AT994" s="658">
        <v>0</v>
      </c>
      <c r="AU994" s="658">
        <v>0</v>
      </c>
      <c r="AV994" s="658">
        <v>0</v>
      </c>
      <c r="AW994" s="613">
        <f t="shared" si="12126"/>
        <v>1.35</v>
      </c>
      <c r="AX994" s="645">
        <f t="shared" si="12124"/>
        <v>1.35</v>
      </c>
      <c r="AY994" s="656" t="e">
        <f t="shared" si="12125"/>
        <v>#DIV/0!</v>
      </c>
      <c r="AZ994" s="661"/>
    </row>
    <row r="995" spans="1:52">
      <c r="A995" s="590"/>
      <c r="B995" s="646" t="s">
        <v>305</v>
      </c>
      <c r="C995" s="646" t="s">
        <v>1121</v>
      </c>
      <c r="D995" s="647" t="s">
        <v>1122</v>
      </c>
      <c r="E995" s="648"/>
      <c r="F995" s="648"/>
      <c r="G995" s="649"/>
      <c r="H995" s="650">
        <v>267902.06912723405</v>
      </c>
      <c r="I995" s="650">
        <f t="shared" si="12008"/>
        <v>267902.06912723405</v>
      </c>
      <c r="J995" s="649">
        <v>0</v>
      </c>
      <c r="K995" s="649">
        <v>0</v>
      </c>
      <c r="L995" s="649">
        <v>0</v>
      </c>
      <c r="M995" s="649">
        <v>0</v>
      </c>
      <c r="N995" s="649">
        <v>0</v>
      </c>
      <c r="O995" s="649">
        <f>+O996*$H995</f>
        <v>26790.206912723406</v>
      </c>
      <c r="P995" s="649">
        <f t="shared" ref="P995" si="12336">+P996*$H995</f>
        <v>26790.206912723406</v>
      </c>
      <c r="Q995" s="649">
        <f t="shared" ref="Q995" si="12337">+Q996*$H995</f>
        <v>26790.206912723406</v>
      </c>
      <c r="R995" s="649">
        <f t="shared" ref="R995" si="12338">((R996*$H995)-((R996*$H995*$E996)+(R996*$H995*$F996)))</f>
        <v>0</v>
      </c>
      <c r="S995" s="649">
        <f t="shared" ref="S995" si="12339">((S996*$H995)-((S996*$H995*$E996)+(S996*$H995*$F996)))</f>
        <v>0</v>
      </c>
      <c r="T995" s="649">
        <f t="shared" ref="T995" si="12340">((T996*$H995)-((T996*$H995*$E996)+(T996*$H995*$F996)))</f>
        <v>0</v>
      </c>
      <c r="U995" s="649">
        <f t="shared" ref="U995" si="12341">((U996*$H995)-((U996*$H995*$E996)+(U996*$H995*$F996)))</f>
        <v>0</v>
      </c>
      <c r="V995" s="649">
        <f t="shared" ref="V995" si="12342">((V996*$H995)-((V996*$H995*$E996)+(V996*$H995*$F996)))</f>
        <v>0</v>
      </c>
      <c r="W995" s="649">
        <f t="shared" ref="W995" si="12343">((W996*$H995)-((W996*$H995*$E996)+(W996*$H995*$F996)))</f>
        <v>0</v>
      </c>
      <c r="X995" s="649">
        <f t="shared" ref="X995" si="12344">((X996*$H995)-((X996*$H995*$E996)+(X996*$H995*$F996)))</f>
        <v>0</v>
      </c>
      <c r="Y995" s="649">
        <f t="shared" ref="Y995" si="12345">((Y996*$H995)-((Y996*$H995*$E996)+(Y996*$H995*$F996)))</f>
        <v>0</v>
      </c>
      <c r="Z995" s="649">
        <f t="shared" ref="Z995" si="12346">((Z996*$H995)-((Z996*$H995*$E996)+(Z996*$H995*$F996)))</f>
        <v>0</v>
      </c>
      <c r="AA995" s="649">
        <f t="shared" ref="AA995" si="12347">((AA996*$H995)-((AA996*$H995*$E996)+(AA996*$H995*$F996)))</f>
        <v>0</v>
      </c>
      <c r="AB995" s="649">
        <f t="shared" ref="AB995" si="12348">((AB996*$H995)-((AB996*$H995*$E996)+(AB996*$H995*$F996)))</f>
        <v>107964.5338582753</v>
      </c>
      <c r="AC995" s="649">
        <f t="shared" ref="AC995" si="12349">((AC996*$H995)-((AC996*$H995*$E996)+(AC996*$H995*$F996)))</f>
        <v>66171.811074426805</v>
      </c>
      <c r="AD995" s="649">
        <f t="shared" ref="AD995" si="12350">((AD996*$H995)-((AD996*$H995*$E996)+(AD996*$H995*$F996)))</f>
        <v>0</v>
      </c>
      <c r="AE995" s="649">
        <f t="shared" ref="AE995" si="12351">((AE996*$H995)-((AE996*$H995*$E996)+(AE996*$H995*$F996)))</f>
        <v>0</v>
      </c>
      <c r="AF995" s="649">
        <f t="shared" ref="AF995" si="12352">((AF996*$H995)-((AF996*$H995*$E996)+(AF996*$H995*$F996)))</f>
        <v>0</v>
      </c>
      <c r="AG995" s="649">
        <f t="shared" ref="AG995" si="12353">((AG996*$H995)-((AG996*$H995*$E996)+(AG996*$H995*$F996)))</f>
        <v>0</v>
      </c>
      <c r="AH995" s="649">
        <f>+AH996*H995</f>
        <v>13395.103456361703</v>
      </c>
      <c r="AI995" s="649">
        <f t="shared" ref="AI995" si="12354">+AI996*H995</f>
        <v>0</v>
      </c>
      <c r="AJ995" s="649">
        <v>0</v>
      </c>
      <c r="AK995" s="649">
        <v>0</v>
      </c>
      <c r="AL995" s="649">
        <v>0</v>
      </c>
      <c r="AM995" s="649">
        <v>0</v>
      </c>
      <c r="AN995" s="649">
        <v>0</v>
      </c>
      <c r="AO995" s="649">
        <v>0</v>
      </c>
      <c r="AP995" s="649">
        <v>0</v>
      </c>
      <c r="AQ995" s="649">
        <v>0</v>
      </c>
      <c r="AR995" s="649">
        <v>0</v>
      </c>
      <c r="AS995" s="649">
        <v>0</v>
      </c>
      <c r="AT995" s="649">
        <v>0</v>
      </c>
      <c r="AU995" s="649">
        <v>0</v>
      </c>
      <c r="AV995" s="649">
        <v>0</v>
      </c>
      <c r="AW995" s="613">
        <f t="shared" si="12126"/>
        <v>267902.06912723405</v>
      </c>
      <c r="AX995" s="645">
        <f t="shared" si="12124"/>
        <v>0</v>
      </c>
      <c r="AY995" s="656">
        <f t="shared" si="12125"/>
        <v>0</v>
      </c>
      <c r="AZ995" s="591"/>
    </row>
    <row r="996" spans="1:52" s="314" customFormat="1">
      <c r="A996" s="642"/>
      <c r="B996" s="636"/>
      <c r="C996" s="636"/>
      <c r="D996" s="651"/>
      <c r="E996" s="652">
        <v>0.3</v>
      </c>
      <c r="F996" s="652">
        <v>0.05</v>
      </c>
      <c r="G996" s="653"/>
      <c r="H996" s="640"/>
      <c r="I996" s="640">
        <f t="shared" si="12008"/>
        <v>1.35</v>
      </c>
      <c r="J996" s="658">
        <v>0</v>
      </c>
      <c r="K996" s="658">
        <v>0</v>
      </c>
      <c r="L996" s="658">
        <v>0</v>
      </c>
      <c r="M996" s="658">
        <v>0</v>
      </c>
      <c r="N996" s="658">
        <v>0</v>
      </c>
      <c r="O996" s="658">
        <v>0.1</v>
      </c>
      <c r="P996" s="658">
        <v>0.1</v>
      </c>
      <c r="Q996" s="658">
        <v>0.1</v>
      </c>
      <c r="R996" s="658">
        <v>0</v>
      </c>
      <c r="S996" s="658">
        <v>0</v>
      </c>
      <c r="T996" s="658">
        <v>0</v>
      </c>
      <c r="U996" s="658">
        <v>0</v>
      </c>
      <c r="V996" s="658">
        <v>0</v>
      </c>
      <c r="W996" s="658">
        <v>0</v>
      </c>
      <c r="X996" s="658">
        <v>0</v>
      </c>
      <c r="Y996" s="658">
        <v>0</v>
      </c>
      <c r="Z996" s="658">
        <v>0</v>
      </c>
      <c r="AA996" s="658">
        <v>0</v>
      </c>
      <c r="AB996" s="658">
        <v>0.62</v>
      </c>
      <c r="AC996" s="658">
        <v>0.38</v>
      </c>
      <c r="AD996" s="658">
        <v>0</v>
      </c>
      <c r="AE996" s="658">
        <v>0</v>
      </c>
      <c r="AF996" s="658">
        <v>0</v>
      </c>
      <c r="AG996" s="658">
        <v>0</v>
      </c>
      <c r="AH996" s="658">
        <v>0.05</v>
      </c>
      <c r="AI996" s="658">
        <v>0</v>
      </c>
      <c r="AJ996" s="658">
        <v>0</v>
      </c>
      <c r="AK996" s="658">
        <v>0</v>
      </c>
      <c r="AL996" s="658">
        <v>0</v>
      </c>
      <c r="AM996" s="658">
        <v>0</v>
      </c>
      <c r="AN996" s="658">
        <v>0</v>
      </c>
      <c r="AO996" s="658">
        <v>0</v>
      </c>
      <c r="AP996" s="658">
        <v>0</v>
      </c>
      <c r="AQ996" s="658">
        <v>0</v>
      </c>
      <c r="AR996" s="658">
        <v>0</v>
      </c>
      <c r="AS996" s="658">
        <v>0</v>
      </c>
      <c r="AT996" s="658">
        <v>0</v>
      </c>
      <c r="AU996" s="658">
        <v>0</v>
      </c>
      <c r="AV996" s="658">
        <v>0</v>
      </c>
      <c r="AW996" s="613">
        <f t="shared" si="12126"/>
        <v>1.35</v>
      </c>
      <c r="AX996" s="645">
        <f t="shared" si="12124"/>
        <v>1.35</v>
      </c>
      <c r="AY996" s="656" t="e">
        <f t="shared" si="12125"/>
        <v>#DIV/0!</v>
      </c>
      <c r="AZ996" s="661"/>
    </row>
    <row r="997" spans="1:52">
      <c r="A997" s="590"/>
      <c r="B997" s="646" t="s">
        <v>305</v>
      </c>
      <c r="C997" s="646" t="s">
        <v>1123</v>
      </c>
      <c r="D997" s="647" t="s">
        <v>1124</v>
      </c>
      <c r="E997" s="648"/>
      <c r="F997" s="648"/>
      <c r="G997" s="649"/>
      <c r="H997" s="650">
        <v>267902.06912723405</v>
      </c>
      <c r="I997" s="650">
        <f t="shared" si="12008"/>
        <v>267902.06912723405</v>
      </c>
      <c r="J997" s="649">
        <v>0</v>
      </c>
      <c r="K997" s="649">
        <v>0</v>
      </c>
      <c r="L997" s="649">
        <v>0</v>
      </c>
      <c r="M997" s="649">
        <v>0</v>
      </c>
      <c r="N997" s="649">
        <v>0</v>
      </c>
      <c r="O997" s="649">
        <f>+O998*$H997</f>
        <v>26790.206912723406</v>
      </c>
      <c r="P997" s="649">
        <f t="shared" ref="P997" si="12355">+P998*$H997</f>
        <v>26790.206912723406</v>
      </c>
      <c r="Q997" s="649">
        <f t="shared" ref="Q997" si="12356">+Q998*$H997</f>
        <v>26790.206912723406</v>
      </c>
      <c r="R997" s="649">
        <f t="shared" ref="R997" si="12357">((R998*$H997)-((R998*$H997*$E998)+(R998*$H997*$F998)))</f>
        <v>100999.08006096724</v>
      </c>
      <c r="S997" s="649">
        <f t="shared" ref="S997" si="12358">((S998*$H997)-((S998*$H997*$E998)+(S998*$H997*$F998)))</f>
        <v>73137.264871734908</v>
      </c>
      <c r="T997" s="649">
        <f t="shared" ref="T997" si="12359">((T998*$H997)-((T998*$H997*$E998)+(T998*$H997*$F998)))</f>
        <v>0</v>
      </c>
      <c r="U997" s="649">
        <f t="shared" ref="U997" si="12360">((U998*$H997)-((U998*$H997*$E998)+(U998*$H997*$F998)))</f>
        <v>0</v>
      </c>
      <c r="V997" s="649">
        <f t="shared" ref="V997" si="12361">((V998*$H997)-((V998*$H997*$E998)+(V998*$H997*$F998)))</f>
        <v>0</v>
      </c>
      <c r="W997" s="649">
        <f t="shared" ref="W997" si="12362">((W998*$H997)-((W998*$H997*$E998)+(W998*$H997*$F998)))</f>
        <v>0</v>
      </c>
      <c r="X997" s="649">
        <f t="shared" ref="X997" si="12363">((X998*$H997)-((X998*$H997*$E998)+(X998*$H997*$F998)))</f>
        <v>0</v>
      </c>
      <c r="Y997" s="649">
        <f t="shared" ref="Y997" si="12364">((Y998*$H997)-((Y998*$H997*$E998)+(Y998*$H997*$F998)))</f>
        <v>0</v>
      </c>
      <c r="Z997" s="649">
        <f t="shared" ref="Z997" si="12365">((Z998*$H997)-((Z998*$H997*$E998)+(Z998*$H997*$F998)))</f>
        <v>0</v>
      </c>
      <c r="AA997" s="649">
        <f t="shared" ref="AA997" si="12366">((AA998*$H997)-((AA998*$H997*$E998)+(AA998*$H997*$F998)))</f>
        <v>0</v>
      </c>
      <c r="AB997" s="649">
        <f t="shared" ref="AB997" si="12367">((AB998*$H997)-((AB998*$H997*$E998)+(AB998*$H997*$F998)))</f>
        <v>0</v>
      </c>
      <c r="AC997" s="649">
        <f t="shared" ref="AC997" si="12368">((AC998*$H997)-((AC998*$H997*$E998)+(AC998*$H997*$F998)))</f>
        <v>0</v>
      </c>
      <c r="AD997" s="649">
        <f t="shared" ref="AD997" si="12369">((AD998*$H997)-((AD998*$H997*$E998)+(AD998*$H997*$F998)))</f>
        <v>0</v>
      </c>
      <c r="AE997" s="649">
        <f t="shared" ref="AE997" si="12370">((AE998*$H997)-((AE998*$H997*$E998)+(AE998*$H997*$F998)))</f>
        <v>0</v>
      </c>
      <c r="AF997" s="649">
        <f t="shared" ref="AF997" si="12371">((AF998*$H997)-((AF998*$H997*$E998)+(AF998*$H997*$F998)))</f>
        <v>0</v>
      </c>
      <c r="AG997" s="649">
        <f t="shared" ref="AG997" si="12372">((AG998*$H997)-((AG998*$H997*$E998)+(AG998*$H997*$F998)))</f>
        <v>0</v>
      </c>
      <c r="AH997" s="649">
        <f>+AH998*H997</f>
        <v>13395.103456361703</v>
      </c>
      <c r="AI997" s="649">
        <f t="shared" ref="AI997" si="12373">+AI998*H997</f>
        <v>0</v>
      </c>
      <c r="AJ997" s="649">
        <v>0</v>
      </c>
      <c r="AK997" s="649">
        <v>0</v>
      </c>
      <c r="AL997" s="649">
        <v>0</v>
      </c>
      <c r="AM997" s="649">
        <v>0</v>
      </c>
      <c r="AN997" s="649">
        <v>0</v>
      </c>
      <c r="AO997" s="649">
        <v>0</v>
      </c>
      <c r="AP997" s="649">
        <v>0</v>
      </c>
      <c r="AQ997" s="649">
        <v>0</v>
      </c>
      <c r="AR997" s="649">
        <v>0</v>
      </c>
      <c r="AS997" s="649">
        <v>0</v>
      </c>
      <c r="AT997" s="649">
        <v>0</v>
      </c>
      <c r="AU997" s="649">
        <v>0</v>
      </c>
      <c r="AV997" s="649">
        <v>0</v>
      </c>
      <c r="AW997" s="613">
        <f t="shared" si="12126"/>
        <v>267902.06912723405</v>
      </c>
      <c r="AX997" s="645">
        <f t="shared" si="12124"/>
        <v>0</v>
      </c>
      <c r="AY997" s="656">
        <f t="shared" si="12125"/>
        <v>0</v>
      </c>
      <c r="AZ997" s="591"/>
    </row>
    <row r="998" spans="1:52" s="314" customFormat="1">
      <c r="A998" s="642"/>
      <c r="B998" s="636"/>
      <c r="C998" s="636"/>
      <c r="D998" s="651"/>
      <c r="E998" s="652">
        <v>0.3</v>
      </c>
      <c r="F998" s="652">
        <v>0.05</v>
      </c>
      <c r="G998" s="653"/>
      <c r="H998" s="640"/>
      <c r="I998" s="640">
        <f t="shared" si="12008"/>
        <v>1.35</v>
      </c>
      <c r="J998" s="658">
        <v>0</v>
      </c>
      <c r="K998" s="658">
        <v>0</v>
      </c>
      <c r="L998" s="658">
        <v>0</v>
      </c>
      <c r="M998" s="658">
        <v>0</v>
      </c>
      <c r="N998" s="658">
        <v>0</v>
      </c>
      <c r="O998" s="658">
        <v>0.1</v>
      </c>
      <c r="P998" s="658">
        <v>0.1</v>
      </c>
      <c r="Q998" s="658">
        <v>0.1</v>
      </c>
      <c r="R998" s="658">
        <v>0.57999999999999996</v>
      </c>
      <c r="S998" s="658">
        <v>0.42000000000000004</v>
      </c>
      <c r="T998" s="658">
        <v>0</v>
      </c>
      <c r="U998" s="658">
        <v>0</v>
      </c>
      <c r="V998" s="658">
        <v>0</v>
      </c>
      <c r="W998" s="658">
        <v>0</v>
      </c>
      <c r="X998" s="658">
        <v>0</v>
      </c>
      <c r="Y998" s="658">
        <v>0</v>
      </c>
      <c r="Z998" s="658">
        <v>0</v>
      </c>
      <c r="AA998" s="658">
        <v>0</v>
      </c>
      <c r="AB998" s="658">
        <v>0</v>
      </c>
      <c r="AC998" s="658">
        <v>0</v>
      </c>
      <c r="AD998" s="658">
        <v>0</v>
      </c>
      <c r="AE998" s="658">
        <v>0</v>
      </c>
      <c r="AF998" s="658">
        <v>0</v>
      </c>
      <c r="AG998" s="658">
        <v>0</v>
      </c>
      <c r="AH998" s="658">
        <v>0.05</v>
      </c>
      <c r="AI998" s="658">
        <v>0</v>
      </c>
      <c r="AJ998" s="658">
        <v>0</v>
      </c>
      <c r="AK998" s="658">
        <v>0</v>
      </c>
      <c r="AL998" s="658">
        <v>0</v>
      </c>
      <c r="AM998" s="658">
        <v>0</v>
      </c>
      <c r="AN998" s="658">
        <v>0</v>
      </c>
      <c r="AO998" s="658">
        <v>0</v>
      </c>
      <c r="AP998" s="658">
        <v>0</v>
      </c>
      <c r="AQ998" s="658">
        <v>0</v>
      </c>
      <c r="AR998" s="658">
        <v>0</v>
      </c>
      <c r="AS998" s="658">
        <v>0</v>
      </c>
      <c r="AT998" s="658">
        <v>0</v>
      </c>
      <c r="AU998" s="658">
        <v>0</v>
      </c>
      <c r="AV998" s="658">
        <v>0</v>
      </c>
      <c r="AW998" s="613">
        <f t="shared" si="12126"/>
        <v>1.35</v>
      </c>
      <c r="AX998" s="645">
        <f t="shared" si="12124"/>
        <v>1.35</v>
      </c>
      <c r="AY998" s="656" t="e">
        <f t="shared" si="12125"/>
        <v>#DIV/0!</v>
      </c>
      <c r="AZ998" s="661"/>
    </row>
    <row r="999" spans="1:52">
      <c r="A999" s="590"/>
      <c r="B999" s="646" t="s">
        <v>305</v>
      </c>
      <c r="C999" s="646" t="s">
        <v>1125</v>
      </c>
      <c r="D999" s="647" t="s">
        <v>1126</v>
      </c>
      <c r="E999" s="648"/>
      <c r="F999" s="648"/>
      <c r="G999" s="649"/>
      <c r="H999" s="650">
        <v>158408.46424982377</v>
      </c>
      <c r="I999" s="650">
        <f t="shared" si="12008"/>
        <v>158408.46424982377</v>
      </c>
      <c r="J999" s="649">
        <v>0</v>
      </c>
      <c r="K999" s="649">
        <v>0</v>
      </c>
      <c r="L999" s="649">
        <v>0</v>
      </c>
      <c r="M999" s="649">
        <v>0</v>
      </c>
      <c r="N999" s="649">
        <v>0</v>
      </c>
      <c r="O999" s="649">
        <f>+O1000*$H999</f>
        <v>15840.846424982377</v>
      </c>
      <c r="P999" s="649">
        <f t="shared" ref="P999" si="12374">+P1000*$H999</f>
        <v>15840.846424982377</v>
      </c>
      <c r="Q999" s="649">
        <f t="shared" ref="Q999" si="12375">+Q1000*$H999</f>
        <v>15840.846424982377</v>
      </c>
      <c r="R999" s="649">
        <f t="shared" ref="R999" si="12376">((R1000*$H999)-((R1000*$H999*$E1000)+(R1000*$H999*$F1000)))</f>
        <v>9266.8951586146904</v>
      </c>
      <c r="S999" s="649">
        <f t="shared" ref="S999" si="12377">((S1000*$H999)-((S1000*$H999*$E1000)+(S1000*$H999*$F1000)))</f>
        <v>71046.196216045966</v>
      </c>
      <c r="T999" s="649">
        <f t="shared" ref="T999" si="12378">((T1000*$H999)-((T1000*$H999*$E1000)+(T1000*$H999*$F1000)))</f>
        <v>22652.410387724794</v>
      </c>
      <c r="U999" s="649">
        <f t="shared" ref="U999" si="12379">((U1000*$H999)-((U1000*$H999*$E1000)+(U1000*$H999*$F1000)))</f>
        <v>0</v>
      </c>
      <c r="V999" s="649">
        <f t="shared" ref="V999" si="12380">((V1000*$H999)-((V1000*$H999*$E1000)+(V1000*$H999*$F1000)))</f>
        <v>0</v>
      </c>
      <c r="W999" s="649">
        <f t="shared" ref="W999" si="12381">((W1000*$H999)-((W1000*$H999*$E1000)+(W1000*$H999*$F1000)))</f>
        <v>0</v>
      </c>
      <c r="X999" s="649">
        <f t="shared" ref="X999" si="12382">((X1000*$H999)-((X1000*$H999*$E1000)+(X1000*$H999*$F1000)))</f>
        <v>0</v>
      </c>
      <c r="Y999" s="649">
        <f t="shared" ref="Y999" si="12383">((Y1000*$H999)-((Y1000*$H999*$E1000)+(Y1000*$H999*$F1000)))</f>
        <v>0</v>
      </c>
      <c r="Z999" s="649">
        <f t="shared" ref="Z999" si="12384">((Z1000*$H999)-((Z1000*$H999*$E1000)+(Z1000*$H999*$F1000)))</f>
        <v>0</v>
      </c>
      <c r="AA999" s="649">
        <f t="shared" ref="AA999" si="12385">((AA1000*$H999)-((AA1000*$H999*$E1000)+(AA1000*$H999*$F1000)))</f>
        <v>0</v>
      </c>
      <c r="AB999" s="649">
        <f t="shared" ref="AB999" si="12386">((AB1000*$H999)-((AB1000*$H999*$E1000)+(AB1000*$H999*$F1000)))</f>
        <v>0</v>
      </c>
      <c r="AC999" s="649">
        <f t="shared" ref="AC999" si="12387">((AC1000*$H999)-((AC1000*$H999*$E1000)+(AC1000*$H999*$F1000)))</f>
        <v>0</v>
      </c>
      <c r="AD999" s="649">
        <f t="shared" ref="AD999" si="12388">((AD1000*$H999)-((AD1000*$H999*$E1000)+(AD1000*$H999*$F1000)))</f>
        <v>0</v>
      </c>
      <c r="AE999" s="649">
        <f t="shared" ref="AE999" si="12389">((AE1000*$H999)-((AE1000*$H999*$E1000)+(AE1000*$H999*$F1000)))</f>
        <v>0</v>
      </c>
      <c r="AF999" s="649">
        <f t="shared" ref="AF999" si="12390">((AF1000*$H999)-((AF1000*$H999*$E1000)+(AF1000*$H999*$F1000)))</f>
        <v>0</v>
      </c>
      <c r="AG999" s="649">
        <f t="shared" ref="AG999" si="12391">((AG1000*$H999)-((AG1000*$H999*$E1000)+(AG1000*$H999*$F1000)))</f>
        <v>0</v>
      </c>
      <c r="AH999" s="649">
        <f>+AH1000*H999</f>
        <v>7920.4232124911887</v>
      </c>
      <c r="AI999" s="649">
        <f t="shared" ref="AI999" si="12392">+AI1000*H999</f>
        <v>0</v>
      </c>
      <c r="AJ999" s="649">
        <v>0</v>
      </c>
      <c r="AK999" s="649">
        <v>0</v>
      </c>
      <c r="AL999" s="649">
        <v>0</v>
      </c>
      <c r="AM999" s="649">
        <v>0</v>
      </c>
      <c r="AN999" s="649">
        <v>0</v>
      </c>
      <c r="AO999" s="649">
        <v>0</v>
      </c>
      <c r="AP999" s="649">
        <v>0</v>
      </c>
      <c r="AQ999" s="649">
        <v>0</v>
      </c>
      <c r="AR999" s="649">
        <v>0</v>
      </c>
      <c r="AS999" s="649">
        <v>0</v>
      </c>
      <c r="AT999" s="649">
        <v>0</v>
      </c>
      <c r="AU999" s="649">
        <v>0</v>
      </c>
      <c r="AV999" s="649">
        <v>0</v>
      </c>
      <c r="AW999" s="613">
        <f t="shared" si="12126"/>
        <v>158408.46424982377</v>
      </c>
      <c r="AX999" s="645">
        <f t="shared" si="12124"/>
        <v>0</v>
      </c>
      <c r="AY999" s="656">
        <f t="shared" si="12125"/>
        <v>0</v>
      </c>
      <c r="AZ999" s="591"/>
    </row>
    <row r="1000" spans="1:52" s="314" customFormat="1">
      <c r="A1000" s="642"/>
      <c r="B1000" s="636"/>
      <c r="C1000" s="636"/>
      <c r="D1000" s="651"/>
      <c r="E1000" s="652">
        <v>0.3</v>
      </c>
      <c r="F1000" s="652">
        <v>0.05</v>
      </c>
      <c r="G1000" s="653"/>
      <c r="H1000" s="640"/>
      <c r="I1000" s="640">
        <f t="shared" si="12008"/>
        <v>1.35</v>
      </c>
      <c r="J1000" s="658">
        <v>0</v>
      </c>
      <c r="K1000" s="658">
        <v>0</v>
      </c>
      <c r="L1000" s="658">
        <v>0</v>
      </c>
      <c r="M1000" s="658">
        <v>0</v>
      </c>
      <c r="N1000" s="658">
        <v>0</v>
      </c>
      <c r="O1000" s="658">
        <v>0.1</v>
      </c>
      <c r="P1000" s="658">
        <v>0.1</v>
      </c>
      <c r="Q1000" s="658">
        <v>0.1</v>
      </c>
      <c r="R1000" s="658">
        <v>0.09</v>
      </c>
      <c r="S1000" s="658">
        <v>0.69000000000000006</v>
      </c>
      <c r="T1000" s="658">
        <v>0.21999999999999997</v>
      </c>
      <c r="U1000" s="658">
        <v>0</v>
      </c>
      <c r="V1000" s="658">
        <v>0</v>
      </c>
      <c r="W1000" s="658">
        <v>0</v>
      </c>
      <c r="X1000" s="658">
        <v>0</v>
      </c>
      <c r="Y1000" s="658">
        <v>0</v>
      </c>
      <c r="Z1000" s="658">
        <v>0</v>
      </c>
      <c r="AA1000" s="658">
        <v>0</v>
      </c>
      <c r="AB1000" s="658">
        <v>0</v>
      </c>
      <c r="AC1000" s="658">
        <v>0</v>
      </c>
      <c r="AD1000" s="658">
        <v>0</v>
      </c>
      <c r="AE1000" s="658">
        <v>0</v>
      </c>
      <c r="AF1000" s="658">
        <v>0</v>
      </c>
      <c r="AG1000" s="658">
        <v>0</v>
      </c>
      <c r="AH1000" s="658">
        <v>0.05</v>
      </c>
      <c r="AI1000" s="658">
        <v>0</v>
      </c>
      <c r="AJ1000" s="658">
        <v>0</v>
      </c>
      <c r="AK1000" s="658">
        <v>0</v>
      </c>
      <c r="AL1000" s="658">
        <v>0</v>
      </c>
      <c r="AM1000" s="658">
        <v>0</v>
      </c>
      <c r="AN1000" s="658">
        <v>0</v>
      </c>
      <c r="AO1000" s="658">
        <v>0</v>
      </c>
      <c r="AP1000" s="658">
        <v>0</v>
      </c>
      <c r="AQ1000" s="658">
        <v>0</v>
      </c>
      <c r="AR1000" s="658">
        <v>0</v>
      </c>
      <c r="AS1000" s="658">
        <v>0</v>
      </c>
      <c r="AT1000" s="658">
        <v>0</v>
      </c>
      <c r="AU1000" s="658">
        <v>0</v>
      </c>
      <c r="AV1000" s="658">
        <v>0</v>
      </c>
      <c r="AW1000" s="613">
        <f t="shared" si="12126"/>
        <v>1.35</v>
      </c>
      <c r="AX1000" s="645">
        <f t="shared" si="12124"/>
        <v>1.35</v>
      </c>
      <c r="AY1000" s="656" t="e">
        <f t="shared" si="12125"/>
        <v>#DIV/0!</v>
      </c>
      <c r="AZ1000" s="661"/>
    </row>
    <row r="1001" spans="1:52">
      <c r="A1001" s="590"/>
      <c r="B1001" s="629" t="s">
        <v>278</v>
      </c>
      <c r="C1001" s="629" t="s">
        <v>1127</v>
      </c>
      <c r="D1001" s="630" t="s">
        <v>1128</v>
      </c>
      <c r="E1001" s="643"/>
      <c r="F1001" s="643"/>
      <c r="G1001" s="631"/>
      <c r="H1001" s="632">
        <f>+H1002</f>
        <v>1870330.6501918302</v>
      </c>
      <c r="I1001" s="632">
        <f t="shared" si="12008"/>
        <v>1870330.65019183</v>
      </c>
      <c r="J1001" s="632">
        <f t="shared" ref="J1001:AV1001" si="12393">+J1002</f>
        <v>0</v>
      </c>
      <c r="K1001" s="632">
        <f t="shared" si="12393"/>
        <v>0</v>
      </c>
      <c r="L1001" s="632">
        <f t="shared" si="12393"/>
        <v>0</v>
      </c>
      <c r="M1001" s="632">
        <f t="shared" si="12393"/>
        <v>0</v>
      </c>
      <c r="N1001" s="632">
        <f t="shared" si="12393"/>
        <v>0</v>
      </c>
      <c r="O1001" s="632">
        <f t="shared" si="12393"/>
        <v>187033.06501918304</v>
      </c>
      <c r="P1001" s="632">
        <f t="shared" si="12393"/>
        <v>187033.06501918304</v>
      </c>
      <c r="Q1001" s="632">
        <f t="shared" si="12393"/>
        <v>187033.06501918304</v>
      </c>
      <c r="R1001" s="632">
        <f t="shared" si="12393"/>
        <v>0</v>
      </c>
      <c r="S1001" s="632">
        <f t="shared" si="12393"/>
        <v>0</v>
      </c>
      <c r="T1001" s="632">
        <f t="shared" si="12393"/>
        <v>376871.62601365382</v>
      </c>
      <c r="U1001" s="632">
        <f t="shared" si="12393"/>
        <v>838843.29661103571</v>
      </c>
      <c r="V1001" s="632">
        <f t="shared" si="12393"/>
        <v>0</v>
      </c>
      <c r="W1001" s="632">
        <f t="shared" si="12393"/>
        <v>0</v>
      </c>
      <c r="X1001" s="632">
        <f t="shared" si="12393"/>
        <v>0</v>
      </c>
      <c r="Y1001" s="632">
        <f t="shared" si="12393"/>
        <v>0</v>
      </c>
      <c r="Z1001" s="632">
        <f t="shared" si="12393"/>
        <v>0</v>
      </c>
      <c r="AA1001" s="632">
        <f t="shared" si="12393"/>
        <v>0</v>
      </c>
      <c r="AB1001" s="632">
        <f t="shared" si="12393"/>
        <v>0</v>
      </c>
      <c r="AC1001" s="632">
        <f t="shared" si="12393"/>
        <v>0</v>
      </c>
      <c r="AD1001" s="632">
        <f t="shared" si="12393"/>
        <v>0</v>
      </c>
      <c r="AE1001" s="632">
        <f t="shared" si="12393"/>
        <v>0</v>
      </c>
      <c r="AF1001" s="632">
        <f t="shared" si="12393"/>
        <v>0</v>
      </c>
      <c r="AG1001" s="632">
        <f t="shared" si="12393"/>
        <v>0</v>
      </c>
      <c r="AH1001" s="632">
        <f t="shared" si="12393"/>
        <v>93516.532509591518</v>
      </c>
      <c r="AI1001" s="632">
        <f t="shared" si="12393"/>
        <v>0</v>
      </c>
      <c r="AJ1001" s="632">
        <f t="shared" si="12393"/>
        <v>0</v>
      </c>
      <c r="AK1001" s="632">
        <f t="shared" si="12393"/>
        <v>0</v>
      </c>
      <c r="AL1001" s="632">
        <f t="shared" si="12393"/>
        <v>0</v>
      </c>
      <c r="AM1001" s="632">
        <f t="shared" si="12393"/>
        <v>0</v>
      </c>
      <c r="AN1001" s="632">
        <f t="shared" si="12393"/>
        <v>0</v>
      </c>
      <c r="AO1001" s="632">
        <f t="shared" si="12393"/>
        <v>0</v>
      </c>
      <c r="AP1001" s="632">
        <f t="shared" si="12393"/>
        <v>0</v>
      </c>
      <c r="AQ1001" s="632">
        <f t="shared" si="12393"/>
        <v>0</v>
      </c>
      <c r="AR1001" s="632">
        <f t="shared" si="12393"/>
        <v>0</v>
      </c>
      <c r="AS1001" s="632">
        <f t="shared" si="12393"/>
        <v>0</v>
      </c>
      <c r="AT1001" s="632">
        <f t="shared" si="12393"/>
        <v>0</v>
      </c>
      <c r="AU1001" s="632">
        <f t="shared" si="12393"/>
        <v>0</v>
      </c>
      <c r="AV1001" s="632">
        <f t="shared" si="12393"/>
        <v>0</v>
      </c>
      <c r="AW1001" s="613">
        <f t="shared" si="12126"/>
        <v>1870330.65019183</v>
      </c>
      <c r="AX1001" s="645">
        <f t="shared" si="12124"/>
        <v>0</v>
      </c>
      <c r="AY1001" s="656">
        <f t="shared" si="12125"/>
        <v>0</v>
      </c>
      <c r="AZ1001" s="591"/>
    </row>
    <row r="1002" spans="1:52">
      <c r="A1002" s="590"/>
      <c r="B1002" s="646" t="s">
        <v>305</v>
      </c>
      <c r="C1002" s="646" t="s">
        <v>1129</v>
      </c>
      <c r="D1002" s="647" t="s">
        <v>1130</v>
      </c>
      <c r="E1002" s="648"/>
      <c r="F1002" s="648"/>
      <c r="G1002" s="649"/>
      <c r="H1002" s="650">
        <v>1870330.6501918302</v>
      </c>
      <c r="I1002" s="650">
        <f t="shared" si="12008"/>
        <v>1870330.65019183</v>
      </c>
      <c r="J1002" s="649">
        <v>0</v>
      </c>
      <c r="K1002" s="649">
        <v>0</v>
      </c>
      <c r="L1002" s="649">
        <v>0</v>
      </c>
      <c r="M1002" s="649">
        <v>0</v>
      </c>
      <c r="N1002" s="649">
        <v>0</v>
      </c>
      <c r="O1002" s="649">
        <f>+O1003*$H1002</f>
        <v>187033.06501918304</v>
      </c>
      <c r="P1002" s="649">
        <f t="shared" ref="P1002" si="12394">+P1003*$H1002</f>
        <v>187033.06501918304</v>
      </c>
      <c r="Q1002" s="649">
        <f t="shared" ref="Q1002" si="12395">+Q1003*$H1002</f>
        <v>187033.06501918304</v>
      </c>
      <c r="R1002" s="649">
        <f t="shared" ref="R1002" si="12396">((R1003*$H1002)-((R1003*$H1002*$E1003)+(R1003*$H1002*$F1003)))</f>
        <v>0</v>
      </c>
      <c r="S1002" s="649">
        <f t="shared" ref="S1002" si="12397">((S1003*$H1002)-((S1003*$H1002*$E1003)+(S1003*$H1002*$F1003)))</f>
        <v>0</v>
      </c>
      <c r="T1002" s="649">
        <f t="shared" ref="T1002" si="12398">((T1003*$H1002)-((T1003*$H1002*$E1003)+(T1003*$H1002*$F1003)))</f>
        <v>376871.62601365382</v>
      </c>
      <c r="U1002" s="649">
        <f t="shared" ref="U1002" si="12399">((U1003*$H1002)-((U1003*$H1002*$E1003)+(U1003*$H1002*$F1003)))</f>
        <v>838843.29661103571</v>
      </c>
      <c r="V1002" s="649">
        <f t="shared" ref="V1002" si="12400">((V1003*$H1002)-((V1003*$H1002*$E1003)+(V1003*$H1002*$F1003)))</f>
        <v>0</v>
      </c>
      <c r="W1002" s="649">
        <f t="shared" ref="W1002" si="12401">((W1003*$H1002)-((W1003*$H1002*$E1003)+(W1003*$H1002*$F1003)))</f>
        <v>0</v>
      </c>
      <c r="X1002" s="649">
        <f t="shared" ref="X1002" si="12402">((X1003*$H1002)-((X1003*$H1002*$E1003)+(X1003*$H1002*$F1003)))</f>
        <v>0</v>
      </c>
      <c r="Y1002" s="649">
        <f t="shared" ref="Y1002" si="12403">((Y1003*$H1002)-((Y1003*$H1002*$E1003)+(Y1003*$H1002*$F1003)))</f>
        <v>0</v>
      </c>
      <c r="Z1002" s="649">
        <f t="shared" ref="Z1002" si="12404">((Z1003*$H1002)-((Z1003*$H1002*$E1003)+(Z1003*$H1002*$F1003)))</f>
        <v>0</v>
      </c>
      <c r="AA1002" s="649">
        <f t="shared" ref="AA1002" si="12405">((AA1003*$H1002)-((AA1003*$H1002*$E1003)+(AA1003*$H1002*$F1003)))</f>
        <v>0</v>
      </c>
      <c r="AB1002" s="649">
        <f t="shared" ref="AB1002" si="12406">((AB1003*$H1002)-((AB1003*$H1002*$E1003)+(AB1003*$H1002*$F1003)))</f>
        <v>0</v>
      </c>
      <c r="AC1002" s="649">
        <f t="shared" ref="AC1002" si="12407">((AC1003*$H1002)-((AC1003*$H1002*$E1003)+(AC1003*$H1002*$F1003)))</f>
        <v>0</v>
      </c>
      <c r="AD1002" s="649">
        <f t="shared" ref="AD1002" si="12408">((AD1003*$H1002)-((AD1003*$H1002*$E1003)+(AD1003*$H1002*$F1003)))</f>
        <v>0</v>
      </c>
      <c r="AE1002" s="649">
        <f t="shared" ref="AE1002" si="12409">((AE1003*$H1002)-((AE1003*$H1002*$E1003)+(AE1003*$H1002*$F1003)))</f>
        <v>0</v>
      </c>
      <c r="AF1002" s="649">
        <f t="shared" ref="AF1002" si="12410">((AF1003*$H1002)-((AF1003*$H1002*$E1003)+(AF1003*$H1002*$F1003)))</f>
        <v>0</v>
      </c>
      <c r="AG1002" s="649">
        <f t="shared" ref="AG1002" si="12411">((AG1003*$H1002)-((AG1003*$H1002*$E1003)+(AG1003*$H1002*$F1003)))</f>
        <v>0</v>
      </c>
      <c r="AH1002" s="649">
        <f>+AH1003*H1002</f>
        <v>93516.532509591518</v>
      </c>
      <c r="AI1002" s="649">
        <f t="shared" ref="AI1002" si="12412">+AI1003*H1002</f>
        <v>0</v>
      </c>
      <c r="AJ1002" s="649">
        <v>0</v>
      </c>
      <c r="AK1002" s="649">
        <v>0</v>
      </c>
      <c r="AL1002" s="649">
        <v>0</v>
      </c>
      <c r="AM1002" s="649">
        <v>0</v>
      </c>
      <c r="AN1002" s="649">
        <v>0</v>
      </c>
      <c r="AO1002" s="649">
        <v>0</v>
      </c>
      <c r="AP1002" s="649">
        <v>0</v>
      </c>
      <c r="AQ1002" s="649">
        <v>0</v>
      </c>
      <c r="AR1002" s="649">
        <v>0</v>
      </c>
      <c r="AS1002" s="649">
        <v>0</v>
      </c>
      <c r="AT1002" s="649">
        <v>0</v>
      </c>
      <c r="AU1002" s="649">
        <v>0</v>
      </c>
      <c r="AV1002" s="649">
        <v>0</v>
      </c>
      <c r="AW1002" s="613">
        <f t="shared" si="12126"/>
        <v>1870330.65019183</v>
      </c>
      <c r="AX1002" s="645">
        <f t="shared" si="12124"/>
        <v>0</v>
      </c>
      <c r="AY1002" s="656">
        <f t="shared" si="12125"/>
        <v>0</v>
      </c>
      <c r="AZ1002" s="591"/>
    </row>
    <row r="1003" spans="1:52" s="314" customFormat="1">
      <c r="A1003" s="642"/>
      <c r="B1003" s="636"/>
      <c r="C1003" s="636"/>
      <c r="D1003" s="651"/>
      <c r="E1003" s="652">
        <v>0.3</v>
      </c>
      <c r="F1003" s="652">
        <v>0.05</v>
      </c>
      <c r="G1003" s="653"/>
      <c r="H1003" s="640"/>
      <c r="I1003" s="640">
        <f t="shared" si="12008"/>
        <v>1.35</v>
      </c>
      <c r="J1003" s="658">
        <v>0</v>
      </c>
      <c r="K1003" s="658">
        <v>0</v>
      </c>
      <c r="L1003" s="658">
        <v>0</v>
      </c>
      <c r="M1003" s="658">
        <v>0</v>
      </c>
      <c r="N1003" s="658">
        <v>0</v>
      </c>
      <c r="O1003" s="658">
        <v>0.1</v>
      </c>
      <c r="P1003" s="658">
        <v>0.1</v>
      </c>
      <c r="Q1003" s="658">
        <v>0.1</v>
      </c>
      <c r="R1003" s="658">
        <v>0</v>
      </c>
      <c r="S1003" s="658">
        <v>0</v>
      </c>
      <c r="T1003" s="658">
        <v>0.31</v>
      </c>
      <c r="U1003" s="658">
        <v>0.69</v>
      </c>
      <c r="V1003" s="658">
        <v>0</v>
      </c>
      <c r="W1003" s="658">
        <v>0</v>
      </c>
      <c r="X1003" s="658">
        <v>0</v>
      </c>
      <c r="Y1003" s="658">
        <v>0</v>
      </c>
      <c r="Z1003" s="658">
        <v>0</v>
      </c>
      <c r="AA1003" s="658">
        <v>0</v>
      </c>
      <c r="AB1003" s="658">
        <v>0</v>
      </c>
      <c r="AC1003" s="658">
        <v>0</v>
      </c>
      <c r="AD1003" s="658">
        <v>0</v>
      </c>
      <c r="AE1003" s="658">
        <v>0</v>
      </c>
      <c r="AF1003" s="658">
        <v>0</v>
      </c>
      <c r="AG1003" s="658">
        <v>0</v>
      </c>
      <c r="AH1003" s="658">
        <v>0.05</v>
      </c>
      <c r="AI1003" s="658">
        <v>0</v>
      </c>
      <c r="AJ1003" s="658">
        <v>0</v>
      </c>
      <c r="AK1003" s="658">
        <v>0</v>
      </c>
      <c r="AL1003" s="658">
        <v>0</v>
      </c>
      <c r="AM1003" s="658">
        <v>0</v>
      </c>
      <c r="AN1003" s="658">
        <v>0</v>
      </c>
      <c r="AO1003" s="658">
        <v>0</v>
      </c>
      <c r="AP1003" s="658">
        <v>0</v>
      </c>
      <c r="AQ1003" s="658">
        <v>0</v>
      </c>
      <c r="AR1003" s="658">
        <v>0</v>
      </c>
      <c r="AS1003" s="658">
        <v>0</v>
      </c>
      <c r="AT1003" s="658">
        <v>0</v>
      </c>
      <c r="AU1003" s="658">
        <v>0</v>
      </c>
      <c r="AV1003" s="658">
        <v>0</v>
      </c>
      <c r="AW1003" s="613">
        <f t="shared" si="12126"/>
        <v>1.35</v>
      </c>
      <c r="AX1003" s="645">
        <f t="shared" si="12124"/>
        <v>1.35</v>
      </c>
      <c r="AY1003" s="656" t="e">
        <f t="shared" si="12125"/>
        <v>#DIV/0!</v>
      </c>
      <c r="AZ1003" s="661"/>
    </row>
    <row r="1004" spans="1:52" s="302" customFormat="1">
      <c r="A1004" s="621"/>
      <c r="B1004" s="622" t="s">
        <v>234</v>
      </c>
      <c r="C1004" s="622" t="s">
        <v>1131</v>
      </c>
      <c r="D1004" s="623" t="s">
        <v>1132</v>
      </c>
      <c r="E1004" s="644"/>
      <c r="F1004" s="644"/>
      <c r="G1004" s="624"/>
      <c r="H1004" s="625">
        <f>+H1005+H1010+H1023+H1024+H1031+H1068</f>
        <v>3989792.3948685452</v>
      </c>
      <c r="I1004" s="625">
        <f t="shared" si="12008"/>
        <v>3989792.3948685466</v>
      </c>
      <c r="J1004" s="625">
        <f t="shared" ref="J1004:AV1004" si="12413">+J1005+J1010+J1023+J1024+J1031+J1068</f>
        <v>0</v>
      </c>
      <c r="K1004" s="625">
        <f t="shared" si="12413"/>
        <v>0</v>
      </c>
      <c r="L1004" s="625">
        <f t="shared" si="12413"/>
        <v>0</v>
      </c>
      <c r="M1004" s="625">
        <f t="shared" si="12413"/>
        <v>0</v>
      </c>
      <c r="N1004" s="625">
        <f t="shared" si="12413"/>
        <v>0</v>
      </c>
      <c r="O1004" s="625">
        <f t="shared" si="12413"/>
        <v>1196937.7184605638</v>
      </c>
      <c r="P1004" s="625">
        <f t="shared" si="12413"/>
        <v>29744.106138152631</v>
      </c>
      <c r="Q1004" s="625">
        <f t="shared" si="12413"/>
        <v>365080.05019740411</v>
      </c>
      <c r="R1004" s="625">
        <f t="shared" si="12413"/>
        <v>281310.78765455697</v>
      </c>
      <c r="S1004" s="625">
        <f t="shared" si="12413"/>
        <v>272118.04414155841</v>
      </c>
      <c r="T1004" s="625">
        <f t="shared" si="12413"/>
        <v>541106.23304256215</v>
      </c>
      <c r="U1004" s="625">
        <f t="shared" si="12413"/>
        <v>427529.67992057593</v>
      </c>
      <c r="V1004" s="625">
        <f t="shared" si="12413"/>
        <v>258833.16932591962</v>
      </c>
      <c r="W1004" s="625">
        <f t="shared" si="12413"/>
        <v>70430.917798514944</v>
      </c>
      <c r="X1004" s="625">
        <f t="shared" si="12413"/>
        <v>66106.212319658764</v>
      </c>
      <c r="Y1004" s="625">
        <f t="shared" si="12413"/>
        <v>67959.657524882859</v>
      </c>
      <c r="Z1004" s="625">
        <f t="shared" si="12413"/>
        <v>71666.547935331007</v>
      </c>
      <c r="AA1004" s="625">
        <f t="shared" si="12413"/>
        <v>58692.431498762475</v>
      </c>
      <c r="AB1004" s="625">
        <f t="shared" si="12413"/>
        <v>57456.801361946404</v>
      </c>
      <c r="AC1004" s="625">
        <f t="shared" si="12413"/>
        <v>25330.417804729062</v>
      </c>
      <c r="AD1004" s="625">
        <f t="shared" si="12413"/>
        <v>0</v>
      </c>
      <c r="AE1004" s="625">
        <f t="shared" si="12413"/>
        <v>0</v>
      </c>
      <c r="AF1004" s="625">
        <f t="shared" si="12413"/>
        <v>0</v>
      </c>
      <c r="AG1004" s="625">
        <f t="shared" si="12413"/>
        <v>0</v>
      </c>
      <c r="AH1004" s="625">
        <f t="shared" si="12413"/>
        <v>199489.61974342732</v>
      </c>
      <c r="AI1004" s="625">
        <f t="shared" si="12413"/>
        <v>0</v>
      </c>
      <c r="AJ1004" s="625">
        <f t="shared" si="12413"/>
        <v>0</v>
      </c>
      <c r="AK1004" s="625">
        <f t="shared" si="12413"/>
        <v>0</v>
      </c>
      <c r="AL1004" s="625">
        <f t="shared" si="12413"/>
        <v>0</v>
      </c>
      <c r="AM1004" s="625">
        <f t="shared" si="12413"/>
        <v>0</v>
      </c>
      <c r="AN1004" s="625">
        <f t="shared" si="12413"/>
        <v>0</v>
      </c>
      <c r="AO1004" s="625">
        <f t="shared" si="12413"/>
        <v>0</v>
      </c>
      <c r="AP1004" s="625">
        <f t="shared" si="12413"/>
        <v>0</v>
      </c>
      <c r="AQ1004" s="625">
        <f t="shared" si="12413"/>
        <v>0</v>
      </c>
      <c r="AR1004" s="625">
        <f t="shared" si="12413"/>
        <v>0</v>
      </c>
      <c r="AS1004" s="625">
        <f t="shared" si="12413"/>
        <v>0</v>
      </c>
      <c r="AT1004" s="625">
        <f t="shared" si="12413"/>
        <v>0</v>
      </c>
      <c r="AU1004" s="625">
        <f t="shared" si="12413"/>
        <v>0</v>
      </c>
      <c r="AV1004" s="625">
        <f t="shared" si="12413"/>
        <v>0</v>
      </c>
      <c r="AW1004" s="613">
        <f t="shared" si="12126"/>
        <v>3989792.3948685466</v>
      </c>
      <c r="AX1004" s="645">
        <f t="shared" si="12124"/>
        <v>0</v>
      </c>
      <c r="AY1004" s="656">
        <f t="shared" si="12125"/>
        <v>0</v>
      </c>
      <c r="AZ1004" s="626"/>
    </row>
    <row r="1005" spans="1:52">
      <c r="A1005" s="590"/>
      <c r="B1005" s="629" t="s">
        <v>278</v>
      </c>
      <c r="C1005" s="629" t="s">
        <v>1133</v>
      </c>
      <c r="D1005" s="630" t="s">
        <v>1134</v>
      </c>
      <c r="E1005" s="643"/>
      <c r="F1005" s="643"/>
      <c r="G1005" s="631"/>
      <c r="H1005" s="632">
        <f>+H1006+H1008</f>
        <v>828273.13760319981</v>
      </c>
      <c r="I1005" s="632">
        <f t="shared" si="12008"/>
        <v>828273.13760319992</v>
      </c>
      <c r="J1005" s="632">
        <f t="shared" ref="J1005:AV1005" si="12414">+J1006+J1008</f>
        <v>0</v>
      </c>
      <c r="K1005" s="632">
        <f t="shared" si="12414"/>
        <v>0</v>
      </c>
      <c r="L1005" s="632">
        <f t="shared" si="12414"/>
        <v>0</v>
      </c>
      <c r="M1005" s="632">
        <f t="shared" si="12414"/>
        <v>0</v>
      </c>
      <c r="N1005" s="632">
        <f t="shared" si="12414"/>
        <v>0</v>
      </c>
      <c r="O1005" s="632">
        <f t="shared" si="12414"/>
        <v>248481.94128095993</v>
      </c>
      <c r="P1005" s="632">
        <f t="shared" si="12414"/>
        <v>24183.770522480398</v>
      </c>
      <c r="Q1005" s="632">
        <f t="shared" si="12414"/>
        <v>317508.28992998612</v>
      </c>
      <c r="R1005" s="632">
        <f t="shared" si="12414"/>
        <v>196685.47898961345</v>
      </c>
      <c r="S1005" s="632">
        <f t="shared" si="12414"/>
        <v>0</v>
      </c>
      <c r="T1005" s="632">
        <f t="shared" si="12414"/>
        <v>0</v>
      </c>
      <c r="U1005" s="632">
        <f t="shared" si="12414"/>
        <v>0</v>
      </c>
      <c r="V1005" s="632">
        <f t="shared" si="12414"/>
        <v>0</v>
      </c>
      <c r="W1005" s="632">
        <f t="shared" si="12414"/>
        <v>0</v>
      </c>
      <c r="X1005" s="632">
        <f t="shared" si="12414"/>
        <v>0</v>
      </c>
      <c r="Y1005" s="632">
        <f t="shared" si="12414"/>
        <v>0</v>
      </c>
      <c r="Z1005" s="632">
        <f t="shared" si="12414"/>
        <v>0</v>
      </c>
      <c r="AA1005" s="632">
        <f t="shared" si="12414"/>
        <v>0</v>
      </c>
      <c r="AB1005" s="632">
        <f t="shared" si="12414"/>
        <v>0</v>
      </c>
      <c r="AC1005" s="632">
        <f t="shared" si="12414"/>
        <v>0</v>
      </c>
      <c r="AD1005" s="632">
        <f t="shared" si="12414"/>
        <v>0</v>
      </c>
      <c r="AE1005" s="632">
        <f t="shared" si="12414"/>
        <v>0</v>
      </c>
      <c r="AF1005" s="632">
        <f t="shared" si="12414"/>
        <v>0</v>
      </c>
      <c r="AG1005" s="632">
        <f t="shared" si="12414"/>
        <v>0</v>
      </c>
      <c r="AH1005" s="632">
        <f t="shared" si="12414"/>
        <v>41413.656880159993</v>
      </c>
      <c r="AI1005" s="632">
        <f t="shared" si="12414"/>
        <v>0</v>
      </c>
      <c r="AJ1005" s="632">
        <f t="shared" si="12414"/>
        <v>0</v>
      </c>
      <c r="AK1005" s="632">
        <f t="shared" si="12414"/>
        <v>0</v>
      </c>
      <c r="AL1005" s="632">
        <f t="shared" si="12414"/>
        <v>0</v>
      </c>
      <c r="AM1005" s="632">
        <f t="shared" si="12414"/>
        <v>0</v>
      </c>
      <c r="AN1005" s="632">
        <f t="shared" si="12414"/>
        <v>0</v>
      </c>
      <c r="AO1005" s="632">
        <f t="shared" si="12414"/>
        <v>0</v>
      </c>
      <c r="AP1005" s="632">
        <f t="shared" si="12414"/>
        <v>0</v>
      </c>
      <c r="AQ1005" s="632">
        <f t="shared" si="12414"/>
        <v>0</v>
      </c>
      <c r="AR1005" s="632">
        <f t="shared" si="12414"/>
        <v>0</v>
      </c>
      <c r="AS1005" s="632">
        <f t="shared" si="12414"/>
        <v>0</v>
      </c>
      <c r="AT1005" s="632">
        <f t="shared" si="12414"/>
        <v>0</v>
      </c>
      <c r="AU1005" s="632">
        <f t="shared" si="12414"/>
        <v>0</v>
      </c>
      <c r="AV1005" s="632">
        <f t="shared" si="12414"/>
        <v>0</v>
      </c>
      <c r="AW1005" s="613">
        <f t="shared" si="12126"/>
        <v>828273.13760319992</v>
      </c>
      <c r="AX1005" s="645">
        <f t="shared" si="12124"/>
        <v>0</v>
      </c>
      <c r="AY1005" s="656">
        <f t="shared" si="12125"/>
        <v>0</v>
      </c>
      <c r="AZ1005" s="591"/>
    </row>
    <row r="1006" spans="1:52">
      <c r="A1006" s="590"/>
      <c r="B1006" s="646" t="s">
        <v>305</v>
      </c>
      <c r="C1006" s="646" t="s">
        <v>1135</v>
      </c>
      <c r="D1006" s="647" t="s">
        <v>1136</v>
      </c>
      <c r="E1006" s="648"/>
      <c r="F1006" s="648"/>
      <c r="G1006" s="649"/>
      <c r="H1006" s="650">
        <v>413397.78670906666</v>
      </c>
      <c r="I1006" s="650">
        <f t="shared" si="12008"/>
        <v>413397.78670906666</v>
      </c>
      <c r="J1006" s="649">
        <v>0</v>
      </c>
      <c r="K1006" s="649">
        <v>0</v>
      </c>
      <c r="L1006" s="649">
        <v>0</v>
      </c>
      <c r="M1006" s="649">
        <v>0</v>
      </c>
      <c r="N1006" s="649">
        <v>0</v>
      </c>
      <c r="O1006" s="649">
        <f>+O1007*H1006</f>
        <v>124019.33601271998</v>
      </c>
      <c r="P1006" s="649">
        <f t="shared" ref="P1006:Q1006" si="12415">((P1007*$H1006)-((P1007*$H1006*$E1007)+(P1007*$H1006*$F1007)))</f>
        <v>24183.770522480398</v>
      </c>
      <c r="Q1006" s="649">
        <f t="shared" si="12415"/>
        <v>196157.24979345212</v>
      </c>
      <c r="R1006" s="649">
        <f t="shared" ref="R1006" si="12416">((R1007*$H1006)-((R1007*$H1006*$E1007)+(R1007*$H1006*$F1007)))</f>
        <v>48367.541044960817</v>
      </c>
      <c r="S1006" s="649">
        <f t="shared" ref="S1006" si="12417">((S1007*$H1006)-((S1007*$H1006*$E1007)+(S1007*$H1006*$F1007)))</f>
        <v>0</v>
      </c>
      <c r="T1006" s="649">
        <f t="shared" ref="T1006" si="12418">((T1007*$H1006)-((T1007*$H1006*$E1007)+(T1007*$H1006*$F1007)))</f>
        <v>0</v>
      </c>
      <c r="U1006" s="649">
        <f t="shared" ref="U1006" si="12419">((U1007*$H1006)-((U1007*$H1006*$E1007)+(U1007*$H1006*$F1007)))</f>
        <v>0</v>
      </c>
      <c r="V1006" s="649">
        <f t="shared" ref="V1006" si="12420">((V1007*$H1006)-((V1007*$H1006*$E1007)+(V1007*$H1006*$F1007)))</f>
        <v>0</v>
      </c>
      <c r="W1006" s="649">
        <f t="shared" ref="W1006" si="12421">((W1007*$H1006)-((W1007*$H1006*$E1007)+(W1007*$H1006*$F1007)))</f>
        <v>0</v>
      </c>
      <c r="X1006" s="649">
        <f t="shared" ref="X1006" si="12422">((X1007*$H1006)-((X1007*$H1006*$E1007)+(X1007*$H1006*$F1007)))</f>
        <v>0</v>
      </c>
      <c r="Y1006" s="649">
        <f t="shared" ref="Y1006" si="12423">((Y1007*$H1006)-((Y1007*$H1006*$E1007)+(Y1007*$H1006*$F1007)))</f>
        <v>0</v>
      </c>
      <c r="Z1006" s="649">
        <f t="shared" ref="Z1006" si="12424">((Z1007*$H1006)-((Z1007*$H1006*$E1007)+(Z1007*$H1006*$F1007)))</f>
        <v>0</v>
      </c>
      <c r="AA1006" s="649">
        <f t="shared" ref="AA1006" si="12425">((AA1007*$H1006)-((AA1007*$H1006*$E1007)+(AA1007*$H1006*$F1007)))</f>
        <v>0</v>
      </c>
      <c r="AB1006" s="649">
        <f t="shared" ref="AB1006" si="12426">((AB1007*$H1006)-((AB1007*$H1006*$E1007)+(AB1007*$H1006*$F1007)))</f>
        <v>0</v>
      </c>
      <c r="AC1006" s="649">
        <f t="shared" ref="AC1006" si="12427">((AC1007*$H1006)-((AC1007*$H1006*$E1007)+(AC1007*$H1006*$F1007)))</f>
        <v>0</v>
      </c>
      <c r="AD1006" s="649">
        <f t="shared" ref="AD1006" si="12428">((AD1007*$H1006)-((AD1007*$H1006*$E1007)+(AD1007*$H1006*$F1007)))</f>
        <v>0</v>
      </c>
      <c r="AE1006" s="649">
        <f t="shared" ref="AE1006" si="12429">((AE1007*$H1006)-((AE1007*$H1006*$E1007)+(AE1007*$H1006*$F1007)))</f>
        <v>0</v>
      </c>
      <c r="AF1006" s="649">
        <f t="shared" ref="AF1006" si="12430">((AF1007*$H1006)-((AF1007*$H1006*$E1007)+(AF1007*$H1006*$F1007)))</f>
        <v>0</v>
      </c>
      <c r="AG1006" s="649">
        <f t="shared" ref="AG1006" si="12431">((AG1007*$H1006)-((AG1007*$H1006*$E1007)+(AG1007*$H1006*$F1007)))</f>
        <v>0</v>
      </c>
      <c r="AH1006" s="649">
        <f>+AH1007*H1006</f>
        <v>20669.889335453336</v>
      </c>
      <c r="AI1006" s="649">
        <f t="shared" ref="AI1006" si="12432">+AI1007*H1006</f>
        <v>0</v>
      </c>
      <c r="AJ1006" s="649">
        <v>0</v>
      </c>
      <c r="AK1006" s="649">
        <v>0</v>
      </c>
      <c r="AL1006" s="649">
        <v>0</v>
      </c>
      <c r="AM1006" s="649">
        <v>0</v>
      </c>
      <c r="AN1006" s="649">
        <v>0</v>
      </c>
      <c r="AO1006" s="649">
        <v>0</v>
      </c>
      <c r="AP1006" s="649">
        <v>0</v>
      </c>
      <c r="AQ1006" s="649">
        <v>0</v>
      </c>
      <c r="AR1006" s="649">
        <v>0</v>
      </c>
      <c r="AS1006" s="649">
        <v>0</v>
      </c>
      <c r="AT1006" s="649">
        <v>0</v>
      </c>
      <c r="AU1006" s="649">
        <v>0</v>
      </c>
      <c r="AV1006" s="649">
        <v>0</v>
      </c>
      <c r="AW1006" s="613">
        <f t="shared" si="12126"/>
        <v>413397.78670906666</v>
      </c>
      <c r="AX1006" s="645">
        <f t="shared" si="12124"/>
        <v>0</v>
      </c>
      <c r="AY1006" s="656">
        <f t="shared" si="12125"/>
        <v>0</v>
      </c>
      <c r="AZ1006" s="591"/>
    </row>
    <row r="1007" spans="1:52" s="314" customFormat="1">
      <c r="A1007" s="642"/>
      <c r="B1007" s="636"/>
      <c r="C1007" s="636"/>
      <c r="D1007" s="651"/>
      <c r="E1007" s="652">
        <v>0.3</v>
      </c>
      <c r="F1007" s="652">
        <v>0.05</v>
      </c>
      <c r="G1007" s="653"/>
      <c r="H1007" s="640"/>
      <c r="I1007" s="640">
        <f t="shared" si="12008"/>
        <v>1.3500000000000003</v>
      </c>
      <c r="J1007" s="658">
        <v>0</v>
      </c>
      <c r="K1007" s="658">
        <v>0</v>
      </c>
      <c r="L1007" s="658">
        <v>0</v>
      </c>
      <c r="M1007" s="658">
        <v>0</v>
      </c>
      <c r="N1007" s="658">
        <v>0</v>
      </c>
      <c r="O1007" s="658">
        <v>0.3</v>
      </c>
      <c r="P1007" s="658">
        <v>0.09</v>
      </c>
      <c r="Q1007" s="658">
        <v>0.73</v>
      </c>
      <c r="R1007" s="658">
        <v>0.18000000000000005</v>
      </c>
      <c r="S1007" s="658">
        <v>0</v>
      </c>
      <c r="T1007" s="658">
        <v>0</v>
      </c>
      <c r="U1007" s="658">
        <v>0</v>
      </c>
      <c r="V1007" s="658">
        <v>0</v>
      </c>
      <c r="W1007" s="658">
        <v>0</v>
      </c>
      <c r="X1007" s="658">
        <v>0</v>
      </c>
      <c r="Y1007" s="658">
        <v>0</v>
      </c>
      <c r="Z1007" s="658">
        <v>0</v>
      </c>
      <c r="AA1007" s="658">
        <v>0</v>
      </c>
      <c r="AB1007" s="658">
        <v>0</v>
      </c>
      <c r="AC1007" s="658">
        <v>0</v>
      </c>
      <c r="AD1007" s="658">
        <v>0</v>
      </c>
      <c r="AE1007" s="658">
        <v>0</v>
      </c>
      <c r="AF1007" s="658">
        <v>0</v>
      </c>
      <c r="AG1007" s="658">
        <v>0</v>
      </c>
      <c r="AH1007" s="658">
        <v>0.05</v>
      </c>
      <c r="AI1007" s="658">
        <v>0</v>
      </c>
      <c r="AJ1007" s="658">
        <v>0</v>
      </c>
      <c r="AK1007" s="658">
        <v>0</v>
      </c>
      <c r="AL1007" s="658">
        <v>0</v>
      </c>
      <c r="AM1007" s="658">
        <v>0</v>
      </c>
      <c r="AN1007" s="658">
        <v>0</v>
      </c>
      <c r="AO1007" s="658">
        <v>0</v>
      </c>
      <c r="AP1007" s="658">
        <v>0</v>
      </c>
      <c r="AQ1007" s="658">
        <v>0</v>
      </c>
      <c r="AR1007" s="658">
        <v>0</v>
      </c>
      <c r="AS1007" s="658">
        <v>0</v>
      </c>
      <c r="AT1007" s="658">
        <v>0</v>
      </c>
      <c r="AU1007" s="658">
        <v>0</v>
      </c>
      <c r="AV1007" s="658">
        <v>0</v>
      </c>
      <c r="AW1007" s="613">
        <f t="shared" si="12126"/>
        <v>1.3500000000000003</v>
      </c>
      <c r="AX1007" s="645">
        <f t="shared" si="12124"/>
        <v>1.3500000000000003</v>
      </c>
      <c r="AY1007" s="656" t="e">
        <f t="shared" si="12125"/>
        <v>#DIV/0!</v>
      </c>
      <c r="AZ1007" s="661"/>
    </row>
    <row r="1008" spans="1:52">
      <c r="A1008" s="590"/>
      <c r="B1008" s="646" t="s">
        <v>305</v>
      </c>
      <c r="C1008" s="646" t="s">
        <v>1137</v>
      </c>
      <c r="D1008" s="647" t="s">
        <v>1138</v>
      </c>
      <c r="E1008" s="648"/>
      <c r="F1008" s="648"/>
      <c r="G1008" s="649"/>
      <c r="H1008" s="650">
        <v>414875.35089413315</v>
      </c>
      <c r="I1008" s="650">
        <f t="shared" si="12008"/>
        <v>414875.35089413315</v>
      </c>
      <c r="J1008" s="649">
        <v>0</v>
      </c>
      <c r="K1008" s="649">
        <v>0</v>
      </c>
      <c r="L1008" s="649">
        <v>0</v>
      </c>
      <c r="M1008" s="649">
        <v>0</v>
      </c>
      <c r="N1008" s="649">
        <v>0</v>
      </c>
      <c r="O1008" s="649">
        <f>+O1009*H1008</f>
        <v>124462.60526823995</v>
      </c>
      <c r="P1008" s="649">
        <f t="shared" ref="P1008" si="12433">((P1009*$H1008)-((P1009*$H1008*$E1009)+(P1009*$H1008*$F1009)))</f>
        <v>0</v>
      </c>
      <c r="Q1008" s="649">
        <f t="shared" ref="Q1008" si="12434">((Q1009*$H1008)-((Q1009*$H1008*$E1009)+(Q1009*$H1008*$F1009)))</f>
        <v>121351.04013653396</v>
      </c>
      <c r="R1008" s="649">
        <f t="shared" ref="R1008" si="12435">((R1009*$H1008)-((R1009*$H1008*$E1009)+(R1009*$H1008*$F1009)))</f>
        <v>148317.93794465263</v>
      </c>
      <c r="S1008" s="649">
        <f t="shared" ref="S1008" si="12436">((S1009*$H1008)-((S1009*$H1008*$E1009)+(S1009*$H1008*$F1009)))</f>
        <v>0</v>
      </c>
      <c r="T1008" s="649">
        <f t="shared" ref="T1008" si="12437">((T1009*$H1008)-((T1009*$H1008*$E1009)+(T1009*$H1008*$F1009)))</f>
        <v>0</v>
      </c>
      <c r="U1008" s="649">
        <f t="shared" ref="U1008" si="12438">((U1009*$H1008)-((U1009*$H1008*$E1009)+(U1009*$H1008*$F1009)))</f>
        <v>0</v>
      </c>
      <c r="V1008" s="649">
        <f t="shared" ref="V1008" si="12439">((V1009*$H1008)-((V1009*$H1008*$E1009)+(V1009*$H1008*$F1009)))</f>
        <v>0</v>
      </c>
      <c r="W1008" s="649">
        <f t="shared" ref="W1008" si="12440">((W1009*$H1008)-((W1009*$H1008*$E1009)+(W1009*$H1008*$F1009)))</f>
        <v>0</v>
      </c>
      <c r="X1008" s="649">
        <f t="shared" ref="X1008" si="12441">((X1009*$H1008)-((X1009*$H1008*$E1009)+(X1009*$H1008*$F1009)))</f>
        <v>0</v>
      </c>
      <c r="Y1008" s="649">
        <f t="shared" ref="Y1008" si="12442">((Y1009*$H1008)-((Y1009*$H1008*$E1009)+(Y1009*$H1008*$F1009)))</f>
        <v>0</v>
      </c>
      <c r="Z1008" s="649">
        <f t="shared" ref="Z1008" si="12443">((Z1009*$H1008)-((Z1009*$H1008*$E1009)+(Z1009*$H1008*$F1009)))</f>
        <v>0</v>
      </c>
      <c r="AA1008" s="649">
        <f t="shared" ref="AA1008" si="12444">((AA1009*$H1008)-((AA1009*$H1008*$E1009)+(AA1009*$H1008*$F1009)))</f>
        <v>0</v>
      </c>
      <c r="AB1008" s="649">
        <f t="shared" ref="AB1008" si="12445">((AB1009*$H1008)-((AB1009*$H1008*$E1009)+(AB1009*$H1008*$F1009)))</f>
        <v>0</v>
      </c>
      <c r="AC1008" s="649">
        <f t="shared" ref="AC1008" si="12446">((AC1009*$H1008)-((AC1009*$H1008*$E1009)+(AC1009*$H1008*$F1009)))</f>
        <v>0</v>
      </c>
      <c r="AD1008" s="649">
        <f t="shared" ref="AD1008" si="12447">((AD1009*$H1008)-((AD1009*$H1008*$E1009)+(AD1009*$H1008*$F1009)))</f>
        <v>0</v>
      </c>
      <c r="AE1008" s="649">
        <f t="shared" ref="AE1008" si="12448">((AE1009*$H1008)-((AE1009*$H1008*$E1009)+(AE1009*$H1008*$F1009)))</f>
        <v>0</v>
      </c>
      <c r="AF1008" s="649">
        <f t="shared" ref="AF1008" si="12449">((AF1009*$H1008)-((AF1009*$H1008*$E1009)+(AF1009*$H1008*$F1009)))</f>
        <v>0</v>
      </c>
      <c r="AG1008" s="649">
        <f t="shared" ref="AG1008" si="12450">((AG1009*$H1008)-((AG1009*$H1008*$E1009)+(AG1009*$H1008*$F1009)))</f>
        <v>0</v>
      </c>
      <c r="AH1008" s="649">
        <f>+AH1009*H1008</f>
        <v>20743.767544706658</v>
      </c>
      <c r="AI1008" s="649">
        <f t="shared" ref="AI1008" si="12451">+AI1009*H1008</f>
        <v>0</v>
      </c>
      <c r="AJ1008" s="649">
        <v>0</v>
      </c>
      <c r="AK1008" s="649">
        <v>0</v>
      </c>
      <c r="AL1008" s="649">
        <v>0</v>
      </c>
      <c r="AM1008" s="649">
        <v>0</v>
      </c>
      <c r="AN1008" s="649">
        <v>0</v>
      </c>
      <c r="AO1008" s="649">
        <v>0</v>
      </c>
      <c r="AP1008" s="649">
        <v>0</v>
      </c>
      <c r="AQ1008" s="649">
        <v>0</v>
      </c>
      <c r="AR1008" s="649">
        <v>0</v>
      </c>
      <c r="AS1008" s="649">
        <v>0</v>
      </c>
      <c r="AT1008" s="649">
        <v>0</v>
      </c>
      <c r="AU1008" s="649">
        <v>0</v>
      </c>
      <c r="AV1008" s="649">
        <v>0</v>
      </c>
      <c r="AW1008" s="613">
        <f t="shared" si="12126"/>
        <v>414875.35089413315</v>
      </c>
      <c r="AX1008" s="645">
        <f t="shared" si="12124"/>
        <v>0</v>
      </c>
      <c r="AY1008" s="656">
        <f t="shared" si="12125"/>
        <v>0</v>
      </c>
      <c r="AZ1008" s="591"/>
    </row>
    <row r="1009" spans="1:52" s="314" customFormat="1">
      <c r="A1009" s="642"/>
      <c r="B1009" s="636"/>
      <c r="C1009" s="636"/>
      <c r="D1009" s="651"/>
      <c r="E1009" s="652">
        <v>0.3</v>
      </c>
      <c r="F1009" s="652">
        <v>0.05</v>
      </c>
      <c r="G1009" s="653"/>
      <c r="H1009" s="640"/>
      <c r="I1009" s="640">
        <f t="shared" si="12008"/>
        <v>1.35</v>
      </c>
      <c r="J1009" s="658">
        <v>0</v>
      </c>
      <c r="K1009" s="658">
        <v>0</v>
      </c>
      <c r="L1009" s="658">
        <v>0</v>
      </c>
      <c r="M1009" s="658">
        <v>0</v>
      </c>
      <c r="N1009" s="658">
        <v>0</v>
      </c>
      <c r="O1009" s="658">
        <v>0.3</v>
      </c>
      <c r="P1009" s="658">
        <v>0</v>
      </c>
      <c r="Q1009" s="658">
        <v>0.45</v>
      </c>
      <c r="R1009" s="658">
        <v>0.55000000000000004</v>
      </c>
      <c r="S1009" s="658">
        <v>0</v>
      </c>
      <c r="T1009" s="658">
        <v>0</v>
      </c>
      <c r="U1009" s="658">
        <v>0</v>
      </c>
      <c r="V1009" s="658">
        <v>0</v>
      </c>
      <c r="W1009" s="658">
        <v>0</v>
      </c>
      <c r="X1009" s="658">
        <v>0</v>
      </c>
      <c r="Y1009" s="658">
        <v>0</v>
      </c>
      <c r="Z1009" s="658">
        <v>0</v>
      </c>
      <c r="AA1009" s="658">
        <v>0</v>
      </c>
      <c r="AB1009" s="658">
        <v>0</v>
      </c>
      <c r="AC1009" s="658">
        <v>0</v>
      </c>
      <c r="AD1009" s="658">
        <v>0</v>
      </c>
      <c r="AE1009" s="658">
        <v>0</v>
      </c>
      <c r="AF1009" s="658">
        <v>0</v>
      </c>
      <c r="AG1009" s="658">
        <v>0</v>
      </c>
      <c r="AH1009" s="658">
        <v>0.05</v>
      </c>
      <c r="AI1009" s="658">
        <v>0</v>
      </c>
      <c r="AJ1009" s="658">
        <v>0</v>
      </c>
      <c r="AK1009" s="658">
        <v>0</v>
      </c>
      <c r="AL1009" s="658">
        <v>0</v>
      </c>
      <c r="AM1009" s="658">
        <v>0</v>
      </c>
      <c r="AN1009" s="658">
        <v>0</v>
      </c>
      <c r="AO1009" s="658">
        <v>0</v>
      </c>
      <c r="AP1009" s="658">
        <v>0</v>
      </c>
      <c r="AQ1009" s="658">
        <v>0</v>
      </c>
      <c r="AR1009" s="658">
        <v>0</v>
      </c>
      <c r="AS1009" s="658">
        <v>0</v>
      </c>
      <c r="AT1009" s="658">
        <v>0</v>
      </c>
      <c r="AU1009" s="658">
        <v>0</v>
      </c>
      <c r="AV1009" s="658">
        <v>0</v>
      </c>
      <c r="AW1009" s="613">
        <f t="shared" si="12126"/>
        <v>1.35</v>
      </c>
      <c r="AX1009" s="645">
        <f t="shared" si="12124"/>
        <v>1.35</v>
      </c>
      <c r="AY1009" s="656" t="e">
        <f t="shared" si="12125"/>
        <v>#DIV/0!</v>
      </c>
      <c r="AZ1009" s="661"/>
    </row>
    <row r="1010" spans="1:52">
      <c r="A1010" s="590"/>
      <c r="B1010" s="629" t="s">
        <v>278</v>
      </c>
      <c r="C1010" s="629" t="s">
        <v>1139</v>
      </c>
      <c r="D1010" s="630" t="s">
        <v>1140</v>
      </c>
      <c r="E1010" s="643"/>
      <c r="F1010" s="643"/>
      <c r="G1010" s="631"/>
      <c r="H1010" s="632">
        <f>+H1011+H1013+H1015+H1017+H1019+H1021</f>
        <v>393222.71504568355</v>
      </c>
      <c r="I1010" s="632">
        <f t="shared" si="12008"/>
        <v>393222.71504568361</v>
      </c>
      <c r="J1010" s="632">
        <f t="shared" ref="J1010:AV1010" si="12452">+J1011+J1013+J1015+J1017+J1019+J1021</f>
        <v>0</v>
      </c>
      <c r="K1010" s="632">
        <f t="shared" si="12452"/>
        <v>0</v>
      </c>
      <c r="L1010" s="632">
        <f t="shared" si="12452"/>
        <v>0</v>
      </c>
      <c r="M1010" s="632">
        <f t="shared" si="12452"/>
        <v>0</v>
      </c>
      <c r="N1010" s="632">
        <f t="shared" si="12452"/>
        <v>0</v>
      </c>
      <c r="O1010" s="632">
        <f t="shared" si="12452"/>
        <v>117966.81451370506</v>
      </c>
      <c r="P1010" s="632">
        <f t="shared" si="12452"/>
        <v>0</v>
      </c>
      <c r="Q1010" s="632">
        <f t="shared" si="12452"/>
        <v>0</v>
      </c>
      <c r="R1010" s="632">
        <f t="shared" si="12452"/>
        <v>31022.169296277643</v>
      </c>
      <c r="S1010" s="632">
        <f t="shared" si="12452"/>
        <v>45967.061259190516</v>
      </c>
      <c r="T1010" s="632">
        <f t="shared" si="12452"/>
        <v>79244.846254624077</v>
      </c>
      <c r="U1010" s="632">
        <f t="shared" si="12452"/>
        <v>87612.115647715837</v>
      </c>
      <c r="V1010" s="632">
        <f t="shared" si="12452"/>
        <v>11748.572321886259</v>
      </c>
      <c r="W1010" s="632">
        <f t="shared" si="12452"/>
        <v>0</v>
      </c>
      <c r="X1010" s="632">
        <f t="shared" si="12452"/>
        <v>0</v>
      </c>
      <c r="Y1010" s="632">
        <f t="shared" si="12452"/>
        <v>0</v>
      </c>
      <c r="Z1010" s="632">
        <f t="shared" si="12452"/>
        <v>0</v>
      </c>
      <c r="AA1010" s="632">
        <f t="shared" si="12452"/>
        <v>0</v>
      </c>
      <c r="AB1010" s="632">
        <f t="shared" si="12452"/>
        <v>0</v>
      </c>
      <c r="AC1010" s="632">
        <f t="shared" si="12452"/>
        <v>0</v>
      </c>
      <c r="AD1010" s="632">
        <f t="shared" si="12452"/>
        <v>0</v>
      </c>
      <c r="AE1010" s="632">
        <f t="shared" si="12452"/>
        <v>0</v>
      </c>
      <c r="AF1010" s="632">
        <f t="shared" si="12452"/>
        <v>0</v>
      </c>
      <c r="AG1010" s="632">
        <f t="shared" si="12452"/>
        <v>0</v>
      </c>
      <c r="AH1010" s="632">
        <f t="shared" si="12452"/>
        <v>19661.135752284179</v>
      </c>
      <c r="AI1010" s="632">
        <f t="shared" si="12452"/>
        <v>0</v>
      </c>
      <c r="AJ1010" s="632">
        <f t="shared" si="12452"/>
        <v>0</v>
      </c>
      <c r="AK1010" s="632">
        <f t="shared" si="12452"/>
        <v>0</v>
      </c>
      <c r="AL1010" s="632">
        <f t="shared" si="12452"/>
        <v>0</v>
      </c>
      <c r="AM1010" s="632">
        <f t="shared" si="12452"/>
        <v>0</v>
      </c>
      <c r="AN1010" s="632">
        <f t="shared" si="12452"/>
        <v>0</v>
      </c>
      <c r="AO1010" s="632">
        <f t="shared" si="12452"/>
        <v>0</v>
      </c>
      <c r="AP1010" s="632">
        <f t="shared" si="12452"/>
        <v>0</v>
      </c>
      <c r="AQ1010" s="632">
        <f t="shared" si="12452"/>
        <v>0</v>
      </c>
      <c r="AR1010" s="632">
        <f t="shared" si="12452"/>
        <v>0</v>
      </c>
      <c r="AS1010" s="632">
        <f t="shared" si="12452"/>
        <v>0</v>
      </c>
      <c r="AT1010" s="632">
        <f t="shared" si="12452"/>
        <v>0</v>
      </c>
      <c r="AU1010" s="632">
        <f t="shared" si="12452"/>
        <v>0</v>
      </c>
      <c r="AV1010" s="632">
        <f t="shared" si="12452"/>
        <v>0</v>
      </c>
      <c r="AW1010" s="613">
        <f t="shared" si="12126"/>
        <v>393222.71504568361</v>
      </c>
      <c r="AX1010" s="645">
        <f t="shared" si="12124"/>
        <v>0</v>
      </c>
      <c r="AY1010" s="656">
        <f t="shared" si="12125"/>
        <v>0</v>
      </c>
      <c r="AZ1010" s="591"/>
    </row>
    <row r="1011" spans="1:52">
      <c r="A1011" s="590"/>
      <c r="B1011" s="646" t="s">
        <v>305</v>
      </c>
      <c r="C1011" s="646" t="s">
        <v>1141</v>
      </c>
      <c r="D1011" s="647" t="s">
        <v>1142</v>
      </c>
      <c r="E1011" s="648"/>
      <c r="F1011" s="648"/>
      <c r="G1011" s="649"/>
      <c r="H1011" s="650">
        <v>108469.12341355819</v>
      </c>
      <c r="I1011" s="650">
        <f t="shared" si="12008"/>
        <v>108469.12341355819</v>
      </c>
      <c r="J1011" s="649">
        <v>0</v>
      </c>
      <c r="K1011" s="649">
        <v>0</v>
      </c>
      <c r="L1011" s="649">
        <v>0</v>
      </c>
      <c r="M1011" s="649">
        <v>0</v>
      </c>
      <c r="N1011" s="649">
        <v>0</v>
      </c>
      <c r="O1011" s="649">
        <f>+O1012*H1011</f>
        <v>32540.737024067457</v>
      </c>
      <c r="P1011" s="649">
        <f t="shared" ref="P1011" si="12453">((P1012*$H1011)-((P1012*$H1011*$E1012)+(P1012*$H1011*$F1012)))</f>
        <v>0</v>
      </c>
      <c r="Q1011" s="649">
        <f t="shared" ref="Q1011" si="12454">((Q1012*$H1011)-((Q1012*$H1011*$E1012)+(Q1012*$H1011*$F1012)))</f>
        <v>0</v>
      </c>
      <c r="R1011" s="649">
        <f t="shared" ref="R1011" si="12455">((R1012*$H1011)-((R1012*$H1011*$E1012)+(R1012*$H1011*$F1012)))</f>
        <v>31022.169296277643</v>
      </c>
      <c r="S1011" s="649">
        <f t="shared" ref="S1011" si="12456">((S1012*$H1011)-((S1012*$H1011*$E1012)+(S1012*$H1011*$F1012)))</f>
        <v>39482.760922535184</v>
      </c>
      <c r="T1011" s="649">
        <f t="shared" ref="T1011" si="12457">((T1012*$H1011)-((T1012*$H1011*$E1012)+(T1012*$H1011*$F1012)))</f>
        <v>0</v>
      </c>
      <c r="U1011" s="649">
        <f t="shared" ref="U1011" si="12458">((U1012*$H1011)-((U1012*$H1011*$E1012)+(U1012*$H1011*$F1012)))</f>
        <v>0</v>
      </c>
      <c r="V1011" s="649">
        <f t="shared" ref="V1011" si="12459">((V1012*$H1011)-((V1012*$H1011*$E1012)+(V1012*$H1011*$F1012)))</f>
        <v>0</v>
      </c>
      <c r="W1011" s="649">
        <f t="shared" ref="W1011" si="12460">((W1012*$H1011)-((W1012*$H1011*$E1012)+(W1012*$H1011*$F1012)))</f>
        <v>0</v>
      </c>
      <c r="X1011" s="649">
        <f t="shared" ref="X1011" si="12461">((X1012*$H1011)-((X1012*$H1011*$E1012)+(X1012*$H1011*$F1012)))</f>
        <v>0</v>
      </c>
      <c r="Y1011" s="649">
        <f t="shared" ref="Y1011" si="12462">((Y1012*$H1011)-((Y1012*$H1011*$E1012)+(Y1012*$H1011*$F1012)))</f>
        <v>0</v>
      </c>
      <c r="Z1011" s="649">
        <f t="shared" ref="Z1011" si="12463">((Z1012*$H1011)-((Z1012*$H1011*$E1012)+(Z1012*$H1011*$F1012)))</f>
        <v>0</v>
      </c>
      <c r="AA1011" s="649">
        <f t="shared" ref="AA1011" si="12464">((AA1012*$H1011)-((AA1012*$H1011*$E1012)+(AA1012*$H1011*$F1012)))</f>
        <v>0</v>
      </c>
      <c r="AB1011" s="649">
        <f t="shared" ref="AB1011" si="12465">((AB1012*$H1011)-((AB1012*$H1011*$E1012)+(AB1012*$H1011*$F1012)))</f>
        <v>0</v>
      </c>
      <c r="AC1011" s="649">
        <f t="shared" ref="AC1011" si="12466">((AC1012*$H1011)-((AC1012*$H1011*$E1012)+(AC1012*$H1011*$F1012)))</f>
        <v>0</v>
      </c>
      <c r="AD1011" s="649">
        <f t="shared" ref="AD1011" si="12467">((AD1012*$H1011)-((AD1012*$H1011*$E1012)+(AD1012*$H1011*$F1012)))</f>
        <v>0</v>
      </c>
      <c r="AE1011" s="649">
        <f t="shared" ref="AE1011" si="12468">((AE1012*$H1011)-((AE1012*$H1011*$E1012)+(AE1012*$H1011*$F1012)))</f>
        <v>0</v>
      </c>
      <c r="AF1011" s="649">
        <f t="shared" ref="AF1011" si="12469">((AF1012*$H1011)-((AF1012*$H1011*$E1012)+(AF1012*$H1011*$F1012)))</f>
        <v>0</v>
      </c>
      <c r="AG1011" s="649">
        <f t="shared" ref="AG1011" si="12470">((AG1012*$H1011)-((AG1012*$H1011*$E1012)+(AG1012*$H1011*$F1012)))</f>
        <v>0</v>
      </c>
      <c r="AH1011" s="649">
        <f>+AH1012*H1011</f>
        <v>5423.4561706779095</v>
      </c>
      <c r="AI1011" s="649">
        <f t="shared" ref="AI1011" si="12471">+AI1012*H1011</f>
        <v>0</v>
      </c>
      <c r="AJ1011" s="649">
        <v>0</v>
      </c>
      <c r="AK1011" s="649">
        <v>0</v>
      </c>
      <c r="AL1011" s="649">
        <v>0</v>
      </c>
      <c r="AM1011" s="649">
        <v>0</v>
      </c>
      <c r="AN1011" s="649">
        <v>0</v>
      </c>
      <c r="AO1011" s="649">
        <v>0</v>
      </c>
      <c r="AP1011" s="649">
        <v>0</v>
      </c>
      <c r="AQ1011" s="649">
        <v>0</v>
      </c>
      <c r="AR1011" s="649">
        <v>0</v>
      </c>
      <c r="AS1011" s="649">
        <v>0</v>
      </c>
      <c r="AT1011" s="649">
        <v>0</v>
      </c>
      <c r="AU1011" s="649">
        <v>0</v>
      </c>
      <c r="AV1011" s="649">
        <v>0</v>
      </c>
      <c r="AW1011" s="613">
        <f t="shared" si="12126"/>
        <v>108469.12341355819</v>
      </c>
      <c r="AX1011" s="645">
        <f t="shared" si="12124"/>
        <v>0</v>
      </c>
      <c r="AY1011" s="656">
        <f t="shared" si="12125"/>
        <v>0</v>
      </c>
      <c r="AZ1011" s="591"/>
    </row>
    <row r="1012" spans="1:52" s="314" customFormat="1">
      <c r="A1012" s="642"/>
      <c r="B1012" s="636"/>
      <c r="C1012" s="636"/>
      <c r="D1012" s="651"/>
      <c r="E1012" s="652">
        <v>0.3</v>
      </c>
      <c r="F1012" s="652">
        <v>0.05</v>
      </c>
      <c r="G1012" s="653"/>
      <c r="H1012" s="640"/>
      <c r="I1012" s="640">
        <f t="shared" si="12008"/>
        <v>1.35</v>
      </c>
      <c r="J1012" s="658">
        <v>0</v>
      </c>
      <c r="K1012" s="658">
        <v>0</v>
      </c>
      <c r="L1012" s="658">
        <v>0</v>
      </c>
      <c r="M1012" s="658">
        <v>0</v>
      </c>
      <c r="N1012" s="658">
        <v>0</v>
      </c>
      <c r="O1012" s="658">
        <f>+E1012</f>
        <v>0.3</v>
      </c>
      <c r="P1012" s="658">
        <v>0</v>
      </c>
      <c r="Q1012" s="658">
        <v>0</v>
      </c>
      <c r="R1012" s="658">
        <v>0.44</v>
      </c>
      <c r="S1012" s="658">
        <v>0.56000000000000005</v>
      </c>
      <c r="T1012" s="658">
        <v>0</v>
      </c>
      <c r="U1012" s="658">
        <v>0</v>
      </c>
      <c r="V1012" s="658">
        <v>0</v>
      </c>
      <c r="W1012" s="658">
        <v>0</v>
      </c>
      <c r="X1012" s="658">
        <v>0</v>
      </c>
      <c r="Y1012" s="658">
        <v>0</v>
      </c>
      <c r="Z1012" s="658">
        <v>0</v>
      </c>
      <c r="AA1012" s="658">
        <v>0</v>
      </c>
      <c r="AB1012" s="658">
        <v>0</v>
      </c>
      <c r="AC1012" s="658">
        <v>0</v>
      </c>
      <c r="AD1012" s="658">
        <v>0</v>
      </c>
      <c r="AE1012" s="658">
        <v>0</v>
      </c>
      <c r="AF1012" s="658">
        <v>0</v>
      </c>
      <c r="AG1012" s="658">
        <v>0</v>
      </c>
      <c r="AH1012" s="658">
        <v>0.05</v>
      </c>
      <c r="AI1012" s="658">
        <v>0</v>
      </c>
      <c r="AJ1012" s="658">
        <v>0</v>
      </c>
      <c r="AK1012" s="658">
        <v>0</v>
      </c>
      <c r="AL1012" s="658">
        <v>0</v>
      </c>
      <c r="AM1012" s="658">
        <v>0</v>
      </c>
      <c r="AN1012" s="658">
        <v>0</v>
      </c>
      <c r="AO1012" s="658">
        <v>0</v>
      </c>
      <c r="AP1012" s="658">
        <v>0</v>
      </c>
      <c r="AQ1012" s="658">
        <v>0</v>
      </c>
      <c r="AR1012" s="658">
        <v>0</v>
      </c>
      <c r="AS1012" s="658">
        <v>0</v>
      </c>
      <c r="AT1012" s="658">
        <v>0</v>
      </c>
      <c r="AU1012" s="658">
        <v>0</v>
      </c>
      <c r="AV1012" s="658">
        <v>0</v>
      </c>
      <c r="AW1012" s="613">
        <f t="shared" si="12126"/>
        <v>1.35</v>
      </c>
      <c r="AX1012" s="645">
        <f t="shared" si="12124"/>
        <v>1.35</v>
      </c>
      <c r="AY1012" s="656" t="e">
        <f t="shared" si="12125"/>
        <v>#DIV/0!</v>
      </c>
      <c r="AZ1012" s="661"/>
    </row>
    <row r="1013" spans="1:52">
      <c r="A1013" s="590"/>
      <c r="B1013" s="646" t="s">
        <v>305</v>
      </c>
      <c r="C1013" s="646" t="s">
        <v>1143</v>
      </c>
      <c r="D1013" s="647" t="s">
        <v>1144</v>
      </c>
      <c r="E1013" s="648"/>
      <c r="F1013" s="648"/>
      <c r="G1013" s="649"/>
      <c r="H1013" s="650">
        <v>0</v>
      </c>
      <c r="I1013" s="650">
        <f t="shared" si="12008"/>
        <v>0</v>
      </c>
      <c r="J1013" s="649">
        <v>0</v>
      </c>
      <c r="K1013" s="649">
        <v>0</v>
      </c>
      <c r="L1013" s="649">
        <v>0</v>
      </c>
      <c r="M1013" s="649">
        <v>0</v>
      </c>
      <c r="N1013" s="649">
        <v>0</v>
      </c>
      <c r="O1013" s="649">
        <f>+O1014*H1013</f>
        <v>0</v>
      </c>
      <c r="P1013" s="649">
        <f t="shared" ref="P1013" si="12472">((P1014*$H1013)-((P1014*$H1013*$E1014)+(P1014*$H1013*$F1014)))</f>
        <v>0</v>
      </c>
      <c r="Q1013" s="649">
        <f t="shared" ref="Q1013" si="12473">((Q1014*$H1013)-((Q1014*$H1013*$E1014)+(Q1014*$H1013*$F1014)))</f>
        <v>0</v>
      </c>
      <c r="R1013" s="649">
        <f t="shared" ref="R1013" si="12474">((R1014*$H1013)-((R1014*$H1013*$E1014)+(R1014*$H1013*$F1014)))</f>
        <v>0</v>
      </c>
      <c r="S1013" s="649">
        <f t="shared" ref="S1013" si="12475">((S1014*$H1013)-((S1014*$H1013*$E1014)+(S1014*$H1013*$F1014)))</f>
        <v>0</v>
      </c>
      <c r="T1013" s="649">
        <f t="shared" ref="T1013" si="12476">((T1014*$H1013)-((T1014*$H1013*$E1014)+(T1014*$H1013*$F1014)))</f>
        <v>0</v>
      </c>
      <c r="U1013" s="649">
        <f t="shared" ref="U1013" si="12477">((U1014*$H1013)-((U1014*$H1013*$E1014)+(U1014*$H1013*$F1014)))</f>
        <v>0</v>
      </c>
      <c r="V1013" s="649">
        <f t="shared" ref="V1013" si="12478">((V1014*$H1013)-((V1014*$H1013*$E1014)+(V1014*$H1013*$F1014)))</f>
        <v>0</v>
      </c>
      <c r="W1013" s="649">
        <f t="shared" ref="W1013" si="12479">((W1014*$H1013)-((W1014*$H1013*$E1014)+(W1014*$H1013*$F1014)))</f>
        <v>0</v>
      </c>
      <c r="X1013" s="649">
        <f t="shared" ref="X1013" si="12480">((X1014*$H1013)-((X1014*$H1013*$E1014)+(X1014*$H1013*$F1014)))</f>
        <v>0</v>
      </c>
      <c r="Y1013" s="649">
        <f t="shared" ref="Y1013" si="12481">((Y1014*$H1013)-((Y1014*$H1013*$E1014)+(Y1014*$H1013*$F1014)))</f>
        <v>0</v>
      </c>
      <c r="Z1013" s="649">
        <f t="shared" ref="Z1013" si="12482">((Z1014*$H1013)-((Z1014*$H1013*$E1014)+(Z1014*$H1013*$F1014)))</f>
        <v>0</v>
      </c>
      <c r="AA1013" s="649">
        <f t="shared" ref="AA1013" si="12483">((AA1014*$H1013)-((AA1014*$H1013*$E1014)+(AA1014*$H1013*$F1014)))</f>
        <v>0</v>
      </c>
      <c r="AB1013" s="649">
        <f t="shared" ref="AB1013" si="12484">((AB1014*$H1013)-((AB1014*$H1013*$E1014)+(AB1014*$H1013*$F1014)))</f>
        <v>0</v>
      </c>
      <c r="AC1013" s="649">
        <f t="shared" ref="AC1013" si="12485">((AC1014*$H1013)-((AC1014*$H1013*$E1014)+(AC1014*$H1013*$F1014)))</f>
        <v>0</v>
      </c>
      <c r="AD1013" s="649">
        <f t="shared" ref="AD1013" si="12486">((AD1014*$H1013)-((AD1014*$H1013*$E1014)+(AD1014*$H1013*$F1014)))</f>
        <v>0</v>
      </c>
      <c r="AE1013" s="649">
        <f t="shared" ref="AE1013" si="12487">((AE1014*$H1013)-((AE1014*$H1013*$E1014)+(AE1014*$H1013*$F1014)))</f>
        <v>0</v>
      </c>
      <c r="AF1013" s="649">
        <f t="shared" ref="AF1013" si="12488">((AF1014*$H1013)-((AF1014*$H1013*$E1014)+(AF1014*$H1013*$F1014)))</f>
        <v>0</v>
      </c>
      <c r="AG1013" s="649">
        <f t="shared" ref="AG1013" si="12489">((AG1014*$H1013)-((AG1014*$H1013*$E1014)+(AG1014*$H1013*$F1014)))</f>
        <v>0</v>
      </c>
      <c r="AH1013" s="649">
        <f>+AH1014*H1013</f>
        <v>0</v>
      </c>
      <c r="AI1013" s="649">
        <f t="shared" ref="AI1013" si="12490">+AI1014*H1013</f>
        <v>0</v>
      </c>
      <c r="AJ1013" s="649">
        <v>0</v>
      </c>
      <c r="AK1013" s="649">
        <v>0</v>
      </c>
      <c r="AL1013" s="649">
        <v>0</v>
      </c>
      <c r="AM1013" s="649">
        <v>0</v>
      </c>
      <c r="AN1013" s="649">
        <v>0</v>
      </c>
      <c r="AO1013" s="649">
        <v>0</v>
      </c>
      <c r="AP1013" s="649">
        <v>0</v>
      </c>
      <c r="AQ1013" s="649">
        <v>0</v>
      </c>
      <c r="AR1013" s="649">
        <v>0</v>
      </c>
      <c r="AS1013" s="649">
        <v>0</v>
      </c>
      <c r="AT1013" s="649">
        <v>0</v>
      </c>
      <c r="AU1013" s="649">
        <v>0</v>
      </c>
      <c r="AV1013" s="649">
        <v>0</v>
      </c>
      <c r="AW1013" s="613">
        <f t="shared" si="12126"/>
        <v>0</v>
      </c>
      <c r="AX1013" s="645">
        <f t="shared" si="12124"/>
        <v>0</v>
      </c>
      <c r="AY1013" s="656" t="e">
        <f t="shared" si="12125"/>
        <v>#DIV/0!</v>
      </c>
      <c r="AZ1013" s="591"/>
    </row>
    <row r="1014" spans="1:52" s="314" customFormat="1">
      <c r="A1014" s="642"/>
      <c r="B1014" s="636"/>
      <c r="C1014" s="636"/>
      <c r="D1014" s="651"/>
      <c r="E1014" s="652">
        <v>0.3</v>
      </c>
      <c r="F1014" s="652">
        <v>0.05</v>
      </c>
      <c r="G1014" s="653"/>
      <c r="H1014" s="640"/>
      <c r="I1014" s="640">
        <f t="shared" si="12008"/>
        <v>1.3499999999999999</v>
      </c>
      <c r="J1014" s="658">
        <v>0</v>
      </c>
      <c r="K1014" s="658">
        <v>0</v>
      </c>
      <c r="L1014" s="658">
        <v>0</v>
      </c>
      <c r="M1014" s="658">
        <v>0</v>
      </c>
      <c r="N1014" s="658">
        <v>0</v>
      </c>
      <c r="O1014" s="658">
        <v>0.3</v>
      </c>
      <c r="P1014" s="658">
        <v>0</v>
      </c>
      <c r="Q1014" s="658">
        <v>0</v>
      </c>
      <c r="R1014" s="658">
        <v>0</v>
      </c>
      <c r="S1014" s="658">
        <v>0.57999999999999996</v>
      </c>
      <c r="T1014" s="658">
        <v>0.42000000000000004</v>
      </c>
      <c r="U1014" s="658">
        <v>0</v>
      </c>
      <c r="V1014" s="658">
        <v>0</v>
      </c>
      <c r="W1014" s="658">
        <v>0</v>
      </c>
      <c r="X1014" s="658">
        <v>0</v>
      </c>
      <c r="Y1014" s="658">
        <v>0</v>
      </c>
      <c r="Z1014" s="658">
        <v>0</v>
      </c>
      <c r="AA1014" s="658">
        <v>0</v>
      </c>
      <c r="AB1014" s="658">
        <v>0</v>
      </c>
      <c r="AC1014" s="658">
        <v>0</v>
      </c>
      <c r="AD1014" s="658">
        <v>0</v>
      </c>
      <c r="AE1014" s="658">
        <v>0</v>
      </c>
      <c r="AF1014" s="658">
        <v>0</v>
      </c>
      <c r="AG1014" s="658">
        <v>0</v>
      </c>
      <c r="AH1014" s="658">
        <v>0.05</v>
      </c>
      <c r="AI1014" s="658">
        <v>0</v>
      </c>
      <c r="AJ1014" s="658">
        <v>0</v>
      </c>
      <c r="AK1014" s="658">
        <v>0</v>
      </c>
      <c r="AL1014" s="658">
        <v>0</v>
      </c>
      <c r="AM1014" s="658">
        <v>0</v>
      </c>
      <c r="AN1014" s="658">
        <v>0</v>
      </c>
      <c r="AO1014" s="658">
        <v>0</v>
      </c>
      <c r="AP1014" s="658">
        <v>0</v>
      </c>
      <c r="AQ1014" s="658">
        <v>0</v>
      </c>
      <c r="AR1014" s="658">
        <v>0</v>
      </c>
      <c r="AS1014" s="658">
        <v>0</v>
      </c>
      <c r="AT1014" s="658">
        <v>0</v>
      </c>
      <c r="AU1014" s="658">
        <v>0</v>
      </c>
      <c r="AV1014" s="658">
        <v>0</v>
      </c>
      <c r="AW1014" s="613">
        <f t="shared" si="12126"/>
        <v>1.3499999999999999</v>
      </c>
      <c r="AX1014" s="645">
        <f t="shared" si="12124"/>
        <v>1.3499999999999999</v>
      </c>
      <c r="AY1014" s="656" t="e">
        <f t="shared" si="12125"/>
        <v>#DIV/0!</v>
      </c>
      <c r="AZ1014" s="661"/>
    </row>
    <row r="1015" spans="1:52">
      <c r="A1015" s="590"/>
      <c r="B1015" s="646" t="s">
        <v>305</v>
      </c>
      <c r="C1015" s="646" t="s">
        <v>1145</v>
      </c>
      <c r="D1015" s="647" t="s">
        <v>1146</v>
      </c>
      <c r="E1015" s="648"/>
      <c r="F1015" s="648"/>
      <c r="G1015" s="649"/>
      <c r="H1015" s="650">
        <v>76737.282090595603</v>
      </c>
      <c r="I1015" s="650">
        <f t="shared" si="12008"/>
        <v>76737.282090595603</v>
      </c>
      <c r="J1015" s="649">
        <v>0</v>
      </c>
      <c r="K1015" s="649">
        <v>0</v>
      </c>
      <c r="L1015" s="649">
        <v>0</v>
      </c>
      <c r="M1015" s="649">
        <v>0</v>
      </c>
      <c r="N1015" s="649">
        <v>0</v>
      </c>
      <c r="O1015" s="649">
        <f>+O1016*H1015</f>
        <v>23021.184627178682</v>
      </c>
      <c r="P1015" s="649">
        <f t="shared" ref="P1015" si="12491">((P1016*$H1015)-((P1016*$H1015*$E1016)+(P1016*$H1015*$F1016)))</f>
        <v>0</v>
      </c>
      <c r="Q1015" s="649">
        <f t="shared" ref="Q1015" si="12492">((Q1016*$H1015)-((Q1016*$H1015*$E1016)+(Q1016*$H1015*$F1016)))</f>
        <v>0</v>
      </c>
      <c r="R1015" s="649">
        <f t="shared" ref="R1015" si="12493">((R1016*$H1015)-((R1016*$H1015*$E1016)+(R1016*$H1015*$F1016)))</f>
        <v>0</v>
      </c>
      <c r="S1015" s="649">
        <f t="shared" ref="S1015" si="12494">((S1016*$H1015)-((S1016*$H1015*$E1016)+(S1016*$H1015*$F1016)))</f>
        <v>6484.3003366553285</v>
      </c>
      <c r="T1015" s="649">
        <f t="shared" ref="T1015" si="12495">((T1016*$H1015)-((T1016*$H1015*$E1016)+(T1016*$H1015*$F1016)))</f>
        <v>34915.463351220998</v>
      </c>
      <c r="U1015" s="649">
        <f t="shared" ref="U1015" si="12496">((U1016*$H1015)-((U1016*$H1015*$E1016)+(U1016*$H1015*$F1016)))</f>
        <v>8479.4696710108165</v>
      </c>
      <c r="V1015" s="649">
        <f t="shared" ref="V1015" si="12497">((V1016*$H1015)-((V1016*$H1015*$E1016)+(V1016*$H1015*$F1016)))</f>
        <v>0</v>
      </c>
      <c r="W1015" s="649">
        <f t="shared" ref="W1015" si="12498">((W1016*$H1015)-((W1016*$H1015*$E1016)+(W1016*$H1015*$F1016)))</f>
        <v>0</v>
      </c>
      <c r="X1015" s="649">
        <f t="shared" ref="X1015" si="12499">((X1016*$H1015)-((X1016*$H1015*$E1016)+(X1016*$H1015*$F1016)))</f>
        <v>0</v>
      </c>
      <c r="Y1015" s="649">
        <f t="shared" ref="Y1015" si="12500">((Y1016*$H1015)-((Y1016*$H1015*$E1016)+(Y1016*$H1015*$F1016)))</f>
        <v>0</v>
      </c>
      <c r="Z1015" s="649">
        <f t="shared" ref="Z1015" si="12501">((Z1016*$H1015)-((Z1016*$H1015*$E1016)+(Z1016*$H1015*$F1016)))</f>
        <v>0</v>
      </c>
      <c r="AA1015" s="649">
        <f t="shared" ref="AA1015" si="12502">((AA1016*$H1015)-((AA1016*$H1015*$E1016)+(AA1016*$H1015*$F1016)))</f>
        <v>0</v>
      </c>
      <c r="AB1015" s="649">
        <f t="shared" ref="AB1015" si="12503">((AB1016*$H1015)-((AB1016*$H1015*$E1016)+(AB1016*$H1015*$F1016)))</f>
        <v>0</v>
      </c>
      <c r="AC1015" s="649">
        <f t="shared" ref="AC1015" si="12504">((AC1016*$H1015)-((AC1016*$H1015*$E1016)+(AC1016*$H1015*$F1016)))</f>
        <v>0</v>
      </c>
      <c r="AD1015" s="649">
        <f t="shared" ref="AD1015" si="12505">((AD1016*$H1015)-((AD1016*$H1015*$E1016)+(AD1016*$H1015*$F1016)))</f>
        <v>0</v>
      </c>
      <c r="AE1015" s="649">
        <f t="shared" ref="AE1015" si="12506">((AE1016*$H1015)-((AE1016*$H1015*$E1016)+(AE1016*$H1015*$F1016)))</f>
        <v>0</v>
      </c>
      <c r="AF1015" s="649">
        <f t="shared" ref="AF1015" si="12507">((AF1016*$H1015)-((AF1016*$H1015*$E1016)+(AF1016*$H1015*$F1016)))</f>
        <v>0</v>
      </c>
      <c r="AG1015" s="649">
        <f t="shared" ref="AG1015" si="12508">((AG1016*$H1015)-((AG1016*$H1015*$E1016)+(AG1016*$H1015*$F1016)))</f>
        <v>0</v>
      </c>
      <c r="AH1015" s="649">
        <f>+AH1016*H1015</f>
        <v>3836.8641045297804</v>
      </c>
      <c r="AI1015" s="649">
        <f t="shared" ref="AI1015" si="12509">+AI1016*H1015</f>
        <v>0</v>
      </c>
      <c r="AJ1015" s="649">
        <v>0</v>
      </c>
      <c r="AK1015" s="649">
        <v>0</v>
      </c>
      <c r="AL1015" s="649">
        <v>0</v>
      </c>
      <c r="AM1015" s="649">
        <v>0</v>
      </c>
      <c r="AN1015" s="649">
        <v>0</v>
      </c>
      <c r="AO1015" s="649">
        <v>0</v>
      </c>
      <c r="AP1015" s="649">
        <v>0</v>
      </c>
      <c r="AQ1015" s="649">
        <v>0</v>
      </c>
      <c r="AR1015" s="649">
        <v>0</v>
      </c>
      <c r="AS1015" s="649">
        <v>0</v>
      </c>
      <c r="AT1015" s="649">
        <v>0</v>
      </c>
      <c r="AU1015" s="649">
        <v>0</v>
      </c>
      <c r="AV1015" s="649">
        <v>0</v>
      </c>
      <c r="AW1015" s="613">
        <f t="shared" si="12126"/>
        <v>76737.282090595603</v>
      </c>
      <c r="AX1015" s="645">
        <f t="shared" si="12124"/>
        <v>0</v>
      </c>
      <c r="AY1015" s="656">
        <f t="shared" si="12125"/>
        <v>0</v>
      </c>
      <c r="AZ1015" s="591"/>
    </row>
    <row r="1016" spans="1:52" s="314" customFormat="1">
      <c r="A1016" s="642"/>
      <c r="B1016" s="636"/>
      <c r="C1016" s="636"/>
      <c r="D1016" s="651"/>
      <c r="E1016" s="652">
        <v>0.3</v>
      </c>
      <c r="F1016" s="652">
        <v>0.05</v>
      </c>
      <c r="G1016" s="653"/>
      <c r="H1016" s="640"/>
      <c r="I1016" s="640">
        <f t="shared" si="12008"/>
        <v>1.3499999999999999</v>
      </c>
      <c r="J1016" s="658">
        <v>0</v>
      </c>
      <c r="K1016" s="658">
        <v>0</v>
      </c>
      <c r="L1016" s="658">
        <v>0</v>
      </c>
      <c r="M1016" s="658">
        <v>0</v>
      </c>
      <c r="N1016" s="658">
        <v>0</v>
      </c>
      <c r="O1016" s="658">
        <v>0.3</v>
      </c>
      <c r="P1016" s="658">
        <v>0</v>
      </c>
      <c r="Q1016" s="658">
        <v>0</v>
      </c>
      <c r="R1016" s="658">
        <v>0</v>
      </c>
      <c r="S1016" s="658">
        <v>0.13</v>
      </c>
      <c r="T1016" s="658">
        <v>0.7</v>
      </c>
      <c r="U1016" s="658">
        <v>0.17000000000000004</v>
      </c>
      <c r="V1016" s="658">
        <v>0</v>
      </c>
      <c r="W1016" s="658">
        <v>0</v>
      </c>
      <c r="X1016" s="658">
        <v>0</v>
      </c>
      <c r="Y1016" s="658">
        <v>0</v>
      </c>
      <c r="Z1016" s="658">
        <v>0</v>
      </c>
      <c r="AA1016" s="658">
        <v>0</v>
      </c>
      <c r="AB1016" s="658">
        <v>0</v>
      </c>
      <c r="AC1016" s="658">
        <v>0</v>
      </c>
      <c r="AD1016" s="658">
        <v>0</v>
      </c>
      <c r="AE1016" s="658">
        <v>0</v>
      </c>
      <c r="AF1016" s="658">
        <v>0</v>
      </c>
      <c r="AG1016" s="658">
        <v>0</v>
      </c>
      <c r="AH1016" s="658">
        <v>0.05</v>
      </c>
      <c r="AI1016" s="658">
        <v>0</v>
      </c>
      <c r="AJ1016" s="658">
        <v>0</v>
      </c>
      <c r="AK1016" s="658">
        <v>0</v>
      </c>
      <c r="AL1016" s="658">
        <v>0</v>
      </c>
      <c r="AM1016" s="658">
        <v>0</v>
      </c>
      <c r="AN1016" s="658">
        <v>0</v>
      </c>
      <c r="AO1016" s="658">
        <v>0</v>
      </c>
      <c r="AP1016" s="658">
        <v>0</v>
      </c>
      <c r="AQ1016" s="658">
        <v>0</v>
      </c>
      <c r="AR1016" s="658">
        <v>0</v>
      </c>
      <c r="AS1016" s="658">
        <v>0</v>
      </c>
      <c r="AT1016" s="658">
        <v>0</v>
      </c>
      <c r="AU1016" s="658">
        <v>0</v>
      </c>
      <c r="AV1016" s="658">
        <v>0</v>
      </c>
      <c r="AW1016" s="613">
        <f t="shared" si="12126"/>
        <v>1.3499999999999999</v>
      </c>
      <c r="AX1016" s="645">
        <f t="shared" si="12124"/>
        <v>1.3499999999999999</v>
      </c>
      <c r="AY1016" s="656" t="e">
        <f t="shared" si="12125"/>
        <v>#DIV/0!</v>
      </c>
      <c r="AZ1016" s="661"/>
    </row>
    <row r="1017" spans="1:52">
      <c r="A1017" s="590"/>
      <c r="B1017" s="646" t="s">
        <v>305</v>
      </c>
      <c r="C1017" s="646" t="s">
        <v>1147</v>
      </c>
      <c r="D1017" s="647" t="s">
        <v>1148</v>
      </c>
      <c r="E1017" s="648"/>
      <c r="F1017" s="648"/>
      <c r="G1017" s="649"/>
      <c r="H1017" s="650">
        <v>64084.474446475469</v>
      </c>
      <c r="I1017" s="650">
        <f t="shared" si="12008"/>
        <v>64084.474446475477</v>
      </c>
      <c r="J1017" s="649">
        <v>0</v>
      </c>
      <c r="K1017" s="649">
        <v>0</v>
      </c>
      <c r="L1017" s="649">
        <v>0</v>
      </c>
      <c r="M1017" s="649">
        <v>0</v>
      </c>
      <c r="N1017" s="649">
        <v>0</v>
      </c>
      <c r="O1017" s="649">
        <f>+O1018*H1017</f>
        <v>19225.342333942641</v>
      </c>
      <c r="P1017" s="649">
        <f t="shared" ref="P1017" si="12510">((P1018*$H1017)-((P1018*$H1017*$E1018)+(P1018*$H1017*$F1018)))</f>
        <v>0</v>
      </c>
      <c r="Q1017" s="649">
        <f t="shared" ref="Q1017" si="12511">((Q1018*$H1017)-((Q1018*$H1017*$E1018)+(Q1018*$H1017*$F1018)))</f>
        <v>0</v>
      </c>
      <c r="R1017" s="649">
        <f t="shared" ref="R1017" si="12512">((R1018*$H1017)-((R1018*$H1017*$E1018)+(R1018*$H1017*$F1018)))</f>
        <v>0</v>
      </c>
      <c r="S1017" s="649">
        <f t="shared" ref="S1017" si="12513">((S1018*$H1017)-((S1018*$H1017*$E1018)+(S1018*$H1017*$F1018)))</f>
        <v>0</v>
      </c>
      <c r="T1017" s="649">
        <f t="shared" ref="T1017" si="12514">((T1018*$H1017)-((T1018*$H1017*$E1018)+(T1018*$H1017*$F1018)))</f>
        <v>27075.690453635885</v>
      </c>
      <c r="U1017" s="649">
        <f t="shared" ref="U1017" si="12515">((U1018*$H1017)-((U1018*$H1017*$E1018)+(U1018*$H1017*$F1018)))</f>
        <v>14579.217936573168</v>
      </c>
      <c r="V1017" s="649">
        <f t="shared" ref="V1017" si="12516">((V1018*$H1017)-((V1018*$H1017*$E1018)+(V1018*$H1017*$F1018)))</f>
        <v>0</v>
      </c>
      <c r="W1017" s="649">
        <f t="shared" ref="W1017" si="12517">((W1018*$H1017)-((W1018*$H1017*$E1018)+(W1018*$H1017*$F1018)))</f>
        <v>0</v>
      </c>
      <c r="X1017" s="649">
        <f t="shared" ref="X1017" si="12518">((X1018*$H1017)-((X1018*$H1017*$E1018)+(X1018*$H1017*$F1018)))</f>
        <v>0</v>
      </c>
      <c r="Y1017" s="649">
        <f t="shared" ref="Y1017" si="12519">((Y1018*$H1017)-((Y1018*$H1017*$E1018)+(Y1018*$H1017*$F1018)))</f>
        <v>0</v>
      </c>
      <c r="Z1017" s="649">
        <f t="shared" ref="Z1017" si="12520">((Z1018*$H1017)-((Z1018*$H1017*$E1018)+(Z1018*$H1017*$F1018)))</f>
        <v>0</v>
      </c>
      <c r="AA1017" s="649">
        <f t="shared" ref="AA1017" si="12521">((AA1018*$H1017)-((AA1018*$H1017*$E1018)+(AA1018*$H1017*$F1018)))</f>
        <v>0</v>
      </c>
      <c r="AB1017" s="649">
        <f t="shared" ref="AB1017" si="12522">((AB1018*$H1017)-((AB1018*$H1017*$E1018)+(AB1018*$H1017*$F1018)))</f>
        <v>0</v>
      </c>
      <c r="AC1017" s="649">
        <f t="shared" ref="AC1017" si="12523">((AC1018*$H1017)-((AC1018*$H1017*$E1018)+(AC1018*$H1017*$F1018)))</f>
        <v>0</v>
      </c>
      <c r="AD1017" s="649">
        <f t="shared" ref="AD1017" si="12524">((AD1018*$H1017)-((AD1018*$H1017*$E1018)+(AD1018*$H1017*$F1018)))</f>
        <v>0</v>
      </c>
      <c r="AE1017" s="649">
        <f t="shared" ref="AE1017" si="12525">((AE1018*$H1017)-((AE1018*$H1017*$E1018)+(AE1018*$H1017*$F1018)))</f>
        <v>0</v>
      </c>
      <c r="AF1017" s="649">
        <f t="shared" ref="AF1017" si="12526">((AF1018*$H1017)-((AF1018*$H1017*$E1018)+(AF1018*$H1017*$F1018)))</f>
        <v>0</v>
      </c>
      <c r="AG1017" s="649">
        <f t="shared" ref="AG1017" si="12527">((AG1018*$H1017)-((AG1018*$H1017*$E1018)+(AG1018*$H1017*$F1018)))</f>
        <v>0</v>
      </c>
      <c r="AH1017" s="649">
        <f>+AH1018*H1017</f>
        <v>3204.2237223237735</v>
      </c>
      <c r="AI1017" s="649">
        <f t="shared" ref="AI1017" si="12528">+AI1018*H1017</f>
        <v>0</v>
      </c>
      <c r="AJ1017" s="649">
        <v>0</v>
      </c>
      <c r="AK1017" s="649">
        <v>0</v>
      </c>
      <c r="AL1017" s="649">
        <v>0</v>
      </c>
      <c r="AM1017" s="649">
        <v>0</v>
      </c>
      <c r="AN1017" s="649">
        <v>0</v>
      </c>
      <c r="AO1017" s="649">
        <v>0</v>
      </c>
      <c r="AP1017" s="649">
        <v>0</v>
      </c>
      <c r="AQ1017" s="649">
        <v>0</v>
      </c>
      <c r="AR1017" s="649">
        <v>0</v>
      </c>
      <c r="AS1017" s="649">
        <v>0</v>
      </c>
      <c r="AT1017" s="649">
        <v>0</v>
      </c>
      <c r="AU1017" s="649">
        <v>0</v>
      </c>
      <c r="AV1017" s="649">
        <v>0</v>
      </c>
      <c r="AW1017" s="613">
        <f t="shared" si="12126"/>
        <v>64084.474446475477</v>
      </c>
      <c r="AX1017" s="645">
        <f t="shared" si="12124"/>
        <v>0</v>
      </c>
      <c r="AY1017" s="656">
        <f t="shared" si="12125"/>
        <v>0</v>
      </c>
      <c r="AZ1017" s="591"/>
    </row>
    <row r="1018" spans="1:52" s="314" customFormat="1">
      <c r="A1018" s="642"/>
      <c r="B1018" s="636"/>
      <c r="C1018" s="636"/>
      <c r="D1018" s="651"/>
      <c r="E1018" s="652">
        <v>0.3</v>
      </c>
      <c r="F1018" s="652">
        <v>0.05</v>
      </c>
      <c r="G1018" s="653"/>
      <c r="H1018" s="640"/>
      <c r="I1018" s="640">
        <f t="shared" si="12008"/>
        <v>1.3499999999999999</v>
      </c>
      <c r="J1018" s="658">
        <v>0</v>
      </c>
      <c r="K1018" s="658">
        <v>0</v>
      </c>
      <c r="L1018" s="658">
        <v>0</v>
      </c>
      <c r="M1018" s="658">
        <v>0</v>
      </c>
      <c r="N1018" s="658">
        <v>0</v>
      </c>
      <c r="O1018" s="658">
        <v>0.3</v>
      </c>
      <c r="P1018" s="658">
        <v>0</v>
      </c>
      <c r="Q1018" s="658">
        <v>0</v>
      </c>
      <c r="R1018" s="658">
        <v>0</v>
      </c>
      <c r="S1018" s="658">
        <v>0</v>
      </c>
      <c r="T1018" s="658">
        <v>0.65</v>
      </c>
      <c r="U1018" s="658">
        <v>0.35</v>
      </c>
      <c r="V1018" s="658">
        <v>0</v>
      </c>
      <c r="W1018" s="658">
        <v>0</v>
      </c>
      <c r="X1018" s="658">
        <v>0</v>
      </c>
      <c r="Y1018" s="658">
        <v>0</v>
      </c>
      <c r="Z1018" s="658">
        <v>0</v>
      </c>
      <c r="AA1018" s="658">
        <v>0</v>
      </c>
      <c r="AB1018" s="658">
        <v>0</v>
      </c>
      <c r="AC1018" s="658">
        <v>0</v>
      </c>
      <c r="AD1018" s="658">
        <v>0</v>
      </c>
      <c r="AE1018" s="658">
        <v>0</v>
      </c>
      <c r="AF1018" s="658">
        <v>0</v>
      </c>
      <c r="AG1018" s="658">
        <v>0</v>
      </c>
      <c r="AH1018" s="658">
        <v>0.05</v>
      </c>
      <c r="AI1018" s="658">
        <v>0</v>
      </c>
      <c r="AJ1018" s="658">
        <v>0</v>
      </c>
      <c r="AK1018" s="658">
        <v>0</v>
      </c>
      <c r="AL1018" s="658">
        <v>0</v>
      </c>
      <c r="AM1018" s="658">
        <v>0</v>
      </c>
      <c r="AN1018" s="658">
        <v>0</v>
      </c>
      <c r="AO1018" s="658">
        <v>0</v>
      </c>
      <c r="AP1018" s="658">
        <v>0</v>
      </c>
      <c r="AQ1018" s="658">
        <v>0</v>
      </c>
      <c r="AR1018" s="658">
        <v>0</v>
      </c>
      <c r="AS1018" s="658">
        <v>0</v>
      </c>
      <c r="AT1018" s="658">
        <v>0</v>
      </c>
      <c r="AU1018" s="658">
        <v>0</v>
      </c>
      <c r="AV1018" s="658">
        <v>0</v>
      </c>
      <c r="AW1018" s="613">
        <f t="shared" si="12126"/>
        <v>1.3499999999999999</v>
      </c>
      <c r="AX1018" s="645">
        <f t="shared" si="12124"/>
        <v>1.3499999999999999</v>
      </c>
      <c r="AY1018" s="656" t="e">
        <f t="shared" si="12125"/>
        <v>#DIV/0!</v>
      </c>
      <c r="AZ1018" s="661"/>
    </row>
    <row r="1019" spans="1:52">
      <c r="A1019" s="590"/>
      <c r="B1019" s="646" t="s">
        <v>305</v>
      </c>
      <c r="C1019" s="646" t="s">
        <v>1149</v>
      </c>
      <c r="D1019" s="647" t="s">
        <v>1150</v>
      </c>
      <c r="E1019" s="648"/>
      <c r="F1019" s="648"/>
      <c r="G1019" s="649"/>
      <c r="H1019" s="650">
        <v>85626.265259390508</v>
      </c>
      <c r="I1019" s="650">
        <f t="shared" si="12008"/>
        <v>85626.265259390508</v>
      </c>
      <c r="J1019" s="649">
        <v>0</v>
      </c>
      <c r="K1019" s="649">
        <v>0</v>
      </c>
      <c r="L1019" s="649">
        <v>0</v>
      </c>
      <c r="M1019" s="649">
        <v>0</v>
      </c>
      <c r="N1019" s="649">
        <v>0</v>
      </c>
      <c r="O1019" s="649">
        <f>+O1020*H1019</f>
        <v>25687.879577817152</v>
      </c>
      <c r="P1019" s="649">
        <f t="shared" ref="P1019" si="12529">((P1020*$H1019)-((P1020*$H1019*$E1020)+(P1020*$H1019*$F1020)))</f>
        <v>0</v>
      </c>
      <c r="Q1019" s="649">
        <f t="shared" ref="Q1019" si="12530">((Q1020*$H1019)-((Q1020*$H1019*$E1020)+(Q1020*$H1019*$F1020)))</f>
        <v>0</v>
      </c>
      <c r="R1019" s="649">
        <f t="shared" ref="R1019" si="12531">((R1020*$H1019)-((R1020*$H1019*$E1020)+(R1020*$H1019*$F1020)))</f>
        <v>0</v>
      </c>
      <c r="S1019" s="649">
        <f t="shared" ref="S1019" si="12532">((S1020*$H1019)-((S1020*$H1019*$E1020)+(S1020*$H1019*$F1020)))</f>
        <v>0</v>
      </c>
      <c r="T1019" s="649">
        <f t="shared" ref="T1019" si="12533">((T1020*$H1019)-((T1020*$H1019*$E1020)+(T1020*$H1019*$F1020)))</f>
        <v>17253.692449767186</v>
      </c>
      <c r="U1019" s="649">
        <f t="shared" ref="U1019" si="12534">((U1020*$H1019)-((U1020*$H1019*$E1020)+(U1020*$H1019*$F1020)))</f>
        <v>38403.379968836642</v>
      </c>
      <c r="V1019" s="649">
        <f t="shared" ref="V1019" si="12535">((V1020*$H1019)-((V1020*$H1019*$E1020)+(V1020*$H1019*$F1020)))</f>
        <v>0</v>
      </c>
      <c r="W1019" s="649">
        <f t="shared" ref="W1019" si="12536">((W1020*$H1019)-((W1020*$H1019*$E1020)+(W1020*$H1019*$F1020)))</f>
        <v>0</v>
      </c>
      <c r="X1019" s="649">
        <f t="shared" ref="X1019" si="12537">((X1020*$H1019)-((X1020*$H1019*$E1020)+(X1020*$H1019*$F1020)))</f>
        <v>0</v>
      </c>
      <c r="Y1019" s="649">
        <f t="shared" ref="Y1019" si="12538">((Y1020*$H1019)-((Y1020*$H1019*$E1020)+(Y1020*$H1019*$F1020)))</f>
        <v>0</v>
      </c>
      <c r="Z1019" s="649">
        <f t="shared" ref="Z1019" si="12539">((Z1020*$H1019)-((Z1020*$H1019*$E1020)+(Z1020*$H1019*$F1020)))</f>
        <v>0</v>
      </c>
      <c r="AA1019" s="649">
        <f t="shared" ref="AA1019" si="12540">((AA1020*$H1019)-((AA1020*$H1019*$E1020)+(AA1020*$H1019*$F1020)))</f>
        <v>0</v>
      </c>
      <c r="AB1019" s="649">
        <f t="shared" ref="AB1019" si="12541">((AB1020*$H1019)-((AB1020*$H1019*$E1020)+(AB1020*$H1019*$F1020)))</f>
        <v>0</v>
      </c>
      <c r="AC1019" s="649">
        <f t="shared" ref="AC1019" si="12542">((AC1020*$H1019)-((AC1020*$H1019*$E1020)+(AC1020*$H1019*$F1020)))</f>
        <v>0</v>
      </c>
      <c r="AD1019" s="649">
        <f t="shared" ref="AD1019" si="12543">((AD1020*$H1019)-((AD1020*$H1019*$E1020)+(AD1020*$H1019*$F1020)))</f>
        <v>0</v>
      </c>
      <c r="AE1019" s="649">
        <f t="shared" ref="AE1019" si="12544">((AE1020*$H1019)-((AE1020*$H1019*$E1020)+(AE1020*$H1019*$F1020)))</f>
        <v>0</v>
      </c>
      <c r="AF1019" s="649">
        <f t="shared" ref="AF1019" si="12545">((AF1020*$H1019)-((AF1020*$H1019*$E1020)+(AF1020*$H1019*$F1020)))</f>
        <v>0</v>
      </c>
      <c r="AG1019" s="649">
        <f t="shared" ref="AG1019" si="12546">((AG1020*$H1019)-((AG1020*$H1019*$E1020)+(AG1020*$H1019*$F1020)))</f>
        <v>0</v>
      </c>
      <c r="AH1019" s="649">
        <f>+AH1020*H1019</f>
        <v>4281.3132629695256</v>
      </c>
      <c r="AI1019" s="649">
        <f t="shared" ref="AI1019" si="12547">+AI1020*H1019</f>
        <v>0</v>
      </c>
      <c r="AJ1019" s="649">
        <v>0</v>
      </c>
      <c r="AK1019" s="649">
        <v>0</v>
      </c>
      <c r="AL1019" s="649">
        <v>0</v>
      </c>
      <c r="AM1019" s="649">
        <v>0</v>
      </c>
      <c r="AN1019" s="649">
        <v>0</v>
      </c>
      <c r="AO1019" s="649">
        <v>0</v>
      </c>
      <c r="AP1019" s="649">
        <v>0</v>
      </c>
      <c r="AQ1019" s="649">
        <v>0</v>
      </c>
      <c r="AR1019" s="649">
        <v>0</v>
      </c>
      <c r="AS1019" s="649">
        <v>0</v>
      </c>
      <c r="AT1019" s="649">
        <v>0</v>
      </c>
      <c r="AU1019" s="649">
        <v>0</v>
      </c>
      <c r="AV1019" s="649">
        <v>0</v>
      </c>
      <c r="AW1019" s="613">
        <f t="shared" si="12126"/>
        <v>85626.265259390508</v>
      </c>
      <c r="AX1019" s="645">
        <f t="shared" si="12124"/>
        <v>0</v>
      </c>
      <c r="AY1019" s="656">
        <f t="shared" si="12125"/>
        <v>0</v>
      </c>
      <c r="AZ1019" s="591"/>
    </row>
    <row r="1020" spans="1:52" s="314" customFormat="1">
      <c r="A1020" s="642"/>
      <c r="B1020" s="636"/>
      <c r="C1020" s="636"/>
      <c r="D1020" s="651"/>
      <c r="E1020" s="652">
        <v>0.3</v>
      </c>
      <c r="F1020" s="652">
        <v>0.05</v>
      </c>
      <c r="G1020" s="653"/>
      <c r="H1020" s="640"/>
      <c r="I1020" s="640">
        <f t="shared" si="12008"/>
        <v>1.3499999999999999</v>
      </c>
      <c r="J1020" s="658">
        <v>0</v>
      </c>
      <c r="K1020" s="658">
        <v>0</v>
      </c>
      <c r="L1020" s="658">
        <v>0</v>
      </c>
      <c r="M1020" s="658">
        <v>0</v>
      </c>
      <c r="N1020" s="658">
        <v>0</v>
      </c>
      <c r="O1020" s="658">
        <v>0.3</v>
      </c>
      <c r="P1020" s="658">
        <v>0</v>
      </c>
      <c r="Q1020" s="658">
        <v>0</v>
      </c>
      <c r="R1020" s="658">
        <v>0</v>
      </c>
      <c r="S1020" s="658">
        <v>0</v>
      </c>
      <c r="T1020" s="658">
        <v>0.31</v>
      </c>
      <c r="U1020" s="658">
        <v>0.69</v>
      </c>
      <c r="V1020" s="658">
        <v>0</v>
      </c>
      <c r="W1020" s="658">
        <v>0</v>
      </c>
      <c r="X1020" s="658">
        <v>0</v>
      </c>
      <c r="Y1020" s="658">
        <v>0</v>
      </c>
      <c r="Z1020" s="658">
        <v>0</v>
      </c>
      <c r="AA1020" s="658">
        <v>0</v>
      </c>
      <c r="AB1020" s="658">
        <v>0</v>
      </c>
      <c r="AC1020" s="658">
        <v>0</v>
      </c>
      <c r="AD1020" s="658">
        <v>0</v>
      </c>
      <c r="AE1020" s="658">
        <v>0</v>
      </c>
      <c r="AF1020" s="658">
        <v>0</v>
      </c>
      <c r="AG1020" s="658">
        <v>0</v>
      </c>
      <c r="AH1020" s="658">
        <v>0.05</v>
      </c>
      <c r="AI1020" s="658">
        <v>0</v>
      </c>
      <c r="AJ1020" s="658">
        <v>0</v>
      </c>
      <c r="AK1020" s="658">
        <v>0</v>
      </c>
      <c r="AL1020" s="658">
        <v>0</v>
      </c>
      <c r="AM1020" s="658">
        <v>0</v>
      </c>
      <c r="AN1020" s="658">
        <v>0</v>
      </c>
      <c r="AO1020" s="658">
        <v>0</v>
      </c>
      <c r="AP1020" s="658">
        <v>0</v>
      </c>
      <c r="AQ1020" s="658">
        <v>0</v>
      </c>
      <c r="AR1020" s="658">
        <v>0</v>
      </c>
      <c r="AS1020" s="658">
        <v>0</v>
      </c>
      <c r="AT1020" s="658">
        <v>0</v>
      </c>
      <c r="AU1020" s="658">
        <v>0</v>
      </c>
      <c r="AV1020" s="658">
        <v>0</v>
      </c>
      <c r="AW1020" s="613">
        <f t="shared" si="12126"/>
        <v>1.3499999999999999</v>
      </c>
      <c r="AX1020" s="645">
        <f t="shared" si="12124"/>
        <v>1.3499999999999999</v>
      </c>
      <c r="AY1020" s="656" t="e">
        <f t="shared" si="12125"/>
        <v>#DIV/0!</v>
      </c>
      <c r="AZ1020" s="661"/>
    </row>
    <row r="1021" spans="1:52">
      <c r="A1021" s="590"/>
      <c r="B1021" s="646" t="s">
        <v>305</v>
      </c>
      <c r="C1021" s="646" t="s">
        <v>1151</v>
      </c>
      <c r="D1021" s="647" t="s">
        <v>1152</v>
      </c>
      <c r="E1021" s="648"/>
      <c r="F1021" s="648"/>
      <c r="G1021" s="649"/>
      <c r="H1021" s="650">
        <v>58305.569835663795</v>
      </c>
      <c r="I1021" s="650">
        <f t="shared" si="12008"/>
        <v>58305.569835663788</v>
      </c>
      <c r="J1021" s="649">
        <v>0</v>
      </c>
      <c r="K1021" s="649">
        <v>0</v>
      </c>
      <c r="L1021" s="649">
        <v>0</v>
      </c>
      <c r="M1021" s="649">
        <v>0</v>
      </c>
      <c r="N1021" s="649">
        <v>0</v>
      </c>
      <c r="O1021" s="649">
        <f>+O1022*H1021</f>
        <v>17491.670950699139</v>
      </c>
      <c r="P1021" s="649">
        <f t="shared" ref="P1021" si="12548">((P1022*$H1021)-((P1022*$H1021*$E1022)+(P1022*$H1021*$F1022)))</f>
        <v>0</v>
      </c>
      <c r="Q1021" s="649">
        <f t="shared" ref="Q1021" si="12549">((Q1022*$H1021)-((Q1022*$H1021*$E1022)+(Q1022*$H1021*$F1022)))</f>
        <v>0</v>
      </c>
      <c r="R1021" s="649">
        <f t="shared" ref="R1021" si="12550">((R1022*$H1021)-((R1022*$H1021*$E1022)+(R1022*$H1021*$F1022)))</f>
        <v>0</v>
      </c>
      <c r="S1021" s="649">
        <f t="shared" ref="S1021" si="12551">((S1022*$H1021)-((S1022*$H1021*$E1022)+(S1022*$H1021*$F1022)))</f>
        <v>0</v>
      </c>
      <c r="T1021" s="649">
        <f t="shared" ref="T1021" si="12552">((T1022*$H1021)-((T1022*$H1021*$E1022)+(T1022*$H1021*$F1022)))</f>
        <v>0</v>
      </c>
      <c r="U1021" s="649">
        <f t="shared" ref="U1021" si="12553">((U1022*$H1021)-((U1022*$H1021*$E1022)+(U1022*$H1021*$F1022)))</f>
        <v>26150.048071295209</v>
      </c>
      <c r="V1021" s="649">
        <f t="shared" ref="V1021" si="12554">((V1022*$H1021)-((V1022*$H1021*$E1022)+(V1022*$H1021*$F1022)))</f>
        <v>11748.572321886259</v>
      </c>
      <c r="W1021" s="649">
        <f t="shared" ref="W1021" si="12555">((W1022*$H1021)-((W1022*$H1021*$E1022)+(W1022*$H1021*$F1022)))</f>
        <v>0</v>
      </c>
      <c r="X1021" s="649">
        <f t="shared" ref="X1021" si="12556">((X1022*$H1021)-((X1022*$H1021*$E1022)+(X1022*$H1021*$F1022)))</f>
        <v>0</v>
      </c>
      <c r="Y1021" s="649">
        <f t="shared" ref="Y1021" si="12557">((Y1022*$H1021)-((Y1022*$H1021*$E1022)+(Y1022*$H1021*$F1022)))</f>
        <v>0</v>
      </c>
      <c r="Z1021" s="649">
        <f t="shared" ref="Z1021" si="12558">((Z1022*$H1021)-((Z1022*$H1021*$E1022)+(Z1022*$H1021*$F1022)))</f>
        <v>0</v>
      </c>
      <c r="AA1021" s="649">
        <f t="shared" ref="AA1021" si="12559">((AA1022*$H1021)-((AA1022*$H1021*$E1022)+(AA1022*$H1021*$F1022)))</f>
        <v>0</v>
      </c>
      <c r="AB1021" s="649">
        <f t="shared" ref="AB1021" si="12560">((AB1022*$H1021)-((AB1022*$H1021*$E1022)+(AB1022*$H1021*$F1022)))</f>
        <v>0</v>
      </c>
      <c r="AC1021" s="649">
        <f t="shared" ref="AC1021" si="12561">((AC1022*$H1021)-((AC1022*$H1021*$E1022)+(AC1022*$H1021*$F1022)))</f>
        <v>0</v>
      </c>
      <c r="AD1021" s="649">
        <f t="shared" ref="AD1021" si="12562">((AD1022*$H1021)-((AD1022*$H1021*$E1022)+(AD1022*$H1021*$F1022)))</f>
        <v>0</v>
      </c>
      <c r="AE1021" s="649">
        <f t="shared" ref="AE1021" si="12563">((AE1022*$H1021)-((AE1022*$H1021*$E1022)+(AE1022*$H1021*$F1022)))</f>
        <v>0</v>
      </c>
      <c r="AF1021" s="649">
        <f t="shared" ref="AF1021" si="12564">((AF1022*$H1021)-((AF1022*$H1021*$E1022)+(AF1022*$H1021*$F1022)))</f>
        <v>0</v>
      </c>
      <c r="AG1021" s="649">
        <f t="shared" ref="AG1021" si="12565">((AG1022*$H1021)-((AG1022*$H1021*$E1022)+(AG1022*$H1021*$F1022)))</f>
        <v>0</v>
      </c>
      <c r="AH1021" s="649">
        <f>+AH1022*H1021</f>
        <v>2915.27849178319</v>
      </c>
      <c r="AI1021" s="649">
        <f t="shared" ref="AI1021" si="12566">+AI1022*H1021</f>
        <v>0</v>
      </c>
      <c r="AJ1021" s="649">
        <v>0</v>
      </c>
      <c r="AK1021" s="649">
        <v>0</v>
      </c>
      <c r="AL1021" s="649">
        <v>0</v>
      </c>
      <c r="AM1021" s="649">
        <v>0</v>
      </c>
      <c r="AN1021" s="649">
        <v>0</v>
      </c>
      <c r="AO1021" s="649">
        <v>0</v>
      </c>
      <c r="AP1021" s="649">
        <v>0</v>
      </c>
      <c r="AQ1021" s="649">
        <v>0</v>
      </c>
      <c r="AR1021" s="649">
        <v>0</v>
      </c>
      <c r="AS1021" s="649">
        <v>0</v>
      </c>
      <c r="AT1021" s="649">
        <v>0</v>
      </c>
      <c r="AU1021" s="649">
        <v>0</v>
      </c>
      <c r="AV1021" s="649">
        <v>0</v>
      </c>
      <c r="AW1021" s="613">
        <f t="shared" si="12126"/>
        <v>58305.569835663788</v>
      </c>
      <c r="AX1021" s="645">
        <f t="shared" si="12124"/>
        <v>0</v>
      </c>
      <c r="AY1021" s="656">
        <f t="shared" si="12125"/>
        <v>0</v>
      </c>
      <c r="AZ1021" s="591"/>
    </row>
    <row r="1022" spans="1:52" s="314" customFormat="1">
      <c r="A1022" s="642"/>
      <c r="B1022" s="636"/>
      <c r="C1022" s="636"/>
      <c r="D1022" s="651"/>
      <c r="E1022" s="652">
        <v>0.3</v>
      </c>
      <c r="F1022" s="652">
        <v>0.05</v>
      </c>
      <c r="G1022" s="653"/>
      <c r="H1022" s="640"/>
      <c r="I1022" s="640">
        <f t="shared" si="12008"/>
        <v>1.35</v>
      </c>
      <c r="J1022" s="658">
        <v>0</v>
      </c>
      <c r="K1022" s="658">
        <v>0</v>
      </c>
      <c r="L1022" s="658">
        <v>0</v>
      </c>
      <c r="M1022" s="658">
        <v>0</v>
      </c>
      <c r="N1022" s="658">
        <v>0</v>
      </c>
      <c r="O1022" s="658">
        <v>0.3</v>
      </c>
      <c r="P1022" s="658">
        <v>0</v>
      </c>
      <c r="Q1022" s="658">
        <v>0</v>
      </c>
      <c r="R1022" s="658">
        <v>0</v>
      </c>
      <c r="S1022" s="658">
        <v>0</v>
      </c>
      <c r="T1022" s="658">
        <v>0</v>
      </c>
      <c r="U1022" s="658">
        <v>0.69</v>
      </c>
      <c r="V1022" s="658">
        <v>0.31000000000000005</v>
      </c>
      <c r="W1022" s="658">
        <v>0</v>
      </c>
      <c r="X1022" s="658">
        <v>0</v>
      </c>
      <c r="Y1022" s="658">
        <v>0</v>
      </c>
      <c r="Z1022" s="658">
        <v>0</v>
      </c>
      <c r="AA1022" s="658">
        <v>0</v>
      </c>
      <c r="AB1022" s="658">
        <v>0</v>
      </c>
      <c r="AC1022" s="658">
        <v>0</v>
      </c>
      <c r="AD1022" s="658">
        <v>0</v>
      </c>
      <c r="AE1022" s="658">
        <v>0</v>
      </c>
      <c r="AF1022" s="658">
        <v>0</v>
      </c>
      <c r="AG1022" s="658">
        <v>0</v>
      </c>
      <c r="AH1022" s="658">
        <v>0.05</v>
      </c>
      <c r="AI1022" s="658">
        <v>0</v>
      </c>
      <c r="AJ1022" s="658">
        <v>0</v>
      </c>
      <c r="AK1022" s="658">
        <v>0</v>
      </c>
      <c r="AL1022" s="658">
        <v>0</v>
      </c>
      <c r="AM1022" s="658">
        <v>0</v>
      </c>
      <c r="AN1022" s="658">
        <v>0</v>
      </c>
      <c r="AO1022" s="658">
        <v>0</v>
      </c>
      <c r="AP1022" s="658">
        <v>0</v>
      </c>
      <c r="AQ1022" s="658">
        <v>0</v>
      </c>
      <c r="AR1022" s="658">
        <v>0</v>
      </c>
      <c r="AS1022" s="658">
        <v>0</v>
      </c>
      <c r="AT1022" s="658">
        <v>0</v>
      </c>
      <c r="AU1022" s="658">
        <v>0</v>
      </c>
      <c r="AV1022" s="658">
        <v>0</v>
      </c>
      <c r="AW1022" s="613">
        <f t="shared" si="12126"/>
        <v>1.35</v>
      </c>
      <c r="AX1022" s="645">
        <f t="shared" si="12124"/>
        <v>1.35</v>
      </c>
      <c r="AY1022" s="656" t="e">
        <f t="shared" si="12125"/>
        <v>#DIV/0!</v>
      </c>
      <c r="AZ1022" s="661"/>
    </row>
    <row r="1023" spans="1:52">
      <c r="A1023" s="590"/>
      <c r="B1023" s="629" t="s">
        <v>278</v>
      </c>
      <c r="C1023" s="629" t="s">
        <v>1153</v>
      </c>
      <c r="D1023" s="630" t="s">
        <v>1154</v>
      </c>
      <c r="E1023" s="643"/>
      <c r="F1023" s="643"/>
      <c r="G1023" s="631"/>
      <c r="H1023" s="632">
        <v>0</v>
      </c>
      <c r="I1023" s="632">
        <f t="shared" si="12008"/>
        <v>0</v>
      </c>
      <c r="J1023" s="631">
        <v>0</v>
      </c>
      <c r="K1023" s="631">
        <v>0</v>
      </c>
      <c r="L1023" s="631">
        <v>0</v>
      </c>
      <c r="M1023" s="631">
        <v>0</v>
      </c>
      <c r="N1023" s="631">
        <v>0</v>
      </c>
      <c r="O1023" s="631">
        <v>0</v>
      </c>
      <c r="P1023" s="631">
        <v>0</v>
      </c>
      <c r="Q1023" s="631">
        <v>0</v>
      </c>
      <c r="R1023" s="631">
        <v>0</v>
      </c>
      <c r="S1023" s="631">
        <v>0</v>
      </c>
      <c r="T1023" s="631">
        <v>0</v>
      </c>
      <c r="U1023" s="631">
        <v>0</v>
      </c>
      <c r="V1023" s="631">
        <v>0</v>
      </c>
      <c r="W1023" s="631">
        <v>0</v>
      </c>
      <c r="X1023" s="631">
        <v>0</v>
      </c>
      <c r="Y1023" s="631">
        <v>0</v>
      </c>
      <c r="Z1023" s="631">
        <v>0</v>
      </c>
      <c r="AA1023" s="631">
        <v>0</v>
      </c>
      <c r="AB1023" s="631">
        <v>0</v>
      </c>
      <c r="AC1023" s="631">
        <v>0</v>
      </c>
      <c r="AD1023" s="631">
        <v>0</v>
      </c>
      <c r="AE1023" s="631">
        <v>0</v>
      </c>
      <c r="AF1023" s="631">
        <v>0</v>
      </c>
      <c r="AG1023" s="631">
        <v>0</v>
      </c>
      <c r="AH1023" s="631">
        <v>0</v>
      </c>
      <c r="AI1023" s="631">
        <v>0</v>
      </c>
      <c r="AJ1023" s="631">
        <v>0</v>
      </c>
      <c r="AK1023" s="631">
        <v>0</v>
      </c>
      <c r="AL1023" s="631">
        <v>0</v>
      </c>
      <c r="AM1023" s="631">
        <v>0</v>
      </c>
      <c r="AN1023" s="631">
        <v>0</v>
      </c>
      <c r="AO1023" s="631">
        <v>0</v>
      </c>
      <c r="AP1023" s="631">
        <v>0</v>
      </c>
      <c r="AQ1023" s="631">
        <v>0</v>
      </c>
      <c r="AR1023" s="631">
        <v>0</v>
      </c>
      <c r="AS1023" s="631">
        <v>0</v>
      </c>
      <c r="AT1023" s="631">
        <v>0</v>
      </c>
      <c r="AU1023" s="631">
        <v>0</v>
      </c>
      <c r="AV1023" s="631">
        <v>0</v>
      </c>
      <c r="AW1023" s="613">
        <f t="shared" si="12126"/>
        <v>0</v>
      </c>
      <c r="AX1023" s="645">
        <f t="shared" si="12124"/>
        <v>0</v>
      </c>
      <c r="AY1023" s="656" t="e">
        <f t="shared" si="12125"/>
        <v>#DIV/0!</v>
      </c>
      <c r="AZ1023" s="591"/>
    </row>
    <row r="1024" spans="1:52">
      <c r="A1024" s="590"/>
      <c r="B1024" s="629" t="s">
        <v>278</v>
      </c>
      <c r="C1024" s="629" t="s">
        <v>1155</v>
      </c>
      <c r="D1024" s="630" t="s">
        <v>1156</v>
      </c>
      <c r="E1024" s="643"/>
      <c r="F1024" s="643"/>
      <c r="G1024" s="631"/>
      <c r="H1024" s="632">
        <f>+H1025+H1027+H1029</f>
        <v>887198.28163743392</v>
      </c>
      <c r="I1024" s="632">
        <f t="shared" ref="I1024:I1087" si="12567">SUM(J1024:AV1024)</f>
        <v>887198.28163743403</v>
      </c>
      <c r="J1024" s="632">
        <f t="shared" ref="J1024:AV1024" si="12568">+J1025+J1027+J1029</f>
        <v>0</v>
      </c>
      <c r="K1024" s="632">
        <f t="shared" si="12568"/>
        <v>0</v>
      </c>
      <c r="L1024" s="632">
        <f t="shared" si="12568"/>
        <v>0</v>
      </c>
      <c r="M1024" s="632">
        <f t="shared" si="12568"/>
        <v>0</v>
      </c>
      <c r="N1024" s="632">
        <f t="shared" si="12568"/>
        <v>0</v>
      </c>
      <c r="O1024" s="632">
        <f t="shared" si="12568"/>
        <v>266159.48449123016</v>
      </c>
      <c r="P1024" s="632">
        <f t="shared" si="12568"/>
        <v>0</v>
      </c>
      <c r="Q1024" s="632">
        <f t="shared" si="12568"/>
        <v>0</v>
      </c>
      <c r="R1024" s="632">
        <f t="shared" si="12568"/>
        <v>0</v>
      </c>
      <c r="S1024" s="632">
        <f t="shared" si="12568"/>
        <v>135821.69639796275</v>
      </c>
      <c r="T1024" s="632">
        <f t="shared" si="12568"/>
        <v>340564.22058019554</v>
      </c>
      <c r="U1024" s="632">
        <f t="shared" si="12568"/>
        <v>100292.96608617379</v>
      </c>
      <c r="V1024" s="632">
        <f t="shared" si="12568"/>
        <v>0</v>
      </c>
      <c r="W1024" s="632">
        <f t="shared" si="12568"/>
        <v>0</v>
      </c>
      <c r="X1024" s="632">
        <f t="shared" si="12568"/>
        <v>0</v>
      </c>
      <c r="Y1024" s="632">
        <f t="shared" si="12568"/>
        <v>0</v>
      </c>
      <c r="Z1024" s="632">
        <f t="shared" si="12568"/>
        <v>0</v>
      </c>
      <c r="AA1024" s="632">
        <f t="shared" si="12568"/>
        <v>0</v>
      </c>
      <c r="AB1024" s="632">
        <f t="shared" si="12568"/>
        <v>0</v>
      </c>
      <c r="AC1024" s="632">
        <f t="shared" si="12568"/>
        <v>0</v>
      </c>
      <c r="AD1024" s="632">
        <f t="shared" si="12568"/>
        <v>0</v>
      </c>
      <c r="AE1024" s="632">
        <f t="shared" si="12568"/>
        <v>0</v>
      </c>
      <c r="AF1024" s="632">
        <f t="shared" si="12568"/>
        <v>0</v>
      </c>
      <c r="AG1024" s="632">
        <f t="shared" si="12568"/>
        <v>0</v>
      </c>
      <c r="AH1024" s="632">
        <f t="shared" si="12568"/>
        <v>44359.914081871699</v>
      </c>
      <c r="AI1024" s="632">
        <f t="shared" si="12568"/>
        <v>0</v>
      </c>
      <c r="AJ1024" s="632">
        <f t="shared" si="12568"/>
        <v>0</v>
      </c>
      <c r="AK1024" s="632">
        <f t="shared" si="12568"/>
        <v>0</v>
      </c>
      <c r="AL1024" s="632">
        <f t="shared" si="12568"/>
        <v>0</v>
      </c>
      <c r="AM1024" s="632">
        <f t="shared" si="12568"/>
        <v>0</v>
      </c>
      <c r="AN1024" s="632">
        <f t="shared" si="12568"/>
        <v>0</v>
      </c>
      <c r="AO1024" s="632">
        <f t="shared" si="12568"/>
        <v>0</v>
      </c>
      <c r="AP1024" s="632">
        <f t="shared" si="12568"/>
        <v>0</v>
      </c>
      <c r="AQ1024" s="632">
        <f t="shared" si="12568"/>
        <v>0</v>
      </c>
      <c r="AR1024" s="632">
        <f t="shared" si="12568"/>
        <v>0</v>
      </c>
      <c r="AS1024" s="632">
        <f t="shared" si="12568"/>
        <v>0</v>
      </c>
      <c r="AT1024" s="632">
        <f t="shared" si="12568"/>
        <v>0</v>
      </c>
      <c r="AU1024" s="632">
        <f t="shared" si="12568"/>
        <v>0</v>
      </c>
      <c r="AV1024" s="632">
        <f t="shared" si="12568"/>
        <v>0</v>
      </c>
      <c r="AW1024" s="613">
        <f t="shared" si="12126"/>
        <v>887198.28163743403</v>
      </c>
      <c r="AX1024" s="645">
        <f t="shared" si="12124"/>
        <v>0</v>
      </c>
      <c r="AY1024" s="656">
        <f t="shared" si="12125"/>
        <v>0</v>
      </c>
      <c r="AZ1024" s="591"/>
    </row>
    <row r="1025" spans="1:52">
      <c r="A1025" s="590"/>
      <c r="B1025" s="646" t="s">
        <v>305</v>
      </c>
      <c r="C1025" s="646" t="s">
        <v>1157</v>
      </c>
      <c r="D1025" s="647" t="s">
        <v>1158</v>
      </c>
      <c r="E1025" s="648"/>
      <c r="F1025" s="648"/>
      <c r="G1025" s="649"/>
      <c r="H1025" s="650">
        <v>293773.06421336764</v>
      </c>
      <c r="I1025" s="650">
        <f t="shared" si="12567"/>
        <v>293773.06421336764</v>
      </c>
      <c r="J1025" s="649">
        <v>0</v>
      </c>
      <c r="K1025" s="649">
        <v>0</v>
      </c>
      <c r="L1025" s="649">
        <v>0</v>
      </c>
      <c r="M1025" s="649">
        <v>0</v>
      </c>
      <c r="N1025" s="649">
        <v>0</v>
      </c>
      <c r="O1025" s="649">
        <f>+O1026*H1025</f>
        <v>88131.919264010285</v>
      </c>
      <c r="P1025" s="649">
        <f t="shared" ref="P1025" si="12569">((P1026*$H1025)-((P1026*$H1025*$E1026)+(P1026*$H1025*$F1026)))</f>
        <v>0</v>
      </c>
      <c r="Q1025" s="649">
        <f t="shared" ref="Q1025" si="12570">((Q1026*$H1025)-((Q1026*$H1025*$E1026)+(Q1026*$H1025*$F1026)))</f>
        <v>0</v>
      </c>
      <c r="R1025" s="649">
        <f t="shared" ref="R1025" si="12571">((R1026*$H1025)-((R1026*$H1025*$E1026)+(R1026*$H1025*$F1026)))</f>
        <v>0</v>
      </c>
      <c r="S1025" s="649">
        <f t="shared" ref="S1025" si="12572">((S1026*$H1025)-((S1026*$H1025*$E1026)+(S1026*$H1025*$F1026)))</f>
        <v>110752.4452084396</v>
      </c>
      <c r="T1025" s="649">
        <f t="shared" ref="T1025" si="12573">((T1026*$H1025)-((T1026*$H1025*$E1026)+(T1026*$H1025*$F1026)))</f>
        <v>80200.046530249383</v>
      </c>
      <c r="U1025" s="649">
        <f t="shared" ref="U1025" si="12574">((U1026*$H1025)-((U1026*$H1025*$E1026)+(U1026*$H1025*$F1026)))</f>
        <v>0</v>
      </c>
      <c r="V1025" s="649">
        <f t="shared" ref="V1025" si="12575">((V1026*$H1025)-((V1026*$H1025*$E1026)+(V1026*$H1025*$F1026)))</f>
        <v>0</v>
      </c>
      <c r="W1025" s="649">
        <f t="shared" ref="W1025" si="12576">((W1026*$H1025)-((W1026*$H1025*$E1026)+(W1026*$H1025*$F1026)))</f>
        <v>0</v>
      </c>
      <c r="X1025" s="649">
        <f t="shared" ref="X1025" si="12577">((X1026*$H1025)-((X1026*$H1025*$E1026)+(X1026*$H1025*$F1026)))</f>
        <v>0</v>
      </c>
      <c r="Y1025" s="649">
        <f t="shared" ref="Y1025" si="12578">((Y1026*$H1025)-((Y1026*$H1025*$E1026)+(Y1026*$H1025*$F1026)))</f>
        <v>0</v>
      </c>
      <c r="Z1025" s="649">
        <f t="shared" ref="Z1025" si="12579">((Z1026*$H1025)-((Z1026*$H1025*$E1026)+(Z1026*$H1025*$F1026)))</f>
        <v>0</v>
      </c>
      <c r="AA1025" s="649">
        <f t="shared" ref="AA1025" si="12580">((AA1026*$H1025)-((AA1026*$H1025*$E1026)+(AA1026*$H1025*$F1026)))</f>
        <v>0</v>
      </c>
      <c r="AB1025" s="649">
        <f t="shared" ref="AB1025" si="12581">((AB1026*$H1025)-((AB1026*$H1025*$E1026)+(AB1026*$H1025*$F1026)))</f>
        <v>0</v>
      </c>
      <c r="AC1025" s="649">
        <f t="shared" ref="AC1025" si="12582">((AC1026*$H1025)-((AC1026*$H1025*$E1026)+(AC1026*$H1025*$F1026)))</f>
        <v>0</v>
      </c>
      <c r="AD1025" s="649">
        <f t="shared" ref="AD1025" si="12583">((AD1026*$H1025)-((AD1026*$H1025*$E1026)+(AD1026*$H1025*$F1026)))</f>
        <v>0</v>
      </c>
      <c r="AE1025" s="649">
        <f t="shared" ref="AE1025" si="12584">((AE1026*$H1025)-((AE1026*$H1025*$E1026)+(AE1026*$H1025*$F1026)))</f>
        <v>0</v>
      </c>
      <c r="AF1025" s="649">
        <f t="shared" ref="AF1025" si="12585">((AF1026*$H1025)-((AF1026*$H1025*$E1026)+(AF1026*$H1025*$F1026)))</f>
        <v>0</v>
      </c>
      <c r="AG1025" s="649">
        <f t="shared" ref="AG1025" si="12586">((AG1026*$H1025)-((AG1026*$H1025*$E1026)+(AG1026*$H1025*$F1026)))</f>
        <v>0</v>
      </c>
      <c r="AH1025" s="649">
        <f>+AH1026*H1025</f>
        <v>14688.653210668383</v>
      </c>
      <c r="AI1025" s="649">
        <f t="shared" ref="AI1025" si="12587">+AI1026*H1025</f>
        <v>0</v>
      </c>
      <c r="AJ1025" s="649">
        <v>0</v>
      </c>
      <c r="AK1025" s="649">
        <v>0</v>
      </c>
      <c r="AL1025" s="649">
        <v>0</v>
      </c>
      <c r="AM1025" s="649">
        <v>0</v>
      </c>
      <c r="AN1025" s="649">
        <v>0</v>
      </c>
      <c r="AO1025" s="649">
        <v>0</v>
      </c>
      <c r="AP1025" s="649">
        <v>0</v>
      </c>
      <c r="AQ1025" s="649">
        <v>0</v>
      </c>
      <c r="AR1025" s="649">
        <v>0</v>
      </c>
      <c r="AS1025" s="649">
        <v>0</v>
      </c>
      <c r="AT1025" s="649">
        <v>0</v>
      </c>
      <c r="AU1025" s="649">
        <v>0</v>
      </c>
      <c r="AV1025" s="649">
        <v>0</v>
      </c>
      <c r="AW1025" s="613">
        <f t="shared" si="12126"/>
        <v>293773.06421336764</v>
      </c>
      <c r="AX1025" s="645">
        <f t="shared" si="12124"/>
        <v>0</v>
      </c>
      <c r="AY1025" s="656">
        <f t="shared" si="12125"/>
        <v>0</v>
      </c>
      <c r="AZ1025" s="591"/>
    </row>
    <row r="1026" spans="1:52" s="314" customFormat="1">
      <c r="A1026" s="642"/>
      <c r="B1026" s="636"/>
      <c r="C1026" s="636"/>
      <c r="D1026" s="651"/>
      <c r="E1026" s="652">
        <v>0.3</v>
      </c>
      <c r="F1026" s="652">
        <v>0.05</v>
      </c>
      <c r="G1026" s="653"/>
      <c r="H1026" s="640"/>
      <c r="I1026" s="640">
        <f t="shared" si="12567"/>
        <v>1.3499999999999999</v>
      </c>
      <c r="J1026" s="658">
        <v>0</v>
      </c>
      <c r="K1026" s="658">
        <v>0</v>
      </c>
      <c r="L1026" s="658">
        <v>0</v>
      </c>
      <c r="M1026" s="658">
        <v>0</v>
      </c>
      <c r="N1026" s="658">
        <v>0</v>
      </c>
      <c r="O1026" s="658">
        <v>0.3</v>
      </c>
      <c r="P1026" s="658">
        <v>0</v>
      </c>
      <c r="Q1026" s="658">
        <v>0</v>
      </c>
      <c r="R1026" s="658">
        <v>0</v>
      </c>
      <c r="S1026" s="658">
        <v>0.57999999999999996</v>
      </c>
      <c r="T1026" s="658">
        <v>0.42000000000000004</v>
      </c>
      <c r="U1026" s="658">
        <v>0</v>
      </c>
      <c r="V1026" s="658">
        <v>0</v>
      </c>
      <c r="W1026" s="658">
        <v>0</v>
      </c>
      <c r="X1026" s="658">
        <v>0</v>
      </c>
      <c r="Y1026" s="658">
        <v>0</v>
      </c>
      <c r="Z1026" s="658">
        <v>0</v>
      </c>
      <c r="AA1026" s="658">
        <v>0</v>
      </c>
      <c r="AB1026" s="658">
        <v>0</v>
      </c>
      <c r="AC1026" s="658">
        <v>0</v>
      </c>
      <c r="AD1026" s="658">
        <v>0</v>
      </c>
      <c r="AE1026" s="658">
        <v>0</v>
      </c>
      <c r="AF1026" s="658">
        <v>0</v>
      </c>
      <c r="AG1026" s="658">
        <v>0</v>
      </c>
      <c r="AH1026" s="658">
        <v>0.05</v>
      </c>
      <c r="AI1026" s="658">
        <v>0</v>
      </c>
      <c r="AJ1026" s="658">
        <v>0</v>
      </c>
      <c r="AK1026" s="658">
        <v>0</v>
      </c>
      <c r="AL1026" s="658">
        <v>0</v>
      </c>
      <c r="AM1026" s="658">
        <v>0</v>
      </c>
      <c r="AN1026" s="658">
        <v>0</v>
      </c>
      <c r="AO1026" s="658">
        <v>0</v>
      </c>
      <c r="AP1026" s="658">
        <v>0</v>
      </c>
      <c r="AQ1026" s="658">
        <v>0</v>
      </c>
      <c r="AR1026" s="658">
        <v>0</v>
      </c>
      <c r="AS1026" s="658">
        <v>0</v>
      </c>
      <c r="AT1026" s="658">
        <v>0</v>
      </c>
      <c r="AU1026" s="658">
        <v>0</v>
      </c>
      <c r="AV1026" s="658">
        <v>0</v>
      </c>
      <c r="AW1026" s="613">
        <f t="shared" si="12126"/>
        <v>1.3499999999999999</v>
      </c>
      <c r="AX1026" s="645">
        <f t="shared" si="12124"/>
        <v>1.3499999999999999</v>
      </c>
      <c r="AY1026" s="656" t="e">
        <f t="shared" si="12125"/>
        <v>#DIV/0!</v>
      </c>
      <c r="AZ1026" s="661"/>
    </row>
    <row r="1027" spans="1:52">
      <c r="A1027" s="590"/>
      <c r="B1027" s="646" t="s">
        <v>305</v>
      </c>
      <c r="C1027" s="646" t="s">
        <v>1159</v>
      </c>
      <c r="D1027" s="647" t="s">
        <v>1160</v>
      </c>
      <c r="E1027" s="648"/>
      <c r="F1027" s="648"/>
      <c r="G1027" s="649"/>
      <c r="H1027" s="650">
        <v>296677.52887009649</v>
      </c>
      <c r="I1027" s="650">
        <f t="shared" si="12567"/>
        <v>296677.52887009649</v>
      </c>
      <c r="J1027" s="649">
        <v>0</v>
      </c>
      <c r="K1027" s="649">
        <v>0</v>
      </c>
      <c r="L1027" s="649">
        <v>0</v>
      </c>
      <c r="M1027" s="649">
        <v>0</v>
      </c>
      <c r="N1027" s="649">
        <v>0</v>
      </c>
      <c r="O1027" s="649">
        <f>+O1028*H1027</f>
        <v>89003.258661028944</v>
      </c>
      <c r="P1027" s="649">
        <f t="shared" ref="P1027" si="12588">((P1028*$H1027)-((P1028*$H1027*$E1028)+(P1028*$H1027*$F1028)))</f>
        <v>0</v>
      </c>
      <c r="Q1027" s="649">
        <f t="shared" ref="Q1027" si="12589">((Q1028*$H1027)-((Q1028*$H1027*$E1028)+(Q1028*$H1027*$F1028)))</f>
        <v>0</v>
      </c>
      <c r="R1027" s="649">
        <f t="shared" ref="R1027" si="12590">((R1028*$H1027)-((R1028*$H1027*$E1028)+(R1028*$H1027*$F1028)))</f>
        <v>0</v>
      </c>
      <c r="S1027" s="649">
        <f t="shared" ref="S1027" si="12591">((S1028*$H1027)-((S1028*$H1027*$E1028)+(S1028*$H1027*$F1028)))</f>
        <v>25069.251189523155</v>
      </c>
      <c r="T1027" s="649">
        <f t="shared" ref="T1027" si="12592">((T1028*$H1027)-((T1028*$H1027*$E1028)+(T1028*$H1027*$F1028)))</f>
        <v>134988.27563589389</v>
      </c>
      <c r="U1027" s="649">
        <f t="shared" ref="U1027" si="12593">((U1028*$H1027)-((U1028*$H1027*$E1028)+(U1028*$H1027*$F1028)))</f>
        <v>32782.866940145672</v>
      </c>
      <c r="V1027" s="649">
        <f t="shared" ref="V1027" si="12594">((V1028*$H1027)-((V1028*$H1027*$E1028)+(V1028*$H1027*$F1028)))</f>
        <v>0</v>
      </c>
      <c r="W1027" s="649">
        <f t="shared" ref="W1027" si="12595">((W1028*$H1027)-((W1028*$H1027*$E1028)+(W1028*$H1027*$F1028)))</f>
        <v>0</v>
      </c>
      <c r="X1027" s="649">
        <f t="shared" ref="X1027" si="12596">((X1028*$H1027)-((X1028*$H1027*$E1028)+(X1028*$H1027*$F1028)))</f>
        <v>0</v>
      </c>
      <c r="Y1027" s="649">
        <f t="shared" ref="Y1027" si="12597">((Y1028*$H1027)-((Y1028*$H1027*$E1028)+(Y1028*$H1027*$F1028)))</f>
        <v>0</v>
      </c>
      <c r="Z1027" s="649">
        <f t="shared" ref="Z1027" si="12598">((Z1028*$H1027)-((Z1028*$H1027*$E1028)+(Z1028*$H1027*$F1028)))</f>
        <v>0</v>
      </c>
      <c r="AA1027" s="649">
        <f t="shared" ref="AA1027" si="12599">((AA1028*$H1027)-((AA1028*$H1027*$E1028)+(AA1028*$H1027*$F1028)))</f>
        <v>0</v>
      </c>
      <c r="AB1027" s="649">
        <f t="shared" ref="AB1027" si="12600">((AB1028*$H1027)-((AB1028*$H1027*$E1028)+(AB1028*$H1027*$F1028)))</f>
        <v>0</v>
      </c>
      <c r="AC1027" s="649">
        <f t="shared" ref="AC1027" si="12601">((AC1028*$H1027)-((AC1028*$H1027*$E1028)+(AC1028*$H1027*$F1028)))</f>
        <v>0</v>
      </c>
      <c r="AD1027" s="649">
        <f t="shared" ref="AD1027" si="12602">((AD1028*$H1027)-((AD1028*$H1027*$E1028)+(AD1028*$H1027*$F1028)))</f>
        <v>0</v>
      </c>
      <c r="AE1027" s="649">
        <f t="shared" ref="AE1027" si="12603">((AE1028*$H1027)-((AE1028*$H1027*$E1028)+(AE1028*$H1027*$F1028)))</f>
        <v>0</v>
      </c>
      <c r="AF1027" s="649">
        <f t="shared" ref="AF1027" si="12604">((AF1028*$H1027)-((AF1028*$H1027*$E1028)+(AF1028*$H1027*$F1028)))</f>
        <v>0</v>
      </c>
      <c r="AG1027" s="649">
        <f t="shared" ref="AG1027" si="12605">((AG1028*$H1027)-((AG1028*$H1027*$E1028)+(AG1028*$H1027*$F1028)))</f>
        <v>0</v>
      </c>
      <c r="AH1027" s="649">
        <f>+AH1028*H1027</f>
        <v>14833.876443504825</v>
      </c>
      <c r="AI1027" s="649">
        <f t="shared" ref="AI1027" si="12606">+AI1028*H1027</f>
        <v>0</v>
      </c>
      <c r="AJ1027" s="649">
        <v>0</v>
      </c>
      <c r="AK1027" s="649">
        <v>0</v>
      </c>
      <c r="AL1027" s="649">
        <v>0</v>
      </c>
      <c r="AM1027" s="649">
        <v>0</v>
      </c>
      <c r="AN1027" s="649">
        <v>0</v>
      </c>
      <c r="AO1027" s="649">
        <v>0</v>
      </c>
      <c r="AP1027" s="649">
        <v>0</v>
      </c>
      <c r="AQ1027" s="649">
        <v>0</v>
      </c>
      <c r="AR1027" s="649">
        <v>0</v>
      </c>
      <c r="AS1027" s="649">
        <v>0</v>
      </c>
      <c r="AT1027" s="649">
        <v>0</v>
      </c>
      <c r="AU1027" s="649">
        <v>0</v>
      </c>
      <c r="AV1027" s="649">
        <v>0</v>
      </c>
      <c r="AW1027" s="613">
        <f t="shared" si="12126"/>
        <v>296677.52887009649</v>
      </c>
      <c r="AX1027" s="645">
        <f t="shared" si="12124"/>
        <v>0</v>
      </c>
      <c r="AY1027" s="656">
        <f t="shared" si="12125"/>
        <v>0</v>
      </c>
      <c r="AZ1027" s="591"/>
    </row>
    <row r="1028" spans="1:52" s="314" customFormat="1">
      <c r="A1028" s="642"/>
      <c r="B1028" s="636"/>
      <c r="C1028" s="636"/>
      <c r="D1028" s="651"/>
      <c r="E1028" s="652">
        <v>0.3</v>
      </c>
      <c r="F1028" s="652">
        <v>0.05</v>
      </c>
      <c r="G1028" s="653"/>
      <c r="H1028" s="640"/>
      <c r="I1028" s="640">
        <f t="shared" si="12567"/>
        <v>1.3499999999999999</v>
      </c>
      <c r="J1028" s="658">
        <v>0</v>
      </c>
      <c r="K1028" s="658">
        <v>0</v>
      </c>
      <c r="L1028" s="658">
        <v>0</v>
      </c>
      <c r="M1028" s="658">
        <v>0</v>
      </c>
      <c r="N1028" s="658">
        <v>0</v>
      </c>
      <c r="O1028" s="658">
        <v>0.3</v>
      </c>
      <c r="P1028" s="658">
        <v>0</v>
      </c>
      <c r="Q1028" s="658">
        <v>0</v>
      </c>
      <c r="R1028" s="658">
        <v>0</v>
      </c>
      <c r="S1028" s="658">
        <v>0.13</v>
      </c>
      <c r="T1028" s="658">
        <v>0.7</v>
      </c>
      <c r="U1028" s="658">
        <v>0.17000000000000004</v>
      </c>
      <c r="V1028" s="658">
        <v>0</v>
      </c>
      <c r="W1028" s="658">
        <v>0</v>
      </c>
      <c r="X1028" s="658">
        <v>0</v>
      </c>
      <c r="Y1028" s="658">
        <v>0</v>
      </c>
      <c r="Z1028" s="658">
        <v>0</v>
      </c>
      <c r="AA1028" s="658">
        <v>0</v>
      </c>
      <c r="AB1028" s="658">
        <v>0</v>
      </c>
      <c r="AC1028" s="658">
        <v>0</v>
      </c>
      <c r="AD1028" s="658">
        <v>0</v>
      </c>
      <c r="AE1028" s="658">
        <v>0</v>
      </c>
      <c r="AF1028" s="658">
        <v>0</v>
      </c>
      <c r="AG1028" s="658">
        <v>0</v>
      </c>
      <c r="AH1028" s="658">
        <v>0.05</v>
      </c>
      <c r="AI1028" s="658">
        <v>0</v>
      </c>
      <c r="AJ1028" s="658">
        <v>0</v>
      </c>
      <c r="AK1028" s="658">
        <v>0</v>
      </c>
      <c r="AL1028" s="658">
        <v>0</v>
      </c>
      <c r="AM1028" s="658">
        <v>0</v>
      </c>
      <c r="AN1028" s="658">
        <v>0</v>
      </c>
      <c r="AO1028" s="658">
        <v>0</v>
      </c>
      <c r="AP1028" s="658">
        <v>0</v>
      </c>
      <c r="AQ1028" s="658">
        <v>0</v>
      </c>
      <c r="AR1028" s="658">
        <v>0</v>
      </c>
      <c r="AS1028" s="658">
        <v>0</v>
      </c>
      <c r="AT1028" s="658">
        <v>0</v>
      </c>
      <c r="AU1028" s="658">
        <v>0</v>
      </c>
      <c r="AV1028" s="658">
        <v>0</v>
      </c>
      <c r="AW1028" s="613">
        <f t="shared" si="12126"/>
        <v>1.3499999999999999</v>
      </c>
      <c r="AX1028" s="645">
        <f t="shared" si="12124"/>
        <v>1.3499999999999999</v>
      </c>
      <c r="AY1028" s="656" t="e">
        <f t="shared" si="12125"/>
        <v>#DIV/0!</v>
      </c>
      <c r="AZ1028" s="661"/>
    </row>
    <row r="1029" spans="1:52">
      <c r="A1029" s="590"/>
      <c r="B1029" s="646" t="s">
        <v>305</v>
      </c>
      <c r="C1029" s="646" t="s">
        <v>1161</v>
      </c>
      <c r="D1029" s="647" t="s">
        <v>1162</v>
      </c>
      <c r="E1029" s="648"/>
      <c r="F1029" s="648"/>
      <c r="G1029" s="649"/>
      <c r="H1029" s="650">
        <v>296747.68855396978</v>
      </c>
      <c r="I1029" s="650">
        <f t="shared" si="12567"/>
        <v>296747.68855396978</v>
      </c>
      <c r="J1029" s="649">
        <v>0</v>
      </c>
      <c r="K1029" s="649">
        <v>0</v>
      </c>
      <c r="L1029" s="649">
        <v>0</v>
      </c>
      <c r="M1029" s="649">
        <v>0</v>
      </c>
      <c r="N1029" s="649">
        <v>0</v>
      </c>
      <c r="O1029" s="649">
        <f>+O1030*H1029</f>
        <v>89024.306566190935</v>
      </c>
      <c r="P1029" s="649">
        <f t="shared" ref="P1029" si="12607">((P1030*$H1029)-((P1030*$H1029*$E1030)+(P1030*$H1029*$F1030)))</f>
        <v>0</v>
      </c>
      <c r="Q1029" s="649">
        <f t="shared" ref="Q1029" si="12608">((Q1030*$H1029)-((Q1030*$H1029*$E1030)+(Q1030*$H1029*$F1030)))</f>
        <v>0</v>
      </c>
      <c r="R1029" s="649">
        <f t="shared" ref="R1029" si="12609">((R1030*$H1029)-((R1030*$H1029*$E1030)+(R1030*$H1029*$F1030)))</f>
        <v>0</v>
      </c>
      <c r="S1029" s="649">
        <f t="shared" ref="S1029" si="12610">((S1030*$H1029)-((S1030*$H1029*$E1030)+(S1030*$H1029*$F1030)))</f>
        <v>0</v>
      </c>
      <c r="T1029" s="649">
        <f t="shared" ref="T1029" si="12611">((T1030*$H1029)-((T1030*$H1029*$E1030)+(T1030*$H1029*$F1030)))</f>
        <v>125375.89841405225</v>
      </c>
      <c r="U1029" s="649">
        <f t="shared" ref="U1029" si="12612">((U1030*$H1029)-((U1030*$H1029*$E1030)+(U1030*$H1029*$F1030)))</f>
        <v>67510.099146028122</v>
      </c>
      <c r="V1029" s="649">
        <f t="shared" ref="V1029" si="12613">((V1030*$H1029)-((V1030*$H1029*$E1030)+(V1030*$H1029*$F1030)))</f>
        <v>0</v>
      </c>
      <c r="W1029" s="649">
        <f t="shared" ref="W1029" si="12614">((W1030*$H1029)-((W1030*$H1029*$E1030)+(W1030*$H1029*$F1030)))</f>
        <v>0</v>
      </c>
      <c r="X1029" s="649">
        <f t="shared" ref="X1029" si="12615">((X1030*$H1029)-((X1030*$H1029*$E1030)+(X1030*$H1029*$F1030)))</f>
        <v>0</v>
      </c>
      <c r="Y1029" s="649">
        <f t="shared" ref="Y1029" si="12616">((Y1030*$H1029)-((Y1030*$H1029*$E1030)+(Y1030*$H1029*$F1030)))</f>
        <v>0</v>
      </c>
      <c r="Z1029" s="649">
        <f t="shared" ref="Z1029" si="12617">((Z1030*$H1029)-((Z1030*$H1029*$E1030)+(Z1030*$H1029*$F1030)))</f>
        <v>0</v>
      </c>
      <c r="AA1029" s="649">
        <f t="shared" ref="AA1029" si="12618">((AA1030*$H1029)-((AA1030*$H1029*$E1030)+(AA1030*$H1029*$F1030)))</f>
        <v>0</v>
      </c>
      <c r="AB1029" s="649">
        <f t="shared" ref="AB1029" si="12619">((AB1030*$H1029)-((AB1030*$H1029*$E1030)+(AB1030*$H1029*$F1030)))</f>
        <v>0</v>
      </c>
      <c r="AC1029" s="649">
        <f t="shared" ref="AC1029" si="12620">((AC1030*$H1029)-((AC1030*$H1029*$E1030)+(AC1030*$H1029*$F1030)))</f>
        <v>0</v>
      </c>
      <c r="AD1029" s="649">
        <f t="shared" ref="AD1029" si="12621">((AD1030*$H1029)-((AD1030*$H1029*$E1030)+(AD1030*$H1029*$F1030)))</f>
        <v>0</v>
      </c>
      <c r="AE1029" s="649">
        <f t="shared" ref="AE1029" si="12622">((AE1030*$H1029)-((AE1030*$H1029*$E1030)+(AE1030*$H1029*$F1030)))</f>
        <v>0</v>
      </c>
      <c r="AF1029" s="649">
        <f t="shared" ref="AF1029" si="12623">((AF1030*$H1029)-((AF1030*$H1029*$E1030)+(AF1030*$H1029*$F1030)))</f>
        <v>0</v>
      </c>
      <c r="AG1029" s="649">
        <f t="shared" ref="AG1029" si="12624">((AG1030*$H1029)-((AG1030*$H1029*$E1030)+(AG1030*$H1029*$F1030)))</f>
        <v>0</v>
      </c>
      <c r="AH1029" s="649">
        <f>+AH1030*H1029</f>
        <v>14837.384427698489</v>
      </c>
      <c r="AI1029" s="649">
        <f t="shared" ref="AI1029" si="12625">+AI1030*H1029</f>
        <v>0</v>
      </c>
      <c r="AJ1029" s="649">
        <v>0</v>
      </c>
      <c r="AK1029" s="649">
        <v>0</v>
      </c>
      <c r="AL1029" s="649">
        <v>0</v>
      </c>
      <c r="AM1029" s="649">
        <v>0</v>
      </c>
      <c r="AN1029" s="649">
        <v>0</v>
      </c>
      <c r="AO1029" s="649">
        <v>0</v>
      </c>
      <c r="AP1029" s="649">
        <v>0</v>
      </c>
      <c r="AQ1029" s="649">
        <v>0</v>
      </c>
      <c r="AR1029" s="649">
        <v>0</v>
      </c>
      <c r="AS1029" s="649">
        <v>0</v>
      </c>
      <c r="AT1029" s="649">
        <v>0</v>
      </c>
      <c r="AU1029" s="649">
        <v>0</v>
      </c>
      <c r="AV1029" s="649">
        <v>0</v>
      </c>
      <c r="AW1029" s="613">
        <f t="shared" si="12126"/>
        <v>296747.68855396978</v>
      </c>
      <c r="AX1029" s="645">
        <f t="shared" si="12124"/>
        <v>0</v>
      </c>
      <c r="AY1029" s="656">
        <f t="shared" si="12125"/>
        <v>0</v>
      </c>
      <c r="AZ1029" s="591"/>
    </row>
    <row r="1030" spans="1:52" s="314" customFormat="1">
      <c r="A1030" s="642"/>
      <c r="B1030" s="636"/>
      <c r="C1030" s="636"/>
      <c r="D1030" s="651"/>
      <c r="E1030" s="652">
        <v>0.3</v>
      </c>
      <c r="F1030" s="652">
        <v>0.05</v>
      </c>
      <c r="G1030" s="653"/>
      <c r="H1030" s="640"/>
      <c r="I1030" s="640">
        <f t="shared" si="12567"/>
        <v>1.3499999999999999</v>
      </c>
      <c r="J1030" s="658">
        <v>0</v>
      </c>
      <c r="K1030" s="658">
        <v>0</v>
      </c>
      <c r="L1030" s="658">
        <v>0</v>
      </c>
      <c r="M1030" s="658">
        <v>0</v>
      </c>
      <c r="N1030" s="658">
        <v>0</v>
      </c>
      <c r="O1030" s="658">
        <v>0.3</v>
      </c>
      <c r="P1030" s="658">
        <v>0</v>
      </c>
      <c r="Q1030" s="658">
        <v>0</v>
      </c>
      <c r="R1030" s="658">
        <v>0</v>
      </c>
      <c r="S1030" s="658">
        <v>0</v>
      </c>
      <c r="T1030" s="658">
        <v>0.65</v>
      </c>
      <c r="U1030" s="658">
        <v>0.35</v>
      </c>
      <c r="V1030" s="658">
        <v>0</v>
      </c>
      <c r="W1030" s="658">
        <v>0</v>
      </c>
      <c r="X1030" s="658">
        <v>0</v>
      </c>
      <c r="Y1030" s="658">
        <v>0</v>
      </c>
      <c r="Z1030" s="658">
        <v>0</v>
      </c>
      <c r="AA1030" s="658">
        <v>0</v>
      </c>
      <c r="AB1030" s="658">
        <v>0</v>
      </c>
      <c r="AC1030" s="658">
        <v>0</v>
      </c>
      <c r="AD1030" s="658">
        <v>0</v>
      </c>
      <c r="AE1030" s="658">
        <v>0</v>
      </c>
      <c r="AF1030" s="658">
        <v>0</v>
      </c>
      <c r="AG1030" s="658">
        <v>0</v>
      </c>
      <c r="AH1030" s="658">
        <v>0.05</v>
      </c>
      <c r="AI1030" s="658">
        <v>0</v>
      </c>
      <c r="AJ1030" s="658">
        <v>0</v>
      </c>
      <c r="AK1030" s="658">
        <v>0</v>
      </c>
      <c r="AL1030" s="658">
        <v>0</v>
      </c>
      <c r="AM1030" s="658">
        <v>0</v>
      </c>
      <c r="AN1030" s="658">
        <v>0</v>
      </c>
      <c r="AO1030" s="658">
        <v>0</v>
      </c>
      <c r="AP1030" s="658">
        <v>0</v>
      </c>
      <c r="AQ1030" s="658">
        <v>0</v>
      </c>
      <c r="AR1030" s="658">
        <v>0</v>
      </c>
      <c r="AS1030" s="658">
        <v>0</v>
      </c>
      <c r="AT1030" s="658">
        <v>0</v>
      </c>
      <c r="AU1030" s="658">
        <v>0</v>
      </c>
      <c r="AV1030" s="658">
        <v>0</v>
      </c>
      <c r="AW1030" s="613">
        <f t="shared" si="12126"/>
        <v>1.3499999999999999</v>
      </c>
      <c r="AX1030" s="645">
        <f t="shared" si="12124"/>
        <v>1.3499999999999999</v>
      </c>
      <c r="AY1030" s="656" t="e">
        <f t="shared" si="12125"/>
        <v>#DIV/0!</v>
      </c>
      <c r="AZ1030" s="661"/>
    </row>
    <row r="1031" spans="1:52">
      <c r="A1031" s="590"/>
      <c r="B1031" s="629" t="s">
        <v>278</v>
      </c>
      <c r="C1031" s="629" t="s">
        <v>1163</v>
      </c>
      <c r="D1031" s="630" t="s">
        <v>1164</v>
      </c>
      <c r="E1031" s="643"/>
      <c r="F1031" s="643"/>
      <c r="G1031" s="631"/>
      <c r="H1031" s="632">
        <f>+H1032+H1034+H1036+H1038+H1040+H1042+H1044+H1046+H1048+H1050+H1052+H1054+H1056+H1058+H1060+H1062+H1064+H1066</f>
        <v>1485028.2405416055</v>
      </c>
      <c r="I1031" s="632">
        <f t="shared" si="12567"/>
        <v>1485028.240541606</v>
      </c>
      <c r="J1031" s="632">
        <f t="shared" ref="J1031:AV1031" si="12626">+J1032+J1034+J1036+J1038+J1040+J1042+J1044+J1046+J1048+J1050+J1052+J1054+J1056+J1058+J1060+J1062+J1064+J1066</f>
        <v>0</v>
      </c>
      <c r="K1031" s="632">
        <f t="shared" si="12626"/>
        <v>0</v>
      </c>
      <c r="L1031" s="632">
        <f t="shared" si="12626"/>
        <v>0</v>
      </c>
      <c r="M1031" s="632">
        <f t="shared" si="12626"/>
        <v>0</v>
      </c>
      <c r="N1031" s="632">
        <f t="shared" si="12626"/>
        <v>0</v>
      </c>
      <c r="O1031" s="632">
        <f t="shared" si="12626"/>
        <v>445508.47216248192</v>
      </c>
      <c r="P1031" s="632">
        <f t="shared" si="12626"/>
        <v>5560.335615672233</v>
      </c>
      <c r="Q1031" s="632">
        <f t="shared" si="12626"/>
        <v>47571.760267418002</v>
      </c>
      <c r="R1031" s="632">
        <f t="shared" si="12626"/>
        <v>53603.139368665848</v>
      </c>
      <c r="S1031" s="632">
        <f t="shared" si="12626"/>
        <v>90329.286484405136</v>
      </c>
      <c r="T1031" s="632">
        <f t="shared" si="12626"/>
        <v>121297.16620774247</v>
      </c>
      <c r="U1031" s="632">
        <f t="shared" si="12626"/>
        <v>152093.12375770864</v>
      </c>
      <c r="V1031" s="632">
        <f t="shared" si="12626"/>
        <v>77170.558406606171</v>
      </c>
      <c r="W1031" s="632">
        <f t="shared" si="12626"/>
        <v>70430.917798514944</v>
      </c>
      <c r="X1031" s="632">
        <f t="shared" si="12626"/>
        <v>66106.212319658764</v>
      </c>
      <c r="Y1031" s="632">
        <f t="shared" si="12626"/>
        <v>67959.657524882859</v>
      </c>
      <c r="Z1031" s="632">
        <f t="shared" si="12626"/>
        <v>71666.547935331007</v>
      </c>
      <c r="AA1031" s="632">
        <f t="shared" si="12626"/>
        <v>58692.431498762475</v>
      </c>
      <c r="AB1031" s="632">
        <f t="shared" si="12626"/>
        <v>57456.801361946404</v>
      </c>
      <c r="AC1031" s="632">
        <f t="shared" si="12626"/>
        <v>25330.417804729062</v>
      </c>
      <c r="AD1031" s="632">
        <f t="shared" si="12626"/>
        <v>0</v>
      </c>
      <c r="AE1031" s="632">
        <f t="shared" si="12626"/>
        <v>0</v>
      </c>
      <c r="AF1031" s="632">
        <f t="shared" si="12626"/>
        <v>0</v>
      </c>
      <c r="AG1031" s="632">
        <f t="shared" si="12626"/>
        <v>0</v>
      </c>
      <c r="AH1031" s="632">
        <f t="shared" si="12626"/>
        <v>74251.412027080311</v>
      </c>
      <c r="AI1031" s="632">
        <f t="shared" si="12626"/>
        <v>0</v>
      </c>
      <c r="AJ1031" s="632">
        <f t="shared" si="12626"/>
        <v>0</v>
      </c>
      <c r="AK1031" s="632">
        <f t="shared" si="12626"/>
        <v>0</v>
      </c>
      <c r="AL1031" s="632">
        <f t="shared" si="12626"/>
        <v>0</v>
      </c>
      <c r="AM1031" s="632">
        <f t="shared" si="12626"/>
        <v>0</v>
      </c>
      <c r="AN1031" s="632">
        <f t="shared" si="12626"/>
        <v>0</v>
      </c>
      <c r="AO1031" s="632">
        <f t="shared" si="12626"/>
        <v>0</v>
      </c>
      <c r="AP1031" s="632">
        <f t="shared" si="12626"/>
        <v>0</v>
      </c>
      <c r="AQ1031" s="632">
        <f t="shared" si="12626"/>
        <v>0</v>
      </c>
      <c r="AR1031" s="632">
        <f t="shared" si="12626"/>
        <v>0</v>
      </c>
      <c r="AS1031" s="632">
        <f t="shared" si="12626"/>
        <v>0</v>
      </c>
      <c r="AT1031" s="632">
        <f t="shared" si="12626"/>
        <v>0</v>
      </c>
      <c r="AU1031" s="632">
        <f t="shared" si="12626"/>
        <v>0</v>
      </c>
      <c r="AV1031" s="632">
        <f t="shared" si="12626"/>
        <v>0</v>
      </c>
      <c r="AW1031" s="613">
        <f t="shared" si="12126"/>
        <v>1485028.240541606</v>
      </c>
      <c r="AX1031" s="645">
        <f t="shared" si="12124"/>
        <v>0</v>
      </c>
      <c r="AY1031" s="656">
        <f t="shared" si="12125"/>
        <v>0</v>
      </c>
      <c r="AZ1031" s="591"/>
    </row>
    <row r="1032" spans="1:52">
      <c r="A1032" s="590"/>
      <c r="B1032" s="646" t="s">
        <v>305</v>
      </c>
      <c r="C1032" s="646" t="s">
        <v>1165</v>
      </c>
      <c r="D1032" s="647" t="s">
        <v>1166</v>
      </c>
      <c r="E1032" s="648"/>
      <c r="F1032" s="648"/>
      <c r="G1032" s="649"/>
      <c r="H1032" s="650">
        <v>77928.438568274622</v>
      </c>
      <c r="I1032" s="650">
        <f t="shared" si="12567"/>
        <v>77928.438568274636</v>
      </c>
      <c r="J1032" s="649">
        <v>0</v>
      </c>
      <c r="K1032" s="649">
        <v>0</v>
      </c>
      <c r="L1032" s="649">
        <v>0</v>
      </c>
      <c r="M1032" s="649">
        <v>0</v>
      </c>
      <c r="N1032" s="649">
        <v>0</v>
      </c>
      <c r="O1032" s="649">
        <f>+O1033*H1032</f>
        <v>23378.531570482384</v>
      </c>
      <c r="P1032" s="649">
        <f t="shared" ref="P1032" si="12627">((P1033*$H1032)-((P1033*$H1032*$E1033)+(P1033*$H1032*$F1033)))</f>
        <v>0</v>
      </c>
      <c r="Q1032" s="649">
        <f t="shared" ref="Q1032" si="12628">((Q1033*$H1032)-((Q1033*$H1032*$E1033)+(Q1033*$H1032*$F1033)))</f>
        <v>0</v>
      </c>
      <c r="R1032" s="649">
        <f t="shared" ref="R1032" si="12629">((R1033*$H1032)-((R1033*$H1032*$E1033)+(R1033*$H1032*$F1033)))</f>
        <v>0</v>
      </c>
      <c r="S1032" s="649">
        <f t="shared" ref="S1032" si="12630">((S1033*$H1032)-((S1033*$H1032*$E1033)+(S1033*$H1032*$F1033)))</f>
        <v>0</v>
      </c>
      <c r="T1032" s="649">
        <f t="shared" ref="T1032" si="12631">((T1033*$H1032)-((T1033*$H1032*$E1033)+(T1033*$H1032*$F1033)))</f>
        <v>0</v>
      </c>
      <c r="U1032" s="649">
        <f t="shared" ref="U1032" si="12632">((U1033*$H1032)-((U1033*$H1032*$E1033)+(U1033*$H1032*$F1033)))</f>
        <v>34950.90469787117</v>
      </c>
      <c r="V1032" s="649">
        <f t="shared" ref="V1032" si="12633">((V1033*$H1032)-((V1033*$H1032*$E1033)+(V1033*$H1032*$F1033)))</f>
        <v>15702.58037150734</v>
      </c>
      <c r="W1032" s="649">
        <f t="shared" ref="W1032" si="12634">((W1033*$H1032)-((W1033*$H1032*$E1033)+(W1033*$H1032*$F1033)))</f>
        <v>0</v>
      </c>
      <c r="X1032" s="649">
        <f t="shared" ref="X1032" si="12635">((X1033*$H1032)-((X1033*$H1032*$E1033)+(X1033*$H1032*$F1033)))</f>
        <v>0</v>
      </c>
      <c r="Y1032" s="649">
        <f t="shared" ref="Y1032" si="12636">((Y1033*$H1032)-((Y1033*$H1032*$E1033)+(Y1033*$H1032*$F1033)))</f>
        <v>0</v>
      </c>
      <c r="Z1032" s="649">
        <f t="shared" ref="Z1032" si="12637">((Z1033*$H1032)-((Z1033*$H1032*$E1033)+(Z1033*$H1032*$F1033)))</f>
        <v>0</v>
      </c>
      <c r="AA1032" s="649">
        <f t="shared" ref="AA1032" si="12638">((AA1033*$H1032)-((AA1033*$H1032*$E1033)+(AA1033*$H1032*$F1033)))</f>
        <v>0</v>
      </c>
      <c r="AB1032" s="649">
        <f t="shared" ref="AB1032" si="12639">((AB1033*$H1032)-((AB1033*$H1032*$E1033)+(AB1033*$H1032*$F1033)))</f>
        <v>0</v>
      </c>
      <c r="AC1032" s="649">
        <f t="shared" ref="AC1032" si="12640">((AC1033*$H1032)-((AC1033*$H1032*$E1033)+(AC1033*$H1032*$F1033)))</f>
        <v>0</v>
      </c>
      <c r="AD1032" s="649">
        <f t="shared" ref="AD1032" si="12641">((AD1033*$H1032)-((AD1033*$H1032*$E1033)+(AD1033*$H1032*$F1033)))</f>
        <v>0</v>
      </c>
      <c r="AE1032" s="649">
        <f t="shared" ref="AE1032" si="12642">((AE1033*$H1032)-((AE1033*$H1032*$E1033)+(AE1033*$H1032*$F1033)))</f>
        <v>0</v>
      </c>
      <c r="AF1032" s="649">
        <f t="shared" ref="AF1032" si="12643">((AF1033*$H1032)-((AF1033*$H1032*$E1033)+(AF1033*$H1032*$F1033)))</f>
        <v>0</v>
      </c>
      <c r="AG1032" s="649">
        <f t="shared" ref="AG1032" si="12644">((AG1033*$H1032)-((AG1033*$H1032*$E1033)+(AG1033*$H1032*$F1033)))</f>
        <v>0</v>
      </c>
      <c r="AH1032" s="649">
        <f>+AH1033*H1032</f>
        <v>3896.4219284137312</v>
      </c>
      <c r="AI1032" s="649">
        <f t="shared" ref="AI1032" si="12645">+AI1033*H1032</f>
        <v>0</v>
      </c>
      <c r="AJ1032" s="649">
        <v>0</v>
      </c>
      <c r="AK1032" s="649">
        <v>0</v>
      </c>
      <c r="AL1032" s="649">
        <v>0</v>
      </c>
      <c r="AM1032" s="649">
        <v>0</v>
      </c>
      <c r="AN1032" s="649">
        <v>0</v>
      </c>
      <c r="AO1032" s="649">
        <v>0</v>
      </c>
      <c r="AP1032" s="649">
        <v>0</v>
      </c>
      <c r="AQ1032" s="649">
        <v>0</v>
      </c>
      <c r="AR1032" s="649">
        <v>0</v>
      </c>
      <c r="AS1032" s="649">
        <v>0</v>
      </c>
      <c r="AT1032" s="649">
        <v>0</v>
      </c>
      <c r="AU1032" s="649">
        <v>0</v>
      </c>
      <c r="AV1032" s="649">
        <v>0</v>
      </c>
      <c r="AW1032" s="613">
        <f t="shared" si="12126"/>
        <v>77928.438568274636</v>
      </c>
      <c r="AX1032" s="645">
        <f t="shared" si="12124"/>
        <v>0</v>
      </c>
      <c r="AY1032" s="656">
        <f t="shared" si="12125"/>
        <v>0</v>
      </c>
      <c r="AZ1032" s="591"/>
    </row>
    <row r="1033" spans="1:52" s="314" customFormat="1">
      <c r="A1033" s="642"/>
      <c r="B1033" s="636"/>
      <c r="C1033" s="636"/>
      <c r="D1033" s="651"/>
      <c r="E1033" s="652">
        <v>0.3</v>
      </c>
      <c r="F1033" s="652">
        <v>0.05</v>
      </c>
      <c r="G1033" s="653"/>
      <c r="H1033" s="640"/>
      <c r="I1033" s="640">
        <f t="shared" si="12567"/>
        <v>1.35</v>
      </c>
      <c r="J1033" s="658">
        <v>0</v>
      </c>
      <c r="K1033" s="658">
        <v>0</v>
      </c>
      <c r="L1033" s="658">
        <v>0</v>
      </c>
      <c r="M1033" s="658">
        <v>0</v>
      </c>
      <c r="N1033" s="658">
        <v>0</v>
      </c>
      <c r="O1033" s="658">
        <v>0.3</v>
      </c>
      <c r="P1033" s="658">
        <v>0</v>
      </c>
      <c r="Q1033" s="658">
        <v>0</v>
      </c>
      <c r="R1033" s="658">
        <v>0</v>
      </c>
      <c r="S1033" s="658">
        <v>0</v>
      </c>
      <c r="T1033" s="658">
        <v>0</v>
      </c>
      <c r="U1033" s="658">
        <v>0.69</v>
      </c>
      <c r="V1033" s="658">
        <v>0.31000000000000005</v>
      </c>
      <c r="W1033" s="658">
        <v>0</v>
      </c>
      <c r="X1033" s="658">
        <v>0</v>
      </c>
      <c r="Y1033" s="658">
        <v>0</v>
      </c>
      <c r="Z1033" s="658">
        <v>0</v>
      </c>
      <c r="AA1033" s="658">
        <v>0</v>
      </c>
      <c r="AB1033" s="658">
        <v>0</v>
      </c>
      <c r="AC1033" s="658">
        <v>0</v>
      </c>
      <c r="AD1033" s="658">
        <v>0</v>
      </c>
      <c r="AE1033" s="658">
        <v>0</v>
      </c>
      <c r="AF1033" s="658">
        <v>0</v>
      </c>
      <c r="AG1033" s="658">
        <v>0</v>
      </c>
      <c r="AH1033" s="658">
        <v>0.05</v>
      </c>
      <c r="AI1033" s="658">
        <v>0</v>
      </c>
      <c r="AJ1033" s="658">
        <v>0</v>
      </c>
      <c r="AK1033" s="658">
        <v>0</v>
      </c>
      <c r="AL1033" s="658">
        <v>0</v>
      </c>
      <c r="AM1033" s="658">
        <v>0</v>
      </c>
      <c r="AN1033" s="658">
        <v>0</v>
      </c>
      <c r="AO1033" s="658">
        <v>0</v>
      </c>
      <c r="AP1033" s="658">
        <v>0</v>
      </c>
      <c r="AQ1033" s="658">
        <v>0</v>
      </c>
      <c r="AR1033" s="658">
        <v>0</v>
      </c>
      <c r="AS1033" s="658">
        <v>0</v>
      </c>
      <c r="AT1033" s="658">
        <v>0</v>
      </c>
      <c r="AU1033" s="658">
        <v>0</v>
      </c>
      <c r="AV1033" s="658">
        <v>0</v>
      </c>
      <c r="AW1033" s="613">
        <f t="shared" si="12126"/>
        <v>1.35</v>
      </c>
      <c r="AX1033" s="645">
        <f t="shared" si="12124"/>
        <v>1.35</v>
      </c>
      <c r="AY1033" s="656" t="e">
        <f t="shared" si="12125"/>
        <v>#DIV/0!</v>
      </c>
      <c r="AZ1033" s="661"/>
    </row>
    <row r="1034" spans="1:52">
      <c r="A1034" s="590"/>
      <c r="B1034" s="646" t="s">
        <v>305</v>
      </c>
      <c r="C1034" s="646" t="s">
        <v>1167</v>
      </c>
      <c r="D1034" s="647" t="s">
        <v>1168</v>
      </c>
      <c r="E1034" s="648"/>
      <c r="F1034" s="648"/>
      <c r="G1034" s="649"/>
      <c r="H1034" s="650">
        <v>95048.472062773217</v>
      </c>
      <c r="I1034" s="650">
        <f t="shared" si="12567"/>
        <v>95048.472062773217</v>
      </c>
      <c r="J1034" s="649">
        <v>0</v>
      </c>
      <c r="K1034" s="649">
        <v>0</v>
      </c>
      <c r="L1034" s="649">
        <v>0</v>
      </c>
      <c r="M1034" s="649">
        <v>0</v>
      </c>
      <c r="N1034" s="649">
        <v>0</v>
      </c>
      <c r="O1034" s="649">
        <f t="shared" ref="O1034" si="12646">+O1035*H1034</f>
        <v>28514.541618831965</v>
      </c>
      <c r="P1034" s="649">
        <f t="shared" ref="P1034" si="12647">((P1035*$H1034)-((P1035*$H1034*$E1035)+(P1035*$H1034*$F1035)))</f>
        <v>0</v>
      </c>
      <c r="Q1034" s="649">
        <f t="shared" ref="Q1034" si="12648">((Q1035*$H1034)-((Q1035*$H1034*$E1035)+(Q1035*$H1034*$F1035)))</f>
        <v>0</v>
      </c>
      <c r="R1034" s="649">
        <f t="shared" ref="R1034" si="12649">((R1035*$H1034)-((R1035*$H1034*$E1035)+(R1035*$H1034*$F1035)))</f>
        <v>0</v>
      </c>
      <c r="S1034" s="649">
        <f t="shared" ref="S1034" si="12650">((S1035*$H1034)-((S1035*$H1034*$E1035)+(S1035*$H1034*$F1035)))</f>
        <v>0</v>
      </c>
      <c r="T1034" s="649">
        <f t="shared" ref="T1034" si="12651">((T1035*$H1034)-((T1035*$H1034*$E1035)+(T1035*$H1034*$F1035)))</f>
        <v>0</v>
      </c>
      <c r="U1034" s="649">
        <f t="shared" ref="U1034" si="12652">((U1035*$H1034)-((U1035*$H1034*$E1035)+(U1035*$H1034*$F1035)))</f>
        <v>0</v>
      </c>
      <c r="V1034" s="649">
        <f t="shared" ref="V1034" si="12653">((V1035*$H1034)-((V1035*$H1034*$E1035)+(V1035*$H1034*$F1035)))</f>
        <v>41393.60958333774</v>
      </c>
      <c r="W1034" s="649">
        <f t="shared" ref="W1034" si="12654">((W1035*$H1034)-((W1035*$H1034*$E1035)+(W1035*$H1034*$F1035)))</f>
        <v>20387.897257464851</v>
      </c>
      <c r="X1034" s="649">
        <f t="shared" ref="X1034" si="12655">((X1035*$H1034)-((X1035*$H1034*$E1035)+(X1035*$H1034*$F1035)))</f>
        <v>0</v>
      </c>
      <c r="Y1034" s="649">
        <f t="shared" ref="Y1034" si="12656">((Y1035*$H1034)-((Y1035*$H1034*$E1035)+(Y1035*$H1034*$F1035)))</f>
        <v>0</v>
      </c>
      <c r="Z1034" s="649">
        <f t="shared" ref="Z1034" si="12657">((Z1035*$H1034)-((Z1035*$H1034*$E1035)+(Z1035*$H1034*$F1035)))</f>
        <v>0</v>
      </c>
      <c r="AA1034" s="649">
        <f t="shared" ref="AA1034" si="12658">((AA1035*$H1034)-((AA1035*$H1034*$E1035)+(AA1035*$H1034*$F1035)))</f>
        <v>0</v>
      </c>
      <c r="AB1034" s="649">
        <f t="shared" ref="AB1034" si="12659">((AB1035*$H1034)-((AB1035*$H1034*$E1035)+(AB1035*$H1034*$F1035)))</f>
        <v>0</v>
      </c>
      <c r="AC1034" s="649">
        <f t="shared" ref="AC1034" si="12660">((AC1035*$H1034)-((AC1035*$H1034*$E1035)+(AC1035*$H1034*$F1035)))</f>
        <v>0</v>
      </c>
      <c r="AD1034" s="649">
        <f t="shared" ref="AD1034" si="12661">((AD1035*$H1034)-((AD1035*$H1034*$E1035)+(AD1035*$H1034*$F1035)))</f>
        <v>0</v>
      </c>
      <c r="AE1034" s="649">
        <f t="shared" ref="AE1034" si="12662">((AE1035*$H1034)-((AE1035*$H1034*$E1035)+(AE1035*$H1034*$F1035)))</f>
        <v>0</v>
      </c>
      <c r="AF1034" s="649">
        <f t="shared" ref="AF1034" si="12663">((AF1035*$H1034)-((AF1035*$H1034*$E1035)+(AF1035*$H1034*$F1035)))</f>
        <v>0</v>
      </c>
      <c r="AG1034" s="649">
        <f t="shared" ref="AG1034" si="12664">((AG1035*$H1034)-((AG1035*$H1034*$E1035)+(AG1035*$H1034*$F1035)))</f>
        <v>0</v>
      </c>
      <c r="AH1034" s="649">
        <f>+AH1035*H1034</f>
        <v>4752.4236031386608</v>
      </c>
      <c r="AI1034" s="649">
        <f t="shared" ref="AI1034" si="12665">+AI1035*H1034</f>
        <v>0</v>
      </c>
      <c r="AJ1034" s="649">
        <v>0</v>
      </c>
      <c r="AK1034" s="649">
        <v>0</v>
      </c>
      <c r="AL1034" s="649">
        <v>0</v>
      </c>
      <c r="AM1034" s="649">
        <v>0</v>
      </c>
      <c r="AN1034" s="649">
        <v>0</v>
      </c>
      <c r="AO1034" s="649">
        <v>0</v>
      </c>
      <c r="AP1034" s="649">
        <v>0</v>
      </c>
      <c r="AQ1034" s="649">
        <v>0</v>
      </c>
      <c r="AR1034" s="649">
        <v>0</v>
      </c>
      <c r="AS1034" s="649">
        <v>0</v>
      </c>
      <c r="AT1034" s="649">
        <v>0</v>
      </c>
      <c r="AU1034" s="649">
        <v>0</v>
      </c>
      <c r="AV1034" s="649">
        <v>0</v>
      </c>
      <c r="AW1034" s="613">
        <f t="shared" si="12126"/>
        <v>95048.472062773217</v>
      </c>
      <c r="AX1034" s="645">
        <f t="shared" si="12124"/>
        <v>0</v>
      </c>
      <c r="AY1034" s="656">
        <f t="shared" si="12125"/>
        <v>0</v>
      </c>
      <c r="AZ1034" s="591"/>
    </row>
    <row r="1035" spans="1:52" s="314" customFormat="1">
      <c r="A1035" s="642"/>
      <c r="B1035" s="636"/>
      <c r="C1035" s="636"/>
      <c r="D1035" s="651"/>
      <c r="E1035" s="652">
        <v>0.3</v>
      </c>
      <c r="F1035" s="652">
        <v>0.05</v>
      </c>
      <c r="G1035" s="653"/>
      <c r="H1035" s="640"/>
      <c r="I1035" s="640">
        <f t="shared" si="12567"/>
        <v>1.3499999999999999</v>
      </c>
      <c r="J1035" s="658">
        <v>0</v>
      </c>
      <c r="K1035" s="658">
        <v>0</v>
      </c>
      <c r="L1035" s="658">
        <v>0</v>
      </c>
      <c r="M1035" s="658">
        <v>0</v>
      </c>
      <c r="N1035" s="658">
        <v>0</v>
      </c>
      <c r="O1035" s="658">
        <v>0.3</v>
      </c>
      <c r="P1035" s="658">
        <v>0</v>
      </c>
      <c r="Q1035" s="658">
        <v>0</v>
      </c>
      <c r="R1035" s="658">
        <v>0</v>
      </c>
      <c r="S1035" s="658">
        <v>0</v>
      </c>
      <c r="T1035" s="658">
        <v>0</v>
      </c>
      <c r="U1035" s="658">
        <v>0</v>
      </c>
      <c r="V1035" s="658">
        <v>0.67</v>
      </c>
      <c r="W1035" s="658">
        <v>0.32999999999999996</v>
      </c>
      <c r="X1035" s="658">
        <v>0</v>
      </c>
      <c r="Y1035" s="658">
        <v>0</v>
      </c>
      <c r="Z1035" s="658">
        <v>0</v>
      </c>
      <c r="AA1035" s="658">
        <v>0</v>
      </c>
      <c r="AB1035" s="658">
        <v>0</v>
      </c>
      <c r="AC1035" s="658">
        <v>0</v>
      </c>
      <c r="AD1035" s="658">
        <v>0</v>
      </c>
      <c r="AE1035" s="658">
        <v>0</v>
      </c>
      <c r="AF1035" s="658">
        <v>0</v>
      </c>
      <c r="AG1035" s="658">
        <v>0</v>
      </c>
      <c r="AH1035" s="658">
        <v>0.05</v>
      </c>
      <c r="AI1035" s="658">
        <v>0</v>
      </c>
      <c r="AJ1035" s="658">
        <v>0</v>
      </c>
      <c r="AK1035" s="658">
        <v>0</v>
      </c>
      <c r="AL1035" s="658">
        <v>0</v>
      </c>
      <c r="AM1035" s="658">
        <v>0</v>
      </c>
      <c r="AN1035" s="658">
        <v>0</v>
      </c>
      <c r="AO1035" s="658">
        <v>0</v>
      </c>
      <c r="AP1035" s="658">
        <v>0</v>
      </c>
      <c r="AQ1035" s="658">
        <v>0</v>
      </c>
      <c r="AR1035" s="658">
        <v>0</v>
      </c>
      <c r="AS1035" s="658">
        <v>0</v>
      </c>
      <c r="AT1035" s="658">
        <v>0</v>
      </c>
      <c r="AU1035" s="658">
        <v>0</v>
      </c>
      <c r="AV1035" s="658">
        <v>0</v>
      </c>
      <c r="AW1035" s="613">
        <f t="shared" si="12126"/>
        <v>1.3499999999999999</v>
      </c>
      <c r="AX1035" s="645">
        <f t="shared" ref="AX1035:AX1098" si="12666">+I1035-H1035</f>
        <v>1.3499999999999999</v>
      </c>
      <c r="AY1035" s="656" t="e">
        <f t="shared" ref="AY1035:AY1098" si="12667">+AX1035/H1035</f>
        <v>#DIV/0!</v>
      </c>
      <c r="AZ1035" s="661"/>
    </row>
    <row r="1036" spans="1:52">
      <c r="A1036" s="590"/>
      <c r="B1036" s="646" t="s">
        <v>305</v>
      </c>
      <c r="C1036" s="646" t="s">
        <v>1169</v>
      </c>
      <c r="D1036" s="647" t="s">
        <v>1170</v>
      </c>
      <c r="E1036" s="648"/>
      <c r="F1036" s="648"/>
      <c r="G1036" s="649"/>
      <c r="H1036" s="650">
        <v>95048.472062773217</v>
      </c>
      <c r="I1036" s="650">
        <f t="shared" si="12567"/>
        <v>95048.472062773217</v>
      </c>
      <c r="J1036" s="649">
        <v>0</v>
      </c>
      <c r="K1036" s="649">
        <v>0</v>
      </c>
      <c r="L1036" s="649">
        <v>0</v>
      </c>
      <c r="M1036" s="649">
        <v>0</v>
      </c>
      <c r="N1036" s="649">
        <v>0</v>
      </c>
      <c r="O1036" s="649">
        <f t="shared" ref="O1036" si="12668">+O1037*H1036</f>
        <v>28514.541618831965</v>
      </c>
      <c r="P1036" s="649">
        <f t="shared" ref="P1036" si="12669">((P1037*$H1036)-((P1037*$H1036*$E1037)+(P1037*$H1036*$F1037)))</f>
        <v>0</v>
      </c>
      <c r="Q1036" s="649">
        <f t="shared" ref="Q1036" si="12670">((Q1037*$H1036)-((Q1037*$H1036*$E1037)+(Q1037*$H1036*$F1037)))</f>
        <v>0</v>
      </c>
      <c r="R1036" s="649">
        <f t="shared" ref="R1036" si="12671">((R1037*$H1036)-((R1037*$H1036*$E1037)+(R1037*$H1036*$F1037)))</f>
        <v>0</v>
      </c>
      <c r="S1036" s="649">
        <f t="shared" ref="S1036" si="12672">((S1037*$H1036)-((S1037*$H1036*$E1037)+(S1037*$H1036*$F1037)))</f>
        <v>0</v>
      </c>
      <c r="T1036" s="649">
        <f t="shared" ref="T1036" si="12673">((T1037*$H1036)-((T1037*$H1036*$E1037)+(T1037*$H1036*$F1037)))</f>
        <v>0</v>
      </c>
      <c r="U1036" s="649">
        <f t="shared" ref="U1036" si="12674">((U1037*$H1036)-((U1037*$H1036*$E1037)+(U1037*$H1036*$F1037)))</f>
        <v>0</v>
      </c>
      <c r="V1036" s="649">
        <f t="shared" ref="V1036" si="12675">((V1037*$H1036)-((V1037*$H1036*$E1037)+(V1037*$H1036*$F1037)))</f>
        <v>0</v>
      </c>
      <c r="W1036" s="649">
        <f t="shared" ref="W1036" si="12676">((W1037*$H1036)-((W1037*$H1036*$E1037)+(W1037*$H1036*$F1037)))</f>
        <v>43864.869856969839</v>
      </c>
      <c r="X1036" s="649">
        <f t="shared" ref="X1036" si="12677">((X1037*$H1036)-((X1037*$H1036*$E1037)+(X1037*$H1036*$F1037)))</f>
        <v>17916.636983832752</v>
      </c>
      <c r="Y1036" s="649">
        <f t="shared" ref="Y1036" si="12678">((Y1037*$H1036)-((Y1037*$H1036*$E1037)+(Y1037*$H1036*$F1037)))</f>
        <v>0</v>
      </c>
      <c r="Z1036" s="649">
        <f t="shared" ref="Z1036" si="12679">((Z1037*$H1036)-((Z1037*$H1036*$E1037)+(Z1037*$H1036*$F1037)))</f>
        <v>0</v>
      </c>
      <c r="AA1036" s="649">
        <f t="shared" ref="AA1036" si="12680">((AA1037*$H1036)-((AA1037*$H1036*$E1037)+(AA1037*$H1036*$F1037)))</f>
        <v>0</v>
      </c>
      <c r="AB1036" s="649">
        <f t="shared" ref="AB1036" si="12681">((AB1037*$H1036)-((AB1037*$H1036*$E1037)+(AB1037*$H1036*$F1037)))</f>
        <v>0</v>
      </c>
      <c r="AC1036" s="649">
        <f t="shared" ref="AC1036" si="12682">((AC1037*$H1036)-((AC1037*$H1036*$E1037)+(AC1037*$H1036*$F1037)))</f>
        <v>0</v>
      </c>
      <c r="AD1036" s="649">
        <f t="shared" ref="AD1036" si="12683">((AD1037*$H1036)-((AD1037*$H1036*$E1037)+(AD1037*$H1036*$F1037)))</f>
        <v>0</v>
      </c>
      <c r="AE1036" s="649">
        <f t="shared" ref="AE1036" si="12684">((AE1037*$H1036)-((AE1037*$H1036*$E1037)+(AE1037*$H1036*$F1037)))</f>
        <v>0</v>
      </c>
      <c r="AF1036" s="649">
        <f t="shared" ref="AF1036" si="12685">((AF1037*$H1036)-((AF1037*$H1036*$E1037)+(AF1037*$H1036*$F1037)))</f>
        <v>0</v>
      </c>
      <c r="AG1036" s="649">
        <f t="shared" ref="AG1036" si="12686">((AG1037*$H1036)-((AG1037*$H1036*$E1037)+(AG1037*$H1036*$F1037)))</f>
        <v>0</v>
      </c>
      <c r="AH1036" s="649">
        <f>+AH1037*H1036</f>
        <v>4752.4236031386608</v>
      </c>
      <c r="AI1036" s="649">
        <f t="shared" ref="AI1036" si="12687">+AI1037*H1036</f>
        <v>0</v>
      </c>
      <c r="AJ1036" s="649">
        <v>0</v>
      </c>
      <c r="AK1036" s="649">
        <v>0</v>
      </c>
      <c r="AL1036" s="649">
        <v>0</v>
      </c>
      <c r="AM1036" s="649">
        <v>0</v>
      </c>
      <c r="AN1036" s="649">
        <v>0</v>
      </c>
      <c r="AO1036" s="649">
        <v>0</v>
      </c>
      <c r="AP1036" s="649">
        <v>0</v>
      </c>
      <c r="AQ1036" s="649">
        <v>0</v>
      </c>
      <c r="AR1036" s="649">
        <v>0</v>
      </c>
      <c r="AS1036" s="649">
        <v>0</v>
      </c>
      <c r="AT1036" s="649">
        <v>0</v>
      </c>
      <c r="AU1036" s="649">
        <v>0</v>
      </c>
      <c r="AV1036" s="649">
        <v>0</v>
      </c>
      <c r="AW1036" s="613">
        <f t="shared" ref="AW1036:AW1099" si="12688">SUM(J1036:AV1036)</f>
        <v>95048.472062773217</v>
      </c>
      <c r="AX1036" s="645">
        <f t="shared" si="12666"/>
        <v>0</v>
      </c>
      <c r="AY1036" s="656">
        <f t="shared" si="12667"/>
        <v>0</v>
      </c>
      <c r="AZ1036" s="591"/>
    </row>
    <row r="1037" spans="1:52" s="314" customFormat="1">
      <c r="A1037" s="642"/>
      <c r="B1037" s="636"/>
      <c r="C1037" s="636"/>
      <c r="D1037" s="651"/>
      <c r="E1037" s="652">
        <v>0.3</v>
      </c>
      <c r="F1037" s="652">
        <v>0.05</v>
      </c>
      <c r="G1037" s="653"/>
      <c r="H1037" s="640"/>
      <c r="I1037" s="640">
        <f t="shared" si="12567"/>
        <v>1.35</v>
      </c>
      <c r="J1037" s="658">
        <v>0</v>
      </c>
      <c r="K1037" s="658">
        <v>0</v>
      </c>
      <c r="L1037" s="658">
        <v>0</v>
      </c>
      <c r="M1037" s="658">
        <v>0</v>
      </c>
      <c r="N1037" s="658">
        <v>0</v>
      </c>
      <c r="O1037" s="658">
        <v>0.3</v>
      </c>
      <c r="P1037" s="658">
        <v>0</v>
      </c>
      <c r="Q1037" s="658">
        <v>0</v>
      </c>
      <c r="R1037" s="658">
        <v>0</v>
      </c>
      <c r="S1037" s="658">
        <v>0</v>
      </c>
      <c r="T1037" s="658">
        <v>0</v>
      </c>
      <c r="U1037" s="658">
        <v>0</v>
      </c>
      <c r="V1037" s="658">
        <v>0</v>
      </c>
      <c r="W1037" s="658">
        <v>0.71</v>
      </c>
      <c r="X1037" s="658">
        <v>0.29000000000000004</v>
      </c>
      <c r="Y1037" s="658">
        <v>0</v>
      </c>
      <c r="Z1037" s="658">
        <v>0</v>
      </c>
      <c r="AA1037" s="658">
        <v>0</v>
      </c>
      <c r="AB1037" s="658">
        <v>0</v>
      </c>
      <c r="AC1037" s="658">
        <v>0</v>
      </c>
      <c r="AD1037" s="658">
        <v>0</v>
      </c>
      <c r="AE1037" s="658">
        <v>0</v>
      </c>
      <c r="AF1037" s="658">
        <v>0</v>
      </c>
      <c r="AG1037" s="658">
        <v>0</v>
      </c>
      <c r="AH1037" s="658">
        <v>0.05</v>
      </c>
      <c r="AI1037" s="658">
        <v>0</v>
      </c>
      <c r="AJ1037" s="658">
        <v>0</v>
      </c>
      <c r="AK1037" s="658">
        <v>0</v>
      </c>
      <c r="AL1037" s="658">
        <v>0</v>
      </c>
      <c r="AM1037" s="658">
        <v>0</v>
      </c>
      <c r="AN1037" s="658">
        <v>0</v>
      </c>
      <c r="AO1037" s="658">
        <v>0</v>
      </c>
      <c r="AP1037" s="658">
        <v>0</v>
      </c>
      <c r="AQ1037" s="658">
        <v>0</v>
      </c>
      <c r="AR1037" s="658">
        <v>0</v>
      </c>
      <c r="AS1037" s="658">
        <v>0</v>
      </c>
      <c r="AT1037" s="658">
        <v>0</v>
      </c>
      <c r="AU1037" s="658">
        <v>0</v>
      </c>
      <c r="AV1037" s="658">
        <v>0</v>
      </c>
      <c r="AW1037" s="613">
        <f t="shared" si="12688"/>
        <v>1.35</v>
      </c>
      <c r="AX1037" s="645">
        <f t="shared" si="12666"/>
        <v>1.35</v>
      </c>
      <c r="AY1037" s="656" t="e">
        <f t="shared" si="12667"/>
        <v>#DIV/0!</v>
      </c>
      <c r="AZ1037" s="661"/>
    </row>
    <row r="1038" spans="1:52">
      <c r="A1038" s="590"/>
      <c r="B1038" s="646" t="s">
        <v>305</v>
      </c>
      <c r="C1038" s="646" t="s">
        <v>1171</v>
      </c>
      <c r="D1038" s="647" t="s">
        <v>1172</v>
      </c>
      <c r="E1038" s="648"/>
      <c r="F1038" s="648"/>
      <c r="G1038" s="649"/>
      <c r="H1038" s="650">
        <v>95048.472062773217</v>
      </c>
      <c r="I1038" s="650">
        <f t="shared" si="12567"/>
        <v>95048.472062773217</v>
      </c>
      <c r="J1038" s="649">
        <v>0</v>
      </c>
      <c r="K1038" s="649">
        <v>0</v>
      </c>
      <c r="L1038" s="649">
        <v>0</v>
      </c>
      <c r="M1038" s="649">
        <v>0</v>
      </c>
      <c r="N1038" s="649">
        <v>0</v>
      </c>
      <c r="O1038" s="649">
        <f t="shared" ref="O1038" si="12689">+O1039*H1038</f>
        <v>28514.541618831965</v>
      </c>
      <c r="P1038" s="649">
        <f t="shared" ref="P1038" si="12690">((P1039*$H1038)-((P1039*$H1038*$E1039)+(P1039*$H1038*$F1039)))</f>
        <v>0</v>
      </c>
      <c r="Q1038" s="649">
        <f t="shared" ref="Q1038" si="12691">((Q1039*$H1038)-((Q1039*$H1038*$E1039)+(Q1039*$H1038*$F1039)))</f>
        <v>0</v>
      </c>
      <c r="R1038" s="649">
        <f t="shared" ref="R1038" si="12692">((R1039*$H1038)-((R1039*$H1038*$E1039)+(R1039*$H1038*$F1039)))</f>
        <v>0</v>
      </c>
      <c r="S1038" s="649">
        <f t="shared" ref="S1038" si="12693">((S1039*$H1038)-((S1039*$H1038*$E1039)+(S1039*$H1038*$F1039)))</f>
        <v>0</v>
      </c>
      <c r="T1038" s="649">
        <f t="shared" ref="T1038" si="12694">((T1039*$H1038)-((T1039*$H1038*$E1039)+(T1039*$H1038*$F1039)))</f>
        <v>0</v>
      </c>
      <c r="U1038" s="649">
        <f t="shared" ref="U1038" si="12695">((U1039*$H1038)-((U1039*$H1038*$E1039)+(U1039*$H1038*$F1039)))</f>
        <v>0</v>
      </c>
      <c r="V1038" s="649">
        <f t="shared" ref="V1038" si="12696">((V1039*$H1038)-((V1039*$H1038*$E1039)+(V1039*$H1038*$F1039)))</f>
        <v>0</v>
      </c>
      <c r="W1038" s="649">
        <f t="shared" ref="W1038" si="12697">((W1039*$H1038)-((W1039*$H1038*$E1039)+(W1039*$H1038*$F1039)))</f>
        <v>1853.4452052240777</v>
      </c>
      <c r="X1038" s="649">
        <f t="shared" ref="X1038" si="12698">((X1039*$H1038)-((X1039*$H1038*$E1039)+(X1039*$H1038*$F1039)))</f>
        <v>42629.23972015379</v>
      </c>
      <c r="Y1038" s="649">
        <f t="shared" ref="Y1038" si="12699">((Y1039*$H1038)-((Y1039*$H1038*$E1039)+(Y1039*$H1038*$F1039)))</f>
        <v>17298.821915424727</v>
      </c>
      <c r="Z1038" s="649">
        <f t="shared" ref="Z1038" si="12700">((Z1039*$H1038)-((Z1039*$H1038*$E1039)+(Z1039*$H1038*$F1039)))</f>
        <v>0</v>
      </c>
      <c r="AA1038" s="649">
        <f t="shared" ref="AA1038" si="12701">((AA1039*$H1038)-((AA1039*$H1038*$E1039)+(AA1039*$H1038*$F1039)))</f>
        <v>0</v>
      </c>
      <c r="AB1038" s="649">
        <f t="shared" ref="AB1038" si="12702">((AB1039*$H1038)-((AB1039*$H1038*$E1039)+(AB1039*$H1038*$F1039)))</f>
        <v>0</v>
      </c>
      <c r="AC1038" s="649">
        <f t="shared" ref="AC1038" si="12703">((AC1039*$H1038)-((AC1039*$H1038*$E1039)+(AC1039*$H1038*$F1039)))</f>
        <v>0</v>
      </c>
      <c r="AD1038" s="649">
        <f t="shared" ref="AD1038" si="12704">((AD1039*$H1038)-((AD1039*$H1038*$E1039)+(AD1039*$H1038*$F1039)))</f>
        <v>0</v>
      </c>
      <c r="AE1038" s="649">
        <f t="shared" ref="AE1038" si="12705">((AE1039*$H1038)-((AE1039*$H1038*$E1039)+(AE1039*$H1038*$F1039)))</f>
        <v>0</v>
      </c>
      <c r="AF1038" s="649">
        <f t="shared" ref="AF1038" si="12706">((AF1039*$H1038)-((AF1039*$H1038*$E1039)+(AF1039*$H1038*$F1039)))</f>
        <v>0</v>
      </c>
      <c r="AG1038" s="649">
        <f t="shared" ref="AG1038" si="12707">((AG1039*$H1038)-((AG1039*$H1038*$E1039)+(AG1039*$H1038*$F1039)))</f>
        <v>0</v>
      </c>
      <c r="AH1038" s="649">
        <f>+AH1039*H1038</f>
        <v>4752.4236031386608</v>
      </c>
      <c r="AI1038" s="649">
        <f t="shared" ref="AI1038" si="12708">+AI1039*H1038</f>
        <v>0</v>
      </c>
      <c r="AJ1038" s="649">
        <v>0</v>
      </c>
      <c r="AK1038" s="649">
        <v>0</v>
      </c>
      <c r="AL1038" s="649">
        <v>0</v>
      </c>
      <c r="AM1038" s="649">
        <v>0</v>
      </c>
      <c r="AN1038" s="649">
        <v>0</v>
      </c>
      <c r="AO1038" s="649">
        <v>0</v>
      </c>
      <c r="AP1038" s="649">
        <v>0</v>
      </c>
      <c r="AQ1038" s="649">
        <v>0</v>
      </c>
      <c r="AR1038" s="649">
        <v>0</v>
      </c>
      <c r="AS1038" s="649">
        <v>0</v>
      </c>
      <c r="AT1038" s="649">
        <v>0</v>
      </c>
      <c r="AU1038" s="649">
        <v>0</v>
      </c>
      <c r="AV1038" s="649">
        <v>0</v>
      </c>
      <c r="AW1038" s="613">
        <f t="shared" si="12688"/>
        <v>95048.472062773217</v>
      </c>
      <c r="AX1038" s="645">
        <f t="shared" si="12666"/>
        <v>0</v>
      </c>
      <c r="AY1038" s="656">
        <f t="shared" si="12667"/>
        <v>0</v>
      </c>
      <c r="AZ1038" s="591"/>
    </row>
    <row r="1039" spans="1:52" s="314" customFormat="1">
      <c r="A1039" s="642"/>
      <c r="B1039" s="636"/>
      <c r="C1039" s="636"/>
      <c r="D1039" s="651"/>
      <c r="E1039" s="652">
        <v>0.3</v>
      </c>
      <c r="F1039" s="652">
        <v>0.05</v>
      </c>
      <c r="G1039" s="653"/>
      <c r="H1039" s="640"/>
      <c r="I1039" s="640">
        <f t="shared" si="12567"/>
        <v>1.35</v>
      </c>
      <c r="J1039" s="658">
        <v>0</v>
      </c>
      <c r="K1039" s="658">
        <v>0</v>
      </c>
      <c r="L1039" s="658">
        <v>0</v>
      </c>
      <c r="M1039" s="658">
        <v>0</v>
      </c>
      <c r="N1039" s="658">
        <v>0</v>
      </c>
      <c r="O1039" s="658">
        <v>0.3</v>
      </c>
      <c r="P1039" s="658">
        <v>0</v>
      </c>
      <c r="Q1039" s="658">
        <v>0</v>
      </c>
      <c r="R1039" s="658">
        <v>0</v>
      </c>
      <c r="S1039" s="658">
        <v>0</v>
      </c>
      <c r="T1039" s="658">
        <v>0</v>
      </c>
      <c r="U1039" s="658">
        <v>0</v>
      </c>
      <c r="V1039" s="658">
        <v>0</v>
      </c>
      <c r="W1039" s="658">
        <v>0.03</v>
      </c>
      <c r="X1039" s="658">
        <v>0.69</v>
      </c>
      <c r="Y1039" s="658">
        <v>0.28000000000000003</v>
      </c>
      <c r="Z1039" s="658">
        <v>0</v>
      </c>
      <c r="AA1039" s="658">
        <v>0</v>
      </c>
      <c r="AB1039" s="658">
        <v>0</v>
      </c>
      <c r="AC1039" s="658">
        <v>0</v>
      </c>
      <c r="AD1039" s="658">
        <v>0</v>
      </c>
      <c r="AE1039" s="658">
        <v>0</v>
      </c>
      <c r="AF1039" s="658">
        <v>0</v>
      </c>
      <c r="AG1039" s="658">
        <v>0</v>
      </c>
      <c r="AH1039" s="658">
        <v>0.05</v>
      </c>
      <c r="AI1039" s="658">
        <v>0</v>
      </c>
      <c r="AJ1039" s="658">
        <v>0</v>
      </c>
      <c r="AK1039" s="658">
        <v>0</v>
      </c>
      <c r="AL1039" s="658">
        <v>0</v>
      </c>
      <c r="AM1039" s="658">
        <v>0</v>
      </c>
      <c r="AN1039" s="658">
        <v>0</v>
      </c>
      <c r="AO1039" s="658">
        <v>0</v>
      </c>
      <c r="AP1039" s="658">
        <v>0</v>
      </c>
      <c r="AQ1039" s="658">
        <v>0</v>
      </c>
      <c r="AR1039" s="658">
        <v>0</v>
      </c>
      <c r="AS1039" s="658">
        <v>0</v>
      </c>
      <c r="AT1039" s="658">
        <v>0</v>
      </c>
      <c r="AU1039" s="658">
        <v>0</v>
      </c>
      <c r="AV1039" s="658">
        <v>0</v>
      </c>
      <c r="AW1039" s="613">
        <f t="shared" si="12688"/>
        <v>1.35</v>
      </c>
      <c r="AX1039" s="645">
        <f t="shared" si="12666"/>
        <v>1.35</v>
      </c>
      <c r="AY1039" s="656" t="e">
        <f t="shared" si="12667"/>
        <v>#DIV/0!</v>
      </c>
      <c r="AZ1039" s="661"/>
    </row>
    <row r="1040" spans="1:52">
      <c r="A1040" s="590"/>
      <c r="B1040" s="646" t="s">
        <v>305</v>
      </c>
      <c r="C1040" s="646" t="s">
        <v>1173</v>
      </c>
      <c r="D1040" s="647" t="s">
        <v>1174</v>
      </c>
      <c r="E1040" s="648"/>
      <c r="F1040" s="648"/>
      <c r="G1040" s="649"/>
      <c r="H1040" s="650">
        <v>95048.472062773217</v>
      </c>
      <c r="I1040" s="650">
        <f t="shared" si="12567"/>
        <v>95048.472062773217</v>
      </c>
      <c r="J1040" s="649">
        <v>0</v>
      </c>
      <c r="K1040" s="649">
        <v>0</v>
      </c>
      <c r="L1040" s="649">
        <v>0</v>
      </c>
      <c r="M1040" s="649">
        <v>0</v>
      </c>
      <c r="N1040" s="649">
        <v>0</v>
      </c>
      <c r="O1040" s="649">
        <f t="shared" ref="O1040" si="12709">+O1041*H1040</f>
        <v>28514.541618831965</v>
      </c>
      <c r="P1040" s="649">
        <f t="shared" ref="P1040" si="12710">((P1041*$H1040)-((P1041*$H1040*$E1041)+(P1041*$H1040*$F1041)))</f>
        <v>0</v>
      </c>
      <c r="Q1040" s="649">
        <f t="shared" ref="Q1040" si="12711">((Q1041*$H1040)-((Q1041*$H1040*$E1041)+(Q1041*$H1040*$F1041)))</f>
        <v>0</v>
      </c>
      <c r="R1040" s="649">
        <f t="shared" ref="R1040" si="12712">((R1041*$H1040)-((R1041*$H1040*$E1041)+(R1041*$H1040*$F1041)))</f>
        <v>0</v>
      </c>
      <c r="S1040" s="649">
        <f t="shared" ref="S1040" si="12713">((S1041*$H1040)-((S1041*$H1040*$E1041)+(S1041*$H1040*$F1041)))</f>
        <v>0</v>
      </c>
      <c r="T1040" s="649">
        <f t="shared" ref="T1040" si="12714">((T1041*$H1040)-((T1041*$H1040*$E1041)+(T1041*$H1040*$F1041)))</f>
        <v>0</v>
      </c>
      <c r="U1040" s="649">
        <f t="shared" ref="U1040" si="12715">((U1041*$H1040)-((U1041*$H1040*$E1041)+(U1041*$H1040*$F1041)))</f>
        <v>0</v>
      </c>
      <c r="V1040" s="649">
        <f t="shared" ref="V1040" si="12716">((V1041*$H1040)-((V1041*$H1040*$E1041)+(V1041*$H1040*$F1041)))</f>
        <v>0</v>
      </c>
      <c r="W1040" s="649">
        <f t="shared" ref="W1040" si="12717">((W1041*$H1040)-((W1041*$H1040*$E1041)+(W1041*$H1040*$F1041)))</f>
        <v>0</v>
      </c>
      <c r="X1040" s="649">
        <f t="shared" ref="X1040" si="12718">((X1041*$H1040)-((X1041*$H1040*$E1041)+(X1041*$H1040*$F1041)))</f>
        <v>1853.4452052240777</v>
      </c>
      <c r="Y1040" s="649">
        <f t="shared" ref="Y1040" si="12719">((Y1041*$H1040)-((Y1041*$H1040*$E1041)+(Y1041*$H1040*$F1041)))</f>
        <v>43247.054788561814</v>
      </c>
      <c r="Z1040" s="649">
        <f t="shared" ref="Z1040" si="12720">((Z1041*$H1040)-((Z1041*$H1040*$E1041)+(Z1041*$H1040*$F1041)))</f>
        <v>16681.006847016703</v>
      </c>
      <c r="AA1040" s="649">
        <f t="shared" ref="AA1040" si="12721">((AA1041*$H1040)-((AA1041*$H1040*$E1041)+(AA1041*$H1040*$F1041)))</f>
        <v>0</v>
      </c>
      <c r="AB1040" s="649">
        <f t="shared" ref="AB1040" si="12722">((AB1041*$H1040)-((AB1041*$H1040*$E1041)+(AB1041*$H1040*$F1041)))</f>
        <v>0</v>
      </c>
      <c r="AC1040" s="649">
        <f t="shared" ref="AC1040" si="12723">((AC1041*$H1040)-((AC1041*$H1040*$E1041)+(AC1041*$H1040*$F1041)))</f>
        <v>0</v>
      </c>
      <c r="AD1040" s="649">
        <f t="shared" ref="AD1040" si="12724">((AD1041*$H1040)-((AD1041*$H1040*$E1041)+(AD1041*$H1040*$F1041)))</f>
        <v>0</v>
      </c>
      <c r="AE1040" s="649">
        <f t="shared" ref="AE1040" si="12725">((AE1041*$H1040)-((AE1041*$H1040*$E1041)+(AE1041*$H1040*$F1041)))</f>
        <v>0</v>
      </c>
      <c r="AF1040" s="649">
        <f t="shared" ref="AF1040" si="12726">((AF1041*$H1040)-((AF1041*$H1040*$E1041)+(AF1041*$H1040*$F1041)))</f>
        <v>0</v>
      </c>
      <c r="AG1040" s="649">
        <f t="shared" ref="AG1040" si="12727">((AG1041*$H1040)-((AG1041*$H1040*$E1041)+(AG1041*$H1040*$F1041)))</f>
        <v>0</v>
      </c>
      <c r="AH1040" s="649">
        <f>+AH1041*H1040</f>
        <v>4752.4236031386608</v>
      </c>
      <c r="AI1040" s="649">
        <f t="shared" ref="AI1040" si="12728">+AI1041*H1040</f>
        <v>0</v>
      </c>
      <c r="AJ1040" s="649">
        <v>0</v>
      </c>
      <c r="AK1040" s="649">
        <v>0</v>
      </c>
      <c r="AL1040" s="649">
        <v>0</v>
      </c>
      <c r="AM1040" s="649">
        <v>0</v>
      </c>
      <c r="AN1040" s="649">
        <v>0</v>
      </c>
      <c r="AO1040" s="649">
        <v>0</v>
      </c>
      <c r="AP1040" s="649">
        <v>0</v>
      </c>
      <c r="AQ1040" s="649">
        <v>0</v>
      </c>
      <c r="AR1040" s="649">
        <v>0</v>
      </c>
      <c r="AS1040" s="649">
        <v>0</v>
      </c>
      <c r="AT1040" s="649">
        <v>0</v>
      </c>
      <c r="AU1040" s="649">
        <v>0</v>
      </c>
      <c r="AV1040" s="649">
        <v>0</v>
      </c>
      <c r="AW1040" s="613">
        <f t="shared" si="12688"/>
        <v>95048.472062773217</v>
      </c>
      <c r="AX1040" s="645">
        <f t="shared" si="12666"/>
        <v>0</v>
      </c>
      <c r="AY1040" s="656">
        <f t="shared" si="12667"/>
        <v>0</v>
      </c>
      <c r="AZ1040" s="591"/>
    </row>
    <row r="1041" spans="1:52" s="314" customFormat="1">
      <c r="A1041" s="642"/>
      <c r="B1041" s="636"/>
      <c r="C1041" s="636"/>
      <c r="D1041" s="651"/>
      <c r="E1041" s="652">
        <v>0.3</v>
      </c>
      <c r="F1041" s="652">
        <v>0.05</v>
      </c>
      <c r="G1041" s="653"/>
      <c r="H1041" s="640"/>
      <c r="I1041" s="640">
        <f t="shared" si="12567"/>
        <v>1.3499999999999999</v>
      </c>
      <c r="J1041" s="658">
        <v>0</v>
      </c>
      <c r="K1041" s="658">
        <v>0</v>
      </c>
      <c r="L1041" s="658">
        <v>0</v>
      </c>
      <c r="M1041" s="658">
        <v>0</v>
      </c>
      <c r="N1041" s="658">
        <v>0</v>
      </c>
      <c r="O1041" s="658">
        <v>0.3</v>
      </c>
      <c r="P1041" s="658">
        <v>0</v>
      </c>
      <c r="Q1041" s="658">
        <v>0</v>
      </c>
      <c r="R1041" s="658">
        <v>0</v>
      </c>
      <c r="S1041" s="658">
        <v>0</v>
      </c>
      <c r="T1041" s="658">
        <v>0</v>
      </c>
      <c r="U1041" s="658">
        <v>0</v>
      </c>
      <c r="V1041" s="658">
        <v>0</v>
      </c>
      <c r="W1041" s="658">
        <v>0</v>
      </c>
      <c r="X1041" s="658">
        <v>0.03</v>
      </c>
      <c r="Y1041" s="658">
        <v>0.7</v>
      </c>
      <c r="Z1041" s="658">
        <v>0.27</v>
      </c>
      <c r="AA1041" s="658">
        <v>0</v>
      </c>
      <c r="AB1041" s="658">
        <v>0</v>
      </c>
      <c r="AC1041" s="658">
        <v>0</v>
      </c>
      <c r="AD1041" s="658">
        <v>0</v>
      </c>
      <c r="AE1041" s="658">
        <v>0</v>
      </c>
      <c r="AF1041" s="658">
        <v>0</v>
      </c>
      <c r="AG1041" s="658">
        <v>0</v>
      </c>
      <c r="AH1041" s="658">
        <v>0.05</v>
      </c>
      <c r="AI1041" s="658">
        <v>0</v>
      </c>
      <c r="AJ1041" s="658">
        <v>0</v>
      </c>
      <c r="AK1041" s="658">
        <v>0</v>
      </c>
      <c r="AL1041" s="658">
        <v>0</v>
      </c>
      <c r="AM1041" s="658">
        <v>0</v>
      </c>
      <c r="AN1041" s="658">
        <v>0</v>
      </c>
      <c r="AO1041" s="658">
        <v>0</v>
      </c>
      <c r="AP1041" s="658">
        <v>0</v>
      </c>
      <c r="AQ1041" s="658">
        <v>0</v>
      </c>
      <c r="AR1041" s="658">
        <v>0</v>
      </c>
      <c r="AS1041" s="658">
        <v>0</v>
      </c>
      <c r="AT1041" s="658">
        <v>0</v>
      </c>
      <c r="AU1041" s="658">
        <v>0</v>
      </c>
      <c r="AV1041" s="658">
        <v>0</v>
      </c>
      <c r="AW1041" s="613">
        <f t="shared" si="12688"/>
        <v>1.3499999999999999</v>
      </c>
      <c r="AX1041" s="645">
        <f t="shared" si="12666"/>
        <v>1.3499999999999999</v>
      </c>
      <c r="AY1041" s="656" t="e">
        <f t="shared" si="12667"/>
        <v>#DIV/0!</v>
      </c>
      <c r="AZ1041" s="661"/>
    </row>
    <row r="1042" spans="1:52">
      <c r="A1042" s="590"/>
      <c r="B1042" s="646" t="s">
        <v>305</v>
      </c>
      <c r="C1042" s="646" t="s">
        <v>1175</v>
      </c>
      <c r="D1042" s="647" t="s">
        <v>1176</v>
      </c>
      <c r="E1042" s="648"/>
      <c r="F1042" s="648"/>
      <c r="G1042" s="649"/>
      <c r="H1042" s="650">
        <v>95048.472062773217</v>
      </c>
      <c r="I1042" s="650">
        <f t="shared" si="12567"/>
        <v>95048.472062773217</v>
      </c>
      <c r="J1042" s="649">
        <v>0</v>
      </c>
      <c r="K1042" s="649">
        <v>0</v>
      </c>
      <c r="L1042" s="649">
        <v>0</v>
      </c>
      <c r="M1042" s="649">
        <v>0</v>
      </c>
      <c r="N1042" s="649">
        <v>0</v>
      </c>
      <c r="O1042" s="649">
        <f t="shared" ref="O1042" si="12729">+O1043*H1042</f>
        <v>28514.541618831965</v>
      </c>
      <c r="P1042" s="649">
        <f t="shared" ref="P1042" si="12730">((P1043*$H1042)-((P1043*$H1042*$E1043)+(P1043*$H1042*$F1043)))</f>
        <v>0</v>
      </c>
      <c r="Q1042" s="649">
        <f t="shared" ref="Q1042" si="12731">((Q1043*$H1042)-((Q1043*$H1042*$E1043)+(Q1043*$H1042*$F1043)))</f>
        <v>0</v>
      </c>
      <c r="R1042" s="649">
        <f t="shared" ref="R1042" si="12732">((R1043*$H1042)-((R1043*$H1042*$E1043)+(R1043*$H1042*$F1043)))</f>
        <v>0</v>
      </c>
      <c r="S1042" s="649">
        <f t="shared" ref="S1042" si="12733">((S1043*$H1042)-((S1043*$H1042*$E1043)+(S1043*$H1042*$F1043)))</f>
        <v>0</v>
      </c>
      <c r="T1042" s="649">
        <f t="shared" ref="T1042" si="12734">((T1043*$H1042)-((T1043*$H1042*$E1043)+(T1043*$H1042*$F1043)))</f>
        <v>0</v>
      </c>
      <c r="U1042" s="649">
        <f t="shared" ref="U1042" si="12735">((U1043*$H1042)-((U1043*$H1042*$E1043)+(U1043*$H1042*$F1043)))</f>
        <v>0</v>
      </c>
      <c r="V1042" s="649">
        <f t="shared" ref="V1042" si="12736">((V1043*$H1042)-((V1043*$H1042*$E1043)+(V1043*$H1042*$F1043)))</f>
        <v>0</v>
      </c>
      <c r="W1042" s="649">
        <f t="shared" ref="W1042" si="12737">((W1043*$H1042)-((W1043*$H1042*$E1043)+(W1043*$H1042*$F1043)))</f>
        <v>0</v>
      </c>
      <c r="X1042" s="649">
        <f t="shared" ref="X1042" si="12738">((X1043*$H1042)-((X1043*$H1042*$E1043)+(X1043*$H1042*$F1043)))</f>
        <v>0</v>
      </c>
      <c r="Y1042" s="649">
        <f t="shared" ref="Y1042" si="12739">((Y1043*$H1042)-((Y1043*$H1042*$E1043)+(Y1043*$H1042*$F1043)))</f>
        <v>3089.0753420401297</v>
      </c>
      <c r="Z1042" s="649">
        <f t="shared" ref="Z1042" si="12740">((Z1043*$H1042)-((Z1043*$H1042*$E1043)+(Z1043*$H1042*$F1043)))</f>
        <v>45100.499993785896</v>
      </c>
      <c r="AA1042" s="649">
        <f t="shared" ref="AA1042" si="12741">((AA1043*$H1042)-((AA1043*$H1042*$E1043)+(AA1043*$H1042*$F1043)))</f>
        <v>13591.931504976568</v>
      </c>
      <c r="AB1042" s="649">
        <f t="shared" ref="AB1042" si="12742">((AB1043*$H1042)-((AB1043*$H1042*$E1043)+(AB1043*$H1042*$F1043)))</f>
        <v>0</v>
      </c>
      <c r="AC1042" s="649">
        <f t="shared" ref="AC1042" si="12743">((AC1043*$H1042)-((AC1043*$H1042*$E1043)+(AC1043*$H1042*$F1043)))</f>
        <v>0</v>
      </c>
      <c r="AD1042" s="649">
        <f t="shared" ref="AD1042" si="12744">((AD1043*$H1042)-((AD1043*$H1042*$E1043)+(AD1043*$H1042*$F1043)))</f>
        <v>0</v>
      </c>
      <c r="AE1042" s="649">
        <f t="shared" ref="AE1042" si="12745">((AE1043*$H1042)-((AE1043*$H1042*$E1043)+(AE1043*$H1042*$F1043)))</f>
        <v>0</v>
      </c>
      <c r="AF1042" s="649">
        <f t="shared" ref="AF1042" si="12746">((AF1043*$H1042)-((AF1043*$H1042*$E1043)+(AF1043*$H1042*$F1043)))</f>
        <v>0</v>
      </c>
      <c r="AG1042" s="649">
        <f t="shared" ref="AG1042" si="12747">((AG1043*$H1042)-((AG1043*$H1042*$E1043)+(AG1043*$H1042*$F1043)))</f>
        <v>0</v>
      </c>
      <c r="AH1042" s="649">
        <f>+AH1043*H1042</f>
        <v>4752.4236031386608</v>
      </c>
      <c r="AI1042" s="649">
        <f t="shared" ref="AI1042" si="12748">+AI1043*H1042</f>
        <v>0</v>
      </c>
      <c r="AJ1042" s="649">
        <v>0</v>
      </c>
      <c r="AK1042" s="649">
        <v>0</v>
      </c>
      <c r="AL1042" s="649">
        <v>0</v>
      </c>
      <c r="AM1042" s="649">
        <v>0</v>
      </c>
      <c r="AN1042" s="649">
        <v>0</v>
      </c>
      <c r="AO1042" s="649">
        <v>0</v>
      </c>
      <c r="AP1042" s="649">
        <v>0</v>
      </c>
      <c r="AQ1042" s="649">
        <v>0</v>
      </c>
      <c r="AR1042" s="649">
        <v>0</v>
      </c>
      <c r="AS1042" s="649">
        <v>0</v>
      </c>
      <c r="AT1042" s="649">
        <v>0</v>
      </c>
      <c r="AU1042" s="649">
        <v>0</v>
      </c>
      <c r="AV1042" s="649">
        <v>0</v>
      </c>
      <c r="AW1042" s="613">
        <f t="shared" si="12688"/>
        <v>95048.472062773217</v>
      </c>
      <c r="AX1042" s="645">
        <f t="shared" si="12666"/>
        <v>0</v>
      </c>
      <c r="AY1042" s="656">
        <f t="shared" si="12667"/>
        <v>0</v>
      </c>
      <c r="AZ1042" s="591"/>
    </row>
    <row r="1043" spans="1:52" s="314" customFormat="1">
      <c r="A1043" s="642"/>
      <c r="B1043" s="636"/>
      <c r="C1043" s="636"/>
      <c r="D1043" s="651"/>
      <c r="E1043" s="652">
        <v>0.3</v>
      </c>
      <c r="F1043" s="652">
        <v>0.05</v>
      </c>
      <c r="G1043" s="653"/>
      <c r="H1043" s="640"/>
      <c r="I1043" s="640">
        <f t="shared" si="12567"/>
        <v>1.35</v>
      </c>
      <c r="J1043" s="658">
        <v>0</v>
      </c>
      <c r="K1043" s="658">
        <v>0</v>
      </c>
      <c r="L1043" s="658">
        <v>0</v>
      </c>
      <c r="M1043" s="658">
        <v>0</v>
      </c>
      <c r="N1043" s="658">
        <v>0</v>
      </c>
      <c r="O1043" s="658">
        <v>0.3</v>
      </c>
      <c r="P1043" s="658">
        <v>0</v>
      </c>
      <c r="Q1043" s="658">
        <v>0</v>
      </c>
      <c r="R1043" s="658">
        <v>0</v>
      </c>
      <c r="S1043" s="658">
        <v>0</v>
      </c>
      <c r="T1043" s="658">
        <v>0</v>
      </c>
      <c r="U1043" s="658">
        <v>0</v>
      </c>
      <c r="V1043" s="658">
        <v>0</v>
      </c>
      <c r="W1043" s="658">
        <v>0</v>
      </c>
      <c r="X1043" s="658">
        <v>0</v>
      </c>
      <c r="Y1043" s="658">
        <v>0.05</v>
      </c>
      <c r="Z1043" s="658">
        <v>0.73</v>
      </c>
      <c r="AA1043" s="658">
        <v>0.21999999999999997</v>
      </c>
      <c r="AB1043" s="658">
        <v>0</v>
      </c>
      <c r="AC1043" s="658">
        <v>0</v>
      </c>
      <c r="AD1043" s="658">
        <v>0</v>
      </c>
      <c r="AE1043" s="658">
        <v>0</v>
      </c>
      <c r="AF1043" s="658">
        <v>0</v>
      </c>
      <c r="AG1043" s="658">
        <v>0</v>
      </c>
      <c r="AH1043" s="658">
        <v>0.05</v>
      </c>
      <c r="AI1043" s="658">
        <v>0</v>
      </c>
      <c r="AJ1043" s="658">
        <v>0</v>
      </c>
      <c r="AK1043" s="658">
        <v>0</v>
      </c>
      <c r="AL1043" s="658">
        <v>0</v>
      </c>
      <c r="AM1043" s="658">
        <v>0</v>
      </c>
      <c r="AN1043" s="658">
        <v>0</v>
      </c>
      <c r="AO1043" s="658">
        <v>0</v>
      </c>
      <c r="AP1043" s="658">
        <v>0</v>
      </c>
      <c r="AQ1043" s="658">
        <v>0</v>
      </c>
      <c r="AR1043" s="658">
        <v>0</v>
      </c>
      <c r="AS1043" s="658">
        <v>0</v>
      </c>
      <c r="AT1043" s="658">
        <v>0</v>
      </c>
      <c r="AU1043" s="658">
        <v>0</v>
      </c>
      <c r="AV1043" s="658">
        <v>0</v>
      </c>
      <c r="AW1043" s="613">
        <f t="shared" si="12688"/>
        <v>1.35</v>
      </c>
      <c r="AX1043" s="645">
        <f t="shared" si="12666"/>
        <v>1.35</v>
      </c>
      <c r="AY1043" s="656" t="e">
        <f t="shared" si="12667"/>
        <v>#DIV/0!</v>
      </c>
      <c r="AZ1043" s="661"/>
    </row>
    <row r="1044" spans="1:52">
      <c r="A1044" s="590"/>
      <c r="B1044" s="646" t="s">
        <v>305</v>
      </c>
      <c r="C1044" s="646" t="s">
        <v>1177</v>
      </c>
      <c r="D1044" s="647" t="s">
        <v>1178</v>
      </c>
      <c r="E1044" s="648"/>
      <c r="F1044" s="648"/>
      <c r="G1044" s="649"/>
      <c r="H1044" s="650">
        <v>95048.472062773217</v>
      </c>
      <c r="I1044" s="650">
        <f t="shared" si="12567"/>
        <v>95048.472062773217</v>
      </c>
      <c r="J1044" s="649">
        <v>0</v>
      </c>
      <c r="K1044" s="649">
        <v>0</v>
      </c>
      <c r="L1044" s="649">
        <v>0</v>
      </c>
      <c r="M1044" s="649">
        <v>0</v>
      </c>
      <c r="N1044" s="649">
        <v>0</v>
      </c>
      <c r="O1044" s="649">
        <f t="shared" ref="O1044" si="12749">+O1045*H1044</f>
        <v>28514.541618831965</v>
      </c>
      <c r="P1044" s="649">
        <f t="shared" ref="P1044" si="12750">((P1045*$H1044)-((P1045*$H1044*$E1045)+(P1045*$H1044*$F1045)))</f>
        <v>0</v>
      </c>
      <c r="Q1044" s="649">
        <f t="shared" ref="Q1044" si="12751">((Q1045*$H1044)-((Q1045*$H1044*$E1045)+(Q1045*$H1044*$F1045)))</f>
        <v>0</v>
      </c>
      <c r="R1044" s="649">
        <f t="shared" ref="R1044" si="12752">((R1045*$H1044)-((R1045*$H1044*$E1045)+(R1045*$H1044*$F1045)))</f>
        <v>0</v>
      </c>
      <c r="S1044" s="649">
        <f t="shared" ref="S1044" si="12753">((S1045*$H1044)-((S1045*$H1044*$E1045)+(S1045*$H1044*$F1045)))</f>
        <v>0</v>
      </c>
      <c r="T1044" s="649">
        <f t="shared" ref="T1044" si="12754">((T1045*$H1044)-((T1045*$H1044*$E1045)+(T1045*$H1044*$F1045)))</f>
        <v>0</v>
      </c>
      <c r="U1044" s="649">
        <f t="shared" ref="U1044" si="12755">((U1045*$H1044)-((U1045*$H1044*$E1045)+(U1045*$H1044*$F1045)))</f>
        <v>0</v>
      </c>
      <c r="V1044" s="649">
        <f t="shared" ref="V1044" si="12756">((V1045*$H1044)-((V1045*$H1044*$E1045)+(V1045*$H1044*$F1045)))</f>
        <v>0</v>
      </c>
      <c r="W1044" s="649">
        <f t="shared" ref="W1044" si="12757">((W1045*$H1044)-((W1045*$H1044*$E1045)+(W1045*$H1044*$F1045)))</f>
        <v>0</v>
      </c>
      <c r="X1044" s="649">
        <f t="shared" ref="X1044" si="12758">((X1045*$H1044)-((X1045*$H1044*$E1045)+(X1045*$H1044*$F1045)))</f>
        <v>0</v>
      </c>
      <c r="Y1044" s="649">
        <f t="shared" ref="Y1044" si="12759">((Y1045*$H1044)-((Y1045*$H1044*$E1045)+(Y1045*$H1044*$F1045)))</f>
        <v>0</v>
      </c>
      <c r="Z1044" s="649">
        <f t="shared" ref="Z1044" si="12760">((Z1045*$H1044)-((Z1045*$H1044*$E1045)+(Z1045*$H1044*$F1045)))</f>
        <v>5560.335615672233</v>
      </c>
      <c r="AA1044" s="649">
        <f t="shared" ref="AA1044" si="12761">((AA1045*$H1044)-((AA1045*$H1044*$E1045)+(AA1045*$H1044*$F1045)))</f>
        <v>40775.794514929716</v>
      </c>
      <c r="AB1044" s="649">
        <f t="shared" ref="AB1044" si="12762">((AB1045*$H1044)-((AB1045*$H1044*$E1045)+(AB1045*$H1044*$F1045)))</f>
        <v>15445.376710200648</v>
      </c>
      <c r="AC1044" s="649">
        <f t="shared" ref="AC1044" si="12763">((AC1045*$H1044)-((AC1045*$H1044*$E1045)+(AC1045*$H1044*$F1045)))</f>
        <v>0</v>
      </c>
      <c r="AD1044" s="649">
        <f t="shared" ref="AD1044" si="12764">((AD1045*$H1044)-((AD1045*$H1044*$E1045)+(AD1045*$H1044*$F1045)))</f>
        <v>0</v>
      </c>
      <c r="AE1044" s="649">
        <f t="shared" ref="AE1044" si="12765">((AE1045*$H1044)-((AE1045*$H1044*$E1045)+(AE1045*$H1044*$F1045)))</f>
        <v>0</v>
      </c>
      <c r="AF1044" s="649">
        <f t="shared" ref="AF1044" si="12766">((AF1045*$H1044)-((AF1045*$H1044*$E1045)+(AF1045*$H1044*$F1045)))</f>
        <v>0</v>
      </c>
      <c r="AG1044" s="649">
        <f t="shared" ref="AG1044" si="12767">((AG1045*$H1044)-((AG1045*$H1044*$E1045)+(AG1045*$H1044*$F1045)))</f>
        <v>0</v>
      </c>
      <c r="AH1044" s="649">
        <f>+AH1045*H1044</f>
        <v>4752.4236031386608</v>
      </c>
      <c r="AI1044" s="649">
        <f t="shared" ref="AI1044" si="12768">+AI1045*H1044</f>
        <v>0</v>
      </c>
      <c r="AJ1044" s="649">
        <v>0</v>
      </c>
      <c r="AK1044" s="649">
        <v>0</v>
      </c>
      <c r="AL1044" s="649">
        <v>0</v>
      </c>
      <c r="AM1044" s="649">
        <v>0</v>
      </c>
      <c r="AN1044" s="649">
        <v>0</v>
      </c>
      <c r="AO1044" s="649">
        <v>0</v>
      </c>
      <c r="AP1044" s="649">
        <v>0</v>
      </c>
      <c r="AQ1044" s="649">
        <v>0</v>
      </c>
      <c r="AR1044" s="649">
        <v>0</v>
      </c>
      <c r="AS1044" s="649">
        <v>0</v>
      </c>
      <c r="AT1044" s="649">
        <v>0</v>
      </c>
      <c r="AU1044" s="649">
        <v>0</v>
      </c>
      <c r="AV1044" s="649">
        <v>0</v>
      </c>
      <c r="AW1044" s="613">
        <f t="shared" si="12688"/>
        <v>95048.472062773217</v>
      </c>
      <c r="AX1044" s="645">
        <f t="shared" si="12666"/>
        <v>0</v>
      </c>
      <c r="AY1044" s="656">
        <f t="shared" si="12667"/>
        <v>0</v>
      </c>
      <c r="AZ1044" s="591"/>
    </row>
    <row r="1045" spans="1:52" s="314" customFormat="1">
      <c r="A1045" s="642"/>
      <c r="B1045" s="636"/>
      <c r="C1045" s="636"/>
      <c r="D1045" s="651"/>
      <c r="E1045" s="652">
        <v>0.3</v>
      </c>
      <c r="F1045" s="652">
        <v>0.05</v>
      </c>
      <c r="G1045" s="653"/>
      <c r="H1045" s="640"/>
      <c r="I1045" s="640">
        <f t="shared" si="12567"/>
        <v>1.35</v>
      </c>
      <c r="J1045" s="658">
        <v>0</v>
      </c>
      <c r="K1045" s="658">
        <v>0</v>
      </c>
      <c r="L1045" s="658">
        <v>0</v>
      </c>
      <c r="M1045" s="658">
        <v>0</v>
      </c>
      <c r="N1045" s="658">
        <v>0</v>
      </c>
      <c r="O1045" s="658">
        <v>0.3</v>
      </c>
      <c r="P1045" s="658">
        <v>0</v>
      </c>
      <c r="Q1045" s="658">
        <v>0</v>
      </c>
      <c r="R1045" s="658">
        <v>0</v>
      </c>
      <c r="S1045" s="658">
        <v>0</v>
      </c>
      <c r="T1045" s="658">
        <v>0</v>
      </c>
      <c r="U1045" s="658">
        <v>0</v>
      </c>
      <c r="V1045" s="658">
        <v>0</v>
      </c>
      <c r="W1045" s="658">
        <v>0</v>
      </c>
      <c r="X1045" s="658">
        <v>0</v>
      </c>
      <c r="Y1045" s="658">
        <v>0</v>
      </c>
      <c r="Z1045" s="658">
        <v>0.09</v>
      </c>
      <c r="AA1045" s="658">
        <v>0.66</v>
      </c>
      <c r="AB1045" s="658">
        <v>0.25</v>
      </c>
      <c r="AC1045" s="658">
        <v>0</v>
      </c>
      <c r="AD1045" s="658">
        <v>0</v>
      </c>
      <c r="AE1045" s="658">
        <v>0</v>
      </c>
      <c r="AF1045" s="658">
        <v>0</v>
      </c>
      <c r="AG1045" s="658">
        <v>0</v>
      </c>
      <c r="AH1045" s="658">
        <v>0.05</v>
      </c>
      <c r="AI1045" s="658">
        <v>0</v>
      </c>
      <c r="AJ1045" s="658">
        <v>0</v>
      </c>
      <c r="AK1045" s="658">
        <v>0</v>
      </c>
      <c r="AL1045" s="658">
        <v>0</v>
      </c>
      <c r="AM1045" s="658">
        <v>0</v>
      </c>
      <c r="AN1045" s="658">
        <v>0</v>
      </c>
      <c r="AO1045" s="658">
        <v>0</v>
      </c>
      <c r="AP1045" s="658">
        <v>0</v>
      </c>
      <c r="AQ1045" s="658">
        <v>0</v>
      </c>
      <c r="AR1045" s="658">
        <v>0</v>
      </c>
      <c r="AS1045" s="658">
        <v>0</v>
      </c>
      <c r="AT1045" s="658">
        <v>0</v>
      </c>
      <c r="AU1045" s="658">
        <v>0</v>
      </c>
      <c r="AV1045" s="658">
        <v>0</v>
      </c>
      <c r="AW1045" s="613">
        <f t="shared" si="12688"/>
        <v>1.35</v>
      </c>
      <c r="AX1045" s="645">
        <f t="shared" si="12666"/>
        <v>1.35</v>
      </c>
      <c r="AY1045" s="656" t="e">
        <f t="shared" si="12667"/>
        <v>#DIV/0!</v>
      </c>
      <c r="AZ1045" s="661"/>
    </row>
    <row r="1046" spans="1:52">
      <c r="A1046" s="590"/>
      <c r="B1046" s="646" t="s">
        <v>305</v>
      </c>
      <c r="C1046" s="646" t="s">
        <v>1179</v>
      </c>
      <c r="D1046" s="647" t="s">
        <v>1180</v>
      </c>
      <c r="E1046" s="648"/>
      <c r="F1046" s="648"/>
      <c r="G1046" s="649"/>
      <c r="H1046" s="650">
        <v>95048.472062773217</v>
      </c>
      <c r="I1046" s="650">
        <f t="shared" si="12567"/>
        <v>95048.472062773217</v>
      </c>
      <c r="J1046" s="649">
        <v>0</v>
      </c>
      <c r="K1046" s="649">
        <v>0</v>
      </c>
      <c r="L1046" s="649">
        <v>0</v>
      </c>
      <c r="M1046" s="649">
        <v>0</v>
      </c>
      <c r="N1046" s="649">
        <v>0</v>
      </c>
      <c r="O1046" s="649">
        <f t="shared" ref="O1046" si="12769">+O1047*H1046</f>
        <v>28514.541618831965</v>
      </c>
      <c r="P1046" s="649">
        <f t="shared" ref="P1046" si="12770">((P1047*$H1046)-((P1047*$H1046*$E1047)+(P1047*$H1046*$F1047)))</f>
        <v>0</v>
      </c>
      <c r="Q1046" s="649">
        <f t="shared" ref="Q1046" si="12771">((Q1047*$H1046)-((Q1047*$H1046*$E1047)+(Q1047*$H1046*$F1047)))</f>
        <v>0</v>
      </c>
      <c r="R1046" s="649">
        <f t="shared" ref="R1046" si="12772">((R1047*$H1046)-((R1047*$H1046*$E1047)+(R1047*$H1046*$F1047)))</f>
        <v>0</v>
      </c>
      <c r="S1046" s="649">
        <f t="shared" ref="S1046" si="12773">((S1047*$H1046)-((S1047*$H1046*$E1047)+(S1047*$H1046*$F1047)))</f>
        <v>0</v>
      </c>
      <c r="T1046" s="649">
        <f t="shared" ref="T1046" si="12774">((T1047*$H1046)-((T1047*$H1046*$E1047)+(T1047*$H1046*$F1047)))</f>
        <v>0</v>
      </c>
      <c r="U1046" s="649">
        <f t="shared" ref="U1046" si="12775">((U1047*$H1046)-((U1047*$H1046*$E1047)+(U1047*$H1046*$F1047)))</f>
        <v>0</v>
      </c>
      <c r="V1046" s="649">
        <f t="shared" ref="V1046" si="12776">((V1047*$H1046)-((V1047*$H1046*$E1047)+(V1047*$H1046*$F1047)))</f>
        <v>0</v>
      </c>
      <c r="W1046" s="649">
        <f t="shared" ref="W1046" si="12777">((W1047*$H1046)-((W1047*$H1046*$E1047)+(W1047*$H1046*$F1047)))</f>
        <v>0</v>
      </c>
      <c r="X1046" s="649">
        <f t="shared" ref="X1046" si="12778">((X1047*$H1046)-((X1047*$H1046*$E1047)+(X1047*$H1046*$F1047)))</f>
        <v>0</v>
      </c>
      <c r="Y1046" s="649">
        <f t="shared" ref="Y1046" si="12779">((Y1047*$H1046)-((Y1047*$H1046*$E1047)+(Y1047*$H1046*$F1047)))</f>
        <v>0</v>
      </c>
      <c r="Z1046" s="649">
        <f t="shared" ref="Z1046" si="12780">((Z1047*$H1046)-((Z1047*$H1046*$E1047)+(Z1047*$H1046*$F1047)))</f>
        <v>0</v>
      </c>
      <c r="AA1046" s="649">
        <f t="shared" ref="AA1046" si="12781">((AA1047*$H1046)-((AA1047*$H1046*$E1047)+(AA1047*$H1046*$F1047)))</f>
        <v>0</v>
      </c>
      <c r="AB1046" s="649">
        <f t="shared" ref="AB1046" si="12782">((AB1047*$H1046)-((AB1047*$H1046*$E1047)+(AB1047*$H1046*$F1047)))</f>
        <v>38304.53424129761</v>
      </c>
      <c r="AC1046" s="649">
        <f t="shared" ref="AC1046" si="12783">((AC1047*$H1046)-((AC1047*$H1046*$E1047)+(AC1047*$H1046*$F1047)))</f>
        <v>23476.972599504981</v>
      </c>
      <c r="AD1046" s="649">
        <f t="shared" ref="AD1046" si="12784">((AD1047*$H1046)-((AD1047*$H1046*$E1047)+(AD1047*$H1046*$F1047)))</f>
        <v>0</v>
      </c>
      <c r="AE1046" s="649">
        <f t="shared" ref="AE1046" si="12785">((AE1047*$H1046)-((AE1047*$H1046*$E1047)+(AE1047*$H1046*$F1047)))</f>
        <v>0</v>
      </c>
      <c r="AF1046" s="649">
        <f t="shared" ref="AF1046" si="12786">((AF1047*$H1046)-((AF1047*$H1046*$E1047)+(AF1047*$H1046*$F1047)))</f>
        <v>0</v>
      </c>
      <c r="AG1046" s="649">
        <f t="shared" ref="AG1046" si="12787">((AG1047*$H1046)-((AG1047*$H1046*$E1047)+(AG1047*$H1046*$F1047)))</f>
        <v>0</v>
      </c>
      <c r="AH1046" s="649">
        <f>+AH1047*H1046</f>
        <v>4752.4236031386608</v>
      </c>
      <c r="AI1046" s="649">
        <f t="shared" ref="AI1046" si="12788">+AI1047*H1046</f>
        <v>0</v>
      </c>
      <c r="AJ1046" s="649">
        <v>0</v>
      </c>
      <c r="AK1046" s="649">
        <v>0</v>
      </c>
      <c r="AL1046" s="649">
        <v>0</v>
      </c>
      <c r="AM1046" s="649">
        <v>0</v>
      </c>
      <c r="AN1046" s="649">
        <v>0</v>
      </c>
      <c r="AO1046" s="649">
        <v>0</v>
      </c>
      <c r="AP1046" s="649">
        <v>0</v>
      </c>
      <c r="AQ1046" s="649">
        <v>0</v>
      </c>
      <c r="AR1046" s="649">
        <v>0</v>
      </c>
      <c r="AS1046" s="649">
        <v>0</v>
      </c>
      <c r="AT1046" s="649">
        <v>0</v>
      </c>
      <c r="AU1046" s="649">
        <v>0</v>
      </c>
      <c r="AV1046" s="649">
        <v>0</v>
      </c>
      <c r="AW1046" s="613">
        <f t="shared" si="12688"/>
        <v>95048.472062773217</v>
      </c>
      <c r="AX1046" s="645">
        <f t="shared" si="12666"/>
        <v>0</v>
      </c>
      <c r="AY1046" s="656">
        <f t="shared" si="12667"/>
        <v>0</v>
      </c>
      <c r="AZ1046" s="591"/>
    </row>
    <row r="1047" spans="1:52" s="314" customFormat="1">
      <c r="A1047" s="642"/>
      <c r="B1047" s="636"/>
      <c r="C1047" s="636"/>
      <c r="D1047" s="651"/>
      <c r="E1047" s="652">
        <v>0.3</v>
      </c>
      <c r="F1047" s="652">
        <v>0.05</v>
      </c>
      <c r="G1047" s="653"/>
      <c r="H1047" s="640"/>
      <c r="I1047" s="640">
        <f t="shared" si="12567"/>
        <v>1.3499999999999999</v>
      </c>
      <c r="J1047" s="658">
        <v>0</v>
      </c>
      <c r="K1047" s="658">
        <v>0</v>
      </c>
      <c r="L1047" s="658">
        <v>0</v>
      </c>
      <c r="M1047" s="658">
        <v>0</v>
      </c>
      <c r="N1047" s="658">
        <v>0</v>
      </c>
      <c r="O1047" s="658">
        <v>0.3</v>
      </c>
      <c r="P1047" s="658">
        <v>0</v>
      </c>
      <c r="Q1047" s="658">
        <v>0</v>
      </c>
      <c r="R1047" s="658">
        <v>0</v>
      </c>
      <c r="S1047" s="658">
        <v>0</v>
      </c>
      <c r="T1047" s="658">
        <v>0</v>
      </c>
      <c r="U1047" s="658">
        <v>0</v>
      </c>
      <c r="V1047" s="658">
        <v>0</v>
      </c>
      <c r="W1047" s="658">
        <v>0</v>
      </c>
      <c r="X1047" s="658">
        <v>0</v>
      </c>
      <c r="Y1047" s="658">
        <v>0</v>
      </c>
      <c r="Z1047" s="658">
        <v>0</v>
      </c>
      <c r="AA1047" s="658">
        <v>0</v>
      </c>
      <c r="AB1047" s="658">
        <v>0.62</v>
      </c>
      <c r="AC1047" s="658">
        <v>0.38</v>
      </c>
      <c r="AD1047" s="658">
        <v>0</v>
      </c>
      <c r="AE1047" s="658">
        <v>0</v>
      </c>
      <c r="AF1047" s="658">
        <v>0</v>
      </c>
      <c r="AG1047" s="658">
        <v>0</v>
      </c>
      <c r="AH1047" s="658">
        <v>0.05</v>
      </c>
      <c r="AI1047" s="658">
        <v>0</v>
      </c>
      <c r="AJ1047" s="658">
        <v>0</v>
      </c>
      <c r="AK1047" s="658">
        <v>0</v>
      </c>
      <c r="AL1047" s="658">
        <v>0</v>
      </c>
      <c r="AM1047" s="658">
        <v>0</v>
      </c>
      <c r="AN1047" s="658">
        <v>0</v>
      </c>
      <c r="AO1047" s="658">
        <v>0</v>
      </c>
      <c r="AP1047" s="658">
        <v>0</v>
      </c>
      <c r="AQ1047" s="658">
        <v>0</v>
      </c>
      <c r="AR1047" s="658">
        <v>0</v>
      </c>
      <c r="AS1047" s="658">
        <v>0</v>
      </c>
      <c r="AT1047" s="658">
        <v>0</v>
      </c>
      <c r="AU1047" s="658">
        <v>0</v>
      </c>
      <c r="AV1047" s="658">
        <v>0</v>
      </c>
      <c r="AW1047" s="613">
        <f t="shared" si="12688"/>
        <v>1.3499999999999999</v>
      </c>
      <c r="AX1047" s="645">
        <f t="shared" si="12666"/>
        <v>1.3499999999999999</v>
      </c>
      <c r="AY1047" s="656" t="e">
        <f t="shared" si="12667"/>
        <v>#DIV/0!</v>
      </c>
      <c r="AZ1047" s="661"/>
    </row>
    <row r="1048" spans="1:52">
      <c r="A1048" s="590"/>
      <c r="B1048" s="646" t="s">
        <v>305</v>
      </c>
      <c r="C1048" s="646" t="s">
        <v>1181</v>
      </c>
      <c r="D1048" s="647" t="s">
        <v>1182</v>
      </c>
      <c r="E1048" s="648"/>
      <c r="F1048" s="648"/>
      <c r="G1048" s="649"/>
      <c r="H1048" s="650">
        <v>95048.472062773217</v>
      </c>
      <c r="I1048" s="650">
        <f t="shared" si="12567"/>
        <v>95048.472062773217</v>
      </c>
      <c r="J1048" s="649">
        <v>0</v>
      </c>
      <c r="K1048" s="649">
        <v>0</v>
      </c>
      <c r="L1048" s="649">
        <v>0</v>
      </c>
      <c r="M1048" s="649">
        <v>0</v>
      </c>
      <c r="N1048" s="649">
        <v>0</v>
      </c>
      <c r="O1048" s="649">
        <f t="shared" ref="O1048" si="12789">+O1049*H1048</f>
        <v>28514.541618831965</v>
      </c>
      <c r="P1048" s="649">
        <f t="shared" ref="P1048" si="12790">((P1049*$H1048)-((P1049*$H1048*$E1049)+(P1049*$H1048*$F1049)))</f>
        <v>0</v>
      </c>
      <c r="Q1048" s="649">
        <f t="shared" ref="Q1048" si="12791">((Q1049*$H1048)-((Q1049*$H1048*$E1049)+(Q1049*$H1048*$F1049)))</f>
        <v>0</v>
      </c>
      <c r="R1048" s="649">
        <f t="shared" ref="R1048" si="12792">((R1049*$H1048)-((R1049*$H1048*$E1049)+(R1049*$H1048*$F1049)))</f>
        <v>35833.273967665504</v>
      </c>
      <c r="S1048" s="649">
        <f t="shared" ref="S1048" si="12793">((S1049*$H1048)-((S1049*$H1048*$E1049)+(S1049*$H1048*$F1049)))</f>
        <v>25948.232873137091</v>
      </c>
      <c r="T1048" s="649">
        <f t="shared" ref="T1048" si="12794">((T1049*$H1048)-((T1049*$H1048*$E1049)+(T1049*$H1048*$F1049)))</f>
        <v>0</v>
      </c>
      <c r="U1048" s="649">
        <f t="shared" ref="U1048" si="12795">((U1049*$H1048)-((U1049*$H1048*$E1049)+(U1049*$H1048*$F1049)))</f>
        <v>0</v>
      </c>
      <c r="V1048" s="649">
        <f t="shared" ref="V1048" si="12796">((V1049*$H1048)-((V1049*$H1048*$E1049)+(V1049*$H1048*$F1049)))</f>
        <v>0</v>
      </c>
      <c r="W1048" s="649">
        <f t="shared" ref="W1048" si="12797">((W1049*$H1048)-((W1049*$H1048*$E1049)+(W1049*$H1048*$F1049)))</f>
        <v>0</v>
      </c>
      <c r="X1048" s="649">
        <f t="shared" ref="X1048" si="12798">((X1049*$H1048)-((X1049*$H1048*$E1049)+(X1049*$H1048*$F1049)))</f>
        <v>0</v>
      </c>
      <c r="Y1048" s="649">
        <f t="shared" ref="Y1048" si="12799">((Y1049*$H1048)-((Y1049*$H1048*$E1049)+(Y1049*$H1048*$F1049)))</f>
        <v>0</v>
      </c>
      <c r="Z1048" s="649">
        <f t="shared" ref="Z1048" si="12800">((Z1049*$H1048)-((Z1049*$H1048*$E1049)+(Z1049*$H1048*$F1049)))</f>
        <v>0</v>
      </c>
      <c r="AA1048" s="649">
        <f t="shared" ref="AA1048" si="12801">((AA1049*$H1048)-((AA1049*$H1048*$E1049)+(AA1049*$H1048*$F1049)))</f>
        <v>0</v>
      </c>
      <c r="AB1048" s="649">
        <f t="shared" ref="AB1048" si="12802">((AB1049*$H1048)-((AB1049*$H1048*$E1049)+(AB1049*$H1048*$F1049)))</f>
        <v>0</v>
      </c>
      <c r="AC1048" s="649">
        <f t="shared" ref="AC1048" si="12803">((AC1049*$H1048)-((AC1049*$H1048*$E1049)+(AC1049*$H1048*$F1049)))</f>
        <v>0</v>
      </c>
      <c r="AD1048" s="649">
        <f t="shared" ref="AD1048" si="12804">((AD1049*$H1048)-((AD1049*$H1048*$E1049)+(AD1049*$H1048*$F1049)))</f>
        <v>0</v>
      </c>
      <c r="AE1048" s="649">
        <f t="shared" ref="AE1048" si="12805">((AE1049*$H1048)-((AE1049*$H1048*$E1049)+(AE1049*$H1048*$F1049)))</f>
        <v>0</v>
      </c>
      <c r="AF1048" s="649">
        <f t="shared" ref="AF1048" si="12806">((AF1049*$H1048)-((AF1049*$H1048*$E1049)+(AF1049*$H1048*$F1049)))</f>
        <v>0</v>
      </c>
      <c r="AG1048" s="649">
        <f t="shared" ref="AG1048" si="12807">((AG1049*$H1048)-((AG1049*$H1048*$E1049)+(AG1049*$H1048*$F1049)))</f>
        <v>0</v>
      </c>
      <c r="AH1048" s="649">
        <f>+AH1049*H1048</f>
        <v>4752.4236031386608</v>
      </c>
      <c r="AI1048" s="649">
        <f t="shared" ref="AI1048" si="12808">+AI1049*H1048</f>
        <v>0</v>
      </c>
      <c r="AJ1048" s="649">
        <v>0</v>
      </c>
      <c r="AK1048" s="649">
        <v>0</v>
      </c>
      <c r="AL1048" s="649">
        <v>0</v>
      </c>
      <c r="AM1048" s="649">
        <v>0</v>
      </c>
      <c r="AN1048" s="649">
        <v>0</v>
      </c>
      <c r="AO1048" s="649">
        <v>0</v>
      </c>
      <c r="AP1048" s="649">
        <v>0</v>
      </c>
      <c r="AQ1048" s="649">
        <v>0</v>
      </c>
      <c r="AR1048" s="649">
        <v>0</v>
      </c>
      <c r="AS1048" s="649">
        <v>0</v>
      </c>
      <c r="AT1048" s="649">
        <v>0</v>
      </c>
      <c r="AU1048" s="649">
        <v>0</v>
      </c>
      <c r="AV1048" s="649">
        <v>0</v>
      </c>
      <c r="AW1048" s="613">
        <f t="shared" si="12688"/>
        <v>95048.472062773217</v>
      </c>
      <c r="AX1048" s="645">
        <f t="shared" si="12666"/>
        <v>0</v>
      </c>
      <c r="AY1048" s="656">
        <f t="shared" si="12667"/>
        <v>0</v>
      </c>
      <c r="AZ1048" s="591"/>
    </row>
    <row r="1049" spans="1:52" s="314" customFormat="1">
      <c r="A1049" s="642"/>
      <c r="B1049" s="636"/>
      <c r="C1049" s="636"/>
      <c r="D1049" s="651"/>
      <c r="E1049" s="652">
        <v>0.3</v>
      </c>
      <c r="F1049" s="652">
        <v>0.05</v>
      </c>
      <c r="G1049" s="653"/>
      <c r="H1049" s="640"/>
      <c r="I1049" s="640">
        <f t="shared" si="12567"/>
        <v>1.3499999999999999</v>
      </c>
      <c r="J1049" s="658">
        <v>0</v>
      </c>
      <c r="K1049" s="658">
        <v>0</v>
      </c>
      <c r="L1049" s="658">
        <v>0</v>
      </c>
      <c r="M1049" s="658">
        <v>0</v>
      </c>
      <c r="N1049" s="658">
        <v>0</v>
      </c>
      <c r="O1049" s="658">
        <v>0.3</v>
      </c>
      <c r="P1049" s="658">
        <v>0</v>
      </c>
      <c r="Q1049" s="658">
        <v>0</v>
      </c>
      <c r="R1049" s="658">
        <v>0.57999999999999996</v>
      </c>
      <c r="S1049" s="658">
        <v>0.42000000000000004</v>
      </c>
      <c r="T1049" s="658">
        <v>0</v>
      </c>
      <c r="U1049" s="658">
        <v>0</v>
      </c>
      <c r="V1049" s="658">
        <v>0</v>
      </c>
      <c r="W1049" s="658">
        <v>0</v>
      </c>
      <c r="X1049" s="658">
        <v>0</v>
      </c>
      <c r="Y1049" s="658">
        <v>0</v>
      </c>
      <c r="Z1049" s="658">
        <v>0</v>
      </c>
      <c r="AA1049" s="658">
        <v>0</v>
      </c>
      <c r="AB1049" s="658">
        <v>0</v>
      </c>
      <c r="AC1049" s="658">
        <v>0</v>
      </c>
      <c r="AD1049" s="658">
        <v>0</v>
      </c>
      <c r="AE1049" s="658">
        <v>0</v>
      </c>
      <c r="AF1049" s="658">
        <v>0</v>
      </c>
      <c r="AG1049" s="658">
        <v>0</v>
      </c>
      <c r="AH1049" s="658">
        <v>0.05</v>
      </c>
      <c r="AI1049" s="658">
        <v>0</v>
      </c>
      <c r="AJ1049" s="658">
        <v>0</v>
      </c>
      <c r="AK1049" s="658">
        <v>0</v>
      </c>
      <c r="AL1049" s="658">
        <v>0</v>
      </c>
      <c r="AM1049" s="658">
        <v>0</v>
      </c>
      <c r="AN1049" s="658">
        <v>0</v>
      </c>
      <c r="AO1049" s="658">
        <v>0</v>
      </c>
      <c r="AP1049" s="658">
        <v>0</v>
      </c>
      <c r="AQ1049" s="658">
        <v>0</v>
      </c>
      <c r="AR1049" s="658">
        <v>0</v>
      </c>
      <c r="AS1049" s="658">
        <v>0</v>
      </c>
      <c r="AT1049" s="658">
        <v>0</v>
      </c>
      <c r="AU1049" s="658">
        <v>0</v>
      </c>
      <c r="AV1049" s="658">
        <v>0</v>
      </c>
      <c r="AW1049" s="613">
        <f t="shared" si="12688"/>
        <v>1.3499999999999999</v>
      </c>
      <c r="AX1049" s="645">
        <f t="shared" si="12666"/>
        <v>1.3499999999999999</v>
      </c>
      <c r="AY1049" s="656" t="e">
        <f t="shared" si="12667"/>
        <v>#DIV/0!</v>
      </c>
      <c r="AZ1049" s="661"/>
    </row>
    <row r="1050" spans="1:52">
      <c r="A1050" s="590"/>
      <c r="B1050" s="646" t="s">
        <v>305</v>
      </c>
      <c r="C1050" s="646" t="s">
        <v>1183</v>
      </c>
      <c r="D1050" s="647" t="s">
        <v>1184</v>
      </c>
      <c r="E1050" s="648"/>
      <c r="F1050" s="648"/>
      <c r="G1050" s="649"/>
      <c r="H1050" s="650">
        <v>95048.472062773217</v>
      </c>
      <c r="I1050" s="650">
        <f t="shared" si="12567"/>
        <v>95048.472062773217</v>
      </c>
      <c r="J1050" s="649">
        <v>0</v>
      </c>
      <c r="K1050" s="649">
        <v>0</v>
      </c>
      <c r="L1050" s="649">
        <v>0</v>
      </c>
      <c r="M1050" s="649">
        <v>0</v>
      </c>
      <c r="N1050" s="649">
        <v>0</v>
      </c>
      <c r="O1050" s="649">
        <f t="shared" ref="O1050" si="12809">+O1051*H1050</f>
        <v>28514.541618831965</v>
      </c>
      <c r="P1050" s="649">
        <f t="shared" ref="P1050" si="12810">((P1051*$H1050)-((P1051*$H1050*$E1051)+(P1051*$H1050*$F1051)))</f>
        <v>0</v>
      </c>
      <c r="Q1050" s="649">
        <f t="shared" ref="Q1050" si="12811">((Q1051*$H1050)-((Q1051*$H1050*$E1051)+(Q1051*$H1050*$F1051)))</f>
        <v>0</v>
      </c>
      <c r="R1050" s="649">
        <f t="shared" ref="R1050" si="12812">((R1051*$H1050)-((R1051*$H1050*$E1051)+(R1051*$H1050*$F1051)))</f>
        <v>0</v>
      </c>
      <c r="S1050" s="649">
        <f t="shared" ref="S1050" si="12813">((S1051*$H1050)-((S1051*$H1050*$E1051)+(S1051*$H1050*$F1051)))</f>
        <v>0</v>
      </c>
      <c r="T1050" s="649">
        <f t="shared" ref="T1050" si="12814">((T1051*$H1050)-((T1051*$H1050*$E1051)+(T1051*$H1050*$F1051)))</f>
        <v>19152.267120648805</v>
      </c>
      <c r="U1050" s="649">
        <f t="shared" ref="U1050" si="12815">((U1051*$H1050)-((U1051*$H1050*$E1051)+(U1051*$H1050*$F1051)))</f>
        <v>42629.23972015379</v>
      </c>
      <c r="V1050" s="649">
        <f t="shared" ref="V1050" si="12816">((V1051*$H1050)-((V1051*$H1050*$E1051)+(V1051*$H1050*$F1051)))</f>
        <v>0</v>
      </c>
      <c r="W1050" s="649">
        <f t="shared" ref="W1050" si="12817">((W1051*$H1050)-((W1051*$H1050*$E1051)+(W1051*$H1050*$F1051)))</f>
        <v>0</v>
      </c>
      <c r="X1050" s="649">
        <f t="shared" ref="X1050" si="12818">((X1051*$H1050)-((X1051*$H1050*$E1051)+(X1051*$H1050*$F1051)))</f>
        <v>0</v>
      </c>
      <c r="Y1050" s="649">
        <f t="shared" ref="Y1050" si="12819">((Y1051*$H1050)-((Y1051*$H1050*$E1051)+(Y1051*$H1050*$F1051)))</f>
        <v>0</v>
      </c>
      <c r="Z1050" s="649">
        <f t="shared" ref="Z1050" si="12820">((Z1051*$H1050)-((Z1051*$H1050*$E1051)+(Z1051*$H1050*$F1051)))</f>
        <v>0</v>
      </c>
      <c r="AA1050" s="649">
        <f t="shared" ref="AA1050" si="12821">((AA1051*$H1050)-((AA1051*$H1050*$E1051)+(AA1051*$H1050*$F1051)))</f>
        <v>0</v>
      </c>
      <c r="AB1050" s="649">
        <f t="shared" ref="AB1050" si="12822">((AB1051*$H1050)-((AB1051*$H1050*$E1051)+(AB1051*$H1050*$F1051)))</f>
        <v>0</v>
      </c>
      <c r="AC1050" s="649">
        <f t="shared" ref="AC1050" si="12823">((AC1051*$H1050)-((AC1051*$H1050*$E1051)+(AC1051*$H1050*$F1051)))</f>
        <v>0</v>
      </c>
      <c r="AD1050" s="649">
        <f t="shared" ref="AD1050" si="12824">((AD1051*$H1050)-((AD1051*$H1050*$E1051)+(AD1051*$H1050*$F1051)))</f>
        <v>0</v>
      </c>
      <c r="AE1050" s="649">
        <f t="shared" ref="AE1050" si="12825">((AE1051*$H1050)-((AE1051*$H1050*$E1051)+(AE1051*$H1050*$F1051)))</f>
        <v>0</v>
      </c>
      <c r="AF1050" s="649">
        <f t="shared" ref="AF1050" si="12826">((AF1051*$H1050)-((AF1051*$H1050*$E1051)+(AF1051*$H1050*$F1051)))</f>
        <v>0</v>
      </c>
      <c r="AG1050" s="649">
        <f t="shared" ref="AG1050" si="12827">((AG1051*$H1050)-((AG1051*$H1050*$E1051)+(AG1051*$H1050*$F1051)))</f>
        <v>0</v>
      </c>
      <c r="AH1050" s="649">
        <f>+AH1051*H1050</f>
        <v>4752.4236031386608</v>
      </c>
      <c r="AI1050" s="649">
        <f t="shared" ref="AI1050" si="12828">+AI1051*H1050</f>
        <v>0</v>
      </c>
      <c r="AJ1050" s="649">
        <v>0</v>
      </c>
      <c r="AK1050" s="649">
        <v>0</v>
      </c>
      <c r="AL1050" s="649">
        <v>0</v>
      </c>
      <c r="AM1050" s="649">
        <v>0</v>
      </c>
      <c r="AN1050" s="649">
        <v>0</v>
      </c>
      <c r="AO1050" s="649">
        <v>0</v>
      </c>
      <c r="AP1050" s="649">
        <v>0</v>
      </c>
      <c r="AQ1050" s="649">
        <v>0</v>
      </c>
      <c r="AR1050" s="649">
        <v>0</v>
      </c>
      <c r="AS1050" s="649">
        <v>0</v>
      </c>
      <c r="AT1050" s="649">
        <v>0</v>
      </c>
      <c r="AU1050" s="649">
        <v>0</v>
      </c>
      <c r="AV1050" s="649">
        <v>0</v>
      </c>
      <c r="AW1050" s="613">
        <f t="shared" si="12688"/>
        <v>95048.472062773217</v>
      </c>
      <c r="AX1050" s="645">
        <f t="shared" si="12666"/>
        <v>0</v>
      </c>
      <c r="AY1050" s="656">
        <f t="shared" si="12667"/>
        <v>0</v>
      </c>
      <c r="AZ1050" s="591"/>
    </row>
    <row r="1051" spans="1:52" s="314" customFormat="1">
      <c r="A1051" s="642"/>
      <c r="B1051" s="636"/>
      <c r="C1051" s="636"/>
      <c r="D1051" s="651"/>
      <c r="E1051" s="652">
        <v>0.3</v>
      </c>
      <c r="F1051" s="652">
        <v>0.05</v>
      </c>
      <c r="G1051" s="653"/>
      <c r="H1051" s="640"/>
      <c r="I1051" s="640">
        <f t="shared" si="12567"/>
        <v>1.3499999999999999</v>
      </c>
      <c r="J1051" s="658">
        <v>0</v>
      </c>
      <c r="K1051" s="658">
        <v>0</v>
      </c>
      <c r="L1051" s="658">
        <v>0</v>
      </c>
      <c r="M1051" s="658">
        <v>0</v>
      </c>
      <c r="N1051" s="658">
        <v>0</v>
      </c>
      <c r="O1051" s="658">
        <v>0.3</v>
      </c>
      <c r="P1051" s="658">
        <v>0</v>
      </c>
      <c r="Q1051" s="658">
        <v>0</v>
      </c>
      <c r="R1051" s="658">
        <v>0</v>
      </c>
      <c r="S1051" s="658">
        <v>0</v>
      </c>
      <c r="T1051" s="658">
        <v>0.31</v>
      </c>
      <c r="U1051" s="658">
        <v>0.69</v>
      </c>
      <c r="V1051" s="658">
        <v>0</v>
      </c>
      <c r="W1051" s="658">
        <v>0</v>
      </c>
      <c r="X1051" s="658">
        <v>0</v>
      </c>
      <c r="Y1051" s="658">
        <v>0</v>
      </c>
      <c r="Z1051" s="658">
        <v>0</v>
      </c>
      <c r="AA1051" s="658">
        <v>0</v>
      </c>
      <c r="AB1051" s="658">
        <v>0</v>
      </c>
      <c r="AC1051" s="658">
        <v>0</v>
      </c>
      <c r="AD1051" s="658">
        <v>0</v>
      </c>
      <c r="AE1051" s="658">
        <v>0</v>
      </c>
      <c r="AF1051" s="658">
        <v>0</v>
      </c>
      <c r="AG1051" s="658">
        <v>0</v>
      </c>
      <c r="AH1051" s="658">
        <v>0.05</v>
      </c>
      <c r="AI1051" s="658">
        <v>0</v>
      </c>
      <c r="AJ1051" s="658">
        <v>0</v>
      </c>
      <c r="AK1051" s="658">
        <v>0</v>
      </c>
      <c r="AL1051" s="658">
        <v>0</v>
      </c>
      <c r="AM1051" s="658">
        <v>0</v>
      </c>
      <c r="AN1051" s="658">
        <v>0</v>
      </c>
      <c r="AO1051" s="658">
        <v>0</v>
      </c>
      <c r="AP1051" s="658">
        <v>0</v>
      </c>
      <c r="AQ1051" s="658">
        <v>0</v>
      </c>
      <c r="AR1051" s="658">
        <v>0</v>
      </c>
      <c r="AS1051" s="658">
        <v>0</v>
      </c>
      <c r="AT1051" s="658">
        <v>0</v>
      </c>
      <c r="AU1051" s="658">
        <v>0</v>
      </c>
      <c r="AV1051" s="658">
        <v>0</v>
      </c>
      <c r="AW1051" s="613">
        <f t="shared" si="12688"/>
        <v>1.3499999999999999</v>
      </c>
      <c r="AX1051" s="645">
        <f t="shared" si="12666"/>
        <v>1.3499999999999999</v>
      </c>
      <c r="AY1051" s="656" t="e">
        <f t="shared" si="12667"/>
        <v>#DIV/0!</v>
      </c>
      <c r="AZ1051" s="661"/>
    </row>
    <row r="1052" spans="1:52">
      <c r="A1052" s="590"/>
      <c r="B1052" s="646" t="s">
        <v>305</v>
      </c>
      <c r="C1052" s="646" t="s">
        <v>1185</v>
      </c>
      <c r="D1052" s="647" t="s">
        <v>1186</v>
      </c>
      <c r="E1052" s="648"/>
      <c r="F1052" s="648"/>
      <c r="G1052" s="649"/>
      <c r="H1052" s="650">
        <v>95048.472062773217</v>
      </c>
      <c r="I1052" s="650">
        <f t="shared" si="12567"/>
        <v>95048.472062773217</v>
      </c>
      <c r="J1052" s="649">
        <v>0</v>
      </c>
      <c r="K1052" s="649">
        <v>0</v>
      </c>
      <c r="L1052" s="649">
        <v>0</v>
      </c>
      <c r="M1052" s="649">
        <v>0</v>
      </c>
      <c r="N1052" s="649">
        <v>0</v>
      </c>
      <c r="O1052" s="649">
        <f t="shared" ref="O1052" si="12829">+O1053*H1052</f>
        <v>28514.541618831965</v>
      </c>
      <c r="P1052" s="649">
        <f t="shared" ref="P1052" si="12830">((P1053*$H1052)-((P1053*$H1052*$E1053)+(P1053*$H1052*$F1053)))</f>
        <v>0</v>
      </c>
      <c r="Q1052" s="649">
        <f t="shared" ref="Q1052" si="12831">((Q1053*$H1052)-((Q1053*$H1052*$E1053)+(Q1053*$H1052*$F1053)))</f>
        <v>2471.2602736321037</v>
      </c>
      <c r="R1052" s="649">
        <f t="shared" ref="R1052" si="12832">((R1053*$H1052)-((R1053*$H1052*$E1053)+(R1053*$H1052*$F1053)))</f>
        <v>3706.8904104481558</v>
      </c>
      <c r="S1052" s="649">
        <f t="shared" ref="S1052" si="12833">((S1053*$H1052)-((S1053*$H1052*$E1053)+(S1053*$H1052*$F1053)))</f>
        <v>6795.9657524882841</v>
      </c>
      <c r="T1052" s="649">
        <f t="shared" ref="T1052" si="12834">((T1053*$H1052)-((T1053*$H1052*$E1053)+(T1053*$H1052*$F1053)))</f>
        <v>8649.4109577123618</v>
      </c>
      <c r="U1052" s="649">
        <f t="shared" ref="U1052" si="12835">((U1053*$H1052)-((U1053*$H1052*$E1053)+(U1053*$H1052*$F1053)))</f>
        <v>8649.4109577123636</v>
      </c>
      <c r="V1052" s="649">
        <f t="shared" ref="V1052" si="12836">((V1053*$H1052)-((V1053*$H1052*$E1053)+(V1053*$H1052*$F1053)))</f>
        <v>4942.5205472642047</v>
      </c>
      <c r="W1052" s="649">
        <f t="shared" ref="W1052" si="12837">((W1053*$H1052)-((W1053*$H1052*$E1053)+(W1053*$H1052*$F1053)))</f>
        <v>4324.7054788561854</v>
      </c>
      <c r="X1052" s="649">
        <f t="shared" ref="X1052" si="12838">((X1053*$H1052)-((X1053*$H1052*$E1053)+(X1053*$H1052*$F1053)))</f>
        <v>3706.8904104481517</v>
      </c>
      <c r="Y1052" s="649">
        <f t="shared" ref="Y1052" si="12839">((Y1053*$H1052)-((Y1053*$H1052*$E1053)+(Y1053*$H1052*$F1053)))</f>
        <v>4324.7054788561854</v>
      </c>
      <c r="Z1052" s="649">
        <f t="shared" ref="Z1052" si="12840">((Z1053*$H1052)-((Z1053*$H1052*$E1053)+(Z1053*$H1052*$F1053)))</f>
        <v>4324.7054788561782</v>
      </c>
      <c r="AA1052" s="649">
        <f t="shared" ref="AA1052" si="12841">((AA1053*$H1052)-((AA1053*$H1052*$E1053)+(AA1053*$H1052*$F1053)))</f>
        <v>4324.7054788561854</v>
      </c>
      <c r="AB1052" s="649">
        <f t="shared" ref="AB1052" si="12842">((AB1053*$H1052)-((AB1053*$H1052*$E1053)+(AB1053*$H1052*$F1053)))</f>
        <v>3706.8904104481517</v>
      </c>
      <c r="AC1052" s="649">
        <f t="shared" ref="AC1052" si="12843">((AC1053*$H1052)-((AC1053*$H1052*$E1053)+(AC1053*$H1052*$F1053)))</f>
        <v>1853.4452052240795</v>
      </c>
      <c r="AD1052" s="649">
        <f t="shared" ref="AD1052" si="12844">((AD1053*$H1052)-((AD1053*$H1052*$E1053)+(AD1053*$H1052*$F1053)))</f>
        <v>0</v>
      </c>
      <c r="AE1052" s="649">
        <f t="shared" ref="AE1052" si="12845">((AE1053*$H1052)-((AE1053*$H1052*$E1053)+(AE1053*$H1052*$F1053)))</f>
        <v>0</v>
      </c>
      <c r="AF1052" s="649">
        <f t="shared" ref="AF1052" si="12846">((AF1053*$H1052)-((AF1053*$H1052*$E1053)+(AF1053*$H1052*$F1053)))</f>
        <v>0</v>
      </c>
      <c r="AG1052" s="649">
        <f t="shared" ref="AG1052" si="12847">((AG1053*$H1052)-((AG1053*$H1052*$E1053)+(AG1053*$H1052*$F1053)))</f>
        <v>0</v>
      </c>
      <c r="AH1052" s="649">
        <f>+AH1053*H1052</f>
        <v>4752.4236031386608</v>
      </c>
      <c r="AI1052" s="649">
        <f t="shared" ref="AI1052" si="12848">+AI1053*H1052</f>
        <v>0</v>
      </c>
      <c r="AJ1052" s="649">
        <v>0</v>
      </c>
      <c r="AK1052" s="649">
        <v>0</v>
      </c>
      <c r="AL1052" s="649">
        <v>0</v>
      </c>
      <c r="AM1052" s="649">
        <v>0</v>
      </c>
      <c r="AN1052" s="649">
        <v>0</v>
      </c>
      <c r="AO1052" s="649">
        <v>0</v>
      </c>
      <c r="AP1052" s="649">
        <v>0</v>
      </c>
      <c r="AQ1052" s="649">
        <v>0</v>
      </c>
      <c r="AR1052" s="649">
        <v>0</v>
      </c>
      <c r="AS1052" s="649">
        <v>0</v>
      </c>
      <c r="AT1052" s="649">
        <v>0</v>
      </c>
      <c r="AU1052" s="649">
        <v>0</v>
      </c>
      <c r="AV1052" s="649">
        <v>0</v>
      </c>
      <c r="AW1052" s="613">
        <f t="shared" si="12688"/>
        <v>95048.472062773217</v>
      </c>
      <c r="AX1052" s="645">
        <f t="shared" si="12666"/>
        <v>0</v>
      </c>
      <c r="AY1052" s="656">
        <f t="shared" si="12667"/>
        <v>0</v>
      </c>
      <c r="AZ1052" s="591"/>
    </row>
    <row r="1053" spans="1:52" s="314" customFormat="1">
      <c r="A1053" s="642"/>
      <c r="B1053" s="636"/>
      <c r="C1053" s="636"/>
      <c r="D1053" s="651"/>
      <c r="E1053" s="652">
        <v>0.3</v>
      </c>
      <c r="F1053" s="652">
        <v>0.05</v>
      </c>
      <c r="G1053" s="653"/>
      <c r="H1053" s="640"/>
      <c r="I1053" s="640">
        <f t="shared" si="12567"/>
        <v>1.35</v>
      </c>
      <c r="J1053" s="658">
        <v>0</v>
      </c>
      <c r="K1053" s="658">
        <v>0</v>
      </c>
      <c r="L1053" s="658">
        <v>0</v>
      </c>
      <c r="M1053" s="658">
        <v>0</v>
      </c>
      <c r="N1053" s="658">
        <v>0</v>
      </c>
      <c r="O1053" s="658">
        <v>0.3</v>
      </c>
      <c r="P1053" s="658">
        <v>0</v>
      </c>
      <c r="Q1053" s="658">
        <v>0.04</v>
      </c>
      <c r="R1053" s="658">
        <v>6.0000000000000005E-2</v>
      </c>
      <c r="S1053" s="658">
        <v>0.10999999999999999</v>
      </c>
      <c r="T1053" s="658">
        <v>0.13999999999999999</v>
      </c>
      <c r="U1053" s="658">
        <v>0.14000000000000001</v>
      </c>
      <c r="V1053" s="658">
        <v>7.999999999999996E-2</v>
      </c>
      <c r="W1053" s="658">
        <v>7.0000000000000062E-2</v>
      </c>
      <c r="X1053" s="658">
        <v>5.9999999999999942E-2</v>
      </c>
      <c r="Y1053" s="658">
        <v>7.0000000000000062E-2</v>
      </c>
      <c r="Z1053" s="658">
        <v>6.9999999999999951E-2</v>
      </c>
      <c r="AA1053" s="658">
        <v>7.0000000000000062E-2</v>
      </c>
      <c r="AB1053" s="658">
        <v>5.9999999999999942E-2</v>
      </c>
      <c r="AC1053" s="658">
        <v>3.0000000000000027E-2</v>
      </c>
      <c r="AD1053" s="658">
        <v>0</v>
      </c>
      <c r="AE1053" s="658">
        <v>0</v>
      </c>
      <c r="AF1053" s="658">
        <v>0</v>
      </c>
      <c r="AG1053" s="658">
        <v>0</v>
      </c>
      <c r="AH1053" s="658">
        <v>0.05</v>
      </c>
      <c r="AI1053" s="658">
        <v>0</v>
      </c>
      <c r="AJ1053" s="658">
        <v>0</v>
      </c>
      <c r="AK1053" s="658">
        <v>0</v>
      </c>
      <c r="AL1053" s="658">
        <v>0</v>
      </c>
      <c r="AM1053" s="658">
        <v>0</v>
      </c>
      <c r="AN1053" s="658">
        <v>0</v>
      </c>
      <c r="AO1053" s="658">
        <v>0</v>
      </c>
      <c r="AP1053" s="658">
        <v>0</v>
      </c>
      <c r="AQ1053" s="658">
        <v>0</v>
      </c>
      <c r="AR1053" s="658">
        <v>0</v>
      </c>
      <c r="AS1053" s="658">
        <v>0</v>
      </c>
      <c r="AT1053" s="658">
        <v>0</v>
      </c>
      <c r="AU1053" s="658">
        <v>0</v>
      </c>
      <c r="AV1053" s="658">
        <v>0</v>
      </c>
      <c r="AW1053" s="613">
        <f t="shared" si="12688"/>
        <v>1.35</v>
      </c>
      <c r="AX1053" s="645">
        <f t="shared" si="12666"/>
        <v>1.35</v>
      </c>
      <c r="AY1053" s="656" t="e">
        <f t="shared" si="12667"/>
        <v>#DIV/0!</v>
      </c>
      <c r="AZ1053" s="661"/>
    </row>
    <row r="1054" spans="1:52">
      <c r="A1054" s="590"/>
      <c r="B1054" s="646" t="s">
        <v>305</v>
      </c>
      <c r="C1054" s="646" t="s">
        <v>1187</v>
      </c>
      <c r="D1054" s="647" t="s">
        <v>1188</v>
      </c>
      <c r="E1054" s="648"/>
      <c r="F1054" s="648"/>
      <c r="G1054" s="649"/>
      <c r="H1054" s="650">
        <v>95048.472062773217</v>
      </c>
      <c r="I1054" s="650">
        <f t="shared" si="12567"/>
        <v>95048.472062773217</v>
      </c>
      <c r="J1054" s="649">
        <v>0</v>
      </c>
      <c r="K1054" s="649">
        <v>0</v>
      </c>
      <c r="L1054" s="649">
        <v>0</v>
      </c>
      <c r="M1054" s="649">
        <v>0</v>
      </c>
      <c r="N1054" s="649">
        <v>0</v>
      </c>
      <c r="O1054" s="649">
        <f t="shared" ref="O1054" si="12849">+O1055*H1054</f>
        <v>28514.541618831965</v>
      </c>
      <c r="P1054" s="649">
        <f t="shared" ref="P1054" si="12850">((P1055*$H1054)-((P1055*$H1054*$E1055)+(P1055*$H1054*$F1055)))</f>
        <v>5560.335615672233</v>
      </c>
      <c r="Q1054" s="649">
        <f t="shared" ref="Q1054" si="12851">((Q1055*$H1054)-((Q1055*$H1054*$E1055)+(Q1055*$H1054*$F1055)))</f>
        <v>45100.499993785896</v>
      </c>
      <c r="R1054" s="649">
        <f t="shared" ref="R1054" si="12852">((R1055*$H1054)-((R1055*$H1054*$E1055)+(R1055*$H1054*$F1055)))</f>
        <v>11120.67123134447</v>
      </c>
      <c r="S1054" s="649">
        <f t="shared" ref="S1054" si="12853">((S1055*$H1054)-((S1055*$H1054*$E1055)+(S1055*$H1054*$F1055)))</f>
        <v>0</v>
      </c>
      <c r="T1054" s="649">
        <f t="shared" ref="T1054" si="12854">((T1055*$H1054)-((T1055*$H1054*$E1055)+(T1055*$H1054*$F1055)))</f>
        <v>0</v>
      </c>
      <c r="U1054" s="649">
        <f t="shared" ref="U1054" si="12855">((U1055*$H1054)-((U1055*$H1054*$E1055)+(U1055*$H1054*$F1055)))</f>
        <v>0</v>
      </c>
      <c r="V1054" s="649">
        <f t="shared" ref="V1054" si="12856">((V1055*$H1054)-((V1055*$H1054*$E1055)+(V1055*$H1054*$F1055)))</f>
        <v>0</v>
      </c>
      <c r="W1054" s="649">
        <f t="shared" ref="W1054" si="12857">((W1055*$H1054)-((W1055*$H1054*$E1055)+(W1055*$H1054*$F1055)))</f>
        <v>0</v>
      </c>
      <c r="X1054" s="649">
        <f t="shared" ref="X1054" si="12858">((X1055*$H1054)-((X1055*$H1054*$E1055)+(X1055*$H1054*$F1055)))</f>
        <v>0</v>
      </c>
      <c r="Y1054" s="649">
        <f t="shared" ref="Y1054" si="12859">((Y1055*$H1054)-((Y1055*$H1054*$E1055)+(Y1055*$H1054*$F1055)))</f>
        <v>0</v>
      </c>
      <c r="Z1054" s="649">
        <f t="shared" ref="Z1054" si="12860">((Z1055*$H1054)-((Z1055*$H1054*$E1055)+(Z1055*$H1054*$F1055)))</f>
        <v>0</v>
      </c>
      <c r="AA1054" s="649">
        <f t="shared" ref="AA1054" si="12861">((AA1055*$H1054)-((AA1055*$H1054*$E1055)+(AA1055*$H1054*$F1055)))</f>
        <v>0</v>
      </c>
      <c r="AB1054" s="649">
        <f t="shared" ref="AB1054" si="12862">((AB1055*$H1054)-((AB1055*$H1054*$E1055)+(AB1055*$H1054*$F1055)))</f>
        <v>0</v>
      </c>
      <c r="AC1054" s="649">
        <f t="shared" ref="AC1054" si="12863">((AC1055*$H1054)-((AC1055*$H1054*$E1055)+(AC1055*$H1054*$F1055)))</f>
        <v>0</v>
      </c>
      <c r="AD1054" s="649">
        <f t="shared" ref="AD1054" si="12864">((AD1055*$H1054)-((AD1055*$H1054*$E1055)+(AD1055*$H1054*$F1055)))</f>
        <v>0</v>
      </c>
      <c r="AE1054" s="649">
        <f t="shared" ref="AE1054" si="12865">((AE1055*$H1054)-((AE1055*$H1054*$E1055)+(AE1055*$H1054*$F1055)))</f>
        <v>0</v>
      </c>
      <c r="AF1054" s="649">
        <f t="shared" ref="AF1054" si="12866">((AF1055*$H1054)-((AF1055*$H1054*$E1055)+(AF1055*$H1054*$F1055)))</f>
        <v>0</v>
      </c>
      <c r="AG1054" s="649">
        <f t="shared" ref="AG1054" si="12867">((AG1055*$H1054)-((AG1055*$H1054*$E1055)+(AG1055*$H1054*$F1055)))</f>
        <v>0</v>
      </c>
      <c r="AH1054" s="649">
        <f>+AH1055*H1054</f>
        <v>4752.4236031386608</v>
      </c>
      <c r="AI1054" s="649">
        <f t="shared" ref="AI1054" si="12868">+AI1055*H1054</f>
        <v>0</v>
      </c>
      <c r="AJ1054" s="649">
        <v>0</v>
      </c>
      <c r="AK1054" s="649">
        <v>0</v>
      </c>
      <c r="AL1054" s="649">
        <v>0</v>
      </c>
      <c r="AM1054" s="649">
        <v>0</v>
      </c>
      <c r="AN1054" s="649">
        <v>0</v>
      </c>
      <c r="AO1054" s="649">
        <v>0</v>
      </c>
      <c r="AP1054" s="649">
        <v>0</v>
      </c>
      <c r="AQ1054" s="649">
        <v>0</v>
      </c>
      <c r="AR1054" s="649">
        <v>0</v>
      </c>
      <c r="AS1054" s="649">
        <v>0</v>
      </c>
      <c r="AT1054" s="649">
        <v>0</v>
      </c>
      <c r="AU1054" s="649">
        <v>0</v>
      </c>
      <c r="AV1054" s="649">
        <v>0</v>
      </c>
      <c r="AW1054" s="613">
        <f t="shared" si="12688"/>
        <v>95048.472062773217</v>
      </c>
      <c r="AX1054" s="645">
        <f t="shared" si="12666"/>
        <v>0</v>
      </c>
      <c r="AY1054" s="656">
        <f t="shared" si="12667"/>
        <v>0</v>
      </c>
      <c r="AZ1054" s="591"/>
    </row>
    <row r="1055" spans="1:52" s="314" customFormat="1">
      <c r="A1055" s="642"/>
      <c r="B1055" s="636"/>
      <c r="C1055" s="636"/>
      <c r="D1055" s="651"/>
      <c r="E1055" s="652">
        <v>0.3</v>
      </c>
      <c r="F1055" s="652">
        <v>0.05</v>
      </c>
      <c r="G1055" s="653"/>
      <c r="H1055" s="640"/>
      <c r="I1055" s="640">
        <f t="shared" si="12567"/>
        <v>1.3500000000000003</v>
      </c>
      <c r="J1055" s="658">
        <v>0</v>
      </c>
      <c r="K1055" s="658">
        <v>0</v>
      </c>
      <c r="L1055" s="658">
        <v>0</v>
      </c>
      <c r="M1055" s="658">
        <v>0</v>
      </c>
      <c r="N1055" s="658">
        <v>0</v>
      </c>
      <c r="O1055" s="658">
        <v>0.3</v>
      </c>
      <c r="P1055" s="658">
        <v>0.09</v>
      </c>
      <c r="Q1055" s="658">
        <v>0.73</v>
      </c>
      <c r="R1055" s="658">
        <v>0.18000000000000005</v>
      </c>
      <c r="S1055" s="658">
        <v>0</v>
      </c>
      <c r="T1055" s="658">
        <v>0</v>
      </c>
      <c r="U1055" s="658">
        <v>0</v>
      </c>
      <c r="V1055" s="658">
        <v>0</v>
      </c>
      <c r="W1055" s="658">
        <v>0</v>
      </c>
      <c r="X1055" s="658">
        <v>0</v>
      </c>
      <c r="Y1055" s="658">
        <v>0</v>
      </c>
      <c r="Z1055" s="658">
        <v>0</v>
      </c>
      <c r="AA1055" s="658">
        <v>0</v>
      </c>
      <c r="AB1055" s="658">
        <v>0</v>
      </c>
      <c r="AC1055" s="658">
        <v>0</v>
      </c>
      <c r="AD1055" s="658">
        <v>0</v>
      </c>
      <c r="AE1055" s="658">
        <v>0</v>
      </c>
      <c r="AF1055" s="658">
        <v>0</v>
      </c>
      <c r="AG1055" s="658">
        <v>0</v>
      </c>
      <c r="AH1055" s="658">
        <v>0.05</v>
      </c>
      <c r="AI1055" s="658">
        <v>0</v>
      </c>
      <c r="AJ1055" s="658">
        <v>0</v>
      </c>
      <c r="AK1055" s="658">
        <v>0</v>
      </c>
      <c r="AL1055" s="658">
        <v>0</v>
      </c>
      <c r="AM1055" s="658">
        <v>0</v>
      </c>
      <c r="AN1055" s="658">
        <v>0</v>
      </c>
      <c r="AO1055" s="658">
        <v>0</v>
      </c>
      <c r="AP1055" s="658">
        <v>0</v>
      </c>
      <c r="AQ1055" s="658">
        <v>0</v>
      </c>
      <c r="AR1055" s="658">
        <v>0</v>
      </c>
      <c r="AS1055" s="658">
        <v>0</v>
      </c>
      <c r="AT1055" s="658">
        <v>0</v>
      </c>
      <c r="AU1055" s="658">
        <v>0</v>
      </c>
      <c r="AV1055" s="658">
        <v>0</v>
      </c>
      <c r="AW1055" s="613">
        <f t="shared" si="12688"/>
        <v>1.3500000000000003</v>
      </c>
      <c r="AX1055" s="645">
        <f t="shared" si="12666"/>
        <v>1.3500000000000003</v>
      </c>
      <c r="AY1055" s="656" t="e">
        <f t="shared" si="12667"/>
        <v>#DIV/0!</v>
      </c>
      <c r="AZ1055" s="661"/>
    </row>
    <row r="1056" spans="1:52">
      <c r="A1056" s="590"/>
      <c r="B1056" s="646" t="s">
        <v>305</v>
      </c>
      <c r="C1056" s="646" t="s">
        <v>1189</v>
      </c>
      <c r="D1056" s="647" t="s">
        <v>1190</v>
      </c>
      <c r="E1056" s="648"/>
      <c r="F1056" s="648"/>
      <c r="G1056" s="649"/>
      <c r="H1056" s="650">
        <v>64666.016685884075</v>
      </c>
      <c r="I1056" s="650">
        <f t="shared" si="12567"/>
        <v>64666.016685884075</v>
      </c>
      <c r="J1056" s="649">
        <v>0</v>
      </c>
      <c r="K1056" s="649">
        <v>0</v>
      </c>
      <c r="L1056" s="649">
        <v>0</v>
      </c>
      <c r="M1056" s="649">
        <v>0</v>
      </c>
      <c r="N1056" s="649">
        <v>0</v>
      </c>
      <c r="O1056" s="649">
        <f t="shared" ref="O1056" si="12869">+O1057*H1056</f>
        <v>19399.805005765222</v>
      </c>
      <c r="P1056" s="649">
        <f t="shared" ref="P1056" si="12870">((P1057*$H1056)-((P1057*$H1056*$E1057)+(P1057*$H1056*$F1057)))</f>
        <v>0</v>
      </c>
      <c r="Q1056" s="649">
        <f t="shared" ref="Q1056" si="12871">((Q1057*$H1056)-((Q1057*$H1056*$E1057)+(Q1057*$H1056*$F1057)))</f>
        <v>0</v>
      </c>
      <c r="R1056" s="649">
        <f t="shared" ref="R1056" si="12872">((R1057*$H1056)-((R1057*$H1056*$E1057)+(R1057*$H1056*$F1057)))</f>
        <v>2942.3037592077258</v>
      </c>
      <c r="S1056" s="649">
        <f t="shared" ref="S1056" si="12873">((S1057*$H1056)-((S1057*$H1056*$E1057)+(S1057*$H1056*$F1057)))</f>
        <v>8826.9112776231777</v>
      </c>
      <c r="T1056" s="649">
        <f t="shared" ref="T1056" si="12874">((T1057*$H1056)-((T1057*$H1056*$E1057)+(T1057*$H1056*$F1057)))</f>
        <v>14711.518796038628</v>
      </c>
      <c r="U1056" s="649">
        <f t="shared" ref="U1056" si="12875">((U1057*$H1056)-((U1057*$H1056*$E1057)+(U1057*$H1056*$F1057)))</f>
        <v>13450.531470663886</v>
      </c>
      <c r="V1056" s="649">
        <f t="shared" ref="V1056" si="12876">((V1057*$H1056)-((V1057*$H1056*$E1057)+(V1057*$H1056*$F1057)))</f>
        <v>2101.6455422912345</v>
      </c>
      <c r="W1056" s="649">
        <f t="shared" ref="W1056" si="12877">((W1057*$H1056)-((W1057*$H1056*$E1057)+(W1057*$H1056*$F1057)))</f>
        <v>0</v>
      </c>
      <c r="X1056" s="649">
        <f t="shared" ref="X1056" si="12878">((X1057*$H1056)-((X1057*$H1056*$E1057)+(X1057*$H1056*$F1057)))</f>
        <v>0</v>
      </c>
      <c r="Y1056" s="649">
        <f t="shared" ref="Y1056" si="12879">((Y1057*$H1056)-((Y1057*$H1056*$E1057)+(Y1057*$H1056*$F1057)))</f>
        <v>0</v>
      </c>
      <c r="Z1056" s="649">
        <f t="shared" ref="Z1056" si="12880">((Z1057*$H1056)-((Z1057*$H1056*$E1057)+(Z1057*$H1056*$F1057)))</f>
        <v>0</v>
      </c>
      <c r="AA1056" s="649">
        <f t="shared" ref="AA1056" si="12881">((AA1057*$H1056)-((AA1057*$H1056*$E1057)+(AA1057*$H1056*$F1057)))</f>
        <v>0</v>
      </c>
      <c r="AB1056" s="649">
        <f t="shared" ref="AB1056" si="12882">((AB1057*$H1056)-((AB1057*$H1056*$E1057)+(AB1057*$H1056*$F1057)))</f>
        <v>0</v>
      </c>
      <c r="AC1056" s="649">
        <f t="shared" ref="AC1056" si="12883">((AC1057*$H1056)-((AC1057*$H1056*$E1057)+(AC1057*$H1056*$F1057)))</f>
        <v>0</v>
      </c>
      <c r="AD1056" s="649">
        <f t="shared" ref="AD1056" si="12884">((AD1057*$H1056)-((AD1057*$H1056*$E1057)+(AD1057*$H1056*$F1057)))</f>
        <v>0</v>
      </c>
      <c r="AE1056" s="649">
        <f t="shared" ref="AE1056" si="12885">((AE1057*$H1056)-((AE1057*$H1056*$E1057)+(AE1057*$H1056*$F1057)))</f>
        <v>0</v>
      </c>
      <c r="AF1056" s="649">
        <f t="shared" ref="AF1056" si="12886">((AF1057*$H1056)-((AF1057*$H1056*$E1057)+(AF1057*$H1056*$F1057)))</f>
        <v>0</v>
      </c>
      <c r="AG1056" s="649">
        <f t="shared" ref="AG1056" si="12887">((AG1057*$H1056)-((AG1057*$H1056*$E1057)+(AG1057*$H1056*$F1057)))</f>
        <v>0</v>
      </c>
      <c r="AH1056" s="649">
        <f>+AH1057*H1056</f>
        <v>3233.3008342942039</v>
      </c>
      <c r="AI1056" s="649">
        <f t="shared" ref="AI1056" si="12888">+AI1057*H1056</f>
        <v>0</v>
      </c>
      <c r="AJ1056" s="649">
        <v>0</v>
      </c>
      <c r="AK1056" s="649">
        <v>0</v>
      </c>
      <c r="AL1056" s="649">
        <v>0</v>
      </c>
      <c r="AM1056" s="649">
        <v>0</v>
      </c>
      <c r="AN1056" s="649">
        <v>0</v>
      </c>
      <c r="AO1056" s="649">
        <v>0</v>
      </c>
      <c r="AP1056" s="649">
        <v>0</v>
      </c>
      <c r="AQ1056" s="649">
        <v>0</v>
      </c>
      <c r="AR1056" s="649">
        <v>0</v>
      </c>
      <c r="AS1056" s="649">
        <v>0</v>
      </c>
      <c r="AT1056" s="649">
        <v>0</v>
      </c>
      <c r="AU1056" s="649">
        <v>0</v>
      </c>
      <c r="AV1056" s="649">
        <v>0</v>
      </c>
      <c r="AW1056" s="613">
        <f t="shared" si="12688"/>
        <v>64666.016685884075</v>
      </c>
      <c r="AX1056" s="645">
        <f t="shared" si="12666"/>
        <v>0</v>
      </c>
      <c r="AY1056" s="656">
        <f t="shared" si="12667"/>
        <v>0</v>
      </c>
      <c r="AZ1056" s="591"/>
    </row>
    <row r="1057" spans="1:52" s="314" customFormat="1">
      <c r="A1057" s="642"/>
      <c r="B1057" s="636"/>
      <c r="C1057" s="636"/>
      <c r="D1057" s="651"/>
      <c r="E1057" s="652">
        <v>0.3</v>
      </c>
      <c r="F1057" s="652">
        <v>0.05</v>
      </c>
      <c r="G1057" s="653"/>
      <c r="H1057" s="640"/>
      <c r="I1057" s="640">
        <f t="shared" si="12567"/>
        <v>1.35</v>
      </c>
      <c r="J1057" s="658">
        <v>0</v>
      </c>
      <c r="K1057" s="658">
        <v>0</v>
      </c>
      <c r="L1057" s="658">
        <v>0</v>
      </c>
      <c r="M1057" s="658">
        <v>0</v>
      </c>
      <c r="N1057" s="658">
        <v>0</v>
      </c>
      <c r="O1057" s="658">
        <v>0.3</v>
      </c>
      <c r="P1057" s="658">
        <v>0</v>
      </c>
      <c r="Q1057" s="658">
        <v>0</v>
      </c>
      <c r="R1057" s="658">
        <v>7.0000000000000007E-2</v>
      </c>
      <c r="S1057" s="658">
        <v>0.21000000000000002</v>
      </c>
      <c r="T1057" s="658">
        <v>0.35</v>
      </c>
      <c r="U1057" s="658">
        <v>0.31999999999999995</v>
      </c>
      <c r="V1057" s="658">
        <v>5.0000000000000044E-2</v>
      </c>
      <c r="W1057" s="658">
        <v>0</v>
      </c>
      <c r="X1057" s="658">
        <v>0</v>
      </c>
      <c r="Y1057" s="658">
        <v>0</v>
      </c>
      <c r="Z1057" s="658">
        <v>0</v>
      </c>
      <c r="AA1057" s="658">
        <v>0</v>
      </c>
      <c r="AB1057" s="658">
        <v>0</v>
      </c>
      <c r="AC1057" s="658">
        <v>0</v>
      </c>
      <c r="AD1057" s="658">
        <v>0</v>
      </c>
      <c r="AE1057" s="658">
        <v>0</v>
      </c>
      <c r="AF1057" s="658">
        <v>0</v>
      </c>
      <c r="AG1057" s="658">
        <v>0</v>
      </c>
      <c r="AH1057" s="658">
        <v>0.05</v>
      </c>
      <c r="AI1057" s="658">
        <v>0</v>
      </c>
      <c r="AJ1057" s="658">
        <v>0</v>
      </c>
      <c r="AK1057" s="658">
        <v>0</v>
      </c>
      <c r="AL1057" s="658">
        <v>0</v>
      </c>
      <c r="AM1057" s="658">
        <v>0</v>
      </c>
      <c r="AN1057" s="658">
        <v>0</v>
      </c>
      <c r="AO1057" s="658">
        <v>0</v>
      </c>
      <c r="AP1057" s="658">
        <v>0</v>
      </c>
      <c r="AQ1057" s="658">
        <v>0</v>
      </c>
      <c r="AR1057" s="658">
        <v>0</v>
      </c>
      <c r="AS1057" s="658">
        <v>0</v>
      </c>
      <c r="AT1057" s="658">
        <v>0</v>
      </c>
      <c r="AU1057" s="658">
        <v>0</v>
      </c>
      <c r="AV1057" s="658">
        <v>0</v>
      </c>
      <c r="AW1057" s="613">
        <f t="shared" si="12688"/>
        <v>1.35</v>
      </c>
      <c r="AX1057" s="645">
        <f t="shared" si="12666"/>
        <v>1.35</v>
      </c>
      <c r="AY1057" s="656" t="e">
        <f t="shared" si="12667"/>
        <v>#DIV/0!</v>
      </c>
      <c r="AZ1057" s="661"/>
    </row>
    <row r="1058" spans="1:52">
      <c r="A1058" s="590"/>
      <c r="B1058" s="646" t="s">
        <v>305</v>
      </c>
      <c r="C1058" s="646" t="s">
        <v>1191</v>
      </c>
      <c r="D1058" s="647" t="s">
        <v>1192</v>
      </c>
      <c r="E1058" s="648"/>
      <c r="F1058" s="648"/>
      <c r="G1058" s="649"/>
      <c r="H1058" s="650">
        <v>64666.016685884075</v>
      </c>
      <c r="I1058" s="650">
        <f t="shared" si="12567"/>
        <v>64666.016685884082</v>
      </c>
      <c r="J1058" s="649">
        <v>0</v>
      </c>
      <c r="K1058" s="649">
        <v>0</v>
      </c>
      <c r="L1058" s="649">
        <v>0</v>
      </c>
      <c r="M1058" s="649">
        <v>0</v>
      </c>
      <c r="N1058" s="649">
        <v>0</v>
      </c>
      <c r="O1058" s="649">
        <f t="shared" ref="O1058" si="12889">+O1059*H1058</f>
        <v>19399.805005765222</v>
      </c>
      <c r="P1058" s="649">
        <f t="shared" ref="P1058" si="12890">((P1059*$H1058)-((P1059*$H1058*$E1059)+(P1059*$H1058*$F1059)))</f>
        <v>0</v>
      </c>
      <c r="Q1058" s="649">
        <f t="shared" ref="Q1058" si="12891">((Q1059*$H1058)-((Q1059*$H1058*$E1059)+(Q1059*$H1058*$F1059)))</f>
        <v>0</v>
      </c>
      <c r="R1058" s="649">
        <f t="shared" ref="R1058" si="12892">((R1059*$H1058)-((R1059*$H1058*$E1059)+(R1059*$H1058*$F1059)))</f>
        <v>0</v>
      </c>
      <c r="S1058" s="649">
        <f t="shared" ref="S1058" si="12893">((S1059*$H1058)-((S1059*$H1058*$E1059)+(S1059*$H1058*$F1059)))</f>
        <v>24379.088290578296</v>
      </c>
      <c r="T1058" s="649">
        <f t="shared" ref="T1058" si="12894">((T1059*$H1058)-((T1059*$H1058*$E1059)+(T1059*$H1058*$F1059)))</f>
        <v>17653.822555246355</v>
      </c>
      <c r="U1058" s="649">
        <f t="shared" ref="U1058" si="12895">((U1059*$H1058)-((U1059*$H1058*$E1059)+(U1059*$H1058*$F1059)))</f>
        <v>0</v>
      </c>
      <c r="V1058" s="649">
        <f t="shared" ref="V1058" si="12896">((V1059*$H1058)-((V1059*$H1058*$E1059)+(V1059*$H1058*$F1059)))</f>
        <v>0</v>
      </c>
      <c r="W1058" s="649">
        <f t="shared" ref="W1058" si="12897">((W1059*$H1058)-((W1059*$H1058*$E1059)+(W1059*$H1058*$F1059)))</f>
        <v>0</v>
      </c>
      <c r="X1058" s="649">
        <f t="shared" ref="X1058" si="12898">((X1059*$H1058)-((X1059*$H1058*$E1059)+(X1059*$H1058*$F1059)))</f>
        <v>0</v>
      </c>
      <c r="Y1058" s="649">
        <f t="shared" ref="Y1058" si="12899">((Y1059*$H1058)-((Y1059*$H1058*$E1059)+(Y1059*$H1058*$F1059)))</f>
        <v>0</v>
      </c>
      <c r="Z1058" s="649">
        <f t="shared" ref="Z1058" si="12900">((Z1059*$H1058)-((Z1059*$H1058*$E1059)+(Z1059*$H1058*$F1059)))</f>
        <v>0</v>
      </c>
      <c r="AA1058" s="649">
        <f t="shared" ref="AA1058" si="12901">((AA1059*$H1058)-((AA1059*$H1058*$E1059)+(AA1059*$H1058*$F1059)))</f>
        <v>0</v>
      </c>
      <c r="AB1058" s="649">
        <f t="shared" ref="AB1058" si="12902">((AB1059*$H1058)-((AB1059*$H1058*$E1059)+(AB1059*$H1058*$F1059)))</f>
        <v>0</v>
      </c>
      <c r="AC1058" s="649">
        <f t="shared" ref="AC1058" si="12903">((AC1059*$H1058)-((AC1059*$H1058*$E1059)+(AC1059*$H1058*$F1059)))</f>
        <v>0</v>
      </c>
      <c r="AD1058" s="649">
        <f t="shared" ref="AD1058" si="12904">((AD1059*$H1058)-((AD1059*$H1058*$E1059)+(AD1059*$H1058*$F1059)))</f>
        <v>0</v>
      </c>
      <c r="AE1058" s="649">
        <f t="shared" ref="AE1058" si="12905">((AE1059*$H1058)-((AE1059*$H1058*$E1059)+(AE1059*$H1058*$F1059)))</f>
        <v>0</v>
      </c>
      <c r="AF1058" s="649">
        <f t="shared" ref="AF1058" si="12906">((AF1059*$H1058)-((AF1059*$H1058*$E1059)+(AF1059*$H1058*$F1059)))</f>
        <v>0</v>
      </c>
      <c r="AG1058" s="649">
        <f t="shared" ref="AG1058" si="12907">((AG1059*$H1058)-((AG1059*$H1058*$E1059)+(AG1059*$H1058*$F1059)))</f>
        <v>0</v>
      </c>
      <c r="AH1058" s="649">
        <f>+AH1059*H1058</f>
        <v>3233.3008342942039</v>
      </c>
      <c r="AI1058" s="649">
        <f t="shared" ref="AI1058" si="12908">+AI1059*H1058</f>
        <v>0</v>
      </c>
      <c r="AJ1058" s="649">
        <v>0</v>
      </c>
      <c r="AK1058" s="649">
        <v>0</v>
      </c>
      <c r="AL1058" s="649">
        <v>0</v>
      </c>
      <c r="AM1058" s="649">
        <v>0</v>
      </c>
      <c r="AN1058" s="649">
        <v>0</v>
      </c>
      <c r="AO1058" s="649">
        <v>0</v>
      </c>
      <c r="AP1058" s="649">
        <v>0</v>
      </c>
      <c r="AQ1058" s="649">
        <v>0</v>
      </c>
      <c r="AR1058" s="649">
        <v>0</v>
      </c>
      <c r="AS1058" s="649">
        <v>0</v>
      </c>
      <c r="AT1058" s="649">
        <v>0</v>
      </c>
      <c r="AU1058" s="649">
        <v>0</v>
      </c>
      <c r="AV1058" s="649">
        <v>0</v>
      </c>
      <c r="AW1058" s="613">
        <f t="shared" si="12688"/>
        <v>64666.016685884082</v>
      </c>
      <c r="AX1058" s="645">
        <f t="shared" si="12666"/>
        <v>0</v>
      </c>
      <c r="AY1058" s="656">
        <f t="shared" si="12667"/>
        <v>0</v>
      </c>
      <c r="AZ1058" s="591"/>
    </row>
    <row r="1059" spans="1:52" s="314" customFormat="1">
      <c r="A1059" s="642"/>
      <c r="B1059" s="636"/>
      <c r="C1059" s="636"/>
      <c r="D1059" s="651"/>
      <c r="E1059" s="652">
        <v>0.3</v>
      </c>
      <c r="F1059" s="652">
        <v>0.05</v>
      </c>
      <c r="G1059" s="653"/>
      <c r="H1059" s="640"/>
      <c r="I1059" s="640">
        <f t="shared" si="12567"/>
        <v>1.3499999999999999</v>
      </c>
      <c r="J1059" s="658">
        <v>0</v>
      </c>
      <c r="K1059" s="658">
        <v>0</v>
      </c>
      <c r="L1059" s="658">
        <v>0</v>
      </c>
      <c r="M1059" s="658">
        <v>0</v>
      </c>
      <c r="N1059" s="658">
        <v>0</v>
      </c>
      <c r="O1059" s="658">
        <v>0.3</v>
      </c>
      <c r="P1059" s="658">
        <v>0</v>
      </c>
      <c r="Q1059" s="658">
        <v>0</v>
      </c>
      <c r="R1059" s="658">
        <v>0</v>
      </c>
      <c r="S1059" s="658">
        <v>0.57999999999999996</v>
      </c>
      <c r="T1059" s="658">
        <v>0.42000000000000004</v>
      </c>
      <c r="U1059" s="658">
        <v>0</v>
      </c>
      <c r="V1059" s="658">
        <v>0</v>
      </c>
      <c r="W1059" s="658">
        <v>0</v>
      </c>
      <c r="X1059" s="658">
        <v>0</v>
      </c>
      <c r="Y1059" s="658">
        <v>0</v>
      </c>
      <c r="Z1059" s="658">
        <v>0</v>
      </c>
      <c r="AA1059" s="658">
        <v>0</v>
      </c>
      <c r="AB1059" s="658">
        <v>0</v>
      </c>
      <c r="AC1059" s="658">
        <v>0</v>
      </c>
      <c r="AD1059" s="658">
        <v>0</v>
      </c>
      <c r="AE1059" s="658">
        <v>0</v>
      </c>
      <c r="AF1059" s="658">
        <v>0</v>
      </c>
      <c r="AG1059" s="658">
        <v>0</v>
      </c>
      <c r="AH1059" s="658">
        <v>0.05</v>
      </c>
      <c r="AI1059" s="658">
        <v>0</v>
      </c>
      <c r="AJ1059" s="658">
        <v>0</v>
      </c>
      <c r="AK1059" s="658">
        <v>0</v>
      </c>
      <c r="AL1059" s="658">
        <v>0</v>
      </c>
      <c r="AM1059" s="658">
        <v>0</v>
      </c>
      <c r="AN1059" s="658">
        <v>0</v>
      </c>
      <c r="AO1059" s="658">
        <v>0</v>
      </c>
      <c r="AP1059" s="658">
        <v>0</v>
      </c>
      <c r="AQ1059" s="658">
        <v>0</v>
      </c>
      <c r="AR1059" s="658">
        <v>0</v>
      </c>
      <c r="AS1059" s="658">
        <v>0</v>
      </c>
      <c r="AT1059" s="658">
        <v>0</v>
      </c>
      <c r="AU1059" s="658">
        <v>0</v>
      </c>
      <c r="AV1059" s="658">
        <v>0</v>
      </c>
      <c r="AW1059" s="613">
        <f t="shared" si="12688"/>
        <v>1.3499999999999999</v>
      </c>
      <c r="AX1059" s="645">
        <f t="shared" si="12666"/>
        <v>1.3499999999999999</v>
      </c>
      <c r="AY1059" s="656" t="e">
        <f t="shared" si="12667"/>
        <v>#DIV/0!</v>
      </c>
      <c r="AZ1059" s="661"/>
    </row>
    <row r="1060" spans="1:52">
      <c r="A1060" s="590"/>
      <c r="B1060" s="646" t="s">
        <v>305</v>
      </c>
      <c r="C1060" s="646" t="s">
        <v>1193</v>
      </c>
      <c r="D1060" s="647" t="s">
        <v>1194</v>
      </c>
      <c r="E1060" s="648"/>
      <c r="F1060" s="648"/>
      <c r="G1060" s="649"/>
      <c r="H1060" s="650">
        <v>64666.016685884075</v>
      </c>
      <c r="I1060" s="650">
        <f t="shared" si="12567"/>
        <v>64666.016685884082</v>
      </c>
      <c r="J1060" s="649">
        <v>0</v>
      </c>
      <c r="K1060" s="649">
        <v>0</v>
      </c>
      <c r="L1060" s="649">
        <v>0</v>
      </c>
      <c r="M1060" s="649">
        <v>0</v>
      </c>
      <c r="N1060" s="649">
        <v>0</v>
      </c>
      <c r="O1060" s="649">
        <f t="shared" ref="O1060" si="12909">+O1061*H1060</f>
        <v>19399.805005765222</v>
      </c>
      <c r="P1060" s="649">
        <f t="shared" ref="P1060" si="12910">((P1061*$H1060)-((P1061*$H1060*$E1061)+(P1061*$H1060*$F1061)))</f>
        <v>0</v>
      </c>
      <c r="Q1060" s="649">
        <f t="shared" ref="Q1060" si="12911">((Q1061*$H1060)-((Q1061*$H1060*$E1061)+(Q1061*$H1060*$F1061)))</f>
        <v>0</v>
      </c>
      <c r="R1060" s="649">
        <f t="shared" ref="R1060" si="12912">((R1061*$H1060)-((R1061*$H1060*$E1061)+(R1061*$H1060*$F1061)))</f>
        <v>0</v>
      </c>
      <c r="S1060" s="649">
        <f t="shared" ref="S1060" si="12913">((S1061*$H1060)-((S1061*$H1060*$E1061)+(S1061*$H1060*$F1061)))</f>
        <v>0</v>
      </c>
      <c r="T1060" s="649">
        <f t="shared" ref="T1060" si="12914">((T1061*$H1060)-((T1061*$H1060*$E1061)+(T1061*$H1060*$F1061)))</f>
        <v>27321.392049786024</v>
      </c>
      <c r="U1060" s="649">
        <f t="shared" ref="U1060" si="12915">((U1061*$H1060)-((U1061*$H1060*$E1061)+(U1061*$H1060*$F1061)))</f>
        <v>14711.518796038628</v>
      </c>
      <c r="V1060" s="649">
        <f t="shared" ref="V1060" si="12916">((V1061*$H1060)-((V1061*$H1060*$E1061)+(V1061*$H1060*$F1061)))</f>
        <v>0</v>
      </c>
      <c r="W1060" s="649">
        <f t="shared" ref="W1060" si="12917">((W1061*$H1060)-((W1061*$H1060*$E1061)+(W1061*$H1060*$F1061)))</f>
        <v>0</v>
      </c>
      <c r="X1060" s="649">
        <f t="shared" ref="X1060" si="12918">((X1061*$H1060)-((X1061*$H1060*$E1061)+(X1061*$H1060*$F1061)))</f>
        <v>0</v>
      </c>
      <c r="Y1060" s="649">
        <f t="shared" ref="Y1060" si="12919">((Y1061*$H1060)-((Y1061*$H1060*$E1061)+(Y1061*$H1060*$F1061)))</f>
        <v>0</v>
      </c>
      <c r="Z1060" s="649">
        <f t="shared" ref="Z1060" si="12920">((Z1061*$H1060)-((Z1061*$H1060*$E1061)+(Z1061*$H1060*$F1061)))</f>
        <v>0</v>
      </c>
      <c r="AA1060" s="649">
        <f t="shared" ref="AA1060" si="12921">((AA1061*$H1060)-((AA1061*$H1060*$E1061)+(AA1061*$H1060*$F1061)))</f>
        <v>0</v>
      </c>
      <c r="AB1060" s="649">
        <f t="shared" ref="AB1060" si="12922">((AB1061*$H1060)-((AB1061*$H1060*$E1061)+(AB1061*$H1060*$F1061)))</f>
        <v>0</v>
      </c>
      <c r="AC1060" s="649">
        <f t="shared" ref="AC1060" si="12923">((AC1061*$H1060)-((AC1061*$H1060*$E1061)+(AC1061*$H1060*$F1061)))</f>
        <v>0</v>
      </c>
      <c r="AD1060" s="649">
        <f t="shared" ref="AD1060" si="12924">((AD1061*$H1060)-((AD1061*$H1060*$E1061)+(AD1061*$H1060*$F1061)))</f>
        <v>0</v>
      </c>
      <c r="AE1060" s="649">
        <f t="shared" ref="AE1060" si="12925">((AE1061*$H1060)-((AE1061*$H1060*$E1061)+(AE1061*$H1060*$F1061)))</f>
        <v>0</v>
      </c>
      <c r="AF1060" s="649">
        <f t="shared" ref="AF1060" si="12926">((AF1061*$H1060)-((AF1061*$H1060*$E1061)+(AF1061*$H1060*$F1061)))</f>
        <v>0</v>
      </c>
      <c r="AG1060" s="649">
        <f t="shared" ref="AG1060" si="12927">((AG1061*$H1060)-((AG1061*$H1060*$E1061)+(AG1061*$H1060*$F1061)))</f>
        <v>0</v>
      </c>
      <c r="AH1060" s="649">
        <f>+AH1061*H1060</f>
        <v>3233.3008342942039</v>
      </c>
      <c r="AI1060" s="649">
        <f t="shared" ref="AI1060" si="12928">+AI1061*H1060</f>
        <v>0</v>
      </c>
      <c r="AJ1060" s="649">
        <v>0</v>
      </c>
      <c r="AK1060" s="649">
        <v>0</v>
      </c>
      <c r="AL1060" s="649">
        <v>0</v>
      </c>
      <c r="AM1060" s="649">
        <v>0</v>
      </c>
      <c r="AN1060" s="649">
        <v>0</v>
      </c>
      <c r="AO1060" s="649">
        <v>0</v>
      </c>
      <c r="AP1060" s="649">
        <v>0</v>
      </c>
      <c r="AQ1060" s="649">
        <v>0</v>
      </c>
      <c r="AR1060" s="649">
        <v>0</v>
      </c>
      <c r="AS1060" s="649">
        <v>0</v>
      </c>
      <c r="AT1060" s="649">
        <v>0</v>
      </c>
      <c r="AU1060" s="649">
        <v>0</v>
      </c>
      <c r="AV1060" s="649">
        <v>0</v>
      </c>
      <c r="AW1060" s="613">
        <f t="shared" si="12688"/>
        <v>64666.016685884082</v>
      </c>
      <c r="AX1060" s="645">
        <f t="shared" si="12666"/>
        <v>0</v>
      </c>
      <c r="AY1060" s="656">
        <f t="shared" si="12667"/>
        <v>0</v>
      </c>
      <c r="AZ1060" s="591"/>
    </row>
    <row r="1061" spans="1:52" s="314" customFormat="1">
      <c r="A1061" s="642"/>
      <c r="B1061" s="636"/>
      <c r="C1061" s="636"/>
      <c r="D1061" s="651"/>
      <c r="E1061" s="652">
        <v>0.3</v>
      </c>
      <c r="F1061" s="652">
        <v>0.05</v>
      </c>
      <c r="G1061" s="653"/>
      <c r="H1061" s="640"/>
      <c r="I1061" s="640">
        <f t="shared" si="12567"/>
        <v>1.3499999999999999</v>
      </c>
      <c r="J1061" s="658">
        <v>0</v>
      </c>
      <c r="K1061" s="658">
        <v>0</v>
      </c>
      <c r="L1061" s="658">
        <v>0</v>
      </c>
      <c r="M1061" s="658">
        <v>0</v>
      </c>
      <c r="N1061" s="658">
        <v>0</v>
      </c>
      <c r="O1061" s="658">
        <v>0.3</v>
      </c>
      <c r="P1061" s="658">
        <v>0</v>
      </c>
      <c r="Q1061" s="658">
        <v>0</v>
      </c>
      <c r="R1061" s="658">
        <v>0</v>
      </c>
      <c r="S1061" s="658">
        <v>0</v>
      </c>
      <c r="T1061" s="658">
        <v>0.65</v>
      </c>
      <c r="U1061" s="658">
        <v>0.35</v>
      </c>
      <c r="V1061" s="658">
        <v>0</v>
      </c>
      <c r="W1061" s="658">
        <v>0</v>
      </c>
      <c r="X1061" s="658">
        <v>0</v>
      </c>
      <c r="Y1061" s="658">
        <v>0</v>
      </c>
      <c r="Z1061" s="658">
        <v>0</v>
      </c>
      <c r="AA1061" s="658">
        <v>0</v>
      </c>
      <c r="AB1061" s="658">
        <v>0</v>
      </c>
      <c r="AC1061" s="658">
        <v>0</v>
      </c>
      <c r="AD1061" s="658">
        <v>0</v>
      </c>
      <c r="AE1061" s="658">
        <v>0</v>
      </c>
      <c r="AF1061" s="658">
        <v>0</v>
      </c>
      <c r="AG1061" s="658">
        <v>0</v>
      </c>
      <c r="AH1061" s="658">
        <v>0.05</v>
      </c>
      <c r="AI1061" s="658">
        <v>0</v>
      </c>
      <c r="AJ1061" s="658">
        <v>0</v>
      </c>
      <c r="AK1061" s="658">
        <v>0</v>
      </c>
      <c r="AL1061" s="658">
        <v>0</v>
      </c>
      <c r="AM1061" s="658">
        <v>0</v>
      </c>
      <c r="AN1061" s="658">
        <v>0</v>
      </c>
      <c r="AO1061" s="658">
        <v>0</v>
      </c>
      <c r="AP1061" s="658">
        <v>0</v>
      </c>
      <c r="AQ1061" s="658">
        <v>0</v>
      </c>
      <c r="AR1061" s="658">
        <v>0</v>
      </c>
      <c r="AS1061" s="658">
        <v>0</v>
      </c>
      <c r="AT1061" s="658">
        <v>0</v>
      </c>
      <c r="AU1061" s="658">
        <v>0</v>
      </c>
      <c r="AV1061" s="658">
        <v>0</v>
      </c>
      <c r="AW1061" s="613">
        <f t="shared" si="12688"/>
        <v>1.3499999999999999</v>
      </c>
      <c r="AX1061" s="645">
        <f t="shared" si="12666"/>
        <v>1.3499999999999999</v>
      </c>
      <c r="AY1061" s="656" t="e">
        <f t="shared" si="12667"/>
        <v>#DIV/0!</v>
      </c>
      <c r="AZ1061" s="661"/>
    </row>
    <row r="1062" spans="1:52">
      <c r="A1062" s="590"/>
      <c r="B1062" s="646" t="s">
        <v>305</v>
      </c>
      <c r="C1062" s="646" t="s">
        <v>1195</v>
      </c>
      <c r="D1062" s="647" t="s">
        <v>1196</v>
      </c>
      <c r="E1062" s="648"/>
      <c r="F1062" s="648"/>
      <c r="G1062" s="649"/>
      <c r="H1062" s="650">
        <v>64666.016685884075</v>
      </c>
      <c r="I1062" s="650">
        <f t="shared" si="12567"/>
        <v>64666.016685884075</v>
      </c>
      <c r="J1062" s="649">
        <v>0</v>
      </c>
      <c r="K1062" s="649">
        <v>0</v>
      </c>
      <c r="L1062" s="649">
        <v>0</v>
      </c>
      <c r="M1062" s="649">
        <v>0</v>
      </c>
      <c r="N1062" s="649">
        <v>0</v>
      </c>
      <c r="O1062" s="649">
        <f t="shared" ref="O1062" si="12929">+O1063*H1062</f>
        <v>19399.805005765222</v>
      </c>
      <c r="P1062" s="649">
        <f t="shared" ref="P1062" si="12930">((P1063*$H1062)-((P1063*$H1062*$E1063)+(P1063*$H1062*$F1063)))</f>
        <v>0</v>
      </c>
      <c r="Q1062" s="649">
        <f t="shared" ref="Q1062" si="12931">((Q1063*$H1062)-((Q1063*$H1062*$E1063)+(Q1063*$H1062*$F1063)))</f>
        <v>0</v>
      </c>
      <c r="R1062" s="649">
        <f t="shared" ref="R1062" si="12932">((R1063*$H1062)-((R1063*$H1062*$E1063)+(R1063*$H1062*$F1063)))</f>
        <v>0</v>
      </c>
      <c r="S1062" s="649">
        <f t="shared" ref="S1062" si="12933">((S1063*$H1062)-((S1063*$H1062*$E1063)+(S1063*$H1062*$F1063)))</f>
        <v>0</v>
      </c>
      <c r="T1062" s="649">
        <f t="shared" ref="T1062" si="12934">((T1063*$H1062)-((T1063*$H1062*$E1063)+(T1063*$H1062*$F1063)))</f>
        <v>0</v>
      </c>
      <c r="U1062" s="649">
        <f t="shared" ref="U1062" si="12935">((U1063*$H1062)-((U1063*$H1062*$E1063)+(U1063*$H1062*$F1063)))</f>
        <v>29002.708483619004</v>
      </c>
      <c r="V1062" s="649">
        <f t="shared" ref="V1062" si="12936">((V1063*$H1062)-((V1063*$H1062*$E1063)+(V1063*$H1062*$F1063)))</f>
        <v>13030.202362205644</v>
      </c>
      <c r="W1062" s="649">
        <f t="shared" ref="W1062" si="12937">((W1063*$H1062)-((W1063*$H1062*$E1063)+(W1063*$H1062*$F1063)))</f>
        <v>0</v>
      </c>
      <c r="X1062" s="649">
        <f t="shared" ref="X1062" si="12938">((X1063*$H1062)-((X1063*$H1062*$E1063)+(X1063*$H1062*$F1063)))</f>
        <v>0</v>
      </c>
      <c r="Y1062" s="649">
        <f t="shared" ref="Y1062" si="12939">((Y1063*$H1062)-((Y1063*$H1062*$E1063)+(Y1063*$H1062*$F1063)))</f>
        <v>0</v>
      </c>
      <c r="Z1062" s="649">
        <f t="shared" ref="Z1062" si="12940">((Z1063*$H1062)-((Z1063*$H1062*$E1063)+(Z1063*$H1062*$F1063)))</f>
        <v>0</v>
      </c>
      <c r="AA1062" s="649">
        <f t="shared" ref="AA1062" si="12941">((AA1063*$H1062)-((AA1063*$H1062*$E1063)+(AA1063*$H1062*$F1063)))</f>
        <v>0</v>
      </c>
      <c r="AB1062" s="649">
        <f t="shared" ref="AB1062" si="12942">((AB1063*$H1062)-((AB1063*$H1062*$E1063)+(AB1063*$H1062*$F1063)))</f>
        <v>0</v>
      </c>
      <c r="AC1062" s="649">
        <f t="shared" ref="AC1062" si="12943">((AC1063*$H1062)-((AC1063*$H1062*$E1063)+(AC1063*$H1062*$F1063)))</f>
        <v>0</v>
      </c>
      <c r="AD1062" s="649">
        <f t="shared" ref="AD1062" si="12944">((AD1063*$H1062)-((AD1063*$H1062*$E1063)+(AD1063*$H1062*$F1063)))</f>
        <v>0</v>
      </c>
      <c r="AE1062" s="649">
        <f t="shared" ref="AE1062" si="12945">((AE1063*$H1062)-((AE1063*$H1062*$E1063)+(AE1063*$H1062*$F1063)))</f>
        <v>0</v>
      </c>
      <c r="AF1062" s="649">
        <f t="shared" ref="AF1062" si="12946">((AF1063*$H1062)-((AF1063*$H1062*$E1063)+(AF1063*$H1062*$F1063)))</f>
        <v>0</v>
      </c>
      <c r="AG1062" s="649">
        <f t="shared" ref="AG1062" si="12947">((AG1063*$H1062)-((AG1063*$H1062*$E1063)+(AG1063*$H1062*$F1063)))</f>
        <v>0</v>
      </c>
      <c r="AH1062" s="649">
        <f>+AH1063*H1062</f>
        <v>3233.3008342942039</v>
      </c>
      <c r="AI1062" s="649">
        <f t="shared" ref="AI1062" si="12948">+AI1063*H1062</f>
        <v>0</v>
      </c>
      <c r="AJ1062" s="649">
        <v>0</v>
      </c>
      <c r="AK1062" s="649">
        <v>0</v>
      </c>
      <c r="AL1062" s="649">
        <v>0</v>
      </c>
      <c r="AM1062" s="649">
        <v>0</v>
      </c>
      <c r="AN1062" s="649">
        <v>0</v>
      </c>
      <c r="AO1062" s="649">
        <v>0</v>
      </c>
      <c r="AP1062" s="649">
        <v>0</v>
      </c>
      <c r="AQ1062" s="649">
        <v>0</v>
      </c>
      <c r="AR1062" s="649">
        <v>0</v>
      </c>
      <c r="AS1062" s="649">
        <v>0</v>
      </c>
      <c r="AT1062" s="649">
        <v>0</v>
      </c>
      <c r="AU1062" s="649">
        <v>0</v>
      </c>
      <c r="AV1062" s="649">
        <v>0</v>
      </c>
      <c r="AW1062" s="613">
        <f t="shared" si="12688"/>
        <v>64666.016685884075</v>
      </c>
      <c r="AX1062" s="645">
        <f t="shared" si="12666"/>
        <v>0</v>
      </c>
      <c r="AY1062" s="656">
        <f t="shared" si="12667"/>
        <v>0</v>
      </c>
      <c r="AZ1062" s="591"/>
    </row>
    <row r="1063" spans="1:52" s="314" customFormat="1">
      <c r="A1063" s="642"/>
      <c r="B1063" s="636"/>
      <c r="C1063" s="636"/>
      <c r="D1063" s="651"/>
      <c r="E1063" s="652">
        <v>0.3</v>
      </c>
      <c r="F1063" s="652">
        <v>0.05</v>
      </c>
      <c r="G1063" s="653"/>
      <c r="H1063" s="640"/>
      <c r="I1063" s="640">
        <f t="shared" si="12567"/>
        <v>1.35</v>
      </c>
      <c r="J1063" s="658">
        <v>0</v>
      </c>
      <c r="K1063" s="658">
        <v>0</v>
      </c>
      <c r="L1063" s="658">
        <v>0</v>
      </c>
      <c r="M1063" s="658">
        <v>0</v>
      </c>
      <c r="N1063" s="658">
        <v>0</v>
      </c>
      <c r="O1063" s="658">
        <v>0.3</v>
      </c>
      <c r="P1063" s="658">
        <v>0</v>
      </c>
      <c r="Q1063" s="658">
        <v>0</v>
      </c>
      <c r="R1063" s="658">
        <v>0</v>
      </c>
      <c r="S1063" s="658">
        <v>0</v>
      </c>
      <c r="T1063" s="658">
        <v>0</v>
      </c>
      <c r="U1063" s="658">
        <v>0.69</v>
      </c>
      <c r="V1063" s="658">
        <v>0.31000000000000005</v>
      </c>
      <c r="W1063" s="658">
        <v>0</v>
      </c>
      <c r="X1063" s="658">
        <v>0</v>
      </c>
      <c r="Y1063" s="658">
        <v>0</v>
      </c>
      <c r="Z1063" s="658">
        <v>0</v>
      </c>
      <c r="AA1063" s="658">
        <v>0</v>
      </c>
      <c r="AB1063" s="658">
        <v>0</v>
      </c>
      <c r="AC1063" s="658">
        <v>0</v>
      </c>
      <c r="AD1063" s="658">
        <v>0</v>
      </c>
      <c r="AE1063" s="658">
        <v>0</v>
      </c>
      <c r="AF1063" s="658">
        <v>0</v>
      </c>
      <c r="AG1063" s="658">
        <v>0</v>
      </c>
      <c r="AH1063" s="658">
        <v>0.05</v>
      </c>
      <c r="AI1063" s="658">
        <v>0</v>
      </c>
      <c r="AJ1063" s="658">
        <v>0</v>
      </c>
      <c r="AK1063" s="658">
        <v>0</v>
      </c>
      <c r="AL1063" s="658">
        <v>0</v>
      </c>
      <c r="AM1063" s="658">
        <v>0</v>
      </c>
      <c r="AN1063" s="658">
        <v>0</v>
      </c>
      <c r="AO1063" s="658">
        <v>0</v>
      </c>
      <c r="AP1063" s="658">
        <v>0</v>
      </c>
      <c r="AQ1063" s="658">
        <v>0</v>
      </c>
      <c r="AR1063" s="658">
        <v>0</v>
      </c>
      <c r="AS1063" s="658">
        <v>0</v>
      </c>
      <c r="AT1063" s="658">
        <v>0</v>
      </c>
      <c r="AU1063" s="658">
        <v>0</v>
      </c>
      <c r="AV1063" s="658">
        <v>0</v>
      </c>
      <c r="AW1063" s="613">
        <f t="shared" si="12688"/>
        <v>1.35</v>
      </c>
      <c r="AX1063" s="645">
        <f t="shared" si="12666"/>
        <v>1.35</v>
      </c>
      <c r="AY1063" s="656" t="e">
        <f t="shared" si="12667"/>
        <v>#DIV/0!</v>
      </c>
      <c r="AZ1063" s="661"/>
    </row>
    <row r="1064" spans="1:52">
      <c r="A1064" s="590"/>
      <c r="B1064" s="646" t="s">
        <v>305</v>
      </c>
      <c r="C1064" s="646" t="s">
        <v>1197</v>
      </c>
      <c r="D1064" s="647" t="s">
        <v>1198</v>
      </c>
      <c r="E1064" s="648"/>
      <c r="F1064" s="648"/>
      <c r="G1064" s="649"/>
      <c r="H1064" s="650">
        <v>64666.016685884075</v>
      </c>
      <c r="I1064" s="650">
        <f t="shared" si="12567"/>
        <v>64666.016685884082</v>
      </c>
      <c r="J1064" s="649">
        <v>0</v>
      </c>
      <c r="K1064" s="649">
        <v>0</v>
      </c>
      <c r="L1064" s="649">
        <v>0</v>
      </c>
      <c r="M1064" s="649">
        <v>0</v>
      </c>
      <c r="N1064" s="649">
        <v>0</v>
      </c>
      <c r="O1064" s="649">
        <f t="shared" ref="O1064" si="12949">+O1065*H1064</f>
        <v>19399.805005765222</v>
      </c>
      <c r="P1064" s="649">
        <f t="shared" ref="P1064" si="12950">((P1065*$H1064)-((P1065*$H1064*$E1065)+(P1065*$H1064*$F1065)))</f>
        <v>0</v>
      </c>
      <c r="Q1064" s="649">
        <f t="shared" ref="Q1064" si="12951">((Q1065*$H1064)-((Q1065*$H1064*$E1065)+(Q1065*$H1064*$F1065)))</f>
        <v>0</v>
      </c>
      <c r="R1064" s="649">
        <f t="shared" ref="R1064" si="12952">((R1065*$H1064)-((R1065*$H1064*$E1065)+(R1065*$H1064*$F1065)))</f>
        <v>0</v>
      </c>
      <c r="S1064" s="649">
        <f t="shared" ref="S1064" si="12953">((S1065*$H1064)-((S1065*$H1064*$E1065)+(S1065*$H1064*$F1065)))</f>
        <v>24379.088290578296</v>
      </c>
      <c r="T1064" s="649">
        <f t="shared" ref="T1064" si="12954">((T1065*$H1064)-((T1065*$H1064*$E1065)+(T1065*$H1064*$F1065)))</f>
        <v>17653.822555246355</v>
      </c>
      <c r="U1064" s="649">
        <f t="shared" ref="U1064" si="12955">((U1065*$H1064)-((U1065*$H1064*$E1065)+(U1065*$H1064*$F1065)))</f>
        <v>0</v>
      </c>
      <c r="V1064" s="649">
        <f t="shared" ref="V1064" si="12956">((V1065*$H1064)-((V1065*$H1064*$E1065)+(V1065*$H1064*$F1065)))</f>
        <v>0</v>
      </c>
      <c r="W1064" s="649">
        <f t="shared" ref="W1064" si="12957">((W1065*$H1064)-((W1065*$H1064*$E1065)+(W1065*$H1064*$F1065)))</f>
        <v>0</v>
      </c>
      <c r="X1064" s="649">
        <f t="shared" ref="X1064" si="12958">((X1065*$H1064)-((X1065*$H1064*$E1065)+(X1065*$H1064*$F1065)))</f>
        <v>0</v>
      </c>
      <c r="Y1064" s="649">
        <f t="shared" ref="Y1064" si="12959">((Y1065*$H1064)-((Y1065*$H1064*$E1065)+(Y1065*$H1064*$F1065)))</f>
        <v>0</v>
      </c>
      <c r="Z1064" s="649">
        <f t="shared" ref="Z1064" si="12960">((Z1065*$H1064)-((Z1065*$H1064*$E1065)+(Z1065*$H1064*$F1065)))</f>
        <v>0</v>
      </c>
      <c r="AA1064" s="649">
        <f t="shared" ref="AA1064" si="12961">((AA1065*$H1064)-((AA1065*$H1064*$E1065)+(AA1065*$H1064*$F1065)))</f>
        <v>0</v>
      </c>
      <c r="AB1064" s="649">
        <f t="shared" ref="AB1064" si="12962">((AB1065*$H1064)-((AB1065*$H1064*$E1065)+(AB1065*$H1064*$F1065)))</f>
        <v>0</v>
      </c>
      <c r="AC1064" s="649">
        <f t="shared" ref="AC1064" si="12963">((AC1065*$H1064)-((AC1065*$H1064*$E1065)+(AC1065*$H1064*$F1065)))</f>
        <v>0</v>
      </c>
      <c r="AD1064" s="649">
        <f t="shared" ref="AD1064" si="12964">((AD1065*$H1064)-((AD1065*$H1064*$E1065)+(AD1065*$H1064*$F1065)))</f>
        <v>0</v>
      </c>
      <c r="AE1064" s="649">
        <f t="shared" ref="AE1064" si="12965">((AE1065*$H1064)-((AE1065*$H1064*$E1065)+(AE1065*$H1064*$F1065)))</f>
        <v>0</v>
      </c>
      <c r="AF1064" s="649">
        <f t="shared" ref="AF1064" si="12966">((AF1065*$H1064)-((AF1065*$H1064*$E1065)+(AF1065*$H1064*$F1065)))</f>
        <v>0</v>
      </c>
      <c r="AG1064" s="649">
        <f t="shared" ref="AG1064" si="12967">((AG1065*$H1064)-((AG1065*$H1064*$E1065)+(AG1065*$H1064*$F1065)))</f>
        <v>0</v>
      </c>
      <c r="AH1064" s="649">
        <f>+AH1065*H1064</f>
        <v>3233.3008342942039</v>
      </c>
      <c r="AI1064" s="649">
        <f t="shared" ref="AI1064" si="12968">+AI1065*H1064</f>
        <v>0</v>
      </c>
      <c r="AJ1064" s="649">
        <v>0</v>
      </c>
      <c r="AK1064" s="649">
        <v>0</v>
      </c>
      <c r="AL1064" s="649">
        <v>0</v>
      </c>
      <c r="AM1064" s="649">
        <v>0</v>
      </c>
      <c r="AN1064" s="649">
        <v>0</v>
      </c>
      <c r="AO1064" s="649">
        <v>0</v>
      </c>
      <c r="AP1064" s="649">
        <v>0</v>
      </c>
      <c r="AQ1064" s="649">
        <v>0</v>
      </c>
      <c r="AR1064" s="649">
        <v>0</v>
      </c>
      <c r="AS1064" s="649">
        <v>0</v>
      </c>
      <c r="AT1064" s="649">
        <v>0</v>
      </c>
      <c r="AU1064" s="649">
        <v>0</v>
      </c>
      <c r="AV1064" s="649">
        <v>0</v>
      </c>
      <c r="AW1064" s="613">
        <f t="shared" si="12688"/>
        <v>64666.016685884082</v>
      </c>
      <c r="AX1064" s="645">
        <f t="shared" si="12666"/>
        <v>0</v>
      </c>
      <c r="AY1064" s="656">
        <f t="shared" si="12667"/>
        <v>0</v>
      </c>
      <c r="AZ1064" s="591"/>
    </row>
    <row r="1065" spans="1:52" s="314" customFormat="1">
      <c r="A1065" s="642"/>
      <c r="B1065" s="636"/>
      <c r="C1065" s="636"/>
      <c r="D1065" s="651"/>
      <c r="E1065" s="652">
        <v>0.3</v>
      </c>
      <c r="F1065" s="652">
        <v>0.05</v>
      </c>
      <c r="G1065" s="653"/>
      <c r="H1065" s="640"/>
      <c r="I1065" s="640">
        <f t="shared" si="12567"/>
        <v>1.3499999999999999</v>
      </c>
      <c r="J1065" s="658">
        <v>0</v>
      </c>
      <c r="K1065" s="658">
        <v>0</v>
      </c>
      <c r="L1065" s="658">
        <v>0</v>
      </c>
      <c r="M1065" s="658">
        <v>0</v>
      </c>
      <c r="N1065" s="658">
        <v>0</v>
      </c>
      <c r="O1065" s="658">
        <v>0.3</v>
      </c>
      <c r="P1065" s="658">
        <v>0</v>
      </c>
      <c r="Q1065" s="658">
        <v>0</v>
      </c>
      <c r="R1065" s="658">
        <v>0</v>
      </c>
      <c r="S1065" s="658">
        <v>0.57999999999999996</v>
      </c>
      <c r="T1065" s="658">
        <v>0.42000000000000004</v>
      </c>
      <c r="U1065" s="658">
        <v>0</v>
      </c>
      <c r="V1065" s="658">
        <v>0</v>
      </c>
      <c r="W1065" s="658">
        <v>0</v>
      </c>
      <c r="X1065" s="658">
        <v>0</v>
      </c>
      <c r="Y1065" s="658">
        <v>0</v>
      </c>
      <c r="Z1065" s="658">
        <v>0</v>
      </c>
      <c r="AA1065" s="658">
        <v>0</v>
      </c>
      <c r="AB1065" s="658">
        <v>0</v>
      </c>
      <c r="AC1065" s="658">
        <v>0</v>
      </c>
      <c r="AD1065" s="658">
        <v>0</v>
      </c>
      <c r="AE1065" s="658">
        <v>0</v>
      </c>
      <c r="AF1065" s="658">
        <v>0</v>
      </c>
      <c r="AG1065" s="658">
        <v>0</v>
      </c>
      <c r="AH1065" s="658">
        <v>0.05</v>
      </c>
      <c r="AI1065" s="658">
        <v>0</v>
      </c>
      <c r="AJ1065" s="658">
        <v>0</v>
      </c>
      <c r="AK1065" s="658">
        <v>0</v>
      </c>
      <c r="AL1065" s="658">
        <v>0</v>
      </c>
      <c r="AM1065" s="658">
        <v>0</v>
      </c>
      <c r="AN1065" s="658">
        <v>0</v>
      </c>
      <c r="AO1065" s="658">
        <v>0</v>
      </c>
      <c r="AP1065" s="658">
        <v>0</v>
      </c>
      <c r="AQ1065" s="658">
        <v>0</v>
      </c>
      <c r="AR1065" s="658">
        <v>0</v>
      </c>
      <c r="AS1065" s="658">
        <v>0</v>
      </c>
      <c r="AT1065" s="658">
        <v>0</v>
      </c>
      <c r="AU1065" s="658">
        <v>0</v>
      </c>
      <c r="AV1065" s="658">
        <v>0</v>
      </c>
      <c r="AW1065" s="613">
        <f t="shared" si="12688"/>
        <v>1.3499999999999999</v>
      </c>
      <c r="AX1065" s="645">
        <f t="shared" si="12666"/>
        <v>1.3499999999999999</v>
      </c>
      <c r="AY1065" s="656" t="e">
        <f t="shared" si="12667"/>
        <v>#DIV/0!</v>
      </c>
      <c r="AZ1065" s="661"/>
    </row>
    <row r="1066" spans="1:52">
      <c r="A1066" s="590"/>
      <c r="B1066" s="646" t="s">
        <v>305</v>
      </c>
      <c r="C1066" s="646" t="s">
        <v>1199</v>
      </c>
      <c r="D1066" s="647" t="s">
        <v>1200</v>
      </c>
      <c r="E1066" s="648"/>
      <c r="F1066" s="648"/>
      <c r="G1066" s="649"/>
      <c r="H1066" s="650">
        <v>38236.525853405743</v>
      </c>
      <c r="I1066" s="650">
        <f t="shared" si="12567"/>
        <v>38236.525853405743</v>
      </c>
      <c r="J1066" s="649">
        <v>0</v>
      </c>
      <c r="K1066" s="649">
        <v>0</v>
      </c>
      <c r="L1066" s="649">
        <v>0</v>
      </c>
      <c r="M1066" s="649">
        <v>0</v>
      </c>
      <c r="N1066" s="649">
        <v>0</v>
      </c>
      <c r="O1066" s="649">
        <f t="shared" ref="O1066" si="12969">+O1067*H1066</f>
        <v>11470.957756021722</v>
      </c>
      <c r="P1066" s="649">
        <f t="shared" ref="P1066" si="12970">((P1067*$H1066)-((P1067*$H1066*$E1067)+(P1067*$H1066*$F1067)))</f>
        <v>0</v>
      </c>
      <c r="Q1066" s="649">
        <f t="shared" ref="Q1066" si="12971">((Q1067*$H1066)-((Q1067*$H1066*$E1067)+(Q1067*$H1066*$F1067)))</f>
        <v>0</v>
      </c>
      <c r="R1066" s="649">
        <f t="shared" ref="R1066" si="12972">((R1067*$H1066)-((R1067*$H1066*$E1067)+(R1067*$H1066*$F1067)))</f>
        <v>0</v>
      </c>
      <c r="S1066" s="649">
        <f t="shared" ref="S1066" si="12973">((S1067*$H1066)-((S1067*$H1066*$E1067)+(S1067*$H1066*$F1067)))</f>
        <v>0</v>
      </c>
      <c r="T1066" s="649">
        <f t="shared" ref="T1066" si="12974">((T1067*$H1066)-((T1067*$H1066*$E1067)+(T1067*$H1066*$F1067)))</f>
        <v>16154.932173063928</v>
      </c>
      <c r="U1066" s="649">
        <f t="shared" ref="U1066" si="12975">((U1067*$H1066)-((U1067*$H1066*$E1067)+(U1067*$H1066*$F1067)))</f>
        <v>8698.8096316498049</v>
      </c>
      <c r="V1066" s="649">
        <f t="shared" ref="V1066" si="12976">((V1067*$H1066)-((V1067*$H1066*$E1067)+(V1067*$H1066*$F1067)))</f>
        <v>0</v>
      </c>
      <c r="W1066" s="649">
        <f t="shared" ref="W1066" si="12977">((W1067*$H1066)-((W1067*$H1066*$E1067)+(W1067*$H1066*$F1067)))</f>
        <v>0</v>
      </c>
      <c r="X1066" s="649">
        <f t="shared" ref="X1066" si="12978">((X1067*$H1066)-((X1067*$H1066*$E1067)+(X1067*$H1066*$F1067)))</f>
        <v>0</v>
      </c>
      <c r="Y1066" s="649">
        <f t="shared" ref="Y1066" si="12979">((Y1067*$H1066)-((Y1067*$H1066*$E1067)+(Y1067*$H1066*$F1067)))</f>
        <v>0</v>
      </c>
      <c r="Z1066" s="649">
        <f t="shared" ref="Z1066" si="12980">((Z1067*$H1066)-((Z1067*$H1066*$E1067)+(Z1067*$H1066*$F1067)))</f>
        <v>0</v>
      </c>
      <c r="AA1066" s="649">
        <f t="shared" ref="AA1066" si="12981">((AA1067*$H1066)-((AA1067*$H1066*$E1067)+(AA1067*$H1066*$F1067)))</f>
        <v>0</v>
      </c>
      <c r="AB1066" s="649">
        <f t="shared" ref="AB1066" si="12982">((AB1067*$H1066)-((AB1067*$H1066*$E1067)+(AB1067*$H1066*$F1067)))</f>
        <v>0</v>
      </c>
      <c r="AC1066" s="649">
        <f t="shared" ref="AC1066" si="12983">((AC1067*$H1066)-((AC1067*$H1066*$E1067)+(AC1067*$H1066*$F1067)))</f>
        <v>0</v>
      </c>
      <c r="AD1066" s="649">
        <f t="shared" ref="AD1066" si="12984">((AD1067*$H1066)-((AD1067*$H1066*$E1067)+(AD1067*$H1066*$F1067)))</f>
        <v>0</v>
      </c>
      <c r="AE1066" s="649">
        <f t="shared" ref="AE1066" si="12985">((AE1067*$H1066)-((AE1067*$H1066*$E1067)+(AE1067*$H1066*$F1067)))</f>
        <v>0</v>
      </c>
      <c r="AF1066" s="649">
        <f t="shared" ref="AF1066" si="12986">((AF1067*$H1066)-((AF1067*$H1066*$E1067)+(AF1067*$H1066*$F1067)))</f>
        <v>0</v>
      </c>
      <c r="AG1066" s="649">
        <f t="shared" ref="AG1066" si="12987">((AG1067*$H1066)-((AG1067*$H1066*$E1067)+(AG1067*$H1066*$F1067)))</f>
        <v>0</v>
      </c>
      <c r="AH1066" s="649">
        <f>+AH1067*H1066</f>
        <v>1911.8262926702873</v>
      </c>
      <c r="AI1066" s="649">
        <f t="shared" ref="AI1066" si="12988">+AI1067*H1066</f>
        <v>0</v>
      </c>
      <c r="AJ1066" s="649">
        <v>0</v>
      </c>
      <c r="AK1066" s="649">
        <v>0</v>
      </c>
      <c r="AL1066" s="649">
        <v>0</v>
      </c>
      <c r="AM1066" s="649">
        <v>0</v>
      </c>
      <c r="AN1066" s="649">
        <v>0</v>
      </c>
      <c r="AO1066" s="649">
        <v>0</v>
      </c>
      <c r="AP1066" s="649">
        <v>0</v>
      </c>
      <c r="AQ1066" s="649">
        <v>0</v>
      </c>
      <c r="AR1066" s="649">
        <v>0</v>
      </c>
      <c r="AS1066" s="649">
        <v>0</v>
      </c>
      <c r="AT1066" s="649">
        <v>0</v>
      </c>
      <c r="AU1066" s="649">
        <v>0</v>
      </c>
      <c r="AV1066" s="649">
        <v>0</v>
      </c>
      <c r="AW1066" s="613">
        <f t="shared" si="12688"/>
        <v>38236.525853405743</v>
      </c>
      <c r="AX1066" s="645">
        <f t="shared" si="12666"/>
        <v>0</v>
      </c>
      <c r="AY1066" s="656">
        <f t="shared" si="12667"/>
        <v>0</v>
      </c>
      <c r="AZ1066" s="591"/>
    </row>
    <row r="1067" spans="1:52" s="314" customFormat="1">
      <c r="A1067" s="642"/>
      <c r="B1067" s="636"/>
      <c r="C1067" s="636"/>
      <c r="D1067" s="651"/>
      <c r="E1067" s="652">
        <v>0.3</v>
      </c>
      <c r="F1067" s="652">
        <v>0.05</v>
      </c>
      <c r="G1067" s="653"/>
      <c r="H1067" s="640"/>
      <c r="I1067" s="640">
        <f t="shared" si="12567"/>
        <v>1.3499999999999999</v>
      </c>
      <c r="J1067" s="658">
        <v>0</v>
      </c>
      <c r="K1067" s="658">
        <v>0</v>
      </c>
      <c r="L1067" s="658">
        <v>0</v>
      </c>
      <c r="M1067" s="658">
        <v>0</v>
      </c>
      <c r="N1067" s="658">
        <v>0</v>
      </c>
      <c r="O1067" s="658">
        <v>0.3</v>
      </c>
      <c r="P1067" s="658">
        <v>0</v>
      </c>
      <c r="Q1067" s="658">
        <v>0</v>
      </c>
      <c r="R1067" s="658">
        <v>0</v>
      </c>
      <c r="S1067" s="658">
        <v>0</v>
      </c>
      <c r="T1067" s="658">
        <v>0.65</v>
      </c>
      <c r="U1067" s="658">
        <v>0.35</v>
      </c>
      <c r="V1067" s="658">
        <v>0</v>
      </c>
      <c r="W1067" s="658">
        <v>0</v>
      </c>
      <c r="X1067" s="658">
        <v>0</v>
      </c>
      <c r="Y1067" s="658">
        <v>0</v>
      </c>
      <c r="Z1067" s="658">
        <v>0</v>
      </c>
      <c r="AA1067" s="658">
        <v>0</v>
      </c>
      <c r="AB1067" s="658">
        <v>0</v>
      </c>
      <c r="AC1067" s="658">
        <v>0</v>
      </c>
      <c r="AD1067" s="658">
        <v>0</v>
      </c>
      <c r="AE1067" s="658">
        <v>0</v>
      </c>
      <c r="AF1067" s="658">
        <v>0</v>
      </c>
      <c r="AG1067" s="658">
        <v>0</v>
      </c>
      <c r="AH1067" s="658">
        <v>0.05</v>
      </c>
      <c r="AI1067" s="658">
        <v>0</v>
      </c>
      <c r="AJ1067" s="658">
        <v>0</v>
      </c>
      <c r="AK1067" s="658">
        <v>0</v>
      </c>
      <c r="AL1067" s="658">
        <v>0</v>
      </c>
      <c r="AM1067" s="658">
        <v>0</v>
      </c>
      <c r="AN1067" s="658">
        <v>0</v>
      </c>
      <c r="AO1067" s="658">
        <v>0</v>
      </c>
      <c r="AP1067" s="658">
        <v>0</v>
      </c>
      <c r="AQ1067" s="658">
        <v>0</v>
      </c>
      <c r="AR1067" s="658">
        <v>0</v>
      </c>
      <c r="AS1067" s="658">
        <v>0</v>
      </c>
      <c r="AT1067" s="658">
        <v>0</v>
      </c>
      <c r="AU1067" s="658">
        <v>0</v>
      </c>
      <c r="AV1067" s="658">
        <v>0</v>
      </c>
      <c r="AW1067" s="613">
        <f t="shared" si="12688"/>
        <v>1.3499999999999999</v>
      </c>
      <c r="AX1067" s="645">
        <f t="shared" si="12666"/>
        <v>1.3499999999999999</v>
      </c>
      <c r="AY1067" s="656" t="e">
        <f t="shared" si="12667"/>
        <v>#DIV/0!</v>
      </c>
      <c r="AZ1067" s="661"/>
    </row>
    <row r="1068" spans="1:52">
      <c r="A1068" s="590"/>
      <c r="B1068" s="629" t="s">
        <v>278</v>
      </c>
      <c r="C1068" s="629" t="s">
        <v>1201</v>
      </c>
      <c r="D1068" s="630" t="s">
        <v>1202</v>
      </c>
      <c r="E1068" s="643"/>
      <c r="F1068" s="643"/>
      <c r="G1068" s="631"/>
      <c r="H1068" s="632">
        <f>+H1069</f>
        <v>396070.02004062285</v>
      </c>
      <c r="I1068" s="632">
        <f t="shared" si="12567"/>
        <v>396070.0200406228</v>
      </c>
      <c r="J1068" s="632">
        <f t="shared" ref="J1068:AV1068" si="12989">+J1069</f>
        <v>0</v>
      </c>
      <c r="K1068" s="632">
        <f t="shared" si="12989"/>
        <v>0</v>
      </c>
      <c r="L1068" s="632">
        <f t="shared" si="12989"/>
        <v>0</v>
      </c>
      <c r="M1068" s="632">
        <f t="shared" si="12989"/>
        <v>0</v>
      </c>
      <c r="N1068" s="632">
        <f t="shared" si="12989"/>
        <v>0</v>
      </c>
      <c r="O1068" s="632">
        <f t="shared" si="12989"/>
        <v>118821.00601218684</v>
      </c>
      <c r="P1068" s="632">
        <f t="shared" si="12989"/>
        <v>0</v>
      </c>
      <c r="Q1068" s="632">
        <f t="shared" si="12989"/>
        <v>0</v>
      </c>
      <c r="R1068" s="632">
        <f t="shared" si="12989"/>
        <v>0</v>
      </c>
      <c r="S1068" s="632">
        <f t="shared" si="12989"/>
        <v>0</v>
      </c>
      <c r="T1068" s="632">
        <f t="shared" si="12989"/>
        <v>0</v>
      </c>
      <c r="U1068" s="632">
        <f t="shared" si="12989"/>
        <v>87531.474428977643</v>
      </c>
      <c r="V1068" s="632">
        <f t="shared" si="12989"/>
        <v>169914.03859742719</v>
      </c>
      <c r="W1068" s="632">
        <f t="shared" si="12989"/>
        <v>0</v>
      </c>
      <c r="X1068" s="632">
        <f t="shared" si="12989"/>
        <v>0</v>
      </c>
      <c r="Y1068" s="632">
        <f t="shared" si="12989"/>
        <v>0</v>
      </c>
      <c r="Z1068" s="632">
        <f t="shared" si="12989"/>
        <v>0</v>
      </c>
      <c r="AA1068" s="632">
        <f t="shared" si="12989"/>
        <v>0</v>
      </c>
      <c r="AB1068" s="632">
        <f t="shared" si="12989"/>
        <v>0</v>
      </c>
      <c r="AC1068" s="632">
        <f t="shared" si="12989"/>
        <v>0</v>
      </c>
      <c r="AD1068" s="632">
        <f t="shared" si="12989"/>
        <v>0</v>
      </c>
      <c r="AE1068" s="632">
        <f t="shared" si="12989"/>
        <v>0</v>
      </c>
      <c r="AF1068" s="632">
        <f t="shared" si="12989"/>
        <v>0</v>
      </c>
      <c r="AG1068" s="632">
        <f t="shared" si="12989"/>
        <v>0</v>
      </c>
      <c r="AH1068" s="632">
        <f t="shared" si="12989"/>
        <v>19803.501002031146</v>
      </c>
      <c r="AI1068" s="632">
        <f t="shared" si="12989"/>
        <v>0</v>
      </c>
      <c r="AJ1068" s="632">
        <f t="shared" si="12989"/>
        <v>0</v>
      </c>
      <c r="AK1068" s="632">
        <f t="shared" si="12989"/>
        <v>0</v>
      </c>
      <c r="AL1068" s="632">
        <f t="shared" si="12989"/>
        <v>0</v>
      </c>
      <c r="AM1068" s="632">
        <f t="shared" si="12989"/>
        <v>0</v>
      </c>
      <c r="AN1068" s="632">
        <f t="shared" si="12989"/>
        <v>0</v>
      </c>
      <c r="AO1068" s="632">
        <f t="shared" si="12989"/>
        <v>0</v>
      </c>
      <c r="AP1068" s="632">
        <f t="shared" si="12989"/>
        <v>0</v>
      </c>
      <c r="AQ1068" s="632">
        <f t="shared" si="12989"/>
        <v>0</v>
      </c>
      <c r="AR1068" s="632">
        <f t="shared" si="12989"/>
        <v>0</v>
      </c>
      <c r="AS1068" s="632">
        <f t="shared" si="12989"/>
        <v>0</v>
      </c>
      <c r="AT1068" s="632">
        <f t="shared" si="12989"/>
        <v>0</v>
      </c>
      <c r="AU1068" s="632">
        <f t="shared" si="12989"/>
        <v>0</v>
      </c>
      <c r="AV1068" s="632">
        <f t="shared" si="12989"/>
        <v>0</v>
      </c>
      <c r="AW1068" s="613">
        <f t="shared" si="12688"/>
        <v>396070.0200406228</v>
      </c>
      <c r="AX1068" s="645">
        <f t="shared" si="12666"/>
        <v>0</v>
      </c>
      <c r="AY1068" s="656">
        <f t="shared" si="12667"/>
        <v>0</v>
      </c>
      <c r="AZ1068" s="591"/>
    </row>
    <row r="1069" spans="1:52">
      <c r="A1069" s="590"/>
      <c r="B1069" s="646" t="s">
        <v>305</v>
      </c>
      <c r="C1069" s="646" t="s">
        <v>1203</v>
      </c>
      <c r="D1069" s="647" t="s">
        <v>1204</v>
      </c>
      <c r="E1069" s="648"/>
      <c r="F1069" s="648"/>
      <c r="G1069" s="649"/>
      <c r="H1069" s="650">
        <v>396070.02004062285</v>
      </c>
      <c r="I1069" s="650">
        <f t="shared" si="12567"/>
        <v>396070.0200406228</v>
      </c>
      <c r="J1069" s="649">
        <v>0</v>
      </c>
      <c r="K1069" s="649">
        <v>0</v>
      </c>
      <c r="L1069" s="649">
        <v>0</v>
      </c>
      <c r="M1069" s="649">
        <v>0</v>
      </c>
      <c r="N1069" s="649">
        <v>0</v>
      </c>
      <c r="O1069" s="649">
        <f>+O1070*H1069</f>
        <v>118821.00601218684</v>
      </c>
      <c r="P1069" s="649">
        <f t="shared" ref="P1069" si="12990">((P1070*$H1069)-((P1070*$H1069*$E1070)+(P1070*$H1069*$F1070)))</f>
        <v>0</v>
      </c>
      <c r="Q1069" s="649">
        <f t="shared" ref="Q1069" si="12991">((Q1070*$H1069)-((Q1070*$H1069*$E1070)+(Q1070*$H1069*$F1070)))</f>
        <v>0</v>
      </c>
      <c r="R1069" s="649">
        <f t="shared" ref="R1069" si="12992">((R1070*$H1069)-((R1070*$H1069*$E1070)+(R1070*$H1069*$F1070)))</f>
        <v>0</v>
      </c>
      <c r="S1069" s="649">
        <f t="shared" ref="S1069" si="12993">((S1070*$H1069)-((S1070*$H1069*$E1070)+(S1070*$H1069*$F1070)))</f>
        <v>0</v>
      </c>
      <c r="T1069" s="649">
        <f t="shared" ref="T1069" si="12994">((T1070*$H1069)-((T1070*$H1069*$E1070)+(T1070*$H1069*$F1070)))</f>
        <v>0</v>
      </c>
      <c r="U1069" s="649">
        <f t="shared" ref="U1069" si="12995">((U1070*$H1069)-((U1070*$H1069*$E1070)+(U1070*$H1069*$F1070)))</f>
        <v>87531.474428977643</v>
      </c>
      <c r="V1069" s="649">
        <f t="shared" ref="V1069" si="12996">((V1070*$H1069)-((V1070*$H1069*$E1070)+(V1070*$H1069*$F1070)))</f>
        <v>169914.03859742719</v>
      </c>
      <c r="W1069" s="649">
        <f t="shared" ref="W1069" si="12997">((W1070*$H1069)-((W1070*$H1069*$E1070)+(W1070*$H1069*$F1070)))</f>
        <v>0</v>
      </c>
      <c r="X1069" s="649">
        <f t="shared" ref="X1069" si="12998">((X1070*$H1069)-((X1070*$H1069*$E1070)+(X1070*$H1069*$F1070)))</f>
        <v>0</v>
      </c>
      <c r="Y1069" s="649">
        <f t="shared" ref="Y1069" si="12999">((Y1070*$H1069)-((Y1070*$H1069*$E1070)+(Y1070*$H1069*$F1070)))</f>
        <v>0</v>
      </c>
      <c r="Z1069" s="649">
        <f t="shared" ref="Z1069" si="13000">((Z1070*$H1069)-((Z1070*$H1069*$E1070)+(Z1070*$H1069*$F1070)))</f>
        <v>0</v>
      </c>
      <c r="AA1069" s="649">
        <f t="shared" ref="AA1069" si="13001">((AA1070*$H1069)-((AA1070*$H1069*$E1070)+(AA1070*$H1069*$F1070)))</f>
        <v>0</v>
      </c>
      <c r="AB1069" s="649">
        <f t="shared" ref="AB1069" si="13002">((AB1070*$H1069)-((AB1070*$H1069*$E1070)+(AB1070*$H1069*$F1070)))</f>
        <v>0</v>
      </c>
      <c r="AC1069" s="649">
        <f t="shared" ref="AC1069" si="13003">((AC1070*$H1069)-((AC1070*$H1069*$E1070)+(AC1070*$H1069*$F1070)))</f>
        <v>0</v>
      </c>
      <c r="AD1069" s="649">
        <f t="shared" ref="AD1069" si="13004">((AD1070*$H1069)-((AD1070*$H1069*$E1070)+(AD1070*$H1069*$F1070)))</f>
        <v>0</v>
      </c>
      <c r="AE1069" s="649">
        <f t="shared" ref="AE1069" si="13005">((AE1070*$H1069)-((AE1070*$H1069*$E1070)+(AE1070*$H1069*$F1070)))</f>
        <v>0</v>
      </c>
      <c r="AF1069" s="649">
        <f t="shared" ref="AF1069" si="13006">((AF1070*$H1069)-((AF1070*$H1069*$E1070)+(AF1070*$H1069*$F1070)))</f>
        <v>0</v>
      </c>
      <c r="AG1069" s="649">
        <f t="shared" ref="AG1069" si="13007">((AG1070*$H1069)-((AG1070*$H1069*$E1070)+(AG1070*$H1069*$F1070)))</f>
        <v>0</v>
      </c>
      <c r="AH1069" s="649">
        <f>+AH1070*H1069</f>
        <v>19803.501002031146</v>
      </c>
      <c r="AI1069" s="649">
        <f t="shared" ref="AI1069" si="13008">+AI1070*H1069</f>
        <v>0</v>
      </c>
      <c r="AJ1069" s="649">
        <v>0</v>
      </c>
      <c r="AK1069" s="649">
        <v>0</v>
      </c>
      <c r="AL1069" s="649">
        <v>0</v>
      </c>
      <c r="AM1069" s="649">
        <v>0</v>
      </c>
      <c r="AN1069" s="649">
        <v>0</v>
      </c>
      <c r="AO1069" s="649">
        <v>0</v>
      </c>
      <c r="AP1069" s="649">
        <v>0</v>
      </c>
      <c r="AQ1069" s="649">
        <v>0</v>
      </c>
      <c r="AR1069" s="649">
        <v>0</v>
      </c>
      <c r="AS1069" s="649">
        <v>0</v>
      </c>
      <c r="AT1069" s="649">
        <v>0</v>
      </c>
      <c r="AU1069" s="649">
        <v>0</v>
      </c>
      <c r="AV1069" s="649">
        <v>0</v>
      </c>
      <c r="AW1069" s="613">
        <f t="shared" si="12688"/>
        <v>396070.0200406228</v>
      </c>
      <c r="AX1069" s="645">
        <f t="shared" si="12666"/>
        <v>0</v>
      </c>
      <c r="AY1069" s="656">
        <f t="shared" si="12667"/>
        <v>0</v>
      </c>
      <c r="AZ1069" s="591"/>
    </row>
    <row r="1070" spans="1:52" s="314" customFormat="1">
      <c r="A1070" s="642"/>
      <c r="B1070" s="636"/>
      <c r="C1070" s="636"/>
      <c r="D1070" s="651"/>
      <c r="E1070" s="652">
        <v>0.3</v>
      </c>
      <c r="F1070" s="652">
        <v>0.05</v>
      </c>
      <c r="G1070" s="653"/>
      <c r="H1070" s="640"/>
      <c r="I1070" s="640">
        <f t="shared" si="12567"/>
        <v>1.3499999999999999</v>
      </c>
      <c r="J1070" s="658">
        <v>0</v>
      </c>
      <c r="K1070" s="658">
        <v>0</v>
      </c>
      <c r="L1070" s="658">
        <v>0</v>
      </c>
      <c r="M1070" s="658">
        <v>0</v>
      </c>
      <c r="N1070" s="658">
        <v>0</v>
      </c>
      <c r="O1070" s="658">
        <v>0.3</v>
      </c>
      <c r="P1070" s="658">
        <v>0</v>
      </c>
      <c r="Q1070" s="658">
        <v>0</v>
      </c>
      <c r="R1070" s="658">
        <v>0</v>
      </c>
      <c r="S1070" s="658">
        <v>0</v>
      </c>
      <c r="T1070" s="658">
        <v>0</v>
      </c>
      <c r="U1070" s="658">
        <v>0.34</v>
      </c>
      <c r="V1070" s="658">
        <v>0.65999999999999992</v>
      </c>
      <c r="W1070" s="658">
        <v>0</v>
      </c>
      <c r="X1070" s="658">
        <v>0</v>
      </c>
      <c r="Y1070" s="658">
        <v>0</v>
      </c>
      <c r="Z1070" s="658">
        <v>0</v>
      </c>
      <c r="AA1070" s="658">
        <v>0</v>
      </c>
      <c r="AB1070" s="658">
        <v>0</v>
      </c>
      <c r="AC1070" s="658">
        <v>0</v>
      </c>
      <c r="AD1070" s="658">
        <v>0</v>
      </c>
      <c r="AE1070" s="658">
        <v>0</v>
      </c>
      <c r="AF1070" s="658">
        <v>0</v>
      </c>
      <c r="AG1070" s="658">
        <v>0</v>
      </c>
      <c r="AH1070" s="658">
        <v>0.05</v>
      </c>
      <c r="AI1070" s="658">
        <v>0</v>
      </c>
      <c r="AJ1070" s="658">
        <v>0</v>
      </c>
      <c r="AK1070" s="658">
        <v>0</v>
      </c>
      <c r="AL1070" s="658">
        <v>0</v>
      </c>
      <c r="AM1070" s="658">
        <v>0</v>
      </c>
      <c r="AN1070" s="658">
        <v>0</v>
      </c>
      <c r="AO1070" s="658">
        <v>0</v>
      </c>
      <c r="AP1070" s="658">
        <v>0</v>
      </c>
      <c r="AQ1070" s="658">
        <v>0</v>
      </c>
      <c r="AR1070" s="658">
        <v>0</v>
      </c>
      <c r="AS1070" s="658">
        <v>0</v>
      </c>
      <c r="AT1070" s="658">
        <v>0</v>
      </c>
      <c r="AU1070" s="658">
        <v>0</v>
      </c>
      <c r="AV1070" s="658">
        <v>0</v>
      </c>
      <c r="AW1070" s="613">
        <f t="shared" si="12688"/>
        <v>1.3499999999999999</v>
      </c>
      <c r="AX1070" s="645">
        <f t="shared" si="12666"/>
        <v>1.3499999999999999</v>
      </c>
      <c r="AY1070" s="656" t="e">
        <f t="shared" si="12667"/>
        <v>#DIV/0!</v>
      </c>
      <c r="AZ1070" s="661"/>
    </row>
    <row r="1071" spans="1:52" s="302" customFormat="1">
      <c r="A1071" s="621"/>
      <c r="B1071" s="622" t="s">
        <v>234</v>
      </c>
      <c r="C1071" s="622" t="s">
        <v>1205</v>
      </c>
      <c r="D1071" s="623" t="s">
        <v>1206</v>
      </c>
      <c r="E1071" s="644"/>
      <c r="F1071" s="644"/>
      <c r="G1071" s="624"/>
      <c r="H1071" s="625">
        <f>+H1072+H1077+H1090+H1091+H1098+H1135</f>
        <v>2552279.2960696933</v>
      </c>
      <c r="I1071" s="625">
        <f t="shared" si="12567"/>
        <v>2552279.2960696928</v>
      </c>
      <c r="J1071" s="625">
        <f t="shared" ref="J1071:AV1071" si="13009">+J1072+J1077+J1090+J1091+J1098+J1135</f>
        <v>0</v>
      </c>
      <c r="K1071" s="625">
        <f t="shared" si="13009"/>
        <v>0</v>
      </c>
      <c r="L1071" s="625">
        <f t="shared" si="13009"/>
        <v>0</v>
      </c>
      <c r="M1071" s="625">
        <f t="shared" si="13009"/>
        <v>0</v>
      </c>
      <c r="N1071" s="625">
        <f t="shared" si="13009"/>
        <v>0</v>
      </c>
      <c r="O1071" s="625">
        <f t="shared" si="13009"/>
        <v>765683.78882090794</v>
      </c>
      <c r="P1071" s="625">
        <f t="shared" si="13009"/>
        <v>5768.5851997210484</v>
      </c>
      <c r="Q1071" s="625">
        <f t="shared" si="13009"/>
        <v>46789.635508848514</v>
      </c>
      <c r="R1071" s="625">
        <f t="shared" si="13009"/>
        <v>55618.172000316481</v>
      </c>
      <c r="S1071" s="625">
        <f t="shared" si="13009"/>
        <v>102905.36156115812</v>
      </c>
      <c r="T1071" s="625">
        <f t="shared" si="13009"/>
        <v>274128.9078520987</v>
      </c>
      <c r="U1071" s="625">
        <f t="shared" si="13009"/>
        <v>509598.21719639539</v>
      </c>
      <c r="V1071" s="625">
        <f t="shared" si="13009"/>
        <v>95185.716379923426</v>
      </c>
      <c r="W1071" s="625">
        <f t="shared" si="13009"/>
        <v>102424.91241250199</v>
      </c>
      <c r="X1071" s="625">
        <f t="shared" si="13009"/>
        <v>98056.0772859024</v>
      </c>
      <c r="Y1071" s="625">
        <f t="shared" si="13009"/>
        <v>99026.92953625787</v>
      </c>
      <c r="Z1071" s="625">
        <f t="shared" si="13009"/>
        <v>101999.25680321261</v>
      </c>
      <c r="AA1071" s="625">
        <f t="shared" si="13009"/>
        <v>73686.332507280778</v>
      </c>
      <c r="AB1071" s="625">
        <f t="shared" si="13009"/>
        <v>68693.785725176305</v>
      </c>
      <c r="AC1071" s="625">
        <f t="shared" si="13009"/>
        <v>25099.652476506722</v>
      </c>
      <c r="AD1071" s="625">
        <f t="shared" si="13009"/>
        <v>0</v>
      </c>
      <c r="AE1071" s="625">
        <f t="shared" si="13009"/>
        <v>0</v>
      </c>
      <c r="AF1071" s="625">
        <f t="shared" si="13009"/>
        <v>0</v>
      </c>
      <c r="AG1071" s="625">
        <f t="shared" si="13009"/>
        <v>0</v>
      </c>
      <c r="AH1071" s="625">
        <f t="shared" si="13009"/>
        <v>127613.96480348466</v>
      </c>
      <c r="AI1071" s="625">
        <f t="shared" si="13009"/>
        <v>0</v>
      </c>
      <c r="AJ1071" s="625">
        <f t="shared" si="13009"/>
        <v>0</v>
      </c>
      <c r="AK1071" s="625">
        <f t="shared" si="13009"/>
        <v>0</v>
      </c>
      <c r="AL1071" s="625">
        <f t="shared" si="13009"/>
        <v>0</v>
      </c>
      <c r="AM1071" s="625">
        <f t="shared" si="13009"/>
        <v>0</v>
      </c>
      <c r="AN1071" s="625">
        <f t="shared" si="13009"/>
        <v>0</v>
      </c>
      <c r="AO1071" s="625">
        <f t="shared" si="13009"/>
        <v>0</v>
      </c>
      <c r="AP1071" s="625">
        <f t="shared" si="13009"/>
        <v>0</v>
      </c>
      <c r="AQ1071" s="625">
        <f t="shared" si="13009"/>
        <v>0</v>
      </c>
      <c r="AR1071" s="625">
        <f t="shared" si="13009"/>
        <v>0</v>
      </c>
      <c r="AS1071" s="625">
        <f t="shared" si="13009"/>
        <v>0</v>
      </c>
      <c r="AT1071" s="625">
        <f t="shared" si="13009"/>
        <v>0</v>
      </c>
      <c r="AU1071" s="625">
        <f t="shared" si="13009"/>
        <v>0</v>
      </c>
      <c r="AV1071" s="625">
        <f t="shared" si="13009"/>
        <v>0</v>
      </c>
      <c r="AW1071" s="613">
        <f t="shared" si="12688"/>
        <v>2552279.2960696928</v>
      </c>
      <c r="AX1071" s="645">
        <f t="shared" si="12666"/>
        <v>0</v>
      </c>
      <c r="AY1071" s="656">
        <f t="shared" si="12667"/>
        <v>0</v>
      </c>
      <c r="AZ1071" s="626"/>
    </row>
    <row r="1072" spans="1:52">
      <c r="A1072" s="590"/>
      <c r="B1072" s="629" t="s">
        <v>278</v>
      </c>
      <c r="C1072" s="629" t="s">
        <v>1207</v>
      </c>
      <c r="D1072" s="630" t="s">
        <v>1208</v>
      </c>
      <c r="E1072" s="643"/>
      <c r="F1072" s="643"/>
      <c r="G1072" s="631"/>
      <c r="H1072" s="632">
        <f>+H1073+H1075</f>
        <v>0</v>
      </c>
      <c r="I1072" s="632">
        <f t="shared" si="12567"/>
        <v>0</v>
      </c>
      <c r="J1072" s="632">
        <f t="shared" ref="J1072:AV1072" si="13010">+J1073+J1075</f>
        <v>0</v>
      </c>
      <c r="K1072" s="632">
        <f t="shared" si="13010"/>
        <v>0</v>
      </c>
      <c r="L1072" s="632">
        <f t="shared" si="13010"/>
        <v>0</v>
      </c>
      <c r="M1072" s="632">
        <f t="shared" si="13010"/>
        <v>0</v>
      </c>
      <c r="N1072" s="632">
        <f t="shared" si="13010"/>
        <v>0</v>
      </c>
      <c r="O1072" s="632">
        <f t="shared" si="13010"/>
        <v>0</v>
      </c>
      <c r="P1072" s="632">
        <f t="shared" si="13010"/>
        <v>0</v>
      </c>
      <c r="Q1072" s="632">
        <f t="shared" si="13010"/>
        <v>0</v>
      </c>
      <c r="R1072" s="632">
        <f t="shared" si="13010"/>
        <v>0</v>
      </c>
      <c r="S1072" s="632">
        <f t="shared" si="13010"/>
        <v>0</v>
      </c>
      <c r="T1072" s="632">
        <f t="shared" si="13010"/>
        <v>0</v>
      </c>
      <c r="U1072" s="632">
        <f t="shared" si="13010"/>
        <v>0</v>
      </c>
      <c r="V1072" s="632">
        <f t="shared" si="13010"/>
        <v>0</v>
      </c>
      <c r="W1072" s="632">
        <f t="shared" si="13010"/>
        <v>0</v>
      </c>
      <c r="X1072" s="632">
        <f t="shared" si="13010"/>
        <v>0</v>
      </c>
      <c r="Y1072" s="632">
        <f t="shared" si="13010"/>
        <v>0</v>
      </c>
      <c r="Z1072" s="632">
        <f t="shared" si="13010"/>
        <v>0</v>
      </c>
      <c r="AA1072" s="632">
        <f t="shared" si="13010"/>
        <v>0</v>
      </c>
      <c r="AB1072" s="632">
        <f t="shared" si="13010"/>
        <v>0</v>
      </c>
      <c r="AC1072" s="632">
        <f t="shared" si="13010"/>
        <v>0</v>
      </c>
      <c r="AD1072" s="632">
        <f t="shared" si="13010"/>
        <v>0</v>
      </c>
      <c r="AE1072" s="632">
        <f t="shared" si="13010"/>
        <v>0</v>
      </c>
      <c r="AF1072" s="632">
        <f t="shared" si="13010"/>
        <v>0</v>
      </c>
      <c r="AG1072" s="632">
        <f t="shared" si="13010"/>
        <v>0</v>
      </c>
      <c r="AH1072" s="632">
        <f t="shared" si="13010"/>
        <v>0</v>
      </c>
      <c r="AI1072" s="632">
        <f t="shared" si="13010"/>
        <v>0</v>
      </c>
      <c r="AJ1072" s="632">
        <f t="shared" si="13010"/>
        <v>0</v>
      </c>
      <c r="AK1072" s="632">
        <f t="shared" si="13010"/>
        <v>0</v>
      </c>
      <c r="AL1072" s="632">
        <f t="shared" si="13010"/>
        <v>0</v>
      </c>
      <c r="AM1072" s="632">
        <f t="shared" si="13010"/>
        <v>0</v>
      </c>
      <c r="AN1072" s="632">
        <f t="shared" si="13010"/>
        <v>0</v>
      </c>
      <c r="AO1072" s="632">
        <f t="shared" si="13010"/>
        <v>0</v>
      </c>
      <c r="AP1072" s="632">
        <f t="shared" si="13010"/>
        <v>0</v>
      </c>
      <c r="AQ1072" s="632">
        <f t="shared" si="13010"/>
        <v>0</v>
      </c>
      <c r="AR1072" s="632">
        <f t="shared" si="13010"/>
        <v>0</v>
      </c>
      <c r="AS1072" s="632">
        <f t="shared" si="13010"/>
        <v>0</v>
      </c>
      <c r="AT1072" s="632">
        <f t="shared" si="13010"/>
        <v>0</v>
      </c>
      <c r="AU1072" s="632">
        <f t="shared" si="13010"/>
        <v>0</v>
      </c>
      <c r="AV1072" s="632">
        <f t="shared" si="13010"/>
        <v>0</v>
      </c>
      <c r="AW1072" s="613">
        <f t="shared" si="12688"/>
        <v>0</v>
      </c>
      <c r="AX1072" s="645">
        <f t="shared" si="12666"/>
        <v>0</v>
      </c>
      <c r="AY1072" s="656" t="e">
        <f t="shared" si="12667"/>
        <v>#DIV/0!</v>
      </c>
      <c r="AZ1072" s="591"/>
    </row>
    <row r="1073" spans="1:52">
      <c r="A1073" s="590"/>
      <c r="B1073" s="646" t="s">
        <v>305</v>
      </c>
      <c r="C1073" s="646" t="s">
        <v>1209</v>
      </c>
      <c r="D1073" s="647" t="s">
        <v>1210</v>
      </c>
      <c r="E1073" s="648"/>
      <c r="F1073" s="648"/>
      <c r="G1073" s="649"/>
      <c r="H1073" s="650">
        <v>0</v>
      </c>
      <c r="I1073" s="650">
        <f t="shared" si="12567"/>
        <v>0</v>
      </c>
      <c r="J1073" s="649">
        <v>0</v>
      </c>
      <c r="K1073" s="649">
        <v>0</v>
      </c>
      <c r="L1073" s="649">
        <v>0</v>
      </c>
      <c r="M1073" s="649">
        <v>0</v>
      </c>
      <c r="N1073" s="649">
        <v>0</v>
      </c>
      <c r="O1073" s="649">
        <f t="shared" ref="O1073" si="13011">+O1074*H1073</f>
        <v>0</v>
      </c>
      <c r="P1073" s="649">
        <f t="shared" ref="P1073" si="13012">((P1074*$H1073)-((P1074*$H1073*$E1074)+(P1074*$H1073*$F1074)))</f>
        <v>0</v>
      </c>
      <c r="Q1073" s="649">
        <f t="shared" ref="Q1073" si="13013">((Q1074*$H1073)-((Q1074*$H1073*$E1074)+(Q1074*$H1073*$F1074)))</f>
        <v>0</v>
      </c>
      <c r="R1073" s="649">
        <f t="shared" ref="R1073" si="13014">((R1074*$H1073)-((R1074*$H1073*$E1074)+(R1074*$H1073*$F1074)))</f>
        <v>0</v>
      </c>
      <c r="S1073" s="649">
        <f t="shared" ref="S1073" si="13015">((S1074*$H1073)-((S1074*$H1073*$E1074)+(S1074*$H1073*$F1074)))</f>
        <v>0</v>
      </c>
      <c r="T1073" s="649">
        <f t="shared" ref="T1073" si="13016">((T1074*$H1073)-((T1074*$H1073*$E1074)+(T1074*$H1073*$F1074)))</f>
        <v>0</v>
      </c>
      <c r="U1073" s="649">
        <f t="shared" ref="U1073" si="13017">((U1074*$H1073)-((U1074*$H1073*$E1074)+(U1074*$H1073*$F1074)))</f>
        <v>0</v>
      </c>
      <c r="V1073" s="649">
        <f t="shared" ref="V1073" si="13018">((V1074*$H1073)-((V1074*$H1073*$E1074)+(V1074*$H1073*$F1074)))</f>
        <v>0</v>
      </c>
      <c r="W1073" s="649">
        <f t="shared" ref="W1073" si="13019">((W1074*$H1073)-((W1074*$H1073*$E1074)+(W1074*$H1073*$F1074)))</f>
        <v>0</v>
      </c>
      <c r="X1073" s="649">
        <f t="shared" ref="X1073" si="13020">((X1074*$H1073)-((X1074*$H1073*$E1074)+(X1074*$H1073*$F1074)))</f>
        <v>0</v>
      </c>
      <c r="Y1073" s="649">
        <f t="shared" ref="Y1073" si="13021">((Y1074*$H1073)-((Y1074*$H1073*$E1074)+(Y1074*$H1073*$F1074)))</f>
        <v>0</v>
      </c>
      <c r="Z1073" s="649">
        <f t="shared" ref="Z1073" si="13022">((Z1074*$H1073)-((Z1074*$H1073*$E1074)+(Z1074*$H1073*$F1074)))</f>
        <v>0</v>
      </c>
      <c r="AA1073" s="649">
        <f t="shared" ref="AA1073" si="13023">((AA1074*$H1073)-((AA1074*$H1073*$E1074)+(AA1074*$H1073*$F1074)))</f>
        <v>0</v>
      </c>
      <c r="AB1073" s="649">
        <f t="shared" ref="AB1073" si="13024">((AB1074*$H1073)-((AB1074*$H1073*$E1074)+(AB1074*$H1073*$F1074)))</f>
        <v>0</v>
      </c>
      <c r="AC1073" s="649">
        <f t="shared" ref="AC1073" si="13025">((AC1074*$H1073)-((AC1074*$H1073*$E1074)+(AC1074*$H1073*$F1074)))</f>
        <v>0</v>
      </c>
      <c r="AD1073" s="649">
        <f t="shared" ref="AD1073" si="13026">((AD1074*$H1073)-((AD1074*$H1073*$E1074)+(AD1074*$H1073*$F1074)))</f>
        <v>0</v>
      </c>
      <c r="AE1073" s="649">
        <f t="shared" ref="AE1073" si="13027">((AE1074*$H1073)-((AE1074*$H1073*$E1074)+(AE1074*$H1073*$F1074)))</f>
        <v>0</v>
      </c>
      <c r="AF1073" s="649">
        <f t="shared" ref="AF1073" si="13028">((AF1074*$H1073)-((AF1074*$H1073*$E1074)+(AF1074*$H1073*$F1074)))</f>
        <v>0</v>
      </c>
      <c r="AG1073" s="649">
        <f t="shared" ref="AG1073" si="13029">((AG1074*$H1073)-((AG1074*$H1073*$E1074)+(AG1074*$H1073*$F1074)))</f>
        <v>0</v>
      </c>
      <c r="AH1073" s="649">
        <f>+AH1074*H1073</f>
        <v>0</v>
      </c>
      <c r="AI1073" s="649">
        <f t="shared" ref="AI1073" si="13030">+AI1074*H1073</f>
        <v>0</v>
      </c>
      <c r="AJ1073" s="649">
        <v>0</v>
      </c>
      <c r="AK1073" s="649">
        <v>0</v>
      </c>
      <c r="AL1073" s="649">
        <v>0</v>
      </c>
      <c r="AM1073" s="649">
        <v>0</v>
      </c>
      <c r="AN1073" s="649">
        <v>0</v>
      </c>
      <c r="AO1073" s="649">
        <v>0</v>
      </c>
      <c r="AP1073" s="649">
        <v>0</v>
      </c>
      <c r="AQ1073" s="649">
        <v>0</v>
      </c>
      <c r="AR1073" s="649">
        <v>0</v>
      </c>
      <c r="AS1073" s="649">
        <v>0</v>
      </c>
      <c r="AT1073" s="649">
        <v>0</v>
      </c>
      <c r="AU1073" s="649">
        <v>0</v>
      </c>
      <c r="AV1073" s="649">
        <v>0</v>
      </c>
      <c r="AW1073" s="613">
        <f t="shared" si="12688"/>
        <v>0</v>
      </c>
      <c r="AX1073" s="645">
        <f t="shared" si="12666"/>
        <v>0</v>
      </c>
      <c r="AY1073" s="656" t="e">
        <f t="shared" si="12667"/>
        <v>#DIV/0!</v>
      </c>
      <c r="AZ1073" s="591"/>
    </row>
    <row r="1074" spans="1:52" s="314" customFormat="1">
      <c r="A1074" s="642"/>
      <c r="B1074" s="636"/>
      <c r="C1074" s="636"/>
      <c r="D1074" s="651"/>
      <c r="E1074" s="652">
        <v>0.3</v>
      </c>
      <c r="F1074" s="652">
        <v>0.05</v>
      </c>
      <c r="G1074" s="653"/>
      <c r="H1074" s="640"/>
      <c r="I1074" s="640">
        <f t="shared" si="12567"/>
        <v>0.35</v>
      </c>
      <c r="J1074" s="652">
        <v>0</v>
      </c>
      <c r="K1074" s="652">
        <v>0</v>
      </c>
      <c r="L1074" s="652">
        <v>0</v>
      </c>
      <c r="M1074" s="652">
        <v>0</v>
      </c>
      <c r="N1074" s="652">
        <v>0</v>
      </c>
      <c r="O1074" s="658">
        <v>0.3</v>
      </c>
      <c r="P1074" s="652">
        <v>0</v>
      </c>
      <c r="Q1074" s="652">
        <v>0</v>
      </c>
      <c r="R1074" s="652">
        <v>0</v>
      </c>
      <c r="S1074" s="652">
        <v>0</v>
      </c>
      <c r="T1074" s="652">
        <v>0</v>
      </c>
      <c r="U1074" s="652">
        <v>0</v>
      </c>
      <c r="V1074" s="652">
        <v>0</v>
      </c>
      <c r="W1074" s="652">
        <v>0</v>
      </c>
      <c r="X1074" s="652">
        <v>0</v>
      </c>
      <c r="Y1074" s="652">
        <v>0</v>
      </c>
      <c r="Z1074" s="652">
        <v>0</v>
      </c>
      <c r="AA1074" s="652">
        <v>0</v>
      </c>
      <c r="AB1074" s="652">
        <v>0</v>
      </c>
      <c r="AC1074" s="652">
        <v>0</v>
      </c>
      <c r="AD1074" s="652">
        <v>0</v>
      </c>
      <c r="AE1074" s="652">
        <v>0</v>
      </c>
      <c r="AF1074" s="652">
        <v>0</v>
      </c>
      <c r="AG1074" s="652">
        <v>0</v>
      </c>
      <c r="AH1074" s="652">
        <v>0.05</v>
      </c>
      <c r="AI1074" s="658">
        <v>0</v>
      </c>
      <c r="AJ1074" s="652">
        <v>0</v>
      </c>
      <c r="AK1074" s="652">
        <v>0</v>
      </c>
      <c r="AL1074" s="652">
        <v>0</v>
      </c>
      <c r="AM1074" s="652">
        <v>0</v>
      </c>
      <c r="AN1074" s="652">
        <v>0</v>
      </c>
      <c r="AO1074" s="652">
        <v>0</v>
      </c>
      <c r="AP1074" s="652">
        <v>0</v>
      </c>
      <c r="AQ1074" s="652">
        <v>0</v>
      </c>
      <c r="AR1074" s="652">
        <v>0</v>
      </c>
      <c r="AS1074" s="652">
        <v>0</v>
      </c>
      <c r="AT1074" s="652">
        <v>0</v>
      </c>
      <c r="AU1074" s="652">
        <v>0</v>
      </c>
      <c r="AV1074" s="652">
        <v>0</v>
      </c>
      <c r="AW1074" s="613">
        <f t="shared" si="12688"/>
        <v>0.35</v>
      </c>
      <c r="AX1074" s="645">
        <f t="shared" si="12666"/>
        <v>0.35</v>
      </c>
      <c r="AY1074" s="656" t="e">
        <f t="shared" si="12667"/>
        <v>#DIV/0!</v>
      </c>
      <c r="AZ1074" s="661"/>
    </row>
    <row r="1075" spans="1:52">
      <c r="A1075" s="590"/>
      <c r="B1075" s="646" t="s">
        <v>305</v>
      </c>
      <c r="C1075" s="646" t="s">
        <v>1211</v>
      </c>
      <c r="D1075" s="647" t="s">
        <v>1212</v>
      </c>
      <c r="E1075" s="648"/>
      <c r="F1075" s="648"/>
      <c r="G1075" s="649"/>
      <c r="H1075" s="650">
        <v>0</v>
      </c>
      <c r="I1075" s="650">
        <f t="shared" si="12567"/>
        <v>0</v>
      </c>
      <c r="J1075" s="649">
        <v>0</v>
      </c>
      <c r="K1075" s="649">
        <v>0</v>
      </c>
      <c r="L1075" s="649">
        <v>0</v>
      </c>
      <c r="M1075" s="649">
        <v>0</v>
      </c>
      <c r="N1075" s="649">
        <v>0</v>
      </c>
      <c r="O1075" s="649">
        <f t="shared" ref="O1075" si="13031">+O1076*H1075</f>
        <v>0</v>
      </c>
      <c r="P1075" s="649">
        <f t="shared" ref="P1075" si="13032">((P1076*$H1075)-((P1076*$H1075*$E1076)+(P1076*$H1075*$F1076)))</f>
        <v>0</v>
      </c>
      <c r="Q1075" s="649">
        <f t="shared" ref="Q1075" si="13033">((Q1076*$H1075)-((Q1076*$H1075*$E1076)+(Q1076*$H1075*$F1076)))</f>
        <v>0</v>
      </c>
      <c r="R1075" s="649">
        <f t="shared" ref="R1075" si="13034">((R1076*$H1075)-((R1076*$H1075*$E1076)+(R1076*$H1075*$F1076)))</f>
        <v>0</v>
      </c>
      <c r="S1075" s="649">
        <f t="shared" ref="S1075" si="13035">((S1076*$H1075)-((S1076*$H1075*$E1076)+(S1076*$H1075*$F1076)))</f>
        <v>0</v>
      </c>
      <c r="T1075" s="649">
        <f t="shared" ref="T1075" si="13036">((T1076*$H1075)-((T1076*$H1075*$E1076)+(T1076*$H1075*$F1076)))</f>
        <v>0</v>
      </c>
      <c r="U1075" s="649">
        <f t="shared" ref="U1075" si="13037">((U1076*$H1075)-((U1076*$H1075*$E1076)+(U1076*$H1075*$F1076)))</f>
        <v>0</v>
      </c>
      <c r="V1075" s="649">
        <f t="shared" ref="V1075" si="13038">((V1076*$H1075)-((V1076*$H1075*$E1076)+(V1076*$H1075*$F1076)))</f>
        <v>0</v>
      </c>
      <c r="W1075" s="649">
        <f t="shared" ref="W1075" si="13039">((W1076*$H1075)-((W1076*$H1075*$E1076)+(W1076*$H1075*$F1076)))</f>
        <v>0</v>
      </c>
      <c r="X1075" s="649">
        <f t="shared" ref="X1075" si="13040">((X1076*$H1075)-((X1076*$H1075*$E1076)+(X1076*$H1075*$F1076)))</f>
        <v>0</v>
      </c>
      <c r="Y1075" s="649">
        <f t="shared" ref="Y1075" si="13041">((Y1076*$H1075)-((Y1076*$H1075*$E1076)+(Y1076*$H1075*$F1076)))</f>
        <v>0</v>
      </c>
      <c r="Z1075" s="649">
        <f t="shared" ref="Z1075" si="13042">((Z1076*$H1075)-((Z1076*$H1075*$E1076)+(Z1076*$H1075*$F1076)))</f>
        <v>0</v>
      </c>
      <c r="AA1075" s="649">
        <f t="shared" ref="AA1075" si="13043">((AA1076*$H1075)-((AA1076*$H1075*$E1076)+(AA1076*$H1075*$F1076)))</f>
        <v>0</v>
      </c>
      <c r="AB1075" s="649">
        <f t="shared" ref="AB1075" si="13044">((AB1076*$H1075)-((AB1076*$H1075*$E1076)+(AB1076*$H1075*$F1076)))</f>
        <v>0</v>
      </c>
      <c r="AC1075" s="649">
        <f t="shared" ref="AC1075" si="13045">((AC1076*$H1075)-((AC1076*$H1075*$E1076)+(AC1076*$H1075*$F1076)))</f>
        <v>0</v>
      </c>
      <c r="AD1075" s="649">
        <f t="shared" ref="AD1075" si="13046">((AD1076*$H1075)-((AD1076*$H1075*$E1076)+(AD1076*$H1075*$F1076)))</f>
        <v>0</v>
      </c>
      <c r="AE1075" s="649">
        <f t="shared" ref="AE1075" si="13047">((AE1076*$H1075)-((AE1076*$H1075*$E1076)+(AE1076*$H1075*$F1076)))</f>
        <v>0</v>
      </c>
      <c r="AF1075" s="649">
        <f t="shared" ref="AF1075" si="13048">((AF1076*$H1075)-((AF1076*$H1075*$E1076)+(AF1076*$H1075*$F1076)))</f>
        <v>0</v>
      </c>
      <c r="AG1075" s="649">
        <f t="shared" ref="AG1075" si="13049">((AG1076*$H1075)-((AG1076*$H1075*$E1076)+(AG1076*$H1075*$F1076)))</f>
        <v>0</v>
      </c>
      <c r="AH1075" s="649">
        <f>+AH1076*H1075</f>
        <v>0</v>
      </c>
      <c r="AI1075" s="649">
        <f t="shared" ref="AI1075" si="13050">+AI1076*H1075</f>
        <v>0</v>
      </c>
      <c r="AJ1075" s="649">
        <v>0</v>
      </c>
      <c r="AK1075" s="649">
        <v>0</v>
      </c>
      <c r="AL1075" s="649">
        <v>0</v>
      </c>
      <c r="AM1075" s="649">
        <v>0</v>
      </c>
      <c r="AN1075" s="649">
        <v>0</v>
      </c>
      <c r="AO1075" s="649">
        <v>0</v>
      </c>
      <c r="AP1075" s="649">
        <v>0</v>
      </c>
      <c r="AQ1075" s="649">
        <v>0</v>
      </c>
      <c r="AR1075" s="649">
        <v>0</v>
      </c>
      <c r="AS1075" s="649">
        <v>0</v>
      </c>
      <c r="AT1075" s="649">
        <v>0</v>
      </c>
      <c r="AU1075" s="649">
        <v>0</v>
      </c>
      <c r="AV1075" s="649">
        <v>0</v>
      </c>
      <c r="AW1075" s="613">
        <f t="shared" si="12688"/>
        <v>0</v>
      </c>
      <c r="AX1075" s="645">
        <f t="shared" si="12666"/>
        <v>0</v>
      </c>
      <c r="AY1075" s="656" t="e">
        <f t="shared" si="12667"/>
        <v>#DIV/0!</v>
      </c>
      <c r="AZ1075" s="591"/>
    </row>
    <row r="1076" spans="1:52" s="314" customFormat="1">
      <c r="A1076" s="642"/>
      <c r="B1076" s="636"/>
      <c r="C1076" s="636"/>
      <c r="D1076" s="651"/>
      <c r="E1076" s="652">
        <v>0.3</v>
      </c>
      <c r="F1076" s="652">
        <v>0.05</v>
      </c>
      <c r="G1076" s="653"/>
      <c r="H1076" s="640"/>
      <c r="I1076" s="640">
        <f t="shared" si="12567"/>
        <v>0.35</v>
      </c>
      <c r="J1076" s="652">
        <v>0</v>
      </c>
      <c r="K1076" s="652">
        <v>0</v>
      </c>
      <c r="L1076" s="652">
        <v>0</v>
      </c>
      <c r="M1076" s="652">
        <v>0</v>
      </c>
      <c r="N1076" s="652">
        <v>0</v>
      </c>
      <c r="O1076" s="658">
        <v>0.3</v>
      </c>
      <c r="P1076" s="652">
        <v>0</v>
      </c>
      <c r="Q1076" s="652">
        <v>0</v>
      </c>
      <c r="R1076" s="652">
        <v>0</v>
      </c>
      <c r="S1076" s="652">
        <v>0</v>
      </c>
      <c r="T1076" s="652">
        <v>0</v>
      </c>
      <c r="U1076" s="652">
        <v>0</v>
      </c>
      <c r="V1076" s="652">
        <v>0</v>
      </c>
      <c r="W1076" s="652">
        <v>0</v>
      </c>
      <c r="X1076" s="652">
        <v>0</v>
      </c>
      <c r="Y1076" s="652">
        <v>0</v>
      </c>
      <c r="Z1076" s="652">
        <v>0</v>
      </c>
      <c r="AA1076" s="652">
        <v>0</v>
      </c>
      <c r="AB1076" s="652">
        <v>0</v>
      </c>
      <c r="AC1076" s="652">
        <v>0</v>
      </c>
      <c r="AD1076" s="652">
        <v>0</v>
      </c>
      <c r="AE1076" s="652">
        <v>0</v>
      </c>
      <c r="AF1076" s="652">
        <v>0</v>
      </c>
      <c r="AG1076" s="652">
        <v>0</v>
      </c>
      <c r="AH1076" s="652">
        <v>0.05</v>
      </c>
      <c r="AI1076" s="652">
        <v>0</v>
      </c>
      <c r="AJ1076" s="652">
        <v>0</v>
      </c>
      <c r="AK1076" s="652">
        <v>0</v>
      </c>
      <c r="AL1076" s="652">
        <v>0</v>
      </c>
      <c r="AM1076" s="652">
        <v>0</v>
      </c>
      <c r="AN1076" s="652">
        <v>0</v>
      </c>
      <c r="AO1076" s="652">
        <v>0</v>
      </c>
      <c r="AP1076" s="652">
        <v>0</v>
      </c>
      <c r="AQ1076" s="652">
        <v>0</v>
      </c>
      <c r="AR1076" s="652">
        <v>0</v>
      </c>
      <c r="AS1076" s="652">
        <v>0</v>
      </c>
      <c r="AT1076" s="652">
        <v>0</v>
      </c>
      <c r="AU1076" s="652">
        <v>0</v>
      </c>
      <c r="AV1076" s="652">
        <v>0</v>
      </c>
      <c r="AW1076" s="613">
        <f t="shared" si="12688"/>
        <v>0.35</v>
      </c>
      <c r="AX1076" s="645">
        <f t="shared" si="12666"/>
        <v>0.35</v>
      </c>
      <c r="AY1076" s="656" t="e">
        <f t="shared" si="12667"/>
        <v>#DIV/0!</v>
      </c>
      <c r="AZ1076" s="661"/>
    </row>
    <row r="1077" spans="1:52">
      <c r="A1077" s="590"/>
      <c r="B1077" s="629" t="s">
        <v>278</v>
      </c>
      <c r="C1077" s="629" t="s">
        <v>1213</v>
      </c>
      <c r="D1077" s="630" t="s">
        <v>1214</v>
      </c>
      <c r="E1077" s="643"/>
      <c r="F1077" s="643"/>
      <c r="G1077" s="631"/>
      <c r="H1077" s="632">
        <f>+H1078+H1080+H1082+H1084+H1086+H1088</f>
        <v>395296.34268544498</v>
      </c>
      <c r="I1077" s="632">
        <f t="shared" si="12567"/>
        <v>395296.34268544504</v>
      </c>
      <c r="J1077" s="632">
        <f t="shared" ref="J1077:AV1077" si="13051">+J1078+J1080+J1082+J1084+J1086+J1088</f>
        <v>0</v>
      </c>
      <c r="K1077" s="632">
        <f t="shared" si="13051"/>
        <v>0</v>
      </c>
      <c r="L1077" s="632">
        <f t="shared" si="13051"/>
        <v>0</v>
      </c>
      <c r="M1077" s="632">
        <f t="shared" si="13051"/>
        <v>0</v>
      </c>
      <c r="N1077" s="632">
        <f t="shared" si="13051"/>
        <v>0</v>
      </c>
      <c r="O1077" s="632">
        <f t="shared" si="13051"/>
        <v>118588.90280563348</v>
      </c>
      <c r="P1077" s="632">
        <f t="shared" si="13051"/>
        <v>5768.5851997210484</v>
      </c>
      <c r="Q1077" s="632">
        <f t="shared" si="13051"/>
        <v>46789.635508848514</v>
      </c>
      <c r="R1077" s="632">
        <f t="shared" si="13051"/>
        <v>34705.659458671631</v>
      </c>
      <c r="S1077" s="632">
        <f t="shared" si="13051"/>
        <v>75560.222389337607</v>
      </c>
      <c r="T1077" s="632">
        <f t="shared" si="13051"/>
        <v>70312.488458962966</v>
      </c>
      <c r="U1077" s="632">
        <f t="shared" si="13051"/>
        <v>21538.793850048089</v>
      </c>
      <c r="V1077" s="632">
        <f t="shared" si="13051"/>
        <v>2267.2378799494172</v>
      </c>
      <c r="W1077" s="632">
        <f t="shared" si="13051"/>
        <v>0</v>
      </c>
      <c r="X1077" s="632">
        <f t="shared" si="13051"/>
        <v>0</v>
      </c>
      <c r="Y1077" s="632">
        <f t="shared" si="13051"/>
        <v>0</v>
      </c>
      <c r="Z1077" s="632">
        <f t="shared" si="13051"/>
        <v>0</v>
      </c>
      <c r="AA1077" s="632">
        <f t="shared" si="13051"/>
        <v>0</v>
      </c>
      <c r="AB1077" s="632">
        <f t="shared" si="13051"/>
        <v>0</v>
      </c>
      <c r="AC1077" s="632">
        <f t="shared" si="13051"/>
        <v>0</v>
      </c>
      <c r="AD1077" s="632">
        <f t="shared" si="13051"/>
        <v>0</v>
      </c>
      <c r="AE1077" s="632">
        <f t="shared" si="13051"/>
        <v>0</v>
      </c>
      <c r="AF1077" s="632">
        <f t="shared" si="13051"/>
        <v>0</v>
      </c>
      <c r="AG1077" s="632">
        <f t="shared" si="13051"/>
        <v>0</v>
      </c>
      <c r="AH1077" s="632">
        <f t="shared" si="13051"/>
        <v>19764.817134272253</v>
      </c>
      <c r="AI1077" s="632">
        <f t="shared" si="13051"/>
        <v>0</v>
      </c>
      <c r="AJ1077" s="632">
        <f t="shared" si="13051"/>
        <v>0</v>
      </c>
      <c r="AK1077" s="632">
        <f t="shared" si="13051"/>
        <v>0</v>
      </c>
      <c r="AL1077" s="632">
        <f t="shared" si="13051"/>
        <v>0</v>
      </c>
      <c r="AM1077" s="632">
        <f t="shared" si="13051"/>
        <v>0</v>
      </c>
      <c r="AN1077" s="632">
        <f t="shared" si="13051"/>
        <v>0</v>
      </c>
      <c r="AO1077" s="632">
        <f t="shared" si="13051"/>
        <v>0</v>
      </c>
      <c r="AP1077" s="632">
        <f t="shared" si="13051"/>
        <v>0</v>
      </c>
      <c r="AQ1077" s="632">
        <f t="shared" si="13051"/>
        <v>0</v>
      </c>
      <c r="AR1077" s="632">
        <f t="shared" si="13051"/>
        <v>0</v>
      </c>
      <c r="AS1077" s="632">
        <f t="shared" si="13051"/>
        <v>0</v>
      </c>
      <c r="AT1077" s="632">
        <f t="shared" si="13051"/>
        <v>0</v>
      </c>
      <c r="AU1077" s="632">
        <f t="shared" si="13051"/>
        <v>0</v>
      </c>
      <c r="AV1077" s="632">
        <f t="shared" si="13051"/>
        <v>0</v>
      </c>
      <c r="AW1077" s="613">
        <f t="shared" si="12688"/>
        <v>395296.34268544504</v>
      </c>
      <c r="AX1077" s="645">
        <f t="shared" si="12666"/>
        <v>0</v>
      </c>
      <c r="AY1077" s="656">
        <f t="shared" si="12667"/>
        <v>0</v>
      </c>
      <c r="AZ1077" s="591"/>
    </row>
    <row r="1078" spans="1:52">
      <c r="A1078" s="590"/>
      <c r="B1078" s="646" t="s">
        <v>305</v>
      </c>
      <c r="C1078" s="646" t="s">
        <v>1215</v>
      </c>
      <c r="D1078" s="647" t="s">
        <v>1216</v>
      </c>
      <c r="E1078" s="648"/>
      <c r="F1078" s="648"/>
      <c r="G1078" s="649"/>
      <c r="H1078" s="650">
        <v>98608.294012325627</v>
      </c>
      <c r="I1078" s="650">
        <f t="shared" si="12567"/>
        <v>98608.294012325627</v>
      </c>
      <c r="J1078" s="649">
        <v>0</v>
      </c>
      <c r="K1078" s="649">
        <v>0</v>
      </c>
      <c r="L1078" s="649">
        <v>0</v>
      </c>
      <c r="M1078" s="649">
        <v>0</v>
      </c>
      <c r="N1078" s="649">
        <v>0</v>
      </c>
      <c r="O1078" s="649">
        <f t="shared" ref="O1078" si="13052">+O1079*H1078</f>
        <v>29582.488203697685</v>
      </c>
      <c r="P1078" s="649">
        <f t="shared" ref="P1078" si="13053">((P1079*$H1078)-((P1079*$H1078*$E1079)+(P1079*$H1078*$F1079)))</f>
        <v>5768.5851997210484</v>
      </c>
      <c r="Q1078" s="649">
        <f t="shared" ref="Q1078" si="13054">((Q1079*$H1078)-((Q1079*$H1078*$E1079)+(Q1079*$H1078*$F1079)))</f>
        <v>46789.635508848514</v>
      </c>
      <c r="R1078" s="649">
        <f t="shared" ref="R1078" si="13055">((R1079*$H1078)-((R1079*$H1078*$E1079)+(R1079*$H1078*$F1079)))</f>
        <v>11537.170399442102</v>
      </c>
      <c r="S1078" s="649">
        <f t="shared" ref="S1078" si="13056">((S1079*$H1078)-((S1079*$H1078*$E1079)+(S1079*$H1078*$F1079)))</f>
        <v>0</v>
      </c>
      <c r="T1078" s="649">
        <f t="shared" ref="T1078" si="13057">((T1079*$H1078)-((T1079*$H1078*$E1079)+(T1079*$H1078*$F1079)))</f>
        <v>0</v>
      </c>
      <c r="U1078" s="649">
        <f t="shared" ref="U1078" si="13058">((U1079*$H1078)-((U1079*$H1078*$E1079)+(U1079*$H1078*$F1079)))</f>
        <v>0</v>
      </c>
      <c r="V1078" s="649">
        <f t="shared" ref="V1078" si="13059">((V1079*$H1078)-((V1079*$H1078*$E1079)+(V1079*$H1078*$F1079)))</f>
        <v>0</v>
      </c>
      <c r="W1078" s="649">
        <f t="shared" ref="W1078" si="13060">((W1079*$H1078)-((W1079*$H1078*$E1079)+(W1079*$H1078*$F1079)))</f>
        <v>0</v>
      </c>
      <c r="X1078" s="649">
        <f t="shared" ref="X1078" si="13061">((X1079*$H1078)-((X1079*$H1078*$E1079)+(X1079*$H1078*$F1079)))</f>
        <v>0</v>
      </c>
      <c r="Y1078" s="649">
        <f t="shared" ref="Y1078" si="13062">((Y1079*$H1078)-((Y1079*$H1078*$E1079)+(Y1079*$H1078*$F1079)))</f>
        <v>0</v>
      </c>
      <c r="Z1078" s="649">
        <f t="shared" ref="Z1078" si="13063">((Z1079*$H1078)-((Z1079*$H1078*$E1079)+(Z1079*$H1078*$F1079)))</f>
        <v>0</v>
      </c>
      <c r="AA1078" s="649">
        <f t="shared" ref="AA1078" si="13064">((AA1079*$H1078)-((AA1079*$H1078*$E1079)+(AA1079*$H1078*$F1079)))</f>
        <v>0</v>
      </c>
      <c r="AB1078" s="649">
        <f t="shared" ref="AB1078" si="13065">((AB1079*$H1078)-((AB1079*$H1078*$E1079)+(AB1079*$H1078*$F1079)))</f>
        <v>0</v>
      </c>
      <c r="AC1078" s="649">
        <f t="shared" ref="AC1078" si="13066">((AC1079*$H1078)-((AC1079*$H1078*$E1079)+(AC1079*$H1078*$F1079)))</f>
        <v>0</v>
      </c>
      <c r="AD1078" s="649">
        <f t="shared" ref="AD1078" si="13067">((AD1079*$H1078)-((AD1079*$H1078*$E1079)+(AD1079*$H1078*$F1079)))</f>
        <v>0</v>
      </c>
      <c r="AE1078" s="649">
        <f t="shared" ref="AE1078" si="13068">((AE1079*$H1078)-((AE1079*$H1078*$E1079)+(AE1079*$H1078*$F1079)))</f>
        <v>0</v>
      </c>
      <c r="AF1078" s="649">
        <f t="shared" ref="AF1078" si="13069">((AF1079*$H1078)-((AF1079*$H1078*$E1079)+(AF1079*$H1078*$F1079)))</f>
        <v>0</v>
      </c>
      <c r="AG1078" s="649">
        <f t="shared" ref="AG1078" si="13070">((AG1079*$H1078)-((AG1079*$H1078*$E1079)+(AG1079*$H1078*$F1079)))</f>
        <v>0</v>
      </c>
      <c r="AH1078" s="649">
        <f>+AH1079*H1078</f>
        <v>4930.4147006162821</v>
      </c>
      <c r="AI1078" s="649">
        <f t="shared" ref="AI1078" si="13071">+AI1079*H1078</f>
        <v>0</v>
      </c>
      <c r="AJ1078" s="649">
        <v>0</v>
      </c>
      <c r="AK1078" s="649">
        <v>0</v>
      </c>
      <c r="AL1078" s="649">
        <v>0</v>
      </c>
      <c r="AM1078" s="649">
        <v>0</v>
      </c>
      <c r="AN1078" s="649">
        <v>0</v>
      </c>
      <c r="AO1078" s="649">
        <v>0</v>
      </c>
      <c r="AP1078" s="649">
        <v>0</v>
      </c>
      <c r="AQ1078" s="649">
        <v>0</v>
      </c>
      <c r="AR1078" s="649">
        <v>0</v>
      </c>
      <c r="AS1078" s="649">
        <v>0</v>
      </c>
      <c r="AT1078" s="649">
        <v>0</v>
      </c>
      <c r="AU1078" s="649">
        <v>0</v>
      </c>
      <c r="AV1078" s="649">
        <v>0</v>
      </c>
      <c r="AW1078" s="613">
        <f t="shared" si="12688"/>
        <v>98608.294012325627</v>
      </c>
      <c r="AX1078" s="645">
        <f t="shared" si="12666"/>
        <v>0</v>
      </c>
      <c r="AY1078" s="656">
        <f t="shared" si="12667"/>
        <v>0</v>
      </c>
      <c r="AZ1078" s="591"/>
    </row>
    <row r="1079" spans="1:52" s="314" customFormat="1">
      <c r="A1079" s="642"/>
      <c r="B1079" s="636"/>
      <c r="C1079" s="636"/>
      <c r="D1079" s="651"/>
      <c r="E1079" s="652">
        <v>0.3</v>
      </c>
      <c r="F1079" s="652">
        <v>0.05</v>
      </c>
      <c r="G1079" s="653"/>
      <c r="H1079" s="640"/>
      <c r="I1079" s="640">
        <f t="shared" si="12567"/>
        <v>1.3500000000000003</v>
      </c>
      <c r="J1079" s="658">
        <v>0</v>
      </c>
      <c r="K1079" s="658">
        <v>0</v>
      </c>
      <c r="L1079" s="658">
        <v>0</v>
      </c>
      <c r="M1079" s="658">
        <v>0</v>
      </c>
      <c r="N1079" s="658">
        <v>0</v>
      </c>
      <c r="O1079" s="658">
        <v>0.3</v>
      </c>
      <c r="P1079" s="658">
        <v>0.09</v>
      </c>
      <c r="Q1079" s="658">
        <v>0.73</v>
      </c>
      <c r="R1079" s="658">
        <v>0.18000000000000005</v>
      </c>
      <c r="S1079" s="658">
        <v>0</v>
      </c>
      <c r="T1079" s="658">
        <v>0</v>
      </c>
      <c r="U1079" s="658">
        <v>0</v>
      </c>
      <c r="V1079" s="658">
        <v>0</v>
      </c>
      <c r="W1079" s="658">
        <v>0</v>
      </c>
      <c r="X1079" s="658">
        <v>0</v>
      </c>
      <c r="Y1079" s="658">
        <v>0</v>
      </c>
      <c r="Z1079" s="658">
        <v>0</v>
      </c>
      <c r="AA1079" s="658">
        <v>0</v>
      </c>
      <c r="AB1079" s="658">
        <v>0</v>
      </c>
      <c r="AC1079" s="658">
        <v>0</v>
      </c>
      <c r="AD1079" s="658">
        <v>0</v>
      </c>
      <c r="AE1079" s="658">
        <v>0</v>
      </c>
      <c r="AF1079" s="658">
        <v>0</v>
      </c>
      <c r="AG1079" s="658">
        <v>0</v>
      </c>
      <c r="AH1079" s="658">
        <v>0.05</v>
      </c>
      <c r="AI1079" s="658">
        <v>0</v>
      </c>
      <c r="AJ1079" s="658">
        <v>0</v>
      </c>
      <c r="AK1079" s="658">
        <v>0</v>
      </c>
      <c r="AL1079" s="658">
        <v>0</v>
      </c>
      <c r="AM1079" s="658">
        <v>0</v>
      </c>
      <c r="AN1079" s="658">
        <v>0</v>
      </c>
      <c r="AO1079" s="658">
        <v>0</v>
      </c>
      <c r="AP1079" s="658">
        <v>0</v>
      </c>
      <c r="AQ1079" s="658">
        <v>0</v>
      </c>
      <c r="AR1079" s="658">
        <v>0</v>
      </c>
      <c r="AS1079" s="658">
        <v>0</v>
      </c>
      <c r="AT1079" s="658">
        <v>0</v>
      </c>
      <c r="AU1079" s="658">
        <v>0</v>
      </c>
      <c r="AV1079" s="658">
        <v>0</v>
      </c>
      <c r="AW1079" s="613">
        <f t="shared" si="12688"/>
        <v>1.3500000000000003</v>
      </c>
      <c r="AX1079" s="645">
        <f t="shared" si="12666"/>
        <v>1.3500000000000003</v>
      </c>
      <c r="AY1079" s="656" t="e">
        <f t="shared" si="12667"/>
        <v>#DIV/0!</v>
      </c>
      <c r="AZ1079" s="661"/>
    </row>
    <row r="1080" spans="1:52">
      <c r="A1080" s="590"/>
      <c r="B1080" s="646" t="s">
        <v>305</v>
      </c>
      <c r="C1080" s="646" t="s">
        <v>1217</v>
      </c>
      <c r="D1080" s="647" t="s">
        <v>1218</v>
      </c>
      <c r="E1080" s="648"/>
      <c r="F1080" s="648"/>
      <c r="G1080" s="649"/>
      <c r="H1080" s="650">
        <v>0</v>
      </c>
      <c r="I1080" s="650">
        <f t="shared" si="12567"/>
        <v>0</v>
      </c>
      <c r="J1080" s="649">
        <v>0</v>
      </c>
      <c r="K1080" s="649">
        <v>0</v>
      </c>
      <c r="L1080" s="649">
        <v>0</v>
      </c>
      <c r="M1080" s="649">
        <v>0</v>
      </c>
      <c r="N1080" s="649">
        <v>0</v>
      </c>
      <c r="O1080" s="649">
        <f t="shared" ref="O1080" si="13072">+O1081*H1080</f>
        <v>0</v>
      </c>
      <c r="P1080" s="649">
        <f t="shared" ref="P1080" si="13073">((P1081*$H1080)-((P1081*$H1080*$E1081)+(P1081*$H1080*$F1081)))</f>
        <v>0</v>
      </c>
      <c r="Q1080" s="649">
        <f t="shared" ref="Q1080" si="13074">((Q1081*$H1080)-((Q1081*$H1080*$E1081)+(Q1081*$H1080*$F1081)))</f>
        <v>0</v>
      </c>
      <c r="R1080" s="649">
        <f t="shared" ref="R1080" si="13075">((R1081*$H1080)-((R1081*$H1080*$E1081)+(R1081*$H1080*$F1081)))</f>
        <v>0</v>
      </c>
      <c r="S1080" s="649">
        <f t="shared" ref="S1080" si="13076">((S1081*$H1080)-((S1081*$H1080*$E1081)+(S1081*$H1080*$F1081)))</f>
        <v>0</v>
      </c>
      <c r="T1080" s="649">
        <f t="shared" ref="T1080" si="13077">((T1081*$H1080)-((T1081*$H1080*$E1081)+(T1081*$H1080*$F1081)))</f>
        <v>0</v>
      </c>
      <c r="U1080" s="649">
        <f t="shared" ref="U1080" si="13078">((U1081*$H1080)-((U1081*$H1080*$E1081)+(U1081*$H1080*$F1081)))</f>
        <v>0</v>
      </c>
      <c r="V1080" s="649">
        <f t="shared" ref="V1080" si="13079">((V1081*$H1080)-((V1081*$H1080*$E1081)+(V1081*$H1080*$F1081)))</f>
        <v>0</v>
      </c>
      <c r="W1080" s="649">
        <f t="shared" ref="W1080" si="13080">((W1081*$H1080)-((W1081*$H1080*$E1081)+(W1081*$H1080*$F1081)))</f>
        <v>0</v>
      </c>
      <c r="X1080" s="649">
        <f t="shared" ref="X1080" si="13081">((X1081*$H1080)-((X1081*$H1080*$E1081)+(X1081*$H1080*$F1081)))</f>
        <v>0</v>
      </c>
      <c r="Y1080" s="649">
        <f t="shared" ref="Y1080" si="13082">((Y1081*$H1080)-((Y1081*$H1080*$E1081)+(Y1081*$H1080*$F1081)))</f>
        <v>0</v>
      </c>
      <c r="Z1080" s="649">
        <f t="shared" ref="Z1080" si="13083">((Z1081*$H1080)-((Z1081*$H1080*$E1081)+(Z1081*$H1080*$F1081)))</f>
        <v>0</v>
      </c>
      <c r="AA1080" s="649">
        <f t="shared" ref="AA1080" si="13084">((AA1081*$H1080)-((AA1081*$H1080*$E1081)+(AA1081*$H1080*$F1081)))</f>
        <v>0</v>
      </c>
      <c r="AB1080" s="649">
        <f t="shared" ref="AB1080" si="13085">((AB1081*$H1080)-((AB1081*$H1080*$E1081)+(AB1081*$H1080*$F1081)))</f>
        <v>0</v>
      </c>
      <c r="AC1080" s="649">
        <f t="shared" ref="AC1080" si="13086">((AC1081*$H1080)-((AC1081*$H1080*$E1081)+(AC1081*$H1080*$F1081)))</f>
        <v>0</v>
      </c>
      <c r="AD1080" s="649">
        <f t="shared" ref="AD1080" si="13087">((AD1081*$H1080)-((AD1081*$H1080*$E1081)+(AD1081*$H1080*$F1081)))</f>
        <v>0</v>
      </c>
      <c r="AE1080" s="649">
        <f t="shared" ref="AE1080" si="13088">((AE1081*$H1080)-((AE1081*$H1080*$E1081)+(AE1081*$H1080*$F1081)))</f>
        <v>0</v>
      </c>
      <c r="AF1080" s="649">
        <f t="shared" ref="AF1080" si="13089">((AF1081*$H1080)-((AF1081*$H1080*$E1081)+(AF1081*$H1080*$F1081)))</f>
        <v>0</v>
      </c>
      <c r="AG1080" s="649">
        <f t="shared" ref="AG1080" si="13090">((AG1081*$H1080)-((AG1081*$H1080*$E1081)+(AG1081*$H1080*$F1081)))</f>
        <v>0</v>
      </c>
      <c r="AH1080" s="649">
        <f>+AH1081*H1080</f>
        <v>0</v>
      </c>
      <c r="AI1080" s="649">
        <f t="shared" ref="AI1080" si="13091">+AI1081*H1080</f>
        <v>0</v>
      </c>
      <c r="AJ1080" s="649">
        <v>0</v>
      </c>
      <c r="AK1080" s="649">
        <v>0</v>
      </c>
      <c r="AL1080" s="649">
        <v>0</v>
      </c>
      <c r="AM1080" s="649">
        <v>0</v>
      </c>
      <c r="AN1080" s="649">
        <v>0</v>
      </c>
      <c r="AO1080" s="649">
        <v>0</v>
      </c>
      <c r="AP1080" s="649">
        <v>0</v>
      </c>
      <c r="AQ1080" s="649">
        <v>0</v>
      </c>
      <c r="AR1080" s="649">
        <v>0</v>
      </c>
      <c r="AS1080" s="649">
        <v>0</v>
      </c>
      <c r="AT1080" s="649">
        <v>0</v>
      </c>
      <c r="AU1080" s="649">
        <v>0</v>
      </c>
      <c r="AV1080" s="649">
        <v>0</v>
      </c>
      <c r="AW1080" s="613">
        <f t="shared" si="12688"/>
        <v>0</v>
      </c>
      <c r="AX1080" s="645">
        <f t="shared" si="12666"/>
        <v>0</v>
      </c>
      <c r="AY1080" s="656" t="e">
        <f t="shared" si="12667"/>
        <v>#DIV/0!</v>
      </c>
      <c r="AZ1080" s="591"/>
    </row>
    <row r="1081" spans="1:52" s="314" customFormat="1">
      <c r="A1081" s="642"/>
      <c r="B1081" s="636"/>
      <c r="C1081" s="636"/>
      <c r="D1081" s="651"/>
      <c r="E1081" s="652">
        <v>0.3</v>
      </c>
      <c r="F1081" s="652">
        <v>0.05</v>
      </c>
      <c r="G1081" s="653"/>
      <c r="H1081" s="640"/>
      <c r="I1081" s="640">
        <f t="shared" si="12567"/>
        <v>1.35</v>
      </c>
      <c r="J1081" s="658">
        <v>0</v>
      </c>
      <c r="K1081" s="658">
        <v>0</v>
      </c>
      <c r="L1081" s="658">
        <v>0</v>
      </c>
      <c r="M1081" s="658">
        <v>0</v>
      </c>
      <c r="N1081" s="658">
        <v>0</v>
      </c>
      <c r="O1081" s="658">
        <v>0.3</v>
      </c>
      <c r="P1081" s="658">
        <v>0</v>
      </c>
      <c r="Q1081" s="658">
        <v>0.45</v>
      </c>
      <c r="R1081" s="658">
        <v>0.55000000000000004</v>
      </c>
      <c r="S1081" s="658">
        <v>0</v>
      </c>
      <c r="T1081" s="658">
        <v>0</v>
      </c>
      <c r="U1081" s="658">
        <v>0</v>
      </c>
      <c r="V1081" s="658">
        <v>0</v>
      </c>
      <c r="W1081" s="658">
        <v>0</v>
      </c>
      <c r="X1081" s="658">
        <v>0</v>
      </c>
      <c r="Y1081" s="658">
        <v>0</v>
      </c>
      <c r="Z1081" s="658">
        <v>0</v>
      </c>
      <c r="AA1081" s="658">
        <v>0</v>
      </c>
      <c r="AB1081" s="658">
        <v>0</v>
      </c>
      <c r="AC1081" s="658">
        <v>0</v>
      </c>
      <c r="AD1081" s="658">
        <v>0</v>
      </c>
      <c r="AE1081" s="658">
        <v>0</v>
      </c>
      <c r="AF1081" s="658">
        <v>0</v>
      </c>
      <c r="AG1081" s="658">
        <v>0</v>
      </c>
      <c r="AH1081" s="658">
        <v>0.05</v>
      </c>
      <c r="AI1081" s="658">
        <v>0</v>
      </c>
      <c r="AJ1081" s="658">
        <v>0</v>
      </c>
      <c r="AK1081" s="658">
        <v>0</v>
      </c>
      <c r="AL1081" s="658">
        <v>0</v>
      </c>
      <c r="AM1081" s="658">
        <v>0</v>
      </c>
      <c r="AN1081" s="658">
        <v>0</v>
      </c>
      <c r="AO1081" s="658">
        <v>0</v>
      </c>
      <c r="AP1081" s="658">
        <v>0</v>
      </c>
      <c r="AQ1081" s="658">
        <v>0</v>
      </c>
      <c r="AR1081" s="658">
        <v>0</v>
      </c>
      <c r="AS1081" s="658">
        <v>0</v>
      </c>
      <c r="AT1081" s="658">
        <v>0</v>
      </c>
      <c r="AU1081" s="658">
        <v>0</v>
      </c>
      <c r="AV1081" s="658">
        <v>0</v>
      </c>
      <c r="AW1081" s="613">
        <f t="shared" si="12688"/>
        <v>1.35</v>
      </c>
      <c r="AX1081" s="645">
        <f t="shared" si="12666"/>
        <v>1.35</v>
      </c>
      <c r="AY1081" s="656" t="e">
        <f t="shared" si="12667"/>
        <v>#DIV/0!</v>
      </c>
      <c r="AZ1081" s="661"/>
    </row>
    <row r="1082" spans="1:52">
      <c r="A1082" s="590"/>
      <c r="B1082" s="646" t="s">
        <v>305</v>
      </c>
      <c r="C1082" s="646" t="s">
        <v>1219</v>
      </c>
      <c r="D1082" s="647" t="s">
        <v>1220</v>
      </c>
      <c r="E1082" s="648"/>
      <c r="F1082" s="648"/>
      <c r="G1082" s="649"/>
      <c r="H1082" s="650">
        <v>69761.165536905086</v>
      </c>
      <c r="I1082" s="650">
        <f t="shared" si="12567"/>
        <v>69761.165536905086</v>
      </c>
      <c r="J1082" s="649">
        <v>0</v>
      </c>
      <c r="K1082" s="649">
        <v>0</v>
      </c>
      <c r="L1082" s="649">
        <v>0</v>
      </c>
      <c r="M1082" s="649">
        <v>0</v>
      </c>
      <c r="N1082" s="649">
        <v>0</v>
      </c>
      <c r="O1082" s="649">
        <f t="shared" ref="O1082" si="13092">+O1083*H1082</f>
        <v>20928.349661071526</v>
      </c>
      <c r="P1082" s="649">
        <f t="shared" ref="P1082" si="13093">((P1083*$H1082)-((P1083*$H1082*$E1083)+(P1083*$H1082*$F1083)))</f>
        <v>0</v>
      </c>
      <c r="Q1082" s="649">
        <f t="shared" ref="Q1082" si="13094">((Q1083*$H1082)-((Q1083*$H1082*$E1083)+(Q1083*$H1082*$F1083)))</f>
        <v>0</v>
      </c>
      <c r="R1082" s="649">
        <f t="shared" ref="R1082" si="13095">((R1083*$H1082)-((R1083*$H1082*$E1083)+(R1083*$H1082*$F1083)))</f>
        <v>3174.1330319291819</v>
      </c>
      <c r="S1082" s="649">
        <f t="shared" ref="S1082" si="13096">((S1083*$H1082)-((S1083*$H1082*$E1083)+(S1083*$H1082*$F1083)))</f>
        <v>9522.3990957875467</v>
      </c>
      <c r="T1082" s="649">
        <f t="shared" ref="T1082" si="13097">((T1083*$H1082)-((T1083*$H1082*$E1083)+(T1083*$H1082*$F1083)))</f>
        <v>15870.665159645905</v>
      </c>
      <c r="U1082" s="649">
        <f t="shared" ref="U1082" si="13098">((U1083*$H1082)-((U1083*$H1082*$E1083)+(U1083*$H1082*$F1083)))</f>
        <v>14510.322431676253</v>
      </c>
      <c r="V1082" s="649">
        <f t="shared" ref="V1082" si="13099">((V1083*$H1082)-((V1083*$H1082*$E1083)+(V1083*$H1082*$F1083)))</f>
        <v>2267.2378799494172</v>
      </c>
      <c r="W1082" s="649">
        <f t="shared" ref="W1082" si="13100">((W1083*$H1082)-((W1083*$H1082*$E1083)+(W1083*$H1082*$F1083)))</f>
        <v>0</v>
      </c>
      <c r="X1082" s="649">
        <f t="shared" ref="X1082" si="13101">((X1083*$H1082)-((X1083*$H1082*$E1083)+(X1083*$H1082*$F1083)))</f>
        <v>0</v>
      </c>
      <c r="Y1082" s="649">
        <f t="shared" ref="Y1082" si="13102">((Y1083*$H1082)-((Y1083*$H1082*$E1083)+(Y1083*$H1082*$F1083)))</f>
        <v>0</v>
      </c>
      <c r="Z1082" s="649">
        <f t="shared" ref="Z1082" si="13103">((Z1083*$H1082)-((Z1083*$H1082*$E1083)+(Z1083*$H1082*$F1083)))</f>
        <v>0</v>
      </c>
      <c r="AA1082" s="649">
        <f t="shared" ref="AA1082" si="13104">((AA1083*$H1082)-((AA1083*$H1082*$E1083)+(AA1083*$H1082*$F1083)))</f>
        <v>0</v>
      </c>
      <c r="AB1082" s="649">
        <f t="shared" ref="AB1082" si="13105">((AB1083*$H1082)-((AB1083*$H1082*$E1083)+(AB1083*$H1082*$F1083)))</f>
        <v>0</v>
      </c>
      <c r="AC1082" s="649">
        <f t="shared" ref="AC1082" si="13106">((AC1083*$H1082)-((AC1083*$H1082*$E1083)+(AC1083*$H1082*$F1083)))</f>
        <v>0</v>
      </c>
      <c r="AD1082" s="649">
        <f t="shared" ref="AD1082" si="13107">((AD1083*$H1082)-((AD1083*$H1082*$E1083)+(AD1083*$H1082*$F1083)))</f>
        <v>0</v>
      </c>
      <c r="AE1082" s="649">
        <f t="shared" ref="AE1082" si="13108">((AE1083*$H1082)-((AE1083*$H1082*$E1083)+(AE1083*$H1082*$F1083)))</f>
        <v>0</v>
      </c>
      <c r="AF1082" s="649">
        <f t="shared" ref="AF1082" si="13109">((AF1083*$H1082)-((AF1083*$H1082*$E1083)+(AF1083*$H1082*$F1083)))</f>
        <v>0</v>
      </c>
      <c r="AG1082" s="649">
        <f t="shared" ref="AG1082" si="13110">((AG1083*$H1082)-((AG1083*$H1082*$E1083)+(AG1083*$H1082*$F1083)))</f>
        <v>0</v>
      </c>
      <c r="AH1082" s="649">
        <f>+AH1083*H1082</f>
        <v>3488.0582768452546</v>
      </c>
      <c r="AI1082" s="649">
        <f t="shared" ref="AI1082" si="13111">+AI1083*H1082</f>
        <v>0</v>
      </c>
      <c r="AJ1082" s="649">
        <v>0</v>
      </c>
      <c r="AK1082" s="649">
        <v>0</v>
      </c>
      <c r="AL1082" s="649">
        <v>0</v>
      </c>
      <c r="AM1082" s="649">
        <v>0</v>
      </c>
      <c r="AN1082" s="649">
        <v>0</v>
      </c>
      <c r="AO1082" s="649">
        <v>0</v>
      </c>
      <c r="AP1082" s="649">
        <v>0</v>
      </c>
      <c r="AQ1082" s="649">
        <v>0</v>
      </c>
      <c r="AR1082" s="649">
        <v>0</v>
      </c>
      <c r="AS1082" s="649">
        <v>0</v>
      </c>
      <c r="AT1082" s="649">
        <v>0</v>
      </c>
      <c r="AU1082" s="649">
        <v>0</v>
      </c>
      <c r="AV1082" s="649">
        <v>0</v>
      </c>
      <c r="AW1082" s="613">
        <f t="shared" si="12688"/>
        <v>69761.165536905086</v>
      </c>
      <c r="AX1082" s="645">
        <f t="shared" si="12666"/>
        <v>0</v>
      </c>
      <c r="AY1082" s="656">
        <f t="shared" si="12667"/>
        <v>0</v>
      </c>
      <c r="AZ1082" s="591"/>
    </row>
    <row r="1083" spans="1:52" s="314" customFormat="1">
      <c r="A1083" s="642"/>
      <c r="B1083" s="636"/>
      <c r="C1083" s="636"/>
      <c r="D1083" s="651"/>
      <c r="E1083" s="652">
        <v>0.3</v>
      </c>
      <c r="F1083" s="652">
        <v>0.05</v>
      </c>
      <c r="G1083" s="653"/>
      <c r="H1083" s="640"/>
      <c r="I1083" s="640">
        <f t="shared" si="12567"/>
        <v>1.35</v>
      </c>
      <c r="J1083" s="658">
        <v>0</v>
      </c>
      <c r="K1083" s="658">
        <v>0</v>
      </c>
      <c r="L1083" s="658">
        <v>0</v>
      </c>
      <c r="M1083" s="658">
        <v>0</v>
      </c>
      <c r="N1083" s="658">
        <v>0</v>
      </c>
      <c r="O1083" s="658">
        <v>0.3</v>
      </c>
      <c r="P1083" s="658">
        <v>0</v>
      </c>
      <c r="Q1083" s="658">
        <v>0</v>
      </c>
      <c r="R1083" s="658">
        <v>7.0000000000000007E-2</v>
      </c>
      <c r="S1083" s="658">
        <v>0.21000000000000002</v>
      </c>
      <c r="T1083" s="658">
        <v>0.35</v>
      </c>
      <c r="U1083" s="658">
        <v>0.31999999999999995</v>
      </c>
      <c r="V1083" s="658">
        <v>5.0000000000000044E-2</v>
      </c>
      <c r="W1083" s="658">
        <v>0</v>
      </c>
      <c r="X1083" s="658">
        <v>0</v>
      </c>
      <c r="Y1083" s="658">
        <v>0</v>
      </c>
      <c r="Z1083" s="658">
        <v>0</v>
      </c>
      <c r="AA1083" s="658">
        <v>0</v>
      </c>
      <c r="AB1083" s="658">
        <v>0</v>
      </c>
      <c r="AC1083" s="658">
        <v>0</v>
      </c>
      <c r="AD1083" s="658">
        <v>0</v>
      </c>
      <c r="AE1083" s="658">
        <v>0</v>
      </c>
      <c r="AF1083" s="658">
        <v>0</v>
      </c>
      <c r="AG1083" s="658">
        <v>0</v>
      </c>
      <c r="AH1083" s="658">
        <v>0.05</v>
      </c>
      <c r="AI1083" s="658">
        <v>0</v>
      </c>
      <c r="AJ1083" s="658">
        <v>0</v>
      </c>
      <c r="AK1083" s="658">
        <v>0</v>
      </c>
      <c r="AL1083" s="658">
        <v>0</v>
      </c>
      <c r="AM1083" s="658">
        <v>0</v>
      </c>
      <c r="AN1083" s="658">
        <v>0</v>
      </c>
      <c r="AO1083" s="658">
        <v>0</v>
      </c>
      <c r="AP1083" s="658">
        <v>0</v>
      </c>
      <c r="AQ1083" s="658">
        <v>0</v>
      </c>
      <c r="AR1083" s="658">
        <v>0</v>
      </c>
      <c r="AS1083" s="658">
        <v>0</v>
      </c>
      <c r="AT1083" s="658">
        <v>0</v>
      </c>
      <c r="AU1083" s="658">
        <v>0</v>
      </c>
      <c r="AV1083" s="658">
        <v>0</v>
      </c>
      <c r="AW1083" s="613">
        <f t="shared" si="12688"/>
        <v>1.35</v>
      </c>
      <c r="AX1083" s="645">
        <f t="shared" si="12666"/>
        <v>1.35</v>
      </c>
      <c r="AY1083" s="656" t="e">
        <f t="shared" si="12667"/>
        <v>#DIV/0!</v>
      </c>
      <c r="AZ1083" s="661"/>
    </row>
    <row r="1084" spans="1:52">
      <c r="A1084" s="590"/>
      <c r="B1084" s="646" t="s">
        <v>305</v>
      </c>
      <c r="C1084" s="646" t="s">
        <v>1221</v>
      </c>
      <c r="D1084" s="647" t="s">
        <v>1222</v>
      </c>
      <c r="E1084" s="648"/>
      <c r="F1084" s="648"/>
      <c r="G1084" s="649"/>
      <c r="H1084" s="650">
        <v>69910.335759791415</v>
      </c>
      <c r="I1084" s="650">
        <f t="shared" si="12567"/>
        <v>69910.335759791415</v>
      </c>
      <c r="J1084" s="649">
        <v>0</v>
      </c>
      <c r="K1084" s="649">
        <v>0</v>
      </c>
      <c r="L1084" s="649">
        <v>0</v>
      </c>
      <c r="M1084" s="649">
        <v>0</v>
      </c>
      <c r="N1084" s="649">
        <v>0</v>
      </c>
      <c r="O1084" s="649">
        <f t="shared" ref="O1084" si="13112">+O1085*H1084</f>
        <v>20973.100727937424</v>
      </c>
      <c r="P1084" s="649">
        <f t="shared" ref="P1084" si="13113">((P1085*$H1084)-((P1085*$H1084*$E1085)+(P1085*$H1084*$F1085)))</f>
        <v>0</v>
      </c>
      <c r="Q1084" s="649">
        <f t="shared" ref="Q1084" si="13114">((Q1085*$H1084)-((Q1085*$H1084*$E1085)+(Q1085*$H1084*$F1085)))</f>
        <v>0</v>
      </c>
      <c r="R1084" s="649">
        <f t="shared" ref="R1084" si="13115">((R1085*$H1084)-((R1085*$H1084*$E1085)+(R1085*$H1084*$F1085)))</f>
        <v>19994.356027300346</v>
      </c>
      <c r="S1084" s="649">
        <f t="shared" ref="S1084" si="13116">((S1085*$H1084)-((S1085*$H1084*$E1085)+(S1085*$H1084*$F1085)))</f>
        <v>25447.362216564077</v>
      </c>
      <c r="T1084" s="649">
        <f t="shared" ref="T1084" si="13117">((T1085*$H1084)-((T1085*$H1084*$E1085)+(T1085*$H1084*$F1085)))</f>
        <v>0</v>
      </c>
      <c r="U1084" s="649">
        <f t="shared" ref="U1084" si="13118">((U1085*$H1084)-((U1085*$H1084*$E1085)+(U1085*$H1084*$F1085)))</f>
        <v>0</v>
      </c>
      <c r="V1084" s="649">
        <f t="shared" ref="V1084" si="13119">((V1085*$H1084)-((V1085*$H1084*$E1085)+(V1085*$H1084*$F1085)))</f>
        <v>0</v>
      </c>
      <c r="W1084" s="649">
        <f t="shared" ref="W1084" si="13120">((W1085*$H1084)-((W1085*$H1084*$E1085)+(W1085*$H1084*$F1085)))</f>
        <v>0</v>
      </c>
      <c r="X1084" s="649">
        <f t="shared" ref="X1084" si="13121">((X1085*$H1084)-((X1085*$H1084*$E1085)+(X1085*$H1084*$F1085)))</f>
        <v>0</v>
      </c>
      <c r="Y1084" s="649">
        <f t="shared" ref="Y1084" si="13122">((Y1085*$H1084)-((Y1085*$H1084*$E1085)+(Y1085*$H1084*$F1085)))</f>
        <v>0</v>
      </c>
      <c r="Z1084" s="649">
        <f t="shared" ref="Z1084" si="13123">((Z1085*$H1084)-((Z1085*$H1084*$E1085)+(Z1085*$H1084*$F1085)))</f>
        <v>0</v>
      </c>
      <c r="AA1084" s="649">
        <f t="shared" ref="AA1084" si="13124">((AA1085*$H1084)-((AA1085*$H1084*$E1085)+(AA1085*$H1084*$F1085)))</f>
        <v>0</v>
      </c>
      <c r="AB1084" s="649">
        <f t="shared" ref="AB1084" si="13125">((AB1085*$H1084)-((AB1085*$H1084*$E1085)+(AB1085*$H1084*$F1085)))</f>
        <v>0</v>
      </c>
      <c r="AC1084" s="649">
        <f t="shared" ref="AC1084" si="13126">((AC1085*$H1084)-((AC1085*$H1084*$E1085)+(AC1085*$H1084*$F1085)))</f>
        <v>0</v>
      </c>
      <c r="AD1084" s="649">
        <f t="shared" ref="AD1084" si="13127">((AD1085*$H1084)-((AD1085*$H1084*$E1085)+(AD1085*$H1084*$F1085)))</f>
        <v>0</v>
      </c>
      <c r="AE1084" s="649">
        <f t="shared" ref="AE1084" si="13128">((AE1085*$H1084)-((AE1085*$H1084*$E1085)+(AE1085*$H1084*$F1085)))</f>
        <v>0</v>
      </c>
      <c r="AF1084" s="649">
        <f t="shared" ref="AF1084" si="13129">((AF1085*$H1084)-((AF1085*$H1084*$E1085)+(AF1085*$H1084*$F1085)))</f>
        <v>0</v>
      </c>
      <c r="AG1084" s="649">
        <f t="shared" ref="AG1084" si="13130">((AG1085*$H1084)-((AG1085*$H1084*$E1085)+(AG1085*$H1084*$F1085)))</f>
        <v>0</v>
      </c>
      <c r="AH1084" s="649">
        <f>+AH1085*H1084</f>
        <v>3495.5167879895707</v>
      </c>
      <c r="AI1084" s="649">
        <f t="shared" ref="AI1084" si="13131">+AI1085*H1084</f>
        <v>0</v>
      </c>
      <c r="AJ1084" s="649">
        <v>0</v>
      </c>
      <c r="AK1084" s="649">
        <v>0</v>
      </c>
      <c r="AL1084" s="649">
        <v>0</v>
      </c>
      <c r="AM1084" s="649">
        <v>0</v>
      </c>
      <c r="AN1084" s="649">
        <v>0</v>
      </c>
      <c r="AO1084" s="649">
        <v>0</v>
      </c>
      <c r="AP1084" s="649">
        <v>0</v>
      </c>
      <c r="AQ1084" s="649">
        <v>0</v>
      </c>
      <c r="AR1084" s="649">
        <v>0</v>
      </c>
      <c r="AS1084" s="649">
        <v>0</v>
      </c>
      <c r="AT1084" s="649">
        <v>0</v>
      </c>
      <c r="AU1084" s="649">
        <v>0</v>
      </c>
      <c r="AV1084" s="649">
        <v>0</v>
      </c>
      <c r="AW1084" s="613">
        <f t="shared" si="12688"/>
        <v>69910.335759791415</v>
      </c>
      <c r="AX1084" s="645">
        <f t="shared" si="12666"/>
        <v>0</v>
      </c>
      <c r="AY1084" s="656">
        <f t="shared" si="12667"/>
        <v>0</v>
      </c>
      <c r="AZ1084" s="591"/>
    </row>
    <row r="1085" spans="1:52" s="314" customFormat="1">
      <c r="A1085" s="642"/>
      <c r="B1085" s="636"/>
      <c r="C1085" s="636"/>
      <c r="D1085" s="651"/>
      <c r="E1085" s="652">
        <v>0.3</v>
      </c>
      <c r="F1085" s="652">
        <v>0.05</v>
      </c>
      <c r="G1085" s="653"/>
      <c r="H1085" s="640"/>
      <c r="I1085" s="640">
        <f t="shared" si="12567"/>
        <v>1.35</v>
      </c>
      <c r="J1085" s="658">
        <v>0</v>
      </c>
      <c r="K1085" s="658">
        <v>0</v>
      </c>
      <c r="L1085" s="658">
        <v>0</v>
      </c>
      <c r="M1085" s="658">
        <v>0</v>
      </c>
      <c r="N1085" s="658">
        <v>0</v>
      </c>
      <c r="O1085" s="658">
        <v>0.3</v>
      </c>
      <c r="P1085" s="658">
        <v>0</v>
      </c>
      <c r="Q1085" s="658">
        <v>0</v>
      </c>
      <c r="R1085" s="658">
        <v>0.44</v>
      </c>
      <c r="S1085" s="658">
        <v>0.56000000000000005</v>
      </c>
      <c r="T1085" s="658">
        <v>0</v>
      </c>
      <c r="U1085" s="658">
        <v>0</v>
      </c>
      <c r="V1085" s="658">
        <v>0</v>
      </c>
      <c r="W1085" s="658">
        <v>0</v>
      </c>
      <c r="X1085" s="658">
        <v>0</v>
      </c>
      <c r="Y1085" s="658">
        <v>0</v>
      </c>
      <c r="Z1085" s="658">
        <v>0</v>
      </c>
      <c r="AA1085" s="658">
        <v>0</v>
      </c>
      <c r="AB1085" s="658">
        <v>0</v>
      </c>
      <c r="AC1085" s="658">
        <v>0</v>
      </c>
      <c r="AD1085" s="658">
        <v>0</v>
      </c>
      <c r="AE1085" s="658">
        <v>0</v>
      </c>
      <c r="AF1085" s="658">
        <v>0</v>
      </c>
      <c r="AG1085" s="658">
        <v>0</v>
      </c>
      <c r="AH1085" s="658">
        <v>0.05</v>
      </c>
      <c r="AI1085" s="658">
        <v>0</v>
      </c>
      <c r="AJ1085" s="658">
        <v>0</v>
      </c>
      <c r="AK1085" s="658">
        <v>0</v>
      </c>
      <c r="AL1085" s="658">
        <v>0</v>
      </c>
      <c r="AM1085" s="658">
        <v>0</v>
      </c>
      <c r="AN1085" s="658">
        <v>0</v>
      </c>
      <c r="AO1085" s="658">
        <v>0</v>
      </c>
      <c r="AP1085" s="658">
        <v>0</v>
      </c>
      <c r="AQ1085" s="658">
        <v>0</v>
      </c>
      <c r="AR1085" s="658">
        <v>0</v>
      </c>
      <c r="AS1085" s="658">
        <v>0</v>
      </c>
      <c r="AT1085" s="658">
        <v>0</v>
      </c>
      <c r="AU1085" s="658">
        <v>0</v>
      </c>
      <c r="AV1085" s="658">
        <v>0</v>
      </c>
      <c r="AW1085" s="613">
        <f t="shared" si="12688"/>
        <v>1.35</v>
      </c>
      <c r="AX1085" s="645">
        <f t="shared" si="12666"/>
        <v>1.35</v>
      </c>
      <c r="AY1085" s="656" t="e">
        <f t="shared" si="12667"/>
        <v>#DIV/0!</v>
      </c>
      <c r="AZ1085" s="661"/>
    </row>
    <row r="1086" spans="1:52">
      <c r="A1086" s="590"/>
      <c r="B1086" s="646" t="s">
        <v>305</v>
      </c>
      <c r="C1086" s="646" t="s">
        <v>1223</v>
      </c>
      <c r="D1086" s="647" t="s">
        <v>1224</v>
      </c>
      <c r="E1086" s="648"/>
      <c r="F1086" s="648"/>
      <c r="G1086" s="649"/>
      <c r="H1086" s="650">
        <v>93410.471192062367</v>
      </c>
      <c r="I1086" s="650">
        <f t="shared" si="12567"/>
        <v>93410.471192062367</v>
      </c>
      <c r="J1086" s="649">
        <v>0</v>
      </c>
      <c r="K1086" s="649">
        <v>0</v>
      </c>
      <c r="L1086" s="649">
        <v>0</v>
      </c>
      <c r="M1086" s="649">
        <v>0</v>
      </c>
      <c r="N1086" s="649">
        <v>0</v>
      </c>
      <c r="O1086" s="649">
        <f t="shared" ref="O1086" si="13132">+O1087*H1086</f>
        <v>28023.141357618708</v>
      </c>
      <c r="P1086" s="649">
        <f t="shared" ref="P1086" si="13133">((P1087*$H1086)-((P1087*$H1086*$E1087)+(P1087*$H1086*$F1087)))</f>
        <v>0</v>
      </c>
      <c r="Q1086" s="649">
        <f t="shared" ref="Q1086" si="13134">((Q1087*$H1086)-((Q1087*$H1086*$E1087)+(Q1087*$H1086*$F1087)))</f>
        <v>0</v>
      </c>
      <c r="R1086" s="649">
        <f t="shared" ref="R1086" si="13135">((R1087*$H1086)-((R1087*$H1086*$E1087)+(R1087*$H1086*$F1087)))</f>
        <v>0</v>
      </c>
      <c r="S1086" s="649">
        <f t="shared" ref="S1086" si="13136">((S1087*$H1086)-((S1087*$H1086*$E1087)+(S1087*$H1086*$F1087)))</f>
        <v>35215.747639407513</v>
      </c>
      <c r="T1086" s="649">
        <f t="shared" ref="T1086" si="13137">((T1087*$H1086)-((T1087*$H1086*$E1087)+(T1087*$H1086*$F1087)))</f>
        <v>25501.05863543303</v>
      </c>
      <c r="U1086" s="649">
        <f t="shared" ref="U1086" si="13138">((U1087*$H1086)-((U1087*$H1086*$E1087)+(U1087*$H1086*$F1087)))</f>
        <v>0</v>
      </c>
      <c r="V1086" s="649">
        <f t="shared" ref="V1086" si="13139">((V1087*$H1086)-((V1087*$H1086*$E1087)+(V1087*$H1086*$F1087)))</f>
        <v>0</v>
      </c>
      <c r="W1086" s="649">
        <f t="shared" ref="W1086" si="13140">((W1087*$H1086)-((W1087*$H1086*$E1087)+(W1087*$H1086*$F1087)))</f>
        <v>0</v>
      </c>
      <c r="X1086" s="649">
        <f t="shared" ref="X1086" si="13141">((X1087*$H1086)-((X1087*$H1086*$E1087)+(X1087*$H1086*$F1087)))</f>
        <v>0</v>
      </c>
      <c r="Y1086" s="649">
        <f t="shared" ref="Y1086" si="13142">((Y1087*$H1086)-((Y1087*$H1086*$E1087)+(Y1087*$H1086*$F1087)))</f>
        <v>0</v>
      </c>
      <c r="Z1086" s="649">
        <f t="shared" ref="Z1086" si="13143">((Z1087*$H1086)-((Z1087*$H1086*$E1087)+(Z1087*$H1086*$F1087)))</f>
        <v>0</v>
      </c>
      <c r="AA1086" s="649">
        <f t="shared" ref="AA1086" si="13144">((AA1087*$H1086)-((AA1087*$H1086*$E1087)+(AA1087*$H1086*$F1087)))</f>
        <v>0</v>
      </c>
      <c r="AB1086" s="649">
        <f t="shared" ref="AB1086" si="13145">((AB1087*$H1086)-((AB1087*$H1086*$E1087)+(AB1087*$H1086*$F1087)))</f>
        <v>0</v>
      </c>
      <c r="AC1086" s="649">
        <f t="shared" ref="AC1086" si="13146">((AC1087*$H1086)-((AC1087*$H1086*$E1087)+(AC1087*$H1086*$F1087)))</f>
        <v>0</v>
      </c>
      <c r="AD1086" s="649">
        <f t="shared" ref="AD1086" si="13147">((AD1087*$H1086)-((AD1087*$H1086*$E1087)+(AD1087*$H1086*$F1087)))</f>
        <v>0</v>
      </c>
      <c r="AE1086" s="649">
        <f t="shared" ref="AE1086" si="13148">((AE1087*$H1086)-((AE1087*$H1086*$E1087)+(AE1087*$H1086*$F1087)))</f>
        <v>0</v>
      </c>
      <c r="AF1086" s="649">
        <f t="shared" ref="AF1086" si="13149">((AF1087*$H1086)-((AF1087*$H1086*$E1087)+(AF1087*$H1086*$F1087)))</f>
        <v>0</v>
      </c>
      <c r="AG1086" s="649">
        <f t="shared" ref="AG1086" si="13150">((AG1087*$H1086)-((AG1087*$H1086*$E1087)+(AG1087*$H1086*$F1087)))</f>
        <v>0</v>
      </c>
      <c r="AH1086" s="649">
        <f>+AH1087*H1086</f>
        <v>4670.5235596031189</v>
      </c>
      <c r="AI1086" s="649">
        <f t="shared" ref="AI1086" si="13151">+AI1087*H1086</f>
        <v>0</v>
      </c>
      <c r="AJ1086" s="649">
        <v>0</v>
      </c>
      <c r="AK1086" s="649">
        <v>0</v>
      </c>
      <c r="AL1086" s="649">
        <v>0</v>
      </c>
      <c r="AM1086" s="649">
        <v>0</v>
      </c>
      <c r="AN1086" s="649">
        <v>0</v>
      </c>
      <c r="AO1086" s="649">
        <v>0</v>
      </c>
      <c r="AP1086" s="649">
        <v>0</v>
      </c>
      <c r="AQ1086" s="649">
        <v>0</v>
      </c>
      <c r="AR1086" s="649">
        <v>0</v>
      </c>
      <c r="AS1086" s="649">
        <v>0</v>
      </c>
      <c r="AT1086" s="649">
        <v>0</v>
      </c>
      <c r="AU1086" s="649">
        <v>0</v>
      </c>
      <c r="AV1086" s="649">
        <v>0</v>
      </c>
      <c r="AW1086" s="613">
        <f t="shared" si="12688"/>
        <v>93410.471192062367</v>
      </c>
      <c r="AX1086" s="645">
        <f t="shared" si="12666"/>
        <v>0</v>
      </c>
      <c r="AY1086" s="656">
        <f t="shared" si="12667"/>
        <v>0</v>
      </c>
      <c r="AZ1086" s="591"/>
    </row>
    <row r="1087" spans="1:52" s="314" customFormat="1">
      <c r="A1087" s="642"/>
      <c r="B1087" s="636"/>
      <c r="C1087" s="636"/>
      <c r="D1087" s="651"/>
      <c r="E1087" s="652">
        <v>0.3</v>
      </c>
      <c r="F1087" s="652">
        <v>0.05</v>
      </c>
      <c r="G1087" s="653"/>
      <c r="H1087" s="640"/>
      <c r="I1087" s="640">
        <f t="shared" si="12567"/>
        <v>1.3499999999999999</v>
      </c>
      <c r="J1087" s="658">
        <v>0</v>
      </c>
      <c r="K1087" s="658">
        <v>0</v>
      </c>
      <c r="L1087" s="658">
        <v>0</v>
      </c>
      <c r="M1087" s="658">
        <v>0</v>
      </c>
      <c r="N1087" s="658">
        <v>0</v>
      </c>
      <c r="O1087" s="658">
        <v>0.3</v>
      </c>
      <c r="P1087" s="658">
        <v>0</v>
      </c>
      <c r="Q1087" s="658">
        <v>0</v>
      </c>
      <c r="R1087" s="658">
        <v>0</v>
      </c>
      <c r="S1087" s="658">
        <v>0.57999999999999996</v>
      </c>
      <c r="T1087" s="658">
        <v>0.42000000000000004</v>
      </c>
      <c r="U1087" s="658">
        <v>0</v>
      </c>
      <c r="V1087" s="658">
        <v>0</v>
      </c>
      <c r="W1087" s="658">
        <v>0</v>
      </c>
      <c r="X1087" s="658">
        <v>0</v>
      </c>
      <c r="Y1087" s="658">
        <v>0</v>
      </c>
      <c r="Z1087" s="658">
        <v>0</v>
      </c>
      <c r="AA1087" s="658">
        <v>0</v>
      </c>
      <c r="AB1087" s="658">
        <v>0</v>
      </c>
      <c r="AC1087" s="658">
        <v>0</v>
      </c>
      <c r="AD1087" s="658">
        <v>0</v>
      </c>
      <c r="AE1087" s="658">
        <v>0</v>
      </c>
      <c r="AF1087" s="658">
        <v>0</v>
      </c>
      <c r="AG1087" s="658">
        <v>0</v>
      </c>
      <c r="AH1087" s="658">
        <v>0.05</v>
      </c>
      <c r="AI1087" s="658">
        <v>0</v>
      </c>
      <c r="AJ1087" s="658">
        <v>0</v>
      </c>
      <c r="AK1087" s="658">
        <v>0</v>
      </c>
      <c r="AL1087" s="658">
        <v>0</v>
      </c>
      <c r="AM1087" s="658">
        <v>0</v>
      </c>
      <c r="AN1087" s="658">
        <v>0</v>
      </c>
      <c r="AO1087" s="658">
        <v>0</v>
      </c>
      <c r="AP1087" s="658">
        <v>0</v>
      </c>
      <c r="AQ1087" s="658">
        <v>0</v>
      </c>
      <c r="AR1087" s="658">
        <v>0</v>
      </c>
      <c r="AS1087" s="658">
        <v>0</v>
      </c>
      <c r="AT1087" s="658">
        <v>0</v>
      </c>
      <c r="AU1087" s="658">
        <v>0</v>
      </c>
      <c r="AV1087" s="658">
        <v>0</v>
      </c>
      <c r="AW1087" s="613">
        <f t="shared" si="12688"/>
        <v>1.3499999999999999</v>
      </c>
      <c r="AX1087" s="645">
        <f t="shared" si="12666"/>
        <v>1.3499999999999999</v>
      </c>
      <c r="AY1087" s="656" t="e">
        <f t="shared" si="12667"/>
        <v>#DIV/0!</v>
      </c>
      <c r="AZ1087" s="661"/>
    </row>
    <row r="1088" spans="1:52">
      <c r="A1088" s="590"/>
      <c r="B1088" s="646" t="s">
        <v>305</v>
      </c>
      <c r="C1088" s="646" t="s">
        <v>1225</v>
      </c>
      <c r="D1088" s="647" t="s">
        <v>1226</v>
      </c>
      <c r="E1088" s="648"/>
      <c r="F1088" s="648"/>
      <c r="G1088" s="649"/>
      <c r="H1088" s="650">
        <v>63606.076184360492</v>
      </c>
      <c r="I1088" s="650">
        <f t="shared" ref="I1088:I1151" si="13152">SUM(J1088:AV1088)</f>
        <v>63606.0761843605</v>
      </c>
      <c r="J1088" s="649">
        <v>0</v>
      </c>
      <c r="K1088" s="649">
        <v>0</v>
      </c>
      <c r="L1088" s="649">
        <v>0</v>
      </c>
      <c r="M1088" s="649">
        <v>0</v>
      </c>
      <c r="N1088" s="649">
        <v>0</v>
      </c>
      <c r="O1088" s="649">
        <f t="shared" ref="O1088" si="13153">+O1089*H1088</f>
        <v>19081.822855308146</v>
      </c>
      <c r="P1088" s="649">
        <f t="shared" ref="P1088" si="13154">((P1089*$H1088)-((P1089*$H1088*$E1089)+(P1089*$H1088*$F1089)))</f>
        <v>0</v>
      </c>
      <c r="Q1088" s="649">
        <f t="shared" ref="Q1088" si="13155">((Q1089*$H1088)-((Q1089*$H1088*$E1089)+(Q1089*$H1088*$F1089)))</f>
        <v>0</v>
      </c>
      <c r="R1088" s="649">
        <f t="shared" ref="R1088" si="13156">((R1089*$H1088)-((R1089*$H1088*$E1089)+(R1089*$H1088*$F1089)))</f>
        <v>0</v>
      </c>
      <c r="S1088" s="649">
        <f t="shared" ref="S1088" si="13157">((S1089*$H1088)-((S1089*$H1088*$E1089)+(S1089*$H1088*$F1089)))</f>
        <v>5374.7134375784626</v>
      </c>
      <c r="T1088" s="649">
        <f t="shared" ref="T1088" si="13158">((T1089*$H1088)-((T1089*$H1088*$E1089)+(T1089*$H1088*$F1089)))</f>
        <v>28940.764663884023</v>
      </c>
      <c r="U1088" s="649">
        <f t="shared" ref="U1088" si="13159">((U1089*$H1088)-((U1089*$H1088*$E1089)+(U1089*$H1088*$F1089)))</f>
        <v>7028.471418371837</v>
      </c>
      <c r="V1088" s="649">
        <f t="shared" ref="V1088" si="13160">((V1089*$H1088)-((V1089*$H1088*$E1089)+(V1089*$H1088*$F1089)))</f>
        <v>0</v>
      </c>
      <c r="W1088" s="649">
        <f t="shared" ref="W1088" si="13161">((W1089*$H1088)-((W1089*$H1088*$E1089)+(W1089*$H1088*$F1089)))</f>
        <v>0</v>
      </c>
      <c r="X1088" s="649">
        <f t="shared" ref="X1088" si="13162">((X1089*$H1088)-((X1089*$H1088*$E1089)+(X1089*$H1088*$F1089)))</f>
        <v>0</v>
      </c>
      <c r="Y1088" s="649">
        <f t="shared" ref="Y1088" si="13163">((Y1089*$H1088)-((Y1089*$H1088*$E1089)+(Y1089*$H1088*$F1089)))</f>
        <v>0</v>
      </c>
      <c r="Z1088" s="649">
        <f t="shared" ref="Z1088" si="13164">((Z1089*$H1088)-((Z1089*$H1088*$E1089)+(Z1089*$H1088*$F1089)))</f>
        <v>0</v>
      </c>
      <c r="AA1088" s="649">
        <f t="shared" ref="AA1088" si="13165">((AA1089*$H1088)-((AA1089*$H1088*$E1089)+(AA1089*$H1088*$F1089)))</f>
        <v>0</v>
      </c>
      <c r="AB1088" s="649">
        <f t="shared" ref="AB1088" si="13166">((AB1089*$H1088)-((AB1089*$H1088*$E1089)+(AB1089*$H1088*$F1089)))</f>
        <v>0</v>
      </c>
      <c r="AC1088" s="649">
        <f t="shared" ref="AC1088" si="13167">((AC1089*$H1088)-((AC1089*$H1088*$E1089)+(AC1089*$H1088*$F1089)))</f>
        <v>0</v>
      </c>
      <c r="AD1088" s="649">
        <f t="shared" ref="AD1088" si="13168">((AD1089*$H1088)-((AD1089*$H1088*$E1089)+(AD1089*$H1088*$F1089)))</f>
        <v>0</v>
      </c>
      <c r="AE1088" s="649">
        <f t="shared" ref="AE1088" si="13169">((AE1089*$H1088)-((AE1089*$H1088*$E1089)+(AE1089*$H1088*$F1089)))</f>
        <v>0</v>
      </c>
      <c r="AF1088" s="649">
        <f t="shared" ref="AF1088" si="13170">((AF1089*$H1088)-((AF1089*$H1088*$E1089)+(AF1089*$H1088*$F1089)))</f>
        <v>0</v>
      </c>
      <c r="AG1088" s="649">
        <f t="shared" ref="AG1088" si="13171">((AG1089*$H1088)-((AG1089*$H1088*$E1089)+(AG1089*$H1088*$F1089)))</f>
        <v>0</v>
      </c>
      <c r="AH1088" s="649">
        <f>+AH1089*H1088</f>
        <v>3180.303809218025</v>
      </c>
      <c r="AI1088" s="649">
        <f t="shared" ref="AI1088" si="13172">+AI1089*H1088</f>
        <v>0</v>
      </c>
      <c r="AJ1088" s="649">
        <v>0</v>
      </c>
      <c r="AK1088" s="649">
        <v>0</v>
      </c>
      <c r="AL1088" s="649">
        <v>0</v>
      </c>
      <c r="AM1088" s="649">
        <v>0</v>
      </c>
      <c r="AN1088" s="649">
        <v>0</v>
      </c>
      <c r="AO1088" s="649">
        <v>0</v>
      </c>
      <c r="AP1088" s="649">
        <v>0</v>
      </c>
      <c r="AQ1088" s="649">
        <v>0</v>
      </c>
      <c r="AR1088" s="649">
        <v>0</v>
      </c>
      <c r="AS1088" s="649">
        <v>0</v>
      </c>
      <c r="AT1088" s="649">
        <v>0</v>
      </c>
      <c r="AU1088" s="649">
        <v>0</v>
      </c>
      <c r="AV1088" s="649">
        <v>0</v>
      </c>
      <c r="AW1088" s="613">
        <f t="shared" si="12688"/>
        <v>63606.0761843605</v>
      </c>
      <c r="AX1088" s="645">
        <f t="shared" si="12666"/>
        <v>0</v>
      </c>
      <c r="AY1088" s="656">
        <f t="shared" si="12667"/>
        <v>0</v>
      </c>
      <c r="AZ1088" s="591"/>
    </row>
    <row r="1089" spans="1:52" s="314" customFormat="1">
      <c r="A1089" s="642"/>
      <c r="B1089" s="636"/>
      <c r="C1089" s="636"/>
      <c r="D1089" s="651"/>
      <c r="E1089" s="652">
        <v>0.3</v>
      </c>
      <c r="F1089" s="652">
        <v>0.05</v>
      </c>
      <c r="G1089" s="653"/>
      <c r="H1089" s="640"/>
      <c r="I1089" s="640">
        <f t="shared" si="13152"/>
        <v>1.3499999999999999</v>
      </c>
      <c r="J1089" s="658">
        <v>0</v>
      </c>
      <c r="K1089" s="658">
        <v>0</v>
      </c>
      <c r="L1089" s="658">
        <v>0</v>
      </c>
      <c r="M1089" s="658">
        <v>0</v>
      </c>
      <c r="N1089" s="658">
        <v>0</v>
      </c>
      <c r="O1089" s="658">
        <v>0.3</v>
      </c>
      <c r="P1089" s="658">
        <v>0</v>
      </c>
      <c r="Q1089" s="658">
        <v>0</v>
      </c>
      <c r="R1089" s="658">
        <v>0</v>
      </c>
      <c r="S1089" s="658">
        <v>0.13</v>
      </c>
      <c r="T1089" s="658">
        <v>0.7</v>
      </c>
      <c r="U1089" s="658">
        <v>0.17000000000000004</v>
      </c>
      <c r="V1089" s="658">
        <v>0</v>
      </c>
      <c r="W1089" s="658">
        <v>0</v>
      </c>
      <c r="X1089" s="658">
        <v>0</v>
      </c>
      <c r="Y1089" s="658">
        <v>0</v>
      </c>
      <c r="Z1089" s="658">
        <v>0</v>
      </c>
      <c r="AA1089" s="658">
        <v>0</v>
      </c>
      <c r="AB1089" s="658">
        <v>0</v>
      </c>
      <c r="AC1089" s="658">
        <v>0</v>
      </c>
      <c r="AD1089" s="658">
        <v>0</v>
      </c>
      <c r="AE1089" s="658">
        <v>0</v>
      </c>
      <c r="AF1089" s="658">
        <v>0</v>
      </c>
      <c r="AG1089" s="658">
        <v>0</v>
      </c>
      <c r="AH1089" s="658">
        <v>0.05</v>
      </c>
      <c r="AI1089" s="658">
        <v>0</v>
      </c>
      <c r="AJ1089" s="658">
        <v>0</v>
      </c>
      <c r="AK1089" s="658">
        <v>0</v>
      </c>
      <c r="AL1089" s="658">
        <v>0</v>
      </c>
      <c r="AM1089" s="658">
        <v>0</v>
      </c>
      <c r="AN1089" s="658">
        <v>0</v>
      </c>
      <c r="AO1089" s="658">
        <v>0</v>
      </c>
      <c r="AP1089" s="658">
        <v>0</v>
      </c>
      <c r="AQ1089" s="658">
        <v>0</v>
      </c>
      <c r="AR1089" s="658">
        <v>0</v>
      </c>
      <c r="AS1089" s="658">
        <v>0</v>
      </c>
      <c r="AT1089" s="658">
        <v>0</v>
      </c>
      <c r="AU1089" s="658">
        <v>0</v>
      </c>
      <c r="AV1089" s="658">
        <v>0</v>
      </c>
      <c r="AW1089" s="613">
        <f t="shared" si="12688"/>
        <v>1.3499999999999999</v>
      </c>
      <c r="AX1089" s="645">
        <f t="shared" si="12666"/>
        <v>1.3499999999999999</v>
      </c>
      <c r="AY1089" s="656" t="e">
        <f t="shared" si="12667"/>
        <v>#DIV/0!</v>
      </c>
      <c r="AZ1089" s="661"/>
    </row>
    <row r="1090" spans="1:52">
      <c r="A1090" s="590"/>
      <c r="B1090" s="629" t="s">
        <v>278</v>
      </c>
      <c r="C1090" s="629" t="s">
        <v>1227</v>
      </c>
      <c r="D1090" s="630" t="s">
        <v>1228</v>
      </c>
      <c r="E1090" s="643"/>
      <c r="F1090" s="643"/>
      <c r="G1090" s="631"/>
      <c r="H1090" s="632">
        <v>0</v>
      </c>
      <c r="I1090" s="632">
        <f t="shared" si="13152"/>
        <v>0</v>
      </c>
      <c r="J1090" s="631">
        <v>0</v>
      </c>
      <c r="K1090" s="631">
        <v>0</v>
      </c>
      <c r="L1090" s="631">
        <v>0</v>
      </c>
      <c r="M1090" s="631">
        <v>0</v>
      </c>
      <c r="N1090" s="631">
        <v>0</v>
      </c>
      <c r="O1090" s="631">
        <v>0</v>
      </c>
      <c r="P1090" s="631">
        <v>0</v>
      </c>
      <c r="Q1090" s="631">
        <v>0</v>
      </c>
      <c r="R1090" s="631">
        <v>0</v>
      </c>
      <c r="S1090" s="631">
        <v>0</v>
      </c>
      <c r="T1090" s="631">
        <v>0</v>
      </c>
      <c r="U1090" s="631">
        <v>0</v>
      </c>
      <c r="V1090" s="631">
        <v>0</v>
      </c>
      <c r="W1090" s="631">
        <v>0</v>
      </c>
      <c r="X1090" s="631">
        <v>0</v>
      </c>
      <c r="Y1090" s="631">
        <v>0</v>
      </c>
      <c r="Z1090" s="631">
        <v>0</v>
      </c>
      <c r="AA1090" s="631">
        <v>0</v>
      </c>
      <c r="AB1090" s="631">
        <v>0</v>
      </c>
      <c r="AC1090" s="631">
        <v>0</v>
      </c>
      <c r="AD1090" s="631">
        <v>0</v>
      </c>
      <c r="AE1090" s="631">
        <v>0</v>
      </c>
      <c r="AF1090" s="631">
        <v>0</v>
      </c>
      <c r="AG1090" s="631">
        <v>0</v>
      </c>
      <c r="AH1090" s="631">
        <v>0</v>
      </c>
      <c r="AI1090" s="631">
        <v>0</v>
      </c>
      <c r="AJ1090" s="631">
        <v>0</v>
      </c>
      <c r="AK1090" s="631">
        <v>0</v>
      </c>
      <c r="AL1090" s="631">
        <v>0</v>
      </c>
      <c r="AM1090" s="631">
        <v>0</v>
      </c>
      <c r="AN1090" s="631">
        <v>0</v>
      </c>
      <c r="AO1090" s="631">
        <v>0</v>
      </c>
      <c r="AP1090" s="631">
        <v>0</v>
      </c>
      <c r="AQ1090" s="631">
        <v>0</v>
      </c>
      <c r="AR1090" s="631">
        <v>0</v>
      </c>
      <c r="AS1090" s="631">
        <v>0</v>
      </c>
      <c r="AT1090" s="631">
        <v>0</v>
      </c>
      <c r="AU1090" s="631">
        <v>0</v>
      </c>
      <c r="AV1090" s="631">
        <v>0</v>
      </c>
      <c r="AW1090" s="613">
        <f t="shared" si="12688"/>
        <v>0</v>
      </c>
      <c r="AX1090" s="645">
        <f t="shared" si="12666"/>
        <v>0</v>
      </c>
      <c r="AY1090" s="656" t="e">
        <f t="shared" si="12667"/>
        <v>#DIV/0!</v>
      </c>
      <c r="AZ1090" s="591"/>
    </row>
    <row r="1091" spans="1:52">
      <c r="A1091" s="590"/>
      <c r="B1091" s="629" t="s">
        <v>278</v>
      </c>
      <c r="C1091" s="629" t="s">
        <v>1229</v>
      </c>
      <c r="D1091" s="630" t="s">
        <v>1230</v>
      </c>
      <c r="E1091" s="643"/>
      <c r="F1091" s="643"/>
      <c r="G1091" s="631"/>
      <c r="H1091" s="632">
        <f>+H1092+H1094+H1096</f>
        <v>0</v>
      </c>
      <c r="I1091" s="632">
        <f t="shared" si="13152"/>
        <v>0</v>
      </c>
      <c r="J1091" s="632">
        <f t="shared" ref="J1091:AV1091" si="13173">+J1092+J1094+J1096</f>
        <v>0</v>
      </c>
      <c r="K1091" s="632">
        <f t="shared" si="13173"/>
        <v>0</v>
      </c>
      <c r="L1091" s="632">
        <f t="shared" si="13173"/>
        <v>0</v>
      </c>
      <c r="M1091" s="632">
        <f t="shared" si="13173"/>
        <v>0</v>
      </c>
      <c r="N1091" s="632">
        <f t="shared" si="13173"/>
        <v>0</v>
      </c>
      <c r="O1091" s="632">
        <f t="shared" si="13173"/>
        <v>0</v>
      </c>
      <c r="P1091" s="632">
        <f t="shared" si="13173"/>
        <v>0</v>
      </c>
      <c r="Q1091" s="632">
        <f t="shared" si="13173"/>
        <v>0</v>
      </c>
      <c r="R1091" s="632">
        <f t="shared" si="13173"/>
        <v>0</v>
      </c>
      <c r="S1091" s="632">
        <f t="shared" si="13173"/>
        <v>0</v>
      </c>
      <c r="T1091" s="632">
        <f t="shared" si="13173"/>
        <v>0</v>
      </c>
      <c r="U1091" s="632">
        <f t="shared" si="13173"/>
        <v>0</v>
      </c>
      <c r="V1091" s="632">
        <f t="shared" si="13173"/>
        <v>0</v>
      </c>
      <c r="W1091" s="632">
        <f t="shared" si="13173"/>
        <v>0</v>
      </c>
      <c r="X1091" s="632">
        <f t="shared" si="13173"/>
        <v>0</v>
      </c>
      <c r="Y1091" s="632">
        <f t="shared" si="13173"/>
        <v>0</v>
      </c>
      <c r="Z1091" s="632">
        <f t="shared" si="13173"/>
        <v>0</v>
      </c>
      <c r="AA1091" s="632">
        <f t="shared" si="13173"/>
        <v>0</v>
      </c>
      <c r="AB1091" s="632">
        <f t="shared" si="13173"/>
        <v>0</v>
      </c>
      <c r="AC1091" s="632">
        <f t="shared" si="13173"/>
        <v>0</v>
      </c>
      <c r="AD1091" s="632">
        <f t="shared" si="13173"/>
        <v>0</v>
      </c>
      <c r="AE1091" s="632">
        <f t="shared" si="13173"/>
        <v>0</v>
      </c>
      <c r="AF1091" s="632">
        <f t="shared" si="13173"/>
        <v>0</v>
      </c>
      <c r="AG1091" s="632">
        <f t="shared" si="13173"/>
        <v>0</v>
      </c>
      <c r="AH1091" s="632">
        <f t="shared" si="13173"/>
        <v>0</v>
      </c>
      <c r="AI1091" s="632">
        <f t="shared" si="13173"/>
        <v>0</v>
      </c>
      <c r="AJ1091" s="632">
        <f t="shared" si="13173"/>
        <v>0</v>
      </c>
      <c r="AK1091" s="632">
        <f t="shared" si="13173"/>
        <v>0</v>
      </c>
      <c r="AL1091" s="632">
        <f t="shared" si="13173"/>
        <v>0</v>
      </c>
      <c r="AM1091" s="632">
        <f t="shared" si="13173"/>
        <v>0</v>
      </c>
      <c r="AN1091" s="632">
        <f t="shared" si="13173"/>
        <v>0</v>
      </c>
      <c r="AO1091" s="632">
        <f t="shared" si="13173"/>
        <v>0</v>
      </c>
      <c r="AP1091" s="632">
        <f t="shared" si="13173"/>
        <v>0</v>
      </c>
      <c r="AQ1091" s="632">
        <f t="shared" si="13173"/>
        <v>0</v>
      </c>
      <c r="AR1091" s="632">
        <f t="shared" si="13173"/>
        <v>0</v>
      </c>
      <c r="AS1091" s="632">
        <f t="shared" si="13173"/>
        <v>0</v>
      </c>
      <c r="AT1091" s="632">
        <f t="shared" si="13173"/>
        <v>0</v>
      </c>
      <c r="AU1091" s="632">
        <f t="shared" si="13173"/>
        <v>0</v>
      </c>
      <c r="AV1091" s="632">
        <f t="shared" si="13173"/>
        <v>0</v>
      </c>
      <c r="AW1091" s="613">
        <f t="shared" si="12688"/>
        <v>0</v>
      </c>
      <c r="AX1091" s="645">
        <f t="shared" si="12666"/>
        <v>0</v>
      </c>
      <c r="AY1091" s="656" t="e">
        <f t="shared" si="12667"/>
        <v>#DIV/0!</v>
      </c>
      <c r="AZ1091" s="591"/>
    </row>
    <row r="1092" spans="1:52">
      <c r="A1092" s="590"/>
      <c r="B1092" s="646" t="s">
        <v>305</v>
      </c>
      <c r="C1092" s="646" t="s">
        <v>1231</v>
      </c>
      <c r="D1092" s="647" t="s">
        <v>1232</v>
      </c>
      <c r="E1092" s="648"/>
      <c r="F1092" s="648"/>
      <c r="G1092" s="649"/>
      <c r="H1092" s="650">
        <v>0</v>
      </c>
      <c r="I1092" s="650">
        <f t="shared" si="13152"/>
        <v>0</v>
      </c>
      <c r="J1092" s="649">
        <v>0</v>
      </c>
      <c r="K1092" s="649">
        <v>0</v>
      </c>
      <c r="L1092" s="649">
        <v>0</v>
      </c>
      <c r="M1092" s="649">
        <v>0</v>
      </c>
      <c r="N1092" s="649">
        <v>0</v>
      </c>
      <c r="O1092" s="649">
        <f t="shared" ref="O1092" si="13174">+O1093*H1092</f>
        <v>0</v>
      </c>
      <c r="P1092" s="649">
        <f t="shared" ref="P1092" si="13175">((P1093*$H1092)-((P1093*$H1092*$E1093)+(P1093*$H1092*$F1093)))</f>
        <v>0</v>
      </c>
      <c r="Q1092" s="649">
        <f t="shared" ref="Q1092" si="13176">((Q1093*$H1092)-((Q1093*$H1092*$E1093)+(Q1093*$H1092*$F1093)))</f>
        <v>0</v>
      </c>
      <c r="R1092" s="649">
        <f t="shared" ref="R1092" si="13177">((R1093*$H1092)-((R1093*$H1092*$E1093)+(R1093*$H1092*$F1093)))</f>
        <v>0</v>
      </c>
      <c r="S1092" s="649">
        <f t="shared" ref="S1092" si="13178">((S1093*$H1092)-((S1093*$H1092*$E1093)+(S1093*$H1092*$F1093)))</f>
        <v>0</v>
      </c>
      <c r="T1092" s="649">
        <f t="shared" ref="T1092" si="13179">((T1093*$H1092)-((T1093*$H1092*$E1093)+(T1093*$H1092*$F1093)))</f>
        <v>0</v>
      </c>
      <c r="U1092" s="649">
        <f t="shared" ref="U1092" si="13180">((U1093*$H1092)-((U1093*$H1092*$E1093)+(U1093*$H1092*$F1093)))</f>
        <v>0</v>
      </c>
      <c r="V1092" s="649">
        <f t="shared" ref="V1092" si="13181">((V1093*$H1092)-((V1093*$H1092*$E1093)+(V1093*$H1092*$F1093)))</f>
        <v>0</v>
      </c>
      <c r="W1092" s="649">
        <f t="shared" ref="W1092" si="13182">((W1093*$H1092)-((W1093*$H1092*$E1093)+(W1093*$H1092*$F1093)))</f>
        <v>0</v>
      </c>
      <c r="X1092" s="649">
        <f t="shared" ref="X1092" si="13183">((X1093*$H1092)-((X1093*$H1092*$E1093)+(X1093*$H1092*$F1093)))</f>
        <v>0</v>
      </c>
      <c r="Y1092" s="649">
        <f t="shared" ref="Y1092" si="13184">((Y1093*$H1092)-((Y1093*$H1092*$E1093)+(Y1093*$H1092*$F1093)))</f>
        <v>0</v>
      </c>
      <c r="Z1092" s="649">
        <f t="shared" ref="Z1092" si="13185">((Z1093*$H1092)-((Z1093*$H1092*$E1093)+(Z1093*$H1092*$F1093)))</f>
        <v>0</v>
      </c>
      <c r="AA1092" s="649">
        <f t="shared" ref="AA1092" si="13186">((AA1093*$H1092)-((AA1093*$H1092*$E1093)+(AA1093*$H1092*$F1093)))</f>
        <v>0</v>
      </c>
      <c r="AB1092" s="649">
        <f t="shared" ref="AB1092" si="13187">((AB1093*$H1092)-((AB1093*$H1092*$E1093)+(AB1093*$H1092*$F1093)))</f>
        <v>0</v>
      </c>
      <c r="AC1092" s="649">
        <f t="shared" ref="AC1092" si="13188">((AC1093*$H1092)-((AC1093*$H1092*$E1093)+(AC1093*$H1092*$F1093)))</f>
        <v>0</v>
      </c>
      <c r="AD1092" s="649">
        <f t="shared" ref="AD1092" si="13189">((AD1093*$H1092)-((AD1093*$H1092*$E1093)+(AD1093*$H1092*$F1093)))</f>
        <v>0</v>
      </c>
      <c r="AE1092" s="649">
        <f t="shared" ref="AE1092" si="13190">((AE1093*$H1092)-((AE1093*$H1092*$E1093)+(AE1093*$H1092*$F1093)))</f>
        <v>0</v>
      </c>
      <c r="AF1092" s="649">
        <f t="shared" ref="AF1092" si="13191">((AF1093*$H1092)-((AF1093*$H1092*$E1093)+(AF1093*$H1092*$F1093)))</f>
        <v>0</v>
      </c>
      <c r="AG1092" s="649">
        <f t="shared" ref="AG1092" si="13192">((AG1093*$H1092)-((AG1093*$H1092*$E1093)+(AG1093*$H1092*$F1093)))</f>
        <v>0</v>
      </c>
      <c r="AH1092" s="649">
        <f>+AH1093*H1092</f>
        <v>0</v>
      </c>
      <c r="AI1092" s="649">
        <f t="shared" ref="AI1092" si="13193">+AI1093*H1092</f>
        <v>0</v>
      </c>
      <c r="AJ1092" s="649">
        <v>0</v>
      </c>
      <c r="AK1092" s="649">
        <v>0</v>
      </c>
      <c r="AL1092" s="649">
        <v>0</v>
      </c>
      <c r="AM1092" s="649">
        <v>0</v>
      </c>
      <c r="AN1092" s="649">
        <v>0</v>
      </c>
      <c r="AO1092" s="649">
        <v>0</v>
      </c>
      <c r="AP1092" s="649">
        <v>0</v>
      </c>
      <c r="AQ1092" s="649">
        <v>0</v>
      </c>
      <c r="AR1092" s="649">
        <v>0</v>
      </c>
      <c r="AS1092" s="649">
        <v>0</v>
      </c>
      <c r="AT1092" s="649">
        <v>0</v>
      </c>
      <c r="AU1092" s="649">
        <v>0</v>
      </c>
      <c r="AV1092" s="649">
        <v>0</v>
      </c>
      <c r="AW1092" s="613">
        <f t="shared" si="12688"/>
        <v>0</v>
      </c>
      <c r="AX1092" s="645">
        <f t="shared" si="12666"/>
        <v>0</v>
      </c>
      <c r="AY1092" s="656" t="e">
        <f t="shared" si="12667"/>
        <v>#DIV/0!</v>
      </c>
      <c r="AZ1092" s="591"/>
    </row>
    <row r="1093" spans="1:52" s="314" customFormat="1">
      <c r="A1093" s="642"/>
      <c r="B1093" s="636"/>
      <c r="C1093" s="636"/>
      <c r="D1093" s="651"/>
      <c r="E1093" s="652">
        <v>0.3</v>
      </c>
      <c r="F1093" s="652">
        <v>0.05</v>
      </c>
      <c r="G1093" s="653"/>
      <c r="H1093" s="640"/>
      <c r="I1093" s="640">
        <f t="shared" si="13152"/>
        <v>1.3499999999999999</v>
      </c>
      <c r="J1093" s="658">
        <v>0</v>
      </c>
      <c r="K1093" s="658">
        <v>0</v>
      </c>
      <c r="L1093" s="658">
        <v>0</v>
      </c>
      <c r="M1093" s="658">
        <v>0</v>
      </c>
      <c r="N1093" s="658">
        <v>0</v>
      </c>
      <c r="O1093" s="658">
        <v>0.3</v>
      </c>
      <c r="P1093" s="658">
        <v>0</v>
      </c>
      <c r="Q1093" s="658">
        <v>0</v>
      </c>
      <c r="R1093" s="658">
        <v>0</v>
      </c>
      <c r="S1093" s="658">
        <v>0.57999999999999996</v>
      </c>
      <c r="T1093" s="658">
        <v>0.42000000000000004</v>
      </c>
      <c r="U1093" s="658">
        <v>0</v>
      </c>
      <c r="V1093" s="658">
        <v>0</v>
      </c>
      <c r="W1093" s="658">
        <v>0</v>
      </c>
      <c r="X1093" s="658">
        <v>0</v>
      </c>
      <c r="Y1093" s="658">
        <v>0</v>
      </c>
      <c r="Z1093" s="658">
        <v>0</v>
      </c>
      <c r="AA1093" s="658">
        <v>0</v>
      </c>
      <c r="AB1093" s="658">
        <v>0</v>
      </c>
      <c r="AC1093" s="658">
        <v>0</v>
      </c>
      <c r="AD1093" s="658">
        <v>0</v>
      </c>
      <c r="AE1093" s="658">
        <v>0</v>
      </c>
      <c r="AF1093" s="658">
        <v>0</v>
      </c>
      <c r="AG1093" s="658">
        <v>0</v>
      </c>
      <c r="AH1093" s="658">
        <v>0.05</v>
      </c>
      <c r="AI1093" s="658">
        <v>0</v>
      </c>
      <c r="AJ1093" s="658">
        <v>0</v>
      </c>
      <c r="AK1093" s="658">
        <v>0</v>
      </c>
      <c r="AL1093" s="658">
        <v>0</v>
      </c>
      <c r="AM1093" s="658">
        <v>0</v>
      </c>
      <c r="AN1093" s="658">
        <v>0</v>
      </c>
      <c r="AO1093" s="658">
        <v>0</v>
      </c>
      <c r="AP1093" s="658">
        <v>0</v>
      </c>
      <c r="AQ1093" s="658">
        <v>0</v>
      </c>
      <c r="AR1093" s="658">
        <v>0</v>
      </c>
      <c r="AS1093" s="658">
        <v>0</v>
      </c>
      <c r="AT1093" s="658">
        <v>0</v>
      </c>
      <c r="AU1093" s="658">
        <v>0</v>
      </c>
      <c r="AV1093" s="658">
        <v>0</v>
      </c>
      <c r="AW1093" s="613">
        <f t="shared" si="12688"/>
        <v>1.3499999999999999</v>
      </c>
      <c r="AX1093" s="645">
        <f t="shared" si="12666"/>
        <v>1.3499999999999999</v>
      </c>
      <c r="AY1093" s="656" t="e">
        <f t="shared" si="12667"/>
        <v>#DIV/0!</v>
      </c>
      <c r="AZ1093" s="661"/>
    </row>
    <row r="1094" spans="1:52">
      <c r="A1094" s="590"/>
      <c r="B1094" s="646" t="s">
        <v>305</v>
      </c>
      <c r="C1094" s="646" t="s">
        <v>1233</v>
      </c>
      <c r="D1094" s="647" t="s">
        <v>1234</v>
      </c>
      <c r="E1094" s="648"/>
      <c r="F1094" s="648"/>
      <c r="G1094" s="649"/>
      <c r="H1094" s="650">
        <v>0</v>
      </c>
      <c r="I1094" s="650">
        <f t="shared" si="13152"/>
        <v>0</v>
      </c>
      <c r="J1094" s="649">
        <v>0</v>
      </c>
      <c r="K1094" s="649">
        <v>0</v>
      </c>
      <c r="L1094" s="649">
        <v>0</v>
      </c>
      <c r="M1094" s="649">
        <v>0</v>
      </c>
      <c r="N1094" s="649">
        <v>0</v>
      </c>
      <c r="O1094" s="649">
        <f t="shared" ref="O1094" si="13194">+O1095*H1094</f>
        <v>0</v>
      </c>
      <c r="P1094" s="649">
        <f t="shared" ref="P1094" si="13195">((P1095*$H1094)-((P1095*$H1094*$E1095)+(P1095*$H1094*$F1095)))</f>
        <v>0</v>
      </c>
      <c r="Q1094" s="649">
        <f t="shared" ref="Q1094" si="13196">((Q1095*$H1094)-((Q1095*$H1094*$E1095)+(Q1095*$H1094*$F1095)))</f>
        <v>0</v>
      </c>
      <c r="R1094" s="649">
        <f t="shared" ref="R1094" si="13197">((R1095*$H1094)-((R1095*$H1094*$E1095)+(R1095*$H1094*$F1095)))</f>
        <v>0</v>
      </c>
      <c r="S1094" s="649">
        <f t="shared" ref="S1094" si="13198">((S1095*$H1094)-((S1095*$H1094*$E1095)+(S1095*$H1094*$F1095)))</f>
        <v>0</v>
      </c>
      <c r="T1094" s="649">
        <f t="shared" ref="T1094" si="13199">((T1095*$H1094)-((T1095*$H1094*$E1095)+(T1095*$H1094*$F1095)))</f>
        <v>0</v>
      </c>
      <c r="U1094" s="649">
        <f t="shared" ref="U1094" si="13200">((U1095*$H1094)-((U1095*$H1094*$E1095)+(U1095*$H1094*$F1095)))</f>
        <v>0</v>
      </c>
      <c r="V1094" s="649">
        <f t="shared" ref="V1094" si="13201">((V1095*$H1094)-((V1095*$H1094*$E1095)+(V1095*$H1094*$F1095)))</f>
        <v>0</v>
      </c>
      <c r="W1094" s="649">
        <f t="shared" ref="W1094" si="13202">((W1095*$H1094)-((W1095*$H1094*$E1095)+(W1095*$H1094*$F1095)))</f>
        <v>0</v>
      </c>
      <c r="X1094" s="649">
        <f t="shared" ref="X1094" si="13203">((X1095*$H1094)-((X1095*$H1094*$E1095)+(X1095*$H1094*$F1095)))</f>
        <v>0</v>
      </c>
      <c r="Y1094" s="649">
        <f t="shared" ref="Y1094" si="13204">((Y1095*$H1094)-((Y1095*$H1094*$E1095)+(Y1095*$H1094*$F1095)))</f>
        <v>0</v>
      </c>
      <c r="Z1094" s="649">
        <f t="shared" ref="Z1094" si="13205">((Z1095*$H1094)-((Z1095*$H1094*$E1095)+(Z1095*$H1094*$F1095)))</f>
        <v>0</v>
      </c>
      <c r="AA1094" s="649">
        <f t="shared" ref="AA1094" si="13206">((AA1095*$H1094)-((AA1095*$H1094*$E1095)+(AA1095*$H1094*$F1095)))</f>
        <v>0</v>
      </c>
      <c r="AB1094" s="649">
        <f t="shared" ref="AB1094" si="13207">((AB1095*$H1094)-((AB1095*$H1094*$E1095)+(AB1095*$H1094*$F1095)))</f>
        <v>0</v>
      </c>
      <c r="AC1094" s="649">
        <f t="shared" ref="AC1094" si="13208">((AC1095*$H1094)-((AC1095*$H1094*$E1095)+(AC1095*$H1094*$F1095)))</f>
        <v>0</v>
      </c>
      <c r="AD1094" s="649">
        <f t="shared" ref="AD1094" si="13209">((AD1095*$H1094)-((AD1095*$H1094*$E1095)+(AD1095*$H1094*$F1095)))</f>
        <v>0</v>
      </c>
      <c r="AE1094" s="649">
        <f t="shared" ref="AE1094" si="13210">((AE1095*$H1094)-((AE1095*$H1094*$E1095)+(AE1095*$H1094*$F1095)))</f>
        <v>0</v>
      </c>
      <c r="AF1094" s="649">
        <f t="shared" ref="AF1094" si="13211">((AF1095*$H1094)-((AF1095*$H1094*$E1095)+(AF1095*$H1094*$F1095)))</f>
        <v>0</v>
      </c>
      <c r="AG1094" s="649">
        <f t="shared" ref="AG1094" si="13212">((AG1095*$H1094)-((AG1095*$H1094*$E1095)+(AG1095*$H1094*$F1095)))</f>
        <v>0</v>
      </c>
      <c r="AH1094" s="649">
        <f>+AH1095*H1094</f>
        <v>0</v>
      </c>
      <c r="AI1094" s="649">
        <f t="shared" ref="AI1094" si="13213">+AI1095*H1094</f>
        <v>0</v>
      </c>
      <c r="AJ1094" s="649">
        <v>0</v>
      </c>
      <c r="AK1094" s="649">
        <v>0</v>
      </c>
      <c r="AL1094" s="649">
        <v>0</v>
      </c>
      <c r="AM1094" s="649">
        <v>0</v>
      </c>
      <c r="AN1094" s="649">
        <v>0</v>
      </c>
      <c r="AO1094" s="649">
        <v>0</v>
      </c>
      <c r="AP1094" s="649">
        <v>0</v>
      </c>
      <c r="AQ1094" s="649">
        <v>0</v>
      </c>
      <c r="AR1094" s="649">
        <v>0</v>
      </c>
      <c r="AS1094" s="649">
        <v>0</v>
      </c>
      <c r="AT1094" s="649">
        <v>0</v>
      </c>
      <c r="AU1094" s="649">
        <v>0</v>
      </c>
      <c r="AV1094" s="649">
        <v>0</v>
      </c>
      <c r="AW1094" s="613">
        <f t="shared" si="12688"/>
        <v>0</v>
      </c>
      <c r="AX1094" s="645">
        <f t="shared" si="12666"/>
        <v>0</v>
      </c>
      <c r="AY1094" s="656" t="e">
        <f t="shared" si="12667"/>
        <v>#DIV/0!</v>
      </c>
      <c r="AZ1094" s="591"/>
    </row>
    <row r="1095" spans="1:52" s="314" customFormat="1">
      <c r="A1095" s="642"/>
      <c r="B1095" s="636"/>
      <c r="C1095" s="636"/>
      <c r="D1095" s="651"/>
      <c r="E1095" s="652">
        <v>0.3</v>
      </c>
      <c r="F1095" s="652">
        <v>0.05</v>
      </c>
      <c r="G1095" s="653"/>
      <c r="H1095" s="640"/>
      <c r="I1095" s="640">
        <f t="shared" si="13152"/>
        <v>1.3499999999999999</v>
      </c>
      <c r="J1095" s="658">
        <v>0</v>
      </c>
      <c r="K1095" s="658">
        <v>0</v>
      </c>
      <c r="L1095" s="658">
        <v>0</v>
      </c>
      <c r="M1095" s="658">
        <v>0</v>
      </c>
      <c r="N1095" s="658">
        <v>0</v>
      </c>
      <c r="O1095" s="658">
        <v>0.3</v>
      </c>
      <c r="P1095" s="658">
        <v>0</v>
      </c>
      <c r="Q1095" s="658">
        <v>0</v>
      </c>
      <c r="R1095" s="658">
        <v>0</v>
      </c>
      <c r="S1095" s="658">
        <v>0.13</v>
      </c>
      <c r="T1095" s="658">
        <v>0.7</v>
      </c>
      <c r="U1095" s="658">
        <v>0.17000000000000004</v>
      </c>
      <c r="V1095" s="658">
        <v>0</v>
      </c>
      <c r="W1095" s="658">
        <v>0</v>
      </c>
      <c r="X1095" s="658">
        <v>0</v>
      </c>
      <c r="Y1095" s="658">
        <v>0</v>
      </c>
      <c r="Z1095" s="658">
        <v>0</v>
      </c>
      <c r="AA1095" s="658">
        <v>0</v>
      </c>
      <c r="AB1095" s="658">
        <v>0</v>
      </c>
      <c r="AC1095" s="658">
        <v>0</v>
      </c>
      <c r="AD1095" s="658">
        <v>0</v>
      </c>
      <c r="AE1095" s="658">
        <v>0</v>
      </c>
      <c r="AF1095" s="658">
        <v>0</v>
      </c>
      <c r="AG1095" s="658">
        <v>0</v>
      </c>
      <c r="AH1095" s="658">
        <v>0.05</v>
      </c>
      <c r="AI1095" s="658">
        <v>0</v>
      </c>
      <c r="AJ1095" s="658">
        <v>0</v>
      </c>
      <c r="AK1095" s="658">
        <v>0</v>
      </c>
      <c r="AL1095" s="658">
        <v>0</v>
      </c>
      <c r="AM1095" s="658">
        <v>0</v>
      </c>
      <c r="AN1095" s="658">
        <v>0</v>
      </c>
      <c r="AO1095" s="658">
        <v>0</v>
      </c>
      <c r="AP1095" s="658">
        <v>0</v>
      </c>
      <c r="AQ1095" s="658">
        <v>0</v>
      </c>
      <c r="AR1095" s="658">
        <v>0</v>
      </c>
      <c r="AS1095" s="658">
        <v>0</v>
      </c>
      <c r="AT1095" s="658">
        <v>0</v>
      </c>
      <c r="AU1095" s="658">
        <v>0</v>
      </c>
      <c r="AV1095" s="658">
        <v>0</v>
      </c>
      <c r="AW1095" s="613">
        <f t="shared" si="12688"/>
        <v>1.3499999999999999</v>
      </c>
      <c r="AX1095" s="645">
        <f t="shared" si="12666"/>
        <v>1.3499999999999999</v>
      </c>
      <c r="AY1095" s="656" t="e">
        <f t="shared" si="12667"/>
        <v>#DIV/0!</v>
      </c>
      <c r="AZ1095" s="661"/>
    </row>
    <row r="1096" spans="1:52">
      <c r="A1096" s="590"/>
      <c r="B1096" s="646" t="s">
        <v>305</v>
      </c>
      <c r="C1096" s="646" t="s">
        <v>1235</v>
      </c>
      <c r="D1096" s="647" t="s">
        <v>1236</v>
      </c>
      <c r="E1096" s="648"/>
      <c r="F1096" s="648"/>
      <c r="G1096" s="649"/>
      <c r="H1096" s="650">
        <v>0</v>
      </c>
      <c r="I1096" s="650">
        <f t="shared" si="13152"/>
        <v>0</v>
      </c>
      <c r="J1096" s="649">
        <v>0</v>
      </c>
      <c r="K1096" s="649">
        <v>0</v>
      </c>
      <c r="L1096" s="649">
        <v>0</v>
      </c>
      <c r="M1096" s="649">
        <v>0</v>
      </c>
      <c r="N1096" s="649">
        <v>0</v>
      </c>
      <c r="O1096" s="649">
        <f t="shared" ref="O1096" si="13214">+O1097*H1096</f>
        <v>0</v>
      </c>
      <c r="P1096" s="649">
        <f t="shared" ref="P1096" si="13215">((P1097*$H1096)-((P1097*$H1096*$E1097)+(P1097*$H1096*$F1097)))</f>
        <v>0</v>
      </c>
      <c r="Q1096" s="649">
        <f t="shared" ref="Q1096" si="13216">((Q1097*$H1096)-((Q1097*$H1096*$E1097)+(Q1097*$H1096*$F1097)))</f>
        <v>0</v>
      </c>
      <c r="R1096" s="649">
        <f t="shared" ref="R1096" si="13217">((R1097*$H1096)-((R1097*$H1096*$E1097)+(R1097*$H1096*$F1097)))</f>
        <v>0</v>
      </c>
      <c r="S1096" s="649">
        <f t="shared" ref="S1096" si="13218">((S1097*$H1096)-((S1097*$H1096*$E1097)+(S1097*$H1096*$F1097)))</f>
        <v>0</v>
      </c>
      <c r="T1096" s="649">
        <f t="shared" ref="T1096" si="13219">((T1097*$H1096)-((T1097*$H1096*$E1097)+(T1097*$H1096*$F1097)))</f>
        <v>0</v>
      </c>
      <c r="U1096" s="649">
        <f t="shared" ref="U1096" si="13220">((U1097*$H1096)-((U1097*$H1096*$E1097)+(U1097*$H1096*$F1097)))</f>
        <v>0</v>
      </c>
      <c r="V1096" s="649">
        <f t="shared" ref="V1096" si="13221">((V1097*$H1096)-((V1097*$H1096*$E1097)+(V1097*$H1096*$F1097)))</f>
        <v>0</v>
      </c>
      <c r="W1096" s="649">
        <f t="shared" ref="W1096" si="13222">((W1097*$H1096)-((W1097*$H1096*$E1097)+(W1097*$H1096*$F1097)))</f>
        <v>0</v>
      </c>
      <c r="X1096" s="649">
        <f t="shared" ref="X1096" si="13223">((X1097*$H1096)-((X1097*$H1096*$E1097)+(X1097*$H1096*$F1097)))</f>
        <v>0</v>
      </c>
      <c r="Y1096" s="649">
        <f t="shared" ref="Y1096" si="13224">((Y1097*$H1096)-((Y1097*$H1096*$E1097)+(Y1097*$H1096*$F1097)))</f>
        <v>0</v>
      </c>
      <c r="Z1096" s="649">
        <f t="shared" ref="Z1096" si="13225">((Z1097*$H1096)-((Z1097*$H1096*$E1097)+(Z1097*$H1096*$F1097)))</f>
        <v>0</v>
      </c>
      <c r="AA1096" s="649">
        <f t="shared" ref="AA1096" si="13226">((AA1097*$H1096)-((AA1097*$H1096*$E1097)+(AA1097*$H1096*$F1097)))</f>
        <v>0</v>
      </c>
      <c r="AB1096" s="649">
        <f t="shared" ref="AB1096" si="13227">((AB1097*$H1096)-((AB1097*$H1096*$E1097)+(AB1097*$H1096*$F1097)))</f>
        <v>0</v>
      </c>
      <c r="AC1096" s="649">
        <f t="shared" ref="AC1096" si="13228">((AC1097*$H1096)-((AC1097*$H1096*$E1097)+(AC1097*$H1096*$F1097)))</f>
        <v>0</v>
      </c>
      <c r="AD1096" s="649">
        <f t="shared" ref="AD1096" si="13229">((AD1097*$H1096)-((AD1097*$H1096*$E1097)+(AD1097*$H1096*$F1097)))</f>
        <v>0</v>
      </c>
      <c r="AE1096" s="649">
        <f t="shared" ref="AE1096" si="13230">((AE1097*$H1096)-((AE1097*$H1096*$E1097)+(AE1097*$H1096*$F1097)))</f>
        <v>0</v>
      </c>
      <c r="AF1096" s="649">
        <f t="shared" ref="AF1096" si="13231">((AF1097*$H1096)-((AF1097*$H1096*$E1097)+(AF1097*$H1096*$F1097)))</f>
        <v>0</v>
      </c>
      <c r="AG1096" s="649">
        <f t="shared" ref="AG1096" si="13232">((AG1097*$H1096)-((AG1097*$H1096*$E1097)+(AG1097*$H1096*$F1097)))</f>
        <v>0</v>
      </c>
      <c r="AH1096" s="649">
        <f>+AH1097*H1096</f>
        <v>0</v>
      </c>
      <c r="AI1096" s="649">
        <f t="shared" ref="AI1096" si="13233">+AI1097*H1096</f>
        <v>0</v>
      </c>
      <c r="AJ1096" s="649">
        <v>0</v>
      </c>
      <c r="AK1096" s="649">
        <v>0</v>
      </c>
      <c r="AL1096" s="649">
        <v>0</v>
      </c>
      <c r="AM1096" s="649">
        <v>0</v>
      </c>
      <c r="AN1096" s="649">
        <v>0</v>
      </c>
      <c r="AO1096" s="649">
        <v>0</v>
      </c>
      <c r="AP1096" s="649">
        <v>0</v>
      </c>
      <c r="AQ1096" s="649">
        <v>0</v>
      </c>
      <c r="AR1096" s="649">
        <v>0</v>
      </c>
      <c r="AS1096" s="649">
        <v>0</v>
      </c>
      <c r="AT1096" s="649">
        <v>0</v>
      </c>
      <c r="AU1096" s="649">
        <v>0</v>
      </c>
      <c r="AV1096" s="649">
        <v>0</v>
      </c>
      <c r="AW1096" s="613">
        <f t="shared" si="12688"/>
        <v>0</v>
      </c>
      <c r="AX1096" s="645">
        <f t="shared" si="12666"/>
        <v>0</v>
      </c>
      <c r="AY1096" s="656" t="e">
        <f t="shared" si="12667"/>
        <v>#DIV/0!</v>
      </c>
      <c r="AZ1096" s="591"/>
    </row>
    <row r="1097" spans="1:52" s="314" customFormat="1">
      <c r="A1097" s="642"/>
      <c r="B1097" s="636"/>
      <c r="C1097" s="636"/>
      <c r="D1097" s="651"/>
      <c r="E1097" s="652">
        <v>0.3</v>
      </c>
      <c r="F1097" s="652">
        <v>0.05</v>
      </c>
      <c r="G1097" s="653"/>
      <c r="H1097" s="640"/>
      <c r="I1097" s="640">
        <f t="shared" si="13152"/>
        <v>1.3499999999999999</v>
      </c>
      <c r="J1097" s="658">
        <v>0</v>
      </c>
      <c r="K1097" s="658">
        <v>0</v>
      </c>
      <c r="L1097" s="658">
        <v>0</v>
      </c>
      <c r="M1097" s="658">
        <v>0</v>
      </c>
      <c r="N1097" s="658">
        <v>0</v>
      </c>
      <c r="O1097" s="658">
        <v>0.3</v>
      </c>
      <c r="P1097" s="658">
        <v>0</v>
      </c>
      <c r="Q1097" s="658">
        <v>0</v>
      </c>
      <c r="R1097" s="658">
        <v>0</v>
      </c>
      <c r="S1097" s="658">
        <v>0</v>
      </c>
      <c r="T1097" s="658">
        <v>0.65</v>
      </c>
      <c r="U1097" s="658">
        <v>0.35</v>
      </c>
      <c r="V1097" s="658">
        <v>0</v>
      </c>
      <c r="W1097" s="658">
        <v>0</v>
      </c>
      <c r="X1097" s="658">
        <v>0</v>
      </c>
      <c r="Y1097" s="658">
        <v>0</v>
      </c>
      <c r="Z1097" s="658">
        <v>0</v>
      </c>
      <c r="AA1097" s="658">
        <v>0</v>
      </c>
      <c r="AB1097" s="658">
        <v>0</v>
      </c>
      <c r="AC1097" s="658">
        <v>0</v>
      </c>
      <c r="AD1097" s="658">
        <v>0</v>
      </c>
      <c r="AE1097" s="658">
        <v>0</v>
      </c>
      <c r="AF1097" s="658">
        <v>0</v>
      </c>
      <c r="AG1097" s="658">
        <v>0</v>
      </c>
      <c r="AH1097" s="658">
        <v>0.05</v>
      </c>
      <c r="AI1097" s="658">
        <v>0</v>
      </c>
      <c r="AJ1097" s="658">
        <v>0</v>
      </c>
      <c r="AK1097" s="658">
        <v>0</v>
      </c>
      <c r="AL1097" s="658">
        <v>0</v>
      </c>
      <c r="AM1097" s="658">
        <v>0</v>
      </c>
      <c r="AN1097" s="658">
        <v>0</v>
      </c>
      <c r="AO1097" s="658">
        <v>0</v>
      </c>
      <c r="AP1097" s="658">
        <v>0</v>
      </c>
      <c r="AQ1097" s="658">
        <v>0</v>
      </c>
      <c r="AR1097" s="658">
        <v>0</v>
      </c>
      <c r="AS1097" s="658">
        <v>0</v>
      </c>
      <c r="AT1097" s="658">
        <v>0</v>
      </c>
      <c r="AU1097" s="658">
        <v>0</v>
      </c>
      <c r="AV1097" s="658">
        <v>0</v>
      </c>
      <c r="AW1097" s="613">
        <f t="shared" si="12688"/>
        <v>1.3499999999999999</v>
      </c>
      <c r="AX1097" s="645">
        <f t="shared" si="12666"/>
        <v>1.3499999999999999</v>
      </c>
      <c r="AY1097" s="656" t="e">
        <f t="shared" si="12667"/>
        <v>#DIV/0!</v>
      </c>
      <c r="AZ1097" s="661"/>
    </row>
    <row r="1098" spans="1:52">
      <c r="A1098" s="590"/>
      <c r="B1098" s="629" t="s">
        <v>278</v>
      </c>
      <c r="C1098" s="629" t="s">
        <v>1237</v>
      </c>
      <c r="D1098" s="630" t="s">
        <v>1238</v>
      </c>
      <c r="E1098" s="643"/>
      <c r="F1098" s="643"/>
      <c r="G1098" s="631"/>
      <c r="H1098" s="632">
        <f>+H1099+H1101+H1103+H1105+H1107+H1109+H1111+H1113+H1115+H1117+H1119+H1121+H1123+H1125+H1127+H1129+H1131+H1133</f>
        <v>1166807.903282691</v>
      </c>
      <c r="I1098" s="632">
        <f t="shared" si="13152"/>
        <v>1166807.9032826908</v>
      </c>
      <c r="J1098" s="632">
        <f t="shared" ref="J1098:AV1098" si="13234">+J1099+J1101+J1103+J1105+J1107+J1109+J1111+J1113+J1115+J1117+J1119+J1121+J1123+J1125+J1127+J1129+J1131+J1133</f>
        <v>0</v>
      </c>
      <c r="K1098" s="632">
        <f t="shared" si="13234"/>
        <v>0</v>
      </c>
      <c r="L1098" s="632">
        <f t="shared" si="13234"/>
        <v>0</v>
      </c>
      <c r="M1098" s="632">
        <f t="shared" si="13234"/>
        <v>0</v>
      </c>
      <c r="N1098" s="632">
        <f t="shared" si="13234"/>
        <v>0</v>
      </c>
      <c r="O1098" s="632">
        <f t="shared" si="13234"/>
        <v>350042.37098480732</v>
      </c>
      <c r="P1098" s="632">
        <f t="shared" si="13234"/>
        <v>0</v>
      </c>
      <c r="Q1098" s="632">
        <f t="shared" si="13234"/>
        <v>0</v>
      </c>
      <c r="R1098" s="632">
        <f t="shared" si="13234"/>
        <v>20912.51254164485</v>
      </c>
      <c r="S1098" s="632">
        <f t="shared" si="13234"/>
        <v>27345.139171820512</v>
      </c>
      <c r="T1098" s="632">
        <f t="shared" si="13234"/>
        <v>4296.146797671945</v>
      </c>
      <c r="U1098" s="632">
        <f t="shared" si="13234"/>
        <v>43965.913375798889</v>
      </c>
      <c r="V1098" s="632">
        <f t="shared" si="13234"/>
        <v>92918.478499974008</v>
      </c>
      <c r="W1098" s="632">
        <f t="shared" si="13234"/>
        <v>102424.91241250199</v>
      </c>
      <c r="X1098" s="632">
        <f t="shared" si="13234"/>
        <v>98056.0772859024</v>
      </c>
      <c r="Y1098" s="632">
        <f t="shared" si="13234"/>
        <v>99026.92953625787</v>
      </c>
      <c r="Z1098" s="632">
        <f t="shared" si="13234"/>
        <v>101999.25680321261</v>
      </c>
      <c r="AA1098" s="632">
        <f t="shared" si="13234"/>
        <v>73686.332507280778</v>
      </c>
      <c r="AB1098" s="632">
        <f t="shared" si="13234"/>
        <v>68693.785725176305</v>
      </c>
      <c r="AC1098" s="632">
        <f t="shared" si="13234"/>
        <v>25099.652476506722</v>
      </c>
      <c r="AD1098" s="632">
        <f t="shared" si="13234"/>
        <v>0</v>
      </c>
      <c r="AE1098" s="632">
        <f t="shared" si="13234"/>
        <v>0</v>
      </c>
      <c r="AF1098" s="632">
        <f t="shared" si="13234"/>
        <v>0</v>
      </c>
      <c r="AG1098" s="632">
        <f t="shared" si="13234"/>
        <v>0</v>
      </c>
      <c r="AH1098" s="632">
        <f t="shared" si="13234"/>
        <v>58340.395164134541</v>
      </c>
      <c r="AI1098" s="632">
        <f t="shared" si="13234"/>
        <v>0</v>
      </c>
      <c r="AJ1098" s="632">
        <f t="shared" si="13234"/>
        <v>0</v>
      </c>
      <c r="AK1098" s="632">
        <f t="shared" si="13234"/>
        <v>0</v>
      </c>
      <c r="AL1098" s="632">
        <f t="shared" si="13234"/>
        <v>0</v>
      </c>
      <c r="AM1098" s="632">
        <f t="shared" si="13234"/>
        <v>0</v>
      </c>
      <c r="AN1098" s="632">
        <f t="shared" si="13234"/>
        <v>0</v>
      </c>
      <c r="AO1098" s="632">
        <f t="shared" si="13234"/>
        <v>0</v>
      </c>
      <c r="AP1098" s="632">
        <f t="shared" si="13234"/>
        <v>0</v>
      </c>
      <c r="AQ1098" s="632">
        <f t="shared" si="13234"/>
        <v>0</v>
      </c>
      <c r="AR1098" s="632">
        <f t="shared" si="13234"/>
        <v>0</v>
      </c>
      <c r="AS1098" s="632">
        <f t="shared" si="13234"/>
        <v>0</v>
      </c>
      <c r="AT1098" s="632">
        <f t="shared" si="13234"/>
        <v>0</v>
      </c>
      <c r="AU1098" s="632">
        <f t="shared" si="13234"/>
        <v>0</v>
      </c>
      <c r="AV1098" s="632">
        <f t="shared" si="13234"/>
        <v>0</v>
      </c>
      <c r="AW1098" s="613">
        <f t="shared" si="12688"/>
        <v>1166807.9032826908</v>
      </c>
      <c r="AX1098" s="645">
        <f t="shared" si="12666"/>
        <v>0</v>
      </c>
      <c r="AY1098" s="656">
        <f t="shared" si="12667"/>
        <v>0</v>
      </c>
      <c r="AZ1098" s="591"/>
    </row>
    <row r="1099" spans="1:52">
      <c r="A1099" s="590"/>
      <c r="B1099" s="646" t="s">
        <v>305</v>
      </c>
      <c r="C1099" s="646" t="s">
        <v>1239</v>
      </c>
      <c r="D1099" s="647" t="s">
        <v>1240</v>
      </c>
      <c r="E1099" s="648"/>
      <c r="F1099" s="648"/>
      <c r="G1099" s="649"/>
      <c r="H1099" s="650">
        <v>61229.487446501487</v>
      </c>
      <c r="I1099" s="650">
        <f t="shared" si="13152"/>
        <v>61229.487446501473</v>
      </c>
      <c r="J1099" s="649">
        <v>0</v>
      </c>
      <c r="K1099" s="649">
        <v>0</v>
      </c>
      <c r="L1099" s="649">
        <v>0</v>
      </c>
      <c r="M1099" s="649">
        <v>0</v>
      </c>
      <c r="N1099" s="649">
        <v>0</v>
      </c>
      <c r="O1099" s="649">
        <f t="shared" ref="O1099" si="13235">+O1100*H1099</f>
        <v>18368.846233950444</v>
      </c>
      <c r="P1099" s="649">
        <f t="shared" ref="P1099" si="13236">((P1100*$H1099)-((P1100*$H1099*$E1100)+(P1100*$H1099*$F1100)))</f>
        <v>0</v>
      </c>
      <c r="Q1099" s="649">
        <f t="shared" ref="Q1099" si="13237">((Q1100*$H1099)-((Q1100*$H1099*$E1100)+(Q1100*$H1099*$F1100)))</f>
        <v>0</v>
      </c>
      <c r="R1099" s="649">
        <f t="shared" ref="R1099" si="13238">((R1100*$H1099)-((R1100*$H1099*$E1100)+(R1100*$H1099*$F1100)))</f>
        <v>0</v>
      </c>
      <c r="S1099" s="649">
        <f t="shared" ref="S1099" si="13239">((S1100*$H1099)-((S1100*$H1099*$E1100)+(S1100*$H1099*$F1100)))</f>
        <v>0</v>
      </c>
      <c r="T1099" s="649">
        <f t="shared" ref="T1099" si="13240">((T1100*$H1099)-((T1100*$H1099*$E1100)+(T1100*$H1099*$F1100)))</f>
        <v>0</v>
      </c>
      <c r="U1099" s="649">
        <f t="shared" ref="U1099" si="13241">((U1100*$H1099)-((U1100*$H1099*$E1100)+(U1100*$H1099*$F1100)))</f>
        <v>27461.425119755913</v>
      </c>
      <c r="V1099" s="649">
        <f t="shared" ref="V1099" si="13242">((V1100*$H1099)-((V1100*$H1099*$E1100)+(V1100*$H1099*$F1100)))</f>
        <v>12337.74172047005</v>
      </c>
      <c r="W1099" s="649">
        <f t="shared" ref="W1099" si="13243">((W1100*$H1099)-((W1100*$H1099*$E1100)+(W1100*$H1099*$F1100)))</f>
        <v>0</v>
      </c>
      <c r="X1099" s="649">
        <f t="shared" ref="X1099" si="13244">((X1100*$H1099)-((X1100*$H1099*$E1100)+(X1100*$H1099*$F1100)))</f>
        <v>0</v>
      </c>
      <c r="Y1099" s="649">
        <f t="shared" ref="Y1099" si="13245">((Y1100*$H1099)-((Y1100*$H1099*$E1100)+(Y1100*$H1099*$F1100)))</f>
        <v>0</v>
      </c>
      <c r="Z1099" s="649">
        <f t="shared" ref="Z1099" si="13246">((Z1100*$H1099)-((Z1100*$H1099*$E1100)+(Z1100*$H1099*$F1100)))</f>
        <v>0</v>
      </c>
      <c r="AA1099" s="649">
        <f t="shared" ref="AA1099" si="13247">((AA1100*$H1099)-((AA1100*$H1099*$E1100)+(AA1100*$H1099*$F1100)))</f>
        <v>0</v>
      </c>
      <c r="AB1099" s="649">
        <f t="shared" ref="AB1099" si="13248">((AB1100*$H1099)-((AB1100*$H1099*$E1100)+(AB1100*$H1099*$F1100)))</f>
        <v>0</v>
      </c>
      <c r="AC1099" s="649">
        <f t="shared" ref="AC1099" si="13249">((AC1100*$H1099)-((AC1100*$H1099*$E1100)+(AC1100*$H1099*$F1100)))</f>
        <v>0</v>
      </c>
      <c r="AD1099" s="649">
        <f t="shared" ref="AD1099" si="13250">((AD1100*$H1099)-((AD1100*$H1099*$E1100)+(AD1100*$H1099*$F1100)))</f>
        <v>0</v>
      </c>
      <c r="AE1099" s="649">
        <f t="shared" ref="AE1099" si="13251">((AE1100*$H1099)-((AE1100*$H1099*$E1100)+(AE1100*$H1099*$F1100)))</f>
        <v>0</v>
      </c>
      <c r="AF1099" s="649">
        <f t="shared" ref="AF1099" si="13252">((AF1100*$H1099)-((AF1100*$H1099*$E1100)+(AF1100*$H1099*$F1100)))</f>
        <v>0</v>
      </c>
      <c r="AG1099" s="649">
        <f t="shared" ref="AG1099" si="13253">((AG1100*$H1099)-((AG1100*$H1099*$E1100)+(AG1100*$H1099*$F1100)))</f>
        <v>0</v>
      </c>
      <c r="AH1099" s="649">
        <f>+AH1100*H1099</f>
        <v>3061.4743723250745</v>
      </c>
      <c r="AI1099" s="649">
        <f t="shared" ref="AI1099" si="13254">+AI1100*H1099</f>
        <v>0</v>
      </c>
      <c r="AJ1099" s="649">
        <v>0</v>
      </c>
      <c r="AK1099" s="649">
        <v>0</v>
      </c>
      <c r="AL1099" s="649">
        <v>0</v>
      </c>
      <c r="AM1099" s="649">
        <v>0</v>
      </c>
      <c r="AN1099" s="649">
        <v>0</v>
      </c>
      <c r="AO1099" s="649">
        <v>0</v>
      </c>
      <c r="AP1099" s="649">
        <v>0</v>
      </c>
      <c r="AQ1099" s="649">
        <v>0</v>
      </c>
      <c r="AR1099" s="649">
        <v>0</v>
      </c>
      <c r="AS1099" s="649">
        <v>0</v>
      </c>
      <c r="AT1099" s="649">
        <v>0</v>
      </c>
      <c r="AU1099" s="649">
        <v>0</v>
      </c>
      <c r="AV1099" s="649">
        <v>0</v>
      </c>
      <c r="AW1099" s="613">
        <f t="shared" si="12688"/>
        <v>61229.487446501473</v>
      </c>
      <c r="AX1099" s="645">
        <f t="shared" ref="AX1099:AX1162" si="13255">+I1099-H1099</f>
        <v>0</v>
      </c>
      <c r="AY1099" s="656">
        <f t="shared" ref="AY1099:AY1162" si="13256">+AX1099/H1099</f>
        <v>0</v>
      </c>
      <c r="AZ1099" s="591"/>
    </row>
    <row r="1100" spans="1:52" s="314" customFormat="1">
      <c r="A1100" s="642"/>
      <c r="B1100" s="636"/>
      <c r="C1100" s="636"/>
      <c r="D1100" s="651"/>
      <c r="E1100" s="652">
        <v>0.3</v>
      </c>
      <c r="F1100" s="652">
        <v>0.05</v>
      </c>
      <c r="G1100" s="653"/>
      <c r="H1100" s="640"/>
      <c r="I1100" s="640">
        <f t="shared" si="13152"/>
        <v>1.35</v>
      </c>
      <c r="J1100" s="658">
        <v>0</v>
      </c>
      <c r="K1100" s="658">
        <v>0</v>
      </c>
      <c r="L1100" s="658">
        <v>0</v>
      </c>
      <c r="M1100" s="658">
        <v>0</v>
      </c>
      <c r="N1100" s="658">
        <v>0</v>
      </c>
      <c r="O1100" s="658">
        <v>0.3</v>
      </c>
      <c r="P1100" s="658">
        <v>0</v>
      </c>
      <c r="Q1100" s="658">
        <v>0</v>
      </c>
      <c r="R1100" s="658">
        <v>0</v>
      </c>
      <c r="S1100" s="658">
        <v>0</v>
      </c>
      <c r="T1100" s="658">
        <v>0</v>
      </c>
      <c r="U1100" s="658">
        <v>0.69</v>
      </c>
      <c r="V1100" s="658">
        <v>0.31000000000000005</v>
      </c>
      <c r="W1100" s="658">
        <v>0</v>
      </c>
      <c r="X1100" s="658">
        <v>0</v>
      </c>
      <c r="Y1100" s="658">
        <v>0</v>
      </c>
      <c r="Z1100" s="658">
        <v>0</v>
      </c>
      <c r="AA1100" s="658">
        <v>0</v>
      </c>
      <c r="AB1100" s="658">
        <v>0</v>
      </c>
      <c r="AC1100" s="658">
        <v>0</v>
      </c>
      <c r="AD1100" s="658">
        <v>0</v>
      </c>
      <c r="AE1100" s="658">
        <v>0</v>
      </c>
      <c r="AF1100" s="658">
        <v>0</v>
      </c>
      <c r="AG1100" s="658">
        <v>0</v>
      </c>
      <c r="AH1100" s="658">
        <v>0.05</v>
      </c>
      <c r="AI1100" s="658">
        <v>0</v>
      </c>
      <c r="AJ1100" s="658">
        <v>0</v>
      </c>
      <c r="AK1100" s="658">
        <v>0</v>
      </c>
      <c r="AL1100" s="658">
        <v>0</v>
      </c>
      <c r="AM1100" s="658">
        <v>0</v>
      </c>
      <c r="AN1100" s="658">
        <v>0</v>
      </c>
      <c r="AO1100" s="658">
        <v>0</v>
      </c>
      <c r="AP1100" s="658">
        <v>0</v>
      </c>
      <c r="AQ1100" s="658">
        <v>0</v>
      </c>
      <c r="AR1100" s="658">
        <v>0</v>
      </c>
      <c r="AS1100" s="658">
        <v>0</v>
      </c>
      <c r="AT1100" s="658">
        <v>0</v>
      </c>
      <c r="AU1100" s="658">
        <v>0</v>
      </c>
      <c r="AV1100" s="658">
        <v>0</v>
      </c>
      <c r="AW1100" s="613">
        <f t="shared" ref="AW1100:AW1163" si="13257">SUM(J1100:AV1100)</f>
        <v>1.35</v>
      </c>
      <c r="AX1100" s="645">
        <f t="shared" si="13255"/>
        <v>1.35</v>
      </c>
      <c r="AY1100" s="656" t="e">
        <f t="shared" si="13256"/>
        <v>#DIV/0!</v>
      </c>
      <c r="AZ1100" s="661"/>
    </row>
    <row r="1101" spans="1:52">
      <c r="A1101" s="590"/>
      <c r="B1101" s="646" t="s">
        <v>305</v>
      </c>
      <c r="C1101" s="646" t="s">
        <v>1241</v>
      </c>
      <c r="D1101" s="647" t="s">
        <v>1242</v>
      </c>
      <c r="E1101" s="648"/>
      <c r="F1101" s="648"/>
      <c r="G1101" s="649"/>
      <c r="H1101" s="650">
        <v>74680.942335036103</v>
      </c>
      <c r="I1101" s="650">
        <f t="shared" si="13152"/>
        <v>74680.942335036103</v>
      </c>
      <c r="J1101" s="649">
        <v>0</v>
      </c>
      <c r="K1101" s="649">
        <v>0</v>
      </c>
      <c r="L1101" s="649">
        <v>0</v>
      </c>
      <c r="M1101" s="649">
        <v>0</v>
      </c>
      <c r="N1101" s="649">
        <v>0</v>
      </c>
      <c r="O1101" s="649">
        <f t="shared" ref="O1101" si="13258">+O1102*H1101</f>
        <v>22404.28270051083</v>
      </c>
      <c r="P1101" s="649">
        <f t="shared" ref="P1101" si="13259">((P1102*$H1101)-((P1102*$H1101*$E1102)+(P1102*$H1101*$F1102)))</f>
        <v>0</v>
      </c>
      <c r="Q1101" s="649">
        <f t="shared" ref="Q1101" si="13260">((Q1102*$H1101)-((Q1102*$H1101*$E1102)+(Q1102*$H1101*$F1102)))</f>
        <v>0</v>
      </c>
      <c r="R1101" s="649">
        <f t="shared" ref="R1101" si="13261">((R1102*$H1101)-((R1102*$H1101*$E1102)+(R1102*$H1101*$F1102)))</f>
        <v>0</v>
      </c>
      <c r="S1101" s="649">
        <f t="shared" ref="S1101" si="13262">((S1102*$H1101)-((S1102*$H1101*$E1102)+(S1102*$H1101*$F1102)))</f>
        <v>0</v>
      </c>
      <c r="T1101" s="649">
        <f t="shared" ref="T1101" si="13263">((T1102*$H1101)-((T1102*$H1101*$E1102)+(T1102*$H1101*$F1102)))</f>
        <v>0</v>
      </c>
      <c r="U1101" s="649">
        <f t="shared" ref="U1101" si="13264">((U1102*$H1101)-((U1102*$H1101*$E1102)+(U1102*$H1101*$F1102)))</f>
        <v>16504.48825604298</v>
      </c>
      <c r="V1101" s="649">
        <f t="shared" ref="V1101" si="13265">((V1102*$H1101)-((V1102*$H1101*$E1102)+(V1102*$H1101*$F1102)))</f>
        <v>32038.124261730485</v>
      </c>
      <c r="W1101" s="649">
        <f t="shared" ref="W1101" si="13266">((W1102*$H1101)-((W1102*$H1101*$E1102)+(W1102*$H1101*$F1102)))</f>
        <v>0</v>
      </c>
      <c r="X1101" s="649">
        <f t="shared" ref="X1101" si="13267">((X1102*$H1101)-((X1102*$H1101*$E1102)+(X1102*$H1101*$F1102)))</f>
        <v>0</v>
      </c>
      <c r="Y1101" s="649">
        <f t="shared" ref="Y1101" si="13268">((Y1102*$H1101)-((Y1102*$H1101*$E1102)+(Y1102*$H1101*$F1102)))</f>
        <v>0</v>
      </c>
      <c r="Z1101" s="649">
        <f t="shared" ref="Z1101" si="13269">((Z1102*$H1101)-((Z1102*$H1101*$E1102)+(Z1102*$H1101*$F1102)))</f>
        <v>0</v>
      </c>
      <c r="AA1101" s="649">
        <f t="shared" ref="AA1101" si="13270">((AA1102*$H1101)-((AA1102*$H1101*$E1102)+(AA1102*$H1101*$F1102)))</f>
        <v>0</v>
      </c>
      <c r="AB1101" s="649">
        <f t="shared" ref="AB1101" si="13271">((AB1102*$H1101)-((AB1102*$H1101*$E1102)+(AB1102*$H1101*$F1102)))</f>
        <v>0</v>
      </c>
      <c r="AC1101" s="649">
        <f t="shared" ref="AC1101" si="13272">((AC1102*$H1101)-((AC1102*$H1101*$E1102)+(AC1102*$H1101*$F1102)))</f>
        <v>0</v>
      </c>
      <c r="AD1101" s="649">
        <f t="shared" ref="AD1101" si="13273">((AD1102*$H1101)-((AD1102*$H1101*$E1102)+(AD1102*$H1101*$F1102)))</f>
        <v>0</v>
      </c>
      <c r="AE1101" s="649">
        <f t="shared" ref="AE1101" si="13274">((AE1102*$H1101)-((AE1102*$H1101*$E1102)+(AE1102*$H1101*$F1102)))</f>
        <v>0</v>
      </c>
      <c r="AF1101" s="649">
        <f t="shared" ref="AF1101" si="13275">((AF1102*$H1101)-((AF1102*$H1101*$E1102)+(AF1102*$H1101*$F1102)))</f>
        <v>0</v>
      </c>
      <c r="AG1101" s="649">
        <f t="shared" ref="AG1101" si="13276">((AG1102*$H1101)-((AG1102*$H1101*$E1102)+(AG1102*$H1101*$F1102)))</f>
        <v>0</v>
      </c>
      <c r="AH1101" s="649">
        <f>+AH1102*H1101</f>
        <v>3734.0471167518053</v>
      </c>
      <c r="AI1101" s="649">
        <f t="shared" ref="AI1101" si="13277">+AI1102*H1101</f>
        <v>0</v>
      </c>
      <c r="AJ1101" s="649">
        <v>0</v>
      </c>
      <c r="AK1101" s="649">
        <v>0</v>
      </c>
      <c r="AL1101" s="649">
        <v>0</v>
      </c>
      <c r="AM1101" s="649">
        <v>0</v>
      </c>
      <c r="AN1101" s="649">
        <v>0</v>
      </c>
      <c r="AO1101" s="649">
        <v>0</v>
      </c>
      <c r="AP1101" s="649">
        <v>0</v>
      </c>
      <c r="AQ1101" s="649">
        <v>0</v>
      </c>
      <c r="AR1101" s="649">
        <v>0</v>
      </c>
      <c r="AS1101" s="649">
        <v>0</v>
      </c>
      <c r="AT1101" s="649">
        <v>0</v>
      </c>
      <c r="AU1101" s="649">
        <v>0</v>
      </c>
      <c r="AV1101" s="649">
        <v>0</v>
      </c>
      <c r="AW1101" s="613">
        <f t="shared" si="13257"/>
        <v>74680.942335036103</v>
      </c>
      <c r="AX1101" s="645">
        <f t="shared" si="13255"/>
        <v>0</v>
      </c>
      <c r="AY1101" s="656">
        <f t="shared" si="13256"/>
        <v>0</v>
      </c>
      <c r="AZ1101" s="591"/>
    </row>
    <row r="1102" spans="1:52" s="314" customFormat="1">
      <c r="A1102" s="642"/>
      <c r="B1102" s="636"/>
      <c r="C1102" s="636"/>
      <c r="D1102" s="651"/>
      <c r="E1102" s="652">
        <v>0.3</v>
      </c>
      <c r="F1102" s="652">
        <v>0.05</v>
      </c>
      <c r="G1102" s="653"/>
      <c r="H1102" s="640"/>
      <c r="I1102" s="640">
        <f t="shared" si="13152"/>
        <v>1.3499999999999999</v>
      </c>
      <c r="J1102" s="658">
        <v>0</v>
      </c>
      <c r="K1102" s="658">
        <v>0</v>
      </c>
      <c r="L1102" s="658">
        <v>0</v>
      </c>
      <c r="M1102" s="658">
        <v>0</v>
      </c>
      <c r="N1102" s="658">
        <v>0</v>
      </c>
      <c r="O1102" s="658">
        <v>0.3</v>
      </c>
      <c r="P1102" s="658">
        <v>0</v>
      </c>
      <c r="Q1102" s="658">
        <v>0</v>
      </c>
      <c r="R1102" s="658">
        <v>0</v>
      </c>
      <c r="S1102" s="658">
        <v>0</v>
      </c>
      <c r="T1102" s="658">
        <v>0</v>
      </c>
      <c r="U1102" s="658">
        <v>0.34</v>
      </c>
      <c r="V1102" s="658">
        <v>0.65999999999999992</v>
      </c>
      <c r="W1102" s="658">
        <v>0</v>
      </c>
      <c r="X1102" s="658">
        <v>0</v>
      </c>
      <c r="Y1102" s="658">
        <v>0</v>
      </c>
      <c r="Z1102" s="658">
        <v>0</v>
      </c>
      <c r="AA1102" s="658">
        <v>0</v>
      </c>
      <c r="AB1102" s="658">
        <v>0</v>
      </c>
      <c r="AC1102" s="658">
        <v>0</v>
      </c>
      <c r="AD1102" s="658">
        <v>0</v>
      </c>
      <c r="AE1102" s="658">
        <v>0</v>
      </c>
      <c r="AF1102" s="658">
        <v>0</v>
      </c>
      <c r="AG1102" s="658">
        <v>0</v>
      </c>
      <c r="AH1102" s="658">
        <v>0.05</v>
      </c>
      <c r="AI1102" s="658">
        <v>0</v>
      </c>
      <c r="AJ1102" s="658">
        <v>0</v>
      </c>
      <c r="AK1102" s="658">
        <v>0</v>
      </c>
      <c r="AL1102" s="658">
        <v>0</v>
      </c>
      <c r="AM1102" s="658">
        <v>0</v>
      </c>
      <c r="AN1102" s="658">
        <v>0</v>
      </c>
      <c r="AO1102" s="658">
        <v>0</v>
      </c>
      <c r="AP1102" s="658">
        <v>0</v>
      </c>
      <c r="AQ1102" s="658">
        <v>0</v>
      </c>
      <c r="AR1102" s="658">
        <v>0</v>
      </c>
      <c r="AS1102" s="658">
        <v>0</v>
      </c>
      <c r="AT1102" s="658">
        <v>0</v>
      </c>
      <c r="AU1102" s="658">
        <v>0</v>
      </c>
      <c r="AV1102" s="658">
        <v>0</v>
      </c>
      <c r="AW1102" s="613">
        <f t="shared" si="13257"/>
        <v>1.3499999999999999</v>
      </c>
      <c r="AX1102" s="645">
        <f t="shared" si="13255"/>
        <v>1.3499999999999999</v>
      </c>
      <c r="AY1102" s="656" t="e">
        <f t="shared" si="13256"/>
        <v>#DIV/0!</v>
      </c>
      <c r="AZ1102" s="661"/>
    </row>
    <row r="1103" spans="1:52">
      <c r="A1103" s="590"/>
      <c r="B1103" s="646" t="s">
        <v>305</v>
      </c>
      <c r="C1103" s="646" t="s">
        <v>1243</v>
      </c>
      <c r="D1103" s="647" t="s">
        <v>1244</v>
      </c>
      <c r="E1103" s="648"/>
      <c r="F1103" s="648"/>
      <c r="G1103" s="649"/>
      <c r="H1103" s="650">
        <v>74680.942335036103</v>
      </c>
      <c r="I1103" s="650">
        <f t="shared" si="13152"/>
        <v>74680.942335036118</v>
      </c>
      <c r="J1103" s="649">
        <v>0</v>
      </c>
      <c r="K1103" s="649">
        <v>0</v>
      </c>
      <c r="L1103" s="649">
        <v>0</v>
      </c>
      <c r="M1103" s="649">
        <v>0</v>
      </c>
      <c r="N1103" s="649">
        <v>0</v>
      </c>
      <c r="O1103" s="649">
        <f t="shared" ref="O1103" si="13278">+O1104*H1103</f>
        <v>22404.28270051083</v>
      </c>
      <c r="P1103" s="649">
        <f t="shared" ref="P1103" si="13279">((P1104*$H1103)-((P1104*$H1103*$E1104)+(P1104*$H1103*$F1104)))</f>
        <v>0</v>
      </c>
      <c r="Q1103" s="649">
        <f t="shared" ref="Q1103" si="13280">((Q1104*$H1103)-((Q1104*$H1103*$E1104)+(Q1104*$H1103*$F1104)))</f>
        <v>0</v>
      </c>
      <c r="R1103" s="649">
        <f t="shared" ref="R1103" si="13281">((R1104*$H1103)-((R1104*$H1103*$E1104)+(R1104*$H1103*$F1104)))</f>
        <v>0</v>
      </c>
      <c r="S1103" s="649">
        <f t="shared" ref="S1103" si="13282">((S1104*$H1103)-((S1104*$H1103*$E1104)+(S1104*$H1103*$F1104)))</f>
        <v>0</v>
      </c>
      <c r="T1103" s="649">
        <f t="shared" ref="T1103" si="13283">((T1104*$H1103)-((T1104*$H1103*$E1104)+(T1104*$H1103*$F1104)))</f>
        <v>0</v>
      </c>
      <c r="U1103" s="649">
        <f t="shared" ref="U1103" si="13284">((U1104*$H1103)-((U1104*$H1103*$E1104)+(U1104*$H1103*$F1104)))</f>
        <v>0</v>
      </c>
      <c r="V1103" s="649">
        <f t="shared" ref="V1103" si="13285">((V1104*$H1103)-((V1104*$H1103*$E1104)+(V1104*$H1103*$F1104)))</f>
        <v>32523.550386908228</v>
      </c>
      <c r="W1103" s="649">
        <f t="shared" ref="W1103" si="13286">((W1104*$H1103)-((W1104*$H1103*$E1104)+(W1104*$H1103*$F1104)))</f>
        <v>16019.062130865243</v>
      </c>
      <c r="X1103" s="649">
        <f t="shared" ref="X1103" si="13287">((X1104*$H1103)-((X1104*$H1103*$E1104)+(X1104*$H1103*$F1104)))</f>
        <v>0</v>
      </c>
      <c r="Y1103" s="649">
        <f t="shared" ref="Y1103" si="13288">((Y1104*$H1103)-((Y1104*$H1103*$E1104)+(Y1104*$H1103*$F1104)))</f>
        <v>0</v>
      </c>
      <c r="Z1103" s="649">
        <f t="shared" ref="Z1103" si="13289">((Z1104*$H1103)-((Z1104*$H1103*$E1104)+(Z1104*$H1103*$F1104)))</f>
        <v>0</v>
      </c>
      <c r="AA1103" s="649">
        <f t="shared" ref="AA1103" si="13290">((AA1104*$H1103)-((AA1104*$H1103*$E1104)+(AA1104*$H1103*$F1104)))</f>
        <v>0</v>
      </c>
      <c r="AB1103" s="649">
        <f t="shared" ref="AB1103" si="13291">((AB1104*$H1103)-((AB1104*$H1103*$E1104)+(AB1104*$H1103*$F1104)))</f>
        <v>0</v>
      </c>
      <c r="AC1103" s="649">
        <f t="shared" ref="AC1103" si="13292">((AC1104*$H1103)-((AC1104*$H1103*$E1104)+(AC1104*$H1103*$F1104)))</f>
        <v>0</v>
      </c>
      <c r="AD1103" s="649">
        <f t="shared" ref="AD1103" si="13293">((AD1104*$H1103)-((AD1104*$H1103*$E1104)+(AD1104*$H1103*$F1104)))</f>
        <v>0</v>
      </c>
      <c r="AE1103" s="649">
        <f t="shared" ref="AE1103" si="13294">((AE1104*$H1103)-((AE1104*$H1103*$E1104)+(AE1104*$H1103*$F1104)))</f>
        <v>0</v>
      </c>
      <c r="AF1103" s="649">
        <f t="shared" ref="AF1103" si="13295">((AF1104*$H1103)-((AF1104*$H1103*$E1104)+(AF1104*$H1103*$F1104)))</f>
        <v>0</v>
      </c>
      <c r="AG1103" s="649">
        <f t="shared" ref="AG1103" si="13296">((AG1104*$H1103)-((AG1104*$H1103*$E1104)+(AG1104*$H1103*$F1104)))</f>
        <v>0</v>
      </c>
      <c r="AH1103" s="649">
        <f>+AH1104*H1103</f>
        <v>3734.0471167518053</v>
      </c>
      <c r="AI1103" s="649">
        <f t="shared" ref="AI1103" si="13297">+AI1104*H1103</f>
        <v>0</v>
      </c>
      <c r="AJ1103" s="649">
        <v>0</v>
      </c>
      <c r="AK1103" s="649">
        <v>0</v>
      </c>
      <c r="AL1103" s="649">
        <v>0</v>
      </c>
      <c r="AM1103" s="649">
        <v>0</v>
      </c>
      <c r="AN1103" s="649">
        <v>0</v>
      </c>
      <c r="AO1103" s="649">
        <v>0</v>
      </c>
      <c r="AP1103" s="649">
        <v>0</v>
      </c>
      <c r="AQ1103" s="649">
        <v>0</v>
      </c>
      <c r="AR1103" s="649">
        <v>0</v>
      </c>
      <c r="AS1103" s="649">
        <v>0</v>
      </c>
      <c r="AT1103" s="649">
        <v>0</v>
      </c>
      <c r="AU1103" s="649">
        <v>0</v>
      </c>
      <c r="AV1103" s="649">
        <v>0</v>
      </c>
      <c r="AW1103" s="613">
        <f t="shared" si="13257"/>
        <v>74680.942335036118</v>
      </c>
      <c r="AX1103" s="645">
        <f t="shared" si="13255"/>
        <v>0</v>
      </c>
      <c r="AY1103" s="656">
        <f t="shared" si="13256"/>
        <v>0</v>
      </c>
      <c r="AZ1103" s="591"/>
    </row>
    <row r="1104" spans="1:52" s="314" customFormat="1">
      <c r="A1104" s="642"/>
      <c r="B1104" s="636"/>
      <c r="C1104" s="636"/>
      <c r="D1104" s="651"/>
      <c r="E1104" s="652">
        <v>0.3</v>
      </c>
      <c r="F1104" s="652">
        <v>0.05</v>
      </c>
      <c r="G1104" s="653"/>
      <c r="H1104" s="640"/>
      <c r="I1104" s="640">
        <f t="shared" si="13152"/>
        <v>1.3499999999999999</v>
      </c>
      <c r="J1104" s="658">
        <v>0</v>
      </c>
      <c r="K1104" s="658">
        <v>0</v>
      </c>
      <c r="L1104" s="658">
        <v>0</v>
      </c>
      <c r="M1104" s="658">
        <v>0</v>
      </c>
      <c r="N1104" s="658">
        <v>0</v>
      </c>
      <c r="O1104" s="658">
        <v>0.3</v>
      </c>
      <c r="P1104" s="658">
        <v>0</v>
      </c>
      <c r="Q1104" s="658">
        <v>0</v>
      </c>
      <c r="R1104" s="658">
        <v>0</v>
      </c>
      <c r="S1104" s="658">
        <v>0</v>
      </c>
      <c r="T1104" s="658">
        <v>0</v>
      </c>
      <c r="U1104" s="658">
        <v>0</v>
      </c>
      <c r="V1104" s="658">
        <v>0.67</v>
      </c>
      <c r="W1104" s="658">
        <v>0.32999999999999996</v>
      </c>
      <c r="X1104" s="658">
        <v>0</v>
      </c>
      <c r="Y1104" s="658">
        <v>0</v>
      </c>
      <c r="Z1104" s="658">
        <v>0</v>
      </c>
      <c r="AA1104" s="658">
        <v>0</v>
      </c>
      <c r="AB1104" s="658">
        <v>0</v>
      </c>
      <c r="AC1104" s="658">
        <v>0</v>
      </c>
      <c r="AD1104" s="658">
        <v>0</v>
      </c>
      <c r="AE1104" s="658">
        <v>0</v>
      </c>
      <c r="AF1104" s="658">
        <v>0</v>
      </c>
      <c r="AG1104" s="658">
        <v>0</v>
      </c>
      <c r="AH1104" s="658">
        <v>0.05</v>
      </c>
      <c r="AI1104" s="658">
        <v>0</v>
      </c>
      <c r="AJ1104" s="658">
        <v>0</v>
      </c>
      <c r="AK1104" s="658">
        <v>0</v>
      </c>
      <c r="AL1104" s="658">
        <v>0</v>
      </c>
      <c r="AM1104" s="658">
        <v>0</v>
      </c>
      <c r="AN1104" s="658">
        <v>0</v>
      </c>
      <c r="AO1104" s="658">
        <v>0</v>
      </c>
      <c r="AP1104" s="658">
        <v>0</v>
      </c>
      <c r="AQ1104" s="658">
        <v>0</v>
      </c>
      <c r="AR1104" s="658">
        <v>0</v>
      </c>
      <c r="AS1104" s="658">
        <v>0</v>
      </c>
      <c r="AT1104" s="658">
        <v>0</v>
      </c>
      <c r="AU1104" s="658">
        <v>0</v>
      </c>
      <c r="AV1104" s="658">
        <v>0</v>
      </c>
      <c r="AW1104" s="613">
        <f t="shared" si="13257"/>
        <v>1.3499999999999999</v>
      </c>
      <c r="AX1104" s="645">
        <f t="shared" si="13255"/>
        <v>1.3499999999999999</v>
      </c>
      <c r="AY1104" s="656" t="e">
        <f t="shared" si="13256"/>
        <v>#DIV/0!</v>
      </c>
      <c r="AZ1104" s="661"/>
    </row>
    <row r="1105" spans="1:52">
      <c r="A1105" s="590"/>
      <c r="B1105" s="646" t="s">
        <v>305</v>
      </c>
      <c r="C1105" s="646" t="s">
        <v>1245</v>
      </c>
      <c r="D1105" s="647" t="s">
        <v>1246</v>
      </c>
      <c r="E1105" s="648"/>
      <c r="F1105" s="648"/>
      <c r="G1105" s="649"/>
      <c r="H1105" s="650">
        <v>74680.942335036103</v>
      </c>
      <c r="I1105" s="650">
        <f t="shared" si="13152"/>
        <v>74680.942335036103</v>
      </c>
      <c r="J1105" s="649">
        <v>0</v>
      </c>
      <c r="K1105" s="649">
        <v>0</v>
      </c>
      <c r="L1105" s="649">
        <v>0</v>
      </c>
      <c r="M1105" s="649">
        <v>0</v>
      </c>
      <c r="N1105" s="649">
        <v>0</v>
      </c>
      <c r="O1105" s="649">
        <f t="shared" ref="O1105" si="13298">+O1106*H1105</f>
        <v>22404.28270051083</v>
      </c>
      <c r="P1105" s="649">
        <f t="shared" ref="P1105" si="13299">((P1106*$H1105)-((P1106*$H1105*$E1106)+(P1106*$H1105*$F1106)))</f>
        <v>0</v>
      </c>
      <c r="Q1105" s="649">
        <f t="shared" ref="Q1105" si="13300">((Q1106*$H1105)-((Q1106*$H1105*$E1106)+(Q1106*$H1105*$F1106)))</f>
        <v>0</v>
      </c>
      <c r="R1105" s="649">
        <f t="shared" ref="R1105" si="13301">((R1106*$H1105)-((R1106*$H1105*$E1106)+(R1106*$H1105*$F1106)))</f>
        <v>0</v>
      </c>
      <c r="S1105" s="649">
        <f t="shared" ref="S1105" si="13302">((S1106*$H1105)-((S1106*$H1105*$E1106)+(S1106*$H1105*$F1106)))</f>
        <v>0</v>
      </c>
      <c r="T1105" s="649">
        <f t="shared" ref="T1105" si="13303">((T1106*$H1105)-((T1106*$H1105*$E1106)+(T1106*$H1105*$F1106)))</f>
        <v>0</v>
      </c>
      <c r="U1105" s="649">
        <f t="shared" ref="U1105" si="13304">((U1106*$H1105)-((U1106*$H1105*$E1106)+(U1106*$H1105*$F1106)))</f>
        <v>0</v>
      </c>
      <c r="V1105" s="649">
        <f t="shared" ref="V1105" si="13305">((V1106*$H1105)-((V1106*$H1105*$E1106)+(V1106*$H1105*$F1106)))</f>
        <v>16019.062130865244</v>
      </c>
      <c r="W1105" s="649">
        <f t="shared" ref="W1105" si="13306">((W1106*$H1105)-((W1106*$H1105*$E1106)+(W1106*$H1105*$F1106)))</f>
        <v>32523.550386908217</v>
      </c>
      <c r="X1105" s="649">
        <f t="shared" ref="X1105" si="13307">((X1106*$H1105)-((X1106*$H1105*$E1106)+(X1106*$H1105*$F1106)))</f>
        <v>0</v>
      </c>
      <c r="Y1105" s="649">
        <f t="shared" ref="Y1105" si="13308">((Y1106*$H1105)-((Y1106*$H1105*$E1106)+(Y1106*$H1105*$F1106)))</f>
        <v>0</v>
      </c>
      <c r="Z1105" s="649">
        <f t="shared" ref="Z1105" si="13309">((Z1106*$H1105)-((Z1106*$H1105*$E1106)+(Z1106*$H1105*$F1106)))</f>
        <v>0</v>
      </c>
      <c r="AA1105" s="649">
        <f t="shared" ref="AA1105" si="13310">((AA1106*$H1105)-((AA1106*$H1105*$E1106)+(AA1106*$H1105*$F1106)))</f>
        <v>0</v>
      </c>
      <c r="AB1105" s="649">
        <f t="shared" ref="AB1105" si="13311">((AB1106*$H1105)-((AB1106*$H1105*$E1106)+(AB1106*$H1105*$F1106)))</f>
        <v>0</v>
      </c>
      <c r="AC1105" s="649">
        <f t="shared" ref="AC1105" si="13312">((AC1106*$H1105)-((AC1106*$H1105*$E1106)+(AC1106*$H1105*$F1106)))</f>
        <v>0</v>
      </c>
      <c r="AD1105" s="649">
        <f t="shared" ref="AD1105" si="13313">((AD1106*$H1105)-((AD1106*$H1105*$E1106)+(AD1106*$H1105*$F1106)))</f>
        <v>0</v>
      </c>
      <c r="AE1105" s="649">
        <f t="shared" ref="AE1105" si="13314">((AE1106*$H1105)-((AE1106*$H1105*$E1106)+(AE1106*$H1105*$F1106)))</f>
        <v>0</v>
      </c>
      <c r="AF1105" s="649">
        <f t="shared" ref="AF1105" si="13315">((AF1106*$H1105)-((AF1106*$H1105*$E1106)+(AF1106*$H1105*$F1106)))</f>
        <v>0</v>
      </c>
      <c r="AG1105" s="649">
        <f t="shared" ref="AG1105" si="13316">((AG1106*$H1105)-((AG1106*$H1105*$E1106)+(AG1106*$H1105*$F1106)))</f>
        <v>0</v>
      </c>
      <c r="AH1105" s="649">
        <f>+AH1106*H1105</f>
        <v>3734.0471167518053</v>
      </c>
      <c r="AI1105" s="649">
        <f t="shared" ref="AI1105" si="13317">+AI1106*H1105</f>
        <v>0</v>
      </c>
      <c r="AJ1105" s="649">
        <v>0</v>
      </c>
      <c r="AK1105" s="649">
        <v>0</v>
      </c>
      <c r="AL1105" s="649">
        <v>0</v>
      </c>
      <c r="AM1105" s="649">
        <v>0</v>
      </c>
      <c r="AN1105" s="649">
        <v>0</v>
      </c>
      <c r="AO1105" s="649">
        <v>0</v>
      </c>
      <c r="AP1105" s="649">
        <v>0</v>
      </c>
      <c r="AQ1105" s="649">
        <v>0</v>
      </c>
      <c r="AR1105" s="649">
        <v>0</v>
      </c>
      <c r="AS1105" s="649">
        <v>0</v>
      </c>
      <c r="AT1105" s="649">
        <v>0</v>
      </c>
      <c r="AU1105" s="649">
        <v>0</v>
      </c>
      <c r="AV1105" s="649">
        <v>0</v>
      </c>
      <c r="AW1105" s="613">
        <f t="shared" si="13257"/>
        <v>74680.942335036103</v>
      </c>
      <c r="AX1105" s="645">
        <f t="shared" si="13255"/>
        <v>0</v>
      </c>
      <c r="AY1105" s="656">
        <f t="shared" si="13256"/>
        <v>0</v>
      </c>
      <c r="AZ1105" s="591"/>
    </row>
    <row r="1106" spans="1:52" s="314" customFormat="1">
      <c r="A1106" s="642"/>
      <c r="B1106" s="636"/>
      <c r="C1106" s="636"/>
      <c r="D1106" s="651"/>
      <c r="E1106" s="652">
        <v>0.3</v>
      </c>
      <c r="F1106" s="652">
        <v>0.05</v>
      </c>
      <c r="G1106" s="653"/>
      <c r="H1106" s="640"/>
      <c r="I1106" s="640">
        <f t="shared" si="13152"/>
        <v>1.3499999999999999</v>
      </c>
      <c r="J1106" s="658">
        <v>0</v>
      </c>
      <c r="K1106" s="658">
        <v>0</v>
      </c>
      <c r="L1106" s="658">
        <v>0</v>
      </c>
      <c r="M1106" s="658">
        <v>0</v>
      </c>
      <c r="N1106" s="658">
        <v>0</v>
      </c>
      <c r="O1106" s="658">
        <v>0.3</v>
      </c>
      <c r="P1106" s="658">
        <v>0</v>
      </c>
      <c r="Q1106" s="658">
        <v>0</v>
      </c>
      <c r="R1106" s="658">
        <v>0</v>
      </c>
      <c r="S1106" s="658">
        <v>0</v>
      </c>
      <c r="T1106" s="658">
        <v>0</v>
      </c>
      <c r="U1106" s="658">
        <v>0</v>
      </c>
      <c r="V1106" s="658">
        <v>0.33</v>
      </c>
      <c r="W1106" s="658">
        <v>0.66999999999999993</v>
      </c>
      <c r="X1106" s="658">
        <v>0</v>
      </c>
      <c r="Y1106" s="658">
        <v>0</v>
      </c>
      <c r="Z1106" s="658">
        <v>0</v>
      </c>
      <c r="AA1106" s="658">
        <v>0</v>
      </c>
      <c r="AB1106" s="658">
        <v>0</v>
      </c>
      <c r="AC1106" s="658">
        <v>0</v>
      </c>
      <c r="AD1106" s="658">
        <v>0</v>
      </c>
      <c r="AE1106" s="658">
        <v>0</v>
      </c>
      <c r="AF1106" s="658">
        <v>0</v>
      </c>
      <c r="AG1106" s="658">
        <v>0</v>
      </c>
      <c r="AH1106" s="658">
        <v>0.05</v>
      </c>
      <c r="AI1106" s="658">
        <v>0</v>
      </c>
      <c r="AJ1106" s="658">
        <v>0</v>
      </c>
      <c r="AK1106" s="658">
        <v>0</v>
      </c>
      <c r="AL1106" s="658">
        <v>0</v>
      </c>
      <c r="AM1106" s="658">
        <v>0</v>
      </c>
      <c r="AN1106" s="658">
        <v>0</v>
      </c>
      <c r="AO1106" s="658">
        <v>0</v>
      </c>
      <c r="AP1106" s="658">
        <v>0</v>
      </c>
      <c r="AQ1106" s="658">
        <v>0</v>
      </c>
      <c r="AR1106" s="658">
        <v>0</v>
      </c>
      <c r="AS1106" s="658">
        <v>0</v>
      </c>
      <c r="AT1106" s="658">
        <v>0</v>
      </c>
      <c r="AU1106" s="658">
        <v>0</v>
      </c>
      <c r="AV1106" s="658">
        <v>0</v>
      </c>
      <c r="AW1106" s="613">
        <f t="shared" si="13257"/>
        <v>1.3499999999999999</v>
      </c>
      <c r="AX1106" s="645">
        <f t="shared" si="13255"/>
        <v>1.3499999999999999</v>
      </c>
      <c r="AY1106" s="656" t="e">
        <f t="shared" si="13256"/>
        <v>#DIV/0!</v>
      </c>
      <c r="AZ1106" s="661"/>
    </row>
    <row r="1107" spans="1:52">
      <c r="A1107" s="590"/>
      <c r="B1107" s="646" t="s">
        <v>305</v>
      </c>
      <c r="C1107" s="646" t="s">
        <v>1247</v>
      </c>
      <c r="D1107" s="647" t="s">
        <v>1248</v>
      </c>
      <c r="E1107" s="648"/>
      <c r="F1107" s="648"/>
      <c r="G1107" s="649"/>
      <c r="H1107" s="650">
        <v>74680.942335036103</v>
      </c>
      <c r="I1107" s="650">
        <f t="shared" si="13152"/>
        <v>74680.942335036103</v>
      </c>
      <c r="J1107" s="649">
        <v>0</v>
      </c>
      <c r="K1107" s="649">
        <v>0</v>
      </c>
      <c r="L1107" s="649">
        <v>0</v>
      </c>
      <c r="M1107" s="649">
        <v>0</v>
      </c>
      <c r="N1107" s="649">
        <v>0</v>
      </c>
      <c r="O1107" s="649">
        <f t="shared" ref="O1107" si="13318">+O1108*H1107</f>
        <v>22404.28270051083</v>
      </c>
      <c r="P1107" s="649">
        <f t="shared" ref="P1107" si="13319">((P1108*$H1107)-((P1108*$H1107*$E1108)+(P1108*$H1107*$F1108)))</f>
        <v>0</v>
      </c>
      <c r="Q1107" s="649">
        <f t="shared" ref="Q1107" si="13320">((Q1108*$H1107)-((Q1108*$H1107*$E1108)+(Q1108*$H1107*$F1108)))</f>
        <v>0</v>
      </c>
      <c r="R1107" s="649">
        <f t="shared" ref="R1107" si="13321">((R1108*$H1107)-((R1108*$H1107*$E1108)+(R1108*$H1107*$F1108)))</f>
        <v>0</v>
      </c>
      <c r="S1107" s="649">
        <f t="shared" ref="S1107" si="13322">((S1108*$H1107)-((S1108*$H1107*$E1108)+(S1108*$H1107*$F1108)))</f>
        <v>0</v>
      </c>
      <c r="T1107" s="649">
        <f t="shared" ref="T1107" si="13323">((T1108*$H1107)-((T1108*$H1107*$E1108)+(T1108*$H1107*$F1108)))</f>
        <v>0</v>
      </c>
      <c r="U1107" s="649">
        <f t="shared" ref="U1107" si="13324">((U1108*$H1107)-((U1108*$H1107*$E1108)+(U1108*$H1107*$F1108)))</f>
        <v>0</v>
      </c>
      <c r="V1107" s="649">
        <f t="shared" ref="V1107" si="13325">((V1108*$H1107)-((V1108*$H1107*$E1108)+(V1108*$H1107*$F1108)))</f>
        <v>0</v>
      </c>
      <c r="W1107" s="649">
        <f t="shared" ref="W1107" si="13326">((W1108*$H1107)-((W1108*$H1107*$E1108)+(W1108*$H1107*$F1108)))</f>
        <v>34465.254887619158</v>
      </c>
      <c r="X1107" s="649">
        <f t="shared" ref="X1107" si="13327">((X1108*$H1107)-((X1108*$H1107*$E1108)+(X1108*$H1107*$F1108)))</f>
        <v>14077.357630154307</v>
      </c>
      <c r="Y1107" s="649">
        <f t="shared" ref="Y1107" si="13328">((Y1108*$H1107)-((Y1108*$H1107*$E1108)+(Y1108*$H1107*$F1108)))</f>
        <v>0</v>
      </c>
      <c r="Z1107" s="649">
        <f t="shared" ref="Z1107" si="13329">((Z1108*$H1107)-((Z1108*$H1107*$E1108)+(Z1108*$H1107*$F1108)))</f>
        <v>0</v>
      </c>
      <c r="AA1107" s="649">
        <f t="shared" ref="AA1107" si="13330">((AA1108*$H1107)-((AA1108*$H1107*$E1108)+(AA1108*$H1107*$F1108)))</f>
        <v>0</v>
      </c>
      <c r="AB1107" s="649">
        <f t="shared" ref="AB1107" si="13331">((AB1108*$H1107)-((AB1108*$H1107*$E1108)+(AB1108*$H1107*$F1108)))</f>
        <v>0</v>
      </c>
      <c r="AC1107" s="649">
        <f t="shared" ref="AC1107" si="13332">((AC1108*$H1107)-((AC1108*$H1107*$E1108)+(AC1108*$H1107*$F1108)))</f>
        <v>0</v>
      </c>
      <c r="AD1107" s="649">
        <f t="shared" ref="AD1107" si="13333">((AD1108*$H1107)-((AD1108*$H1107*$E1108)+(AD1108*$H1107*$F1108)))</f>
        <v>0</v>
      </c>
      <c r="AE1107" s="649">
        <f t="shared" ref="AE1107" si="13334">((AE1108*$H1107)-((AE1108*$H1107*$E1108)+(AE1108*$H1107*$F1108)))</f>
        <v>0</v>
      </c>
      <c r="AF1107" s="649">
        <f t="shared" ref="AF1107" si="13335">((AF1108*$H1107)-((AF1108*$H1107*$E1108)+(AF1108*$H1107*$F1108)))</f>
        <v>0</v>
      </c>
      <c r="AG1107" s="649">
        <f t="shared" ref="AG1107" si="13336">((AG1108*$H1107)-((AG1108*$H1107*$E1108)+(AG1108*$H1107*$F1108)))</f>
        <v>0</v>
      </c>
      <c r="AH1107" s="649">
        <f>+AH1108*H1107</f>
        <v>3734.0471167518053</v>
      </c>
      <c r="AI1107" s="649">
        <f t="shared" ref="AI1107" si="13337">+AI1108*H1107</f>
        <v>0</v>
      </c>
      <c r="AJ1107" s="649">
        <v>0</v>
      </c>
      <c r="AK1107" s="649">
        <v>0</v>
      </c>
      <c r="AL1107" s="649">
        <v>0</v>
      </c>
      <c r="AM1107" s="649">
        <v>0</v>
      </c>
      <c r="AN1107" s="649">
        <v>0</v>
      </c>
      <c r="AO1107" s="649">
        <v>0</v>
      </c>
      <c r="AP1107" s="649">
        <v>0</v>
      </c>
      <c r="AQ1107" s="649">
        <v>0</v>
      </c>
      <c r="AR1107" s="649">
        <v>0</v>
      </c>
      <c r="AS1107" s="649">
        <v>0</v>
      </c>
      <c r="AT1107" s="649">
        <v>0</v>
      </c>
      <c r="AU1107" s="649">
        <v>0</v>
      </c>
      <c r="AV1107" s="649">
        <v>0</v>
      </c>
      <c r="AW1107" s="613">
        <f t="shared" si="13257"/>
        <v>74680.942335036103</v>
      </c>
      <c r="AX1107" s="645">
        <f t="shared" si="13255"/>
        <v>0</v>
      </c>
      <c r="AY1107" s="656">
        <f t="shared" si="13256"/>
        <v>0</v>
      </c>
      <c r="AZ1107" s="591"/>
    </row>
    <row r="1108" spans="1:52" s="314" customFormat="1">
      <c r="A1108" s="642"/>
      <c r="B1108" s="636"/>
      <c r="C1108" s="636"/>
      <c r="D1108" s="651"/>
      <c r="E1108" s="652">
        <v>0.3</v>
      </c>
      <c r="F1108" s="652">
        <v>0.05</v>
      </c>
      <c r="G1108" s="653"/>
      <c r="H1108" s="640"/>
      <c r="I1108" s="640">
        <f t="shared" si="13152"/>
        <v>1.35</v>
      </c>
      <c r="J1108" s="658">
        <v>0</v>
      </c>
      <c r="K1108" s="658">
        <v>0</v>
      </c>
      <c r="L1108" s="658">
        <v>0</v>
      </c>
      <c r="M1108" s="658">
        <v>0</v>
      </c>
      <c r="N1108" s="658">
        <v>0</v>
      </c>
      <c r="O1108" s="658">
        <v>0.3</v>
      </c>
      <c r="P1108" s="658">
        <v>0</v>
      </c>
      <c r="Q1108" s="658">
        <v>0</v>
      </c>
      <c r="R1108" s="658">
        <v>0</v>
      </c>
      <c r="S1108" s="658">
        <v>0</v>
      </c>
      <c r="T1108" s="658">
        <v>0</v>
      </c>
      <c r="U1108" s="658">
        <v>0</v>
      </c>
      <c r="V1108" s="658">
        <v>0</v>
      </c>
      <c r="W1108" s="658">
        <v>0.71</v>
      </c>
      <c r="X1108" s="658">
        <v>0.29000000000000004</v>
      </c>
      <c r="Y1108" s="658">
        <v>0</v>
      </c>
      <c r="Z1108" s="658">
        <v>0</v>
      </c>
      <c r="AA1108" s="658">
        <v>0</v>
      </c>
      <c r="AB1108" s="658">
        <v>0</v>
      </c>
      <c r="AC1108" s="658">
        <v>0</v>
      </c>
      <c r="AD1108" s="658">
        <v>0</v>
      </c>
      <c r="AE1108" s="658">
        <v>0</v>
      </c>
      <c r="AF1108" s="658">
        <v>0</v>
      </c>
      <c r="AG1108" s="658">
        <v>0</v>
      </c>
      <c r="AH1108" s="658">
        <v>0.05</v>
      </c>
      <c r="AI1108" s="658">
        <v>0</v>
      </c>
      <c r="AJ1108" s="658">
        <v>0</v>
      </c>
      <c r="AK1108" s="658">
        <v>0</v>
      </c>
      <c r="AL1108" s="658">
        <v>0</v>
      </c>
      <c r="AM1108" s="658">
        <v>0</v>
      </c>
      <c r="AN1108" s="658">
        <v>0</v>
      </c>
      <c r="AO1108" s="658">
        <v>0</v>
      </c>
      <c r="AP1108" s="658">
        <v>0</v>
      </c>
      <c r="AQ1108" s="658">
        <v>0</v>
      </c>
      <c r="AR1108" s="658">
        <v>0</v>
      </c>
      <c r="AS1108" s="658">
        <v>0</v>
      </c>
      <c r="AT1108" s="658">
        <v>0</v>
      </c>
      <c r="AU1108" s="658">
        <v>0</v>
      </c>
      <c r="AV1108" s="658">
        <v>0</v>
      </c>
      <c r="AW1108" s="613">
        <f t="shared" si="13257"/>
        <v>1.35</v>
      </c>
      <c r="AX1108" s="645">
        <f t="shared" si="13255"/>
        <v>1.35</v>
      </c>
      <c r="AY1108" s="656" t="e">
        <f t="shared" si="13256"/>
        <v>#DIV/0!</v>
      </c>
      <c r="AZ1108" s="661"/>
    </row>
    <row r="1109" spans="1:52">
      <c r="A1109" s="590"/>
      <c r="B1109" s="646" t="s">
        <v>305</v>
      </c>
      <c r="C1109" s="646" t="s">
        <v>1249</v>
      </c>
      <c r="D1109" s="647" t="s">
        <v>1250</v>
      </c>
      <c r="E1109" s="648"/>
      <c r="F1109" s="648"/>
      <c r="G1109" s="649"/>
      <c r="H1109" s="650">
        <v>74680.942335036103</v>
      </c>
      <c r="I1109" s="650">
        <f t="shared" si="13152"/>
        <v>74680.942335036118</v>
      </c>
      <c r="J1109" s="649">
        <v>0</v>
      </c>
      <c r="K1109" s="649">
        <v>0</v>
      </c>
      <c r="L1109" s="649">
        <v>0</v>
      </c>
      <c r="M1109" s="649">
        <v>0</v>
      </c>
      <c r="N1109" s="649">
        <v>0</v>
      </c>
      <c r="O1109" s="649">
        <f t="shared" ref="O1109" si="13338">+O1110*H1109</f>
        <v>22404.28270051083</v>
      </c>
      <c r="P1109" s="649">
        <f t="shared" ref="P1109" si="13339">((P1110*$H1109)-((P1110*$H1109*$E1110)+(P1110*$H1109*$F1110)))</f>
        <v>0</v>
      </c>
      <c r="Q1109" s="649">
        <f t="shared" ref="Q1109" si="13340">((Q1110*$H1109)-((Q1110*$H1109*$E1110)+(Q1110*$H1109*$F1110)))</f>
        <v>0</v>
      </c>
      <c r="R1109" s="649">
        <f t="shared" ref="R1109" si="13341">((R1110*$H1109)-((R1110*$H1109*$E1110)+(R1110*$H1109*$F1110)))</f>
        <v>0</v>
      </c>
      <c r="S1109" s="649">
        <f t="shared" ref="S1109" si="13342">((S1110*$H1109)-((S1110*$H1109*$E1110)+(S1110*$H1109*$F1110)))</f>
        <v>0</v>
      </c>
      <c r="T1109" s="649">
        <f t="shared" ref="T1109" si="13343">((T1110*$H1109)-((T1110*$H1109*$E1110)+(T1110*$H1109*$F1110)))</f>
        <v>0</v>
      </c>
      <c r="U1109" s="649">
        <f t="shared" ref="U1109" si="13344">((U1110*$H1109)-((U1110*$H1109*$E1110)+(U1110*$H1109*$F1110)))</f>
        <v>0</v>
      </c>
      <c r="V1109" s="649">
        <f t="shared" ref="V1109" si="13345">((V1110*$H1109)-((V1110*$H1109*$E1110)+(V1110*$H1109*$F1110)))</f>
        <v>0</v>
      </c>
      <c r="W1109" s="649">
        <f t="shared" ref="W1109" si="13346">((W1110*$H1109)-((W1110*$H1109*$E1110)+(W1110*$H1109*$F1110)))</f>
        <v>17960.766631576182</v>
      </c>
      <c r="X1109" s="649">
        <f t="shared" ref="X1109" si="13347">((X1110*$H1109)-((X1110*$H1109*$E1110)+(X1110*$H1109*$F1110)))</f>
        <v>30581.845886197287</v>
      </c>
      <c r="Y1109" s="649">
        <f t="shared" ref="Y1109" si="13348">((Y1110*$H1109)-((Y1110*$H1109*$E1110)+(Y1110*$H1109*$F1110)))</f>
        <v>0</v>
      </c>
      <c r="Z1109" s="649">
        <f t="shared" ref="Z1109" si="13349">((Z1110*$H1109)-((Z1110*$H1109*$E1110)+(Z1110*$H1109*$F1110)))</f>
        <v>0</v>
      </c>
      <c r="AA1109" s="649">
        <f t="shared" ref="AA1109" si="13350">((AA1110*$H1109)-((AA1110*$H1109*$E1110)+(AA1110*$H1109*$F1110)))</f>
        <v>0</v>
      </c>
      <c r="AB1109" s="649">
        <f t="shared" ref="AB1109" si="13351">((AB1110*$H1109)-((AB1110*$H1109*$E1110)+(AB1110*$H1109*$F1110)))</f>
        <v>0</v>
      </c>
      <c r="AC1109" s="649">
        <f t="shared" ref="AC1109" si="13352">((AC1110*$H1109)-((AC1110*$H1109*$E1110)+(AC1110*$H1109*$F1110)))</f>
        <v>0</v>
      </c>
      <c r="AD1109" s="649">
        <f t="shared" ref="AD1109" si="13353">((AD1110*$H1109)-((AD1110*$H1109*$E1110)+(AD1110*$H1109*$F1110)))</f>
        <v>0</v>
      </c>
      <c r="AE1109" s="649">
        <f t="shared" ref="AE1109" si="13354">((AE1110*$H1109)-((AE1110*$H1109*$E1110)+(AE1110*$H1109*$F1110)))</f>
        <v>0</v>
      </c>
      <c r="AF1109" s="649">
        <f t="shared" ref="AF1109" si="13355">((AF1110*$H1109)-((AF1110*$H1109*$E1110)+(AF1110*$H1109*$F1110)))</f>
        <v>0</v>
      </c>
      <c r="AG1109" s="649">
        <f t="shared" ref="AG1109" si="13356">((AG1110*$H1109)-((AG1110*$H1109*$E1110)+(AG1110*$H1109*$F1110)))</f>
        <v>0</v>
      </c>
      <c r="AH1109" s="649">
        <f>+AH1110*H1109</f>
        <v>3734.0471167518053</v>
      </c>
      <c r="AI1109" s="649">
        <f t="shared" ref="AI1109" si="13357">+AI1110*H1109</f>
        <v>0</v>
      </c>
      <c r="AJ1109" s="649">
        <v>0</v>
      </c>
      <c r="AK1109" s="649">
        <v>0</v>
      </c>
      <c r="AL1109" s="649">
        <v>0</v>
      </c>
      <c r="AM1109" s="649">
        <v>0</v>
      </c>
      <c r="AN1109" s="649">
        <v>0</v>
      </c>
      <c r="AO1109" s="649">
        <v>0</v>
      </c>
      <c r="AP1109" s="649">
        <v>0</v>
      </c>
      <c r="AQ1109" s="649">
        <v>0</v>
      </c>
      <c r="AR1109" s="649">
        <v>0</v>
      </c>
      <c r="AS1109" s="649">
        <v>0</v>
      </c>
      <c r="AT1109" s="649">
        <v>0</v>
      </c>
      <c r="AU1109" s="649">
        <v>0</v>
      </c>
      <c r="AV1109" s="649">
        <v>0</v>
      </c>
      <c r="AW1109" s="613">
        <f t="shared" si="13257"/>
        <v>74680.942335036118</v>
      </c>
      <c r="AX1109" s="645">
        <f t="shared" si="13255"/>
        <v>0</v>
      </c>
      <c r="AY1109" s="656">
        <f t="shared" si="13256"/>
        <v>0</v>
      </c>
      <c r="AZ1109" s="591"/>
    </row>
    <row r="1110" spans="1:52" s="314" customFormat="1">
      <c r="A1110" s="642"/>
      <c r="B1110" s="636"/>
      <c r="C1110" s="636"/>
      <c r="D1110" s="651"/>
      <c r="E1110" s="652">
        <v>0.3</v>
      </c>
      <c r="F1110" s="652">
        <v>0.05</v>
      </c>
      <c r="G1110" s="653"/>
      <c r="H1110" s="640"/>
      <c r="I1110" s="640">
        <f t="shared" si="13152"/>
        <v>1.3499999999999999</v>
      </c>
      <c r="J1110" s="658">
        <v>0</v>
      </c>
      <c r="K1110" s="658">
        <v>0</v>
      </c>
      <c r="L1110" s="658">
        <v>0</v>
      </c>
      <c r="M1110" s="658">
        <v>0</v>
      </c>
      <c r="N1110" s="658">
        <v>0</v>
      </c>
      <c r="O1110" s="658">
        <v>0.3</v>
      </c>
      <c r="P1110" s="658">
        <v>0</v>
      </c>
      <c r="Q1110" s="658">
        <v>0</v>
      </c>
      <c r="R1110" s="658">
        <v>0</v>
      </c>
      <c r="S1110" s="658">
        <v>0</v>
      </c>
      <c r="T1110" s="658">
        <v>0</v>
      </c>
      <c r="U1110" s="658">
        <v>0</v>
      </c>
      <c r="V1110" s="658">
        <v>0</v>
      </c>
      <c r="W1110" s="658">
        <v>0.37</v>
      </c>
      <c r="X1110" s="658">
        <v>0.63</v>
      </c>
      <c r="Y1110" s="658">
        <v>0</v>
      </c>
      <c r="Z1110" s="658">
        <v>0</v>
      </c>
      <c r="AA1110" s="658">
        <v>0</v>
      </c>
      <c r="AB1110" s="658">
        <v>0</v>
      </c>
      <c r="AC1110" s="658">
        <v>0</v>
      </c>
      <c r="AD1110" s="658">
        <v>0</v>
      </c>
      <c r="AE1110" s="658">
        <v>0</v>
      </c>
      <c r="AF1110" s="658">
        <v>0</v>
      </c>
      <c r="AG1110" s="658">
        <v>0</v>
      </c>
      <c r="AH1110" s="658">
        <v>0.05</v>
      </c>
      <c r="AI1110" s="658">
        <v>0</v>
      </c>
      <c r="AJ1110" s="658">
        <v>0</v>
      </c>
      <c r="AK1110" s="658">
        <v>0</v>
      </c>
      <c r="AL1110" s="658">
        <v>0</v>
      </c>
      <c r="AM1110" s="658">
        <v>0</v>
      </c>
      <c r="AN1110" s="658">
        <v>0</v>
      </c>
      <c r="AO1110" s="658">
        <v>0</v>
      </c>
      <c r="AP1110" s="658">
        <v>0</v>
      </c>
      <c r="AQ1110" s="658">
        <v>0</v>
      </c>
      <c r="AR1110" s="658">
        <v>0</v>
      </c>
      <c r="AS1110" s="658">
        <v>0</v>
      </c>
      <c r="AT1110" s="658">
        <v>0</v>
      </c>
      <c r="AU1110" s="658">
        <v>0</v>
      </c>
      <c r="AV1110" s="658">
        <v>0</v>
      </c>
      <c r="AW1110" s="613">
        <f t="shared" si="13257"/>
        <v>1.3499999999999999</v>
      </c>
      <c r="AX1110" s="645">
        <f t="shared" si="13255"/>
        <v>1.3499999999999999</v>
      </c>
      <c r="AY1110" s="656" t="e">
        <f t="shared" si="13256"/>
        <v>#DIV/0!</v>
      </c>
      <c r="AZ1110" s="661"/>
    </row>
    <row r="1111" spans="1:52">
      <c r="A1111" s="590"/>
      <c r="B1111" s="646" t="s">
        <v>305</v>
      </c>
      <c r="C1111" s="646" t="s">
        <v>1251</v>
      </c>
      <c r="D1111" s="647" t="s">
        <v>1252</v>
      </c>
      <c r="E1111" s="648"/>
      <c r="F1111" s="648"/>
      <c r="G1111" s="649"/>
      <c r="H1111" s="650">
        <v>74680.942335036103</v>
      </c>
      <c r="I1111" s="650">
        <f t="shared" si="13152"/>
        <v>74680.942335036103</v>
      </c>
      <c r="J1111" s="649">
        <v>0</v>
      </c>
      <c r="K1111" s="649">
        <v>0</v>
      </c>
      <c r="L1111" s="649">
        <v>0</v>
      </c>
      <c r="M1111" s="649">
        <v>0</v>
      </c>
      <c r="N1111" s="649">
        <v>0</v>
      </c>
      <c r="O1111" s="649">
        <f t="shared" ref="O1111" si="13358">+O1112*H1111</f>
        <v>22404.28270051083</v>
      </c>
      <c r="P1111" s="649">
        <f t="shared" ref="P1111" si="13359">((P1112*$H1111)-((P1112*$H1111*$E1112)+(P1112*$H1111*$F1112)))</f>
        <v>0</v>
      </c>
      <c r="Q1111" s="649">
        <f t="shared" ref="Q1111" si="13360">((Q1112*$H1111)-((Q1112*$H1111*$E1112)+(Q1112*$H1111*$F1112)))</f>
        <v>0</v>
      </c>
      <c r="R1111" s="649">
        <f t="shared" ref="R1111" si="13361">((R1112*$H1111)-((R1112*$H1111*$E1112)+(R1112*$H1111*$F1112)))</f>
        <v>0</v>
      </c>
      <c r="S1111" s="649">
        <f t="shared" ref="S1111" si="13362">((S1112*$H1111)-((S1112*$H1111*$E1112)+(S1112*$H1111*$F1112)))</f>
        <v>0</v>
      </c>
      <c r="T1111" s="649">
        <f t="shared" ref="T1111" si="13363">((T1112*$H1111)-((T1112*$H1111*$E1112)+(T1112*$H1111*$F1112)))</f>
        <v>0</v>
      </c>
      <c r="U1111" s="649">
        <f t="shared" ref="U1111" si="13364">((U1112*$H1111)-((U1112*$H1111*$E1112)+(U1112*$H1111*$F1112)))</f>
        <v>0</v>
      </c>
      <c r="V1111" s="649">
        <f t="shared" ref="V1111" si="13365">((V1112*$H1111)-((V1112*$H1111*$E1112)+(V1112*$H1111*$F1112)))</f>
        <v>0</v>
      </c>
      <c r="W1111" s="649">
        <f t="shared" ref="W1111" si="13366">((W1112*$H1111)-((W1112*$H1111*$E1112)+(W1112*$H1111*$F1112)))</f>
        <v>1456.2783755332039</v>
      </c>
      <c r="X1111" s="649">
        <f t="shared" ref="X1111" si="13367">((X1112*$H1111)-((X1112*$H1111*$E1112)+(X1112*$H1111*$F1112)))</f>
        <v>33494.402637263687</v>
      </c>
      <c r="Y1111" s="649">
        <f t="shared" ref="Y1111" si="13368">((Y1112*$H1111)-((Y1112*$H1111*$E1112)+(Y1112*$H1111*$F1112)))</f>
        <v>13591.931504976572</v>
      </c>
      <c r="Z1111" s="649">
        <f t="shared" ref="Z1111" si="13369">((Z1112*$H1111)-((Z1112*$H1111*$E1112)+(Z1112*$H1111*$F1112)))</f>
        <v>0</v>
      </c>
      <c r="AA1111" s="649">
        <f t="shared" ref="AA1111" si="13370">((AA1112*$H1111)-((AA1112*$H1111*$E1112)+(AA1112*$H1111*$F1112)))</f>
        <v>0</v>
      </c>
      <c r="AB1111" s="649">
        <f t="shared" ref="AB1111" si="13371">((AB1112*$H1111)-((AB1112*$H1111*$E1112)+(AB1112*$H1111*$F1112)))</f>
        <v>0</v>
      </c>
      <c r="AC1111" s="649">
        <f t="shared" ref="AC1111" si="13372">((AC1112*$H1111)-((AC1112*$H1111*$E1112)+(AC1112*$H1111*$F1112)))</f>
        <v>0</v>
      </c>
      <c r="AD1111" s="649">
        <f t="shared" ref="AD1111" si="13373">((AD1112*$H1111)-((AD1112*$H1111*$E1112)+(AD1112*$H1111*$F1112)))</f>
        <v>0</v>
      </c>
      <c r="AE1111" s="649">
        <f t="shared" ref="AE1111" si="13374">((AE1112*$H1111)-((AE1112*$H1111*$E1112)+(AE1112*$H1111*$F1112)))</f>
        <v>0</v>
      </c>
      <c r="AF1111" s="649">
        <f t="shared" ref="AF1111" si="13375">((AF1112*$H1111)-((AF1112*$H1111*$E1112)+(AF1112*$H1111*$F1112)))</f>
        <v>0</v>
      </c>
      <c r="AG1111" s="649">
        <f t="shared" ref="AG1111" si="13376">((AG1112*$H1111)-((AG1112*$H1111*$E1112)+(AG1112*$H1111*$F1112)))</f>
        <v>0</v>
      </c>
      <c r="AH1111" s="649">
        <f>+AH1112*H1111</f>
        <v>3734.0471167518053</v>
      </c>
      <c r="AI1111" s="649">
        <f t="shared" ref="AI1111" si="13377">+AI1112*H1111</f>
        <v>0</v>
      </c>
      <c r="AJ1111" s="649">
        <v>0</v>
      </c>
      <c r="AK1111" s="649">
        <v>0</v>
      </c>
      <c r="AL1111" s="649">
        <v>0</v>
      </c>
      <c r="AM1111" s="649">
        <v>0</v>
      </c>
      <c r="AN1111" s="649">
        <v>0</v>
      </c>
      <c r="AO1111" s="649">
        <v>0</v>
      </c>
      <c r="AP1111" s="649">
        <v>0</v>
      </c>
      <c r="AQ1111" s="649">
        <v>0</v>
      </c>
      <c r="AR1111" s="649">
        <v>0</v>
      </c>
      <c r="AS1111" s="649">
        <v>0</v>
      </c>
      <c r="AT1111" s="649">
        <v>0</v>
      </c>
      <c r="AU1111" s="649">
        <v>0</v>
      </c>
      <c r="AV1111" s="649">
        <v>0</v>
      </c>
      <c r="AW1111" s="613">
        <f t="shared" si="13257"/>
        <v>74680.942335036103</v>
      </c>
      <c r="AX1111" s="645">
        <f t="shared" si="13255"/>
        <v>0</v>
      </c>
      <c r="AY1111" s="656">
        <f t="shared" si="13256"/>
        <v>0</v>
      </c>
      <c r="AZ1111" s="591"/>
    </row>
    <row r="1112" spans="1:52" s="314" customFormat="1">
      <c r="A1112" s="642"/>
      <c r="B1112" s="636"/>
      <c r="C1112" s="636"/>
      <c r="D1112" s="651"/>
      <c r="E1112" s="652">
        <v>0.3</v>
      </c>
      <c r="F1112" s="652">
        <v>0.05</v>
      </c>
      <c r="G1112" s="653"/>
      <c r="H1112" s="640"/>
      <c r="I1112" s="640">
        <f t="shared" si="13152"/>
        <v>1.35</v>
      </c>
      <c r="J1112" s="658">
        <v>0</v>
      </c>
      <c r="K1112" s="658">
        <v>0</v>
      </c>
      <c r="L1112" s="658">
        <v>0</v>
      </c>
      <c r="M1112" s="658">
        <v>0</v>
      </c>
      <c r="N1112" s="658">
        <v>0</v>
      </c>
      <c r="O1112" s="658">
        <v>0.3</v>
      </c>
      <c r="P1112" s="658">
        <v>0</v>
      </c>
      <c r="Q1112" s="658">
        <v>0</v>
      </c>
      <c r="R1112" s="658">
        <v>0</v>
      </c>
      <c r="S1112" s="658">
        <v>0</v>
      </c>
      <c r="T1112" s="658">
        <v>0</v>
      </c>
      <c r="U1112" s="658">
        <v>0</v>
      </c>
      <c r="V1112" s="658">
        <v>0</v>
      </c>
      <c r="W1112" s="658">
        <v>0.03</v>
      </c>
      <c r="X1112" s="658">
        <v>0.69</v>
      </c>
      <c r="Y1112" s="658">
        <v>0.28000000000000003</v>
      </c>
      <c r="Z1112" s="658">
        <v>0</v>
      </c>
      <c r="AA1112" s="658">
        <v>0</v>
      </c>
      <c r="AB1112" s="658">
        <v>0</v>
      </c>
      <c r="AC1112" s="658">
        <v>0</v>
      </c>
      <c r="AD1112" s="658">
        <v>0</v>
      </c>
      <c r="AE1112" s="658">
        <v>0</v>
      </c>
      <c r="AF1112" s="658">
        <v>0</v>
      </c>
      <c r="AG1112" s="658">
        <v>0</v>
      </c>
      <c r="AH1112" s="658">
        <v>0.05</v>
      </c>
      <c r="AI1112" s="658">
        <v>0</v>
      </c>
      <c r="AJ1112" s="658">
        <v>0</v>
      </c>
      <c r="AK1112" s="658">
        <v>0</v>
      </c>
      <c r="AL1112" s="658">
        <v>0</v>
      </c>
      <c r="AM1112" s="658">
        <v>0</v>
      </c>
      <c r="AN1112" s="658">
        <v>0</v>
      </c>
      <c r="AO1112" s="658">
        <v>0</v>
      </c>
      <c r="AP1112" s="658">
        <v>0</v>
      </c>
      <c r="AQ1112" s="658">
        <v>0</v>
      </c>
      <c r="AR1112" s="658">
        <v>0</v>
      </c>
      <c r="AS1112" s="658">
        <v>0</v>
      </c>
      <c r="AT1112" s="658">
        <v>0</v>
      </c>
      <c r="AU1112" s="658">
        <v>0</v>
      </c>
      <c r="AV1112" s="658">
        <v>0</v>
      </c>
      <c r="AW1112" s="613">
        <f t="shared" si="13257"/>
        <v>1.35</v>
      </c>
      <c r="AX1112" s="645">
        <f t="shared" si="13255"/>
        <v>1.35</v>
      </c>
      <c r="AY1112" s="656" t="e">
        <f t="shared" si="13256"/>
        <v>#DIV/0!</v>
      </c>
      <c r="AZ1112" s="661"/>
    </row>
    <row r="1113" spans="1:52">
      <c r="A1113" s="590"/>
      <c r="B1113" s="646" t="s">
        <v>305</v>
      </c>
      <c r="C1113" s="646" t="s">
        <v>1253</v>
      </c>
      <c r="D1113" s="647" t="s">
        <v>1254</v>
      </c>
      <c r="E1113" s="648"/>
      <c r="F1113" s="648"/>
      <c r="G1113" s="649"/>
      <c r="H1113" s="650">
        <v>74680.942335036103</v>
      </c>
      <c r="I1113" s="650">
        <f t="shared" si="13152"/>
        <v>74680.942335036118</v>
      </c>
      <c r="J1113" s="649">
        <v>0</v>
      </c>
      <c r="K1113" s="649">
        <v>0</v>
      </c>
      <c r="L1113" s="649">
        <v>0</v>
      </c>
      <c r="M1113" s="649">
        <v>0</v>
      </c>
      <c r="N1113" s="649">
        <v>0</v>
      </c>
      <c r="O1113" s="649">
        <f t="shared" ref="O1113" si="13378">+O1114*H1113</f>
        <v>22404.28270051083</v>
      </c>
      <c r="P1113" s="649">
        <f t="shared" ref="P1113" si="13379">((P1114*$H1113)-((P1114*$H1113*$E1114)+(P1114*$H1113*$F1114)))</f>
        <v>0</v>
      </c>
      <c r="Q1113" s="649">
        <f t="shared" ref="Q1113" si="13380">((Q1114*$H1113)-((Q1114*$H1113*$E1114)+(Q1114*$H1113*$F1114)))</f>
        <v>0</v>
      </c>
      <c r="R1113" s="649">
        <f t="shared" ref="R1113" si="13381">((R1114*$H1113)-((R1114*$H1113*$E1114)+(R1114*$H1113*$F1114)))</f>
        <v>0</v>
      </c>
      <c r="S1113" s="649">
        <f t="shared" ref="S1113" si="13382">((S1114*$H1113)-((S1114*$H1113*$E1114)+(S1114*$H1113*$F1114)))</f>
        <v>0</v>
      </c>
      <c r="T1113" s="649">
        <f t="shared" ref="T1113" si="13383">((T1114*$H1113)-((T1114*$H1113*$E1114)+(T1114*$H1113*$F1114)))</f>
        <v>0</v>
      </c>
      <c r="U1113" s="649">
        <f t="shared" ref="U1113" si="13384">((U1114*$H1113)-((U1114*$H1113*$E1114)+(U1114*$H1113*$F1114)))</f>
        <v>0</v>
      </c>
      <c r="V1113" s="649">
        <f t="shared" ref="V1113" si="13385">((V1114*$H1113)-((V1114*$H1113*$E1114)+(V1114*$H1113*$F1114)))</f>
        <v>0</v>
      </c>
      <c r="W1113" s="649">
        <f t="shared" ref="W1113" si="13386">((W1114*$H1113)-((W1114*$H1113*$E1114)+(W1114*$H1113*$F1114)))</f>
        <v>0</v>
      </c>
      <c r="X1113" s="649">
        <f t="shared" ref="X1113" si="13387">((X1114*$H1113)-((X1114*$H1113*$E1114)+(X1114*$H1113*$F1114)))</f>
        <v>18446.192756753917</v>
      </c>
      <c r="Y1113" s="649">
        <f t="shared" ref="Y1113" si="13388">((Y1114*$H1113)-((Y1114*$H1113*$E1114)+(Y1114*$H1113*$F1114)))</f>
        <v>30096.419761019548</v>
      </c>
      <c r="Z1113" s="649">
        <f t="shared" ref="Z1113" si="13389">((Z1114*$H1113)-((Z1114*$H1113*$E1114)+(Z1114*$H1113*$F1114)))</f>
        <v>0</v>
      </c>
      <c r="AA1113" s="649">
        <f t="shared" ref="AA1113" si="13390">((AA1114*$H1113)-((AA1114*$H1113*$E1114)+(AA1114*$H1113*$F1114)))</f>
        <v>0</v>
      </c>
      <c r="AB1113" s="649">
        <f t="shared" ref="AB1113" si="13391">((AB1114*$H1113)-((AB1114*$H1113*$E1114)+(AB1114*$H1113*$F1114)))</f>
        <v>0</v>
      </c>
      <c r="AC1113" s="649">
        <f t="shared" ref="AC1113" si="13392">((AC1114*$H1113)-((AC1114*$H1113*$E1114)+(AC1114*$H1113*$F1114)))</f>
        <v>0</v>
      </c>
      <c r="AD1113" s="649">
        <f t="shared" ref="AD1113" si="13393">((AD1114*$H1113)-((AD1114*$H1113*$E1114)+(AD1114*$H1113*$F1114)))</f>
        <v>0</v>
      </c>
      <c r="AE1113" s="649">
        <f t="shared" ref="AE1113" si="13394">((AE1114*$H1113)-((AE1114*$H1113*$E1114)+(AE1114*$H1113*$F1114)))</f>
        <v>0</v>
      </c>
      <c r="AF1113" s="649">
        <f t="shared" ref="AF1113" si="13395">((AF1114*$H1113)-((AF1114*$H1113*$E1114)+(AF1114*$H1113*$F1114)))</f>
        <v>0</v>
      </c>
      <c r="AG1113" s="649">
        <f t="shared" ref="AG1113" si="13396">((AG1114*$H1113)-((AG1114*$H1113*$E1114)+(AG1114*$H1113*$F1114)))</f>
        <v>0</v>
      </c>
      <c r="AH1113" s="649">
        <f>+AH1114*H1113</f>
        <v>3734.0471167518053</v>
      </c>
      <c r="AI1113" s="649">
        <f t="shared" ref="AI1113" si="13397">+AI1114*H1113</f>
        <v>0</v>
      </c>
      <c r="AJ1113" s="649">
        <v>0</v>
      </c>
      <c r="AK1113" s="649">
        <v>0</v>
      </c>
      <c r="AL1113" s="649">
        <v>0</v>
      </c>
      <c r="AM1113" s="649">
        <v>0</v>
      </c>
      <c r="AN1113" s="649">
        <v>0</v>
      </c>
      <c r="AO1113" s="649">
        <v>0</v>
      </c>
      <c r="AP1113" s="649">
        <v>0</v>
      </c>
      <c r="AQ1113" s="649">
        <v>0</v>
      </c>
      <c r="AR1113" s="649">
        <v>0</v>
      </c>
      <c r="AS1113" s="649">
        <v>0</v>
      </c>
      <c r="AT1113" s="649">
        <v>0</v>
      </c>
      <c r="AU1113" s="649">
        <v>0</v>
      </c>
      <c r="AV1113" s="649">
        <v>0</v>
      </c>
      <c r="AW1113" s="613">
        <f t="shared" si="13257"/>
        <v>74680.942335036118</v>
      </c>
      <c r="AX1113" s="645">
        <f t="shared" si="13255"/>
        <v>0</v>
      </c>
      <c r="AY1113" s="656">
        <f t="shared" si="13256"/>
        <v>0</v>
      </c>
      <c r="AZ1113" s="591"/>
    </row>
    <row r="1114" spans="1:52" s="314" customFormat="1">
      <c r="A1114" s="642"/>
      <c r="B1114" s="636"/>
      <c r="C1114" s="636"/>
      <c r="D1114" s="651"/>
      <c r="E1114" s="652">
        <v>0.3</v>
      </c>
      <c r="F1114" s="652">
        <v>0.05</v>
      </c>
      <c r="G1114" s="653"/>
      <c r="H1114" s="640"/>
      <c r="I1114" s="640">
        <f t="shared" si="13152"/>
        <v>1.3499999999999999</v>
      </c>
      <c r="J1114" s="658">
        <v>0</v>
      </c>
      <c r="K1114" s="658">
        <v>0</v>
      </c>
      <c r="L1114" s="658">
        <v>0</v>
      </c>
      <c r="M1114" s="658">
        <v>0</v>
      </c>
      <c r="N1114" s="658">
        <v>0</v>
      </c>
      <c r="O1114" s="658">
        <v>0.3</v>
      </c>
      <c r="P1114" s="658">
        <v>0</v>
      </c>
      <c r="Q1114" s="658">
        <v>0</v>
      </c>
      <c r="R1114" s="658">
        <v>0</v>
      </c>
      <c r="S1114" s="658">
        <v>0</v>
      </c>
      <c r="T1114" s="658">
        <v>0</v>
      </c>
      <c r="U1114" s="658">
        <v>0</v>
      </c>
      <c r="V1114" s="658">
        <v>0</v>
      </c>
      <c r="W1114" s="658">
        <v>0</v>
      </c>
      <c r="X1114" s="658">
        <v>0.38</v>
      </c>
      <c r="Y1114" s="658">
        <v>0.62</v>
      </c>
      <c r="Z1114" s="658">
        <v>0</v>
      </c>
      <c r="AA1114" s="658">
        <v>0</v>
      </c>
      <c r="AB1114" s="658">
        <v>0</v>
      </c>
      <c r="AC1114" s="658">
        <v>0</v>
      </c>
      <c r="AD1114" s="658">
        <v>0</v>
      </c>
      <c r="AE1114" s="658">
        <v>0</v>
      </c>
      <c r="AF1114" s="658">
        <v>0</v>
      </c>
      <c r="AG1114" s="658">
        <v>0</v>
      </c>
      <c r="AH1114" s="658">
        <v>0.05</v>
      </c>
      <c r="AI1114" s="658">
        <v>0</v>
      </c>
      <c r="AJ1114" s="658">
        <v>0</v>
      </c>
      <c r="AK1114" s="658">
        <v>0</v>
      </c>
      <c r="AL1114" s="658">
        <v>0</v>
      </c>
      <c r="AM1114" s="658">
        <v>0</v>
      </c>
      <c r="AN1114" s="658">
        <v>0</v>
      </c>
      <c r="AO1114" s="658">
        <v>0</v>
      </c>
      <c r="AP1114" s="658">
        <v>0</v>
      </c>
      <c r="AQ1114" s="658">
        <v>0</v>
      </c>
      <c r="AR1114" s="658">
        <v>0</v>
      </c>
      <c r="AS1114" s="658">
        <v>0</v>
      </c>
      <c r="AT1114" s="658">
        <v>0</v>
      </c>
      <c r="AU1114" s="658">
        <v>0</v>
      </c>
      <c r="AV1114" s="658">
        <v>0</v>
      </c>
      <c r="AW1114" s="613">
        <f t="shared" si="13257"/>
        <v>1.3499999999999999</v>
      </c>
      <c r="AX1114" s="645">
        <f t="shared" si="13255"/>
        <v>1.3499999999999999</v>
      </c>
      <c r="AY1114" s="656" t="e">
        <f t="shared" si="13256"/>
        <v>#DIV/0!</v>
      </c>
      <c r="AZ1114" s="661"/>
    </row>
    <row r="1115" spans="1:52">
      <c r="A1115" s="590"/>
      <c r="B1115" s="646" t="s">
        <v>305</v>
      </c>
      <c r="C1115" s="646" t="s">
        <v>1255</v>
      </c>
      <c r="D1115" s="647" t="s">
        <v>1256</v>
      </c>
      <c r="E1115" s="648"/>
      <c r="F1115" s="648"/>
      <c r="G1115" s="649"/>
      <c r="H1115" s="650">
        <v>74680.942335036103</v>
      </c>
      <c r="I1115" s="650">
        <f t="shared" si="13152"/>
        <v>74680.942335036103</v>
      </c>
      <c r="J1115" s="649">
        <v>0</v>
      </c>
      <c r="K1115" s="649">
        <v>0</v>
      </c>
      <c r="L1115" s="649">
        <v>0</v>
      </c>
      <c r="M1115" s="649">
        <v>0</v>
      </c>
      <c r="N1115" s="649">
        <v>0</v>
      </c>
      <c r="O1115" s="649">
        <f t="shared" ref="O1115" si="13398">+O1116*H1115</f>
        <v>22404.28270051083</v>
      </c>
      <c r="P1115" s="649">
        <f t="shared" ref="P1115" si="13399">((P1116*$H1115)-((P1116*$H1115*$E1116)+(P1116*$H1115*$F1116)))</f>
        <v>0</v>
      </c>
      <c r="Q1115" s="649">
        <f t="shared" ref="Q1115" si="13400">((Q1116*$H1115)-((Q1116*$H1115*$E1116)+(Q1116*$H1115*$F1116)))</f>
        <v>0</v>
      </c>
      <c r="R1115" s="649">
        <f t="shared" ref="R1115" si="13401">((R1116*$H1115)-((R1116*$H1115*$E1116)+(R1116*$H1115*$F1116)))</f>
        <v>0</v>
      </c>
      <c r="S1115" s="649">
        <f t="shared" ref="S1115" si="13402">((S1116*$H1115)-((S1116*$H1115*$E1116)+(S1116*$H1115*$F1116)))</f>
        <v>0</v>
      </c>
      <c r="T1115" s="649">
        <f t="shared" ref="T1115" si="13403">((T1116*$H1115)-((T1116*$H1115*$E1116)+(T1116*$H1115*$F1116)))</f>
        <v>0</v>
      </c>
      <c r="U1115" s="649">
        <f t="shared" ref="U1115" si="13404">((U1116*$H1115)-((U1116*$H1115*$E1116)+(U1116*$H1115*$F1116)))</f>
        <v>0</v>
      </c>
      <c r="V1115" s="649">
        <f t="shared" ref="V1115" si="13405">((V1116*$H1115)-((V1116*$H1115*$E1116)+(V1116*$H1115*$F1116)))</f>
        <v>0</v>
      </c>
      <c r="W1115" s="649">
        <f t="shared" ref="W1115" si="13406">((W1116*$H1115)-((W1116*$H1115*$E1116)+(W1116*$H1115*$F1116)))</f>
        <v>0</v>
      </c>
      <c r="X1115" s="649">
        <f t="shared" ref="X1115" si="13407">((X1116*$H1115)-((X1116*$H1115*$E1116)+(X1116*$H1115*$F1116)))</f>
        <v>1456.2783755332039</v>
      </c>
      <c r="Y1115" s="649">
        <f t="shared" ref="Y1115" si="13408">((Y1116*$H1115)-((Y1116*$H1115*$E1116)+(Y1116*$H1115*$F1116)))</f>
        <v>33979.828762441422</v>
      </c>
      <c r="Z1115" s="649">
        <f t="shared" ref="Z1115" si="13409">((Z1116*$H1115)-((Z1116*$H1115*$E1116)+(Z1116*$H1115*$F1116)))</f>
        <v>13106.505379798837</v>
      </c>
      <c r="AA1115" s="649">
        <f t="shared" ref="AA1115" si="13410">((AA1116*$H1115)-((AA1116*$H1115*$E1116)+(AA1116*$H1115*$F1116)))</f>
        <v>0</v>
      </c>
      <c r="AB1115" s="649">
        <f t="shared" ref="AB1115" si="13411">((AB1116*$H1115)-((AB1116*$H1115*$E1116)+(AB1116*$H1115*$F1116)))</f>
        <v>0</v>
      </c>
      <c r="AC1115" s="649">
        <f t="shared" ref="AC1115" si="13412">((AC1116*$H1115)-((AC1116*$H1115*$E1116)+(AC1116*$H1115*$F1116)))</f>
        <v>0</v>
      </c>
      <c r="AD1115" s="649">
        <f t="shared" ref="AD1115" si="13413">((AD1116*$H1115)-((AD1116*$H1115*$E1116)+(AD1116*$H1115*$F1116)))</f>
        <v>0</v>
      </c>
      <c r="AE1115" s="649">
        <f t="shared" ref="AE1115" si="13414">((AE1116*$H1115)-((AE1116*$H1115*$E1116)+(AE1116*$H1115*$F1116)))</f>
        <v>0</v>
      </c>
      <c r="AF1115" s="649">
        <f t="shared" ref="AF1115" si="13415">((AF1116*$H1115)-((AF1116*$H1115*$E1116)+(AF1116*$H1115*$F1116)))</f>
        <v>0</v>
      </c>
      <c r="AG1115" s="649">
        <f t="shared" ref="AG1115" si="13416">((AG1116*$H1115)-((AG1116*$H1115*$E1116)+(AG1116*$H1115*$F1116)))</f>
        <v>0</v>
      </c>
      <c r="AH1115" s="649">
        <f>+AH1116*H1115</f>
        <v>3734.0471167518053</v>
      </c>
      <c r="AI1115" s="649">
        <f t="shared" ref="AI1115" si="13417">+AI1116*H1115</f>
        <v>0</v>
      </c>
      <c r="AJ1115" s="649">
        <v>0</v>
      </c>
      <c r="AK1115" s="649">
        <v>0</v>
      </c>
      <c r="AL1115" s="649">
        <v>0</v>
      </c>
      <c r="AM1115" s="649">
        <v>0</v>
      </c>
      <c r="AN1115" s="649">
        <v>0</v>
      </c>
      <c r="AO1115" s="649">
        <v>0</v>
      </c>
      <c r="AP1115" s="649">
        <v>0</v>
      </c>
      <c r="AQ1115" s="649">
        <v>0</v>
      </c>
      <c r="AR1115" s="649">
        <v>0</v>
      </c>
      <c r="AS1115" s="649">
        <v>0</v>
      </c>
      <c r="AT1115" s="649">
        <v>0</v>
      </c>
      <c r="AU1115" s="649">
        <v>0</v>
      </c>
      <c r="AV1115" s="649">
        <v>0</v>
      </c>
      <c r="AW1115" s="613">
        <f t="shared" si="13257"/>
        <v>74680.942335036103</v>
      </c>
      <c r="AX1115" s="645">
        <f t="shared" si="13255"/>
        <v>0</v>
      </c>
      <c r="AY1115" s="656">
        <f t="shared" si="13256"/>
        <v>0</v>
      </c>
      <c r="AZ1115" s="591"/>
    </row>
    <row r="1116" spans="1:52" s="314" customFormat="1">
      <c r="A1116" s="642"/>
      <c r="B1116" s="636"/>
      <c r="C1116" s="636"/>
      <c r="D1116" s="651"/>
      <c r="E1116" s="652">
        <v>0.3</v>
      </c>
      <c r="F1116" s="652">
        <v>0.05</v>
      </c>
      <c r="G1116" s="653"/>
      <c r="H1116" s="640"/>
      <c r="I1116" s="640">
        <f t="shared" si="13152"/>
        <v>1.3499999999999999</v>
      </c>
      <c r="J1116" s="658">
        <v>0</v>
      </c>
      <c r="K1116" s="658">
        <v>0</v>
      </c>
      <c r="L1116" s="658">
        <v>0</v>
      </c>
      <c r="M1116" s="658">
        <v>0</v>
      </c>
      <c r="N1116" s="658">
        <v>0</v>
      </c>
      <c r="O1116" s="658">
        <v>0.3</v>
      </c>
      <c r="P1116" s="658">
        <v>0</v>
      </c>
      <c r="Q1116" s="658">
        <v>0</v>
      </c>
      <c r="R1116" s="658">
        <v>0</v>
      </c>
      <c r="S1116" s="658">
        <v>0</v>
      </c>
      <c r="T1116" s="658">
        <v>0</v>
      </c>
      <c r="U1116" s="658">
        <v>0</v>
      </c>
      <c r="V1116" s="658">
        <v>0</v>
      </c>
      <c r="W1116" s="658">
        <v>0</v>
      </c>
      <c r="X1116" s="658">
        <v>0.03</v>
      </c>
      <c r="Y1116" s="658">
        <v>0.7</v>
      </c>
      <c r="Z1116" s="658">
        <v>0.27</v>
      </c>
      <c r="AA1116" s="658">
        <v>0</v>
      </c>
      <c r="AB1116" s="658">
        <v>0</v>
      </c>
      <c r="AC1116" s="658">
        <v>0</v>
      </c>
      <c r="AD1116" s="658">
        <v>0</v>
      </c>
      <c r="AE1116" s="658">
        <v>0</v>
      </c>
      <c r="AF1116" s="658">
        <v>0</v>
      </c>
      <c r="AG1116" s="658">
        <v>0</v>
      </c>
      <c r="AH1116" s="658">
        <v>0.05</v>
      </c>
      <c r="AI1116" s="658">
        <v>0</v>
      </c>
      <c r="AJ1116" s="658">
        <v>0</v>
      </c>
      <c r="AK1116" s="658">
        <v>0</v>
      </c>
      <c r="AL1116" s="658">
        <v>0</v>
      </c>
      <c r="AM1116" s="658">
        <v>0</v>
      </c>
      <c r="AN1116" s="658">
        <v>0</v>
      </c>
      <c r="AO1116" s="658">
        <v>0</v>
      </c>
      <c r="AP1116" s="658">
        <v>0</v>
      </c>
      <c r="AQ1116" s="658">
        <v>0</v>
      </c>
      <c r="AR1116" s="658">
        <v>0</v>
      </c>
      <c r="AS1116" s="658">
        <v>0</v>
      </c>
      <c r="AT1116" s="658">
        <v>0</v>
      </c>
      <c r="AU1116" s="658">
        <v>0</v>
      </c>
      <c r="AV1116" s="658">
        <v>0</v>
      </c>
      <c r="AW1116" s="613">
        <f t="shared" si="13257"/>
        <v>1.3499999999999999</v>
      </c>
      <c r="AX1116" s="645">
        <f t="shared" si="13255"/>
        <v>1.3499999999999999</v>
      </c>
      <c r="AY1116" s="656" t="e">
        <f t="shared" si="13256"/>
        <v>#DIV/0!</v>
      </c>
      <c r="AZ1116" s="661"/>
    </row>
    <row r="1117" spans="1:52">
      <c r="A1117" s="590"/>
      <c r="B1117" s="646" t="s">
        <v>305</v>
      </c>
      <c r="C1117" s="646" t="s">
        <v>1257</v>
      </c>
      <c r="D1117" s="647" t="s">
        <v>1258</v>
      </c>
      <c r="E1117" s="648"/>
      <c r="F1117" s="648"/>
      <c r="G1117" s="649"/>
      <c r="H1117" s="650">
        <v>74680.942335036103</v>
      </c>
      <c r="I1117" s="650">
        <f t="shared" si="13152"/>
        <v>74680.942335036118</v>
      </c>
      <c r="J1117" s="649">
        <v>0</v>
      </c>
      <c r="K1117" s="649">
        <v>0</v>
      </c>
      <c r="L1117" s="649">
        <v>0</v>
      </c>
      <c r="M1117" s="649">
        <v>0</v>
      </c>
      <c r="N1117" s="649">
        <v>0</v>
      </c>
      <c r="O1117" s="649">
        <f t="shared" ref="O1117" si="13418">+O1118*H1117</f>
        <v>22404.28270051083</v>
      </c>
      <c r="P1117" s="649">
        <f t="shared" ref="P1117" si="13419">((P1118*$H1117)-((P1118*$H1117*$E1118)+(P1118*$H1117*$F1118)))</f>
        <v>0</v>
      </c>
      <c r="Q1117" s="649">
        <f t="shared" ref="Q1117" si="13420">((Q1118*$H1117)-((Q1118*$H1117*$E1118)+(Q1118*$H1117*$F1118)))</f>
        <v>0</v>
      </c>
      <c r="R1117" s="649">
        <f t="shared" ref="R1117" si="13421">((R1118*$H1117)-((R1118*$H1117*$E1118)+(R1118*$H1117*$F1118)))</f>
        <v>0</v>
      </c>
      <c r="S1117" s="649">
        <f t="shared" ref="S1117" si="13422">((S1118*$H1117)-((S1118*$H1117*$E1118)+(S1118*$H1117*$F1118)))</f>
        <v>0</v>
      </c>
      <c r="T1117" s="649">
        <f t="shared" ref="T1117" si="13423">((T1118*$H1117)-((T1118*$H1117*$E1118)+(T1118*$H1117*$F1118)))</f>
        <v>0</v>
      </c>
      <c r="U1117" s="649">
        <f t="shared" ref="U1117" si="13424">((U1118*$H1117)-((U1118*$H1117*$E1118)+(U1118*$H1117*$F1118)))</f>
        <v>0</v>
      </c>
      <c r="V1117" s="649">
        <f t="shared" ref="V1117" si="13425">((V1118*$H1117)-((V1118*$H1117*$E1118)+(V1118*$H1117*$F1118)))</f>
        <v>0</v>
      </c>
      <c r="W1117" s="649">
        <f t="shared" ref="W1117" si="13426">((W1118*$H1117)-((W1118*$H1117*$E1118)+(W1118*$H1117*$F1118)))</f>
        <v>0</v>
      </c>
      <c r="X1117" s="649">
        <f t="shared" ref="X1117" si="13427">((X1118*$H1117)-((X1118*$H1117*$E1118)+(X1118*$H1117*$F1118)))</f>
        <v>0</v>
      </c>
      <c r="Y1117" s="649">
        <f t="shared" ref="Y1117" si="13428">((Y1118*$H1117)-((Y1118*$H1117*$E1118)+(Y1118*$H1117*$F1118)))</f>
        <v>18931.618881931652</v>
      </c>
      <c r="Z1117" s="649">
        <f t="shared" ref="Z1117" si="13429">((Z1118*$H1117)-((Z1118*$H1117*$E1118)+(Z1118*$H1117*$F1118)))</f>
        <v>29610.993635841813</v>
      </c>
      <c r="AA1117" s="649">
        <f t="shared" ref="AA1117" si="13430">((AA1118*$H1117)-((AA1118*$H1117*$E1118)+(AA1118*$H1117*$F1118)))</f>
        <v>0</v>
      </c>
      <c r="AB1117" s="649">
        <f t="shared" ref="AB1117" si="13431">((AB1118*$H1117)-((AB1118*$H1117*$E1118)+(AB1118*$H1117*$F1118)))</f>
        <v>0</v>
      </c>
      <c r="AC1117" s="649">
        <f t="shared" ref="AC1117" si="13432">((AC1118*$H1117)-((AC1118*$H1117*$E1118)+(AC1118*$H1117*$F1118)))</f>
        <v>0</v>
      </c>
      <c r="AD1117" s="649">
        <f t="shared" ref="AD1117" si="13433">((AD1118*$H1117)-((AD1118*$H1117*$E1118)+(AD1118*$H1117*$F1118)))</f>
        <v>0</v>
      </c>
      <c r="AE1117" s="649">
        <f t="shared" ref="AE1117" si="13434">((AE1118*$H1117)-((AE1118*$H1117*$E1118)+(AE1118*$H1117*$F1118)))</f>
        <v>0</v>
      </c>
      <c r="AF1117" s="649">
        <f t="shared" ref="AF1117" si="13435">((AF1118*$H1117)-((AF1118*$H1117*$E1118)+(AF1118*$H1117*$F1118)))</f>
        <v>0</v>
      </c>
      <c r="AG1117" s="649">
        <f t="shared" ref="AG1117" si="13436">((AG1118*$H1117)-((AG1118*$H1117*$E1118)+(AG1118*$H1117*$F1118)))</f>
        <v>0</v>
      </c>
      <c r="AH1117" s="649">
        <f>+AH1118*H1117</f>
        <v>3734.0471167518053</v>
      </c>
      <c r="AI1117" s="649">
        <f t="shared" ref="AI1117" si="13437">+AI1118*H1117</f>
        <v>0</v>
      </c>
      <c r="AJ1117" s="649">
        <v>0</v>
      </c>
      <c r="AK1117" s="649">
        <v>0</v>
      </c>
      <c r="AL1117" s="649">
        <v>0</v>
      </c>
      <c r="AM1117" s="649">
        <v>0</v>
      </c>
      <c r="AN1117" s="649">
        <v>0</v>
      </c>
      <c r="AO1117" s="649">
        <v>0</v>
      </c>
      <c r="AP1117" s="649">
        <v>0</v>
      </c>
      <c r="AQ1117" s="649">
        <v>0</v>
      </c>
      <c r="AR1117" s="649">
        <v>0</v>
      </c>
      <c r="AS1117" s="649">
        <v>0</v>
      </c>
      <c r="AT1117" s="649">
        <v>0</v>
      </c>
      <c r="AU1117" s="649">
        <v>0</v>
      </c>
      <c r="AV1117" s="649">
        <v>0</v>
      </c>
      <c r="AW1117" s="613">
        <f t="shared" si="13257"/>
        <v>74680.942335036118</v>
      </c>
      <c r="AX1117" s="645">
        <f t="shared" si="13255"/>
        <v>0</v>
      </c>
      <c r="AY1117" s="656">
        <f t="shared" si="13256"/>
        <v>0</v>
      </c>
      <c r="AZ1117" s="591"/>
    </row>
    <row r="1118" spans="1:52" s="314" customFormat="1">
      <c r="A1118" s="642"/>
      <c r="B1118" s="636"/>
      <c r="C1118" s="636"/>
      <c r="D1118" s="651"/>
      <c r="E1118" s="652">
        <v>0.3</v>
      </c>
      <c r="F1118" s="652">
        <v>0.05</v>
      </c>
      <c r="G1118" s="653"/>
      <c r="H1118" s="640"/>
      <c r="I1118" s="640">
        <f t="shared" si="13152"/>
        <v>1.3499999999999999</v>
      </c>
      <c r="J1118" s="658">
        <v>0</v>
      </c>
      <c r="K1118" s="658">
        <v>0</v>
      </c>
      <c r="L1118" s="658">
        <v>0</v>
      </c>
      <c r="M1118" s="658">
        <v>0</v>
      </c>
      <c r="N1118" s="658">
        <v>0</v>
      </c>
      <c r="O1118" s="658">
        <v>0.3</v>
      </c>
      <c r="P1118" s="658">
        <v>0</v>
      </c>
      <c r="Q1118" s="658">
        <v>0</v>
      </c>
      <c r="R1118" s="658">
        <v>0</v>
      </c>
      <c r="S1118" s="658">
        <v>0</v>
      </c>
      <c r="T1118" s="658">
        <v>0</v>
      </c>
      <c r="U1118" s="658">
        <v>0</v>
      </c>
      <c r="V1118" s="658">
        <v>0</v>
      </c>
      <c r="W1118" s="658">
        <v>0</v>
      </c>
      <c r="X1118" s="658">
        <v>0</v>
      </c>
      <c r="Y1118" s="658">
        <v>0.39</v>
      </c>
      <c r="Z1118" s="658">
        <v>0.61</v>
      </c>
      <c r="AA1118" s="658">
        <v>0</v>
      </c>
      <c r="AB1118" s="658">
        <v>0</v>
      </c>
      <c r="AC1118" s="658">
        <v>0</v>
      </c>
      <c r="AD1118" s="658">
        <v>0</v>
      </c>
      <c r="AE1118" s="658">
        <v>0</v>
      </c>
      <c r="AF1118" s="658">
        <v>0</v>
      </c>
      <c r="AG1118" s="658">
        <v>0</v>
      </c>
      <c r="AH1118" s="658">
        <v>0.05</v>
      </c>
      <c r="AI1118" s="658">
        <v>0</v>
      </c>
      <c r="AJ1118" s="658">
        <v>0</v>
      </c>
      <c r="AK1118" s="658">
        <v>0</v>
      </c>
      <c r="AL1118" s="658">
        <v>0</v>
      </c>
      <c r="AM1118" s="658">
        <v>0</v>
      </c>
      <c r="AN1118" s="658">
        <v>0</v>
      </c>
      <c r="AO1118" s="658">
        <v>0</v>
      </c>
      <c r="AP1118" s="658">
        <v>0</v>
      </c>
      <c r="AQ1118" s="658">
        <v>0</v>
      </c>
      <c r="AR1118" s="658">
        <v>0</v>
      </c>
      <c r="AS1118" s="658">
        <v>0</v>
      </c>
      <c r="AT1118" s="658">
        <v>0</v>
      </c>
      <c r="AU1118" s="658">
        <v>0</v>
      </c>
      <c r="AV1118" s="658">
        <v>0</v>
      </c>
      <c r="AW1118" s="613">
        <f t="shared" si="13257"/>
        <v>1.3499999999999999</v>
      </c>
      <c r="AX1118" s="645">
        <f t="shared" si="13255"/>
        <v>1.3499999999999999</v>
      </c>
      <c r="AY1118" s="656" t="e">
        <f t="shared" si="13256"/>
        <v>#DIV/0!</v>
      </c>
      <c r="AZ1118" s="661"/>
    </row>
    <row r="1119" spans="1:52">
      <c r="A1119" s="590"/>
      <c r="B1119" s="646" t="s">
        <v>305</v>
      </c>
      <c r="C1119" s="646" t="s">
        <v>1259</v>
      </c>
      <c r="D1119" s="647" t="s">
        <v>1260</v>
      </c>
      <c r="E1119" s="648"/>
      <c r="F1119" s="648"/>
      <c r="G1119" s="649"/>
      <c r="H1119" s="650">
        <v>74680.942335036103</v>
      </c>
      <c r="I1119" s="650">
        <f t="shared" si="13152"/>
        <v>74680.942335036103</v>
      </c>
      <c r="J1119" s="649">
        <v>0</v>
      </c>
      <c r="K1119" s="649">
        <v>0</v>
      </c>
      <c r="L1119" s="649">
        <v>0</v>
      </c>
      <c r="M1119" s="649">
        <v>0</v>
      </c>
      <c r="N1119" s="649">
        <v>0</v>
      </c>
      <c r="O1119" s="649">
        <f t="shared" ref="O1119" si="13438">+O1120*H1119</f>
        <v>22404.28270051083</v>
      </c>
      <c r="P1119" s="649">
        <f t="shared" ref="P1119" si="13439">((P1120*$H1119)-((P1120*$H1119*$E1120)+(P1120*$H1119*$F1120)))</f>
        <v>0</v>
      </c>
      <c r="Q1119" s="649">
        <f t="shared" ref="Q1119" si="13440">((Q1120*$H1119)-((Q1120*$H1119*$E1120)+(Q1120*$H1119*$F1120)))</f>
        <v>0</v>
      </c>
      <c r="R1119" s="649">
        <f t="shared" ref="R1119" si="13441">((R1120*$H1119)-((R1120*$H1119*$E1120)+(R1120*$H1119*$F1120)))</f>
        <v>0</v>
      </c>
      <c r="S1119" s="649">
        <f t="shared" ref="S1119" si="13442">((S1120*$H1119)-((S1120*$H1119*$E1120)+(S1120*$H1119*$F1120)))</f>
        <v>0</v>
      </c>
      <c r="T1119" s="649">
        <f t="shared" ref="T1119" si="13443">((T1120*$H1119)-((T1120*$H1119*$E1120)+(T1120*$H1119*$F1120)))</f>
        <v>0</v>
      </c>
      <c r="U1119" s="649">
        <f t="shared" ref="U1119" si="13444">((U1120*$H1119)-((U1120*$H1119*$E1120)+(U1120*$H1119*$F1120)))</f>
        <v>0</v>
      </c>
      <c r="V1119" s="649">
        <f t="shared" ref="V1119" si="13445">((V1120*$H1119)-((V1120*$H1119*$E1120)+(V1120*$H1119*$F1120)))</f>
        <v>0</v>
      </c>
      <c r="W1119" s="649">
        <f t="shared" ref="W1119" si="13446">((W1120*$H1119)-((W1120*$H1119*$E1120)+(W1120*$H1119*$F1120)))</f>
        <v>0</v>
      </c>
      <c r="X1119" s="649">
        <f t="shared" ref="X1119" si="13447">((X1120*$H1119)-((X1120*$H1119*$E1120)+(X1120*$H1119*$F1120)))</f>
        <v>0</v>
      </c>
      <c r="Y1119" s="649">
        <f t="shared" ref="Y1119" si="13448">((Y1120*$H1119)-((Y1120*$H1119*$E1120)+(Y1120*$H1119*$F1120)))</f>
        <v>2427.1306258886734</v>
      </c>
      <c r="Z1119" s="649">
        <f t="shared" ref="Z1119" si="13449">((Z1120*$H1119)-((Z1120*$H1119*$E1120)+(Z1120*$H1119*$F1120)))</f>
        <v>35436.107137974628</v>
      </c>
      <c r="AA1119" s="649">
        <f t="shared" ref="AA1119" si="13450">((AA1120*$H1119)-((AA1120*$H1119*$E1120)+(AA1120*$H1119*$F1120)))</f>
        <v>10679.374753910162</v>
      </c>
      <c r="AB1119" s="649">
        <f t="shared" ref="AB1119" si="13451">((AB1120*$H1119)-((AB1120*$H1119*$E1120)+(AB1120*$H1119*$F1120)))</f>
        <v>0</v>
      </c>
      <c r="AC1119" s="649">
        <f t="shared" ref="AC1119" si="13452">((AC1120*$H1119)-((AC1120*$H1119*$E1120)+(AC1120*$H1119*$F1120)))</f>
        <v>0</v>
      </c>
      <c r="AD1119" s="649">
        <f t="shared" ref="AD1119" si="13453">((AD1120*$H1119)-((AD1120*$H1119*$E1120)+(AD1120*$H1119*$F1120)))</f>
        <v>0</v>
      </c>
      <c r="AE1119" s="649">
        <f t="shared" ref="AE1119" si="13454">((AE1120*$H1119)-((AE1120*$H1119*$E1120)+(AE1120*$H1119*$F1120)))</f>
        <v>0</v>
      </c>
      <c r="AF1119" s="649">
        <f t="shared" ref="AF1119" si="13455">((AF1120*$H1119)-((AF1120*$H1119*$E1120)+(AF1120*$H1119*$F1120)))</f>
        <v>0</v>
      </c>
      <c r="AG1119" s="649">
        <f t="shared" ref="AG1119" si="13456">((AG1120*$H1119)-((AG1120*$H1119*$E1120)+(AG1120*$H1119*$F1120)))</f>
        <v>0</v>
      </c>
      <c r="AH1119" s="649">
        <f>+AH1120*H1119</f>
        <v>3734.0471167518053</v>
      </c>
      <c r="AI1119" s="649">
        <f t="shared" ref="AI1119" si="13457">+AI1120*H1119</f>
        <v>0</v>
      </c>
      <c r="AJ1119" s="649">
        <v>0</v>
      </c>
      <c r="AK1119" s="649">
        <v>0</v>
      </c>
      <c r="AL1119" s="649">
        <v>0</v>
      </c>
      <c r="AM1119" s="649">
        <v>0</v>
      </c>
      <c r="AN1119" s="649">
        <v>0</v>
      </c>
      <c r="AO1119" s="649">
        <v>0</v>
      </c>
      <c r="AP1119" s="649">
        <v>0</v>
      </c>
      <c r="AQ1119" s="649">
        <v>0</v>
      </c>
      <c r="AR1119" s="649">
        <v>0</v>
      </c>
      <c r="AS1119" s="649">
        <v>0</v>
      </c>
      <c r="AT1119" s="649">
        <v>0</v>
      </c>
      <c r="AU1119" s="649">
        <v>0</v>
      </c>
      <c r="AV1119" s="649">
        <v>0</v>
      </c>
      <c r="AW1119" s="613">
        <f t="shared" si="13257"/>
        <v>74680.942335036103</v>
      </c>
      <c r="AX1119" s="645">
        <f t="shared" si="13255"/>
        <v>0</v>
      </c>
      <c r="AY1119" s="656">
        <f t="shared" si="13256"/>
        <v>0</v>
      </c>
      <c r="AZ1119" s="591"/>
    </row>
    <row r="1120" spans="1:52" s="314" customFormat="1">
      <c r="A1120" s="642"/>
      <c r="B1120" s="636"/>
      <c r="C1120" s="636"/>
      <c r="D1120" s="651"/>
      <c r="E1120" s="652">
        <v>0.3</v>
      </c>
      <c r="F1120" s="652">
        <v>0.05</v>
      </c>
      <c r="G1120" s="653"/>
      <c r="H1120" s="640"/>
      <c r="I1120" s="640">
        <f t="shared" si="13152"/>
        <v>1.35</v>
      </c>
      <c r="J1120" s="658">
        <v>0</v>
      </c>
      <c r="K1120" s="658">
        <v>0</v>
      </c>
      <c r="L1120" s="658">
        <v>0</v>
      </c>
      <c r="M1120" s="658">
        <v>0</v>
      </c>
      <c r="N1120" s="658">
        <v>0</v>
      </c>
      <c r="O1120" s="658">
        <v>0.3</v>
      </c>
      <c r="P1120" s="658">
        <v>0</v>
      </c>
      <c r="Q1120" s="658">
        <v>0</v>
      </c>
      <c r="R1120" s="658">
        <v>0</v>
      </c>
      <c r="S1120" s="658">
        <v>0</v>
      </c>
      <c r="T1120" s="658">
        <v>0</v>
      </c>
      <c r="U1120" s="658">
        <v>0</v>
      </c>
      <c r="V1120" s="658">
        <v>0</v>
      </c>
      <c r="W1120" s="658">
        <v>0</v>
      </c>
      <c r="X1120" s="658">
        <v>0</v>
      </c>
      <c r="Y1120" s="658">
        <v>0.05</v>
      </c>
      <c r="Z1120" s="658">
        <v>0.73</v>
      </c>
      <c r="AA1120" s="658">
        <v>0.21999999999999997</v>
      </c>
      <c r="AB1120" s="658">
        <v>0</v>
      </c>
      <c r="AC1120" s="658">
        <v>0</v>
      </c>
      <c r="AD1120" s="658">
        <v>0</v>
      </c>
      <c r="AE1120" s="658">
        <v>0</v>
      </c>
      <c r="AF1120" s="658">
        <v>0</v>
      </c>
      <c r="AG1120" s="658">
        <v>0</v>
      </c>
      <c r="AH1120" s="658">
        <v>0.05</v>
      </c>
      <c r="AI1120" s="658">
        <v>0</v>
      </c>
      <c r="AJ1120" s="658">
        <v>0</v>
      </c>
      <c r="AK1120" s="658">
        <v>0</v>
      </c>
      <c r="AL1120" s="658">
        <v>0</v>
      </c>
      <c r="AM1120" s="658">
        <v>0</v>
      </c>
      <c r="AN1120" s="658">
        <v>0</v>
      </c>
      <c r="AO1120" s="658">
        <v>0</v>
      </c>
      <c r="AP1120" s="658">
        <v>0</v>
      </c>
      <c r="AQ1120" s="658">
        <v>0</v>
      </c>
      <c r="AR1120" s="658">
        <v>0</v>
      </c>
      <c r="AS1120" s="658">
        <v>0</v>
      </c>
      <c r="AT1120" s="658">
        <v>0</v>
      </c>
      <c r="AU1120" s="658">
        <v>0</v>
      </c>
      <c r="AV1120" s="658">
        <v>0</v>
      </c>
      <c r="AW1120" s="613">
        <f t="shared" si="13257"/>
        <v>1.35</v>
      </c>
      <c r="AX1120" s="645">
        <f t="shared" si="13255"/>
        <v>1.35</v>
      </c>
      <c r="AY1120" s="656" t="e">
        <f t="shared" si="13256"/>
        <v>#DIV/0!</v>
      </c>
      <c r="AZ1120" s="661"/>
    </row>
    <row r="1121" spans="1:52">
      <c r="A1121" s="590"/>
      <c r="B1121" s="646" t="s">
        <v>305</v>
      </c>
      <c r="C1121" s="646" t="s">
        <v>1261</v>
      </c>
      <c r="D1121" s="647" t="s">
        <v>1262</v>
      </c>
      <c r="E1121" s="648"/>
      <c r="F1121" s="648"/>
      <c r="G1121" s="649"/>
      <c r="H1121" s="650">
        <v>74680.942335036103</v>
      </c>
      <c r="I1121" s="650">
        <f t="shared" si="13152"/>
        <v>74680.942335036118</v>
      </c>
      <c r="J1121" s="649">
        <v>0</v>
      </c>
      <c r="K1121" s="649">
        <v>0</v>
      </c>
      <c r="L1121" s="649">
        <v>0</v>
      </c>
      <c r="M1121" s="649">
        <v>0</v>
      </c>
      <c r="N1121" s="649">
        <v>0</v>
      </c>
      <c r="O1121" s="649">
        <f t="shared" ref="O1121" si="13458">+O1122*H1121</f>
        <v>22404.28270051083</v>
      </c>
      <c r="P1121" s="649">
        <f t="shared" ref="P1121" si="13459">((P1122*$H1121)-((P1122*$H1121*$E1122)+(P1122*$H1121*$F1122)))</f>
        <v>0</v>
      </c>
      <c r="Q1121" s="649">
        <f t="shared" ref="Q1121" si="13460">((Q1122*$H1121)-((Q1122*$H1121*$E1122)+(Q1122*$H1121*$F1122)))</f>
        <v>0</v>
      </c>
      <c r="R1121" s="649">
        <f t="shared" ref="R1121" si="13461">((R1122*$H1121)-((R1122*$H1121*$E1122)+(R1122*$H1121*$F1122)))</f>
        <v>0</v>
      </c>
      <c r="S1121" s="649">
        <f t="shared" ref="S1121" si="13462">((S1122*$H1121)-((S1122*$H1121*$E1122)+(S1122*$H1121*$F1122)))</f>
        <v>0</v>
      </c>
      <c r="T1121" s="649">
        <f t="shared" ref="T1121" si="13463">((T1122*$H1121)-((T1122*$H1121*$E1122)+(T1122*$H1121*$F1122)))</f>
        <v>0</v>
      </c>
      <c r="U1121" s="649">
        <f t="shared" ref="U1121" si="13464">((U1122*$H1121)-((U1122*$H1121*$E1122)+(U1122*$H1121*$F1122)))</f>
        <v>0</v>
      </c>
      <c r="V1121" s="649">
        <f t="shared" ref="V1121" si="13465">((V1122*$H1121)-((V1122*$H1121*$E1122)+(V1122*$H1121*$F1122)))</f>
        <v>0</v>
      </c>
      <c r="W1121" s="649">
        <f t="shared" ref="W1121" si="13466">((W1122*$H1121)-((W1122*$H1121*$E1122)+(W1122*$H1121*$F1122)))</f>
        <v>0</v>
      </c>
      <c r="X1121" s="649">
        <f t="shared" ref="X1121" si="13467">((X1122*$H1121)-((X1122*$H1121*$E1122)+(X1122*$H1121*$F1122)))</f>
        <v>0</v>
      </c>
      <c r="Y1121" s="649">
        <f t="shared" ref="Y1121" si="13468">((Y1122*$H1121)-((Y1122*$H1121*$E1122)+(Y1122*$H1121*$F1122)))</f>
        <v>0</v>
      </c>
      <c r="Z1121" s="649">
        <f t="shared" ref="Z1121" si="13469">((Z1122*$H1121)-((Z1122*$H1121*$E1122)+(Z1122*$H1121*$F1122)))</f>
        <v>20873.323382642593</v>
      </c>
      <c r="AA1121" s="649">
        <f t="shared" ref="AA1121" si="13470">((AA1122*$H1121)-((AA1122*$H1121*$E1122)+(AA1122*$H1121*$F1122)))</f>
        <v>27669.289135130883</v>
      </c>
      <c r="AB1121" s="649">
        <f t="shared" ref="AB1121" si="13471">((AB1122*$H1121)-((AB1122*$H1121*$E1122)+(AB1122*$H1121*$F1122)))</f>
        <v>0</v>
      </c>
      <c r="AC1121" s="649">
        <f t="shared" ref="AC1121" si="13472">((AC1122*$H1121)-((AC1122*$H1121*$E1122)+(AC1122*$H1121*$F1122)))</f>
        <v>0</v>
      </c>
      <c r="AD1121" s="649">
        <f t="shared" ref="AD1121" si="13473">((AD1122*$H1121)-((AD1122*$H1121*$E1122)+(AD1122*$H1121*$F1122)))</f>
        <v>0</v>
      </c>
      <c r="AE1121" s="649">
        <f t="shared" ref="AE1121" si="13474">((AE1122*$H1121)-((AE1122*$H1121*$E1122)+(AE1122*$H1121*$F1122)))</f>
        <v>0</v>
      </c>
      <c r="AF1121" s="649">
        <f t="shared" ref="AF1121" si="13475">((AF1122*$H1121)-((AF1122*$H1121*$E1122)+(AF1122*$H1121*$F1122)))</f>
        <v>0</v>
      </c>
      <c r="AG1121" s="649">
        <f t="shared" ref="AG1121" si="13476">((AG1122*$H1121)-((AG1122*$H1121*$E1122)+(AG1122*$H1121*$F1122)))</f>
        <v>0</v>
      </c>
      <c r="AH1121" s="649">
        <f>+AH1122*H1121</f>
        <v>3734.0471167518053</v>
      </c>
      <c r="AI1121" s="649">
        <f t="shared" ref="AI1121" si="13477">+AI1122*H1121</f>
        <v>0</v>
      </c>
      <c r="AJ1121" s="649">
        <v>0</v>
      </c>
      <c r="AK1121" s="649">
        <v>0</v>
      </c>
      <c r="AL1121" s="649">
        <v>0</v>
      </c>
      <c r="AM1121" s="649">
        <v>0</v>
      </c>
      <c r="AN1121" s="649">
        <v>0</v>
      </c>
      <c r="AO1121" s="649">
        <v>0</v>
      </c>
      <c r="AP1121" s="649">
        <v>0</v>
      </c>
      <c r="AQ1121" s="649">
        <v>0</v>
      </c>
      <c r="AR1121" s="649">
        <v>0</v>
      </c>
      <c r="AS1121" s="649">
        <v>0</v>
      </c>
      <c r="AT1121" s="649">
        <v>0</v>
      </c>
      <c r="AU1121" s="649">
        <v>0</v>
      </c>
      <c r="AV1121" s="649">
        <v>0</v>
      </c>
      <c r="AW1121" s="613">
        <f t="shared" si="13257"/>
        <v>74680.942335036118</v>
      </c>
      <c r="AX1121" s="645">
        <f t="shared" si="13255"/>
        <v>0</v>
      </c>
      <c r="AY1121" s="656">
        <f t="shared" si="13256"/>
        <v>0</v>
      </c>
      <c r="AZ1121" s="591"/>
    </row>
    <row r="1122" spans="1:52" s="314" customFormat="1">
      <c r="A1122" s="642"/>
      <c r="B1122" s="636"/>
      <c r="C1122" s="636"/>
      <c r="D1122" s="651"/>
      <c r="E1122" s="652">
        <v>0.3</v>
      </c>
      <c r="F1122" s="652">
        <v>0.05</v>
      </c>
      <c r="G1122" s="653"/>
      <c r="H1122" s="640"/>
      <c r="I1122" s="640">
        <f t="shared" si="13152"/>
        <v>1.35</v>
      </c>
      <c r="J1122" s="658">
        <v>0</v>
      </c>
      <c r="K1122" s="658">
        <v>0</v>
      </c>
      <c r="L1122" s="658">
        <v>0</v>
      </c>
      <c r="M1122" s="658">
        <v>0</v>
      </c>
      <c r="N1122" s="658">
        <v>0</v>
      </c>
      <c r="O1122" s="658">
        <v>0.3</v>
      </c>
      <c r="P1122" s="658">
        <v>0</v>
      </c>
      <c r="Q1122" s="658">
        <v>0</v>
      </c>
      <c r="R1122" s="658">
        <v>0</v>
      </c>
      <c r="S1122" s="658">
        <v>0</v>
      </c>
      <c r="T1122" s="658">
        <v>0</v>
      </c>
      <c r="U1122" s="658">
        <v>0</v>
      </c>
      <c r="V1122" s="658">
        <v>0</v>
      </c>
      <c r="W1122" s="658">
        <v>0</v>
      </c>
      <c r="X1122" s="658">
        <v>0</v>
      </c>
      <c r="Y1122" s="658">
        <v>0</v>
      </c>
      <c r="Z1122" s="658">
        <v>0.43</v>
      </c>
      <c r="AA1122" s="658">
        <v>0.57000000000000006</v>
      </c>
      <c r="AB1122" s="658">
        <v>0</v>
      </c>
      <c r="AC1122" s="658">
        <v>0</v>
      </c>
      <c r="AD1122" s="658">
        <v>0</v>
      </c>
      <c r="AE1122" s="658">
        <v>0</v>
      </c>
      <c r="AF1122" s="658">
        <v>0</v>
      </c>
      <c r="AG1122" s="658">
        <v>0</v>
      </c>
      <c r="AH1122" s="658">
        <v>0.05</v>
      </c>
      <c r="AI1122" s="658">
        <v>0</v>
      </c>
      <c r="AJ1122" s="658">
        <v>0</v>
      </c>
      <c r="AK1122" s="658">
        <v>0</v>
      </c>
      <c r="AL1122" s="658">
        <v>0</v>
      </c>
      <c r="AM1122" s="658">
        <v>0</v>
      </c>
      <c r="AN1122" s="658">
        <v>0</v>
      </c>
      <c r="AO1122" s="658">
        <v>0</v>
      </c>
      <c r="AP1122" s="658">
        <v>0</v>
      </c>
      <c r="AQ1122" s="658">
        <v>0</v>
      </c>
      <c r="AR1122" s="658">
        <v>0</v>
      </c>
      <c r="AS1122" s="658">
        <v>0</v>
      </c>
      <c r="AT1122" s="658">
        <v>0</v>
      </c>
      <c r="AU1122" s="658">
        <v>0</v>
      </c>
      <c r="AV1122" s="658">
        <v>0</v>
      </c>
      <c r="AW1122" s="613">
        <f t="shared" si="13257"/>
        <v>1.35</v>
      </c>
      <c r="AX1122" s="645">
        <f t="shared" si="13255"/>
        <v>1.35</v>
      </c>
      <c r="AY1122" s="656" t="e">
        <f t="shared" si="13256"/>
        <v>#DIV/0!</v>
      </c>
      <c r="AZ1122" s="661"/>
    </row>
    <row r="1123" spans="1:52">
      <c r="A1123" s="590"/>
      <c r="B1123" s="646" t="s">
        <v>305</v>
      </c>
      <c r="C1123" s="646" t="s">
        <v>1263</v>
      </c>
      <c r="D1123" s="647" t="s">
        <v>1264</v>
      </c>
      <c r="E1123" s="648"/>
      <c r="F1123" s="648"/>
      <c r="G1123" s="649"/>
      <c r="H1123" s="650">
        <v>50809.013110337495</v>
      </c>
      <c r="I1123" s="650">
        <f t="shared" si="13152"/>
        <v>50809.013110337495</v>
      </c>
      <c r="J1123" s="649">
        <v>0</v>
      </c>
      <c r="K1123" s="649">
        <v>0</v>
      </c>
      <c r="L1123" s="649">
        <v>0</v>
      </c>
      <c r="M1123" s="649">
        <v>0</v>
      </c>
      <c r="N1123" s="649">
        <v>0</v>
      </c>
      <c r="O1123" s="649">
        <f t="shared" ref="O1123" si="13478">+O1124*H1123</f>
        <v>15242.703933101247</v>
      </c>
      <c r="P1123" s="649">
        <f t="shared" ref="P1123" si="13479">((P1124*$H1123)-((P1124*$H1123*$E1124)+(P1124*$H1123*$F1124)))</f>
        <v>0</v>
      </c>
      <c r="Q1123" s="649">
        <f t="shared" ref="Q1123" si="13480">((Q1124*$H1123)-((Q1124*$H1123*$E1124)+(Q1124*$H1123*$F1124)))</f>
        <v>0</v>
      </c>
      <c r="R1123" s="649">
        <f t="shared" ref="R1123" si="13481">((R1124*$H1123)-((R1124*$H1123*$E1124)+(R1124*$H1123*$F1124)))</f>
        <v>0</v>
      </c>
      <c r="S1123" s="649">
        <f t="shared" ref="S1123" si="13482">((S1124*$H1123)-((S1124*$H1123*$E1124)+(S1124*$H1123*$F1124)))</f>
        <v>0</v>
      </c>
      <c r="T1123" s="649">
        <f t="shared" ref="T1123" si="13483">((T1124*$H1123)-((T1124*$H1123*$E1124)+(T1124*$H1123*$F1124)))</f>
        <v>0</v>
      </c>
      <c r="U1123" s="649">
        <f t="shared" ref="U1123" si="13484">((U1124*$H1123)-((U1124*$H1123*$E1124)+(U1124*$H1123*$F1124)))</f>
        <v>0</v>
      </c>
      <c r="V1123" s="649">
        <f t="shared" ref="V1123" si="13485">((V1124*$H1123)-((V1124*$H1123*$E1124)+(V1124*$H1123*$F1124)))</f>
        <v>0</v>
      </c>
      <c r="W1123" s="649">
        <f t="shared" ref="W1123" si="13486">((W1124*$H1123)-((W1124*$H1123*$E1124)+(W1124*$H1123*$F1124)))</f>
        <v>0</v>
      </c>
      <c r="X1123" s="649">
        <f t="shared" ref="X1123" si="13487">((X1124*$H1123)-((X1124*$H1123*$E1124)+(X1124*$H1123*$F1124)))</f>
        <v>0</v>
      </c>
      <c r="Y1123" s="649">
        <f t="shared" ref="Y1123" si="13488">((Y1124*$H1123)-((Y1124*$H1123*$E1124)+(Y1124*$H1123*$F1124)))</f>
        <v>0</v>
      </c>
      <c r="Z1123" s="649">
        <f t="shared" ref="Z1123" si="13489">((Z1124*$H1123)-((Z1124*$H1123*$E1124)+(Z1124*$H1123*$F1124)))</f>
        <v>2972.3272669547432</v>
      </c>
      <c r="AA1123" s="649">
        <f t="shared" ref="AA1123" si="13490">((AA1124*$H1123)-((AA1124*$H1123*$E1124)+(AA1124*$H1123*$F1124)))</f>
        <v>21797.066624334788</v>
      </c>
      <c r="AB1123" s="649">
        <f t="shared" ref="AB1123" si="13491">((AB1124*$H1123)-((AB1124*$H1123*$E1124)+(AB1124*$H1123*$F1124)))</f>
        <v>8256.464630429844</v>
      </c>
      <c r="AC1123" s="649">
        <f t="shared" ref="AC1123" si="13492">((AC1124*$H1123)-((AC1124*$H1123*$E1124)+(AC1124*$H1123*$F1124)))</f>
        <v>0</v>
      </c>
      <c r="AD1123" s="649">
        <f t="shared" ref="AD1123" si="13493">((AD1124*$H1123)-((AD1124*$H1123*$E1124)+(AD1124*$H1123*$F1124)))</f>
        <v>0</v>
      </c>
      <c r="AE1123" s="649">
        <f t="shared" ref="AE1123" si="13494">((AE1124*$H1123)-((AE1124*$H1123*$E1124)+(AE1124*$H1123*$F1124)))</f>
        <v>0</v>
      </c>
      <c r="AF1123" s="649">
        <f t="shared" ref="AF1123" si="13495">((AF1124*$H1123)-((AF1124*$H1123*$E1124)+(AF1124*$H1123*$F1124)))</f>
        <v>0</v>
      </c>
      <c r="AG1123" s="649">
        <f t="shared" ref="AG1123" si="13496">((AG1124*$H1123)-((AG1124*$H1123*$E1124)+(AG1124*$H1123*$F1124)))</f>
        <v>0</v>
      </c>
      <c r="AH1123" s="649">
        <f>+AH1124*H1123</f>
        <v>2540.450655516875</v>
      </c>
      <c r="AI1123" s="649">
        <f t="shared" ref="AI1123" si="13497">+AI1124*H1123</f>
        <v>0</v>
      </c>
      <c r="AJ1123" s="649">
        <v>0</v>
      </c>
      <c r="AK1123" s="649">
        <v>0</v>
      </c>
      <c r="AL1123" s="649">
        <v>0</v>
      </c>
      <c r="AM1123" s="649">
        <v>0</v>
      </c>
      <c r="AN1123" s="649">
        <v>0</v>
      </c>
      <c r="AO1123" s="649">
        <v>0</v>
      </c>
      <c r="AP1123" s="649">
        <v>0</v>
      </c>
      <c r="AQ1123" s="649">
        <v>0</v>
      </c>
      <c r="AR1123" s="649">
        <v>0</v>
      </c>
      <c r="AS1123" s="649">
        <v>0</v>
      </c>
      <c r="AT1123" s="649">
        <v>0</v>
      </c>
      <c r="AU1123" s="649">
        <v>0</v>
      </c>
      <c r="AV1123" s="649">
        <v>0</v>
      </c>
      <c r="AW1123" s="613">
        <f t="shared" si="13257"/>
        <v>50809.013110337495</v>
      </c>
      <c r="AX1123" s="645">
        <f t="shared" si="13255"/>
        <v>0</v>
      </c>
      <c r="AY1123" s="656">
        <f t="shared" si="13256"/>
        <v>0</v>
      </c>
      <c r="AZ1123" s="591"/>
    </row>
    <row r="1124" spans="1:52" s="314" customFormat="1">
      <c r="A1124" s="642"/>
      <c r="B1124" s="636"/>
      <c r="C1124" s="636"/>
      <c r="D1124" s="651"/>
      <c r="E1124" s="652">
        <v>0.3</v>
      </c>
      <c r="F1124" s="652">
        <v>0.05</v>
      </c>
      <c r="G1124" s="653"/>
      <c r="H1124" s="640"/>
      <c r="I1124" s="640">
        <f t="shared" si="13152"/>
        <v>1.35</v>
      </c>
      <c r="J1124" s="658">
        <v>0</v>
      </c>
      <c r="K1124" s="658">
        <v>0</v>
      </c>
      <c r="L1124" s="658">
        <v>0</v>
      </c>
      <c r="M1124" s="658">
        <v>0</v>
      </c>
      <c r="N1124" s="658">
        <v>0</v>
      </c>
      <c r="O1124" s="658">
        <v>0.3</v>
      </c>
      <c r="P1124" s="658">
        <v>0</v>
      </c>
      <c r="Q1124" s="658">
        <v>0</v>
      </c>
      <c r="R1124" s="658">
        <v>0</v>
      </c>
      <c r="S1124" s="658">
        <v>0</v>
      </c>
      <c r="T1124" s="658">
        <v>0</v>
      </c>
      <c r="U1124" s="658">
        <v>0</v>
      </c>
      <c r="V1124" s="658">
        <v>0</v>
      </c>
      <c r="W1124" s="658">
        <v>0</v>
      </c>
      <c r="X1124" s="658">
        <v>0</v>
      </c>
      <c r="Y1124" s="658">
        <v>0</v>
      </c>
      <c r="Z1124" s="658">
        <v>0.09</v>
      </c>
      <c r="AA1124" s="658">
        <v>0.66</v>
      </c>
      <c r="AB1124" s="658">
        <v>0.25</v>
      </c>
      <c r="AC1124" s="658">
        <v>0</v>
      </c>
      <c r="AD1124" s="658">
        <v>0</v>
      </c>
      <c r="AE1124" s="658">
        <v>0</v>
      </c>
      <c r="AF1124" s="658">
        <v>0</v>
      </c>
      <c r="AG1124" s="658">
        <v>0</v>
      </c>
      <c r="AH1124" s="658">
        <v>0.05</v>
      </c>
      <c r="AI1124" s="658">
        <v>0</v>
      </c>
      <c r="AJ1124" s="658">
        <v>0</v>
      </c>
      <c r="AK1124" s="658">
        <v>0</v>
      </c>
      <c r="AL1124" s="658">
        <v>0</v>
      </c>
      <c r="AM1124" s="658">
        <v>0</v>
      </c>
      <c r="AN1124" s="658">
        <v>0</v>
      </c>
      <c r="AO1124" s="658">
        <v>0</v>
      </c>
      <c r="AP1124" s="658">
        <v>0</v>
      </c>
      <c r="AQ1124" s="658">
        <v>0</v>
      </c>
      <c r="AR1124" s="658">
        <v>0</v>
      </c>
      <c r="AS1124" s="658">
        <v>0</v>
      </c>
      <c r="AT1124" s="658">
        <v>0</v>
      </c>
      <c r="AU1124" s="658">
        <v>0</v>
      </c>
      <c r="AV1124" s="658">
        <v>0</v>
      </c>
      <c r="AW1124" s="613">
        <f t="shared" si="13257"/>
        <v>1.35</v>
      </c>
      <c r="AX1124" s="645">
        <f t="shared" si="13255"/>
        <v>1.35</v>
      </c>
      <c r="AY1124" s="656" t="e">
        <f t="shared" si="13256"/>
        <v>#DIV/0!</v>
      </c>
      <c r="AZ1124" s="661"/>
    </row>
    <row r="1125" spans="1:52">
      <c r="A1125" s="590"/>
      <c r="B1125" s="646" t="s">
        <v>305</v>
      </c>
      <c r="C1125" s="646" t="s">
        <v>1265</v>
      </c>
      <c r="D1125" s="647" t="s">
        <v>1266</v>
      </c>
      <c r="E1125" s="648"/>
      <c r="F1125" s="648"/>
      <c r="G1125" s="649"/>
      <c r="H1125" s="650">
        <v>50809.013110337495</v>
      </c>
      <c r="I1125" s="650">
        <f t="shared" si="13152"/>
        <v>50809.013110337495</v>
      </c>
      <c r="J1125" s="649">
        <v>0</v>
      </c>
      <c r="K1125" s="649">
        <v>0</v>
      </c>
      <c r="L1125" s="649">
        <v>0</v>
      </c>
      <c r="M1125" s="649">
        <v>0</v>
      </c>
      <c r="N1125" s="649">
        <v>0</v>
      </c>
      <c r="O1125" s="649">
        <f t="shared" ref="O1125" si="13498">+O1126*H1125</f>
        <v>15242.703933101247</v>
      </c>
      <c r="P1125" s="649">
        <f t="shared" ref="P1125" si="13499">((P1126*$H1125)-((P1126*$H1125*$E1126)+(P1126*$H1125*$F1126)))</f>
        <v>0</v>
      </c>
      <c r="Q1125" s="649">
        <f t="shared" ref="Q1125" si="13500">((Q1126*$H1125)-((Q1126*$H1125*$E1126)+(Q1126*$H1125*$F1126)))</f>
        <v>0</v>
      </c>
      <c r="R1125" s="649">
        <f t="shared" ref="R1125" si="13501">((R1126*$H1125)-((R1126*$H1125*$E1126)+(R1126*$H1125*$F1126)))</f>
        <v>0</v>
      </c>
      <c r="S1125" s="649">
        <f t="shared" ref="S1125" si="13502">((S1126*$H1125)-((S1126*$H1125*$E1126)+(S1126*$H1125*$F1126)))</f>
        <v>0</v>
      </c>
      <c r="T1125" s="649">
        <f t="shared" ref="T1125" si="13503">((T1126*$H1125)-((T1126*$H1125*$E1126)+(T1126*$H1125*$F1126)))</f>
        <v>0</v>
      </c>
      <c r="U1125" s="649">
        <f t="shared" ref="U1125" si="13504">((U1126*$H1125)-((U1126*$H1125*$E1126)+(U1126*$H1125*$F1126)))</f>
        <v>0</v>
      </c>
      <c r="V1125" s="649">
        <f t="shared" ref="V1125" si="13505">((V1126*$H1125)-((V1126*$H1125*$E1126)+(V1126*$H1125*$F1126)))</f>
        <v>0</v>
      </c>
      <c r="W1125" s="649">
        <f t="shared" ref="W1125" si="13506">((W1126*$H1125)-((W1126*$H1125*$E1126)+(W1126*$H1125*$F1126)))</f>
        <v>0</v>
      </c>
      <c r="X1125" s="649">
        <f t="shared" ref="X1125" si="13507">((X1126*$H1125)-((X1126*$H1125*$E1126)+(X1126*$H1125*$F1126)))</f>
        <v>0</v>
      </c>
      <c r="Y1125" s="649">
        <f t="shared" ref="Y1125" si="13508">((Y1126*$H1125)-((Y1126*$H1125*$E1126)+(Y1126*$H1125*$F1126)))</f>
        <v>0</v>
      </c>
      <c r="Z1125" s="649">
        <f t="shared" ref="Z1125" si="13509">((Z1126*$H1125)-((Z1126*$H1125*$E1126)+(Z1126*$H1125*$F1126)))</f>
        <v>0</v>
      </c>
      <c r="AA1125" s="649">
        <f t="shared" ref="AA1125" si="13510">((AA1126*$H1125)-((AA1126*$H1125*$E1126)+(AA1126*$H1125*$F1126)))</f>
        <v>13540.60199390494</v>
      </c>
      <c r="AB1125" s="649">
        <f t="shared" ref="AB1125" si="13511">((AB1126*$H1125)-((AB1126*$H1125*$E1126)+(AB1126*$H1125*$F1126)))</f>
        <v>19485.256527814432</v>
      </c>
      <c r="AC1125" s="649">
        <f t="shared" ref="AC1125" si="13512">((AC1126*$H1125)-((AC1126*$H1125*$E1126)+(AC1126*$H1125*$F1126)))</f>
        <v>0</v>
      </c>
      <c r="AD1125" s="649">
        <f t="shared" ref="AD1125" si="13513">((AD1126*$H1125)-((AD1126*$H1125*$E1126)+(AD1126*$H1125*$F1126)))</f>
        <v>0</v>
      </c>
      <c r="AE1125" s="649">
        <f t="shared" ref="AE1125" si="13514">((AE1126*$H1125)-((AE1126*$H1125*$E1126)+(AE1126*$H1125*$F1126)))</f>
        <v>0</v>
      </c>
      <c r="AF1125" s="649">
        <f t="shared" ref="AF1125" si="13515">((AF1126*$H1125)-((AF1126*$H1125*$E1126)+(AF1126*$H1125*$F1126)))</f>
        <v>0</v>
      </c>
      <c r="AG1125" s="649">
        <f t="shared" ref="AG1125" si="13516">((AG1126*$H1125)-((AG1126*$H1125*$E1126)+(AG1126*$H1125*$F1126)))</f>
        <v>0</v>
      </c>
      <c r="AH1125" s="649">
        <f>+AH1126*H1125</f>
        <v>2540.450655516875</v>
      </c>
      <c r="AI1125" s="649">
        <f t="shared" ref="AI1125" si="13517">+AI1126*H1125</f>
        <v>0</v>
      </c>
      <c r="AJ1125" s="649">
        <v>0</v>
      </c>
      <c r="AK1125" s="649">
        <v>0</v>
      </c>
      <c r="AL1125" s="649">
        <v>0</v>
      </c>
      <c r="AM1125" s="649">
        <v>0</v>
      </c>
      <c r="AN1125" s="649">
        <v>0</v>
      </c>
      <c r="AO1125" s="649">
        <v>0</v>
      </c>
      <c r="AP1125" s="649">
        <v>0</v>
      </c>
      <c r="AQ1125" s="649">
        <v>0</v>
      </c>
      <c r="AR1125" s="649">
        <v>0</v>
      </c>
      <c r="AS1125" s="649">
        <v>0</v>
      </c>
      <c r="AT1125" s="649">
        <v>0</v>
      </c>
      <c r="AU1125" s="649">
        <v>0</v>
      </c>
      <c r="AV1125" s="649">
        <v>0</v>
      </c>
      <c r="AW1125" s="613">
        <f t="shared" si="13257"/>
        <v>50809.013110337495</v>
      </c>
      <c r="AX1125" s="645">
        <f t="shared" si="13255"/>
        <v>0</v>
      </c>
      <c r="AY1125" s="656">
        <f t="shared" si="13256"/>
        <v>0</v>
      </c>
      <c r="AZ1125" s="591"/>
    </row>
    <row r="1126" spans="1:52" s="314" customFormat="1">
      <c r="A1126" s="642"/>
      <c r="B1126" s="636"/>
      <c r="C1126" s="636"/>
      <c r="D1126" s="651"/>
      <c r="E1126" s="652">
        <v>0.3</v>
      </c>
      <c r="F1126" s="652">
        <v>0.05</v>
      </c>
      <c r="G1126" s="653"/>
      <c r="H1126" s="640"/>
      <c r="I1126" s="640">
        <f t="shared" si="13152"/>
        <v>1.35</v>
      </c>
      <c r="J1126" s="658">
        <v>0</v>
      </c>
      <c r="K1126" s="658">
        <v>0</v>
      </c>
      <c r="L1126" s="658">
        <v>0</v>
      </c>
      <c r="M1126" s="658">
        <v>0</v>
      </c>
      <c r="N1126" s="658">
        <v>0</v>
      </c>
      <c r="O1126" s="658">
        <v>0.3</v>
      </c>
      <c r="P1126" s="658">
        <v>0</v>
      </c>
      <c r="Q1126" s="658">
        <v>0</v>
      </c>
      <c r="R1126" s="658">
        <v>0</v>
      </c>
      <c r="S1126" s="658">
        <v>0</v>
      </c>
      <c r="T1126" s="658">
        <v>0</v>
      </c>
      <c r="U1126" s="658">
        <v>0</v>
      </c>
      <c r="V1126" s="658">
        <v>0</v>
      </c>
      <c r="W1126" s="658">
        <v>0</v>
      </c>
      <c r="X1126" s="658">
        <v>0</v>
      </c>
      <c r="Y1126" s="658">
        <v>0</v>
      </c>
      <c r="Z1126" s="658">
        <v>0</v>
      </c>
      <c r="AA1126" s="658">
        <v>0.41</v>
      </c>
      <c r="AB1126" s="658">
        <v>0.59000000000000008</v>
      </c>
      <c r="AC1126" s="658">
        <v>0</v>
      </c>
      <c r="AD1126" s="658">
        <v>0</v>
      </c>
      <c r="AE1126" s="658">
        <v>0</v>
      </c>
      <c r="AF1126" s="658">
        <v>0</v>
      </c>
      <c r="AG1126" s="658">
        <v>0</v>
      </c>
      <c r="AH1126" s="658">
        <v>0.05</v>
      </c>
      <c r="AI1126" s="658">
        <v>0</v>
      </c>
      <c r="AJ1126" s="658">
        <v>0</v>
      </c>
      <c r="AK1126" s="658">
        <v>0</v>
      </c>
      <c r="AL1126" s="658">
        <v>0</v>
      </c>
      <c r="AM1126" s="658">
        <v>0</v>
      </c>
      <c r="AN1126" s="658">
        <v>0</v>
      </c>
      <c r="AO1126" s="658">
        <v>0</v>
      </c>
      <c r="AP1126" s="658">
        <v>0</v>
      </c>
      <c r="AQ1126" s="658">
        <v>0</v>
      </c>
      <c r="AR1126" s="658">
        <v>0</v>
      </c>
      <c r="AS1126" s="658">
        <v>0</v>
      </c>
      <c r="AT1126" s="658">
        <v>0</v>
      </c>
      <c r="AU1126" s="658">
        <v>0</v>
      </c>
      <c r="AV1126" s="658">
        <v>0</v>
      </c>
      <c r="AW1126" s="613">
        <f t="shared" si="13257"/>
        <v>1.35</v>
      </c>
      <c r="AX1126" s="645">
        <f t="shared" si="13255"/>
        <v>1.35</v>
      </c>
      <c r="AY1126" s="656" t="e">
        <f t="shared" si="13256"/>
        <v>#DIV/0!</v>
      </c>
      <c r="AZ1126" s="661"/>
    </row>
    <row r="1127" spans="1:52">
      <c r="A1127" s="590"/>
      <c r="B1127" s="646" t="s">
        <v>305</v>
      </c>
      <c r="C1127" s="646" t="s">
        <v>1267</v>
      </c>
      <c r="D1127" s="647" t="s">
        <v>1268</v>
      </c>
      <c r="E1127" s="648"/>
      <c r="F1127" s="648"/>
      <c r="G1127" s="649"/>
      <c r="H1127" s="650">
        <v>50809.013110337495</v>
      </c>
      <c r="I1127" s="650">
        <f t="shared" si="13152"/>
        <v>50809.013110337502</v>
      </c>
      <c r="J1127" s="649">
        <v>0</v>
      </c>
      <c r="K1127" s="649">
        <v>0</v>
      </c>
      <c r="L1127" s="649">
        <v>0</v>
      </c>
      <c r="M1127" s="649">
        <v>0</v>
      </c>
      <c r="N1127" s="649">
        <v>0</v>
      </c>
      <c r="O1127" s="649">
        <f t="shared" ref="O1127" si="13518">+O1128*H1127</f>
        <v>15242.703933101247</v>
      </c>
      <c r="P1127" s="649">
        <f t="shared" ref="P1127" si="13519">((P1128*$H1127)-((P1128*$H1127*$E1128)+(P1128*$H1127*$F1128)))</f>
        <v>0</v>
      </c>
      <c r="Q1127" s="649">
        <f t="shared" ref="Q1127" si="13520">((Q1128*$H1127)-((Q1128*$H1127*$E1128)+(Q1128*$H1127*$F1128)))</f>
        <v>0</v>
      </c>
      <c r="R1127" s="649">
        <f t="shared" ref="R1127" si="13521">((R1128*$H1127)-((R1128*$H1127*$E1128)+(R1128*$H1127*$F1128)))</f>
        <v>0</v>
      </c>
      <c r="S1127" s="649">
        <f t="shared" ref="S1127" si="13522">((S1128*$H1127)-((S1128*$H1127*$E1128)+(S1128*$H1127*$F1128)))</f>
        <v>0</v>
      </c>
      <c r="T1127" s="649">
        <f t="shared" ref="T1127" si="13523">((T1128*$H1127)-((T1128*$H1127*$E1128)+(T1128*$H1127*$F1128)))</f>
        <v>0</v>
      </c>
      <c r="U1127" s="649">
        <f t="shared" ref="U1127" si="13524">((U1128*$H1127)-((U1128*$H1127*$E1128)+(U1128*$H1127*$F1128)))</f>
        <v>0</v>
      </c>
      <c r="V1127" s="649">
        <f t="shared" ref="V1127" si="13525">((V1128*$H1127)-((V1128*$H1127*$E1128)+(V1128*$H1127*$F1128)))</f>
        <v>0</v>
      </c>
      <c r="W1127" s="649">
        <f t="shared" ref="W1127" si="13526">((W1128*$H1127)-((W1128*$H1127*$E1128)+(W1128*$H1127*$F1128)))</f>
        <v>0</v>
      </c>
      <c r="X1127" s="649">
        <f t="shared" ref="X1127" si="13527">((X1128*$H1127)-((X1128*$H1127*$E1128)+(X1128*$H1127*$F1128)))</f>
        <v>0</v>
      </c>
      <c r="Y1127" s="649">
        <f t="shared" ref="Y1127" si="13528">((Y1128*$H1127)-((Y1128*$H1127*$E1128)+(Y1128*$H1127*$F1128)))</f>
        <v>0</v>
      </c>
      <c r="Z1127" s="649">
        <f t="shared" ref="Z1127" si="13529">((Z1128*$H1127)-((Z1128*$H1127*$E1128)+(Z1128*$H1127*$F1128)))</f>
        <v>0</v>
      </c>
      <c r="AA1127" s="649">
        <f t="shared" ref="AA1127" si="13530">((AA1128*$H1127)-((AA1128*$H1127*$E1128)+(AA1128*$H1127*$F1128)))</f>
        <v>0</v>
      </c>
      <c r="AB1127" s="649">
        <f t="shared" ref="AB1127" si="13531">((AB1128*$H1127)-((AB1128*$H1127*$E1128)+(AB1128*$H1127*$F1128)))</f>
        <v>20476.032283466011</v>
      </c>
      <c r="AC1127" s="649">
        <f t="shared" ref="AC1127" si="13532">((AC1128*$H1127)-((AC1128*$H1127*$E1128)+(AC1128*$H1127*$F1128)))</f>
        <v>12549.826238253361</v>
      </c>
      <c r="AD1127" s="649">
        <f t="shared" ref="AD1127" si="13533">((AD1128*$H1127)-((AD1128*$H1127*$E1128)+(AD1128*$H1127*$F1128)))</f>
        <v>0</v>
      </c>
      <c r="AE1127" s="649">
        <f t="shared" ref="AE1127" si="13534">((AE1128*$H1127)-((AE1128*$H1127*$E1128)+(AE1128*$H1127*$F1128)))</f>
        <v>0</v>
      </c>
      <c r="AF1127" s="649">
        <f t="shared" ref="AF1127" si="13535">((AF1128*$H1127)-((AF1128*$H1127*$E1128)+(AF1128*$H1127*$F1128)))</f>
        <v>0</v>
      </c>
      <c r="AG1127" s="649">
        <f t="shared" ref="AG1127" si="13536">((AG1128*$H1127)-((AG1128*$H1127*$E1128)+(AG1128*$H1127*$F1128)))</f>
        <v>0</v>
      </c>
      <c r="AH1127" s="649">
        <f>+AH1128*H1127</f>
        <v>2540.450655516875</v>
      </c>
      <c r="AI1127" s="649">
        <f t="shared" ref="AI1127" si="13537">+AI1128*H1127</f>
        <v>0</v>
      </c>
      <c r="AJ1127" s="649">
        <v>0</v>
      </c>
      <c r="AK1127" s="649">
        <v>0</v>
      </c>
      <c r="AL1127" s="649">
        <v>0</v>
      </c>
      <c r="AM1127" s="649">
        <v>0</v>
      </c>
      <c r="AN1127" s="649">
        <v>0</v>
      </c>
      <c r="AO1127" s="649">
        <v>0</v>
      </c>
      <c r="AP1127" s="649">
        <v>0</v>
      </c>
      <c r="AQ1127" s="649">
        <v>0</v>
      </c>
      <c r="AR1127" s="649">
        <v>0</v>
      </c>
      <c r="AS1127" s="649">
        <v>0</v>
      </c>
      <c r="AT1127" s="649">
        <v>0</v>
      </c>
      <c r="AU1127" s="649">
        <v>0</v>
      </c>
      <c r="AV1127" s="649">
        <v>0</v>
      </c>
      <c r="AW1127" s="613">
        <f t="shared" si="13257"/>
        <v>50809.013110337502</v>
      </c>
      <c r="AX1127" s="645">
        <f t="shared" si="13255"/>
        <v>0</v>
      </c>
      <c r="AY1127" s="656">
        <f t="shared" si="13256"/>
        <v>0</v>
      </c>
      <c r="AZ1127" s="591"/>
    </row>
    <row r="1128" spans="1:52" s="314" customFormat="1">
      <c r="A1128" s="642"/>
      <c r="B1128" s="636"/>
      <c r="C1128" s="636"/>
      <c r="D1128" s="651"/>
      <c r="E1128" s="652">
        <v>0.3</v>
      </c>
      <c r="F1128" s="652">
        <v>0.05</v>
      </c>
      <c r="G1128" s="653"/>
      <c r="H1128" s="640"/>
      <c r="I1128" s="640">
        <f t="shared" si="13152"/>
        <v>1.3499999999999999</v>
      </c>
      <c r="J1128" s="658">
        <v>0</v>
      </c>
      <c r="K1128" s="658">
        <v>0</v>
      </c>
      <c r="L1128" s="658">
        <v>0</v>
      </c>
      <c r="M1128" s="658">
        <v>0</v>
      </c>
      <c r="N1128" s="658">
        <v>0</v>
      </c>
      <c r="O1128" s="658">
        <v>0.3</v>
      </c>
      <c r="P1128" s="658">
        <v>0</v>
      </c>
      <c r="Q1128" s="658">
        <v>0</v>
      </c>
      <c r="R1128" s="658">
        <v>0</v>
      </c>
      <c r="S1128" s="658">
        <v>0</v>
      </c>
      <c r="T1128" s="658">
        <v>0</v>
      </c>
      <c r="U1128" s="658">
        <v>0</v>
      </c>
      <c r="V1128" s="658">
        <v>0</v>
      </c>
      <c r="W1128" s="658">
        <v>0</v>
      </c>
      <c r="X1128" s="658">
        <v>0</v>
      </c>
      <c r="Y1128" s="658">
        <v>0</v>
      </c>
      <c r="Z1128" s="658">
        <v>0</v>
      </c>
      <c r="AA1128" s="658">
        <v>0</v>
      </c>
      <c r="AB1128" s="658">
        <v>0.62</v>
      </c>
      <c r="AC1128" s="658">
        <v>0.38</v>
      </c>
      <c r="AD1128" s="658">
        <v>0</v>
      </c>
      <c r="AE1128" s="658">
        <v>0</v>
      </c>
      <c r="AF1128" s="658">
        <v>0</v>
      </c>
      <c r="AG1128" s="658">
        <v>0</v>
      </c>
      <c r="AH1128" s="658">
        <v>0.05</v>
      </c>
      <c r="AI1128" s="658">
        <v>0</v>
      </c>
      <c r="AJ1128" s="658">
        <v>0</v>
      </c>
      <c r="AK1128" s="658">
        <v>0</v>
      </c>
      <c r="AL1128" s="658">
        <v>0</v>
      </c>
      <c r="AM1128" s="658">
        <v>0</v>
      </c>
      <c r="AN1128" s="658">
        <v>0</v>
      </c>
      <c r="AO1128" s="658">
        <v>0</v>
      </c>
      <c r="AP1128" s="658">
        <v>0</v>
      </c>
      <c r="AQ1128" s="658">
        <v>0</v>
      </c>
      <c r="AR1128" s="658">
        <v>0</v>
      </c>
      <c r="AS1128" s="658">
        <v>0</v>
      </c>
      <c r="AT1128" s="658">
        <v>0</v>
      </c>
      <c r="AU1128" s="658">
        <v>0</v>
      </c>
      <c r="AV1128" s="658">
        <v>0</v>
      </c>
      <c r="AW1128" s="613">
        <f t="shared" si="13257"/>
        <v>1.3499999999999999</v>
      </c>
      <c r="AX1128" s="645">
        <f t="shared" si="13255"/>
        <v>1.3499999999999999</v>
      </c>
      <c r="AY1128" s="656" t="e">
        <f t="shared" si="13256"/>
        <v>#DIV/0!</v>
      </c>
      <c r="AZ1128" s="661"/>
    </row>
    <row r="1129" spans="1:52">
      <c r="A1129" s="590"/>
      <c r="B1129" s="646" t="s">
        <v>305</v>
      </c>
      <c r="C1129" s="646" t="s">
        <v>1269</v>
      </c>
      <c r="D1129" s="647" t="s">
        <v>1270</v>
      </c>
      <c r="E1129" s="648"/>
      <c r="F1129" s="648"/>
      <c r="G1129" s="649"/>
      <c r="H1129" s="650">
        <v>50809.013110337495</v>
      </c>
      <c r="I1129" s="650">
        <f t="shared" si="13152"/>
        <v>50809.013110337502</v>
      </c>
      <c r="J1129" s="649">
        <v>0</v>
      </c>
      <c r="K1129" s="649">
        <v>0</v>
      </c>
      <c r="L1129" s="649">
        <v>0</v>
      </c>
      <c r="M1129" s="649">
        <v>0</v>
      </c>
      <c r="N1129" s="649">
        <v>0</v>
      </c>
      <c r="O1129" s="649">
        <f t="shared" ref="O1129" si="13538">+O1130*H1129</f>
        <v>15242.703933101247</v>
      </c>
      <c r="P1129" s="649">
        <f t="shared" ref="P1129" si="13539">((P1130*$H1129)-((P1130*$H1129*$E1130)+(P1130*$H1129*$F1130)))</f>
        <v>0</v>
      </c>
      <c r="Q1129" s="649">
        <f t="shared" ref="Q1129" si="13540">((Q1130*$H1129)-((Q1130*$H1129*$E1130)+(Q1130*$H1129*$F1130)))</f>
        <v>0</v>
      </c>
      <c r="R1129" s="649">
        <f t="shared" ref="R1129" si="13541">((R1130*$H1129)-((R1130*$H1129*$E1130)+(R1130*$H1129*$F1130)))</f>
        <v>0</v>
      </c>
      <c r="S1129" s="649">
        <f t="shared" ref="S1129" si="13542">((S1130*$H1129)-((S1130*$H1129*$E1130)+(S1130*$H1129*$F1130)))</f>
        <v>0</v>
      </c>
      <c r="T1129" s="649">
        <f t="shared" ref="T1129" si="13543">((T1130*$H1129)-((T1130*$H1129*$E1130)+(T1130*$H1129*$F1130)))</f>
        <v>0</v>
      </c>
      <c r="U1129" s="649">
        <f t="shared" ref="U1129" si="13544">((U1130*$H1129)-((U1130*$H1129*$E1130)+(U1130*$H1129*$F1130)))</f>
        <v>0</v>
      </c>
      <c r="V1129" s="649">
        <f t="shared" ref="V1129" si="13545">((V1130*$H1129)-((V1130*$H1129*$E1130)+(V1130*$H1129*$F1130)))</f>
        <v>0</v>
      </c>
      <c r="W1129" s="649">
        <f t="shared" ref="W1129" si="13546">((W1130*$H1129)-((W1130*$H1129*$E1130)+(W1130*$H1129*$F1130)))</f>
        <v>0</v>
      </c>
      <c r="X1129" s="649">
        <f t="shared" ref="X1129" si="13547">((X1130*$H1129)-((X1130*$H1129*$E1130)+(X1130*$H1129*$F1130)))</f>
        <v>0</v>
      </c>
      <c r="Y1129" s="649">
        <f t="shared" ref="Y1129" si="13548">((Y1130*$H1129)-((Y1130*$H1129*$E1130)+(Y1130*$H1129*$F1130)))</f>
        <v>0</v>
      </c>
      <c r="Z1129" s="649">
        <f t="shared" ref="Z1129" si="13549">((Z1130*$H1129)-((Z1130*$H1129*$E1130)+(Z1130*$H1129*$F1130)))</f>
        <v>0</v>
      </c>
      <c r="AA1129" s="649">
        <f t="shared" ref="AA1129" si="13550">((AA1130*$H1129)-((AA1130*$H1129*$E1130)+(AA1130*$H1129*$F1130)))</f>
        <v>0</v>
      </c>
      <c r="AB1129" s="649">
        <f t="shared" ref="AB1129" si="13551">((AB1130*$H1129)-((AB1130*$H1129*$E1130)+(AB1130*$H1129*$F1130)))</f>
        <v>20476.032283466011</v>
      </c>
      <c r="AC1129" s="649">
        <f t="shared" ref="AC1129" si="13552">((AC1130*$H1129)-((AC1130*$H1129*$E1130)+(AC1130*$H1129*$F1130)))</f>
        <v>12549.826238253361</v>
      </c>
      <c r="AD1129" s="649">
        <f t="shared" ref="AD1129" si="13553">((AD1130*$H1129)-((AD1130*$H1129*$E1130)+(AD1130*$H1129*$F1130)))</f>
        <v>0</v>
      </c>
      <c r="AE1129" s="649">
        <f t="shared" ref="AE1129" si="13554">((AE1130*$H1129)-((AE1130*$H1129*$E1130)+(AE1130*$H1129*$F1130)))</f>
        <v>0</v>
      </c>
      <c r="AF1129" s="649">
        <f t="shared" ref="AF1129" si="13555">((AF1130*$H1129)-((AF1130*$H1129*$E1130)+(AF1130*$H1129*$F1130)))</f>
        <v>0</v>
      </c>
      <c r="AG1129" s="649">
        <f t="shared" ref="AG1129" si="13556">((AG1130*$H1129)-((AG1130*$H1129*$E1130)+(AG1130*$H1129*$F1130)))</f>
        <v>0</v>
      </c>
      <c r="AH1129" s="649">
        <f>+AH1130*H1129</f>
        <v>2540.450655516875</v>
      </c>
      <c r="AI1129" s="649">
        <f t="shared" ref="AI1129" si="13557">+AI1130*H1129</f>
        <v>0</v>
      </c>
      <c r="AJ1129" s="649">
        <v>0</v>
      </c>
      <c r="AK1129" s="649">
        <v>0</v>
      </c>
      <c r="AL1129" s="649">
        <v>0</v>
      </c>
      <c r="AM1129" s="649">
        <v>0</v>
      </c>
      <c r="AN1129" s="649">
        <v>0</v>
      </c>
      <c r="AO1129" s="649">
        <v>0</v>
      </c>
      <c r="AP1129" s="649">
        <v>0</v>
      </c>
      <c r="AQ1129" s="649">
        <v>0</v>
      </c>
      <c r="AR1129" s="649">
        <v>0</v>
      </c>
      <c r="AS1129" s="649">
        <v>0</v>
      </c>
      <c r="AT1129" s="649">
        <v>0</v>
      </c>
      <c r="AU1129" s="649">
        <v>0</v>
      </c>
      <c r="AV1129" s="649">
        <v>0</v>
      </c>
      <c r="AW1129" s="613">
        <f t="shared" si="13257"/>
        <v>50809.013110337502</v>
      </c>
      <c r="AX1129" s="645">
        <f t="shared" si="13255"/>
        <v>0</v>
      </c>
      <c r="AY1129" s="656">
        <f t="shared" si="13256"/>
        <v>0</v>
      </c>
      <c r="AZ1129" s="591"/>
    </row>
    <row r="1130" spans="1:52" s="314" customFormat="1">
      <c r="A1130" s="642"/>
      <c r="B1130" s="636"/>
      <c r="C1130" s="636"/>
      <c r="D1130" s="651"/>
      <c r="E1130" s="652">
        <v>0.3</v>
      </c>
      <c r="F1130" s="652">
        <v>0.05</v>
      </c>
      <c r="G1130" s="653"/>
      <c r="H1130" s="640"/>
      <c r="I1130" s="640">
        <f t="shared" si="13152"/>
        <v>1.3499999999999999</v>
      </c>
      <c r="J1130" s="658">
        <v>0</v>
      </c>
      <c r="K1130" s="658">
        <v>0</v>
      </c>
      <c r="L1130" s="658">
        <v>0</v>
      </c>
      <c r="M1130" s="658">
        <v>0</v>
      </c>
      <c r="N1130" s="658">
        <v>0</v>
      </c>
      <c r="O1130" s="658">
        <v>0.3</v>
      </c>
      <c r="P1130" s="658">
        <v>0</v>
      </c>
      <c r="Q1130" s="658">
        <v>0</v>
      </c>
      <c r="R1130" s="658">
        <v>0</v>
      </c>
      <c r="S1130" s="658">
        <v>0</v>
      </c>
      <c r="T1130" s="658">
        <v>0</v>
      </c>
      <c r="U1130" s="658">
        <v>0</v>
      </c>
      <c r="V1130" s="658">
        <v>0</v>
      </c>
      <c r="W1130" s="658">
        <v>0</v>
      </c>
      <c r="X1130" s="658">
        <v>0</v>
      </c>
      <c r="Y1130" s="658">
        <v>0</v>
      </c>
      <c r="Z1130" s="658">
        <v>0</v>
      </c>
      <c r="AA1130" s="658">
        <v>0</v>
      </c>
      <c r="AB1130" s="658">
        <v>0.62</v>
      </c>
      <c r="AC1130" s="658">
        <v>0.38</v>
      </c>
      <c r="AD1130" s="658">
        <v>0</v>
      </c>
      <c r="AE1130" s="658">
        <v>0</v>
      </c>
      <c r="AF1130" s="658">
        <v>0</v>
      </c>
      <c r="AG1130" s="658">
        <v>0</v>
      </c>
      <c r="AH1130" s="658">
        <v>0.05</v>
      </c>
      <c r="AI1130" s="658">
        <v>0</v>
      </c>
      <c r="AJ1130" s="658">
        <v>0</v>
      </c>
      <c r="AK1130" s="658">
        <v>0</v>
      </c>
      <c r="AL1130" s="658">
        <v>0</v>
      </c>
      <c r="AM1130" s="658">
        <v>0</v>
      </c>
      <c r="AN1130" s="658">
        <v>0</v>
      </c>
      <c r="AO1130" s="658">
        <v>0</v>
      </c>
      <c r="AP1130" s="658">
        <v>0</v>
      </c>
      <c r="AQ1130" s="658">
        <v>0</v>
      </c>
      <c r="AR1130" s="658">
        <v>0</v>
      </c>
      <c r="AS1130" s="658">
        <v>0</v>
      </c>
      <c r="AT1130" s="658">
        <v>0</v>
      </c>
      <c r="AU1130" s="658">
        <v>0</v>
      </c>
      <c r="AV1130" s="658">
        <v>0</v>
      </c>
      <c r="AW1130" s="613">
        <f t="shared" si="13257"/>
        <v>1.3499999999999999</v>
      </c>
      <c r="AX1130" s="645">
        <f t="shared" si="13255"/>
        <v>1.3499999999999999</v>
      </c>
      <c r="AY1130" s="656" t="e">
        <f t="shared" si="13256"/>
        <v>#DIV/0!</v>
      </c>
      <c r="AZ1130" s="661"/>
    </row>
    <row r="1131" spans="1:52">
      <c r="A1131" s="590"/>
      <c r="B1131" s="646" t="s">
        <v>305</v>
      </c>
      <c r="C1131" s="646" t="s">
        <v>1271</v>
      </c>
      <c r="D1131" s="647" t="s">
        <v>1272</v>
      </c>
      <c r="E1131" s="648"/>
      <c r="F1131" s="648"/>
      <c r="G1131" s="649"/>
      <c r="H1131" s="650">
        <v>50809.013110337495</v>
      </c>
      <c r="I1131" s="650">
        <f t="shared" si="13152"/>
        <v>50809.013110337495</v>
      </c>
      <c r="J1131" s="649">
        <v>0</v>
      </c>
      <c r="K1131" s="649">
        <v>0</v>
      </c>
      <c r="L1131" s="649">
        <v>0</v>
      </c>
      <c r="M1131" s="649">
        <v>0</v>
      </c>
      <c r="N1131" s="649">
        <v>0</v>
      </c>
      <c r="O1131" s="649">
        <f t="shared" ref="O1131" si="13558">+O1132*H1131</f>
        <v>15242.703933101247</v>
      </c>
      <c r="P1131" s="649">
        <f t="shared" ref="P1131" si="13559">((P1132*$H1131)-((P1132*$H1131*$E1132)+(P1132*$H1131*$F1132)))</f>
        <v>0</v>
      </c>
      <c r="Q1131" s="649">
        <f t="shared" ref="Q1131" si="13560">((Q1132*$H1131)-((Q1132*$H1131*$E1132)+(Q1132*$H1131*$F1132)))</f>
        <v>0</v>
      </c>
      <c r="R1131" s="649">
        <f t="shared" ref="R1131" si="13561">((R1132*$H1131)-((R1132*$H1131*$E1132)+(R1132*$H1131*$F1132)))</f>
        <v>19154.997942597234</v>
      </c>
      <c r="S1131" s="649">
        <f t="shared" ref="S1131" si="13562">((S1132*$H1131)-((S1132*$H1131*$E1132)+(S1132*$H1131*$F1132)))</f>
        <v>13870.860579122136</v>
      </c>
      <c r="T1131" s="649">
        <f t="shared" ref="T1131" si="13563">((T1132*$H1131)-((T1132*$H1131*$E1132)+(T1132*$H1131*$F1132)))</f>
        <v>0</v>
      </c>
      <c r="U1131" s="649">
        <f t="shared" ref="U1131" si="13564">((U1132*$H1131)-((U1132*$H1131*$E1132)+(U1132*$H1131*$F1132)))</f>
        <v>0</v>
      </c>
      <c r="V1131" s="649">
        <f t="shared" ref="V1131" si="13565">((V1132*$H1131)-((V1132*$H1131*$E1132)+(V1132*$H1131*$F1132)))</f>
        <v>0</v>
      </c>
      <c r="W1131" s="649">
        <f t="shared" ref="W1131" si="13566">((W1132*$H1131)-((W1132*$H1131*$E1132)+(W1132*$H1131*$F1132)))</f>
        <v>0</v>
      </c>
      <c r="X1131" s="649">
        <f t="shared" ref="X1131" si="13567">((X1132*$H1131)-((X1132*$H1131*$E1132)+(X1132*$H1131*$F1132)))</f>
        <v>0</v>
      </c>
      <c r="Y1131" s="649">
        <f t="shared" ref="Y1131" si="13568">((Y1132*$H1131)-((Y1132*$H1131*$E1132)+(Y1132*$H1131*$F1132)))</f>
        <v>0</v>
      </c>
      <c r="Z1131" s="649">
        <f t="shared" ref="Z1131" si="13569">((Z1132*$H1131)-((Z1132*$H1131*$E1132)+(Z1132*$H1131*$F1132)))</f>
        <v>0</v>
      </c>
      <c r="AA1131" s="649">
        <f t="shared" ref="AA1131" si="13570">((AA1132*$H1131)-((AA1132*$H1131*$E1132)+(AA1132*$H1131*$F1132)))</f>
        <v>0</v>
      </c>
      <c r="AB1131" s="649">
        <f t="shared" ref="AB1131" si="13571">((AB1132*$H1131)-((AB1132*$H1131*$E1132)+(AB1132*$H1131*$F1132)))</f>
        <v>0</v>
      </c>
      <c r="AC1131" s="649">
        <f t="shared" ref="AC1131" si="13572">((AC1132*$H1131)-((AC1132*$H1131*$E1132)+(AC1132*$H1131*$F1132)))</f>
        <v>0</v>
      </c>
      <c r="AD1131" s="649">
        <f t="shared" ref="AD1131" si="13573">((AD1132*$H1131)-((AD1132*$H1131*$E1132)+(AD1132*$H1131*$F1132)))</f>
        <v>0</v>
      </c>
      <c r="AE1131" s="649">
        <f t="shared" ref="AE1131" si="13574">((AE1132*$H1131)-((AE1132*$H1131*$E1132)+(AE1132*$H1131*$F1132)))</f>
        <v>0</v>
      </c>
      <c r="AF1131" s="649">
        <f t="shared" ref="AF1131" si="13575">((AF1132*$H1131)-((AF1132*$H1131*$E1132)+(AF1132*$H1131*$F1132)))</f>
        <v>0</v>
      </c>
      <c r="AG1131" s="649">
        <f t="shared" ref="AG1131" si="13576">((AG1132*$H1131)-((AG1132*$H1131*$E1132)+(AG1132*$H1131*$F1132)))</f>
        <v>0</v>
      </c>
      <c r="AH1131" s="649">
        <f>+AH1132*H1131</f>
        <v>2540.450655516875</v>
      </c>
      <c r="AI1131" s="649">
        <f t="shared" ref="AI1131" si="13577">+AI1132*H1131</f>
        <v>0</v>
      </c>
      <c r="AJ1131" s="649">
        <v>0</v>
      </c>
      <c r="AK1131" s="649">
        <v>0</v>
      </c>
      <c r="AL1131" s="649">
        <v>0</v>
      </c>
      <c r="AM1131" s="649">
        <v>0</v>
      </c>
      <c r="AN1131" s="649">
        <v>0</v>
      </c>
      <c r="AO1131" s="649">
        <v>0</v>
      </c>
      <c r="AP1131" s="649">
        <v>0</v>
      </c>
      <c r="AQ1131" s="649">
        <v>0</v>
      </c>
      <c r="AR1131" s="649">
        <v>0</v>
      </c>
      <c r="AS1131" s="649">
        <v>0</v>
      </c>
      <c r="AT1131" s="649">
        <v>0</v>
      </c>
      <c r="AU1131" s="649">
        <v>0</v>
      </c>
      <c r="AV1131" s="649">
        <v>0</v>
      </c>
      <c r="AW1131" s="613">
        <f t="shared" si="13257"/>
        <v>50809.013110337495</v>
      </c>
      <c r="AX1131" s="645">
        <f t="shared" si="13255"/>
        <v>0</v>
      </c>
      <c r="AY1131" s="656">
        <f t="shared" si="13256"/>
        <v>0</v>
      </c>
      <c r="AZ1131" s="591"/>
    </row>
    <row r="1132" spans="1:52" s="314" customFormat="1">
      <c r="A1132" s="642"/>
      <c r="B1132" s="636"/>
      <c r="C1132" s="636"/>
      <c r="D1132" s="651"/>
      <c r="E1132" s="652">
        <v>0.3</v>
      </c>
      <c r="F1132" s="652">
        <v>0.05</v>
      </c>
      <c r="G1132" s="653"/>
      <c r="H1132" s="640"/>
      <c r="I1132" s="640">
        <f t="shared" si="13152"/>
        <v>1.3499999999999999</v>
      </c>
      <c r="J1132" s="658">
        <v>0</v>
      </c>
      <c r="K1132" s="658">
        <v>0</v>
      </c>
      <c r="L1132" s="658">
        <v>0</v>
      </c>
      <c r="M1132" s="658">
        <v>0</v>
      </c>
      <c r="N1132" s="658">
        <v>0</v>
      </c>
      <c r="O1132" s="658">
        <v>0.3</v>
      </c>
      <c r="P1132" s="658">
        <v>0</v>
      </c>
      <c r="Q1132" s="658">
        <v>0</v>
      </c>
      <c r="R1132" s="658">
        <v>0.57999999999999996</v>
      </c>
      <c r="S1132" s="658">
        <v>0.42000000000000004</v>
      </c>
      <c r="T1132" s="658">
        <v>0</v>
      </c>
      <c r="U1132" s="658">
        <v>0</v>
      </c>
      <c r="V1132" s="658">
        <v>0</v>
      </c>
      <c r="W1132" s="658">
        <v>0</v>
      </c>
      <c r="X1132" s="658">
        <v>0</v>
      </c>
      <c r="Y1132" s="658">
        <v>0</v>
      </c>
      <c r="Z1132" s="658">
        <v>0</v>
      </c>
      <c r="AA1132" s="658">
        <v>0</v>
      </c>
      <c r="AB1132" s="658">
        <v>0</v>
      </c>
      <c r="AC1132" s="658">
        <v>0</v>
      </c>
      <c r="AD1132" s="658">
        <v>0</v>
      </c>
      <c r="AE1132" s="658">
        <v>0</v>
      </c>
      <c r="AF1132" s="658">
        <v>0</v>
      </c>
      <c r="AG1132" s="658">
        <v>0</v>
      </c>
      <c r="AH1132" s="658">
        <v>0.05</v>
      </c>
      <c r="AI1132" s="658">
        <v>0</v>
      </c>
      <c r="AJ1132" s="658">
        <v>0</v>
      </c>
      <c r="AK1132" s="658">
        <v>0</v>
      </c>
      <c r="AL1132" s="658">
        <v>0</v>
      </c>
      <c r="AM1132" s="658">
        <v>0</v>
      </c>
      <c r="AN1132" s="658">
        <v>0</v>
      </c>
      <c r="AO1132" s="658">
        <v>0</v>
      </c>
      <c r="AP1132" s="658">
        <v>0</v>
      </c>
      <c r="AQ1132" s="658">
        <v>0</v>
      </c>
      <c r="AR1132" s="658">
        <v>0</v>
      </c>
      <c r="AS1132" s="658">
        <v>0</v>
      </c>
      <c r="AT1132" s="658">
        <v>0</v>
      </c>
      <c r="AU1132" s="658">
        <v>0</v>
      </c>
      <c r="AV1132" s="658">
        <v>0</v>
      </c>
      <c r="AW1132" s="613">
        <f t="shared" si="13257"/>
        <v>1.3499999999999999</v>
      </c>
      <c r="AX1132" s="645">
        <f t="shared" si="13255"/>
        <v>1.3499999999999999</v>
      </c>
      <c r="AY1132" s="656" t="e">
        <f t="shared" si="13256"/>
        <v>#DIV/0!</v>
      </c>
      <c r="AZ1132" s="661"/>
    </row>
    <row r="1133" spans="1:52">
      <c r="A1133" s="590"/>
      <c r="B1133" s="646" t="s">
        <v>305</v>
      </c>
      <c r="C1133" s="646" t="s">
        <v>1273</v>
      </c>
      <c r="D1133" s="647" t="s">
        <v>1274</v>
      </c>
      <c r="E1133" s="648"/>
      <c r="F1133" s="648"/>
      <c r="G1133" s="649"/>
      <c r="H1133" s="650">
        <v>30042.984599104511</v>
      </c>
      <c r="I1133" s="650">
        <f t="shared" si="13152"/>
        <v>30042.984599104515</v>
      </c>
      <c r="J1133" s="649">
        <v>0</v>
      </c>
      <c r="K1133" s="649">
        <v>0</v>
      </c>
      <c r="L1133" s="649">
        <v>0</v>
      </c>
      <c r="M1133" s="649">
        <v>0</v>
      </c>
      <c r="N1133" s="649">
        <v>0</v>
      </c>
      <c r="O1133" s="649">
        <f t="shared" ref="O1133" si="13578">+O1134*H1133</f>
        <v>9012.8953797313534</v>
      </c>
      <c r="P1133" s="649">
        <f t="shared" ref="P1133" si="13579">((P1134*$H1133)-((P1134*$H1133*$E1134)+(P1134*$H1133*$F1134)))</f>
        <v>0</v>
      </c>
      <c r="Q1133" s="649">
        <f t="shared" ref="Q1133" si="13580">((Q1134*$H1133)-((Q1134*$H1133*$E1134)+(Q1134*$H1133*$F1134)))</f>
        <v>0</v>
      </c>
      <c r="R1133" s="649">
        <f t="shared" ref="R1133" si="13581">((R1134*$H1133)-((R1134*$H1133*$E1134)+(R1134*$H1133*$F1134)))</f>
        <v>1757.514599047614</v>
      </c>
      <c r="S1133" s="649">
        <f t="shared" ref="S1133" si="13582">((S1134*$H1133)-((S1134*$H1133*$E1134)+(S1134*$H1133*$F1134)))</f>
        <v>13474.278592698374</v>
      </c>
      <c r="T1133" s="649">
        <f t="shared" ref="T1133" si="13583">((T1134*$H1133)-((T1134*$H1133*$E1134)+(T1134*$H1133*$F1134)))</f>
        <v>4296.146797671945</v>
      </c>
      <c r="U1133" s="649">
        <f t="shared" ref="U1133" si="13584">((U1134*$H1133)-((U1134*$H1133*$E1134)+(U1134*$H1133*$F1134)))</f>
        <v>0</v>
      </c>
      <c r="V1133" s="649">
        <f t="shared" ref="V1133" si="13585">((V1134*$H1133)-((V1134*$H1133*$E1134)+(V1134*$H1133*$F1134)))</f>
        <v>0</v>
      </c>
      <c r="W1133" s="649">
        <f t="shared" ref="W1133" si="13586">((W1134*$H1133)-((W1134*$H1133*$E1134)+(W1134*$H1133*$F1134)))</f>
        <v>0</v>
      </c>
      <c r="X1133" s="649">
        <f t="shared" ref="X1133" si="13587">((X1134*$H1133)-((X1134*$H1133*$E1134)+(X1134*$H1133*$F1134)))</f>
        <v>0</v>
      </c>
      <c r="Y1133" s="649">
        <f t="shared" ref="Y1133" si="13588">((Y1134*$H1133)-((Y1134*$H1133*$E1134)+(Y1134*$H1133*$F1134)))</f>
        <v>0</v>
      </c>
      <c r="Z1133" s="649">
        <f t="shared" ref="Z1133" si="13589">((Z1134*$H1133)-((Z1134*$H1133*$E1134)+(Z1134*$H1133*$F1134)))</f>
        <v>0</v>
      </c>
      <c r="AA1133" s="649">
        <f t="shared" ref="AA1133" si="13590">((AA1134*$H1133)-((AA1134*$H1133*$E1134)+(AA1134*$H1133*$F1134)))</f>
        <v>0</v>
      </c>
      <c r="AB1133" s="649">
        <f t="shared" ref="AB1133" si="13591">((AB1134*$H1133)-((AB1134*$H1133*$E1134)+(AB1134*$H1133*$F1134)))</f>
        <v>0</v>
      </c>
      <c r="AC1133" s="649">
        <f t="shared" ref="AC1133" si="13592">((AC1134*$H1133)-((AC1134*$H1133*$E1134)+(AC1134*$H1133*$F1134)))</f>
        <v>0</v>
      </c>
      <c r="AD1133" s="649">
        <f t="shared" ref="AD1133" si="13593">((AD1134*$H1133)-((AD1134*$H1133*$E1134)+(AD1134*$H1133*$F1134)))</f>
        <v>0</v>
      </c>
      <c r="AE1133" s="649">
        <f t="shared" ref="AE1133" si="13594">((AE1134*$H1133)-((AE1134*$H1133*$E1134)+(AE1134*$H1133*$F1134)))</f>
        <v>0</v>
      </c>
      <c r="AF1133" s="649">
        <f t="shared" ref="AF1133" si="13595">((AF1134*$H1133)-((AF1134*$H1133*$E1134)+(AF1134*$H1133*$F1134)))</f>
        <v>0</v>
      </c>
      <c r="AG1133" s="649">
        <f t="shared" ref="AG1133" si="13596">((AG1134*$H1133)-((AG1134*$H1133*$E1134)+(AG1134*$H1133*$F1134)))</f>
        <v>0</v>
      </c>
      <c r="AH1133" s="649">
        <f>+AH1134*H1133</f>
        <v>1502.1492299552256</v>
      </c>
      <c r="AI1133" s="649">
        <f t="shared" ref="AI1133" si="13597">+AI1134*H1133</f>
        <v>0</v>
      </c>
      <c r="AJ1133" s="649">
        <v>0</v>
      </c>
      <c r="AK1133" s="649">
        <v>0</v>
      </c>
      <c r="AL1133" s="649">
        <v>0</v>
      </c>
      <c r="AM1133" s="649">
        <v>0</v>
      </c>
      <c r="AN1133" s="649">
        <v>0</v>
      </c>
      <c r="AO1133" s="649">
        <v>0</v>
      </c>
      <c r="AP1133" s="649">
        <v>0</v>
      </c>
      <c r="AQ1133" s="649">
        <v>0</v>
      </c>
      <c r="AR1133" s="649">
        <v>0</v>
      </c>
      <c r="AS1133" s="649">
        <v>0</v>
      </c>
      <c r="AT1133" s="649">
        <v>0</v>
      </c>
      <c r="AU1133" s="649">
        <v>0</v>
      </c>
      <c r="AV1133" s="649">
        <v>0</v>
      </c>
      <c r="AW1133" s="613">
        <f t="shared" si="13257"/>
        <v>30042.984599104515</v>
      </c>
      <c r="AX1133" s="645">
        <f t="shared" si="13255"/>
        <v>0</v>
      </c>
      <c r="AY1133" s="656">
        <f t="shared" si="13256"/>
        <v>0</v>
      </c>
      <c r="AZ1133" s="591"/>
    </row>
    <row r="1134" spans="1:52" s="314" customFormat="1">
      <c r="A1134" s="642"/>
      <c r="B1134" s="636"/>
      <c r="C1134" s="636"/>
      <c r="D1134" s="651"/>
      <c r="E1134" s="652">
        <v>0.3</v>
      </c>
      <c r="F1134" s="652">
        <v>0.05</v>
      </c>
      <c r="G1134" s="653"/>
      <c r="H1134" s="640"/>
      <c r="I1134" s="640">
        <f t="shared" si="13152"/>
        <v>1.35</v>
      </c>
      <c r="J1134" s="658">
        <v>0</v>
      </c>
      <c r="K1134" s="658">
        <v>0</v>
      </c>
      <c r="L1134" s="658">
        <v>0</v>
      </c>
      <c r="M1134" s="658">
        <v>0</v>
      </c>
      <c r="N1134" s="658">
        <v>0</v>
      </c>
      <c r="O1134" s="658">
        <v>0.3</v>
      </c>
      <c r="P1134" s="658">
        <v>0</v>
      </c>
      <c r="Q1134" s="658">
        <v>0</v>
      </c>
      <c r="R1134" s="658">
        <v>0.09</v>
      </c>
      <c r="S1134" s="658">
        <v>0.69000000000000006</v>
      </c>
      <c r="T1134" s="658">
        <v>0.21999999999999997</v>
      </c>
      <c r="U1134" s="658">
        <v>0</v>
      </c>
      <c r="V1134" s="658">
        <v>0</v>
      </c>
      <c r="W1134" s="658">
        <v>0</v>
      </c>
      <c r="X1134" s="658">
        <v>0</v>
      </c>
      <c r="Y1134" s="658">
        <v>0</v>
      </c>
      <c r="Z1134" s="658">
        <v>0</v>
      </c>
      <c r="AA1134" s="658">
        <v>0</v>
      </c>
      <c r="AB1134" s="658">
        <v>0</v>
      </c>
      <c r="AC1134" s="658">
        <v>0</v>
      </c>
      <c r="AD1134" s="658">
        <v>0</v>
      </c>
      <c r="AE1134" s="658">
        <v>0</v>
      </c>
      <c r="AF1134" s="658">
        <v>0</v>
      </c>
      <c r="AG1134" s="658">
        <v>0</v>
      </c>
      <c r="AH1134" s="658">
        <v>0.05</v>
      </c>
      <c r="AI1134" s="658">
        <v>0</v>
      </c>
      <c r="AJ1134" s="658">
        <v>0</v>
      </c>
      <c r="AK1134" s="658">
        <v>0</v>
      </c>
      <c r="AL1134" s="658">
        <v>0</v>
      </c>
      <c r="AM1134" s="658">
        <v>0</v>
      </c>
      <c r="AN1134" s="658">
        <v>0</v>
      </c>
      <c r="AO1134" s="658">
        <v>0</v>
      </c>
      <c r="AP1134" s="658">
        <v>0</v>
      </c>
      <c r="AQ1134" s="658">
        <v>0</v>
      </c>
      <c r="AR1134" s="658">
        <v>0</v>
      </c>
      <c r="AS1134" s="658">
        <v>0</v>
      </c>
      <c r="AT1134" s="658">
        <v>0</v>
      </c>
      <c r="AU1134" s="658">
        <v>0</v>
      </c>
      <c r="AV1134" s="658">
        <v>0</v>
      </c>
      <c r="AW1134" s="613">
        <f t="shared" si="13257"/>
        <v>1.35</v>
      </c>
      <c r="AX1134" s="645">
        <f t="shared" si="13255"/>
        <v>1.35</v>
      </c>
      <c r="AY1134" s="656" t="e">
        <f t="shared" si="13256"/>
        <v>#DIV/0!</v>
      </c>
      <c r="AZ1134" s="661"/>
    </row>
    <row r="1135" spans="1:52">
      <c r="A1135" s="590"/>
      <c r="B1135" s="629" t="s">
        <v>278</v>
      </c>
      <c r="C1135" s="629" t="s">
        <v>1275</v>
      </c>
      <c r="D1135" s="630" t="s">
        <v>1276</v>
      </c>
      <c r="E1135" s="643"/>
      <c r="F1135" s="643"/>
      <c r="G1135" s="631"/>
      <c r="H1135" s="632">
        <f>+H1136</f>
        <v>990175.05010155716</v>
      </c>
      <c r="I1135" s="632">
        <f t="shared" si="13152"/>
        <v>990175.05010155716</v>
      </c>
      <c r="J1135" s="632">
        <f t="shared" ref="J1135:AV1135" si="13598">+J1136</f>
        <v>0</v>
      </c>
      <c r="K1135" s="632">
        <f t="shared" si="13598"/>
        <v>0</v>
      </c>
      <c r="L1135" s="632">
        <f t="shared" si="13598"/>
        <v>0</v>
      </c>
      <c r="M1135" s="632">
        <f t="shared" si="13598"/>
        <v>0</v>
      </c>
      <c r="N1135" s="632">
        <f t="shared" si="13598"/>
        <v>0</v>
      </c>
      <c r="O1135" s="632">
        <f t="shared" si="13598"/>
        <v>297052.51503046713</v>
      </c>
      <c r="P1135" s="632">
        <f t="shared" si="13598"/>
        <v>0</v>
      </c>
      <c r="Q1135" s="632">
        <f t="shared" si="13598"/>
        <v>0</v>
      </c>
      <c r="R1135" s="632">
        <f t="shared" si="13598"/>
        <v>0</v>
      </c>
      <c r="S1135" s="632">
        <f t="shared" si="13598"/>
        <v>0</v>
      </c>
      <c r="T1135" s="632">
        <f t="shared" si="13598"/>
        <v>199520.27259546376</v>
      </c>
      <c r="U1135" s="632">
        <f t="shared" si="13598"/>
        <v>444093.50997054839</v>
      </c>
      <c r="V1135" s="632">
        <f t="shared" si="13598"/>
        <v>0</v>
      </c>
      <c r="W1135" s="632">
        <f t="shared" si="13598"/>
        <v>0</v>
      </c>
      <c r="X1135" s="632">
        <f t="shared" si="13598"/>
        <v>0</v>
      </c>
      <c r="Y1135" s="632">
        <f t="shared" si="13598"/>
        <v>0</v>
      </c>
      <c r="Z1135" s="632">
        <f t="shared" si="13598"/>
        <v>0</v>
      </c>
      <c r="AA1135" s="632">
        <f t="shared" si="13598"/>
        <v>0</v>
      </c>
      <c r="AB1135" s="632">
        <f t="shared" si="13598"/>
        <v>0</v>
      </c>
      <c r="AC1135" s="632">
        <f t="shared" si="13598"/>
        <v>0</v>
      </c>
      <c r="AD1135" s="632">
        <f t="shared" si="13598"/>
        <v>0</v>
      </c>
      <c r="AE1135" s="632">
        <f t="shared" si="13598"/>
        <v>0</v>
      </c>
      <c r="AF1135" s="632">
        <f t="shared" si="13598"/>
        <v>0</v>
      </c>
      <c r="AG1135" s="632">
        <f t="shared" si="13598"/>
        <v>0</v>
      </c>
      <c r="AH1135" s="632">
        <f t="shared" si="13598"/>
        <v>49508.752505077864</v>
      </c>
      <c r="AI1135" s="632">
        <f t="shared" si="13598"/>
        <v>0</v>
      </c>
      <c r="AJ1135" s="632">
        <f t="shared" si="13598"/>
        <v>0</v>
      </c>
      <c r="AK1135" s="632">
        <f t="shared" si="13598"/>
        <v>0</v>
      </c>
      <c r="AL1135" s="632">
        <f t="shared" si="13598"/>
        <v>0</v>
      </c>
      <c r="AM1135" s="632">
        <f t="shared" si="13598"/>
        <v>0</v>
      </c>
      <c r="AN1135" s="632">
        <f t="shared" si="13598"/>
        <v>0</v>
      </c>
      <c r="AO1135" s="632">
        <f t="shared" si="13598"/>
        <v>0</v>
      </c>
      <c r="AP1135" s="632">
        <f t="shared" si="13598"/>
        <v>0</v>
      </c>
      <c r="AQ1135" s="632">
        <f t="shared" si="13598"/>
        <v>0</v>
      </c>
      <c r="AR1135" s="632">
        <f t="shared" si="13598"/>
        <v>0</v>
      </c>
      <c r="AS1135" s="632">
        <f t="shared" si="13598"/>
        <v>0</v>
      </c>
      <c r="AT1135" s="632">
        <f t="shared" si="13598"/>
        <v>0</v>
      </c>
      <c r="AU1135" s="632">
        <f t="shared" si="13598"/>
        <v>0</v>
      </c>
      <c r="AV1135" s="632">
        <f t="shared" si="13598"/>
        <v>0</v>
      </c>
      <c r="AW1135" s="613">
        <f t="shared" si="13257"/>
        <v>990175.05010155716</v>
      </c>
      <c r="AX1135" s="645">
        <f t="shared" si="13255"/>
        <v>0</v>
      </c>
      <c r="AY1135" s="656">
        <f t="shared" si="13256"/>
        <v>0</v>
      </c>
      <c r="AZ1135" s="591"/>
    </row>
    <row r="1136" spans="1:52">
      <c r="A1136" s="590"/>
      <c r="B1136" s="646" t="s">
        <v>305</v>
      </c>
      <c r="C1136" s="646" t="s">
        <v>1277</v>
      </c>
      <c r="D1136" s="647" t="s">
        <v>1278</v>
      </c>
      <c r="E1136" s="648"/>
      <c r="F1136" s="648"/>
      <c r="G1136" s="649"/>
      <c r="H1136" s="650">
        <v>990175.05010155716</v>
      </c>
      <c r="I1136" s="650">
        <f t="shared" si="13152"/>
        <v>990175.05010155716</v>
      </c>
      <c r="J1136" s="649">
        <v>0</v>
      </c>
      <c r="K1136" s="649">
        <v>0</v>
      </c>
      <c r="L1136" s="649">
        <v>0</v>
      </c>
      <c r="M1136" s="649">
        <v>0</v>
      </c>
      <c r="N1136" s="649">
        <v>0</v>
      </c>
      <c r="O1136" s="649">
        <f t="shared" ref="O1136" si="13599">+O1137*H1136</f>
        <v>297052.51503046713</v>
      </c>
      <c r="P1136" s="649">
        <f t="shared" ref="P1136" si="13600">((P1137*$H1136)-((P1137*$H1136*$E1137)+(P1137*$H1136*$F1137)))</f>
        <v>0</v>
      </c>
      <c r="Q1136" s="649">
        <f t="shared" ref="Q1136" si="13601">((Q1137*$H1136)-((Q1137*$H1136*$E1137)+(Q1137*$H1136*$F1137)))</f>
        <v>0</v>
      </c>
      <c r="R1136" s="649">
        <f t="shared" ref="R1136" si="13602">((R1137*$H1136)-((R1137*$H1136*$E1137)+(R1137*$H1136*$F1137)))</f>
        <v>0</v>
      </c>
      <c r="S1136" s="649">
        <f t="shared" ref="S1136" si="13603">((S1137*$H1136)-((S1137*$H1136*$E1137)+(S1137*$H1136*$F1137)))</f>
        <v>0</v>
      </c>
      <c r="T1136" s="649">
        <f t="shared" ref="T1136" si="13604">((T1137*$H1136)-((T1137*$H1136*$E1137)+(T1137*$H1136*$F1137)))</f>
        <v>199520.27259546376</v>
      </c>
      <c r="U1136" s="649">
        <f t="shared" ref="U1136" si="13605">((U1137*$H1136)-((U1137*$H1136*$E1137)+(U1137*$H1136*$F1137)))</f>
        <v>444093.50997054839</v>
      </c>
      <c r="V1136" s="649">
        <f t="shared" ref="V1136" si="13606">((V1137*$H1136)-((V1137*$H1136*$E1137)+(V1137*$H1136*$F1137)))</f>
        <v>0</v>
      </c>
      <c r="W1136" s="649">
        <f t="shared" ref="W1136" si="13607">((W1137*$H1136)-((W1137*$H1136*$E1137)+(W1137*$H1136*$F1137)))</f>
        <v>0</v>
      </c>
      <c r="X1136" s="649">
        <f t="shared" ref="X1136" si="13608">((X1137*$H1136)-((X1137*$H1136*$E1137)+(X1137*$H1136*$F1137)))</f>
        <v>0</v>
      </c>
      <c r="Y1136" s="649">
        <f t="shared" ref="Y1136" si="13609">((Y1137*$H1136)-((Y1137*$H1136*$E1137)+(Y1137*$H1136*$F1137)))</f>
        <v>0</v>
      </c>
      <c r="Z1136" s="649">
        <f t="shared" ref="Z1136" si="13610">((Z1137*$H1136)-((Z1137*$H1136*$E1137)+(Z1137*$H1136*$F1137)))</f>
        <v>0</v>
      </c>
      <c r="AA1136" s="649">
        <f t="shared" ref="AA1136" si="13611">((AA1137*$H1136)-((AA1137*$H1136*$E1137)+(AA1137*$H1136*$F1137)))</f>
        <v>0</v>
      </c>
      <c r="AB1136" s="649">
        <f t="shared" ref="AB1136" si="13612">((AB1137*$H1136)-((AB1137*$H1136*$E1137)+(AB1137*$H1136*$F1137)))</f>
        <v>0</v>
      </c>
      <c r="AC1136" s="649">
        <f t="shared" ref="AC1136" si="13613">((AC1137*$H1136)-((AC1137*$H1136*$E1137)+(AC1137*$H1136*$F1137)))</f>
        <v>0</v>
      </c>
      <c r="AD1136" s="649">
        <f t="shared" ref="AD1136" si="13614">((AD1137*$H1136)-((AD1137*$H1136*$E1137)+(AD1137*$H1136*$F1137)))</f>
        <v>0</v>
      </c>
      <c r="AE1136" s="649">
        <f t="shared" ref="AE1136" si="13615">((AE1137*$H1136)-((AE1137*$H1136*$E1137)+(AE1137*$H1136*$F1137)))</f>
        <v>0</v>
      </c>
      <c r="AF1136" s="649">
        <f t="shared" ref="AF1136" si="13616">((AF1137*$H1136)-((AF1137*$H1136*$E1137)+(AF1137*$H1136*$F1137)))</f>
        <v>0</v>
      </c>
      <c r="AG1136" s="649">
        <f t="shared" ref="AG1136" si="13617">((AG1137*$H1136)-((AG1137*$H1136*$E1137)+(AG1137*$H1136*$F1137)))</f>
        <v>0</v>
      </c>
      <c r="AH1136" s="649">
        <f>+AH1137*H1136</f>
        <v>49508.752505077864</v>
      </c>
      <c r="AI1136" s="649">
        <f t="shared" ref="AI1136" si="13618">+AI1137*H1136</f>
        <v>0</v>
      </c>
      <c r="AJ1136" s="649">
        <v>0</v>
      </c>
      <c r="AK1136" s="649">
        <v>0</v>
      </c>
      <c r="AL1136" s="649">
        <v>0</v>
      </c>
      <c r="AM1136" s="649">
        <v>0</v>
      </c>
      <c r="AN1136" s="649">
        <v>0</v>
      </c>
      <c r="AO1136" s="649">
        <v>0</v>
      </c>
      <c r="AP1136" s="649">
        <v>0</v>
      </c>
      <c r="AQ1136" s="649">
        <v>0</v>
      </c>
      <c r="AR1136" s="649">
        <v>0</v>
      </c>
      <c r="AS1136" s="649">
        <v>0</v>
      </c>
      <c r="AT1136" s="649">
        <v>0</v>
      </c>
      <c r="AU1136" s="649">
        <v>0</v>
      </c>
      <c r="AV1136" s="649">
        <v>0</v>
      </c>
      <c r="AW1136" s="613">
        <f t="shared" si="13257"/>
        <v>990175.05010155716</v>
      </c>
      <c r="AX1136" s="645">
        <f t="shared" si="13255"/>
        <v>0</v>
      </c>
      <c r="AY1136" s="656">
        <f t="shared" si="13256"/>
        <v>0</v>
      </c>
      <c r="AZ1136" s="591"/>
    </row>
    <row r="1137" spans="1:52" s="314" customFormat="1">
      <c r="A1137" s="642"/>
      <c r="B1137" s="636"/>
      <c r="C1137" s="636"/>
      <c r="D1137" s="651"/>
      <c r="E1137" s="652">
        <v>0.3</v>
      </c>
      <c r="F1137" s="652">
        <v>0.05</v>
      </c>
      <c r="G1137" s="653"/>
      <c r="H1137" s="640"/>
      <c r="I1137" s="640">
        <f t="shared" si="13152"/>
        <v>1.3499999999999999</v>
      </c>
      <c r="J1137" s="658">
        <v>0</v>
      </c>
      <c r="K1137" s="658">
        <v>0</v>
      </c>
      <c r="L1137" s="658">
        <v>0</v>
      </c>
      <c r="M1137" s="658">
        <v>0</v>
      </c>
      <c r="N1137" s="658">
        <v>0</v>
      </c>
      <c r="O1137" s="658">
        <v>0.3</v>
      </c>
      <c r="P1137" s="658">
        <v>0</v>
      </c>
      <c r="Q1137" s="658">
        <v>0</v>
      </c>
      <c r="R1137" s="658">
        <v>0</v>
      </c>
      <c r="S1137" s="658">
        <v>0</v>
      </c>
      <c r="T1137" s="658">
        <v>0.31</v>
      </c>
      <c r="U1137" s="658">
        <v>0.69</v>
      </c>
      <c r="V1137" s="658">
        <v>0</v>
      </c>
      <c r="W1137" s="658">
        <v>0</v>
      </c>
      <c r="X1137" s="658">
        <v>0</v>
      </c>
      <c r="Y1137" s="658">
        <v>0</v>
      </c>
      <c r="Z1137" s="658">
        <v>0</v>
      </c>
      <c r="AA1137" s="658">
        <v>0</v>
      </c>
      <c r="AB1137" s="658">
        <v>0</v>
      </c>
      <c r="AC1137" s="658">
        <v>0</v>
      </c>
      <c r="AD1137" s="658">
        <v>0</v>
      </c>
      <c r="AE1137" s="658">
        <v>0</v>
      </c>
      <c r="AF1137" s="658">
        <v>0</v>
      </c>
      <c r="AG1137" s="658">
        <v>0</v>
      </c>
      <c r="AH1137" s="658">
        <v>0.05</v>
      </c>
      <c r="AI1137" s="658">
        <v>0</v>
      </c>
      <c r="AJ1137" s="658">
        <v>0</v>
      </c>
      <c r="AK1137" s="658">
        <v>0</v>
      </c>
      <c r="AL1137" s="658">
        <v>0</v>
      </c>
      <c r="AM1137" s="658">
        <v>0</v>
      </c>
      <c r="AN1137" s="658">
        <v>0</v>
      </c>
      <c r="AO1137" s="658">
        <v>0</v>
      </c>
      <c r="AP1137" s="658">
        <v>0</v>
      </c>
      <c r="AQ1137" s="658">
        <v>0</v>
      </c>
      <c r="AR1137" s="658">
        <v>0</v>
      </c>
      <c r="AS1137" s="658">
        <v>0</v>
      </c>
      <c r="AT1137" s="658">
        <v>0</v>
      </c>
      <c r="AU1137" s="658">
        <v>0</v>
      </c>
      <c r="AV1137" s="658">
        <v>0</v>
      </c>
      <c r="AW1137" s="613">
        <f t="shared" si="13257"/>
        <v>1.3499999999999999</v>
      </c>
      <c r="AX1137" s="645">
        <f t="shared" si="13255"/>
        <v>1.3499999999999999</v>
      </c>
      <c r="AY1137" s="656" t="e">
        <f t="shared" si="13256"/>
        <v>#DIV/0!</v>
      </c>
      <c r="AZ1137" s="661"/>
    </row>
    <row r="1138" spans="1:52" s="302" customFormat="1">
      <c r="A1138" s="621"/>
      <c r="B1138" s="622" t="s">
        <v>234</v>
      </c>
      <c r="C1138" s="622" t="s">
        <v>1279</v>
      </c>
      <c r="D1138" s="623" t="s">
        <v>1280</v>
      </c>
      <c r="E1138" s="644"/>
      <c r="F1138" s="644"/>
      <c r="G1138" s="624"/>
      <c r="H1138" s="625">
        <f>+H1139+H1144+H1157+H1194</f>
        <v>3005500.1057755444</v>
      </c>
      <c r="I1138" s="625">
        <f t="shared" si="13152"/>
        <v>3005500.1057755444</v>
      </c>
      <c r="J1138" s="625">
        <f t="shared" ref="J1138:AV1138" si="13619">+J1139+J1144+J1157+J1194</f>
        <v>0</v>
      </c>
      <c r="K1138" s="625">
        <f t="shared" si="13619"/>
        <v>0</v>
      </c>
      <c r="L1138" s="625">
        <f t="shared" si="13619"/>
        <v>0</v>
      </c>
      <c r="M1138" s="625">
        <f t="shared" si="13619"/>
        <v>0</v>
      </c>
      <c r="N1138" s="625">
        <f t="shared" si="13619"/>
        <v>0</v>
      </c>
      <c r="O1138" s="625">
        <f t="shared" si="13619"/>
        <v>0</v>
      </c>
      <c r="P1138" s="625">
        <f t="shared" si="13619"/>
        <v>0</v>
      </c>
      <c r="Q1138" s="625">
        <f t="shared" si="13619"/>
        <v>601100.02115510905</v>
      </c>
      <c r="R1138" s="625">
        <f t="shared" si="13619"/>
        <v>67711.3733560986</v>
      </c>
      <c r="S1138" s="625">
        <f t="shared" si="13619"/>
        <v>93072.811294207742</v>
      </c>
      <c r="T1138" s="625">
        <f t="shared" si="13619"/>
        <v>238770.36390973764</v>
      </c>
      <c r="U1138" s="625">
        <f t="shared" si="13619"/>
        <v>525529.44773687364</v>
      </c>
      <c r="V1138" s="625">
        <f t="shared" si="13619"/>
        <v>195046.11923859394</v>
      </c>
      <c r="W1138" s="625">
        <f t="shared" si="13619"/>
        <v>204133.56669624522</v>
      </c>
      <c r="X1138" s="625">
        <f t="shared" si="13619"/>
        <v>195426.44773763762</v>
      </c>
      <c r="Y1138" s="625">
        <f t="shared" si="13619"/>
        <v>197361.36306177266</v>
      </c>
      <c r="Z1138" s="625">
        <f t="shared" si="13619"/>
        <v>203285.23209031881</v>
      </c>
      <c r="AA1138" s="625">
        <f t="shared" si="13619"/>
        <v>146857.37597604908</v>
      </c>
      <c r="AB1138" s="625">
        <f t="shared" si="13619"/>
        <v>136907.19532640031</v>
      </c>
      <c r="AC1138" s="625">
        <f t="shared" si="13619"/>
        <v>50023.78290772318</v>
      </c>
      <c r="AD1138" s="625">
        <f t="shared" si="13619"/>
        <v>0</v>
      </c>
      <c r="AE1138" s="625">
        <f t="shared" si="13619"/>
        <v>0</v>
      </c>
      <c r="AF1138" s="625">
        <f t="shared" si="13619"/>
        <v>0</v>
      </c>
      <c r="AG1138" s="625">
        <f t="shared" si="13619"/>
        <v>0</v>
      </c>
      <c r="AH1138" s="625">
        <f t="shared" si="13619"/>
        <v>150275.00528877726</v>
      </c>
      <c r="AI1138" s="625">
        <f t="shared" si="13619"/>
        <v>0</v>
      </c>
      <c r="AJ1138" s="625">
        <f t="shared" si="13619"/>
        <v>0</v>
      </c>
      <c r="AK1138" s="625">
        <f t="shared" si="13619"/>
        <v>0</v>
      </c>
      <c r="AL1138" s="625">
        <f t="shared" si="13619"/>
        <v>0</v>
      </c>
      <c r="AM1138" s="625">
        <f t="shared" si="13619"/>
        <v>0</v>
      </c>
      <c r="AN1138" s="625">
        <f t="shared" si="13619"/>
        <v>0</v>
      </c>
      <c r="AO1138" s="625">
        <f t="shared" si="13619"/>
        <v>0</v>
      </c>
      <c r="AP1138" s="625">
        <f t="shared" si="13619"/>
        <v>0</v>
      </c>
      <c r="AQ1138" s="625">
        <f t="shared" si="13619"/>
        <v>0</v>
      </c>
      <c r="AR1138" s="625">
        <f t="shared" si="13619"/>
        <v>0</v>
      </c>
      <c r="AS1138" s="625">
        <f t="shared" si="13619"/>
        <v>0</v>
      </c>
      <c r="AT1138" s="625">
        <f t="shared" si="13619"/>
        <v>0</v>
      </c>
      <c r="AU1138" s="625">
        <f t="shared" si="13619"/>
        <v>0</v>
      </c>
      <c r="AV1138" s="625">
        <f t="shared" si="13619"/>
        <v>0</v>
      </c>
      <c r="AW1138" s="613">
        <f t="shared" si="13257"/>
        <v>3005500.1057755444</v>
      </c>
      <c r="AX1138" s="645">
        <f t="shared" si="13255"/>
        <v>0</v>
      </c>
      <c r="AY1138" s="656">
        <f t="shared" si="13256"/>
        <v>0</v>
      </c>
      <c r="AZ1138" s="626"/>
    </row>
    <row r="1139" spans="1:52">
      <c r="A1139" s="590"/>
      <c r="B1139" s="629" t="s">
        <v>278</v>
      </c>
      <c r="C1139" s="629" t="s">
        <v>1281</v>
      </c>
      <c r="D1139" s="630" t="s">
        <v>1282</v>
      </c>
      <c r="E1139" s="643"/>
      <c r="F1139" s="643"/>
      <c r="G1139" s="631"/>
      <c r="H1139" s="632">
        <f>+H1140+H1142</f>
        <v>0</v>
      </c>
      <c r="I1139" s="632">
        <f t="shared" si="13152"/>
        <v>0</v>
      </c>
      <c r="J1139" s="632">
        <f t="shared" ref="J1139:AJ1139" si="13620">+J1140+J1142</f>
        <v>0</v>
      </c>
      <c r="K1139" s="632">
        <f t="shared" si="13620"/>
        <v>0</v>
      </c>
      <c r="L1139" s="632">
        <f t="shared" si="13620"/>
        <v>0</v>
      </c>
      <c r="M1139" s="632">
        <f t="shared" si="13620"/>
        <v>0</v>
      </c>
      <c r="N1139" s="632">
        <f t="shared" si="13620"/>
        <v>0</v>
      </c>
      <c r="O1139" s="632">
        <f t="shared" si="13620"/>
        <v>0</v>
      </c>
      <c r="P1139" s="632">
        <f t="shared" si="13620"/>
        <v>0</v>
      </c>
      <c r="Q1139" s="632">
        <f t="shared" si="13620"/>
        <v>0</v>
      </c>
      <c r="R1139" s="632">
        <f t="shared" si="13620"/>
        <v>0</v>
      </c>
      <c r="S1139" s="632">
        <f t="shared" si="13620"/>
        <v>0</v>
      </c>
      <c r="T1139" s="632">
        <f t="shared" si="13620"/>
        <v>0</v>
      </c>
      <c r="U1139" s="632">
        <f t="shared" si="13620"/>
        <v>0</v>
      </c>
      <c r="V1139" s="632">
        <f t="shared" si="13620"/>
        <v>0</v>
      </c>
      <c r="W1139" s="632">
        <f t="shared" si="13620"/>
        <v>0</v>
      </c>
      <c r="X1139" s="632">
        <f t="shared" si="13620"/>
        <v>0</v>
      </c>
      <c r="Y1139" s="632">
        <f t="shared" si="13620"/>
        <v>0</v>
      </c>
      <c r="Z1139" s="632">
        <f t="shared" si="13620"/>
        <v>0</v>
      </c>
      <c r="AA1139" s="632">
        <f t="shared" si="13620"/>
        <v>0</v>
      </c>
      <c r="AB1139" s="632">
        <f t="shared" si="13620"/>
        <v>0</v>
      </c>
      <c r="AC1139" s="632">
        <f t="shared" si="13620"/>
        <v>0</v>
      </c>
      <c r="AD1139" s="632">
        <f t="shared" si="13620"/>
        <v>0</v>
      </c>
      <c r="AE1139" s="632">
        <f t="shared" si="13620"/>
        <v>0</v>
      </c>
      <c r="AF1139" s="632">
        <f t="shared" si="13620"/>
        <v>0</v>
      </c>
      <c r="AG1139" s="632">
        <f t="shared" si="13620"/>
        <v>0</v>
      </c>
      <c r="AH1139" s="632">
        <f t="shared" si="13620"/>
        <v>0</v>
      </c>
      <c r="AI1139" s="632">
        <f t="shared" si="13620"/>
        <v>0</v>
      </c>
      <c r="AJ1139" s="632">
        <f t="shared" si="13620"/>
        <v>0</v>
      </c>
      <c r="AK1139" s="632">
        <f t="shared" ref="AK1139" si="13621">+AK1140+AK1142</f>
        <v>0</v>
      </c>
      <c r="AL1139" s="632">
        <f t="shared" ref="AL1139" si="13622">+AL1140+AL1142</f>
        <v>0</v>
      </c>
      <c r="AM1139" s="632">
        <f t="shared" ref="AM1139" si="13623">+AM1140+AM1142</f>
        <v>0</v>
      </c>
      <c r="AN1139" s="632">
        <f t="shared" ref="AN1139" si="13624">+AN1140+AN1142</f>
        <v>0</v>
      </c>
      <c r="AO1139" s="632">
        <f t="shared" ref="AO1139" si="13625">+AO1140+AO1142</f>
        <v>0</v>
      </c>
      <c r="AP1139" s="632">
        <f t="shared" ref="AP1139" si="13626">+AP1140+AP1142</f>
        <v>0</v>
      </c>
      <c r="AQ1139" s="632">
        <f t="shared" ref="AQ1139" si="13627">+AQ1140+AQ1142</f>
        <v>0</v>
      </c>
      <c r="AR1139" s="632">
        <f t="shared" ref="AR1139" si="13628">+AR1140+AR1142</f>
        <v>0</v>
      </c>
      <c r="AS1139" s="632">
        <f t="shared" ref="AS1139" si="13629">+AS1140+AS1142</f>
        <v>0</v>
      </c>
      <c r="AT1139" s="632">
        <f t="shared" ref="AT1139" si="13630">+AT1140+AT1142</f>
        <v>0</v>
      </c>
      <c r="AU1139" s="632">
        <f t="shared" ref="AU1139" si="13631">+AU1140+AU1142</f>
        <v>0</v>
      </c>
      <c r="AV1139" s="632">
        <f t="shared" ref="AV1139" si="13632">+AV1140+AV1142</f>
        <v>0</v>
      </c>
      <c r="AW1139" s="613">
        <f t="shared" si="13257"/>
        <v>0</v>
      </c>
      <c r="AX1139" s="645">
        <f t="shared" si="13255"/>
        <v>0</v>
      </c>
      <c r="AY1139" s="656" t="e">
        <f t="shared" si="13256"/>
        <v>#DIV/0!</v>
      </c>
      <c r="AZ1139" s="591"/>
    </row>
    <row r="1140" spans="1:52">
      <c r="A1140" s="590"/>
      <c r="B1140" s="646" t="s">
        <v>305</v>
      </c>
      <c r="C1140" s="646" t="s">
        <v>1283</v>
      </c>
      <c r="D1140" s="647" t="s">
        <v>1284</v>
      </c>
      <c r="E1140" s="648"/>
      <c r="F1140" s="648"/>
      <c r="G1140" s="649"/>
      <c r="H1140" s="650">
        <v>0</v>
      </c>
      <c r="I1140" s="650">
        <f t="shared" si="13152"/>
        <v>0</v>
      </c>
      <c r="J1140" s="649">
        <v>0</v>
      </c>
      <c r="K1140" s="649">
        <v>0</v>
      </c>
      <c r="L1140" s="649">
        <v>0</v>
      </c>
      <c r="M1140" s="649">
        <v>0</v>
      </c>
      <c r="N1140" s="649">
        <v>0</v>
      </c>
      <c r="O1140" s="649">
        <v>0</v>
      </c>
      <c r="P1140" s="649">
        <v>0</v>
      </c>
      <c r="Q1140" s="649">
        <v>0</v>
      </c>
      <c r="R1140" s="649">
        <v>0</v>
      </c>
      <c r="S1140" s="649">
        <v>0</v>
      </c>
      <c r="T1140" s="649">
        <v>0</v>
      </c>
      <c r="U1140" s="649">
        <v>0</v>
      </c>
      <c r="V1140" s="649">
        <v>0</v>
      </c>
      <c r="W1140" s="649">
        <v>0</v>
      </c>
      <c r="X1140" s="649">
        <v>0</v>
      </c>
      <c r="Y1140" s="649">
        <v>0</v>
      </c>
      <c r="Z1140" s="649">
        <v>0</v>
      </c>
      <c r="AA1140" s="649">
        <v>0</v>
      </c>
      <c r="AB1140" s="649">
        <v>0</v>
      </c>
      <c r="AC1140" s="649">
        <v>0</v>
      </c>
      <c r="AD1140" s="649">
        <v>0</v>
      </c>
      <c r="AE1140" s="649">
        <v>0</v>
      </c>
      <c r="AF1140" s="649">
        <v>0</v>
      </c>
      <c r="AG1140" s="649">
        <v>0</v>
      </c>
      <c r="AH1140" s="649">
        <f>+AH1141*H1140</f>
        <v>0</v>
      </c>
      <c r="AI1140" s="649">
        <f t="shared" ref="AI1140" si="13633">+AI1141*H1140</f>
        <v>0</v>
      </c>
      <c r="AJ1140" s="649">
        <v>0</v>
      </c>
      <c r="AK1140" s="649">
        <v>0</v>
      </c>
      <c r="AL1140" s="649">
        <v>0</v>
      </c>
      <c r="AM1140" s="649">
        <v>0</v>
      </c>
      <c r="AN1140" s="649">
        <v>0</v>
      </c>
      <c r="AO1140" s="649">
        <v>0</v>
      </c>
      <c r="AP1140" s="649">
        <v>0</v>
      </c>
      <c r="AQ1140" s="649">
        <v>0</v>
      </c>
      <c r="AR1140" s="649">
        <v>0</v>
      </c>
      <c r="AS1140" s="649">
        <v>0</v>
      </c>
      <c r="AT1140" s="649">
        <v>0</v>
      </c>
      <c r="AU1140" s="649">
        <v>0</v>
      </c>
      <c r="AV1140" s="649">
        <v>0</v>
      </c>
      <c r="AW1140" s="613">
        <f t="shared" si="13257"/>
        <v>0</v>
      </c>
      <c r="AX1140" s="645">
        <f t="shared" si="13255"/>
        <v>0</v>
      </c>
      <c r="AY1140" s="656" t="e">
        <f t="shared" si="13256"/>
        <v>#DIV/0!</v>
      </c>
      <c r="AZ1140" s="591"/>
    </row>
    <row r="1141" spans="1:52" s="314" customFormat="1">
      <c r="A1141" s="642"/>
      <c r="B1141" s="636"/>
      <c r="C1141" s="636"/>
      <c r="D1141" s="651"/>
      <c r="E1141" s="652">
        <v>0.2</v>
      </c>
      <c r="F1141" s="652">
        <v>0.05</v>
      </c>
      <c r="G1141" s="653"/>
      <c r="H1141" s="640"/>
      <c r="I1141" s="640">
        <f t="shared" si="13152"/>
        <v>0.05</v>
      </c>
      <c r="J1141" s="652">
        <v>0</v>
      </c>
      <c r="K1141" s="652">
        <v>0</v>
      </c>
      <c r="L1141" s="652">
        <v>0</v>
      </c>
      <c r="M1141" s="652">
        <v>0</v>
      </c>
      <c r="N1141" s="652">
        <v>0</v>
      </c>
      <c r="O1141" s="652">
        <v>0</v>
      </c>
      <c r="P1141" s="652">
        <v>0</v>
      </c>
      <c r="Q1141" s="652">
        <v>0</v>
      </c>
      <c r="R1141" s="652">
        <v>0</v>
      </c>
      <c r="S1141" s="652">
        <v>0</v>
      </c>
      <c r="T1141" s="652">
        <v>0</v>
      </c>
      <c r="U1141" s="652">
        <v>0</v>
      </c>
      <c r="V1141" s="652">
        <v>0</v>
      </c>
      <c r="W1141" s="652">
        <v>0</v>
      </c>
      <c r="X1141" s="652">
        <v>0</v>
      </c>
      <c r="Y1141" s="652">
        <v>0</v>
      </c>
      <c r="Z1141" s="652">
        <v>0</v>
      </c>
      <c r="AA1141" s="652">
        <v>0</v>
      </c>
      <c r="AB1141" s="652">
        <v>0</v>
      </c>
      <c r="AC1141" s="652">
        <v>0</v>
      </c>
      <c r="AD1141" s="652">
        <v>0</v>
      </c>
      <c r="AE1141" s="652">
        <v>0</v>
      </c>
      <c r="AF1141" s="652">
        <v>0</v>
      </c>
      <c r="AG1141" s="652">
        <v>0</v>
      </c>
      <c r="AH1141" s="658">
        <v>0.05</v>
      </c>
      <c r="AI1141" s="658">
        <v>0</v>
      </c>
      <c r="AJ1141" s="652">
        <v>0</v>
      </c>
      <c r="AK1141" s="652">
        <v>0</v>
      </c>
      <c r="AL1141" s="652">
        <v>0</v>
      </c>
      <c r="AM1141" s="652">
        <v>0</v>
      </c>
      <c r="AN1141" s="652">
        <v>0</v>
      </c>
      <c r="AO1141" s="652">
        <v>0</v>
      </c>
      <c r="AP1141" s="652">
        <v>0</v>
      </c>
      <c r="AQ1141" s="652">
        <v>0</v>
      </c>
      <c r="AR1141" s="652">
        <v>0</v>
      </c>
      <c r="AS1141" s="652">
        <v>0</v>
      </c>
      <c r="AT1141" s="652">
        <v>0</v>
      </c>
      <c r="AU1141" s="652">
        <v>0</v>
      </c>
      <c r="AV1141" s="652">
        <v>0</v>
      </c>
      <c r="AW1141" s="613">
        <f t="shared" si="13257"/>
        <v>0.05</v>
      </c>
      <c r="AX1141" s="645">
        <f t="shared" si="13255"/>
        <v>0.05</v>
      </c>
      <c r="AY1141" s="656" t="e">
        <f t="shared" si="13256"/>
        <v>#DIV/0!</v>
      </c>
      <c r="AZ1141" s="661"/>
    </row>
    <row r="1142" spans="1:52">
      <c r="A1142" s="590"/>
      <c r="B1142" s="646" t="s">
        <v>305</v>
      </c>
      <c r="C1142" s="646" t="s">
        <v>1285</v>
      </c>
      <c r="D1142" s="647" t="s">
        <v>1286</v>
      </c>
      <c r="E1142" s="648"/>
      <c r="F1142" s="648"/>
      <c r="G1142" s="649"/>
      <c r="H1142" s="650">
        <v>0</v>
      </c>
      <c r="I1142" s="650">
        <f t="shared" si="13152"/>
        <v>0</v>
      </c>
      <c r="J1142" s="649">
        <v>0</v>
      </c>
      <c r="K1142" s="649">
        <v>0</v>
      </c>
      <c r="L1142" s="649">
        <v>0</v>
      </c>
      <c r="M1142" s="649">
        <v>0</v>
      </c>
      <c r="N1142" s="649">
        <v>0</v>
      </c>
      <c r="O1142" s="649">
        <v>0</v>
      </c>
      <c r="P1142" s="649">
        <v>0</v>
      </c>
      <c r="Q1142" s="649">
        <v>0</v>
      </c>
      <c r="R1142" s="649">
        <v>0</v>
      </c>
      <c r="S1142" s="649">
        <v>0</v>
      </c>
      <c r="T1142" s="649">
        <v>0</v>
      </c>
      <c r="U1142" s="649">
        <v>0</v>
      </c>
      <c r="V1142" s="649">
        <v>0</v>
      </c>
      <c r="W1142" s="649">
        <v>0</v>
      </c>
      <c r="X1142" s="649">
        <v>0</v>
      </c>
      <c r="Y1142" s="649">
        <v>0</v>
      </c>
      <c r="Z1142" s="649">
        <v>0</v>
      </c>
      <c r="AA1142" s="649">
        <v>0</v>
      </c>
      <c r="AB1142" s="649">
        <v>0</v>
      </c>
      <c r="AC1142" s="649">
        <v>0</v>
      </c>
      <c r="AD1142" s="649">
        <v>0</v>
      </c>
      <c r="AE1142" s="649">
        <v>0</v>
      </c>
      <c r="AF1142" s="649">
        <v>0</v>
      </c>
      <c r="AG1142" s="649">
        <v>0</v>
      </c>
      <c r="AH1142" s="649">
        <v>0</v>
      </c>
      <c r="AI1142" s="649">
        <f t="shared" ref="AI1142" si="13634">+AI1143*H1142</f>
        <v>0</v>
      </c>
      <c r="AJ1142" s="649">
        <v>0</v>
      </c>
      <c r="AK1142" s="649">
        <v>0</v>
      </c>
      <c r="AL1142" s="649">
        <v>0</v>
      </c>
      <c r="AM1142" s="649">
        <v>0</v>
      </c>
      <c r="AN1142" s="649">
        <v>0</v>
      </c>
      <c r="AO1142" s="649">
        <v>0</v>
      </c>
      <c r="AP1142" s="649">
        <v>0</v>
      </c>
      <c r="AQ1142" s="649">
        <v>0</v>
      </c>
      <c r="AR1142" s="649">
        <v>0</v>
      </c>
      <c r="AS1142" s="649">
        <v>0</v>
      </c>
      <c r="AT1142" s="649">
        <v>0</v>
      </c>
      <c r="AU1142" s="649">
        <v>0</v>
      </c>
      <c r="AV1142" s="649">
        <v>0</v>
      </c>
      <c r="AW1142" s="613">
        <f t="shared" si="13257"/>
        <v>0</v>
      </c>
      <c r="AX1142" s="645">
        <f t="shared" si="13255"/>
        <v>0</v>
      </c>
      <c r="AY1142" s="656" t="e">
        <f t="shared" si="13256"/>
        <v>#DIV/0!</v>
      </c>
      <c r="AZ1142" s="591"/>
    </row>
    <row r="1143" spans="1:52" s="314" customFormat="1">
      <c r="A1143" s="642"/>
      <c r="B1143" s="636"/>
      <c r="C1143" s="636"/>
      <c r="D1143" s="651"/>
      <c r="E1143" s="652">
        <v>0.2</v>
      </c>
      <c r="F1143" s="652">
        <v>0.05</v>
      </c>
      <c r="G1143" s="653"/>
      <c r="H1143" s="640"/>
      <c r="I1143" s="640">
        <f t="shared" si="13152"/>
        <v>0.05</v>
      </c>
      <c r="J1143" s="652">
        <v>0</v>
      </c>
      <c r="K1143" s="652">
        <v>0</v>
      </c>
      <c r="L1143" s="652">
        <v>0</v>
      </c>
      <c r="M1143" s="652">
        <v>0</v>
      </c>
      <c r="N1143" s="652">
        <v>0</v>
      </c>
      <c r="O1143" s="652">
        <v>0</v>
      </c>
      <c r="P1143" s="652">
        <v>0</v>
      </c>
      <c r="Q1143" s="652">
        <v>0</v>
      </c>
      <c r="R1143" s="652">
        <v>0</v>
      </c>
      <c r="S1143" s="652">
        <v>0</v>
      </c>
      <c r="T1143" s="652">
        <v>0</v>
      </c>
      <c r="U1143" s="652">
        <v>0</v>
      </c>
      <c r="V1143" s="652">
        <v>0</v>
      </c>
      <c r="W1143" s="652">
        <v>0</v>
      </c>
      <c r="X1143" s="652">
        <v>0</v>
      </c>
      <c r="Y1143" s="652">
        <v>0</v>
      </c>
      <c r="Z1143" s="652">
        <v>0</v>
      </c>
      <c r="AA1143" s="652">
        <v>0</v>
      </c>
      <c r="AB1143" s="652">
        <v>0</v>
      </c>
      <c r="AC1143" s="652">
        <v>0</v>
      </c>
      <c r="AD1143" s="652">
        <v>0</v>
      </c>
      <c r="AE1143" s="652">
        <v>0</v>
      </c>
      <c r="AF1143" s="652">
        <v>0</v>
      </c>
      <c r="AG1143" s="652">
        <v>0</v>
      </c>
      <c r="AH1143" s="652">
        <v>0.05</v>
      </c>
      <c r="AI1143" s="658">
        <v>0</v>
      </c>
      <c r="AJ1143" s="652">
        <v>0</v>
      </c>
      <c r="AK1143" s="652">
        <v>0</v>
      </c>
      <c r="AL1143" s="652">
        <v>0</v>
      </c>
      <c r="AM1143" s="652">
        <v>0</v>
      </c>
      <c r="AN1143" s="652">
        <v>0</v>
      </c>
      <c r="AO1143" s="652">
        <v>0</v>
      </c>
      <c r="AP1143" s="652">
        <v>0</v>
      </c>
      <c r="AQ1143" s="652">
        <v>0</v>
      </c>
      <c r="AR1143" s="652">
        <v>0</v>
      </c>
      <c r="AS1143" s="652">
        <v>0</v>
      </c>
      <c r="AT1143" s="652">
        <v>0</v>
      </c>
      <c r="AU1143" s="652">
        <v>0</v>
      </c>
      <c r="AV1143" s="652">
        <v>0</v>
      </c>
      <c r="AW1143" s="613">
        <f t="shared" si="13257"/>
        <v>0.05</v>
      </c>
      <c r="AX1143" s="645">
        <f t="shared" si="13255"/>
        <v>0.05</v>
      </c>
      <c r="AY1143" s="656" t="e">
        <f t="shared" si="13256"/>
        <v>#DIV/0!</v>
      </c>
      <c r="AZ1143" s="661"/>
    </row>
    <row r="1144" spans="1:52">
      <c r="A1144" s="590"/>
      <c r="B1144" s="629" t="s">
        <v>278</v>
      </c>
      <c r="C1144" s="629" t="s">
        <v>1287</v>
      </c>
      <c r="D1144" s="630" t="s">
        <v>1288</v>
      </c>
      <c r="E1144" s="643"/>
      <c r="F1144" s="643"/>
      <c r="G1144" s="631"/>
      <c r="H1144" s="632">
        <f>+H1145+H1147+H1149+H1151+H1153+H1155</f>
        <v>285980.15639686084</v>
      </c>
      <c r="I1144" s="632">
        <f t="shared" si="13152"/>
        <v>285980.15639686078</v>
      </c>
      <c r="J1144" s="632">
        <f t="shared" ref="J1144:AV1144" si="13635">+J1145+J1147+J1149+J1151+J1153+J1155</f>
        <v>0</v>
      </c>
      <c r="K1144" s="632">
        <f t="shared" si="13635"/>
        <v>0</v>
      </c>
      <c r="L1144" s="632">
        <f t="shared" si="13635"/>
        <v>0</v>
      </c>
      <c r="M1144" s="632">
        <f t="shared" si="13635"/>
        <v>0</v>
      </c>
      <c r="N1144" s="632">
        <f t="shared" si="13635"/>
        <v>0</v>
      </c>
      <c r="O1144" s="632">
        <f t="shared" si="13635"/>
        <v>0</v>
      </c>
      <c r="P1144" s="632">
        <f t="shared" si="13635"/>
        <v>0</v>
      </c>
      <c r="Q1144" s="632">
        <f t="shared" si="13635"/>
        <v>57196.03127937216</v>
      </c>
      <c r="R1144" s="632">
        <f t="shared" si="13635"/>
        <v>26032.589619253973</v>
      </c>
      <c r="S1144" s="632">
        <f t="shared" si="13635"/>
        <v>38573.757700020018</v>
      </c>
      <c r="T1144" s="632">
        <f t="shared" si="13635"/>
        <v>66499.171682202024</v>
      </c>
      <c r="U1144" s="632">
        <f t="shared" si="13635"/>
        <v>73520.656487593718</v>
      </c>
      <c r="V1144" s="632">
        <f t="shared" si="13635"/>
        <v>9858.9418085758807</v>
      </c>
      <c r="W1144" s="632">
        <f t="shared" si="13635"/>
        <v>0</v>
      </c>
      <c r="X1144" s="632">
        <f t="shared" si="13635"/>
        <v>0</v>
      </c>
      <c r="Y1144" s="632">
        <f t="shared" si="13635"/>
        <v>0</v>
      </c>
      <c r="Z1144" s="632">
        <f t="shared" si="13635"/>
        <v>0</v>
      </c>
      <c r="AA1144" s="632">
        <f t="shared" si="13635"/>
        <v>0</v>
      </c>
      <c r="AB1144" s="632">
        <f t="shared" si="13635"/>
        <v>0</v>
      </c>
      <c r="AC1144" s="632">
        <f t="shared" si="13635"/>
        <v>0</v>
      </c>
      <c r="AD1144" s="632">
        <f t="shared" si="13635"/>
        <v>0</v>
      </c>
      <c r="AE1144" s="632">
        <f t="shared" si="13635"/>
        <v>0</v>
      </c>
      <c r="AF1144" s="632">
        <f t="shared" si="13635"/>
        <v>0</v>
      </c>
      <c r="AG1144" s="632">
        <f t="shared" si="13635"/>
        <v>0</v>
      </c>
      <c r="AH1144" s="632">
        <f t="shared" si="13635"/>
        <v>14299.00781984304</v>
      </c>
      <c r="AI1144" s="632">
        <f t="shared" si="13635"/>
        <v>0</v>
      </c>
      <c r="AJ1144" s="632">
        <f t="shared" si="13635"/>
        <v>0</v>
      </c>
      <c r="AK1144" s="632">
        <f t="shared" si="13635"/>
        <v>0</v>
      </c>
      <c r="AL1144" s="632">
        <f t="shared" si="13635"/>
        <v>0</v>
      </c>
      <c r="AM1144" s="632">
        <f t="shared" si="13635"/>
        <v>0</v>
      </c>
      <c r="AN1144" s="632">
        <f t="shared" si="13635"/>
        <v>0</v>
      </c>
      <c r="AO1144" s="632">
        <f t="shared" si="13635"/>
        <v>0</v>
      </c>
      <c r="AP1144" s="632">
        <f t="shared" si="13635"/>
        <v>0</v>
      </c>
      <c r="AQ1144" s="632">
        <f t="shared" si="13635"/>
        <v>0</v>
      </c>
      <c r="AR1144" s="632">
        <f t="shared" si="13635"/>
        <v>0</v>
      </c>
      <c r="AS1144" s="632">
        <f t="shared" si="13635"/>
        <v>0</v>
      </c>
      <c r="AT1144" s="632">
        <f t="shared" si="13635"/>
        <v>0</v>
      </c>
      <c r="AU1144" s="632">
        <f t="shared" si="13635"/>
        <v>0</v>
      </c>
      <c r="AV1144" s="632">
        <f t="shared" si="13635"/>
        <v>0</v>
      </c>
      <c r="AW1144" s="613">
        <f t="shared" si="13257"/>
        <v>285980.15639686078</v>
      </c>
      <c r="AX1144" s="645">
        <f t="shared" si="13255"/>
        <v>0</v>
      </c>
      <c r="AY1144" s="656">
        <f t="shared" si="13256"/>
        <v>0</v>
      </c>
      <c r="AZ1144" s="591"/>
    </row>
    <row r="1145" spans="1:52">
      <c r="A1145" s="590"/>
      <c r="B1145" s="646" t="s">
        <v>305</v>
      </c>
      <c r="C1145" s="646" t="s">
        <v>1289</v>
      </c>
      <c r="D1145" s="647" t="s">
        <v>1290</v>
      </c>
      <c r="E1145" s="648"/>
      <c r="F1145" s="648"/>
      <c r="G1145" s="649"/>
      <c r="H1145" s="650">
        <v>78886.635209860513</v>
      </c>
      <c r="I1145" s="650">
        <f t="shared" si="13152"/>
        <v>78886.635209860513</v>
      </c>
      <c r="J1145" s="649">
        <v>0</v>
      </c>
      <c r="K1145" s="649">
        <v>0</v>
      </c>
      <c r="L1145" s="649">
        <v>0</v>
      </c>
      <c r="M1145" s="649">
        <v>0</v>
      </c>
      <c r="N1145" s="649">
        <v>0</v>
      </c>
      <c r="O1145" s="649">
        <v>0</v>
      </c>
      <c r="P1145" s="649">
        <v>0</v>
      </c>
      <c r="Q1145" s="649">
        <f>+Q1146*H1145</f>
        <v>15777.327041972103</v>
      </c>
      <c r="R1145" s="649">
        <f t="shared" ref="R1145" si="13636">((R1146*$H1145)-((R1146*$H1145*$E1146)+(R1146*$H1145*$F1146)))</f>
        <v>26032.589619253973</v>
      </c>
      <c r="S1145" s="649">
        <f t="shared" ref="S1145" si="13637">((S1146*$H1145)-((S1146*$H1145*$E1146)+(S1146*$H1145*$F1146)))</f>
        <v>33132.386788141419</v>
      </c>
      <c r="T1145" s="649">
        <f t="shared" ref="T1145" si="13638">((T1146*$H1145)-((T1146*$H1145*$E1146)+(T1146*$H1145*$F1146)))</f>
        <v>0</v>
      </c>
      <c r="U1145" s="649">
        <f t="shared" ref="U1145" si="13639">((U1146*$H1145)-((U1146*$H1145*$E1146)+(U1146*$H1145*$F1146)))</f>
        <v>0</v>
      </c>
      <c r="V1145" s="649">
        <f t="shared" ref="V1145" si="13640">((V1146*$H1145)-((V1146*$H1145*$E1146)+(V1146*$H1145*$F1146)))</f>
        <v>0</v>
      </c>
      <c r="W1145" s="649">
        <f t="shared" ref="W1145" si="13641">((W1146*$H1145)-((W1146*$H1145*$E1146)+(W1146*$H1145*$F1146)))</f>
        <v>0</v>
      </c>
      <c r="X1145" s="649">
        <f t="shared" ref="X1145" si="13642">((X1146*$H1145)-((X1146*$H1145*$E1146)+(X1146*$H1145*$F1146)))</f>
        <v>0</v>
      </c>
      <c r="Y1145" s="649">
        <f t="shared" ref="Y1145" si="13643">((Y1146*$H1145)-((Y1146*$H1145*$E1146)+(Y1146*$H1145*$F1146)))</f>
        <v>0</v>
      </c>
      <c r="Z1145" s="649">
        <f t="shared" ref="Z1145" si="13644">((Z1146*$H1145)-((Z1146*$H1145*$E1146)+(Z1146*$H1145*$F1146)))</f>
        <v>0</v>
      </c>
      <c r="AA1145" s="649">
        <f t="shared" ref="AA1145" si="13645">((AA1146*$H1145)-((AA1146*$H1145*$E1146)+(AA1146*$H1145*$F1146)))</f>
        <v>0</v>
      </c>
      <c r="AB1145" s="649">
        <f t="shared" ref="AB1145" si="13646">((AB1146*$H1145)-((AB1146*$H1145*$E1146)+(AB1146*$H1145*$F1146)))</f>
        <v>0</v>
      </c>
      <c r="AC1145" s="649">
        <f t="shared" ref="AC1145" si="13647">((AC1146*$H1145)-((AC1146*$H1145*$E1146)+(AC1146*$H1145*$F1146)))</f>
        <v>0</v>
      </c>
      <c r="AD1145" s="649">
        <f t="shared" ref="AD1145" si="13648">((AD1146*$H1145)-((AD1146*$H1145*$E1146)+(AD1146*$H1145*$F1146)))</f>
        <v>0</v>
      </c>
      <c r="AE1145" s="649">
        <f t="shared" ref="AE1145" si="13649">((AE1146*$H1145)-((AE1146*$H1145*$E1146)+(AE1146*$H1145*$F1146)))</f>
        <v>0</v>
      </c>
      <c r="AF1145" s="649">
        <f t="shared" ref="AF1145" si="13650">((AF1146*$H1145)-((AF1146*$H1145*$E1146)+(AF1146*$H1145*$F1146)))</f>
        <v>0</v>
      </c>
      <c r="AG1145" s="649">
        <f t="shared" ref="AG1145" si="13651">((AG1146*$H1145)-((AG1146*$H1145*$E1146)+(AG1146*$H1145*$F1146)))</f>
        <v>0</v>
      </c>
      <c r="AH1145" s="649">
        <f>+AH1146*H1145</f>
        <v>3944.3317604930257</v>
      </c>
      <c r="AI1145" s="649">
        <f t="shared" ref="AI1145" si="13652">+AI1146*H1145</f>
        <v>0</v>
      </c>
      <c r="AJ1145" s="649">
        <v>0</v>
      </c>
      <c r="AK1145" s="649">
        <v>0</v>
      </c>
      <c r="AL1145" s="649">
        <v>0</v>
      </c>
      <c r="AM1145" s="649">
        <v>0</v>
      </c>
      <c r="AN1145" s="649">
        <v>0</v>
      </c>
      <c r="AO1145" s="649">
        <v>0</v>
      </c>
      <c r="AP1145" s="649">
        <v>0</v>
      </c>
      <c r="AQ1145" s="649">
        <v>0</v>
      </c>
      <c r="AR1145" s="649">
        <v>0</v>
      </c>
      <c r="AS1145" s="649">
        <v>0</v>
      </c>
      <c r="AT1145" s="649">
        <v>0</v>
      </c>
      <c r="AU1145" s="649">
        <v>0</v>
      </c>
      <c r="AV1145" s="649">
        <v>0</v>
      </c>
      <c r="AW1145" s="613">
        <f t="shared" si="13257"/>
        <v>78886.635209860513</v>
      </c>
      <c r="AX1145" s="645">
        <f t="shared" si="13255"/>
        <v>0</v>
      </c>
      <c r="AY1145" s="656">
        <f t="shared" si="13256"/>
        <v>0</v>
      </c>
      <c r="AZ1145" s="591"/>
    </row>
    <row r="1146" spans="1:52" s="314" customFormat="1">
      <c r="A1146" s="642"/>
      <c r="B1146" s="636"/>
      <c r="C1146" s="636"/>
      <c r="D1146" s="651"/>
      <c r="E1146" s="652">
        <v>0.2</v>
      </c>
      <c r="F1146" s="652">
        <v>0.05</v>
      </c>
      <c r="G1146" s="653"/>
      <c r="H1146" s="640"/>
      <c r="I1146" s="640">
        <f t="shared" si="13152"/>
        <v>1.2500000000000002</v>
      </c>
      <c r="J1146" s="658">
        <v>0</v>
      </c>
      <c r="K1146" s="658">
        <v>0</v>
      </c>
      <c r="L1146" s="658">
        <v>0</v>
      </c>
      <c r="M1146" s="658">
        <v>0</v>
      </c>
      <c r="N1146" s="658">
        <v>0</v>
      </c>
      <c r="O1146" s="658">
        <v>0</v>
      </c>
      <c r="P1146" s="658">
        <v>0</v>
      </c>
      <c r="Q1146" s="658">
        <v>0.2</v>
      </c>
      <c r="R1146" s="658">
        <v>0.44</v>
      </c>
      <c r="S1146" s="658">
        <v>0.56000000000000005</v>
      </c>
      <c r="T1146" s="658">
        <v>0</v>
      </c>
      <c r="U1146" s="658">
        <v>0</v>
      </c>
      <c r="V1146" s="658">
        <v>0</v>
      </c>
      <c r="W1146" s="658">
        <v>0</v>
      </c>
      <c r="X1146" s="658">
        <v>0</v>
      </c>
      <c r="Y1146" s="658">
        <v>0</v>
      </c>
      <c r="Z1146" s="658">
        <v>0</v>
      </c>
      <c r="AA1146" s="658">
        <v>0</v>
      </c>
      <c r="AB1146" s="658">
        <v>0</v>
      </c>
      <c r="AC1146" s="658">
        <v>0</v>
      </c>
      <c r="AD1146" s="658">
        <v>0</v>
      </c>
      <c r="AE1146" s="658">
        <v>0</v>
      </c>
      <c r="AF1146" s="658">
        <v>0</v>
      </c>
      <c r="AG1146" s="658">
        <v>0</v>
      </c>
      <c r="AH1146" s="658">
        <v>0.05</v>
      </c>
      <c r="AI1146" s="658">
        <v>0</v>
      </c>
      <c r="AJ1146" s="658">
        <v>0</v>
      </c>
      <c r="AK1146" s="658">
        <v>0</v>
      </c>
      <c r="AL1146" s="658">
        <v>0</v>
      </c>
      <c r="AM1146" s="658">
        <v>0</v>
      </c>
      <c r="AN1146" s="658">
        <v>0</v>
      </c>
      <c r="AO1146" s="658">
        <v>0</v>
      </c>
      <c r="AP1146" s="658">
        <v>0</v>
      </c>
      <c r="AQ1146" s="658">
        <v>0</v>
      </c>
      <c r="AR1146" s="658">
        <v>0</v>
      </c>
      <c r="AS1146" s="658">
        <v>0</v>
      </c>
      <c r="AT1146" s="658">
        <v>0</v>
      </c>
      <c r="AU1146" s="658">
        <v>0</v>
      </c>
      <c r="AV1146" s="658">
        <v>0</v>
      </c>
      <c r="AW1146" s="613">
        <f t="shared" si="13257"/>
        <v>1.2500000000000002</v>
      </c>
      <c r="AX1146" s="645">
        <f t="shared" si="13255"/>
        <v>1.2500000000000002</v>
      </c>
      <c r="AY1146" s="656" t="e">
        <f t="shared" si="13256"/>
        <v>#DIV/0!</v>
      </c>
      <c r="AZ1146" s="661"/>
    </row>
    <row r="1147" spans="1:52">
      <c r="A1147" s="590"/>
      <c r="B1147" s="646" t="s">
        <v>305</v>
      </c>
      <c r="C1147" s="646" t="s">
        <v>1291</v>
      </c>
      <c r="D1147" s="647" t="s">
        <v>1292</v>
      </c>
      <c r="E1147" s="648"/>
      <c r="F1147" s="648"/>
      <c r="G1147" s="649"/>
      <c r="H1147" s="650">
        <v>0</v>
      </c>
      <c r="I1147" s="650">
        <f t="shared" si="13152"/>
        <v>0</v>
      </c>
      <c r="J1147" s="649">
        <v>0</v>
      </c>
      <c r="K1147" s="649">
        <v>0</v>
      </c>
      <c r="L1147" s="649">
        <v>0</v>
      </c>
      <c r="M1147" s="649">
        <v>0</v>
      </c>
      <c r="N1147" s="649">
        <v>0</v>
      </c>
      <c r="O1147" s="649">
        <v>0</v>
      </c>
      <c r="P1147" s="649">
        <v>0</v>
      </c>
      <c r="Q1147" s="649">
        <f>+Q1148*H1147</f>
        <v>0</v>
      </c>
      <c r="R1147" s="649">
        <f t="shared" ref="R1147" si="13653">((R1148*$H1147)-((R1148*$H1147*$E1148)+(R1148*$H1147*$F1148)))</f>
        <v>0</v>
      </c>
      <c r="S1147" s="649">
        <f t="shared" ref="S1147" si="13654">((S1148*$H1147)-((S1148*$H1147*$E1148)+(S1148*$H1147*$F1148)))</f>
        <v>0</v>
      </c>
      <c r="T1147" s="649">
        <f t="shared" ref="T1147" si="13655">((T1148*$H1147)-((T1148*$H1147*$E1148)+(T1148*$H1147*$F1148)))</f>
        <v>0</v>
      </c>
      <c r="U1147" s="649">
        <f t="shared" ref="U1147" si="13656">((U1148*$H1147)-((U1148*$H1147*$E1148)+(U1148*$H1147*$F1148)))</f>
        <v>0</v>
      </c>
      <c r="V1147" s="649">
        <f t="shared" ref="V1147" si="13657">((V1148*$H1147)-((V1148*$H1147*$E1148)+(V1148*$H1147*$F1148)))</f>
        <v>0</v>
      </c>
      <c r="W1147" s="649">
        <f t="shared" ref="W1147" si="13658">((W1148*$H1147)-((W1148*$H1147*$E1148)+(W1148*$H1147*$F1148)))</f>
        <v>0</v>
      </c>
      <c r="X1147" s="649">
        <f t="shared" ref="X1147" si="13659">((X1148*$H1147)-((X1148*$H1147*$E1148)+(X1148*$H1147*$F1148)))</f>
        <v>0</v>
      </c>
      <c r="Y1147" s="649">
        <f t="shared" ref="Y1147" si="13660">((Y1148*$H1147)-((Y1148*$H1147*$E1148)+(Y1148*$H1147*$F1148)))</f>
        <v>0</v>
      </c>
      <c r="Z1147" s="649">
        <f t="shared" ref="Z1147" si="13661">((Z1148*$H1147)-((Z1148*$H1147*$E1148)+(Z1148*$H1147*$F1148)))</f>
        <v>0</v>
      </c>
      <c r="AA1147" s="649">
        <f t="shared" ref="AA1147" si="13662">((AA1148*$H1147)-((AA1148*$H1147*$E1148)+(AA1148*$H1147*$F1148)))</f>
        <v>0</v>
      </c>
      <c r="AB1147" s="649">
        <f t="shared" ref="AB1147" si="13663">((AB1148*$H1147)-((AB1148*$H1147*$E1148)+(AB1148*$H1147*$F1148)))</f>
        <v>0</v>
      </c>
      <c r="AC1147" s="649">
        <f t="shared" ref="AC1147" si="13664">((AC1148*$H1147)-((AC1148*$H1147*$E1148)+(AC1148*$H1147*$F1148)))</f>
        <v>0</v>
      </c>
      <c r="AD1147" s="649">
        <f t="shared" ref="AD1147" si="13665">((AD1148*$H1147)-((AD1148*$H1147*$E1148)+(AD1148*$H1147*$F1148)))</f>
        <v>0</v>
      </c>
      <c r="AE1147" s="649">
        <f t="shared" ref="AE1147" si="13666">((AE1148*$H1147)-((AE1148*$H1147*$E1148)+(AE1148*$H1147*$F1148)))</f>
        <v>0</v>
      </c>
      <c r="AF1147" s="649">
        <f t="shared" ref="AF1147" si="13667">((AF1148*$H1147)-((AF1148*$H1147*$E1148)+(AF1148*$H1147*$F1148)))</f>
        <v>0</v>
      </c>
      <c r="AG1147" s="649">
        <f t="shared" ref="AG1147" si="13668">((AG1148*$H1147)-((AG1148*$H1147*$E1148)+(AG1148*$H1147*$F1148)))</f>
        <v>0</v>
      </c>
      <c r="AH1147" s="649">
        <f>+AH1148*H1147</f>
        <v>0</v>
      </c>
      <c r="AI1147" s="649">
        <f t="shared" ref="AI1147" si="13669">+AI1148*H1147</f>
        <v>0</v>
      </c>
      <c r="AJ1147" s="649">
        <v>0</v>
      </c>
      <c r="AK1147" s="649">
        <v>0</v>
      </c>
      <c r="AL1147" s="649">
        <v>0</v>
      </c>
      <c r="AM1147" s="649">
        <v>0</v>
      </c>
      <c r="AN1147" s="649">
        <v>0</v>
      </c>
      <c r="AO1147" s="649">
        <v>0</v>
      </c>
      <c r="AP1147" s="649">
        <v>0</v>
      </c>
      <c r="AQ1147" s="649">
        <v>0</v>
      </c>
      <c r="AR1147" s="649">
        <v>0</v>
      </c>
      <c r="AS1147" s="649">
        <v>0</v>
      </c>
      <c r="AT1147" s="649">
        <v>0</v>
      </c>
      <c r="AU1147" s="649">
        <v>0</v>
      </c>
      <c r="AV1147" s="649">
        <v>0</v>
      </c>
      <c r="AW1147" s="613">
        <f t="shared" si="13257"/>
        <v>0</v>
      </c>
      <c r="AX1147" s="645">
        <f t="shared" si="13255"/>
        <v>0</v>
      </c>
      <c r="AY1147" s="656" t="e">
        <f t="shared" si="13256"/>
        <v>#DIV/0!</v>
      </c>
      <c r="AZ1147" s="591"/>
    </row>
    <row r="1148" spans="1:52" s="314" customFormat="1">
      <c r="A1148" s="642"/>
      <c r="B1148" s="636"/>
      <c r="C1148" s="636"/>
      <c r="D1148" s="651"/>
      <c r="E1148" s="652">
        <v>0.2</v>
      </c>
      <c r="F1148" s="652">
        <v>0.05</v>
      </c>
      <c r="G1148" s="653"/>
      <c r="H1148" s="640"/>
      <c r="I1148" s="640">
        <f t="shared" si="13152"/>
        <v>1.2500000000000002</v>
      </c>
      <c r="J1148" s="658">
        <v>0</v>
      </c>
      <c r="K1148" s="658">
        <v>0</v>
      </c>
      <c r="L1148" s="658">
        <v>0</v>
      </c>
      <c r="M1148" s="658">
        <v>0</v>
      </c>
      <c r="N1148" s="658">
        <v>0</v>
      </c>
      <c r="O1148" s="658">
        <v>0</v>
      </c>
      <c r="P1148" s="658">
        <v>0</v>
      </c>
      <c r="Q1148" s="658">
        <v>0.2</v>
      </c>
      <c r="R1148" s="658">
        <v>0</v>
      </c>
      <c r="S1148" s="658">
        <v>0.57999999999999996</v>
      </c>
      <c r="T1148" s="658">
        <v>0.42000000000000004</v>
      </c>
      <c r="U1148" s="658">
        <v>0</v>
      </c>
      <c r="V1148" s="658">
        <v>0</v>
      </c>
      <c r="W1148" s="658">
        <v>0</v>
      </c>
      <c r="X1148" s="658">
        <v>0</v>
      </c>
      <c r="Y1148" s="658">
        <v>0</v>
      </c>
      <c r="Z1148" s="658">
        <v>0</v>
      </c>
      <c r="AA1148" s="658">
        <v>0</v>
      </c>
      <c r="AB1148" s="658">
        <v>0</v>
      </c>
      <c r="AC1148" s="658">
        <v>0</v>
      </c>
      <c r="AD1148" s="658">
        <v>0</v>
      </c>
      <c r="AE1148" s="658">
        <v>0</v>
      </c>
      <c r="AF1148" s="658">
        <v>0</v>
      </c>
      <c r="AG1148" s="658">
        <v>0</v>
      </c>
      <c r="AH1148" s="658">
        <v>0.05</v>
      </c>
      <c r="AI1148" s="658">
        <v>0</v>
      </c>
      <c r="AJ1148" s="658">
        <v>0</v>
      </c>
      <c r="AK1148" s="658">
        <v>0</v>
      </c>
      <c r="AL1148" s="658">
        <v>0</v>
      </c>
      <c r="AM1148" s="658">
        <v>0</v>
      </c>
      <c r="AN1148" s="658">
        <v>0</v>
      </c>
      <c r="AO1148" s="658">
        <v>0</v>
      </c>
      <c r="AP1148" s="658">
        <v>0</v>
      </c>
      <c r="AQ1148" s="658">
        <v>0</v>
      </c>
      <c r="AR1148" s="658">
        <v>0</v>
      </c>
      <c r="AS1148" s="658">
        <v>0</v>
      </c>
      <c r="AT1148" s="658">
        <v>0</v>
      </c>
      <c r="AU1148" s="658">
        <v>0</v>
      </c>
      <c r="AV1148" s="658">
        <v>0</v>
      </c>
      <c r="AW1148" s="613">
        <f t="shared" si="13257"/>
        <v>1.2500000000000002</v>
      </c>
      <c r="AX1148" s="645">
        <f t="shared" si="13255"/>
        <v>1.2500000000000002</v>
      </c>
      <c r="AY1148" s="656" t="e">
        <f t="shared" si="13256"/>
        <v>#DIV/0!</v>
      </c>
      <c r="AZ1148" s="661"/>
    </row>
    <row r="1149" spans="1:52">
      <c r="A1149" s="590"/>
      <c r="B1149" s="646" t="s">
        <v>305</v>
      </c>
      <c r="C1149" s="646" t="s">
        <v>1293</v>
      </c>
      <c r="D1149" s="647" t="s">
        <v>1294</v>
      </c>
      <c r="E1149" s="648"/>
      <c r="F1149" s="648"/>
      <c r="G1149" s="649"/>
      <c r="H1149" s="650">
        <v>55808.932429524073</v>
      </c>
      <c r="I1149" s="650">
        <f t="shared" si="13152"/>
        <v>55808.93242952408</v>
      </c>
      <c r="J1149" s="649">
        <v>0</v>
      </c>
      <c r="K1149" s="649">
        <v>0</v>
      </c>
      <c r="L1149" s="649">
        <v>0</v>
      </c>
      <c r="M1149" s="649">
        <v>0</v>
      </c>
      <c r="N1149" s="649">
        <v>0</v>
      </c>
      <c r="O1149" s="649">
        <v>0</v>
      </c>
      <c r="P1149" s="649">
        <v>0</v>
      </c>
      <c r="Q1149" s="649">
        <f>+Q1150*H1149</f>
        <v>11161.786485904815</v>
      </c>
      <c r="R1149" s="649">
        <f t="shared" ref="R1149" si="13670">((R1150*$H1149)-((R1150*$H1149*$E1150)+(R1150*$H1149*$F1150)))</f>
        <v>0</v>
      </c>
      <c r="S1149" s="649">
        <f t="shared" ref="S1149" si="13671">((S1150*$H1149)-((S1150*$H1149*$E1150)+(S1150*$H1149*$F1150)))</f>
        <v>5441.3709118785973</v>
      </c>
      <c r="T1149" s="649">
        <f t="shared" ref="T1149" si="13672">((T1150*$H1149)-((T1150*$H1149*$E1150)+(T1150*$H1149*$F1150)))</f>
        <v>29299.689525500136</v>
      </c>
      <c r="U1149" s="649">
        <f t="shared" ref="U1149" si="13673">((U1150*$H1149)-((U1150*$H1149*$E1150)+(U1150*$H1149*$F1150)))</f>
        <v>7115.6388847643211</v>
      </c>
      <c r="V1149" s="649">
        <f t="shared" ref="V1149" si="13674">((V1150*$H1149)-((V1150*$H1149*$E1150)+(V1150*$H1149*$F1150)))</f>
        <v>0</v>
      </c>
      <c r="W1149" s="649">
        <f t="shared" ref="W1149" si="13675">((W1150*$H1149)-((W1150*$H1149*$E1150)+(W1150*$H1149*$F1150)))</f>
        <v>0</v>
      </c>
      <c r="X1149" s="649">
        <f t="shared" ref="X1149" si="13676">((X1150*$H1149)-((X1150*$H1149*$E1150)+(X1150*$H1149*$F1150)))</f>
        <v>0</v>
      </c>
      <c r="Y1149" s="649">
        <f t="shared" ref="Y1149" si="13677">((Y1150*$H1149)-((Y1150*$H1149*$E1150)+(Y1150*$H1149*$F1150)))</f>
        <v>0</v>
      </c>
      <c r="Z1149" s="649">
        <f t="shared" ref="Z1149" si="13678">((Z1150*$H1149)-((Z1150*$H1149*$E1150)+(Z1150*$H1149*$F1150)))</f>
        <v>0</v>
      </c>
      <c r="AA1149" s="649">
        <f t="shared" ref="AA1149" si="13679">((AA1150*$H1149)-((AA1150*$H1149*$E1150)+(AA1150*$H1149*$F1150)))</f>
        <v>0</v>
      </c>
      <c r="AB1149" s="649">
        <f t="shared" ref="AB1149" si="13680">((AB1150*$H1149)-((AB1150*$H1149*$E1150)+(AB1150*$H1149*$F1150)))</f>
        <v>0</v>
      </c>
      <c r="AC1149" s="649">
        <f t="shared" ref="AC1149" si="13681">((AC1150*$H1149)-((AC1150*$H1149*$E1150)+(AC1150*$H1149*$F1150)))</f>
        <v>0</v>
      </c>
      <c r="AD1149" s="649">
        <f t="shared" ref="AD1149" si="13682">((AD1150*$H1149)-((AD1150*$H1149*$E1150)+(AD1150*$H1149*$F1150)))</f>
        <v>0</v>
      </c>
      <c r="AE1149" s="649">
        <f t="shared" ref="AE1149" si="13683">((AE1150*$H1149)-((AE1150*$H1149*$E1150)+(AE1150*$H1149*$F1150)))</f>
        <v>0</v>
      </c>
      <c r="AF1149" s="649">
        <f t="shared" ref="AF1149" si="13684">((AF1150*$H1149)-((AF1150*$H1149*$E1150)+(AF1150*$H1149*$F1150)))</f>
        <v>0</v>
      </c>
      <c r="AG1149" s="649">
        <f t="shared" ref="AG1149" si="13685">((AG1150*$H1149)-((AG1150*$H1149*$E1150)+(AG1150*$H1149*$F1150)))</f>
        <v>0</v>
      </c>
      <c r="AH1149" s="649">
        <f>+AH1150*H1149</f>
        <v>2790.4466214762037</v>
      </c>
      <c r="AI1149" s="649">
        <f t="shared" ref="AI1149" si="13686">+AI1150*H1149</f>
        <v>0</v>
      </c>
      <c r="AJ1149" s="649">
        <v>0</v>
      </c>
      <c r="AK1149" s="649">
        <v>0</v>
      </c>
      <c r="AL1149" s="649">
        <v>0</v>
      </c>
      <c r="AM1149" s="649">
        <v>0</v>
      </c>
      <c r="AN1149" s="649">
        <v>0</v>
      </c>
      <c r="AO1149" s="649">
        <v>0</v>
      </c>
      <c r="AP1149" s="649">
        <v>0</v>
      </c>
      <c r="AQ1149" s="649">
        <v>0</v>
      </c>
      <c r="AR1149" s="649">
        <v>0</v>
      </c>
      <c r="AS1149" s="649">
        <v>0</v>
      </c>
      <c r="AT1149" s="649">
        <v>0</v>
      </c>
      <c r="AU1149" s="649">
        <v>0</v>
      </c>
      <c r="AV1149" s="649">
        <v>0</v>
      </c>
      <c r="AW1149" s="613">
        <f t="shared" si="13257"/>
        <v>55808.93242952408</v>
      </c>
      <c r="AX1149" s="645">
        <f t="shared" si="13255"/>
        <v>0</v>
      </c>
      <c r="AY1149" s="656">
        <f t="shared" si="13256"/>
        <v>0</v>
      </c>
      <c r="AZ1149" s="591"/>
    </row>
    <row r="1150" spans="1:52" s="314" customFormat="1">
      <c r="A1150" s="642"/>
      <c r="B1150" s="636"/>
      <c r="C1150" s="636"/>
      <c r="D1150" s="651"/>
      <c r="E1150" s="652">
        <v>0.2</v>
      </c>
      <c r="F1150" s="652">
        <v>0.05</v>
      </c>
      <c r="G1150" s="653"/>
      <c r="H1150" s="640"/>
      <c r="I1150" s="640">
        <f t="shared" si="13152"/>
        <v>1.2500000000000002</v>
      </c>
      <c r="J1150" s="658">
        <v>0</v>
      </c>
      <c r="K1150" s="658">
        <v>0</v>
      </c>
      <c r="L1150" s="658">
        <v>0</v>
      </c>
      <c r="M1150" s="658">
        <v>0</v>
      </c>
      <c r="N1150" s="658">
        <v>0</v>
      </c>
      <c r="O1150" s="658">
        <v>0</v>
      </c>
      <c r="P1150" s="658">
        <v>0</v>
      </c>
      <c r="Q1150" s="658">
        <v>0.2</v>
      </c>
      <c r="R1150" s="658">
        <v>0</v>
      </c>
      <c r="S1150" s="658">
        <v>0.13</v>
      </c>
      <c r="T1150" s="658">
        <v>0.7</v>
      </c>
      <c r="U1150" s="658">
        <v>0.17000000000000004</v>
      </c>
      <c r="V1150" s="658">
        <v>0</v>
      </c>
      <c r="W1150" s="658">
        <v>0</v>
      </c>
      <c r="X1150" s="658">
        <v>0</v>
      </c>
      <c r="Y1150" s="658">
        <v>0</v>
      </c>
      <c r="Z1150" s="658">
        <v>0</v>
      </c>
      <c r="AA1150" s="658">
        <v>0</v>
      </c>
      <c r="AB1150" s="658">
        <v>0</v>
      </c>
      <c r="AC1150" s="658">
        <v>0</v>
      </c>
      <c r="AD1150" s="658">
        <v>0</v>
      </c>
      <c r="AE1150" s="658">
        <v>0</v>
      </c>
      <c r="AF1150" s="658">
        <v>0</v>
      </c>
      <c r="AG1150" s="658">
        <v>0</v>
      </c>
      <c r="AH1150" s="658">
        <v>0.05</v>
      </c>
      <c r="AI1150" s="658">
        <v>0</v>
      </c>
      <c r="AJ1150" s="658">
        <v>0</v>
      </c>
      <c r="AK1150" s="658">
        <v>0</v>
      </c>
      <c r="AL1150" s="658">
        <v>0</v>
      </c>
      <c r="AM1150" s="658">
        <v>0</v>
      </c>
      <c r="AN1150" s="658">
        <v>0</v>
      </c>
      <c r="AO1150" s="658">
        <v>0</v>
      </c>
      <c r="AP1150" s="658">
        <v>0</v>
      </c>
      <c r="AQ1150" s="658">
        <v>0</v>
      </c>
      <c r="AR1150" s="658">
        <v>0</v>
      </c>
      <c r="AS1150" s="658">
        <v>0</v>
      </c>
      <c r="AT1150" s="658">
        <v>0</v>
      </c>
      <c r="AU1150" s="658">
        <v>0</v>
      </c>
      <c r="AV1150" s="658">
        <v>0</v>
      </c>
      <c r="AW1150" s="613">
        <f t="shared" si="13257"/>
        <v>1.2500000000000002</v>
      </c>
      <c r="AX1150" s="645">
        <f t="shared" si="13255"/>
        <v>1.2500000000000002</v>
      </c>
      <c r="AY1150" s="656" t="e">
        <f t="shared" si="13256"/>
        <v>#DIV/0!</v>
      </c>
      <c r="AZ1150" s="661"/>
    </row>
    <row r="1151" spans="1:52">
      <c r="A1151" s="590"/>
      <c r="B1151" s="646" t="s">
        <v>305</v>
      </c>
      <c r="C1151" s="646" t="s">
        <v>1295</v>
      </c>
      <c r="D1151" s="647" t="s">
        <v>1296</v>
      </c>
      <c r="E1151" s="648"/>
      <c r="F1151" s="648"/>
      <c r="G1151" s="649"/>
      <c r="H1151" s="650">
        <v>46606.890506527619</v>
      </c>
      <c r="I1151" s="650">
        <f t="shared" si="13152"/>
        <v>46606.890506527619</v>
      </c>
      <c r="J1151" s="649">
        <v>0</v>
      </c>
      <c r="K1151" s="649">
        <v>0</v>
      </c>
      <c r="L1151" s="649">
        <v>0</v>
      </c>
      <c r="M1151" s="649">
        <v>0</v>
      </c>
      <c r="N1151" s="649">
        <v>0</v>
      </c>
      <c r="O1151" s="649">
        <v>0</v>
      </c>
      <c r="P1151" s="649">
        <v>0</v>
      </c>
      <c r="Q1151" s="649">
        <f>+Q1152*H1151</f>
        <v>9321.378101305525</v>
      </c>
      <c r="R1151" s="649">
        <f t="shared" ref="R1151" si="13687">((R1152*$H1151)-((R1152*$H1151*$E1152)+(R1152*$H1151*$F1152)))</f>
        <v>0</v>
      </c>
      <c r="S1151" s="649">
        <f t="shared" ref="S1151" si="13688">((S1152*$H1151)-((S1152*$H1151*$E1152)+(S1152*$H1151*$F1152)))</f>
        <v>0</v>
      </c>
      <c r="T1151" s="649">
        <f t="shared" ref="T1151" si="13689">((T1152*$H1151)-((T1152*$H1151*$E1152)+(T1152*$H1151*$F1152)))</f>
        <v>22720.859121932215</v>
      </c>
      <c r="U1151" s="649">
        <f t="shared" ref="U1151" si="13690">((U1152*$H1151)-((U1152*$H1151*$E1152)+(U1152*$H1151*$F1152)))</f>
        <v>12234.308757963499</v>
      </c>
      <c r="V1151" s="649">
        <f t="shared" ref="V1151" si="13691">((V1152*$H1151)-((V1152*$H1151*$E1152)+(V1152*$H1151*$F1152)))</f>
        <v>0</v>
      </c>
      <c r="W1151" s="649">
        <f t="shared" ref="W1151" si="13692">((W1152*$H1151)-((W1152*$H1151*$E1152)+(W1152*$H1151*$F1152)))</f>
        <v>0</v>
      </c>
      <c r="X1151" s="649">
        <f t="shared" ref="X1151" si="13693">((X1152*$H1151)-((X1152*$H1151*$E1152)+(X1152*$H1151*$F1152)))</f>
        <v>0</v>
      </c>
      <c r="Y1151" s="649">
        <f t="shared" ref="Y1151" si="13694">((Y1152*$H1151)-((Y1152*$H1151*$E1152)+(Y1152*$H1151*$F1152)))</f>
        <v>0</v>
      </c>
      <c r="Z1151" s="649">
        <f t="shared" ref="Z1151" si="13695">((Z1152*$H1151)-((Z1152*$H1151*$E1152)+(Z1152*$H1151*$F1152)))</f>
        <v>0</v>
      </c>
      <c r="AA1151" s="649">
        <f t="shared" ref="AA1151" si="13696">((AA1152*$H1151)-((AA1152*$H1151*$E1152)+(AA1152*$H1151*$F1152)))</f>
        <v>0</v>
      </c>
      <c r="AB1151" s="649">
        <f t="shared" ref="AB1151" si="13697">((AB1152*$H1151)-((AB1152*$H1151*$E1152)+(AB1152*$H1151*$F1152)))</f>
        <v>0</v>
      </c>
      <c r="AC1151" s="649">
        <f t="shared" ref="AC1151" si="13698">((AC1152*$H1151)-((AC1152*$H1151*$E1152)+(AC1152*$H1151*$F1152)))</f>
        <v>0</v>
      </c>
      <c r="AD1151" s="649">
        <f t="shared" ref="AD1151" si="13699">((AD1152*$H1151)-((AD1152*$H1151*$E1152)+(AD1152*$H1151*$F1152)))</f>
        <v>0</v>
      </c>
      <c r="AE1151" s="649">
        <f t="shared" ref="AE1151" si="13700">((AE1152*$H1151)-((AE1152*$H1151*$E1152)+(AE1152*$H1151*$F1152)))</f>
        <v>0</v>
      </c>
      <c r="AF1151" s="649">
        <f t="shared" ref="AF1151" si="13701">((AF1152*$H1151)-((AF1152*$H1151*$E1152)+(AF1152*$H1151*$F1152)))</f>
        <v>0</v>
      </c>
      <c r="AG1151" s="649">
        <f t="shared" ref="AG1151" si="13702">((AG1152*$H1151)-((AG1152*$H1151*$E1152)+(AG1152*$H1151*$F1152)))</f>
        <v>0</v>
      </c>
      <c r="AH1151" s="649">
        <f>+AH1152*H1151</f>
        <v>2330.3445253263812</v>
      </c>
      <c r="AI1151" s="649">
        <f t="shared" ref="AI1151" si="13703">+AI1152*H1151</f>
        <v>0</v>
      </c>
      <c r="AJ1151" s="649">
        <v>0</v>
      </c>
      <c r="AK1151" s="649">
        <v>0</v>
      </c>
      <c r="AL1151" s="649">
        <v>0</v>
      </c>
      <c r="AM1151" s="649">
        <v>0</v>
      </c>
      <c r="AN1151" s="649">
        <v>0</v>
      </c>
      <c r="AO1151" s="649">
        <v>0</v>
      </c>
      <c r="AP1151" s="649">
        <v>0</v>
      </c>
      <c r="AQ1151" s="649">
        <v>0</v>
      </c>
      <c r="AR1151" s="649">
        <v>0</v>
      </c>
      <c r="AS1151" s="649">
        <v>0</v>
      </c>
      <c r="AT1151" s="649">
        <v>0</v>
      </c>
      <c r="AU1151" s="649">
        <v>0</v>
      </c>
      <c r="AV1151" s="649">
        <v>0</v>
      </c>
      <c r="AW1151" s="613">
        <f t="shared" si="13257"/>
        <v>46606.890506527619</v>
      </c>
      <c r="AX1151" s="645">
        <f t="shared" si="13255"/>
        <v>0</v>
      </c>
      <c r="AY1151" s="656">
        <f t="shared" si="13256"/>
        <v>0</v>
      </c>
      <c r="AZ1151" s="591"/>
    </row>
    <row r="1152" spans="1:52" s="314" customFormat="1">
      <c r="A1152" s="642"/>
      <c r="B1152" s="636"/>
      <c r="C1152" s="636"/>
      <c r="D1152" s="651"/>
      <c r="E1152" s="652">
        <v>0.2</v>
      </c>
      <c r="F1152" s="652">
        <v>0.05</v>
      </c>
      <c r="G1152" s="653"/>
      <c r="H1152" s="640"/>
      <c r="I1152" s="640">
        <f t="shared" ref="I1152:I1215" si="13704">SUM(J1152:AV1152)</f>
        <v>1.2500000000000002</v>
      </c>
      <c r="J1152" s="658">
        <v>0</v>
      </c>
      <c r="K1152" s="658">
        <v>0</v>
      </c>
      <c r="L1152" s="658">
        <v>0</v>
      </c>
      <c r="M1152" s="658">
        <v>0</v>
      </c>
      <c r="N1152" s="658">
        <v>0</v>
      </c>
      <c r="O1152" s="658">
        <v>0</v>
      </c>
      <c r="P1152" s="658">
        <v>0</v>
      </c>
      <c r="Q1152" s="658">
        <v>0.2</v>
      </c>
      <c r="R1152" s="658">
        <v>0</v>
      </c>
      <c r="S1152" s="658">
        <v>0</v>
      </c>
      <c r="T1152" s="658">
        <v>0.65</v>
      </c>
      <c r="U1152" s="658">
        <v>0.35</v>
      </c>
      <c r="V1152" s="658">
        <v>0</v>
      </c>
      <c r="W1152" s="658">
        <v>0</v>
      </c>
      <c r="X1152" s="658">
        <v>0</v>
      </c>
      <c r="Y1152" s="658">
        <v>0</v>
      </c>
      <c r="Z1152" s="658">
        <v>0</v>
      </c>
      <c r="AA1152" s="658">
        <v>0</v>
      </c>
      <c r="AB1152" s="658">
        <v>0</v>
      </c>
      <c r="AC1152" s="658">
        <v>0</v>
      </c>
      <c r="AD1152" s="658">
        <v>0</v>
      </c>
      <c r="AE1152" s="658">
        <v>0</v>
      </c>
      <c r="AF1152" s="658">
        <v>0</v>
      </c>
      <c r="AG1152" s="658">
        <v>0</v>
      </c>
      <c r="AH1152" s="658">
        <v>0.05</v>
      </c>
      <c r="AI1152" s="658">
        <v>0</v>
      </c>
      <c r="AJ1152" s="658">
        <v>0</v>
      </c>
      <c r="AK1152" s="658">
        <v>0</v>
      </c>
      <c r="AL1152" s="658">
        <v>0</v>
      </c>
      <c r="AM1152" s="658">
        <v>0</v>
      </c>
      <c r="AN1152" s="658">
        <v>0</v>
      </c>
      <c r="AO1152" s="658">
        <v>0</v>
      </c>
      <c r="AP1152" s="658">
        <v>0</v>
      </c>
      <c r="AQ1152" s="658">
        <v>0</v>
      </c>
      <c r="AR1152" s="658">
        <v>0</v>
      </c>
      <c r="AS1152" s="658">
        <v>0</v>
      </c>
      <c r="AT1152" s="658">
        <v>0</v>
      </c>
      <c r="AU1152" s="658">
        <v>0</v>
      </c>
      <c r="AV1152" s="658">
        <v>0</v>
      </c>
      <c r="AW1152" s="613">
        <f t="shared" si="13257"/>
        <v>1.2500000000000002</v>
      </c>
      <c r="AX1152" s="645">
        <f t="shared" si="13255"/>
        <v>1.2500000000000002</v>
      </c>
      <c r="AY1152" s="656" t="e">
        <f t="shared" si="13256"/>
        <v>#DIV/0!</v>
      </c>
      <c r="AZ1152" s="661"/>
    </row>
    <row r="1153" spans="1:52">
      <c r="A1153" s="590"/>
      <c r="B1153" s="646" t="s">
        <v>305</v>
      </c>
      <c r="C1153" s="646" t="s">
        <v>1297</v>
      </c>
      <c r="D1153" s="647" t="s">
        <v>1298</v>
      </c>
      <c r="E1153" s="648"/>
      <c r="F1153" s="648"/>
      <c r="G1153" s="649"/>
      <c r="H1153" s="650">
        <v>62273.647461374923</v>
      </c>
      <c r="I1153" s="650">
        <f t="shared" si="13704"/>
        <v>62273.647461374916</v>
      </c>
      <c r="J1153" s="649">
        <v>0</v>
      </c>
      <c r="K1153" s="649">
        <v>0</v>
      </c>
      <c r="L1153" s="649">
        <v>0</v>
      </c>
      <c r="M1153" s="649">
        <v>0</v>
      </c>
      <c r="N1153" s="649">
        <v>0</v>
      </c>
      <c r="O1153" s="649">
        <v>0</v>
      </c>
      <c r="P1153" s="649">
        <v>0</v>
      </c>
      <c r="Q1153" s="649">
        <f>+Q1154*H1153</f>
        <v>12454.729492274986</v>
      </c>
      <c r="R1153" s="649">
        <f t="shared" ref="R1153" si="13705">((R1154*$H1153)-((R1154*$H1153*$E1154)+(R1154*$H1153*$F1154)))</f>
        <v>0</v>
      </c>
      <c r="S1153" s="649">
        <f t="shared" ref="S1153" si="13706">((S1154*$H1153)-((S1154*$H1153*$E1154)+(S1154*$H1153*$F1154)))</f>
        <v>0</v>
      </c>
      <c r="T1153" s="649">
        <f t="shared" ref="T1153" si="13707">((T1154*$H1153)-((T1154*$H1153*$E1154)+(T1154*$H1153*$F1154)))</f>
        <v>14478.623034769669</v>
      </c>
      <c r="U1153" s="649">
        <f t="shared" ref="U1153" si="13708">((U1154*$H1153)-((U1154*$H1153*$E1154)+(U1154*$H1153*$F1154)))</f>
        <v>32226.612561261518</v>
      </c>
      <c r="V1153" s="649">
        <f t="shared" ref="V1153" si="13709">((V1154*$H1153)-((V1154*$H1153*$E1154)+(V1154*$H1153*$F1154)))</f>
        <v>0</v>
      </c>
      <c r="W1153" s="649">
        <f t="shared" ref="W1153" si="13710">((W1154*$H1153)-((W1154*$H1153*$E1154)+(W1154*$H1153*$F1154)))</f>
        <v>0</v>
      </c>
      <c r="X1153" s="649">
        <f t="shared" ref="X1153" si="13711">((X1154*$H1153)-((X1154*$H1153*$E1154)+(X1154*$H1153*$F1154)))</f>
        <v>0</v>
      </c>
      <c r="Y1153" s="649">
        <f t="shared" ref="Y1153" si="13712">((Y1154*$H1153)-((Y1154*$H1153*$E1154)+(Y1154*$H1153*$F1154)))</f>
        <v>0</v>
      </c>
      <c r="Z1153" s="649">
        <f t="shared" ref="Z1153" si="13713">((Z1154*$H1153)-((Z1154*$H1153*$E1154)+(Z1154*$H1153*$F1154)))</f>
        <v>0</v>
      </c>
      <c r="AA1153" s="649">
        <f t="shared" ref="AA1153" si="13714">((AA1154*$H1153)-((AA1154*$H1153*$E1154)+(AA1154*$H1153*$F1154)))</f>
        <v>0</v>
      </c>
      <c r="AB1153" s="649">
        <f t="shared" ref="AB1153" si="13715">((AB1154*$H1153)-((AB1154*$H1153*$E1154)+(AB1154*$H1153*$F1154)))</f>
        <v>0</v>
      </c>
      <c r="AC1153" s="649">
        <f t="shared" ref="AC1153" si="13716">((AC1154*$H1153)-((AC1154*$H1153*$E1154)+(AC1154*$H1153*$F1154)))</f>
        <v>0</v>
      </c>
      <c r="AD1153" s="649">
        <f t="shared" ref="AD1153" si="13717">((AD1154*$H1153)-((AD1154*$H1153*$E1154)+(AD1154*$H1153*$F1154)))</f>
        <v>0</v>
      </c>
      <c r="AE1153" s="649">
        <f t="shared" ref="AE1153" si="13718">((AE1154*$H1153)-((AE1154*$H1153*$E1154)+(AE1154*$H1153*$F1154)))</f>
        <v>0</v>
      </c>
      <c r="AF1153" s="649">
        <f t="shared" ref="AF1153" si="13719">((AF1154*$H1153)-((AF1154*$H1153*$E1154)+(AF1154*$H1153*$F1154)))</f>
        <v>0</v>
      </c>
      <c r="AG1153" s="649">
        <f t="shared" ref="AG1153" si="13720">((AG1154*$H1153)-((AG1154*$H1153*$E1154)+(AG1154*$H1153*$F1154)))</f>
        <v>0</v>
      </c>
      <c r="AH1153" s="649">
        <f>+AH1154*H1153</f>
        <v>3113.6823730687465</v>
      </c>
      <c r="AI1153" s="649">
        <f t="shared" ref="AI1153" si="13721">+AI1154*H1153</f>
        <v>0</v>
      </c>
      <c r="AJ1153" s="649">
        <v>0</v>
      </c>
      <c r="AK1153" s="649">
        <v>0</v>
      </c>
      <c r="AL1153" s="649">
        <v>0</v>
      </c>
      <c r="AM1153" s="649">
        <v>0</v>
      </c>
      <c r="AN1153" s="649">
        <v>0</v>
      </c>
      <c r="AO1153" s="649">
        <v>0</v>
      </c>
      <c r="AP1153" s="649">
        <v>0</v>
      </c>
      <c r="AQ1153" s="649">
        <v>0</v>
      </c>
      <c r="AR1153" s="649">
        <v>0</v>
      </c>
      <c r="AS1153" s="649">
        <v>0</v>
      </c>
      <c r="AT1153" s="649">
        <v>0</v>
      </c>
      <c r="AU1153" s="649">
        <v>0</v>
      </c>
      <c r="AV1153" s="649">
        <v>0</v>
      </c>
      <c r="AW1153" s="613">
        <f t="shared" si="13257"/>
        <v>62273.647461374916</v>
      </c>
      <c r="AX1153" s="645">
        <f t="shared" si="13255"/>
        <v>0</v>
      </c>
      <c r="AY1153" s="656">
        <f t="shared" si="13256"/>
        <v>0</v>
      </c>
      <c r="AZ1153" s="591"/>
    </row>
    <row r="1154" spans="1:52" s="314" customFormat="1">
      <c r="A1154" s="642"/>
      <c r="B1154" s="636"/>
      <c r="C1154" s="636"/>
      <c r="D1154" s="651"/>
      <c r="E1154" s="652">
        <v>0.2</v>
      </c>
      <c r="F1154" s="652">
        <v>0.05</v>
      </c>
      <c r="G1154" s="653"/>
      <c r="H1154" s="640"/>
      <c r="I1154" s="640">
        <f t="shared" si="13704"/>
        <v>1.25</v>
      </c>
      <c r="J1154" s="658">
        <v>0</v>
      </c>
      <c r="K1154" s="658">
        <v>0</v>
      </c>
      <c r="L1154" s="658">
        <v>0</v>
      </c>
      <c r="M1154" s="658">
        <v>0</v>
      </c>
      <c r="N1154" s="658">
        <v>0</v>
      </c>
      <c r="O1154" s="658">
        <v>0</v>
      </c>
      <c r="P1154" s="658">
        <v>0</v>
      </c>
      <c r="Q1154" s="658">
        <v>0.2</v>
      </c>
      <c r="R1154" s="658">
        <v>0</v>
      </c>
      <c r="S1154" s="658">
        <v>0</v>
      </c>
      <c r="T1154" s="658">
        <v>0.31</v>
      </c>
      <c r="U1154" s="658">
        <v>0.69</v>
      </c>
      <c r="V1154" s="658">
        <v>0</v>
      </c>
      <c r="W1154" s="658">
        <v>0</v>
      </c>
      <c r="X1154" s="658">
        <v>0</v>
      </c>
      <c r="Y1154" s="658">
        <v>0</v>
      </c>
      <c r="Z1154" s="658">
        <v>0</v>
      </c>
      <c r="AA1154" s="658">
        <v>0</v>
      </c>
      <c r="AB1154" s="658">
        <v>0</v>
      </c>
      <c r="AC1154" s="658">
        <v>0</v>
      </c>
      <c r="AD1154" s="658">
        <v>0</v>
      </c>
      <c r="AE1154" s="658">
        <v>0</v>
      </c>
      <c r="AF1154" s="658">
        <v>0</v>
      </c>
      <c r="AG1154" s="658">
        <v>0</v>
      </c>
      <c r="AH1154" s="658">
        <v>0.05</v>
      </c>
      <c r="AI1154" s="658">
        <v>0</v>
      </c>
      <c r="AJ1154" s="658">
        <v>0</v>
      </c>
      <c r="AK1154" s="658">
        <v>0</v>
      </c>
      <c r="AL1154" s="658">
        <v>0</v>
      </c>
      <c r="AM1154" s="658">
        <v>0</v>
      </c>
      <c r="AN1154" s="658">
        <v>0</v>
      </c>
      <c r="AO1154" s="658">
        <v>0</v>
      </c>
      <c r="AP1154" s="658">
        <v>0</v>
      </c>
      <c r="AQ1154" s="658">
        <v>0</v>
      </c>
      <c r="AR1154" s="658">
        <v>0</v>
      </c>
      <c r="AS1154" s="658">
        <v>0</v>
      </c>
      <c r="AT1154" s="658">
        <v>0</v>
      </c>
      <c r="AU1154" s="658">
        <v>0</v>
      </c>
      <c r="AV1154" s="658">
        <v>0</v>
      </c>
      <c r="AW1154" s="613">
        <f t="shared" si="13257"/>
        <v>1.25</v>
      </c>
      <c r="AX1154" s="645">
        <f t="shared" si="13255"/>
        <v>1.25</v>
      </c>
      <c r="AY1154" s="656" t="e">
        <f t="shared" si="13256"/>
        <v>#DIV/0!</v>
      </c>
      <c r="AZ1154" s="661"/>
    </row>
    <row r="1155" spans="1:52">
      <c r="A1155" s="590"/>
      <c r="B1155" s="646" t="s">
        <v>305</v>
      </c>
      <c r="C1155" s="646" t="s">
        <v>1299</v>
      </c>
      <c r="D1155" s="647" t="s">
        <v>1300</v>
      </c>
      <c r="E1155" s="648"/>
      <c r="F1155" s="648"/>
      <c r="G1155" s="649"/>
      <c r="H1155" s="650">
        <v>42404.050789573674</v>
      </c>
      <c r="I1155" s="650">
        <f t="shared" si="13704"/>
        <v>42404.050789573674</v>
      </c>
      <c r="J1155" s="649">
        <v>0</v>
      </c>
      <c r="K1155" s="649">
        <v>0</v>
      </c>
      <c r="L1155" s="649">
        <v>0</v>
      </c>
      <c r="M1155" s="649">
        <v>0</v>
      </c>
      <c r="N1155" s="649">
        <v>0</v>
      </c>
      <c r="O1155" s="649">
        <v>0</v>
      </c>
      <c r="P1155" s="649">
        <v>0</v>
      </c>
      <c r="Q1155" s="649">
        <f>+Q1156*H1155</f>
        <v>8480.8101579147351</v>
      </c>
      <c r="R1155" s="649">
        <f t="shared" ref="R1155" si="13722">((R1156*$H1155)-((R1156*$H1155*$E1156)+(R1156*$H1155*$F1156)))</f>
        <v>0</v>
      </c>
      <c r="S1155" s="649">
        <f t="shared" ref="S1155" si="13723">((S1156*$H1155)-((S1156*$H1155*$E1156)+(S1156*$H1155*$F1156)))</f>
        <v>0</v>
      </c>
      <c r="T1155" s="649">
        <f t="shared" ref="T1155" si="13724">((T1156*$H1155)-((T1156*$H1155*$E1156)+(T1156*$H1155*$F1156)))</f>
        <v>0</v>
      </c>
      <c r="U1155" s="649">
        <f t="shared" ref="U1155" si="13725">((U1156*$H1155)-((U1156*$H1155*$E1156)+(U1156*$H1155*$F1156)))</f>
        <v>21944.096283604376</v>
      </c>
      <c r="V1155" s="649">
        <f t="shared" ref="V1155" si="13726">((V1156*$H1155)-((V1156*$H1155*$E1156)+(V1156*$H1155*$F1156)))</f>
        <v>9858.9418085758807</v>
      </c>
      <c r="W1155" s="649">
        <f t="shared" ref="W1155" si="13727">((W1156*$H1155)-((W1156*$H1155*$E1156)+(W1156*$H1155*$F1156)))</f>
        <v>0</v>
      </c>
      <c r="X1155" s="649">
        <f t="shared" ref="X1155" si="13728">((X1156*$H1155)-((X1156*$H1155*$E1156)+(X1156*$H1155*$F1156)))</f>
        <v>0</v>
      </c>
      <c r="Y1155" s="649">
        <f t="shared" ref="Y1155" si="13729">((Y1156*$H1155)-((Y1156*$H1155*$E1156)+(Y1156*$H1155*$F1156)))</f>
        <v>0</v>
      </c>
      <c r="Z1155" s="649">
        <f t="shared" ref="Z1155" si="13730">((Z1156*$H1155)-((Z1156*$H1155*$E1156)+(Z1156*$H1155*$F1156)))</f>
        <v>0</v>
      </c>
      <c r="AA1155" s="649">
        <f t="shared" ref="AA1155" si="13731">((AA1156*$H1155)-((AA1156*$H1155*$E1156)+(AA1156*$H1155*$F1156)))</f>
        <v>0</v>
      </c>
      <c r="AB1155" s="649">
        <f t="shared" ref="AB1155" si="13732">((AB1156*$H1155)-((AB1156*$H1155*$E1156)+(AB1156*$H1155*$F1156)))</f>
        <v>0</v>
      </c>
      <c r="AC1155" s="649">
        <f t="shared" ref="AC1155" si="13733">((AC1156*$H1155)-((AC1156*$H1155*$E1156)+(AC1156*$H1155*$F1156)))</f>
        <v>0</v>
      </c>
      <c r="AD1155" s="649">
        <f t="shared" ref="AD1155" si="13734">((AD1156*$H1155)-((AD1156*$H1155*$E1156)+(AD1156*$H1155*$F1156)))</f>
        <v>0</v>
      </c>
      <c r="AE1155" s="649">
        <f t="shared" ref="AE1155" si="13735">((AE1156*$H1155)-((AE1156*$H1155*$E1156)+(AE1156*$H1155*$F1156)))</f>
        <v>0</v>
      </c>
      <c r="AF1155" s="649">
        <f t="shared" ref="AF1155" si="13736">((AF1156*$H1155)-((AF1156*$H1155*$E1156)+(AF1156*$H1155*$F1156)))</f>
        <v>0</v>
      </c>
      <c r="AG1155" s="649">
        <f t="shared" ref="AG1155" si="13737">((AG1156*$H1155)-((AG1156*$H1155*$E1156)+(AG1156*$H1155*$F1156)))</f>
        <v>0</v>
      </c>
      <c r="AH1155" s="649">
        <f>+AH1156*H1155</f>
        <v>2120.2025394786838</v>
      </c>
      <c r="AI1155" s="649">
        <f t="shared" ref="AI1155" si="13738">+AI1156*H1155</f>
        <v>0</v>
      </c>
      <c r="AJ1155" s="649">
        <v>0</v>
      </c>
      <c r="AK1155" s="649">
        <v>0</v>
      </c>
      <c r="AL1155" s="649">
        <v>0</v>
      </c>
      <c r="AM1155" s="649">
        <v>0</v>
      </c>
      <c r="AN1155" s="649">
        <v>0</v>
      </c>
      <c r="AO1155" s="649">
        <v>0</v>
      </c>
      <c r="AP1155" s="649">
        <v>0</v>
      </c>
      <c r="AQ1155" s="649">
        <v>0</v>
      </c>
      <c r="AR1155" s="649">
        <v>0</v>
      </c>
      <c r="AS1155" s="649">
        <v>0</v>
      </c>
      <c r="AT1155" s="649">
        <v>0</v>
      </c>
      <c r="AU1155" s="649">
        <v>0</v>
      </c>
      <c r="AV1155" s="649">
        <v>0</v>
      </c>
      <c r="AW1155" s="613">
        <f t="shared" si="13257"/>
        <v>42404.050789573674</v>
      </c>
      <c r="AX1155" s="645">
        <f t="shared" si="13255"/>
        <v>0</v>
      </c>
      <c r="AY1155" s="656">
        <f t="shared" si="13256"/>
        <v>0</v>
      </c>
      <c r="AZ1155" s="591"/>
    </row>
    <row r="1156" spans="1:52" s="314" customFormat="1">
      <c r="A1156" s="642"/>
      <c r="B1156" s="636"/>
      <c r="C1156" s="636"/>
      <c r="D1156" s="651"/>
      <c r="E1156" s="652">
        <v>0.2</v>
      </c>
      <c r="F1156" s="652">
        <v>0.05</v>
      </c>
      <c r="G1156" s="653"/>
      <c r="H1156" s="640"/>
      <c r="I1156" s="640">
        <f t="shared" si="13704"/>
        <v>1.25</v>
      </c>
      <c r="J1156" s="658">
        <v>0</v>
      </c>
      <c r="K1156" s="658">
        <v>0</v>
      </c>
      <c r="L1156" s="658">
        <v>0</v>
      </c>
      <c r="M1156" s="658">
        <v>0</v>
      </c>
      <c r="N1156" s="658">
        <v>0</v>
      </c>
      <c r="O1156" s="658">
        <v>0</v>
      </c>
      <c r="P1156" s="658">
        <v>0</v>
      </c>
      <c r="Q1156" s="658">
        <v>0.2</v>
      </c>
      <c r="R1156" s="658">
        <v>0</v>
      </c>
      <c r="S1156" s="658">
        <v>0</v>
      </c>
      <c r="T1156" s="658">
        <v>0</v>
      </c>
      <c r="U1156" s="658">
        <v>0.69</v>
      </c>
      <c r="V1156" s="658">
        <v>0.31000000000000005</v>
      </c>
      <c r="W1156" s="658">
        <v>0</v>
      </c>
      <c r="X1156" s="658">
        <v>0</v>
      </c>
      <c r="Y1156" s="658">
        <v>0</v>
      </c>
      <c r="Z1156" s="658">
        <v>0</v>
      </c>
      <c r="AA1156" s="658">
        <v>0</v>
      </c>
      <c r="AB1156" s="658">
        <v>0</v>
      </c>
      <c r="AC1156" s="658">
        <v>0</v>
      </c>
      <c r="AD1156" s="658">
        <v>0</v>
      </c>
      <c r="AE1156" s="658">
        <v>0</v>
      </c>
      <c r="AF1156" s="658">
        <v>0</v>
      </c>
      <c r="AG1156" s="658">
        <v>0</v>
      </c>
      <c r="AH1156" s="658">
        <v>0.05</v>
      </c>
      <c r="AI1156" s="658">
        <v>0</v>
      </c>
      <c r="AJ1156" s="658">
        <v>0</v>
      </c>
      <c r="AK1156" s="658">
        <v>0</v>
      </c>
      <c r="AL1156" s="658">
        <v>0</v>
      </c>
      <c r="AM1156" s="658">
        <v>0</v>
      </c>
      <c r="AN1156" s="658">
        <v>0</v>
      </c>
      <c r="AO1156" s="658">
        <v>0</v>
      </c>
      <c r="AP1156" s="658">
        <v>0</v>
      </c>
      <c r="AQ1156" s="658">
        <v>0</v>
      </c>
      <c r="AR1156" s="658">
        <v>0</v>
      </c>
      <c r="AS1156" s="658">
        <v>0</v>
      </c>
      <c r="AT1156" s="658">
        <v>0</v>
      </c>
      <c r="AU1156" s="658">
        <v>0</v>
      </c>
      <c r="AV1156" s="658">
        <v>0</v>
      </c>
      <c r="AW1156" s="613">
        <f t="shared" si="13257"/>
        <v>1.25</v>
      </c>
      <c r="AX1156" s="645">
        <f t="shared" si="13255"/>
        <v>1.25</v>
      </c>
      <c r="AY1156" s="656" t="e">
        <f t="shared" si="13256"/>
        <v>#DIV/0!</v>
      </c>
      <c r="AZ1156" s="661"/>
    </row>
    <row r="1157" spans="1:52">
      <c r="A1157" s="590"/>
      <c r="B1157" s="629" t="s">
        <v>278</v>
      </c>
      <c r="C1157" s="629" t="s">
        <v>1301</v>
      </c>
      <c r="D1157" s="630" t="s">
        <v>1302</v>
      </c>
      <c r="E1157" s="643"/>
      <c r="F1157" s="643"/>
      <c r="G1157" s="631"/>
      <c r="H1157" s="632">
        <f>+H1158+H1160+H1162+H1164+H1166+H1168+H1170+H1172+H1174+H1176+H1178+H1180+H1182+H1184+H1186+H1188+H1190+H1192</f>
        <v>2015395.4693064652</v>
      </c>
      <c r="I1157" s="632">
        <f t="shared" si="13704"/>
        <v>2015395.4693064652</v>
      </c>
      <c r="J1157" s="632">
        <f t="shared" ref="J1157:AV1157" si="13739">+J1158+J1160+J1162+J1164+J1166+J1168+J1170+J1172+J1174+J1176+J1178+J1180+J1182+J1184+J1186+J1188+J1190+J1192</f>
        <v>0</v>
      </c>
      <c r="K1157" s="632">
        <f t="shared" si="13739"/>
        <v>0</v>
      </c>
      <c r="L1157" s="632">
        <f t="shared" si="13739"/>
        <v>0</v>
      </c>
      <c r="M1157" s="632">
        <f t="shared" si="13739"/>
        <v>0</v>
      </c>
      <c r="N1157" s="632">
        <f t="shared" si="13739"/>
        <v>0</v>
      </c>
      <c r="O1157" s="632">
        <f t="shared" si="13739"/>
        <v>0</v>
      </c>
      <c r="P1157" s="632">
        <f t="shared" si="13739"/>
        <v>0</v>
      </c>
      <c r="Q1157" s="632">
        <f t="shared" si="13739"/>
        <v>403079.09386129316</v>
      </c>
      <c r="R1157" s="632">
        <f t="shared" si="13739"/>
        <v>41678.783736844627</v>
      </c>
      <c r="S1157" s="632">
        <f t="shared" si="13739"/>
        <v>54499.053594187724</v>
      </c>
      <c r="T1157" s="632">
        <f t="shared" si="13739"/>
        <v>8562.2506107447844</v>
      </c>
      <c r="U1157" s="632">
        <f t="shared" si="13739"/>
        <v>87624.372811906884</v>
      </c>
      <c r="V1157" s="632">
        <f t="shared" si="13739"/>
        <v>185187.17743001806</v>
      </c>
      <c r="W1157" s="632">
        <f t="shared" si="13739"/>
        <v>204133.56669624522</v>
      </c>
      <c r="X1157" s="632">
        <f t="shared" si="13739"/>
        <v>195426.44773763762</v>
      </c>
      <c r="Y1157" s="632">
        <f t="shared" si="13739"/>
        <v>197361.36306177266</v>
      </c>
      <c r="Z1157" s="632">
        <f t="shared" si="13739"/>
        <v>203285.23209031881</v>
      </c>
      <c r="AA1157" s="632">
        <f t="shared" si="13739"/>
        <v>146857.37597604908</v>
      </c>
      <c r="AB1157" s="632">
        <f t="shared" si="13739"/>
        <v>136907.19532640031</v>
      </c>
      <c r="AC1157" s="632">
        <f t="shared" si="13739"/>
        <v>50023.78290772318</v>
      </c>
      <c r="AD1157" s="632">
        <f t="shared" si="13739"/>
        <v>0</v>
      </c>
      <c r="AE1157" s="632">
        <f t="shared" si="13739"/>
        <v>0</v>
      </c>
      <c r="AF1157" s="632">
        <f t="shared" si="13739"/>
        <v>0</v>
      </c>
      <c r="AG1157" s="632">
        <f t="shared" si="13739"/>
        <v>0</v>
      </c>
      <c r="AH1157" s="632">
        <f t="shared" si="13739"/>
        <v>100769.77346532329</v>
      </c>
      <c r="AI1157" s="632">
        <f t="shared" si="13739"/>
        <v>0</v>
      </c>
      <c r="AJ1157" s="632">
        <f t="shared" si="13739"/>
        <v>0</v>
      </c>
      <c r="AK1157" s="632">
        <f t="shared" si="13739"/>
        <v>0</v>
      </c>
      <c r="AL1157" s="632">
        <f t="shared" si="13739"/>
        <v>0</v>
      </c>
      <c r="AM1157" s="632">
        <f t="shared" si="13739"/>
        <v>0</v>
      </c>
      <c r="AN1157" s="632">
        <f t="shared" si="13739"/>
        <v>0</v>
      </c>
      <c r="AO1157" s="632">
        <f t="shared" si="13739"/>
        <v>0</v>
      </c>
      <c r="AP1157" s="632">
        <f t="shared" si="13739"/>
        <v>0</v>
      </c>
      <c r="AQ1157" s="632">
        <f t="shared" si="13739"/>
        <v>0</v>
      </c>
      <c r="AR1157" s="632">
        <f t="shared" si="13739"/>
        <v>0</v>
      </c>
      <c r="AS1157" s="632">
        <f t="shared" si="13739"/>
        <v>0</v>
      </c>
      <c r="AT1157" s="632">
        <f t="shared" si="13739"/>
        <v>0</v>
      </c>
      <c r="AU1157" s="632">
        <f t="shared" si="13739"/>
        <v>0</v>
      </c>
      <c r="AV1157" s="632">
        <f t="shared" si="13739"/>
        <v>0</v>
      </c>
      <c r="AW1157" s="613">
        <f t="shared" si="13257"/>
        <v>2015395.4693064652</v>
      </c>
      <c r="AX1157" s="645">
        <f t="shared" si="13255"/>
        <v>0</v>
      </c>
      <c r="AY1157" s="656">
        <f t="shared" si="13256"/>
        <v>0</v>
      </c>
      <c r="AZ1157" s="591"/>
    </row>
    <row r="1158" spans="1:52">
      <c r="A1158" s="590"/>
      <c r="B1158" s="646" t="s">
        <v>305</v>
      </c>
      <c r="C1158" s="646" t="s">
        <v>1303</v>
      </c>
      <c r="D1158" s="647" t="s">
        <v>1304</v>
      </c>
      <c r="E1158" s="648"/>
      <c r="F1158" s="648"/>
      <c r="G1158" s="649"/>
      <c r="H1158" s="650">
        <v>105760.02377122983</v>
      </c>
      <c r="I1158" s="650">
        <f t="shared" si="13704"/>
        <v>105760.02377122983</v>
      </c>
      <c r="J1158" s="649">
        <v>0</v>
      </c>
      <c r="K1158" s="649">
        <v>0</v>
      </c>
      <c r="L1158" s="649">
        <v>0</v>
      </c>
      <c r="M1158" s="649">
        <v>0</v>
      </c>
      <c r="N1158" s="649">
        <v>0</v>
      </c>
      <c r="O1158" s="649">
        <v>0</v>
      </c>
      <c r="P1158" s="649">
        <v>0</v>
      </c>
      <c r="Q1158" s="649">
        <f>+Q1159*H1158</f>
        <v>21152.004754245965</v>
      </c>
      <c r="R1158" s="649">
        <f t="shared" ref="R1158" si="13740">((R1159*$H1158)-((R1159*$H1158*$E1159)+(R1159*$H1158*$F1159)))</f>
        <v>0</v>
      </c>
      <c r="S1158" s="649">
        <f t="shared" ref="S1158" si="13741">((S1159*$H1158)-((S1159*$H1158*$E1159)+(S1159*$H1158*$F1159)))</f>
        <v>0</v>
      </c>
      <c r="T1158" s="649">
        <f t="shared" ref="T1158" si="13742">((T1159*$H1158)-((T1159*$H1158*$E1159)+(T1159*$H1158*$F1159)))</f>
        <v>0</v>
      </c>
      <c r="U1158" s="649">
        <f t="shared" ref="U1158" si="13743">((U1159*$H1158)-((U1159*$H1158*$E1159)+(U1159*$H1158*$F1159)))</f>
        <v>54730.812301611433</v>
      </c>
      <c r="V1158" s="649">
        <f t="shared" ref="V1158" si="13744">((V1159*$H1158)-((V1159*$H1158*$E1159)+(V1159*$H1158*$F1159)))</f>
        <v>24589.205526810936</v>
      </c>
      <c r="W1158" s="649">
        <f t="shared" ref="W1158" si="13745">((W1159*$H1158)-((W1159*$H1158*$E1159)+(W1159*$H1158*$F1159)))</f>
        <v>0</v>
      </c>
      <c r="X1158" s="649">
        <f t="shared" ref="X1158" si="13746">((X1159*$H1158)-((X1159*$H1158*$E1159)+(X1159*$H1158*$F1159)))</f>
        <v>0</v>
      </c>
      <c r="Y1158" s="649">
        <f t="shared" ref="Y1158" si="13747">((Y1159*$H1158)-((Y1159*$H1158*$E1159)+(Y1159*$H1158*$F1159)))</f>
        <v>0</v>
      </c>
      <c r="Z1158" s="649">
        <f t="shared" ref="Z1158" si="13748">((Z1159*$H1158)-((Z1159*$H1158*$E1159)+(Z1159*$H1158*$F1159)))</f>
        <v>0</v>
      </c>
      <c r="AA1158" s="649">
        <f t="shared" ref="AA1158" si="13749">((AA1159*$H1158)-((AA1159*$H1158*$E1159)+(AA1159*$H1158*$F1159)))</f>
        <v>0</v>
      </c>
      <c r="AB1158" s="649">
        <f t="shared" ref="AB1158" si="13750">((AB1159*$H1158)-((AB1159*$H1158*$E1159)+(AB1159*$H1158*$F1159)))</f>
        <v>0</v>
      </c>
      <c r="AC1158" s="649">
        <f t="shared" ref="AC1158" si="13751">((AC1159*$H1158)-((AC1159*$H1158*$E1159)+(AC1159*$H1158*$F1159)))</f>
        <v>0</v>
      </c>
      <c r="AD1158" s="649">
        <f t="shared" ref="AD1158" si="13752">((AD1159*$H1158)-((AD1159*$H1158*$E1159)+(AD1159*$H1158*$F1159)))</f>
        <v>0</v>
      </c>
      <c r="AE1158" s="649">
        <f t="shared" ref="AE1158" si="13753">((AE1159*$H1158)-((AE1159*$H1158*$E1159)+(AE1159*$H1158*$F1159)))</f>
        <v>0</v>
      </c>
      <c r="AF1158" s="649">
        <f t="shared" ref="AF1158" si="13754">((AF1159*$H1158)-((AF1159*$H1158*$E1159)+(AF1159*$H1158*$F1159)))</f>
        <v>0</v>
      </c>
      <c r="AG1158" s="649">
        <f t="shared" ref="AG1158" si="13755">((AG1159*$H1158)-((AG1159*$H1158*$E1159)+(AG1159*$H1158*$F1159)))</f>
        <v>0</v>
      </c>
      <c r="AH1158" s="649">
        <f>+AH1159*H1158</f>
        <v>5288.0011885614913</v>
      </c>
      <c r="AI1158" s="649">
        <f t="shared" ref="AI1158" si="13756">+AI1159*H1158</f>
        <v>0</v>
      </c>
      <c r="AJ1158" s="649">
        <v>0</v>
      </c>
      <c r="AK1158" s="649">
        <v>0</v>
      </c>
      <c r="AL1158" s="649">
        <v>0</v>
      </c>
      <c r="AM1158" s="649">
        <v>0</v>
      </c>
      <c r="AN1158" s="649">
        <v>0</v>
      </c>
      <c r="AO1158" s="649">
        <v>0</v>
      </c>
      <c r="AP1158" s="649">
        <v>0</v>
      </c>
      <c r="AQ1158" s="649">
        <v>0</v>
      </c>
      <c r="AR1158" s="649">
        <v>0</v>
      </c>
      <c r="AS1158" s="649">
        <v>0</v>
      </c>
      <c r="AT1158" s="649">
        <v>0</v>
      </c>
      <c r="AU1158" s="649">
        <v>0</v>
      </c>
      <c r="AV1158" s="649">
        <v>0</v>
      </c>
      <c r="AW1158" s="613">
        <f t="shared" si="13257"/>
        <v>105760.02377122983</v>
      </c>
      <c r="AX1158" s="645">
        <f t="shared" si="13255"/>
        <v>0</v>
      </c>
      <c r="AY1158" s="656">
        <f t="shared" si="13256"/>
        <v>0</v>
      </c>
      <c r="AZ1158" s="591"/>
    </row>
    <row r="1159" spans="1:52" s="314" customFormat="1">
      <c r="A1159" s="642"/>
      <c r="B1159" s="636"/>
      <c r="C1159" s="636"/>
      <c r="D1159" s="651"/>
      <c r="E1159" s="652">
        <v>0.2</v>
      </c>
      <c r="F1159" s="652">
        <v>0.05</v>
      </c>
      <c r="G1159" s="653"/>
      <c r="H1159" s="640"/>
      <c r="I1159" s="640">
        <f t="shared" si="13704"/>
        <v>1.25</v>
      </c>
      <c r="J1159" s="658">
        <v>0</v>
      </c>
      <c r="K1159" s="658">
        <v>0</v>
      </c>
      <c r="L1159" s="658">
        <v>0</v>
      </c>
      <c r="M1159" s="658">
        <v>0</v>
      </c>
      <c r="N1159" s="658">
        <v>0</v>
      </c>
      <c r="O1159" s="658">
        <v>0</v>
      </c>
      <c r="P1159" s="658">
        <v>0</v>
      </c>
      <c r="Q1159" s="658">
        <v>0.2</v>
      </c>
      <c r="R1159" s="658">
        <v>0</v>
      </c>
      <c r="S1159" s="658">
        <v>0</v>
      </c>
      <c r="T1159" s="658">
        <v>0</v>
      </c>
      <c r="U1159" s="658">
        <v>0.69</v>
      </c>
      <c r="V1159" s="658">
        <v>0.31000000000000005</v>
      </c>
      <c r="W1159" s="658">
        <v>0</v>
      </c>
      <c r="X1159" s="658">
        <v>0</v>
      </c>
      <c r="Y1159" s="658">
        <v>0</v>
      </c>
      <c r="Z1159" s="658">
        <v>0</v>
      </c>
      <c r="AA1159" s="658">
        <v>0</v>
      </c>
      <c r="AB1159" s="658">
        <v>0</v>
      </c>
      <c r="AC1159" s="658">
        <v>0</v>
      </c>
      <c r="AD1159" s="658">
        <v>0</v>
      </c>
      <c r="AE1159" s="658">
        <v>0</v>
      </c>
      <c r="AF1159" s="658">
        <v>0</v>
      </c>
      <c r="AG1159" s="658">
        <v>0</v>
      </c>
      <c r="AH1159" s="658">
        <v>0.05</v>
      </c>
      <c r="AI1159" s="658">
        <v>0</v>
      </c>
      <c r="AJ1159" s="658">
        <v>0</v>
      </c>
      <c r="AK1159" s="658">
        <v>0</v>
      </c>
      <c r="AL1159" s="658">
        <v>0</v>
      </c>
      <c r="AM1159" s="658">
        <v>0</v>
      </c>
      <c r="AN1159" s="658">
        <v>0</v>
      </c>
      <c r="AO1159" s="658">
        <v>0</v>
      </c>
      <c r="AP1159" s="658">
        <v>0</v>
      </c>
      <c r="AQ1159" s="658">
        <v>0</v>
      </c>
      <c r="AR1159" s="658">
        <v>0</v>
      </c>
      <c r="AS1159" s="658">
        <v>0</v>
      </c>
      <c r="AT1159" s="658">
        <v>0</v>
      </c>
      <c r="AU1159" s="658">
        <v>0</v>
      </c>
      <c r="AV1159" s="658">
        <v>0</v>
      </c>
      <c r="AW1159" s="613">
        <f t="shared" si="13257"/>
        <v>1.25</v>
      </c>
      <c r="AX1159" s="645">
        <f t="shared" si="13255"/>
        <v>1.25</v>
      </c>
      <c r="AY1159" s="656" t="e">
        <f t="shared" si="13256"/>
        <v>#DIV/0!</v>
      </c>
      <c r="AZ1159" s="661"/>
    </row>
    <row r="1160" spans="1:52">
      <c r="A1160" s="590"/>
      <c r="B1160" s="646" t="s">
        <v>305</v>
      </c>
      <c r="C1160" s="646" t="s">
        <v>1305</v>
      </c>
      <c r="D1160" s="647" t="s">
        <v>1306</v>
      </c>
      <c r="E1160" s="648"/>
      <c r="F1160" s="648"/>
      <c r="G1160" s="649"/>
      <c r="H1160" s="650">
        <v>128994.35494233506</v>
      </c>
      <c r="I1160" s="650">
        <f t="shared" si="13704"/>
        <v>128994.35494233505</v>
      </c>
      <c r="J1160" s="649">
        <v>0</v>
      </c>
      <c r="K1160" s="649">
        <v>0</v>
      </c>
      <c r="L1160" s="649">
        <v>0</v>
      </c>
      <c r="M1160" s="649">
        <v>0</v>
      </c>
      <c r="N1160" s="649">
        <v>0</v>
      </c>
      <c r="O1160" s="649">
        <v>0</v>
      </c>
      <c r="P1160" s="649">
        <v>0</v>
      </c>
      <c r="Q1160" s="649">
        <f>+Q1161*H1160</f>
        <v>25798.870988467013</v>
      </c>
      <c r="R1160" s="649">
        <f t="shared" ref="R1160" si="13757">((R1161*$H1160)-((R1161*$H1160*$E1161)+(R1161*$H1160*$F1161)))</f>
        <v>0</v>
      </c>
      <c r="S1160" s="649">
        <f t="shared" ref="S1160" si="13758">((S1161*$H1160)-((S1161*$H1160*$E1161)+(S1161*$H1160*$F1161)))</f>
        <v>0</v>
      </c>
      <c r="T1160" s="649">
        <f t="shared" ref="T1160" si="13759">((T1161*$H1160)-((T1161*$H1160*$E1161)+(T1161*$H1160*$F1161)))</f>
        <v>0</v>
      </c>
      <c r="U1160" s="649">
        <f t="shared" ref="U1160" si="13760">((U1161*$H1160)-((U1161*$H1160*$E1161)+(U1161*$H1160*$F1161)))</f>
        <v>32893.560510295443</v>
      </c>
      <c r="V1160" s="649">
        <f t="shared" ref="V1160" si="13761">((V1161*$H1160)-((V1161*$H1160*$E1161)+(V1161*$H1160*$F1161)))</f>
        <v>63852.205696455843</v>
      </c>
      <c r="W1160" s="649">
        <f t="shared" ref="W1160" si="13762">((W1161*$H1160)-((W1161*$H1160*$E1161)+(W1161*$H1160*$F1161)))</f>
        <v>0</v>
      </c>
      <c r="X1160" s="649">
        <f t="shared" ref="X1160" si="13763">((X1161*$H1160)-((X1161*$H1160*$E1161)+(X1161*$H1160*$F1161)))</f>
        <v>0</v>
      </c>
      <c r="Y1160" s="649">
        <f t="shared" ref="Y1160" si="13764">((Y1161*$H1160)-((Y1161*$H1160*$E1161)+(Y1161*$H1160*$F1161)))</f>
        <v>0</v>
      </c>
      <c r="Z1160" s="649">
        <f t="shared" ref="Z1160" si="13765">((Z1161*$H1160)-((Z1161*$H1160*$E1161)+(Z1161*$H1160*$F1161)))</f>
        <v>0</v>
      </c>
      <c r="AA1160" s="649">
        <f t="shared" ref="AA1160" si="13766">((AA1161*$H1160)-((AA1161*$H1160*$E1161)+(AA1161*$H1160*$F1161)))</f>
        <v>0</v>
      </c>
      <c r="AB1160" s="649">
        <f t="shared" ref="AB1160" si="13767">((AB1161*$H1160)-((AB1161*$H1160*$E1161)+(AB1161*$H1160*$F1161)))</f>
        <v>0</v>
      </c>
      <c r="AC1160" s="649">
        <f t="shared" ref="AC1160" si="13768">((AC1161*$H1160)-((AC1161*$H1160*$E1161)+(AC1161*$H1160*$F1161)))</f>
        <v>0</v>
      </c>
      <c r="AD1160" s="649">
        <f t="shared" ref="AD1160" si="13769">((AD1161*$H1160)-((AD1161*$H1160*$E1161)+(AD1161*$H1160*$F1161)))</f>
        <v>0</v>
      </c>
      <c r="AE1160" s="649">
        <f t="shared" ref="AE1160" si="13770">((AE1161*$H1160)-((AE1161*$H1160*$E1161)+(AE1161*$H1160*$F1161)))</f>
        <v>0</v>
      </c>
      <c r="AF1160" s="649">
        <f t="shared" ref="AF1160" si="13771">((AF1161*$H1160)-((AF1161*$H1160*$E1161)+(AF1161*$H1160*$F1161)))</f>
        <v>0</v>
      </c>
      <c r="AG1160" s="649">
        <f t="shared" ref="AG1160" si="13772">((AG1161*$H1160)-((AG1161*$H1160*$E1161)+(AG1161*$H1160*$F1161)))</f>
        <v>0</v>
      </c>
      <c r="AH1160" s="649">
        <f>+AH1161*H1160</f>
        <v>6449.7177471167533</v>
      </c>
      <c r="AI1160" s="649">
        <f t="shared" ref="AI1160" si="13773">+AI1161*H1160</f>
        <v>0</v>
      </c>
      <c r="AJ1160" s="649">
        <v>0</v>
      </c>
      <c r="AK1160" s="649">
        <v>0</v>
      </c>
      <c r="AL1160" s="649">
        <v>0</v>
      </c>
      <c r="AM1160" s="649">
        <v>0</v>
      </c>
      <c r="AN1160" s="649">
        <v>0</v>
      </c>
      <c r="AO1160" s="649">
        <v>0</v>
      </c>
      <c r="AP1160" s="649">
        <v>0</v>
      </c>
      <c r="AQ1160" s="649">
        <v>0</v>
      </c>
      <c r="AR1160" s="649">
        <v>0</v>
      </c>
      <c r="AS1160" s="649">
        <v>0</v>
      </c>
      <c r="AT1160" s="649">
        <v>0</v>
      </c>
      <c r="AU1160" s="649">
        <v>0</v>
      </c>
      <c r="AV1160" s="649">
        <v>0</v>
      </c>
      <c r="AW1160" s="613">
        <f t="shared" si="13257"/>
        <v>128994.35494233505</v>
      </c>
      <c r="AX1160" s="645">
        <f t="shared" si="13255"/>
        <v>0</v>
      </c>
      <c r="AY1160" s="656">
        <f t="shared" si="13256"/>
        <v>0</v>
      </c>
      <c r="AZ1160" s="591"/>
    </row>
    <row r="1161" spans="1:52" s="314" customFormat="1">
      <c r="A1161" s="642"/>
      <c r="B1161" s="636"/>
      <c r="C1161" s="636"/>
      <c r="D1161" s="651"/>
      <c r="E1161" s="652">
        <v>0.2</v>
      </c>
      <c r="F1161" s="652">
        <v>0.05</v>
      </c>
      <c r="G1161" s="653"/>
      <c r="H1161" s="640"/>
      <c r="I1161" s="640">
        <f t="shared" si="13704"/>
        <v>1.25</v>
      </c>
      <c r="J1161" s="658">
        <v>0</v>
      </c>
      <c r="K1161" s="658">
        <v>0</v>
      </c>
      <c r="L1161" s="658">
        <v>0</v>
      </c>
      <c r="M1161" s="658">
        <v>0</v>
      </c>
      <c r="N1161" s="658">
        <v>0</v>
      </c>
      <c r="O1161" s="658">
        <v>0</v>
      </c>
      <c r="P1161" s="658">
        <v>0</v>
      </c>
      <c r="Q1161" s="658">
        <v>0.2</v>
      </c>
      <c r="R1161" s="658">
        <v>0</v>
      </c>
      <c r="S1161" s="658">
        <v>0</v>
      </c>
      <c r="T1161" s="658">
        <v>0</v>
      </c>
      <c r="U1161" s="658">
        <v>0.34</v>
      </c>
      <c r="V1161" s="658">
        <v>0.65999999999999992</v>
      </c>
      <c r="W1161" s="658">
        <v>0</v>
      </c>
      <c r="X1161" s="658">
        <v>0</v>
      </c>
      <c r="Y1161" s="658">
        <v>0</v>
      </c>
      <c r="Z1161" s="658">
        <v>0</v>
      </c>
      <c r="AA1161" s="658">
        <v>0</v>
      </c>
      <c r="AB1161" s="658">
        <v>0</v>
      </c>
      <c r="AC1161" s="658">
        <v>0</v>
      </c>
      <c r="AD1161" s="658">
        <v>0</v>
      </c>
      <c r="AE1161" s="658">
        <v>0</v>
      </c>
      <c r="AF1161" s="658">
        <v>0</v>
      </c>
      <c r="AG1161" s="658">
        <v>0</v>
      </c>
      <c r="AH1161" s="658">
        <v>0.05</v>
      </c>
      <c r="AI1161" s="658">
        <v>0</v>
      </c>
      <c r="AJ1161" s="658">
        <v>0</v>
      </c>
      <c r="AK1161" s="658">
        <v>0</v>
      </c>
      <c r="AL1161" s="658">
        <v>0</v>
      </c>
      <c r="AM1161" s="658">
        <v>0</v>
      </c>
      <c r="AN1161" s="658">
        <v>0</v>
      </c>
      <c r="AO1161" s="658">
        <v>0</v>
      </c>
      <c r="AP1161" s="658">
        <v>0</v>
      </c>
      <c r="AQ1161" s="658">
        <v>0</v>
      </c>
      <c r="AR1161" s="658">
        <v>0</v>
      </c>
      <c r="AS1161" s="658">
        <v>0</v>
      </c>
      <c r="AT1161" s="658">
        <v>0</v>
      </c>
      <c r="AU1161" s="658">
        <v>0</v>
      </c>
      <c r="AV1161" s="658">
        <v>0</v>
      </c>
      <c r="AW1161" s="613">
        <f t="shared" si="13257"/>
        <v>1.25</v>
      </c>
      <c r="AX1161" s="645">
        <f t="shared" si="13255"/>
        <v>1.25</v>
      </c>
      <c r="AY1161" s="656" t="e">
        <f t="shared" si="13256"/>
        <v>#DIV/0!</v>
      </c>
      <c r="AZ1161" s="661"/>
    </row>
    <row r="1162" spans="1:52">
      <c r="A1162" s="590"/>
      <c r="B1162" s="646" t="s">
        <v>305</v>
      </c>
      <c r="C1162" s="646" t="s">
        <v>1307</v>
      </c>
      <c r="D1162" s="647" t="s">
        <v>1308</v>
      </c>
      <c r="E1162" s="648"/>
      <c r="F1162" s="648"/>
      <c r="G1162" s="649"/>
      <c r="H1162" s="650">
        <v>128994.35494233506</v>
      </c>
      <c r="I1162" s="650">
        <f t="shared" si="13704"/>
        <v>128994.35494233505</v>
      </c>
      <c r="J1162" s="649">
        <v>0</v>
      </c>
      <c r="K1162" s="649">
        <v>0</v>
      </c>
      <c r="L1162" s="649">
        <v>0</v>
      </c>
      <c r="M1162" s="649">
        <v>0</v>
      </c>
      <c r="N1162" s="649">
        <v>0</v>
      </c>
      <c r="O1162" s="649">
        <v>0</v>
      </c>
      <c r="P1162" s="649">
        <v>0</v>
      </c>
      <c r="Q1162" s="649">
        <f>+Q1163*H1162</f>
        <v>25798.870988467013</v>
      </c>
      <c r="R1162" s="649">
        <f t="shared" ref="R1162" si="13774">((R1163*$H1162)-((R1163*$H1162*$E1163)+(R1163*$H1162*$F1163)))</f>
        <v>0</v>
      </c>
      <c r="S1162" s="649">
        <f t="shared" ref="S1162" si="13775">((S1163*$H1162)-((S1163*$H1162*$E1163)+(S1163*$H1162*$F1163)))</f>
        <v>0</v>
      </c>
      <c r="T1162" s="649">
        <f t="shared" ref="T1162" si="13776">((T1163*$H1162)-((T1163*$H1162*$E1163)+(T1163*$H1162*$F1163)))</f>
        <v>0</v>
      </c>
      <c r="U1162" s="649">
        <f t="shared" ref="U1162" si="13777">((U1163*$H1162)-((U1163*$H1162*$E1163)+(U1163*$H1162*$F1163)))</f>
        <v>0</v>
      </c>
      <c r="V1162" s="649">
        <f t="shared" ref="V1162" si="13778">((V1163*$H1162)-((V1163*$H1162*$E1163)+(V1163*$H1162*$F1163)))</f>
        <v>64819.663358523365</v>
      </c>
      <c r="W1162" s="649">
        <f t="shared" ref="W1162" si="13779">((W1163*$H1162)-((W1163*$H1162*$E1163)+(W1163*$H1162*$F1163)))</f>
        <v>31926.102848227922</v>
      </c>
      <c r="X1162" s="649">
        <f t="shared" ref="X1162" si="13780">((X1163*$H1162)-((X1163*$H1162*$E1163)+(X1163*$H1162*$F1163)))</f>
        <v>0</v>
      </c>
      <c r="Y1162" s="649">
        <f t="shared" ref="Y1162" si="13781">((Y1163*$H1162)-((Y1163*$H1162*$E1163)+(Y1163*$H1162*$F1163)))</f>
        <v>0</v>
      </c>
      <c r="Z1162" s="649">
        <f t="shared" ref="Z1162" si="13782">((Z1163*$H1162)-((Z1163*$H1162*$E1163)+(Z1163*$H1162*$F1163)))</f>
        <v>0</v>
      </c>
      <c r="AA1162" s="649">
        <f t="shared" ref="AA1162" si="13783">((AA1163*$H1162)-((AA1163*$H1162*$E1163)+(AA1163*$H1162*$F1163)))</f>
        <v>0</v>
      </c>
      <c r="AB1162" s="649">
        <f t="shared" ref="AB1162" si="13784">((AB1163*$H1162)-((AB1163*$H1162*$E1163)+(AB1163*$H1162*$F1163)))</f>
        <v>0</v>
      </c>
      <c r="AC1162" s="649">
        <f t="shared" ref="AC1162" si="13785">((AC1163*$H1162)-((AC1163*$H1162*$E1163)+(AC1163*$H1162*$F1163)))</f>
        <v>0</v>
      </c>
      <c r="AD1162" s="649">
        <f t="shared" ref="AD1162" si="13786">((AD1163*$H1162)-((AD1163*$H1162*$E1163)+(AD1163*$H1162*$F1163)))</f>
        <v>0</v>
      </c>
      <c r="AE1162" s="649">
        <f t="shared" ref="AE1162" si="13787">((AE1163*$H1162)-((AE1163*$H1162*$E1163)+(AE1163*$H1162*$F1163)))</f>
        <v>0</v>
      </c>
      <c r="AF1162" s="649">
        <f t="shared" ref="AF1162" si="13788">((AF1163*$H1162)-((AF1163*$H1162*$E1163)+(AF1163*$H1162*$F1163)))</f>
        <v>0</v>
      </c>
      <c r="AG1162" s="649">
        <f t="shared" ref="AG1162" si="13789">((AG1163*$H1162)-((AG1163*$H1162*$E1163)+(AG1163*$H1162*$F1163)))</f>
        <v>0</v>
      </c>
      <c r="AH1162" s="649">
        <f>+AH1163*H1162</f>
        <v>6449.7177471167533</v>
      </c>
      <c r="AI1162" s="649">
        <f t="shared" ref="AI1162" si="13790">+AI1163*H1162</f>
        <v>0</v>
      </c>
      <c r="AJ1162" s="649">
        <v>0</v>
      </c>
      <c r="AK1162" s="649">
        <v>0</v>
      </c>
      <c r="AL1162" s="649">
        <v>0</v>
      </c>
      <c r="AM1162" s="649">
        <v>0</v>
      </c>
      <c r="AN1162" s="649">
        <v>0</v>
      </c>
      <c r="AO1162" s="649">
        <v>0</v>
      </c>
      <c r="AP1162" s="649">
        <v>0</v>
      </c>
      <c r="AQ1162" s="649">
        <v>0</v>
      </c>
      <c r="AR1162" s="649">
        <v>0</v>
      </c>
      <c r="AS1162" s="649">
        <v>0</v>
      </c>
      <c r="AT1162" s="649">
        <v>0</v>
      </c>
      <c r="AU1162" s="649">
        <v>0</v>
      </c>
      <c r="AV1162" s="649">
        <v>0</v>
      </c>
      <c r="AW1162" s="613">
        <f t="shared" si="13257"/>
        <v>128994.35494233505</v>
      </c>
      <c r="AX1162" s="645">
        <f t="shared" si="13255"/>
        <v>0</v>
      </c>
      <c r="AY1162" s="656">
        <f t="shared" si="13256"/>
        <v>0</v>
      </c>
      <c r="AZ1162" s="591"/>
    </row>
    <row r="1163" spans="1:52" s="314" customFormat="1">
      <c r="A1163" s="642"/>
      <c r="B1163" s="636"/>
      <c r="C1163" s="636"/>
      <c r="D1163" s="651"/>
      <c r="E1163" s="652">
        <v>0.2</v>
      </c>
      <c r="F1163" s="652">
        <v>0.05</v>
      </c>
      <c r="G1163" s="653"/>
      <c r="H1163" s="640"/>
      <c r="I1163" s="640">
        <f t="shared" si="13704"/>
        <v>1.2500000000000002</v>
      </c>
      <c r="J1163" s="658">
        <v>0</v>
      </c>
      <c r="K1163" s="658">
        <v>0</v>
      </c>
      <c r="L1163" s="658">
        <v>0</v>
      </c>
      <c r="M1163" s="658">
        <v>0</v>
      </c>
      <c r="N1163" s="658">
        <v>0</v>
      </c>
      <c r="O1163" s="658">
        <v>0</v>
      </c>
      <c r="P1163" s="658">
        <v>0</v>
      </c>
      <c r="Q1163" s="658">
        <v>0.2</v>
      </c>
      <c r="R1163" s="658">
        <v>0</v>
      </c>
      <c r="S1163" s="658">
        <v>0</v>
      </c>
      <c r="T1163" s="658">
        <v>0</v>
      </c>
      <c r="U1163" s="658">
        <v>0</v>
      </c>
      <c r="V1163" s="658">
        <v>0.67</v>
      </c>
      <c r="W1163" s="658">
        <v>0.32999999999999996</v>
      </c>
      <c r="X1163" s="658">
        <v>0</v>
      </c>
      <c r="Y1163" s="658">
        <v>0</v>
      </c>
      <c r="Z1163" s="658">
        <v>0</v>
      </c>
      <c r="AA1163" s="658">
        <v>0</v>
      </c>
      <c r="AB1163" s="658">
        <v>0</v>
      </c>
      <c r="AC1163" s="658">
        <v>0</v>
      </c>
      <c r="AD1163" s="658">
        <v>0</v>
      </c>
      <c r="AE1163" s="658">
        <v>0</v>
      </c>
      <c r="AF1163" s="658">
        <v>0</v>
      </c>
      <c r="AG1163" s="658">
        <v>0</v>
      </c>
      <c r="AH1163" s="658">
        <v>0.05</v>
      </c>
      <c r="AI1163" s="658">
        <v>0</v>
      </c>
      <c r="AJ1163" s="658">
        <v>0</v>
      </c>
      <c r="AK1163" s="658">
        <v>0</v>
      </c>
      <c r="AL1163" s="658">
        <v>0</v>
      </c>
      <c r="AM1163" s="658">
        <v>0</v>
      </c>
      <c r="AN1163" s="658">
        <v>0</v>
      </c>
      <c r="AO1163" s="658">
        <v>0</v>
      </c>
      <c r="AP1163" s="658">
        <v>0</v>
      </c>
      <c r="AQ1163" s="658">
        <v>0</v>
      </c>
      <c r="AR1163" s="658">
        <v>0</v>
      </c>
      <c r="AS1163" s="658">
        <v>0</v>
      </c>
      <c r="AT1163" s="658">
        <v>0</v>
      </c>
      <c r="AU1163" s="658">
        <v>0</v>
      </c>
      <c r="AV1163" s="658">
        <v>0</v>
      </c>
      <c r="AW1163" s="613">
        <f t="shared" si="13257"/>
        <v>1.2500000000000002</v>
      </c>
      <c r="AX1163" s="645">
        <f t="shared" ref="AX1163:AX1226" si="13791">+I1163-H1163</f>
        <v>1.2500000000000002</v>
      </c>
      <c r="AY1163" s="656" t="e">
        <f t="shared" ref="AY1163:AY1226" si="13792">+AX1163/H1163</f>
        <v>#DIV/0!</v>
      </c>
      <c r="AZ1163" s="661"/>
    </row>
    <row r="1164" spans="1:52">
      <c r="A1164" s="590"/>
      <c r="B1164" s="646" t="s">
        <v>305</v>
      </c>
      <c r="C1164" s="646" t="s">
        <v>1309</v>
      </c>
      <c r="D1164" s="647" t="s">
        <v>1310</v>
      </c>
      <c r="E1164" s="648"/>
      <c r="F1164" s="648"/>
      <c r="G1164" s="649"/>
      <c r="H1164" s="650">
        <v>128994.35494233506</v>
      </c>
      <c r="I1164" s="650">
        <f t="shared" si="13704"/>
        <v>128994.35494233505</v>
      </c>
      <c r="J1164" s="649">
        <v>0</v>
      </c>
      <c r="K1164" s="649">
        <v>0</v>
      </c>
      <c r="L1164" s="649">
        <v>0</v>
      </c>
      <c r="M1164" s="649">
        <v>0</v>
      </c>
      <c r="N1164" s="649">
        <v>0</v>
      </c>
      <c r="O1164" s="649">
        <v>0</v>
      </c>
      <c r="P1164" s="649">
        <v>0</v>
      </c>
      <c r="Q1164" s="649">
        <f>+Q1165*H1164</f>
        <v>25798.870988467013</v>
      </c>
      <c r="R1164" s="649">
        <f t="shared" ref="R1164" si="13793">((R1165*$H1164)-((R1165*$H1164*$E1165)+(R1165*$H1164*$F1165)))</f>
        <v>0</v>
      </c>
      <c r="S1164" s="649">
        <f t="shared" ref="S1164" si="13794">((S1165*$H1164)-((S1165*$H1164*$E1165)+(S1165*$H1164*$F1165)))</f>
        <v>0</v>
      </c>
      <c r="T1164" s="649">
        <f t="shared" ref="T1164" si="13795">((T1165*$H1164)-((T1165*$H1164*$E1165)+(T1165*$H1164*$F1165)))</f>
        <v>0</v>
      </c>
      <c r="U1164" s="649">
        <f t="shared" ref="U1164" si="13796">((U1165*$H1164)-((U1165*$H1164*$E1165)+(U1165*$H1164*$F1165)))</f>
        <v>0</v>
      </c>
      <c r="V1164" s="649">
        <f t="shared" ref="V1164" si="13797">((V1165*$H1164)-((V1165*$H1164*$E1165)+(V1165*$H1164*$F1165)))</f>
        <v>31926.102848227929</v>
      </c>
      <c r="W1164" s="649">
        <f t="shared" ref="W1164" si="13798">((W1165*$H1164)-((W1165*$H1164*$E1165)+(W1165*$H1164*$F1165)))</f>
        <v>64819.663358523358</v>
      </c>
      <c r="X1164" s="649">
        <f t="shared" ref="X1164" si="13799">((X1165*$H1164)-((X1165*$H1164*$E1165)+(X1165*$H1164*$F1165)))</f>
        <v>0</v>
      </c>
      <c r="Y1164" s="649">
        <f t="shared" ref="Y1164" si="13800">((Y1165*$H1164)-((Y1165*$H1164*$E1165)+(Y1165*$H1164*$F1165)))</f>
        <v>0</v>
      </c>
      <c r="Z1164" s="649">
        <f t="shared" ref="Z1164" si="13801">((Z1165*$H1164)-((Z1165*$H1164*$E1165)+(Z1165*$H1164*$F1165)))</f>
        <v>0</v>
      </c>
      <c r="AA1164" s="649">
        <f t="shared" ref="AA1164" si="13802">((AA1165*$H1164)-((AA1165*$H1164*$E1165)+(AA1165*$H1164*$F1165)))</f>
        <v>0</v>
      </c>
      <c r="AB1164" s="649">
        <f t="shared" ref="AB1164" si="13803">((AB1165*$H1164)-((AB1165*$H1164*$E1165)+(AB1165*$H1164*$F1165)))</f>
        <v>0</v>
      </c>
      <c r="AC1164" s="649">
        <f t="shared" ref="AC1164" si="13804">((AC1165*$H1164)-((AC1165*$H1164*$E1165)+(AC1165*$H1164*$F1165)))</f>
        <v>0</v>
      </c>
      <c r="AD1164" s="649">
        <f t="shared" ref="AD1164" si="13805">((AD1165*$H1164)-((AD1165*$H1164*$E1165)+(AD1165*$H1164*$F1165)))</f>
        <v>0</v>
      </c>
      <c r="AE1164" s="649">
        <f t="shared" ref="AE1164" si="13806">((AE1165*$H1164)-((AE1165*$H1164*$E1165)+(AE1165*$H1164*$F1165)))</f>
        <v>0</v>
      </c>
      <c r="AF1164" s="649">
        <f t="shared" ref="AF1164" si="13807">((AF1165*$H1164)-((AF1165*$H1164*$E1165)+(AF1165*$H1164*$F1165)))</f>
        <v>0</v>
      </c>
      <c r="AG1164" s="649">
        <f t="shared" ref="AG1164" si="13808">((AG1165*$H1164)-((AG1165*$H1164*$E1165)+(AG1165*$H1164*$F1165)))</f>
        <v>0</v>
      </c>
      <c r="AH1164" s="649">
        <f>+AH1165*H1164</f>
        <v>6449.7177471167533</v>
      </c>
      <c r="AI1164" s="649">
        <f t="shared" ref="AI1164" si="13809">+AI1165*H1164</f>
        <v>0</v>
      </c>
      <c r="AJ1164" s="649">
        <v>0</v>
      </c>
      <c r="AK1164" s="649">
        <v>0</v>
      </c>
      <c r="AL1164" s="649">
        <v>0</v>
      </c>
      <c r="AM1164" s="649">
        <v>0</v>
      </c>
      <c r="AN1164" s="649">
        <v>0</v>
      </c>
      <c r="AO1164" s="649">
        <v>0</v>
      </c>
      <c r="AP1164" s="649">
        <v>0</v>
      </c>
      <c r="AQ1164" s="649">
        <v>0</v>
      </c>
      <c r="AR1164" s="649">
        <v>0</v>
      </c>
      <c r="AS1164" s="649">
        <v>0</v>
      </c>
      <c r="AT1164" s="649">
        <v>0</v>
      </c>
      <c r="AU1164" s="649">
        <v>0</v>
      </c>
      <c r="AV1164" s="649">
        <v>0</v>
      </c>
      <c r="AW1164" s="613">
        <f t="shared" ref="AW1164:AW1227" si="13810">SUM(J1164:AV1164)</f>
        <v>128994.35494233505</v>
      </c>
      <c r="AX1164" s="645">
        <f t="shared" si="13791"/>
        <v>0</v>
      </c>
      <c r="AY1164" s="656">
        <f t="shared" si="13792"/>
        <v>0</v>
      </c>
      <c r="AZ1164" s="591"/>
    </row>
    <row r="1165" spans="1:52" s="314" customFormat="1">
      <c r="A1165" s="642"/>
      <c r="B1165" s="636"/>
      <c r="C1165" s="636"/>
      <c r="D1165" s="651"/>
      <c r="E1165" s="652">
        <v>0.2</v>
      </c>
      <c r="F1165" s="652">
        <v>0.05</v>
      </c>
      <c r="G1165" s="653"/>
      <c r="H1165" s="640"/>
      <c r="I1165" s="640">
        <f t="shared" si="13704"/>
        <v>1.25</v>
      </c>
      <c r="J1165" s="658">
        <v>0</v>
      </c>
      <c r="K1165" s="658">
        <v>0</v>
      </c>
      <c r="L1165" s="658">
        <v>0</v>
      </c>
      <c r="M1165" s="658">
        <v>0</v>
      </c>
      <c r="N1165" s="658">
        <v>0</v>
      </c>
      <c r="O1165" s="658">
        <v>0</v>
      </c>
      <c r="P1165" s="658">
        <v>0</v>
      </c>
      <c r="Q1165" s="658">
        <v>0.2</v>
      </c>
      <c r="R1165" s="658">
        <v>0</v>
      </c>
      <c r="S1165" s="658">
        <v>0</v>
      </c>
      <c r="T1165" s="658">
        <v>0</v>
      </c>
      <c r="U1165" s="658">
        <v>0</v>
      </c>
      <c r="V1165" s="658">
        <v>0.33</v>
      </c>
      <c r="W1165" s="658">
        <v>0.66999999999999993</v>
      </c>
      <c r="X1165" s="658">
        <v>0</v>
      </c>
      <c r="Y1165" s="658">
        <v>0</v>
      </c>
      <c r="Z1165" s="658">
        <v>0</v>
      </c>
      <c r="AA1165" s="658">
        <v>0</v>
      </c>
      <c r="AB1165" s="658">
        <v>0</v>
      </c>
      <c r="AC1165" s="658">
        <v>0</v>
      </c>
      <c r="AD1165" s="658">
        <v>0</v>
      </c>
      <c r="AE1165" s="658">
        <v>0</v>
      </c>
      <c r="AF1165" s="658">
        <v>0</v>
      </c>
      <c r="AG1165" s="658">
        <v>0</v>
      </c>
      <c r="AH1165" s="658">
        <v>0.05</v>
      </c>
      <c r="AI1165" s="658">
        <v>0</v>
      </c>
      <c r="AJ1165" s="658">
        <v>0</v>
      </c>
      <c r="AK1165" s="658">
        <v>0</v>
      </c>
      <c r="AL1165" s="658">
        <v>0</v>
      </c>
      <c r="AM1165" s="658">
        <v>0</v>
      </c>
      <c r="AN1165" s="658">
        <v>0</v>
      </c>
      <c r="AO1165" s="658">
        <v>0</v>
      </c>
      <c r="AP1165" s="658">
        <v>0</v>
      </c>
      <c r="AQ1165" s="658">
        <v>0</v>
      </c>
      <c r="AR1165" s="658">
        <v>0</v>
      </c>
      <c r="AS1165" s="658">
        <v>0</v>
      </c>
      <c r="AT1165" s="658">
        <v>0</v>
      </c>
      <c r="AU1165" s="658">
        <v>0</v>
      </c>
      <c r="AV1165" s="658">
        <v>0</v>
      </c>
      <c r="AW1165" s="613">
        <f t="shared" si="13810"/>
        <v>1.25</v>
      </c>
      <c r="AX1165" s="645">
        <f t="shared" si="13791"/>
        <v>1.25</v>
      </c>
      <c r="AY1165" s="656" t="e">
        <f t="shared" si="13792"/>
        <v>#DIV/0!</v>
      </c>
      <c r="AZ1165" s="661"/>
    </row>
    <row r="1166" spans="1:52">
      <c r="A1166" s="590"/>
      <c r="B1166" s="646" t="s">
        <v>305</v>
      </c>
      <c r="C1166" s="646" t="s">
        <v>1311</v>
      </c>
      <c r="D1166" s="647" t="s">
        <v>1312</v>
      </c>
      <c r="E1166" s="648"/>
      <c r="F1166" s="648"/>
      <c r="G1166" s="649"/>
      <c r="H1166" s="650">
        <v>128994.35494233506</v>
      </c>
      <c r="I1166" s="650">
        <f t="shared" si="13704"/>
        <v>128994.35494233506</v>
      </c>
      <c r="J1166" s="649">
        <v>0</v>
      </c>
      <c r="K1166" s="649">
        <v>0</v>
      </c>
      <c r="L1166" s="649">
        <v>0</v>
      </c>
      <c r="M1166" s="649">
        <v>0</v>
      </c>
      <c r="N1166" s="649">
        <v>0</v>
      </c>
      <c r="O1166" s="649">
        <v>0</v>
      </c>
      <c r="P1166" s="649">
        <v>0</v>
      </c>
      <c r="Q1166" s="649">
        <f>+Q1167*H1166</f>
        <v>25798.870988467013</v>
      </c>
      <c r="R1166" s="649">
        <f t="shared" ref="R1166" si="13811">((R1167*$H1166)-((R1167*$H1166*$E1167)+(R1167*$H1166*$F1167)))</f>
        <v>0</v>
      </c>
      <c r="S1166" s="649">
        <f t="shared" ref="S1166" si="13812">((S1167*$H1166)-((S1167*$H1166*$E1167)+(S1167*$H1166*$F1167)))</f>
        <v>0</v>
      </c>
      <c r="T1166" s="649">
        <f t="shared" ref="T1166" si="13813">((T1167*$H1166)-((T1167*$H1166*$E1167)+(T1167*$H1166*$F1167)))</f>
        <v>0</v>
      </c>
      <c r="U1166" s="649">
        <f t="shared" ref="U1166" si="13814">((U1167*$H1166)-((U1167*$H1166*$E1167)+(U1167*$H1166*$F1167)))</f>
        <v>0</v>
      </c>
      <c r="V1166" s="649">
        <f t="shared" ref="V1166" si="13815">((V1167*$H1166)-((V1167*$H1166*$E1167)+(V1167*$H1166*$F1167)))</f>
        <v>0</v>
      </c>
      <c r="W1166" s="649">
        <f t="shared" ref="W1166" si="13816">((W1167*$H1166)-((W1167*$H1166*$E1167)+(W1167*$H1166*$F1167)))</f>
        <v>68689.494006793422</v>
      </c>
      <c r="X1166" s="649">
        <f t="shared" ref="X1166" si="13817">((X1167*$H1166)-((X1167*$H1166*$E1167)+(X1167*$H1166*$F1167)))</f>
        <v>28056.272199957879</v>
      </c>
      <c r="Y1166" s="649">
        <f t="shared" ref="Y1166" si="13818">((Y1167*$H1166)-((Y1167*$H1166*$E1167)+(Y1167*$H1166*$F1167)))</f>
        <v>0</v>
      </c>
      <c r="Z1166" s="649">
        <f t="shared" ref="Z1166" si="13819">((Z1167*$H1166)-((Z1167*$H1166*$E1167)+(Z1167*$H1166*$F1167)))</f>
        <v>0</v>
      </c>
      <c r="AA1166" s="649">
        <f t="shared" ref="AA1166" si="13820">((AA1167*$H1166)-((AA1167*$H1166*$E1167)+(AA1167*$H1166*$F1167)))</f>
        <v>0</v>
      </c>
      <c r="AB1166" s="649">
        <f t="shared" ref="AB1166" si="13821">((AB1167*$H1166)-((AB1167*$H1166*$E1167)+(AB1167*$H1166*$F1167)))</f>
        <v>0</v>
      </c>
      <c r="AC1166" s="649">
        <f t="shared" ref="AC1166" si="13822">((AC1167*$H1166)-((AC1167*$H1166*$E1167)+(AC1167*$H1166*$F1167)))</f>
        <v>0</v>
      </c>
      <c r="AD1166" s="649">
        <f t="shared" ref="AD1166" si="13823">((AD1167*$H1166)-((AD1167*$H1166*$E1167)+(AD1167*$H1166*$F1167)))</f>
        <v>0</v>
      </c>
      <c r="AE1166" s="649">
        <f t="shared" ref="AE1166" si="13824">((AE1167*$H1166)-((AE1167*$H1166*$E1167)+(AE1167*$H1166*$F1167)))</f>
        <v>0</v>
      </c>
      <c r="AF1166" s="649">
        <f t="shared" ref="AF1166" si="13825">((AF1167*$H1166)-((AF1167*$H1166*$E1167)+(AF1167*$H1166*$F1167)))</f>
        <v>0</v>
      </c>
      <c r="AG1166" s="649">
        <f t="shared" ref="AG1166" si="13826">((AG1167*$H1166)-((AG1167*$H1166*$E1167)+(AG1167*$H1166*$F1167)))</f>
        <v>0</v>
      </c>
      <c r="AH1166" s="649">
        <f>+AH1167*H1166</f>
        <v>6449.7177471167533</v>
      </c>
      <c r="AI1166" s="649">
        <f t="shared" ref="AI1166" si="13827">+AI1167*H1166</f>
        <v>0</v>
      </c>
      <c r="AJ1166" s="649">
        <v>0</v>
      </c>
      <c r="AK1166" s="649">
        <v>0</v>
      </c>
      <c r="AL1166" s="649">
        <v>0</v>
      </c>
      <c r="AM1166" s="649">
        <v>0</v>
      </c>
      <c r="AN1166" s="649">
        <v>0</v>
      </c>
      <c r="AO1166" s="649">
        <v>0</v>
      </c>
      <c r="AP1166" s="649">
        <v>0</v>
      </c>
      <c r="AQ1166" s="649">
        <v>0</v>
      </c>
      <c r="AR1166" s="649">
        <v>0</v>
      </c>
      <c r="AS1166" s="649">
        <v>0</v>
      </c>
      <c r="AT1166" s="649">
        <v>0</v>
      </c>
      <c r="AU1166" s="649">
        <v>0</v>
      </c>
      <c r="AV1166" s="649">
        <v>0</v>
      </c>
      <c r="AW1166" s="613">
        <f t="shared" si="13810"/>
        <v>128994.35494233506</v>
      </c>
      <c r="AX1166" s="645">
        <f t="shared" si="13791"/>
        <v>0</v>
      </c>
      <c r="AY1166" s="656">
        <f t="shared" si="13792"/>
        <v>0</v>
      </c>
      <c r="AZ1166" s="591"/>
    </row>
    <row r="1167" spans="1:52" s="314" customFormat="1">
      <c r="A1167" s="642"/>
      <c r="B1167" s="636"/>
      <c r="C1167" s="636"/>
      <c r="D1167" s="651"/>
      <c r="E1167" s="652">
        <v>0.2</v>
      </c>
      <c r="F1167" s="652">
        <v>0.05</v>
      </c>
      <c r="G1167" s="653"/>
      <c r="H1167" s="640"/>
      <c r="I1167" s="640">
        <f t="shared" si="13704"/>
        <v>1.25</v>
      </c>
      <c r="J1167" s="658">
        <v>0</v>
      </c>
      <c r="K1167" s="658">
        <v>0</v>
      </c>
      <c r="L1167" s="658">
        <v>0</v>
      </c>
      <c r="M1167" s="658">
        <v>0</v>
      </c>
      <c r="N1167" s="658">
        <v>0</v>
      </c>
      <c r="O1167" s="658">
        <v>0</v>
      </c>
      <c r="P1167" s="658">
        <v>0</v>
      </c>
      <c r="Q1167" s="658">
        <v>0.2</v>
      </c>
      <c r="R1167" s="658">
        <v>0</v>
      </c>
      <c r="S1167" s="658">
        <v>0</v>
      </c>
      <c r="T1167" s="658">
        <v>0</v>
      </c>
      <c r="U1167" s="658">
        <v>0</v>
      </c>
      <c r="V1167" s="658">
        <v>0</v>
      </c>
      <c r="W1167" s="658">
        <v>0.71</v>
      </c>
      <c r="X1167" s="658">
        <v>0.29000000000000004</v>
      </c>
      <c r="Y1167" s="658">
        <v>0</v>
      </c>
      <c r="Z1167" s="658">
        <v>0</v>
      </c>
      <c r="AA1167" s="658">
        <v>0</v>
      </c>
      <c r="AB1167" s="658">
        <v>0</v>
      </c>
      <c r="AC1167" s="658">
        <v>0</v>
      </c>
      <c r="AD1167" s="658">
        <v>0</v>
      </c>
      <c r="AE1167" s="658">
        <v>0</v>
      </c>
      <c r="AF1167" s="658">
        <v>0</v>
      </c>
      <c r="AG1167" s="658">
        <v>0</v>
      </c>
      <c r="AH1167" s="658">
        <v>0.05</v>
      </c>
      <c r="AI1167" s="658">
        <v>0</v>
      </c>
      <c r="AJ1167" s="658">
        <v>0</v>
      </c>
      <c r="AK1167" s="658">
        <v>0</v>
      </c>
      <c r="AL1167" s="658">
        <v>0</v>
      </c>
      <c r="AM1167" s="658">
        <v>0</v>
      </c>
      <c r="AN1167" s="658">
        <v>0</v>
      </c>
      <c r="AO1167" s="658">
        <v>0</v>
      </c>
      <c r="AP1167" s="658">
        <v>0</v>
      </c>
      <c r="AQ1167" s="658">
        <v>0</v>
      </c>
      <c r="AR1167" s="658">
        <v>0</v>
      </c>
      <c r="AS1167" s="658">
        <v>0</v>
      </c>
      <c r="AT1167" s="658">
        <v>0</v>
      </c>
      <c r="AU1167" s="658">
        <v>0</v>
      </c>
      <c r="AV1167" s="658">
        <v>0</v>
      </c>
      <c r="AW1167" s="613">
        <f t="shared" si="13810"/>
        <v>1.25</v>
      </c>
      <c r="AX1167" s="645">
        <f t="shared" si="13791"/>
        <v>1.25</v>
      </c>
      <c r="AY1167" s="656" t="e">
        <f t="shared" si="13792"/>
        <v>#DIV/0!</v>
      </c>
      <c r="AZ1167" s="661"/>
    </row>
    <row r="1168" spans="1:52">
      <c r="A1168" s="590"/>
      <c r="B1168" s="646" t="s">
        <v>305</v>
      </c>
      <c r="C1168" s="646" t="s">
        <v>1313</v>
      </c>
      <c r="D1168" s="647" t="s">
        <v>1314</v>
      </c>
      <c r="E1168" s="648"/>
      <c r="F1168" s="648"/>
      <c r="G1168" s="649"/>
      <c r="H1168" s="650">
        <v>128994.35494233506</v>
      </c>
      <c r="I1168" s="650">
        <f t="shared" si="13704"/>
        <v>128994.35494233505</v>
      </c>
      <c r="J1168" s="649">
        <v>0</v>
      </c>
      <c r="K1168" s="649">
        <v>0</v>
      </c>
      <c r="L1168" s="649">
        <v>0</v>
      </c>
      <c r="M1168" s="649">
        <v>0</v>
      </c>
      <c r="N1168" s="649">
        <v>0</v>
      </c>
      <c r="O1168" s="649">
        <v>0</v>
      </c>
      <c r="P1168" s="649">
        <v>0</v>
      </c>
      <c r="Q1168" s="649">
        <f>+Q1169*H1168</f>
        <v>25798.870988467013</v>
      </c>
      <c r="R1168" s="649">
        <f t="shared" ref="R1168" si="13828">((R1169*$H1168)-((R1169*$H1168*$E1169)+(R1169*$H1168*$F1169)))</f>
        <v>0</v>
      </c>
      <c r="S1168" s="649">
        <f t="shared" ref="S1168" si="13829">((S1169*$H1168)-((S1169*$H1168*$E1169)+(S1169*$H1168*$F1169)))</f>
        <v>0</v>
      </c>
      <c r="T1168" s="649">
        <f t="shared" ref="T1168" si="13830">((T1169*$H1168)-((T1169*$H1168*$E1169)+(T1169*$H1168*$F1169)))</f>
        <v>0</v>
      </c>
      <c r="U1168" s="649">
        <f t="shared" ref="U1168" si="13831">((U1169*$H1168)-((U1169*$H1168*$E1169)+(U1169*$H1168*$F1169)))</f>
        <v>0</v>
      </c>
      <c r="V1168" s="649">
        <f t="shared" ref="V1168" si="13832">((V1169*$H1168)-((V1169*$H1168*$E1169)+(V1169*$H1168*$F1169)))</f>
        <v>0</v>
      </c>
      <c r="W1168" s="649">
        <f t="shared" ref="W1168" si="13833">((W1169*$H1168)-((W1169*$H1168*$E1169)+(W1169*$H1168*$F1169)))</f>
        <v>35795.933496497979</v>
      </c>
      <c r="X1168" s="649">
        <f t="shared" ref="X1168" si="13834">((X1169*$H1168)-((X1169*$H1168*$E1169)+(X1169*$H1168*$F1169)))</f>
        <v>60949.832710253315</v>
      </c>
      <c r="Y1168" s="649">
        <f t="shared" ref="Y1168" si="13835">((Y1169*$H1168)-((Y1169*$H1168*$E1169)+(Y1169*$H1168*$F1169)))</f>
        <v>0</v>
      </c>
      <c r="Z1168" s="649">
        <f t="shared" ref="Z1168" si="13836">((Z1169*$H1168)-((Z1169*$H1168*$E1169)+(Z1169*$H1168*$F1169)))</f>
        <v>0</v>
      </c>
      <c r="AA1168" s="649">
        <f t="shared" ref="AA1168" si="13837">((AA1169*$H1168)-((AA1169*$H1168*$E1169)+(AA1169*$H1168*$F1169)))</f>
        <v>0</v>
      </c>
      <c r="AB1168" s="649">
        <f t="shared" ref="AB1168" si="13838">((AB1169*$H1168)-((AB1169*$H1168*$E1169)+(AB1169*$H1168*$F1169)))</f>
        <v>0</v>
      </c>
      <c r="AC1168" s="649">
        <f t="shared" ref="AC1168" si="13839">((AC1169*$H1168)-((AC1169*$H1168*$E1169)+(AC1169*$H1168*$F1169)))</f>
        <v>0</v>
      </c>
      <c r="AD1168" s="649">
        <f t="shared" ref="AD1168" si="13840">((AD1169*$H1168)-((AD1169*$H1168*$E1169)+(AD1169*$H1168*$F1169)))</f>
        <v>0</v>
      </c>
      <c r="AE1168" s="649">
        <f t="shared" ref="AE1168" si="13841">((AE1169*$H1168)-((AE1169*$H1168*$E1169)+(AE1169*$H1168*$F1169)))</f>
        <v>0</v>
      </c>
      <c r="AF1168" s="649">
        <f t="shared" ref="AF1168" si="13842">((AF1169*$H1168)-((AF1169*$H1168*$E1169)+(AF1169*$H1168*$F1169)))</f>
        <v>0</v>
      </c>
      <c r="AG1168" s="649">
        <f t="shared" ref="AG1168" si="13843">((AG1169*$H1168)-((AG1169*$H1168*$E1169)+(AG1169*$H1168*$F1169)))</f>
        <v>0</v>
      </c>
      <c r="AH1168" s="649">
        <f>+AH1169*H1168</f>
        <v>6449.7177471167533</v>
      </c>
      <c r="AI1168" s="649">
        <f t="shared" ref="AI1168" si="13844">+AI1169*H1168</f>
        <v>0</v>
      </c>
      <c r="AJ1168" s="649">
        <v>0</v>
      </c>
      <c r="AK1168" s="649">
        <v>0</v>
      </c>
      <c r="AL1168" s="649">
        <v>0</v>
      </c>
      <c r="AM1168" s="649">
        <v>0</v>
      </c>
      <c r="AN1168" s="649">
        <v>0</v>
      </c>
      <c r="AO1168" s="649">
        <v>0</v>
      </c>
      <c r="AP1168" s="649">
        <v>0</v>
      </c>
      <c r="AQ1168" s="649">
        <v>0</v>
      </c>
      <c r="AR1168" s="649">
        <v>0</v>
      </c>
      <c r="AS1168" s="649">
        <v>0</v>
      </c>
      <c r="AT1168" s="649">
        <v>0</v>
      </c>
      <c r="AU1168" s="649">
        <v>0</v>
      </c>
      <c r="AV1168" s="649">
        <v>0</v>
      </c>
      <c r="AW1168" s="613">
        <f t="shared" si="13810"/>
        <v>128994.35494233505</v>
      </c>
      <c r="AX1168" s="645">
        <f t="shared" si="13791"/>
        <v>0</v>
      </c>
      <c r="AY1168" s="656">
        <f t="shared" si="13792"/>
        <v>0</v>
      </c>
      <c r="AZ1168" s="591"/>
    </row>
    <row r="1169" spans="1:52" s="314" customFormat="1">
      <c r="A1169" s="642"/>
      <c r="B1169" s="636"/>
      <c r="C1169" s="636"/>
      <c r="D1169" s="651"/>
      <c r="E1169" s="652">
        <v>0.2</v>
      </c>
      <c r="F1169" s="652">
        <v>0.05</v>
      </c>
      <c r="G1169" s="653"/>
      <c r="H1169" s="640"/>
      <c r="I1169" s="640">
        <f t="shared" si="13704"/>
        <v>1.2500000000000002</v>
      </c>
      <c r="J1169" s="658">
        <v>0</v>
      </c>
      <c r="K1169" s="658">
        <v>0</v>
      </c>
      <c r="L1169" s="658">
        <v>0</v>
      </c>
      <c r="M1169" s="658">
        <v>0</v>
      </c>
      <c r="N1169" s="658">
        <v>0</v>
      </c>
      <c r="O1169" s="658">
        <v>0</v>
      </c>
      <c r="P1169" s="658">
        <v>0</v>
      </c>
      <c r="Q1169" s="658">
        <v>0.2</v>
      </c>
      <c r="R1169" s="658">
        <v>0</v>
      </c>
      <c r="S1169" s="658">
        <v>0</v>
      </c>
      <c r="T1169" s="658">
        <v>0</v>
      </c>
      <c r="U1169" s="658">
        <v>0</v>
      </c>
      <c r="V1169" s="658">
        <v>0</v>
      </c>
      <c r="W1169" s="658">
        <v>0.37</v>
      </c>
      <c r="X1169" s="658">
        <v>0.63</v>
      </c>
      <c r="Y1169" s="658">
        <v>0</v>
      </c>
      <c r="Z1169" s="658">
        <v>0</v>
      </c>
      <c r="AA1169" s="658">
        <v>0</v>
      </c>
      <c r="AB1169" s="658">
        <v>0</v>
      </c>
      <c r="AC1169" s="658">
        <v>0</v>
      </c>
      <c r="AD1169" s="658">
        <v>0</v>
      </c>
      <c r="AE1169" s="658">
        <v>0</v>
      </c>
      <c r="AF1169" s="658">
        <v>0</v>
      </c>
      <c r="AG1169" s="658">
        <v>0</v>
      </c>
      <c r="AH1169" s="658">
        <v>0.05</v>
      </c>
      <c r="AI1169" s="658">
        <v>0</v>
      </c>
      <c r="AJ1169" s="658">
        <v>0</v>
      </c>
      <c r="AK1169" s="658">
        <v>0</v>
      </c>
      <c r="AL1169" s="658">
        <v>0</v>
      </c>
      <c r="AM1169" s="658">
        <v>0</v>
      </c>
      <c r="AN1169" s="658">
        <v>0</v>
      </c>
      <c r="AO1169" s="658">
        <v>0</v>
      </c>
      <c r="AP1169" s="658">
        <v>0</v>
      </c>
      <c r="AQ1169" s="658">
        <v>0</v>
      </c>
      <c r="AR1169" s="658">
        <v>0</v>
      </c>
      <c r="AS1169" s="658">
        <v>0</v>
      </c>
      <c r="AT1169" s="658">
        <v>0</v>
      </c>
      <c r="AU1169" s="658">
        <v>0</v>
      </c>
      <c r="AV1169" s="658">
        <v>0</v>
      </c>
      <c r="AW1169" s="613">
        <f t="shared" si="13810"/>
        <v>1.2500000000000002</v>
      </c>
      <c r="AX1169" s="645">
        <f t="shared" si="13791"/>
        <v>1.2500000000000002</v>
      </c>
      <c r="AY1169" s="656" t="e">
        <f t="shared" si="13792"/>
        <v>#DIV/0!</v>
      </c>
      <c r="AZ1169" s="661"/>
    </row>
    <row r="1170" spans="1:52">
      <c r="A1170" s="590"/>
      <c r="B1170" s="646" t="s">
        <v>305</v>
      </c>
      <c r="C1170" s="646" t="s">
        <v>1315</v>
      </c>
      <c r="D1170" s="647" t="s">
        <v>1316</v>
      </c>
      <c r="E1170" s="648"/>
      <c r="F1170" s="648"/>
      <c r="G1170" s="649"/>
      <c r="H1170" s="650">
        <v>128994.35494233506</v>
      </c>
      <c r="I1170" s="650">
        <f t="shared" si="13704"/>
        <v>128994.35494233505</v>
      </c>
      <c r="J1170" s="649">
        <v>0</v>
      </c>
      <c r="K1170" s="649">
        <v>0</v>
      </c>
      <c r="L1170" s="649">
        <v>0</v>
      </c>
      <c r="M1170" s="649">
        <v>0</v>
      </c>
      <c r="N1170" s="649">
        <v>0</v>
      </c>
      <c r="O1170" s="649">
        <v>0</v>
      </c>
      <c r="P1170" s="649">
        <v>0</v>
      </c>
      <c r="Q1170" s="649">
        <f>+Q1171*H1170</f>
        <v>25798.870988467013</v>
      </c>
      <c r="R1170" s="649">
        <f t="shared" ref="R1170" si="13845">((R1171*$H1170)-((R1171*$H1170*$E1171)+(R1171*$H1170*$F1171)))</f>
        <v>0</v>
      </c>
      <c r="S1170" s="649">
        <f t="shared" ref="S1170" si="13846">((S1171*$H1170)-((S1171*$H1170*$E1171)+(S1171*$H1170*$F1171)))</f>
        <v>0</v>
      </c>
      <c r="T1170" s="649">
        <f t="shared" ref="T1170" si="13847">((T1171*$H1170)-((T1171*$H1170*$E1171)+(T1171*$H1170*$F1171)))</f>
        <v>0</v>
      </c>
      <c r="U1170" s="649">
        <f t="shared" ref="U1170" si="13848">((U1171*$H1170)-((U1171*$H1170*$E1171)+(U1171*$H1170*$F1171)))</f>
        <v>0</v>
      </c>
      <c r="V1170" s="649">
        <f t="shared" ref="V1170" si="13849">((V1171*$H1170)-((V1171*$H1170*$E1171)+(V1171*$H1170*$F1171)))</f>
        <v>0</v>
      </c>
      <c r="W1170" s="649">
        <f t="shared" ref="W1170" si="13850">((W1171*$H1170)-((W1171*$H1170*$E1171)+(W1171*$H1170*$F1171)))</f>
        <v>2902.3729862025389</v>
      </c>
      <c r="X1170" s="649">
        <f t="shared" ref="X1170" si="13851">((X1171*$H1170)-((X1171*$H1170*$E1171)+(X1171*$H1170*$F1171)))</f>
        <v>66754.578682658379</v>
      </c>
      <c r="Y1170" s="649">
        <f t="shared" ref="Y1170" si="13852">((Y1171*$H1170)-((Y1171*$H1170*$E1171)+(Y1171*$H1170*$F1171)))</f>
        <v>27088.814537890365</v>
      </c>
      <c r="Z1170" s="649">
        <f t="shared" ref="Z1170" si="13853">((Z1171*$H1170)-((Z1171*$H1170*$E1171)+(Z1171*$H1170*$F1171)))</f>
        <v>0</v>
      </c>
      <c r="AA1170" s="649">
        <f t="shared" ref="AA1170" si="13854">((AA1171*$H1170)-((AA1171*$H1170*$E1171)+(AA1171*$H1170*$F1171)))</f>
        <v>0</v>
      </c>
      <c r="AB1170" s="649">
        <f t="shared" ref="AB1170" si="13855">((AB1171*$H1170)-((AB1171*$H1170*$E1171)+(AB1171*$H1170*$F1171)))</f>
        <v>0</v>
      </c>
      <c r="AC1170" s="649">
        <f t="shared" ref="AC1170" si="13856">((AC1171*$H1170)-((AC1171*$H1170*$E1171)+(AC1171*$H1170*$F1171)))</f>
        <v>0</v>
      </c>
      <c r="AD1170" s="649">
        <f t="shared" ref="AD1170" si="13857">((AD1171*$H1170)-((AD1171*$H1170*$E1171)+(AD1171*$H1170*$F1171)))</f>
        <v>0</v>
      </c>
      <c r="AE1170" s="649">
        <f t="shared" ref="AE1170" si="13858">((AE1171*$H1170)-((AE1171*$H1170*$E1171)+(AE1171*$H1170*$F1171)))</f>
        <v>0</v>
      </c>
      <c r="AF1170" s="649">
        <f t="shared" ref="AF1170" si="13859">((AF1171*$H1170)-((AF1171*$H1170*$E1171)+(AF1171*$H1170*$F1171)))</f>
        <v>0</v>
      </c>
      <c r="AG1170" s="649">
        <f t="shared" ref="AG1170" si="13860">((AG1171*$H1170)-((AG1171*$H1170*$E1171)+(AG1171*$H1170*$F1171)))</f>
        <v>0</v>
      </c>
      <c r="AH1170" s="649">
        <f>+AH1171*H1170</f>
        <v>6449.7177471167533</v>
      </c>
      <c r="AI1170" s="649">
        <f t="shared" ref="AI1170" si="13861">+AI1171*H1170</f>
        <v>0</v>
      </c>
      <c r="AJ1170" s="649">
        <v>0</v>
      </c>
      <c r="AK1170" s="649">
        <v>0</v>
      </c>
      <c r="AL1170" s="649">
        <v>0</v>
      </c>
      <c r="AM1170" s="649">
        <v>0</v>
      </c>
      <c r="AN1170" s="649">
        <v>0</v>
      </c>
      <c r="AO1170" s="649">
        <v>0</v>
      </c>
      <c r="AP1170" s="649">
        <v>0</v>
      </c>
      <c r="AQ1170" s="649">
        <v>0</v>
      </c>
      <c r="AR1170" s="649">
        <v>0</v>
      </c>
      <c r="AS1170" s="649">
        <v>0</v>
      </c>
      <c r="AT1170" s="649">
        <v>0</v>
      </c>
      <c r="AU1170" s="649">
        <v>0</v>
      </c>
      <c r="AV1170" s="649">
        <v>0</v>
      </c>
      <c r="AW1170" s="613">
        <f t="shared" si="13810"/>
        <v>128994.35494233505</v>
      </c>
      <c r="AX1170" s="645">
        <f t="shared" si="13791"/>
        <v>0</v>
      </c>
      <c r="AY1170" s="656">
        <f t="shared" si="13792"/>
        <v>0</v>
      </c>
      <c r="AZ1170" s="591"/>
    </row>
    <row r="1171" spans="1:52" s="314" customFormat="1">
      <c r="A1171" s="642"/>
      <c r="B1171" s="636"/>
      <c r="C1171" s="636"/>
      <c r="D1171" s="651"/>
      <c r="E1171" s="652">
        <v>0.2</v>
      </c>
      <c r="F1171" s="652">
        <v>0.05</v>
      </c>
      <c r="G1171" s="653"/>
      <c r="H1171" s="640"/>
      <c r="I1171" s="640">
        <f t="shared" si="13704"/>
        <v>1.25</v>
      </c>
      <c r="J1171" s="658">
        <v>0</v>
      </c>
      <c r="K1171" s="658">
        <v>0</v>
      </c>
      <c r="L1171" s="658">
        <v>0</v>
      </c>
      <c r="M1171" s="658">
        <v>0</v>
      </c>
      <c r="N1171" s="658">
        <v>0</v>
      </c>
      <c r="O1171" s="658">
        <v>0</v>
      </c>
      <c r="P1171" s="658">
        <v>0</v>
      </c>
      <c r="Q1171" s="658">
        <v>0.2</v>
      </c>
      <c r="R1171" s="658">
        <v>0</v>
      </c>
      <c r="S1171" s="658">
        <v>0</v>
      </c>
      <c r="T1171" s="658">
        <v>0</v>
      </c>
      <c r="U1171" s="658">
        <v>0</v>
      </c>
      <c r="V1171" s="658">
        <v>0</v>
      </c>
      <c r="W1171" s="658">
        <v>0.03</v>
      </c>
      <c r="X1171" s="658">
        <v>0.69</v>
      </c>
      <c r="Y1171" s="658">
        <v>0.28000000000000003</v>
      </c>
      <c r="Z1171" s="658">
        <v>0</v>
      </c>
      <c r="AA1171" s="658">
        <v>0</v>
      </c>
      <c r="AB1171" s="658">
        <v>0</v>
      </c>
      <c r="AC1171" s="658">
        <v>0</v>
      </c>
      <c r="AD1171" s="658">
        <v>0</v>
      </c>
      <c r="AE1171" s="658">
        <v>0</v>
      </c>
      <c r="AF1171" s="658">
        <v>0</v>
      </c>
      <c r="AG1171" s="658">
        <v>0</v>
      </c>
      <c r="AH1171" s="658">
        <v>0.05</v>
      </c>
      <c r="AI1171" s="658">
        <v>0</v>
      </c>
      <c r="AJ1171" s="658">
        <v>0</v>
      </c>
      <c r="AK1171" s="658">
        <v>0</v>
      </c>
      <c r="AL1171" s="658">
        <v>0</v>
      </c>
      <c r="AM1171" s="658">
        <v>0</v>
      </c>
      <c r="AN1171" s="658">
        <v>0</v>
      </c>
      <c r="AO1171" s="658">
        <v>0</v>
      </c>
      <c r="AP1171" s="658">
        <v>0</v>
      </c>
      <c r="AQ1171" s="658">
        <v>0</v>
      </c>
      <c r="AR1171" s="658">
        <v>0</v>
      </c>
      <c r="AS1171" s="658">
        <v>0</v>
      </c>
      <c r="AT1171" s="658">
        <v>0</v>
      </c>
      <c r="AU1171" s="658">
        <v>0</v>
      </c>
      <c r="AV1171" s="658">
        <v>0</v>
      </c>
      <c r="AW1171" s="613">
        <f t="shared" si="13810"/>
        <v>1.25</v>
      </c>
      <c r="AX1171" s="645">
        <f t="shared" si="13791"/>
        <v>1.25</v>
      </c>
      <c r="AY1171" s="656" t="e">
        <f t="shared" si="13792"/>
        <v>#DIV/0!</v>
      </c>
      <c r="AZ1171" s="661"/>
    </row>
    <row r="1172" spans="1:52">
      <c r="A1172" s="590"/>
      <c r="B1172" s="646" t="s">
        <v>305</v>
      </c>
      <c r="C1172" s="646" t="s">
        <v>1317</v>
      </c>
      <c r="D1172" s="647" t="s">
        <v>1318</v>
      </c>
      <c r="E1172" s="648"/>
      <c r="F1172" s="648"/>
      <c r="G1172" s="649"/>
      <c r="H1172" s="650">
        <v>128994.35494233506</v>
      </c>
      <c r="I1172" s="650">
        <f t="shared" si="13704"/>
        <v>128994.35494233506</v>
      </c>
      <c r="J1172" s="649">
        <v>0</v>
      </c>
      <c r="K1172" s="649">
        <v>0</v>
      </c>
      <c r="L1172" s="649">
        <v>0</v>
      </c>
      <c r="M1172" s="649">
        <v>0</v>
      </c>
      <c r="N1172" s="649">
        <v>0</v>
      </c>
      <c r="O1172" s="649">
        <v>0</v>
      </c>
      <c r="P1172" s="649">
        <v>0</v>
      </c>
      <c r="Q1172" s="649">
        <f>+Q1173*H1172</f>
        <v>25798.870988467013</v>
      </c>
      <c r="R1172" s="649">
        <f t="shared" ref="R1172" si="13862">((R1173*$H1172)-((R1173*$H1172*$E1173)+(R1173*$H1172*$F1173)))</f>
        <v>0</v>
      </c>
      <c r="S1172" s="649">
        <f t="shared" ref="S1172" si="13863">((S1173*$H1172)-((S1173*$H1172*$E1173)+(S1173*$H1172*$F1173)))</f>
        <v>0</v>
      </c>
      <c r="T1172" s="649">
        <f t="shared" ref="T1172" si="13864">((T1173*$H1172)-((T1173*$H1172*$E1173)+(T1173*$H1172*$F1173)))</f>
        <v>0</v>
      </c>
      <c r="U1172" s="649">
        <f t="shared" ref="U1172" si="13865">((U1173*$H1172)-((U1173*$H1172*$E1173)+(U1173*$H1172*$F1173)))</f>
        <v>0</v>
      </c>
      <c r="V1172" s="649">
        <f t="shared" ref="V1172" si="13866">((V1173*$H1172)-((V1173*$H1172*$E1173)+(V1173*$H1172*$F1173)))</f>
        <v>0</v>
      </c>
      <c r="W1172" s="649">
        <f t="shared" ref="W1172" si="13867">((W1173*$H1172)-((W1173*$H1172*$E1173)+(W1173*$H1172*$F1173)))</f>
        <v>0</v>
      </c>
      <c r="X1172" s="649">
        <f t="shared" ref="X1172" si="13868">((X1173*$H1172)-((X1173*$H1172*$E1173)+(X1173*$H1172*$F1173)))</f>
        <v>36763.391158565493</v>
      </c>
      <c r="Y1172" s="649">
        <f t="shared" ref="Y1172" si="13869">((Y1173*$H1172)-((Y1173*$H1172*$E1173)+(Y1173*$H1172*$F1173)))</f>
        <v>59982.375048185801</v>
      </c>
      <c r="Z1172" s="649">
        <f t="shared" ref="Z1172" si="13870">((Z1173*$H1172)-((Z1173*$H1172*$E1173)+(Z1173*$H1172*$F1173)))</f>
        <v>0</v>
      </c>
      <c r="AA1172" s="649">
        <f t="shared" ref="AA1172" si="13871">((AA1173*$H1172)-((AA1173*$H1172*$E1173)+(AA1173*$H1172*$F1173)))</f>
        <v>0</v>
      </c>
      <c r="AB1172" s="649">
        <f t="shared" ref="AB1172" si="13872">((AB1173*$H1172)-((AB1173*$H1172*$E1173)+(AB1173*$H1172*$F1173)))</f>
        <v>0</v>
      </c>
      <c r="AC1172" s="649">
        <f t="shared" ref="AC1172" si="13873">((AC1173*$H1172)-((AC1173*$H1172*$E1173)+(AC1173*$H1172*$F1173)))</f>
        <v>0</v>
      </c>
      <c r="AD1172" s="649">
        <f t="shared" ref="AD1172" si="13874">((AD1173*$H1172)-((AD1173*$H1172*$E1173)+(AD1173*$H1172*$F1173)))</f>
        <v>0</v>
      </c>
      <c r="AE1172" s="649">
        <f t="shared" ref="AE1172" si="13875">((AE1173*$H1172)-((AE1173*$H1172*$E1173)+(AE1173*$H1172*$F1173)))</f>
        <v>0</v>
      </c>
      <c r="AF1172" s="649">
        <f t="shared" ref="AF1172" si="13876">((AF1173*$H1172)-((AF1173*$H1172*$E1173)+(AF1173*$H1172*$F1173)))</f>
        <v>0</v>
      </c>
      <c r="AG1172" s="649">
        <f t="shared" ref="AG1172" si="13877">((AG1173*$H1172)-((AG1173*$H1172*$E1173)+(AG1173*$H1172*$F1173)))</f>
        <v>0</v>
      </c>
      <c r="AH1172" s="649">
        <f>+AH1173*H1172</f>
        <v>6449.7177471167533</v>
      </c>
      <c r="AI1172" s="649">
        <f t="shared" ref="AI1172" si="13878">+AI1173*H1172</f>
        <v>0</v>
      </c>
      <c r="AJ1172" s="649">
        <v>0</v>
      </c>
      <c r="AK1172" s="649">
        <v>0</v>
      </c>
      <c r="AL1172" s="649">
        <v>0</v>
      </c>
      <c r="AM1172" s="649">
        <v>0</v>
      </c>
      <c r="AN1172" s="649">
        <v>0</v>
      </c>
      <c r="AO1172" s="649">
        <v>0</v>
      </c>
      <c r="AP1172" s="649">
        <v>0</v>
      </c>
      <c r="AQ1172" s="649">
        <v>0</v>
      </c>
      <c r="AR1172" s="649">
        <v>0</v>
      </c>
      <c r="AS1172" s="649">
        <v>0</v>
      </c>
      <c r="AT1172" s="649">
        <v>0</v>
      </c>
      <c r="AU1172" s="649">
        <v>0</v>
      </c>
      <c r="AV1172" s="649">
        <v>0</v>
      </c>
      <c r="AW1172" s="613">
        <f t="shared" si="13810"/>
        <v>128994.35494233506</v>
      </c>
      <c r="AX1172" s="645">
        <f t="shared" si="13791"/>
        <v>0</v>
      </c>
      <c r="AY1172" s="656">
        <f t="shared" si="13792"/>
        <v>0</v>
      </c>
      <c r="AZ1172" s="591"/>
    </row>
    <row r="1173" spans="1:52" s="314" customFormat="1">
      <c r="A1173" s="642"/>
      <c r="B1173" s="636"/>
      <c r="C1173" s="636"/>
      <c r="D1173" s="651"/>
      <c r="E1173" s="652">
        <v>0.2</v>
      </c>
      <c r="F1173" s="652">
        <v>0.05</v>
      </c>
      <c r="G1173" s="653"/>
      <c r="H1173" s="640"/>
      <c r="I1173" s="640">
        <f t="shared" si="13704"/>
        <v>1.2500000000000002</v>
      </c>
      <c r="J1173" s="658">
        <v>0</v>
      </c>
      <c r="K1173" s="658">
        <v>0</v>
      </c>
      <c r="L1173" s="658">
        <v>0</v>
      </c>
      <c r="M1173" s="658">
        <v>0</v>
      </c>
      <c r="N1173" s="658">
        <v>0</v>
      </c>
      <c r="O1173" s="658">
        <v>0</v>
      </c>
      <c r="P1173" s="658">
        <v>0</v>
      </c>
      <c r="Q1173" s="658">
        <v>0.2</v>
      </c>
      <c r="R1173" s="658">
        <v>0</v>
      </c>
      <c r="S1173" s="658">
        <v>0</v>
      </c>
      <c r="T1173" s="658">
        <v>0</v>
      </c>
      <c r="U1173" s="658">
        <v>0</v>
      </c>
      <c r="V1173" s="658">
        <v>0</v>
      </c>
      <c r="W1173" s="658">
        <v>0</v>
      </c>
      <c r="X1173" s="658">
        <v>0.38</v>
      </c>
      <c r="Y1173" s="658">
        <v>0.62</v>
      </c>
      <c r="Z1173" s="658">
        <v>0</v>
      </c>
      <c r="AA1173" s="658">
        <v>0</v>
      </c>
      <c r="AB1173" s="658">
        <v>0</v>
      </c>
      <c r="AC1173" s="658">
        <v>0</v>
      </c>
      <c r="AD1173" s="658">
        <v>0</v>
      </c>
      <c r="AE1173" s="658">
        <v>0</v>
      </c>
      <c r="AF1173" s="658">
        <v>0</v>
      </c>
      <c r="AG1173" s="658">
        <v>0</v>
      </c>
      <c r="AH1173" s="658">
        <v>0.05</v>
      </c>
      <c r="AI1173" s="658">
        <v>0</v>
      </c>
      <c r="AJ1173" s="658">
        <v>0</v>
      </c>
      <c r="AK1173" s="658">
        <v>0</v>
      </c>
      <c r="AL1173" s="658">
        <v>0</v>
      </c>
      <c r="AM1173" s="658">
        <v>0</v>
      </c>
      <c r="AN1173" s="658">
        <v>0</v>
      </c>
      <c r="AO1173" s="658">
        <v>0</v>
      </c>
      <c r="AP1173" s="658">
        <v>0</v>
      </c>
      <c r="AQ1173" s="658">
        <v>0</v>
      </c>
      <c r="AR1173" s="658">
        <v>0</v>
      </c>
      <c r="AS1173" s="658">
        <v>0</v>
      </c>
      <c r="AT1173" s="658">
        <v>0</v>
      </c>
      <c r="AU1173" s="658">
        <v>0</v>
      </c>
      <c r="AV1173" s="658">
        <v>0</v>
      </c>
      <c r="AW1173" s="613">
        <f t="shared" si="13810"/>
        <v>1.2500000000000002</v>
      </c>
      <c r="AX1173" s="645">
        <f t="shared" si="13791"/>
        <v>1.2500000000000002</v>
      </c>
      <c r="AY1173" s="656" t="e">
        <f t="shared" si="13792"/>
        <v>#DIV/0!</v>
      </c>
      <c r="AZ1173" s="661"/>
    </row>
    <row r="1174" spans="1:52">
      <c r="A1174" s="590"/>
      <c r="B1174" s="646" t="s">
        <v>305</v>
      </c>
      <c r="C1174" s="646" t="s">
        <v>1319</v>
      </c>
      <c r="D1174" s="647" t="s">
        <v>1320</v>
      </c>
      <c r="E1174" s="648"/>
      <c r="F1174" s="648"/>
      <c r="G1174" s="649"/>
      <c r="H1174" s="650">
        <v>128994.35494233506</v>
      </c>
      <c r="I1174" s="650">
        <f t="shared" si="13704"/>
        <v>128994.35494233505</v>
      </c>
      <c r="J1174" s="649">
        <v>0</v>
      </c>
      <c r="K1174" s="649">
        <v>0</v>
      </c>
      <c r="L1174" s="649">
        <v>0</v>
      </c>
      <c r="M1174" s="649">
        <v>0</v>
      </c>
      <c r="N1174" s="649">
        <v>0</v>
      </c>
      <c r="O1174" s="649">
        <v>0</v>
      </c>
      <c r="P1174" s="649">
        <v>0</v>
      </c>
      <c r="Q1174" s="649">
        <f>+Q1175*H1174</f>
        <v>25798.870988467013</v>
      </c>
      <c r="R1174" s="649">
        <f t="shared" ref="R1174" si="13879">((R1175*$H1174)-((R1175*$H1174*$E1175)+(R1175*$H1174*$F1175)))</f>
        <v>0</v>
      </c>
      <c r="S1174" s="649">
        <f t="shared" ref="S1174" si="13880">((S1175*$H1174)-((S1175*$H1174*$E1175)+(S1175*$H1174*$F1175)))</f>
        <v>0</v>
      </c>
      <c r="T1174" s="649">
        <f t="shared" ref="T1174" si="13881">((T1175*$H1174)-((T1175*$H1174*$E1175)+(T1175*$H1174*$F1175)))</f>
        <v>0</v>
      </c>
      <c r="U1174" s="649">
        <f t="shared" ref="U1174" si="13882">((U1175*$H1174)-((U1175*$H1174*$E1175)+(U1175*$H1174*$F1175)))</f>
        <v>0</v>
      </c>
      <c r="V1174" s="649">
        <f t="shared" ref="V1174" si="13883">((V1175*$H1174)-((V1175*$H1174*$E1175)+(V1175*$H1174*$F1175)))</f>
        <v>0</v>
      </c>
      <c r="W1174" s="649">
        <f t="shared" ref="W1174" si="13884">((W1175*$H1174)-((W1175*$H1174*$E1175)+(W1175*$H1174*$F1175)))</f>
        <v>0</v>
      </c>
      <c r="X1174" s="649">
        <f t="shared" ref="X1174" si="13885">((X1175*$H1174)-((X1175*$H1174*$E1175)+(X1175*$H1174*$F1175)))</f>
        <v>2902.3729862025389</v>
      </c>
      <c r="Y1174" s="649">
        <f t="shared" ref="Y1174" si="13886">((Y1175*$H1174)-((Y1175*$H1174*$E1175)+(Y1175*$H1174*$F1175)))</f>
        <v>67722.036344725901</v>
      </c>
      <c r="Z1174" s="649">
        <f t="shared" ref="Z1174" si="13887">((Z1175*$H1174)-((Z1175*$H1174*$E1175)+(Z1175*$H1174*$F1175)))</f>
        <v>26121.356875822854</v>
      </c>
      <c r="AA1174" s="649">
        <f t="shared" ref="AA1174" si="13888">((AA1175*$H1174)-((AA1175*$H1174*$E1175)+(AA1175*$H1174*$F1175)))</f>
        <v>0</v>
      </c>
      <c r="AB1174" s="649">
        <f t="shared" ref="AB1174" si="13889">((AB1175*$H1174)-((AB1175*$H1174*$E1175)+(AB1175*$H1174*$F1175)))</f>
        <v>0</v>
      </c>
      <c r="AC1174" s="649">
        <f t="shared" ref="AC1174" si="13890">((AC1175*$H1174)-((AC1175*$H1174*$E1175)+(AC1175*$H1174*$F1175)))</f>
        <v>0</v>
      </c>
      <c r="AD1174" s="649">
        <f t="shared" ref="AD1174" si="13891">((AD1175*$H1174)-((AD1175*$H1174*$E1175)+(AD1175*$H1174*$F1175)))</f>
        <v>0</v>
      </c>
      <c r="AE1174" s="649">
        <f t="shared" ref="AE1174" si="13892">((AE1175*$H1174)-((AE1175*$H1174*$E1175)+(AE1175*$H1174*$F1175)))</f>
        <v>0</v>
      </c>
      <c r="AF1174" s="649">
        <f t="shared" ref="AF1174" si="13893">((AF1175*$H1174)-((AF1175*$H1174*$E1175)+(AF1175*$H1174*$F1175)))</f>
        <v>0</v>
      </c>
      <c r="AG1174" s="649">
        <f t="shared" ref="AG1174" si="13894">((AG1175*$H1174)-((AG1175*$H1174*$E1175)+(AG1175*$H1174*$F1175)))</f>
        <v>0</v>
      </c>
      <c r="AH1174" s="649">
        <f>+AH1175*H1174</f>
        <v>6449.7177471167533</v>
      </c>
      <c r="AI1174" s="649">
        <f t="shared" ref="AI1174" si="13895">+AI1175*H1174</f>
        <v>0</v>
      </c>
      <c r="AJ1174" s="649">
        <v>0</v>
      </c>
      <c r="AK1174" s="649">
        <v>0</v>
      </c>
      <c r="AL1174" s="649">
        <v>0</v>
      </c>
      <c r="AM1174" s="649">
        <v>0</v>
      </c>
      <c r="AN1174" s="649">
        <v>0</v>
      </c>
      <c r="AO1174" s="649">
        <v>0</v>
      </c>
      <c r="AP1174" s="649">
        <v>0</v>
      </c>
      <c r="AQ1174" s="649">
        <v>0</v>
      </c>
      <c r="AR1174" s="649">
        <v>0</v>
      </c>
      <c r="AS1174" s="649">
        <v>0</v>
      </c>
      <c r="AT1174" s="649">
        <v>0</v>
      </c>
      <c r="AU1174" s="649">
        <v>0</v>
      </c>
      <c r="AV1174" s="649">
        <v>0</v>
      </c>
      <c r="AW1174" s="613">
        <f t="shared" si="13810"/>
        <v>128994.35494233505</v>
      </c>
      <c r="AX1174" s="645">
        <f t="shared" si="13791"/>
        <v>0</v>
      </c>
      <c r="AY1174" s="656">
        <f t="shared" si="13792"/>
        <v>0</v>
      </c>
      <c r="AZ1174" s="591"/>
    </row>
    <row r="1175" spans="1:52" s="314" customFormat="1">
      <c r="A1175" s="642"/>
      <c r="B1175" s="636"/>
      <c r="C1175" s="636"/>
      <c r="D1175" s="651"/>
      <c r="E1175" s="652">
        <v>0.2</v>
      </c>
      <c r="F1175" s="652">
        <v>0.05</v>
      </c>
      <c r="G1175" s="653"/>
      <c r="H1175" s="640"/>
      <c r="I1175" s="640">
        <f t="shared" si="13704"/>
        <v>1.25</v>
      </c>
      <c r="J1175" s="658">
        <v>0</v>
      </c>
      <c r="K1175" s="658">
        <v>0</v>
      </c>
      <c r="L1175" s="658">
        <v>0</v>
      </c>
      <c r="M1175" s="658">
        <v>0</v>
      </c>
      <c r="N1175" s="658">
        <v>0</v>
      </c>
      <c r="O1175" s="658">
        <v>0</v>
      </c>
      <c r="P1175" s="658">
        <v>0</v>
      </c>
      <c r="Q1175" s="658">
        <v>0.2</v>
      </c>
      <c r="R1175" s="658">
        <v>0</v>
      </c>
      <c r="S1175" s="658">
        <v>0</v>
      </c>
      <c r="T1175" s="658">
        <v>0</v>
      </c>
      <c r="U1175" s="658">
        <v>0</v>
      </c>
      <c r="V1175" s="658">
        <v>0</v>
      </c>
      <c r="W1175" s="658">
        <v>0</v>
      </c>
      <c r="X1175" s="658">
        <v>0.03</v>
      </c>
      <c r="Y1175" s="658">
        <v>0.7</v>
      </c>
      <c r="Z1175" s="658">
        <v>0.27</v>
      </c>
      <c r="AA1175" s="658">
        <v>0</v>
      </c>
      <c r="AB1175" s="658">
        <v>0</v>
      </c>
      <c r="AC1175" s="658">
        <v>0</v>
      </c>
      <c r="AD1175" s="658">
        <v>0</v>
      </c>
      <c r="AE1175" s="658">
        <v>0</v>
      </c>
      <c r="AF1175" s="658">
        <v>0</v>
      </c>
      <c r="AG1175" s="658">
        <v>0</v>
      </c>
      <c r="AH1175" s="658">
        <v>0.05</v>
      </c>
      <c r="AI1175" s="658">
        <v>0</v>
      </c>
      <c r="AJ1175" s="658">
        <v>0</v>
      </c>
      <c r="AK1175" s="658">
        <v>0</v>
      </c>
      <c r="AL1175" s="658">
        <v>0</v>
      </c>
      <c r="AM1175" s="658">
        <v>0</v>
      </c>
      <c r="AN1175" s="658">
        <v>0</v>
      </c>
      <c r="AO1175" s="658">
        <v>0</v>
      </c>
      <c r="AP1175" s="658">
        <v>0</v>
      </c>
      <c r="AQ1175" s="658">
        <v>0</v>
      </c>
      <c r="AR1175" s="658">
        <v>0</v>
      </c>
      <c r="AS1175" s="658">
        <v>0</v>
      </c>
      <c r="AT1175" s="658">
        <v>0</v>
      </c>
      <c r="AU1175" s="658">
        <v>0</v>
      </c>
      <c r="AV1175" s="658">
        <v>0</v>
      </c>
      <c r="AW1175" s="613">
        <f t="shared" si="13810"/>
        <v>1.25</v>
      </c>
      <c r="AX1175" s="645">
        <f t="shared" si="13791"/>
        <v>1.25</v>
      </c>
      <c r="AY1175" s="656" t="e">
        <f t="shared" si="13792"/>
        <v>#DIV/0!</v>
      </c>
      <c r="AZ1175" s="661"/>
    </row>
    <row r="1176" spans="1:52">
      <c r="A1176" s="590"/>
      <c r="B1176" s="646" t="s">
        <v>305</v>
      </c>
      <c r="C1176" s="646" t="s">
        <v>1321</v>
      </c>
      <c r="D1176" s="647" t="s">
        <v>1322</v>
      </c>
      <c r="E1176" s="648"/>
      <c r="F1176" s="648"/>
      <c r="G1176" s="649"/>
      <c r="H1176" s="650">
        <v>128994.35494233506</v>
      </c>
      <c r="I1176" s="650">
        <f t="shared" si="13704"/>
        <v>128994.35494233506</v>
      </c>
      <c r="J1176" s="649">
        <v>0</v>
      </c>
      <c r="K1176" s="649">
        <v>0</v>
      </c>
      <c r="L1176" s="649">
        <v>0</v>
      </c>
      <c r="M1176" s="649">
        <v>0</v>
      </c>
      <c r="N1176" s="649">
        <v>0</v>
      </c>
      <c r="O1176" s="649">
        <v>0</v>
      </c>
      <c r="P1176" s="649">
        <v>0</v>
      </c>
      <c r="Q1176" s="649">
        <f>+Q1177*H1176</f>
        <v>25798.870988467013</v>
      </c>
      <c r="R1176" s="649">
        <f t="shared" ref="R1176" si="13896">((R1177*$H1176)-((R1177*$H1176*$E1177)+(R1177*$H1176*$F1177)))</f>
        <v>0</v>
      </c>
      <c r="S1176" s="649">
        <f t="shared" ref="S1176" si="13897">((S1177*$H1176)-((S1177*$H1176*$E1177)+(S1177*$H1176*$F1177)))</f>
        <v>0</v>
      </c>
      <c r="T1176" s="649">
        <f t="shared" ref="T1176" si="13898">((T1177*$H1176)-((T1177*$H1176*$E1177)+(T1177*$H1176*$F1177)))</f>
        <v>0</v>
      </c>
      <c r="U1176" s="649">
        <f t="shared" ref="U1176" si="13899">((U1177*$H1176)-((U1177*$H1176*$E1177)+(U1177*$H1176*$F1177)))</f>
        <v>0</v>
      </c>
      <c r="V1176" s="649">
        <f t="shared" ref="V1176" si="13900">((V1177*$H1176)-((V1177*$H1176*$E1177)+(V1177*$H1176*$F1177)))</f>
        <v>0</v>
      </c>
      <c r="W1176" s="649">
        <f t="shared" ref="W1176" si="13901">((W1177*$H1176)-((W1177*$H1176*$E1177)+(W1177*$H1176*$F1177)))</f>
        <v>0</v>
      </c>
      <c r="X1176" s="649">
        <f t="shared" ref="X1176" si="13902">((X1177*$H1176)-((X1177*$H1176*$E1177)+(X1177*$H1176*$F1177)))</f>
        <v>0</v>
      </c>
      <c r="Y1176" s="649">
        <f t="shared" ref="Y1176" si="13903">((Y1177*$H1176)-((Y1177*$H1176*$E1177)+(Y1177*$H1176*$F1177)))</f>
        <v>37730.848820633008</v>
      </c>
      <c r="Z1176" s="649">
        <f t="shared" ref="Z1176" si="13904">((Z1177*$H1176)-((Z1177*$H1176*$E1177)+(Z1177*$H1176*$F1177)))</f>
        <v>59014.917386118294</v>
      </c>
      <c r="AA1176" s="649">
        <f t="shared" ref="AA1176" si="13905">((AA1177*$H1176)-((AA1177*$H1176*$E1177)+(AA1177*$H1176*$F1177)))</f>
        <v>0</v>
      </c>
      <c r="AB1176" s="649">
        <f t="shared" ref="AB1176" si="13906">((AB1177*$H1176)-((AB1177*$H1176*$E1177)+(AB1177*$H1176*$F1177)))</f>
        <v>0</v>
      </c>
      <c r="AC1176" s="649">
        <f t="shared" ref="AC1176" si="13907">((AC1177*$H1176)-((AC1177*$H1176*$E1177)+(AC1177*$H1176*$F1177)))</f>
        <v>0</v>
      </c>
      <c r="AD1176" s="649">
        <f t="shared" ref="AD1176" si="13908">((AD1177*$H1176)-((AD1177*$H1176*$E1177)+(AD1177*$H1176*$F1177)))</f>
        <v>0</v>
      </c>
      <c r="AE1176" s="649">
        <f t="shared" ref="AE1176" si="13909">((AE1177*$H1176)-((AE1177*$H1176*$E1177)+(AE1177*$H1176*$F1177)))</f>
        <v>0</v>
      </c>
      <c r="AF1176" s="649">
        <f t="shared" ref="AF1176" si="13910">((AF1177*$H1176)-((AF1177*$H1176*$E1177)+(AF1177*$H1176*$F1177)))</f>
        <v>0</v>
      </c>
      <c r="AG1176" s="649">
        <f t="shared" ref="AG1176" si="13911">((AG1177*$H1176)-((AG1177*$H1176*$E1177)+(AG1177*$H1176*$F1177)))</f>
        <v>0</v>
      </c>
      <c r="AH1176" s="649">
        <f>+AH1177*H1176</f>
        <v>6449.7177471167533</v>
      </c>
      <c r="AI1176" s="649">
        <f t="shared" ref="AI1176" si="13912">+AI1177*H1176</f>
        <v>0</v>
      </c>
      <c r="AJ1176" s="649">
        <v>0</v>
      </c>
      <c r="AK1176" s="649">
        <v>0</v>
      </c>
      <c r="AL1176" s="649">
        <v>0</v>
      </c>
      <c r="AM1176" s="649">
        <v>0</v>
      </c>
      <c r="AN1176" s="649">
        <v>0</v>
      </c>
      <c r="AO1176" s="649">
        <v>0</v>
      </c>
      <c r="AP1176" s="649">
        <v>0</v>
      </c>
      <c r="AQ1176" s="649">
        <v>0</v>
      </c>
      <c r="AR1176" s="649">
        <v>0</v>
      </c>
      <c r="AS1176" s="649">
        <v>0</v>
      </c>
      <c r="AT1176" s="649">
        <v>0</v>
      </c>
      <c r="AU1176" s="649">
        <v>0</v>
      </c>
      <c r="AV1176" s="649">
        <v>0</v>
      </c>
      <c r="AW1176" s="613">
        <f t="shared" si="13810"/>
        <v>128994.35494233506</v>
      </c>
      <c r="AX1176" s="645">
        <f t="shared" si="13791"/>
        <v>0</v>
      </c>
      <c r="AY1176" s="656">
        <f t="shared" si="13792"/>
        <v>0</v>
      </c>
      <c r="AZ1176" s="591"/>
    </row>
    <row r="1177" spans="1:52" s="314" customFormat="1">
      <c r="A1177" s="642"/>
      <c r="B1177" s="636"/>
      <c r="C1177" s="636"/>
      <c r="D1177" s="651"/>
      <c r="E1177" s="652">
        <v>0.2</v>
      </c>
      <c r="F1177" s="652">
        <v>0.05</v>
      </c>
      <c r="G1177" s="653"/>
      <c r="H1177" s="640"/>
      <c r="I1177" s="640">
        <f t="shared" si="13704"/>
        <v>1.2500000000000002</v>
      </c>
      <c r="J1177" s="658">
        <v>0</v>
      </c>
      <c r="K1177" s="658">
        <v>0</v>
      </c>
      <c r="L1177" s="658">
        <v>0</v>
      </c>
      <c r="M1177" s="658">
        <v>0</v>
      </c>
      <c r="N1177" s="658">
        <v>0</v>
      </c>
      <c r="O1177" s="658">
        <v>0</v>
      </c>
      <c r="P1177" s="658">
        <v>0</v>
      </c>
      <c r="Q1177" s="658">
        <v>0.2</v>
      </c>
      <c r="R1177" s="658">
        <v>0</v>
      </c>
      <c r="S1177" s="658">
        <v>0</v>
      </c>
      <c r="T1177" s="658">
        <v>0</v>
      </c>
      <c r="U1177" s="658">
        <v>0</v>
      </c>
      <c r="V1177" s="658">
        <v>0</v>
      </c>
      <c r="W1177" s="658">
        <v>0</v>
      </c>
      <c r="X1177" s="658">
        <v>0</v>
      </c>
      <c r="Y1177" s="658">
        <v>0.39</v>
      </c>
      <c r="Z1177" s="658">
        <v>0.61</v>
      </c>
      <c r="AA1177" s="658">
        <v>0</v>
      </c>
      <c r="AB1177" s="658">
        <v>0</v>
      </c>
      <c r="AC1177" s="658">
        <v>0</v>
      </c>
      <c r="AD1177" s="658">
        <v>0</v>
      </c>
      <c r="AE1177" s="658">
        <v>0</v>
      </c>
      <c r="AF1177" s="658">
        <v>0</v>
      </c>
      <c r="AG1177" s="658">
        <v>0</v>
      </c>
      <c r="AH1177" s="658">
        <v>0.05</v>
      </c>
      <c r="AI1177" s="658">
        <v>0</v>
      </c>
      <c r="AJ1177" s="658">
        <v>0</v>
      </c>
      <c r="AK1177" s="658">
        <v>0</v>
      </c>
      <c r="AL1177" s="658">
        <v>0</v>
      </c>
      <c r="AM1177" s="658">
        <v>0</v>
      </c>
      <c r="AN1177" s="658">
        <v>0</v>
      </c>
      <c r="AO1177" s="658">
        <v>0</v>
      </c>
      <c r="AP1177" s="658">
        <v>0</v>
      </c>
      <c r="AQ1177" s="658">
        <v>0</v>
      </c>
      <c r="AR1177" s="658">
        <v>0</v>
      </c>
      <c r="AS1177" s="658">
        <v>0</v>
      </c>
      <c r="AT1177" s="658">
        <v>0</v>
      </c>
      <c r="AU1177" s="658">
        <v>0</v>
      </c>
      <c r="AV1177" s="658">
        <v>0</v>
      </c>
      <c r="AW1177" s="613">
        <f t="shared" si="13810"/>
        <v>1.2500000000000002</v>
      </c>
      <c r="AX1177" s="645">
        <f t="shared" si="13791"/>
        <v>1.2500000000000002</v>
      </c>
      <c r="AY1177" s="656" t="e">
        <f t="shared" si="13792"/>
        <v>#DIV/0!</v>
      </c>
      <c r="AZ1177" s="661"/>
    </row>
    <row r="1178" spans="1:52">
      <c r="A1178" s="590"/>
      <c r="B1178" s="646" t="s">
        <v>305</v>
      </c>
      <c r="C1178" s="646" t="s">
        <v>1323</v>
      </c>
      <c r="D1178" s="647" t="s">
        <v>1324</v>
      </c>
      <c r="E1178" s="648"/>
      <c r="F1178" s="648"/>
      <c r="G1178" s="649"/>
      <c r="H1178" s="650">
        <v>128994.35494233506</v>
      </c>
      <c r="I1178" s="650">
        <f t="shared" si="13704"/>
        <v>128994.35494233505</v>
      </c>
      <c r="J1178" s="649">
        <v>0</v>
      </c>
      <c r="K1178" s="649">
        <v>0</v>
      </c>
      <c r="L1178" s="649">
        <v>0</v>
      </c>
      <c r="M1178" s="649">
        <v>0</v>
      </c>
      <c r="N1178" s="649">
        <v>0</v>
      </c>
      <c r="O1178" s="649">
        <v>0</v>
      </c>
      <c r="P1178" s="649">
        <v>0</v>
      </c>
      <c r="Q1178" s="649">
        <f>+Q1179*H1178</f>
        <v>25798.870988467013</v>
      </c>
      <c r="R1178" s="649">
        <f t="shared" ref="R1178" si="13913">((R1179*$H1178)-((R1179*$H1178*$E1179)+(R1179*$H1178*$F1179)))</f>
        <v>0</v>
      </c>
      <c r="S1178" s="649">
        <f t="shared" ref="S1178" si="13914">((S1179*$H1178)-((S1179*$H1178*$E1179)+(S1179*$H1178*$F1179)))</f>
        <v>0</v>
      </c>
      <c r="T1178" s="649">
        <f t="shared" ref="T1178" si="13915">((T1179*$H1178)-((T1179*$H1178*$E1179)+(T1179*$H1178*$F1179)))</f>
        <v>0</v>
      </c>
      <c r="U1178" s="649">
        <f t="shared" ref="U1178" si="13916">((U1179*$H1178)-((U1179*$H1178*$E1179)+(U1179*$H1178*$F1179)))</f>
        <v>0</v>
      </c>
      <c r="V1178" s="649">
        <f t="shared" ref="V1178" si="13917">((V1179*$H1178)-((V1179*$H1178*$E1179)+(V1179*$H1178*$F1179)))</f>
        <v>0</v>
      </c>
      <c r="W1178" s="649">
        <f t="shared" ref="W1178" si="13918">((W1179*$H1178)-((W1179*$H1178*$E1179)+(W1179*$H1178*$F1179)))</f>
        <v>0</v>
      </c>
      <c r="X1178" s="649">
        <f t="shared" ref="X1178" si="13919">((X1179*$H1178)-((X1179*$H1178*$E1179)+(X1179*$H1178*$F1179)))</f>
        <v>0</v>
      </c>
      <c r="Y1178" s="649">
        <f t="shared" ref="Y1178" si="13920">((Y1179*$H1178)-((Y1179*$H1178*$E1179)+(Y1179*$H1178*$F1179)))</f>
        <v>4837.2883103375643</v>
      </c>
      <c r="Z1178" s="649">
        <f t="shared" ref="Z1178" si="13921">((Z1179*$H1178)-((Z1179*$H1178*$E1179)+(Z1179*$H1178*$F1179)))</f>
        <v>70624.409330928436</v>
      </c>
      <c r="AA1178" s="649">
        <f t="shared" ref="AA1178" si="13922">((AA1179*$H1178)-((AA1179*$H1178*$E1179)+(AA1179*$H1178*$F1179)))</f>
        <v>21284.068565485286</v>
      </c>
      <c r="AB1178" s="649">
        <f t="shared" ref="AB1178" si="13923">((AB1179*$H1178)-((AB1179*$H1178*$E1179)+(AB1179*$H1178*$F1179)))</f>
        <v>0</v>
      </c>
      <c r="AC1178" s="649">
        <f t="shared" ref="AC1178" si="13924">((AC1179*$H1178)-((AC1179*$H1178*$E1179)+(AC1179*$H1178*$F1179)))</f>
        <v>0</v>
      </c>
      <c r="AD1178" s="649">
        <f t="shared" ref="AD1178" si="13925">((AD1179*$H1178)-((AD1179*$H1178*$E1179)+(AD1179*$H1178*$F1179)))</f>
        <v>0</v>
      </c>
      <c r="AE1178" s="649">
        <f t="shared" ref="AE1178" si="13926">((AE1179*$H1178)-((AE1179*$H1178*$E1179)+(AE1179*$H1178*$F1179)))</f>
        <v>0</v>
      </c>
      <c r="AF1178" s="649">
        <f t="shared" ref="AF1178" si="13927">((AF1179*$H1178)-((AF1179*$H1178*$E1179)+(AF1179*$H1178*$F1179)))</f>
        <v>0</v>
      </c>
      <c r="AG1178" s="649">
        <f t="shared" ref="AG1178" si="13928">((AG1179*$H1178)-((AG1179*$H1178*$E1179)+(AG1179*$H1178*$F1179)))</f>
        <v>0</v>
      </c>
      <c r="AH1178" s="649">
        <f>+AH1179*H1178</f>
        <v>6449.7177471167533</v>
      </c>
      <c r="AI1178" s="649">
        <f t="shared" ref="AI1178" si="13929">+AI1179*H1178</f>
        <v>0</v>
      </c>
      <c r="AJ1178" s="649">
        <v>0</v>
      </c>
      <c r="AK1178" s="649">
        <v>0</v>
      </c>
      <c r="AL1178" s="649">
        <v>0</v>
      </c>
      <c r="AM1178" s="649">
        <v>0</v>
      </c>
      <c r="AN1178" s="649">
        <v>0</v>
      </c>
      <c r="AO1178" s="649">
        <v>0</v>
      </c>
      <c r="AP1178" s="649">
        <v>0</v>
      </c>
      <c r="AQ1178" s="649">
        <v>0</v>
      </c>
      <c r="AR1178" s="649">
        <v>0</v>
      </c>
      <c r="AS1178" s="649">
        <v>0</v>
      </c>
      <c r="AT1178" s="649">
        <v>0</v>
      </c>
      <c r="AU1178" s="649">
        <v>0</v>
      </c>
      <c r="AV1178" s="649">
        <v>0</v>
      </c>
      <c r="AW1178" s="613">
        <f t="shared" si="13810"/>
        <v>128994.35494233505</v>
      </c>
      <c r="AX1178" s="645">
        <f t="shared" si="13791"/>
        <v>0</v>
      </c>
      <c r="AY1178" s="656">
        <f t="shared" si="13792"/>
        <v>0</v>
      </c>
      <c r="AZ1178" s="591"/>
    </row>
    <row r="1179" spans="1:52" s="314" customFormat="1">
      <c r="A1179" s="642"/>
      <c r="B1179" s="636"/>
      <c r="C1179" s="636"/>
      <c r="D1179" s="651"/>
      <c r="E1179" s="652">
        <v>0.2</v>
      </c>
      <c r="F1179" s="652">
        <v>0.05</v>
      </c>
      <c r="G1179" s="653"/>
      <c r="H1179" s="640"/>
      <c r="I1179" s="640">
        <f t="shared" si="13704"/>
        <v>1.25</v>
      </c>
      <c r="J1179" s="658">
        <v>0</v>
      </c>
      <c r="K1179" s="658">
        <v>0</v>
      </c>
      <c r="L1179" s="658">
        <v>0</v>
      </c>
      <c r="M1179" s="658">
        <v>0</v>
      </c>
      <c r="N1179" s="658">
        <v>0</v>
      </c>
      <c r="O1179" s="658">
        <v>0</v>
      </c>
      <c r="P1179" s="658">
        <v>0</v>
      </c>
      <c r="Q1179" s="658">
        <v>0.2</v>
      </c>
      <c r="R1179" s="658">
        <v>0</v>
      </c>
      <c r="S1179" s="658">
        <v>0</v>
      </c>
      <c r="T1179" s="658">
        <v>0</v>
      </c>
      <c r="U1179" s="658">
        <v>0</v>
      </c>
      <c r="V1179" s="658">
        <v>0</v>
      </c>
      <c r="W1179" s="658">
        <v>0</v>
      </c>
      <c r="X1179" s="658">
        <v>0</v>
      </c>
      <c r="Y1179" s="658">
        <v>0.05</v>
      </c>
      <c r="Z1179" s="658">
        <v>0.73</v>
      </c>
      <c r="AA1179" s="658">
        <v>0.21999999999999997</v>
      </c>
      <c r="AB1179" s="658">
        <v>0</v>
      </c>
      <c r="AC1179" s="658">
        <v>0</v>
      </c>
      <c r="AD1179" s="658">
        <v>0</v>
      </c>
      <c r="AE1179" s="658">
        <v>0</v>
      </c>
      <c r="AF1179" s="658">
        <v>0</v>
      </c>
      <c r="AG1179" s="658">
        <v>0</v>
      </c>
      <c r="AH1179" s="658">
        <v>0.05</v>
      </c>
      <c r="AI1179" s="658">
        <v>0</v>
      </c>
      <c r="AJ1179" s="658">
        <v>0</v>
      </c>
      <c r="AK1179" s="658">
        <v>0</v>
      </c>
      <c r="AL1179" s="658">
        <v>0</v>
      </c>
      <c r="AM1179" s="658">
        <v>0</v>
      </c>
      <c r="AN1179" s="658">
        <v>0</v>
      </c>
      <c r="AO1179" s="658">
        <v>0</v>
      </c>
      <c r="AP1179" s="658">
        <v>0</v>
      </c>
      <c r="AQ1179" s="658">
        <v>0</v>
      </c>
      <c r="AR1179" s="658">
        <v>0</v>
      </c>
      <c r="AS1179" s="658">
        <v>0</v>
      </c>
      <c r="AT1179" s="658">
        <v>0</v>
      </c>
      <c r="AU1179" s="658">
        <v>0</v>
      </c>
      <c r="AV1179" s="658">
        <v>0</v>
      </c>
      <c r="AW1179" s="613">
        <f t="shared" si="13810"/>
        <v>1.25</v>
      </c>
      <c r="AX1179" s="645">
        <f t="shared" si="13791"/>
        <v>1.25</v>
      </c>
      <c r="AY1179" s="656" t="e">
        <f t="shared" si="13792"/>
        <v>#DIV/0!</v>
      </c>
      <c r="AZ1179" s="661"/>
    </row>
    <row r="1180" spans="1:52">
      <c r="A1180" s="590"/>
      <c r="B1180" s="646" t="s">
        <v>305</v>
      </c>
      <c r="C1180" s="646" t="s">
        <v>1325</v>
      </c>
      <c r="D1180" s="647" t="s">
        <v>1326</v>
      </c>
      <c r="E1180" s="648"/>
      <c r="F1180" s="648"/>
      <c r="G1180" s="649"/>
      <c r="H1180" s="650">
        <v>128994.35494233506</v>
      </c>
      <c r="I1180" s="650">
        <f t="shared" si="13704"/>
        <v>128994.35494233508</v>
      </c>
      <c r="J1180" s="649">
        <v>0</v>
      </c>
      <c r="K1180" s="649">
        <v>0</v>
      </c>
      <c r="L1180" s="649">
        <v>0</v>
      </c>
      <c r="M1180" s="649">
        <v>0</v>
      </c>
      <c r="N1180" s="649">
        <v>0</v>
      </c>
      <c r="O1180" s="649">
        <v>0</v>
      </c>
      <c r="P1180" s="649">
        <v>0</v>
      </c>
      <c r="Q1180" s="649">
        <f>+Q1181*H1180</f>
        <v>25798.870988467013</v>
      </c>
      <c r="R1180" s="649">
        <f t="shared" ref="R1180" si="13930">((R1181*$H1180)-((R1181*$H1180*$E1181)+(R1181*$H1180*$F1181)))</f>
        <v>0</v>
      </c>
      <c r="S1180" s="649">
        <f t="shared" ref="S1180" si="13931">((S1181*$H1180)-((S1181*$H1180*$E1181)+(S1181*$H1180*$F1181)))</f>
        <v>0</v>
      </c>
      <c r="T1180" s="649">
        <f t="shared" ref="T1180" si="13932">((T1181*$H1180)-((T1181*$H1180*$E1181)+(T1181*$H1180*$F1181)))</f>
        <v>0</v>
      </c>
      <c r="U1180" s="649">
        <f t="shared" ref="U1180" si="13933">((U1181*$H1180)-((U1181*$H1180*$E1181)+(U1181*$H1180*$F1181)))</f>
        <v>0</v>
      </c>
      <c r="V1180" s="649">
        <f t="shared" ref="V1180" si="13934">((V1181*$H1180)-((V1181*$H1180*$E1181)+(V1181*$H1180*$F1181)))</f>
        <v>0</v>
      </c>
      <c r="W1180" s="649">
        <f t="shared" ref="W1180" si="13935">((W1181*$H1180)-((W1181*$H1180*$E1181)+(W1181*$H1180*$F1181)))</f>
        <v>0</v>
      </c>
      <c r="X1180" s="649">
        <f t="shared" ref="X1180" si="13936">((X1181*$H1180)-((X1181*$H1180*$E1181)+(X1181*$H1180*$F1181)))</f>
        <v>0</v>
      </c>
      <c r="Y1180" s="649">
        <f t="shared" ref="Y1180" si="13937">((Y1181*$H1180)-((Y1181*$H1180*$E1181)+(Y1181*$H1180*$F1181)))</f>
        <v>0</v>
      </c>
      <c r="Z1180" s="649">
        <f t="shared" ref="Z1180" si="13938">((Z1181*$H1180)-((Z1181*$H1180*$E1181)+(Z1181*$H1180*$F1181)))</f>
        <v>41600.679468903058</v>
      </c>
      <c r="AA1180" s="649">
        <f t="shared" ref="AA1180" si="13939">((AA1181*$H1180)-((AA1181*$H1180*$E1181)+(AA1181*$H1180*$F1181)))</f>
        <v>55145.086737848251</v>
      </c>
      <c r="AB1180" s="649">
        <f t="shared" ref="AB1180" si="13940">((AB1181*$H1180)-((AB1181*$H1180*$E1181)+(AB1181*$H1180*$F1181)))</f>
        <v>0</v>
      </c>
      <c r="AC1180" s="649">
        <f t="shared" ref="AC1180" si="13941">((AC1181*$H1180)-((AC1181*$H1180*$E1181)+(AC1181*$H1180*$F1181)))</f>
        <v>0</v>
      </c>
      <c r="AD1180" s="649">
        <f t="shared" ref="AD1180" si="13942">((AD1181*$H1180)-((AD1181*$H1180*$E1181)+(AD1181*$H1180*$F1181)))</f>
        <v>0</v>
      </c>
      <c r="AE1180" s="649">
        <f t="shared" ref="AE1180" si="13943">((AE1181*$H1180)-((AE1181*$H1180*$E1181)+(AE1181*$H1180*$F1181)))</f>
        <v>0</v>
      </c>
      <c r="AF1180" s="649">
        <f t="shared" ref="AF1180" si="13944">((AF1181*$H1180)-((AF1181*$H1180*$E1181)+(AF1181*$H1180*$F1181)))</f>
        <v>0</v>
      </c>
      <c r="AG1180" s="649">
        <f t="shared" ref="AG1180" si="13945">((AG1181*$H1180)-((AG1181*$H1180*$E1181)+(AG1181*$H1180*$F1181)))</f>
        <v>0</v>
      </c>
      <c r="AH1180" s="649">
        <f>+AH1181*H1180</f>
        <v>6449.7177471167533</v>
      </c>
      <c r="AI1180" s="649">
        <f t="shared" ref="AI1180" si="13946">+AI1181*H1180</f>
        <v>0</v>
      </c>
      <c r="AJ1180" s="649">
        <v>0</v>
      </c>
      <c r="AK1180" s="649">
        <v>0</v>
      </c>
      <c r="AL1180" s="649">
        <v>0</v>
      </c>
      <c r="AM1180" s="649">
        <v>0</v>
      </c>
      <c r="AN1180" s="649">
        <v>0</v>
      </c>
      <c r="AO1180" s="649">
        <v>0</v>
      </c>
      <c r="AP1180" s="649">
        <v>0</v>
      </c>
      <c r="AQ1180" s="649">
        <v>0</v>
      </c>
      <c r="AR1180" s="649">
        <v>0</v>
      </c>
      <c r="AS1180" s="649">
        <v>0</v>
      </c>
      <c r="AT1180" s="649">
        <v>0</v>
      </c>
      <c r="AU1180" s="649">
        <v>0</v>
      </c>
      <c r="AV1180" s="649">
        <v>0</v>
      </c>
      <c r="AW1180" s="613">
        <f t="shared" si="13810"/>
        <v>128994.35494233508</v>
      </c>
      <c r="AX1180" s="645">
        <f t="shared" si="13791"/>
        <v>0</v>
      </c>
      <c r="AY1180" s="656">
        <f t="shared" si="13792"/>
        <v>0</v>
      </c>
      <c r="AZ1180" s="591"/>
    </row>
    <row r="1181" spans="1:52" s="314" customFormat="1">
      <c r="A1181" s="642"/>
      <c r="B1181" s="636"/>
      <c r="C1181" s="636"/>
      <c r="D1181" s="651"/>
      <c r="E1181" s="652">
        <v>0.2</v>
      </c>
      <c r="F1181" s="652">
        <v>0.05</v>
      </c>
      <c r="G1181" s="653"/>
      <c r="H1181" s="640"/>
      <c r="I1181" s="640">
        <f t="shared" si="13704"/>
        <v>1.2500000000000002</v>
      </c>
      <c r="J1181" s="658">
        <v>0</v>
      </c>
      <c r="K1181" s="658">
        <v>0</v>
      </c>
      <c r="L1181" s="658">
        <v>0</v>
      </c>
      <c r="M1181" s="658">
        <v>0</v>
      </c>
      <c r="N1181" s="658">
        <v>0</v>
      </c>
      <c r="O1181" s="658">
        <v>0</v>
      </c>
      <c r="P1181" s="658">
        <v>0</v>
      </c>
      <c r="Q1181" s="658">
        <v>0.2</v>
      </c>
      <c r="R1181" s="658">
        <v>0</v>
      </c>
      <c r="S1181" s="658">
        <v>0</v>
      </c>
      <c r="T1181" s="658">
        <v>0</v>
      </c>
      <c r="U1181" s="658">
        <v>0</v>
      </c>
      <c r="V1181" s="658">
        <v>0</v>
      </c>
      <c r="W1181" s="658">
        <v>0</v>
      </c>
      <c r="X1181" s="658">
        <v>0</v>
      </c>
      <c r="Y1181" s="658">
        <v>0</v>
      </c>
      <c r="Z1181" s="658">
        <v>0.43</v>
      </c>
      <c r="AA1181" s="658">
        <v>0.57000000000000006</v>
      </c>
      <c r="AB1181" s="658">
        <v>0</v>
      </c>
      <c r="AC1181" s="658">
        <v>0</v>
      </c>
      <c r="AD1181" s="658">
        <v>0</v>
      </c>
      <c r="AE1181" s="658">
        <v>0</v>
      </c>
      <c r="AF1181" s="658">
        <v>0</v>
      </c>
      <c r="AG1181" s="658">
        <v>0</v>
      </c>
      <c r="AH1181" s="658">
        <v>0.05</v>
      </c>
      <c r="AI1181" s="658">
        <v>0</v>
      </c>
      <c r="AJ1181" s="658">
        <v>0</v>
      </c>
      <c r="AK1181" s="658">
        <v>0</v>
      </c>
      <c r="AL1181" s="658">
        <v>0</v>
      </c>
      <c r="AM1181" s="658">
        <v>0</v>
      </c>
      <c r="AN1181" s="658">
        <v>0</v>
      </c>
      <c r="AO1181" s="658">
        <v>0</v>
      </c>
      <c r="AP1181" s="658">
        <v>0</v>
      </c>
      <c r="AQ1181" s="658">
        <v>0</v>
      </c>
      <c r="AR1181" s="658">
        <v>0</v>
      </c>
      <c r="AS1181" s="658">
        <v>0</v>
      </c>
      <c r="AT1181" s="658">
        <v>0</v>
      </c>
      <c r="AU1181" s="658">
        <v>0</v>
      </c>
      <c r="AV1181" s="658">
        <v>0</v>
      </c>
      <c r="AW1181" s="613">
        <f t="shared" si="13810"/>
        <v>1.2500000000000002</v>
      </c>
      <c r="AX1181" s="645">
        <f t="shared" si="13791"/>
        <v>1.2500000000000002</v>
      </c>
      <c r="AY1181" s="656" t="e">
        <f t="shared" si="13792"/>
        <v>#DIV/0!</v>
      </c>
      <c r="AZ1181" s="661"/>
    </row>
    <row r="1182" spans="1:52">
      <c r="A1182" s="590"/>
      <c r="B1182" s="646" t="s">
        <v>305</v>
      </c>
      <c r="C1182" s="646" t="s">
        <v>1327</v>
      </c>
      <c r="D1182" s="647" t="s">
        <v>1328</v>
      </c>
      <c r="E1182" s="648"/>
      <c r="F1182" s="648"/>
      <c r="G1182" s="649"/>
      <c r="H1182" s="650">
        <v>87761.022645128396</v>
      </c>
      <c r="I1182" s="650">
        <f t="shared" si="13704"/>
        <v>87761.022645128396</v>
      </c>
      <c r="J1182" s="649">
        <v>0</v>
      </c>
      <c r="K1182" s="649">
        <v>0</v>
      </c>
      <c r="L1182" s="649">
        <v>0</v>
      </c>
      <c r="M1182" s="649">
        <v>0</v>
      </c>
      <c r="N1182" s="649">
        <v>0</v>
      </c>
      <c r="O1182" s="649">
        <v>0</v>
      </c>
      <c r="P1182" s="649">
        <v>0</v>
      </c>
      <c r="Q1182" s="649">
        <f>+Q1183*H1182</f>
        <v>17552.204529025679</v>
      </c>
      <c r="R1182" s="649">
        <f t="shared" ref="R1182" si="13947">((R1183*$H1182)-((R1183*$H1182*$E1183)+(R1183*$H1182*$F1183)))</f>
        <v>0</v>
      </c>
      <c r="S1182" s="649">
        <f t="shared" ref="S1182" si="13948">((S1183*$H1182)-((S1183*$H1182*$E1183)+(S1183*$H1182*$F1183)))</f>
        <v>0</v>
      </c>
      <c r="T1182" s="649">
        <f t="shared" ref="T1182" si="13949">((T1183*$H1182)-((T1183*$H1182*$E1183)+(T1183*$H1182*$F1183)))</f>
        <v>0</v>
      </c>
      <c r="U1182" s="649">
        <f t="shared" ref="U1182" si="13950">((U1183*$H1182)-((U1183*$H1182*$E1183)+(U1183*$H1182*$F1183)))</f>
        <v>0</v>
      </c>
      <c r="V1182" s="649">
        <f t="shared" ref="V1182" si="13951">((V1183*$H1182)-((V1183*$H1182*$E1183)+(V1183*$H1182*$F1183)))</f>
        <v>0</v>
      </c>
      <c r="W1182" s="649">
        <f t="shared" ref="W1182" si="13952">((W1183*$H1182)-((W1183*$H1182*$E1183)+(W1183*$H1182*$F1183)))</f>
        <v>0</v>
      </c>
      <c r="X1182" s="649">
        <f t="shared" ref="X1182" si="13953">((X1183*$H1182)-((X1183*$H1182*$E1183)+(X1183*$H1182*$F1183)))</f>
        <v>0</v>
      </c>
      <c r="Y1182" s="649">
        <f t="shared" ref="Y1182" si="13954">((Y1183*$H1182)-((Y1183*$H1182*$E1183)+(Y1183*$H1182*$F1183)))</f>
        <v>0</v>
      </c>
      <c r="Z1182" s="649">
        <f t="shared" ref="Z1182" si="13955">((Z1183*$H1182)-((Z1183*$H1182*$E1183)+(Z1183*$H1182*$F1183)))</f>
        <v>5923.8690285461662</v>
      </c>
      <c r="AA1182" s="649">
        <f t="shared" ref="AA1182" si="13956">((AA1183*$H1182)-((AA1183*$H1182*$E1183)+(AA1183*$H1182*$F1183)))</f>
        <v>43441.706209338561</v>
      </c>
      <c r="AB1182" s="649">
        <f t="shared" ref="AB1182" si="13957">((AB1183*$H1182)-((AB1183*$H1182*$E1183)+(AB1183*$H1182*$F1183)))</f>
        <v>16455.191745961572</v>
      </c>
      <c r="AC1182" s="649">
        <f t="shared" ref="AC1182" si="13958">((AC1183*$H1182)-((AC1183*$H1182*$E1183)+(AC1183*$H1182*$F1183)))</f>
        <v>0</v>
      </c>
      <c r="AD1182" s="649">
        <f t="shared" ref="AD1182" si="13959">((AD1183*$H1182)-((AD1183*$H1182*$E1183)+(AD1183*$H1182*$F1183)))</f>
        <v>0</v>
      </c>
      <c r="AE1182" s="649">
        <f t="shared" ref="AE1182" si="13960">((AE1183*$H1182)-((AE1183*$H1182*$E1183)+(AE1183*$H1182*$F1183)))</f>
        <v>0</v>
      </c>
      <c r="AF1182" s="649">
        <f t="shared" ref="AF1182" si="13961">((AF1183*$H1182)-((AF1183*$H1182*$E1183)+(AF1183*$H1182*$F1183)))</f>
        <v>0</v>
      </c>
      <c r="AG1182" s="649">
        <f t="shared" ref="AG1182" si="13962">((AG1183*$H1182)-((AG1183*$H1182*$E1183)+(AG1183*$H1182*$F1183)))</f>
        <v>0</v>
      </c>
      <c r="AH1182" s="649">
        <f>+AH1183*H1182</f>
        <v>4388.0511322564198</v>
      </c>
      <c r="AI1182" s="649">
        <f t="shared" ref="AI1182" si="13963">+AI1183*H1182</f>
        <v>0</v>
      </c>
      <c r="AJ1182" s="649">
        <v>0</v>
      </c>
      <c r="AK1182" s="649">
        <v>0</v>
      </c>
      <c r="AL1182" s="649">
        <v>0</v>
      </c>
      <c r="AM1182" s="649">
        <v>0</v>
      </c>
      <c r="AN1182" s="649">
        <v>0</v>
      </c>
      <c r="AO1182" s="649">
        <v>0</v>
      </c>
      <c r="AP1182" s="649">
        <v>0</v>
      </c>
      <c r="AQ1182" s="649">
        <v>0</v>
      </c>
      <c r="AR1182" s="649">
        <v>0</v>
      </c>
      <c r="AS1182" s="649">
        <v>0</v>
      </c>
      <c r="AT1182" s="649">
        <v>0</v>
      </c>
      <c r="AU1182" s="649">
        <v>0</v>
      </c>
      <c r="AV1182" s="649">
        <v>0</v>
      </c>
      <c r="AW1182" s="613">
        <f t="shared" si="13810"/>
        <v>87761.022645128396</v>
      </c>
      <c r="AX1182" s="645">
        <f t="shared" si="13791"/>
        <v>0</v>
      </c>
      <c r="AY1182" s="656">
        <f t="shared" si="13792"/>
        <v>0</v>
      </c>
      <c r="AZ1182" s="591"/>
    </row>
    <row r="1183" spans="1:52" s="314" customFormat="1">
      <c r="A1183" s="642"/>
      <c r="B1183" s="636"/>
      <c r="C1183" s="636"/>
      <c r="D1183" s="651"/>
      <c r="E1183" s="652">
        <v>0.2</v>
      </c>
      <c r="F1183" s="652">
        <v>0.05</v>
      </c>
      <c r="G1183" s="653"/>
      <c r="H1183" s="640"/>
      <c r="I1183" s="640">
        <f t="shared" si="13704"/>
        <v>1.2500000000000002</v>
      </c>
      <c r="J1183" s="658">
        <v>0</v>
      </c>
      <c r="K1183" s="658">
        <v>0</v>
      </c>
      <c r="L1183" s="658">
        <v>0</v>
      </c>
      <c r="M1183" s="658">
        <v>0</v>
      </c>
      <c r="N1183" s="658">
        <v>0</v>
      </c>
      <c r="O1183" s="658">
        <v>0</v>
      </c>
      <c r="P1183" s="658">
        <v>0</v>
      </c>
      <c r="Q1183" s="658">
        <v>0.2</v>
      </c>
      <c r="R1183" s="658">
        <v>0</v>
      </c>
      <c r="S1183" s="658">
        <v>0</v>
      </c>
      <c r="T1183" s="658">
        <v>0</v>
      </c>
      <c r="U1183" s="658">
        <v>0</v>
      </c>
      <c r="V1183" s="658">
        <v>0</v>
      </c>
      <c r="W1183" s="658">
        <v>0</v>
      </c>
      <c r="X1183" s="658">
        <v>0</v>
      </c>
      <c r="Y1183" s="658">
        <v>0</v>
      </c>
      <c r="Z1183" s="658">
        <v>0.09</v>
      </c>
      <c r="AA1183" s="658">
        <v>0.66</v>
      </c>
      <c r="AB1183" s="658">
        <v>0.25</v>
      </c>
      <c r="AC1183" s="658">
        <v>0</v>
      </c>
      <c r="AD1183" s="658">
        <v>0</v>
      </c>
      <c r="AE1183" s="658">
        <v>0</v>
      </c>
      <c r="AF1183" s="658">
        <v>0</v>
      </c>
      <c r="AG1183" s="658">
        <v>0</v>
      </c>
      <c r="AH1183" s="658">
        <v>0.05</v>
      </c>
      <c r="AI1183" s="658">
        <v>0</v>
      </c>
      <c r="AJ1183" s="658">
        <v>0</v>
      </c>
      <c r="AK1183" s="658">
        <v>0</v>
      </c>
      <c r="AL1183" s="658">
        <v>0</v>
      </c>
      <c r="AM1183" s="658">
        <v>0</v>
      </c>
      <c r="AN1183" s="658">
        <v>0</v>
      </c>
      <c r="AO1183" s="658">
        <v>0</v>
      </c>
      <c r="AP1183" s="658">
        <v>0</v>
      </c>
      <c r="AQ1183" s="658">
        <v>0</v>
      </c>
      <c r="AR1183" s="658">
        <v>0</v>
      </c>
      <c r="AS1183" s="658">
        <v>0</v>
      </c>
      <c r="AT1183" s="658">
        <v>0</v>
      </c>
      <c r="AU1183" s="658">
        <v>0</v>
      </c>
      <c r="AV1183" s="658">
        <v>0</v>
      </c>
      <c r="AW1183" s="613">
        <f t="shared" si="13810"/>
        <v>1.2500000000000002</v>
      </c>
      <c r="AX1183" s="645">
        <f t="shared" si="13791"/>
        <v>1.2500000000000002</v>
      </c>
      <c r="AY1183" s="656" t="e">
        <f t="shared" si="13792"/>
        <v>#DIV/0!</v>
      </c>
      <c r="AZ1183" s="661"/>
    </row>
    <row r="1184" spans="1:52">
      <c r="A1184" s="590"/>
      <c r="B1184" s="646" t="s">
        <v>305</v>
      </c>
      <c r="C1184" s="646" t="s">
        <v>1329</v>
      </c>
      <c r="D1184" s="647" t="s">
        <v>1330</v>
      </c>
      <c r="E1184" s="648"/>
      <c r="F1184" s="648"/>
      <c r="G1184" s="649"/>
      <c r="H1184" s="650">
        <v>87761.022645128396</v>
      </c>
      <c r="I1184" s="650">
        <f t="shared" si="13704"/>
        <v>87761.022645128396</v>
      </c>
      <c r="J1184" s="649">
        <v>0</v>
      </c>
      <c r="K1184" s="649">
        <v>0</v>
      </c>
      <c r="L1184" s="649">
        <v>0</v>
      </c>
      <c r="M1184" s="649">
        <v>0</v>
      </c>
      <c r="N1184" s="649">
        <v>0</v>
      </c>
      <c r="O1184" s="649">
        <v>0</v>
      </c>
      <c r="P1184" s="649">
        <v>0</v>
      </c>
      <c r="Q1184" s="649">
        <f>+Q1185*H1184</f>
        <v>17552.204529025679</v>
      </c>
      <c r="R1184" s="649">
        <f t="shared" ref="R1184" si="13964">((R1185*$H1184)-((R1185*$H1184*$E1185)+(R1185*$H1184*$F1185)))</f>
        <v>0</v>
      </c>
      <c r="S1184" s="649">
        <f t="shared" ref="S1184" si="13965">((S1185*$H1184)-((S1185*$H1184*$E1185)+(S1185*$H1184*$F1185)))</f>
        <v>0</v>
      </c>
      <c r="T1184" s="649">
        <f t="shared" ref="T1184" si="13966">((T1185*$H1184)-((T1185*$H1184*$E1185)+(T1185*$H1184*$F1185)))</f>
        <v>0</v>
      </c>
      <c r="U1184" s="649">
        <f t="shared" ref="U1184" si="13967">((U1185*$H1184)-((U1185*$H1184*$E1185)+(U1185*$H1184*$F1185)))</f>
        <v>0</v>
      </c>
      <c r="V1184" s="649">
        <f t="shared" ref="V1184" si="13968">((V1185*$H1184)-((V1185*$H1184*$E1185)+(V1185*$H1184*$F1185)))</f>
        <v>0</v>
      </c>
      <c r="W1184" s="649">
        <f t="shared" ref="W1184" si="13969">((W1185*$H1184)-((W1185*$H1184*$E1185)+(W1185*$H1184*$F1185)))</f>
        <v>0</v>
      </c>
      <c r="X1184" s="649">
        <f t="shared" ref="X1184" si="13970">((X1185*$H1184)-((X1185*$H1184*$E1185)+(X1185*$H1184*$F1185)))</f>
        <v>0</v>
      </c>
      <c r="Y1184" s="649">
        <f t="shared" ref="Y1184" si="13971">((Y1185*$H1184)-((Y1185*$H1184*$E1185)+(Y1185*$H1184*$F1185)))</f>
        <v>0</v>
      </c>
      <c r="Z1184" s="649">
        <f t="shared" ref="Z1184" si="13972">((Z1185*$H1184)-((Z1185*$H1184*$E1185)+(Z1185*$H1184*$F1185)))</f>
        <v>0</v>
      </c>
      <c r="AA1184" s="649">
        <f t="shared" ref="AA1184" si="13973">((AA1185*$H1184)-((AA1185*$H1184*$E1185)+(AA1185*$H1184*$F1185)))</f>
        <v>26986.514463376981</v>
      </c>
      <c r="AB1184" s="649">
        <f t="shared" ref="AB1184" si="13974">((AB1185*$H1184)-((AB1185*$H1184*$E1185)+(AB1185*$H1184*$F1185)))</f>
        <v>38834.252520469323</v>
      </c>
      <c r="AC1184" s="649">
        <f t="shared" ref="AC1184" si="13975">((AC1185*$H1184)-((AC1185*$H1184*$E1185)+(AC1185*$H1184*$F1185)))</f>
        <v>0</v>
      </c>
      <c r="AD1184" s="649">
        <f t="shared" ref="AD1184" si="13976">((AD1185*$H1184)-((AD1185*$H1184*$E1185)+(AD1185*$H1184*$F1185)))</f>
        <v>0</v>
      </c>
      <c r="AE1184" s="649">
        <f t="shared" ref="AE1184" si="13977">((AE1185*$H1184)-((AE1185*$H1184*$E1185)+(AE1185*$H1184*$F1185)))</f>
        <v>0</v>
      </c>
      <c r="AF1184" s="649">
        <f t="shared" ref="AF1184" si="13978">((AF1185*$H1184)-((AF1185*$H1184*$E1185)+(AF1185*$H1184*$F1185)))</f>
        <v>0</v>
      </c>
      <c r="AG1184" s="649">
        <f t="shared" ref="AG1184" si="13979">((AG1185*$H1184)-((AG1185*$H1184*$E1185)+(AG1185*$H1184*$F1185)))</f>
        <v>0</v>
      </c>
      <c r="AH1184" s="649">
        <f>+AH1185*H1184</f>
        <v>4388.0511322564198</v>
      </c>
      <c r="AI1184" s="649">
        <f t="shared" ref="AI1184" si="13980">+AI1185*H1184</f>
        <v>0</v>
      </c>
      <c r="AJ1184" s="649">
        <v>0</v>
      </c>
      <c r="AK1184" s="649">
        <v>0</v>
      </c>
      <c r="AL1184" s="649">
        <v>0</v>
      </c>
      <c r="AM1184" s="649">
        <v>0</v>
      </c>
      <c r="AN1184" s="649">
        <v>0</v>
      </c>
      <c r="AO1184" s="649">
        <v>0</v>
      </c>
      <c r="AP1184" s="649">
        <v>0</v>
      </c>
      <c r="AQ1184" s="649">
        <v>0</v>
      </c>
      <c r="AR1184" s="649">
        <v>0</v>
      </c>
      <c r="AS1184" s="649">
        <v>0</v>
      </c>
      <c r="AT1184" s="649">
        <v>0</v>
      </c>
      <c r="AU1184" s="649">
        <v>0</v>
      </c>
      <c r="AV1184" s="649">
        <v>0</v>
      </c>
      <c r="AW1184" s="613">
        <f t="shared" si="13810"/>
        <v>87761.022645128396</v>
      </c>
      <c r="AX1184" s="645">
        <f t="shared" si="13791"/>
        <v>0</v>
      </c>
      <c r="AY1184" s="656">
        <f t="shared" si="13792"/>
        <v>0</v>
      </c>
      <c r="AZ1184" s="591"/>
    </row>
    <row r="1185" spans="1:52" s="314" customFormat="1">
      <c r="A1185" s="642"/>
      <c r="B1185" s="636"/>
      <c r="C1185" s="636"/>
      <c r="D1185" s="651"/>
      <c r="E1185" s="652">
        <v>0.2</v>
      </c>
      <c r="F1185" s="652">
        <v>0.05</v>
      </c>
      <c r="G1185" s="653"/>
      <c r="H1185" s="640"/>
      <c r="I1185" s="640">
        <f t="shared" si="13704"/>
        <v>1.2500000000000002</v>
      </c>
      <c r="J1185" s="658">
        <v>0</v>
      </c>
      <c r="K1185" s="658">
        <v>0</v>
      </c>
      <c r="L1185" s="658">
        <v>0</v>
      </c>
      <c r="M1185" s="658">
        <v>0</v>
      </c>
      <c r="N1185" s="658">
        <v>0</v>
      </c>
      <c r="O1185" s="658">
        <v>0</v>
      </c>
      <c r="P1185" s="658">
        <v>0</v>
      </c>
      <c r="Q1185" s="658">
        <v>0.2</v>
      </c>
      <c r="R1185" s="658">
        <v>0</v>
      </c>
      <c r="S1185" s="658">
        <v>0</v>
      </c>
      <c r="T1185" s="658">
        <v>0</v>
      </c>
      <c r="U1185" s="658">
        <v>0</v>
      </c>
      <c r="V1185" s="658">
        <v>0</v>
      </c>
      <c r="W1185" s="658">
        <v>0</v>
      </c>
      <c r="X1185" s="658">
        <v>0</v>
      </c>
      <c r="Y1185" s="658">
        <v>0</v>
      </c>
      <c r="Z1185" s="658">
        <v>0</v>
      </c>
      <c r="AA1185" s="658">
        <v>0.41</v>
      </c>
      <c r="AB1185" s="658">
        <v>0.59000000000000008</v>
      </c>
      <c r="AC1185" s="658">
        <v>0</v>
      </c>
      <c r="AD1185" s="658">
        <v>0</v>
      </c>
      <c r="AE1185" s="658">
        <v>0</v>
      </c>
      <c r="AF1185" s="658">
        <v>0</v>
      </c>
      <c r="AG1185" s="658">
        <v>0</v>
      </c>
      <c r="AH1185" s="658">
        <v>0.05</v>
      </c>
      <c r="AI1185" s="658">
        <v>0</v>
      </c>
      <c r="AJ1185" s="658">
        <v>0</v>
      </c>
      <c r="AK1185" s="658">
        <v>0</v>
      </c>
      <c r="AL1185" s="658">
        <v>0</v>
      </c>
      <c r="AM1185" s="658">
        <v>0</v>
      </c>
      <c r="AN1185" s="658">
        <v>0</v>
      </c>
      <c r="AO1185" s="658">
        <v>0</v>
      </c>
      <c r="AP1185" s="658">
        <v>0</v>
      </c>
      <c r="AQ1185" s="658">
        <v>0</v>
      </c>
      <c r="AR1185" s="658">
        <v>0</v>
      </c>
      <c r="AS1185" s="658">
        <v>0</v>
      </c>
      <c r="AT1185" s="658">
        <v>0</v>
      </c>
      <c r="AU1185" s="658">
        <v>0</v>
      </c>
      <c r="AV1185" s="658">
        <v>0</v>
      </c>
      <c r="AW1185" s="613">
        <f t="shared" si="13810"/>
        <v>1.2500000000000002</v>
      </c>
      <c r="AX1185" s="645">
        <f t="shared" si="13791"/>
        <v>1.2500000000000002</v>
      </c>
      <c r="AY1185" s="656" t="e">
        <f t="shared" si="13792"/>
        <v>#DIV/0!</v>
      </c>
      <c r="AZ1185" s="661"/>
    </row>
    <row r="1186" spans="1:52">
      <c r="A1186" s="590"/>
      <c r="B1186" s="646" t="s">
        <v>305</v>
      </c>
      <c r="C1186" s="646" t="s">
        <v>1331</v>
      </c>
      <c r="D1186" s="647" t="s">
        <v>1332</v>
      </c>
      <c r="E1186" s="648"/>
      <c r="F1186" s="648"/>
      <c r="G1186" s="649"/>
      <c r="H1186" s="650">
        <v>87761.022645128396</v>
      </c>
      <c r="I1186" s="650">
        <f t="shared" si="13704"/>
        <v>87761.022645128396</v>
      </c>
      <c r="J1186" s="649">
        <v>0</v>
      </c>
      <c r="K1186" s="649">
        <v>0</v>
      </c>
      <c r="L1186" s="649">
        <v>0</v>
      </c>
      <c r="M1186" s="649">
        <v>0</v>
      </c>
      <c r="N1186" s="649">
        <v>0</v>
      </c>
      <c r="O1186" s="649">
        <v>0</v>
      </c>
      <c r="P1186" s="649">
        <v>0</v>
      </c>
      <c r="Q1186" s="649">
        <f>+Q1187*H1186</f>
        <v>17552.204529025679</v>
      </c>
      <c r="R1186" s="649">
        <f t="shared" ref="R1186" si="13981">((R1187*$H1186)-((R1187*$H1186*$E1187)+(R1187*$H1186*$F1187)))</f>
        <v>0</v>
      </c>
      <c r="S1186" s="649">
        <f t="shared" ref="S1186" si="13982">((S1187*$H1186)-((S1187*$H1186*$E1187)+(S1187*$H1186*$F1187)))</f>
        <v>0</v>
      </c>
      <c r="T1186" s="649">
        <f t="shared" ref="T1186" si="13983">((T1187*$H1186)-((T1187*$H1186*$E1187)+(T1187*$H1186*$F1187)))</f>
        <v>0</v>
      </c>
      <c r="U1186" s="649">
        <f t="shared" ref="U1186" si="13984">((U1187*$H1186)-((U1187*$H1186*$E1187)+(U1187*$H1186*$F1187)))</f>
        <v>0</v>
      </c>
      <c r="V1186" s="649">
        <f t="shared" ref="V1186" si="13985">((V1187*$H1186)-((V1187*$H1186*$E1187)+(V1187*$H1186*$F1187)))</f>
        <v>0</v>
      </c>
      <c r="W1186" s="649">
        <f t="shared" ref="W1186" si="13986">((W1187*$H1186)-((W1187*$H1186*$E1187)+(W1187*$H1186*$F1187)))</f>
        <v>0</v>
      </c>
      <c r="X1186" s="649">
        <f t="shared" ref="X1186" si="13987">((X1187*$H1186)-((X1187*$H1186*$E1187)+(X1187*$H1186*$F1187)))</f>
        <v>0</v>
      </c>
      <c r="Y1186" s="649">
        <f t="shared" ref="Y1186" si="13988">((Y1187*$H1186)-((Y1187*$H1186*$E1187)+(Y1187*$H1186*$F1187)))</f>
        <v>0</v>
      </c>
      <c r="Z1186" s="649">
        <f t="shared" ref="Z1186" si="13989">((Z1187*$H1186)-((Z1187*$H1186*$E1187)+(Z1187*$H1186*$F1187)))</f>
        <v>0</v>
      </c>
      <c r="AA1186" s="649">
        <f t="shared" ref="AA1186" si="13990">((AA1187*$H1186)-((AA1187*$H1186*$E1187)+(AA1187*$H1186*$F1187)))</f>
        <v>0</v>
      </c>
      <c r="AB1186" s="649">
        <f t="shared" ref="AB1186" si="13991">((AB1187*$H1186)-((AB1187*$H1186*$E1187)+(AB1187*$H1186*$F1187)))</f>
        <v>40808.875529984703</v>
      </c>
      <c r="AC1186" s="649">
        <f t="shared" ref="AC1186" si="13992">((AC1187*$H1186)-((AC1187*$H1186*$E1187)+(AC1187*$H1186*$F1187)))</f>
        <v>25011.89145386159</v>
      </c>
      <c r="AD1186" s="649">
        <f t="shared" ref="AD1186" si="13993">((AD1187*$H1186)-((AD1187*$H1186*$E1187)+(AD1187*$H1186*$F1187)))</f>
        <v>0</v>
      </c>
      <c r="AE1186" s="649">
        <f t="shared" ref="AE1186" si="13994">((AE1187*$H1186)-((AE1187*$H1186*$E1187)+(AE1187*$H1186*$F1187)))</f>
        <v>0</v>
      </c>
      <c r="AF1186" s="649">
        <f t="shared" ref="AF1186" si="13995">((AF1187*$H1186)-((AF1187*$H1186*$E1187)+(AF1187*$H1186*$F1187)))</f>
        <v>0</v>
      </c>
      <c r="AG1186" s="649">
        <f t="shared" ref="AG1186" si="13996">((AG1187*$H1186)-((AG1187*$H1186*$E1187)+(AG1187*$H1186*$F1187)))</f>
        <v>0</v>
      </c>
      <c r="AH1186" s="649">
        <f>+AH1187*H1186</f>
        <v>4388.0511322564198</v>
      </c>
      <c r="AI1186" s="649">
        <f t="shared" ref="AI1186" si="13997">+AI1187*H1186</f>
        <v>0</v>
      </c>
      <c r="AJ1186" s="649">
        <v>0</v>
      </c>
      <c r="AK1186" s="649">
        <v>0</v>
      </c>
      <c r="AL1186" s="649">
        <v>0</v>
      </c>
      <c r="AM1186" s="649">
        <v>0</v>
      </c>
      <c r="AN1186" s="649">
        <v>0</v>
      </c>
      <c r="AO1186" s="649">
        <v>0</v>
      </c>
      <c r="AP1186" s="649">
        <v>0</v>
      </c>
      <c r="AQ1186" s="649">
        <v>0</v>
      </c>
      <c r="AR1186" s="649">
        <v>0</v>
      </c>
      <c r="AS1186" s="649">
        <v>0</v>
      </c>
      <c r="AT1186" s="649">
        <v>0</v>
      </c>
      <c r="AU1186" s="649">
        <v>0</v>
      </c>
      <c r="AV1186" s="649">
        <v>0</v>
      </c>
      <c r="AW1186" s="613">
        <f t="shared" si="13810"/>
        <v>87761.022645128396</v>
      </c>
      <c r="AX1186" s="645">
        <f t="shared" si="13791"/>
        <v>0</v>
      </c>
      <c r="AY1186" s="656">
        <f t="shared" si="13792"/>
        <v>0</v>
      </c>
      <c r="AZ1186" s="591"/>
    </row>
    <row r="1187" spans="1:52" s="314" customFormat="1">
      <c r="A1187" s="642"/>
      <c r="B1187" s="636"/>
      <c r="C1187" s="636"/>
      <c r="D1187" s="651"/>
      <c r="E1187" s="652">
        <v>0.2</v>
      </c>
      <c r="F1187" s="652">
        <v>0.05</v>
      </c>
      <c r="G1187" s="653"/>
      <c r="H1187" s="640"/>
      <c r="I1187" s="640">
        <f t="shared" si="13704"/>
        <v>1.2500000000000002</v>
      </c>
      <c r="J1187" s="658">
        <v>0</v>
      </c>
      <c r="K1187" s="658">
        <v>0</v>
      </c>
      <c r="L1187" s="658">
        <v>0</v>
      </c>
      <c r="M1187" s="658">
        <v>0</v>
      </c>
      <c r="N1187" s="658">
        <v>0</v>
      </c>
      <c r="O1187" s="658">
        <v>0</v>
      </c>
      <c r="P1187" s="658">
        <v>0</v>
      </c>
      <c r="Q1187" s="658">
        <v>0.2</v>
      </c>
      <c r="R1187" s="658">
        <v>0</v>
      </c>
      <c r="S1187" s="658">
        <v>0</v>
      </c>
      <c r="T1187" s="658">
        <v>0</v>
      </c>
      <c r="U1187" s="658">
        <v>0</v>
      </c>
      <c r="V1187" s="658">
        <v>0</v>
      </c>
      <c r="W1187" s="658">
        <v>0</v>
      </c>
      <c r="X1187" s="658">
        <v>0</v>
      </c>
      <c r="Y1187" s="658">
        <v>0</v>
      </c>
      <c r="Z1187" s="658">
        <v>0</v>
      </c>
      <c r="AA1187" s="658">
        <v>0</v>
      </c>
      <c r="AB1187" s="658">
        <v>0.62</v>
      </c>
      <c r="AC1187" s="658">
        <v>0.38</v>
      </c>
      <c r="AD1187" s="658">
        <v>0</v>
      </c>
      <c r="AE1187" s="658">
        <v>0</v>
      </c>
      <c r="AF1187" s="658">
        <v>0</v>
      </c>
      <c r="AG1187" s="658">
        <v>0</v>
      </c>
      <c r="AH1187" s="658">
        <v>0.05</v>
      </c>
      <c r="AI1187" s="658">
        <v>0</v>
      </c>
      <c r="AJ1187" s="658">
        <v>0</v>
      </c>
      <c r="AK1187" s="658">
        <v>0</v>
      </c>
      <c r="AL1187" s="658">
        <v>0</v>
      </c>
      <c r="AM1187" s="658">
        <v>0</v>
      </c>
      <c r="AN1187" s="658">
        <v>0</v>
      </c>
      <c r="AO1187" s="658">
        <v>0</v>
      </c>
      <c r="AP1187" s="658">
        <v>0</v>
      </c>
      <c r="AQ1187" s="658">
        <v>0</v>
      </c>
      <c r="AR1187" s="658">
        <v>0</v>
      </c>
      <c r="AS1187" s="658">
        <v>0</v>
      </c>
      <c r="AT1187" s="658">
        <v>0</v>
      </c>
      <c r="AU1187" s="658">
        <v>0</v>
      </c>
      <c r="AV1187" s="658">
        <v>0</v>
      </c>
      <c r="AW1187" s="613">
        <f t="shared" si="13810"/>
        <v>1.2500000000000002</v>
      </c>
      <c r="AX1187" s="645">
        <f t="shared" si="13791"/>
        <v>1.2500000000000002</v>
      </c>
      <c r="AY1187" s="656" t="e">
        <f t="shared" si="13792"/>
        <v>#DIV/0!</v>
      </c>
      <c r="AZ1187" s="661"/>
    </row>
    <row r="1188" spans="1:52">
      <c r="A1188" s="590"/>
      <c r="B1188" s="646" t="s">
        <v>305</v>
      </c>
      <c r="C1188" s="646" t="s">
        <v>1333</v>
      </c>
      <c r="D1188" s="647" t="s">
        <v>1334</v>
      </c>
      <c r="E1188" s="648"/>
      <c r="F1188" s="648"/>
      <c r="G1188" s="649"/>
      <c r="H1188" s="650">
        <v>87761.022645128396</v>
      </c>
      <c r="I1188" s="650">
        <f t="shared" si="13704"/>
        <v>87761.022645128396</v>
      </c>
      <c r="J1188" s="649">
        <v>0</v>
      </c>
      <c r="K1188" s="649">
        <v>0</v>
      </c>
      <c r="L1188" s="649">
        <v>0</v>
      </c>
      <c r="M1188" s="649">
        <v>0</v>
      </c>
      <c r="N1188" s="649">
        <v>0</v>
      </c>
      <c r="O1188" s="649">
        <v>0</v>
      </c>
      <c r="P1188" s="649">
        <v>0</v>
      </c>
      <c r="Q1188" s="649">
        <f>+Q1189*H1188</f>
        <v>17552.204529025679</v>
      </c>
      <c r="R1188" s="649">
        <f t="shared" ref="R1188" si="13998">((R1189*$H1188)-((R1189*$H1188*$E1189)+(R1189*$H1188*$F1189)))</f>
        <v>0</v>
      </c>
      <c r="S1188" s="649">
        <f t="shared" ref="S1188" si="13999">((S1189*$H1188)-((S1189*$H1188*$E1189)+(S1189*$H1188*$F1189)))</f>
        <v>0</v>
      </c>
      <c r="T1188" s="649">
        <f t="shared" ref="T1188" si="14000">((T1189*$H1188)-((T1189*$H1188*$E1189)+(T1189*$H1188*$F1189)))</f>
        <v>0</v>
      </c>
      <c r="U1188" s="649">
        <f t="shared" ref="U1188" si="14001">((U1189*$H1188)-((U1189*$H1188*$E1189)+(U1189*$H1188*$F1189)))</f>
        <v>0</v>
      </c>
      <c r="V1188" s="649">
        <f t="shared" ref="V1188" si="14002">((V1189*$H1188)-((V1189*$H1188*$E1189)+(V1189*$H1188*$F1189)))</f>
        <v>0</v>
      </c>
      <c r="W1188" s="649">
        <f t="shared" ref="W1188" si="14003">((W1189*$H1188)-((W1189*$H1188*$E1189)+(W1189*$H1188*$F1189)))</f>
        <v>0</v>
      </c>
      <c r="X1188" s="649">
        <f t="shared" ref="X1188" si="14004">((X1189*$H1188)-((X1189*$H1188*$E1189)+(X1189*$H1188*$F1189)))</f>
        <v>0</v>
      </c>
      <c r="Y1188" s="649">
        <f t="shared" ref="Y1188" si="14005">((Y1189*$H1188)-((Y1189*$H1188*$E1189)+(Y1189*$H1188*$F1189)))</f>
        <v>0</v>
      </c>
      <c r="Z1188" s="649">
        <f t="shared" ref="Z1188" si="14006">((Z1189*$H1188)-((Z1189*$H1188*$E1189)+(Z1189*$H1188*$F1189)))</f>
        <v>0</v>
      </c>
      <c r="AA1188" s="649">
        <f t="shared" ref="AA1188" si="14007">((AA1189*$H1188)-((AA1189*$H1188*$E1189)+(AA1189*$H1188*$F1189)))</f>
        <v>0</v>
      </c>
      <c r="AB1188" s="649">
        <f t="shared" ref="AB1188" si="14008">((AB1189*$H1188)-((AB1189*$H1188*$E1189)+(AB1189*$H1188*$F1189)))</f>
        <v>40808.875529984703</v>
      </c>
      <c r="AC1188" s="649">
        <f t="shared" ref="AC1188" si="14009">((AC1189*$H1188)-((AC1189*$H1188*$E1189)+(AC1189*$H1188*$F1189)))</f>
        <v>25011.89145386159</v>
      </c>
      <c r="AD1188" s="649">
        <f t="shared" ref="AD1188" si="14010">((AD1189*$H1188)-((AD1189*$H1188*$E1189)+(AD1189*$H1188*$F1189)))</f>
        <v>0</v>
      </c>
      <c r="AE1188" s="649">
        <f t="shared" ref="AE1188" si="14011">((AE1189*$H1188)-((AE1189*$H1188*$E1189)+(AE1189*$H1188*$F1189)))</f>
        <v>0</v>
      </c>
      <c r="AF1188" s="649">
        <f t="shared" ref="AF1188" si="14012">((AF1189*$H1188)-((AF1189*$H1188*$E1189)+(AF1189*$H1188*$F1189)))</f>
        <v>0</v>
      </c>
      <c r="AG1188" s="649">
        <f t="shared" ref="AG1188" si="14013">((AG1189*$H1188)-((AG1189*$H1188*$E1189)+(AG1189*$H1188*$F1189)))</f>
        <v>0</v>
      </c>
      <c r="AH1188" s="649">
        <f>+AH1189*H1188</f>
        <v>4388.0511322564198</v>
      </c>
      <c r="AI1188" s="649">
        <f t="shared" ref="AI1188" si="14014">+AI1189*H1188</f>
        <v>0</v>
      </c>
      <c r="AJ1188" s="649">
        <v>0</v>
      </c>
      <c r="AK1188" s="649">
        <v>0</v>
      </c>
      <c r="AL1188" s="649">
        <v>0</v>
      </c>
      <c r="AM1188" s="649">
        <v>0</v>
      </c>
      <c r="AN1188" s="649">
        <v>0</v>
      </c>
      <c r="AO1188" s="649">
        <v>0</v>
      </c>
      <c r="AP1188" s="649">
        <v>0</v>
      </c>
      <c r="AQ1188" s="649">
        <v>0</v>
      </c>
      <c r="AR1188" s="649">
        <v>0</v>
      </c>
      <c r="AS1188" s="649">
        <v>0</v>
      </c>
      <c r="AT1188" s="649">
        <v>0</v>
      </c>
      <c r="AU1188" s="649">
        <v>0</v>
      </c>
      <c r="AV1188" s="649">
        <v>0</v>
      </c>
      <c r="AW1188" s="613">
        <f t="shared" si="13810"/>
        <v>87761.022645128396</v>
      </c>
      <c r="AX1188" s="645">
        <f t="shared" si="13791"/>
        <v>0</v>
      </c>
      <c r="AY1188" s="656">
        <f t="shared" si="13792"/>
        <v>0</v>
      </c>
      <c r="AZ1188" s="591"/>
    </row>
    <row r="1189" spans="1:52" s="314" customFormat="1">
      <c r="A1189" s="642"/>
      <c r="B1189" s="636"/>
      <c r="C1189" s="636"/>
      <c r="D1189" s="651"/>
      <c r="E1189" s="652">
        <v>0.2</v>
      </c>
      <c r="F1189" s="652">
        <v>0.05</v>
      </c>
      <c r="G1189" s="653"/>
      <c r="H1189" s="640"/>
      <c r="I1189" s="640">
        <f t="shared" si="13704"/>
        <v>1.2500000000000002</v>
      </c>
      <c r="J1189" s="658">
        <v>0</v>
      </c>
      <c r="K1189" s="658">
        <v>0</v>
      </c>
      <c r="L1189" s="658">
        <v>0</v>
      </c>
      <c r="M1189" s="658">
        <v>0</v>
      </c>
      <c r="N1189" s="658">
        <v>0</v>
      </c>
      <c r="O1189" s="658">
        <v>0</v>
      </c>
      <c r="P1189" s="658">
        <v>0</v>
      </c>
      <c r="Q1189" s="658">
        <v>0.2</v>
      </c>
      <c r="R1189" s="658">
        <v>0</v>
      </c>
      <c r="S1189" s="658">
        <v>0</v>
      </c>
      <c r="T1189" s="658">
        <v>0</v>
      </c>
      <c r="U1189" s="658">
        <v>0</v>
      </c>
      <c r="V1189" s="658">
        <v>0</v>
      </c>
      <c r="W1189" s="658">
        <v>0</v>
      </c>
      <c r="X1189" s="658">
        <v>0</v>
      </c>
      <c r="Y1189" s="658">
        <v>0</v>
      </c>
      <c r="Z1189" s="658">
        <v>0</v>
      </c>
      <c r="AA1189" s="658">
        <v>0</v>
      </c>
      <c r="AB1189" s="658">
        <v>0.62</v>
      </c>
      <c r="AC1189" s="658">
        <v>0.38</v>
      </c>
      <c r="AD1189" s="658">
        <v>0</v>
      </c>
      <c r="AE1189" s="658">
        <v>0</v>
      </c>
      <c r="AF1189" s="658">
        <v>0</v>
      </c>
      <c r="AG1189" s="658">
        <v>0</v>
      </c>
      <c r="AH1189" s="658">
        <v>0.05</v>
      </c>
      <c r="AI1189" s="658">
        <v>0</v>
      </c>
      <c r="AJ1189" s="658">
        <v>0</v>
      </c>
      <c r="AK1189" s="658">
        <v>0</v>
      </c>
      <c r="AL1189" s="658">
        <v>0</v>
      </c>
      <c r="AM1189" s="658">
        <v>0</v>
      </c>
      <c r="AN1189" s="658">
        <v>0</v>
      </c>
      <c r="AO1189" s="658">
        <v>0</v>
      </c>
      <c r="AP1189" s="658">
        <v>0</v>
      </c>
      <c r="AQ1189" s="658">
        <v>0</v>
      </c>
      <c r="AR1189" s="658">
        <v>0</v>
      </c>
      <c r="AS1189" s="658">
        <v>0</v>
      </c>
      <c r="AT1189" s="658">
        <v>0</v>
      </c>
      <c r="AU1189" s="658">
        <v>0</v>
      </c>
      <c r="AV1189" s="658">
        <v>0</v>
      </c>
      <c r="AW1189" s="613">
        <f t="shared" si="13810"/>
        <v>1.2500000000000002</v>
      </c>
      <c r="AX1189" s="645">
        <f t="shared" si="13791"/>
        <v>1.2500000000000002</v>
      </c>
      <c r="AY1189" s="656" t="e">
        <f t="shared" si="13792"/>
        <v>#DIV/0!</v>
      </c>
      <c r="AZ1189" s="661"/>
    </row>
    <row r="1190" spans="1:52">
      <c r="A1190" s="590"/>
      <c r="B1190" s="646" t="s">
        <v>305</v>
      </c>
      <c r="C1190" s="646" t="s">
        <v>1335</v>
      </c>
      <c r="D1190" s="647" t="s">
        <v>1336</v>
      </c>
      <c r="E1190" s="648"/>
      <c r="F1190" s="648"/>
      <c r="G1190" s="649"/>
      <c r="H1190" s="650">
        <v>87761.022645128396</v>
      </c>
      <c r="I1190" s="650">
        <f t="shared" si="13704"/>
        <v>87761.022645128396</v>
      </c>
      <c r="J1190" s="649">
        <v>0</v>
      </c>
      <c r="K1190" s="649">
        <v>0</v>
      </c>
      <c r="L1190" s="649">
        <v>0</v>
      </c>
      <c r="M1190" s="649">
        <v>0</v>
      </c>
      <c r="N1190" s="649">
        <v>0</v>
      </c>
      <c r="O1190" s="649">
        <v>0</v>
      </c>
      <c r="P1190" s="649">
        <v>0</v>
      </c>
      <c r="Q1190" s="649">
        <f>+Q1191*H1190</f>
        <v>17552.204529025679</v>
      </c>
      <c r="R1190" s="649">
        <f t="shared" ref="R1190" si="14015">((R1191*$H1190)-((R1191*$H1190*$E1191)+(R1191*$H1190*$F1191)))</f>
        <v>38176.044850630853</v>
      </c>
      <c r="S1190" s="649">
        <f t="shared" ref="S1190" si="14016">((S1191*$H1190)-((S1191*$H1190*$E1191)+(S1191*$H1190*$F1191)))</f>
        <v>27644.722133215444</v>
      </c>
      <c r="T1190" s="649">
        <f t="shared" ref="T1190" si="14017">((T1191*$H1190)-((T1191*$H1190*$E1191)+(T1191*$H1190*$F1191)))</f>
        <v>0</v>
      </c>
      <c r="U1190" s="649">
        <f t="shared" ref="U1190" si="14018">((U1191*$H1190)-((U1191*$H1190*$E1191)+(U1191*$H1190*$F1191)))</f>
        <v>0</v>
      </c>
      <c r="V1190" s="649">
        <f t="shared" ref="V1190" si="14019">((V1191*$H1190)-((V1191*$H1190*$E1191)+(V1191*$H1190*$F1191)))</f>
        <v>0</v>
      </c>
      <c r="W1190" s="649">
        <f t="shared" ref="W1190" si="14020">((W1191*$H1190)-((W1191*$H1190*$E1191)+(W1191*$H1190*$F1191)))</f>
        <v>0</v>
      </c>
      <c r="X1190" s="649">
        <f t="shared" ref="X1190" si="14021">((X1191*$H1190)-((X1191*$H1190*$E1191)+(X1191*$H1190*$F1191)))</f>
        <v>0</v>
      </c>
      <c r="Y1190" s="649">
        <f t="shared" ref="Y1190" si="14022">((Y1191*$H1190)-((Y1191*$H1190*$E1191)+(Y1191*$H1190*$F1191)))</f>
        <v>0</v>
      </c>
      <c r="Z1190" s="649">
        <f t="shared" ref="Z1190" si="14023">((Z1191*$H1190)-((Z1191*$H1190*$E1191)+(Z1191*$H1190*$F1191)))</f>
        <v>0</v>
      </c>
      <c r="AA1190" s="649">
        <f t="shared" ref="AA1190" si="14024">((AA1191*$H1190)-((AA1191*$H1190*$E1191)+(AA1191*$H1190*$F1191)))</f>
        <v>0</v>
      </c>
      <c r="AB1190" s="649">
        <f t="shared" ref="AB1190" si="14025">((AB1191*$H1190)-((AB1191*$H1190*$E1191)+(AB1191*$H1190*$F1191)))</f>
        <v>0</v>
      </c>
      <c r="AC1190" s="649">
        <f t="shared" ref="AC1190" si="14026">((AC1191*$H1190)-((AC1191*$H1190*$E1191)+(AC1191*$H1190*$F1191)))</f>
        <v>0</v>
      </c>
      <c r="AD1190" s="649">
        <f t="shared" ref="AD1190" si="14027">((AD1191*$H1190)-((AD1191*$H1190*$E1191)+(AD1191*$H1190*$F1191)))</f>
        <v>0</v>
      </c>
      <c r="AE1190" s="649">
        <f t="shared" ref="AE1190" si="14028">((AE1191*$H1190)-((AE1191*$H1190*$E1191)+(AE1191*$H1190*$F1191)))</f>
        <v>0</v>
      </c>
      <c r="AF1190" s="649">
        <f t="shared" ref="AF1190" si="14029">((AF1191*$H1190)-((AF1191*$H1190*$E1191)+(AF1191*$H1190*$F1191)))</f>
        <v>0</v>
      </c>
      <c r="AG1190" s="649">
        <f t="shared" ref="AG1190" si="14030">((AG1191*$H1190)-((AG1191*$H1190*$E1191)+(AG1191*$H1190*$F1191)))</f>
        <v>0</v>
      </c>
      <c r="AH1190" s="649">
        <f>+AH1191*H1190</f>
        <v>4388.0511322564198</v>
      </c>
      <c r="AI1190" s="649">
        <f t="shared" ref="AI1190" si="14031">+AI1191*H1190</f>
        <v>0</v>
      </c>
      <c r="AJ1190" s="649">
        <v>0</v>
      </c>
      <c r="AK1190" s="649">
        <v>0</v>
      </c>
      <c r="AL1190" s="649">
        <v>0</v>
      </c>
      <c r="AM1190" s="649">
        <v>0</v>
      </c>
      <c r="AN1190" s="649">
        <v>0</v>
      </c>
      <c r="AO1190" s="649">
        <v>0</v>
      </c>
      <c r="AP1190" s="649">
        <v>0</v>
      </c>
      <c r="AQ1190" s="649">
        <v>0</v>
      </c>
      <c r="AR1190" s="649">
        <v>0</v>
      </c>
      <c r="AS1190" s="649">
        <v>0</v>
      </c>
      <c r="AT1190" s="649">
        <v>0</v>
      </c>
      <c r="AU1190" s="649">
        <v>0</v>
      </c>
      <c r="AV1190" s="649">
        <v>0</v>
      </c>
      <c r="AW1190" s="613">
        <f t="shared" si="13810"/>
        <v>87761.022645128396</v>
      </c>
      <c r="AX1190" s="645">
        <f t="shared" si="13791"/>
        <v>0</v>
      </c>
      <c r="AY1190" s="656">
        <f t="shared" si="13792"/>
        <v>0</v>
      </c>
      <c r="AZ1190" s="591"/>
    </row>
    <row r="1191" spans="1:52" s="314" customFormat="1">
      <c r="A1191" s="642"/>
      <c r="B1191" s="636"/>
      <c r="C1191" s="636"/>
      <c r="D1191" s="651"/>
      <c r="E1191" s="652">
        <v>0.2</v>
      </c>
      <c r="F1191" s="652">
        <v>0.05</v>
      </c>
      <c r="G1191" s="653"/>
      <c r="H1191" s="640"/>
      <c r="I1191" s="640">
        <f t="shared" si="13704"/>
        <v>1.2500000000000002</v>
      </c>
      <c r="J1191" s="658">
        <v>0</v>
      </c>
      <c r="K1191" s="658">
        <v>0</v>
      </c>
      <c r="L1191" s="658">
        <v>0</v>
      </c>
      <c r="M1191" s="658">
        <v>0</v>
      </c>
      <c r="N1191" s="658">
        <v>0</v>
      </c>
      <c r="O1191" s="658">
        <v>0</v>
      </c>
      <c r="P1191" s="658">
        <v>0</v>
      </c>
      <c r="Q1191" s="658">
        <v>0.2</v>
      </c>
      <c r="R1191" s="658">
        <v>0.57999999999999996</v>
      </c>
      <c r="S1191" s="658">
        <v>0.42000000000000004</v>
      </c>
      <c r="T1191" s="658">
        <v>0</v>
      </c>
      <c r="U1191" s="658">
        <v>0</v>
      </c>
      <c r="V1191" s="658">
        <v>0</v>
      </c>
      <c r="W1191" s="658">
        <v>0</v>
      </c>
      <c r="X1191" s="658">
        <v>0</v>
      </c>
      <c r="Y1191" s="658">
        <v>0</v>
      </c>
      <c r="Z1191" s="658">
        <v>0</v>
      </c>
      <c r="AA1191" s="658">
        <v>0</v>
      </c>
      <c r="AB1191" s="658">
        <v>0</v>
      </c>
      <c r="AC1191" s="658">
        <v>0</v>
      </c>
      <c r="AD1191" s="658">
        <v>0</v>
      </c>
      <c r="AE1191" s="658">
        <v>0</v>
      </c>
      <c r="AF1191" s="658">
        <v>0</v>
      </c>
      <c r="AG1191" s="658">
        <v>0</v>
      </c>
      <c r="AH1191" s="658">
        <v>0.05</v>
      </c>
      <c r="AI1191" s="658">
        <v>0</v>
      </c>
      <c r="AJ1191" s="658">
        <v>0</v>
      </c>
      <c r="AK1191" s="658">
        <v>0</v>
      </c>
      <c r="AL1191" s="658">
        <v>0</v>
      </c>
      <c r="AM1191" s="658">
        <v>0</v>
      </c>
      <c r="AN1191" s="658">
        <v>0</v>
      </c>
      <c r="AO1191" s="658">
        <v>0</v>
      </c>
      <c r="AP1191" s="658">
        <v>0</v>
      </c>
      <c r="AQ1191" s="658">
        <v>0</v>
      </c>
      <c r="AR1191" s="658">
        <v>0</v>
      </c>
      <c r="AS1191" s="658">
        <v>0</v>
      </c>
      <c r="AT1191" s="658">
        <v>0</v>
      </c>
      <c r="AU1191" s="658">
        <v>0</v>
      </c>
      <c r="AV1191" s="658">
        <v>0</v>
      </c>
      <c r="AW1191" s="613">
        <f t="shared" si="13810"/>
        <v>1.2500000000000002</v>
      </c>
      <c r="AX1191" s="645">
        <f t="shared" si="13791"/>
        <v>1.2500000000000002</v>
      </c>
      <c r="AY1191" s="656" t="e">
        <f t="shared" si="13792"/>
        <v>#DIV/0!</v>
      </c>
      <c r="AZ1191" s="661"/>
    </row>
    <row r="1192" spans="1:52">
      <c r="A1192" s="590"/>
      <c r="B1192" s="646" t="s">
        <v>305</v>
      </c>
      <c r="C1192" s="646" t="s">
        <v>1337</v>
      </c>
      <c r="D1192" s="647" t="s">
        <v>1338</v>
      </c>
      <c r="E1192" s="648"/>
      <c r="F1192" s="648"/>
      <c r="G1192" s="649"/>
      <c r="H1192" s="650">
        <v>51892.427943907787</v>
      </c>
      <c r="I1192" s="650">
        <f t="shared" si="13704"/>
        <v>51892.427943907787</v>
      </c>
      <c r="J1192" s="649">
        <v>0</v>
      </c>
      <c r="K1192" s="649">
        <v>0</v>
      </c>
      <c r="L1192" s="649">
        <v>0</v>
      </c>
      <c r="M1192" s="649">
        <v>0</v>
      </c>
      <c r="N1192" s="649">
        <v>0</v>
      </c>
      <c r="O1192" s="649">
        <v>0</v>
      </c>
      <c r="P1192" s="649">
        <v>0</v>
      </c>
      <c r="Q1192" s="649">
        <f>+Q1193*H1192</f>
        <v>10378.485588781557</v>
      </c>
      <c r="R1192" s="649">
        <f t="shared" ref="R1192" si="14032">((R1193*$H1192)-((R1193*$H1192*$E1193)+(R1193*$H1192*$F1193)))</f>
        <v>3502.738886213775</v>
      </c>
      <c r="S1192" s="649">
        <f t="shared" ref="S1192" si="14033">((S1193*$H1192)-((S1193*$H1192*$E1193)+(S1193*$H1192*$F1193)))</f>
        <v>26854.33146097228</v>
      </c>
      <c r="T1192" s="649">
        <f t="shared" ref="T1192" si="14034">((T1193*$H1192)-((T1193*$H1192*$E1193)+(T1193*$H1192*$F1193)))</f>
        <v>8562.2506107447844</v>
      </c>
      <c r="U1192" s="649">
        <f t="shared" ref="U1192" si="14035">((U1193*$H1192)-((U1193*$H1192*$E1193)+(U1193*$H1192*$F1193)))</f>
        <v>0</v>
      </c>
      <c r="V1192" s="649">
        <f t="shared" ref="V1192" si="14036">((V1193*$H1192)-((V1193*$H1192*$E1193)+(V1193*$H1192*$F1193)))</f>
        <v>0</v>
      </c>
      <c r="W1192" s="649">
        <f t="shared" ref="W1192" si="14037">((W1193*$H1192)-((W1193*$H1192*$E1193)+(W1193*$H1192*$F1193)))</f>
        <v>0</v>
      </c>
      <c r="X1192" s="649">
        <f t="shared" ref="X1192" si="14038">((X1193*$H1192)-((X1193*$H1192*$E1193)+(X1193*$H1192*$F1193)))</f>
        <v>0</v>
      </c>
      <c r="Y1192" s="649">
        <f t="shared" ref="Y1192" si="14039">((Y1193*$H1192)-((Y1193*$H1192*$E1193)+(Y1193*$H1192*$F1193)))</f>
        <v>0</v>
      </c>
      <c r="Z1192" s="649">
        <f t="shared" ref="Z1192" si="14040">((Z1193*$H1192)-((Z1193*$H1192*$E1193)+(Z1193*$H1192*$F1193)))</f>
        <v>0</v>
      </c>
      <c r="AA1192" s="649">
        <f t="shared" ref="AA1192" si="14041">((AA1193*$H1192)-((AA1193*$H1192*$E1193)+(AA1193*$H1192*$F1193)))</f>
        <v>0</v>
      </c>
      <c r="AB1192" s="649">
        <f t="shared" ref="AB1192" si="14042">((AB1193*$H1192)-((AB1193*$H1192*$E1193)+(AB1193*$H1192*$F1193)))</f>
        <v>0</v>
      </c>
      <c r="AC1192" s="649">
        <f t="shared" ref="AC1192" si="14043">((AC1193*$H1192)-((AC1193*$H1192*$E1193)+(AC1193*$H1192*$F1193)))</f>
        <v>0</v>
      </c>
      <c r="AD1192" s="649">
        <f t="shared" ref="AD1192" si="14044">((AD1193*$H1192)-((AD1193*$H1192*$E1193)+(AD1193*$H1192*$F1193)))</f>
        <v>0</v>
      </c>
      <c r="AE1192" s="649">
        <f t="shared" ref="AE1192" si="14045">((AE1193*$H1192)-((AE1193*$H1192*$E1193)+(AE1193*$H1192*$F1193)))</f>
        <v>0</v>
      </c>
      <c r="AF1192" s="649">
        <f t="shared" ref="AF1192" si="14046">((AF1193*$H1192)-((AF1193*$H1192*$E1193)+(AF1193*$H1192*$F1193)))</f>
        <v>0</v>
      </c>
      <c r="AG1192" s="649">
        <f t="shared" ref="AG1192" si="14047">((AG1193*$H1192)-((AG1193*$H1192*$E1193)+(AG1193*$H1192*$F1193)))</f>
        <v>0</v>
      </c>
      <c r="AH1192" s="649">
        <f>+AH1193*H1192</f>
        <v>2594.6213971953894</v>
      </c>
      <c r="AI1192" s="649">
        <f t="shared" ref="AI1192" si="14048">+AI1193*H1192</f>
        <v>0</v>
      </c>
      <c r="AJ1192" s="649">
        <v>0</v>
      </c>
      <c r="AK1192" s="649">
        <v>0</v>
      </c>
      <c r="AL1192" s="649">
        <v>0</v>
      </c>
      <c r="AM1192" s="649">
        <v>0</v>
      </c>
      <c r="AN1192" s="649">
        <v>0</v>
      </c>
      <c r="AO1192" s="649">
        <v>0</v>
      </c>
      <c r="AP1192" s="649">
        <v>0</v>
      </c>
      <c r="AQ1192" s="649">
        <v>0</v>
      </c>
      <c r="AR1192" s="649">
        <v>0</v>
      </c>
      <c r="AS1192" s="649">
        <v>0</v>
      </c>
      <c r="AT1192" s="649">
        <v>0</v>
      </c>
      <c r="AU1192" s="649">
        <v>0</v>
      </c>
      <c r="AV1192" s="649">
        <v>0</v>
      </c>
      <c r="AW1192" s="613">
        <f t="shared" si="13810"/>
        <v>51892.427943907787</v>
      </c>
      <c r="AX1192" s="645">
        <f t="shared" si="13791"/>
        <v>0</v>
      </c>
      <c r="AY1192" s="656">
        <f t="shared" si="13792"/>
        <v>0</v>
      </c>
      <c r="AZ1192" s="591"/>
    </row>
    <row r="1193" spans="1:52" s="314" customFormat="1">
      <c r="A1193" s="642"/>
      <c r="B1193" s="636"/>
      <c r="C1193" s="636"/>
      <c r="D1193" s="651"/>
      <c r="E1193" s="652">
        <v>0.2</v>
      </c>
      <c r="F1193" s="652">
        <v>0.05</v>
      </c>
      <c r="G1193" s="653"/>
      <c r="H1193" s="640"/>
      <c r="I1193" s="640">
        <f t="shared" si="13704"/>
        <v>1.2500000000000002</v>
      </c>
      <c r="J1193" s="658">
        <v>0</v>
      </c>
      <c r="K1193" s="658">
        <v>0</v>
      </c>
      <c r="L1193" s="658">
        <v>0</v>
      </c>
      <c r="M1193" s="658">
        <v>0</v>
      </c>
      <c r="N1193" s="658">
        <v>0</v>
      </c>
      <c r="O1193" s="658">
        <v>0</v>
      </c>
      <c r="P1193" s="658">
        <v>0</v>
      </c>
      <c r="Q1193" s="658">
        <v>0.2</v>
      </c>
      <c r="R1193" s="658">
        <v>0.09</v>
      </c>
      <c r="S1193" s="658">
        <v>0.69000000000000006</v>
      </c>
      <c r="T1193" s="658">
        <v>0.21999999999999997</v>
      </c>
      <c r="U1193" s="658">
        <v>0</v>
      </c>
      <c r="V1193" s="658">
        <v>0</v>
      </c>
      <c r="W1193" s="658">
        <v>0</v>
      </c>
      <c r="X1193" s="658">
        <v>0</v>
      </c>
      <c r="Y1193" s="658">
        <v>0</v>
      </c>
      <c r="Z1193" s="658">
        <v>0</v>
      </c>
      <c r="AA1193" s="658">
        <v>0</v>
      </c>
      <c r="AB1193" s="658">
        <v>0</v>
      </c>
      <c r="AC1193" s="658">
        <v>0</v>
      </c>
      <c r="AD1193" s="658">
        <v>0</v>
      </c>
      <c r="AE1193" s="658">
        <v>0</v>
      </c>
      <c r="AF1193" s="658">
        <v>0</v>
      </c>
      <c r="AG1193" s="658">
        <v>0</v>
      </c>
      <c r="AH1193" s="658">
        <v>0.05</v>
      </c>
      <c r="AI1193" s="658">
        <v>0</v>
      </c>
      <c r="AJ1193" s="658">
        <v>0</v>
      </c>
      <c r="AK1193" s="658">
        <v>0</v>
      </c>
      <c r="AL1193" s="658">
        <v>0</v>
      </c>
      <c r="AM1193" s="658">
        <v>0</v>
      </c>
      <c r="AN1193" s="658">
        <v>0</v>
      </c>
      <c r="AO1193" s="658">
        <v>0</v>
      </c>
      <c r="AP1193" s="658">
        <v>0</v>
      </c>
      <c r="AQ1193" s="658">
        <v>0</v>
      </c>
      <c r="AR1193" s="658">
        <v>0</v>
      </c>
      <c r="AS1193" s="658">
        <v>0</v>
      </c>
      <c r="AT1193" s="658">
        <v>0</v>
      </c>
      <c r="AU1193" s="658">
        <v>0</v>
      </c>
      <c r="AV1193" s="658">
        <v>0</v>
      </c>
      <c r="AW1193" s="613">
        <f t="shared" si="13810"/>
        <v>1.2500000000000002</v>
      </c>
      <c r="AX1193" s="645">
        <f t="shared" si="13791"/>
        <v>1.2500000000000002</v>
      </c>
      <c r="AY1193" s="656" t="e">
        <f t="shared" si="13792"/>
        <v>#DIV/0!</v>
      </c>
      <c r="AZ1193" s="661"/>
    </row>
    <row r="1194" spans="1:52">
      <c r="A1194" s="590"/>
      <c r="B1194" s="629" t="s">
        <v>278</v>
      </c>
      <c r="C1194" s="629" t="s">
        <v>1339</v>
      </c>
      <c r="D1194" s="630" t="s">
        <v>1340</v>
      </c>
      <c r="E1194" s="643"/>
      <c r="F1194" s="643"/>
      <c r="G1194" s="631"/>
      <c r="H1194" s="632">
        <f>+H1195</f>
        <v>704124.48007221858</v>
      </c>
      <c r="I1194" s="632">
        <f t="shared" si="13704"/>
        <v>704124.48007221846</v>
      </c>
      <c r="J1194" s="632">
        <f t="shared" ref="J1194:AV1194" si="14049">+J1195</f>
        <v>0</v>
      </c>
      <c r="K1194" s="632">
        <f t="shared" si="14049"/>
        <v>0</v>
      </c>
      <c r="L1194" s="632">
        <f t="shared" si="14049"/>
        <v>0</v>
      </c>
      <c r="M1194" s="632">
        <f t="shared" si="14049"/>
        <v>0</v>
      </c>
      <c r="N1194" s="632">
        <f t="shared" si="14049"/>
        <v>0</v>
      </c>
      <c r="O1194" s="632">
        <f t="shared" si="14049"/>
        <v>0</v>
      </c>
      <c r="P1194" s="632">
        <f t="shared" si="14049"/>
        <v>0</v>
      </c>
      <c r="Q1194" s="632">
        <f t="shared" si="14049"/>
        <v>140824.89601444372</v>
      </c>
      <c r="R1194" s="632">
        <f t="shared" si="14049"/>
        <v>0</v>
      </c>
      <c r="S1194" s="632">
        <f t="shared" si="14049"/>
        <v>0</v>
      </c>
      <c r="T1194" s="632">
        <f t="shared" si="14049"/>
        <v>163708.94161679083</v>
      </c>
      <c r="U1194" s="632">
        <f t="shared" si="14049"/>
        <v>364384.41843737307</v>
      </c>
      <c r="V1194" s="632">
        <f t="shared" si="14049"/>
        <v>0</v>
      </c>
      <c r="W1194" s="632">
        <f t="shared" si="14049"/>
        <v>0</v>
      </c>
      <c r="X1194" s="632">
        <f t="shared" si="14049"/>
        <v>0</v>
      </c>
      <c r="Y1194" s="632">
        <f t="shared" si="14049"/>
        <v>0</v>
      </c>
      <c r="Z1194" s="632">
        <f t="shared" si="14049"/>
        <v>0</v>
      </c>
      <c r="AA1194" s="632">
        <f t="shared" si="14049"/>
        <v>0</v>
      </c>
      <c r="AB1194" s="632">
        <f t="shared" si="14049"/>
        <v>0</v>
      </c>
      <c r="AC1194" s="632">
        <f t="shared" si="14049"/>
        <v>0</v>
      </c>
      <c r="AD1194" s="632">
        <f t="shared" si="14049"/>
        <v>0</v>
      </c>
      <c r="AE1194" s="632">
        <f t="shared" si="14049"/>
        <v>0</v>
      </c>
      <c r="AF1194" s="632">
        <f t="shared" si="14049"/>
        <v>0</v>
      </c>
      <c r="AG1194" s="632">
        <f t="shared" si="14049"/>
        <v>0</v>
      </c>
      <c r="AH1194" s="632">
        <f t="shared" si="14049"/>
        <v>35206.224003610929</v>
      </c>
      <c r="AI1194" s="632">
        <f t="shared" si="14049"/>
        <v>0</v>
      </c>
      <c r="AJ1194" s="632">
        <f t="shared" si="14049"/>
        <v>0</v>
      </c>
      <c r="AK1194" s="632">
        <f t="shared" si="14049"/>
        <v>0</v>
      </c>
      <c r="AL1194" s="632">
        <f t="shared" si="14049"/>
        <v>0</v>
      </c>
      <c r="AM1194" s="632">
        <f t="shared" si="14049"/>
        <v>0</v>
      </c>
      <c r="AN1194" s="632">
        <f t="shared" si="14049"/>
        <v>0</v>
      </c>
      <c r="AO1194" s="632">
        <f t="shared" si="14049"/>
        <v>0</v>
      </c>
      <c r="AP1194" s="632">
        <f t="shared" si="14049"/>
        <v>0</v>
      </c>
      <c r="AQ1194" s="632">
        <f t="shared" si="14049"/>
        <v>0</v>
      </c>
      <c r="AR1194" s="632">
        <f t="shared" si="14049"/>
        <v>0</v>
      </c>
      <c r="AS1194" s="632">
        <f t="shared" si="14049"/>
        <v>0</v>
      </c>
      <c r="AT1194" s="632">
        <f t="shared" si="14049"/>
        <v>0</v>
      </c>
      <c r="AU1194" s="632">
        <f t="shared" si="14049"/>
        <v>0</v>
      </c>
      <c r="AV1194" s="632">
        <f t="shared" si="14049"/>
        <v>0</v>
      </c>
      <c r="AW1194" s="613">
        <f t="shared" si="13810"/>
        <v>704124.48007221846</v>
      </c>
      <c r="AX1194" s="645">
        <f t="shared" si="13791"/>
        <v>0</v>
      </c>
      <c r="AY1194" s="656">
        <f t="shared" si="13792"/>
        <v>0</v>
      </c>
      <c r="AZ1194" s="591"/>
    </row>
    <row r="1195" spans="1:52">
      <c r="A1195" s="590"/>
      <c r="B1195" s="646" t="s">
        <v>305</v>
      </c>
      <c r="C1195" s="646" t="s">
        <v>1341</v>
      </c>
      <c r="D1195" s="647" t="s">
        <v>1342</v>
      </c>
      <c r="E1195" s="648"/>
      <c r="F1195" s="648"/>
      <c r="G1195" s="649"/>
      <c r="H1195" s="650">
        <v>704124.48007221858</v>
      </c>
      <c r="I1195" s="650">
        <f t="shared" si="13704"/>
        <v>704124.48007221846</v>
      </c>
      <c r="J1195" s="649">
        <v>0</v>
      </c>
      <c r="K1195" s="649">
        <v>0</v>
      </c>
      <c r="L1195" s="649">
        <v>0</v>
      </c>
      <c r="M1195" s="649">
        <v>0</v>
      </c>
      <c r="N1195" s="649">
        <v>0</v>
      </c>
      <c r="O1195" s="649">
        <v>0</v>
      </c>
      <c r="P1195" s="649">
        <v>0</v>
      </c>
      <c r="Q1195" s="649">
        <f>+Q1196*H1195</f>
        <v>140824.89601444372</v>
      </c>
      <c r="R1195" s="649">
        <f t="shared" ref="R1195" si="14050">((R1196*$H1195)-((R1196*$H1195*$E1196)+(R1196*$H1195*$F1196)))</f>
        <v>0</v>
      </c>
      <c r="S1195" s="649">
        <f t="shared" ref="S1195" si="14051">((S1196*$H1195)-((S1196*$H1195*$E1196)+(S1196*$H1195*$F1196)))</f>
        <v>0</v>
      </c>
      <c r="T1195" s="649">
        <f t="shared" ref="T1195" si="14052">((T1196*$H1195)-((T1196*$H1195*$E1196)+(T1196*$H1195*$F1196)))</f>
        <v>163708.94161679083</v>
      </c>
      <c r="U1195" s="649">
        <f t="shared" ref="U1195" si="14053">((U1196*$H1195)-((U1196*$H1195*$E1196)+(U1196*$H1195*$F1196)))</f>
        <v>364384.41843737307</v>
      </c>
      <c r="V1195" s="649">
        <f t="shared" ref="V1195" si="14054">((V1196*$H1195)-((V1196*$H1195*$E1196)+(V1196*$H1195*$F1196)))</f>
        <v>0</v>
      </c>
      <c r="W1195" s="649">
        <f t="shared" ref="W1195" si="14055">((W1196*$H1195)-((W1196*$H1195*$E1196)+(W1196*$H1195*$F1196)))</f>
        <v>0</v>
      </c>
      <c r="X1195" s="649">
        <f t="shared" ref="X1195" si="14056">((X1196*$H1195)-((X1196*$H1195*$E1196)+(X1196*$H1195*$F1196)))</f>
        <v>0</v>
      </c>
      <c r="Y1195" s="649">
        <f t="shared" ref="Y1195" si="14057">((Y1196*$H1195)-((Y1196*$H1195*$E1196)+(Y1196*$H1195*$F1196)))</f>
        <v>0</v>
      </c>
      <c r="Z1195" s="649">
        <f t="shared" ref="Z1195" si="14058">((Z1196*$H1195)-((Z1196*$H1195*$E1196)+(Z1196*$H1195*$F1196)))</f>
        <v>0</v>
      </c>
      <c r="AA1195" s="649">
        <f t="shared" ref="AA1195" si="14059">((AA1196*$H1195)-((AA1196*$H1195*$E1196)+(AA1196*$H1195*$F1196)))</f>
        <v>0</v>
      </c>
      <c r="AB1195" s="649">
        <f t="shared" ref="AB1195" si="14060">((AB1196*$H1195)-((AB1196*$H1195*$E1196)+(AB1196*$H1195*$F1196)))</f>
        <v>0</v>
      </c>
      <c r="AC1195" s="649">
        <f t="shared" ref="AC1195" si="14061">((AC1196*$H1195)-((AC1196*$H1195*$E1196)+(AC1196*$H1195*$F1196)))</f>
        <v>0</v>
      </c>
      <c r="AD1195" s="649">
        <f t="shared" ref="AD1195" si="14062">((AD1196*$H1195)-((AD1196*$H1195*$E1196)+(AD1196*$H1195*$F1196)))</f>
        <v>0</v>
      </c>
      <c r="AE1195" s="649">
        <f t="shared" ref="AE1195" si="14063">((AE1196*$H1195)-((AE1196*$H1195*$E1196)+(AE1196*$H1195*$F1196)))</f>
        <v>0</v>
      </c>
      <c r="AF1195" s="649">
        <v>0</v>
      </c>
      <c r="AG1195" s="649">
        <v>0</v>
      </c>
      <c r="AH1195" s="649">
        <f>+AH1196*H1195</f>
        <v>35206.224003610929</v>
      </c>
      <c r="AI1195" s="649">
        <f t="shared" ref="AI1195" si="14064">+AI1196*H1195</f>
        <v>0</v>
      </c>
      <c r="AJ1195" s="649">
        <v>0</v>
      </c>
      <c r="AK1195" s="649">
        <v>0</v>
      </c>
      <c r="AL1195" s="649">
        <v>0</v>
      </c>
      <c r="AM1195" s="649">
        <v>0</v>
      </c>
      <c r="AN1195" s="649">
        <v>0</v>
      </c>
      <c r="AO1195" s="649">
        <v>0</v>
      </c>
      <c r="AP1195" s="649">
        <v>0</v>
      </c>
      <c r="AQ1195" s="649">
        <v>0</v>
      </c>
      <c r="AR1195" s="649">
        <v>0</v>
      </c>
      <c r="AS1195" s="649">
        <v>0</v>
      </c>
      <c r="AT1195" s="649">
        <v>0</v>
      </c>
      <c r="AU1195" s="649">
        <v>0</v>
      </c>
      <c r="AV1195" s="649">
        <v>0</v>
      </c>
      <c r="AW1195" s="613">
        <f t="shared" si="13810"/>
        <v>704124.48007221846</v>
      </c>
      <c r="AX1195" s="645">
        <f t="shared" si="13791"/>
        <v>0</v>
      </c>
      <c r="AY1195" s="656">
        <f t="shared" si="13792"/>
        <v>0</v>
      </c>
      <c r="AZ1195" s="591"/>
    </row>
    <row r="1196" spans="1:52" s="314" customFormat="1">
      <c r="A1196" s="642"/>
      <c r="B1196" s="636"/>
      <c r="C1196" s="636"/>
      <c r="D1196" s="651"/>
      <c r="E1196" s="652">
        <v>0.2</v>
      </c>
      <c r="F1196" s="652">
        <v>0.05</v>
      </c>
      <c r="G1196" s="653"/>
      <c r="H1196" s="659"/>
      <c r="I1196" s="640">
        <f t="shared" si="13704"/>
        <v>1.25</v>
      </c>
      <c r="J1196" s="658">
        <v>0</v>
      </c>
      <c r="K1196" s="658">
        <v>0</v>
      </c>
      <c r="L1196" s="658">
        <v>0</v>
      </c>
      <c r="M1196" s="658">
        <v>0</v>
      </c>
      <c r="N1196" s="658">
        <v>0</v>
      </c>
      <c r="O1196" s="658">
        <v>0</v>
      </c>
      <c r="P1196" s="658">
        <v>0</v>
      </c>
      <c r="Q1196" s="658">
        <v>0.2</v>
      </c>
      <c r="R1196" s="658">
        <v>0</v>
      </c>
      <c r="S1196" s="658">
        <v>0</v>
      </c>
      <c r="T1196" s="658">
        <v>0.31</v>
      </c>
      <c r="U1196" s="658">
        <v>0.69</v>
      </c>
      <c r="V1196" s="658">
        <v>0</v>
      </c>
      <c r="W1196" s="658">
        <v>0</v>
      </c>
      <c r="X1196" s="658">
        <v>0</v>
      </c>
      <c r="Y1196" s="658">
        <v>0</v>
      </c>
      <c r="Z1196" s="658">
        <v>0</v>
      </c>
      <c r="AA1196" s="658">
        <v>0</v>
      </c>
      <c r="AB1196" s="658">
        <v>0</v>
      </c>
      <c r="AC1196" s="658">
        <v>0</v>
      </c>
      <c r="AD1196" s="658">
        <v>0</v>
      </c>
      <c r="AE1196" s="658">
        <v>0</v>
      </c>
      <c r="AF1196" s="658">
        <v>0</v>
      </c>
      <c r="AG1196" s="658">
        <v>0</v>
      </c>
      <c r="AH1196" s="658">
        <v>0.05</v>
      </c>
      <c r="AI1196" s="658">
        <v>0</v>
      </c>
      <c r="AJ1196" s="658">
        <v>0</v>
      </c>
      <c r="AK1196" s="658">
        <v>0</v>
      </c>
      <c r="AL1196" s="658">
        <v>0</v>
      </c>
      <c r="AM1196" s="658">
        <v>0</v>
      </c>
      <c r="AN1196" s="658">
        <v>0</v>
      </c>
      <c r="AO1196" s="658">
        <v>0</v>
      </c>
      <c r="AP1196" s="658">
        <v>0</v>
      </c>
      <c r="AQ1196" s="658">
        <v>0</v>
      </c>
      <c r="AR1196" s="658">
        <v>0</v>
      </c>
      <c r="AS1196" s="658">
        <v>0</v>
      </c>
      <c r="AT1196" s="658">
        <v>0</v>
      </c>
      <c r="AU1196" s="658">
        <v>0</v>
      </c>
      <c r="AV1196" s="658">
        <v>0</v>
      </c>
      <c r="AW1196" s="613">
        <f t="shared" si="13810"/>
        <v>1.25</v>
      </c>
      <c r="AX1196" s="645">
        <f t="shared" si="13791"/>
        <v>1.25</v>
      </c>
      <c r="AY1196" s="656" t="e">
        <f t="shared" si="13792"/>
        <v>#DIV/0!</v>
      </c>
      <c r="AZ1196" s="661"/>
    </row>
    <row r="1197" spans="1:52" s="302" customFormat="1">
      <c r="A1197" s="621"/>
      <c r="B1197" s="622" t="s">
        <v>234</v>
      </c>
      <c r="C1197" s="622" t="s">
        <v>1343</v>
      </c>
      <c r="D1197" s="623" t="s">
        <v>1344</v>
      </c>
      <c r="E1197" s="644"/>
      <c r="F1197" s="644"/>
      <c r="G1197" s="624"/>
      <c r="H1197" s="625">
        <f>+H1198+H1203+H1216+H1217+H1224+H1261</f>
        <v>5130209.9222234841</v>
      </c>
      <c r="I1197" s="625">
        <f t="shared" si="13704"/>
        <v>5130209.9222234832</v>
      </c>
      <c r="J1197" s="624">
        <v>0</v>
      </c>
      <c r="K1197" s="624">
        <v>0</v>
      </c>
      <c r="L1197" s="624">
        <v>0</v>
      </c>
      <c r="M1197" s="624">
        <v>0</v>
      </c>
      <c r="N1197" s="624">
        <v>0</v>
      </c>
      <c r="O1197" s="624">
        <v>2052083.9688893938</v>
      </c>
      <c r="P1197" s="624">
        <v>16387.464081317139</v>
      </c>
      <c r="Q1197" s="624">
        <v>215150.72233717237</v>
      </c>
      <c r="R1197" s="624">
        <v>263222.3899742681</v>
      </c>
      <c r="S1197" s="624">
        <v>259653.29538874264</v>
      </c>
      <c r="T1197" s="624">
        <v>501256.29503720847</v>
      </c>
      <c r="U1197" s="624">
        <v>639495.4133661323</v>
      </c>
      <c r="V1197" s="624">
        <v>158145.94328710393</v>
      </c>
      <c r="W1197" s="624">
        <v>156774.57922271627</v>
      </c>
      <c r="X1197" s="624">
        <v>150087.51186250566</v>
      </c>
      <c r="Y1197" s="624">
        <v>151573.52683144141</v>
      </c>
      <c r="Z1197" s="624">
        <v>156123.05824536484</v>
      </c>
      <c r="AA1197" s="624">
        <v>112786.46474960567</v>
      </c>
      <c r="AB1197" s="624">
        <v>105144.72601067543</v>
      </c>
      <c r="AC1197" s="624">
        <v>38418.265273131401</v>
      </c>
      <c r="AD1197" s="624">
        <v>0</v>
      </c>
      <c r="AE1197" s="624">
        <v>0</v>
      </c>
      <c r="AF1197" s="624">
        <v>0</v>
      </c>
      <c r="AG1197" s="624">
        <v>0</v>
      </c>
      <c r="AH1197" s="624">
        <v>153906.29766670451</v>
      </c>
      <c r="AI1197" s="624">
        <v>0</v>
      </c>
      <c r="AJ1197" s="624">
        <v>0</v>
      </c>
      <c r="AK1197" s="624">
        <v>0</v>
      </c>
      <c r="AL1197" s="624">
        <v>0</v>
      </c>
      <c r="AM1197" s="624">
        <v>0</v>
      </c>
      <c r="AN1197" s="624">
        <v>0</v>
      </c>
      <c r="AO1197" s="624">
        <v>0</v>
      </c>
      <c r="AP1197" s="624">
        <v>0</v>
      </c>
      <c r="AQ1197" s="624">
        <v>0</v>
      </c>
      <c r="AR1197" s="624">
        <v>0</v>
      </c>
      <c r="AS1197" s="624">
        <v>0</v>
      </c>
      <c r="AT1197" s="624">
        <v>0</v>
      </c>
      <c r="AU1197" s="624">
        <v>0</v>
      </c>
      <c r="AV1197" s="624">
        <v>0</v>
      </c>
      <c r="AW1197" s="613">
        <f t="shared" si="13810"/>
        <v>5130209.9222234832</v>
      </c>
      <c r="AX1197" s="645">
        <f t="shared" si="13791"/>
        <v>0</v>
      </c>
      <c r="AY1197" s="656">
        <f t="shared" si="13792"/>
        <v>0</v>
      </c>
      <c r="AZ1197" s="626"/>
    </row>
    <row r="1198" spans="1:52">
      <c r="A1198" s="590"/>
      <c r="B1198" s="629" t="s">
        <v>278</v>
      </c>
      <c r="C1198" s="629" t="s">
        <v>1345</v>
      </c>
      <c r="D1198" s="630" t="s">
        <v>1346</v>
      </c>
      <c r="E1198" s="643"/>
      <c r="F1198" s="643"/>
      <c r="G1198" s="631"/>
      <c r="H1198" s="632">
        <f>+H1199+H1201</f>
        <v>640029.24269338173</v>
      </c>
      <c r="I1198" s="632">
        <f t="shared" si="13704"/>
        <v>640029.24269338173</v>
      </c>
      <c r="J1198" s="631">
        <v>0</v>
      </c>
      <c r="K1198" s="631">
        <v>0</v>
      </c>
      <c r="L1198" s="631">
        <v>0</v>
      </c>
      <c r="M1198" s="631">
        <v>0</v>
      </c>
      <c r="N1198" s="631">
        <v>0</v>
      </c>
      <c r="O1198" s="631">
        <v>256011.6970773527</v>
      </c>
      <c r="P1198" s="631">
        <v>16387.464081317139</v>
      </c>
      <c r="Q1198" s="631">
        <v>215150.72233717237</v>
      </c>
      <c r="R1198" s="631">
        <v>133278.48191673803</v>
      </c>
      <c r="S1198" s="631">
        <v>0</v>
      </c>
      <c r="T1198" s="631">
        <v>0</v>
      </c>
      <c r="U1198" s="631">
        <v>0</v>
      </c>
      <c r="V1198" s="631">
        <v>0</v>
      </c>
      <c r="W1198" s="631">
        <v>0</v>
      </c>
      <c r="X1198" s="631">
        <v>0</v>
      </c>
      <c r="Y1198" s="631">
        <v>0</v>
      </c>
      <c r="Z1198" s="631">
        <v>0</v>
      </c>
      <c r="AA1198" s="631">
        <v>0</v>
      </c>
      <c r="AB1198" s="631">
        <v>0</v>
      </c>
      <c r="AC1198" s="631">
        <v>0</v>
      </c>
      <c r="AD1198" s="631">
        <v>0</v>
      </c>
      <c r="AE1198" s="631">
        <v>0</v>
      </c>
      <c r="AF1198" s="631">
        <v>0</v>
      </c>
      <c r="AG1198" s="631">
        <v>0</v>
      </c>
      <c r="AH1198" s="631">
        <v>19200.877280801451</v>
      </c>
      <c r="AI1198" s="631">
        <v>0</v>
      </c>
      <c r="AJ1198" s="631">
        <v>0</v>
      </c>
      <c r="AK1198" s="631">
        <v>0</v>
      </c>
      <c r="AL1198" s="631">
        <v>0</v>
      </c>
      <c r="AM1198" s="631">
        <v>0</v>
      </c>
      <c r="AN1198" s="631">
        <v>0</v>
      </c>
      <c r="AO1198" s="631">
        <v>0</v>
      </c>
      <c r="AP1198" s="631">
        <v>0</v>
      </c>
      <c r="AQ1198" s="631">
        <v>0</v>
      </c>
      <c r="AR1198" s="631">
        <v>0</v>
      </c>
      <c r="AS1198" s="631">
        <v>0</v>
      </c>
      <c r="AT1198" s="631">
        <v>0</v>
      </c>
      <c r="AU1198" s="631">
        <v>0</v>
      </c>
      <c r="AV1198" s="631">
        <v>0</v>
      </c>
      <c r="AW1198" s="613">
        <f t="shared" si="13810"/>
        <v>640029.24269338173</v>
      </c>
      <c r="AX1198" s="645">
        <f t="shared" si="13791"/>
        <v>0</v>
      </c>
      <c r="AY1198" s="656">
        <f t="shared" si="13792"/>
        <v>0</v>
      </c>
      <c r="AZ1198" s="591"/>
    </row>
    <row r="1199" spans="1:52">
      <c r="A1199" s="590"/>
      <c r="B1199" s="646" t="s">
        <v>305</v>
      </c>
      <c r="C1199" s="646" t="s">
        <v>1347</v>
      </c>
      <c r="D1199" s="647" t="s">
        <v>1348</v>
      </c>
      <c r="E1199" s="648"/>
      <c r="F1199" s="648"/>
      <c r="G1199" s="649"/>
      <c r="H1199" s="650">
        <v>319443.74427518796</v>
      </c>
      <c r="I1199" s="650">
        <f t="shared" si="13704"/>
        <v>319443.74427518796</v>
      </c>
      <c r="J1199" s="649">
        <v>0</v>
      </c>
      <c r="K1199" s="649">
        <v>0</v>
      </c>
      <c r="L1199" s="649">
        <v>0</v>
      </c>
      <c r="M1199" s="649">
        <v>0</v>
      </c>
      <c r="N1199" s="649">
        <v>0</v>
      </c>
      <c r="O1199" s="649">
        <f t="shared" ref="O1199" si="14065">+O1200*H1199</f>
        <v>127777.49771007519</v>
      </c>
      <c r="P1199" s="649">
        <f t="shared" ref="P1199" si="14066">((P1200*$H1199)-((P1200*$H1199*$E1200)+(P1200*$H1199*$F1200)))</f>
        <v>15812.465341621803</v>
      </c>
      <c r="Q1199" s="649">
        <f t="shared" ref="Q1199" si="14067">((Q1200*$H1199)-((Q1200*$H1199*$E1200)+(Q1200*$H1199*$F1200)))</f>
        <v>128256.66332648796</v>
      </c>
      <c r="R1199" s="649">
        <f t="shared" ref="R1199" si="14068">((R1200*$H1199)-((R1200*$H1199*$E1200)+(R1200*$H1199*$F1200)))</f>
        <v>31624.930683243612</v>
      </c>
      <c r="S1199" s="649">
        <f t="shared" ref="S1199" si="14069">((S1200*$H1199)-((S1200*$H1199*$E1200)+(S1200*$H1199*$F1200)))</f>
        <v>0</v>
      </c>
      <c r="T1199" s="649">
        <f t="shared" ref="T1199" si="14070">((T1200*$H1199)-((T1200*$H1199*$E1200)+(T1200*$H1199*$F1200)))</f>
        <v>0</v>
      </c>
      <c r="U1199" s="649">
        <f t="shared" ref="U1199" si="14071">((U1200*$H1199)-((U1200*$H1199*$E1200)+(U1200*$H1199*$F1200)))</f>
        <v>0</v>
      </c>
      <c r="V1199" s="649">
        <f t="shared" ref="V1199" si="14072">((V1200*$H1199)-((V1200*$H1199*$E1200)+(V1200*$H1199*$F1200)))</f>
        <v>0</v>
      </c>
      <c r="W1199" s="649">
        <f t="shared" ref="W1199" si="14073">((W1200*$H1199)-((W1200*$H1199*$E1200)+(W1200*$H1199*$F1200)))</f>
        <v>0</v>
      </c>
      <c r="X1199" s="649">
        <f t="shared" ref="X1199" si="14074">((X1200*$H1199)-((X1200*$H1199*$E1200)+(X1200*$H1199*$F1200)))</f>
        <v>0</v>
      </c>
      <c r="Y1199" s="649">
        <f t="shared" ref="Y1199" si="14075">((Y1200*$H1199)-((Y1200*$H1199*$E1200)+(Y1200*$H1199*$F1200)))</f>
        <v>0</v>
      </c>
      <c r="Z1199" s="649">
        <f t="shared" ref="Z1199" si="14076">((Z1200*$H1199)-((Z1200*$H1199*$E1200)+(Z1200*$H1199*$F1200)))</f>
        <v>0</v>
      </c>
      <c r="AA1199" s="649">
        <f t="shared" ref="AA1199" si="14077">((AA1200*$H1199)-((AA1200*$H1199*$E1200)+(AA1200*$H1199*$F1200)))</f>
        <v>0</v>
      </c>
      <c r="AB1199" s="649">
        <f t="shared" ref="AB1199" si="14078">((AB1200*$H1199)-((AB1200*$H1199*$E1200)+(AB1200*$H1199*$F1200)))</f>
        <v>0</v>
      </c>
      <c r="AC1199" s="649">
        <f t="shared" ref="AC1199" si="14079">((AC1200*$H1199)-((AC1200*$H1199*$E1200)+(AC1200*$H1199*$F1200)))</f>
        <v>0</v>
      </c>
      <c r="AD1199" s="649">
        <f t="shared" ref="AD1199" si="14080">((AD1200*$H1199)-((AD1200*$H1199*$E1200)+(AD1200*$H1199*$F1200)))</f>
        <v>0</v>
      </c>
      <c r="AE1199" s="649">
        <f t="shared" ref="AE1199" si="14081">((AE1200*$H1199)-((AE1200*$H1199*$E1200)+(AE1200*$H1199*$F1200)))</f>
        <v>0</v>
      </c>
      <c r="AF1199" s="649">
        <f t="shared" ref="AF1199" si="14082">((AF1200*$H1199)-((AF1200*$H1199*$E1200)+(AF1200*$H1199*$F1200)))</f>
        <v>0</v>
      </c>
      <c r="AG1199" s="649">
        <f t="shared" ref="AG1199" si="14083">((AG1200*$H1199)-((AG1200*$H1199*$E1200)+(AG1200*$H1199*$F1200)))</f>
        <v>0</v>
      </c>
      <c r="AH1199" s="649">
        <f>+AH1200*H1199</f>
        <v>15972.187213759398</v>
      </c>
      <c r="AI1199" s="649">
        <f t="shared" ref="AI1199" si="14084">+AI1200*H1199</f>
        <v>0</v>
      </c>
      <c r="AJ1199" s="649">
        <v>0</v>
      </c>
      <c r="AK1199" s="649">
        <v>0</v>
      </c>
      <c r="AL1199" s="649">
        <v>0</v>
      </c>
      <c r="AM1199" s="649">
        <v>0</v>
      </c>
      <c r="AN1199" s="649">
        <v>0</v>
      </c>
      <c r="AO1199" s="649">
        <v>0</v>
      </c>
      <c r="AP1199" s="649">
        <v>0</v>
      </c>
      <c r="AQ1199" s="649">
        <v>0</v>
      </c>
      <c r="AR1199" s="649">
        <v>0</v>
      </c>
      <c r="AS1199" s="649">
        <v>0</v>
      </c>
      <c r="AT1199" s="649">
        <v>0</v>
      </c>
      <c r="AU1199" s="649">
        <v>0</v>
      </c>
      <c r="AV1199" s="649">
        <v>0</v>
      </c>
      <c r="AW1199" s="613">
        <f t="shared" si="13810"/>
        <v>319443.74427518796</v>
      </c>
      <c r="AX1199" s="645">
        <f t="shared" si="13791"/>
        <v>0</v>
      </c>
      <c r="AY1199" s="656">
        <f t="shared" si="13792"/>
        <v>0</v>
      </c>
      <c r="AZ1199" s="591"/>
    </row>
    <row r="1200" spans="1:52" s="314" customFormat="1">
      <c r="A1200" s="642"/>
      <c r="B1200" s="636"/>
      <c r="C1200" s="636"/>
      <c r="D1200" s="651"/>
      <c r="E1200" s="652">
        <v>0.4</v>
      </c>
      <c r="F1200" s="652">
        <v>0.05</v>
      </c>
      <c r="G1200" s="653"/>
      <c r="H1200" s="659"/>
      <c r="I1200" s="640">
        <f t="shared" si="13704"/>
        <v>1.45</v>
      </c>
      <c r="J1200" s="658">
        <v>0</v>
      </c>
      <c r="K1200" s="658">
        <v>0</v>
      </c>
      <c r="L1200" s="658">
        <v>0</v>
      </c>
      <c r="M1200" s="658">
        <v>0</v>
      </c>
      <c r="N1200" s="658">
        <v>0</v>
      </c>
      <c r="O1200" s="658">
        <v>0.4</v>
      </c>
      <c r="P1200" s="658">
        <v>0.09</v>
      </c>
      <c r="Q1200" s="658">
        <v>0.73</v>
      </c>
      <c r="R1200" s="658">
        <v>0.18000000000000005</v>
      </c>
      <c r="S1200" s="658">
        <v>0</v>
      </c>
      <c r="T1200" s="658">
        <v>0</v>
      </c>
      <c r="U1200" s="658">
        <v>0</v>
      </c>
      <c r="V1200" s="658">
        <v>0</v>
      </c>
      <c r="W1200" s="658">
        <v>0</v>
      </c>
      <c r="X1200" s="658">
        <v>0</v>
      </c>
      <c r="Y1200" s="658">
        <v>0</v>
      </c>
      <c r="Z1200" s="658">
        <v>0</v>
      </c>
      <c r="AA1200" s="658">
        <v>0</v>
      </c>
      <c r="AB1200" s="658">
        <v>0</v>
      </c>
      <c r="AC1200" s="658">
        <v>0</v>
      </c>
      <c r="AD1200" s="658">
        <v>0</v>
      </c>
      <c r="AE1200" s="658">
        <v>0</v>
      </c>
      <c r="AF1200" s="658">
        <v>0</v>
      </c>
      <c r="AG1200" s="658">
        <v>0</v>
      </c>
      <c r="AH1200" s="658">
        <v>0.05</v>
      </c>
      <c r="AI1200" s="658">
        <v>0</v>
      </c>
      <c r="AJ1200" s="658">
        <v>0</v>
      </c>
      <c r="AK1200" s="658">
        <v>0</v>
      </c>
      <c r="AL1200" s="658">
        <v>0</v>
      </c>
      <c r="AM1200" s="658">
        <v>0</v>
      </c>
      <c r="AN1200" s="658">
        <v>0</v>
      </c>
      <c r="AO1200" s="658">
        <v>0</v>
      </c>
      <c r="AP1200" s="658">
        <v>0</v>
      </c>
      <c r="AQ1200" s="658">
        <v>0</v>
      </c>
      <c r="AR1200" s="658">
        <v>0</v>
      </c>
      <c r="AS1200" s="658">
        <v>0</v>
      </c>
      <c r="AT1200" s="658">
        <v>0</v>
      </c>
      <c r="AU1200" s="658">
        <v>0</v>
      </c>
      <c r="AV1200" s="658">
        <v>0</v>
      </c>
      <c r="AW1200" s="613">
        <f t="shared" si="13810"/>
        <v>1.45</v>
      </c>
      <c r="AX1200" s="645">
        <f t="shared" si="13791"/>
        <v>1.45</v>
      </c>
      <c r="AY1200" s="656" t="e">
        <f t="shared" si="13792"/>
        <v>#DIV/0!</v>
      </c>
      <c r="AZ1200" s="661"/>
    </row>
    <row r="1201" spans="1:52">
      <c r="A1201" s="590"/>
      <c r="B1201" s="646" t="s">
        <v>305</v>
      </c>
      <c r="C1201" s="646" t="s">
        <v>1349</v>
      </c>
      <c r="D1201" s="647" t="s">
        <v>1350</v>
      </c>
      <c r="E1201" s="648"/>
      <c r="F1201" s="648"/>
      <c r="G1201" s="649"/>
      <c r="H1201" s="650">
        <v>320585.49841819378</v>
      </c>
      <c r="I1201" s="650">
        <f t="shared" si="13704"/>
        <v>320585.49841819378</v>
      </c>
      <c r="J1201" s="649">
        <v>0</v>
      </c>
      <c r="K1201" s="649">
        <v>0</v>
      </c>
      <c r="L1201" s="649">
        <v>0</v>
      </c>
      <c r="M1201" s="649">
        <v>0</v>
      </c>
      <c r="N1201" s="649">
        <v>0</v>
      </c>
      <c r="O1201" s="649">
        <f t="shared" ref="O1201" si="14085">+O1202*H1201</f>
        <v>128234.19936727751</v>
      </c>
      <c r="P1201" s="649">
        <f t="shared" ref="P1201" si="14086">((P1202*$H1201)-((P1202*$H1201*$E1202)+(P1202*$H1201*$F1202)))</f>
        <v>0</v>
      </c>
      <c r="Q1201" s="649">
        <f t="shared" ref="Q1201" si="14087">((Q1202*$H1201)-((Q1202*$H1201*$E1202)+(Q1202*$H1201*$F1202)))</f>
        <v>79344.910858502946</v>
      </c>
      <c r="R1201" s="649">
        <f t="shared" ref="R1201" si="14088">((R1202*$H1201)-((R1202*$H1201*$E1202)+(R1202*$H1201*$F1202)))</f>
        <v>96977.113271503622</v>
      </c>
      <c r="S1201" s="649">
        <f t="shared" ref="S1201" si="14089">((S1202*$H1201)-((S1202*$H1201*$E1202)+(S1202*$H1201*$F1202)))</f>
        <v>0</v>
      </c>
      <c r="T1201" s="649">
        <f t="shared" ref="T1201" si="14090">((T1202*$H1201)-((T1202*$H1201*$E1202)+(T1202*$H1201*$F1202)))</f>
        <v>0</v>
      </c>
      <c r="U1201" s="649">
        <f t="shared" ref="U1201" si="14091">((U1202*$H1201)-((U1202*$H1201*$E1202)+(U1202*$H1201*$F1202)))</f>
        <v>0</v>
      </c>
      <c r="V1201" s="649">
        <f t="shared" ref="V1201" si="14092">((V1202*$H1201)-((V1202*$H1201*$E1202)+(V1202*$H1201*$F1202)))</f>
        <v>0</v>
      </c>
      <c r="W1201" s="649">
        <f t="shared" ref="W1201" si="14093">((W1202*$H1201)-((W1202*$H1201*$E1202)+(W1202*$H1201*$F1202)))</f>
        <v>0</v>
      </c>
      <c r="X1201" s="649">
        <f t="shared" ref="X1201" si="14094">((X1202*$H1201)-((X1202*$H1201*$E1202)+(X1202*$H1201*$F1202)))</f>
        <v>0</v>
      </c>
      <c r="Y1201" s="649">
        <f t="shared" ref="Y1201" si="14095">((Y1202*$H1201)-((Y1202*$H1201*$E1202)+(Y1202*$H1201*$F1202)))</f>
        <v>0</v>
      </c>
      <c r="Z1201" s="649">
        <f t="shared" ref="Z1201" si="14096">((Z1202*$H1201)-((Z1202*$H1201*$E1202)+(Z1202*$H1201*$F1202)))</f>
        <v>0</v>
      </c>
      <c r="AA1201" s="649">
        <f t="shared" ref="AA1201" si="14097">((AA1202*$H1201)-((AA1202*$H1201*$E1202)+(AA1202*$H1201*$F1202)))</f>
        <v>0</v>
      </c>
      <c r="AB1201" s="649">
        <f t="shared" ref="AB1201" si="14098">((AB1202*$H1201)-((AB1202*$H1201*$E1202)+(AB1202*$H1201*$F1202)))</f>
        <v>0</v>
      </c>
      <c r="AC1201" s="649">
        <f t="shared" ref="AC1201" si="14099">((AC1202*$H1201)-((AC1202*$H1201*$E1202)+(AC1202*$H1201*$F1202)))</f>
        <v>0</v>
      </c>
      <c r="AD1201" s="649">
        <f t="shared" ref="AD1201" si="14100">((AD1202*$H1201)-((AD1202*$H1201*$E1202)+(AD1202*$H1201*$F1202)))</f>
        <v>0</v>
      </c>
      <c r="AE1201" s="649">
        <f t="shared" ref="AE1201" si="14101">((AE1202*$H1201)-((AE1202*$H1201*$E1202)+(AE1202*$H1201*$F1202)))</f>
        <v>0</v>
      </c>
      <c r="AF1201" s="649">
        <f t="shared" ref="AF1201" si="14102">((AF1202*$H1201)-((AF1202*$H1201*$E1202)+(AF1202*$H1201*$F1202)))</f>
        <v>0</v>
      </c>
      <c r="AG1201" s="649">
        <f t="shared" ref="AG1201" si="14103">((AG1202*$H1201)-((AG1202*$H1201*$E1202)+(AG1202*$H1201*$F1202)))</f>
        <v>0</v>
      </c>
      <c r="AH1201" s="649">
        <f>+AH1202*H1201</f>
        <v>16029.274920909689</v>
      </c>
      <c r="AI1201" s="649">
        <f t="shared" ref="AI1201" si="14104">+AI1202*H1201</f>
        <v>0</v>
      </c>
      <c r="AJ1201" s="649">
        <v>0</v>
      </c>
      <c r="AK1201" s="649">
        <v>0</v>
      </c>
      <c r="AL1201" s="649">
        <v>0</v>
      </c>
      <c r="AM1201" s="649">
        <v>0</v>
      </c>
      <c r="AN1201" s="649">
        <v>0</v>
      </c>
      <c r="AO1201" s="649">
        <v>0</v>
      </c>
      <c r="AP1201" s="649">
        <v>0</v>
      </c>
      <c r="AQ1201" s="649">
        <v>0</v>
      </c>
      <c r="AR1201" s="649">
        <v>0</v>
      </c>
      <c r="AS1201" s="649">
        <v>0</v>
      </c>
      <c r="AT1201" s="649">
        <v>0</v>
      </c>
      <c r="AU1201" s="649">
        <v>0</v>
      </c>
      <c r="AV1201" s="649">
        <v>0</v>
      </c>
      <c r="AW1201" s="613">
        <f t="shared" si="13810"/>
        <v>320585.49841819378</v>
      </c>
      <c r="AX1201" s="645">
        <f t="shared" si="13791"/>
        <v>0</v>
      </c>
      <c r="AY1201" s="656">
        <f t="shared" si="13792"/>
        <v>0</v>
      </c>
      <c r="AZ1201" s="591"/>
    </row>
    <row r="1202" spans="1:52" s="314" customFormat="1">
      <c r="A1202" s="642"/>
      <c r="B1202" s="636"/>
      <c r="C1202" s="636"/>
      <c r="D1202" s="651"/>
      <c r="E1202" s="652">
        <v>0.4</v>
      </c>
      <c r="F1202" s="652">
        <v>0.05</v>
      </c>
      <c r="G1202" s="653"/>
      <c r="H1202" s="640"/>
      <c r="I1202" s="640">
        <f t="shared" si="13704"/>
        <v>1.4500000000000002</v>
      </c>
      <c r="J1202" s="658">
        <v>0</v>
      </c>
      <c r="K1202" s="658">
        <v>0</v>
      </c>
      <c r="L1202" s="658">
        <v>0</v>
      </c>
      <c r="M1202" s="658">
        <v>0</v>
      </c>
      <c r="N1202" s="658">
        <v>0</v>
      </c>
      <c r="O1202" s="658">
        <v>0.4</v>
      </c>
      <c r="P1202" s="658">
        <v>0</v>
      </c>
      <c r="Q1202" s="658">
        <v>0.45</v>
      </c>
      <c r="R1202" s="658">
        <v>0.55000000000000004</v>
      </c>
      <c r="S1202" s="658">
        <v>0</v>
      </c>
      <c r="T1202" s="658">
        <v>0</v>
      </c>
      <c r="U1202" s="658">
        <v>0</v>
      </c>
      <c r="V1202" s="658">
        <v>0</v>
      </c>
      <c r="W1202" s="658">
        <v>0</v>
      </c>
      <c r="X1202" s="658">
        <v>0</v>
      </c>
      <c r="Y1202" s="658">
        <v>0</v>
      </c>
      <c r="Z1202" s="658">
        <v>0</v>
      </c>
      <c r="AA1202" s="658">
        <v>0</v>
      </c>
      <c r="AB1202" s="658">
        <v>0</v>
      </c>
      <c r="AC1202" s="658">
        <v>0</v>
      </c>
      <c r="AD1202" s="658">
        <v>0</v>
      </c>
      <c r="AE1202" s="658">
        <v>0</v>
      </c>
      <c r="AF1202" s="658">
        <v>0</v>
      </c>
      <c r="AG1202" s="658">
        <v>0</v>
      </c>
      <c r="AH1202" s="658">
        <v>0.05</v>
      </c>
      <c r="AI1202" s="658">
        <v>0</v>
      </c>
      <c r="AJ1202" s="658">
        <v>0</v>
      </c>
      <c r="AK1202" s="658">
        <v>0</v>
      </c>
      <c r="AL1202" s="658">
        <v>0</v>
      </c>
      <c r="AM1202" s="658">
        <v>0</v>
      </c>
      <c r="AN1202" s="658">
        <v>0</v>
      </c>
      <c r="AO1202" s="658">
        <v>0</v>
      </c>
      <c r="AP1202" s="658">
        <v>0</v>
      </c>
      <c r="AQ1202" s="658">
        <v>0</v>
      </c>
      <c r="AR1202" s="658">
        <v>0</v>
      </c>
      <c r="AS1202" s="658">
        <v>0</v>
      </c>
      <c r="AT1202" s="658">
        <v>0</v>
      </c>
      <c r="AU1202" s="658">
        <v>0</v>
      </c>
      <c r="AV1202" s="658">
        <v>0</v>
      </c>
      <c r="AW1202" s="613">
        <f t="shared" si="13810"/>
        <v>1.4500000000000002</v>
      </c>
      <c r="AX1202" s="645">
        <f t="shared" si="13791"/>
        <v>1.4500000000000002</v>
      </c>
      <c r="AY1202" s="656" t="e">
        <f t="shared" si="13792"/>
        <v>#DIV/0!</v>
      </c>
      <c r="AZ1202" s="661"/>
    </row>
    <row r="1203" spans="1:52">
      <c r="A1203" s="590"/>
      <c r="B1203" s="629" t="s">
        <v>278</v>
      </c>
      <c r="C1203" s="629" t="s">
        <v>1351</v>
      </c>
      <c r="D1203" s="630" t="s">
        <v>1352</v>
      </c>
      <c r="E1203" s="643"/>
      <c r="F1203" s="643"/>
      <c r="G1203" s="631"/>
      <c r="H1203" s="632">
        <f>+H1204+H1206+H1208+H1210+H1212+H1214</f>
        <v>830562.57681118499</v>
      </c>
      <c r="I1203" s="632">
        <f t="shared" si="13704"/>
        <v>830562.57681118511</v>
      </c>
      <c r="J1203" s="631">
        <v>0</v>
      </c>
      <c r="K1203" s="631">
        <v>0</v>
      </c>
      <c r="L1203" s="631">
        <v>0</v>
      </c>
      <c r="M1203" s="631">
        <v>0</v>
      </c>
      <c r="N1203" s="631">
        <v>0</v>
      </c>
      <c r="O1203" s="631">
        <v>332225.030724474</v>
      </c>
      <c r="P1203" s="631">
        <v>0</v>
      </c>
      <c r="Q1203" s="631">
        <v>0</v>
      </c>
      <c r="R1203" s="631">
        <v>97934.602147633399</v>
      </c>
      <c r="S1203" s="631">
        <v>133431.85311967193</v>
      </c>
      <c r="T1203" s="631">
        <v>107396.16226675626</v>
      </c>
      <c r="U1203" s="631">
        <v>118735.86022746383</v>
      </c>
      <c r="V1203" s="631">
        <v>15922.191020850045</v>
      </c>
      <c r="W1203" s="631">
        <v>0</v>
      </c>
      <c r="X1203" s="631">
        <v>0</v>
      </c>
      <c r="Y1203" s="631">
        <v>0</v>
      </c>
      <c r="Z1203" s="631">
        <v>0</v>
      </c>
      <c r="AA1203" s="631">
        <v>0</v>
      </c>
      <c r="AB1203" s="631">
        <v>0</v>
      </c>
      <c r="AC1203" s="631">
        <v>0</v>
      </c>
      <c r="AD1203" s="631">
        <v>0</v>
      </c>
      <c r="AE1203" s="631">
        <v>0</v>
      </c>
      <c r="AF1203" s="631">
        <v>0</v>
      </c>
      <c r="AG1203" s="631">
        <v>0</v>
      </c>
      <c r="AH1203" s="631">
        <v>24916.87730433555</v>
      </c>
      <c r="AI1203" s="631">
        <v>0</v>
      </c>
      <c r="AJ1203" s="631">
        <v>0</v>
      </c>
      <c r="AK1203" s="631">
        <v>0</v>
      </c>
      <c r="AL1203" s="631">
        <v>0</v>
      </c>
      <c r="AM1203" s="631">
        <v>0</v>
      </c>
      <c r="AN1203" s="631">
        <v>0</v>
      </c>
      <c r="AO1203" s="631">
        <v>0</v>
      </c>
      <c r="AP1203" s="631">
        <v>0</v>
      </c>
      <c r="AQ1203" s="631">
        <v>0</v>
      </c>
      <c r="AR1203" s="631">
        <v>0</v>
      </c>
      <c r="AS1203" s="631">
        <v>0</v>
      </c>
      <c r="AT1203" s="631">
        <v>0</v>
      </c>
      <c r="AU1203" s="631">
        <v>0</v>
      </c>
      <c r="AV1203" s="631">
        <v>0</v>
      </c>
      <c r="AW1203" s="613">
        <f t="shared" si="13810"/>
        <v>830562.57681118511</v>
      </c>
      <c r="AX1203" s="645">
        <f t="shared" si="13791"/>
        <v>0</v>
      </c>
      <c r="AY1203" s="656">
        <f t="shared" si="13792"/>
        <v>0</v>
      </c>
      <c r="AZ1203" s="591"/>
    </row>
    <row r="1204" spans="1:52">
      <c r="A1204" s="590"/>
      <c r="B1204" s="646" t="s">
        <v>305</v>
      </c>
      <c r="C1204" s="646" t="s">
        <v>1353</v>
      </c>
      <c r="D1204" s="647" t="s">
        <v>1354</v>
      </c>
      <c r="E1204" s="648"/>
      <c r="F1204" s="648"/>
      <c r="G1204" s="649"/>
      <c r="H1204" s="650">
        <v>390488.84428880946</v>
      </c>
      <c r="I1204" s="650">
        <f t="shared" si="13704"/>
        <v>390488.84428880952</v>
      </c>
      <c r="J1204" s="649">
        <v>0</v>
      </c>
      <c r="K1204" s="649">
        <v>0</v>
      </c>
      <c r="L1204" s="649">
        <v>0</v>
      </c>
      <c r="M1204" s="649">
        <v>0</v>
      </c>
      <c r="N1204" s="649">
        <v>0</v>
      </c>
      <c r="O1204" s="649">
        <f t="shared" ref="O1204" si="14105">+O1205*H1204</f>
        <v>156195.53771552379</v>
      </c>
      <c r="P1204" s="649">
        <f t="shared" ref="P1204" si="14106">((P1205*$H1204)-((P1205*$H1204*$E1205)+(P1205*$H1204*$F1205)))</f>
        <v>0</v>
      </c>
      <c r="Q1204" s="649">
        <f t="shared" ref="Q1204" si="14107">((Q1205*$H1204)-((Q1205*$H1204*$E1205)+(Q1205*$H1204*$F1205)))</f>
        <v>0</v>
      </c>
      <c r="R1204" s="649">
        <f t="shared" ref="R1204" si="14108">((R1205*$H1204)-((R1205*$H1204*$E1205)+(R1205*$H1204*$F1205)))</f>
        <v>94498.300317891888</v>
      </c>
      <c r="S1204" s="649">
        <f t="shared" ref="S1204" si="14109">((S1205*$H1204)-((S1205*$H1204*$E1205)+(S1205*$H1204*$F1205)))</f>
        <v>120270.56404095332</v>
      </c>
      <c r="T1204" s="649">
        <f t="shared" ref="T1204" si="14110">((T1205*$H1204)-((T1205*$H1204*$E1205)+(T1205*$H1204*$F1205)))</f>
        <v>0</v>
      </c>
      <c r="U1204" s="649">
        <f t="shared" ref="U1204" si="14111">((U1205*$H1204)-((U1205*$H1204*$E1205)+(U1205*$H1204*$F1205)))</f>
        <v>0</v>
      </c>
      <c r="V1204" s="649">
        <f t="shared" ref="V1204" si="14112">((V1205*$H1204)-((V1205*$H1204*$E1205)+(V1205*$H1204*$F1205)))</f>
        <v>0</v>
      </c>
      <c r="W1204" s="649">
        <f t="shared" ref="W1204" si="14113">((W1205*$H1204)-((W1205*$H1204*$E1205)+(W1205*$H1204*$F1205)))</f>
        <v>0</v>
      </c>
      <c r="X1204" s="649">
        <f t="shared" ref="X1204" si="14114">((X1205*$H1204)-((X1205*$H1204*$E1205)+(X1205*$H1204*$F1205)))</f>
        <v>0</v>
      </c>
      <c r="Y1204" s="649">
        <f t="shared" ref="Y1204" si="14115">((Y1205*$H1204)-((Y1205*$H1204*$E1205)+(Y1205*$H1204*$F1205)))</f>
        <v>0</v>
      </c>
      <c r="Z1204" s="649">
        <f t="shared" ref="Z1204" si="14116">((Z1205*$H1204)-((Z1205*$H1204*$E1205)+(Z1205*$H1204*$F1205)))</f>
        <v>0</v>
      </c>
      <c r="AA1204" s="649">
        <f t="shared" ref="AA1204" si="14117">((AA1205*$H1204)-((AA1205*$H1204*$E1205)+(AA1205*$H1204*$F1205)))</f>
        <v>0</v>
      </c>
      <c r="AB1204" s="649">
        <f t="shared" ref="AB1204" si="14118">((AB1205*$H1204)-((AB1205*$H1204*$E1205)+(AB1205*$H1204*$F1205)))</f>
        <v>0</v>
      </c>
      <c r="AC1204" s="649">
        <f t="shared" ref="AC1204" si="14119">((AC1205*$H1204)-((AC1205*$H1204*$E1205)+(AC1205*$H1204*$F1205)))</f>
        <v>0</v>
      </c>
      <c r="AD1204" s="649">
        <f t="shared" ref="AD1204" si="14120">((AD1205*$H1204)-((AD1205*$H1204*$E1205)+(AD1205*$H1204*$F1205)))</f>
        <v>0</v>
      </c>
      <c r="AE1204" s="649">
        <f t="shared" ref="AE1204" si="14121">((AE1205*$H1204)-((AE1205*$H1204*$E1205)+(AE1205*$H1204*$F1205)))</f>
        <v>0</v>
      </c>
      <c r="AF1204" s="649">
        <f t="shared" ref="AF1204" si="14122">((AF1205*$H1204)-((AF1205*$H1204*$E1205)+(AF1205*$H1204*$F1205)))</f>
        <v>0</v>
      </c>
      <c r="AG1204" s="649">
        <f t="shared" ref="AG1204" si="14123">((AG1205*$H1204)-((AG1205*$H1204*$E1205)+(AG1205*$H1204*$F1205)))</f>
        <v>0</v>
      </c>
      <c r="AH1204" s="649">
        <f>+AH1205*H1204</f>
        <v>19524.442214440474</v>
      </c>
      <c r="AI1204" s="649">
        <f t="shared" ref="AI1204" si="14124">+AI1205*H1204</f>
        <v>0</v>
      </c>
      <c r="AJ1204" s="649">
        <v>0</v>
      </c>
      <c r="AK1204" s="649">
        <v>0</v>
      </c>
      <c r="AL1204" s="649">
        <v>0</v>
      </c>
      <c r="AM1204" s="649">
        <v>0</v>
      </c>
      <c r="AN1204" s="649">
        <v>0</v>
      </c>
      <c r="AO1204" s="649">
        <v>0</v>
      </c>
      <c r="AP1204" s="649">
        <v>0</v>
      </c>
      <c r="AQ1204" s="649">
        <v>0</v>
      </c>
      <c r="AR1204" s="649">
        <v>0</v>
      </c>
      <c r="AS1204" s="649">
        <v>0</v>
      </c>
      <c r="AT1204" s="649">
        <v>0</v>
      </c>
      <c r="AU1204" s="649">
        <v>0</v>
      </c>
      <c r="AV1204" s="649">
        <v>0</v>
      </c>
      <c r="AW1204" s="613">
        <f t="shared" si="13810"/>
        <v>390488.84428880952</v>
      </c>
      <c r="AX1204" s="645">
        <f t="shared" si="13791"/>
        <v>0</v>
      </c>
      <c r="AY1204" s="656">
        <f t="shared" si="13792"/>
        <v>0</v>
      </c>
      <c r="AZ1204" s="591"/>
    </row>
    <row r="1205" spans="1:52" s="314" customFormat="1">
      <c r="A1205" s="642"/>
      <c r="B1205" s="636"/>
      <c r="C1205" s="636"/>
      <c r="D1205" s="651"/>
      <c r="E1205" s="652">
        <v>0.4</v>
      </c>
      <c r="F1205" s="652">
        <v>0.05</v>
      </c>
      <c r="G1205" s="653"/>
      <c r="H1205" s="640"/>
      <c r="I1205" s="640">
        <f t="shared" si="13704"/>
        <v>1.4500000000000002</v>
      </c>
      <c r="J1205" s="658">
        <v>0</v>
      </c>
      <c r="K1205" s="658">
        <v>0</v>
      </c>
      <c r="L1205" s="658">
        <v>0</v>
      </c>
      <c r="M1205" s="658">
        <v>0</v>
      </c>
      <c r="N1205" s="658">
        <v>0</v>
      </c>
      <c r="O1205" s="658">
        <v>0.4</v>
      </c>
      <c r="P1205" s="658">
        <v>0</v>
      </c>
      <c r="Q1205" s="658">
        <v>0</v>
      </c>
      <c r="R1205" s="658">
        <v>0.44</v>
      </c>
      <c r="S1205" s="658">
        <v>0.56000000000000005</v>
      </c>
      <c r="T1205" s="658">
        <v>0</v>
      </c>
      <c r="U1205" s="658">
        <v>0</v>
      </c>
      <c r="V1205" s="658">
        <v>0</v>
      </c>
      <c r="W1205" s="658">
        <v>0</v>
      </c>
      <c r="X1205" s="658">
        <v>0</v>
      </c>
      <c r="Y1205" s="658">
        <v>0</v>
      </c>
      <c r="Z1205" s="658">
        <v>0</v>
      </c>
      <c r="AA1205" s="658">
        <v>0</v>
      </c>
      <c r="AB1205" s="658">
        <v>0</v>
      </c>
      <c r="AC1205" s="658">
        <v>0</v>
      </c>
      <c r="AD1205" s="658">
        <v>0</v>
      </c>
      <c r="AE1205" s="658">
        <v>0</v>
      </c>
      <c r="AF1205" s="658">
        <v>0</v>
      </c>
      <c r="AG1205" s="658">
        <v>0</v>
      </c>
      <c r="AH1205" s="658">
        <v>0.05</v>
      </c>
      <c r="AI1205" s="658">
        <v>0</v>
      </c>
      <c r="AJ1205" s="658">
        <v>0</v>
      </c>
      <c r="AK1205" s="658">
        <v>0</v>
      </c>
      <c r="AL1205" s="658">
        <v>0</v>
      </c>
      <c r="AM1205" s="658">
        <v>0</v>
      </c>
      <c r="AN1205" s="658">
        <v>0</v>
      </c>
      <c r="AO1205" s="658">
        <v>0</v>
      </c>
      <c r="AP1205" s="658">
        <v>0</v>
      </c>
      <c r="AQ1205" s="658">
        <v>0</v>
      </c>
      <c r="AR1205" s="658">
        <v>0</v>
      </c>
      <c r="AS1205" s="658">
        <v>0</v>
      </c>
      <c r="AT1205" s="658">
        <v>0</v>
      </c>
      <c r="AU1205" s="658">
        <v>0</v>
      </c>
      <c r="AV1205" s="658">
        <v>0</v>
      </c>
      <c r="AW1205" s="613">
        <f t="shared" si="13810"/>
        <v>1.4500000000000002</v>
      </c>
      <c r="AX1205" s="645">
        <f t="shared" si="13791"/>
        <v>1.4500000000000002</v>
      </c>
      <c r="AY1205" s="656" t="e">
        <f t="shared" si="13792"/>
        <v>#DIV/0!</v>
      </c>
      <c r="AZ1205" s="661"/>
    </row>
    <row r="1206" spans="1:52">
      <c r="A1206" s="590"/>
      <c r="B1206" s="646" t="s">
        <v>305</v>
      </c>
      <c r="C1206" s="646" t="s">
        <v>1355</v>
      </c>
      <c r="D1206" s="647" t="s">
        <v>1356</v>
      </c>
      <c r="E1206" s="648"/>
      <c r="F1206" s="648"/>
      <c r="G1206" s="649"/>
      <c r="H1206" s="650">
        <v>0</v>
      </c>
      <c r="I1206" s="650">
        <f t="shared" si="13704"/>
        <v>0</v>
      </c>
      <c r="J1206" s="649">
        <v>0</v>
      </c>
      <c r="K1206" s="649">
        <v>0</v>
      </c>
      <c r="L1206" s="649">
        <v>0</v>
      </c>
      <c r="M1206" s="649">
        <v>0</v>
      </c>
      <c r="N1206" s="649">
        <v>0</v>
      </c>
      <c r="O1206" s="649">
        <f t="shared" ref="O1206" si="14125">+O1207*H1206</f>
        <v>0</v>
      </c>
      <c r="P1206" s="649">
        <f t="shared" ref="P1206" si="14126">((P1207*$H1206)-((P1207*$H1206*$E1207)+(P1207*$H1206*$F1207)))</f>
        <v>0</v>
      </c>
      <c r="Q1206" s="649">
        <f t="shared" ref="Q1206" si="14127">((Q1207*$H1206)-((Q1207*$H1206*$E1207)+(Q1207*$H1206*$F1207)))</f>
        <v>0</v>
      </c>
      <c r="R1206" s="649">
        <f t="shared" ref="R1206" si="14128">((R1207*$H1206)-((R1207*$H1206*$E1207)+(R1207*$H1206*$F1207)))</f>
        <v>0</v>
      </c>
      <c r="S1206" s="649">
        <f t="shared" ref="S1206" si="14129">((S1207*$H1206)-((S1207*$H1206*$E1207)+(S1207*$H1206*$F1207)))</f>
        <v>0</v>
      </c>
      <c r="T1206" s="649">
        <f t="shared" ref="T1206" si="14130">((T1207*$H1206)-((T1207*$H1206*$E1207)+(T1207*$H1206*$F1207)))</f>
        <v>0</v>
      </c>
      <c r="U1206" s="649">
        <f t="shared" ref="U1206" si="14131">((U1207*$H1206)-((U1207*$H1206*$E1207)+(U1207*$H1206*$F1207)))</f>
        <v>0</v>
      </c>
      <c r="V1206" s="649">
        <f t="shared" ref="V1206" si="14132">((V1207*$H1206)-((V1207*$H1206*$E1207)+(V1207*$H1206*$F1207)))</f>
        <v>0</v>
      </c>
      <c r="W1206" s="649">
        <f t="shared" ref="W1206" si="14133">((W1207*$H1206)-((W1207*$H1206*$E1207)+(W1207*$H1206*$F1207)))</f>
        <v>0</v>
      </c>
      <c r="X1206" s="649">
        <f t="shared" ref="X1206" si="14134">((X1207*$H1206)-((X1207*$H1206*$E1207)+(X1207*$H1206*$F1207)))</f>
        <v>0</v>
      </c>
      <c r="Y1206" s="649">
        <f t="shared" ref="Y1206" si="14135">((Y1207*$H1206)-((Y1207*$H1206*$E1207)+(Y1207*$H1206*$F1207)))</f>
        <v>0</v>
      </c>
      <c r="Z1206" s="649">
        <f t="shared" ref="Z1206" si="14136">((Z1207*$H1206)-((Z1207*$H1206*$E1207)+(Z1207*$H1206*$F1207)))</f>
        <v>0</v>
      </c>
      <c r="AA1206" s="649">
        <f t="shared" ref="AA1206" si="14137">((AA1207*$H1206)-((AA1207*$H1206*$E1207)+(AA1207*$H1206*$F1207)))</f>
        <v>0</v>
      </c>
      <c r="AB1206" s="649">
        <f t="shared" ref="AB1206" si="14138">((AB1207*$H1206)-((AB1207*$H1206*$E1207)+(AB1207*$H1206*$F1207)))</f>
        <v>0</v>
      </c>
      <c r="AC1206" s="649">
        <f t="shared" ref="AC1206" si="14139">((AC1207*$H1206)-((AC1207*$H1206*$E1207)+(AC1207*$H1206*$F1207)))</f>
        <v>0</v>
      </c>
      <c r="AD1206" s="649">
        <f t="shared" ref="AD1206" si="14140">((AD1207*$H1206)-((AD1207*$H1206*$E1207)+(AD1207*$H1206*$F1207)))</f>
        <v>0</v>
      </c>
      <c r="AE1206" s="649">
        <f t="shared" ref="AE1206" si="14141">((AE1207*$H1206)-((AE1207*$H1206*$E1207)+(AE1207*$H1206*$F1207)))</f>
        <v>0</v>
      </c>
      <c r="AF1206" s="649">
        <f t="shared" ref="AF1206" si="14142">((AF1207*$H1206)-((AF1207*$H1206*$E1207)+(AF1207*$H1206*$F1207)))</f>
        <v>0</v>
      </c>
      <c r="AG1206" s="649">
        <f t="shared" ref="AG1206" si="14143">((AG1207*$H1206)-((AG1207*$H1206*$E1207)+(AG1207*$H1206*$F1207)))</f>
        <v>0</v>
      </c>
      <c r="AH1206" s="649">
        <f>+AH1207*H1206</f>
        <v>0</v>
      </c>
      <c r="AI1206" s="649">
        <f t="shared" ref="AI1206" si="14144">+AI1207*H1206</f>
        <v>0</v>
      </c>
      <c r="AJ1206" s="649">
        <v>0</v>
      </c>
      <c r="AK1206" s="649">
        <v>0</v>
      </c>
      <c r="AL1206" s="649">
        <v>0</v>
      </c>
      <c r="AM1206" s="649">
        <v>0</v>
      </c>
      <c r="AN1206" s="649">
        <v>0</v>
      </c>
      <c r="AO1206" s="649">
        <v>0</v>
      </c>
      <c r="AP1206" s="649">
        <v>0</v>
      </c>
      <c r="AQ1206" s="649">
        <v>0</v>
      </c>
      <c r="AR1206" s="649">
        <v>0</v>
      </c>
      <c r="AS1206" s="649">
        <v>0</v>
      </c>
      <c r="AT1206" s="649">
        <v>0</v>
      </c>
      <c r="AU1206" s="649">
        <v>0</v>
      </c>
      <c r="AV1206" s="649">
        <v>0</v>
      </c>
      <c r="AW1206" s="613">
        <f t="shared" si="13810"/>
        <v>0</v>
      </c>
      <c r="AX1206" s="645">
        <f t="shared" si="13791"/>
        <v>0</v>
      </c>
      <c r="AY1206" s="656" t="e">
        <f t="shared" si="13792"/>
        <v>#DIV/0!</v>
      </c>
      <c r="AZ1206" s="591"/>
    </row>
    <row r="1207" spans="1:52" s="314" customFormat="1">
      <c r="A1207" s="642"/>
      <c r="B1207" s="636"/>
      <c r="C1207" s="636"/>
      <c r="D1207" s="651"/>
      <c r="E1207" s="652">
        <v>0.4</v>
      </c>
      <c r="F1207" s="652">
        <v>0.05</v>
      </c>
      <c r="G1207" s="653"/>
      <c r="H1207" s="640"/>
      <c r="I1207" s="640">
        <f t="shared" si="13704"/>
        <v>1.45</v>
      </c>
      <c r="J1207" s="658">
        <v>0</v>
      </c>
      <c r="K1207" s="658">
        <v>0</v>
      </c>
      <c r="L1207" s="658">
        <v>0</v>
      </c>
      <c r="M1207" s="658">
        <v>0</v>
      </c>
      <c r="N1207" s="658">
        <v>0</v>
      </c>
      <c r="O1207" s="658">
        <v>0.4</v>
      </c>
      <c r="P1207" s="658">
        <v>0</v>
      </c>
      <c r="Q1207" s="658">
        <v>0</v>
      </c>
      <c r="R1207" s="658">
        <v>0</v>
      </c>
      <c r="S1207" s="658">
        <v>0.57999999999999996</v>
      </c>
      <c r="T1207" s="658">
        <v>0.42000000000000004</v>
      </c>
      <c r="U1207" s="658">
        <v>0</v>
      </c>
      <c r="V1207" s="658">
        <v>0</v>
      </c>
      <c r="W1207" s="658">
        <v>0</v>
      </c>
      <c r="X1207" s="658">
        <v>0</v>
      </c>
      <c r="Y1207" s="658">
        <v>0</v>
      </c>
      <c r="Z1207" s="658">
        <v>0</v>
      </c>
      <c r="AA1207" s="658">
        <v>0</v>
      </c>
      <c r="AB1207" s="658">
        <v>0</v>
      </c>
      <c r="AC1207" s="658">
        <v>0</v>
      </c>
      <c r="AD1207" s="658">
        <v>0</v>
      </c>
      <c r="AE1207" s="658">
        <v>0</v>
      </c>
      <c r="AF1207" s="658">
        <v>0</v>
      </c>
      <c r="AG1207" s="658">
        <v>0</v>
      </c>
      <c r="AH1207" s="658">
        <v>0.05</v>
      </c>
      <c r="AI1207" s="658">
        <v>0</v>
      </c>
      <c r="AJ1207" s="658">
        <v>0</v>
      </c>
      <c r="AK1207" s="658">
        <v>0</v>
      </c>
      <c r="AL1207" s="658">
        <v>0</v>
      </c>
      <c r="AM1207" s="658">
        <v>0</v>
      </c>
      <c r="AN1207" s="658">
        <v>0</v>
      </c>
      <c r="AO1207" s="658">
        <v>0</v>
      </c>
      <c r="AP1207" s="658">
        <v>0</v>
      </c>
      <c r="AQ1207" s="658">
        <v>0</v>
      </c>
      <c r="AR1207" s="658">
        <v>0</v>
      </c>
      <c r="AS1207" s="658">
        <v>0</v>
      </c>
      <c r="AT1207" s="658">
        <v>0</v>
      </c>
      <c r="AU1207" s="658">
        <v>0</v>
      </c>
      <c r="AV1207" s="658">
        <v>0</v>
      </c>
      <c r="AW1207" s="613">
        <f t="shared" si="13810"/>
        <v>1.45</v>
      </c>
      <c r="AX1207" s="645">
        <f t="shared" si="13791"/>
        <v>1.45</v>
      </c>
      <c r="AY1207" s="656" t="e">
        <f t="shared" si="13792"/>
        <v>#DIV/0!</v>
      </c>
      <c r="AZ1207" s="661"/>
    </row>
    <row r="1208" spans="1:52">
      <c r="A1208" s="590"/>
      <c r="B1208" s="646" t="s">
        <v>305</v>
      </c>
      <c r="C1208" s="646" t="s">
        <v>1357</v>
      </c>
      <c r="D1208" s="647" t="s">
        <v>1358</v>
      </c>
      <c r="E1208" s="648"/>
      <c r="F1208" s="648"/>
      <c r="G1208" s="649"/>
      <c r="H1208" s="650">
        <v>118593.98141273865</v>
      </c>
      <c r="I1208" s="650">
        <f t="shared" si="13704"/>
        <v>118593.98141273865</v>
      </c>
      <c r="J1208" s="649">
        <v>0</v>
      </c>
      <c r="K1208" s="649">
        <v>0</v>
      </c>
      <c r="L1208" s="649">
        <v>0</v>
      </c>
      <c r="M1208" s="649">
        <v>0</v>
      </c>
      <c r="N1208" s="649">
        <v>0</v>
      </c>
      <c r="O1208" s="649">
        <f t="shared" ref="O1208" si="14145">+O1209*H1208</f>
        <v>47437.59256509546</v>
      </c>
      <c r="P1208" s="649">
        <f t="shared" ref="P1208" si="14146">((P1209*$H1208)-((P1209*$H1208*$E1209)+(P1209*$H1208*$F1209)))</f>
        <v>0</v>
      </c>
      <c r="Q1208" s="649">
        <f t="shared" ref="Q1208" si="14147">((Q1209*$H1208)-((Q1209*$H1208*$E1209)+(Q1209*$H1208*$F1209)))</f>
        <v>0</v>
      </c>
      <c r="R1208" s="649">
        <f t="shared" ref="R1208" si="14148">((R1209*$H1208)-((R1209*$H1208*$E1209)+(R1209*$H1208*$F1209)))</f>
        <v>0</v>
      </c>
      <c r="S1208" s="649">
        <f t="shared" ref="S1208" si="14149">((S1209*$H1208)-((S1209*$H1208*$E1209)+(S1209*$H1208*$F1209)))</f>
        <v>8479.4696710108146</v>
      </c>
      <c r="T1208" s="649">
        <f t="shared" ref="T1208" si="14150">((T1209*$H1208)-((T1209*$H1208*$E1209)+(T1209*$H1208*$F1209)))</f>
        <v>45658.682843904375</v>
      </c>
      <c r="U1208" s="649">
        <f t="shared" ref="U1208" si="14151">((U1209*$H1208)-((U1209*$H1208*$E1209)+(U1209*$H1208*$F1209)))</f>
        <v>11088.537262091066</v>
      </c>
      <c r="V1208" s="649">
        <f t="shared" ref="V1208" si="14152">((V1209*$H1208)-((V1209*$H1208*$E1209)+(V1209*$H1208*$F1209)))</f>
        <v>0</v>
      </c>
      <c r="W1208" s="649">
        <f t="shared" ref="W1208" si="14153">((W1209*$H1208)-((W1209*$H1208*$E1209)+(W1209*$H1208*$F1209)))</f>
        <v>0</v>
      </c>
      <c r="X1208" s="649">
        <f t="shared" ref="X1208" si="14154">((X1209*$H1208)-((X1209*$H1208*$E1209)+(X1209*$H1208*$F1209)))</f>
        <v>0</v>
      </c>
      <c r="Y1208" s="649">
        <f t="shared" ref="Y1208" si="14155">((Y1209*$H1208)-((Y1209*$H1208*$E1209)+(Y1209*$H1208*$F1209)))</f>
        <v>0</v>
      </c>
      <c r="Z1208" s="649">
        <f t="shared" ref="Z1208" si="14156">((Z1209*$H1208)-((Z1209*$H1208*$E1209)+(Z1209*$H1208*$F1209)))</f>
        <v>0</v>
      </c>
      <c r="AA1208" s="649">
        <f t="shared" ref="AA1208" si="14157">((AA1209*$H1208)-((AA1209*$H1208*$E1209)+(AA1209*$H1208*$F1209)))</f>
        <v>0</v>
      </c>
      <c r="AB1208" s="649">
        <f t="shared" ref="AB1208" si="14158">((AB1209*$H1208)-((AB1209*$H1208*$E1209)+(AB1209*$H1208*$F1209)))</f>
        <v>0</v>
      </c>
      <c r="AC1208" s="649">
        <f t="shared" ref="AC1208" si="14159">((AC1209*$H1208)-((AC1209*$H1208*$E1209)+(AC1209*$H1208*$F1209)))</f>
        <v>0</v>
      </c>
      <c r="AD1208" s="649">
        <f t="shared" ref="AD1208" si="14160">((AD1209*$H1208)-((AD1209*$H1208*$E1209)+(AD1209*$H1208*$F1209)))</f>
        <v>0</v>
      </c>
      <c r="AE1208" s="649">
        <f t="shared" ref="AE1208" si="14161">((AE1209*$H1208)-((AE1209*$H1208*$E1209)+(AE1209*$H1208*$F1209)))</f>
        <v>0</v>
      </c>
      <c r="AF1208" s="649">
        <f t="shared" ref="AF1208" si="14162">((AF1209*$H1208)-((AF1209*$H1208*$E1209)+(AF1209*$H1208*$F1209)))</f>
        <v>0</v>
      </c>
      <c r="AG1208" s="649">
        <f t="shared" ref="AG1208" si="14163">((AG1209*$H1208)-((AG1209*$H1208*$E1209)+(AG1209*$H1208*$F1209)))</f>
        <v>0</v>
      </c>
      <c r="AH1208" s="649">
        <f>+AH1209*H1208</f>
        <v>5929.6990706369324</v>
      </c>
      <c r="AI1208" s="649">
        <f t="shared" ref="AI1208" si="14164">+AI1209*H1208</f>
        <v>0</v>
      </c>
      <c r="AJ1208" s="649">
        <v>0</v>
      </c>
      <c r="AK1208" s="649">
        <v>0</v>
      </c>
      <c r="AL1208" s="649">
        <v>0</v>
      </c>
      <c r="AM1208" s="649">
        <v>0</v>
      </c>
      <c r="AN1208" s="649">
        <v>0</v>
      </c>
      <c r="AO1208" s="649">
        <v>0</v>
      </c>
      <c r="AP1208" s="649">
        <v>0</v>
      </c>
      <c r="AQ1208" s="649">
        <v>0</v>
      </c>
      <c r="AR1208" s="649">
        <v>0</v>
      </c>
      <c r="AS1208" s="649">
        <v>0</v>
      </c>
      <c r="AT1208" s="649">
        <v>0</v>
      </c>
      <c r="AU1208" s="649">
        <v>0</v>
      </c>
      <c r="AV1208" s="649">
        <v>0</v>
      </c>
      <c r="AW1208" s="613">
        <f t="shared" si="13810"/>
        <v>118593.98141273865</v>
      </c>
      <c r="AX1208" s="645">
        <f t="shared" si="13791"/>
        <v>0</v>
      </c>
      <c r="AY1208" s="656">
        <f t="shared" si="13792"/>
        <v>0</v>
      </c>
      <c r="AZ1208" s="591"/>
    </row>
    <row r="1209" spans="1:52" s="314" customFormat="1">
      <c r="A1209" s="642"/>
      <c r="B1209" s="636"/>
      <c r="C1209" s="636"/>
      <c r="D1209" s="651"/>
      <c r="E1209" s="652">
        <v>0.4</v>
      </c>
      <c r="F1209" s="652">
        <v>0.05</v>
      </c>
      <c r="G1209" s="653"/>
      <c r="H1209" s="640"/>
      <c r="I1209" s="640">
        <f t="shared" si="13704"/>
        <v>1.45</v>
      </c>
      <c r="J1209" s="658">
        <v>0</v>
      </c>
      <c r="K1209" s="658">
        <v>0</v>
      </c>
      <c r="L1209" s="658">
        <v>0</v>
      </c>
      <c r="M1209" s="658">
        <v>0</v>
      </c>
      <c r="N1209" s="658">
        <v>0</v>
      </c>
      <c r="O1209" s="658">
        <v>0.4</v>
      </c>
      <c r="P1209" s="658">
        <v>0</v>
      </c>
      <c r="Q1209" s="658">
        <v>0</v>
      </c>
      <c r="R1209" s="658">
        <v>0</v>
      </c>
      <c r="S1209" s="658">
        <v>0.13</v>
      </c>
      <c r="T1209" s="658">
        <v>0.7</v>
      </c>
      <c r="U1209" s="658">
        <v>0.17000000000000004</v>
      </c>
      <c r="V1209" s="658">
        <v>0</v>
      </c>
      <c r="W1209" s="658">
        <v>0</v>
      </c>
      <c r="X1209" s="658">
        <v>0</v>
      </c>
      <c r="Y1209" s="658">
        <v>0</v>
      </c>
      <c r="Z1209" s="658">
        <v>0</v>
      </c>
      <c r="AA1209" s="658">
        <v>0</v>
      </c>
      <c r="AB1209" s="658">
        <v>0</v>
      </c>
      <c r="AC1209" s="658">
        <v>0</v>
      </c>
      <c r="AD1209" s="658">
        <v>0</v>
      </c>
      <c r="AE1209" s="658">
        <v>0</v>
      </c>
      <c r="AF1209" s="658">
        <v>0</v>
      </c>
      <c r="AG1209" s="658">
        <v>0</v>
      </c>
      <c r="AH1209" s="658">
        <v>0.05</v>
      </c>
      <c r="AI1209" s="658">
        <v>0</v>
      </c>
      <c r="AJ1209" s="658">
        <v>0</v>
      </c>
      <c r="AK1209" s="658">
        <v>0</v>
      </c>
      <c r="AL1209" s="658">
        <v>0</v>
      </c>
      <c r="AM1209" s="658">
        <v>0</v>
      </c>
      <c r="AN1209" s="658">
        <v>0</v>
      </c>
      <c r="AO1209" s="658">
        <v>0</v>
      </c>
      <c r="AP1209" s="658">
        <v>0</v>
      </c>
      <c r="AQ1209" s="658">
        <v>0</v>
      </c>
      <c r="AR1209" s="658">
        <v>0</v>
      </c>
      <c r="AS1209" s="658">
        <v>0</v>
      </c>
      <c r="AT1209" s="658">
        <v>0</v>
      </c>
      <c r="AU1209" s="658">
        <v>0</v>
      </c>
      <c r="AV1209" s="658">
        <v>0</v>
      </c>
      <c r="AW1209" s="613">
        <f t="shared" si="13810"/>
        <v>1.45</v>
      </c>
      <c r="AX1209" s="645">
        <f t="shared" si="13791"/>
        <v>1.45</v>
      </c>
      <c r="AY1209" s="656" t="e">
        <f t="shared" si="13792"/>
        <v>#DIV/0!</v>
      </c>
      <c r="AZ1209" s="661"/>
    </row>
    <row r="1210" spans="1:52">
      <c r="A1210" s="590"/>
      <c r="B1210" s="646" t="s">
        <v>305</v>
      </c>
      <c r="C1210" s="646" t="s">
        <v>1359</v>
      </c>
      <c r="D1210" s="647" t="s">
        <v>1360</v>
      </c>
      <c r="E1210" s="648"/>
      <c r="F1210" s="648"/>
      <c r="G1210" s="649"/>
      <c r="H1210" s="650">
        <v>99039.642326371191</v>
      </c>
      <c r="I1210" s="650">
        <f t="shared" si="13704"/>
        <v>99039.642326371191</v>
      </c>
      <c r="J1210" s="649">
        <v>0</v>
      </c>
      <c r="K1210" s="649">
        <v>0</v>
      </c>
      <c r="L1210" s="649">
        <v>0</v>
      </c>
      <c r="M1210" s="649">
        <v>0</v>
      </c>
      <c r="N1210" s="649">
        <v>0</v>
      </c>
      <c r="O1210" s="649">
        <f t="shared" ref="O1210" si="14165">+O1211*H1210</f>
        <v>39615.856930548478</v>
      </c>
      <c r="P1210" s="649">
        <f t="shared" ref="P1210" si="14166">((P1211*$H1210)-((P1211*$H1210*$E1211)+(P1211*$H1210*$F1211)))</f>
        <v>0</v>
      </c>
      <c r="Q1210" s="649">
        <f t="shared" ref="Q1210" si="14167">((Q1211*$H1210)-((Q1211*$H1210*$E1211)+(Q1211*$H1210*$F1211)))</f>
        <v>0</v>
      </c>
      <c r="R1210" s="649">
        <f t="shared" ref="R1210" si="14168">((R1211*$H1210)-((R1211*$H1210*$E1211)+(R1211*$H1210*$F1211)))</f>
        <v>0</v>
      </c>
      <c r="S1210" s="649">
        <f t="shared" ref="S1210" si="14169">((S1211*$H1210)-((S1211*$H1210*$E1211)+(S1211*$H1210*$F1211)))</f>
        <v>0</v>
      </c>
      <c r="T1210" s="649">
        <f t="shared" ref="T1210" si="14170">((T1211*$H1210)-((T1211*$H1210*$E1211)+(T1211*$H1210*$F1211)))</f>
        <v>35406.672131677697</v>
      </c>
      <c r="U1210" s="649">
        <f t="shared" ref="U1210" si="14171">((U1211*$H1210)-((U1211*$H1210*$E1211)+(U1211*$H1210*$F1211)))</f>
        <v>19065.131147826454</v>
      </c>
      <c r="V1210" s="649">
        <f t="shared" ref="V1210" si="14172">((V1211*$H1210)-((V1211*$H1210*$E1211)+(V1211*$H1210*$F1211)))</f>
        <v>0</v>
      </c>
      <c r="W1210" s="649">
        <f t="shared" ref="W1210" si="14173">((W1211*$H1210)-((W1211*$H1210*$E1211)+(W1211*$H1210*$F1211)))</f>
        <v>0</v>
      </c>
      <c r="X1210" s="649">
        <f t="shared" ref="X1210" si="14174">((X1211*$H1210)-((X1211*$H1210*$E1211)+(X1211*$H1210*$F1211)))</f>
        <v>0</v>
      </c>
      <c r="Y1210" s="649">
        <f t="shared" ref="Y1210" si="14175">((Y1211*$H1210)-((Y1211*$H1210*$E1211)+(Y1211*$H1210*$F1211)))</f>
        <v>0</v>
      </c>
      <c r="Z1210" s="649">
        <f t="shared" ref="Z1210" si="14176">((Z1211*$H1210)-((Z1211*$H1210*$E1211)+(Z1211*$H1210*$F1211)))</f>
        <v>0</v>
      </c>
      <c r="AA1210" s="649">
        <f t="shared" ref="AA1210" si="14177">((AA1211*$H1210)-((AA1211*$H1210*$E1211)+(AA1211*$H1210*$F1211)))</f>
        <v>0</v>
      </c>
      <c r="AB1210" s="649">
        <f t="shared" ref="AB1210" si="14178">((AB1211*$H1210)-((AB1211*$H1210*$E1211)+(AB1211*$H1210*$F1211)))</f>
        <v>0</v>
      </c>
      <c r="AC1210" s="649">
        <f t="shared" ref="AC1210" si="14179">((AC1211*$H1210)-((AC1211*$H1210*$E1211)+(AC1211*$H1210*$F1211)))</f>
        <v>0</v>
      </c>
      <c r="AD1210" s="649">
        <f t="shared" ref="AD1210" si="14180">((AD1211*$H1210)-((AD1211*$H1210*$E1211)+(AD1211*$H1210*$F1211)))</f>
        <v>0</v>
      </c>
      <c r="AE1210" s="649">
        <f t="shared" ref="AE1210" si="14181">((AE1211*$H1210)-((AE1211*$H1210*$E1211)+(AE1211*$H1210*$F1211)))</f>
        <v>0</v>
      </c>
      <c r="AF1210" s="649">
        <f t="shared" ref="AF1210" si="14182">((AF1211*$H1210)-((AF1211*$H1210*$E1211)+(AF1211*$H1210*$F1211)))</f>
        <v>0</v>
      </c>
      <c r="AG1210" s="649">
        <f t="shared" ref="AG1210" si="14183">((AG1211*$H1210)-((AG1211*$H1210*$E1211)+(AG1211*$H1210*$F1211)))</f>
        <v>0</v>
      </c>
      <c r="AH1210" s="649">
        <f>+AH1211*H1210</f>
        <v>4951.9821163185597</v>
      </c>
      <c r="AI1210" s="649">
        <f t="shared" ref="AI1210" si="14184">+AI1211*H1210</f>
        <v>0</v>
      </c>
      <c r="AJ1210" s="649">
        <v>0</v>
      </c>
      <c r="AK1210" s="649">
        <v>0</v>
      </c>
      <c r="AL1210" s="649">
        <v>0</v>
      </c>
      <c r="AM1210" s="649">
        <v>0</v>
      </c>
      <c r="AN1210" s="649">
        <v>0</v>
      </c>
      <c r="AO1210" s="649">
        <v>0</v>
      </c>
      <c r="AP1210" s="649">
        <v>0</v>
      </c>
      <c r="AQ1210" s="649">
        <v>0</v>
      </c>
      <c r="AR1210" s="649">
        <v>0</v>
      </c>
      <c r="AS1210" s="649">
        <v>0</v>
      </c>
      <c r="AT1210" s="649">
        <v>0</v>
      </c>
      <c r="AU1210" s="649">
        <v>0</v>
      </c>
      <c r="AV1210" s="649">
        <v>0</v>
      </c>
      <c r="AW1210" s="613">
        <f t="shared" si="13810"/>
        <v>99039.642326371191</v>
      </c>
      <c r="AX1210" s="645">
        <f t="shared" si="13791"/>
        <v>0</v>
      </c>
      <c r="AY1210" s="656">
        <f t="shared" si="13792"/>
        <v>0</v>
      </c>
      <c r="AZ1210" s="591"/>
    </row>
    <row r="1211" spans="1:52" s="314" customFormat="1">
      <c r="A1211" s="642"/>
      <c r="B1211" s="636"/>
      <c r="C1211" s="636"/>
      <c r="D1211" s="651"/>
      <c r="E1211" s="652">
        <v>0.4</v>
      </c>
      <c r="F1211" s="652">
        <v>0.05</v>
      </c>
      <c r="G1211" s="653"/>
      <c r="H1211" s="640"/>
      <c r="I1211" s="640">
        <f t="shared" si="13704"/>
        <v>1.45</v>
      </c>
      <c r="J1211" s="658">
        <v>0</v>
      </c>
      <c r="K1211" s="658">
        <v>0</v>
      </c>
      <c r="L1211" s="658">
        <v>0</v>
      </c>
      <c r="M1211" s="658">
        <v>0</v>
      </c>
      <c r="N1211" s="658">
        <v>0</v>
      </c>
      <c r="O1211" s="658">
        <v>0.4</v>
      </c>
      <c r="P1211" s="658">
        <v>0</v>
      </c>
      <c r="Q1211" s="658">
        <v>0</v>
      </c>
      <c r="R1211" s="658">
        <v>0</v>
      </c>
      <c r="S1211" s="658">
        <v>0</v>
      </c>
      <c r="T1211" s="658">
        <v>0.65</v>
      </c>
      <c r="U1211" s="658">
        <v>0.35</v>
      </c>
      <c r="V1211" s="658">
        <v>0</v>
      </c>
      <c r="W1211" s="658">
        <v>0</v>
      </c>
      <c r="X1211" s="658">
        <v>0</v>
      </c>
      <c r="Y1211" s="658">
        <v>0</v>
      </c>
      <c r="Z1211" s="658">
        <v>0</v>
      </c>
      <c r="AA1211" s="658">
        <v>0</v>
      </c>
      <c r="AB1211" s="658">
        <v>0</v>
      </c>
      <c r="AC1211" s="658">
        <v>0</v>
      </c>
      <c r="AD1211" s="658">
        <v>0</v>
      </c>
      <c r="AE1211" s="658">
        <v>0</v>
      </c>
      <c r="AF1211" s="658">
        <v>0</v>
      </c>
      <c r="AG1211" s="658">
        <v>0</v>
      </c>
      <c r="AH1211" s="658">
        <v>0.05</v>
      </c>
      <c r="AI1211" s="658">
        <v>0</v>
      </c>
      <c r="AJ1211" s="658">
        <v>0</v>
      </c>
      <c r="AK1211" s="658">
        <v>0</v>
      </c>
      <c r="AL1211" s="658">
        <v>0</v>
      </c>
      <c r="AM1211" s="658">
        <v>0</v>
      </c>
      <c r="AN1211" s="658">
        <v>0</v>
      </c>
      <c r="AO1211" s="658">
        <v>0</v>
      </c>
      <c r="AP1211" s="658">
        <v>0</v>
      </c>
      <c r="AQ1211" s="658">
        <v>0</v>
      </c>
      <c r="AR1211" s="658">
        <v>0</v>
      </c>
      <c r="AS1211" s="658">
        <v>0</v>
      </c>
      <c r="AT1211" s="658">
        <v>0</v>
      </c>
      <c r="AU1211" s="658">
        <v>0</v>
      </c>
      <c r="AV1211" s="658">
        <v>0</v>
      </c>
      <c r="AW1211" s="613">
        <f t="shared" si="13810"/>
        <v>1.45</v>
      </c>
      <c r="AX1211" s="645">
        <f t="shared" si="13791"/>
        <v>1.45</v>
      </c>
      <c r="AY1211" s="656" t="e">
        <f t="shared" si="13792"/>
        <v>#DIV/0!</v>
      </c>
      <c r="AZ1211" s="661"/>
    </row>
    <row r="1212" spans="1:52">
      <c r="A1212" s="590"/>
      <c r="B1212" s="646" t="s">
        <v>305</v>
      </c>
      <c r="C1212" s="646" t="s">
        <v>1361</v>
      </c>
      <c r="D1212" s="647" t="s">
        <v>1362</v>
      </c>
      <c r="E1212" s="648"/>
      <c r="F1212" s="648"/>
      <c r="G1212" s="649"/>
      <c r="H1212" s="650">
        <v>132331.50085542171</v>
      </c>
      <c r="I1212" s="650">
        <f t="shared" si="13704"/>
        <v>132331.50085542171</v>
      </c>
      <c r="J1212" s="649">
        <v>0</v>
      </c>
      <c r="K1212" s="649">
        <v>0</v>
      </c>
      <c r="L1212" s="649">
        <v>0</v>
      </c>
      <c r="M1212" s="649">
        <v>0</v>
      </c>
      <c r="N1212" s="649">
        <v>0</v>
      </c>
      <c r="O1212" s="649">
        <f t="shared" ref="O1212" si="14185">+O1213*H1212</f>
        <v>52932.600342168684</v>
      </c>
      <c r="P1212" s="649">
        <f t="shared" ref="P1212" si="14186">((P1213*$H1212)-((P1213*$H1212*$E1213)+(P1213*$H1212*$F1213)))</f>
        <v>0</v>
      </c>
      <c r="Q1212" s="649">
        <f t="shared" ref="Q1212" si="14187">((Q1213*$H1212)-((Q1213*$H1212*$E1213)+(Q1213*$H1212*$F1213)))</f>
        <v>0</v>
      </c>
      <c r="R1212" s="649">
        <f t="shared" ref="R1212" si="14188">((R1213*$H1212)-((R1213*$H1212*$E1213)+(R1213*$H1212*$F1213)))</f>
        <v>0</v>
      </c>
      <c r="S1212" s="649">
        <f t="shared" ref="S1212" si="14189">((S1213*$H1212)-((S1213*$H1212*$E1213)+(S1213*$H1212*$F1213)))</f>
        <v>0</v>
      </c>
      <c r="T1212" s="649">
        <f t="shared" ref="T1212" si="14190">((T1213*$H1212)-((T1213*$H1212*$E1213)+(T1213*$H1212*$F1213)))</f>
        <v>22562.5208958494</v>
      </c>
      <c r="U1212" s="649">
        <f t="shared" ref="U1212" si="14191">((U1213*$H1212)-((U1213*$H1212*$E1213)+(U1213*$H1212*$F1213)))</f>
        <v>50219.804574632537</v>
      </c>
      <c r="V1212" s="649">
        <f t="shared" ref="V1212" si="14192">((V1213*$H1212)-((V1213*$H1212*$E1213)+(V1213*$H1212*$F1213)))</f>
        <v>0</v>
      </c>
      <c r="W1212" s="649">
        <f t="shared" ref="W1212" si="14193">((W1213*$H1212)-((W1213*$H1212*$E1213)+(W1213*$H1212*$F1213)))</f>
        <v>0</v>
      </c>
      <c r="X1212" s="649">
        <f t="shared" ref="X1212" si="14194">((X1213*$H1212)-((X1213*$H1212*$E1213)+(X1213*$H1212*$F1213)))</f>
        <v>0</v>
      </c>
      <c r="Y1212" s="649">
        <f t="shared" ref="Y1212" si="14195">((Y1213*$H1212)-((Y1213*$H1212*$E1213)+(Y1213*$H1212*$F1213)))</f>
        <v>0</v>
      </c>
      <c r="Z1212" s="649">
        <f t="shared" ref="Z1212" si="14196">((Z1213*$H1212)-((Z1213*$H1212*$E1213)+(Z1213*$H1212*$F1213)))</f>
        <v>0</v>
      </c>
      <c r="AA1212" s="649">
        <f t="shared" ref="AA1212" si="14197">((AA1213*$H1212)-((AA1213*$H1212*$E1213)+(AA1213*$H1212*$F1213)))</f>
        <v>0</v>
      </c>
      <c r="AB1212" s="649">
        <f t="shared" ref="AB1212" si="14198">((AB1213*$H1212)-((AB1213*$H1212*$E1213)+(AB1213*$H1212*$F1213)))</f>
        <v>0</v>
      </c>
      <c r="AC1212" s="649">
        <f t="shared" ref="AC1212" si="14199">((AC1213*$H1212)-((AC1213*$H1212*$E1213)+(AC1213*$H1212*$F1213)))</f>
        <v>0</v>
      </c>
      <c r="AD1212" s="649">
        <f t="shared" ref="AD1212" si="14200">((AD1213*$H1212)-((AD1213*$H1212*$E1213)+(AD1213*$H1212*$F1213)))</f>
        <v>0</v>
      </c>
      <c r="AE1212" s="649">
        <f t="shared" ref="AE1212" si="14201">((AE1213*$H1212)-((AE1213*$H1212*$E1213)+(AE1213*$H1212*$F1213)))</f>
        <v>0</v>
      </c>
      <c r="AF1212" s="649">
        <f t="shared" ref="AF1212" si="14202">((AF1213*$H1212)-((AF1213*$H1212*$E1213)+(AF1213*$H1212*$F1213)))</f>
        <v>0</v>
      </c>
      <c r="AG1212" s="649">
        <f t="shared" ref="AG1212" si="14203">((AG1213*$H1212)-((AG1213*$H1212*$E1213)+(AG1213*$H1212*$F1213)))</f>
        <v>0</v>
      </c>
      <c r="AH1212" s="649">
        <f>+AH1213*H1212</f>
        <v>6616.5750427710855</v>
      </c>
      <c r="AI1212" s="649">
        <f t="shared" ref="AI1212" si="14204">+AI1213*H1212</f>
        <v>0</v>
      </c>
      <c r="AJ1212" s="649">
        <v>0</v>
      </c>
      <c r="AK1212" s="649">
        <v>0</v>
      </c>
      <c r="AL1212" s="649">
        <v>0</v>
      </c>
      <c r="AM1212" s="649">
        <v>0</v>
      </c>
      <c r="AN1212" s="649">
        <v>0</v>
      </c>
      <c r="AO1212" s="649">
        <v>0</v>
      </c>
      <c r="AP1212" s="649">
        <v>0</v>
      </c>
      <c r="AQ1212" s="649">
        <v>0</v>
      </c>
      <c r="AR1212" s="649">
        <v>0</v>
      </c>
      <c r="AS1212" s="649">
        <v>0</v>
      </c>
      <c r="AT1212" s="649">
        <v>0</v>
      </c>
      <c r="AU1212" s="649">
        <v>0</v>
      </c>
      <c r="AV1212" s="649">
        <v>0</v>
      </c>
      <c r="AW1212" s="613">
        <f t="shared" si="13810"/>
        <v>132331.50085542171</v>
      </c>
      <c r="AX1212" s="645">
        <f t="shared" si="13791"/>
        <v>0</v>
      </c>
      <c r="AY1212" s="656">
        <f t="shared" si="13792"/>
        <v>0</v>
      </c>
      <c r="AZ1212" s="591"/>
    </row>
    <row r="1213" spans="1:52" s="314" customFormat="1">
      <c r="A1213" s="642"/>
      <c r="B1213" s="636"/>
      <c r="C1213" s="636"/>
      <c r="D1213" s="651"/>
      <c r="E1213" s="652">
        <v>0.4</v>
      </c>
      <c r="F1213" s="652">
        <v>0.05</v>
      </c>
      <c r="G1213" s="653"/>
      <c r="H1213" s="640"/>
      <c r="I1213" s="640">
        <f t="shared" si="13704"/>
        <v>1.45</v>
      </c>
      <c r="J1213" s="658">
        <v>0</v>
      </c>
      <c r="K1213" s="658">
        <v>0</v>
      </c>
      <c r="L1213" s="658">
        <v>0</v>
      </c>
      <c r="M1213" s="658">
        <v>0</v>
      </c>
      <c r="N1213" s="658">
        <v>0</v>
      </c>
      <c r="O1213" s="658">
        <v>0.4</v>
      </c>
      <c r="P1213" s="658">
        <v>0</v>
      </c>
      <c r="Q1213" s="658">
        <v>0</v>
      </c>
      <c r="R1213" s="658">
        <v>0</v>
      </c>
      <c r="S1213" s="658">
        <v>0</v>
      </c>
      <c r="T1213" s="658">
        <v>0.31</v>
      </c>
      <c r="U1213" s="658">
        <v>0.69</v>
      </c>
      <c r="V1213" s="658">
        <v>0</v>
      </c>
      <c r="W1213" s="658">
        <v>0</v>
      </c>
      <c r="X1213" s="658">
        <v>0</v>
      </c>
      <c r="Y1213" s="658">
        <v>0</v>
      </c>
      <c r="Z1213" s="658">
        <v>0</v>
      </c>
      <c r="AA1213" s="658">
        <v>0</v>
      </c>
      <c r="AB1213" s="658">
        <v>0</v>
      </c>
      <c r="AC1213" s="658">
        <v>0</v>
      </c>
      <c r="AD1213" s="658">
        <v>0</v>
      </c>
      <c r="AE1213" s="658">
        <v>0</v>
      </c>
      <c r="AF1213" s="658">
        <v>0</v>
      </c>
      <c r="AG1213" s="658">
        <v>0</v>
      </c>
      <c r="AH1213" s="658">
        <v>0.05</v>
      </c>
      <c r="AI1213" s="658">
        <v>0</v>
      </c>
      <c r="AJ1213" s="658">
        <v>0</v>
      </c>
      <c r="AK1213" s="658">
        <v>0</v>
      </c>
      <c r="AL1213" s="658">
        <v>0</v>
      </c>
      <c r="AM1213" s="658">
        <v>0</v>
      </c>
      <c r="AN1213" s="658">
        <v>0</v>
      </c>
      <c r="AO1213" s="658">
        <v>0</v>
      </c>
      <c r="AP1213" s="658">
        <v>0</v>
      </c>
      <c r="AQ1213" s="658">
        <v>0</v>
      </c>
      <c r="AR1213" s="658">
        <v>0</v>
      </c>
      <c r="AS1213" s="658">
        <v>0</v>
      </c>
      <c r="AT1213" s="658">
        <v>0</v>
      </c>
      <c r="AU1213" s="658">
        <v>0</v>
      </c>
      <c r="AV1213" s="658">
        <v>0</v>
      </c>
      <c r="AW1213" s="613">
        <f t="shared" si="13810"/>
        <v>1.45</v>
      </c>
      <c r="AX1213" s="645">
        <f t="shared" si="13791"/>
        <v>1.45</v>
      </c>
      <c r="AY1213" s="656" t="e">
        <f t="shared" si="13792"/>
        <v>#DIV/0!</v>
      </c>
      <c r="AZ1213" s="661"/>
    </row>
    <row r="1214" spans="1:52">
      <c r="A1214" s="590"/>
      <c r="B1214" s="646" t="s">
        <v>305</v>
      </c>
      <c r="C1214" s="646" t="s">
        <v>1363</v>
      </c>
      <c r="D1214" s="647" t="s">
        <v>1364</v>
      </c>
      <c r="E1214" s="648"/>
      <c r="F1214" s="648"/>
      <c r="G1214" s="649"/>
      <c r="H1214" s="650">
        <v>90108.607927844045</v>
      </c>
      <c r="I1214" s="650">
        <f t="shared" si="13704"/>
        <v>90108.60792784403</v>
      </c>
      <c r="J1214" s="649">
        <v>0</v>
      </c>
      <c r="K1214" s="649">
        <v>0</v>
      </c>
      <c r="L1214" s="649">
        <v>0</v>
      </c>
      <c r="M1214" s="649">
        <v>0</v>
      </c>
      <c r="N1214" s="649">
        <v>0</v>
      </c>
      <c r="O1214" s="649">
        <f t="shared" ref="O1214" si="14205">+O1215*H1214</f>
        <v>36043.443171137616</v>
      </c>
      <c r="P1214" s="649">
        <f t="shared" ref="P1214" si="14206">((P1215*$H1214)-((P1215*$H1214*$E1215)+(P1215*$H1214*$F1215)))</f>
        <v>0</v>
      </c>
      <c r="Q1214" s="649">
        <f t="shared" ref="Q1214" si="14207">((Q1215*$H1214)-((Q1215*$H1214*$E1215)+(Q1215*$H1214*$F1215)))</f>
        <v>0</v>
      </c>
      <c r="R1214" s="649">
        <f t="shared" ref="R1214" si="14208">((R1215*$H1214)-((R1215*$H1214*$E1215)+(R1215*$H1214*$F1215)))</f>
        <v>0</v>
      </c>
      <c r="S1214" s="649">
        <f t="shared" ref="S1214" si="14209">((S1215*$H1214)-((S1215*$H1214*$E1215)+(S1215*$H1214*$F1215)))</f>
        <v>0</v>
      </c>
      <c r="T1214" s="649">
        <f t="shared" ref="T1214" si="14210">((T1215*$H1214)-((T1215*$H1214*$E1215)+(T1215*$H1214*$F1215)))</f>
        <v>0</v>
      </c>
      <c r="U1214" s="649">
        <f t="shared" ref="U1214" si="14211">((U1215*$H1214)-((U1215*$H1214*$E1215)+(U1215*$H1214*$F1215)))</f>
        <v>34196.216708616805</v>
      </c>
      <c r="V1214" s="649">
        <f t="shared" ref="V1214" si="14212">((V1215*$H1214)-((V1215*$H1214*$E1215)+(V1215*$H1214*$F1215)))</f>
        <v>15363.517651697412</v>
      </c>
      <c r="W1214" s="649">
        <f t="shared" ref="W1214" si="14213">((W1215*$H1214)-((W1215*$H1214*$E1215)+(W1215*$H1214*$F1215)))</f>
        <v>0</v>
      </c>
      <c r="X1214" s="649">
        <f t="shared" ref="X1214" si="14214">((X1215*$H1214)-((X1215*$H1214*$E1215)+(X1215*$H1214*$F1215)))</f>
        <v>0</v>
      </c>
      <c r="Y1214" s="649">
        <f t="shared" ref="Y1214" si="14215">((Y1215*$H1214)-((Y1215*$H1214*$E1215)+(Y1215*$H1214*$F1215)))</f>
        <v>0</v>
      </c>
      <c r="Z1214" s="649">
        <f t="shared" ref="Z1214" si="14216">((Z1215*$H1214)-((Z1215*$H1214*$E1215)+(Z1215*$H1214*$F1215)))</f>
        <v>0</v>
      </c>
      <c r="AA1214" s="649">
        <f t="shared" ref="AA1214" si="14217">((AA1215*$H1214)-((AA1215*$H1214*$E1215)+(AA1215*$H1214*$F1215)))</f>
        <v>0</v>
      </c>
      <c r="AB1214" s="649">
        <f t="shared" ref="AB1214" si="14218">((AB1215*$H1214)-((AB1215*$H1214*$E1215)+(AB1215*$H1214*$F1215)))</f>
        <v>0</v>
      </c>
      <c r="AC1214" s="649">
        <f t="shared" ref="AC1214" si="14219">((AC1215*$H1214)-((AC1215*$H1214*$E1215)+(AC1215*$H1214*$F1215)))</f>
        <v>0</v>
      </c>
      <c r="AD1214" s="649">
        <f t="shared" ref="AD1214" si="14220">((AD1215*$H1214)-((AD1215*$H1214*$E1215)+(AD1215*$H1214*$F1215)))</f>
        <v>0</v>
      </c>
      <c r="AE1214" s="649">
        <f t="shared" ref="AE1214" si="14221">((AE1215*$H1214)-((AE1215*$H1214*$E1215)+(AE1215*$H1214*$F1215)))</f>
        <v>0</v>
      </c>
      <c r="AF1214" s="649">
        <f t="shared" ref="AF1214" si="14222">((AF1215*$H1214)-((AF1215*$H1214*$E1215)+(AF1215*$H1214*$F1215)))</f>
        <v>0</v>
      </c>
      <c r="AG1214" s="649">
        <f t="shared" ref="AG1214" si="14223">((AG1215*$H1214)-((AG1215*$H1214*$E1215)+(AG1215*$H1214*$F1215)))</f>
        <v>0</v>
      </c>
      <c r="AH1214" s="649">
        <f>+AH1215*H1214</f>
        <v>4505.4303963922021</v>
      </c>
      <c r="AI1214" s="649">
        <f t="shared" ref="AI1214" si="14224">+AI1215*H1214</f>
        <v>0</v>
      </c>
      <c r="AJ1214" s="649">
        <v>0</v>
      </c>
      <c r="AK1214" s="649">
        <v>0</v>
      </c>
      <c r="AL1214" s="649">
        <v>0</v>
      </c>
      <c r="AM1214" s="649">
        <v>0</v>
      </c>
      <c r="AN1214" s="649">
        <v>0</v>
      </c>
      <c r="AO1214" s="649">
        <v>0</v>
      </c>
      <c r="AP1214" s="649">
        <v>0</v>
      </c>
      <c r="AQ1214" s="649">
        <v>0</v>
      </c>
      <c r="AR1214" s="649">
        <v>0</v>
      </c>
      <c r="AS1214" s="649">
        <v>0</v>
      </c>
      <c r="AT1214" s="649">
        <v>0</v>
      </c>
      <c r="AU1214" s="649">
        <v>0</v>
      </c>
      <c r="AV1214" s="649">
        <v>0</v>
      </c>
      <c r="AW1214" s="613">
        <f t="shared" si="13810"/>
        <v>90108.60792784403</v>
      </c>
      <c r="AX1214" s="645">
        <f t="shared" si="13791"/>
        <v>0</v>
      </c>
      <c r="AY1214" s="656">
        <f t="shared" si="13792"/>
        <v>0</v>
      </c>
      <c r="AZ1214" s="591"/>
    </row>
    <row r="1215" spans="1:52" s="314" customFormat="1">
      <c r="A1215" s="642"/>
      <c r="B1215" s="636"/>
      <c r="C1215" s="636"/>
      <c r="D1215" s="651"/>
      <c r="E1215" s="652">
        <v>0.4</v>
      </c>
      <c r="F1215" s="652">
        <v>0.05</v>
      </c>
      <c r="G1215" s="653"/>
      <c r="H1215" s="640"/>
      <c r="I1215" s="640">
        <f t="shared" si="13704"/>
        <v>1.45</v>
      </c>
      <c r="J1215" s="658">
        <v>0</v>
      </c>
      <c r="K1215" s="658">
        <v>0</v>
      </c>
      <c r="L1215" s="658">
        <v>0</v>
      </c>
      <c r="M1215" s="658">
        <v>0</v>
      </c>
      <c r="N1215" s="658">
        <v>0</v>
      </c>
      <c r="O1215" s="658">
        <v>0.4</v>
      </c>
      <c r="P1215" s="658">
        <v>0</v>
      </c>
      <c r="Q1215" s="658">
        <v>0</v>
      </c>
      <c r="R1215" s="658">
        <v>0</v>
      </c>
      <c r="S1215" s="658">
        <v>0</v>
      </c>
      <c r="T1215" s="658">
        <v>0</v>
      </c>
      <c r="U1215" s="658">
        <v>0.69</v>
      </c>
      <c r="V1215" s="658">
        <v>0.31000000000000005</v>
      </c>
      <c r="W1215" s="658">
        <v>0</v>
      </c>
      <c r="X1215" s="658">
        <v>0</v>
      </c>
      <c r="Y1215" s="658">
        <v>0</v>
      </c>
      <c r="Z1215" s="658">
        <v>0</v>
      </c>
      <c r="AA1215" s="658">
        <v>0</v>
      </c>
      <c r="AB1215" s="658">
        <v>0</v>
      </c>
      <c r="AC1215" s="658">
        <v>0</v>
      </c>
      <c r="AD1215" s="658">
        <v>0</v>
      </c>
      <c r="AE1215" s="658">
        <v>0</v>
      </c>
      <c r="AF1215" s="658">
        <v>0</v>
      </c>
      <c r="AG1215" s="658">
        <v>0</v>
      </c>
      <c r="AH1215" s="658">
        <v>0.05</v>
      </c>
      <c r="AI1215" s="658">
        <v>0</v>
      </c>
      <c r="AJ1215" s="658">
        <v>0</v>
      </c>
      <c r="AK1215" s="658">
        <v>0</v>
      </c>
      <c r="AL1215" s="658">
        <v>0</v>
      </c>
      <c r="AM1215" s="658">
        <v>0</v>
      </c>
      <c r="AN1215" s="658">
        <v>0</v>
      </c>
      <c r="AO1215" s="658">
        <v>0</v>
      </c>
      <c r="AP1215" s="658">
        <v>0</v>
      </c>
      <c r="AQ1215" s="658">
        <v>0</v>
      </c>
      <c r="AR1215" s="658">
        <v>0</v>
      </c>
      <c r="AS1215" s="658">
        <v>0</v>
      </c>
      <c r="AT1215" s="658">
        <v>0</v>
      </c>
      <c r="AU1215" s="658">
        <v>0</v>
      </c>
      <c r="AV1215" s="658">
        <v>0</v>
      </c>
      <c r="AW1215" s="613">
        <f t="shared" si="13810"/>
        <v>1.45</v>
      </c>
      <c r="AX1215" s="645">
        <f t="shared" si="13791"/>
        <v>1.45</v>
      </c>
      <c r="AY1215" s="656" t="e">
        <f t="shared" si="13792"/>
        <v>#DIV/0!</v>
      </c>
      <c r="AZ1215" s="661"/>
    </row>
    <row r="1216" spans="1:52">
      <c r="A1216" s="590"/>
      <c r="B1216" s="629" t="s">
        <v>278</v>
      </c>
      <c r="C1216" s="629" t="s">
        <v>1365</v>
      </c>
      <c r="D1216" s="630" t="s">
        <v>1366</v>
      </c>
      <c r="E1216" s="643"/>
      <c r="F1216" s="643"/>
      <c r="G1216" s="631"/>
      <c r="H1216" s="632">
        <v>0</v>
      </c>
      <c r="I1216" s="632">
        <f t="shared" ref="I1216:I1279" si="14225">SUM(J1216:AV1216)</f>
        <v>0</v>
      </c>
      <c r="J1216" s="631">
        <v>0</v>
      </c>
      <c r="K1216" s="631">
        <v>0</v>
      </c>
      <c r="L1216" s="631">
        <v>0</v>
      </c>
      <c r="M1216" s="631">
        <v>0</v>
      </c>
      <c r="N1216" s="631">
        <v>0</v>
      </c>
      <c r="O1216" s="631">
        <v>0</v>
      </c>
      <c r="P1216" s="631">
        <v>0</v>
      </c>
      <c r="Q1216" s="631">
        <v>0</v>
      </c>
      <c r="R1216" s="631">
        <v>0</v>
      </c>
      <c r="S1216" s="631">
        <v>0</v>
      </c>
      <c r="T1216" s="631">
        <v>0</v>
      </c>
      <c r="U1216" s="631">
        <v>0</v>
      </c>
      <c r="V1216" s="631">
        <v>0</v>
      </c>
      <c r="W1216" s="631">
        <v>0</v>
      </c>
      <c r="X1216" s="631">
        <v>0</v>
      </c>
      <c r="Y1216" s="631">
        <v>0</v>
      </c>
      <c r="Z1216" s="631">
        <v>0</v>
      </c>
      <c r="AA1216" s="631">
        <v>0</v>
      </c>
      <c r="AB1216" s="631">
        <v>0</v>
      </c>
      <c r="AC1216" s="631">
        <v>0</v>
      </c>
      <c r="AD1216" s="631">
        <v>0</v>
      </c>
      <c r="AE1216" s="631">
        <v>0</v>
      </c>
      <c r="AF1216" s="631">
        <v>0</v>
      </c>
      <c r="AG1216" s="631">
        <v>0</v>
      </c>
      <c r="AH1216" s="631">
        <v>0</v>
      </c>
      <c r="AI1216" s="631">
        <v>0</v>
      </c>
      <c r="AJ1216" s="631">
        <v>0</v>
      </c>
      <c r="AK1216" s="631">
        <v>0</v>
      </c>
      <c r="AL1216" s="631">
        <v>0</v>
      </c>
      <c r="AM1216" s="631">
        <v>0</v>
      </c>
      <c r="AN1216" s="631">
        <v>0</v>
      </c>
      <c r="AO1216" s="631">
        <v>0</v>
      </c>
      <c r="AP1216" s="631">
        <v>0</v>
      </c>
      <c r="AQ1216" s="631">
        <v>0</v>
      </c>
      <c r="AR1216" s="631">
        <v>0</v>
      </c>
      <c r="AS1216" s="631">
        <v>0</v>
      </c>
      <c r="AT1216" s="631">
        <v>0</v>
      </c>
      <c r="AU1216" s="631">
        <v>0</v>
      </c>
      <c r="AV1216" s="631">
        <v>0</v>
      </c>
      <c r="AW1216" s="613">
        <f t="shared" si="13810"/>
        <v>0</v>
      </c>
      <c r="AX1216" s="645">
        <f t="shared" si="13791"/>
        <v>0</v>
      </c>
      <c r="AY1216" s="656" t="e">
        <f t="shared" si="13792"/>
        <v>#DIV/0!</v>
      </c>
      <c r="AZ1216" s="591"/>
    </row>
    <row r="1217" spans="1:52">
      <c r="A1217" s="590"/>
      <c r="B1217" s="629" t="s">
        <v>278</v>
      </c>
      <c r="C1217" s="629" t="s">
        <v>1367</v>
      </c>
      <c r="D1217" s="630" t="s">
        <v>1368</v>
      </c>
      <c r="E1217" s="643"/>
      <c r="F1217" s="643"/>
      <c r="G1217" s="631"/>
      <c r="H1217" s="632">
        <f>+H1218+H1220+H1222</f>
        <v>628432.1161598491</v>
      </c>
      <c r="I1217" s="632">
        <f t="shared" si="14225"/>
        <v>628432.1161598491</v>
      </c>
      <c r="J1217" s="631">
        <v>0</v>
      </c>
      <c r="K1217" s="631">
        <v>0</v>
      </c>
      <c r="L1217" s="631">
        <v>0</v>
      </c>
      <c r="M1217" s="631">
        <v>0</v>
      </c>
      <c r="N1217" s="631">
        <v>0</v>
      </c>
      <c r="O1217" s="631">
        <v>251372.84646393964</v>
      </c>
      <c r="P1217" s="631">
        <v>0</v>
      </c>
      <c r="Q1217" s="631">
        <v>0</v>
      </c>
      <c r="R1217" s="631">
        <v>0</v>
      </c>
      <c r="S1217" s="631">
        <v>84366.169108734553</v>
      </c>
      <c r="T1217" s="631">
        <v>211542.7754757753</v>
      </c>
      <c r="U1217" s="631">
        <v>62297.361626604106</v>
      </c>
      <c r="V1217" s="631">
        <v>0</v>
      </c>
      <c r="W1217" s="631">
        <v>0</v>
      </c>
      <c r="X1217" s="631">
        <v>0</v>
      </c>
      <c r="Y1217" s="631">
        <v>0</v>
      </c>
      <c r="Z1217" s="631">
        <v>0</v>
      </c>
      <c r="AA1217" s="631">
        <v>0</v>
      </c>
      <c r="AB1217" s="631">
        <v>0</v>
      </c>
      <c r="AC1217" s="631">
        <v>0</v>
      </c>
      <c r="AD1217" s="631">
        <v>0</v>
      </c>
      <c r="AE1217" s="631">
        <v>0</v>
      </c>
      <c r="AF1217" s="631">
        <v>0</v>
      </c>
      <c r="AG1217" s="631">
        <v>0</v>
      </c>
      <c r="AH1217" s="631">
        <v>18852.963484795473</v>
      </c>
      <c r="AI1217" s="631"/>
      <c r="AJ1217" s="631">
        <v>0</v>
      </c>
      <c r="AK1217" s="631">
        <v>0</v>
      </c>
      <c r="AL1217" s="631">
        <v>0</v>
      </c>
      <c r="AM1217" s="631">
        <v>0</v>
      </c>
      <c r="AN1217" s="631">
        <v>0</v>
      </c>
      <c r="AO1217" s="631">
        <v>0</v>
      </c>
      <c r="AP1217" s="631">
        <v>0</v>
      </c>
      <c r="AQ1217" s="631">
        <v>0</v>
      </c>
      <c r="AR1217" s="631">
        <v>0</v>
      </c>
      <c r="AS1217" s="631">
        <v>0</v>
      </c>
      <c r="AT1217" s="631">
        <v>0</v>
      </c>
      <c r="AU1217" s="631">
        <v>0</v>
      </c>
      <c r="AV1217" s="631">
        <v>0</v>
      </c>
      <c r="AW1217" s="613">
        <f t="shared" si="13810"/>
        <v>628432.1161598491</v>
      </c>
      <c r="AX1217" s="645">
        <f t="shared" si="13791"/>
        <v>0</v>
      </c>
      <c r="AY1217" s="656">
        <f t="shared" si="13792"/>
        <v>0</v>
      </c>
      <c r="AZ1217" s="591"/>
    </row>
    <row r="1218" spans="1:52">
      <c r="A1218" s="590"/>
      <c r="B1218" s="646" t="s">
        <v>305</v>
      </c>
      <c r="C1218" s="646" t="s">
        <v>1369</v>
      </c>
      <c r="D1218" s="647" t="s">
        <v>1370</v>
      </c>
      <c r="E1218" s="648"/>
      <c r="F1218" s="648"/>
      <c r="G1218" s="649"/>
      <c r="H1218" s="650">
        <v>208089.25381780212</v>
      </c>
      <c r="I1218" s="650">
        <f t="shared" si="14225"/>
        <v>208089.25381780209</v>
      </c>
      <c r="J1218" s="649">
        <v>0</v>
      </c>
      <c r="K1218" s="649">
        <v>0</v>
      </c>
      <c r="L1218" s="649">
        <v>0</v>
      </c>
      <c r="M1218" s="649">
        <v>0</v>
      </c>
      <c r="N1218" s="649">
        <v>0</v>
      </c>
      <c r="O1218" s="649">
        <f t="shared" ref="O1218" si="14226">+O1219*H1218</f>
        <v>83235.701527120851</v>
      </c>
      <c r="P1218" s="649">
        <f t="shared" ref="P1218" si="14227">((P1219*$H1218)-((P1219*$H1218*$E1219)+(P1219*$H1218*$F1219)))</f>
        <v>0</v>
      </c>
      <c r="Q1218" s="649">
        <f t="shared" ref="Q1218" si="14228">((Q1219*$H1218)-((Q1219*$H1218*$E1219)+(Q1219*$H1218*$F1219)))</f>
        <v>0</v>
      </c>
      <c r="R1218" s="649">
        <f t="shared" ref="R1218" si="14229">((R1219*$H1218)-((R1219*$H1218*$E1219)+(R1219*$H1218*$F1219)))</f>
        <v>0</v>
      </c>
      <c r="S1218" s="649">
        <f t="shared" ref="S1218" si="14230">((S1219*$H1218)-((S1219*$H1218*$E1219)+(S1219*$H1218*$F1219)))</f>
        <v>66380.471967878868</v>
      </c>
      <c r="T1218" s="649">
        <f t="shared" ref="T1218" si="14231">((T1219*$H1218)-((T1219*$H1218*$E1219)+(T1219*$H1218*$F1219)))</f>
        <v>48068.61763191229</v>
      </c>
      <c r="U1218" s="649">
        <f t="shared" ref="U1218" si="14232">((U1219*$H1218)-((U1219*$H1218*$E1219)+(U1219*$H1218*$F1219)))</f>
        <v>0</v>
      </c>
      <c r="V1218" s="649">
        <f t="shared" ref="V1218" si="14233">((V1219*$H1218)-((V1219*$H1218*$E1219)+(V1219*$H1218*$F1219)))</f>
        <v>0</v>
      </c>
      <c r="W1218" s="649">
        <f t="shared" ref="W1218" si="14234">((W1219*$H1218)-((W1219*$H1218*$E1219)+(W1219*$H1218*$F1219)))</f>
        <v>0</v>
      </c>
      <c r="X1218" s="649">
        <f t="shared" ref="X1218" si="14235">((X1219*$H1218)-((X1219*$H1218*$E1219)+(X1219*$H1218*$F1219)))</f>
        <v>0</v>
      </c>
      <c r="Y1218" s="649">
        <f t="shared" ref="Y1218" si="14236">((Y1219*$H1218)-((Y1219*$H1218*$E1219)+(Y1219*$H1218*$F1219)))</f>
        <v>0</v>
      </c>
      <c r="Z1218" s="649">
        <f t="shared" ref="Z1218" si="14237">((Z1219*$H1218)-((Z1219*$H1218*$E1219)+(Z1219*$H1218*$F1219)))</f>
        <v>0</v>
      </c>
      <c r="AA1218" s="649">
        <f t="shared" ref="AA1218" si="14238">((AA1219*$H1218)-((AA1219*$H1218*$E1219)+(AA1219*$H1218*$F1219)))</f>
        <v>0</v>
      </c>
      <c r="AB1218" s="649">
        <f t="shared" ref="AB1218" si="14239">((AB1219*$H1218)-((AB1219*$H1218*$E1219)+(AB1219*$H1218*$F1219)))</f>
        <v>0</v>
      </c>
      <c r="AC1218" s="649">
        <f t="shared" ref="AC1218" si="14240">((AC1219*$H1218)-((AC1219*$H1218*$E1219)+(AC1219*$H1218*$F1219)))</f>
        <v>0</v>
      </c>
      <c r="AD1218" s="649">
        <f t="shared" ref="AD1218" si="14241">((AD1219*$H1218)-((AD1219*$H1218*$E1219)+(AD1219*$H1218*$F1219)))</f>
        <v>0</v>
      </c>
      <c r="AE1218" s="649">
        <f t="shared" ref="AE1218" si="14242">((AE1219*$H1218)-((AE1219*$H1218*$E1219)+(AE1219*$H1218*$F1219)))</f>
        <v>0</v>
      </c>
      <c r="AF1218" s="649">
        <f t="shared" ref="AF1218" si="14243">((AF1219*$H1218)-((AF1219*$H1218*$E1219)+(AF1219*$H1218*$F1219)))</f>
        <v>0</v>
      </c>
      <c r="AG1218" s="649">
        <f t="shared" ref="AG1218" si="14244">((AG1219*$H1218)-((AG1219*$H1218*$E1219)+(AG1219*$H1218*$F1219)))</f>
        <v>0</v>
      </c>
      <c r="AH1218" s="649">
        <f>+AH1219*H1218</f>
        <v>10404.462690890106</v>
      </c>
      <c r="AI1218" s="649">
        <f t="shared" ref="AI1218" si="14245">+AI1219*H1218</f>
        <v>0</v>
      </c>
      <c r="AJ1218" s="649">
        <v>0</v>
      </c>
      <c r="AK1218" s="649">
        <v>0</v>
      </c>
      <c r="AL1218" s="649">
        <v>0</v>
      </c>
      <c r="AM1218" s="649">
        <v>0</v>
      </c>
      <c r="AN1218" s="649">
        <v>0</v>
      </c>
      <c r="AO1218" s="649">
        <v>0</v>
      </c>
      <c r="AP1218" s="649">
        <v>0</v>
      </c>
      <c r="AQ1218" s="649">
        <v>0</v>
      </c>
      <c r="AR1218" s="649">
        <v>0</v>
      </c>
      <c r="AS1218" s="649">
        <v>0</v>
      </c>
      <c r="AT1218" s="649">
        <v>0</v>
      </c>
      <c r="AU1218" s="649">
        <v>0</v>
      </c>
      <c r="AV1218" s="649">
        <v>0</v>
      </c>
      <c r="AW1218" s="613">
        <f t="shared" si="13810"/>
        <v>208089.25381780209</v>
      </c>
      <c r="AX1218" s="645">
        <f t="shared" si="13791"/>
        <v>0</v>
      </c>
      <c r="AY1218" s="656">
        <f t="shared" si="13792"/>
        <v>0</v>
      </c>
      <c r="AZ1218" s="591"/>
    </row>
    <row r="1219" spans="1:52" s="314" customFormat="1">
      <c r="A1219" s="642"/>
      <c r="B1219" s="636"/>
      <c r="C1219" s="636"/>
      <c r="D1219" s="651"/>
      <c r="E1219" s="652">
        <v>0.4</v>
      </c>
      <c r="F1219" s="652">
        <v>0.05</v>
      </c>
      <c r="G1219" s="653"/>
      <c r="H1219" s="640"/>
      <c r="I1219" s="640">
        <f t="shared" si="14225"/>
        <v>1.45</v>
      </c>
      <c r="J1219" s="658">
        <v>0</v>
      </c>
      <c r="K1219" s="658">
        <v>0</v>
      </c>
      <c r="L1219" s="658">
        <v>0</v>
      </c>
      <c r="M1219" s="658">
        <v>0</v>
      </c>
      <c r="N1219" s="658">
        <v>0</v>
      </c>
      <c r="O1219" s="658">
        <v>0.4</v>
      </c>
      <c r="P1219" s="658">
        <v>0</v>
      </c>
      <c r="Q1219" s="658">
        <v>0</v>
      </c>
      <c r="R1219" s="658">
        <v>0</v>
      </c>
      <c r="S1219" s="658">
        <v>0.57999999999999996</v>
      </c>
      <c r="T1219" s="658">
        <v>0.42000000000000004</v>
      </c>
      <c r="U1219" s="658">
        <v>0</v>
      </c>
      <c r="V1219" s="658">
        <v>0</v>
      </c>
      <c r="W1219" s="658">
        <v>0</v>
      </c>
      <c r="X1219" s="658">
        <v>0</v>
      </c>
      <c r="Y1219" s="658">
        <v>0</v>
      </c>
      <c r="Z1219" s="658">
        <v>0</v>
      </c>
      <c r="AA1219" s="658">
        <v>0</v>
      </c>
      <c r="AB1219" s="658">
        <v>0</v>
      </c>
      <c r="AC1219" s="658">
        <v>0</v>
      </c>
      <c r="AD1219" s="658">
        <v>0</v>
      </c>
      <c r="AE1219" s="658">
        <v>0</v>
      </c>
      <c r="AF1219" s="658">
        <v>0</v>
      </c>
      <c r="AG1219" s="658">
        <v>0</v>
      </c>
      <c r="AH1219" s="658">
        <v>0.05</v>
      </c>
      <c r="AI1219" s="658">
        <v>0</v>
      </c>
      <c r="AJ1219" s="658">
        <v>0</v>
      </c>
      <c r="AK1219" s="658">
        <v>0</v>
      </c>
      <c r="AL1219" s="658">
        <v>0</v>
      </c>
      <c r="AM1219" s="658">
        <v>0</v>
      </c>
      <c r="AN1219" s="658">
        <v>0</v>
      </c>
      <c r="AO1219" s="658">
        <v>0</v>
      </c>
      <c r="AP1219" s="658">
        <v>0</v>
      </c>
      <c r="AQ1219" s="658">
        <v>0</v>
      </c>
      <c r="AR1219" s="658">
        <v>0</v>
      </c>
      <c r="AS1219" s="658">
        <v>0</v>
      </c>
      <c r="AT1219" s="658">
        <v>0</v>
      </c>
      <c r="AU1219" s="658">
        <v>0</v>
      </c>
      <c r="AV1219" s="658">
        <v>0</v>
      </c>
      <c r="AW1219" s="613">
        <f t="shared" si="13810"/>
        <v>1.45</v>
      </c>
      <c r="AX1219" s="645">
        <f t="shared" si="13791"/>
        <v>1.45</v>
      </c>
      <c r="AY1219" s="656" t="e">
        <f t="shared" si="13792"/>
        <v>#DIV/0!</v>
      </c>
      <c r="AZ1219" s="661"/>
    </row>
    <row r="1220" spans="1:52">
      <c r="A1220" s="590"/>
      <c r="B1220" s="646" t="s">
        <v>305</v>
      </c>
      <c r="C1220" s="646" t="s">
        <v>1371</v>
      </c>
      <c r="D1220" s="647" t="s">
        <v>1372</v>
      </c>
      <c r="E1220" s="648"/>
      <c r="F1220" s="648"/>
      <c r="G1220" s="649"/>
      <c r="H1220" s="650">
        <v>210146.58294965167</v>
      </c>
      <c r="I1220" s="650">
        <f t="shared" si="14225"/>
        <v>210146.58294965167</v>
      </c>
      <c r="J1220" s="649">
        <v>0</v>
      </c>
      <c r="K1220" s="649">
        <v>0</v>
      </c>
      <c r="L1220" s="649">
        <v>0</v>
      </c>
      <c r="M1220" s="649">
        <v>0</v>
      </c>
      <c r="N1220" s="649">
        <v>0</v>
      </c>
      <c r="O1220" s="649">
        <f t="shared" ref="O1220" si="14246">+O1221*H1220</f>
        <v>84058.63317986067</v>
      </c>
      <c r="P1220" s="649">
        <f t="shared" ref="P1220" si="14247">((P1221*$H1220)-((P1221*$H1220*$E1221)+(P1221*$H1220*$F1221)))</f>
        <v>0</v>
      </c>
      <c r="Q1220" s="649">
        <f t="shared" ref="Q1220" si="14248">((Q1221*$H1220)-((Q1221*$H1220*$E1221)+(Q1221*$H1220*$F1221)))</f>
        <v>0</v>
      </c>
      <c r="R1220" s="649">
        <f t="shared" ref="R1220" si="14249">((R1221*$H1220)-((R1221*$H1220*$E1221)+(R1221*$H1220*$F1221)))</f>
        <v>0</v>
      </c>
      <c r="S1220" s="649">
        <f t="shared" ref="S1220" si="14250">((S1221*$H1220)-((S1221*$H1220*$E1221)+(S1221*$H1220*$F1221)))</f>
        <v>15025.480680900095</v>
      </c>
      <c r="T1220" s="649">
        <f t="shared" ref="T1220" si="14251">((T1221*$H1220)-((T1221*$H1220*$E1221)+(T1221*$H1220*$F1221)))</f>
        <v>80906.434435615884</v>
      </c>
      <c r="U1220" s="649">
        <f t="shared" ref="U1220" si="14252">((U1221*$H1220)-((U1221*$H1220*$E1221)+(U1221*$H1220*$F1221)))</f>
        <v>19648.705505792437</v>
      </c>
      <c r="V1220" s="649">
        <f t="shared" ref="V1220" si="14253">((V1221*$H1220)-((V1221*$H1220*$E1221)+(V1221*$H1220*$F1221)))</f>
        <v>0</v>
      </c>
      <c r="W1220" s="649">
        <f t="shared" ref="W1220" si="14254">((W1221*$H1220)-((W1221*$H1220*$E1221)+(W1221*$H1220*$F1221)))</f>
        <v>0</v>
      </c>
      <c r="X1220" s="649">
        <f t="shared" ref="X1220" si="14255">((X1221*$H1220)-((X1221*$H1220*$E1221)+(X1221*$H1220*$F1221)))</f>
        <v>0</v>
      </c>
      <c r="Y1220" s="649">
        <f t="shared" ref="Y1220" si="14256">((Y1221*$H1220)-((Y1221*$H1220*$E1221)+(Y1221*$H1220*$F1221)))</f>
        <v>0</v>
      </c>
      <c r="Z1220" s="649">
        <f t="shared" ref="Z1220" si="14257">((Z1221*$H1220)-((Z1221*$H1220*$E1221)+(Z1221*$H1220*$F1221)))</f>
        <v>0</v>
      </c>
      <c r="AA1220" s="649">
        <f t="shared" ref="AA1220" si="14258">((AA1221*$H1220)-((AA1221*$H1220*$E1221)+(AA1221*$H1220*$F1221)))</f>
        <v>0</v>
      </c>
      <c r="AB1220" s="649">
        <f t="shared" ref="AB1220" si="14259">((AB1221*$H1220)-((AB1221*$H1220*$E1221)+(AB1221*$H1220*$F1221)))</f>
        <v>0</v>
      </c>
      <c r="AC1220" s="649">
        <f t="shared" ref="AC1220" si="14260">((AC1221*$H1220)-((AC1221*$H1220*$E1221)+(AC1221*$H1220*$F1221)))</f>
        <v>0</v>
      </c>
      <c r="AD1220" s="649">
        <f t="shared" ref="AD1220" si="14261">((AD1221*$H1220)-((AD1221*$H1220*$E1221)+(AD1221*$H1220*$F1221)))</f>
        <v>0</v>
      </c>
      <c r="AE1220" s="649">
        <f t="shared" ref="AE1220" si="14262">((AE1221*$H1220)-((AE1221*$H1220*$E1221)+(AE1221*$H1220*$F1221)))</f>
        <v>0</v>
      </c>
      <c r="AF1220" s="649">
        <f t="shared" ref="AF1220" si="14263">((AF1221*$H1220)-((AF1221*$H1220*$E1221)+(AF1221*$H1220*$F1221)))</f>
        <v>0</v>
      </c>
      <c r="AG1220" s="649">
        <f t="shared" ref="AG1220" si="14264">((AG1221*$H1220)-((AG1221*$H1220*$E1221)+(AG1221*$H1220*$F1221)))</f>
        <v>0</v>
      </c>
      <c r="AH1220" s="649">
        <f>+AH1221*H1220</f>
        <v>10507.329147482584</v>
      </c>
      <c r="AI1220" s="649">
        <f t="shared" ref="AI1220" si="14265">+AI1221*H1220</f>
        <v>0</v>
      </c>
      <c r="AJ1220" s="649">
        <v>0</v>
      </c>
      <c r="AK1220" s="649">
        <v>0</v>
      </c>
      <c r="AL1220" s="649">
        <v>0</v>
      </c>
      <c r="AM1220" s="649">
        <v>0</v>
      </c>
      <c r="AN1220" s="649">
        <v>0</v>
      </c>
      <c r="AO1220" s="649">
        <v>0</v>
      </c>
      <c r="AP1220" s="649">
        <v>0</v>
      </c>
      <c r="AQ1220" s="649">
        <v>0</v>
      </c>
      <c r="AR1220" s="649">
        <v>0</v>
      </c>
      <c r="AS1220" s="649">
        <v>0</v>
      </c>
      <c r="AT1220" s="649">
        <v>0</v>
      </c>
      <c r="AU1220" s="649">
        <v>0</v>
      </c>
      <c r="AV1220" s="649">
        <v>0</v>
      </c>
      <c r="AW1220" s="613">
        <f t="shared" si="13810"/>
        <v>210146.58294965167</v>
      </c>
      <c r="AX1220" s="645">
        <f t="shared" si="13791"/>
        <v>0</v>
      </c>
      <c r="AY1220" s="656">
        <f t="shared" si="13792"/>
        <v>0</v>
      </c>
      <c r="AZ1220" s="591"/>
    </row>
    <row r="1221" spans="1:52" s="314" customFormat="1">
      <c r="A1221" s="642"/>
      <c r="B1221" s="636"/>
      <c r="C1221" s="636"/>
      <c r="D1221" s="651"/>
      <c r="E1221" s="652">
        <v>0.4</v>
      </c>
      <c r="F1221" s="652">
        <v>0.05</v>
      </c>
      <c r="G1221" s="653"/>
      <c r="H1221" s="640"/>
      <c r="I1221" s="640">
        <f t="shared" si="14225"/>
        <v>1.45</v>
      </c>
      <c r="J1221" s="658">
        <v>0</v>
      </c>
      <c r="K1221" s="658">
        <v>0</v>
      </c>
      <c r="L1221" s="658">
        <v>0</v>
      </c>
      <c r="M1221" s="658">
        <v>0</v>
      </c>
      <c r="N1221" s="658">
        <v>0</v>
      </c>
      <c r="O1221" s="658">
        <v>0.4</v>
      </c>
      <c r="P1221" s="658">
        <v>0</v>
      </c>
      <c r="Q1221" s="658">
        <v>0</v>
      </c>
      <c r="R1221" s="658">
        <v>0</v>
      </c>
      <c r="S1221" s="658">
        <v>0.13</v>
      </c>
      <c r="T1221" s="658">
        <v>0.7</v>
      </c>
      <c r="U1221" s="658">
        <v>0.17000000000000004</v>
      </c>
      <c r="V1221" s="658">
        <v>0</v>
      </c>
      <c r="W1221" s="658">
        <v>0</v>
      </c>
      <c r="X1221" s="658">
        <v>0</v>
      </c>
      <c r="Y1221" s="658">
        <v>0</v>
      </c>
      <c r="Z1221" s="658">
        <v>0</v>
      </c>
      <c r="AA1221" s="658">
        <v>0</v>
      </c>
      <c r="AB1221" s="658">
        <v>0</v>
      </c>
      <c r="AC1221" s="658">
        <v>0</v>
      </c>
      <c r="AD1221" s="658">
        <v>0</v>
      </c>
      <c r="AE1221" s="658">
        <v>0</v>
      </c>
      <c r="AF1221" s="658">
        <v>0</v>
      </c>
      <c r="AG1221" s="658">
        <v>0</v>
      </c>
      <c r="AH1221" s="658">
        <v>0.05</v>
      </c>
      <c r="AI1221" s="658">
        <v>0</v>
      </c>
      <c r="AJ1221" s="658">
        <v>0</v>
      </c>
      <c r="AK1221" s="658">
        <v>0</v>
      </c>
      <c r="AL1221" s="658">
        <v>0</v>
      </c>
      <c r="AM1221" s="658">
        <v>0</v>
      </c>
      <c r="AN1221" s="658">
        <v>0</v>
      </c>
      <c r="AO1221" s="658">
        <v>0</v>
      </c>
      <c r="AP1221" s="658">
        <v>0</v>
      </c>
      <c r="AQ1221" s="658">
        <v>0</v>
      </c>
      <c r="AR1221" s="658">
        <v>0</v>
      </c>
      <c r="AS1221" s="658">
        <v>0</v>
      </c>
      <c r="AT1221" s="658">
        <v>0</v>
      </c>
      <c r="AU1221" s="658">
        <v>0</v>
      </c>
      <c r="AV1221" s="658">
        <v>0</v>
      </c>
      <c r="AW1221" s="613">
        <f t="shared" si="13810"/>
        <v>1.45</v>
      </c>
      <c r="AX1221" s="645">
        <f t="shared" si="13791"/>
        <v>1.45</v>
      </c>
      <c r="AY1221" s="656" t="e">
        <f t="shared" si="13792"/>
        <v>#DIV/0!</v>
      </c>
      <c r="AZ1221" s="661"/>
    </row>
    <row r="1222" spans="1:52">
      <c r="A1222" s="590"/>
      <c r="B1222" s="646" t="s">
        <v>305</v>
      </c>
      <c r="C1222" s="646" t="s">
        <v>1373</v>
      </c>
      <c r="D1222" s="647" t="s">
        <v>1374</v>
      </c>
      <c r="E1222" s="648"/>
      <c r="F1222" s="648"/>
      <c r="G1222" s="649"/>
      <c r="H1222" s="650">
        <v>210196.27939239528</v>
      </c>
      <c r="I1222" s="650">
        <f t="shared" si="14225"/>
        <v>210196.27939239528</v>
      </c>
      <c r="J1222" s="649">
        <v>0</v>
      </c>
      <c r="K1222" s="649">
        <v>0</v>
      </c>
      <c r="L1222" s="649">
        <v>0</v>
      </c>
      <c r="M1222" s="649">
        <v>0</v>
      </c>
      <c r="N1222" s="649">
        <v>0</v>
      </c>
      <c r="O1222" s="649">
        <f t="shared" ref="O1222" si="14266">+O1223*H1222</f>
        <v>84078.51175695812</v>
      </c>
      <c r="P1222" s="649">
        <f t="shared" ref="P1222" si="14267">((P1223*$H1222)-((P1223*$H1222*$E1223)+(P1223*$H1222*$F1223)))</f>
        <v>0</v>
      </c>
      <c r="Q1222" s="649">
        <f t="shared" ref="Q1222" si="14268">((Q1223*$H1222)-((Q1223*$H1222*$E1223)+(Q1223*$H1222*$F1223)))</f>
        <v>0</v>
      </c>
      <c r="R1222" s="649">
        <f t="shared" ref="R1222" si="14269">((R1223*$H1222)-((R1223*$H1222*$E1223)+(R1223*$H1222*$F1223)))</f>
        <v>0</v>
      </c>
      <c r="S1222" s="649">
        <f t="shared" ref="S1222" si="14270">((S1223*$H1222)-((S1223*$H1222*$E1223)+(S1223*$H1222*$F1223)))</f>
        <v>0</v>
      </c>
      <c r="T1222" s="649">
        <f t="shared" ref="T1222" si="14271">((T1223*$H1222)-((T1223*$H1222*$E1223)+(T1223*$H1222*$F1223)))</f>
        <v>75145.169882781309</v>
      </c>
      <c r="U1222" s="649">
        <f t="shared" ref="U1222" si="14272">((U1223*$H1222)-((U1223*$H1222*$E1223)+(U1223*$H1222*$F1223)))</f>
        <v>40462.783783036088</v>
      </c>
      <c r="V1222" s="649">
        <f t="shared" ref="V1222" si="14273">((V1223*$H1222)-((V1223*$H1222*$E1223)+(V1223*$H1222*$F1223)))</f>
        <v>0</v>
      </c>
      <c r="W1222" s="649">
        <f t="shared" ref="W1222" si="14274">((W1223*$H1222)-((W1223*$H1222*$E1223)+(W1223*$H1222*$F1223)))</f>
        <v>0</v>
      </c>
      <c r="X1222" s="649">
        <f t="shared" ref="X1222" si="14275">((X1223*$H1222)-((X1223*$H1222*$E1223)+(X1223*$H1222*$F1223)))</f>
        <v>0</v>
      </c>
      <c r="Y1222" s="649">
        <f t="shared" ref="Y1222" si="14276">((Y1223*$H1222)-((Y1223*$H1222*$E1223)+(Y1223*$H1222*$F1223)))</f>
        <v>0</v>
      </c>
      <c r="Z1222" s="649">
        <f t="shared" ref="Z1222" si="14277">((Z1223*$H1222)-((Z1223*$H1222*$E1223)+(Z1223*$H1222*$F1223)))</f>
        <v>0</v>
      </c>
      <c r="AA1222" s="649">
        <f t="shared" ref="AA1222" si="14278">((AA1223*$H1222)-((AA1223*$H1222*$E1223)+(AA1223*$H1222*$F1223)))</f>
        <v>0</v>
      </c>
      <c r="AB1222" s="649">
        <f t="shared" ref="AB1222" si="14279">((AB1223*$H1222)-((AB1223*$H1222*$E1223)+(AB1223*$H1222*$F1223)))</f>
        <v>0</v>
      </c>
      <c r="AC1222" s="649">
        <f t="shared" ref="AC1222" si="14280">((AC1223*$H1222)-((AC1223*$H1222*$E1223)+(AC1223*$H1222*$F1223)))</f>
        <v>0</v>
      </c>
      <c r="AD1222" s="649">
        <f t="shared" ref="AD1222" si="14281">((AD1223*$H1222)-((AD1223*$H1222*$E1223)+(AD1223*$H1222*$F1223)))</f>
        <v>0</v>
      </c>
      <c r="AE1222" s="649">
        <f t="shared" ref="AE1222" si="14282">((AE1223*$H1222)-((AE1223*$H1222*$E1223)+(AE1223*$H1222*$F1223)))</f>
        <v>0</v>
      </c>
      <c r="AF1222" s="649">
        <f t="shared" ref="AF1222" si="14283">((AF1223*$H1222)-((AF1223*$H1222*$E1223)+(AF1223*$H1222*$F1223)))</f>
        <v>0</v>
      </c>
      <c r="AG1222" s="649">
        <f t="shared" ref="AG1222" si="14284">((AG1223*$H1222)-((AG1223*$H1222*$E1223)+(AG1223*$H1222*$F1223)))</f>
        <v>0</v>
      </c>
      <c r="AH1222" s="649">
        <f>+AH1223*H1222</f>
        <v>10509.813969619765</v>
      </c>
      <c r="AI1222" s="649">
        <f t="shared" ref="AI1222" si="14285">+AI1223*H1222</f>
        <v>0</v>
      </c>
      <c r="AJ1222" s="649">
        <v>0</v>
      </c>
      <c r="AK1222" s="649">
        <v>0</v>
      </c>
      <c r="AL1222" s="649">
        <v>0</v>
      </c>
      <c r="AM1222" s="649">
        <v>0</v>
      </c>
      <c r="AN1222" s="649">
        <v>0</v>
      </c>
      <c r="AO1222" s="649">
        <v>0</v>
      </c>
      <c r="AP1222" s="649">
        <v>0</v>
      </c>
      <c r="AQ1222" s="649">
        <v>0</v>
      </c>
      <c r="AR1222" s="649">
        <v>0</v>
      </c>
      <c r="AS1222" s="649">
        <v>0</v>
      </c>
      <c r="AT1222" s="649">
        <v>0</v>
      </c>
      <c r="AU1222" s="649">
        <v>0</v>
      </c>
      <c r="AV1222" s="649">
        <v>0</v>
      </c>
      <c r="AW1222" s="613">
        <f t="shared" si="13810"/>
        <v>210196.27939239528</v>
      </c>
      <c r="AX1222" s="645">
        <f t="shared" si="13791"/>
        <v>0</v>
      </c>
      <c r="AY1222" s="656">
        <f t="shared" si="13792"/>
        <v>0</v>
      </c>
      <c r="AZ1222" s="591"/>
    </row>
    <row r="1223" spans="1:52" s="314" customFormat="1">
      <c r="A1223" s="642"/>
      <c r="B1223" s="636"/>
      <c r="C1223" s="636"/>
      <c r="D1223" s="651"/>
      <c r="E1223" s="652">
        <v>0.4</v>
      </c>
      <c r="F1223" s="652">
        <v>0.05</v>
      </c>
      <c r="G1223" s="653"/>
      <c r="H1223" s="640"/>
      <c r="I1223" s="640">
        <f t="shared" si="14225"/>
        <v>1.45</v>
      </c>
      <c r="J1223" s="658">
        <v>0</v>
      </c>
      <c r="K1223" s="658">
        <v>0</v>
      </c>
      <c r="L1223" s="658">
        <v>0</v>
      </c>
      <c r="M1223" s="658">
        <v>0</v>
      </c>
      <c r="N1223" s="658">
        <v>0</v>
      </c>
      <c r="O1223" s="658">
        <v>0.4</v>
      </c>
      <c r="P1223" s="658">
        <v>0</v>
      </c>
      <c r="Q1223" s="658">
        <v>0</v>
      </c>
      <c r="R1223" s="658">
        <v>0</v>
      </c>
      <c r="S1223" s="658">
        <v>0</v>
      </c>
      <c r="T1223" s="658">
        <v>0.65</v>
      </c>
      <c r="U1223" s="658">
        <v>0.35</v>
      </c>
      <c r="V1223" s="658">
        <v>0</v>
      </c>
      <c r="W1223" s="658">
        <v>0</v>
      </c>
      <c r="X1223" s="658">
        <v>0</v>
      </c>
      <c r="Y1223" s="658">
        <v>0</v>
      </c>
      <c r="Z1223" s="658">
        <v>0</v>
      </c>
      <c r="AA1223" s="658">
        <v>0</v>
      </c>
      <c r="AB1223" s="658">
        <v>0</v>
      </c>
      <c r="AC1223" s="658">
        <v>0</v>
      </c>
      <c r="AD1223" s="658">
        <v>0</v>
      </c>
      <c r="AE1223" s="658">
        <v>0</v>
      </c>
      <c r="AF1223" s="658">
        <v>0</v>
      </c>
      <c r="AG1223" s="658">
        <v>0</v>
      </c>
      <c r="AH1223" s="658">
        <v>0.05</v>
      </c>
      <c r="AI1223" s="658">
        <v>0</v>
      </c>
      <c r="AJ1223" s="658">
        <v>0</v>
      </c>
      <c r="AK1223" s="658">
        <v>0</v>
      </c>
      <c r="AL1223" s="658">
        <v>0</v>
      </c>
      <c r="AM1223" s="658">
        <v>0</v>
      </c>
      <c r="AN1223" s="658">
        <v>0</v>
      </c>
      <c r="AO1223" s="658">
        <v>0</v>
      </c>
      <c r="AP1223" s="658">
        <v>0</v>
      </c>
      <c r="AQ1223" s="658">
        <v>0</v>
      </c>
      <c r="AR1223" s="658">
        <v>0</v>
      </c>
      <c r="AS1223" s="658">
        <v>0</v>
      </c>
      <c r="AT1223" s="658">
        <v>0</v>
      </c>
      <c r="AU1223" s="658">
        <v>0</v>
      </c>
      <c r="AV1223" s="658">
        <v>0</v>
      </c>
      <c r="AW1223" s="613">
        <f t="shared" si="13810"/>
        <v>1.45</v>
      </c>
      <c r="AX1223" s="645">
        <f t="shared" si="13791"/>
        <v>1.45</v>
      </c>
      <c r="AY1223" s="656" t="e">
        <f t="shared" si="13792"/>
        <v>#DIV/0!</v>
      </c>
      <c r="AZ1223" s="661"/>
    </row>
    <row r="1224" spans="1:52">
      <c r="A1224" s="590"/>
      <c r="B1224" s="629" t="s">
        <v>278</v>
      </c>
      <c r="C1224" s="629" t="s">
        <v>1375</v>
      </c>
      <c r="D1224" s="630" t="s">
        <v>1376</v>
      </c>
      <c r="E1224" s="643"/>
      <c r="F1224" s="643"/>
      <c r="G1224" s="631"/>
      <c r="H1224" s="632">
        <f>+H1225+H1227+H1229+H1231+H1233+H1235+H1237+H1239+H1241+H1243+H1245+H1247+H1249+H1251+H1253+H1255+H1257+H1259</f>
        <v>2036610.1584570596</v>
      </c>
      <c r="I1224" s="632">
        <f t="shared" si="14225"/>
        <v>2036610.1584570592</v>
      </c>
      <c r="J1224" s="631">
        <v>0</v>
      </c>
      <c r="K1224" s="631">
        <v>0</v>
      </c>
      <c r="L1224" s="631">
        <v>0</v>
      </c>
      <c r="M1224" s="631">
        <v>0</v>
      </c>
      <c r="N1224" s="631">
        <v>0</v>
      </c>
      <c r="O1224" s="631">
        <v>814644.06338282395</v>
      </c>
      <c r="P1224" s="631">
        <v>0</v>
      </c>
      <c r="Q1224" s="631">
        <v>0</v>
      </c>
      <c r="R1224" s="631">
        <v>32009.305909896673</v>
      </c>
      <c r="S1224" s="631">
        <v>41855.273160336175</v>
      </c>
      <c r="T1224" s="631">
        <v>6575.8084690519936</v>
      </c>
      <c r="U1224" s="631">
        <v>67295.51831954447</v>
      </c>
      <c r="V1224" s="631">
        <v>142223.7522662539</v>
      </c>
      <c r="W1224" s="631">
        <v>156774.57922271627</v>
      </c>
      <c r="X1224" s="631">
        <v>150087.51186250566</v>
      </c>
      <c r="Y1224" s="631">
        <v>151573.52683144141</v>
      </c>
      <c r="Z1224" s="631">
        <v>156123.05824536484</v>
      </c>
      <c r="AA1224" s="631">
        <v>112786.46474960567</v>
      </c>
      <c r="AB1224" s="631">
        <v>105144.72601067543</v>
      </c>
      <c r="AC1224" s="631">
        <v>38418.265273131401</v>
      </c>
      <c r="AD1224" s="631">
        <v>0</v>
      </c>
      <c r="AE1224" s="631">
        <v>0</v>
      </c>
      <c r="AF1224" s="631">
        <v>0</v>
      </c>
      <c r="AG1224" s="631">
        <v>0</v>
      </c>
      <c r="AH1224" s="631">
        <v>61098.304753711782</v>
      </c>
      <c r="AI1224" s="631">
        <v>0</v>
      </c>
      <c r="AJ1224" s="631">
        <v>0</v>
      </c>
      <c r="AK1224" s="631">
        <v>0</v>
      </c>
      <c r="AL1224" s="631">
        <v>0</v>
      </c>
      <c r="AM1224" s="631">
        <v>0</v>
      </c>
      <c r="AN1224" s="631">
        <v>0</v>
      </c>
      <c r="AO1224" s="631">
        <v>0</v>
      </c>
      <c r="AP1224" s="631">
        <v>0</v>
      </c>
      <c r="AQ1224" s="631">
        <v>0</v>
      </c>
      <c r="AR1224" s="631">
        <v>0</v>
      </c>
      <c r="AS1224" s="631">
        <v>0</v>
      </c>
      <c r="AT1224" s="631">
        <v>0</v>
      </c>
      <c r="AU1224" s="631">
        <v>0</v>
      </c>
      <c r="AV1224" s="631">
        <v>0</v>
      </c>
      <c r="AW1224" s="613">
        <f t="shared" si="13810"/>
        <v>2036610.1584570592</v>
      </c>
      <c r="AX1224" s="645">
        <f t="shared" si="13791"/>
        <v>0</v>
      </c>
      <c r="AY1224" s="656">
        <f t="shared" si="13792"/>
        <v>0</v>
      </c>
      <c r="AZ1224" s="591"/>
    </row>
    <row r="1225" spans="1:52">
      <c r="A1225" s="590"/>
      <c r="B1225" s="646" t="s">
        <v>305</v>
      </c>
      <c r="C1225" s="646" t="s">
        <v>1377</v>
      </c>
      <c r="D1225" s="647" t="s">
        <v>1378</v>
      </c>
      <c r="E1225" s="648"/>
      <c r="F1225" s="648"/>
      <c r="G1225" s="649"/>
      <c r="H1225" s="650">
        <v>106873.28717934804</v>
      </c>
      <c r="I1225" s="650">
        <f t="shared" si="14225"/>
        <v>106873.28717934804</v>
      </c>
      <c r="J1225" s="649">
        <v>0</v>
      </c>
      <c r="K1225" s="649">
        <v>0</v>
      </c>
      <c r="L1225" s="649">
        <v>0</v>
      </c>
      <c r="M1225" s="649">
        <v>0</v>
      </c>
      <c r="N1225" s="649">
        <v>0</v>
      </c>
      <c r="O1225" s="649">
        <f t="shared" ref="O1225" si="14286">+O1226*H1225</f>
        <v>42749.314871739218</v>
      </c>
      <c r="P1225" s="649">
        <f t="shared" ref="P1225" si="14287">((P1226*$H1225)-((P1226*$H1225*$E1226)+(P1226*$H1225*$F1226)))</f>
        <v>0</v>
      </c>
      <c r="Q1225" s="649">
        <f t="shared" ref="Q1225" si="14288">((Q1226*$H1225)-((Q1226*$H1225*$E1226)+(Q1226*$H1225*$F1226)))</f>
        <v>0</v>
      </c>
      <c r="R1225" s="649">
        <f t="shared" ref="R1225" si="14289">((R1226*$H1225)-((R1226*$H1225*$E1226)+(R1226*$H1225*$F1226)))</f>
        <v>0</v>
      </c>
      <c r="S1225" s="649">
        <f t="shared" ref="S1225" si="14290">((S1226*$H1225)-((S1226*$H1225*$E1226)+(S1226*$H1225*$F1226)))</f>
        <v>0</v>
      </c>
      <c r="T1225" s="649">
        <f t="shared" ref="T1225" si="14291">((T1226*$H1225)-((T1226*$H1225*$E1226)+(T1226*$H1225*$F1226)))</f>
        <v>0</v>
      </c>
      <c r="U1225" s="649">
        <f t="shared" ref="U1225" si="14292">((U1226*$H1225)-((U1226*$H1225*$E1226)+(U1226*$H1225*$F1226)))</f>
        <v>40558.412484562585</v>
      </c>
      <c r="V1225" s="649">
        <f t="shared" ref="V1225" si="14293">((V1226*$H1225)-((V1226*$H1225*$E1226)+(V1226*$H1225*$F1226)))</f>
        <v>18221.895464078843</v>
      </c>
      <c r="W1225" s="649">
        <f t="shared" ref="W1225" si="14294">((W1226*$H1225)-((W1226*$H1225*$E1226)+(W1226*$H1225*$F1226)))</f>
        <v>0</v>
      </c>
      <c r="X1225" s="649">
        <f t="shared" ref="X1225" si="14295">((X1226*$H1225)-((X1226*$H1225*$E1226)+(X1226*$H1225*$F1226)))</f>
        <v>0</v>
      </c>
      <c r="Y1225" s="649">
        <f t="shared" ref="Y1225" si="14296">((Y1226*$H1225)-((Y1226*$H1225*$E1226)+(Y1226*$H1225*$F1226)))</f>
        <v>0</v>
      </c>
      <c r="Z1225" s="649">
        <f t="shared" ref="Z1225" si="14297">((Z1226*$H1225)-((Z1226*$H1225*$E1226)+(Z1226*$H1225*$F1226)))</f>
        <v>0</v>
      </c>
      <c r="AA1225" s="649">
        <f t="shared" ref="AA1225" si="14298">((AA1226*$H1225)-((AA1226*$H1225*$E1226)+(AA1226*$H1225*$F1226)))</f>
        <v>0</v>
      </c>
      <c r="AB1225" s="649">
        <f t="shared" ref="AB1225" si="14299">((AB1226*$H1225)-((AB1226*$H1225*$E1226)+(AB1226*$H1225*$F1226)))</f>
        <v>0</v>
      </c>
      <c r="AC1225" s="649">
        <f t="shared" ref="AC1225" si="14300">((AC1226*$H1225)-((AC1226*$H1225*$E1226)+(AC1226*$H1225*$F1226)))</f>
        <v>0</v>
      </c>
      <c r="AD1225" s="649">
        <f t="shared" ref="AD1225" si="14301">((AD1226*$H1225)-((AD1226*$H1225*$E1226)+(AD1226*$H1225*$F1226)))</f>
        <v>0</v>
      </c>
      <c r="AE1225" s="649">
        <f t="shared" ref="AE1225" si="14302">((AE1226*$H1225)-((AE1226*$H1225*$E1226)+(AE1226*$H1225*$F1226)))</f>
        <v>0</v>
      </c>
      <c r="AF1225" s="649">
        <f t="shared" ref="AF1225" si="14303">((AF1226*$H1225)-((AF1226*$H1225*$E1226)+(AF1226*$H1225*$F1226)))</f>
        <v>0</v>
      </c>
      <c r="AG1225" s="649">
        <f t="shared" ref="AG1225" si="14304">((AG1226*$H1225)-((AG1226*$H1225*$E1226)+(AG1226*$H1225*$F1226)))</f>
        <v>0</v>
      </c>
      <c r="AH1225" s="649">
        <f>+AH1226*H1225</f>
        <v>5343.6643589674022</v>
      </c>
      <c r="AI1225" s="649">
        <f t="shared" ref="AI1225" si="14305">+AI1226*H1225</f>
        <v>0</v>
      </c>
      <c r="AJ1225" s="649">
        <v>0</v>
      </c>
      <c r="AK1225" s="649">
        <v>0</v>
      </c>
      <c r="AL1225" s="649">
        <v>0</v>
      </c>
      <c r="AM1225" s="649">
        <v>0</v>
      </c>
      <c r="AN1225" s="649">
        <v>0</v>
      </c>
      <c r="AO1225" s="649">
        <v>0</v>
      </c>
      <c r="AP1225" s="649">
        <v>0</v>
      </c>
      <c r="AQ1225" s="649">
        <v>0</v>
      </c>
      <c r="AR1225" s="649">
        <v>0</v>
      </c>
      <c r="AS1225" s="649">
        <v>0</v>
      </c>
      <c r="AT1225" s="649">
        <v>0</v>
      </c>
      <c r="AU1225" s="649">
        <v>0</v>
      </c>
      <c r="AV1225" s="649">
        <v>0</v>
      </c>
      <c r="AW1225" s="613">
        <f t="shared" si="13810"/>
        <v>106873.28717934804</v>
      </c>
      <c r="AX1225" s="645">
        <f t="shared" si="13791"/>
        <v>0</v>
      </c>
      <c r="AY1225" s="656">
        <f t="shared" si="13792"/>
        <v>0</v>
      </c>
      <c r="AZ1225" s="591"/>
    </row>
    <row r="1226" spans="1:52" s="314" customFormat="1">
      <c r="A1226" s="642"/>
      <c r="B1226" s="636"/>
      <c r="C1226" s="636"/>
      <c r="D1226" s="651"/>
      <c r="E1226" s="652">
        <v>0.4</v>
      </c>
      <c r="F1226" s="652">
        <v>0.05</v>
      </c>
      <c r="G1226" s="653"/>
      <c r="H1226" s="640"/>
      <c r="I1226" s="640">
        <f t="shared" si="14225"/>
        <v>1.45</v>
      </c>
      <c r="J1226" s="658">
        <v>0</v>
      </c>
      <c r="K1226" s="658">
        <v>0</v>
      </c>
      <c r="L1226" s="658">
        <v>0</v>
      </c>
      <c r="M1226" s="658">
        <v>0</v>
      </c>
      <c r="N1226" s="658">
        <v>0</v>
      </c>
      <c r="O1226" s="658">
        <v>0.4</v>
      </c>
      <c r="P1226" s="658">
        <v>0</v>
      </c>
      <c r="Q1226" s="658">
        <v>0</v>
      </c>
      <c r="R1226" s="658">
        <v>0</v>
      </c>
      <c r="S1226" s="658">
        <v>0</v>
      </c>
      <c r="T1226" s="658">
        <v>0</v>
      </c>
      <c r="U1226" s="658">
        <v>0.69</v>
      </c>
      <c r="V1226" s="658">
        <v>0.31000000000000005</v>
      </c>
      <c r="W1226" s="658">
        <v>0</v>
      </c>
      <c r="X1226" s="658">
        <v>0</v>
      </c>
      <c r="Y1226" s="658">
        <v>0</v>
      </c>
      <c r="Z1226" s="658">
        <v>0</v>
      </c>
      <c r="AA1226" s="658">
        <v>0</v>
      </c>
      <c r="AB1226" s="658">
        <v>0</v>
      </c>
      <c r="AC1226" s="658">
        <v>0</v>
      </c>
      <c r="AD1226" s="658">
        <v>0</v>
      </c>
      <c r="AE1226" s="658">
        <v>0</v>
      </c>
      <c r="AF1226" s="658">
        <v>0</v>
      </c>
      <c r="AG1226" s="658">
        <v>0</v>
      </c>
      <c r="AH1226" s="658">
        <v>0.05</v>
      </c>
      <c r="AI1226" s="658">
        <v>0</v>
      </c>
      <c r="AJ1226" s="658">
        <v>0</v>
      </c>
      <c r="AK1226" s="658">
        <v>0</v>
      </c>
      <c r="AL1226" s="658">
        <v>0</v>
      </c>
      <c r="AM1226" s="658">
        <v>0</v>
      </c>
      <c r="AN1226" s="658">
        <v>0</v>
      </c>
      <c r="AO1226" s="658">
        <v>0</v>
      </c>
      <c r="AP1226" s="658">
        <v>0</v>
      </c>
      <c r="AQ1226" s="658">
        <v>0</v>
      </c>
      <c r="AR1226" s="658">
        <v>0</v>
      </c>
      <c r="AS1226" s="658">
        <v>0</v>
      </c>
      <c r="AT1226" s="658">
        <v>0</v>
      </c>
      <c r="AU1226" s="658">
        <v>0</v>
      </c>
      <c r="AV1226" s="658">
        <v>0</v>
      </c>
      <c r="AW1226" s="613">
        <f t="shared" si="13810"/>
        <v>1.45</v>
      </c>
      <c r="AX1226" s="645">
        <f t="shared" si="13791"/>
        <v>1.45</v>
      </c>
      <c r="AY1226" s="656" t="e">
        <f t="shared" si="13792"/>
        <v>#DIV/0!</v>
      </c>
      <c r="AZ1226" s="661"/>
    </row>
    <row r="1227" spans="1:52">
      <c r="A1227" s="590"/>
      <c r="B1227" s="646" t="s">
        <v>305</v>
      </c>
      <c r="C1227" s="646" t="s">
        <v>1379</v>
      </c>
      <c r="D1227" s="647" t="s">
        <v>1380</v>
      </c>
      <c r="E1227" s="648"/>
      <c r="F1227" s="648"/>
      <c r="G1227" s="649"/>
      <c r="H1227" s="650">
        <v>130352.19025751753</v>
      </c>
      <c r="I1227" s="650">
        <f t="shared" si="14225"/>
        <v>130352.19025751753</v>
      </c>
      <c r="J1227" s="649">
        <v>0</v>
      </c>
      <c r="K1227" s="649">
        <v>0</v>
      </c>
      <c r="L1227" s="649">
        <v>0</v>
      </c>
      <c r="M1227" s="649">
        <v>0</v>
      </c>
      <c r="N1227" s="649">
        <v>0</v>
      </c>
      <c r="O1227" s="649">
        <f t="shared" ref="O1227" si="14306">+O1228*H1227</f>
        <v>52140.876103007016</v>
      </c>
      <c r="P1227" s="649">
        <f t="shared" ref="P1227" si="14307">((P1228*$H1227)-((P1228*$H1227*$E1228)+(P1228*$H1227*$F1228)))</f>
        <v>0</v>
      </c>
      <c r="Q1227" s="649">
        <f t="shared" ref="Q1227" si="14308">((Q1228*$H1227)-((Q1228*$H1227*$E1228)+(Q1228*$H1227*$F1228)))</f>
        <v>0</v>
      </c>
      <c r="R1227" s="649">
        <f t="shared" ref="R1227" si="14309">((R1228*$H1227)-((R1228*$H1227*$E1228)+(R1228*$H1227*$F1228)))</f>
        <v>0</v>
      </c>
      <c r="S1227" s="649">
        <f t="shared" ref="S1227" si="14310">((S1228*$H1227)-((S1228*$H1227*$E1228)+(S1228*$H1227*$F1228)))</f>
        <v>0</v>
      </c>
      <c r="T1227" s="649">
        <f t="shared" ref="T1227" si="14311">((T1228*$H1227)-((T1228*$H1227*$E1228)+(T1228*$H1227*$F1228)))</f>
        <v>0</v>
      </c>
      <c r="U1227" s="649">
        <f t="shared" ref="U1227" si="14312">((U1228*$H1227)-((U1228*$H1227*$E1228)+(U1228*$H1227*$F1228)))</f>
        <v>24375.859578155778</v>
      </c>
      <c r="V1227" s="649">
        <f t="shared" ref="V1227" si="14313">((V1228*$H1227)-((V1228*$H1227*$E1228)+(V1228*$H1227*$F1228)))</f>
        <v>47317.845063478861</v>
      </c>
      <c r="W1227" s="649">
        <f t="shared" ref="W1227" si="14314">((W1228*$H1227)-((W1228*$H1227*$E1228)+(W1228*$H1227*$F1228)))</f>
        <v>0</v>
      </c>
      <c r="X1227" s="649">
        <f t="shared" ref="X1227" si="14315">((X1228*$H1227)-((X1228*$H1227*$E1228)+(X1228*$H1227*$F1228)))</f>
        <v>0</v>
      </c>
      <c r="Y1227" s="649">
        <f t="shared" ref="Y1227" si="14316">((Y1228*$H1227)-((Y1228*$H1227*$E1228)+(Y1228*$H1227*$F1228)))</f>
        <v>0</v>
      </c>
      <c r="Z1227" s="649">
        <f t="shared" ref="Z1227" si="14317">((Z1228*$H1227)-((Z1228*$H1227*$E1228)+(Z1228*$H1227*$F1228)))</f>
        <v>0</v>
      </c>
      <c r="AA1227" s="649">
        <f t="shared" ref="AA1227" si="14318">((AA1228*$H1227)-((AA1228*$H1227*$E1228)+(AA1228*$H1227*$F1228)))</f>
        <v>0</v>
      </c>
      <c r="AB1227" s="649">
        <f t="shared" ref="AB1227" si="14319">((AB1228*$H1227)-((AB1228*$H1227*$E1228)+(AB1228*$H1227*$F1228)))</f>
        <v>0</v>
      </c>
      <c r="AC1227" s="649">
        <f t="shared" ref="AC1227" si="14320">((AC1228*$H1227)-((AC1228*$H1227*$E1228)+(AC1228*$H1227*$F1228)))</f>
        <v>0</v>
      </c>
      <c r="AD1227" s="649">
        <f t="shared" ref="AD1227" si="14321">((AD1228*$H1227)-((AD1228*$H1227*$E1228)+(AD1228*$H1227*$F1228)))</f>
        <v>0</v>
      </c>
      <c r="AE1227" s="649">
        <f t="shared" ref="AE1227" si="14322">((AE1228*$H1227)-((AE1228*$H1227*$E1228)+(AE1228*$H1227*$F1228)))</f>
        <v>0</v>
      </c>
      <c r="AF1227" s="649">
        <f t="shared" ref="AF1227" si="14323">((AF1228*$H1227)-((AF1228*$H1227*$E1228)+(AF1228*$H1227*$F1228)))</f>
        <v>0</v>
      </c>
      <c r="AG1227" s="649">
        <f t="shared" ref="AG1227" si="14324">((AG1228*$H1227)-((AG1228*$H1227*$E1228)+(AG1228*$H1227*$F1228)))</f>
        <v>0</v>
      </c>
      <c r="AH1227" s="649">
        <f>+AH1228*H1227</f>
        <v>6517.609512875877</v>
      </c>
      <c r="AI1227" s="649">
        <f t="shared" ref="AI1227" si="14325">+AI1228*H1227</f>
        <v>0</v>
      </c>
      <c r="AJ1227" s="649">
        <v>0</v>
      </c>
      <c r="AK1227" s="649">
        <v>0</v>
      </c>
      <c r="AL1227" s="649">
        <v>0</v>
      </c>
      <c r="AM1227" s="649">
        <v>0</v>
      </c>
      <c r="AN1227" s="649">
        <v>0</v>
      </c>
      <c r="AO1227" s="649">
        <v>0</v>
      </c>
      <c r="AP1227" s="649">
        <v>0</v>
      </c>
      <c r="AQ1227" s="649">
        <v>0</v>
      </c>
      <c r="AR1227" s="649">
        <v>0</v>
      </c>
      <c r="AS1227" s="649">
        <v>0</v>
      </c>
      <c r="AT1227" s="649">
        <v>0</v>
      </c>
      <c r="AU1227" s="649">
        <v>0</v>
      </c>
      <c r="AV1227" s="649">
        <v>0</v>
      </c>
      <c r="AW1227" s="613">
        <f t="shared" si="13810"/>
        <v>130352.19025751753</v>
      </c>
      <c r="AX1227" s="645">
        <f t="shared" ref="AX1227:AX1290" si="14326">+I1227-H1227</f>
        <v>0</v>
      </c>
      <c r="AY1227" s="656">
        <f t="shared" ref="AY1227:AY1290" si="14327">+AX1227/H1227</f>
        <v>0</v>
      </c>
      <c r="AZ1227" s="591"/>
    </row>
    <row r="1228" spans="1:52" s="314" customFormat="1">
      <c r="A1228" s="642"/>
      <c r="B1228" s="636"/>
      <c r="C1228" s="636"/>
      <c r="D1228" s="651"/>
      <c r="E1228" s="652">
        <v>0.4</v>
      </c>
      <c r="F1228" s="652">
        <v>0.05</v>
      </c>
      <c r="G1228" s="653"/>
      <c r="H1228" s="640"/>
      <c r="I1228" s="640">
        <f t="shared" si="14225"/>
        <v>1.45</v>
      </c>
      <c r="J1228" s="658">
        <v>0</v>
      </c>
      <c r="K1228" s="658">
        <v>0</v>
      </c>
      <c r="L1228" s="658">
        <v>0</v>
      </c>
      <c r="M1228" s="658">
        <v>0</v>
      </c>
      <c r="N1228" s="658">
        <v>0</v>
      </c>
      <c r="O1228" s="658">
        <v>0.4</v>
      </c>
      <c r="P1228" s="658">
        <v>0</v>
      </c>
      <c r="Q1228" s="658">
        <v>0</v>
      </c>
      <c r="R1228" s="658">
        <v>0</v>
      </c>
      <c r="S1228" s="658">
        <v>0</v>
      </c>
      <c r="T1228" s="658">
        <v>0</v>
      </c>
      <c r="U1228" s="658">
        <v>0.34</v>
      </c>
      <c r="V1228" s="658">
        <v>0.65999999999999992</v>
      </c>
      <c r="W1228" s="658">
        <v>0</v>
      </c>
      <c r="X1228" s="658">
        <v>0</v>
      </c>
      <c r="Y1228" s="658">
        <v>0</v>
      </c>
      <c r="Z1228" s="658">
        <v>0</v>
      </c>
      <c r="AA1228" s="658">
        <v>0</v>
      </c>
      <c r="AB1228" s="658">
        <v>0</v>
      </c>
      <c r="AC1228" s="658">
        <v>0</v>
      </c>
      <c r="AD1228" s="658">
        <v>0</v>
      </c>
      <c r="AE1228" s="658">
        <v>0</v>
      </c>
      <c r="AF1228" s="658">
        <v>0</v>
      </c>
      <c r="AG1228" s="658">
        <v>0</v>
      </c>
      <c r="AH1228" s="658">
        <v>0.05</v>
      </c>
      <c r="AI1228" s="658">
        <v>0</v>
      </c>
      <c r="AJ1228" s="658">
        <v>0</v>
      </c>
      <c r="AK1228" s="658">
        <v>0</v>
      </c>
      <c r="AL1228" s="658">
        <v>0</v>
      </c>
      <c r="AM1228" s="658">
        <v>0</v>
      </c>
      <c r="AN1228" s="658">
        <v>0</v>
      </c>
      <c r="AO1228" s="658">
        <v>0</v>
      </c>
      <c r="AP1228" s="658">
        <v>0</v>
      </c>
      <c r="AQ1228" s="658">
        <v>0</v>
      </c>
      <c r="AR1228" s="658">
        <v>0</v>
      </c>
      <c r="AS1228" s="658">
        <v>0</v>
      </c>
      <c r="AT1228" s="658">
        <v>0</v>
      </c>
      <c r="AU1228" s="658">
        <v>0</v>
      </c>
      <c r="AV1228" s="658">
        <v>0</v>
      </c>
      <c r="AW1228" s="613">
        <f t="shared" ref="AW1228:AW1291" si="14328">SUM(J1228:AV1228)</f>
        <v>1.45</v>
      </c>
      <c r="AX1228" s="645">
        <f t="shared" si="14326"/>
        <v>1.45</v>
      </c>
      <c r="AY1228" s="656" t="e">
        <f t="shared" si="14327"/>
        <v>#DIV/0!</v>
      </c>
      <c r="AZ1228" s="661"/>
    </row>
    <row r="1229" spans="1:52">
      <c r="A1229" s="590"/>
      <c r="B1229" s="646" t="s">
        <v>305</v>
      </c>
      <c r="C1229" s="646" t="s">
        <v>1381</v>
      </c>
      <c r="D1229" s="647" t="s">
        <v>1382</v>
      </c>
      <c r="E1229" s="648"/>
      <c r="F1229" s="648"/>
      <c r="G1229" s="649"/>
      <c r="H1229" s="650">
        <v>130352.19025751753</v>
      </c>
      <c r="I1229" s="650">
        <f t="shared" si="14225"/>
        <v>130352.19025751753</v>
      </c>
      <c r="J1229" s="649">
        <v>0</v>
      </c>
      <c r="K1229" s="649">
        <v>0</v>
      </c>
      <c r="L1229" s="649">
        <v>0</v>
      </c>
      <c r="M1229" s="649">
        <v>0</v>
      </c>
      <c r="N1229" s="649">
        <v>0</v>
      </c>
      <c r="O1229" s="649">
        <f t="shared" ref="O1229" si="14329">+O1230*H1229</f>
        <v>52140.876103007016</v>
      </c>
      <c r="P1229" s="649">
        <f t="shared" ref="P1229" si="14330">((P1230*$H1229)-((P1230*$H1229*$E1230)+(P1230*$H1229*$F1230)))</f>
        <v>0</v>
      </c>
      <c r="Q1229" s="649">
        <f t="shared" ref="Q1229" si="14331">((Q1230*$H1229)-((Q1230*$H1229*$E1230)+(Q1230*$H1229*$F1230)))</f>
        <v>0</v>
      </c>
      <c r="R1229" s="649">
        <f t="shared" ref="R1229" si="14332">((R1230*$H1229)-((R1230*$H1229*$E1230)+(R1230*$H1229*$F1230)))</f>
        <v>0</v>
      </c>
      <c r="S1229" s="649">
        <f t="shared" ref="S1229" si="14333">((S1230*$H1229)-((S1230*$H1229*$E1230)+(S1230*$H1229*$F1230)))</f>
        <v>0</v>
      </c>
      <c r="T1229" s="649">
        <f t="shared" ref="T1229" si="14334">((T1230*$H1229)-((T1230*$H1229*$E1230)+(T1230*$H1229*$F1230)))</f>
        <v>0</v>
      </c>
      <c r="U1229" s="649">
        <f t="shared" ref="U1229" si="14335">((U1230*$H1229)-((U1230*$H1229*$E1230)+(U1230*$H1229*$F1230)))</f>
        <v>0</v>
      </c>
      <c r="V1229" s="649">
        <f t="shared" ref="V1229" si="14336">((V1230*$H1229)-((V1230*$H1229*$E1230)+(V1230*$H1229*$F1230)))</f>
        <v>48034.782109895212</v>
      </c>
      <c r="W1229" s="649">
        <f t="shared" ref="W1229" si="14337">((W1230*$H1229)-((W1230*$H1229*$E1230)+(W1230*$H1229*$F1230)))</f>
        <v>23658.92253173943</v>
      </c>
      <c r="X1229" s="649">
        <f t="shared" ref="X1229" si="14338">((X1230*$H1229)-((X1230*$H1229*$E1230)+(X1230*$H1229*$F1230)))</f>
        <v>0</v>
      </c>
      <c r="Y1229" s="649">
        <f t="shared" ref="Y1229" si="14339">((Y1230*$H1229)-((Y1230*$H1229*$E1230)+(Y1230*$H1229*$F1230)))</f>
        <v>0</v>
      </c>
      <c r="Z1229" s="649">
        <f t="shared" ref="Z1229" si="14340">((Z1230*$H1229)-((Z1230*$H1229*$E1230)+(Z1230*$H1229*$F1230)))</f>
        <v>0</v>
      </c>
      <c r="AA1229" s="649">
        <f t="shared" ref="AA1229" si="14341">((AA1230*$H1229)-((AA1230*$H1229*$E1230)+(AA1230*$H1229*$F1230)))</f>
        <v>0</v>
      </c>
      <c r="AB1229" s="649">
        <f t="shared" ref="AB1229" si="14342">((AB1230*$H1229)-((AB1230*$H1229*$E1230)+(AB1230*$H1229*$F1230)))</f>
        <v>0</v>
      </c>
      <c r="AC1229" s="649">
        <f t="shared" ref="AC1229" si="14343">((AC1230*$H1229)-((AC1230*$H1229*$E1230)+(AC1230*$H1229*$F1230)))</f>
        <v>0</v>
      </c>
      <c r="AD1229" s="649">
        <f t="shared" ref="AD1229" si="14344">((AD1230*$H1229)-((AD1230*$H1229*$E1230)+(AD1230*$H1229*$F1230)))</f>
        <v>0</v>
      </c>
      <c r="AE1229" s="649">
        <f t="shared" ref="AE1229" si="14345">((AE1230*$H1229)-((AE1230*$H1229*$E1230)+(AE1230*$H1229*$F1230)))</f>
        <v>0</v>
      </c>
      <c r="AF1229" s="649">
        <f t="shared" ref="AF1229" si="14346">((AF1230*$H1229)-((AF1230*$H1229*$E1230)+(AF1230*$H1229*$F1230)))</f>
        <v>0</v>
      </c>
      <c r="AG1229" s="649">
        <f t="shared" ref="AG1229" si="14347">((AG1230*$H1229)-((AG1230*$H1229*$E1230)+(AG1230*$H1229*$F1230)))</f>
        <v>0</v>
      </c>
      <c r="AH1229" s="649">
        <f>+AH1230*H1229</f>
        <v>6517.609512875877</v>
      </c>
      <c r="AI1229" s="649">
        <f t="shared" ref="AI1229" si="14348">+AI1230*H1229</f>
        <v>0</v>
      </c>
      <c r="AJ1229" s="649">
        <v>0</v>
      </c>
      <c r="AK1229" s="649">
        <v>0</v>
      </c>
      <c r="AL1229" s="649">
        <v>0</v>
      </c>
      <c r="AM1229" s="649">
        <v>0</v>
      </c>
      <c r="AN1229" s="649">
        <v>0</v>
      </c>
      <c r="AO1229" s="649">
        <v>0</v>
      </c>
      <c r="AP1229" s="649">
        <v>0</v>
      </c>
      <c r="AQ1229" s="649">
        <v>0</v>
      </c>
      <c r="AR1229" s="649">
        <v>0</v>
      </c>
      <c r="AS1229" s="649">
        <v>0</v>
      </c>
      <c r="AT1229" s="649">
        <v>0</v>
      </c>
      <c r="AU1229" s="649">
        <v>0</v>
      </c>
      <c r="AV1229" s="649">
        <v>0</v>
      </c>
      <c r="AW1229" s="613">
        <f t="shared" si="14328"/>
        <v>130352.19025751753</v>
      </c>
      <c r="AX1229" s="645">
        <f t="shared" si="14326"/>
        <v>0</v>
      </c>
      <c r="AY1229" s="656">
        <f t="shared" si="14327"/>
        <v>0</v>
      </c>
      <c r="AZ1229" s="591"/>
    </row>
    <row r="1230" spans="1:52" s="314" customFormat="1">
      <c r="A1230" s="642"/>
      <c r="B1230" s="636"/>
      <c r="C1230" s="636"/>
      <c r="D1230" s="651"/>
      <c r="E1230" s="652">
        <v>0.4</v>
      </c>
      <c r="F1230" s="652">
        <v>0.05</v>
      </c>
      <c r="G1230" s="653"/>
      <c r="H1230" s="640"/>
      <c r="I1230" s="640">
        <f t="shared" si="14225"/>
        <v>1.45</v>
      </c>
      <c r="J1230" s="658">
        <v>0</v>
      </c>
      <c r="K1230" s="658">
        <v>0</v>
      </c>
      <c r="L1230" s="658">
        <v>0</v>
      </c>
      <c r="M1230" s="658">
        <v>0</v>
      </c>
      <c r="N1230" s="658">
        <v>0</v>
      </c>
      <c r="O1230" s="658">
        <v>0.4</v>
      </c>
      <c r="P1230" s="658">
        <v>0</v>
      </c>
      <c r="Q1230" s="658">
        <v>0</v>
      </c>
      <c r="R1230" s="658">
        <v>0</v>
      </c>
      <c r="S1230" s="658">
        <v>0</v>
      </c>
      <c r="T1230" s="658">
        <v>0</v>
      </c>
      <c r="U1230" s="658">
        <v>0</v>
      </c>
      <c r="V1230" s="658">
        <v>0.67</v>
      </c>
      <c r="W1230" s="658">
        <v>0.32999999999999996</v>
      </c>
      <c r="X1230" s="658">
        <v>0</v>
      </c>
      <c r="Y1230" s="658">
        <v>0</v>
      </c>
      <c r="Z1230" s="658">
        <v>0</v>
      </c>
      <c r="AA1230" s="658">
        <v>0</v>
      </c>
      <c r="AB1230" s="658">
        <v>0</v>
      </c>
      <c r="AC1230" s="658">
        <v>0</v>
      </c>
      <c r="AD1230" s="658">
        <v>0</v>
      </c>
      <c r="AE1230" s="658">
        <v>0</v>
      </c>
      <c r="AF1230" s="658">
        <v>0</v>
      </c>
      <c r="AG1230" s="658">
        <v>0</v>
      </c>
      <c r="AH1230" s="658">
        <v>0.05</v>
      </c>
      <c r="AI1230" s="658">
        <v>0</v>
      </c>
      <c r="AJ1230" s="658">
        <v>0</v>
      </c>
      <c r="AK1230" s="658">
        <v>0</v>
      </c>
      <c r="AL1230" s="658">
        <v>0</v>
      </c>
      <c r="AM1230" s="658">
        <v>0</v>
      </c>
      <c r="AN1230" s="658">
        <v>0</v>
      </c>
      <c r="AO1230" s="658">
        <v>0</v>
      </c>
      <c r="AP1230" s="658">
        <v>0</v>
      </c>
      <c r="AQ1230" s="658">
        <v>0</v>
      </c>
      <c r="AR1230" s="658">
        <v>0</v>
      </c>
      <c r="AS1230" s="658">
        <v>0</v>
      </c>
      <c r="AT1230" s="658">
        <v>0</v>
      </c>
      <c r="AU1230" s="658">
        <v>0</v>
      </c>
      <c r="AV1230" s="658">
        <v>0</v>
      </c>
      <c r="AW1230" s="613">
        <f t="shared" si="14328"/>
        <v>1.45</v>
      </c>
      <c r="AX1230" s="645">
        <f t="shared" si="14326"/>
        <v>1.45</v>
      </c>
      <c r="AY1230" s="656" t="e">
        <f t="shared" si="14327"/>
        <v>#DIV/0!</v>
      </c>
      <c r="AZ1230" s="661"/>
    </row>
    <row r="1231" spans="1:52">
      <c r="A1231" s="590"/>
      <c r="B1231" s="646" t="s">
        <v>305</v>
      </c>
      <c r="C1231" s="646" t="s">
        <v>1383</v>
      </c>
      <c r="D1231" s="647" t="s">
        <v>1384</v>
      </c>
      <c r="E1231" s="648"/>
      <c r="F1231" s="648"/>
      <c r="G1231" s="649"/>
      <c r="H1231" s="650">
        <v>130352.19025751753</v>
      </c>
      <c r="I1231" s="650">
        <f t="shared" si="14225"/>
        <v>130352.19025751753</v>
      </c>
      <c r="J1231" s="649">
        <v>0</v>
      </c>
      <c r="K1231" s="649">
        <v>0</v>
      </c>
      <c r="L1231" s="649">
        <v>0</v>
      </c>
      <c r="M1231" s="649">
        <v>0</v>
      </c>
      <c r="N1231" s="649">
        <v>0</v>
      </c>
      <c r="O1231" s="649">
        <f t="shared" ref="O1231" si="14349">+O1232*H1231</f>
        <v>52140.876103007016</v>
      </c>
      <c r="P1231" s="649">
        <f t="shared" ref="P1231" si="14350">((P1232*$H1231)-((P1232*$H1231*$E1232)+(P1232*$H1231*$F1232)))</f>
        <v>0</v>
      </c>
      <c r="Q1231" s="649">
        <f t="shared" ref="Q1231" si="14351">((Q1232*$H1231)-((Q1232*$H1231*$E1232)+(Q1232*$H1231*$F1232)))</f>
        <v>0</v>
      </c>
      <c r="R1231" s="649">
        <f t="shared" ref="R1231" si="14352">((R1232*$H1231)-((R1232*$H1231*$E1232)+(R1232*$H1231*$F1232)))</f>
        <v>0</v>
      </c>
      <c r="S1231" s="649">
        <f t="shared" ref="S1231" si="14353">((S1232*$H1231)-((S1232*$H1231*$E1232)+(S1232*$H1231*$F1232)))</f>
        <v>0</v>
      </c>
      <c r="T1231" s="649">
        <f t="shared" ref="T1231" si="14354">((T1232*$H1231)-((T1232*$H1231*$E1232)+(T1232*$H1231*$F1232)))</f>
        <v>0</v>
      </c>
      <c r="U1231" s="649">
        <f t="shared" ref="U1231" si="14355">((U1232*$H1231)-((U1232*$H1231*$E1232)+(U1232*$H1231*$F1232)))</f>
        <v>0</v>
      </c>
      <c r="V1231" s="649">
        <f t="shared" ref="V1231" si="14356">((V1232*$H1231)-((V1232*$H1231*$E1232)+(V1232*$H1231*$F1232)))</f>
        <v>23658.922531739434</v>
      </c>
      <c r="W1231" s="649">
        <f t="shared" ref="W1231" si="14357">((W1232*$H1231)-((W1232*$H1231*$E1232)+(W1232*$H1231*$F1232)))</f>
        <v>48034.782109895204</v>
      </c>
      <c r="X1231" s="649">
        <f t="shared" ref="X1231" si="14358">((X1232*$H1231)-((X1232*$H1231*$E1232)+(X1232*$H1231*$F1232)))</f>
        <v>0</v>
      </c>
      <c r="Y1231" s="649">
        <f t="shared" ref="Y1231" si="14359">((Y1232*$H1231)-((Y1232*$H1231*$E1232)+(Y1232*$H1231*$F1232)))</f>
        <v>0</v>
      </c>
      <c r="Z1231" s="649">
        <f t="shared" ref="Z1231" si="14360">((Z1232*$H1231)-((Z1232*$H1231*$E1232)+(Z1232*$H1231*$F1232)))</f>
        <v>0</v>
      </c>
      <c r="AA1231" s="649">
        <f t="shared" ref="AA1231" si="14361">((AA1232*$H1231)-((AA1232*$H1231*$E1232)+(AA1232*$H1231*$F1232)))</f>
        <v>0</v>
      </c>
      <c r="AB1231" s="649">
        <f t="shared" ref="AB1231" si="14362">((AB1232*$H1231)-((AB1232*$H1231*$E1232)+(AB1232*$H1231*$F1232)))</f>
        <v>0</v>
      </c>
      <c r="AC1231" s="649">
        <f t="shared" ref="AC1231" si="14363">((AC1232*$H1231)-((AC1232*$H1231*$E1232)+(AC1232*$H1231*$F1232)))</f>
        <v>0</v>
      </c>
      <c r="AD1231" s="649">
        <f t="shared" ref="AD1231" si="14364">((AD1232*$H1231)-((AD1232*$H1231*$E1232)+(AD1232*$H1231*$F1232)))</f>
        <v>0</v>
      </c>
      <c r="AE1231" s="649">
        <f t="shared" ref="AE1231" si="14365">((AE1232*$H1231)-((AE1232*$H1231*$E1232)+(AE1232*$H1231*$F1232)))</f>
        <v>0</v>
      </c>
      <c r="AF1231" s="649">
        <f t="shared" ref="AF1231" si="14366">((AF1232*$H1231)-((AF1232*$H1231*$E1232)+(AF1232*$H1231*$F1232)))</f>
        <v>0</v>
      </c>
      <c r="AG1231" s="649">
        <f t="shared" ref="AG1231" si="14367">((AG1232*$H1231)-((AG1232*$H1231*$E1232)+(AG1232*$H1231*$F1232)))</f>
        <v>0</v>
      </c>
      <c r="AH1231" s="649">
        <f>+AH1232*H1231</f>
        <v>6517.609512875877</v>
      </c>
      <c r="AI1231" s="649">
        <f t="shared" ref="AI1231" si="14368">+AI1232*H1231</f>
        <v>0</v>
      </c>
      <c r="AJ1231" s="649">
        <v>0</v>
      </c>
      <c r="AK1231" s="649">
        <v>0</v>
      </c>
      <c r="AL1231" s="649">
        <v>0</v>
      </c>
      <c r="AM1231" s="649">
        <v>0</v>
      </c>
      <c r="AN1231" s="649">
        <v>0</v>
      </c>
      <c r="AO1231" s="649">
        <v>0</v>
      </c>
      <c r="AP1231" s="649">
        <v>0</v>
      </c>
      <c r="AQ1231" s="649">
        <v>0</v>
      </c>
      <c r="AR1231" s="649">
        <v>0</v>
      </c>
      <c r="AS1231" s="649">
        <v>0</v>
      </c>
      <c r="AT1231" s="649">
        <v>0</v>
      </c>
      <c r="AU1231" s="649">
        <v>0</v>
      </c>
      <c r="AV1231" s="649">
        <v>0</v>
      </c>
      <c r="AW1231" s="613">
        <f t="shared" si="14328"/>
        <v>130352.19025751753</v>
      </c>
      <c r="AX1231" s="645">
        <f t="shared" si="14326"/>
        <v>0</v>
      </c>
      <c r="AY1231" s="656">
        <f t="shared" si="14327"/>
        <v>0</v>
      </c>
      <c r="AZ1231" s="591"/>
    </row>
    <row r="1232" spans="1:52" s="314" customFormat="1">
      <c r="A1232" s="642"/>
      <c r="B1232" s="636"/>
      <c r="C1232" s="636"/>
      <c r="D1232" s="651"/>
      <c r="E1232" s="652">
        <v>0.4</v>
      </c>
      <c r="F1232" s="652">
        <v>0.05</v>
      </c>
      <c r="G1232" s="653"/>
      <c r="H1232" s="640"/>
      <c r="I1232" s="640">
        <f t="shared" si="14225"/>
        <v>1.45</v>
      </c>
      <c r="J1232" s="658">
        <v>0</v>
      </c>
      <c r="K1232" s="658">
        <v>0</v>
      </c>
      <c r="L1232" s="658">
        <v>0</v>
      </c>
      <c r="M1232" s="658">
        <v>0</v>
      </c>
      <c r="N1232" s="658">
        <v>0</v>
      </c>
      <c r="O1232" s="658">
        <v>0.4</v>
      </c>
      <c r="P1232" s="658">
        <v>0</v>
      </c>
      <c r="Q1232" s="658">
        <v>0</v>
      </c>
      <c r="R1232" s="658">
        <v>0</v>
      </c>
      <c r="S1232" s="658">
        <v>0</v>
      </c>
      <c r="T1232" s="658">
        <v>0</v>
      </c>
      <c r="U1232" s="658">
        <v>0</v>
      </c>
      <c r="V1232" s="658">
        <v>0.33</v>
      </c>
      <c r="W1232" s="658">
        <v>0.66999999999999993</v>
      </c>
      <c r="X1232" s="658">
        <v>0</v>
      </c>
      <c r="Y1232" s="658">
        <v>0</v>
      </c>
      <c r="Z1232" s="658">
        <v>0</v>
      </c>
      <c r="AA1232" s="658">
        <v>0</v>
      </c>
      <c r="AB1232" s="658">
        <v>0</v>
      </c>
      <c r="AC1232" s="658">
        <v>0</v>
      </c>
      <c r="AD1232" s="658">
        <v>0</v>
      </c>
      <c r="AE1232" s="658">
        <v>0</v>
      </c>
      <c r="AF1232" s="658">
        <v>0</v>
      </c>
      <c r="AG1232" s="658">
        <v>0</v>
      </c>
      <c r="AH1232" s="658">
        <v>0.05</v>
      </c>
      <c r="AI1232" s="658">
        <v>0</v>
      </c>
      <c r="AJ1232" s="658">
        <v>0</v>
      </c>
      <c r="AK1232" s="658">
        <v>0</v>
      </c>
      <c r="AL1232" s="658">
        <v>0</v>
      </c>
      <c r="AM1232" s="658">
        <v>0</v>
      </c>
      <c r="AN1232" s="658">
        <v>0</v>
      </c>
      <c r="AO1232" s="658">
        <v>0</v>
      </c>
      <c r="AP1232" s="658">
        <v>0</v>
      </c>
      <c r="AQ1232" s="658">
        <v>0</v>
      </c>
      <c r="AR1232" s="658">
        <v>0</v>
      </c>
      <c r="AS1232" s="658">
        <v>0</v>
      </c>
      <c r="AT1232" s="658">
        <v>0</v>
      </c>
      <c r="AU1232" s="658">
        <v>0</v>
      </c>
      <c r="AV1232" s="658">
        <v>0</v>
      </c>
      <c r="AW1232" s="613">
        <f t="shared" si="14328"/>
        <v>1.45</v>
      </c>
      <c r="AX1232" s="645">
        <f t="shared" si="14326"/>
        <v>1.45</v>
      </c>
      <c r="AY1232" s="656" t="e">
        <f t="shared" si="14327"/>
        <v>#DIV/0!</v>
      </c>
      <c r="AZ1232" s="661"/>
    </row>
    <row r="1233" spans="1:52">
      <c r="A1233" s="590"/>
      <c r="B1233" s="646" t="s">
        <v>305</v>
      </c>
      <c r="C1233" s="646" t="s">
        <v>1385</v>
      </c>
      <c r="D1233" s="647" t="s">
        <v>1386</v>
      </c>
      <c r="E1233" s="648"/>
      <c r="F1233" s="648"/>
      <c r="G1233" s="649"/>
      <c r="H1233" s="650">
        <v>130352.19025751753</v>
      </c>
      <c r="I1233" s="650">
        <f t="shared" si="14225"/>
        <v>130352.19025751753</v>
      </c>
      <c r="J1233" s="649">
        <v>0</v>
      </c>
      <c r="K1233" s="649">
        <v>0</v>
      </c>
      <c r="L1233" s="649">
        <v>0</v>
      </c>
      <c r="M1233" s="649">
        <v>0</v>
      </c>
      <c r="N1233" s="649">
        <v>0</v>
      </c>
      <c r="O1233" s="649">
        <f t="shared" ref="O1233" si="14369">+O1234*H1233</f>
        <v>52140.876103007016</v>
      </c>
      <c r="P1233" s="649">
        <f t="shared" ref="P1233" si="14370">((P1234*$H1233)-((P1234*$H1233*$E1234)+(P1234*$H1233*$F1234)))</f>
        <v>0</v>
      </c>
      <c r="Q1233" s="649">
        <f t="shared" ref="Q1233" si="14371">((Q1234*$H1233)-((Q1234*$H1233*$E1234)+(Q1234*$H1233*$F1234)))</f>
        <v>0</v>
      </c>
      <c r="R1233" s="649">
        <f t="shared" ref="R1233" si="14372">((R1234*$H1233)-((R1234*$H1233*$E1234)+(R1234*$H1233*$F1234)))</f>
        <v>0</v>
      </c>
      <c r="S1233" s="649">
        <f t="shared" ref="S1233" si="14373">((S1234*$H1233)-((S1234*$H1233*$E1234)+(S1234*$H1233*$F1234)))</f>
        <v>0</v>
      </c>
      <c r="T1233" s="649">
        <f t="shared" ref="T1233" si="14374">((T1234*$H1233)-((T1234*$H1233*$E1234)+(T1234*$H1233*$F1234)))</f>
        <v>0</v>
      </c>
      <c r="U1233" s="649">
        <f t="shared" ref="U1233" si="14375">((U1234*$H1233)-((U1234*$H1233*$E1234)+(U1234*$H1233*$F1234)))</f>
        <v>0</v>
      </c>
      <c r="V1233" s="649">
        <f t="shared" ref="V1233" si="14376">((V1234*$H1233)-((V1234*$H1233*$E1234)+(V1234*$H1233*$F1234)))</f>
        <v>0</v>
      </c>
      <c r="W1233" s="649">
        <f t="shared" ref="W1233" si="14377">((W1234*$H1233)-((W1234*$H1233*$E1234)+(W1234*$H1233*$F1234)))</f>
        <v>50902.530295560588</v>
      </c>
      <c r="X1233" s="649">
        <f t="shared" ref="X1233" si="14378">((X1234*$H1233)-((X1234*$H1233*$E1234)+(X1234*$H1233*$F1234)))</f>
        <v>20791.174346074047</v>
      </c>
      <c r="Y1233" s="649">
        <f t="shared" ref="Y1233" si="14379">((Y1234*$H1233)-((Y1234*$H1233*$E1234)+(Y1234*$H1233*$F1234)))</f>
        <v>0</v>
      </c>
      <c r="Z1233" s="649">
        <f t="shared" ref="Z1233" si="14380">((Z1234*$H1233)-((Z1234*$H1233*$E1234)+(Z1234*$H1233*$F1234)))</f>
        <v>0</v>
      </c>
      <c r="AA1233" s="649">
        <f t="shared" ref="AA1233" si="14381">((AA1234*$H1233)-((AA1234*$H1233*$E1234)+(AA1234*$H1233*$F1234)))</f>
        <v>0</v>
      </c>
      <c r="AB1233" s="649">
        <f t="shared" ref="AB1233" si="14382">((AB1234*$H1233)-((AB1234*$H1233*$E1234)+(AB1234*$H1233*$F1234)))</f>
        <v>0</v>
      </c>
      <c r="AC1233" s="649">
        <f t="shared" ref="AC1233" si="14383">((AC1234*$H1233)-((AC1234*$H1233*$E1234)+(AC1234*$H1233*$F1234)))</f>
        <v>0</v>
      </c>
      <c r="AD1233" s="649">
        <f t="shared" ref="AD1233" si="14384">((AD1234*$H1233)-((AD1234*$H1233*$E1234)+(AD1234*$H1233*$F1234)))</f>
        <v>0</v>
      </c>
      <c r="AE1233" s="649">
        <f t="shared" ref="AE1233" si="14385">((AE1234*$H1233)-((AE1234*$H1233*$E1234)+(AE1234*$H1233*$F1234)))</f>
        <v>0</v>
      </c>
      <c r="AF1233" s="649">
        <f t="shared" ref="AF1233" si="14386">((AF1234*$H1233)-((AF1234*$H1233*$E1234)+(AF1234*$H1233*$F1234)))</f>
        <v>0</v>
      </c>
      <c r="AG1233" s="649">
        <f t="shared" ref="AG1233" si="14387">((AG1234*$H1233)-((AG1234*$H1233*$E1234)+(AG1234*$H1233*$F1234)))</f>
        <v>0</v>
      </c>
      <c r="AH1233" s="649">
        <f>+AH1234*H1233</f>
        <v>6517.609512875877</v>
      </c>
      <c r="AI1233" s="649">
        <f t="shared" ref="AI1233" si="14388">+AI1234*H1233</f>
        <v>0</v>
      </c>
      <c r="AJ1233" s="649">
        <v>0</v>
      </c>
      <c r="AK1233" s="649">
        <v>0</v>
      </c>
      <c r="AL1233" s="649">
        <v>0</v>
      </c>
      <c r="AM1233" s="649">
        <v>0</v>
      </c>
      <c r="AN1233" s="649">
        <v>0</v>
      </c>
      <c r="AO1233" s="649">
        <v>0</v>
      </c>
      <c r="AP1233" s="649">
        <v>0</v>
      </c>
      <c r="AQ1233" s="649">
        <v>0</v>
      </c>
      <c r="AR1233" s="649">
        <v>0</v>
      </c>
      <c r="AS1233" s="649">
        <v>0</v>
      </c>
      <c r="AT1233" s="649">
        <v>0</v>
      </c>
      <c r="AU1233" s="649">
        <v>0</v>
      </c>
      <c r="AV1233" s="649">
        <v>0</v>
      </c>
      <c r="AW1233" s="613">
        <f t="shared" si="14328"/>
        <v>130352.19025751753</v>
      </c>
      <c r="AX1233" s="645">
        <f t="shared" si="14326"/>
        <v>0</v>
      </c>
      <c r="AY1233" s="656">
        <f t="shared" si="14327"/>
        <v>0</v>
      </c>
      <c r="AZ1233" s="591"/>
    </row>
    <row r="1234" spans="1:52" s="314" customFormat="1">
      <c r="A1234" s="642"/>
      <c r="B1234" s="636"/>
      <c r="C1234" s="636"/>
      <c r="D1234" s="651"/>
      <c r="E1234" s="652">
        <v>0.4</v>
      </c>
      <c r="F1234" s="652">
        <v>0.05</v>
      </c>
      <c r="G1234" s="653"/>
      <c r="H1234" s="640"/>
      <c r="I1234" s="640">
        <f t="shared" si="14225"/>
        <v>1.45</v>
      </c>
      <c r="J1234" s="658">
        <v>0</v>
      </c>
      <c r="K1234" s="658">
        <v>0</v>
      </c>
      <c r="L1234" s="658">
        <v>0</v>
      </c>
      <c r="M1234" s="658">
        <v>0</v>
      </c>
      <c r="N1234" s="658">
        <v>0</v>
      </c>
      <c r="O1234" s="658">
        <v>0.4</v>
      </c>
      <c r="P1234" s="658">
        <v>0</v>
      </c>
      <c r="Q1234" s="658">
        <v>0</v>
      </c>
      <c r="R1234" s="658">
        <v>0</v>
      </c>
      <c r="S1234" s="658">
        <v>0</v>
      </c>
      <c r="T1234" s="658">
        <v>0</v>
      </c>
      <c r="U1234" s="658">
        <v>0</v>
      </c>
      <c r="V1234" s="658">
        <v>0</v>
      </c>
      <c r="W1234" s="658">
        <v>0.71</v>
      </c>
      <c r="X1234" s="658">
        <v>0.29000000000000004</v>
      </c>
      <c r="Y1234" s="658">
        <v>0</v>
      </c>
      <c r="Z1234" s="658">
        <v>0</v>
      </c>
      <c r="AA1234" s="658">
        <v>0</v>
      </c>
      <c r="AB1234" s="658">
        <v>0</v>
      </c>
      <c r="AC1234" s="658">
        <v>0</v>
      </c>
      <c r="AD1234" s="658">
        <v>0</v>
      </c>
      <c r="AE1234" s="658">
        <v>0</v>
      </c>
      <c r="AF1234" s="658">
        <v>0</v>
      </c>
      <c r="AG1234" s="658">
        <v>0</v>
      </c>
      <c r="AH1234" s="658">
        <v>0.05</v>
      </c>
      <c r="AI1234" s="658">
        <v>0</v>
      </c>
      <c r="AJ1234" s="658">
        <v>0</v>
      </c>
      <c r="AK1234" s="658">
        <v>0</v>
      </c>
      <c r="AL1234" s="658">
        <v>0</v>
      </c>
      <c r="AM1234" s="658">
        <v>0</v>
      </c>
      <c r="AN1234" s="658">
        <v>0</v>
      </c>
      <c r="AO1234" s="658">
        <v>0</v>
      </c>
      <c r="AP1234" s="658">
        <v>0</v>
      </c>
      <c r="AQ1234" s="658">
        <v>0</v>
      </c>
      <c r="AR1234" s="658">
        <v>0</v>
      </c>
      <c r="AS1234" s="658">
        <v>0</v>
      </c>
      <c r="AT1234" s="658">
        <v>0</v>
      </c>
      <c r="AU1234" s="658">
        <v>0</v>
      </c>
      <c r="AV1234" s="658">
        <v>0</v>
      </c>
      <c r="AW1234" s="613">
        <f t="shared" si="14328"/>
        <v>1.45</v>
      </c>
      <c r="AX1234" s="645">
        <f t="shared" si="14326"/>
        <v>1.45</v>
      </c>
      <c r="AY1234" s="656" t="e">
        <f t="shared" si="14327"/>
        <v>#DIV/0!</v>
      </c>
      <c r="AZ1234" s="661"/>
    </row>
    <row r="1235" spans="1:52">
      <c r="A1235" s="590"/>
      <c r="B1235" s="646" t="s">
        <v>305</v>
      </c>
      <c r="C1235" s="646" t="s">
        <v>1387</v>
      </c>
      <c r="D1235" s="647" t="s">
        <v>1388</v>
      </c>
      <c r="E1235" s="648"/>
      <c r="F1235" s="648"/>
      <c r="G1235" s="649"/>
      <c r="H1235" s="650">
        <v>130352.19025751753</v>
      </c>
      <c r="I1235" s="650">
        <f t="shared" si="14225"/>
        <v>130352.19025751753</v>
      </c>
      <c r="J1235" s="649">
        <v>0</v>
      </c>
      <c r="K1235" s="649">
        <v>0</v>
      </c>
      <c r="L1235" s="649">
        <v>0</v>
      </c>
      <c r="M1235" s="649">
        <v>0</v>
      </c>
      <c r="N1235" s="649">
        <v>0</v>
      </c>
      <c r="O1235" s="649">
        <f t="shared" ref="O1235" si="14389">+O1236*H1235</f>
        <v>52140.876103007016</v>
      </c>
      <c r="P1235" s="649">
        <f t="shared" ref="P1235" si="14390">((P1236*$H1235)-((P1236*$H1235*$E1236)+(P1236*$H1235*$F1236)))</f>
        <v>0</v>
      </c>
      <c r="Q1235" s="649">
        <f t="shared" ref="Q1235" si="14391">((Q1236*$H1235)-((Q1236*$H1235*$E1236)+(Q1236*$H1235*$F1236)))</f>
        <v>0</v>
      </c>
      <c r="R1235" s="649">
        <f t="shared" ref="R1235" si="14392">((R1236*$H1235)-((R1236*$H1235*$E1236)+(R1236*$H1235*$F1236)))</f>
        <v>0</v>
      </c>
      <c r="S1235" s="649">
        <f t="shared" ref="S1235" si="14393">((S1236*$H1235)-((S1236*$H1235*$E1236)+(S1236*$H1235*$F1236)))</f>
        <v>0</v>
      </c>
      <c r="T1235" s="649">
        <f t="shared" ref="T1235" si="14394">((T1236*$H1235)-((T1236*$H1235*$E1236)+(T1236*$H1235*$F1236)))</f>
        <v>0</v>
      </c>
      <c r="U1235" s="649">
        <f t="shared" ref="U1235" si="14395">((U1236*$H1235)-((U1236*$H1235*$E1236)+(U1236*$H1235*$F1236)))</f>
        <v>0</v>
      </c>
      <c r="V1235" s="649">
        <f t="shared" ref="V1235" si="14396">((V1236*$H1235)-((V1236*$H1235*$E1236)+(V1236*$H1235*$F1236)))</f>
        <v>0</v>
      </c>
      <c r="W1235" s="649">
        <f t="shared" ref="W1235" si="14397">((W1236*$H1235)-((W1236*$H1235*$E1236)+(W1236*$H1235*$F1236)))</f>
        <v>26526.670717404817</v>
      </c>
      <c r="X1235" s="649">
        <f t="shared" ref="X1235" si="14398">((X1236*$H1235)-((X1236*$H1235*$E1236)+(X1236*$H1235*$F1236)))</f>
        <v>45167.033924229821</v>
      </c>
      <c r="Y1235" s="649">
        <f t="shared" ref="Y1235" si="14399">((Y1236*$H1235)-((Y1236*$H1235*$E1236)+(Y1236*$H1235*$F1236)))</f>
        <v>0</v>
      </c>
      <c r="Z1235" s="649">
        <f t="shared" ref="Z1235" si="14400">((Z1236*$H1235)-((Z1236*$H1235*$E1236)+(Z1236*$H1235*$F1236)))</f>
        <v>0</v>
      </c>
      <c r="AA1235" s="649">
        <f t="shared" ref="AA1235" si="14401">((AA1236*$H1235)-((AA1236*$H1235*$E1236)+(AA1236*$H1235*$F1236)))</f>
        <v>0</v>
      </c>
      <c r="AB1235" s="649">
        <f t="shared" ref="AB1235" si="14402">((AB1236*$H1235)-((AB1236*$H1235*$E1236)+(AB1236*$H1235*$F1236)))</f>
        <v>0</v>
      </c>
      <c r="AC1235" s="649">
        <f t="shared" ref="AC1235" si="14403">((AC1236*$H1235)-((AC1236*$H1235*$E1236)+(AC1236*$H1235*$F1236)))</f>
        <v>0</v>
      </c>
      <c r="AD1235" s="649">
        <f t="shared" ref="AD1235" si="14404">((AD1236*$H1235)-((AD1236*$H1235*$E1236)+(AD1236*$H1235*$F1236)))</f>
        <v>0</v>
      </c>
      <c r="AE1235" s="649">
        <f t="shared" ref="AE1235" si="14405">((AE1236*$H1235)-((AE1236*$H1235*$E1236)+(AE1236*$H1235*$F1236)))</f>
        <v>0</v>
      </c>
      <c r="AF1235" s="649">
        <f t="shared" ref="AF1235" si="14406">((AF1236*$H1235)-((AF1236*$H1235*$E1236)+(AF1236*$H1235*$F1236)))</f>
        <v>0</v>
      </c>
      <c r="AG1235" s="649">
        <f t="shared" ref="AG1235" si="14407">((AG1236*$H1235)-((AG1236*$H1235*$E1236)+(AG1236*$H1235*$F1236)))</f>
        <v>0</v>
      </c>
      <c r="AH1235" s="649">
        <f>+AH1236*H1235</f>
        <v>6517.609512875877</v>
      </c>
      <c r="AI1235" s="649">
        <f t="shared" ref="AI1235" si="14408">+AI1236*H1235</f>
        <v>0</v>
      </c>
      <c r="AJ1235" s="649">
        <v>0</v>
      </c>
      <c r="AK1235" s="649">
        <v>0</v>
      </c>
      <c r="AL1235" s="649">
        <v>0</v>
      </c>
      <c r="AM1235" s="649">
        <v>0</v>
      </c>
      <c r="AN1235" s="649">
        <v>0</v>
      </c>
      <c r="AO1235" s="649">
        <v>0</v>
      </c>
      <c r="AP1235" s="649">
        <v>0</v>
      </c>
      <c r="AQ1235" s="649">
        <v>0</v>
      </c>
      <c r="AR1235" s="649">
        <v>0</v>
      </c>
      <c r="AS1235" s="649">
        <v>0</v>
      </c>
      <c r="AT1235" s="649">
        <v>0</v>
      </c>
      <c r="AU1235" s="649">
        <v>0</v>
      </c>
      <c r="AV1235" s="649">
        <v>0</v>
      </c>
      <c r="AW1235" s="613">
        <f t="shared" si="14328"/>
        <v>130352.19025751753</v>
      </c>
      <c r="AX1235" s="645">
        <f t="shared" si="14326"/>
        <v>0</v>
      </c>
      <c r="AY1235" s="656">
        <f t="shared" si="14327"/>
        <v>0</v>
      </c>
      <c r="AZ1235" s="591"/>
    </row>
    <row r="1236" spans="1:52" s="314" customFormat="1">
      <c r="A1236" s="642"/>
      <c r="B1236" s="636"/>
      <c r="C1236" s="636"/>
      <c r="D1236" s="651"/>
      <c r="E1236" s="652">
        <v>0.4</v>
      </c>
      <c r="F1236" s="652">
        <v>0.05</v>
      </c>
      <c r="G1236" s="653"/>
      <c r="H1236" s="640"/>
      <c r="I1236" s="640">
        <f t="shared" si="14225"/>
        <v>1.45</v>
      </c>
      <c r="J1236" s="658">
        <v>0</v>
      </c>
      <c r="K1236" s="658">
        <v>0</v>
      </c>
      <c r="L1236" s="658">
        <v>0</v>
      </c>
      <c r="M1236" s="658">
        <v>0</v>
      </c>
      <c r="N1236" s="658">
        <v>0</v>
      </c>
      <c r="O1236" s="658">
        <v>0.4</v>
      </c>
      <c r="P1236" s="658">
        <v>0</v>
      </c>
      <c r="Q1236" s="658">
        <v>0</v>
      </c>
      <c r="R1236" s="658">
        <v>0</v>
      </c>
      <c r="S1236" s="658">
        <v>0</v>
      </c>
      <c r="T1236" s="658">
        <v>0</v>
      </c>
      <c r="U1236" s="658">
        <v>0</v>
      </c>
      <c r="V1236" s="658">
        <v>0</v>
      </c>
      <c r="W1236" s="658">
        <v>0.37</v>
      </c>
      <c r="X1236" s="658">
        <v>0.63</v>
      </c>
      <c r="Y1236" s="658">
        <v>0</v>
      </c>
      <c r="Z1236" s="658">
        <v>0</v>
      </c>
      <c r="AA1236" s="658">
        <v>0</v>
      </c>
      <c r="AB1236" s="658">
        <v>0</v>
      </c>
      <c r="AC1236" s="658">
        <v>0</v>
      </c>
      <c r="AD1236" s="658">
        <v>0</v>
      </c>
      <c r="AE1236" s="658">
        <v>0</v>
      </c>
      <c r="AF1236" s="658">
        <v>0</v>
      </c>
      <c r="AG1236" s="658">
        <v>0</v>
      </c>
      <c r="AH1236" s="658">
        <v>0.05</v>
      </c>
      <c r="AI1236" s="658">
        <v>0</v>
      </c>
      <c r="AJ1236" s="658">
        <v>0</v>
      </c>
      <c r="AK1236" s="658">
        <v>0</v>
      </c>
      <c r="AL1236" s="658">
        <v>0</v>
      </c>
      <c r="AM1236" s="658">
        <v>0</v>
      </c>
      <c r="AN1236" s="658">
        <v>0</v>
      </c>
      <c r="AO1236" s="658">
        <v>0</v>
      </c>
      <c r="AP1236" s="658">
        <v>0</v>
      </c>
      <c r="AQ1236" s="658">
        <v>0</v>
      </c>
      <c r="AR1236" s="658">
        <v>0</v>
      </c>
      <c r="AS1236" s="658">
        <v>0</v>
      </c>
      <c r="AT1236" s="658">
        <v>0</v>
      </c>
      <c r="AU1236" s="658">
        <v>0</v>
      </c>
      <c r="AV1236" s="658">
        <v>0</v>
      </c>
      <c r="AW1236" s="613">
        <f t="shared" si="14328"/>
        <v>1.45</v>
      </c>
      <c r="AX1236" s="645">
        <f t="shared" si="14326"/>
        <v>1.45</v>
      </c>
      <c r="AY1236" s="656" t="e">
        <f t="shared" si="14327"/>
        <v>#DIV/0!</v>
      </c>
      <c r="AZ1236" s="661"/>
    </row>
    <row r="1237" spans="1:52">
      <c r="A1237" s="590"/>
      <c r="B1237" s="646" t="s">
        <v>305</v>
      </c>
      <c r="C1237" s="646" t="s">
        <v>1389</v>
      </c>
      <c r="D1237" s="647" t="s">
        <v>1390</v>
      </c>
      <c r="E1237" s="648"/>
      <c r="F1237" s="648"/>
      <c r="G1237" s="649"/>
      <c r="H1237" s="650">
        <v>130352.19025751753</v>
      </c>
      <c r="I1237" s="650">
        <f t="shared" si="14225"/>
        <v>130352.19025751755</v>
      </c>
      <c r="J1237" s="649">
        <v>0</v>
      </c>
      <c r="K1237" s="649">
        <v>0</v>
      </c>
      <c r="L1237" s="649">
        <v>0</v>
      </c>
      <c r="M1237" s="649">
        <v>0</v>
      </c>
      <c r="N1237" s="649">
        <v>0</v>
      </c>
      <c r="O1237" s="649">
        <f t="shared" ref="O1237" si="14409">+O1238*H1237</f>
        <v>52140.876103007016</v>
      </c>
      <c r="P1237" s="649">
        <f t="shared" ref="P1237" si="14410">((P1238*$H1237)-((P1238*$H1237*$E1238)+(P1238*$H1237*$F1238)))</f>
        <v>0</v>
      </c>
      <c r="Q1237" s="649">
        <f t="shared" ref="Q1237" si="14411">((Q1238*$H1237)-((Q1238*$H1237*$E1238)+(Q1238*$H1237*$F1238)))</f>
        <v>0</v>
      </c>
      <c r="R1237" s="649">
        <f t="shared" ref="R1237" si="14412">((R1238*$H1237)-((R1238*$H1237*$E1238)+(R1238*$H1237*$F1238)))</f>
        <v>0</v>
      </c>
      <c r="S1237" s="649">
        <f t="shared" ref="S1237" si="14413">((S1238*$H1237)-((S1238*$H1237*$E1238)+(S1238*$H1237*$F1238)))</f>
        <v>0</v>
      </c>
      <c r="T1237" s="649">
        <f t="shared" ref="T1237" si="14414">((T1238*$H1237)-((T1238*$H1237*$E1238)+(T1238*$H1237*$F1238)))</f>
        <v>0</v>
      </c>
      <c r="U1237" s="649">
        <f t="shared" ref="U1237" si="14415">((U1238*$H1237)-((U1238*$H1237*$E1238)+(U1238*$H1237*$F1238)))</f>
        <v>0</v>
      </c>
      <c r="V1237" s="649">
        <f t="shared" ref="V1237" si="14416">((V1238*$H1237)-((V1238*$H1237*$E1238)+(V1238*$H1237*$F1238)))</f>
        <v>0</v>
      </c>
      <c r="W1237" s="649">
        <f t="shared" ref="W1237" si="14417">((W1238*$H1237)-((W1238*$H1237*$E1238)+(W1238*$H1237*$F1238)))</f>
        <v>2150.8111392490391</v>
      </c>
      <c r="X1237" s="649">
        <f t="shared" ref="X1237" si="14418">((X1238*$H1237)-((X1238*$H1237*$E1238)+(X1238*$H1237*$F1238)))</f>
        <v>49468.656202727907</v>
      </c>
      <c r="Y1237" s="649">
        <f t="shared" ref="Y1237" si="14419">((Y1238*$H1237)-((Y1238*$H1237*$E1238)+(Y1238*$H1237*$F1238)))</f>
        <v>20074.237299657703</v>
      </c>
      <c r="Z1237" s="649">
        <f t="shared" ref="Z1237" si="14420">((Z1238*$H1237)-((Z1238*$H1237*$E1238)+(Z1238*$H1237*$F1238)))</f>
        <v>0</v>
      </c>
      <c r="AA1237" s="649">
        <f t="shared" ref="AA1237" si="14421">((AA1238*$H1237)-((AA1238*$H1237*$E1238)+(AA1238*$H1237*$F1238)))</f>
        <v>0</v>
      </c>
      <c r="AB1237" s="649">
        <f t="shared" ref="AB1237" si="14422">((AB1238*$H1237)-((AB1238*$H1237*$E1238)+(AB1238*$H1237*$F1238)))</f>
        <v>0</v>
      </c>
      <c r="AC1237" s="649">
        <f t="shared" ref="AC1237" si="14423">((AC1238*$H1237)-((AC1238*$H1237*$E1238)+(AC1238*$H1237*$F1238)))</f>
        <v>0</v>
      </c>
      <c r="AD1237" s="649">
        <f t="shared" ref="AD1237" si="14424">((AD1238*$H1237)-((AD1238*$H1237*$E1238)+(AD1238*$H1237*$F1238)))</f>
        <v>0</v>
      </c>
      <c r="AE1237" s="649">
        <f t="shared" ref="AE1237" si="14425">((AE1238*$H1237)-((AE1238*$H1237*$E1238)+(AE1238*$H1237*$F1238)))</f>
        <v>0</v>
      </c>
      <c r="AF1237" s="649">
        <f t="shared" ref="AF1237" si="14426">((AF1238*$H1237)-((AF1238*$H1237*$E1238)+(AF1238*$H1237*$F1238)))</f>
        <v>0</v>
      </c>
      <c r="AG1237" s="649">
        <f t="shared" ref="AG1237" si="14427">((AG1238*$H1237)-((AG1238*$H1237*$E1238)+(AG1238*$H1237*$F1238)))</f>
        <v>0</v>
      </c>
      <c r="AH1237" s="649">
        <f>+AH1238*H1237</f>
        <v>6517.609512875877</v>
      </c>
      <c r="AI1237" s="649">
        <f t="shared" ref="AI1237" si="14428">+AI1238*H1237</f>
        <v>0</v>
      </c>
      <c r="AJ1237" s="649">
        <v>0</v>
      </c>
      <c r="AK1237" s="649">
        <v>0</v>
      </c>
      <c r="AL1237" s="649">
        <v>0</v>
      </c>
      <c r="AM1237" s="649">
        <v>0</v>
      </c>
      <c r="AN1237" s="649">
        <v>0</v>
      </c>
      <c r="AO1237" s="649">
        <v>0</v>
      </c>
      <c r="AP1237" s="649">
        <v>0</v>
      </c>
      <c r="AQ1237" s="649">
        <v>0</v>
      </c>
      <c r="AR1237" s="649">
        <v>0</v>
      </c>
      <c r="AS1237" s="649">
        <v>0</v>
      </c>
      <c r="AT1237" s="649">
        <v>0</v>
      </c>
      <c r="AU1237" s="649">
        <v>0</v>
      </c>
      <c r="AV1237" s="649">
        <v>0</v>
      </c>
      <c r="AW1237" s="613">
        <f t="shared" si="14328"/>
        <v>130352.19025751755</v>
      </c>
      <c r="AX1237" s="645">
        <f t="shared" si="14326"/>
        <v>0</v>
      </c>
      <c r="AY1237" s="656">
        <f t="shared" si="14327"/>
        <v>0</v>
      </c>
      <c r="AZ1237" s="591"/>
    </row>
    <row r="1238" spans="1:52" s="314" customFormat="1">
      <c r="A1238" s="642"/>
      <c r="B1238" s="636"/>
      <c r="C1238" s="636"/>
      <c r="D1238" s="651"/>
      <c r="E1238" s="652">
        <v>0.4</v>
      </c>
      <c r="F1238" s="652">
        <v>0.05</v>
      </c>
      <c r="G1238" s="653"/>
      <c r="H1238" s="640"/>
      <c r="I1238" s="640">
        <f t="shared" si="14225"/>
        <v>1.4500000000000002</v>
      </c>
      <c r="J1238" s="658">
        <v>0</v>
      </c>
      <c r="K1238" s="658">
        <v>0</v>
      </c>
      <c r="L1238" s="658">
        <v>0</v>
      </c>
      <c r="M1238" s="658">
        <v>0</v>
      </c>
      <c r="N1238" s="658">
        <v>0</v>
      </c>
      <c r="O1238" s="658">
        <v>0.4</v>
      </c>
      <c r="P1238" s="658">
        <v>0</v>
      </c>
      <c r="Q1238" s="658">
        <v>0</v>
      </c>
      <c r="R1238" s="658">
        <v>0</v>
      </c>
      <c r="S1238" s="658">
        <v>0</v>
      </c>
      <c r="T1238" s="658">
        <v>0</v>
      </c>
      <c r="U1238" s="658">
        <v>0</v>
      </c>
      <c r="V1238" s="658">
        <v>0</v>
      </c>
      <c r="W1238" s="658">
        <v>0.03</v>
      </c>
      <c r="X1238" s="658">
        <v>0.69</v>
      </c>
      <c r="Y1238" s="658">
        <v>0.28000000000000003</v>
      </c>
      <c r="Z1238" s="658">
        <v>0</v>
      </c>
      <c r="AA1238" s="658">
        <v>0</v>
      </c>
      <c r="AB1238" s="658">
        <v>0</v>
      </c>
      <c r="AC1238" s="658">
        <v>0</v>
      </c>
      <c r="AD1238" s="658">
        <v>0</v>
      </c>
      <c r="AE1238" s="658">
        <v>0</v>
      </c>
      <c r="AF1238" s="658">
        <v>0</v>
      </c>
      <c r="AG1238" s="658">
        <v>0</v>
      </c>
      <c r="AH1238" s="658">
        <v>0.05</v>
      </c>
      <c r="AI1238" s="658">
        <v>0</v>
      </c>
      <c r="AJ1238" s="658">
        <v>0</v>
      </c>
      <c r="AK1238" s="658">
        <v>0</v>
      </c>
      <c r="AL1238" s="658">
        <v>0</v>
      </c>
      <c r="AM1238" s="658">
        <v>0</v>
      </c>
      <c r="AN1238" s="658">
        <v>0</v>
      </c>
      <c r="AO1238" s="658">
        <v>0</v>
      </c>
      <c r="AP1238" s="658">
        <v>0</v>
      </c>
      <c r="AQ1238" s="658">
        <v>0</v>
      </c>
      <c r="AR1238" s="658">
        <v>0</v>
      </c>
      <c r="AS1238" s="658">
        <v>0</v>
      </c>
      <c r="AT1238" s="658">
        <v>0</v>
      </c>
      <c r="AU1238" s="658">
        <v>0</v>
      </c>
      <c r="AV1238" s="658">
        <v>0</v>
      </c>
      <c r="AW1238" s="613">
        <f t="shared" si="14328"/>
        <v>1.4500000000000002</v>
      </c>
      <c r="AX1238" s="645">
        <f t="shared" si="14326"/>
        <v>1.4500000000000002</v>
      </c>
      <c r="AY1238" s="656" t="e">
        <f t="shared" si="14327"/>
        <v>#DIV/0!</v>
      </c>
      <c r="AZ1238" s="661"/>
    </row>
    <row r="1239" spans="1:52">
      <c r="A1239" s="590"/>
      <c r="B1239" s="646" t="s">
        <v>305</v>
      </c>
      <c r="C1239" s="646" t="s">
        <v>1391</v>
      </c>
      <c r="D1239" s="647" t="s">
        <v>1392</v>
      </c>
      <c r="E1239" s="648"/>
      <c r="F1239" s="648"/>
      <c r="G1239" s="649"/>
      <c r="H1239" s="650">
        <v>130352.19025751753</v>
      </c>
      <c r="I1239" s="650">
        <f t="shared" si="14225"/>
        <v>130352.19025751753</v>
      </c>
      <c r="J1239" s="649">
        <v>0</v>
      </c>
      <c r="K1239" s="649">
        <v>0</v>
      </c>
      <c r="L1239" s="649">
        <v>0</v>
      </c>
      <c r="M1239" s="649">
        <v>0</v>
      </c>
      <c r="N1239" s="649">
        <v>0</v>
      </c>
      <c r="O1239" s="649">
        <f t="shared" ref="O1239" si="14429">+O1240*H1239</f>
        <v>52140.876103007016</v>
      </c>
      <c r="P1239" s="649">
        <f t="shared" ref="P1239" si="14430">((P1240*$H1239)-((P1240*$H1239*$E1240)+(P1240*$H1239*$F1240)))</f>
        <v>0</v>
      </c>
      <c r="Q1239" s="649">
        <f t="shared" ref="Q1239" si="14431">((Q1240*$H1239)-((Q1240*$H1239*$E1240)+(Q1240*$H1239*$F1240)))</f>
        <v>0</v>
      </c>
      <c r="R1239" s="649">
        <f t="shared" ref="R1239" si="14432">((R1240*$H1239)-((R1240*$H1239*$E1240)+(R1240*$H1239*$F1240)))</f>
        <v>0</v>
      </c>
      <c r="S1239" s="649">
        <f t="shared" ref="S1239" si="14433">((S1240*$H1239)-((S1240*$H1239*$E1240)+(S1240*$H1239*$F1240)))</f>
        <v>0</v>
      </c>
      <c r="T1239" s="649">
        <f t="shared" ref="T1239" si="14434">((T1240*$H1239)-((T1240*$H1239*$E1240)+(T1240*$H1239*$F1240)))</f>
        <v>0</v>
      </c>
      <c r="U1239" s="649">
        <f t="shared" ref="U1239" si="14435">((U1240*$H1239)-((U1240*$H1239*$E1240)+(U1240*$H1239*$F1240)))</f>
        <v>0</v>
      </c>
      <c r="V1239" s="649">
        <f t="shared" ref="V1239" si="14436">((V1240*$H1239)-((V1240*$H1239*$E1240)+(V1240*$H1239*$F1240)))</f>
        <v>0</v>
      </c>
      <c r="W1239" s="649">
        <f t="shared" ref="W1239" si="14437">((W1240*$H1239)-((W1240*$H1239*$E1240)+(W1240*$H1239*$F1240)))</f>
        <v>0</v>
      </c>
      <c r="X1239" s="649">
        <f t="shared" ref="X1239" si="14438">((X1240*$H1239)-((X1240*$H1239*$E1240)+(X1240*$H1239*$F1240)))</f>
        <v>27243.607763821165</v>
      </c>
      <c r="Y1239" s="649">
        <f t="shared" ref="Y1239" si="14439">((Y1240*$H1239)-((Y1240*$H1239*$E1240)+(Y1240*$H1239*$F1240)))</f>
        <v>44450.096877813477</v>
      </c>
      <c r="Z1239" s="649">
        <f t="shared" ref="Z1239" si="14440">((Z1240*$H1239)-((Z1240*$H1239*$E1240)+(Z1240*$H1239*$F1240)))</f>
        <v>0</v>
      </c>
      <c r="AA1239" s="649">
        <f t="shared" ref="AA1239" si="14441">((AA1240*$H1239)-((AA1240*$H1239*$E1240)+(AA1240*$H1239*$F1240)))</f>
        <v>0</v>
      </c>
      <c r="AB1239" s="649">
        <f t="shared" ref="AB1239" si="14442">((AB1240*$H1239)-((AB1240*$H1239*$E1240)+(AB1240*$H1239*$F1240)))</f>
        <v>0</v>
      </c>
      <c r="AC1239" s="649">
        <f t="shared" ref="AC1239" si="14443">((AC1240*$H1239)-((AC1240*$H1239*$E1240)+(AC1240*$H1239*$F1240)))</f>
        <v>0</v>
      </c>
      <c r="AD1239" s="649">
        <f t="shared" ref="AD1239" si="14444">((AD1240*$H1239)-((AD1240*$H1239*$E1240)+(AD1240*$H1239*$F1240)))</f>
        <v>0</v>
      </c>
      <c r="AE1239" s="649">
        <f t="shared" ref="AE1239" si="14445">((AE1240*$H1239)-((AE1240*$H1239*$E1240)+(AE1240*$H1239*$F1240)))</f>
        <v>0</v>
      </c>
      <c r="AF1239" s="649">
        <f t="shared" ref="AF1239" si="14446">((AF1240*$H1239)-((AF1240*$H1239*$E1240)+(AF1240*$H1239*$F1240)))</f>
        <v>0</v>
      </c>
      <c r="AG1239" s="649">
        <f t="shared" ref="AG1239" si="14447">((AG1240*$H1239)-((AG1240*$H1239*$E1240)+(AG1240*$H1239*$F1240)))</f>
        <v>0</v>
      </c>
      <c r="AH1239" s="649">
        <f>+AH1240*H1239</f>
        <v>6517.609512875877</v>
      </c>
      <c r="AI1239" s="649">
        <f t="shared" ref="AI1239" si="14448">+AI1240*H1239</f>
        <v>0</v>
      </c>
      <c r="AJ1239" s="649">
        <v>0</v>
      </c>
      <c r="AK1239" s="649">
        <v>0</v>
      </c>
      <c r="AL1239" s="649">
        <v>0</v>
      </c>
      <c r="AM1239" s="649">
        <v>0</v>
      </c>
      <c r="AN1239" s="649">
        <v>0</v>
      </c>
      <c r="AO1239" s="649">
        <v>0</v>
      </c>
      <c r="AP1239" s="649">
        <v>0</v>
      </c>
      <c r="AQ1239" s="649">
        <v>0</v>
      </c>
      <c r="AR1239" s="649">
        <v>0</v>
      </c>
      <c r="AS1239" s="649">
        <v>0</v>
      </c>
      <c r="AT1239" s="649">
        <v>0</v>
      </c>
      <c r="AU1239" s="649">
        <v>0</v>
      </c>
      <c r="AV1239" s="649">
        <v>0</v>
      </c>
      <c r="AW1239" s="613">
        <f t="shared" si="14328"/>
        <v>130352.19025751753</v>
      </c>
      <c r="AX1239" s="645">
        <f t="shared" si="14326"/>
        <v>0</v>
      </c>
      <c r="AY1239" s="656">
        <f t="shared" si="14327"/>
        <v>0</v>
      </c>
      <c r="AZ1239" s="591"/>
    </row>
    <row r="1240" spans="1:52" s="314" customFormat="1">
      <c r="A1240" s="642"/>
      <c r="B1240" s="636"/>
      <c r="C1240" s="636"/>
      <c r="D1240" s="651"/>
      <c r="E1240" s="652">
        <v>0.4</v>
      </c>
      <c r="F1240" s="652">
        <v>0.05</v>
      </c>
      <c r="G1240" s="653"/>
      <c r="H1240" s="640"/>
      <c r="I1240" s="640">
        <f t="shared" si="14225"/>
        <v>1.45</v>
      </c>
      <c r="J1240" s="658">
        <v>0</v>
      </c>
      <c r="K1240" s="658">
        <v>0</v>
      </c>
      <c r="L1240" s="658">
        <v>0</v>
      </c>
      <c r="M1240" s="658">
        <v>0</v>
      </c>
      <c r="N1240" s="658">
        <v>0</v>
      </c>
      <c r="O1240" s="658">
        <v>0.4</v>
      </c>
      <c r="P1240" s="658">
        <v>0</v>
      </c>
      <c r="Q1240" s="658">
        <v>0</v>
      </c>
      <c r="R1240" s="658">
        <v>0</v>
      </c>
      <c r="S1240" s="658">
        <v>0</v>
      </c>
      <c r="T1240" s="658">
        <v>0</v>
      </c>
      <c r="U1240" s="658">
        <v>0</v>
      </c>
      <c r="V1240" s="658">
        <v>0</v>
      </c>
      <c r="W1240" s="658">
        <v>0</v>
      </c>
      <c r="X1240" s="658">
        <v>0.38</v>
      </c>
      <c r="Y1240" s="658">
        <v>0.62</v>
      </c>
      <c r="Z1240" s="658">
        <v>0</v>
      </c>
      <c r="AA1240" s="658">
        <v>0</v>
      </c>
      <c r="AB1240" s="658">
        <v>0</v>
      </c>
      <c r="AC1240" s="658">
        <v>0</v>
      </c>
      <c r="AD1240" s="658">
        <v>0</v>
      </c>
      <c r="AE1240" s="658">
        <v>0</v>
      </c>
      <c r="AF1240" s="658">
        <v>0</v>
      </c>
      <c r="AG1240" s="658">
        <v>0</v>
      </c>
      <c r="AH1240" s="658">
        <v>0.05</v>
      </c>
      <c r="AI1240" s="658">
        <v>0</v>
      </c>
      <c r="AJ1240" s="658">
        <v>0</v>
      </c>
      <c r="AK1240" s="658">
        <v>0</v>
      </c>
      <c r="AL1240" s="658">
        <v>0</v>
      </c>
      <c r="AM1240" s="658">
        <v>0</v>
      </c>
      <c r="AN1240" s="658">
        <v>0</v>
      </c>
      <c r="AO1240" s="658">
        <v>0</v>
      </c>
      <c r="AP1240" s="658">
        <v>0</v>
      </c>
      <c r="AQ1240" s="658">
        <v>0</v>
      </c>
      <c r="AR1240" s="658">
        <v>0</v>
      </c>
      <c r="AS1240" s="658">
        <v>0</v>
      </c>
      <c r="AT1240" s="658">
        <v>0</v>
      </c>
      <c r="AU1240" s="658">
        <v>0</v>
      </c>
      <c r="AV1240" s="658">
        <v>0</v>
      </c>
      <c r="AW1240" s="613">
        <f t="shared" si="14328"/>
        <v>1.45</v>
      </c>
      <c r="AX1240" s="645">
        <f t="shared" si="14326"/>
        <v>1.45</v>
      </c>
      <c r="AY1240" s="656" t="e">
        <f t="shared" si="14327"/>
        <v>#DIV/0!</v>
      </c>
      <c r="AZ1240" s="661"/>
    </row>
    <row r="1241" spans="1:52">
      <c r="A1241" s="590"/>
      <c r="B1241" s="646" t="s">
        <v>305</v>
      </c>
      <c r="C1241" s="646" t="s">
        <v>1393</v>
      </c>
      <c r="D1241" s="647" t="s">
        <v>1394</v>
      </c>
      <c r="E1241" s="648"/>
      <c r="F1241" s="648"/>
      <c r="G1241" s="649"/>
      <c r="H1241" s="650">
        <v>130352.19025751753</v>
      </c>
      <c r="I1241" s="650">
        <f t="shared" si="14225"/>
        <v>130352.19025751753</v>
      </c>
      <c r="J1241" s="649">
        <v>0</v>
      </c>
      <c r="K1241" s="649">
        <v>0</v>
      </c>
      <c r="L1241" s="649">
        <v>0</v>
      </c>
      <c r="M1241" s="649">
        <v>0</v>
      </c>
      <c r="N1241" s="649">
        <v>0</v>
      </c>
      <c r="O1241" s="649">
        <f t="shared" ref="O1241" si="14449">+O1242*H1241</f>
        <v>52140.876103007016</v>
      </c>
      <c r="P1241" s="649">
        <f t="shared" ref="P1241" si="14450">((P1242*$H1241)-((P1242*$H1241*$E1242)+(P1242*$H1241*$F1242)))</f>
        <v>0</v>
      </c>
      <c r="Q1241" s="649">
        <f t="shared" ref="Q1241" si="14451">((Q1242*$H1241)-((Q1242*$H1241*$E1242)+(Q1242*$H1241*$F1242)))</f>
        <v>0</v>
      </c>
      <c r="R1241" s="649">
        <f t="shared" ref="R1241" si="14452">((R1242*$H1241)-((R1242*$H1241*$E1242)+(R1242*$H1241*$F1242)))</f>
        <v>0</v>
      </c>
      <c r="S1241" s="649">
        <f t="shared" ref="S1241" si="14453">((S1242*$H1241)-((S1242*$H1241*$E1242)+(S1242*$H1241*$F1242)))</f>
        <v>0</v>
      </c>
      <c r="T1241" s="649">
        <f t="shared" ref="T1241" si="14454">((T1242*$H1241)-((T1242*$H1241*$E1242)+(T1242*$H1241*$F1242)))</f>
        <v>0</v>
      </c>
      <c r="U1241" s="649">
        <f t="shared" ref="U1241" si="14455">((U1242*$H1241)-((U1242*$H1241*$E1242)+(U1242*$H1241*$F1242)))</f>
        <v>0</v>
      </c>
      <c r="V1241" s="649">
        <f t="shared" ref="V1241" si="14456">((V1242*$H1241)-((V1242*$H1241*$E1242)+(V1242*$H1241*$F1242)))</f>
        <v>0</v>
      </c>
      <c r="W1241" s="649">
        <f t="shared" ref="W1241" si="14457">((W1242*$H1241)-((W1242*$H1241*$E1242)+(W1242*$H1241*$F1242)))</f>
        <v>0</v>
      </c>
      <c r="X1241" s="649">
        <f t="shared" ref="X1241" si="14458">((X1242*$H1241)-((X1242*$H1241*$E1242)+(X1242*$H1241*$F1242)))</f>
        <v>2150.8111392490391</v>
      </c>
      <c r="Y1241" s="649">
        <f t="shared" ref="Y1241" si="14459">((Y1242*$H1241)-((Y1242*$H1241*$E1242)+(Y1242*$H1241*$F1242)))</f>
        <v>50185.593249144251</v>
      </c>
      <c r="Z1241" s="649">
        <f t="shared" ref="Z1241" si="14460">((Z1242*$H1241)-((Z1242*$H1241*$E1242)+(Z1242*$H1241*$F1242)))</f>
        <v>19357.300253241352</v>
      </c>
      <c r="AA1241" s="649">
        <f t="shared" ref="AA1241" si="14461">((AA1242*$H1241)-((AA1242*$H1241*$E1242)+(AA1242*$H1241*$F1242)))</f>
        <v>0</v>
      </c>
      <c r="AB1241" s="649">
        <f t="shared" ref="AB1241" si="14462">((AB1242*$H1241)-((AB1242*$H1241*$E1242)+(AB1242*$H1241*$F1242)))</f>
        <v>0</v>
      </c>
      <c r="AC1241" s="649">
        <f t="shared" ref="AC1241" si="14463">((AC1242*$H1241)-((AC1242*$H1241*$E1242)+(AC1242*$H1241*$F1242)))</f>
        <v>0</v>
      </c>
      <c r="AD1241" s="649">
        <f t="shared" ref="AD1241" si="14464">((AD1242*$H1241)-((AD1242*$H1241*$E1242)+(AD1242*$H1241*$F1242)))</f>
        <v>0</v>
      </c>
      <c r="AE1241" s="649">
        <f t="shared" ref="AE1241" si="14465">((AE1242*$H1241)-((AE1242*$H1241*$E1242)+(AE1242*$H1241*$F1242)))</f>
        <v>0</v>
      </c>
      <c r="AF1241" s="649">
        <f t="shared" ref="AF1241" si="14466">((AF1242*$H1241)-((AF1242*$H1241*$E1242)+(AF1242*$H1241*$F1242)))</f>
        <v>0</v>
      </c>
      <c r="AG1241" s="649">
        <f t="shared" ref="AG1241" si="14467">((AG1242*$H1241)-((AG1242*$H1241*$E1242)+(AG1242*$H1241*$F1242)))</f>
        <v>0</v>
      </c>
      <c r="AH1241" s="649">
        <f>+AH1242*H1241</f>
        <v>6517.609512875877</v>
      </c>
      <c r="AI1241" s="649">
        <f t="shared" ref="AI1241" si="14468">+AI1242*H1241</f>
        <v>0</v>
      </c>
      <c r="AJ1241" s="649">
        <v>0</v>
      </c>
      <c r="AK1241" s="649">
        <v>0</v>
      </c>
      <c r="AL1241" s="649">
        <v>0</v>
      </c>
      <c r="AM1241" s="649">
        <v>0</v>
      </c>
      <c r="AN1241" s="649">
        <v>0</v>
      </c>
      <c r="AO1241" s="649">
        <v>0</v>
      </c>
      <c r="AP1241" s="649">
        <v>0</v>
      </c>
      <c r="AQ1241" s="649">
        <v>0</v>
      </c>
      <c r="AR1241" s="649">
        <v>0</v>
      </c>
      <c r="AS1241" s="649">
        <v>0</v>
      </c>
      <c r="AT1241" s="649">
        <v>0</v>
      </c>
      <c r="AU1241" s="649">
        <v>0</v>
      </c>
      <c r="AV1241" s="649">
        <v>0</v>
      </c>
      <c r="AW1241" s="613">
        <f t="shared" si="14328"/>
        <v>130352.19025751753</v>
      </c>
      <c r="AX1241" s="645">
        <f t="shared" si="14326"/>
        <v>0</v>
      </c>
      <c r="AY1241" s="656">
        <f t="shared" si="14327"/>
        <v>0</v>
      </c>
      <c r="AZ1241" s="591"/>
    </row>
    <row r="1242" spans="1:52" s="314" customFormat="1">
      <c r="A1242" s="642"/>
      <c r="B1242" s="636"/>
      <c r="C1242" s="636"/>
      <c r="D1242" s="651"/>
      <c r="E1242" s="652">
        <v>0.4</v>
      </c>
      <c r="F1242" s="652">
        <v>0.05</v>
      </c>
      <c r="G1242" s="653"/>
      <c r="H1242" s="640"/>
      <c r="I1242" s="640">
        <f t="shared" si="14225"/>
        <v>1.45</v>
      </c>
      <c r="J1242" s="658">
        <v>0</v>
      </c>
      <c r="K1242" s="658">
        <v>0</v>
      </c>
      <c r="L1242" s="658">
        <v>0</v>
      </c>
      <c r="M1242" s="658">
        <v>0</v>
      </c>
      <c r="N1242" s="658">
        <v>0</v>
      </c>
      <c r="O1242" s="658">
        <v>0.4</v>
      </c>
      <c r="P1242" s="658">
        <v>0</v>
      </c>
      <c r="Q1242" s="658">
        <v>0</v>
      </c>
      <c r="R1242" s="658">
        <v>0</v>
      </c>
      <c r="S1242" s="658">
        <v>0</v>
      </c>
      <c r="T1242" s="658">
        <v>0</v>
      </c>
      <c r="U1242" s="658">
        <v>0</v>
      </c>
      <c r="V1242" s="658">
        <v>0</v>
      </c>
      <c r="W1242" s="658">
        <v>0</v>
      </c>
      <c r="X1242" s="658">
        <v>0.03</v>
      </c>
      <c r="Y1242" s="658">
        <v>0.7</v>
      </c>
      <c r="Z1242" s="658">
        <v>0.27</v>
      </c>
      <c r="AA1242" s="658">
        <v>0</v>
      </c>
      <c r="AB1242" s="658">
        <v>0</v>
      </c>
      <c r="AC1242" s="658">
        <v>0</v>
      </c>
      <c r="AD1242" s="658">
        <v>0</v>
      </c>
      <c r="AE1242" s="658">
        <v>0</v>
      </c>
      <c r="AF1242" s="658">
        <v>0</v>
      </c>
      <c r="AG1242" s="658">
        <v>0</v>
      </c>
      <c r="AH1242" s="658">
        <v>0.05</v>
      </c>
      <c r="AI1242" s="658">
        <v>0</v>
      </c>
      <c r="AJ1242" s="658">
        <v>0</v>
      </c>
      <c r="AK1242" s="658">
        <v>0</v>
      </c>
      <c r="AL1242" s="658">
        <v>0</v>
      </c>
      <c r="AM1242" s="658">
        <v>0</v>
      </c>
      <c r="AN1242" s="658">
        <v>0</v>
      </c>
      <c r="AO1242" s="658">
        <v>0</v>
      </c>
      <c r="AP1242" s="658">
        <v>0</v>
      </c>
      <c r="AQ1242" s="658">
        <v>0</v>
      </c>
      <c r="AR1242" s="658">
        <v>0</v>
      </c>
      <c r="AS1242" s="658">
        <v>0</v>
      </c>
      <c r="AT1242" s="658">
        <v>0</v>
      </c>
      <c r="AU1242" s="658">
        <v>0</v>
      </c>
      <c r="AV1242" s="658">
        <v>0</v>
      </c>
      <c r="AW1242" s="613">
        <f t="shared" si="14328"/>
        <v>1.45</v>
      </c>
      <c r="AX1242" s="645">
        <f t="shared" si="14326"/>
        <v>1.45</v>
      </c>
      <c r="AY1242" s="656" t="e">
        <f t="shared" si="14327"/>
        <v>#DIV/0!</v>
      </c>
      <c r="AZ1242" s="661"/>
    </row>
    <row r="1243" spans="1:52">
      <c r="A1243" s="590"/>
      <c r="B1243" s="646" t="s">
        <v>305</v>
      </c>
      <c r="C1243" s="646" t="s">
        <v>1395</v>
      </c>
      <c r="D1243" s="647" t="s">
        <v>1396</v>
      </c>
      <c r="E1243" s="648"/>
      <c r="F1243" s="648"/>
      <c r="G1243" s="649"/>
      <c r="H1243" s="650">
        <v>130352.19025751753</v>
      </c>
      <c r="I1243" s="650">
        <f t="shared" si="14225"/>
        <v>130352.19025751753</v>
      </c>
      <c r="J1243" s="649">
        <v>0</v>
      </c>
      <c r="K1243" s="649">
        <v>0</v>
      </c>
      <c r="L1243" s="649">
        <v>0</v>
      </c>
      <c r="M1243" s="649">
        <v>0</v>
      </c>
      <c r="N1243" s="649">
        <v>0</v>
      </c>
      <c r="O1243" s="649">
        <f t="shared" ref="O1243" si="14469">+O1244*H1243</f>
        <v>52140.876103007016</v>
      </c>
      <c r="P1243" s="649">
        <f t="shared" ref="P1243" si="14470">((P1244*$H1243)-((P1244*$H1243*$E1244)+(P1244*$H1243*$F1244)))</f>
        <v>0</v>
      </c>
      <c r="Q1243" s="649">
        <f t="shared" ref="Q1243" si="14471">((Q1244*$H1243)-((Q1244*$H1243*$E1244)+(Q1244*$H1243*$F1244)))</f>
        <v>0</v>
      </c>
      <c r="R1243" s="649">
        <f t="shared" ref="R1243" si="14472">((R1244*$H1243)-((R1244*$H1243*$E1244)+(R1244*$H1243*$F1244)))</f>
        <v>0</v>
      </c>
      <c r="S1243" s="649">
        <f t="shared" ref="S1243" si="14473">((S1244*$H1243)-((S1244*$H1243*$E1244)+(S1244*$H1243*$F1244)))</f>
        <v>0</v>
      </c>
      <c r="T1243" s="649">
        <f t="shared" ref="T1243" si="14474">((T1244*$H1243)-((T1244*$H1243*$E1244)+(T1244*$H1243*$F1244)))</f>
        <v>0</v>
      </c>
      <c r="U1243" s="649">
        <f t="shared" ref="U1243" si="14475">((U1244*$H1243)-((U1244*$H1243*$E1244)+(U1244*$H1243*$F1244)))</f>
        <v>0</v>
      </c>
      <c r="V1243" s="649">
        <f t="shared" ref="V1243" si="14476">((V1244*$H1243)-((V1244*$H1243*$E1244)+(V1244*$H1243*$F1244)))</f>
        <v>0</v>
      </c>
      <c r="W1243" s="649">
        <f t="shared" ref="W1243" si="14477">((W1244*$H1243)-((W1244*$H1243*$E1244)+(W1244*$H1243*$F1244)))</f>
        <v>0</v>
      </c>
      <c r="X1243" s="649">
        <f t="shared" ref="X1243" si="14478">((X1244*$H1243)-((X1244*$H1243*$E1244)+(X1244*$H1243*$F1244)))</f>
        <v>0</v>
      </c>
      <c r="Y1243" s="649">
        <f t="shared" ref="Y1243" si="14479">((Y1244*$H1243)-((Y1244*$H1243*$E1244)+(Y1244*$H1243*$F1244)))</f>
        <v>27960.544810237508</v>
      </c>
      <c r="Z1243" s="649">
        <f t="shared" ref="Z1243" si="14480">((Z1244*$H1243)-((Z1244*$H1243*$E1244)+(Z1244*$H1243*$F1244)))</f>
        <v>43733.159831397126</v>
      </c>
      <c r="AA1243" s="649">
        <f t="shared" ref="AA1243" si="14481">((AA1244*$H1243)-((AA1244*$H1243*$E1244)+(AA1244*$H1243*$F1244)))</f>
        <v>0</v>
      </c>
      <c r="AB1243" s="649">
        <f t="shared" ref="AB1243" si="14482">((AB1244*$H1243)-((AB1244*$H1243*$E1244)+(AB1244*$H1243*$F1244)))</f>
        <v>0</v>
      </c>
      <c r="AC1243" s="649">
        <f t="shared" ref="AC1243" si="14483">((AC1244*$H1243)-((AC1244*$H1243*$E1244)+(AC1244*$H1243*$F1244)))</f>
        <v>0</v>
      </c>
      <c r="AD1243" s="649">
        <f t="shared" ref="AD1243" si="14484">((AD1244*$H1243)-((AD1244*$H1243*$E1244)+(AD1244*$H1243*$F1244)))</f>
        <v>0</v>
      </c>
      <c r="AE1243" s="649">
        <f t="shared" ref="AE1243" si="14485">((AE1244*$H1243)-((AE1244*$H1243*$E1244)+(AE1244*$H1243*$F1244)))</f>
        <v>0</v>
      </c>
      <c r="AF1243" s="649">
        <f t="shared" ref="AF1243" si="14486">((AF1244*$H1243)-((AF1244*$H1243*$E1244)+(AF1244*$H1243*$F1244)))</f>
        <v>0</v>
      </c>
      <c r="AG1243" s="649">
        <f t="shared" ref="AG1243" si="14487">((AG1244*$H1243)-((AG1244*$H1243*$E1244)+(AG1244*$H1243*$F1244)))</f>
        <v>0</v>
      </c>
      <c r="AH1243" s="649">
        <f>+AH1244*H1243</f>
        <v>6517.609512875877</v>
      </c>
      <c r="AI1243" s="649">
        <f t="shared" ref="AI1243" si="14488">+AI1244*H1243</f>
        <v>0</v>
      </c>
      <c r="AJ1243" s="649">
        <v>0</v>
      </c>
      <c r="AK1243" s="649">
        <v>0</v>
      </c>
      <c r="AL1243" s="649">
        <v>0</v>
      </c>
      <c r="AM1243" s="649">
        <v>0</v>
      </c>
      <c r="AN1243" s="649">
        <v>0</v>
      </c>
      <c r="AO1243" s="649">
        <v>0</v>
      </c>
      <c r="AP1243" s="649">
        <v>0</v>
      </c>
      <c r="AQ1243" s="649">
        <v>0</v>
      </c>
      <c r="AR1243" s="649">
        <v>0</v>
      </c>
      <c r="AS1243" s="649">
        <v>0</v>
      </c>
      <c r="AT1243" s="649">
        <v>0</v>
      </c>
      <c r="AU1243" s="649">
        <v>0</v>
      </c>
      <c r="AV1243" s="649">
        <v>0</v>
      </c>
      <c r="AW1243" s="613">
        <f t="shared" si="14328"/>
        <v>130352.19025751753</v>
      </c>
      <c r="AX1243" s="645">
        <f t="shared" si="14326"/>
        <v>0</v>
      </c>
      <c r="AY1243" s="656">
        <f t="shared" si="14327"/>
        <v>0</v>
      </c>
      <c r="AZ1243" s="591"/>
    </row>
    <row r="1244" spans="1:52" s="314" customFormat="1">
      <c r="A1244" s="642"/>
      <c r="B1244" s="636"/>
      <c r="C1244" s="636"/>
      <c r="D1244" s="651"/>
      <c r="E1244" s="652">
        <v>0.4</v>
      </c>
      <c r="F1244" s="652">
        <v>0.05</v>
      </c>
      <c r="G1244" s="653"/>
      <c r="H1244" s="640"/>
      <c r="I1244" s="640">
        <f t="shared" si="14225"/>
        <v>1.45</v>
      </c>
      <c r="J1244" s="658">
        <v>0</v>
      </c>
      <c r="K1244" s="658">
        <v>0</v>
      </c>
      <c r="L1244" s="658">
        <v>0</v>
      </c>
      <c r="M1244" s="658">
        <v>0</v>
      </c>
      <c r="N1244" s="658">
        <v>0</v>
      </c>
      <c r="O1244" s="658">
        <v>0.4</v>
      </c>
      <c r="P1244" s="658">
        <v>0</v>
      </c>
      <c r="Q1244" s="658">
        <v>0</v>
      </c>
      <c r="R1244" s="658">
        <v>0</v>
      </c>
      <c r="S1244" s="658">
        <v>0</v>
      </c>
      <c r="T1244" s="658">
        <v>0</v>
      </c>
      <c r="U1244" s="658">
        <v>0</v>
      </c>
      <c r="V1244" s="658">
        <v>0</v>
      </c>
      <c r="W1244" s="658">
        <v>0</v>
      </c>
      <c r="X1244" s="658">
        <v>0</v>
      </c>
      <c r="Y1244" s="658">
        <v>0.39</v>
      </c>
      <c r="Z1244" s="658">
        <v>0.61</v>
      </c>
      <c r="AA1244" s="658">
        <v>0</v>
      </c>
      <c r="AB1244" s="658">
        <v>0</v>
      </c>
      <c r="AC1244" s="658">
        <v>0</v>
      </c>
      <c r="AD1244" s="658">
        <v>0</v>
      </c>
      <c r="AE1244" s="658">
        <v>0</v>
      </c>
      <c r="AF1244" s="658">
        <v>0</v>
      </c>
      <c r="AG1244" s="658">
        <v>0</v>
      </c>
      <c r="AH1244" s="658">
        <v>0.05</v>
      </c>
      <c r="AI1244" s="658">
        <v>0</v>
      </c>
      <c r="AJ1244" s="658">
        <v>0</v>
      </c>
      <c r="AK1244" s="658">
        <v>0</v>
      </c>
      <c r="AL1244" s="658">
        <v>0</v>
      </c>
      <c r="AM1244" s="658">
        <v>0</v>
      </c>
      <c r="AN1244" s="658">
        <v>0</v>
      </c>
      <c r="AO1244" s="658">
        <v>0</v>
      </c>
      <c r="AP1244" s="658">
        <v>0</v>
      </c>
      <c r="AQ1244" s="658">
        <v>0</v>
      </c>
      <c r="AR1244" s="658">
        <v>0</v>
      </c>
      <c r="AS1244" s="658">
        <v>0</v>
      </c>
      <c r="AT1244" s="658">
        <v>0</v>
      </c>
      <c r="AU1244" s="658">
        <v>0</v>
      </c>
      <c r="AV1244" s="658">
        <v>0</v>
      </c>
      <c r="AW1244" s="613">
        <f t="shared" si="14328"/>
        <v>1.45</v>
      </c>
      <c r="AX1244" s="645">
        <f t="shared" si="14326"/>
        <v>1.45</v>
      </c>
      <c r="AY1244" s="656" t="e">
        <f t="shared" si="14327"/>
        <v>#DIV/0!</v>
      </c>
      <c r="AZ1244" s="661"/>
    </row>
    <row r="1245" spans="1:52">
      <c r="A1245" s="590"/>
      <c r="B1245" s="646" t="s">
        <v>305</v>
      </c>
      <c r="C1245" s="646" t="s">
        <v>1397</v>
      </c>
      <c r="D1245" s="647" t="s">
        <v>1398</v>
      </c>
      <c r="E1245" s="648"/>
      <c r="F1245" s="648"/>
      <c r="G1245" s="649"/>
      <c r="H1245" s="650">
        <v>130352.19025751753</v>
      </c>
      <c r="I1245" s="650">
        <f t="shared" si="14225"/>
        <v>130352.19025751753</v>
      </c>
      <c r="J1245" s="649">
        <v>0</v>
      </c>
      <c r="K1245" s="649">
        <v>0</v>
      </c>
      <c r="L1245" s="649">
        <v>0</v>
      </c>
      <c r="M1245" s="649">
        <v>0</v>
      </c>
      <c r="N1245" s="649">
        <v>0</v>
      </c>
      <c r="O1245" s="649">
        <f t="shared" ref="O1245" si="14489">+O1246*H1245</f>
        <v>52140.876103007016</v>
      </c>
      <c r="P1245" s="649">
        <f t="shared" ref="P1245" si="14490">((P1246*$H1245)-((P1246*$H1245*$E1246)+(P1246*$H1245*$F1246)))</f>
        <v>0</v>
      </c>
      <c r="Q1245" s="649">
        <f t="shared" ref="Q1245" si="14491">((Q1246*$H1245)-((Q1246*$H1245*$E1246)+(Q1246*$H1245*$F1246)))</f>
        <v>0</v>
      </c>
      <c r="R1245" s="649">
        <f t="shared" ref="R1245" si="14492">((R1246*$H1245)-((R1246*$H1245*$E1246)+(R1246*$H1245*$F1246)))</f>
        <v>0</v>
      </c>
      <c r="S1245" s="649">
        <f t="shared" ref="S1245" si="14493">((S1246*$H1245)-((S1246*$H1245*$E1246)+(S1246*$H1245*$F1246)))</f>
        <v>0</v>
      </c>
      <c r="T1245" s="649">
        <f t="shared" ref="T1245" si="14494">((T1246*$H1245)-((T1246*$H1245*$E1246)+(T1246*$H1245*$F1246)))</f>
        <v>0</v>
      </c>
      <c r="U1245" s="649">
        <f t="shared" ref="U1245" si="14495">((U1246*$H1245)-((U1246*$H1245*$E1246)+(U1246*$H1245*$F1246)))</f>
        <v>0</v>
      </c>
      <c r="V1245" s="649">
        <f t="shared" ref="V1245" si="14496">((V1246*$H1245)-((V1246*$H1245*$E1246)+(V1246*$H1245*$F1246)))</f>
        <v>0</v>
      </c>
      <c r="W1245" s="649">
        <f t="shared" ref="W1245" si="14497">((W1246*$H1245)-((W1246*$H1245*$E1246)+(W1246*$H1245*$F1246)))</f>
        <v>0</v>
      </c>
      <c r="X1245" s="649">
        <f t="shared" ref="X1245" si="14498">((X1246*$H1245)-((X1246*$H1245*$E1246)+(X1246*$H1245*$F1246)))</f>
        <v>0</v>
      </c>
      <c r="Y1245" s="649">
        <f t="shared" ref="Y1245" si="14499">((Y1246*$H1245)-((Y1246*$H1245*$E1246)+(Y1246*$H1245*$F1246)))</f>
        <v>3584.685232081732</v>
      </c>
      <c r="Z1245" s="649">
        <f t="shared" ref="Z1245" si="14500">((Z1246*$H1245)-((Z1246*$H1245*$E1246)+(Z1246*$H1245*$F1246)))</f>
        <v>52336.40438839329</v>
      </c>
      <c r="AA1245" s="649">
        <f t="shared" ref="AA1245" si="14501">((AA1246*$H1245)-((AA1246*$H1245*$E1246)+(AA1246*$H1245*$F1246)))</f>
        <v>15772.615021159618</v>
      </c>
      <c r="AB1245" s="649">
        <f t="shared" ref="AB1245" si="14502">((AB1246*$H1245)-((AB1246*$H1245*$E1246)+(AB1246*$H1245*$F1246)))</f>
        <v>0</v>
      </c>
      <c r="AC1245" s="649">
        <f t="shared" ref="AC1245" si="14503">((AC1246*$H1245)-((AC1246*$H1245*$E1246)+(AC1246*$H1245*$F1246)))</f>
        <v>0</v>
      </c>
      <c r="AD1245" s="649">
        <f t="shared" ref="AD1245" si="14504">((AD1246*$H1245)-((AD1246*$H1245*$E1246)+(AD1246*$H1245*$F1246)))</f>
        <v>0</v>
      </c>
      <c r="AE1245" s="649">
        <f t="shared" ref="AE1245" si="14505">((AE1246*$H1245)-((AE1246*$H1245*$E1246)+(AE1246*$H1245*$F1246)))</f>
        <v>0</v>
      </c>
      <c r="AF1245" s="649">
        <f t="shared" ref="AF1245" si="14506">((AF1246*$H1245)-((AF1246*$H1245*$E1246)+(AF1246*$H1245*$F1246)))</f>
        <v>0</v>
      </c>
      <c r="AG1245" s="649">
        <f t="shared" ref="AG1245" si="14507">((AG1246*$H1245)-((AG1246*$H1245*$E1246)+(AG1246*$H1245*$F1246)))</f>
        <v>0</v>
      </c>
      <c r="AH1245" s="649">
        <f>+AH1246*H1245</f>
        <v>6517.609512875877</v>
      </c>
      <c r="AI1245" s="649">
        <f t="shared" ref="AI1245" si="14508">+AI1246*H1245</f>
        <v>0</v>
      </c>
      <c r="AJ1245" s="649">
        <v>0</v>
      </c>
      <c r="AK1245" s="649">
        <v>0</v>
      </c>
      <c r="AL1245" s="649">
        <v>0</v>
      </c>
      <c r="AM1245" s="649">
        <v>0</v>
      </c>
      <c r="AN1245" s="649">
        <v>0</v>
      </c>
      <c r="AO1245" s="649">
        <v>0</v>
      </c>
      <c r="AP1245" s="649">
        <v>0</v>
      </c>
      <c r="AQ1245" s="649">
        <v>0</v>
      </c>
      <c r="AR1245" s="649">
        <v>0</v>
      </c>
      <c r="AS1245" s="649">
        <v>0</v>
      </c>
      <c r="AT1245" s="649">
        <v>0</v>
      </c>
      <c r="AU1245" s="649">
        <v>0</v>
      </c>
      <c r="AV1245" s="649">
        <v>0</v>
      </c>
      <c r="AW1245" s="613">
        <f t="shared" si="14328"/>
        <v>130352.19025751753</v>
      </c>
      <c r="AX1245" s="645">
        <f t="shared" si="14326"/>
        <v>0</v>
      </c>
      <c r="AY1245" s="656">
        <f t="shared" si="14327"/>
        <v>0</v>
      </c>
      <c r="AZ1245" s="591"/>
    </row>
    <row r="1246" spans="1:52" s="314" customFormat="1">
      <c r="A1246" s="642"/>
      <c r="B1246" s="636"/>
      <c r="C1246" s="636"/>
      <c r="D1246" s="651"/>
      <c r="E1246" s="652">
        <v>0.4</v>
      </c>
      <c r="F1246" s="652">
        <v>0.05</v>
      </c>
      <c r="G1246" s="653"/>
      <c r="H1246" s="640"/>
      <c r="I1246" s="640">
        <f t="shared" si="14225"/>
        <v>1.45</v>
      </c>
      <c r="J1246" s="658">
        <v>0</v>
      </c>
      <c r="K1246" s="658">
        <v>0</v>
      </c>
      <c r="L1246" s="658">
        <v>0</v>
      </c>
      <c r="M1246" s="658">
        <v>0</v>
      </c>
      <c r="N1246" s="658">
        <v>0</v>
      </c>
      <c r="O1246" s="658">
        <v>0.4</v>
      </c>
      <c r="P1246" s="658">
        <v>0</v>
      </c>
      <c r="Q1246" s="658">
        <v>0</v>
      </c>
      <c r="R1246" s="658">
        <v>0</v>
      </c>
      <c r="S1246" s="658">
        <v>0</v>
      </c>
      <c r="T1246" s="658">
        <v>0</v>
      </c>
      <c r="U1246" s="658">
        <v>0</v>
      </c>
      <c r="V1246" s="658">
        <v>0</v>
      </c>
      <c r="W1246" s="658">
        <v>0</v>
      </c>
      <c r="X1246" s="658">
        <v>0</v>
      </c>
      <c r="Y1246" s="658">
        <v>0.05</v>
      </c>
      <c r="Z1246" s="658">
        <v>0.73</v>
      </c>
      <c r="AA1246" s="658">
        <v>0.21999999999999997</v>
      </c>
      <c r="AB1246" s="658">
        <v>0</v>
      </c>
      <c r="AC1246" s="658">
        <v>0</v>
      </c>
      <c r="AD1246" s="658">
        <v>0</v>
      </c>
      <c r="AE1246" s="658">
        <v>0</v>
      </c>
      <c r="AF1246" s="658">
        <v>0</v>
      </c>
      <c r="AG1246" s="658">
        <v>0</v>
      </c>
      <c r="AH1246" s="658">
        <v>0.05</v>
      </c>
      <c r="AI1246" s="658">
        <v>0</v>
      </c>
      <c r="AJ1246" s="658">
        <v>0</v>
      </c>
      <c r="AK1246" s="658">
        <v>0</v>
      </c>
      <c r="AL1246" s="658">
        <v>0</v>
      </c>
      <c r="AM1246" s="658">
        <v>0</v>
      </c>
      <c r="AN1246" s="658">
        <v>0</v>
      </c>
      <c r="AO1246" s="658">
        <v>0</v>
      </c>
      <c r="AP1246" s="658">
        <v>0</v>
      </c>
      <c r="AQ1246" s="658">
        <v>0</v>
      </c>
      <c r="AR1246" s="658">
        <v>0</v>
      </c>
      <c r="AS1246" s="658">
        <v>0</v>
      </c>
      <c r="AT1246" s="658">
        <v>0</v>
      </c>
      <c r="AU1246" s="658">
        <v>0</v>
      </c>
      <c r="AV1246" s="658">
        <v>0</v>
      </c>
      <c r="AW1246" s="613">
        <f t="shared" si="14328"/>
        <v>1.45</v>
      </c>
      <c r="AX1246" s="645">
        <f t="shared" si="14326"/>
        <v>1.45</v>
      </c>
      <c r="AY1246" s="656" t="e">
        <f t="shared" si="14327"/>
        <v>#DIV/0!</v>
      </c>
      <c r="AZ1246" s="661"/>
    </row>
    <row r="1247" spans="1:52">
      <c r="A1247" s="590"/>
      <c r="B1247" s="646" t="s">
        <v>305</v>
      </c>
      <c r="C1247" s="646" t="s">
        <v>1399</v>
      </c>
      <c r="D1247" s="647" t="s">
        <v>1400</v>
      </c>
      <c r="E1247" s="648"/>
      <c r="F1247" s="648"/>
      <c r="G1247" s="649"/>
      <c r="H1247" s="650">
        <v>130352.19025751753</v>
      </c>
      <c r="I1247" s="650">
        <f t="shared" si="14225"/>
        <v>130352.19025751753</v>
      </c>
      <c r="J1247" s="649">
        <v>0</v>
      </c>
      <c r="K1247" s="649">
        <v>0</v>
      </c>
      <c r="L1247" s="649">
        <v>0</v>
      </c>
      <c r="M1247" s="649">
        <v>0</v>
      </c>
      <c r="N1247" s="649">
        <v>0</v>
      </c>
      <c r="O1247" s="649">
        <f t="shared" ref="O1247" si="14509">+O1248*H1247</f>
        <v>52140.876103007016</v>
      </c>
      <c r="P1247" s="649">
        <f t="shared" ref="P1247" si="14510">((P1248*$H1247)-((P1248*$H1247*$E1248)+(P1248*$H1247*$F1248)))</f>
        <v>0</v>
      </c>
      <c r="Q1247" s="649">
        <f t="shared" ref="Q1247" si="14511">((Q1248*$H1247)-((Q1248*$H1247*$E1248)+(Q1248*$H1247*$F1248)))</f>
        <v>0</v>
      </c>
      <c r="R1247" s="649">
        <f t="shared" ref="R1247" si="14512">((R1248*$H1247)-((R1248*$H1247*$E1248)+(R1248*$H1247*$F1248)))</f>
        <v>0</v>
      </c>
      <c r="S1247" s="649">
        <f t="shared" ref="S1247" si="14513">((S1248*$H1247)-((S1248*$H1247*$E1248)+(S1248*$H1247*$F1248)))</f>
        <v>0</v>
      </c>
      <c r="T1247" s="649">
        <f t="shared" ref="T1247" si="14514">((T1248*$H1247)-((T1248*$H1247*$E1248)+(T1248*$H1247*$F1248)))</f>
        <v>0</v>
      </c>
      <c r="U1247" s="649">
        <f t="shared" ref="U1247" si="14515">((U1248*$H1247)-((U1248*$H1247*$E1248)+(U1248*$H1247*$F1248)))</f>
        <v>0</v>
      </c>
      <c r="V1247" s="649">
        <f t="shared" ref="V1247" si="14516">((V1248*$H1247)-((V1248*$H1247*$E1248)+(V1248*$H1247*$F1248)))</f>
        <v>0</v>
      </c>
      <c r="W1247" s="649">
        <f t="shared" ref="W1247" si="14517">((W1248*$H1247)-((W1248*$H1247*$E1248)+(W1248*$H1247*$F1248)))</f>
        <v>0</v>
      </c>
      <c r="X1247" s="649">
        <f t="shared" ref="X1247" si="14518">((X1248*$H1247)-((X1248*$H1247*$E1248)+(X1248*$H1247*$F1248)))</f>
        <v>0</v>
      </c>
      <c r="Y1247" s="649">
        <f t="shared" ref="Y1247" si="14519">((Y1248*$H1247)-((Y1248*$H1247*$E1248)+(Y1248*$H1247*$F1248)))</f>
        <v>0</v>
      </c>
      <c r="Z1247" s="649">
        <f t="shared" ref="Z1247" si="14520">((Z1248*$H1247)-((Z1248*$H1247*$E1248)+(Z1248*$H1247*$F1248)))</f>
        <v>30828.292995902899</v>
      </c>
      <c r="AA1247" s="649">
        <f t="shared" ref="AA1247" si="14521">((AA1248*$H1247)-((AA1248*$H1247*$E1248)+(AA1248*$H1247*$F1248)))</f>
        <v>40865.41164573175</v>
      </c>
      <c r="AB1247" s="649">
        <f t="shared" ref="AB1247" si="14522">((AB1248*$H1247)-((AB1248*$H1247*$E1248)+(AB1248*$H1247*$F1248)))</f>
        <v>0</v>
      </c>
      <c r="AC1247" s="649">
        <f t="shared" ref="AC1247" si="14523">((AC1248*$H1247)-((AC1248*$H1247*$E1248)+(AC1248*$H1247*$F1248)))</f>
        <v>0</v>
      </c>
      <c r="AD1247" s="649">
        <f t="shared" ref="AD1247" si="14524">((AD1248*$H1247)-((AD1248*$H1247*$E1248)+(AD1248*$H1247*$F1248)))</f>
        <v>0</v>
      </c>
      <c r="AE1247" s="649">
        <f t="shared" ref="AE1247" si="14525">((AE1248*$H1247)-((AE1248*$H1247*$E1248)+(AE1248*$H1247*$F1248)))</f>
        <v>0</v>
      </c>
      <c r="AF1247" s="649">
        <f t="shared" ref="AF1247" si="14526">((AF1248*$H1247)-((AF1248*$H1247*$E1248)+(AF1248*$H1247*$F1248)))</f>
        <v>0</v>
      </c>
      <c r="AG1247" s="649">
        <f t="shared" ref="AG1247" si="14527">((AG1248*$H1247)-((AG1248*$H1247*$E1248)+(AG1248*$H1247*$F1248)))</f>
        <v>0</v>
      </c>
      <c r="AH1247" s="649">
        <f>+AH1248*H1247</f>
        <v>6517.609512875877</v>
      </c>
      <c r="AI1247" s="649">
        <f t="shared" ref="AI1247" si="14528">+AI1248*H1247</f>
        <v>0</v>
      </c>
      <c r="AJ1247" s="649">
        <v>0</v>
      </c>
      <c r="AK1247" s="649">
        <v>0</v>
      </c>
      <c r="AL1247" s="649">
        <v>0</v>
      </c>
      <c r="AM1247" s="649">
        <v>0</v>
      </c>
      <c r="AN1247" s="649">
        <v>0</v>
      </c>
      <c r="AO1247" s="649">
        <v>0</v>
      </c>
      <c r="AP1247" s="649">
        <v>0</v>
      </c>
      <c r="AQ1247" s="649">
        <v>0</v>
      </c>
      <c r="AR1247" s="649">
        <v>0</v>
      </c>
      <c r="AS1247" s="649">
        <v>0</v>
      </c>
      <c r="AT1247" s="649">
        <v>0</v>
      </c>
      <c r="AU1247" s="649">
        <v>0</v>
      </c>
      <c r="AV1247" s="649">
        <v>0</v>
      </c>
      <c r="AW1247" s="613">
        <f t="shared" si="14328"/>
        <v>130352.19025751753</v>
      </c>
      <c r="AX1247" s="645">
        <f t="shared" si="14326"/>
        <v>0</v>
      </c>
      <c r="AY1247" s="656">
        <f t="shared" si="14327"/>
        <v>0</v>
      </c>
      <c r="AZ1247" s="591"/>
    </row>
    <row r="1248" spans="1:52" s="314" customFormat="1">
      <c r="A1248" s="642"/>
      <c r="B1248" s="636"/>
      <c r="C1248" s="636"/>
      <c r="D1248" s="651"/>
      <c r="E1248" s="652">
        <v>0.4</v>
      </c>
      <c r="F1248" s="652">
        <v>0.05</v>
      </c>
      <c r="G1248" s="653"/>
      <c r="H1248" s="640"/>
      <c r="I1248" s="640">
        <f t="shared" si="14225"/>
        <v>1.4500000000000002</v>
      </c>
      <c r="J1248" s="658">
        <v>0</v>
      </c>
      <c r="K1248" s="658">
        <v>0</v>
      </c>
      <c r="L1248" s="658">
        <v>0</v>
      </c>
      <c r="M1248" s="658">
        <v>0</v>
      </c>
      <c r="N1248" s="658">
        <v>0</v>
      </c>
      <c r="O1248" s="658">
        <v>0.4</v>
      </c>
      <c r="P1248" s="658">
        <v>0</v>
      </c>
      <c r="Q1248" s="658">
        <v>0</v>
      </c>
      <c r="R1248" s="658">
        <v>0</v>
      </c>
      <c r="S1248" s="658">
        <v>0</v>
      </c>
      <c r="T1248" s="658">
        <v>0</v>
      </c>
      <c r="U1248" s="658">
        <v>0</v>
      </c>
      <c r="V1248" s="658">
        <v>0</v>
      </c>
      <c r="W1248" s="658">
        <v>0</v>
      </c>
      <c r="X1248" s="658">
        <v>0</v>
      </c>
      <c r="Y1248" s="658">
        <v>0</v>
      </c>
      <c r="Z1248" s="658">
        <v>0.43</v>
      </c>
      <c r="AA1248" s="658">
        <v>0.57000000000000006</v>
      </c>
      <c r="AB1248" s="658">
        <v>0</v>
      </c>
      <c r="AC1248" s="658">
        <v>0</v>
      </c>
      <c r="AD1248" s="658">
        <v>0</v>
      </c>
      <c r="AE1248" s="658">
        <v>0</v>
      </c>
      <c r="AF1248" s="658">
        <v>0</v>
      </c>
      <c r="AG1248" s="658">
        <v>0</v>
      </c>
      <c r="AH1248" s="658">
        <v>0.05</v>
      </c>
      <c r="AI1248" s="658">
        <v>0</v>
      </c>
      <c r="AJ1248" s="658">
        <v>0</v>
      </c>
      <c r="AK1248" s="658">
        <v>0</v>
      </c>
      <c r="AL1248" s="658">
        <v>0</v>
      </c>
      <c r="AM1248" s="658">
        <v>0</v>
      </c>
      <c r="AN1248" s="658">
        <v>0</v>
      </c>
      <c r="AO1248" s="658">
        <v>0</v>
      </c>
      <c r="AP1248" s="658">
        <v>0</v>
      </c>
      <c r="AQ1248" s="658">
        <v>0</v>
      </c>
      <c r="AR1248" s="658">
        <v>0</v>
      </c>
      <c r="AS1248" s="658">
        <v>0</v>
      </c>
      <c r="AT1248" s="658">
        <v>0</v>
      </c>
      <c r="AU1248" s="658">
        <v>0</v>
      </c>
      <c r="AV1248" s="658">
        <v>0</v>
      </c>
      <c r="AW1248" s="613">
        <f t="shared" si="14328"/>
        <v>1.4500000000000002</v>
      </c>
      <c r="AX1248" s="645">
        <f t="shared" si="14326"/>
        <v>1.4500000000000002</v>
      </c>
      <c r="AY1248" s="656" t="e">
        <f t="shared" si="14327"/>
        <v>#DIV/0!</v>
      </c>
      <c r="AZ1248" s="661"/>
    </row>
    <row r="1249" spans="1:52">
      <c r="A1249" s="590"/>
      <c r="B1249" s="646" t="s">
        <v>305</v>
      </c>
      <c r="C1249" s="646" t="s">
        <v>1401</v>
      </c>
      <c r="D1249" s="647" t="s">
        <v>1402</v>
      </c>
      <c r="E1249" s="648"/>
      <c r="F1249" s="648"/>
      <c r="G1249" s="649"/>
      <c r="H1249" s="650">
        <v>88684.822883498171</v>
      </c>
      <c r="I1249" s="650">
        <f t="shared" si="14225"/>
        <v>88684.822883498186</v>
      </c>
      <c r="J1249" s="649">
        <v>0</v>
      </c>
      <c r="K1249" s="649">
        <v>0</v>
      </c>
      <c r="L1249" s="649">
        <v>0</v>
      </c>
      <c r="M1249" s="649">
        <v>0</v>
      </c>
      <c r="N1249" s="649">
        <v>0</v>
      </c>
      <c r="O1249" s="649">
        <f t="shared" ref="O1249" si="14529">+O1250*H1249</f>
        <v>35473.929153399273</v>
      </c>
      <c r="P1249" s="649">
        <f t="shared" ref="P1249" si="14530">((P1250*$H1249)-((P1250*$H1249*$E1250)+(P1250*$H1249*$F1250)))</f>
        <v>0</v>
      </c>
      <c r="Q1249" s="649">
        <f t="shared" ref="Q1249" si="14531">((Q1250*$H1249)-((Q1250*$H1249*$E1250)+(Q1250*$H1249*$F1250)))</f>
        <v>0</v>
      </c>
      <c r="R1249" s="649">
        <f t="shared" ref="R1249" si="14532">((R1250*$H1249)-((R1250*$H1249*$E1250)+(R1250*$H1249*$F1250)))</f>
        <v>0</v>
      </c>
      <c r="S1249" s="649">
        <f t="shared" ref="S1249" si="14533">((S1250*$H1249)-((S1250*$H1249*$E1250)+(S1250*$H1249*$F1250)))</f>
        <v>0</v>
      </c>
      <c r="T1249" s="649">
        <f t="shared" ref="T1249" si="14534">((T1250*$H1249)-((T1250*$H1249*$E1250)+(T1250*$H1249*$F1250)))</f>
        <v>0</v>
      </c>
      <c r="U1249" s="649">
        <f t="shared" ref="U1249" si="14535">((U1250*$H1249)-((U1250*$H1249*$E1250)+(U1250*$H1249*$F1250)))</f>
        <v>0</v>
      </c>
      <c r="V1249" s="649">
        <f t="shared" ref="V1249" si="14536">((V1250*$H1249)-((V1250*$H1249*$E1250)+(V1250*$H1249*$F1250)))</f>
        <v>0</v>
      </c>
      <c r="W1249" s="649">
        <f t="shared" ref="W1249" si="14537">((W1250*$H1249)-((W1250*$H1249*$E1250)+(W1250*$H1249*$F1250)))</f>
        <v>0</v>
      </c>
      <c r="X1249" s="649">
        <f t="shared" ref="X1249" si="14538">((X1250*$H1249)-((X1250*$H1249*$E1250)+(X1250*$H1249*$F1250)))</f>
        <v>0</v>
      </c>
      <c r="Y1249" s="649">
        <f t="shared" ref="Y1249" si="14539">((Y1250*$H1249)-((Y1250*$H1249*$E1250)+(Y1250*$H1249*$F1250)))</f>
        <v>0</v>
      </c>
      <c r="Z1249" s="649">
        <f t="shared" ref="Z1249" si="14540">((Z1250*$H1249)-((Z1250*$H1249*$E1250)+(Z1250*$H1249*$F1250)))</f>
        <v>4389.8987327331588</v>
      </c>
      <c r="AA1249" s="649">
        <f t="shared" ref="AA1249" si="14541">((AA1250*$H1249)-((AA1250*$H1249*$E1250)+(AA1250*$H1249*$F1250)))</f>
        <v>32192.590706709838</v>
      </c>
      <c r="AB1249" s="649">
        <f t="shared" ref="AB1249" si="14542">((AB1250*$H1249)-((AB1250*$H1249*$E1250)+(AB1250*$H1249*$F1250)))</f>
        <v>12194.163146480998</v>
      </c>
      <c r="AC1249" s="649">
        <f t="shared" ref="AC1249" si="14543">((AC1250*$H1249)-((AC1250*$H1249*$E1250)+(AC1250*$H1249*$F1250)))</f>
        <v>0</v>
      </c>
      <c r="AD1249" s="649">
        <f t="shared" ref="AD1249" si="14544">((AD1250*$H1249)-((AD1250*$H1249*$E1250)+(AD1250*$H1249*$F1250)))</f>
        <v>0</v>
      </c>
      <c r="AE1249" s="649">
        <f t="shared" ref="AE1249" si="14545">((AE1250*$H1249)-((AE1250*$H1249*$E1250)+(AE1250*$H1249*$F1250)))</f>
        <v>0</v>
      </c>
      <c r="AF1249" s="649">
        <f t="shared" ref="AF1249" si="14546">((AF1250*$H1249)-((AF1250*$H1249*$E1250)+(AF1250*$H1249*$F1250)))</f>
        <v>0</v>
      </c>
      <c r="AG1249" s="649">
        <f t="shared" ref="AG1249" si="14547">((AG1250*$H1249)-((AG1250*$H1249*$E1250)+(AG1250*$H1249*$F1250)))</f>
        <v>0</v>
      </c>
      <c r="AH1249" s="649">
        <f>+AH1250*H1249</f>
        <v>4434.2411441749091</v>
      </c>
      <c r="AI1249" s="649">
        <f t="shared" ref="AI1249" si="14548">+AI1250*H1249</f>
        <v>0</v>
      </c>
      <c r="AJ1249" s="649">
        <v>0</v>
      </c>
      <c r="AK1249" s="649">
        <v>0</v>
      </c>
      <c r="AL1249" s="649">
        <v>0</v>
      </c>
      <c r="AM1249" s="649">
        <v>0</v>
      </c>
      <c r="AN1249" s="649">
        <v>0</v>
      </c>
      <c r="AO1249" s="649">
        <v>0</v>
      </c>
      <c r="AP1249" s="649">
        <v>0</v>
      </c>
      <c r="AQ1249" s="649">
        <v>0</v>
      </c>
      <c r="AR1249" s="649">
        <v>0</v>
      </c>
      <c r="AS1249" s="649">
        <v>0</v>
      </c>
      <c r="AT1249" s="649">
        <v>0</v>
      </c>
      <c r="AU1249" s="649">
        <v>0</v>
      </c>
      <c r="AV1249" s="649">
        <v>0</v>
      </c>
      <c r="AW1249" s="613">
        <f t="shared" si="14328"/>
        <v>88684.822883498186</v>
      </c>
      <c r="AX1249" s="645">
        <f t="shared" si="14326"/>
        <v>0</v>
      </c>
      <c r="AY1249" s="656">
        <f t="shared" si="14327"/>
        <v>0</v>
      </c>
      <c r="AZ1249" s="591"/>
    </row>
    <row r="1250" spans="1:52" s="314" customFormat="1">
      <c r="A1250" s="642"/>
      <c r="B1250" s="636"/>
      <c r="C1250" s="636"/>
      <c r="D1250" s="651"/>
      <c r="E1250" s="652">
        <v>0.4</v>
      </c>
      <c r="F1250" s="652">
        <v>0.05</v>
      </c>
      <c r="G1250" s="653"/>
      <c r="H1250" s="640"/>
      <c r="I1250" s="640">
        <f t="shared" si="14225"/>
        <v>1.45</v>
      </c>
      <c r="J1250" s="658">
        <v>0</v>
      </c>
      <c r="K1250" s="658">
        <v>0</v>
      </c>
      <c r="L1250" s="658">
        <v>0</v>
      </c>
      <c r="M1250" s="658">
        <v>0</v>
      </c>
      <c r="N1250" s="658">
        <v>0</v>
      </c>
      <c r="O1250" s="658">
        <v>0.4</v>
      </c>
      <c r="P1250" s="658">
        <v>0</v>
      </c>
      <c r="Q1250" s="658">
        <v>0</v>
      </c>
      <c r="R1250" s="658">
        <v>0</v>
      </c>
      <c r="S1250" s="658">
        <v>0</v>
      </c>
      <c r="T1250" s="658">
        <v>0</v>
      </c>
      <c r="U1250" s="658">
        <v>0</v>
      </c>
      <c r="V1250" s="658">
        <v>0</v>
      </c>
      <c r="W1250" s="658">
        <v>0</v>
      </c>
      <c r="X1250" s="658">
        <v>0</v>
      </c>
      <c r="Y1250" s="658">
        <v>0</v>
      </c>
      <c r="Z1250" s="658">
        <v>0.09</v>
      </c>
      <c r="AA1250" s="658">
        <v>0.66</v>
      </c>
      <c r="AB1250" s="658">
        <v>0.25</v>
      </c>
      <c r="AC1250" s="658">
        <v>0</v>
      </c>
      <c r="AD1250" s="658">
        <v>0</v>
      </c>
      <c r="AE1250" s="658">
        <v>0</v>
      </c>
      <c r="AF1250" s="658">
        <v>0</v>
      </c>
      <c r="AG1250" s="658">
        <v>0</v>
      </c>
      <c r="AH1250" s="658">
        <v>0.05</v>
      </c>
      <c r="AI1250" s="658">
        <v>0</v>
      </c>
      <c r="AJ1250" s="658">
        <v>0</v>
      </c>
      <c r="AK1250" s="658">
        <v>0</v>
      </c>
      <c r="AL1250" s="658">
        <v>0</v>
      </c>
      <c r="AM1250" s="658">
        <v>0</v>
      </c>
      <c r="AN1250" s="658">
        <v>0</v>
      </c>
      <c r="AO1250" s="658">
        <v>0</v>
      </c>
      <c r="AP1250" s="658">
        <v>0</v>
      </c>
      <c r="AQ1250" s="658">
        <v>0</v>
      </c>
      <c r="AR1250" s="658">
        <v>0</v>
      </c>
      <c r="AS1250" s="658">
        <v>0</v>
      </c>
      <c r="AT1250" s="658">
        <v>0</v>
      </c>
      <c r="AU1250" s="658">
        <v>0</v>
      </c>
      <c r="AV1250" s="658">
        <v>0</v>
      </c>
      <c r="AW1250" s="613">
        <f t="shared" si="14328"/>
        <v>1.45</v>
      </c>
      <c r="AX1250" s="645">
        <f t="shared" si="14326"/>
        <v>1.45</v>
      </c>
      <c r="AY1250" s="656" t="e">
        <f t="shared" si="14327"/>
        <v>#DIV/0!</v>
      </c>
      <c r="AZ1250" s="661"/>
    </row>
    <row r="1251" spans="1:52">
      <c r="A1251" s="590"/>
      <c r="B1251" s="646" t="s">
        <v>305</v>
      </c>
      <c r="C1251" s="646" t="s">
        <v>1403</v>
      </c>
      <c r="D1251" s="647" t="s">
        <v>1404</v>
      </c>
      <c r="E1251" s="648"/>
      <c r="F1251" s="648"/>
      <c r="G1251" s="649"/>
      <c r="H1251" s="650">
        <v>88684.822883498171</v>
      </c>
      <c r="I1251" s="650">
        <f t="shared" si="14225"/>
        <v>88684.822883498186</v>
      </c>
      <c r="J1251" s="649">
        <v>0</v>
      </c>
      <c r="K1251" s="649">
        <v>0</v>
      </c>
      <c r="L1251" s="649">
        <v>0</v>
      </c>
      <c r="M1251" s="649">
        <v>0</v>
      </c>
      <c r="N1251" s="649">
        <v>0</v>
      </c>
      <c r="O1251" s="649">
        <f t="shared" ref="O1251" si="14549">+O1252*H1251</f>
        <v>35473.929153399273</v>
      </c>
      <c r="P1251" s="649">
        <f t="shared" ref="P1251" si="14550">((P1252*$H1251)-((P1252*$H1251*$E1252)+(P1252*$H1251*$F1252)))</f>
        <v>0</v>
      </c>
      <c r="Q1251" s="649">
        <f t="shared" ref="Q1251" si="14551">((Q1252*$H1251)-((Q1252*$H1251*$E1252)+(Q1252*$H1251*$F1252)))</f>
        <v>0</v>
      </c>
      <c r="R1251" s="649">
        <f t="shared" ref="R1251" si="14552">((R1252*$H1251)-((R1252*$H1251*$E1252)+(R1252*$H1251*$F1252)))</f>
        <v>0</v>
      </c>
      <c r="S1251" s="649">
        <f t="shared" ref="S1251" si="14553">((S1252*$H1251)-((S1252*$H1251*$E1252)+(S1252*$H1251*$F1252)))</f>
        <v>0</v>
      </c>
      <c r="T1251" s="649">
        <f t="shared" ref="T1251" si="14554">((T1252*$H1251)-((T1252*$H1251*$E1252)+(T1252*$H1251*$F1252)))</f>
        <v>0</v>
      </c>
      <c r="U1251" s="649">
        <f t="shared" ref="U1251" si="14555">((U1252*$H1251)-((U1252*$H1251*$E1252)+(U1252*$H1251*$F1252)))</f>
        <v>0</v>
      </c>
      <c r="V1251" s="649">
        <f t="shared" ref="V1251" si="14556">((V1252*$H1251)-((V1252*$H1251*$E1252)+(V1252*$H1251*$F1252)))</f>
        <v>0</v>
      </c>
      <c r="W1251" s="649">
        <f t="shared" ref="W1251" si="14557">((W1252*$H1251)-((W1252*$H1251*$E1252)+(W1252*$H1251*$F1252)))</f>
        <v>0</v>
      </c>
      <c r="X1251" s="649">
        <f t="shared" ref="X1251" si="14558">((X1252*$H1251)-((X1252*$H1251*$E1252)+(X1252*$H1251*$F1252)))</f>
        <v>0</v>
      </c>
      <c r="Y1251" s="649">
        <f t="shared" ref="Y1251" si="14559">((Y1252*$H1251)-((Y1252*$H1251*$E1252)+(Y1252*$H1251*$F1252)))</f>
        <v>0</v>
      </c>
      <c r="Z1251" s="649">
        <f t="shared" ref="Z1251" si="14560">((Z1252*$H1251)-((Z1252*$H1251*$E1252)+(Z1252*$H1251*$F1252)))</f>
        <v>0</v>
      </c>
      <c r="AA1251" s="649">
        <f t="shared" ref="AA1251" si="14561">((AA1252*$H1251)-((AA1252*$H1251*$E1252)+(AA1252*$H1251*$F1252)))</f>
        <v>19998.427560228836</v>
      </c>
      <c r="AB1251" s="649">
        <f t="shared" ref="AB1251" si="14562">((AB1252*$H1251)-((AB1252*$H1251*$E1252)+(AB1252*$H1251*$F1252)))</f>
        <v>28778.225025695159</v>
      </c>
      <c r="AC1251" s="649">
        <f t="shared" ref="AC1251" si="14563">((AC1252*$H1251)-((AC1252*$H1251*$E1252)+(AC1252*$H1251*$F1252)))</f>
        <v>0</v>
      </c>
      <c r="AD1251" s="649">
        <f t="shared" ref="AD1251" si="14564">((AD1252*$H1251)-((AD1252*$H1251*$E1252)+(AD1252*$H1251*$F1252)))</f>
        <v>0</v>
      </c>
      <c r="AE1251" s="649">
        <f t="shared" ref="AE1251" si="14565">((AE1252*$H1251)-((AE1252*$H1251*$E1252)+(AE1252*$H1251*$F1252)))</f>
        <v>0</v>
      </c>
      <c r="AF1251" s="649">
        <f t="shared" ref="AF1251" si="14566">((AF1252*$H1251)-((AF1252*$H1251*$E1252)+(AF1252*$H1251*$F1252)))</f>
        <v>0</v>
      </c>
      <c r="AG1251" s="649">
        <f t="shared" ref="AG1251" si="14567">((AG1252*$H1251)-((AG1252*$H1251*$E1252)+(AG1252*$H1251*$F1252)))</f>
        <v>0</v>
      </c>
      <c r="AH1251" s="649">
        <f>+AH1252*H1251</f>
        <v>4434.2411441749091</v>
      </c>
      <c r="AI1251" s="649">
        <f t="shared" ref="AI1251" si="14568">+AI1252*H1251</f>
        <v>0</v>
      </c>
      <c r="AJ1251" s="649">
        <v>0</v>
      </c>
      <c r="AK1251" s="649">
        <v>0</v>
      </c>
      <c r="AL1251" s="649">
        <v>0</v>
      </c>
      <c r="AM1251" s="649">
        <v>0</v>
      </c>
      <c r="AN1251" s="649">
        <v>0</v>
      </c>
      <c r="AO1251" s="649">
        <v>0</v>
      </c>
      <c r="AP1251" s="649">
        <v>0</v>
      </c>
      <c r="AQ1251" s="649">
        <v>0</v>
      </c>
      <c r="AR1251" s="649">
        <v>0</v>
      </c>
      <c r="AS1251" s="649">
        <v>0</v>
      </c>
      <c r="AT1251" s="649">
        <v>0</v>
      </c>
      <c r="AU1251" s="649">
        <v>0</v>
      </c>
      <c r="AV1251" s="649">
        <v>0</v>
      </c>
      <c r="AW1251" s="613">
        <f t="shared" si="14328"/>
        <v>88684.822883498186</v>
      </c>
      <c r="AX1251" s="645">
        <f t="shared" si="14326"/>
        <v>0</v>
      </c>
      <c r="AY1251" s="656">
        <f t="shared" si="14327"/>
        <v>0</v>
      </c>
      <c r="AZ1251" s="591"/>
    </row>
    <row r="1252" spans="1:52" s="314" customFormat="1">
      <c r="A1252" s="642"/>
      <c r="B1252" s="636"/>
      <c r="C1252" s="636"/>
      <c r="D1252" s="651"/>
      <c r="E1252" s="652">
        <v>0.4</v>
      </c>
      <c r="F1252" s="652">
        <v>0.05</v>
      </c>
      <c r="G1252" s="653"/>
      <c r="H1252" s="640"/>
      <c r="I1252" s="640">
        <f t="shared" si="14225"/>
        <v>1.4500000000000002</v>
      </c>
      <c r="J1252" s="658">
        <v>0</v>
      </c>
      <c r="K1252" s="658">
        <v>0</v>
      </c>
      <c r="L1252" s="658">
        <v>0</v>
      </c>
      <c r="M1252" s="658">
        <v>0</v>
      </c>
      <c r="N1252" s="658">
        <v>0</v>
      </c>
      <c r="O1252" s="658">
        <v>0.4</v>
      </c>
      <c r="P1252" s="658">
        <v>0</v>
      </c>
      <c r="Q1252" s="658">
        <v>0</v>
      </c>
      <c r="R1252" s="658">
        <v>0</v>
      </c>
      <c r="S1252" s="658">
        <v>0</v>
      </c>
      <c r="T1252" s="658">
        <v>0</v>
      </c>
      <c r="U1252" s="658">
        <v>0</v>
      </c>
      <c r="V1252" s="658">
        <v>0</v>
      </c>
      <c r="W1252" s="658">
        <v>0</v>
      </c>
      <c r="X1252" s="658">
        <v>0</v>
      </c>
      <c r="Y1252" s="658">
        <v>0</v>
      </c>
      <c r="Z1252" s="658">
        <v>0</v>
      </c>
      <c r="AA1252" s="658">
        <v>0.41</v>
      </c>
      <c r="AB1252" s="658">
        <v>0.59000000000000008</v>
      </c>
      <c r="AC1252" s="658">
        <v>0</v>
      </c>
      <c r="AD1252" s="658">
        <v>0</v>
      </c>
      <c r="AE1252" s="658">
        <v>0</v>
      </c>
      <c r="AF1252" s="658">
        <v>0</v>
      </c>
      <c r="AG1252" s="658">
        <v>0</v>
      </c>
      <c r="AH1252" s="658">
        <v>0.05</v>
      </c>
      <c r="AI1252" s="658">
        <v>0</v>
      </c>
      <c r="AJ1252" s="658">
        <v>0</v>
      </c>
      <c r="AK1252" s="658">
        <v>0</v>
      </c>
      <c r="AL1252" s="658">
        <v>0</v>
      </c>
      <c r="AM1252" s="658">
        <v>0</v>
      </c>
      <c r="AN1252" s="658">
        <v>0</v>
      </c>
      <c r="AO1252" s="658">
        <v>0</v>
      </c>
      <c r="AP1252" s="658">
        <v>0</v>
      </c>
      <c r="AQ1252" s="658">
        <v>0</v>
      </c>
      <c r="AR1252" s="658">
        <v>0</v>
      </c>
      <c r="AS1252" s="658">
        <v>0</v>
      </c>
      <c r="AT1252" s="658">
        <v>0</v>
      </c>
      <c r="AU1252" s="658">
        <v>0</v>
      </c>
      <c r="AV1252" s="658">
        <v>0</v>
      </c>
      <c r="AW1252" s="613">
        <f t="shared" si="14328"/>
        <v>1.4500000000000002</v>
      </c>
      <c r="AX1252" s="645">
        <f t="shared" si="14326"/>
        <v>1.4500000000000002</v>
      </c>
      <c r="AY1252" s="656" t="e">
        <f t="shared" si="14327"/>
        <v>#DIV/0!</v>
      </c>
      <c r="AZ1252" s="661"/>
    </row>
    <row r="1253" spans="1:52">
      <c r="A1253" s="590"/>
      <c r="B1253" s="646" t="s">
        <v>305</v>
      </c>
      <c r="C1253" s="646" t="s">
        <v>1405</v>
      </c>
      <c r="D1253" s="647" t="s">
        <v>1406</v>
      </c>
      <c r="E1253" s="648"/>
      <c r="F1253" s="648"/>
      <c r="G1253" s="649"/>
      <c r="H1253" s="650">
        <v>88684.822883498171</v>
      </c>
      <c r="I1253" s="650">
        <f t="shared" si="14225"/>
        <v>88684.822883498186</v>
      </c>
      <c r="J1253" s="649">
        <v>0</v>
      </c>
      <c r="K1253" s="649">
        <v>0</v>
      </c>
      <c r="L1253" s="649">
        <v>0</v>
      </c>
      <c r="M1253" s="649">
        <v>0</v>
      </c>
      <c r="N1253" s="649">
        <v>0</v>
      </c>
      <c r="O1253" s="649">
        <f t="shared" ref="O1253" si="14569">+O1254*H1253</f>
        <v>35473.929153399273</v>
      </c>
      <c r="P1253" s="649">
        <f t="shared" ref="P1253" si="14570">((P1254*$H1253)-((P1254*$H1253*$E1254)+(P1254*$H1253*$F1254)))</f>
        <v>0</v>
      </c>
      <c r="Q1253" s="649">
        <f t="shared" ref="Q1253" si="14571">((Q1254*$H1253)-((Q1254*$H1253*$E1254)+(Q1254*$H1253*$F1254)))</f>
        <v>0</v>
      </c>
      <c r="R1253" s="649">
        <f t="shared" ref="R1253" si="14572">((R1254*$H1253)-((R1254*$H1253*$E1254)+(R1254*$H1253*$F1254)))</f>
        <v>0</v>
      </c>
      <c r="S1253" s="649">
        <f t="shared" ref="S1253" si="14573">((S1254*$H1253)-((S1254*$H1253*$E1254)+(S1254*$H1253*$F1254)))</f>
        <v>0</v>
      </c>
      <c r="T1253" s="649">
        <f t="shared" ref="T1253" si="14574">((T1254*$H1253)-((T1254*$H1253*$E1254)+(T1254*$H1253*$F1254)))</f>
        <v>0</v>
      </c>
      <c r="U1253" s="649">
        <f t="shared" ref="U1253" si="14575">((U1254*$H1253)-((U1254*$H1253*$E1254)+(U1254*$H1253*$F1254)))</f>
        <v>0</v>
      </c>
      <c r="V1253" s="649">
        <f t="shared" ref="V1253" si="14576">((V1254*$H1253)-((V1254*$H1253*$E1254)+(V1254*$H1253*$F1254)))</f>
        <v>0</v>
      </c>
      <c r="W1253" s="649">
        <f t="shared" ref="W1253" si="14577">((W1254*$H1253)-((W1254*$H1253*$E1254)+(W1254*$H1253*$F1254)))</f>
        <v>0</v>
      </c>
      <c r="X1253" s="649">
        <f t="shared" ref="X1253" si="14578">((X1254*$H1253)-((X1254*$H1253*$E1254)+(X1254*$H1253*$F1254)))</f>
        <v>0</v>
      </c>
      <c r="Y1253" s="649">
        <f t="shared" ref="Y1253" si="14579">((Y1254*$H1253)-((Y1254*$H1253*$E1254)+(Y1254*$H1253*$F1254)))</f>
        <v>0</v>
      </c>
      <c r="Z1253" s="649">
        <f t="shared" ref="Z1253" si="14580">((Z1254*$H1253)-((Z1254*$H1253*$E1254)+(Z1254*$H1253*$F1254)))</f>
        <v>0</v>
      </c>
      <c r="AA1253" s="649">
        <f t="shared" ref="AA1253" si="14581">((AA1254*$H1253)-((AA1254*$H1253*$E1254)+(AA1254*$H1253*$F1254)))</f>
        <v>0</v>
      </c>
      <c r="AB1253" s="649">
        <f t="shared" ref="AB1253" si="14582">((AB1254*$H1253)-((AB1254*$H1253*$E1254)+(AB1254*$H1253*$F1254)))</f>
        <v>30241.524603272876</v>
      </c>
      <c r="AC1253" s="649">
        <f t="shared" ref="AC1253" si="14583">((AC1254*$H1253)-((AC1254*$H1253*$E1254)+(AC1254*$H1253*$F1254)))</f>
        <v>18535.127982651116</v>
      </c>
      <c r="AD1253" s="649">
        <f t="shared" ref="AD1253" si="14584">((AD1254*$H1253)-((AD1254*$H1253*$E1254)+(AD1254*$H1253*$F1254)))</f>
        <v>0</v>
      </c>
      <c r="AE1253" s="649">
        <f t="shared" ref="AE1253" si="14585">((AE1254*$H1253)-((AE1254*$H1253*$E1254)+(AE1254*$H1253*$F1254)))</f>
        <v>0</v>
      </c>
      <c r="AF1253" s="649">
        <f t="shared" ref="AF1253" si="14586">((AF1254*$H1253)-((AF1254*$H1253*$E1254)+(AF1254*$H1253*$F1254)))</f>
        <v>0</v>
      </c>
      <c r="AG1253" s="649">
        <f t="shared" ref="AG1253" si="14587">((AG1254*$H1253)-((AG1254*$H1253*$E1254)+(AG1254*$H1253*$F1254)))</f>
        <v>0</v>
      </c>
      <c r="AH1253" s="649">
        <f>+AH1254*H1253</f>
        <v>4434.2411441749091</v>
      </c>
      <c r="AI1253" s="649">
        <f t="shared" ref="AI1253" si="14588">+AI1254*H1253</f>
        <v>0</v>
      </c>
      <c r="AJ1253" s="649">
        <v>0</v>
      </c>
      <c r="AK1253" s="649">
        <v>0</v>
      </c>
      <c r="AL1253" s="649">
        <v>0</v>
      </c>
      <c r="AM1253" s="649">
        <v>0</v>
      </c>
      <c r="AN1253" s="649">
        <v>0</v>
      </c>
      <c r="AO1253" s="649">
        <v>0</v>
      </c>
      <c r="AP1253" s="649">
        <v>0</v>
      </c>
      <c r="AQ1253" s="649">
        <v>0</v>
      </c>
      <c r="AR1253" s="649">
        <v>0</v>
      </c>
      <c r="AS1253" s="649">
        <v>0</v>
      </c>
      <c r="AT1253" s="649">
        <v>0</v>
      </c>
      <c r="AU1253" s="649">
        <v>0</v>
      </c>
      <c r="AV1253" s="649">
        <v>0</v>
      </c>
      <c r="AW1253" s="613">
        <f t="shared" si="14328"/>
        <v>88684.822883498186</v>
      </c>
      <c r="AX1253" s="645">
        <f t="shared" si="14326"/>
        <v>0</v>
      </c>
      <c r="AY1253" s="656">
        <f t="shared" si="14327"/>
        <v>0</v>
      </c>
      <c r="AZ1253" s="591"/>
    </row>
    <row r="1254" spans="1:52" s="314" customFormat="1">
      <c r="A1254" s="642"/>
      <c r="B1254" s="636"/>
      <c r="C1254" s="636"/>
      <c r="D1254" s="651"/>
      <c r="E1254" s="652">
        <v>0.4</v>
      </c>
      <c r="F1254" s="652">
        <v>0.05</v>
      </c>
      <c r="G1254" s="653"/>
      <c r="H1254" s="640"/>
      <c r="I1254" s="640">
        <f t="shared" si="14225"/>
        <v>1.45</v>
      </c>
      <c r="J1254" s="658">
        <v>0</v>
      </c>
      <c r="K1254" s="658">
        <v>0</v>
      </c>
      <c r="L1254" s="658">
        <v>0</v>
      </c>
      <c r="M1254" s="658">
        <v>0</v>
      </c>
      <c r="N1254" s="658">
        <v>0</v>
      </c>
      <c r="O1254" s="658">
        <v>0.4</v>
      </c>
      <c r="P1254" s="658">
        <v>0</v>
      </c>
      <c r="Q1254" s="658">
        <v>0</v>
      </c>
      <c r="R1254" s="658">
        <v>0</v>
      </c>
      <c r="S1254" s="658">
        <v>0</v>
      </c>
      <c r="T1254" s="658">
        <v>0</v>
      </c>
      <c r="U1254" s="658">
        <v>0</v>
      </c>
      <c r="V1254" s="658">
        <v>0</v>
      </c>
      <c r="W1254" s="658">
        <v>0</v>
      </c>
      <c r="X1254" s="658">
        <v>0</v>
      </c>
      <c r="Y1254" s="658">
        <v>0</v>
      </c>
      <c r="Z1254" s="658">
        <v>0</v>
      </c>
      <c r="AA1254" s="658">
        <v>0</v>
      </c>
      <c r="AB1254" s="658">
        <v>0.62</v>
      </c>
      <c r="AC1254" s="658">
        <v>0.38</v>
      </c>
      <c r="AD1254" s="658">
        <v>0</v>
      </c>
      <c r="AE1254" s="658">
        <v>0</v>
      </c>
      <c r="AF1254" s="658">
        <v>0</v>
      </c>
      <c r="AG1254" s="658">
        <v>0</v>
      </c>
      <c r="AH1254" s="658">
        <v>0.05</v>
      </c>
      <c r="AI1254" s="658">
        <v>0</v>
      </c>
      <c r="AJ1254" s="658">
        <v>0</v>
      </c>
      <c r="AK1254" s="658">
        <v>0</v>
      </c>
      <c r="AL1254" s="658">
        <v>0</v>
      </c>
      <c r="AM1254" s="658">
        <v>0</v>
      </c>
      <c r="AN1254" s="658">
        <v>0</v>
      </c>
      <c r="AO1254" s="658">
        <v>0</v>
      </c>
      <c r="AP1254" s="658">
        <v>0</v>
      </c>
      <c r="AQ1254" s="658">
        <v>0</v>
      </c>
      <c r="AR1254" s="658">
        <v>0</v>
      </c>
      <c r="AS1254" s="658">
        <v>0</v>
      </c>
      <c r="AT1254" s="658">
        <v>0</v>
      </c>
      <c r="AU1254" s="658">
        <v>0</v>
      </c>
      <c r="AV1254" s="658">
        <v>0</v>
      </c>
      <c r="AW1254" s="613">
        <f t="shared" si="14328"/>
        <v>1.45</v>
      </c>
      <c r="AX1254" s="645">
        <f t="shared" si="14326"/>
        <v>1.45</v>
      </c>
      <c r="AY1254" s="656" t="e">
        <f t="shared" si="14327"/>
        <v>#DIV/0!</v>
      </c>
      <c r="AZ1254" s="661"/>
    </row>
    <row r="1255" spans="1:52">
      <c r="A1255" s="590"/>
      <c r="B1255" s="646" t="s">
        <v>305</v>
      </c>
      <c r="C1255" s="646" t="s">
        <v>1407</v>
      </c>
      <c r="D1255" s="647" t="s">
        <v>1408</v>
      </c>
      <c r="E1255" s="648"/>
      <c r="F1255" s="648"/>
      <c r="G1255" s="649"/>
      <c r="H1255" s="650">
        <v>88684.822883498171</v>
      </c>
      <c r="I1255" s="650">
        <f t="shared" si="14225"/>
        <v>88684.822883498186</v>
      </c>
      <c r="J1255" s="649">
        <v>0</v>
      </c>
      <c r="K1255" s="649">
        <v>0</v>
      </c>
      <c r="L1255" s="649">
        <v>0</v>
      </c>
      <c r="M1255" s="649">
        <v>0</v>
      </c>
      <c r="N1255" s="649">
        <v>0</v>
      </c>
      <c r="O1255" s="649">
        <f t="shared" ref="O1255" si="14589">+O1256*H1255</f>
        <v>35473.929153399273</v>
      </c>
      <c r="P1255" s="649">
        <f t="shared" ref="P1255" si="14590">((P1256*$H1255)-((P1256*$H1255*$E1256)+(P1256*$H1255*$F1256)))</f>
        <v>0</v>
      </c>
      <c r="Q1255" s="649">
        <f t="shared" ref="Q1255" si="14591">((Q1256*$H1255)-((Q1256*$H1255*$E1256)+(Q1256*$H1255*$F1256)))</f>
        <v>0</v>
      </c>
      <c r="R1255" s="649">
        <f t="shared" ref="R1255" si="14592">((R1256*$H1255)-((R1256*$H1255*$E1256)+(R1256*$H1255*$F1256)))</f>
        <v>0</v>
      </c>
      <c r="S1255" s="649">
        <f t="shared" ref="S1255" si="14593">((S1256*$H1255)-((S1256*$H1255*$E1256)+(S1256*$H1255*$F1256)))</f>
        <v>0</v>
      </c>
      <c r="T1255" s="649">
        <f t="shared" ref="T1255" si="14594">((T1256*$H1255)-((T1256*$H1255*$E1256)+(T1256*$H1255*$F1256)))</f>
        <v>0</v>
      </c>
      <c r="U1255" s="649">
        <f t="shared" ref="U1255" si="14595">((U1256*$H1255)-((U1256*$H1255*$E1256)+(U1256*$H1255*$F1256)))</f>
        <v>0</v>
      </c>
      <c r="V1255" s="649">
        <f t="shared" ref="V1255" si="14596">((V1256*$H1255)-((V1256*$H1255*$E1256)+(V1256*$H1255*$F1256)))</f>
        <v>0</v>
      </c>
      <c r="W1255" s="649">
        <f t="shared" ref="W1255" si="14597">((W1256*$H1255)-((W1256*$H1255*$E1256)+(W1256*$H1255*$F1256)))</f>
        <v>0</v>
      </c>
      <c r="X1255" s="649">
        <f t="shared" ref="X1255" si="14598">((X1256*$H1255)-((X1256*$H1255*$E1256)+(X1256*$H1255*$F1256)))</f>
        <v>0</v>
      </c>
      <c r="Y1255" s="649">
        <f t="shared" ref="Y1255" si="14599">((Y1256*$H1255)-((Y1256*$H1255*$E1256)+(Y1256*$H1255*$F1256)))</f>
        <v>0</v>
      </c>
      <c r="Z1255" s="649">
        <f t="shared" ref="Z1255" si="14600">((Z1256*$H1255)-((Z1256*$H1255*$E1256)+(Z1256*$H1255*$F1256)))</f>
        <v>0</v>
      </c>
      <c r="AA1255" s="649">
        <f t="shared" ref="AA1255" si="14601">((AA1256*$H1255)-((AA1256*$H1255*$E1256)+(AA1256*$H1255*$F1256)))</f>
        <v>0</v>
      </c>
      <c r="AB1255" s="649">
        <f t="shared" ref="AB1255" si="14602">((AB1256*$H1255)-((AB1256*$H1255*$E1256)+(AB1256*$H1255*$F1256)))</f>
        <v>30241.524603272876</v>
      </c>
      <c r="AC1255" s="649">
        <f t="shared" ref="AC1255" si="14603">((AC1256*$H1255)-((AC1256*$H1255*$E1256)+(AC1256*$H1255*$F1256)))</f>
        <v>18535.127982651116</v>
      </c>
      <c r="AD1255" s="649">
        <f t="shared" ref="AD1255" si="14604">((AD1256*$H1255)-((AD1256*$H1255*$E1256)+(AD1256*$H1255*$F1256)))</f>
        <v>0</v>
      </c>
      <c r="AE1255" s="649">
        <f t="shared" ref="AE1255" si="14605">((AE1256*$H1255)-((AE1256*$H1255*$E1256)+(AE1256*$H1255*$F1256)))</f>
        <v>0</v>
      </c>
      <c r="AF1255" s="649">
        <f t="shared" ref="AF1255" si="14606">((AF1256*$H1255)-((AF1256*$H1255*$E1256)+(AF1256*$H1255*$F1256)))</f>
        <v>0</v>
      </c>
      <c r="AG1255" s="649">
        <f t="shared" ref="AG1255" si="14607">((AG1256*$H1255)-((AG1256*$H1255*$E1256)+(AG1256*$H1255*$F1256)))</f>
        <v>0</v>
      </c>
      <c r="AH1255" s="649">
        <f>+AH1256*H1255</f>
        <v>4434.2411441749091</v>
      </c>
      <c r="AI1255" s="649">
        <f t="shared" ref="AI1255" si="14608">+AI1256*H1255</f>
        <v>0</v>
      </c>
      <c r="AJ1255" s="649">
        <v>0</v>
      </c>
      <c r="AK1255" s="649">
        <v>0</v>
      </c>
      <c r="AL1255" s="649">
        <v>0</v>
      </c>
      <c r="AM1255" s="649">
        <v>0</v>
      </c>
      <c r="AN1255" s="649">
        <v>0</v>
      </c>
      <c r="AO1255" s="649">
        <v>0</v>
      </c>
      <c r="AP1255" s="649">
        <v>0</v>
      </c>
      <c r="AQ1255" s="649">
        <v>0</v>
      </c>
      <c r="AR1255" s="649">
        <v>0</v>
      </c>
      <c r="AS1255" s="649">
        <v>0</v>
      </c>
      <c r="AT1255" s="649">
        <v>0</v>
      </c>
      <c r="AU1255" s="649">
        <v>0</v>
      </c>
      <c r="AV1255" s="649">
        <v>0</v>
      </c>
      <c r="AW1255" s="613">
        <f t="shared" si="14328"/>
        <v>88684.822883498186</v>
      </c>
      <c r="AX1255" s="645">
        <f t="shared" si="14326"/>
        <v>0</v>
      </c>
      <c r="AY1255" s="656">
        <f t="shared" si="14327"/>
        <v>0</v>
      </c>
      <c r="AZ1255" s="591"/>
    </row>
    <row r="1256" spans="1:52" s="314" customFormat="1">
      <c r="A1256" s="642"/>
      <c r="B1256" s="636"/>
      <c r="C1256" s="636"/>
      <c r="D1256" s="651"/>
      <c r="E1256" s="652">
        <v>0.4</v>
      </c>
      <c r="F1256" s="652">
        <v>0.05</v>
      </c>
      <c r="G1256" s="653"/>
      <c r="H1256" s="640"/>
      <c r="I1256" s="640">
        <f t="shared" si="14225"/>
        <v>1.45</v>
      </c>
      <c r="J1256" s="658">
        <v>0</v>
      </c>
      <c r="K1256" s="658">
        <v>0</v>
      </c>
      <c r="L1256" s="658">
        <v>0</v>
      </c>
      <c r="M1256" s="658">
        <v>0</v>
      </c>
      <c r="N1256" s="658">
        <v>0</v>
      </c>
      <c r="O1256" s="658">
        <v>0.4</v>
      </c>
      <c r="P1256" s="658">
        <v>0</v>
      </c>
      <c r="Q1256" s="658">
        <v>0</v>
      </c>
      <c r="R1256" s="658">
        <v>0</v>
      </c>
      <c r="S1256" s="658">
        <v>0</v>
      </c>
      <c r="T1256" s="658">
        <v>0</v>
      </c>
      <c r="U1256" s="658">
        <v>0</v>
      </c>
      <c r="V1256" s="658">
        <v>0</v>
      </c>
      <c r="W1256" s="658">
        <v>0</v>
      </c>
      <c r="X1256" s="658">
        <v>0</v>
      </c>
      <c r="Y1256" s="658">
        <v>0</v>
      </c>
      <c r="Z1256" s="658">
        <v>0</v>
      </c>
      <c r="AA1256" s="658">
        <v>0</v>
      </c>
      <c r="AB1256" s="658">
        <v>0.62</v>
      </c>
      <c r="AC1256" s="658">
        <v>0.38</v>
      </c>
      <c r="AD1256" s="658">
        <v>0</v>
      </c>
      <c r="AE1256" s="658">
        <v>0</v>
      </c>
      <c r="AF1256" s="658">
        <v>0</v>
      </c>
      <c r="AG1256" s="658">
        <v>0</v>
      </c>
      <c r="AH1256" s="658">
        <v>0.05</v>
      </c>
      <c r="AI1256" s="658">
        <v>0</v>
      </c>
      <c r="AJ1256" s="658">
        <v>0</v>
      </c>
      <c r="AK1256" s="658">
        <v>0</v>
      </c>
      <c r="AL1256" s="658">
        <v>0</v>
      </c>
      <c r="AM1256" s="658">
        <v>0</v>
      </c>
      <c r="AN1256" s="658">
        <v>0</v>
      </c>
      <c r="AO1256" s="658">
        <v>0</v>
      </c>
      <c r="AP1256" s="658">
        <v>0</v>
      </c>
      <c r="AQ1256" s="658">
        <v>0</v>
      </c>
      <c r="AR1256" s="658">
        <v>0</v>
      </c>
      <c r="AS1256" s="658">
        <v>0</v>
      </c>
      <c r="AT1256" s="658">
        <v>0</v>
      </c>
      <c r="AU1256" s="658">
        <v>0</v>
      </c>
      <c r="AV1256" s="658">
        <v>0</v>
      </c>
      <c r="AW1256" s="613">
        <f t="shared" si="14328"/>
        <v>1.45</v>
      </c>
      <c r="AX1256" s="645">
        <f t="shared" si="14326"/>
        <v>1.45</v>
      </c>
      <c r="AY1256" s="656" t="e">
        <f t="shared" si="14327"/>
        <v>#DIV/0!</v>
      </c>
      <c r="AZ1256" s="661"/>
    </row>
    <row r="1257" spans="1:52">
      <c r="A1257" s="590"/>
      <c r="B1257" s="646" t="s">
        <v>305</v>
      </c>
      <c r="C1257" s="646" t="s">
        <v>1409</v>
      </c>
      <c r="D1257" s="647" t="s">
        <v>1410</v>
      </c>
      <c r="E1257" s="648"/>
      <c r="F1257" s="648"/>
      <c r="G1257" s="649"/>
      <c r="H1257" s="650">
        <v>88684.822883498171</v>
      </c>
      <c r="I1257" s="650">
        <f t="shared" si="14225"/>
        <v>88684.822883498186</v>
      </c>
      <c r="J1257" s="649">
        <v>0</v>
      </c>
      <c r="K1257" s="649">
        <v>0</v>
      </c>
      <c r="L1257" s="649">
        <v>0</v>
      </c>
      <c r="M1257" s="649">
        <v>0</v>
      </c>
      <c r="N1257" s="649">
        <v>0</v>
      </c>
      <c r="O1257" s="649">
        <f t="shared" ref="O1257" si="14609">+O1258*H1257</f>
        <v>35473.929153399273</v>
      </c>
      <c r="P1257" s="649">
        <f t="shared" ref="P1257" si="14610">((P1258*$H1257)-((P1258*$H1257*$E1258)+(P1258*$H1257*$F1258)))</f>
        <v>0</v>
      </c>
      <c r="Q1257" s="649">
        <f t="shared" ref="Q1257" si="14611">((Q1258*$H1257)-((Q1258*$H1257*$E1258)+(Q1258*$H1257*$F1258)))</f>
        <v>0</v>
      </c>
      <c r="R1257" s="649">
        <f t="shared" ref="R1257" si="14612">((R1258*$H1257)-((R1258*$H1257*$E1258)+(R1258*$H1257*$F1258)))</f>
        <v>28290.458499835913</v>
      </c>
      <c r="S1257" s="649">
        <f t="shared" ref="S1257" si="14613">((S1258*$H1257)-((S1258*$H1257*$E1258)+(S1258*$H1257*$F1258)))</f>
        <v>20486.194086088079</v>
      </c>
      <c r="T1257" s="649">
        <f t="shared" ref="T1257" si="14614">((T1258*$H1257)-((T1258*$H1257*$E1258)+(T1258*$H1257*$F1258)))</f>
        <v>0</v>
      </c>
      <c r="U1257" s="649">
        <f t="shared" ref="U1257" si="14615">((U1258*$H1257)-((U1258*$H1257*$E1258)+(U1258*$H1257*$F1258)))</f>
        <v>0</v>
      </c>
      <c r="V1257" s="649">
        <f t="shared" ref="V1257" si="14616">((V1258*$H1257)-((V1258*$H1257*$E1258)+(V1258*$H1257*$F1258)))</f>
        <v>0</v>
      </c>
      <c r="W1257" s="649">
        <f t="shared" ref="W1257" si="14617">((W1258*$H1257)-((W1258*$H1257*$E1258)+(W1258*$H1257*$F1258)))</f>
        <v>0</v>
      </c>
      <c r="X1257" s="649">
        <f t="shared" ref="X1257" si="14618">((X1258*$H1257)-((X1258*$H1257*$E1258)+(X1258*$H1257*$F1258)))</f>
        <v>0</v>
      </c>
      <c r="Y1257" s="649">
        <f t="shared" ref="Y1257" si="14619">((Y1258*$H1257)-((Y1258*$H1257*$E1258)+(Y1258*$H1257*$F1258)))</f>
        <v>0</v>
      </c>
      <c r="Z1257" s="649">
        <f t="shared" ref="Z1257" si="14620">((Z1258*$H1257)-((Z1258*$H1257*$E1258)+(Z1258*$H1257*$F1258)))</f>
        <v>0</v>
      </c>
      <c r="AA1257" s="649">
        <f t="shared" ref="AA1257" si="14621">((AA1258*$H1257)-((AA1258*$H1257*$E1258)+(AA1258*$H1257*$F1258)))</f>
        <v>0</v>
      </c>
      <c r="AB1257" s="649">
        <f t="shared" ref="AB1257" si="14622">((AB1258*$H1257)-((AB1258*$H1257*$E1258)+(AB1258*$H1257*$F1258)))</f>
        <v>0</v>
      </c>
      <c r="AC1257" s="649">
        <f t="shared" ref="AC1257" si="14623">((AC1258*$H1257)-((AC1258*$H1257*$E1258)+(AC1258*$H1257*$F1258)))</f>
        <v>0</v>
      </c>
      <c r="AD1257" s="649">
        <f t="shared" ref="AD1257" si="14624">((AD1258*$H1257)-((AD1258*$H1257*$E1258)+(AD1258*$H1257*$F1258)))</f>
        <v>0</v>
      </c>
      <c r="AE1257" s="649">
        <f t="shared" ref="AE1257" si="14625">((AE1258*$H1257)-((AE1258*$H1257*$E1258)+(AE1258*$H1257*$F1258)))</f>
        <v>0</v>
      </c>
      <c r="AF1257" s="649">
        <f t="shared" ref="AF1257" si="14626">((AF1258*$H1257)-((AF1258*$H1257*$E1258)+(AF1258*$H1257*$F1258)))</f>
        <v>0</v>
      </c>
      <c r="AG1257" s="649">
        <f t="shared" ref="AG1257" si="14627">((AG1258*$H1257)-((AG1258*$H1257*$E1258)+(AG1258*$H1257*$F1258)))</f>
        <v>0</v>
      </c>
      <c r="AH1257" s="649">
        <f>+AH1258*H1257</f>
        <v>4434.2411441749091</v>
      </c>
      <c r="AI1257" s="649">
        <f t="shared" ref="AI1257" si="14628">+AI1258*H1257</f>
        <v>0</v>
      </c>
      <c r="AJ1257" s="649">
        <v>0</v>
      </c>
      <c r="AK1257" s="649">
        <v>0</v>
      </c>
      <c r="AL1257" s="649">
        <v>0</v>
      </c>
      <c r="AM1257" s="649">
        <v>0</v>
      </c>
      <c r="AN1257" s="649">
        <v>0</v>
      </c>
      <c r="AO1257" s="649">
        <v>0</v>
      </c>
      <c r="AP1257" s="649">
        <v>0</v>
      </c>
      <c r="AQ1257" s="649">
        <v>0</v>
      </c>
      <c r="AR1257" s="649">
        <v>0</v>
      </c>
      <c r="AS1257" s="649">
        <v>0</v>
      </c>
      <c r="AT1257" s="649">
        <v>0</v>
      </c>
      <c r="AU1257" s="649">
        <v>0</v>
      </c>
      <c r="AV1257" s="649">
        <v>0</v>
      </c>
      <c r="AW1257" s="613">
        <f t="shared" si="14328"/>
        <v>88684.822883498186</v>
      </c>
      <c r="AX1257" s="645">
        <f t="shared" si="14326"/>
        <v>0</v>
      </c>
      <c r="AY1257" s="656">
        <f t="shared" si="14327"/>
        <v>0</v>
      </c>
      <c r="AZ1257" s="591"/>
    </row>
    <row r="1258" spans="1:52" s="314" customFormat="1">
      <c r="A1258" s="642"/>
      <c r="B1258" s="636"/>
      <c r="C1258" s="636"/>
      <c r="D1258" s="651"/>
      <c r="E1258" s="652">
        <v>0.4</v>
      </c>
      <c r="F1258" s="652">
        <v>0.05</v>
      </c>
      <c r="G1258" s="653"/>
      <c r="H1258" s="640"/>
      <c r="I1258" s="640">
        <f t="shared" si="14225"/>
        <v>1.45</v>
      </c>
      <c r="J1258" s="658">
        <v>0</v>
      </c>
      <c r="K1258" s="658">
        <v>0</v>
      </c>
      <c r="L1258" s="658">
        <v>0</v>
      </c>
      <c r="M1258" s="658">
        <v>0</v>
      </c>
      <c r="N1258" s="658">
        <v>0</v>
      </c>
      <c r="O1258" s="658">
        <v>0.4</v>
      </c>
      <c r="P1258" s="658">
        <v>0</v>
      </c>
      <c r="Q1258" s="658">
        <v>0</v>
      </c>
      <c r="R1258" s="658">
        <v>0.57999999999999996</v>
      </c>
      <c r="S1258" s="658">
        <v>0.42000000000000004</v>
      </c>
      <c r="T1258" s="658">
        <v>0</v>
      </c>
      <c r="U1258" s="658">
        <v>0</v>
      </c>
      <c r="V1258" s="658">
        <v>0</v>
      </c>
      <c r="W1258" s="658">
        <v>0</v>
      </c>
      <c r="X1258" s="658">
        <v>0</v>
      </c>
      <c r="Y1258" s="658">
        <v>0</v>
      </c>
      <c r="Z1258" s="658">
        <v>0</v>
      </c>
      <c r="AA1258" s="658">
        <v>0</v>
      </c>
      <c r="AB1258" s="658">
        <v>0</v>
      </c>
      <c r="AC1258" s="658">
        <v>0</v>
      </c>
      <c r="AD1258" s="658">
        <v>0</v>
      </c>
      <c r="AE1258" s="658">
        <v>0</v>
      </c>
      <c r="AF1258" s="658">
        <v>0</v>
      </c>
      <c r="AG1258" s="658">
        <v>0</v>
      </c>
      <c r="AH1258" s="658">
        <v>0.05</v>
      </c>
      <c r="AI1258" s="658">
        <v>0</v>
      </c>
      <c r="AJ1258" s="658">
        <v>0</v>
      </c>
      <c r="AK1258" s="658">
        <v>0</v>
      </c>
      <c r="AL1258" s="658">
        <v>0</v>
      </c>
      <c r="AM1258" s="658">
        <v>0</v>
      </c>
      <c r="AN1258" s="658">
        <v>0</v>
      </c>
      <c r="AO1258" s="658">
        <v>0</v>
      </c>
      <c r="AP1258" s="658">
        <v>0</v>
      </c>
      <c r="AQ1258" s="658">
        <v>0</v>
      </c>
      <c r="AR1258" s="658">
        <v>0</v>
      </c>
      <c r="AS1258" s="658">
        <v>0</v>
      </c>
      <c r="AT1258" s="658">
        <v>0</v>
      </c>
      <c r="AU1258" s="658">
        <v>0</v>
      </c>
      <c r="AV1258" s="658">
        <v>0</v>
      </c>
      <c r="AW1258" s="613">
        <f t="shared" si="14328"/>
        <v>1.45</v>
      </c>
      <c r="AX1258" s="645">
        <f t="shared" si="14326"/>
        <v>1.45</v>
      </c>
      <c r="AY1258" s="656" t="e">
        <f t="shared" si="14327"/>
        <v>#DIV/0!</v>
      </c>
      <c r="AZ1258" s="661"/>
    </row>
    <row r="1259" spans="1:52">
      <c r="A1259" s="590"/>
      <c r="B1259" s="646" t="s">
        <v>305</v>
      </c>
      <c r="C1259" s="646" t="s">
        <v>1411</v>
      </c>
      <c r="D1259" s="647" t="s">
        <v>1412</v>
      </c>
      <c r="E1259" s="648"/>
      <c r="F1259" s="648"/>
      <c r="G1259" s="649"/>
      <c r="H1259" s="650">
        <v>52438.66402752787</v>
      </c>
      <c r="I1259" s="650">
        <f t="shared" si="14225"/>
        <v>52438.66402752787</v>
      </c>
      <c r="J1259" s="649">
        <v>0</v>
      </c>
      <c r="K1259" s="649">
        <v>0</v>
      </c>
      <c r="L1259" s="649">
        <v>0</v>
      </c>
      <c r="M1259" s="649">
        <v>0</v>
      </c>
      <c r="N1259" s="649">
        <v>0</v>
      </c>
      <c r="O1259" s="649">
        <f>+O1260*H1259</f>
        <v>20975.46561101115</v>
      </c>
      <c r="P1259" s="649">
        <f t="shared" ref="P1259" si="14629">((P1260*$H1259)-((P1260*$H1259*$E1260)+(P1260*$H1259*$F1260)))</f>
        <v>0</v>
      </c>
      <c r="Q1259" s="649">
        <f t="shared" ref="Q1259" si="14630">((Q1260*$H1259)-((Q1260*$H1259*$E1260)+(Q1260*$H1259*$F1260)))</f>
        <v>0</v>
      </c>
      <c r="R1259" s="649">
        <f t="shared" ref="R1259" si="14631">((R1260*$H1259)-((R1260*$H1259*$E1260)+(R1260*$H1259*$F1260)))</f>
        <v>2595.7138693626293</v>
      </c>
      <c r="S1259" s="649">
        <f t="shared" ref="S1259" si="14632">((S1260*$H1259)-((S1260*$H1259*$E1260)+(S1260*$H1259*$F1260)))</f>
        <v>19900.472998446829</v>
      </c>
      <c r="T1259" s="649">
        <f t="shared" ref="T1259" si="14633">((T1260*$H1259)-((T1260*$H1259*$E1260)+(T1260*$H1259*$F1260)))</f>
        <v>6345.0783473308711</v>
      </c>
      <c r="U1259" s="649">
        <f t="shared" ref="U1259" si="14634">((U1260*$H1259)-((U1260*$H1259*$E1260)+(U1260*$H1259*$F1260)))</f>
        <v>0</v>
      </c>
      <c r="V1259" s="649">
        <f t="shared" ref="V1259" si="14635">((V1260*$H1259)-((V1260*$H1259*$E1260)+(V1260*$H1259*$F1260)))</f>
        <v>0</v>
      </c>
      <c r="W1259" s="649">
        <f t="shared" ref="W1259" si="14636">((W1260*$H1259)-((W1260*$H1259*$E1260)+(W1260*$H1259*$F1260)))</f>
        <v>0</v>
      </c>
      <c r="X1259" s="649">
        <f t="shared" ref="X1259" si="14637">((X1260*$H1259)-((X1260*$H1259*$E1260)+(X1260*$H1259*$F1260)))</f>
        <v>0</v>
      </c>
      <c r="Y1259" s="649">
        <f t="shared" ref="Y1259" si="14638">((Y1260*$H1259)-((Y1260*$H1259*$E1260)+(Y1260*$H1259*$F1260)))</f>
        <v>0</v>
      </c>
      <c r="Z1259" s="649">
        <f t="shared" ref="Z1259" si="14639">((Z1260*$H1259)-((Z1260*$H1259*$E1260)+(Z1260*$H1259*$F1260)))</f>
        <v>0</v>
      </c>
      <c r="AA1259" s="649">
        <f t="shared" ref="AA1259" si="14640">((AA1260*$H1259)-((AA1260*$H1259*$E1260)+(AA1260*$H1259*$F1260)))</f>
        <v>0</v>
      </c>
      <c r="AB1259" s="649">
        <f t="shared" ref="AB1259" si="14641">((AB1260*$H1259)-((AB1260*$H1259*$E1260)+(AB1260*$H1259*$F1260)))</f>
        <v>0</v>
      </c>
      <c r="AC1259" s="649">
        <f t="shared" ref="AC1259" si="14642">((AC1260*$H1259)-((AC1260*$H1259*$E1260)+(AC1260*$H1259*$F1260)))</f>
        <v>0</v>
      </c>
      <c r="AD1259" s="649">
        <f t="shared" ref="AD1259" si="14643">((AD1260*$H1259)-((AD1260*$H1259*$E1260)+(AD1260*$H1259*$F1260)))</f>
        <v>0</v>
      </c>
      <c r="AE1259" s="649">
        <f t="shared" ref="AE1259" si="14644">((AE1260*$H1259)-((AE1260*$H1259*$E1260)+(AE1260*$H1259*$F1260)))</f>
        <v>0</v>
      </c>
      <c r="AF1259" s="649">
        <f t="shared" ref="AF1259" si="14645">((AF1260*$H1259)-((AF1260*$H1259*$E1260)+(AF1260*$H1259*$F1260)))</f>
        <v>0</v>
      </c>
      <c r="AG1259" s="649">
        <f t="shared" ref="AG1259" si="14646">((AG1260*$H1259)-((AG1260*$H1259*$E1260)+(AG1260*$H1259*$F1260)))</f>
        <v>0</v>
      </c>
      <c r="AH1259" s="649">
        <f>+AH1260*H1259</f>
        <v>2621.9332013763938</v>
      </c>
      <c r="AI1259" s="649">
        <f t="shared" ref="AI1259" si="14647">+AI1260*H1259</f>
        <v>0</v>
      </c>
      <c r="AJ1259" s="649">
        <v>0</v>
      </c>
      <c r="AK1259" s="649">
        <v>0</v>
      </c>
      <c r="AL1259" s="649">
        <v>0</v>
      </c>
      <c r="AM1259" s="649">
        <v>0</v>
      </c>
      <c r="AN1259" s="649">
        <v>0</v>
      </c>
      <c r="AO1259" s="649">
        <v>0</v>
      </c>
      <c r="AP1259" s="649">
        <v>0</v>
      </c>
      <c r="AQ1259" s="649">
        <v>0</v>
      </c>
      <c r="AR1259" s="649">
        <v>0</v>
      </c>
      <c r="AS1259" s="649">
        <v>0</v>
      </c>
      <c r="AT1259" s="649">
        <v>0</v>
      </c>
      <c r="AU1259" s="649">
        <v>0</v>
      </c>
      <c r="AV1259" s="649">
        <v>0</v>
      </c>
      <c r="AW1259" s="613">
        <f t="shared" si="14328"/>
        <v>52438.66402752787</v>
      </c>
      <c r="AX1259" s="645">
        <f t="shared" si="14326"/>
        <v>0</v>
      </c>
      <c r="AY1259" s="656">
        <f t="shared" si="14327"/>
        <v>0</v>
      </c>
      <c r="AZ1259" s="591"/>
    </row>
    <row r="1260" spans="1:52" s="314" customFormat="1">
      <c r="A1260" s="642"/>
      <c r="B1260" s="636"/>
      <c r="C1260" s="636"/>
      <c r="D1260" s="651"/>
      <c r="E1260" s="652">
        <v>0.4</v>
      </c>
      <c r="F1260" s="652">
        <v>0.05</v>
      </c>
      <c r="G1260" s="653"/>
      <c r="H1260" s="640"/>
      <c r="I1260" s="640">
        <f t="shared" si="14225"/>
        <v>1.4500000000000002</v>
      </c>
      <c r="J1260" s="658">
        <v>0</v>
      </c>
      <c r="K1260" s="658">
        <v>0</v>
      </c>
      <c r="L1260" s="658">
        <v>0</v>
      </c>
      <c r="M1260" s="658">
        <v>0</v>
      </c>
      <c r="N1260" s="658">
        <v>0</v>
      </c>
      <c r="O1260" s="658">
        <v>0.4</v>
      </c>
      <c r="P1260" s="658">
        <v>0</v>
      </c>
      <c r="Q1260" s="658">
        <v>0</v>
      </c>
      <c r="R1260" s="658">
        <v>0.09</v>
      </c>
      <c r="S1260" s="658">
        <v>0.69000000000000006</v>
      </c>
      <c r="T1260" s="658">
        <v>0.21999999999999997</v>
      </c>
      <c r="U1260" s="658">
        <v>0</v>
      </c>
      <c r="V1260" s="658">
        <v>0</v>
      </c>
      <c r="W1260" s="658">
        <v>0</v>
      </c>
      <c r="X1260" s="658">
        <v>0</v>
      </c>
      <c r="Y1260" s="658">
        <v>0</v>
      </c>
      <c r="Z1260" s="658">
        <v>0</v>
      </c>
      <c r="AA1260" s="658">
        <v>0</v>
      </c>
      <c r="AB1260" s="658">
        <v>0</v>
      </c>
      <c r="AC1260" s="658">
        <v>0</v>
      </c>
      <c r="AD1260" s="658">
        <v>0</v>
      </c>
      <c r="AE1260" s="658">
        <v>0</v>
      </c>
      <c r="AF1260" s="658">
        <v>0</v>
      </c>
      <c r="AG1260" s="658">
        <v>0</v>
      </c>
      <c r="AH1260" s="658">
        <v>0.05</v>
      </c>
      <c r="AI1260" s="658">
        <v>0</v>
      </c>
      <c r="AJ1260" s="658">
        <v>0</v>
      </c>
      <c r="AK1260" s="658">
        <v>0</v>
      </c>
      <c r="AL1260" s="658">
        <v>0</v>
      </c>
      <c r="AM1260" s="658">
        <v>0</v>
      </c>
      <c r="AN1260" s="658">
        <v>0</v>
      </c>
      <c r="AO1260" s="658">
        <v>0</v>
      </c>
      <c r="AP1260" s="658">
        <v>0</v>
      </c>
      <c r="AQ1260" s="658">
        <v>0</v>
      </c>
      <c r="AR1260" s="658">
        <v>0</v>
      </c>
      <c r="AS1260" s="658">
        <v>0</v>
      </c>
      <c r="AT1260" s="658">
        <v>0</v>
      </c>
      <c r="AU1260" s="658">
        <v>0</v>
      </c>
      <c r="AV1260" s="658">
        <v>0</v>
      </c>
      <c r="AW1260" s="613">
        <f t="shared" si="14328"/>
        <v>1.4500000000000002</v>
      </c>
      <c r="AX1260" s="645">
        <f t="shared" si="14326"/>
        <v>1.4500000000000002</v>
      </c>
      <c r="AY1260" s="656" t="e">
        <f t="shared" si="14327"/>
        <v>#DIV/0!</v>
      </c>
      <c r="AZ1260" s="661"/>
    </row>
    <row r="1261" spans="1:52">
      <c r="A1261" s="590"/>
      <c r="B1261" s="629" t="s">
        <v>278</v>
      </c>
      <c r="C1261" s="629" t="s">
        <v>1413</v>
      </c>
      <c r="D1261" s="630" t="s">
        <v>1414</v>
      </c>
      <c r="E1261" s="643"/>
      <c r="F1261" s="643"/>
      <c r="G1261" s="631"/>
      <c r="H1261" s="632">
        <f>+H1262</f>
        <v>994575.82810200844</v>
      </c>
      <c r="I1261" s="632">
        <f t="shared" si="14225"/>
        <v>994575.82810200856</v>
      </c>
      <c r="J1261" s="631">
        <v>0</v>
      </c>
      <c r="K1261" s="631">
        <v>0</v>
      </c>
      <c r="L1261" s="631">
        <v>0</v>
      </c>
      <c r="M1261" s="631">
        <v>0</v>
      </c>
      <c r="N1261" s="631">
        <v>0</v>
      </c>
      <c r="O1261" s="631">
        <v>397830.33124080341</v>
      </c>
      <c r="P1261" s="631">
        <v>0</v>
      </c>
      <c r="Q1261" s="631">
        <v>0</v>
      </c>
      <c r="R1261" s="631">
        <v>0</v>
      </c>
      <c r="S1261" s="631">
        <v>0</v>
      </c>
      <c r="T1261" s="631">
        <v>175741.54882562489</v>
      </c>
      <c r="U1261" s="631">
        <v>391166.67319251987</v>
      </c>
      <c r="V1261" s="631">
        <v>0</v>
      </c>
      <c r="W1261" s="631">
        <v>0</v>
      </c>
      <c r="X1261" s="631">
        <v>0</v>
      </c>
      <c r="Y1261" s="631">
        <v>0</v>
      </c>
      <c r="Z1261" s="631">
        <v>0</v>
      </c>
      <c r="AA1261" s="631">
        <v>0</v>
      </c>
      <c r="AB1261" s="631">
        <v>0</v>
      </c>
      <c r="AC1261" s="631">
        <v>0</v>
      </c>
      <c r="AD1261" s="631">
        <v>0</v>
      </c>
      <c r="AE1261" s="631">
        <v>0</v>
      </c>
      <c r="AF1261" s="631">
        <v>0</v>
      </c>
      <c r="AG1261" s="631">
        <v>0</v>
      </c>
      <c r="AH1261" s="631">
        <v>29837.274843060251</v>
      </c>
      <c r="AI1261" s="631">
        <v>0</v>
      </c>
      <c r="AJ1261" s="631">
        <v>0</v>
      </c>
      <c r="AK1261" s="631">
        <v>0</v>
      </c>
      <c r="AL1261" s="631">
        <v>0</v>
      </c>
      <c r="AM1261" s="631">
        <v>0</v>
      </c>
      <c r="AN1261" s="631">
        <v>0</v>
      </c>
      <c r="AO1261" s="631">
        <v>0</v>
      </c>
      <c r="AP1261" s="631">
        <v>0</v>
      </c>
      <c r="AQ1261" s="631">
        <v>0</v>
      </c>
      <c r="AR1261" s="631">
        <v>0</v>
      </c>
      <c r="AS1261" s="631">
        <v>0</v>
      </c>
      <c r="AT1261" s="631">
        <v>0</v>
      </c>
      <c r="AU1261" s="631">
        <v>0</v>
      </c>
      <c r="AV1261" s="631">
        <v>0</v>
      </c>
      <c r="AW1261" s="613">
        <f t="shared" si="14328"/>
        <v>994575.82810200856</v>
      </c>
      <c r="AX1261" s="645">
        <f t="shared" si="14326"/>
        <v>0</v>
      </c>
      <c r="AY1261" s="656">
        <f t="shared" si="14327"/>
        <v>0</v>
      </c>
      <c r="AZ1261" s="591"/>
    </row>
    <row r="1262" spans="1:52">
      <c r="A1262" s="590"/>
      <c r="B1262" s="646" t="s">
        <v>305</v>
      </c>
      <c r="C1262" s="646" t="s">
        <v>1415</v>
      </c>
      <c r="D1262" s="647" t="s">
        <v>1416</v>
      </c>
      <c r="E1262" s="648"/>
      <c r="F1262" s="648"/>
      <c r="G1262" s="649"/>
      <c r="H1262" s="650">
        <v>994575.82810200844</v>
      </c>
      <c r="I1262" s="650">
        <f t="shared" si="14225"/>
        <v>994575.82810200844</v>
      </c>
      <c r="J1262" s="649">
        <v>0</v>
      </c>
      <c r="K1262" s="649">
        <v>0</v>
      </c>
      <c r="L1262" s="649">
        <v>0</v>
      </c>
      <c r="M1262" s="649">
        <v>0</v>
      </c>
      <c r="N1262" s="649">
        <v>0</v>
      </c>
      <c r="O1262" s="649">
        <f>+O1263*H1262</f>
        <v>397830.33124080341</v>
      </c>
      <c r="P1262" s="649">
        <f t="shared" ref="P1262" si="14648">((P1263*$H1262)-((P1263*$H1262*$E1263)+(P1263*$H1262*$F1263)))</f>
        <v>0</v>
      </c>
      <c r="Q1262" s="649">
        <f t="shared" ref="Q1262" si="14649">((Q1263*$H1262)-((Q1263*$H1262*$E1263)+(Q1263*$H1262*$F1263)))</f>
        <v>0</v>
      </c>
      <c r="R1262" s="649">
        <f t="shared" ref="R1262" si="14650">((R1263*$H1262)-((R1263*$H1262*$E1263)+(R1263*$H1262*$F1263)))</f>
        <v>0</v>
      </c>
      <c r="S1262" s="649">
        <f t="shared" ref="S1262" si="14651">((S1263*$H1262)-((S1263*$H1262*$E1263)+(S1263*$H1262*$F1263)))</f>
        <v>0</v>
      </c>
      <c r="T1262" s="649">
        <f t="shared" ref="T1262" si="14652">((T1263*$H1262)-((T1263*$H1262*$E1263)+(T1263*$H1262*$F1263)))</f>
        <v>169575.17869139244</v>
      </c>
      <c r="U1262" s="649">
        <f t="shared" ref="U1262" si="14653">((U1263*$H1262)-((U1263*$H1262*$E1263)+(U1263*$H1262*$F1263)))</f>
        <v>377441.52676471212</v>
      </c>
      <c r="V1262" s="649">
        <f t="shared" ref="V1262" si="14654">((V1263*$H1262)-((V1263*$H1262*$E1263)+(V1263*$H1262*$F1263)))</f>
        <v>0</v>
      </c>
      <c r="W1262" s="649">
        <f t="shared" ref="W1262" si="14655">((W1263*$H1262)-((W1263*$H1262*$E1263)+(W1263*$H1262*$F1263)))</f>
        <v>0</v>
      </c>
      <c r="X1262" s="649">
        <f t="shared" ref="X1262" si="14656">((X1263*$H1262)-((X1263*$H1262*$E1263)+(X1263*$H1262*$F1263)))</f>
        <v>0</v>
      </c>
      <c r="Y1262" s="649">
        <f t="shared" ref="Y1262" si="14657">((Y1263*$H1262)-((Y1263*$H1262*$E1263)+(Y1263*$H1262*$F1263)))</f>
        <v>0</v>
      </c>
      <c r="Z1262" s="649">
        <f t="shared" ref="Z1262" si="14658">((Z1263*$H1262)-((Z1263*$H1262*$E1263)+(Z1263*$H1262*$F1263)))</f>
        <v>0</v>
      </c>
      <c r="AA1262" s="649">
        <f t="shared" ref="AA1262" si="14659">((AA1263*$H1262)-((AA1263*$H1262*$E1263)+(AA1263*$H1262*$F1263)))</f>
        <v>0</v>
      </c>
      <c r="AB1262" s="649">
        <f t="shared" ref="AB1262" si="14660">((AB1263*$H1262)-((AB1263*$H1262*$E1263)+(AB1263*$H1262*$F1263)))</f>
        <v>0</v>
      </c>
      <c r="AC1262" s="649">
        <f t="shared" ref="AC1262" si="14661">((AC1263*$H1262)-((AC1263*$H1262*$E1263)+(AC1263*$H1262*$F1263)))</f>
        <v>0</v>
      </c>
      <c r="AD1262" s="649">
        <f t="shared" ref="AD1262" si="14662">((AD1263*$H1262)-((AD1263*$H1262*$E1263)+(AD1263*$H1262*$F1263)))</f>
        <v>0</v>
      </c>
      <c r="AE1262" s="649">
        <f t="shared" ref="AE1262" si="14663">((AE1263*$H1262)-((AE1263*$H1262*$E1263)+(AE1263*$H1262*$F1263)))</f>
        <v>0</v>
      </c>
      <c r="AF1262" s="649">
        <f t="shared" ref="AF1262" si="14664">((AF1263*$H1262)-((AF1263*$H1262*$E1263)+(AF1263*$H1262*$F1263)))</f>
        <v>0</v>
      </c>
      <c r="AG1262" s="649">
        <f t="shared" ref="AG1262" si="14665">((AG1263*$H1262)-((AG1263*$H1262*$E1263)+(AG1263*$H1262*$F1263)))</f>
        <v>0</v>
      </c>
      <c r="AH1262" s="649">
        <f>+AH1263*H1262</f>
        <v>49728.791405100426</v>
      </c>
      <c r="AI1262" s="649">
        <f t="shared" ref="AI1262" si="14666">+AI1263*H1262</f>
        <v>0</v>
      </c>
      <c r="AJ1262" s="649">
        <v>0</v>
      </c>
      <c r="AK1262" s="649">
        <v>0</v>
      </c>
      <c r="AL1262" s="649">
        <v>0</v>
      </c>
      <c r="AM1262" s="649">
        <v>0</v>
      </c>
      <c r="AN1262" s="649">
        <v>0</v>
      </c>
      <c r="AO1262" s="649">
        <v>0</v>
      </c>
      <c r="AP1262" s="649">
        <v>0</v>
      </c>
      <c r="AQ1262" s="649">
        <v>0</v>
      </c>
      <c r="AR1262" s="649">
        <v>0</v>
      </c>
      <c r="AS1262" s="649">
        <v>0</v>
      </c>
      <c r="AT1262" s="649">
        <v>0</v>
      </c>
      <c r="AU1262" s="649">
        <v>0</v>
      </c>
      <c r="AV1262" s="649">
        <v>0</v>
      </c>
      <c r="AW1262" s="613">
        <f t="shared" si="14328"/>
        <v>994575.82810200844</v>
      </c>
      <c r="AX1262" s="645">
        <f t="shared" si="14326"/>
        <v>0</v>
      </c>
      <c r="AY1262" s="656">
        <f t="shared" si="14327"/>
        <v>0</v>
      </c>
      <c r="AZ1262" s="591"/>
    </row>
    <row r="1263" spans="1:52" s="314" customFormat="1">
      <c r="A1263" s="642"/>
      <c r="B1263" s="636"/>
      <c r="C1263" s="636"/>
      <c r="D1263" s="651"/>
      <c r="E1263" s="652">
        <v>0.4</v>
      </c>
      <c r="F1263" s="652">
        <v>0.05</v>
      </c>
      <c r="G1263" s="653"/>
      <c r="H1263" s="640"/>
      <c r="I1263" s="640">
        <f t="shared" si="14225"/>
        <v>1.45</v>
      </c>
      <c r="J1263" s="658">
        <v>0</v>
      </c>
      <c r="K1263" s="658">
        <v>0</v>
      </c>
      <c r="L1263" s="658">
        <v>0</v>
      </c>
      <c r="M1263" s="658">
        <v>0</v>
      </c>
      <c r="N1263" s="658">
        <v>0</v>
      </c>
      <c r="O1263" s="658">
        <v>0.4</v>
      </c>
      <c r="P1263" s="658">
        <v>0</v>
      </c>
      <c r="Q1263" s="658">
        <v>0</v>
      </c>
      <c r="R1263" s="658">
        <v>0</v>
      </c>
      <c r="S1263" s="658">
        <v>0</v>
      </c>
      <c r="T1263" s="658">
        <v>0.31</v>
      </c>
      <c r="U1263" s="658">
        <v>0.69</v>
      </c>
      <c r="V1263" s="658">
        <v>0</v>
      </c>
      <c r="W1263" s="658">
        <v>0</v>
      </c>
      <c r="X1263" s="658">
        <v>0</v>
      </c>
      <c r="Y1263" s="658">
        <v>0</v>
      </c>
      <c r="Z1263" s="658">
        <v>0</v>
      </c>
      <c r="AA1263" s="658">
        <v>0</v>
      </c>
      <c r="AB1263" s="658">
        <v>0</v>
      </c>
      <c r="AC1263" s="658">
        <v>0</v>
      </c>
      <c r="AD1263" s="658">
        <v>0</v>
      </c>
      <c r="AE1263" s="658">
        <v>0</v>
      </c>
      <c r="AF1263" s="658">
        <v>0</v>
      </c>
      <c r="AG1263" s="658">
        <v>0</v>
      </c>
      <c r="AH1263" s="658">
        <v>0.05</v>
      </c>
      <c r="AI1263" s="658">
        <v>0</v>
      </c>
      <c r="AJ1263" s="658">
        <v>0</v>
      </c>
      <c r="AK1263" s="658">
        <v>0</v>
      </c>
      <c r="AL1263" s="658">
        <v>0</v>
      </c>
      <c r="AM1263" s="658">
        <v>0</v>
      </c>
      <c r="AN1263" s="658">
        <v>0</v>
      </c>
      <c r="AO1263" s="658">
        <v>0</v>
      </c>
      <c r="AP1263" s="658">
        <v>0</v>
      </c>
      <c r="AQ1263" s="658">
        <v>0</v>
      </c>
      <c r="AR1263" s="658">
        <v>0</v>
      </c>
      <c r="AS1263" s="658">
        <v>0</v>
      </c>
      <c r="AT1263" s="658">
        <v>0</v>
      </c>
      <c r="AU1263" s="658">
        <v>0</v>
      </c>
      <c r="AV1263" s="658">
        <v>0</v>
      </c>
      <c r="AW1263" s="613">
        <f t="shared" si="14328"/>
        <v>1.45</v>
      </c>
      <c r="AX1263" s="645">
        <f t="shared" si="14326"/>
        <v>1.45</v>
      </c>
      <c r="AY1263" s="656" t="e">
        <f t="shared" si="14327"/>
        <v>#DIV/0!</v>
      </c>
      <c r="AZ1263" s="661"/>
    </row>
    <row r="1264" spans="1:52" s="302" customFormat="1">
      <c r="A1264" s="621"/>
      <c r="B1264" s="622" t="s">
        <v>234</v>
      </c>
      <c r="C1264" s="622" t="s">
        <v>1417</v>
      </c>
      <c r="D1264" s="623" t="s">
        <v>1418</v>
      </c>
      <c r="E1264" s="644"/>
      <c r="F1264" s="644"/>
      <c r="G1264" s="624"/>
      <c r="H1264" s="625">
        <f>+H1265+H1270+H1283+H1284+H1291+H1328</f>
        <v>2267761.9386877073</v>
      </c>
      <c r="I1264" s="625">
        <f t="shared" si="14225"/>
        <v>2267761.9386877068</v>
      </c>
      <c r="J1264" s="625">
        <f t="shared" ref="J1264:AV1264" si="14667">+J1265+J1270+J1283+J1284+J1291+J1328</f>
        <v>0</v>
      </c>
      <c r="K1264" s="625">
        <f t="shared" si="14667"/>
        <v>0</v>
      </c>
      <c r="L1264" s="625">
        <f t="shared" si="14667"/>
        <v>0</v>
      </c>
      <c r="M1264" s="625">
        <f t="shared" si="14667"/>
        <v>0</v>
      </c>
      <c r="N1264" s="625">
        <f t="shared" si="14667"/>
        <v>0</v>
      </c>
      <c r="O1264" s="625">
        <f t="shared" si="14667"/>
        <v>680328.58160631207</v>
      </c>
      <c r="P1264" s="625">
        <f t="shared" si="14667"/>
        <v>6155.8688602677385</v>
      </c>
      <c r="Q1264" s="625">
        <f t="shared" si="14667"/>
        <v>80820.291982178256</v>
      </c>
      <c r="R1264" s="625">
        <f t="shared" si="14667"/>
        <v>92620.425158599915</v>
      </c>
      <c r="S1264" s="625">
        <f t="shared" si="14667"/>
        <v>98697.488619967597</v>
      </c>
      <c r="T1264" s="625">
        <f t="shared" si="14667"/>
        <v>209868.77306887158</v>
      </c>
      <c r="U1264" s="625">
        <f t="shared" si="14667"/>
        <v>256327.40252849221</v>
      </c>
      <c r="V1264" s="625">
        <f t="shared" si="14667"/>
        <v>108841.97711389924</v>
      </c>
      <c r="W1264" s="625">
        <f t="shared" si="14667"/>
        <v>111736.26808636579</v>
      </c>
      <c r="X1264" s="625">
        <f t="shared" si="14667"/>
        <v>106970.26613007532</v>
      </c>
      <c r="Y1264" s="625">
        <f t="shared" si="14667"/>
        <v>108029.37767591764</v>
      </c>
      <c r="Z1264" s="625">
        <f t="shared" si="14667"/>
        <v>111271.91651259556</v>
      </c>
      <c r="AA1264" s="625">
        <f t="shared" si="14667"/>
        <v>80385.090007942636</v>
      </c>
      <c r="AB1264" s="625">
        <f t="shared" si="14667"/>
        <v>74938.675336555956</v>
      </c>
      <c r="AC1264" s="625">
        <f t="shared" si="14667"/>
        <v>27381.439065280058</v>
      </c>
      <c r="AD1264" s="625">
        <f t="shared" si="14667"/>
        <v>0</v>
      </c>
      <c r="AE1264" s="625">
        <f t="shared" si="14667"/>
        <v>0</v>
      </c>
      <c r="AF1264" s="625">
        <f t="shared" si="14667"/>
        <v>0</v>
      </c>
      <c r="AG1264" s="625">
        <f t="shared" si="14667"/>
        <v>0</v>
      </c>
      <c r="AH1264" s="625">
        <f t="shared" si="14667"/>
        <v>113388.09693438534</v>
      </c>
      <c r="AI1264" s="625">
        <f t="shared" si="14667"/>
        <v>0</v>
      </c>
      <c r="AJ1264" s="625">
        <f t="shared" si="14667"/>
        <v>0</v>
      </c>
      <c r="AK1264" s="625">
        <f t="shared" si="14667"/>
        <v>0</v>
      </c>
      <c r="AL1264" s="625">
        <f t="shared" si="14667"/>
        <v>0</v>
      </c>
      <c r="AM1264" s="625">
        <f t="shared" si="14667"/>
        <v>0</v>
      </c>
      <c r="AN1264" s="625">
        <f t="shared" si="14667"/>
        <v>0</v>
      </c>
      <c r="AO1264" s="625">
        <f t="shared" si="14667"/>
        <v>0</v>
      </c>
      <c r="AP1264" s="625">
        <f t="shared" si="14667"/>
        <v>0</v>
      </c>
      <c r="AQ1264" s="625">
        <f t="shared" si="14667"/>
        <v>0</v>
      </c>
      <c r="AR1264" s="625">
        <f t="shared" si="14667"/>
        <v>0</v>
      </c>
      <c r="AS1264" s="625">
        <f t="shared" si="14667"/>
        <v>0</v>
      </c>
      <c r="AT1264" s="625">
        <f t="shared" si="14667"/>
        <v>0</v>
      </c>
      <c r="AU1264" s="625">
        <f t="shared" si="14667"/>
        <v>0</v>
      </c>
      <c r="AV1264" s="625">
        <f t="shared" si="14667"/>
        <v>0</v>
      </c>
      <c r="AW1264" s="613">
        <f t="shared" si="14328"/>
        <v>2267761.9386877068</v>
      </c>
      <c r="AX1264" s="645">
        <f t="shared" si="14326"/>
        <v>0</v>
      </c>
      <c r="AY1264" s="656">
        <f t="shared" si="14327"/>
        <v>0</v>
      </c>
      <c r="AZ1264" s="626"/>
    </row>
    <row r="1265" spans="1:52">
      <c r="A1265" s="590"/>
      <c r="B1265" s="629" t="s">
        <v>278</v>
      </c>
      <c r="C1265" s="629" t="s">
        <v>1419</v>
      </c>
      <c r="D1265" s="630" t="s">
        <v>1420</v>
      </c>
      <c r="E1265" s="643"/>
      <c r="F1265" s="643"/>
      <c r="G1265" s="631"/>
      <c r="H1265" s="632">
        <f>+H1266+H1268</f>
        <v>210833.16229899629</v>
      </c>
      <c r="I1265" s="632">
        <f t="shared" si="14225"/>
        <v>210833.16229899629</v>
      </c>
      <c r="J1265" s="632">
        <f t="shared" ref="J1265:AV1265" si="14668">+J1266+J1268</f>
        <v>0</v>
      </c>
      <c r="K1265" s="632">
        <f t="shared" si="14668"/>
        <v>0</v>
      </c>
      <c r="L1265" s="632">
        <f t="shared" si="14668"/>
        <v>0</v>
      </c>
      <c r="M1265" s="632">
        <f t="shared" si="14668"/>
        <v>0</v>
      </c>
      <c r="N1265" s="632">
        <f t="shared" si="14668"/>
        <v>0</v>
      </c>
      <c r="O1265" s="632">
        <f t="shared" si="14668"/>
        <v>63249.948689698882</v>
      </c>
      <c r="P1265" s="632">
        <f t="shared" si="14668"/>
        <v>6155.8688602677385</v>
      </c>
      <c r="Q1265" s="632">
        <f t="shared" si="14668"/>
        <v>80820.291982178256</v>
      </c>
      <c r="R1265" s="632">
        <f t="shared" si="14668"/>
        <v>50065.394651901588</v>
      </c>
      <c r="S1265" s="632">
        <f t="shared" si="14668"/>
        <v>0</v>
      </c>
      <c r="T1265" s="632">
        <f t="shared" si="14668"/>
        <v>0</v>
      </c>
      <c r="U1265" s="632">
        <f t="shared" si="14668"/>
        <v>0</v>
      </c>
      <c r="V1265" s="632">
        <f t="shared" si="14668"/>
        <v>0</v>
      </c>
      <c r="W1265" s="632">
        <f t="shared" si="14668"/>
        <v>0</v>
      </c>
      <c r="X1265" s="632">
        <f t="shared" si="14668"/>
        <v>0</v>
      </c>
      <c r="Y1265" s="632">
        <f t="shared" si="14668"/>
        <v>0</v>
      </c>
      <c r="Z1265" s="632">
        <f t="shared" si="14668"/>
        <v>0</v>
      </c>
      <c r="AA1265" s="632">
        <f t="shared" si="14668"/>
        <v>0</v>
      </c>
      <c r="AB1265" s="632">
        <f t="shared" si="14668"/>
        <v>0</v>
      </c>
      <c r="AC1265" s="632">
        <f t="shared" si="14668"/>
        <v>0</v>
      </c>
      <c r="AD1265" s="632">
        <f t="shared" si="14668"/>
        <v>0</v>
      </c>
      <c r="AE1265" s="632">
        <f t="shared" si="14668"/>
        <v>0</v>
      </c>
      <c r="AF1265" s="632">
        <f t="shared" si="14668"/>
        <v>0</v>
      </c>
      <c r="AG1265" s="632">
        <f t="shared" si="14668"/>
        <v>0</v>
      </c>
      <c r="AH1265" s="632">
        <f t="shared" si="14668"/>
        <v>10541.658114949816</v>
      </c>
      <c r="AI1265" s="632">
        <f t="shared" si="14668"/>
        <v>0</v>
      </c>
      <c r="AJ1265" s="632">
        <f t="shared" si="14668"/>
        <v>0</v>
      </c>
      <c r="AK1265" s="632">
        <f t="shared" si="14668"/>
        <v>0</v>
      </c>
      <c r="AL1265" s="632">
        <f t="shared" si="14668"/>
        <v>0</v>
      </c>
      <c r="AM1265" s="632">
        <f t="shared" si="14668"/>
        <v>0</v>
      </c>
      <c r="AN1265" s="632">
        <f t="shared" si="14668"/>
        <v>0</v>
      </c>
      <c r="AO1265" s="632">
        <f t="shared" si="14668"/>
        <v>0</v>
      </c>
      <c r="AP1265" s="632">
        <f t="shared" si="14668"/>
        <v>0</v>
      </c>
      <c r="AQ1265" s="632">
        <f t="shared" si="14668"/>
        <v>0</v>
      </c>
      <c r="AR1265" s="632">
        <f t="shared" si="14668"/>
        <v>0</v>
      </c>
      <c r="AS1265" s="632">
        <f t="shared" si="14668"/>
        <v>0</v>
      </c>
      <c r="AT1265" s="632">
        <f t="shared" si="14668"/>
        <v>0</v>
      </c>
      <c r="AU1265" s="632">
        <f t="shared" si="14668"/>
        <v>0</v>
      </c>
      <c r="AV1265" s="632">
        <f t="shared" si="14668"/>
        <v>0</v>
      </c>
      <c r="AW1265" s="613">
        <f t="shared" si="14328"/>
        <v>210833.16229899629</v>
      </c>
      <c r="AX1265" s="645">
        <f t="shared" si="14326"/>
        <v>0</v>
      </c>
      <c r="AY1265" s="656">
        <f t="shared" si="14327"/>
        <v>0</v>
      </c>
      <c r="AZ1265" s="591"/>
    </row>
    <row r="1266" spans="1:52">
      <c r="A1266" s="590"/>
      <c r="B1266" s="646" t="s">
        <v>305</v>
      </c>
      <c r="C1266" s="646" t="s">
        <v>1421</v>
      </c>
      <c r="D1266" s="647" t="s">
        <v>1422</v>
      </c>
      <c r="E1266" s="648"/>
      <c r="F1266" s="648"/>
      <c r="G1266" s="649"/>
      <c r="H1266" s="650">
        <v>105228.52752594424</v>
      </c>
      <c r="I1266" s="650">
        <f t="shared" si="14225"/>
        <v>105228.52752594424</v>
      </c>
      <c r="J1266" s="649">
        <v>0</v>
      </c>
      <c r="K1266" s="649">
        <v>0</v>
      </c>
      <c r="L1266" s="649">
        <v>0</v>
      </c>
      <c r="M1266" s="649">
        <v>0</v>
      </c>
      <c r="N1266" s="649">
        <v>0</v>
      </c>
      <c r="O1266" s="649">
        <f>+O1267*$H1266</f>
        <v>31568.558257783272</v>
      </c>
      <c r="P1266" s="649">
        <f t="shared" ref="P1266" si="14669">((P1267*$H1266)-((P1267*$H1266*$E1267)+(P1267*$H1266*$F1267)))</f>
        <v>6155.8688602677385</v>
      </c>
      <c r="Q1266" s="649">
        <f t="shared" ref="Q1266" si="14670">((Q1267*$H1266)-((Q1267*$H1266*$E1267)+(Q1267*$H1266*$F1267)))</f>
        <v>49930.936311060541</v>
      </c>
      <c r="R1266" s="649">
        <f t="shared" ref="R1266" si="14671">((R1267*$H1266)-((R1267*$H1266*$E1267)+(R1267*$H1266*$F1267)))</f>
        <v>12311.737720535479</v>
      </c>
      <c r="S1266" s="649">
        <f t="shared" ref="S1266" si="14672">((S1267*$H1266)-((S1267*$H1266*$E1267)+(S1267*$H1266*$F1267)))</f>
        <v>0</v>
      </c>
      <c r="T1266" s="649">
        <f t="shared" ref="T1266" si="14673">((T1267*$H1266)-((T1267*$H1266*$E1267)+(T1267*$H1266*$F1267)))</f>
        <v>0</v>
      </c>
      <c r="U1266" s="649">
        <f t="shared" ref="U1266" si="14674">((U1267*$H1266)-((U1267*$H1266*$E1267)+(U1267*$H1266*$F1267)))</f>
        <v>0</v>
      </c>
      <c r="V1266" s="649">
        <f t="shared" ref="V1266" si="14675">((V1267*$H1266)-((V1267*$H1266*$E1267)+(V1267*$H1266*$F1267)))</f>
        <v>0</v>
      </c>
      <c r="W1266" s="649">
        <f t="shared" ref="W1266" si="14676">((W1267*$H1266)-((W1267*$H1266*$E1267)+(W1267*$H1266*$F1267)))</f>
        <v>0</v>
      </c>
      <c r="X1266" s="649">
        <f t="shared" ref="X1266" si="14677">((X1267*$H1266)-((X1267*$H1266*$E1267)+(X1267*$H1266*$F1267)))</f>
        <v>0</v>
      </c>
      <c r="Y1266" s="649">
        <f t="shared" ref="Y1266" si="14678">((Y1267*$H1266)-((Y1267*$H1266*$E1267)+(Y1267*$H1266*$F1267)))</f>
        <v>0</v>
      </c>
      <c r="Z1266" s="649">
        <f t="shared" ref="Z1266" si="14679">((Z1267*$H1266)-((Z1267*$H1266*$E1267)+(Z1267*$H1266*$F1267)))</f>
        <v>0</v>
      </c>
      <c r="AA1266" s="649">
        <f t="shared" ref="AA1266" si="14680">((AA1267*$H1266)-((AA1267*$H1266*$E1267)+(AA1267*$H1266*$F1267)))</f>
        <v>0</v>
      </c>
      <c r="AB1266" s="649">
        <f t="shared" ref="AB1266" si="14681">((AB1267*$H1266)-((AB1267*$H1266*$E1267)+(AB1267*$H1266*$F1267)))</f>
        <v>0</v>
      </c>
      <c r="AC1266" s="649">
        <f t="shared" ref="AC1266" si="14682">((AC1267*$H1266)-((AC1267*$H1266*$E1267)+(AC1267*$H1266*$F1267)))</f>
        <v>0</v>
      </c>
      <c r="AD1266" s="649">
        <f t="shared" ref="AD1266" si="14683">((AD1267*$H1266)-((AD1267*$H1266*$E1267)+(AD1267*$H1266*$F1267)))</f>
        <v>0</v>
      </c>
      <c r="AE1266" s="649">
        <f t="shared" ref="AE1266" si="14684">((AE1267*$H1266)-((AE1267*$H1266*$E1267)+(AE1267*$H1266*$F1267)))</f>
        <v>0</v>
      </c>
      <c r="AF1266" s="649">
        <f t="shared" ref="AF1266" si="14685">((AF1267*$H1266)-((AF1267*$H1266*$E1267)+(AF1267*$H1266*$F1267)))</f>
        <v>0</v>
      </c>
      <c r="AG1266" s="649">
        <f t="shared" ref="AG1266" si="14686">((AG1267*$H1266)-((AG1267*$H1266*$E1267)+(AG1267*$H1266*$F1267)))</f>
        <v>0</v>
      </c>
      <c r="AH1266" s="649">
        <f>+AH1267*H1266</f>
        <v>5261.4263762972123</v>
      </c>
      <c r="AI1266" s="649">
        <f t="shared" ref="AI1266" si="14687">+AI1267*H1266</f>
        <v>0</v>
      </c>
      <c r="AJ1266" s="649">
        <v>0</v>
      </c>
      <c r="AK1266" s="649">
        <v>0</v>
      </c>
      <c r="AL1266" s="649">
        <v>0</v>
      </c>
      <c r="AM1266" s="649">
        <v>0</v>
      </c>
      <c r="AN1266" s="649">
        <v>0</v>
      </c>
      <c r="AO1266" s="649">
        <v>0</v>
      </c>
      <c r="AP1266" s="649">
        <v>0</v>
      </c>
      <c r="AQ1266" s="649">
        <v>0</v>
      </c>
      <c r="AR1266" s="649">
        <v>0</v>
      </c>
      <c r="AS1266" s="649">
        <v>0</v>
      </c>
      <c r="AT1266" s="649">
        <v>0</v>
      </c>
      <c r="AU1266" s="649">
        <v>0</v>
      </c>
      <c r="AV1266" s="649">
        <v>0</v>
      </c>
      <c r="AW1266" s="613">
        <f t="shared" si="14328"/>
        <v>105228.52752594424</v>
      </c>
      <c r="AX1266" s="645">
        <f t="shared" si="14326"/>
        <v>0</v>
      </c>
      <c r="AY1266" s="656">
        <f t="shared" si="14327"/>
        <v>0</v>
      </c>
      <c r="AZ1266" s="591"/>
    </row>
    <row r="1267" spans="1:52" s="314" customFormat="1">
      <c r="A1267" s="642"/>
      <c r="B1267" s="636"/>
      <c r="C1267" s="636"/>
      <c r="D1267" s="651"/>
      <c r="E1267" s="652">
        <v>0.3</v>
      </c>
      <c r="F1267" s="652">
        <v>0.05</v>
      </c>
      <c r="G1267" s="653"/>
      <c r="H1267" s="640"/>
      <c r="I1267" s="640">
        <f t="shared" si="14225"/>
        <v>1.3500000000000003</v>
      </c>
      <c r="J1267" s="658">
        <v>0</v>
      </c>
      <c r="K1267" s="658">
        <v>0</v>
      </c>
      <c r="L1267" s="658">
        <v>0</v>
      </c>
      <c r="M1267" s="658">
        <v>0</v>
      </c>
      <c r="N1267" s="658">
        <v>0</v>
      </c>
      <c r="O1267" s="658">
        <v>0.3</v>
      </c>
      <c r="P1267" s="658">
        <v>0.09</v>
      </c>
      <c r="Q1267" s="658">
        <v>0.73</v>
      </c>
      <c r="R1267" s="658">
        <v>0.18000000000000005</v>
      </c>
      <c r="S1267" s="658">
        <v>0</v>
      </c>
      <c r="T1267" s="658">
        <v>0</v>
      </c>
      <c r="U1267" s="658">
        <v>0</v>
      </c>
      <c r="V1267" s="658">
        <v>0</v>
      </c>
      <c r="W1267" s="658">
        <v>0</v>
      </c>
      <c r="X1267" s="658">
        <v>0</v>
      </c>
      <c r="Y1267" s="658">
        <v>0</v>
      </c>
      <c r="Z1267" s="658">
        <v>0</v>
      </c>
      <c r="AA1267" s="658">
        <v>0</v>
      </c>
      <c r="AB1267" s="658">
        <v>0</v>
      </c>
      <c r="AC1267" s="658">
        <v>0</v>
      </c>
      <c r="AD1267" s="658">
        <v>0</v>
      </c>
      <c r="AE1267" s="658">
        <v>0</v>
      </c>
      <c r="AF1267" s="658">
        <v>0</v>
      </c>
      <c r="AG1267" s="658">
        <v>0</v>
      </c>
      <c r="AH1267" s="658">
        <v>0.05</v>
      </c>
      <c r="AI1267" s="658">
        <v>0</v>
      </c>
      <c r="AJ1267" s="658">
        <v>0</v>
      </c>
      <c r="AK1267" s="658">
        <v>0</v>
      </c>
      <c r="AL1267" s="658">
        <v>0</v>
      </c>
      <c r="AM1267" s="658">
        <v>0</v>
      </c>
      <c r="AN1267" s="658">
        <v>0</v>
      </c>
      <c r="AO1267" s="658">
        <v>0</v>
      </c>
      <c r="AP1267" s="658">
        <v>0</v>
      </c>
      <c r="AQ1267" s="658">
        <v>0</v>
      </c>
      <c r="AR1267" s="658">
        <v>0</v>
      </c>
      <c r="AS1267" s="658">
        <v>0</v>
      </c>
      <c r="AT1267" s="658">
        <v>0</v>
      </c>
      <c r="AU1267" s="658">
        <v>0</v>
      </c>
      <c r="AV1267" s="658">
        <v>0</v>
      </c>
      <c r="AW1267" s="613">
        <f t="shared" si="14328"/>
        <v>1.3500000000000003</v>
      </c>
      <c r="AX1267" s="645">
        <f t="shared" si="14326"/>
        <v>1.3500000000000003</v>
      </c>
      <c r="AY1267" s="656" t="e">
        <f t="shared" si="14327"/>
        <v>#DIV/0!</v>
      </c>
      <c r="AZ1267" s="661"/>
    </row>
    <row r="1268" spans="1:52">
      <c r="A1268" s="590"/>
      <c r="B1268" s="646" t="s">
        <v>305</v>
      </c>
      <c r="C1268" s="646" t="s">
        <v>1423</v>
      </c>
      <c r="D1268" s="647" t="s">
        <v>1424</v>
      </c>
      <c r="E1268" s="648"/>
      <c r="F1268" s="648"/>
      <c r="G1268" s="649"/>
      <c r="H1268" s="650">
        <v>105604.63477305205</v>
      </c>
      <c r="I1268" s="650">
        <f t="shared" si="14225"/>
        <v>105604.63477305204</v>
      </c>
      <c r="J1268" s="649">
        <v>0</v>
      </c>
      <c r="K1268" s="649">
        <v>0</v>
      </c>
      <c r="L1268" s="649">
        <v>0</v>
      </c>
      <c r="M1268" s="649">
        <v>0</v>
      </c>
      <c r="N1268" s="649">
        <v>0</v>
      </c>
      <c r="O1268" s="649">
        <f>+O1269*$H1268</f>
        <v>31681.390431915614</v>
      </c>
      <c r="P1268" s="649">
        <f t="shared" ref="P1268" si="14688">((P1269*$H1268)-((P1269*$H1268*$E1269)+(P1269*$H1268*$F1269)))</f>
        <v>0</v>
      </c>
      <c r="Q1268" s="649">
        <f t="shared" ref="Q1268" si="14689">((Q1269*$H1268)-((Q1269*$H1268*$E1269)+(Q1269*$H1268*$F1269)))</f>
        <v>30889.355671117723</v>
      </c>
      <c r="R1268" s="649">
        <f t="shared" ref="R1268" si="14690">((R1269*$H1268)-((R1269*$H1268*$E1269)+(R1269*$H1268*$F1269)))</f>
        <v>37753.656931366109</v>
      </c>
      <c r="S1268" s="649">
        <f t="shared" ref="S1268" si="14691">((S1269*$H1268)-((S1269*$H1268*$E1269)+(S1269*$H1268*$F1269)))</f>
        <v>0</v>
      </c>
      <c r="T1268" s="649">
        <f t="shared" ref="T1268" si="14692">((T1269*$H1268)-((T1269*$H1268*$E1269)+(T1269*$H1268*$F1269)))</f>
        <v>0</v>
      </c>
      <c r="U1268" s="649">
        <f t="shared" ref="U1268" si="14693">((U1269*$H1268)-((U1269*$H1268*$E1269)+(U1269*$H1268*$F1269)))</f>
        <v>0</v>
      </c>
      <c r="V1268" s="649">
        <f t="shared" ref="V1268" si="14694">((V1269*$H1268)-((V1269*$H1268*$E1269)+(V1269*$H1268*$F1269)))</f>
        <v>0</v>
      </c>
      <c r="W1268" s="649">
        <f t="shared" ref="W1268" si="14695">((W1269*$H1268)-((W1269*$H1268*$E1269)+(W1269*$H1268*$F1269)))</f>
        <v>0</v>
      </c>
      <c r="X1268" s="649">
        <f t="shared" ref="X1268" si="14696">((X1269*$H1268)-((X1269*$H1268*$E1269)+(X1269*$H1268*$F1269)))</f>
        <v>0</v>
      </c>
      <c r="Y1268" s="649">
        <f t="shared" ref="Y1268" si="14697">((Y1269*$H1268)-((Y1269*$H1268*$E1269)+(Y1269*$H1268*$F1269)))</f>
        <v>0</v>
      </c>
      <c r="Z1268" s="649">
        <f t="shared" ref="Z1268" si="14698">((Z1269*$H1268)-((Z1269*$H1268*$E1269)+(Z1269*$H1268*$F1269)))</f>
        <v>0</v>
      </c>
      <c r="AA1268" s="649">
        <f t="shared" ref="AA1268" si="14699">((AA1269*$H1268)-((AA1269*$H1268*$E1269)+(AA1269*$H1268*$F1269)))</f>
        <v>0</v>
      </c>
      <c r="AB1268" s="649">
        <f t="shared" ref="AB1268" si="14700">((AB1269*$H1268)-((AB1269*$H1268*$E1269)+(AB1269*$H1268*$F1269)))</f>
        <v>0</v>
      </c>
      <c r="AC1268" s="649">
        <f t="shared" ref="AC1268" si="14701">((AC1269*$H1268)-((AC1269*$H1268*$E1269)+(AC1269*$H1268*$F1269)))</f>
        <v>0</v>
      </c>
      <c r="AD1268" s="649">
        <f t="shared" ref="AD1268" si="14702">((AD1269*$H1268)-((AD1269*$H1268*$E1269)+(AD1269*$H1268*$F1269)))</f>
        <v>0</v>
      </c>
      <c r="AE1268" s="649">
        <f t="shared" ref="AE1268" si="14703">((AE1269*$H1268)-((AE1269*$H1268*$E1269)+(AE1269*$H1268*$F1269)))</f>
        <v>0</v>
      </c>
      <c r="AF1268" s="649">
        <f t="shared" ref="AF1268" si="14704">((AF1269*$H1268)-((AF1269*$H1268*$E1269)+(AF1269*$H1268*$F1269)))</f>
        <v>0</v>
      </c>
      <c r="AG1268" s="649">
        <f t="shared" ref="AG1268" si="14705">((AG1269*$H1268)-((AG1269*$H1268*$E1269)+(AG1269*$H1268*$F1269)))</f>
        <v>0</v>
      </c>
      <c r="AH1268" s="649">
        <f>+AH1269*H1268</f>
        <v>5280.2317386526029</v>
      </c>
      <c r="AI1268" s="649">
        <f t="shared" ref="AI1268" si="14706">+AI1269*H1268</f>
        <v>0</v>
      </c>
      <c r="AJ1268" s="649">
        <v>0</v>
      </c>
      <c r="AK1268" s="649">
        <v>0</v>
      </c>
      <c r="AL1268" s="649">
        <v>0</v>
      </c>
      <c r="AM1268" s="649">
        <v>0</v>
      </c>
      <c r="AN1268" s="649">
        <v>0</v>
      </c>
      <c r="AO1268" s="649">
        <v>0</v>
      </c>
      <c r="AP1268" s="649">
        <v>0</v>
      </c>
      <c r="AQ1268" s="649">
        <v>0</v>
      </c>
      <c r="AR1268" s="649">
        <v>0</v>
      </c>
      <c r="AS1268" s="649">
        <v>0</v>
      </c>
      <c r="AT1268" s="649">
        <v>0</v>
      </c>
      <c r="AU1268" s="649">
        <v>0</v>
      </c>
      <c r="AV1268" s="649">
        <v>0</v>
      </c>
      <c r="AW1268" s="613">
        <f t="shared" si="14328"/>
        <v>105604.63477305204</v>
      </c>
      <c r="AX1268" s="645">
        <f t="shared" si="14326"/>
        <v>0</v>
      </c>
      <c r="AY1268" s="656">
        <f t="shared" si="14327"/>
        <v>0</v>
      </c>
      <c r="AZ1268" s="591"/>
    </row>
    <row r="1269" spans="1:52" s="314" customFormat="1">
      <c r="A1269" s="642"/>
      <c r="B1269" s="636"/>
      <c r="C1269" s="636"/>
      <c r="D1269" s="651"/>
      <c r="E1269" s="652">
        <v>0.3</v>
      </c>
      <c r="F1269" s="652">
        <v>0.05</v>
      </c>
      <c r="G1269" s="653"/>
      <c r="H1269" s="659"/>
      <c r="I1269" s="640">
        <f t="shared" si="14225"/>
        <v>1.35</v>
      </c>
      <c r="J1269" s="658">
        <v>0</v>
      </c>
      <c r="K1269" s="658">
        <v>0</v>
      </c>
      <c r="L1269" s="658">
        <v>0</v>
      </c>
      <c r="M1269" s="658">
        <v>0</v>
      </c>
      <c r="N1269" s="658">
        <v>0</v>
      </c>
      <c r="O1269" s="658">
        <v>0.3</v>
      </c>
      <c r="P1269" s="658">
        <v>0</v>
      </c>
      <c r="Q1269" s="658">
        <v>0.45</v>
      </c>
      <c r="R1269" s="658">
        <v>0.55000000000000004</v>
      </c>
      <c r="S1269" s="658">
        <v>0</v>
      </c>
      <c r="T1269" s="658">
        <v>0</v>
      </c>
      <c r="U1269" s="658">
        <v>0</v>
      </c>
      <c r="V1269" s="658">
        <v>0</v>
      </c>
      <c r="W1269" s="658">
        <v>0</v>
      </c>
      <c r="X1269" s="658">
        <v>0</v>
      </c>
      <c r="Y1269" s="658">
        <v>0</v>
      </c>
      <c r="Z1269" s="658">
        <v>0</v>
      </c>
      <c r="AA1269" s="658">
        <v>0</v>
      </c>
      <c r="AB1269" s="658">
        <v>0</v>
      </c>
      <c r="AC1269" s="658">
        <v>0</v>
      </c>
      <c r="AD1269" s="658">
        <v>0</v>
      </c>
      <c r="AE1269" s="658">
        <v>0</v>
      </c>
      <c r="AF1269" s="658">
        <v>0</v>
      </c>
      <c r="AG1269" s="658">
        <v>0</v>
      </c>
      <c r="AH1269" s="658">
        <v>0.05</v>
      </c>
      <c r="AI1269" s="658">
        <v>0</v>
      </c>
      <c r="AJ1269" s="658">
        <v>0</v>
      </c>
      <c r="AK1269" s="658">
        <v>0</v>
      </c>
      <c r="AL1269" s="658">
        <v>0</v>
      </c>
      <c r="AM1269" s="658">
        <v>0</v>
      </c>
      <c r="AN1269" s="658">
        <v>0</v>
      </c>
      <c r="AO1269" s="658">
        <v>0</v>
      </c>
      <c r="AP1269" s="658">
        <v>0</v>
      </c>
      <c r="AQ1269" s="658">
        <v>0</v>
      </c>
      <c r="AR1269" s="658">
        <v>0</v>
      </c>
      <c r="AS1269" s="658">
        <v>0</v>
      </c>
      <c r="AT1269" s="658">
        <v>0</v>
      </c>
      <c r="AU1269" s="658">
        <v>0</v>
      </c>
      <c r="AV1269" s="658">
        <v>0</v>
      </c>
      <c r="AW1269" s="613">
        <f t="shared" si="14328"/>
        <v>1.35</v>
      </c>
      <c r="AX1269" s="645">
        <f t="shared" si="14326"/>
        <v>1.35</v>
      </c>
      <c r="AY1269" s="656" t="e">
        <f t="shared" si="14327"/>
        <v>#DIV/0!</v>
      </c>
      <c r="AZ1269" s="661"/>
    </row>
    <row r="1270" spans="1:52">
      <c r="A1270" s="590"/>
      <c r="B1270" s="629" t="s">
        <v>278</v>
      </c>
      <c r="C1270" s="629" t="s">
        <v>1425</v>
      </c>
      <c r="D1270" s="630" t="s">
        <v>1426</v>
      </c>
      <c r="E1270" s="643"/>
      <c r="F1270" s="643"/>
      <c r="G1270" s="631"/>
      <c r="H1270" s="632">
        <f>+H1271+H1273+H1275+H1277+H1279+H1281</f>
        <v>250232.63684725316</v>
      </c>
      <c r="I1270" s="632">
        <f t="shared" si="14225"/>
        <v>250232.63684725319</v>
      </c>
      <c r="J1270" s="632">
        <f t="shared" ref="J1270:AV1270" si="14707">+J1271+J1273+J1275+J1277+J1279+J1281</f>
        <v>0</v>
      </c>
      <c r="K1270" s="632">
        <f t="shared" si="14707"/>
        <v>0</v>
      </c>
      <c r="L1270" s="632">
        <f t="shared" si="14707"/>
        <v>0</v>
      </c>
      <c r="M1270" s="632">
        <f t="shared" si="14707"/>
        <v>0</v>
      </c>
      <c r="N1270" s="632">
        <f t="shared" si="14707"/>
        <v>0</v>
      </c>
      <c r="O1270" s="632">
        <f t="shared" si="14707"/>
        <v>75069.791054175948</v>
      </c>
      <c r="P1270" s="632">
        <f t="shared" si="14707"/>
        <v>0</v>
      </c>
      <c r="Q1270" s="632">
        <f t="shared" si="14707"/>
        <v>0</v>
      </c>
      <c r="R1270" s="632">
        <f t="shared" si="14707"/>
        <v>19741.380461267589</v>
      </c>
      <c r="S1270" s="632">
        <f t="shared" si="14707"/>
        <v>29251.76625584851</v>
      </c>
      <c r="T1270" s="632">
        <f t="shared" si="14707"/>
        <v>50428.538525669865</v>
      </c>
      <c r="U1270" s="632">
        <f t="shared" si="14707"/>
        <v>55753.164503091895</v>
      </c>
      <c r="V1270" s="632">
        <f t="shared" si="14707"/>
        <v>7476.3642048367092</v>
      </c>
      <c r="W1270" s="632">
        <f t="shared" si="14707"/>
        <v>0</v>
      </c>
      <c r="X1270" s="632">
        <f t="shared" si="14707"/>
        <v>0</v>
      </c>
      <c r="Y1270" s="632">
        <f t="shared" si="14707"/>
        <v>0</v>
      </c>
      <c r="Z1270" s="632">
        <f t="shared" si="14707"/>
        <v>0</v>
      </c>
      <c r="AA1270" s="632">
        <f t="shared" si="14707"/>
        <v>0</v>
      </c>
      <c r="AB1270" s="632">
        <f t="shared" si="14707"/>
        <v>0</v>
      </c>
      <c r="AC1270" s="632">
        <f t="shared" si="14707"/>
        <v>0</v>
      </c>
      <c r="AD1270" s="632">
        <f t="shared" si="14707"/>
        <v>0</v>
      </c>
      <c r="AE1270" s="632">
        <f t="shared" si="14707"/>
        <v>0</v>
      </c>
      <c r="AF1270" s="632">
        <f t="shared" si="14707"/>
        <v>0</v>
      </c>
      <c r="AG1270" s="632">
        <f t="shared" si="14707"/>
        <v>0</v>
      </c>
      <c r="AH1270" s="632">
        <f t="shared" si="14707"/>
        <v>12511.63184236266</v>
      </c>
      <c r="AI1270" s="632">
        <f t="shared" si="14707"/>
        <v>0</v>
      </c>
      <c r="AJ1270" s="632">
        <f t="shared" si="14707"/>
        <v>0</v>
      </c>
      <c r="AK1270" s="632">
        <f t="shared" si="14707"/>
        <v>0</v>
      </c>
      <c r="AL1270" s="632">
        <f t="shared" si="14707"/>
        <v>0</v>
      </c>
      <c r="AM1270" s="632">
        <f t="shared" si="14707"/>
        <v>0</v>
      </c>
      <c r="AN1270" s="632">
        <f t="shared" si="14707"/>
        <v>0</v>
      </c>
      <c r="AO1270" s="632">
        <f t="shared" si="14707"/>
        <v>0</v>
      </c>
      <c r="AP1270" s="632">
        <f t="shared" si="14707"/>
        <v>0</v>
      </c>
      <c r="AQ1270" s="632">
        <f t="shared" si="14707"/>
        <v>0</v>
      </c>
      <c r="AR1270" s="632">
        <f t="shared" si="14707"/>
        <v>0</v>
      </c>
      <c r="AS1270" s="632">
        <f t="shared" si="14707"/>
        <v>0</v>
      </c>
      <c r="AT1270" s="632">
        <f t="shared" si="14707"/>
        <v>0</v>
      </c>
      <c r="AU1270" s="632">
        <f t="shared" si="14707"/>
        <v>0</v>
      </c>
      <c r="AV1270" s="632">
        <f t="shared" si="14707"/>
        <v>0</v>
      </c>
      <c r="AW1270" s="613">
        <f t="shared" si="14328"/>
        <v>250232.63684725319</v>
      </c>
      <c r="AX1270" s="645">
        <f t="shared" si="14326"/>
        <v>0</v>
      </c>
      <c r="AY1270" s="656">
        <f t="shared" si="14327"/>
        <v>0</v>
      </c>
      <c r="AZ1270" s="591"/>
    </row>
    <row r="1271" spans="1:52">
      <c r="A1271" s="590"/>
      <c r="B1271" s="646" t="s">
        <v>305</v>
      </c>
      <c r="C1271" s="646" t="s">
        <v>1427</v>
      </c>
      <c r="D1271" s="647" t="s">
        <v>1428</v>
      </c>
      <c r="E1271" s="648"/>
      <c r="F1271" s="648"/>
      <c r="G1271" s="649"/>
      <c r="H1271" s="650">
        <v>69025.805808627934</v>
      </c>
      <c r="I1271" s="650">
        <f t="shared" si="14225"/>
        <v>69025.805808627934</v>
      </c>
      <c r="J1271" s="649">
        <v>0</v>
      </c>
      <c r="K1271" s="649">
        <v>0</v>
      </c>
      <c r="L1271" s="649">
        <v>0</v>
      </c>
      <c r="M1271" s="649">
        <v>0</v>
      </c>
      <c r="N1271" s="649">
        <v>0</v>
      </c>
      <c r="O1271" s="649">
        <f t="shared" ref="O1271" si="14708">+O1272*$H1271</f>
        <v>20707.74174258838</v>
      </c>
      <c r="P1271" s="649">
        <f t="shared" ref="P1271" si="14709">((P1272*$H1271)-((P1272*$H1271*$E1272)+(P1272*$H1271*$F1272)))</f>
        <v>0</v>
      </c>
      <c r="Q1271" s="649">
        <f t="shared" ref="Q1271" si="14710">((Q1272*$H1271)-((Q1272*$H1271*$E1272)+(Q1272*$H1271*$F1272)))</f>
        <v>0</v>
      </c>
      <c r="R1271" s="649">
        <f t="shared" ref="R1271" si="14711">((R1272*$H1271)-((R1272*$H1271*$E1272)+(R1272*$H1271*$F1272)))</f>
        <v>19741.380461267589</v>
      </c>
      <c r="S1271" s="649">
        <f t="shared" ref="S1271" si="14712">((S1272*$H1271)-((S1272*$H1271*$E1272)+(S1272*$H1271*$F1272)))</f>
        <v>25125.393314340574</v>
      </c>
      <c r="T1271" s="649">
        <f t="shared" ref="T1271" si="14713">((T1272*$H1271)-((T1272*$H1271*$E1272)+(T1272*$H1271*$F1272)))</f>
        <v>0</v>
      </c>
      <c r="U1271" s="649">
        <f t="shared" ref="U1271" si="14714">((U1272*$H1271)-((U1272*$H1271*$E1272)+(U1272*$H1271*$F1272)))</f>
        <v>0</v>
      </c>
      <c r="V1271" s="649">
        <f t="shared" ref="V1271" si="14715">((V1272*$H1271)-((V1272*$H1271*$E1272)+(V1272*$H1271*$F1272)))</f>
        <v>0</v>
      </c>
      <c r="W1271" s="649">
        <f t="shared" ref="W1271" si="14716">((W1272*$H1271)-((W1272*$H1271*$E1272)+(W1272*$H1271*$F1272)))</f>
        <v>0</v>
      </c>
      <c r="X1271" s="649">
        <f t="shared" ref="X1271" si="14717">((X1272*$H1271)-((X1272*$H1271*$E1272)+(X1272*$H1271*$F1272)))</f>
        <v>0</v>
      </c>
      <c r="Y1271" s="649">
        <f t="shared" ref="Y1271" si="14718">((Y1272*$H1271)-((Y1272*$H1271*$E1272)+(Y1272*$H1271*$F1272)))</f>
        <v>0</v>
      </c>
      <c r="Z1271" s="649">
        <f t="shared" ref="Z1271" si="14719">((Z1272*$H1271)-((Z1272*$H1271*$E1272)+(Z1272*$H1271*$F1272)))</f>
        <v>0</v>
      </c>
      <c r="AA1271" s="649">
        <f t="shared" ref="AA1271" si="14720">((AA1272*$H1271)-((AA1272*$H1271*$E1272)+(AA1272*$H1271*$F1272)))</f>
        <v>0</v>
      </c>
      <c r="AB1271" s="649">
        <f t="shared" ref="AB1271" si="14721">((AB1272*$H1271)-((AB1272*$H1271*$E1272)+(AB1272*$H1271*$F1272)))</f>
        <v>0</v>
      </c>
      <c r="AC1271" s="649">
        <f t="shared" ref="AC1271" si="14722">((AC1272*$H1271)-((AC1272*$H1271*$E1272)+(AC1272*$H1271*$F1272)))</f>
        <v>0</v>
      </c>
      <c r="AD1271" s="649">
        <f t="shared" ref="AD1271" si="14723">((AD1272*$H1271)-((AD1272*$H1271*$E1272)+(AD1272*$H1271*$F1272)))</f>
        <v>0</v>
      </c>
      <c r="AE1271" s="649">
        <f t="shared" ref="AE1271" si="14724">((AE1272*$H1271)-((AE1272*$H1271*$E1272)+(AE1272*$H1271*$F1272)))</f>
        <v>0</v>
      </c>
      <c r="AF1271" s="649">
        <f t="shared" ref="AF1271" si="14725">((AF1272*$H1271)-((AF1272*$H1271*$E1272)+(AF1272*$H1271*$F1272)))</f>
        <v>0</v>
      </c>
      <c r="AG1271" s="649">
        <f t="shared" ref="AG1271" si="14726">((AG1272*$H1271)-((AG1272*$H1271*$E1272)+(AG1272*$H1271*$F1272)))</f>
        <v>0</v>
      </c>
      <c r="AH1271" s="649">
        <f>+AH1272*H1271</f>
        <v>3451.2902904313969</v>
      </c>
      <c r="AI1271" s="649">
        <f t="shared" ref="AI1271" si="14727">+AI1272*H1271</f>
        <v>0</v>
      </c>
      <c r="AJ1271" s="649">
        <v>0</v>
      </c>
      <c r="AK1271" s="649">
        <v>0</v>
      </c>
      <c r="AL1271" s="649">
        <v>0</v>
      </c>
      <c r="AM1271" s="649">
        <v>0</v>
      </c>
      <c r="AN1271" s="649">
        <v>0</v>
      </c>
      <c r="AO1271" s="649">
        <v>0</v>
      </c>
      <c r="AP1271" s="649">
        <v>0</v>
      </c>
      <c r="AQ1271" s="649">
        <v>0</v>
      </c>
      <c r="AR1271" s="649">
        <v>0</v>
      </c>
      <c r="AS1271" s="649">
        <v>0</v>
      </c>
      <c r="AT1271" s="649">
        <v>0</v>
      </c>
      <c r="AU1271" s="649">
        <v>0</v>
      </c>
      <c r="AV1271" s="649">
        <v>0</v>
      </c>
      <c r="AW1271" s="613">
        <f t="shared" si="14328"/>
        <v>69025.805808627934</v>
      </c>
      <c r="AX1271" s="645">
        <f t="shared" si="14326"/>
        <v>0</v>
      </c>
      <c r="AY1271" s="656">
        <f t="shared" si="14327"/>
        <v>0</v>
      </c>
      <c r="AZ1271" s="591"/>
    </row>
    <row r="1272" spans="1:52" s="314" customFormat="1">
      <c r="A1272" s="642"/>
      <c r="B1272" s="636"/>
      <c r="C1272" s="636"/>
      <c r="D1272" s="651"/>
      <c r="E1272" s="652">
        <v>0.3</v>
      </c>
      <c r="F1272" s="652">
        <v>0.05</v>
      </c>
      <c r="G1272" s="653"/>
      <c r="H1272" s="640"/>
      <c r="I1272" s="640">
        <f t="shared" si="14225"/>
        <v>1.35</v>
      </c>
      <c r="J1272" s="658">
        <v>0</v>
      </c>
      <c r="K1272" s="658">
        <v>0</v>
      </c>
      <c r="L1272" s="658">
        <v>0</v>
      </c>
      <c r="M1272" s="658">
        <v>0</v>
      </c>
      <c r="N1272" s="658">
        <v>0</v>
      </c>
      <c r="O1272" s="658">
        <v>0.3</v>
      </c>
      <c r="P1272" s="658">
        <v>0</v>
      </c>
      <c r="Q1272" s="658">
        <v>0</v>
      </c>
      <c r="R1272" s="658">
        <v>0.44</v>
      </c>
      <c r="S1272" s="658">
        <v>0.56000000000000005</v>
      </c>
      <c r="T1272" s="658">
        <v>0</v>
      </c>
      <c r="U1272" s="658">
        <v>0</v>
      </c>
      <c r="V1272" s="658">
        <v>0</v>
      </c>
      <c r="W1272" s="658">
        <v>0</v>
      </c>
      <c r="X1272" s="658">
        <v>0</v>
      </c>
      <c r="Y1272" s="658">
        <v>0</v>
      </c>
      <c r="Z1272" s="658">
        <v>0</v>
      </c>
      <c r="AA1272" s="658">
        <v>0</v>
      </c>
      <c r="AB1272" s="658">
        <v>0</v>
      </c>
      <c r="AC1272" s="658">
        <v>0</v>
      </c>
      <c r="AD1272" s="658">
        <v>0</v>
      </c>
      <c r="AE1272" s="658">
        <v>0</v>
      </c>
      <c r="AF1272" s="658">
        <v>0</v>
      </c>
      <c r="AG1272" s="658">
        <v>0</v>
      </c>
      <c r="AH1272" s="658">
        <v>0.05</v>
      </c>
      <c r="AI1272" s="658">
        <v>0</v>
      </c>
      <c r="AJ1272" s="658">
        <v>0</v>
      </c>
      <c r="AK1272" s="658">
        <v>0</v>
      </c>
      <c r="AL1272" s="658">
        <v>0</v>
      </c>
      <c r="AM1272" s="658">
        <v>0</v>
      </c>
      <c r="AN1272" s="658">
        <v>0</v>
      </c>
      <c r="AO1272" s="658">
        <v>0</v>
      </c>
      <c r="AP1272" s="658">
        <v>0</v>
      </c>
      <c r="AQ1272" s="658">
        <v>0</v>
      </c>
      <c r="AR1272" s="658">
        <v>0</v>
      </c>
      <c r="AS1272" s="658">
        <v>0</v>
      </c>
      <c r="AT1272" s="658">
        <v>0</v>
      </c>
      <c r="AU1272" s="658">
        <v>0</v>
      </c>
      <c r="AV1272" s="658">
        <v>0</v>
      </c>
      <c r="AW1272" s="613">
        <f t="shared" si="14328"/>
        <v>1.35</v>
      </c>
      <c r="AX1272" s="645">
        <f t="shared" si="14326"/>
        <v>1.35</v>
      </c>
      <c r="AY1272" s="656" t="e">
        <f t="shared" si="14327"/>
        <v>#DIV/0!</v>
      </c>
      <c r="AZ1272" s="661"/>
    </row>
    <row r="1273" spans="1:52">
      <c r="A1273" s="590"/>
      <c r="B1273" s="646" t="s">
        <v>305</v>
      </c>
      <c r="C1273" s="646" t="s">
        <v>1429</v>
      </c>
      <c r="D1273" s="647" t="s">
        <v>1430</v>
      </c>
      <c r="E1273" s="648"/>
      <c r="F1273" s="648"/>
      <c r="G1273" s="649"/>
      <c r="H1273" s="650">
        <v>0</v>
      </c>
      <c r="I1273" s="650">
        <f t="shared" si="14225"/>
        <v>0</v>
      </c>
      <c r="J1273" s="649">
        <v>0</v>
      </c>
      <c r="K1273" s="649">
        <v>0</v>
      </c>
      <c r="L1273" s="649">
        <v>0</v>
      </c>
      <c r="M1273" s="649">
        <v>0</v>
      </c>
      <c r="N1273" s="649">
        <v>0</v>
      </c>
      <c r="O1273" s="649">
        <f t="shared" ref="O1273" si="14728">+O1274*$H1273</f>
        <v>0</v>
      </c>
      <c r="P1273" s="649">
        <f t="shared" ref="P1273" si="14729">((P1274*$H1273)-((P1274*$H1273*$E1274)+(P1274*$H1273*$F1274)))</f>
        <v>0</v>
      </c>
      <c r="Q1273" s="649">
        <f t="shared" ref="Q1273" si="14730">((Q1274*$H1273)-((Q1274*$H1273*$E1274)+(Q1274*$H1273*$F1274)))</f>
        <v>0</v>
      </c>
      <c r="R1273" s="649">
        <f t="shared" ref="R1273" si="14731">((R1274*$H1273)-((R1274*$H1273*$E1274)+(R1274*$H1273*$F1274)))</f>
        <v>0</v>
      </c>
      <c r="S1273" s="649">
        <f t="shared" ref="S1273" si="14732">((S1274*$H1273)-((S1274*$H1273*$E1274)+(S1274*$H1273*$F1274)))</f>
        <v>0</v>
      </c>
      <c r="T1273" s="649">
        <f t="shared" ref="T1273" si="14733">((T1274*$H1273)-((T1274*$H1273*$E1274)+(T1274*$H1273*$F1274)))</f>
        <v>0</v>
      </c>
      <c r="U1273" s="649">
        <f t="shared" ref="U1273" si="14734">((U1274*$H1273)-((U1274*$H1273*$E1274)+(U1274*$H1273*$F1274)))</f>
        <v>0</v>
      </c>
      <c r="V1273" s="649">
        <f t="shared" ref="V1273" si="14735">((V1274*$H1273)-((V1274*$H1273*$E1274)+(V1274*$H1273*$F1274)))</f>
        <v>0</v>
      </c>
      <c r="W1273" s="649">
        <f t="shared" ref="W1273" si="14736">((W1274*$H1273)-((W1274*$H1273*$E1274)+(W1274*$H1273*$F1274)))</f>
        <v>0</v>
      </c>
      <c r="X1273" s="649">
        <f t="shared" ref="X1273" si="14737">((X1274*$H1273)-((X1274*$H1273*$E1274)+(X1274*$H1273*$F1274)))</f>
        <v>0</v>
      </c>
      <c r="Y1273" s="649">
        <f t="shared" ref="Y1273" si="14738">((Y1274*$H1273)-((Y1274*$H1273*$E1274)+(Y1274*$H1273*$F1274)))</f>
        <v>0</v>
      </c>
      <c r="Z1273" s="649">
        <f t="shared" ref="Z1273" si="14739">((Z1274*$H1273)-((Z1274*$H1273*$E1274)+(Z1274*$H1273*$F1274)))</f>
        <v>0</v>
      </c>
      <c r="AA1273" s="649">
        <f t="shared" ref="AA1273" si="14740">((AA1274*$H1273)-((AA1274*$H1273*$E1274)+(AA1274*$H1273*$F1274)))</f>
        <v>0</v>
      </c>
      <c r="AB1273" s="649">
        <f t="shared" ref="AB1273" si="14741">((AB1274*$H1273)-((AB1274*$H1273*$E1274)+(AB1274*$H1273*$F1274)))</f>
        <v>0</v>
      </c>
      <c r="AC1273" s="649">
        <f t="shared" ref="AC1273" si="14742">((AC1274*$H1273)-((AC1274*$H1273*$E1274)+(AC1274*$H1273*$F1274)))</f>
        <v>0</v>
      </c>
      <c r="AD1273" s="649">
        <f t="shared" ref="AD1273" si="14743">((AD1274*$H1273)-((AD1274*$H1273*$E1274)+(AD1274*$H1273*$F1274)))</f>
        <v>0</v>
      </c>
      <c r="AE1273" s="649">
        <f t="shared" ref="AE1273" si="14744">((AE1274*$H1273)-((AE1274*$H1273*$E1274)+(AE1274*$H1273*$F1274)))</f>
        <v>0</v>
      </c>
      <c r="AF1273" s="649">
        <f t="shared" ref="AF1273" si="14745">((AF1274*$H1273)-((AF1274*$H1273*$E1274)+(AF1274*$H1273*$F1274)))</f>
        <v>0</v>
      </c>
      <c r="AG1273" s="649">
        <f t="shared" ref="AG1273" si="14746">((AG1274*$H1273)-((AG1274*$H1273*$E1274)+(AG1274*$H1273*$F1274)))</f>
        <v>0</v>
      </c>
      <c r="AH1273" s="649">
        <f>+AH1274*H1273</f>
        <v>0</v>
      </c>
      <c r="AI1273" s="649">
        <f t="shared" ref="AI1273" si="14747">+AI1274*H1273</f>
        <v>0</v>
      </c>
      <c r="AJ1273" s="649">
        <v>0</v>
      </c>
      <c r="AK1273" s="649">
        <v>0</v>
      </c>
      <c r="AL1273" s="649">
        <v>0</v>
      </c>
      <c r="AM1273" s="649">
        <v>0</v>
      </c>
      <c r="AN1273" s="649">
        <v>0</v>
      </c>
      <c r="AO1273" s="649">
        <v>0</v>
      </c>
      <c r="AP1273" s="649">
        <v>0</v>
      </c>
      <c r="AQ1273" s="649">
        <v>0</v>
      </c>
      <c r="AR1273" s="649">
        <v>0</v>
      </c>
      <c r="AS1273" s="649">
        <v>0</v>
      </c>
      <c r="AT1273" s="649">
        <v>0</v>
      </c>
      <c r="AU1273" s="649">
        <v>0</v>
      </c>
      <c r="AV1273" s="649">
        <v>0</v>
      </c>
      <c r="AW1273" s="613">
        <f t="shared" si="14328"/>
        <v>0</v>
      </c>
      <c r="AX1273" s="645">
        <f t="shared" si="14326"/>
        <v>0</v>
      </c>
      <c r="AY1273" s="656" t="e">
        <f t="shared" si="14327"/>
        <v>#DIV/0!</v>
      </c>
      <c r="AZ1273" s="591"/>
    </row>
    <row r="1274" spans="1:52" s="314" customFormat="1">
      <c r="A1274" s="642"/>
      <c r="B1274" s="636"/>
      <c r="C1274" s="636"/>
      <c r="D1274" s="651"/>
      <c r="E1274" s="652">
        <v>0.3</v>
      </c>
      <c r="F1274" s="652">
        <v>0.05</v>
      </c>
      <c r="G1274" s="653"/>
      <c r="H1274" s="640"/>
      <c r="I1274" s="640">
        <f t="shared" si="14225"/>
        <v>1.3499999999999999</v>
      </c>
      <c r="J1274" s="658">
        <v>0</v>
      </c>
      <c r="K1274" s="658">
        <v>0</v>
      </c>
      <c r="L1274" s="658">
        <v>0</v>
      </c>
      <c r="M1274" s="658">
        <v>0</v>
      </c>
      <c r="N1274" s="658">
        <v>0</v>
      </c>
      <c r="O1274" s="658">
        <v>0.3</v>
      </c>
      <c r="P1274" s="658">
        <v>0</v>
      </c>
      <c r="Q1274" s="658">
        <v>0</v>
      </c>
      <c r="R1274" s="658">
        <v>0</v>
      </c>
      <c r="S1274" s="658">
        <v>0.57999999999999996</v>
      </c>
      <c r="T1274" s="658">
        <v>0.42000000000000004</v>
      </c>
      <c r="U1274" s="658">
        <v>0</v>
      </c>
      <c r="V1274" s="658">
        <v>0</v>
      </c>
      <c r="W1274" s="658">
        <v>0</v>
      </c>
      <c r="X1274" s="658">
        <v>0</v>
      </c>
      <c r="Y1274" s="658">
        <v>0</v>
      </c>
      <c r="Z1274" s="658">
        <v>0</v>
      </c>
      <c r="AA1274" s="658">
        <v>0</v>
      </c>
      <c r="AB1274" s="658">
        <v>0</v>
      </c>
      <c r="AC1274" s="658">
        <v>0</v>
      </c>
      <c r="AD1274" s="658">
        <v>0</v>
      </c>
      <c r="AE1274" s="658">
        <v>0</v>
      </c>
      <c r="AF1274" s="658">
        <v>0</v>
      </c>
      <c r="AG1274" s="658">
        <v>0</v>
      </c>
      <c r="AH1274" s="658">
        <v>0.05</v>
      </c>
      <c r="AI1274" s="658">
        <v>0</v>
      </c>
      <c r="AJ1274" s="658">
        <v>0</v>
      </c>
      <c r="AK1274" s="658">
        <v>0</v>
      </c>
      <c r="AL1274" s="658">
        <v>0</v>
      </c>
      <c r="AM1274" s="658">
        <v>0</v>
      </c>
      <c r="AN1274" s="658">
        <v>0</v>
      </c>
      <c r="AO1274" s="658">
        <v>0</v>
      </c>
      <c r="AP1274" s="658">
        <v>0</v>
      </c>
      <c r="AQ1274" s="658">
        <v>0</v>
      </c>
      <c r="AR1274" s="658">
        <v>0</v>
      </c>
      <c r="AS1274" s="658">
        <v>0</v>
      </c>
      <c r="AT1274" s="658">
        <v>0</v>
      </c>
      <c r="AU1274" s="658">
        <v>0</v>
      </c>
      <c r="AV1274" s="658">
        <v>0</v>
      </c>
      <c r="AW1274" s="613">
        <f t="shared" si="14328"/>
        <v>1.3499999999999999</v>
      </c>
      <c r="AX1274" s="645">
        <f t="shared" si="14326"/>
        <v>1.3499999999999999</v>
      </c>
      <c r="AY1274" s="656" t="e">
        <f t="shared" si="14327"/>
        <v>#DIV/0!</v>
      </c>
      <c r="AZ1274" s="661"/>
    </row>
    <row r="1275" spans="1:52">
      <c r="A1275" s="590"/>
      <c r="B1275" s="646" t="s">
        <v>305</v>
      </c>
      <c r="C1275" s="646" t="s">
        <v>1431</v>
      </c>
      <c r="D1275" s="647" t="s">
        <v>1432</v>
      </c>
      <c r="E1275" s="648"/>
      <c r="F1275" s="648"/>
      <c r="G1275" s="649"/>
      <c r="H1275" s="650">
        <v>48832.815875833563</v>
      </c>
      <c r="I1275" s="650">
        <f t="shared" si="14225"/>
        <v>48832.815875833563</v>
      </c>
      <c r="J1275" s="649">
        <v>0</v>
      </c>
      <c r="K1275" s="649">
        <v>0</v>
      </c>
      <c r="L1275" s="649">
        <v>0</v>
      </c>
      <c r="M1275" s="649">
        <v>0</v>
      </c>
      <c r="N1275" s="649">
        <v>0</v>
      </c>
      <c r="O1275" s="649">
        <f t="shared" ref="O1275" si="14748">+O1276*$H1275</f>
        <v>14649.844762750068</v>
      </c>
      <c r="P1275" s="649">
        <f t="shared" ref="P1275" si="14749">((P1276*$H1275)-((P1276*$H1275*$E1276)+(P1276*$H1275*$F1276)))</f>
        <v>0</v>
      </c>
      <c r="Q1275" s="649">
        <f t="shared" ref="Q1275" si="14750">((Q1276*$H1275)-((Q1276*$H1275*$E1276)+(Q1276*$H1275*$F1276)))</f>
        <v>0</v>
      </c>
      <c r="R1275" s="649">
        <f t="shared" ref="R1275" si="14751">((R1276*$H1275)-((R1276*$H1275*$E1276)+(R1276*$H1275*$F1276)))</f>
        <v>0</v>
      </c>
      <c r="S1275" s="649">
        <f t="shared" ref="S1275" si="14752">((S1276*$H1275)-((S1276*$H1275*$E1276)+(S1276*$H1275*$F1276)))</f>
        <v>4126.372941507936</v>
      </c>
      <c r="T1275" s="649">
        <f t="shared" ref="T1275" si="14753">((T1276*$H1275)-((T1276*$H1275*$E1276)+(T1276*$H1275*$F1276)))</f>
        <v>22218.931223504271</v>
      </c>
      <c r="U1275" s="649">
        <f t="shared" ref="U1275" si="14754">((U1276*$H1275)-((U1276*$H1275*$E1276)+(U1276*$H1275*$F1276)))</f>
        <v>5396.0261542796106</v>
      </c>
      <c r="V1275" s="649">
        <f t="shared" ref="V1275" si="14755">((V1276*$H1275)-((V1276*$H1275*$E1276)+(V1276*$H1275*$F1276)))</f>
        <v>0</v>
      </c>
      <c r="W1275" s="649">
        <f t="shared" ref="W1275" si="14756">((W1276*$H1275)-((W1276*$H1275*$E1276)+(W1276*$H1275*$F1276)))</f>
        <v>0</v>
      </c>
      <c r="X1275" s="649">
        <f t="shared" ref="X1275" si="14757">((X1276*$H1275)-((X1276*$H1275*$E1276)+(X1276*$H1275*$F1276)))</f>
        <v>0</v>
      </c>
      <c r="Y1275" s="649">
        <f t="shared" ref="Y1275" si="14758">((Y1276*$H1275)-((Y1276*$H1275*$E1276)+(Y1276*$H1275*$F1276)))</f>
        <v>0</v>
      </c>
      <c r="Z1275" s="649">
        <f t="shared" ref="Z1275" si="14759">((Z1276*$H1275)-((Z1276*$H1275*$E1276)+(Z1276*$H1275*$F1276)))</f>
        <v>0</v>
      </c>
      <c r="AA1275" s="649">
        <f t="shared" ref="AA1275" si="14760">((AA1276*$H1275)-((AA1276*$H1275*$E1276)+(AA1276*$H1275*$F1276)))</f>
        <v>0</v>
      </c>
      <c r="AB1275" s="649">
        <f t="shared" ref="AB1275" si="14761">((AB1276*$H1275)-((AB1276*$H1275*$E1276)+(AB1276*$H1275*$F1276)))</f>
        <v>0</v>
      </c>
      <c r="AC1275" s="649">
        <f t="shared" ref="AC1275" si="14762">((AC1276*$H1275)-((AC1276*$H1275*$E1276)+(AC1276*$H1275*$F1276)))</f>
        <v>0</v>
      </c>
      <c r="AD1275" s="649">
        <f t="shared" ref="AD1275" si="14763">((AD1276*$H1275)-((AD1276*$H1275*$E1276)+(AD1276*$H1275*$F1276)))</f>
        <v>0</v>
      </c>
      <c r="AE1275" s="649">
        <f t="shared" ref="AE1275" si="14764">((AE1276*$H1275)-((AE1276*$H1275*$E1276)+(AE1276*$H1275*$F1276)))</f>
        <v>0</v>
      </c>
      <c r="AF1275" s="649">
        <f t="shared" ref="AF1275" si="14765">((AF1276*$H1275)-((AF1276*$H1275*$E1276)+(AF1276*$H1275*$F1276)))</f>
        <v>0</v>
      </c>
      <c r="AG1275" s="649">
        <f t="shared" ref="AG1275" si="14766">((AG1276*$H1275)-((AG1276*$H1275*$E1276)+(AG1276*$H1275*$F1276)))</f>
        <v>0</v>
      </c>
      <c r="AH1275" s="649">
        <f>+AH1276*H1275</f>
        <v>2441.6407937916783</v>
      </c>
      <c r="AI1275" s="649">
        <f t="shared" ref="AI1275" si="14767">+AI1276*H1275</f>
        <v>0</v>
      </c>
      <c r="AJ1275" s="649">
        <v>0</v>
      </c>
      <c r="AK1275" s="649">
        <v>0</v>
      </c>
      <c r="AL1275" s="649">
        <v>0</v>
      </c>
      <c r="AM1275" s="649">
        <v>0</v>
      </c>
      <c r="AN1275" s="649">
        <v>0</v>
      </c>
      <c r="AO1275" s="649">
        <v>0</v>
      </c>
      <c r="AP1275" s="649">
        <v>0</v>
      </c>
      <c r="AQ1275" s="649">
        <v>0</v>
      </c>
      <c r="AR1275" s="649">
        <v>0</v>
      </c>
      <c r="AS1275" s="649">
        <v>0</v>
      </c>
      <c r="AT1275" s="649">
        <v>0</v>
      </c>
      <c r="AU1275" s="649">
        <v>0</v>
      </c>
      <c r="AV1275" s="649">
        <v>0</v>
      </c>
      <c r="AW1275" s="613">
        <f t="shared" si="14328"/>
        <v>48832.815875833563</v>
      </c>
      <c r="AX1275" s="645">
        <f t="shared" si="14326"/>
        <v>0</v>
      </c>
      <c r="AY1275" s="656">
        <f t="shared" si="14327"/>
        <v>0</v>
      </c>
      <c r="AZ1275" s="591"/>
    </row>
    <row r="1276" spans="1:52" s="314" customFormat="1">
      <c r="A1276" s="642"/>
      <c r="B1276" s="636"/>
      <c r="C1276" s="636"/>
      <c r="D1276" s="651"/>
      <c r="E1276" s="652">
        <v>0.3</v>
      </c>
      <c r="F1276" s="652">
        <v>0.05</v>
      </c>
      <c r="G1276" s="653"/>
      <c r="H1276" s="640"/>
      <c r="I1276" s="640">
        <f t="shared" si="14225"/>
        <v>1.3499999999999999</v>
      </c>
      <c r="J1276" s="658">
        <v>0</v>
      </c>
      <c r="K1276" s="658">
        <v>0</v>
      </c>
      <c r="L1276" s="658">
        <v>0</v>
      </c>
      <c r="M1276" s="658">
        <v>0</v>
      </c>
      <c r="N1276" s="658">
        <v>0</v>
      </c>
      <c r="O1276" s="658">
        <v>0.3</v>
      </c>
      <c r="P1276" s="658">
        <v>0</v>
      </c>
      <c r="Q1276" s="658">
        <v>0</v>
      </c>
      <c r="R1276" s="658">
        <v>0</v>
      </c>
      <c r="S1276" s="658">
        <v>0.13</v>
      </c>
      <c r="T1276" s="658">
        <v>0.7</v>
      </c>
      <c r="U1276" s="658">
        <v>0.17000000000000004</v>
      </c>
      <c r="V1276" s="658">
        <v>0</v>
      </c>
      <c r="W1276" s="658">
        <v>0</v>
      </c>
      <c r="X1276" s="658">
        <v>0</v>
      </c>
      <c r="Y1276" s="658">
        <v>0</v>
      </c>
      <c r="Z1276" s="658">
        <v>0</v>
      </c>
      <c r="AA1276" s="658">
        <v>0</v>
      </c>
      <c r="AB1276" s="658">
        <v>0</v>
      </c>
      <c r="AC1276" s="658">
        <v>0</v>
      </c>
      <c r="AD1276" s="658">
        <v>0</v>
      </c>
      <c r="AE1276" s="658">
        <v>0</v>
      </c>
      <c r="AF1276" s="658">
        <v>0</v>
      </c>
      <c r="AG1276" s="658">
        <v>0</v>
      </c>
      <c r="AH1276" s="658">
        <v>0.05</v>
      </c>
      <c r="AI1276" s="658">
        <v>0</v>
      </c>
      <c r="AJ1276" s="658">
        <v>0</v>
      </c>
      <c r="AK1276" s="658">
        <v>0</v>
      </c>
      <c r="AL1276" s="658">
        <v>0</v>
      </c>
      <c r="AM1276" s="658">
        <v>0</v>
      </c>
      <c r="AN1276" s="658">
        <v>0</v>
      </c>
      <c r="AO1276" s="658">
        <v>0</v>
      </c>
      <c r="AP1276" s="658">
        <v>0</v>
      </c>
      <c r="AQ1276" s="658">
        <v>0</v>
      </c>
      <c r="AR1276" s="658">
        <v>0</v>
      </c>
      <c r="AS1276" s="658">
        <v>0</v>
      </c>
      <c r="AT1276" s="658">
        <v>0</v>
      </c>
      <c r="AU1276" s="658">
        <v>0</v>
      </c>
      <c r="AV1276" s="658">
        <v>0</v>
      </c>
      <c r="AW1276" s="613">
        <f t="shared" si="14328"/>
        <v>1.3499999999999999</v>
      </c>
      <c r="AX1276" s="645">
        <f t="shared" si="14326"/>
        <v>1.3499999999999999</v>
      </c>
      <c r="AY1276" s="656" t="e">
        <f t="shared" si="14327"/>
        <v>#DIV/0!</v>
      </c>
      <c r="AZ1276" s="661"/>
    </row>
    <row r="1277" spans="1:52">
      <c r="A1277" s="590"/>
      <c r="B1277" s="646" t="s">
        <v>305</v>
      </c>
      <c r="C1277" s="646" t="s">
        <v>1433</v>
      </c>
      <c r="D1277" s="647" t="s">
        <v>1434</v>
      </c>
      <c r="E1277" s="648"/>
      <c r="F1277" s="648"/>
      <c r="G1277" s="649"/>
      <c r="H1277" s="650">
        <v>40781.02919321166</v>
      </c>
      <c r="I1277" s="650">
        <f t="shared" si="14225"/>
        <v>40781.02919321166</v>
      </c>
      <c r="J1277" s="649">
        <v>0</v>
      </c>
      <c r="K1277" s="649">
        <v>0</v>
      </c>
      <c r="L1277" s="649">
        <v>0</v>
      </c>
      <c r="M1277" s="649">
        <v>0</v>
      </c>
      <c r="N1277" s="649">
        <v>0</v>
      </c>
      <c r="O1277" s="649">
        <f t="shared" ref="O1277" si="14768">+O1278*$H1277</f>
        <v>12234.308757963498</v>
      </c>
      <c r="P1277" s="649">
        <f t="shared" ref="P1277" si="14769">((P1278*$H1277)-((P1278*$H1277*$E1278)+(P1278*$H1277*$F1278)))</f>
        <v>0</v>
      </c>
      <c r="Q1277" s="649">
        <f t="shared" ref="Q1277" si="14770">((Q1278*$H1277)-((Q1278*$H1277*$E1278)+(Q1278*$H1277*$F1278)))</f>
        <v>0</v>
      </c>
      <c r="R1277" s="649">
        <f t="shared" ref="R1277" si="14771">((R1278*$H1277)-((R1278*$H1277*$E1278)+(R1278*$H1277*$F1278)))</f>
        <v>0</v>
      </c>
      <c r="S1277" s="649">
        <f t="shared" ref="S1277" si="14772">((S1278*$H1277)-((S1278*$H1277*$E1278)+(S1278*$H1277*$F1278)))</f>
        <v>0</v>
      </c>
      <c r="T1277" s="649">
        <f t="shared" ref="T1277" si="14773">((T1278*$H1277)-((T1278*$H1277*$E1278)+(T1278*$H1277*$F1278)))</f>
        <v>17229.98483413193</v>
      </c>
      <c r="U1277" s="649">
        <f t="shared" ref="U1277" si="14774">((U1278*$H1277)-((U1278*$H1277*$E1278)+(U1278*$H1277*$F1278)))</f>
        <v>9277.6841414556511</v>
      </c>
      <c r="V1277" s="649">
        <f t="shared" ref="V1277" si="14775">((V1278*$H1277)-((V1278*$H1277*$E1278)+(V1278*$H1277*$F1278)))</f>
        <v>0</v>
      </c>
      <c r="W1277" s="649">
        <f t="shared" ref="W1277" si="14776">((W1278*$H1277)-((W1278*$H1277*$E1278)+(W1278*$H1277*$F1278)))</f>
        <v>0</v>
      </c>
      <c r="X1277" s="649">
        <f t="shared" ref="X1277" si="14777">((X1278*$H1277)-((X1278*$H1277*$E1278)+(X1278*$H1277*$F1278)))</f>
        <v>0</v>
      </c>
      <c r="Y1277" s="649">
        <f t="shared" ref="Y1277" si="14778">((Y1278*$H1277)-((Y1278*$H1277*$E1278)+(Y1278*$H1277*$F1278)))</f>
        <v>0</v>
      </c>
      <c r="Z1277" s="649">
        <f t="shared" ref="Z1277" si="14779">((Z1278*$H1277)-((Z1278*$H1277*$E1278)+(Z1278*$H1277*$F1278)))</f>
        <v>0</v>
      </c>
      <c r="AA1277" s="649">
        <f t="shared" ref="AA1277" si="14780">((AA1278*$H1277)-((AA1278*$H1277*$E1278)+(AA1278*$H1277*$F1278)))</f>
        <v>0</v>
      </c>
      <c r="AB1277" s="649">
        <f t="shared" ref="AB1277" si="14781">((AB1278*$H1277)-((AB1278*$H1277*$E1278)+(AB1278*$H1277*$F1278)))</f>
        <v>0</v>
      </c>
      <c r="AC1277" s="649">
        <f t="shared" ref="AC1277" si="14782">((AC1278*$H1277)-((AC1278*$H1277*$E1278)+(AC1278*$H1277*$F1278)))</f>
        <v>0</v>
      </c>
      <c r="AD1277" s="649">
        <f t="shared" ref="AD1277" si="14783">((AD1278*$H1277)-((AD1278*$H1277*$E1278)+(AD1278*$H1277*$F1278)))</f>
        <v>0</v>
      </c>
      <c r="AE1277" s="649">
        <f t="shared" ref="AE1277" si="14784">((AE1278*$H1277)-((AE1278*$H1277*$E1278)+(AE1278*$H1277*$F1278)))</f>
        <v>0</v>
      </c>
      <c r="AF1277" s="649">
        <f t="shared" ref="AF1277" si="14785">((AF1278*$H1277)-((AF1278*$H1277*$E1278)+(AF1278*$H1277*$F1278)))</f>
        <v>0</v>
      </c>
      <c r="AG1277" s="649">
        <f t="shared" ref="AG1277" si="14786">((AG1278*$H1277)-((AG1278*$H1277*$E1278)+(AG1278*$H1277*$F1278)))</f>
        <v>0</v>
      </c>
      <c r="AH1277" s="649">
        <f>+AH1278*H1277</f>
        <v>2039.0514596605831</v>
      </c>
      <c r="AI1277" s="649">
        <f t="shared" ref="AI1277" si="14787">+AI1278*H1277</f>
        <v>0</v>
      </c>
      <c r="AJ1277" s="649">
        <v>0</v>
      </c>
      <c r="AK1277" s="649">
        <v>0</v>
      </c>
      <c r="AL1277" s="649">
        <v>0</v>
      </c>
      <c r="AM1277" s="649">
        <v>0</v>
      </c>
      <c r="AN1277" s="649">
        <v>0</v>
      </c>
      <c r="AO1277" s="649">
        <v>0</v>
      </c>
      <c r="AP1277" s="649">
        <v>0</v>
      </c>
      <c r="AQ1277" s="649">
        <v>0</v>
      </c>
      <c r="AR1277" s="649">
        <v>0</v>
      </c>
      <c r="AS1277" s="649">
        <v>0</v>
      </c>
      <c r="AT1277" s="649">
        <v>0</v>
      </c>
      <c r="AU1277" s="649">
        <v>0</v>
      </c>
      <c r="AV1277" s="649">
        <v>0</v>
      </c>
      <c r="AW1277" s="613">
        <f t="shared" si="14328"/>
        <v>40781.02919321166</v>
      </c>
      <c r="AX1277" s="645">
        <f t="shared" si="14326"/>
        <v>0</v>
      </c>
      <c r="AY1277" s="656">
        <f t="shared" si="14327"/>
        <v>0</v>
      </c>
      <c r="AZ1277" s="591"/>
    </row>
    <row r="1278" spans="1:52" s="314" customFormat="1">
      <c r="A1278" s="642"/>
      <c r="B1278" s="636"/>
      <c r="C1278" s="636"/>
      <c r="D1278" s="651"/>
      <c r="E1278" s="652">
        <v>0.3</v>
      </c>
      <c r="F1278" s="652">
        <v>0.05</v>
      </c>
      <c r="G1278" s="653"/>
      <c r="H1278" s="640"/>
      <c r="I1278" s="640">
        <f t="shared" si="14225"/>
        <v>1.3499999999999999</v>
      </c>
      <c r="J1278" s="658">
        <v>0</v>
      </c>
      <c r="K1278" s="658">
        <v>0</v>
      </c>
      <c r="L1278" s="658">
        <v>0</v>
      </c>
      <c r="M1278" s="658">
        <v>0</v>
      </c>
      <c r="N1278" s="658">
        <v>0</v>
      </c>
      <c r="O1278" s="658">
        <v>0.3</v>
      </c>
      <c r="P1278" s="658">
        <v>0</v>
      </c>
      <c r="Q1278" s="658">
        <v>0</v>
      </c>
      <c r="R1278" s="658">
        <v>0</v>
      </c>
      <c r="S1278" s="658">
        <v>0</v>
      </c>
      <c r="T1278" s="658">
        <v>0.65</v>
      </c>
      <c r="U1278" s="658">
        <v>0.35</v>
      </c>
      <c r="V1278" s="658">
        <v>0</v>
      </c>
      <c r="W1278" s="658">
        <v>0</v>
      </c>
      <c r="X1278" s="658">
        <v>0</v>
      </c>
      <c r="Y1278" s="658">
        <v>0</v>
      </c>
      <c r="Z1278" s="658">
        <v>0</v>
      </c>
      <c r="AA1278" s="658">
        <v>0</v>
      </c>
      <c r="AB1278" s="658">
        <v>0</v>
      </c>
      <c r="AC1278" s="658">
        <v>0</v>
      </c>
      <c r="AD1278" s="658">
        <v>0</v>
      </c>
      <c r="AE1278" s="658">
        <v>0</v>
      </c>
      <c r="AF1278" s="658">
        <v>0</v>
      </c>
      <c r="AG1278" s="658">
        <v>0</v>
      </c>
      <c r="AH1278" s="658">
        <v>0.05</v>
      </c>
      <c r="AI1278" s="658">
        <v>0</v>
      </c>
      <c r="AJ1278" s="658">
        <v>0</v>
      </c>
      <c r="AK1278" s="658">
        <v>0</v>
      </c>
      <c r="AL1278" s="658">
        <v>0</v>
      </c>
      <c r="AM1278" s="658">
        <v>0</v>
      </c>
      <c r="AN1278" s="658">
        <v>0</v>
      </c>
      <c r="AO1278" s="658">
        <v>0</v>
      </c>
      <c r="AP1278" s="658">
        <v>0</v>
      </c>
      <c r="AQ1278" s="658">
        <v>0</v>
      </c>
      <c r="AR1278" s="658">
        <v>0</v>
      </c>
      <c r="AS1278" s="658">
        <v>0</v>
      </c>
      <c r="AT1278" s="658">
        <v>0</v>
      </c>
      <c r="AU1278" s="658">
        <v>0</v>
      </c>
      <c r="AV1278" s="658">
        <v>0</v>
      </c>
      <c r="AW1278" s="613">
        <f t="shared" si="14328"/>
        <v>1.3499999999999999</v>
      </c>
      <c r="AX1278" s="645">
        <f t="shared" si="14326"/>
        <v>1.3499999999999999</v>
      </c>
      <c r="AY1278" s="656" t="e">
        <f t="shared" si="14327"/>
        <v>#DIV/0!</v>
      </c>
      <c r="AZ1278" s="661"/>
    </row>
    <row r="1279" spans="1:52">
      <c r="A1279" s="590"/>
      <c r="B1279" s="646" t="s">
        <v>305</v>
      </c>
      <c r="C1279" s="646" t="s">
        <v>1435</v>
      </c>
      <c r="D1279" s="647" t="s">
        <v>1436</v>
      </c>
      <c r="E1279" s="648"/>
      <c r="F1279" s="648"/>
      <c r="G1279" s="649"/>
      <c r="H1279" s="650">
        <v>54489.44152870305</v>
      </c>
      <c r="I1279" s="650">
        <f t="shared" si="14225"/>
        <v>54489.441528703042</v>
      </c>
      <c r="J1279" s="649">
        <v>0</v>
      </c>
      <c r="K1279" s="649">
        <v>0</v>
      </c>
      <c r="L1279" s="649">
        <v>0</v>
      </c>
      <c r="M1279" s="649">
        <v>0</v>
      </c>
      <c r="N1279" s="649">
        <v>0</v>
      </c>
      <c r="O1279" s="649">
        <f t="shared" ref="O1279" si="14788">+O1280*$H1279</f>
        <v>16346.832458610914</v>
      </c>
      <c r="P1279" s="649">
        <f t="shared" ref="P1279" si="14789">((P1280*$H1279)-((P1280*$H1279*$E1280)+(P1280*$H1279*$F1280)))</f>
        <v>0</v>
      </c>
      <c r="Q1279" s="649">
        <f t="shared" ref="Q1279" si="14790">((Q1280*$H1279)-((Q1280*$H1279*$E1280)+(Q1280*$H1279*$F1280)))</f>
        <v>0</v>
      </c>
      <c r="R1279" s="649">
        <f t="shared" ref="R1279" si="14791">((R1280*$H1279)-((R1280*$H1279*$E1280)+(R1280*$H1279*$F1280)))</f>
        <v>0</v>
      </c>
      <c r="S1279" s="649">
        <f t="shared" ref="S1279" si="14792">((S1280*$H1279)-((S1280*$H1279*$E1280)+(S1280*$H1279*$F1280)))</f>
        <v>0</v>
      </c>
      <c r="T1279" s="649">
        <f t="shared" ref="T1279" si="14793">((T1280*$H1279)-((T1280*$H1279*$E1280)+(T1280*$H1279*$F1280)))</f>
        <v>10979.622468033664</v>
      </c>
      <c r="U1279" s="649">
        <f t="shared" ref="U1279" si="14794">((U1280*$H1279)-((U1280*$H1279*$E1280)+(U1280*$H1279*$F1280)))</f>
        <v>24438.514525623315</v>
      </c>
      <c r="V1279" s="649">
        <f t="shared" ref="V1279" si="14795">((V1280*$H1279)-((V1280*$H1279*$E1280)+(V1280*$H1279*$F1280)))</f>
        <v>0</v>
      </c>
      <c r="W1279" s="649">
        <f t="shared" ref="W1279" si="14796">((W1280*$H1279)-((W1280*$H1279*$E1280)+(W1280*$H1279*$F1280)))</f>
        <v>0</v>
      </c>
      <c r="X1279" s="649">
        <f t="shared" ref="X1279" si="14797">((X1280*$H1279)-((X1280*$H1279*$E1280)+(X1280*$H1279*$F1280)))</f>
        <v>0</v>
      </c>
      <c r="Y1279" s="649">
        <f t="shared" ref="Y1279" si="14798">((Y1280*$H1279)-((Y1280*$H1279*$E1280)+(Y1280*$H1279*$F1280)))</f>
        <v>0</v>
      </c>
      <c r="Z1279" s="649">
        <f t="shared" ref="Z1279" si="14799">((Z1280*$H1279)-((Z1280*$H1279*$E1280)+(Z1280*$H1279*$F1280)))</f>
        <v>0</v>
      </c>
      <c r="AA1279" s="649">
        <f t="shared" ref="AA1279" si="14800">((AA1280*$H1279)-((AA1280*$H1279*$E1280)+(AA1280*$H1279*$F1280)))</f>
        <v>0</v>
      </c>
      <c r="AB1279" s="649">
        <f t="shared" ref="AB1279" si="14801">((AB1280*$H1279)-((AB1280*$H1279*$E1280)+(AB1280*$H1279*$F1280)))</f>
        <v>0</v>
      </c>
      <c r="AC1279" s="649">
        <f t="shared" ref="AC1279" si="14802">((AC1280*$H1279)-((AC1280*$H1279*$E1280)+(AC1280*$H1279*$F1280)))</f>
        <v>0</v>
      </c>
      <c r="AD1279" s="649">
        <f t="shared" ref="AD1279" si="14803">((AD1280*$H1279)-((AD1280*$H1279*$E1280)+(AD1280*$H1279*$F1280)))</f>
        <v>0</v>
      </c>
      <c r="AE1279" s="649">
        <f t="shared" ref="AE1279" si="14804">((AE1280*$H1279)-((AE1280*$H1279*$E1280)+(AE1280*$H1279*$F1280)))</f>
        <v>0</v>
      </c>
      <c r="AF1279" s="649">
        <f t="shared" ref="AF1279" si="14805">((AF1280*$H1279)-((AF1280*$H1279*$E1280)+(AF1280*$H1279*$F1280)))</f>
        <v>0</v>
      </c>
      <c r="AG1279" s="649">
        <f t="shared" ref="AG1279" si="14806">((AG1280*$H1279)-((AG1280*$H1279*$E1280)+(AG1280*$H1279*$F1280)))</f>
        <v>0</v>
      </c>
      <c r="AH1279" s="649">
        <f>+AH1280*H1279</f>
        <v>2724.4720764351528</v>
      </c>
      <c r="AI1279" s="649">
        <f t="shared" ref="AI1279" si="14807">+AI1280*H1279</f>
        <v>0</v>
      </c>
      <c r="AJ1279" s="649">
        <v>0</v>
      </c>
      <c r="AK1279" s="649">
        <v>0</v>
      </c>
      <c r="AL1279" s="649">
        <v>0</v>
      </c>
      <c r="AM1279" s="649">
        <v>0</v>
      </c>
      <c r="AN1279" s="649">
        <v>0</v>
      </c>
      <c r="AO1279" s="649">
        <v>0</v>
      </c>
      <c r="AP1279" s="649">
        <v>0</v>
      </c>
      <c r="AQ1279" s="649">
        <v>0</v>
      </c>
      <c r="AR1279" s="649">
        <v>0</v>
      </c>
      <c r="AS1279" s="649">
        <v>0</v>
      </c>
      <c r="AT1279" s="649">
        <v>0</v>
      </c>
      <c r="AU1279" s="649">
        <v>0</v>
      </c>
      <c r="AV1279" s="649">
        <v>0</v>
      </c>
      <c r="AW1279" s="613">
        <f t="shared" si="14328"/>
        <v>54489.441528703042</v>
      </c>
      <c r="AX1279" s="645">
        <f t="shared" si="14326"/>
        <v>0</v>
      </c>
      <c r="AY1279" s="656">
        <f t="shared" si="14327"/>
        <v>0</v>
      </c>
      <c r="AZ1279" s="591"/>
    </row>
    <row r="1280" spans="1:52" s="314" customFormat="1">
      <c r="A1280" s="642"/>
      <c r="B1280" s="636"/>
      <c r="C1280" s="636"/>
      <c r="D1280" s="651"/>
      <c r="E1280" s="652">
        <v>0.3</v>
      </c>
      <c r="F1280" s="652">
        <v>0.05</v>
      </c>
      <c r="G1280" s="653"/>
      <c r="H1280" s="640"/>
      <c r="I1280" s="640">
        <f t="shared" ref="I1280:I1343" si="14808">SUM(J1280:AV1280)</f>
        <v>1.3499999999999999</v>
      </c>
      <c r="J1280" s="658">
        <v>0</v>
      </c>
      <c r="K1280" s="658">
        <v>0</v>
      </c>
      <c r="L1280" s="658">
        <v>0</v>
      </c>
      <c r="M1280" s="658">
        <v>0</v>
      </c>
      <c r="N1280" s="658">
        <v>0</v>
      </c>
      <c r="O1280" s="658">
        <v>0.3</v>
      </c>
      <c r="P1280" s="658">
        <v>0</v>
      </c>
      <c r="Q1280" s="658">
        <v>0</v>
      </c>
      <c r="R1280" s="658">
        <v>0</v>
      </c>
      <c r="S1280" s="658">
        <v>0</v>
      </c>
      <c r="T1280" s="658">
        <v>0.31</v>
      </c>
      <c r="U1280" s="658">
        <v>0.69</v>
      </c>
      <c r="V1280" s="658">
        <v>0</v>
      </c>
      <c r="W1280" s="658">
        <v>0</v>
      </c>
      <c r="X1280" s="658">
        <v>0</v>
      </c>
      <c r="Y1280" s="658">
        <v>0</v>
      </c>
      <c r="Z1280" s="658">
        <v>0</v>
      </c>
      <c r="AA1280" s="658">
        <v>0</v>
      </c>
      <c r="AB1280" s="658">
        <v>0</v>
      </c>
      <c r="AC1280" s="658">
        <v>0</v>
      </c>
      <c r="AD1280" s="658">
        <v>0</v>
      </c>
      <c r="AE1280" s="658">
        <v>0</v>
      </c>
      <c r="AF1280" s="658">
        <v>0</v>
      </c>
      <c r="AG1280" s="658">
        <v>0</v>
      </c>
      <c r="AH1280" s="658">
        <v>0.05</v>
      </c>
      <c r="AI1280" s="658">
        <v>0</v>
      </c>
      <c r="AJ1280" s="658">
        <v>0</v>
      </c>
      <c r="AK1280" s="658">
        <v>0</v>
      </c>
      <c r="AL1280" s="658">
        <v>0</v>
      </c>
      <c r="AM1280" s="658">
        <v>0</v>
      </c>
      <c r="AN1280" s="658">
        <v>0</v>
      </c>
      <c r="AO1280" s="658">
        <v>0</v>
      </c>
      <c r="AP1280" s="658">
        <v>0</v>
      </c>
      <c r="AQ1280" s="658">
        <v>0</v>
      </c>
      <c r="AR1280" s="658">
        <v>0</v>
      </c>
      <c r="AS1280" s="658">
        <v>0</v>
      </c>
      <c r="AT1280" s="658">
        <v>0</v>
      </c>
      <c r="AU1280" s="658">
        <v>0</v>
      </c>
      <c r="AV1280" s="658">
        <v>0</v>
      </c>
      <c r="AW1280" s="613">
        <f t="shared" si="14328"/>
        <v>1.3499999999999999</v>
      </c>
      <c r="AX1280" s="645">
        <f t="shared" si="14326"/>
        <v>1.3499999999999999</v>
      </c>
      <c r="AY1280" s="656" t="e">
        <f t="shared" si="14327"/>
        <v>#DIV/0!</v>
      </c>
      <c r="AZ1280" s="661"/>
    </row>
    <row r="1281" spans="1:52">
      <c r="A1281" s="590"/>
      <c r="B1281" s="646" t="s">
        <v>305</v>
      </c>
      <c r="C1281" s="646" t="s">
        <v>1437</v>
      </c>
      <c r="D1281" s="647" t="s">
        <v>1438</v>
      </c>
      <c r="E1281" s="648"/>
      <c r="F1281" s="648"/>
      <c r="G1281" s="649"/>
      <c r="H1281" s="650">
        <v>37103.544440876962</v>
      </c>
      <c r="I1281" s="650">
        <f t="shared" si="14808"/>
        <v>37103.544440876969</v>
      </c>
      <c r="J1281" s="649">
        <v>0</v>
      </c>
      <c r="K1281" s="649">
        <v>0</v>
      </c>
      <c r="L1281" s="649">
        <v>0</v>
      </c>
      <c r="M1281" s="649">
        <v>0</v>
      </c>
      <c r="N1281" s="649">
        <v>0</v>
      </c>
      <c r="O1281" s="649">
        <f t="shared" ref="O1281" si="14809">+O1282*$H1281</f>
        <v>11131.063332263087</v>
      </c>
      <c r="P1281" s="649">
        <f t="shared" ref="P1281" si="14810">((P1282*$H1281)-((P1282*$H1281*$E1282)+(P1282*$H1281*$F1282)))</f>
        <v>0</v>
      </c>
      <c r="Q1281" s="649">
        <f t="shared" ref="Q1281" si="14811">((Q1282*$H1281)-((Q1282*$H1281*$E1282)+(Q1282*$H1281*$F1282)))</f>
        <v>0</v>
      </c>
      <c r="R1281" s="649">
        <f t="shared" ref="R1281" si="14812">((R1282*$H1281)-((R1282*$H1281*$E1282)+(R1282*$H1281*$F1282)))</f>
        <v>0</v>
      </c>
      <c r="S1281" s="649">
        <f t="shared" ref="S1281" si="14813">((S1282*$H1281)-((S1282*$H1281*$E1282)+(S1282*$H1281*$F1282)))</f>
        <v>0</v>
      </c>
      <c r="T1281" s="649">
        <f t="shared" ref="T1281" si="14814">((T1282*$H1281)-((T1282*$H1281*$E1282)+(T1282*$H1281*$F1282)))</f>
        <v>0</v>
      </c>
      <c r="U1281" s="649">
        <f t="shared" ref="U1281" si="14815">((U1282*$H1281)-((U1282*$H1281*$E1282)+(U1282*$H1281*$F1282)))</f>
        <v>16640.939681733318</v>
      </c>
      <c r="V1281" s="649">
        <f t="shared" ref="V1281" si="14816">((V1282*$H1281)-((V1282*$H1281*$E1282)+(V1282*$H1281*$F1282)))</f>
        <v>7476.3642048367092</v>
      </c>
      <c r="W1281" s="649">
        <f t="shared" ref="W1281" si="14817">((W1282*$H1281)-((W1282*$H1281*$E1282)+(W1282*$H1281*$F1282)))</f>
        <v>0</v>
      </c>
      <c r="X1281" s="649">
        <f t="shared" ref="X1281" si="14818">((X1282*$H1281)-((X1282*$H1281*$E1282)+(X1282*$H1281*$F1282)))</f>
        <v>0</v>
      </c>
      <c r="Y1281" s="649">
        <f t="shared" ref="Y1281" si="14819">((Y1282*$H1281)-((Y1282*$H1281*$E1282)+(Y1282*$H1281*$F1282)))</f>
        <v>0</v>
      </c>
      <c r="Z1281" s="649">
        <f t="shared" ref="Z1281" si="14820">((Z1282*$H1281)-((Z1282*$H1281*$E1282)+(Z1282*$H1281*$F1282)))</f>
        <v>0</v>
      </c>
      <c r="AA1281" s="649">
        <f t="shared" ref="AA1281" si="14821">((AA1282*$H1281)-((AA1282*$H1281*$E1282)+(AA1282*$H1281*$F1282)))</f>
        <v>0</v>
      </c>
      <c r="AB1281" s="649">
        <f t="shared" ref="AB1281" si="14822">((AB1282*$H1281)-((AB1282*$H1281*$E1282)+(AB1282*$H1281*$F1282)))</f>
        <v>0</v>
      </c>
      <c r="AC1281" s="649">
        <f t="shared" ref="AC1281" si="14823">((AC1282*$H1281)-((AC1282*$H1281*$E1282)+(AC1282*$H1281*$F1282)))</f>
        <v>0</v>
      </c>
      <c r="AD1281" s="649">
        <f t="shared" ref="AD1281" si="14824">((AD1282*$H1281)-((AD1282*$H1281*$E1282)+(AD1282*$H1281*$F1282)))</f>
        <v>0</v>
      </c>
      <c r="AE1281" s="649">
        <f t="shared" ref="AE1281" si="14825">((AE1282*$H1281)-((AE1282*$H1281*$E1282)+(AE1282*$H1281*$F1282)))</f>
        <v>0</v>
      </c>
      <c r="AF1281" s="649">
        <f t="shared" ref="AF1281" si="14826">((AF1282*$H1281)-((AF1282*$H1281*$E1282)+(AF1282*$H1281*$F1282)))</f>
        <v>0</v>
      </c>
      <c r="AG1281" s="649">
        <f t="shared" ref="AG1281" si="14827">((AG1282*$H1281)-((AG1282*$H1281*$E1282)+(AG1282*$H1281*$F1282)))</f>
        <v>0</v>
      </c>
      <c r="AH1281" s="649">
        <f>+AH1282*H1281</f>
        <v>1855.1772220438481</v>
      </c>
      <c r="AI1281" s="649">
        <f t="shared" ref="AI1281" si="14828">+AI1282*H1281</f>
        <v>0</v>
      </c>
      <c r="AJ1281" s="649">
        <v>0</v>
      </c>
      <c r="AK1281" s="649">
        <v>0</v>
      </c>
      <c r="AL1281" s="649">
        <v>0</v>
      </c>
      <c r="AM1281" s="649">
        <v>0</v>
      </c>
      <c r="AN1281" s="649">
        <v>0</v>
      </c>
      <c r="AO1281" s="649">
        <v>0</v>
      </c>
      <c r="AP1281" s="649">
        <v>0</v>
      </c>
      <c r="AQ1281" s="649">
        <v>0</v>
      </c>
      <c r="AR1281" s="649">
        <v>0</v>
      </c>
      <c r="AS1281" s="649">
        <v>0</v>
      </c>
      <c r="AT1281" s="649">
        <v>0</v>
      </c>
      <c r="AU1281" s="649">
        <v>0</v>
      </c>
      <c r="AV1281" s="649">
        <v>0</v>
      </c>
      <c r="AW1281" s="613">
        <f t="shared" si="14328"/>
        <v>37103.544440876969</v>
      </c>
      <c r="AX1281" s="645">
        <f t="shared" si="14326"/>
        <v>0</v>
      </c>
      <c r="AY1281" s="656">
        <f t="shared" si="14327"/>
        <v>0</v>
      </c>
      <c r="AZ1281" s="591"/>
    </row>
    <row r="1282" spans="1:52" s="314" customFormat="1">
      <c r="A1282" s="642"/>
      <c r="B1282" s="636"/>
      <c r="C1282" s="636"/>
      <c r="D1282" s="651"/>
      <c r="E1282" s="652">
        <v>0.3</v>
      </c>
      <c r="F1282" s="652">
        <v>0.05</v>
      </c>
      <c r="G1282" s="653"/>
      <c r="H1282" s="640"/>
      <c r="I1282" s="640">
        <f t="shared" si="14808"/>
        <v>1.35</v>
      </c>
      <c r="J1282" s="658">
        <v>0</v>
      </c>
      <c r="K1282" s="658">
        <v>0</v>
      </c>
      <c r="L1282" s="658">
        <v>0</v>
      </c>
      <c r="M1282" s="658">
        <v>0</v>
      </c>
      <c r="N1282" s="658">
        <v>0</v>
      </c>
      <c r="O1282" s="658">
        <v>0.3</v>
      </c>
      <c r="P1282" s="658">
        <v>0</v>
      </c>
      <c r="Q1282" s="658">
        <v>0</v>
      </c>
      <c r="R1282" s="658">
        <v>0</v>
      </c>
      <c r="S1282" s="658">
        <v>0</v>
      </c>
      <c r="T1282" s="658">
        <v>0</v>
      </c>
      <c r="U1282" s="658">
        <v>0.69</v>
      </c>
      <c r="V1282" s="658">
        <v>0.31000000000000005</v>
      </c>
      <c r="W1282" s="658">
        <v>0</v>
      </c>
      <c r="X1282" s="658">
        <v>0</v>
      </c>
      <c r="Y1282" s="658">
        <v>0</v>
      </c>
      <c r="Z1282" s="658">
        <v>0</v>
      </c>
      <c r="AA1282" s="658">
        <v>0</v>
      </c>
      <c r="AB1282" s="658">
        <v>0</v>
      </c>
      <c r="AC1282" s="658">
        <v>0</v>
      </c>
      <c r="AD1282" s="658">
        <v>0</v>
      </c>
      <c r="AE1282" s="658">
        <v>0</v>
      </c>
      <c r="AF1282" s="658">
        <v>0</v>
      </c>
      <c r="AG1282" s="658">
        <v>0</v>
      </c>
      <c r="AH1282" s="658">
        <v>0.05</v>
      </c>
      <c r="AI1282" s="658">
        <v>0</v>
      </c>
      <c r="AJ1282" s="658">
        <v>0</v>
      </c>
      <c r="AK1282" s="658">
        <v>0</v>
      </c>
      <c r="AL1282" s="658">
        <v>0</v>
      </c>
      <c r="AM1282" s="658">
        <v>0</v>
      </c>
      <c r="AN1282" s="658">
        <v>0</v>
      </c>
      <c r="AO1282" s="658">
        <v>0</v>
      </c>
      <c r="AP1282" s="658">
        <v>0</v>
      </c>
      <c r="AQ1282" s="658">
        <v>0</v>
      </c>
      <c r="AR1282" s="658">
        <v>0</v>
      </c>
      <c r="AS1282" s="658">
        <v>0</v>
      </c>
      <c r="AT1282" s="658">
        <v>0</v>
      </c>
      <c r="AU1282" s="658">
        <v>0</v>
      </c>
      <c r="AV1282" s="658">
        <v>0</v>
      </c>
      <c r="AW1282" s="613">
        <f t="shared" si="14328"/>
        <v>1.35</v>
      </c>
      <c r="AX1282" s="645">
        <f t="shared" si="14326"/>
        <v>1.35</v>
      </c>
      <c r="AY1282" s="656" t="e">
        <f t="shared" si="14327"/>
        <v>#DIV/0!</v>
      </c>
      <c r="AZ1282" s="661"/>
    </row>
    <row r="1283" spans="1:52">
      <c r="A1283" s="590"/>
      <c r="B1283" s="629" t="s">
        <v>278</v>
      </c>
      <c r="C1283" s="629" t="s">
        <v>1439</v>
      </c>
      <c r="D1283" s="630" t="s">
        <v>1440</v>
      </c>
      <c r="E1283" s="643"/>
      <c r="F1283" s="643"/>
      <c r="G1283" s="631"/>
      <c r="H1283" s="632">
        <v>0</v>
      </c>
      <c r="I1283" s="632">
        <f t="shared" si="14808"/>
        <v>0</v>
      </c>
      <c r="J1283" s="631">
        <v>0</v>
      </c>
      <c r="K1283" s="631">
        <v>0</v>
      </c>
      <c r="L1283" s="631">
        <v>0</v>
      </c>
      <c r="M1283" s="631">
        <v>0</v>
      </c>
      <c r="N1283" s="631">
        <v>0</v>
      </c>
      <c r="O1283" s="631">
        <v>0</v>
      </c>
      <c r="P1283" s="631">
        <v>0</v>
      </c>
      <c r="Q1283" s="631">
        <v>0</v>
      </c>
      <c r="R1283" s="631">
        <v>0</v>
      </c>
      <c r="S1283" s="631">
        <v>0</v>
      </c>
      <c r="T1283" s="631">
        <v>0</v>
      </c>
      <c r="U1283" s="631">
        <v>0</v>
      </c>
      <c r="V1283" s="631">
        <v>0</v>
      </c>
      <c r="W1283" s="631">
        <v>0</v>
      </c>
      <c r="X1283" s="631">
        <v>0</v>
      </c>
      <c r="Y1283" s="631">
        <v>0</v>
      </c>
      <c r="Z1283" s="631">
        <v>0</v>
      </c>
      <c r="AA1283" s="631">
        <v>0</v>
      </c>
      <c r="AB1283" s="631">
        <v>0</v>
      </c>
      <c r="AC1283" s="631">
        <v>0</v>
      </c>
      <c r="AD1283" s="631">
        <v>0</v>
      </c>
      <c r="AE1283" s="631">
        <v>0</v>
      </c>
      <c r="AF1283" s="631">
        <v>0</v>
      </c>
      <c r="AG1283" s="631">
        <v>0</v>
      </c>
      <c r="AH1283" s="631">
        <v>0</v>
      </c>
      <c r="AI1283" s="631">
        <v>0</v>
      </c>
      <c r="AJ1283" s="631">
        <v>0</v>
      </c>
      <c r="AK1283" s="631">
        <v>0</v>
      </c>
      <c r="AL1283" s="631">
        <v>0</v>
      </c>
      <c r="AM1283" s="631">
        <v>0</v>
      </c>
      <c r="AN1283" s="631">
        <v>0</v>
      </c>
      <c r="AO1283" s="631">
        <v>0</v>
      </c>
      <c r="AP1283" s="631">
        <v>0</v>
      </c>
      <c r="AQ1283" s="631">
        <v>0</v>
      </c>
      <c r="AR1283" s="631">
        <v>0</v>
      </c>
      <c r="AS1283" s="631">
        <v>0</v>
      </c>
      <c r="AT1283" s="631">
        <v>0</v>
      </c>
      <c r="AU1283" s="631">
        <v>0</v>
      </c>
      <c r="AV1283" s="631">
        <v>0</v>
      </c>
      <c r="AW1283" s="613">
        <f t="shared" si="14328"/>
        <v>0</v>
      </c>
      <c r="AX1283" s="645">
        <f t="shared" si="14326"/>
        <v>0</v>
      </c>
      <c r="AY1283" s="656" t="e">
        <f t="shared" si="14327"/>
        <v>#DIV/0!</v>
      </c>
      <c r="AZ1283" s="591"/>
    </row>
    <row r="1284" spans="1:52">
      <c r="A1284" s="590"/>
      <c r="B1284" s="629" t="s">
        <v>278</v>
      </c>
      <c r="C1284" s="629" t="s">
        <v>1441</v>
      </c>
      <c r="D1284" s="630" t="s">
        <v>1442</v>
      </c>
      <c r="E1284" s="643"/>
      <c r="F1284" s="643"/>
      <c r="G1284" s="631"/>
      <c r="H1284" s="632">
        <f>+H1285+H1287+H1289</f>
        <v>258766.1654775849</v>
      </c>
      <c r="I1284" s="632">
        <f t="shared" si="14808"/>
        <v>258766.16547758493</v>
      </c>
      <c r="J1284" s="632">
        <f t="shared" ref="J1284:AV1284" si="14829">+J1285+J1287+J1289</f>
        <v>0</v>
      </c>
      <c r="K1284" s="632">
        <f t="shared" si="14829"/>
        <v>0</v>
      </c>
      <c r="L1284" s="632">
        <f t="shared" si="14829"/>
        <v>0</v>
      </c>
      <c r="M1284" s="632">
        <f t="shared" si="14829"/>
        <v>0</v>
      </c>
      <c r="N1284" s="632">
        <f t="shared" si="14829"/>
        <v>0</v>
      </c>
      <c r="O1284" s="632">
        <f t="shared" si="14829"/>
        <v>77629.849643275476</v>
      </c>
      <c r="P1284" s="632">
        <f t="shared" si="14829"/>
        <v>0</v>
      </c>
      <c r="Q1284" s="632">
        <f t="shared" si="14829"/>
        <v>0</v>
      </c>
      <c r="R1284" s="632">
        <f t="shared" si="14829"/>
        <v>0</v>
      </c>
      <c r="S1284" s="632">
        <f t="shared" si="14829"/>
        <v>39614.661449405809</v>
      </c>
      <c r="T1284" s="632">
        <f t="shared" si="14829"/>
        <v>99331.231002557033</v>
      </c>
      <c r="U1284" s="632">
        <f t="shared" si="14829"/>
        <v>29252.115108467355</v>
      </c>
      <c r="V1284" s="632">
        <f t="shared" si="14829"/>
        <v>0</v>
      </c>
      <c r="W1284" s="632">
        <f t="shared" si="14829"/>
        <v>0</v>
      </c>
      <c r="X1284" s="632">
        <f t="shared" si="14829"/>
        <v>0</v>
      </c>
      <c r="Y1284" s="632">
        <f t="shared" si="14829"/>
        <v>0</v>
      </c>
      <c r="Z1284" s="632">
        <f t="shared" si="14829"/>
        <v>0</v>
      </c>
      <c r="AA1284" s="632">
        <f t="shared" si="14829"/>
        <v>0</v>
      </c>
      <c r="AB1284" s="632">
        <f t="shared" si="14829"/>
        <v>0</v>
      </c>
      <c r="AC1284" s="632">
        <f t="shared" si="14829"/>
        <v>0</v>
      </c>
      <c r="AD1284" s="632">
        <f t="shared" si="14829"/>
        <v>0</v>
      </c>
      <c r="AE1284" s="632">
        <f t="shared" si="14829"/>
        <v>0</v>
      </c>
      <c r="AF1284" s="632">
        <f t="shared" si="14829"/>
        <v>0</v>
      </c>
      <c r="AG1284" s="632">
        <f t="shared" si="14829"/>
        <v>0</v>
      </c>
      <c r="AH1284" s="632">
        <f t="shared" si="14829"/>
        <v>12938.308273879247</v>
      </c>
      <c r="AI1284" s="632">
        <f t="shared" si="14829"/>
        <v>0</v>
      </c>
      <c r="AJ1284" s="632">
        <f t="shared" si="14829"/>
        <v>0</v>
      </c>
      <c r="AK1284" s="632">
        <f t="shared" si="14829"/>
        <v>0</v>
      </c>
      <c r="AL1284" s="632">
        <f t="shared" si="14829"/>
        <v>0</v>
      </c>
      <c r="AM1284" s="632">
        <f t="shared" si="14829"/>
        <v>0</v>
      </c>
      <c r="AN1284" s="632">
        <f t="shared" si="14829"/>
        <v>0</v>
      </c>
      <c r="AO1284" s="632">
        <f t="shared" si="14829"/>
        <v>0</v>
      </c>
      <c r="AP1284" s="632">
        <f t="shared" si="14829"/>
        <v>0</v>
      </c>
      <c r="AQ1284" s="632">
        <f t="shared" si="14829"/>
        <v>0</v>
      </c>
      <c r="AR1284" s="632">
        <f t="shared" si="14829"/>
        <v>0</v>
      </c>
      <c r="AS1284" s="632">
        <f t="shared" si="14829"/>
        <v>0</v>
      </c>
      <c r="AT1284" s="632">
        <f t="shared" si="14829"/>
        <v>0</v>
      </c>
      <c r="AU1284" s="632">
        <f t="shared" si="14829"/>
        <v>0</v>
      </c>
      <c r="AV1284" s="632">
        <f t="shared" si="14829"/>
        <v>0</v>
      </c>
      <c r="AW1284" s="613">
        <f t="shared" si="14328"/>
        <v>258766.16547758493</v>
      </c>
      <c r="AX1284" s="645">
        <f t="shared" si="14326"/>
        <v>0</v>
      </c>
      <c r="AY1284" s="656">
        <f t="shared" si="14327"/>
        <v>0</v>
      </c>
      <c r="AZ1284" s="591"/>
    </row>
    <row r="1285" spans="1:52">
      <c r="A1285" s="590"/>
      <c r="B1285" s="646" t="s">
        <v>305</v>
      </c>
      <c r="C1285" s="646" t="s">
        <v>1443</v>
      </c>
      <c r="D1285" s="647" t="s">
        <v>1444</v>
      </c>
      <c r="E1285" s="648"/>
      <c r="F1285" s="648"/>
      <c r="G1285" s="649"/>
      <c r="H1285" s="650">
        <v>85683.810395565582</v>
      </c>
      <c r="I1285" s="650">
        <f t="shared" si="14808"/>
        <v>85683.810395565582</v>
      </c>
      <c r="J1285" s="649">
        <v>0</v>
      </c>
      <c r="K1285" s="649">
        <v>0</v>
      </c>
      <c r="L1285" s="649">
        <v>0</v>
      </c>
      <c r="M1285" s="649">
        <v>0</v>
      </c>
      <c r="N1285" s="649">
        <v>0</v>
      </c>
      <c r="O1285" s="649">
        <f t="shared" ref="O1285" si="14830">+O1286*$H1285</f>
        <v>25705.143118669675</v>
      </c>
      <c r="P1285" s="649">
        <f t="shared" ref="P1285" si="14831">((P1286*$H1285)-((P1286*$H1285*$E1286)+(P1286*$H1285*$F1286)))</f>
        <v>0</v>
      </c>
      <c r="Q1285" s="649">
        <f t="shared" ref="Q1285" si="14832">((Q1286*$H1285)-((Q1286*$H1285*$E1286)+(Q1286*$H1285*$F1286)))</f>
        <v>0</v>
      </c>
      <c r="R1285" s="649">
        <f t="shared" ref="R1285" si="14833">((R1286*$H1285)-((R1286*$H1285*$E1286)+(R1286*$H1285*$F1286)))</f>
        <v>0</v>
      </c>
      <c r="S1285" s="649">
        <f t="shared" ref="S1285" si="14834">((S1286*$H1285)-((S1286*$H1285*$E1286)+(S1286*$H1285*$F1286)))</f>
        <v>32302.796519128224</v>
      </c>
      <c r="T1285" s="649">
        <f t="shared" ref="T1285" si="14835">((T1286*$H1285)-((T1286*$H1285*$E1286)+(T1286*$H1285*$F1286)))</f>
        <v>23391.680237989407</v>
      </c>
      <c r="U1285" s="649">
        <f t="shared" ref="U1285" si="14836">((U1286*$H1285)-((U1286*$H1285*$E1286)+(U1286*$H1285*$F1286)))</f>
        <v>0</v>
      </c>
      <c r="V1285" s="649">
        <f t="shared" ref="V1285" si="14837">((V1286*$H1285)-((V1286*$H1285*$E1286)+(V1286*$H1285*$F1286)))</f>
        <v>0</v>
      </c>
      <c r="W1285" s="649">
        <f t="shared" ref="W1285" si="14838">((W1286*$H1285)-((W1286*$H1285*$E1286)+(W1286*$H1285*$F1286)))</f>
        <v>0</v>
      </c>
      <c r="X1285" s="649">
        <f t="shared" ref="X1285" si="14839">((X1286*$H1285)-((X1286*$H1285*$E1286)+(X1286*$H1285*$F1286)))</f>
        <v>0</v>
      </c>
      <c r="Y1285" s="649">
        <f t="shared" ref="Y1285" si="14840">((Y1286*$H1285)-((Y1286*$H1285*$E1286)+(Y1286*$H1285*$F1286)))</f>
        <v>0</v>
      </c>
      <c r="Z1285" s="649">
        <f t="shared" ref="Z1285" si="14841">((Z1286*$H1285)-((Z1286*$H1285*$E1286)+(Z1286*$H1285*$F1286)))</f>
        <v>0</v>
      </c>
      <c r="AA1285" s="649">
        <f t="shared" ref="AA1285" si="14842">((AA1286*$H1285)-((AA1286*$H1285*$E1286)+(AA1286*$H1285*$F1286)))</f>
        <v>0</v>
      </c>
      <c r="AB1285" s="649">
        <f t="shared" ref="AB1285" si="14843">((AB1286*$H1285)-((AB1286*$H1285*$E1286)+(AB1286*$H1285*$F1286)))</f>
        <v>0</v>
      </c>
      <c r="AC1285" s="649">
        <f t="shared" ref="AC1285" si="14844">((AC1286*$H1285)-((AC1286*$H1285*$E1286)+(AC1286*$H1285*$F1286)))</f>
        <v>0</v>
      </c>
      <c r="AD1285" s="649">
        <f t="shared" ref="AD1285" si="14845">((AD1286*$H1285)-((AD1286*$H1285*$E1286)+(AD1286*$H1285*$F1286)))</f>
        <v>0</v>
      </c>
      <c r="AE1285" s="649">
        <f t="shared" ref="AE1285" si="14846">((AE1286*$H1285)-((AE1286*$H1285*$E1286)+(AE1286*$H1285*$F1286)))</f>
        <v>0</v>
      </c>
      <c r="AF1285" s="649">
        <f t="shared" ref="AF1285" si="14847">((AF1286*$H1285)-((AF1286*$H1285*$E1286)+(AF1286*$H1285*$F1286)))</f>
        <v>0</v>
      </c>
      <c r="AG1285" s="649">
        <f t="shared" ref="AG1285" si="14848">((AG1286*$H1285)-((AG1286*$H1285*$E1286)+(AG1286*$H1285*$F1286)))</f>
        <v>0</v>
      </c>
      <c r="AH1285" s="649">
        <f>+AH1286*H1285</f>
        <v>4284.1905197782789</v>
      </c>
      <c r="AI1285" s="649">
        <f t="shared" ref="AI1285" si="14849">+AI1286*H1285</f>
        <v>0</v>
      </c>
      <c r="AJ1285" s="649">
        <v>0</v>
      </c>
      <c r="AK1285" s="649">
        <v>0</v>
      </c>
      <c r="AL1285" s="649">
        <v>0</v>
      </c>
      <c r="AM1285" s="649">
        <v>0</v>
      </c>
      <c r="AN1285" s="649">
        <v>0</v>
      </c>
      <c r="AO1285" s="649">
        <v>0</v>
      </c>
      <c r="AP1285" s="649">
        <v>0</v>
      </c>
      <c r="AQ1285" s="649">
        <v>0</v>
      </c>
      <c r="AR1285" s="649">
        <v>0</v>
      </c>
      <c r="AS1285" s="649">
        <v>0</v>
      </c>
      <c r="AT1285" s="649">
        <v>0</v>
      </c>
      <c r="AU1285" s="649">
        <v>0</v>
      </c>
      <c r="AV1285" s="649">
        <v>0</v>
      </c>
      <c r="AW1285" s="613">
        <f t="shared" si="14328"/>
        <v>85683.810395565582</v>
      </c>
      <c r="AX1285" s="645">
        <f t="shared" si="14326"/>
        <v>0</v>
      </c>
      <c r="AY1285" s="656">
        <f t="shared" si="14327"/>
        <v>0</v>
      </c>
      <c r="AZ1285" s="591"/>
    </row>
    <row r="1286" spans="1:52" s="314" customFormat="1">
      <c r="A1286" s="642"/>
      <c r="B1286" s="636"/>
      <c r="C1286" s="636"/>
      <c r="D1286" s="651"/>
      <c r="E1286" s="652">
        <v>0.3</v>
      </c>
      <c r="F1286" s="652">
        <v>0.05</v>
      </c>
      <c r="G1286" s="653"/>
      <c r="H1286" s="640"/>
      <c r="I1286" s="640">
        <f t="shared" si="14808"/>
        <v>1.3499999999999999</v>
      </c>
      <c r="J1286" s="658">
        <v>0</v>
      </c>
      <c r="K1286" s="658">
        <v>0</v>
      </c>
      <c r="L1286" s="658">
        <v>0</v>
      </c>
      <c r="M1286" s="658">
        <v>0</v>
      </c>
      <c r="N1286" s="658">
        <v>0</v>
      </c>
      <c r="O1286" s="658">
        <v>0.3</v>
      </c>
      <c r="P1286" s="658">
        <v>0</v>
      </c>
      <c r="Q1286" s="658">
        <v>0</v>
      </c>
      <c r="R1286" s="658">
        <v>0</v>
      </c>
      <c r="S1286" s="658">
        <v>0.57999999999999996</v>
      </c>
      <c r="T1286" s="658">
        <v>0.42000000000000004</v>
      </c>
      <c r="U1286" s="658">
        <v>0</v>
      </c>
      <c r="V1286" s="658">
        <v>0</v>
      </c>
      <c r="W1286" s="658">
        <v>0</v>
      </c>
      <c r="X1286" s="658">
        <v>0</v>
      </c>
      <c r="Y1286" s="658">
        <v>0</v>
      </c>
      <c r="Z1286" s="658">
        <v>0</v>
      </c>
      <c r="AA1286" s="658">
        <v>0</v>
      </c>
      <c r="AB1286" s="658">
        <v>0</v>
      </c>
      <c r="AC1286" s="658">
        <v>0</v>
      </c>
      <c r="AD1286" s="658">
        <v>0</v>
      </c>
      <c r="AE1286" s="658">
        <v>0</v>
      </c>
      <c r="AF1286" s="658">
        <v>0</v>
      </c>
      <c r="AG1286" s="658">
        <v>0</v>
      </c>
      <c r="AH1286" s="658">
        <v>0.05</v>
      </c>
      <c r="AI1286" s="658">
        <v>0</v>
      </c>
      <c r="AJ1286" s="658">
        <v>0</v>
      </c>
      <c r="AK1286" s="658">
        <v>0</v>
      </c>
      <c r="AL1286" s="658">
        <v>0</v>
      </c>
      <c r="AM1286" s="658">
        <v>0</v>
      </c>
      <c r="AN1286" s="658">
        <v>0</v>
      </c>
      <c r="AO1286" s="658">
        <v>0</v>
      </c>
      <c r="AP1286" s="658">
        <v>0</v>
      </c>
      <c r="AQ1286" s="658">
        <v>0</v>
      </c>
      <c r="AR1286" s="658">
        <v>0</v>
      </c>
      <c r="AS1286" s="658">
        <v>0</v>
      </c>
      <c r="AT1286" s="658">
        <v>0</v>
      </c>
      <c r="AU1286" s="658">
        <v>0</v>
      </c>
      <c r="AV1286" s="658">
        <v>0</v>
      </c>
      <c r="AW1286" s="613">
        <f t="shared" si="14328"/>
        <v>1.3499999999999999</v>
      </c>
      <c r="AX1286" s="645">
        <f t="shared" si="14326"/>
        <v>1.3499999999999999</v>
      </c>
      <c r="AY1286" s="656" t="e">
        <f t="shared" si="14327"/>
        <v>#DIV/0!</v>
      </c>
      <c r="AZ1286" s="661"/>
    </row>
    <row r="1287" spans="1:52">
      <c r="A1287" s="590"/>
      <c r="B1287" s="646" t="s">
        <v>305</v>
      </c>
      <c r="C1287" s="646" t="s">
        <v>1445</v>
      </c>
      <c r="D1287" s="647" t="s">
        <v>1446</v>
      </c>
      <c r="E1287" s="648"/>
      <c r="F1287" s="648"/>
      <c r="G1287" s="649"/>
      <c r="H1287" s="650">
        <v>86530.945920444807</v>
      </c>
      <c r="I1287" s="650">
        <f t="shared" si="14808"/>
        <v>86530.945920444807</v>
      </c>
      <c r="J1287" s="649">
        <v>0</v>
      </c>
      <c r="K1287" s="649">
        <v>0</v>
      </c>
      <c r="L1287" s="649">
        <v>0</v>
      </c>
      <c r="M1287" s="649">
        <v>0</v>
      </c>
      <c r="N1287" s="649">
        <v>0</v>
      </c>
      <c r="O1287" s="649">
        <f t="shared" ref="O1287" si="14850">+O1288*$H1287</f>
        <v>25959.283776133441</v>
      </c>
      <c r="P1287" s="649">
        <f t="shared" ref="P1287" si="14851">((P1288*$H1287)-((P1288*$H1287*$E1288)+(P1288*$H1287*$F1288)))</f>
        <v>0</v>
      </c>
      <c r="Q1287" s="649">
        <f t="shared" ref="Q1287" si="14852">((Q1288*$H1287)-((Q1288*$H1287*$E1288)+(Q1288*$H1287*$F1288)))</f>
        <v>0</v>
      </c>
      <c r="R1287" s="649">
        <f t="shared" ref="R1287" si="14853">((R1288*$H1287)-((R1288*$H1287*$E1288)+(R1288*$H1287*$F1288)))</f>
        <v>0</v>
      </c>
      <c r="S1287" s="649">
        <f t="shared" ref="S1287" si="14854">((S1288*$H1287)-((S1288*$H1287*$E1288)+(S1288*$H1287*$F1288)))</f>
        <v>7311.8649302775857</v>
      </c>
      <c r="T1287" s="649">
        <f t="shared" ref="T1287" si="14855">((T1288*$H1287)-((T1288*$H1287*$E1288)+(T1288*$H1287*$F1288)))</f>
        <v>39371.580393802389</v>
      </c>
      <c r="U1287" s="649">
        <f t="shared" ref="U1287" si="14856">((U1288*$H1287)-((U1288*$H1287*$E1288)+(U1288*$H1287*$F1288)))</f>
        <v>9561.6695242091537</v>
      </c>
      <c r="V1287" s="649">
        <f t="shared" ref="V1287" si="14857">((V1288*$H1287)-((V1288*$H1287*$E1288)+(V1288*$H1287*$F1288)))</f>
        <v>0</v>
      </c>
      <c r="W1287" s="649">
        <f t="shared" ref="W1287" si="14858">((W1288*$H1287)-((W1288*$H1287*$E1288)+(W1288*$H1287*$F1288)))</f>
        <v>0</v>
      </c>
      <c r="X1287" s="649">
        <f t="shared" ref="X1287" si="14859">((X1288*$H1287)-((X1288*$H1287*$E1288)+(X1288*$H1287*$F1288)))</f>
        <v>0</v>
      </c>
      <c r="Y1287" s="649">
        <f t="shared" ref="Y1287" si="14860">((Y1288*$H1287)-((Y1288*$H1287*$E1288)+(Y1288*$H1287*$F1288)))</f>
        <v>0</v>
      </c>
      <c r="Z1287" s="649">
        <f t="shared" ref="Z1287" si="14861">((Z1288*$H1287)-((Z1288*$H1287*$E1288)+(Z1288*$H1287*$F1288)))</f>
        <v>0</v>
      </c>
      <c r="AA1287" s="649">
        <f t="shared" ref="AA1287" si="14862">((AA1288*$H1287)-((AA1288*$H1287*$E1288)+(AA1288*$H1287*$F1288)))</f>
        <v>0</v>
      </c>
      <c r="AB1287" s="649">
        <f t="shared" ref="AB1287" si="14863">((AB1288*$H1287)-((AB1288*$H1287*$E1288)+(AB1288*$H1287*$F1288)))</f>
        <v>0</v>
      </c>
      <c r="AC1287" s="649">
        <f t="shared" ref="AC1287" si="14864">((AC1288*$H1287)-((AC1288*$H1287*$E1288)+(AC1288*$H1287*$F1288)))</f>
        <v>0</v>
      </c>
      <c r="AD1287" s="649">
        <f t="shared" ref="AD1287" si="14865">((AD1288*$H1287)-((AD1288*$H1287*$E1288)+(AD1288*$H1287*$F1288)))</f>
        <v>0</v>
      </c>
      <c r="AE1287" s="649">
        <f t="shared" ref="AE1287" si="14866">((AE1288*$H1287)-((AE1288*$H1287*$E1288)+(AE1288*$H1287*$F1288)))</f>
        <v>0</v>
      </c>
      <c r="AF1287" s="649">
        <f t="shared" ref="AF1287" si="14867">((AF1288*$H1287)-((AF1288*$H1287*$E1288)+(AF1288*$H1287*$F1288)))</f>
        <v>0</v>
      </c>
      <c r="AG1287" s="649">
        <f t="shared" ref="AG1287" si="14868">((AG1288*$H1287)-((AG1288*$H1287*$E1288)+(AG1288*$H1287*$F1288)))</f>
        <v>0</v>
      </c>
      <c r="AH1287" s="649">
        <f>+AH1288*H1287</f>
        <v>4326.5472960222405</v>
      </c>
      <c r="AI1287" s="649">
        <f t="shared" ref="AI1287" si="14869">+AI1288*H1287</f>
        <v>0</v>
      </c>
      <c r="AJ1287" s="649">
        <v>0</v>
      </c>
      <c r="AK1287" s="649">
        <v>0</v>
      </c>
      <c r="AL1287" s="649">
        <v>0</v>
      </c>
      <c r="AM1287" s="649">
        <v>0</v>
      </c>
      <c r="AN1287" s="649">
        <v>0</v>
      </c>
      <c r="AO1287" s="649">
        <v>0</v>
      </c>
      <c r="AP1287" s="649">
        <v>0</v>
      </c>
      <c r="AQ1287" s="649">
        <v>0</v>
      </c>
      <c r="AR1287" s="649">
        <v>0</v>
      </c>
      <c r="AS1287" s="649">
        <v>0</v>
      </c>
      <c r="AT1287" s="649">
        <v>0</v>
      </c>
      <c r="AU1287" s="649">
        <v>0</v>
      </c>
      <c r="AV1287" s="649">
        <v>0</v>
      </c>
      <c r="AW1287" s="613">
        <f t="shared" si="14328"/>
        <v>86530.945920444807</v>
      </c>
      <c r="AX1287" s="645">
        <f t="shared" si="14326"/>
        <v>0</v>
      </c>
      <c r="AY1287" s="656">
        <f t="shared" si="14327"/>
        <v>0</v>
      </c>
      <c r="AZ1287" s="591"/>
    </row>
    <row r="1288" spans="1:52" s="314" customFormat="1">
      <c r="A1288" s="642"/>
      <c r="B1288" s="636"/>
      <c r="C1288" s="636"/>
      <c r="D1288" s="651"/>
      <c r="E1288" s="652">
        <v>0.3</v>
      </c>
      <c r="F1288" s="652">
        <v>0.05</v>
      </c>
      <c r="G1288" s="653"/>
      <c r="H1288" s="640"/>
      <c r="I1288" s="640">
        <f t="shared" si="14808"/>
        <v>1.3499999999999999</v>
      </c>
      <c r="J1288" s="658">
        <v>0</v>
      </c>
      <c r="K1288" s="658">
        <v>0</v>
      </c>
      <c r="L1288" s="658">
        <v>0</v>
      </c>
      <c r="M1288" s="658">
        <v>0</v>
      </c>
      <c r="N1288" s="658">
        <v>0</v>
      </c>
      <c r="O1288" s="658">
        <v>0.3</v>
      </c>
      <c r="P1288" s="658">
        <v>0</v>
      </c>
      <c r="Q1288" s="658">
        <v>0</v>
      </c>
      <c r="R1288" s="658">
        <v>0</v>
      </c>
      <c r="S1288" s="658">
        <v>0.13</v>
      </c>
      <c r="T1288" s="658">
        <v>0.7</v>
      </c>
      <c r="U1288" s="658">
        <v>0.17000000000000004</v>
      </c>
      <c r="V1288" s="658">
        <v>0</v>
      </c>
      <c r="W1288" s="658">
        <v>0</v>
      </c>
      <c r="X1288" s="658">
        <v>0</v>
      </c>
      <c r="Y1288" s="658">
        <v>0</v>
      </c>
      <c r="Z1288" s="658">
        <v>0</v>
      </c>
      <c r="AA1288" s="658">
        <v>0</v>
      </c>
      <c r="AB1288" s="658">
        <v>0</v>
      </c>
      <c r="AC1288" s="658">
        <v>0</v>
      </c>
      <c r="AD1288" s="658">
        <v>0</v>
      </c>
      <c r="AE1288" s="658">
        <v>0</v>
      </c>
      <c r="AF1288" s="658">
        <v>0</v>
      </c>
      <c r="AG1288" s="658">
        <v>0</v>
      </c>
      <c r="AH1288" s="658">
        <v>0.05</v>
      </c>
      <c r="AI1288" s="658">
        <v>0</v>
      </c>
      <c r="AJ1288" s="658">
        <v>0</v>
      </c>
      <c r="AK1288" s="658">
        <v>0</v>
      </c>
      <c r="AL1288" s="658">
        <v>0</v>
      </c>
      <c r="AM1288" s="658">
        <v>0</v>
      </c>
      <c r="AN1288" s="658">
        <v>0</v>
      </c>
      <c r="AO1288" s="658">
        <v>0</v>
      </c>
      <c r="AP1288" s="658">
        <v>0</v>
      </c>
      <c r="AQ1288" s="658">
        <v>0</v>
      </c>
      <c r="AR1288" s="658">
        <v>0</v>
      </c>
      <c r="AS1288" s="658">
        <v>0</v>
      </c>
      <c r="AT1288" s="658">
        <v>0</v>
      </c>
      <c r="AU1288" s="658">
        <v>0</v>
      </c>
      <c r="AV1288" s="658">
        <v>0</v>
      </c>
      <c r="AW1288" s="613">
        <f t="shared" si="14328"/>
        <v>1.3499999999999999</v>
      </c>
      <c r="AX1288" s="645">
        <f t="shared" si="14326"/>
        <v>1.3499999999999999</v>
      </c>
      <c r="AY1288" s="656" t="e">
        <f t="shared" si="14327"/>
        <v>#DIV/0!</v>
      </c>
      <c r="AZ1288" s="661"/>
    </row>
    <row r="1289" spans="1:52">
      <c r="A1289" s="590"/>
      <c r="B1289" s="646" t="s">
        <v>305</v>
      </c>
      <c r="C1289" s="646" t="s">
        <v>1447</v>
      </c>
      <c r="D1289" s="647" t="s">
        <v>1448</v>
      </c>
      <c r="E1289" s="648"/>
      <c r="F1289" s="648"/>
      <c r="G1289" s="649"/>
      <c r="H1289" s="650">
        <v>86551.409161574527</v>
      </c>
      <c r="I1289" s="650">
        <f t="shared" si="14808"/>
        <v>86551.409161574527</v>
      </c>
      <c r="J1289" s="649">
        <v>0</v>
      </c>
      <c r="K1289" s="649">
        <v>0</v>
      </c>
      <c r="L1289" s="649">
        <v>0</v>
      </c>
      <c r="M1289" s="649">
        <v>0</v>
      </c>
      <c r="N1289" s="649">
        <v>0</v>
      </c>
      <c r="O1289" s="649">
        <f t="shared" ref="O1289" si="14870">+O1290*$H1289</f>
        <v>25965.422748472356</v>
      </c>
      <c r="P1289" s="649">
        <f t="shared" ref="P1289" si="14871">((P1290*$H1289)-((P1290*$H1289*$E1290)+(P1290*$H1289*$F1290)))</f>
        <v>0</v>
      </c>
      <c r="Q1289" s="649">
        <f t="shared" ref="Q1289" si="14872">((Q1290*$H1289)-((Q1290*$H1289*$E1290)+(Q1290*$H1289*$F1290)))</f>
        <v>0</v>
      </c>
      <c r="R1289" s="649">
        <f t="shared" ref="R1289" si="14873">((R1290*$H1289)-((R1290*$H1289*$E1290)+(R1290*$H1289*$F1290)))</f>
        <v>0</v>
      </c>
      <c r="S1289" s="649">
        <f t="shared" ref="S1289" si="14874">((S1290*$H1289)-((S1290*$H1289*$E1290)+(S1290*$H1289*$F1290)))</f>
        <v>0</v>
      </c>
      <c r="T1289" s="649">
        <f t="shared" ref="T1289" si="14875">((T1290*$H1289)-((T1290*$H1289*$E1290)+(T1290*$H1289*$F1290)))</f>
        <v>36567.970370765237</v>
      </c>
      <c r="U1289" s="649">
        <f t="shared" ref="U1289" si="14876">((U1290*$H1289)-((U1290*$H1289*$E1290)+(U1290*$H1289*$F1290)))</f>
        <v>19690.445584258203</v>
      </c>
      <c r="V1289" s="649">
        <f t="shared" ref="V1289" si="14877">((V1290*$H1289)-((V1290*$H1289*$E1290)+(V1290*$H1289*$F1290)))</f>
        <v>0</v>
      </c>
      <c r="W1289" s="649">
        <f t="shared" ref="W1289" si="14878">((W1290*$H1289)-((W1290*$H1289*$E1290)+(W1290*$H1289*$F1290)))</f>
        <v>0</v>
      </c>
      <c r="X1289" s="649">
        <f t="shared" ref="X1289" si="14879">((X1290*$H1289)-((X1290*$H1289*$E1290)+(X1290*$H1289*$F1290)))</f>
        <v>0</v>
      </c>
      <c r="Y1289" s="649">
        <f t="shared" ref="Y1289" si="14880">((Y1290*$H1289)-((Y1290*$H1289*$E1290)+(Y1290*$H1289*$F1290)))</f>
        <v>0</v>
      </c>
      <c r="Z1289" s="649">
        <f t="shared" ref="Z1289" si="14881">((Z1290*$H1289)-((Z1290*$H1289*$E1290)+(Z1290*$H1289*$F1290)))</f>
        <v>0</v>
      </c>
      <c r="AA1289" s="649">
        <f t="shared" ref="AA1289" si="14882">((AA1290*$H1289)-((AA1290*$H1289*$E1290)+(AA1290*$H1289*$F1290)))</f>
        <v>0</v>
      </c>
      <c r="AB1289" s="649">
        <f t="shared" ref="AB1289" si="14883">((AB1290*$H1289)-((AB1290*$H1289*$E1290)+(AB1290*$H1289*$F1290)))</f>
        <v>0</v>
      </c>
      <c r="AC1289" s="649">
        <f t="shared" ref="AC1289" si="14884">((AC1290*$H1289)-((AC1290*$H1289*$E1290)+(AC1290*$H1289*$F1290)))</f>
        <v>0</v>
      </c>
      <c r="AD1289" s="649">
        <f t="shared" ref="AD1289" si="14885">((AD1290*$H1289)-((AD1290*$H1289*$E1290)+(AD1290*$H1289*$F1290)))</f>
        <v>0</v>
      </c>
      <c r="AE1289" s="649">
        <f t="shared" ref="AE1289" si="14886">((AE1290*$H1289)-((AE1290*$H1289*$E1290)+(AE1290*$H1289*$F1290)))</f>
        <v>0</v>
      </c>
      <c r="AF1289" s="649">
        <f t="shared" ref="AF1289" si="14887">((AF1290*$H1289)-((AF1290*$H1289*$E1290)+(AF1290*$H1289*$F1290)))</f>
        <v>0</v>
      </c>
      <c r="AG1289" s="649">
        <f t="shared" ref="AG1289" si="14888">((AG1290*$H1289)-((AG1290*$H1289*$E1290)+(AG1290*$H1289*$F1290)))</f>
        <v>0</v>
      </c>
      <c r="AH1289" s="649">
        <f>+AH1290*H1289</f>
        <v>4327.5704580787269</v>
      </c>
      <c r="AI1289" s="649">
        <f t="shared" ref="AI1289" si="14889">+AI1290*H1289</f>
        <v>0</v>
      </c>
      <c r="AJ1289" s="649">
        <v>0</v>
      </c>
      <c r="AK1289" s="649">
        <v>0</v>
      </c>
      <c r="AL1289" s="649">
        <v>0</v>
      </c>
      <c r="AM1289" s="649">
        <v>0</v>
      </c>
      <c r="AN1289" s="649">
        <v>0</v>
      </c>
      <c r="AO1289" s="649">
        <v>0</v>
      </c>
      <c r="AP1289" s="649">
        <v>0</v>
      </c>
      <c r="AQ1289" s="649">
        <v>0</v>
      </c>
      <c r="AR1289" s="649">
        <v>0</v>
      </c>
      <c r="AS1289" s="649">
        <v>0</v>
      </c>
      <c r="AT1289" s="649">
        <v>0</v>
      </c>
      <c r="AU1289" s="649">
        <v>0</v>
      </c>
      <c r="AV1289" s="649">
        <v>0</v>
      </c>
      <c r="AW1289" s="613">
        <f t="shared" si="14328"/>
        <v>86551.409161574527</v>
      </c>
      <c r="AX1289" s="645">
        <f t="shared" si="14326"/>
        <v>0</v>
      </c>
      <c r="AY1289" s="656">
        <f t="shared" si="14327"/>
        <v>0</v>
      </c>
      <c r="AZ1289" s="591"/>
    </row>
    <row r="1290" spans="1:52" s="314" customFormat="1">
      <c r="A1290" s="642"/>
      <c r="B1290" s="636"/>
      <c r="C1290" s="636"/>
      <c r="D1290" s="651"/>
      <c r="E1290" s="652">
        <v>0.3</v>
      </c>
      <c r="F1290" s="652">
        <v>0.05</v>
      </c>
      <c r="G1290" s="653"/>
      <c r="H1290" s="640"/>
      <c r="I1290" s="640">
        <f t="shared" si="14808"/>
        <v>1.3499999999999999</v>
      </c>
      <c r="J1290" s="658">
        <v>0</v>
      </c>
      <c r="K1290" s="658">
        <v>0</v>
      </c>
      <c r="L1290" s="658">
        <v>0</v>
      </c>
      <c r="M1290" s="658">
        <v>0</v>
      </c>
      <c r="N1290" s="658">
        <v>0</v>
      </c>
      <c r="O1290" s="658">
        <v>0.3</v>
      </c>
      <c r="P1290" s="658">
        <v>0</v>
      </c>
      <c r="Q1290" s="658">
        <v>0</v>
      </c>
      <c r="R1290" s="658">
        <v>0</v>
      </c>
      <c r="S1290" s="658">
        <v>0</v>
      </c>
      <c r="T1290" s="658">
        <v>0.65</v>
      </c>
      <c r="U1290" s="658">
        <v>0.35</v>
      </c>
      <c r="V1290" s="658">
        <v>0</v>
      </c>
      <c r="W1290" s="658">
        <v>0</v>
      </c>
      <c r="X1290" s="658">
        <v>0</v>
      </c>
      <c r="Y1290" s="658">
        <v>0</v>
      </c>
      <c r="Z1290" s="658">
        <v>0</v>
      </c>
      <c r="AA1290" s="658">
        <v>0</v>
      </c>
      <c r="AB1290" s="658">
        <v>0</v>
      </c>
      <c r="AC1290" s="658">
        <v>0</v>
      </c>
      <c r="AD1290" s="658">
        <v>0</v>
      </c>
      <c r="AE1290" s="658">
        <v>0</v>
      </c>
      <c r="AF1290" s="658">
        <v>0</v>
      </c>
      <c r="AG1290" s="658">
        <v>0</v>
      </c>
      <c r="AH1290" s="658">
        <v>0.05</v>
      </c>
      <c r="AI1290" s="658">
        <v>0</v>
      </c>
      <c r="AJ1290" s="658">
        <v>0</v>
      </c>
      <c r="AK1290" s="658">
        <v>0</v>
      </c>
      <c r="AL1290" s="658">
        <v>0</v>
      </c>
      <c r="AM1290" s="658">
        <v>0</v>
      </c>
      <c r="AN1290" s="658">
        <v>0</v>
      </c>
      <c r="AO1290" s="658">
        <v>0</v>
      </c>
      <c r="AP1290" s="658">
        <v>0</v>
      </c>
      <c r="AQ1290" s="658">
        <v>0</v>
      </c>
      <c r="AR1290" s="658">
        <v>0</v>
      </c>
      <c r="AS1290" s="658">
        <v>0</v>
      </c>
      <c r="AT1290" s="658">
        <v>0</v>
      </c>
      <c r="AU1290" s="658">
        <v>0</v>
      </c>
      <c r="AV1290" s="658">
        <v>0</v>
      </c>
      <c r="AW1290" s="613">
        <f t="shared" si="14328"/>
        <v>1.3499999999999999</v>
      </c>
      <c r="AX1290" s="645">
        <f t="shared" si="14326"/>
        <v>1.3499999999999999</v>
      </c>
      <c r="AY1290" s="656" t="e">
        <f t="shared" si="14327"/>
        <v>#DIV/0!</v>
      </c>
      <c r="AZ1290" s="661"/>
    </row>
    <row r="1291" spans="1:52">
      <c r="A1291" s="590"/>
      <c r="B1291" s="629" t="s">
        <v>278</v>
      </c>
      <c r="C1291" s="629" t="s">
        <v>1449</v>
      </c>
      <c r="D1291" s="630" t="s">
        <v>1450</v>
      </c>
      <c r="E1291" s="643"/>
      <c r="F1291" s="643"/>
      <c r="G1291" s="631"/>
      <c r="H1291" s="632">
        <f>+H1292+H1294+H1296+H1298+H1300+H1302+H1304+H1306+H1308+H1310+H1312+H1314+H1316+H1318+H1320+H1322+H1324+H1326</f>
        <v>1272881.3490356626</v>
      </c>
      <c r="I1291" s="632">
        <f t="shared" si="14808"/>
        <v>1272881.3490356626</v>
      </c>
      <c r="J1291" s="632">
        <f t="shared" ref="J1291:AV1291" si="14890">+J1292+J1294+J1296+J1298+J1300+J1302+J1304+J1306+J1308+J1310+J1312+J1314+J1316+J1318+J1320+J1322+J1324+J1326</f>
        <v>0</v>
      </c>
      <c r="K1291" s="632">
        <f t="shared" si="14890"/>
        <v>0</v>
      </c>
      <c r="L1291" s="632">
        <f t="shared" si="14890"/>
        <v>0</v>
      </c>
      <c r="M1291" s="632">
        <f t="shared" si="14890"/>
        <v>0</v>
      </c>
      <c r="N1291" s="632">
        <f t="shared" si="14890"/>
        <v>0</v>
      </c>
      <c r="O1291" s="632">
        <f t="shared" si="14890"/>
        <v>381864.4047106987</v>
      </c>
      <c r="P1291" s="632">
        <f t="shared" si="14890"/>
        <v>0</v>
      </c>
      <c r="Q1291" s="632">
        <f t="shared" si="14890"/>
        <v>0</v>
      </c>
      <c r="R1291" s="632">
        <f t="shared" si="14890"/>
        <v>22813.650045430742</v>
      </c>
      <c r="S1291" s="632">
        <f t="shared" si="14890"/>
        <v>29831.060914713285</v>
      </c>
      <c r="T1291" s="632">
        <f t="shared" si="14890"/>
        <v>4686.7055974603027</v>
      </c>
      <c r="U1291" s="632">
        <f t="shared" si="14890"/>
        <v>47962.814591780603</v>
      </c>
      <c r="V1291" s="632">
        <f t="shared" si="14890"/>
        <v>101365.61290906253</v>
      </c>
      <c r="W1291" s="632">
        <f t="shared" si="14890"/>
        <v>111736.26808636579</v>
      </c>
      <c r="X1291" s="632">
        <f t="shared" si="14890"/>
        <v>106970.26613007532</v>
      </c>
      <c r="Y1291" s="632">
        <f t="shared" si="14890"/>
        <v>108029.37767591764</v>
      </c>
      <c r="Z1291" s="632">
        <f t="shared" si="14890"/>
        <v>111271.91651259556</v>
      </c>
      <c r="AA1291" s="632">
        <f t="shared" si="14890"/>
        <v>80385.090007942636</v>
      </c>
      <c r="AB1291" s="632">
        <f t="shared" si="14890"/>
        <v>74938.675336555956</v>
      </c>
      <c r="AC1291" s="632">
        <f t="shared" si="14890"/>
        <v>27381.439065280058</v>
      </c>
      <c r="AD1291" s="632">
        <f t="shared" si="14890"/>
        <v>0</v>
      </c>
      <c r="AE1291" s="632">
        <f t="shared" si="14890"/>
        <v>0</v>
      </c>
      <c r="AF1291" s="632">
        <f t="shared" si="14890"/>
        <v>0</v>
      </c>
      <c r="AG1291" s="632">
        <f t="shared" si="14890"/>
        <v>0</v>
      </c>
      <c r="AH1291" s="632">
        <f t="shared" si="14890"/>
        <v>63644.067451783114</v>
      </c>
      <c r="AI1291" s="632">
        <f t="shared" si="14890"/>
        <v>0</v>
      </c>
      <c r="AJ1291" s="632">
        <f t="shared" si="14890"/>
        <v>0</v>
      </c>
      <c r="AK1291" s="632">
        <f t="shared" si="14890"/>
        <v>0</v>
      </c>
      <c r="AL1291" s="632">
        <f t="shared" si="14890"/>
        <v>0</v>
      </c>
      <c r="AM1291" s="632">
        <f t="shared" si="14890"/>
        <v>0</v>
      </c>
      <c r="AN1291" s="632">
        <f t="shared" si="14890"/>
        <v>0</v>
      </c>
      <c r="AO1291" s="632">
        <f t="shared" si="14890"/>
        <v>0</v>
      </c>
      <c r="AP1291" s="632">
        <f t="shared" si="14890"/>
        <v>0</v>
      </c>
      <c r="AQ1291" s="632">
        <f t="shared" si="14890"/>
        <v>0</v>
      </c>
      <c r="AR1291" s="632">
        <f t="shared" si="14890"/>
        <v>0</v>
      </c>
      <c r="AS1291" s="632">
        <f t="shared" si="14890"/>
        <v>0</v>
      </c>
      <c r="AT1291" s="632">
        <f t="shared" si="14890"/>
        <v>0</v>
      </c>
      <c r="AU1291" s="632">
        <f t="shared" si="14890"/>
        <v>0</v>
      </c>
      <c r="AV1291" s="632">
        <f t="shared" si="14890"/>
        <v>0</v>
      </c>
      <c r="AW1291" s="613">
        <f t="shared" si="14328"/>
        <v>1272881.3490356626</v>
      </c>
      <c r="AX1291" s="645">
        <f t="shared" ref="AX1291:AX1354" si="14891">+I1291-H1291</f>
        <v>0</v>
      </c>
      <c r="AY1291" s="656">
        <f t="shared" ref="AY1291:AY1354" si="14892">+AX1291/H1291</f>
        <v>0</v>
      </c>
      <c r="AZ1291" s="591"/>
    </row>
    <row r="1292" spans="1:52">
      <c r="A1292" s="590"/>
      <c r="B1292" s="646" t="s">
        <v>305</v>
      </c>
      <c r="C1292" s="646" t="s">
        <v>1451</v>
      </c>
      <c r="D1292" s="647" t="s">
        <v>1452</v>
      </c>
      <c r="E1292" s="648"/>
      <c r="F1292" s="648"/>
      <c r="G1292" s="649"/>
      <c r="H1292" s="650">
        <v>66795.804487092522</v>
      </c>
      <c r="I1292" s="650">
        <f t="shared" si="14808"/>
        <v>66795.804487092522</v>
      </c>
      <c r="J1292" s="649">
        <v>0</v>
      </c>
      <c r="K1292" s="649">
        <v>0</v>
      </c>
      <c r="L1292" s="649">
        <v>0</v>
      </c>
      <c r="M1292" s="649">
        <v>0</v>
      </c>
      <c r="N1292" s="649">
        <v>0</v>
      </c>
      <c r="O1292" s="649">
        <f t="shared" ref="O1292" si="14893">+O1293*$H1292</f>
        <v>20038.741346127757</v>
      </c>
      <c r="P1292" s="649">
        <f t="shared" ref="P1292" si="14894">((P1293*$H1292)-((P1293*$H1292*$E1293)+(P1293*$H1292*$F1293)))</f>
        <v>0</v>
      </c>
      <c r="Q1292" s="649">
        <f t="shared" ref="Q1292" si="14895">((Q1293*$H1292)-((Q1293*$H1292*$E1293)+(Q1293*$H1292*$F1293)))</f>
        <v>0</v>
      </c>
      <c r="R1292" s="649">
        <f t="shared" ref="R1292" si="14896">((R1293*$H1292)-((R1293*$H1292*$E1293)+(R1293*$H1292*$F1293)))</f>
        <v>0</v>
      </c>
      <c r="S1292" s="649">
        <f t="shared" ref="S1292" si="14897">((S1293*$H1292)-((S1293*$H1292*$E1293)+(S1293*$H1292*$F1293)))</f>
        <v>0</v>
      </c>
      <c r="T1292" s="649">
        <f t="shared" ref="T1292" si="14898">((T1293*$H1292)-((T1293*$H1292*$E1293)+(T1293*$H1292*$F1293)))</f>
        <v>0</v>
      </c>
      <c r="U1292" s="649">
        <f t="shared" ref="U1292" si="14899">((U1293*$H1292)-((U1293*$H1292*$E1293)+(U1293*$H1292*$F1293)))</f>
        <v>29957.918312460992</v>
      </c>
      <c r="V1292" s="649">
        <f t="shared" ref="V1292" si="14900">((V1293*$H1292)-((V1293*$H1292*$E1293)+(V1293*$H1292*$F1293)))</f>
        <v>13459.354604149146</v>
      </c>
      <c r="W1292" s="649">
        <f t="shared" ref="W1292" si="14901">((W1293*$H1292)-((W1293*$H1292*$E1293)+(W1293*$H1292*$F1293)))</f>
        <v>0</v>
      </c>
      <c r="X1292" s="649">
        <f t="shared" ref="X1292" si="14902">((X1293*$H1292)-((X1293*$H1292*$E1293)+(X1293*$H1292*$F1293)))</f>
        <v>0</v>
      </c>
      <c r="Y1292" s="649">
        <f t="shared" ref="Y1292" si="14903">((Y1293*$H1292)-((Y1293*$H1292*$E1293)+(Y1293*$H1292*$F1293)))</f>
        <v>0</v>
      </c>
      <c r="Z1292" s="649">
        <f t="shared" ref="Z1292" si="14904">((Z1293*$H1292)-((Z1293*$H1292*$E1293)+(Z1293*$H1292*$F1293)))</f>
        <v>0</v>
      </c>
      <c r="AA1292" s="649">
        <f t="shared" ref="AA1292" si="14905">((AA1293*$H1292)-((AA1293*$H1292*$E1293)+(AA1293*$H1292*$F1293)))</f>
        <v>0</v>
      </c>
      <c r="AB1292" s="649">
        <f t="shared" ref="AB1292" si="14906">((AB1293*$H1292)-((AB1293*$H1292*$E1293)+(AB1293*$H1292*$F1293)))</f>
        <v>0</v>
      </c>
      <c r="AC1292" s="649">
        <f t="shared" ref="AC1292" si="14907">((AC1293*$H1292)-((AC1293*$H1292*$E1293)+(AC1293*$H1292*$F1293)))</f>
        <v>0</v>
      </c>
      <c r="AD1292" s="649">
        <f t="shared" ref="AD1292" si="14908">((AD1293*$H1292)-((AD1293*$H1292*$E1293)+(AD1293*$H1292*$F1293)))</f>
        <v>0</v>
      </c>
      <c r="AE1292" s="649">
        <f t="shared" ref="AE1292" si="14909">((AE1293*$H1292)-((AE1293*$H1292*$E1293)+(AE1293*$H1292*$F1293)))</f>
        <v>0</v>
      </c>
      <c r="AF1292" s="649">
        <f t="shared" ref="AF1292" si="14910">((AF1293*$H1292)-((AF1293*$H1292*$E1293)+(AF1293*$H1292*$F1293)))</f>
        <v>0</v>
      </c>
      <c r="AG1292" s="649">
        <f t="shared" ref="AG1292" si="14911">((AG1293*$H1292)-((AG1293*$H1292*$E1293)+(AG1293*$H1292*$F1293)))</f>
        <v>0</v>
      </c>
      <c r="AH1292" s="649">
        <f>+AH1293*H1292</f>
        <v>3339.7902243546264</v>
      </c>
      <c r="AI1292" s="649">
        <f t="shared" ref="AI1292" si="14912">+AI1293*H1292</f>
        <v>0</v>
      </c>
      <c r="AJ1292" s="649">
        <v>0</v>
      </c>
      <c r="AK1292" s="649">
        <v>0</v>
      </c>
      <c r="AL1292" s="649">
        <v>0</v>
      </c>
      <c r="AM1292" s="649">
        <v>0</v>
      </c>
      <c r="AN1292" s="649">
        <v>0</v>
      </c>
      <c r="AO1292" s="649">
        <v>0</v>
      </c>
      <c r="AP1292" s="649">
        <v>0</v>
      </c>
      <c r="AQ1292" s="649">
        <v>0</v>
      </c>
      <c r="AR1292" s="649">
        <v>0</v>
      </c>
      <c r="AS1292" s="649">
        <v>0</v>
      </c>
      <c r="AT1292" s="649">
        <v>0</v>
      </c>
      <c r="AU1292" s="649">
        <v>0</v>
      </c>
      <c r="AV1292" s="649">
        <v>0</v>
      </c>
      <c r="AW1292" s="613">
        <f t="shared" ref="AW1292:AW1355" si="14913">SUM(J1292:AV1292)</f>
        <v>66795.804487092522</v>
      </c>
      <c r="AX1292" s="645">
        <f t="shared" si="14891"/>
        <v>0</v>
      </c>
      <c r="AY1292" s="656">
        <f t="shared" si="14892"/>
        <v>0</v>
      </c>
      <c r="AZ1292" s="591"/>
    </row>
    <row r="1293" spans="1:52" s="314" customFormat="1">
      <c r="A1293" s="642"/>
      <c r="B1293" s="636"/>
      <c r="C1293" s="636"/>
      <c r="D1293" s="651"/>
      <c r="E1293" s="652">
        <v>0.3</v>
      </c>
      <c r="F1293" s="652">
        <v>0.05</v>
      </c>
      <c r="G1293" s="653"/>
      <c r="H1293" s="640"/>
      <c r="I1293" s="640">
        <f t="shared" si="14808"/>
        <v>1.35</v>
      </c>
      <c r="J1293" s="658">
        <v>0</v>
      </c>
      <c r="K1293" s="658">
        <v>0</v>
      </c>
      <c r="L1293" s="658">
        <v>0</v>
      </c>
      <c r="M1293" s="658">
        <v>0</v>
      </c>
      <c r="N1293" s="658">
        <v>0</v>
      </c>
      <c r="O1293" s="658">
        <v>0.3</v>
      </c>
      <c r="P1293" s="658">
        <v>0</v>
      </c>
      <c r="Q1293" s="658">
        <v>0</v>
      </c>
      <c r="R1293" s="658">
        <v>0</v>
      </c>
      <c r="S1293" s="658">
        <v>0</v>
      </c>
      <c r="T1293" s="658">
        <v>0</v>
      </c>
      <c r="U1293" s="658">
        <v>0.69</v>
      </c>
      <c r="V1293" s="658">
        <v>0.31000000000000005</v>
      </c>
      <c r="W1293" s="658">
        <v>0</v>
      </c>
      <c r="X1293" s="658">
        <v>0</v>
      </c>
      <c r="Y1293" s="658">
        <v>0</v>
      </c>
      <c r="Z1293" s="658">
        <v>0</v>
      </c>
      <c r="AA1293" s="658">
        <v>0</v>
      </c>
      <c r="AB1293" s="658">
        <v>0</v>
      </c>
      <c r="AC1293" s="658">
        <v>0</v>
      </c>
      <c r="AD1293" s="658">
        <v>0</v>
      </c>
      <c r="AE1293" s="658">
        <v>0</v>
      </c>
      <c r="AF1293" s="658">
        <v>0</v>
      </c>
      <c r="AG1293" s="658">
        <v>0</v>
      </c>
      <c r="AH1293" s="658">
        <v>0.05</v>
      </c>
      <c r="AI1293" s="658">
        <v>0</v>
      </c>
      <c r="AJ1293" s="658">
        <v>0</v>
      </c>
      <c r="AK1293" s="658">
        <v>0</v>
      </c>
      <c r="AL1293" s="658">
        <v>0</v>
      </c>
      <c r="AM1293" s="658">
        <v>0</v>
      </c>
      <c r="AN1293" s="658">
        <v>0</v>
      </c>
      <c r="AO1293" s="658">
        <v>0</v>
      </c>
      <c r="AP1293" s="658">
        <v>0</v>
      </c>
      <c r="AQ1293" s="658">
        <v>0</v>
      </c>
      <c r="AR1293" s="658">
        <v>0</v>
      </c>
      <c r="AS1293" s="658">
        <v>0</v>
      </c>
      <c r="AT1293" s="658">
        <v>0</v>
      </c>
      <c r="AU1293" s="658">
        <v>0</v>
      </c>
      <c r="AV1293" s="658">
        <v>0</v>
      </c>
      <c r="AW1293" s="613">
        <f t="shared" si="14913"/>
        <v>1.35</v>
      </c>
      <c r="AX1293" s="645">
        <f t="shared" si="14891"/>
        <v>1.35</v>
      </c>
      <c r="AY1293" s="656" t="e">
        <f t="shared" si="14892"/>
        <v>#DIV/0!</v>
      </c>
      <c r="AZ1293" s="661"/>
    </row>
    <row r="1294" spans="1:52">
      <c r="A1294" s="590"/>
      <c r="B1294" s="646" t="s">
        <v>305</v>
      </c>
      <c r="C1294" s="646" t="s">
        <v>1453</v>
      </c>
      <c r="D1294" s="647" t="s">
        <v>1454</v>
      </c>
      <c r="E1294" s="648"/>
      <c r="F1294" s="648"/>
      <c r="G1294" s="649"/>
      <c r="H1294" s="650">
        <v>81470.118910948455</v>
      </c>
      <c r="I1294" s="650">
        <f t="shared" si="14808"/>
        <v>81470.118910948455</v>
      </c>
      <c r="J1294" s="649">
        <v>0</v>
      </c>
      <c r="K1294" s="649">
        <v>0</v>
      </c>
      <c r="L1294" s="649">
        <v>0</v>
      </c>
      <c r="M1294" s="649">
        <v>0</v>
      </c>
      <c r="N1294" s="649">
        <v>0</v>
      </c>
      <c r="O1294" s="649">
        <f t="shared" ref="O1294" si="14914">+O1295*$H1294</f>
        <v>24441.035673284536</v>
      </c>
      <c r="P1294" s="649">
        <f t="shared" ref="P1294" si="14915">((P1295*$H1294)-((P1295*$H1294*$E1295)+(P1295*$H1294*$F1295)))</f>
        <v>0</v>
      </c>
      <c r="Q1294" s="649">
        <f t="shared" ref="Q1294" si="14916">((Q1295*$H1294)-((Q1295*$H1294*$E1295)+(Q1295*$H1294*$F1295)))</f>
        <v>0</v>
      </c>
      <c r="R1294" s="649">
        <f t="shared" ref="R1294" si="14917">((R1295*$H1294)-((R1295*$H1294*$E1295)+(R1295*$H1294*$F1295)))</f>
        <v>0</v>
      </c>
      <c r="S1294" s="649">
        <f t="shared" ref="S1294" si="14918">((S1295*$H1294)-((S1295*$H1294*$E1295)+(S1295*$H1294*$F1295)))</f>
        <v>0</v>
      </c>
      <c r="T1294" s="649">
        <f t="shared" ref="T1294" si="14919">((T1295*$H1294)-((T1295*$H1294*$E1295)+(T1295*$H1294*$F1295)))</f>
        <v>0</v>
      </c>
      <c r="U1294" s="649">
        <f t="shared" ref="U1294" si="14920">((U1295*$H1294)-((U1295*$H1294*$E1295)+(U1295*$H1294*$F1295)))</f>
        <v>18004.896279319611</v>
      </c>
      <c r="V1294" s="649">
        <f t="shared" ref="V1294" si="14921">((V1295*$H1294)-((V1295*$H1294*$E1295)+(V1295*$H1294*$F1295)))</f>
        <v>34950.681012796878</v>
      </c>
      <c r="W1294" s="649">
        <f t="shared" ref="W1294" si="14922">((W1295*$H1294)-((W1295*$H1294*$E1295)+(W1295*$H1294*$F1295)))</f>
        <v>0</v>
      </c>
      <c r="X1294" s="649">
        <f t="shared" ref="X1294" si="14923">((X1295*$H1294)-((X1295*$H1294*$E1295)+(X1295*$H1294*$F1295)))</f>
        <v>0</v>
      </c>
      <c r="Y1294" s="649">
        <f t="shared" ref="Y1294" si="14924">((Y1295*$H1294)-((Y1295*$H1294*$E1295)+(Y1295*$H1294*$F1295)))</f>
        <v>0</v>
      </c>
      <c r="Z1294" s="649">
        <f t="shared" ref="Z1294" si="14925">((Z1295*$H1294)-((Z1295*$H1294*$E1295)+(Z1295*$H1294*$F1295)))</f>
        <v>0</v>
      </c>
      <c r="AA1294" s="649">
        <f t="shared" ref="AA1294" si="14926">((AA1295*$H1294)-((AA1295*$H1294*$E1295)+(AA1295*$H1294*$F1295)))</f>
        <v>0</v>
      </c>
      <c r="AB1294" s="649">
        <f t="shared" ref="AB1294" si="14927">((AB1295*$H1294)-((AB1295*$H1294*$E1295)+(AB1295*$H1294*$F1295)))</f>
        <v>0</v>
      </c>
      <c r="AC1294" s="649">
        <f t="shared" ref="AC1294" si="14928">((AC1295*$H1294)-((AC1295*$H1294*$E1295)+(AC1295*$H1294*$F1295)))</f>
        <v>0</v>
      </c>
      <c r="AD1294" s="649">
        <f t="shared" ref="AD1294" si="14929">((AD1295*$H1294)-((AD1295*$H1294*$E1295)+(AD1295*$H1294*$F1295)))</f>
        <v>0</v>
      </c>
      <c r="AE1294" s="649">
        <f t="shared" ref="AE1294" si="14930">((AE1295*$H1294)-((AE1295*$H1294*$E1295)+(AE1295*$H1294*$F1295)))</f>
        <v>0</v>
      </c>
      <c r="AF1294" s="649">
        <f t="shared" ref="AF1294" si="14931">((AF1295*$H1294)-((AF1295*$H1294*$E1295)+(AF1295*$H1294*$F1295)))</f>
        <v>0</v>
      </c>
      <c r="AG1294" s="649">
        <f t="shared" ref="AG1294" si="14932">((AG1295*$H1294)-((AG1295*$H1294*$E1295)+(AG1295*$H1294*$F1295)))</f>
        <v>0</v>
      </c>
      <c r="AH1294" s="649">
        <f>+AH1295*H1294</f>
        <v>4073.5059455474229</v>
      </c>
      <c r="AI1294" s="649">
        <f t="shared" ref="AI1294" si="14933">+AI1295*H1294</f>
        <v>0</v>
      </c>
      <c r="AJ1294" s="649">
        <v>0</v>
      </c>
      <c r="AK1294" s="649">
        <v>0</v>
      </c>
      <c r="AL1294" s="649">
        <v>0</v>
      </c>
      <c r="AM1294" s="649">
        <v>0</v>
      </c>
      <c r="AN1294" s="649">
        <v>0</v>
      </c>
      <c r="AO1294" s="649">
        <v>0</v>
      </c>
      <c r="AP1294" s="649">
        <v>0</v>
      </c>
      <c r="AQ1294" s="649">
        <v>0</v>
      </c>
      <c r="AR1294" s="649">
        <v>0</v>
      </c>
      <c r="AS1294" s="649">
        <v>0</v>
      </c>
      <c r="AT1294" s="649">
        <v>0</v>
      </c>
      <c r="AU1294" s="649">
        <v>0</v>
      </c>
      <c r="AV1294" s="649">
        <v>0</v>
      </c>
      <c r="AW1294" s="613">
        <f t="shared" si="14913"/>
        <v>81470.118910948455</v>
      </c>
      <c r="AX1294" s="645">
        <f t="shared" si="14891"/>
        <v>0</v>
      </c>
      <c r="AY1294" s="656">
        <f t="shared" si="14892"/>
        <v>0</v>
      </c>
      <c r="AZ1294" s="591"/>
    </row>
    <row r="1295" spans="1:52" s="314" customFormat="1">
      <c r="A1295" s="642"/>
      <c r="B1295" s="636"/>
      <c r="C1295" s="636"/>
      <c r="D1295" s="651"/>
      <c r="E1295" s="652">
        <v>0.3</v>
      </c>
      <c r="F1295" s="652">
        <v>0.05</v>
      </c>
      <c r="G1295" s="653"/>
      <c r="H1295" s="640"/>
      <c r="I1295" s="640">
        <f t="shared" si="14808"/>
        <v>1.3499999999999999</v>
      </c>
      <c r="J1295" s="658">
        <v>0</v>
      </c>
      <c r="K1295" s="658">
        <v>0</v>
      </c>
      <c r="L1295" s="658">
        <v>0</v>
      </c>
      <c r="M1295" s="658">
        <v>0</v>
      </c>
      <c r="N1295" s="658">
        <v>0</v>
      </c>
      <c r="O1295" s="658">
        <v>0.3</v>
      </c>
      <c r="P1295" s="658">
        <v>0</v>
      </c>
      <c r="Q1295" s="658">
        <v>0</v>
      </c>
      <c r="R1295" s="658">
        <v>0</v>
      </c>
      <c r="S1295" s="658">
        <v>0</v>
      </c>
      <c r="T1295" s="658">
        <v>0</v>
      </c>
      <c r="U1295" s="658">
        <v>0.34</v>
      </c>
      <c r="V1295" s="658">
        <v>0.65999999999999992</v>
      </c>
      <c r="W1295" s="658">
        <v>0</v>
      </c>
      <c r="X1295" s="658">
        <v>0</v>
      </c>
      <c r="Y1295" s="658">
        <v>0</v>
      </c>
      <c r="Z1295" s="658">
        <v>0</v>
      </c>
      <c r="AA1295" s="658">
        <v>0</v>
      </c>
      <c r="AB1295" s="658">
        <v>0</v>
      </c>
      <c r="AC1295" s="658">
        <v>0</v>
      </c>
      <c r="AD1295" s="658">
        <v>0</v>
      </c>
      <c r="AE1295" s="658">
        <v>0</v>
      </c>
      <c r="AF1295" s="658">
        <v>0</v>
      </c>
      <c r="AG1295" s="658">
        <v>0</v>
      </c>
      <c r="AH1295" s="658">
        <v>0.05</v>
      </c>
      <c r="AI1295" s="658">
        <v>0</v>
      </c>
      <c r="AJ1295" s="658">
        <v>0</v>
      </c>
      <c r="AK1295" s="658">
        <v>0</v>
      </c>
      <c r="AL1295" s="658">
        <v>0</v>
      </c>
      <c r="AM1295" s="658">
        <v>0</v>
      </c>
      <c r="AN1295" s="658">
        <v>0</v>
      </c>
      <c r="AO1295" s="658">
        <v>0</v>
      </c>
      <c r="AP1295" s="658">
        <v>0</v>
      </c>
      <c r="AQ1295" s="658">
        <v>0</v>
      </c>
      <c r="AR1295" s="658">
        <v>0</v>
      </c>
      <c r="AS1295" s="658">
        <v>0</v>
      </c>
      <c r="AT1295" s="658">
        <v>0</v>
      </c>
      <c r="AU1295" s="658">
        <v>0</v>
      </c>
      <c r="AV1295" s="658">
        <v>0</v>
      </c>
      <c r="AW1295" s="613">
        <f t="shared" si="14913"/>
        <v>1.3499999999999999</v>
      </c>
      <c r="AX1295" s="645">
        <f t="shared" si="14891"/>
        <v>1.3499999999999999</v>
      </c>
      <c r="AY1295" s="656" t="e">
        <f t="shared" si="14892"/>
        <v>#DIV/0!</v>
      </c>
      <c r="AZ1295" s="661"/>
    </row>
    <row r="1296" spans="1:52">
      <c r="A1296" s="590"/>
      <c r="B1296" s="646" t="s">
        <v>305</v>
      </c>
      <c r="C1296" s="646" t="s">
        <v>1455</v>
      </c>
      <c r="D1296" s="647" t="s">
        <v>1456</v>
      </c>
      <c r="E1296" s="648"/>
      <c r="F1296" s="648"/>
      <c r="G1296" s="649"/>
      <c r="H1296" s="650">
        <v>81470.118910948455</v>
      </c>
      <c r="I1296" s="650">
        <f t="shared" si="14808"/>
        <v>81470.118910948455</v>
      </c>
      <c r="J1296" s="649">
        <v>0</v>
      </c>
      <c r="K1296" s="649">
        <v>0</v>
      </c>
      <c r="L1296" s="649">
        <v>0</v>
      </c>
      <c r="M1296" s="649">
        <v>0</v>
      </c>
      <c r="N1296" s="649">
        <v>0</v>
      </c>
      <c r="O1296" s="649">
        <f t="shared" ref="O1296" si="14934">+O1297*$H1296</f>
        <v>24441.035673284536</v>
      </c>
      <c r="P1296" s="649">
        <f t="shared" ref="P1296" si="14935">((P1297*$H1296)-((P1297*$H1296*$E1297)+(P1297*$H1296*$F1297)))</f>
        <v>0</v>
      </c>
      <c r="Q1296" s="649">
        <f t="shared" ref="Q1296" si="14936">((Q1297*$H1296)-((Q1297*$H1296*$E1297)+(Q1297*$H1296*$F1297)))</f>
        <v>0</v>
      </c>
      <c r="R1296" s="649">
        <f t="shared" ref="R1296" si="14937">((R1297*$H1296)-((R1297*$H1296*$E1297)+(R1297*$H1296*$F1297)))</f>
        <v>0</v>
      </c>
      <c r="S1296" s="649">
        <f t="shared" ref="S1296" si="14938">((S1297*$H1296)-((S1297*$H1296*$E1297)+(S1297*$H1296*$F1297)))</f>
        <v>0</v>
      </c>
      <c r="T1296" s="649">
        <f t="shared" ref="T1296" si="14939">((T1297*$H1296)-((T1297*$H1296*$E1297)+(T1297*$H1296*$F1297)))</f>
        <v>0</v>
      </c>
      <c r="U1296" s="649">
        <f t="shared" ref="U1296" si="14940">((U1297*$H1296)-((U1297*$H1296*$E1297)+(U1297*$H1296*$F1297)))</f>
        <v>0</v>
      </c>
      <c r="V1296" s="649">
        <f t="shared" ref="V1296" si="14941">((V1297*$H1296)-((V1297*$H1296*$E1297)+(V1297*$H1296*$F1297)))</f>
        <v>35480.236785718051</v>
      </c>
      <c r="W1296" s="649">
        <f t="shared" ref="W1296" si="14942">((W1297*$H1296)-((W1297*$H1296*$E1297)+(W1297*$H1296*$F1297)))</f>
        <v>17475.340506398439</v>
      </c>
      <c r="X1296" s="649">
        <f t="shared" ref="X1296" si="14943">((X1297*$H1296)-((X1297*$H1296*$E1297)+(X1297*$H1296*$F1297)))</f>
        <v>0</v>
      </c>
      <c r="Y1296" s="649">
        <f t="shared" ref="Y1296" si="14944">((Y1297*$H1296)-((Y1297*$H1296*$E1297)+(Y1297*$H1296*$F1297)))</f>
        <v>0</v>
      </c>
      <c r="Z1296" s="649">
        <f t="shared" ref="Z1296" si="14945">((Z1297*$H1296)-((Z1297*$H1296*$E1297)+(Z1297*$H1296*$F1297)))</f>
        <v>0</v>
      </c>
      <c r="AA1296" s="649">
        <f t="shared" ref="AA1296" si="14946">((AA1297*$H1296)-((AA1297*$H1296*$E1297)+(AA1297*$H1296*$F1297)))</f>
        <v>0</v>
      </c>
      <c r="AB1296" s="649">
        <f t="shared" ref="AB1296" si="14947">((AB1297*$H1296)-((AB1297*$H1296*$E1297)+(AB1297*$H1296*$F1297)))</f>
        <v>0</v>
      </c>
      <c r="AC1296" s="649">
        <f t="shared" ref="AC1296" si="14948">((AC1297*$H1296)-((AC1297*$H1296*$E1297)+(AC1297*$H1296*$F1297)))</f>
        <v>0</v>
      </c>
      <c r="AD1296" s="649">
        <f t="shared" ref="AD1296" si="14949">((AD1297*$H1296)-((AD1297*$H1296*$E1297)+(AD1297*$H1296*$F1297)))</f>
        <v>0</v>
      </c>
      <c r="AE1296" s="649">
        <f t="shared" ref="AE1296" si="14950">((AE1297*$H1296)-((AE1297*$H1296*$E1297)+(AE1297*$H1296*$F1297)))</f>
        <v>0</v>
      </c>
      <c r="AF1296" s="649">
        <f t="shared" ref="AF1296" si="14951">((AF1297*$H1296)-((AF1297*$H1296*$E1297)+(AF1297*$H1296*$F1297)))</f>
        <v>0</v>
      </c>
      <c r="AG1296" s="649">
        <f t="shared" ref="AG1296" si="14952">((AG1297*$H1296)-((AG1297*$H1296*$E1297)+(AG1297*$H1296*$F1297)))</f>
        <v>0</v>
      </c>
      <c r="AH1296" s="649">
        <f>+AH1297*H1296</f>
        <v>4073.5059455474229</v>
      </c>
      <c r="AI1296" s="649">
        <f t="shared" ref="AI1296" si="14953">+AI1297*H1296</f>
        <v>0</v>
      </c>
      <c r="AJ1296" s="649">
        <v>0</v>
      </c>
      <c r="AK1296" s="649">
        <v>0</v>
      </c>
      <c r="AL1296" s="649">
        <v>0</v>
      </c>
      <c r="AM1296" s="649">
        <v>0</v>
      </c>
      <c r="AN1296" s="649">
        <v>0</v>
      </c>
      <c r="AO1296" s="649">
        <v>0</v>
      </c>
      <c r="AP1296" s="649">
        <v>0</v>
      </c>
      <c r="AQ1296" s="649">
        <v>0</v>
      </c>
      <c r="AR1296" s="649">
        <v>0</v>
      </c>
      <c r="AS1296" s="649">
        <v>0</v>
      </c>
      <c r="AT1296" s="649">
        <v>0</v>
      </c>
      <c r="AU1296" s="649">
        <v>0</v>
      </c>
      <c r="AV1296" s="649">
        <v>0</v>
      </c>
      <c r="AW1296" s="613">
        <f t="shared" si="14913"/>
        <v>81470.118910948455</v>
      </c>
      <c r="AX1296" s="645">
        <f t="shared" si="14891"/>
        <v>0</v>
      </c>
      <c r="AY1296" s="656">
        <f t="shared" si="14892"/>
        <v>0</v>
      </c>
      <c r="AZ1296" s="591"/>
    </row>
    <row r="1297" spans="1:52" s="314" customFormat="1">
      <c r="A1297" s="642"/>
      <c r="B1297" s="636"/>
      <c r="C1297" s="636"/>
      <c r="D1297" s="651"/>
      <c r="E1297" s="652">
        <v>0.3</v>
      </c>
      <c r="F1297" s="652">
        <v>0.05</v>
      </c>
      <c r="G1297" s="653"/>
      <c r="H1297" s="640"/>
      <c r="I1297" s="640">
        <f t="shared" si="14808"/>
        <v>1.3499999999999999</v>
      </c>
      <c r="J1297" s="658">
        <v>0</v>
      </c>
      <c r="K1297" s="658">
        <v>0</v>
      </c>
      <c r="L1297" s="658">
        <v>0</v>
      </c>
      <c r="M1297" s="658">
        <v>0</v>
      </c>
      <c r="N1297" s="658">
        <v>0</v>
      </c>
      <c r="O1297" s="658">
        <v>0.3</v>
      </c>
      <c r="P1297" s="658">
        <v>0</v>
      </c>
      <c r="Q1297" s="658">
        <v>0</v>
      </c>
      <c r="R1297" s="658">
        <v>0</v>
      </c>
      <c r="S1297" s="658">
        <v>0</v>
      </c>
      <c r="T1297" s="658">
        <v>0</v>
      </c>
      <c r="U1297" s="658">
        <v>0</v>
      </c>
      <c r="V1297" s="658">
        <v>0.67</v>
      </c>
      <c r="W1297" s="658">
        <v>0.32999999999999996</v>
      </c>
      <c r="X1297" s="658">
        <v>0</v>
      </c>
      <c r="Y1297" s="658">
        <v>0</v>
      </c>
      <c r="Z1297" s="658">
        <v>0</v>
      </c>
      <c r="AA1297" s="658">
        <v>0</v>
      </c>
      <c r="AB1297" s="658">
        <v>0</v>
      </c>
      <c r="AC1297" s="658">
        <v>0</v>
      </c>
      <c r="AD1297" s="658">
        <v>0</v>
      </c>
      <c r="AE1297" s="658">
        <v>0</v>
      </c>
      <c r="AF1297" s="658">
        <v>0</v>
      </c>
      <c r="AG1297" s="658">
        <v>0</v>
      </c>
      <c r="AH1297" s="658">
        <v>0.05</v>
      </c>
      <c r="AI1297" s="658">
        <v>0</v>
      </c>
      <c r="AJ1297" s="658">
        <v>0</v>
      </c>
      <c r="AK1297" s="658">
        <v>0</v>
      </c>
      <c r="AL1297" s="658">
        <v>0</v>
      </c>
      <c r="AM1297" s="658">
        <v>0</v>
      </c>
      <c r="AN1297" s="658">
        <v>0</v>
      </c>
      <c r="AO1297" s="658">
        <v>0</v>
      </c>
      <c r="AP1297" s="658">
        <v>0</v>
      </c>
      <c r="AQ1297" s="658">
        <v>0</v>
      </c>
      <c r="AR1297" s="658">
        <v>0</v>
      </c>
      <c r="AS1297" s="658">
        <v>0</v>
      </c>
      <c r="AT1297" s="658">
        <v>0</v>
      </c>
      <c r="AU1297" s="658">
        <v>0</v>
      </c>
      <c r="AV1297" s="658">
        <v>0</v>
      </c>
      <c r="AW1297" s="613">
        <f t="shared" si="14913"/>
        <v>1.3499999999999999</v>
      </c>
      <c r="AX1297" s="645">
        <f t="shared" si="14891"/>
        <v>1.3499999999999999</v>
      </c>
      <c r="AY1297" s="656" t="e">
        <f t="shared" si="14892"/>
        <v>#DIV/0!</v>
      </c>
      <c r="AZ1297" s="661"/>
    </row>
    <row r="1298" spans="1:52">
      <c r="A1298" s="590"/>
      <c r="B1298" s="646" t="s">
        <v>305</v>
      </c>
      <c r="C1298" s="646" t="s">
        <v>1457</v>
      </c>
      <c r="D1298" s="647" t="s">
        <v>1458</v>
      </c>
      <c r="E1298" s="648"/>
      <c r="F1298" s="648"/>
      <c r="G1298" s="649"/>
      <c r="H1298" s="650">
        <v>81470.118910948455</v>
      </c>
      <c r="I1298" s="650">
        <f t="shared" si="14808"/>
        <v>81470.118910948455</v>
      </c>
      <c r="J1298" s="649">
        <v>0</v>
      </c>
      <c r="K1298" s="649">
        <v>0</v>
      </c>
      <c r="L1298" s="649">
        <v>0</v>
      </c>
      <c r="M1298" s="649">
        <v>0</v>
      </c>
      <c r="N1298" s="649">
        <v>0</v>
      </c>
      <c r="O1298" s="649">
        <f t="shared" ref="O1298" si="14954">+O1299*$H1298</f>
        <v>24441.035673284536</v>
      </c>
      <c r="P1298" s="649">
        <f t="shared" ref="P1298" si="14955">((P1299*$H1298)-((P1299*$H1298*$E1299)+(P1299*$H1298*$F1299)))</f>
        <v>0</v>
      </c>
      <c r="Q1298" s="649">
        <f t="shared" ref="Q1298" si="14956">((Q1299*$H1298)-((Q1299*$H1298*$E1299)+(Q1299*$H1298*$F1299)))</f>
        <v>0</v>
      </c>
      <c r="R1298" s="649">
        <f t="shared" ref="R1298" si="14957">((R1299*$H1298)-((R1299*$H1298*$E1299)+(R1299*$H1298*$F1299)))</f>
        <v>0</v>
      </c>
      <c r="S1298" s="649">
        <f t="shared" ref="S1298" si="14958">((S1299*$H1298)-((S1299*$H1298*$E1299)+(S1299*$H1298*$F1299)))</f>
        <v>0</v>
      </c>
      <c r="T1298" s="649">
        <f t="shared" ref="T1298" si="14959">((T1299*$H1298)-((T1299*$H1298*$E1299)+(T1299*$H1298*$F1299)))</f>
        <v>0</v>
      </c>
      <c r="U1298" s="649">
        <f t="shared" ref="U1298" si="14960">((U1299*$H1298)-((U1299*$H1298*$E1299)+(U1299*$H1298*$F1299)))</f>
        <v>0</v>
      </c>
      <c r="V1298" s="649">
        <f t="shared" ref="V1298" si="14961">((V1299*$H1298)-((V1299*$H1298*$E1299)+(V1299*$H1298*$F1299)))</f>
        <v>17475.340506398446</v>
      </c>
      <c r="W1298" s="649">
        <f t="shared" ref="W1298" si="14962">((W1299*$H1298)-((W1299*$H1298*$E1299)+(W1299*$H1298*$F1299)))</f>
        <v>35480.236785718051</v>
      </c>
      <c r="X1298" s="649">
        <f t="shared" ref="X1298" si="14963">((X1299*$H1298)-((X1299*$H1298*$E1299)+(X1299*$H1298*$F1299)))</f>
        <v>0</v>
      </c>
      <c r="Y1298" s="649">
        <f t="shared" ref="Y1298" si="14964">((Y1299*$H1298)-((Y1299*$H1298*$E1299)+(Y1299*$H1298*$F1299)))</f>
        <v>0</v>
      </c>
      <c r="Z1298" s="649">
        <f t="shared" ref="Z1298" si="14965">((Z1299*$H1298)-((Z1299*$H1298*$E1299)+(Z1299*$H1298*$F1299)))</f>
        <v>0</v>
      </c>
      <c r="AA1298" s="649">
        <f t="shared" ref="AA1298" si="14966">((AA1299*$H1298)-((AA1299*$H1298*$E1299)+(AA1299*$H1298*$F1299)))</f>
        <v>0</v>
      </c>
      <c r="AB1298" s="649">
        <f t="shared" ref="AB1298" si="14967">((AB1299*$H1298)-((AB1299*$H1298*$E1299)+(AB1299*$H1298*$F1299)))</f>
        <v>0</v>
      </c>
      <c r="AC1298" s="649">
        <f t="shared" ref="AC1298" si="14968">((AC1299*$H1298)-((AC1299*$H1298*$E1299)+(AC1299*$H1298*$F1299)))</f>
        <v>0</v>
      </c>
      <c r="AD1298" s="649">
        <f t="shared" ref="AD1298" si="14969">((AD1299*$H1298)-((AD1299*$H1298*$E1299)+(AD1299*$H1298*$F1299)))</f>
        <v>0</v>
      </c>
      <c r="AE1298" s="649">
        <f t="shared" ref="AE1298" si="14970">((AE1299*$H1298)-((AE1299*$H1298*$E1299)+(AE1299*$H1298*$F1299)))</f>
        <v>0</v>
      </c>
      <c r="AF1298" s="649">
        <f t="shared" ref="AF1298" si="14971">((AF1299*$H1298)-((AF1299*$H1298*$E1299)+(AF1299*$H1298*$F1299)))</f>
        <v>0</v>
      </c>
      <c r="AG1298" s="649">
        <f t="shared" ref="AG1298" si="14972">((AG1299*$H1298)-((AG1299*$H1298*$E1299)+(AG1299*$H1298*$F1299)))</f>
        <v>0</v>
      </c>
      <c r="AH1298" s="649">
        <f>+AH1299*H1298</f>
        <v>4073.5059455474229</v>
      </c>
      <c r="AI1298" s="649">
        <f t="shared" ref="AI1298" si="14973">+AI1299*H1298</f>
        <v>0</v>
      </c>
      <c r="AJ1298" s="649">
        <v>0</v>
      </c>
      <c r="AK1298" s="649">
        <v>0</v>
      </c>
      <c r="AL1298" s="649">
        <v>0</v>
      </c>
      <c r="AM1298" s="649">
        <v>0</v>
      </c>
      <c r="AN1298" s="649">
        <v>0</v>
      </c>
      <c r="AO1298" s="649">
        <v>0</v>
      </c>
      <c r="AP1298" s="649">
        <v>0</v>
      </c>
      <c r="AQ1298" s="649">
        <v>0</v>
      </c>
      <c r="AR1298" s="649">
        <v>0</v>
      </c>
      <c r="AS1298" s="649">
        <v>0</v>
      </c>
      <c r="AT1298" s="649">
        <v>0</v>
      </c>
      <c r="AU1298" s="649">
        <v>0</v>
      </c>
      <c r="AV1298" s="649">
        <v>0</v>
      </c>
      <c r="AW1298" s="613">
        <f t="shared" si="14913"/>
        <v>81470.118910948455</v>
      </c>
      <c r="AX1298" s="645">
        <f t="shared" si="14891"/>
        <v>0</v>
      </c>
      <c r="AY1298" s="656">
        <f t="shared" si="14892"/>
        <v>0</v>
      </c>
      <c r="AZ1298" s="591"/>
    </row>
    <row r="1299" spans="1:52" s="314" customFormat="1">
      <c r="A1299" s="642"/>
      <c r="B1299" s="636"/>
      <c r="C1299" s="636"/>
      <c r="D1299" s="651"/>
      <c r="E1299" s="652">
        <v>0.3</v>
      </c>
      <c r="F1299" s="652">
        <v>0.05</v>
      </c>
      <c r="G1299" s="653"/>
      <c r="H1299" s="640"/>
      <c r="I1299" s="640">
        <f t="shared" si="14808"/>
        <v>1.3499999999999999</v>
      </c>
      <c r="J1299" s="658">
        <v>0</v>
      </c>
      <c r="K1299" s="658">
        <v>0</v>
      </c>
      <c r="L1299" s="658">
        <v>0</v>
      </c>
      <c r="M1299" s="658">
        <v>0</v>
      </c>
      <c r="N1299" s="658">
        <v>0</v>
      </c>
      <c r="O1299" s="658">
        <v>0.3</v>
      </c>
      <c r="P1299" s="658">
        <v>0</v>
      </c>
      <c r="Q1299" s="658">
        <v>0</v>
      </c>
      <c r="R1299" s="658">
        <v>0</v>
      </c>
      <c r="S1299" s="658">
        <v>0</v>
      </c>
      <c r="T1299" s="658">
        <v>0</v>
      </c>
      <c r="U1299" s="658">
        <v>0</v>
      </c>
      <c r="V1299" s="658">
        <v>0.33</v>
      </c>
      <c r="W1299" s="658">
        <v>0.66999999999999993</v>
      </c>
      <c r="X1299" s="658">
        <v>0</v>
      </c>
      <c r="Y1299" s="658">
        <v>0</v>
      </c>
      <c r="Z1299" s="658">
        <v>0</v>
      </c>
      <c r="AA1299" s="658">
        <v>0</v>
      </c>
      <c r="AB1299" s="658">
        <v>0</v>
      </c>
      <c r="AC1299" s="658">
        <v>0</v>
      </c>
      <c r="AD1299" s="658">
        <v>0</v>
      </c>
      <c r="AE1299" s="658">
        <v>0</v>
      </c>
      <c r="AF1299" s="658">
        <v>0</v>
      </c>
      <c r="AG1299" s="658">
        <v>0</v>
      </c>
      <c r="AH1299" s="658">
        <v>0.05</v>
      </c>
      <c r="AI1299" s="658">
        <v>0</v>
      </c>
      <c r="AJ1299" s="658">
        <v>0</v>
      </c>
      <c r="AK1299" s="658">
        <v>0</v>
      </c>
      <c r="AL1299" s="658">
        <v>0</v>
      </c>
      <c r="AM1299" s="658">
        <v>0</v>
      </c>
      <c r="AN1299" s="658">
        <v>0</v>
      </c>
      <c r="AO1299" s="658">
        <v>0</v>
      </c>
      <c r="AP1299" s="658">
        <v>0</v>
      </c>
      <c r="AQ1299" s="658">
        <v>0</v>
      </c>
      <c r="AR1299" s="658">
        <v>0</v>
      </c>
      <c r="AS1299" s="658">
        <v>0</v>
      </c>
      <c r="AT1299" s="658">
        <v>0</v>
      </c>
      <c r="AU1299" s="658">
        <v>0</v>
      </c>
      <c r="AV1299" s="658">
        <v>0</v>
      </c>
      <c r="AW1299" s="613">
        <f t="shared" si="14913"/>
        <v>1.3499999999999999</v>
      </c>
      <c r="AX1299" s="645">
        <f t="shared" si="14891"/>
        <v>1.3499999999999999</v>
      </c>
      <c r="AY1299" s="656" t="e">
        <f t="shared" si="14892"/>
        <v>#DIV/0!</v>
      </c>
      <c r="AZ1299" s="661"/>
    </row>
    <row r="1300" spans="1:52">
      <c r="A1300" s="590"/>
      <c r="B1300" s="646" t="s">
        <v>305</v>
      </c>
      <c r="C1300" s="646" t="s">
        <v>1459</v>
      </c>
      <c r="D1300" s="647" t="s">
        <v>1460</v>
      </c>
      <c r="E1300" s="648"/>
      <c r="F1300" s="648"/>
      <c r="G1300" s="649"/>
      <c r="H1300" s="650">
        <v>81470.118910948455</v>
      </c>
      <c r="I1300" s="650">
        <f t="shared" si="14808"/>
        <v>81470.118910948455</v>
      </c>
      <c r="J1300" s="649">
        <v>0</v>
      </c>
      <c r="K1300" s="649">
        <v>0</v>
      </c>
      <c r="L1300" s="649">
        <v>0</v>
      </c>
      <c r="M1300" s="649">
        <v>0</v>
      </c>
      <c r="N1300" s="649">
        <v>0</v>
      </c>
      <c r="O1300" s="649">
        <f t="shared" ref="O1300" si="14974">+O1301*$H1300</f>
        <v>24441.035673284536</v>
      </c>
      <c r="P1300" s="649">
        <f t="shared" ref="P1300" si="14975">((P1301*$H1300)-((P1301*$H1300*$E1301)+(P1301*$H1300*$F1301)))</f>
        <v>0</v>
      </c>
      <c r="Q1300" s="649">
        <f t="shared" ref="Q1300" si="14976">((Q1301*$H1300)-((Q1301*$H1300*$E1301)+(Q1301*$H1300*$F1301)))</f>
        <v>0</v>
      </c>
      <c r="R1300" s="649">
        <f t="shared" ref="R1300" si="14977">((R1301*$H1300)-((R1301*$H1300*$E1301)+(R1301*$H1300*$F1301)))</f>
        <v>0</v>
      </c>
      <c r="S1300" s="649">
        <f t="shared" ref="S1300" si="14978">((S1301*$H1300)-((S1301*$H1300*$E1301)+(S1301*$H1300*$F1301)))</f>
        <v>0</v>
      </c>
      <c r="T1300" s="649">
        <f t="shared" ref="T1300" si="14979">((T1301*$H1300)-((T1301*$H1300*$E1301)+(T1301*$H1300*$F1301)))</f>
        <v>0</v>
      </c>
      <c r="U1300" s="649">
        <f t="shared" ref="U1300" si="14980">((U1301*$H1300)-((U1301*$H1300*$E1301)+(U1301*$H1300*$F1301)))</f>
        <v>0</v>
      </c>
      <c r="V1300" s="649">
        <f t="shared" ref="V1300" si="14981">((V1301*$H1300)-((V1301*$H1300*$E1301)+(V1301*$H1300*$F1301)))</f>
        <v>0</v>
      </c>
      <c r="W1300" s="649">
        <f t="shared" ref="W1300" si="14982">((W1301*$H1300)-((W1301*$H1300*$E1301)+(W1301*$H1300*$F1301)))</f>
        <v>37598.459877402711</v>
      </c>
      <c r="X1300" s="649">
        <f t="shared" ref="X1300" si="14983">((X1301*$H1300)-((X1301*$H1300*$E1301)+(X1301*$H1300*$F1301)))</f>
        <v>15357.117414713786</v>
      </c>
      <c r="Y1300" s="649">
        <f t="shared" ref="Y1300" si="14984">((Y1301*$H1300)-((Y1301*$H1300*$E1301)+(Y1301*$H1300*$F1301)))</f>
        <v>0</v>
      </c>
      <c r="Z1300" s="649">
        <f t="shared" ref="Z1300" si="14985">((Z1301*$H1300)-((Z1301*$H1300*$E1301)+(Z1301*$H1300*$F1301)))</f>
        <v>0</v>
      </c>
      <c r="AA1300" s="649">
        <f t="shared" ref="AA1300" si="14986">((AA1301*$H1300)-((AA1301*$H1300*$E1301)+(AA1301*$H1300*$F1301)))</f>
        <v>0</v>
      </c>
      <c r="AB1300" s="649">
        <f t="shared" ref="AB1300" si="14987">((AB1301*$H1300)-((AB1301*$H1300*$E1301)+(AB1301*$H1300*$F1301)))</f>
        <v>0</v>
      </c>
      <c r="AC1300" s="649">
        <f t="shared" ref="AC1300" si="14988">((AC1301*$H1300)-((AC1301*$H1300*$E1301)+(AC1301*$H1300*$F1301)))</f>
        <v>0</v>
      </c>
      <c r="AD1300" s="649">
        <f t="shared" ref="AD1300" si="14989">((AD1301*$H1300)-((AD1301*$H1300*$E1301)+(AD1301*$H1300*$F1301)))</f>
        <v>0</v>
      </c>
      <c r="AE1300" s="649">
        <f t="shared" ref="AE1300" si="14990">((AE1301*$H1300)-((AE1301*$H1300*$E1301)+(AE1301*$H1300*$F1301)))</f>
        <v>0</v>
      </c>
      <c r="AF1300" s="649">
        <f t="shared" ref="AF1300" si="14991">((AF1301*$H1300)-((AF1301*$H1300*$E1301)+(AF1301*$H1300*$F1301)))</f>
        <v>0</v>
      </c>
      <c r="AG1300" s="649">
        <f t="shared" ref="AG1300" si="14992">((AG1301*$H1300)-((AG1301*$H1300*$E1301)+(AG1301*$H1300*$F1301)))</f>
        <v>0</v>
      </c>
      <c r="AH1300" s="649">
        <f>+AH1301*H1300</f>
        <v>4073.5059455474229</v>
      </c>
      <c r="AI1300" s="649">
        <f t="shared" ref="AI1300" si="14993">+AI1301*H1300</f>
        <v>0</v>
      </c>
      <c r="AJ1300" s="649">
        <v>0</v>
      </c>
      <c r="AK1300" s="649">
        <v>0</v>
      </c>
      <c r="AL1300" s="649">
        <v>0</v>
      </c>
      <c r="AM1300" s="649">
        <v>0</v>
      </c>
      <c r="AN1300" s="649">
        <v>0</v>
      </c>
      <c r="AO1300" s="649">
        <v>0</v>
      </c>
      <c r="AP1300" s="649">
        <v>0</v>
      </c>
      <c r="AQ1300" s="649">
        <v>0</v>
      </c>
      <c r="AR1300" s="649">
        <v>0</v>
      </c>
      <c r="AS1300" s="649">
        <v>0</v>
      </c>
      <c r="AT1300" s="649">
        <v>0</v>
      </c>
      <c r="AU1300" s="649">
        <v>0</v>
      </c>
      <c r="AV1300" s="649">
        <v>0</v>
      </c>
      <c r="AW1300" s="613">
        <f t="shared" si="14913"/>
        <v>81470.118910948455</v>
      </c>
      <c r="AX1300" s="645">
        <f t="shared" si="14891"/>
        <v>0</v>
      </c>
      <c r="AY1300" s="656">
        <f t="shared" si="14892"/>
        <v>0</v>
      </c>
      <c r="AZ1300" s="591"/>
    </row>
    <row r="1301" spans="1:52" s="314" customFormat="1">
      <c r="A1301" s="642"/>
      <c r="B1301" s="636"/>
      <c r="C1301" s="636"/>
      <c r="D1301" s="651"/>
      <c r="E1301" s="652">
        <v>0.3</v>
      </c>
      <c r="F1301" s="652">
        <v>0.05</v>
      </c>
      <c r="G1301" s="653"/>
      <c r="H1301" s="640"/>
      <c r="I1301" s="640">
        <f t="shared" si="14808"/>
        <v>1.35</v>
      </c>
      <c r="J1301" s="658">
        <v>0</v>
      </c>
      <c r="K1301" s="658">
        <v>0</v>
      </c>
      <c r="L1301" s="658">
        <v>0</v>
      </c>
      <c r="M1301" s="658">
        <v>0</v>
      </c>
      <c r="N1301" s="658">
        <v>0</v>
      </c>
      <c r="O1301" s="658">
        <v>0.3</v>
      </c>
      <c r="P1301" s="658">
        <v>0</v>
      </c>
      <c r="Q1301" s="658">
        <v>0</v>
      </c>
      <c r="R1301" s="658">
        <v>0</v>
      </c>
      <c r="S1301" s="658">
        <v>0</v>
      </c>
      <c r="T1301" s="658">
        <v>0</v>
      </c>
      <c r="U1301" s="658">
        <v>0</v>
      </c>
      <c r="V1301" s="658">
        <v>0</v>
      </c>
      <c r="W1301" s="658">
        <v>0.71</v>
      </c>
      <c r="X1301" s="658">
        <v>0.29000000000000004</v>
      </c>
      <c r="Y1301" s="658">
        <v>0</v>
      </c>
      <c r="Z1301" s="658">
        <v>0</v>
      </c>
      <c r="AA1301" s="658">
        <v>0</v>
      </c>
      <c r="AB1301" s="658">
        <v>0</v>
      </c>
      <c r="AC1301" s="658">
        <v>0</v>
      </c>
      <c r="AD1301" s="658">
        <v>0</v>
      </c>
      <c r="AE1301" s="658">
        <v>0</v>
      </c>
      <c r="AF1301" s="658">
        <v>0</v>
      </c>
      <c r="AG1301" s="658">
        <v>0</v>
      </c>
      <c r="AH1301" s="658">
        <v>0.05</v>
      </c>
      <c r="AI1301" s="658">
        <v>0</v>
      </c>
      <c r="AJ1301" s="658">
        <v>0</v>
      </c>
      <c r="AK1301" s="658">
        <v>0</v>
      </c>
      <c r="AL1301" s="658">
        <v>0</v>
      </c>
      <c r="AM1301" s="658">
        <v>0</v>
      </c>
      <c r="AN1301" s="658">
        <v>0</v>
      </c>
      <c r="AO1301" s="658">
        <v>0</v>
      </c>
      <c r="AP1301" s="658">
        <v>0</v>
      </c>
      <c r="AQ1301" s="658">
        <v>0</v>
      </c>
      <c r="AR1301" s="658">
        <v>0</v>
      </c>
      <c r="AS1301" s="658">
        <v>0</v>
      </c>
      <c r="AT1301" s="658">
        <v>0</v>
      </c>
      <c r="AU1301" s="658">
        <v>0</v>
      </c>
      <c r="AV1301" s="658">
        <v>0</v>
      </c>
      <c r="AW1301" s="613">
        <f t="shared" si="14913"/>
        <v>1.35</v>
      </c>
      <c r="AX1301" s="645">
        <f t="shared" si="14891"/>
        <v>1.35</v>
      </c>
      <c r="AY1301" s="656" t="e">
        <f t="shared" si="14892"/>
        <v>#DIV/0!</v>
      </c>
      <c r="AZ1301" s="661"/>
    </row>
    <row r="1302" spans="1:52">
      <c r="A1302" s="590"/>
      <c r="B1302" s="646" t="s">
        <v>305</v>
      </c>
      <c r="C1302" s="646" t="s">
        <v>1461</v>
      </c>
      <c r="D1302" s="647" t="s">
        <v>1462</v>
      </c>
      <c r="E1302" s="648"/>
      <c r="F1302" s="648"/>
      <c r="G1302" s="649"/>
      <c r="H1302" s="650">
        <v>81470.118910948455</v>
      </c>
      <c r="I1302" s="650">
        <f t="shared" si="14808"/>
        <v>81470.118910948455</v>
      </c>
      <c r="J1302" s="649">
        <v>0</v>
      </c>
      <c r="K1302" s="649">
        <v>0</v>
      </c>
      <c r="L1302" s="649">
        <v>0</v>
      </c>
      <c r="M1302" s="649">
        <v>0</v>
      </c>
      <c r="N1302" s="649">
        <v>0</v>
      </c>
      <c r="O1302" s="649">
        <f t="shared" ref="O1302" si="14994">+O1303*$H1302</f>
        <v>24441.035673284536</v>
      </c>
      <c r="P1302" s="649">
        <f t="shared" ref="P1302" si="14995">((P1303*$H1302)-((P1303*$H1302*$E1303)+(P1303*$H1302*$F1303)))</f>
        <v>0</v>
      </c>
      <c r="Q1302" s="649">
        <f t="shared" ref="Q1302" si="14996">((Q1303*$H1302)-((Q1303*$H1302*$E1303)+(Q1303*$H1302*$F1303)))</f>
        <v>0</v>
      </c>
      <c r="R1302" s="649">
        <f t="shared" ref="R1302" si="14997">((R1303*$H1302)-((R1303*$H1302*$E1303)+(R1303*$H1302*$F1303)))</f>
        <v>0</v>
      </c>
      <c r="S1302" s="649">
        <f t="shared" ref="S1302" si="14998">((S1303*$H1302)-((S1303*$H1302*$E1303)+(S1303*$H1302*$F1303)))</f>
        <v>0</v>
      </c>
      <c r="T1302" s="649">
        <f t="shared" ref="T1302" si="14999">((T1303*$H1302)-((T1303*$H1302*$E1303)+(T1303*$H1302*$F1303)))</f>
        <v>0</v>
      </c>
      <c r="U1302" s="649">
        <f t="shared" ref="U1302" si="15000">((U1303*$H1302)-((U1303*$H1302*$E1303)+(U1303*$H1302*$F1303)))</f>
        <v>0</v>
      </c>
      <c r="V1302" s="649">
        <f t="shared" ref="V1302" si="15001">((V1303*$H1302)-((V1303*$H1302*$E1303)+(V1303*$H1302*$F1303)))</f>
        <v>0</v>
      </c>
      <c r="W1302" s="649">
        <f t="shared" ref="W1302" si="15002">((W1303*$H1302)-((W1303*$H1302*$E1303)+(W1303*$H1302*$F1303)))</f>
        <v>19593.563598083103</v>
      </c>
      <c r="X1302" s="649">
        <f t="shared" ref="X1302" si="15003">((X1303*$H1302)-((X1303*$H1302*$E1303)+(X1303*$H1302*$F1303)))</f>
        <v>33362.01369403339</v>
      </c>
      <c r="Y1302" s="649">
        <f t="shared" ref="Y1302" si="15004">((Y1303*$H1302)-((Y1303*$H1302*$E1303)+(Y1303*$H1302*$F1303)))</f>
        <v>0</v>
      </c>
      <c r="Z1302" s="649">
        <f t="shared" ref="Z1302" si="15005">((Z1303*$H1302)-((Z1303*$H1302*$E1303)+(Z1303*$H1302*$F1303)))</f>
        <v>0</v>
      </c>
      <c r="AA1302" s="649">
        <f t="shared" ref="AA1302" si="15006">((AA1303*$H1302)-((AA1303*$H1302*$E1303)+(AA1303*$H1302*$F1303)))</f>
        <v>0</v>
      </c>
      <c r="AB1302" s="649">
        <f t="shared" ref="AB1302" si="15007">((AB1303*$H1302)-((AB1303*$H1302*$E1303)+(AB1303*$H1302*$F1303)))</f>
        <v>0</v>
      </c>
      <c r="AC1302" s="649">
        <f t="shared" ref="AC1302" si="15008">((AC1303*$H1302)-((AC1303*$H1302*$E1303)+(AC1303*$H1302*$F1303)))</f>
        <v>0</v>
      </c>
      <c r="AD1302" s="649">
        <f t="shared" ref="AD1302" si="15009">((AD1303*$H1302)-((AD1303*$H1302*$E1303)+(AD1303*$H1302*$F1303)))</f>
        <v>0</v>
      </c>
      <c r="AE1302" s="649">
        <f t="shared" ref="AE1302" si="15010">((AE1303*$H1302)-((AE1303*$H1302*$E1303)+(AE1303*$H1302*$F1303)))</f>
        <v>0</v>
      </c>
      <c r="AF1302" s="649">
        <f t="shared" ref="AF1302" si="15011">((AF1303*$H1302)-((AF1303*$H1302*$E1303)+(AF1303*$H1302*$F1303)))</f>
        <v>0</v>
      </c>
      <c r="AG1302" s="649">
        <f t="shared" ref="AG1302" si="15012">((AG1303*$H1302)-((AG1303*$H1302*$E1303)+(AG1303*$H1302*$F1303)))</f>
        <v>0</v>
      </c>
      <c r="AH1302" s="649">
        <f>+AH1303*H1302</f>
        <v>4073.5059455474229</v>
      </c>
      <c r="AI1302" s="649">
        <f t="shared" ref="AI1302" si="15013">+AI1303*H1302</f>
        <v>0</v>
      </c>
      <c r="AJ1302" s="649">
        <v>0</v>
      </c>
      <c r="AK1302" s="649">
        <v>0</v>
      </c>
      <c r="AL1302" s="649">
        <v>0</v>
      </c>
      <c r="AM1302" s="649">
        <v>0</v>
      </c>
      <c r="AN1302" s="649">
        <v>0</v>
      </c>
      <c r="AO1302" s="649">
        <v>0</v>
      </c>
      <c r="AP1302" s="649">
        <v>0</v>
      </c>
      <c r="AQ1302" s="649">
        <v>0</v>
      </c>
      <c r="AR1302" s="649">
        <v>0</v>
      </c>
      <c r="AS1302" s="649">
        <v>0</v>
      </c>
      <c r="AT1302" s="649">
        <v>0</v>
      </c>
      <c r="AU1302" s="649">
        <v>0</v>
      </c>
      <c r="AV1302" s="649">
        <v>0</v>
      </c>
      <c r="AW1302" s="613">
        <f t="shared" si="14913"/>
        <v>81470.118910948455</v>
      </c>
      <c r="AX1302" s="645">
        <f t="shared" si="14891"/>
        <v>0</v>
      </c>
      <c r="AY1302" s="656">
        <f t="shared" si="14892"/>
        <v>0</v>
      </c>
      <c r="AZ1302" s="591"/>
    </row>
    <row r="1303" spans="1:52" s="314" customFormat="1">
      <c r="A1303" s="642"/>
      <c r="B1303" s="636"/>
      <c r="C1303" s="636"/>
      <c r="D1303" s="651"/>
      <c r="E1303" s="652">
        <v>0.3</v>
      </c>
      <c r="F1303" s="652">
        <v>0.05</v>
      </c>
      <c r="G1303" s="653"/>
      <c r="H1303" s="640"/>
      <c r="I1303" s="640">
        <f t="shared" si="14808"/>
        <v>1.3499999999999999</v>
      </c>
      <c r="J1303" s="658">
        <v>0</v>
      </c>
      <c r="K1303" s="658">
        <v>0</v>
      </c>
      <c r="L1303" s="658">
        <v>0</v>
      </c>
      <c r="M1303" s="658">
        <v>0</v>
      </c>
      <c r="N1303" s="658">
        <v>0</v>
      </c>
      <c r="O1303" s="658">
        <v>0.3</v>
      </c>
      <c r="P1303" s="658">
        <v>0</v>
      </c>
      <c r="Q1303" s="658">
        <v>0</v>
      </c>
      <c r="R1303" s="658">
        <v>0</v>
      </c>
      <c r="S1303" s="658">
        <v>0</v>
      </c>
      <c r="T1303" s="658">
        <v>0</v>
      </c>
      <c r="U1303" s="658">
        <v>0</v>
      </c>
      <c r="V1303" s="658">
        <v>0</v>
      </c>
      <c r="W1303" s="658">
        <v>0.37</v>
      </c>
      <c r="X1303" s="658">
        <v>0.63</v>
      </c>
      <c r="Y1303" s="658">
        <v>0</v>
      </c>
      <c r="Z1303" s="658">
        <v>0</v>
      </c>
      <c r="AA1303" s="658">
        <v>0</v>
      </c>
      <c r="AB1303" s="658">
        <v>0</v>
      </c>
      <c r="AC1303" s="658">
        <v>0</v>
      </c>
      <c r="AD1303" s="658">
        <v>0</v>
      </c>
      <c r="AE1303" s="658">
        <v>0</v>
      </c>
      <c r="AF1303" s="658">
        <v>0</v>
      </c>
      <c r="AG1303" s="658">
        <v>0</v>
      </c>
      <c r="AH1303" s="658">
        <v>0.05</v>
      </c>
      <c r="AI1303" s="658">
        <v>0</v>
      </c>
      <c r="AJ1303" s="658">
        <v>0</v>
      </c>
      <c r="AK1303" s="658">
        <v>0</v>
      </c>
      <c r="AL1303" s="658">
        <v>0</v>
      </c>
      <c r="AM1303" s="658">
        <v>0</v>
      </c>
      <c r="AN1303" s="658">
        <v>0</v>
      </c>
      <c r="AO1303" s="658">
        <v>0</v>
      </c>
      <c r="AP1303" s="658">
        <v>0</v>
      </c>
      <c r="AQ1303" s="658">
        <v>0</v>
      </c>
      <c r="AR1303" s="658">
        <v>0</v>
      </c>
      <c r="AS1303" s="658">
        <v>0</v>
      </c>
      <c r="AT1303" s="658">
        <v>0</v>
      </c>
      <c r="AU1303" s="658">
        <v>0</v>
      </c>
      <c r="AV1303" s="658">
        <v>0</v>
      </c>
      <c r="AW1303" s="613">
        <f t="shared" si="14913"/>
        <v>1.3499999999999999</v>
      </c>
      <c r="AX1303" s="645">
        <f t="shared" si="14891"/>
        <v>1.3499999999999999</v>
      </c>
      <c r="AY1303" s="656" t="e">
        <f t="shared" si="14892"/>
        <v>#DIV/0!</v>
      </c>
      <c r="AZ1303" s="661"/>
    </row>
    <row r="1304" spans="1:52">
      <c r="A1304" s="590"/>
      <c r="B1304" s="646" t="s">
        <v>305</v>
      </c>
      <c r="C1304" s="646" t="s">
        <v>1463</v>
      </c>
      <c r="D1304" s="647" t="s">
        <v>1464</v>
      </c>
      <c r="E1304" s="648"/>
      <c r="F1304" s="648"/>
      <c r="G1304" s="649"/>
      <c r="H1304" s="650">
        <v>81470.118910948455</v>
      </c>
      <c r="I1304" s="650">
        <f t="shared" si="14808"/>
        <v>81470.118910948455</v>
      </c>
      <c r="J1304" s="649">
        <v>0</v>
      </c>
      <c r="K1304" s="649">
        <v>0</v>
      </c>
      <c r="L1304" s="649">
        <v>0</v>
      </c>
      <c r="M1304" s="649">
        <v>0</v>
      </c>
      <c r="N1304" s="649">
        <v>0</v>
      </c>
      <c r="O1304" s="649">
        <f t="shared" ref="O1304" si="15014">+O1305*$H1304</f>
        <v>24441.035673284536</v>
      </c>
      <c r="P1304" s="649">
        <f t="shared" ref="P1304" si="15015">((P1305*$H1304)-((P1305*$H1304*$E1305)+(P1305*$H1304*$F1305)))</f>
        <v>0</v>
      </c>
      <c r="Q1304" s="649">
        <f t="shared" ref="Q1304" si="15016">((Q1305*$H1304)-((Q1305*$H1304*$E1305)+(Q1305*$H1304*$F1305)))</f>
        <v>0</v>
      </c>
      <c r="R1304" s="649">
        <f t="shared" ref="R1304" si="15017">((R1305*$H1304)-((R1305*$H1304*$E1305)+(R1305*$H1304*$F1305)))</f>
        <v>0</v>
      </c>
      <c r="S1304" s="649">
        <f t="shared" ref="S1304" si="15018">((S1305*$H1304)-((S1305*$H1304*$E1305)+(S1305*$H1304*$F1305)))</f>
        <v>0</v>
      </c>
      <c r="T1304" s="649">
        <f t="shared" ref="T1304" si="15019">((T1305*$H1304)-((T1305*$H1304*$E1305)+(T1305*$H1304*$F1305)))</f>
        <v>0</v>
      </c>
      <c r="U1304" s="649">
        <f t="shared" ref="U1304" si="15020">((U1305*$H1304)-((U1305*$H1304*$E1305)+(U1305*$H1304*$F1305)))</f>
        <v>0</v>
      </c>
      <c r="V1304" s="649">
        <f t="shared" ref="V1304" si="15021">((V1305*$H1304)-((V1305*$H1304*$E1305)+(V1305*$H1304*$F1305)))</f>
        <v>0</v>
      </c>
      <c r="W1304" s="649">
        <f t="shared" ref="W1304" si="15022">((W1305*$H1304)-((W1305*$H1304*$E1305)+(W1305*$H1304*$F1305)))</f>
        <v>1588.6673187634949</v>
      </c>
      <c r="X1304" s="649">
        <f t="shared" ref="X1304" si="15023">((X1305*$H1304)-((X1305*$H1304*$E1305)+(X1305*$H1304*$F1305)))</f>
        <v>36539.348331560381</v>
      </c>
      <c r="Y1304" s="649">
        <f t="shared" ref="Y1304" si="15024">((Y1305*$H1304)-((Y1305*$H1304*$E1305)+(Y1305*$H1304*$F1305)))</f>
        <v>14827.561641792621</v>
      </c>
      <c r="Z1304" s="649">
        <f t="shared" ref="Z1304" si="15025">((Z1305*$H1304)-((Z1305*$H1304*$E1305)+(Z1305*$H1304*$F1305)))</f>
        <v>0</v>
      </c>
      <c r="AA1304" s="649">
        <f t="shared" ref="AA1304" si="15026">((AA1305*$H1304)-((AA1305*$H1304*$E1305)+(AA1305*$H1304*$F1305)))</f>
        <v>0</v>
      </c>
      <c r="AB1304" s="649">
        <f t="shared" ref="AB1304" si="15027">((AB1305*$H1304)-((AB1305*$H1304*$E1305)+(AB1305*$H1304*$F1305)))</f>
        <v>0</v>
      </c>
      <c r="AC1304" s="649">
        <f t="shared" ref="AC1304" si="15028">((AC1305*$H1304)-((AC1305*$H1304*$E1305)+(AC1305*$H1304*$F1305)))</f>
        <v>0</v>
      </c>
      <c r="AD1304" s="649">
        <f t="shared" ref="AD1304" si="15029">((AD1305*$H1304)-((AD1305*$H1304*$E1305)+(AD1305*$H1304*$F1305)))</f>
        <v>0</v>
      </c>
      <c r="AE1304" s="649">
        <f t="shared" ref="AE1304" si="15030">((AE1305*$H1304)-((AE1305*$H1304*$E1305)+(AE1305*$H1304*$F1305)))</f>
        <v>0</v>
      </c>
      <c r="AF1304" s="649">
        <f t="shared" ref="AF1304" si="15031">((AF1305*$H1304)-((AF1305*$H1304*$E1305)+(AF1305*$H1304*$F1305)))</f>
        <v>0</v>
      </c>
      <c r="AG1304" s="649">
        <f t="shared" ref="AG1304" si="15032">((AG1305*$H1304)-((AG1305*$H1304*$E1305)+(AG1305*$H1304*$F1305)))</f>
        <v>0</v>
      </c>
      <c r="AH1304" s="649">
        <f>+AH1305*H1304</f>
        <v>4073.5059455474229</v>
      </c>
      <c r="AI1304" s="649">
        <f t="shared" ref="AI1304" si="15033">+AI1305*H1304</f>
        <v>0</v>
      </c>
      <c r="AJ1304" s="649">
        <v>0</v>
      </c>
      <c r="AK1304" s="649">
        <v>0</v>
      </c>
      <c r="AL1304" s="649">
        <v>0</v>
      </c>
      <c r="AM1304" s="649">
        <v>0</v>
      </c>
      <c r="AN1304" s="649">
        <v>0</v>
      </c>
      <c r="AO1304" s="649">
        <v>0</v>
      </c>
      <c r="AP1304" s="649">
        <v>0</v>
      </c>
      <c r="AQ1304" s="649">
        <v>0</v>
      </c>
      <c r="AR1304" s="649">
        <v>0</v>
      </c>
      <c r="AS1304" s="649">
        <v>0</v>
      </c>
      <c r="AT1304" s="649">
        <v>0</v>
      </c>
      <c r="AU1304" s="649">
        <v>0</v>
      </c>
      <c r="AV1304" s="649">
        <v>0</v>
      </c>
      <c r="AW1304" s="613">
        <f t="shared" si="14913"/>
        <v>81470.118910948455</v>
      </c>
      <c r="AX1304" s="645">
        <f t="shared" si="14891"/>
        <v>0</v>
      </c>
      <c r="AY1304" s="656">
        <f t="shared" si="14892"/>
        <v>0</v>
      </c>
      <c r="AZ1304" s="591"/>
    </row>
    <row r="1305" spans="1:52" s="314" customFormat="1">
      <c r="A1305" s="642"/>
      <c r="B1305" s="636"/>
      <c r="C1305" s="636"/>
      <c r="D1305" s="651"/>
      <c r="E1305" s="652">
        <v>0.3</v>
      </c>
      <c r="F1305" s="652">
        <v>0.05</v>
      </c>
      <c r="G1305" s="653"/>
      <c r="H1305" s="640"/>
      <c r="I1305" s="640">
        <f t="shared" si="14808"/>
        <v>1.35</v>
      </c>
      <c r="J1305" s="658">
        <v>0</v>
      </c>
      <c r="K1305" s="658">
        <v>0</v>
      </c>
      <c r="L1305" s="658">
        <v>0</v>
      </c>
      <c r="M1305" s="658">
        <v>0</v>
      </c>
      <c r="N1305" s="658">
        <v>0</v>
      </c>
      <c r="O1305" s="658">
        <v>0.3</v>
      </c>
      <c r="P1305" s="658">
        <v>0</v>
      </c>
      <c r="Q1305" s="658">
        <v>0</v>
      </c>
      <c r="R1305" s="658">
        <v>0</v>
      </c>
      <c r="S1305" s="658">
        <v>0</v>
      </c>
      <c r="T1305" s="658">
        <v>0</v>
      </c>
      <c r="U1305" s="658">
        <v>0</v>
      </c>
      <c r="V1305" s="658">
        <v>0</v>
      </c>
      <c r="W1305" s="658">
        <v>0.03</v>
      </c>
      <c r="X1305" s="658">
        <v>0.69</v>
      </c>
      <c r="Y1305" s="658">
        <v>0.28000000000000003</v>
      </c>
      <c r="Z1305" s="658">
        <v>0</v>
      </c>
      <c r="AA1305" s="658">
        <v>0</v>
      </c>
      <c r="AB1305" s="658">
        <v>0</v>
      </c>
      <c r="AC1305" s="658">
        <v>0</v>
      </c>
      <c r="AD1305" s="658">
        <v>0</v>
      </c>
      <c r="AE1305" s="658">
        <v>0</v>
      </c>
      <c r="AF1305" s="658">
        <v>0</v>
      </c>
      <c r="AG1305" s="658">
        <v>0</v>
      </c>
      <c r="AH1305" s="658">
        <v>0.05</v>
      </c>
      <c r="AI1305" s="658">
        <v>0</v>
      </c>
      <c r="AJ1305" s="658">
        <v>0</v>
      </c>
      <c r="AK1305" s="658">
        <v>0</v>
      </c>
      <c r="AL1305" s="658">
        <v>0</v>
      </c>
      <c r="AM1305" s="658">
        <v>0</v>
      </c>
      <c r="AN1305" s="658">
        <v>0</v>
      </c>
      <c r="AO1305" s="658">
        <v>0</v>
      </c>
      <c r="AP1305" s="658">
        <v>0</v>
      </c>
      <c r="AQ1305" s="658">
        <v>0</v>
      </c>
      <c r="AR1305" s="658">
        <v>0</v>
      </c>
      <c r="AS1305" s="658">
        <v>0</v>
      </c>
      <c r="AT1305" s="658">
        <v>0</v>
      </c>
      <c r="AU1305" s="658">
        <v>0</v>
      </c>
      <c r="AV1305" s="658">
        <v>0</v>
      </c>
      <c r="AW1305" s="613">
        <f t="shared" si="14913"/>
        <v>1.35</v>
      </c>
      <c r="AX1305" s="645">
        <f t="shared" si="14891"/>
        <v>1.35</v>
      </c>
      <c r="AY1305" s="656" t="e">
        <f t="shared" si="14892"/>
        <v>#DIV/0!</v>
      </c>
      <c r="AZ1305" s="661"/>
    </row>
    <row r="1306" spans="1:52">
      <c r="A1306" s="590"/>
      <c r="B1306" s="646" t="s">
        <v>305</v>
      </c>
      <c r="C1306" s="646" t="s">
        <v>1465</v>
      </c>
      <c r="D1306" s="647" t="s">
        <v>1466</v>
      </c>
      <c r="E1306" s="648"/>
      <c r="F1306" s="648"/>
      <c r="G1306" s="649"/>
      <c r="H1306" s="650">
        <v>81470.118910948455</v>
      </c>
      <c r="I1306" s="650">
        <f t="shared" si="14808"/>
        <v>81470.118910948455</v>
      </c>
      <c r="J1306" s="649">
        <v>0</v>
      </c>
      <c r="K1306" s="649">
        <v>0</v>
      </c>
      <c r="L1306" s="649">
        <v>0</v>
      </c>
      <c r="M1306" s="649">
        <v>0</v>
      </c>
      <c r="N1306" s="649">
        <v>0</v>
      </c>
      <c r="O1306" s="649">
        <f t="shared" ref="O1306" si="15034">+O1307*$H1306</f>
        <v>24441.035673284536</v>
      </c>
      <c r="P1306" s="649">
        <f t="shared" ref="P1306" si="15035">((P1307*$H1306)-((P1307*$H1306*$E1307)+(P1307*$H1306*$F1307)))</f>
        <v>0</v>
      </c>
      <c r="Q1306" s="649">
        <f t="shared" ref="Q1306" si="15036">((Q1307*$H1306)-((Q1307*$H1306*$E1307)+(Q1307*$H1306*$F1307)))</f>
        <v>0</v>
      </c>
      <c r="R1306" s="649">
        <f t="shared" ref="R1306" si="15037">((R1307*$H1306)-((R1307*$H1306*$E1307)+(R1307*$H1306*$F1307)))</f>
        <v>0</v>
      </c>
      <c r="S1306" s="649">
        <f t="shared" ref="S1306" si="15038">((S1307*$H1306)-((S1307*$H1306*$E1307)+(S1307*$H1306*$F1307)))</f>
        <v>0</v>
      </c>
      <c r="T1306" s="649">
        <f t="shared" ref="T1306" si="15039">((T1307*$H1306)-((T1307*$H1306*$E1307)+(T1307*$H1306*$F1307)))</f>
        <v>0</v>
      </c>
      <c r="U1306" s="649">
        <f t="shared" ref="U1306" si="15040">((U1307*$H1306)-((U1307*$H1306*$E1307)+(U1307*$H1306*$F1307)))</f>
        <v>0</v>
      </c>
      <c r="V1306" s="649">
        <f t="shared" ref="V1306" si="15041">((V1307*$H1306)-((V1307*$H1306*$E1307)+(V1307*$H1306*$F1307)))</f>
        <v>0</v>
      </c>
      <c r="W1306" s="649">
        <f t="shared" ref="W1306" si="15042">((W1307*$H1306)-((W1307*$H1306*$E1307)+(W1307*$H1306*$F1307)))</f>
        <v>0</v>
      </c>
      <c r="X1306" s="649">
        <f t="shared" ref="X1306" si="15043">((X1307*$H1306)-((X1307*$H1306*$E1307)+(X1307*$H1306*$F1307)))</f>
        <v>20123.119371004272</v>
      </c>
      <c r="Y1306" s="649">
        <f t="shared" ref="Y1306" si="15044">((Y1307*$H1306)-((Y1307*$H1306*$E1307)+(Y1307*$H1306*$F1307)))</f>
        <v>32832.457921112225</v>
      </c>
      <c r="Z1306" s="649">
        <f t="shared" ref="Z1306" si="15045">((Z1307*$H1306)-((Z1307*$H1306*$E1307)+(Z1307*$H1306*$F1307)))</f>
        <v>0</v>
      </c>
      <c r="AA1306" s="649">
        <f t="shared" ref="AA1306" si="15046">((AA1307*$H1306)-((AA1307*$H1306*$E1307)+(AA1307*$H1306*$F1307)))</f>
        <v>0</v>
      </c>
      <c r="AB1306" s="649">
        <f t="shared" ref="AB1306" si="15047">((AB1307*$H1306)-((AB1307*$H1306*$E1307)+(AB1307*$H1306*$F1307)))</f>
        <v>0</v>
      </c>
      <c r="AC1306" s="649">
        <f t="shared" ref="AC1306" si="15048">((AC1307*$H1306)-((AC1307*$H1306*$E1307)+(AC1307*$H1306*$F1307)))</f>
        <v>0</v>
      </c>
      <c r="AD1306" s="649">
        <f t="shared" ref="AD1306" si="15049">((AD1307*$H1306)-((AD1307*$H1306*$E1307)+(AD1307*$H1306*$F1307)))</f>
        <v>0</v>
      </c>
      <c r="AE1306" s="649">
        <f t="shared" ref="AE1306" si="15050">((AE1307*$H1306)-((AE1307*$H1306*$E1307)+(AE1307*$H1306*$F1307)))</f>
        <v>0</v>
      </c>
      <c r="AF1306" s="649">
        <f t="shared" ref="AF1306" si="15051">((AF1307*$H1306)-((AF1307*$H1306*$E1307)+(AF1307*$H1306*$F1307)))</f>
        <v>0</v>
      </c>
      <c r="AG1306" s="649">
        <f t="shared" ref="AG1306" si="15052">((AG1307*$H1306)-((AG1307*$H1306*$E1307)+(AG1307*$H1306*$F1307)))</f>
        <v>0</v>
      </c>
      <c r="AH1306" s="649">
        <f>+AH1307*H1306</f>
        <v>4073.5059455474229</v>
      </c>
      <c r="AI1306" s="649">
        <f t="shared" ref="AI1306" si="15053">+AI1307*H1306</f>
        <v>0</v>
      </c>
      <c r="AJ1306" s="649">
        <v>0</v>
      </c>
      <c r="AK1306" s="649">
        <v>0</v>
      </c>
      <c r="AL1306" s="649">
        <v>0</v>
      </c>
      <c r="AM1306" s="649">
        <v>0</v>
      </c>
      <c r="AN1306" s="649">
        <v>0</v>
      </c>
      <c r="AO1306" s="649">
        <v>0</v>
      </c>
      <c r="AP1306" s="649">
        <v>0</v>
      </c>
      <c r="AQ1306" s="649">
        <v>0</v>
      </c>
      <c r="AR1306" s="649">
        <v>0</v>
      </c>
      <c r="AS1306" s="649">
        <v>0</v>
      </c>
      <c r="AT1306" s="649">
        <v>0</v>
      </c>
      <c r="AU1306" s="649">
        <v>0</v>
      </c>
      <c r="AV1306" s="649">
        <v>0</v>
      </c>
      <c r="AW1306" s="613">
        <f t="shared" si="14913"/>
        <v>81470.118910948455</v>
      </c>
      <c r="AX1306" s="645">
        <f t="shared" si="14891"/>
        <v>0</v>
      </c>
      <c r="AY1306" s="656">
        <f t="shared" si="14892"/>
        <v>0</v>
      </c>
      <c r="AZ1306" s="591"/>
    </row>
    <row r="1307" spans="1:52" s="314" customFormat="1">
      <c r="A1307" s="642"/>
      <c r="B1307" s="636"/>
      <c r="C1307" s="636"/>
      <c r="D1307" s="651"/>
      <c r="E1307" s="652">
        <v>0.3</v>
      </c>
      <c r="F1307" s="652">
        <v>0.05</v>
      </c>
      <c r="G1307" s="653"/>
      <c r="H1307" s="640"/>
      <c r="I1307" s="640">
        <f t="shared" si="14808"/>
        <v>1.3499999999999999</v>
      </c>
      <c r="J1307" s="658">
        <v>0</v>
      </c>
      <c r="K1307" s="658">
        <v>0</v>
      </c>
      <c r="L1307" s="658">
        <v>0</v>
      </c>
      <c r="M1307" s="658">
        <v>0</v>
      </c>
      <c r="N1307" s="658">
        <v>0</v>
      </c>
      <c r="O1307" s="658">
        <v>0.3</v>
      </c>
      <c r="P1307" s="658">
        <v>0</v>
      </c>
      <c r="Q1307" s="658">
        <v>0</v>
      </c>
      <c r="R1307" s="658">
        <v>0</v>
      </c>
      <c r="S1307" s="658">
        <v>0</v>
      </c>
      <c r="T1307" s="658">
        <v>0</v>
      </c>
      <c r="U1307" s="658">
        <v>0</v>
      </c>
      <c r="V1307" s="658">
        <v>0</v>
      </c>
      <c r="W1307" s="658">
        <v>0</v>
      </c>
      <c r="X1307" s="658">
        <v>0.38</v>
      </c>
      <c r="Y1307" s="658">
        <v>0.62</v>
      </c>
      <c r="Z1307" s="658">
        <v>0</v>
      </c>
      <c r="AA1307" s="658">
        <v>0</v>
      </c>
      <c r="AB1307" s="658">
        <v>0</v>
      </c>
      <c r="AC1307" s="658">
        <v>0</v>
      </c>
      <c r="AD1307" s="658">
        <v>0</v>
      </c>
      <c r="AE1307" s="658">
        <v>0</v>
      </c>
      <c r="AF1307" s="658">
        <v>0</v>
      </c>
      <c r="AG1307" s="658">
        <v>0</v>
      </c>
      <c r="AH1307" s="658">
        <v>0.05</v>
      </c>
      <c r="AI1307" s="658">
        <v>0</v>
      </c>
      <c r="AJ1307" s="658">
        <v>0</v>
      </c>
      <c r="AK1307" s="658">
        <v>0</v>
      </c>
      <c r="AL1307" s="658">
        <v>0</v>
      </c>
      <c r="AM1307" s="658">
        <v>0</v>
      </c>
      <c r="AN1307" s="658">
        <v>0</v>
      </c>
      <c r="AO1307" s="658">
        <v>0</v>
      </c>
      <c r="AP1307" s="658">
        <v>0</v>
      </c>
      <c r="AQ1307" s="658">
        <v>0</v>
      </c>
      <c r="AR1307" s="658">
        <v>0</v>
      </c>
      <c r="AS1307" s="658">
        <v>0</v>
      </c>
      <c r="AT1307" s="658">
        <v>0</v>
      </c>
      <c r="AU1307" s="658">
        <v>0</v>
      </c>
      <c r="AV1307" s="658">
        <v>0</v>
      </c>
      <c r="AW1307" s="613">
        <f t="shared" si="14913"/>
        <v>1.3499999999999999</v>
      </c>
      <c r="AX1307" s="645">
        <f t="shared" si="14891"/>
        <v>1.3499999999999999</v>
      </c>
      <c r="AY1307" s="656" t="e">
        <f t="shared" si="14892"/>
        <v>#DIV/0!</v>
      </c>
      <c r="AZ1307" s="661"/>
    </row>
    <row r="1308" spans="1:52">
      <c r="A1308" s="590"/>
      <c r="B1308" s="646" t="s">
        <v>305</v>
      </c>
      <c r="C1308" s="646" t="s">
        <v>1467</v>
      </c>
      <c r="D1308" s="647" t="s">
        <v>1468</v>
      </c>
      <c r="E1308" s="648"/>
      <c r="F1308" s="648"/>
      <c r="G1308" s="649"/>
      <c r="H1308" s="650">
        <v>81470.118910948455</v>
      </c>
      <c r="I1308" s="650">
        <f t="shared" si="14808"/>
        <v>81470.118910948455</v>
      </c>
      <c r="J1308" s="649">
        <v>0</v>
      </c>
      <c r="K1308" s="649">
        <v>0</v>
      </c>
      <c r="L1308" s="649">
        <v>0</v>
      </c>
      <c r="M1308" s="649">
        <v>0</v>
      </c>
      <c r="N1308" s="649">
        <v>0</v>
      </c>
      <c r="O1308" s="649">
        <f t="shared" ref="O1308" si="15054">+O1309*$H1308</f>
        <v>24441.035673284536</v>
      </c>
      <c r="P1308" s="649">
        <f t="shared" ref="P1308" si="15055">((P1309*$H1308)-((P1309*$H1308*$E1309)+(P1309*$H1308*$F1309)))</f>
        <v>0</v>
      </c>
      <c r="Q1308" s="649">
        <f t="shared" ref="Q1308" si="15056">((Q1309*$H1308)-((Q1309*$H1308*$E1309)+(Q1309*$H1308*$F1309)))</f>
        <v>0</v>
      </c>
      <c r="R1308" s="649">
        <f t="shared" ref="R1308" si="15057">((R1309*$H1308)-((R1309*$H1308*$E1309)+(R1309*$H1308*$F1309)))</f>
        <v>0</v>
      </c>
      <c r="S1308" s="649">
        <f t="shared" ref="S1308" si="15058">((S1309*$H1308)-((S1309*$H1308*$E1309)+(S1309*$H1308*$F1309)))</f>
        <v>0</v>
      </c>
      <c r="T1308" s="649">
        <f t="shared" ref="T1308" si="15059">((T1309*$H1308)-((T1309*$H1308*$E1309)+(T1309*$H1308*$F1309)))</f>
        <v>0</v>
      </c>
      <c r="U1308" s="649">
        <f t="shared" ref="U1308" si="15060">((U1309*$H1308)-((U1309*$H1308*$E1309)+(U1309*$H1308*$F1309)))</f>
        <v>0</v>
      </c>
      <c r="V1308" s="649">
        <f t="shared" ref="V1308" si="15061">((V1309*$H1308)-((V1309*$H1308*$E1309)+(V1309*$H1308*$F1309)))</f>
        <v>0</v>
      </c>
      <c r="W1308" s="649">
        <f t="shared" ref="W1308" si="15062">((W1309*$H1308)-((W1309*$H1308*$E1309)+(W1309*$H1308*$F1309)))</f>
        <v>0</v>
      </c>
      <c r="X1308" s="649">
        <f t="shared" ref="X1308" si="15063">((X1309*$H1308)-((X1309*$H1308*$E1309)+(X1309*$H1308*$F1309)))</f>
        <v>1588.6673187634949</v>
      </c>
      <c r="Y1308" s="649">
        <f t="shared" ref="Y1308" si="15064">((Y1309*$H1308)-((Y1309*$H1308*$E1309)+(Y1309*$H1308*$F1309)))</f>
        <v>37068.904104481546</v>
      </c>
      <c r="Z1308" s="649">
        <f t="shared" ref="Z1308" si="15065">((Z1309*$H1308)-((Z1309*$H1308*$E1309)+(Z1309*$H1308*$F1309)))</f>
        <v>14298.005868871454</v>
      </c>
      <c r="AA1308" s="649">
        <f t="shared" ref="AA1308" si="15066">((AA1309*$H1308)-((AA1309*$H1308*$E1309)+(AA1309*$H1308*$F1309)))</f>
        <v>0</v>
      </c>
      <c r="AB1308" s="649">
        <f t="shared" ref="AB1308" si="15067">((AB1309*$H1308)-((AB1309*$H1308*$E1309)+(AB1309*$H1308*$F1309)))</f>
        <v>0</v>
      </c>
      <c r="AC1308" s="649">
        <f t="shared" ref="AC1308" si="15068">((AC1309*$H1308)-((AC1309*$H1308*$E1309)+(AC1309*$H1308*$F1309)))</f>
        <v>0</v>
      </c>
      <c r="AD1308" s="649">
        <f t="shared" ref="AD1308" si="15069">((AD1309*$H1308)-((AD1309*$H1308*$E1309)+(AD1309*$H1308*$F1309)))</f>
        <v>0</v>
      </c>
      <c r="AE1308" s="649">
        <f t="shared" ref="AE1308" si="15070">((AE1309*$H1308)-((AE1309*$H1308*$E1309)+(AE1309*$H1308*$F1309)))</f>
        <v>0</v>
      </c>
      <c r="AF1308" s="649">
        <f t="shared" ref="AF1308" si="15071">((AF1309*$H1308)-((AF1309*$H1308*$E1309)+(AF1309*$H1308*$F1309)))</f>
        <v>0</v>
      </c>
      <c r="AG1308" s="649">
        <f t="shared" ref="AG1308" si="15072">((AG1309*$H1308)-((AG1309*$H1308*$E1309)+(AG1309*$H1308*$F1309)))</f>
        <v>0</v>
      </c>
      <c r="AH1308" s="649">
        <f>+AH1309*H1308</f>
        <v>4073.5059455474229</v>
      </c>
      <c r="AI1308" s="649">
        <f t="shared" ref="AI1308" si="15073">+AI1309*H1308</f>
        <v>0</v>
      </c>
      <c r="AJ1308" s="649">
        <v>0</v>
      </c>
      <c r="AK1308" s="649">
        <v>0</v>
      </c>
      <c r="AL1308" s="649">
        <v>0</v>
      </c>
      <c r="AM1308" s="649">
        <v>0</v>
      </c>
      <c r="AN1308" s="649">
        <v>0</v>
      </c>
      <c r="AO1308" s="649">
        <v>0</v>
      </c>
      <c r="AP1308" s="649">
        <v>0</v>
      </c>
      <c r="AQ1308" s="649">
        <v>0</v>
      </c>
      <c r="AR1308" s="649">
        <v>0</v>
      </c>
      <c r="AS1308" s="649">
        <v>0</v>
      </c>
      <c r="AT1308" s="649">
        <v>0</v>
      </c>
      <c r="AU1308" s="649">
        <v>0</v>
      </c>
      <c r="AV1308" s="649">
        <v>0</v>
      </c>
      <c r="AW1308" s="613">
        <f t="shared" si="14913"/>
        <v>81470.118910948455</v>
      </c>
      <c r="AX1308" s="645">
        <f t="shared" si="14891"/>
        <v>0</v>
      </c>
      <c r="AY1308" s="656">
        <f t="shared" si="14892"/>
        <v>0</v>
      </c>
      <c r="AZ1308" s="591"/>
    </row>
    <row r="1309" spans="1:52" s="314" customFormat="1">
      <c r="A1309" s="642"/>
      <c r="B1309" s="636"/>
      <c r="C1309" s="636"/>
      <c r="D1309" s="651"/>
      <c r="E1309" s="652">
        <v>0.3</v>
      </c>
      <c r="F1309" s="652">
        <v>0.05</v>
      </c>
      <c r="G1309" s="653"/>
      <c r="H1309" s="640"/>
      <c r="I1309" s="640">
        <f t="shared" si="14808"/>
        <v>1.3499999999999999</v>
      </c>
      <c r="J1309" s="658">
        <v>0</v>
      </c>
      <c r="K1309" s="658">
        <v>0</v>
      </c>
      <c r="L1309" s="658">
        <v>0</v>
      </c>
      <c r="M1309" s="658">
        <v>0</v>
      </c>
      <c r="N1309" s="658">
        <v>0</v>
      </c>
      <c r="O1309" s="658">
        <v>0.3</v>
      </c>
      <c r="P1309" s="658">
        <v>0</v>
      </c>
      <c r="Q1309" s="658">
        <v>0</v>
      </c>
      <c r="R1309" s="658">
        <v>0</v>
      </c>
      <c r="S1309" s="658">
        <v>0</v>
      </c>
      <c r="T1309" s="658">
        <v>0</v>
      </c>
      <c r="U1309" s="658">
        <v>0</v>
      </c>
      <c r="V1309" s="658">
        <v>0</v>
      </c>
      <c r="W1309" s="658">
        <v>0</v>
      </c>
      <c r="X1309" s="658">
        <v>0.03</v>
      </c>
      <c r="Y1309" s="658">
        <v>0.7</v>
      </c>
      <c r="Z1309" s="658">
        <v>0.27</v>
      </c>
      <c r="AA1309" s="658">
        <v>0</v>
      </c>
      <c r="AB1309" s="658">
        <v>0</v>
      </c>
      <c r="AC1309" s="658">
        <v>0</v>
      </c>
      <c r="AD1309" s="658">
        <v>0</v>
      </c>
      <c r="AE1309" s="658">
        <v>0</v>
      </c>
      <c r="AF1309" s="658">
        <v>0</v>
      </c>
      <c r="AG1309" s="658">
        <v>0</v>
      </c>
      <c r="AH1309" s="658">
        <v>0.05</v>
      </c>
      <c r="AI1309" s="658">
        <v>0</v>
      </c>
      <c r="AJ1309" s="658">
        <v>0</v>
      </c>
      <c r="AK1309" s="658">
        <v>0</v>
      </c>
      <c r="AL1309" s="658">
        <v>0</v>
      </c>
      <c r="AM1309" s="658">
        <v>0</v>
      </c>
      <c r="AN1309" s="658">
        <v>0</v>
      </c>
      <c r="AO1309" s="658">
        <v>0</v>
      </c>
      <c r="AP1309" s="658">
        <v>0</v>
      </c>
      <c r="AQ1309" s="658">
        <v>0</v>
      </c>
      <c r="AR1309" s="658">
        <v>0</v>
      </c>
      <c r="AS1309" s="658">
        <v>0</v>
      </c>
      <c r="AT1309" s="658">
        <v>0</v>
      </c>
      <c r="AU1309" s="658">
        <v>0</v>
      </c>
      <c r="AV1309" s="658">
        <v>0</v>
      </c>
      <c r="AW1309" s="613">
        <f t="shared" si="14913"/>
        <v>1.3499999999999999</v>
      </c>
      <c r="AX1309" s="645">
        <f t="shared" si="14891"/>
        <v>1.3499999999999999</v>
      </c>
      <c r="AY1309" s="656" t="e">
        <f t="shared" si="14892"/>
        <v>#DIV/0!</v>
      </c>
      <c r="AZ1309" s="661"/>
    </row>
    <row r="1310" spans="1:52">
      <c r="A1310" s="590"/>
      <c r="B1310" s="646" t="s">
        <v>305</v>
      </c>
      <c r="C1310" s="646" t="s">
        <v>1469</v>
      </c>
      <c r="D1310" s="647" t="s">
        <v>1470</v>
      </c>
      <c r="E1310" s="648"/>
      <c r="F1310" s="648"/>
      <c r="G1310" s="649"/>
      <c r="H1310" s="650">
        <v>81470.118910948455</v>
      </c>
      <c r="I1310" s="650">
        <f t="shared" si="14808"/>
        <v>81470.118910948455</v>
      </c>
      <c r="J1310" s="649">
        <v>0</v>
      </c>
      <c r="K1310" s="649">
        <v>0</v>
      </c>
      <c r="L1310" s="649">
        <v>0</v>
      </c>
      <c r="M1310" s="649">
        <v>0</v>
      </c>
      <c r="N1310" s="649">
        <v>0</v>
      </c>
      <c r="O1310" s="649">
        <f t="shared" ref="O1310" si="15074">+O1311*$H1310</f>
        <v>24441.035673284536</v>
      </c>
      <c r="P1310" s="649">
        <f t="shared" ref="P1310" si="15075">((P1311*$H1310)-((P1311*$H1310*$E1311)+(P1311*$H1310*$F1311)))</f>
        <v>0</v>
      </c>
      <c r="Q1310" s="649">
        <f t="shared" ref="Q1310" si="15076">((Q1311*$H1310)-((Q1311*$H1310*$E1311)+(Q1311*$H1310*$F1311)))</f>
        <v>0</v>
      </c>
      <c r="R1310" s="649">
        <f t="shared" ref="R1310" si="15077">((R1311*$H1310)-((R1311*$H1310*$E1311)+(R1311*$H1310*$F1311)))</f>
        <v>0</v>
      </c>
      <c r="S1310" s="649">
        <f t="shared" ref="S1310" si="15078">((S1311*$H1310)-((S1311*$H1310*$E1311)+(S1311*$H1310*$F1311)))</f>
        <v>0</v>
      </c>
      <c r="T1310" s="649">
        <f t="shared" ref="T1310" si="15079">((T1311*$H1310)-((T1311*$H1310*$E1311)+(T1311*$H1310*$F1311)))</f>
        <v>0</v>
      </c>
      <c r="U1310" s="649">
        <f t="shared" ref="U1310" si="15080">((U1311*$H1310)-((U1311*$H1310*$E1311)+(U1311*$H1310*$F1311)))</f>
        <v>0</v>
      </c>
      <c r="V1310" s="649">
        <f t="shared" ref="V1310" si="15081">((V1311*$H1310)-((V1311*$H1310*$E1311)+(V1311*$H1310*$F1311)))</f>
        <v>0</v>
      </c>
      <c r="W1310" s="649">
        <f t="shared" ref="W1310" si="15082">((W1311*$H1310)-((W1311*$H1310*$E1311)+(W1311*$H1310*$F1311)))</f>
        <v>0</v>
      </c>
      <c r="X1310" s="649">
        <f t="shared" ref="X1310" si="15083">((X1311*$H1310)-((X1311*$H1310*$E1311)+(X1311*$H1310*$F1311)))</f>
        <v>0</v>
      </c>
      <c r="Y1310" s="649">
        <f t="shared" ref="Y1310" si="15084">((Y1311*$H1310)-((Y1311*$H1310*$E1311)+(Y1311*$H1310*$F1311)))</f>
        <v>20652.675143925437</v>
      </c>
      <c r="Z1310" s="649">
        <f t="shared" ref="Z1310" si="15085">((Z1311*$H1310)-((Z1311*$H1310*$E1311)+(Z1311*$H1310*$F1311)))</f>
        <v>32302.902148191064</v>
      </c>
      <c r="AA1310" s="649">
        <f t="shared" ref="AA1310" si="15086">((AA1311*$H1310)-((AA1311*$H1310*$E1311)+(AA1311*$H1310*$F1311)))</f>
        <v>0</v>
      </c>
      <c r="AB1310" s="649">
        <f t="shared" ref="AB1310" si="15087">((AB1311*$H1310)-((AB1311*$H1310*$E1311)+(AB1311*$H1310*$F1311)))</f>
        <v>0</v>
      </c>
      <c r="AC1310" s="649">
        <f t="shared" ref="AC1310" si="15088">((AC1311*$H1310)-((AC1311*$H1310*$E1311)+(AC1311*$H1310*$F1311)))</f>
        <v>0</v>
      </c>
      <c r="AD1310" s="649">
        <f t="shared" ref="AD1310" si="15089">((AD1311*$H1310)-((AD1311*$H1310*$E1311)+(AD1311*$H1310*$F1311)))</f>
        <v>0</v>
      </c>
      <c r="AE1310" s="649">
        <f t="shared" ref="AE1310" si="15090">((AE1311*$H1310)-((AE1311*$H1310*$E1311)+(AE1311*$H1310*$F1311)))</f>
        <v>0</v>
      </c>
      <c r="AF1310" s="649">
        <f t="shared" ref="AF1310" si="15091">((AF1311*$H1310)-((AF1311*$H1310*$E1311)+(AF1311*$H1310*$F1311)))</f>
        <v>0</v>
      </c>
      <c r="AG1310" s="649">
        <f t="shared" ref="AG1310" si="15092">((AG1311*$H1310)-((AG1311*$H1310*$E1311)+(AG1311*$H1310*$F1311)))</f>
        <v>0</v>
      </c>
      <c r="AH1310" s="649">
        <f>+AH1311*H1310</f>
        <v>4073.5059455474229</v>
      </c>
      <c r="AI1310" s="649">
        <f t="shared" ref="AI1310" si="15093">+AI1311*H1310</f>
        <v>0</v>
      </c>
      <c r="AJ1310" s="649">
        <v>0</v>
      </c>
      <c r="AK1310" s="649">
        <v>0</v>
      </c>
      <c r="AL1310" s="649">
        <v>0</v>
      </c>
      <c r="AM1310" s="649">
        <v>0</v>
      </c>
      <c r="AN1310" s="649">
        <v>0</v>
      </c>
      <c r="AO1310" s="649">
        <v>0</v>
      </c>
      <c r="AP1310" s="649">
        <v>0</v>
      </c>
      <c r="AQ1310" s="649">
        <v>0</v>
      </c>
      <c r="AR1310" s="649">
        <v>0</v>
      </c>
      <c r="AS1310" s="649">
        <v>0</v>
      </c>
      <c r="AT1310" s="649">
        <v>0</v>
      </c>
      <c r="AU1310" s="649">
        <v>0</v>
      </c>
      <c r="AV1310" s="649">
        <v>0</v>
      </c>
      <c r="AW1310" s="613">
        <f t="shared" si="14913"/>
        <v>81470.118910948455</v>
      </c>
      <c r="AX1310" s="645">
        <f t="shared" si="14891"/>
        <v>0</v>
      </c>
      <c r="AY1310" s="656">
        <f t="shared" si="14892"/>
        <v>0</v>
      </c>
      <c r="AZ1310" s="591"/>
    </row>
    <row r="1311" spans="1:52" s="314" customFormat="1">
      <c r="A1311" s="642"/>
      <c r="B1311" s="636"/>
      <c r="C1311" s="636"/>
      <c r="D1311" s="651"/>
      <c r="E1311" s="652">
        <v>0.3</v>
      </c>
      <c r="F1311" s="652">
        <v>0.05</v>
      </c>
      <c r="G1311" s="653"/>
      <c r="H1311" s="640"/>
      <c r="I1311" s="640">
        <f t="shared" si="14808"/>
        <v>1.3499999999999999</v>
      </c>
      <c r="J1311" s="658">
        <v>0</v>
      </c>
      <c r="K1311" s="658">
        <v>0</v>
      </c>
      <c r="L1311" s="658">
        <v>0</v>
      </c>
      <c r="M1311" s="658">
        <v>0</v>
      </c>
      <c r="N1311" s="658">
        <v>0</v>
      </c>
      <c r="O1311" s="658">
        <v>0.3</v>
      </c>
      <c r="P1311" s="658">
        <v>0</v>
      </c>
      <c r="Q1311" s="658">
        <v>0</v>
      </c>
      <c r="R1311" s="658">
        <v>0</v>
      </c>
      <c r="S1311" s="658">
        <v>0</v>
      </c>
      <c r="T1311" s="658">
        <v>0</v>
      </c>
      <c r="U1311" s="658">
        <v>0</v>
      </c>
      <c r="V1311" s="658">
        <v>0</v>
      </c>
      <c r="W1311" s="658">
        <v>0</v>
      </c>
      <c r="X1311" s="658">
        <v>0</v>
      </c>
      <c r="Y1311" s="658">
        <v>0.39</v>
      </c>
      <c r="Z1311" s="658">
        <v>0.61</v>
      </c>
      <c r="AA1311" s="658">
        <v>0</v>
      </c>
      <c r="AB1311" s="658">
        <v>0</v>
      </c>
      <c r="AC1311" s="658">
        <v>0</v>
      </c>
      <c r="AD1311" s="658">
        <v>0</v>
      </c>
      <c r="AE1311" s="658">
        <v>0</v>
      </c>
      <c r="AF1311" s="658">
        <v>0</v>
      </c>
      <c r="AG1311" s="658">
        <v>0</v>
      </c>
      <c r="AH1311" s="658">
        <v>0.05</v>
      </c>
      <c r="AI1311" s="658">
        <v>0</v>
      </c>
      <c r="AJ1311" s="658">
        <v>0</v>
      </c>
      <c r="AK1311" s="658">
        <v>0</v>
      </c>
      <c r="AL1311" s="658">
        <v>0</v>
      </c>
      <c r="AM1311" s="658">
        <v>0</v>
      </c>
      <c r="AN1311" s="658">
        <v>0</v>
      </c>
      <c r="AO1311" s="658">
        <v>0</v>
      </c>
      <c r="AP1311" s="658">
        <v>0</v>
      </c>
      <c r="AQ1311" s="658">
        <v>0</v>
      </c>
      <c r="AR1311" s="658">
        <v>0</v>
      </c>
      <c r="AS1311" s="658">
        <v>0</v>
      </c>
      <c r="AT1311" s="658">
        <v>0</v>
      </c>
      <c r="AU1311" s="658">
        <v>0</v>
      </c>
      <c r="AV1311" s="658">
        <v>0</v>
      </c>
      <c r="AW1311" s="613">
        <f t="shared" si="14913"/>
        <v>1.3499999999999999</v>
      </c>
      <c r="AX1311" s="645">
        <f t="shared" si="14891"/>
        <v>1.3499999999999999</v>
      </c>
      <c r="AY1311" s="656" t="e">
        <f t="shared" si="14892"/>
        <v>#DIV/0!</v>
      </c>
      <c r="AZ1311" s="661"/>
    </row>
    <row r="1312" spans="1:52">
      <c r="A1312" s="590"/>
      <c r="B1312" s="646" t="s">
        <v>305</v>
      </c>
      <c r="C1312" s="646" t="s">
        <v>1471</v>
      </c>
      <c r="D1312" s="647" t="s">
        <v>1472</v>
      </c>
      <c r="E1312" s="648"/>
      <c r="F1312" s="648"/>
      <c r="G1312" s="649"/>
      <c r="H1312" s="650">
        <v>81470.118910948455</v>
      </c>
      <c r="I1312" s="650">
        <f t="shared" si="14808"/>
        <v>81470.118910948455</v>
      </c>
      <c r="J1312" s="649">
        <v>0</v>
      </c>
      <c r="K1312" s="649">
        <v>0</v>
      </c>
      <c r="L1312" s="649">
        <v>0</v>
      </c>
      <c r="M1312" s="649">
        <v>0</v>
      </c>
      <c r="N1312" s="649">
        <v>0</v>
      </c>
      <c r="O1312" s="649">
        <f t="shared" ref="O1312" si="15094">+O1313*$H1312</f>
        <v>24441.035673284536</v>
      </c>
      <c r="P1312" s="649">
        <f t="shared" ref="P1312" si="15095">((P1313*$H1312)-((P1313*$H1312*$E1313)+(P1313*$H1312*$F1313)))</f>
        <v>0</v>
      </c>
      <c r="Q1312" s="649">
        <f t="shared" ref="Q1312" si="15096">((Q1313*$H1312)-((Q1313*$H1312*$E1313)+(Q1313*$H1312*$F1313)))</f>
        <v>0</v>
      </c>
      <c r="R1312" s="649">
        <f t="shared" ref="R1312" si="15097">((R1313*$H1312)-((R1313*$H1312*$E1313)+(R1313*$H1312*$F1313)))</f>
        <v>0</v>
      </c>
      <c r="S1312" s="649">
        <f t="shared" ref="S1312" si="15098">((S1313*$H1312)-((S1313*$H1312*$E1313)+(S1313*$H1312*$F1313)))</f>
        <v>0</v>
      </c>
      <c r="T1312" s="649">
        <f t="shared" ref="T1312" si="15099">((T1313*$H1312)-((T1313*$H1312*$E1313)+(T1313*$H1312*$F1313)))</f>
        <v>0</v>
      </c>
      <c r="U1312" s="649">
        <f t="shared" ref="U1312" si="15100">((U1313*$H1312)-((U1313*$H1312*$E1313)+(U1313*$H1312*$F1313)))</f>
        <v>0</v>
      </c>
      <c r="V1312" s="649">
        <f t="shared" ref="V1312" si="15101">((V1313*$H1312)-((V1313*$H1312*$E1313)+(V1313*$H1312*$F1313)))</f>
        <v>0</v>
      </c>
      <c r="W1312" s="649">
        <f t="shared" ref="W1312" si="15102">((W1313*$H1312)-((W1313*$H1312*$E1313)+(W1313*$H1312*$F1313)))</f>
        <v>0</v>
      </c>
      <c r="X1312" s="649">
        <f t="shared" ref="X1312" si="15103">((X1313*$H1312)-((X1313*$H1312*$E1313)+(X1313*$H1312*$F1313)))</f>
        <v>0</v>
      </c>
      <c r="Y1312" s="649">
        <f t="shared" ref="Y1312" si="15104">((Y1313*$H1312)-((Y1313*$H1312*$E1313)+(Y1313*$H1312*$F1313)))</f>
        <v>2647.7788646058252</v>
      </c>
      <c r="Z1312" s="649">
        <f t="shared" ref="Z1312" si="15105">((Z1313*$H1312)-((Z1313*$H1312*$E1313)+(Z1313*$H1312*$F1313)))</f>
        <v>38657.571423245041</v>
      </c>
      <c r="AA1312" s="649">
        <f t="shared" ref="AA1312" si="15106">((AA1313*$H1312)-((AA1313*$H1312*$E1313)+(AA1313*$H1312*$F1313)))</f>
        <v>11650.227004265627</v>
      </c>
      <c r="AB1312" s="649">
        <f t="shared" ref="AB1312" si="15107">((AB1313*$H1312)-((AB1313*$H1312*$E1313)+(AB1313*$H1312*$F1313)))</f>
        <v>0</v>
      </c>
      <c r="AC1312" s="649">
        <f t="shared" ref="AC1312" si="15108">((AC1313*$H1312)-((AC1313*$H1312*$E1313)+(AC1313*$H1312*$F1313)))</f>
        <v>0</v>
      </c>
      <c r="AD1312" s="649">
        <f t="shared" ref="AD1312" si="15109">((AD1313*$H1312)-((AD1313*$H1312*$E1313)+(AD1313*$H1312*$F1313)))</f>
        <v>0</v>
      </c>
      <c r="AE1312" s="649">
        <f t="shared" ref="AE1312" si="15110">((AE1313*$H1312)-((AE1313*$H1312*$E1313)+(AE1313*$H1312*$F1313)))</f>
        <v>0</v>
      </c>
      <c r="AF1312" s="649">
        <f t="shared" ref="AF1312" si="15111">((AF1313*$H1312)-((AF1313*$H1312*$E1313)+(AF1313*$H1312*$F1313)))</f>
        <v>0</v>
      </c>
      <c r="AG1312" s="649">
        <f t="shared" ref="AG1312" si="15112">((AG1313*$H1312)-((AG1313*$H1312*$E1313)+(AG1313*$H1312*$F1313)))</f>
        <v>0</v>
      </c>
      <c r="AH1312" s="649">
        <f>+AH1313*H1312</f>
        <v>4073.5059455474229</v>
      </c>
      <c r="AI1312" s="649">
        <f t="shared" ref="AI1312" si="15113">+AI1313*H1312</f>
        <v>0</v>
      </c>
      <c r="AJ1312" s="649">
        <v>0</v>
      </c>
      <c r="AK1312" s="649">
        <v>0</v>
      </c>
      <c r="AL1312" s="649">
        <v>0</v>
      </c>
      <c r="AM1312" s="649">
        <v>0</v>
      </c>
      <c r="AN1312" s="649">
        <v>0</v>
      </c>
      <c r="AO1312" s="649">
        <v>0</v>
      </c>
      <c r="AP1312" s="649">
        <v>0</v>
      </c>
      <c r="AQ1312" s="649">
        <v>0</v>
      </c>
      <c r="AR1312" s="649">
        <v>0</v>
      </c>
      <c r="AS1312" s="649">
        <v>0</v>
      </c>
      <c r="AT1312" s="649">
        <v>0</v>
      </c>
      <c r="AU1312" s="649">
        <v>0</v>
      </c>
      <c r="AV1312" s="649">
        <v>0</v>
      </c>
      <c r="AW1312" s="613">
        <f t="shared" si="14913"/>
        <v>81470.118910948455</v>
      </c>
      <c r="AX1312" s="645">
        <f t="shared" si="14891"/>
        <v>0</v>
      </c>
      <c r="AY1312" s="656">
        <f t="shared" si="14892"/>
        <v>0</v>
      </c>
      <c r="AZ1312" s="591"/>
    </row>
    <row r="1313" spans="1:52" s="314" customFormat="1">
      <c r="A1313" s="642"/>
      <c r="B1313" s="636"/>
      <c r="C1313" s="636"/>
      <c r="D1313" s="651"/>
      <c r="E1313" s="652">
        <v>0.3</v>
      </c>
      <c r="F1313" s="652">
        <v>0.05</v>
      </c>
      <c r="G1313" s="653"/>
      <c r="H1313" s="640"/>
      <c r="I1313" s="640">
        <f t="shared" si="14808"/>
        <v>1.35</v>
      </c>
      <c r="J1313" s="658">
        <v>0</v>
      </c>
      <c r="K1313" s="658">
        <v>0</v>
      </c>
      <c r="L1313" s="658">
        <v>0</v>
      </c>
      <c r="M1313" s="658">
        <v>0</v>
      </c>
      <c r="N1313" s="658">
        <v>0</v>
      </c>
      <c r="O1313" s="658">
        <v>0.3</v>
      </c>
      <c r="P1313" s="658">
        <v>0</v>
      </c>
      <c r="Q1313" s="658">
        <v>0</v>
      </c>
      <c r="R1313" s="658">
        <v>0</v>
      </c>
      <c r="S1313" s="658">
        <v>0</v>
      </c>
      <c r="T1313" s="658">
        <v>0</v>
      </c>
      <c r="U1313" s="658">
        <v>0</v>
      </c>
      <c r="V1313" s="658">
        <v>0</v>
      </c>
      <c r="W1313" s="658">
        <v>0</v>
      </c>
      <c r="X1313" s="658">
        <v>0</v>
      </c>
      <c r="Y1313" s="658">
        <v>0.05</v>
      </c>
      <c r="Z1313" s="658">
        <v>0.73</v>
      </c>
      <c r="AA1313" s="658">
        <v>0.21999999999999997</v>
      </c>
      <c r="AB1313" s="658">
        <v>0</v>
      </c>
      <c r="AC1313" s="658">
        <v>0</v>
      </c>
      <c r="AD1313" s="658">
        <v>0</v>
      </c>
      <c r="AE1313" s="658">
        <v>0</v>
      </c>
      <c r="AF1313" s="658">
        <v>0</v>
      </c>
      <c r="AG1313" s="658">
        <v>0</v>
      </c>
      <c r="AH1313" s="658">
        <v>0.05</v>
      </c>
      <c r="AI1313" s="658">
        <v>0</v>
      </c>
      <c r="AJ1313" s="658">
        <v>0</v>
      </c>
      <c r="AK1313" s="658">
        <v>0</v>
      </c>
      <c r="AL1313" s="658">
        <v>0</v>
      </c>
      <c r="AM1313" s="658">
        <v>0</v>
      </c>
      <c r="AN1313" s="658">
        <v>0</v>
      </c>
      <c r="AO1313" s="658">
        <v>0</v>
      </c>
      <c r="AP1313" s="658">
        <v>0</v>
      </c>
      <c r="AQ1313" s="658">
        <v>0</v>
      </c>
      <c r="AR1313" s="658">
        <v>0</v>
      </c>
      <c r="AS1313" s="658">
        <v>0</v>
      </c>
      <c r="AT1313" s="658">
        <v>0</v>
      </c>
      <c r="AU1313" s="658">
        <v>0</v>
      </c>
      <c r="AV1313" s="658">
        <v>0</v>
      </c>
      <c r="AW1313" s="613">
        <f t="shared" si="14913"/>
        <v>1.35</v>
      </c>
      <c r="AX1313" s="645">
        <f t="shared" si="14891"/>
        <v>1.35</v>
      </c>
      <c r="AY1313" s="656" t="e">
        <f t="shared" si="14892"/>
        <v>#DIV/0!</v>
      </c>
      <c r="AZ1313" s="661"/>
    </row>
    <row r="1314" spans="1:52">
      <c r="A1314" s="590"/>
      <c r="B1314" s="646" t="s">
        <v>305</v>
      </c>
      <c r="C1314" s="646" t="s">
        <v>1473</v>
      </c>
      <c r="D1314" s="647" t="s">
        <v>1474</v>
      </c>
      <c r="E1314" s="648"/>
      <c r="F1314" s="648"/>
      <c r="G1314" s="649"/>
      <c r="H1314" s="650">
        <v>81470.118910948455</v>
      </c>
      <c r="I1314" s="650">
        <f t="shared" si="14808"/>
        <v>81470.118910948455</v>
      </c>
      <c r="J1314" s="649">
        <v>0</v>
      </c>
      <c r="K1314" s="649">
        <v>0</v>
      </c>
      <c r="L1314" s="649">
        <v>0</v>
      </c>
      <c r="M1314" s="649">
        <v>0</v>
      </c>
      <c r="N1314" s="649">
        <v>0</v>
      </c>
      <c r="O1314" s="649">
        <f t="shared" ref="O1314" si="15114">+O1315*$H1314</f>
        <v>24441.035673284536</v>
      </c>
      <c r="P1314" s="649">
        <f t="shared" ref="P1314" si="15115">((P1315*$H1314)-((P1315*$H1314*$E1315)+(P1315*$H1314*$F1315)))</f>
        <v>0</v>
      </c>
      <c r="Q1314" s="649">
        <f t="shared" ref="Q1314" si="15116">((Q1315*$H1314)-((Q1315*$H1314*$E1315)+(Q1315*$H1314*$F1315)))</f>
        <v>0</v>
      </c>
      <c r="R1314" s="649">
        <f t="shared" ref="R1314" si="15117">((R1315*$H1314)-((R1315*$H1314*$E1315)+(R1315*$H1314*$F1315)))</f>
        <v>0</v>
      </c>
      <c r="S1314" s="649">
        <f t="shared" ref="S1314" si="15118">((S1315*$H1314)-((S1315*$H1314*$E1315)+(S1315*$H1314*$F1315)))</f>
        <v>0</v>
      </c>
      <c r="T1314" s="649">
        <f t="shared" ref="T1314" si="15119">((T1315*$H1314)-((T1315*$H1314*$E1315)+(T1315*$H1314*$F1315)))</f>
        <v>0</v>
      </c>
      <c r="U1314" s="649">
        <f t="shared" ref="U1314" si="15120">((U1315*$H1314)-((U1315*$H1314*$E1315)+(U1315*$H1314*$F1315)))</f>
        <v>0</v>
      </c>
      <c r="V1314" s="649">
        <f t="shared" ref="V1314" si="15121">((V1315*$H1314)-((V1315*$H1314*$E1315)+(V1315*$H1314*$F1315)))</f>
        <v>0</v>
      </c>
      <c r="W1314" s="649">
        <f t="shared" ref="W1314" si="15122">((W1315*$H1314)-((W1315*$H1314*$E1315)+(W1315*$H1314*$F1315)))</f>
        <v>0</v>
      </c>
      <c r="X1314" s="649">
        <f t="shared" ref="X1314" si="15123">((X1315*$H1314)-((X1315*$H1314*$E1315)+(X1315*$H1314*$F1315)))</f>
        <v>0</v>
      </c>
      <c r="Y1314" s="649">
        <f t="shared" ref="Y1314" si="15124">((Y1315*$H1314)-((Y1315*$H1314*$E1315)+(Y1315*$H1314*$F1315)))</f>
        <v>0</v>
      </c>
      <c r="Z1314" s="649">
        <f t="shared" ref="Z1314" si="15125">((Z1315*$H1314)-((Z1315*$H1314*$E1315)+(Z1315*$H1314*$F1315)))</f>
        <v>22770.89823561009</v>
      </c>
      <c r="AA1314" s="649">
        <f t="shared" ref="AA1314" si="15126">((AA1315*$H1314)-((AA1315*$H1314*$E1315)+(AA1315*$H1314*$F1315)))</f>
        <v>30184.679056506404</v>
      </c>
      <c r="AB1314" s="649">
        <f t="shared" ref="AB1314" si="15127">((AB1315*$H1314)-((AB1315*$H1314*$E1315)+(AB1315*$H1314*$F1315)))</f>
        <v>0</v>
      </c>
      <c r="AC1314" s="649">
        <f t="shared" ref="AC1314" si="15128">((AC1315*$H1314)-((AC1315*$H1314*$E1315)+(AC1315*$H1314*$F1315)))</f>
        <v>0</v>
      </c>
      <c r="AD1314" s="649">
        <f t="shared" ref="AD1314" si="15129">((AD1315*$H1314)-((AD1315*$H1314*$E1315)+(AD1315*$H1314*$F1315)))</f>
        <v>0</v>
      </c>
      <c r="AE1314" s="649">
        <f t="shared" ref="AE1314" si="15130">((AE1315*$H1314)-((AE1315*$H1314*$E1315)+(AE1315*$H1314*$F1315)))</f>
        <v>0</v>
      </c>
      <c r="AF1314" s="649">
        <f t="shared" ref="AF1314" si="15131">((AF1315*$H1314)-((AF1315*$H1314*$E1315)+(AF1315*$H1314*$F1315)))</f>
        <v>0</v>
      </c>
      <c r="AG1314" s="649">
        <f t="shared" ref="AG1314" si="15132">((AG1315*$H1314)-((AG1315*$H1314*$E1315)+(AG1315*$H1314*$F1315)))</f>
        <v>0</v>
      </c>
      <c r="AH1314" s="649">
        <f>+AH1315*H1314</f>
        <v>4073.5059455474229</v>
      </c>
      <c r="AI1314" s="649">
        <f t="shared" ref="AI1314" si="15133">+AI1315*H1314</f>
        <v>0</v>
      </c>
      <c r="AJ1314" s="649">
        <v>0</v>
      </c>
      <c r="AK1314" s="649">
        <v>0</v>
      </c>
      <c r="AL1314" s="649">
        <v>0</v>
      </c>
      <c r="AM1314" s="649">
        <v>0</v>
      </c>
      <c r="AN1314" s="649">
        <v>0</v>
      </c>
      <c r="AO1314" s="649">
        <v>0</v>
      </c>
      <c r="AP1314" s="649">
        <v>0</v>
      </c>
      <c r="AQ1314" s="649">
        <v>0</v>
      </c>
      <c r="AR1314" s="649">
        <v>0</v>
      </c>
      <c r="AS1314" s="649">
        <v>0</v>
      </c>
      <c r="AT1314" s="649">
        <v>0</v>
      </c>
      <c r="AU1314" s="649">
        <v>0</v>
      </c>
      <c r="AV1314" s="649">
        <v>0</v>
      </c>
      <c r="AW1314" s="613">
        <f t="shared" si="14913"/>
        <v>81470.118910948455</v>
      </c>
      <c r="AX1314" s="645">
        <f t="shared" si="14891"/>
        <v>0</v>
      </c>
      <c r="AY1314" s="656">
        <f t="shared" si="14892"/>
        <v>0</v>
      </c>
      <c r="AZ1314" s="591"/>
    </row>
    <row r="1315" spans="1:52" s="314" customFormat="1">
      <c r="A1315" s="642"/>
      <c r="B1315" s="636"/>
      <c r="C1315" s="636"/>
      <c r="D1315" s="651"/>
      <c r="E1315" s="652">
        <v>0.3</v>
      </c>
      <c r="F1315" s="652">
        <v>0.05</v>
      </c>
      <c r="G1315" s="653"/>
      <c r="H1315" s="640"/>
      <c r="I1315" s="640">
        <f t="shared" si="14808"/>
        <v>1.35</v>
      </c>
      <c r="J1315" s="658">
        <v>0</v>
      </c>
      <c r="K1315" s="658">
        <v>0</v>
      </c>
      <c r="L1315" s="658">
        <v>0</v>
      </c>
      <c r="M1315" s="658">
        <v>0</v>
      </c>
      <c r="N1315" s="658">
        <v>0</v>
      </c>
      <c r="O1315" s="658">
        <v>0.3</v>
      </c>
      <c r="P1315" s="658">
        <v>0</v>
      </c>
      <c r="Q1315" s="658">
        <v>0</v>
      </c>
      <c r="R1315" s="658">
        <v>0</v>
      </c>
      <c r="S1315" s="658">
        <v>0</v>
      </c>
      <c r="T1315" s="658">
        <v>0</v>
      </c>
      <c r="U1315" s="658">
        <v>0</v>
      </c>
      <c r="V1315" s="658">
        <v>0</v>
      </c>
      <c r="W1315" s="658">
        <v>0</v>
      </c>
      <c r="X1315" s="658">
        <v>0</v>
      </c>
      <c r="Y1315" s="658">
        <v>0</v>
      </c>
      <c r="Z1315" s="658">
        <v>0.43</v>
      </c>
      <c r="AA1315" s="658">
        <v>0.57000000000000006</v>
      </c>
      <c r="AB1315" s="658">
        <v>0</v>
      </c>
      <c r="AC1315" s="658">
        <v>0</v>
      </c>
      <c r="AD1315" s="658">
        <v>0</v>
      </c>
      <c r="AE1315" s="658">
        <v>0</v>
      </c>
      <c r="AF1315" s="658">
        <v>0</v>
      </c>
      <c r="AG1315" s="658">
        <v>0</v>
      </c>
      <c r="AH1315" s="658">
        <v>0.05</v>
      </c>
      <c r="AI1315" s="658">
        <v>0</v>
      </c>
      <c r="AJ1315" s="658">
        <v>0</v>
      </c>
      <c r="AK1315" s="658">
        <v>0</v>
      </c>
      <c r="AL1315" s="658">
        <v>0</v>
      </c>
      <c r="AM1315" s="658">
        <v>0</v>
      </c>
      <c r="AN1315" s="658">
        <v>0</v>
      </c>
      <c r="AO1315" s="658">
        <v>0</v>
      </c>
      <c r="AP1315" s="658">
        <v>0</v>
      </c>
      <c r="AQ1315" s="658">
        <v>0</v>
      </c>
      <c r="AR1315" s="658">
        <v>0</v>
      </c>
      <c r="AS1315" s="658">
        <v>0</v>
      </c>
      <c r="AT1315" s="658">
        <v>0</v>
      </c>
      <c r="AU1315" s="658">
        <v>0</v>
      </c>
      <c r="AV1315" s="658">
        <v>0</v>
      </c>
      <c r="AW1315" s="613">
        <f t="shared" si="14913"/>
        <v>1.35</v>
      </c>
      <c r="AX1315" s="645">
        <f t="shared" si="14891"/>
        <v>1.35</v>
      </c>
      <c r="AY1315" s="656" t="e">
        <f t="shared" si="14892"/>
        <v>#DIV/0!</v>
      </c>
      <c r="AZ1315" s="661"/>
    </row>
    <row r="1316" spans="1:52">
      <c r="A1316" s="590"/>
      <c r="B1316" s="646" t="s">
        <v>305</v>
      </c>
      <c r="C1316" s="646" t="s">
        <v>1475</v>
      </c>
      <c r="D1316" s="647" t="s">
        <v>1476</v>
      </c>
      <c r="E1316" s="648"/>
      <c r="F1316" s="648"/>
      <c r="G1316" s="649"/>
      <c r="H1316" s="650">
        <v>55428.014302186355</v>
      </c>
      <c r="I1316" s="650">
        <f t="shared" si="14808"/>
        <v>55428.014302186355</v>
      </c>
      <c r="J1316" s="649">
        <v>0</v>
      </c>
      <c r="K1316" s="649">
        <v>0</v>
      </c>
      <c r="L1316" s="649">
        <v>0</v>
      </c>
      <c r="M1316" s="649">
        <v>0</v>
      </c>
      <c r="N1316" s="649">
        <v>0</v>
      </c>
      <c r="O1316" s="649">
        <f t="shared" ref="O1316" si="15134">+O1317*$H1316</f>
        <v>16628.404290655904</v>
      </c>
      <c r="P1316" s="649">
        <f t="shared" ref="P1316" si="15135">((P1317*$H1316)-((P1317*$H1316*$E1317)+(P1317*$H1316*$F1317)))</f>
        <v>0</v>
      </c>
      <c r="Q1316" s="649">
        <f t="shared" ref="Q1316" si="15136">((Q1317*$H1316)-((Q1317*$H1316*$E1317)+(Q1317*$H1316*$F1317)))</f>
        <v>0</v>
      </c>
      <c r="R1316" s="649">
        <f t="shared" ref="R1316" si="15137">((R1317*$H1316)-((R1317*$H1316*$E1317)+(R1317*$H1316*$F1317)))</f>
        <v>0</v>
      </c>
      <c r="S1316" s="649">
        <f t="shared" ref="S1316" si="15138">((S1317*$H1316)-((S1317*$H1316*$E1317)+(S1317*$H1316*$F1317)))</f>
        <v>0</v>
      </c>
      <c r="T1316" s="649">
        <f t="shared" ref="T1316" si="15139">((T1317*$H1316)-((T1317*$H1316*$E1317)+(T1317*$H1316*$F1317)))</f>
        <v>0</v>
      </c>
      <c r="U1316" s="649">
        <f t="shared" ref="U1316" si="15140">((U1317*$H1316)-((U1317*$H1316*$E1317)+(U1317*$H1316*$F1317)))</f>
        <v>0</v>
      </c>
      <c r="V1316" s="649">
        <f t="shared" ref="V1316" si="15141">((V1317*$H1316)-((V1317*$H1316*$E1317)+(V1317*$H1316*$F1317)))</f>
        <v>0</v>
      </c>
      <c r="W1316" s="649">
        <f t="shared" ref="W1316" si="15142">((W1317*$H1316)-((W1317*$H1316*$E1317)+(W1317*$H1316*$F1317)))</f>
        <v>0</v>
      </c>
      <c r="X1316" s="649">
        <f t="shared" ref="X1316" si="15143">((X1317*$H1316)-((X1317*$H1316*$E1317)+(X1317*$H1316*$F1317)))</f>
        <v>0</v>
      </c>
      <c r="Y1316" s="649">
        <f t="shared" ref="Y1316" si="15144">((Y1317*$H1316)-((Y1317*$H1316*$E1317)+(Y1317*$H1316*$F1317)))</f>
        <v>0</v>
      </c>
      <c r="Z1316" s="649">
        <f t="shared" ref="Z1316" si="15145">((Z1317*$H1316)-((Z1317*$H1316*$E1317)+(Z1317*$H1316*$F1317)))</f>
        <v>3242.5388366779016</v>
      </c>
      <c r="AA1316" s="649">
        <f t="shared" ref="AA1316" si="15146">((AA1317*$H1316)-((AA1317*$H1316*$E1317)+(AA1317*$H1316*$F1317)))</f>
        <v>23778.618135637946</v>
      </c>
      <c r="AB1316" s="649">
        <f t="shared" ref="AB1316" si="15147">((AB1317*$H1316)-((AB1317*$H1316*$E1317)+(AB1317*$H1316*$F1317)))</f>
        <v>9007.0523241052833</v>
      </c>
      <c r="AC1316" s="649">
        <f t="shared" ref="AC1316" si="15148">((AC1317*$H1316)-((AC1317*$H1316*$E1317)+(AC1317*$H1316*$F1317)))</f>
        <v>0</v>
      </c>
      <c r="AD1316" s="649">
        <f t="shared" ref="AD1316" si="15149">((AD1317*$H1316)-((AD1317*$H1316*$E1317)+(AD1317*$H1316*$F1317)))</f>
        <v>0</v>
      </c>
      <c r="AE1316" s="649">
        <f t="shared" ref="AE1316" si="15150">((AE1317*$H1316)-((AE1317*$H1316*$E1317)+(AE1317*$H1316*$F1317)))</f>
        <v>0</v>
      </c>
      <c r="AF1316" s="649">
        <f t="shared" ref="AF1316" si="15151">((AF1317*$H1316)-((AF1317*$H1316*$E1317)+(AF1317*$H1316*$F1317)))</f>
        <v>0</v>
      </c>
      <c r="AG1316" s="649">
        <f t="shared" ref="AG1316" si="15152">((AG1317*$H1316)-((AG1317*$H1316*$E1317)+(AG1317*$H1316*$F1317)))</f>
        <v>0</v>
      </c>
      <c r="AH1316" s="649">
        <f>+AH1317*H1316</f>
        <v>2771.4007151093178</v>
      </c>
      <c r="AI1316" s="649">
        <f t="shared" ref="AI1316" si="15153">+AI1317*H1316</f>
        <v>0</v>
      </c>
      <c r="AJ1316" s="649">
        <v>0</v>
      </c>
      <c r="AK1316" s="649">
        <v>0</v>
      </c>
      <c r="AL1316" s="649">
        <v>0</v>
      </c>
      <c r="AM1316" s="649">
        <v>0</v>
      </c>
      <c r="AN1316" s="649">
        <v>0</v>
      </c>
      <c r="AO1316" s="649">
        <v>0</v>
      </c>
      <c r="AP1316" s="649">
        <v>0</v>
      </c>
      <c r="AQ1316" s="649">
        <v>0</v>
      </c>
      <c r="AR1316" s="649">
        <v>0</v>
      </c>
      <c r="AS1316" s="649">
        <v>0</v>
      </c>
      <c r="AT1316" s="649">
        <v>0</v>
      </c>
      <c r="AU1316" s="649">
        <v>0</v>
      </c>
      <c r="AV1316" s="649">
        <v>0</v>
      </c>
      <c r="AW1316" s="613">
        <f t="shared" si="14913"/>
        <v>55428.014302186355</v>
      </c>
      <c r="AX1316" s="645">
        <f t="shared" si="14891"/>
        <v>0</v>
      </c>
      <c r="AY1316" s="656">
        <f t="shared" si="14892"/>
        <v>0</v>
      </c>
      <c r="AZ1316" s="591"/>
    </row>
    <row r="1317" spans="1:52" s="314" customFormat="1">
      <c r="A1317" s="642"/>
      <c r="B1317" s="636"/>
      <c r="C1317" s="636"/>
      <c r="D1317" s="651"/>
      <c r="E1317" s="652">
        <v>0.3</v>
      </c>
      <c r="F1317" s="652">
        <v>0.05</v>
      </c>
      <c r="G1317" s="653"/>
      <c r="H1317" s="640"/>
      <c r="I1317" s="640">
        <f t="shared" si="14808"/>
        <v>1.35</v>
      </c>
      <c r="J1317" s="658">
        <v>0</v>
      </c>
      <c r="K1317" s="658">
        <v>0</v>
      </c>
      <c r="L1317" s="658">
        <v>0</v>
      </c>
      <c r="M1317" s="658">
        <v>0</v>
      </c>
      <c r="N1317" s="658">
        <v>0</v>
      </c>
      <c r="O1317" s="658">
        <v>0.3</v>
      </c>
      <c r="P1317" s="658">
        <v>0</v>
      </c>
      <c r="Q1317" s="658">
        <v>0</v>
      </c>
      <c r="R1317" s="658">
        <v>0</v>
      </c>
      <c r="S1317" s="658">
        <v>0</v>
      </c>
      <c r="T1317" s="658">
        <v>0</v>
      </c>
      <c r="U1317" s="658">
        <v>0</v>
      </c>
      <c r="V1317" s="658">
        <v>0</v>
      </c>
      <c r="W1317" s="658">
        <v>0</v>
      </c>
      <c r="X1317" s="658">
        <v>0</v>
      </c>
      <c r="Y1317" s="658">
        <v>0</v>
      </c>
      <c r="Z1317" s="658">
        <v>0.09</v>
      </c>
      <c r="AA1317" s="658">
        <v>0.66</v>
      </c>
      <c r="AB1317" s="658">
        <v>0.25</v>
      </c>
      <c r="AC1317" s="658">
        <v>0</v>
      </c>
      <c r="AD1317" s="658">
        <v>0</v>
      </c>
      <c r="AE1317" s="658">
        <v>0</v>
      </c>
      <c r="AF1317" s="658">
        <v>0</v>
      </c>
      <c r="AG1317" s="658">
        <v>0</v>
      </c>
      <c r="AH1317" s="658">
        <v>0.05</v>
      </c>
      <c r="AI1317" s="658">
        <v>0</v>
      </c>
      <c r="AJ1317" s="658">
        <v>0</v>
      </c>
      <c r="AK1317" s="658">
        <v>0</v>
      </c>
      <c r="AL1317" s="658">
        <v>0</v>
      </c>
      <c r="AM1317" s="658">
        <v>0</v>
      </c>
      <c r="AN1317" s="658">
        <v>0</v>
      </c>
      <c r="AO1317" s="658">
        <v>0</v>
      </c>
      <c r="AP1317" s="658">
        <v>0</v>
      </c>
      <c r="AQ1317" s="658">
        <v>0</v>
      </c>
      <c r="AR1317" s="658">
        <v>0</v>
      </c>
      <c r="AS1317" s="658">
        <v>0</v>
      </c>
      <c r="AT1317" s="658">
        <v>0</v>
      </c>
      <c r="AU1317" s="658">
        <v>0</v>
      </c>
      <c r="AV1317" s="658">
        <v>0</v>
      </c>
      <c r="AW1317" s="613">
        <f t="shared" si="14913"/>
        <v>1.35</v>
      </c>
      <c r="AX1317" s="645">
        <f t="shared" si="14891"/>
        <v>1.35</v>
      </c>
      <c r="AY1317" s="656" t="e">
        <f t="shared" si="14892"/>
        <v>#DIV/0!</v>
      </c>
      <c r="AZ1317" s="661"/>
    </row>
    <row r="1318" spans="1:52">
      <c r="A1318" s="590"/>
      <c r="B1318" s="646" t="s">
        <v>305</v>
      </c>
      <c r="C1318" s="646" t="s">
        <v>1477</v>
      </c>
      <c r="D1318" s="647" t="s">
        <v>1478</v>
      </c>
      <c r="E1318" s="648"/>
      <c r="F1318" s="648"/>
      <c r="G1318" s="649"/>
      <c r="H1318" s="650">
        <v>55428.014302186355</v>
      </c>
      <c r="I1318" s="650">
        <f t="shared" si="14808"/>
        <v>55428.014302186355</v>
      </c>
      <c r="J1318" s="649">
        <v>0</v>
      </c>
      <c r="K1318" s="649">
        <v>0</v>
      </c>
      <c r="L1318" s="649">
        <v>0</v>
      </c>
      <c r="M1318" s="649">
        <v>0</v>
      </c>
      <c r="N1318" s="649">
        <v>0</v>
      </c>
      <c r="O1318" s="649">
        <f t="shared" ref="O1318" si="15154">+O1319*$H1318</f>
        <v>16628.404290655904</v>
      </c>
      <c r="P1318" s="649">
        <f t="shared" ref="P1318" si="15155">((P1319*$H1318)-((P1319*$H1318*$E1319)+(P1319*$H1318*$F1319)))</f>
        <v>0</v>
      </c>
      <c r="Q1318" s="649">
        <f t="shared" ref="Q1318" si="15156">((Q1319*$H1318)-((Q1319*$H1318*$E1319)+(Q1319*$H1318*$F1319)))</f>
        <v>0</v>
      </c>
      <c r="R1318" s="649">
        <f t="shared" ref="R1318" si="15157">((R1319*$H1318)-((R1319*$H1318*$E1319)+(R1319*$H1318*$F1319)))</f>
        <v>0</v>
      </c>
      <c r="S1318" s="649">
        <f t="shared" ref="S1318" si="15158">((S1319*$H1318)-((S1319*$H1318*$E1319)+(S1319*$H1318*$F1319)))</f>
        <v>0</v>
      </c>
      <c r="T1318" s="649">
        <f t="shared" ref="T1318" si="15159">((T1319*$H1318)-((T1319*$H1318*$E1319)+(T1319*$H1318*$F1319)))</f>
        <v>0</v>
      </c>
      <c r="U1318" s="649">
        <f t="shared" ref="U1318" si="15160">((U1319*$H1318)-((U1319*$H1318*$E1319)+(U1319*$H1318*$F1319)))</f>
        <v>0</v>
      </c>
      <c r="V1318" s="649">
        <f t="shared" ref="V1318" si="15161">((V1319*$H1318)-((V1319*$H1318*$E1319)+(V1319*$H1318*$F1319)))</f>
        <v>0</v>
      </c>
      <c r="W1318" s="649">
        <f t="shared" ref="W1318" si="15162">((W1319*$H1318)-((W1319*$H1318*$E1319)+(W1319*$H1318*$F1319)))</f>
        <v>0</v>
      </c>
      <c r="X1318" s="649">
        <f t="shared" ref="X1318" si="15163">((X1319*$H1318)-((X1319*$H1318*$E1319)+(X1319*$H1318*$F1319)))</f>
        <v>0</v>
      </c>
      <c r="Y1318" s="649">
        <f t="shared" ref="Y1318" si="15164">((Y1319*$H1318)-((Y1319*$H1318*$E1319)+(Y1319*$H1318*$F1319)))</f>
        <v>0</v>
      </c>
      <c r="Z1318" s="649">
        <f t="shared" ref="Z1318" si="15165">((Z1319*$H1318)-((Z1319*$H1318*$E1319)+(Z1319*$H1318*$F1319)))</f>
        <v>0</v>
      </c>
      <c r="AA1318" s="649">
        <f t="shared" ref="AA1318" si="15166">((AA1319*$H1318)-((AA1319*$H1318*$E1319)+(AA1319*$H1318*$F1319)))</f>
        <v>14771.565811532662</v>
      </c>
      <c r="AB1318" s="649">
        <f t="shared" ref="AB1318" si="15167">((AB1319*$H1318)-((AB1319*$H1318*$E1319)+(AB1319*$H1318*$F1319)))</f>
        <v>21256.643484888471</v>
      </c>
      <c r="AC1318" s="649">
        <f t="shared" ref="AC1318" si="15168">((AC1319*$H1318)-((AC1319*$H1318*$E1319)+(AC1319*$H1318*$F1319)))</f>
        <v>0</v>
      </c>
      <c r="AD1318" s="649">
        <f t="shared" ref="AD1318" si="15169">((AD1319*$H1318)-((AD1319*$H1318*$E1319)+(AD1319*$H1318*$F1319)))</f>
        <v>0</v>
      </c>
      <c r="AE1318" s="649">
        <f t="shared" ref="AE1318" si="15170">((AE1319*$H1318)-((AE1319*$H1318*$E1319)+(AE1319*$H1318*$F1319)))</f>
        <v>0</v>
      </c>
      <c r="AF1318" s="649">
        <f t="shared" ref="AF1318" si="15171">((AF1319*$H1318)-((AF1319*$H1318*$E1319)+(AF1319*$H1318*$F1319)))</f>
        <v>0</v>
      </c>
      <c r="AG1318" s="649">
        <f t="shared" ref="AG1318" si="15172">((AG1319*$H1318)-((AG1319*$H1318*$E1319)+(AG1319*$H1318*$F1319)))</f>
        <v>0</v>
      </c>
      <c r="AH1318" s="649">
        <f>+AH1319*H1318</f>
        <v>2771.4007151093178</v>
      </c>
      <c r="AI1318" s="649">
        <f t="shared" ref="AI1318" si="15173">+AI1319*H1318</f>
        <v>0</v>
      </c>
      <c r="AJ1318" s="649">
        <v>0</v>
      </c>
      <c r="AK1318" s="649">
        <v>0</v>
      </c>
      <c r="AL1318" s="649">
        <v>0</v>
      </c>
      <c r="AM1318" s="649">
        <v>0</v>
      </c>
      <c r="AN1318" s="649">
        <v>0</v>
      </c>
      <c r="AO1318" s="649">
        <v>0</v>
      </c>
      <c r="AP1318" s="649">
        <v>0</v>
      </c>
      <c r="AQ1318" s="649">
        <v>0</v>
      </c>
      <c r="AR1318" s="649">
        <v>0</v>
      </c>
      <c r="AS1318" s="649">
        <v>0</v>
      </c>
      <c r="AT1318" s="649">
        <v>0</v>
      </c>
      <c r="AU1318" s="649">
        <v>0</v>
      </c>
      <c r="AV1318" s="649">
        <v>0</v>
      </c>
      <c r="AW1318" s="613">
        <f t="shared" si="14913"/>
        <v>55428.014302186355</v>
      </c>
      <c r="AX1318" s="645">
        <f t="shared" si="14891"/>
        <v>0</v>
      </c>
      <c r="AY1318" s="656">
        <f t="shared" si="14892"/>
        <v>0</v>
      </c>
      <c r="AZ1318" s="591"/>
    </row>
    <row r="1319" spans="1:52" s="314" customFormat="1">
      <c r="A1319" s="642"/>
      <c r="B1319" s="636"/>
      <c r="C1319" s="636"/>
      <c r="D1319" s="651"/>
      <c r="E1319" s="652">
        <v>0.3</v>
      </c>
      <c r="F1319" s="652">
        <v>0.05</v>
      </c>
      <c r="G1319" s="653"/>
      <c r="H1319" s="640"/>
      <c r="I1319" s="640">
        <f t="shared" si="14808"/>
        <v>1.35</v>
      </c>
      <c r="J1319" s="658">
        <v>0</v>
      </c>
      <c r="K1319" s="658">
        <v>0</v>
      </c>
      <c r="L1319" s="658">
        <v>0</v>
      </c>
      <c r="M1319" s="658">
        <v>0</v>
      </c>
      <c r="N1319" s="658">
        <v>0</v>
      </c>
      <c r="O1319" s="658">
        <v>0.3</v>
      </c>
      <c r="P1319" s="658">
        <v>0</v>
      </c>
      <c r="Q1319" s="658">
        <v>0</v>
      </c>
      <c r="R1319" s="658">
        <v>0</v>
      </c>
      <c r="S1319" s="658">
        <v>0</v>
      </c>
      <c r="T1319" s="658">
        <v>0</v>
      </c>
      <c r="U1319" s="658">
        <v>0</v>
      </c>
      <c r="V1319" s="658">
        <v>0</v>
      </c>
      <c r="W1319" s="658">
        <v>0</v>
      </c>
      <c r="X1319" s="658">
        <v>0</v>
      </c>
      <c r="Y1319" s="658">
        <v>0</v>
      </c>
      <c r="Z1319" s="658">
        <v>0</v>
      </c>
      <c r="AA1319" s="658">
        <v>0.41</v>
      </c>
      <c r="AB1319" s="658">
        <v>0.59000000000000008</v>
      </c>
      <c r="AC1319" s="658">
        <v>0</v>
      </c>
      <c r="AD1319" s="658">
        <v>0</v>
      </c>
      <c r="AE1319" s="658">
        <v>0</v>
      </c>
      <c r="AF1319" s="658">
        <v>0</v>
      </c>
      <c r="AG1319" s="658">
        <v>0</v>
      </c>
      <c r="AH1319" s="658">
        <v>0.05</v>
      </c>
      <c r="AI1319" s="658">
        <v>0</v>
      </c>
      <c r="AJ1319" s="658">
        <v>0</v>
      </c>
      <c r="AK1319" s="658">
        <v>0</v>
      </c>
      <c r="AL1319" s="658">
        <v>0</v>
      </c>
      <c r="AM1319" s="658">
        <v>0</v>
      </c>
      <c r="AN1319" s="658">
        <v>0</v>
      </c>
      <c r="AO1319" s="658">
        <v>0</v>
      </c>
      <c r="AP1319" s="658">
        <v>0</v>
      </c>
      <c r="AQ1319" s="658">
        <v>0</v>
      </c>
      <c r="AR1319" s="658">
        <v>0</v>
      </c>
      <c r="AS1319" s="658">
        <v>0</v>
      </c>
      <c r="AT1319" s="658">
        <v>0</v>
      </c>
      <c r="AU1319" s="658">
        <v>0</v>
      </c>
      <c r="AV1319" s="658">
        <v>0</v>
      </c>
      <c r="AW1319" s="613">
        <f t="shared" si="14913"/>
        <v>1.35</v>
      </c>
      <c r="AX1319" s="645">
        <f t="shared" si="14891"/>
        <v>1.35</v>
      </c>
      <c r="AY1319" s="656" t="e">
        <f t="shared" si="14892"/>
        <v>#DIV/0!</v>
      </c>
      <c r="AZ1319" s="661"/>
    </row>
    <row r="1320" spans="1:52">
      <c r="A1320" s="590"/>
      <c r="B1320" s="646" t="s">
        <v>305</v>
      </c>
      <c r="C1320" s="646" t="s">
        <v>1479</v>
      </c>
      <c r="D1320" s="647" t="s">
        <v>1480</v>
      </c>
      <c r="E1320" s="648"/>
      <c r="F1320" s="648"/>
      <c r="G1320" s="649"/>
      <c r="H1320" s="650">
        <v>55428.014302186355</v>
      </c>
      <c r="I1320" s="650">
        <f t="shared" si="14808"/>
        <v>55428.014302186355</v>
      </c>
      <c r="J1320" s="649">
        <v>0</v>
      </c>
      <c r="K1320" s="649">
        <v>0</v>
      </c>
      <c r="L1320" s="649">
        <v>0</v>
      </c>
      <c r="M1320" s="649">
        <v>0</v>
      </c>
      <c r="N1320" s="649">
        <v>0</v>
      </c>
      <c r="O1320" s="649">
        <f t="shared" ref="O1320" si="15174">+O1321*$H1320</f>
        <v>16628.404290655904</v>
      </c>
      <c r="P1320" s="649">
        <f t="shared" ref="P1320" si="15175">((P1321*$H1320)-((P1321*$H1320*$E1321)+(P1321*$H1320*$F1321)))</f>
        <v>0</v>
      </c>
      <c r="Q1320" s="649">
        <f t="shared" ref="Q1320" si="15176">((Q1321*$H1320)-((Q1321*$H1320*$E1321)+(Q1321*$H1320*$F1321)))</f>
        <v>0</v>
      </c>
      <c r="R1320" s="649">
        <f t="shared" ref="R1320" si="15177">((R1321*$H1320)-((R1321*$H1320*$E1321)+(R1321*$H1320*$F1321)))</f>
        <v>0</v>
      </c>
      <c r="S1320" s="649">
        <f t="shared" ref="S1320" si="15178">((S1321*$H1320)-((S1321*$H1320*$E1321)+(S1321*$H1320*$F1321)))</f>
        <v>0</v>
      </c>
      <c r="T1320" s="649">
        <f t="shared" ref="T1320" si="15179">((T1321*$H1320)-((T1321*$H1320*$E1321)+(T1321*$H1320*$F1321)))</f>
        <v>0</v>
      </c>
      <c r="U1320" s="649">
        <f t="shared" ref="U1320" si="15180">((U1321*$H1320)-((U1321*$H1320*$E1321)+(U1321*$H1320*$F1321)))</f>
        <v>0</v>
      </c>
      <c r="V1320" s="649">
        <f t="shared" ref="V1320" si="15181">((V1321*$H1320)-((V1321*$H1320*$E1321)+(V1321*$H1320*$F1321)))</f>
        <v>0</v>
      </c>
      <c r="W1320" s="649">
        <f t="shared" ref="W1320" si="15182">((W1321*$H1320)-((W1321*$H1320*$E1321)+(W1321*$H1320*$F1321)))</f>
        <v>0</v>
      </c>
      <c r="X1320" s="649">
        <f t="shared" ref="X1320" si="15183">((X1321*$H1320)-((X1321*$H1320*$E1321)+(X1321*$H1320*$F1321)))</f>
        <v>0</v>
      </c>
      <c r="Y1320" s="649">
        <f t="shared" ref="Y1320" si="15184">((Y1321*$H1320)-((Y1321*$H1320*$E1321)+(Y1321*$H1320*$F1321)))</f>
        <v>0</v>
      </c>
      <c r="Z1320" s="649">
        <f t="shared" ref="Z1320" si="15185">((Z1321*$H1320)-((Z1321*$H1320*$E1321)+(Z1321*$H1320*$F1321)))</f>
        <v>0</v>
      </c>
      <c r="AA1320" s="649">
        <f t="shared" ref="AA1320" si="15186">((AA1321*$H1320)-((AA1321*$H1320*$E1321)+(AA1321*$H1320*$F1321)))</f>
        <v>0</v>
      </c>
      <c r="AB1320" s="649">
        <f t="shared" ref="AB1320" si="15187">((AB1321*$H1320)-((AB1321*$H1320*$E1321)+(AB1321*$H1320*$F1321)))</f>
        <v>22337.489763781101</v>
      </c>
      <c r="AC1320" s="649">
        <f t="shared" ref="AC1320" si="15188">((AC1321*$H1320)-((AC1321*$H1320*$E1321)+(AC1321*$H1320*$F1321)))</f>
        <v>13690.719532640029</v>
      </c>
      <c r="AD1320" s="649">
        <f t="shared" ref="AD1320" si="15189">((AD1321*$H1320)-((AD1321*$H1320*$E1321)+(AD1321*$H1320*$F1321)))</f>
        <v>0</v>
      </c>
      <c r="AE1320" s="649">
        <f t="shared" ref="AE1320" si="15190">((AE1321*$H1320)-((AE1321*$H1320*$E1321)+(AE1321*$H1320*$F1321)))</f>
        <v>0</v>
      </c>
      <c r="AF1320" s="649">
        <f t="shared" ref="AF1320" si="15191">((AF1321*$H1320)-((AF1321*$H1320*$E1321)+(AF1321*$H1320*$F1321)))</f>
        <v>0</v>
      </c>
      <c r="AG1320" s="649">
        <f t="shared" ref="AG1320" si="15192">((AG1321*$H1320)-((AG1321*$H1320*$E1321)+(AG1321*$H1320*$F1321)))</f>
        <v>0</v>
      </c>
      <c r="AH1320" s="649">
        <f>+AH1321*H1320</f>
        <v>2771.4007151093178</v>
      </c>
      <c r="AI1320" s="649">
        <f t="shared" ref="AI1320" si="15193">+AI1321*H1320</f>
        <v>0</v>
      </c>
      <c r="AJ1320" s="649">
        <v>0</v>
      </c>
      <c r="AK1320" s="649">
        <v>0</v>
      </c>
      <c r="AL1320" s="649">
        <v>0</v>
      </c>
      <c r="AM1320" s="649">
        <v>0</v>
      </c>
      <c r="AN1320" s="649">
        <v>0</v>
      </c>
      <c r="AO1320" s="649">
        <v>0</v>
      </c>
      <c r="AP1320" s="649">
        <v>0</v>
      </c>
      <c r="AQ1320" s="649">
        <v>0</v>
      </c>
      <c r="AR1320" s="649">
        <v>0</v>
      </c>
      <c r="AS1320" s="649">
        <v>0</v>
      </c>
      <c r="AT1320" s="649">
        <v>0</v>
      </c>
      <c r="AU1320" s="649">
        <v>0</v>
      </c>
      <c r="AV1320" s="649">
        <v>0</v>
      </c>
      <c r="AW1320" s="613">
        <f t="shared" si="14913"/>
        <v>55428.014302186355</v>
      </c>
      <c r="AX1320" s="645">
        <f t="shared" si="14891"/>
        <v>0</v>
      </c>
      <c r="AY1320" s="656">
        <f t="shared" si="14892"/>
        <v>0</v>
      </c>
      <c r="AZ1320" s="591"/>
    </row>
    <row r="1321" spans="1:52" s="314" customFormat="1">
      <c r="A1321" s="642"/>
      <c r="B1321" s="636"/>
      <c r="C1321" s="636"/>
      <c r="D1321" s="651"/>
      <c r="E1321" s="652">
        <v>0.3</v>
      </c>
      <c r="F1321" s="652">
        <v>0.05</v>
      </c>
      <c r="G1321" s="653"/>
      <c r="H1321" s="640"/>
      <c r="I1321" s="640">
        <f t="shared" si="14808"/>
        <v>1.3499999999999999</v>
      </c>
      <c r="J1321" s="658">
        <v>0</v>
      </c>
      <c r="K1321" s="658">
        <v>0</v>
      </c>
      <c r="L1321" s="658">
        <v>0</v>
      </c>
      <c r="M1321" s="658">
        <v>0</v>
      </c>
      <c r="N1321" s="658">
        <v>0</v>
      </c>
      <c r="O1321" s="658">
        <v>0.3</v>
      </c>
      <c r="P1321" s="658">
        <v>0</v>
      </c>
      <c r="Q1321" s="658">
        <v>0</v>
      </c>
      <c r="R1321" s="658">
        <v>0</v>
      </c>
      <c r="S1321" s="658">
        <v>0</v>
      </c>
      <c r="T1321" s="658">
        <v>0</v>
      </c>
      <c r="U1321" s="658">
        <v>0</v>
      </c>
      <c r="V1321" s="658">
        <v>0</v>
      </c>
      <c r="W1321" s="658">
        <v>0</v>
      </c>
      <c r="X1321" s="658">
        <v>0</v>
      </c>
      <c r="Y1321" s="658">
        <v>0</v>
      </c>
      <c r="Z1321" s="658">
        <v>0</v>
      </c>
      <c r="AA1321" s="658">
        <v>0</v>
      </c>
      <c r="AB1321" s="658">
        <v>0.62</v>
      </c>
      <c r="AC1321" s="658">
        <v>0.38</v>
      </c>
      <c r="AD1321" s="658">
        <v>0</v>
      </c>
      <c r="AE1321" s="658">
        <v>0</v>
      </c>
      <c r="AF1321" s="658">
        <v>0</v>
      </c>
      <c r="AG1321" s="658">
        <v>0</v>
      </c>
      <c r="AH1321" s="658">
        <v>0.05</v>
      </c>
      <c r="AI1321" s="658">
        <v>0</v>
      </c>
      <c r="AJ1321" s="658">
        <v>0</v>
      </c>
      <c r="AK1321" s="658">
        <v>0</v>
      </c>
      <c r="AL1321" s="658">
        <v>0</v>
      </c>
      <c r="AM1321" s="658">
        <v>0</v>
      </c>
      <c r="AN1321" s="658">
        <v>0</v>
      </c>
      <c r="AO1321" s="658">
        <v>0</v>
      </c>
      <c r="AP1321" s="658">
        <v>0</v>
      </c>
      <c r="AQ1321" s="658">
        <v>0</v>
      </c>
      <c r="AR1321" s="658">
        <v>0</v>
      </c>
      <c r="AS1321" s="658">
        <v>0</v>
      </c>
      <c r="AT1321" s="658">
        <v>0</v>
      </c>
      <c r="AU1321" s="658">
        <v>0</v>
      </c>
      <c r="AV1321" s="658">
        <v>0</v>
      </c>
      <c r="AW1321" s="613">
        <f t="shared" si="14913"/>
        <v>1.3499999999999999</v>
      </c>
      <c r="AX1321" s="645">
        <f t="shared" si="14891"/>
        <v>1.3499999999999999</v>
      </c>
      <c r="AY1321" s="656" t="e">
        <f t="shared" si="14892"/>
        <v>#DIV/0!</v>
      </c>
      <c r="AZ1321" s="661"/>
    </row>
    <row r="1322" spans="1:52">
      <c r="A1322" s="590"/>
      <c r="B1322" s="646" t="s">
        <v>305</v>
      </c>
      <c r="C1322" s="646" t="s">
        <v>1481</v>
      </c>
      <c r="D1322" s="647" t="s">
        <v>1482</v>
      </c>
      <c r="E1322" s="648"/>
      <c r="F1322" s="648"/>
      <c r="G1322" s="649"/>
      <c r="H1322" s="650">
        <v>55428.014302186355</v>
      </c>
      <c r="I1322" s="650">
        <f t="shared" si="14808"/>
        <v>55428.014302186355</v>
      </c>
      <c r="J1322" s="649">
        <v>0</v>
      </c>
      <c r="K1322" s="649">
        <v>0</v>
      </c>
      <c r="L1322" s="649">
        <v>0</v>
      </c>
      <c r="M1322" s="649">
        <v>0</v>
      </c>
      <c r="N1322" s="649">
        <v>0</v>
      </c>
      <c r="O1322" s="649">
        <f t="shared" ref="O1322" si="15194">+O1323*$H1322</f>
        <v>16628.404290655904</v>
      </c>
      <c r="P1322" s="649">
        <f t="shared" ref="P1322" si="15195">((P1323*$H1322)-((P1323*$H1322*$E1323)+(P1323*$H1322*$F1323)))</f>
        <v>0</v>
      </c>
      <c r="Q1322" s="649">
        <f t="shared" ref="Q1322" si="15196">((Q1323*$H1322)-((Q1323*$H1322*$E1323)+(Q1323*$H1322*$F1323)))</f>
        <v>0</v>
      </c>
      <c r="R1322" s="649">
        <f t="shared" ref="R1322" si="15197">((R1323*$H1322)-((R1323*$H1322*$E1323)+(R1323*$H1322*$F1323)))</f>
        <v>0</v>
      </c>
      <c r="S1322" s="649">
        <f t="shared" ref="S1322" si="15198">((S1323*$H1322)-((S1323*$H1322*$E1323)+(S1323*$H1322*$F1323)))</f>
        <v>0</v>
      </c>
      <c r="T1322" s="649">
        <f t="shared" ref="T1322" si="15199">((T1323*$H1322)-((T1323*$H1322*$E1323)+(T1323*$H1322*$F1323)))</f>
        <v>0</v>
      </c>
      <c r="U1322" s="649">
        <f t="shared" ref="U1322" si="15200">((U1323*$H1322)-((U1323*$H1322*$E1323)+(U1323*$H1322*$F1323)))</f>
        <v>0</v>
      </c>
      <c r="V1322" s="649">
        <f t="shared" ref="V1322" si="15201">((V1323*$H1322)-((V1323*$H1322*$E1323)+(V1323*$H1322*$F1323)))</f>
        <v>0</v>
      </c>
      <c r="W1322" s="649">
        <f t="shared" ref="W1322" si="15202">((W1323*$H1322)-((W1323*$H1322*$E1323)+(W1323*$H1322*$F1323)))</f>
        <v>0</v>
      </c>
      <c r="X1322" s="649">
        <f t="shared" ref="X1322" si="15203">((X1323*$H1322)-((X1323*$H1322*$E1323)+(X1323*$H1322*$F1323)))</f>
        <v>0</v>
      </c>
      <c r="Y1322" s="649">
        <f t="shared" ref="Y1322" si="15204">((Y1323*$H1322)-((Y1323*$H1322*$E1323)+(Y1323*$H1322*$F1323)))</f>
        <v>0</v>
      </c>
      <c r="Z1322" s="649">
        <f t="shared" ref="Z1322" si="15205">((Z1323*$H1322)-((Z1323*$H1322*$E1323)+(Z1323*$H1322*$F1323)))</f>
        <v>0</v>
      </c>
      <c r="AA1322" s="649">
        <f t="shared" ref="AA1322" si="15206">((AA1323*$H1322)-((AA1323*$H1322*$E1323)+(AA1323*$H1322*$F1323)))</f>
        <v>0</v>
      </c>
      <c r="AB1322" s="649">
        <f t="shared" ref="AB1322" si="15207">((AB1323*$H1322)-((AB1323*$H1322*$E1323)+(AB1323*$H1322*$F1323)))</f>
        <v>22337.489763781101</v>
      </c>
      <c r="AC1322" s="649">
        <f t="shared" ref="AC1322" si="15208">((AC1323*$H1322)-((AC1323*$H1322*$E1323)+(AC1323*$H1322*$F1323)))</f>
        <v>13690.719532640029</v>
      </c>
      <c r="AD1322" s="649">
        <f t="shared" ref="AD1322" si="15209">((AD1323*$H1322)-((AD1323*$H1322*$E1323)+(AD1323*$H1322*$F1323)))</f>
        <v>0</v>
      </c>
      <c r="AE1322" s="649">
        <f t="shared" ref="AE1322" si="15210">((AE1323*$H1322)-((AE1323*$H1322*$E1323)+(AE1323*$H1322*$F1323)))</f>
        <v>0</v>
      </c>
      <c r="AF1322" s="649">
        <f t="shared" ref="AF1322" si="15211">((AF1323*$H1322)-((AF1323*$H1322*$E1323)+(AF1323*$H1322*$F1323)))</f>
        <v>0</v>
      </c>
      <c r="AG1322" s="649">
        <f t="shared" ref="AG1322" si="15212">((AG1323*$H1322)-((AG1323*$H1322*$E1323)+(AG1323*$H1322*$F1323)))</f>
        <v>0</v>
      </c>
      <c r="AH1322" s="649">
        <f>+AH1323*H1322</f>
        <v>2771.4007151093178</v>
      </c>
      <c r="AI1322" s="649">
        <f t="shared" ref="AI1322" si="15213">+AI1323*H1322</f>
        <v>0</v>
      </c>
      <c r="AJ1322" s="649">
        <v>0</v>
      </c>
      <c r="AK1322" s="649">
        <v>0</v>
      </c>
      <c r="AL1322" s="649">
        <v>0</v>
      </c>
      <c r="AM1322" s="649">
        <v>0</v>
      </c>
      <c r="AN1322" s="649">
        <v>0</v>
      </c>
      <c r="AO1322" s="649">
        <v>0</v>
      </c>
      <c r="AP1322" s="649">
        <v>0</v>
      </c>
      <c r="AQ1322" s="649">
        <v>0</v>
      </c>
      <c r="AR1322" s="649">
        <v>0</v>
      </c>
      <c r="AS1322" s="649">
        <v>0</v>
      </c>
      <c r="AT1322" s="649">
        <v>0</v>
      </c>
      <c r="AU1322" s="649">
        <v>0</v>
      </c>
      <c r="AV1322" s="649">
        <v>0</v>
      </c>
      <c r="AW1322" s="613">
        <f t="shared" si="14913"/>
        <v>55428.014302186355</v>
      </c>
      <c r="AX1322" s="645">
        <f t="shared" si="14891"/>
        <v>0</v>
      </c>
      <c r="AY1322" s="656">
        <f t="shared" si="14892"/>
        <v>0</v>
      </c>
      <c r="AZ1322" s="591"/>
    </row>
    <row r="1323" spans="1:52" s="314" customFormat="1">
      <c r="A1323" s="642"/>
      <c r="B1323" s="636"/>
      <c r="C1323" s="636"/>
      <c r="D1323" s="651"/>
      <c r="E1323" s="652">
        <v>0.3</v>
      </c>
      <c r="F1323" s="652">
        <v>0.05</v>
      </c>
      <c r="G1323" s="653"/>
      <c r="H1323" s="640"/>
      <c r="I1323" s="640">
        <f t="shared" si="14808"/>
        <v>1.3499999999999999</v>
      </c>
      <c r="J1323" s="658">
        <v>0</v>
      </c>
      <c r="K1323" s="658">
        <v>0</v>
      </c>
      <c r="L1323" s="658">
        <v>0</v>
      </c>
      <c r="M1323" s="658">
        <v>0</v>
      </c>
      <c r="N1323" s="658">
        <v>0</v>
      </c>
      <c r="O1323" s="658">
        <v>0.3</v>
      </c>
      <c r="P1323" s="658">
        <v>0</v>
      </c>
      <c r="Q1323" s="658">
        <v>0</v>
      </c>
      <c r="R1323" s="658">
        <v>0</v>
      </c>
      <c r="S1323" s="658">
        <v>0</v>
      </c>
      <c r="T1323" s="658">
        <v>0</v>
      </c>
      <c r="U1323" s="658">
        <v>0</v>
      </c>
      <c r="V1323" s="658">
        <v>0</v>
      </c>
      <c r="W1323" s="658">
        <v>0</v>
      </c>
      <c r="X1323" s="658">
        <v>0</v>
      </c>
      <c r="Y1323" s="658">
        <v>0</v>
      </c>
      <c r="Z1323" s="658">
        <v>0</v>
      </c>
      <c r="AA1323" s="658">
        <v>0</v>
      </c>
      <c r="AB1323" s="658">
        <v>0.62</v>
      </c>
      <c r="AC1323" s="658">
        <v>0.38</v>
      </c>
      <c r="AD1323" s="658">
        <v>0</v>
      </c>
      <c r="AE1323" s="658">
        <v>0</v>
      </c>
      <c r="AF1323" s="658">
        <v>0</v>
      </c>
      <c r="AG1323" s="658">
        <v>0</v>
      </c>
      <c r="AH1323" s="658">
        <v>0.05</v>
      </c>
      <c r="AI1323" s="658">
        <v>0</v>
      </c>
      <c r="AJ1323" s="658">
        <v>0</v>
      </c>
      <c r="AK1323" s="658">
        <v>0</v>
      </c>
      <c r="AL1323" s="658">
        <v>0</v>
      </c>
      <c r="AM1323" s="658">
        <v>0</v>
      </c>
      <c r="AN1323" s="658">
        <v>0</v>
      </c>
      <c r="AO1323" s="658">
        <v>0</v>
      </c>
      <c r="AP1323" s="658">
        <v>0</v>
      </c>
      <c r="AQ1323" s="658">
        <v>0</v>
      </c>
      <c r="AR1323" s="658">
        <v>0</v>
      </c>
      <c r="AS1323" s="658">
        <v>0</v>
      </c>
      <c r="AT1323" s="658">
        <v>0</v>
      </c>
      <c r="AU1323" s="658">
        <v>0</v>
      </c>
      <c r="AV1323" s="658">
        <v>0</v>
      </c>
      <c r="AW1323" s="613">
        <f t="shared" si="14913"/>
        <v>1.3499999999999999</v>
      </c>
      <c r="AX1323" s="645">
        <f t="shared" si="14891"/>
        <v>1.3499999999999999</v>
      </c>
      <c r="AY1323" s="656" t="e">
        <f t="shared" si="14892"/>
        <v>#DIV/0!</v>
      </c>
      <c r="AZ1323" s="661"/>
    </row>
    <row r="1324" spans="1:52">
      <c r="A1324" s="590"/>
      <c r="B1324" s="646" t="s">
        <v>305</v>
      </c>
      <c r="C1324" s="646" t="s">
        <v>1483</v>
      </c>
      <c r="D1324" s="647" t="s">
        <v>1484</v>
      </c>
      <c r="E1324" s="648"/>
      <c r="F1324" s="648"/>
      <c r="G1324" s="649"/>
      <c r="H1324" s="650">
        <v>55428.014302186355</v>
      </c>
      <c r="I1324" s="650">
        <f t="shared" si="14808"/>
        <v>55428.014302186355</v>
      </c>
      <c r="J1324" s="649">
        <v>0</v>
      </c>
      <c r="K1324" s="649">
        <v>0</v>
      </c>
      <c r="L1324" s="649">
        <v>0</v>
      </c>
      <c r="M1324" s="649">
        <v>0</v>
      </c>
      <c r="N1324" s="649">
        <v>0</v>
      </c>
      <c r="O1324" s="649">
        <f t="shared" ref="O1324" si="15214">+O1325*$H1324</f>
        <v>16628.404290655904</v>
      </c>
      <c r="P1324" s="649">
        <f t="shared" ref="P1324" si="15215">((P1325*$H1324)-((P1325*$H1324*$E1325)+(P1325*$H1324*$F1325)))</f>
        <v>0</v>
      </c>
      <c r="Q1324" s="649">
        <f t="shared" ref="Q1324" si="15216">((Q1325*$H1324)-((Q1325*$H1324*$E1325)+(Q1325*$H1324*$F1325)))</f>
        <v>0</v>
      </c>
      <c r="R1324" s="649">
        <f t="shared" ref="R1324" si="15217">((R1325*$H1324)-((R1325*$H1324*$E1325)+(R1325*$H1324*$F1325)))</f>
        <v>20896.361391924256</v>
      </c>
      <c r="S1324" s="649">
        <f t="shared" ref="S1324" si="15218">((S1325*$H1324)-((S1325*$H1324*$E1325)+(S1325*$H1324*$F1325)))</f>
        <v>15131.847904496877</v>
      </c>
      <c r="T1324" s="649">
        <f t="shared" ref="T1324" si="15219">((T1325*$H1324)-((T1325*$H1324*$E1325)+(T1325*$H1324*$F1325)))</f>
        <v>0</v>
      </c>
      <c r="U1324" s="649">
        <f t="shared" ref="U1324" si="15220">((U1325*$H1324)-((U1325*$H1324*$E1325)+(U1325*$H1324*$F1325)))</f>
        <v>0</v>
      </c>
      <c r="V1324" s="649">
        <f t="shared" ref="V1324" si="15221">((V1325*$H1324)-((V1325*$H1324*$E1325)+(V1325*$H1324*$F1325)))</f>
        <v>0</v>
      </c>
      <c r="W1324" s="649">
        <f t="shared" ref="W1324" si="15222">((W1325*$H1324)-((W1325*$H1324*$E1325)+(W1325*$H1324*$F1325)))</f>
        <v>0</v>
      </c>
      <c r="X1324" s="649">
        <f t="shared" ref="X1324" si="15223">((X1325*$H1324)-((X1325*$H1324*$E1325)+(X1325*$H1324*$F1325)))</f>
        <v>0</v>
      </c>
      <c r="Y1324" s="649">
        <f t="shared" ref="Y1324" si="15224">((Y1325*$H1324)-((Y1325*$H1324*$E1325)+(Y1325*$H1324*$F1325)))</f>
        <v>0</v>
      </c>
      <c r="Z1324" s="649">
        <f t="shared" ref="Z1324" si="15225">((Z1325*$H1324)-((Z1325*$H1324*$E1325)+(Z1325*$H1324*$F1325)))</f>
        <v>0</v>
      </c>
      <c r="AA1324" s="649">
        <f t="shared" ref="AA1324" si="15226">((AA1325*$H1324)-((AA1325*$H1324*$E1325)+(AA1325*$H1324*$F1325)))</f>
        <v>0</v>
      </c>
      <c r="AB1324" s="649">
        <f t="shared" ref="AB1324" si="15227">((AB1325*$H1324)-((AB1325*$H1324*$E1325)+(AB1325*$H1324*$F1325)))</f>
        <v>0</v>
      </c>
      <c r="AC1324" s="649">
        <f t="shared" ref="AC1324" si="15228">((AC1325*$H1324)-((AC1325*$H1324*$E1325)+(AC1325*$H1324*$F1325)))</f>
        <v>0</v>
      </c>
      <c r="AD1324" s="649">
        <f t="shared" ref="AD1324" si="15229">((AD1325*$H1324)-((AD1325*$H1324*$E1325)+(AD1325*$H1324*$F1325)))</f>
        <v>0</v>
      </c>
      <c r="AE1324" s="649">
        <f t="shared" ref="AE1324" si="15230">((AE1325*$H1324)-((AE1325*$H1324*$E1325)+(AE1325*$H1324*$F1325)))</f>
        <v>0</v>
      </c>
      <c r="AF1324" s="649">
        <f t="shared" ref="AF1324" si="15231">((AF1325*$H1324)-((AF1325*$H1324*$E1325)+(AF1325*$H1324*$F1325)))</f>
        <v>0</v>
      </c>
      <c r="AG1324" s="649">
        <f t="shared" ref="AG1324" si="15232">((AG1325*$H1324)-((AG1325*$H1324*$E1325)+(AG1325*$H1324*$F1325)))</f>
        <v>0</v>
      </c>
      <c r="AH1324" s="649">
        <f>+AH1325*H1324</f>
        <v>2771.4007151093178</v>
      </c>
      <c r="AI1324" s="649">
        <f t="shared" ref="AI1324" si="15233">+AI1325*H1324</f>
        <v>0</v>
      </c>
      <c r="AJ1324" s="649">
        <v>0</v>
      </c>
      <c r="AK1324" s="649">
        <v>0</v>
      </c>
      <c r="AL1324" s="649">
        <v>0</v>
      </c>
      <c r="AM1324" s="649">
        <v>0</v>
      </c>
      <c r="AN1324" s="649">
        <v>0</v>
      </c>
      <c r="AO1324" s="649">
        <v>0</v>
      </c>
      <c r="AP1324" s="649">
        <v>0</v>
      </c>
      <c r="AQ1324" s="649">
        <v>0</v>
      </c>
      <c r="AR1324" s="649">
        <v>0</v>
      </c>
      <c r="AS1324" s="649">
        <v>0</v>
      </c>
      <c r="AT1324" s="649">
        <v>0</v>
      </c>
      <c r="AU1324" s="649">
        <v>0</v>
      </c>
      <c r="AV1324" s="649">
        <v>0</v>
      </c>
      <c r="AW1324" s="613">
        <f t="shared" si="14913"/>
        <v>55428.014302186355</v>
      </c>
      <c r="AX1324" s="645">
        <f t="shared" si="14891"/>
        <v>0</v>
      </c>
      <c r="AY1324" s="656">
        <f t="shared" si="14892"/>
        <v>0</v>
      </c>
      <c r="AZ1324" s="591"/>
    </row>
    <row r="1325" spans="1:52" s="314" customFormat="1">
      <c r="A1325" s="642"/>
      <c r="B1325" s="636"/>
      <c r="C1325" s="636"/>
      <c r="D1325" s="651"/>
      <c r="E1325" s="652">
        <v>0.3</v>
      </c>
      <c r="F1325" s="652">
        <v>0.05</v>
      </c>
      <c r="G1325" s="653"/>
      <c r="H1325" s="640"/>
      <c r="I1325" s="640">
        <f t="shared" si="14808"/>
        <v>1.3499999999999999</v>
      </c>
      <c r="J1325" s="658">
        <v>0</v>
      </c>
      <c r="K1325" s="658">
        <v>0</v>
      </c>
      <c r="L1325" s="658">
        <v>0</v>
      </c>
      <c r="M1325" s="658">
        <v>0</v>
      </c>
      <c r="N1325" s="658">
        <v>0</v>
      </c>
      <c r="O1325" s="658">
        <v>0.3</v>
      </c>
      <c r="P1325" s="658">
        <v>0</v>
      </c>
      <c r="Q1325" s="658">
        <v>0</v>
      </c>
      <c r="R1325" s="658">
        <v>0.57999999999999996</v>
      </c>
      <c r="S1325" s="658">
        <v>0.42000000000000004</v>
      </c>
      <c r="T1325" s="658">
        <v>0</v>
      </c>
      <c r="U1325" s="658">
        <v>0</v>
      </c>
      <c r="V1325" s="658">
        <v>0</v>
      </c>
      <c r="W1325" s="658">
        <v>0</v>
      </c>
      <c r="X1325" s="658">
        <v>0</v>
      </c>
      <c r="Y1325" s="658">
        <v>0</v>
      </c>
      <c r="Z1325" s="658">
        <v>0</v>
      </c>
      <c r="AA1325" s="658">
        <v>0</v>
      </c>
      <c r="AB1325" s="658">
        <v>0</v>
      </c>
      <c r="AC1325" s="658">
        <v>0</v>
      </c>
      <c r="AD1325" s="658">
        <v>0</v>
      </c>
      <c r="AE1325" s="658">
        <v>0</v>
      </c>
      <c r="AF1325" s="658">
        <v>0</v>
      </c>
      <c r="AG1325" s="658">
        <v>0</v>
      </c>
      <c r="AH1325" s="658">
        <v>0.05</v>
      </c>
      <c r="AI1325" s="658">
        <v>0</v>
      </c>
      <c r="AJ1325" s="658">
        <v>0</v>
      </c>
      <c r="AK1325" s="658">
        <v>0</v>
      </c>
      <c r="AL1325" s="658">
        <v>0</v>
      </c>
      <c r="AM1325" s="658">
        <v>0</v>
      </c>
      <c r="AN1325" s="658">
        <v>0</v>
      </c>
      <c r="AO1325" s="658">
        <v>0</v>
      </c>
      <c r="AP1325" s="658">
        <v>0</v>
      </c>
      <c r="AQ1325" s="658">
        <v>0</v>
      </c>
      <c r="AR1325" s="658">
        <v>0</v>
      </c>
      <c r="AS1325" s="658">
        <v>0</v>
      </c>
      <c r="AT1325" s="658">
        <v>0</v>
      </c>
      <c r="AU1325" s="658">
        <v>0</v>
      </c>
      <c r="AV1325" s="658">
        <v>0</v>
      </c>
      <c r="AW1325" s="613">
        <f t="shared" si="14913"/>
        <v>1.3499999999999999</v>
      </c>
      <c r="AX1325" s="645">
        <f t="shared" si="14891"/>
        <v>1.3499999999999999</v>
      </c>
      <c r="AY1325" s="656" t="e">
        <f t="shared" si="14892"/>
        <v>#DIV/0!</v>
      </c>
      <c r="AZ1325" s="661"/>
    </row>
    <row r="1326" spans="1:52">
      <c r="A1326" s="590"/>
      <c r="B1326" s="646" t="s">
        <v>305</v>
      </c>
      <c r="C1326" s="646" t="s">
        <v>1485</v>
      </c>
      <c r="D1326" s="647" t="s">
        <v>1486</v>
      </c>
      <c r="E1326" s="648"/>
      <c r="F1326" s="648"/>
      <c r="G1326" s="649"/>
      <c r="H1326" s="650">
        <v>32774.165017204919</v>
      </c>
      <c r="I1326" s="650">
        <f t="shared" si="14808"/>
        <v>32774.165017204919</v>
      </c>
      <c r="J1326" s="649">
        <v>0</v>
      </c>
      <c r="K1326" s="649">
        <v>0</v>
      </c>
      <c r="L1326" s="649">
        <v>0</v>
      </c>
      <c r="M1326" s="649">
        <v>0</v>
      </c>
      <c r="N1326" s="649">
        <v>0</v>
      </c>
      <c r="O1326" s="649">
        <f t="shared" ref="O1326" si="15234">+O1327*$H1326</f>
        <v>9832.2495051614751</v>
      </c>
      <c r="P1326" s="649">
        <f t="shared" ref="P1326" si="15235">((P1327*$H1326)-((P1327*$H1326*$E1327)+(P1327*$H1326*$F1327)))</f>
        <v>0</v>
      </c>
      <c r="Q1326" s="649">
        <f t="shared" ref="Q1326" si="15236">((Q1327*$H1326)-((Q1327*$H1326*$E1327)+(Q1327*$H1326*$F1327)))</f>
        <v>0</v>
      </c>
      <c r="R1326" s="649">
        <f t="shared" ref="R1326" si="15237">((R1327*$H1326)-((R1327*$H1326*$E1327)+(R1327*$H1326*$F1327)))</f>
        <v>1917.2886535064879</v>
      </c>
      <c r="S1326" s="649">
        <f t="shared" ref="S1326" si="15238">((S1327*$H1326)-((S1327*$H1326*$E1327)+(S1327*$H1326*$F1327)))</f>
        <v>14699.213010216408</v>
      </c>
      <c r="T1326" s="649">
        <f t="shared" ref="T1326" si="15239">((T1327*$H1326)-((T1327*$H1326*$E1327)+(T1327*$H1326*$F1327)))</f>
        <v>4686.7055974603027</v>
      </c>
      <c r="U1326" s="649">
        <f t="shared" ref="U1326" si="15240">((U1327*$H1326)-((U1327*$H1326*$E1327)+(U1327*$H1326*$F1327)))</f>
        <v>0</v>
      </c>
      <c r="V1326" s="649">
        <f t="shared" ref="V1326" si="15241">((V1327*$H1326)-((V1327*$H1326*$E1327)+(V1327*$H1326*$F1327)))</f>
        <v>0</v>
      </c>
      <c r="W1326" s="649">
        <f t="shared" ref="W1326" si="15242">((W1327*$H1326)-((W1327*$H1326*$E1327)+(W1327*$H1326*$F1327)))</f>
        <v>0</v>
      </c>
      <c r="X1326" s="649">
        <f t="shared" ref="X1326" si="15243">((X1327*$H1326)-((X1327*$H1326*$E1327)+(X1327*$H1326*$F1327)))</f>
        <v>0</v>
      </c>
      <c r="Y1326" s="649">
        <f t="shared" ref="Y1326" si="15244">((Y1327*$H1326)-((Y1327*$H1326*$E1327)+(Y1327*$H1326*$F1327)))</f>
        <v>0</v>
      </c>
      <c r="Z1326" s="649">
        <f t="shared" ref="Z1326" si="15245">((Z1327*$H1326)-((Z1327*$H1326*$E1327)+(Z1327*$H1326*$F1327)))</f>
        <v>0</v>
      </c>
      <c r="AA1326" s="649">
        <f t="shared" ref="AA1326" si="15246">((AA1327*$H1326)-((AA1327*$H1326*$E1327)+(AA1327*$H1326*$F1327)))</f>
        <v>0</v>
      </c>
      <c r="AB1326" s="649">
        <f t="shared" ref="AB1326" si="15247">((AB1327*$H1326)-((AB1327*$H1326*$E1327)+(AB1327*$H1326*$F1327)))</f>
        <v>0</v>
      </c>
      <c r="AC1326" s="649">
        <f t="shared" ref="AC1326" si="15248">((AC1327*$H1326)-((AC1327*$H1326*$E1327)+(AC1327*$H1326*$F1327)))</f>
        <v>0</v>
      </c>
      <c r="AD1326" s="649">
        <f t="shared" ref="AD1326" si="15249">((AD1327*$H1326)-((AD1327*$H1326*$E1327)+(AD1327*$H1326*$F1327)))</f>
        <v>0</v>
      </c>
      <c r="AE1326" s="649">
        <f t="shared" ref="AE1326" si="15250">((AE1327*$H1326)-((AE1327*$H1326*$E1327)+(AE1327*$H1326*$F1327)))</f>
        <v>0</v>
      </c>
      <c r="AF1326" s="649">
        <f t="shared" ref="AF1326" si="15251">((AF1327*$H1326)-((AF1327*$H1326*$E1327)+(AF1327*$H1326*$F1327)))</f>
        <v>0</v>
      </c>
      <c r="AG1326" s="649">
        <f t="shared" ref="AG1326" si="15252">((AG1327*$H1326)-((AG1327*$H1326*$E1327)+(AG1327*$H1326*$F1327)))</f>
        <v>0</v>
      </c>
      <c r="AH1326" s="649">
        <f>+AH1327*H1326</f>
        <v>1638.7082508602462</v>
      </c>
      <c r="AI1326" s="649">
        <f t="shared" ref="AI1326" si="15253">+AI1327*H1326</f>
        <v>0</v>
      </c>
      <c r="AJ1326" s="649">
        <v>0</v>
      </c>
      <c r="AK1326" s="649">
        <v>0</v>
      </c>
      <c r="AL1326" s="649">
        <v>0</v>
      </c>
      <c r="AM1326" s="649">
        <v>0</v>
      </c>
      <c r="AN1326" s="649">
        <v>0</v>
      </c>
      <c r="AO1326" s="649">
        <v>0</v>
      </c>
      <c r="AP1326" s="649">
        <v>0</v>
      </c>
      <c r="AQ1326" s="649">
        <v>0</v>
      </c>
      <c r="AR1326" s="649">
        <v>0</v>
      </c>
      <c r="AS1326" s="649">
        <v>0</v>
      </c>
      <c r="AT1326" s="649">
        <v>0</v>
      </c>
      <c r="AU1326" s="649">
        <v>0</v>
      </c>
      <c r="AV1326" s="649">
        <v>0</v>
      </c>
      <c r="AW1326" s="613">
        <f t="shared" si="14913"/>
        <v>32774.165017204919</v>
      </c>
      <c r="AX1326" s="645">
        <f t="shared" si="14891"/>
        <v>0</v>
      </c>
      <c r="AY1326" s="656">
        <f t="shared" si="14892"/>
        <v>0</v>
      </c>
      <c r="AZ1326" s="591"/>
    </row>
    <row r="1327" spans="1:52" s="314" customFormat="1">
      <c r="A1327" s="642"/>
      <c r="B1327" s="636"/>
      <c r="C1327" s="636"/>
      <c r="D1327" s="651"/>
      <c r="E1327" s="652">
        <v>0.3</v>
      </c>
      <c r="F1327" s="652">
        <v>0.05</v>
      </c>
      <c r="G1327" s="653"/>
      <c r="H1327" s="640"/>
      <c r="I1327" s="640">
        <f t="shared" si="14808"/>
        <v>1.35</v>
      </c>
      <c r="J1327" s="658">
        <v>0</v>
      </c>
      <c r="K1327" s="658">
        <v>0</v>
      </c>
      <c r="L1327" s="658">
        <v>0</v>
      </c>
      <c r="M1327" s="658">
        <v>0</v>
      </c>
      <c r="N1327" s="658">
        <v>0</v>
      </c>
      <c r="O1327" s="658">
        <v>0.3</v>
      </c>
      <c r="P1327" s="658">
        <v>0</v>
      </c>
      <c r="Q1327" s="658">
        <v>0</v>
      </c>
      <c r="R1327" s="658">
        <v>0.09</v>
      </c>
      <c r="S1327" s="658">
        <v>0.69000000000000006</v>
      </c>
      <c r="T1327" s="658">
        <v>0.21999999999999997</v>
      </c>
      <c r="U1327" s="658">
        <v>0</v>
      </c>
      <c r="V1327" s="658">
        <v>0</v>
      </c>
      <c r="W1327" s="658">
        <v>0</v>
      </c>
      <c r="X1327" s="658">
        <v>0</v>
      </c>
      <c r="Y1327" s="658">
        <v>0</v>
      </c>
      <c r="Z1327" s="658">
        <v>0</v>
      </c>
      <c r="AA1327" s="658">
        <v>0</v>
      </c>
      <c r="AB1327" s="658">
        <v>0</v>
      </c>
      <c r="AC1327" s="658">
        <v>0</v>
      </c>
      <c r="AD1327" s="658">
        <v>0</v>
      </c>
      <c r="AE1327" s="658">
        <v>0</v>
      </c>
      <c r="AF1327" s="658">
        <v>0</v>
      </c>
      <c r="AG1327" s="658">
        <v>0</v>
      </c>
      <c r="AH1327" s="658">
        <v>0.05</v>
      </c>
      <c r="AI1327" s="658">
        <v>0</v>
      </c>
      <c r="AJ1327" s="658">
        <v>0</v>
      </c>
      <c r="AK1327" s="658">
        <v>0</v>
      </c>
      <c r="AL1327" s="658">
        <v>0</v>
      </c>
      <c r="AM1327" s="658">
        <v>0</v>
      </c>
      <c r="AN1327" s="658">
        <v>0</v>
      </c>
      <c r="AO1327" s="658">
        <v>0</v>
      </c>
      <c r="AP1327" s="658">
        <v>0</v>
      </c>
      <c r="AQ1327" s="658">
        <v>0</v>
      </c>
      <c r="AR1327" s="658">
        <v>0</v>
      </c>
      <c r="AS1327" s="658">
        <v>0</v>
      </c>
      <c r="AT1327" s="658">
        <v>0</v>
      </c>
      <c r="AU1327" s="658">
        <v>0</v>
      </c>
      <c r="AV1327" s="658">
        <v>0</v>
      </c>
      <c r="AW1327" s="613">
        <f t="shared" si="14913"/>
        <v>1.35</v>
      </c>
      <c r="AX1327" s="645">
        <f t="shared" si="14891"/>
        <v>1.35</v>
      </c>
      <c r="AY1327" s="656" t="e">
        <f t="shared" si="14892"/>
        <v>#DIV/0!</v>
      </c>
      <c r="AZ1327" s="661"/>
    </row>
    <row r="1328" spans="1:52">
      <c r="A1328" s="590"/>
      <c r="B1328" s="629" t="s">
        <v>278</v>
      </c>
      <c r="C1328" s="629" t="s">
        <v>1487</v>
      </c>
      <c r="D1328" s="630" t="s">
        <v>1488</v>
      </c>
      <c r="E1328" s="643"/>
      <c r="F1328" s="643"/>
      <c r="G1328" s="631"/>
      <c r="H1328" s="632">
        <f>+H1329</f>
        <v>275048.62502821034</v>
      </c>
      <c r="I1328" s="632">
        <f t="shared" si="14808"/>
        <v>275048.62502821034</v>
      </c>
      <c r="J1328" s="632">
        <f t="shared" ref="J1328:AV1328" si="15254">+J1329</f>
        <v>0</v>
      </c>
      <c r="K1328" s="632">
        <f t="shared" si="15254"/>
        <v>0</v>
      </c>
      <c r="L1328" s="632">
        <f t="shared" si="15254"/>
        <v>0</v>
      </c>
      <c r="M1328" s="632">
        <f t="shared" si="15254"/>
        <v>0</v>
      </c>
      <c r="N1328" s="632">
        <f t="shared" si="15254"/>
        <v>0</v>
      </c>
      <c r="O1328" s="632">
        <f t="shared" si="15254"/>
        <v>82514.587508463097</v>
      </c>
      <c r="P1328" s="632">
        <f t="shared" si="15254"/>
        <v>0</v>
      </c>
      <c r="Q1328" s="632">
        <f t="shared" si="15254"/>
        <v>0</v>
      </c>
      <c r="R1328" s="632">
        <f t="shared" si="15254"/>
        <v>0</v>
      </c>
      <c r="S1328" s="632">
        <f t="shared" si="15254"/>
        <v>0</v>
      </c>
      <c r="T1328" s="632">
        <f t="shared" si="15254"/>
        <v>55422.297943184385</v>
      </c>
      <c r="U1328" s="632">
        <f t="shared" si="15254"/>
        <v>123359.30832515233</v>
      </c>
      <c r="V1328" s="632">
        <f t="shared" si="15254"/>
        <v>0</v>
      </c>
      <c r="W1328" s="632">
        <f t="shared" si="15254"/>
        <v>0</v>
      </c>
      <c r="X1328" s="632">
        <f t="shared" si="15254"/>
        <v>0</v>
      </c>
      <c r="Y1328" s="632">
        <f t="shared" si="15254"/>
        <v>0</v>
      </c>
      <c r="Z1328" s="632">
        <f t="shared" si="15254"/>
        <v>0</v>
      </c>
      <c r="AA1328" s="632">
        <f t="shared" si="15254"/>
        <v>0</v>
      </c>
      <c r="AB1328" s="632">
        <f t="shared" si="15254"/>
        <v>0</v>
      </c>
      <c r="AC1328" s="632">
        <f t="shared" si="15254"/>
        <v>0</v>
      </c>
      <c r="AD1328" s="632">
        <f t="shared" si="15254"/>
        <v>0</v>
      </c>
      <c r="AE1328" s="632">
        <f t="shared" si="15254"/>
        <v>0</v>
      </c>
      <c r="AF1328" s="632">
        <f t="shared" si="15254"/>
        <v>0</v>
      </c>
      <c r="AG1328" s="632">
        <f t="shared" si="15254"/>
        <v>0</v>
      </c>
      <c r="AH1328" s="632">
        <f t="shared" si="15254"/>
        <v>13752.431251410519</v>
      </c>
      <c r="AI1328" s="632">
        <f t="shared" si="15254"/>
        <v>0</v>
      </c>
      <c r="AJ1328" s="632">
        <f t="shared" si="15254"/>
        <v>0</v>
      </c>
      <c r="AK1328" s="632">
        <f t="shared" si="15254"/>
        <v>0</v>
      </c>
      <c r="AL1328" s="632">
        <f t="shared" si="15254"/>
        <v>0</v>
      </c>
      <c r="AM1328" s="632">
        <f t="shared" si="15254"/>
        <v>0</v>
      </c>
      <c r="AN1328" s="632">
        <f t="shared" si="15254"/>
        <v>0</v>
      </c>
      <c r="AO1328" s="632">
        <f t="shared" si="15254"/>
        <v>0</v>
      </c>
      <c r="AP1328" s="632">
        <f t="shared" si="15254"/>
        <v>0</v>
      </c>
      <c r="AQ1328" s="632">
        <f t="shared" si="15254"/>
        <v>0</v>
      </c>
      <c r="AR1328" s="632">
        <f t="shared" si="15254"/>
        <v>0</v>
      </c>
      <c r="AS1328" s="632">
        <f t="shared" si="15254"/>
        <v>0</v>
      </c>
      <c r="AT1328" s="632">
        <f t="shared" si="15254"/>
        <v>0</v>
      </c>
      <c r="AU1328" s="632">
        <f t="shared" si="15254"/>
        <v>0</v>
      </c>
      <c r="AV1328" s="632">
        <f t="shared" si="15254"/>
        <v>0</v>
      </c>
      <c r="AW1328" s="613">
        <f t="shared" si="14913"/>
        <v>275048.62502821034</v>
      </c>
      <c r="AX1328" s="645">
        <f t="shared" si="14891"/>
        <v>0</v>
      </c>
      <c r="AY1328" s="656">
        <f t="shared" si="14892"/>
        <v>0</v>
      </c>
      <c r="AZ1328" s="591"/>
    </row>
    <row r="1329" spans="1:52">
      <c r="A1329" s="590"/>
      <c r="B1329" s="646" t="s">
        <v>305</v>
      </c>
      <c r="C1329" s="646" t="s">
        <v>1489</v>
      </c>
      <c r="D1329" s="647" t="s">
        <v>1490</v>
      </c>
      <c r="E1329" s="648"/>
      <c r="F1329" s="648"/>
      <c r="G1329" s="649"/>
      <c r="H1329" s="650">
        <v>275048.62502821034</v>
      </c>
      <c r="I1329" s="650">
        <f t="shared" si="14808"/>
        <v>275048.62502821034</v>
      </c>
      <c r="J1329" s="649">
        <v>0</v>
      </c>
      <c r="K1329" s="649">
        <v>0</v>
      </c>
      <c r="L1329" s="649">
        <v>0</v>
      </c>
      <c r="M1329" s="649">
        <v>0</v>
      </c>
      <c r="N1329" s="649">
        <v>0</v>
      </c>
      <c r="O1329" s="649">
        <f>+O1330*$H1329</f>
        <v>82514.587508463097</v>
      </c>
      <c r="P1329" s="649">
        <f t="shared" ref="P1329" si="15255">((P1330*$H1329)-((P1330*$H1329*$E1330)+(P1330*$H1329*$F1330)))</f>
        <v>0</v>
      </c>
      <c r="Q1329" s="649">
        <f t="shared" ref="Q1329" si="15256">((Q1330*$H1329)-((Q1330*$H1329*$E1330)+(Q1330*$H1329*$F1330)))</f>
        <v>0</v>
      </c>
      <c r="R1329" s="649">
        <f t="shared" ref="R1329" si="15257">((R1330*$H1329)-((R1330*$H1329*$E1330)+(R1330*$H1329*$F1330)))</f>
        <v>0</v>
      </c>
      <c r="S1329" s="649">
        <f t="shared" ref="S1329" si="15258">((S1330*$H1329)-((S1330*$H1329*$E1330)+(S1330*$H1329*$F1330)))</f>
        <v>0</v>
      </c>
      <c r="T1329" s="649">
        <f t="shared" ref="T1329" si="15259">((T1330*$H1329)-((T1330*$H1329*$E1330)+(T1330*$H1329*$F1330)))</f>
        <v>55422.297943184385</v>
      </c>
      <c r="U1329" s="649">
        <f t="shared" ref="U1329" si="15260">((U1330*$H1329)-((U1330*$H1329*$E1330)+(U1330*$H1329*$F1330)))</f>
        <v>123359.30832515233</v>
      </c>
      <c r="V1329" s="649">
        <f t="shared" ref="V1329" si="15261">((V1330*$H1329)-((V1330*$H1329*$E1330)+(V1330*$H1329*$F1330)))</f>
        <v>0</v>
      </c>
      <c r="W1329" s="649">
        <f t="shared" ref="W1329" si="15262">((W1330*$H1329)-((W1330*$H1329*$E1330)+(W1330*$H1329*$F1330)))</f>
        <v>0</v>
      </c>
      <c r="X1329" s="649">
        <f t="shared" ref="X1329" si="15263">((X1330*$H1329)-((X1330*$H1329*$E1330)+(X1330*$H1329*$F1330)))</f>
        <v>0</v>
      </c>
      <c r="Y1329" s="649">
        <f t="shared" ref="Y1329" si="15264">((Y1330*$H1329)-((Y1330*$H1329*$E1330)+(Y1330*$H1329*$F1330)))</f>
        <v>0</v>
      </c>
      <c r="Z1329" s="649">
        <f t="shared" ref="Z1329" si="15265">((Z1330*$H1329)-((Z1330*$H1329*$E1330)+(Z1330*$H1329*$F1330)))</f>
        <v>0</v>
      </c>
      <c r="AA1329" s="649">
        <f t="shared" ref="AA1329" si="15266">((AA1330*$H1329)-((AA1330*$H1329*$E1330)+(AA1330*$H1329*$F1330)))</f>
        <v>0</v>
      </c>
      <c r="AB1329" s="649">
        <f t="shared" ref="AB1329" si="15267">((AB1330*$H1329)-((AB1330*$H1329*$E1330)+(AB1330*$H1329*$F1330)))</f>
        <v>0</v>
      </c>
      <c r="AC1329" s="649">
        <f t="shared" ref="AC1329" si="15268">((AC1330*$H1329)-((AC1330*$H1329*$E1330)+(AC1330*$H1329*$F1330)))</f>
        <v>0</v>
      </c>
      <c r="AD1329" s="649">
        <f t="shared" ref="AD1329" si="15269">((AD1330*$H1329)-((AD1330*$H1329*$E1330)+(AD1330*$H1329*$F1330)))</f>
        <v>0</v>
      </c>
      <c r="AE1329" s="649">
        <f t="shared" ref="AE1329" si="15270">((AE1330*$H1329)-((AE1330*$H1329*$E1330)+(AE1330*$H1329*$F1330)))</f>
        <v>0</v>
      </c>
      <c r="AF1329" s="649">
        <f t="shared" ref="AF1329" si="15271">((AF1330*$H1329)-((AF1330*$H1329*$E1330)+(AF1330*$H1329*$F1330)))</f>
        <v>0</v>
      </c>
      <c r="AG1329" s="649">
        <f t="shared" ref="AG1329" si="15272">((AG1330*$H1329)-((AG1330*$H1329*$E1330)+(AG1330*$H1329*$F1330)))</f>
        <v>0</v>
      </c>
      <c r="AH1329" s="649">
        <f>+AH1330*H1329</f>
        <v>13752.431251410519</v>
      </c>
      <c r="AI1329" s="649">
        <f t="shared" ref="AI1329" si="15273">+AI1330*H1329</f>
        <v>0</v>
      </c>
      <c r="AJ1329" s="649">
        <v>0</v>
      </c>
      <c r="AK1329" s="649">
        <v>0</v>
      </c>
      <c r="AL1329" s="649">
        <v>0</v>
      </c>
      <c r="AM1329" s="649">
        <v>0</v>
      </c>
      <c r="AN1329" s="649">
        <v>0</v>
      </c>
      <c r="AO1329" s="649">
        <v>0</v>
      </c>
      <c r="AP1329" s="649">
        <v>0</v>
      </c>
      <c r="AQ1329" s="649">
        <v>0</v>
      </c>
      <c r="AR1329" s="649">
        <v>0</v>
      </c>
      <c r="AS1329" s="649">
        <v>0</v>
      </c>
      <c r="AT1329" s="649">
        <v>0</v>
      </c>
      <c r="AU1329" s="649">
        <v>0</v>
      </c>
      <c r="AV1329" s="649">
        <v>0</v>
      </c>
      <c r="AW1329" s="613">
        <f t="shared" si="14913"/>
        <v>275048.62502821034</v>
      </c>
      <c r="AX1329" s="645">
        <f t="shared" si="14891"/>
        <v>0</v>
      </c>
      <c r="AY1329" s="656">
        <f t="shared" si="14892"/>
        <v>0</v>
      </c>
      <c r="AZ1329" s="591"/>
    </row>
    <row r="1330" spans="1:52" s="314" customFormat="1">
      <c r="A1330" s="642"/>
      <c r="B1330" s="636"/>
      <c r="C1330" s="636"/>
      <c r="D1330" s="651"/>
      <c r="E1330" s="652">
        <v>0.3</v>
      </c>
      <c r="F1330" s="652">
        <v>0.05</v>
      </c>
      <c r="G1330" s="653"/>
      <c r="H1330" s="640"/>
      <c r="I1330" s="640">
        <f t="shared" si="14808"/>
        <v>1.3499999999999999</v>
      </c>
      <c r="J1330" s="658">
        <v>0</v>
      </c>
      <c r="K1330" s="658">
        <v>0</v>
      </c>
      <c r="L1330" s="658">
        <v>0</v>
      </c>
      <c r="M1330" s="658">
        <v>0</v>
      </c>
      <c r="N1330" s="658">
        <v>0</v>
      </c>
      <c r="O1330" s="658">
        <v>0.3</v>
      </c>
      <c r="P1330" s="658">
        <v>0</v>
      </c>
      <c r="Q1330" s="658">
        <v>0</v>
      </c>
      <c r="R1330" s="658">
        <v>0</v>
      </c>
      <c r="S1330" s="658">
        <v>0</v>
      </c>
      <c r="T1330" s="658">
        <v>0.31</v>
      </c>
      <c r="U1330" s="658">
        <v>0.69</v>
      </c>
      <c r="V1330" s="658">
        <v>0</v>
      </c>
      <c r="W1330" s="658">
        <v>0</v>
      </c>
      <c r="X1330" s="658">
        <v>0</v>
      </c>
      <c r="Y1330" s="658">
        <v>0</v>
      </c>
      <c r="Z1330" s="658">
        <v>0</v>
      </c>
      <c r="AA1330" s="658">
        <v>0</v>
      </c>
      <c r="AB1330" s="658">
        <v>0</v>
      </c>
      <c r="AC1330" s="658">
        <v>0</v>
      </c>
      <c r="AD1330" s="658">
        <v>0</v>
      </c>
      <c r="AE1330" s="658">
        <v>0</v>
      </c>
      <c r="AF1330" s="658">
        <v>0</v>
      </c>
      <c r="AG1330" s="658">
        <v>0</v>
      </c>
      <c r="AH1330" s="658">
        <v>0.05</v>
      </c>
      <c r="AI1330" s="658">
        <v>0</v>
      </c>
      <c r="AJ1330" s="658">
        <v>0</v>
      </c>
      <c r="AK1330" s="658">
        <v>0</v>
      </c>
      <c r="AL1330" s="658">
        <v>0</v>
      </c>
      <c r="AM1330" s="658">
        <v>0</v>
      </c>
      <c r="AN1330" s="658">
        <v>0</v>
      </c>
      <c r="AO1330" s="658">
        <v>0</v>
      </c>
      <c r="AP1330" s="658">
        <v>0</v>
      </c>
      <c r="AQ1330" s="658">
        <v>0</v>
      </c>
      <c r="AR1330" s="658">
        <v>0</v>
      </c>
      <c r="AS1330" s="658">
        <v>0</v>
      </c>
      <c r="AT1330" s="658">
        <v>0</v>
      </c>
      <c r="AU1330" s="658">
        <v>0</v>
      </c>
      <c r="AV1330" s="658">
        <v>0</v>
      </c>
      <c r="AW1330" s="613">
        <f t="shared" si="14913"/>
        <v>1.3499999999999999</v>
      </c>
      <c r="AX1330" s="645">
        <f t="shared" si="14891"/>
        <v>1.3499999999999999</v>
      </c>
      <c r="AY1330" s="656" t="e">
        <f t="shared" si="14892"/>
        <v>#DIV/0!</v>
      </c>
      <c r="AZ1330" s="661"/>
    </row>
    <row r="1331" spans="1:52" s="302" customFormat="1">
      <c r="A1331" s="621"/>
      <c r="B1331" s="622" t="s">
        <v>234</v>
      </c>
      <c r="C1331" s="622" t="s">
        <v>1491</v>
      </c>
      <c r="D1331" s="623" t="s">
        <v>1492</v>
      </c>
      <c r="E1331" s="644"/>
      <c r="F1331" s="644"/>
      <c r="G1331" s="624"/>
      <c r="H1331" s="625">
        <f>+H1332+H1337+H1350+H1351+H1358+H1395</f>
        <v>7186741.3541357992</v>
      </c>
      <c r="I1331" s="625">
        <f t="shared" si="14808"/>
        <v>7186741.3541357983</v>
      </c>
      <c r="J1331" s="625">
        <f t="shared" ref="J1331:AV1331" si="15274">+J1332+J1337+J1350+J1351+J1358+J1395</f>
        <v>0</v>
      </c>
      <c r="K1331" s="625">
        <f t="shared" si="15274"/>
        <v>0</v>
      </c>
      <c r="L1331" s="625">
        <f t="shared" si="15274"/>
        <v>0</v>
      </c>
      <c r="M1331" s="625">
        <f t="shared" si="15274"/>
        <v>0</v>
      </c>
      <c r="N1331" s="625">
        <f t="shared" si="15274"/>
        <v>0</v>
      </c>
      <c r="O1331" s="625">
        <f t="shared" si="15274"/>
        <v>2156022.4062407399</v>
      </c>
      <c r="P1331" s="625">
        <f t="shared" si="15274"/>
        <v>14290.409854192965</v>
      </c>
      <c r="Q1331" s="625">
        <f t="shared" si="15274"/>
        <v>187618.53495862815</v>
      </c>
      <c r="R1331" s="625">
        <f t="shared" si="15274"/>
        <v>137515.97762717359</v>
      </c>
      <c r="S1331" s="625">
        <f t="shared" si="15274"/>
        <v>101412.40906929557</v>
      </c>
      <c r="T1331" s="625">
        <f t="shared" si="15274"/>
        <v>1118535.9627082762</v>
      </c>
      <c r="U1331" s="625">
        <f t="shared" si="15274"/>
        <v>2360277.3428998394</v>
      </c>
      <c r="V1331" s="625">
        <f t="shared" si="15274"/>
        <v>137977.95387057032</v>
      </c>
      <c r="W1331" s="625">
        <f t="shared" si="15274"/>
        <v>116391.9459232977</v>
      </c>
      <c r="X1331" s="625">
        <f t="shared" si="15274"/>
        <v>111427.36055216182</v>
      </c>
      <c r="Y1331" s="625">
        <f t="shared" si="15274"/>
        <v>110006.38589482335</v>
      </c>
      <c r="Z1331" s="625">
        <f t="shared" si="15274"/>
        <v>105402.73938088362</v>
      </c>
      <c r="AA1331" s="625">
        <f t="shared" si="15274"/>
        <v>75026.084007413141</v>
      </c>
      <c r="AB1331" s="625">
        <f t="shared" si="15274"/>
        <v>69942.76364745223</v>
      </c>
      <c r="AC1331" s="625">
        <f t="shared" si="15274"/>
        <v>25556.009794261387</v>
      </c>
      <c r="AD1331" s="625">
        <f t="shared" si="15274"/>
        <v>0</v>
      </c>
      <c r="AE1331" s="625">
        <f t="shared" si="15274"/>
        <v>0</v>
      </c>
      <c r="AF1331" s="625">
        <f t="shared" si="15274"/>
        <v>0</v>
      </c>
      <c r="AG1331" s="625">
        <f t="shared" si="15274"/>
        <v>0</v>
      </c>
      <c r="AH1331" s="625">
        <f t="shared" si="15274"/>
        <v>359337.06770678994</v>
      </c>
      <c r="AI1331" s="625">
        <f t="shared" si="15274"/>
        <v>0</v>
      </c>
      <c r="AJ1331" s="625">
        <f t="shared" si="15274"/>
        <v>0</v>
      </c>
      <c r="AK1331" s="625">
        <f t="shared" si="15274"/>
        <v>0</v>
      </c>
      <c r="AL1331" s="625">
        <f t="shared" si="15274"/>
        <v>0</v>
      </c>
      <c r="AM1331" s="625">
        <f t="shared" si="15274"/>
        <v>0</v>
      </c>
      <c r="AN1331" s="625">
        <f t="shared" si="15274"/>
        <v>0</v>
      </c>
      <c r="AO1331" s="625">
        <f t="shared" si="15274"/>
        <v>0</v>
      </c>
      <c r="AP1331" s="625">
        <f t="shared" si="15274"/>
        <v>0</v>
      </c>
      <c r="AQ1331" s="625">
        <f t="shared" si="15274"/>
        <v>0</v>
      </c>
      <c r="AR1331" s="625">
        <f t="shared" si="15274"/>
        <v>0</v>
      </c>
      <c r="AS1331" s="625">
        <f t="shared" si="15274"/>
        <v>0</v>
      </c>
      <c r="AT1331" s="625">
        <f t="shared" si="15274"/>
        <v>0</v>
      </c>
      <c r="AU1331" s="625">
        <f t="shared" si="15274"/>
        <v>0</v>
      </c>
      <c r="AV1331" s="625">
        <f t="shared" si="15274"/>
        <v>0</v>
      </c>
      <c r="AW1331" s="613">
        <f t="shared" si="14913"/>
        <v>7186741.3541357983</v>
      </c>
      <c r="AX1331" s="645">
        <f t="shared" si="14891"/>
        <v>0</v>
      </c>
      <c r="AY1331" s="656">
        <f t="shared" si="14892"/>
        <v>0</v>
      </c>
      <c r="AZ1331" s="626"/>
    </row>
    <row r="1332" spans="1:52">
      <c r="A1332" s="590"/>
      <c r="B1332" s="629" t="s">
        <v>278</v>
      </c>
      <c r="C1332" s="629" t="s">
        <v>1493</v>
      </c>
      <c r="D1332" s="630" t="s">
        <v>1494</v>
      </c>
      <c r="E1332" s="643"/>
      <c r="F1332" s="643"/>
      <c r="G1332" s="631"/>
      <c r="H1332" s="632">
        <f>+H1333+H1335</f>
        <v>489434.12676552718</v>
      </c>
      <c r="I1332" s="632">
        <f t="shared" si="14808"/>
        <v>489434.12676552718</v>
      </c>
      <c r="J1332" s="632">
        <f t="shared" ref="J1332:AV1332" si="15275">+J1333+J1335</f>
        <v>0</v>
      </c>
      <c r="K1332" s="632">
        <f t="shared" si="15275"/>
        <v>0</v>
      </c>
      <c r="L1332" s="632">
        <f t="shared" si="15275"/>
        <v>0</v>
      </c>
      <c r="M1332" s="632">
        <f t="shared" si="15275"/>
        <v>0</v>
      </c>
      <c r="N1332" s="632">
        <f t="shared" si="15275"/>
        <v>0</v>
      </c>
      <c r="O1332" s="632">
        <f t="shared" si="15275"/>
        <v>146830.23802965815</v>
      </c>
      <c r="P1332" s="632">
        <f t="shared" si="15275"/>
        <v>14290.409854192965</v>
      </c>
      <c r="Q1332" s="632">
        <f t="shared" si="15275"/>
        <v>187618.53495862815</v>
      </c>
      <c r="R1332" s="632">
        <f t="shared" si="15275"/>
        <v>116223.23758477156</v>
      </c>
      <c r="S1332" s="632">
        <f t="shared" si="15275"/>
        <v>0</v>
      </c>
      <c r="T1332" s="632">
        <f t="shared" si="15275"/>
        <v>0</v>
      </c>
      <c r="U1332" s="632">
        <f t="shared" si="15275"/>
        <v>0</v>
      </c>
      <c r="V1332" s="632">
        <f t="shared" si="15275"/>
        <v>0</v>
      </c>
      <c r="W1332" s="632">
        <f t="shared" si="15275"/>
        <v>0</v>
      </c>
      <c r="X1332" s="632">
        <f t="shared" si="15275"/>
        <v>0</v>
      </c>
      <c r="Y1332" s="632">
        <f t="shared" si="15275"/>
        <v>0</v>
      </c>
      <c r="Z1332" s="632">
        <f t="shared" si="15275"/>
        <v>0</v>
      </c>
      <c r="AA1332" s="632">
        <f t="shared" si="15275"/>
        <v>0</v>
      </c>
      <c r="AB1332" s="632">
        <f t="shared" si="15275"/>
        <v>0</v>
      </c>
      <c r="AC1332" s="632">
        <f t="shared" si="15275"/>
        <v>0</v>
      </c>
      <c r="AD1332" s="632">
        <f t="shared" si="15275"/>
        <v>0</v>
      </c>
      <c r="AE1332" s="632">
        <f t="shared" si="15275"/>
        <v>0</v>
      </c>
      <c r="AF1332" s="632">
        <f t="shared" si="15275"/>
        <v>0</v>
      </c>
      <c r="AG1332" s="632">
        <f t="shared" si="15275"/>
        <v>0</v>
      </c>
      <c r="AH1332" s="632">
        <f t="shared" si="15275"/>
        <v>24471.706338276359</v>
      </c>
      <c r="AI1332" s="632">
        <f t="shared" si="15275"/>
        <v>0</v>
      </c>
      <c r="AJ1332" s="632">
        <f t="shared" si="15275"/>
        <v>0</v>
      </c>
      <c r="AK1332" s="632">
        <f t="shared" si="15275"/>
        <v>0</v>
      </c>
      <c r="AL1332" s="632">
        <f t="shared" si="15275"/>
        <v>0</v>
      </c>
      <c r="AM1332" s="632">
        <f t="shared" si="15275"/>
        <v>0</v>
      </c>
      <c r="AN1332" s="632">
        <f t="shared" si="15275"/>
        <v>0</v>
      </c>
      <c r="AO1332" s="632">
        <f t="shared" si="15275"/>
        <v>0</v>
      </c>
      <c r="AP1332" s="632">
        <f t="shared" si="15275"/>
        <v>0</v>
      </c>
      <c r="AQ1332" s="632">
        <f t="shared" si="15275"/>
        <v>0</v>
      </c>
      <c r="AR1332" s="632">
        <f t="shared" si="15275"/>
        <v>0</v>
      </c>
      <c r="AS1332" s="632">
        <f t="shared" si="15275"/>
        <v>0</v>
      </c>
      <c r="AT1332" s="632">
        <f t="shared" si="15275"/>
        <v>0</v>
      </c>
      <c r="AU1332" s="632">
        <f t="shared" si="15275"/>
        <v>0</v>
      </c>
      <c r="AV1332" s="632">
        <f t="shared" si="15275"/>
        <v>0</v>
      </c>
      <c r="AW1332" s="613">
        <f t="shared" si="14913"/>
        <v>489434.12676552718</v>
      </c>
      <c r="AX1332" s="645">
        <f t="shared" si="14891"/>
        <v>0</v>
      </c>
      <c r="AY1332" s="656">
        <f t="shared" si="14892"/>
        <v>0</v>
      </c>
      <c r="AZ1332" s="591"/>
    </row>
    <row r="1333" spans="1:52">
      <c r="A1333" s="590"/>
      <c r="B1333" s="646" t="s">
        <v>305</v>
      </c>
      <c r="C1333" s="646" t="s">
        <v>1495</v>
      </c>
      <c r="D1333" s="647" t="s">
        <v>1616</v>
      </c>
      <c r="E1333" s="648"/>
      <c r="F1333" s="648"/>
      <c r="G1333" s="649"/>
      <c r="H1333" s="650">
        <v>244280.51032808487</v>
      </c>
      <c r="I1333" s="650">
        <f t="shared" si="14808"/>
        <v>244280.5103280849</v>
      </c>
      <c r="J1333" s="649">
        <v>0</v>
      </c>
      <c r="K1333" s="649">
        <v>0</v>
      </c>
      <c r="L1333" s="649">
        <v>0</v>
      </c>
      <c r="M1333" s="649">
        <v>0</v>
      </c>
      <c r="N1333" s="649">
        <v>0</v>
      </c>
      <c r="O1333" s="649">
        <f t="shared" ref="O1333" si="15276">+O1334*H1333</f>
        <v>73284.153098425464</v>
      </c>
      <c r="P1333" s="649">
        <f t="shared" ref="P1333" si="15277">((P1334*$H1333)-((P1334*$H1333*$E1334)+(P1334*$H1333*$F1334)))</f>
        <v>14290.409854192965</v>
      </c>
      <c r="Q1333" s="649">
        <f t="shared" ref="Q1333" si="15278">((Q1334*$H1333)-((Q1334*$H1333*$E1334)+(Q1334*$H1333*$F1334)))</f>
        <v>115911.10215067628</v>
      </c>
      <c r="R1333" s="649">
        <f t="shared" ref="R1333" si="15279">((R1334*$H1333)-((R1334*$H1333*$E1334)+(R1334*$H1333*$F1334)))</f>
        <v>28580.819708385941</v>
      </c>
      <c r="S1333" s="649">
        <f t="shared" ref="S1333" si="15280">((S1334*$H1333)-((S1334*$H1333*$E1334)+(S1334*$H1333*$F1334)))</f>
        <v>0</v>
      </c>
      <c r="T1333" s="649">
        <f t="shared" ref="T1333" si="15281">((T1334*$H1333)-((T1334*$H1333*$E1334)+(T1334*$H1333*$F1334)))</f>
        <v>0</v>
      </c>
      <c r="U1333" s="649">
        <f t="shared" ref="U1333" si="15282">((U1334*$H1333)-((U1334*$H1333*$E1334)+(U1334*$H1333*$F1334)))</f>
        <v>0</v>
      </c>
      <c r="V1333" s="649">
        <f t="shared" ref="V1333" si="15283">((V1334*$H1333)-((V1334*$H1333*$E1334)+(V1334*$H1333*$F1334)))</f>
        <v>0</v>
      </c>
      <c r="W1333" s="649">
        <f t="shared" ref="W1333" si="15284">((W1334*$H1333)-((W1334*$H1333*$E1334)+(W1334*$H1333*$F1334)))</f>
        <v>0</v>
      </c>
      <c r="X1333" s="649">
        <f t="shared" ref="X1333" si="15285">((X1334*$H1333)-((X1334*$H1333*$E1334)+(X1334*$H1333*$F1334)))</f>
        <v>0</v>
      </c>
      <c r="Y1333" s="649">
        <f t="shared" ref="Y1333" si="15286">((Y1334*$H1333)-((Y1334*$H1333*$E1334)+(Y1334*$H1333*$F1334)))</f>
        <v>0</v>
      </c>
      <c r="Z1333" s="649">
        <f t="shared" ref="Z1333" si="15287">((Z1334*$H1333)-((Z1334*$H1333*$E1334)+(Z1334*$H1333*$F1334)))</f>
        <v>0</v>
      </c>
      <c r="AA1333" s="649">
        <f t="shared" ref="AA1333" si="15288">((AA1334*$H1333)-((AA1334*$H1333*$E1334)+(AA1334*$H1333*$F1334)))</f>
        <v>0</v>
      </c>
      <c r="AB1333" s="649">
        <f t="shared" ref="AB1333" si="15289">((AB1334*$H1333)-((AB1334*$H1333*$E1334)+(AB1334*$H1333*$F1334)))</f>
        <v>0</v>
      </c>
      <c r="AC1333" s="649">
        <f t="shared" ref="AC1333" si="15290">((AC1334*$H1333)-((AC1334*$H1333*$E1334)+(AC1334*$H1333*$F1334)))</f>
        <v>0</v>
      </c>
      <c r="AD1333" s="649">
        <f t="shared" ref="AD1333" si="15291">((AD1334*$H1333)-((AD1334*$H1333*$E1334)+(AD1334*$H1333*$F1334)))</f>
        <v>0</v>
      </c>
      <c r="AE1333" s="649">
        <f t="shared" ref="AE1333" si="15292">((AE1334*$H1333)-((AE1334*$H1333*$E1334)+(AE1334*$H1333*$F1334)))</f>
        <v>0</v>
      </c>
      <c r="AF1333" s="649">
        <f t="shared" ref="AF1333" si="15293">((AF1334*$H1333)-((AF1334*$H1333*$E1334)+(AF1334*$H1333*$F1334)))</f>
        <v>0</v>
      </c>
      <c r="AG1333" s="649">
        <f t="shared" ref="AG1333" si="15294">((AG1334*$H1333)-((AG1334*$H1333*$E1334)+(AG1334*$H1333*$F1334)))</f>
        <v>0</v>
      </c>
      <c r="AH1333" s="649">
        <f>+AH1334*H1333</f>
        <v>12214.025516404245</v>
      </c>
      <c r="AI1333" s="649">
        <f t="shared" ref="AI1333" si="15295">+AI1334*H1333</f>
        <v>0</v>
      </c>
      <c r="AJ1333" s="649">
        <v>0</v>
      </c>
      <c r="AK1333" s="649">
        <v>0</v>
      </c>
      <c r="AL1333" s="649">
        <v>0</v>
      </c>
      <c r="AM1333" s="649">
        <v>0</v>
      </c>
      <c r="AN1333" s="649">
        <v>0</v>
      </c>
      <c r="AO1333" s="649">
        <v>0</v>
      </c>
      <c r="AP1333" s="649">
        <v>0</v>
      </c>
      <c r="AQ1333" s="649">
        <v>0</v>
      </c>
      <c r="AR1333" s="649">
        <v>0</v>
      </c>
      <c r="AS1333" s="649">
        <v>0</v>
      </c>
      <c r="AT1333" s="649">
        <v>0</v>
      </c>
      <c r="AU1333" s="649">
        <v>0</v>
      </c>
      <c r="AV1333" s="649">
        <v>0</v>
      </c>
      <c r="AW1333" s="613">
        <f t="shared" si="14913"/>
        <v>244280.5103280849</v>
      </c>
      <c r="AX1333" s="645">
        <f t="shared" si="14891"/>
        <v>0</v>
      </c>
      <c r="AY1333" s="656">
        <f t="shared" si="14892"/>
        <v>0</v>
      </c>
      <c r="AZ1333" s="591"/>
    </row>
    <row r="1334" spans="1:52" s="314" customFormat="1">
      <c r="A1334" s="642"/>
      <c r="B1334" s="636"/>
      <c r="C1334" s="636"/>
      <c r="D1334" s="651"/>
      <c r="E1334" s="652">
        <v>0.3</v>
      </c>
      <c r="F1334" s="652">
        <v>0.05</v>
      </c>
      <c r="G1334" s="653"/>
      <c r="H1334" s="640"/>
      <c r="I1334" s="640">
        <f t="shared" si="14808"/>
        <v>1.3500000000000003</v>
      </c>
      <c r="J1334" s="658">
        <v>0</v>
      </c>
      <c r="K1334" s="658">
        <v>0</v>
      </c>
      <c r="L1334" s="658">
        <v>0</v>
      </c>
      <c r="M1334" s="658">
        <v>0</v>
      </c>
      <c r="N1334" s="658">
        <v>0</v>
      </c>
      <c r="O1334" s="658">
        <v>0.3</v>
      </c>
      <c r="P1334" s="658">
        <v>0.09</v>
      </c>
      <c r="Q1334" s="658">
        <v>0.73</v>
      </c>
      <c r="R1334" s="658">
        <v>0.18000000000000005</v>
      </c>
      <c r="S1334" s="658">
        <v>0</v>
      </c>
      <c r="T1334" s="658">
        <v>0</v>
      </c>
      <c r="U1334" s="658">
        <v>0</v>
      </c>
      <c r="V1334" s="658">
        <v>0</v>
      </c>
      <c r="W1334" s="658">
        <v>0</v>
      </c>
      <c r="X1334" s="658">
        <v>0</v>
      </c>
      <c r="Y1334" s="658">
        <v>0</v>
      </c>
      <c r="Z1334" s="658">
        <v>0</v>
      </c>
      <c r="AA1334" s="658">
        <v>0</v>
      </c>
      <c r="AB1334" s="658">
        <v>0</v>
      </c>
      <c r="AC1334" s="658">
        <v>0</v>
      </c>
      <c r="AD1334" s="658">
        <v>0</v>
      </c>
      <c r="AE1334" s="658">
        <v>0</v>
      </c>
      <c r="AF1334" s="658">
        <v>0</v>
      </c>
      <c r="AG1334" s="658">
        <v>0</v>
      </c>
      <c r="AH1334" s="658">
        <v>0.05</v>
      </c>
      <c r="AI1334" s="658">
        <v>0</v>
      </c>
      <c r="AJ1334" s="658">
        <v>0</v>
      </c>
      <c r="AK1334" s="658">
        <v>0</v>
      </c>
      <c r="AL1334" s="658">
        <v>0</v>
      </c>
      <c r="AM1334" s="658">
        <v>0</v>
      </c>
      <c r="AN1334" s="658">
        <v>0</v>
      </c>
      <c r="AO1334" s="658">
        <v>0</v>
      </c>
      <c r="AP1334" s="658">
        <v>0</v>
      </c>
      <c r="AQ1334" s="658">
        <v>0</v>
      </c>
      <c r="AR1334" s="658">
        <v>0</v>
      </c>
      <c r="AS1334" s="658">
        <v>0</v>
      </c>
      <c r="AT1334" s="658">
        <v>0</v>
      </c>
      <c r="AU1334" s="658">
        <v>0</v>
      </c>
      <c r="AV1334" s="658">
        <v>0</v>
      </c>
      <c r="AW1334" s="613">
        <f t="shared" si="14913"/>
        <v>1.3500000000000003</v>
      </c>
      <c r="AX1334" s="645">
        <f t="shared" si="14891"/>
        <v>1.3500000000000003</v>
      </c>
      <c r="AY1334" s="656" t="e">
        <f t="shared" si="14892"/>
        <v>#DIV/0!</v>
      </c>
      <c r="AZ1334" s="661"/>
    </row>
    <row r="1335" spans="1:52">
      <c r="A1335" s="590"/>
      <c r="B1335" s="646" t="s">
        <v>305</v>
      </c>
      <c r="C1335" s="646" t="s">
        <v>1496</v>
      </c>
      <c r="D1335" s="647" t="s">
        <v>1617</v>
      </c>
      <c r="E1335" s="648"/>
      <c r="F1335" s="648"/>
      <c r="G1335" s="649"/>
      <c r="H1335" s="650">
        <v>245153.61643744231</v>
      </c>
      <c r="I1335" s="650">
        <f t="shared" si="14808"/>
        <v>245153.61643744228</v>
      </c>
      <c r="J1335" s="649">
        <v>0</v>
      </c>
      <c r="K1335" s="649">
        <v>0</v>
      </c>
      <c r="L1335" s="649">
        <v>0</v>
      </c>
      <c r="M1335" s="649">
        <v>0</v>
      </c>
      <c r="N1335" s="649">
        <v>0</v>
      </c>
      <c r="O1335" s="649">
        <f t="shared" ref="O1335" si="15296">+O1336*H1335</f>
        <v>73546.08493123269</v>
      </c>
      <c r="P1335" s="649">
        <f t="shared" ref="P1335" si="15297">((P1336*$H1335)-((P1336*$H1335*$E1336)+(P1336*$H1335*$F1336)))</f>
        <v>0</v>
      </c>
      <c r="Q1335" s="649">
        <f t="shared" ref="Q1335" si="15298">((Q1336*$H1335)-((Q1336*$H1335*$E1336)+(Q1336*$H1335*$F1336)))</f>
        <v>71707.432807951875</v>
      </c>
      <c r="R1335" s="649">
        <f t="shared" ref="R1335" si="15299">((R1336*$H1335)-((R1336*$H1335*$E1336)+(R1336*$H1335*$F1336)))</f>
        <v>87642.417876385618</v>
      </c>
      <c r="S1335" s="649">
        <f t="shared" ref="S1335" si="15300">((S1336*$H1335)-((S1336*$H1335*$E1336)+(S1336*$H1335*$F1336)))</f>
        <v>0</v>
      </c>
      <c r="T1335" s="649">
        <f t="shared" ref="T1335" si="15301">((T1336*$H1335)-((T1336*$H1335*$E1336)+(T1336*$H1335*$F1336)))</f>
        <v>0</v>
      </c>
      <c r="U1335" s="649">
        <f t="shared" ref="U1335" si="15302">((U1336*$H1335)-((U1336*$H1335*$E1336)+(U1336*$H1335*$F1336)))</f>
        <v>0</v>
      </c>
      <c r="V1335" s="649">
        <f t="shared" ref="V1335" si="15303">((V1336*$H1335)-((V1336*$H1335*$E1336)+(V1336*$H1335*$F1336)))</f>
        <v>0</v>
      </c>
      <c r="W1335" s="649">
        <f t="shared" ref="W1335" si="15304">((W1336*$H1335)-((W1336*$H1335*$E1336)+(W1336*$H1335*$F1336)))</f>
        <v>0</v>
      </c>
      <c r="X1335" s="649">
        <f t="shared" ref="X1335" si="15305">((X1336*$H1335)-((X1336*$H1335*$E1336)+(X1336*$H1335*$F1336)))</f>
        <v>0</v>
      </c>
      <c r="Y1335" s="649">
        <f t="shared" ref="Y1335" si="15306">((Y1336*$H1335)-((Y1336*$H1335*$E1336)+(Y1336*$H1335*$F1336)))</f>
        <v>0</v>
      </c>
      <c r="Z1335" s="649">
        <f t="shared" ref="Z1335" si="15307">((Z1336*$H1335)-((Z1336*$H1335*$E1336)+(Z1336*$H1335*$F1336)))</f>
        <v>0</v>
      </c>
      <c r="AA1335" s="649">
        <f t="shared" ref="AA1335" si="15308">((AA1336*$H1335)-((AA1336*$H1335*$E1336)+(AA1336*$H1335*$F1336)))</f>
        <v>0</v>
      </c>
      <c r="AB1335" s="649">
        <f t="shared" ref="AB1335" si="15309">((AB1336*$H1335)-((AB1336*$H1335*$E1336)+(AB1336*$H1335*$F1336)))</f>
        <v>0</v>
      </c>
      <c r="AC1335" s="649">
        <f t="shared" ref="AC1335" si="15310">((AC1336*$H1335)-((AC1336*$H1335*$E1336)+(AC1336*$H1335*$F1336)))</f>
        <v>0</v>
      </c>
      <c r="AD1335" s="649">
        <f t="shared" ref="AD1335" si="15311">((AD1336*$H1335)-((AD1336*$H1335*$E1336)+(AD1336*$H1335*$F1336)))</f>
        <v>0</v>
      </c>
      <c r="AE1335" s="649">
        <f t="shared" ref="AE1335" si="15312">((AE1336*$H1335)-((AE1336*$H1335*$E1336)+(AE1336*$H1335*$F1336)))</f>
        <v>0</v>
      </c>
      <c r="AF1335" s="649">
        <f t="shared" ref="AF1335" si="15313">((AF1336*$H1335)-((AF1336*$H1335*$E1336)+(AF1336*$H1335*$F1336)))</f>
        <v>0</v>
      </c>
      <c r="AG1335" s="649">
        <f t="shared" ref="AG1335" si="15314">((AG1336*$H1335)-((AG1336*$H1335*$E1336)+(AG1336*$H1335*$F1336)))</f>
        <v>0</v>
      </c>
      <c r="AH1335" s="649">
        <f>+AH1336*H1335</f>
        <v>12257.680821872116</v>
      </c>
      <c r="AI1335" s="649">
        <f t="shared" ref="AI1335" si="15315">+AI1336*H1335</f>
        <v>0</v>
      </c>
      <c r="AJ1335" s="649">
        <v>0</v>
      </c>
      <c r="AK1335" s="649">
        <v>0</v>
      </c>
      <c r="AL1335" s="649">
        <v>0</v>
      </c>
      <c r="AM1335" s="649">
        <v>0</v>
      </c>
      <c r="AN1335" s="649">
        <v>0</v>
      </c>
      <c r="AO1335" s="649">
        <v>0</v>
      </c>
      <c r="AP1335" s="649">
        <v>0</v>
      </c>
      <c r="AQ1335" s="649">
        <v>0</v>
      </c>
      <c r="AR1335" s="649">
        <v>0</v>
      </c>
      <c r="AS1335" s="649">
        <v>0</v>
      </c>
      <c r="AT1335" s="649">
        <v>0</v>
      </c>
      <c r="AU1335" s="649">
        <v>0</v>
      </c>
      <c r="AV1335" s="649">
        <v>0</v>
      </c>
      <c r="AW1335" s="613">
        <f t="shared" si="14913"/>
        <v>245153.61643744228</v>
      </c>
      <c r="AX1335" s="645">
        <f t="shared" si="14891"/>
        <v>0</v>
      </c>
      <c r="AY1335" s="656">
        <f t="shared" si="14892"/>
        <v>0</v>
      </c>
      <c r="AZ1335" s="591"/>
    </row>
    <row r="1336" spans="1:52" s="314" customFormat="1">
      <c r="A1336" s="642"/>
      <c r="B1336" s="636"/>
      <c r="C1336" s="636"/>
      <c r="D1336" s="651"/>
      <c r="E1336" s="652">
        <v>0.3</v>
      </c>
      <c r="F1336" s="652">
        <v>0.05</v>
      </c>
      <c r="G1336" s="653"/>
      <c r="H1336" s="640"/>
      <c r="I1336" s="640">
        <f t="shared" si="14808"/>
        <v>1.35</v>
      </c>
      <c r="J1336" s="658">
        <v>0</v>
      </c>
      <c r="K1336" s="658">
        <v>0</v>
      </c>
      <c r="L1336" s="658">
        <v>0</v>
      </c>
      <c r="M1336" s="658">
        <v>0</v>
      </c>
      <c r="N1336" s="658">
        <v>0</v>
      </c>
      <c r="O1336" s="658">
        <v>0.3</v>
      </c>
      <c r="P1336" s="658">
        <v>0</v>
      </c>
      <c r="Q1336" s="658">
        <v>0.45</v>
      </c>
      <c r="R1336" s="658">
        <v>0.55000000000000004</v>
      </c>
      <c r="S1336" s="658">
        <v>0</v>
      </c>
      <c r="T1336" s="658">
        <v>0</v>
      </c>
      <c r="U1336" s="658">
        <v>0</v>
      </c>
      <c r="V1336" s="658">
        <v>0</v>
      </c>
      <c r="W1336" s="658">
        <v>0</v>
      </c>
      <c r="X1336" s="658">
        <v>0</v>
      </c>
      <c r="Y1336" s="658">
        <v>0</v>
      </c>
      <c r="Z1336" s="658">
        <v>0</v>
      </c>
      <c r="AA1336" s="658">
        <v>0</v>
      </c>
      <c r="AB1336" s="658">
        <v>0</v>
      </c>
      <c r="AC1336" s="658">
        <v>0</v>
      </c>
      <c r="AD1336" s="658">
        <v>0</v>
      </c>
      <c r="AE1336" s="658">
        <v>0</v>
      </c>
      <c r="AF1336" s="658">
        <v>0</v>
      </c>
      <c r="AG1336" s="658">
        <v>0</v>
      </c>
      <c r="AH1336" s="658">
        <v>0.05</v>
      </c>
      <c r="AI1336" s="658">
        <v>0</v>
      </c>
      <c r="AJ1336" s="658">
        <v>0</v>
      </c>
      <c r="AK1336" s="658">
        <v>0</v>
      </c>
      <c r="AL1336" s="658">
        <v>0</v>
      </c>
      <c r="AM1336" s="658">
        <v>0</v>
      </c>
      <c r="AN1336" s="658">
        <v>0</v>
      </c>
      <c r="AO1336" s="658">
        <v>0</v>
      </c>
      <c r="AP1336" s="658">
        <v>0</v>
      </c>
      <c r="AQ1336" s="658">
        <v>0</v>
      </c>
      <c r="AR1336" s="658">
        <v>0</v>
      </c>
      <c r="AS1336" s="658">
        <v>0</v>
      </c>
      <c r="AT1336" s="658">
        <v>0</v>
      </c>
      <c r="AU1336" s="658">
        <v>0</v>
      </c>
      <c r="AV1336" s="658">
        <v>0</v>
      </c>
      <c r="AW1336" s="613">
        <f t="shared" si="14913"/>
        <v>1.35</v>
      </c>
      <c r="AX1336" s="645">
        <f t="shared" si="14891"/>
        <v>1.35</v>
      </c>
      <c r="AY1336" s="656" t="e">
        <f t="shared" si="14892"/>
        <v>#DIV/0!</v>
      </c>
      <c r="AZ1336" s="661"/>
    </row>
    <row r="1337" spans="1:52">
      <c r="A1337" s="590"/>
      <c r="B1337" s="629" t="s">
        <v>278</v>
      </c>
      <c r="C1337" s="629" t="s">
        <v>1497</v>
      </c>
      <c r="D1337" s="630" t="s">
        <v>1498</v>
      </c>
      <c r="E1337" s="643"/>
      <c r="F1337" s="643"/>
      <c r="G1337" s="631"/>
      <c r="H1337" s="632">
        <f>+H1338+H1340+H1342+H1344+H1346+H1348</f>
        <v>0</v>
      </c>
      <c r="I1337" s="632">
        <f t="shared" si="14808"/>
        <v>0</v>
      </c>
      <c r="J1337" s="632">
        <f t="shared" ref="J1337:AV1337" si="15316">+J1338+J1340+J1342+J1344+J1346+J1348</f>
        <v>0</v>
      </c>
      <c r="K1337" s="632">
        <f t="shared" si="15316"/>
        <v>0</v>
      </c>
      <c r="L1337" s="632">
        <f t="shared" si="15316"/>
        <v>0</v>
      </c>
      <c r="M1337" s="632">
        <f t="shared" si="15316"/>
        <v>0</v>
      </c>
      <c r="N1337" s="632">
        <f t="shared" si="15316"/>
        <v>0</v>
      </c>
      <c r="O1337" s="632">
        <f t="shared" si="15316"/>
        <v>0</v>
      </c>
      <c r="P1337" s="632">
        <f t="shared" si="15316"/>
        <v>0</v>
      </c>
      <c r="Q1337" s="632">
        <f t="shared" si="15316"/>
        <v>0</v>
      </c>
      <c r="R1337" s="632">
        <f t="shared" si="15316"/>
        <v>0</v>
      </c>
      <c r="S1337" s="632">
        <f t="shared" si="15316"/>
        <v>0</v>
      </c>
      <c r="T1337" s="632">
        <f t="shared" si="15316"/>
        <v>0</v>
      </c>
      <c r="U1337" s="632">
        <f t="shared" si="15316"/>
        <v>0</v>
      </c>
      <c r="V1337" s="632">
        <f t="shared" si="15316"/>
        <v>0</v>
      </c>
      <c r="W1337" s="632">
        <f t="shared" si="15316"/>
        <v>0</v>
      </c>
      <c r="X1337" s="632">
        <f t="shared" si="15316"/>
        <v>0</v>
      </c>
      <c r="Y1337" s="632">
        <f t="shared" si="15316"/>
        <v>0</v>
      </c>
      <c r="Z1337" s="632">
        <f t="shared" si="15316"/>
        <v>0</v>
      </c>
      <c r="AA1337" s="632">
        <f t="shared" si="15316"/>
        <v>0</v>
      </c>
      <c r="AB1337" s="632">
        <f t="shared" si="15316"/>
        <v>0</v>
      </c>
      <c r="AC1337" s="632">
        <f t="shared" si="15316"/>
        <v>0</v>
      </c>
      <c r="AD1337" s="632">
        <f t="shared" si="15316"/>
        <v>0</v>
      </c>
      <c r="AE1337" s="632">
        <f t="shared" si="15316"/>
        <v>0</v>
      </c>
      <c r="AF1337" s="632">
        <f t="shared" si="15316"/>
        <v>0</v>
      </c>
      <c r="AG1337" s="632">
        <f t="shared" si="15316"/>
        <v>0</v>
      </c>
      <c r="AH1337" s="632">
        <f t="shared" si="15316"/>
        <v>0</v>
      </c>
      <c r="AI1337" s="632">
        <f t="shared" si="15316"/>
        <v>0</v>
      </c>
      <c r="AJ1337" s="632">
        <f t="shared" si="15316"/>
        <v>0</v>
      </c>
      <c r="AK1337" s="632">
        <f t="shared" si="15316"/>
        <v>0</v>
      </c>
      <c r="AL1337" s="632">
        <f t="shared" si="15316"/>
        <v>0</v>
      </c>
      <c r="AM1337" s="632">
        <f t="shared" si="15316"/>
        <v>0</v>
      </c>
      <c r="AN1337" s="632">
        <f t="shared" si="15316"/>
        <v>0</v>
      </c>
      <c r="AO1337" s="632">
        <f t="shared" si="15316"/>
        <v>0</v>
      </c>
      <c r="AP1337" s="632">
        <f t="shared" si="15316"/>
        <v>0</v>
      </c>
      <c r="AQ1337" s="632">
        <f t="shared" si="15316"/>
        <v>0</v>
      </c>
      <c r="AR1337" s="632">
        <f t="shared" si="15316"/>
        <v>0</v>
      </c>
      <c r="AS1337" s="632">
        <f t="shared" si="15316"/>
        <v>0</v>
      </c>
      <c r="AT1337" s="632">
        <f t="shared" si="15316"/>
        <v>0</v>
      </c>
      <c r="AU1337" s="632">
        <f t="shared" si="15316"/>
        <v>0</v>
      </c>
      <c r="AV1337" s="632">
        <f t="shared" si="15316"/>
        <v>0</v>
      </c>
      <c r="AW1337" s="613">
        <f t="shared" si="14913"/>
        <v>0</v>
      </c>
      <c r="AX1337" s="645">
        <f t="shared" si="14891"/>
        <v>0</v>
      </c>
      <c r="AY1337" s="656" t="e">
        <f t="shared" si="14892"/>
        <v>#DIV/0!</v>
      </c>
      <c r="AZ1337" s="591"/>
    </row>
    <row r="1338" spans="1:52">
      <c r="A1338" s="590"/>
      <c r="B1338" s="646" t="s">
        <v>305</v>
      </c>
      <c r="C1338" s="646" t="s">
        <v>1499</v>
      </c>
      <c r="D1338" s="647" t="s">
        <v>1618</v>
      </c>
      <c r="E1338" s="648"/>
      <c r="F1338" s="648"/>
      <c r="G1338" s="649"/>
      <c r="H1338" s="650">
        <v>0</v>
      </c>
      <c r="I1338" s="650">
        <f t="shared" si="14808"/>
        <v>0</v>
      </c>
      <c r="J1338" s="649">
        <v>0</v>
      </c>
      <c r="K1338" s="649">
        <v>0</v>
      </c>
      <c r="L1338" s="649">
        <v>0</v>
      </c>
      <c r="M1338" s="649">
        <v>0</v>
      </c>
      <c r="N1338" s="649">
        <v>0</v>
      </c>
      <c r="O1338" s="649">
        <f t="shared" ref="O1338" si="15317">+O1339*H1338</f>
        <v>0</v>
      </c>
      <c r="P1338" s="649">
        <f t="shared" ref="P1338" si="15318">((P1339*$H1338)-((P1339*$H1338*$E1339)+(P1339*$H1338*$F1339)))</f>
        <v>0</v>
      </c>
      <c r="Q1338" s="649">
        <f t="shared" ref="Q1338" si="15319">((Q1339*$H1338)-((Q1339*$H1338*$E1339)+(Q1339*$H1338*$F1339)))</f>
        <v>0</v>
      </c>
      <c r="R1338" s="649">
        <f t="shared" ref="R1338" si="15320">((R1339*$H1338)-((R1339*$H1338*$E1339)+(R1339*$H1338*$F1339)))</f>
        <v>0</v>
      </c>
      <c r="S1338" s="649">
        <f t="shared" ref="S1338" si="15321">((S1339*$H1338)-((S1339*$H1338*$E1339)+(S1339*$H1338*$F1339)))</f>
        <v>0</v>
      </c>
      <c r="T1338" s="649">
        <f t="shared" ref="T1338" si="15322">((T1339*$H1338)-((T1339*$H1338*$E1339)+(T1339*$H1338*$F1339)))</f>
        <v>0</v>
      </c>
      <c r="U1338" s="649">
        <f t="shared" ref="U1338" si="15323">((U1339*$H1338)-((U1339*$H1338*$E1339)+(U1339*$H1338*$F1339)))</f>
        <v>0</v>
      </c>
      <c r="V1338" s="649">
        <f t="shared" ref="V1338" si="15324">((V1339*$H1338)-((V1339*$H1338*$E1339)+(V1339*$H1338*$F1339)))</f>
        <v>0</v>
      </c>
      <c r="W1338" s="649">
        <f t="shared" ref="W1338" si="15325">((W1339*$H1338)-((W1339*$H1338*$E1339)+(W1339*$H1338*$F1339)))</f>
        <v>0</v>
      </c>
      <c r="X1338" s="649">
        <f t="shared" ref="X1338" si="15326">((X1339*$H1338)-((X1339*$H1338*$E1339)+(X1339*$H1338*$F1339)))</f>
        <v>0</v>
      </c>
      <c r="Y1338" s="649">
        <f t="shared" ref="Y1338" si="15327">((Y1339*$H1338)-((Y1339*$H1338*$E1339)+(Y1339*$H1338*$F1339)))</f>
        <v>0</v>
      </c>
      <c r="Z1338" s="649">
        <f t="shared" ref="Z1338" si="15328">((Z1339*$H1338)-((Z1339*$H1338*$E1339)+(Z1339*$H1338*$F1339)))</f>
        <v>0</v>
      </c>
      <c r="AA1338" s="649">
        <f t="shared" ref="AA1338" si="15329">((AA1339*$H1338)-((AA1339*$H1338*$E1339)+(AA1339*$H1338*$F1339)))</f>
        <v>0</v>
      </c>
      <c r="AB1338" s="649">
        <f t="shared" ref="AB1338" si="15330">((AB1339*$H1338)-((AB1339*$H1338*$E1339)+(AB1339*$H1338*$F1339)))</f>
        <v>0</v>
      </c>
      <c r="AC1338" s="649">
        <f t="shared" ref="AC1338" si="15331">((AC1339*$H1338)-((AC1339*$H1338*$E1339)+(AC1339*$H1338*$F1339)))</f>
        <v>0</v>
      </c>
      <c r="AD1338" s="649">
        <f t="shared" ref="AD1338" si="15332">((AD1339*$H1338)-((AD1339*$H1338*$E1339)+(AD1339*$H1338*$F1339)))</f>
        <v>0</v>
      </c>
      <c r="AE1338" s="649">
        <f t="shared" ref="AE1338" si="15333">((AE1339*$H1338)-((AE1339*$H1338*$E1339)+(AE1339*$H1338*$F1339)))</f>
        <v>0</v>
      </c>
      <c r="AF1338" s="649">
        <f t="shared" ref="AF1338" si="15334">((AF1339*$H1338)-((AF1339*$H1338*$E1339)+(AF1339*$H1338*$F1339)))</f>
        <v>0</v>
      </c>
      <c r="AG1338" s="649">
        <f t="shared" ref="AG1338" si="15335">((AG1339*$H1338)-((AG1339*$H1338*$E1339)+(AG1339*$H1338*$F1339)))</f>
        <v>0</v>
      </c>
      <c r="AH1338" s="649">
        <f>+AH1339*H1338</f>
        <v>0</v>
      </c>
      <c r="AI1338" s="649">
        <f t="shared" ref="AI1338" si="15336">+AI1339*H1338</f>
        <v>0</v>
      </c>
      <c r="AJ1338" s="649">
        <v>0</v>
      </c>
      <c r="AK1338" s="649">
        <v>0</v>
      </c>
      <c r="AL1338" s="649">
        <v>0</v>
      </c>
      <c r="AM1338" s="649">
        <v>0</v>
      </c>
      <c r="AN1338" s="649">
        <v>0</v>
      </c>
      <c r="AO1338" s="649">
        <v>0</v>
      </c>
      <c r="AP1338" s="649">
        <v>0</v>
      </c>
      <c r="AQ1338" s="649">
        <v>0</v>
      </c>
      <c r="AR1338" s="649">
        <v>0</v>
      </c>
      <c r="AS1338" s="649">
        <v>0</v>
      </c>
      <c r="AT1338" s="649">
        <v>0</v>
      </c>
      <c r="AU1338" s="649">
        <v>0</v>
      </c>
      <c r="AV1338" s="649">
        <v>0</v>
      </c>
      <c r="AW1338" s="613">
        <f t="shared" si="14913"/>
        <v>0</v>
      </c>
      <c r="AX1338" s="645">
        <f t="shared" si="14891"/>
        <v>0</v>
      </c>
      <c r="AY1338" s="656" t="e">
        <f t="shared" si="14892"/>
        <v>#DIV/0!</v>
      </c>
      <c r="AZ1338" s="591"/>
    </row>
    <row r="1339" spans="1:52" s="314" customFormat="1">
      <c r="A1339" s="642"/>
      <c r="B1339" s="636"/>
      <c r="C1339" s="636"/>
      <c r="D1339" s="651"/>
      <c r="E1339" s="652">
        <v>0.3</v>
      </c>
      <c r="F1339" s="652">
        <v>0.05</v>
      </c>
      <c r="G1339" s="653"/>
      <c r="H1339" s="640"/>
      <c r="I1339" s="640">
        <f t="shared" si="14808"/>
        <v>1.35</v>
      </c>
      <c r="J1339" s="658">
        <v>0</v>
      </c>
      <c r="K1339" s="658">
        <v>0</v>
      </c>
      <c r="L1339" s="658">
        <v>0</v>
      </c>
      <c r="M1339" s="658">
        <v>0</v>
      </c>
      <c r="N1339" s="658">
        <v>0</v>
      </c>
      <c r="O1339" s="658">
        <v>0.3</v>
      </c>
      <c r="P1339" s="658">
        <v>0</v>
      </c>
      <c r="Q1339" s="658">
        <v>0</v>
      </c>
      <c r="R1339" s="658">
        <v>0.44</v>
      </c>
      <c r="S1339" s="658">
        <v>0.56000000000000005</v>
      </c>
      <c r="T1339" s="658">
        <v>0</v>
      </c>
      <c r="U1339" s="658">
        <v>0</v>
      </c>
      <c r="V1339" s="658">
        <v>0</v>
      </c>
      <c r="W1339" s="658">
        <v>0</v>
      </c>
      <c r="X1339" s="658">
        <v>0</v>
      </c>
      <c r="Y1339" s="658">
        <v>0</v>
      </c>
      <c r="Z1339" s="658">
        <v>0</v>
      </c>
      <c r="AA1339" s="658">
        <v>0</v>
      </c>
      <c r="AB1339" s="658">
        <v>0</v>
      </c>
      <c r="AC1339" s="658">
        <v>0</v>
      </c>
      <c r="AD1339" s="658">
        <v>0</v>
      </c>
      <c r="AE1339" s="658">
        <v>0</v>
      </c>
      <c r="AF1339" s="658">
        <v>0</v>
      </c>
      <c r="AG1339" s="658">
        <v>0</v>
      </c>
      <c r="AH1339" s="658">
        <v>0.05</v>
      </c>
      <c r="AI1339" s="658">
        <v>0</v>
      </c>
      <c r="AJ1339" s="658">
        <v>0</v>
      </c>
      <c r="AK1339" s="658">
        <v>0</v>
      </c>
      <c r="AL1339" s="658">
        <v>0</v>
      </c>
      <c r="AM1339" s="658">
        <v>0</v>
      </c>
      <c r="AN1339" s="658">
        <v>0</v>
      </c>
      <c r="AO1339" s="658">
        <v>0</v>
      </c>
      <c r="AP1339" s="658">
        <v>0</v>
      </c>
      <c r="AQ1339" s="658">
        <v>0</v>
      </c>
      <c r="AR1339" s="658">
        <v>0</v>
      </c>
      <c r="AS1339" s="658">
        <v>0</v>
      </c>
      <c r="AT1339" s="658">
        <v>0</v>
      </c>
      <c r="AU1339" s="658">
        <v>0</v>
      </c>
      <c r="AV1339" s="658">
        <v>0</v>
      </c>
      <c r="AW1339" s="613">
        <f t="shared" si="14913"/>
        <v>1.35</v>
      </c>
      <c r="AX1339" s="645">
        <f t="shared" si="14891"/>
        <v>1.35</v>
      </c>
      <c r="AY1339" s="656" t="e">
        <f t="shared" si="14892"/>
        <v>#DIV/0!</v>
      </c>
      <c r="AZ1339" s="661"/>
    </row>
    <row r="1340" spans="1:52">
      <c r="A1340" s="590"/>
      <c r="B1340" s="646" t="s">
        <v>305</v>
      </c>
      <c r="C1340" s="646" t="s">
        <v>1500</v>
      </c>
      <c r="D1340" s="647" t="s">
        <v>1619</v>
      </c>
      <c r="E1340" s="648"/>
      <c r="F1340" s="648"/>
      <c r="G1340" s="649"/>
      <c r="H1340" s="650">
        <v>0</v>
      </c>
      <c r="I1340" s="650">
        <f t="shared" si="14808"/>
        <v>0</v>
      </c>
      <c r="J1340" s="649">
        <v>0</v>
      </c>
      <c r="K1340" s="649">
        <v>0</v>
      </c>
      <c r="L1340" s="649">
        <v>0</v>
      </c>
      <c r="M1340" s="649">
        <v>0</v>
      </c>
      <c r="N1340" s="649">
        <v>0</v>
      </c>
      <c r="O1340" s="649">
        <f t="shared" ref="O1340" si="15337">+O1341*H1340</f>
        <v>0</v>
      </c>
      <c r="P1340" s="649">
        <f t="shared" ref="P1340" si="15338">((P1341*$H1340)-((P1341*$H1340*$E1341)+(P1341*$H1340*$F1341)))</f>
        <v>0</v>
      </c>
      <c r="Q1340" s="649">
        <f t="shared" ref="Q1340" si="15339">((Q1341*$H1340)-((Q1341*$H1340*$E1341)+(Q1341*$H1340*$F1341)))</f>
        <v>0</v>
      </c>
      <c r="R1340" s="649">
        <f t="shared" ref="R1340" si="15340">((R1341*$H1340)-((R1341*$H1340*$E1341)+(R1341*$H1340*$F1341)))</f>
        <v>0</v>
      </c>
      <c r="S1340" s="649">
        <f t="shared" ref="S1340" si="15341">((S1341*$H1340)-((S1341*$H1340*$E1341)+(S1341*$H1340*$F1341)))</f>
        <v>0</v>
      </c>
      <c r="T1340" s="649">
        <f t="shared" ref="T1340" si="15342">((T1341*$H1340)-((T1341*$H1340*$E1341)+(T1341*$H1340*$F1341)))</f>
        <v>0</v>
      </c>
      <c r="U1340" s="649">
        <f t="shared" ref="U1340" si="15343">((U1341*$H1340)-((U1341*$H1340*$E1341)+(U1341*$H1340*$F1341)))</f>
        <v>0</v>
      </c>
      <c r="V1340" s="649">
        <f t="shared" ref="V1340" si="15344">((V1341*$H1340)-((V1341*$H1340*$E1341)+(V1341*$H1340*$F1341)))</f>
        <v>0</v>
      </c>
      <c r="W1340" s="649">
        <f t="shared" ref="W1340" si="15345">((W1341*$H1340)-((W1341*$H1340*$E1341)+(W1341*$H1340*$F1341)))</f>
        <v>0</v>
      </c>
      <c r="X1340" s="649">
        <f t="shared" ref="X1340" si="15346">((X1341*$H1340)-((X1341*$H1340*$E1341)+(X1341*$H1340*$F1341)))</f>
        <v>0</v>
      </c>
      <c r="Y1340" s="649">
        <f t="shared" ref="Y1340" si="15347">((Y1341*$H1340)-((Y1341*$H1340*$E1341)+(Y1341*$H1340*$F1341)))</f>
        <v>0</v>
      </c>
      <c r="Z1340" s="649">
        <f t="shared" ref="Z1340" si="15348">((Z1341*$H1340)-((Z1341*$H1340*$E1341)+(Z1341*$H1340*$F1341)))</f>
        <v>0</v>
      </c>
      <c r="AA1340" s="649">
        <f t="shared" ref="AA1340" si="15349">((AA1341*$H1340)-((AA1341*$H1340*$E1341)+(AA1341*$H1340*$F1341)))</f>
        <v>0</v>
      </c>
      <c r="AB1340" s="649">
        <f t="shared" ref="AB1340" si="15350">((AB1341*$H1340)-((AB1341*$H1340*$E1341)+(AB1341*$H1340*$F1341)))</f>
        <v>0</v>
      </c>
      <c r="AC1340" s="649">
        <f t="shared" ref="AC1340" si="15351">((AC1341*$H1340)-((AC1341*$H1340*$E1341)+(AC1341*$H1340*$F1341)))</f>
        <v>0</v>
      </c>
      <c r="AD1340" s="649">
        <f t="shared" ref="AD1340" si="15352">((AD1341*$H1340)-((AD1341*$H1340*$E1341)+(AD1341*$H1340*$F1341)))</f>
        <v>0</v>
      </c>
      <c r="AE1340" s="649">
        <f t="shared" ref="AE1340" si="15353">((AE1341*$H1340)-((AE1341*$H1340*$E1341)+(AE1341*$H1340*$F1341)))</f>
        <v>0</v>
      </c>
      <c r="AF1340" s="649">
        <f t="shared" ref="AF1340" si="15354">((AF1341*$H1340)-((AF1341*$H1340*$E1341)+(AF1341*$H1340*$F1341)))</f>
        <v>0</v>
      </c>
      <c r="AG1340" s="649">
        <f t="shared" ref="AG1340" si="15355">((AG1341*$H1340)-((AG1341*$H1340*$E1341)+(AG1341*$H1340*$F1341)))</f>
        <v>0</v>
      </c>
      <c r="AH1340" s="649">
        <f>+AH1341*H1340</f>
        <v>0</v>
      </c>
      <c r="AI1340" s="649">
        <f t="shared" ref="AI1340" si="15356">+AI1341*H1340</f>
        <v>0</v>
      </c>
      <c r="AJ1340" s="649">
        <v>0</v>
      </c>
      <c r="AK1340" s="649">
        <v>0</v>
      </c>
      <c r="AL1340" s="649">
        <v>0</v>
      </c>
      <c r="AM1340" s="649">
        <v>0</v>
      </c>
      <c r="AN1340" s="649">
        <v>0</v>
      </c>
      <c r="AO1340" s="649">
        <v>0</v>
      </c>
      <c r="AP1340" s="649">
        <v>0</v>
      </c>
      <c r="AQ1340" s="649">
        <v>0</v>
      </c>
      <c r="AR1340" s="649">
        <v>0</v>
      </c>
      <c r="AS1340" s="649">
        <v>0</v>
      </c>
      <c r="AT1340" s="649">
        <v>0</v>
      </c>
      <c r="AU1340" s="649">
        <v>0</v>
      </c>
      <c r="AV1340" s="649">
        <v>0</v>
      </c>
      <c r="AW1340" s="613">
        <f t="shared" si="14913"/>
        <v>0</v>
      </c>
      <c r="AX1340" s="645">
        <f t="shared" si="14891"/>
        <v>0</v>
      </c>
      <c r="AY1340" s="656" t="e">
        <f t="shared" si="14892"/>
        <v>#DIV/0!</v>
      </c>
      <c r="AZ1340" s="591"/>
    </row>
    <row r="1341" spans="1:52" s="314" customFormat="1">
      <c r="A1341" s="642"/>
      <c r="B1341" s="636"/>
      <c r="C1341" s="636"/>
      <c r="D1341" s="651"/>
      <c r="E1341" s="652">
        <v>0.3</v>
      </c>
      <c r="F1341" s="652">
        <v>0.05</v>
      </c>
      <c r="G1341" s="653"/>
      <c r="H1341" s="640"/>
      <c r="I1341" s="640">
        <f t="shared" si="14808"/>
        <v>1.3499999999999999</v>
      </c>
      <c r="J1341" s="658">
        <v>0</v>
      </c>
      <c r="K1341" s="658">
        <v>0</v>
      </c>
      <c r="L1341" s="658">
        <v>0</v>
      </c>
      <c r="M1341" s="658">
        <v>0</v>
      </c>
      <c r="N1341" s="658">
        <v>0</v>
      </c>
      <c r="O1341" s="658">
        <v>0.3</v>
      </c>
      <c r="P1341" s="658">
        <v>0</v>
      </c>
      <c r="Q1341" s="658">
        <v>0</v>
      </c>
      <c r="R1341" s="658">
        <v>0</v>
      </c>
      <c r="S1341" s="658">
        <v>0.57999999999999996</v>
      </c>
      <c r="T1341" s="658">
        <v>0.42000000000000004</v>
      </c>
      <c r="U1341" s="658">
        <v>0</v>
      </c>
      <c r="V1341" s="658">
        <v>0</v>
      </c>
      <c r="W1341" s="658">
        <v>0</v>
      </c>
      <c r="X1341" s="658">
        <v>0</v>
      </c>
      <c r="Y1341" s="658">
        <v>0</v>
      </c>
      <c r="Z1341" s="658">
        <v>0</v>
      </c>
      <c r="AA1341" s="658">
        <v>0</v>
      </c>
      <c r="AB1341" s="658">
        <v>0</v>
      </c>
      <c r="AC1341" s="658">
        <v>0</v>
      </c>
      <c r="AD1341" s="658">
        <v>0</v>
      </c>
      <c r="AE1341" s="658">
        <v>0</v>
      </c>
      <c r="AF1341" s="658">
        <v>0</v>
      </c>
      <c r="AG1341" s="658">
        <v>0</v>
      </c>
      <c r="AH1341" s="658">
        <v>0.05</v>
      </c>
      <c r="AI1341" s="658">
        <v>0</v>
      </c>
      <c r="AJ1341" s="658">
        <v>0</v>
      </c>
      <c r="AK1341" s="658">
        <v>0</v>
      </c>
      <c r="AL1341" s="658">
        <v>0</v>
      </c>
      <c r="AM1341" s="658">
        <v>0</v>
      </c>
      <c r="AN1341" s="658">
        <v>0</v>
      </c>
      <c r="AO1341" s="658">
        <v>0</v>
      </c>
      <c r="AP1341" s="658">
        <v>0</v>
      </c>
      <c r="AQ1341" s="658">
        <v>0</v>
      </c>
      <c r="AR1341" s="658">
        <v>0</v>
      </c>
      <c r="AS1341" s="658">
        <v>0</v>
      </c>
      <c r="AT1341" s="658">
        <v>0</v>
      </c>
      <c r="AU1341" s="658">
        <v>0</v>
      </c>
      <c r="AV1341" s="658">
        <v>0</v>
      </c>
      <c r="AW1341" s="613">
        <f t="shared" si="14913"/>
        <v>1.3499999999999999</v>
      </c>
      <c r="AX1341" s="645">
        <f t="shared" si="14891"/>
        <v>1.3499999999999999</v>
      </c>
      <c r="AY1341" s="656" t="e">
        <f t="shared" si="14892"/>
        <v>#DIV/0!</v>
      </c>
      <c r="AZ1341" s="661"/>
    </row>
    <row r="1342" spans="1:52">
      <c r="A1342" s="590"/>
      <c r="B1342" s="646" t="s">
        <v>305</v>
      </c>
      <c r="C1342" s="646" t="s">
        <v>1501</v>
      </c>
      <c r="D1342" s="647" t="s">
        <v>1620</v>
      </c>
      <c r="E1342" s="648"/>
      <c r="F1342" s="648"/>
      <c r="G1342" s="649"/>
      <c r="H1342" s="650">
        <v>0</v>
      </c>
      <c r="I1342" s="650">
        <f t="shared" si="14808"/>
        <v>0</v>
      </c>
      <c r="J1342" s="649">
        <v>0</v>
      </c>
      <c r="K1342" s="649">
        <v>0</v>
      </c>
      <c r="L1342" s="649">
        <v>0</v>
      </c>
      <c r="M1342" s="649">
        <v>0</v>
      </c>
      <c r="N1342" s="649">
        <v>0</v>
      </c>
      <c r="O1342" s="649">
        <f t="shared" ref="O1342" si="15357">+O1343*H1342</f>
        <v>0</v>
      </c>
      <c r="P1342" s="649">
        <f t="shared" ref="P1342" si="15358">((P1343*$H1342)-((P1343*$H1342*$E1343)+(P1343*$H1342*$F1343)))</f>
        <v>0</v>
      </c>
      <c r="Q1342" s="649">
        <f t="shared" ref="Q1342" si="15359">((Q1343*$H1342)-((Q1343*$H1342*$E1343)+(Q1343*$H1342*$F1343)))</f>
        <v>0</v>
      </c>
      <c r="R1342" s="649">
        <f t="shared" ref="R1342" si="15360">((R1343*$H1342)-((R1343*$H1342*$E1343)+(R1343*$H1342*$F1343)))</f>
        <v>0</v>
      </c>
      <c r="S1342" s="649">
        <f t="shared" ref="S1342" si="15361">((S1343*$H1342)-((S1343*$H1342*$E1343)+(S1343*$H1342*$F1343)))</f>
        <v>0</v>
      </c>
      <c r="T1342" s="649">
        <f t="shared" ref="T1342" si="15362">((T1343*$H1342)-((T1343*$H1342*$E1343)+(T1343*$H1342*$F1343)))</f>
        <v>0</v>
      </c>
      <c r="U1342" s="649">
        <f t="shared" ref="U1342" si="15363">((U1343*$H1342)-((U1343*$H1342*$E1343)+(U1343*$H1342*$F1343)))</f>
        <v>0</v>
      </c>
      <c r="V1342" s="649">
        <f t="shared" ref="V1342" si="15364">((V1343*$H1342)-((V1343*$H1342*$E1343)+(V1343*$H1342*$F1343)))</f>
        <v>0</v>
      </c>
      <c r="W1342" s="649">
        <f t="shared" ref="W1342" si="15365">((W1343*$H1342)-((W1343*$H1342*$E1343)+(W1343*$H1342*$F1343)))</f>
        <v>0</v>
      </c>
      <c r="X1342" s="649">
        <f t="shared" ref="X1342" si="15366">((X1343*$H1342)-((X1343*$H1342*$E1343)+(X1343*$H1342*$F1343)))</f>
        <v>0</v>
      </c>
      <c r="Y1342" s="649">
        <f t="shared" ref="Y1342" si="15367">((Y1343*$H1342)-((Y1343*$H1342*$E1343)+(Y1343*$H1342*$F1343)))</f>
        <v>0</v>
      </c>
      <c r="Z1342" s="649">
        <f t="shared" ref="Z1342" si="15368">((Z1343*$H1342)-((Z1343*$H1342*$E1343)+(Z1343*$H1342*$F1343)))</f>
        <v>0</v>
      </c>
      <c r="AA1342" s="649">
        <f t="shared" ref="AA1342" si="15369">((AA1343*$H1342)-((AA1343*$H1342*$E1343)+(AA1343*$H1342*$F1343)))</f>
        <v>0</v>
      </c>
      <c r="AB1342" s="649">
        <f t="shared" ref="AB1342" si="15370">((AB1343*$H1342)-((AB1343*$H1342*$E1343)+(AB1343*$H1342*$F1343)))</f>
        <v>0</v>
      </c>
      <c r="AC1342" s="649">
        <f t="shared" ref="AC1342" si="15371">((AC1343*$H1342)-((AC1343*$H1342*$E1343)+(AC1343*$H1342*$F1343)))</f>
        <v>0</v>
      </c>
      <c r="AD1342" s="649">
        <f t="shared" ref="AD1342" si="15372">((AD1343*$H1342)-((AD1343*$H1342*$E1343)+(AD1343*$H1342*$F1343)))</f>
        <v>0</v>
      </c>
      <c r="AE1342" s="649">
        <f t="shared" ref="AE1342" si="15373">((AE1343*$H1342)-((AE1343*$H1342*$E1343)+(AE1343*$H1342*$F1343)))</f>
        <v>0</v>
      </c>
      <c r="AF1342" s="649">
        <f t="shared" ref="AF1342" si="15374">((AF1343*$H1342)-((AF1343*$H1342*$E1343)+(AF1343*$H1342*$F1343)))</f>
        <v>0</v>
      </c>
      <c r="AG1342" s="649">
        <f t="shared" ref="AG1342" si="15375">((AG1343*$H1342)-((AG1343*$H1342*$E1343)+(AG1343*$H1342*$F1343)))</f>
        <v>0</v>
      </c>
      <c r="AH1342" s="649">
        <f>+AH1343*H1342</f>
        <v>0</v>
      </c>
      <c r="AI1342" s="649">
        <f t="shared" ref="AI1342" si="15376">+AI1343*H1342</f>
        <v>0</v>
      </c>
      <c r="AJ1342" s="649">
        <v>0</v>
      </c>
      <c r="AK1342" s="649">
        <v>0</v>
      </c>
      <c r="AL1342" s="649">
        <v>0</v>
      </c>
      <c r="AM1342" s="649">
        <v>0</v>
      </c>
      <c r="AN1342" s="649">
        <v>0</v>
      </c>
      <c r="AO1342" s="649">
        <v>0</v>
      </c>
      <c r="AP1342" s="649">
        <v>0</v>
      </c>
      <c r="AQ1342" s="649">
        <v>0</v>
      </c>
      <c r="AR1342" s="649">
        <v>0</v>
      </c>
      <c r="AS1342" s="649">
        <v>0</v>
      </c>
      <c r="AT1342" s="649">
        <v>0</v>
      </c>
      <c r="AU1342" s="649">
        <v>0</v>
      </c>
      <c r="AV1342" s="649">
        <v>0</v>
      </c>
      <c r="AW1342" s="613">
        <f t="shared" si="14913"/>
        <v>0</v>
      </c>
      <c r="AX1342" s="645">
        <f t="shared" si="14891"/>
        <v>0</v>
      </c>
      <c r="AY1342" s="656" t="e">
        <f t="shared" si="14892"/>
        <v>#DIV/0!</v>
      </c>
      <c r="AZ1342" s="591"/>
    </row>
    <row r="1343" spans="1:52" s="314" customFormat="1">
      <c r="A1343" s="642"/>
      <c r="B1343" s="636"/>
      <c r="C1343" s="636"/>
      <c r="D1343" s="651"/>
      <c r="E1343" s="652">
        <v>0.3</v>
      </c>
      <c r="F1343" s="652">
        <v>0.05</v>
      </c>
      <c r="G1343" s="653"/>
      <c r="H1343" s="640"/>
      <c r="I1343" s="640">
        <f t="shared" si="14808"/>
        <v>1.3499999999999999</v>
      </c>
      <c r="J1343" s="658">
        <v>0</v>
      </c>
      <c r="K1343" s="658">
        <v>0</v>
      </c>
      <c r="L1343" s="658">
        <v>0</v>
      </c>
      <c r="M1343" s="658">
        <v>0</v>
      </c>
      <c r="N1343" s="658">
        <v>0</v>
      </c>
      <c r="O1343" s="658">
        <v>0.3</v>
      </c>
      <c r="P1343" s="658">
        <v>0</v>
      </c>
      <c r="Q1343" s="658">
        <v>0</v>
      </c>
      <c r="R1343" s="658">
        <v>0</v>
      </c>
      <c r="S1343" s="658">
        <v>0.13</v>
      </c>
      <c r="T1343" s="658">
        <v>0.7</v>
      </c>
      <c r="U1343" s="658">
        <v>0.17000000000000004</v>
      </c>
      <c r="V1343" s="658">
        <v>0</v>
      </c>
      <c r="W1343" s="658">
        <v>0</v>
      </c>
      <c r="X1343" s="658">
        <v>0</v>
      </c>
      <c r="Y1343" s="658">
        <v>0</v>
      </c>
      <c r="Z1343" s="658">
        <v>0</v>
      </c>
      <c r="AA1343" s="658">
        <v>0</v>
      </c>
      <c r="AB1343" s="658">
        <v>0</v>
      </c>
      <c r="AC1343" s="658">
        <v>0</v>
      </c>
      <c r="AD1343" s="658">
        <v>0</v>
      </c>
      <c r="AE1343" s="658">
        <v>0</v>
      </c>
      <c r="AF1343" s="658">
        <v>0</v>
      </c>
      <c r="AG1343" s="658">
        <v>0</v>
      </c>
      <c r="AH1343" s="658">
        <v>0.05</v>
      </c>
      <c r="AI1343" s="658">
        <v>0</v>
      </c>
      <c r="AJ1343" s="658">
        <v>0</v>
      </c>
      <c r="AK1343" s="658">
        <v>0</v>
      </c>
      <c r="AL1343" s="658">
        <v>0</v>
      </c>
      <c r="AM1343" s="658">
        <v>0</v>
      </c>
      <c r="AN1343" s="658">
        <v>0</v>
      </c>
      <c r="AO1343" s="658">
        <v>0</v>
      </c>
      <c r="AP1343" s="658">
        <v>0</v>
      </c>
      <c r="AQ1343" s="658">
        <v>0</v>
      </c>
      <c r="AR1343" s="658">
        <v>0</v>
      </c>
      <c r="AS1343" s="658">
        <v>0</v>
      </c>
      <c r="AT1343" s="658">
        <v>0</v>
      </c>
      <c r="AU1343" s="658">
        <v>0</v>
      </c>
      <c r="AV1343" s="658">
        <v>0</v>
      </c>
      <c r="AW1343" s="613">
        <f t="shared" si="14913"/>
        <v>1.3499999999999999</v>
      </c>
      <c r="AX1343" s="645">
        <f t="shared" si="14891"/>
        <v>1.3499999999999999</v>
      </c>
      <c r="AY1343" s="656" t="e">
        <f t="shared" si="14892"/>
        <v>#DIV/0!</v>
      </c>
      <c r="AZ1343" s="661"/>
    </row>
    <row r="1344" spans="1:52">
      <c r="A1344" s="590"/>
      <c r="B1344" s="646" t="s">
        <v>305</v>
      </c>
      <c r="C1344" s="646" t="s">
        <v>1502</v>
      </c>
      <c r="D1344" s="647" t="s">
        <v>1621</v>
      </c>
      <c r="E1344" s="648"/>
      <c r="F1344" s="648"/>
      <c r="G1344" s="649"/>
      <c r="H1344" s="650">
        <v>0</v>
      </c>
      <c r="I1344" s="650">
        <f t="shared" ref="I1344:I1407" si="15377">SUM(J1344:AV1344)</f>
        <v>0</v>
      </c>
      <c r="J1344" s="649">
        <v>0</v>
      </c>
      <c r="K1344" s="649">
        <v>0</v>
      </c>
      <c r="L1344" s="649">
        <v>0</v>
      </c>
      <c r="M1344" s="649">
        <v>0</v>
      </c>
      <c r="N1344" s="649">
        <v>0</v>
      </c>
      <c r="O1344" s="649">
        <f t="shared" ref="O1344" si="15378">+O1345*H1344</f>
        <v>0</v>
      </c>
      <c r="P1344" s="649">
        <f t="shared" ref="P1344" si="15379">((P1345*$H1344)-((P1345*$H1344*$E1345)+(P1345*$H1344*$F1345)))</f>
        <v>0</v>
      </c>
      <c r="Q1344" s="649">
        <f t="shared" ref="Q1344" si="15380">((Q1345*$H1344)-((Q1345*$H1344*$E1345)+(Q1345*$H1344*$F1345)))</f>
        <v>0</v>
      </c>
      <c r="R1344" s="649">
        <f t="shared" ref="R1344" si="15381">((R1345*$H1344)-((R1345*$H1344*$E1345)+(R1345*$H1344*$F1345)))</f>
        <v>0</v>
      </c>
      <c r="S1344" s="649">
        <f t="shared" ref="S1344" si="15382">((S1345*$H1344)-((S1345*$H1344*$E1345)+(S1345*$H1344*$F1345)))</f>
        <v>0</v>
      </c>
      <c r="T1344" s="649">
        <f t="shared" ref="T1344" si="15383">((T1345*$H1344)-((T1345*$H1344*$E1345)+(T1345*$H1344*$F1345)))</f>
        <v>0</v>
      </c>
      <c r="U1344" s="649">
        <f t="shared" ref="U1344" si="15384">((U1345*$H1344)-((U1345*$H1344*$E1345)+(U1345*$H1344*$F1345)))</f>
        <v>0</v>
      </c>
      <c r="V1344" s="649">
        <f t="shared" ref="V1344" si="15385">((V1345*$H1344)-((V1345*$H1344*$E1345)+(V1345*$H1344*$F1345)))</f>
        <v>0</v>
      </c>
      <c r="W1344" s="649">
        <f t="shared" ref="W1344" si="15386">((W1345*$H1344)-((W1345*$H1344*$E1345)+(W1345*$H1344*$F1345)))</f>
        <v>0</v>
      </c>
      <c r="X1344" s="649">
        <f t="shared" ref="X1344" si="15387">((X1345*$H1344)-((X1345*$H1344*$E1345)+(X1345*$H1344*$F1345)))</f>
        <v>0</v>
      </c>
      <c r="Y1344" s="649">
        <f t="shared" ref="Y1344" si="15388">((Y1345*$H1344)-((Y1345*$H1344*$E1345)+(Y1345*$H1344*$F1345)))</f>
        <v>0</v>
      </c>
      <c r="Z1344" s="649">
        <f t="shared" ref="Z1344" si="15389">((Z1345*$H1344)-((Z1345*$H1344*$E1345)+(Z1345*$H1344*$F1345)))</f>
        <v>0</v>
      </c>
      <c r="AA1344" s="649">
        <f t="shared" ref="AA1344" si="15390">((AA1345*$H1344)-((AA1345*$H1344*$E1345)+(AA1345*$H1344*$F1345)))</f>
        <v>0</v>
      </c>
      <c r="AB1344" s="649">
        <f t="shared" ref="AB1344" si="15391">((AB1345*$H1344)-((AB1345*$H1344*$E1345)+(AB1345*$H1344*$F1345)))</f>
        <v>0</v>
      </c>
      <c r="AC1344" s="649">
        <f t="shared" ref="AC1344" si="15392">((AC1345*$H1344)-((AC1345*$H1344*$E1345)+(AC1345*$H1344*$F1345)))</f>
        <v>0</v>
      </c>
      <c r="AD1344" s="649">
        <f t="shared" ref="AD1344" si="15393">((AD1345*$H1344)-((AD1345*$H1344*$E1345)+(AD1345*$H1344*$F1345)))</f>
        <v>0</v>
      </c>
      <c r="AE1344" s="649">
        <f t="shared" ref="AE1344" si="15394">((AE1345*$H1344)-((AE1345*$H1344*$E1345)+(AE1345*$H1344*$F1345)))</f>
        <v>0</v>
      </c>
      <c r="AF1344" s="649">
        <f t="shared" ref="AF1344" si="15395">((AF1345*$H1344)-((AF1345*$H1344*$E1345)+(AF1345*$H1344*$F1345)))</f>
        <v>0</v>
      </c>
      <c r="AG1344" s="649">
        <f t="shared" ref="AG1344" si="15396">((AG1345*$H1344)-((AG1345*$H1344*$E1345)+(AG1345*$H1344*$F1345)))</f>
        <v>0</v>
      </c>
      <c r="AH1344" s="649">
        <f>+AH1345*H1344</f>
        <v>0</v>
      </c>
      <c r="AI1344" s="649">
        <f t="shared" ref="AI1344" si="15397">+AI1345*H1344</f>
        <v>0</v>
      </c>
      <c r="AJ1344" s="649">
        <v>0</v>
      </c>
      <c r="AK1344" s="649">
        <v>0</v>
      </c>
      <c r="AL1344" s="649">
        <v>0</v>
      </c>
      <c r="AM1344" s="649">
        <v>0</v>
      </c>
      <c r="AN1344" s="649">
        <v>0</v>
      </c>
      <c r="AO1344" s="649">
        <v>0</v>
      </c>
      <c r="AP1344" s="649">
        <v>0</v>
      </c>
      <c r="AQ1344" s="649">
        <v>0</v>
      </c>
      <c r="AR1344" s="649">
        <v>0</v>
      </c>
      <c r="AS1344" s="649">
        <v>0</v>
      </c>
      <c r="AT1344" s="649">
        <v>0</v>
      </c>
      <c r="AU1344" s="649">
        <v>0</v>
      </c>
      <c r="AV1344" s="649">
        <v>0</v>
      </c>
      <c r="AW1344" s="613">
        <f t="shared" si="14913"/>
        <v>0</v>
      </c>
      <c r="AX1344" s="645">
        <f t="shared" si="14891"/>
        <v>0</v>
      </c>
      <c r="AY1344" s="656" t="e">
        <f t="shared" si="14892"/>
        <v>#DIV/0!</v>
      </c>
      <c r="AZ1344" s="591"/>
    </row>
    <row r="1345" spans="1:52" s="314" customFormat="1">
      <c r="A1345" s="642"/>
      <c r="B1345" s="636"/>
      <c r="C1345" s="636"/>
      <c r="D1345" s="651"/>
      <c r="E1345" s="652">
        <v>0.3</v>
      </c>
      <c r="F1345" s="652">
        <v>0.05</v>
      </c>
      <c r="G1345" s="653"/>
      <c r="H1345" s="640"/>
      <c r="I1345" s="640">
        <f t="shared" si="15377"/>
        <v>1.3499999999999999</v>
      </c>
      <c r="J1345" s="658">
        <v>0</v>
      </c>
      <c r="K1345" s="658">
        <v>0</v>
      </c>
      <c r="L1345" s="658">
        <v>0</v>
      </c>
      <c r="M1345" s="658">
        <v>0</v>
      </c>
      <c r="N1345" s="658">
        <v>0</v>
      </c>
      <c r="O1345" s="658">
        <v>0.3</v>
      </c>
      <c r="P1345" s="658">
        <v>0</v>
      </c>
      <c r="Q1345" s="658">
        <v>0</v>
      </c>
      <c r="R1345" s="658">
        <v>0</v>
      </c>
      <c r="S1345" s="658">
        <v>0</v>
      </c>
      <c r="T1345" s="658">
        <v>0.65</v>
      </c>
      <c r="U1345" s="658">
        <v>0.35</v>
      </c>
      <c r="V1345" s="658">
        <v>0</v>
      </c>
      <c r="W1345" s="658">
        <v>0</v>
      </c>
      <c r="X1345" s="658">
        <v>0</v>
      </c>
      <c r="Y1345" s="658">
        <v>0</v>
      </c>
      <c r="Z1345" s="658">
        <v>0</v>
      </c>
      <c r="AA1345" s="658">
        <v>0</v>
      </c>
      <c r="AB1345" s="658">
        <v>0</v>
      </c>
      <c r="AC1345" s="658">
        <v>0</v>
      </c>
      <c r="AD1345" s="658">
        <v>0</v>
      </c>
      <c r="AE1345" s="658">
        <v>0</v>
      </c>
      <c r="AF1345" s="658">
        <v>0</v>
      </c>
      <c r="AG1345" s="658">
        <v>0</v>
      </c>
      <c r="AH1345" s="658">
        <v>0.05</v>
      </c>
      <c r="AI1345" s="658">
        <v>0</v>
      </c>
      <c r="AJ1345" s="658">
        <v>0</v>
      </c>
      <c r="AK1345" s="658">
        <v>0</v>
      </c>
      <c r="AL1345" s="658">
        <v>0</v>
      </c>
      <c r="AM1345" s="658">
        <v>0</v>
      </c>
      <c r="AN1345" s="658">
        <v>0</v>
      </c>
      <c r="AO1345" s="658">
        <v>0</v>
      </c>
      <c r="AP1345" s="658">
        <v>0</v>
      </c>
      <c r="AQ1345" s="658">
        <v>0</v>
      </c>
      <c r="AR1345" s="658">
        <v>0</v>
      </c>
      <c r="AS1345" s="658">
        <v>0</v>
      </c>
      <c r="AT1345" s="658">
        <v>0</v>
      </c>
      <c r="AU1345" s="658">
        <v>0</v>
      </c>
      <c r="AV1345" s="658">
        <v>0</v>
      </c>
      <c r="AW1345" s="613">
        <f t="shared" si="14913"/>
        <v>1.3499999999999999</v>
      </c>
      <c r="AX1345" s="645">
        <f t="shared" si="14891"/>
        <v>1.3499999999999999</v>
      </c>
      <c r="AY1345" s="656" t="e">
        <f t="shared" si="14892"/>
        <v>#DIV/0!</v>
      </c>
      <c r="AZ1345" s="661"/>
    </row>
    <row r="1346" spans="1:52">
      <c r="A1346" s="590"/>
      <c r="B1346" s="646" t="s">
        <v>305</v>
      </c>
      <c r="C1346" s="646" t="s">
        <v>1503</v>
      </c>
      <c r="D1346" s="647" t="s">
        <v>1622</v>
      </c>
      <c r="E1346" s="648"/>
      <c r="F1346" s="648"/>
      <c r="G1346" s="649"/>
      <c r="H1346" s="650">
        <v>0</v>
      </c>
      <c r="I1346" s="650">
        <f t="shared" si="15377"/>
        <v>0</v>
      </c>
      <c r="J1346" s="649">
        <v>0</v>
      </c>
      <c r="K1346" s="649">
        <v>0</v>
      </c>
      <c r="L1346" s="649">
        <v>0</v>
      </c>
      <c r="M1346" s="649">
        <v>0</v>
      </c>
      <c r="N1346" s="649">
        <v>0</v>
      </c>
      <c r="O1346" s="649">
        <f t="shared" ref="O1346" si="15398">+O1347*H1346</f>
        <v>0</v>
      </c>
      <c r="P1346" s="649">
        <f t="shared" ref="P1346" si="15399">((P1347*$H1346)-((P1347*$H1346*$E1347)+(P1347*$H1346*$F1347)))</f>
        <v>0</v>
      </c>
      <c r="Q1346" s="649">
        <f t="shared" ref="Q1346" si="15400">((Q1347*$H1346)-((Q1347*$H1346*$E1347)+(Q1347*$H1346*$F1347)))</f>
        <v>0</v>
      </c>
      <c r="R1346" s="649">
        <f t="shared" ref="R1346" si="15401">((R1347*$H1346)-((R1347*$H1346*$E1347)+(R1347*$H1346*$F1347)))</f>
        <v>0</v>
      </c>
      <c r="S1346" s="649">
        <f t="shared" ref="S1346" si="15402">((S1347*$H1346)-((S1347*$H1346*$E1347)+(S1347*$H1346*$F1347)))</f>
        <v>0</v>
      </c>
      <c r="T1346" s="649">
        <f t="shared" ref="T1346" si="15403">((T1347*$H1346)-((T1347*$H1346*$E1347)+(T1347*$H1346*$F1347)))</f>
        <v>0</v>
      </c>
      <c r="U1346" s="649">
        <f t="shared" ref="U1346" si="15404">((U1347*$H1346)-((U1347*$H1346*$E1347)+(U1347*$H1346*$F1347)))</f>
        <v>0</v>
      </c>
      <c r="V1346" s="649">
        <f t="shared" ref="V1346" si="15405">((V1347*$H1346)-((V1347*$H1346*$E1347)+(V1347*$H1346*$F1347)))</f>
        <v>0</v>
      </c>
      <c r="W1346" s="649">
        <f t="shared" ref="W1346" si="15406">((W1347*$H1346)-((W1347*$H1346*$E1347)+(W1347*$H1346*$F1347)))</f>
        <v>0</v>
      </c>
      <c r="X1346" s="649">
        <f t="shared" ref="X1346" si="15407">((X1347*$H1346)-((X1347*$H1346*$E1347)+(X1347*$H1346*$F1347)))</f>
        <v>0</v>
      </c>
      <c r="Y1346" s="649">
        <f t="shared" ref="Y1346" si="15408">((Y1347*$H1346)-((Y1347*$H1346*$E1347)+(Y1347*$H1346*$F1347)))</f>
        <v>0</v>
      </c>
      <c r="Z1346" s="649">
        <f t="shared" ref="Z1346" si="15409">((Z1347*$H1346)-((Z1347*$H1346*$E1347)+(Z1347*$H1346*$F1347)))</f>
        <v>0</v>
      </c>
      <c r="AA1346" s="649">
        <f t="shared" ref="AA1346" si="15410">((AA1347*$H1346)-((AA1347*$H1346*$E1347)+(AA1347*$H1346*$F1347)))</f>
        <v>0</v>
      </c>
      <c r="AB1346" s="649">
        <f t="shared" ref="AB1346" si="15411">((AB1347*$H1346)-((AB1347*$H1346*$E1347)+(AB1347*$H1346*$F1347)))</f>
        <v>0</v>
      </c>
      <c r="AC1346" s="649">
        <f t="shared" ref="AC1346" si="15412">((AC1347*$H1346)-((AC1347*$H1346*$E1347)+(AC1347*$H1346*$F1347)))</f>
        <v>0</v>
      </c>
      <c r="AD1346" s="649">
        <f t="shared" ref="AD1346" si="15413">((AD1347*$H1346)-((AD1347*$H1346*$E1347)+(AD1347*$H1346*$F1347)))</f>
        <v>0</v>
      </c>
      <c r="AE1346" s="649">
        <f t="shared" ref="AE1346" si="15414">((AE1347*$H1346)-((AE1347*$H1346*$E1347)+(AE1347*$H1346*$F1347)))</f>
        <v>0</v>
      </c>
      <c r="AF1346" s="649">
        <f t="shared" ref="AF1346" si="15415">((AF1347*$H1346)-((AF1347*$H1346*$E1347)+(AF1347*$H1346*$F1347)))</f>
        <v>0</v>
      </c>
      <c r="AG1346" s="649">
        <f t="shared" ref="AG1346" si="15416">((AG1347*$H1346)-((AG1347*$H1346*$E1347)+(AG1347*$H1346*$F1347)))</f>
        <v>0</v>
      </c>
      <c r="AH1346" s="649">
        <f>+AH1347*H1346</f>
        <v>0</v>
      </c>
      <c r="AI1346" s="649">
        <f t="shared" ref="AI1346" si="15417">+AI1347*H1346</f>
        <v>0</v>
      </c>
      <c r="AJ1346" s="649">
        <v>0</v>
      </c>
      <c r="AK1346" s="649">
        <v>0</v>
      </c>
      <c r="AL1346" s="649">
        <v>0</v>
      </c>
      <c r="AM1346" s="649">
        <v>0</v>
      </c>
      <c r="AN1346" s="649">
        <v>0</v>
      </c>
      <c r="AO1346" s="649">
        <v>0</v>
      </c>
      <c r="AP1346" s="649">
        <v>0</v>
      </c>
      <c r="AQ1346" s="649">
        <v>0</v>
      </c>
      <c r="AR1346" s="649">
        <v>0</v>
      </c>
      <c r="AS1346" s="649">
        <v>0</v>
      </c>
      <c r="AT1346" s="649">
        <v>0</v>
      </c>
      <c r="AU1346" s="649">
        <v>0</v>
      </c>
      <c r="AV1346" s="649">
        <v>0</v>
      </c>
      <c r="AW1346" s="613">
        <f t="shared" si="14913"/>
        <v>0</v>
      </c>
      <c r="AX1346" s="645">
        <f t="shared" si="14891"/>
        <v>0</v>
      </c>
      <c r="AY1346" s="656" t="e">
        <f t="shared" si="14892"/>
        <v>#DIV/0!</v>
      </c>
      <c r="AZ1346" s="591"/>
    </row>
    <row r="1347" spans="1:52" s="314" customFormat="1">
      <c r="A1347" s="642"/>
      <c r="B1347" s="636"/>
      <c r="C1347" s="636"/>
      <c r="D1347" s="651"/>
      <c r="E1347" s="652">
        <v>0.3</v>
      </c>
      <c r="F1347" s="652">
        <v>0.05</v>
      </c>
      <c r="G1347" s="653"/>
      <c r="H1347" s="640"/>
      <c r="I1347" s="640">
        <f t="shared" si="15377"/>
        <v>1.3499999999999999</v>
      </c>
      <c r="J1347" s="658">
        <v>0</v>
      </c>
      <c r="K1347" s="658">
        <v>0</v>
      </c>
      <c r="L1347" s="658">
        <v>0</v>
      </c>
      <c r="M1347" s="658">
        <v>0</v>
      </c>
      <c r="N1347" s="658">
        <v>0</v>
      </c>
      <c r="O1347" s="658">
        <v>0.3</v>
      </c>
      <c r="P1347" s="658">
        <v>0</v>
      </c>
      <c r="Q1347" s="658">
        <v>0</v>
      </c>
      <c r="R1347" s="658">
        <v>0</v>
      </c>
      <c r="S1347" s="658">
        <v>0</v>
      </c>
      <c r="T1347" s="658">
        <v>0.31</v>
      </c>
      <c r="U1347" s="658">
        <v>0.69</v>
      </c>
      <c r="V1347" s="658">
        <v>0</v>
      </c>
      <c r="W1347" s="658">
        <v>0</v>
      </c>
      <c r="X1347" s="658">
        <v>0</v>
      </c>
      <c r="Y1347" s="658">
        <v>0</v>
      </c>
      <c r="Z1347" s="658">
        <v>0</v>
      </c>
      <c r="AA1347" s="658">
        <v>0</v>
      </c>
      <c r="AB1347" s="658">
        <v>0</v>
      </c>
      <c r="AC1347" s="658">
        <v>0</v>
      </c>
      <c r="AD1347" s="658">
        <v>0</v>
      </c>
      <c r="AE1347" s="658">
        <v>0</v>
      </c>
      <c r="AF1347" s="658">
        <v>0</v>
      </c>
      <c r="AG1347" s="658">
        <v>0</v>
      </c>
      <c r="AH1347" s="658">
        <v>0.05</v>
      </c>
      <c r="AI1347" s="658">
        <v>0</v>
      </c>
      <c r="AJ1347" s="658">
        <v>0</v>
      </c>
      <c r="AK1347" s="658">
        <v>0</v>
      </c>
      <c r="AL1347" s="658">
        <v>0</v>
      </c>
      <c r="AM1347" s="658">
        <v>0</v>
      </c>
      <c r="AN1347" s="658">
        <v>0</v>
      </c>
      <c r="AO1347" s="658">
        <v>0</v>
      </c>
      <c r="AP1347" s="658">
        <v>0</v>
      </c>
      <c r="AQ1347" s="658">
        <v>0</v>
      </c>
      <c r="AR1347" s="658">
        <v>0</v>
      </c>
      <c r="AS1347" s="658">
        <v>0</v>
      </c>
      <c r="AT1347" s="658">
        <v>0</v>
      </c>
      <c r="AU1347" s="658">
        <v>0</v>
      </c>
      <c r="AV1347" s="658">
        <v>0</v>
      </c>
      <c r="AW1347" s="613">
        <f t="shared" si="14913"/>
        <v>1.3499999999999999</v>
      </c>
      <c r="AX1347" s="645">
        <f t="shared" si="14891"/>
        <v>1.3499999999999999</v>
      </c>
      <c r="AY1347" s="656" t="e">
        <f t="shared" si="14892"/>
        <v>#DIV/0!</v>
      </c>
      <c r="AZ1347" s="661"/>
    </row>
    <row r="1348" spans="1:52">
      <c r="A1348" s="590"/>
      <c r="B1348" s="646" t="s">
        <v>305</v>
      </c>
      <c r="C1348" s="646" t="s">
        <v>1504</v>
      </c>
      <c r="D1348" s="647" t="s">
        <v>1623</v>
      </c>
      <c r="E1348" s="648"/>
      <c r="F1348" s="648"/>
      <c r="G1348" s="649"/>
      <c r="H1348" s="650">
        <v>0</v>
      </c>
      <c r="I1348" s="650">
        <f t="shared" si="15377"/>
        <v>0</v>
      </c>
      <c r="J1348" s="649">
        <v>0</v>
      </c>
      <c r="K1348" s="649">
        <v>0</v>
      </c>
      <c r="L1348" s="649">
        <v>0</v>
      </c>
      <c r="M1348" s="649">
        <v>0</v>
      </c>
      <c r="N1348" s="649">
        <v>0</v>
      </c>
      <c r="O1348" s="649">
        <f t="shared" ref="O1348" si="15418">+O1349*H1348</f>
        <v>0</v>
      </c>
      <c r="P1348" s="649">
        <f t="shared" ref="P1348" si="15419">((P1349*$H1348)-((P1349*$H1348*$E1349)+(P1349*$H1348*$F1349)))</f>
        <v>0</v>
      </c>
      <c r="Q1348" s="649">
        <f t="shared" ref="Q1348" si="15420">((Q1349*$H1348)-((Q1349*$H1348*$E1349)+(Q1349*$H1348*$F1349)))</f>
        <v>0</v>
      </c>
      <c r="R1348" s="649">
        <f t="shared" ref="R1348" si="15421">((R1349*$H1348)-((R1349*$H1348*$E1349)+(R1349*$H1348*$F1349)))</f>
        <v>0</v>
      </c>
      <c r="S1348" s="649">
        <f t="shared" ref="S1348" si="15422">((S1349*$H1348)-((S1349*$H1348*$E1349)+(S1349*$H1348*$F1349)))</f>
        <v>0</v>
      </c>
      <c r="T1348" s="649">
        <f t="shared" ref="T1348" si="15423">((T1349*$H1348)-((T1349*$H1348*$E1349)+(T1349*$H1348*$F1349)))</f>
        <v>0</v>
      </c>
      <c r="U1348" s="649">
        <f t="shared" ref="U1348" si="15424">((U1349*$H1348)-((U1349*$H1348*$E1349)+(U1349*$H1348*$F1349)))</f>
        <v>0</v>
      </c>
      <c r="V1348" s="649">
        <f t="shared" ref="V1348" si="15425">((V1349*$H1348)-((V1349*$H1348*$E1349)+(V1349*$H1348*$F1349)))</f>
        <v>0</v>
      </c>
      <c r="W1348" s="649">
        <f t="shared" ref="W1348" si="15426">((W1349*$H1348)-((W1349*$H1348*$E1349)+(W1349*$H1348*$F1349)))</f>
        <v>0</v>
      </c>
      <c r="X1348" s="649">
        <f t="shared" ref="X1348" si="15427">((X1349*$H1348)-((X1349*$H1348*$E1349)+(X1349*$H1348*$F1349)))</f>
        <v>0</v>
      </c>
      <c r="Y1348" s="649">
        <f t="shared" ref="Y1348" si="15428">((Y1349*$H1348)-((Y1349*$H1348*$E1349)+(Y1349*$H1348*$F1349)))</f>
        <v>0</v>
      </c>
      <c r="Z1348" s="649">
        <f t="shared" ref="Z1348" si="15429">((Z1349*$H1348)-((Z1349*$H1348*$E1349)+(Z1349*$H1348*$F1349)))</f>
        <v>0</v>
      </c>
      <c r="AA1348" s="649">
        <f t="shared" ref="AA1348" si="15430">((AA1349*$H1348)-((AA1349*$H1348*$E1349)+(AA1349*$H1348*$F1349)))</f>
        <v>0</v>
      </c>
      <c r="AB1348" s="649">
        <f t="shared" ref="AB1348" si="15431">((AB1349*$H1348)-((AB1349*$H1348*$E1349)+(AB1349*$H1348*$F1349)))</f>
        <v>0</v>
      </c>
      <c r="AC1348" s="649">
        <f t="shared" ref="AC1348" si="15432">((AC1349*$H1348)-((AC1349*$H1348*$E1349)+(AC1349*$H1348*$F1349)))</f>
        <v>0</v>
      </c>
      <c r="AD1348" s="649">
        <f t="shared" ref="AD1348" si="15433">((AD1349*$H1348)-((AD1349*$H1348*$E1349)+(AD1349*$H1348*$F1349)))</f>
        <v>0</v>
      </c>
      <c r="AE1348" s="649">
        <f t="shared" ref="AE1348" si="15434">((AE1349*$H1348)-((AE1349*$H1348*$E1349)+(AE1349*$H1348*$F1349)))</f>
        <v>0</v>
      </c>
      <c r="AF1348" s="649">
        <f t="shared" ref="AF1348" si="15435">((AF1349*$H1348)-((AF1349*$H1348*$E1349)+(AF1349*$H1348*$F1349)))</f>
        <v>0</v>
      </c>
      <c r="AG1348" s="649">
        <f t="shared" ref="AG1348" si="15436">((AG1349*$H1348)-((AG1349*$H1348*$E1349)+(AG1349*$H1348*$F1349)))</f>
        <v>0</v>
      </c>
      <c r="AH1348" s="649">
        <f>+AH1349*H1348</f>
        <v>0</v>
      </c>
      <c r="AI1348" s="649">
        <f t="shared" ref="AI1348" si="15437">+AI1349*H1348</f>
        <v>0</v>
      </c>
      <c r="AJ1348" s="649">
        <v>0</v>
      </c>
      <c r="AK1348" s="649">
        <v>0</v>
      </c>
      <c r="AL1348" s="649">
        <v>0</v>
      </c>
      <c r="AM1348" s="649">
        <v>0</v>
      </c>
      <c r="AN1348" s="649">
        <v>0</v>
      </c>
      <c r="AO1348" s="649">
        <v>0</v>
      </c>
      <c r="AP1348" s="649">
        <v>0</v>
      </c>
      <c r="AQ1348" s="649">
        <v>0</v>
      </c>
      <c r="AR1348" s="649">
        <v>0</v>
      </c>
      <c r="AS1348" s="649">
        <v>0</v>
      </c>
      <c r="AT1348" s="649">
        <v>0</v>
      </c>
      <c r="AU1348" s="649">
        <v>0</v>
      </c>
      <c r="AV1348" s="649">
        <v>0</v>
      </c>
      <c r="AW1348" s="613">
        <f t="shared" si="14913"/>
        <v>0</v>
      </c>
      <c r="AX1348" s="645">
        <f t="shared" si="14891"/>
        <v>0</v>
      </c>
      <c r="AY1348" s="656" t="e">
        <f t="shared" si="14892"/>
        <v>#DIV/0!</v>
      </c>
      <c r="AZ1348" s="591"/>
    </row>
    <row r="1349" spans="1:52" s="314" customFormat="1">
      <c r="A1349" s="642"/>
      <c r="B1349" s="636"/>
      <c r="C1349" s="636"/>
      <c r="D1349" s="651"/>
      <c r="E1349" s="652">
        <v>0.3</v>
      </c>
      <c r="F1349" s="652">
        <v>0.05</v>
      </c>
      <c r="G1349" s="653"/>
      <c r="H1349" s="640"/>
      <c r="I1349" s="640">
        <f t="shared" si="15377"/>
        <v>1.35</v>
      </c>
      <c r="J1349" s="658">
        <v>0</v>
      </c>
      <c r="K1349" s="658">
        <v>0</v>
      </c>
      <c r="L1349" s="658">
        <v>0</v>
      </c>
      <c r="M1349" s="658">
        <v>0</v>
      </c>
      <c r="N1349" s="658">
        <v>0</v>
      </c>
      <c r="O1349" s="658">
        <v>0.3</v>
      </c>
      <c r="P1349" s="658">
        <v>0</v>
      </c>
      <c r="Q1349" s="658">
        <v>0</v>
      </c>
      <c r="R1349" s="658">
        <v>0</v>
      </c>
      <c r="S1349" s="658">
        <v>0</v>
      </c>
      <c r="T1349" s="658">
        <v>0</v>
      </c>
      <c r="U1349" s="658">
        <v>0.69</v>
      </c>
      <c r="V1349" s="658">
        <v>0.31000000000000005</v>
      </c>
      <c r="W1349" s="658">
        <v>0</v>
      </c>
      <c r="X1349" s="658">
        <v>0</v>
      </c>
      <c r="Y1349" s="658">
        <v>0</v>
      </c>
      <c r="Z1349" s="658">
        <v>0</v>
      </c>
      <c r="AA1349" s="658">
        <v>0</v>
      </c>
      <c r="AB1349" s="658">
        <v>0</v>
      </c>
      <c r="AC1349" s="658">
        <v>0</v>
      </c>
      <c r="AD1349" s="658">
        <v>0</v>
      </c>
      <c r="AE1349" s="658">
        <v>0</v>
      </c>
      <c r="AF1349" s="658">
        <v>0</v>
      </c>
      <c r="AG1349" s="658">
        <v>0</v>
      </c>
      <c r="AH1349" s="658">
        <v>0.05</v>
      </c>
      <c r="AI1349" s="658">
        <v>0</v>
      </c>
      <c r="AJ1349" s="658">
        <v>0</v>
      </c>
      <c r="AK1349" s="658">
        <v>0</v>
      </c>
      <c r="AL1349" s="658">
        <v>0</v>
      </c>
      <c r="AM1349" s="658">
        <v>0</v>
      </c>
      <c r="AN1349" s="658">
        <v>0</v>
      </c>
      <c r="AO1349" s="658">
        <v>0</v>
      </c>
      <c r="AP1349" s="658">
        <v>0</v>
      </c>
      <c r="AQ1349" s="658">
        <v>0</v>
      </c>
      <c r="AR1349" s="658">
        <v>0</v>
      </c>
      <c r="AS1349" s="658">
        <v>0</v>
      </c>
      <c r="AT1349" s="658">
        <v>0</v>
      </c>
      <c r="AU1349" s="658">
        <v>0</v>
      </c>
      <c r="AV1349" s="658">
        <v>0</v>
      </c>
      <c r="AW1349" s="613">
        <f t="shared" si="14913"/>
        <v>1.35</v>
      </c>
      <c r="AX1349" s="645">
        <f t="shared" si="14891"/>
        <v>1.35</v>
      </c>
      <c r="AY1349" s="656" t="e">
        <f t="shared" si="14892"/>
        <v>#DIV/0!</v>
      </c>
      <c r="AZ1349" s="661"/>
    </row>
    <row r="1350" spans="1:52">
      <c r="A1350" s="590"/>
      <c r="B1350" s="629" t="s">
        <v>278</v>
      </c>
      <c r="C1350" s="629" t="s">
        <v>1505</v>
      </c>
      <c r="D1350" s="630" t="s">
        <v>1506</v>
      </c>
      <c r="E1350" s="643"/>
      <c r="F1350" s="643"/>
      <c r="G1350" s="631"/>
      <c r="H1350" s="632">
        <v>0</v>
      </c>
      <c r="I1350" s="632">
        <f t="shared" si="15377"/>
        <v>0</v>
      </c>
      <c r="J1350" s="631">
        <v>0</v>
      </c>
      <c r="K1350" s="631">
        <v>0</v>
      </c>
      <c r="L1350" s="631">
        <v>0</v>
      </c>
      <c r="M1350" s="631">
        <v>0</v>
      </c>
      <c r="N1350" s="631">
        <v>0</v>
      </c>
      <c r="O1350" s="631">
        <v>0</v>
      </c>
      <c r="P1350" s="631">
        <v>0</v>
      </c>
      <c r="Q1350" s="631">
        <v>0</v>
      </c>
      <c r="R1350" s="631">
        <v>0</v>
      </c>
      <c r="S1350" s="631">
        <v>0</v>
      </c>
      <c r="T1350" s="631">
        <v>0</v>
      </c>
      <c r="U1350" s="631">
        <v>0</v>
      </c>
      <c r="V1350" s="631">
        <v>0</v>
      </c>
      <c r="W1350" s="631">
        <v>0</v>
      </c>
      <c r="X1350" s="631">
        <v>0</v>
      </c>
      <c r="Y1350" s="631">
        <v>0</v>
      </c>
      <c r="Z1350" s="631">
        <v>0</v>
      </c>
      <c r="AA1350" s="631">
        <v>0</v>
      </c>
      <c r="AB1350" s="631">
        <v>0</v>
      </c>
      <c r="AC1350" s="631">
        <v>0</v>
      </c>
      <c r="AD1350" s="631">
        <v>0</v>
      </c>
      <c r="AE1350" s="631">
        <v>0</v>
      </c>
      <c r="AF1350" s="631">
        <v>0</v>
      </c>
      <c r="AG1350" s="631">
        <v>0</v>
      </c>
      <c r="AH1350" s="631">
        <v>0</v>
      </c>
      <c r="AI1350" s="631">
        <v>0</v>
      </c>
      <c r="AJ1350" s="631">
        <v>0</v>
      </c>
      <c r="AK1350" s="631">
        <v>0</v>
      </c>
      <c r="AL1350" s="631">
        <v>0</v>
      </c>
      <c r="AM1350" s="631">
        <v>0</v>
      </c>
      <c r="AN1350" s="631">
        <v>0</v>
      </c>
      <c r="AO1350" s="631">
        <v>0</v>
      </c>
      <c r="AP1350" s="631">
        <v>0</v>
      </c>
      <c r="AQ1350" s="631">
        <v>0</v>
      </c>
      <c r="AR1350" s="631">
        <v>0</v>
      </c>
      <c r="AS1350" s="631">
        <v>0</v>
      </c>
      <c r="AT1350" s="631">
        <v>0</v>
      </c>
      <c r="AU1350" s="631">
        <v>0</v>
      </c>
      <c r="AV1350" s="631">
        <v>0</v>
      </c>
      <c r="AW1350" s="613">
        <f t="shared" si="14913"/>
        <v>0</v>
      </c>
      <c r="AX1350" s="645">
        <f t="shared" si="14891"/>
        <v>0</v>
      </c>
      <c r="AY1350" s="656" t="e">
        <f t="shared" si="14892"/>
        <v>#DIV/0!</v>
      </c>
      <c r="AZ1350" s="591"/>
    </row>
    <row r="1351" spans="1:52">
      <c r="A1351" s="590"/>
      <c r="B1351" s="629" t="s">
        <v>278</v>
      </c>
      <c r="C1351" s="629" t="s">
        <v>1507</v>
      </c>
      <c r="D1351" s="630" t="s">
        <v>1508</v>
      </c>
      <c r="E1351" s="643"/>
      <c r="F1351" s="643"/>
      <c r="G1351" s="631"/>
      <c r="H1351" s="632">
        <f>+H1352+H1354+H1356</f>
        <v>480565.73588694335</v>
      </c>
      <c r="I1351" s="632">
        <f t="shared" si="15377"/>
        <v>480565.73588694335</v>
      </c>
      <c r="J1351" s="632">
        <f t="shared" ref="J1351:AV1351" si="15438">+J1352+J1354+J1356</f>
        <v>0</v>
      </c>
      <c r="K1351" s="632">
        <f t="shared" si="15438"/>
        <v>0</v>
      </c>
      <c r="L1351" s="632">
        <f t="shared" si="15438"/>
        <v>0</v>
      </c>
      <c r="M1351" s="632">
        <f t="shared" si="15438"/>
        <v>0</v>
      </c>
      <c r="N1351" s="632">
        <f t="shared" si="15438"/>
        <v>0</v>
      </c>
      <c r="O1351" s="632">
        <f t="shared" si="15438"/>
        <v>144169.72076608302</v>
      </c>
      <c r="P1351" s="632">
        <f t="shared" si="15438"/>
        <v>0</v>
      </c>
      <c r="Q1351" s="632">
        <f t="shared" si="15438"/>
        <v>0</v>
      </c>
      <c r="R1351" s="632">
        <f t="shared" si="15438"/>
        <v>0</v>
      </c>
      <c r="S1351" s="632">
        <f t="shared" si="15438"/>
        <v>73570.085548896503</v>
      </c>
      <c r="T1351" s="632">
        <f t="shared" si="15438"/>
        <v>116560.3411733276</v>
      </c>
      <c r="U1351" s="632">
        <f t="shared" si="15438"/>
        <v>89848.527847325604</v>
      </c>
      <c r="V1351" s="632">
        <f t="shared" si="15438"/>
        <v>32388.773756963499</v>
      </c>
      <c r="W1351" s="632">
        <f t="shared" si="15438"/>
        <v>0</v>
      </c>
      <c r="X1351" s="632">
        <f t="shared" si="15438"/>
        <v>0</v>
      </c>
      <c r="Y1351" s="632">
        <f t="shared" si="15438"/>
        <v>0</v>
      </c>
      <c r="Z1351" s="632">
        <f t="shared" si="15438"/>
        <v>0</v>
      </c>
      <c r="AA1351" s="632">
        <f t="shared" si="15438"/>
        <v>0</v>
      </c>
      <c r="AB1351" s="632">
        <f t="shared" si="15438"/>
        <v>0</v>
      </c>
      <c r="AC1351" s="632">
        <f t="shared" si="15438"/>
        <v>0</v>
      </c>
      <c r="AD1351" s="632">
        <f t="shared" si="15438"/>
        <v>0</v>
      </c>
      <c r="AE1351" s="632">
        <f t="shared" si="15438"/>
        <v>0</v>
      </c>
      <c r="AF1351" s="632">
        <f t="shared" si="15438"/>
        <v>0</v>
      </c>
      <c r="AG1351" s="632">
        <f t="shared" si="15438"/>
        <v>0</v>
      </c>
      <c r="AH1351" s="632">
        <f t="shared" si="15438"/>
        <v>24028.286794347172</v>
      </c>
      <c r="AI1351" s="632">
        <f t="shared" si="15438"/>
        <v>0</v>
      </c>
      <c r="AJ1351" s="632">
        <f t="shared" si="15438"/>
        <v>0</v>
      </c>
      <c r="AK1351" s="632">
        <f t="shared" si="15438"/>
        <v>0</v>
      </c>
      <c r="AL1351" s="632">
        <f t="shared" si="15438"/>
        <v>0</v>
      </c>
      <c r="AM1351" s="632">
        <f t="shared" si="15438"/>
        <v>0</v>
      </c>
      <c r="AN1351" s="632">
        <f t="shared" si="15438"/>
        <v>0</v>
      </c>
      <c r="AO1351" s="632">
        <f t="shared" si="15438"/>
        <v>0</v>
      </c>
      <c r="AP1351" s="632">
        <f t="shared" si="15438"/>
        <v>0</v>
      </c>
      <c r="AQ1351" s="632">
        <f t="shared" si="15438"/>
        <v>0</v>
      </c>
      <c r="AR1351" s="632">
        <f t="shared" si="15438"/>
        <v>0</v>
      </c>
      <c r="AS1351" s="632">
        <f t="shared" si="15438"/>
        <v>0</v>
      </c>
      <c r="AT1351" s="632">
        <f t="shared" si="15438"/>
        <v>0</v>
      </c>
      <c r="AU1351" s="632">
        <f t="shared" si="15438"/>
        <v>0</v>
      </c>
      <c r="AV1351" s="632">
        <f t="shared" si="15438"/>
        <v>0</v>
      </c>
      <c r="AW1351" s="613">
        <f t="shared" si="14913"/>
        <v>480565.73588694335</v>
      </c>
      <c r="AX1351" s="645">
        <f t="shared" si="14891"/>
        <v>0</v>
      </c>
      <c r="AY1351" s="656">
        <f t="shared" si="14892"/>
        <v>0</v>
      </c>
      <c r="AZ1351" s="591"/>
    </row>
    <row r="1352" spans="1:52">
      <c r="A1352" s="590"/>
      <c r="B1352" s="646" t="s">
        <v>305</v>
      </c>
      <c r="C1352" s="646" t="s">
        <v>1509</v>
      </c>
      <c r="D1352" s="647" t="s">
        <v>1624</v>
      </c>
      <c r="E1352" s="648"/>
      <c r="F1352" s="648"/>
      <c r="G1352" s="649"/>
      <c r="H1352" s="650">
        <v>159127.07644890749</v>
      </c>
      <c r="I1352" s="650">
        <f t="shared" si="15377"/>
        <v>159127.07644890749</v>
      </c>
      <c r="J1352" s="649">
        <v>0</v>
      </c>
      <c r="K1352" s="649">
        <v>0</v>
      </c>
      <c r="L1352" s="649">
        <v>0</v>
      </c>
      <c r="M1352" s="649">
        <v>0</v>
      </c>
      <c r="N1352" s="649">
        <v>0</v>
      </c>
      <c r="O1352" s="649">
        <f t="shared" ref="O1352" si="15439">+O1353*H1352</f>
        <v>47738.122934672247</v>
      </c>
      <c r="P1352" s="649">
        <f t="shared" ref="P1352" si="15440">((P1353*$H1352)-((P1353*$H1352*$E1353)+(P1353*$H1352*$F1353)))</f>
        <v>0</v>
      </c>
      <c r="Q1352" s="649">
        <f t="shared" ref="Q1352" si="15441">((Q1353*$H1352)-((Q1353*$H1352*$E1353)+(Q1353*$H1352*$F1353)))</f>
        <v>0</v>
      </c>
      <c r="R1352" s="649">
        <f t="shared" ref="R1352" si="15442">((R1353*$H1352)-((R1353*$H1352*$E1353)+(R1353*$H1352*$F1353)))</f>
        <v>0</v>
      </c>
      <c r="S1352" s="649">
        <f t="shared" ref="S1352" si="15443">((S1353*$H1352)-((S1353*$H1352*$E1353)+(S1353*$H1352*$F1353)))</f>
        <v>59990.907821238121</v>
      </c>
      <c r="T1352" s="649">
        <f t="shared" ref="T1352" si="15444">((T1353*$H1352)-((T1353*$H1352*$E1353)+(T1353*$H1352*$F1353)))</f>
        <v>43441.691870551746</v>
      </c>
      <c r="U1352" s="649">
        <f t="shared" ref="U1352" si="15445">((U1353*$H1352)-((U1353*$H1352*$E1353)+(U1353*$H1352*$F1353)))</f>
        <v>0</v>
      </c>
      <c r="V1352" s="649">
        <f t="shared" ref="V1352" si="15446">((V1353*$H1352)-((V1353*$H1352*$E1353)+(V1353*$H1352*$F1353)))</f>
        <v>0</v>
      </c>
      <c r="W1352" s="649">
        <f t="shared" ref="W1352" si="15447">((W1353*$H1352)-((W1353*$H1352*$E1353)+(W1353*$H1352*$F1353)))</f>
        <v>0</v>
      </c>
      <c r="X1352" s="649">
        <f t="shared" ref="X1352" si="15448">((X1353*$H1352)-((X1353*$H1352*$E1353)+(X1353*$H1352*$F1353)))</f>
        <v>0</v>
      </c>
      <c r="Y1352" s="649">
        <f t="shared" ref="Y1352" si="15449">((Y1353*$H1352)-((Y1353*$H1352*$E1353)+(Y1353*$H1352*$F1353)))</f>
        <v>0</v>
      </c>
      <c r="Z1352" s="649">
        <f t="shared" ref="Z1352" si="15450">((Z1353*$H1352)-((Z1353*$H1352*$E1353)+(Z1353*$H1352*$F1353)))</f>
        <v>0</v>
      </c>
      <c r="AA1352" s="649">
        <f t="shared" ref="AA1352" si="15451">((AA1353*$H1352)-((AA1353*$H1352*$E1353)+(AA1353*$H1352*$F1353)))</f>
        <v>0</v>
      </c>
      <c r="AB1352" s="649">
        <f t="shared" ref="AB1352" si="15452">((AB1353*$H1352)-((AB1353*$H1352*$E1353)+(AB1353*$H1352*$F1353)))</f>
        <v>0</v>
      </c>
      <c r="AC1352" s="649">
        <f t="shared" ref="AC1352" si="15453">((AC1353*$H1352)-((AC1353*$H1352*$E1353)+(AC1353*$H1352*$F1353)))</f>
        <v>0</v>
      </c>
      <c r="AD1352" s="649">
        <f t="shared" ref="AD1352" si="15454">((AD1353*$H1352)-((AD1353*$H1352*$E1353)+(AD1353*$H1352*$F1353)))</f>
        <v>0</v>
      </c>
      <c r="AE1352" s="649">
        <f t="shared" ref="AE1352" si="15455">((AE1353*$H1352)-((AE1353*$H1352*$E1353)+(AE1353*$H1352*$F1353)))</f>
        <v>0</v>
      </c>
      <c r="AF1352" s="649">
        <f t="shared" ref="AF1352" si="15456">((AF1353*$H1352)-((AF1353*$H1352*$E1353)+(AF1353*$H1352*$F1353)))</f>
        <v>0</v>
      </c>
      <c r="AG1352" s="649">
        <f t="shared" ref="AG1352" si="15457">((AG1353*$H1352)-((AG1353*$H1352*$E1353)+(AG1353*$H1352*$F1353)))</f>
        <v>0</v>
      </c>
      <c r="AH1352" s="649">
        <f>+AH1353*H1352</f>
        <v>7956.353822445375</v>
      </c>
      <c r="AI1352" s="649">
        <f t="shared" ref="AI1352" si="15458">+AI1353*H1352</f>
        <v>0</v>
      </c>
      <c r="AJ1352" s="649">
        <v>0</v>
      </c>
      <c r="AK1352" s="649">
        <v>0</v>
      </c>
      <c r="AL1352" s="649">
        <v>0</v>
      </c>
      <c r="AM1352" s="649">
        <v>0</v>
      </c>
      <c r="AN1352" s="649">
        <v>0</v>
      </c>
      <c r="AO1352" s="649">
        <v>0</v>
      </c>
      <c r="AP1352" s="649">
        <v>0</v>
      </c>
      <c r="AQ1352" s="649">
        <v>0</v>
      </c>
      <c r="AR1352" s="649">
        <v>0</v>
      </c>
      <c r="AS1352" s="649">
        <v>0</v>
      </c>
      <c r="AT1352" s="649">
        <v>0</v>
      </c>
      <c r="AU1352" s="649">
        <v>0</v>
      </c>
      <c r="AV1352" s="649">
        <v>0</v>
      </c>
      <c r="AW1352" s="613">
        <f t="shared" si="14913"/>
        <v>159127.07644890749</v>
      </c>
      <c r="AX1352" s="645">
        <f t="shared" si="14891"/>
        <v>0</v>
      </c>
      <c r="AY1352" s="656">
        <f t="shared" si="14892"/>
        <v>0</v>
      </c>
      <c r="AZ1352" s="591"/>
    </row>
    <row r="1353" spans="1:52" s="314" customFormat="1">
      <c r="A1353" s="642"/>
      <c r="B1353" s="636"/>
      <c r="C1353" s="636"/>
      <c r="D1353" s="651"/>
      <c r="E1353" s="652">
        <v>0.3</v>
      </c>
      <c r="F1353" s="652">
        <v>0.05</v>
      </c>
      <c r="G1353" s="653"/>
      <c r="H1353" s="640"/>
      <c r="I1353" s="640">
        <f t="shared" si="15377"/>
        <v>1.3499999999999999</v>
      </c>
      <c r="J1353" s="658">
        <v>0</v>
      </c>
      <c r="K1353" s="658">
        <v>0</v>
      </c>
      <c r="L1353" s="658">
        <v>0</v>
      </c>
      <c r="M1353" s="658">
        <v>0</v>
      </c>
      <c r="N1353" s="658">
        <v>0</v>
      </c>
      <c r="O1353" s="658">
        <v>0.3</v>
      </c>
      <c r="P1353" s="658">
        <v>0</v>
      </c>
      <c r="Q1353" s="658">
        <v>0</v>
      </c>
      <c r="R1353" s="658">
        <v>0</v>
      </c>
      <c r="S1353" s="658">
        <v>0.57999999999999996</v>
      </c>
      <c r="T1353" s="658">
        <v>0.42000000000000004</v>
      </c>
      <c r="U1353" s="658">
        <v>0</v>
      </c>
      <c r="V1353" s="658">
        <v>0</v>
      </c>
      <c r="W1353" s="658">
        <v>0</v>
      </c>
      <c r="X1353" s="658">
        <v>0</v>
      </c>
      <c r="Y1353" s="658">
        <v>0</v>
      </c>
      <c r="Z1353" s="658">
        <v>0</v>
      </c>
      <c r="AA1353" s="658">
        <v>0</v>
      </c>
      <c r="AB1353" s="658">
        <v>0</v>
      </c>
      <c r="AC1353" s="658">
        <v>0</v>
      </c>
      <c r="AD1353" s="658">
        <v>0</v>
      </c>
      <c r="AE1353" s="658">
        <v>0</v>
      </c>
      <c r="AF1353" s="658">
        <v>0</v>
      </c>
      <c r="AG1353" s="658">
        <v>0</v>
      </c>
      <c r="AH1353" s="658">
        <v>0.05</v>
      </c>
      <c r="AI1353" s="658">
        <v>0</v>
      </c>
      <c r="AJ1353" s="658">
        <v>0</v>
      </c>
      <c r="AK1353" s="658">
        <v>0</v>
      </c>
      <c r="AL1353" s="658">
        <v>0</v>
      </c>
      <c r="AM1353" s="658">
        <v>0</v>
      </c>
      <c r="AN1353" s="658">
        <v>0</v>
      </c>
      <c r="AO1353" s="658">
        <v>0</v>
      </c>
      <c r="AP1353" s="658">
        <v>0</v>
      </c>
      <c r="AQ1353" s="658">
        <v>0</v>
      </c>
      <c r="AR1353" s="658">
        <v>0</v>
      </c>
      <c r="AS1353" s="658">
        <v>0</v>
      </c>
      <c r="AT1353" s="658">
        <v>0</v>
      </c>
      <c r="AU1353" s="658">
        <v>0</v>
      </c>
      <c r="AV1353" s="658">
        <v>0</v>
      </c>
      <c r="AW1353" s="613">
        <f t="shared" si="14913"/>
        <v>1.3499999999999999</v>
      </c>
      <c r="AX1353" s="645">
        <f t="shared" si="14891"/>
        <v>1.3499999999999999</v>
      </c>
      <c r="AY1353" s="656" t="e">
        <f t="shared" si="14892"/>
        <v>#DIV/0!</v>
      </c>
      <c r="AZ1353" s="661"/>
    </row>
    <row r="1354" spans="1:52">
      <c r="A1354" s="590"/>
      <c r="B1354" s="646" t="s">
        <v>305</v>
      </c>
      <c r="C1354" s="646" t="s">
        <v>1510</v>
      </c>
      <c r="D1354" s="647" t="s">
        <v>1625</v>
      </c>
      <c r="E1354" s="648"/>
      <c r="F1354" s="648"/>
      <c r="G1354" s="649"/>
      <c r="H1354" s="650">
        <v>160700.32813796893</v>
      </c>
      <c r="I1354" s="650">
        <f t="shared" si="15377"/>
        <v>160700.32813796893</v>
      </c>
      <c r="J1354" s="649">
        <v>0</v>
      </c>
      <c r="K1354" s="649">
        <v>0</v>
      </c>
      <c r="L1354" s="649">
        <v>0</v>
      </c>
      <c r="M1354" s="649">
        <v>0</v>
      </c>
      <c r="N1354" s="649">
        <v>0</v>
      </c>
      <c r="O1354" s="649">
        <f t="shared" ref="O1354" si="15459">+O1355*H1354</f>
        <v>48210.098441390677</v>
      </c>
      <c r="P1354" s="649">
        <f t="shared" ref="P1354" si="15460">((P1355*$H1354)-((P1355*$H1354*$E1355)+(P1355*$H1354*$F1355)))</f>
        <v>0</v>
      </c>
      <c r="Q1354" s="649">
        <f t="shared" ref="Q1354" si="15461">((Q1355*$H1354)-((Q1355*$H1354*$E1355)+(Q1355*$H1354*$F1355)))</f>
        <v>0</v>
      </c>
      <c r="R1354" s="649">
        <f t="shared" ref="R1354" si="15462">((R1355*$H1354)-((R1355*$H1354*$E1355)+(R1355*$H1354*$F1355)))</f>
        <v>0</v>
      </c>
      <c r="S1354" s="649">
        <f t="shared" ref="S1354" si="15463">((S1355*$H1354)-((S1355*$H1354*$E1355)+(S1355*$H1354*$F1355)))</f>
        <v>13579.177727658376</v>
      </c>
      <c r="T1354" s="649">
        <f t="shared" ref="T1354" si="15464">((T1355*$H1354)-((T1355*$H1354*$E1355)+(T1355*$H1354*$F1355)))</f>
        <v>73118.649302775855</v>
      </c>
      <c r="U1354" s="649">
        <f t="shared" ref="U1354" si="15465">((U1355*$H1354)-((U1355*$H1354*$E1355)+(U1355*$H1354*$F1355)))</f>
        <v>17757.38625924557</v>
      </c>
      <c r="V1354" s="649">
        <f t="shared" ref="V1354" si="15466">((V1355*$H1354)-((V1355*$H1354*$E1355)+(V1355*$H1354*$F1355)))</f>
        <v>0</v>
      </c>
      <c r="W1354" s="649">
        <f t="shared" ref="W1354" si="15467">((W1355*$H1354)-((W1355*$H1354*$E1355)+(W1355*$H1354*$F1355)))</f>
        <v>0</v>
      </c>
      <c r="X1354" s="649">
        <f t="shared" ref="X1354" si="15468">((X1355*$H1354)-((X1355*$H1354*$E1355)+(X1355*$H1354*$F1355)))</f>
        <v>0</v>
      </c>
      <c r="Y1354" s="649">
        <f t="shared" ref="Y1354" si="15469">((Y1355*$H1354)-((Y1355*$H1354*$E1355)+(Y1355*$H1354*$F1355)))</f>
        <v>0</v>
      </c>
      <c r="Z1354" s="649">
        <f t="shared" ref="Z1354" si="15470">((Z1355*$H1354)-((Z1355*$H1354*$E1355)+(Z1355*$H1354*$F1355)))</f>
        <v>0</v>
      </c>
      <c r="AA1354" s="649">
        <f t="shared" ref="AA1354" si="15471">((AA1355*$H1354)-((AA1355*$H1354*$E1355)+(AA1355*$H1354*$F1355)))</f>
        <v>0</v>
      </c>
      <c r="AB1354" s="649">
        <f t="shared" ref="AB1354" si="15472">((AB1355*$H1354)-((AB1355*$H1354*$E1355)+(AB1355*$H1354*$F1355)))</f>
        <v>0</v>
      </c>
      <c r="AC1354" s="649">
        <f t="shared" ref="AC1354" si="15473">((AC1355*$H1354)-((AC1355*$H1354*$E1355)+(AC1355*$H1354*$F1355)))</f>
        <v>0</v>
      </c>
      <c r="AD1354" s="649">
        <f t="shared" ref="AD1354" si="15474">((AD1355*$H1354)-((AD1355*$H1354*$E1355)+(AD1355*$H1354*$F1355)))</f>
        <v>0</v>
      </c>
      <c r="AE1354" s="649">
        <f t="shared" ref="AE1354" si="15475">((AE1355*$H1354)-((AE1355*$H1354*$E1355)+(AE1355*$H1354*$F1355)))</f>
        <v>0</v>
      </c>
      <c r="AF1354" s="649">
        <f t="shared" ref="AF1354" si="15476">((AF1355*$H1354)-((AF1355*$H1354*$E1355)+(AF1355*$H1354*$F1355)))</f>
        <v>0</v>
      </c>
      <c r="AG1354" s="649">
        <f t="shared" ref="AG1354" si="15477">((AG1355*$H1354)-((AG1355*$H1354*$E1355)+(AG1355*$H1354*$F1355)))</f>
        <v>0</v>
      </c>
      <c r="AH1354" s="649">
        <f>+AH1355*H1354</f>
        <v>8035.0164068984468</v>
      </c>
      <c r="AI1354" s="649">
        <f t="shared" ref="AI1354" si="15478">+AI1355*H1354</f>
        <v>0</v>
      </c>
      <c r="AJ1354" s="649">
        <v>0</v>
      </c>
      <c r="AK1354" s="649">
        <v>0</v>
      </c>
      <c r="AL1354" s="649">
        <v>0</v>
      </c>
      <c r="AM1354" s="649">
        <v>0</v>
      </c>
      <c r="AN1354" s="649">
        <v>0</v>
      </c>
      <c r="AO1354" s="649">
        <v>0</v>
      </c>
      <c r="AP1354" s="649">
        <v>0</v>
      </c>
      <c r="AQ1354" s="649">
        <v>0</v>
      </c>
      <c r="AR1354" s="649">
        <v>0</v>
      </c>
      <c r="AS1354" s="649">
        <v>0</v>
      </c>
      <c r="AT1354" s="649">
        <v>0</v>
      </c>
      <c r="AU1354" s="649">
        <v>0</v>
      </c>
      <c r="AV1354" s="649">
        <v>0</v>
      </c>
      <c r="AW1354" s="613">
        <f t="shared" si="14913"/>
        <v>160700.32813796893</v>
      </c>
      <c r="AX1354" s="645">
        <f t="shared" si="14891"/>
        <v>0</v>
      </c>
      <c r="AY1354" s="656">
        <f t="shared" si="14892"/>
        <v>0</v>
      </c>
      <c r="AZ1354" s="591"/>
    </row>
    <row r="1355" spans="1:52" s="314" customFormat="1">
      <c r="A1355" s="642"/>
      <c r="B1355" s="636"/>
      <c r="C1355" s="636"/>
      <c r="D1355" s="651"/>
      <c r="E1355" s="652">
        <v>0.3</v>
      </c>
      <c r="F1355" s="652">
        <v>0.05</v>
      </c>
      <c r="G1355" s="653"/>
      <c r="H1355" s="640"/>
      <c r="I1355" s="640">
        <f t="shared" si="15377"/>
        <v>1.3499999999999999</v>
      </c>
      <c r="J1355" s="658">
        <v>0</v>
      </c>
      <c r="K1355" s="658">
        <v>0</v>
      </c>
      <c r="L1355" s="658">
        <v>0</v>
      </c>
      <c r="M1355" s="658">
        <v>0</v>
      </c>
      <c r="N1355" s="658">
        <v>0</v>
      </c>
      <c r="O1355" s="658">
        <v>0.3</v>
      </c>
      <c r="P1355" s="658">
        <v>0</v>
      </c>
      <c r="Q1355" s="658">
        <v>0</v>
      </c>
      <c r="R1355" s="658">
        <v>0</v>
      </c>
      <c r="S1355" s="658">
        <v>0.13</v>
      </c>
      <c r="T1355" s="658">
        <v>0.7</v>
      </c>
      <c r="U1355" s="658">
        <v>0.17000000000000004</v>
      </c>
      <c r="V1355" s="658">
        <v>0</v>
      </c>
      <c r="W1355" s="658">
        <v>0</v>
      </c>
      <c r="X1355" s="658">
        <v>0</v>
      </c>
      <c r="Y1355" s="658">
        <v>0</v>
      </c>
      <c r="Z1355" s="658">
        <v>0</v>
      </c>
      <c r="AA1355" s="658">
        <v>0</v>
      </c>
      <c r="AB1355" s="658">
        <v>0</v>
      </c>
      <c r="AC1355" s="658">
        <v>0</v>
      </c>
      <c r="AD1355" s="658">
        <v>0</v>
      </c>
      <c r="AE1355" s="658">
        <v>0</v>
      </c>
      <c r="AF1355" s="658">
        <v>0</v>
      </c>
      <c r="AG1355" s="658">
        <v>0</v>
      </c>
      <c r="AH1355" s="658">
        <v>0.05</v>
      </c>
      <c r="AI1355" s="658">
        <v>0</v>
      </c>
      <c r="AJ1355" s="658">
        <v>0</v>
      </c>
      <c r="AK1355" s="658">
        <v>0</v>
      </c>
      <c r="AL1355" s="658">
        <v>0</v>
      </c>
      <c r="AM1355" s="658">
        <v>0</v>
      </c>
      <c r="AN1355" s="658">
        <v>0</v>
      </c>
      <c r="AO1355" s="658">
        <v>0</v>
      </c>
      <c r="AP1355" s="658">
        <v>0</v>
      </c>
      <c r="AQ1355" s="658">
        <v>0</v>
      </c>
      <c r="AR1355" s="658">
        <v>0</v>
      </c>
      <c r="AS1355" s="658">
        <v>0</v>
      </c>
      <c r="AT1355" s="658">
        <v>0</v>
      </c>
      <c r="AU1355" s="658">
        <v>0</v>
      </c>
      <c r="AV1355" s="658">
        <v>0</v>
      </c>
      <c r="AW1355" s="613">
        <f t="shared" si="14913"/>
        <v>1.3499999999999999</v>
      </c>
      <c r="AX1355" s="645">
        <f t="shared" ref="AX1355:AX1403" si="15479">+I1355-H1355</f>
        <v>1.3499999999999999</v>
      </c>
      <c r="AY1355" s="656" t="e">
        <f t="shared" ref="AY1355:AY1403" si="15480">+AX1355/H1355</f>
        <v>#DIV/0!</v>
      </c>
      <c r="AZ1355" s="661"/>
    </row>
    <row r="1356" spans="1:52">
      <c r="A1356" s="590"/>
      <c r="B1356" s="646" t="s">
        <v>305</v>
      </c>
      <c r="C1356" s="646" t="s">
        <v>1511</v>
      </c>
      <c r="D1356" s="647" t="s">
        <v>1626</v>
      </c>
      <c r="E1356" s="648"/>
      <c r="F1356" s="648"/>
      <c r="G1356" s="649"/>
      <c r="H1356" s="650">
        <v>160738.33130006696</v>
      </c>
      <c r="I1356" s="650">
        <f t="shared" si="15377"/>
        <v>160738.33130006696</v>
      </c>
      <c r="J1356" s="649">
        <v>0</v>
      </c>
      <c r="K1356" s="649">
        <v>0</v>
      </c>
      <c r="L1356" s="649">
        <v>0</v>
      </c>
      <c r="M1356" s="649">
        <v>0</v>
      </c>
      <c r="N1356" s="649">
        <v>0</v>
      </c>
      <c r="O1356" s="649">
        <f t="shared" ref="O1356" si="15481">+O1357*H1356</f>
        <v>48221.499390020086</v>
      </c>
      <c r="P1356" s="649">
        <f t="shared" ref="P1356" si="15482">((P1357*$H1356)-((P1357*$H1356*$E1357)+(P1357*$H1356*$F1357)))</f>
        <v>0</v>
      </c>
      <c r="Q1356" s="649">
        <f t="shared" ref="Q1356" si="15483">((Q1357*$H1356)-((Q1357*$H1356*$E1357)+(Q1357*$H1356*$F1357)))</f>
        <v>0</v>
      </c>
      <c r="R1356" s="649">
        <f t="shared" ref="R1356" si="15484">((R1357*$H1356)-((R1357*$H1356*$E1357)+(R1357*$H1356*$F1357)))</f>
        <v>0</v>
      </c>
      <c r="S1356" s="649">
        <f t="shared" ref="S1356" si="15485">((S1357*$H1356)-((S1357*$H1356*$E1357)+(S1357*$H1356*$F1357)))</f>
        <v>0</v>
      </c>
      <c r="T1356" s="649">
        <f t="shared" ref="T1356" si="15486">((T1357*$H1356)-((T1357*$H1356*$E1357)+(T1357*$H1356*$F1357)))</f>
        <v>0</v>
      </c>
      <c r="U1356" s="649">
        <f t="shared" ref="U1356" si="15487">((U1357*$H1356)-((U1357*$H1356*$E1357)+(U1357*$H1356*$F1357)))</f>
        <v>72091.141588080034</v>
      </c>
      <c r="V1356" s="649">
        <f t="shared" ref="V1356" si="15488">((V1357*$H1356)-((V1357*$H1356*$E1357)+(V1357*$H1356*$F1357)))</f>
        <v>32388.773756963499</v>
      </c>
      <c r="W1356" s="649">
        <f t="shared" ref="W1356" si="15489">((W1357*$H1356)-((W1357*$H1356*$E1357)+(W1357*$H1356*$F1357)))</f>
        <v>0</v>
      </c>
      <c r="X1356" s="649">
        <f t="shared" ref="X1356" si="15490">((X1357*$H1356)-((X1357*$H1356*$E1357)+(X1357*$H1356*$F1357)))</f>
        <v>0</v>
      </c>
      <c r="Y1356" s="649">
        <f t="shared" ref="Y1356" si="15491">((Y1357*$H1356)-((Y1357*$H1356*$E1357)+(Y1357*$H1356*$F1357)))</f>
        <v>0</v>
      </c>
      <c r="Z1356" s="649">
        <f t="shared" ref="Z1356" si="15492">((Z1357*$H1356)-((Z1357*$H1356*$E1357)+(Z1357*$H1356*$F1357)))</f>
        <v>0</v>
      </c>
      <c r="AA1356" s="649">
        <f t="shared" ref="AA1356" si="15493">((AA1357*$H1356)-((AA1357*$H1356*$E1357)+(AA1357*$H1356*$F1357)))</f>
        <v>0</v>
      </c>
      <c r="AB1356" s="649">
        <f t="shared" ref="AB1356" si="15494">((AB1357*$H1356)-((AB1357*$H1356*$E1357)+(AB1357*$H1356*$F1357)))</f>
        <v>0</v>
      </c>
      <c r="AC1356" s="649">
        <f t="shared" ref="AC1356" si="15495">((AC1357*$H1356)-((AC1357*$H1356*$E1357)+(AC1357*$H1356*$F1357)))</f>
        <v>0</v>
      </c>
      <c r="AD1356" s="649">
        <f t="shared" ref="AD1356" si="15496">((AD1357*$H1356)-((AD1357*$H1356*$E1357)+(AD1357*$H1356*$F1357)))</f>
        <v>0</v>
      </c>
      <c r="AE1356" s="649">
        <f t="shared" ref="AE1356" si="15497">((AE1357*$H1356)-((AE1357*$H1356*$E1357)+(AE1357*$H1356*$F1357)))</f>
        <v>0</v>
      </c>
      <c r="AF1356" s="649">
        <f t="shared" ref="AF1356" si="15498">((AF1357*$H1356)-((AF1357*$H1356*$E1357)+(AF1357*$H1356*$F1357)))</f>
        <v>0</v>
      </c>
      <c r="AG1356" s="649">
        <f t="shared" ref="AG1356" si="15499">((AG1357*$H1356)-((AG1357*$H1356*$E1357)+(AG1357*$H1356*$F1357)))</f>
        <v>0</v>
      </c>
      <c r="AH1356" s="649">
        <f>+AH1357*H1356</f>
        <v>8036.9165650033483</v>
      </c>
      <c r="AI1356" s="649">
        <f t="shared" ref="AI1356" si="15500">+AI1357*H1356</f>
        <v>0</v>
      </c>
      <c r="AJ1356" s="649">
        <v>0</v>
      </c>
      <c r="AK1356" s="649">
        <v>0</v>
      </c>
      <c r="AL1356" s="649">
        <v>0</v>
      </c>
      <c r="AM1356" s="649">
        <v>0</v>
      </c>
      <c r="AN1356" s="649">
        <v>0</v>
      </c>
      <c r="AO1356" s="649">
        <v>0</v>
      </c>
      <c r="AP1356" s="649">
        <v>0</v>
      </c>
      <c r="AQ1356" s="649">
        <v>0</v>
      </c>
      <c r="AR1356" s="649">
        <v>0</v>
      </c>
      <c r="AS1356" s="649">
        <v>0</v>
      </c>
      <c r="AT1356" s="649">
        <v>0</v>
      </c>
      <c r="AU1356" s="649">
        <v>0</v>
      </c>
      <c r="AV1356" s="649">
        <v>0</v>
      </c>
      <c r="AW1356" s="613">
        <f t="shared" ref="AW1356:AW1419" si="15501">SUM(J1356:AV1356)</f>
        <v>160738.33130006696</v>
      </c>
      <c r="AX1356" s="645">
        <f t="shared" si="15479"/>
        <v>0</v>
      </c>
      <c r="AY1356" s="656">
        <f t="shared" si="15480"/>
        <v>0</v>
      </c>
      <c r="AZ1356" s="591"/>
    </row>
    <row r="1357" spans="1:52" s="314" customFormat="1">
      <c r="A1357" s="642"/>
      <c r="B1357" s="636"/>
      <c r="C1357" s="636"/>
      <c r="D1357" s="651"/>
      <c r="E1357" s="652">
        <v>0.3</v>
      </c>
      <c r="F1357" s="652">
        <v>0.05</v>
      </c>
      <c r="G1357" s="653"/>
      <c r="H1357" s="640"/>
      <c r="I1357" s="640">
        <f t="shared" si="15377"/>
        <v>1.35</v>
      </c>
      <c r="J1357" s="658">
        <v>0</v>
      </c>
      <c r="K1357" s="658">
        <v>0</v>
      </c>
      <c r="L1357" s="658">
        <v>0</v>
      </c>
      <c r="M1357" s="658">
        <v>0</v>
      </c>
      <c r="N1357" s="658">
        <v>0</v>
      </c>
      <c r="O1357" s="658">
        <v>0.3</v>
      </c>
      <c r="P1357" s="658">
        <v>0</v>
      </c>
      <c r="Q1357" s="658">
        <v>0</v>
      </c>
      <c r="R1357" s="658">
        <v>0</v>
      </c>
      <c r="S1357" s="658">
        <v>0</v>
      </c>
      <c r="T1357" s="658">
        <v>0</v>
      </c>
      <c r="U1357" s="658">
        <v>0.69</v>
      </c>
      <c r="V1357" s="658">
        <v>0.31000000000000005</v>
      </c>
      <c r="W1357" s="658">
        <v>0</v>
      </c>
      <c r="X1357" s="658">
        <v>0</v>
      </c>
      <c r="Y1357" s="658">
        <v>0</v>
      </c>
      <c r="Z1357" s="658">
        <v>0</v>
      </c>
      <c r="AA1357" s="658">
        <v>0</v>
      </c>
      <c r="AB1357" s="658">
        <v>0</v>
      </c>
      <c r="AC1357" s="658">
        <v>0</v>
      </c>
      <c r="AD1357" s="658">
        <v>0</v>
      </c>
      <c r="AE1357" s="658">
        <v>0</v>
      </c>
      <c r="AF1357" s="658">
        <v>0</v>
      </c>
      <c r="AG1357" s="658">
        <v>0</v>
      </c>
      <c r="AH1357" s="658">
        <v>0.05</v>
      </c>
      <c r="AI1357" s="658">
        <v>0</v>
      </c>
      <c r="AJ1357" s="658">
        <v>0</v>
      </c>
      <c r="AK1357" s="658">
        <v>0</v>
      </c>
      <c r="AL1357" s="658">
        <v>0</v>
      </c>
      <c r="AM1357" s="658">
        <v>0</v>
      </c>
      <c r="AN1357" s="658">
        <v>0</v>
      </c>
      <c r="AO1357" s="658">
        <v>0</v>
      </c>
      <c r="AP1357" s="658">
        <v>0</v>
      </c>
      <c r="AQ1357" s="658">
        <v>0</v>
      </c>
      <c r="AR1357" s="658">
        <v>0</v>
      </c>
      <c r="AS1357" s="658">
        <v>0</v>
      </c>
      <c r="AT1357" s="658">
        <v>0</v>
      </c>
      <c r="AU1357" s="658">
        <v>0</v>
      </c>
      <c r="AV1357" s="658">
        <v>0</v>
      </c>
      <c r="AW1357" s="613">
        <f t="shared" si="15501"/>
        <v>1.35</v>
      </c>
      <c r="AX1357" s="645">
        <f t="shared" si="15479"/>
        <v>1.35</v>
      </c>
      <c r="AY1357" s="656" t="e">
        <f t="shared" si="15480"/>
        <v>#DIV/0!</v>
      </c>
      <c r="AZ1357" s="661"/>
    </row>
    <row r="1358" spans="1:52">
      <c r="A1358" s="590"/>
      <c r="B1358" s="629" t="s">
        <v>278</v>
      </c>
      <c r="C1358" s="629" t="s">
        <v>1512</v>
      </c>
      <c r="D1358" s="630" t="s">
        <v>1513</v>
      </c>
      <c r="E1358" s="643"/>
      <c r="F1358" s="643"/>
      <c r="G1358" s="631"/>
      <c r="H1358" s="632">
        <f>+H1359+H1361+H1363+H1365+H1367+H1369+H1371+H1373+H1375+H1377+H1379+H1381+H1383+H1385+H1387+H1389+H1391+H1393</f>
        <v>1265866.2409755418</v>
      </c>
      <c r="I1358" s="632">
        <f t="shared" si="15377"/>
        <v>1265866.2409755418</v>
      </c>
      <c r="J1358" s="632">
        <f t="shared" ref="J1358:AV1358" si="15502">+J1359+J1361+J1363+J1365+J1367+J1369+J1371+J1373+J1375+J1377+J1379+J1381+J1383+J1385+J1387+J1389+J1391+J1393</f>
        <v>0</v>
      </c>
      <c r="K1358" s="632">
        <f t="shared" si="15502"/>
        <v>0</v>
      </c>
      <c r="L1358" s="632">
        <f t="shared" si="15502"/>
        <v>0</v>
      </c>
      <c r="M1358" s="632">
        <f t="shared" si="15502"/>
        <v>0</v>
      </c>
      <c r="N1358" s="632">
        <f t="shared" si="15502"/>
        <v>0</v>
      </c>
      <c r="O1358" s="632">
        <f t="shared" si="15502"/>
        <v>379759.87229266256</v>
      </c>
      <c r="P1358" s="632">
        <f t="shared" si="15502"/>
        <v>0</v>
      </c>
      <c r="Q1358" s="632">
        <f t="shared" si="15502"/>
        <v>0</v>
      </c>
      <c r="R1358" s="632">
        <f t="shared" si="15502"/>
        <v>21292.740042402027</v>
      </c>
      <c r="S1358" s="632">
        <f t="shared" si="15502"/>
        <v>27842.323520399066</v>
      </c>
      <c r="T1358" s="632">
        <f t="shared" si="15502"/>
        <v>4374.2585576296169</v>
      </c>
      <c r="U1358" s="632">
        <f t="shared" si="15502"/>
        <v>49961.265199771471</v>
      </c>
      <c r="V1358" s="632">
        <f t="shared" si="15502"/>
        <v>105589.18011360682</v>
      </c>
      <c r="W1358" s="632">
        <f t="shared" si="15502"/>
        <v>116391.9459232977</v>
      </c>
      <c r="X1358" s="632">
        <f t="shared" si="15502"/>
        <v>111427.36055216182</v>
      </c>
      <c r="Y1358" s="632">
        <f t="shared" si="15502"/>
        <v>110006.38589482335</v>
      </c>
      <c r="Z1358" s="632">
        <f t="shared" si="15502"/>
        <v>105402.73938088362</v>
      </c>
      <c r="AA1358" s="632">
        <f t="shared" si="15502"/>
        <v>75026.084007413141</v>
      </c>
      <c r="AB1358" s="632">
        <f t="shared" si="15502"/>
        <v>69942.76364745223</v>
      </c>
      <c r="AC1358" s="632">
        <f t="shared" si="15502"/>
        <v>25556.009794261387</v>
      </c>
      <c r="AD1358" s="632">
        <f t="shared" si="15502"/>
        <v>0</v>
      </c>
      <c r="AE1358" s="632">
        <f t="shared" si="15502"/>
        <v>0</v>
      </c>
      <c r="AF1358" s="632">
        <f t="shared" si="15502"/>
        <v>0</v>
      </c>
      <c r="AG1358" s="632">
        <f t="shared" si="15502"/>
        <v>0</v>
      </c>
      <c r="AH1358" s="632">
        <f t="shared" si="15502"/>
        <v>63293.312048777094</v>
      </c>
      <c r="AI1358" s="632">
        <f t="shared" si="15502"/>
        <v>0</v>
      </c>
      <c r="AJ1358" s="632">
        <f t="shared" si="15502"/>
        <v>0</v>
      </c>
      <c r="AK1358" s="632">
        <f t="shared" si="15502"/>
        <v>0</v>
      </c>
      <c r="AL1358" s="632">
        <f t="shared" si="15502"/>
        <v>0</v>
      </c>
      <c r="AM1358" s="632">
        <f t="shared" si="15502"/>
        <v>0</v>
      </c>
      <c r="AN1358" s="632">
        <f t="shared" si="15502"/>
        <v>0</v>
      </c>
      <c r="AO1358" s="632">
        <f t="shared" si="15502"/>
        <v>0</v>
      </c>
      <c r="AP1358" s="632">
        <f t="shared" si="15502"/>
        <v>0</v>
      </c>
      <c r="AQ1358" s="632">
        <f t="shared" si="15502"/>
        <v>0</v>
      </c>
      <c r="AR1358" s="632">
        <f t="shared" si="15502"/>
        <v>0</v>
      </c>
      <c r="AS1358" s="632">
        <f t="shared" si="15502"/>
        <v>0</v>
      </c>
      <c r="AT1358" s="632">
        <f t="shared" si="15502"/>
        <v>0</v>
      </c>
      <c r="AU1358" s="632">
        <f t="shared" si="15502"/>
        <v>0</v>
      </c>
      <c r="AV1358" s="632">
        <f t="shared" si="15502"/>
        <v>0</v>
      </c>
      <c r="AW1358" s="613">
        <f t="shared" si="15501"/>
        <v>1265866.2409755418</v>
      </c>
      <c r="AX1358" s="645">
        <f t="shared" si="15479"/>
        <v>0</v>
      </c>
      <c r="AY1358" s="656">
        <f t="shared" si="15480"/>
        <v>0</v>
      </c>
      <c r="AZ1358" s="591"/>
    </row>
    <row r="1359" spans="1:52">
      <c r="A1359" s="590"/>
      <c r="B1359" s="646" t="s">
        <v>305</v>
      </c>
      <c r="C1359" s="646" t="s">
        <v>1514</v>
      </c>
      <c r="D1359" s="647" t="s">
        <v>1627</v>
      </c>
      <c r="E1359" s="648"/>
      <c r="F1359" s="648"/>
      <c r="G1359" s="649"/>
      <c r="H1359" s="650">
        <v>69578.963007388054</v>
      </c>
      <c r="I1359" s="650">
        <f t="shared" si="15377"/>
        <v>69578.963007388054</v>
      </c>
      <c r="J1359" s="649">
        <v>0</v>
      </c>
      <c r="K1359" s="649">
        <v>0</v>
      </c>
      <c r="L1359" s="649">
        <v>0</v>
      </c>
      <c r="M1359" s="649">
        <v>0</v>
      </c>
      <c r="N1359" s="649">
        <v>0</v>
      </c>
      <c r="O1359" s="649">
        <f t="shared" ref="O1359" si="15503">+O1360*H1359</f>
        <v>20873.688902216414</v>
      </c>
      <c r="P1359" s="649">
        <f t="shared" ref="P1359" si="15504">((P1360*$H1359)-((P1360*$H1359*$E1360)+(P1360*$H1359*$F1360)))</f>
        <v>0</v>
      </c>
      <c r="Q1359" s="649">
        <f t="shared" ref="Q1359" si="15505">((Q1360*$H1359)-((Q1360*$H1359*$E1360)+(Q1360*$H1359*$F1360)))</f>
        <v>0</v>
      </c>
      <c r="R1359" s="649">
        <f t="shared" ref="R1359" si="15506">((R1360*$H1359)-((R1360*$H1359*$E1360)+(R1360*$H1359*$F1360)))</f>
        <v>0</v>
      </c>
      <c r="S1359" s="649">
        <f t="shared" ref="S1359" si="15507">((S1360*$H1359)-((S1360*$H1359*$E1360)+(S1360*$H1359*$F1360)))</f>
        <v>0</v>
      </c>
      <c r="T1359" s="649">
        <f t="shared" ref="T1359" si="15508">((T1360*$H1359)-((T1360*$H1359*$E1360)+(T1360*$H1359*$F1360)))</f>
        <v>0</v>
      </c>
      <c r="U1359" s="649">
        <f t="shared" ref="U1359" si="15509">((U1360*$H1359)-((U1360*$H1359*$E1360)+(U1360*$H1359*$F1360)))</f>
        <v>31206.164908813542</v>
      </c>
      <c r="V1359" s="649">
        <f t="shared" ref="V1359" si="15510">((V1360*$H1359)-((V1360*$H1359*$E1360)+(V1360*$H1359*$F1360)))</f>
        <v>14020.161045988694</v>
      </c>
      <c r="W1359" s="649">
        <f t="shared" ref="W1359" si="15511">((W1360*$H1359)-((W1360*$H1359*$E1360)+(W1360*$H1359*$F1360)))</f>
        <v>0</v>
      </c>
      <c r="X1359" s="649">
        <f t="shared" ref="X1359" si="15512">((X1360*$H1359)-((X1360*$H1359*$E1360)+(X1360*$H1359*$F1360)))</f>
        <v>0</v>
      </c>
      <c r="Y1359" s="649">
        <f t="shared" ref="Y1359" si="15513">((Y1360*$H1359)-((Y1360*$H1359*$E1360)+(Y1360*$H1359*$F1360)))</f>
        <v>0</v>
      </c>
      <c r="Z1359" s="649">
        <f t="shared" ref="Z1359" si="15514">((Z1360*$H1359)-((Z1360*$H1359*$E1360)+(Z1360*$H1359*$F1360)))</f>
        <v>0</v>
      </c>
      <c r="AA1359" s="649">
        <f t="shared" ref="AA1359" si="15515">((AA1360*$H1359)-((AA1360*$H1359*$E1360)+(AA1360*$H1359*$F1360)))</f>
        <v>0</v>
      </c>
      <c r="AB1359" s="649">
        <f t="shared" ref="AB1359" si="15516">((AB1360*$H1359)-((AB1360*$H1359*$E1360)+(AB1360*$H1359*$F1360)))</f>
        <v>0</v>
      </c>
      <c r="AC1359" s="649">
        <f t="shared" ref="AC1359" si="15517">((AC1360*$H1359)-((AC1360*$H1359*$E1360)+(AC1360*$H1359*$F1360)))</f>
        <v>0</v>
      </c>
      <c r="AD1359" s="649">
        <f t="shared" ref="AD1359" si="15518">((AD1360*$H1359)-((AD1360*$H1359*$E1360)+(AD1360*$H1359*$F1360)))</f>
        <v>0</v>
      </c>
      <c r="AE1359" s="649">
        <f t="shared" ref="AE1359" si="15519">((AE1360*$H1359)-((AE1360*$H1359*$E1360)+(AE1360*$H1359*$F1360)))</f>
        <v>0</v>
      </c>
      <c r="AF1359" s="649">
        <f t="shared" ref="AF1359" si="15520">((AF1360*$H1359)-((AF1360*$H1359*$E1360)+(AF1360*$H1359*$F1360)))</f>
        <v>0</v>
      </c>
      <c r="AG1359" s="649">
        <f t="shared" ref="AG1359" si="15521">((AG1360*$H1359)-((AG1360*$H1359*$E1360)+(AG1360*$H1359*$F1360)))</f>
        <v>0</v>
      </c>
      <c r="AH1359" s="649">
        <f>+AH1360*H1359</f>
        <v>3478.9481503694028</v>
      </c>
      <c r="AI1359" s="649">
        <f t="shared" ref="AI1359" si="15522">+AI1360*H1359</f>
        <v>0</v>
      </c>
      <c r="AJ1359" s="649">
        <v>0</v>
      </c>
      <c r="AK1359" s="649">
        <v>0</v>
      </c>
      <c r="AL1359" s="649">
        <v>0</v>
      </c>
      <c r="AM1359" s="649">
        <v>0</v>
      </c>
      <c r="AN1359" s="649">
        <v>0</v>
      </c>
      <c r="AO1359" s="649">
        <v>0</v>
      </c>
      <c r="AP1359" s="649">
        <v>0</v>
      </c>
      <c r="AQ1359" s="649">
        <v>0</v>
      </c>
      <c r="AR1359" s="649">
        <v>0</v>
      </c>
      <c r="AS1359" s="649">
        <v>0</v>
      </c>
      <c r="AT1359" s="649">
        <v>0</v>
      </c>
      <c r="AU1359" s="649">
        <v>0</v>
      </c>
      <c r="AV1359" s="649">
        <v>0</v>
      </c>
      <c r="AW1359" s="613">
        <f t="shared" si="15501"/>
        <v>69578.963007388054</v>
      </c>
      <c r="AX1359" s="645">
        <f t="shared" si="15479"/>
        <v>0</v>
      </c>
      <c r="AY1359" s="656">
        <f t="shared" si="15480"/>
        <v>0</v>
      </c>
      <c r="AZ1359" s="591"/>
    </row>
    <row r="1360" spans="1:52" s="314" customFormat="1">
      <c r="A1360" s="642"/>
      <c r="B1360" s="636"/>
      <c r="C1360" s="636"/>
      <c r="D1360" s="651"/>
      <c r="E1360" s="652">
        <v>0.3</v>
      </c>
      <c r="F1360" s="652">
        <v>0.05</v>
      </c>
      <c r="G1360" s="653"/>
      <c r="H1360" s="640"/>
      <c r="I1360" s="640">
        <f t="shared" si="15377"/>
        <v>1.35</v>
      </c>
      <c r="J1360" s="658">
        <v>0</v>
      </c>
      <c r="K1360" s="658">
        <v>0</v>
      </c>
      <c r="L1360" s="658">
        <v>0</v>
      </c>
      <c r="M1360" s="658">
        <v>0</v>
      </c>
      <c r="N1360" s="658">
        <v>0</v>
      </c>
      <c r="O1360" s="658">
        <v>0.3</v>
      </c>
      <c r="P1360" s="658">
        <v>0</v>
      </c>
      <c r="Q1360" s="658">
        <v>0</v>
      </c>
      <c r="R1360" s="658">
        <v>0</v>
      </c>
      <c r="S1360" s="658">
        <v>0</v>
      </c>
      <c r="T1360" s="658">
        <v>0</v>
      </c>
      <c r="U1360" s="658">
        <v>0.69</v>
      </c>
      <c r="V1360" s="658">
        <v>0.31000000000000005</v>
      </c>
      <c r="W1360" s="658">
        <v>0</v>
      </c>
      <c r="X1360" s="658">
        <v>0</v>
      </c>
      <c r="Y1360" s="658">
        <v>0</v>
      </c>
      <c r="Z1360" s="658">
        <v>0</v>
      </c>
      <c r="AA1360" s="658">
        <v>0</v>
      </c>
      <c r="AB1360" s="658">
        <v>0</v>
      </c>
      <c r="AC1360" s="658">
        <v>0</v>
      </c>
      <c r="AD1360" s="658">
        <v>0</v>
      </c>
      <c r="AE1360" s="658">
        <v>0</v>
      </c>
      <c r="AF1360" s="658">
        <v>0</v>
      </c>
      <c r="AG1360" s="658">
        <v>0</v>
      </c>
      <c r="AH1360" s="658">
        <v>0.05</v>
      </c>
      <c r="AI1360" s="658">
        <v>0</v>
      </c>
      <c r="AJ1360" s="658">
        <v>0</v>
      </c>
      <c r="AK1360" s="658">
        <v>0</v>
      </c>
      <c r="AL1360" s="658">
        <v>0</v>
      </c>
      <c r="AM1360" s="658">
        <v>0</v>
      </c>
      <c r="AN1360" s="658">
        <v>0</v>
      </c>
      <c r="AO1360" s="658">
        <v>0</v>
      </c>
      <c r="AP1360" s="658">
        <v>0</v>
      </c>
      <c r="AQ1360" s="658">
        <v>0</v>
      </c>
      <c r="AR1360" s="658">
        <v>0</v>
      </c>
      <c r="AS1360" s="658">
        <v>0</v>
      </c>
      <c r="AT1360" s="658">
        <v>0</v>
      </c>
      <c r="AU1360" s="658">
        <v>0</v>
      </c>
      <c r="AV1360" s="658">
        <v>0</v>
      </c>
      <c r="AW1360" s="613">
        <f t="shared" si="15501"/>
        <v>1.35</v>
      </c>
      <c r="AX1360" s="645">
        <f t="shared" si="15479"/>
        <v>1.35</v>
      </c>
      <c r="AY1360" s="656" t="e">
        <f t="shared" si="15480"/>
        <v>#DIV/0!</v>
      </c>
      <c r="AZ1360" s="661"/>
    </row>
    <row r="1361" spans="1:52">
      <c r="A1361" s="590"/>
      <c r="B1361" s="646" t="s">
        <v>305</v>
      </c>
      <c r="C1361" s="646" t="s">
        <v>1515</v>
      </c>
      <c r="D1361" s="647" t="s">
        <v>1628</v>
      </c>
      <c r="E1361" s="648"/>
      <c r="F1361" s="648"/>
      <c r="G1361" s="649"/>
      <c r="H1361" s="650">
        <v>84864.707198904653</v>
      </c>
      <c r="I1361" s="650">
        <f t="shared" si="15377"/>
        <v>84864.707198904638</v>
      </c>
      <c r="J1361" s="649">
        <v>0</v>
      </c>
      <c r="K1361" s="649">
        <v>0</v>
      </c>
      <c r="L1361" s="649">
        <v>0</v>
      </c>
      <c r="M1361" s="649">
        <v>0</v>
      </c>
      <c r="N1361" s="649">
        <v>0</v>
      </c>
      <c r="O1361" s="649">
        <f t="shared" ref="O1361" si="15523">+O1362*H1361</f>
        <v>25459.412159671396</v>
      </c>
      <c r="P1361" s="649">
        <f t="shared" ref="P1361" si="15524">((P1362*$H1361)-((P1362*$H1361*$E1362)+(P1362*$H1361*$F1362)))</f>
        <v>0</v>
      </c>
      <c r="Q1361" s="649">
        <f t="shared" ref="Q1361" si="15525">((Q1362*$H1361)-((Q1362*$H1361*$E1362)+(Q1362*$H1361*$F1362)))</f>
        <v>0</v>
      </c>
      <c r="R1361" s="649">
        <f t="shared" ref="R1361" si="15526">((R1362*$H1361)-((R1362*$H1361*$E1362)+(R1362*$H1361*$F1362)))</f>
        <v>0</v>
      </c>
      <c r="S1361" s="649">
        <f t="shared" ref="S1361" si="15527">((S1362*$H1361)-((S1362*$H1361*$E1362)+(S1362*$H1361*$F1362)))</f>
        <v>0</v>
      </c>
      <c r="T1361" s="649">
        <f t="shared" ref="T1361" si="15528">((T1362*$H1361)-((T1362*$H1361*$E1362)+(T1362*$H1361*$F1362)))</f>
        <v>0</v>
      </c>
      <c r="U1361" s="649">
        <f t="shared" ref="U1361" si="15529">((U1362*$H1361)-((U1362*$H1361*$E1362)+(U1362*$H1361*$F1362)))</f>
        <v>18755.100290957929</v>
      </c>
      <c r="V1361" s="649">
        <f t="shared" ref="V1361" si="15530">((V1362*$H1361)-((V1362*$H1361*$E1362)+(V1362*$H1361*$F1362)))</f>
        <v>36406.959388330091</v>
      </c>
      <c r="W1361" s="649">
        <f t="shared" ref="W1361" si="15531">((W1362*$H1361)-((W1362*$H1361*$E1362)+(W1362*$H1361*$F1362)))</f>
        <v>0</v>
      </c>
      <c r="X1361" s="649">
        <f t="shared" ref="X1361" si="15532">((X1362*$H1361)-((X1362*$H1361*$E1362)+(X1362*$H1361*$F1362)))</f>
        <v>0</v>
      </c>
      <c r="Y1361" s="649">
        <f t="shared" ref="Y1361" si="15533">((Y1362*$H1361)-((Y1362*$H1361*$E1362)+(Y1362*$H1361*$F1362)))</f>
        <v>0</v>
      </c>
      <c r="Z1361" s="649">
        <f t="shared" ref="Z1361" si="15534">((Z1362*$H1361)-((Z1362*$H1361*$E1362)+(Z1362*$H1361*$F1362)))</f>
        <v>0</v>
      </c>
      <c r="AA1361" s="649">
        <f t="shared" ref="AA1361" si="15535">((AA1362*$H1361)-((AA1362*$H1361*$E1362)+(AA1362*$H1361*$F1362)))</f>
        <v>0</v>
      </c>
      <c r="AB1361" s="649">
        <f t="shared" ref="AB1361" si="15536">((AB1362*$H1361)-((AB1362*$H1361*$E1362)+(AB1362*$H1361*$F1362)))</f>
        <v>0</v>
      </c>
      <c r="AC1361" s="649">
        <f t="shared" ref="AC1361" si="15537">((AC1362*$H1361)-((AC1362*$H1361*$E1362)+(AC1362*$H1361*$F1362)))</f>
        <v>0</v>
      </c>
      <c r="AD1361" s="649">
        <f t="shared" ref="AD1361" si="15538">((AD1362*$H1361)-((AD1362*$H1361*$E1362)+(AD1362*$H1361*$F1362)))</f>
        <v>0</v>
      </c>
      <c r="AE1361" s="649">
        <f t="shared" ref="AE1361" si="15539">((AE1362*$H1361)-((AE1362*$H1361*$E1362)+(AE1362*$H1361*$F1362)))</f>
        <v>0</v>
      </c>
      <c r="AF1361" s="649">
        <f t="shared" ref="AF1361" si="15540">((AF1362*$H1361)-((AF1362*$H1361*$E1362)+(AF1362*$H1361*$F1362)))</f>
        <v>0</v>
      </c>
      <c r="AG1361" s="649">
        <f t="shared" ref="AG1361" si="15541">((AG1362*$H1361)-((AG1362*$H1361*$E1362)+(AG1362*$H1361*$F1362)))</f>
        <v>0</v>
      </c>
      <c r="AH1361" s="649">
        <f>+AH1362*H1361</f>
        <v>4243.2353599452326</v>
      </c>
      <c r="AI1361" s="649">
        <f t="shared" ref="AI1361" si="15542">+AI1362*H1361</f>
        <v>0</v>
      </c>
      <c r="AJ1361" s="649">
        <v>0</v>
      </c>
      <c r="AK1361" s="649">
        <v>0</v>
      </c>
      <c r="AL1361" s="649">
        <v>0</v>
      </c>
      <c r="AM1361" s="649">
        <v>0</v>
      </c>
      <c r="AN1361" s="649">
        <v>0</v>
      </c>
      <c r="AO1361" s="649">
        <v>0</v>
      </c>
      <c r="AP1361" s="649">
        <v>0</v>
      </c>
      <c r="AQ1361" s="649">
        <v>0</v>
      </c>
      <c r="AR1361" s="649">
        <v>0</v>
      </c>
      <c r="AS1361" s="649">
        <v>0</v>
      </c>
      <c r="AT1361" s="649">
        <v>0</v>
      </c>
      <c r="AU1361" s="649">
        <v>0</v>
      </c>
      <c r="AV1361" s="649">
        <v>0</v>
      </c>
      <c r="AW1361" s="613">
        <f t="shared" si="15501"/>
        <v>84864.707198904638</v>
      </c>
      <c r="AX1361" s="645">
        <f t="shared" si="15479"/>
        <v>0</v>
      </c>
      <c r="AY1361" s="656">
        <f t="shared" si="15480"/>
        <v>0</v>
      </c>
      <c r="AZ1361" s="591"/>
    </row>
    <row r="1362" spans="1:52" s="314" customFormat="1">
      <c r="A1362" s="642"/>
      <c r="B1362" s="636"/>
      <c r="C1362" s="636"/>
      <c r="D1362" s="651"/>
      <c r="E1362" s="652">
        <v>0.3</v>
      </c>
      <c r="F1362" s="652">
        <v>0.05</v>
      </c>
      <c r="G1362" s="653"/>
      <c r="H1362" s="640"/>
      <c r="I1362" s="640">
        <f t="shared" si="15377"/>
        <v>1.3499999999999999</v>
      </c>
      <c r="J1362" s="658">
        <v>0</v>
      </c>
      <c r="K1362" s="658">
        <v>0</v>
      </c>
      <c r="L1362" s="658">
        <v>0</v>
      </c>
      <c r="M1362" s="658">
        <v>0</v>
      </c>
      <c r="N1362" s="658">
        <v>0</v>
      </c>
      <c r="O1362" s="658">
        <v>0.3</v>
      </c>
      <c r="P1362" s="658">
        <v>0</v>
      </c>
      <c r="Q1362" s="658">
        <v>0</v>
      </c>
      <c r="R1362" s="658">
        <v>0</v>
      </c>
      <c r="S1362" s="658">
        <v>0</v>
      </c>
      <c r="T1362" s="658">
        <v>0</v>
      </c>
      <c r="U1362" s="658">
        <v>0.34</v>
      </c>
      <c r="V1362" s="658">
        <v>0.65999999999999992</v>
      </c>
      <c r="W1362" s="658">
        <v>0</v>
      </c>
      <c r="X1362" s="658">
        <v>0</v>
      </c>
      <c r="Y1362" s="658">
        <v>0</v>
      </c>
      <c r="Z1362" s="658">
        <v>0</v>
      </c>
      <c r="AA1362" s="658">
        <v>0</v>
      </c>
      <c r="AB1362" s="658">
        <v>0</v>
      </c>
      <c r="AC1362" s="658">
        <v>0</v>
      </c>
      <c r="AD1362" s="658">
        <v>0</v>
      </c>
      <c r="AE1362" s="658">
        <v>0</v>
      </c>
      <c r="AF1362" s="658">
        <v>0</v>
      </c>
      <c r="AG1362" s="658">
        <v>0</v>
      </c>
      <c r="AH1362" s="658">
        <v>0.05</v>
      </c>
      <c r="AI1362" s="658">
        <v>0</v>
      </c>
      <c r="AJ1362" s="658">
        <v>0</v>
      </c>
      <c r="AK1362" s="658">
        <v>0</v>
      </c>
      <c r="AL1362" s="658">
        <v>0</v>
      </c>
      <c r="AM1362" s="658">
        <v>0</v>
      </c>
      <c r="AN1362" s="658">
        <v>0</v>
      </c>
      <c r="AO1362" s="658">
        <v>0</v>
      </c>
      <c r="AP1362" s="658">
        <v>0</v>
      </c>
      <c r="AQ1362" s="658">
        <v>0</v>
      </c>
      <c r="AR1362" s="658">
        <v>0</v>
      </c>
      <c r="AS1362" s="658">
        <v>0</v>
      </c>
      <c r="AT1362" s="658">
        <v>0</v>
      </c>
      <c r="AU1362" s="658">
        <v>0</v>
      </c>
      <c r="AV1362" s="658">
        <v>0</v>
      </c>
      <c r="AW1362" s="613">
        <f t="shared" si="15501"/>
        <v>1.3499999999999999</v>
      </c>
      <c r="AX1362" s="645">
        <f t="shared" si="15479"/>
        <v>1.3499999999999999</v>
      </c>
      <c r="AY1362" s="656" t="e">
        <f t="shared" si="15480"/>
        <v>#DIV/0!</v>
      </c>
      <c r="AZ1362" s="661"/>
    </row>
    <row r="1363" spans="1:52">
      <c r="A1363" s="590"/>
      <c r="B1363" s="646" t="s">
        <v>305</v>
      </c>
      <c r="C1363" s="646" t="s">
        <v>1516</v>
      </c>
      <c r="D1363" s="647" t="s">
        <v>1629</v>
      </c>
      <c r="E1363" s="648"/>
      <c r="F1363" s="648"/>
      <c r="G1363" s="649"/>
      <c r="H1363" s="650">
        <v>84864.707198904653</v>
      </c>
      <c r="I1363" s="650">
        <f t="shared" si="15377"/>
        <v>84864.707198904653</v>
      </c>
      <c r="J1363" s="649">
        <v>0</v>
      </c>
      <c r="K1363" s="649">
        <v>0</v>
      </c>
      <c r="L1363" s="649">
        <v>0</v>
      </c>
      <c r="M1363" s="649">
        <v>0</v>
      </c>
      <c r="N1363" s="649">
        <v>0</v>
      </c>
      <c r="O1363" s="649">
        <f t="shared" ref="O1363" si="15543">+O1364*H1363</f>
        <v>25459.412159671396</v>
      </c>
      <c r="P1363" s="649">
        <f t="shared" ref="P1363" si="15544">((P1364*$H1363)-((P1364*$H1363*$E1364)+(P1364*$H1363*$F1364)))</f>
        <v>0</v>
      </c>
      <c r="Q1363" s="649">
        <f t="shared" ref="Q1363" si="15545">((Q1364*$H1363)-((Q1364*$H1363*$E1364)+(Q1364*$H1363*$F1364)))</f>
        <v>0</v>
      </c>
      <c r="R1363" s="649">
        <f t="shared" ref="R1363" si="15546">((R1364*$H1363)-((R1364*$H1363*$E1364)+(R1364*$H1363*$F1364)))</f>
        <v>0</v>
      </c>
      <c r="S1363" s="649">
        <f t="shared" ref="S1363" si="15547">((S1364*$H1363)-((S1364*$H1363*$E1364)+(S1364*$H1363*$F1364)))</f>
        <v>0</v>
      </c>
      <c r="T1363" s="649">
        <f t="shared" ref="T1363" si="15548">((T1364*$H1363)-((T1364*$H1363*$E1364)+(T1364*$H1363*$F1364)))</f>
        <v>0</v>
      </c>
      <c r="U1363" s="649">
        <f t="shared" ref="U1363" si="15549">((U1364*$H1363)-((U1364*$H1363*$E1364)+(U1364*$H1363*$F1364)))</f>
        <v>0</v>
      </c>
      <c r="V1363" s="649">
        <f t="shared" ref="V1363" si="15550">((V1364*$H1363)-((V1364*$H1363*$E1364)+(V1364*$H1363*$F1364)))</f>
        <v>36958.579985122982</v>
      </c>
      <c r="W1363" s="649">
        <f t="shared" ref="W1363" si="15551">((W1364*$H1363)-((W1364*$H1363*$E1364)+(W1364*$H1363*$F1364)))</f>
        <v>18203.479694165046</v>
      </c>
      <c r="X1363" s="649">
        <f t="shared" ref="X1363" si="15552">((X1364*$H1363)-((X1364*$H1363*$E1364)+(X1364*$H1363*$F1364)))</f>
        <v>0</v>
      </c>
      <c r="Y1363" s="649">
        <f t="shared" ref="Y1363" si="15553">((Y1364*$H1363)-((Y1364*$H1363*$E1364)+(Y1364*$H1363*$F1364)))</f>
        <v>0</v>
      </c>
      <c r="Z1363" s="649">
        <f t="shared" ref="Z1363" si="15554">((Z1364*$H1363)-((Z1364*$H1363*$E1364)+(Z1364*$H1363*$F1364)))</f>
        <v>0</v>
      </c>
      <c r="AA1363" s="649">
        <f t="shared" ref="AA1363" si="15555">((AA1364*$H1363)-((AA1364*$H1363*$E1364)+(AA1364*$H1363*$F1364)))</f>
        <v>0</v>
      </c>
      <c r="AB1363" s="649">
        <f t="shared" ref="AB1363" si="15556">((AB1364*$H1363)-((AB1364*$H1363*$E1364)+(AB1364*$H1363*$F1364)))</f>
        <v>0</v>
      </c>
      <c r="AC1363" s="649">
        <f t="shared" ref="AC1363" si="15557">((AC1364*$H1363)-((AC1364*$H1363*$E1364)+(AC1364*$H1363*$F1364)))</f>
        <v>0</v>
      </c>
      <c r="AD1363" s="649">
        <f t="shared" ref="AD1363" si="15558">((AD1364*$H1363)-((AD1364*$H1363*$E1364)+(AD1364*$H1363*$F1364)))</f>
        <v>0</v>
      </c>
      <c r="AE1363" s="649">
        <f t="shared" ref="AE1363" si="15559">((AE1364*$H1363)-((AE1364*$H1363*$E1364)+(AE1364*$H1363*$F1364)))</f>
        <v>0</v>
      </c>
      <c r="AF1363" s="649">
        <f t="shared" ref="AF1363" si="15560">((AF1364*$H1363)-((AF1364*$H1363*$E1364)+(AF1364*$H1363*$F1364)))</f>
        <v>0</v>
      </c>
      <c r="AG1363" s="649">
        <f t="shared" ref="AG1363" si="15561">((AG1364*$H1363)-((AG1364*$H1363*$E1364)+(AG1364*$H1363*$F1364)))</f>
        <v>0</v>
      </c>
      <c r="AH1363" s="649">
        <f>+AH1364*H1363</f>
        <v>4243.2353599452326</v>
      </c>
      <c r="AI1363" s="649">
        <f t="shared" ref="AI1363" si="15562">+AI1364*H1363</f>
        <v>0</v>
      </c>
      <c r="AJ1363" s="649">
        <v>0</v>
      </c>
      <c r="AK1363" s="649">
        <v>0</v>
      </c>
      <c r="AL1363" s="649">
        <v>0</v>
      </c>
      <c r="AM1363" s="649">
        <v>0</v>
      </c>
      <c r="AN1363" s="649">
        <v>0</v>
      </c>
      <c r="AO1363" s="649">
        <v>0</v>
      </c>
      <c r="AP1363" s="649">
        <v>0</v>
      </c>
      <c r="AQ1363" s="649">
        <v>0</v>
      </c>
      <c r="AR1363" s="649">
        <v>0</v>
      </c>
      <c r="AS1363" s="649">
        <v>0</v>
      </c>
      <c r="AT1363" s="649">
        <v>0</v>
      </c>
      <c r="AU1363" s="649">
        <v>0</v>
      </c>
      <c r="AV1363" s="649">
        <v>0</v>
      </c>
      <c r="AW1363" s="613">
        <f t="shared" si="15501"/>
        <v>84864.707198904653</v>
      </c>
      <c r="AX1363" s="645">
        <f t="shared" si="15479"/>
        <v>0</v>
      </c>
      <c r="AY1363" s="656">
        <f t="shared" si="15480"/>
        <v>0</v>
      </c>
      <c r="AZ1363" s="591"/>
    </row>
    <row r="1364" spans="1:52" s="314" customFormat="1">
      <c r="A1364" s="642"/>
      <c r="B1364" s="636"/>
      <c r="C1364" s="636"/>
      <c r="D1364" s="651"/>
      <c r="E1364" s="652">
        <v>0.3</v>
      </c>
      <c r="F1364" s="652">
        <v>0.05</v>
      </c>
      <c r="G1364" s="653"/>
      <c r="H1364" s="640"/>
      <c r="I1364" s="640">
        <f t="shared" si="15377"/>
        <v>1.3499999999999999</v>
      </c>
      <c r="J1364" s="658">
        <v>0</v>
      </c>
      <c r="K1364" s="658">
        <v>0</v>
      </c>
      <c r="L1364" s="658">
        <v>0</v>
      </c>
      <c r="M1364" s="658">
        <v>0</v>
      </c>
      <c r="N1364" s="658">
        <v>0</v>
      </c>
      <c r="O1364" s="658">
        <v>0.3</v>
      </c>
      <c r="P1364" s="658">
        <v>0</v>
      </c>
      <c r="Q1364" s="658">
        <v>0</v>
      </c>
      <c r="R1364" s="658">
        <v>0</v>
      </c>
      <c r="S1364" s="658">
        <v>0</v>
      </c>
      <c r="T1364" s="658">
        <v>0</v>
      </c>
      <c r="U1364" s="658">
        <v>0</v>
      </c>
      <c r="V1364" s="658">
        <v>0.67</v>
      </c>
      <c r="W1364" s="658">
        <v>0.32999999999999996</v>
      </c>
      <c r="X1364" s="658">
        <v>0</v>
      </c>
      <c r="Y1364" s="658">
        <v>0</v>
      </c>
      <c r="Z1364" s="658">
        <v>0</v>
      </c>
      <c r="AA1364" s="658">
        <v>0</v>
      </c>
      <c r="AB1364" s="658">
        <v>0</v>
      </c>
      <c r="AC1364" s="658">
        <v>0</v>
      </c>
      <c r="AD1364" s="658">
        <v>0</v>
      </c>
      <c r="AE1364" s="658">
        <v>0</v>
      </c>
      <c r="AF1364" s="658">
        <v>0</v>
      </c>
      <c r="AG1364" s="658">
        <v>0</v>
      </c>
      <c r="AH1364" s="658">
        <v>0.05</v>
      </c>
      <c r="AI1364" s="658">
        <v>0</v>
      </c>
      <c r="AJ1364" s="658">
        <v>0</v>
      </c>
      <c r="AK1364" s="658">
        <v>0</v>
      </c>
      <c r="AL1364" s="658">
        <v>0</v>
      </c>
      <c r="AM1364" s="658">
        <v>0</v>
      </c>
      <c r="AN1364" s="658">
        <v>0</v>
      </c>
      <c r="AO1364" s="658">
        <v>0</v>
      </c>
      <c r="AP1364" s="658">
        <v>0</v>
      </c>
      <c r="AQ1364" s="658">
        <v>0</v>
      </c>
      <c r="AR1364" s="658">
        <v>0</v>
      </c>
      <c r="AS1364" s="658">
        <v>0</v>
      </c>
      <c r="AT1364" s="658">
        <v>0</v>
      </c>
      <c r="AU1364" s="658">
        <v>0</v>
      </c>
      <c r="AV1364" s="658">
        <v>0</v>
      </c>
      <c r="AW1364" s="613">
        <f t="shared" si="15501"/>
        <v>1.3499999999999999</v>
      </c>
      <c r="AX1364" s="645">
        <f t="shared" si="15479"/>
        <v>1.3499999999999999</v>
      </c>
      <c r="AY1364" s="656" t="e">
        <f t="shared" si="15480"/>
        <v>#DIV/0!</v>
      </c>
      <c r="AZ1364" s="661"/>
    </row>
    <row r="1365" spans="1:52">
      <c r="A1365" s="590"/>
      <c r="B1365" s="646" t="s">
        <v>305</v>
      </c>
      <c r="C1365" s="646" t="s">
        <v>1517</v>
      </c>
      <c r="D1365" s="647" t="s">
        <v>1630</v>
      </c>
      <c r="E1365" s="648"/>
      <c r="F1365" s="648"/>
      <c r="G1365" s="649"/>
      <c r="H1365" s="650">
        <v>84864.707198904653</v>
      </c>
      <c r="I1365" s="650">
        <f t="shared" si="15377"/>
        <v>84864.707198904638</v>
      </c>
      <c r="J1365" s="649">
        <v>0</v>
      </c>
      <c r="K1365" s="649">
        <v>0</v>
      </c>
      <c r="L1365" s="649">
        <v>0</v>
      </c>
      <c r="M1365" s="649">
        <v>0</v>
      </c>
      <c r="N1365" s="649">
        <v>0</v>
      </c>
      <c r="O1365" s="649">
        <f t="shared" ref="O1365" si="15563">+O1366*H1365</f>
        <v>25459.412159671396</v>
      </c>
      <c r="P1365" s="649">
        <f t="shared" ref="P1365" si="15564">((P1366*$H1365)-((P1366*$H1365*$E1366)+(P1366*$H1365*$F1366)))</f>
        <v>0</v>
      </c>
      <c r="Q1365" s="649">
        <f t="shared" ref="Q1365" si="15565">((Q1366*$H1365)-((Q1366*$H1365*$E1366)+(Q1366*$H1365*$F1366)))</f>
        <v>0</v>
      </c>
      <c r="R1365" s="649">
        <f t="shared" ref="R1365" si="15566">((R1366*$H1365)-((R1366*$H1365*$E1366)+(R1366*$H1365*$F1366)))</f>
        <v>0</v>
      </c>
      <c r="S1365" s="649">
        <f t="shared" ref="S1365" si="15567">((S1366*$H1365)-((S1366*$H1365*$E1366)+(S1366*$H1365*$F1366)))</f>
        <v>0</v>
      </c>
      <c r="T1365" s="649">
        <f t="shared" ref="T1365" si="15568">((T1366*$H1365)-((T1366*$H1365*$E1366)+(T1366*$H1365*$F1366)))</f>
        <v>0</v>
      </c>
      <c r="U1365" s="649">
        <f t="shared" ref="U1365" si="15569">((U1366*$H1365)-((U1366*$H1365*$E1366)+(U1366*$H1365*$F1366)))</f>
        <v>0</v>
      </c>
      <c r="V1365" s="649">
        <f t="shared" ref="V1365" si="15570">((V1366*$H1365)-((V1366*$H1365*$E1366)+(V1366*$H1365*$F1366)))</f>
        <v>18203.479694165049</v>
      </c>
      <c r="W1365" s="649">
        <f t="shared" ref="W1365" si="15571">((W1366*$H1365)-((W1366*$H1365*$E1366)+(W1366*$H1365*$F1366)))</f>
        <v>36958.579985122968</v>
      </c>
      <c r="X1365" s="649">
        <f t="shared" ref="X1365" si="15572">((X1366*$H1365)-((X1366*$H1365*$E1366)+(X1366*$H1365*$F1366)))</f>
        <v>0</v>
      </c>
      <c r="Y1365" s="649">
        <f t="shared" ref="Y1365" si="15573">((Y1366*$H1365)-((Y1366*$H1365*$E1366)+(Y1366*$H1365*$F1366)))</f>
        <v>0</v>
      </c>
      <c r="Z1365" s="649">
        <f t="shared" ref="Z1365" si="15574">((Z1366*$H1365)-((Z1366*$H1365*$E1366)+(Z1366*$H1365*$F1366)))</f>
        <v>0</v>
      </c>
      <c r="AA1365" s="649">
        <f t="shared" ref="AA1365" si="15575">((AA1366*$H1365)-((AA1366*$H1365*$E1366)+(AA1366*$H1365*$F1366)))</f>
        <v>0</v>
      </c>
      <c r="AB1365" s="649">
        <f t="shared" ref="AB1365" si="15576">((AB1366*$H1365)-((AB1366*$H1365*$E1366)+(AB1366*$H1365*$F1366)))</f>
        <v>0</v>
      </c>
      <c r="AC1365" s="649">
        <f t="shared" ref="AC1365" si="15577">((AC1366*$H1365)-((AC1366*$H1365*$E1366)+(AC1366*$H1365*$F1366)))</f>
        <v>0</v>
      </c>
      <c r="AD1365" s="649">
        <f t="shared" ref="AD1365" si="15578">((AD1366*$H1365)-((AD1366*$H1365*$E1366)+(AD1366*$H1365*$F1366)))</f>
        <v>0</v>
      </c>
      <c r="AE1365" s="649">
        <f t="shared" ref="AE1365" si="15579">((AE1366*$H1365)-((AE1366*$H1365*$E1366)+(AE1366*$H1365*$F1366)))</f>
        <v>0</v>
      </c>
      <c r="AF1365" s="649">
        <f t="shared" ref="AF1365" si="15580">((AF1366*$H1365)-((AF1366*$H1365*$E1366)+(AF1366*$H1365*$F1366)))</f>
        <v>0</v>
      </c>
      <c r="AG1365" s="649">
        <f t="shared" ref="AG1365" si="15581">((AG1366*$H1365)-((AG1366*$H1365*$E1366)+(AG1366*$H1365*$F1366)))</f>
        <v>0</v>
      </c>
      <c r="AH1365" s="649">
        <f>+AH1366*H1365</f>
        <v>4243.2353599452326</v>
      </c>
      <c r="AI1365" s="649">
        <f t="shared" ref="AI1365" si="15582">+AI1366*H1365</f>
        <v>0</v>
      </c>
      <c r="AJ1365" s="649">
        <v>0</v>
      </c>
      <c r="AK1365" s="649">
        <v>0</v>
      </c>
      <c r="AL1365" s="649">
        <v>0</v>
      </c>
      <c r="AM1365" s="649">
        <v>0</v>
      </c>
      <c r="AN1365" s="649">
        <v>0</v>
      </c>
      <c r="AO1365" s="649">
        <v>0</v>
      </c>
      <c r="AP1365" s="649">
        <v>0</v>
      </c>
      <c r="AQ1365" s="649">
        <v>0</v>
      </c>
      <c r="AR1365" s="649">
        <v>0</v>
      </c>
      <c r="AS1365" s="649">
        <v>0</v>
      </c>
      <c r="AT1365" s="649">
        <v>0</v>
      </c>
      <c r="AU1365" s="649">
        <v>0</v>
      </c>
      <c r="AV1365" s="649">
        <v>0</v>
      </c>
      <c r="AW1365" s="613">
        <f t="shared" si="15501"/>
        <v>84864.707198904638</v>
      </c>
      <c r="AX1365" s="645">
        <f t="shared" si="15479"/>
        <v>0</v>
      </c>
      <c r="AY1365" s="656">
        <f t="shared" si="15480"/>
        <v>0</v>
      </c>
      <c r="AZ1365" s="591"/>
    </row>
    <row r="1366" spans="1:52" s="314" customFormat="1">
      <c r="A1366" s="642"/>
      <c r="B1366" s="636"/>
      <c r="C1366" s="636"/>
      <c r="D1366" s="651"/>
      <c r="E1366" s="652">
        <v>0.3</v>
      </c>
      <c r="F1366" s="652">
        <v>0.05</v>
      </c>
      <c r="G1366" s="653"/>
      <c r="H1366" s="640"/>
      <c r="I1366" s="640">
        <f t="shared" si="15377"/>
        <v>1.3499999999999999</v>
      </c>
      <c r="J1366" s="658">
        <v>0</v>
      </c>
      <c r="K1366" s="658">
        <v>0</v>
      </c>
      <c r="L1366" s="658">
        <v>0</v>
      </c>
      <c r="M1366" s="658">
        <v>0</v>
      </c>
      <c r="N1366" s="658">
        <v>0</v>
      </c>
      <c r="O1366" s="658">
        <v>0.3</v>
      </c>
      <c r="P1366" s="658">
        <v>0</v>
      </c>
      <c r="Q1366" s="658">
        <v>0</v>
      </c>
      <c r="R1366" s="658">
        <v>0</v>
      </c>
      <c r="S1366" s="658">
        <v>0</v>
      </c>
      <c r="T1366" s="658">
        <v>0</v>
      </c>
      <c r="U1366" s="658">
        <v>0</v>
      </c>
      <c r="V1366" s="658">
        <v>0.33</v>
      </c>
      <c r="W1366" s="658">
        <v>0.66999999999999993</v>
      </c>
      <c r="X1366" s="658">
        <v>0</v>
      </c>
      <c r="Y1366" s="658">
        <v>0</v>
      </c>
      <c r="Z1366" s="658">
        <v>0</v>
      </c>
      <c r="AA1366" s="658">
        <v>0</v>
      </c>
      <c r="AB1366" s="658">
        <v>0</v>
      </c>
      <c r="AC1366" s="658">
        <v>0</v>
      </c>
      <c r="AD1366" s="658">
        <v>0</v>
      </c>
      <c r="AE1366" s="658">
        <v>0</v>
      </c>
      <c r="AF1366" s="658">
        <v>0</v>
      </c>
      <c r="AG1366" s="658">
        <v>0</v>
      </c>
      <c r="AH1366" s="658">
        <v>0.05</v>
      </c>
      <c r="AI1366" s="658">
        <v>0</v>
      </c>
      <c r="AJ1366" s="658">
        <v>0</v>
      </c>
      <c r="AK1366" s="658">
        <v>0</v>
      </c>
      <c r="AL1366" s="658">
        <v>0</v>
      </c>
      <c r="AM1366" s="658">
        <v>0</v>
      </c>
      <c r="AN1366" s="658">
        <v>0</v>
      </c>
      <c r="AO1366" s="658">
        <v>0</v>
      </c>
      <c r="AP1366" s="658">
        <v>0</v>
      </c>
      <c r="AQ1366" s="658">
        <v>0</v>
      </c>
      <c r="AR1366" s="658">
        <v>0</v>
      </c>
      <c r="AS1366" s="658">
        <v>0</v>
      </c>
      <c r="AT1366" s="658">
        <v>0</v>
      </c>
      <c r="AU1366" s="658">
        <v>0</v>
      </c>
      <c r="AV1366" s="658">
        <v>0</v>
      </c>
      <c r="AW1366" s="613">
        <f t="shared" si="15501"/>
        <v>1.3499999999999999</v>
      </c>
      <c r="AX1366" s="645">
        <f t="shared" si="15479"/>
        <v>1.3499999999999999</v>
      </c>
      <c r="AY1366" s="656" t="e">
        <f t="shared" si="15480"/>
        <v>#DIV/0!</v>
      </c>
      <c r="AZ1366" s="661"/>
    </row>
    <row r="1367" spans="1:52">
      <c r="A1367" s="590"/>
      <c r="B1367" s="646" t="s">
        <v>305</v>
      </c>
      <c r="C1367" s="646" t="s">
        <v>1518</v>
      </c>
      <c r="D1367" s="647" t="s">
        <v>1631</v>
      </c>
      <c r="E1367" s="648"/>
      <c r="F1367" s="648"/>
      <c r="G1367" s="649"/>
      <c r="H1367" s="650">
        <v>84864.707198904653</v>
      </c>
      <c r="I1367" s="650">
        <f t="shared" si="15377"/>
        <v>84864.707198904653</v>
      </c>
      <c r="J1367" s="649">
        <v>0</v>
      </c>
      <c r="K1367" s="649">
        <v>0</v>
      </c>
      <c r="L1367" s="649">
        <v>0</v>
      </c>
      <c r="M1367" s="649">
        <v>0</v>
      </c>
      <c r="N1367" s="649">
        <v>0</v>
      </c>
      <c r="O1367" s="649">
        <f t="shared" ref="O1367" si="15583">+O1368*H1367</f>
        <v>25459.412159671396</v>
      </c>
      <c r="P1367" s="649">
        <f t="shared" ref="P1367" si="15584">((P1368*$H1367)-((P1368*$H1367*$E1368)+(P1368*$H1367*$F1368)))</f>
        <v>0</v>
      </c>
      <c r="Q1367" s="649">
        <f t="shared" ref="Q1367" si="15585">((Q1368*$H1367)-((Q1368*$H1367*$E1368)+(Q1368*$H1367*$F1368)))</f>
        <v>0</v>
      </c>
      <c r="R1367" s="649">
        <f t="shared" ref="R1367" si="15586">((R1368*$H1367)-((R1368*$H1367*$E1368)+(R1368*$H1367*$F1368)))</f>
        <v>0</v>
      </c>
      <c r="S1367" s="649">
        <f t="shared" ref="S1367" si="15587">((S1368*$H1367)-((S1368*$H1367*$E1368)+(S1368*$H1367*$F1368)))</f>
        <v>0</v>
      </c>
      <c r="T1367" s="649">
        <f t="shared" ref="T1367" si="15588">((T1368*$H1367)-((T1368*$H1367*$E1368)+(T1368*$H1367*$F1368)))</f>
        <v>0</v>
      </c>
      <c r="U1367" s="649">
        <f t="shared" ref="U1367" si="15589">((U1368*$H1367)-((U1368*$H1367*$E1368)+(U1368*$H1367*$F1368)))</f>
        <v>0</v>
      </c>
      <c r="V1367" s="649">
        <f t="shared" ref="V1367" si="15590">((V1368*$H1367)-((V1368*$H1367*$E1368)+(V1368*$H1367*$F1368)))</f>
        <v>0</v>
      </c>
      <c r="W1367" s="649">
        <f t="shared" ref="W1367" si="15591">((W1368*$H1367)-((W1368*$H1367*$E1368)+(W1368*$H1367*$F1368)))</f>
        <v>39165.062372294495</v>
      </c>
      <c r="X1367" s="649">
        <f t="shared" ref="X1367" si="15592">((X1368*$H1367)-((X1368*$H1367*$E1368)+(X1368*$H1367*$F1368)))</f>
        <v>15996.997306993529</v>
      </c>
      <c r="Y1367" s="649">
        <f t="shared" ref="Y1367" si="15593">((Y1368*$H1367)-((Y1368*$H1367*$E1368)+(Y1368*$H1367*$F1368)))</f>
        <v>0</v>
      </c>
      <c r="Z1367" s="649">
        <f t="shared" ref="Z1367" si="15594">((Z1368*$H1367)-((Z1368*$H1367*$E1368)+(Z1368*$H1367*$F1368)))</f>
        <v>0</v>
      </c>
      <c r="AA1367" s="649">
        <f t="shared" ref="AA1367" si="15595">((AA1368*$H1367)-((AA1368*$H1367*$E1368)+(AA1368*$H1367*$F1368)))</f>
        <v>0</v>
      </c>
      <c r="AB1367" s="649">
        <f t="shared" ref="AB1367" si="15596">((AB1368*$H1367)-((AB1368*$H1367*$E1368)+(AB1368*$H1367*$F1368)))</f>
        <v>0</v>
      </c>
      <c r="AC1367" s="649">
        <f t="shared" ref="AC1367" si="15597">((AC1368*$H1367)-((AC1368*$H1367*$E1368)+(AC1368*$H1367*$F1368)))</f>
        <v>0</v>
      </c>
      <c r="AD1367" s="649">
        <f t="shared" ref="AD1367" si="15598">((AD1368*$H1367)-((AD1368*$H1367*$E1368)+(AD1368*$H1367*$F1368)))</f>
        <v>0</v>
      </c>
      <c r="AE1367" s="649">
        <f t="shared" ref="AE1367" si="15599">((AE1368*$H1367)-((AE1368*$H1367*$E1368)+(AE1368*$H1367*$F1368)))</f>
        <v>0</v>
      </c>
      <c r="AF1367" s="649">
        <f t="shared" ref="AF1367" si="15600">((AF1368*$H1367)-((AF1368*$H1367*$E1368)+(AF1368*$H1367*$F1368)))</f>
        <v>0</v>
      </c>
      <c r="AG1367" s="649">
        <f t="shared" ref="AG1367" si="15601">((AG1368*$H1367)-((AG1368*$H1367*$E1368)+(AG1368*$H1367*$F1368)))</f>
        <v>0</v>
      </c>
      <c r="AH1367" s="649">
        <f>+AH1368*H1367</f>
        <v>4243.2353599452326</v>
      </c>
      <c r="AI1367" s="649">
        <f t="shared" ref="AI1367" si="15602">+AI1368*H1367</f>
        <v>0</v>
      </c>
      <c r="AJ1367" s="649">
        <v>0</v>
      </c>
      <c r="AK1367" s="649">
        <v>0</v>
      </c>
      <c r="AL1367" s="649">
        <v>0</v>
      </c>
      <c r="AM1367" s="649">
        <v>0</v>
      </c>
      <c r="AN1367" s="649">
        <v>0</v>
      </c>
      <c r="AO1367" s="649">
        <v>0</v>
      </c>
      <c r="AP1367" s="649">
        <v>0</v>
      </c>
      <c r="AQ1367" s="649">
        <v>0</v>
      </c>
      <c r="AR1367" s="649">
        <v>0</v>
      </c>
      <c r="AS1367" s="649">
        <v>0</v>
      </c>
      <c r="AT1367" s="649">
        <v>0</v>
      </c>
      <c r="AU1367" s="649">
        <v>0</v>
      </c>
      <c r="AV1367" s="649">
        <v>0</v>
      </c>
      <c r="AW1367" s="613">
        <f t="shared" si="15501"/>
        <v>84864.707198904653</v>
      </c>
      <c r="AX1367" s="645">
        <f t="shared" si="15479"/>
        <v>0</v>
      </c>
      <c r="AY1367" s="656">
        <f t="shared" si="15480"/>
        <v>0</v>
      </c>
      <c r="AZ1367" s="591"/>
    </row>
    <row r="1368" spans="1:52" s="314" customFormat="1">
      <c r="A1368" s="642"/>
      <c r="B1368" s="636"/>
      <c r="C1368" s="636"/>
      <c r="D1368" s="651"/>
      <c r="E1368" s="652">
        <v>0.3</v>
      </c>
      <c r="F1368" s="652">
        <v>0.05</v>
      </c>
      <c r="G1368" s="653"/>
      <c r="H1368" s="640"/>
      <c r="I1368" s="640">
        <f t="shared" si="15377"/>
        <v>1.35</v>
      </c>
      <c r="J1368" s="658">
        <v>0</v>
      </c>
      <c r="K1368" s="658">
        <v>0</v>
      </c>
      <c r="L1368" s="658">
        <v>0</v>
      </c>
      <c r="M1368" s="658">
        <v>0</v>
      </c>
      <c r="N1368" s="658">
        <v>0</v>
      </c>
      <c r="O1368" s="658">
        <v>0.3</v>
      </c>
      <c r="P1368" s="658">
        <v>0</v>
      </c>
      <c r="Q1368" s="658">
        <v>0</v>
      </c>
      <c r="R1368" s="658">
        <v>0</v>
      </c>
      <c r="S1368" s="658">
        <v>0</v>
      </c>
      <c r="T1368" s="658">
        <v>0</v>
      </c>
      <c r="U1368" s="658">
        <v>0</v>
      </c>
      <c r="V1368" s="658">
        <v>0</v>
      </c>
      <c r="W1368" s="658">
        <v>0.71</v>
      </c>
      <c r="X1368" s="658">
        <v>0.29000000000000004</v>
      </c>
      <c r="Y1368" s="658">
        <v>0</v>
      </c>
      <c r="Z1368" s="658">
        <v>0</v>
      </c>
      <c r="AA1368" s="658">
        <v>0</v>
      </c>
      <c r="AB1368" s="658">
        <v>0</v>
      </c>
      <c r="AC1368" s="658">
        <v>0</v>
      </c>
      <c r="AD1368" s="658">
        <v>0</v>
      </c>
      <c r="AE1368" s="658">
        <v>0</v>
      </c>
      <c r="AF1368" s="658">
        <v>0</v>
      </c>
      <c r="AG1368" s="658">
        <v>0</v>
      </c>
      <c r="AH1368" s="658">
        <v>0.05</v>
      </c>
      <c r="AI1368" s="658">
        <v>0</v>
      </c>
      <c r="AJ1368" s="658">
        <v>0</v>
      </c>
      <c r="AK1368" s="658">
        <v>0</v>
      </c>
      <c r="AL1368" s="658">
        <v>0</v>
      </c>
      <c r="AM1368" s="658">
        <v>0</v>
      </c>
      <c r="AN1368" s="658">
        <v>0</v>
      </c>
      <c r="AO1368" s="658">
        <v>0</v>
      </c>
      <c r="AP1368" s="658">
        <v>0</v>
      </c>
      <c r="AQ1368" s="658">
        <v>0</v>
      </c>
      <c r="AR1368" s="658">
        <v>0</v>
      </c>
      <c r="AS1368" s="658">
        <v>0</v>
      </c>
      <c r="AT1368" s="658">
        <v>0</v>
      </c>
      <c r="AU1368" s="658">
        <v>0</v>
      </c>
      <c r="AV1368" s="658">
        <v>0</v>
      </c>
      <c r="AW1368" s="613">
        <f t="shared" si="15501"/>
        <v>1.35</v>
      </c>
      <c r="AX1368" s="645">
        <f t="shared" si="15479"/>
        <v>1.35</v>
      </c>
      <c r="AY1368" s="656" t="e">
        <f t="shared" si="15480"/>
        <v>#DIV/0!</v>
      </c>
      <c r="AZ1368" s="661"/>
    </row>
    <row r="1369" spans="1:52">
      <c r="A1369" s="590"/>
      <c r="B1369" s="646" t="s">
        <v>305</v>
      </c>
      <c r="C1369" s="646" t="s">
        <v>1519</v>
      </c>
      <c r="D1369" s="647" t="s">
        <v>1632</v>
      </c>
      <c r="E1369" s="648"/>
      <c r="F1369" s="648"/>
      <c r="G1369" s="649"/>
      <c r="H1369" s="650">
        <v>84864.707198904653</v>
      </c>
      <c r="I1369" s="650">
        <f t="shared" si="15377"/>
        <v>84864.707198904653</v>
      </c>
      <c r="J1369" s="649">
        <v>0</v>
      </c>
      <c r="K1369" s="649">
        <v>0</v>
      </c>
      <c r="L1369" s="649">
        <v>0</v>
      </c>
      <c r="M1369" s="649">
        <v>0</v>
      </c>
      <c r="N1369" s="649">
        <v>0</v>
      </c>
      <c r="O1369" s="649">
        <f t="shared" ref="O1369" si="15603">+O1370*H1369</f>
        <v>25459.412159671396</v>
      </c>
      <c r="P1369" s="649">
        <f t="shared" ref="P1369" si="15604">((P1370*$H1369)-((P1370*$H1369*$E1370)+(P1370*$H1369*$F1370)))</f>
        <v>0</v>
      </c>
      <c r="Q1369" s="649">
        <f t="shared" ref="Q1369" si="15605">((Q1370*$H1369)-((Q1370*$H1369*$E1370)+(Q1370*$H1369*$F1370)))</f>
        <v>0</v>
      </c>
      <c r="R1369" s="649">
        <f t="shared" ref="R1369" si="15606">((R1370*$H1369)-((R1370*$H1369*$E1370)+(R1370*$H1369*$F1370)))</f>
        <v>0</v>
      </c>
      <c r="S1369" s="649">
        <f t="shared" ref="S1369" si="15607">((S1370*$H1369)-((S1370*$H1369*$E1370)+(S1370*$H1369*$F1370)))</f>
        <v>0</v>
      </c>
      <c r="T1369" s="649">
        <f t="shared" ref="T1369" si="15608">((T1370*$H1369)-((T1370*$H1369*$E1370)+(T1370*$H1369*$F1370)))</f>
        <v>0</v>
      </c>
      <c r="U1369" s="649">
        <f t="shared" ref="U1369" si="15609">((U1370*$H1369)-((U1370*$H1369*$E1370)+(U1370*$H1369*$F1370)))</f>
        <v>0</v>
      </c>
      <c r="V1369" s="649">
        <f t="shared" ref="V1369" si="15610">((V1370*$H1369)-((V1370*$H1369*$E1370)+(V1370*$H1369*$F1370)))</f>
        <v>0</v>
      </c>
      <c r="W1369" s="649">
        <f t="shared" ref="W1369" si="15611">((W1370*$H1369)-((W1370*$H1369*$E1370)+(W1370*$H1369*$F1370)))</f>
        <v>20409.962081336569</v>
      </c>
      <c r="X1369" s="649">
        <f t="shared" ref="X1369" si="15612">((X1370*$H1369)-((X1370*$H1369*$E1370)+(X1370*$H1369*$F1370)))</f>
        <v>34752.097597951455</v>
      </c>
      <c r="Y1369" s="649">
        <f t="shared" ref="Y1369" si="15613">((Y1370*$H1369)-((Y1370*$H1369*$E1370)+(Y1370*$H1369*$F1370)))</f>
        <v>0</v>
      </c>
      <c r="Z1369" s="649">
        <f t="shared" ref="Z1369" si="15614">((Z1370*$H1369)-((Z1370*$H1369*$E1370)+(Z1370*$H1369*$F1370)))</f>
        <v>0</v>
      </c>
      <c r="AA1369" s="649">
        <f t="shared" ref="AA1369" si="15615">((AA1370*$H1369)-((AA1370*$H1369*$E1370)+(AA1370*$H1369*$F1370)))</f>
        <v>0</v>
      </c>
      <c r="AB1369" s="649">
        <f t="shared" ref="AB1369" si="15616">((AB1370*$H1369)-((AB1370*$H1369*$E1370)+(AB1370*$H1369*$F1370)))</f>
        <v>0</v>
      </c>
      <c r="AC1369" s="649">
        <f t="shared" ref="AC1369" si="15617">((AC1370*$H1369)-((AC1370*$H1369*$E1370)+(AC1370*$H1369*$F1370)))</f>
        <v>0</v>
      </c>
      <c r="AD1369" s="649">
        <f t="shared" ref="AD1369" si="15618">((AD1370*$H1369)-((AD1370*$H1369*$E1370)+(AD1370*$H1369*$F1370)))</f>
        <v>0</v>
      </c>
      <c r="AE1369" s="649">
        <f t="shared" ref="AE1369" si="15619">((AE1370*$H1369)-((AE1370*$H1369*$E1370)+(AE1370*$H1369*$F1370)))</f>
        <v>0</v>
      </c>
      <c r="AF1369" s="649">
        <f t="shared" ref="AF1369" si="15620">((AF1370*$H1369)-((AF1370*$H1369*$E1370)+(AF1370*$H1369*$F1370)))</f>
        <v>0</v>
      </c>
      <c r="AG1369" s="649">
        <f t="shared" ref="AG1369" si="15621">((AG1370*$H1369)-((AG1370*$H1369*$E1370)+(AG1370*$H1369*$F1370)))</f>
        <v>0</v>
      </c>
      <c r="AH1369" s="649">
        <f>+AH1370*H1369</f>
        <v>4243.2353599452326</v>
      </c>
      <c r="AI1369" s="649">
        <f t="shared" ref="AI1369" si="15622">+AI1370*H1369</f>
        <v>0</v>
      </c>
      <c r="AJ1369" s="649">
        <v>0</v>
      </c>
      <c r="AK1369" s="649">
        <v>0</v>
      </c>
      <c r="AL1369" s="649">
        <v>0</v>
      </c>
      <c r="AM1369" s="649">
        <v>0</v>
      </c>
      <c r="AN1369" s="649">
        <v>0</v>
      </c>
      <c r="AO1369" s="649">
        <v>0</v>
      </c>
      <c r="AP1369" s="649">
        <v>0</v>
      </c>
      <c r="AQ1369" s="649">
        <v>0</v>
      </c>
      <c r="AR1369" s="649">
        <v>0</v>
      </c>
      <c r="AS1369" s="649">
        <v>0</v>
      </c>
      <c r="AT1369" s="649">
        <v>0</v>
      </c>
      <c r="AU1369" s="649">
        <v>0</v>
      </c>
      <c r="AV1369" s="649">
        <v>0</v>
      </c>
      <c r="AW1369" s="613">
        <f t="shared" si="15501"/>
        <v>84864.707198904653</v>
      </c>
      <c r="AX1369" s="645">
        <f t="shared" si="15479"/>
        <v>0</v>
      </c>
      <c r="AY1369" s="656">
        <f t="shared" si="15480"/>
        <v>0</v>
      </c>
      <c r="AZ1369" s="591"/>
    </row>
    <row r="1370" spans="1:52" s="314" customFormat="1">
      <c r="A1370" s="642"/>
      <c r="B1370" s="636"/>
      <c r="C1370" s="636"/>
      <c r="D1370" s="651"/>
      <c r="E1370" s="652">
        <v>0.3</v>
      </c>
      <c r="F1370" s="652">
        <v>0.05</v>
      </c>
      <c r="G1370" s="653"/>
      <c r="H1370" s="640"/>
      <c r="I1370" s="640">
        <f t="shared" si="15377"/>
        <v>1.3499999999999999</v>
      </c>
      <c r="J1370" s="658">
        <v>0</v>
      </c>
      <c r="K1370" s="658">
        <v>0</v>
      </c>
      <c r="L1370" s="658">
        <v>0</v>
      </c>
      <c r="M1370" s="658">
        <v>0</v>
      </c>
      <c r="N1370" s="658">
        <v>0</v>
      </c>
      <c r="O1370" s="658">
        <v>0.3</v>
      </c>
      <c r="P1370" s="658">
        <v>0</v>
      </c>
      <c r="Q1370" s="658">
        <v>0</v>
      </c>
      <c r="R1370" s="658">
        <v>0</v>
      </c>
      <c r="S1370" s="658">
        <v>0</v>
      </c>
      <c r="T1370" s="658">
        <v>0</v>
      </c>
      <c r="U1370" s="658">
        <v>0</v>
      </c>
      <c r="V1370" s="658">
        <v>0</v>
      </c>
      <c r="W1370" s="658">
        <v>0.37</v>
      </c>
      <c r="X1370" s="658">
        <v>0.63</v>
      </c>
      <c r="Y1370" s="658">
        <v>0</v>
      </c>
      <c r="Z1370" s="658">
        <v>0</v>
      </c>
      <c r="AA1370" s="658">
        <v>0</v>
      </c>
      <c r="AB1370" s="658">
        <v>0</v>
      </c>
      <c r="AC1370" s="658">
        <v>0</v>
      </c>
      <c r="AD1370" s="658">
        <v>0</v>
      </c>
      <c r="AE1370" s="658">
        <v>0</v>
      </c>
      <c r="AF1370" s="658">
        <v>0</v>
      </c>
      <c r="AG1370" s="658">
        <v>0</v>
      </c>
      <c r="AH1370" s="658">
        <v>0.05</v>
      </c>
      <c r="AI1370" s="658">
        <v>0</v>
      </c>
      <c r="AJ1370" s="658">
        <v>0</v>
      </c>
      <c r="AK1370" s="658">
        <v>0</v>
      </c>
      <c r="AL1370" s="658">
        <v>0</v>
      </c>
      <c r="AM1370" s="658">
        <v>0</v>
      </c>
      <c r="AN1370" s="658">
        <v>0</v>
      </c>
      <c r="AO1370" s="658">
        <v>0</v>
      </c>
      <c r="AP1370" s="658">
        <v>0</v>
      </c>
      <c r="AQ1370" s="658">
        <v>0</v>
      </c>
      <c r="AR1370" s="658">
        <v>0</v>
      </c>
      <c r="AS1370" s="658">
        <v>0</v>
      </c>
      <c r="AT1370" s="658">
        <v>0</v>
      </c>
      <c r="AU1370" s="658">
        <v>0</v>
      </c>
      <c r="AV1370" s="658">
        <v>0</v>
      </c>
      <c r="AW1370" s="613">
        <f t="shared" si="15501"/>
        <v>1.3499999999999999</v>
      </c>
      <c r="AX1370" s="645">
        <f t="shared" si="15479"/>
        <v>1.3499999999999999</v>
      </c>
      <c r="AY1370" s="656" t="e">
        <f t="shared" si="15480"/>
        <v>#DIV/0!</v>
      </c>
      <c r="AZ1370" s="661"/>
    </row>
    <row r="1371" spans="1:52">
      <c r="A1371" s="590"/>
      <c r="B1371" s="646" t="s">
        <v>305</v>
      </c>
      <c r="C1371" s="646" t="s">
        <v>1520</v>
      </c>
      <c r="D1371" s="647" t="s">
        <v>1633</v>
      </c>
      <c r="E1371" s="648"/>
      <c r="F1371" s="648"/>
      <c r="G1371" s="649"/>
      <c r="H1371" s="650">
        <v>84864.707198904653</v>
      </c>
      <c r="I1371" s="650">
        <f t="shared" si="15377"/>
        <v>84864.707198904653</v>
      </c>
      <c r="J1371" s="649">
        <v>0</v>
      </c>
      <c r="K1371" s="649">
        <v>0</v>
      </c>
      <c r="L1371" s="649">
        <v>0</v>
      </c>
      <c r="M1371" s="649">
        <v>0</v>
      </c>
      <c r="N1371" s="649">
        <v>0</v>
      </c>
      <c r="O1371" s="649">
        <f t="shared" ref="O1371" si="15623">+O1372*H1371</f>
        <v>25459.412159671396</v>
      </c>
      <c r="P1371" s="649">
        <f t="shared" ref="P1371" si="15624">((P1372*$H1371)-((P1372*$H1371*$E1372)+(P1372*$H1371*$F1372)))</f>
        <v>0</v>
      </c>
      <c r="Q1371" s="649">
        <f t="shared" ref="Q1371" si="15625">((Q1372*$H1371)-((Q1372*$H1371*$E1372)+(Q1372*$H1371*$F1372)))</f>
        <v>0</v>
      </c>
      <c r="R1371" s="649">
        <f t="shared" ref="R1371" si="15626">((R1372*$H1371)-((R1372*$H1371*$E1372)+(R1372*$H1371*$F1372)))</f>
        <v>0</v>
      </c>
      <c r="S1371" s="649">
        <f t="shared" ref="S1371" si="15627">((S1372*$H1371)-((S1372*$H1371*$E1372)+(S1372*$H1371*$F1372)))</f>
        <v>0</v>
      </c>
      <c r="T1371" s="649">
        <f t="shared" ref="T1371" si="15628">((T1372*$H1371)-((T1372*$H1371*$E1372)+(T1372*$H1371*$F1372)))</f>
        <v>0</v>
      </c>
      <c r="U1371" s="649">
        <f t="shared" ref="U1371" si="15629">((U1372*$H1371)-((U1372*$H1371*$E1372)+(U1372*$H1371*$F1372)))</f>
        <v>0</v>
      </c>
      <c r="V1371" s="649">
        <f t="shared" ref="V1371" si="15630">((V1372*$H1371)-((V1372*$H1371*$E1372)+(V1372*$H1371*$F1372)))</f>
        <v>0</v>
      </c>
      <c r="W1371" s="649">
        <f t="shared" ref="W1371" si="15631">((W1372*$H1371)-((W1372*$H1371*$E1372)+(W1372*$H1371*$F1372)))</f>
        <v>1654.8617903786408</v>
      </c>
      <c r="X1371" s="649">
        <f t="shared" ref="X1371" si="15632">((X1372*$H1371)-((X1372*$H1371*$E1372)+(X1372*$H1371*$F1372)))</f>
        <v>38061.821178708735</v>
      </c>
      <c r="Y1371" s="649">
        <f t="shared" ref="Y1371" si="15633">((Y1372*$H1371)-((Y1372*$H1371*$E1372)+(Y1372*$H1371*$F1372)))</f>
        <v>15445.376710200648</v>
      </c>
      <c r="Z1371" s="649">
        <f t="shared" ref="Z1371" si="15634">((Z1372*$H1371)-((Z1372*$H1371*$E1372)+(Z1372*$H1371*$F1372)))</f>
        <v>0</v>
      </c>
      <c r="AA1371" s="649">
        <f t="shared" ref="AA1371" si="15635">((AA1372*$H1371)-((AA1372*$H1371*$E1372)+(AA1372*$H1371*$F1372)))</f>
        <v>0</v>
      </c>
      <c r="AB1371" s="649">
        <f t="shared" ref="AB1371" si="15636">((AB1372*$H1371)-((AB1372*$H1371*$E1372)+(AB1372*$H1371*$F1372)))</f>
        <v>0</v>
      </c>
      <c r="AC1371" s="649">
        <f t="shared" ref="AC1371" si="15637">((AC1372*$H1371)-((AC1372*$H1371*$E1372)+(AC1372*$H1371*$F1372)))</f>
        <v>0</v>
      </c>
      <c r="AD1371" s="649">
        <f t="shared" ref="AD1371" si="15638">((AD1372*$H1371)-((AD1372*$H1371*$E1372)+(AD1372*$H1371*$F1372)))</f>
        <v>0</v>
      </c>
      <c r="AE1371" s="649">
        <f t="shared" ref="AE1371" si="15639">((AE1372*$H1371)-((AE1372*$H1371*$E1372)+(AE1372*$H1371*$F1372)))</f>
        <v>0</v>
      </c>
      <c r="AF1371" s="649">
        <f t="shared" ref="AF1371" si="15640">((AF1372*$H1371)-((AF1372*$H1371*$E1372)+(AF1372*$H1371*$F1372)))</f>
        <v>0</v>
      </c>
      <c r="AG1371" s="649">
        <f t="shared" ref="AG1371" si="15641">((AG1372*$H1371)-((AG1372*$H1371*$E1372)+(AG1372*$H1371*$F1372)))</f>
        <v>0</v>
      </c>
      <c r="AH1371" s="649">
        <f>+AH1372*H1371</f>
        <v>4243.2353599452326</v>
      </c>
      <c r="AI1371" s="649">
        <f t="shared" ref="AI1371" si="15642">+AI1372*H1371</f>
        <v>0</v>
      </c>
      <c r="AJ1371" s="649">
        <v>0</v>
      </c>
      <c r="AK1371" s="649">
        <v>0</v>
      </c>
      <c r="AL1371" s="649">
        <v>0</v>
      </c>
      <c r="AM1371" s="649">
        <v>0</v>
      </c>
      <c r="AN1371" s="649">
        <v>0</v>
      </c>
      <c r="AO1371" s="649">
        <v>0</v>
      </c>
      <c r="AP1371" s="649">
        <v>0</v>
      </c>
      <c r="AQ1371" s="649">
        <v>0</v>
      </c>
      <c r="AR1371" s="649">
        <v>0</v>
      </c>
      <c r="AS1371" s="649">
        <v>0</v>
      </c>
      <c r="AT1371" s="649">
        <v>0</v>
      </c>
      <c r="AU1371" s="649">
        <v>0</v>
      </c>
      <c r="AV1371" s="649">
        <v>0</v>
      </c>
      <c r="AW1371" s="613">
        <f t="shared" si="15501"/>
        <v>84864.707198904653</v>
      </c>
      <c r="AX1371" s="645">
        <f t="shared" si="15479"/>
        <v>0</v>
      </c>
      <c r="AY1371" s="656">
        <f t="shared" si="15480"/>
        <v>0</v>
      </c>
      <c r="AZ1371" s="591"/>
    </row>
    <row r="1372" spans="1:52" s="314" customFormat="1">
      <c r="A1372" s="642"/>
      <c r="B1372" s="636"/>
      <c r="C1372" s="636"/>
      <c r="D1372" s="651"/>
      <c r="E1372" s="652">
        <v>0.3</v>
      </c>
      <c r="F1372" s="652">
        <v>0.05</v>
      </c>
      <c r="G1372" s="653"/>
      <c r="H1372" s="640"/>
      <c r="I1372" s="640">
        <f t="shared" si="15377"/>
        <v>1.35</v>
      </c>
      <c r="J1372" s="658">
        <v>0</v>
      </c>
      <c r="K1372" s="658">
        <v>0</v>
      </c>
      <c r="L1372" s="658">
        <v>0</v>
      </c>
      <c r="M1372" s="658">
        <v>0</v>
      </c>
      <c r="N1372" s="658">
        <v>0</v>
      </c>
      <c r="O1372" s="658">
        <v>0.3</v>
      </c>
      <c r="P1372" s="658">
        <v>0</v>
      </c>
      <c r="Q1372" s="658">
        <v>0</v>
      </c>
      <c r="R1372" s="658">
        <v>0</v>
      </c>
      <c r="S1372" s="658">
        <v>0</v>
      </c>
      <c r="T1372" s="658">
        <v>0</v>
      </c>
      <c r="U1372" s="658">
        <v>0</v>
      </c>
      <c r="V1372" s="658">
        <v>0</v>
      </c>
      <c r="W1372" s="658">
        <v>0.03</v>
      </c>
      <c r="X1372" s="658">
        <v>0.69</v>
      </c>
      <c r="Y1372" s="658">
        <v>0.28000000000000003</v>
      </c>
      <c r="Z1372" s="658">
        <v>0</v>
      </c>
      <c r="AA1372" s="658">
        <v>0</v>
      </c>
      <c r="AB1372" s="658">
        <v>0</v>
      </c>
      <c r="AC1372" s="658">
        <v>0</v>
      </c>
      <c r="AD1372" s="658">
        <v>0</v>
      </c>
      <c r="AE1372" s="658">
        <v>0</v>
      </c>
      <c r="AF1372" s="658">
        <v>0</v>
      </c>
      <c r="AG1372" s="658">
        <v>0</v>
      </c>
      <c r="AH1372" s="658">
        <v>0.05</v>
      </c>
      <c r="AI1372" s="658">
        <v>0</v>
      </c>
      <c r="AJ1372" s="658">
        <v>0</v>
      </c>
      <c r="AK1372" s="658">
        <v>0</v>
      </c>
      <c r="AL1372" s="658">
        <v>0</v>
      </c>
      <c r="AM1372" s="658">
        <v>0</v>
      </c>
      <c r="AN1372" s="658">
        <v>0</v>
      </c>
      <c r="AO1372" s="658">
        <v>0</v>
      </c>
      <c r="AP1372" s="658">
        <v>0</v>
      </c>
      <c r="AQ1372" s="658">
        <v>0</v>
      </c>
      <c r="AR1372" s="658">
        <v>0</v>
      </c>
      <c r="AS1372" s="658">
        <v>0</v>
      </c>
      <c r="AT1372" s="658">
        <v>0</v>
      </c>
      <c r="AU1372" s="658">
        <v>0</v>
      </c>
      <c r="AV1372" s="658">
        <v>0</v>
      </c>
      <c r="AW1372" s="613">
        <f t="shared" si="15501"/>
        <v>1.35</v>
      </c>
      <c r="AX1372" s="645">
        <f t="shared" si="15479"/>
        <v>1.35</v>
      </c>
      <c r="AY1372" s="656" t="e">
        <f t="shared" si="15480"/>
        <v>#DIV/0!</v>
      </c>
      <c r="AZ1372" s="661"/>
    </row>
    <row r="1373" spans="1:52">
      <c r="A1373" s="590"/>
      <c r="B1373" s="646" t="s">
        <v>305</v>
      </c>
      <c r="C1373" s="646" t="s">
        <v>1521</v>
      </c>
      <c r="D1373" s="647" t="s">
        <v>1634</v>
      </c>
      <c r="E1373" s="648"/>
      <c r="F1373" s="648"/>
      <c r="G1373" s="649"/>
      <c r="H1373" s="650">
        <v>84864.707198904653</v>
      </c>
      <c r="I1373" s="650">
        <f t="shared" si="15377"/>
        <v>84864.707198904667</v>
      </c>
      <c r="J1373" s="649">
        <v>0</v>
      </c>
      <c r="K1373" s="649">
        <v>0</v>
      </c>
      <c r="L1373" s="649">
        <v>0</v>
      </c>
      <c r="M1373" s="649">
        <v>0</v>
      </c>
      <c r="N1373" s="649">
        <v>0</v>
      </c>
      <c r="O1373" s="649">
        <f t="shared" ref="O1373" si="15643">+O1374*H1373</f>
        <v>25459.412159671396</v>
      </c>
      <c r="P1373" s="649">
        <f t="shared" ref="P1373" si="15644">((P1374*$H1373)-((P1374*$H1373*$E1374)+(P1374*$H1373*$F1374)))</f>
        <v>0</v>
      </c>
      <c r="Q1373" s="649">
        <f t="shared" ref="Q1373" si="15645">((Q1374*$H1373)-((Q1374*$H1373*$E1374)+(Q1374*$H1373*$F1374)))</f>
        <v>0</v>
      </c>
      <c r="R1373" s="649">
        <f t="shared" ref="R1373" si="15646">((R1374*$H1373)-((R1374*$H1373*$E1374)+(R1374*$H1373*$F1374)))</f>
        <v>0</v>
      </c>
      <c r="S1373" s="649">
        <f t="shared" ref="S1373" si="15647">((S1374*$H1373)-((S1374*$H1373*$E1374)+(S1374*$H1373*$F1374)))</f>
        <v>0</v>
      </c>
      <c r="T1373" s="649">
        <f t="shared" ref="T1373" si="15648">((T1374*$H1373)-((T1374*$H1373*$E1374)+(T1374*$H1373*$F1374)))</f>
        <v>0</v>
      </c>
      <c r="U1373" s="649">
        <f t="shared" ref="U1373" si="15649">((U1374*$H1373)-((U1374*$H1373*$E1374)+(U1374*$H1373*$F1374)))</f>
        <v>0</v>
      </c>
      <c r="V1373" s="649">
        <f t="shared" ref="V1373" si="15650">((V1374*$H1373)-((V1374*$H1373*$E1374)+(V1374*$H1373*$F1374)))</f>
        <v>0</v>
      </c>
      <c r="W1373" s="649">
        <f t="shared" ref="W1373" si="15651">((W1374*$H1373)-((W1374*$H1373*$E1374)+(W1374*$H1373*$F1374)))</f>
        <v>0</v>
      </c>
      <c r="X1373" s="649">
        <f t="shared" ref="X1373" si="15652">((X1374*$H1373)-((X1374*$H1373*$E1374)+(X1374*$H1373*$F1374)))</f>
        <v>20961.582678129453</v>
      </c>
      <c r="Y1373" s="649">
        <f t="shared" ref="Y1373" si="15653">((Y1374*$H1373)-((Y1374*$H1373*$E1374)+(Y1374*$H1373*$F1374)))</f>
        <v>34200.477001158579</v>
      </c>
      <c r="Z1373" s="649">
        <f t="shared" ref="Z1373" si="15654">((Z1374*$H1373)-((Z1374*$H1373*$E1374)+(Z1374*$H1373*$F1374)))</f>
        <v>0</v>
      </c>
      <c r="AA1373" s="649">
        <f t="shared" ref="AA1373" si="15655">((AA1374*$H1373)-((AA1374*$H1373*$E1374)+(AA1374*$H1373*$F1374)))</f>
        <v>0</v>
      </c>
      <c r="AB1373" s="649">
        <f t="shared" ref="AB1373" si="15656">((AB1374*$H1373)-((AB1374*$H1373*$E1374)+(AB1374*$H1373*$F1374)))</f>
        <v>0</v>
      </c>
      <c r="AC1373" s="649">
        <f t="shared" ref="AC1373" si="15657">((AC1374*$H1373)-((AC1374*$H1373*$E1374)+(AC1374*$H1373*$F1374)))</f>
        <v>0</v>
      </c>
      <c r="AD1373" s="649">
        <f t="shared" ref="AD1373" si="15658">((AD1374*$H1373)-((AD1374*$H1373*$E1374)+(AD1374*$H1373*$F1374)))</f>
        <v>0</v>
      </c>
      <c r="AE1373" s="649">
        <f t="shared" ref="AE1373" si="15659">((AE1374*$H1373)-((AE1374*$H1373*$E1374)+(AE1374*$H1373*$F1374)))</f>
        <v>0</v>
      </c>
      <c r="AF1373" s="649">
        <f t="shared" ref="AF1373" si="15660">((AF1374*$H1373)-((AF1374*$H1373*$E1374)+(AF1374*$H1373*$F1374)))</f>
        <v>0</v>
      </c>
      <c r="AG1373" s="649">
        <f t="shared" ref="AG1373" si="15661">((AG1374*$H1373)-((AG1374*$H1373*$E1374)+(AG1374*$H1373*$F1374)))</f>
        <v>0</v>
      </c>
      <c r="AH1373" s="649">
        <f>+AH1374*H1373</f>
        <v>4243.2353599452326</v>
      </c>
      <c r="AI1373" s="649">
        <f t="shared" ref="AI1373" si="15662">+AI1374*H1373</f>
        <v>0</v>
      </c>
      <c r="AJ1373" s="649">
        <v>0</v>
      </c>
      <c r="AK1373" s="649">
        <v>0</v>
      </c>
      <c r="AL1373" s="649">
        <v>0</v>
      </c>
      <c r="AM1373" s="649">
        <v>0</v>
      </c>
      <c r="AN1373" s="649">
        <v>0</v>
      </c>
      <c r="AO1373" s="649">
        <v>0</v>
      </c>
      <c r="AP1373" s="649">
        <v>0</v>
      </c>
      <c r="AQ1373" s="649">
        <v>0</v>
      </c>
      <c r="AR1373" s="649">
        <v>0</v>
      </c>
      <c r="AS1373" s="649">
        <v>0</v>
      </c>
      <c r="AT1373" s="649">
        <v>0</v>
      </c>
      <c r="AU1373" s="649">
        <v>0</v>
      </c>
      <c r="AV1373" s="649">
        <v>0</v>
      </c>
      <c r="AW1373" s="613">
        <f t="shared" si="15501"/>
        <v>84864.707198904667</v>
      </c>
      <c r="AX1373" s="645">
        <f t="shared" si="15479"/>
        <v>0</v>
      </c>
      <c r="AY1373" s="656">
        <f t="shared" si="15480"/>
        <v>0</v>
      </c>
      <c r="AZ1373" s="591"/>
    </row>
    <row r="1374" spans="1:52" s="314" customFormat="1">
      <c r="A1374" s="642"/>
      <c r="B1374" s="636"/>
      <c r="C1374" s="636"/>
      <c r="D1374" s="651"/>
      <c r="E1374" s="652">
        <v>0.3</v>
      </c>
      <c r="F1374" s="652">
        <v>0.05</v>
      </c>
      <c r="G1374" s="653"/>
      <c r="H1374" s="640"/>
      <c r="I1374" s="640">
        <f t="shared" si="15377"/>
        <v>1.3499999999999999</v>
      </c>
      <c r="J1374" s="658">
        <v>0</v>
      </c>
      <c r="K1374" s="658">
        <v>0</v>
      </c>
      <c r="L1374" s="658">
        <v>0</v>
      </c>
      <c r="M1374" s="658">
        <v>0</v>
      </c>
      <c r="N1374" s="658">
        <v>0</v>
      </c>
      <c r="O1374" s="658">
        <v>0.3</v>
      </c>
      <c r="P1374" s="658">
        <v>0</v>
      </c>
      <c r="Q1374" s="658">
        <v>0</v>
      </c>
      <c r="R1374" s="658">
        <v>0</v>
      </c>
      <c r="S1374" s="658">
        <v>0</v>
      </c>
      <c r="T1374" s="658">
        <v>0</v>
      </c>
      <c r="U1374" s="658">
        <v>0</v>
      </c>
      <c r="V1374" s="658">
        <v>0</v>
      </c>
      <c r="W1374" s="658">
        <v>0</v>
      </c>
      <c r="X1374" s="658">
        <v>0.38</v>
      </c>
      <c r="Y1374" s="658">
        <v>0.62</v>
      </c>
      <c r="Z1374" s="658">
        <v>0</v>
      </c>
      <c r="AA1374" s="658">
        <v>0</v>
      </c>
      <c r="AB1374" s="658">
        <v>0</v>
      </c>
      <c r="AC1374" s="658">
        <v>0</v>
      </c>
      <c r="AD1374" s="658">
        <v>0</v>
      </c>
      <c r="AE1374" s="658">
        <v>0</v>
      </c>
      <c r="AF1374" s="658">
        <v>0</v>
      </c>
      <c r="AG1374" s="658">
        <v>0</v>
      </c>
      <c r="AH1374" s="658">
        <v>0.05</v>
      </c>
      <c r="AI1374" s="658">
        <v>0</v>
      </c>
      <c r="AJ1374" s="658">
        <v>0</v>
      </c>
      <c r="AK1374" s="658">
        <v>0</v>
      </c>
      <c r="AL1374" s="658">
        <v>0</v>
      </c>
      <c r="AM1374" s="658">
        <v>0</v>
      </c>
      <c r="AN1374" s="658">
        <v>0</v>
      </c>
      <c r="AO1374" s="658">
        <v>0</v>
      </c>
      <c r="AP1374" s="658">
        <v>0</v>
      </c>
      <c r="AQ1374" s="658">
        <v>0</v>
      </c>
      <c r="AR1374" s="658">
        <v>0</v>
      </c>
      <c r="AS1374" s="658">
        <v>0</v>
      </c>
      <c r="AT1374" s="658">
        <v>0</v>
      </c>
      <c r="AU1374" s="658">
        <v>0</v>
      </c>
      <c r="AV1374" s="658">
        <v>0</v>
      </c>
      <c r="AW1374" s="613">
        <f t="shared" si="15501"/>
        <v>1.3499999999999999</v>
      </c>
      <c r="AX1374" s="645">
        <f t="shared" si="15479"/>
        <v>1.3499999999999999</v>
      </c>
      <c r="AY1374" s="656" t="e">
        <f t="shared" si="15480"/>
        <v>#DIV/0!</v>
      </c>
      <c r="AZ1374" s="661"/>
    </row>
    <row r="1375" spans="1:52">
      <c r="A1375" s="590"/>
      <c r="B1375" s="646" t="s">
        <v>305</v>
      </c>
      <c r="C1375" s="646" t="s">
        <v>1522</v>
      </c>
      <c r="D1375" s="647" t="s">
        <v>1635</v>
      </c>
      <c r="E1375" s="648"/>
      <c r="F1375" s="648"/>
      <c r="G1375" s="649"/>
      <c r="H1375" s="650">
        <v>84864.707198904653</v>
      </c>
      <c r="I1375" s="650">
        <f t="shared" si="15377"/>
        <v>84864.707198904653</v>
      </c>
      <c r="J1375" s="649">
        <v>0</v>
      </c>
      <c r="K1375" s="649">
        <v>0</v>
      </c>
      <c r="L1375" s="649">
        <v>0</v>
      </c>
      <c r="M1375" s="649">
        <v>0</v>
      </c>
      <c r="N1375" s="649">
        <v>0</v>
      </c>
      <c r="O1375" s="649">
        <f t="shared" ref="O1375" si="15663">+O1376*H1375</f>
        <v>25459.412159671396</v>
      </c>
      <c r="P1375" s="649">
        <f t="shared" ref="P1375" si="15664">((P1376*$H1375)-((P1376*$H1375*$E1376)+(P1376*$H1375*$F1376)))</f>
        <v>0</v>
      </c>
      <c r="Q1375" s="649">
        <f t="shared" ref="Q1375" si="15665">((Q1376*$H1375)-((Q1376*$H1375*$E1376)+(Q1376*$H1375*$F1376)))</f>
        <v>0</v>
      </c>
      <c r="R1375" s="649">
        <f t="shared" ref="R1375" si="15666">((R1376*$H1375)-((R1376*$H1375*$E1376)+(R1376*$H1375*$F1376)))</f>
        <v>0</v>
      </c>
      <c r="S1375" s="649">
        <f t="shared" ref="S1375" si="15667">((S1376*$H1375)-((S1376*$H1375*$E1376)+(S1376*$H1375*$F1376)))</f>
        <v>0</v>
      </c>
      <c r="T1375" s="649">
        <f t="shared" ref="T1375" si="15668">((T1376*$H1375)-((T1376*$H1375*$E1376)+(T1376*$H1375*$F1376)))</f>
        <v>0</v>
      </c>
      <c r="U1375" s="649">
        <f t="shared" ref="U1375" si="15669">((U1376*$H1375)-((U1376*$H1375*$E1376)+(U1376*$H1375*$F1376)))</f>
        <v>0</v>
      </c>
      <c r="V1375" s="649">
        <f t="shared" ref="V1375" si="15670">((V1376*$H1375)-((V1376*$H1375*$E1376)+(V1376*$H1375*$F1376)))</f>
        <v>0</v>
      </c>
      <c r="W1375" s="649">
        <f t="shared" ref="W1375" si="15671">((W1376*$H1375)-((W1376*$H1375*$E1376)+(W1376*$H1375*$F1376)))</f>
        <v>0</v>
      </c>
      <c r="X1375" s="649">
        <f t="shared" ref="X1375" si="15672">((X1376*$H1375)-((X1376*$H1375*$E1376)+(X1376*$H1375*$F1376)))</f>
        <v>1654.8617903786408</v>
      </c>
      <c r="Y1375" s="649">
        <f t="shared" ref="Y1375" si="15673">((Y1376*$H1375)-((Y1376*$H1375*$E1376)+(Y1376*$H1375*$F1376)))</f>
        <v>38613.441775501618</v>
      </c>
      <c r="Z1375" s="649">
        <f t="shared" ref="Z1375" si="15674">((Z1376*$H1375)-((Z1376*$H1375*$E1376)+(Z1376*$H1375*$F1376)))</f>
        <v>14893.756113407768</v>
      </c>
      <c r="AA1375" s="649">
        <f t="shared" ref="AA1375" si="15675">((AA1376*$H1375)-((AA1376*$H1375*$E1376)+(AA1376*$H1375*$F1376)))</f>
        <v>0</v>
      </c>
      <c r="AB1375" s="649">
        <f t="shared" ref="AB1375" si="15676">((AB1376*$H1375)-((AB1376*$H1375*$E1376)+(AB1376*$H1375*$F1376)))</f>
        <v>0</v>
      </c>
      <c r="AC1375" s="649">
        <f t="shared" ref="AC1375" si="15677">((AC1376*$H1375)-((AC1376*$H1375*$E1376)+(AC1376*$H1375*$F1376)))</f>
        <v>0</v>
      </c>
      <c r="AD1375" s="649">
        <f t="shared" ref="AD1375" si="15678">((AD1376*$H1375)-((AD1376*$H1375*$E1376)+(AD1376*$H1375*$F1376)))</f>
        <v>0</v>
      </c>
      <c r="AE1375" s="649">
        <f t="shared" ref="AE1375" si="15679">((AE1376*$H1375)-((AE1376*$H1375*$E1376)+(AE1376*$H1375*$F1376)))</f>
        <v>0</v>
      </c>
      <c r="AF1375" s="649">
        <f t="shared" ref="AF1375" si="15680">((AF1376*$H1375)-((AF1376*$H1375*$E1376)+(AF1376*$H1375*$F1376)))</f>
        <v>0</v>
      </c>
      <c r="AG1375" s="649">
        <f t="shared" ref="AG1375" si="15681">((AG1376*$H1375)-((AG1376*$H1375*$E1376)+(AG1376*$H1375*$F1376)))</f>
        <v>0</v>
      </c>
      <c r="AH1375" s="649">
        <f>+AH1376*H1375</f>
        <v>4243.2353599452326</v>
      </c>
      <c r="AI1375" s="649">
        <f t="shared" ref="AI1375" si="15682">+AI1376*H1375</f>
        <v>0</v>
      </c>
      <c r="AJ1375" s="649">
        <v>0</v>
      </c>
      <c r="AK1375" s="649">
        <v>0</v>
      </c>
      <c r="AL1375" s="649">
        <v>0</v>
      </c>
      <c r="AM1375" s="649">
        <v>0</v>
      </c>
      <c r="AN1375" s="649">
        <v>0</v>
      </c>
      <c r="AO1375" s="649">
        <v>0</v>
      </c>
      <c r="AP1375" s="649">
        <v>0</v>
      </c>
      <c r="AQ1375" s="649">
        <v>0</v>
      </c>
      <c r="AR1375" s="649">
        <v>0</v>
      </c>
      <c r="AS1375" s="649">
        <v>0</v>
      </c>
      <c r="AT1375" s="649">
        <v>0</v>
      </c>
      <c r="AU1375" s="649">
        <v>0</v>
      </c>
      <c r="AV1375" s="649">
        <v>0</v>
      </c>
      <c r="AW1375" s="613">
        <f t="shared" si="15501"/>
        <v>84864.707198904653</v>
      </c>
      <c r="AX1375" s="645">
        <f t="shared" si="15479"/>
        <v>0</v>
      </c>
      <c r="AY1375" s="656">
        <f t="shared" si="15480"/>
        <v>0</v>
      </c>
      <c r="AZ1375" s="591"/>
    </row>
    <row r="1376" spans="1:52" s="314" customFormat="1">
      <c r="A1376" s="642"/>
      <c r="B1376" s="636"/>
      <c r="C1376" s="636"/>
      <c r="D1376" s="651"/>
      <c r="E1376" s="652">
        <v>0.3</v>
      </c>
      <c r="F1376" s="652">
        <v>0.05</v>
      </c>
      <c r="G1376" s="653"/>
      <c r="H1376" s="640"/>
      <c r="I1376" s="640">
        <f t="shared" si="15377"/>
        <v>1.3499999999999999</v>
      </c>
      <c r="J1376" s="658">
        <v>0</v>
      </c>
      <c r="K1376" s="658">
        <v>0</v>
      </c>
      <c r="L1376" s="658">
        <v>0</v>
      </c>
      <c r="M1376" s="658">
        <v>0</v>
      </c>
      <c r="N1376" s="658">
        <v>0</v>
      </c>
      <c r="O1376" s="658">
        <v>0.3</v>
      </c>
      <c r="P1376" s="658">
        <v>0</v>
      </c>
      <c r="Q1376" s="658">
        <v>0</v>
      </c>
      <c r="R1376" s="658">
        <v>0</v>
      </c>
      <c r="S1376" s="658">
        <v>0</v>
      </c>
      <c r="T1376" s="658">
        <v>0</v>
      </c>
      <c r="U1376" s="658">
        <v>0</v>
      </c>
      <c r="V1376" s="658">
        <v>0</v>
      </c>
      <c r="W1376" s="658">
        <v>0</v>
      </c>
      <c r="X1376" s="658">
        <v>0.03</v>
      </c>
      <c r="Y1376" s="658">
        <v>0.7</v>
      </c>
      <c r="Z1376" s="658">
        <v>0.27</v>
      </c>
      <c r="AA1376" s="658">
        <v>0</v>
      </c>
      <c r="AB1376" s="658">
        <v>0</v>
      </c>
      <c r="AC1376" s="658">
        <v>0</v>
      </c>
      <c r="AD1376" s="658">
        <v>0</v>
      </c>
      <c r="AE1376" s="658">
        <v>0</v>
      </c>
      <c r="AF1376" s="658">
        <v>0</v>
      </c>
      <c r="AG1376" s="658">
        <v>0</v>
      </c>
      <c r="AH1376" s="658">
        <v>0.05</v>
      </c>
      <c r="AI1376" s="658">
        <v>0</v>
      </c>
      <c r="AJ1376" s="658">
        <v>0</v>
      </c>
      <c r="AK1376" s="658">
        <v>0</v>
      </c>
      <c r="AL1376" s="658">
        <v>0</v>
      </c>
      <c r="AM1376" s="658">
        <v>0</v>
      </c>
      <c r="AN1376" s="658">
        <v>0</v>
      </c>
      <c r="AO1376" s="658">
        <v>0</v>
      </c>
      <c r="AP1376" s="658">
        <v>0</v>
      </c>
      <c r="AQ1376" s="658">
        <v>0</v>
      </c>
      <c r="AR1376" s="658">
        <v>0</v>
      </c>
      <c r="AS1376" s="658">
        <v>0</v>
      </c>
      <c r="AT1376" s="658">
        <v>0</v>
      </c>
      <c r="AU1376" s="658">
        <v>0</v>
      </c>
      <c r="AV1376" s="658">
        <v>0</v>
      </c>
      <c r="AW1376" s="613">
        <f t="shared" si="15501"/>
        <v>1.3499999999999999</v>
      </c>
      <c r="AX1376" s="645">
        <f t="shared" si="15479"/>
        <v>1.3499999999999999</v>
      </c>
      <c r="AY1376" s="656" t="e">
        <f t="shared" si="15480"/>
        <v>#DIV/0!</v>
      </c>
      <c r="AZ1376" s="661"/>
    </row>
    <row r="1377" spans="1:52">
      <c r="A1377" s="590"/>
      <c r="B1377" s="646" t="s">
        <v>305</v>
      </c>
      <c r="C1377" s="646" t="s">
        <v>1523</v>
      </c>
      <c r="D1377" s="647" t="s">
        <v>1636</v>
      </c>
      <c r="E1377" s="648"/>
      <c r="F1377" s="648"/>
      <c r="G1377" s="649"/>
      <c r="H1377" s="650">
        <v>76038.777650218573</v>
      </c>
      <c r="I1377" s="650">
        <f t="shared" si="15377"/>
        <v>76038.777650218573</v>
      </c>
      <c r="J1377" s="649">
        <v>0</v>
      </c>
      <c r="K1377" s="649">
        <v>0</v>
      </c>
      <c r="L1377" s="649">
        <v>0</v>
      </c>
      <c r="M1377" s="649">
        <v>0</v>
      </c>
      <c r="N1377" s="649">
        <v>0</v>
      </c>
      <c r="O1377" s="649">
        <f t="shared" ref="O1377" si="15683">+O1378*H1377</f>
        <v>22811.633295065571</v>
      </c>
      <c r="P1377" s="649">
        <f t="shared" ref="P1377" si="15684">((P1378*$H1377)-((P1378*$H1377*$E1378)+(P1378*$H1377*$F1378)))</f>
        <v>0</v>
      </c>
      <c r="Q1377" s="649">
        <f t="shared" ref="Q1377" si="15685">((Q1378*$H1377)-((Q1378*$H1377*$E1378)+(Q1378*$H1377*$F1378)))</f>
        <v>0</v>
      </c>
      <c r="R1377" s="649">
        <f t="shared" ref="R1377" si="15686">((R1378*$H1377)-((R1378*$H1377*$E1378)+(R1378*$H1377*$F1378)))</f>
        <v>0</v>
      </c>
      <c r="S1377" s="649">
        <f t="shared" ref="S1377" si="15687">((S1378*$H1377)-((S1378*$H1377*$E1378)+(S1378*$H1377*$F1378)))</f>
        <v>0</v>
      </c>
      <c r="T1377" s="649">
        <f t="shared" ref="T1377" si="15688">((T1378*$H1377)-((T1378*$H1377*$E1378)+(T1378*$H1377*$F1378)))</f>
        <v>0</v>
      </c>
      <c r="U1377" s="649">
        <f t="shared" ref="U1377" si="15689">((U1378*$H1377)-((U1378*$H1377*$E1378)+(U1378*$H1377*$F1378)))</f>
        <v>0</v>
      </c>
      <c r="V1377" s="649">
        <f t="shared" ref="V1377" si="15690">((V1378*$H1377)-((V1378*$H1377*$E1378)+(V1378*$H1377*$F1378)))</f>
        <v>0</v>
      </c>
      <c r="W1377" s="649">
        <f t="shared" ref="W1377" si="15691">((W1378*$H1377)-((W1378*$H1377*$E1378)+(W1378*$H1377*$F1378)))</f>
        <v>0</v>
      </c>
      <c r="X1377" s="649">
        <f t="shared" ref="X1377" si="15692">((X1378*$H1377)-((X1378*$H1377*$E1378)+(X1378*$H1377*$F1378)))</f>
        <v>0</v>
      </c>
      <c r="Y1377" s="649">
        <f t="shared" ref="Y1377" si="15693">((Y1378*$H1377)-((Y1378*$H1377*$E1378)+(Y1378*$H1377*$F1378)))</f>
        <v>19275.830134330412</v>
      </c>
      <c r="Z1377" s="649">
        <f t="shared" ref="Z1377" si="15694">((Z1378*$H1377)-((Z1378*$H1377*$E1378)+(Z1378*$H1377*$F1378)))</f>
        <v>30149.375338311664</v>
      </c>
      <c r="AA1377" s="649">
        <f t="shared" ref="AA1377" si="15695">((AA1378*$H1377)-((AA1378*$H1377*$E1378)+(AA1378*$H1377*$F1378)))</f>
        <v>0</v>
      </c>
      <c r="AB1377" s="649">
        <f t="shared" ref="AB1377" si="15696">((AB1378*$H1377)-((AB1378*$H1377*$E1378)+(AB1378*$H1377*$F1378)))</f>
        <v>0</v>
      </c>
      <c r="AC1377" s="649">
        <f t="shared" ref="AC1377" si="15697">((AC1378*$H1377)-((AC1378*$H1377*$E1378)+(AC1378*$H1377*$F1378)))</f>
        <v>0</v>
      </c>
      <c r="AD1377" s="649">
        <f t="shared" ref="AD1377" si="15698">((AD1378*$H1377)-((AD1378*$H1377*$E1378)+(AD1378*$H1377*$F1378)))</f>
        <v>0</v>
      </c>
      <c r="AE1377" s="649">
        <f t="shared" ref="AE1377" si="15699">((AE1378*$H1377)-((AE1378*$H1377*$E1378)+(AE1378*$H1377*$F1378)))</f>
        <v>0</v>
      </c>
      <c r="AF1377" s="649">
        <f t="shared" ref="AF1377" si="15700">((AF1378*$H1377)-((AF1378*$H1377*$E1378)+(AF1378*$H1377*$F1378)))</f>
        <v>0</v>
      </c>
      <c r="AG1377" s="649">
        <f t="shared" ref="AG1377" si="15701">((AG1378*$H1377)-((AG1378*$H1377*$E1378)+(AG1378*$H1377*$F1378)))</f>
        <v>0</v>
      </c>
      <c r="AH1377" s="649">
        <f>+AH1378*H1377</f>
        <v>3801.938882510929</v>
      </c>
      <c r="AI1377" s="649">
        <f t="shared" ref="AI1377" si="15702">+AI1378*H1377</f>
        <v>0</v>
      </c>
      <c r="AJ1377" s="649">
        <v>0</v>
      </c>
      <c r="AK1377" s="649">
        <v>0</v>
      </c>
      <c r="AL1377" s="649">
        <v>0</v>
      </c>
      <c r="AM1377" s="649">
        <v>0</v>
      </c>
      <c r="AN1377" s="649">
        <v>0</v>
      </c>
      <c r="AO1377" s="649">
        <v>0</v>
      </c>
      <c r="AP1377" s="649">
        <v>0</v>
      </c>
      <c r="AQ1377" s="649">
        <v>0</v>
      </c>
      <c r="AR1377" s="649">
        <v>0</v>
      </c>
      <c r="AS1377" s="649">
        <v>0</v>
      </c>
      <c r="AT1377" s="649">
        <v>0</v>
      </c>
      <c r="AU1377" s="649">
        <v>0</v>
      </c>
      <c r="AV1377" s="649">
        <v>0</v>
      </c>
      <c r="AW1377" s="613">
        <f t="shared" si="15501"/>
        <v>76038.777650218573</v>
      </c>
      <c r="AX1377" s="645">
        <f t="shared" si="15479"/>
        <v>0</v>
      </c>
      <c r="AY1377" s="656">
        <f t="shared" si="15480"/>
        <v>0</v>
      </c>
      <c r="AZ1377" s="591"/>
    </row>
    <row r="1378" spans="1:52" s="314" customFormat="1">
      <c r="A1378" s="642"/>
      <c r="B1378" s="636"/>
      <c r="C1378" s="636"/>
      <c r="D1378" s="651"/>
      <c r="E1378" s="652">
        <v>0.3</v>
      </c>
      <c r="F1378" s="652">
        <v>0.05</v>
      </c>
      <c r="G1378" s="653"/>
      <c r="H1378" s="640"/>
      <c r="I1378" s="640">
        <f t="shared" si="15377"/>
        <v>1.3499999999999999</v>
      </c>
      <c r="J1378" s="658">
        <v>0</v>
      </c>
      <c r="K1378" s="658">
        <v>0</v>
      </c>
      <c r="L1378" s="658">
        <v>0</v>
      </c>
      <c r="M1378" s="658">
        <v>0</v>
      </c>
      <c r="N1378" s="658">
        <v>0</v>
      </c>
      <c r="O1378" s="658">
        <v>0.3</v>
      </c>
      <c r="P1378" s="658">
        <v>0</v>
      </c>
      <c r="Q1378" s="658">
        <v>0</v>
      </c>
      <c r="R1378" s="658">
        <v>0</v>
      </c>
      <c r="S1378" s="658">
        <v>0</v>
      </c>
      <c r="T1378" s="658">
        <v>0</v>
      </c>
      <c r="U1378" s="658">
        <v>0</v>
      </c>
      <c r="V1378" s="658">
        <v>0</v>
      </c>
      <c r="W1378" s="658">
        <v>0</v>
      </c>
      <c r="X1378" s="658">
        <v>0</v>
      </c>
      <c r="Y1378" s="658">
        <v>0.39</v>
      </c>
      <c r="Z1378" s="658">
        <v>0.61</v>
      </c>
      <c r="AA1378" s="658">
        <v>0</v>
      </c>
      <c r="AB1378" s="658">
        <v>0</v>
      </c>
      <c r="AC1378" s="658">
        <v>0</v>
      </c>
      <c r="AD1378" s="658">
        <v>0</v>
      </c>
      <c r="AE1378" s="658">
        <v>0</v>
      </c>
      <c r="AF1378" s="658">
        <v>0</v>
      </c>
      <c r="AG1378" s="658">
        <v>0</v>
      </c>
      <c r="AH1378" s="658">
        <v>0.05</v>
      </c>
      <c r="AI1378" s="658">
        <v>0</v>
      </c>
      <c r="AJ1378" s="658">
        <v>0</v>
      </c>
      <c r="AK1378" s="658">
        <v>0</v>
      </c>
      <c r="AL1378" s="658">
        <v>0</v>
      </c>
      <c r="AM1378" s="658">
        <v>0</v>
      </c>
      <c r="AN1378" s="658">
        <v>0</v>
      </c>
      <c r="AO1378" s="658">
        <v>0</v>
      </c>
      <c r="AP1378" s="658">
        <v>0</v>
      </c>
      <c r="AQ1378" s="658">
        <v>0</v>
      </c>
      <c r="AR1378" s="658">
        <v>0</v>
      </c>
      <c r="AS1378" s="658">
        <v>0</v>
      </c>
      <c r="AT1378" s="658">
        <v>0</v>
      </c>
      <c r="AU1378" s="658">
        <v>0</v>
      </c>
      <c r="AV1378" s="658">
        <v>0</v>
      </c>
      <c r="AW1378" s="613">
        <f t="shared" si="15501"/>
        <v>1.3499999999999999</v>
      </c>
      <c r="AX1378" s="645">
        <f t="shared" si="15479"/>
        <v>1.3499999999999999</v>
      </c>
      <c r="AY1378" s="656" t="e">
        <f t="shared" si="15480"/>
        <v>#DIV/0!</v>
      </c>
      <c r="AZ1378" s="661"/>
    </row>
    <row r="1379" spans="1:52">
      <c r="A1379" s="590"/>
      <c r="B1379" s="646" t="s">
        <v>305</v>
      </c>
      <c r="C1379" s="646" t="s">
        <v>1524</v>
      </c>
      <c r="D1379" s="647" t="s">
        <v>1637</v>
      </c>
      <c r="E1379" s="648"/>
      <c r="F1379" s="648"/>
      <c r="G1379" s="649"/>
      <c r="H1379" s="650">
        <v>76038.777650218573</v>
      </c>
      <c r="I1379" s="650">
        <f t="shared" si="15377"/>
        <v>76038.777650218573</v>
      </c>
      <c r="J1379" s="649">
        <v>0</v>
      </c>
      <c r="K1379" s="649">
        <v>0</v>
      </c>
      <c r="L1379" s="649">
        <v>0</v>
      </c>
      <c r="M1379" s="649">
        <v>0</v>
      </c>
      <c r="N1379" s="649">
        <v>0</v>
      </c>
      <c r="O1379" s="649">
        <f t="shared" ref="O1379" si="15703">+O1380*H1379</f>
        <v>22811.633295065571</v>
      </c>
      <c r="P1379" s="649">
        <f t="shared" ref="P1379" si="15704">((P1380*$H1379)-((P1380*$H1379*$E1380)+(P1380*$H1379*$F1380)))</f>
        <v>0</v>
      </c>
      <c r="Q1379" s="649">
        <f t="shared" ref="Q1379" si="15705">((Q1380*$H1379)-((Q1380*$H1379*$E1380)+(Q1380*$H1379*$F1380)))</f>
        <v>0</v>
      </c>
      <c r="R1379" s="649">
        <f t="shared" ref="R1379" si="15706">((R1380*$H1379)-((R1380*$H1379*$E1380)+(R1380*$H1379*$F1380)))</f>
        <v>0</v>
      </c>
      <c r="S1379" s="649">
        <f t="shared" ref="S1379" si="15707">((S1380*$H1379)-((S1380*$H1379*$E1380)+(S1380*$H1379*$F1380)))</f>
        <v>0</v>
      </c>
      <c r="T1379" s="649">
        <f t="shared" ref="T1379" si="15708">((T1380*$H1379)-((T1380*$H1379*$E1380)+(T1380*$H1379*$F1380)))</f>
        <v>0</v>
      </c>
      <c r="U1379" s="649">
        <f t="shared" ref="U1379" si="15709">((U1380*$H1379)-((U1380*$H1379*$E1380)+(U1380*$H1379*$F1380)))</f>
        <v>0</v>
      </c>
      <c r="V1379" s="649">
        <f t="shared" ref="V1379" si="15710">((V1380*$H1379)-((V1380*$H1379*$E1380)+(V1380*$H1379*$F1380)))</f>
        <v>0</v>
      </c>
      <c r="W1379" s="649">
        <f t="shared" ref="W1379" si="15711">((W1380*$H1379)-((W1380*$H1379*$E1380)+(W1380*$H1379*$F1380)))</f>
        <v>0</v>
      </c>
      <c r="X1379" s="649">
        <f t="shared" ref="X1379" si="15712">((X1380*$H1379)-((X1380*$H1379*$E1380)+(X1380*$H1379*$F1380)))</f>
        <v>0</v>
      </c>
      <c r="Y1379" s="649">
        <f t="shared" ref="Y1379" si="15713">((Y1380*$H1379)-((Y1380*$H1379*$E1380)+(Y1380*$H1379*$F1380)))</f>
        <v>2471.2602736321041</v>
      </c>
      <c r="Z1379" s="649">
        <f t="shared" ref="Z1379" si="15714">((Z1380*$H1379)-((Z1380*$H1379*$E1380)+(Z1380*$H1379*$F1380)))</f>
        <v>36080.399995028711</v>
      </c>
      <c r="AA1379" s="649">
        <f t="shared" ref="AA1379" si="15715">((AA1380*$H1379)-((AA1380*$H1379*$E1380)+(AA1380*$H1379*$F1380)))</f>
        <v>10873.545203981255</v>
      </c>
      <c r="AB1379" s="649">
        <f t="shared" ref="AB1379" si="15716">((AB1380*$H1379)-((AB1380*$H1379*$E1380)+(AB1380*$H1379*$F1380)))</f>
        <v>0</v>
      </c>
      <c r="AC1379" s="649">
        <f t="shared" ref="AC1379" si="15717">((AC1380*$H1379)-((AC1380*$H1379*$E1380)+(AC1380*$H1379*$F1380)))</f>
        <v>0</v>
      </c>
      <c r="AD1379" s="649">
        <f t="shared" ref="AD1379" si="15718">((AD1380*$H1379)-((AD1380*$H1379*$E1380)+(AD1380*$H1379*$F1380)))</f>
        <v>0</v>
      </c>
      <c r="AE1379" s="649">
        <f t="shared" ref="AE1379" si="15719">((AE1380*$H1379)-((AE1380*$H1379*$E1380)+(AE1380*$H1379*$F1380)))</f>
        <v>0</v>
      </c>
      <c r="AF1379" s="649">
        <f t="shared" ref="AF1379" si="15720">((AF1380*$H1379)-((AF1380*$H1379*$E1380)+(AF1380*$H1379*$F1380)))</f>
        <v>0</v>
      </c>
      <c r="AG1379" s="649">
        <f t="shared" ref="AG1379" si="15721">((AG1380*$H1379)-((AG1380*$H1379*$E1380)+(AG1380*$H1379*$F1380)))</f>
        <v>0</v>
      </c>
      <c r="AH1379" s="649">
        <f>+AH1380*H1379</f>
        <v>3801.938882510929</v>
      </c>
      <c r="AI1379" s="649">
        <f t="shared" ref="AI1379" si="15722">+AI1380*H1379</f>
        <v>0</v>
      </c>
      <c r="AJ1379" s="649">
        <v>0</v>
      </c>
      <c r="AK1379" s="649">
        <v>0</v>
      </c>
      <c r="AL1379" s="649">
        <v>0</v>
      </c>
      <c r="AM1379" s="649">
        <v>0</v>
      </c>
      <c r="AN1379" s="649">
        <v>0</v>
      </c>
      <c r="AO1379" s="649">
        <v>0</v>
      </c>
      <c r="AP1379" s="649">
        <v>0</v>
      </c>
      <c r="AQ1379" s="649">
        <v>0</v>
      </c>
      <c r="AR1379" s="649">
        <v>0</v>
      </c>
      <c r="AS1379" s="649">
        <v>0</v>
      </c>
      <c r="AT1379" s="649">
        <v>0</v>
      </c>
      <c r="AU1379" s="649">
        <v>0</v>
      </c>
      <c r="AV1379" s="649">
        <v>0</v>
      </c>
      <c r="AW1379" s="613">
        <f t="shared" si="15501"/>
        <v>76038.777650218573</v>
      </c>
      <c r="AX1379" s="645">
        <f t="shared" si="15479"/>
        <v>0</v>
      </c>
      <c r="AY1379" s="656">
        <f t="shared" si="15480"/>
        <v>0</v>
      </c>
      <c r="AZ1379" s="591"/>
    </row>
    <row r="1380" spans="1:52" s="314" customFormat="1">
      <c r="A1380" s="642"/>
      <c r="B1380" s="636"/>
      <c r="C1380" s="636"/>
      <c r="D1380" s="651"/>
      <c r="E1380" s="652">
        <v>0.3</v>
      </c>
      <c r="F1380" s="652">
        <v>0.05</v>
      </c>
      <c r="G1380" s="653"/>
      <c r="H1380" s="640"/>
      <c r="I1380" s="640">
        <f t="shared" si="15377"/>
        <v>1.35</v>
      </c>
      <c r="J1380" s="658">
        <v>0</v>
      </c>
      <c r="K1380" s="658">
        <v>0</v>
      </c>
      <c r="L1380" s="658">
        <v>0</v>
      </c>
      <c r="M1380" s="658">
        <v>0</v>
      </c>
      <c r="N1380" s="658">
        <v>0</v>
      </c>
      <c r="O1380" s="658">
        <v>0.3</v>
      </c>
      <c r="P1380" s="658">
        <v>0</v>
      </c>
      <c r="Q1380" s="658">
        <v>0</v>
      </c>
      <c r="R1380" s="658">
        <v>0</v>
      </c>
      <c r="S1380" s="658">
        <v>0</v>
      </c>
      <c r="T1380" s="658">
        <v>0</v>
      </c>
      <c r="U1380" s="658">
        <v>0</v>
      </c>
      <c r="V1380" s="658">
        <v>0</v>
      </c>
      <c r="W1380" s="658">
        <v>0</v>
      </c>
      <c r="X1380" s="658">
        <v>0</v>
      </c>
      <c r="Y1380" s="658">
        <v>0.05</v>
      </c>
      <c r="Z1380" s="658">
        <v>0.73</v>
      </c>
      <c r="AA1380" s="658">
        <v>0.21999999999999997</v>
      </c>
      <c r="AB1380" s="658">
        <v>0</v>
      </c>
      <c r="AC1380" s="658">
        <v>0</v>
      </c>
      <c r="AD1380" s="658">
        <v>0</v>
      </c>
      <c r="AE1380" s="658">
        <v>0</v>
      </c>
      <c r="AF1380" s="658">
        <v>0</v>
      </c>
      <c r="AG1380" s="658">
        <v>0</v>
      </c>
      <c r="AH1380" s="658">
        <v>0.05</v>
      </c>
      <c r="AI1380" s="658">
        <v>0</v>
      </c>
      <c r="AJ1380" s="658">
        <v>0</v>
      </c>
      <c r="AK1380" s="658">
        <v>0</v>
      </c>
      <c r="AL1380" s="658">
        <v>0</v>
      </c>
      <c r="AM1380" s="658">
        <v>0</v>
      </c>
      <c r="AN1380" s="658">
        <v>0</v>
      </c>
      <c r="AO1380" s="658">
        <v>0</v>
      </c>
      <c r="AP1380" s="658">
        <v>0</v>
      </c>
      <c r="AQ1380" s="658">
        <v>0</v>
      </c>
      <c r="AR1380" s="658">
        <v>0</v>
      </c>
      <c r="AS1380" s="658">
        <v>0</v>
      </c>
      <c r="AT1380" s="658">
        <v>0</v>
      </c>
      <c r="AU1380" s="658">
        <v>0</v>
      </c>
      <c r="AV1380" s="658">
        <v>0</v>
      </c>
      <c r="AW1380" s="613">
        <f t="shared" si="15501"/>
        <v>1.35</v>
      </c>
      <c r="AX1380" s="645">
        <f t="shared" si="15479"/>
        <v>1.35</v>
      </c>
      <c r="AY1380" s="656" t="e">
        <f t="shared" si="15480"/>
        <v>#DIV/0!</v>
      </c>
      <c r="AZ1380" s="661"/>
    </row>
    <row r="1381" spans="1:52">
      <c r="A1381" s="590"/>
      <c r="B1381" s="646" t="s">
        <v>305</v>
      </c>
      <c r="C1381" s="646" t="s">
        <v>1525</v>
      </c>
      <c r="D1381" s="647" t="s">
        <v>1638</v>
      </c>
      <c r="E1381" s="648"/>
      <c r="F1381" s="648"/>
      <c r="G1381" s="649"/>
      <c r="H1381" s="650">
        <v>76038.777650218573</v>
      </c>
      <c r="I1381" s="650">
        <f t="shared" si="15377"/>
        <v>76038.777650218588</v>
      </c>
      <c r="J1381" s="649">
        <v>0</v>
      </c>
      <c r="K1381" s="649">
        <v>0</v>
      </c>
      <c r="L1381" s="649">
        <v>0</v>
      </c>
      <c r="M1381" s="649">
        <v>0</v>
      </c>
      <c r="N1381" s="649">
        <v>0</v>
      </c>
      <c r="O1381" s="649">
        <f t="shared" ref="O1381" si="15723">+O1382*H1381</f>
        <v>22811.633295065571</v>
      </c>
      <c r="P1381" s="649">
        <f t="shared" ref="P1381" si="15724">((P1382*$H1381)-((P1382*$H1381*$E1382)+(P1382*$H1381*$F1382)))</f>
        <v>0</v>
      </c>
      <c r="Q1381" s="649">
        <f t="shared" ref="Q1381" si="15725">((Q1382*$H1381)-((Q1382*$H1381*$E1382)+(Q1382*$H1381*$F1382)))</f>
        <v>0</v>
      </c>
      <c r="R1381" s="649">
        <f t="shared" ref="R1381" si="15726">((R1382*$H1381)-((R1382*$H1381*$E1382)+(R1382*$H1381*$F1382)))</f>
        <v>0</v>
      </c>
      <c r="S1381" s="649">
        <f t="shared" ref="S1381" si="15727">((S1382*$H1381)-((S1382*$H1381*$E1382)+(S1382*$H1381*$F1382)))</f>
        <v>0</v>
      </c>
      <c r="T1381" s="649">
        <f t="shared" ref="T1381" si="15728">((T1382*$H1381)-((T1382*$H1381*$E1382)+(T1382*$H1381*$F1382)))</f>
        <v>0</v>
      </c>
      <c r="U1381" s="649">
        <f t="shared" ref="U1381" si="15729">((U1382*$H1381)-((U1382*$H1381*$E1382)+(U1382*$H1381*$F1382)))</f>
        <v>0</v>
      </c>
      <c r="V1381" s="649">
        <f t="shared" ref="V1381" si="15730">((V1382*$H1381)-((V1382*$H1381*$E1382)+(V1382*$H1381*$F1382)))</f>
        <v>0</v>
      </c>
      <c r="W1381" s="649">
        <f t="shared" ref="W1381" si="15731">((W1382*$H1381)-((W1382*$H1381*$E1382)+(W1382*$H1381*$F1382)))</f>
        <v>0</v>
      </c>
      <c r="X1381" s="649">
        <f t="shared" ref="X1381" si="15732">((X1382*$H1381)-((X1382*$H1381*$E1382)+(X1382*$H1381*$F1382)))</f>
        <v>0</v>
      </c>
      <c r="Y1381" s="649">
        <f t="shared" ref="Y1381" si="15733">((Y1382*$H1381)-((Y1382*$H1381*$E1382)+(Y1382*$H1381*$F1382)))</f>
        <v>0</v>
      </c>
      <c r="Z1381" s="649">
        <f t="shared" ref="Z1381" si="15734">((Z1382*$H1381)-((Z1382*$H1381*$E1382)+(Z1382*$H1381*$F1382)))</f>
        <v>21252.838353236093</v>
      </c>
      <c r="AA1381" s="649">
        <f t="shared" ref="AA1381" si="15735">((AA1382*$H1381)-((AA1382*$H1381*$E1382)+(AA1382*$H1381*$F1382)))</f>
        <v>28172.367119405986</v>
      </c>
      <c r="AB1381" s="649">
        <f t="shared" ref="AB1381" si="15736">((AB1382*$H1381)-((AB1382*$H1381*$E1382)+(AB1382*$H1381*$F1382)))</f>
        <v>0</v>
      </c>
      <c r="AC1381" s="649">
        <f t="shared" ref="AC1381" si="15737">((AC1382*$H1381)-((AC1382*$H1381*$E1382)+(AC1382*$H1381*$F1382)))</f>
        <v>0</v>
      </c>
      <c r="AD1381" s="649">
        <f t="shared" ref="AD1381" si="15738">((AD1382*$H1381)-((AD1382*$H1381*$E1382)+(AD1382*$H1381*$F1382)))</f>
        <v>0</v>
      </c>
      <c r="AE1381" s="649">
        <f t="shared" ref="AE1381" si="15739">((AE1382*$H1381)-((AE1382*$H1381*$E1382)+(AE1382*$H1381*$F1382)))</f>
        <v>0</v>
      </c>
      <c r="AF1381" s="649">
        <f t="shared" ref="AF1381" si="15740">((AF1382*$H1381)-((AF1382*$H1381*$E1382)+(AF1382*$H1381*$F1382)))</f>
        <v>0</v>
      </c>
      <c r="AG1381" s="649">
        <f t="shared" ref="AG1381" si="15741">((AG1382*$H1381)-((AG1382*$H1381*$E1382)+(AG1382*$H1381*$F1382)))</f>
        <v>0</v>
      </c>
      <c r="AH1381" s="649">
        <f>+AH1382*H1381</f>
        <v>3801.938882510929</v>
      </c>
      <c r="AI1381" s="649">
        <f t="shared" ref="AI1381" si="15742">+AI1382*H1381</f>
        <v>0</v>
      </c>
      <c r="AJ1381" s="649">
        <v>0</v>
      </c>
      <c r="AK1381" s="649">
        <v>0</v>
      </c>
      <c r="AL1381" s="649">
        <v>0</v>
      </c>
      <c r="AM1381" s="649">
        <v>0</v>
      </c>
      <c r="AN1381" s="649">
        <v>0</v>
      </c>
      <c r="AO1381" s="649">
        <v>0</v>
      </c>
      <c r="AP1381" s="649">
        <v>0</v>
      </c>
      <c r="AQ1381" s="649">
        <v>0</v>
      </c>
      <c r="AR1381" s="649">
        <v>0</v>
      </c>
      <c r="AS1381" s="649">
        <v>0</v>
      </c>
      <c r="AT1381" s="649">
        <v>0</v>
      </c>
      <c r="AU1381" s="649">
        <v>0</v>
      </c>
      <c r="AV1381" s="649">
        <v>0</v>
      </c>
      <c r="AW1381" s="613">
        <f t="shared" si="15501"/>
        <v>76038.777650218588</v>
      </c>
      <c r="AX1381" s="645">
        <f t="shared" si="15479"/>
        <v>0</v>
      </c>
      <c r="AY1381" s="656">
        <f t="shared" si="15480"/>
        <v>0</v>
      </c>
      <c r="AZ1381" s="591"/>
    </row>
    <row r="1382" spans="1:52" s="314" customFormat="1">
      <c r="A1382" s="642"/>
      <c r="B1382" s="636"/>
      <c r="C1382" s="636"/>
      <c r="D1382" s="651"/>
      <c r="E1382" s="652">
        <v>0.3</v>
      </c>
      <c r="F1382" s="652">
        <v>0.05</v>
      </c>
      <c r="G1382" s="653"/>
      <c r="H1382" s="640"/>
      <c r="I1382" s="640">
        <f t="shared" si="15377"/>
        <v>1.35</v>
      </c>
      <c r="J1382" s="658">
        <v>0</v>
      </c>
      <c r="K1382" s="658">
        <v>0</v>
      </c>
      <c r="L1382" s="658">
        <v>0</v>
      </c>
      <c r="M1382" s="658">
        <v>0</v>
      </c>
      <c r="N1382" s="658">
        <v>0</v>
      </c>
      <c r="O1382" s="658">
        <v>0.3</v>
      </c>
      <c r="P1382" s="658">
        <v>0</v>
      </c>
      <c r="Q1382" s="658">
        <v>0</v>
      </c>
      <c r="R1382" s="658">
        <v>0</v>
      </c>
      <c r="S1382" s="658">
        <v>0</v>
      </c>
      <c r="T1382" s="658">
        <v>0</v>
      </c>
      <c r="U1382" s="658">
        <v>0</v>
      </c>
      <c r="V1382" s="658">
        <v>0</v>
      </c>
      <c r="W1382" s="658">
        <v>0</v>
      </c>
      <c r="X1382" s="658">
        <v>0</v>
      </c>
      <c r="Y1382" s="658">
        <v>0</v>
      </c>
      <c r="Z1382" s="658">
        <v>0.43</v>
      </c>
      <c r="AA1382" s="658">
        <v>0.57000000000000006</v>
      </c>
      <c r="AB1382" s="658">
        <v>0</v>
      </c>
      <c r="AC1382" s="658">
        <v>0</v>
      </c>
      <c r="AD1382" s="658">
        <v>0</v>
      </c>
      <c r="AE1382" s="658">
        <v>0</v>
      </c>
      <c r="AF1382" s="658">
        <v>0</v>
      </c>
      <c r="AG1382" s="658">
        <v>0</v>
      </c>
      <c r="AH1382" s="658">
        <v>0.05</v>
      </c>
      <c r="AI1382" s="658">
        <v>0</v>
      </c>
      <c r="AJ1382" s="658">
        <v>0</v>
      </c>
      <c r="AK1382" s="658">
        <v>0</v>
      </c>
      <c r="AL1382" s="658">
        <v>0</v>
      </c>
      <c r="AM1382" s="658">
        <v>0</v>
      </c>
      <c r="AN1382" s="658">
        <v>0</v>
      </c>
      <c r="AO1382" s="658">
        <v>0</v>
      </c>
      <c r="AP1382" s="658">
        <v>0</v>
      </c>
      <c r="AQ1382" s="658">
        <v>0</v>
      </c>
      <c r="AR1382" s="658">
        <v>0</v>
      </c>
      <c r="AS1382" s="658">
        <v>0</v>
      </c>
      <c r="AT1382" s="658">
        <v>0</v>
      </c>
      <c r="AU1382" s="658">
        <v>0</v>
      </c>
      <c r="AV1382" s="658">
        <v>0</v>
      </c>
      <c r="AW1382" s="613">
        <f t="shared" si="15501"/>
        <v>1.35</v>
      </c>
      <c r="AX1382" s="645">
        <f t="shared" si="15479"/>
        <v>1.35</v>
      </c>
      <c r="AY1382" s="656" t="e">
        <f t="shared" si="15480"/>
        <v>#DIV/0!</v>
      </c>
      <c r="AZ1382" s="661"/>
    </row>
    <row r="1383" spans="1:52">
      <c r="A1383" s="590"/>
      <c r="B1383" s="646" t="s">
        <v>305</v>
      </c>
      <c r="C1383" s="646" t="s">
        <v>1526</v>
      </c>
      <c r="D1383" s="647" t="s">
        <v>1639</v>
      </c>
      <c r="E1383" s="648"/>
      <c r="F1383" s="648"/>
      <c r="G1383" s="649"/>
      <c r="H1383" s="650">
        <v>51732.813348707263</v>
      </c>
      <c r="I1383" s="650">
        <f t="shared" si="15377"/>
        <v>51732.813348707263</v>
      </c>
      <c r="J1383" s="649">
        <v>0</v>
      </c>
      <c r="K1383" s="649">
        <v>0</v>
      </c>
      <c r="L1383" s="649">
        <v>0</v>
      </c>
      <c r="M1383" s="649">
        <v>0</v>
      </c>
      <c r="N1383" s="649">
        <v>0</v>
      </c>
      <c r="O1383" s="649">
        <f t="shared" ref="O1383" si="15743">+O1384*H1383</f>
        <v>15519.844004612178</v>
      </c>
      <c r="P1383" s="649">
        <f t="shared" ref="P1383" si="15744">((P1384*$H1383)-((P1384*$H1383*$E1384)+(P1384*$H1383*$F1384)))</f>
        <v>0</v>
      </c>
      <c r="Q1383" s="649">
        <f t="shared" ref="Q1383" si="15745">((Q1384*$H1383)-((Q1384*$H1383*$E1384)+(Q1384*$H1383*$F1384)))</f>
        <v>0</v>
      </c>
      <c r="R1383" s="649">
        <f t="shared" ref="R1383" si="15746">((R1384*$H1383)-((R1384*$H1383*$E1384)+(R1384*$H1383*$F1384)))</f>
        <v>0</v>
      </c>
      <c r="S1383" s="649">
        <f t="shared" ref="S1383" si="15747">((S1384*$H1383)-((S1384*$H1383*$E1384)+(S1384*$H1383*$F1384)))</f>
        <v>0</v>
      </c>
      <c r="T1383" s="649">
        <f t="shared" ref="T1383" si="15748">((T1384*$H1383)-((T1384*$H1383*$E1384)+(T1384*$H1383*$F1384)))</f>
        <v>0</v>
      </c>
      <c r="U1383" s="649">
        <f t="shared" ref="U1383" si="15749">((U1384*$H1383)-((U1384*$H1383*$E1384)+(U1384*$H1383*$F1384)))</f>
        <v>0</v>
      </c>
      <c r="V1383" s="649">
        <f t="shared" ref="V1383" si="15750">((V1384*$H1383)-((V1384*$H1383*$E1384)+(V1384*$H1383*$F1384)))</f>
        <v>0</v>
      </c>
      <c r="W1383" s="649">
        <f t="shared" ref="W1383" si="15751">((W1384*$H1383)-((W1384*$H1383*$E1384)+(W1384*$H1383*$F1384)))</f>
        <v>0</v>
      </c>
      <c r="X1383" s="649">
        <f t="shared" ref="X1383" si="15752">((X1384*$H1383)-((X1384*$H1383*$E1384)+(X1384*$H1383*$F1384)))</f>
        <v>0</v>
      </c>
      <c r="Y1383" s="649">
        <f t="shared" ref="Y1383" si="15753">((Y1384*$H1383)-((Y1384*$H1383*$E1384)+(Y1384*$H1383*$F1384)))</f>
        <v>0</v>
      </c>
      <c r="Z1383" s="649">
        <f t="shared" ref="Z1383" si="15754">((Z1384*$H1383)-((Z1384*$H1383*$E1384)+(Z1384*$H1383*$F1384)))</f>
        <v>3026.3695808993743</v>
      </c>
      <c r="AA1383" s="649">
        <f t="shared" ref="AA1383" si="15755">((AA1384*$H1383)-((AA1384*$H1383*$E1384)+(AA1384*$H1383*$F1384)))</f>
        <v>22193.376926595418</v>
      </c>
      <c r="AB1383" s="649">
        <f t="shared" ref="AB1383" si="15756">((AB1384*$H1383)-((AB1384*$H1383*$E1384)+(AB1384*$H1383*$F1384)))</f>
        <v>8406.5821691649307</v>
      </c>
      <c r="AC1383" s="649">
        <f t="shared" ref="AC1383" si="15757">((AC1384*$H1383)-((AC1384*$H1383*$E1384)+(AC1384*$H1383*$F1384)))</f>
        <v>0</v>
      </c>
      <c r="AD1383" s="649">
        <f t="shared" ref="AD1383" si="15758">((AD1384*$H1383)-((AD1384*$H1383*$E1384)+(AD1384*$H1383*$F1384)))</f>
        <v>0</v>
      </c>
      <c r="AE1383" s="649">
        <f t="shared" ref="AE1383" si="15759">((AE1384*$H1383)-((AE1384*$H1383*$E1384)+(AE1384*$H1383*$F1384)))</f>
        <v>0</v>
      </c>
      <c r="AF1383" s="649">
        <f t="shared" ref="AF1383" si="15760">((AF1384*$H1383)-((AF1384*$H1383*$E1384)+(AF1384*$H1383*$F1384)))</f>
        <v>0</v>
      </c>
      <c r="AG1383" s="649">
        <f t="shared" ref="AG1383" si="15761">((AG1384*$H1383)-((AG1384*$H1383*$E1384)+(AG1384*$H1383*$F1384)))</f>
        <v>0</v>
      </c>
      <c r="AH1383" s="649">
        <f>+AH1384*H1383</f>
        <v>2586.6406674353634</v>
      </c>
      <c r="AI1383" s="649">
        <f t="shared" ref="AI1383" si="15762">+AI1384*H1383</f>
        <v>0</v>
      </c>
      <c r="AJ1383" s="649">
        <v>0</v>
      </c>
      <c r="AK1383" s="649">
        <v>0</v>
      </c>
      <c r="AL1383" s="649">
        <v>0</v>
      </c>
      <c r="AM1383" s="649">
        <v>0</v>
      </c>
      <c r="AN1383" s="649">
        <v>0</v>
      </c>
      <c r="AO1383" s="649">
        <v>0</v>
      </c>
      <c r="AP1383" s="649">
        <v>0</v>
      </c>
      <c r="AQ1383" s="649">
        <v>0</v>
      </c>
      <c r="AR1383" s="649">
        <v>0</v>
      </c>
      <c r="AS1383" s="649">
        <v>0</v>
      </c>
      <c r="AT1383" s="649">
        <v>0</v>
      </c>
      <c r="AU1383" s="649">
        <v>0</v>
      </c>
      <c r="AV1383" s="649">
        <v>0</v>
      </c>
      <c r="AW1383" s="613">
        <f t="shared" si="15501"/>
        <v>51732.813348707263</v>
      </c>
      <c r="AX1383" s="645">
        <f t="shared" si="15479"/>
        <v>0</v>
      </c>
      <c r="AY1383" s="656">
        <f t="shared" si="15480"/>
        <v>0</v>
      </c>
      <c r="AZ1383" s="591"/>
    </row>
    <row r="1384" spans="1:52" s="314" customFormat="1">
      <c r="A1384" s="642"/>
      <c r="B1384" s="636"/>
      <c r="C1384" s="636"/>
      <c r="D1384" s="651"/>
      <c r="E1384" s="652">
        <v>0.3</v>
      </c>
      <c r="F1384" s="652">
        <v>0.05</v>
      </c>
      <c r="G1384" s="653"/>
      <c r="H1384" s="659"/>
      <c r="I1384" s="640">
        <f t="shared" si="15377"/>
        <v>1.35</v>
      </c>
      <c r="J1384" s="658">
        <v>0</v>
      </c>
      <c r="K1384" s="658">
        <v>0</v>
      </c>
      <c r="L1384" s="658">
        <v>0</v>
      </c>
      <c r="M1384" s="658">
        <v>0</v>
      </c>
      <c r="N1384" s="658">
        <v>0</v>
      </c>
      <c r="O1384" s="658">
        <v>0.3</v>
      </c>
      <c r="P1384" s="658">
        <v>0</v>
      </c>
      <c r="Q1384" s="658">
        <v>0</v>
      </c>
      <c r="R1384" s="658">
        <v>0</v>
      </c>
      <c r="S1384" s="658">
        <v>0</v>
      </c>
      <c r="T1384" s="658">
        <v>0</v>
      </c>
      <c r="U1384" s="658">
        <v>0</v>
      </c>
      <c r="V1384" s="658">
        <v>0</v>
      </c>
      <c r="W1384" s="658">
        <v>0</v>
      </c>
      <c r="X1384" s="658">
        <v>0</v>
      </c>
      <c r="Y1384" s="658">
        <v>0</v>
      </c>
      <c r="Z1384" s="658">
        <v>0.09</v>
      </c>
      <c r="AA1384" s="658">
        <v>0.66</v>
      </c>
      <c r="AB1384" s="658">
        <v>0.25</v>
      </c>
      <c r="AC1384" s="658">
        <v>0</v>
      </c>
      <c r="AD1384" s="658">
        <v>0</v>
      </c>
      <c r="AE1384" s="658">
        <v>0</v>
      </c>
      <c r="AF1384" s="658">
        <v>0</v>
      </c>
      <c r="AG1384" s="658">
        <v>0</v>
      </c>
      <c r="AH1384" s="658">
        <v>0.05</v>
      </c>
      <c r="AI1384" s="658">
        <v>0</v>
      </c>
      <c r="AJ1384" s="658">
        <v>0</v>
      </c>
      <c r="AK1384" s="658">
        <v>0</v>
      </c>
      <c r="AL1384" s="658">
        <v>0</v>
      </c>
      <c r="AM1384" s="658">
        <v>0</v>
      </c>
      <c r="AN1384" s="658">
        <v>0</v>
      </c>
      <c r="AO1384" s="658">
        <v>0</v>
      </c>
      <c r="AP1384" s="658">
        <v>0</v>
      </c>
      <c r="AQ1384" s="658">
        <v>0</v>
      </c>
      <c r="AR1384" s="658">
        <v>0</v>
      </c>
      <c r="AS1384" s="658">
        <v>0</v>
      </c>
      <c r="AT1384" s="658">
        <v>0</v>
      </c>
      <c r="AU1384" s="658">
        <v>0</v>
      </c>
      <c r="AV1384" s="658">
        <v>0</v>
      </c>
      <c r="AW1384" s="613">
        <f t="shared" si="15501"/>
        <v>1.35</v>
      </c>
      <c r="AX1384" s="645">
        <f t="shared" si="15479"/>
        <v>1.35</v>
      </c>
      <c r="AY1384" s="656" t="e">
        <f t="shared" si="15480"/>
        <v>#DIV/0!</v>
      </c>
      <c r="AZ1384" s="661"/>
    </row>
    <row r="1385" spans="1:52">
      <c r="A1385" s="590"/>
      <c r="B1385" s="646" t="s">
        <v>305</v>
      </c>
      <c r="C1385" s="646" t="s">
        <v>1527</v>
      </c>
      <c r="D1385" s="647" t="s">
        <v>1640</v>
      </c>
      <c r="E1385" s="648"/>
      <c r="F1385" s="648"/>
      <c r="G1385" s="649"/>
      <c r="H1385" s="650">
        <v>51732.813348707263</v>
      </c>
      <c r="I1385" s="650">
        <f t="shared" si="15377"/>
        <v>51732.813348707263</v>
      </c>
      <c r="J1385" s="649">
        <v>0</v>
      </c>
      <c r="K1385" s="649">
        <v>0</v>
      </c>
      <c r="L1385" s="649">
        <v>0</v>
      </c>
      <c r="M1385" s="649">
        <v>0</v>
      </c>
      <c r="N1385" s="649">
        <v>0</v>
      </c>
      <c r="O1385" s="649">
        <f t="shared" ref="O1385" si="15763">+O1386*H1385</f>
        <v>15519.844004612178</v>
      </c>
      <c r="P1385" s="649">
        <f t="shared" ref="P1385" si="15764">((P1386*$H1385)-((P1386*$H1385*$E1386)+(P1386*$H1385*$F1386)))</f>
        <v>0</v>
      </c>
      <c r="Q1385" s="649">
        <f t="shared" ref="Q1385" si="15765">((Q1386*$H1385)-((Q1386*$H1385*$E1386)+(Q1386*$H1385*$F1386)))</f>
        <v>0</v>
      </c>
      <c r="R1385" s="649">
        <f t="shared" ref="R1385" si="15766">((R1386*$H1385)-((R1386*$H1385*$E1386)+(R1386*$H1385*$F1386)))</f>
        <v>0</v>
      </c>
      <c r="S1385" s="649">
        <f t="shared" ref="S1385" si="15767">((S1386*$H1385)-((S1386*$H1385*$E1386)+(S1386*$H1385*$F1386)))</f>
        <v>0</v>
      </c>
      <c r="T1385" s="649">
        <f t="shared" ref="T1385" si="15768">((T1386*$H1385)-((T1386*$H1385*$E1386)+(T1386*$H1385*$F1386)))</f>
        <v>0</v>
      </c>
      <c r="U1385" s="649">
        <f t="shared" ref="U1385" si="15769">((U1386*$H1385)-((U1386*$H1385*$E1386)+(U1386*$H1385*$F1386)))</f>
        <v>0</v>
      </c>
      <c r="V1385" s="649">
        <f t="shared" ref="V1385" si="15770">((V1386*$H1385)-((V1386*$H1385*$E1386)+(V1386*$H1385*$F1386)))</f>
        <v>0</v>
      </c>
      <c r="W1385" s="649">
        <f t="shared" ref="W1385" si="15771">((W1386*$H1385)-((W1386*$H1385*$E1386)+(W1386*$H1385*$F1386)))</f>
        <v>0</v>
      </c>
      <c r="X1385" s="649">
        <f t="shared" ref="X1385" si="15772">((X1386*$H1385)-((X1386*$H1385*$E1386)+(X1386*$H1385*$F1386)))</f>
        <v>0</v>
      </c>
      <c r="Y1385" s="649">
        <f t="shared" ref="Y1385" si="15773">((Y1386*$H1385)-((Y1386*$H1385*$E1386)+(Y1386*$H1385*$F1386)))</f>
        <v>0</v>
      </c>
      <c r="Z1385" s="649">
        <f t="shared" ref="Z1385" si="15774">((Z1386*$H1385)-((Z1386*$H1385*$E1386)+(Z1386*$H1385*$F1386)))</f>
        <v>0</v>
      </c>
      <c r="AA1385" s="649">
        <f t="shared" ref="AA1385" si="15775">((AA1386*$H1385)-((AA1386*$H1385*$E1386)+(AA1386*$H1385*$F1386)))</f>
        <v>13786.794757430485</v>
      </c>
      <c r="AB1385" s="649">
        <f t="shared" ref="AB1385" si="15776">((AB1386*$H1385)-((AB1386*$H1385*$E1386)+(AB1386*$H1385*$F1386)))</f>
        <v>19839.533919229238</v>
      </c>
      <c r="AC1385" s="649">
        <f t="shared" ref="AC1385" si="15777">((AC1386*$H1385)-((AC1386*$H1385*$E1386)+(AC1386*$H1385*$F1386)))</f>
        <v>0</v>
      </c>
      <c r="AD1385" s="649">
        <f t="shared" ref="AD1385" si="15778">((AD1386*$H1385)-((AD1386*$H1385*$E1386)+(AD1386*$H1385*$F1386)))</f>
        <v>0</v>
      </c>
      <c r="AE1385" s="649">
        <f t="shared" ref="AE1385" si="15779">((AE1386*$H1385)-((AE1386*$H1385*$E1386)+(AE1386*$H1385*$F1386)))</f>
        <v>0</v>
      </c>
      <c r="AF1385" s="649">
        <f t="shared" ref="AF1385" si="15780">((AF1386*$H1385)-((AF1386*$H1385*$E1386)+(AF1386*$H1385*$F1386)))</f>
        <v>0</v>
      </c>
      <c r="AG1385" s="649">
        <f t="shared" ref="AG1385" si="15781">((AG1386*$H1385)-((AG1386*$H1385*$E1386)+(AG1386*$H1385*$F1386)))</f>
        <v>0</v>
      </c>
      <c r="AH1385" s="649">
        <f>+AH1386*H1385</f>
        <v>2586.6406674353634</v>
      </c>
      <c r="AI1385" s="649">
        <f t="shared" ref="AI1385" si="15782">+AI1386*H1385</f>
        <v>0</v>
      </c>
      <c r="AJ1385" s="649">
        <v>0</v>
      </c>
      <c r="AK1385" s="649">
        <v>0</v>
      </c>
      <c r="AL1385" s="649">
        <v>0</v>
      </c>
      <c r="AM1385" s="649">
        <v>0</v>
      </c>
      <c r="AN1385" s="649">
        <v>0</v>
      </c>
      <c r="AO1385" s="649">
        <v>0</v>
      </c>
      <c r="AP1385" s="649">
        <v>0</v>
      </c>
      <c r="AQ1385" s="649">
        <v>0</v>
      </c>
      <c r="AR1385" s="649">
        <v>0</v>
      </c>
      <c r="AS1385" s="649">
        <v>0</v>
      </c>
      <c r="AT1385" s="649">
        <v>0</v>
      </c>
      <c r="AU1385" s="649">
        <v>0</v>
      </c>
      <c r="AV1385" s="649">
        <v>0</v>
      </c>
      <c r="AW1385" s="613">
        <f t="shared" si="15501"/>
        <v>51732.813348707263</v>
      </c>
      <c r="AX1385" s="645">
        <f t="shared" si="15479"/>
        <v>0</v>
      </c>
      <c r="AY1385" s="656">
        <f t="shared" si="15480"/>
        <v>0</v>
      </c>
      <c r="AZ1385" s="591"/>
    </row>
    <row r="1386" spans="1:52" s="314" customFormat="1">
      <c r="A1386" s="642"/>
      <c r="B1386" s="636"/>
      <c r="C1386" s="636"/>
      <c r="D1386" s="651"/>
      <c r="E1386" s="652">
        <v>0.3</v>
      </c>
      <c r="F1386" s="652">
        <v>0.05</v>
      </c>
      <c r="G1386" s="653"/>
      <c r="H1386" s="640"/>
      <c r="I1386" s="640">
        <f t="shared" si="15377"/>
        <v>1.35</v>
      </c>
      <c r="J1386" s="658">
        <v>0</v>
      </c>
      <c r="K1386" s="658">
        <v>0</v>
      </c>
      <c r="L1386" s="658">
        <v>0</v>
      </c>
      <c r="M1386" s="658">
        <v>0</v>
      </c>
      <c r="N1386" s="658">
        <v>0</v>
      </c>
      <c r="O1386" s="658">
        <v>0.3</v>
      </c>
      <c r="P1386" s="658">
        <v>0</v>
      </c>
      <c r="Q1386" s="658">
        <v>0</v>
      </c>
      <c r="R1386" s="658">
        <v>0</v>
      </c>
      <c r="S1386" s="658">
        <v>0</v>
      </c>
      <c r="T1386" s="658">
        <v>0</v>
      </c>
      <c r="U1386" s="658">
        <v>0</v>
      </c>
      <c r="V1386" s="658">
        <v>0</v>
      </c>
      <c r="W1386" s="658">
        <v>0</v>
      </c>
      <c r="X1386" s="658">
        <v>0</v>
      </c>
      <c r="Y1386" s="658">
        <v>0</v>
      </c>
      <c r="Z1386" s="658">
        <v>0</v>
      </c>
      <c r="AA1386" s="658">
        <v>0.41</v>
      </c>
      <c r="AB1386" s="658">
        <v>0.59000000000000008</v>
      </c>
      <c r="AC1386" s="658">
        <v>0</v>
      </c>
      <c r="AD1386" s="658">
        <v>0</v>
      </c>
      <c r="AE1386" s="658">
        <v>0</v>
      </c>
      <c r="AF1386" s="658">
        <v>0</v>
      </c>
      <c r="AG1386" s="658">
        <v>0</v>
      </c>
      <c r="AH1386" s="658">
        <v>0.05</v>
      </c>
      <c r="AI1386" s="658">
        <v>0</v>
      </c>
      <c r="AJ1386" s="658">
        <v>0</v>
      </c>
      <c r="AK1386" s="658">
        <v>0</v>
      </c>
      <c r="AL1386" s="658">
        <v>0</v>
      </c>
      <c r="AM1386" s="658">
        <v>0</v>
      </c>
      <c r="AN1386" s="658">
        <v>0</v>
      </c>
      <c r="AO1386" s="658">
        <v>0</v>
      </c>
      <c r="AP1386" s="658">
        <v>0</v>
      </c>
      <c r="AQ1386" s="658">
        <v>0</v>
      </c>
      <c r="AR1386" s="658">
        <v>0</v>
      </c>
      <c r="AS1386" s="658">
        <v>0</v>
      </c>
      <c r="AT1386" s="658">
        <v>0</v>
      </c>
      <c r="AU1386" s="658">
        <v>0</v>
      </c>
      <c r="AV1386" s="658">
        <v>0</v>
      </c>
      <c r="AW1386" s="613">
        <f t="shared" si="15501"/>
        <v>1.35</v>
      </c>
      <c r="AX1386" s="645">
        <f t="shared" si="15479"/>
        <v>1.35</v>
      </c>
      <c r="AY1386" s="656" t="e">
        <f t="shared" si="15480"/>
        <v>#DIV/0!</v>
      </c>
      <c r="AZ1386" s="661"/>
    </row>
    <row r="1387" spans="1:52">
      <c r="A1387" s="590"/>
      <c r="B1387" s="646" t="s">
        <v>305</v>
      </c>
      <c r="C1387" s="646" t="s">
        <v>1528</v>
      </c>
      <c r="D1387" s="647" t="s">
        <v>1641</v>
      </c>
      <c r="E1387" s="648"/>
      <c r="F1387" s="648"/>
      <c r="G1387" s="649"/>
      <c r="H1387" s="650">
        <v>51732.813348707263</v>
      </c>
      <c r="I1387" s="650">
        <f t="shared" si="15377"/>
        <v>51732.813348707263</v>
      </c>
      <c r="J1387" s="649">
        <v>0</v>
      </c>
      <c r="K1387" s="649">
        <v>0</v>
      </c>
      <c r="L1387" s="649">
        <v>0</v>
      </c>
      <c r="M1387" s="649">
        <v>0</v>
      </c>
      <c r="N1387" s="649">
        <v>0</v>
      </c>
      <c r="O1387" s="649">
        <f t="shared" ref="O1387" si="15783">+O1388*H1387</f>
        <v>15519.844004612178</v>
      </c>
      <c r="P1387" s="649">
        <f t="shared" ref="P1387" si="15784">((P1388*$H1387)-((P1388*$H1387*$E1388)+(P1388*$H1387*$F1388)))</f>
        <v>0</v>
      </c>
      <c r="Q1387" s="649">
        <f t="shared" ref="Q1387" si="15785">((Q1388*$H1387)-((Q1388*$H1387*$E1388)+(Q1388*$H1387*$F1388)))</f>
        <v>0</v>
      </c>
      <c r="R1387" s="649">
        <f t="shared" ref="R1387" si="15786">((R1388*$H1387)-((R1388*$H1387*$E1388)+(R1388*$H1387*$F1388)))</f>
        <v>0</v>
      </c>
      <c r="S1387" s="649">
        <f t="shared" ref="S1387" si="15787">((S1388*$H1387)-((S1388*$H1387*$E1388)+(S1388*$H1387*$F1388)))</f>
        <v>0</v>
      </c>
      <c r="T1387" s="649">
        <f t="shared" ref="T1387" si="15788">((T1388*$H1387)-((T1388*$H1387*$E1388)+(T1388*$H1387*$F1388)))</f>
        <v>0</v>
      </c>
      <c r="U1387" s="649">
        <f t="shared" ref="U1387" si="15789">((U1388*$H1387)-((U1388*$H1387*$E1388)+(U1388*$H1387*$F1388)))</f>
        <v>0</v>
      </c>
      <c r="V1387" s="649">
        <f t="shared" ref="V1387" si="15790">((V1388*$H1387)-((V1388*$H1387*$E1388)+(V1388*$H1387*$F1388)))</f>
        <v>0</v>
      </c>
      <c r="W1387" s="649">
        <f t="shared" ref="W1387" si="15791">((W1388*$H1387)-((W1388*$H1387*$E1388)+(W1388*$H1387*$F1388)))</f>
        <v>0</v>
      </c>
      <c r="X1387" s="649">
        <f t="shared" ref="X1387" si="15792">((X1388*$H1387)-((X1388*$H1387*$E1388)+(X1388*$H1387*$F1388)))</f>
        <v>0</v>
      </c>
      <c r="Y1387" s="649">
        <f t="shared" ref="Y1387" si="15793">((Y1388*$H1387)-((Y1388*$H1387*$E1388)+(Y1388*$H1387*$F1388)))</f>
        <v>0</v>
      </c>
      <c r="Z1387" s="649">
        <f t="shared" ref="Z1387" si="15794">((Z1388*$H1387)-((Z1388*$H1387*$E1388)+(Z1388*$H1387*$F1388)))</f>
        <v>0</v>
      </c>
      <c r="AA1387" s="649">
        <f t="shared" ref="AA1387" si="15795">((AA1388*$H1387)-((AA1388*$H1387*$E1388)+(AA1388*$H1387*$F1388)))</f>
        <v>0</v>
      </c>
      <c r="AB1387" s="649">
        <f t="shared" ref="AB1387" si="15796">((AB1388*$H1387)-((AB1388*$H1387*$E1388)+(AB1388*$H1387*$F1388)))</f>
        <v>20848.323779529026</v>
      </c>
      <c r="AC1387" s="649">
        <f t="shared" ref="AC1387" si="15797">((AC1388*$H1387)-((AC1388*$H1387*$E1388)+(AC1388*$H1387*$F1388)))</f>
        <v>12778.004897130693</v>
      </c>
      <c r="AD1387" s="649">
        <f t="shared" ref="AD1387" si="15798">((AD1388*$H1387)-((AD1388*$H1387*$E1388)+(AD1388*$H1387*$F1388)))</f>
        <v>0</v>
      </c>
      <c r="AE1387" s="649">
        <f t="shared" ref="AE1387" si="15799">((AE1388*$H1387)-((AE1388*$H1387*$E1388)+(AE1388*$H1387*$F1388)))</f>
        <v>0</v>
      </c>
      <c r="AF1387" s="649">
        <f t="shared" ref="AF1387" si="15800">((AF1388*$H1387)-((AF1388*$H1387*$E1388)+(AF1388*$H1387*$F1388)))</f>
        <v>0</v>
      </c>
      <c r="AG1387" s="649">
        <f t="shared" ref="AG1387" si="15801">((AG1388*$H1387)-((AG1388*$H1387*$E1388)+(AG1388*$H1387*$F1388)))</f>
        <v>0</v>
      </c>
      <c r="AH1387" s="649">
        <f>+AH1388*H1387</f>
        <v>2586.6406674353634</v>
      </c>
      <c r="AI1387" s="649">
        <f t="shared" ref="AI1387" si="15802">+AI1388*H1387</f>
        <v>0</v>
      </c>
      <c r="AJ1387" s="649">
        <v>0</v>
      </c>
      <c r="AK1387" s="649">
        <v>0</v>
      </c>
      <c r="AL1387" s="649">
        <v>0</v>
      </c>
      <c r="AM1387" s="649">
        <v>0</v>
      </c>
      <c r="AN1387" s="649">
        <v>0</v>
      </c>
      <c r="AO1387" s="649">
        <v>0</v>
      </c>
      <c r="AP1387" s="649">
        <v>0</v>
      </c>
      <c r="AQ1387" s="649">
        <v>0</v>
      </c>
      <c r="AR1387" s="649">
        <v>0</v>
      </c>
      <c r="AS1387" s="649">
        <v>0</v>
      </c>
      <c r="AT1387" s="649">
        <v>0</v>
      </c>
      <c r="AU1387" s="649">
        <v>0</v>
      </c>
      <c r="AV1387" s="649">
        <v>0</v>
      </c>
      <c r="AW1387" s="613">
        <f t="shared" si="15501"/>
        <v>51732.813348707263</v>
      </c>
      <c r="AX1387" s="645">
        <f t="shared" si="15479"/>
        <v>0</v>
      </c>
      <c r="AY1387" s="656">
        <f t="shared" si="15480"/>
        <v>0</v>
      </c>
      <c r="AZ1387" s="591"/>
    </row>
    <row r="1388" spans="1:52" s="314" customFormat="1">
      <c r="A1388" s="642"/>
      <c r="B1388" s="636"/>
      <c r="C1388" s="636"/>
      <c r="D1388" s="651"/>
      <c r="E1388" s="652">
        <v>0.3</v>
      </c>
      <c r="F1388" s="652">
        <v>0.05</v>
      </c>
      <c r="G1388" s="653"/>
      <c r="H1388" s="640"/>
      <c r="I1388" s="640">
        <f t="shared" si="15377"/>
        <v>1.3499999999999999</v>
      </c>
      <c r="J1388" s="658">
        <v>0</v>
      </c>
      <c r="K1388" s="658">
        <v>0</v>
      </c>
      <c r="L1388" s="658">
        <v>0</v>
      </c>
      <c r="M1388" s="658">
        <v>0</v>
      </c>
      <c r="N1388" s="658">
        <v>0</v>
      </c>
      <c r="O1388" s="658">
        <v>0.3</v>
      </c>
      <c r="P1388" s="658">
        <v>0</v>
      </c>
      <c r="Q1388" s="658">
        <v>0</v>
      </c>
      <c r="R1388" s="658">
        <v>0</v>
      </c>
      <c r="S1388" s="658">
        <v>0</v>
      </c>
      <c r="T1388" s="658">
        <v>0</v>
      </c>
      <c r="U1388" s="658">
        <v>0</v>
      </c>
      <c r="V1388" s="658">
        <v>0</v>
      </c>
      <c r="W1388" s="658">
        <v>0</v>
      </c>
      <c r="X1388" s="658">
        <v>0</v>
      </c>
      <c r="Y1388" s="658">
        <v>0</v>
      </c>
      <c r="Z1388" s="658">
        <v>0</v>
      </c>
      <c r="AA1388" s="658">
        <v>0</v>
      </c>
      <c r="AB1388" s="658">
        <v>0.62</v>
      </c>
      <c r="AC1388" s="658">
        <v>0.38</v>
      </c>
      <c r="AD1388" s="658">
        <v>0</v>
      </c>
      <c r="AE1388" s="658">
        <v>0</v>
      </c>
      <c r="AF1388" s="658">
        <v>0</v>
      </c>
      <c r="AG1388" s="658">
        <v>0</v>
      </c>
      <c r="AH1388" s="658">
        <v>0.05</v>
      </c>
      <c r="AI1388" s="658">
        <v>0</v>
      </c>
      <c r="AJ1388" s="658">
        <v>0</v>
      </c>
      <c r="AK1388" s="658">
        <v>0</v>
      </c>
      <c r="AL1388" s="658">
        <v>0</v>
      </c>
      <c r="AM1388" s="658">
        <v>0</v>
      </c>
      <c r="AN1388" s="658">
        <v>0</v>
      </c>
      <c r="AO1388" s="658">
        <v>0</v>
      </c>
      <c r="AP1388" s="658">
        <v>0</v>
      </c>
      <c r="AQ1388" s="658">
        <v>0</v>
      </c>
      <c r="AR1388" s="658">
        <v>0</v>
      </c>
      <c r="AS1388" s="658">
        <v>0</v>
      </c>
      <c r="AT1388" s="658">
        <v>0</v>
      </c>
      <c r="AU1388" s="658">
        <v>0</v>
      </c>
      <c r="AV1388" s="658">
        <v>0</v>
      </c>
      <c r="AW1388" s="613">
        <f t="shared" si="15501"/>
        <v>1.3499999999999999</v>
      </c>
      <c r="AX1388" s="645">
        <f t="shared" si="15479"/>
        <v>1.3499999999999999</v>
      </c>
      <c r="AY1388" s="656" t="e">
        <f t="shared" si="15480"/>
        <v>#DIV/0!</v>
      </c>
      <c r="AZ1388" s="661"/>
    </row>
    <row r="1389" spans="1:52">
      <c r="A1389" s="590"/>
      <c r="B1389" s="646" t="s">
        <v>305</v>
      </c>
      <c r="C1389" s="646" t="s">
        <v>1529</v>
      </c>
      <c r="D1389" s="647" t="s">
        <v>1642</v>
      </c>
      <c r="E1389" s="648"/>
      <c r="F1389" s="648"/>
      <c r="G1389" s="649"/>
      <c r="H1389" s="650">
        <v>51732.813348707263</v>
      </c>
      <c r="I1389" s="650">
        <f t="shared" si="15377"/>
        <v>51732.813348707263</v>
      </c>
      <c r="J1389" s="649">
        <v>0</v>
      </c>
      <c r="K1389" s="649">
        <v>0</v>
      </c>
      <c r="L1389" s="649">
        <v>0</v>
      </c>
      <c r="M1389" s="649">
        <v>0</v>
      </c>
      <c r="N1389" s="649">
        <v>0</v>
      </c>
      <c r="O1389" s="649">
        <f t="shared" ref="O1389" si="15803">+O1390*H1389</f>
        <v>15519.844004612178</v>
      </c>
      <c r="P1389" s="649">
        <f t="shared" ref="P1389" si="15804">((P1390*$H1389)-((P1390*$H1389*$E1390)+(P1390*$H1389*$F1390)))</f>
        <v>0</v>
      </c>
      <c r="Q1389" s="649">
        <f t="shared" ref="Q1389" si="15805">((Q1390*$H1389)-((Q1390*$H1389*$E1390)+(Q1390*$H1389*$F1390)))</f>
        <v>0</v>
      </c>
      <c r="R1389" s="649">
        <f t="shared" ref="R1389" si="15806">((R1390*$H1389)-((R1390*$H1389*$E1390)+(R1390*$H1389*$F1390)))</f>
        <v>0</v>
      </c>
      <c r="S1389" s="649">
        <f t="shared" ref="S1389" si="15807">((S1390*$H1389)-((S1390*$H1389*$E1390)+(S1390*$H1389*$F1390)))</f>
        <v>0</v>
      </c>
      <c r="T1389" s="649">
        <f t="shared" ref="T1389" si="15808">((T1390*$H1389)-((T1390*$H1389*$E1390)+(T1390*$H1389*$F1390)))</f>
        <v>0</v>
      </c>
      <c r="U1389" s="649">
        <f t="shared" ref="U1389" si="15809">((U1390*$H1389)-((U1390*$H1389*$E1390)+(U1390*$H1389*$F1390)))</f>
        <v>0</v>
      </c>
      <c r="V1389" s="649">
        <f t="shared" ref="V1389" si="15810">((V1390*$H1389)-((V1390*$H1389*$E1390)+(V1390*$H1389*$F1390)))</f>
        <v>0</v>
      </c>
      <c r="W1389" s="649">
        <f t="shared" ref="W1389" si="15811">((W1390*$H1389)-((W1390*$H1389*$E1390)+(W1390*$H1389*$F1390)))</f>
        <v>0</v>
      </c>
      <c r="X1389" s="649">
        <f t="shared" ref="X1389" si="15812">((X1390*$H1389)-((X1390*$H1389*$E1390)+(X1390*$H1389*$F1390)))</f>
        <v>0</v>
      </c>
      <c r="Y1389" s="649">
        <f t="shared" ref="Y1389" si="15813">((Y1390*$H1389)-((Y1390*$H1389*$E1390)+(Y1390*$H1389*$F1390)))</f>
        <v>0</v>
      </c>
      <c r="Z1389" s="649">
        <f t="shared" ref="Z1389" si="15814">((Z1390*$H1389)-((Z1390*$H1389*$E1390)+(Z1390*$H1389*$F1390)))</f>
        <v>0</v>
      </c>
      <c r="AA1389" s="649">
        <f t="shared" ref="AA1389" si="15815">((AA1390*$H1389)-((AA1390*$H1389*$E1390)+(AA1390*$H1389*$F1390)))</f>
        <v>0</v>
      </c>
      <c r="AB1389" s="649">
        <f t="shared" ref="AB1389" si="15816">((AB1390*$H1389)-((AB1390*$H1389*$E1390)+(AB1390*$H1389*$F1390)))</f>
        <v>20848.323779529026</v>
      </c>
      <c r="AC1389" s="649">
        <f t="shared" ref="AC1389" si="15817">((AC1390*$H1389)-((AC1390*$H1389*$E1390)+(AC1390*$H1389*$F1390)))</f>
        <v>12778.004897130693</v>
      </c>
      <c r="AD1389" s="649">
        <f t="shared" ref="AD1389" si="15818">((AD1390*$H1389)-((AD1390*$H1389*$E1390)+(AD1390*$H1389*$F1390)))</f>
        <v>0</v>
      </c>
      <c r="AE1389" s="649">
        <f t="shared" ref="AE1389" si="15819">((AE1390*$H1389)-((AE1390*$H1389*$E1390)+(AE1390*$H1389*$F1390)))</f>
        <v>0</v>
      </c>
      <c r="AF1389" s="649">
        <f t="shared" ref="AF1389" si="15820">((AF1390*$H1389)-((AF1390*$H1389*$E1390)+(AF1390*$H1389*$F1390)))</f>
        <v>0</v>
      </c>
      <c r="AG1389" s="649">
        <f t="shared" ref="AG1389" si="15821">((AG1390*$H1389)-((AG1390*$H1389*$E1390)+(AG1390*$H1389*$F1390)))</f>
        <v>0</v>
      </c>
      <c r="AH1389" s="649">
        <f>+AH1390*H1389</f>
        <v>2586.6406674353634</v>
      </c>
      <c r="AI1389" s="649">
        <f t="shared" ref="AI1389" si="15822">+AI1390*H1389</f>
        <v>0</v>
      </c>
      <c r="AJ1389" s="649">
        <v>0</v>
      </c>
      <c r="AK1389" s="649">
        <v>0</v>
      </c>
      <c r="AL1389" s="649">
        <v>0</v>
      </c>
      <c r="AM1389" s="649">
        <v>0</v>
      </c>
      <c r="AN1389" s="649">
        <v>0</v>
      </c>
      <c r="AO1389" s="649">
        <v>0</v>
      </c>
      <c r="AP1389" s="649">
        <v>0</v>
      </c>
      <c r="AQ1389" s="649">
        <v>0</v>
      </c>
      <c r="AR1389" s="649">
        <v>0</v>
      </c>
      <c r="AS1389" s="649">
        <v>0</v>
      </c>
      <c r="AT1389" s="649">
        <v>0</v>
      </c>
      <c r="AU1389" s="649">
        <v>0</v>
      </c>
      <c r="AV1389" s="649">
        <v>0</v>
      </c>
      <c r="AW1389" s="613">
        <f t="shared" si="15501"/>
        <v>51732.813348707263</v>
      </c>
      <c r="AX1389" s="645">
        <f t="shared" si="15479"/>
        <v>0</v>
      </c>
      <c r="AY1389" s="656">
        <f t="shared" si="15480"/>
        <v>0</v>
      </c>
      <c r="AZ1389" s="591"/>
    </row>
    <row r="1390" spans="1:52" s="314" customFormat="1">
      <c r="A1390" s="642"/>
      <c r="B1390" s="636"/>
      <c r="C1390" s="636"/>
      <c r="D1390" s="651"/>
      <c r="E1390" s="652">
        <v>0.3</v>
      </c>
      <c r="F1390" s="652">
        <v>0.05</v>
      </c>
      <c r="G1390" s="653"/>
      <c r="H1390" s="640"/>
      <c r="I1390" s="640">
        <f t="shared" si="15377"/>
        <v>1.3499999999999999</v>
      </c>
      <c r="J1390" s="658">
        <v>0</v>
      </c>
      <c r="K1390" s="658">
        <v>0</v>
      </c>
      <c r="L1390" s="658">
        <v>0</v>
      </c>
      <c r="M1390" s="658">
        <v>0</v>
      </c>
      <c r="N1390" s="658">
        <v>0</v>
      </c>
      <c r="O1390" s="658">
        <v>0.3</v>
      </c>
      <c r="P1390" s="658">
        <v>0</v>
      </c>
      <c r="Q1390" s="658">
        <v>0</v>
      </c>
      <c r="R1390" s="658">
        <v>0</v>
      </c>
      <c r="S1390" s="658">
        <v>0</v>
      </c>
      <c r="T1390" s="658">
        <v>0</v>
      </c>
      <c r="U1390" s="658">
        <v>0</v>
      </c>
      <c r="V1390" s="658">
        <v>0</v>
      </c>
      <c r="W1390" s="658">
        <v>0</v>
      </c>
      <c r="X1390" s="658">
        <v>0</v>
      </c>
      <c r="Y1390" s="658">
        <v>0</v>
      </c>
      <c r="Z1390" s="658">
        <v>0</v>
      </c>
      <c r="AA1390" s="658">
        <v>0</v>
      </c>
      <c r="AB1390" s="658">
        <v>0.62</v>
      </c>
      <c r="AC1390" s="658">
        <v>0.38</v>
      </c>
      <c r="AD1390" s="658">
        <v>0</v>
      </c>
      <c r="AE1390" s="658">
        <v>0</v>
      </c>
      <c r="AF1390" s="658">
        <v>0</v>
      </c>
      <c r="AG1390" s="658">
        <v>0</v>
      </c>
      <c r="AH1390" s="658">
        <v>0.05</v>
      </c>
      <c r="AI1390" s="658">
        <v>0</v>
      </c>
      <c r="AJ1390" s="658">
        <v>0</v>
      </c>
      <c r="AK1390" s="658">
        <v>0</v>
      </c>
      <c r="AL1390" s="658">
        <v>0</v>
      </c>
      <c r="AM1390" s="658">
        <v>0</v>
      </c>
      <c r="AN1390" s="658">
        <v>0</v>
      </c>
      <c r="AO1390" s="658">
        <v>0</v>
      </c>
      <c r="AP1390" s="658">
        <v>0</v>
      </c>
      <c r="AQ1390" s="658">
        <v>0</v>
      </c>
      <c r="AR1390" s="658">
        <v>0</v>
      </c>
      <c r="AS1390" s="658">
        <v>0</v>
      </c>
      <c r="AT1390" s="658">
        <v>0</v>
      </c>
      <c r="AU1390" s="658">
        <v>0</v>
      </c>
      <c r="AV1390" s="658">
        <v>0</v>
      </c>
      <c r="AW1390" s="613">
        <f t="shared" si="15501"/>
        <v>1.3499999999999999</v>
      </c>
      <c r="AX1390" s="645">
        <f t="shared" si="15479"/>
        <v>1.3499999999999999</v>
      </c>
      <c r="AY1390" s="656" t="e">
        <f t="shared" si="15480"/>
        <v>#DIV/0!</v>
      </c>
      <c r="AZ1390" s="661"/>
    </row>
    <row r="1391" spans="1:52">
      <c r="A1391" s="590"/>
      <c r="B1391" s="646" t="s">
        <v>305</v>
      </c>
      <c r="C1391" s="646" t="s">
        <v>1530</v>
      </c>
      <c r="D1391" s="647" t="s">
        <v>1643</v>
      </c>
      <c r="E1391" s="648"/>
      <c r="F1391" s="648"/>
      <c r="G1391" s="649"/>
      <c r="H1391" s="650">
        <v>51732.813348707263</v>
      </c>
      <c r="I1391" s="650">
        <f t="shared" si="15377"/>
        <v>51732.813348707263</v>
      </c>
      <c r="J1391" s="649">
        <v>0</v>
      </c>
      <c r="K1391" s="649">
        <v>0</v>
      </c>
      <c r="L1391" s="649">
        <v>0</v>
      </c>
      <c r="M1391" s="649">
        <v>0</v>
      </c>
      <c r="N1391" s="649">
        <v>0</v>
      </c>
      <c r="O1391" s="649">
        <f t="shared" ref="O1391" si="15823">+O1392*H1391</f>
        <v>15519.844004612178</v>
      </c>
      <c r="P1391" s="649">
        <f t="shared" ref="P1391" si="15824">((P1392*$H1391)-((P1392*$H1391*$E1392)+(P1392*$H1391*$F1392)))</f>
        <v>0</v>
      </c>
      <c r="Q1391" s="649">
        <f t="shared" ref="Q1391" si="15825">((Q1392*$H1391)-((Q1392*$H1391*$E1392)+(Q1392*$H1391*$F1392)))</f>
        <v>0</v>
      </c>
      <c r="R1391" s="649">
        <f t="shared" ref="R1391" si="15826">((R1392*$H1391)-((R1392*$H1391*$E1392)+(R1392*$H1391*$F1392)))</f>
        <v>19503.270632462638</v>
      </c>
      <c r="S1391" s="649">
        <f t="shared" ref="S1391" si="15827">((S1392*$H1391)-((S1392*$H1391*$E1392)+(S1392*$H1391*$F1392)))</f>
        <v>14123.058044197083</v>
      </c>
      <c r="T1391" s="649">
        <f t="shared" ref="T1391" si="15828">((T1392*$H1391)-((T1392*$H1391*$E1392)+(T1392*$H1391*$F1392)))</f>
        <v>0</v>
      </c>
      <c r="U1391" s="649">
        <f t="shared" ref="U1391" si="15829">((U1392*$H1391)-((U1392*$H1391*$E1392)+(U1392*$H1391*$F1392)))</f>
        <v>0</v>
      </c>
      <c r="V1391" s="649">
        <f t="shared" ref="V1391" si="15830">((V1392*$H1391)-((V1392*$H1391*$E1392)+(V1392*$H1391*$F1392)))</f>
        <v>0</v>
      </c>
      <c r="W1391" s="649">
        <f t="shared" ref="W1391" si="15831">((W1392*$H1391)-((W1392*$H1391*$E1392)+(W1392*$H1391*$F1392)))</f>
        <v>0</v>
      </c>
      <c r="X1391" s="649">
        <f t="shared" ref="X1391" si="15832">((X1392*$H1391)-((X1392*$H1391*$E1392)+(X1392*$H1391*$F1392)))</f>
        <v>0</v>
      </c>
      <c r="Y1391" s="649">
        <f t="shared" ref="Y1391" si="15833">((Y1392*$H1391)-((Y1392*$H1391*$E1392)+(Y1392*$H1391*$F1392)))</f>
        <v>0</v>
      </c>
      <c r="Z1391" s="649">
        <f t="shared" ref="Z1391" si="15834">((Z1392*$H1391)-((Z1392*$H1391*$E1392)+(Z1392*$H1391*$F1392)))</f>
        <v>0</v>
      </c>
      <c r="AA1391" s="649">
        <f t="shared" ref="AA1391" si="15835">((AA1392*$H1391)-((AA1392*$H1391*$E1392)+(AA1392*$H1391*$F1392)))</f>
        <v>0</v>
      </c>
      <c r="AB1391" s="649">
        <f t="shared" ref="AB1391" si="15836">((AB1392*$H1391)-((AB1392*$H1391*$E1392)+(AB1392*$H1391*$F1392)))</f>
        <v>0</v>
      </c>
      <c r="AC1391" s="649">
        <f t="shared" ref="AC1391" si="15837">((AC1392*$H1391)-((AC1392*$H1391*$E1392)+(AC1392*$H1391*$F1392)))</f>
        <v>0</v>
      </c>
      <c r="AD1391" s="649">
        <f t="shared" ref="AD1391" si="15838">((AD1392*$H1391)-((AD1392*$H1391*$E1392)+(AD1392*$H1391*$F1392)))</f>
        <v>0</v>
      </c>
      <c r="AE1391" s="649">
        <f t="shared" ref="AE1391" si="15839">((AE1392*$H1391)-((AE1392*$H1391*$E1392)+(AE1392*$H1391*$F1392)))</f>
        <v>0</v>
      </c>
      <c r="AF1391" s="649">
        <f t="shared" ref="AF1391" si="15840">((AF1392*$H1391)-((AF1392*$H1391*$E1392)+(AF1392*$H1391*$F1392)))</f>
        <v>0</v>
      </c>
      <c r="AG1391" s="649">
        <f t="shared" ref="AG1391" si="15841">((AG1392*$H1391)-((AG1392*$H1391*$E1392)+(AG1392*$H1391*$F1392)))</f>
        <v>0</v>
      </c>
      <c r="AH1391" s="649">
        <f>+AH1392*H1391</f>
        <v>2586.6406674353634</v>
      </c>
      <c r="AI1391" s="649">
        <f t="shared" ref="AI1391" si="15842">+AI1392*H1391</f>
        <v>0</v>
      </c>
      <c r="AJ1391" s="649">
        <v>0</v>
      </c>
      <c r="AK1391" s="649">
        <v>0</v>
      </c>
      <c r="AL1391" s="649">
        <v>0</v>
      </c>
      <c r="AM1391" s="649">
        <v>0</v>
      </c>
      <c r="AN1391" s="649">
        <v>0</v>
      </c>
      <c r="AO1391" s="649">
        <v>0</v>
      </c>
      <c r="AP1391" s="649">
        <v>0</v>
      </c>
      <c r="AQ1391" s="649">
        <v>0</v>
      </c>
      <c r="AR1391" s="649">
        <v>0</v>
      </c>
      <c r="AS1391" s="649">
        <v>0</v>
      </c>
      <c r="AT1391" s="649">
        <v>0</v>
      </c>
      <c r="AU1391" s="649">
        <v>0</v>
      </c>
      <c r="AV1391" s="649">
        <v>0</v>
      </c>
      <c r="AW1391" s="613">
        <f t="shared" si="15501"/>
        <v>51732.813348707263</v>
      </c>
      <c r="AX1391" s="645">
        <f t="shared" si="15479"/>
        <v>0</v>
      </c>
      <c r="AY1391" s="656">
        <f t="shared" si="15480"/>
        <v>0</v>
      </c>
      <c r="AZ1391" s="591"/>
    </row>
    <row r="1392" spans="1:52" s="314" customFormat="1">
      <c r="A1392" s="642"/>
      <c r="B1392" s="636"/>
      <c r="C1392" s="636"/>
      <c r="D1392" s="651"/>
      <c r="E1392" s="652">
        <v>0.3</v>
      </c>
      <c r="F1392" s="652">
        <v>0.05</v>
      </c>
      <c r="G1392" s="653"/>
      <c r="H1392" s="640"/>
      <c r="I1392" s="640">
        <f t="shared" si="15377"/>
        <v>1.3499999999999999</v>
      </c>
      <c r="J1392" s="658">
        <v>0</v>
      </c>
      <c r="K1392" s="658">
        <v>0</v>
      </c>
      <c r="L1392" s="658">
        <v>0</v>
      </c>
      <c r="M1392" s="658">
        <v>0</v>
      </c>
      <c r="N1392" s="658">
        <v>0</v>
      </c>
      <c r="O1392" s="658">
        <v>0.3</v>
      </c>
      <c r="P1392" s="658">
        <v>0</v>
      </c>
      <c r="Q1392" s="658">
        <v>0</v>
      </c>
      <c r="R1392" s="658">
        <v>0.57999999999999996</v>
      </c>
      <c r="S1392" s="658">
        <v>0.42000000000000004</v>
      </c>
      <c r="T1392" s="658">
        <v>0</v>
      </c>
      <c r="U1392" s="658">
        <v>0</v>
      </c>
      <c r="V1392" s="658">
        <v>0</v>
      </c>
      <c r="W1392" s="658">
        <v>0</v>
      </c>
      <c r="X1392" s="658">
        <v>0</v>
      </c>
      <c r="Y1392" s="658">
        <v>0</v>
      </c>
      <c r="Z1392" s="658">
        <v>0</v>
      </c>
      <c r="AA1392" s="658">
        <v>0</v>
      </c>
      <c r="AB1392" s="658">
        <v>0</v>
      </c>
      <c r="AC1392" s="658">
        <v>0</v>
      </c>
      <c r="AD1392" s="658">
        <v>0</v>
      </c>
      <c r="AE1392" s="658">
        <v>0</v>
      </c>
      <c r="AF1392" s="658">
        <v>0</v>
      </c>
      <c r="AG1392" s="658">
        <v>0</v>
      </c>
      <c r="AH1392" s="658">
        <v>0.05</v>
      </c>
      <c r="AI1392" s="658">
        <v>0</v>
      </c>
      <c r="AJ1392" s="658">
        <v>0</v>
      </c>
      <c r="AK1392" s="658">
        <v>0</v>
      </c>
      <c r="AL1392" s="658">
        <v>0</v>
      </c>
      <c r="AM1392" s="658">
        <v>0</v>
      </c>
      <c r="AN1392" s="658">
        <v>0</v>
      </c>
      <c r="AO1392" s="658">
        <v>0</v>
      </c>
      <c r="AP1392" s="658">
        <v>0</v>
      </c>
      <c r="AQ1392" s="658">
        <v>0</v>
      </c>
      <c r="AR1392" s="658">
        <v>0</v>
      </c>
      <c r="AS1392" s="658">
        <v>0</v>
      </c>
      <c r="AT1392" s="658">
        <v>0</v>
      </c>
      <c r="AU1392" s="658">
        <v>0</v>
      </c>
      <c r="AV1392" s="658">
        <v>0</v>
      </c>
      <c r="AW1392" s="613">
        <f t="shared" si="15501"/>
        <v>1.3499999999999999</v>
      </c>
      <c r="AX1392" s="645">
        <f t="shared" si="15479"/>
        <v>1.3499999999999999</v>
      </c>
      <c r="AY1392" s="656" t="e">
        <f t="shared" si="15480"/>
        <v>#DIV/0!</v>
      </c>
      <c r="AZ1392" s="661"/>
    </row>
    <row r="1393" spans="1:52">
      <c r="A1393" s="590"/>
      <c r="B1393" s="646" t="s">
        <v>305</v>
      </c>
      <c r="C1393" s="646" t="s">
        <v>1531</v>
      </c>
      <c r="D1393" s="647" t="s">
        <v>1644</v>
      </c>
      <c r="E1393" s="648"/>
      <c r="F1393" s="648"/>
      <c r="G1393" s="649"/>
      <c r="H1393" s="650">
        <v>30589.220682724594</v>
      </c>
      <c r="I1393" s="650">
        <f t="shared" si="15377"/>
        <v>30589.220682724601</v>
      </c>
      <c r="J1393" s="649">
        <v>0</v>
      </c>
      <c r="K1393" s="649">
        <v>0</v>
      </c>
      <c r="L1393" s="649">
        <v>0</v>
      </c>
      <c r="M1393" s="649">
        <v>0</v>
      </c>
      <c r="N1393" s="649">
        <v>0</v>
      </c>
      <c r="O1393" s="649">
        <f t="shared" ref="O1393" si="15843">+O1394*H1393</f>
        <v>9176.766204817377</v>
      </c>
      <c r="P1393" s="649">
        <f t="shared" ref="P1393" si="15844">((P1394*$H1393)-((P1394*$H1393*$E1394)+(P1394*$H1393*$F1394)))</f>
        <v>0</v>
      </c>
      <c r="Q1393" s="649">
        <f t="shared" ref="Q1393" si="15845">((Q1394*$H1393)-((Q1394*$H1393*$E1394)+(Q1394*$H1393*$F1394)))</f>
        <v>0</v>
      </c>
      <c r="R1393" s="649">
        <f t="shared" ref="R1393" si="15846">((R1394*$H1393)-((R1394*$H1393*$E1394)+(R1394*$H1393*$F1394)))</f>
        <v>1789.4694099393885</v>
      </c>
      <c r="S1393" s="649">
        <f t="shared" ref="S1393" si="15847">((S1394*$H1393)-((S1394*$H1393*$E1394)+(S1394*$H1393*$F1394)))</f>
        <v>13719.265476201983</v>
      </c>
      <c r="T1393" s="649">
        <f t="shared" ref="T1393" si="15848">((T1394*$H1393)-((T1394*$H1393*$E1394)+(T1394*$H1393*$F1394)))</f>
        <v>4374.2585576296169</v>
      </c>
      <c r="U1393" s="649">
        <f t="shared" ref="U1393" si="15849">((U1394*$H1393)-((U1394*$H1393*$E1394)+(U1394*$H1393*$F1394)))</f>
        <v>0</v>
      </c>
      <c r="V1393" s="649">
        <f t="shared" ref="V1393" si="15850">((V1394*$H1393)-((V1394*$H1393*$E1394)+(V1394*$H1393*$F1394)))</f>
        <v>0</v>
      </c>
      <c r="W1393" s="649">
        <f t="shared" ref="W1393" si="15851">((W1394*$H1393)-((W1394*$H1393*$E1394)+(W1394*$H1393*$F1394)))</f>
        <v>0</v>
      </c>
      <c r="X1393" s="649">
        <f t="shared" ref="X1393" si="15852">((X1394*$H1393)-((X1394*$H1393*$E1394)+(X1394*$H1393*$F1394)))</f>
        <v>0</v>
      </c>
      <c r="Y1393" s="649">
        <f t="shared" ref="Y1393" si="15853">((Y1394*$H1393)-((Y1394*$H1393*$E1394)+(Y1394*$H1393*$F1394)))</f>
        <v>0</v>
      </c>
      <c r="Z1393" s="649">
        <f t="shared" ref="Z1393" si="15854">((Z1394*$H1393)-((Z1394*$H1393*$E1394)+(Z1394*$H1393*$F1394)))</f>
        <v>0</v>
      </c>
      <c r="AA1393" s="649">
        <f t="shared" ref="AA1393" si="15855">((AA1394*$H1393)-((AA1394*$H1393*$E1394)+(AA1394*$H1393*$F1394)))</f>
        <v>0</v>
      </c>
      <c r="AB1393" s="649">
        <f t="shared" ref="AB1393" si="15856">((AB1394*$H1393)-((AB1394*$H1393*$E1394)+(AB1394*$H1393*$F1394)))</f>
        <v>0</v>
      </c>
      <c r="AC1393" s="649">
        <f t="shared" ref="AC1393" si="15857">((AC1394*$H1393)-((AC1394*$H1393*$E1394)+(AC1394*$H1393*$F1394)))</f>
        <v>0</v>
      </c>
      <c r="AD1393" s="649">
        <f t="shared" ref="AD1393" si="15858">((AD1394*$H1393)-((AD1394*$H1393*$E1394)+(AD1394*$H1393*$F1394)))</f>
        <v>0</v>
      </c>
      <c r="AE1393" s="649">
        <f t="shared" ref="AE1393" si="15859">((AE1394*$H1393)-((AE1394*$H1393*$E1394)+(AE1394*$H1393*$F1394)))</f>
        <v>0</v>
      </c>
      <c r="AF1393" s="649">
        <f t="shared" ref="AF1393" si="15860">((AF1394*$H1393)-((AF1394*$H1393*$E1394)+(AF1394*$H1393*$F1394)))</f>
        <v>0</v>
      </c>
      <c r="AG1393" s="649">
        <f t="shared" ref="AG1393" si="15861">((AG1394*$H1393)-((AG1394*$H1393*$E1394)+(AG1394*$H1393*$F1394)))</f>
        <v>0</v>
      </c>
      <c r="AH1393" s="649">
        <f>+AH1394*H1393</f>
        <v>1529.4610341362297</v>
      </c>
      <c r="AI1393" s="649">
        <f t="shared" ref="AI1393" si="15862">+AI1394*H1393</f>
        <v>0</v>
      </c>
      <c r="AJ1393" s="649">
        <v>0</v>
      </c>
      <c r="AK1393" s="649">
        <v>0</v>
      </c>
      <c r="AL1393" s="649">
        <v>0</v>
      </c>
      <c r="AM1393" s="649">
        <v>0</v>
      </c>
      <c r="AN1393" s="649">
        <v>0</v>
      </c>
      <c r="AO1393" s="649">
        <v>0</v>
      </c>
      <c r="AP1393" s="649">
        <v>0</v>
      </c>
      <c r="AQ1393" s="649">
        <v>0</v>
      </c>
      <c r="AR1393" s="649">
        <v>0</v>
      </c>
      <c r="AS1393" s="649">
        <v>0</v>
      </c>
      <c r="AT1393" s="649">
        <v>0</v>
      </c>
      <c r="AU1393" s="649">
        <v>0</v>
      </c>
      <c r="AV1393" s="649">
        <v>0</v>
      </c>
      <c r="AW1393" s="613">
        <f t="shared" si="15501"/>
        <v>30589.220682724601</v>
      </c>
      <c r="AX1393" s="645">
        <f t="shared" si="15479"/>
        <v>0</v>
      </c>
      <c r="AY1393" s="656">
        <f t="shared" si="15480"/>
        <v>0</v>
      </c>
      <c r="AZ1393" s="591"/>
    </row>
    <row r="1394" spans="1:52" s="314" customFormat="1">
      <c r="A1394" s="642"/>
      <c r="B1394" s="636"/>
      <c r="C1394" s="636"/>
      <c r="D1394" s="651"/>
      <c r="E1394" s="652">
        <v>0.3</v>
      </c>
      <c r="F1394" s="652">
        <v>0.05</v>
      </c>
      <c r="G1394" s="653"/>
      <c r="H1394" s="640"/>
      <c r="I1394" s="640">
        <f t="shared" si="15377"/>
        <v>1.35</v>
      </c>
      <c r="J1394" s="658">
        <v>0</v>
      </c>
      <c r="K1394" s="658">
        <v>0</v>
      </c>
      <c r="L1394" s="658">
        <v>0</v>
      </c>
      <c r="M1394" s="658">
        <v>0</v>
      </c>
      <c r="N1394" s="658">
        <v>0</v>
      </c>
      <c r="O1394" s="658">
        <v>0.3</v>
      </c>
      <c r="P1394" s="658">
        <v>0</v>
      </c>
      <c r="Q1394" s="658">
        <v>0</v>
      </c>
      <c r="R1394" s="658">
        <v>0.09</v>
      </c>
      <c r="S1394" s="658">
        <v>0.69000000000000006</v>
      </c>
      <c r="T1394" s="658">
        <v>0.21999999999999997</v>
      </c>
      <c r="U1394" s="658">
        <v>0</v>
      </c>
      <c r="V1394" s="658">
        <v>0</v>
      </c>
      <c r="W1394" s="658">
        <v>0</v>
      </c>
      <c r="X1394" s="658">
        <v>0</v>
      </c>
      <c r="Y1394" s="658">
        <v>0</v>
      </c>
      <c r="Z1394" s="658">
        <v>0</v>
      </c>
      <c r="AA1394" s="658">
        <v>0</v>
      </c>
      <c r="AB1394" s="658">
        <v>0</v>
      </c>
      <c r="AC1394" s="658">
        <v>0</v>
      </c>
      <c r="AD1394" s="658">
        <v>0</v>
      </c>
      <c r="AE1394" s="658">
        <v>0</v>
      </c>
      <c r="AF1394" s="658">
        <v>0</v>
      </c>
      <c r="AG1394" s="658">
        <v>0</v>
      </c>
      <c r="AH1394" s="658">
        <v>0.05</v>
      </c>
      <c r="AI1394" s="658">
        <v>0</v>
      </c>
      <c r="AJ1394" s="658">
        <v>0</v>
      </c>
      <c r="AK1394" s="658">
        <v>0</v>
      </c>
      <c r="AL1394" s="658">
        <v>0</v>
      </c>
      <c r="AM1394" s="658">
        <v>0</v>
      </c>
      <c r="AN1394" s="658">
        <v>0</v>
      </c>
      <c r="AO1394" s="658">
        <v>0</v>
      </c>
      <c r="AP1394" s="658">
        <v>0</v>
      </c>
      <c r="AQ1394" s="658">
        <v>0</v>
      </c>
      <c r="AR1394" s="658">
        <v>0</v>
      </c>
      <c r="AS1394" s="658">
        <v>0</v>
      </c>
      <c r="AT1394" s="658">
        <v>0</v>
      </c>
      <c r="AU1394" s="658">
        <v>0</v>
      </c>
      <c r="AV1394" s="658">
        <v>0</v>
      </c>
      <c r="AW1394" s="613">
        <f t="shared" si="15501"/>
        <v>1.35</v>
      </c>
      <c r="AX1394" s="645">
        <f t="shared" si="15479"/>
        <v>1.35</v>
      </c>
      <c r="AY1394" s="656" t="e">
        <f t="shared" si="15480"/>
        <v>#DIV/0!</v>
      </c>
      <c r="AZ1394" s="661"/>
    </row>
    <row r="1395" spans="1:52">
      <c r="A1395" s="590"/>
      <c r="B1395" s="629" t="s">
        <v>278</v>
      </c>
      <c r="C1395" s="629" t="s">
        <v>1532</v>
      </c>
      <c r="D1395" s="630" t="s">
        <v>1533</v>
      </c>
      <c r="E1395" s="643"/>
      <c r="F1395" s="643"/>
      <c r="G1395" s="631"/>
      <c r="H1395" s="632">
        <f>+H1396</f>
        <v>4950875.2505077869</v>
      </c>
      <c r="I1395" s="632">
        <f t="shared" si="15377"/>
        <v>4950875.2505077869</v>
      </c>
      <c r="J1395" s="632">
        <f t="shared" ref="J1395:AV1395" si="15863">+J1396</f>
        <v>0</v>
      </c>
      <c r="K1395" s="632">
        <f t="shared" si="15863"/>
        <v>0</v>
      </c>
      <c r="L1395" s="632">
        <f t="shared" si="15863"/>
        <v>0</v>
      </c>
      <c r="M1395" s="632">
        <f t="shared" si="15863"/>
        <v>0</v>
      </c>
      <c r="N1395" s="632">
        <f t="shared" si="15863"/>
        <v>0</v>
      </c>
      <c r="O1395" s="632">
        <f t="shared" si="15863"/>
        <v>1485262.5751523359</v>
      </c>
      <c r="P1395" s="632">
        <f t="shared" si="15863"/>
        <v>0</v>
      </c>
      <c r="Q1395" s="632">
        <f t="shared" si="15863"/>
        <v>0</v>
      </c>
      <c r="R1395" s="632">
        <f t="shared" si="15863"/>
        <v>0</v>
      </c>
      <c r="S1395" s="632">
        <f t="shared" si="15863"/>
        <v>0</v>
      </c>
      <c r="T1395" s="632">
        <f t="shared" si="15863"/>
        <v>997601.36297731905</v>
      </c>
      <c r="U1395" s="632">
        <f t="shared" si="15863"/>
        <v>2220467.5498527423</v>
      </c>
      <c r="V1395" s="632">
        <f t="shared" si="15863"/>
        <v>0</v>
      </c>
      <c r="W1395" s="632">
        <f t="shared" si="15863"/>
        <v>0</v>
      </c>
      <c r="X1395" s="632">
        <f t="shared" si="15863"/>
        <v>0</v>
      </c>
      <c r="Y1395" s="632">
        <f t="shared" si="15863"/>
        <v>0</v>
      </c>
      <c r="Z1395" s="632">
        <f t="shared" si="15863"/>
        <v>0</v>
      </c>
      <c r="AA1395" s="632">
        <f t="shared" si="15863"/>
        <v>0</v>
      </c>
      <c r="AB1395" s="632">
        <f t="shared" si="15863"/>
        <v>0</v>
      </c>
      <c r="AC1395" s="632">
        <f t="shared" si="15863"/>
        <v>0</v>
      </c>
      <c r="AD1395" s="632">
        <f t="shared" si="15863"/>
        <v>0</v>
      </c>
      <c r="AE1395" s="632">
        <f t="shared" si="15863"/>
        <v>0</v>
      </c>
      <c r="AF1395" s="632">
        <f t="shared" si="15863"/>
        <v>0</v>
      </c>
      <c r="AG1395" s="632">
        <f t="shared" si="15863"/>
        <v>0</v>
      </c>
      <c r="AH1395" s="632">
        <f t="shared" si="15863"/>
        <v>247543.76252538935</v>
      </c>
      <c r="AI1395" s="632">
        <f t="shared" si="15863"/>
        <v>0</v>
      </c>
      <c r="AJ1395" s="632">
        <f t="shared" si="15863"/>
        <v>0</v>
      </c>
      <c r="AK1395" s="632">
        <f t="shared" si="15863"/>
        <v>0</v>
      </c>
      <c r="AL1395" s="632">
        <f t="shared" si="15863"/>
        <v>0</v>
      </c>
      <c r="AM1395" s="632">
        <f t="shared" si="15863"/>
        <v>0</v>
      </c>
      <c r="AN1395" s="632">
        <f t="shared" si="15863"/>
        <v>0</v>
      </c>
      <c r="AO1395" s="632">
        <f t="shared" si="15863"/>
        <v>0</v>
      </c>
      <c r="AP1395" s="632">
        <f t="shared" si="15863"/>
        <v>0</v>
      </c>
      <c r="AQ1395" s="632">
        <f t="shared" si="15863"/>
        <v>0</v>
      </c>
      <c r="AR1395" s="632">
        <f t="shared" si="15863"/>
        <v>0</v>
      </c>
      <c r="AS1395" s="632">
        <f t="shared" si="15863"/>
        <v>0</v>
      </c>
      <c r="AT1395" s="632">
        <f t="shared" si="15863"/>
        <v>0</v>
      </c>
      <c r="AU1395" s="632">
        <f t="shared" si="15863"/>
        <v>0</v>
      </c>
      <c r="AV1395" s="632">
        <f t="shared" si="15863"/>
        <v>0</v>
      </c>
      <c r="AW1395" s="613">
        <f t="shared" si="15501"/>
        <v>4950875.2505077869</v>
      </c>
      <c r="AX1395" s="645">
        <f t="shared" si="15479"/>
        <v>0</v>
      </c>
      <c r="AY1395" s="656">
        <f t="shared" si="15480"/>
        <v>0</v>
      </c>
      <c r="AZ1395" s="591"/>
    </row>
    <row r="1396" spans="1:52">
      <c r="A1396" s="590"/>
      <c r="B1396" s="646" t="s">
        <v>305</v>
      </c>
      <c r="C1396" s="646" t="s">
        <v>1534</v>
      </c>
      <c r="D1396" s="647" t="s">
        <v>1645</v>
      </c>
      <c r="E1396" s="648"/>
      <c r="F1396" s="648"/>
      <c r="G1396" s="649"/>
      <c r="H1396" s="650">
        <v>4950875.2505077869</v>
      </c>
      <c r="I1396" s="650">
        <f t="shared" si="15377"/>
        <v>4950875.2505077869</v>
      </c>
      <c r="J1396" s="649">
        <v>0</v>
      </c>
      <c r="K1396" s="649">
        <v>0</v>
      </c>
      <c r="L1396" s="649">
        <v>0</v>
      </c>
      <c r="M1396" s="649">
        <v>0</v>
      </c>
      <c r="N1396" s="649">
        <v>0</v>
      </c>
      <c r="O1396" s="649">
        <f>+O1397*H1396</f>
        <v>1485262.5751523359</v>
      </c>
      <c r="P1396" s="649">
        <f t="shared" ref="P1396" si="15864">((P1397*$H1396)-((P1397*$H1396*$E1397)+(P1397*$H1396*$F1397)))</f>
        <v>0</v>
      </c>
      <c r="Q1396" s="649">
        <f t="shared" ref="Q1396" si="15865">((Q1397*$H1396)-((Q1397*$H1396*$E1397)+(Q1397*$H1396*$F1397)))</f>
        <v>0</v>
      </c>
      <c r="R1396" s="649">
        <f t="shared" ref="R1396" si="15866">((R1397*$H1396)-((R1397*$H1396*$E1397)+(R1397*$H1396*$F1397)))</f>
        <v>0</v>
      </c>
      <c r="S1396" s="649">
        <f t="shared" ref="S1396" si="15867">((S1397*$H1396)-((S1397*$H1396*$E1397)+(S1397*$H1396*$F1397)))</f>
        <v>0</v>
      </c>
      <c r="T1396" s="649">
        <f t="shared" ref="T1396" si="15868">((T1397*$H1396)-((T1397*$H1396*$E1397)+(T1397*$H1396*$F1397)))</f>
        <v>997601.36297731905</v>
      </c>
      <c r="U1396" s="649">
        <f t="shared" ref="U1396" si="15869">((U1397*$H1396)-((U1397*$H1396*$E1397)+(U1397*$H1396*$F1397)))</f>
        <v>2220467.5498527423</v>
      </c>
      <c r="V1396" s="649">
        <f t="shared" ref="V1396" si="15870">((V1397*$H1396)-((V1397*$H1396*$E1397)+(V1397*$H1396*$F1397)))</f>
        <v>0</v>
      </c>
      <c r="W1396" s="649">
        <f t="shared" ref="W1396" si="15871">((W1397*$H1396)-((W1397*$H1396*$E1397)+(W1397*$H1396*$F1397)))</f>
        <v>0</v>
      </c>
      <c r="X1396" s="649">
        <f t="shared" ref="X1396" si="15872">((X1397*$H1396)-((X1397*$H1396*$E1397)+(X1397*$H1396*$F1397)))</f>
        <v>0</v>
      </c>
      <c r="Y1396" s="649">
        <f t="shared" ref="Y1396" si="15873">((Y1397*$H1396)-((Y1397*$H1396*$E1397)+(Y1397*$H1396*$F1397)))</f>
        <v>0</v>
      </c>
      <c r="Z1396" s="649">
        <f t="shared" ref="Z1396" si="15874">((Z1397*$H1396)-((Z1397*$H1396*$E1397)+(Z1397*$H1396*$F1397)))</f>
        <v>0</v>
      </c>
      <c r="AA1396" s="649">
        <f t="shared" ref="AA1396" si="15875">((AA1397*$H1396)-((AA1397*$H1396*$E1397)+(AA1397*$H1396*$F1397)))</f>
        <v>0</v>
      </c>
      <c r="AB1396" s="649">
        <f t="shared" ref="AB1396" si="15876">((AB1397*$H1396)-((AB1397*$H1396*$E1397)+(AB1397*$H1396*$F1397)))</f>
        <v>0</v>
      </c>
      <c r="AC1396" s="649">
        <f t="shared" ref="AC1396" si="15877">((AC1397*$H1396)-((AC1397*$H1396*$E1397)+(AC1397*$H1396*$F1397)))</f>
        <v>0</v>
      </c>
      <c r="AD1396" s="649">
        <f t="shared" ref="AD1396" si="15878">((AD1397*$H1396)-((AD1397*$H1396*$E1397)+(AD1397*$H1396*$F1397)))</f>
        <v>0</v>
      </c>
      <c r="AE1396" s="649">
        <f t="shared" ref="AE1396" si="15879">((AE1397*$H1396)-((AE1397*$H1396*$E1397)+(AE1397*$H1396*$F1397)))</f>
        <v>0</v>
      </c>
      <c r="AF1396" s="649">
        <f t="shared" ref="AF1396" si="15880">((AF1397*$H1396)-((AF1397*$H1396*$E1397)+(AF1397*$H1396*$F1397)))</f>
        <v>0</v>
      </c>
      <c r="AG1396" s="649">
        <f t="shared" ref="AG1396" si="15881">((AG1397*$H1396)-((AG1397*$H1396*$E1397)+(AG1397*$H1396*$F1397)))</f>
        <v>0</v>
      </c>
      <c r="AH1396" s="649">
        <f>+AH1397*H1396</f>
        <v>247543.76252538935</v>
      </c>
      <c r="AI1396" s="649">
        <f t="shared" ref="AI1396" si="15882">+AI1397*H1396</f>
        <v>0</v>
      </c>
      <c r="AJ1396" s="649">
        <v>0</v>
      </c>
      <c r="AK1396" s="649">
        <v>0</v>
      </c>
      <c r="AL1396" s="649">
        <v>0</v>
      </c>
      <c r="AM1396" s="649">
        <v>0</v>
      </c>
      <c r="AN1396" s="649">
        <v>0</v>
      </c>
      <c r="AO1396" s="649">
        <v>0</v>
      </c>
      <c r="AP1396" s="649">
        <v>0</v>
      </c>
      <c r="AQ1396" s="649">
        <v>0</v>
      </c>
      <c r="AR1396" s="649">
        <v>0</v>
      </c>
      <c r="AS1396" s="649">
        <v>0</v>
      </c>
      <c r="AT1396" s="649">
        <v>0</v>
      </c>
      <c r="AU1396" s="649">
        <v>0</v>
      </c>
      <c r="AV1396" s="649">
        <v>0</v>
      </c>
      <c r="AW1396" s="613">
        <f t="shared" si="15501"/>
        <v>4950875.2505077869</v>
      </c>
      <c r="AX1396" s="645">
        <f t="shared" si="15479"/>
        <v>0</v>
      </c>
      <c r="AY1396" s="656">
        <f t="shared" si="15480"/>
        <v>0</v>
      </c>
      <c r="AZ1396" s="591"/>
    </row>
    <row r="1397" spans="1:52" s="314" customFormat="1">
      <c r="A1397" s="642"/>
      <c r="B1397" s="636"/>
      <c r="C1397" s="636"/>
      <c r="D1397" s="651"/>
      <c r="E1397" s="652">
        <v>0.3</v>
      </c>
      <c r="F1397" s="652">
        <v>0.05</v>
      </c>
      <c r="G1397" s="653"/>
      <c r="H1397" s="640"/>
      <c r="I1397" s="640">
        <f t="shared" si="15377"/>
        <v>1.3499999999999999</v>
      </c>
      <c r="J1397" s="658">
        <v>0</v>
      </c>
      <c r="K1397" s="658">
        <v>0</v>
      </c>
      <c r="L1397" s="658">
        <v>0</v>
      </c>
      <c r="M1397" s="658">
        <v>0</v>
      </c>
      <c r="N1397" s="658">
        <v>0</v>
      </c>
      <c r="O1397" s="658">
        <v>0.3</v>
      </c>
      <c r="P1397" s="658">
        <v>0</v>
      </c>
      <c r="Q1397" s="658">
        <v>0</v>
      </c>
      <c r="R1397" s="658">
        <v>0</v>
      </c>
      <c r="S1397" s="658">
        <v>0</v>
      </c>
      <c r="T1397" s="658">
        <v>0.31</v>
      </c>
      <c r="U1397" s="658">
        <v>0.69</v>
      </c>
      <c r="V1397" s="658">
        <v>0</v>
      </c>
      <c r="W1397" s="658">
        <v>0</v>
      </c>
      <c r="X1397" s="658">
        <v>0</v>
      </c>
      <c r="Y1397" s="658">
        <v>0</v>
      </c>
      <c r="Z1397" s="658">
        <v>0</v>
      </c>
      <c r="AA1397" s="658">
        <v>0</v>
      </c>
      <c r="AB1397" s="658">
        <v>0</v>
      </c>
      <c r="AC1397" s="658">
        <v>0</v>
      </c>
      <c r="AD1397" s="658">
        <v>0</v>
      </c>
      <c r="AE1397" s="658">
        <v>0</v>
      </c>
      <c r="AF1397" s="658">
        <v>0</v>
      </c>
      <c r="AG1397" s="658">
        <v>0</v>
      </c>
      <c r="AH1397" s="658">
        <v>0.05</v>
      </c>
      <c r="AI1397" s="658">
        <v>0</v>
      </c>
      <c r="AJ1397" s="658">
        <v>0</v>
      </c>
      <c r="AK1397" s="658">
        <v>0</v>
      </c>
      <c r="AL1397" s="658">
        <v>0</v>
      </c>
      <c r="AM1397" s="658">
        <v>0</v>
      </c>
      <c r="AN1397" s="658">
        <v>0</v>
      </c>
      <c r="AO1397" s="658">
        <v>0</v>
      </c>
      <c r="AP1397" s="658">
        <v>0</v>
      </c>
      <c r="AQ1397" s="658">
        <v>0</v>
      </c>
      <c r="AR1397" s="658">
        <v>0</v>
      </c>
      <c r="AS1397" s="658">
        <v>0</v>
      </c>
      <c r="AT1397" s="658">
        <v>0</v>
      </c>
      <c r="AU1397" s="658">
        <v>0</v>
      </c>
      <c r="AV1397" s="658">
        <v>0</v>
      </c>
      <c r="AW1397" s="613">
        <f t="shared" si="15501"/>
        <v>1.3499999999999999</v>
      </c>
      <c r="AX1397" s="645">
        <f t="shared" si="15479"/>
        <v>1.3499999999999999</v>
      </c>
      <c r="AY1397" s="656" t="e">
        <f t="shared" si="15480"/>
        <v>#DIV/0!</v>
      </c>
      <c r="AZ1397" s="661"/>
    </row>
    <row r="1398" spans="1:52" s="302" customFormat="1">
      <c r="A1398" s="621"/>
      <c r="B1398" s="622" t="s">
        <v>234</v>
      </c>
      <c r="C1398" s="622" t="s">
        <v>1535</v>
      </c>
      <c r="D1398" s="623" t="s">
        <v>1536</v>
      </c>
      <c r="E1398" s="644"/>
      <c r="F1398" s="644"/>
      <c r="G1398" s="624"/>
      <c r="H1398" s="625">
        <f>+H1399+H1401</f>
        <v>6840796.2084371736</v>
      </c>
      <c r="I1398" s="625">
        <f t="shared" si="15377"/>
        <v>6840796.2084371727</v>
      </c>
      <c r="J1398" s="625">
        <f t="shared" ref="J1398:AV1398" si="15883">+J1399+J1401</f>
        <v>0</v>
      </c>
      <c r="K1398" s="625">
        <f t="shared" si="15883"/>
        <v>0</v>
      </c>
      <c r="L1398" s="625">
        <f t="shared" si="15883"/>
        <v>0</v>
      </c>
      <c r="M1398" s="625">
        <f t="shared" si="15883"/>
        <v>0</v>
      </c>
      <c r="N1398" s="625">
        <f t="shared" si="15883"/>
        <v>0</v>
      </c>
      <c r="O1398" s="625">
        <f t="shared" si="15883"/>
        <v>0</v>
      </c>
      <c r="P1398" s="625">
        <f t="shared" si="15883"/>
        <v>684079.62084371736</v>
      </c>
      <c r="Q1398" s="625">
        <f t="shared" si="15883"/>
        <v>0</v>
      </c>
      <c r="R1398" s="625">
        <f t="shared" si="15883"/>
        <v>0</v>
      </c>
      <c r="S1398" s="625">
        <f t="shared" si="15883"/>
        <v>0</v>
      </c>
      <c r="T1398" s="625">
        <f t="shared" si="15883"/>
        <v>0</v>
      </c>
      <c r="U1398" s="625">
        <f t="shared" si="15883"/>
        <v>0</v>
      </c>
      <c r="V1398" s="625">
        <f t="shared" si="15883"/>
        <v>0</v>
      </c>
      <c r="W1398" s="625">
        <f t="shared" si="15883"/>
        <v>0</v>
      </c>
      <c r="X1398" s="625">
        <f t="shared" si="15883"/>
        <v>0</v>
      </c>
      <c r="Y1398" s="625">
        <f t="shared" si="15883"/>
        <v>0</v>
      </c>
      <c r="Z1398" s="625">
        <f t="shared" si="15883"/>
        <v>0</v>
      </c>
      <c r="AA1398" s="625">
        <f t="shared" si="15883"/>
        <v>708828.96433144738</v>
      </c>
      <c r="AB1398" s="625">
        <f t="shared" si="15883"/>
        <v>1497856.5556532496</v>
      </c>
      <c r="AC1398" s="625">
        <f t="shared" si="15883"/>
        <v>1441962.1723099886</v>
      </c>
      <c r="AD1398" s="625">
        <f t="shared" si="15883"/>
        <v>992777.27105576289</v>
      </c>
      <c r="AE1398" s="625">
        <f t="shared" si="15883"/>
        <v>1097280.1416932121</v>
      </c>
      <c r="AF1398" s="625">
        <f t="shared" si="15883"/>
        <v>418011.48254979483</v>
      </c>
      <c r="AG1398" s="625">
        <f t="shared" si="15883"/>
        <v>0</v>
      </c>
      <c r="AH1398" s="625">
        <f t="shared" si="15883"/>
        <v>0</v>
      </c>
      <c r="AI1398" s="625">
        <f t="shared" si="15883"/>
        <v>0</v>
      </c>
      <c r="AJ1398" s="625">
        <f t="shared" si="15883"/>
        <v>0</v>
      </c>
      <c r="AK1398" s="625">
        <f t="shared" si="15883"/>
        <v>0</v>
      </c>
      <c r="AL1398" s="625">
        <f t="shared" si="15883"/>
        <v>0</v>
      </c>
      <c r="AM1398" s="625">
        <f t="shared" si="15883"/>
        <v>0</v>
      </c>
      <c r="AN1398" s="625">
        <f t="shared" si="15883"/>
        <v>0</v>
      </c>
      <c r="AO1398" s="625">
        <f t="shared" si="15883"/>
        <v>0</v>
      </c>
      <c r="AP1398" s="625">
        <f t="shared" si="15883"/>
        <v>0</v>
      </c>
      <c r="AQ1398" s="625">
        <f t="shared" si="15883"/>
        <v>0</v>
      </c>
      <c r="AR1398" s="625">
        <f t="shared" si="15883"/>
        <v>0</v>
      </c>
      <c r="AS1398" s="625">
        <f t="shared" si="15883"/>
        <v>0</v>
      </c>
      <c r="AT1398" s="625">
        <f t="shared" si="15883"/>
        <v>0</v>
      </c>
      <c r="AU1398" s="625">
        <f t="shared" si="15883"/>
        <v>0</v>
      </c>
      <c r="AV1398" s="625">
        <f t="shared" si="15883"/>
        <v>0</v>
      </c>
      <c r="AW1398" s="613">
        <f t="shared" si="15501"/>
        <v>6840796.2084371727</v>
      </c>
      <c r="AX1398" s="645">
        <f t="shared" si="15479"/>
        <v>0</v>
      </c>
      <c r="AY1398" s="656">
        <f t="shared" si="15480"/>
        <v>0</v>
      </c>
      <c r="AZ1398" s="626"/>
    </row>
    <row r="1399" spans="1:52">
      <c r="A1399" s="590"/>
      <c r="B1399" s="646" t="s">
        <v>278</v>
      </c>
      <c r="C1399" s="646" t="s">
        <v>1537</v>
      </c>
      <c r="D1399" s="647" t="s">
        <v>1538</v>
      </c>
      <c r="E1399" s="648"/>
      <c r="F1399" s="648"/>
      <c r="G1399" s="649"/>
      <c r="H1399" s="650">
        <v>1035081.173023354</v>
      </c>
      <c r="I1399" s="650">
        <f t="shared" si="15377"/>
        <v>1035081.173023354</v>
      </c>
      <c r="J1399" s="649">
        <v>0</v>
      </c>
      <c r="K1399" s="649">
        <v>0</v>
      </c>
      <c r="L1399" s="649">
        <v>0</v>
      </c>
      <c r="M1399" s="649">
        <v>0</v>
      </c>
      <c r="N1399" s="649">
        <v>0</v>
      </c>
      <c r="O1399" s="649">
        <v>0</v>
      </c>
      <c r="P1399" s="649">
        <f>+P1400*H1399</f>
        <v>103508.11730233541</v>
      </c>
      <c r="Q1399" s="649">
        <f t="shared" ref="Q1399" si="15884">((Q1400*$H1399)-((Q1400*$H1399*$E1400)+(Q1400*$H1399*$F1400)))</f>
        <v>0</v>
      </c>
      <c r="R1399" s="649">
        <f t="shared" ref="R1399" si="15885">((R1400*$H1399)-((R1400*$H1399*$E1400)+(R1400*$H1399*$F1400)))</f>
        <v>0</v>
      </c>
      <c r="S1399" s="649">
        <f t="shared" ref="S1399" si="15886">((S1400*$H1399)-((S1400*$H1399*$E1400)+(S1400*$H1399*$F1400)))</f>
        <v>0</v>
      </c>
      <c r="T1399" s="649">
        <f t="shared" ref="T1399" si="15887">((T1400*$H1399)-((T1400*$H1399*$E1400)+(T1400*$H1399*$F1400)))</f>
        <v>0</v>
      </c>
      <c r="U1399" s="649">
        <f t="shared" ref="U1399" si="15888">((U1400*$H1399)-((U1400*$H1399*$E1400)+(U1400*$H1399*$F1400)))</f>
        <v>0</v>
      </c>
      <c r="V1399" s="649">
        <f t="shared" ref="V1399" si="15889">((V1400*$H1399)-((V1400*$H1399*$E1400)+(V1400*$H1399*$F1400)))</f>
        <v>0</v>
      </c>
      <c r="W1399" s="649">
        <f t="shared" ref="W1399" si="15890">((W1400*$H1399)-((W1400*$H1399*$E1400)+(W1400*$H1399*$F1400)))</f>
        <v>0</v>
      </c>
      <c r="X1399" s="649">
        <f t="shared" ref="X1399" si="15891">((X1400*$H1399)-((X1400*$H1399*$E1400)+(X1400*$H1399*$F1400)))</f>
        <v>0</v>
      </c>
      <c r="Y1399" s="649">
        <f t="shared" ref="Y1399" si="15892">((Y1400*$H1399)-((Y1400*$H1399*$E1400)+(Y1400*$H1399*$F1400)))</f>
        <v>0</v>
      </c>
      <c r="Z1399" s="649">
        <f t="shared" ref="Z1399" si="15893">((Z1400*$H1399)-((Z1400*$H1399*$E1400)+(Z1400*$H1399*$F1400)))</f>
        <v>0</v>
      </c>
      <c r="AA1399" s="649">
        <f t="shared" ref="AA1399" si="15894">((AA1400*$H1399)-((AA1400*$H1399*$E1400)+(AA1400*$H1399*$F1400)))</f>
        <v>186314.61114420372</v>
      </c>
      <c r="AB1399" s="649">
        <f t="shared" ref="AB1399" si="15895">((AB1400*$H1399)-((AB1400*$H1399*$E1400)+(AB1400*$H1399*$F1400)))</f>
        <v>400576.41396003799</v>
      </c>
      <c r="AC1399" s="649">
        <f t="shared" ref="AC1399" si="15896">((AC1400*$H1399)-((AC1400*$H1399*$E1400)+(AC1400*$H1399*$F1400)))</f>
        <v>344682.0306167769</v>
      </c>
      <c r="AD1399" s="649">
        <f t="shared" ref="AD1399" si="15897">((AD1400*$H1399)-((AD1400*$H1399*$E1400)+(AD1400*$H1399*$F1400)))</f>
        <v>0</v>
      </c>
      <c r="AE1399" s="649">
        <f t="shared" ref="AE1399" si="15898">((AE1400*$H1399)-((AE1400*$H1399*$E1400)+(AE1400*$H1399*$F1400)))</f>
        <v>0</v>
      </c>
      <c r="AF1399" s="649">
        <f t="shared" ref="AF1399" si="15899">((AF1400*$H1399)-((AF1400*$H1399*$E1400)+(AF1400*$H1399*$F1400)))</f>
        <v>0</v>
      </c>
      <c r="AG1399" s="649">
        <f t="shared" ref="AG1399" si="15900">((AG1400*$H1399)-((AG1400*$H1399*$E1400)+(AG1400*$H1399*$F1400)))</f>
        <v>0</v>
      </c>
      <c r="AH1399" s="649">
        <f t="shared" ref="AH1399" si="15901">((AH1400*$H1399)-((AH1400*$H1399*$E1400)+(AH1400*$H1399*$F1400)))</f>
        <v>0</v>
      </c>
      <c r="AI1399" s="649">
        <f t="shared" ref="AI1399" si="15902">((AI1400*$H1399)-((AI1400*$H1399*$E1400)+(AI1400*$H1399*$F1400)))</f>
        <v>0</v>
      </c>
      <c r="AJ1399" s="649">
        <f t="shared" ref="AJ1399" si="15903">((AJ1400*$H1399)-((AJ1400*$H1399*$E1400)+(AJ1400*$H1399*$F1400)))</f>
        <v>0</v>
      </c>
      <c r="AK1399" s="649">
        <f t="shared" ref="AK1399" si="15904">((AK1400*$H1399)-((AK1400*$H1399*$E1400)+(AK1400*$H1399*$F1400)))</f>
        <v>0</v>
      </c>
      <c r="AL1399" s="649">
        <f t="shared" ref="AL1399" si="15905">((AL1400*$H1399)-((AL1400*$H1399*$E1400)+(AL1400*$H1399*$F1400)))</f>
        <v>0</v>
      </c>
      <c r="AM1399" s="649">
        <f t="shared" ref="AM1399" si="15906">((AM1400*$H1399)-((AM1400*$H1399*$E1400)+(AM1400*$H1399*$F1400)))</f>
        <v>0</v>
      </c>
      <c r="AN1399" s="649">
        <f t="shared" ref="AN1399" si="15907">((AN1400*$H1399)-((AN1400*$H1399*$E1400)+(AN1400*$H1399*$F1400)))</f>
        <v>0</v>
      </c>
      <c r="AO1399" s="649">
        <f t="shared" ref="AO1399" si="15908">((AO1400*$H1399)-((AO1400*$H1399*$E1400)+(AO1400*$H1399*$F1400)))</f>
        <v>0</v>
      </c>
      <c r="AP1399" s="649">
        <f t="shared" ref="AP1399" si="15909">((AP1400*$H1399)-((AP1400*$H1399*$E1400)+(AP1400*$H1399*$F1400)))</f>
        <v>0</v>
      </c>
      <c r="AQ1399" s="649">
        <f t="shared" ref="AQ1399" si="15910">((AQ1400*$H1399)-((AQ1400*$H1399*$E1400)+(AQ1400*$H1399*$F1400)))</f>
        <v>0</v>
      </c>
      <c r="AR1399" s="649">
        <f t="shared" ref="AR1399" si="15911">((AR1400*$H1399)-((AR1400*$H1399*$E1400)+(AR1400*$H1399*$F1400)))</f>
        <v>0</v>
      </c>
      <c r="AS1399" s="649">
        <f t="shared" ref="AS1399" si="15912">((AS1400*$H1399)-((AS1400*$H1399*$E1400)+(AS1400*$H1399*$F1400)))</f>
        <v>0</v>
      </c>
      <c r="AT1399" s="649">
        <f t="shared" ref="AT1399" si="15913">((AT1400*$H1399)-((AT1400*$H1399*$E1400)+(AT1400*$H1399*$F1400)))</f>
        <v>0</v>
      </c>
      <c r="AU1399" s="649">
        <f t="shared" ref="AU1399" si="15914">((AU1400*$H1399)-((AU1400*$H1399*$E1400)+(AU1400*$H1399*$F1400)))</f>
        <v>0</v>
      </c>
      <c r="AV1399" s="649">
        <f t="shared" ref="AV1399" si="15915">((AV1400*$H1399)-((AV1400*$H1399*$E1400)+(AV1400*$H1399*$F1400)))</f>
        <v>0</v>
      </c>
      <c r="AW1399" s="613">
        <f t="shared" si="15501"/>
        <v>1035081.173023354</v>
      </c>
      <c r="AX1399" s="645">
        <f t="shared" si="15479"/>
        <v>0</v>
      </c>
      <c r="AY1399" s="656">
        <f t="shared" si="15480"/>
        <v>0</v>
      </c>
      <c r="AZ1399" s="591"/>
    </row>
    <row r="1400" spans="1:52" s="314" customFormat="1">
      <c r="A1400" s="642"/>
      <c r="B1400" s="636"/>
      <c r="C1400" s="636"/>
      <c r="D1400" s="651"/>
      <c r="E1400" s="652">
        <v>0.1</v>
      </c>
      <c r="F1400" s="652">
        <v>0</v>
      </c>
      <c r="G1400" s="653"/>
      <c r="H1400" s="640"/>
      <c r="I1400" s="640">
        <f t="shared" si="15377"/>
        <v>1.1000000000000001</v>
      </c>
      <c r="J1400" s="658">
        <v>0</v>
      </c>
      <c r="K1400" s="658">
        <v>0</v>
      </c>
      <c r="L1400" s="658">
        <v>0</v>
      </c>
      <c r="M1400" s="658">
        <v>0</v>
      </c>
      <c r="N1400" s="658">
        <v>0</v>
      </c>
      <c r="O1400" s="658">
        <v>0</v>
      </c>
      <c r="P1400" s="658">
        <v>0.1</v>
      </c>
      <c r="Q1400" s="658">
        <v>0</v>
      </c>
      <c r="R1400" s="658">
        <v>0</v>
      </c>
      <c r="S1400" s="658">
        <v>0</v>
      </c>
      <c r="T1400" s="658">
        <v>0</v>
      </c>
      <c r="U1400" s="658">
        <v>0</v>
      </c>
      <c r="V1400" s="658">
        <v>0</v>
      </c>
      <c r="W1400" s="658">
        <v>0</v>
      </c>
      <c r="X1400" s="658">
        <v>0</v>
      </c>
      <c r="Y1400" s="658">
        <v>0</v>
      </c>
      <c r="Z1400" s="658">
        <v>0</v>
      </c>
      <c r="AA1400" s="658">
        <v>0.2</v>
      </c>
      <c r="AB1400" s="658">
        <v>0.43</v>
      </c>
      <c r="AC1400" s="658">
        <v>0.37</v>
      </c>
      <c r="AD1400" s="658">
        <v>0</v>
      </c>
      <c r="AE1400" s="658">
        <v>0</v>
      </c>
      <c r="AF1400" s="658">
        <v>0</v>
      </c>
      <c r="AG1400" s="658">
        <v>0</v>
      </c>
      <c r="AH1400" s="658">
        <v>0</v>
      </c>
      <c r="AI1400" s="658">
        <v>0</v>
      </c>
      <c r="AJ1400" s="658">
        <v>0</v>
      </c>
      <c r="AK1400" s="658">
        <v>0</v>
      </c>
      <c r="AL1400" s="658">
        <v>0</v>
      </c>
      <c r="AM1400" s="658">
        <v>0</v>
      </c>
      <c r="AN1400" s="658">
        <v>0</v>
      </c>
      <c r="AO1400" s="658">
        <v>0</v>
      </c>
      <c r="AP1400" s="658">
        <v>0</v>
      </c>
      <c r="AQ1400" s="658">
        <v>0</v>
      </c>
      <c r="AR1400" s="658">
        <v>0</v>
      </c>
      <c r="AS1400" s="658">
        <v>0</v>
      </c>
      <c r="AT1400" s="658">
        <v>0</v>
      </c>
      <c r="AU1400" s="658">
        <v>0</v>
      </c>
      <c r="AV1400" s="658">
        <v>0</v>
      </c>
      <c r="AW1400" s="613">
        <f t="shared" si="15501"/>
        <v>1.1000000000000001</v>
      </c>
      <c r="AX1400" s="645">
        <f t="shared" si="15479"/>
        <v>1.1000000000000001</v>
      </c>
      <c r="AY1400" s="656" t="e">
        <f t="shared" si="15480"/>
        <v>#DIV/0!</v>
      </c>
      <c r="AZ1400" s="661"/>
    </row>
    <row r="1401" spans="1:52">
      <c r="A1401" s="590"/>
      <c r="B1401" s="646" t="s">
        <v>278</v>
      </c>
      <c r="C1401" s="646" t="s">
        <v>1539</v>
      </c>
      <c r="D1401" s="647" t="s">
        <v>1540</v>
      </c>
      <c r="E1401" s="648"/>
      <c r="F1401" s="648"/>
      <c r="G1401" s="649"/>
      <c r="H1401" s="650">
        <v>5805715.0354138194</v>
      </c>
      <c r="I1401" s="650">
        <f t="shared" si="15377"/>
        <v>5805715.0354138184</v>
      </c>
      <c r="J1401" s="649">
        <v>0</v>
      </c>
      <c r="K1401" s="649">
        <v>0</v>
      </c>
      <c r="L1401" s="649">
        <v>0</v>
      </c>
      <c r="M1401" s="649">
        <v>0</v>
      </c>
      <c r="N1401" s="649">
        <v>0</v>
      </c>
      <c r="O1401" s="649">
        <v>0</v>
      </c>
      <c r="P1401" s="649">
        <f>+P1402*H1401</f>
        <v>580571.50354138191</v>
      </c>
      <c r="Q1401" s="649">
        <f t="shared" ref="Q1401" si="15916">((Q1402*$H1401)-((Q1402*$H1401*$E1402)+(Q1402*$H1401*$F1402)))</f>
        <v>0</v>
      </c>
      <c r="R1401" s="649">
        <f t="shared" ref="R1401" si="15917">((R1402*$H1401)-((R1402*$H1401*$E1402)+(R1402*$H1401*$F1402)))</f>
        <v>0</v>
      </c>
      <c r="S1401" s="649">
        <f t="shared" ref="S1401" si="15918">((S1402*$H1401)-((S1402*$H1401*$E1402)+(S1402*$H1401*$F1402)))</f>
        <v>0</v>
      </c>
      <c r="T1401" s="649">
        <f t="shared" ref="T1401" si="15919">((T1402*$H1401)-((T1402*$H1401*$E1402)+(T1402*$H1401*$F1402)))</f>
        <v>0</v>
      </c>
      <c r="U1401" s="649">
        <f t="shared" ref="U1401" si="15920">((U1402*$H1401)-((U1402*$H1401*$E1402)+(U1402*$H1401*$F1402)))</f>
        <v>0</v>
      </c>
      <c r="V1401" s="649">
        <f t="shared" ref="V1401" si="15921">((V1402*$H1401)-((V1402*$H1401*$E1402)+(V1402*$H1401*$F1402)))</f>
        <v>0</v>
      </c>
      <c r="W1401" s="649">
        <f t="shared" ref="W1401" si="15922">((W1402*$H1401)-((W1402*$H1401*$E1402)+(W1402*$H1401*$F1402)))</f>
        <v>0</v>
      </c>
      <c r="X1401" s="649">
        <f t="shared" ref="X1401" si="15923">((X1402*$H1401)-((X1402*$H1401*$E1402)+(X1402*$H1401*$F1402)))</f>
        <v>0</v>
      </c>
      <c r="Y1401" s="649">
        <f t="shared" ref="Y1401" si="15924">((Y1402*$H1401)-((Y1402*$H1401*$E1402)+(Y1402*$H1401*$F1402)))</f>
        <v>0</v>
      </c>
      <c r="Z1401" s="649">
        <f t="shared" ref="Z1401" si="15925">((Z1402*$H1401)-((Z1402*$H1401*$E1402)+(Z1402*$H1401*$F1402)))</f>
        <v>0</v>
      </c>
      <c r="AA1401" s="649">
        <f t="shared" ref="AA1401" si="15926">((AA1402*$H1401)-((AA1402*$H1401*$E1402)+(AA1402*$H1401*$F1402)))</f>
        <v>522514.35318724369</v>
      </c>
      <c r="AB1401" s="649">
        <f t="shared" ref="AB1401" si="15927">((AB1402*$H1401)-((AB1402*$H1401*$E1402)+(AB1402*$H1401*$F1402)))</f>
        <v>1097280.1416932116</v>
      </c>
      <c r="AC1401" s="649">
        <f t="shared" ref="AC1401" si="15928">((AC1402*$H1401)-((AC1402*$H1401*$E1402)+(AC1402*$H1401*$F1402)))</f>
        <v>1097280.1416932119</v>
      </c>
      <c r="AD1401" s="649">
        <f t="shared" ref="AD1401" si="15929">((AD1402*$H1401)-((AD1402*$H1401*$E1402)+(AD1402*$H1401*$F1402)))</f>
        <v>992777.27105576289</v>
      </c>
      <c r="AE1401" s="649">
        <f t="shared" ref="AE1401" si="15930">((AE1402*$H1401)-((AE1402*$H1401*$E1402)+(AE1402*$H1401*$F1402)))</f>
        <v>1097280.1416932121</v>
      </c>
      <c r="AF1401" s="649">
        <f t="shared" ref="AF1401" si="15931">((AF1402*$H1401)-((AF1402*$H1401*$E1402)+(AF1402*$H1401*$F1402)))</f>
        <v>418011.48254979483</v>
      </c>
      <c r="AG1401" s="649">
        <f t="shared" ref="AG1401" si="15932">((AG1402*$H1401)-((AG1402*$H1401*$E1402)+(AG1402*$H1401*$F1402)))</f>
        <v>0</v>
      </c>
      <c r="AH1401" s="649">
        <f t="shared" ref="AH1401" si="15933">((AH1402*$H1401)-((AH1402*$H1401*$E1402)+(AH1402*$H1401*$F1402)))</f>
        <v>0</v>
      </c>
      <c r="AI1401" s="649">
        <f t="shared" ref="AI1401" si="15934">((AI1402*$H1401)-((AI1402*$H1401*$E1402)+(AI1402*$H1401*$F1402)))</f>
        <v>0</v>
      </c>
      <c r="AJ1401" s="649">
        <f t="shared" ref="AJ1401" si="15935">((AJ1402*$H1401)-((AJ1402*$H1401*$E1402)+(AJ1402*$H1401*$F1402)))</f>
        <v>0</v>
      </c>
      <c r="AK1401" s="649">
        <f t="shared" ref="AK1401" si="15936">((AK1402*$H1401)-((AK1402*$H1401*$E1402)+(AK1402*$H1401*$F1402)))</f>
        <v>0</v>
      </c>
      <c r="AL1401" s="649">
        <f t="shared" ref="AL1401" si="15937">((AL1402*$H1401)-((AL1402*$H1401*$E1402)+(AL1402*$H1401*$F1402)))</f>
        <v>0</v>
      </c>
      <c r="AM1401" s="649">
        <f t="shared" ref="AM1401" si="15938">((AM1402*$H1401)-((AM1402*$H1401*$E1402)+(AM1402*$H1401*$F1402)))</f>
        <v>0</v>
      </c>
      <c r="AN1401" s="649">
        <f t="shared" ref="AN1401" si="15939">((AN1402*$H1401)-((AN1402*$H1401*$E1402)+(AN1402*$H1401*$F1402)))</f>
        <v>0</v>
      </c>
      <c r="AO1401" s="649">
        <f t="shared" ref="AO1401" si="15940">((AO1402*$H1401)-((AO1402*$H1401*$E1402)+(AO1402*$H1401*$F1402)))</f>
        <v>0</v>
      </c>
      <c r="AP1401" s="649">
        <f t="shared" ref="AP1401" si="15941">((AP1402*$H1401)-((AP1402*$H1401*$E1402)+(AP1402*$H1401*$F1402)))</f>
        <v>0</v>
      </c>
      <c r="AQ1401" s="649">
        <f t="shared" ref="AQ1401" si="15942">((AQ1402*$H1401)-((AQ1402*$H1401*$E1402)+(AQ1402*$H1401*$F1402)))</f>
        <v>0</v>
      </c>
      <c r="AR1401" s="649">
        <f t="shared" ref="AR1401" si="15943">((AR1402*$H1401)-((AR1402*$H1401*$E1402)+(AR1402*$H1401*$F1402)))</f>
        <v>0</v>
      </c>
      <c r="AS1401" s="649">
        <f t="shared" ref="AS1401" si="15944">((AS1402*$H1401)-((AS1402*$H1401*$E1402)+(AS1402*$H1401*$F1402)))</f>
        <v>0</v>
      </c>
      <c r="AT1401" s="649">
        <f t="shared" ref="AT1401" si="15945">((AT1402*$H1401)-((AT1402*$H1401*$E1402)+(AT1402*$H1401*$F1402)))</f>
        <v>0</v>
      </c>
      <c r="AU1401" s="649">
        <f t="shared" ref="AU1401" si="15946">((AU1402*$H1401)-((AU1402*$H1401*$E1402)+(AU1402*$H1401*$F1402)))</f>
        <v>0</v>
      </c>
      <c r="AV1401" s="649">
        <f t="shared" ref="AV1401" si="15947">((AV1402*$H1401)-((AV1402*$H1401*$E1402)+(AV1402*$H1401*$F1402)))</f>
        <v>0</v>
      </c>
      <c r="AW1401" s="613">
        <f t="shared" si="15501"/>
        <v>5805715.0354138184</v>
      </c>
      <c r="AX1401" s="645">
        <f t="shared" si="15479"/>
        <v>0</v>
      </c>
      <c r="AY1401" s="656">
        <f t="shared" si="15480"/>
        <v>0</v>
      </c>
      <c r="AZ1401" s="591"/>
    </row>
    <row r="1402" spans="1:52" s="314" customFormat="1">
      <c r="A1402" s="642"/>
      <c r="B1402" s="636"/>
      <c r="C1402" s="636"/>
      <c r="D1402" s="651"/>
      <c r="E1402" s="652">
        <v>0.1</v>
      </c>
      <c r="F1402" s="652">
        <v>0</v>
      </c>
      <c r="G1402" s="653"/>
      <c r="H1402" s="640"/>
      <c r="I1402" s="640">
        <f t="shared" si="15377"/>
        <v>1.1000000000000001</v>
      </c>
      <c r="J1402" s="658">
        <v>0</v>
      </c>
      <c r="K1402" s="658">
        <v>0</v>
      </c>
      <c r="L1402" s="658">
        <v>0</v>
      </c>
      <c r="M1402" s="658">
        <v>0</v>
      </c>
      <c r="N1402" s="658">
        <v>0</v>
      </c>
      <c r="O1402" s="658">
        <v>0</v>
      </c>
      <c r="P1402" s="658">
        <v>0.1</v>
      </c>
      <c r="Q1402" s="658">
        <v>0</v>
      </c>
      <c r="R1402" s="658">
        <v>0</v>
      </c>
      <c r="S1402" s="658">
        <v>0</v>
      </c>
      <c r="T1402" s="658">
        <v>0</v>
      </c>
      <c r="U1402" s="658">
        <v>0</v>
      </c>
      <c r="V1402" s="658">
        <v>0</v>
      </c>
      <c r="W1402" s="658">
        <v>0</v>
      </c>
      <c r="X1402" s="658">
        <v>0</v>
      </c>
      <c r="Y1402" s="658">
        <v>0</v>
      </c>
      <c r="Z1402" s="658">
        <v>0</v>
      </c>
      <c r="AA1402" s="658">
        <v>0.1</v>
      </c>
      <c r="AB1402" s="658">
        <v>0.21</v>
      </c>
      <c r="AC1402" s="658">
        <v>0.21000000000000002</v>
      </c>
      <c r="AD1402" s="658">
        <v>0.18999999999999995</v>
      </c>
      <c r="AE1402" s="658">
        <v>0.21000000000000008</v>
      </c>
      <c r="AF1402" s="658">
        <v>7.999999999999996E-2</v>
      </c>
      <c r="AG1402" s="658">
        <v>0</v>
      </c>
      <c r="AH1402" s="658">
        <v>0</v>
      </c>
      <c r="AI1402" s="658">
        <v>0</v>
      </c>
      <c r="AJ1402" s="658">
        <v>0</v>
      </c>
      <c r="AK1402" s="658">
        <v>0</v>
      </c>
      <c r="AL1402" s="658">
        <v>0</v>
      </c>
      <c r="AM1402" s="658">
        <v>0</v>
      </c>
      <c r="AN1402" s="658">
        <v>0</v>
      </c>
      <c r="AO1402" s="658">
        <v>0</v>
      </c>
      <c r="AP1402" s="658">
        <v>0</v>
      </c>
      <c r="AQ1402" s="658">
        <v>0</v>
      </c>
      <c r="AR1402" s="658">
        <v>0</v>
      </c>
      <c r="AS1402" s="658">
        <v>0</v>
      </c>
      <c r="AT1402" s="658">
        <v>0</v>
      </c>
      <c r="AU1402" s="658">
        <v>0</v>
      </c>
      <c r="AV1402" s="658">
        <v>0</v>
      </c>
      <c r="AW1402" s="613">
        <f t="shared" si="15501"/>
        <v>1.1000000000000001</v>
      </c>
      <c r="AX1402" s="645">
        <f t="shared" si="15479"/>
        <v>1.1000000000000001</v>
      </c>
      <c r="AY1402" s="656" t="e">
        <f t="shared" si="15480"/>
        <v>#DIV/0!</v>
      </c>
      <c r="AZ1402" s="661"/>
    </row>
    <row r="1403" spans="1:52" s="302" customFormat="1">
      <c r="A1403" s="621"/>
      <c r="B1403" s="622" t="s">
        <v>234</v>
      </c>
      <c r="C1403" s="622" t="s">
        <v>1541</v>
      </c>
      <c r="D1403" s="623" t="s">
        <v>1542</v>
      </c>
      <c r="E1403" s="644"/>
      <c r="F1403" s="644"/>
      <c r="G1403" s="624"/>
      <c r="H1403" s="625">
        <f>+H1404+H1421</f>
        <v>8827316.5793161113</v>
      </c>
      <c r="I1403" s="625">
        <f t="shared" si="15377"/>
        <v>8827316.5793161113</v>
      </c>
      <c r="J1403" s="625">
        <f t="shared" ref="J1403:AV1403" si="15948">+J1404+J1421</f>
        <v>0</v>
      </c>
      <c r="K1403" s="625">
        <f t="shared" si="15948"/>
        <v>0</v>
      </c>
      <c r="L1403" s="625">
        <f t="shared" si="15948"/>
        <v>0</v>
      </c>
      <c r="M1403" s="625">
        <f t="shared" si="15948"/>
        <v>0</v>
      </c>
      <c r="N1403" s="625">
        <f t="shared" si="15948"/>
        <v>0</v>
      </c>
      <c r="O1403" s="625">
        <f t="shared" si="15948"/>
        <v>0</v>
      </c>
      <c r="P1403" s="625">
        <f t="shared" si="15948"/>
        <v>0</v>
      </c>
      <c r="Q1403" s="625">
        <f t="shared" si="15948"/>
        <v>0</v>
      </c>
      <c r="R1403" s="625">
        <f t="shared" si="15948"/>
        <v>0</v>
      </c>
      <c r="S1403" s="625">
        <f t="shared" si="15948"/>
        <v>0</v>
      </c>
      <c r="T1403" s="625">
        <f t="shared" si="15948"/>
        <v>0</v>
      </c>
      <c r="U1403" s="625">
        <f t="shared" si="15948"/>
        <v>0</v>
      </c>
      <c r="V1403" s="625">
        <f t="shared" si="15948"/>
        <v>0</v>
      </c>
      <c r="W1403" s="625">
        <f t="shared" si="15948"/>
        <v>3526950.8546562796</v>
      </c>
      <c r="X1403" s="625">
        <f t="shared" si="15948"/>
        <v>1125427.4187847923</v>
      </c>
      <c r="Y1403" s="625">
        <f t="shared" si="15948"/>
        <v>1607000.3004578373</v>
      </c>
      <c r="Z1403" s="625">
        <f t="shared" si="15948"/>
        <v>1679367.8640386697</v>
      </c>
      <c r="AA1403" s="625">
        <f t="shared" si="15948"/>
        <v>628529.99877677229</v>
      </c>
      <c r="AB1403" s="625">
        <f t="shared" si="15948"/>
        <v>0</v>
      </c>
      <c r="AC1403" s="625">
        <f t="shared" si="15948"/>
        <v>0</v>
      </c>
      <c r="AD1403" s="625">
        <f t="shared" si="15948"/>
        <v>0</v>
      </c>
      <c r="AE1403" s="625">
        <f t="shared" si="15948"/>
        <v>0</v>
      </c>
      <c r="AF1403" s="625">
        <f t="shared" si="15948"/>
        <v>0</v>
      </c>
      <c r="AG1403" s="625">
        <f t="shared" si="15948"/>
        <v>260040.14260175987</v>
      </c>
      <c r="AH1403" s="625">
        <f t="shared" si="15948"/>
        <v>0</v>
      </c>
      <c r="AI1403" s="625">
        <f t="shared" si="15948"/>
        <v>0</v>
      </c>
      <c r="AJ1403" s="625">
        <f t="shared" si="15948"/>
        <v>0</v>
      </c>
      <c r="AK1403" s="625">
        <f t="shared" si="15948"/>
        <v>0</v>
      </c>
      <c r="AL1403" s="625">
        <f t="shared" si="15948"/>
        <v>0</v>
      </c>
      <c r="AM1403" s="625">
        <f t="shared" si="15948"/>
        <v>0</v>
      </c>
      <c r="AN1403" s="625">
        <f t="shared" si="15948"/>
        <v>0</v>
      </c>
      <c r="AO1403" s="625">
        <f t="shared" si="15948"/>
        <v>0</v>
      </c>
      <c r="AP1403" s="625">
        <f t="shared" si="15948"/>
        <v>0</v>
      </c>
      <c r="AQ1403" s="625">
        <f t="shared" si="15948"/>
        <v>0</v>
      </c>
      <c r="AR1403" s="625">
        <f t="shared" si="15948"/>
        <v>0</v>
      </c>
      <c r="AS1403" s="625">
        <f t="shared" si="15948"/>
        <v>0</v>
      </c>
      <c r="AT1403" s="625">
        <f t="shared" si="15948"/>
        <v>0</v>
      </c>
      <c r="AU1403" s="625">
        <f t="shared" si="15948"/>
        <v>0</v>
      </c>
      <c r="AV1403" s="625">
        <f t="shared" si="15948"/>
        <v>0</v>
      </c>
      <c r="AW1403" s="613">
        <f t="shared" si="15501"/>
        <v>8827316.5793161113</v>
      </c>
      <c r="AX1403" s="645">
        <f t="shared" si="15479"/>
        <v>0</v>
      </c>
      <c r="AY1403" s="656">
        <f t="shared" si="15480"/>
        <v>0</v>
      </c>
      <c r="AZ1403" s="626"/>
    </row>
    <row r="1404" spans="1:52">
      <c r="A1404" s="590"/>
      <c r="B1404" s="629" t="s">
        <v>278</v>
      </c>
      <c r="C1404" s="629" t="s">
        <v>1543</v>
      </c>
      <c r="D1404" s="630" t="s">
        <v>1544</v>
      </c>
      <c r="E1404" s="643"/>
      <c r="F1404" s="643"/>
      <c r="G1404" s="631"/>
      <c r="H1404" s="632">
        <f>+H1405+H1407+H1409+H1411+H1413+H1415+H1417+H1419</f>
        <v>2196800.1387928291</v>
      </c>
      <c r="I1404" s="632">
        <f t="shared" si="15377"/>
        <v>2196800.1387928296</v>
      </c>
      <c r="J1404" s="632">
        <f t="shared" ref="J1404:AV1404" si="15949">+J1405+J1407+J1409+J1411+J1413+J1415+J1417+J1419</f>
        <v>0</v>
      </c>
      <c r="K1404" s="632">
        <f t="shared" si="15949"/>
        <v>0</v>
      </c>
      <c r="L1404" s="632">
        <f t="shared" si="15949"/>
        <v>0</v>
      </c>
      <c r="M1404" s="632">
        <f t="shared" si="15949"/>
        <v>0</v>
      </c>
      <c r="N1404" s="632">
        <f t="shared" si="15949"/>
        <v>0</v>
      </c>
      <c r="O1404" s="632">
        <f t="shared" si="15949"/>
        <v>0</v>
      </c>
      <c r="P1404" s="632">
        <f t="shared" si="15949"/>
        <v>0</v>
      </c>
      <c r="Q1404" s="632">
        <f t="shared" si="15949"/>
        <v>0</v>
      </c>
      <c r="R1404" s="632">
        <f t="shared" si="15949"/>
        <v>0</v>
      </c>
      <c r="S1404" s="632">
        <f t="shared" si="15949"/>
        <v>0</v>
      </c>
      <c r="T1404" s="632">
        <f t="shared" si="15949"/>
        <v>0</v>
      </c>
      <c r="U1404" s="632">
        <f t="shared" si="15949"/>
        <v>0</v>
      </c>
      <c r="V1404" s="632">
        <f t="shared" si="15949"/>
        <v>0</v>
      </c>
      <c r="W1404" s="632">
        <f t="shared" si="15949"/>
        <v>0</v>
      </c>
      <c r="X1404" s="632">
        <f t="shared" si="15949"/>
        <v>1067736.7592299301</v>
      </c>
      <c r="Y1404" s="632">
        <f t="shared" si="15949"/>
        <v>424341.77958316315</v>
      </c>
      <c r="Z1404" s="632">
        <f t="shared" si="15949"/>
        <v>467864.01338656427</v>
      </c>
      <c r="AA1404" s="632">
        <f t="shared" si="15949"/>
        <v>195850.05211530608</v>
      </c>
      <c r="AB1404" s="632">
        <f t="shared" si="15949"/>
        <v>0</v>
      </c>
      <c r="AC1404" s="632">
        <f t="shared" si="15949"/>
        <v>0</v>
      </c>
      <c r="AD1404" s="632">
        <f t="shared" si="15949"/>
        <v>0</v>
      </c>
      <c r="AE1404" s="632">
        <f t="shared" si="15949"/>
        <v>0</v>
      </c>
      <c r="AF1404" s="632">
        <f t="shared" si="15949"/>
        <v>0</v>
      </c>
      <c r="AG1404" s="632">
        <f t="shared" si="15949"/>
        <v>41007.534477865738</v>
      </c>
      <c r="AH1404" s="632">
        <f t="shared" si="15949"/>
        <v>0</v>
      </c>
      <c r="AI1404" s="632">
        <f t="shared" si="15949"/>
        <v>0</v>
      </c>
      <c r="AJ1404" s="632">
        <f t="shared" si="15949"/>
        <v>0</v>
      </c>
      <c r="AK1404" s="632">
        <f t="shared" si="15949"/>
        <v>0</v>
      </c>
      <c r="AL1404" s="632">
        <f t="shared" si="15949"/>
        <v>0</v>
      </c>
      <c r="AM1404" s="632">
        <f t="shared" si="15949"/>
        <v>0</v>
      </c>
      <c r="AN1404" s="632">
        <f t="shared" si="15949"/>
        <v>0</v>
      </c>
      <c r="AO1404" s="632">
        <f t="shared" si="15949"/>
        <v>0</v>
      </c>
      <c r="AP1404" s="632">
        <f t="shared" si="15949"/>
        <v>0</v>
      </c>
      <c r="AQ1404" s="632">
        <f t="shared" si="15949"/>
        <v>0</v>
      </c>
      <c r="AR1404" s="632">
        <f t="shared" si="15949"/>
        <v>0</v>
      </c>
      <c r="AS1404" s="632">
        <f t="shared" si="15949"/>
        <v>0</v>
      </c>
      <c r="AT1404" s="632">
        <f t="shared" si="15949"/>
        <v>0</v>
      </c>
      <c r="AU1404" s="632">
        <f t="shared" si="15949"/>
        <v>0</v>
      </c>
      <c r="AV1404" s="632">
        <f t="shared" si="15949"/>
        <v>0</v>
      </c>
      <c r="AW1404" s="613">
        <f t="shared" si="15501"/>
        <v>2196800.1387928296</v>
      </c>
      <c r="AX1404" s="591"/>
      <c r="AY1404" s="591"/>
      <c r="AZ1404" s="591"/>
    </row>
    <row r="1405" spans="1:52">
      <c r="A1405" s="590"/>
      <c r="B1405" s="646" t="s">
        <v>305</v>
      </c>
      <c r="C1405" s="646" t="s">
        <v>1545</v>
      </c>
      <c r="D1405" s="647" t="s">
        <v>1546</v>
      </c>
      <c r="E1405" s="648"/>
      <c r="F1405" s="648"/>
      <c r="G1405" s="649"/>
      <c r="H1405" s="650">
        <v>264615.79299329821</v>
      </c>
      <c r="I1405" s="650">
        <f t="shared" si="15377"/>
        <v>264615.79299329821</v>
      </c>
      <c r="J1405" s="649">
        <v>0</v>
      </c>
      <c r="K1405" s="649">
        <v>0</v>
      </c>
      <c r="L1405" s="649">
        <v>0</v>
      </c>
      <c r="M1405" s="649">
        <v>0</v>
      </c>
      <c r="N1405" s="649">
        <v>0</v>
      </c>
      <c r="O1405" s="649">
        <v>0</v>
      </c>
      <c r="P1405" s="649">
        <v>0</v>
      </c>
      <c r="Q1405" s="649">
        <v>0</v>
      </c>
      <c r="R1405" s="649">
        <v>0</v>
      </c>
      <c r="S1405" s="649">
        <v>0</v>
      </c>
      <c r="T1405" s="649">
        <v>0</v>
      </c>
      <c r="U1405" s="649">
        <v>0</v>
      </c>
      <c r="V1405" s="649">
        <v>0</v>
      </c>
      <c r="W1405" s="649">
        <v>0</v>
      </c>
      <c r="X1405" s="649">
        <f>+X1406*$H1405</f>
        <v>132307.8964966491</v>
      </c>
      <c r="Y1405" s="649">
        <f t="shared" ref="Y1405" si="15950">((Y1406*$H1405)-((Y1406*$H1405*$E1406)+(Y1406*$H1405*$F1406)))</f>
        <v>51600.079633693153</v>
      </c>
      <c r="Z1405" s="649">
        <f t="shared" ref="Z1405" si="15951">((Z1406*$H1405)-((Z1406*$H1405*$E1406)+(Z1406*$H1405*$F1406)))</f>
        <v>56892.39549355911</v>
      </c>
      <c r="AA1405" s="649">
        <f t="shared" ref="AA1405" si="15952">((AA1406*$H1405)-((AA1406*$H1405*$E1406)+(AA1406*$H1405*$F1406)))</f>
        <v>23815.421369396845</v>
      </c>
      <c r="AB1405" s="649">
        <f t="shared" ref="AB1405" si="15953">((AB1406*$H1405)-((AB1406*$H1405*$E1406)+(AB1406*$H1405*$F1406)))</f>
        <v>0</v>
      </c>
      <c r="AC1405" s="649">
        <f t="shared" ref="AC1405" si="15954">((AC1406*$H1405)-((AC1406*$H1405*$E1406)+(AC1406*$H1405*$F1406)))</f>
        <v>0</v>
      </c>
      <c r="AD1405" s="649">
        <f t="shared" ref="AD1405" si="15955">((AD1406*$H1405)-((AD1406*$H1405*$E1406)+(AD1406*$H1405*$F1406)))</f>
        <v>0</v>
      </c>
      <c r="AE1405" s="649">
        <f t="shared" ref="AE1405" si="15956">((AE1406*$H1405)-((AE1406*$H1405*$E1406)+(AE1406*$H1405*$F1406)))</f>
        <v>0</v>
      </c>
      <c r="AF1405" s="649">
        <f t="shared" ref="AF1405" si="15957">((AF1406*$H1405)-((AF1406*$H1405*$E1406)+(AF1406*$H1405*$F1406)))</f>
        <v>0</v>
      </c>
      <c r="AG1405" s="649">
        <f t="shared" ref="AG1405" si="15958">((AG1406*$H1405)-((AG1406*$H1405*$E1406)+(AG1406*$H1405*$F1406)))</f>
        <v>0</v>
      </c>
      <c r="AH1405" s="649">
        <v>0</v>
      </c>
      <c r="AI1405" s="649">
        <v>0</v>
      </c>
      <c r="AJ1405" s="649">
        <v>0</v>
      </c>
      <c r="AK1405" s="649">
        <v>0</v>
      </c>
      <c r="AL1405" s="649">
        <v>0</v>
      </c>
      <c r="AM1405" s="649">
        <v>0</v>
      </c>
      <c r="AN1405" s="649">
        <v>0</v>
      </c>
      <c r="AO1405" s="649">
        <v>0</v>
      </c>
      <c r="AP1405" s="649">
        <v>0</v>
      </c>
      <c r="AQ1405" s="649">
        <v>0</v>
      </c>
      <c r="AR1405" s="649">
        <v>0</v>
      </c>
      <c r="AS1405" s="649">
        <v>0</v>
      </c>
      <c r="AT1405" s="649">
        <v>0</v>
      </c>
      <c r="AU1405" s="649">
        <v>0</v>
      </c>
      <c r="AV1405" s="649">
        <v>0</v>
      </c>
      <c r="AW1405" s="613">
        <f t="shared" si="15501"/>
        <v>264615.79299329821</v>
      </c>
      <c r="AX1405" s="591"/>
      <c r="AY1405" s="591"/>
      <c r="AZ1405" s="591"/>
    </row>
    <row r="1406" spans="1:52" s="314" customFormat="1">
      <c r="A1406" s="642"/>
      <c r="B1406" s="636"/>
      <c r="C1406" s="636"/>
      <c r="D1406" s="651"/>
      <c r="E1406" s="652">
        <v>0.5</v>
      </c>
      <c r="F1406" s="652">
        <v>0</v>
      </c>
      <c r="G1406" s="653"/>
      <c r="H1406" s="640"/>
      <c r="I1406" s="640">
        <f t="shared" si="15377"/>
        <v>1.5</v>
      </c>
      <c r="J1406" s="658">
        <v>0</v>
      </c>
      <c r="K1406" s="658">
        <v>0</v>
      </c>
      <c r="L1406" s="658">
        <v>0</v>
      </c>
      <c r="M1406" s="658">
        <v>0</v>
      </c>
      <c r="N1406" s="658">
        <v>0</v>
      </c>
      <c r="O1406" s="658">
        <v>0</v>
      </c>
      <c r="P1406" s="658">
        <v>0</v>
      </c>
      <c r="Q1406" s="658">
        <v>0</v>
      </c>
      <c r="R1406" s="658">
        <v>0</v>
      </c>
      <c r="S1406" s="658">
        <v>0</v>
      </c>
      <c r="T1406" s="658">
        <v>0</v>
      </c>
      <c r="U1406" s="658">
        <v>0</v>
      </c>
      <c r="V1406" s="658">
        <v>0</v>
      </c>
      <c r="W1406" s="658">
        <v>0</v>
      </c>
      <c r="X1406" s="658">
        <f>+E1406</f>
        <v>0.5</v>
      </c>
      <c r="Y1406" s="658">
        <v>0.39</v>
      </c>
      <c r="Z1406" s="658">
        <v>0.42999999999999994</v>
      </c>
      <c r="AA1406" s="658">
        <v>0.18000000000000005</v>
      </c>
      <c r="AB1406" s="658">
        <v>0</v>
      </c>
      <c r="AC1406" s="658">
        <v>0</v>
      </c>
      <c r="AD1406" s="658">
        <v>0</v>
      </c>
      <c r="AE1406" s="658">
        <v>0</v>
      </c>
      <c r="AF1406" s="658">
        <v>0</v>
      </c>
      <c r="AG1406" s="658">
        <v>0</v>
      </c>
      <c r="AH1406" s="658">
        <v>0</v>
      </c>
      <c r="AI1406" s="658">
        <v>0</v>
      </c>
      <c r="AJ1406" s="658">
        <v>0</v>
      </c>
      <c r="AK1406" s="658">
        <v>0</v>
      </c>
      <c r="AL1406" s="658">
        <v>0</v>
      </c>
      <c r="AM1406" s="658">
        <v>0</v>
      </c>
      <c r="AN1406" s="658">
        <v>0</v>
      </c>
      <c r="AO1406" s="658">
        <v>0</v>
      </c>
      <c r="AP1406" s="658">
        <v>0</v>
      </c>
      <c r="AQ1406" s="658">
        <v>0</v>
      </c>
      <c r="AR1406" s="658">
        <v>0</v>
      </c>
      <c r="AS1406" s="658">
        <v>0</v>
      </c>
      <c r="AT1406" s="658">
        <v>0</v>
      </c>
      <c r="AU1406" s="658">
        <v>0</v>
      </c>
      <c r="AV1406" s="658">
        <v>0</v>
      </c>
      <c r="AW1406" s="613">
        <f t="shared" si="15501"/>
        <v>1.5</v>
      </c>
      <c r="AX1406" s="661"/>
      <c r="AY1406" s="661"/>
      <c r="AZ1406" s="661"/>
    </row>
    <row r="1407" spans="1:52">
      <c r="A1407" s="590"/>
      <c r="B1407" s="646" t="s">
        <v>305</v>
      </c>
      <c r="C1407" s="646" t="s">
        <v>1547</v>
      </c>
      <c r="D1407" s="647" t="s">
        <v>1548</v>
      </c>
      <c r="E1407" s="648"/>
      <c r="F1407" s="648"/>
      <c r="G1407" s="649"/>
      <c r="H1407" s="650">
        <v>110817.31060378357</v>
      </c>
      <c r="I1407" s="650">
        <f t="shared" si="15377"/>
        <v>110817.31060378357</v>
      </c>
      <c r="J1407" s="649">
        <v>0</v>
      </c>
      <c r="K1407" s="649">
        <v>0</v>
      </c>
      <c r="L1407" s="649">
        <v>0</v>
      </c>
      <c r="M1407" s="649">
        <v>0</v>
      </c>
      <c r="N1407" s="649">
        <v>0</v>
      </c>
      <c r="O1407" s="649">
        <v>0</v>
      </c>
      <c r="P1407" s="649">
        <v>0</v>
      </c>
      <c r="Q1407" s="649">
        <v>0</v>
      </c>
      <c r="R1407" s="649">
        <v>0</v>
      </c>
      <c r="S1407" s="649">
        <v>0</v>
      </c>
      <c r="T1407" s="649">
        <v>0</v>
      </c>
      <c r="U1407" s="649">
        <v>0</v>
      </c>
      <c r="V1407" s="649">
        <v>0</v>
      </c>
      <c r="W1407" s="649">
        <v>0</v>
      </c>
      <c r="X1407" s="649">
        <f t="shared" ref="X1407" si="15959">+X1408*H1407</f>
        <v>55408.655301891784</v>
      </c>
      <c r="Y1407" s="649">
        <f t="shared" ref="Y1407" si="15960">((Y1408*$H1407)-((Y1408*$H1407*$E1408)+(Y1408*$H1407*$F1408)))</f>
        <v>19448.438010964015</v>
      </c>
      <c r="Z1407" s="649">
        <f t="shared" ref="Z1407" si="15961">((Z1408*$H1407)-((Z1408*$H1407*$E1408)+(Z1408*$H1407*$F1408)))</f>
        <v>21443.149601832116</v>
      </c>
      <c r="AA1407" s="649">
        <f t="shared" ref="AA1407" si="15962">((AA1408*$H1407)-((AA1408*$H1407*$E1408)+(AA1408*$H1407*$F1408)))</f>
        <v>8976.2021589064716</v>
      </c>
      <c r="AB1407" s="649">
        <f t="shared" ref="AB1407" si="15963">((AB1408*$H1407)-((AB1408*$H1407*$E1408)+(AB1408*$H1407*$F1408)))</f>
        <v>0</v>
      </c>
      <c r="AC1407" s="649">
        <f t="shared" ref="AC1407" si="15964">((AC1408*$H1407)-((AC1408*$H1407*$E1408)+(AC1408*$H1407*$F1408)))</f>
        <v>0</v>
      </c>
      <c r="AD1407" s="649">
        <f t="shared" ref="AD1407" si="15965">((AD1408*$H1407)-((AD1408*$H1407*$E1408)+(AD1408*$H1407*$F1408)))</f>
        <v>0</v>
      </c>
      <c r="AE1407" s="649">
        <f t="shared" ref="AE1407" si="15966">((AE1408*$H1407)-((AE1408*$H1407*$E1408)+(AE1408*$H1407*$F1408)))</f>
        <v>0</v>
      </c>
      <c r="AF1407" s="649">
        <f t="shared" ref="AF1407" si="15967">((AF1408*$H1407)-((AF1408*$H1407*$E1408)+(AF1408*$H1407*$F1408)))</f>
        <v>0</v>
      </c>
      <c r="AG1407" s="649">
        <f>+AG1408*H1407</f>
        <v>5540.8655301891786</v>
      </c>
      <c r="AH1407" s="649">
        <v>0</v>
      </c>
      <c r="AI1407" s="649">
        <v>0</v>
      </c>
      <c r="AJ1407" s="649">
        <v>0</v>
      </c>
      <c r="AK1407" s="649">
        <v>0</v>
      </c>
      <c r="AL1407" s="649">
        <v>0</v>
      </c>
      <c r="AM1407" s="649">
        <v>0</v>
      </c>
      <c r="AN1407" s="649">
        <v>0</v>
      </c>
      <c r="AO1407" s="649">
        <v>0</v>
      </c>
      <c r="AP1407" s="649">
        <v>0</v>
      </c>
      <c r="AQ1407" s="649">
        <v>0</v>
      </c>
      <c r="AR1407" s="649">
        <v>0</v>
      </c>
      <c r="AS1407" s="649">
        <v>0</v>
      </c>
      <c r="AT1407" s="649">
        <v>0</v>
      </c>
      <c r="AU1407" s="649">
        <v>0</v>
      </c>
      <c r="AV1407" s="649">
        <v>0</v>
      </c>
      <c r="AW1407" s="613">
        <f t="shared" si="15501"/>
        <v>110817.31060378357</v>
      </c>
      <c r="AX1407" s="591"/>
      <c r="AY1407" s="591"/>
      <c r="AZ1407" s="591"/>
    </row>
    <row r="1408" spans="1:52" s="314" customFormat="1">
      <c r="A1408" s="642"/>
      <c r="B1408" s="636"/>
      <c r="C1408" s="636"/>
      <c r="D1408" s="651"/>
      <c r="E1408" s="652">
        <v>0.5</v>
      </c>
      <c r="F1408" s="652">
        <v>0.05</v>
      </c>
      <c r="G1408" s="653"/>
      <c r="H1408" s="659"/>
      <c r="I1408" s="640">
        <f t="shared" ref="I1408:I1449" si="15968">SUM(J1408:AV1408)</f>
        <v>1.55</v>
      </c>
      <c r="J1408" s="658">
        <v>0</v>
      </c>
      <c r="K1408" s="658">
        <v>0</v>
      </c>
      <c r="L1408" s="658">
        <v>0</v>
      </c>
      <c r="M1408" s="658">
        <v>0</v>
      </c>
      <c r="N1408" s="658">
        <v>0</v>
      </c>
      <c r="O1408" s="658">
        <v>0</v>
      </c>
      <c r="P1408" s="658">
        <v>0</v>
      </c>
      <c r="Q1408" s="658">
        <v>0</v>
      </c>
      <c r="R1408" s="658">
        <v>0</v>
      </c>
      <c r="S1408" s="658">
        <v>0</v>
      </c>
      <c r="T1408" s="658">
        <v>0</v>
      </c>
      <c r="U1408" s="658">
        <v>0</v>
      </c>
      <c r="V1408" s="658">
        <v>0</v>
      </c>
      <c r="W1408" s="658">
        <v>0</v>
      </c>
      <c r="X1408" s="658">
        <f t="shared" ref="X1408" si="15969">+E1408</f>
        <v>0.5</v>
      </c>
      <c r="Y1408" s="658">
        <v>0.39</v>
      </c>
      <c r="Z1408" s="658">
        <v>0.42999999999999994</v>
      </c>
      <c r="AA1408" s="658">
        <v>0.18000000000000005</v>
      </c>
      <c r="AB1408" s="658">
        <v>0</v>
      </c>
      <c r="AC1408" s="658">
        <v>0</v>
      </c>
      <c r="AD1408" s="658">
        <v>0</v>
      </c>
      <c r="AE1408" s="658">
        <v>0</v>
      </c>
      <c r="AF1408" s="658">
        <v>0</v>
      </c>
      <c r="AG1408" s="658">
        <v>0.05</v>
      </c>
      <c r="AH1408" s="658">
        <v>0</v>
      </c>
      <c r="AI1408" s="658">
        <v>0</v>
      </c>
      <c r="AJ1408" s="658">
        <v>0</v>
      </c>
      <c r="AK1408" s="658">
        <v>0</v>
      </c>
      <c r="AL1408" s="658">
        <v>0</v>
      </c>
      <c r="AM1408" s="658">
        <v>0</v>
      </c>
      <c r="AN1408" s="658">
        <v>0</v>
      </c>
      <c r="AO1408" s="658">
        <v>0</v>
      </c>
      <c r="AP1408" s="658">
        <v>0</v>
      </c>
      <c r="AQ1408" s="658">
        <v>0</v>
      </c>
      <c r="AR1408" s="658">
        <v>0</v>
      </c>
      <c r="AS1408" s="658">
        <v>0</v>
      </c>
      <c r="AT1408" s="658">
        <v>0</v>
      </c>
      <c r="AU1408" s="658">
        <v>0</v>
      </c>
      <c r="AV1408" s="658">
        <v>0</v>
      </c>
      <c r="AW1408" s="613">
        <f t="shared" si="15501"/>
        <v>1.55</v>
      </c>
      <c r="AX1408" s="661"/>
      <c r="AY1408" s="661"/>
      <c r="AZ1408" s="661"/>
    </row>
    <row r="1409" spans="1:52">
      <c r="A1409" s="590"/>
      <c r="B1409" s="646" t="s">
        <v>305</v>
      </c>
      <c r="C1409" s="646" t="s">
        <v>1549</v>
      </c>
      <c r="D1409" s="647" t="s">
        <v>1550</v>
      </c>
      <c r="E1409" s="648"/>
      <c r="F1409" s="648"/>
      <c r="G1409" s="649"/>
      <c r="H1409" s="650">
        <v>640029.24269338162</v>
      </c>
      <c r="I1409" s="650">
        <f t="shared" si="15968"/>
        <v>640029.2426933815</v>
      </c>
      <c r="J1409" s="649">
        <v>0</v>
      </c>
      <c r="K1409" s="649">
        <v>0</v>
      </c>
      <c r="L1409" s="649">
        <v>0</v>
      </c>
      <c r="M1409" s="649">
        <v>0</v>
      </c>
      <c r="N1409" s="649">
        <v>0</v>
      </c>
      <c r="O1409" s="649">
        <v>0</v>
      </c>
      <c r="P1409" s="649">
        <v>0</v>
      </c>
      <c r="Q1409" s="649">
        <v>0</v>
      </c>
      <c r="R1409" s="649">
        <v>0</v>
      </c>
      <c r="S1409" s="649">
        <v>0</v>
      </c>
      <c r="T1409" s="649">
        <v>0</v>
      </c>
      <c r="U1409" s="649">
        <v>0</v>
      </c>
      <c r="V1409" s="649">
        <v>0</v>
      </c>
      <c r="W1409" s="649">
        <v>0</v>
      </c>
      <c r="X1409" s="649">
        <f t="shared" ref="X1409" si="15970">+X1410*H1409</f>
        <v>192008.77280801447</v>
      </c>
      <c r="Y1409" s="649">
        <f t="shared" ref="Y1409" si="15971">((Y1410*$H1409)-((Y1410*$H1409*$E1410)+(Y1410*$H1409*$F1410)))</f>
        <v>162247.41302277223</v>
      </c>
      <c r="Z1409" s="649">
        <f t="shared" ref="Z1409" si="15972">((Z1410*$H1409)-((Z1410*$H1409*$E1410)+(Z1410*$H1409*$F1410)))</f>
        <v>178888.1733328001</v>
      </c>
      <c r="AA1409" s="649">
        <f t="shared" ref="AA1409" si="15973">((AA1410*$H1409)-((AA1410*$H1409*$E1410)+(AA1410*$H1409*$F1410)))</f>
        <v>74883.421395125682</v>
      </c>
      <c r="AB1409" s="649">
        <f t="shared" ref="AB1409" si="15974">((AB1410*$H1409)-((AB1410*$H1409*$E1410)+(AB1410*$H1409*$F1410)))</f>
        <v>0</v>
      </c>
      <c r="AC1409" s="649">
        <f t="shared" ref="AC1409" si="15975">((AC1410*$H1409)-((AC1410*$H1409*$E1410)+(AC1410*$H1409*$F1410)))</f>
        <v>0</v>
      </c>
      <c r="AD1409" s="649">
        <f t="shared" ref="AD1409" si="15976">((AD1410*$H1409)-((AD1410*$H1409*$E1410)+(AD1410*$H1409*$F1410)))</f>
        <v>0</v>
      </c>
      <c r="AE1409" s="649">
        <f t="shared" ref="AE1409" si="15977">((AE1410*$H1409)-((AE1410*$H1409*$E1410)+(AE1410*$H1409*$F1410)))</f>
        <v>0</v>
      </c>
      <c r="AF1409" s="649">
        <f t="shared" ref="AF1409" si="15978">((AF1410*$H1409)-((AF1410*$H1409*$E1410)+(AF1410*$H1409*$F1410)))</f>
        <v>0</v>
      </c>
      <c r="AG1409" s="649">
        <f>+AG1410*H1409</f>
        <v>32001.462134669084</v>
      </c>
      <c r="AH1409" s="649">
        <v>0</v>
      </c>
      <c r="AI1409" s="649">
        <v>0</v>
      </c>
      <c r="AJ1409" s="649">
        <v>0</v>
      </c>
      <c r="AK1409" s="649">
        <v>0</v>
      </c>
      <c r="AL1409" s="649">
        <v>0</v>
      </c>
      <c r="AM1409" s="649">
        <v>0</v>
      </c>
      <c r="AN1409" s="649">
        <v>0</v>
      </c>
      <c r="AO1409" s="649">
        <v>0</v>
      </c>
      <c r="AP1409" s="649">
        <v>0</v>
      </c>
      <c r="AQ1409" s="649">
        <v>0</v>
      </c>
      <c r="AR1409" s="649">
        <v>0</v>
      </c>
      <c r="AS1409" s="649">
        <v>0</v>
      </c>
      <c r="AT1409" s="649">
        <v>0</v>
      </c>
      <c r="AU1409" s="649">
        <v>0</v>
      </c>
      <c r="AV1409" s="649">
        <v>0</v>
      </c>
      <c r="AW1409" s="613">
        <f t="shared" si="15501"/>
        <v>640029.2426933815</v>
      </c>
      <c r="AX1409" s="591"/>
      <c r="AY1409" s="591"/>
      <c r="AZ1409" s="591"/>
    </row>
    <row r="1410" spans="1:52" s="314" customFormat="1">
      <c r="A1410" s="642"/>
      <c r="B1410" s="636"/>
      <c r="C1410" s="636"/>
      <c r="D1410" s="651"/>
      <c r="E1410" s="652">
        <v>0.3</v>
      </c>
      <c r="F1410" s="652">
        <v>0.05</v>
      </c>
      <c r="G1410" s="653"/>
      <c r="H1410" s="659"/>
      <c r="I1410" s="640">
        <f t="shared" si="15968"/>
        <v>1.3499999999999999</v>
      </c>
      <c r="J1410" s="658">
        <v>0</v>
      </c>
      <c r="K1410" s="658">
        <v>0</v>
      </c>
      <c r="L1410" s="658">
        <v>0</v>
      </c>
      <c r="M1410" s="658">
        <v>0</v>
      </c>
      <c r="N1410" s="658">
        <v>0</v>
      </c>
      <c r="O1410" s="658">
        <v>0</v>
      </c>
      <c r="P1410" s="658">
        <v>0</v>
      </c>
      <c r="Q1410" s="658">
        <v>0</v>
      </c>
      <c r="R1410" s="658">
        <v>0</v>
      </c>
      <c r="S1410" s="658">
        <v>0</v>
      </c>
      <c r="T1410" s="658">
        <v>0</v>
      </c>
      <c r="U1410" s="658">
        <v>0</v>
      </c>
      <c r="V1410" s="658">
        <v>0</v>
      </c>
      <c r="W1410" s="658">
        <v>0</v>
      </c>
      <c r="X1410" s="658">
        <f t="shared" ref="X1410" si="15979">+E1410</f>
        <v>0.3</v>
      </c>
      <c r="Y1410" s="658">
        <v>0.39</v>
      </c>
      <c r="Z1410" s="658">
        <v>0.42999999999999994</v>
      </c>
      <c r="AA1410" s="658">
        <v>0.18000000000000005</v>
      </c>
      <c r="AB1410" s="658">
        <v>0</v>
      </c>
      <c r="AC1410" s="658">
        <v>0</v>
      </c>
      <c r="AD1410" s="658">
        <v>0</v>
      </c>
      <c r="AE1410" s="658">
        <v>0</v>
      </c>
      <c r="AF1410" s="658">
        <v>0</v>
      </c>
      <c r="AG1410" s="658">
        <v>0.05</v>
      </c>
      <c r="AH1410" s="658">
        <v>0</v>
      </c>
      <c r="AI1410" s="658">
        <v>0</v>
      </c>
      <c r="AJ1410" s="658">
        <v>0</v>
      </c>
      <c r="AK1410" s="658">
        <v>0</v>
      </c>
      <c r="AL1410" s="658">
        <v>0</v>
      </c>
      <c r="AM1410" s="658">
        <v>0</v>
      </c>
      <c r="AN1410" s="658">
        <v>0</v>
      </c>
      <c r="AO1410" s="658">
        <v>0</v>
      </c>
      <c r="AP1410" s="658">
        <v>0</v>
      </c>
      <c r="AQ1410" s="658">
        <v>0</v>
      </c>
      <c r="AR1410" s="658">
        <v>0</v>
      </c>
      <c r="AS1410" s="658">
        <v>0</v>
      </c>
      <c r="AT1410" s="658">
        <v>0</v>
      </c>
      <c r="AU1410" s="658">
        <v>0</v>
      </c>
      <c r="AV1410" s="658">
        <v>0</v>
      </c>
      <c r="AW1410" s="613">
        <f t="shared" si="15501"/>
        <v>1.3499999999999999</v>
      </c>
      <c r="AX1410" s="661"/>
      <c r="AY1410" s="661"/>
      <c r="AZ1410" s="661"/>
    </row>
    <row r="1411" spans="1:52">
      <c r="A1411" s="590"/>
      <c r="B1411" s="646" t="s">
        <v>305</v>
      </c>
      <c r="C1411" s="646" t="s">
        <v>1551</v>
      </c>
      <c r="D1411" s="647" t="s">
        <v>1552</v>
      </c>
      <c r="E1411" s="648"/>
      <c r="F1411" s="648"/>
      <c r="G1411" s="649"/>
      <c r="H1411" s="650">
        <v>392387.4187529193</v>
      </c>
      <c r="I1411" s="650">
        <f t="shared" si="15968"/>
        <v>392387.4187529193</v>
      </c>
      <c r="J1411" s="649">
        <v>0</v>
      </c>
      <c r="K1411" s="649">
        <v>0</v>
      </c>
      <c r="L1411" s="649">
        <v>0</v>
      </c>
      <c r="M1411" s="649">
        <v>0</v>
      </c>
      <c r="N1411" s="649">
        <v>0</v>
      </c>
      <c r="O1411" s="649">
        <v>0</v>
      </c>
      <c r="P1411" s="649">
        <v>0</v>
      </c>
      <c r="Q1411" s="649">
        <v>0</v>
      </c>
      <c r="R1411" s="649">
        <v>0</v>
      </c>
      <c r="S1411" s="649">
        <v>0</v>
      </c>
      <c r="T1411" s="649">
        <v>0</v>
      </c>
      <c r="U1411" s="649">
        <v>0</v>
      </c>
      <c r="V1411" s="649">
        <v>0</v>
      </c>
      <c r="W1411" s="649">
        <v>0</v>
      </c>
      <c r="X1411" s="649">
        <f t="shared" ref="X1411" si="15980">+X1412*H1411</f>
        <v>235432.45125175157</v>
      </c>
      <c r="Y1411" s="649">
        <v>61212.437325455416</v>
      </c>
      <c r="Z1411" s="649">
        <v>67490.636025502114</v>
      </c>
      <c r="AA1411" s="649">
        <v>28251.894150210195</v>
      </c>
      <c r="AB1411" s="649">
        <v>0</v>
      </c>
      <c r="AC1411" s="649">
        <v>0</v>
      </c>
      <c r="AD1411" s="649">
        <v>0</v>
      </c>
      <c r="AE1411" s="649">
        <v>0</v>
      </c>
      <c r="AF1411" s="649">
        <v>0</v>
      </c>
      <c r="AG1411" s="649">
        <v>0</v>
      </c>
      <c r="AH1411" s="649">
        <v>0</v>
      </c>
      <c r="AI1411" s="649">
        <v>0</v>
      </c>
      <c r="AJ1411" s="649">
        <v>0</v>
      </c>
      <c r="AK1411" s="649">
        <v>0</v>
      </c>
      <c r="AL1411" s="649">
        <v>0</v>
      </c>
      <c r="AM1411" s="649">
        <v>0</v>
      </c>
      <c r="AN1411" s="649">
        <v>0</v>
      </c>
      <c r="AO1411" s="649">
        <v>0</v>
      </c>
      <c r="AP1411" s="649">
        <v>0</v>
      </c>
      <c r="AQ1411" s="649">
        <v>0</v>
      </c>
      <c r="AR1411" s="649">
        <v>0</v>
      </c>
      <c r="AS1411" s="649">
        <v>0</v>
      </c>
      <c r="AT1411" s="649">
        <v>0</v>
      </c>
      <c r="AU1411" s="649">
        <v>0</v>
      </c>
      <c r="AV1411" s="649">
        <v>0</v>
      </c>
      <c r="AW1411" s="613">
        <f t="shared" si="15501"/>
        <v>392387.4187529193</v>
      </c>
      <c r="AX1411" s="591"/>
      <c r="AY1411" s="591"/>
      <c r="AZ1411" s="591"/>
    </row>
    <row r="1412" spans="1:52" s="314" customFormat="1">
      <c r="A1412" s="642"/>
      <c r="B1412" s="636"/>
      <c r="C1412" s="636"/>
      <c r="D1412" s="651"/>
      <c r="E1412" s="652">
        <v>0.6</v>
      </c>
      <c r="F1412" s="652">
        <v>0</v>
      </c>
      <c r="G1412" s="653"/>
      <c r="H1412" s="640"/>
      <c r="I1412" s="640">
        <f t="shared" si="15968"/>
        <v>1.6</v>
      </c>
      <c r="J1412" s="658">
        <v>0</v>
      </c>
      <c r="K1412" s="658">
        <v>0</v>
      </c>
      <c r="L1412" s="658">
        <v>0</v>
      </c>
      <c r="M1412" s="658">
        <v>0</v>
      </c>
      <c r="N1412" s="658">
        <v>0</v>
      </c>
      <c r="O1412" s="658">
        <v>0</v>
      </c>
      <c r="P1412" s="658">
        <v>0</v>
      </c>
      <c r="Q1412" s="658">
        <v>0</v>
      </c>
      <c r="R1412" s="658">
        <v>0</v>
      </c>
      <c r="S1412" s="658">
        <v>0</v>
      </c>
      <c r="T1412" s="658">
        <v>0</v>
      </c>
      <c r="U1412" s="658">
        <v>0</v>
      </c>
      <c r="V1412" s="658">
        <v>0</v>
      </c>
      <c r="W1412" s="658">
        <v>0</v>
      </c>
      <c r="X1412" s="658">
        <f t="shared" ref="X1412" si="15981">+E1412</f>
        <v>0.6</v>
      </c>
      <c r="Y1412" s="658">
        <v>0.39</v>
      </c>
      <c r="Z1412" s="658">
        <v>0.42999999999999994</v>
      </c>
      <c r="AA1412" s="658">
        <v>0.18000000000000005</v>
      </c>
      <c r="AB1412" s="658">
        <v>0</v>
      </c>
      <c r="AC1412" s="658">
        <v>0</v>
      </c>
      <c r="AD1412" s="658">
        <v>0</v>
      </c>
      <c r="AE1412" s="658">
        <v>0</v>
      </c>
      <c r="AF1412" s="658">
        <v>0</v>
      </c>
      <c r="AG1412" s="658">
        <v>0</v>
      </c>
      <c r="AH1412" s="658">
        <v>0</v>
      </c>
      <c r="AI1412" s="658">
        <v>0</v>
      </c>
      <c r="AJ1412" s="658">
        <v>0</v>
      </c>
      <c r="AK1412" s="658">
        <v>0</v>
      </c>
      <c r="AL1412" s="658">
        <v>0</v>
      </c>
      <c r="AM1412" s="658">
        <v>0</v>
      </c>
      <c r="AN1412" s="658">
        <v>0</v>
      </c>
      <c r="AO1412" s="658">
        <v>0</v>
      </c>
      <c r="AP1412" s="658">
        <v>0</v>
      </c>
      <c r="AQ1412" s="658">
        <v>0</v>
      </c>
      <c r="AR1412" s="658">
        <v>0</v>
      </c>
      <c r="AS1412" s="658">
        <v>0</v>
      </c>
      <c r="AT1412" s="658">
        <v>0</v>
      </c>
      <c r="AU1412" s="658">
        <v>0</v>
      </c>
      <c r="AV1412" s="658">
        <v>0</v>
      </c>
      <c r="AW1412" s="613">
        <f t="shared" si="15501"/>
        <v>1.6</v>
      </c>
      <c r="AX1412" s="661"/>
      <c r="AY1412" s="661"/>
      <c r="AZ1412" s="661"/>
    </row>
    <row r="1413" spans="1:52">
      <c r="A1413" s="590"/>
      <c r="B1413" s="646" t="s">
        <v>305</v>
      </c>
      <c r="C1413" s="646" t="s">
        <v>1553</v>
      </c>
      <c r="D1413" s="647" t="s">
        <v>1554</v>
      </c>
      <c r="E1413" s="648"/>
      <c r="F1413" s="648"/>
      <c r="G1413" s="649"/>
      <c r="H1413" s="650">
        <v>69304.13626014952</v>
      </c>
      <c r="I1413" s="650">
        <f t="shared" si="15968"/>
        <v>69304.13626014952</v>
      </c>
      <c r="J1413" s="649">
        <v>0</v>
      </c>
      <c r="K1413" s="649">
        <v>0</v>
      </c>
      <c r="L1413" s="649">
        <v>0</v>
      </c>
      <c r="M1413" s="649">
        <v>0</v>
      </c>
      <c r="N1413" s="649">
        <v>0</v>
      </c>
      <c r="O1413" s="649">
        <v>0</v>
      </c>
      <c r="P1413" s="649">
        <v>0</v>
      </c>
      <c r="Q1413" s="649">
        <v>0</v>
      </c>
      <c r="R1413" s="649">
        <v>0</v>
      </c>
      <c r="S1413" s="649">
        <v>0</v>
      </c>
      <c r="T1413" s="649">
        <v>0</v>
      </c>
      <c r="U1413" s="649">
        <v>0</v>
      </c>
      <c r="V1413" s="649">
        <v>0</v>
      </c>
      <c r="W1413" s="649">
        <v>0</v>
      </c>
      <c r="X1413" s="649">
        <f t="shared" ref="X1413" si="15982">+X1414*H1413</f>
        <v>20791.240878044857</v>
      </c>
      <c r="Y1413" s="649">
        <f t="shared" ref="Y1413" si="15983">((Y1414*$H1413)-((Y1414*$H1413*$E1414)+(Y1414*$H1413*$F1414)))</f>
        <v>17568.598541947904</v>
      </c>
      <c r="Z1413" s="649">
        <f t="shared" ref="Z1413" si="15984">((Z1414*$H1413)-((Z1414*$H1413*$E1414)+(Z1414*$H1413*$F1414)))</f>
        <v>19370.506084711786</v>
      </c>
      <c r="AA1413" s="649">
        <f t="shared" ref="AA1413" si="15985">((AA1414*$H1413)-((AA1414*$H1413*$E1414)+(AA1414*$H1413*$F1414)))</f>
        <v>8108.5839424374954</v>
      </c>
      <c r="AB1413" s="649">
        <f t="shared" ref="AB1413" si="15986">((AB1414*$H1413)-((AB1414*$H1413*$E1414)+(AB1414*$H1413*$F1414)))</f>
        <v>0</v>
      </c>
      <c r="AC1413" s="649">
        <f t="shared" ref="AC1413" si="15987">((AC1414*$H1413)-((AC1414*$H1413*$E1414)+(AC1414*$H1413*$F1414)))</f>
        <v>0</v>
      </c>
      <c r="AD1413" s="649">
        <f t="shared" ref="AD1413" si="15988">((AD1414*$H1413)-((AD1414*$H1413*$E1414)+(AD1414*$H1413*$F1414)))</f>
        <v>0</v>
      </c>
      <c r="AE1413" s="649">
        <f t="shared" ref="AE1413" si="15989">((AE1414*$H1413)-((AE1414*$H1413*$E1414)+(AE1414*$H1413*$F1414)))</f>
        <v>0</v>
      </c>
      <c r="AF1413" s="649">
        <f t="shared" ref="AF1413" si="15990">((AF1414*$H1413)-((AF1414*$H1413*$E1414)+(AF1414*$H1413*$F1414)))</f>
        <v>0</v>
      </c>
      <c r="AG1413" s="649">
        <f>+AG1414*H1413</f>
        <v>3465.2068130074763</v>
      </c>
      <c r="AH1413" s="649">
        <v>0</v>
      </c>
      <c r="AI1413" s="649">
        <v>0</v>
      </c>
      <c r="AJ1413" s="649">
        <v>0</v>
      </c>
      <c r="AK1413" s="649">
        <v>0</v>
      </c>
      <c r="AL1413" s="649">
        <v>0</v>
      </c>
      <c r="AM1413" s="649">
        <v>0</v>
      </c>
      <c r="AN1413" s="649">
        <v>0</v>
      </c>
      <c r="AO1413" s="649">
        <v>0</v>
      </c>
      <c r="AP1413" s="649">
        <v>0</v>
      </c>
      <c r="AQ1413" s="649">
        <v>0</v>
      </c>
      <c r="AR1413" s="649">
        <v>0</v>
      </c>
      <c r="AS1413" s="649">
        <v>0</v>
      </c>
      <c r="AT1413" s="649">
        <v>0</v>
      </c>
      <c r="AU1413" s="649">
        <v>0</v>
      </c>
      <c r="AV1413" s="649">
        <v>0</v>
      </c>
      <c r="AW1413" s="613">
        <f t="shared" si="15501"/>
        <v>69304.13626014952</v>
      </c>
      <c r="AX1413" s="591"/>
      <c r="AY1413" s="591"/>
      <c r="AZ1413" s="591"/>
    </row>
    <row r="1414" spans="1:52" s="314" customFormat="1">
      <c r="A1414" s="642"/>
      <c r="B1414" s="636"/>
      <c r="C1414" s="636"/>
      <c r="D1414" s="651"/>
      <c r="E1414" s="652">
        <v>0.3</v>
      </c>
      <c r="F1414" s="652">
        <v>0.05</v>
      </c>
      <c r="G1414" s="653"/>
      <c r="H1414" s="659"/>
      <c r="I1414" s="640">
        <f t="shared" si="15968"/>
        <v>1.3499999999999999</v>
      </c>
      <c r="J1414" s="658">
        <v>0</v>
      </c>
      <c r="K1414" s="658">
        <v>0</v>
      </c>
      <c r="L1414" s="658">
        <v>0</v>
      </c>
      <c r="M1414" s="658">
        <v>0</v>
      </c>
      <c r="N1414" s="658">
        <v>0</v>
      </c>
      <c r="O1414" s="658">
        <v>0</v>
      </c>
      <c r="P1414" s="658">
        <v>0</v>
      </c>
      <c r="Q1414" s="658">
        <v>0</v>
      </c>
      <c r="R1414" s="658">
        <v>0</v>
      </c>
      <c r="S1414" s="658">
        <v>0</v>
      </c>
      <c r="T1414" s="658">
        <v>0</v>
      </c>
      <c r="U1414" s="658">
        <v>0</v>
      </c>
      <c r="V1414" s="658">
        <v>0</v>
      </c>
      <c r="W1414" s="658">
        <v>0</v>
      </c>
      <c r="X1414" s="658">
        <f t="shared" ref="X1414" si="15991">+E1414</f>
        <v>0.3</v>
      </c>
      <c r="Y1414" s="658">
        <v>0.39</v>
      </c>
      <c r="Z1414" s="658">
        <v>0.42999999999999994</v>
      </c>
      <c r="AA1414" s="658">
        <v>0.18000000000000005</v>
      </c>
      <c r="AB1414" s="658">
        <v>0</v>
      </c>
      <c r="AC1414" s="658">
        <v>0</v>
      </c>
      <c r="AD1414" s="658">
        <v>0</v>
      </c>
      <c r="AE1414" s="658">
        <v>0</v>
      </c>
      <c r="AF1414" s="658">
        <v>0</v>
      </c>
      <c r="AG1414" s="658">
        <v>0.05</v>
      </c>
      <c r="AH1414" s="658">
        <v>0</v>
      </c>
      <c r="AI1414" s="658">
        <v>0</v>
      </c>
      <c r="AJ1414" s="658">
        <v>0</v>
      </c>
      <c r="AK1414" s="658">
        <v>0</v>
      </c>
      <c r="AL1414" s="658">
        <v>0</v>
      </c>
      <c r="AM1414" s="658">
        <v>0</v>
      </c>
      <c r="AN1414" s="658">
        <v>0</v>
      </c>
      <c r="AO1414" s="658">
        <v>0</v>
      </c>
      <c r="AP1414" s="658">
        <v>0</v>
      </c>
      <c r="AQ1414" s="658">
        <v>0</v>
      </c>
      <c r="AR1414" s="658">
        <v>0</v>
      </c>
      <c r="AS1414" s="658">
        <v>0</v>
      </c>
      <c r="AT1414" s="658">
        <v>0</v>
      </c>
      <c r="AU1414" s="658">
        <v>0</v>
      </c>
      <c r="AV1414" s="658">
        <v>0</v>
      </c>
      <c r="AW1414" s="613">
        <f t="shared" si="15501"/>
        <v>1.3499999999999999</v>
      </c>
      <c r="AX1414" s="661"/>
      <c r="AY1414" s="661"/>
      <c r="AZ1414" s="661"/>
    </row>
    <row r="1415" spans="1:52">
      <c r="A1415" s="590"/>
      <c r="B1415" s="646" t="s">
        <v>305</v>
      </c>
      <c r="C1415" s="646" t="s">
        <v>1555</v>
      </c>
      <c r="D1415" s="647" t="s">
        <v>1556</v>
      </c>
      <c r="E1415" s="648"/>
      <c r="F1415" s="648"/>
      <c r="G1415" s="649"/>
      <c r="H1415" s="650">
        <v>315018.80118249782</v>
      </c>
      <c r="I1415" s="650">
        <f t="shared" si="15968"/>
        <v>315018.80118249782</v>
      </c>
      <c r="J1415" s="649">
        <v>0</v>
      </c>
      <c r="K1415" s="649">
        <v>0</v>
      </c>
      <c r="L1415" s="649">
        <v>0</v>
      </c>
      <c r="M1415" s="649">
        <v>0</v>
      </c>
      <c r="N1415" s="649">
        <v>0</v>
      </c>
      <c r="O1415" s="649">
        <v>0</v>
      </c>
      <c r="P1415" s="649">
        <v>0</v>
      </c>
      <c r="Q1415" s="649">
        <v>0</v>
      </c>
      <c r="R1415" s="649">
        <v>0</v>
      </c>
      <c r="S1415" s="649">
        <v>0</v>
      </c>
      <c r="T1415" s="649">
        <v>0</v>
      </c>
      <c r="U1415" s="649">
        <v>0</v>
      </c>
      <c r="V1415" s="649">
        <v>0</v>
      </c>
      <c r="W1415" s="649">
        <v>0</v>
      </c>
      <c r="X1415" s="649">
        <f t="shared" ref="X1415" si="15992">+X1416*H1415</f>
        <v>189011.28070949868</v>
      </c>
      <c r="Y1415" s="649">
        <v>49142.932984469662</v>
      </c>
      <c r="Z1415" s="649">
        <v>54183.233803389623</v>
      </c>
      <c r="AA1415" s="649">
        <v>22681.353685139853</v>
      </c>
      <c r="AB1415" s="649">
        <v>0</v>
      </c>
      <c r="AC1415" s="649">
        <v>0</v>
      </c>
      <c r="AD1415" s="649">
        <v>0</v>
      </c>
      <c r="AE1415" s="649">
        <v>0</v>
      </c>
      <c r="AF1415" s="649">
        <v>0</v>
      </c>
      <c r="AG1415" s="649">
        <v>0</v>
      </c>
      <c r="AH1415" s="649">
        <v>0</v>
      </c>
      <c r="AI1415" s="649">
        <v>0</v>
      </c>
      <c r="AJ1415" s="649">
        <v>0</v>
      </c>
      <c r="AK1415" s="649">
        <v>0</v>
      </c>
      <c r="AL1415" s="649">
        <v>0</v>
      </c>
      <c r="AM1415" s="649">
        <v>0</v>
      </c>
      <c r="AN1415" s="649">
        <v>0</v>
      </c>
      <c r="AO1415" s="649">
        <v>0</v>
      </c>
      <c r="AP1415" s="649">
        <v>0</v>
      </c>
      <c r="AQ1415" s="649">
        <v>0</v>
      </c>
      <c r="AR1415" s="649">
        <v>0</v>
      </c>
      <c r="AS1415" s="649">
        <v>0</v>
      </c>
      <c r="AT1415" s="649">
        <v>0</v>
      </c>
      <c r="AU1415" s="649">
        <v>0</v>
      </c>
      <c r="AV1415" s="649">
        <v>0</v>
      </c>
      <c r="AW1415" s="613">
        <f t="shared" si="15501"/>
        <v>315018.80118249782</v>
      </c>
      <c r="AX1415" s="591"/>
      <c r="AY1415" s="591"/>
      <c r="AZ1415" s="591"/>
    </row>
    <row r="1416" spans="1:52" s="314" customFormat="1">
      <c r="A1416" s="642"/>
      <c r="B1416" s="636"/>
      <c r="C1416" s="636"/>
      <c r="D1416" s="651"/>
      <c r="E1416" s="652">
        <v>0.6</v>
      </c>
      <c r="F1416" s="652">
        <v>0</v>
      </c>
      <c r="G1416" s="653"/>
      <c r="H1416" s="640"/>
      <c r="I1416" s="640">
        <f t="shared" si="15968"/>
        <v>1.6</v>
      </c>
      <c r="J1416" s="658">
        <v>0</v>
      </c>
      <c r="K1416" s="658">
        <v>0</v>
      </c>
      <c r="L1416" s="658">
        <v>0</v>
      </c>
      <c r="M1416" s="658">
        <v>0</v>
      </c>
      <c r="N1416" s="658">
        <v>0</v>
      </c>
      <c r="O1416" s="658">
        <v>0</v>
      </c>
      <c r="P1416" s="658">
        <v>0</v>
      </c>
      <c r="Q1416" s="658">
        <v>0</v>
      </c>
      <c r="R1416" s="658">
        <v>0</v>
      </c>
      <c r="S1416" s="658">
        <v>0</v>
      </c>
      <c r="T1416" s="658">
        <v>0</v>
      </c>
      <c r="U1416" s="658">
        <v>0</v>
      </c>
      <c r="V1416" s="658">
        <v>0</v>
      </c>
      <c r="W1416" s="658">
        <v>0</v>
      </c>
      <c r="X1416" s="658">
        <f t="shared" ref="X1416" si="15993">+E1416</f>
        <v>0.6</v>
      </c>
      <c r="Y1416" s="658">
        <v>0.39</v>
      </c>
      <c r="Z1416" s="658">
        <v>0.42999999999999994</v>
      </c>
      <c r="AA1416" s="658">
        <v>0.18000000000000005</v>
      </c>
      <c r="AB1416" s="658">
        <v>0</v>
      </c>
      <c r="AC1416" s="658">
        <v>0</v>
      </c>
      <c r="AD1416" s="658">
        <v>0</v>
      </c>
      <c r="AE1416" s="658">
        <v>0</v>
      </c>
      <c r="AF1416" s="658">
        <v>0</v>
      </c>
      <c r="AG1416" s="658">
        <v>0</v>
      </c>
      <c r="AH1416" s="658">
        <v>0</v>
      </c>
      <c r="AI1416" s="658">
        <v>0</v>
      </c>
      <c r="AJ1416" s="658">
        <v>0</v>
      </c>
      <c r="AK1416" s="658">
        <v>0</v>
      </c>
      <c r="AL1416" s="658">
        <v>0</v>
      </c>
      <c r="AM1416" s="658">
        <v>0</v>
      </c>
      <c r="AN1416" s="658">
        <v>0</v>
      </c>
      <c r="AO1416" s="658">
        <v>0</v>
      </c>
      <c r="AP1416" s="658">
        <v>0</v>
      </c>
      <c r="AQ1416" s="658">
        <v>0</v>
      </c>
      <c r="AR1416" s="658">
        <v>0</v>
      </c>
      <c r="AS1416" s="658">
        <v>0</v>
      </c>
      <c r="AT1416" s="658">
        <v>0</v>
      </c>
      <c r="AU1416" s="658">
        <v>0</v>
      </c>
      <c r="AV1416" s="658">
        <v>0</v>
      </c>
      <c r="AW1416" s="613">
        <f t="shared" si="15501"/>
        <v>1.6</v>
      </c>
      <c r="AX1416" s="661"/>
      <c r="AY1416" s="661"/>
      <c r="AZ1416" s="661"/>
    </row>
    <row r="1417" spans="1:52">
      <c r="A1417" s="590"/>
      <c r="B1417" s="646" t="s">
        <v>305</v>
      </c>
      <c r="C1417" s="646" t="s">
        <v>1557</v>
      </c>
      <c r="D1417" s="647" t="s">
        <v>1558</v>
      </c>
      <c r="E1417" s="648"/>
      <c r="F1417" s="648"/>
      <c r="G1417" s="649"/>
      <c r="H1417" s="650">
        <v>315018.80118249782</v>
      </c>
      <c r="I1417" s="650">
        <f t="shared" si="15968"/>
        <v>315018.80118249782</v>
      </c>
      <c r="J1417" s="649">
        <v>0</v>
      </c>
      <c r="K1417" s="649">
        <v>0</v>
      </c>
      <c r="L1417" s="649">
        <v>0</v>
      </c>
      <c r="M1417" s="649">
        <v>0</v>
      </c>
      <c r="N1417" s="649">
        <v>0</v>
      </c>
      <c r="O1417" s="649">
        <v>0</v>
      </c>
      <c r="P1417" s="649">
        <v>0</v>
      </c>
      <c r="Q1417" s="649">
        <v>0</v>
      </c>
      <c r="R1417" s="649">
        <v>0</v>
      </c>
      <c r="S1417" s="649">
        <v>0</v>
      </c>
      <c r="T1417" s="649">
        <v>0</v>
      </c>
      <c r="U1417" s="649">
        <v>0</v>
      </c>
      <c r="V1417" s="649">
        <v>0</v>
      </c>
      <c r="W1417" s="649">
        <v>0</v>
      </c>
      <c r="X1417" s="649">
        <f t="shared" ref="X1417" si="15994">+X1418*H1417</f>
        <v>189011.28070949868</v>
      </c>
      <c r="Y1417" s="649">
        <v>49142.932984469662</v>
      </c>
      <c r="Z1417" s="649">
        <v>54183.233803389623</v>
      </c>
      <c r="AA1417" s="649">
        <v>22681.353685139853</v>
      </c>
      <c r="AB1417" s="649">
        <v>0</v>
      </c>
      <c r="AC1417" s="649">
        <v>0</v>
      </c>
      <c r="AD1417" s="649">
        <v>0</v>
      </c>
      <c r="AE1417" s="649">
        <v>0</v>
      </c>
      <c r="AF1417" s="649">
        <v>0</v>
      </c>
      <c r="AG1417" s="649">
        <v>0</v>
      </c>
      <c r="AH1417" s="649">
        <v>0</v>
      </c>
      <c r="AI1417" s="649">
        <v>0</v>
      </c>
      <c r="AJ1417" s="649">
        <v>0</v>
      </c>
      <c r="AK1417" s="649">
        <v>0</v>
      </c>
      <c r="AL1417" s="649">
        <v>0</v>
      </c>
      <c r="AM1417" s="649">
        <v>0</v>
      </c>
      <c r="AN1417" s="649">
        <v>0</v>
      </c>
      <c r="AO1417" s="649">
        <v>0</v>
      </c>
      <c r="AP1417" s="649">
        <v>0</v>
      </c>
      <c r="AQ1417" s="649">
        <v>0</v>
      </c>
      <c r="AR1417" s="649">
        <v>0</v>
      </c>
      <c r="AS1417" s="649">
        <v>0</v>
      </c>
      <c r="AT1417" s="649">
        <v>0</v>
      </c>
      <c r="AU1417" s="649">
        <v>0</v>
      </c>
      <c r="AV1417" s="649">
        <v>0</v>
      </c>
      <c r="AW1417" s="613">
        <f t="shared" si="15501"/>
        <v>315018.80118249782</v>
      </c>
      <c r="AX1417" s="591"/>
      <c r="AY1417" s="591"/>
      <c r="AZ1417" s="591"/>
    </row>
    <row r="1418" spans="1:52" s="314" customFormat="1">
      <c r="A1418" s="642"/>
      <c r="B1418" s="636"/>
      <c r="C1418" s="636"/>
      <c r="D1418" s="651"/>
      <c r="E1418" s="652">
        <v>0.6</v>
      </c>
      <c r="F1418" s="652">
        <v>0</v>
      </c>
      <c r="G1418" s="653"/>
      <c r="H1418" s="640"/>
      <c r="I1418" s="640">
        <f t="shared" si="15968"/>
        <v>1.6</v>
      </c>
      <c r="J1418" s="658">
        <v>0</v>
      </c>
      <c r="K1418" s="658">
        <v>0</v>
      </c>
      <c r="L1418" s="658">
        <v>0</v>
      </c>
      <c r="M1418" s="658">
        <v>0</v>
      </c>
      <c r="N1418" s="658">
        <v>0</v>
      </c>
      <c r="O1418" s="658">
        <v>0</v>
      </c>
      <c r="P1418" s="658">
        <v>0</v>
      </c>
      <c r="Q1418" s="658">
        <v>0</v>
      </c>
      <c r="R1418" s="658">
        <v>0</v>
      </c>
      <c r="S1418" s="658">
        <v>0</v>
      </c>
      <c r="T1418" s="658">
        <v>0</v>
      </c>
      <c r="U1418" s="658">
        <v>0</v>
      </c>
      <c r="V1418" s="658">
        <v>0</v>
      </c>
      <c r="W1418" s="658">
        <v>0</v>
      </c>
      <c r="X1418" s="658">
        <f t="shared" ref="X1418" si="15995">+E1418</f>
        <v>0.6</v>
      </c>
      <c r="Y1418" s="658">
        <v>0.39</v>
      </c>
      <c r="Z1418" s="658">
        <v>0.42999999999999994</v>
      </c>
      <c r="AA1418" s="658">
        <v>0.18000000000000005</v>
      </c>
      <c r="AB1418" s="658">
        <v>0</v>
      </c>
      <c r="AC1418" s="658">
        <v>0</v>
      </c>
      <c r="AD1418" s="658">
        <v>0</v>
      </c>
      <c r="AE1418" s="658">
        <v>0</v>
      </c>
      <c r="AF1418" s="658">
        <v>0</v>
      </c>
      <c r="AG1418" s="658">
        <v>0</v>
      </c>
      <c r="AH1418" s="658">
        <v>0</v>
      </c>
      <c r="AI1418" s="658">
        <v>0</v>
      </c>
      <c r="AJ1418" s="658">
        <v>0</v>
      </c>
      <c r="AK1418" s="658">
        <v>0</v>
      </c>
      <c r="AL1418" s="658">
        <v>0</v>
      </c>
      <c r="AM1418" s="658">
        <v>0</v>
      </c>
      <c r="AN1418" s="658">
        <v>0</v>
      </c>
      <c r="AO1418" s="658">
        <v>0</v>
      </c>
      <c r="AP1418" s="658">
        <v>0</v>
      </c>
      <c r="AQ1418" s="658">
        <v>0</v>
      </c>
      <c r="AR1418" s="658">
        <v>0</v>
      </c>
      <c r="AS1418" s="658">
        <v>0</v>
      </c>
      <c r="AT1418" s="658">
        <v>0</v>
      </c>
      <c r="AU1418" s="658">
        <v>0</v>
      </c>
      <c r="AV1418" s="658">
        <v>0</v>
      </c>
      <c r="AW1418" s="613">
        <f t="shared" si="15501"/>
        <v>1.6</v>
      </c>
      <c r="AX1418" s="661"/>
      <c r="AY1418" s="661"/>
      <c r="AZ1418" s="661"/>
    </row>
    <row r="1419" spans="1:52">
      <c r="A1419" s="590"/>
      <c r="B1419" s="646" t="s">
        <v>305</v>
      </c>
      <c r="C1419" s="646" t="s">
        <v>1557</v>
      </c>
      <c r="D1419" s="647" t="s">
        <v>1559</v>
      </c>
      <c r="E1419" s="648"/>
      <c r="F1419" s="648"/>
      <c r="G1419" s="649"/>
      <c r="H1419" s="650">
        <v>89608.635124301494</v>
      </c>
      <c r="I1419" s="650">
        <f t="shared" si="15968"/>
        <v>89608.635124301494</v>
      </c>
      <c r="J1419" s="649">
        <v>0</v>
      </c>
      <c r="K1419" s="649">
        <v>0</v>
      </c>
      <c r="L1419" s="649">
        <v>0</v>
      </c>
      <c r="M1419" s="649">
        <v>0</v>
      </c>
      <c r="N1419" s="649">
        <v>0</v>
      </c>
      <c r="O1419" s="649">
        <v>0</v>
      </c>
      <c r="P1419" s="649">
        <v>0</v>
      </c>
      <c r="Q1419" s="649">
        <v>0</v>
      </c>
      <c r="R1419" s="649">
        <v>0</v>
      </c>
      <c r="S1419" s="649">
        <v>0</v>
      </c>
      <c r="T1419" s="649">
        <v>0</v>
      </c>
      <c r="U1419" s="649">
        <v>0</v>
      </c>
      <c r="V1419" s="649">
        <v>0</v>
      </c>
      <c r="W1419" s="649">
        <v>0</v>
      </c>
      <c r="X1419" s="649">
        <f t="shared" ref="X1419" si="15996">+X1420*H1419</f>
        <v>53765.181074580898</v>
      </c>
      <c r="Y1419" s="649">
        <f t="shared" ref="Y1419" si="15997">((Y1420*$H1419)-((Y1420*$H1419*$E1420)+(Y1420*$H1419*$F1420)))</f>
        <v>13978.947079391033</v>
      </c>
      <c r="Z1419" s="649">
        <f t="shared" ref="Z1419" si="15998">((Z1420*$H1419)-((Z1420*$H1419*$E1420)+(Z1420*$H1419*$F1420)))</f>
        <v>15412.685241379855</v>
      </c>
      <c r="AA1419" s="649">
        <f t="shared" ref="AA1419" si="15999">((AA1420*$H1419)-((AA1420*$H1419*$E1420)+(AA1420*$H1419*$F1420)))</f>
        <v>6451.8217289497097</v>
      </c>
      <c r="AB1419" s="649">
        <v>0</v>
      </c>
      <c r="AC1419" s="649">
        <v>0</v>
      </c>
      <c r="AD1419" s="649">
        <v>0</v>
      </c>
      <c r="AE1419" s="649">
        <v>0</v>
      </c>
      <c r="AF1419" s="649">
        <v>0</v>
      </c>
      <c r="AG1419" s="649">
        <v>0</v>
      </c>
      <c r="AH1419" s="649">
        <v>0</v>
      </c>
      <c r="AI1419" s="649">
        <v>0</v>
      </c>
      <c r="AJ1419" s="649">
        <v>0</v>
      </c>
      <c r="AK1419" s="649">
        <v>0</v>
      </c>
      <c r="AL1419" s="649">
        <v>0</v>
      </c>
      <c r="AM1419" s="649">
        <v>0</v>
      </c>
      <c r="AN1419" s="649">
        <v>0</v>
      </c>
      <c r="AO1419" s="649">
        <v>0</v>
      </c>
      <c r="AP1419" s="649">
        <v>0</v>
      </c>
      <c r="AQ1419" s="649">
        <v>0</v>
      </c>
      <c r="AR1419" s="649">
        <v>0</v>
      </c>
      <c r="AS1419" s="649">
        <v>0</v>
      </c>
      <c r="AT1419" s="649">
        <v>0</v>
      </c>
      <c r="AU1419" s="649">
        <v>0</v>
      </c>
      <c r="AV1419" s="649">
        <v>0</v>
      </c>
      <c r="AW1419" s="613">
        <f t="shared" si="15501"/>
        <v>89608.635124301494</v>
      </c>
      <c r="AX1419" s="591"/>
      <c r="AY1419" s="591"/>
      <c r="AZ1419" s="591"/>
    </row>
    <row r="1420" spans="1:52" s="314" customFormat="1">
      <c r="A1420" s="642"/>
      <c r="B1420" s="636"/>
      <c r="C1420" s="636"/>
      <c r="D1420" s="651"/>
      <c r="E1420" s="652">
        <v>0.6</v>
      </c>
      <c r="F1420" s="652">
        <v>0</v>
      </c>
      <c r="G1420" s="653"/>
      <c r="H1420" s="640"/>
      <c r="I1420" s="640">
        <f t="shared" si="15968"/>
        <v>1.6</v>
      </c>
      <c r="J1420" s="658">
        <v>0</v>
      </c>
      <c r="K1420" s="658">
        <v>0</v>
      </c>
      <c r="L1420" s="658">
        <v>0</v>
      </c>
      <c r="M1420" s="658">
        <v>0</v>
      </c>
      <c r="N1420" s="658">
        <v>0</v>
      </c>
      <c r="O1420" s="658">
        <v>0</v>
      </c>
      <c r="P1420" s="658">
        <v>0</v>
      </c>
      <c r="Q1420" s="658">
        <v>0</v>
      </c>
      <c r="R1420" s="658">
        <v>0</v>
      </c>
      <c r="S1420" s="658">
        <v>0</v>
      </c>
      <c r="T1420" s="658">
        <v>0</v>
      </c>
      <c r="U1420" s="658">
        <v>0</v>
      </c>
      <c r="V1420" s="658">
        <v>0</v>
      </c>
      <c r="W1420" s="658">
        <v>0</v>
      </c>
      <c r="X1420" s="658">
        <f t="shared" ref="X1420" si="16000">+E1420</f>
        <v>0.6</v>
      </c>
      <c r="Y1420" s="658">
        <v>0.39</v>
      </c>
      <c r="Z1420" s="658">
        <v>0.42999999999999994</v>
      </c>
      <c r="AA1420" s="658">
        <v>0.18000000000000005</v>
      </c>
      <c r="AB1420" s="658">
        <v>0</v>
      </c>
      <c r="AC1420" s="658">
        <v>0</v>
      </c>
      <c r="AD1420" s="658">
        <v>0</v>
      </c>
      <c r="AE1420" s="658">
        <v>0</v>
      </c>
      <c r="AF1420" s="658">
        <v>0</v>
      </c>
      <c r="AG1420" s="658">
        <v>0</v>
      </c>
      <c r="AH1420" s="658">
        <v>0</v>
      </c>
      <c r="AI1420" s="658">
        <v>0</v>
      </c>
      <c r="AJ1420" s="658">
        <v>0</v>
      </c>
      <c r="AK1420" s="658">
        <v>0</v>
      </c>
      <c r="AL1420" s="658">
        <v>0</v>
      </c>
      <c r="AM1420" s="658">
        <v>0</v>
      </c>
      <c r="AN1420" s="658">
        <v>0</v>
      </c>
      <c r="AO1420" s="658">
        <v>0</v>
      </c>
      <c r="AP1420" s="658">
        <v>0</v>
      </c>
      <c r="AQ1420" s="658">
        <v>0</v>
      </c>
      <c r="AR1420" s="658">
        <v>0</v>
      </c>
      <c r="AS1420" s="658">
        <v>0</v>
      </c>
      <c r="AT1420" s="658">
        <v>0</v>
      </c>
      <c r="AU1420" s="658">
        <v>0</v>
      </c>
      <c r="AV1420" s="658">
        <v>0</v>
      </c>
      <c r="AW1420" s="613">
        <f t="shared" ref="AW1420:AW1469" si="16001">SUM(J1420:AV1420)</f>
        <v>1.6</v>
      </c>
      <c r="AX1420" s="661"/>
      <c r="AY1420" s="661"/>
      <c r="AZ1420" s="661"/>
    </row>
    <row r="1421" spans="1:52">
      <c r="A1421" s="590"/>
      <c r="B1421" s="629" t="s">
        <v>278</v>
      </c>
      <c r="C1421" s="629" t="s">
        <v>1560</v>
      </c>
      <c r="D1421" s="630" t="s">
        <v>1561</v>
      </c>
      <c r="E1421" s="643"/>
      <c r="F1421" s="643"/>
      <c r="G1421" s="631"/>
      <c r="H1421" s="632">
        <f>+H1422+H1424+H1426+H1428+H1430+H1432+H1434+H1436+H1438+H1440+H1442+H1444+H1446+H1448</f>
        <v>6630516.4405232826</v>
      </c>
      <c r="I1421" s="632">
        <f t="shared" si="15968"/>
        <v>6630516.4405232808</v>
      </c>
      <c r="J1421" s="632">
        <f t="shared" ref="J1421:AV1421" si="16002">+J1422+J1424+J1426+J1428+J1430+J1432+J1434+J1436+J1438+J1440+J1442+J1444+J1446+J1448</f>
        <v>0</v>
      </c>
      <c r="K1421" s="632">
        <f t="shared" si="16002"/>
        <v>0</v>
      </c>
      <c r="L1421" s="632">
        <f t="shared" si="16002"/>
        <v>0</v>
      </c>
      <c r="M1421" s="632">
        <f t="shared" si="16002"/>
        <v>0</v>
      </c>
      <c r="N1421" s="632">
        <f t="shared" si="16002"/>
        <v>0</v>
      </c>
      <c r="O1421" s="632">
        <f t="shared" si="16002"/>
        <v>0</v>
      </c>
      <c r="P1421" s="632">
        <f t="shared" si="16002"/>
        <v>0</v>
      </c>
      <c r="Q1421" s="632">
        <f t="shared" si="16002"/>
        <v>0</v>
      </c>
      <c r="R1421" s="632">
        <f t="shared" si="16002"/>
        <v>0</v>
      </c>
      <c r="S1421" s="632">
        <f t="shared" si="16002"/>
        <v>0</v>
      </c>
      <c r="T1421" s="632">
        <f t="shared" si="16002"/>
        <v>0</v>
      </c>
      <c r="U1421" s="632">
        <f t="shared" si="16002"/>
        <v>0</v>
      </c>
      <c r="V1421" s="632">
        <f t="shared" si="16002"/>
        <v>0</v>
      </c>
      <c r="W1421" s="632">
        <f t="shared" si="16002"/>
        <v>3526950.8546562796</v>
      </c>
      <c r="X1421" s="632">
        <f t="shared" si="16002"/>
        <v>57690.65955486217</v>
      </c>
      <c r="Y1421" s="632">
        <f t="shared" si="16002"/>
        <v>1182658.5208746742</v>
      </c>
      <c r="Z1421" s="632">
        <f t="shared" si="16002"/>
        <v>1211503.8506521054</v>
      </c>
      <c r="AA1421" s="632">
        <f t="shared" si="16002"/>
        <v>432679.94666146627</v>
      </c>
      <c r="AB1421" s="632">
        <f t="shared" si="16002"/>
        <v>0</v>
      </c>
      <c r="AC1421" s="632">
        <f t="shared" si="16002"/>
        <v>0</v>
      </c>
      <c r="AD1421" s="632">
        <f t="shared" si="16002"/>
        <v>0</v>
      </c>
      <c r="AE1421" s="632">
        <f t="shared" si="16002"/>
        <v>0</v>
      </c>
      <c r="AF1421" s="632">
        <f t="shared" si="16002"/>
        <v>0</v>
      </c>
      <c r="AG1421" s="632">
        <f t="shared" si="16002"/>
        <v>219032.60812389414</v>
      </c>
      <c r="AH1421" s="632">
        <f t="shared" si="16002"/>
        <v>0</v>
      </c>
      <c r="AI1421" s="632">
        <f t="shared" si="16002"/>
        <v>0</v>
      </c>
      <c r="AJ1421" s="632">
        <f t="shared" si="16002"/>
        <v>0</v>
      </c>
      <c r="AK1421" s="632">
        <f t="shared" si="16002"/>
        <v>0</v>
      </c>
      <c r="AL1421" s="632">
        <f t="shared" si="16002"/>
        <v>0</v>
      </c>
      <c r="AM1421" s="632">
        <f t="shared" si="16002"/>
        <v>0</v>
      </c>
      <c r="AN1421" s="632">
        <f t="shared" si="16002"/>
        <v>0</v>
      </c>
      <c r="AO1421" s="632">
        <f t="shared" si="16002"/>
        <v>0</v>
      </c>
      <c r="AP1421" s="632">
        <f t="shared" si="16002"/>
        <v>0</v>
      </c>
      <c r="AQ1421" s="632">
        <f t="shared" si="16002"/>
        <v>0</v>
      </c>
      <c r="AR1421" s="632">
        <f t="shared" si="16002"/>
        <v>0</v>
      </c>
      <c r="AS1421" s="632">
        <f t="shared" si="16002"/>
        <v>0</v>
      </c>
      <c r="AT1421" s="632">
        <f t="shared" si="16002"/>
        <v>0</v>
      </c>
      <c r="AU1421" s="632">
        <f t="shared" si="16002"/>
        <v>0</v>
      </c>
      <c r="AV1421" s="632">
        <f t="shared" si="16002"/>
        <v>0</v>
      </c>
      <c r="AW1421" s="613">
        <f t="shared" si="16001"/>
        <v>6630516.4405232808</v>
      </c>
      <c r="AX1421" s="591"/>
      <c r="AY1421" s="591"/>
      <c r="AZ1421" s="591"/>
    </row>
    <row r="1422" spans="1:52">
      <c r="A1422" s="590"/>
      <c r="B1422" s="646" t="s">
        <v>305</v>
      </c>
      <c r="C1422" s="646" t="s">
        <v>1562</v>
      </c>
      <c r="D1422" s="647" t="s">
        <v>1563</v>
      </c>
      <c r="E1422" s="648"/>
      <c r="F1422" s="648"/>
      <c r="G1422" s="649"/>
      <c r="H1422" s="650">
        <v>352821.05732439755</v>
      </c>
      <c r="I1422" s="650">
        <f t="shared" si="15968"/>
        <v>352821.05732439755</v>
      </c>
      <c r="J1422" s="649">
        <v>0</v>
      </c>
      <c r="K1422" s="649">
        <v>0</v>
      </c>
      <c r="L1422" s="649">
        <v>0</v>
      </c>
      <c r="M1422" s="649">
        <v>0</v>
      </c>
      <c r="N1422" s="649">
        <v>0</v>
      </c>
      <c r="O1422" s="649">
        <v>0</v>
      </c>
      <c r="P1422" s="649">
        <v>0</v>
      </c>
      <c r="Q1422" s="649">
        <v>0</v>
      </c>
      <c r="R1422" s="649">
        <v>0</v>
      </c>
      <c r="S1422" s="649">
        <v>0</v>
      </c>
      <c r="T1422" s="649">
        <v>0</v>
      </c>
      <c r="U1422" s="649">
        <v>0</v>
      </c>
      <c r="V1422" s="649">
        <v>0</v>
      </c>
      <c r="W1422" s="649">
        <f>+W1423*H1422</f>
        <v>211692.63439463853</v>
      </c>
      <c r="X1422" s="649">
        <f t="shared" ref="X1422" si="16003">((X1423*$H1422)-((X1423*$H1422*$E1423)+(X1423*$H1422*$F1423)))</f>
        <v>2822.5684585951803</v>
      </c>
      <c r="Y1422" s="649">
        <f t="shared" ref="Y1422" si="16004">((Y1423*$H1422)-((Y1423*$H1422*$E1423)+(Y1423*$H1422*$F1423)))</f>
        <v>57862.653401201198</v>
      </c>
      <c r="Z1422" s="649">
        <f t="shared" ref="Z1422" si="16005">((Z1423*$H1422)-((Z1423*$H1422*$E1423)+(Z1423*$H1422*$F1423)))</f>
        <v>59273.937630498782</v>
      </c>
      <c r="AA1422" s="649">
        <f t="shared" ref="AA1422" si="16006">((AA1423*$H1422)-((AA1423*$H1422*$E1423)+(AA1423*$H1422*$F1423)))</f>
        <v>21169.263439463859</v>
      </c>
      <c r="AB1422" s="649">
        <f t="shared" ref="AB1422" si="16007">((AB1423*$H1422)-((AB1423*$H1422*$E1423)+(AB1423*$H1422*$F1423)))</f>
        <v>0</v>
      </c>
      <c r="AC1422" s="649">
        <f t="shared" ref="AC1422" si="16008">((AC1423*$H1422)-((AC1423*$H1422*$E1423)+(AC1423*$H1422*$F1423)))</f>
        <v>0</v>
      </c>
      <c r="AD1422" s="649">
        <f t="shared" ref="AD1422" si="16009">((AD1423*$H1422)-((AD1423*$H1422*$E1423)+(AD1423*$H1422*$F1423)))</f>
        <v>0</v>
      </c>
      <c r="AE1422" s="649">
        <v>0</v>
      </c>
      <c r="AF1422" s="649">
        <v>0</v>
      </c>
      <c r="AG1422" s="649">
        <v>0</v>
      </c>
      <c r="AH1422" s="649">
        <v>0</v>
      </c>
      <c r="AI1422" s="649">
        <v>0</v>
      </c>
      <c r="AJ1422" s="649">
        <v>0</v>
      </c>
      <c r="AK1422" s="649">
        <v>0</v>
      </c>
      <c r="AL1422" s="649">
        <v>0</v>
      </c>
      <c r="AM1422" s="649">
        <v>0</v>
      </c>
      <c r="AN1422" s="649">
        <v>0</v>
      </c>
      <c r="AO1422" s="649">
        <v>0</v>
      </c>
      <c r="AP1422" s="649">
        <v>0</v>
      </c>
      <c r="AQ1422" s="649">
        <v>0</v>
      </c>
      <c r="AR1422" s="649">
        <v>0</v>
      </c>
      <c r="AS1422" s="649">
        <v>0</v>
      </c>
      <c r="AT1422" s="649">
        <v>0</v>
      </c>
      <c r="AU1422" s="649">
        <v>0</v>
      </c>
      <c r="AV1422" s="649">
        <v>0</v>
      </c>
      <c r="AW1422" s="613">
        <f t="shared" si="16001"/>
        <v>352821.05732439755</v>
      </c>
      <c r="AX1422" s="591"/>
      <c r="AY1422" s="591"/>
      <c r="AZ1422" s="591"/>
    </row>
    <row r="1423" spans="1:52" s="314" customFormat="1">
      <c r="A1423" s="642"/>
      <c r="B1423" s="636"/>
      <c r="C1423" s="636"/>
      <c r="D1423" s="651"/>
      <c r="E1423" s="652">
        <v>0.6</v>
      </c>
      <c r="F1423" s="652">
        <v>0</v>
      </c>
      <c r="G1423" s="653"/>
      <c r="H1423" s="640"/>
      <c r="I1423" s="640">
        <f t="shared" si="15968"/>
        <v>1.6</v>
      </c>
      <c r="J1423" s="658">
        <v>0</v>
      </c>
      <c r="K1423" s="658">
        <v>0</v>
      </c>
      <c r="L1423" s="658">
        <v>0</v>
      </c>
      <c r="M1423" s="658">
        <v>0</v>
      </c>
      <c r="N1423" s="658">
        <v>0</v>
      </c>
      <c r="O1423" s="658">
        <v>0</v>
      </c>
      <c r="P1423" s="658">
        <v>0</v>
      </c>
      <c r="Q1423" s="658">
        <v>0</v>
      </c>
      <c r="R1423" s="658">
        <v>0</v>
      </c>
      <c r="S1423" s="658">
        <v>0</v>
      </c>
      <c r="T1423" s="658">
        <v>0</v>
      </c>
      <c r="U1423" s="658">
        <v>0</v>
      </c>
      <c r="V1423" s="658">
        <v>0</v>
      </c>
      <c r="W1423" s="658">
        <f>+E1423</f>
        <v>0.6</v>
      </c>
      <c r="X1423" s="658">
        <v>0.02</v>
      </c>
      <c r="Y1423" s="658">
        <v>0.41</v>
      </c>
      <c r="Z1423" s="658">
        <v>0.42</v>
      </c>
      <c r="AA1423" s="658">
        <v>0.15000000000000002</v>
      </c>
      <c r="AB1423" s="658">
        <v>0</v>
      </c>
      <c r="AC1423" s="658">
        <v>0</v>
      </c>
      <c r="AD1423" s="658">
        <v>0</v>
      </c>
      <c r="AE1423" s="658">
        <v>0</v>
      </c>
      <c r="AF1423" s="658">
        <v>0</v>
      </c>
      <c r="AG1423" s="658">
        <v>0</v>
      </c>
      <c r="AH1423" s="658">
        <v>0</v>
      </c>
      <c r="AI1423" s="658">
        <v>0</v>
      </c>
      <c r="AJ1423" s="658">
        <v>0</v>
      </c>
      <c r="AK1423" s="658">
        <v>0</v>
      </c>
      <c r="AL1423" s="658">
        <v>0</v>
      </c>
      <c r="AM1423" s="658">
        <v>0</v>
      </c>
      <c r="AN1423" s="658">
        <v>0</v>
      </c>
      <c r="AO1423" s="658">
        <v>0</v>
      </c>
      <c r="AP1423" s="658">
        <v>0</v>
      </c>
      <c r="AQ1423" s="658">
        <v>0</v>
      </c>
      <c r="AR1423" s="658">
        <v>0</v>
      </c>
      <c r="AS1423" s="658">
        <v>0</v>
      </c>
      <c r="AT1423" s="658">
        <v>0</v>
      </c>
      <c r="AU1423" s="658">
        <v>0</v>
      </c>
      <c r="AV1423" s="658">
        <v>0</v>
      </c>
      <c r="AW1423" s="613">
        <f t="shared" si="16001"/>
        <v>1.6</v>
      </c>
      <c r="AX1423" s="661"/>
      <c r="AY1423" s="661"/>
      <c r="AZ1423" s="661"/>
    </row>
    <row r="1424" spans="1:52">
      <c r="A1424" s="590"/>
      <c r="B1424" s="646" t="s">
        <v>305</v>
      </c>
      <c r="C1424" s="646" t="s">
        <v>1564</v>
      </c>
      <c r="D1424" s="647" t="s">
        <v>1565</v>
      </c>
      <c r="E1424" s="648"/>
      <c r="F1424" s="648"/>
      <c r="G1424" s="649"/>
      <c r="H1424" s="650">
        <v>2898172.9708789801</v>
      </c>
      <c r="I1424" s="650">
        <f t="shared" si="15968"/>
        <v>2898172.9708789801</v>
      </c>
      <c r="J1424" s="649">
        <v>0</v>
      </c>
      <c r="K1424" s="649">
        <v>0</v>
      </c>
      <c r="L1424" s="649">
        <v>0</v>
      </c>
      <c r="M1424" s="649">
        <v>0</v>
      </c>
      <c r="N1424" s="649">
        <v>0</v>
      </c>
      <c r="O1424" s="649">
        <v>0</v>
      </c>
      <c r="P1424" s="649">
        <v>0</v>
      </c>
      <c r="Q1424" s="649">
        <v>0</v>
      </c>
      <c r="R1424" s="649">
        <v>0</v>
      </c>
      <c r="S1424" s="649">
        <v>0</v>
      </c>
      <c r="T1424" s="649">
        <v>0</v>
      </c>
      <c r="U1424" s="649">
        <v>0</v>
      </c>
      <c r="V1424" s="649">
        <v>0</v>
      </c>
      <c r="W1424" s="649">
        <f t="shared" ref="W1424" si="16010">+W1425*H1424</f>
        <v>1159269.188351592</v>
      </c>
      <c r="X1424" s="649">
        <f t="shared" ref="X1424" si="16011">((X1425*$H1424)-((X1425*$H1424*$E1425)+(X1425*$H1424*$F1425)))</f>
        <v>31879.902679668779</v>
      </c>
      <c r="Y1424" s="649">
        <f t="shared" ref="Y1424" si="16012">((Y1425*$H1424)-((Y1425*$H1424*$E1425)+(Y1425*$H1424*$F1425)))</f>
        <v>653538.00493320986</v>
      </c>
      <c r="Z1424" s="649">
        <f t="shared" ref="Z1424" si="16013">((Z1425*$H1424)-((Z1425*$H1424*$E1425)+(Z1425*$H1424*$F1425)))</f>
        <v>669477.95627304434</v>
      </c>
      <c r="AA1424" s="649">
        <f t="shared" ref="AA1424" si="16014">((AA1425*$H1424)-((AA1425*$H1424*$E1425)+(AA1425*$H1424*$F1425)))</f>
        <v>239099.27009751587</v>
      </c>
      <c r="AB1424" s="649">
        <f t="shared" ref="AB1424" si="16015">((AB1425*$H1424)-((AB1425*$H1424*$E1425)+(AB1425*$H1424*$F1425)))</f>
        <v>0</v>
      </c>
      <c r="AC1424" s="649">
        <f t="shared" ref="AC1424" si="16016">((AC1425*$H1424)-((AC1425*$H1424*$E1425)+(AC1425*$H1424*$F1425)))</f>
        <v>0</v>
      </c>
      <c r="AD1424" s="649">
        <f t="shared" ref="AD1424" si="16017">((AD1425*$H1424)-((AD1425*$H1424*$E1425)+(AD1425*$H1424*$F1425)))</f>
        <v>0</v>
      </c>
      <c r="AE1424" s="649">
        <v>0</v>
      </c>
      <c r="AF1424" s="649">
        <v>0</v>
      </c>
      <c r="AG1424" s="649">
        <f>+AG1425*H1424</f>
        <v>144908.64854394901</v>
      </c>
      <c r="AH1424" s="649">
        <v>0</v>
      </c>
      <c r="AI1424" s="649">
        <v>0</v>
      </c>
      <c r="AJ1424" s="649">
        <v>0</v>
      </c>
      <c r="AK1424" s="649">
        <v>0</v>
      </c>
      <c r="AL1424" s="649">
        <v>0</v>
      </c>
      <c r="AM1424" s="649">
        <v>0</v>
      </c>
      <c r="AN1424" s="649">
        <v>0</v>
      </c>
      <c r="AO1424" s="649">
        <v>0</v>
      </c>
      <c r="AP1424" s="649">
        <v>0</v>
      </c>
      <c r="AQ1424" s="649">
        <v>0</v>
      </c>
      <c r="AR1424" s="649">
        <v>0</v>
      </c>
      <c r="AS1424" s="649">
        <v>0</v>
      </c>
      <c r="AT1424" s="649">
        <v>0</v>
      </c>
      <c r="AU1424" s="649">
        <v>0</v>
      </c>
      <c r="AV1424" s="649">
        <v>0</v>
      </c>
      <c r="AW1424" s="613">
        <f t="shared" si="16001"/>
        <v>2898172.9708789801</v>
      </c>
      <c r="AX1424" s="591"/>
      <c r="AY1424" s="591"/>
      <c r="AZ1424" s="591"/>
    </row>
    <row r="1425" spans="1:52" s="314" customFormat="1">
      <c r="A1425" s="642"/>
      <c r="B1425" s="636"/>
      <c r="C1425" s="636"/>
      <c r="D1425" s="651"/>
      <c r="E1425" s="652">
        <v>0.4</v>
      </c>
      <c r="F1425" s="652">
        <v>0.05</v>
      </c>
      <c r="G1425" s="653"/>
      <c r="H1425" s="659"/>
      <c r="I1425" s="640">
        <f t="shared" si="15968"/>
        <v>1.45</v>
      </c>
      <c r="J1425" s="658">
        <v>0</v>
      </c>
      <c r="K1425" s="658">
        <v>0</v>
      </c>
      <c r="L1425" s="658">
        <v>0</v>
      </c>
      <c r="M1425" s="658">
        <v>0</v>
      </c>
      <c r="N1425" s="658">
        <v>0</v>
      </c>
      <c r="O1425" s="658">
        <v>0</v>
      </c>
      <c r="P1425" s="658">
        <v>0</v>
      </c>
      <c r="Q1425" s="658">
        <v>0</v>
      </c>
      <c r="R1425" s="658">
        <v>0</v>
      </c>
      <c r="S1425" s="658">
        <v>0</v>
      </c>
      <c r="T1425" s="658">
        <v>0</v>
      </c>
      <c r="U1425" s="658">
        <v>0</v>
      </c>
      <c r="V1425" s="658">
        <v>0</v>
      </c>
      <c r="W1425" s="658">
        <f t="shared" ref="W1425" si="16018">+E1425</f>
        <v>0.4</v>
      </c>
      <c r="X1425" s="658">
        <v>0.02</v>
      </c>
      <c r="Y1425" s="658">
        <v>0.41</v>
      </c>
      <c r="Z1425" s="658">
        <v>0.42</v>
      </c>
      <c r="AA1425" s="658">
        <v>0.15000000000000002</v>
      </c>
      <c r="AB1425" s="658">
        <v>0</v>
      </c>
      <c r="AC1425" s="658">
        <v>0</v>
      </c>
      <c r="AD1425" s="658">
        <v>0</v>
      </c>
      <c r="AE1425" s="658">
        <v>0</v>
      </c>
      <c r="AF1425" s="658">
        <v>0</v>
      </c>
      <c r="AG1425" s="658">
        <v>0.05</v>
      </c>
      <c r="AH1425" s="658">
        <v>0</v>
      </c>
      <c r="AI1425" s="658">
        <v>0</v>
      </c>
      <c r="AJ1425" s="658">
        <v>0</v>
      </c>
      <c r="AK1425" s="658">
        <v>0</v>
      </c>
      <c r="AL1425" s="658">
        <v>0</v>
      </c>
      <c r="AM1425" s="658">
        <v>0</v>
      </c>
      <c r="AN1425" s="658">
        <v>0</v>
      </c>
      <c r="AO1425" s="658">
        <v>0</v>
      </c>
      <c r="AP1425" s="658">
        <v>0</v>
      </c>
      <c r="AQ1425" s="658">
        <v>0</v>
      </c>
      <c r="AR1425" s="658">
        <v>0</v>
      </c>
      <c r="AS1425" s="658">
        <v>0</v>
      </c>
      <c r="AT1425" s="658">
        <v>0</v>
      </c>
      <c r="AU1425" s="658">
        <v>0</v>
      </c>
      <c r="AV1425" s="658">
        <v>0</v>
      </c>
      <c r="AW1425" s="613">
        <f t="shared" si="16001"/>
        <v>1.45</v>
      </c>
      <c r="AX1425" s="661"/>
      <c r="AY1425" s="661"/>
      <c r="AZ1425" s="661"/>
    </row>
    <row r="1426" spans="1:52">
      <c r="A1426" s="590"/>
      <c r="B1426" s="646" t="s">
        <v>305</v>
      </c>
      <c r="C1426" s="646" t="s">
        <v>1566</v>
      </c>
      <c r="D1426" s="647" t="s">
        <v>1567</v>
      </c>
      <c r="E1426" s="648"/>
      <c r="F1426" s="648"/>
      <c r="G1426" s="649"/>
      <c r="H1426" s="650">
        <v>252015.04094599828</v>
      </c>
      <c r="I1426" s="650">
        <f t="shared" si="15968"/>
        <v>252015.04094599828</v>
      </c>
      <c r="J1426" s="649">
        <v>0</v>
      </c>
      <c r="K1426" s="649">
        <v>0</v>
      </c>
      <c r="L1426" s="649">
        <v>0</v>
      </c>
      <c r="M1426" s="649">
        <v>0</v>
      </c>
      <c r="N1426" s="649">
        <v>0</v>
      </c>
      <c r="O1426" s="649">
        <v>0</v>
      </c>
      <c r="P1426" s="649">
        <v>0</v>
      </c>
      <c r="Q1426" s="649">
        <v>0</v>
      </c>
      <c r="R1426" s="649">
        <v>0</v>
      </c>
      <c r="S1426" s="649">
        <v>0</v>
      </c>
      <c r="T1426" s="649">
        <v>0</v>
      </c>
      <c r="U1426" s="649">
        <v>0</v>
      </c>
      <c r="V1426" s="649">
        <v>0</v>
      </c>
      <c r="W1426" s="649">
        <f t="shared" ref="W1426" si="16019">+W1427*H1426</f>
        <v>252015.04094599828</v>
      </c>
      <c r="X1426" s="649">
        <f t="shared" ref="X1426" si="16020">((X1427*$H1426)-((X1427*$H1426*$E1427)+(X1427*$H1426*$F1427)))</f>
        <v>0</v>
      </c>
      <c r="Y1426" s="649">
        <f t="shared" ref="Y1426" si="16021">((Y1427*$H1426)-((Y1427*$H1426*$E1427)+(Y1427*$H1426*$F1427)))</f>
        <v>0</v>
      </c>
      <c r="Z1426" s="649">
        <f t="shared" ref="Z1426" si="16022">((Z1427*$H1426)-((Z1427*$H1426*$E1427)+(Z1427*$H1426*$F1427)))</f>
        <v>0</v>
      </c>
      <c r="AA1426" s="649">
        <f t="shared" ref="AA1426" si="16023">((AA1427*$H1426)-((AA1427*$H1426*$E1427)+(AA1427*$H1426*$F1427)))</f>
        <v>0</v>
      </c>
      <c r="AB1426" s="649">
        <f t="shared" ref="AB1426" si="16024">((AB1427*$H1426)-((AB1427*$H1426*$E1427)+(AB1427*$H1426*$F1427)))</f>
        <v>0</v>
      </c>
      <c r="AC1426" s="649">
        <f t="shared" ref="AC1426" si="16025">((AC1427*$H1426)-((AC1427*$H1426*$E1427)+(AC1427*$H1426*$F1427)))</f>
        <v>0</v>
      </c>
      <c r="AD1426" s="649">
        <f t="shared" ref="AD1426" si="16026">((AD1427*$H1426)-((AD1427*$H1426*$E1427)+(AD1427*$H1426*$F1427)))</f>
        <v>0</v>
      </c>
      <c r="AE1426" s="649">
        <v>0</v>
      </c>
      <c r="AF1426" s="649">
        <v>0</v>
      </c>
      <c r="AG1426" s="649">
        <v>0</v>
      </c>
      <c r="AH1426" s="649">
        <v>0</v>
      </c>
      <c r="AI1426" s="649">
        <v>0</v>
      </c>
      <c r="AJ1426" s="649">
        <v>0</v>
      </c>
      <c r="AK1426" s="649">
        <v>0</v>
      </c>
      <c r="AL1426" s="649">
        <v>0</v>
      </c>
      <c r="AM1426" s="649">
        <v>0</v>
      </c>
      <c r="AN1426" s="649">
        <v>0</v>
      </c>
      <c r="AO1426" s="649">
        <v>0</v>
      </c>
      <c r="AP1426" s="649">
        <v>0</v>
      </c>
      <c r="AQ1426" s="649">
        <v>0</v>
      </c>
      <c r="AR1426" s="649">
        <v>0</v>
      </c>
      <c r="AS1426" s="649">
        <v>0</v>
      </c>
      <c r="AT1426" s="649">
        <v>0</v>
      </c>
      <c r="AU1426" s="649">
        <v>0</v>
      </c>
      <c r="AV1426" s="649">
        <v>0</v>
      </c>
      <c r="AW1426" s="613">
        <f t="shared" si="16001"/>
        <v>252015.04094599828</v>
      </c>
      <c r="AX1426" s="591"/>
      <c r="AY1426" s="591"/>
      <c r="AZ1426" s="591"/>
    </row>
    <row r="1427" spans="1:52" s="314" customFormat="1">
      <c r="A1427" s="642"/>
      <c r="B1427" s="636"/>
      <c r="C1427" s="636"/>
      <c r="D1427" s="651"/>
      <c r="E1427" s="652">
        <v>1</v>
      </c>
      <c r="F1427" s="652">
        <v>0</v>
      </c>
      <c r="G1427" s="653"/>
      <c r="H1427" s="640"/>
      <c r="I1427" s="640">
        <f t="shared" si="15968"/>
        <v>2</v>
      </c>
      <c r="J1427" s="658">
        <v>0</v>
      </c>
      <c r="K1427" s="658">
        <v>0</v>
      </c>
      <c r="L1427" s="658">
        <v>0</v>
      </c>
      <c r="M1427" s="658">
        <v>0</v>
      </c>
      <c r="N1427" s="658">
        <v>0</v>
      </c>
      <c r="O1427" s="658">
        <v>0</v>
      </c>
      <c r="P1427" s="658">
        <v>0</v>
      </c>
      <c r="Q1427" s="658">
        <v>0</v>
      </c>
      <c r="R1427" s="658">
        <v>0</v>
      </c>
      <c r="S1427" s="658">
        <v>0</v>
      </c>
      <c r="T1427" s="658">
        <v>0</v>
      </c>
      <c r="U1427" s="658">
        <v>0</v>
      </c>
      <c r="V1427" s="658">
        <v>0</v>
      </c>
      <c r="W1427" s="658">
        <f t="shared" ref="W1427" si="16027">+E1427</f>
        <v>1</v>
      </c>
      <c r="X1427" s="658">
        <v>0.02</v>
      </c>
      <c r="Y1427" s="658">
        <v>0.41</v>
      </c>
      <c r="Z1427" s="658">
        <v>0.42</v>
      </c>
      <c r="AA1427" s="658">
        <v>0.15000000000000002</v>
      </c>
      <c r="AB1427" s="658">
        <v>0</v>
      </c>
      <c r="AC1427" s="658">
        <v>0</v>
      </c>
      <c r="AD1427" s="658">
        <v>0</v>
      </c>
      <c r="AE1427" s="658">
        <v>0</v>
      </c>
      <c r="AF1427" s="658">
        <v>0</v>
      </c>
      <c r="AG1427" s="658">
        <v>0</v>
      </c>
      <c r="AH1427" s="658">
        <v>0</v>
      </c>
      <c r="AI1427" s="658">
        <v>0</v>
      </c>
      <c r="AJ1427" s="658">
        <v>0</v>
      </c>
      <c r="AK1427" s="658">
        <v>0</v>
      </c>
      <c r="AL1427" s="658">
        <v>0</v>
      </c>
      <c r="AM1427" s="658">
        <v>0</v>
      </c>
      <c r="AN1427" s="658">
        <v>0</v>
      </c>
      <c r="AO1427" s="658">
        <v>0</v>
      </c>
      <c r="AP1427" s="658">
        <v>0</v>
      </c>
      <c r="AQ1427" s="658">
        <v>0</v>
      </c>
      <c r="AR1427" s="658">
        <v>0</v>
      </c>
      <c r="AS1427" s="658">
        <v>0</v>
      </c>
      <c r="AT1427" s="658">
        <v>0</v>
      </c>
      <c r="AU1427" s="658">
        <v>0</v>
      </c>
      <c r="AV1427" s="658">
        <v>0</v>
      </c>
      <c r="AW1427" s="613">
        <f t="shared" si="16001"/>
        <v>2</v>
      </c>
      <c r="AX1427" s="661"/>
      <c r="AY1427" s="661"/>
      <c r="AZ1427" s="661"/>
    </row>
    <row r="1428" spans="1:52">
      <c r="A1428" s="590"/>
      <c r="B1428" s="646" t="s">
        <v>305</v>
      </c>
      <c r="C1428" s="646" t="s">
        <v>1568</v>
      </c>
      <c r="D1428" s="647" t="s">
        <v>1569</v>
      </c>
      <c r="E1428" s="648"/>
      <c r="F1428" s="648"/>
      <c r="G1428" s="649"/>
      <c r="H1428" s="650">
        <v>144908.64854394901</v>
      </c>
      <c r="I1428" s="650">
        <f t="shared" si="15968"/>
        <v>144908.64854394901</v>
      </c>
      <c r="J1428" s="649">
        <v>0</v>
      </c>
      <c r="K1428" s="649">
        <v>0</v>
      </c>
      <c r="L1428" s="649">
        <v>0</v>
      </c>
      <c r="M1428" s="649">
        <v>0</v>
      </c>
      <c r="N1428" s="649">
        <v>0</v>
      </c>
      <c r="O1428" s="649">
        <v>0</v>
      </c>
      <c r="P1428" s="649">
        <v>0</v>
      </c>
      <c r="Q1428" s="649">
        <v>0</v>
      </c>
      <c r="R1428" s="649">
        <v>0</v>
      </c>
      <c r="S1428" s="649">
        <v>0</v>
      </c>
      <c r="T1428" s="649">
        <v>0</v>
      </c>
      <c r="U1428" s="649">
        <v>0</v>
      </c>
      <c r="V1428" s="649">
        <v>0</v>
      </c>
      <c r="W1428" s="649">
        <f t="shared" ref="W1428" si="16028">+W1429*H1428</f>
        <v>115926.91883515922</v>
      </c>
      <c r="X1428" s="649">
        <f t="shared" ref="X1428" si="16029">((X1429*$H1428)-((X1429*$H1428*$E1429)+(X1429*$H1428*$F1429)))</f>
        <v>579.63459417579588</v>
      </c>
      <c r="Y1428" s="649">
        <f t="shared" ref="Y1428" si="16030">((Y1429*$H1428)-((Y1429*$H1428*$E1429)+(Y1429*$H1428*$F1429)))</f>
        <v>11882.509180603818</v>
      </c>
      <c r="Z1428" s="649">
        <f t="shared" ref="Z1428" si="16031">((Z1429*$H1428)-((Z1429*$H1428*$E1429)+(Z1429*$H1428*$F1429)))</f>
        <v>12172.326477691713</v>
      </c>
      <c r="AA1428" s="649">
        <f t="shared" ref="AA1428" si="16032">((AA1429*$H1428)-((AA1429*$H1428*$E1429)+(AA1429*$H1428*$F1429)))</f>
        <v>4347.2594563184684</v>
      </c>
      <c r="AB1428" s="649">
        <f t="shared" ref="AB1428" si="16033">((AB1429*$H1428)-((AB1429*$H1428*$E1429)+(AB1429*$H1428*$F1429)))</f>
        <v>0</v>
      </c>
      <c r="AC1428" s="649">
        <f t="shared" ref="AC1428" si="16034">((AC1429*$H1428)-((AC1429*$H1428*$E1429)+(AC1429*$H1428*$F1429)))</f>
        <v>0</v>
      </c>
      <c r="AD1428" s="649">
        <f t="shared" ref="AD1428" si="16035">((AD1429*$H1428)-((AD1429*$H1428*$E1429)+(AD1429*$H1428*$F1429)))</f>
        <v>0</v>
      </c>
      <c r="AE1428" s="649">
        <v>0</v>
      </c>
      <c r="AF1428" s="649">
        <v>0</v>
      </c>
      <c r="AG1428" s="649">
        <v>0</v>
      </c>
      <c r="AH1428" s="649">
        <v>0</v>
      </c>
      <c r="AI1428" s="649">
        <v>0</v>
      </c>
      <c r="AJ1428" s="649">
        <v>0</v>
      </c>
      <c r="AK1428" s="649">
        <v>0</v>
      </c>
      <c r="AL1428" s="649">
        <v>0</v>
      </c>
      <c r="AM1428" s="649">
        <v>0</v>
      </c>
      <c r="AN1428" s="649">
        <v>0</v>
      </c>
      <c r="AO1428" s="649">
        <v>0</v>
      </c>
      <c r="AP1428" s="649">
        <v>0</v>
      </c>
      <c r="AQ1428" s="649">
        <v>0</v>
      </c>
      <c r="AR1428" s="649">
        <v>0</v>
      </c>
      <c r="AS1428" s="649">
        <v>0</v>
      </c>
      <c r="AT1428" s="649">
        <v>0</v>
      </c>
      <c r="AU1428" s="649">
        <v>0</v>
      </c>
      <c r="AV1428" s="649">
        <v>0</v>
      </c>
      <c r="AW1428" s="613">
        <f t="shared" si="16001"/>
        <v>144908.64854394901</v>
      </c>
      <c r="AX1428" s="591"/>
      <c r="AY1428" s="591"/>
      <c r="AZ1428" s="591"/>
    </row>
    <row r="1429" spans="1:52" s="314" customFormat="1">
      <c r="A1429" s="642"/>
      <c r="B1429" s="636"/>
      <c r="C1429" s="636"/>
      <c r="D1429" s="651"/>
      <c r="E1429" s="652">
        <v>0.8</v>
      </c>
      <c r="F1429" s="652">
        <v>0</v>
      </c>
      <c r="G1429" s="653"/>
      <c r="H1429" s="640"/>
      <c r="I1429" s="640">
        <f t="shared" si="15968"/>
        <v>1.7999999999999998</v>
      </c>
      <c r="J1429" s="658">
        <v>0</v>
      </c>
      <c r="K1429" s="658">
        <v>0</v>
      </c>
      <c r="L1429" s="658">
        <v>0</v>
      </c>
      <c r="M1429" s="658">
        <v>0</v>
      </c>
      <c r="N1429" s="658">
        <v>0</v>
      </c>
      <c r="O1429" s="658">
        <v>0</v>
      </c>
      <c r="P1429" s="658">
        <v>0</v>
      </c>
      <c r="Q1429" s="658">
        <v>0</v>
      </c>
      <c r="R1429" s="658">
        <v>0</v>
      </c>
      <c r="S1429" s="658">
        <v>0</v>
      </c>
      <c r="T1429" s="658">
        <v>0</v>
      </c>
      <c r="U1429" s="658">
        <v>0</v>
      </c>
      <c r="V1429" s="658">
        <v>0</v>
      </c>
      <c r="W1429" s="658">
        <f t="shared" ref="W1429" si="16036">+E1429</f>
        <v>0.8</v>
      </c>
      <c r="X1429" s="658">
        <v>0.02</v>
      </c>
      <c r="Y1429" s="658">
        <v>0.41</v>
      </c>
      <c r="Z1429" s="658">
        <v>0.42</v>
      </c>
      <c r="AA1429" s="658">
        <v>0.15000000000000002</v>
      </c>
      <c r="AB1429" s="658">
        <v>0</v>
      </c>
      <c r="AC1429" s="658">
        <v>0</v>
      </c>
      <c r="AD1429" s="658">
        <v>0</v>
      </c>
      <c r="AE1429" s="658">
        <v>0</v>
      </c>
      <c r="AF1429" s="658">
        <v>0</v>
      </c>
      <c r="AG1429" s="658">
        <v>0</v>
      </c>
      <c r="AH1429" s="658">
        <v>0</v>
      </c>
      <c r="AI1429" s="658">
        <v>0</v>
      </c>
      <c r="AJ1429" s="658">
        <v>0</v>
      </c>
      <c r="AK1429" s="658">
        <v>0</v>
      </c>
      <c r="AL1429" s="658">
        <v>0</v>
      </c>
      <c r="AM1429" s="658">
        <v>0</v>
      </c>
      <c r="AN1429" s="658">
        <v>0</v>
      </c>
      <c r="AO1429" s="658">
        <v>0</v>
      </c>
      <c r="AP1429" s="658">
        <v>0</v>
      </c>
      <c r="AQ1429" s="658">
        <v>0</v>
      </c>
      <c r="AR1429" s="658">
        <v>0</v>
      </c>
      <c r="AS1429" s="658">
        <v>0</v>
      </c>
      <c r="AT1429" s="658">
        <v>0</v>
      </c>
      <c r="AU1429" s="658">
        <v>0</v>
      </c>
      <c r="AV1429" s="658">
        <v>0</v>
      </c>
      <c r="AW1429" s="613">
        <f t="shared" si="16001"/>
        <v>1.7999999999999998</v>
      </c>
      <c r="AX1429" s="661"/>
      <c r="AY1429" s="661"/>
      <c r="AZ1429" s="661"/>
    </row>
    <row r="1430" spans="1:52">
      <c r="A1430" s="590"/>
      <c r="B1430" s="646" t="s">
        <v>305</v>
      </c>
      <c r="C1430" s="646" t="s">
        <v>1570</v>
      </c>
      <c r="D1430" s="647" t="s">
        <v>1571</v>
      </c>
      <c r="E1430" s="648"/>
      <c r="F1430" s="648"/>
      <c r="G1430" s="649"/>
      <c r="H1430" s="650">
        <v>189011.28070949868</v>
      </c>
      <c r="I1430" s="650">
        <f t="shared" si="15968"/>
        <v>189011.28070949865</v>
      </c>
      <c r="J1430" s="649">
        <v>0</v>
      </c>
      <c r="K1430" s="649">
        <v>0</v>
      </c>
      <c r="L1430" s="649">
        <v>0</v>
      </c>
      <c r="M1430" s="649">
        <v>0</v>
      </c>
      <c r="N1430" s="649">
        <v>0</v>
      </c>
      <c r="O1430" s="649">
        <v>0</v>
      </c>
      <c r="P1430" s="649">
        <v>0</v>
      </c>
      <c r="Q1430" s="649">
        <v>0</v>
      </c>
      <c r="R1430" s="649">
        <v>0</v>
      </c>
      <c r="S1430" s="649">
        <v>0</v>
      </c>
      <c r="T1430" s="649">
        <v>0</v>
      </c>
      <c r="U1430" s="649">
        <v>0</v>
      </c>
      <c r="V1430" s="649">
        <v>0</v>
      </c>
      <c r="W1430" s="649">
        <f t="shared" ref="W1430" si="16037">+W1431*H1430</f>
        <v>151209.02456759894</v>
      </c>
      <c r="X1430" s="649">
        <f t="shared" ref="X1430" si="16038">((X1431*$H1430)-((X1431*$H1430*$E1431)+(X1431*$H1430*$F1431)))</f>
        <v>756.04512283799477</v>
      </c>
      <c r="Y1430" s="649">
        <f t="shared" ref="Y1430" si="16039">((Y1431*$H1430)-((Y1431*$H1430*$E1431)+(Y1431*$H1430*$F1431)))</f>
        <v>15498.925018178888</v>
      </c>
      <c r="Z1430" s="649">
        <f t="shared" ref="Z1430" si="16040">((Z1431*$H1430)-((Z1431*$H1430*$E1431)+(Z1431*$H1430*$F1431)))</f>
        <v>15876.947579597887</v>
      </c>
      <c r="AA1430" s="649">
        <f t="shared" ref="AA1430" si="16041">((AA1431*$H1430)-((AA1431*$H1430*$E1431)+(AA1431*$H1430*$F1431)))</f>
        <v>5670.3384212849596</v>
      </c>
      <c r="AB1430" s="649">
        <f t="shared" ref="AB1430" si="16042">((AB1431*$H1430)-((AB1431*$H1430*$E1431)+(AB1431*$H1430*$F1431)))</f>
        <v>0</v>
      </c>
      <c r="AC1430" s="649">
        <f t="shared" ref="AC1430" si="16043">((AC1431*$H1430)-((AC1431*$H1430*$E1431)+(AC1431*$H1430*$F1431)))</f>
        <v>0</v>
      </c>
      <c r="AD1430" s="649">
        <f t="shared" ref="AD1430" si="16044">((AD1431*$H1430)-((AD1431*$H1430*$E1431)+(AD1431*$H1430*$F1431)))</f>
        <v>0</v>
      </c>
      <c r="AE1430" s="649">
        <v>0</v>
      </c>
      <c r="AF1430" s="649">
        <v>0</v>
      </c>
      <c r="AG1430" s="649">
        <v>0</v>
      </c>
      <c r="AH1430" s="649">
        <v>0</v>
      </c>
      <c r="AI1430" s="649">
        <v>0</v>
      </c>
      <c r="AJ1430" s="649">
        <v>0</v>
      </c>
      <c r="AK1430" s="649">
        <v>0</v>
      </c>
      <c r="AL1430" s="649">
        <v>0</v>
      </c>
      <c r="AM1430" s="649">
        <v>0</v>
      </c>
      <c r="AN1430" s="649">
        <v>0</v>
      </c>
      <c r="AO1430" s="649">
        <v>0</v>
      </c>
      <c r="AP1430" s="649">
        <v>0</v>
      </c>
      <c r="AQ1430" s="649">
        <v>0</v>
      </c>
      <c r="AR1430" s="649">
        <v>0</v>
      </c>
      <c r="AS1430" s="649">
        <v>0</v>
      </c>
      <c r="AT1430" s="649">
        <v>0</v>
      </c>
      <c r="AU1430" s="649">
        <v>0</v>
      </c>
      <c r="AV1430" s="649">
        <v>0</v>
      </c>
      <c r="AW1430" s="613">
        <f t="shared" si="16001"/>
        <v>189011.28070949865</v>
      </c>
      <c r="AX1430" s="591"/>
      <c r="AY1430" s="591"/>
      <c r="AZ1430" s="591"/>
    </row>
    <row r="1431" spans="1:52" s="314" customFormat="1">
      <c r="A1431" s="642"/>
      <c r="B1431" s="636"/>
      <c r="C1431" s="636"/>
      <c r="D1431" s="651"/>
      <c r="E1431" s="652">
        <v>0.8</v>
      </c>
      <c r="F1431" s="652">
        <v>0</v>
      </c>
      <c r="G1431" s="653"/>
      <c r="H1431" s="640"/>
      <c r="I1431" s="640">
        <f t="shared" si="15968"/>
        <v>1.7999999999999998</v>
      </c>
      <c r="J1431" s="658">
        <v>0</v>
      </c>
      <c r="K1431" s="658">
        <v>0</v>
      </c>
      <c r="L1431" s="658">
        <v>0</v>
      </c>
      <c r="M1431" s="658">
        <v>0</v>
      </c>
      <c r="N1431" s="658">
        <v>0</v>
      </c>
      <c r="O1431" s="658">
        <v>0</v>
      </c>
      <c r="P1431" s="658">
        <v>0</v>
      </c>
      <c r="Q1431" s="658">
        <v>0</v>
      </c>
      <c r="R1431" s="658">
        <v>0</v>
      </c>
      <c r="S1431" s="658">
        <v>0</v>
      </c>
      <c r="T1431" s="658">
        <v>0</v>
      </c>
      <c r="U1431" s="658">
        <v>0</v>
      </c>
      <c r="V1431" s="658">
        <v>0</v>
      </c>
      <c r="W1431" s="658">
        <f t="shared" ref="W1431" si="16045">+E1431</f>
        <v>0.8</v>
      </c>
      <c r="X1431" s="658">
        <v>0.02</v>
      </c>
      <c r="Y1431" s="658">
        <v>0.41</v>
      </c>
      <c r="Z1431" s="658">
        <v>0.42</v>
      </c>
      <c r="AA1431" s="658">
        <v>0.15000000000000002</v>
      </c>
      <c r="AB1431" s="658">
        <v>0</v>
      </c>
      <c r="AC1431" s="658">
        <v>0</v>
      </c>
      <c r="AD1431" s="658">
        <v>0</v>
      </c>
      <c r="AE1431" s="658">
        <v>0</v>
      </c>
      <c r="AF1431" s="658">
        <v>0</v>
      </c>
      <c r="AG1431" s="658">
        <v>0</v>
      </c>
      <c r="AH1431" s="658">
        <v>0</v>
      </c>
      <c r="AI1431" s="658">
        <v>0</v>
      </c>
      <c r="AJ1431" s="658">
        <v>0</v>
      </c>
      <c r="AK1431" s="658">
        <v>0</v>
      </c>
      <c r="AL1431" s="658">
        <v>0</v>
      </c>
      <c r="AM1431" s="658">
        <v>0</v>
      </c>
      <c r="AN1431" s="658">
        <v>0</v>
      </c>
      <c r="AO1431" s="658">
        <v>0</v>
      </c>
      <c r="AP1431" s="658">
        <v>0</v>
      </c>
      <c r="AQ1431" s="658">
        <v>0</v>
      </c>
      <c r="AR1431" s="658">
        <v>0</v>
      </c>
      <c r="AS1431" s="658">
        <v>0</v>
      </c>
      <c r="AT1431" s="658">
        <v>0</v>
      </c>
      <c r="AU1431" s="658">
        <v>0</v>
      </c>
      <c r="AV1431" s="658">
        <v>0</v>
      </c>
      <c r="AW1431" s="613">
        <f t="shared" si="16001"/>
        <v>1.7999999999999998</v>
      </c>
      <c r="AX1431" s="661"/>
      <c r="AY1431" s="661"/>
      <c r="AZ1431" s="661"/>
    </row>
    <row r="1432" spans="1:52">
      <c r="A1432" s="590"/>
      <c r="B1432" s="646" t="s">
        <v>305</v>
      </c>
      <c r="C1432" s="646" t="s">
        <v>1572</v>
      </c>
      <c r="D1432" s="647" t="s">
        <v>1573</v>
      </c>
      <c r="E1432" s="648"/>
      <c r="F1432" s="648"/>
      <c r="G1432" s="649"/>
      <c r="H1432" s="650">
        <v>56703.384212849611</v>
      </c>
      <c r="I1432" s="650">
        <f t="shared" si="15968"/>
        <v>56703.384212849604</v>
      </c>
      <c r="J1432" s="649">
        <v>0</v>
      </c>
      <c r="K1432" s="649">
        <v>0</v>
      </c>
      <c r="L1432" s="649">
        <v>0</v>
      </c>
      <c r="M1432" s="649">
        <v>0</v>
      </c>
      <c r="N1432" s="649">
        <v>0</v>
      </c>
      <c r="O1432" s="649">
        <v>0</v>
      </c>
      <c r="P1432" s="649">
        <v>0</v>
      </c>
      <c r="Q1432" s="649">
        <v>0</v>
      </c>
      <c r="R1432" s="649">
        <v>0</v>
      </c>
      <c r="S1432" s="649">
        <v>0</v>
      </c>
      <c r="T1432" s="649">
        <v>0</v>
      </c>
      <c r="U1432" s="649">
        <v>0</v>
      </c>
      <c r="V1432" s="649">
        <v>0</v>
      </c>
      <c r="W1432" s="649">
        <f t="shared" ref="W1432" si="16046">+W1433*H1432</f>
        <v>45362.707370279692</v>
      </c>
      <c r="X1432" s="649">
        <f t="shared" ref="X1432" si="16047">((X1433*$H1432)-((X1433*$H1432*$E1433)+(X1433*$H1432*$F1433)))</f>
        <v>226.81353685139834</v>
      </c>
      <c r="Y1432" s="649">
        <f t="shared" ref="Y1432" si="16048">((Y1433*$H1432)-((Y1433*$H1432*$E1433)+(Y1433*$H1432*$F1433)))</f>
        <v>4649.6775054536665</v>
      </c>
      <c r="Z1432" s="649">
        <f t="shared" ref="Z1432" si="16049">((Z1433*$H1432)-((Z1433*$H1432*$E1433)+(Z1433*$H1432*$F1433)))</f>
        <v>4763.0842738793654</v>
      </c>
      <c r="AA1432" s="649">
        <f t="shared" ref="AA1432" si="16050">((AA1433*$H1432)-((AA1433*$H1432*$E1433)+(AA1433*$H1432*$F1433)))</f>
        <v>1701.1015263854879</v>
      </c>
      <c r="AB1432" s="649">
        <f t="shared" ref="AB1432" si="16051">((AB1433*$H1432)-((AB1433*$H1432*$E1433)+(AB1433*$H1432*$F1433)))</f>
        <v>0</v>
      </c>
      <c r="AC1432" s="649">
        <f t="shared" ref="AC1432" si="16052">((AC1433*$H1432)-((AC1433*$H1432*$E1433)+(AC1433*$H1432*$F1433)))</f>
        <v>0</v>
      </c>
      <c r="AD1432" s="649">
        <f t="shared" ref="AD1432" si="16053">((AD1433*$H1432)-((AD1433*$H1432*$E1433)+(AD1433*$H1432*$F1433)))</f>
        <v>0</v>
      </c>
      <c r="AE1432" s="649">
        <v>0</v>
      </c>
      <c r="AF1432" s="649">
        <v>0</v>
      </c>
      <c r="AG1432" s="649">
        <v>0</v>
      </c>
      <c r="AH1432" s="649">
        <v>0</v>
      </c>
      <c r="AI1432" s="649">
        <v>0</v>
      </c>
      <c r="AJ1432" s="649">
        <v>0</v>
      </c>
      <c r="AK1432" s="649">
        <v>0</v>
      </c>
      <c r="AL1432" s="649">
        <v>0</v>
      </c>
      <c r="AM1432" s="649">
        <v>0</v>
      </c>
      <c r="AN1432" s="649">
        <v>0</v>
      </c>
      <c r="AO1432" s="649">
        <v>0</v>
      </c>
      <c r="AP1432" s="649">
        <v>0</v>
      </c>
      <c r="AQ1432" s="649">
        <v>0</v>
      </c>
      <c r="AR1432" s="649">
        <v>0</v>
      </c>
      <c r="AS1432" s="649">
        <v>0</v>
      </c>
      <c r="AT1432" s="649">
        <v>0</v>
      </c>
      <c r="AU1432" s="649">
        <v>0</v>
      </c>
      <c r="AV1432" s="649">
        <v>0</v>
      </c>
      <c r="AW1432" s="613">
        <f t="shared" si="16001"/>
        <v>56703.384212849604</v>
      </c>
      <c r="AX1432" s="591"/>
      <c r="AY1432" s="591"/>
      <c r="AZ1432" s="591"/>
    </row>
    <row r="1433" spans="1:52" s="314" customFormat="1">
      <c r="A1433" s="642"/>
      <c r="B1433" s="636"/>
      <c r="C1433" s="636"/>
      <c r="D1433" s="651"/>
      <c r="E1433" s="652">
        <v>0.8</v>
      </c>
      <c r="F1433" s="652">
        <v>0</v>
      </c>
      <c r="G1433" s="653"/>
      <c r="H1433" s="640"/>
      <c r="I1433" s="640">
        <f t="shared" si="15968"/>
        <v>1.7999999999999998</v>
      </c>
      <c r="J1433" s="658">
        <v>0</v>
      </c>
      <c r="K1433" s="658">
        <v>0</v>
      </c>
      <c r="L1433" s="658">
        <v>0</v>
      </c>
      <c r="M1433" s="658">
        <v>0</v>
      </c>
      <c r="N1433" s="658">
        <v>0</v>
      </c>
      <c r="O1433" s="658">
        <v>0</v>
      </c>
      <c r="P1433" s="658">
        <v>0</v>
      </c>
      <c r="Q1433" s="658">
        <v>0</v>
      </c>
      <c r="R1433" s="658">
        <v>0</v>
      </c>
      <c r="S1433" s="658">
        <v>0</v>
      </c>
      <c r="T1433" s="658">
        <v>0</v>
      </c>
      <c r="U1433" s="658">
        <v>0</v>
      </c>
      <c r="V1433" s="658">
        <v>0</v>
      </c>
      <c r="W1433" s="658">
        <f t="shared" ref="W1433" si="16054">+E1433</f>
        <v>0.8</v>
      </c>
      <c r="X1433" s="658">
        <v>0.02</v>
      </c>
      <c r="Y1433" s="658">
        <v>0.41</v>
      </c>
      <c r="Z1433" s="658">
        <v>0.42</v>
      </c>
      <c r="AA1433" s="658">
        <v>0.15000000000000002</v>
      </c>
      <c r="AB1433" s="658">
        <v>0</v>
      </c>
      <c r="AC1433" s="658">
        <v>0</v>
      </c>
      <c r="AD1433" s="658">
        <v>0</v>
      </c>
      <c r="AE1433" s="658">
        <v>0</v>
      </c>
      <c r="AF1433" s="658">
        <v>0</v>
      </c>
      <c r="AG1433" s="658">
        <v>0</v>
      </c>
      <c r="AH1433" s="658">
        <v>0</v>
      </c>
      <c r="AI1433" s="658">
        <v>0</v>
      </c>
      <c r="AJ1433" s="658">
        <v>0</v>
      </c>
      <c r="AK1433" s="658">
        <v>0</v>
      </c>
      <c r="AL1433" s="658">
        <v>0</v>
      </c>
      <c r="AM1433" s="658">
        <v>0</v>
      </c>
      <c r="AN1433" s="658">
        <v>0</v>
      </c>
      <c r="AO1433" s="658">
        <v>0</v>
      </c>
      <c r="AP1433" s="658">
        <v>0</v>
      </c>
      <c r="AQ1433" s="658">
        <v>0</v>
      </c>
      <c r="AR1433" s="658">
        <v>0</v>
      </c>
      <c r="AS1433" s="658">
        <v>0</v>
      </c>
      <c r="AT1433" s="658">
        <v>0</v>
      </c>
      <c r="AU1433" s="658">
        <v>0</v>
      </c>
      <c r="AV1433" s="658">
        <v>0</v>
      </c>
      <c r="AW1433" s="613">
        <f t="shared" si="16001"/>
        <v>1.7999999999999998</v>
      </c>
      <c r="AX1433" s="661"/>
      <c r="AY1433" s="661"/>
      <c r="AZ1433" s="661"/>
    </row>
    <row r="1434" spans="1:52">
      <c r="A1434" s="590"/>
      <c r="B1434" s="646" t="s">
        <v>305</v>
      </c>
      <c r="C1434" s="646" t="s">
        <v>1574</v>
      </c>
      <c r="D1434" s="647" t="s">
        <v>1575</v>
      </c>
      <c r="E1434" s="648"/>
      <c r="F1434" s="648"/>
      <c r="G1434" s="649"/>
      <c r="H1434" s="650">
        <v>365421.80937169748</v>
      </c>
      <c r="I1434" s="650">
        <f t="shared" si="15968"/>
        <v>365421.80937169743</v>
      </c>
      <c r="J1434" s="649">
        <v>0</v>
      </c>
      <c r="K1434" s="649">
        <v>0</v>
      </c>
      <c r="L1434" s="649">
        <v>0</v>
      </c>
      <c r="M1434" s="649">
        <v>0</v>
      </c>
      <c r="N1434" s="649">
        <v>0</v>
      </c>
      <c r="O1434" s="649">
        <v>0</v>
      </c>
      <c r="P1434" s="649">
        <v>0</v>
      </c>
      <c r="Q1434" s="649">
        <v>0</v>
      </c>
      <c r="R1434" s="649">
        <v>0</v>
      </c>
      <c r="S1434" s="649">
        <v>0</v>
      </c>
      <c r="T1434" s="649">
        <v>0</v>
      </c>
      <c r="U1434" s="649">
        <v>0</v>
      </c>
      <c r="V1434" s="649">
        <v>0</v>
      </c>
      <c r="W1434" s="649">
        <f t="shared" ref="W1434" si="16055">+W1435*H1434</f>
        <v>292337.44749735802</v>
      </c>
      <c r="X1434" s="649">
        <f t="shared" ref="X1434" si="16056">((X1435*$H1434)-((X1435*$H1434*$E1435)+(X1435*$H1434*$F1435)))</f>
        <v>1461.6872374867899</v>
      </c>
      <c r="Y1434" s="649">
        <f t="shared" ref="Y1434" si="16057">((Y1435*$H1434)-((Y1435*$H1434*$E1435)+(Y1435*$H1434*$F1435)))</f>
        <v>29964.588368479192</v>
      </c>
      <c r="Z1434" s="649">
        <f t="shared" ref="Z1434" si="16058">((Z1435*$H1434)-((Z1435*$H1434*$E1435)+(Z1435*$H1434*$F1435)))</f>
        <v>30695.431987222575</v>
      </c>
      <c r="AA1434" s="649">
        <f t="shared" ref="AA1434" si="16059">((AA1435*$H1434)-((AA1435*$H1434*$E1435)+(AA1435*$H1434*$F1435)))</f>
        <v>10962.654281150921</v>
      </c>
      <c r="AB1434" s="649">
        <f t="shared" ref="AB1434" si="16060">((AB1435*$H1434)-((AB1435*$H1434*$E1435)+(AB1435*$H1434*$F1435)))</f>
        <v>0</v>
      </c>
      <c r="AC1434" s="649">
        <f t="shared" ref="AC1434" si="16061">((AC1435*$H1434)-((AC1435*$H1434*$E1435)+(AC1435*$H1434*$F1435)))</f>
        <v>0</v>
      </c>
      <c r="AD1434" s="649">
        <f t="shared" ref="AD1434" si="16062">((AD1435*$H1434)-((AD1435*$H1434*$E1435)+(AD1435*$H1434*$F1435)))</f>
        <v>0</v>
      </c>
      <c r="AE1434" s="649">
        <v>0</v>
      </c>
      <c r="AF1434" s="649">
        <v>0</v>
      </c>
      <c r="AG1434" s="649">
        <v>0</v>
      </c>
      <c r="AH1434" s="649">
        <v>0</v>
      </c>
      <c r="AI1434" s="649">
        <v>0</v>
      </c>
      <c r="AJ1434" s="649">
        <v>0</v>
      </c>
      <c r="AK1434" s="649">
        <v>0</v>
      </c>
      <c r="AL1434" s="649">
        <v>0</v>
      </c>
      <c r="AM1434" s="649">
        <v>0</v>
      </c>
      <c r="AN1434" s="649">
        <v>0</v>
      </c>
      <c r="AO1434" s="649">
        <v>0</v>
      </c>
      <c r="AP1434" s="649">
        <v>0</v>
      </c>
      <c r="AQ1434" s="649">
        <v>0</v>
      </c>
      <c r="AR1434" s="649">
        <v>0</v>
      </c>
      <c r="AS1434" s="649">
        <v>0</v>
      </c>
      <c r="AT1434" s="649">
        <v>0</v>
      </c>
      <c r="AU1434" s="649">
        <v>0</v>
      </c>
      <c r="AV1434" s="649">
        <v>0</v>
      </c>
      <c r="AW1434" s="613">
        <f t="shared" si="16001"/>
        <v>365421.80937169743</v>
      </c>
      <c r="AX1434" s="591"/>
      <c r="AY1434" s="591"/>
      <c r="AZ1434" s="591"/>
    </row>
    <row r="1435" spans="1:52" s="314" customFormat="1">
      <c r="A1435" s="642"/>
      <c r="B1435" s="636"/>
      <c r="C1435" s="636"/>
      <c r="D1435" s="651"/>
      <c r="E1435" s="652">
        <v>0.8</v>
      </c>
      <c r="F1435" s="652">
        <v>0</v>
      </c>
      <c r="G1435" s="653"/>
      <c r="H1435" s="640"/>
      <c r="I1435" s="640">
        <f t="shared" si="15968"/>
        <v>1.7999999999999998</v>
      </c>
      <c r="J1435" s="658">
        <v>0</v>
      </c>
      <c r="K1435" s="658">
        <v>0</v>
      </c>
      <c r="L1435" s="658">
        <v>0</v>
      </c>
      <c r="M1435" s="658">
        <v>0</v>
      </c>
      <c r="N1435" s="658">
        <v>0</v>
      </c>
      <c r="O1435" s="658">
        <v>0</v>
      </c>
      <c r="P1435" s="658">
        <v>0</v>
      </c>
      <c r="Q1435" s="658">
        <v>0</v>
      </c>
      <c r="R1435" s="658">
        <v>0</v>
      </c>
      <c r="S1435" s="658">
        <v>0</v>
      </c>
      <c r="T1435" s="658">
        <v>0</v>
      </c>
      <c r="U1435" s="658">
        <v>0</v>
      </c>
      <c r="V1435" s="658">
        <v>0</v>
      </c>
      <c r="W1435" s="658">
        <f t="shared" ref="W1435" si="16063">+E1435</f>
        <v>0.8</v>
      </c>
      <c r="X1435" s="658">
        <v>0.02</v>
      </c>
      <c r="Y1435" s="658">
        <v>0.41</v>
      </c>
      <c r="Z1435" s="658">
        <v>0.42</v>
      </c>
      <c r="AA1435" s="658">
        <v>0.15000000000000002</v>
      </c>
      <c r="AB1435" s="658">
        <v>0</v>
      </c>
      <c r="AC1435" s="658">
        <v>0</v>
      </c>
      <c r="AD1435" s="658">
        <v>0</v>
      </c>
      <c r="AE1435" s="658">
        <v>0</v>
      </c>
      <c r="AF1435" s="658">
        <v>0</v>
      </c>
      <c r="AG1435" s="658">
        <v>0</v>
      </c>
      <c r="AH1435" s="658">
        <v>0</v>
      </c>
      <c r="AI1435" s="658">
        <v>0</v>
      </c>
      <c r="AJ1435" s="658">
        <v>0</v>
      </c>
      <c r="AK1435" s="658">
        <v>0</v>
      </c>
      <c r="AL1435" s="658">
        <v>0</v>
      </c>
      <c r="AM1435" s="658">
        <v>0</v>
      </c>
      <c r="AN1435" s="658">
        <v>0</v>
      </c>
      <c r="AO1435" s="658">
        <v>0</v>
      </c>
      <c r="AP1435" s="658">
        <v>0</v>
      </c>
      <c r="AQ1435" s="658">
        <v>0</v>
      </c>
      <c r="AR1435" s="658">
        <v>0</v>
      </c>
      <c r="AS1435" s="658">
        <v>0</v>
      </c>
      <c r="AT1435" s="658">
        <v>0</v>
      </c>
      <c r="AU1435" s="658">
        <v>0</v>
      </c>
      <c r="AV1435" s="658">
        <v>0</v>
      </c>
      <c r="AW1435" s="613">
        <f t="shared" si="16001"/>
        <v>1.7999999999999998</v>
      </c>
      <c r="AX1435" s="661"/>
      <c r="AY1435" s="661"/>
      <c r="AZ1435" s="661"/>
    </row>
    <row r="1436" spans="1:52">
      <c r="A1436" s="590"/>
      <c r="B1436" s="646" t="s">
        <v>305</v>
      </c>
      <c r="C1436" s="646" t="s">
        <v>1576</v>
      </c>
      <c r="D1436" s="647" t="s">
        <v>1577</v>
      </c>
      <c r="E1436" s="648"/>
      <c r="F1436" s="648"/>
      <c r="G1436" s="649"/>
      <c r="H1436" s="650">
        <v>315018.80118249782</v>
      </c>
      <c r="I1436" s="650">
        <f t="shared" si="15968"/>
        <v>315018.80118249776</v>
      </c>
      <c r="J1436" s="649">
        <v>0</v>
      </c>
      <c r="K1436" s="649">
        <v>0</v>
      </c>
      <c r="L1436" s="649">
        <v>0</v>
      </c>
      <c r="M1436" s="649">
        <v>0</v>
      </c>
      <c r="N1436" s="649">
        <v>0</v>
      </c>
      <c r="O1436" s="649">
        <v>0</v>
      </c>
      <c r="P1436" s="649">
        <v>0</v>
      </c>
      <c r="Q1436" s="649">
        <v>0</v>
      </c>
      <c r="R1436" s="649">
        <v>0</v>
      </c>
      <c r="S1436" s="649">
        <v>0</v>
      </c>
      <c r="T1436" s="649">
        <v>0</v>
      </c>
      <c r="U1436" s="649">
        <v>0</v>
      </c>
      <c r="V1436" s="649">
        <v>0</v>
      </c>
      <c r="W1436" s="649">
        <f t="shared" ref="W1436" si="16064">+W1437*H1436</f>
        <v>252015.04094599828</v>
      </c>
      <c r="X1436" s="649">
        <f t="shared" ref="X1436" si="16065">((X1437*$H1436)-((X1437*$H1436*$E1437)+(X1437*$H1436*$F1437)))</f>
        <v>1260.0752047299911</v>
      </c>
      <c r="Y1436" s="649">
        <f t="shared" ref="Y1436" si="16066">((Y1437*$H1436)-((Y1437*$H1436*$E1437)+(Y1437*$H1436*$F1437)))</f>
        <v>25831.541696964807</v>
      </c>
      <c r="Z1436" s="649">
        <f t="shared" ref="Z1436" si="16067">((Z1437*$H1436)-((Z1437*$H1436*$E1437)+(Z1437*$H1436*$F1437)))</f>
        <v>26461.579299329809</v>
      </c>
      <c r="AA1436" s="649">
        <f t="shared" ref="AA1436" si="16068">((AA1437*$H1436)-((AA1437*$H1436*$E1437)+(AA1437*$H1436*$F1437)))</f>
        <v>9450.5640354749339</v>
      </c>
      <c r="AB1436" s="649">
        <f t="shared" ref="AB1436" si="16069">((AB1437*$H1436)-((AB1437*$H1436*$E1437)+(AB1437*$H1436*$F1437)))</f>
        <v>0</v>
      </c>
      <c r="AC1436" s="649">
        <f t="shared" ref="AC1436" si="16070">((AC1437*$H1436)-((AC1437*$H1436*$E1437)+(AC1437*$H1436*$F1437)))</f>
        <v>0</v>
      </c>
      <c r="AD1436" s="649">
        <f t="shared" ref="AD1436" si="16071">((AD1437*$H1436)-((AD1437*$H1436*$E1437)+(AD1437*$H1436*$F1437)))</f>
        <v>0</v>
      </c>
      <c r="AE1436" s="649">
        <v>0</v>
      </c>
      <c r="AF1436" s="649">
        <v>0</v>
      </c>
      <c r="AG1436" s="649">
        <v>0</v>
      </c>
      <c r="AH1436" s="649">
        <v>0</v>
      </c>
      <c r="AI1436" s="649">
        <v>0</v>
      </c>
      <c r="AJ1436" s="649">
        <v>0</v>
      </c>
      <c r="AK1436" s="649">
        <v>0</v>
      </c>
      <c r="AL1436" s="649">
        <v>0</v>
      </c>
      <c r="AM1436" s="649">
        <v>0</v>
      </c>
      <c r="AN1436" s="649">
        <v>0</v>
      </c>
      <c r="AO1436" s="649">
        <v>0</v>
      </c>
      <c r="AP1436" s="649">
        <v>0</v>
      </c>
      <c r="AQ1436" s="649">
        <v>0</v>
      </c>
      <c r="AR1436" s="649">
        <v>0</v>
      </c>
      <c r="AS1436" s="649">
        <v>0</v>
      </c>
      <c r="AT1436" s="649">
        <v>0</v>
      </c>
      <c r="AU1436" s="649">
        <v>0</v>
      </c>
      <c r="AV1436" s="649">
        <v>0</v>
      </c>
      <c r="AW1436" s="613">
        <f t="shared" si="16001"/>
        <v>315018.80118249776</v>
      </c>
      <c r="AX1436" s="591"/>
      <c r="AY1436" s="591"/>
      <c r="AZ1436" s="591"/>
    </row>
    <row r="1437" spans="1:52" s="314" customFormat="1">
      <c r="A1437" s="642"/>
      <c r="B1437" s="636"/>
      <c r="C1437" s="636"/>
      <c r="D1437" s="651"/>
      <c r="E1437" s="652">
        <v>0.8</v>
      </c>
      <c r="F1437" s="652">
        <v>0</v>
      </c>
      <c r="G1437" s="653"/>
      <c r="H1437" s="640"/>
      <c r="I1437" s="640">
        <f t="shared" si="15968"/>
        <v>1.7999999999999998</v>
      </c>
      <c r="J1437" s="658">
        <v>0</v>
      </c>
      <c r="K1437" s="658">
        <v>0</v>
      </c>
      <c r="L1437" s="658">
        <v>0</v>
      </c>
      <c r="M1437" s="658">
        <v>0</v>
      </c>
      <c r="N1437" s="658">
        <v>0</v>
      </c>
      <c r="O1437" s="658">
        <v>0</v>
      </c>
      <c r="P1437" s="658">
        <v>0</v>
      </c>
      <c r="Q1437" s="658">
        <v>0</v>
      </c>
      <c r="R1437" s="658">
        <v>0</v>
      </c>
      <c r="S1437" s="658">
        <v>0</v>
      </c>
      <c r="T1437" s="658">
        <v>0</v>
      </c>
      <c r="U1437" s="658">
        <v>0</v>
      </c>
      <c r="V1437" s="658">
        <v>0</v>
      </c>
      <c r="W1437" s="658">
        <f t="shared" ref="W1437" si="16072">+E1437</f>
        <v>0.8</v>
      </c>
      <c r="X1437" s="658">
        <v>0.02</v>
      </c>
      <c r="Y1437" s="658">
        <v>0.41</v>
      </c>
      <c r="Z1437" s="658">
        <v>0.42</v>
      </c>
      <c r="AA1437" s="658">
        <v>0.15000000000000002</v>
      </c>
      <c r="AB1437" s="658">
        <v>0</v>
      </c>
      <c r="AC1437" s="658">
        <v>0</v>
      </c>
      <c r="AD1437" s="658">
        <v>0</v>
      </c>
      <c r="AE1437" s="658">
        <v>0</v>
      </c>
      <c r="AF1437" s="658">
        <v>0</v>
      </c>
      <c r="AG1437" s="658">
        <v>0</v>
      </c>
      <c r="AH1437" s="658">
        <v>0</v>
      </c>
      <c r="AI1437" s="658">
        <v>0</v>
      </c>
      <c r="AJ1437" s="658">
        <v>0</v>
      </c>
      <c r="AK1437" s="658">
        <v>0</v>
      </c>
      <c r="AL1437" s="658">
        <v>0</v>
      </c>
      <c r="AM1437" s="658">
        <v>0</v>
      </c>
      <c r="AN1437" s="658">
        <v>0</v>
      </c>
      <c r="AO1437" s="658">
        <v>0</v>
      </c>
      <c r="AP1437" s="658">
        <v>0</v>
      </c>
      <c r="AQ1437" s="658">
        <v>0</v>
      </c>
      <c r="AR1437" s="658">
        <v>0</v>
      </c>
      <c r="AS1437" s="658">
        <v>0</v>
      </c>
      <c r="AT1437" s="658">
        <v>0</v>
      </c>
      <c r="AU1437" s="658">
        <v>0</v>
      </c>
      <c r="AV1437" s="658">
        <v>0</v>
      </c>
      <c r="AW1437" s="613">
        <f t="shared" si="16001"/>
        <v>1.7999999999999998</v>
      </c>
      <c r="AX1437" s="661"/>
      <c r="AY1437" s="661"/>
      <c r="AZ1437" s="661"/>
    </row>
    <row r="1438" spans="1:52">
      <c r="A1438" s="590"/>
      <c r="B1438" s="646" t="s">
        <v>305</v>
      </c>
      <c r="C1438" s="646" t="s">
        <v>1578</v>
      </c>
      <c r="D1438" s="647" t="s">
        <v>1579</v>
      </c>
      <c r="E1438" s="648"/>
      <c r="F1438" s="648"/>
      <c r="G1438" s="649"/>
      <c r="H1438" s="650">
        <v>189011.28070949868</v>
      </c>
      <c r="I1438" s="650">
        <f t="shared" si="15968"/>
        <v>189011.28070949871</v>
      </c>
      <c r="J1438" s="649">
        <v>0</v>
      </c>
      <c r="K1438" s="649">
        <v>0</v>
      </c>
      <c r="L1438" s="649">
        <v>0</v>
      </c>
      <c r="M1438" s="649">
        <v>0</v>
      </c>
      <c r="N1438" s="649">
        <v>0</v>
      </c>
      <c r="O1438" s="649">
        <v>0</v>
      </c>
      <c r="P1438" s="649">
        <v>0</v>
      </c>
      <c r="Q1438" s="649">
        <v>0</v>
      </c>
      <c r="R1438" s="649">
        <v>0</v>
      </c>
      <c r="S1438" s="649">
        <v>0</v>
      </c>
      <c r="T1438" s="649">
        <v>0</v>
      </c>
      <c r="U1438" s="649">
        <v>0</v>
      </c>
      <c r="V1438" s="649">
        <v>0</v>
      </c>
      <c r="W1438" s="649">
        <f t="shared" ref="W1438" si="16073">+W1439*H1438</f>
        <v>113406.76842569921</v>
      </c>
      <c r="X1438" s="649">
        <f t="shared" ref="X1438" si="16074">((X1439*$H1438)-((X1439*$H1438*$E1439)+(X1439*$H1438*$F1439)))</f>
        <v>1512.0902456759895</v>
      </c>
      <c r="Y1438" s="649">
        <f t="shared" ref="Y1438" si="16075">((Y1439*$H1438)-((Y1439*$H1438*$E1439)+(Y1439*$H1438*$F1439)))</f>
        <v>30997.850036357784</v>
      </c>
      <c r="Z1438" s="649">
        <f t="shared" ref="Z1438" si="16076">((Z1439*$H1438)-((Z1439*$H1438*$E1439)+(Z1439*$H1438*$F1439)))</f>
        <v>31753.895159195781</v>
      </c>
      <c r="AA1438" s="649">
        <f t="shared" ref="AA1438" si="16077">((AA1439*$H1438)-((AA1439*$H1438*$E1439)+(AA1439*$H1438*$F1439)))</f>
        <v>11340.676842569923</v>
      </c>
      <c r="AB1438" s="649">
        <f t="shared" ref="AB1438" si="16078">((AB1439*$H1438)-((AB1439*$H1438*$E1439)+(AB1439*$H1438*$F1439)))</f>
        <v>0</v>
      </c>
      <c r="AC1438" s="649">
        <f t="shared" ref="AC1438" si="16079">((AC1439*$H1438)-((AC1439*$H1438*$E1439)+(AC1439*$H1438*$F1439)))</f>
        <v>0</v>
      </c>
      <c r="AD1438" s="649">
        <f t="shared" ref="AD1438" si="16080">((AD1439*$H1438)-((AD1439*$H1438*$E1439)+(AD1439*$H1438*$F1439)))</f>
        <v>0</v>
      </c>
      <c r="AE1438" s="649">
        <v>0</v>
      </c>
      <c r="AF1438" s="649">
        <v>0</v>
      </c>
      <c r="AG1438" s="649">
        <v>0</v>
      </c>
      <c r="AH1438" s="649">
        <v>0</v>
      </c>
      <c r="AI1438" s="649">
        <v>0</v>
      </c>
      <c r="AJ1438" s="649">
        <v>0</v>
      </c>
      <c r="AK1438" s="649">
        <v>0</v>
      </c>
      <c r="AL1438" s="649">
        <v>0</v>
      </c>
      <c r="AM1438" s="649">
        <v>0</v>
      </c>
      <c r="AN1438" s="649">
        <v>0</v>
      </c>
      <c r="AO1438" s="649">
        <v>0</v>
      </c>
      <c r="AP1438" s="649">
        <v>0</v>
      </c>
      <c r="AQ1438" s="649">
        <v>0</v>
      </c>
      <c r="AR1438" s="649">
        <v>0</v>
      </c>
      <c r="AS1438" s="649">
        <v>0</v>
      </c>
      <c r="AT1438" s="649">
        <v>0</v>
      </c>
      <c r="AU1438" s="649">
        <v>0</v>
      </c>
      <c r="AV1438" s="649">
        <v>0</v>
      </c>
      <c r="AW1438" s="613">
        <f t="shared" si="16001"/>
        <v>189011.28070949871</v>
      </c>
      <c r="AX1438" s="591"/>
      <c r="AY1438" s="591"/>
      <c r="AZ1438" s="591"/>
    </row>
    <row r="1439" spans="1:52" s="314" customFormat="1">
      <c r="A1439" s="642"/>
      <c r="B1439" s="636"/>
      <c r="C1439" s="636"/>
      <c r="D1439" s="651"/>
      <c r="E1439" s="652">
        <v>0.6</v>
      </c>
      <c r="F1439" s="652">
        <v>0</v>
      </c>
      <c r="G1439" s="653"/>
      <c r="H1439" s="640"/>
      <c r="I1439" s="640">
        <f t="shared" si="15968"/>
        <v>1.6</v>
      </c>
      <c r="J1439" s="658">
        <v>0</v>
      </c>
      <c r="K1439" s="658">
        <v>0</v>
      </c>
      <c r="L1439" s="658">
        <v>0</v>
      </c>
      <c r="M1439" s="658">
        <v>0</v>
      </c>
      <c r="N1439" s="658">
        <v>0</v>
      </c>
      <c r="O1439" s="658">
        <v>0</v>
      </c>
      <c r="P1439" s="658">
        <v>0</v>
      </c>
      <c r="Q1439" s="658">
        <v>0</v>
      </c>
      <c r="R1439" s="658">
        <v>0</v>
      </c>
      <c r="S1439" s="658">
        <v>0</v>
      </c>
      <c r="T1439" s="658">
        <v>0</v>
      </c>
      <c r="U1439" s="658">
        <v>0</v>
      </c>
      <c r="V1439" s="658">
        <v>0</v>
      </c>
      <c r="W1439" s="658">
        <f t="shared" ref="W1439" si="16081">+E1439</f>
        <v>0.6</v>
      </c>
      <c r="X1439" s="658">
        <v>0.02</v>
      </c>
      <c r="Y1439" s="658">
        <v>0.41</v>
      </c>
      <c r="Z1439" s="658">
        <v>0.42</v>
      </c>
      <c r="AA1439" s="658">
        <v>0.15000000000000002</v>
      </c>
      <c r="AB1439" s="658">
        <v>0</v>
      </c>
      <c r="AC1439" s="658">
        <v>0</v>
      </c>
      <c r="AD1439" s="658">
        <v>0</v>
      </c>
      <c r="AE1439" s="658">
        <v>0</v>
      </c>
      <c r="AF1439" s="658">
        <v>0</v>
      </c>
      <c r="AG1439" s="658">
        <v>0</v>
      </c>
      <c r="AH1439" s="658">
        <v>0</v>
      </c>
      <c r="AI1439" s="658">
        <v>0</v>
      </c>
      <c r="AJ1439" s="658">
        <v>0</v>
      </c>
      <c r="AK1439" s="658">
        <v>0</v>
      </c>
      <c r="AL1439" s="658">
        <v>0</v>
      </c>
      <c r="AM1439" s="658">
        <v>0</v>
      </c>
      <c r="AN1439" s="658">
        <v>0</v>
      </c>
      <c r="AO1439" s="658">
        <v>0</v>
      </c>
      <c r="AP1439" s="658">
        <v>0</v>
      </c>
      <c r="AQ1439" s="658">
        <v>0</v>
      </c>
      <c r="AR1439" s="658">
        <v>0</v>
      </c>
      <c r="AS1439" s="658">
        <v>0</v>
      </c>
      <c r="AT1439" s="658">
        <v>0</v>
      </c>
      <c r="AU1439" s="658">
        <v>0</v>
      </c>
      <c r="AV1439" s="658">
        <v>0</v>
      </c>
      <c r="AW1439" s="613">
        <f t="shared" si="16001"/>
        <v>1.6</v>
      </c>
      <c r="AX1439" s="661"/>
      <c r="AY1439" s="661"/>
      <c r="AZ1439" s="661"/>
    </row>
    <row r="1440" spans="1:52">
      <c r="A1440" s="590"/>
      <c r="B1440" s="646" t="s">
        <v>305</v>
      </c>
      <c r="C1440" s="646" t="s">
        <v>1580</v>
      </c>
      <c r="D1440" s="647" t="s">
        <v>1581</v>
      </c>
      <c r="E1440" s="648"/>
      <c r="F1440" s="648"/>
      <c r="G1440" s="649"/>
      <c r="H1440" s="650">
        <v>227443.57445376346</v>
      </c>
      <c r="I1440" s="650">
        <f t="shared" si="15968"/>
        <v>227443.57445376346</v>
      </c>
      <c r="J1440" s="649">
        <v>0</v>
      </c>
      <c r="K1440" s="649">
        <v>0</v>
      </c>
      <c r="L1440" s="649">
        <v>0</v>
      </c>
      <c r="M1440" s="649">
        <v>0</v>
      </c>
      <c r="N1440" s="649">
        <v>0</v>
      </c>
      <c r="O1440" s="649">
        <v>0</v>
      </c>
      <c r="P1440" s="649">
        <v>0</v>
      </c>
      <c r="Q1440" s="649">
        <v>0</v>
      </c>
      <c r="R1440" s="649">
        <v>0</v>
      </c>
      <c r="S1440" s="649">
        <v>0</v>
      </c>
      <c r="T1440" s="649">
        <v>0</v>
      </c>
      <c r="U1440" s="649">
        <v>0</v>
      </c>
      <c r="V1440" s="649">
        <v>0</v>
      </c>
      <c r="W1440" s="649">
        <f t="shared" ref="W1440" si="16082">+W1441*H1440</f>
        <v>113721.78722688173</v>
      </c>
      <c r="X1440" s="649">
        <f t="shared" ref="X1440" si="16083">((X1441*$H1440)-((X1441*$H1440*$E1441)+(X1441*$H1440*$F1441)))</f>
        <v>2274.4357445376345</v>
      </c>
      <c r="Y1440" s="649">
        <f t="shared" ref="Y1440" si="16084">((Y1441*$H1440)-((Y1441*$H1440*$E1441)+(Y1441*$H1440*$F1441)))</f>
        <v>46625.932763021505</v>
      </c>
      <c r="Z1440" s="649">
        <f t="shared" ref="Z1440" si="16085">((Z1441*$H1440)-((Z1441*$H1440*$E1441)+(Z1441*$H1440*$F1441)))</f>
        <v>47763.150635290323</v>
      </c>
      <c r="AA1440" s="649">
        <f t="shared" ref="AA1440" si="16086">((AA1441*$H1440)-((AA1441*$H1440*$E1441)+(AA1441*$H1440*$F1441)))</f>
        <v>17058.268084032261</v>
      </c>
      <c r="AB1440" s="649">
        <f t="shared" ref="AB1440" si="16087">((AB1441*$H1440)-((AB1441*$H1440*$E1441)+(AB1441*$H1440*$F1441)))</f>
        <v>0</v>
      </c>
      <c r="AC1440" s="649">
        <f t="shared" ref="AC1440" si="16088">((AC1441*$H1440)-((AC1441*$H1440*$E1441)+(AC1441*$H1440*$F1441)))</f>
        <v>0</v>
      </c>
      <c r="AD1440" s="649">
        <f t="shared" ref="AD1440" si="16089">((AD1441*$H1440)-((AD1441*$H1440*$E1441)+(AD1441*$H1440*$F1441)))</f>
        <v>0</v>
      </c>
      <c r="AE1440" s="649">
        <v>0</v>
      </c>
      <c r="AF1440" s="649">
        <v>0</v>
      </c>
      <c r="AG1440" s="649">
        <v>0</v>
      </c>
      <c r="AH1440" s="649">
        <v>0</v>
      </c>
      <c r="AI1440" s="649">
        <v>0</v>
      </c>
      <c r="AJ1440" s="649">
        <v>0</v>
      </c>
      <c r="AK1440" s="649">
        <v>0</v>
      </c>
      <c r="AL1440" s="649">
        <v>0</v>
      </c>
      <c r="AM1440" s="649">
        <v>0</v>
      </c>
      <c r="AN1440" s="649">
        <v>0</v>
      </c>
      <c r="AO1440" s="649">
        <v>0</v>
      </c>
      <c r="AP1440" s="649">
        <v>0</v>
      </c>
      <c r="AQ1440" s="649">
        <v>0</v>
      </c>
      <c r="AR1440" s="649">
        <v>0</v>
      </c>
      <c r="AS1440" s="649">
        <v>0</v>
      </c>
      <c r="AT1440" s="649">
        <v>0</v>
      </c>
      <c r="AU1440" s="649">
        <v>0</v>
      </c>
      <c r="AV1440" s="649">
        <v>0</v>
      </c>
      <c r="AW1440" s="613">
        <f t="shared" si="16001"/>
        <v>227443.57445376346</v>
      </c>
      <c r="AX1440" s="591"/>
      <c r="AY1440" s="591"/>
      <c r="AZ1440" s="591"/>
    </row>
    <row r="1441" spans="1:52" s="314" customFormat="1">
      <c r="A1441" s="642"/>
      <c r="B1441" s="636"/>
      <c r="C1441" s="636"/>
      <c r="D1441" s="651"/>
      <c r="E1441" s="652">
        <v>0.5</v>
      </c>
      <c r="F1441" s="652">
        <v>0</v>
      </c>
      <c r="G1441" s="653"/>
      <c r="H1441" s="640"/>
      <c r="I1441" s="640">
        <f t="shared" si="15968"/>
        <v>1.5</v>
      </c>
      <c r="J1441" s="658">
        <v>0</v>
      </c>
      <c r="K1441" s="658">
        <v>0</v>
      </c>
      <c r="L1441" s="658">
        <v>0</v>
      </c>
      <c r="M1441" s="658">
        <v>0</v>
      </c>
      <c r="N1441" s="658">
        <v>0</v>
      </c>
      <c r="O1441" s="658">
        <v>0</v>
      </c>
      <c r="P1441" s="658">
        <v>0</v>
      </c>
      <c r="Q1441" s="658">
        <v>0</v>
      </c>
      <c r="R1441" s="658">
        <v>0</v>
      </c>
      <c r="S1441" s="658">
        <v>0</v>
      </c>
      <c r="T1441" s="658">
        <v>0</v>
      </c>
      <c r="U1441" s="658">
        <v>0</v>
      </c>
      <c r="V1441" s="658">
        <v>0</v>
      </c>
      <c r="W1441" s="658">
        <f t="shared" ref="W1441" si="16090">+E1441</f>
        <v>0.5</v>
      </c>
      <c r="X1441" s="658">
        <v>0.02</v>
      </c>
      <c r="Y1441" s="658">
        <v>0.41</v>
      </c>
      <c r="Z1441" s="658">
        <v>0.42</v>
      </c>
      <c r="AA1441" s="658">
        <v>0.15000000000000002</v>
      </c>
      <c r="AB1441" s="658">
        <v>0</v>
      </c>
      <c r="AC1441" s="658">
        <v>0</v>
      </c>
      <c r="AD1441" s="658">
        <v>0</v>
      </c>
      <c r="AE1441" s="658">
        <v>0</v>
      </c>
      <c r="AF1441" s="658">
        <v>0</v>
      </c>
      <c r="AG1441" s="658">
        <v>0</v>
      </c>
      <c r="AH1441" s="658">
        <v>0</v>
      </c>
      <c r="AI1441" s="658">
        <v>0</v>
      </c>
      <c r="AJ1441" s="658">
        <v>0</v>
      </c>
      <c r="AK1441" s="658">
        <v>0</v>
      </c>
      <c r="AL1441" s="658">
        <v>0</v>
      </c>
      <c r="AM1441" s="658">
        <v>0</v>
      </c>
      <c r="AN1441" s="658">
        <v>0</v>
      </c>
      <c r="AO1441" s="658">
        <v>0</v>
      </c>
      <c r="AP1441" s="658">
        <v>0</v>
      </c>
      <c r="AQ1441" s="658">
        <v>0</v>
      </c>
      <c r="AR1441" s="658">
        <v>0</v>
      </c>
      <c r="AS1441" s="658">
        <v>0</v>
      </c>
      <c r="AT1441" s="658">
        <v>0</v>
      </c>
      <c r="AU1441" s="658">
        <v>0</v>
      </c>
      <c r="AV1441" s="658">
        <v>0</v>
      </c>
      <c r="AW1441" s="613">
        <f t="shared" si="16001"/>
        <v>1.5</v>
      </c>
      <c r="AX1441" s="661"/>
      <c r="AY1441" s="661"/>
      <c r="AZ1441" s="661"/>
    </row>
    <row r="1442" spans="1:52">
      <c r="A1442" s="590"/>
      <c r="B1442" s="646" t="s">
        <v>305</v>
      </c>
      <c r="C1442" s="646" t="s">
        <v>1582</v>
      </c>
      <c r="D1442" s="647" t="s">
        <v>1583</v>
      </c>
      <c r="E1442" s="648"/>
      <c r="F1442" s="648"/>
      <c r="G1442" s="649"/>
      <c r="H1442" s="650">
        <v>157509.40059124891</v>
      </c>
      <c r="I1442" s="650">
        <f t="shared" si="15968"/>
        <v>157509.40059124888</v>
      </c>
      <c r="J1442" s="649">
        <v>0</v>
      </c>
      <c r="K1442" s="649">
        <v>0</v>
      </c>
      <c r="L1442" s="649">
        <v>0</v>
      </c>
      <c r="M1442" s="649">
        <v>0</v>
      </c>
      <c r="N1442" s="649">
        <v>0</v>
      </c>
      <c r="O1442" s="649">
        <v>0</v>
      </c>
      <c r="P1442" s="649">
        <v>0</v>
      </c>
      <c r="Q1442" s="649">
        <v>0</v>
      </c>
      <c r="R1442" s="649">
        <v>0</v>
      </c>
      <c r="S1442" s="649">
        <v>0</v>
      </c>
      <c r="T1442" s="649">
        <v>0</v>
      </c>
      <c r="U1442" s="649">
        <v>0</v>
      </c>
      <c r="V1442" s="649">
        <v>0</v>
      </c>
      <c r="W1442" s="649">
        <f t="shared" ref="W1442" si="16091">+W1443*H1442</f>
        <v>78754.700295624454</v>
      </c>
      <c r="X1442" s="649">
        <f t="shared" ref="X1442" si="16092">((X1443*$H1442)-((X1443*$H1442*$E1443)+(X1443*$H1442*$F1443)))</f>
        <v>1575.0940059124891</v>
      </c>
      <c r="Y1442" s="649">
        <f t="shared" ref="Y1442" si="16093">((Y1443*$H1442)-((Y1443*$H1442*$E1443)+(Y1443*$H1442*$F1443)))</f>
        <v>32289.427121206023</v>
      </c>
      <c r="Z1442" s="649">
        <f t="shared" ref="Z1442" si="16094">((Z1443*$H1442)-((Z1443*$H1442*$E1443)+(Z1443*$H1442*$F1443)))</f>
        <v>33076.974124162269</v>
      </c>
      <c r="AA1442" s="649">
        <f t="shared" ref="AA1442" si="16095">((AA1443*$H1442)-((AA1443*$H1442*$E1443)+(AA1443*$H1442*$F1443)))</f>
        <v>11813.205044343669</v>
      </c>
      <c r="AB1442" s="649">
        <f t="shared" ref="AB1442" si="16096">((AB1443*$H1442)-((AB1443*$H1442*$E1443)+(AB1443*$H1442*$F1443)))</f>
        <v>0</v>
      </c>
      <c r="AC1442" s="649">
        <f t="shared" ref="AC1442" si="16097">((AC1443*$H1442)-((AC1443*$H1442*$E1443)+(AC1443*$H1442*$F1443)))</f>
        <v>0</v>
      </c>
      <c r="AD1442" s="649">
        <f t="shared" ref="AD1442" si="16098">((AD1443*$H1442)-((AD1443*$H1442*$E1443)+(AD1443*$H1442*$F1443)))</f>
        <v>0</v>
      </c>
      <c r="AE1442" s="649">
        <v>0</v>
      </c>
      <c r="AF1442" s="649">
        <v>0</v>
      </c>
      <c r="AG1442" s="649">
        <v>0</v>
      </c>
      <c r="AH1442" s="649">
        <v>0</v>
      </c>
      <c r="AI1442" s="649">
        <v>0</v>
      </c>
      <c r="AJ1442" s="649">
        <v>0</v>
      </c>
      <c r="AK1442" s="649">
        <v>0</v>
      </c>
      <c r="AL1442" s="649">
        <v>0</v>
      </c>
      <c r="AM1442" s="649">
        <v>0</v>
      </c>
      <c r="AN1442" s="649">
        <v>0</v>
      </c>
      <c r="AO1442" s="649">
        <v>0</v>
      </c>
      <c r="AP1442" s="649">
        <v>0</v>
      </c>
      <c r="AQ1442" s="649">
        <v>0</v>
      </c>
      <c r="AR1442" s="649">
        <v>0</v>
      </c>
      <c r="AS1442" s="649">
        <v>0</v>
      </c>
      <c r="AT1442" s="649">
        <v>0</v>
      </c>
      <c r="AU1442" s="649">
        <v>0</v>
      </c>
      <c r="AV1442" s="649">
        <v>0</v>
      </c>
      <c r="AW1442" s="613">
        <f t="shared" si="16001"/>
        <v>157509.40059124888</v>
      </c>
      <c r="AX1442" s="591"/>
      <c r="AY1442" s="591"/>
      <c r="AZ1442" s="591"/>
    </row>
    <row r="1443" spans="1:52" s="314" customFormat="1">
      <c r="A1443" s="642"/>
      <c r="B1443" s="636"/>
      <c r="C1443" s="636"/>
      <c r="D1443" s="651"/>
      <c r="E1443" s="652">
        <v>0.5</v>
      </c>
      <c r="F1443" s="652">
        <v>0</v>
      </c>
      <c r="G1443" s="653"/>
      <c r="H1443" s="640"/>
      <c r="I1443" s="640">
        <f t="shared" si="15968"/>
        <v>1.5</v>
      </c>
      <c r="J1443" s="658">
        <v>0</v>
      </c>
      <c r="K1443" s="658">
        <v>0</v>
      </c>
      <c r="L1443" s="658">
        <v>0</v>
      </c>
      <c r="M1443" s="658">
        <v>0</v>
      </c>
      <c r="N1443" s="658">
        <v>0</v>
      </c>
      <c r="O1443" s="658">
        <v>0</v>
      </c>
      <c r="P1443" s="658">
        <v>0</v>
      </c>
      <c r="Q1443" s="658">
        <v>0</v>
      </c>
      <c r="R1443" s="658">
        <v>0</v>
      </c>
      <c r="S1443" s="658">
        <v>0</v>
      </c>
      <c r="T1443" s="658">
        <v>0</v>
      </c>
      <c r="U1443" s="658">
        <v>0</v>
      </c>
      <c r="V1443" s="658">
        <v>0</v>
      </c>
      <c r="W1443" s="658">
        <f t="shared" ref="W1443" si="16099">+E1443</f>
        <v>0.5</v>
      </c>
      <c r="X1443" s="658">
        <v>0.02</v>
      </c>
      <c r="Y1443" s="658">
        <v>0.41</v>
      </c>
      <c r="Z1443" s="658">
        <v>0.42</v>
      </c>
      <c r="AA1443" s="658">
        <v>0.15000000000000002</v>
      </c>
      <c r="AB1443" s="658">
        <v>0</v>
      </c>
      <c r="AC1443" s="658">
        <v>0</v>
      </c>
      <c r="AD1443" s="658">
        <v>0</v>
      </c>
      <c r="AE1443" s="658">
        <v>0</v>
      </c>
      <c r="AF1443" s="658">
        <v>0</v>
      </c>
      <c r="AG1443" s="658">
        <v>0</v>
      </c>
      <c r="AH1443" s="658">
        <v>0</v>
      </c>
      <c r="AI1443" s="658">
        <v>0</v>
      </c>
      <c r="AJ1443" s="658">
        <v>0</v>
      </c>
      <c r="AK1443" s="658">
        <v>0</v>
      </c>
      <c r="AL1443" s="658">
        <v>0</v>
      </c>
      <c r="AM1443" s="658">
        <v>0</v>
      </c>
      <c r="AN1443" s="658">
        <v>0</v>
      </c>
      <c r="AO1443" s="658">
        <v>0</v>
      </c>
      <c r="AP1443" s="658">
        <v>0</v>
      </c>
      <c r="AQ1443" s="658">
        <v>0</v>
      </c>
      <c r="AR1443" s="658">
        <v>0</v>
      </c>
      <c r="AS1443" s="658">
        <v>0</v>
      </c>
      <c r="AT1443" s="658">
        <v>0</v>
      </c>
      <c r="AU1443" s="658">
        <v>0</v>
      </c>
      <c r="AV1443" s="658">
        <v>0</v>
      </c>
      <c r="AW1443" s="613">
        <f t="shared" si="16001"/>
        <v>1.5</v>
      </c>
      <c r="AX1443" s="661"/>
      <c r="AY1443" s="661"/>
      <c r="AZ1443" s="661"/>
    </row>
    <row r="1444" spans="1:52">
      <c r="A1444" s="590"/>
      <c r="B1444" s="646" t="s">
        <v>305</v>
      </c>
      <c r="C1444" s="646" t="s">
        <v>1584</v>
      </c>
      <c r="D1444" s="647" t="s">
        <v>1585</v>
      </c>
      <c r="E1444" s="648"/>
      <c r="F1444" s="648"/>
      <c r="G1444" s="649"/>
      <c r="H1444" s="650">
        <v>504030.08189199655</v>
      </c>
      <c r="I1444" s="650">
        <f t="shared" si="15968"/>
        <v>504030.08189199649</v>
      </c>
      <c r="J1444" s="649">
        <v>0</v>
      </c>
      <c r="K1444" s="649">
        <v>0</v>
      </c>
      <c r="L1444" s="649">
        <v>0</v>
      </c>
      <c r="M1444" s="649">
        <v>0</v>
      </c>
      <c r="N1444" s="649">
        <v>0</v>
      </c>
      <c r="O1444" s="649">
        <v>0</v>
      </c>
      <c r="P1444" s="649">
        <v>0</v>
      </c>
      <c r="Q1444" s="649">
        <v>0</v>
      </c>
      <c r="R1444" s="649">
        <v>0</v>
      </c>
      <c r="S1444" s="649">
        <v>0</v>
      </c>
      <c r="T1444" s="649">
        <v>0</v>
      </c>
      <c r="U1444" s="649">
        <v>0</v>
      </c>
      <c r="V1444" s="649">
        <v>0</v>
      </c>
      <c r="W1444" s="649">
        <f t="shared" ref="W1444" si="16100">+W1445*H1444</f>
        <v>252015.04094599828</v>
      </c>
      <c r="X1444" s="649">
        <f t="shared" ref="X1444" si="16101">((X1445*$H1444)-((X1445*$H1444*$E1445)+(X1445*$H1444*$F1445)))</f>
        <v>4536.2707370279686</v>
      </c>
      <c r="Y1444" s="649">
        <f t="shared" ref="Y1444" si="16102">((Y1445*$H1444)-((Y1445*$H1444*$E1445)+(Y1445*$H1444*$F1445)))</f>
        <v>92993.55010907336</v>
      </c>
      <c r="Z1444" s="649">
        <f t="shared" ref="Z1444" si="16103">((Z1445*$H1444)-((Z1445*$H1444*$E1445)+(Z1445*$H1444*$F1445)))</f>
        <v>95261.685477587336</v>
      </c>
      <c r="AA1444" s="649">
        <f t="shared" ref="AA1444" si="16104">((AA1445*$H1444)-((AA1445*$H1444*$E1445)+(AA1445*$H1444*$F1445)))</f>
        <v>34022.030527709772</v>
      </c>
      <c r="AB1444" s="649">
        <f t="shared" ref="AB1444" si="16105">((AB1445*$H1444)-((AB1445*$H1444*$E1445)+(AB1445*$H1444*$F1445)))</f>
        <v>0</v>
      </c>
      <c r="AC1444" s="649">
        <f t="shared" ref="AC1444" si="16106">((AC1445*$H1444)-((AC1445*$H1444*$E1445)+(AC1445*$H1444*$F1445)))</f>
        <v>0</v>
      </c>
      <c r="AD1444" s="649">
        <f t="shared" ref="AD1444" si="16107">((AD1445*$H1444)-((AD1445*$H1444*$E1445)+(AD1445*$H1444*$F1445)))</f>
        <v>0</v>
      </c>
      <c r="AE1444" s="649">
        <v>0</v>
      </c>
      <c r="AF1444" s="649">
        <v>0</v>
      </c>
      <c r="AG1444" s="649">
        <f t="shared" ref="AG1444" si="16108">+AG1445*H1444</f>
        <v>25201.50409459983</v>
      </c>
      <c r="AH1444" s="649">
        <v>0</v>
      </c>
      <c r="AI1444" s="649">
        <v>0</v>
      </c>
      <c r="AJ1444" s="649">
        <v>0</v>
      </c>
      <c r="AK1444" s="649">
        <v>0</v>
      </c>
      <c r="AL1444" s="649">
        <v>0</v>
      </c>
      <c r="AM1444" s="649">
        <v>0</v>
      </c>
      <c r="AN1444" s="649">
        <v>0</v>
      </c>
      <c r="AO1444" s="649">
        <v>0</v>
      </c>
      <c r="AP1444" s="649">
        <v>0</v>
      </c>
      <c r="AQ1444" s="649">
        <v>0</v>
      </c>
      <c r="AR1444" s="649">
        <v>0</v>
      </c>
      <c r="AS1444" s="649">
        <v>0</v>
      </c>
      <c r="AT1444" s="649">
        <v>0</v>
      </c>
      <c r="AU1444" s="649">
        <v>0</v>
      </c>
      <c r="AV1444" s="649">
        <v>0</v>
      </c>
      <c r="AW1444" s="613">
        <f t="shared" si="16001"/>
        <v>504030.08189199649</v>
      </c>
      <c r="AX1444" s="591"/>
      <c r="AY1444" s="591"/>
      <c r="AZ1444" s="591"/>
    </row>
    <row r="1445" spans="1:52" s="314" customFormat="1">
      <c r="A1445" s="642"/>
      <c r="B1445" s="636"/>
      <c r="C1445" s="636"/>
      <c r="D1445" s="651"/>
      <c r="E1445" s="652">
        <v>0.5</v>
      </c>
      <c r="F1445" s="652">
        <v>0.05</v>
      </c>
      <c r="G1445" s="653"/>
      <c r="H1445" s="659"/>
      <c r="I1445" s="640">
        <f t="shared" si="15968"/>
        <v>1.55</v>
      </c>
      <c r="J1445" s="658">
        <v>0</v>
      </c>
      <c r="K1445" s="658">
        <v>0</v>
      </c>
      <c r="L1445" s="658">
        <v>0</v>
      </c>
      <c r="M1445" s="658">
        <v>0</v>
      </c>
      <c r="N1445" s="658">
        <v>0</v>
      </c>
      <c r="O1445" s="658">
        <v>0</v>
      </c>
      <c r="P1445" s="658">
        <v>0</v>
      </c>
      <c r="Q1445" s="658">
        <v>0</v>
      </c>
      <c r="R1445" s="658">
        <v>0</v>
      </c>
      <c r="S1445" s="658">
        <v>0</v>
      </c>
      <c r="T1445" s="658">
        <v>0</v>
      </c>
      <c r="U1445" s="658">
        <v>0</v>
      </c>
      <c r="V1445" s="658">
        <v>0</v>
      </c>
      <c r="W1445" s="658">
        <f t="shared" ref="W1445" si="16109">+E1445</f>
        <v>0.5</v>
      </c>
      <c r="X1445" s="658">
        <v>0.02</v>
      </c>
      <c r="Y1445" s="658">
        <v>0.41</v>
      </c>
      <c r="Z1445" s="658">
        <v>0.42</v>
      </c>
      <c r="AA1445" s="658">
        <v>0.15000000000000002</v>
      </c>
      <c r="AB1445" s="658">
        <v>0</v>
      </c>
      <c r="AC1445" s="658">
        <v>0</v>
      </c>
      <c r="AD1445" s="658">
        <v>0</v>
      </c>
      <c r="AE1445" s="658">
        <v>0</v>
      </c>
      <c r="AF1445" s="658">
        <v>0</v>
      </c>
      <c r="AG1445" s="658">
        <v>0.05</v>
      </c>
      <c r="AH1445" s="658">
        <v>0</v>
      </c>
      <c r="AI1445" s="658">
        <v>0</v>
      </c>
      <c r="AJ1445" s="658">
        <v>0</v>
      </c>
      <c r="AK1445" s="658">
        <v>0</v>
      </c>
      <c r="AL1445" s="658">
        <v>0</v>
      </c>
      <c r="AM1445" s="658">
        <v>0</v>
      </c>
      <c r="AN1445" s="658">
        <v>0</v>
      </c>
      <c r="AO1445" s="658">
        <v>0</v>
      </c>
      <c r="AP1445" s="658">
        <v>0</v>
      </c>
      <c r="AQ1445" s="658">
        <v>0</v>
      </c>
      <c r="AR1445" s="658">
        <v>0</v>
      </c>
      <c r="AS1445" s="658">
        <v>0</v>
      </c>
      <c r="AT1445" s="658">
        <v>0</v>
      </c>
      <c r="AU1445" s="658">
        <v>0</v>
      </c>
      <c r="AV1445" s="658">
        <v>0</v>
      </c>
      <c r="AW1445" s="613">
        <f t="shared" si="16001"/>
        <v>1.55</v>
      </c>
      <c r="AX1445" s="661"/>
      <c r="AY1445" s="661"/>
      <c r="AZ1445" s="661"/>
    </row>
    <row r="1446" spans="1:52">
      <c r="A1446" s="590"/>
      <c r="B1446" s="646" t="s">
        <v>305</v>
      </c>
      <c r="C1446" s="646" t="s">
        <v>1586</v>
      </c>
      <c r="D1446" s="647" t="s">
        <v>1550</v>
      </c>
      <c r="E1446" s="648"/>
      <c r="F1446" s="648"/>
      <c r="G1446" s="649"/>
      <c r="H1446" s="650">
        <v>662710.23158674978</v>
      </c>
      <c r="I1446" s="650">
        <f t="shared" si="15968"/>
        <v>662710.23158674967</v>
      </c>
      <c r="J1446" s="649">
        <v>0</v>
      </c>
      <c r="K1446" s="649">
        <v>0</v>
      </c>
      <c r="L1446" s="649">
        <v>0</v>
      </c>
      <c r="M1446" s="649">
        <v>0</v>
      </c>
      <c r="N1446" s="649">
        <v>0</v>
      </c>
      <c r="O1446" s="649">
        <v>0</v>
      </c>
      <c r="P1446" s="649">
        <v>0</v>
      </c>
      <c r="Q1446" s="649">
        <v>0</v>
      </c>
      <c r="R1446" s="649">
        <v>0</v>
      </c>
      <c r="S1446" s="649">
        <v>0</v>
      </c>
      <c r="T1446" s="649">
        <v>0</v>
      </c>
      <c r="U1446" s="649">
        <v>0</v>
      </c>
      <c r="V1446" s="649">
        <v>0</v>
      </c>
      <c r="W1446" s="649">
        <f t="shared" ref="W1446" si="16110">+W1447*H1446</f>
        <v>331355.11579337489</v>
      </c>
      <c r="X1446" s="649">
        <f t="shared" ref="X1446" si="16111">((X1447*$H1446)-((X1447*$H1446*$E1447)+(X1447*$H1446*$F1447)))</f>
        <v>5964.3920842807483</v>
      </c>
      <c r="Y1446" s="649">
        <f t="shared" ref="Y1446" si="16112">((Y1447*$H1446)-((Y1447*$H1446*$E1447)+(Y1447*$H1446*$F1447)))</f>
        <v>122270.03772775532</v>
      </c>
      <c r="Z1446" s="649">
        <f t="shared" ref="Z1446" si="16113">((Z1447*$H1446)-((Z1447*$H1446*$E1447)+(Z1447*$H1446*$F1447)))</f>
        <v>125252.23376989568</v>
      </c>
      <c r="AA1446" s="649">
        <f t="shared" ref="AA1446" si="16114">((AA1447*$H1446)-((AA1447*$H1446*$E1447)+(AA1447*$H1446*$F1447)))</f>
        <v>44732.940632105616</v>
      </c>
      <c r="AB1446" s="649">
        <f t="shared" ref="AB1446" si="16115">((AB1447*$H1446)-((AB1447*$H1446*$E1447)+(AB1447*$H1446*$F1447)))</f>
        <v>0</v>
      </c>
      <c r="AC1446" s="649">
        <f t="shared" ref="AC1446" si="16116">((AC1447*$H1446)-((AC1447*$H1446*$E1447)+(AC1447*$H1446*$F1447)))</f>
        <v>0</v>
      </c>
      <c r="AD1446" s="649">
        <f t="shared" ref="AD1446" si="16117">((AD1447*$H1446)-((AD1447*$H1446*$E1447)+(AD1447*$H1446*$F1447)))</f>
        <v>0</v>
      </c>
      <c r="AE1446" s="649">
        <v>0</v>
      </c>
      <c r="AF1446" s="649">
        <v>0</v>
      </c>
      <c r="AG1446" s="649">
        <f t="shared" ref="AG1446" si="16118">+AG1447*H1446</f>
        <v>33135.511579337493</v>
      </c>
      <c r="AH1446" s="649">
        <v>0</v>
      </c>
      <c r="AI1446" s="649">
        <v>0</v>
      </c>
      <c r="AJ1446" s="649">
        <v>0</v>
      </c>
      <c r="AK1446" s="649">
        <v>0</v>
      </c>
      <c r="AL1446" s="649">
        <v>0</v>
      </c>
      <c r="AM1446" s="649">
        <v>0</v>
      </c>
      <c r="AN1446" s="649">
        <v>0</v>
      </c>
      <c r="AO1446" s="649">
        <v>0</v>
      </c>
      <c r="AP1446" s="649">
        <v>0</v>
      </c>
      <c r="AQ1446" s="649">
        <v>0</v>
      </c>
      <c r="AR1446" s="649">
        <v>0</v>
      </c>
      <c r="AS1446" s="649">
        <v>0</v>
      </c>
      <c r="AT1446" s="649">
        <v>0</v>
      </c>
      <c r="AU1446" s="649">
        <v>0</v>
      </c>
      <c r="AV1446" s="649">
        <v>0</v>
      </c>
      <c r="AW1446" s="613">
        <f t="shared" si="16001"/>
        <v>662710.23158674967</v>
      </c>
      <c r="AX1446" s="591"/>
      <c r="AY1446" s="591"/>
      <c r="AZ1446" s="591"/>
    </row>
    <row r="1447" spans="1:52" s="314" customFormat="1">
      <c r="A1447" s="642"/>
      <c r="B1447" s="636"/>
      <c r="C1447" s="636"/>
      <c r="D1447" s="651"/>
      <c r="E1447" s="652">
        <v>0.5</v>
      </c>
      <c r="F1447" s="652">
        <v>0.05</v>
      </c>
      <c r="G1447" s="653"/>
      <c r="H1447" s="640"/>
      <c r="I1447" s="640">
        <f t="shared" si="15968"/>
        <v>1.55</v>
      </c>
      <c r="J1447" s="658">
        <v>0</v>
      </c>
      <c r="K1447" s="658">
        <v>0</v>
      </c>
      <c r="L1447" s="658">
        <v>0</v>
      </c>
      <c r="M1447" s="658">
        <v>0</v>
      </c>
      <c r="N1447" s="658">
        <v>0</v>
      </c>
      <c r="O1447" s="658">
        <v>0</v>
      </c>
      <c r="P1447" s="658">
        <v>0</v>
      </c>
      <c r="Q1447" s="658">
        <v>0</v>
      </c>
      <c r="R1447" s="658">
        <v>0</v>
      </c>
      <c r="S1447" s="658">
        <v>0</v>
      </c>
      <c r="T1447" s="658">
        <v>0</v>
      </c>
      <c r="U1447" s="658">
        <v>0</v>
      </c>
      <c r="V1447" s="658">
        <v>0</v>
      </c>
      <c r="W1447" s="658">
        <f t="shared" ref="W1447" si="16119">+E1447</f>
        <v>0.5</v>
      </c>
      <c r="X1447" s="658">
        <v>0.02</v>
      </c>
      <c r="Y1447" s="658">
        <v>0.41</v>
      </c>
      <c r="Z1447" s="658">
        <v>0.42</v>
      </c>
      <c r="AA1447" s="658">
        <v>0.15000000000000002</v>
      </c>
      <c r="AB1447" s="658">
        <v>0</v>
      </c>
      <c r="AC1447" s="658">
        <v>0</v>
      </c>
      <c r="AD1447" s="658">
        <v>0</v>
      </c>
      <c r="AE1447" s="658">
        <v>0</v>
      </c>
      <c r="AF1447" s="658">
        <v>0</v>
      </c>
      <c r="AG1447" s="658">
        <v>0.05</v>
      </c>
      <c r="AH1447" s="658">
        <v>0</v>
      </c>
      <c r="AI1447" s="658">
        <v>0</v>
      </c>
      <c r="AJ1447" s="658">
        <v>0</v>
      </c>
      <c r="AK1447" s="658">
        <v>0</v>
      </c>
      <c r="AL1447" s="658">
        <v>0</v>
      </c>
      <c r="AM1447" s="658">
        <v>0</v>
      </c>
      <c r="AN1447" s="658">
        <v>0</v>
      </c>
      <c r="AO1447" s="658">
        <v>0</v>
      </c>
      <c r="AP1447" s="658">
        <v>0</v>
      </c>
      <c r="AQ1447" s="658">
        <v>0</v>
      </c>
      <c r="AR1447" s="658">
        <v>0</v>
      </c>
      <c r="AS1447" s="658">
        <v>0</v>
      </c>
      <c r="AT1447" s="658">
        <v>0</v>
      </c>
      <c r="AU1447" s="658">
        <v>0</v>
      </c>
      <c r="AV1447" s="658">
        <v>0</v>
      </c>
      <c r="AW1447" s="613">
        <f t="shared" si="16001"/>
        <v>1.55</v>
      </c>
      <c r="AX1447" s="661"/>
      <c r="AY1447" s="661"/>
      <c r="AZ1447" s="661"/>
    </row>
    <row r="1448" spans="1:52">
      <c r="A1448" s="590"/>
      <c r="B1448" s="646" t="s">
        <v>305</v>
      </c>
      <c r="C1448" s="646" t="s">
        <v>1587</v>
      </c>
      <c r="D1448" s="647" t="s">
        <v>1559</v>
      </c>
      <c r="E1448" s="648"/>
      <c r="F1448" s="648"/>
      <c r="G1448" s="649"/>
      <c r="H1448" s="650">
        <v>315738.8781201563</v>
      </c>
      <c r="I1448" s="650">
        <f t="shared" si="15968"/>
        <v>315738.8781201563</v>
      </c>
      <c r="J1448" s="649">
        <v>0</v>
      </c>
      <c r="K1448" s="649">
        <v>0</v>
      </c>
      <c r="L1448" s="649">
        <v>0</v>
      </c>
      <c r="M1448" s="649">
        <v>0</v>
      </c>
      <c r="N1448" s="649">
        <v>0</v>
      </c>
      <c r="O1448" s="649">
        <v>0</v>
      </c>
      <c r="P1448" s="649">
        <v>0</v>
      </c>
      <c r="Q1448" s="649">
        <v>0</v>
      </c>
      <c r="R1448" s="649">
        <v>0</v>
      </c>
      <c r="S1448" s="649">
        <v>0</v>
      </c>
      <c r="T1448" s="649">
        <v>0</v>
      </c>
      <c r="U1448" s="649">
        <v>0</v>
      </c>
      <c r="V1448" s="649">
        <v>0</v>
      </c>
      <c r="W1448" s="649">
        <f t="shared" ref="W1448" si="16120">+W1449*H1448</f>
        <v>157869.43906007815</v>
      </c>
      <c r="X1448" s="649">
        <f t="shared" ref="X1448" si="16121">((X1449*$H1448)-((X1449*$H1448*$E1449)+(X1449*$H1448*$F1449)))</f>
        <v>2841.649903081407</v>
      </c>
      <c r="Y1448" s="649">
        <f t="shared" ref="Y1448" si="16122">((Y1449*$H1448)-((Y1449*$H1448*$E1449)+(Y1449*$H1448*$F1449)))</f>
        <v>58253.823013168832</v>
      </c>
      <c r="Z1448" s="649">
        <f t="shared" ref="Z1448" si="16123">((Z1449*$H1448)-((Z1449*$H1448*$E1449)+(Z1449*$H1448*$F1449)))</f>
        <v>59674.64796470954</v>
      </c>
      <c r="AA1448" s="649">
        <f t="shared" ref="AA1448" si="16124">((AA1449*$H1448)-((AA1449*$H1448*$E1449)+(AA1449*$H1448*$F1449)))</f>
        <v>21312.374273110552</v>
      </c>
      <c r="AB1448" s="649">
        <f t="shared" ref="AB1448" si="16125">((AB1449*$H1448)-((AB1449*$H1448*$E1449)+(AB1449*$H1448*$F1449)))</f>
        <v>0</v>
      </c>
      <c r="AC1448" s="649">
        <f t="shared" ref="AC1448" si="16126">((AC1449*$H1448)-((AC1449*$H1448*$E1449)+(AC1449*$H1448*$F1449)))</f>
        <v>0</v>
      </c>
      <c r="AD1448" s="649">
        <f t="shared" ref="AD1448" si="16127">((AD1449*$H1448)-((AD1449*$H1448*$E1449)+(AD1449*$H1448*$F1449)))</f>
        <v>0</v>
      </c>
      <c r="AE1448" s="649">
        <v>0</v>
      </c>
      <c r="AF1448" s="649">
        <v>0</v>
      </c>
      <c r="AG1448" s="649">
        <f t="shared" ref="AG1448" si="16128">+AG1449*H1448</f>
        <v>15786.943906007815</v>
      </c>
      <c r="AH1448" s="649">
        <v>0</v>
      </c>
      <c r="AI1448" s="649">
        <v>0</v>
      </c>
      <c r="AJ1448" s="649">
        <v>0</v>
      </c>
      <c r="AK1448" s="649">
        <v>0</v>
      </c>
      <c r="AL1448" s="649">
        <v>0</v>
      </c>
      <c r="AM1448" s="649">
        <v>0</v>
      </c>
      <c r="AN1448" s="649">
        <v>0</v>
      </c>
      <c r="AO1448" s="649">
        <v>0</v>
      </c>
      <c r="AP1448" s="649">
        <v>0</v>
      </c>
      <c r="AQ1448" s="649">
        <v>0</v>
      </c>
      <c r="AR1448" s="649">
        <v>0</v>
      </c>
      <c r="AS1448" s="649">
        <v>0</v>
      </c>
      <c r="AT1448" s="649">
        <v>0</v>
      </c>
      <c r="AU1448" s="649">
        <v>0</v>
      </c>
      <c r="AV1448" s="649">
        <v>0</v>
      </c>
      <c r="AW1448" s="613">
        <f t="shared" si="16001"/>
        <v>315738.8781201563</v>
      </c>
      <c r="AX1448" s="591"/>
      <c r="AY1448" s="591"/>
      <c r="AZ1448" s="591"/>
    </row>
    <row r="1449" spans="1:52" s="314" customFormat="1">
      <c r="A1449" s="642"/>
      <c r="B1449" s="636"/>
      <c r="C1449" s="636"/>
      <c r="D1449" s="651"/>
      <c r="E1449" s="652">
        <v>0.5</v>
      </c>
      <c r="F1449" s="652">
        <v>0.05</v>
      </c>
      <c r="G1449" s="653"/>
      <c r="H1449" s="640"/>
      <c r="I1449" s="640">
        <f t="shared" si="15968"/>
        <v>1.55</v>
      </c>
      <c r="J1449" s="658">
        <v>0</v>
      </c>
      <c r="K1449" s="658">
        <v>0</v>
      </c>
      <c r="L1449" s="658">
        <v>0</v>
      </c>
      <c r="M1449" s="658">
        <v>0</v>
      </c>
      <c r="N1449" s="658">
        <v>0</v>
      </c>
      <c r="O1449" s="658">
        <v>0</v>
      </c>
      <c r="P1449" s="658">
        <v>0</v>
      </c>
      <c r="Q1449" s="658">
        <v>0</v>
      </c>
      <c r="R1449" s="658">
        <v>0</v>
      </c>
      <c r="S1449" s="658">
        <v>0</v>
      </c>
      <c r="T1449" s="658">
        <v>0</v>
      </c>
      <c r="U1449" s="658">
        <v>0</v>
      </c>
      <c r="V1449" s="658">
        <v>0</v>
      </c>
      <c r="W1449" s="658">
        <f t="shared" ref="W1449" si="16129">+E1449</f>
        <v>0.5</v>
      </c>
      <c r="X1449" s="658">
        <v>0.02</v>
      </c>
      <c r="Y1449" s="658">
        <v>0.41</v>
      </c>
      <c r="Z1449" s="658">
        <v>0.42</v>
      </c>
      <c r="AA1449" s="658">
        <v>0.15000000000000002</v>
      </c>
      <c r="AB1449" s="658">
        <v>0</v>
      </c>
      <c r="AC1449" s="658">
        <v>0</v>
      </c>
      <c r="AD1449" s="658">
        <v>0</v>
      </c>
      <c r="AE1449" s="658">
        <v>0</v>
      </c>
      <c r="AF1449" s="658">
        <v>0</v>
      </c>
      <c r="AG1449" s="658">
        <v>0.05</v>
      </c>
      <c r="AH1449" s="658">
        <v>0</v>
      </c>
      <c r="AI1449" s="658">
        <v>0</v>
      </c>
      <c r="AJ1449" s="658">
        <v>0</v>
      </c>
      <c r="AK1449" s="658">
        <v>0</v>
      </c>
      <c r="AL1449" s="658">
        <v>0</v>
      </c>
      <c r="AM1449" s="658">
        <v>0</v>
      </c>
      <c r="AN1449" s="658">
        <v>0</v>
      </c>
      <c r="AO1449" s="658">
        <v>0</v>
      </c>
      <c r="AP1449" s="658">
        <v>0</v>
      </c>
      <c r="AQ1449" s="658">
        <v>0</v>
      </c>
      <c r="AR1449" s="658">
        <v>0</v>
      </c>
      <c r="AS1449" s="658">
        <v>0</v>
      </c>
      <c r="AT1449" s="658">
        <v>0</v>
      </c>
      <c r="AU1449" s="658">
        <v>0</v>
      </c>
      <c r="AV1449" s="658">
        <v>0</v>
      </c>
      <c r="AW1449" s="613">
        <f t="shared" si="16001"/>
        <v>1.55</v>
      </c>
      <c r="AX1449" s="661"/>
      <c r="AY1449" s="661"/>
      <c r="AZ1449" s="661"/>
    </row>
    <row r="1450" spans="1:52">
      <c r="A1450" s="590"/>
      <c r="B1450" s="617" t="s">
        <v>231</v>
      </c>
      <c r="C1450" s="617" t="s">
        <v>1588</v>
      </c>
      <c r="D1450" s="617" t="s">
        <v>1646</v>
      </c>
      <c r="E1450" s="662"/>
      <c r="F1450" s="662"/>
      <c r="G1450" s="619">
        <v>0</v>
      </c>
      <c r="H1450" s="620">
        <v>8222995.1415721336</v>
      </c>
      <c r="I1450" s="620">
        <f t="shared" ref="I1450:I1469" si="16130">SUM(J1450:AV1450)</f>
        <v>8222995.1415721327</v>
      </c>
      <c r="J1450" s="619">
        <v>391571.19721772068</v>
      </c>
      <c r="K1450" s="619">
        <v>391571.19721772068</v>
      </c>
      <c r="L1450" s="619">
        <v>391571.19721772068</v>
      </c>
      <c r="M1450" s="619">
        <v>391571.19721772068</v>
      </c>
      <c r="N1450" s="619">
        <v>391571.19721772068</v>
      </c>
      <c r="O1450" s="619">
        <v>391571.19721772068</v>
      </c>
      <c r="P1450" s="619">
        <v>391571.19721772068</v>
      </c>
      <c r="Q1450" s="619">
        <v>391571.19721772068</v>
      </c>
      <c r="R1450" s="619">
        <v>391571.19721772068</v>
      </c>
      <c r="S1450" s="619">
        <v>391571.19721772068</v>
      </c>
      <c r="T1450" s="619">
        <v>391571.19721772068</v>
      </c>
      <c r="U1450" s="619">
        <v>391571.19721772068</v>
      </c>
      <c r="V1450" s="619">
        <v>391571.19721772068</v>
      </c>
      <c r="W1450" s="619">
        <v>391571.19721772068</v>
      </c>
      <c r="X1450" s="619">
        <v>391571.19721772068</v>
      </c>
      <c r="Y1450" s="619">
        <v>391571.19721772068</v>
      </c>
      <c r="Z1450" s="619">
        <v>391571.19721772068</v>
      </c>
      <c r="AA1450" s="619">
        <v>391571.19721772068</v>
      </c>
      <c r="AB1450" s="619">
        <v>391571.19721772068</v>
      </c>
      <c r="AC1450" s="619">
        <v>391571.19721772068</v>
      </c>
      <c r="AD1450" s="619">
        <v>391571.19721772068</v>
      </c>
      <c r="AE1450" s="619">
        <v>0</v>
      </c>
      <c r="AF1450" s="619">
        <v>0</v>
      </c>
      <c r="AG1450" s="619">
        <v>0</v>
      </c>
      <c r="AH1450" s="619">
        <v>0</v>
      </c>
      <c r="AI1450" s="619">
        <v>0</v>
      </c>
      <c r="AJ1450" s="619">
        <v>0</v>
      </c>
      <c r="AK1450" s="619">
        <v>0</v>
      </c>
      <c r="AL1450" s="619">
        <v>0</v>
      </c>
      <c r="AM1450" s="619">
        <v>0</v>
      </c>
      <c r="AN1450" s="619">
        <v>0</v>
      </c>
      <c r="AO1450" s="619">
        <v>0</v>
      </c>
      <c r="AP1450" s="619">
        <v>0</v>
      </c>
      <c r="AQ1450" s="619">
        <v>0</v>
      </c>
      <c r="AR1450" s="619">
        <v>0</v>
      </c>
      <c r="AS1450" s="619">
        <v>0</v>
      </c>
      <c r="AT1450" s="619">
        <v>0</v>
      </c>
      <c r="AU1450" s="619">
        <v>0</v>
      </c>
      <c r="AV1450" s="619">
        <v>0</v>
      </c>
      <c r="AW1450" s="613">
        <f t="shared" si="16001"/>
        <v>8222995.1415721327</v>
      </c>
      <c r="AX1450" s="591"/>
      <c r="AY1450" s="591"/>
      <c r="AZ1450" s="591"/>
    </row>
    <row r="1451" spans="1:52" s="302" customFormat="1">
      <c r="A1451" s="621"/>
      <c r="B1451" s="622" t="s">
        <v>278</v>
      </c>
      <c r="C1451" s="622" t="s">
        <v>1589</v>
      </c>
      <c r="D1451" s="623" t="s">
        <v>1590</v>
      </c>
      <c r="E1451" s="644"/>
      <c r="F1451" s="644"/>
      <c r="G1451" s="624"/>
      <c r="H1451" s="625">
        <v>2919557.9864160446</v>
      </c>
      <c r="I1451" s="625">
        <f t="shared" si="16130"/>
        <v>2919557.9864160456</v>
      </c>
      <c r="J1451" s="624">
        <v>139026.57078171641</v>
      </c>
      <c r="K1451" s="624">
        <v>139026.57078171641</v>
      </c>
      <c r="L1451" s="624">
        <v>139026.57078171641</v>
      </c>
      <c r="M1451" s="624">
        <v>139026.57078171641</v>
      </c>
      <c r="N1451" s="624">
        <v>139026.57078171641</v>
      </c>
      <c r="O1451" s="624">
        <v>139026.57078171641</v>
      </c>
      <c r="P1451" s="624">
        <v>139026.57078171641</v>
      </c>
      <c r="Q1451" s="624">
        <v>139026.57078171641</v>
      </c>
      <c r="R1451" s="624">
        <v>139026.57078171641</v>
      </c>
      <c r="S1451" s="624">
        <v>139026.57078171641</v>
      </c>
      <c r="T1451" s="624">
        <v>139026.57078171641</v>
      </c>
      <c r="U1451" s="624">
        <v>139026.57078171641</v>
      </c>
      <c r="V1451" s="624">
        <v>139026.57078171641</v>
      </c>
      <c r="W1451" s="624">
        <v>139026.57078171641</v>
      </c>
      <c r="X1451" s="624">
        <v>139026.57078171641</v>
      </c>
      <c r="Y1451" s="624">
        <v>139026.57078171641</v>
      </c>
      <c r="Z1451" s="624">
        <v>139026.57078171641</v>
      </c>
      <c r="AA1451" s="624">
        <v>139026.57078171641</v>
      </c>
      <c r="AB1451" s="624">
        <v>139026.57078171641</v>
      </c>
      <c r="AC1451" s="624">
        <v>139026.57078171641</v>
      </c>
      <c r="AD1451" s="624">
        <v>139026.57078171641</v>
      </c>
      <c r="AE1451" s="624">
        <v>0</v>
      </c>
      <c r="AF1451" s="624">
        <v>0</v>
      </c>
      <c r="AG1451" s="624">
        <v>0</v>
      </c>
      <c r="AH1451" s="624">
        <v>0</v>
      </c>
      <c r="AI1451" s="624">
        <v>0</v>
      </c>
      <c r="AJ1451" s="624">
        <v>0</v>
      </c>
      <c r="AK1451" s="624">
        <v>0</v>
      </c>
      <c r="AL1451" s="624">
        <v>0</v>
      </c>
      <c r="AM1451" s="624">
        <v>0</v>
      </c>
      <c r="AN1451" s="624">
        <v>0</v>
      </c>
      <c r="AO1451" s="624">
        <v>0</v>
      </c>
      <c r="AP1451" s="624">
        <v>0</v>
      </c>
      <c r="AQ1451" s="624">
        <v>0</v>
      </c>
      <c r="AR1451" s="624">
        <v>0</v>
      </c>
      <c r="AS1451" s="624">
        <v>0</v>
      </c>
      <c r="AT1451" s="624">
        <v>0</v>
      </c>
      <c r="AU1451" s="624">
        <v>0</v>
      </c>
      <c r="AV1451" s="624">
        <v>0</v>
      </c>
      <c r="AW1451" s="613">
        <f t="shared" si="16001"/>
        <v>2919557.9864160456</v>
      </c>
      <c r="AX1451" s="626"/>
      <c r="AY1451" s="626"/>
      <c r="AZ1451" s="626"/>
    </row>
    <row r="1452" spans="1:52" s="302" customFormat="1">
      <c r="A1452" s="621"/>
      <c r="B1452" s="622" t="s">
        <v>278</v>
      </c>
      <c r="C1452" s="622" t="s">
        <v>1591</v>
      </c>
      <c r="D1452" s="623" t="s">
        <v>1592</v>
      </c>
      <c r="E1452" s="644"/>
      <c r="F1452" s="644"/>
      <c r="G1452" s="624"/>
      <c r="H1452" s="625">
        <v>5303437.155156089</v>
      </c>
      <c r="I1452" s="625">
        <f t="shared" si="16130"/>
        <v>5303437.1551560909</v>
      </c>
      <c r="J1452" s="624">
        <v>252544.62643600424</v>
      </c>
      <c r="K1452" s="624">
        <v>252544.62643600424</v>
      </c>
      <c r="L1452" s="624">
        <v>252544.62643600424</v>
      </c>
      <c r="M1452" s="624">
        <v>252544.62643600424</v>
      </c>
      <c r="N1452" s="624">
        <v>252544.62643600424</v>
      </c>
      <c r="O1452" s="624">
        <v>252544.62643600424</v>
      </c>
      <c r="P1452" s="624">
        <v>252544.62643600424</v>
      </c>
      <c r="Q1452" s="624">
        <v>252544.62643600424</v>
      </c>
      <c r="R1452" s="624">
        <v>252544.62643600424</v>
      </c>
      <c r="S1452" s="624">
        <v>252544.62643600424</v>
      </c>
      <c r="T1452" s="624">
        <v>252544.62643600424</v>
      </c>
      <c r="U1452" s="624">
        <v>252544.62643600424</v>
      </c>
      <c r="V1452" s="624">
        <v>252544.62643600424</v>
      </c>
      <c r="W1452" s="624">
        <v>252544.62643600424</v>
      </c>
      <c r="X1452" s="624">
        <v>252544.62643600424</v>
      </c>
      <c r="Y1452" s="624">
        <v>252544.62643600424</v>
      </c>
      <c r="Z1452" s="624">
        <v>252544.62643600424</v>
      </c>
      <c r="AA1452" s="624">
        <v>252544.62643600424</v>
      </c>
      <c r="AB1452" s="624">
        <v>252544.62643600424</v>
      </c>
      <c r="AC1452" s="624">
        <v>252544.62643600424</v>
      </c>
      <c r="AD1452" s="624">
        <v>252544.62643600424</v>
      </c>
      <c r="AE1452" s="624">
        <v>0</v>
      </c>
      <c r="AF1452" s="624">
        <v>0</v>
      </c>
      <c r="AG1452" s="624">
        <v>0</v>
      </c>
      <c r="AH1452" s="624">
        <v>0</v>
      </c>
      <c r="AI1452" s="624">
        <v>0</v>
      </c>
      <c r="AJ1452" s="624">
        <v>0</v>
      </c>
      <c r="AK1452" s="624">
        <v>0</v>
      </c>
      <c r="AL1452" s="624">
        <v>0</v>
      </c>
      <c r="AM1452" s="624">
        <v>0</v>
      </c>
      <c r="AN1452" s="624">
        <v>0</v>
      </c>
      <c r="AO1452" s="624">
        <v>0</v>
      </c>
      <c r="AP1452" s="624">
        <v>0</v>
      </c>
      <c r="AQ1452" s="624">
        <v>0</v>
      </c>
      <c r="AR1452" s="624">
        <v>0</v>
      </c>
      <c r="AS1452" s="624">
        <v>0</v>
      </c>
      <c r="AT1452" s="624">
        <v>0</v>
      </c>
      <c r="AU1452" s="624">
        <v>0</v>
      </c>
      <c r="AV1452" s="624">
        <v>0</v>
      </c>
      <c r="AW1452" s="613">
        <f t="shared" si="16001"/>
        <v>5303437.1551560909</v>
      </c>
      <c r="AX1452" s="626"/>
      <c r="AY1452" s="626"/>
      <c r="AZ1452" s="626"/>
    </row>
    <row r="1453" spans="1:52">
      <c r="A1453" s="590"/>
      <c r="B1453" s="590"/>
      <c r="C1453" s="615" t="s">
        <v>1593</v>
      </c>
      <c r="D1453" s="615" t="s">
        <v>1594</v>
      </c>
      <c r="E1453" s="663"/>
      <c r="F1453" s="663"/>
      <c r="G1453" s="616">
        <v>0</v>
      </c>
      <c r="H1453" s="664">
        <v>8119999.9999999991</v>
      </c>
      <c r="I1453" s="616">
        <f t="shared" si="16130"/>
        <v>8120000.0000000019</v>
      </c>
      <c r="J1453" s="616">
        <v>386666.66666666663</v>
      </c>
      <c r="K1453" s="616">
        <v>386666.66666666663</v>
      </c>
      <c r="L1453" s="616">
        <v>386666.66666666663</v>
      </c>
      <c r="M1453" s="616">
        <v>386666.66666666663</v>
      </c>
      <c r="N1453" s="616">
        <v>386666.66666666663</v>
      </c>
      <c r="O1453" s="616">
        <v>386666.66666666663</v>
      </c>
      <c r="P1453" s="616">
        <v>386666.66666666663</v>
      </c>
      <c r="Q1453" s="616">
        <v>386666.66666666663</v>
      </c>
      <c r="R1453" s="616">
        <v>386666.66666666663</v>
      </c>
      <c r="S1453" s="616">
        <v>386666.66666666663</v>
      </c>
      <c r="T1453" s="616">
        <v>386666.66666666663</v>
      </c>
      <c r="U1453" s="616">
        <v>386666.66666666663</v>
      </c>
      <c r="V1453" s="616">
        <v>386666.66666666663</v>
      </c>
      <c r="W1453" s="616">
        <v>386666.66666666663</v>
      </c>
      <c r="X1453" s="616">
        <v>386666.66666666663</v>
      </c>
      <c r="Y1453" s="616">
        <v>386666.66666666663</v>
      </c>
      <c r="Z1453" s="616">
        <v>386666.66666666663</v>
      </c>
      <c r="AA1453" s="616">
        <v>386666.66666666663</v>
      </c>
      <c r="AB1453" s="616">
        <v>386666.66666666663</v>
      </c>
      <c r="AC1453" s="616">
        <v>386666.66666666663</v>
      </c>
      <c r="AD1453" s="616">
        <v>386666.66666666663</v>
      </c>
      <c r="AE1453" s="616">
        <v>0</v>
      </c>
      <c r="AF1453" s="616">
        <v>0</v>
      </c>
      <c r="AG1453" s="616">
        <v>0</v>
      </c>
      <c r="AH1453" s="616">
        <v>0</v>
      </c>
      <c r="AI1453" s="616">
        <v>0</v>
      </c>
      <c r="AJ1453" s="616">
        <v>0</v>
      </c>
      <c r="AK1453" s="616">
        <v>0</v>
      </c>
      <c r="AL1453" s="616">
        <v>0</v>
      </c>
      <c r="AM1453" s="616">
        <v>0</v>
      </c>
      <c r="AN1453" s="616">
        <v>0</v>
      </c>
      <c r="AO1453" s="616">
        <v>0</v>
      </c>
      <c r="AP1453" s="616">
        <v>0</v>
      </c>
      <c r="AQ1453" s="616">
        <v>0</v>
      </c>
      <c r="AR1453" s="616">
        <v>0</v>
      </c>
      <c r="AS1453" s="616">
        <v>0</v>
      </c>
      <c r="AT1453" s="616">
        <v>0</v>
      </c>
      <c r="AU1453" s="616">
        <v>0</v>
      </c>
      <c r="AV1453" s="616">
        <v>0</v>
      </c>
      <c r="AW1453" s="613">
        <f t="shared" si="16001"/>
        <v>8120000.0000000019</v>
      </c>
      <c r="AX1453" s="591"/>
      <c r="AY1453" s="591"/>
      <c r="AZ1453" s="591"/>
    </row>
    <row r="1454" spans="1:52">
      <c r="A1454" s="590"/>
      <c r="B1454" s="590"/>
      <c r="C1454" s="617" t="s">
        <v>1595</v>
      </c>
      <c r="D1454" s="618" t="s">
        <v>1596</v>
      </c>
      <c r="E1454" s="662"/>
      <c r="F1454" s="662"/>
      <c r="G1454" s="619">
        <v>0</v>
      </c>
      <c r="H1454" s="619">
        <v>3769999.9999999995</v>
      </c>
      <c r="I1454" s="619">
        <f t="shared" si="16130"/>
        <v>3770000.0000000014</v>
      </c>
      <c r="J1454" s="619">
        <f>+$H$1454/21</f>
        <v>179523.8095238095</v>
      </c>
      <c r="K1454" s="619">
        <f t="shared" ref="K1454:AD1454" si="16131">+$H$1454/21</f>
        <v>179523.8095238095</v>
      </c>
      <c r="L1454" s="619">
        <f t="shared" si="16131"/>
        <v>179523.8095238095</v>
      </c>
      <c r="M1454" s="619">
        <f t="shared" si="16131"/>
        <v>179523.8095238095</v>
      </c>
      <c r="N1454" s="619">
        <f t="shared" si="16131"/>
        <v>179523.8095238095</v>
      </c>
      <c r="O1454" s="619">
        <f t="shared" si="16131"/>
        <v>179523.8095238095</v>
      </c>
      <c r="P1454" s="619">
        <f t="shared" si="16131"/>
        <v>179523.8095238095</v>
      </c>
      <c r="Q1454" s="619">
        <f t="shared" si="16131"/>
        <v>179523.8095238095</v>
      </c>
      <c r="R1454" s="619">
        <f t="shared" si="16131"/>
        <v>179523.8095238095</v>
      </c>
      <c r="S1454" s="619">
        <f t="shared" si="16131"/>
        <v>179523.8095238095</v>
      </c>
      <c r="T1454" s="619">
        <f t="shared" si="16131"/>
        <v>179523.8095238095</v>
      </c>
      <c r="U1454" s="619">
        <f t="shared" si="16131"/>
        <v>179523.8095238095</v>
      </c>
      <c r="V1454" s="619">
        <f t="shared" si="16131"/>
        <v>179523.8095238095</v>
      </c>
      <c r="W1454" s="619">
        <f t="shared" si="16131"/>
        <v>179523.8095238095</v>
      </c>
      <c r="X1454" s="619">
        <f t="shared" si="16131"/>
        <v>179523.8095238095</v>
      </c>
      <c r="Y1454" s="619">
        <f t="shared" si="16131"/>
        <v>179523.8095238095</v>
      </c>
      <c r="Z1454" s="619">
        <f t="shared" si="16131"/>
        <v>179523.8095238095</v>
      </c>
      <c r="AA1454" s="619">
        <f t="shared" si="16131"/>
        <v>179523.8095238095</v>
      </c>
      <c r="AB1454" s="619">
        <f t="shared" si="16131"/>
        <v>179523.8095238095</v>
      </c>
      <c r="AC1454" s="619">
        <f t="shared" si="16131"/>
        <v>179523.8095238095</v>
      </c>
      <c r="AD1454" s="619">
        <f t="shared" si="16131"/>
        <v>179523.8095238095</v>
      </c>
      <c r="AE1454" s="619">
        <v>0</v>
      </c>
      <c r="AF1454" s="619">
        <v>0</v>
      </c>
      <c r="AG1454" s="619">
        <v>0</v>
      </c>
      <c r="AH1454" s="619">
        <v>0</v>
      </c>
      <c r="AI1454" s="619">
        <v>0</v>
      </c>
      <c r="AJ1454" s="619">
        <v>0</v>
      </c>
      <c r="AK1454" s="619">
        <v>0</v>
      </c>
      <c r="AL1454" s="619">
        <v>0</v>
      </c>
      <c r="AM1454" s="619">
        <v>0</v>
      </c>
      <c r="AN1454" s="619">
        <v>0</v>
      </c>
      <c r="AO1454" s="619">
        <v>0</v>
      </c>
      <c r="AP1454" s="619">
        <v>0</v>
      </c>
      <c r="AQ1454" s="619">
        <v>0</v>
      </c>
      <c r="AR1454" s="619">
        <v>0</v>
      </c>
      <c r="AS1454" s="619">
        <v>0</v>
      </c>
      <c r="AT1454" s="619">
        <v>0</v>
      </c>
      <c r="AU1454" s="619">
        <v>0</v>
      </c>
      <c r="AV1454" s="619">
        <v>0</v>
      </c>
      <c r="AW1454" s="613">
        <f t="shared" si="16001"/>
        <v>3770000.0000000014</v>
      </c>
      <c r="AX1454" s="591"/>
      <c r="AY1454" s="591"/>
      <c r="AZ1454" s="591"/>
    </row>
    <row r="1455" spans="1:52">
      <c r="A1455" s="590"/>
      <c r="B1455" s="590"/>
      <c r="C1455" s="617" t="s">
        <v>1595</v>
      </c>
      <c r="D1455" s="618" t="s">
        <v>1597</v>
      </c>
      <c r="E1455" s="662"/>
      <c r="F1455" s="662"/>
      <c r="G1455" s="619">
        <v>0</v>
      </c>
      <c r="H1455" s="619">
        <v>3769999.9999999995</v>
      </c>
      <c r="I1455" s="619">
        <f t="shared" si="16130"/>
        <v>3770000.0000000014</v>
      </c>
      <c r="J1455" s="619">
        <f>+$H$1455/21</f>
        <v>179523.8095238095</v>
      </c>
      <c r="K1455" s="619">
        <f t="shared" ref="K1455:AD1455" si="16132">+$H$1455/21</f>
        <v>179523.8095238095</v>
      </c>
      <c r="L1455" s="619">
        <f t="shared" si="16132"/>
        <v>179523.8095238095</v>
      </c>
      <c r="M1455" s="619">
        <f t="shared" si="16132"/>
        <v>179523.8095238095</v>
      </c>
      <c r="N1455" s="619">
        <f t="shared" si="16132"/>
        <v>179523.8095238095</v>
      </c>
      <c r="O1455" s="619">
        <f t="shared" si="16132"/>
        <v>179523.8095238095</v>
      </c>
      <c r="P1455" s="619">
        <f t="shared" si="16132"/>
        <v>179523.8095238095</v>
      </c>
      <c r="Q1455" s="619">
        <f t="shared" si="16132"/>
        <v>179523.8095238095</v>
      </c>
      <c r="R1455" s="619">
        <f t="shared" si="16132"/>
        <v>179523.8095238095</v>
      </c>
      <c r="S1455" s="619">
        <f t="shared" si="16132"/>
        <v>179523.8095238095</v>
      </c>
      <c r="T1455" s="619">
        <f t="shared" si="16132"/>
        <v>179523.8095238095</v>
      </c>
      <c r="U1455" s="619">
        <f t="shared" si="16132"/>
        <v>179523.8095238095</v>
      </c>
      <c r="V1455" s="619">
        <f t="shared" si="16132"/>
        <v>179523.8095238095</v>
      </c>
      <c r="W1455" s="619">
        <f t="shared" si="16132"/>
        <v>179523.8095238095</v>
      </c>
      <c r="X1455" s="619">
        <f t="shared" si="16132"/>
        <v>179523.8095238095</v>
      </c>
      <c r="Y1455" s="619">
        <f t="shared" si="16132"/>
        <v>179523.8095238095</v>
      </c>
      <c r="Z1455" s="619">
        <f t="shared" si="16132"/>
        <v>179523.8095238095</v>
      </c>
      <c r="AA1455" s="619">
        <f t="shared" si="16132"/>
        <v>179523.8095238095</v>
      </c>
      <c r="AB1455" s="619">
        <f t="shared" si="16132"/>
        <v>179523.8095238095</v>
      </c>
      <c r="AC1455" s="619">
        <f t="shared" si="16132"/>
        <v>179523.8095238095</v>
      </c>
      <c r="AD1455" s="619">
        <f t="shared" si="16132"/>
        <v>179523.8095238095</v>
      </c>
      <c r="AE1455" s="619">
        <v>0</v>
      </c>
      <c r="AF1455" s="619">
        <v>0</v>
      </c>
      <c r="AG1455" s="619">
        <v>0</v>
      </c>
      <c r="AH1455" s="619">
        <v>0</v>
      </c>
      <c r="AI1455" s="619">
        <v>0</v>
      </c>
      <c r="AJ1455" s="619">
        <v>0</v>
      </c>
      <c r="AK1455" s="619">
        <v>0</v>
      </c>
      <c r="AL1455" s="619">
        <v>0</v>
      </c>
      <c r="AM1455" s="619">
        <v>0</v>
      </c>
      <c r="AN1455" s="619">
        <v>0</v>
      </c>
      <c r="AO1455" s="619">
        <v>0</v>
      </c>
      <c r="AP1455" s="619">
        <v>0</v>
      </c>
      <c r="AQ1455" s="619">
        <v>0</v>
      </c>
      <c r="AR1455" s="619">
        <v>0</v>
      </c>
      <c r="AS1455" s="619">
        <v>0</v>
      </c>
      <c r="AT1455" s="619">
        <v>0</v>
      </c>
      <c r="AU1455" s="619">
        <v>0</v>
      </c>
      <c r="AV1455" s="619">
        <v>0</v>
      </c>
      <c r="AW1455" s="613">
        <f t="shared" si="16001"/>
        <v>3770000.0000000014</v>
      </c>
      <c r="AX1455" s="591"/>
      <c r="AY1455" s="591"/>
      <c r="AZ1455" s="591"/>
    </row>
    <row r="1456" spans="1:52">
      <c r="A1456" s="590"/>
      <c r="B1456" s="590"/>
      <c r="C1456" s="617" t="s">
        <v>1595</v>
      </c>
      <c r="D1456" s="618" t="s">
        <v>1598</v>
      </c>
      <c r="E1456" s="662"/>
      <c r="F1456" s="662"/>
      <c r="G1456" s="619">
        <v>0</v>
      </c>
      <c r="H1456" s="619">
        <v>580000</v>
      </c>
      <c r="I1456" s="619">
        <f t="shared" si="16130"/>
        <v>580000.00000000012</v>
      </c>
      <c r="J1456" s="619">
        <f>+$H$1456/21</f>
        <v>27619.047619047618</v>
      </c>
      <c r="K1456" s="619">
        <f t="shared" ref="K1456:AD1456" si="16133">+$H$1456/21</f>
        <v>27619.047619047618</v>
      </c>
      <c r="L1456" s="619">
        <f t="shared" si="16133"/>
        <v>27619.047619047618</v>
      </c>
      <c r="M1456" s="619">
        <f t="shared" si="16133"/>
        <v>27619.047619047618</v>
      </c>
      <c r="N1456" s="619">
        <f t="shared" si="16133"/>
        <v>27619.047619047618</v>
      </c>
      <c r="O1456" s="619">
        <f t="shared" si="16133"/>
        <v>27619.047619047618</v>
      </c>
      <c r="P1456" s="619">
        <f t="shared" si="16133"/>
        <v>27619.047619047618</v>
      </c>
      <c r="Q1456" s="619">
        <f t="shared" si="16133"/>
        <v>27619.047619047618</v>
      </c>
      <c r="R1456" s="619">
        <f t="shared" si="16133"/>
        <v>27619.047619047618</v>
      </c>
      <c r="S1456" s="619">
        <f t="shared" si="16133"/>
        <v>27619.047619047618</v>
      </c>
      <c r="T1456" s="619">
        <f t="shared" si="16133"/>
        <v>27619.047619047618</v>
      </c>
      <c r="U1456" s="619">
        <f t="shared" si="16133"/>
        <v>27619.047619047618</v>
      </c>
      <c r="V1456" s="619">
        <f t="shared" si="16133"/>
        <v>27619.047619047618</v>
      </c>
      <c r="W1456" s="619">
        <f t="shared" si="16133"/>
        <v>27619.047619047618</v>
      </c>
      <c r="X1456" s="619">
        <f t="shared" si="16133"/>
        <v>27619.047619047618</v>
      </c>
      <c r="Y1456" s="619">
        <f t="shared" si="16133"/>
        <v>27619.047619047618</v>
      </c>
      <c r="Z1456" s="619">
        <f t="shared" si="16133"/>
        <v>27619.047619047618</v>
      </c>
      <c r="AA1456" s="619">
        <f t="shared" si="16133"/>
        <v>27619.047619047618</v>
      </c>
      <c r="AB1456" s="619">
        <f t="shared" si="16133"/>
        <v>27619.047619047618</v>
      </c>
      <c r="AC1456" s="619">
        <f t="shared" si="16133"/>
        <v>27619.047619047618</v>
      </c>
      <c r="AD1456" s="619">
        <f t="shared" si="16133"/>
        <v>27619.047619047618</v>
      </c>
      <c r="AE1456" s="619">
        <v>0</v>
      </c>
      <c r="AF1456" s="619">
        <v>0</v>
      </c>
      <c r="AG1456" s="619">
        <v>0</v>
      </c>
      <c r="AH1456" s="619">
        <v>0</v>
      </c>
      <c r="AI1456" s="619">
        <v>0</v>
      </c>
      <c r="AJ1456" s="619">
        <v>0</v>
      </c>
      <c r="AK1456" s="619">
        <v>0</v>
      </c>
      <c r="AL1456" s="619">
        <v>0</v>
      </c>
      <c r="AM1456" s="619">
        <v>0</v>
      </c>
      <c r="AN1456" s="619">
        <v>0</v>
      </c>
      <c r="AO1456" s="619">
        <v>0</v>
      </c>
      <c r="AP1456" s="619">
        <v>0</v>
      </c>
      <c r="AQ1456" s="619">
        <v>0</v>
      </c>
      <c r="AR1456" s="619">
        <v>0</v>
      </c>
      <c r="AS1456" s="619">
        <v>0</v>
      </c>
      <c r="AT1456" s="619">
        <v>0</v>
      </c>
      <c r="AU1456" s="619">
        <v>0</v>
      </c>
      <c r="AV1456" s="619">
        <v>0</v>
      </c>
      <c r="AW1456" s="613">
        <f t="shared" si="16001"/>
        <v>580000.00000000012</v>
      </c>
      <c r="AX1456" s="591"/>
      <c r="AY1456" s="591"/>
      <c r="AZ1456" s="591"/>
    </row>
    <row r="1457" spans="1:52">
      <c r="A1457" s="590"/>
      <c r="B1457" s="590"/>
      <c r="C1457" s="615" t="s">
        <v>1599</v>
      </c>
      <c r="D1457" s="615" t="s">
        <v>56</v>
      </c>
      <c r="E1457" s="663"/>
      <c r="F1457" s="663"/>
      <c r="G1457" s="616">
        <v>420308</v>
      </c>
      <c r="H1457" s="664">
        <f>+H1458+H1459+H1460+H1461</f>
        <v>3294400</v>
      </c>
      <c r="I1457" s="616">
        <f t="shared" si="16130"/>
        <v>2874091.9999999986</v>
      </c>
      <c r="J1457" s="616">
        <f>+J1458+J1459+J1460+J1461</f>
        <v>244265.09523809521</v>
      </c>
      <c r="K1457" s="616">
        <f t="shared" ref="K1457:AV1457" si="16134">+K1458+K1459+K1460+K1461</f>
        <v>244265.09523809521</v>
      </c>
      <c r="L1457" s="616">
        <f t="shared" si="16134"/>
        <v>244265.09523809521</v>
      </c>
      <c r="M1457" s="616">
        <f t="shared" si="16134"/>
        <v>244265.09523809521</v>
      </c>
      <c r="N1457" s="616">
        <f t="shared" si="16134"/>
        <v>111590.09523809524</v>
      </c>
      <c r="O1457" s="616">
        <f t="shared" si="16134"/>
        <v>111590.09523809524</v>
      </c>
      <c r="P1457" s="616">
        <f t="shared" si="16134"/>
        <v>111590.09523809524</v>
      </c>
      <c r="Q1457" s="616">
        <f t="shared" si="16134"/>
        <v>111590.09523809524</v>
      </c>
      <c r="R1457" s="616">
        <f t="shared" si="16134"/>
        <v>111590.09523809524</v>
      </c>
      <c r="S1457" s="616">
        <f t="shared" si="16134"/>
        <v>111590.09523809524</v>
      </c>
      <c r="T1457" s="616">
        <f t="shared" si="16134"/>
        <v>111590.09523809524</v>
      </c>
      <c r="U1457" s="616">
        <f t="shared" si="16134"/>
        <v>111590.09523809524</v>
      </c>
      <c r="V1457" s="616">
        <f t="shared" si="16134"/>
        <v>111590.09523809524</v>
      </c>
      <c r="W1457" s="616">
        <f t="shared" si="16134"/>
        <v>111590.09523809524</v>
      </c>
      <c r="X1457" s="616">
        <f t="shared" si="16134"/>
        <v>111590.09523809524</v>
      </c>
      <c r="Y1457" s="616">
        <f t="shared" si="16134"/>
        <v>111590.09523809524</v>
      </c>
      <c r="Z1457" s="616">
        <f t="shared" si="16134"/>
        <v>111590.09523809524</v>
      </c>
      <c r="AA1457" s="616">
        <f t="shared" si="16134"/>
        <v>111590.09523809524</v>
      </c>
      <c r="AB1457" s="616">
        <f t="shared" si="16134"/>
        <v>111590.09523809524</v>
      </c>
      <c r="AC1457" s="616">
        <f t="shared" si="16134"/>
        <v>111590.09523809524</v>
      </c>
      <c r="AD1457" s="616">
        <f t="shared" si="16134"/>
        <v>111590.09523809524</v>
      </c>
      <c r="AE1457" s="616">
        <f t="shared" si="16134"/>
        <v>0</v>
      </c>
      <c r="AF1457" s="616">
        <f t="shared" si="16134"/>
        <v>0</v>
      </c>
      <c r="AG1457" s="616">
        <f t="shared" si="16134"/>
        <v>0</v>
      </c>
      <c r="AH1457" s="616">
        <f t="shared" si="16134"/>
        <v>0</v>
      </c>
      <c r="AI1457" s="616">
        <f t="shared" si="16134"/>
        <v>0</v>
      </c>
      <c r="AJ1457" s="616">
        <f t="shared" si="16134"/>
        <v>0</v>
      </c>
      <c r="AK1457" s="616">
        <f t="shared" si="16134"/>
        <v>0</v>
      </c>
      <c r="AL1457" s="616">
        <f t="shared" si="16134"/>
        <v>0</v>
      </c>
      <c r="AM1457" s="616">
        <f t="shared" si="16134"/>
        <v>0</v>
      </c>
      <c r="AN1457" s="616">
        <f t="shared" si="16134"/>
        <v>0</v>
      </c>
      <c r="AO1457" s="616">
        <f t="shared" si="16134"/>
        <v>0</v>
      </c>
      <c r="AP1457" s="616">
        <f t="shared" si="16134"/>
        <v>0</v>
      </c>
      <c r="AQ1457" s="616">
        <f t="shared" si="16134"/>
        <v>0</v>
      </c>
      <c r="AR1457" s="616">
        <f t="shared" si="16134"/>
        <v>0</v>
      </c>
      <c r="AS1457" s="616">
        <f t="shared" si="16134"/>
        <v>0</v>
      </c>
      <c r="AT1457" s="616">
        <f t="shared" si="16134"/>
        <v>0</v>
      </c>
      <c r="AU1457" s="616">
        <f t="shared" si="16134"/>
        <v>0</v>
      </c>
      <c r="AV1457" s="616">
        <f t="shared" si="16134"/>
        <v>0</v>
      </c>
      <c r="AW1457" s="613">
        <f t="shared" si="16001"/>
        <v>2874091.9999999986</v>
      </c>
      <c r="AX1457" s="591"/>
      <c r="AY1457" s="591"/>
      <c r="AZ1457" s="591"/>
    </row>
    <row r="1458" spans="1:52">
      <c r="A1458" s="590"/>
      <c r="B1458" s="590"/>
      <c r="C1458" s="617" t="s">
        <v>1600</v>
      </c>
      <c r="D1458" s="618" t="s">
        <v>65</v>
      </c>
      <c r="E1458" s="662"/>
      <c r="F1458" s="662"/>
      <c r="G1458" s="619">
        <v>0</v>
      </c>
      <c r="H1458" s="619">
        <v>81200</v>
      </c>
      <c r="I1458" s="619">
        <f t="shared" si="16130"/>
        <v>81200</v>
      </c>
      <c r="J1458" s="619">
        <f>+$H$1458/21</f>
        <v>3866.6666666666665</v>
      </c>
      <c r="K1458" s="619">
        <f t="shared" ref="K1458:AD1458" si="16135">+$H$1458/21</f>
        <v>3866.6666666666665</v>
      </c>
      <c r="L1458" s="619">
        <f t="shared" si="16135"/>
        <v>3866.6666666666665</v>
      </c>
      <c r="M1458" s="619">
        <f t="shared" si="16135"/>
        <v>3866.6666666666665</v>
      </c>
      <c r="N1458" s="619">
        <f t="shared" si="16135"/>
        <v>3866.6666666666665</v>
      </c>
      <c r="O1458" s="619">
        <f t="shared" si="16135"/>
        <v>3866.6666666666665</v>
      </c>
      <c r="P1458" s="619">
        <f t="shared" si="16135"/>
        <v>3866.6666666666665</v>
      </c>
      <c r="Q1458" s="619">
        <f t="shared" si="16135"/>
        <v>3866.6666666666665</v>
      </c>
      <c r="R1458" s="619">
        <f t="shared" si="16135"/>
        <v>3866.6666666666665</v>
      </c>
      <c r="S1458" s="619">
        <f t="shared" si="16135"/>
        <v>3866.6666666666665</v>
      </c>
      <c r="T1458" s="619">
        <f t="shared" si="16135"/>
        <v>3866.6666666666665</v>
      </c>
      <c r="U1458" s="619">
        <f t="shared" si="16135"/>
        <v>3866.6666666666665</v>
      </c>
      <c r="V1458" s="619">
        <f t="shared" si="16135"/>
        <v>3866.6666666666665</v>
      </c>
      <c r="W1458" s="619">
        <f t="shared" si="16135"/>
        <v>3866.6666666666665</v>
      </c>
      <c r="X1458" s="619">
        <f t="shared" si="16135"/>
        <v>3866.6666666666665</v>
      </c>
      <c r="Y1458" s="619">
        <f t="shared" si="16135"/>
        <v>3866.6666666666665</v>
      </c>
      <c r="Z1458" s="619">
        <f t="shared" si="16135"/>
        <v>3866.6666666666665</v>
      </c>
      <c r="AA1458" s="619">
        <f t="shared" si="16135"/>
        <v>3866.6666666666665</v>
      </c>
      <c r="AB1458" s="619">
        <f t="shared" si="16135"/>
        <v>3866.6666666666665</v>
      </c>
      <c r="AC1458" s="619">
        <f t="shared" si="16135"/>
        <v>3866.6666666666665</v>
      </c>
      <c r="AD1458" s="619">
        <f t="shared" si="16135"/>
        <v>3866.6666666666665</v>
      </c>
      <c r="AE1458" s="619">
        <v>0</v>
      </c>
      <c r="AF1458" s="619">
        <v>0</v>
      </c>
      <c r="AG1458" s="619">
        <v>0</v>
      </c>
      <c r="AH1458" s="619">
        <v>0</v>
      </c>
      <c r="AI1458" s="619">
        <v>0</v>
      </c>
      <c r="AJ1458" s="619">
        <v>0</v>
      </c>
      <c r="AK1458" s="619">
        <v>0</v>
      </c>
      <c r="AL1458" s="619">
        <v>0</v>
      </c>
      <c r="AM1458" s="619">
        <v>0</v>
      </c>
      <c r="AN1458" s="619">
        <v>0</v>
      </c>
      <c r="AO1458" s="619">
        <v>0</v>
      </c>
      <c r="AP1458" s="619">
        <v>0</v>
      </c>
      <c r="AQ1458" s="619">
        <v>0</v>
      </c>
      <c r="AR1458" s="619">
        <v>0</v>
      </c>
      <c r="AS1458" s="619">
        <v>0</v>
      </c>
      <c r="AT1458" s="619">
        <v>0</v>
      </c>
      <c r="AU1458" s="619">
        <v>0</v>
      </c>
      <c r="AV1458" s="619">
        <v>0</v>
      </c>
      <c r="AW1458" s="613">
        <f t="shared" si="16001"/>
        <v>81200</v>
      </c>
      <c r="AX1458" s="591"/>
      <c r="AY1458" s="591"/>
      <c r="AZ1458" s="591"/>
    </row>
    <row r="1459" spans="1:52">
      <c r="A1459" s="590"/>
      <c r="B1459" s="590"/>
      <c r="C1459" s="617" t="s">
        <v>1647</v>
      </c>
      <c r="D1459" s="618" t="s">
        <v>67</v>
      </c>
      <c r="E1459" s="662"/>
      <c r="F1459" s="662"/>
      <c r="G1459" s="619">
        <v>0</v>
      </c>
      <c r="H1459" s="619">
        <v>255199.99999999997</v>
      </c>
      <c r="I1459" s="619">
        <f t="shared" si="16130"/>
        <v>255199.99999999997</v>
      </c>
      <c r="J1459" s="619">
        <f>+$H$1459/4</f>
        <v>63799.999999999993</v>
      </c>
      <c r="K1459" s="619">
        <f t="shared" ref="K1459:M1459" si="16136">+$H$1459/4</f>
        <v>63799.999999999993</v>
      </c>
      <c r="L1459" s="619">
        <f t="shared" si="16136"/>
        <v>63799.999999999993</v>
      </c>
      <c r="M1459" s="619">
        <f t="shared" si="16136"/>
        <v>63799.999999999993</v>
      </c>
      <c r="N1459" s="619">
        <v>0</v>
      </c>
      <c r="O1459" s="619">
        <v>0</v>
      </c>
      <c r="P1459" s="619">
        <v>0</v>
      </c>
      <c r="Q1459" s="619">
        <v>0</v>
      </c>
      <c r="R1459" s="619">
        <v>0</v>
      </c>
      <c r="S1459" s="619">
        <v>0</v>
      </c>
      <c r="T1459" s="619">
        <v>0</v>
      </c>
      <c r="U1459" s="619">
        <v>0</v>
      </c>
      <c r="V1459" s="619">
        <v>0</v>
      </c>
      <c r="W1459" s="619">
        <v>0</v>
      </c>
      <c r="X1459" s="619">
        <v>0</v>
      </c>
      <c r="Y1459" s="619">
        <v>0</v>
      </c>
      <c r="Z1459" s="619">
        <v>0</v>
      </c>
      <c r="AA1459" s="619">
        <v>0</v>
      </c>
      <c r="AB1459" s="619">
        <v>0</v>
      </c>
      <c r="AC1459" s="619">
        <v>0</v>
      </c>
      <c r="AD1459" s="619">
        <v>0</v>
      </c>
      <c r="AE1459" s="619">
        <v>0</v>
      </c>
      <c r="AF1459" s="619">
        <v>0</v>
      </c>
      <c r="AG1459" s="619">
        <v>0</v>
      </c>
      <c r="AH1459" s="619">
        <v>0</v>
      </c>
      <c r="AI1459" s="619">
        <v>0</v>
      </c>
      <c r="AJ1459" s="619">
        <v>0</v>
      </c>
      <c r="AK1459" s="619">
        <v>0</v>
      </c>
      <c r="AL1459" s="619">
        <v>0</v>
      </c>
      <c r="AM1459" s="619">
        <v>0</v>
      </c>
      <c r="AN1459" s="619">
        <v>0</v>
      </c>
      <c r="AO1459" s="619">
        <v>0</v>
      </c>
      <c r="AP1459" s="619">
        <v>0</v>
      </c>
      <c r="AQ1459" s="619">
        <v>0</v>
      </c>
      <c r="AR1459" s="619">
        <v>0</v>
      </c>
      <c r="AS1459" s="619">
        <v>0</v>
      </c>
      <c r="AT1459" s="619">
        <v>0</v>
      </c>
      <c r="AU1459" s="619">
        <v>0</v>
      </c>
      <c r="AV1459" s="619">
        <v>0</v>
      </c>
      <c r="AW1459" s="613">
        <f t="shared" si="16001"/>
        <v>255199.99999999997</v>
      </c>
      <c r="AX1459" s="591"/>
      <c r="AY1459" s="591"/>
      <c r="AZ1459" s="591"/>
    </row>
    <row r="1460" spans="1:52">
      <c r="A1460" s="590"/>
      <c r="B1460" s="590"/>
      <c r="C1460" s="617" t="s">
        <v>1601</v>
      </c>
      <c r="D1460" s="618" t="s">
        <v>69</v>
      </c>
      <c r="E1460" s="662"/>
      <c r="F1460" s="662"/>
      <c r="G1460" s="619">
        <v>246500</v>
      </c>
      <c r="H1460" s="619">
        <v>522000</v>
      </c>
      <c r="I1460" s="619">
        <f t="shared" si="16130"/>
        <v>275500</v>
      </c>
      <c r="J1460" s="619">
        <f>($H$1460-$G$1460)/4</f>
        <v>68875</v>
      </c>
      <c r="K1460" s="619">
        <f t="shared" ref="K1460:M1460" si="16137">($H$1460-$G$1460)/4</f>
        <v>68875</v>
      </c>
      <c r="L1460" s="619">
        <f t="shared" si="16137"/>
        <v>68875</v>
      </c>
      <c r="M1460" s="619">
        <f t="shared" si="16137"/>
        <v>68875</v>
      </c>
      <c r="N1460" s="619">
        <v>0</v>
      </c>
      <c r="O1460" s="619">
        <v>0</v>
      </c>
      <c r="P1460" s="619">
        <v>0</v>
      </c>
      <c r="Q1460" s="619">
        <v>0</v>
      </c>
      <c r="R1460" s="619">
        <v>0</v>
      </c>
      <c r="S1460" s="619">
        <v>0</v>
      </c>
      <c r="T1460" s="619">
        <v>0</v>
      </c>
      <c r="U1460" s="619">
        <v>0</v>
      </c>
      <c r="V1460" s="619">
        <v>0</v>
      </c>
      <c r="W1460" s="619">
        <v>0</v>
      </c>
      <c r="X1460" s="619">
        <v>0</v>
      </c>
      <c r="Y1460" s="619">
        <v>0</v>
      </c>
      <c r="Z1460" s="619">
        <v>0</v>
      </c>
      <c r="AA1460" s="619">
        <v>0</v>
      </c>
      <c r="AB1460" s="619">
        <v>0</v>
      </c>
      <c r="AC1460" s="619">
        <v>0</v>
      </c>
      <c r="AD1460" s="619">
        <v>0</v>
      </c>
      <c r="AE1460" s="619">
        <v>0</v>
      </c>
      <c r="AF1460" s="619">
        <v>0</v>
      </c>
      <c r="AG1460" s="619">
        <v>0</v>
      </c>
      <c r="AH1460" s="619">
        <v>0</v>
      </c>
      <c r="AI1460" s="619">
        <v>0</v>
      </c>
      <c r="AJ1460" s="619">
        <v>0</v>
      </c>
      <c r="AK1460" s="619">
        <v>0</v>
      </c>
      <c r="AL1460" s="619">
        <v>0</v>
      </c>
      <c r="AM1460" s="619">
        <v>0</v>
      </c>
      <c r="AN1460" s="619">
        <v>0</v>
      </c>
      <c r="AO1460" s="619">
        <v>0</v>
      </c>
      <c r="AP1460" s="619">
        <v>0</v>
      </c>
      <c r="AQ1460" s="619">
        <v>0</v>
      </c>
      <c r="AR1460" s="619">
        <v>0</v>
      </c>
      <c r="AS1460" s="619">
        <v>0</v>
      </c>
      <c r="AT1460" s="619">
        <v>0</v>
      </c>
      <c r="AU1460" s="619">
        <v>0</v>
      </c>
      <c r="AV1460" s="619">
        <v>0</v>
      </c>
      <c r="AW1460" s="613">
        <f t="shared" si="16001"/>
        <v>275500</v>
      </c>
      <c r="AX1460" s="591"/>
      <c r="AY1460" s="591"/>
      <c r="AZ1460" s="591"/>
    </row>
    <row r="1461" spans="1:52">
      <c r="A1461" s="590"/>
      <c r="B1461" s="590"/>
      <c r="C1461" s="617" t="s">
        <v>1602</v>
      </c>
      <c r="D1461" s="618" t="s">
        <v>72</v>
      </c>
      <c r="E1461" s="662"/>
      <c r="F1461" s="662"/>
      <c r="G1461" s="619">
        <v>173808</v>
      </c>
      <c r="H1461" s="619">
        <v>2436000</v>
      </c>
      <c r="I1461" s="619">
        <f t="shared" si="16130"/>
        <v>2262192.0000000005</v>
      </c>
      <c r="J1461" s="619">
        <f>($H$1461-$G$1461)/21</f>
        <v>107723.42857142857</v>
      </c>
      <c r="K1461" s="619">
        <f t="shared" ref="K1461:AD1461" si="16138">($H$1461-$G$1461)/21</f>
        <v>107723.42857142857</v>
      </c>
      <c r="L1461" s="619">
        <f t="shared" si="16138"/>
        <v>107723.42857142857</v>
      </c>
      <c r="M1461" s="619">
        <f t="shared" si="16138"/>
        <v>107723.42857142857</v>
      </c>
      <c r="N1461" s="619">
        <f t="shared" si="16138"/>
        <v>107723.42857142857</v>
      </c>
      <c r="O1461" s="619">
        <f t="shared" si="16138"/>
        <v>107723.42857142857</v>
      </c>
      <c r="P1461" s="619">
        <f t="shared" si="16138"/>
        <v>107723.42857142857</v>
      </c>
      <c r="Q1461" s="619">
        <f t="shared" si="16138"/>
        <v>107723.42857142857</v>
      </c>
      <c r="R1461" s="619">
        <f t="shared" si="16138"/>
        <v>107723.42857142857</v>
      </c>
      <c r="S1461" s="619">
        <f t="shared" si="16138"/>
        <v>107723.42857142857</v>
      </c>
      <c r="T1461" s="619">
        <f t="shared" si="16138"/>
        <v>107723.42857142857</v>
      </c>
      <c r="U1461" s="619">
        <f t="shared" si="16138"/>
        <v>107723.42857142857</v>
      </c>
      <c r="V1461" s="619">
        <f t="shared" si="16138"/>
        <v>107723.42857142857</v>
      </c>
      <c r="W1461" s="619">
        <f t="shared" si="16138"/>
        <v>107723.42857142857</v>
      </c>
      <c r="X1461" s="619">
        <f t="shared" si="16138"/>
        <v>107723.42857142857</v>
      </c>
      <c r="Y1461" s="619">
        <f t="shared" si="16138"/>
        <v>107723.42857142857</v>
      </c>
      <c r="Z1461" s="619">
        <f t="shared" si="16138"/>
        <v>107723.42857142857</v>
      </c>
      <c r="AA1461" s="619">
        <f t="shared" si="16138"/>
        <v>107723.42857142857</v>
      </c>
      <c r="AB1461" s="619">
        <f t="shared" si="16138"/>
        <v>107723.42857142857</v>
      </c>
      <c r="AC1461" s="619">
        <f t="shared" si="16138"/>
        <v>107723.42857142857</v>
      </c>
      <c r="AD1461" s="619">
        <f t="shared" si="16138"/>
        <v>107723.42857142857</v>
      </c>
      <c r="AE1461" s="619">
        <v>0</v>
      </c>
      <c r="AF1461" s="619">
        <v>0</v>
      </c>
      <c r="AG1461" s="619">
        <v>0</v>
      </c>
      <c r="AH1461" s="619">
        <v>0</v>
      </c>
      <c r="AI1461" s="619">
        <v>0</v>
      </c>
      <c r="AJ1461" s="619">
        <v>0</v>
      </c>
      <c r="AK1461" s="619">
        <v>0</v>
      </c>
      <c r="AL1461" s="619">
        <v>0</v>
      </c>
      <c r="AM1461" s="619">
        <v>0</v>
      </c>
      <c r="AN1461" s="619">
        <v>0</v>
      </c>
      <c r="AO1461" s="619">
        <v>0</v>
      </c>
      <c r="AP1461" s="619">
        <v>0</v>
      </c>
      <c r="AQ1461" s="619">
        <v>0</v>
      </c>
      <c r="AR1461" s="619">
        <v>0</v>
      </c>
      <c r="AS1461" s="619">
        <v>0</v>
      </c>
      <c r="AT1461" s="619">
        <v>0</v>
      </c>
      <c r="AU1461" s="619">
        <v>0</v>
      </c>
      <c r="AV1461" s="619">
        <v>0</v>
      </c>
      <c r="AW1461" s="613">
        <f t="shared" si="16001"/>
        <v>2262192.0000000005</v>
      </c>
      <c r="AX1461" s="591"/>
      <c r="AY1461" s="591"/>
      <c r="AZ1461" s="591"/>
    </row>
    <row r="1462" spans="1:52">
      <c r="A1462" s="590"/>
      <c r="B1462" s="590"/>
      <c r="C1462" s="615" t="s">
        <v>1603</v>
      </c>
      <c r="D1462" s="615" t="s">
        <v>87</v>
      </c>
      <c r="E1462" s="663"/>
      <c r="F1462" s="663"/>
      <c r="G1462" s="616">
        <v>313916.05</v>
      </c>
      <c r="H1462" s="616">
        <f>+H1463+H1464+H1465+H1466</f>
        <v>53531029.414483204</v>
      </c>
      <c r="I1462" s="616">
        <f t="shared" si="16130"/>
        <v>51886155.733551435</v>
      </c>
      <c r="J1462" s="616">
        <f>+J1463+J1464+J1465+J1466</f>
        <v>156086.83124999999</v>
      </c>
      <c r="K1462" s="616">
        <f t="shared" ref="K1462:AV1462" si="16139">+K1463+K1464+K1465+K1466</f>
        <v>246086.83124999999</v>
      </c>
      <c r="L1462" s="616">
        <f t="shared" si="16139"/>
        <v>2764847.956023539</v>
      </c>
      <c r="M1462" s="616">
        <f t="shared" si="16139"/>
        <v>403586.83124999999</v>
      </c>
      <c r="N1462" s="616">
        <f t="shared" si="16139"/>
        <v>496776</v>
      </c>
      <c r="O1462" s="616">
        <f t="shared" si="16139"/>
        <v>658776</v>
      </c>
      <c r="P1462" s="616">
        <f t="shared" si="16139"/>
        <v>949776</v>
      </c>
      <c r="Q1462" s="616">
        <f t="shared" si="16139"/>
        <v>1032526</v>
      </c>
      <c r="R1462" s="616">
        <f t="shared" si="16139"/>
        <v>1156026</v>
      </c>
      <c r="S1462" s="616">
        <f t="shared" si="16139"/>
        <v>1228526.0000000002</v>
      </c>
      <c r="T1462" s="616">
        <f t="shared" si="16139"/>
        <v>1264026.0000000002</v>
      </c>
      <c r="U1462" s="616">
        <f t="shared" si="16139"/>
        <v>1439526</v>
      </c>
      <c r="V1462" s="616">
        <f t="shared" si="16139"/>
        <v>1549526</v>
      </c>
      <c r="W1462" s="616">
        <f t="shared" si="16139"/>
        <v>1584776</v>
      </c>
      <c r="X1462" s="616">
        <f t="shared" si="16139"/>
        <v>1694526</v>
      </c>
      <c r="Y1462" s="616">
        <f t="shared" si="16139"/>
        <v>1750776</v>
      </c>
      <c r="Z1462" s="616">
        <f t="shared" si="16139"/>
        <v>1863526</v>
      </c>
      <c r="AA1462" s="616">
        <f t="shared" si="16139"/>
        <v>1950776</v>
      </c>
      <c r="AB1462" s="616">
        <f t="shared" si="16139"/>
        <v>1960026</v>
      </c>
      <c r="AC1462" s="616">
        <f t="shared" si="16139"/>
        <v>2000776</v>
      </c>
      <c r="AD1462" s="616">
        <f t="shared" si="16139"/>
        <v>2013026</v>
      </c>
      <c r="AE1462" s="616">
        <f t="shared" si="16139"/>
        <v>1998026</v>
      </c>
      <c r="AF1462" s="616">
        <f t="shared" si="16139"/>
        <v>2013026</v>
      </c>
      <c r="AG1462" s="616">
        <f t="shared" si="16139"/>
        <v>2033026</v>
      </c>
      <c r="AH1462" s="616">
        <f t="shared" si="16139"/>
        <v>780118.34162550175</v>
      </c>
      <c r="AI1462" s="616">
        <f t="shared" si="16139"/>
        <v>75571.123542502814</v>
      </c>
      <c r="AJ1462" s="616">
        <f t="shared" si="16139"/>
        <v>16822087.818609893</v>
      </c>
      <c r="AK1462" s="616">
        <f t="shared" si="16139"/>
        <v>0</v>
      </c>
      <c r="AL1462" s="616">
        <f t="shared" si="16139"/>
        <v>0</v>
      </c>
      <c r="AM1462" s="616">
        <f t="shared" si="16139"/>
        <v>0</v>
      </c>
      <c r="AN1462" s="616">
        <f t="shared" si="16139"/>
        <v>0</v>
      </c>
      <c r="AO1462" s="616">
        <f t="shared" si="16139"/>
        <v>0</v>
      </c>
      <c r="AP1462" s="616">
        <f t="shared" si="16139"/>
        <v>0</v>
      </c>
      <c r="AQ1462" s="616">
        <f t="shared" si="16139"/>
        <v>0</v>
      </c>
      <c r="AR1462" s="616">
        <f t="shared" si="16139"/>
        <v>0</v>
      </c>
      <c r="AS1462" s="616">
        <f t="shared" si="16139"/>
        <v>0</v>
      </c>
      <c r="AT1462" s="616">
        <f t="shared" si="16139"/>
        <v>0</v>
      </c>
      <c r="AU1462" s="616">
        <f t="shared" si="16139"/>
        <v>0</v>
      </c>
      <c r="AV1462" s="616">
        <f t="shared" si="16139"/>
        <v>0</v>
      </c>
      <c r="AW1462" s="613">
        <f t="shared" si="16001"/>
        <v>51886155.733551435</v>
      </c>
      <c r="AX1462" s="591"/>
      <c r="AY1462" s="591"/>
      <c r="AZ1462" s="591"/>
    </row>
    <row r="1463" spans="1:52">
      <c r="A1463" s="590"/>
      <c r="B1463" s="590"/>
      <c r="C1463" s="617" t="s">
        <v>1604</v>
      </c>
      <c r="D1463" s="618" t="s">
        <v>88</v>
      </c>
      <c r="E1463" s="662"/>
      <c r="F1463" s="662"/>
      <c r="G1463" s="619">
        <v>212416.05</v>
      </c>
      <c r="H1463" s="619">
        <v>3132000</v>
      </c>
      <c r="I1463" s="619">
        <f t="shared" si="16130"/>
        <v>2919583.9499999993</v>
      </c>
      <c r="J1463" s="619">
        <f>($H$1463-$G$1463)/24</f>
        <v>121649.33125</v>
      </c>
      <c r="K1463" s="619">
        <f t="shared" ref="K1463:AG1463" si="16140">($H$1463-$G$1463)/24</f>
        <v>121649.33125</v>
      </c>
      <c r="L1463" s="619">
        <f t="shared" si="16140"/>
        <v>121649.33125</v>
      </c>
      <c r="M1463" s="619">
        <f t="shared" si="16140"/>
        <v>121649.33125</v>
      </c>
      <c r="N1463" s="619">
        <f t="shared" si="16140"/>
        <v>121649.33125</v>
      </c>
      <c r="O1463" s="619">
        <f t="shared" si="16140"/>
        <v>121649.33125</v>
      </c>
      <c r="P1463" s="619">
        <f t="shared" si="16140"/>
        <v>121649.33125</v>
      </c>
      <c r="Q1463" s="619">
        <f t="shared" si="16140"/>
        <v>121649.33125</v>
      </c>
      <c r="R1463" s="619">
        <f t="shared" si="16140"/>
        <v>121649.33125</v>
      </c>
      <c r="S1463" s="619">
        <f t="shared" si="16140"/>
        <v>121649.33125</v>
      </c>
      <c r="T1463" s="619">
        <f t="shared" si="16140"/>
        <v>121649.33125</v>
      </c>
      <c r="U1463" s="619">
        <f t="shared" si="16140"/>
        <v>121649.33125</v>
      </c>
      <c r="V1463" s="619">
        <f t="shared" si="16140"/>
        <v>121649.33125</v>
      </c>
      <c r="W1463" s="619">
        <f t="shared" si="16140"/>
        <v>121649.33125</v>
      </c>
      <c r="X1463" s="619">
        <f t="shared" si="16140"/>
        <v>121649.33125</v>
      </c>
      <c r="Y1463" s="619">
        <f t="shared" si="16140"/>
        <v>121649.33125</v>
      </c>
      <c r="Z1463" s="619">
        <f t="shared" si="16140"/>
        <v>121649.33125</v>
      </c>
      <c r="AA1463" s="619">
        <f t="shared" si="16140"/>
        <v>121649.33125</v>
      </c>
      <c r="AB1463" s="619">
        <f t="shared" si="16140"/>
        <v>121649.33125</v>
      </c>
      <c r="AC1463" s="619">
        <f t="shared" si="16140"/>
        <v>121649.33125</v>
      </c>
      <c r="AD1463" s="619">
        <f t="shared" si="16140"/>
        <v>121649.33125</v>
      </c>
      <c r="AE1463" s="619">
        <f t="shared" si="16140"/>
        <v>121649.33125</v>
      </c>
      <c r="AF1463" s="619">
        <f t="shared" si="16140"/>
        <v>121649.33125</v>
      </c>
      <c r="AG1463" s="619">
        <f t="shared" si="16140"/>
        <v>121649.33125</v>
      </c>
      <c r="AH1463" s="619">
        <v>0</v>
      </c>
      <c r="AI1463" s="619">
        <v>0</v>
      </c>
      <c r="AJ1463" s="619">
        <v>0</v>
      </c>
      <c r="AK1463" s="619">
        <v>0</v>
      </c>
      <c r="AL1463" s="619">
        <v>0</v>
      </c>
      <c r="AM1463" s="619">
        <v>0</v>
      </c>
      <c r="AN1463" s="619">
        <v>0</v>
      </c>
      <c r="AO1463" s="619">
        <v>0</v>
      </c>
      <c r="AP1463" s="619">
        <v>0</v>
      </c>
      <c r="AQ1463" s="619">
        <v>0</v>
      </c>
      <c r="AR1463" s="619">
        <v>0</v>
      </c>
      <c r="AS1463" s="619">
        <v>0</v>
      </c>
      <c r="AT1463" s="619">
        <v>0</v>
      </c>
      <c r="AU1463" s="619">
        <v>0</v>
      </c>
      <c r="AV1463" s="619">
        <v>0</v>
      </c>
      <c r="AW1463" s="613">
        <f t="shared" si="16001"/>
        <v>2919583.9499999993</v>
      </c>
      <c r="AX1463" s="591"/>
      <c r="AY1463" s="591"/>
      <c r="AZ1463" s="591"/>
    </row>
    <row r="1464" spans="1:52">
      <c r="A1464" s="590"/>
      <c r="B1464" s="590"/>
      <c r="C1464" s="617" t="s">
        <v>1604</v>
      </c>
      <c r="D1464" s="618" t="s">
        <v>89</v>
      </c>
      <c r="E1464" s="662"/>
      <c r="F1464" s="662"/>
      <c r="G1464" s="619">
        <v>101500</v>
      </c>
      <c r="H1464" s="619">
        <v>928000</v>
      </c>
      <c r="I1464" s="619">
        <f t="shared" si="16130"/>
        <v>826500</v>
      </c>
      <c r="J1464" s="619">
        <f>($H$1464-$G$1464)/24</f>
        <v>34437.5</v>
      </c>
      <c r="K1464" s="619">
        <f t="shared" ref="K1464:AG1464" si="16141">($H$1464-$G$1464)/24</f>
        <v>34437.5</v>
      </c>
      <c r="L1464" s="619">
        <f t="shared" si="16141"/>
        <v>34437.5</v>
      </c>
      <c r="M1464" s="619">
        <f t="shared" si="16141"/>
        <v>34437.5</v>
      </c>
      <c r="N1464" s="619">
        <f t="shared" si="16141"/>
        <v>34437.5</v>
      </c>
      <c r="O1464" s="619">
        <f t="shared" si="16141"/>
        <v>34437.5</v>
      </c>
      <c r="P1464" s="619">
        <f t="shared" si="16141"/>
        <v>34437.5</v>
      </c>
      <c r="Q1464" s="619">
        <f t="shared" si="16141"/>
        <v>34437.5</v>
      </c>
      <c r="R1464" s="619">
        <f t="shared" si="16141"/>
        <v>34437.5</v>
      </c>
      <c r="S1464" s="619">
        <f t="shared" si="16141"/>
        <v>34437.5</v>
      </c>
      <c r="T1464" s="619">
        <f t="shared" si="16141"/>
        <v>34437.5</v>
      </c>
      <c r="U1464" s="619">
        <f t="shared" si="16141"/>
        <v>34437.5</v>
      </c>
      <c r="V1464" s="619">
        <f t="shared" si="16141"/>
        <v>34437.5</v>
      </c>
      <c r="W1464" s="619">
        <f t="shared" si="16141"/>
        <v>34437.5</v>
      </c>
      <c r="X1464" s="619">
        <f t="shared" si="16141"/>
        <v>34437.5</v>
      </c>
      <c r="Y1464" s="619">
        <f t="shared" si="16141"/>
        <v>34437.5</v>
      </c>
      <c r="Z1464" s="619">
        <f t="shared" si="16141"/>
        <v>34437.5</v>
      </c>
      <c r="AA1464" s="619">
        <f t="shared" si="16141"/>
        <v>34437.5</v>
      </c>
      <c r="AB1464" s="619">
        <f t="shared" si="16141"/>
        <v>34437.5</v>
      </c>
      <c r="AC1464" s="619">
        <f t="shared" si="16141"/>
        <v>34437.5</v>
      </c>
      <c r="AD1464" s="619">
        <f t="shared" si="16141"/>
        <v>34437.5</v>
      </c>
      <c r="AE1464" s="619">
        <f t="shared" si="16141"/>
        <v>34437.5</v>
      </c>
      <c r="AF1464" s="619">
        <f t="shared" si="16141"/>
        <v>34437.5</v>
      </c>
      <c r="AG1464" s="619">
        <f t="shared" si="16141"/>
        <v>34437.5</v>
      </c>
      <c r="AH1464" s="619">
        <v>0</v>
      </c>
      <c r="AI1464" s="619">
        <v>0</v>
      </c>
      <c r="AJ1464" s="619">
        <v>0</v>
      </c>
      <c r="AK1464" s="619">
        <v>0</v>
      </c>
      <c r="AL1464" s="619">
        <v>0</v>
      </c>
      <c r="AM1464" s="619">
        <v>0</v>
      </c>
      <c r="AN1464" s="619">
        <v>0</v>
      </c>
      <c r="AO1464" s="619">
        <v>0</v>
      </c>
      <c r="AP1464" s="619">
        <v>0</v>
      </c>
      <c r="AQ1464" s="619">
        <v>0</v>
      </c>
      <c r="AR1464" s="619">
        <v>0</v>
      </c>
      <c r="AS1464" s="619">
        <v>0</v>
      </c>
      <c r="AT1464" s="619">
        <v>0</v>
      </c>
      <c r="AU1464" s="619">
        <v>0</v>
      </c>
      <c r="AV1464" s="619">
        <v>0</v>
      </c>
      <c r="AW1464" s="613">
        <f t="shared" si="16001"/>
        <v>826500</v>
      </c>
      <c r="AX1464" s="591"/>
      <c r="AY1464" s="591"/>
      <c r="AZ1464" s="591"/>
    </row>
    <row r="1465" spans="1:52">
      <c r="A1465" s="590"/>
      <c r="B1465" s="590"/>
      <c r="C1465" s="617" t="s">
        <v>1604</v>
      </c>
      <c r="D1465" s="618" t="s">
        <v>92</v>
      </c>
      <c r="E1465" s="662"/>
      <c r="F1465" s="662"/>
      <c r="G1465" s="619">
        <v>0</v>
      </c>
      <c r="H1465" s="619">
        <v>16822087.818609893</v>
      </c>
      <c r="I1465" s="619">
        <f t="shared" si="16130"/>
        <v>16822087.818609893</v>
      </c>
      <c r="J1465" s="619">
        <v>0</v>
      </c>
      <c r="K1465" s="619">
        <v>0</v>
      </c>
      <c r="L1465" s="619">
        <v>0</v>
      </c>
      <c r="M1465" s="619">
        <v>0</v>
      </c>
      <c r="N1465" s="619">
        <v>0</v>
      </c>
      <c r="O1465" s="619">
        <v>0</v>
      </c>
      <c r="P1465" s="619">
        <v>0</v>
      </c>
      <c r="Q1465" s="619">
        <v>0</v>
      </c>
      <c r="R1465" s="619">
        <v>0</v>
      </c>
      <c r="S1465" s="619">
        <v>0</v>
      </c>
      <c r="T1465" s="619">
        <v>0</v>
      </c>
      <c r="U1465" s="619">
        <v>0</v>
      </c>
      <c r="V1465" s="619">
        <v>0</v>
      </c>
      <c r="W1465" s="619">
        <v>0</v>
      </c>
      <c r="X1465" s="619">
        <v>0</v>
      </c>
      <c r="Y1465" s="619">
        <v>0</v>
      </c>
      <c r="Z1465" s="619">
        <v>0</v>
      </c>
      <c r="AA1465" s="619">
        <v>0</v>
      </c>
      <c r="AB1465" s="619">
        <v>0</v>
      </c>
      <c r="AC1465" s="619">
        <v>0</v>
      </c>
      <c r="AD1465" s="619">
        <v>0</v>
      </c>
      <c r="AE1465" s="619">
        <v>0</v>
      </c>
      <c r="AF1465" s="619">
        <v>0</v>
      </c>
      <c r="AG1465" s="619">
        <v>0</v>
      </c>
      <c r="AH1465" s="619">
        <v>0</v>
      </c>
      <c r="AI1465" s="619">
        <v>0</v>
      </c>
      <c r="AJ1465" s="619">
        <v>16822087.818609893</v>
      </c>
      <c r="AK1465" s="619">
        <v>0</v>
      </c>
      <c r="AL1465" s="619">
        <v>0</v>
      </c>
      <c r="AM1465" s="619">
        <v>0</v>
      </c>
      <c r="AN1465" s="619">
        <v>0</v>
      </c>
      <c r="AO1465" s="619">
        <v>0</v>
      </c>
      <c r="AP1465" s="619">
        <v>0</v>
      </c>
      <c r="AQ1465" s="619">
        <v>0</v>
      </c>
      <c r="AR1465" s="619">
        <v>0</v>
      </c>
      <c r="AS1465" s="619">
        <v>0</v>
      </c>
      <c r="AT1465" s="619">
        <v>0</v>
      </c>
      <c r="AU1465" s="619">
        <v>0</v>
      </c>
      <c r="AV1465" s="619">
        <v>0</v>
      </c>
      <c r="AW1465" s="613">
        <f t="shared" si="16001"/>
        <v>16822087.818609893</v>
      </c>
      <c r="AX1465" s="591"/>
      <c r="AY1465" s="591"/>
      <c r="AZ1465" s="591"/>
    </row>
    <row r="1466" spans="1:52">
      <c r="A1466" s="590"/>
      <c r="B1466" s="590"/>
      <c r="C1466" s="617" t="s">
        <v>1604</v>
      </c>
      <c r="D1466" s="618" t="s">
        <v>93</v>
      </c>
      <c r="E1466" s="662"/>
      <c r="F1466" s="662"/>
      <c r="G1466" s="619">
        <v>0</v>
      </c>
      <c r="H1466" s="619">
        <v>32648941.595873311</v>
      </c>
      <c r="I1466" s="619">
        <f t="shared" si="16130"/>
        <v>31317983.964941535</v>
      </c>
      <c r="J1466" s="619">
        <f>+'flujo GRAL Const'!F31+'flujo GRAL Const'!F32</f>
        <v>0</v>
      </c>
      <c r="K1466" s="619">
        <f>+'flujo GRAL Const'!G31+'flujo GRAL Const'!G32</f>
        <v>90000</v>
      </c>
      <c r="L1466" s="619">
        <f>+'flujo GRAL Const'!H31+'flujo GRAL Const'!H32</f>
        <v>2608761.1247735391</v>
      </c>
      <c r="M1466" s="619">
        <f>+'flujo GRAL Const'!I31+'flujo GRAL Const'!I32</f>
        <v>247500</v>
      </c>
      <c r="N1466" s="619">
        <f>+'flujo GRAL Const'!J31+'flujo GRAL Const'!J32</f>
        <v>340689.16875000001</v>
      </c>
      <c r="O1466" s="619">
        <f>+'flujo GRAL Const'!K31+'flujo GRAL Const'!K32</f>
        <v>502689.16874999995</v>
      </c>
      <c r="P1466" s="619">
        <f>+'flujo GRAL Const'!L31+'flujo GRAL Const'!L32</f>
        <v>793689.16874999995</v>
      </c>
      <c r="Q1466" s="619">
        <f>+'flujo GRAL Const'!M31+'flujo GRAL Const'!M32</f>
        <v>876439.16875000007</v>
      </c>
      <c r="R1466" s="619">
        <f>+'flujo GRAL Const'!N31+'flujo GRAL Const'!N32</f>
        <v>999939.16875000007</v>
      </c>
      <c r="S1466" s="619">
        <f>+'flujo GRAL Const'!O31+'flujo GRAL Const'!O32</f>
        <v>1072439.1687500002</v>
      </c>
      <c r="T1466" s="619">
        <f>+'flujo GRAL Const'!P31+'flujo GRAL Const'!P32</f>
        <v>1107939.1687500002</v>
      </c>
      <c r="U1466" s="619">
        <f>+'flujo GRAL Const'!Q31+'flujo GRAL Const'!Q32</f>
        <v>1283439.16875</v>
      </c>
      <c r="V1466" s="619">
        <f>+'flujo GRAL Const'!R31+'flujo GRAL Const'!R32</f>
        <v>1393439.16875</v>
      </c>
      <c r="W1466" s="619">
        <f>+'flujo GRAL Const'!S31+'flujo GRAL Const'!S32</f>
        <v>1428689.16875</v>
      </c>
      <c r="X1466" s="619">
        <f>+'flujo GRAL Const'!T31+'flujo GRAL Const'!T32</f>
        <v>1538439.16875</v>
      </c>
      <c r="Y1466" s="619">
        <f>+'flujo GRAL Const'!U31+'flujo GRAL Const'!U32</f>
        <v>1594689.16875</v>
      </c>
      <c r="Z1466" s="619">
        <f>+'flujo GRAL Const'!V31+'flujo GRAL Const'!V32</f>
        <v>1707439.16875</v>
      </c>
      <c r="AA1466" s="619">
        <f>+'flujo GRAL Const'!W31+'flujo GRAL Const'!W32</f>
        <v>1794689.16875</v>
      </c>
      <c r="AB1466" s="619">
        <f>+'flujo GRAL Const'!X31+'flujo GRAL Const'!X32</f>
        <v>1803939.16875</v>
      </c>
      <c r="AC1466" s="619">
        <f>+'flujo GRAL Const'!Y31+'flujo GRAL Const'!Y32</f>
        <v>1844689.16875</v>
      </c>
      <c r="AD1466" s="619">
        <f>+'flujo GRAL Const'!Z31+'flujo GRAL Const'!Z32</f>
        <v>1856939.16875</v>
      </c>
      <c r="AE1466" s="619">
        <f>+'flujo GRAL Const'!AA31+'flujo GRAL Const'!AA32</f>
        <v>1841939.16875</v>
      </c>
      <c r="AF1466" s="619">
        <f>+'flujo GRAL Const'!AB31+'flujo GRAL Const'!AB32</f>
        <v>1856939.16875</v>
      </c>
      <c r="AG1466" s="619">
        <f>+'flujo GRAL Const'!AC31+'flujo GRAL Const'!AC32</f>
        <v>1876939.16875</v>
      </c>
      <c r="AH1466" s="619">
        <f>+'flujo GRAL Const'!AD31+'flujo GRAL Const'!AD32</f>
        <v>780118.34162550175</v>
      </c>
      <c r="AI1466" s="619">
        <f>+'flujo GRAL Const'!AE31+'flujo GRAL Const'!AE32</f>
        <v>75571.123542502814</v>
      </c>
      <c r="AJ1466" s="619">
        <f>+'flujo GRAL Const'!AF31+'flujo GRAL Const'!AF32</f>
        <v>0</v>
      </c>
      <c r="AK1466" s="619">
        <v>0</v>
      </c>
      <c r="AL1466" s="619">
        <v>0</v>
      </c>
      <c r="AM1466" s="619">
        <f>+'flujo GRAL Const'!AI31+'flujo GRAL Const'!AI32</f>
        <v>0</v>
      </c>
      <c r="AN1466" s="619">
        <f>+'flujo GRAL Const'!AJ31+'flujo GRAL Const'!AJ32</f>
        <v>0</v>
      </c>
      <c r="AO1466" s="619">
        <f>+'flujo GRAL Const'!AK31+'flujo GRAL Const'!AK32</f>
        <v>0</v>
      </c>
      <c r="AP1466" s="619">
        <f>+'flujo GRAL Const'!AL31+'flujo GRAL Const'!AL32</f>
        <v>0</v>
      </c>
      <c r="AQ1466" s="619">
        <v>0</v>
      </c>
      <c r="AR1466" s="619">
        <f>+'flujo GRAL Const'!AN31+'flujo GRAL Const'!AN32</f>
        <v>0</v>
      </c>
      <c r="AS1466" s="619">
        <v>0</v>
      </c>
      <c r="AT1466" s="619">
        <v>0</v>
      </c>
      <c r="AU1466" s="619">
        <v>0</v>
      </c>
      <c r="AV1466" s="619">
        <v>0</v>
      </c>
      <c r="AW1466" s="613">
        <f t="shared" si="16001"/>
        <v>31317983.964941535</v>
      </c>
      <c r="AX1466" s="591"/>
      <c r="AY1466" s="591"/>
      <c r="AZ1466" s="591"/>
    </row>
    <row r="1467" spans="1:52">
      <c r="A1467" s="590"/>
      <c r="B1467" s="590"/>
      <c r="C1467" s="615" t="s">
        <v>1605</v>
      </c>
      <c r="D1467" s="615" t="s">
        <v>105</v>
      </c>
      <c r="E1467" s="663"/>
      <c r="F1467" s="663"/>
      <c r="G1467" s="616">
        <v>2037023.13</v>
      </c>
      <c r="H1467" s="616">
        <f>+H1468+H1469</f>
        <v>14822419.680377068</v>
      </c>
      <c r="I1467" s="616">
        <f t="shared" si="16130"/>
        <v>12785396.550377073</v>
      </c>
      <c r="J1467" s="616">
        <f>+J1468+J1469</f>
        <v>370400.66876571119</v>
      </c>
      <c r="K1467" s="616">
        <f t="shared" ref="K1467:AV1467" si="16142">+K1468+K1469</f>
        <v>370400.66876571119</v>
      </c>
      <c r="L1467" s="616">
        <f t="shared" si="16142"/>
        <v>370400.66876571119</v>
      </c>
      <c r="M1467" s="616">
        <f t="shared" si="16142"/>
        <v>370400.66876571119</v>
      </c>
      <c r="N1467" s="616">
        <f t="shared" si="16142"/>
        <v>370400.66876571119</v>
      </c>
      <c r="O1467" s="616">
        <f t="shared" si="16142"/>
        <v>370400.66876571119</v>
      </c>
      <c r="P1467" s="616">
        <f t="shared" si="16142"/>
        <v>370400.66876571119</v>
      </c>
      <c r="Q1467" s="616">
        <f t="shared" si="16142"/>
        <v>370400.66876571119</v>
      </c>
      <c r="R1467" s="616">
        <f t="shared" si="16142"/>
        <v>370400.66876571119</v>
      </c>
      <c r="S1467" s="616">
        <f t="shared" si="16142"/>
        <v>370400.66876571119</v>
      </c>
      <c r="T1467" s="616">
        <f t="shared" si="16142"/>
        <v>370400.66876571119</v>
      </c>
      <c r="U1467" s="616">
        <f t="shared" si="16142"/>
        <v>370400.66876571119</v>
      </c>
      <c r="V1467" s="616">
        <f t="shared" si="16142"/>
        <v>370400.66876571119</v>
      </c>
      <c r="W1467" s="616">
        <f t="shared" si="16142"/>
        <v>370400.66876571119</v>
      </c>
      <c r="X1467" s="616">
        <f t="shared" si="16142"/>
        <v>370400.66876571119</v>
      </c>
      <c r="Y1467" s="616">
        <f t="shared" si="16142"/>
        <v>370400.66876571119</v>
      </c>
      <c r="Z1467" s="616">
        <f t="shared" si="16142"/>
        <v>370400.66876571119</v>
      </c>
      <c r="AA1467" s="616">
        <f t="shared" si="16142"/>
        <v>370400.66876571119</v>
      </c>
      <c r="AB1467" s="616">
        <f t="shared" si="16142"/>
        <v>370400.66876571119</v>
      </c>
      <c r="AC1467" s="616">
        <f t="shared" si="16142"/>
        <v>370400.66876571119</v>
      </c>
      <c r="AD1467" s="616">
        <f t="shared" si="16142"/>
        <v>370400.66876571119</v>
      </c>
      <c r="AE1467" s="616">
        <f t="shared" si="16142"/>
        <v>370400.66876571119</v>
      </c>
      <c r="AF1467" s="616">
        <f t="shared" si="16142"/>
        <v>370400.66876571119</v>
      </c>
      <c r="AG1467" s="616">
        <f t="shared" si="16142"/>
        <v>370400.66876571119</v>
      </c>
      <c r="AH1467" s="616">
        <f>+AH1468+AH1469</f>
        <v>0</v>
      </c>
      <c r="AI1467" s="616">
        <f t="shared" si="16142"/>
        <v>0</v>
      </c>
      <c r="AJ1467" s="616">
        <f>+AJ1468+AJ1469</f>
        <v>3895780.5</v>
      </c>
      <c r="AK1467" s="616">
        <f t="shared" si="16142"/>
        <v>0</v>
      </c>
      <c r="AL1467" s="616">
        <f t="shared" si="16142"/>
        <v>0</v>
      </c>
      <c r="AM1467" s="616">
        <f t="shared" si="16142"/>
        <v>0</v>
      </c>
      <c r="AN1467" s="616">
        <f t="shared" si="16142"/>
        <v>0</v>
      </c>
      <c r="AO1467" s="616">
        <f t="shared" si="16142"/>
        <v>0</v>
      </c>
      <c r="AP1467" s="616">
        <f t="shared" si="16142"/>
        <v>0</v>
      </c>
      <c r="AQ1467" s="616">
        <f t="shared" si="16142"/>
        <v>0</v>
      </c>
      <c r="AR1467" s="616">
        <f t="shared" si="16142"/>
        <v>0</v>
      </c>
      <c r="AS1467" s="616">
        <f t="shared" si="16142"/>
        <v>0</v>
      </c>
      <c r="AT1467" s="616">
        <f t="shared" si="16142"/>
        <v>0</v>
      </c>
      <c r="AU1467" s="616">
        <f t="shared" si="16142"/>
        <v>0</v>
      </c>
      <c r="AV1467" s="616">
        <f t="shared" si="16142"/>
        <v>0</v>
      </c>
      <c r="AW1467" s="613">
        <f t="shared" si="16001"/>
        <v>12785396.550377073</v>
      </c>
      <c r="AX1467" s="591"/>
      <c r="AY1467" s="591"/>
      <c r="AZ1467" s="591"/>
    </row>
    <row r="1468" spans="1:52">
      <c r="A1468" s="590"/>
      <c r="B1468" s="590"/>
      <c r="C1468" s="617" t="s">
        <v>1606</v>
      </c>
      <c r="D1468" s="618" t="s">
        <v>106</v>
      </c>
      <c r="E1468" s="662"/>
      <c r="F1468" s="662"/>
      <c r="G1468" s="619">
        <v>2037023.13</v>
      </c>
      <c r="H1468" s="619">
        <v>10163331.180377068</v>
      </c>
      <c r="I1468" s="619">
        <f t="shared" si="16130"/>
        <v>8126308.0503770728</v>
      </c>
      <c r="J1468" s="619">
        <f>($H$1468-$G$1468)/24</f>
        <v>338596.16876571119</v>
      </c>
      <c r="K1468" s="619">
        <f t="shared" ref="K1468:AG1468" si="16143">($H$1468-$G$1468)/24</f>
        <v>338596.16876571119</v>
      </c>
      <c r="L1468" s="619">
        <f t="shared" si="16143"/>
        <v>338596.16876571119</v>
      </c>
      <c r="M1468" s="619">
        <f t="shared" si="16143"/>
        <v>338596.16876571119</v>
      </c>
      <c r="N1468" s="619">
        <f t="shared" si="16143"/>
        <v>338596.16876571119</v>
      </c>
      <c r="O1468" s="619">
        <f t="shared" si="16143"/>
        <v>338596.16876571119</v>
      </c>
      <c r="P1468" s="619">
        <f t="shared" si="16143"/>
        <v>338596.16876571119</v>
      </c>
      <c r="Q1468" s="619">
        <f t="shared" si="16143"/>
        <v>338596.16876571119</v>
      </c>
      <c r="R1468" s="619">
        <f t="shared" si="16143"/>
        <v>338596.16876571119</v>
      </c>
      <c r="S1468" s="619">
        <f t="shared" si="16143"/>
        <v>338596.16876571119</v>
      </c>
      <c r="T1468" s="619">
        <f t="shared" si="16143"/>
        <v>338596.16876571119</v>
      </c>
      <c r="U1468" s="619">
        <f t="shared" si="16143"/>
        <v>338596.16876571119</v>
      </c>
      <c r="V1468" s="619">
        <f t="shared" si="16143"/>
        <v>338596.16876571119</v>
      </c>
      <c r="W1468" s="619">
        <f t="shared" si="16143"/>
        <v>338596.16876571119</v>
      </c>
      <c r="X1468" s="619">
        <f t="shared" si="16143"/>
        <v>338596.16876571119</v>
      </c>
      <c r="Y1468" s="619">
        <f t="shared" si="16143"/>
        <v>338596.16876571119</v>
      </c>
      <c r="Z1468" s="619">
        <f t="shared" si="16143"/>
        <v>338596.16876571119</v>
      </c>
      <c r="AA1468" s="619">
        <f t="shared" si="16143"/>
        <v>338596.16876571119</v>
      </c>
      <c r="AB1468" s="619">
        <f t="shared" si="16143"/>
        <v>338596.16876571119</v>
      </c>
      <c r="AC1468" s="619">
        <f t="shared" si="16143"/>
        <v>338596.16876571119</v>
      </c>
      <c r="AD1468" s="619">
        <f t="shared" si="16143"/>
        <v>338596.16876571119</v>
      </c>
      <c r="AE1468" s="619">
        <f t="shared" si="16143"/>
        <v>338596.16876571119</v>
      </c>
      <c r="AF1468" s="619">
        <f t="shared" si="16143"/>
        <v>338596.16876571119</v>
      </c>
      <c r="AG1468" s="619">
        <f t="shared" si="16143"/>
        <v>338596.16876571119</v>
      </c>
      <c r="AH1468" s="619">
        <v>0</v>
      </c>
      <c r="AI1468" s="619">
        <v>0</v>
      </c>
      <c r="AJ1468" s="619">
        <v>0</v>
      </c>
      <c r="AK1468" s="619">
        <v>0</v>
      </c>
      <c r="AL1468" s="619">
        <v>0</v>
      </c>
      <c r="AM1468" s="619">
        <v>0</v>
      </c>
      <c r="AN1468" s="619">
        <v>0</v>
      </c>
      <c r="AO1468" s="619">
        <v>0</v>
      </c>
      <c r="AP1468" s="619">
        <v>0</v>
      </c>
      <c r="AQ1468" s="619">
        <v>0</v>
      </c>
      <c r="AR1468" s="619">
        <v>0</v>
      </c>
      <c r="AS1468" s="619">
        <v>0</v>
      </c>
      <c r="AT1468" s="619">
        <v>0</v>
      </c>
      <c r="AU1468" s="619">
        <v>0</v>
      </c>
      <c r="AV1468" s="619">
        <v>0</v>
      </c>
      <c r="AW1468" s="613">
        <f t="shared" si="16001"/>
        <v>8126308.0503770728</v>
      </c>
      <c r="AX1468" s="591"/>
      <c r="AY1468" s="591"/>
      <c r="AZ1468" s="591"/>
    </row>
    <row r="1469" spans="1:52">
      <c r="A1469" s="590"/>
      <c r="B1469" s="590"/>
      <c r="C1469" s="617" t="s">
        <v>1607</v>
      </c>
      <c r="D1469" s="618" t="s">
        <v>107</v>
      </c>
      <c r="E1469" s="662"/>
      <c r="F1469" s="662"/>
      <c r="G1469" s="619">
        <v>0</v>
      </c>
      <c r="H1469" s="619">
        <v>4659088.5</v>
      </c>
      <c r="I1469" s="619">
        <f t="shared" si="16130"/>
        <v>4659088.5</v>
      </c>
      <c r="J1469" s="619">
        <f>($H$1470-$G$1469)/24</f>
        <v>31804.5</v>
      </c>
      <c r="K1469" s="619">
        <f t="shared" ref="K1469:AG1469" si="16144">($H$1470-$G$1469)/24</f>
        <v>31804.5</v>
      </c>
      <c r="L1469" s="619">
        <f t="shared" si="16144"/>
        <v>31804.5</v>
      </c>
      <c r="M1469" s="619">
        <f t="shared" si="16144"/>
        <v>31804.5</v>
      </c>
      <c r="N1469" s="619">
        <f t="shared" si="16144"/>
        <v>31804.5</v>
      </c>
      <c r="O1469" s="619">
        <f t="shared" si="16144"/>
        <v>31804.5</v>
      </c>
      <c r="P1469" s="619">
        <f t="shared" si="16144"/>
        <v>31804.5</v>
      </c>
      <c r="Q1469" s="619">
        <f t="shared" si="16144"/>
        <v>31804.5</v>
      </c>
      <c r="R1469" s="619">
        <f t="shared" si="16144"/>
        <v>31804.5</v>
      </c>
      <c r="S1469" s="619">
        <f t="shared" si="16144"/>
        <v>31804.5</v>
      </c>
      <c r="T1469" s="619">
        <f t="shared" si="16144"/>
        <v>31804.5</v>
      </c>
      <c r="U1469" s="619">
        <f t="shared" si="16144"/>
        <v>31804.5</v>
      </c>
      <c r="V1469" s="619">
        <f t="shared" si="16144"/>
        <v>31804.5</v>
      </c>
      <c r="W1469" s="619">
        <f t="shared" si="16144"/>
        <v>31804.5</v>
      </c>
      <c r="X1469" s="619">
        <f t="shared" si="16144"/>
        <v>31804.5</v>
      </c>
      <c r="Y1469" s="619">
        <f t="shared" si="16144"/>
        <v>31804.5</v>
      </c>
      <c r="Z1469" s="619">
        <f t="shared" si="16144"/>
        <v>31804.5</v>
      </c>
      <c r="AA1469" s="619">
        <f t="shared" si="16144"/>
        <v>31804.5</v>
      </c>
      <c r="AB1469" s="619">
        <f t="shared" si="16144"/>
        <v>31804.5</v>
      </c>
      <c r="AC1469" s="619">
        <f t="shared" si="16144"/>
        <v>31804.5</v>
      </c>
      <c r="AD1469" s="619">
        <f t="shared" si="16144"/>
        <v>31804.5</v>
      </c>
      <c r="AE1469" s="619">
        <f t="shared" si="16144"/>
        <v>31804.5</v>
      </c>
      <c r="AF1469" s="619">
        <f t="shared" si="16144"/>
        <v>31804.5</v>
      </c>
      <c r="AG1469" s="619">
        <f t="shared" si="16144"/>
        <v>31804.5</v>
      </c>
      <c r="AH1469" s="619">
        <v>0</v>
      </c>
      <c r="AI1469" s="619">
        <v>0</v>
      </c>
      <c r="AJ1469" s="619">
        <f>+H1469-H1470</f>
        <v>3895780.5</v>
      </c>
      <c r="AK1469" s="619">
        <v>0</v>
      </c>
      <c r="AL1469" s="619">
        <v>0</v>
      </c>
      <c r="AM1469" s="619">
        <v>0</v>
      </c>
      <c r="AN1469" s="619">
        <v>0</v>
      </c>
      <c r="AO1469" s="619">
        <v>0</v>
      </c>
      <c r="AP1469" s="619">
        <v>0</v>
      </c>
      <c r="AQ1469" s="619">
        <v>0</v>
      </c>
      <c r="AR1469" s="619">
        <v>0</v>
      </c>
      <c r="AS1469" s="619">
        <v>0</v>
      </c>
      <c r="AT1469" s="619">
        <v>0</v>
      </c>
      <c r="AU1469" s="619">
        <v>0</v>
      </c>
      <c r="AV1469" s="619">
        <v>0</v>
      </c>
      <c r="AW1469" s="613">
        <f t="shared" si="16001"/>
        <v>4659088.5</v>
      </c>
      <c r="AX1469" s="591"/>
      <c r="AY1469" s="591"/>
      <c r="AZ1469" s="591"/>
    </row>
    <row r="1470" spans="1:52">
      <c r="A1470" s="590"/>
      <c r="B1470" s="590"/>
      <c r="C1470" s="590"/>
      <c r="D1470" s="665"/>
      <c r="E1470" s="665"/>
      <c r="F1470" s="665"/>
      <c r="G1470" s="666"/>
      <c r="H1470" s="591">
        <v>763308</v>
      </c>
      <c r="I1470" s="591"/>
      <c r="J1470" s="591"/>
      <c r="K1470" s="591"/>
      <c r="L1470" s="591"/>
      <c r="M1470" s="591"/>
      <c r="N1470" s="591"/>
      <c r="O1470" s="591"/>
      <c r="P1470" s="591"/>
      <c r="Q1470" s="591"/>
      <c r="R1470" s="591"/>
      <c r="S1470" s="591"/>
      <c r="T1470" s="591"/>
      <c r="U1470" s="591"/>
      <c r="V1470" s="591"/>
      <c r="W1470" s="591"/>
      <c r="X1470" s="591"/>
      <c r="Y1470" s="591"/>
      <c r="Z1470" s="591"/>
      <c r="AA1470" s="591"/>
      <c r="AB1470" s="591"/>
      <c r="AC1470" s="591"/>
      <c r="AD1470" s="591"/>
      <c r="AE1470" s="591"/>
      <c r="AF1470" s="591"/>
      <c r="AG1470" s="591"/>
      <c r="AH1470" s="591"/>
      <c r="AI1470" s="591"/>
      <c r="AJ1470" s="591"/>
      <c r="AK1470" s="591"/>
      <c r="AL1470" s="591"/>
      <c r="AM1470" s="591"/>
      <c r="AN1470" s="591"/>
      <c r="AO1470" s="591"/>
      <c r="AP1470" s="591"/>
      <c r="AQ1470" s="591"/>
      <c r="AR1470" s="591"/>
      <c r="AS1470" s="591"/>
      <c r="AT1470" s="591"/>
      <c r="AU1470" s="591"/>
      <c r="AV1470" s="591"/>
      <c r="AW1470" s="591"/>
      <c r="AX1470" s="591"/>
      <c r="AY1470" s="591"/>
      <c r="AZ1470" s="591"/>
    </row>
    <row r="1471" spans="1:52">
      <c r="A1471" s="590"/>
      <c r="B1471" s="590"/>
      <c r="C1471" s="590"/>
      <c r="D1471" s="665"/>
      <c r="E1471" s="665"/>
      <c r="F1471" s="665"/>
      <c r="G1471" s="666"/>
      <c r="H1471" s="591"/>
      <c r="I1471" s="591"/>
      <c r="J1471" s="591"/>
      <c r="K1471" s="591"/>
      <c r="L1471" s="591"/>
      <c r="M1471" s="591"/>
      <c r="N1471" s="591"/>
      <c r="O1471" s="591"/>
      <c r="P1471" s="591"/>
      <c r="Q1471" s="591"/>
      <c r="R1471" s="591"/>
      <c r="S1471" s="591"/>
      <c r="T1471" s="591"/>
      <c r="U1471" s="591"/>
      <c r="V1471" s="591"/>
      <c r="W1471" s="591"/>
      <c r="X1471" s="591"/>
      <c r="Y1471" s="591"/>
      <c r="Z1471" s="591"/>
      <c r="AA1471" s="591"/>
      <c r="AB1471" s="591"/>
      <c r="AC1471" s="591"/>
      <c r="AD1471" s="591"/>
      <c r="AE1471" s="591"/>
      <c r="AF1471" s="591"/>
      <c r="AG1471" s="591"/>
      <c r="AH1471" s="591"/>
      <c r="AI1471" s="591"/>
      <c r="AJ1471" s="591"/>
      <c r="AK1471" s="591"/>
      <c r="AL1471" s="591"/>
      <c r="AM1471" s="591"/>
      <c r="AN1471" s="591"/>
      <c r="AO1471" s="591"/>
      <c r="AP1471" s="591"/>
      <c r="AQ1471" s="591"/>
      <c r="AR1471" s="591"/>
      <c r="AS1471" s="591"/>
      <c r="AT1471" s="591"/>
      <c r="AU1471" s="591"/>
      <c r="AV1471" s="591"/>
      <c r="AW1471" s="591"/>
      <c r="AX1471" s="591"/>
      <c r="AY1471" s="591"/>
      <c r="AZ1471" s="591"/>
    </row>
  </sheetData>
  <autoFilter ref="B10:D1452" xr:uid="{00000000-0009-0000-0000-000004000000}"/>
  <mergeCells count="8193">
    <mergeCell ref="S1:T3"/>
    <mergeCell ref="U1:V3"/>
    <mergeCell ref="W1:X3"/>
    <mergeCell ref="Y1:Z3"/>
    <mergeCell ref="AA1:AB3"/>
    <mergeCell ref="I1:J3"/>
    <mergeCell ref="K1:L3"/>
    <mergeCell ref="M1:N3"/>
    <mergeCell ref="O1:P3"/>
    <mergeCell ref="Q1:R3"/>
    <mergeCell ref="C8:D8"/>
    <mergeCell ref="A1:B3"/>
    <mergeCell ref="C1:D3"/>
    <mergeCell ref="E1:F3"/>
    <mergeCell ref="G1:H3"/>
    <mergeCell ref="BG1:BH3"/>
    <mergeCell ref="BI1:BJ3"/>
    <mergeCell ref="BK1:BL3"/>
    <mergeCell ref="BM1:BN3"/>
    <mergeCell ref="BO1:BP3"/>
    <mergeCell ref="AW1:AX3"/>
    <mergeCell ref="AY1:AZ3"/>
    <mergeCell ref="BA1:BB3"/>
    <mergeCell ref="BC1:BD3"/>
    <mergeCell ref="BE1:BF3"/>
    <mergeCell ref="AM1:AN3"/>
    <mergeCell ref="AO1:AP3"/>
    <mergeCell ref="AQ1:AR3"/>
    <mergeCell ref="AS1:AT3"/>
    <mergeCell ref="AU1:AV3"/>
    <mergeCell ref="AC1:AD3"/>
    <mergeCell ref="AE1:AF3"/>
    <mergeCell ref="AG1:AH3"/>
    <mergeCell ref="AI1:AJ3"/>
    <mergeCell ref="AK1:AL3"/>
    <mergeCell ref="CU1:CV3"/>
    <mergeCell ref="CW1:CX3"/>
    <mergeCell ref="CY1:CZ3"/>
    <mergeCell ref="DA1:DB3"/>
    <mergeCell ref="DC1:DD3"/>
    <mergeCell ref="CK1:CL3"/>
    <mergeCell ref="CM1:CN3"/>
    <mergeCell ref="CO1:CP3"/>
    <mergeCell ref="CQ1:CR3"/>
    <mergeCell ref="CS1:CT3"/>
    <mergeCell ref="CA1:CB3"/>
    <mergeCell ref="CC1:CD3"/>
    <mergeCell ref="CE1:CF3"/>
    <mergeCell ref="CG1:CH3"/>
    <mergeCell ref="CI1:CJ3"/>
    <mergeCell ref="BQ1:BR3"/>
    <mergeCell ref="BS1:BT3"/>
    <mergeCell ref="BU1:BV3"/>
    <mergeCell ref="BW1:BX3"/>
    <mergeCell ref="BY1:BZ3"/>
    <mergeCell ref="EI1:EJ3"/>
    <mergeCell ref="EK1:EL3"/>
    <mergeCell ref="EM1:EN3"/>
    <mergeCell ref="EO1:EP3"/>
    <mergeCell ref="EQ1:ER3"/>
    <mergeCell ref="DY1:DZ3"/>
    <mergeCell ref="EA1:EB3"/>
    <mergeCell ref="EC1:ED3"/>
    <mergeCell ref="EE1:EF3"/>
    <mergeCell ref="EG1:EH3"/>
    <mergeCell ref="DO1:DP3"/>
    <mergeCell ref="DQ1:DR3"/>
    <mergeCell ref="DS1:DT3"/>
    <mergeCell ref="DU1:DV3"/>
    <mergeCell ref="DW1:DX3"/>
    <mergeCell ref="DE1:DF3"/>
    <mergeCell ref="DG1:DH3"/>
    <mergeCell ref="DI1:DJ3"/>
    <mergeCell ref="DK1:DL3"/>
    <mergeCell ref="DM1:DN3"/>
    <mergeCell ref="FW1:FX3"/>
    <mergeCell ref="FY1:FZ3"/>
    <mergeCell ref="GA1:GB3"/>
    <mergeCell ref="GC1:GD3"/>
    <mergeCell ref="GE1:GF3"/>
    <mergeCell ref="FM1:FN3"/>
    <mergeCell ref="FO1:FP3"/>
    <mergeCell ref="FQ1:FR3"/>
    <mergeCell ref="FS1:FT3"/>
    <mergeCell ref="FU1:FV3"/>
    <mergeCell ref="FC1:FD3"/>
    <mergeCell ref="FE1:FF3"/>
    <mergeCell ref="FG1:FH3"/>
    <mergeCell ref="FI1:FJ3"/>
    <mergeCell ref="FK1:FL3"/>
    <mergeCell ref="ES1:ET3"/>
    <mergeCell ref="EU1:EV3"/>
    <mergeCell ref="EW1:EX3"/>
    <mergeCell ref="EY1:EZ3"/>
    <mergeCell ref="FA1:FB3"/>
    <mergeCell ref="HK1:HL3"/>
    <mergeCell ref="HM1:HN3"/>
    <mergeCell ref="HO1:HP3"/>
    <mergeCell ref="HQ1:HR3"/>
    <mergeCell ref="HS1:HT3"/>
    <mergeCell ref="HA1:HB3"/>
    <mergeCell ref="HC1:HD3"/>
    <mergeCell ref="HE1:HF3"/>
    <mergeCell ref="HG1:HH3"/>
    <mergeCell ref="HI1:HJ3"/>
    <mergeCell ref="GQ1:GR3"/>
    <mergeCell ref="GS1:GT3"/>
    <mergeCell ref="GU1:GV3"/>
    <mergeCell ref="GW1:GX3"/>
    <mergeCell ref="GY1:GZ3"/>
    <mergeCell ref="GG1:GH3"/>
    <mergeCell ref="GI1:GJ3"/>
    <mergeCell ref="GK1:GL3"/>
    <mergeCell ref="GM1:GN3"/>
    <mergeCell ref="GO1:GP3"/>
    <mergeCell ref="IY1:IZ3"/>
    <mergeCell ref="JA1:JB3"/>
    <mergeCell ref="JC1:JD3"/>
    <mergeCell ref="JE1:JF3"/>
    <mergeCell ref="JG1:JH3"/>
    <mergeCell ref="IO1:IP3"/>
    <mergeCell ref="IQ1:IR3"/>
    <mergeCell ref="IS1:IT3"/>
    <mergeCell ref="IU1:IV3"/>
    <mergeCell ref="IW1:IX3"/>
    <mergeCell ref="IE1:IF3"/>
    <mergeCell ref="IG1:IH3"/>
    <mergeCell ref="II1:IJ3"/>
    <mergeCell ref="IK1:IL3"/>
    <mergeCell ref="IM1:IN3"/>
    <mergeCell ref="HU1:HV3"/>
    <mergeCell ref="HW1:HX3"/>
    <mergeCell ref="HY1:HZ3"/>
    <mergeCell ref="IA1:IB3"/>
    <mergeCell ref="IC1:ID3"/>
    <mergeCell ref="KM1:KN3"/>
    <mergeCell ref="KO1:KP3"/>
    <mergeCell ref="KQ1:KR3"/>
    <mergeCell ref="KS1:KT3"/>
    <mergeCell ref="KU1:KV3"/>
    <mergeCell ref="KC1:KD3"/>
    <mergeCell ref="KE1:KF3"/>
    <mergeCell ref="KG1:KH3"/>
    <mergeCell ref="KI1:KJ3"/>
    <mergeCell ref="KK1:KL3"/>
    <mergeCell ref="JS1:JT3"/>
    <mergeCell ref="JU1:JV3"/>
    <mergeCell ref="JW1:JX3"/>
    <mergeCell ref="JY1:JZ3"/>
    <mergeCell ref="KA1:KB3"/>
    <mergeCell ref="JI1:JJ3"/>
    <mergeCell ref="JK1:JL3"/>
    <mergeCell ref="JM1:JN3"/>
    <mergeCell ref="JO1:JP3"/>
    <mergeCell ref="JQ1:JR3"/>
    <mergeCell ref="MA1:MB3"/>
    <mergeCell ref="MC1:MD3"/>
    <mergeCell ref="ME1:MF3"/>
    <mergeCell ref="MG1:MH3"/>
    <mergeCell ref="MI1:MJ3"/>
    <mergeCell ref="LQ1:LR3"/>
    <mergeCell ref="LS1:LT3"/>
    <mergeCell ref="LU1:LV3"/>
    <mergeCell ref="LW1:LX3"/>
    <mergeCell ref="LY1:LZ3"/>
    <mergeCell ref="LG1:LH3"/>
    <mergeCell ref="LI1:LJ3"/>
    <mergeCell ref="LK1:LL3"/>
    <mergeCell ref="LM1:LN3"/>
    <mergeCell ref="LO1:LP3"/>
    <mergeCell ref="KW1:KX3"/>
    <mergeCell ref="KY1:KZ3"/>
    <mergeCell ref="LA1:LB3"/>
    <mergeCell ref="LC1:LD3"/>
    <mergeCell ref="LE1:LF3"/>
    <mergeCell ref="NO1:NP3"/>
    <mergeCell ref="NQ1:NR3"/>
    <mergeCell ref="NS1:NT3"/>
    <mergeCell ref="NU1:NV3"/>
    <mergeCell ref="NW1:NX3"/>
    <mergeCell ref="NE1:NF3"/>
    <mergeCell ref="NG1:NH3"/>
    <mergeCell ref="NI1:NJ3"/>
    <mergeCell ref="NK1:NL3"/>
    <mergeCell ref="NM1:NN3"/>
    <mergeCell ref="MU1:MV3"/>
    <mergeCell ref="MW1:MX3"/>
    <mergeCell ref="MY1:MZ3"/>
    <mergeCell ref="NA1:NB3"/>
    <mergeCell ref="NC1:ND3"/>
    <mergeCell ref="MK1:ML3"/>
    <mergeCell ref="MM1:MN3"/>
    <mergeCell ref="MO1:MP3"/>
    <mergeCell ref="MQ1:MR3"/>
    <mergeCell ref="MS1:MT3"/>
    <mergeCell ref="PC1:PD3"/>
    <mergeCell ref="PE1:PF3"/>
    <mergeCell ref="PG1:PH3"/>
    <mergeCell ref="PI1:PJ3"/>
    <mergeCell ref="PK1:PL3"/>
    <mergeCell ref="OS1:OT3"/>
    <mergeCell ref="OU1:OV3"/>
    <mergeCell ref="OW1:OX3"/>
    <mergeCell ref="OY1:OZ3"/>
    <mergeCell ref="PA1:PB3"/>
    <mergeCell ref="OI1:OJ3"/>
    <mergeCell ref="OK1:OL3"/>
    <mergeCell ref="OM1:ON3"/>
    <mergeCell ref="OO1:OP3"/>
    <mergeCell ref="OQ1:OR3"/>
    <mergeCell ref="NY1:NZ3"/>
    <mergeCell ref="OA1:OB3"/>
    <mergeCell ref="OC1:OD3"/>
    <mergeCell ref="OE1:OF3"/>
    <mergeCell ref="OG1:OH3"/>
    <mergeCell ref="QQ1:QR3"/>
    <mergeCell ref="QS1:QT3"/>
    <mergeCell ref="QU1:QV3"/>
    <mergeCell ref="QW1:QX3"/>
    <mergeCell ref="QY1:QZ3"/>
    <mergeCell ref="QG1:QH3"/>
    <mergeCell ref="QI1:QJ3"/>
    <mergeCell ref="QK1:QL3"/>
    <mergeCell ref="QM1:QN3"/>
    <mergeCell ref="QO1:QP3"/>
    <mergeCell ref="PW1:PX3"/>
    <mergeCell ref="PY1:PZ3"/>
    <mergeCell ref="QA1:QB3"/>
    <mergeCell ref="QC1:QD3"/>
    <mergeCell ref="QE1:QF3"/>
    <mergeCell ref="PM1:PN3"/>
    <mergeCell ref="PO1:PP3"/>
    <mergeCell ref="PQ1:PR3"/>
    <mergeCell ref="PS1:PT3"/>
    <mergeCell ref="PU1:PV3"/>
    <mergeCell ref="SE1:SF3"/>
    <mergeCell ref="SG1:SH3"/>
    <mergeCell ref="SI1:SJ3"/>
    <mergeCell ref="SK1:SL3"/>
    <mergeCell ref="SM1:SN3"/>
    <mergeCell ref="RU1:RV3"/>
    <mergeCell ref="RW1:RX3"/>
    <mergeCell ref="RY1:RZ3"/>
    <mergeCell ref="SA1:SB3"/>
    <mergeCell ref="SC1:SD3"/>
    <mergeCell ref="RK1:RL3"/>
    <mergeCell ref="RM1:RN3"/>
    <mergeCell ref="RO1:RP3"/>
    <mergeCell ref="RQ1:RR3"/>
    <mergeCell ref="RS1:RT3"/>
    <mergeCell ref="RA1:RB3"/>
    <mergeCell ref="RC1:RD3"/>
    <mergeCell ref="RE1:RF3"/>
    <mergeCell ref="RG1:RH3"/>
    <mergeCell ref="RI1:RJ3"/>
    <mergeCell ref="TS1:TT3"/>
    <mergeCell ref="TU1:TV3"/>
    <mergeCell ref="TW1:TX3"/>
    <mergeCell ref="TY1:TZ3"/>
    <mergeCell ref="UA1:UB3"/>
    <mergeCell ref="TI1:TJ3"/>
    <mergeCell ref="TK1:TL3"/>
    <mergeCell ref="TM1:TN3"/>
    <mergeCell ref="TO1:TP3"/>
    <mergeCell ref="TQ1:TR3"/>
    <mergeCell ref="SY1:SZ3"/>
    <mergeCell ref="TA1:TB3"/>
    <mergeCell ref="TC1:TD3"/>
    <mergeCell ref="TE1:TF3"/>
    <mergeCell ref="TG1:TH3"/>
    <mergeCell ref="SO1:SP3"/>
    <mergeCell ref="SQ1:SR3"/>
    <mergeCell ref="SS1:ST3"/>
    <mergeCell ref="SU1:SV3"/>
    <mergeCell ref="SW1:SX3"/>
    <mergeCell ref="VG1:VH3"/>
    <mergeCell ref="VI1:VJ3"/>
    <mergeCell ref="VK1:VL3"/>
    <mergeCell ref="VM1:VN3"/>
    <mergeCell ref="VO1:VP3"/>
    <mergeCell ref="UW1:UX3"/>
    <mergeCell ref="UY1:UZ3"/>
    <mergeCell ref="VA1:VB3"/>
    <mergeCell ref="VC1:VD3"/>
    <mergeCell ref="VE1:VF3"/>
    <mergeCell ref="UM1:UN3"/>
    <mergeCell ref="UO1:UP3"/>
    <mergeCell ref="UQ1:UR3"/>
    <mergeCell ref="US1:UT3"/>
    <mergeCell ref="UU1:UV3"/>
    <mergeCell ref="UC1:UD3"/>
    <mergeCell ref="UE1:UF3"/>
    <mergeCell ref="UG1:UH3"/>
    <mergeCell ref="UI1:UJ3"/>
    <mergeCell ref="UK1:UL3"/>
    <mergeCell ref="WU1:WV3"/>
    <mergeCell ref="WW1:WX3"/>
    <mergeCell ref="WY1:WZ3"/>
    <mergeCell ref="XA1:XB3"/>
    <mergeCell ref="XC1:XD3"/>
    <mergeCell ref="WK1:WL3"/>
    <mergeCell ref="WM1:WN3"/>
    <mergeCell ref="WO1:WP3"/>
    <mergeCell ref="WQ1:WR3"/>
    <mergeCell ref="WS1:WT3"/>
    <mergeCell ref="WA1:WB3"/>
    <mergeCell ref="WC1:WD3"/>
    <mergeCell ref="WE1:WF3"/>
    <mergeCell ref="WG1:WH3"/>
    <mergeCell ref="WI1:WJ3"/>
    <mergeCell ref="VQ1:VR3"/>
    <mergeCell ref="VS1:VT3"/>
    <mergeCell ref="VU1:VV3"/>
    <mergeCell ref="VW1:VX3"/>
    <mergeCell ref="VY1:VZ3"/>
    <mergeCell ref="YI1:YJ3"/>
    <mergeCell ref="YK1:YL3"/>
    <mergeCell ref="YM1:YN3"/>
    <mergeCell ref="YO1:YP3"/>
    <mergeCell ref="YQ1:YR3"/>
    <mergeCell ref="XY1:XZ3"/>
    <mergeCell ref="YA1:YB3"/>
    <mergeCell ref="YC1:YD3"/>
    <mergeCell ref="YE1:YF3"/>
    <mergeCell ref="YG1:YH3"/>
    <mergeCell ref="XO1:XP3"/>
    <mergeCell ref="XQ1:XR3"/>
    <mergeCell ref="XS1:XT3"/>
    <mergeCell ref="XU1:XV3"/>
    <mergeCell ref="XW1:XX3"/>
    <mergeCell ref="XE1:XF3"/>
    <mergeCell ref="XG1:XH3"/>
    <mergeCell ref="XI1:XJ3"/>
    <mergeCell ref="XK1:XL3"/>
    <mergeCell ref="XM1:XN3"/>
    <mergeCell ref="ZW1:ZX3"/>
    <mergeCell ref="ZY1:ZZ3"/>
    <mergeCell ref="AAA1:AAB3"/>
    <mergeCell ref="AAC1:AAD3"/>
    <mergeCell ref="AAE1:AAF3"/>
    <mergeCell ref="ZM1:ZN3"/>
    <mergeCell ref="ZO1:ZP3"/>
    <mergeCell ref="ZQ1:ZR3"/>
    <mergeCell ref="ZS1:ZT3"/>
    <mergeCell ref="ZU1:ZV3"/>
    <mergeCell ref="ZC1:ZD3"/>
    <mergeCell ref="ZE1:ZF3"/>
    <mergeCell ref="ZG1:ZH3"/>
    <mergeCell ref="ZI1:ZJ3"/>
    <mergeCell ref="ZK1:ZL3"/>
    <mergeCell ref="YS1:YT3"/>
    <mergeCell ref="YU1:YV3"/>
    <mergeCell ref="YW1:YX3"/>
    <mergeCell ref="YY1:YZ3"/>
    <mergeCell ref="ZA1:ZB3"/>
    <mergeCell ref="ABK1:ABL3"/>
    <mergeCell ref="ABM1:ABN3"/>
    <mergeCell ref="ABO1:ABP3"/>
    <mergeCell ref="ABQ1:ABR3"/>
    <mergeCell ref="ABS1:ABT3"/>
    <mergeCell ref="ABA1:ABB3"/>
    <mergeCell ref="ABC1:ABD3"/>
    <mergeCell ref="ABE1:ABF3"/>
    <mergeCell ref="ABG1:ABH3"/>
    <mergeCell ref="ABI1:ABJ3"/>
    <mergeCell ref="AAQ1:AAR3"/>
    <mergeCell ref="AAS1:AAT3"/>
    <mergeCell ref="AAU1:AAV3"/>
    <mergeCell ref="AAW1:AAX3"/>
    <mergeCell ref="AAY1:AAZ3"/>
    <mergeCell ref="AAG1:AAH3"/>
    <mergeCell ref="AAI1:AAJ3"/>
    <mergeCell ref="AAK1:AAL3"/>
    <mergeCell ref="AAM1:AAN3"/>
    <mergeCell ref="AAO1:AAP3"/>
    <mergeCell ref="ACY1:ACZ3"/>
    <mergeCell ref="ADA1:ADB3"/>
    <mergeCell ref="ADC1:ADD3"/>
    <mergeCell ref="ADE1:ADF3"/>
    <mergeCell ref="ADG1:ADH3"/>
    <mergeCell ref="ACO1:ACP3"/>
    <mergeCell ref="ACQ1:ACR3"/>
    <mergeCell ref="ACS1:ACT3"/>
    <mergeCell ref="ACU1:ACV3"/>
    <mergeCell ref="ACW1:ACX3"/>
    <mergeCell ref="ACE1:ACF3"/>
    <mergeCell ref="ACG1:ACH3"/>
    <mergeCell ref="ACI1:ACJ3"/>
    <mergeCell ref="ACK1:ACL3"/>
    <mergeCell ref="ACM1:ACN3"/>
    <mergeCell ref="ABU1:ABV3"/>
    <mergeCell ref="ABW1:ABX3"/>
    <mergeCell ref="ABY1:ABZ3"/>
    <mergeCell ref="ACA1:ACB3"/>
    <mergeCell ref="ACC1:ACD3"/>
    <mergeCell ref="AEM1:AEN3"/>
    <mergeCell ref="AEO1:AEP3"/>
    <mergeCell ref="AEQ1:AER3"/>
    <mergeCell ref="AES1:AET3"/>
    <mergeCell ref="AEU1:AEV3"/>
    <mergeCell ref="AEC1:AED3"/>
    <mergeCell ref="AEE1:AEF3"/>
    <mergeCell ref="AEG1:AEH3"/>
    <mergeCell ref="AEI1:AEJ3"/>
    <mergeCell ref="AEK1:AEL3"/>
    <mergeCell ref="ADS1:ADT3"/>
    <mergeCell ref="ADU1:ADV3"/>
    <mergeCell ref="ADW1:ADX3"/>
    <mergeCell ref="ADY1:ADZ3"/>
    <mergeCell ref="AEA1:AEB3"/>
    <mergeCell ref="ADI1:ADJ3"/>
    <mergeCell ref="ADK1:ADL3"/>
    <mergeCell ref="ADM1:ADN3"/>
    <mergeCell ref="ADO1:ADP3"/>
    <mergeCell ref="ADQ1:ADR3"/>
    <mergeCell ref="AGA1:AGB3"/>
    <mergeCell ref="AGC1:AGD3"/>
    <mergeCell ref="AGE1:AGF3"/>
    <mergeCell ref="AGG1:AGH3"/>
    <mergeCell ref="AGI1:AGJ3"/>
    <mergeCell ref="AFQ1:AFR3"/>
    <mergeCell ref="AFS1:AFT3"/>
    <mergeCell ref="AFU1:AFV3"/>
    <mergeCell ref="AFW1:AFX3"/>
    <mergeCell ref="AFY1:AFZ3"/>
    <mergeCell ref="AFG1:AFH3"/>
    <mergeCell ref="AFI1:AFJ3"/>
    <mergeCell ref="AFK1:AFL3"/>
    <mergeCell ref="AFM1:AFN3"/>
    <mergeCell ref="AFO1:AFP3"/>
    <mergeCell ref="AEW1:AEX3"/>
    <mergeCell ref="AEY1:AEZ3"/>
    <mergeCell ref="AFA1:AFB3"/>
    <mergeCell ref="AFC1:AFD3"/>
    <mergeCell ref="AFE1:AFF3"/>
    <mergeCell ref="AHO1:AHP3"/>
    <mergeCell ref="AHQ1:AHR3"/>
    <mergeCell ref="AHS1:AHT3"/>
    <mergeCell ref="AHU1:AHV3"/>
    <mergeCell ref="AHW1:AHX3"/>
    <mergeCell ref="AHE1:AHF3"/>
    <mergeCell ref="AHG1:AHH3"/>
    <mergeCell ref="AHI1:AHJ3"/>
    <mergeCell ref="AHK1:AHL3"/>
    <mergeCell ref="AHM1:AHN3"/>
    <mergeCell ref="AGU1:AGV3"/>
    <mergeCell ref="AGW1:AGX3"/>
    <mergeCell ref="AGY1:AGZ3"/>
    <mergeCell ref="AHA1:AHB3"/>
    <mergeCell ref="AHC1:AHD3"/>
    <mergeCell ref="AGK1:AGL3"/>
    <mergeCell ref="AGM1:AGN3"/>
    <mergeCell ref="AGO1:AGP3"/>
    <mergeCell ref="AGQ1:AGR3"/>
    <mergeCell ref="AGS1:AGT3"/>
    <mergeCell ref="AJC1:AJD3"/>
    <mergeCell ref="AJE1:AJF3"/>
    <mergeCell ref="AJG1:AJH3"/>
    <mergeCell ref="AJI1:AJJ3"/>
    <mergeCell ref="AJK1:AJL3"/>
    <mergeCell ref="AIS1:AIT3"/>
    <mergeCell ref="AIU1:AIV3"/>
    <mergeCell ref="AIW1:AIX3"/>
    <mergeCell ref="AIY1:AIZ3"/>
    <mergeCell ref="AJA1:AJB3"/>
    <mergeCell ref="AII1:AIJ3"/>
    <mergeCell ref="AIK1:AIL3"/>
    <mergeCell ref="AIM1:AIN3"/>
    <mergeCell ref="AIO1:AIP3"/>
    <mergeCell ref="AIQ1:AIR3"/>
    <mergeCell ref="AHY1:AHZ3"/>
    <mergeCell ref="AIA1:AIB3"/>
    <mergeCell ref="AIC1:AID3"/>
    <mergeCell ref="AIE1:AIF3"/>
    <mergeCell ref="AIG1:AIH3"/>
    <mergeCell ref="AKQ1:AKR3"/>
    <mergeCell ref="AKS1:AKT3"/>
    <mergeCell ref="AKU1:AKV3"/>
    <mergeCell ref="AKW1:AKX3"/>
    <mergeCell ref="AKY1:AKZ3"/>
    <mergeCell ref="AKG1:AKH3"/>
    <mergeCell ref="AKI1:AKJ3"/>
    <mergeCell ref="AKK1:AKL3"/>
    <mergeCell ref="AKM1:AKN3"/>
    <mergeCell ref="AKO1:AKP3"/>
    <mergeCell ref="AJW1:AJX3"/>
    <mergeCell ref="AJY1:AJZ3"/>
    <mergeCell ref="AKA1:AKB3"/>
    <mergeCell ref="AKC1:AKD3"/>
    <mergeCell ref="AKE1:AKF3"/>
    <mergeCell ref="AJM1:AJN3"/>
    <mergeCell ref="AJO1:AJP3"/>
    <mergeCell ref="AJQ1:AJR3"/>
    <mergeCell ref="AJS1:AJT3"/>
    <mergeCell ref="AJU1:AJV3"/>
    <mergeCell ref="AME1:AMF3"/>
    <mergeCell ref="AMG1:AMH3"/>
    <mergeCell ref="AMI1:AMJ3"/>
    <mergeCell ref="AMK1:AML3"/>
    <mergeCell ref="AMM1:AMN3"/>
    <mergeCell ref="ALU1:ALV3"/>
    <mergeCell ref="ALW1:ALX3"/>
    <mergeCell ref="ALY1:ALZ3"/>
    <mergeCell ref="AMA1:AMB3"/>
    <mergeCell ref="AMC1:AMD3"/>
    <mergeCell ref="ALK1:ALL3"/>
    <mergeCell ref="ALM1:ALN3"/>
    <mergeCell ref="ALO1:ALP3"/>
    <mergeCell ref="ALQ1:ALR3"/>
    <mergeCell ref="ALS1:ALT3"/>
    <mergeCell ref="ALA1:ALB3"/>
    <mergeCell ref="ALC1:ALD3"/>
    <mergeCell ref="ALE1:ALF3"/>
    <mergeCell ref="ALG1:ALH3"/>
    <mergeCell ref="ALI1:ALJ3"/>
    <mergeCell ref="ANS1:ANT3"/>
    <mergeCell ref="ANU1:ANV3"/>
    <mergeCell ref="ANW1:ANX3"/>
    <mergeCell ref="ANY1:ANZ3"/>
    <mergeCell ref="AOA1:AOB3"/>
    <mergeCell ref="ANI1:ANJ3"/>
    <mergeCell ref="ANK1:ANL3"/>
    <mergeCell ref="ANM1:ANN3"/>
    <mergeCell ref="ANO1:ANP3"/>
    <mergeCell ref="ANQ1:ANR3"/>
    <mergeCell ref="AMY1:AMZ3"/>
    <mergeCell ref="ANA1:ANB3"/>
    <mergeCell ref="ANC1:AND3"/>
    <mergeCell ref="ANE1:ANF3"/>
    <mergeCell ref="ANG1:ANH3"/>
    <mergeCell ref="AMO1:AMP3"/>
    <mergeCell ref="AMQ1:AMR3"/>
    <mergeCell ref="AMS1:AMT3"/>
    <mergeCell ref="AMU1:AMV3"/>
    <mergeCell ref="AMW1:AMX3"/>
    <mergeCell ref="APG1:APH3"/>
    <mergeCell ref="API1:APJ3"/>
    <mergeCell ref="APK1:APL3"/>
    <mergeCell ref="APM1:APN3"/>
    <mergeCell ref="APO1:APP3"/>
    <mergeCell ref="AOW1:AOX3"/>
    <mergeCell ref="AOY1:AOZ3"/>
    <mergeCell ref="APA1:APB3"/>
    <mergeCell ref="APC1:APD3"/>
    <mergeCell ref="APE1:APF3"/>
    <mergeCell ref="AOM1:AON3"/>
    <mergeCell ref="AOO1:AOP3"/>
    <mergeCell ref="AOQ1:AOR3"/>
    <mergeCell ref="AOS1:AOT3"/>
    <mergeCell ref="AOU1:AOV3"/>
    <mergeCell ref="AOC1:AOD3"/>
    <mergeCell ref="AOE1:AOF3"/>
    <mergeCell ref="AOG1:AOH3"/>
    <mergeCell ref="AOI1:AOJ3"/>
    <mergeCell ref="AOK1:AOL3"/>
    <mergeCell ref="AQU1:AQV3"/>
    <mergeCell ref="AQW1:AQX3"/>
    <mergeCell ref="AQY1:AQZ3"/>
    <mergeCell ref="ARA1:ARB3"/>
    <mergeCell ref="ARC1:ARD3"/>
    <mergeCell ref="AQK1:AQL3"/>
    <mergeCell ref="AQM1:AQN3"/>
    <mergeCell ref="AQO1:AQP3"/>
    <mergeCell ref="AQQ1:AQR3"/>
    <mergeCell ref="AQS1:AQT3"/>
    <mergeCell ref="AQA1:AQB3"/>
    <mergeCell ref="AQC1:AQD3"/>
    <mergeCell ref="AQE1:AQF3"/>
    <mergeCell ref="AQG1:AQH3"/>
    <mergeCell ref="AQI1:AQJ3"/>
    <mergeCell ref="APQ1:APR3"/>
    <mergeCell ref="APS1:APT3"/>
    <mergeCell ref="APU1:APV3"/>
    <mergeCell ref="APW1:APX3"/>
    <mergeCell ref="APY1:APZ3"/>
    <mergeCell ref="ASI1:ASJ3"/>
    <mergeCell ref="ASK1:ASL3"/>
    <mergeCell ref="ASM1:ASN3"/>
    <mergeCell ref="ASO1:ASP3"/>
    <mergeCell ref="ASQ1:ASR3"/>
    <mergeCell ref="ARY1:ARZ3"/>
    <mergeCell ref="ASA1:ASB3"/>
    <mergeCell ref="ASC1:ASD3"/>
    <mergeCell ref="ASE1:ASF3"/>
    <mergeCell ref="ASG1:ASH3"/>
    <mergeCell ref="ARO1:ARP3"/>
    <mergeCell ref="ARQ1:ARR3"/>
    <mergeCell ref="ARS1:ART3"/>
    <mergeCell ref="ARU1:ARV3"/>
    <mergeCell ref="ARW1:ARX3"/>
    <mergeCell ref="ARE1:ARF3"/>
    <mergeCell ref="ARG1:ARH3"/>
    <mergeCell ref="ARI1:ARJ3"/>
    <mergeCell ref="ARK1:ARL3"/>
    <mergeCell ref="ARM1:ARN3"/>
    <mergeCell ref="ATW1:ATX3"/>
    <mergeCell ref="ATY1:ATZ3"/>
    <mergeCell ref="AUA1:AUB3"/>
    <mergeCell ref="AUC1:AUD3"/>
    <mergeCell ref="AUE1:AUF3"/>
    <mergeCell ref="ATM1:ATN3"/>
    <mergeCell ref="ATO1:ATP3"/>
    <mergeCell ref="ATQ1:ATR3"/>
    <mergeCell ref="ATS1:ATT3"/>
    <mergeCell ref="ATU1:ATV3"/>
    <mergeCell ref="ATC1:ATD3"/>
    <mergeCell ref="ATE1:ATF3"/>
    <mergeCell ref="ATG1:ATH3"/>
    <mergeCell ref="ATI1:ATJ3"/>
    <mergeCell ref="ATK1:ATL3"/>
    <mergeCell ref="ASS1:AST3"/>
    <mergeCell ref="ASU1:ASV3"/>
    <mergeCell ref="ASW1:ASX3"/>
    <mergeCell ref="ASY1:ASZ3"/>
    <mergeCell ref="ATA1:ATB3"/>
    <mergeCell ref="AVK1:AVL3"/>
    <mergeCell ref="AVM1:AVN3"/>
    <mergeCell ref="AVO1:AVP3"/>
    <mergeCell ref="AVQ1:AVR3"/>
    <mergeCell ref="AVS1:AVT3"/>
    <mergeCell ref="AVA1:AVB3"/>
    <mergeCell ref="AVC1:AVD3"/>
    <mergeCell ref="AVE1:AVF3"/>
    <mergeCell ref="AVG1:AVH3"/>
    <mergeCell ref="AVI1:AVJ3"/>
    <mergeCell ref="AUQ1:AUR3"/>
    <mergeCell ref="AUS1:AUT3"/>
    <mergeCell ref="AUU1:AUV3"/>
    <mergeCell ref="AUW1:AUX3"/>
    <mergeCell ref="AUY1:AUZ3"/>
    <mergeCell ref="AUG1:AUH3"/>
    <mergeCell ref="AUI1:AUJ3"/>
    <mergeCell ref="AUK1:AUL3"/>
    <mergeCell ref="AUM1:AUN3"/>
    <mergeCell ref="AUO1:AUP3"/>
    <mergeCell ref="AWY1:AWZ3"/>
    <mergeCell ref="AXA1:AXB3"/>
    <mergeCell ref="AXC1:AXD3"/>
    <mergeCell ref="AXE1:AXF3"/>
    <mergeCell ref="AXG1:AXH3"/>
    <mergeCell ref="AWO1:AWP3"/>
    <mergeCell ref="AWQ1:AWR3"/>
    <mergeCell ref="AWS1:AWT3"/>
    <mergeCell ref="AWU1:AWV3"/>
    <mergeCell ref="AWW1:AWX3"/>
    <mergeCell ref="AWE1:AWF3"/>
    <mergeCell ref="AWG1:AWH3"/>
    <mergeCell ref="AWI1:AWJ3"/>
    <mergeCell ref="AWK1:AWL3"/>
    <mergeCell ref="AWM1:AWN3"/>
    <mergeCell ref="AVU1:AVV3"/>
    <mergeCell ref="AVW1:AVX3"/>
    <mergeCell ref="AVY1:AVZ3"/>
    <mergeCell ref="AWA1:AWB3"/>
    <mergeCell ref="AWC1:AWD3"/>
    <mergeCell ref="AYM1:AYN3"/>
    <mergeCell ref="AYO1:AYP3"/>
    <mergeCell ref="AYQ1:AYR3"/>
    <mergeCell ref="AYS1:AYT3"/>
    <mergeCell ref="AYU1:AYV3"/>
    <mergeCell ref="AYC1:AYD3"/>
    <mergeCell ref="AYE1:AYF3"/>
    <mergeCell ref="AYG1:AYH3"/>
    <mergeCell ref="AYI1:AYJ3"/>
    <mergeCell ref="AYK1:AYL3"/>
    <mergeCell ref="AXS1:AXT3"/>
    <mergeCell ref="AXU1:AXV3"/>
    <mergeCell ref="AXW1:AXX3"/>
    <mergeCell ref="AXY1:AXZ3"/>
    <mergeCell ref="AYA1:AYB3"/>
    <mergeCell ref="AXI1:AXJ3"/>
    <mergeCell ref="AXK1:AXL3"/>
    <mergeCell ref="AXM1:AXN3"/>
    <mergeCell ref="AXO1:AXP3"/>
    <mergeCell ref="AXQ1:AXR3"/>
    <mergeCell ref="BAA1:BAB3"/>
    <mergeCell ref="BAC1:BAD3"/>
    <mergeCell ref="BAE1:BAF3"/>
    <mergeCell ref="BAG1:BAH3"/>
    <mergeCell ref="BAI1:BAJ3"/>
    <mergeCell ref="AZQ1:AZR3"/>
    <mergeCell ref="AZS1:AZT3"/>
    <mergeCell ref="AZU1:AZV3"/>
    <mergeCell ref="AZW1:AZX3"/>
    <mergeCell ref="AZY1:AZZ3"/>
    <mergeCell ref="AZG1:AZH3"/>
    <mergeCell ref="AZI1:AZJ3"/>
    <mergeCell ref="AZK1:AZL3"/>
    <mergeCell ref="AZM1:AZN3"/>
    <mergeCell ref="AZO1:AZP3"/>
    <mergeCell ref="AYW1:AYX3"/>
    <mergeCell ref="AYY1:AYZ3"/>
    <mergeCell ref="AZA1:AZB3"/>
    <mergeCell ref="AZC1:AZD3"/>
    <mergeCell ref="AZE1:AZF3"/>
    <mergeCell ref="BBO1:BBP3"/>
    <mergeCell ref="BBQ1:BBR3"/>
    <mergeCell ref="BBS1:BBT3"/>
    <mergeCell ref="BBU1:BBV3"/>
    <mergeCell ref="BBW1:BBX3"/>
    <mergeCell ref="BBE1:BBF3"/>
    <mergeCell ref="BBG1:BBH3"/>
    <mergeCell ref="BBI1:BBJ3"/>
    <mergeCell ref="BBK1:BBL3"/>
    <mergeCell ref="BBM1:BBN3"/>
    <mergeCell ref="BAU1:BAV3"/>
    <mergeCell ref="BAW1:BAX3"/>
    <mergeCell ref="BAY1:BAZ3"/>
    <mergeCell ref="BBA1:BBB3"/>
    <mergeCell ref="BBC1:BBD3"/>
    <mergeCell ref="BAK1:BAL3"/>
    <mergeCell ref="BAM1:BAN3"/>
    <mergeCell ref="BAO1:BAP3"/>
    <mergeCell ref="BAQ1:BAR3"/>
    <mergeCell ref="BAS1:BAT3"/>
    <mergeCell ref="BDC1:BDD3"/>
    <mergeCell ref="BDE1:BDF3"/>
    <mergeCell ref="BDG1:BDH3"/>
    <mergeCell ref="BDI1:BDJ3"/>
    <mergeCell ref="BDK1:BDL3"/>
    <mergeCell ref="BCS1:BCT3"/>
    <mergeCell ref="BCU1:BCV3"/>
    <mergeCell ref="BCW1:BCX3"/>
    <mergeCell ref="BCY1:BCZ3"/>
    <mergeCell ref="BDA1:BDB3"/>
    <mergeCell ref="BCI1:BCJ3"/>
    <mergeCell ref="BCK1:BCL3"/>
    <mergeCell ref="BCM1:BCN3"/>
    <mergeCell ref="BCO1:BCP3"/>
    <mergeCell ref="BCQ1:BCR3"/>
    <mergeCell ref="BBY1:BBZ3"/>
    <mergeCell ref="BCA1:BCB3"/>
    <mergeCell ref="BCC1:BCD3"/>
    <mergeCell ref="BCE1:BCF3"/>
    <mergeCell ref="BCG1:BCH3"/>
    <mergeCell ref="BEQ1:BER3"/>
    <mergeCell ref="BES1:BET3"/>
    <mergeCell ref="BEU1:BEV3"/>
    <mergeCell ref="BEW1:BEX3"/>
    <mergeCell ref="BEY1:BEZ3"/>
    <mergeCell ref="BEG1:BEH3"/>
    <mergeCell ref="BEI1:BEJ3"/>
    <mergeCell ref="BEK1:BEL3"/>
    <mergeCell ref="BEM1:BEN3"/>
    <mergeCell ref="BEO1:BEP3"/>
    <mergeCell ref="BDW1:BDX3"/>
    <mergeCell ref="BDY1:BDZ3"/>
    <mergeCell ref="BEA1:BEB3"/>
    <mergeCell ref="BEC1:BED3"/>
    <mergeCell ref="BEE1:BEF3"/>
    <mergeCell ref="BDM1:BDN3"/>
    <mergeCell ref="BDO1:BDP3"/>
    <mergeCell ref="BDQ1:BDR3"/>
    <mergeCell ref="BDS1:BDT3"/>
    <mergeCell ref="BDU1:BDV3"/>
    <mergeCell ref="BGE1:BGF3"/>
    <mergeCell ref="BGG1:BGH3"/>
    <mergeCell ref="BGI1:BGJ3"/>
    <mergeCell ref="BGK1:BGL3"/>
    <mergeCell ref="BGM1:BGN3"/>
    <mergeCell ref="BFU1:BFV3"/>
    <mergeCell ref="BFW1:BFX3"/>
    <mergeCell ref="BFY1:BFZ3"/>
    <mergeCell ref="BGA1:BGB3"/>
    <mergeCell ref="BGC1:BGD3"/>
    <mergeCell ref="BFK1:BFL3"/>
    <mergeCell ref="BFM1:BFN3"/>
    <mergeCell ref="BFO1:BFP3"/>
    <mergeCell ref="BFQ1:BFR3"/>
    <mergeCell ref="BFS1:BFT3"/>
    <mergeCell ref="BFA1:BFB3"/>
    <mergeCell ref="BFC1:BFD3"/>
    <mergeCell ref="BFE1:BFF3"/>
    <mergeCell ref="BFG1:BFH3"/>
    <mergeCell ref="BFI1:BFJ3"/>
    <mergeCell ref="BHS1:BHT3"/>
    <mergeCell ref="BHU1:BHV3"/>
    <mergeCell ref="BHW1:BHX3"/>
    <mergeCell ref="BHY1:BHZ3"/>
    <mergeCell ref="BIA1:BIB3"/>
    <mergeCell ref="BHI1:BHJ3"/>
    <mergeCell ref="BHK1:BHL3"/>
    <mergeCell ref="BHM1:BHN3"/>
    <mergeCell ref="BHO1:BHP3"/>
    <mergeCell ref="BHQ1:BHR3"/>
    <mergeCell ref="BGY1:BGZ3"/>
    <mergeCell ref="BHA1:BHB3"/>
    <mergeCell ref="BHC1:BHD3"/>
    <mergeCell ref="BHE1:BHF3"/>
    <mergeCell ref="BHG1:BHH3"/>
    <mergeCell ref="BGO1:BGP3"/>
    <mergeCell ref="BGQ1:BGR3"/>
    <mergeCell ref="BGS1:BGT3"/>
    <mergeCell ref="BGU1:BGV3"/>
    <mergeCell ref="BGW1:BGX3"/>
    <mergeCell ref="BJG1:BJH3"/>
    <mergeCell ref="BJI1:BJJ3"/>
    <mergeCell ref="BJK1:BJL3"/>
    <mergeCell ref="BJM1:BJN3"/>
    <mergeCell ref="BJO1:BJP3"/>
    <mergeCell ref="BIW1:BIX3"/>
    <mergeCell ref="BIY1:BIZ3"/>
    <mergeCell ref="BJA1:BJB3"/>
    <mergeCell ref="BJC1:BJD3"/>
    <mergeCell ref="BJE1:BJF3"/>
    <mergeCell ref="BIM1:BIN3"/>
    <mergeCell ref="BIO1:BIP3"/>
    <mergeCell ref="BIQ1:BIR3"/>
    <mergeCell ref="BIS1:BIT3"/>
    <mergeCell ref="BIU1:BIV3"/>
    <mergeCell ref="BIC1:BID3"/>
    <mergeCell ref="BIE1:BIF3"/>
    <mergeCell ref="BIG1:BIH3"/>
    <mergeCell ref="BII1:BIJ3"/>
    <mergeCell ref="BIK1:BIL3"/>
    <mergeCell ref="BKU1:BKV3"/>
    <mergeCell ref="BKW1:BKX3"/>
    <mergeCell ref="BKY1:BKZ3"/>
    <mergeCell ref="BLA1:BLB3"/>
    <mergeCell ref="BLC1:BLD3"/>
    <mergeCell ref="BKK1:BKL3"/>
    <mergeCell ref="BKM1:BKN3"/>
    <mergeCell ref="BKO1:BKP3"/>
    <mergeCell ref="BKQ1:BKR3"/>
    <mergeCell ref="BKS1:BKT3"/>
    <mergeCell ref="BKA1:BKB3"/>
    <mergeCell ref="BKC1:BKD3"/>
    <mergeCell ref="BKE1:BKF3"/>
    <mergeCell ref="BKG1:BKH3"/>
    <mergeCell ref="BKI1:BKJ3"/>
    <mergeCell ref="BJQ1:BJR3"/>
    <mergeCell ref="BJS1:BJT3"/>
    <mergeCell ref="BJU1:BJV3"/>
    <mergeCell ref="BJW1:BJX3"/>
    <mergeCell ref="BJY1:BJZ3"/>
    <mergeCell ref="BMI1:BMJ3"/>
    <mergeCell ref="BMK1:BML3"/>
    <mergeCell ref="BMM1:BMN3"/>
    <mergeCell ref="BMO1:BMP3"/>
    <mergeCell ref="BMQ1:BMR3"/>
    <mergeCell ref="BLY1:BLZ3"/>
    <mergeCell ref="BMA1:BMB3"/>
    <mergeCell ref="BMC1:BMD3"/>
    <mergeCell ref="BME1:BMF3"/>
    <mergeCell ref="BMG1:BMH3"/>
    <mergeCell ref="BLO1:BLP3"/>
    <mergeCell ref="BLQ1:BLR3"/>
    <mergeCell ref="BLS1:BLT3"/>
    <mergeCell ref="BLU1:BLV3"/>
    <mergeCell ref="BLW1:BLX3"/>
    <mergeCell ref="BLE1:BLF3"/>
    <mergeCell ref="BLG1:BLH3"/>
    <mergeCell ref="BLI1:BLJ3"/>
    <mergeCell ref="BLK1:BLL3"/>
    <mergeCell ref="BLM1:BLN3"/>
    <mergeCell ref="BNW1:BNX3"/>
    <mergeCell ref="BNY1:BNZ3"/>
    <mergeCell ref="BOA1:BOB3"/>
    <mergeCell ref="BOC1:BOD3"/>
    <mergeCell ref="BOE1:BOF3"/>
    <mergeCell ref="BNM1:BNN3"/>
    <mergeCell ref="BNO1:BNP3"/>
    <mergeCell ref="BNQ1:BNR3"/>
    <mergeCell ref="BNS1:BNT3"/>
    <mergeCell ref="BNU1:BNV3"/>
    <mergeCell ref="BNC1:BND3"/>
    <mergeCell ref="BNE1:BNF3"/>
    <mergeCell ref="BNG1:BNH3"/>
    <mergeCell ref="BNI1:BNJ3"/>
    <mergeCell ref="BNK1:BNL3"/>
    <mergeCell ref="BMS1:BMT3"/>
    <mergeCell ref="BMU1:BMV3"/>
    <mergeCell ref="BMW1:BMX3"/>
    <mergeCell ref="BMY1:BMZ3"/>
    <mergeCell ref="BNA1:BNB3"/>
    <mergeCell ref="BPK1:BPL3"/>
    <mergeCell ref="BPM1:BPN3"/>
    <mergeCell ref="BPO1:BPP3"/>
    <mergeCell ref="BPQ1:BPR3"/>
    <mergeCell ref="BPS1:BPT3"/>
    <mergeCell ref="BPA1:BPB3"/>
    <mergeCell ref="BPC1:BPD3"/>
    <mergeCell ref="BPE1:BPF3"/>
    <mergeCell ref="BPG1:BPH3"/>
    <mergeCell ref="BPI1:BPJ3"/>
    <mergeCell ref="BOQ1:BOR3"/>
    <mergeCell ref="BOS1:BOT3"/>
    <mergeCell ref="BOU1:BOV3"/>
    <mergeCell ref="BOW1:BOX3"/>
    <mergeCell ref="BOY1:BOZ3"/>
    <mergeCell ref="BOG1:BOH3"/>
    <mergeCell ref="BOI1:BOJ3"/>
    <mergeCell ref="BOK1:BOL3"/>
    <mergeCell ref="BOM1:BON3"/>
    <mergeCell ref="BOO1:BOP3"/>
    <mergeCell ref="BQY1:BQZ3"/>
    <mergeCell ref="BRA1:BRB3"/>
    <mergeCell ref="BRC1:BRD3"/>
    <mergeCell ref="BRE1:BRF3"/>
    <mergeCell ref="BRG1:BRH3"/>
    <mergeCell ref="BQO1:BQP3"/>
    <mergeCell ref="BQQ1:BQR3"/>
    <mergeCell ref="BQS1:BQT3"/>
    <mergeCell ref="BQU1:BQV3"/>
    <mergeCell ref="BQW1:BQX3"/>
    <mergeCell ref="BQE1:BQF3"/>
    <mergeCell ref="BQG1:BQH3"/>
    <mergeCell ref="BQI1:BQJ3"/>
    <mergeCell ref="BQK1:BQL3"/>
    <mergeCell ref="BQM1:BQN3"/>
    <mergeCell ref="BPU1:BPV3"/>
    <mergeCell ref="BPW1:BPX3"/>
    <mergeCell ref="BPY1:BPZ3"/>
    <mergeCell ref="BQA1:BQB3"/>
    <mergeCell ref="BQC1:BQD3"/>
    <mergeCell ref="BSM1:BSN3"/>
    <mergeCell ref="BSO1:BSP3"/>
    <mergeCell ref="BSQ1:BSR3"/>
    <mergeCell ref="BSS1:BST3"/>
    <mergeCell ref="BSU1:BSV3"/>
    <mergeCell ref="BSC1:BSD3"/>
    <mergeCell ref="BSE1:BSF3"/>
    <mergeCell ref="BSG1:BSH3"/>
    <mergeCell ref="BSI1:BSJ3"/>
    <mergeCell ref="BSK1:BSL3"/>
    <mergeCell ref="BRS1:BRT3"/>
    <mergeCell ref="BRU1:BRV3"/>
    <mergeCell ref="BRW1:BRX3"/>
    <mergeCell ref="BRY1:BRZ3"/>
    <mergeCell ref="BSA1:BSB3"/>
    <mergeCell ref="BRI1:BRJ3"/>
    <mergeCell ref="BRK1:BRL3"/>
    <mergeCell ref="BRM1:BRN3"/>
    <mergeCell ref="BRO1:BRP3"/>
    <mergeCell ref="BRQ1:BRR3"/>
    <mergeCell ref="BUA1:BUB3"/>
    <mergeCell ref="BUC1:BUD3"/>
    <mergeCell ref="BUE1:BUF3"/>
    <mergeCell ref="BUG1:BUH3"/>
    <mergeCell ref="BUI1:BUJ3"/>
    <mergeCell ref="BTQ1:BTR3"/>
    <mergeCell ref="BTS1:BTT3"/>
    <mergeCell ref="BTU1:BTV3"/>
    <mergeCell ref="BTW1:BTX3"/>
    <mergeCell ref="BTY1:BTZ3"/>
    <mergeCell ref="BTG1:BTH3"/>
    <mergeCell ref="BTI1:BTJ3"/>
    <mergeCell ref="BTK1:BTL3"/>
    <mergeCell ref="BTM1:BTN3"/>
    <mergeCell ref="BTO1:BTP3"/>
    <mergeCell ref="BSW1:BSX3"/>
    <mergeCell ref="BSY1:BSZ3"/>
    <mergeCell ref="BTA1:BTB3"/>
    <mergeCell ref="BTC1:BTD3"/>
    <mergeCell ref="BTE1:BTF3"/>
    <mergeCell ref="BVO1:BVP3"/>
    <mergeCell ref="BVQ1:BVR3"/>
    <mergeCell ref="BVS1:BVT3"/>
    <mergeCell ref="BVU1:BVV3"/>
    <mergeCell ref="BVW1:BVX3"/>
    <mergeCell ref="BVE1:BVF3"/>
    <mergeCell ref="BVG1:BVH3"/>
    <mergeCell ref="BVI1:BVJ3"/>
    <mergeCell ref="BVK1:BVL3"/>
    <mergeCell ref="BVM1:BVN3"/>
    <mergeCell ref="BUU1:BUV3"/>
    <mergeCell ref="BUW1:BUX3"/>
    <mergeCell ref="BUY1:BUZ3"/>
    <mergeCell ref="BVA1:BVB3"/>
    <mergeCell ref="BVC1:BVD3"/>
    <mergeCell ref="BUK1:BUL3"/>
    <mergeCell ref="BUM1:BUN3"/>
    <mergeCell ref="BUO1:BUP3"/>
    <mergeCell ref="BUQ1:BUR3"/>
    <mergeCell ref="BUS1:BUT3"/>
    <mergeCell ref="BXC1:BXD3"/>
    <mergeCell ref="BXE1:BXF3"/>
    <mergeCell ref="BXG1:BXH3"/>
    <mergeCell ref="BXI1:BXJ3"/>
    <mergeCell ref="BXK1:BXL3"/>
    <mergeCell ref="BWS1:BWT3"/>
    <mergeCell ref="BWU1:BWV3"/>
    <mergeCell ref="BWW1:BWX3"/>
    <mergeCell ref="BWY1:BWZ3"/>
    <mergeCell ref="BXA1:BXB3"/>
    <mergeCell ref="BWI1:BWJ3"/>
    <mergeCell ref="BWK1:BWL3"/>
    <mergeCell ref="BWM1:BWN3"/>
    <mergeCell ref="BWO1:BWP3"/>
    <mergeCell ref="BWQ1:BWR3"/>
    <mergeCell ref="BVY1:BVZ3"/>
    <mergeCell ref="BWA1:BWB3"/>
    <mergeCell ref="BWC1:BWD3"/>
    <mergeCell ref="BWE1:BWF3"/>
    <mergeCell ref="BWG1:BWH3"/>
    <mergeCell ref="BYQ1:BYR3"/>
    <mergeCell ref="BYS1:BYT3"/>
    <mergeCell ref="BYU1:BYV3"/>
    <mergeCell ref="BYW1:BYX3"/>
    <mergeCell ref="BYY1:BYZ3"/>
    <mergeCell ref="BYG1:BYH3"/>
    <mergeCell ref="BYI1:BYJ3"/>
    <mergeCell ref="BYK1:BYL3"/>
    <mergeCell ref="BYM1:BYN3"/>
    <mergeCell ref="BYO1:BYP3"/>
    <mergeCell ref="BXW1:BXX3"/>
    <mergeCell ref="BXY1:BXZ3"/>
    <mergeCell ref="BYA1:BYB3"/>
    <mergeCell ref="BYC1:BYD3"/>
    <mergeCell ref="BYE1:BYF3"/>
    <mergeCell ref="BXM1:BXN3"/>
    <mergeCell ref="BXO1:BXP3"/>
    <mergeCell ref="BXQ1:BXR3"/>
    <mergeCell ref="BXS1:BXT3"/>
    <mergeCell ref="BXU1:BXV3"/>
    <mergeCell ref="CAE1:CAF3"/>
    <mergeCell ref="CAG1:CAH3"/>
    <mergeCell ref="CAI1:CAJ3"/>
    <mergeCell ref="CAK1:CAL3"/>
    <mergeCell ref="CAM1:CAN3"/>
    <mergeCell ref="BZU1:BZV3"/>
    <mergeCell ref="BZW1:BZX3"/>
    <mergeCell ref="BZY1:BZZ3"/>
    <mergeCell ref="CAA1:CAB3"/>
    <mergeCell ref="CAC1:CAD3"/>
    <mergeCell ref="BZK1:BZL3"/>
    <mergeCell ref="BZM1:BZN3"/>
    <mergeCell ref="BZO1:BZP3"/>
    <mergeCell ref="BZQ1:BZR3"/>
    <mergeCell ref="BZS1:BZT3"/>
    <mergeCell ref="BZA1:BZB3"/>
    <mergeCell ref="BZC1:BZD3"/>
    <mergeCell ref="BZE1:BZF3"/>
    <mergeCell ref="BZG1:BZH3"/>
    <mergeCell ref="BZI1:BZJ3"/>
    <mergeCell ref="CBS1:CBT3"/>
    <mergeCell ref="CBU1:CBV3"/>
    <mergeCell ref="CBW1:CBX3"/>
    <mergeCell ref="CBY1:CBZ3"/>
    <mergeCell ref="CCA1:CCB3"/>
    <mergeCell ref="CBI1:CBJ3"/>
    <mergeCell ref="CBK1:CBL3"/>
    <mergeCell ref="CBM1:CBN3"/>
    <mergeCell ref="CBO1:CBP3"/>
    <mergeCell ref="CBQ1:CBR3"/>
    <mergeCell ref="CAY1:CAZ3"/>
    <mergeCell ref="CBA1:CBB3"/>
    <mergeCell ref="CBC1:CBD3"/>
    <mergeCell ref="CBE1:CBF3"/>
    <mergeCell ref="CBG1:CBH3"/>
    <mergeCell ref="CAO1:CAP3"/>
    <mergeCell ref="CAQ1:CAR3"/>
    <mergeCell ref="CAS1:CAT3"/>
    <mergeCell ref="CAU1:CAV3"/>
    <mergeCell ref="CAW1:CAX3"/>
    <mergeCell ref="CDG1:CDH3"/>
    <mergeCell ref="CDI1:CDJ3"/>
    <mergeCell ref="CDK1:CDL3"/>
    <mergeCell ref="CDM1:CDN3"/>
    <mergeCell ref="CDO1:CDP3"/>
    <mergeCell ref="CCW1:CCX3"/>
    <mergeCell ref="CCY1:CCZ3"/>
    <mergeCell ref="CDA1:CDB3"/>
    <mergeCell ref="CDC1:CDD3"/>
    <mergeCell ref="CDE1:CDF3"/>
    <mergeCell ref="CCM1:CCN3"/>
    <mergeCell ref="CCO1:CCP3"/>
    <mergeCell ref="CCQ1:CCR3"/>
    <mergeCell ref="CCS1:CCT3"/>
    <mergeCell ref="CCU1:CCV3"/>
    <mergeCell ref="CCC1:CCD3"/>
    <mergeCell ref="CCE1:CCF3"/>
    <mergeCell ref="CCG1:CCH3"/>
    <mergeCell ref="CCI1:CCJ3"/>
    <mergeCell ref="CCK1:CCL3"/>
    <mergeCell ref="CEU1:CEV3"/>
    <mergeCell ref="CEW1:CEX3"/>
    <mergeCell ref="CEY1:CEZ3"/>
    <mergeCell ref="CFA1:CFB3"/>
    <mergeCell ref="CFC1:CFD3"/>
    <mergeCell ref="CEK1:CEL3"/>
    <mergeCell ref="CEM1:CEN3"/>
    <mergeCell ref="CEO1:CEP3"/>
    <mergeCell ref="CEQ1:CER3"/>
    <mergeCell ref="CES1:CET3"/>
    <mergeCell ref="CEA1:CEB3"/>
    <mergeCell ref="CEC1:CED3"/>
    <mergeCell ref="CEE1:CEF3"/>
    <mergeCell ref="CEG1:CEH3"/>
    <mergeCell ref="CEI1:CEJ3"/>
    <mergeCell ref="CDQ1:CDR3"/>
    <mergeCell ref="CDS1:CDT3"/>
    <mergeCell ref="CDU1:CDV3"/>
    <mergeCell ref="CDW1:CDX3"/>
    <mergeCell ref="CDY1:CDZ3"/>
    <mergeCell ref="CGI1:CGJ3"/>
    <mergeCell ref="CGK1:CGL3"/>
    <mergeCell ref="CGM1:CGN3"/>
    <mergeCell ref="CGO1:CGP3"/>
    <mergeCell ref="CGQ1:CGR3"/>
    <mergeCell ref="CFY1:CFZ3"/>
    <mergeCell ref="CGA1:CGB3"/>
    <mergeCell ref="CGC1:CGD3"/>
    <mergeCell ref="CGE1:CGF3"/>
    <mergeCell ref="CGG1:CGH3"/>
    <mergeCell ref="CFO1:CFP3"/>
    <mergeCell ref="CFQ1:CFR3"/>
    <mergeCell ref="CFS1:CFT3"/>
    <mergeCell ref="CFU1:CFV3"/>
    <mergeCell ref="CFW1:CFX3"/>
    <mergeCell ref="CFE1:CFF3"/>
    <mergeCell ref="CFG1:CFH3"/>
    <mergeCell ref="CFI1:CFJ3"/>
    <mergeCell ref="CFK1:CFL3"/>
    <mergeCell ref="CFM1:CFN3"/>
    <mergeCell ref="CHW1:CHX3"/>
    <mergeCell ref="CHY1:CHZ3"/>
    <mergeCell ref="CIA1:CIB3"/>
    <mergeCell ref="CIC1:CID3"/>
    <mergeCell ref="CIE1:CIF3"/>
    <mergeCell ref="CHM1:CHN3"/>
    <mergeCell ref="CHO1:CHP3"/>
    <mergeCell ref="CHQ1:CHR3"/>
    <mergeCell ref="CHS1:CHT3"/>
    <mergeCell ref="CHU1:CHV3"/>
    <mergeCell ref="CHC1:CHD3"/>
    <mergeCell ref="CHE1:CHF3"/>
    <mergeCell ref="CHG1:CHH3"/>
    <mergeCell ref="CHI1:CHJ3"/>
    <mergeCell ref="CHK1:CHL3"/>
    <mergeCell ref="CGS1:CGT3"/>
    <mergeCell ref="CGU1:CGV3"/>
    <mergeCell ref="CGW1:CGX3"/>
    <mergeCell ref="CGY1:CGZ3"/>
    <mergeCell ref="CHA1:CHB3"/>
    <mergeCell ref="CJK1:CJL3"/>
    <mergeCell ref="CJM1:CJN3"/>
    <mergeCell ref="CJO1:CJP3"/>
    <mergeCell ref="CJQ1:CJR3"/>
    <mergeCell ref="CJS1:CJT3"/>
    <mergeCell ref="CJA1:CJB3"/>
    <mergeCell ref="CJC1:CJD3"/>
    <mergeCell ref="CJE1:CJF3"/>
    <mergeCell ref="CJG1:CJH3"/>
    <mergeCell ref="CJI1:CJJ3"/>
    <mergeCell ref="CIQ1:CIR3"/>
    <mergeCell ref="CIS1:CIT3"/>
    <mergeCell ref="CIU1:CIV3"/>
    <mergeCell ref="CIW1:CIX3"/>
    <mergeCell ref="CIY1:CIZ3"/>
    <mergeCell ref="CIG1:CIH3"/>
    <mergeCell ref="CII1:CIJ3"/>
    <mergeCell ref="CIK1:CIL3"/>
    <mergeCell ref="CIM1:CIN3"/>
    <mergeCell ref="CIO1:CIP3"/>
    <mergeCell ref="CKY1:CKZ3"/>
    <mergeCell ref="CLA1:CLB3"/>
    <mergeCell ref="CLC1:CLD3"/>
    <mergeCell ref="CLE1:CLF3"/>
    <mergeCell ref="CLG1:CLH3"/>
    <mergeCell ref="CKO1:CKP3"/>
    <mergeCell ref="CKQ1:CKR3"/>
    <mergeCell ref="CKS1:CKT3"/>
    <mergeCell ref="CKU1:CKV3"/>
    <mergeCell ref="CKW1:CKX3"/>
    <mergeCell ref="CKE1:CKF3"/>
    <mergeCell ref="CKG1:CKH3"/>
    <mergeCell ref="CKI1:CKJ3"/>
    <mergeCell ref="CKK1:CKL3"/>
    <mergeCell ref="CKM1:CKN3"/>
    <mergeCell ref="CJU1:CJV3"/>
    <mergeCell ref="CJW1:CJX3"/>
    <mergeCell ref="CJY1:CJZ3"/>
    <mergeCell ref="CKA1:CKB3"/>
    <mergeCell ref="CKC1:CKD3"/>
    <mergeCell ref="CMM1:CMN3"/>
    <mergeCell ref="CMO1:CMP3"/>
    <mergeCell ref="CMQ1:CMR3"/>
    <mergeCell ref="CMS1:CMT3"/>
    <mergeCell ref="CMU1:CMV3"/>
    <mergeCell ref="CMC1:CMD3"/>
    <mergeCell ref="CME1:CMF3"/>
    <mergeCell ref="CMG1:CMH3"/>
    <mergeCell ref="CMI1:CMJ3"/>
    <mergeCell ref="CMK1:CML3"/>
    <mergeCell ref="CLS1:CLT3"/>
    <mergeCell ref="CLU1:CLV3"/>
    <mergeCell ref="CLW1:CLX3"/>
    <mergeCell ref="CLY1:CLZ3"/>
    <mergeCell ref="CMA1:CMB3"/>
    <mergeCell ref="CLI1:CLJ3"/>
    <mergeCell ref="CLK1:CLL3"/>
    <mergeCell ref="CLM1:CLN3"/>
    <mergeCell ref="CLO1:CLP3"/>
    <mergeCell ref="CLQ1:CLR3"/>
    <mergeCell ref="COA1:COB3"/>
    <mergeCell ref="COC1:COD3"/>
    <mergeCell ref="COE1:COF3"/>
    <mergeCell ref="COG1:COH3"/>
    <mergeCell ref="COI1:COJ3"/>
    <mergeCell ref="CNQ1:CNR3"/>
    <mergeCell ref="CNS1:CNT3"/>
    <mergeCell ref="CNU1:CNV3"/>
    <mergeCell ref="CNW1:CNX3"/>
    <mergeCell ref="CNY1:CNZ3"/>
    <mergeCell ref="CNG1:CNH3"/>
    <mergeCell ref="CNI1:CNJ3"/>
    <mergeCell ref="CNK1:CNL3"/>
    <mergeCell ref="CNM1:CNN3"/>
    <mergeCell ref="CNO1:CNP3"/>
    <mergeCell ref="CMW1:CMX3"/>
    <mergeCell ref="CMY1:CMZ3"/>
    <mergeCell ref="CNA1:CNB3"/>
    <mergeCell ref="CNC1:CND3"/>
    <mergeCell ref="CNE1:CNF3"/>
    <mergeCell ref="CPO1:CPP3"/>
    <mergeCell ref="CPQ1:CPR3"/>
    <mergeCell ref="CPS1:CPT3"/>
    <mergeCell ref="CPU1:CPV3"/>
    <mergeCell ref="CPW1:CPX3"/>
    <mergeCell ref="CPE1:CPF3"/>
    <mergeCell ref="CPG1:CPH3"/>
    <mergeCell ref="CPI1:CPJ3"/>
    <mergeCell ref="CPK1:CPL3"/>
    <mergeCell ref="CPM1:CPN3"/>
    <mergeCell ref="COU1:COV3"/>
    <mergeCell ref="COW1:COX3"/>
    <mergeCell ref="COY1:COZ3"/>
    <mergeCell ref="CPA1:CPB3"/>
    <mergeCell ref="CPC1:CPD3"/>
    <mergeCell ref="COK1:COL3"/>
    <mergeCell ref="COM1:CON3"/>
    <mergeCell ref="COO1:COP3"/>
    <mergeCell ref="COQ1:COR3"/>
    <mergeCell ref="COS1:COT3"/>
    <mergeCell ref="CRC1:CRD3"/>
    <mergeCell ref="CRE1:CRF3"/>
    <mergeCell ref="CRG1:CRH3"/>
    <mergeCell ref="CRI1:CRJ3"/>
    <mergeCell ref="CRK1:CRL3"/>
    <mergeCell ref="CQS1:CQT3"/>
    <mergeCell ref="CQU1:CQV3"/>
    <mergeCell ref="CQW1:CQX3"/>
    <mergeCell ref="CQY1:CQZ3"/>
    <mergeCell ref="CRA1:CRB3"/>
    <mergeCell ref="CQI1:CQJ3"/>
    <mergeCell ref="CQK1:CQL3"/>
    <mergeCell ref="CQM1:CQN3"/>
    <mergeCell ref="CQO1:CQP3"/>
    <mergeCell ref="CQQ1:CQR3"/>
    <mergeCell ref="CPY1:CPZ3"/>
    <mergeCell ref="CQA1:CQB3"/>
    <mergeCell ref="CQC1:CQD3"/>
    <mergeCell ref="CQE1:CQF3"/>
    <mergeCell ref="CQG1:CQH3"/>
    <mergeCell ref="CSQ1:CSR3"/>
    <mergeCell ref="CSS1:CST3"/>
    <mergeCell ref="CSU1:CSV3"/>
    <mergeCell ref="CSW1:CSX3"/>
    <mergeCell ref="CSY1:CSZ3"/>
    <mergeCell ref="CSG1:CSH3"/>
    <mergeCell ref="CSI1:CSJ3"/>
    <mergeCell ref="CSK1:CSL3"/>
    <mergeCell ref="CSM1:CSN3"/>
    <mergeCell ref="CSO1:CSP3"/>
    <mergeCell ref="CRW1:CRX3"/>
    <mergeCell ref="CRY1:CRZ3"/>
    <mergeCell ref="CSA1:CSB3"/>
    <mergeCell ref="CSC1:CSD3"/>
    <mergeCell ref="CSE1:CSF3"/>
    <mergeCell ref="CRM1:CRN3"/>
    <mergeCell ref="CRO1:CRP3"/>
    <mergeCell ref="CRQ1:CRR3"/>
    <mergeCell ref="CRS1:CRT3"/>
    <mergeCell ref="CRU1:CRV3"/>
    <mergeCell ref="CUE1:CUF3"/>
    <mergeCell ref="CUG1:CUH3"/>
    <mergeCell ref="CUI1:CUJ3"/>
    <mergeCell ref="CUK1:CUL3"/>
    <mergeCell ref="CUM1:CUN3"/>
    <mergeCell ref="CTU1:CTV3"/>
    <mergeCell ref="CTW1:CTX3"/>
    <mergeCell ref="CTY1:CTZ3"/>
    <mergeCell ref="CUA1:CUB3"/>
    <mergeCell ref="CUC1:CUD3"/>
    <mergeCell ref="CTK1:CTL3"/>
    <mergeCell ref="CTM1:CTN3"/>
    <mergeCell ref="CTO1:CTP3"/>
    <mergeCell ref="CTQ1:CTR3"/>
    <mergeCell ref="CTS1:CTT3"/>
    <mergeCell ref="CTA1:CTB3"/>
    <mergeCell ref="CTC1:CTD3"/>
    <mergeCell ref="CTE1:CTF3"/>
    <mergeCell ref="CTG1:CTH3"/>
    <mergeCell ref="CTI1:CTJ3"/>
    <mergeCell ref="CVS1:CVT3"/>
    <mergeCell ref="CVU1:CVV3"/>
    <mergeCell ref="CVW1:CVX3"/>
    <mergeCell ref="CVY1:CVZ3"/>
    <mergeCell ref="CWA1:CWB3"/>
    <mergeCell ref="CVI1:CVJ3"/>
    <mergeCell ref="CVK1:CVL3"/>
    <mergeCell ref="CVM1:CVN3"/>
    <mergeCell ref="CVO1:CVP3"/>
    <mergeCell ref="CVQ1:CVR3"/>
    <mergeCell ref="CUY1:CUZ3"/>
    <mergeCell ref="CVA1:CVB3"/>
    <mergeCell ref="CVC1:CVD3"/>
    <mergeCell ref="CVE1:CVF3"/>
    <mergeCell ref="CVG1:CVH3"/>
    <mergeCell ref="CUO1:CUP3"/>
    <mergeCell ref="CUQ1:CUR3"/>
    <mergeCell ref="CUS1:CUT3"/>
    <mergeCell ref="CUU1:CUV3"/>
    <mergeCell ref="CUW1:CUX3"/>
    <mergeCell ref="CXG1:CXH3"/>
    <mergeCell ref="CXI1:CXJ3"/>
    <mergeCell ref="CXK1:CXL3"/>
    <mergeCell ref="CXM1:CXN3"/>
    <mergeCell ref="CXO1:CXP3"/>
    <mergeCell ref="CWW1:CWX3"/>
    <mergeCell ref="CWY1:CWZ3"/>
    <mergeCell ref="CXA1:CXB3"/>
    <mergeCell ref="CXC1:CXD3"/>
    <mergeCell ref="CXE1:CXF3"/>
    <mergeCell ref="CWM1:CWN3"/>
    <mergeCell ref="CWO1:CWP3"/>
    <mergeCell ref="CWQ1:CWR3"/>
    <mergeCell ref="CWS1:CWT3"/>
    <mergeCell ref="CWU1:CWV3"/>
    <mergeCell ref="CWC1:CWD3"/>
    <mergeCell ref="CWE1:CWF3"/>
    <mergeCell ref="CWG1:CWH3"/>
    <mergeCell ref="CWI1:CWJ3"/>
    <mergeCell ref="CWK1:CWL3"/>
    <mergeCell ref="CYU1:CYV3"/>
    <mergeCell ref="CYW1:CYX3"/>
    <mergeCell ref="CYY1:CYZ3"/>
    <mergeCell ref="CZA1:CZB3"/>
    <mergeCell ref="CZC1:CZD3"/>
    <mergeCell ref="CYK1:CYL3"/>
    <mergeCell ref="CYM1:CYN3"/>
    <mergeCell ref="CYO1:CYP3"/>
    <mergeCell ref="CYQ1:CYR3"/>
    <mergeCell ref="CYS1:CYT3"/>
    <mergeCell ref="CYA1:CYB3"/>
    <mergeCell ref="CYC1:CYD3"/>
    <mergeCell ref="CYE1:CYF3"/>
    <mergeCell ref="CYG1:CYH3"/>
    <mergeCell ref="CYI1:CYJ3"/>
    <mergeCell ref="CXQ1:CXR3"/>
    <mergeCell ref="CXS1:CXT3"/>
    <mergeCell ref="CXU1:CXV3"/>
    <mergeCell ref="CXW1:CXX3"/>
    <mergeCell ref="CXY1:CXZ3"/>
    <mergeCell ref="DAI1:DAJ3"/>
    <mergeCell ref="DAK1:DAL3"/>
    <mergeCell ref="DAM1:DAN3"/>
    <mergeCell ref="DAO1:DAP3"/>
    <mergeCell ref="DAQ1:DAR3"/>
    <mergeCell ref="CZY1:CZZ3"/>
    <mergeCell ref="DAA1:DAB3"/>
    <mergeCell ref="DAC1:DAD3"/>
    <mergeCell ref="DAE1:DAF3"/>
    <mergeCell ref="DAG1:DAH3"/>
    <mergeCell ref="CZO1:CZP3"/>
    <mergeCell ref="CZQ1:CZR3"/>
    <mergeCell ref="CZS1:CZT3"/>
    <mergeCell ref="CZU1:CZV3"/>
    <mergeCell ref="CZW1:CZX3"/>
    <mergeCell ref="CZE1:CZF3"/>
    <mergeCell ref="CZG1:CZH3"/>
    <mergeCell ref="CZI1:CZJ3"/>
    <mergeCell ref="CZK1:CZL3"/>
    <mergeCell ref="CZM1:CZN3"/>
    <mergeCell ref="DBW1:DBX3"/>
    <mergeCell ref="DBY1:DBZ3"/>
    <mergeCell ref="DCA1:DCB3"/>
    <mergeCell ref="DCC1:DCD3"/>
    <mergeCell ref="DCE1:DCF3"/>
    <mergeCell ref="DBM1:DBN3"/>
    <mergeCell ref="DBO1:DBP3"/>
    <mergeCell ref="DBQ1:DBR3"/>
    <mergeCell ref="DBS1:DBT3"/>
    <mergeCell ref="DBU1:DBV3"/>
    <mergeCell ref="DBC1:DBD3"/>
    <mergeCell ref="DBE1:DBF3"/>
    <mergeCell ref="DBG1:DBH3"/>
    <mergeCell ref="DBI1:DBJ3"/>
    <mergeCell ref="DBK1:DBL3"/>
    <mergeCell ref="DAS1:DAT3"/>
    <mergeCell ref="DAU1:DAV3"/>
    <mergeCell ref="DAW1:DAX3"/>
    <mergeCell ref="DAY1:DAZ3"/>
    <mergeCell ref="DBA1:DBB3"/>
    <mergeCell ref="DDK1:DDL3"/>
    <mergeCell ref="DDM1:DDN3"/>
    <mergeCell ref="DDO1:DDP3"/>
    <mergeCell ref="DDQ1:DDR3"/>
    <mergeCell ref="DDS1:DDT3"/>
    <mergeCell ref="DDA1:DDB3"/>
    <mergeCell ref="DDC1:DDD3"/>
    <mergeCell ref="DDE1:DDF3"/>
    <mergeCell ref="DDG1:DDH3"/>
    <mergeCell ref="DDI1:DDJ3"/>
    <mergeCell ref="DCQ1:DCR3"/>
    <mergeCell ref="DCS1:DCT3"/>
    <mergeCell ref="DCU1:DCV3"/>
    <mergeCell ref="DCW1:DCX3"/>
    <mergeCell ref="DCY1:DCZ3"/>
    <mergeCell ref="DCG1:DCH3"/>
    <mergeCell ref="DCI1:DCJ3"/>
    <mergeCell ref="DCK1:DCL3"/>
    <mergeCell ref="DCM1:DCN3"/>
    <mergeCell ref="DCO1:DCP3"/>
    <mergeCell ref="DEY1:DEZ3"/>
    <mergeCell ref="DFA1:DFB3"/>
    <mergeCell ref="DFC1:DFD3"/>
    <mergeCell ref="DFE1:DFF3"/>
    <mergeCell ref="DFG1:DFH3"/>
    <mergeCell ref="DEO1:DEP3"/>
    <mergeCell ref="DEQ1:DER3"/>
    <mergeCell ref="DES1:DET3"/>
    <mergeCell ref="DEU1:DEV3"/>
    <mergeCell ref="DEW1:DEX3"/>
    <mergeCell ref="DEE1:DEF3"/>
    <mergeCell ref="DEG1:DEH3"/>
    <mergeCell ref="DEI1:DEJ3"/>
    <mergeCell ref="DEK1:DEL3"/>
    <mergeCell ref="DEM1:DEN3"/>
    <mergeCell ref="DDU1:DDV3"/>
    <mergeCell ref="DDW1:DDX3"/>
    <mergeCell ref="DDY1:DDZ3"/>
    <mergeCell ref="DEA1:DEB3"/>
    <mergeCell ref="DEC1:DED3"/>
    <mergeCell ref="DGM1:DGN3"/>
    <mergeCell ref="DGO1:DGP3"/>
    <mergeCell ref="DGQ1:DGR3"/>
    <mergeCell ref="DGS1:DGT3"/>
    <mergeCell ref="DGU1:DGV3"/>
    <mergeCell ref="DGC1:DGD3"/>
    <mergeCell ref="DGE1:DGF3"/>
    <mergeCell ref="DGG1:DGH3"/>
    <mergeCell ref="DGI1:DGJ3"/>
    <mergeCell ref="DGK1:DGL3"/>
    <mergeCell ref="DFS1:DFT3"/>
    <mergeCell ref="DFU1:DFV3"/>
    <mergeCell ref="DFW1:DFX3"/>
    <mergeCell ref="DFY1:DFZ3"/>
    <mergeCell ref="DGA1:DGB3"/>
    <mergeCell ref="DFI1:DFJ3"/>
    <mergeCell ref="DFK1:DFL3"/>
    <mergeCell ref="DFM1:DFN3"/>
    <mergeCell ref="DFO1:DFP3"/>
    <mergeCell ref="DFQ1:DFR3"/>
    <mergeCell ref="DIA1:DIB3"/>
    <mergeCell ref="DIC1:DID3"/>
    <mergeCell ref="DIE1:DIF3"/>
    <mergeCell ref="DIG1:DIH3"/>
    <mergeCell ref="DII1:DIJ3"/>
    <mergeCell ref="DHQ1:DHR3"/>
    <mergeCell ref="DHS1:DHT3"/>
    <mergeCell ref="DHU1:DHV3"/>
    <mergeCell ref="DHW1:DHX3"/>
    <mergeCell ref="DHY1:DHZ3"/>
    <mergeCell ref="DHG1:DHH3"/>
    <mergeCell ref="DHI1:DHJ3"/>
    <mergeCell ref="DHK1:DHL3"/>
    <mergeCell ref="DHM1:DHN3"/>
    <mergeCell ref="DHO1:DHP3"/>
    <mergeCell ref="DGW1:DGX3"/>
    <mergeCell ref="DGY1:DGZ3"/>
    <mergeCell ref="DHA1:DHB3"/>
    <mergeCell ref="DHC1:DHD3"/>
    <mergeCell ref="DHE1:DHF3"/>
    <mergeCell ref="DJO1:DJP3"/>
    <mergeCell ref="DJQ1:DJR3"/>
    <mergeCell ref="DJS1:DJT3"/>
    <mergeCell ref="DJU1:DJV3"/>
    <mergeCell ref="DJW1:DJX3"/>
    <mergeCell ref="DJE1:DJF3"/>
    <mergeCell ref="DJG1:DJH3"/>
    <mergeCell ref="DJI1:DJJ3"/>
    <mergeCell ref="DJK1:DJL3"/>
    <mergeCell ref="DJM1:DJN3"/>
    <mergeCell ref="DIU1:DIV3"/>
    <mergeCell ref="DIW1:DIX3"/>
    <mergeCell ref="DIY1:DIZ3"/>
    <mergeCell ref="DJA1:DJB3"/>
    <mergeCell ref="DJC1:DJD3"/>
    <mergeCell ref="DIK1:DIL3"/>
    <mergeCell ref="DIM1:DIN3"/>
    <mergeCell ref="DIO1:DIP3"/>
    <mergeCell ref="DIQ1:DIR3"/>
    <mergeCell ref="DIS1:DIT3"/>
    <mergeCell ref="DLC1:DLD3"/>
    <mergeCell ref="DLE1:DLF3"/>
    <mergeCell ref="DLG1:DLH3"/>
    <mergeCell ref="DLI1:DLJ3"/>
    <mergeCell ref="DLK1:DLL3"/>
    <mergeCell ref="DKS1:DKT3"/>
    <mergeCell ref="DKU1:DKV3"/>
    <mergeCell ref="DKW1:DKX3"/>
    <mergeCell ref="DKY1:DKZ3"/>
    <mergeCell ref="DLA1:DLB3"/>
    <mergeCell ref="DKI1:DKJ3"/>
    <mergeCell ref="DKK1:DKL3"/>
    <mergeCell ref="DKM1:DKN3"/>
    <mergeCell ref="DKO1:DKP3"/>
    <mergeCell ref="DKQ1:DKR3"/>
    <mergeCell ref="DJY1:DJZ3"/>
    <mergeCell ref="DKA1:DKB3"/>
    <mergeCell ref="DKC1:DKD3"/>
    <mergeCell ref="DKE1:DKF3"/>
    <mergeCell ref="DKG1:DKH3"/>
    <mergeCell ref="DMQ1:DMR3"/>
    <mergeCell ref="DMS1:DMT3"/>
    <mergeCell ref="DMU1:DMV3"/>
    <mergeCell ref="DMW1:DMX3"/>
    <mergeCell ref="DMY1:DMZ3"/>
    <mergeCell ref="DMG1:DMH3"/>
    <mergeCell ref="DMI1:DMJ3"/>
    <mergeCell ref="DMK1:DML3"/>
    <mergeCell ref="DMM1:DMN3"/>
    <mergeCell ref="DMO1:DMP3"/>
    <mergeCell ref="DLW1:DLX3"/>
    <mergeCell ref="DLY1:DLZ3"/>
    <mergeCell ref="DMA1:DMB3"/>
    <mergeCell ref="DMC1:DMD3"/>
    <mergeCell ref="DME1:DMF3"/>
    <mergeCell ref="DLM1:DLN3"/>
    <mergeCell ref="DLO1:DLP3"/>
    <mergeCell ref="DLQ1:DLR3"/>
    <mergeCell ref="DLS1:DLT3"/>
    <mergeCell ref="DLU1:DLV3"/>
    <mergeCell ref="DOE1:DOF3"/>
    <mergeCell ref="DOG1:DOH3"/>
    <mergeCell ref="DOI1:DOJ3"/>
    <mergeCell ref="DOK1:DOL3"/>
    <mergeCell ref="DOM1:DON3"/>
    <mergeCell ref="DNU1:DNV3"/>
    <mergeCell ref="DNW1:DNX3"/>
    <mergeCell ref="DNY1:DNZ3"/>
    <mergeCell ref="DOA1:DOB3"/>
    <mergeCell ref="DOC1:DOD3"/>
    <mergeCell ref="DNK1:DNL3"/>
    <mergeCell ref="DNM1:DNN3"/>
    <mergeCell ref="DNO1:DNP3"/>
    <mergeCell ref="DNQ1:DNR3"/>
    <mergeCell ref="DNS1:DNT3"/>
    <mergeCell ref="DNA1:DNB3"/>
    <mergeCell ref="DNC1:DND3"/>
    <mergeCell ref="DNE1:DNF3"/>
    <mergeCell ref="DNG1:DNH3"/>
    <mergeCell ref="DNI1:DNJ3"/>
    <mergeCell ref="DPS1:DPT3"/>
    <mergeCell ref="DPU1:DPV3"/>
    <mergeCell ref="DPW1:DPX3"/>
    <mergeCell ref="DPY1:DPZ3"/>
    <mergeCell ref="DQA1:DQB3"/>
    <mergeCell ref="DPI1:DPJ3"/>
    <mergeCell ref="DPK1:DPL3"/>
    <mergeCell ref="DPM1:DPN3"/>
    <mergeCell ref="DPO1:DPP3"/>
    <mergeCell ref="DPQ1:DPR3"/>
    <mergeCell ref="DOY1:DOZ3"/>
    <mergeCell ref="DPA1:DPB3"/>
    <mergeCell ref="DPC1:DPD3"/>
    <mergeCell ref="DPE1:DPF3"/>
    <mergeCell ref="DPG1:DPH3"/>
    <mergeCell ref="DOO1:DOP3"/>
    <mergeCell ref="DOQ1:DOR3"/>
    <mergeCell ref="DOS1:DOT3"/>
    <mergeCell ref="DOU1:DOV3"/>
    <mergeCell ref="DOW1:DOX3"/>
    <mergeCell ref="DRG1:DRH3"/>
    <mergeCell ref="DRI1:DRJ3"/>
    <mergeCell ref="DRK1:DRL3"/>
    <mergeCell ref="DRM1:DRN3"/>
    <mergeCell ref="DRO1:DRP3"/>
    <mergeCell ref="DQW1:DQX3"/>
    <mergeCell ref="DQY1:DQZ3"/>
    <mergeCell ref="DRA1:DRB3"/>
    <mergeCell ref="DRC1:DRD3"/>
    <mergeCell ref="DRE1:DRF3"/>
    <mergeCell ref="DQM1:DQN3"/>
    <mergeCell ref="DQO1:DQP3"/>
    <mergeCell ref="DQQ1:DQR3"/>
    <mergeCell ref="DQS1:DQT3"/>
    <mergeCell ref="DQU1:DQV3"/>
    <mergeCell ref="DQC1:DQD3"/>
    <mergeCell ref="DQE1:DQF3"/>
    <mergeCell ref="DQG1:DQH3"/>
    <mergeCell ref="DQI1:DQJ3"/>
    <mergeCell ref="DQK1:DQL3"/>
    <mergeCell ref="DSU1:DSV3"/>
    <mergeCell ref="DSW1:DSX3"/>
    <mergeCell ref="DSY1:DSZ3"/>
    <mergeCell ref="DTA1:DTB3"/>
    <mergeCell ref="DTC1:DTD3"/>
    <mergeCell ref="DSK1:DSL3"/>
    <mergeCell ref="DSM1:DSN3"/>
    <mergeCell ref="DSO1:DSP3"/>
    <mergeCell ref="DSQ1:DSR3"/>
    <mergeCell ref="DSS1:DST3"/>
    <mergeCell ref="DSA1:DSB3"/>
    <mergeCell ref="DSC1:DSD3"/>
    <mergeCell ref="DSE1:DSF3"/>
    <mergeCell ref="DSG1:DSH3"/>
    <mergeCell ref="DSI1:DSJ3"/>
    <mergeCell ref="DRQ1:DRR3"/>
    <mergeCell ref="DRS1:DRT3"/>
    <mergeCell ref="DRU1:DRV3"/>
    <mergeCell ref="DRW1:DRX3"/>
    <mergeCell ref="DRY1:DRZ3"/>
    <mergeCell ref="DUI1:DUJ3"/>
    <mergeCell ref="DUK1:DUL3"/>
    <mergeCell ref="DUM1:DUN3"/>
    <mergeCell ref="DUO1:DUP3"/>
    <mergeCell ref="DUQ1:DUR3"/>
    <mergeCell ref="DTY1:DTZ3"/>
    <mergeCell ref="DUA1:DUB3"/>
    <mergeCell ref="DUC1:DUD3"/>
    <mergeCell ref="DUE1:DUF3"/>
    <mergeCell ref="DUG1:DUH3"/>
    <mergeCell ref="DTO1:DTP3"/>
    <mergeCell ref="DTQ1:DTR3"/>
    <mergeCell ref="DTS1:DTT3"/>
    <mergeCell ref="DTU1:DTV3"/>
    <mergeCell ref="DTW1:DTX3"/>
    <mergeCell ref="DTE1:DTF3"/>
    <mergeCell ref="DTG1:DTH3"/>
    <mergeCell ref="DTI1:DTJ3"/>
    <mergeCell ref="DTK1:DTL3"/>
    <mergeCell ref="DTM1:DTN3"/>
    <mergeCell ref="DVW1:DVX3"/>
    <mergeCell ref="DVY1:DVZ3"/>
    <mergeCell ref="DWA1:DWB3"/>
    <mergeCell ref="DWC1:DWD3"/>
    <mergeCell ref="DWE1:DWF3"/>
    <mergeCell ref="DVM1:DVN3"/>
    <mergeCell ref="DVO1:DVP3"/>
    <mergeCell ref="DVQ1:DVR3"/>
    <mergeCell ref="DVS1:DVT3"/>
    <mergeCell ref="DVU1:DVV3"/>
    <mergeCell ref="DVC1:DVD3"/>
    <mergeCell ref="DVE1:DVF3"/>
    <mergeCell ref="DVG1:DVH3"/>
    <mergeCell ref="DVI1:DVJ3"/>
    <mergeCell ref="DVK1:DVL3"/>
    <mergeCell ref="DUS1:DUT3"/>
    <mergeCell ref="DUU1:DUV3"/>
    <mergeCell ref="DUW1:DUX3"/>
    <mergeCell ref="DUY1:DUZ3"/>
    <mergeCell ref="DVA1:DVB3"/>
    <mergeCell ref="DXK1:DXL3"/>
    <mergeCell ref="DXM1:DXN3"/>
    <mergeCell ref="DXO1:DXP3"/>
    <mergeCell ref="DXQ1:DXR3"/>
    <mergeCell ref="DXS1:DXT3"/>
    <mergeCell ref="DXA1:DXB3"/>
    <mergeCell ref="DXC1:DXD3"/>
    <mergeCell ref="DXE1:DXF3"/>
    <mergeCell ref="DXG1:DXH3"/>
    <mergeCell ref="DXI1:DXJ3"/>
    <mergeCell ref="DWQ1:DWR3"/>
    <mergeCell ref="DWS1:DWT3"/>
    <mergeCell ref="DWU1:DWV3"/>
    <mergeCell ref="DWW1:DWX3"/>
    <mergeCell ref="DWY1:DWZ3"/>
    <mergeCell ref="DWG1:DWH3"/>
    <mergeCell ref="DWI1:DWJ3"/>
    <mergeCell ref="DWK1:DWL3"/>
    <mergeCell ref="DWM1:DWN3"/>
    <mergeCell ref="DWO1:DWP3"/>
    <mergeCell ref="DYY1:DYZ3"/>
    <mergeCell ref="DZA1:DZB3"/>
    <mergeCell ref="DZC1:DZD3"/>
    <mergeCell ref="DZE1:DZF3"/>
    <mergeCell ref="DZG1:DZH3"/>
    <mergeCell ref="DYO1:DYP3"/>
    <mergeCell ref="DYQ1:DYR3"/>
    <mergeCell ref="DYS1:DYT3"/>
    <mergeCell ref="DYU1:DYV3"/>
    <mergeCell ref="DYW1:DYX3"/>
    <mergeCell ref="DYE1:DYF3"/>
    <mergeCell ref="DYG1:DYH3"/>
    <mergeCell ref="DYI1:DYJ3"/>
    <mergeCell ref="DYK1:DYL3"/>
    <mergeCell ref="DYM1:DYN3"/>
    <mergeCell ref="DXU1:DXV3"/>
    <mergeCell ref="DXW1:DXX3"/>
    <mergeCell ref="DXY1:DXZ3"/>
    <mergeCell ref="DYA1:DYB3"/>
    <mergeCell ref="DYC1:DYD3"/>
    <mergeCell ref="EAM1:EAN3"/>
    <mergeCell ref="EAO1:EAP3"/>
    <mergeCell ref="EAQ1:EAR3"/>
    <mergeCell ref="EAS1:EAT3"/>
    <mergeCell ref="EAU1:EAV3"/>
    <mergeCell ref="EAC1:EAD3"/>
    <mergeCell ref="EAE1:EAF3"/>
    <mergeCell ref="EAG1:EAH3"/>
    <mergeCell ref="EAI1:EAJ3"/>
    <mergeCell ref="EAK1:EAL3"/>
    <mergeCell ref="DZS1:DZT3"/>
    <mergeCell ref="DZU1:DZV3"/>
    <mergeCell ref="DZW1:DZX3"/>
    <mergeCell ref="DZY1:DZZ3"/>
    <mergeCell ref="EAA1:EAB3"/>
    <mergeCell ref="DZI1:DZJ3"/>
    <mergeCell ref="DZK1:DZL3"/>
    <mergeCell ref="DZM1:DZN3"/>
    <mergeCell ref="DZO1:DZP3"/>
    <mergeCell ref="DZQ1:DZR3"/>
    <mergeCell ref="ECA1:ECB3"/>
    <mergeCell ref="ECC1:ECD3"/>
    <mergeCell ref="ECE1:ECF3"/>
    <mergeCell ref="ECG1:ECH3"/>
    <mergeCell ref="ECI1:ECJ3"/>
    <mergeCell ref="EBQ1:EBR3"/>
    <mergeCell ref="EBS1:EBT3"/>
    <mergeCell ref="EBU1:EBV3"/>
    <mergeCell ref="EBW1:EBX3"/>
    <mergeCell ref="EBY1:EBZ3"/>
    <mergeCell ref="EBG1:EBH3"/>
    <mergeCell ref="EBI1:EBJ3"/>
    <mergeCell ref="EBK1:EBL3"/>
    <mergeCell ref="EBM1:EBN3"/>
    <mergeCell ref="EBO1:EBP3"/>
    <mergeCell ref="EAW1:EAX3"/>
    <mergeCell ref="EAY1:EAZ3"/>
    <mergeCell ref="EBA1:EBB3"/>
    <mergeCell ref="EBC1:EBD3"/>
    <mergeCell ref="EBE1:EBF3"/>
    <mergeCell ref="EDO1:EDP3"/>
    <mergeCell ref="EDQ1:EDR3"/>
    <mergeCell ref="EDS1:EDT3"/>
    <mergeCell ref="EDU1:EDV3"/>
    <mergeCell ref="EDW1:EDX3"/>
    <mergeCell ref="EDE1:EDF3"/>
    <mergeCell ref="EDG1:EDH3"/>
    <mergeCell ref="EDI1:EDJ3"/>
    <mergeCell ref="EDK1:EDL3"/>
    <mergeCell ref="EDM1:EDN3"/>
    <mergeCell ref="ECU1:ECV3"/>
    <mergeCell ref="ECW1:ECX3"/>
    <mergeCell ref="ECY1:ECZ3"/>
    <mergeCell ref="EDA1:EDB3"/>
    <mergeCell ref="EDC1:EDD3"/>
    <mergeCell ref="ECK1:ECL3"/>
    <mergeCell ref="ECM1:ECN3"/>
    <mergeCell ref="ECO1:ECP3"/>
    <mergeCell ref="ECQ1:ECR3"/>
    <mergeCell ref="ECS1:ECT3"/>
    <mergeCell ref="EFC1:EFD3"/>
    <mergeCell ref="EFE1:EFF3"/>
    <mergeCell ref="EFG1:EFH3"/>
    <mergeCell ref="EFI1:EFJ3"/>
    <mergeCell ref="EFK1:EFL3"/>
    <mergeCell ref="EES1:EET3"/>
    <mergeCell ref="EEU1:EEV3"/>
    <mergeCell ref="EEW1:EEX3"/>
    <mergeCell ref="EEY1:EEZ3"/>
    <mergeCell ref="EFA1:EFB3"/>
    <mergeCell ref="EEI1:EEJ3"/>
    <mergeCell ref="EEK1:EEL3"/>
    <mergeCell ref="EEM1:EEN3"/>
    <mergeCell ref="EEO1:EEP3"/>
    <mergeCell ref="EEQ1:EER3"/>
    <mergeCell ref="EDY1:EDZ3"/>
    <mergeCell ref="EEA1:EEB3"/>
    <mergeCell ref="EEC1:EED3"/>
    <mergeCell ref="EEE1:EEF3"/>
    <mergeCell ref="EEG1:EEH3"/>
    <mergeCell ref="EGQ1:EGR3"/>
    <mergeCell ref="EGS1:EGT3"/>
    <mergeCell ref="EGU1:EGV3"/>
    <mergeCell ref="EGW1:EGX3"/>
    <mergeCell ref="EGY1:EGZ3"/>
    <mergeCell ref="EGG1:EGH3"/>
    <mergeCell ref="EGI1:EGJ3"/>
    <mergeCell ref="EGK1:EGL3"/>
    <mergeCell ref="EGM1:EGN3"/>
    <mergeCell ref="EGO1:EGP3"/>
    <mergeCell ref="EFW1:EFX3"/>
    <mergeCell ref="EFY1:EFZ3"/>
    <mergeCell ref="EGA1:EGB3"/>
    <mergeCell ref="EGC1:EGD3"/>
    <mergeCell ref="EGE1:EGF3"/>
    <mergeCell ref="EFM1:EFN3"/>
    <mergeCell ref="EFO1:EFP3"/>
    <mergeCell ref="EFQ1:EFR3"/>
    <mergeCell ref="EFS1:EFT3"/>
    <mergeCell ref="EFU1:EFV3"/>
    <mergeCell ref="EIE1:EIF3"/>
    <mergeCell ref="EIG1:EIH3"/>
    <mergeCell ref="EII1:EIJ3"/>
    <mergeCell ref="EIK1:EIL3"/>
    <mergeCell ref="EIM1:EIN3"/>
    <mergeCell ref="EHU1:EHV3"/>
    <mergeCell ref="EHW1:EHX3"/>
    <mergeCell ref="EHY1:EHZ3"/>
    <mergeCell ref="EIA1:EIB3"/>
    <mergeCell ref="EIC1:EID3"/>
    <mergeCell ref="EHK1:EHL3"/>
    <mergeCell ref="EHM1:EHN3"/>
    <mergeCell ref="EHO1:EHP3"/>
    <mergeCell ref="EHQ1:EHR3"/>
    <mergeCell ref="EHS1:EHT3"/>
    <mergeCell ref="EHA1:EHB3"/>
    <mergeCell ref="EHC1:EHD3"/>
    <mergeCell ref="EHE1:EHF3"/>
    <mergeCell ref="EHG1:EHH3"/>
    <mergeCell ref="EHI1:EHJ3"/>
    <mergeCell ref="EJS1:EJT3"/>
    <mergeCell ref="EJU1:EJV3"/>
    <mergeCell ref="EJW1:EJX3"/>
    <mergeCell ref="EJY1:EJZ3"/>
    <mergeCell ref="EKA1:EKB3"/>
    <mergeCell ref="EJI1:EJJ3"/>
    <mergeCell ref="EJK1:EJL3"/>
    <mergeCell ref="EJM1:EJN3"/>
    <mergeCell ref="EJO1:EJP3"/>
    <mergeCell ref="EJQ1:EJR3"/>
    <mergeCell ref="EIY1:EIZ3"/>
    <mergeCell ref="EJA1:EJB3"/>
    <mergeCell ref="EJC1:EJD3"/>
    <mergeCell ref="EJE1:EJF3"/>
    <mergeCell ref="EJG1:EJH3"/>
    <mergeCell ref="EIO1:EIP3"/>
    <mergeCell ref="EIQ1:EIR3"/>
    <mergeCell ref="EIS1:EIT3"/>
    <mergeCell ref="EIU1:EIV3"/>
    <mergeCell ref="EIW1:EIX3"/>
    <mergeCell ref="ELG1:ELH3"/>
    <mergeCell ref="ELI1:ELJ3"/>
    <mergeCell ref="ELK1:ELL3"/>
    <mergeCell ref="ELM1:ELN3"/>
    <mergeCell ref="ELO1:ELP3"/>
    <mergeCell ref="EKW1:EKX3"/>
    <mergeCell ref="EKY1:EKZ3"/>
    <mergeCell ref="ELA1:ELB3"/>
    <mergeCell ref="ELC1:ELD3"/>
    <mergeCell ref="ELE1:ELF3"/>
    <mergeCell ref="EKM1:EKN3"/>
    <mergeCell ref="EKO1:EKP3"/>
    <mergeCell ref="EKQ1:EKR3"/>
    <mergeCell ref="EKS1:EKT3"/>
    <mergeCell ref="EKU1:EKV3"/>
    <mergeCell ref="EKC1:EKD3"/>
    <mergeCell ref="EKE1:EKF3"/>
    <mergeCell ref="EKG1:EKH3"/>
    <mergeCell ref="EKI1:EKJ3"/>
    <mergeCell ref="EKK1:EKL3"/>
    <mergeCell ref="EMU1:EMV3"/>
    <mergeCell ref="EMW1:EMX3"/>
    <mergeCell ref="EMY1:EMZ3"/>
    <mergeCell ref="ENA1:ENB3"/>
    <mergeCell ref="ENC1:END3"/>
    <mergeCell ref="EMK1:EML3"/>
    <mergeCell ref="EMM1:EMN3"/>
    <mergeCell ref="EMO1:EMP3"/>
    <mergeCell ref="EMQ1:EMR3"/>
    <mergeCell ref="EMS1:EMT3"/>
    <mergeCell ref="EMA1:EMB3"/>
    <mergeCell ref="EMC1:EMD3"/>
    <mergeCell ref="EME1:EMF3"/>
    <mergeCell ref="EMG1:EMH3"/>
    <mergeCell ref="EMI1:EMJ3"/>
    <mergeCell ref="ELQ1:ELR3"/>
    <mergeCell ref="ELS1:ELT3"/>
    <mergeCell ref="ELU1:ELV3"/>
    <mergeCell ref="ELW1:ELX3"/>
    <mergeCell ref="ELY1:ELZ3"/>
    <mergeCell ref="EOI1:EOJ3"/>
    <mergeCell ref="EOK1:EOL3"/>
    <mergeCell ref="EOM1:EON3"/>
    <mergeCell ref="EOO1:EOP3"/>
    <mergeCell ref="EOQ1:EOR3"/>
    <mergeCell ref="ENY1:ENZ3"/>
    <mergeCell ref="EOA1:EOB3"/>
    <mergeCell ref="EOC1:EOD3"/>
    <mergeCell ref="EOE1:EOF3"/>
    <mergeCell ref="EOG1:EOH3"/>
    <mergeCell ref="ENO1:ENP3"/>
    <mergeCell ref="ENQ1:ENR3"/>
    <mergeCell ref="ENS1:ENT3"/>
    <mergeCell ref="ENU1:ENV3"/>
    <mergeCell ref="ENW1:ENX3"/>
    <mergeCell ref="ENE1:ENF3"/>
    <mergeCell ref="ENG1:ENH3"/>
    <mergeCell ref="ENI1:ENJ3"/>
    <mergeCell ref="ENK1:ENL3"/>
    <mergeCell ref="ENM1:ENN3"/>
    <mergeCell ref="EPW1:EPX3"/>
    <mergeCell ref="EPY1:EPZ3"/>
    <mergeCell ref="EQA1:EQB3"/>
    <mergeCell ref="EQC1:EQD3"/>
    <mergeCell ref="EQE1:EQF3"/>
    <mergeCell ref="EPM1:EPN3"/>
    <mergeCell ref="EPO1:EPP3"/>
    <mergeCell ref="EPQ1:EPR3"/>
    <mergeCell ref="EPS1:EPT3"/>
    <mergeCell ref="EPU1:EPV3"/>
    <mergeCell ref="EPC1:EPD3"/>
    <mergeCell ref="EPE1:EPF3"/>
    <mergeCell ref="EPG1:EPH3"/>
    <mergeCell ref="EPI1:EPJ3"/>
    <mergeCell ref="EPK1:EPL3"/>
    <mergeCell ref="EOS1:EOT3"/>
    <mergeCell ref="EOU1:EOV3"/>
    <mergeCell ref="EOW1:EOX3"/>
    <mergeCell ref="EOY1:EOZ3"/>
    <mergeCell ref="EPA1:EPB3"/>
    <mergeCell ref="ERK1:ERL3"/>
    <mergeCell ref="ERM1:ERN3"/>
    <mergeCell ref="ERO1:ERP3"/>
    <mergeCell ref="ERQ1:ERR3"/>
    <mergeCell ref="ERS1:ERT3"/>
    <mergeCell ref="ERA1:ERB3"/>
    <mergeCell ref="ERC1:ERD3"/>
    <mergeCell ref="ERE1:ERF3"/>
    <mergeCell ref="ERG1:ERH3"/>
    <mergeCell ref="ERI1:ERJ3"/>
    <mergeCell ref="EQQ1:EQR3"/>
    <mergeCell ref="EQS1:EQT3"/>
    <mergeCell ref="EQU1:EQV3"/>
    <mergeCell ref="EQW1:EQX3"/>
    <mergeCell ref="EQY1:EQZ3"/>
    <mergeCell ref="EQG1:EQH3"/>
    <mergeCell ref="EQI1:EQJ3"/>
    <mergeCell ref="EQK1:EQL3"/>
    <mergeCell ref="EQM1:EQN3"/>
    <mergeCell ref="EQO1:EQP3"/>
    <mergeCell ref="ESY1:ESZ3"/>
    <mergeCell ref="ETA1:ETB3"/>
    <mergeCell ref="ETC1:ETD3"/>
    <mergeCell ref="ETE1:ETF3"/>
    <mergeCell ref="ETG1:ETH3"/>
    <mergeCell ref="ESO1:ESP3"/>
    <mergeCell ref="ESQ1:ESR3"/>
    <mergeCell ref="ESS1:EST3"/>
    <mergeCell ref="ESU1:ESV3"/>
    <mergeCell ref="ESW1:ESX3"/>
    <mergeCell ref="ESE1:ESF3"/>
    <mergeCell ref="ESG1:ESH3"/>
    <mergeCell ref="ESI1:ESJ3"/>
    <mergeCell ref="ESK1:ESL3"/>
    <mergeCell ref="ESM1:ESN3"/>
    <mergeCell ref="ERU1:ERV3"/>
    <mergeCell ref="ERW1:ERX3"/>
    <mergeCell ref="ERY1:ERZ3"/>
    <mergeCell ref="ESA1:ESB3"/>
    <mergeCell ref="ESC1:ESD3"/>
    <mergeCell ref="EUM1:EUN3"/>
    <mergeCell ref="EUO1:EUP3"/>
    <mergeCell ref="EUQ1:EUR3"/>
    <mergeCell ref="EUS1:EUT3"/>
    <mergeCell ref="EUU1:EUV3"/>
    <mergeCell ref="EUC1:EUD3"/>
    <mergeCell ref="EUE1:EUF3"/>
    <mergeCell ref="EUG1:EUH3"/>
    <mergeCell ref="EUI1:EUJ3"/>
    <mergeCell ref="EUK1:EUL3"/>
    <mergeCell ref="ETS1:ETT3"/>
    <mergeCell ref="ETU1:ETV3"/>
    <mergeCell ref="ETW1:ETX3"/>
    <mergeCell ref="ETY1:ETZ3"/>
    <mergeCell ref="EUA1:EUB3"/>
    <mergeCell ref="ETI1:ETJ3"/>
    <mergeCell ref="ETK1:ETL3"/>
    <mergeCell ref="ETM1:ETN3"/>
    <mergeCell ref="ETO1:ETP3"/>
    <mergeCell ref="ETQ1:ETR3"/>
    <mergeCell ref="EWA1:EWB3"/>
    <mergeCell ref="EWC1:EWD3"/>
    <mergeCell ref="EWE1:EWF3"/>
    <mergeCell ref="EWG1:EWH3"/>
    <mergeCell ref="EWI1:EWJ3"/>
    <mergeCell ref="EVQ1:EVR3"/>
    <mergeCell ref="EVS1:EVT3"/>
    <mergeCell ref="EVU1:EVV3"/>
    <mergeCell ref="EVW1:EVX3"/>
    <mergeCell ref="EVY1:EVZ3"/>
    <mergeCell ref="EVG1:EVH3"/>
    <mergeCell ref="EVI1:EVJ3"/>
    <mergeCell ref="EVK1:EVL3"/>
    <mergeCell ref="EVM1:EVN3"/>
    <mergeCell ref="EVO1:EVP3"/>
    <mergeCell ref="EUW1:EUX3"/>
    <mergeCell ref="EUY1:EUZ3"/>
    <mergeCell ref="EVA1:EVB3"/>
    <mergeCell ref="EVC1:EVD3"/>
    <mergeCell ref="EVE1:EVF3"/>
    <mergeCell ref="EXO1:EXP3"/>
    <mergeCell ref="EXQ1:EXR3"/>
    <mergeCell ref="EXS1:EXT3"/>
    <mergeCell ref="EXU1:EXV3"/>
    <mergeCell ref="EXW1:EXX3"/>
    <mergeCell ref="EXE1:EXF3"/>
    <mergeCell ref="EXG1:EXH3"/>
    <mergeCell ref="EXI1:EXJ3"/>
    <mergeCell ref="EXK1:EXL3"/>
    <mergeCell ref="EXM1:EXN3"/>
    <mergeCell ref="EWU1:EWV3"/>
    <mergeCell ref="EWW1:EWX3"/>
    <mergeCell ref="EWY1:EWZ3"/>
    <mergeCell ref="EXA1:EXB3"/>
    <mergeCell ref="EXC1:EXD3"/>
    <mergeCell ref="EWK1:EWL3"/>
    <mergeCell ref="EWM1:EWN3"/>
    <mergeCell ref="EWO1:EWP3"/>
    <mergeCell ref="EWQ1:EWR3"/>
    <mergeCell ref="EWS1:EWT3"/>
    <mergeCell ref="EZC1:EZD3"/>
    <mergeCell ref="EZE1:EZF3"/>
    <mergeCell ref="EZG1:EZH3"/>
    <mergeCell ref="EZI1:EZJ3"/>
    <mergeCell ref="EZK1:EZL3"/>
    <mergeCell ref="EYS1:EYT3"/>
    <mergeCell ref="EYU1:EYV3"/>
    <mergeCell ref="EYW1:EYX3"/>
    <mergeCell ref="EYY1:EYZ3"/>
    <mergeCell ref="EZA1:EZB3"/>
    <mergeCell ref="EYI1:EYJ3"/>
    <mergeCell ref="EYK1:EYL3"/>
    <mergeCell ref="EYM1:EYN3"/>
    <mergeCell ref="EYO1:EYP3"/>
    <mergeCell ref="EYQ1:EYR3"/>
    <mergeCell ref="EXY1:EXZ3"/>
    <mergeCell ref="EYA1:EYB3"/>
    <mergeCell ref="EYC1:EYD3"/>
    <mergeCell ref="EYE1:EYF3"/>
    <mergeCell ref="EYG1:EYH3"/>
    <mergeCell ref="FAQ1:FAR3"/>
    <mergeCell ref="FAS1:FAT3"/>
    <mergeCell ref="FAU1:FAV3"/>
    <mergeCell ref="FAW1:FAX3"/>
    <mergeCell ref="FAY1:FAZ3"/>
    <mergeCell ref="FAG1:FAH3"/>
    <mergeCell ref="FAI1:FAJ3"/>
    <mergeCell ref="FAK1:FAL3"/>
    <mergeCell ref="FAM1:FAN3"/>
    <mergeCell ref="FAO1:FAP3"/>
    <mergeCell ref="EZW1:EZX3"/>
    <mergeCell ref="EZY1:EZZ3"/>
    <mergeCell ref="FAA1:FAB3"/>
    <mergeCell ref="FAC1:FAD3"/>
    <mergeCell ref="FAE1:FAF3"/>
    <mergeCell ref="EZM1:EZN3"/>
    <mergeCell ref="EZO1:EZP3"/>
    <mergeCell ref="EZQ1:EZR3"/>
    <mergeCell ref="EZS1:EZT3"/>
    <mergeCell ref="EZU1:EZV3"/>
    <mergeCell ref="FCE1:FCF3"/>
    <mergeCell ref="FCG1:FCH3"/>
    <mergeCell ref="FCI1:FCJ3"/>
    <mergeCell ref="FCK1:FCL3"/>
    <mergeCell ref="FCM1:FCN3"/>
    <mergeCell ref="FBU1:FBV3"/>
    <mergeCell ref="FBW1:FBX3"/>
    <mergeCell ref="FBY1:FBZ3"/>
    <mergeCell ref="FCA1:FCB3"/>
    <mergeCell ref="FCC1:FCD3"/>
    <mergeCell ref="FBK1:FBL3"/>
    <mergeCell ref="FBM1:FBN3"/>
    <mergeCell ref="FBO1:FBP3"/>
    <mergeCell ref="FBQ1:FBR3"/>
    <mergeCell ref="FBS1:FBT3"/>
    <mergeCell ref="FBA1:FBB3"/>
    <mergeCell ref="FBC1:FBD3"/>
    <mergeCell ref="FBE1:FBF3"/>
    <mergeCell ref="FBG1:FBH3"/>
    <mergeCell ref="FBI1:FBJ3"/>
    <mergeCell ref="FDS1:FDT3"/>
    <mergeCell ref="FDU1:FDV3"/>
    <mergeCell ref="FDW1:FDX3"/>
    <mergeCell ref="FDY1:FDZ3"/>
    <mergeCell ref="FEA1:FEB3"/>
    <mergeCell ref="FDI1:FDJ3"/>
    <mergeCell ref="FDK1:FDL3"/>
    <mergeCell ref="FDM1:FDN3"/>
    <mergeCell ref="FDO1:FDP3"/>
    <mergeCell ref="FDQ1:FDR3"/>
    <mergeCell ref="FCY1:FCZ3"/>
    <mergeCell ref="FDA1:FDB3"/>
    <mergeCell ref="FDC1:FDD3"/>
    <mergeCell ref="FDE1:FDF3"/>
    <mergeCell ref="FDG1:FDH3"/>
    <mergeCell ref="FCO1:FCP3"/>
    <mergeCell ref="FCQ1:FCR3"/>
    <mergeCell ref="FCS1:FCT3"/>
    <mergeCell ref="FCU1:FCV3"/>
    <mergeCell ref="FCW1:FCX3"/>
    <mergeCell ref="FFG1:FFH3"/>
    <mergeCell ref="FFI1:FFJ3"/>
    <mergeCell ref="FFK1:FFL3"/>
    <mergeCell ref="FFM1:FFN3"/>
    <mergeCell ref="FFO1:FFP3"/>
    <mergeCell ref="FEW1:FEX3"/>
    <mergeCell ref="FEY1:FEZ3"/>
    <mergeCell ref="FFA1:FFB3"/>
    <mergeCell ref="FFC1:FFD3"/>
    <mergeCell ref="FFE1:FFF3"/>
    <mergeCell ref="FEM1:FEN3"/>
    <mergeCell ref="FEO1:FEP3"/>
    <mergeCell ref="FEQ1:FER3"/>
    <mergeCell ref="FES1:FET3"/>
    <mergeCell ref="FEU1:FEV3"/>
    <mergeCell ref="FEC1:FED3"/>
    <mergeCell ref="FEE1:FEF3"/>
    <mergeCell ref="FEG1:FEH3"/>
    <mergeCell ref="FEI1:FEJ3"/>
    <mergeCell ref="FEK1:FEL3"/>
    <mergeCell ref="FGU1:FGV3"/>
    <mergeCell ref="FGW1:FGX3"/>
    <mergeCell ref="FGY1:FGZ3"/>
    <mergeCell ref="FHA1:FHB3"/>
    <mergeCell ref="FHC1:FHD3"/>
    <mergeCell ref="FGK1:FGL3"/>
    <mergeCell ref="FGM1:FGN3"/>
    <mergeCell ref="FGO1:FGP3"/>
    <mergeCell ref="FGQ1:FGR3"/>
    <mergeCell ref="FGS1:FGT3"/>
    <mergeCell ref="FGA1:FGB3"/>
    <mergeCell ref="FGC1:FGD3"/>
    <mergeCell ref="FGE1:FGF3"/>
    <mergeCell ref="FGG1:FGH3"/>
    <mergeCell ref="FGI1:FGJ3"/>
    <mergeCell ref="FFQ1:FFR3"/>
    <mergeCell ref="FFS1:FFT3"/>
    <mergeCell ref="FFU1:FFV3"/>
    <mergeCell ref="FFW1:FFX3"/>
    <mergeCell ref="FFY1:FFZ3"/>
    <mergeCell ref="FII1:FIJ3"/>
    <mergeCell ref="FIK1:FIL3"/>
    <mergeCell ref="FIM1:FIN3"/>
    <mergeCell ref="FIO1:FIP3"/>
    <mergeCell ref="FIQ1:FIR3"/>
    <mergeCell ref="FHY1:FHZ3"/>
    <mergeCell ref="FIA1:FIB3"/>
    <mergeCell ref="FIC1:FID3"/>
    <mergeCell ref="FIE1:FIF3"/>
    <mergeCell ref="FIG1:FIH3"/>
    <mergeCell ref="FHO1:FHP3"/>
    <mergeCell ref="FHQ1:FHR3"/>
    <mergeCell ref="FHS1:FHT3"/>
    <mergeCell ref="FHU1:FHV3"/>
    <mergeCell ref="FHW1:FHX3"/>
    <mergeCell ref="FHE1:FHF3"/>
    <mergeCell ref="FHG1:FHH3"/>
    <mergeCell ref="FHI1:FHJ3"/>
    <mergeCell ref="FHK1:FHL3"/>
    <mergeCell ref="FHM1:FHN3"/>
    <mergeCell ref="FJW1:FJX3"/>
    <mergeCell ref="FJY1:FJZ3"/>
    <mergeCell ref="FKA1:FKB3"/>
    <mergeCell ref="FKC1:FKD3"/>
    <mergeCell ref="FKE1:FKF3"/>
    <mergeCell ref="FJM1:FJN3"/>
    <mergeCell ref="FJO1:FJP3"/>
    <mergeCell ref="FJQ1:FJR3"/>
    <mergeCell ref="FJS1:FJT3"/>
    <mergeCell ref="FJU1:FJV3"/>
    <mergeCell ref="FJC1:FJD3"/>
    <mergeCell ref="FJE1:FJF3"/>
    <mergeCell ref="FJG1:FJH3"/>
    <mergeCell ref="FJI1:FJJ3"/>
    <mergeCell ref="FJK1:FJL3"/>
    <mergeCell ref="FIS1:FIT3"/>
    <mergeCell ref="FIU1:FIV3"/>
    <mergeCell ref="FIW1:FIX3"/>
    <mergeCell ref="FIY1:FIZ3"/>
    <mergeCell ref="FJA1:FJB3"/>
    <mergeCell ref="FLK1:FLL3"/>
    <mergeCell ref="FLM1:FLN3"/>
    <mergeCell ref="FLO1:FLP3"/>
    <mergeCell ref="FLQ1:FLR3"/>
    <mergeCell ref="FLS1:FLT3"/>
    <mergeCell ref="FLA1:FLB3"/>
    <mergeCell ref="FLC1:FLD3"/>
    <mergeCell ref="FLE1:FLF3"/>
    <mergeCell ref="FLG1:FLH3"/>
    <mergeCell ref="FLI1:FLJ3"/>
    <mergeCell ref="FKQ1:FKR3"/>
    <mergeCell ref="FKS1:FKT3"/>
    <mergeCell ref="FKU1:FKV3"/>
    <mergeCell ref="FKW1:FKX3"/>
    <mergeCell ref="FKY1:FKZ3"/>
    <mergeCell ref="FKG1:FKH3"/>
    <mergeCell ref="FKI1:FKJ3"/>
    <mergeCell ref="FKK1:FKL3"/>
    <mergeCell ref="FKM1:FKN3"/>
    <mergeCell ref="FKO1:FKP3"/>
    <mergeCell ref="FMY1:FMZ3"/>
    <mergeCell ref="FNA1:FNB3"/>
    <mergeCell ref="FNC1:FND3"/>
    <mergeCell ref="FNE1:FNF3"/>
    <mergeCell ref="FNG1:FNH3"/>
    <mergeCell ref="FMO1:FMP3"/>
    <mergeCell ref="FMQ1:FMR3"/>
    <mergeCell ref="FMS1:FMT3"/>
    <mergeCell ref="FMU1:FMV3"/>
    <mergeCell ref="FMW1:FMX3"/>
    <mergeCell ref="FME1:FMF3"/>
    <mergeCell ref="FMG1:FMH3"/>
    <mergeCell ref="FMI1:FMJ3"/>
    <mergeCell ref="FMK1:FML3"/>
    <mergeCell ref="FMM1:FMN3"/>
    <mergeCell ref="FLU1:FLV3"/>
    <mergeCell ref="FLW1:FLX3"/>
    <mergeCell ref="FLY1:FLZ3"/>
    <mergeCell ref="FMA1:FMB3"/>
    <mergeCell ref="FMC1:FMD3"/>
    <mergeCell ref="FOM1:FON3"/>
    <mergeCell ref="FOO1:FOP3"/>
    <mergeCell ref="FOQ1:FOR3"/>
    <mergeCell ref="FOS1:FOT3"/>
    <mergeCell ref="FOU1:FOV3"/>
    <mergeCell ref="FOC1:FOD3"/>
    <mergeCell ref="FOE1:FOF3"/>
    <mergeCell ref="FOG1:FOH3"/>
    <mergeCell ref="FOI1:FOJ3"/>
    <mergeCell ref="FOK1:FOL3"/>
    <mergeCell ref="FNS1:FNT3"/>
    <mergeCell ref="FNU1:FNV3"/>
    <mergeCell ref="FNW1:FNX3"/>
    <mergeCell ref="FNY1:FNZ3"/>
    <mergeCell ref="FOA1:FOB3"/>
    <mergeCell ref="FNI1:FNJ3"/>
    <mergeCell ref="FNK1:FNL3"/>
    <mergeCell ref="FNM1:FNN3"/>
    <mergeCell ref="FNO1:FNP3"/>
    <mergeCell ref="FNQ1:FNR3"/>
    <mergeCell ref="FQA1:FQB3"/>
    <mergeCell ref="FQC1:FQD3"/>
    <mergeCell ref="FQE1:FQF3"/>
    <mergeCell ref="FQG1:FQH3"/>
    <mergeCell ref="FQI1:FQJ3"/>
    <mergeCell ref="FPQ1:FPR3"/>
    <mergeCell ref="FPS1:FPT3"/>
    <mergeCell ref="FPU1:FPV3"/>
    <mergeCell ref="FPW1:FPX3"/>
    <mergeCell ref="FPY1:FPZ3"/>
    <mergeCell ref="FPG1:FPH3"/>
    <mergeCell ref="FPI1:FPJ3"/>
    <mergeCell ref="FPK1:FPL3"/>
    <mergeCell ref="FPM1:FPN3"/>
    <mergeCell ref="FPO1:FPP3"/>
    <mergeCell ref="FOW1:FOX3"/>
    <mergeCell ref="FOY1:FOZ3"/>
    <mergeCell ref="FPA1:FPB3"/>
    <mergeCell ref="FPC1:FPD3"/>
    <mergeCell ref="FPE1:FPF3"/>
    <mergeCell ref="FRO1:FRP3"/>
    <mergeCell ref="FRQ1:FRR3"/>
    <mergeCell ref="FRS1:FRT3"/>
    <mergeCell ref="FRU1:FRV3"/>
    <mergeCell ref="FRW1:FRX3"/>
    <mergeCell ref="FRE1:FRF3"/>
    <mergeCell ref="FRG1:FRH3"/>
    <mergeCell ref="FRI1:FRJ3"/>
    <mergeCell ref="FRK1:FRL3"/>
    <mergeCell ref="FRM1:FRN3"/>
    <mergeCell ref="FQU1:FQV3"/>
    <mergeCell ref="FQW1:FQX3"/>
    <mergeCell ref="FQY1:FQZ3"/>
    <mergeCell ref="FRA1:FRB3"/>
    <mergeCell ref="FRC1:FRD3"/>
    <mergeCell ref="FQK1:FQL3"/>
    <mergeCell ref="FQM1:FQN3"/>
    <mergeCell ref="FQO1:FQP3"/>
    <mergeCell ref="FQQ1:FQR3"/>
    <mergeCell ref="FQS1:FQT3"/>
    <mergeCell ref="FTC1:FTD3"/>
    <mergeCell ref="FTE1:FTF3"/>
    <mergeCell ref="FTG1:FTH3"/>
    <mergeCell ref="FTI1:FTJ3"/>
    <mergeCell ref="FTK1:FTL3"/>
    <mergeCell ref="FSS1:FST3"/>
    <mergeCell ref="FSU1:FSV3"/>
    <mergeCell ref="FSW1:FSX3"/>
    <mergeCell ref="FSY1:FSZ3"/>
    <mergeCell ref="FTA1:FTB3"/>
    <mergeCell ref="FSI1:FSJ3"/>
    <mergeCell ref="FSK1:FSL3"/>
    <mergeCell ref="FSM1:FSN3"/>
    <mergeCell ref="FSO1:FSP3"/>
    <mergeCell ref="FSQ1:FSR3"/>
    <mergeCell ref="FRY1:FRZ3"/>
    <mergeCell ref="FSA1:FSB3"/>
    <mergeCell ref="FSC1:FSD3"/>
    <mergeCell ref="FSE1:FSF3"/>
    <mergeCell ref="FSG1:FSH3"/>
    <mergeCell ref="FUQ1:FUR3"/>
    <mergeCell ref="FUS1:FUT3"/>
    <mergeCell ref="FUU1:FUV3"/>
    <mergeCell ref="FUW1:FUX3"/>
    <mergeCell ref="FUY1:FUZ3"/>
    <mergeCell ref="FUG1:FUH3"/>
    <mergeCell ref="FUI1:FUJ3"/>
    <mergeCell ref="FUK1:FUL3"/>
    <mergeCell ref="FUM1:FUN3"/>
    <mergeCell ref="FUO1:FUP3"/>
    <mergeCell ref="FTW1:FTX3"/>
    <mergeCell ref="FTY1:FTZ3"/>
    <mergeCell ref="FUA1:FUB3"/>
    <mergeCell ref="FUC1:FUD3"/>
    <mergeCell ref="FUE1:FUF3"/>
    <mergeCell ref="FTM1:FTN3"/>
    <mergeCell ref="FTO1:FTP3"/>
    <mergeCell ref="FTQ1:FTR3"/>
    <mergeCell ref="FTS1:FTT3"/>
    <mergeCell ref="FTU1:FTV3"/>
    <mergeCell ref="FWE1:FWF3"/>
    <mergeCell ref="FWG1:FWH3"/>
    <mergeCell ref="FWI1:FWJ3"/>
    <mergeCell ref="FWK1:FWL3"/>
    <mergeCell ref="FWM1:FWN3"/>
    <mergeCell ref="FVU1:FVV3"/>
    <mergeCell ref="FVW1:FVX3"/>
    <mergeCell ref="FVY1:FVZ3"/>
    <mergeCell ref="FWA1:FWB3"/>
    <mergeCell ref="FWC1:FWD3"/>
    <mergeCell ref="FVK1:FVL3"/>
    <mergeCell ref="FVM1:FVN3"/>
    <mergeCell ref="FVO1:FVP3"/>
    <mergeCell ref="FVQ1:FVR3"/>
    <mergeCell ref="FVS1:FVT3"/>
    <mergeCell ref="FVA1:FVB3"/>
    <mergeCell ref="FVC1:FVD3"/>
    <mergeCell ref="FVE1:FVF3"/>
    <mergeCell ref="FVG1:FVH3"/>
    <mergeCell ref="FVI1:FVJ3"/>
    <mergeCell ref="FXS1:FXT3"/>
    <mergeCell ref="FXU1:FXV3"/>
    <mergeCell ref="FXW1:FXX3"/>
    <mergeCell ref="FXY1:FXZ3"/>
    <mergeCell ref="FYA1:FYB3"/>
    <mergeCell ref="FXI1:FXJ3"/>
    <mergeCell ref="FXK1:FXL3"/>
    <mergeCell ref="FXM1:FXN3"/>
    <mergeCell ref="FXO1:FXP3"/>
    <mergeCell ref="FXQ1:FXR3"/>
    <mergeCell ref="FWY1:FWZ3"/>
    <mergeCell ref="FXA1:FXB3"/>
    <mergeCell ref="FXC1:FXD3"/>
    <mergeCell ref="FXE1:FXF3"/>
    <mergeCell ref="FXG1:FXH3"/>
    <mergeCell ref="FWO1:FWP3"/>
    <mergeCell ref="FWQ1:FWR3"/>
    <mergeCell ref="FWS1:FWT3"/>
    <mergeCell ref="FWU1:FWV3"/>
    <mergeCell ref="FWW1:FWX3"/>
    <mergeCell ref="FZG1:FZH3"/>
    <mergeCell ref="FZI1:FZJ3"/>
    <mergeCell ref="FZK1:FZL3"/>
    <mergeCell ref="FZM1:FZN3"/>
    <mergeCell ref="FZO1:FZP3"/>
    <mergeCell ref="FYW1:FYX3"/>
    <mergeCell ref="FYY1:FYZ3"/>
    <mergeCell ref="FZA1:FZB3"/>
    <mergeCell ref="FZC1:FZD3"/>
    <mergeCell ref="FZE1:FZF3"/>
    <mergeCell ref="FYM1:FYN3"/>
    <mergeCell ref="FYO1:FYP3"/>
    <mergeCell ref="FYQ1:FYR3"/>
    <mergeCell ref="FYS1:FYT3"/>
    <mergeCell ref="FYU1:FYV3"/>
    <mergeCell ref="FYC1:FYD3"/>
    <mergeCell ref="FYE1:FYF3"/>
    <mergeCell ref="FYG1:FYH3"/>
    <mergeCell ref="FYI1:FYJ3"/>
    <mergeCell ref="FYK1:FYL3"/>
    <mergeCell ref="GAU1:GAV3"/>
    <mergeCell ref="GAW1:GAX3"/>
    <mergeCell ref="GAY1:GAZ3"/>
    <mergeCell ref="GBA1:GBB3"/>
    <mergeCell ref="GBC1:GBD3"/>
    <mergeCell ref="GAK1:GAL3"/>
    <mergeCell ref="GAM1:GAN3"/>
    <mergeCell ref="GAO1:GAP3"/>
    <mergeCell ref="GAQ1:GAR3"/>
    <mergeCell ref="GAS1:GAT3"/>
    <mergeCell ref="GAA1:GAB3"/>
    <mergeCell ref="GAC1:GAD3"/>
    <mergeCell ref="GAE1:GAF3"/>
    <mergeCell ref="GAG1:GAH3"/>
    <mergeCell ref="GAI1:GAJ3"/>
    <mergeCell ref="FZQ1:FZR3"/>
    <mergeCell ref="FZS1:FZT3"/>
    <mergeCell ref="FZU1:FZV3"/>
    <mergeCell ref="FZW1:FZX3"/>
    <mergeCell ref="FZY1:FZZ3"/>
    <mergeCell ref="GCI1:GCJ3"/>
    <mergeCell ref="GCK1:GCL3"/>
    <mergeCell ref="GCM1:GCN3"/>
    <mergeCell ref="GCO1:GCP3"/>
    <mergeCell ref="GCQ1:GCR3"/>
    <mergeCell ref="GBY1:GBZ3"/>
    <mergeCell ref="GCA1:GCB3"/>
    <mergeCell ref="GCC1:GCD3"/>
    <mergeCell ref="GCE1:GCF3"/>
    <mergeCell ref="GCG1:GCH3"/>
    <mergeCell ref="GBO1:GBP3"/>
    <mergeCell ref="GBQ1:GBR3"/>
    <mergeCell ref="GBS1:GBT3"/>
    <mergeCell ref="GBU1:GBV3"/>
    <mergeCell ref="GBW1:GBX3"/>
    <mergeCell ref="GBE1:GBF3"/>
    <mergeCell ref="GBG1:GBH3"/>
    <mergeCell ref="GBI1:GBJ3"/>
    <mergeCell ref="GBK1:GBL3"/>
    <mergeCell ref="GBM1:GBN3"/>
    <mergeCell ref="GDW1:GDX3"/>
    <mergeCell ref="GDY1:GDZ3"/>
    <mergeCell ref="GEA1:GEB3"/>
    <mergeCell ref="GEC1:GED3"/>
    <mergeCell ref="GEE1:GEF3"/>
    <mergeCell ref="GDM1:GDN3"/>
    <mergeCell ref="GDO1:GDP3"/>
    <mergeCell ref="GDQ1:GDR3"/>
    <mergeCell ref="GDS1:GDT3"/>
    <mergeCell ref="GDU1:GDV3"/>
    <mergeCell ref="GDC1:GDD3"/>
    <mergeCell ref="GDE1:GDF3"/>
    <mergeCell ref="GDG1:GDH3"/>
    <mergeCell ref="GDI1:GDJ3"/>
    <mergeCell ref="GDK1:GDL3"/>
    <mergeCell ref="GCS1:GCT3"/>
    <mergeCell ref="GCU1:GCV3"/>
    <mergeCell ref="GCW1:GCX3"/>
    <mergeCell ref="GCY1:GCZ3"/>
    <mergeCell ref="GDA1:GDB3"/>
    <mergeCell ref="GFK1:GFL3"/>
    <mergeCell ref="GFM1:GFN3"/>
    <mergeCell ref="GFO1:GFP3"/>
    <mergeCell ref="GFQ1:GFR3"/>
    <mergeCell ref="GFS1:GFT3"/>
    <mergeCell ref="GFA1:GFB3"/>
    <mergeCell ref="GFC1:GFD3"/>
    <mergeCell ref="GFE1:GFF3"/>
    <mergeCell ref="GFG1:GFH3"/>
    <mergeCell ref="GFI1:GFJ3"/>
    <mergeCell ref="GEQ1:GER3"/>
    <mergeCell ref="GES1:GET3"/>
    <mergeCell ref="GEU1:GEV3"/>
    <mergeCell ref="GEW1:GEX3"/>
    <mergeCell ref="GEY1:GEZ3"/>
    <mergeCell ref="GEG1:GEH3"/>
    <mergeCell ref="GEI1:GEJ3"/>
    <mergeCell ref="GEK1:GEL3"/>
    <mergeCell ref="GEM1:GEN3"/>
    <mergeCell ref="GEO1:GEP3"/>
    <mergeCell ref="GGY1:GGZ3"/>
    <mergeCell ref="GHA1:GHB3"/>
    <mergeCell ref="GHC1:GHD3"/>
    <mergeCell ref="GHE1:GHF3"/>
    <mergeCell ref="GHG1:GHH3"/>
    <mergeCell ref="GGO1:GGP3"/>
    <mergeCell ref="GGQ1:GGR3"/>
    <mergeCell ref="GGS1:GGT3"/>
    <mergeCell ref="GGU1:GGV3"/>
    <mergeCell ref="GGW1:GGX3"/>
    <mergeCell ref="GGE1:GGF3"/>
    <mergeCell ref="GGG1:GGH3"/>
    <mergeCell ref="GGI1:GGJ3"/>
    <mergeCell ref="GGK1:GGL3"/>
    <mergeCell ref="GGM1:GGN3"/>
    <mergeCell ref="GFU1:GFV3"/>
    <mergeCell ref="GFW1:GFX3"/>
    <mergeCell ref="GFY1:GFZ3"/>
    <mergeCell ref="GGA1:GGB3"/>
    <mergeCell ref="GGC1:GGD3"/>
    <mergeCell ref="GIM1:GIN3"/>
    <mergeCell ref="GIO1:GIP3"/>
    <mergeCell ref="GIQ1:GIR3"/>
    <mergeCell ref="GIS1:GIT3"/>
    <mergeCell ref="GIU1:GIV3"/>
    <mergeCell ref="GIC1:GID3"/>
    <mergeCell ref="GIE1:GIF3"/>
    <mergeCell ref="GIG1:GIH3"/>
    <mergeCell ref="GII1:GIJ3"/>
    <mergeCell ref="GIK1:GIL3"/>
    <mergeCell ref="GHS1:GHT3"/>
    <mergeCell ref="GHU1:GHV3"/>
    <mergeCell ref="GHW1:GHX3"/>
    <mergeCell ref="GHY1:GHZ3"/>
    <mergeCell ref="GIA1:GIB3"/>
    <mergeCell ref="GHI1:GHJ3"/>
    <mergeCell ref="GHK1:GHL3"/>
    <mergeCell ref="GHM1:GHN3"/>
    <mergeCell ref="GHO1:GHP3"/>
    <mergeCell ref="GHQ1:GHR3"/>
    <mergeCell ref="GKA1:GKB3"/>
    <mergeCell ref="GKC1:GKD3"/>
    <mergeCell ref="GKE1:GKF3"/>
    <mergeCell ref="GKG1:GKH3"/>
    <mergeCell ref="GKI1:GKJ3"/>
    <mergeCell ref="GJQ1:GJR3"/>
    <mergeCell ref="GJS1:GJT3"/>
    <mergeCell ref="GJU1:GJV3"/>
    <mergeCell ref="GJW1:GJX3"/>
    <mergeCell ref="GJY1:GJZ3"/>
    <mergeCell ref="GJG1:GJH3"/>
    <mergeCell ref="GJI1:GJJ3"/>
    <mergeCell ref="GJK1:GJL3"/>
    <mergeCell ref="GJM1:GJN3"/>
    <mergeCell ref="GJO1:GJP3"/>
    <mergeCell ref="GIW1:GIX3"/>
    <mergeCell ref="GIY1:GIZ3"/>
    <mergeCell ref="GJA1:GJB3"/>
    <mergeCell ref="GJC1:GJD3"/>
    <mergeCell ref="GJE1:GJF3"/>
    <mergeCell ref="GLO1:GLP3"/>
    <mergeCell ref="GLQ1:GLR3"/>
    <mergeCell ref="GLS1:GLT3"/>
    <mergeCell ref="GLU1:GLV3"/>
    <mergeCell ref="GLW1:GLX3"/>
    <mergeCell ref="GLE1:GLF3"/>
    <mergeCell ref="GLG1:GLH3"/>
    <mergeCell ref="GLI1:GLJ3"/>
    <mergeCell ref="GLK1:GLL3"/>
    <mergeCell ref="GLM1:GLN3"/>
    <mergeCell ref="GKU1:GKV3"/>
    <mergeCell ref="GKW1:GKX3"/>
    <mergeCell ref="GKY1:GKZ3"/>
    <mergeCell ref="GLA1:GLB3"/>
    <mergeCell ref="GLC1:GLD3"/>
    <mergeCell ref="GKK1:GKL3"/>
    <mergeCell ref="GKM1:GKN3"/>
    <mergeCell ref="GKO1:GKP3"/>
    <mergeCell ref="GKQ1:GKR3"/>
    <mergeCell ref="GKS1:GKT3"/>
    <mergeCell ref="GNC1:GND3"/>
    <mergeCell ref="GNE1:GNF3"/>
    <mergeCell ref="GNG1:GNH3"/>
    <mergeCell ref="GNI1:GNJ3"/>
    <mergeCell ref="GNK1:GNL3"/>
    <mergeCell ref="GMS1:GMT3"/>
    <mergeCell ref="GMU1:GMV3"/>
    <mergeCell ref="GMW1:GMX3"/>
    <mergeCell ref="GMY1:GMZ3"/>
    <mergeCell ref="GNA1:GNB3"/>
    <mergeCell ref="GMI1:GMJ3"/>
    <mergeCell ref="GMK1:GML3"/>
    <mergeCell ref="GMM1:GMN3"/>
    <mergeCell ref="GMO1:GMP3"/>
    <mergeCell ref="GMQ1:GMR3"/>
    <mergeCell ref="GLY1:GLZ3"/>
    <mergeCell ref="GMA1:GMB3"/>
    <mergeCell ref="GMC1:GMD3"/>
    <mergeCell ref="GME1:GMF3"/>
    <mergeCell ref="GMG1:GMH3"/>
    <mergeCell ref="GOQ1:GOR3"/>
    <mergeCell ref="GOS1:GOT3"/>
    <mergeCell ref="GOU1:GOV3"/>
    <mergeCell ref="GOW1:GOX3"/>
    <mergeCell ref="GOY1:GOZ3"/>
    <mergeCell ref="GOG1:GOH3"/>
    <mergeCell ref="GOI1:GOJ3"/>
    <mergeCell ref="GOK1:GOL3"/>
    <mergeCell ref="GOM1:GON3"/>
    <mergeCell ref="GOO1:GOP3"/>
    <mergeCell ref="GNW1:GNX3"/>
    <mergeCell ref="GNY1:GNZ3"/>
    <mergeCell ref="GOA1:GOB3"/>
    <mergeCell ref="GOC1:GOD3"/>
    <mergeCell ref="GOE1:GOF3"/>
    <mergeCell ref="GNM1:GNN3"/>
    <mergeCell ref="GNO1:GNP3"/>
    <mergeCell ref="GNQ1:GNR3"/>
    <mergeCell ref="GNS1:GNT3"/>
    <mergeCell ref="GNU1:GNV3"/>
    <mergeCell ref="GQE1:GQF3"/>
    <mergeCell ref="GQG1:GQH3"/>
    <mergeCell ref="GQI1:GQJ3"/>
    <mergeCell ref="GQK1:GQL3"/>
    <mergeCell ref="GQM1:GQN3"/>
    <mergeCell ref="GPU1:GPV3"/>
    <mergeCell ref="GPW1:GPX3"/>
    <mergeCell ref="GPY1:GPZ3"/>
    <mergeCell ref="GQA1:GQB3"/>
    <mergeCell ref="GQC1:GQD3"/>
    <mergeCell ref="GPK1:GPL3"/>
    <mergeCell ref="GPM1:GPN3"/>
    <mergeCell ref="GPO1:GPP3"/>
    <mergeCell ref="GPQ1:GPR3"/>
    <mergeCell ref="GPS1:GPT3"/>
    <mergeCell ref="GPA1:GPB3"/>
    <mergeCell ref="GPC1:GPD3"/>
    <mergeCell ref="GPE1:GPF3"/>
    <mergeCell ref="GPG1:GPH3"/>
    <mergeCell ref="GPI1:GPJ3"/>
    <mergeCell ref="GRS1:GRT3"/>
    <mergeCell ref="GRU1:GRV3"/>
    <mergeCell ref="GRW1:GRX3"/>
    <mergeCell ref="GRY1:GRZ3"/>
    <mergeCell ref="GSA1:GSB3"/>
    <mergeCell ref="GRI1:GRJ3"/>
    <mergeCell ref="GRK1:GRL3"/>
    <mergeCell ref="GRM1:GRN3"/>
    <mergeCell ref="GRO1:GRP3"/>
    <mergeCell ref="GRQ1:GRR3"/>
    <mergeCell ref="GQY1:GQZ3"/>
    <mergeCell ref="GRA1:GRB3"/>
    <mergeCell ref="GRC1:GRD3"/>
    <mergeCell ref="GRE1:GRF3"/>
    <mergeCell ref="GRG1:GRH3"/>
    <mergeCell ref="GQO1:GQP3"/>
    <mergeCell ref="GQQ1:GQR3"/>
    <mergeCell ref="GQS1:GQT3"/>
    <mergeCell ref="GQU1:GQV3"/>
    <mergeCell ref="GQW1:GQX3"/>
    <mergeCell ref="GTG1:GTH3"/>
    <mergeCell ref="GTI1:GTJ3"/>
    <mergeCell ref="GTK1:GTL3"/>
    <mergeCell ref="GTM1:GTN3"/>
    <mergeCell ref="GTO1:GTP3"/>
    <mergeCell ref="GSW1:GSX3"/>
    <mergeCell ref="GSY1:GSZ3"/>
    <mergeCell ref="GTA1:GTB3"/>
    <mergeCell ref="GTC1:GTD3"/>
    <mergeCell ref="GTE1:GTF3"/>
    <mergeCell ref="GSM1:GSN3"/>
    <mergeCell ref="GSO1:GSP3"/>
    <mergeCell ref="GSQ1:GSR3"/>
    <mergeCell ref="GSS1:GST3"/>
    <mergeCell ref="GSU1:GSV3"/>
    <mergeCell ref="GSC1:GSD3"/>
    <mergeCell ref="GSE1:GSF3"/>
    <mergeCell ref="GSG1:GSH3"/>
    <mergeCell ref="GSI1:GSJ3"/>
    <mergeCell ref="GSK1:GSL3"/>
    <mergeCell ref="GUU1:GUV3"/>
    <mergeCell ref="GUW1:GUX3"/>
    <mergeCell ref="GUY1:GUZ3"/>
    <mergeCell ref="GVA1:GVB3"/>
    <mergeCell ref="GVC1:GVD3"/>
    <mergeCell ref="GUK1:GUL3"/>
    <mergeCell ref="GUM1:GUN3"/>
    <mergeCell ref="GUO1:GUP3"/>
    <mergeCell ref="GUQ1:GUR3"/>
    <mergeCell ref="GUS1:GUT3"/>
    <mergeCell ref="GUA1:GUB3"/>
    <mergeCell ref="GUC1:GUD3"/>
    <mergeCell ref="GUE1:GUF3"/>
    <mergeCell ref="GUG1:GUH3"/>
    <mergeCell ref="GUI1:GUJ3"/>
    <mergeCell ref="GTQ1:GTR3"/>
    <mergeCell ref="GTS1:GTT3"/>
    <mergeCell ref="GTU1:GTV3"/>
    <mergeCell ref="GTW1:GTX3"/>
    <mergeCell ref="GTY1:GTZ3"/>
    <mergeCell ref="GWI1:GWJ3"/>
    <mergeCell ref="GWK1:GWL3"/>
    <mergeCell ref="GWM1:GWN3"/>
    <mergeCell ref="GWO1:GWP3"/>
    <mergeCell ref="GWQ1:GWR3"/>
    <mergeCell ref="GVY1:GVZ3"/>
    <mergeCell ref="GWA1:GWB3"/>
    <mergeCell ref="GWC1:GWD3"/>
    <mergeCell ref="GWE1:GWF3"/>
    <mergeCell ref="GWG1:GWH3"/>
    <mergeCell ref="GVO1:GVP3"/>
    <mergeCell ref="GVQ1:GVR3"/>
    <mergeCell ref="GVS1:GVT3"/>
    <mergeCell ref="GVU1:GVV3"/>
    <mergeCell ref="GVW1:GVX3"/>
    <mergeCell ref="GVE1:GVF3"/>
    <mergeCell ref="GVG1:GVH3"/>
    <mergeCell ref="GVI1:GVJ3"/>
    <mergeCell ref="GVK1:GVL3"/>
    <mergeCell ref="GVM1:GVN3"/>
    <mergeCell ref="GXW1:GXX3"/>
    <mergeCell ref="GXY1:GXZ3"/>
    <mergeCell ref="GYA1:GYB3"/>
    <mergeCell ref="GYC1:GYD3"/>
    <mergeCell ref="GYE1:GYF3"/>
    <mergeCell ref="GXM1:GXN3"/>
    <mergeCell ref="GXO1:GXP3"/>
    <mergeCell ref="GXQ1:GXR3"/>
    <mergeCell ref="GXS1:GXT3"/>
    <mergeCell ref="GXU1:GXV3"/>
    <mergeCell ref="GXC1:GXD3"/>
    <mergeCell ref="GXE1:GXF3"/>
    <mergeCell ref="GXG1:GXH3"/>
    <mergeCell ref="GXI1:GXJ3"/>
    <mergeCell ref="GXK1:GXL3"/>
    <mergeCell ref="GWS1:GWT3"/>
    <mergeCell ref="GWU1:GWV3"/>
    <mergeCell ref="GWW1:GWX3"/>
    <mergeCell ref="GWY1:GWZ3"/>
    <mergeCell ref="GXA1:GXB3"/>
    <mergeCell ref="GZK1:GZL3"/>
    <mergeCell ref="GZM1:GZN3"/>
    <mergeCell ref="GZO1:GZP3"/>
    <mergeCell ref="GZQ1:GZR3"/>
    <mergeCell ref="GZS1:GZT3"/>
    <mergeCell ref="GZA1:GZB3"/>
    <mergeCell ref="GZC1:GZD3"/>
    <mergeCell ref="GZE1:GZF3"/>
    <mergeCell ref="GZG1:GZH3"/>
    <mergeCell ref="GZI1:GZJ3"/>
    <mergeCell ref="GYQ1:GYR3"/>
    <mergeCell ref="GYS1:GYT3"/>
    <mergeCell ref="GYU1:GYV3"/>
    <mergeCell ref="GYW1:GYX3"/>
    <mergeCell ref="GYY1:GYZ3"/>
    <mergeCell ref="GYG1:GYH3"/>
    <mergeCell ref="GYI1:GYJ3"/>
    <mergeCell ref="GYK1:GYL3"/>
    <mergeCell ref="GYM1:GYN3"/>
    <mergeCell ref="GYO1:GYP3"/>
    <mergeCell ref="HAY1:HAZ3"/>
    <mergeCell ref="HBA1:HBB3"/>
    <mergeCell ref="HBC1:HBD3"/>
    <mergeCell ref="HBE1:HBF3"/>
    <mergeCell ref="HBG1:HBH3"/>
    <mergeCell ref="HAO1:HAP3"/>
    <mergeCell ref="HAQ1:HAR3"/>
    <mergeCell ref="HAS1:HAT3"/>
    <mergeCell ref="HAU1:HAV3"/>
    <mergeCell ref="HAW1:HAX3"/>
    <mergeCell ref="HAE1:HAF3"/>
    <mergeCell ref="HAG1:HAH3"/>
    <mergeCell ref="HAI1:HAJ3"/>
    <mergeCell ref="HAK1:HAL3"/>
    <mergeCell ref="HAM1:HAN3"/>
    <mergeCell ref="GZU1:GZV3"/>
    <mergeCell ref="GZW1:GZX3"/>
    <mergeCell ref="GZY1:GZZ3"/>
    <mergeCell ref="HAA1:HAB3"/>
    <mergeCell ref="HAC1:HAD3"/>
    <mergeCell ref="HCM1:HCN3"/>
    <mergeCell ref="HCO1:HCP3"/>
    <mergeCell ref="HCQ1:HCR3"/>
    <mergeCell ref="HCS1:HCT3"/>
    <mergeCell ref="HCU1:HCV3"/>
    <mergeCell ref="HCC1:HCD3"/>
    <mergeCell ref="HCE1:HCF3"/>
    <mergeCell ref="HCG1:HCH3"/>
    <mergeCell ref="HCI1:HCJ3"/>
    <mergeCell ref="HCK1:HCL3"/>
    <mergeCell ref="HBS1:HBT3"/>
    <mergeCell ref="HBU1:HBV3"/>
    <mergeCell ref="HBW1:HBX3"/>
    <mergeCell ref="HBY1:HBZ3"/>
    <mergeCell ref="HCA1:HCB3"/>
    <mergeCell ref="HBI1:HBJ3"/>
    <mergeCell ref="HBK1:HBL3"/>
    <mergeCell ref="HBM1:HBN3"/>
    <mergeCell ref="HBO1:HBP3"/>
    <mergeCell ref="HBQ1:HBR3"/>
    <mergeCell ref="HEA1:HEB3"/>
    <mergeCell ref="HEC1:HED3"/>
    <mergeCell ref="HEE1:HEF3"/>
    <mergeCell ref="HEG1:HEH3"/>
    <mergeCell ref="HEI1:HEJ3"/>
    <mergeCell ref="HDQ1:HDR3"/>
    <mergeCell ref="HDS1:HDT3"/>
    <mergeCell ref="HDU1:HDV3"/>
    <mergeCell ref="HDW1:HDX3"/>
    <mergeCell ref="HDY1:HDZ3"/>
    <mergeCell ref="HDG1:HDH3"/>
    <mergeCell ref="HDI1:HDJ3"/>
    <mergeCell ref="HDK1:HDL3"/>
    <mergeCell ref="HDM1:HDN3"/>
    <mergeCell ref="HDO1:HDP3"/>
    <mergeCell ref="HCW1:HCX3"/>
    <mergeCell ref="HCY1:HCZ3"/>
    <mergeCell ref="HDA1:HDB3"/>
    <mergeCell ref="HDC1:HDD3"/>
    <mergeCell ref="HDE1:HDF3"/>
    <mergeCell ref="HFO1:HFP3"/>
    <mergeCell ref="HFQ1:HFR3"/>
    <mergeCell ref="HFS1:HFT3"/>
    <mergeCell ref="HFU1:HFV3"/>
    <mergeCell ref="HFW1:HFX3"/>
    <mergeCell ref="HFE1:HFF3"/>
    <mergeCell ref="HFG1:HFH3"/>
    <mergeCell ref="HFI1:HFJ3"/>
    <mergeCell ref="HFK1:HFL3"/>
    <mergeCell ref="HFM1:HFN3"/>
    <mergeCell ref="HEU1:HEV3"/>
    <mergeCell ref="HEW1:HEX3"/>
    <mergeCell ref="HEY1:HEZ3"/>
    <mergeCell ref="HFA1:HFB3"/>
    <mergeCell ref="HFC1:HFD3"/>
    <mergeCell ref="HEK1:HEL3"/>
    <mergeCell ref="HEM1:HEN3"/>
    <mergeCell ref="HEO1:HEP3"/>
    <mergeCell ref="HEQ1:HER3"/>
    <mergeCell ref="HES1:HET3"/>
    <mergeCell ref="HHC1:HHD3"/>
    <mergeCell ref="HHE1:HHF3"/>
    <mergeCell ref="HHG1:HHH3"/>
    <mergeCell ref="HHI1:HHJ3"/>
    <mergeCell ref="HHK1:HHL3"/>
    <mergeCell ref="HGS1:HGT3"/>
    <mergeCell ref="HGU1:HGV3"/>
    <mergeCell ref="HGW1:HGX3"/>
    <mergeCell ref="HGY1:HGZ3"/>
    <mergeCell ref="HHA1:HHB3"/>
    <mergeCell ref="HGI1:HGJ3"/>
    <mergeCell ref="HGK1:HGL3"/>
    <mergeCell ref="HGM1:HGN3"/>
    <mergeCell ref="HGO1:HGP3"/>
    <mergeCell ref="HGQ1:HGR3"/>
    <mergeCell ref="HFY1:HFZ3"/>
    <mergeCell ref="HGA1:HGB3"/>
    <mergeCell ref="HGC1:HGD3"/>
    <mergeCell ref="HGE1:HGF3"/>
    <mergeCell ref="HGG1:HGH3"/>
    <mergeCell ref="HIQ1:HIR3"/>
    <mergeCell ref="HIS1:HIT3"/>
    <mergeCell ref="HIU1:HIV3"/>
    <mergeCell ref="HIW1:HIX3"/>
    <mergeCell ref="HIY1:HIZ3"/>
    <mergeCell ref="HIG1:HIH3"/>
    <mergeCell ref="HII1:HIJ3"/>
    <mergeCell ref="HIK1:HIL3"/>
    <mergeCell ref="HIM1:HIN3"/>
    <mergeCell ref="HIO1:HIP3"/>
    <mergeCell ref="HHW1:HHX3"/>
    <mergeCell ref="HHY1:HHZ3"/>
    <mergeCell ref="HIA1:HIB3"/>
    <mergeCell ref="HIC1:HID3"/>
    <mergeCell ref="HIE1:HIF3"/>
    <mergeCell ref="HHM1:HHN3"/>
    <mergeCell ref="HHO1:HHP3"/>
    <mergeCell ref="HHQ1:HHR3"/>
    <mergeCell ref="HHS1:HHT3"/>
    <mergeCell ref="HHU1:HHV3"/>
    <mergeCell ref="HKE1:HKF3"/>
    <mergeCell ref="HKG1:HKH3"/>
    <mergeCell ref="HKI1:HKJ3"/>
    <mergeCell ref="HKK1:HKL3"/>
    <mergeCell ref="HKM1:HKN3"/>
    <mergeCell ref="HJU1:HJV3"/>
    <mergeCell ref="HJW1:HJX3"/>
    <mergeCell ref="HJY1:HJZ3"/>
    <mergeCell ref="HKA1:HKB3"/>
    <mergeCell ref="HKC1:HKD3"/>
    <mergeCell ref="HJK1:HJL3"/>
    <mergeCell ref="HJM1:HJN3"/>
    <mergeCell ref="HJO1:HJP3"/>
    <mergeCell ref="HJQ1:HJR3"/>
    <mergeCell ref="HJS1:HJT3"/>
    <mergeCell ref="HJA1:HJB3"/>
    <mergeCell ref="HJC1:HJD3"/>
    <mergeCell ref="HJE1:HJF3"/>
    <mergeCell ref="HJG1:HJH3"/>
    <mergeCell ref="HJI1:HJJ3"/>
    <mergeCell ref="HLS1:HLT3"/>
    <mergeCell ref="HLU1:HLV3"/>
    <mergeCell ref="HLW1:HLX3"/>
    <mergeCell ref="HLY1:HLZ3"/>
    <mergeCell ref="HMA1:HMB3"/>
    <mergeCell ref="HLI1:HLJ3"/>
    <mergeCell ref="HLK1:HLL3"/>
    <mergeCell ref="HLM1:HLN3"/>
    <mergeCell ref="HLO1:HLP3"/>
    <mergeCell ref="HLQ1:HLR3"/>
    <mergeCell ref="HKY1:HKZ3"/>
    <mergeCell ref="HLA1:HLB3"/>
    <mergeCell ref="HLC1:HLD3"/>
    <mergeCell ref="HLE1:HLF3"/>
    <mergeCell ref="HLG1:HLH3"/>
    <mergeCell ref="HKO1:HKP3"/>
    <mergeCell ref="HKQ1:HKR3"/>
    <mergeCell ref="HKS1:HKT3"/>
    <mergeCell ref="HKU1:HKV3"/>
    <mergeCell ref="HKW1:HKX3"/>
    <mergeCell ref="HNG1:HNH3"/>
    <mergeCell ref="HNI1:HNJ3"/>
    <mergeCell ref="HNK1:HNL3"/>
    <mergeCell ref="HNM1:HNN3"/>
    <mergeCell ref="HNO1:HNP3"/>
    <mergeCell ref="HMW1:HMX3"/>
    <mergeCell ref="HMY1:HMZ3"/>
    <mergeCell ref="HNA1:HNB3"/>
    <mergeCell ref="HNC1:HND3"/>
    <mergeCell ref="HNE1:HNF3"/>
    <mergeCell ref="HMM1:HMN3"/>
    <mergeCell ref="HMO1:HMP3"/>
    <mergeCell ref="HMQ1:HMR3"/>
    <mergeCell ref="HMS1:HMT3"/>
    <mergeCell ref="HMU1:HMV3"/>
    <mergeCell ref="HMC1:HMD3"/>
    <mergeCell ref="HME1:HMF3"/>
    <mergeCell ref="HMG1:HMH3"/>
    <mergeCell ref="HMI1:HMJ3"/>
    <mergeCell ref="HMK1:HML3"/>
    <mergeCell ref="HOU1:HOV3"/>
    <mergeCell ref="HOW1:HOX3"/>
    <mergeCell ref="HOY1:HOZ3"/>
    <mergeCell ref="HPA1:HPB3"/>
    <mergeCell ref="HPC1:HPD3"/>
    <mergeCell ref="HOK1:HOL3"/>
    <mergeCell ref="HOM1:HON3"/>
    <mergeCell ref="HOO1:HOP3"/>
    <mergeCell ref="HOQ1:HOR3"/>
    <mergeCell ref="HOS1:HOT3"/>
    <mergeCell ref="HOA1:HOB3"/>
    <mergeCell ref="HOC1:HOD3"/>
    <mergeCell ref="HOE1:HOF3"/>
    <mergeCell ref="HOG1:HOH3"/>
    <mergeCell ref="HOI1:HOJ3"/>
    <mergeCell ref="HNQ1:HNR3"/>
    <mergeCell ref="HNS1:HNT3"/>
    <mergeCell ref="HNU1:HNV3"/>
    <mergeCell ref="HNW1:HNX3"/>
    <mergeCell ref="HNY1:HNZ3"/>
    <mergeCell ref="HQI1:HQJ3"/>
    <mergeCell ref="HQK1:HQL3"/>
    <mergeCell ref="HQM1:HQN3"/>
    <mergeCell ref="HQO1:HQP3"/>
    <mergeCell ref="HQQ1:HQR3"/>
    <mergeCell ref="HPY1:HPZ3"/>
    <mergeCell ref="HQA1:HQB3"/>
    <mergeCell ref="HQC1:HQD3"/>
    <mergeCell ref="HQE1:HQF3"/>
    <mergeCell ref="HQG1:HQH3"/>
    <mergeCell ref="HPO1:HPP3"/>
    <mergeCell ref="HPQ1:HPR3"/>
    <mergeCell ref="HPS1:HPT3"/>
    <mergeCell ref="HPU1:HPV3"/>
    <mergeCell ref="HPW1:HPX3"/>
    <mergeCell ref="HPE1:HPF3"/>
    <mergeCell ref="HPG1:HPH3"/>
    <mergeCell ref="HPI1:HPJ3"/>
    <mergeCell ref="HPK1:HPL3"/>
    <mergeCell ref="HPM1:HPN3"/>
    <mergeCell ref="HRW1:HRX3"/>
    <mergeCell ref="HRY1:HRZ3"/>
    <mergeCell ref="HSA1:HSB3"/>
    <mergeCell ref="HSC1:HSD3"/>
    <mergeCell ref="HSE1:HSF3"/>
    <mergeCell ref="HRM1:HRN3"/>
    <mergeCell ref="HRO1:HRP3"/>
    <mergeCell ref="HRQ1:HRR3"/>
    <mergeCell ref="HRS1:HRT3"/>
    <mergeCell ref="HRU1:HRV3"/>
    <mergeCell ref="HRC1:HRD3"/>
    <mergeCell ref="HRE1:HRF3"/>
    <mergeCell ref="HRG1:HRH3"/>
    <mergeCell ref="HRI1:HRJ3"/>
    <mergeCell ref="HRK1:HRL3"/>
    <mergeCell ref="HQS1:HQT3"/>
    <mergeCell ref="HQU1:HQV3"/>
    <mergeCell ref="HQW1:HQX3"/>
    <mergeCell ref="HQY1:HQZ3"/>
    <mergeCell ref="HRA1:HRB3"/>
    <mergeCell ref="HTK1:HTL3"/>
    <mergeCell ref="HTM1:HTN3"/>
    <mergeCell ref="HTO1:HTP3"/>
    <mergeCell ref="HTQ1:HTR3"/>
    <mergeCell ref="HTS1:HTT3"/>
    <mergeCell ref="HTA1:HTB3"/>
    <mergeCell ref="HTC1:HTD3"/>
    <mergeCell ref="HTE1:HTF3"/>
    <mergeCell ref="HTG1:HTH3"/>
    <mergeCell ref="HTI1:HTJ3"/>
    <mergeCell ref="HSQ1:HSR3"/>
    <mergeCell ref="HSS1:HST3"/>
    <mergeCell ref="HSU1:HSV3"/>
    <mergeCell ref="HSW1:HSX3"/>
    <mergeCell ref="HSY1:HSZ3"/>
    <mergeCell ref="HSG1:HSH3"/>
    <mergeCell ref="HSI1:HSJ3"/>
    <mergeCell ref="HSK1:HSL3"/>
    <mergeCell ref="HSM1:HSN3"/>
    <mergeCell ref="HSO1:HSP3"/>
    <mergeCell ref="HUY1:HUZ3"/>
    <mergeCell ref="HVA1:HVB3"/>
    <mergeCell ref="HVC1:HVD3"/>
    <mergeCell ref="HVE1:HVF3"/>
    <mergeCell ref="HVG1:HVH3"/>
    <mergeCell ref="HUO1:HUP3"/>
    <mergeCell ref="HUQ1:HUR3"/>
    <mergeCell ref="HUS1:HUT3"/>
    <mergeCell ref="HUU1:HUV3"/>
    <mergeCell ref="HUW1:HUX3"/>
    <mergeCell ref="HUE1:HUF3"/>
    <mergeCell ref="HUG1:HUH3"/>
    <mergeCell ref="HUI1:HUJ3"/>
    <mergeCell ref="HUK1:HUL3"/>
    <mergeCell ref="HUM1:HUN3"/>
    <mergeCell ref="HTU1:HTV3"/>
    <mergeCell ref="HTW1:HTX3"/>
    <mergeCell ref="HTY1:HTZ3"/>
    <mergeCell ref="HUA1:HUB3"/>
    <mergeCell ref="HUC1:HUD3"/>
    <mergeCell ref="HWM1:HWN3"/>
    <mergeCell ref="HWO1:HWP3"/>
    <mergeCell ref="HWQ1:HWR3"/>
    <mergeCell ref="HWS1:HWT3"/>
    <mergeCell ref="HWU1:HWV3"/>
    <mergeCell ref="HWC1:HWD3"/>
    <mergeCell ref="HWE1:HWF3"/>
    <mergeCell ref="HWG1:HWH3"/>
    <mergeCell ref="HWI1:HWJ3"/>
    <mergeCell ref="HWK1:HWL3"/>
    <mergeCell ref="HVS1:HVT3"/>
    <mergeCell ref="HVU1:HVV3"/>
    <mergeCell ref="HVW1:HVX3"/>
    <mergeCell ref="HVY1:HVZ3"/>
    <mergeCell ref="HWA1:HWB3"/>
    <mergeCell ref="HVI1:HVJ3"/>
    <mergeCell ref="HVK1:HVL3"/>
    <mergeCell ref="HVM1:HVN3"/>
    <mergeCell ref="HVO1:HVP3"/>
    <mergeCell ref="HVQ1:HVR3"/>
    <mergeCell ref="HYA1:HYB3"/>
    <mergeCell ref="HYC1:HYD3"/>
    <mergeCell ref="HYE1:HYF3"/>
    <mergeCell ref="HYG1:HYH3"/>
    <mergeCell ref="HYI1:HYJ3"/>
    <mergeCell ref="HXQ1:HXR3"/>
    <mergeCell ref="HXS1:HXT3"/>
    <mergeCell ref="HXU1:HXV3"/>
    <mergeCell ref="HXW1:HXX3"/>
    <mergeCell ref="HXY1:HXZ3"/>
    <mergeCell ref="HXG1:HXH3"/>
    <mergeCell ref="HXI1:HXJ3"/>
    <mergeCell ref="HXK1:HXL3"/>
    <mergeCell ref="HXM1:HXN3"/>
    <mergeCell ref="HXO1:HXP3"/>
    <mergeCell ref="HWW1:HWX3"/>
    <mergeCell ref="HWY1:HWZ3"/>
    <mergeCell ref="HXA1:HXB3"/>
    <mergeCell ref="HXC1:HXD3"/>
    <mergeCell ref="HXE1:HXF3"/>
    <mergeCell ref="HZO1:HZP3"/>
    <mergeCell ref="HZQ1:HZR3"/>
    <mergeCell ref="HZS1:HZT3"/>
    <mergeCell ref="HZU1:HZV3"/>
    <mergeCell ref="HZW1:HZX3"/>
    <mergeCell ref="HZE1:HZF3"/>
    <mergeCell ref="HZG1:HZH3"/>
    <mergeCell ref="HZI1:HZJ3"/>
    <mergeCell ref="HZK1:HZL3"/>
    <mergeCell ref="HZM1:HZN3"/>
    <mergeCell ref="HYU1:HYV3"/>
    <mergeCell ref="HYW1:HYX3"/>
    <mergeCell ref="HYY1:HYZ3"/>
    <mergeCell ref="HZA1:HZB3"/>
    <mergeCell ref="HZC1:HZD3"/>
    <mergeCell ref="HYK1:HYL3"/>
    <mergeCell ref="HYM1:HYN3"/>
    <mergeCell ref="HYO1:HYP3"/>
    <mergeCell ref="HYQ1:HYR3"/>
    <mergeCell ref="HYS1:HYT3"/>
    <mergeCell ref="IBC1:IBD3"/>
    <mergeCell ref="IBE1:IBF3"/>
    <mergeCell ref="IBG1:IBH3"/>
    <mergeCell ref="IBI1:IBJ3"/>
    <mergeCell ref="IBK1:IBL3"/>
    <mergeCell ref="IAS1:IAT3"/>
    <mergeCell ref="IAU1:IAV3"/>
    <mergeCell ref="IAW1:IAX3"/>
    <mergeCell ref="IAY1:IAZ3"/>
    <mergeCell ref="IBA1:IBB3"/>
    <mergeCell ref="IAI1:IAJ3"/>
    <mergeCell ref="IAK1:IAL3"/>
    <mergeCell ref="IAM1:IAN3"/>
    <mergeCell ref="IAO1:IAP3"/>
    <mergeCell ref="IAQ1:IAR3"/>
    <mergeCell ref="HZY1:HZZ3"/>
    <mergeCell ref="IAA1:IAB3"/>
    <mergeCell ref="IAC1:IAD3"/>
    <mergeCell ref="IAE1:IAF3"/>
    <mergeCell ref="IAG1:IAH3"/>
    <mergeCell ref="ICQ1:ICR3"/>
    <mergeCell ref="ICS1:ICT3"/>
    <mergeCell ref="ICU1:ICV3"/>
    <mergeCell ref="ICW1:ICX3"/>
    <mergeCell ref="ICY1:ICZ3"/>
    <mergeCell ref="ICG1:ICH3"/>
    <mergeCell ref="ICI1:ICJ3"/>
    <mergeCell ref="ICK1:ICL3"/>
    <mergeCell ref="ICM1:ICN3"/>
    <mergeCell ref="ICO1:ICP3"/>
    <mergeCell ref="IBW1:IBX3"/>
    <mergeCell ref="IBY1:IBZ3"/>
    <mergeCell ref="ICA1:ICB3"/>
    <mergeCell ref="ICC1:ICD3"/>
    <mergeCell ref="ICE1:ICF3"/>
    <mergeCell ref="IBM1:IBN3"/>
    <mergeCell ref="IBO1:IBP3"/>
    <mergeCell ref="IBQ1:IBR3"/>
    <mergeCell ref="IBS1:IBT3"/>
    <mergeCell ref="IBU1:IBV3"/>
    <mergeCell ref="IEE1:IEF3"/>
    <mergeCell ref="IEG1:IEH3"/>
    <mergeCell ref="IEI1:IEJ3"/>
    <mergeCell ref="IEK1:IEL3"/>
    <mergeCell ref="IEM1:IEN3"/>
    <mergeCell ref="IDU1:IDV3"/>
    <mergeCell ref="IDW1:IDX3"/>
    <mergeCell ref="IDY1:IDZ3"/>
    <mergeCell ref="IEA1:IEB3"/>
    <mergeCell ref="IEC1:IED3"/>
    <mergeCell ref="IDK1:IDL3"/>
    <mergeCell ref="IDM1:IDN3"/>
    <mergeCell ref="IDO1:IDP3"/>
    <mergeCell ref="IDQ1:IDR3"/>
    <mergeCell ref="IDS1:IDT3"/>
    <mergeCell ref="IDA1:IDB3"/>
    <mergeCell ref="IDC1:IDD3"/>
    <mergeCell ref="IDE1:IDF3"/>
    <mergeCell ref="IDG1:IDH3"/>
    <mergeCell ref="IDI1:IDJ3"/>
    <mergeCell ref="IFS1:IFT3"/>
    <mergeCell ref="IFU1:IFV3"/>
    <mergeCell ref="IFW1:IFX3"/>
    <mergeCell ref="IFY1:IFZ3"/>
    <mergeCell ref="IGA1:IGB3"/>
    <mergeCell ref="IFI1:IFJ3"/>
    <mergeCell ref="IFK1:IFL3"/>
    <mergeCell ref="IFM1:IFN3"/>
    <mergeCell ref="IFO1:IFP3"/>
    <mergeCell ref="IFQ1:IFR3"/>
    <mergeCell ref="IEY1:IEZ3"/>
    <mergeCell ref="IFA1:IFB3"/>
    <mergeCell ref="IFC1:IFD3"/>
    <mergeCell ref="IFE1:IFF3"/>
    <mergeCell ref="IFG1:IFH3"/>
    <mergeCell ref="IEO1:IEP3"/>
    <mergeCell ref="IEQ1:IER3"/>
    <mergeCell ref="IES1:IET3"/>
    <mergeCell ref="IEU1:IEV3"/>
    <mergeCell ref="IEW1:IEX3"/>
    <mergeCell ref="IHG1:IHH3"/>
    <mergeCell ref="IHI1:IHJ3"/>
    <mergeCell ref="IHK1:IHL3"/>
    <mergeCell ref="IHM1:IHN3"/>
    <mergeCell ref="IHO1:IHP3"/>
    <mergeCell ref="IGW1:IGX3"/>
    <mergeCell ref="IGY1:IGZ3"/>
    <mergeCell ref="IHA1:IHB3"/>
    <mergeCell ref="IHC1:IHD3"/>
    <mergeCell ref="IHE1:IHF3"/>
    <mergeCell ref="IGM1:IGN3"/>
    <mergeCell ref="IGO1:IGP3"/>
    <mergeCell ref="IGQ1:IGR3"/>
    <mergeCell ref="IGS1:IGT3"/>
    <mergeCell ref="IGU1:IGV3"/>
    <mergeCell ref="IGC1:IGD3"/>
    <mergeCell ref="IGE1:IGF3"/>
    <mergeCell ref="IGG1:IGH3"/>
    <mergeCell ref="IGI1:IGJ3"/>
    <mergeCell ref="IGK1:IGL3"/>
    <mergeCell ref="IIU1:IIV3"/>
    <mergeCell ref="IIW1:IIX3"/>
    <mergeCell ref="IIY1:IIZ3"/>
    <mergeCell ref="IJA1:IJB3"/>
    <mergeCell ref="IJC1:IJD3"/>
    <mergeCell ref="IIK1:IIL3"/>
    <mergeCell ref="IIM1:IIN3"/>
    <mergeCell ref="IIO1:IIP3"/>
    <mergeCell ref="IIQ1:IIR3"/>
    <mergeCell ref="IIS1:IIT3"/>
    <mergeCell ref="IIA1:IIB3"/>
    <mergeCell ref="IIC1:IID3"/>
    <mergeCell ref="IIE1:IIF3"/>
    <mergeCell ref="IIG1:IIH3"/>
    <mergeCell ref="III1:IIJ3"/>
    <mergeCell ref="IHQ1:IHR3"/>
    <mergeCell ref="IHS1:IHT3"/>
    <mergeCell ref="IHU1:IHV3"/>
    <mergeCell ref="IHW1:IHX3"/>
    <mergeCell ref="IHY1:IHZ3"/>
    <mergeCell ref="IKI1:IKJ3"/>
    <mergeCell ref="IKK1:IKL3"/>
    <mergeCell ref="IKM1:IKN3"/>
    <mergeCell ref="IKO1:IKP3"/>
    <mergeCell ref="IKQ1:IKR3"/>
    <mergeCell ref="IJY1:IJZ3"/>
    <mergeCell ref="IKA1:IKB3"/>
    <mergeCell ref="IKC1:IKD3"/>
    <mergeCell ref="IKE1:IKF3"/>
    <mergeCell ref="IKG1:IKH3"/>
    <mergeCell ref="IJO1:IJP3"/>
    <mergeCell ref="IJQ1:IJR3"/>
    <mergeCell ref="IJS1:IJT3"/>
    <mergeCell ref="IJU1:IJV3"/>
    <mergeCell ref="IJW1:IJX3"/>
    <mergeCell ref="IJE1:IJF3"/>
    <mergeCell ref="IJG1:IJH3"/>
    <mergeCell ref="IJI1:IJJ3"/>
    <mergeCell ref="IJK1:IJL3"/>
    <mergeCell ref="IJM1:IJN3"/>
    <mergeCell ref="ILW1:ILX3"/>
    <mergeCell ref="ILY1:ILZ3"/>
    <mergeCell ref="IMA1:IMB3"/>
    <mergeCell ref="IMC1:IMD3"/>
    <mergeCell ref="IME1:IMF3"/>
    <mergeCell ref="ILM1:ILN3"/>
    <mergeCell ref="ILO1:ILP3"/>
    <mergeCell ref="ILQ1:ILR3"/>
    <mergeCell ref="ILS1:ILT3"/>
    <mergeCell ref="ILU1:ILV3"/>
    <mergeCell ref="ILC1:ILD3"/>
    <mergeCell ref="ILE1:ILF3"/>
    <mergeCell ref="ILG1:ILH3"/>
    <mergeCell ref="ILI1:ILJ3"/>
    <mergeCell ref="ILK1:ILL3"/>
    <mergeCell ref="IKS1:IKT3"/>
    <mergeCell ref="IKU1:IKV3"/>
    <mergeCell ref="IKW1:IKX3"/>
    <mergeCell ref="IKY1:IKZ3"/>
    <mergeCell ref="ILA1:ILB3"/>
    <mergeCell ref="INK1:INL3"/>
    <mergeCell ref="INM1:INN3"/>
    <mergeCell ref="INO1:INP3"/>
    <mergeCell ref="INQ1:INR3"/>
    <mergeCell ref="INS1:INT3"/>
    <mergeCell ref="INA1:INB3"/>
    <mergeCell ref="INC1:IND3"/>
    <mergeCell ref="INE1:INF3"/>
    <mergeCell ref="ING1:INH3"/>
    <mergeCell ref="INI1:INJ3"/>
    <mergeCell ref="IMQ1:IMR3"/>
    <mergeCell ref="IMS1:IMT3"/>
    <mergeCell ref="IMU1:IMV3"/>
    <mergeCell ref="IMW1:IMX3"/>
    <mergeCell ref="IMY1:IMZ3"/>
    <mergeCell ref="IMG1:IMH3"/>
    <mergeCell ref="IMI1:IMJ3"/>
    <mergeCell ref="IMK1:IML3"/>
    <mergeCell ref="IMM1:IMN3"/>
    <mergeCell ref="IMO1:IMP3"/>
    <mergeCell ref="IOY1:IOZ3"/>
    <mergeCell ref="IPA1:IPB3"/>
    <mergeCell ref="IPC1:IPD3"/>
    <mergeCell ref="IPE1:IPF3"/>
    <mergeCell ref="IPG1:IPH3"/>
    <mergeCell ref="IOO1:IOP3"/>
    <mergeCell ref="IOQ1:IOR3"/>
    <mergeCell ref="IOS1:IOT3"/>
    <mergeCell ref="IOU1:IOV3"/>
    <mergeCell ref="IOW1:IOX3"/>
    <mergeCell ref="IOE1:IOF3"/>
    <mergeCell ref="IOG1:IOH3"/>
    <mergeCell ref="IOI1:IOJ3"/>
    <mergeCell ref="IOK1:IOL3"/>
    <mergeCell ref="IOM1:ION3"/>
    <mergeCell ref="INU1:INV3"/>
    <mergeCell ref="INW1:INX3"/>
    <mergeCell ref="INY1:INZ3"/>
    <mergeCell ref="IOA1:IOB3"/>
    <mergeCell ref="IOC1:IOD3"/>
    <mergeCell ref="IQM1:IQN3"/>
    <mergeCell ref="IQO1:IQP3"/>
    <mergeCell ref="IQQ1:IQR3"/>
    <mergeCell ref="IQS1:IQT3"/>
    <mergeCell ref="IQU1:IQV3"/>
    <mergeCell ref="IQC1:IQD3"/>
    <mergeCell ref="IQE1:IQF3"/>
    <mergeCell ref="IQG1:IQH3"/>
    <mergeCell ref="IQI1:IQJ3"/>
    <mergeCell ref="IQK1:IQL3"/>
    <mergeCell ref="IPS1:IPT3"/>
    <mergeCell ref="IPU1:IPV3"/>
    <mergeCell ref="IPW1:IPX3"/>
    <mergeCell ref="IPY1:IPZ3"/>
    <mergeCell ref="IQA1:IQB3"/>
    <mergeCell ref="IPI1:IPJ3"/>
    <mergeCell ref="IPK1:IPL3"/>
    <mergeCell ref="IPM1:IPN3"/>
    <mergeCell ref="IPO1:IPP3"/>
    <mergeCell ref="IPQ1:IPR3"/>
    <mergeCell ref="ISA1:ISB3"/>
    <mergeCell ref="ISC1:ISD3"/>
    <mergeCell ref="ISE1:ISF3"/>
    <mergeCell ref="ISG1:ISH3"/>
    <mergeCell ref="ISI1:ISJ3"/>
    <mergeCell ref="IRQ1:IRR3"/>
    <mergeCell ref="IRS1:IRT3"/>
    <mergeCell ref="IRU1:IRV3"/>
    <mergeCell ref="IRW1:IRX3"/>
    <mergeCell ref="IRY1:IRZ3"/>
    <mergeCell ref="IRG1:IRH3"/>
    <mergeCell ref="IRI1:IRJ3"/>
    <mergeCell ref="IRK1:IRL3"/>
    <mergeCell ref="IRM1:IRN3"/>
    <mergeCell ref="IRO1:IRP3"/>
    <mergeCell ref="IQW1:IQX3"/>
    <mergeCell ref="IQY1:IQZ3"/>
    <mergeCell ref="IRA1:IRB3"/>
    <mergeCell ref="IRC1:IRD3"/>
    <mergeCell ref="IRE1:IRF3"/>
    <mergeCell ref="ITO1:ITP3"/>
    <mergeCell ref="ITQ1:ITR3"/>
    <mergeCell ref="ITS1:ITT3"/>
    <mergeCell ref="ITU1:ITV3"/>
    <mergeCell ref="ITW1:ITX3"/>
    <mergeCell ref="ITE1:ITF3"/>
    <mergeCell ref="ITG1:ITH3"/>
    <mergeCell ref="ITI1:ITJ3"/>
    <mergeCell ref="ITK1:ITL3"/>
    <mergeCell ref="ITM1:ITN3"/>
    <mergeCell ref="ISU1:ISV3"/>
    <mergeCell ref="ISW1:ISX3"/>
    <mergeCell ref="ISY1:ISZ3"/>
    <mergeCell ref="ITA1:ITB3"/>
    <mergeCell ref="ITC1:ITD3"/>
    <mergeCell ref="ISK1:ISL3"/>
    <mergeCell ref="ISM1:ISN3"/>
    <mergeCell ref="ISO1:ISP3"/>
    <mergeCell ref="ISQ1:ISR3"/>
    <mergeCell ref="ISS1:IST3"/>
    <mergeCell ref="IVC1:IVD3"/>
    <mergeCell ref="IVE1:IVF3"/>
    <mergeCell ref="IVG1:IVH3"/>
    <mergeCell ref="IVI1:IVJ3"/>
    <mergeCell ref="IVK1:IVL3"/>
    <mergeCell ref="IUS1:IUT3"/>
    <mergeCell ref="IUU1:IUV3"/>
    <mergeCell ref="IUW1:IUX3"/>
    <mergeCell ref="IUY1:IUZ3"/>
    <mergeCell ref="IVA1:IVB3"/>
    <mergeCell ref="IUI1:IUJ3"/>
    <mergeCell ref="IUK1:IUL3"/>
    <mergeCell ref="IUM1:IUN3"/>
    <mergeCell ref="IUO1:IUP3"/>
    <mergeCell ref="IUQ1:IUR3"/>
    <mergeCell ref="ITY1:ITZ3"/>
    <mergeCell ref="IUA1:IUB3"/>
    <mergeCell ref="IUC1:IUD3"/>
    <mergeCell ref="IUE1:IUF3"/>
    <mergeCell ref="IUG1:IUH3"/>
    <mergeCell ref="IWQ1:IWR3"/>
    <mergeCell ref="IWS1:IWT3"/>
    <mergeCell ref="IWU1:IWV3"/>
    <mergeCell ref="IWW1:IWX3"/>
    <mergeCell ref="IWY1:IWZ3"/>
    <mergeCell ref="IWG1:IWH3"/>
    <mergeCell ref="IWI1:IWJ3"/>
    <mergeCell ref="IWK1:IWL3"/>
    <mergeCell ref="IWM1:IWN3"/>
    <mergeCell ref="IWO1:IWP3"/>
    <mergeCell ref="IVW1:IVX3"/>
    <mergeCell ref="IVY1:IVZ3"/>
    <mergeCell ref="IWA1:IWB3"/>
    <mergeCell ref="IWC1:IWD3"/>
    <mergeCell ref="IWE1:IWF3"/>
    <mergeCell ref="IVM1:IVN3"/>
    <mergeCell ref="IVO1:IVP3"/>
    <mergeCell ref="IVQ1:IVR3"/>
    <mergeCell ref="IVS1:IVT3"/>
    <mergeCell ref="IVU1:IVV3"/>
    <mergeCell ref="IYE1:IYF3"/>
    <mergeCell ref="IYG1:IYH3"/>
    <mergeCell ref="IYI1:IYJ3"/>
    <mergeCell ref="IYK1:IYL3"/>
    <mergeCell ref="IYM1:IYN3"/>
    <mergeCell ref="IXU1:IXV3"/>
    <mergeCell ref="IXW1:IXX3"/>
    <mergeCell ref="IXY1:IXZ3"/>
    <mergeCell ref="IYA1:IYB3"/>
    <mergeCell ref="IYC1:IYD3"/>
    <mergeCell ref="IXK1:IXL3"/>
    <mergeCell ref="IXM1:IXN3"/>
    <mergeCell ref="IXO1:IXP3"/>
    <mergeCell ref="IXQ1:IXR3"/>
    <mergeCell ref="IXS1:IXT3"/>
    <mergeCell ref="IXA1:IXB3"/>
    <mergeCell ref="IXC1:IXD3"/>
    <mergeCell ref="IXE1:IXF3"/>
    <mergeCell ref="IXG1:IXH3"/>
    <mergeCell ref="IXI1:IXJ3"/>
    <mergeCell ref="IZS1:IZT3"/>
    <mergeCell ref="IZU1:IZV3"/>
    <mergeCell ref="IZW1:IZX3"/>
    <mergeCell ref="IZY1:IZZ3"/>
    <mergeCell ref="JAA1:JAB3"/>
    <mergeCell ref="IZI1:IZJ3"/>
    <mergeCell ref="IZK1:IZL3"/>
    <mergeCell ref="IZM1:IZN3"/>
    <mergeCell ref="IZO1:IZP3"/>
    <mergeCell ref="IZQ1:IZR3"/>
    <mergeCell ref="IYY1:IYZ3"/>
    <mergeCell ref="IZA1:IZB3"/>
    <mergeCell ref="IZC1:IZD3"/>
    <mergeCell ref="IZE1:IZF3"/>
    <mergeCell ref="IZG1:IZH3"/>
    <mergeCell ref="IYO1:IYP3"/>
    <mergeCell ref="IYQ1:IYR3"/>
    <mergeCell ref="IYS1:IYT3"/>
    <mergeCell ref="IYU1:IYV3"/>
    <mergeCell ref="IYW1:IYX3"/>
    <mergeCell ref="JBG1:JBH3"/>
    <mergeCell ref="JBI1:JBJ3"/>
    <mergeCell ref="JBK1:JBL3"/>
    <mergeCell ref="JBM1:JBN3"/>
    <mergeCell ref="JBO1:JBP3"/>
    <mergeCell ref="JAW1:JAX3"/>
    <mergeCell ref="JAY1:JAZ3"/>
    <mergeCell ref="JBA1:JBB3"/>
    <mergeCell ref="JBC1:JBD3"/>
    <mergeCell ref="JBE1:JBF3"/>
    <mergeCell ref="JAM1:JAN3"/>
    <mergeCell ref="JAO1:JAP3"/>
    <mergeCell ref="JAQ1:JAR3"/>
    <mergeCell ref="JAS1:JAT3"/>
    <mergeCell ref="JAU1:JAV3"/>
    <mergeCell ref="JAC1:JAD3"/>
    <mergeCell ref="JAE1:JAF3"/>
    <mergeCell ref="JAG1:JAH3"/>
    <mergeCell ref="JAI1:JAJ3"/>
    <mergeCell ref="JAK1:JAL3"/>
    <mergeCell ref="JCU1:JCV3"/>
    <mergeCell ref="JCW1:JCX3"/>
    <mergeCell ref="JCY1:JCZ3"/>
    <mergeCell ref="JDA1:JDB3"/>
    <mergeCell ref="JDC1:JDD3"/>
    <mergeCell ref="JCK1:JCL3"/>
    <mergeCell ref="JCM1:JCN3"/>
    <mergeCell ref="JCO1:JCP3"/>
    <mergeCell ref="JCQ1:JCR3"/>
    <mergeCell ref="JCS1:JCT3"/>
    <mergeCell ref="JCA1:JCB3"/>
    <mergeCell ref="JCC1:JCD3"/>
    <mergeCell ref="JCE1:JCF3"/>
    <mergeCell ref="JCG1:JCH3"/>
    <mergeCell ref="JCI1:JCJ3"/>
    <mergeCell ref="JBQ1:JBR3"/>
    <mergeCell ref="JBS1:JBT3"/>
    <mergeCell ref="JBU1:JBV3"/>
    <mergeCell ref="JBW1:JBX3"/>
    <mergeCell ref="JBY1:JBZ3"/>
    <mergeCell ref="JEI1:JEJ3"/>
    <mergeCell ref="JEK1:JEL3"/>
    <mergeCell ref="JEM1:JEN3"/>
    <mergeCell ref="JEO1:JEP3"/>
    <mergeCell ref="JEQ1:JER3"/>
    <mergeCell ref="JDY1:JDZ3"/>
    <mergeCell ref="JEA1:JEB3"/>
    <mergeCell ref="JEC1:JED3"/>
    <mergeCell ref="JEE1:JEF3"/>
    <mergeCell ref="JEG1:JEH3"/>
    <mergeCell ref="JDO1:JDP3"/>
    <mergeCell ref="JDQ1:JDR3"/>
    <mergeCell ref="JDS1:JDT3"/>
    <mergeCell ref="JDU1:JDV3"/>
    <mergeCell ref="JDW1:JDX3"/>
    <mergeCell ref="JDE1:JDF3"/>
    <mergeCell ref="JDG1:JDH3"/>
    <mergeCell ref="JDI1:JDJ3"/>
    <mergeCell ref="JDK1:JDL3"/>
    <mergeCell ref="JDM1:JDN3"/>
    <mergeCell ref="JFW1:JFX3"/>
    <mergeCell ref="JFY1:JFZ3"/>
    <mergeCell ref="JGA1:JGB3"/>
    <mergeCell ref="JGC1:JGD3"/>
    <mergeCell ref="JGE1:JGF3"/>
    <mergeCell ref="JFM1:JFN3"/>
    <mergeCell ref="JFO1:JFP3"/>
    <mergeCell ref="JFQ1:JFR3"/>
    <mergeCell ref="JFS1:JFT3"/>
    <mergeCell ref="JFU1:JFV3"/>
    <mergeCell ref="JFC1:JFD3"/>
    <mergeCell ref="JFE1:JFF3"/>
    <mergeCell ref="JFG1:JFH3"/>
    <mergeCell ref="JFI1:JFJ3"/>
    <mergeCell ref="JFK1:JFL3"/>
    <mergeCell ref="JES1:JET3"/>
    <mergeCell ref="JEU1:JEV3"/>
    <mergeCell ref="JEW1:JEX3"/>
    <mergeCell ref="JEY1:JEZ3"/>
    <mergeCell ref="JFA1:JFB3"/>
    <mergeCell ref="JHK1:JHL3"/>
    <mergeCell ref="JHM1:JHN3"/>
    <mergeCell ref="JHO1:JHP3"/>
    <mergeCell ref="JHQ1:JHR3"/>
    <mergeCell ref="JHS1:JHT3"/>
    <mergeCell ref="JHA1:JHB3"/>
    <mergeCell ref="JHC1:JHD3"/>
    <mergeCell ref="JHE1:JHF3"/>
    <mergeCell ref="JHG1:JHH3"/>
    <mergeCell ref="JHI1:JHJ3"/>
    <mergeCell ref="JGQ1:JGR3"/>
    <mergeCell ref="JGS1:JGT3"/>
    <mergeCell ref="JGU1:JGV3"/>
    <mergeCell ref="JGW1:JGX3"/>
    <mergeCell ref="JGY1:JGZ3"/>
    <mergeCell ref="JGG1:JGH3"/>
    <mergeCell ref="JGI1:JGJ3"/>
    <mergeCell ref="JGK1:JGL3"/>
    <mergeCell ref="JGM1:JGN3"/>
    <mergeCell ref="JGO1:JGP3"/>
    <mergeCell ref="JIY1:JIZ3"/>
    <mergeCell ref="JJA1:JJB3"/>
    <mergeCell ref="JJC1:JJD3"/>
    <mergeCell ref="JJE1:JJF3"/>
    <mergeCell ref="JJG1:JJH3"/>
    <mergeCell ref="JIO1:JIP3"/>
    <mergeCell ref="JIQ1:JIR3"/>
    <mergeCell ref="JIS1:JIT3"/>
    <mergeCell ref="JIU1:JIV3"/>
    <mergeCell ref="JIW1:JIX3"/>
    <mergeCell ref="JIE1:JIF3"/>
    <mergeCell ref="JIG1:JIH3"/>
    <mergeCell ref="JII1:JIJ3"/>
    <mergeCell ref="JIK1:JIL3"/>
    <mergeCell ref="JIM1:JIN3"/>
    <mergeCell ref="JHU1:JHV3"/>
    <mergeCell ref="JHW1:JHX3"/>
    <mergeCell ref="JHY1:JHZ3"/>
    <mergeCell ref="JIA1:JIB3"/>
    <mergeCell ref="JIC1:JID3"/>
    <mergeCell ref="JKM1:JKN3"/>
    <mergeCell ref="JKO1:JKP3"/>
    <mergeCell ref="JKQ1:JKR3"/>
    <mergeCell ref="JKS1:JKT3"/>
    <mergeCell ref="JKU1:JKV3"/>
    <mergeCell ref="JKC1:JKD3"/>
    <mergeCell ref="JKE1:JKF3"/>
    <mergeCell ref="JKG1:JKH3"/>
    <mergeCell ref="JKI1:JKJ3"/>
    <mergeCell ref="JKK1:JKL3"/>
    <mergeCell ref="JJS1:JJT3"/>
    <mergeCell ref="JJU1:JJV3"/>
    <mergeCell ref="JJW1:JJX3"/>
    <mergeCell ref="JJY1:JJZ3"/>
    <mergeCell ref="JKA1:JKB3"/>
    <mergeCell ref="JJI1:JJJ3"/>
    <mergeCell ref="JJK1:JJL3"/>
    <mergeCell ref="JJM1:JJN3"/>
    <mergeCell ref="JJO1:JJP3"/>
    <mergeCell ref="JJQ1:JJR3"/>
    <mergeCell ref="JMA1:JMB3"/>
    <mergeCell ref="JMC1:JMD3"/>
    <mergeCell ref="JME1:JMF3"/>
    <mergeCell ref="JMG1:JMH3"/>
    <mergeCell ref="JMI1:JMJ3"/>
    <mergeCell ref="JLQ1:JLR3"/>
    <mergeCell ref="JLS1:JLT3"/>
    <mergeCell ref="JLU1:JLV3"/>
    <mergeCell ref="JLW1:JLX3"/>
    <mergeCell ref="JLY1:JLZ3"/>
    <mergeCell ref="JLG1:JLH3"/>
    <mergeCell ref="JLI1:JLJ3"/>
    <mergeCell ref="JLK1:JLL3"/>
    <mergeCell ref="JLM1:JLN3"/>
    <mergeCell ref="JLO1:JLP3"/>
    <mergeCell ref="JKW1:JKX3"/>
    <mergeCell ref="JKY1:JKZ3"/>
    <mergeCell ref="JLA1:JLB3"/>
    <mergeCell ref="JLC1:JLD3"/>
    <mergeCell ref="JLE1:JLF3"/>
    <mergeCell ref="JNO1:JNP3"/>
    <mergeCell ref="JNQ1:JNR3"/>
    <mergeCell ref="JNS1:JNT3"/>
    <mergeCell ref="JNU1:JNV3"/>
    <mergeCell ref="JNW1:JNX3"/>
    <mergeCell ref="JNE1:JNF3"/>
    <mergeCell ref="JNG1:JNH3"/>
    <mergeCell ref="JNI1:JNJ3"/>
    <mergeCell ref="JNK1:JNL3"/>
    <mergeCell ref="JNM1:JNN3"/>
    <mergeCell ref="JMU1:JMV3"/>
    <mergeCell ref="JMW1:JMX3"/>
    <mergeCell ref="JMY1:JMZ3"/>
    <mergeCell ref="JNA1:JNB3"/>
    <mergeCell ref="JNC1:JND3"/>
    <mergeCell ref="JMK1:JML3"/>
    <mergeCell ref="JMM1:JMN3"/>
    <mergeCell ref="JMO1:JMP3"/>
    <mergeCell ref="JMQ1:JMR3"/>
    <mergeCell ref="JMS1:JMT3"/>
    <mergeCell ref="JPC1:JPD3"/>
    <mergeCell ref="JPE1:JPF3"/>
    <mergeCell ref="JPG1:JPH3"/>
    <mergeCell ref="JPI1:JPJ3"/>
    <mergeCell ref="JPK1:JPL3"/>
    <mergeCell ref="JOS1:JOT3"/>
    <mergeCell ref="JOU1:JOV3"/>
    <mergeCell ref="JOW1:JOX3"/>
    <mergeCell ref="JOY1:JOZ3"/>
    <mergeCell ref="JPA1:JPB3"/>
    <mergeCell ref="JOI1:JOJ3"/>
    <mergeCell ref="JOK1:JOL3"/>
    <mergeCell ref="JOM1:JON3"/>
    <mergeCell ref="JOO1:JOP3"/>
    <mergeCell ref="JOQ1:JOR3"/>
    <mergeCell ref="JNY1:JNZ3"/>
    <mergeCell ref="JOA1:JOB3"/>
    <mergeCell ref="JOC1:JOD3"/>
    <mergeCell ref="JOE1:JOF3"/>
    <mergeCell ref="JOG1:JOH3"/>
    <mergeCell ref="JQQ1:JQR3"/>
    <mergeCell ref="JQS1:JQT3"/>
    <mergeCell ref="JQU1:JQV3"/>
    <mergeCell ref="JQW1:JQX3"/>
    <mergeCell ref="JQY1:JQZ3"/>
    <mergeCell ref="JQG1:JQH3"/>
    <mergeCell ref="JQI1:JQJ3"/>
    <mergeCell ref="JQK1:JQL3"/>
    <mergeCell ref="JQM1:JQN3"/>
    <mergeCell ref="JQO1:JQP3"/>
    <mergeCell ref="JPW1:JPX3"/>
    <mergeCell ref="JPY1:JPZ3"/>
    <mergeCell ref="JQA1:JQB3"/>
    <mergeCell ref="JQC1:JQD3"/>
    <mergeCell ref="JQE1:JQF3"/>
    <mergeCell ref="JPM1:JPN3"/>
    <mergeCell ref="JPO1:JPP3"/>
    <mergeCell ref="JPQ1:JPR3"/>
    <mergeCell ref="JPS1:JPT3"/>
    <mergeCell ref="JPU1:JPV3"/>
    <mergeCell ref="JSE1:JSF3"/>
    <mergeCell ref="JSG1:JSH3"/>
    <mergeCell ref="JSI1:JSJ3"/>
    <mergeCell ref="JSK1:JSL3"/>
    <mergeCell ref="JSM1:JSN3"/>
    <mergeCell ref="JRU1:JRV3"/>
    <mergeCell ref="JRW1:JRX3"/>
    <mergeCell ref="JRY1:JRZ3"/>
    <mergeCell ref="JSA1:JSB3"/>
    <mergeCell ref="JSC1:JSD3"/>
    <mergeCell ref="JRK1:JRL3"/>
    <mergeCell ref="JRM1:JRN3"/>
    <mergeCell ref="JRO1:JRP3"/>
    <mergeCell ref="JRQ1:JRR3"/>
    <mergeCell ref="JRS1:JRT3"/>
    <mergeCell ref="JRA1:JRB3"/>
    <mergeCell ref="JRC1:JRD3"/>
    <mergeCell ref="JRE1:JRF3"/>
    <mergeCell ref="JRG1:JRH3"/>
    <mergeCell ref="JRI1:JRJ3"/>
    <mergeCell ref="JTS1:JTT3"/>
    <mergeCell ref="JTU1:JTV3"/>
    <mergeCell ref="JTW1:JTX3"/>
    <mergeCell ref="JTY1:JTZ3"/>
    <mergeCell ref="JUA1:JUB3"/>
    <mergeCell ref="JTI1:JTJ3"/>
    <mergeCell ref="JTK1:JTL3"/>
    <mergeCell ref="JTM1:JTN3"/>
    <mergeCell ref="JTO1:JTP3"/>
    <mergeCell ref="JTQ1:JTR3"/>
    <mergeCell ref="JSY1:JSZ3"/>
    <mergeCell ref="JTA1:JTB3"/>
    <mergeCell ref="JTC1:JTD3"/>
    <mergeCell ref="JTE1:JTF3"/>
    <mergeCell ref="JTG1:JTH3"/>
    <mergeCell ref="JSO1:JSP3"/>
    <mergeCell ref="JSQ1:JSR3"/>
    <mergeCell ref="JSS1:JST3"/>
    <mergeCell ref="JSU1:JSV3"/>
    <mergeCell ref="JSW1:JSX3"/>
    <mergeCell ref="JVG1:JVH3"/>
    <mergeCell ref="JVI1:JVJ3"/>
    <mergeCell ref="JVK1:JVL3"/>
    <mergeCell ref="JVM1:JVN3"/>
    <mergeCell ref="JVO1:JVP3"/>
    <mergeCell ref="JUW1:JUX3"/>
    <mergeCell ref="JUY1:JUZ3"/>
    <mergeCell ref="JVA1:JVB3"/>
    <mergeCell ref="JVC1:JVD3"/>
    <mergeCell ref="JVE1:JVF3"/>
    <mergeCell ref="JUM1:JUN3"/>
    <mergeCell ref="JUO1:JUP3"/>
    <mergeCell ref="JUQ1:JUR3"/>
    <mergeCell ref="JUS1:JUT3"/>
    <mergeCell ref="JUU1:JUV3"/>
    <mergeCell ref="JUC1:JUD3"/>
    <mergeCell ref="JUE1:JUF3"/>
    <mergeCell ref="JUG1:JUH3"/>
    <mergeCell ref="JUI1:JUJ3"/>
    <mergeCell ref="JUK1:JUL3"/>
    <mergeCell ref="JWU1:JWV3"/>
    <mergeCell ref="JWW1:JWX3"/>
    <mergeCell ref="JWY1:JWZ3"/>
    <mergeCell ref="JXA1:JXB3"/>
    <mergeCell ref="JXC1:JXD3"/>
    <mergeCell ref="JWK1:JWL3"/>
    <mergeCell ref="JWM1:JWN3"/>
    <mergeCell ref="JWO1:JWP3"/>
    <mergeCell ref="JWQ1:JWR3"/>
    <mergeCell ref="JWS1:JWT3"/>
    <mergeCell ref="JWA1:JWB3"/>
    <mergeCell ref="JWC1:JWD3"/>
    <mergeCell ref="JWE1:JWF3"/>
    <mergeCell ref="JWG1:JWH3"/>
    <mergeCell ref="JWI1:JWJ3"/>
    <mergeCell ref="JVQ1:JVR3"/>
    <mergeCell ref="JVS1:JVT3"/>
    <mergeCell ref="JVU1:JVV3"/>
    <mergeCell ref="JVW1:JVX3"/>
    <mergeCell ref="JVY1:JVZ3"/>
    <mergeCell ref="JYI1:JYJ3"/>
    <mergeCell ref="JYK1:JYL3"/>
    <mergeCell ref="JYM1:JYN3"/>
    <mergeCell ref="JYO1:JYP3"/>
    <mergeCell ref="JYQ1:JYR3"/>
    <mergeCell ref="JXY1:JXZ3"/>
    <mergeCell ref="JYA1:JYB3"/>
    <mergeCell ref="JYC1:JYD3"/>
    <mergeCell ref="JYE1:JYF3"/>
    <mergeCell ref="JYG1:JYH3"/>
    <mergeCell ref="JXO1:JXP3"/>
    <mergeCell ref="JXQ1:JXR3"/>
    <mergeCell ref="JXS1:JXT3"/>
    <mergeCell ref="JXU1:JXV3"/>
    <mergeCell ref="JXW1:JXX3"/>
    <mergeCell ref="JXE1:JXF3"/>
    <mergeCell ref="JXG1:JXH3"/>
    <mergeCell ref="JXI1:JXJ3"/>
    <mergeCell ref="JXK1:JXL3"/>
    <mergeCell ref="JXM1:JXN3"/>
    <mergeCell ref="JZW1:JZX3"/>
    <mergeCell ref="JZY1:JZZ3"/>
    <mergeCell ref="KAA1:KAB3"/>
    <mergeCell ref="KAC1:KAD3"/>
    <mergeCell ref="KAE1:KAF3"/>
    <mergeCell ref="JZM1:JZN3"/>
    <mergeCell ref="JZO1:JZP3"/>
    <mergeCell ref="JZQ1:JZR3"/>
    <mergeCell ref="JZS1:JZT3"/>
    <mergeCell ref="JZU1:JZV3"/>
    <mergeCell ref="JZC1:JZD3"/>
    <mergeCell ref="JZE1:JZF3"/>
    <mergeCell ref="JZG1:JZH3"/>
    <mergeCell ref="JZI1:JZJ3"/>
    <mergeCell ref="JZK1:JZL3"/>
    <mergeCell ref="JYS1:JYT3"/>
    <mergeCell ref="JYU1:JYV3"/>
    <mergeCell ref="JYW1:JYX3"/>
    <mergeCell ref="JYY1:JYZ3"/>
    <mergeCell ref="JZA1:JZB3"/>
    <mergeCell ref="KBK1:KBL3"/>
    <mergeCell ref="KBM1:KBN3"/>
    <mergeCell ref="KBO1:KBP3"/>
    <mergeCell ref="KBQ1:KBR3"/>
    <mergeCell ref="KBS1:KBT3"/>
    <mergeCell ref="KBA1:KBB3"/>
    <mergeCell ref="KBC1:KBD3"/>
    <mergeCell ref="KBE1:KBF3"/>
    <mergeCell ref="KBG1:KBH3"/>
    <mergeCell ref="KBI1:KBJ3"/>
    <mergeCell ref="KAQ1:KAR3"/>
    <mergeCell ref="KAS1:KAT3"/>
    <mergeCell ref="KAU1:KAV3"/>
    <mergeCell ref="KAW1:KAX3"/>
    <mergeCell ref="KAY1:KAZ3"/>
    <mergeCell ref="KAG1:KAH3"/>
    <mergeCell ref="KAI1:KAJ3"/>
    <mergeCell ref="KAK1:KAL3"/>
    <mergeCell ref="KAM1:KAN3"/>
    <mergeCell ref="KAO1:KAP3"/>
    <mergeCell ref="KCY1:KCZ3"/>
    <mergeCell ref="KDA1:KDB3"/>
    <mergeCell ref="KDC1:KDD3"/>
    <mergeCell ref="KDE1:KDF3"/>
    <mergeCell ref="KDG1:KDH3"/>
    <mergeCell ref="KCO1:KCP3"/>
    <mergeCell ref="KCQ1:KCR3"/>
    <mergeCell ref="KCS1:KCT3"/>
    <mergeCell ref="KCU1:KCV3"/>
    <mergeCell ref="KCW1:KCX3"/>
    <mergeCell ref="KCE1:KCF3"/>
    <mergeCell ref="KCG1:KCH3"/>
    <mergeCell ref="KCI1:KCJ3"/>
    <mergeCell ref="KCK1:KCL3"/>
    <mergeCell ref="KCM1:KCN3"/>
    <mergeCell ref="KBU1:KBV3"/>
    <mergeCell ref="KBW1:KBX3"/>
    <mergeCell ref="KBY1:KBZ3"/>
    <mergeCell ref="KCA1:KCB3"/>
    <mergeCell ref="KCC1:KCD3"/>
    <mergeCell ref="KEM1:KEN3"/>
    <mergeCell ref="KEO1:KEP3"/>
    <mergeCell ref="KEQ1:KER3"/>
    <mergeCell ref="KES1:KET3"/>
    <mergeCell ref="KEU1:KEV3"/>
    <mergeCell ref="KEC1:KED3"/>
    <mergeCell ref="KEE1:KEF3"/>
    <mergeCell ref="KEG1:KEH3"/>
    <mergeCell ref="KEI1:KEJ3"/>
    <mergeCell ref="KEK1:KEL3"/>
    <mergeCell ref="KDS1:KDT3"/>
    <mergeCell ref="KDU1:KDV3"/>
    <mergeCell ref="KDW1:KDX3"/>
    <mergeCell ref="KDY1:KDZ3"/>
    <mergeCell ref="KEA1:KEB3"/>
    <mergeCell ref="KDI1:KDJ3"/>
    <mergeCell ref="KDK1:KDL3"/>
    <mergeCell ref="KDM1:KDN3"/>
    <mergeCell ref="KDO1:KDP3"/>
    <mergeCell ref="KDQ1:KDR3"/>
    <mergeCell ref="KGA1:KGB3"/>
    <mergeCell ref="KGC1:KGD3"/>
    <mergeCell ref="KGE1:KGF3"/>
    <mergeCell ref="KGG1:KGH3"/>
    <mergeCell ref="KGI1:KGJ3"/>
    <mergeCell ref="KFQ1:KFR3"/>
    <mergeCell ref="KFS1:KFT3"/>
    <mergeCell ref="KFU1:KFV3"/>
    <mergeCell ref="KFW1:KFX3"/>
    <mergeCell ref="KFY1:KFZ3"/>
    <mergeCell ref="KFG1:KFH3"/>
    <mergeCell ref="KFI1:KFJ3"/>
    <mergeCell ref="KFK1:KFL3"/>
    <mergeCell ref="KFM1:KFN3"/>
    <mergeCell ref="KFO1:KFP3"/>
    <mergeCell ref="KEW1:KEX3"/>
    <mergeCell ref="KEY1:KEZ3"/>
    <mergeCell ref="KFA1:KFB3"/>
    <mergeCell ref="KFC1:KFD3"/>
    <mergeCell ref="KFE1:KFF3"/>
    <mergeCell ref="KHO1:KHP3"/>
    <mergeCell ref="KHQ1:KHR3"/>
    <mergeCell ref="KHS1:KHT3"/>
    <mergeCell ref="KHU1:KHV3"/>
    <mergeCell ref="KHW1:KHX3"/>
    <mergeCell ref="KHE1:KHF3"/>
    <mergeCell ref="KHG1:KHH3"/>
    <mergeCell ref="KHI1:KHJ3"/>
    <mergeCell ref="KHK1:KHL3"/>
    <mergeCell ref="KHM1:KHN3"/>
    <mergeCell ref="KGU1:KGV3"/>
    <mergeCell ref="KGW1:KGX3"/>
    <mergeCell ref="KGY1:KGZ3"/>
    <mergeCell ref="KHA1:KHB3"/>
    <mergeCell ref="KHC1:KHD3"/>
    <mergeCell ref="KGK1:KGL3"/>
    <mergeCell ref="KGM1:KGN3"/>
    <mergeCell ref="KGO1:KGP3"/>
    <mergeCell ref="KGQ1:KGR3"/>
    <mergeCell ref="KGS1:KGT3"/>
    <mergeCell ref="KJC1:KJD3"/>
    <mergeCell ref="KJE1:KJF3"/>
    <mergeCell ref="KJG1:KJH3"/>
    <mergeCell ref="KJI1:KJJ3"/>
    <mergeCell ref="KJK1:KJL3"/>
    <mergeCell ref="KIS1:KIT3"/>
    <mergeCell ref="KIU1:KIV3"/>
    <mergeCell ref="KIW1:KIX3"/>
    <mergeCell ref="KIY1:KIZ3"/>
    <mergeCell ref="KJA1:KJB3"/>
    <mergeCell ref="KII1:KIJ3"/>
    <mergeCell ref="KIK1:KIL3"/>
    <mergeCell ref="KIM1:KIN3"/>
    <mergeCell ref="KIO1:KIP3"/>
    <mergeCell ref="KIQ1:KIR3"/>
    <mergeCell ref="KHY1:KHZ3"/>
    <mergeCell ref="KIA1:KIB3"/>
    <mergeCell ref="KIC1:KID3"/>
    <mergeCell ref="KIE1:KIF3"/>
    <mergeCell ref="KIG1:KIH3"/>
    <mergeCell ref="KKQ1:KKR3"/>
    <mergeCell ref="KKS1:KKT3"/>
    <mergeCell ref="KKU1:KKV3"/>
    <mergeCell ref="KKW1:KKX3"/>
    <mergeCell ref="KKY1:KKZ3"/>
    <mergeCell ref="KKG1:KKH3"/>
    <mergeCell ref="KKI1:KKJ3"/>
    <mergeCell ref="KKK1:KKL3"/>
    <mergeCell ref="KKM1:KKN3"/>
    <mergeCell ref="KKO1:KKP3"/>
    <mergeCell ref="KJW1:KJX3"/>
    <mergeCell ref="KJY1:KJZ3"/>
    <mergeCell ref="KKA1:KKB3"/>
    <mergeCell ref="KKC1:KKD3"/>
    <mergeCell ref="KKE1:KKF3"/>
    <mergeCell ref="KJM1:KJN3"/>
    <mergeCell ref="KJO1:KJP3"/>
    <mergeCell ref="KJQ1:KJR3"/>
    <mergeCell ref="KJS1:KJT3"/>
    <mergeCell ref="KJU1:KJV3"/>
    <mergeCell ref="KME1:KMF3"/>
    <mergeCell ref="KMG1:KMH3"/>
    <mergeCell ref="KMI1:KMJ3"/>
    <mergeCell ref="KMK1:KML3"/>
    <mergeCell ref="KMM1:KMN3"/>
    <mergeCell ref="KLU1:KLV3"/>
    <mergeCell ref="KLW1:KLX3"/>
    <mergeCell ref="KLY1:KLZ3"/>
    <mergeCell ref="KMA1:KMB3"/>
    <mergeCell ref="KMC1:KMD3"/>
    <mergeCell ref="KLK1:KLL3"/>
    <mergeCell ref="KLM1:KLN3"/>
    <mergeCell ref="KLO1:KLP3"/>
    <mergeCell ref="KLQ1:KLR3"/>
    <mergeCell ref="KLS1:KLT3"/>
    <mergeCell ref="KLA1:KLB3"/>
    <mergeCell ref="KLC1:KLD3"/>
    <mergeCell ref="KLE1:KLF3"/>
    <mergeCell ref="KLG1:KLH3"/>
    <mergeCell ref="KLI1:KLJ3"/>
    <mergeCell ref="KNS1:KNT3"/>
    <mergeCell ref="KNU1:KNV3"/>
    <mergeCell ref="KNW1:KNX3"/>
    <mergeCell ref="KNY1:KNZ3"/>
    <mergeCell ref="KOA1:KOB3"/>
    <mergeCell ref="KNI1:KNJ3"/>
    <mergeCell ref="KNK1:KNL3"/>
    <mergeCell ref="KNM1:KNN3"/>
    <mergeCell ref="KNO1:KNP3"/>
    <mergeCell ref="KNQ1:KNR3"/>
    <mergeCell ref="KMY1:KMZ3"/>
    <mergeCell ref="KNA1:KNB3"/>
    <mergeCell ref="KNC1:KND3"/>
    <mergeCell ref="KNE1:KNF3"/>
    <mergeCell ref="KNG1:KNH3"/>
    <mergeCell ref="KMO1:KMP3"/>
    <mergeCell ref="KMQ1:KMR3"/>
    <mergeCell ref="KMS1:KMT3"/>
    <mergeCell ref="KMU1:KMV3"/>
    <mergeCell ref="KMW1:KMX3"/>
    <mergeCell ref="KPG1:KPH3"/>
    <mergeCell ref="KPI1:KPJ3"/>
    <mergeCell ref="KPK1:KPL3"/>
    <mergeCell ref="KPM1:KPN3"/>
    <mergeCell ref="KPO1:KPP3"/>
    <mergeCell ref="KOW1:KOX3"/>
    <mergeCell ref="KOY1:KOZ3"/>
    <mergeCell ref="KPA1:KPB3"/>
    <mergeCell ref="KPC1:KPD3"/>
    <mergeCell ref="KPE1:KPF3"/>
    <mergeCell ref="KOM1:KON3"/>
    <mergeCell ref="KOO1:KOP3"/>
    <mergeCell ref="KOQ1:KOR3"/>
    <mergeCell ref="KOS1:KOT3"/>
    <mergeCell ref="KOU1:KOV3"/>
    <mergeCell ref="KOC1:KOD3"/>
    <mergeCell ref="KOE1:KOF3"/>
    <mergeCell ref="KOG1:KOH3"/>
    <mergeCell ref="KOI1:KOJ3"/>
    <mergeCell ref="KOK1:KOL3"/>
    <mergeCell ref="KQU1:KQV3"/>
    <mergeCell ref="KQW1:KQX3"/>
    <mergeCell ref="KQY1:KQZ3"/>
    <mergeCell ref="KRA1:KRB3"/>
    <mergeCell ref="KRC1:KRD3"/>
    <mergeCell ref="KQK1:KQL3"/>
    <mergeCell ref="KQM1:KQN3"/>
    <mergeCell ref="KQO1:KQP3"/>
    <mergeCell ref="KQQ1:KQR3"/>
    <mergeCell ref="KQS1:KQT3"/>
    <mergeCell ref="KQA1:KQB3"/>
    <mergeCell ref="KQC1:KQD3"/>
    <mergeCell ref="KQE1:KQF3"/>
    <mergeCell ref="KQG1:KQH3"/>
    <mergeCell ref="KQI1:KQJ3"/>
    <mergeCell ref="KPQ1:KPR3"/>
    <mergeCell ref="KPS1:KPT3"/>
    <mergeCell ref="KPU1:KPV3"/>
    <mergeCell ref="KPW1:KPX3"/>
    <mergeCell ref="KPY1:KPZ3"/>
    <mergeCell ref="KSI1:KSJ3"/>
    <mergeCell ref="KSK1:KSL3"/>
    <mergeCell ref="KSM1:KSN3"/>
    <mergeCell ref="KSO1:KSP3"/>
    <mergeCell ref="KSQ1:KSR3"/>
    <mergeCell ref="KRY1:KRZ3"/>
    <mergeCell ref="KSA1:KSB3"/>
    <mergeCell ref="KSC1:KSD3"/>
    <mergeCell ref="KSE1:KSF3"/>
    <mergeCell ref="KSG1:KSH3"/>
    <mergeCell ref="KRO1:KRP3"/>
    <mergeCell ref="KRQ1:KRR3"/>
    <mergeCell ref="KRS1:KRT3"/>
    <mergeCell ref="KRU1:KRV3"/>
    <mergeCell ref="KRW1:KRX3"/>
    <mergeCell ref="KRE1:KRF3"/>
    <mergeCell ref="KRG1:KRH3"/>
    <mergeCell ref="KRI1:KRJ3"/>
    <mergeCell ref="KRK1:KRL3"/>
    <mergeCell ref="KRM1:KRN3"/>
    <mergeCell ref="KTW1:KTX3"/>
    <mergeCell ref="KTY1:KTZ3"/>
    <mergeCell ref="KUA1:KUB3"/>
    <mergeCell ref="KUC1:KUD3"/>
    <mergeCell ref="KUE1:KUF3"/>
    <mergeCell ref="KTM1:KTN3"/>
    <mergeCell ref="KTO1:KTP3"/>
    <mergeCell ref="KTQ1:KTR3"/>
    <mergeCell ref="KTS1:KTT3"/>
    <mergeCell ref="KTU1:KTV3"/>
    <mergeCell ref="KTC1:KTD3"/>
    <mergeCell ref="KTE1:KTF3"/>
    <mergeCell ref="KTG1:KTH3"/>
    <mergeCell ref="KTI1:KTJ3"/>
    <mergeCell ref="KTK1:KTL3"/>
    <mergeCell ref="KSS1:KST3"/>
    <mergeCell ref="KSU1:KSV3"/>
    <mergeCell ref="KSW1:KSX3"/>
    <mergeCell ref="KSY1:KSZ3"/>
    <mergeCell ref="KTA1:KTB3"/>
    <mergeCell ref="KVK1:KVL3"/>
    <mergeCell ref="KVM1:KVN3"/>
    <mergeCell ref="KVO1:KVP3"/>
    <mergeCell ref="KVQ1:KVR3"/>
    <mergeCell ref="KVS1:KVT3"/>
    <mergeCell ref="KVA1:KVB3"/>
    <mergeCell ref="KVC1:KVD3"/>
    <mergeCell ref="KVE1:KVF3"/>
    <mergeCell ref="KVG1:KVH3"/>
    <mergeCell ref="KVI1:KVJ3"/>
    <mergeCell ref="KUQ1:KUR3"/>
    <mergeCell ref="KUS1:KUT3"/>
    <mergeCell ref="KUU1:KUV3"/>
    <mergeCell ref="KUW1:KUX3"/>
    <mergeCell ref="KUY1:KUZ3"/>
    <mergeCell ref="KUG1:KUH3"/>
    <mergeCell ref="KUI1:KUJ3"/>
    <mergeCell ref="KUK1:KUL3"/>
    <mergeCell ref="KUM1:KUN3"/>
    <mergeCell ref="KUO1:KUP3"/>
    <mergeCell ref="KWY1:KWZ3"/>
    <mergeCell ref="KXA1:KXB3"/>
    <mergeCell ref="KXC1:KXD3"/>
    <mergeCell ref="KXE1:KXF3"/>
    <mergeCell ref="KXG1:KXH3"/>
    <mergeCell ref="KWO1:KWP3"/>
    <mergeCell ref="KWQ1:KWR3"/>
    <mergeCell ref="KWS1:KWT3"/>
    <mergeCell ref="KWU1:KWV3"/>
    <mergeCell ref="KWW1:KWX3"/>
    <mergeCell ref="KWE1:KWF3"/>
    <mergeCell ref="KWG1:KWH3"/>
    <mergeCell ref="KWI1:KWJ3"/>
    <mergeCell ref="KWK1:KWL3"/>
    <mergeCell ref="KWM1:KWN3"/>
    <mergeCell ref="KVU1:KVV3"/>
    <mergeCell ref="KVW1:KVX3"/>
    <mergeCell ref="KVY1:KVZ3"/>
    <mergeCell ref="KWA1:KWB3"/>
    <mergeCell ref="KWC1:KWD3"/>
    <mergeCell ref="KYM1:KYN3"/>
    <mergeCell ref="KYO1:KYP3"/>
    <mergeCell ref="KYQ1:KYR3"/>
    <mergeCell ref="KYS1:KYT3"/>
    <mergeCell ref="KYU1:KYV3"/>
    <mergeCell ref="KYC1:KYD3"/>
    <mergeCell ref="KYE1:KYF3"/>
    <mergeCell ref="KYG1:KYH3"/>
    <mergeCell ref="KYI1:KYJ3"/>
    <mergeCell ref="KYK1:KYL3"/>
    <mergeCell ref="KXS1:KXT3"/>
    <mergeCell ref="KXU1:KXV3"/>
    <mergeCell ref="KXW1:KXX3"/>
    <mergeCell ref="KXY1:KXZ3"/>
    <mergeCell ref="KYA1:KYB3"/>
    <mergeCell ref="KXI1:KXJ3"/>
    <mergeCell ref="KXK1:KXL3"/>
    <mergeCell ref="KXM1:KXN3"/>
    <mergeCell ref="KXO1:KXP3"/>
    <mergeCell ref="KXQ1:KXR3"/>
    <mergeCell ref="LAA1:LAB3"/>
    <mergeCell ref="LAC1:LAD3"/>
    <mergeCell ref="LAE1:LAF3"/>
    <mergeCell ref="LAG1:LAH3"/>
    <mergeCell ref="LAI1:LAJ3"/>
    <mergeCell ref="KZQ1:KZR3"/>
    <mergeCell ref="KZS1:KZT3"/>
    <mergeCell ref="KZU1:KZV3"/>
    <mergeCell ref="KZW1:KZX3"/>
    <mergeCell ref="KZY1:KZZ3"/>
    <mergeCell ref="KZG1:KZH3"/>
    <mergeCell ref="KZI1:KZJ3"/>
    <mergeCell ref="KZK1:KZL3"/>
    <mergeCell ref="KZM1:KZN3"/>
    <mergeCell ref="KZO1:KZP3"/>
    <mergeCell ref="KYW1:KYX3"/>
    <mergeCell ref="KYY1:KYZ3"/>
    <mergeCell ref="KZA1:KZB3"/>
    <mergeCell ref="KZC1:KZD3"/>
    <mergeCell ref="KZE1:KZF3"/>
    <mergeCell ref="LBO1:LBP3"/>
    <mergeCell ref="LBQ1:LBR3"/>
    <mergeCell ref="LBS1:LBT3"/>
    <mergeCell ref="LBU1:LBV3"/>
    <mergeCell ref="LBW1:LBX3"/>
    <mergeCell ref="LBE1:LBF3"/>
    <mergeCell ref="LBG1:LBH3"/>
    <mergeCell ref="LBI1:LBJ3"/>
    <mergeCell ref="LBK1:LBL3"/>
    <mergeCell ref="LBM1:LBN3"/>
    <mergeCell ref="LAU1:LAV3"/>
    <mergeCell ref="LAW1:LAX3"/>
    <mergeCell ref="LAY1:LAZ3"/>
    <mergeCell ref="LBA1:LBB3"/>
    <mergeCell ref="LBC1:LBD3"/>
    <mergeCell ref="LAK1:LAL3"/>
    <mergeCell ref="LAM1:LAN3"/>
    <mergeCell ref="LAO1:LAP3"/>
    <mergeCell ref="LAQ1:LAR3"/>
    <mergeCell ref="LAS1:LAT3"/>
    <mergeCell ref="LDC1:LDD3"/>
    <mergeCell ref="LDE1:LDF3"/>
    <mergeCell ref="LDG1:LDH3"/>
    <mergeCell ref="LDI1:LDJ3"/>
    <mergeCell ref="LDK1:LDL3"/>
    <mergeCell ref="LCS1:LCT3"/>
    <mergeCell ref="LCU1:LCV3"/>
    <mergeCell ref="LCW1:LCX3"/>
    <mergeCell ref="LCY1:LCZ3"/>
    <mergeCell ref="LDA1:LDB3"/>
    <mergeCell ref="LCI1:LCJ3"/>
    <mergeCell ref="LCK1:LCL3"/>
    <mergeCell ref="LCM1:LCN3"/>
    <mergeCell ref="LCO1:LCP3"/>
    <mergeCell ref="LCQ1:LCR3"/>
    <mergeCell ref="LBY1:LBZ3"/>
    <mergeCell ref="LCA1:LCB3"/>
    <mergeCell ref="LCC1:LCD3"/>
    <mergeCell ref="LCE1:LCF3"/>
    <mergeCell ref="LCG1:LCH3"/>
    <mergeCell ref="LEQ1:LER3"/>
    <mergeCell ref="LES1:LET3"/>
    <mergeCell ref="LEU1:LEV3"/>
    <mergeCell ref="LEW1:LEX3"/>
    <mergeCell ref="LEY1:LEZ3"/>
    <mergeCell ref="LEG1:LEH3"/>
    <mergeCell ref="LEI1:LEJ3"/>
    <mergeCell ref="LEK1:LEL3"/>
    <mergeCell ref="LEM1:LEN3"/>
    <mergeCell ref="LEO1:LEP3"/>
    <mergeCell ref="LDW1:LDX3"/>
    <mergeCell ref="LDY1:LDZ3"/>
    <mergeCell ref="LEA1:LEB3"/>
    <mergeCell ref="LEC1:LED3"/>
    <mergeCell ref="LEE1:LEF3"/>
    <mergeCell ref="LDM1:LDN3"/>
    <mergeCell ref="LDO1:LDP3"/>
    <mergeCell ref="LDQ1:LDR3"/>
    <mergeCell ref="LDS1:LDT3"/>
    <mergeCell ref="LDU1:LDV3"/>
    <mergeCell ref="LGE1:LGF3"/>
    <mergeCell ref="LGG1:LGH3"/>
    <mergeCell ref="LGI1:LGJ3"/>
    <mergeCell ref="LGK1:LGL3"/>
    <mergeCell ref="LGM1:LGN3"/>
    <mergeCell ref="LFU1:LFV3"/>
    <mergeCell ref="LFW1:LFX3"/>
    <mergeCell ref="LFY1:LFZ3"/>
    <mergeCell ref="LGA1:LGB3"/>
    <mergeCell ref="LGC1:LGD3"/>
    <mergeCell ref="LFK1:LFL3"/>
    <mergeCell ref="LFM1:LFN3"/>
    <mergeCell ref="LFO1:LFP3"/>
    <mergeCell ref="LFQ1:LFR3"/>
    <mergeCell ref="LFS1:LFT3"/>
    <mergeCell ref="LFA1:LFB3"/>
    <mergeCell ref="LFC1:LFD3"/>
    <mergeCell ref="LFE1:LFF3"/>
    <mergeCell ref="LFG1:LFH3"/>
    <mergeCell ref="LFI1:LFJ3"/>
    <mergeCell ref="LHS1:LHT3"/>
    <mergeCell ref="LHU1:LHV3"/>
    <mergeCell ref="LHW1:LHX3"/>
    <mergeCell ref="LHY1:LHZ3"/>
    <mergeCell ref="LIA1:LIB3"/>
    <mergeCell ref="LHI1:LHJ3"/>
    <mergeCell ref="LHK1:LHL3"/>
    <mergeCell ref="LHM1:LHN3"/>
    <mergeCell ref="LHO1:LHP3"/>
    <mergeCell ref="LHQ1:LHR3"/>
    <mergeCell ref="LGY1:LGZ3"/>
    <mergeCell ref="LHA1:LHB3"/>
    <mergeCell ref="LHC1:LHD3"/>
    <mergeCell ref="LHE1:LHF3"/>
    <mergeCell ref="LHG1:LHH3"/>
    <mergeCell ref="LGO1:LGP3"/>
    <mergeCell ref="LGQ1:LGR3"/>
    <mergeCell ref="LGS1:LGT3"/>
    <mergeCell ref="LGU1:LGV3"/>
    <mergeCell ref="LGW1:LGX3"/>
    <mergeCell ref="LJG1:LJH3"/>
    <mergeCell ref="LJI1:LJJ3"/>
    <mergeCell ref="LJK1:LJL3"/>
    <mergeCell ref="LJM1:LJN3"/>
    <mergeCell ref="LJO1:LJP3"/>
    <mergeCell ref="LIW1:LIX3"/>
    <mergeCell ref="LIY1:LIZ3"/>
    <mergeCell ref="LJA1:LJB3"/>
    <mergeCell ref="LJC1:LJD3"/>
    <mergeCell ref="LJE1:LJF3"/>
    <mergeCell ref="LIM1:LIN3"/>
    <mergeCell ref="LIO1:LIP3"/>
    <mergeCell ref="LIQ1:LIR3"/>
    <mergeCell ref="LIS1:LIT3"/>
    <mergeCell ref="LIU1:LIV3"/>
    <mergeCell ref="LIC1:LID3"/>
    <mergeCell ref="LIE1:LIF3"/>
    <mergeCell ref="LIG1:LIH3"/>
    <mergeCell ref="LII1:LIJ3"/>
    <mergeCell ref="LIK1:LIL3"/>
    <mergeCell ref="LKU1:LKV3"/>
    <mergeCell ref="LKW1:LKX3"/>
    <mergeCell ref="LKY1:LKZ3"/>
    <mergeCell ref="LLA1:LLB3"/>
    <mergeCell ref="LLC1:LLD3"/>
    <mergeCell ref="LKK1:LKL3"/>
    <mergeCell ref="LKM1:LKN3"/>
    <mergeCell ref="LKO1:LKP3"/>
    <mergeCell ref="LKQ1:LKR3"/>
    <mergeCell ref="LKS1:LKT3"/>
    <mergeCell ref="LKA1:LKB3"/>
    <mergeCell ref="LKC1:LKD3"/>
    <mergeCell ref="LKE1:LKF3"/>
    <mergeCell ref="LKG1:LKH3"/>
    <mergeCell ref="LKI1:LKJ3"/>
    <mergeCell ref="LJQ1:LJR3"/>
    <mergeCell ref="LJS1:LJT3"/>
    <mergeCell ref="LJU1:LJV3"/>
    <mergeCell ref="LJW1:LJX3"/>
    <mergeCell ref="LJY1:LJZ3"/>
    <mergeCell ref="LMI1:LMJ3"/>
    <mergeCell ref="LMK1:LML3"/>
    <mergeCell ref="LMM1:LMN3"/>
    <mergeCell ref="LMO1:LMP3"/>
    <mergeCell ref="LMQ1:LMR3"/>
    <mergeCell ref="LLY1:LLZ3"/>
    <mergeCell ref="LMA1:LMB3"/>
    <mergeCell ref="LMC1:LMD3"/>
    <mergeCell ref="LME1:LMF3"/>
    <mergeCell ref="LMG1:LMH3"/>
    <mergeCell ref="LLO1:LLP3"/>
    <mergeCell ref="LLQ1:LLR3"/>
    <mergeCell ref="LLS1:LLT3"/>
    <mergeCell ref="LLU1:LLV3"/>
    <mergeCell ref="LLW1:LLX3"/>
    <mergeCell ref="LLE1:LLF3"/>
    <mergeCell ref="LLG1:LLH3"/>
    <mergeCell ref="LLI1:LLJ3"/>
    <mergeCell ref="LLK1:LLL3"/>
    <mergeCell ref="LLM1:LLN3"/>
    <mergeCell ref="LNW1:LNX3"/>
    <mergeCell ref="LNY1:LNZ3"/>
    <mergeCell ref="LOA1:LOB3"/>
    <mergeCell ref="LOC1:LOD3"/>
    <mergeCell ref="LOE1:LOF3"/>
    <mergeCell ref="LNM1:LNN3"/>
    <mergeCell ref="LNO1:LNP3"/>
    <mergeCell ref="LNQ1:LNR3"/>
    <mergeCell ref="LNS1:LNT3"/>
    <mergeCell ref="LNU1:LNV3"/>
    <mergeCell ref="LNC1:LND3"/>
    <mergeCell ref="LNE1:LNF3"/>
    <mergeCell ref="LNG1:LNH3"/>
    <mergeCell ref="LNI1:LNJ3"/>
    <mergeCell ref="LNK1:LNL3"/>
    <mergeCell ref="LMS1:LMT3"/>
    <mergeCell ref="LMU1:LMV3"/>
    <mergeCell ref="LMW1:LMX3"/>
    <mergeCell ref="LMY1:LMZ3"/>
    <mergeCell ref="LNA1:LNB3"/>
    <mergeCell ref="LPK1:LPL3"/>
    <mergeCell ref="LPM1:LPN3"/>
    <mergeCell ref="LPO1:LPP3"/>
    <mergeCell ref="LPQ1:LPR3"/>
    <mergeCell ref="LPS1:LPT3"/>
    <mergeCell ref="LPA1:LPB3"/>
    <mergeCell ref="LPC1:LPD3"/>
    <mergeCell ref="LPE1:LPF3"/>
    <mergeCell ref="LPG1:LPH3"/>
    <mergeCell ref="LPI1:LPJ3"/>
    <mergeCell ref="LOQ1:LOR3"/>
    <mergeCell ref="LOS1:LOT3"/>
    <mergeCell ref="LOU1:LOV3"/>
    <mergeCell ref="LOW1:LOX3"/>
    <mergeCell ref="LOY1:LOZ3"/>
    <mergeCell ref="LOG1:LOH3"/>
    <mergeCell ref="LOI1:LOJ3"/>
    <mergeCell ref="LOK1:LOL3"/>
    <mergeCell ref="LOM1:LON3"/>
    <mergeCell ref="LOO1:LOP3"/>
    <mergeCell ref="LQY1:LQZ3"/>
    <mergeCell ref="LRA1:LRB3"/>
    <mergeCell ref="LRC1:LRD3"/>
    <mergeCell ref="LRE1:LRF3"/>
    <mergeCell ref="LRG1:LRH3"/>
    <mergeCell ref="LQO1:LQP3"/>
    <mergeCell ref="LQQ1:LQR3"/>
    <mergeCell ref="LQS1:LQT3"/>
    <mergeCell ref="LQU1:LQV3"/>
    <mergeCell ref="LQW1:LQX3"/>
    <mergeCell ref="LQE1:LQF3"/>
    <mergeCell ref="LQG1:LQH3"/>
    <mergeCell ref="LQI1:LQJ3"/>
    <mergeCell ref="LQK1:LQL3"/>
    <mergeCell ref="LQM1:LQN3"/>
    <mergeCell ref="LPU1:LPV3"/>
    <mergeCell ref="LPW1:LPX3"/>
    <mergeCell ref="LPY1:LPZ3"/>
    <mergeCell ref="LQA1:LQB3"/>
    <mergeCell ref="LQC1:LQD3"/>
    <mergeCell ref="LSM1:LSN3"/>
    <mergeCell ref="LSO1:LSP3"/>
    <mergeCell ref="LSQ1:LSR3"/>
    <mergeCell ref="LSS1:LST3"/>
    <mergeCell ref="LSU1:LSV3"/>
    <mergeCell ref="LSC1:LSD3"/>
    <mergeCell ref="LSE1:LSF3"/>
    <mergeCell ref="LSG1:LSH3"/>
    <mergeCell ref="LSI1:LSJ3"/>
    <mergeCell ref="LSK1:LSL3"/>
    <mergeCell ref="LRS1:LRT3"/>
    <mergeCell ref="LRU1:LRV3"/>
    <mergeCell ref="LRW1:LRX3"/>
    <mergeCell ref="LRY1:LRZ3"/>
    <mergeCell ref="LSA1:LSB3"/>
    <mergeCell ref="LRI1:LRJ3"/>
    <mergeCell ref="LRK1:LRL3"/>
    <mergeCell ref="LRM1:LRN3"/>
    <mergeCell ref="LRO1:LRP3"/>
    <mergeCell ref="LRQ1:LRR3"/>
    <mergeCell ref="LUA1:LUB3"/>
    <mergeCell ref="LUC1:LUD3"/>
    <mergeCell ref="LUE1:LUF3"/>
    <mergeCell ref="LUG1:LUH3"/>
    <mergeCell ref="LUI1:LUJ3"/>
    <mergeCell ref="LTQ1:LTR3"/>
    <mergeCell ref="LTS1:LTT3"/>
    <mergeCell ref="LTU1:LTV3"/>
    <mergeCell ref="LTW1:LTX3"/>
    <mergeCell ref="LTY1:LTZ3"/>
    <mergeCell ref="LTG1:LTH3"/>
    <mergeCell ref="LTI1:LTJ3"/>
    <mergeCell ref="LTK1:LTL3"/>
    <mergeCell ref="LTM1:LTN3"/>
    <mergeCell ref="LTO1:LTP3"/>
    <mergeCell ref="LSW1:LSX3"/>
    <mergeCell ref="LSY1:LSZ3"/>
    <mergeCell ref="LTA1:LTB3"/>
    <mergeCell ref="LTC1:LTD3"/>
    <mergeCell ref="LTE1:LTF3"/>
    <mergeCell ref="LVO1:LVP3"/>
    <mergeCell ref="LVQ1:LVR3"/>
    <mergeCell ref="LVS1:LVT3"/>
    <mergeCell ref="LVU1:LVV3"/>
    <mergeCell ref="LVW1:LVX3"/>
    <mergeCell ref="LVE1:LVF3"/>
    <mergeCell ref="LVG1:LVH3"/>
    <mergeCell ref="LVI1:LVJ3"/>
    <mergeCell ref="LVK1:LVL3"/>
    <mergeCell ref="LVM1:LVN3"/>
    <mergeCell ref="LUU1:LUV3"/>
    <mergeCell ref="LUW1:LUX3"/>
    <mergeCell ref="LUY1:LUZ3"/>
    <mergeCell ref="LVA1:LVB3"/>
    <mergeCell ref="LVC1:LVD3"/>
    <mergeCell ref="LUK1:LUL3"/>
    <mergeCell ref="LUM1:LUN3"/>
    <mergeCell ref="LUO1:LUP3"/>
    <mergeCell ref="LUQ1:LUR3"/>
    <mergeCell ref="LUS1:LUT3"/>
    <mergeCell ref="LXC1:LXD3"/>
    <mergeCell ref="LXE1:LXF3"/>
    <mergeCell ref="LXG1:LXH3"/>
    <mergeCell ref="LXI1:LXJ3"/>
    <mergeCell ref="LXK1:LXL3"/>
    <mergeCell ref="LWS1:LWT3"/>
    <mergeCell ref="LWU1:LWV3"/>
    <mergeCell ref="LWW1:LWX3"/>
    <mergeCell ref="LWY1:LWZ3"/>
    <mergeCell ref="LXA1:LXB3"/>
    <mergeCell ref="LWI1:LWJ3"/>
    <mergeCell ref="LWK1:LWL3"/>
    <mergeCell ref="LWM1:LWN3"/>
    <mergeCell ref="LWO1:LWP3"/>
    <mergeCell ref="LWQ1:LWR3"/>
    <mergeCell ref="LVY1:LVZ3"/>
    <mergeCell ref="LWA1:LWB3"/>
    <mergeCell ref="LWC1:LWD3"/>
    <mergeCell ref="LWE1:LWF3"/>
    <mergeCell ref="LWG1:LWH3"/>
    <mergeCell ref="LYQ1:LYR3"/>
    <mergeCell ref="LYS1:LYT3"/>
    <mergeCell ref="LYU1:LYV3"/>
    <mergeCell ref="LYW1:LYX3"/>
    <mergeCell ref="LYY1:LYZ3"/>
    <mergeCell ref="LYG1:LYH3"/>
    <mergeCell ref="LYI1:LYJ3"/>
    <mergeCell ref="LYK1:LYL3"/>
    <mergeCell ref="LYM1:LYN3"/>
    <mergeCell ref="LYO1:LYP3"/>
    <mergeCell ref="LXW1:LXX3"/>
    <mergeCell ref="LXY1:LXZ3"/>
    <mergeCell ref="LYA1:LYB3"/>
    <mergeCell ref="LYC1:LYD3"/>
    <mergeCell ref="LYE1:LYF3"/>
    <mergeCell ref="LXM1:LXN3"/>
    <mergeCell ref="LXO1:LXP3"/>
    <mergeCell ref="LXQ1:LXR3"/>
    <mergeCell ref="LXS1:LXT3"/>
    <mergeCell ref="LXU1:LXV3"/>
    <mergeCell ref="MAE1:MAF3"/>
    <mergeCell ref="MAG1:MAH3"/>
    <mergeCell ref="MAI1:MAJ3"/>
    <mergeCell ref="MAK1:MAL3"/>
    <mergeCell ref="MAM1:MAN3"/>
    <mergeCell ref="LZU1:LZV3"/>
    <mergeCell ref="LZW1:LZX3"/>
    <mergeCell ref="LZY1:LZZ3"/>
    <mergeCell ref="MAA1:MAB3"/>
    <mergeCell ref="MAC1:MAD3"/>
    <mergeCell ref="LZK1:LZL3"/>
    <mergeCell ref="LZM1:LZN3"/>
    <mergeCell ref="LZO1:LZP3"/>
    <mergeCell ref="LZQ1:LZR3"/>
    <mergeCell ref="LZS1:LZT3"/>
    <mergeCell ref="LZA1:LZB3"/>
    <mergeCell ref="LZC1:LZD3"/>
    <mergeCell ref="LZE1:LZF3"/>
    <mergeCell ref="LZG1:LZH3"/>
    <mergeCell ref="LZI1:LZJ3"/>
    <mergeCell ref="MBS1:MBT3"/>
    <mergeCell ref="MBU1:MBV3"/>
    <mergeCell ref="MBW1:MBX3"/>
    <mergeCell ref="MBY1:MBZ3"/>
    <mergeCell ref="MCA1:MCB3"/>
    <mergeCell ref="MBI1:MBJ3"/>
    <mergeCell ref="MBK1:MBL3"/>
    <mergeCell ref="MBM1:MBN3"/>
    <mergeCell ref="MBO1:MBP3"/>
    <mergeCell ref="MBQ1:MBR3"/>
    <mergeCell ref="MAY1:MAZ3"/>
    <mergeCell ref="MBA1:MBB3"/>
    <mergeCell ref="MBC1:MBD3"/>
    <mergeCell ref="MBE1:MBF3"/>
    <mergeCell ref="MBG1:MBH3"/>
    <mergeCell ref="MAO1:MAP3"/>
    <mergeCell ref="MAQ1:MAR3"/>
    <mergeCell ref="MAS1:MAT3"/>
    <mergeCell ref="MAU1:MAV3"/>
    <mergeCell ref="MAW1:MAX3"/>
    <mergeCell ref="MDG1:MDH3"/>
    <mergeCell ref="MDI1:MDJ3"/>
    <mergeCell ref="MDK1:MDL3"/>
    <mergeCell ref="MDM1:MDN3"/>
    <mergeCell ref="MDO1:MDP3"/>
    <mergeCell ref="MCW1:MCX3"/>
    <mergeCell ref="MCY1:MCZ3"/>
    <mergeCell ref="MDA1:MDB3"/>
    <mergeCell ref="MDC1:MDD3"/>
    <mergeCell ref="MDE1:MDF3"/>
    <mergeCell ref="MCM1:MCN3"/>
    <mergeCell ref="MCO1:MCP3"/>
    <mergeCell ref="MCQ1:MCR3"/>
    <mergeCell ref="MCS1:MCT3"/>
    <mergeCell ref="MCU1:MCV3"/>
    <mergeCell ref="MCC1:MCD3"/>
    <mergeCell ref="MCE1:MCF3"/>
    <mergeCell ref="MCG1:MCH3"/>
    <mergeCell ref="MCI1:MCJ3"/>
    <mergeCell ref="MCK1:MCL3"/>
    <mergeCell ref="MEU1:MEV3"/>
    <mergeCell ref="MEW1:MEX3"/>
    <mergeCell ref="MEY1:MEZ3"/>
    <mergeCell ref="MFA1:MFB3"/>
    <mergeCell ref="MFC1:MFD3"/>
    <mergeCell ref="MEK1:MEL3"/>
    <mergeCell ref="MEM1:MEN3"/>
    <mergeCell ref="MEO1:MEP3"/>
    <mergeCell ref="MEQ1:MER3"/>
    <mergeCell ref="MES1:MET3"/>
    <mergeCell ref="MEA1:MEB3"/>
    <mergeCell ref="MEC1:MED3"/>
    <mergeCell ref="MEE1:MEF3"/>
    <mergeCell ref="MEG1:MEH3"/>
    <mergeCell ref="MEI1:MEJ3"/>
    <mergeCell ref="MDQ1:MDR3"/>
    <mergeCell ref="MDS1:MDT3"/>
    <mergeCell ref="MDU1:MDV3"/>
    <mergeCell ref="MDW1:MDX3"/>
    <mergeCell ref="MDY1:MDZ3"/>
    <mergeCell ref="MGI1:MGJ3"/>
    <mergeCell ref="MGK1:MGL3"/>
    <mergeCell ref="MGM1:MGN3"/>
    <mergeCell ref="MGO1:MGP3"/>
    <mergeCell ref="MGQ1:MGR3"/>
    <mergeCell ref="MFY1:MFZ3"/>
    <mergeCell ref="MGA1:MGB3"/>
    <mergeCell ref="MGC1:MGD3"/>
    <mergeCell ref="MGE1:MGF3"/>
    <mergeCell ref="MGG1:MGH3"/>
    <mergeCell ref="MFO1:MFP3"/>
    <mergeCell ref="MFQ1:MFR3"/>
    <mergeCell ref="MFS1:MFT3"/>
    <mergeCell ref="MFU1:MFV3"/>
    <mergeCell ref="MFW1:MFX3"/>
    <mergeCell ref="MFE1:MFF3"/>
    <mergeCell ref="MFG1:MFH3"/>
    <mergeCell ref="MFI1:MFJ3"/>
    <mergeCell ref="MFK1:MFL3"/>
    <mergeCell ref="MFM1:MFN3"/>
    <mergeCell ref="MHW1:MHX3"/>
    <mergeCell ref="MHY1:MHZ3"/>
    <mergeCell ref="MIA1:MIB3"/>
    <mergeCell ref="MIC1:MID3"/>
    <mergeCell ref="MIE1:MIF3"/>
    <mergeCell ref="MHM1:MHN3"/>
    <mergeCell ref="MHO1:MHP3"/>
    <mergeCell ref="MHQ1:MHR3"/>
    <mergeCell ref="MHS1:MHT3"/>
    <mergeCell ref="MHU1:MHV3"/>
    <mergeCell ref="MHC1:MHD3"/>
    <mergeCell ref="MHE1:MHF3"/>
    <mergeCell ref="MHG1:MHH3"/>
    <mergeCell ref="MHI1:MHJ3"/>
    <mergeCell ref="MHK1:MHL3"/>
    <mergeCell ref="MGS1:MGT3"/>
    <mergeCell ref="MGU1:MGV3"/>
    <mergeCell ref="MGW1:MGX3"/>
    <mergeCell ref="MGY1:MGZ3"/>
    <mergeCell ref="MHA1:MHB3"/>
    <mergeCell ref="MJK1:MJL3"/>
    <mergeCell ref="MJM1:MJN3"/>
    <mergeCell ref="MJO1:MJP3"/>
    <mergeCell ref="MJQ1:MJR3"/>
    <mergeCell ref="MJS1:MJT3"/>
    <mergeCell ref="MJA1:MJB3"/>
    <mergeCell ref="MJC1:MJD3"/>
    <mergeCell ref="MJE1:MJF3"/>
    <mergeCell ref="MJG1:MJH3"/>
    <mergeCell ref="MJI1:MJJ3"/>
    <mergeCell ref="MIQ1:MIR3"/>
    <mergeCell ref="MIS1:MIT3"/>
    <mergeCell ref="MIU1:MIV3"/>
    <mergeCell ref="MIW1:MIX3"/>
    <mergeCell ref="MIY1:MIZ3"/>
    <mergeCell ref="MIG1:MIH3"/>
    <mergeCell ref="MII1:MIJ3"/>
    <mergeCell ref="MIK1:MIL3"/>
    <mergeCell ref="MIM1:MIN3"/>
    <mergeCell ref="MIO1:MIP3"/>
    <mergeCell ref="MKY1:MKZ3"/>
    <mergeCell ref="MLA1:MLB3"/>
    <mergeCell ref="MLC1:MLD3"/>
    <mergeCell ref="MLE1:MLF3"/>
    <mergeCell ref="MLG1:MLH3"/>
    <mergeCell ref="MKO1:MKP3"/>
    <mergeCell ref="MKQ1:MKR3"/>
    <mergeCell ref="MKS1:MKT3"/>
    <mergeCell ref="MKU1:MKV3"/>
    <mergeCell ref="MKW1:MKX3"/>
    <mergeCell ref="MKE1:MKF3"/>
    <mergeCell ref="MKG1:MKH3"/>
    <mergeCell ref="MKI1:MKJ3"/>
    <mergeCell ref="MKK1:MKL3"/>
    <mergeCell ref="MKM1:MKN3"/>
    <mergeCell ref="MJU1:MJV3"/>
    <mergeCell ref="MJW1:MJX3"/>
    <mergeCell ref="MJY1:MJZ3"/>
    <mergeCell ref="MKA1:MKB3"/>
    <mergeCell ref="MKC1:MKD3"/>
    <mergeCell ref="MMM1:MMN3"/>
    <mergeCell ref="MMO1:MMP3"/>
    <mergeCell ref="MMQ1:MMR3"/>
    <mergeCell ref="MMS1:MMT3"/>
    <mergeCell ref="MMU1:MMV3"/>
    <mergeCell ref="MMC1:MMD3"/>
    <mergeCell ref="MME1:MMF3"/>
    <mergeCell ref="MMG1:MMH3"/>
    <mergeCell ref="MMI1:MMJ3"/>
    <mergeCell ref="MMK1:MML3"/>
    <mergeCell ref="MLS1:MLT3"/>
    <mergeCell ref="MLU1:MLV3"/>
    <mergeCell ref="MLW1:MLX3"/>
    <mergeCell ref="MLY1:MLZ3"/>
    <mergeCell ref="MMA1:MMB3"/>
    <mergeCell ref="MLI1:MLJ3"/>
    <mergeCell ref="MLK1:MLL3"/>
    <mergeCell ref="MLM1:MLN3"/>
    <mergeCell ref="MLO1:MLP3"/>
    <mergeCell ref="MLQ1:MLR3"/>
    <mergeCell ref="MOA1:MOB3"/>
    <mergeCell ref="MOC1:MOD3"/>
    <mergeCell ref="MOE1:MOF3"/>
    <mergeCell ref="MOG1:MOH3"/>
    <mergeCell ref="MOI1:MOJ3"/>
    <mergeCell ref="MNQ1:MNR3"/>
    <mergeCell ref="MNS1:MNT3"/>
    <mergeCell ref="MNU1:MNV3"/>
    <mergeCell ref="MNW1:MNX3"/>
    <mergeCell ref="MNY1:MNZ3"/>
    <mergeCell ref="MNG1:MNH3"/>
    <mergeCell ref="MNI1:MNJ3"/>
    <mergeCell ref="MNK1:MNL3"/>
    <mergeCell ref="MNM1:MNN3"/>
    <mergeCell ref="MNO1:MNP3"/>
    <mergeCell ref="MMW1:MMX3"/>
    <mergeCell ref="MMY1:MMZ3"/>
    <mergeCell ref="MNA1:MNB3"/>
    <mergeCell ref="MNC1:MND3"/>
    <mergeCell ref="MNE1:MNF3"/>
    <mergeCell ref="MPO1:MPP3"/>
    <mergeCell ref="MPQ1:MPR3"/>
    <mergeCell ref="MPS1:MPT3"/>
    <mergeCell ref="MPU1:MPV3"/>
    <mergeCell ref="MPW1:MPX3"/>
    <mergeCell ref="MPE1:MPF3"/>
    <mergeCell ref="MPG1:MPH3"/>
    <mergeCell ref="MPI1:MPJ3"/>
    <mergeCell ref="MPK1:MPL3"/>
    <mergeCell ref="MPM1:MPN3"/>
    <mergeCell ref="MOU1:MOV3"/>
    <mergeCell ref="MOW1:MOX3"/>
    <mergeCell ref="MOY1:MOZ3"/>
    <mergeCell ref="MPA1:MPB3"/>
    <mergeCell ref="MPC1:MPD3"/>
    <mergeCell ref="MOK1:MOL3"/>
    <mergeCell ref="MOM1:MON3"/>
    <mergeCell ref="MOO1:MOP3"/>
    <mergeCell ref="MOQ1:MOR3"/>
    <mergeCell ref="MOS1:MOT3"/>
    <mergeCell ref="MRC1:MRD3"/>
    <mergeCell ref="MRE1:MRF3"/>
    <mergeCell ref="MRG1:MRH3"/>
    <mergeCell ref="MRI1:MRJ3"/>
    <mergeCell ref="MRK1:MRL3"/>
    <mergeCell ref="MQS1:MQT3"/>
    <mergeCell ref="MQU1:MQV3"/>
    <mergeCell ref="MQW1:MQX3"/>
    <mergeCell ref="MQY1:MQZ3"/>
    <mergeCell ref="MRA1:MRB3"/>
    <mergeCell ref="MQI1:MQJ3"/>
    <mergeCell ref="MQK1:MQL3"/>
    <mergeCell ref="MQM1:MQN3"/>
    <mergeCell ref="MQO1:MQP3"/>
    <mergeCell ref="MQQ1:MQR3"/>
    <mergeCell ref="MPY1:MPZ3"/>
    <mergeCell ref="MQA1:MQB3"/>
    <mergeCell ref="MQC1:MQD3"/>
    <mergeCell ref="MQE1:MQF3"/>
    <mergeCell ref="MQG1:MQH3"/>
    <mergeCell ref="MSQ1:MSR3"/>
    <mergeCell ref="MSS1:MST3"/>
    <mergeCell ref="MSU1:MSV3"/>
    <mergeCell ref="MSW1:MSX3"/>
    <mergeCell ref="MSY1:MSZ3"/>
    <mergeCell ref="MSG1:MSH3"/>
    <mergeCell ref="MSI1:MSJ3"/>
    <mergeCell ref="MSK1:MSL3"/>
    <mergeCell ref="MSM1:MSN3"/>
    <mergeCell ref="MSO1:MSP3"/>
    <mergeCell ref="MRW1:MRX3"/>
    <mergeCell ref="MRY1:MRZ3"/>
    <mergeCell ref="MSA1:MSB3"/>
    <mergeCell ref="MSC1:MSD3"/>
    <mergeCell ref="MSE1:MSF3"/>
    <mergeCell ref="MRM1:MRN3"/>
    <mergeCell ref="MRO1:MRP3"/>
    <mergeCell ref="MRQ1:MRR3"/>
    <mergeCell ref="MRS1:MRT3"/>
    <mergeCell ref="MRU1:MRV3"/>
    <mergeCell ref="MUE1:MUF3"/>
    <mergeCell ref="MUG1:MUH3"/>
    <mergeCell ref="MUI1:MUJ3"/>
    <mergeCell ref="MUK1:MUL3"/>
    <mergeCell ref="MUM1:MUN3"/>
    <mergeCell ref="MTU1:MTV3"/>
    <mergeCell ref="MTW1:MTX3"/>
    <mergeCell ref="MTY1:MTZ3"/>
    <mergeCell ref="MUA1:MUB3"/>
    <mergeCell ref="MUC1:MUD3"/>
    <mergeCell ref="MTK1:MTL3"/>
    <mergeCell ref="MTM1:MTN3"/>
    <mergeCell ref="MTO1:MTP3"/>
    <mergeCell ref="MTQ1:MTR3"/>
    <mergeCell ref="MTS1:MTT3"/>
    <mergeCell ref="MTA1:MTB3"/>
    <mergeCell ref="MTC1:MTD3"/>
    <mergeCell ref="MTE1:MTF3"/>
    <mergeCell ref="MTG1:MTH3"/>
    <mergeCell ref="MTI1:MTJ3"/>
    <mergeCell ref="MVS1:MVT3"/>
    <mergeCell ref="MVU1:MVV3"/>
    <mergeCell ref="MVW1:MVX3"/>
    <mergeCell ref="MVY1:MVZ3"/>
    <mergeCell ref="MWA1:MWB3"/>
    <mergeCell ref="MVI1:MVJ3"/>
    <mergeCell ref="MVK1:MVL3"/>
    <mergeCell ref="MVM1:MVN3"/>
    <mergeCell ref="MVO1:MVP3"/>
    <mergeCell ref="MVQ1:MVR3"/>
    <mergeCell ref="MUY1:MUZ3"/>
    <mergeCell ref="MVA1:MVB3"/>
    <mergeCell ref="MVC1:MVD3"/>
    <mergeCell ref="MVE1:MVF3"/>
    <mergeCell ref="MVG1:MVH3"/>
    <mergeCell ref="MUO1:MUP3"/>
    <mergeCell ref="MUQ1:MUR3"/>
    <mergeCell ref="MUS1:MUT3"/>
    <mergeCell ref="MUU1:MUV3"/>
    <mergeCell ref="MUW1:MUX3"/>
    <mergeCell ref="MXG1:MXH3"/>
    <mergeCell ref="MXI1:MXJ3"/>
    <mergeCell ref="MXK1:MXL3"/>
    <mergeCell ref="MXM1:MXN3"/>
    <mergeCell ref="MXO1:MXP3"/>
    <mergeCell ref="MWW1:MWX3"/>
    <mergeCell ref="MWY1:MWZ3"/>
    <mergeCell ref="MXA1:MXB3"/>
    <mergeCell ref="MXC1:MXD3"/>
    <mergeCell ref="MXE1:MXF3"/>
    <mergeCell ref="MWM1:MWN3"/>
    <mergeCell ref="MWO1:MWP3"/>
    <mergeCell ref="MWQ1:MWR3"/>
    <mergeCell ref="MWS1:MWT3"/>
    <mergeCell ref="MWU1:MWV3"/>
    <mergeCell ref="MWC1:MWD3"/>
    <mergeCell ref="MWE1:MWF3"/>
    <mergeCell ref="MWG1:MWH3"/>
    <mergeCell ref="MWI1:MWJ3"/>
    <mergeCell ref="MWK1:MWL3"/>
    <mergeCell ref="MYU1:MYV3"/>
    <mergeCell ref="MYW1:MYX3"/>
    <mergeCell ref="MYY1:MYZ3"/>
    <mergeCell ref="MZA1:MZB3"/>
    <mergeCell ref="MZC1:MZD3"/>
    <mergeCell ref="MYK1:MYL3"/>
    <mergeCell ref="MYM1:MYN3"/>
    <mergeCell ref="MYO1:MYP3"/>
    <mergeCell ref="MYQ1:MYR3"/>
    <mergeCell ref="MYS1:MYT3"/>
    <mergeCell ref="MYA1:MYB3"/>
    <mergeCell ref="MYC1:MYD3"/>
    <mergeCell ref="MYE1:MYF3"/>
    <mergeCell ref="MYG1:MYH3"/>
    <mergeCell ref="MYI1:MYJ3"/>
    <mergeCell ref="MXQ1:MXR3"/>
    <mergeCell ref="MXS1:MXT3"/>
    <mergeCell ref="MXU1:MXV3"/>
    <mergeCell ref="MXW1:MXX3"/>
    <mergeCell ref="MXY1:MXZ3"/>
    <mergeCell ref="NAI1:NAJ3"/>
    <mergeCell ref="NAK1:NAL3"/>
    <mergeCell ref="NAM1:NAN3"/>
    <mergeCell ref="NAO1:NAP3"/>
    <mergeCell ref="NAQ1:NAR3"/>
    <mergeCell ref="MZY1:MZZ3"/>
    <mergeCell ref="NAA1:NAB3"/>
    <mergeCell ref="NAC1:NAD3"/>
    <mergeCell ref="NAE1:NAF3"/>
    <mergeCell ref="NAG1:NAH3"/>
    <mergeCell ref="MZO1:MZP3"/>
    <mergeCell ref="MZQ1:MZR3"/>
    <mergeCell ref="MZS1:MZT3"/>
    <mergeCell ref="MZU1:MZV3"/>
    <mergeCell ref="MZW1:MZX3"/>
    <mergeCell ref="MZE1:MZF3"/>
    <mergeCell ref="MZG1:MZH3"/>
    <mergeCell ref="MZI1:MZJ3"/>
    <mergeCell ref="MZK1:MZL3"/>
    <mergeCell ref="MZM1:MZN3"/>
    <mergeCell ref="NBW1:NBX3"/>
    <mergeCell ref="NBY1:NBZ3"/>
    <mergeCell ref="NCA1:NCB3"/>
    <mergeCell ref="NCC1:NCD3"/>
    <mergeCell ref="NCE1:NCF3"/>
    <mergeCell ref="NBM1:NBN3"/>
    <mergeCell ref="NBO1:NBP3"/>
    <mergeCell ref="NBQ1:NBR3"/>
    <mergeCell ref="NBS1:NBT3"/>
    <mergeCell ref="NBU1:NBV3"/>
    <mergeCell ref="NBC1:NBD3"/>
    <mergeCell ref="NBE1:NBF3"/>
    <mergeCell ref="NBG1:NBH3"/>
    <mergeCell ref="NBI1:NBJ3"/>
    <mergeCell ref="NBK1:NBL3"/>
    <mergeCell ref="NAS1:NAT3"/>
    <mergeCell ref="NAU1:NAV3"/>
    <mergeCell ref="NAW1:NAX3"/>
    <mergeCell ref="NAY1:NAZ3"/>
    <mergeCell ref="NBA1:NBB3"/>
    <mergeCell ref="NDK1:NDL3"/>
    <mergeCell ref="NDM1:NDN3"/>
    <mergeCell ref="NDO1:NDP3"/>
    <mergeCell ref="NDQ1:NDR3"/>
    <mergeCell ref="NDS1:NDT3"/>
    <mergeCell ref="NDA1:NDB3"/>
    <mergeCell ref="NDC1:NDD3"/>
    <mergeCell ref="NDE1:NDF3"/>
    <mergeCell ref="NDG1:NDH3"/>
    <mergeCell ref="NDI1:NDJ3"/>
    <mergeCell ref="NCQ1:NCR3"/>
    <mergeCell ref="NCS1:NCT3"/>
    <mergeCell ref="NCU1:NCV3"/>
    <mergeCell ref="NCW1:NCX3"/>
    <mergeCell ref="NCY1:NCZ3"/>
    <mergeCell ref="NCG1:NCH3"/>
    <mergeCell ref="NCI1:NCJ3"/>
    <mergeCell ref="NCK1:NCL3"/>
    <mergeCell ref="NCM1:NCN3"/>
    <mergeCell ref="NCO1:NCP3"/>
    <mergeCell ref="NEY1:NEZ3"/>
    <mergeCell ref="NFA1:NFB3"/>
    <mergeCell ref="NFC1:NFD3"/>
    <mergeCell ref="NFE1:NFF3"/>
    <mergeCell ref="NFG1:NFH3"/>
    <mergeCell ref="NEO1:NEP3"/>
    <mergeCell ref="NEQ1:NER3"/>
    <mergeCell ref="NES1:NET3"/>
    <mergeCell ref="NEU1:NEV3"/>
    <mergeCell ref="NEW1:NEX3"/>
    <mergeCell ref="NEE1:NEF3"/>
    <mergeCell ref="NEG1:NEH3"/>
    <mergeCell ref="NEI1:NEJ3"/>
    <mergeCell ref="NEK1:NEL3"/>
    <mergeCell ref="NEM1:NEN3"/>
    <mergeCell ref="NDU1:NDV3"/>
    <mergeCell ref="NDW1:NDX3"/>
    <mergeCell ref="NDY1:NDZ3"/>
    <mergeCell ref="NEA1:NEB3"/>
    <mergeCell ref="NEC1:NED3"/>
    <mergeCell ref="NGM1:NGN3"/>
    <mergeCell ref="NGO1:NGP3"/>
    <mergeCell ref="NGQ1:NGR3"/>
    <mergeCell ref="NGS1:NGT3"/>
    <mergeCell ref="NGU1:NGV3"/>
    <mergeCell ref="NGC1:NGD3"/>
    <mergeCell ref="NGE1:NGF3"/>
    <mergeCell ref="NGG1:NGH3"/>
    <mergeCell ref="NGI1:NGJ3"/>
    <mergeCell ref="NGK1:NGL3"/>
    <mergeCell ref="NFS1:NFT3"/>
    <mergeCell ref="NFU1:NFV3"/>
    <mergeCell ref="NFW1:NFX3"/>
    <mergeCell ref="NFY1:NFZ3"/>
    <mergeCell ref="NGA1:NGB3"/>
    <mergeCell ref="NFI1:NFJ3"/>
    <mergeCell ref="NFK1:NFL3"/>
    <mergeCell ref="NFM1:NFN3"/>
    <mergeCell ref="NFO1:NFP3"/>
    <mergeCell ref="NFQ1:NFR3"/>
    <mergeCell ref="NIA1:NIB3"/>
    <mergeCell ref="NIC1:NID3"/>
    <mergeCell ref="NIE1:NIF3"/>
    <mergeCell ref="NIG1:NIH3"/>
    <mergeCell ref="NII1:NIJ3"/>
    <mergeCell ref="NHQ1:NHR3"/>
    <mergeCell ref="NHS1:NHT3"/>
    <mergeCell ref="NHU1:NHV3"/>
    <mergeCell ref="NHW1:NHX3"/>
    <mergeCell ref="NHY1:NHZ3"/>
    <mergeCell ref="NHG1:NHH3"/>
    <mergeCell ref="NHI1:NHJ3"/>
    <mergeCell ref="NHK1:NHL3"/>
    <mergeCell ref="NHM1:NHN3"/>
    <mergeCell ref="NHO1:NHP3"/>
    <mergeCell ref="NGW1:NGX3"/>
    <mergeCell ref="NGY1:NGZ3"/>
    <mergeCell ref="NHA1:NHB3"/>
    <mergeCell ref="NHC1:NHD3"/>
    <mergeCell ref="NHE1:NHF3"/>
    <mergeCell ref="NJO1:NJP3"/>
    <mergeCell ref="NJQ1:NJR3"/>
    <mergeCell ref="NJS1:NJT3"/>
    <mergeCell ref="NJU1:NJV3"/>
    <mergeCell ref="NJW1:NJX3"/>
    <mergeCell ref="NJE1:NJF3"/>
    <mergeCell ref="NJG1:NJH3"/>
    <mergeCell ref="NJI1:NJJ3"/>
    <mergeCell ref="NJK1:NJL3"/>
    <mergeCell ref="NJM1:NJN3"/>
    <mergeCell ref="NIU1:NIV3"/>
    <mergeCell ref="NIW1:NIX3"/>
    <mergeCell ref="NIY1:NIZ3"/>
    <mergeCell ref="NJA1:NJB3"/>
    <mergeCell ref="NJC1:NJD3"/>
    <mergeCell ref="NIK1:NIL3"/>
    <mergeCell ref="NIM1:NIN3"/>
    <mergeCell ref="NIO1:NIP3"/>
    <mergeCell ref="NIQ1:NIR3"/>
    <mergeCell ref="NIS1:NIT3"/>
    <mergeCell ref="NLC1:NLD3"/>
    <mergeCell ref="NLE1:NLF3"/>
    <mergeCell ref="NLG1:NLH3"/>
    <mergeCell ref="NLI1:NLJ3"/>
    <mergeCell ref="NLK1:NLL3"/>
    <mergeCell ref="NKS1:NKT3"/>
    <mergeCell ref="NKU1:NKV3"/>
    <mergeCell ref="NKW1:NKX3"/>
    <mergeCell ref="NKY1:NKZ3"/>
    <mergeCell ref="NLA1:NLB3"/>
    <mergeCell ref="NKI1:NKJ3"/>
    <mergeCell ref="NKK1:NKL3"/>
    <mergeCell ref="NKM1:NKN3"/>
    <mergeCell ref="NKO1:NKP3"/>
    <mergeCell ref="NKQ1:NKR3"/>
    <mergeCell ref="NJY1:NJZ3"/>
    <mergeCell ref="NKA1:NKB3"/>
    <mergeCell ref="NKC1:NKD3"/>
    <mergeCell ref="NKE1:NKF3"/>
    <mergeCell ref="NKG1:NKH3"/>
    <mergeCell ref="NMQ1:NMR3"/>
    <mergeCell ref="NMS1:NMT3"/>
    <mergeCell ref="NMU1:NMV3"/>
    <mergeCell ref="NMW1:NMX3"/>
    <mergeCell ref="NMY1:NMZ3"/>
    <mergeCell ref="NMG1:NMH3"/>
    <mergeCell ref="NMI1:NMJ3"/>
    <mergeCell ref="NMK1:NML3"/>
    <mergeCell ref="NMM1:NMN3"/>
    <mergeCell ref="NMO1:NMP3"/>
    <mergeCell ref="NLW1:NLX3"/>
    <mergeCell ref="NLY1:NLZ3"/>
    <mergeCell ref="NMA1:NMB3"/>
    <mergeCell ref="NMC1:NMD3"/>
    <mergeCell ref="NME1:NMF3"/>
    <mergeCell ref="NLM1:NLN3"/>
    <mergeCell ref="NLO1:NLP3"/>
    <mergeCell ref="NLQ1:NLR3"/>
    <mergeCell ref="NLS1:NLT3"/>
    <mergeCell ref="NLU1:NLV3"/>
    <mergeCell ref="NOE1:NOF3"/>
    <mergeCell ref="NOG1:NOH3"/>
    <mergeCell ref="NOI1:NOJ3"/>
    <mergeCell ref="NOK1:NOL3"/>
    <mergeCell ref="NOM1:NON3"/>
    <mergeCell ref="NNU1:NNV3"/>
    <mergeCell ref="NNW1:NNX3"/>
    <mergeCell ref="NNY1:NNZ3"/>
    <mergeCell ref="NOA1:NOB3"/>
    <mergeCell ref="NOC1:NOD3"/>
    <mergeCell ref="NNK1:NNL3"/>
    <mergeCell ref="NNM1:NNN3"/>
    <mergeCell ref="NNO1:NNP3"/>
    <mergeCell ref="NNQ1:NNR3"/>
    <mergeCell ref="NNS1:NNT3"/>
    <mergeCell ref="NNA1:NNB3"/>
    <mergeCell ref="NNC1:NND3"/>
    <mergeCell ref="NNE1:NNF3"/>
    <mergeCell ref="NNG1:NNH3"/>
    <mergeCell ref="NNI1:NNJ3"/>
    <mergeCell ref="NPS1:NPT3"/>
    <mergeCell ref="NPU1:NPV3"/>
    <mergeCell ref="NPW1:NPX3"/>
    <mergeCell ref="NPY1:NPZ3"/>
    <mergeCell ref="NQA1:NQB3"/>
    <mergeCell ref="NPI1:NPJ3"/>
    <mergeCell ref="NPK1:NPL3"/>
    <mergeCell ref="NPM1:NPN3"/>
    <mergeCell ref="NPO1:NPP3"/>
    <mergeCell ref="NPQ1:NPR3"/>
    <mergeCell ref="NOY1:NOZ3"/>
    <mergeCell ref="NPA1:NPB3"/>
    <mergeCell ref="NPC1:NPD3"/>
    <mergeCell ref="NPE1:NPF3"/>
    <mergeCell ref="NPG1:NPH3"/>
    <mergeCell ref="NOO1:NOP3"/>
    <mergeCell ref="NOQ1:NOR3"/>
    <mergeCell ref="NOS1:NOT3"/>
    <mergeCell ref="NOU1:NOV3"/>
    <mergeCell ref="NOW1:NOX3"/>
    <mergeCell ref="NRG1:NRH3"/>
    <mergeCell ref="NRI1:NRJ3"/>
    <mergeCell ref="NRK1:NRL3"/>
    <mergeCell ref="NRM1:NRN3"/>
    <mergeCell ref="NRO1:NRP3"/>
    <mergeCell ref="NQW1:NQX3"/>
    <mergeCell ref="NQY1:NQZ3"/>
    <mergeCell ref="NRA1:NRB3"/>
    <mergeCell ref="NRC1:NRD3"/>
    <mergeCell ref="NRE1:NRF3"/>
    <mergeCell ref="NQM1:NQN3"/>
    <mergeCell ref="NQO1:NQP3"/>
    <mergeCell ref="NQQ1:NQR3"/>
    <mergeCell ref="NQS1:NQT3"/>
    <mergeCell ref="NQU1:NQV3"/>
    <mergeCell ref="NQC1:NQD3"/>
    <mergeCell ref="NQE1:NQF3"/>
    <mergeCell ref="NQG1:NQH3"/>
    <mergeCell ref="NQI1:NQJ3"/>
    <mergeCell ref="NQK1:NQL3"/>
    <mergeCell ref="NSU1:NSV3"/>
    <mergeCell ref="NSW1:NSX3"/>
    <mergeCell ref="NSY1:NSZ3"/>
    <mergeCell ref="NTA1:NTB3"/>
    <mergeCell ref="NTC1:NTD3"/>
    <mergeCell ref="NSK1:NSL3"/>
    <mergeCell ref="NSM1:NSN3"/>
    <mergeCell ref="NSO1:NSP3"/>
    <mergeCell ref="NSQ1:NSR3"/>
    <mergeCell ref="NSS1:NST3"/>
    <mergeCell ref="NSA1:NSB3"/>
    <mergeCell ref="NSC1:NSD3"/>
    <mergeCell ref="NSE1:NSF3"/>
    <mergeCell ref="NSG1:NSH3"/>
    <mergeCell ref="NSI1:NSJ3"/>
    <mergeCell ref="NRQ1:NRR3"/>
    <mergeCell ref="NRS1:NRT3"/>
    <mergeCell ref="NRU1:NRV3"/>
    <mergeCell ref="NRW1:NRX3"/>
    <mergeCell ref="NRY1:NRZ3"/>
    <mergeCell ref="NUI1:NUJ3"/>
    <mergeCell ref="NUK1:NUL3"/>
    <mergeCell ref="NUM1:NUN3"/>
    <mergeCell ref="NUO1:NUP3"/>
    <mergeCell ref="NUQ1:NUR3"/>
    <mergeCell ref="NTY1:NTZ3"/>
    <mergeCell ref="NUA1:NUB3"/>
    <mergeCell ref="NUC1:NUD3"/>
    <mergeCell ref="NUE1:NUF3"/>
    <mergeCell ref="NUG1:NUH3"/>
    <mergeCell ref="NTO1:NTP3"/>
    <mergeCell ref="NTQ1:NTR3"/>
    <mergeCell ref="NTS1:NTT3"/>
    <mergeCell ref="NTU1:NTV3"/>
    <mergeCell ref="NTW1:NTX3"/>
    <mergeCell ref="NTE1:NTF3"/>
    <mergeCell ref="NTG1:NTH3"/>
    <mergeCell ref="NTI1:NTJ3"/>
    <mergeCell ref="NTK1:NTL3"/>
    <mergeCell ref="NTM1:NTN3"/>
    <mergeCell ref="NVW1:NVX3"/>
    <mergeCell ref="NVY1:NVZ3"/>
    <mergeCell ref="NWA1:NWB3"/>
    <mergeCell ref="NWC1:NWD3"/>
    <mergeCell ref="NWE1:NWF3"/>
    <mergeCell ref="NVM1:NVN3"/>
    <mergeCell ref="NVO1:NVP3"/>
    <mergeCell ref="NVQ1:NVR3"/>
    <mergeCell ref="NVS1:NVT3"/>
    <mergeCell ref="NVU1:NVV3"/>
    <mergeCell ref="NVC1:NVD3"/>
    <mergeCell ref="NVE1:NVF3"/>
    <mergeCell ref="NVG1:NVH3"/>
    <mergeCell ref="NVI1:NVJ3"/>
    <mergeCell ref="NVK1:NVL3"/>
    <mergeCell ref="NUS1:NUT3"/>
    <mergeCell ref="NUU1:NUV3"/>
    <mergeCell ref="NUW1:NUX3"/>
    <mergeCell ref="NUY1:NUZ3"/>
    <mergeCell ref="NVA1:NVB3"/>
    <mergeCell ref="NXK1:NXL3"/>
    <mergeCell ref="NXM1:NXN3"/>
    <mergeCell ref="NXO1:NXP3"/>
    <mergeCell ref="NXQ1:NXR3"/>
    <mergeCell ref="NXS1:NXT3"/>
    <mergeCell ref="NXA1:NXB3"/>
    <mergeCell ref="NXC1:NXD3"/>
    <mergeCell ref="NXE1:NXF3"/>
    <mergeCell ref="NXG1:NXH3"/>
    <mergeCell ref="NXI1:NXJ3"/>
    <mergeCell ref="NWQ1:NWR3"/>
    <mergeCell ref="NWS1:NWT3"/>
    <mergeCell ref="NWU1:NWV3"/>
    <mergeCell ref="NWW1:NWX3"/>
    <mergeCell ref="NWY1:NWZ3"/>
    <mergeCell ref="NWG1:NWH3"/>
    <mergeCell ref="NWI1:NWJ3"/>
    <mergeCell ref="NWK1:NWL3"/>
    <mergeCell ref="NWM1:NWN3"/>
    <mergeCell ref="NWO1:NWP3"/>
    <mergeCell ref="NYY1:NYZ3"/>
    <mergeCell ref="NZA1:NZB3"/>
    <mergeCell ref="NZC1:NZD3"/>
    <mergeCell ref="NZE1:NZF3"/>
    <mergeCell ref="NZG1:NZH3"/>
    <mergeCell ref="NYO1:NYP3"/>
    <mergeCell ref="NYQ1:NYR3"/>
    <mergeCell ref="NYS1:NYT3"/>
    <mergeCell ref="NYU1:NYV3"/>
    <mergeCell ref="NYW1:NYX3"/>
    <mergeCell ref="NYE1:NYF3"/>
    <mergeCell ref="NYG1:NYH3"/>
    <mergeCell ref="NYI1:NYJ3"/>
    <mergeCell ref="NYK1:NYL3"/>
    <mergeCell ref="NYM1:NYN3"/>
    <mergeCell ref="NXU1:NXV3"/>
    <mergeCell ref="NXW1:NXX3"/>
    <mergeCell ref="NXY1:NXZ3"/>
    <mergeCell ref="NYA1:NYB3"/>
    <mergeCell ref="NYC1:NYD3"/>
    <mergeCell ref="OAM1:OAN3"/>
    <mergeCell ref="OAO1:OAP3"/>
    <mergeCell ref="OAQ1:OAR3"/>
    <mergeCell ref="OAS1:OAT3"/>
    <mergeCell ref="OAU1:OAV3"/>
    <mergeCell ref="OAC1:OAD3"/>
    <mergeCell ref="OAE1:OAF3"/>
    <mergeCell ref="OAG1:OAH3"/>
    <mergeCell ref="OAI1:OAJ3"/>
    <mergeCell ref="OAK1:OAL3"/>
    <mergeCell ref="NZS1:NZT3"/>
    <mergeCell ref="NZU1:NZV3"/>
    <mergeCell ref="NZW1:NZX3"/>
    <mergeCell ref="NZY1:NZZ3"/>
    <mergeCell ref="OAA1:OAB3"/>
    <mergeCell ref="NZI1:NZJ3"/>
    <mergeCell ref="NZK1:NZL3"/>
    <mergeCell ref="NZM1:NZN3"/>
    <mergeCell ref="NZO1:NZP3"/>
    <mergeCell ref="NZQ1:NZR3"/>
    <mergeCell ref="OCA1:OCB3"/>
    <mergeCell ref="OCC1:OCD3"/>
    <mergeCell ref="OCE1:OCF3"/>
    <mergeCell ref="OCG1:OCH3"/>
    <mergeCell ref="OCI1:OCJ3"/>
    <mergeCell ref="OBQ1:OBR3"/>
    <mergeCell ref="OBS1:OBT3"/>
    <mergeCell ref="OBU1:OBV3"/>
    <mergeCell ref="OBW1:OBX3"/>
    <mergeCell ref="OBY1:OBZ3"/>
    <mergeCell ref="OBG1:OBH3"/>
    <mergeCell ref="OBI1:OBJ3"/>
    <mergeCell ref="OBK1:OBL3"/>
    <mergeCell ref="OBM1:OBN3"/>
    <mergeCell ref="OBO1:OBP3"/>
    <mergeCell ref="OAW1:OAX3"/>
    <mergeCell ref="OAY1:OAZ3"/>
    <mergeCell ref="OBA1:OBB3"/>
    <mergeCell ref="OBC1:OBD3"/>
    <mergeCell ref="OBE1:OBF3"/>
    <mergeCell ref="ODO1:ODP3"/>
    <mergeCell ref="ODQ1:ODR3"/>
    <mergeCell ref="ODS1:ODT3"/>
    <mergeCell ref="ODU1:ODV3"/>
    <mergeCell ref="ODW1:ODX3"/>
    <mergeCell ref="ODE1:ODF3"/>
    <mergeCell ref="ODG1:ODH3"/>
    <mergeCell ref="ODI1:ODJ3"/>
    <mergeCell ref="ODK1:ODL3"/>
    <mergeCell ref="ODM1:ODN3"/>
    <mergeCell ref="OCU1:OCV3"/>
    <mergeCell ref="OCW1:OCX3"/>
    <mergeCell ref="OCY1:OCZ3"/>
    <mergeCell ref="ODA1:ODB3"/>
    <mergeCell ref="ODC1:ODD3"/>
    <mergeCell ref="OCK1:OCL3"/>
    <mergeCell ref="OCM1:OCN3"/>
    <mergeCell ref="OCO1:OCP3"/>
    <mergeCell ref="OCQ1:OCR3"/>
    <mergeCell ref="OCS1:OCT3"/>
    <mergeCell ref="OFC1:OFD3"/>
    <mergeCell ref="OFE1:OFF3"/>
    <mergeCell ref="OFG1:OFH3"/>
    <mergeCell ref="OFI1:OFJ3"/>
    <mergeCell ref="OFK1:OFL3"/>
    <mergeCell ref="OES1:OET3"/>
    <mergeCell ref="OEU1:OEV3"/>
    <mergeCell ref="OEW1:OEX3"/>
    <mergeCell ref="OEY1:OEZ3"/>
    <mergeCell ref="OFA1:OFB3"/>
    <mergeCell ref="OEI1:OEJ3"/>
    <mergeCell ref="OEK1:OEL3"/>
    <mergeCell ref="OEM1:OEN3"/>
    <mergeCell ref="OEO1:OEP3"/>
    <mergeCell ref="OEQ1:OER3"/>
    <mergeCell ref="ODY1:ODZ3"/>
    <mergeCell ref="OEA1:OEB3"/>
    <mergeCell ref="OEC1:OED3"/>
    <mergeCell ref="OEE1:OEF3"/>
    <mergeCell ref="OEG1:OEH3"/>
    <mergeCell ref="OGQ1:OGR3"/>
    <mergeCell ref="OGS1:OGT3"/>
    <mergeCell ref="OGU1:OGV3"/>
    <mergeCell ref="OGW1:OGX3"/>
    <mergeCell ref="OGY1:OGZ3"/>
    <mergeCell ref="OGG1:OGH3"/>
    <mergeCell ref="OGI1:OGJ3"/>
    <mergeCell ref="OGK1:OGL3"/>
    <mergeCell ref="OGM1:OGN3"/>
    <mergeCell ref="OGO1:OGP3"/>
    <mergeCell ref="OFW1:OFX3"/>
    <mergeCell ref="OFY1:OFZ3"/>
    <mergeCell ref="OGA1:OGB3"/>
    <mergeCell ref="OGC1:OGD3"/>
    <mergeCell ref="OGE1:OGF3"/>
    <mergeCell ref="OFM1:OFN3"/>
    <mergeCell ref="OFO1:OFP3"/>
    <mergeCell ref="OFQ1:OFR3"/>
    <mergeCell ref="OFS1:OFT3"/>
    <mergeCell ref="OFU1:OFV3"/>
    <mergeCell ref="OIE1:OIF3"/>
    <mergeCell ref="OIG1:OIH3"/>
    <mergeCell ref="OII1:OIJ3"/>
    <mergeCell ref="OIK1:OIL3"/>
    <mergeCell ref="OIM1:OIN3"/>
    <mergeCell ref="OHU1:OHV3"/>
    <mergeCell ref="OHW1:OHX3"/>
    <mergeCell ref="OHY1:OHZ3"/>
    <mergeCell ref="OIA1:OIB3"/>
    <mergeCell ref="OIC1:OID3"/>
    <mergeCell ref="OHK1:OHL3"/>
    <mergeCell ref="OHM1:OHN3"/>
    <mergeCell ref="OHO1:OHP3"/>
    <mergeCell ref="OHQ1:OHR3"/>
    <mergeCell ref="OHS1:OHT3"/>
    <mergeCell ref="OHA1:OHB3"/>
    <mergeCell ref="OHC1:OHD3"/>
    <mergeCell ref="OHE1:OHF3"/>
    <mergeCell ref="OHG1:OHH3"/>
    <mergeCell ref="OHI1:OHJ3"/>
    <mergeCell ref="OJS1:OJT3"/>
    <mergeCell ref="OJU1:OJV3"/>
    <mergeCell ref="OJW1:OJX3"/>
    <mergeCell ref="OJY1:OJZ3"/>
    <mergeCell ref="OKA1:OKB3"/>
    <mergeCell ref="OJI1:OJJ3"/>
    <mergeCell ref="OJK1:OJL3"/>
    <mergeCell ref="OJM1:OJN3"/>
    <mergeCell ref="OJO1:OJP3"/>
    <mergeCell ref="OJQ1:OJR3"/>
    <mergeCell ref="OIY1:OIZ3"/>
    <mergeCell ref="OJA1:OJB3"/>
    <mergeCell ref="OJC1:OJD3"/>
    <mergeCell ref="OJE1:OJF3"/>
    <mergeCell ref="OJG1:OJH3"/>
    <mergeCell ref="OIO1:OIP3"/>
    <mergeCell ref="OIQ1:OIR3"/>
    <mergeCell ref="OIS1:OIT3"/>
    <mergeCell ref="OIU1:OIV3"/>
    <mergeCell ref="OIW1:OIX3"/>
    <mergeCell ref="OLG1:OLH3"/>
    <mergeCell ref="OLI1:OLJ3"/>
    <mergeCell ref="OLK1:OLL3"/>
    <mergeCell ref="OLM1:OLN3"/>
    <mergeCell ref="OLO1:OLP3"/>
    <mergeCell ref="OKW1:OKX3"/>
    <mergeCell ref="OKY1:OKZ3"/>
    <mergeCell ref="OLA1:OLB3"/>
    <mergeCell ref="OLC1:OLD3"/>
    <mergeCell ref="OLE1:OLF3"/>
    <mergeCell ref="OKM1:OKN3"/>
    <mergeCell ref="OKO1:OKP3"/>
    <mergeCell ref="OKQ1:OKR3"/>
    <mergeCell ref="OKS1:OKT3"/>
    <mergeCell ref="OKU1:OKV3"/>
    <mergeCell ref="OKC1:OKD3"/>
    <mergeCell ref="OKE1:OKF3"/>
    <mergeCell ref="OKG1:OKH3"/>
    <mergeCell ref="OKI1:OKJ3"/>
    <mergeCell ref="OKK1:OKL3"/>
    <mergeCell ref="OMU1:OMV3"/>
    <mergeCell ref="OMW1:OMX3"/>
    <mergeCell ref="OMY1:OMZ3"/>
    <mergeCell ref="ONA1:ONB3"/>
    <mergeCell ref="ONC1:OND3"/>
    <mergeCell ref="OMK1:OML3"/>
    <mergeCell ref="OMM1:OMN3"/>
    <mergeCell ref="OMO1:OMP3"/>
    <mergeCell ref="OMQ1:OMR3"/>
    <mergeCell ref="OMS1:OMT3"/>
    <mergeCell ref="OMA1:OMB3"/>
    <mergeCell ref="OMC1:OMD3"/>
    <mergeCell ref="OME1:OMF3"/>
    <mergeCell ref="OMG1:OMH3"/>
    <mergeCell ref="OMI1:OMJ3"/>
    <mergeCell ref="OLQ1:OLR3"/>
    <mergeCell ref="OLS1:OLT3"/>
    <mergeCell ref="OLU1:OLV3"/>
    <mergeCell ref="OLW1:OLX3"/>
    <mergeCell ref="OLY1:OLZ3"/>
    <mergeCell ref="OOI1:OOJ3"/>
    <mergeCell ref="OOK1:OOL3"/>
    <mergeCell ref="OOM1:OON3"/>
    <mergeCell ref="OOO1:OOP3"/>
    <mergeCell ref="OOQ1:OOR3"/>
    <mergeCell ref="ONY1:ONZ3"/>
    <mergeCell ref="OOA1:OOB3"/>
    <mergeCell ref="OOC1:OOD3"/>
    <mergeCell ref="OOE1:OOF3"/>
    <mergeCell ref="OOG1:OOH3"/>
    <mergeCell ref="ONO1:ONP3"/>
    <mergeCell ref="ONQ1:ONR3"/>
    <mergeCell ref="ONS1:ONT3"/>
    <mergeCell ref="ONU1:ONV3"/>
    <mergeCell ref="ONW1:ONX3"/>
    <mergeCell ref="ONE1:ONF3"/>
    <mergeCell ref="ONG1:ONH3"/>
    <mergeCell ref="ONI1:ONJ3"/>
    <mergeCell ref="ONK1:ONL3"/>
    <mergeCell ref="ONM1:ONN3"/>
    <mergeCell ref="OPW1:OPX3"/>
    <mergeCell ref="OPY1:OPZ3"/>
    <mergeCell ref="OQA1:OQB3"/>
    <mergeCell ref="OQC1:OQD3"/>
    <mergeCell ref="OQE1:OQF3"/>
    <mergeCell ref="OPM1:OPN3"/>
    <mergeCell ref="OPO1:OPP3"/>
    <mergeCell ref="OPQ1:OPR3"/>
    <mergeCell ref="OPS1:OPT3"/>
    <mergeCell ref="OPU1:OPV3"/>
    <mergeCell ref="OPC1:OPD3"/>
    <mergeCell ref="OPE1:OPF3"/>
    <mergeCell ref="OPG1:OPH3"/>
    <mergeCell ref="OPI1:OPJ3"/>
    <mergeCell ref="OPK1:OPL3"/>
    <mergeCell ref="OOS1:OOT3"/>
    <mergeCell ref="OOU1:OOV3"/>
    <mergeCell ref="OOW1:OOX3"/>
    <mergeCell ref="OOY1:OOZ3"/>
    <mergeCell ref="OPA1:OPB3"/>
    <mergeCell ref="ORK1:ORL3"/>
    <mergeCell ref="ORM1:ORN3"/>
    <mergeCell ref="ORO1:ORP3"/>
    <mergeCell ref="ORQ1:ORR3"/>
    <mergeCell ref="ORS1:ORT3"/>
    <mergeCell ref="ORA1:ORB3"/>
    <mergeCell ref="ORC1:ORD3"/>
    <mergeCell ref="ORE1:ORF3"/>
    <mergeCell ref="ORG1:ORH3"/>
    <mergeCell ref="ORI1:ORJ3"/>
    <mergeCell ref="OQQ1:OQR3"/>
    <mergeCell ref="OQS1:OQT3"/>
    <mergeCell ref="OQU1:OQV3"/>
    <mergeCell ref="OQW1:OQX3"/>
    <mergeCell ref="OQY1:OQZ3"/>
    <mergeCell ref="OQG1:OQH3"/>
    <mergeCell ref="OQI1:OQJ3"/>
    <mergeCell ref="OQK1:OQL3"/>
    <mergeCell ref="OQM1:OQN3"/>
    <mergeCell ref="OQO1:OQP3"/>
    <mergeCell ref="OSY1:OSZ3"/>
    <mergeCell ref="OTA1:OTB3"/>
    <mergeCell ref="OTC1:OTD3"/>
    <mergeCell ref="OTE1:OTF3"/>
    <mergeCell ref="OTG1:OTH3"/>
    <mergeCell ref="OSO1:OSP3"/>
    <mergeCell ref="OSQ1:OSR3"/>
    <mergeCell ref="OSS1:OST3"/>
    <mergeCell ref="OSU1:OSV3"/>
    <mergeCell ref="OSW1:OSX3"/>
    <mergeCell ref="OSE1:OSF3"/>
    <mergeCell ref="OSG1:OSH3"/>
    <mergeCell ref="OSI1:OSJ3"/>
    <mergeCell ref="OSK1:OSL3"/>
    <mergeCell ref="OSM1:OSN3"/>
    <mergeCell ref="ORU1:ORV3"/>
    <mergeCell ref="ORW1:ORX3"/>
    <mergeCell ref="ORY1:ORZ3"/>
    <mergeCell ref="OSA1:OSB3"/>
    <mergeCell ref="OSC1:OSD3"/>
    <mergeCell ref="OUM1:OUN3"/>
    <mergeCell ref="OUO1:OUP3"/>
    <mergeCell ref="OUQ1:OUR3"/>
    <mergeCell ref="OUS1:OUT3"/>
    <mergeCell ref="OUU1:OUV3"/>
    <mergeCell ref="OUC1:OUD3"/>
    <mergeCell ref="OUE1:OUF3"/>
    <mergeCell ref="OUG1:OUH3"/>
    <mergeCell ref="OUI1:OUJ3"/>
    <mergeCell ref="OUK1:OUL3"/>
    <mergeCell ref="OTS1:OTT3"/>
    <mergeCell ref="OTU1:OTV3"/>
    <mergeCell ref="OTW1:OTX3"/>
    <mergeCell ref="OTY1:OTZ3"/>
    <mergeCell ref="OUA1:OUB3"/>
    <mergeCell ref="OTI1:OTJ3"/>
    <mergeCell ref="OTK1:OTL3"/>
    <mergeCell ref="OTM1:OTN3"/>
    <mergeCell ref="OTO1:OTP3"/>
    <mergeCell ref="OTQ1:OTR3"/>
    <mergeCell ref="OWA1:OWB3"/>
    <mergeCell ref="OWC1:OWD3"/>
    <mergeCell ref="OWE1:OWF3"/>
    <mergeCell ref="OWG1:OWH3"/>
    <mergeCell ref="OWI1:OWJ3"/>
    <mergeCell ref="OVQ1:OVR3"/>
    <mergeCell ref="OVS1:OVT3"/>
    <mergeCell ref="OVU1:OVV3"/>
    <mergeCell ref="OVW1:OVX3"/>
    <mergeCell ref="OVY1:OVZ3"/>
    <mergeCell ref="OVG1:OVH3"/>
    <mergeCell ref="OVI1:OVJ3"/>
    <mergeCell ref="OVK1:OVL3"/>
    <mergeCell ref="OVM1:OVN3"/>
    <mergeCell ref="OVO1:OVP3"/>
    <mergeCell ref="OUW1:OUX3"/>
    <mergeCell ref="OUY1:OUZ3"/>
    <mergeCell ref="OVA1:OVB3"/>
    <mergeCell ref="OVC1:OVD3"/>
    <mergeCell ref="OVE1:OVF3"/>
    <mergeCell ref="OXO1:OXP3"/>
    <mergeCell ref="OXQ1:OXR3"/>
    <mergeCell ref="OXS1:OXT3"/>
    <mergeCell ref="OXU1:OXV3"/>
    <mergeCell ref="OXW1:OXX3"/>
    <mergeCell ref="OXE1:OXF3"/>
    <mergeCell ref="OXG1:OXH3"/>
    <mergeCell ref="OXI1:OXJ3"/>
    <mergeCell ref="OXK1:OXL3"/>
    <mergeCell ref="OXM1:OXN3"/>
    <mergeCell ref="OWU1:OWV3"/>
    <mergeCell ref="OWW1:OWX3"/>
    <mergeCell ref="OWY1:OWZ3"/>
    <mergeCell ref="OXA1:OXB3"/>
    <mergeCell ref="OXC1:OXD3"/>
    <mergeCell ref="OWK1:OWL3"/>
    <mergeCell ref="OWM1:OWN3"/>
    <mergeCell ref="OWO1:OWP3"/>
    <mergeCell ref="OWQ1:OWR3"/>
    <mergeCell ref="OWS1:OWT3"/>
    <mergeCell ref="OZC1:OZD3"/>
    <mergeCell ref="OZE1:OZF3"/>
    <mergeCell ref="OZG1:OZH3"/>
    <mergeCell ref="OZI1:OZJ3"/>
    <mergeCell ref="OZK1:OZL3"/>
    <mergeCell ref="OYS1:OYT3"/>
    <mergeCell ref="OYU1:OYV3"/>
    <mergeCell ref="OYW1:OYX3"/>
    <mergeCell ref="OYY1:OYZ3"/>
    <mergeCell ref="OZA1:OZB3"/>
    <mergeCell ref="OYI1:OYJ3"/>
    <mergeCell ref="OYK1:OYL3"/>
    <mergeCell ref="OYM1:OYN3"/>
    <mergeCell ref="OYO1:OYP3"/>
    <mergeCell ref="OYQ1:OYR3"/>
    <mergeCell ref="OXY1:OXZ3"/>
    <mergeCell ref="OYA1:OYB3"/>
    <mergeCell ref="OYC1:OYD3"/>
    <mergeCell ref="OYE1:OYF3"/>
    <mergeCell ref="OYG1:OYH3"/>
    <mergeCell ref="PAQ1:PAR3"/>
    <mergeCell ref="PAS1:PAT3"/>
    <mergeCell ref="PAU1:PAV3"/>
    <mergeCell ref="PAW1:PAX3"/>
    <mergeCell ref="PAY1:PAZ3"/>
    <mergeCell ref="PAG1:PAH3"/>
    <mergeCell ref="PAI1:PAJ3"/>
    <mergeCell ref="PAK1:PAL3"/>
    <mergeCell ref="PAM1:PAN3"/>
    <mergeCell ref="PAO1:PAP3"/>
    <mergeCell ref="OZW1:OZX3"/>
    <mergeCell ref="OZY1:OZZ3"/>
    <mergeCell ref="PAA1:PAB3"/>
    <mergeCell ref="PAC1:PAD3"/>
    <mergeCell ref="PAE1:PAF3"/>
    <mergeCell ref="OZM1:OZN3"/>
    <mergeCell ref="OZO1:OZP3"/>
    <mergeCell ref="OZQ1:OZR3"/>
    <mergeCell ref="OZS1:OZT3"/>
    <mergeCell ref="OZU1:OZV3"/>
    <mergeCell ref="PCE1:PCF3"/>
    <mergeCell ref="PCG1:PCH3"/>
    <mergeCell ref="PCI1:PCJ3"/>
    <mergeCell ref="PCK1:PCL3"/>
    <mergeCell ref="PCM1:PCN3"/>
    <mergeCell ref="PBU1:PBV3"/>
    <mergeCell ref="PBW1:PBX3"/>
    <mergeCell ref="PBY1:PBZ3"/>
    <mergeCell ref="PCA1:PCB3"/>
    <mergeCell ref="PCC1:PCD3"/>
    <mergeCell ref="PBK1:PBL3"/>
    <mergeCell ref="PBM1:PBN3"/>
    <mergeCell ref="PBO1:PBP3"/>
    <mergeCell ref="PBQ1:PBR3"/>
    <mergeCell ref="PBS1:PBT3"/>
    <mergeCell ref="PBA1:PBB3"/>
    <mergeCell ref="PBC1:PBD3"/>
    <mergeCell ref="PBE1:PBF3"/>
    <mergeCell ref="PBG1:PBH3"/>
    <mergeCell ref="PBI1:PBJ3"/>
    <mergeCell ref="PDS1:PDT3"/>
    <mergeCell ref="PDU1:PDV3"/>
    <mergeCell ref="PDW1:PDX3"/>
    <mergeCell ref="PDY1:PDZ3"/>
    <mergeCell ref="PEA1:PEB3"/>
    <mergeCell ref="PDI1:PDJ3"/>
    <mergeCell ref="PDK1:PDL3"/>
    <mergeCell ref="PDM1:PDN3"/>
    <mergeCell ref="PDO1:PDP3"/>
    <mergeCell ref="PDQ1:PDR3"/>
    <mergeCell ref="PCY1:PCZ3"/>
    <mergeCell ref="PDA1:PDB3"/>
    <mergeCell ref="PDC1:PDD3"/>
    <mergeCell ref="PDE1:PDF3"/>
    <mergeCell ref="PDG1:PDH3"/>
    <mergeCell ref="PCO1:PCP3"/>
    <mergeCell ref="PCQ1:PCR3"/>
    <mergeCell ref="PCS1:PCT3"/>
    <mergeCell ref="PCU1:PCV3"/>
    <mergeCell ref="PCW1:PCX3"/>
    <mergeCell ref="PFG1:PFH3"/>
    <mergeCell ref="PFI1:PFJ3"/>
    <mergeCell ref="PFK1:PFL3"/>
    <mergeCell ref="PFM1:PFN3"/>
    <mergeCell ref="PFO1:PFP3"/>
    <mergeCell ref="PEW1:PEX3"/>
    <mergeCell ref="PEY1:PEZ3"/>
    <mergeCell ref="PFA1:PFB3"/>
    <mergeCell ref="PFC1:PFD3"/>
    <mergeCell ref="PFE1:PFF3"/>
    <mergeCell ref="PEM1:PEN3"/>
    <mergeCell ref="PEO1:PEP3"/>
    <mergeCell ref="PEQ1:PER3"/>
    <mergeCell ref="PES1:PET3"/>
    <mergeCell ref="PEU1:PEV3"/>
    <mergeCell ref="PEC1:PED3"/>
    <mergeCell ref="PEE1:PEF3"/>
    <mergeCell ref="PEG1:PEH3"/>
    <mergeCell ref="PEI1:PEJ3"/>
    <mergeCell ref="PEK1:PEL3"/>
    <mergeCell ref="PGU1:PGV3"/>
    <mergeCell ref="PGW1:PGX3"/>
    <mergeCell ref="PGY1:PGZ3"/>
    <mergeCell ref="PHA1:PHB3"/>
    <mergeCell ref="PHC1:PHD3"/>
    <mergeCell ref="PGK1:PGL3"/>
    <mergeCell ref="PGM1:PGN3"/>
    <mergeCell ref="PGO1:PGP3"/>
    <mergeCell ref="PGQ1:PGR3"/>
    <mergeCell ref="PGS1:PGT3"/>
    <mergeCell ref="PGA1:PGB3"/>
    <mergeCell ref="PGC1:PGD3"/>
    <mergeCell ref="PGE1:PGF3"/>
    <mergeCell ref="PGG1:PGH3"/>
    <mergeCell ref="PGI1:PGJ3"/>
    <mergeCell ref="PFQ1:PFR3"/>
    <mergeCell ref="PFS1:PFT3"/>
    <mergeCell ref="PFU1:PFV3"/>
    <mergeCell ref="PFW1:PFX3"/>
    <mergeCell ref="PFY1:PFZ3"/>
    <mergeCell ref="PII1:PIJ3"/>
    <mergeCell ref="PIK1:PIL3"/>
    <mergeCell ref="PIM1:PIN3"/>
    <mergeCell ref="PIO1:PIP3"/>
    <mergeCell ref="PIQ1:PIR3"/>
    <mergeCell ref="PHY1:PHZ3"/>
    <mergeCell ref="PIA1:PIB3"/>
    <mergeCell ref="PIC1:PID3"/>
    <mergeCell ref="PIE1:PIF3"/>
    <mergeCell ref="PIG1:PIH3"/>
    <mergeCell ref="PHO1:PHP3"/>
    <mergeCell ref="PHQ1:PHR3"/>
    <mergeCell ref="PHS1:PHT3"/>
    <mergeCell ref="PHU1:PHV3"/>
    <mergeCell ref="PHW1:PHX3"/>
    <mergeCell ref="PHE1:PHF3"/>
    <mergeCell ref="PHG1:PHH3"/>
    <mergeCell ref="PHI1:PHJ3"/>
    <mergeCell ref="PHK1:PHL3"/>
    <mergeCell ref="PHM1:PHN3"/>
    <mergeCell ref="PJW1:PJX3"/>
    <mergeCell ref="PJY1:PJZ3"/>
    <mergeCell ref="PKA1:PKB3"/>
    <mergeCell ref="PKC1:PKD3"/>
    <mergeCell ref="PKE1:PKF3"/>
    <mergeCell ref="PJM1:PJN3"/>
    <mergeCell ref="PJO1:PJP3"/>
    <mergeCell ref="PJQ1:PJR3"/>
    <mergeCell ref="PJS1:PJT3"/>
    <mergeCell ref="PJU1:PJV3"/>
    <mergeCell ref="PJC1:PJD3"/>
    <mergeCell ref="PJE1:PJF3"/>
    <mergeCell ref="PJG1:PJH3"/>
    <mergeCell ref="PJI1:PJJ3"/>
    <mergeCell ref="PJK1:PJL3"/>
    <mergeCell ref="PIS1:PIT3"/>
    <mergeCell ref="PIU1:PIV3"/>
    <mergeCell ref="PIW1:PIX3"/>
    <mergeCell ref="PIY1:PIZ3"/>
    <mergeCell ref="PJA1:PJB3"/>
    <mergeCell ref="PLK1:PLL3"/>
    <mergeCell ref="PLM1:PLN3"/>
    <mergeCell ref="PLO1:PLP3"/>
    <mergeCell ref="PLQ1:PLR3"/>
    <mergeCell ref="PLS1:PLT3"/>
    <mergeCell ref="PLA1:PLB3"/>
    <mergeCell ref="PLC1:PLD3"/>
    <mergeCell ref="PLE1:PLF3"/>
    <mergeCell ref="PLG1:PLH3"/>
    <mergeCell ref="PLI1:PLJ3"/>
    <mergeCell ref="PKQ1:PKR3"/>
    <mergeCell ref="PKS1:PKT3"/>
    <mergeCell ref="PKU1:PKV3"/>
    <mergeCell ref="PKW1:PKX3"/>
    <mergeCell ref="PKY1:PKZ3"/>
    <mergeCell ref="PKG1:PKH3"/>
    <mergeCell ref="PKI1:PKJ3"/>
    <mergeCell ref="PKK1:PKL3"/>
    <mergeCell ref="PKM1:PKN3"/>
    <mergeCell ref="PKO1:PKP3"/>
    <mergeCell ref="PMY1:PMZ3"/>
    <mergeCell ref="PNA1:PNB3"/>
    <mergeCell ref="PNC1:PND3"/>
    <mergeCell ref="PNE1:PNF3"/>
    <mergeCell ref="PNG1:PNH3"/>
    <mergeCell ref="PMO1:PMP3"/>
    <mergeCell ref="PMQ1:PMR3"/>
    <mergeCell ref="PMS1:PMT3"/>
    <mergeCell ref="PMU1:PMV3"/>
    <mergeCell ref="PMW1:PMX3"/>
    <mergeCell ref="PME1:PMF3"/>
    <mergeCell ref="PMG1:PMH3"/>
    <mergeCell ref="PMI1:PMJ3"/>
    <mergeCell ref="PMK1:PML3"/>
    <mergeCell ref="PMM1:PMN3"/>
    <mergeCell ref="PLU1:PLV3"/>
    <mergeCell ref="PLW1:PLX3"/>
    <mergeCell ref="PLY1:PLZ3"/>
    <mergeCell ref="PMA1:PMB3"/>
    <mergeCell ref="PMC1:PMD3"/>
    <mergeCell ref="POM1:PON3"/>
    <mergeCell ref="POO1:POP3"/>
    <mergeCell ref="POQ1:POR3"/>
    <mergeCell ref="POS1:POT3"/>
    <mergeCell ref="POU1:POV3"/>
    <mergeCell ref="POC1:POD3"/>
    <mergeCell ref="POE1:POF3"/>
    <mergeCell ref="POG1:POH3"/>
    <mergeCell ref="POI1:POJ3"/>
    <mergeCell ref="POK1:POL3"/>
    <mergeCell ref="PNS1:PNT3"/>
    <mergeCell ref="PNU1:PNV3"/>
    <mergeCell ref="PNW1:PNX3"/>
    <mergeCell ref="PNY1:PNZ3"/>
    <mergeCell ref="POA1:POB3"/>
    <mergeCell ref="PNI1:PNJ3"/>
    <mergeCell ref="PNK1:PNL3"/>
    <mergeCell ref="PNM1:PNN3"/>
    <mergeCell ref="PNO1:PNP3"/>
    <mergeCell ref="PNQ1:PNR3"/>
    <mergeCell ref="PQA1:PQB3"/>
    <mergeCell ref="PQC1:PQD3"/>
    <mergeCell ref="PQE1:PQF3"/>
    <mergeCell ref="PQG1:PQH3"/>
    <mergeCell ref="PQI1:PQJ3"/>
    <mergeCell ref="PPQ1:PPR3"/>
    <mergeCell ref="PPS1:PPT3"/>
    <mergeCell ref="PPU1:PPV3"/>
    <mergeCell ref="PPW1:PPX3"/>
    <mergeCell ref="PPY1:PPZ3"/>
    <mergeCell ref="PPG1:PPH3"/>
    <mergeCell ref="PPI1:PPJ3"/>
    <mergeCell ref="PPK1:PPL3"/>
    <mergeCell ref="PPM1:PPN3"/>
    <mergeCell ref="PPO1:PPP3"/>
    <mergeCell ref="POW1:POX3"/>
    <mergeCell ref="POY1:POZ3"/>
    <mergeCell ref="PPA1:PPB3"/>
    <mergeCell ref="PPC1:PPD3"/>
    <mergeCell ref="PPE1:PPF3"/>
    <mergeCell ref="PRO1:PRP3"/>
    <mergeCell ref="PRQ1:PRR3"/>
    <mergeCell ref="PRS1:PRT3"/>
    <mergeCell ref="PRU1:PRV3"/>
    <mergeCell ref="PRW1:PRX3"/>
    <mergeCell ref="PRE1:PRF3"/>
    <mergeCell ref="PRG1:PRH3"/>
    <mergeCell ref="PRI1:PRJ3"/>
    <mergeCell ref="PRK1:PRL3"/>
    <mergeCell ref="PRM1:PRN3"/>
    <mergeCell ref="PQU1:PQV3"/>
    <mergeCell ref="PQW1:PQX3"/>
    <mergeCell ref="PQY1:PQZ3"/>
    <mergeCell ref="PRA1:PRB3"/>
    <mergeCell ref="PRC1:PRD3"/>
    <mergeCell ref="PQK1:PQL3"/>
    <mergeCell ref="PQM1:PQN3"/>
    <mergeCell ref="PQO1:PQP3"/>
    <mergeCell ref="PQQ1:PQR3"/>
    <mergeCell ref="PQS1:PQT3"/>
    <mergeCell ref="PTC1:PTD3"/>
    <mergeCell ref="PTE1:PTF3"/>
    <mergeCell ref="PTG1:PTH3"/>
    <mergeCell ref="PTI1:PTJ3"/>
    <mergeCell ref="PTK1:PTL3"/>
    <mergeCell ref="PSS1:PST3"/>
    <mergeCell ref="PSU1:PSV3"/>
    <mergeCell ref="PSW1:PSX3"/>
    <mergeCell ref="PSY1:PSZ3"/>
    <mergeCell ref="PTA1:PTB3"/>
    <mergeCell ref="PSI1:PSJ3"/>
    <mergeCell ref="PSK1:PSL3"/>
    <mergeCell ref="PSM1:PSN3"/>
    <mergeCell ref="PSO1:PSP3"/>
    <mergeCell ref="PSQ1:PSR3"/>
    <mergeCell ref="PRY1:PRZ3"/>
    <mergeCell ref="PSA1:PSB3"/>
    <mergeCell ref="PSC1:PSD3"/>
    <mergeCell ref="PSE1:PSF3"/>
    <mergeCell ref="PSG1:PSH3"/>
    <mergeCell ref="PUQ1:PUR3"/>
    <mergeCell ref="PUS1:PUT3"/>
    <mergeCell ref="PUU1:PUV3"/>
    <mergeCell ref="PUW1:PUX3"/>
    <mergeCell ref="PUY1:PUZ3"/>
    <mergeCell ref="PUG1:PUH3"/>
    <mergeCell ref="PUI1:PUJ3"/>
    <mergeCell ref="PUK1:PUL3"/>
    <mergeCell ref="PUM1:PUN3"/>
    <mergeCell ref="PUO1:PUP3"/>
    <mergeCell ref="PTW1:PTX3"/>
    <mergeCell ref="PTY1:PTZ3"/>
    <mergeCell ref="PUA1:PUB3"/>
    <mergeCell ref="PUC1:PUD3"/>
    <mergeCell ref="PUE1:PUF3"/>
    <mergeCell ref="PTM1:PTN3"/>
    <mergeCell ref="PTO1:PTP3"/>
    <mergeCell ref="PTQ1:PTR3"/>
    <mergeCell ref="PTS1:PTT3"/>
    <mergeCell ref="PTU1:PTV3"/>
    <mergeCell ref="PWE1:PWF3"/>
    <mergeCell ref="PWG1:PWH3"/>
    <mergeCell ref="PWI1:PWJ3"/>
    <mergeCell ref="PWK1:PWL3"/>
    <mergeCell ref="PWM1:PWN3"/>
    <mergeCell ref="PVU1:PVV3"/>
    <mergeCell ref="PVW1:PVX3"/>
    <mergeCell ref="PVY1:PVZ3"/>
    <mergeCell ref="PWA1:PWB3"/>
    <mergeCell ref="PWC1:PWD3"/>
    <mergeCell ref="PVK1:PVL3"/>
    <mergeCell ref="PVM1:PVN3"/>
    <mergeCell ref="PVO1:PVP3"/>
    <mergeCell ref="PVQ1:PVR3"/>
    <mergeCell ref="PVS1:PVT3"/>
    <mergeCell ref="PVA1:PVB3"/>
    <mergeCell ref="PVC1:PVD3"/>
    <mergeCell ref="PVE1:PVF3"/>
    <mergeCell ref="PVG1:PVH3"/>
    <mergeCell ref="PVI1:PVJ3"/>
    <mergeCell ref="PXS1:PXT3"/>
    <mergeCell ref="PXU1:PXV3"/>
    <mergeCell ref="PXW1:PXX3"/>
    <mergeCell ref="PXY1:PXZ3"/>
    <mergeCell ref="PYA1:PYB3"/>
    <mergeCell ref="PXI1:PXJ3"/>
    <mergeCell ref="PXK1:PXL3"/>
    <mergeCell ref="PXM1:PXN3"/>
    <mergeCell ref="PXO1:PXP3"/>
    <mergeCell ref="PXQ1:PXR3"/>
    <mergeCell ref="PWY1:PWZ3"/>
    <mergeCell ref="PXA1:PXB3"/>
    <mergeCell ref="PXC1:PXD3"/>
    <mergeCell ref="PXE1:PXF3"/>
    <mergeCell ref="PXG1:PXH3"/>
    <mergeCell ref="PWO1:PWP3"/>
    <mergeCell ref="PWQ1:PWR3"/>
    <mergeCell ref="PWS1:PWT3"/>
    <mergeCell ref="PWU1:PWV3"/>
    <mergeCell ref="PWW1:PWX3"/>
    <mergeCell ref="PZG1:PZH3"/>
    <mergeCell ref="PZI1:PZJ3"/>
    <mergeCell ref="PZK1:PZL3"/>
    <mergeCell ref="PZM1:PZN3"/>
    <mergeCell ref="PZO1:PZP3"/>
    <mergeCell ref="PYW1:PYX3"/>
    <mergeCell ref="PYY1:PYZ3"/>
    <mergeCell ref="PZA1:PZB3"/>
    <mergeCell ref="PZC1:PZD3"/>
    <mergeCell ref="PZE1:PZF3"/>
    <mergeCell ref="PYM1:PYN3"/>
    <mergeCell ref="PYO1:PYP3"/>
    <mergeCell ref="PYQ1:PYR3"/>
    <mergeCell ref="PYS1:PYT3"/>
    <mergeCell ref="PYU1:PYV3"/>
    <mergeCell ref="PYC1:PYD3"/>
    <mergeCell ref="PYE1:PYF3"/>
    <mergeCell ref="PYG1:PYH3"/>
    <mergeCell ref="PYI1:PYJ3"/>
    <mergeCell ref="PYK1:PYL3"/>
    <mergeCell ref="QAU1:QAV3"/>
    <mergeCell ref="QAW1:QAX3"/>
    <mergeCell ref="QAY1:QAZ3"/>
    <mergeCell ref="QBA1:QBB3"/>
    <mergeCell ref="QBC1:QBD3"/>
    <mergeCell ref="QAK1:QAL3"/>
    <mergeCell ref="QAM1:QAN3"/>
    <mergeCell ref="QAO1:QAP3"/>
    <mergeCell ref="QAQ1:QAR3"/>
    <mergeCell ref="QAS1:QAT3"/>
    <mergeCell ref="QAA1:QAB3"/>
    <mergeCell ref="QAC1:QAD3"/>
    <mergeCell ref="QAE1:QAF3"/>
    <mergeCell ref="QAG1:QAH3"/>
    <mergeCell ref="QAI1:QAJ3"/>
    <mergeCell ref="PZQ1:PZR3"/>
    <mergeCell ref="PZS1:PZT3"/>
    <mergeCell ref="PZU1:PZV3"/>
    <mergeCell ref="PZW1:PZX3"/>
    <mergeCell ref="PZY1:PZZ3"/>
    <mergeCell ref="QCI1:QCJ3"/>
    <mergeCell ref="QCK1:QCL3"/>
    <mergeCell ref="QCM1:QCN3"/>
    <mergeCell ref="QCO1:QCP3"/>
    <mergeCell ref="QCQ1:QCR3"/>
    <mergeCell ref="QBY1:QBZ3"/>
    <mergeCell ref="QCA1:QCB3"/>
    <mergeCell ref="QCC1:QCD3"/>
    <mergeCell ref="QCE1:QCF3"/>
    <mergeCell ref="QCG1:QCH3"/>
    <mergeCell ref="QBO1:QBP3"/>
    <mergeCell ref="QBQ1:QBR3"/>
    <mergeCell ref="QBS1:QBT3"/>
    <mergeCell ref="QBU1:QBV3"/>
    <mergeCell ref="QBW1:QBX3"/>
    <mergeCell ref="QBE1:QBF3"/>
    <mergeCell ref="QBG1:QBH3"/>
    <mergeCell ref="QBI1:QBJ3"/>
    <mergeCell ref="QBK1:QBL3"/>
    <mergeCell ref="QBM1:QBN3"/>
    <mergeCell ref="QDW1:QDX3"/>
    <mergeCell ref="QDY1:QDZ3"/>
    <mergeCell ref="QEA1:QEB3"/>
    <mergeCell ref="QEC1:QED3"/>
    <mergeCell ref="QEE1:QEF3"/>
    <mergeCell ref="QDM1:QDN3"/>
    <mergeCell ref="QDO1:QDP3"/>
    <mergeCell ref="QDQ1:QDR3"/>
    <mergeCell ref="QDS1:QDT3"/>
    <mergeCell ref="QDU1:QDV3"/>
    <mergeCell ref="QDC1:QDD3"/>
    <mergeCell ref="QDE1:QDF3"/>
    <mergeCell ref="QDG1:QDH3"/>
    <mergeCell ref="QDI1:QDJ3"/>
    <mergeCell ref="QDK1:QDL3"/>
    <mergeCell ref="QCS1:QCT3"/>
    <mergeCell ref="QCU1:QCV3"/>
    <mergeCell ref="QCW1:QCX3"/>
    <mergeCell ref="QCY1:QCZ3"/>
    <mergeCell ref="QDA1:QDB3"/>
    <mergeCell ref="QFK1:QFL3"/>
    <mergeCell ref="QFM1:QFN3"/>
    <mergeCell ref="QFO1:QFP3"/>
    <mergeCell ref="QFQ1:QFR3"/>
    <mergeCell ref="QFS1:QFT3"/>
    <mergeCell ref="QFA1:QFB3"/>
    <mergeCell ref="QFC1:QFD3"/>
    <mergeCell ref="QFE1:QFF3"/>
    <mergeCell ref="QFG1:QFH3"/>
    <mergeCell ref="QFI1:QFJ3"/>
    <mergeCell ref="QEQ1:QER3"/>
    <mergeCell ref="QES1:QET3"/>
    <mergeCell ref="QEU1:QEV3"/>
    <mergeCell ref="QEW1:QEX3"/>
    <mergeCell ref="QEY1:QEZ3"/>
    <mergeCell ref="QEG1:QEH3"/>
    <mergeCell ref="QEI1:QEJ3"/>
    <mergeCell ref="QEK1:QEL3"/>
    <mergeCell ref="QEM1:QEN3"/>
    <mergeCell ref="QEO1:QEP3"/>
    <mergeCell ref="QGY1:QGZ3"/>
    <mergeCell ref="QHA1:QHB3"/>
    <mergeCell ref="QHC1:QHD3"/>
    <mergeCell ref="QHE1:QHF3"/>
    <mergeCell ref="QHG1:QHH3"/>
    <mergeCell ref="QGO1:QGP3"/>
    <mergeCell ref="QGQ1:QGR3"/>
    <mergeCell ref="QGS1:QGT3"/>
    <mergeCell ref="QGU1:QGV3"/>
    <mergeCell ref="QGW1:QGX3"/>
    <mergeCell ref="QGE1:QGF3"/>
    <mergeCell ref="QGG1:QGH3"/>
    <mergeCell ref="QGI1:QGJ3"/>
    <mergeCell ref="QGK1:QGL3"/>
    <mergeCell ref="QGM1:QGN3"/>
    <mergeCell ref="QFU1:QFV3"/>
    <mergeCell ref="QFW1:QFX3"/>
    <mergeCell ref="QFY1:QFZ3"/>
    <mergeCell ref="QGA1:QGB3"/>
    <mergeCell ref="QGC1:QGD3"/>
    <mergeCell ref="QIM1:QIN3"/>
    <mergeCell ref="QIO1:QIP3"/>
    <mergeCell ref="QIQ1:QIR3"/>
    <mergeCell ref="QIS1:QIT3"/>
    <mergeCell ref="QIU1:QIV3"/>
    <mergeCell ref="QIC1:QID3"/>
    <mergeCell ref="QIE1:QIF3"/>
    <mergeCell ref="QIG1:QIH3"/>
    <mergeCell ref="QII1:QIJ3"/>
    <mergeCell ref="QIK1:QIL3"/>
    <mergeCell ref="QHS1:QHT3"/>
    <mergeCell ref="QHU1:QHV3"/>
    <mergeCell ref="QHW1:QHX3"/>
    <mergeCell ref="QHY1:QHZ3"/>
    <mergeCell ref="QIA1:QIB3"/>
    <mergeCell ref="QHI1:QHJ3"/>
    <mergeCell ref="QHK1:QHL3"/>
    <mergeCell ref="QHM1:QHN3"/>
    <mergeCell ref="QHO1:QHP3"/>
    <mergeCell ref="QHQ1:QHR3"/>
    <mergeCell ref="QKA1:QKB3"/>
    <mergeCell ref="QKC1:QKD3"/>
    <mergeCell ref="QKE1:QKF3"/>
    <mergeCell ref="QKG1:QKH3"/>
    <mergeCell ref="QKI1:QKJ3"/>
    <mergeCell ref="QJQ1:QJR3"/>
    <mergeCell ref="QJS1:QJT3"/>
    <mergeCell ref="QJU1:QJV3"/>
    <mergeCell ref="QJW1:QJX3"/>
    <mergeCell ref="QJY1:QJZ3"/>
    <mergeCell ref="QJG1:QJH3"/>
    <mergeCell ref="QJI1:QJJ3"/>
    <mergeCell ref="QJK1:QJL3"/>
    <mergeCell ref="QJM1:QJN3"/>
    <mergeCell ref="QJO1:QJP3"/>
    <mergeCell ref="QIW1:QIX3"/>
    <mergeCell ref="QIY1:QIZ3"/>
    <mergeCell ref="QJA1:QJB3"/>
    <mergeCell ref="QJC1:QJD3"/>
    <mergeCell ref="QJE1:QJF3"/>
    <mergeCell ref="QLO1:QLP3"/>
    <mergeCell ref="QLQ1:QLR3"/>
    <mergeCell ref="QLS1:QLT3"/>
    <mergeCell ref="QLU1:QLV3"/>
    <mergeCell ref="QLW1:QLX3"/>
    <mergeCell ref="QLE1:QLF3"/>
    <mergeCell ref="QLG1:QLH3"/>
    <mergeCell ref="QLI1:QLJ3"/>
    <mergeCell ref="QLK1:QLL3"/>
    <mergeCell ref="QLM1:QLN3"/>
    <mergeCell ref="QKU1:QKV3"/>
    <mergeCell ref="QKW1:QKX3"/>
    <mergeCell ref="QKY1:QKZ3"/>
    <mergeCell ref="QLA1:QLB3"/>
    <mergeCell ref="QLC1:QLD3"/>
    <mergeCell ref="QKK1:QKL3"/>
    <mergeCell ref="QKM1:QKN3"/>
    <mergeCell ref="QKO1:QKP3"/>
    <mergeCell ref="QKQ1:QKR3"/>
    <mergeCell ref="QKS1:QKT3"/>
    <mergeCell ref="QNC1:QND3"/>
    <mergeCell ref="QNE1:QNF3"/>
    <mergeCell ref="QNG1:QNH3"/>
    <mergeCell ref="QNI1:QNJ3"/>
    <mergeCell ref="QNK1:QNL3"/>
    <mergeCell ref="QMS1:QMT3"/>
    <mergeCell ref="QMU1:QMV3"/>
    <mergeCell ref="QMW1:QMX3"/>
    <mergeCell ref="QMY1:QMZ3"/>
    <mergeCell ref="QNA1:QNB3"/>
    <mergeCell ref="QMI1:QMJ3"/>
    <mergeCell ref="QMK1:QML3"/>
    <mergeCell ref="QMM1:QMN3"/>
    <mergeCell ref="QMO1:QMP3"/>
    <mergeCell ref="QMQ1:QMR3"/>
    <mergeCell ref="QLY1:QLZ3"/>
    <mergeCell ref="QMA1:QMB3"/>
    <mergeCell ref="QMC1:QMD3"/>
    <mergeCell ref="QME1:QMF3"/>
    <mergeCell ref="QMG1:QMH3"/>
    <mergeCell ref="QOQ1:QOR3"/>
    <mergeCell ref="QOS1:QOT3"/>
    <mergeCell ref="QOU1:QOV3"/>
    <mergeCell ref="QOW1:QOX3"/>
    <mergeCell ref="QOY1:QOZ3"/>
    <mergeCell ref="QOG1:QOH3"/>
    <mergeCell ref="QOI1:QOJ3"/>
    <mergeCell ref="QOK1:QOL3"/>
    <mergeCell ref="QOM1:QON3"/>
    <mergeCell ref="QOO1:QOP3"/>
    <mergeCell ref="QNW1:QNX3"/>
    <mergeCell ref="QNY1:QNZ3"/>
    <mergeCell ref="QOA1:QOB3"/>
    <mergeCell ref="QOC1:QOD3"/>
    <mergeCell ref="QOE1:QOF3"/>
    <mergeCell ref="QNM1:QNN3"/>
    <mergeCell ref="QNO1:QNP3"/>
    <mergeCell ref="QNQ1:QNR3"/>
    <mergeCell ref="QNS1:QNT3"/>
    <mergeCell ref="QNU1:QNV3"/>
    <mergeCell ref="QQE1:QQF3"/>
    <mergeCell ref="QQG1:QQH3"/>
    <mergeCell ref="QQI1:QQJ3"/>
    <mergeCell ref="QQK1:QQL3"/>
    <mergeCell ref="QQM1:QQN3"/>
    <mergeCell ref="QPU1:QPV3"/>
    <mergeCell ref="QPW1:QPX3"/>
    <mergeCell ref="QPY1:QPZ3"/>
    <mergeCell ref="QQA1:QQB3"/>
    <mergeCell ref="QQC1:QQD3"/>
    <mergeCell ref="QPK1:QPL3"/>
    <mergeCell ref="QPM1:QPN3"/>
    <mergeCell ref="QPO1:QPP3"/>
    <mergeCell ref="QPQ1:QPR3"/>
    <mergeCell ref="QPS1:QPT3"/>
    <mergeCell ref="QPA1:QPB3"/>
    <mergeCell ref="QPC1:QPD3"/>
    <mergeCell ref="QPE1:QPF3"/>
    <mergeCell ref="QPG1:QPH3"/>
    <mergeCell ref="QPI1:QPJ3"/>
    <mergeCell ref="QRS1:QRT3"/>
    <mergeCell ref="QRU1:QRV3"/>
    <mergeCell ref="QRW1:QRX3"/>
    <mergeCell ref="QRY1:QRZ3"/>
    <mergeCell ref="QSA1:QSB3"/>
    <mergeCell ref="QRI1:QRJ3"/>
    <mergeCell ref="QRK1:QRL3"/>
    <mergeCell ref="QRM1:QRN3"/>
    <mergeCell ref="QRO1:QRP3"/>
    <mergeCell ref="QRQ1:QRR3"/>
    <mergeCell ref="QQY1:QQZ3"/>
    <mergeCell ref="QRA1:QRB3"/>
    <mergeCell ref="QRC1:QRD3"/>
    <mergeCell ref="QRE1:QRF3"/>
    <mergeCell ref="QRG1:QRH3"/>
    <mergeCell ref="QQO1:QQP3"/>
    <mergeCell ref="QQQ1:QQR3"/>
    <mergeCell ref="QQS1:QQT3"/>
    <mergeCell ref="QQU1:QQV3"/>
    <mergeCell ref="QQW1:QQX3"/>
    <mergeCell ref="QTG1:QTH3"/>
    <mergeCell ref="QTI1:QTJ3"/>
    <mergeCell ref="QTK1:QTL3"/>
    <mergeCell ref="QTM1:QTN3"/>
    <mergeCell ref="QTO1:QTP3"/>
    <mergeCell ref="QSW1:QSX3"/>
    <mergeCell ref="QSY1:QSZ3"/>
    <mergeCell ref="QTA1:QTB3"/>
    <mergeCell ref="QTC1:QTD3"/>
    <mergeCell ref="QTE1:QTF3"/>
    <mergeCell ref="QSM1:QSN3"/>
    <mergeCell ref="QSO1:QSP3"/>
    <mergeCell ref="QSQ1:QSR3"/>
    <mergeCell ref="QSS1:QST3"/>
    <mergeCell ref="QSU1:QSV3"/>
    <mergeCell ref="QSC1:QSD3"/>
    <mergeCell ref="QSE1:QSF3"/>
    <mergeCell ref="QSG1:QSH3"/>
    <mergeCell ref="QSI1:QSJ3"/>
    <mergeCell ref="QSK1:QSL3"/>
    <mergeCell ref="QUU1:QUV3"/>
    <mergeCell ref="QUW1:QUX3"/>
    <mergeCell ref="QUY1:QUZ3"/>
    <mergeCell ref="QVA1:QVB3"/>
    <mergeCell ref="QVC1:QVD3"/>
    <mergeCell ref="QUK1:QUL3"/>
    <mergeCell ref="QUM1:QUN3"/>
    <mergeCell ref="QUO1:QUP3"/>
    <mergeCell ref="QUQ1:QUR3"/>
    <mergeCell ref="QUS1:QUT3"/>
    <mergeCell ref="QUA1:QUB3"/>
    <mergeCell ref="QUC1:QUD3"/>
    <mergeCell ref="QUE1:QUF3"/>
    <mergeCell ref="QUG1:QUH3"/>
    <mergeCell ref="QUI1:QUJ3"/>
    <mergeCell ref="QTQ1:QTR3"/>
    <mergeCell ref="QTS1:QTT3"/>
    <mergeCell ref="QTU1:QTV3"/>
    <mergeCell ref="QTW1:QTX3"/>
    <mergeCell ref="QTY1:QTZ3"/>
    <mergeCell ref="QWI1:QWJ3"/>
    <mergeCell ref="QWK1:QWL3"/>
    <mergeCell ref="QWM1:QWN3"/>
    <mergeCell ref="QWO1:QWP3"/>
    <mergeCell ref="QWQ1:QWR3"/>
    <mergeCell ref="QVY1:QVZ3"/>
    <mergeCell ref="QWA1:QWB3"/>
    <mergeCell ref="QWC1:QWD3"/>
    <mergeCell ref="QWE1:QWF3"/>
    <mergeCell ref="QWG1:QWH3"/>
    <mergeCell ref="QVO1:QVP3"/>
    <mergeCell ref="QVQ1:QVR3"/>
    <mergeCell ref="QVS1:QVT3"/>
    <mergeCell ref="QVU1:QVV3"/>
    <mergeCell ref="QVW1:QVX3"/>
    <mergeCell ref="QVE1:QVF3"/>
    <mergeCell ref="QVG1:QVH3"/>
    <mergeCell ref="QVI1:QVJ3"/>
    <mergeCell ref="QVK1:QVL3"/>
    <mergeCell ref="QVM1:QVN3"/>
    <mergeCell ref="QXW1:QXX3"/>
    <mergeCell ref="QXY1:QXZ3"/>
    <mergeCell ref="QYA1:QYB3"/>
    <mergeCell ref="QYC1:QYD3"/>
    <mergeCell ref="QYE1:QYF3"/>
    <mergeCell ref="QXM1:QXN3"/>
    <mergeCell ref="QXO1:QXP3"/>
    <mergeCell ref="QXQ1:QXR3"/>
    <mergeCell ref="QXS1:QXT3"/>
    <mergeCell ref="QXU1:QXV3"/>
    <mergeCell ref="QXC1:QXD3"/>
    <mergeCell ref="QXE1:QXF3"/>
    <mergeCell ref="QXG1:QXH3"/>
    <mergeCell ref="QXI1:QXJ3"/>
    <mergeCell ref="QXK1:QXL3"/>
    <mergeCell ref="QWS1:QWT3"/>
    <mergeCell ref="QWU1:QWV3"/>
    <mergeCell ref="QWW1:QWX3"/>
    <mergeCell ref="QWY1:QWZ3"/>
    <mergeCell ref="QXA1:QXB3"/>
    <mergeCell ref="QZK1:QZL3"/>
    <mergeCell ref="QZM1:QZN3"/>
    <mergeCell ref="QZO1:QZP3"/>
    <mergeCell ref="QZQ1:QZR3"/>
    <mergeCell ref="QZS1:QZT3"/>
    <mergeCell ref="QZA1:QZB3"/>
    <mergeCell ref="QZC1:QZD3"/>
    <mergeCell ref="QZE1:QZF3"/>
    <mergeCell ref="QZG1:QZH3"/>
    <mergeCell ref="QZI1:QZJ3"/>
    <mergeCell ref="QYQ1:QYR3"/>
    <mergeCell ref="QYS1:QYT3"/>
    <mergeCell ref="QYU1:QYV3"/>
    <mergeCell ref="QYW1:QYX3"/>
    <mergeCell ref="QYY1:QYZ3"/>
    <mergeCell ref="QYG1:QYH3"/>
    <mergeCell ref="QYI1:QYJ3"/>
    <mergeCell ref="QYK1:QYL3"/>
    <mergeCell ref="QYM1:QYN3"/>
    <mergeCell ref="QYO1:QYP3"/>
    <mergeCell ref="RAY1:RAZ3"/>
    <mergeCell ref="RBA1:RBB3"/>
    <mergeCell ref="RBC1:RBD3"/>
    <mergeCell ref="RBE1:RBF3"/>
    <mergeCell ref="RBG1:RBH3"/>
    <mergeCell ref="RAO1:RAP3"/>
    <mergeCell ref="RAQ1:RAR3"/>
    <mergeCell ref="RAS1:RAT3"/>
    <mergeCell ref="RAU1:RAV3"/>
    <mergeCell ref="RAW1:RAX3"/>
    <mergeCell ref="RAE1:RAF3"/>
    <mergeCell ref="RAG1:RAH3"/>
    <mergeCell ref="RAI1:RAJ3"/>
    <mergeCell ref="RAK1:RAL3"/>
    <mergeCell ref="RAM1:RAN3"/>
    <mergeCell ref="QZU1:QZV3"/>
    <mergeCell ref="QZW1:QZX3"/>
    <mergeCell ref="QZY1:QZZ3"/>
    <mergeCell ref="RAA1:RAB3"/>
    <mergeCell ref="RAC1:RAD3"/>
    <mergeCell ref="RCM1:RCN3"/>
    <mergeCell ref="RCO1:RCP3"/>
    <mergeCell ref="RCQ1:RCR3"/>
    <mergeCell ref="RCS1:RCT3"/>
    <mergeCell ref="RCU1:RCV3"/>
    <mergeCell ref="RCC1:RCD3"/>
    <mergeCell ref="RCE1:RCF3"/>
    <mergeCell ref="RCG1:RCH3"/>
    <mergeCell ref="RCI1:RCJ3"/>
    <mergeCell ref="RCK1:RCL3"/>
    <mergeCell ref="RBS1:RBT3"/>
    <mergeCell ref="RBU1:RBV3"/>
    <mergeCell ref="RBW1:RBX3"/>
    <mergeCell ref="RBY1:RBZ3"/>
    <mergeCell ref="RCA1:RCB3"/>
    <mergeCell ref="RBI1:RBJ3"/>
    <mergeCell ref="RBK1:RBL3"/>
    <mergeCell ref="RBM1:RBN3"/>
    <mergeCell ref="RBO1:RBP3"/>
    <mergeCell ref="RBQ1:RBR3"/>
    <mergeCell ref="REA1:REB3"/>
    <mergeCell ref="REC1:RED3"/>
    <mergeCell ref="REE1:REF3"/>
    <mergeCell ref="REG1:REH3"/>
    <mergeCell ref="REI1:REJ3"/>
    <mergeCell ref="RDQ1:RDR3"/>
    <mergeCell ref="RDS1:RDT3"/>
    <mergeCell ref="RDU1:RDV3"/>
    <mergeCell ref="RDW1:RDX3"/>
    <mergeCell ref="RDY1:RDZ3"/>
    <mergeCell ref="RDG1:RDH3"/>
    <mergeCell ref="RDI1:RDJ3"/>
    <mergeCell ref="RDK1:RDL3"/>
    <mergeCell ref="RDM1:RDN3"/>
    <mergeCell ref="RDO1:RDP3"/>
    <mergeCell ref="RCW1:RCX3"/>
    <mergeCell ref="RCY1:RCZ3"/>
    <mergeCell ref="RDA1:RDB3"/>
    <mergeCell ref="RDC1:RDD3"/>
    <mergeCell ref="RDE1:RDF3"/>
    <mergeCell ref="RFO1:RFP3"/>
    <mergeCell ref="RFQ1:RFR3"/>
    <mergeCell ref="RFS1:RFT3"/>
    <mergeCell ref="RFU1:RFV3"/>
    <mergeCell ref="RFW1:RFX3"/>
    <mergeCell ref="RFE1:RFF3"/>
    <mergeCell ref="RFG1:RFH3"/>
    <mergeCell ref="RFI1:RFJ3"/>
    <mergeCell ref="RFK1:RFL3"/>
    <mergeCell ref="RFM1:RFN3"/>
    <mergeCell ref="REU1:REV3"/>
    <mergeCell ref="REW1:REX3"/>
    <mergeCell ref="REY1:REZ3"/>
    <mergeCell ref="RFA1:RFB3"/>
    <mergeCell ref="RFC1:RFD3"/>
    <mergeCell ref="REK1:REL3"/>
    <mergeCell ref="REM1:REN3"/>
    <mergeCell ref="REO1:REP3"/>
    <mergeCell ref="REQ1:RER3"/>
    <mergeCell ref="RES1:RET3"/>
    <mergeCell ref="RHC1:RHD3"/>
    <mergeCell ref="RHE1:RHF3"/>
    <mergeCell ref="RHG1:RHH3"/>
    <mergeCell ref="RHI1:RHJ3"/>
    <mergeCell ref="RHK1:RHL3"/>
    <mergeCell ref="RGS1:RGT3"/>
    <mergeCell ref="RGU1:RGV3"/>
    <mergeCell ref="RGW1:RGX3"/>
    <mergeCell ref="RGY1:RGZ3"/>
    <mergeCell ref="RHA1:RHB3"/>
    <mergeCell ref="RGI1:RGJ3"/>
    <mergeCell ref="RGK1:RGL3"/>
    <mergeCell ref="RGM1:RGN3"/>
    <mergeCell ref="RGO1:RGP3"/>
    <mergeCell ref="RGQ1:RGR3"/>
    <mergeCell ref="RFY1:RFZ3"/>
    <mergeCell ref="RGA1:RGB3"/>
    <mergeCell ref="RGC1:RGD3"/>
    <mergeCell ref="RGE1:RGF3"/>
    <mergeCell ref="RGG1:RGH3"/>
    <mergeCell ref="RIQ1:RIR3"/>
    <mergeCell ref="RIS1:RIT3"/>
    <mergeCell ref="RIU1:RIV3"/>
    <mergeCell ref="RIW1:RIX3"/>
    <mergeCell ref="RIY1:RIZ3"/>
    <mergeCell ref="RIG1:RIH3"/>
    <mergeCell ref="RII1:RIJ3"/>
    <mergeCell ref="RIK1:RIL3"/>
    <mergeCell ref="RIM1:RIN3"/>
    <mergeCell ref="RIO1:RIP3"/>
    <mergeCell ref="RHW1:RHX3"/>
    <mergeCell ref="RHY1:RHZ3"/>
    <mergeCell ref="RIA1:RIB3"/>
    <mergeCell ref="RIC1:RID3"/>
    <mergeCell ref="RIE1:RIF3"/>
    <mergeCell ref="RHM1:RHN3"/>
    <mergeCell ref="RHO1:RHP3"/>
    <mergeCell ref="RHQ1:RHR3"/>
    <mergeCell ref="RHS1:RHT3"/>
    <mergeCell ref="RHU1:RHV3"/>
    <mergeCell ref="RKE1:RKF3"/>
    <mergeCell ref="RKG1:RKH3"/>
    <mergeCell ref="RKI1:RKJ3"/>
    <mergeCell ref="RKK1:RKL3"/>
    <mergeCell ref="RKM1:RKN3"/>
    <mergeCell ref="RJU1:RJV3"/>
    <mergeCell ref="RJW1:RJX3"/>
    <mergeCell ref="RJY1:RJZ3"/>
    <mergeCell ref="RKA1:RKB3"/>
    <mergeCell ref="RKC1:RKD3"/>
    <mergeCell ref="RJK1:RJL3"/>
    <mergeCell ref="RJM1:RJN3"/>
    <mergeCell ref="RJO1:RJP3"/>
    <mergeCell ref="RJQ1:RJR3"/>
    <mergeCell ref="RJS1:RJT3"/>
    <mergeCell ref="RJA1:RJB3"/>
    <mergeCell ref="RJC1:RJD3"/>
    <mergeCell ref="RJE1:RJF3"/>
    <mergeCell ref="RJG1:RJH3"/>
    <mergeCell ref="RJI1:RJJ3"/>
    <mergeCell ref="RLS1:RLT3"/>
    <mergeCell ref="RLU1:RLV3"/>
    <mergeCell ref="RLW1:RLX3"/>
    <mergeCell ref="RLY1:RLZ3"/>
    <mergeCell ref="RMA1:RMB3"/>
    <mergeCell ref="RLI1:RLJ3"/>
    <mergeCell ref="RLK1:RLL3"/>
    <mergeCell ref="RLM1:RLN3"/>
    <mergeCell ref="RLO1:RLP3"/>
    <mergeCell ref="RLQ1:RLR3"/>
    <mergeCell ref="RKY1:RKZ3"/>
    <mergeCell ref="RLA1:RLB3"/>
    <mergeCell ref="RLC1:RLD3"/>
    <mergeCell ref="RLE1:RLF3"/>
    <mergeCell ref="RLG1:RLH3"/>
    <mergeCell ref="RKO1:RKP3"/>
    <mergeCell ref="RKQ1:RKR3"/>
    <mergeCell ref="RKS1:RKT3"/>
    <mergeCell ref="RKU1:RKV3"/>
    <mergeCell ref="RKW1:RKX3"/>
    <mergeCell ref="RNG1:RNH3"/>
    <mergeCell ref="RNI1:RNJ3"/>
    <mergeCell ref="RNK1:RNL3"/>
    <mergeCell ref="RNM1:RNN3"/>
    <mergeCell ref="RNO1:RNP3"/>
    <mergeCell ref="RMW1:RMX3"/>
    <mergeCell ref="RMY1:RMZ3"/>
    <mergeCell ref="RNA1:RNB3"/>
    <mergeCell ref="RNC1:RND3"/>
    <mergeCell ref="RNE1:RNF3"/>
    <mergeCell ref="RMM1:RMN3"/>
    <mergeCell ref="RMO1:RMP3"/>
    <mergeCell ref="RMQ1:RMR3"/>
    <mergeCell ref="RMS1:RMT3"/>
    <mergeCell ref="RMU1:RMV3"/>
    <mergeCell ref="RMC1:RMD3"/>
    <mergeCell ref="RME1:RMF3"/>
    <mergeCell ref="RMG1:RMH3"/>
    <mergeCell ref="RMI1:RMJ3"/>
    <mergeCell ref="RMK1:RML3"/>
    <mergeCell ref="ROU1:ROV3"/>
    <mergeCell ref="ROW1:ROX3"/>
    <mergeCell ref="ROY1:ROZ3"/>
    <mergeCell ref="RPA1:RPB3"/>
    <mergeCell ref="RPC1:RPD3"/>
    <mergeCell ref="ROK1:ROL3"/>
    <mergeCell ref="ROM1:RON3"/>
    <mergeCell ref="ROO1:ROP3"/>
    <mergeCell ref="ROQ1:ROR3"/>
    <mergeCell ref="ROS1:ROT3"/>
    <mergeCell ref="ROA1:ROB3"/>
    <mergeCell ref="ROC1:ROD3"/>
    <mergeCell ref="ROE1:ROF3"/>
    <mergeCell ref="ROG1:ROH3"/>
    <mergeCell ref="ROI1:ROJ3"/>
    <mergeCell ref="RNQ1:RNR3"/>
    <mergeCell ref="RNS1:RNT3"/>
    <mergeCell ref="RNU1:RNV3"/>
    <mergeCell ref="RNW1:RNX3"/>
    <mergeCell ref="RNY1:RNZ3"/>
    <mergeCell ref="RQI1:RQJ3"/>
    <mergeCell ref="RQK1:RQL3"/>
    <mergeCell ref="RQM1:RQN3"/>
    <mergeCell ref="RQO1:RQP3"/>
    <mergeCell ref="RQQ1:RQR3"/>
    <mergeCell ref="RPY1:RPZ3"/>
    <mergeCell ref="RQA1:RQB3"/>
    <mergeCell ref="RQC1:RQD3"/>
    <mergeCell ref="RQE1:RQF3"/>
    <mergeCell ref="RQG1:RQH3"/>
    <mergeCell ref="RPO1:RPP3"/>
    <mergeCell ref="RPQ1:RPR3"/>
    <mergeCell ref="RPS1:RPT3"/>
    <mergeCell ref="RPU1:RPV3"/>
    <mergeCell ref="RPW1:RPX3"/>
    <mergeCell ref="RPE1:RPF3"/>
    <mergeCell ref="RPG1:RPH3"/>
    <mergeCell ref="RPI1:RPJ3"/>
    <mergeCell ref="RPK1:RPL3"/>
    <mergeCell ref="RPM1:RPN3"/>
    <mergeCell ref="RRW1:RRX3"/>
    <mergeCell ref="RRY1:RRZ3"/>
    <mergeCell ref="RSA1:RSB3"/>
    <mergeCell ref="RSC1:RSD3"/>
    <mergeCell ref="RSE1:RSF3"/>
    <mergeCell ref="RRM1:RRN3"/>
    <mergeCell ref="RRO1:RRP3"/>
    <mergeCell ref="RRQ1:RRR3"/>
    <mergeCell ref="RRS1:RRT3"/>
    <mergeCell ref="RRU1:RRV3"/>
    <mergeCell ref="RRC1:RRD3"/>
    <mergeCell ref="RRE1:RRF3"/>
    <mergeCell ref="RRG1:RRH3"/>
    <mergeCell ref="RRI1:RRJ3"/>
    <mergeCell ref="RRK1:RRL3"/>
    <mergeCell ref="RQS1:RQT3"/>
    <mergeCell ref="RQU1:RQV3"/>
    <mergeCell ref="RQW1:RQX3"/>
    <mergeCell ref="RQY1:RQZ3"/>
    <mergeCell ref="RRA1:RRB3"/>
    <mergeCell ref="RTK1:RTL3"/>
    <mergeCell ref="RTM1:RTN3"/>
    <mergeCell ref="RTO1:RTP3"/>
    <mergeCell ref="RTQ1:RTR3"/>
    <mergeCell ref="RTS1:RTT3"/>
    <mergeCell ref="RTA1:RTB3"/>
    <mergeCell ref="RTC1:RTD3"/>
    <mergeCell ref="RTE1:RTF3"/>
    <mergeCell ref="RTG1:RTH3"/>
    <mergeCell ref="RTI1:RTJ3"/>
    <mergeCell ref="RSQ1:RSR3"/>
    <mergeCell ref="RSS1:RST3"/>
    <mergeCell ref="RSU1:RSV3"/>
    <mergeCell ref="RSW1:RSX3"/>
    <mergeCell ref="RSY1:RSZ3"/>
    <mergeCell ref="RSG1:RSH3"/>
    <mergeCell ref="RSI1:RSJ3"/>
    <mergeCell ref="RSK1:RSL3"/>
    <mergeCell ref="RSM1:RSN3"/>
    <mergeCell ref="RSO1:RSP3"/>
    <mergeCell ref="RUY1:RUZ3"/>
    <mergeCell ref="RVA1:RVB3"/>
    <mergeCell ref="RVC1:RVD3"/>
    <mergeCell ref="RVE1:RVF3"/>
    <mergeCell ref="RVG1:RVH3"/>
    <mergeCell ref="RUO1:RUP3"/>
    <mergeCell ref="RUQ1:RUR3"/>
    <mergeCell ref="RUS1:RUT3"/>
    <mergeCell ref="RUU1:RUV3"/>
    <mergeCell ref="RUW1:RUX3"/>
    <mergeCell ref="RUE1:RUF3"/>
    <mergeCell ref="RUG1:RUH3"/>
    <mergeCell ref="RUI1:RUJ3"/>
    <mergeCell ref="RUK1:RUL3"/>
    <mergeCell ref="RUM1:RUN3"/>
    <mergeCell ref="RTU1:RTV3"/>
    <mergeCell ref="RTW1:RTX3"/>
    <mergeCell ref="RTY1:RTZ3"/>
    <mergeCell ref="RUA1:RUB3"/>
    <mergeCell ref="RUC1:RUD3"/>
    <mergeCell ref="RWM1:RWN3"/>
    <mergeCell ref="RWO1:RWP3"/>
    <mergeCell ref="RWQ1:RWR3"/>
    <mergeCell ref="RWS1:RWT3"/>
    <mergeCell ref="RWU1:RWV3"/>
    <mergeCell ref="RWC1:RWD3"/>
    <mergeCell ref="RWE1:RWF3"/>
    <mergeCell ref="RWG1:RWH3"/>
    <mergeCell ref="RWI1:RWJ3"/>
    <mergeCell ref="RWK1:RWL3"/>
    <mergeCell ref="RVS1:RVT3"/>
    <mergeCell ref="RVU1:RVV3"/>
    <mergeCell ref="RVW1:RVX3"/>
    <mergeCell ref="RVY1:RVZ3"/>
    <mergeCell ref="RWA1:RWB3"/>
    <mergeCell ref="RVI1:RVJ3"/>
    <mergeCell ref="RVK1:RVL3"/>
    <mergeCell ref="RVM1:RVN3"/>
    <mergeCell ref="RVO1:RVP3"/>
    <mergeCell ref="RVQ1:RVR3"/>
    <mergeCell ref="RYA1:RYB3"/>
    <mergeCell ref="RYC1:RYD3"/>
    <mergeCell ref="RYE1:RYF3"/>
    <mergeCell ref="RYG1:RYH3"/>
    <mergeCell ref="RYI1:RYJ3"/>
    <mergeCell ref="RXQ1:RXR3"/>
    <mergeCell ref="RXS1:RXT3"/>
    <mergeCell ref="RXU1:RXV3"/>
    <mergeCell ref="RXW1:RXX3"/>
    <mergeCell ref="RXY1:RXZ3"/>
    <mergeCell ref="RXG1:RXH3"/>
    <mergeCell ref="RXI1:RXJ3"/>
    <mergeCell ref="RXK1:RXL3"/>
    <mergeCell ref="RXM1:RXN3"/>
    <mergeCell ref="RXO1:RXP3"/>
    <mergeCell ref="RWW1:RWX3"/>
    <mergeCell ref="RWY1:RWZ3"/>
    <mergeCell ref="RXA1:RXB3"/>
    <mergeCell ref="RXC1:RXD3"/>
    <mergeCell ref="RXE1:RXF3"/>
    <mergeCell ref="RZO1:RZP3"/>
    <mergeCell ref="RZQ1:RZR3"/>
    <mergeCell ref="RZS1:RZT3"/>
    <mergeCell ref="RZU1:RZV3"/>
    <mergeCell ref="RZW1:RZX3"/>
    <mergeCell ref="RZE1:RZF3"/>
    <mergeCell ref="RZG1:RZH3"/>
    <mergeCell ref="RZI1:RZJ3"/>
    <mergeCell ref="RZK1:RZL3"/>
    <mergeCell ref="RZM1:RZN3"/>
    <mergeCell ref="RYU1:RYV3"/>
    <mergeCell ref="RYW1:RYX3"/>
    <mergeCell ref="RYY1:RYZ3"/>
    <mergeCell ref="RZA1:RZB3"/>
    <mergeCell ref="RZC1:RZD3"/>
    <mergeCell ref="RYK1:RYL3"/>
    <mergeCell ref="RYM1:RYN3"/>
    <mergeCell ref="RYO1:RYP3"/>
    <mergeCell ref="RYQ1:RYR3"/>
    <mergeCell ref="RYS1:RYT3"/>
    <mergeCell ref="SBC1:SBD3"/>
    <mergeCell ref="SBE1:SBF3"/>
    <mergeCell ref="SBG1:SBH3"/>
    <mergeCell ref="SBI1:SBJ3"/>
    <mergeCell ref="SBK1:SBL3"/>
    <mergeCell ref="SAS1:SAT3"/>
    <mergeCell ref="SAU1:SAV3"/>
    <mergeCell ref="SAW1:SAX3"/>
    <mergeCell ref="SAY1:SAZ3"/>
    <mergeCell ref="SBA1:SBB3"/>
    <mergeCell ref="SAI1:SAJ3"/>
    <mergeCell ref="SAK1:SAL3"/>
    <mergeCell ref="SAM1:SAN3"/>
    <mergeCell ref="SAO1:SAP3"/>
    <mergeCell ref="SAQ1:SAR3"/>
    <mergeCell ref="RZY1:RZZ3"/>
    <mergeCell ref="SAA1:SAB3"/>
    <mergeCell ref="SAC1:SAD3"/>
    <mergeCell ref="SAE1:SAF3"/>
    <mergeCell ref="SAG1:SAH3"/>
    <mergeCell ref="SCQ1:SCR3"/>
    <mergeCell ref="SCS1:SCT3"/>
    <mergeCell ref="SCU1:SCV3"/>
    <mergeCell ref="SCW1:SCX3"/>
    <mergeCell ref="SCY1:SCZ3"/>
    <mergeCell ref="SCG1:SCH3"/>
    <mergeCell ref="SCI1:SCJ3"/>
    <mergeCell ref="SCK1:SCL3"/>
    <mergeCell ref="SCM1:SCN3"/>
    <mergeCell ref="SCO1:SCP3"/>
    <mergeCell ref="SBW1:SBX3"/>
    <mergeCell ref="SBY1:SBZ3"/>
    <mergeCell ref="SCA1:SCB3"/>
    <mergeCell ref="SCC1:SCD3"/>
    <mergeCell ref="SCE1:SCF3"/>
    <mergeCell ref="SBM1:SBN3"/>
    <mergeCell ref="SBO1:SBP3"/>
    <mergeCell ref="SBQ1:SBR3"/>
    <mergeCell ref="SBS1:SBT3"/>
    <mergeCell ref="SBU1:SBV3"/>
    <mergeCell ref="SEE1:SEF3"/>
    <mergeCell ref="SEG1:SEH3"/>
    <mergeCell ref="SEI1:SEJ3"/>
    <mergeCell ref="SEK1:SEL3"/>
    <mergeCell ref="SEM1:SEN3"/>
    <mergeCell ref="SDU1:SDV3"/>
    <mergeCell ref="SDW1:SDX3"/>
    <mergeCell ref="SDY1:SDZ3"/>
    <mergeCell ref="SEA1:SEB3"/>
    <mergeCell ref="SEC1:SED3"/>
    <mergeCell ref="SDK1:SDL3"/>
    <mergeCell ref="SDM1:SDN3"/>
    <mergeCell ref="SDO1:SDP3"/>
    <mergeCell ref="SDQ1:SDR3"/>
    <mergeCell ref="SDS1:SDT3"/>
    <mergeCell ref="SDA1:SDB3"/>
    <mergeCell ref="SDC1:SDD3"/>
    <mergeCell ref="SDE1:SDF3"/>
    <mergeCell ref="SDG1:SDH3"/>
    <mergeCell ref="SDI1:SDJ3"/>
    <mergeCell ref="SFS1:SFT3"/>
    <mergeCell ref="SFU1:SFV3"/>
    <mergeCell ref="SFW1:SFX3"/>
    <mergeCell ref="SFY1:SFZ3"/>
    <mergeCell ref="SGA1:SGB3"/>
    <mergeCell ref="SFI1:SFJ3"/>
    <mergeCell ref="SFK1:SFL3"/>
    <mergeCell ref="SFM1:SFN3"/>
    <mergeCell ref="SFO1:SFP3"/>
    <mergeCell ref="SFQ1:SFR3"/>
    <mergeCell ref="SEY1:SEZ3"/>
    <mergeCell ref="SFA1:SFB3"/>
    <mergeCell ref="SFC1:SFD3"/>
    <mergeCell ref="SFE1:SFF3"/>
    <mergeCell ref="SFG1:SFH3"/>
    <mergeCell ref="SEO1:SEP3"/>
    <mergeCell ref="SEQ1:SER3"/>
    <mergeCell ref="SES1:SET3"/>
    <mergeCell ref="SEU1:SEV3"/>
    <mergeCell ref="SEW1:SEX3"/>
    <mergeCell ref="SHG1:SHH3"/>
    <mergeCell ref="SHI1:SHJ3"/>
    <mergeCell ref="SHK1:SHL3"/>
    <mergeCell ref="SHM1:SHN3"/>
    <mergeCell ref="SHO1:SHP3"/>
    <mergeCell ref="SGW1:SGX3"/>
    <mergeCell ref="SGY1:SGZ3"/>
    <mergeCell ref="SHA1:SHB3"/>
    <mergeCell ref="SHC1:SHD3"/>
    <mergeCell ref="SHE1:SHF3"/>
    <mergeCell ref="SGM1:SGN3"/>
    <mergeCell ref="SGO1:SGP3"/>
    <mergeCell ref="SGQ1:SGR3"/>
    <mergeCell ref="SGS1:SGT3"/>
    <mergeCell ref="SGU1:SGV3"/>
    <mergeCell ref="SGC1:SGD3"/>
    <mergeCell ref="SGE1:SGF3"/>
    <mergeCell ref="SGG1:SGH3"/>
    <mergeCell ref="SGI1:SGJ3"/>
    <mergeCell ref="SGK1:SGL3"/>
    <mergeCell ref="SIU1:SIV3"/>
    <mergeCell ref="SIW1:SIX3"/>
    <mergeCell ref="SIY1:SIZ3"/>
    <mergeCell ref="SJA1:SJB3"/>
    <mergeCell ref="SJC1:SJD3"/>
    <mergeCell ref="SIK1:SIL3"/>
    <mergeCell ref="SIM1:SIN3"/>
    <mergeCell ref="SIO1:SIP3"/>
    <mergeCell ref="SIQ1:SIR3"/>
    <mergeCell ref="SIS1:SIT3"/>
    <mergeCell ref="SIA1:SIB3"/>
    <mergeCell ref="SIC1:SID3"/>
    <mergeCell ref="SIE1:SIF3"/>
    <mergeCell ref="SIG1:SIH3"/>
    <mergeCell ref="SII1:SIJ3"/>
    <mergeCell ref="SHQ1:SHR3"/>
    <mergeCell ref="SHS1:SHT3"/>
    <mergeCell ref="SHU1:SHV3"/>
    <mergeCell ref="SHW1:SHX3"/>
    <mergeCell ref="SHY1:SHZ3"/>
    <mergeCell ref="SKI1:SKJ3"/>
    <mergeCell ref="SKK1:SKL3"/>
    <mergeCell ref="SKM1:SKN3"/>
    <mergeCell ref="SKO1:SKP3"/>
    <mergeCell ref="SKQ1:SKR3"/>
    <mergeCell ref="SJY1:SJZ3"/>
    <mergeCell ref="SKA1:SKB3"/>
    <mergeCell ref="SKC1:SKD3"/>
    <mergeCell ref="SKE1:SKF3"/>
    <mergeCell ref="SKG1:SKH3"/>
    <mergeCell ref="SJO1:SJP3"/>
    <mergeCell ref="SJQ1:SJR3"/>
    <mergeCell ref="SJS1:SJT3"/>
    <mergeCell ref="SJU1:SJV3"/>
    <mergeCell ref="SJW1:SJX3"/>
    <mergeCell ref="SJE1:SJF3"/>
    <mergeCell ref="SJG1:SJH3"/>
    <mergeCell ref="SJI1:SJJ3"/>
    <mergeCell ref="SJK1:SJL3"/>
    <mergeCell ref="SJM1:SJN3"/>
    <mergeCell ref="SLW1:SLX3"/>
    <mergeCell ref="SLY1:SLZ3"/>
    <mergeCell ref="SMA1:SMB3"/>
    <mergeCell ref="SMC1:SMD3"/>
    <mergeCell ref="SME1:SMF3"/>
    <mergeCell ref="SLM1:SLN3"/>
    <mergeCell ref="SLO1:SLP3"/>
    <mergeCell ref="SLQ1:SLR3"/>
    <mergeCell ref="SLS1:SLT3"/>
    <mergeCell ref="SLU1:SLV3"/>
    <mergeCell ref="SLC1:SLD3"/>
    <mergeCell ref="SLE1:SLF3"/>
    <mergeCell ref="SLG1:SLH3"/>
    <mergeCell ref="SLI1:SLJ3"/>
    <mergeCell ref="SLK1:SLL3"/>
    <mergeCell ref="SKS1:SKT3"/>
    <mergeCell ref="SKU1:SKV3"/>
    <mergeCell ref="SKW1:SKX3"/>
    <mergeCell ref="SKY1:SKZ3"/>
    <mergeCell ref="SLA1:SLB3"/>
    <mergeCell ref="SNK1:SNL3"/>
    <mergeCell ref="SNM1:SNN3"/>
    <mergeCell ref="SNO1:SNP3"/>
    <mergeCell ref="SNQ1:SNR3"/>
    <mergeCell ref="SNS1:SNT3"/>
    <mergeCell ref="SNA1:SNB3"/>
    <mergeCell ref="SNC1:SND3"/>
    <mergeCell ref="SNE1:SNF3"/>
    <mergeCell ref="SNG1:SNH3"/>
    <mergeCell ref="SNI1:SNJ3"/>
    <mergeCell ref="SMQ1:SMR3"/>
    <mergeCell ref="SMS1:SMT3"/>
    <mergeCell ref="SMU1:SMV3"/>
    <mergeCell ref="SMW1:SMX3"/>
    <mergeCell ref="SMY1:SMZ3"/>
    <mergeCell ref="SMG1:SMH3"/>
    <mergeCell ref="SMI1:SMJ3"/>
    <mergeCell ref="SMK1:SML3"/>
    <mergeCell ref="SMM1:SMN3"/>
    <mergeCell ref="SMO1:SMP3"/>
    <mergeCell ref="SOY1:SOZ3"/>
    <mergeCell ref="SPA1:SPB3"/>
    <mergeCell ref="SPC1:SPD3"/>
    <mergeCell ref="SPE1:SPF3"/>
    <mergeCell ref="SPG1:SPH3"/>
    <mergeCell ref="SOO1:SOP3"/>
    <mergeCell ref="SOQ1:SOR3"/>
    <mergeCell ref="SOS1:SOT3"/>
    <mergeCell ref="SOU1:SOV3"/>
    <mergeCell ref="SOW1:SOX3"/>
    <mergeCell ref="SOE1:SOF3"/>
    <mergeCell ref="SOG1:SOH3"/>
    <mergeCell ref="SOI1:SOJ3"/>
    <mergeCell ref="SOK1:SOL3"/>
    <mergeCell ref="SOM1:SON3"/>
    <mergeCell ref="SNU1:SNV3"/>
    <mergeCell ref="SNW1:SNX3"/>
    <mergeCell ref="SNY1:SNZ3"/>
    <mergeCell ref="SOA1:SOB3"/>
    <mergeCell ref="SOC1:SOD3"/>
    <mergeCell ref="SQM1:SQN3"/>
    <mergeCell ref="SQO1:SQP3"/>
    <mergeCell ref="SQQ1:SQR3"/>
    <mergeCell ref="SQS1:SQT3"/>
    <mergeCell ref="SQU1:SQV3"/>
    <mergeCell ref="SQC1:SQD3"/>
    <mergeCell ref="SQE1:SQF3"/>
    <mergeCell ref="SQG1:SQH3"/>
    <mergeCell ref="SQI1:SQJ3"/>
    <mergeCell ref="SQK1:SQL3"/>
    <mergeCell ref="SPS1:SPT3"/>
    <mergeCell ref="SPU1:SPV3"/>
    <mergeCell ref="SPW1:SPX3"/>
    <mergeCell ref="SPY1:SPZ3"/>
    <mergeCell ref="SQA1:SQB3"/>
    <mergeCell ref="SPI1:SPJ3"/>
    <mergeCell ref="SPK1:SPL3"/>
    <mergeCell ref="SPM1:SPN3"/>
    <mergeCell ref="SPO1:SPP3"/>
    <mergeCell ref="SPQ1:SPR3"/>
    <mergeCell ref="SSA1:SSB3"/>
    <mergeCell ref="SSC1:SSD3"/>
    <mergeCell ref="SSE1:SSF3"/>
    <mergeCell ref="SSG1:SSH3"/>
    <mergeCell ref="SSI1:SSJ3"/>
    <mergeCell ref="SRQ1:SRR3"/>
    <mergeCell ref="SRS1:SRT3"/>
    <mergeCell ref="SRU1:SRV3"/>
    <mergeCell ref="SRW1:SRX3"/>
    <mergeCell ref="SRY1:SRZ3"/>
    <mergeCell ref="SRG1:SRH3"/>
    <mergeCell ref="SRI1:SRJ3"/>
    <mergeCell ref="SRK1:SRL3"/>
    <mergeCell ref="SRM1:SRN3"/>
    <mergeCell ref="SRO1:SRP3"/>
    <mergeCell ref="SQW1:SQX3"/>
    <mergeCell ref="SQY1:SQZ3"/>
    <mergeCell ref="SRA1:SRB3"/>
    <mergeCell ref="SRC1:SRD3"/>
    <mergeCell ref="SRE1:SRF3"/>
    <mergeCell ref="STO1:STP3"/>
    <mergeCell ref="STQ1:STR3"/>
    <mergeCell ref="STS1:STT3"/>
    <mergeCell ref="STU1:STV3"/>
    <mergeCell ref="STW1:STX3"/>
    <mergeCell ref="STE1:STF3"/>
    <mergeCell ref="STG1:STH3"/>
    <mergeCell ref="STI1:STJ3"/>
    <mergeCell ref="STK1:STL3"/>
    <mergeCell ref="STM1:STN3"/>
    <mergeCell ref="SSU1:SSV3"/>
    <mergeCell ref="SSW1:SSX3"/>
    <mergeCell ref="SSY1:SSZ3"/>
    <mergeCell ref="STA1:STB3"/>
    <mergeCell ref="STC1:STD3"/>
    <mergeCell ref="SSK1:SSL3"/>
    <mergeCell ref="SSM1:SSN3"/>
    <mergeCell ref="SSO1:SSP3"/>
    <mergeCell ref="SSQ1:SSR3"/>
    <mergeCell ref="SSS1:SST3"/>
    <mergeCell ref="SVC1:SVD3"/>
    <mergeCell ref="SVE1:SVF3"/>
    <mergeCell ref="SVG1:SVH3"/>
    <mergeCell ref="SVI1:SVJ3"/>
    <mergeCell ref="SVK1:SVL3"/>
    <mergeCell ref="SUS1:SUT3"/>
    <mergeCell ref="SUU1:SUV3"/>
    <mergeCell ref="SUW1:SUX3"/>
    <mergeCell ref="SUY1:SUZ3"/>
    <mergeCell ref="SVA1:SVB3"/>
    <mergeCell ref="SUI1:SUJ3"/>
    <mergeCell ref="SUK1:SUL3"/>
    <mergeCell ref="SUM1:SUN3"/>
    <mergeCell ref="SUO1:SUP3"/>
    <mergeCell ref="SUQ1:SUR3"/>
    <mergeCell ref="STY1:STZ3"/>
    <mergeCell ref="SUA1:SUB3"/>
    <mergeCell ref="SUC1:SUD3"/>
    <mergeCell ref="SUE1:SUF3"/>
    <mergeCell ref="SUG1:SUH3"/>
    <mergeCell ref="SWQ1:SWR3"/>
    <mergeCell ref="SWS1:SWT3"/>
    <mergeCell ref="SWU1:SWV3"/>
    <mergeCell ref="SWW1:SWX3"/>
    <mergeCell ref="SWY1:SWZ3"/>
    <mergeCell ref="SWG1:SWH3"/>
    <mergeCell ref="SWI1:SWJ3"/>
    <mergeCell ref="SWK1:SWL3"/>
    <mergeCell ref="SWM1:SWN3"/>
    <mergeCell ref="SWO1:SWP3"/>
    <mergeCell ref="SVW1:SVX3"/>
    <mergeCell ref="SVY1:SVZ3"/>
    <mergeCell ref="SWA1:SWB3"/>
    <mergeCell ref="SWC1:SWD3"/>
    <mergeCell ref="SWE1:SWF3"/>
    <mergeCell ref="SVM1:SVN3"/>
    <mergeCell ref="SVO1:SVP3"/>
    <mergeCell ref="SVQ1:SVR3"/>
    <mergeCell ref="SVS1:SVT3"/>
    <mergeCell ref="SVU1:SVV3"/>
    <mergeCell ref="SYE1:SYF3"/>
    <mergeCell ref="SYG1:SYH3"/>
    <mergeCell ref="SYI1:SYJ3"/>
    <mergeCell ref="SYK1:SYL3"/>
    <mergeCell ref="SYM1:SYN3"/>
    <mergeCell ref="SXU1:SXV3"/>
    <mergeCell ref="SXW1:SXX3"/>
    <mergeCell ref="SXY1:SXZ3"/>
    <mergeCell ref="SYA1:SYB3"/>
    <mergeCell ref="SYC1:SYD3"/>
    <mergeCell ref="SXK1:SXL3"/>
    <mergeCell ref="SXM1:SXN3"/>
    <mergeCell ref="SXO1:SXP3"/>
    <mergeCell ref="SXQ1:SXR3"/>
    <mergeCell ref="SXS1:SXT3"/>
    <mergeCell ref="SXA1:SXB3"/>
    <mergeCell ref="SXC1:SXD3"/>
    <mergeCell ref="SXE1:SXF3"/>
    <mergeCell ref="SXG1:SXH3"/>
    <mergeCell ref="SXI1:SXJ3"/>
    <mergeCell ref="SZS1:SZT3"/>
    <mergeCell ref="SZU1:SZV3"/>
    <mergeCell ref="SZW1:SZX3"/>
    <mergeCell ref="SZY1:SZZ3"/>
    <mergeCell ref="TAA1:TAB3"/>
    <mergeCell ref="SZI1:SZJ3"/>
    <mergeCell ref="SZK1:SZL3"/>
    <mergeCell ref="SZM1:SZN3"/>
    <mergeCell ref="SZO1:SZP3"/>
    <mergeCell ref="SZQ1:SZR3"/>
    <mergeCell ref="SYY1:SYZ3"/>
    <mergeCell ref="SZA1:SZB3"/>
    <mergeCell ref="SZC1:SZD3"/>
    <mergeCell ref="SZE1:SZF3"/>
    <mergeCell ref="SZG1:SZH3"/>
    <mergeCell ref="SYO1:SYP3"/>
    <mergeCell ref="SYQ1:SYR3"/>
    <mergeCell ref="SYS1:SYT3"/>
    <mergeCell ref="SYU1:SYV3"/>
    <mergeCell ref="SYW1:SYX3"/>
    <mergeCell ref="TBG1:TBH3"/>
    <mergeCell ref="TBI1:TBJ3"/>
    <mergeCell ref="TBK1:TBL3"/>
    <mergeCell ref="TBM1:TBN3"/>
    <mergeCell ref="TBO1:TBP3"/>
    <mergeCell ref="TAW1:TAX3"/>
    <mergeCell ref="TAY1:TAZ3"/>
    <mergeCell ref="TBA1:TBB3"/>
    <mergeCell ref="TBC1:TBD3"/>
    <mergeCell ref="TBE1:TBF3"/>
    <mergeCell ref="TAM1:TAN3"/>
    <mergeCell ref="TAO1:TAP3"/>
    <mergeCell ref="TAQ1:TAR3"/>
    <mergeCell ref="TAS1:TAT3"/>
    <mergeCell ref="TAU1:TAV3"/>
    <mergeCell ref="TAC1:TAD3"/>
    <mergeCell ref="TAE1:TAF3"/>
    <mergeCell ref="TAG1:TAH3"/>
    <mergeCell ref="TAI1:TAJ3"/>
    <mergeCell ref="TAK1:TAL3"/>
    <mergeCell ref="TCU1:TCV3"/>
    <mergeCell ref="TCW1:TCX3"/>
    <mergeCell ref="TCY1:TCZ3"/>
    <mergeCell ref="TDA1:TDB3"/>
    <mergeCell ref="TDC1:TDD3"/>
    <mergeCell ref="TCK1:TCL3"/>
    <mergeCell ref="TCM1:TCN3"/>
    <mergeCell ref="TCO1:TCP3"/>
    <mergeCell ref="TCQ1:TCR3"/>
    <mergeCell ref="TCS1:TCT3"/>
    <mergeCell ref="TCA1:TCB3"/>
    <mergeCell ref="TCC1:TCD3"/>
    <mergeCell ref="TCE1:TCF3"/>
    <mergeCell ref="TCG1:TCH3"/>
    <mergeCell ref="TCI1:TCJ3"/>
    <mergeCell ref="TBQ1:TBR3"/>
    <mergeCell ref="TBS1:TBT3"/>
    <mergeCell ref="TBU1:TBV3"/>
    <mergeCell ref="TBW1:TBX3"/>
    <mergeCell ref="TBY1:TBZ3"/>
    <mergeCell ref="TEI1:TEJ3"/>
    <mergeCell ref="TEK1:TEL3"/>
    <mergeCell ref="TEM1:TEN3"/>
    <mergeCell ref="TEO1:TEP3"/>
    <mergeCell ref="TEQ1:TER3"/>
    <mergeCell ref="TDY1:TDZ3"/>
    <mergeCell ref="TEA1:TEB3"/>
    <mergeCell ref="TEC1:TED3"/>
    <mergeCell ref="TEE1:TEF3"/>
    <mergeCell ref="TEG1:TEH3"/>
    <mergeCell ref="TDO1:TDP3"/>
    <mergeCell ref="TDQ1:TDR3"/>
    <mergeCell ref="TDS1:TDT3"/>
    <mergeCell ref="TDU1:TDV3"/>
    <mergeCell ref="TDW1:TDX3"/>
    <mergeCell ref="TDE1:TDF3"/>
    <mergeCell ref="TDG1:TDH3"/>
    <mergeCell ref="TDI1:TDJ3"/>
    <mergeCell ref="TDK1:TDL3"/>
    <mergeCell ref="TDM1:TDN3"/>
    <mergeCell ref="TFW1:TFX3"/>
    <mergeCell ref="TFY1:TFZ3"/>
    <mergeCell ref="TGA1:TGB3"/>
    <mergeCell ref="TGC1:TGD3"/>
    <mergeCell ref="TGE1:TGF3"/>
    <mergeCell ref="TFM1:TFN3"/>
    <mergeCell ref="TFO1:TFP3"/>
    <mergeCell ref="TFQ1:TFR3"/>
    <mergeCell ref="TFS1:TFT3"/>
    <mergeCell ref="TFU1:TFV3"/>
    <mergeCell ref="TFC1:TFD3"/>
    <mergeCell ref="TFE1:TFF3"/>
    <mergeCell ref="TFG1:TFH3"/>
    <mergeCell ref="TFI1:TFJ3"/>
    <mergeCell ref="TFK1:TFL3"/>
    <mergeCell ref="TES1:TET3"/>
    <mergeCell ref="TEU1:TEV3"/>
    <mergeCell ref="TEW1:TEX3"/>
    <mergeCell ref="TEY1:TEZ3"/>
    <mergeCell ref="TFA1:TFB3"/>
    <mergeCell ref="THK1:THL3"/>
    <mergeCell ref="THM1:THN3"/>
    <mergeCell ref="THO1:THP3"/>
    <mergeCell ref="THQ1:THR3"/>
    <mergeCell ref="THS1:THT3"/>
    <mergeCell ref="THA1:THB3"/>
    <mergeCell ref="THC1:THD3"/>
    <mergeCell ref="THE1:THF3"/>
    <mergeCell ref="THG1:THH3"/>
    <mergeCell ref="THI1:THJ3"/>
    <mergeCell ref="TGQ1:TGR3"/>
    <mergeCell ref="TGS1:TGT3"/>
    <mergeCell ref="TGU1:TGV3"/>
    <mergeCell ref="TGW1:TGX3"/>
    <mergeCell ref="TGY1:TGZ3"/>
    <mergeCell ref="TGG1:TGH3"/>
    <mergeCell ref="TGI1:TGJ3"/>
    <mergeCell ref="TGK1:TGL3"/>
    <mergeCell ref="TGM1:TGN3"/>
    <mergeCell ref="TGO1:TGP3"/>
    <mergeCell ref="TIY1:TIZ3"/>
    <mergeCell ref="TJA1:TJB3"/>
    <mergeCell ref="TJC1:TJD3"/>
    <mergeCell ref="TJE1:TJF3"/>
    <mergeCell ref="TJG1:TJH3"/>
    <mergeCell ref="TIO1:TIP3"/>
    <mergeCell ref="TIQ1:TIR3"/>
    <mergeCell ref="TIS1:TIT3"/>
    <mergeCell ref="TIU1:TIV3"/>
    <mergeCell ref="TIW1:TIX3"/>
    <mergeCell ref="TIE1:TIF3"/>
    <mergeCell ref="TIG1:TIH3"/>
    <mergeCell ref="TII1:TIJ3"/>
    <mergeCell ref="TIK1:TIL3"/>
    <mergeCell ref="TIM1:TIN3"/>
    <mergeCell ref="THU1:THV3"/>
    <mergeCell ref="THW1:THX3"/>
    <mergeCell ref="THY1:THZ3"/>
    <mergeCell ref="TIA1:TIB3"/>
    <mergeCell ref="TIC1:TID3"/>
    <mergeCell ref="TKM1:TKN3"/>
    <mergeCell ref="TKO1:TKP3"/>
    <mergeCell ref="TKQ1:TKR3"/>
    <mergeCell ref="TKS1:TKT3"/>
    <mergeCell ref="TKU1:TKV3"/>
    <mergeCell ref="TKC1:TKD3"/>
    <mergeCell ref="TKE1:TKF3"/>
    <mergeCell ref="TKG1:TKH3"/>
    <mergeCell ref="TKI1:TKJ3"/>
    <mergeCell ref="TKK1:TKL3"/>
    <mergeCell ref="TJS1:TJT3"/>
    <mergeCell ref="TJU1:TJV3"/>
    <mergeCell ref="TJW1:TJX3"/>
    <mergeCell ref="TJY1:TJZ3"/>
    <mergeCell ref="TKA1:TKB3"/>
    <mergeCell ref="TJI1:TJJ3"/>
    <mergeCell ref="TJK1:TJL3"/>
    <mergeCell ref="TJM1:TJN3"/>
    <mergeCell ref="TJO1:TJP3"/>
    <mergeCell ref="TJQ1:TJR3"/>
    <mergeCell ref="TMA1:TMB3"/>
    <mergeCell ref="TMC1:TMD3"/>
    <mergeCell ref="TME1:TMF3"/>
    <mergeCell ref="TMG1:TMH3"/>
    <mergeCell ref="TMI1:TMJ3"/>
    <mergeCell ref="TLQ1:TLR3"/>
    <mergeCell ref="TLS1:TLT3"/>
    <mergeCell ref="TLU1:TLV3"/>
    <mergeCell ref="TLW1:TLX3"/>
    <mergeCell ref="TLY1:TLZ3"/>
    <mergeCell ref="TLG1:TLH3"/>
    <mergeCell ref="TLI1:TLJ3"/>
    <mergeCell ref="TLK1:TLL3"/>
    <mergeCell ref="TLM1:TLN3"/>
    <mergeCell ref="TLO1:TLP3"/>
    <mergeCell ref="TKW1:TKX3"/>
    <mergeCell ref="TKY1:TKZ3"/>
    <mergeCell ref="TLA1:TLB3"/>
    <mergeCell ref="TLC1:TLD3"/>
    <mergeCell ref="TLE1:TLF3"/>
    <mergeCell ref="TNO1:TNP3"/>
    <mergeCell ref="TNQ1:TNR3"/>
    <mergeCell ref="TNS1:TNT3"/>
    <mergeCell ref="TNU1:TNV3"/>
    <mergeCell ref="TNW1:TNX3"/>
    <mergeCell ref="TNE1:TNF3"/>
    <mergeCell ref="TNG1:TNH3"/>
    <mergeCell ref="TNI1:TNJ3"/>
    <mergeCell ref="TNK1:TNL3"/>
    <mergeCell ref="TNM1:TNN3"/>
    <mergeCell ref="TMU1:TMV3"/>
    <mergeCell ref="TMW1:TMX3"/>
    <mergeCell ref="TMY1:TMZ3"/>
    <mergeCell ref="TNA1:TNB3"/>
    <mergeCell ref="TNC1:TND3"/>
    <mergeCell ref="TMK1:TML3"/>
    <mergeCell ref="TMM1:TMN3"/>
    <mergeCell ref="TMO1:TMP3"/>
    <mergeCell ref="TMQ1:TMR3"/>
    <mergeCell ref="TMS1:TMT3"/>
    <mergeCell ref="TPC1:TPD3"/>
    <mergeCell ref="TPE1:TPF3"/>
    <mergeCell ref="TPG1:TPH3"/>
    <mergeCell ref="TPI1:TPJ3"/>
    <mergeCell ref="TPK1:TPL3"/>
    <mergeCell ref="TOS1:TOT3"/>
    <mergeCell ref="TOU1:TOV3"/>
    <mergeCell ref="TOW1:TOX3"/>
    <mergeCell ref="TOY1:TOZ3"/>
    <mergeCell ref="TPA1:TPB3"/>
    <mergeCell ref="TOI1:TOJ3"/>
    <mergeCell ref="TOK1:TOL3"/>
    <mergeCell ref="TOM1:TON3"/>
    <mergeCell ref="TOO1:TOP3"/>
    <mergeCell ref="TOQ1:TOR3"/>
    <mergeCell ref="TNY1:TNZ3"/>
    <mergeCell ref="TOA1:TOB3"/>
    <mergeCell ref="TOC1:TOD3"/>
    <mergeCell ref="TOE1:TOF3"/>
    <mergeCell ref="TOG1:TOH3"/>
    <mergeCell ref="TQQ1:TQR3"/>
    <mergeCell ref="TQS1:TQT3"/>
    <mergeCell ref="TQU1:TQV3"/>
    <mergeCell ref="TQW1:TQX3"/>
    <mergeCell ref="TQY1:TQZ3"/>
    <mergeCell ref="TQG1:TQH3"/>
    <mergeCell ref="TQI1:TQJ3"/>
    <mergeCell ref="TQK1:TQL3"/>
    <mergeCell ref="TQM1:TQN3"/>
    <mergeCell ref="TQO1:TQP3"/>
    <mergeCell ref="TPW1:TPX3"/>
    <mergeCell ref="TPY1:TPZ3"/>
    <mergeCell ref="TQA1:TQB3"/>
    <mergeCell ref="TQC1:TQD3"/>
    <mergeCell ref="TQE1:TQF3"/>
    <mergeCell ref="TPM1:TPN3"/>
    <mergeCell ref="TPO1:TPP3"/>
    <mergeCell ref="TPQ1:TPR3"/>
    <mergeCell ref="TPS1:TPT3"/>
    <mergeCell ref="TPU1:TPV3"/>
    <mergeCell ref="TSE1:TSF3"/>
    <mergeCell ref="TSG1:TSH3"/>
    <mergeCell ref="TSI1:TSJ3"/>
    <mergeCell ref="TSK1:TSL3"/>
    <mergeCell ref="TSM1:TSN3"/>
    <mergeCell ref="TRU1:TRV3"/>
    <mergeCell ref="TRW1:TRX3"/>
    <mergeCell ref="TRY1:TRZ3"/>
    <mergeCell ref="TSA1:TSB3"/>
    <mergeCell ref="TSC1:TSD3"/>
    <mergeCell ref="TRK1:TRL3"/>
    <mergeCell ref="TRM1:TRN3"/>
    <mergeCell ref="TRO1:TRP3"/>
    <mergeCell ref="TRQ1:TRR3"/>
    <mergeCell ref="TRS1:TRT3"/>
    <mergeCell ref="TRA1:TRB3"/>
    <mergeCell ref="TRC1:TRD3"/>
    <mergeCell ref="TRE1:TRF3"/>
    <mergeCell ref="TRG1:TRH3"/>
    <mergeCell ref="TRI1:TRJ3"/>
    <mergeCell ref="TTS1:TTT3"/>
    <mergeCell ref="TTU1:TTV3"/>
    <mergeCell ref="TTW1:TTX3"/>
    <mergeCell ref="TTY1:TTZ3"/>
    <mergeCell ref="TUA1:TUB3"/>
    <mergeCell ref="TTI1:TTJ3"/>
    <mergeCell ref="TTK1:TTL3"/>
    <mergeCell ref="TTM1:TTN3"/>
    <mergeCell ref="TTO1:TTP3"/>
    <mergeCell ref="TTQ1:TTR3"/>
    <mergeCell ref="TSY1:TSZ3"/>
    <mergeCell ref="TTA1:TTB3"/>
    <mergeCell ref="TTC1:TTD3"/>
    <mergeCell ref="TTE1:TTF3"/>
    <mergeCell ref="TTG1:TTH3"/>
    <mergeCell ref="TSO1:TSP3"/>
    <mergeCell ref="TSQ1:TSR3"/>
    <mergeCell ref="TSS1:TST3"/>
    <mergeCell ref="TSU1:TSV3"/>
    <mergeCell ref="TSW1:TSX3"/>
    <mergeCell ref="TVG1:TVH3"/>
    <mergeCell ref="TVI1:TVJ3"/>
    <mergeCell ref="TVK1:TVL3"/>
    <mergeCell ref="TVM1:TVN3"/>
    <mergeCell ref="TVO1:TVP3"/>
    <mergeCell ref="TUW1:TUX3"/>
    <mergeCell ref="TUY1:TUZ3"/>
    <mergeCell ref="TVA1:TVB3"/>
    <mergeCell ref="TVC1:TVD3"/>
    <mergeCell ref="TVE1:TVF3"/>
    <mergeCell ref="TUM1:TUN3"/>
    <mergeCell ref="TUO1:TUP3"/>
    <mergeCell ref="TUQ1:TUR3"/>
    <mergeCell ref="TUS1:TUT3"/>
    <mergeCell ref="TUU1:TUV3"/>
    <mergeCell ref="TUC1:TUD3"/>
    <mergeCell ref="TUE1:TUF3"/>
    <mergeCell ref="TUG1:TUH3"/>
    <mergeCell ref="TUI1:TUJ3"/>
    <mergeCell ref="TUK1:TUL3"/>
    <mergeCell ref="TWU1:TWV3"/>
    <mergeCell ref="TWW1:TWX3"/>
    <mergeCell ref="TWY1:TWZ3"/>
    <mergeCell ref="TXA1:TXB3"/>
    <mergeCell ref="TXC1:TXD3"/>
    <mergeCell ref="TWK1:TWL3"/>
    <mergeCell ref="TWM1:TWN3"/>
    <mergeCell ref="TWO1:TWP3"/>
    <mergeCell ref="TWQ1:TWR3"/>
    <mergeCell ref="TWS1:TWT3"/>
    <mergeCell ref="TWA1:TWB3"/>
    <mergeCell ref="TWC1:TWD3"/>
    <mergeCell ref="TWE1:TWF3"/>
    <mergeCell ref="TWG1:TWH3"/>
    <mergeCell ref="TWI1:TWJ3"/>
    <mergeCell ref="TVQ1:TVR3"/>
    <mergeCell ref="TVS1:TVT3"/>
    <mergeCell ref="TVU1:TVV3"/>
    <mergeCell ref="TVW1:TVX3"/>
    <mergeCell ref="TVY1:TVZ3"/>
    <mergeCell ref="TYI1:TYJ3"/>
    <mergeCell ref="TYK1:TYL3"/>
    <mergeCell ref="TYM1:TYN3"/>
    <mergeCell ref="TYO1:TYP3"/>
    <mergeCell ref="TYQ1:TYR3"/>
    <mergeCell ref="TXY1:TXZ3"/>
    <mergeCell ref="TYA1:TYB3"/>
    <mergeCell ref="TYC1:TYD3"/>
    <mergeCell ref="TYE1:TYF3"/>
    <mergeCell ref="TYG1:TYH3"/>
    <mergeCell ref="TXO1:TXP3"/>
    <mergeCell ref="TXQ1:TXR3"/>
    <mergeCell ref="TXS1:TXT3"/>
    <mergeCell ref="TXU1:TXV3"/>
    <mergeCell ref="TXW1:TXX3"/>
    <mergeCell ref="TXE1:TXF3"/>
    <mergeCell ref="TXG1:TXH3"/>
    <mergeCell ref="TXI1:TXJ3"/>
    <mergeCell ref="TXK1:TXL3"/>
    <mergeCell ref="TXM1:TXN3"/>
    <mergeCell ref="TZW1:TZX3"/>
    <mergeCell ref="TZY1:TZZ3"/>
    <mergeCell ref="UAA1:UAB3"/>
    <mergeCell ref="UAC1:UAD3"/>
    <mergeCell ref="UAE1:UAF3"/>
    <mergeCell ref="TZM1:TZN3"/>
    <mergeCell ref="TZO1:TZP3"/>
    <mergeCell ref="TZQ1:TZR3"/>
    <mergeCell ref="TZS1:TZT3"/>
    <mergeCell ref="TZU1:TZV3"/>
    <mergeCell ref="TZC1:TZD3"/>
    <mergeCell ref="TZE1:TZF3"/>
    <mergeCell ref="TZG1:TZH3"/>
    <mergeCell ref="TZI1:TZJ3"/>
    <mergeCell ref="TZK1:TZL3"/>
    <mergeCell ref="TYS1:TYT3"/>
    <mergeCell ref="TYU1:TYV3"/>
    <mergeCell ref="TYW1:TYX3"/>
    <mergeCell ref="TYY1:TYZ3"/>
    <mergeCell ref="TZA1:TZB3"/>
    <mergeCell ref="UBK1:UBL3"/>
    <mergeCell ref="UBM1:UBN3"/>
    <mergeCell ref="UBO1:UBP3"/>
    <mergeCell ref="UBQ1:UBR3"/>
    <mergeCell ref="UBS1:UBT3"/>
    <mergeCell ref="UBA1:UBB3"/>
    <mergeCell ref="UBC1:UBD3"/>
    <mergeCell ref="UBE1:UBF3"/>
    <mergeCell ref="UBG1:UBH3"/>
    <mergeCell ref="UBI1:UBJ3"/>
    <mergeCell ref="UAQ1:UAR3"/>
    <mergeCell ref="UAS1:UAT3"/>
    <mergeCell ref="UAU1:UAV3"/>
    <mergeCell ref="UAW1:UAX3"/>
    <mergeCell ref="UAY1:UAZ3"/>
    <mergeCell ref="UAG1:UAH3"/>
    <mergeCell ref="UAI1:UAJ3"/>
    <mergeCell ref="UAK1:UAL3"/>
    <mergeCell ref="UAM1:UAN3"/>
    <mergeCell ref="UAO1:UAP3"/>
    <mergeCell ref="UCY1:UCZ3"/>
    <mergeCell ref="UDA1:UDB3"/>
    <mergeCell ref="UDC1:UDD3"/>
    <mergeCell ref="UDE1:UDF3"/>
    <mergeCell ref="UDG1:UDH3"/>
    <mergeCell ref="UCO1:UCP3"/>
    <mergeCell ref="UCQ1:UCR3"/>
    <mergeCell ref="UCS1:UCT3"/>
    <mergeCell ref="UCU1:UCV3"/>
    <mergeCell ref="UCW1:UCX3"/>
    <mergeCell ref="UCE1:UCF3"/>
    <mergeCell ref="UCG1:UCH3"/>
    <mergeCell ref="UCI1:UCJ3"/>
    <mergeCell ref="UCK1:UCL3"/>
    <mergeCell ref="UCM1:UCN3"/>
    <mergeCell ref="UBU1:UBV3"/>
    <mergeCell ref="UBW1:UBX3"/>
    <mergeCell ref="UBY1:UBZ3"/>
    <mergeCell ref="UCA1:UCB3"/>
    <mergeCell ref="UCC1:UCD3"/>
    <mergeCell ref="UEM1:UEN3"/>
    <mergeCell ref="UEO1:UEP3"/>
    <mergeCell ref="UEQ1:UER3"/>
    <mergeCell ref="UES1:UET3"/>
    <mergeCell ref="UEU1:UEV3"/>
    <mergeCell ref="UEC1:UED3"/>
    <mergeCell ref="UEE1:UEF3"/>
    <mergeCell ref="UEG1:UEH3"/>
    <mergeCell ref="UEI1:UEJ3"/>
    <mergeCell ref="UEK1:UEL3"/>
    <mergeCell ref="UDS1:UDT3"/>
    <mergeCell ref="UDU1:UDV3"/>
    <mergeCell ref="UDW1:UDX3"/>
    <mergeCell ref="UDY1:UDZ3"/>
    <mergeCell ref="UEA1:UEB3"/>
    <mergeCell ref="UDI1:UDJ3"/>
    <mergeCell ref="UDK1:UDL3"/>
    <mergeCell ref="UDM1:UDN3"/>
    <mergeCell ref="UDO1:UDP3"/>
    <mergeCell ref="UDQ1:UDR3"/>
    <mergeCell ref="UGA1:UGB3"/>
    <mergeCell ref="UGC1:UGD3"/>
    <mergeCell ref="UGE1:UGF3"/>
    <mergeCell ref="UGG1:UGH3"/>
    <mergeCell ref="UGI1:UGJ3"/>
    <mergeCell ref="UFQ1:UFR3"/>
    <mergeCell ref="UFS1:UFT3"/>
    <mergeCell ref="UFU1:UFV3"/>
    <mergeCell ref="UFW1:UFX3"/>
    <mergeCell ref="UFY1:UFZ3"/>
    <mergeCell ref="UFG1:UFH3"/>
    <mergeCell ref="UFI1:UFJ3"/>
    <mergeCell ref="UFK1:UFL3"/>
    <mergeCell ref="UFM1:UFN3"/>
    <mergeCell ref="UFO1:UFP3"/>
    <mergeCell ref="UEW1:UEX3"/>
    <mergeCell ref="UEY1:UEZ3"/>
    <mergeCell ref="UFA1:UFB3"/>
    <mergeCell ref="UFC1:UFD3"/>
    <mergeCell ref="UFE1:UFF3"/>
    <mergeCell ref="UHO1:UHP3"/>
    <mergeCell ref="UHQ1:UHR3"/>
    <mergeCell ref="UHS1:UHT3"/>
    <mergeCell ref="UHU1:UHV3"/>
    <mergeCell ref="UHW1:UHX3"/>
    <mergeCell ref="UHE1:UHF3"/>
    <mergeCell ref="UHG1:UHH3"/>
    <mergeCell ref="UHI1:UHJ3"/>
    <mergeCell ref="UHK1:UHL3"/>
    <mergeCell ref="UHM1:UHN3"/>
    <mergeCell ref="UGU1:UGV3"/>
    <mergeCell ref="UGW1:UGX3"/>
    <mergeCell ref="UGY1:UGZ3"/>
    <mergeCell ref="UHA1:UHB3"/>
    <mergeCell ref="UHC1:UHD3"/>
    <mergeCell ref="UGK1:UGL3"/>
    <mergeCell ref="UGM1:UGN3"/>
    <mergeCell ref="UGO1:UGP3"/>
    <mergeCell ref="UGQ1:UGR3"/>
    <mergeCell ref="UGS1:UGT3"/>
    <mergeCell ref="UJC1:UJD3"/>
    <mergeCell ref="UJE1:UJF3"/>
    <mergeCell ref="UJG1:UJH3"/>
    <mergeCell ref="UJI1:UJJ3"/>
    <mergeCell ref="UJK1:UJL3"/>
    <mergeCell ref="UIS1:UIT3"/>
    <mergeCell ref="UIU1:UIV3"/>
    <mergeCell ref="UIW1:UIX3"/>
    <mergeCell ref="UIY1:UIZ3"/>
    <mergeCell ref="UJA1:UJB3"/>
    <mergeCell ref="UII1:UIJ3"/>
    <mergeCell ref="UIK1:UIL3"/>
    <mergeCell ref="UIM1:UIN3"/>
    <mergeCell ref="UIO1:UIP3"/>
    <mergeCell ref="UIQ1:UIR3"/>
    <mergeCell ref="UHY1:UHZ3"/>
    <mergeCell ref="UIA1:UIB3"/>
    <mergeCell ref="UIC1:UID3"/>
    <mergeCell ref="UIE1:UIF3"/>
    <mergeCell ref="UIG1:UIH3"/>
    <mergeCell ref="UKQ1:UKR3"/>
    <mergeCell ref="UKS1:UKT3"/>
    <mergeCell ref="UKU1:UKV3"/>
    <mergeCell ref="UKW1:UKX3"/>
    <mergeCell ref="UKY1:UKZ3"/>
    <mergeCell ref="UKG1:UKH3"/>
    <mergeCell ref="UKI1:UKJ3"/>
    <mergeCell ref="UKK1:UKL3"/>
    <mergeCell ref="UKM1:UKN3"/>
    <mergeCell ref="UKO1:UKP3"/>
    <mergeCell ref="UJW1:UJX3"/>
    <mergeCell ref="UJY1:UJZ3"/>
    <mergeCell ref="UKA1:UKB3"/>
    <mergeCell ref="UKC1:UKD3"/>
    <mergeCell ref="UKE1:UKF3"/>
    <mergeCell ref="UJM1:UJN3"/>
    <mergeCell ref="UJO1:UJP3"/>
    <mergeCell ref="UJQ1:UJR3"/>
    <mergeCell ref="UJS1:UJT3"/>
    <mergeCell ref="UJU1:UJV3"/>
    <mergeCell ref="UME1:UMF3"/>
    <mergeCell ref="UMG1:UMH3"/>
    <mergeCell ref="UMI1:UMJ3"/>
    <mergeCell ref="UMK1:UML3"/>
    <mergeCell ref="UMM1:UMN3"/>
    <mergeCell ref="ULU1:ULV3"/>
    <mergeCell ref="ULW1:ULX3"/>
    <mergeCell ref="ULY1:ULZ3"/>
    <mergeCell ref="UMA1:UMB3"/>
    <mergeCell ref="UMC1:UMD3"/>
    <mergeCell ref="ULK1:ULL3"/>
    <mergeCell ref="ULM1:ULN3"/>
    <mergeCell ref="ULO1:ULP3"/>
    <mergeCell ref="ULQ1:ULR3"/>
    <mergeCell ref="ULS1:ULT3"/>
    <mergeCell ref="ULA1:ULB3"/>
    <mergeCell ref="ULC1:ULD3"/>
    <mergeCell ref="ULE1:ULF3"/>
    <mergeCell ref="ULG1:ULH3"/>
    <mergeCell ref="ULI1:ULJ3"/>
    <mergeCell ref="UNS1:UNT3"/>
    <mergeCell ref="UNU1:UNV3"/>
    <mergeCell ref="UNW1:UNX3"/>
    <mergeCell ref="UNY1:UNZ3"/>
    <mergeCell ref="UOA1:UOB3"/>
    <mergeCell ref="UNI1:UNJ3"/>
    <mergeCell ref="UNK1:UNL3"/>
    <mergeCell ref="UNM1:UNN3"/>
    <mergeCell ref="UNO1:UNP3"/>
    <mergeCell ref="UNQ1:UNR3"/>
    <mergeCell ref="UMY1:UMZ3"/>
    <mergeCell ref="UNA1:UNB3"/>
    <mergeCell ref="UNC1:UND3"/>
    <mergeCell ref="UNE1:UNF3"/>
    <mergeCell ref="UNG1:UNH3"/>
    <mergeCell ref="UMO1:UMP3"/>
    <mergeCell ref="UMQ1:UMR3"/>
    <mergeCell ref="UMS1:UMT3"/>
    <mergeCell ref="UMU1:UMV3"/>
    <mergeCell ref="UMW1:UMX3"/>
    <mergeCell ref="UPG1:UPH3"/>
    <mergeCell ref="UPI1:UPJ3"/>
    <mergeCell ref="UPK1:UPL3"/>
    <mergeCell ref="UPM1:UPN3"/>
    <mergeCell ref="UPO1:UPP3"/>
    <mergeCell ref="UOW1:UOX3"/>
    <mergeCell ref="UOY1:UOZ3"/>
    <mergeCell ref="UPA1:UPB3"/>
    <mergeCell ref="UPC1:UPD3"/>
    <mergeCell ref="UPE1:UPF3"/>
    <mergeCell ref="UOM1:UON3"/>
    <mergeCell ref="UOO1:UOP3"/>
    <mergeCell ref="UOQ1:UOR3"/>
    <mergeCell ref="UOS1:UOT3"/>
    <mergeCell ref="UOU1:UOV3"/>
    <mergeCell ref="UOC1:UOD3"/>
    <mergeCell ref="UOE1:UOF3"/>
    <mergeCell ref="UOG1:UOH3"/>
    <mergeCell ref="UOI1:UOJ3"/>
    <mergeCell ref="UOK1:UOL3"/>
    <mergeCell ref="UQU1:UQV3"/>
    <mergeCell ref="UQW1:UQX3"/>
    <mergeCell ref="UQY1:UQZ3"/>
    <mergeCell ref="URA1:URB3"/>
    <mergeCell ref="URC1:URD3"/>
    <mergeCell ref="UQK1:UQL3"/>
    <mergeCell ref="UQM1:UQN3"/>
    <mergeCell ref="UQO1:UQP3"/>
    <mergeCell ref="UQQ1:UQR3"/>
    <mergeCell ref="UQS1:UQT3"/>
    <mergeCell ref="UQA1:UQB3"/>
    <mergeCell ref="UQC1:UQD3"/>
    <mergeCell ref="UQE1:UQF3"/>
    <mergeCell ref="UQG1:UQH3"/>
    <mergeCell ref="UQI1:UQJ3"/>
    <mergeCell ref="UPQ1:UPR3"/>
    <mergeCell ref="UPS1:UPT3"/>
    <mergeCell ref="UPU1:UPV3"/>
    <mergeCell ref="UPW1:UPX3"/>
    <mergeCell ref="UPY1:UPZ3"/>
    <mergeCell ref="USI1:USJ3"/>
    <mergeCell ref="USK1:USL3"/>
    <mergeCell ref="USM1:USN3"/>
    <mergeCell ref="USO1:USP3"/>
    <mergeCell ref="USQ1:USR3"/>
    <mergeCell ref="URY1:URZ3"/>
    <mergeCell ref="USA1:USB3"/>
    <mergeCell ref="USC1:USD3"/>
    <mergeCell ref="USE1:USF3"/>
    <mergeCell ref="USG1:USH3"/>
    <mergeCell ref="URO1:URP3"/>
    <mergeCell ref="URQ1:URR3"/>
    <mergeCell ref="URS1:URT3"/>
    <mergeCell ref="URU1:URV3"/>
    <mergeCell ref="URW1:URX3"/>
    <mergeCell ref="URE1:URF3"/>
    <mergeCell ref="URG1:URH3"/>
    <mergeCell ref="URI1:URJ3"/>
    <mergeCell ref="URK1:URL3"/>
    <mergeCell ref="URM1:URN3"/>
    <mergeCell ref="UTW1:UTX3"/>
    <mergeCell ref="UTY1:UTZ3"/>
    <mergeCell ref="UUA1:UUB3"/>
    <mergeCell ref="UUC1:UUD3"/>
    <mergeCell ref="UUE1:UUF3"/>
    <mergeCell ref="UTM1:UTN3"/>
    <mergeCell ref="UTO1:UTP3"/>
    <mergeCell ref="UTQ1:UTR3"/>
    <mergeCell ref="UTS1:UTT3"/>
    <mergeCell ref="UTU1:UTV3"/>
    <mergeCell ref="UTC1:UTD3"/>
    <mergeCell ref="UTE1:UTF3"/>
    <mergeCell ref="UTG1:UTH3"/>
    <mergeCell ref="UTI1:UTJ3"/>
    <mergeCell ref="UTK1:UTL3"/>
    <mergeCell ref="USS1:UST3"/>
    <mergeCell ref="USU1:USV3"/>
    <mergeCell ref="USW1:USX3"/>
    <mergeCell ref="USY1:USZ3"/>
    <mergeCell ref="UTA1:UTB3"/>
    <mergeCell ref="UVK1:UVL3"/>
    <mergeCell ref="UVM1:UVN3"/>
    <mergeCell ref="UVO1:UVP3"/>
    <mergeCell ref="UVQ1:UVR3"/>
    <mergeCell ref="UVS1:UVT3"/>
    <mergeCell ref="UVA1:UVB3"/>
    <mergeCell ref="UVC1:UVD3"/>
    <mergeCell ref="UVE1:UVF3"/>
    <mergeCell ref="UVG1:UVH3"/>
    <mergeCell ref="UVI1:UVJ3"/>
    <mergeCell ref="UUQ1:UUR3"/>
    <mergeCell ref="UUS1:UUT3"/>
    <mergeCell ref="UUU1:UUV3"/>
    <mergeCell ref="UUW1:UUX3"/>
    <mergeCell ref="UUY1:UUZ3"/>
    <mergeCell ref="UUG1:UUH3"/>
    <mergeCell ref="UUI1:UUJ3"/>
    <mergeCell ref="UUK1:UUL3"/>
    <mergeCell ref="UUM1:UUN3"/>
    <mergeCell ref="UUO1:UUP3"/>
    <mergeCell ref="UWY1:UWZ3"/>
    <mergeCell ref="UXA1:UXB3"/>
    <mergeCell ref="UXC1:UXD3"/>
    <mergeCell ref="UXE1:UXF3"/>
    <mergeCell ref="UXG1:UXH3"/>
    <mergeCell ref="UWO1:UWP3"/>
    <mergeCell ref="UWQ1:UWR3"/>
    <mergeCell ref="UWS1:UWT3"/>
    <mergeCell ref="UWU1:UWV3"/>
    <mergeCell ref="UWW1:UWX3"/>
    <mergeCell ref="UWE1:UWF3"/>
    <mergeCell ref="UWG1:UWH3"/>
    <mergeCell ref="UWI1:UWJ3"/>
    <mergeCell ref="UWK1:UWL3"/>
    <mergeCell ref="UWM1:UWN3"/>
    <mergeCell ref="UVU1:UVV3"/>
    <mergeCell ref="UVW1:UVX3"/>
    <mergeCell ref="UVY1:UVZ3"/>
    <mergeCell ref="UWA1:UWB3"/>
    <mergeCell ref="UWC1:UWD3"/>
    <mergeCell ref="UYM1:UYN3"/>
    <mergeCell ref="UYO1:UYP3"/>
    <mergeCell ref="UYQ1:UYR3"/>
    <mergeCell ref="UYS1:UYT3"/>
    <mergeCell ref="UYU1:UYV3"/>
    <mergeCell ref="UYC1:UYD3"/>
    <mergeCell ref="UYE1:UYF3"/>
    <mergeCell ref="UYG1:UYH3"/>
    <mergeCell ref="UYI1:UYJ3"/>
    <mergeCell ref="UYK1:UYL3"/>
    <mergeCell ref="UXS1:UXT3"/>
    <mergeCell ref="UXU1:UXV3"/>
    <mergeCell ref="UXW1:UXX3"/>
    <mergeCell ref="UXY1:UXZ3"/>
    <mergeCell ref="UYA1:UYB3"/>
    <mergeCell ref="UXI1:UXJ3"/>
    <mergeCell ref="UXK1:UXL3"/>
    <mergeCell ref="UXM1:UXN3"/>
    <mergeCell ref="UXO1:UXP3"/>
    <mergeCell ref="UXQ1:UXR3"/>
    <mergeCell ref="VAA1:VAB3"/>
    <mergeCell ref="VAC1:VAD3"/>
    <mergeCell ref="VAE1:VAF3"/>
    <mergeCell ref="VAG1:VAH3"/>
    <mergeCell ref="VAI1:VAJ3"/>
    <mergeCell ref="UZQ1:UZR3"/>
    <mergeCell ref="UZS1:UZT3"/>
    <mergeCell ref="UZU1:UZV3"/>
    <mergeCell ref="UZW1:UZX3"/>
    <mergeCell ref="UZY1:UZZ3"/>
    <mergeCell ref="UZG1:UZH3"/>
    <mergeCell ref="UZI1:UZJ3"/>
    <mergeCell ref="UZK1:UZL3"/>
    <mergeCell ref="UZM1:UZN3"/>
    <mergeCell ref="UZO1:UZP3"/>
    <mergeCell ref="UYW1:UYX3"/>
    <mergeCell ref="UYY1:UYZ3"/>
    <mergeCell ref="UZA1:UZB3"/>
    <mergeCell ref="UZC1:UZD3"/>
    <mergeCell ref="UZE1:UZF3"/>
    <mergeCell ref="VBO1:VBP3"/>
    <mergeCell ref="VBQ1:VBR3"/>
    <mergeCell ref="VBS1:VBT3"/>
    <mergeCell ref="VBU1:VBV3"/>
    <mergeCell ref="VBW1:VBX3"/>
    <mergeCell ref="VBE1:VBF3"/>
    <mergeCell ref="VBG1:VBH3"/>
    <mergeCell ref="VBI1:VBJ3"/>
    <mergeCell ref="VBK1:VBL3"/>
    <mergeCell ref="VBM1:VBN3"/>
    <mergeCell ref="VAU1:VAV3"/>
    <mergeCell ref="VAW1:VAX3"/>
    <mergeCell ref="VAY1:VAZ3"/>
    <mergeCell ref="VBA1:VBB3"/>
    <mergeCell ref="VBC1:VBD3"/>
    <mergeCell ref="VAK1:VAL3"/>
    <mergeCell ref="VAM1:VAN3"/>
    <mergeCell ref="VAO1:VAP3"/>
    <mergeCell ref="VAQ1:VAR3"/>
    <mergeCell ref="VAS1:VAT3"/>
    <mergeCell ref="VDC1:VDD3"/>
    <mergeCell ref="VDE1:VDF3"/>
    <mergeCell ref="VDG1:VDH3"/>
    <mergeCell ref="VDI1:VDJ3"/>
    <mergeCell ref="VDK1:VDL3"/>
    <mergeCell ref="VCS1:VCT3"/>
    <mergeCell ref="VCU1:VCV3"/>
    <mergeCell ref="VCW1:VCX3"/>
    <mergeCell ref="VCY1:VCZ3"/>
    <mergeCell ref="VDA1:VDB3"/>
    <mergeCell ref="VCI1:VCJ3"/>
    <mergeCell ref="VCK1:VCL3"/>
    <mergeCell ref="VCM1:VCN3"/>
    <mergeCell ref="VCO1:VCP3"/>
    <mergeCell ref="VCQ1:VCR3"/>
    <mergeCell ref="VBY1:VBZ3"/>
    <mergeCell ref="VCA1:VCB3"/>
    <mergeCell ref="VCC1:VCD3"/>
    <mergeCell ref="VCE1:VCF3"/>
    <mergeCell ref="VCG1:VCH3"/>
    <mergeCell ref="VEQ1:VER3"/>
    <mergeCell ref="VES1:VET3"/>
    <mergeCell ref="VEU1:VEV3"/>
    <mergeCell ref="VEW1:VEX3"/>
    <mergeCell ref="VEY1:VEZ3"/>
    <mergeCell ref="VEG1:VEH3"/>
    <mergeCell ref="VEI1:VEJ3"/>
    <mergeCell ref="VEK1:VEL3"/>
    <mergeCell ref="VEM1:VEN3"/>
    <mergeCell ref="VEO1:VEP3"/>
    <mergeCell ref="VDW1:VDX3"/>
    <mergeCell ref="VDY1:VDZ3"/>
    <mergeCell ref="VEA1:VEB3"/>
    <mergeCell ref="VEC1:VED3"/>
    <mergeCell ref="VEE1:VEF3"/>
    <mergeCell ref="VDM1:VDN3"/>
    <mergeCell ref="VDO1:VDP3"/>
    <mergeCell ref="VDQ1:VDR3"/>
    <mergeCell ref="VDS1:VDT3"/>
    <mergeCell ref="VDU1:VDV3"/>
    <mergeCell ref="VGE1:VGF3"/>
    <mergeCell ref="VGG1:VGH3"/>
    <mergeCell ref="VGI1:VGJ3"/>
    <mergeCell ref="VGK1:VGL3"/>
    <mergeCell ref="VGM1:VGN3"/>
    <mergeCell ref="VFU1:VFV3"/>
    <mergeCell ref="VFW1:VFX3"/>
    <mergeCell ref="VFY1:VFZ3"/>
    <mergeCell ref="VGA1:VGB3"/>
    <mergeCell ref="VGC1:VGD3"/>
    <mergeCell ref="VFK1:VFL3"/>
    <mergeCell ref="VFM1:VFN3"/>
    <mergeCell ref="VFO1:VFP3"/>
    <mergeCell ref="VFQ1:VFR3"/>
    <mergeCell ref="VFS1:VFT3"/>
    <mergeCell ref="VFA1:VFB3"/>
    <mergeCell ref="VFC1:VFD3"/>
    <mergeCell ref="VFE1:VFF3"/>
    <mergeCell ref="VFG1:VFH3"/>
    <mergeCell ref="VFI1:VFJ3"/>
    <mergeCell ref="VHS1:VHT3"/>
    <mergeCell ref="VHU1:VHV3"/>
    <mergeCell ref="VHW1:VHX3"/>
    <mergeCell ref="VHY1:VHZ3"/>
    <mergeCell ref="VIA1:VIB3"/>
    <mergeCell ref="VHI1:VHJ3"/>
    <mergeCell ref="VHK1:VHL3"/>
    <mergeCell ref="VHM1:VHN3"/>
    <mergeCell ref="VHO1:VHP3"/>
    <mergeCell ref="VHQ1:VHR3"/>
    <mergeCell ref="VGY1:VGZ3"/>
    <mergeCell ref="VHA1:VHB3"/>
    <mergeCell ref="VHC1:VHD3"/>
    <mergeCell ref="VHE1:VHF3"/>
    <mergeCell ref="VHG1:VHH3"/>
    <mergeCell ref="VGO1:VGP3"/>
    <mergeCell ref="VGQ1:VGR3"/>
    <mergeCell ref="VGS1:VGT3"/>
    <mergeCell ref="VGU1:VGV3"/>
    <mergeCell ref="VGW1:VGX3"/>
    <mergeCell ref="VJG1:VJH3"/>
    <mergeCell ref="VJI1:VJJ3"/>
    <mergeCell ref="VJK1:VJL3"/>
    <mergeCell ref="VJM1:VJN3"/>
    <mergeCell ref="VJO1:VJP3"/>
    <mergeCell ref="VIW1:VIX3"/>
    <mergeCell ref="VIY1:VIZ3"/>
    <mergeCell ref="VJA1:VJB3"/>
    <mergeCell ref="VJC1:VJD3"/>
    <mergeCell ref="VJE1:VJF3"/>
    <mergeCell ref="VIM1:VIN3"/>
    <mergeCell ref="VIO1:VIP3"/>
    <mergeCell ref="VIQ1:VIR3"/>
    <mergeCell ref="VIS1:VIT3"/>
    <mergeCell ref="VIU1:VIV3"/>
    <mergeCell ref="VIC1:VID3"/>
    <mergeCell ref="VIE1:VIF3"/>
    <mergeCell ref="VIG1:VIH3"/>
    <mergeCell ref="VII1:VIJ3"/>
    <mergeCell ref="VIK1:VIL3"/>
    <mergeCell ref="VKU1:VKV3"/>
    <mergeCell ref="VKW1:VKX3"/>
    <mergeCell ref="VKY1:VKZ3"/>
    <mergeCell ref="VLA1:VLB3"/>
    <mergeCell ref="VLC1:VLD3"/>
    <mergeCell ref="VKK1:VKL3"/>
    <mergeCell ref="VKM1:VKN3"/>
    <mergeCell ref="VKO1:VKP3"/>
    <mergeCell ref="VKQ1:VKR3"/>
    <mergeCell ref="VKS1:VKT3"/>
    <mergeCell ref="VKA1:VKB3"/>
    <mergeCell ref="VKC1:VKD3"/>
    <mergeCell ref="VKE1:VKF3"/>
    <mergeCell ref="VKG1:VKH3"/>
    <mergeCell ref="VKI1:VKJ3"/>
    <mergeCell ref="VJQ1:VJR3"/>
    <mergeCell ref="VJS1:VJT3"/>
    <mergeCell ref="VJU1:VJV3"/>
    <mergeCell ref="VJW1:VJX3"/>
    <mergeCell ref="VJY1:VJZ3"/>
    <mergeCell ref="VMI1:VMJ3"/>
    <mergeCell ref="VMK1:VML3"/>
    <mergeCell ref="VMM1:VMN3"/>
    <mergeCell ref="VMO1:VMP3"/>
    <mergeCell ref="VMQ1:VMR3"/>
    <mergeCell ref="VLY1:VLZ3"/>
    <mergeCell ref="VMA1:VMB3"/>
    <mergeCell ref="VMC1:VMD3"/>
    <mergeCell ref="VME1:VMF3"/>
    <mergeCell ref="VMG1:VMH3"/>
    <mergeCell ref="VLO1:VLP3"/>
    <mergeCell ref="VLQ1:VLR3"/>
    <mergeCell ref="VLS1:VLT3"/>
    <mergeCell ref="VLU1:VLV3"/>
    <mergeCell ref="VLW1:VLX3"/>
    <mergeCell ref="VLE1:VLF3"/>
    <mergeCell ref="VLG1:VLH3"/>
    <mergeCell ref="VLI1:VLJ3"/>
    <mergeCell ref="VLK1:VLL3"/>
    <mergeCell ref="VLM1:VLN3"/>
    <mergeCell ref="VNW1:VNX3"/>
    <mergeCell ref="VNY1:VNZ3"/>
    <mergeCell ref="VOA1:VOB3"/>
    <mergeCell ref="VOC1:VOD3"/>
    <mergeCell ref="VOE1:VOF3"/>
    <mergeCell ref="VNM1:VNN3"/>
    <mergeCell ref="VNO1:VNP3"/>
    <mergeCell ref="VNQ1:VNR3"/>
    <mergeCell ref="VNS1:VNT3"/>
    <mergeCell ref="VNU1:VNV3"/>
    <mergeCell ref="VNC1:VND3"/>
    <mergeCell ref="VNE1:VNF3"/>
    <mergeCell ref="VNG1:VNH3"/>
    <mergeCell ref="VNI1:VNJ3"/>
    <mergeCell ref="VNK1:VNL3"/>
    <mergeCell ref="VMS1:VMT3"/>
    <mergeCell ref="VMU1:VMV3"/>
    <mergeCell ref="VMW1:VMX3"/>
    <mergeCell ref="VMY1:VMZ3"/>
    <mergeCell ref="VNA1:VNB3"/>
    <mergeCell ref="VPK1:VPL3"/>
    <mergeCell ref="VPM1:VPN3"/>
    <mergeCell ref="VPO1:VPP3"/>
    <mergeCell ref="VPQ1:VPR3"/>
    <mergeCell ref="VPS1:VPT3"/>
    <mergeCell ref="VPA1:VPB3"/>
    <mergeCell ref="VPC1:VPD3"/>
    <mergeCell ref="VPE1:VPF3"/>
    <mergeCell ref="VPG1:VPH3"/>
    <mergeCell ref="VPI1:VPJ3"/>
    <mergeCell ref="VOQ1:VOR3"/>
    <mergeCell ref="VOS1:VOT3"/>
    <mergeCell ref="VOU1:VOV3"/>
    <mergeCell ref="VOW1:VOX3"/>
    <mergeCell ref="VOY1:VOZ3"/>
    <mergeCell ref="VOG1:VOH3"/>
    <mergeCell ref="VOI1:VOJ3"/>
    <mergeCell ref="VOK1:VOL3"/>
    <mergeCell ref="VOM1:VON3"/>
    <mergeCell ref="VOO1:VOP3"/>
    <mergeCell ref="VQY1:VQZ3"/>
    <mergeCell ref="VRA1:VRB3"/>
    <mergeCell ref="VRC1:VRD3"/>
    <mergeCell ref="VRE1:VRF3"/>
    <mergeCell ref="VRG1:VRH3"/>
    <mergeCell ref="VQO1:VQP3"/>
    <mergeCell ref="VQQ1:VQR3"/>
    <mergeCell ref="VQS1:VQT3"/>
    <mergeCell ref="VQU1:VQV3"/>
    <mergeCell ref="VQW1:VQX3"/>
    <mergeCell ref="VQE1:VQF3"/>
    <mergeCell ref="VQG1:VQH3"/>
    <mergeCell ref="VQI1:VQJ3"/>
    <mergeCell ref="VQK1:VQL3"/>
    <mergeCell ref="VQM1:VQN3"/>
    <mergeCell ref="VPU1:VPV3"/>
    <mergeCell ref="VPW1:VPX3"/>
    <mergeCell ref="VPY1:VPZ3"/>
    <mergeCell ref="VQA1:VQB3"/>
    <mergeCell ref="VQC1:VQD3"/>
    <mergeCell ref="VSM1:VSN3"/>
    <mergeCell ref="VSO1:VSP3"/>
    <mergeCell ref="VSQ1:VSR3"/>
    <mergeCell ref="VSS1:VST3"/>
    <mergeCell ref="VSU1:VSV3"/>
    <mergeCell ref="VSC1:VSD3"/>
    <mergeCell ref="VSE1:VSF3"/>
    <mergeCell ref="VSG1:VSH3"/>
    <mergeCell ref="VSI1:VSJ3"/>
    <mergeCell ref="VSK1:VSL3"/>
    <mergeCell ref="VRS1:VRT3"/>
    <mergeCell ref="VRU1:VRV3"/>
    <mergeCell ref="VRW1:VRX3"/>
    <mergeCell ref="VRY1:VRZ3"/>
    <mergeCell ref="VSA1:VSB3"/>
    <mergeCell ref="VRI1:VRJ3"/>
    <mergeCell ref="VRK1:VRL3"/>
    <mergeCell ref="VRM1:VRN3"/>
    <mergeCell ref="VRO1:VRP3"/>
    <mergeCell ref="VRQ1:VRR3"/>
    <mergeCell ref="VUA1:VUB3"/>
    <mergeCell ref="VUC1:VUD3"/>
    <mergeCell ref="VUE1:VUF3"/>
    <mergeCell ref="VUG1:VUH3"/>
    <mergeCell ref="VUI1:VUJ3"/>
    <mergeCell ref="VTQ1:VTR3"/>
    <mergeCell ref="VTS1:VTT3"/>
    <mergeCell ref="VTU1:VTV3"/>
    <mergeCell ref="VTW1:VTX3"/>
    <mergeCell ref="VTY1:VTZ3"/>
    <mergeCell ref="VTG1:VTH3"/>
    <mergeCell ref="VTI1:VTJ3"/>
    <mergeCell ref="VTK1:VTL3"/>
    <mergeCell ref="VTM1:VTN3"/>
    <mergeCell ref="VTO1:VTP3"/>
    <mergeCell ref="VSW1:VSX3"/>
    <mergeCell ref="VSY1:VSZ3"/>
    <mergeCell ref="VTA1:VTB3"/>
    <mergeCell ref="VTC1:VTD3"/>
    <mergeCell ref="VTE1:VTF3"/>
    <mergeCell ref="VVO1:VVP3"/>
    <mergeCell ref="VVQ1:VVR3"/>
    <mergeCell ref="VVS1:VVT3"/>
    <mergeCell ref="VVU1:VVV3"/>
    <mergeCell ref="VVW1:VVX3"/>
    <mergeCell ref="VVE1:VVF3"/>
    <mergeCell ref="VVG1:VVH3"/>
    <mergeCell ref="VVI1:VVJ3"/>
    <mergeCell ref="VVK1:VVL3"/>
    <mergeCell ref="VVM1:VVN3"/>
    <mergeCell ref="VUU1:VUV3"/>
    <mergeCell ref="VUW1:VUX3"/>
    <mergeCell ref="VUY1:VUZ3"/>
    <mergeCell ref="VVA1:VVB3"/>
    <mergeCell ref="VVC1:VVD3"/>
    <mergeCell ref="VUK1:VUL3"/>
    <mergeCell ref="VUM1:VUN3"/>
    <mergeCell ref="VUO1:VUP3"/>
    <mergeCell ref="VUQ1:VUR3"/>
    <mergeCell ref="VUS1:VUT3"/>
    <mergeCell ref="VXC1:VXD3"/>
    <mergeCell ref="VXE1:VXF3"/>
    <mergeCell ref="VXG1:VXH3"/>
    <mergeCell ref="VXI1:VXJ3"/>
    <mergeCell ref="VXK1:VXL3"/>
    <mergeCell ref="VWS1:VWT3"/>
    <mergeCell ref="VWU1:VWV3"/>
    <mergeCell ref="VWW1:VWX3"/>
    <mergeCell ref="VWY1:VWZ3"/>
    <mergeCell ref="VXA1:VXB3"/>
    <mergeCell ref="VWI1:VWJ3"/>
    <mergeCell ref="VWK1:VWL3"/>
    <mergeCell ref="VWM1:VWN3"/>
    <mergeCell ref="VWO1:VWP3"/>
    <mergeCell ref="VWQ1:VWR3"/>
    <mergeCell ref="VVY1:VVZ3"/>
    <mergeCell ref="VWA1:VWB3"/>
    <mergeCell ref="VWC1:VWD3"/>
    <mergeCell ref="VWE1:VWF3"/>
    <mergeCell ref="VWG1:VWH3"/>
    <mergeCell ref="VYQ1:VYR3"/>
    <mergeCell ref="VYS1:VYT3"/>
    <mergeCell ref="VYU1:VYV3"/>
    <mergeCell ref="VYW1:VYX3"/>
    <mergeCell ref="VYY1:VYZ3"/>
    <mergeCell ref="VYG1:VYH3"/>
    <mergeCell ref="VYI1:VYJ3"/>
    <mergeCell ref="VYK1:VYL3"/>
    <mergeCell ref="VYM1:VYN3"/>
    <mergeCell ref="VYO1:VYP3"/>
    <mergeCell ref="VXW1:VXX3"/>
    <mergeCell ref="VXY1:VXZ3"/>
    <mergeCell ref="VYA1:VYB3"/>
    <mergeCell ref="VYC1:VYD3"/>
    <mergeCell ref="VYE1:VYF3"/>
    <mergeCell ref="VXM1:VXN3"/>
    <mergeCell ref="VXO1:VXP3"/>
    <mergeCell ref="VXQ1:VXR3"/>
    <mergeCell ref="VXS1:VXT3"/>
    <mergeCell ref="VXU1:VXV3"/>
    <mergeCell ref="WAE1:WAF3"/>
    <mergeCell ref="WAG1:WAH3"/>
    <mergeCell ref="WAI1:WAJ3"/>
    <mergeCell ref="WAK1:WAL3"/>
    <mergeCell ref="WAM1:WAN3"/>
    <mergeCell ref="VZU1:VZV3"/>
    <mergeCell ref="VZW1:VZX3"/>
    <mergeCell ref="VZY1:VZZ3"/>
    <mergeCell ref="WAA1:WAB3"/>
    <mergeCell ref="WAC1:WAD3"/>
    <mergeCell ref="VZK1:VZL3"/>
    <mergeCell ref="VZM1:VZN3"/>
    <mergeCell ref="VZO1:VZP3"/>
    <mergeCell ref="VZQ1:VZR3"/>
    <mergeCell ref="VZS1:VZT3"/>
    <mergeCell ref="VZA1:VZB3"/>
    <mergeCell ref="VZC1:VZD3"/>
    <mergeCell ref="VZE1:VZF3"/>
    <mergeCell ref="VZG1:VZH3"/>
    <mergeCell ref="VZI1:VZJ3"/>
    <mergeCell ref="WBS1:WBT3"/>
    <mergeCell ref="WBU1:WBV3"/>
    <mergeCell ref="WBW1:WBX3"/>
    <mergeCell ref="WBY1:WBZ3"/>
    <mergeCell ref="WCA1:WCB3"/>
    <mergeCell ref="WBI1:WBJ3"/>
    <mergeCell ref="WBK1:WBL3"/>
    <mergeCell ref="WBM1:WBN3"/>
    <mergeCell ref="WBO1:WBP3"/>
    <mergeCell ref="WBQ1:WBR3"/>
    <mergeCell ref="WAY1:WAZ3"/>
    <mergeCell ref="WBA1:WBB3"/>
    <mergeCell ref="WBC1:WBD3"/>
    <mergeCell ref="WBE1:WBF3"/>
    <mergeCell ref="WBG1:WBH3"/>
    <mergeCell ref="WAO1:WAP3"/>
    <mergeCell ref="WAQ1:WAR3"/>
    <mergeCell ref="WAS1:WAT3"/>
    <mergeCell ref="WAU1:WAV3"/>
    <mergeCell ref="WAW1:WAX3"/>
    <mergeCell ref="WDG1:WDH3"/>
    <mergeCell ref="WDI1:WDJ3"/>
    <mergeCell ref="WDK1:WDL3"/>
    <mergeCell ref="WDM1:WDN3"/>
    <mergeCell ref="WDO1:WDP3"/>
    <mergeCell ref="WCW1:WCX3"/>
    <mergeCell ref="WCY1:WCZ3"/>
    <mergeCell ref="WDA1:WDB3"/>
    <mergeCell ref="WDC1:WDD3"/>
    <mergeCell ref="WDE1:WDF3"/>
    <mergeCell ref="WCM1:WCN3"/>
    <mergeCell ref="WCO1:WCP3"/>
    <mergeCell ref="WCQ1:WCR3"/>
    <mergeCell ref="WCS1:WCT3"/>
    <mergeCell ref="WCU1:WCV3"/>
    <mergeCell ref="WCC1:WCD3"/>
    <mergeCell ref="WCE1:WCF3"/>
    <mergeCell ref="WCG1:WCH3"/>
    <mergeCell ref="WCI1:WCJ3"/>
    <mergeCell ref="WCK1:WCL3"/>
    <mergeCell ref="WEU1:WEV3"/>
    <mergeCell ref="WEW1:WEX3"/>
    <mergeCell ref="WEY1:WEZ3"/>
    <mergeCell ref="WFA1:WFB3"/>
    <mergeCell ref="WFC1:WFD3"/>
    <mergeCell ref="WEK1:WEL3"/>
    <mergeCell ref="WEM1:WEN3"/>
    <mergeCell ref="WEO1:WEP3"/>
    <mergeCell ref="WEQ1:WER3"/>
    <mergeCell ref="WES1:WET3"/>
    <mergeCell ref="WEA1:WEB3"/>
    <mergeCell ref="WEC1:WED3"/>
    <mergeCell ref="WEE1:WEF3"/>
    <mergeCell ref="WEG1:WEH3"/>
    <mergeCell ref="WEI1:WEJ3"/>
    <mergeCell ref="WDQ1:WDR3"/>
    <mergeCell ref="WDS1:WDT3"/>
    <mergeCell ref="WDU1:WDV3"/>
    <mergeCell ref="WDW1:WDX3"/>
    <mergeCell ref="WDY1:WDZ3"/>
    <mergeCell ref="WGI1:WGJ3"/>
    <mergeCell ref="WGK1:WGL3"/>
    <mergeCell ref="WGM1:WGN3"/>
    <mergeCell ref="WGO1:WGP3"/>
    <mergeCell ref="WGQ1:WGR3"/>
    <mergeCell ref="WFY1:WFZ3"/>
    <mergeCell ref="WGA1:WGB3"/>
    <mergeCell ref="WGC1:WGD3"/>
    <mergeCell ref="WGE1:WGF3"/>
    <mergeCell ref="WGG1:WGH3"/>
    <mergeCell ref="WFO1:WFP3"/>
    <mergeCell ref="WFQ1:WFR3"/>
    <mergeCell ref="WFS1:WFT3"/>
    <mergeCell ref="WFU1:WFV3"/>
    <mergeCell ref="WFW1:WFX3"/>
    <mergeCell ref="WFE1:WFF3"/>
    <mergeCell ref="WFG1:WFH3"/>
    <mergeCell ref="WFI1:WFJ3"/>
    <mergeCell ref="WFK1:WFL3"/>
    <mergeCell ref="WFM1:WFN3"/>
    <mergeCell ref="WHW1:WHX3"/>
    <mergeCell ref="WHY1:WHZ3"/>
    <mergeCell ref="WIA1:WIB3"/>
    <mergeCell ref="WIC1:WID3"/>
    <mergeCell ref="WIE1:WIF3"/>
    <mergeCell ref="WHM1:WHN3"/>
    <mergeCell ref="WHO1:WHP3"/>
    <mergeCell ref="WHQ1:WHR3"/>
    <mergeCell ref="WHS1:WHT3"/>
    <mergeCell ref="WHU1:WHV3"/>
    <mergeCell ref="WHC1:WHD3"/>
    <mergeCell ref="WHE1:WHF3"/>
    <mergeCell ref="WHG1:WHH3"/>
    <mergeCell ref="WHI1:WHJ3"/>
    <mergeCell ref="WHK1:WHL3"/>
    <mergeCell ref="WGS1:WGT3"/>
    <mergeCell ref="WGU1:WGV3"/>
    <mergeCell ref="WGW1:WGX3"/>
    <mergeCell ref="WGY1:WGZ3"/>
    <mergeCell ref="WHA1:WHB3"/>
    <mergeCell ref="WJK1:WJL3"/>
    <mergeCell ref="WJM1:WJN3"/>
    <mergeCell ref="WJO1:WJP3"/>
    <mergeCell ref="WJQ1:WJR3"/>
    <mergeCell ref="WJS1:WJT3"/>
    <mergeCell ref="WJA1:WJB3"/>
    <mergeCell ref="WJC1:WJD3"/>
    <mergeCell ref="WJE1:WJF3"/>
    <mergeCell ref="WJG1:WJH3"/>
    <mergeCell ref="WJI1:WJJ3"/>
    <mergeCell ref="WIQ1:WIR3"/>
    <mergeCell ref="WIS1:WIT3"/>
    <mergeCell ref="WIU1:WIV3"/>
    <mergeCell ref="WIW1:WIX3"/>
    <mergeCell ref="WIY1:WIZ3"/>
    <mergeCell ref="WIG1:WIH3"/>
    <mergeCell ref="WII1:WIJ3"/>
    <mergeCell ref="WIK1:WIL3"/>
    <mergeCell ref="WIM1:WIN3"/>
    <mergeCell ref="WIO1:WIP3"/>
    <mergeCell ref="WKY1:WKZ3"/>
    <mergeCell ref="WLA1:WLB3"/>
    <mergeCell ref="WLC1:WLD3"/>
    <mergeCell ref="WLE1:WLF3"/>
    <mergeCell ref="WLG1:WLH3"/>
    <mergeCell ref="WKO1:WKP3"/>
    <mergeCell ref="WKQ1:WKR3"/>
    <mergeCell ref="WKS1:WKT3"/>
    <mergeCell ref="WKU1:WKV3"/>
    <mergeCell ref="WKW1:WKX3"/>
    <mergeCell ref="WKE1:WKF3"/>
    <mergeCell ref="WKG1:WKH3"/>
    <mergeCell ref="WKI1:WKJ3"/>
    <mergeCell ref="WKK1:WKL3"/>
    <mergeCell ref="WKM1:WKN3"/>
    <mergeCell ref="WJU1:WJV3"/>
    <mergeCell ref="WJW1:WJX3"/>
    <mergeCell ref="WJY1:WJZ3"/>
    <mergeCell ref="WKA1:WKB3"/>
    <mergeCell ref="WKC1:WKD3"/>
    <mergeCell ref="WMM1:WMN3"/>
    <mergeCell ref="WMO1:WMP3"/>
    <mergeCell ref="WMQ1:WMR3"/>
    <mergeCell ref="WMS1:WMT3"/>
    <mergeCell ref="WMU1:WMV3"/>
    <mergeCell ref="WMC1:WMD3"/>
    <mergeCell ref="WME1:WMF3"/>
    <mergeCell ref="WMG1:WMH3"/>
    <mergeCell ref="WMI1:WMJ3"/>
    <mergeCell ref="WMK1:WML3"/>
    <mergeCell ref="WLS1:WLT3"/>
    <mergeCell ref="WLU1:WLV3"/>
    <mergeCell ref="WLW1:WLX3"/>
    <mergeCell ref="WLY1:WLZ3"/>
    <mergeCell ref="WMA1:WMB3"/>
    <mergeCell ref="WLI1:WLJ3"/>
    <mergeCell ref="WLK1:WLL3"/>
    <mergeCell ref="WLM1:WLN3"/>
    <mergeCell ref="WLO1:WLP3"/>
    <mergeCell ref="WLQ1:WLR3"/>
    <mergeCell ref="WOA1:WOB3"/>
    <mergeCell ref="WOC1:WOD3"/>
    <mergeCell ref="WOE1:WOF3"/>
    <mergeCell ref="WOG1:WOH3"/>
    <mergeCell ref="WOI1:WOJ3"/>
    <mergeCell ref="WNQ1:WNR3"/>
    <mergeCell ref="WNS1:WNT3"/>
    <mergeCell ref="WNU1:WNV3"/>
    <mergeCell ref="WNW1:WNX3"/>
    <mergeCell ref="WNY1:WNZ3"/>
    <mergeCell ref="WNG1:WNH3"/>
    <mergeCell ref="WNI1:WNJ3"/>
    <mergeCell ref="WNK1:WNL3"/>
    <mergeCell ref="WNM1:WNN3"/>
    <mergeCell ref="WNO1:WNP3"/>
    <mergeCell ref="WMW1:WMX3"/>
    <mergeCell ref="WMY1:WMZ3"/>
    <mergeCell ref="WNA1:WNB3"/>
    <mergeCell ref="WNC1:WND3"/>
    <mergeCell ref="WNE1:WNF3"/>
    <mergeCell ref="WPO1:WPP3"/>
    <mergeCell ref="WPQ1:WPR3"/>
    <mergeCell ref="WPS1:WPT3"/>
    <mergeCell ref="WPU1:WPV3"/>
    <mergeCell ref="WPW1:WPX3"/>
    <mergeCell ref="WPE1:WPF3"/>
    <mergeCell ref="WPG1:WPH3"/>
    <mergeCell ref="WPI1:WPJ3"/>
    <mergeCell ref="WPK1:WPL3"/>
    <mergeCell ref="WPM1:WPN3"/>
    <mergeCell ref="WOU1:WOV3"/>
    <mergeCell ref="WOW1:WOX3"/>
    <mergeCell ref="WOY1:WOZ3"/>
    <mergeCell ref="WPA1:WPB3"/>
    <mergeCell ref="WPC1:WPD3"/>
    <mergeCell ref="WOK1:WOL3"/>
    <mergeCell ref="WOM1:WON3"/>
    <mergeCell ref="WOO1:WOP3"/>
    <mergeCell ref="WOQ1:WOR3"/>
    <mergeCell ref="WOS1:WOT3"/>
    <mergeCell ref="WRC1:WRD3"/>
    <mergeCell ref="WRE1:WRF3"/>
    <mergeCell ref="WRG1:WRH3"/>
    <mergeCell ref="WRI1:WRJ3"/>
    <mergeCell ref="WRK1:WRL3"/>
    <mergeCell ref="WQS1:WQT3"/>
    <mergeCell ref="WQU1:WQV3"/>
    <mergeCell ref="WQW1:WQX3"/>
    <mergeCell ref="WQY1:WQZ3"/>
    <mergeCell ref="WRA1:WRB3"/>
    <mergeCell ref="WQI1:WQJ3"/>
    <mergeCell ref="WQK1:WQL3"/>
    <mergeCell ref="WQM1:WQN3"/>
    <mergeCell ref="WQO1:WQP3"/>
    <mergeCell ref="WQQ1:WQR3"/>
    <mergeCell ref="WPY1:WPZ3"/>
    <mergeCell ref="WQA1:WQB3"/>
    <mergeCell ref="WQC1:WQD3"/>
    <mergeCell ref="WQE1:WQF3"/>
    <mergeCell ref="WQG1:WQH3"/>
    <mergeCell ref="WSQ1:WSR3"/>
    <mergeCell ref="WSS1:WST3"/>
    <mergeCell ref="WSU1:WSV3"/>
    <mergeCell ref="WSW1:WSX3"/>
    <mergeCell ref="WSY1:WSZ3"/>
    <mergeCell ref="WSG1:WSH3"/>
    <mergeCell ref="WSI1:WSJ3"/>
    <mergeCell ref="WSK1:WSL3"/>
    <mergeCell ref="WSM1:WSN3"/>
    <mergeCell ref="WSO1:WSP3"/>
    <mergeCell ref="WRW1:WRX3"/>
    <mergeCell ref="WRY1:WRZ3"/>
    <mergeCell ref="WSA1:WSB3"/>
    <mergeCell ref="WSC1:WSD3"/>
    <mergeCell ref="WSE1:WSF3"/>
    <mergeCell ref="WRM1:WRN3"/>
    <mergeCell ref="WRO1:WRP3"/>
    <mergeCell ref="WRQ1:WRR3"/>
    <mergeCell ref="WRS1:WRT3"/>
    <mergeCell ref="WRU1:WRV3"/>
    <mergeCell ref="WUE1:WUF3"/>
    <mergeCell ref="WUG1:WUH3"/>
    <mergeCell ref="WUI1:WUJ3"/>
    <mergeCell ref="WUK1:WUL3"/>
    <mergeCell ref="WUM1:WUN3"/>
    <mergeCell ref="WTU1:WTV3"/>
    <mergeCell ref="WTW1:WTX3"/>
    <mergeCell ref="WTY1:WTZ3"/>
    <mergeCell ref="WUA1:WUB3"/>
    <mergeCell ref="WUC1:WUD3"/>
    <mergeCell ref="WTK1:WTL3"/>
    <mergeCell ref="WTM1:WTN3"/>
    <mergeCell ref="WTO1:WTP3"/>
    <mergeCell ref="WTQ1:WTR3"/>
    <mergeCell ref="WTS1:WTT3"/>
    <mergeCell ref="WTA1:WTB3"/>
    <mergeCell ref="WTC1:WTD3"/>
    <mergeCell ref="WTE1:WTF3"/>
    <mergeCell ref="WTG1:WTH3"/>
    <mergeCell ref="WTI1:WTJ3"/>
    <mergeCell ref="WVS1:WVT3"/>
    <mergeCell ref="WVU1:WVV3"/>
    <mergeCell ref="WVW1:WVX3"/>
    <mergeCell ref="WVY1:WVZ3"/>
    <mergeCell ref="WWA1:WWB3"/>
    <mergeCell ref="WVI1:WVJ3"/>
    <mergeCell ref="WVK1:WVL3"/>
    <mergeCell ref="WVM1:WVN3"/>
    <mergeCell ref="WVO1:WVP3"/>
    <mergeCell ref="WVQ1:WVR3"/>
    <mergeCell ref="WUY1:WUZ3"/>
    <mergeCell ref="WVA1:WVB3"/>
    <mergeCell ref="WVC1:WVD3"/>
    <mergeCell ref="WVE1:WVF3"/>
    <mergeCell ref="WVG1:WVH3"/>
    <mergeCell ref="WUO1:WUP3"/>
    <mergeCell ref="WUQ1:WUR3"/>
    <mergeCell ref="WUS1:WUT3"/>
    <mergeCell ref="WUU1:WUV3"/>
    <mergeCell ref="WUW1:WUX3"/>
    <mergeCell ref="WXG1:WXH3"/>
    <mergeCell ref="WXI1:WXJ3"/>
    <mergeCell ref="WXK1:WXL3"/>
    <mergeCell ref="WXM1:WXN3"/>
    <mergeCell ref="WXO1:WXP3"/>
    <mergeCell ref="WWW1:WWX3"/>
    <mergeCell ref="WWY1:WWZ3"/>
    <mergeCell ref="WXA1:WXB3"/>
    <mergeCell ref="WXC1:WXD3"/>
    <mergeCell ref="WXE1:WXF3"/>
    <mergeCell ref="WWM1:WWN3"/>
    <mergeCell ref="WWO1:WWP3"/>
    <mergeCell ref="WWQ1:WWR3"/>
    <mergeCell ref="WWS1:WWT3"/>
    <mergeCell ref="WWU1:WWV3"/>
    <mergeCell ref="WWC1:WWD3"/>
    <mergeCell ref="WWE1:WWF3"/>
    <mergeCell ref="WWG1:WWH3"/>
    <mergeCell ref="WWI1:WWJ3"/>
    <mergeCell ref="WWK1:WWL3"/>
    <mergeCell ref="WYU1:WYV3"/>
    <mergeCell ref="WYW1:WYX3"/>
    <mergeCell ref="WYY1:WYZ3"/>
    <mergeCell ref="WZA1:WZB3"/>
    <mergeCell ref="WZC1:WZD3"/>
    <mergeCell ref="WYK1:WYL3"/>
    <mergeCell ref="WYM1:WYN3"/>
    <mergeCell ref="WYO1:WYP3"/>
    <mergeCell ref="WYQ1:WYR3"/>
    <mergeCell ref="WYS1:WYT3"/>
    <mergeCell ref="WYA1:WYB3"/>
    <mergeCell ref="WYC1:WYD3"/>
    <mergeCell ref="WYE1:WYF3"/>
    <mergeCell ref="WYG1:WYH3"/>
    <mergeCell ref="WYI1:WYJ3"/>
    <mergeCell ref="WXQ1:WXR3"/>
    <mergeCell ref="WXS1:WXT3"/>
    <mergeCell ref="WXU1:WXV3"/>
    <mergeCell ref="WXW1:WXX3"/>
    <mergeCell ref="WXY1:WXZ3"/>
    <mergeCell ref="XAI1:XAJ3"/>
    <mergeCell ref="XAK1:XAL3"/>
    <mergeCell ref="XAM1:XAN3"/>
    <mergeCell ref="XAO1:XAP3"/>
    <mergeCell ref="XAQ1:XAR3"/>
    <mergeCell ref="WZY1:WZZ3"/>
    <mergeCell ref="XAA1:XAB3"/>
    <mergeCell ref="XAC1:XAD3"/>
    <mergeCell ref="XAE1:XAF3"/>
    <mergeCell ref="XAG1:XAH3"/>
    <mergeCell ref="WZO1:WZP3"/>
    <mergeCell ref="WZQ1:WZR3"/>
    <mergeCell ref="WZS1:WZT3"/>
    <mergeCell ref="WZU1:WZV3"/>
    <mergeCell ref="WZW1:WZX3"/>
    <mergeCell ref="WZE1:WZF3"/>
    <mergeCell ref="WZG1:WZH3"/>
    <mergeCell ref="WZI1:WZJ3"/>
    <mergeCell ref="WZK1:WZL3"/>
    <mergeCell ref="WZM1:WZN3"/>
    <mergeCell ref="XBW1:XBX3"/>
    <mergeCell ref="XBY1:XBZ3"/>
    <mergeCell ref="XCA1:XCB3"/>
    <mergeCell ref="XCC1:XCD3"/>
    <mergeCell ref="XCE1:XCF3"/>
    <mergeCell ref="XBM1:XBN3"/>
    <mergeCell ref="XBO1:XBP3"/>
    <mergeCell ref="XBQ1:XBR3"/>
    <mergeCell ref="XBS1:XBT3"/>
    <mergeCell ref="XBU1:XBV3"/>
    <mergeCell ref="XBC1:XBD3"/>
    <mergeCell ref="XBE1:XBF3"/>
    <mergeCell ref="XBG1:XBH3"/>
    <mergeCell ref="XBI1:XBJ3"/>
    <mergeCell ref="XBK1:XBL3"/>
    <mergeCell ref="XAS1:XAT3"/>
    <mergeCell ref="XAU1:XAV3"/>
    <mergeCell ref="XAW1:XAX3"/>
    <mergeCell ref="XAY1:XAZ3"/>
    <mergeCell ref="XBA1:XBB3"/>
    <mergeCell ref="XDK1:XDL3"/>
    <mergeCell ref="XDM1:XDN3"/>
    <mergeCell ref="XDO1:XDP3"/>
    <mergeCell ref="XDQ1:XDR3"/>
    <mergeCell ref="XDS1:XDT3"/>
    <mergeCell ref="XDA1:XDB3"/>
    <mergeCell ref="XDC1:XDD3"/>
    <mergeCell ref="XDE1:XDF3"/>
    <mergeCell ref="XDG1:XDH3"/>
    <mergeCell ref="XDI1:XDJ3"/>
    <mergeCell ref="XCQ1:XCR3"/>
    <mergeCell ref="XCS1:XCT3"/>
    <mergeCell ref="XCU1:XCV3"/>
    <mergeCell ref="XCW1:XCX3"/>
    <mergeCell ref="XCY1:XCZ3"/>
    <mergeCell ref="XCG1:XCH3"/>
    <mergeCell ref="XCI1:XCJ3"/>
    <mergeCell ref="XCK1:XCL3"/>
    <mergeCell ref="XCM1:XCN3"/>
    <mergeCell ref="XCO1:XCP3"/>
    <mergeCell ref="XEY1:XEZ3"/>
    <mergeCell ref="XFA1:XFB3"/>
    <mergeCell ref="XFC1:XFD3"/>
    <mergeCell ref="XEO1:XEP3"/>
    <mergeCell ref="XEQ1:XER3"/>
    <mergeCell ref="XES1:XET3"/>
    <mergeCell ref="XEU1:XEV3"/>
    <mergeCell ref="XEW1:XEX3"/>
    <mergeCell ref="XEE1:XEF3"/>
    <mergeCell ref="XEG1:XEH3"/>
    <mergeCell ref="XEI1:XEJ3"/>
    <mergeCell ref="XEK1:XEL3"/>
    <mergeCell ref="XEM1:XEN3"/>
    <mergeCell ref="XDU1:XDV3"/>
    <mergeCell ref="XDW1:XDX3"/>
    <mergeCell ref="XDY1:XDZ3"/>
    <mergeCell ref="XEA1:XEB3"/>
    <mergeCell ref="XEC1:XED3"/>
  </mergeCells>
  <pageMargins left="0.70866141732283472" right="0.70866141732283472" top="0.74803149606299213" bottom="0.74803149606299213" header="0.31496062992125984" footer="0.31496062992125984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XFD1411"/>
  <sheetViews>
    <sheetView showGridLines="0" zoomScale="106" zoomScaleNormal="115" workbookViewId="0">
      <selection activeCell="E6" sqref="E6"/>
    </sheetView>
  </sheetViews>
  <sheetFormatPr baseColWidth="10" defaultColWidth="11.5" defaultRowHeight="11" outlineLevelRow="1"/>
  <cols>
    <col min="1" max="1" width="3.1640625" style="264" customWidth="1"/>
    <col min="2" max="2" width="10.1640625" style="264" hidden="1" customWidth="1"/>
    <col min="3" max="3" width="10.6640625" style="264" customWidth="1"/>
    <col min="4" max="4" width="35.1640625" style="292" customWidth="1"/>
    <col min="5" max="5" width="17.5" style="315" bestFit="1" customWidth="1"/>
    <col min="6" max="6" width="16.6640625" style="265" bestFit="1" customWidth="1"/>
    <col min="7" max="7" width="16.6640625" style="265" customWidth="1"/>
    <col min="8" max="8" width="14.83203125" style="265" customWidth="1"/>
    <col min="9" max="29" width="17.5" style="265" customWidth="1"/>
    <col min="30" max="30" width="16.33203125" style="265" customWidth="1"/>
    <col min="31" max="32" width="17.5" style="265" customWidth="1"/>
    <col min="33" max="39" width="16.33203125" style="265" customWidth="1"/>
    <col min="40" max="40" width="15.33203125" style="265" customWidth="1"/>
    <col min="41" max="41" width="16.33203125" style="265" customWidth="1"/>
    <col min="42" max="42" width="13.5" style="265" customWidth="1"/>
    <col min="43" max="43" width="15.33203125" style="265" customWidth="1"/>
    <col min="44" max="44" width="13.5" style="265" customWidth="1"/>
    <col min="45" max="45" width="15.33203125" style="265" customWidth="1"/>
    <col min="46" max="46" width="13.5" style="265" customWidth="1"/>
    <col min="47" max="47" width="14" style="265" bestFit="1" customWidth="1"/>
    <col min="48" max="49" width="12" style="265" bestFit="1" customWidth="1"/>
    <col min="50" max="16384" width="11.5" style="265"/>
  </cols>
  <sheetData>
    <row r="1" spans="1:16384" ht="19" customHeight="1">
      <c r="A1" s="703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3"/>
      <c r="P1" s="703"/>
      <c r="Q1" s="703"/>
      <c r="R1" s="703"/>
      <c r="S1" s="703"/>
      <c r="T1" s="703"/>
      <c r="U1" s="703"/>
      <c r="V1" s="703"/>
      <c r="W1" s="703"/>
      <c r="X1" s="703"/>
      <c r="Y1" s="703"/>
      <c r="Z1" s="703"/>
      <c r="AA1" s="703"/>
      <c r="AB1" s="703"/>
      <c r="AC1" s="703"/>
      <c r="AD1" s="703"/>
      <c r="AE1" s="703"/>
      <c r="AF1" s="703"/>
      <c r="AG1" s="703"/>
      <c r="AH1" s="703"/>
      <c r="AI1" s="703"/>
      <c r="AJ1" s="703"/>
      <c r="AK1" s="703"/>
      <c r="AL1" s="703"/>
      <c r="AM1" s="703"/>
      <c r="AN1" s="703"/>
      <c r="AO1" s="703"/>
      <c r="AP1" s="703"/>
      <c r="AQ1" s="703"/>
      <c r="AR1" s="703"/>
      <c r="AS1" s="703"/>
      <c r="AT1" s="703"/>
      <c r="AU1" s="703"/>
      <c r="AV1" s="703"/>
      <c r="AW1" s="703"/>
      <c r="AX1" s="703"/>
      <c r="AY1" s="703"/>
      <c r="AZ1" s="703"/>
      <c r="BA1" s="703"/>
      <c r="BB1" s="703"/>
      <c r="BC1" s="703"/>
      <c r="BD1" s="703"/>
      <c r="BE1" s="703"/>
      <c r="BF1" s="703"/>
      <c r="BG1" s="703"/>
      <c r="BH1" s="703"/>
      <c r="BI1" s="703"/>
      <c r="BJ1" s="703"/>
      <c r="BK1" s="703"/>
      <c r="BL1" s="703"/>
      <c r="BM1" s="703"/>
      <c r="BN1" s="703"/>
      <c r="BO1" s="703"/>
      <c r="BP1" s="703"/>
      <c r="BQ1" s="703"/>
      <c r="BR1" s="703"/>
      <c r="BS1" s="703"/>
      <c r="BT1" s="703"/>
      <c r="BU1" s="703"/>
      <c r="BV1" s="703"/>
      <c r="BW1" s="703"/>
      <c r="BX1" s="703"/>
      <c r="BY1" s="703"/>
      <c r="BZ1" s="703"/>
      <c r="CA1" s="703"/>
      <c r="CB1" s="703"/>
      <c r="CC1" s="703"/>
      <c r="CD1" s="703"/>
      <c r="CE1" s="703"/>
      <c r="CF1" s="703"/>
      <c r="CG1" s="703"/>
      <c r="CH1" s="703"/>
      <c r="CI1" s="703"/>
      <c r="CJ1" s="703"/>
      <c r="CK1" s="703"/>
      <c r="CL1" s="703"/>
      <c r="CM1" s="703"/>
      <c r="CN1" s="703"/>
      <c r="CO1" s="703"/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3"/>
      <c r="DB1" s="703"/>
      <c r="DC1" s="703"/>
      <c r="DD1" s="703"/>
      <c r="DE1" s="703"/>
      <c r="DF1" s="703"/>
      <c r="DG1" s="703"/>
      <c r="DH1" s="703"/>
      <c r="DI1" s="703"/>
      <c r="DJ1" s="703"/>
      <c r="DK1" s="703"/>
      <c r="DL1" s="703"/>
      <c r="DM1" s="703"/>
      <c r="DN1" s="703"/>
      <c r="DO1" s="703"/>
      <c r="DP1" s="703"/>
      <c r="DQ1" s="703"/>
      <c r="DR1" s="703"/>
      <c r="DS1" s="703"/>
      <c r="DT1" s="703"/>
      <c r="DU1" s="703"/>
      <c r="DV1" s="703"/>
      <c r="DW1" s="703"/>
      <c r="DX1" s="703"/>
      <c r="DY1" s="703"/>
      <c r="DZ1" s="703"/>
      <c r="EA1" s="703"/>
      <c r="EB1" s="703"/>
      <c r="EC1" s="703"/>
      <c r="ED1" s="703"/>
      <c r="EE1" s="703"/>
      <c r="EF1" s="703"/>
      <c r="EG1" s="703"/>
      <c r="EH1" s="703"/>
      <c r="EI1" s="703"/>
      <c r="EJ1" s="703"/>
      <c r="EK1" s="703"/>
      <c r="EL1" s="703"/>
      <c r="EM1" s="703"/>
      <c r="EN1" s="703"/>
      <c r="EO1" s="703"/>
      <c r="EP1" s="703"/>
      <c r="EQ1" s="703"/>
      <c r="ER1" s="703"/>
      <c r="ES1" s="703"/>
      <c r="ET1" s="703"/>
      <c r="EU1" s="703"/>
      <c r="EV1" s="703"/>
      <c r="EW1" s="703"/>
      <c r="EX1" s="703"/>
      <c r="EY1" s="703"/>
      <c r="EZ1" s="703"/>
      <c r="FA1" s="703"/>
      <c r="FB1" s="703"/>
      <c r="FC1" s="703"/>
      <c r="FD1" s="703"/>
      <c r="FE1" s="703"/>
      <c r="FF1" s="703"/>
      <c r="FG1" s="703"/>
      <c r="FH1" s="703"/>
      <c r="FI1" s="703"/>
      <c r="FJ1" s="703"/>
      <c r="FK1" s="703"/>
      <c r="FL1" s="703"/>
      <c r="FM1" s="703"/>
      <c r="FN1" s="703"/>
      <c r="FO1" s="703"/>
      <c r="FP1" s="703"/>
      <c r="FQ1" s="703"/>
      <c r="FR1" s="703"/>
      <c r="FS1" s="703"/>
      <c r="FT1" s="703"/>
      <c r="FU1" s="703"/>
      <c r="FV1" s="703"/>
      <c r="FW1" s="703"/>
      <c r="FX1" s="703"/>
      <c r="FY1" s="703"/>
      <c r="FZ1" s="703"/>
      <c r="GA1" s="703"/>
      <c r="GB1" s="703"/>
      <c r="GC1" s="703"/>
      <c r="GD1" s="703"/>
      <c r="GE1" s="703"/>
      <c r="GF1" s="703"/>
      <c r="GG1" s="703"/>
      <c r="GH1" s="703"/>
      <c r="GI1" s="703"/>
      <c r="GJ1" s="703"/>
      <c r="GK1" s="703"/>
      <c r="GL1" s="703"/>
      <c r="GM1" s="703"/>
      <c r="GN1" s="703"/>
      <c r="GO1" s="703"/>
      <c r="GP1" s="703"/>
      <c r="GQ1" s="703"/>
      <c r="GR1" s="703"/>
      <c r="GS1" s="703"/>
      <c r="GT1" s="703"/>
      <c r="GU1" s="703"/>
      <c r="GV1" s="703"/>
      <c r="GW1" s="703"/>
      <c r="GX1" s="703"/>
      <c r="GY1" s="703"/>
      <c r="GZ1" s="703"/>
      <c r="HA1" s="703"/>
      <c r="HB1" s="703"/>
      <c r="HC1" s="703"/>
      <c r="HD1" s="703"/>
      <c r="HE1" s="703"/>
      <c r="HF1" s="703"/>
      <c r="HG1" s="703"/>
      <c r="HH1" s="703"/>
      <c r="HI1" s="703"/>
      <c r="HJ1" s="703"/>
      <c r="HK1" s="703"/>
      <c r="HL1" s="703"/>
      <c r="HM1" s="703"/>
      <c r="HN1" s="703"/>
      <c r="HO1" s="703"/>
      <c r="HP1" s="703"/>
      <c r="HQ1" s="703"/>
      <c r="HR1" s="703"/>
      <c r="HS1" s="703"/>
      <c r="HT1" s="703"/>
      <c r="HU1" s="703"/>
      <c r="HV1" s="703"/>
      <c r="HW1" s="703"/>
      <c r="HX1" s="703"/>
      <c r="HY1" s="703"/>
      <c r="HZ1" s="703"/>
      <c r="IA1" s="703"/>
      <c r="IB1" s="703"/>
      <c r="IC1" s="703"/>
      <c r="ID1" s="703"/>
      <c r="IE1" s="703"/>
      <c r="IF1" s="703"/>
      <c r="IG1" s="703"/>
      <c r="IH1" s="703"/>
      <c r="II1" s="703"/>
      <c r="IJ1" s="703"/>
      <c r="IK1" s="703"/>
      <c r="IL1" s="703"/>
      <c r="IM1" s="703"/>
      <c r="IN1" s="703"/>
      <c r="IO1" s="703"/>
      <c r="IP1" s="703"/>
      <c r="IQ1" s="703"/>
      <c r="IR1" s="703"/>
      <c r="IS1" s="703"/>
      <c r="IT1" s="703"/>
      <c r="IU1" s="703"/>
      <c r="IV1" s="703"/>
      <c r="IW1" s="703"/>
      <c r="IX1" s="703"/>
      <c r="IY1" s="703"/>
      <c r="IZ1" s="703"/>
      <c r="JA1" s="703"/>
      <c r="JB1" s="703"/>
      <c r="JC1" s="703"/>
      <c r="JD1" s="703"/>
      <c r="JE1" s="703"/>
      <c r="JF1" s="703"/>
      <c r="JG1" s="703"/>
      <c r="JH1" s="703"/>
      <c r="JI1" s="703"/>
      <c r="JJ1" s="703"/>
      <c r="JK1" s="703"/>
      <c r="JL1" s="703"/>
      <c r="JM1" s="703"/>
      <c r="JN1" s="703"/>
      <c r="JO1" s="703"/>
      <c r="JP1" s="703"/>
      <c r="JQ1" s="703"/>
      <c r="JR1" s="703"/>
      <c r="JS1" s="703"/>
      <c r="JT1" s="703"/>
      <c r="JU1" s="703"/>
      <c r="JV1" s="703"/>
      <c r="JW1" s="703"/>
      <c r="JX1" s="703"/>
      <c r="JY1" s="703"/>
      <c r="JZ1" s="703"/>
      <c r="KA1" s="703"/>
      <c r="KB1" s="703"/>
      <c r="KC1" s="703"/>
      <c r="KD1" s="703"/>
      <c r="KE1" s="703"/>
      <c r="KF1" s="703"/>
      <c r="KG1" s="703"/>
      <c r="KH1" s="703"/>
      <c r="KI1" s="703"/>
      <c r="KJ1" s="703"/>
      <c r="KK1" s="703"/>
      <c r="KL1" s="703"/>
      <c r="KM1" s="703"/>
      <c r="KN1" s="703"/>
      <c r="KO1" s="703"/>
      <c r="KP1" s="703"/>
      <c r="KQ1" s="703"/>
      <c r="KR1" s="703"/>
      <c r="KS1" s="703"/>
      <c r="KT1" s="703"/>
      <c r="KU1" s="703"/>
      <c r="KV1" s="703"/>
      <c r="KW1" s="703"/>
      <c r="KX1" s="703"/>
      <c r="KY1" s="703"/>
      <c r="KZ1" s="703"/>
      <c r="LA1" s="703"/>
      <c r="LB1" s="703"/>
      <c r="LC1" s="703"/>
      <c r="LD1" s="703"/>
      <c r="LE1" s="703"/>
      <c r="LF1" s="703"/>
      <c r="LG1" s="703"/>
      <c r="LH1" s="703"/>
      <c r="LI1" s="703"/>
      <c r="LJ1" s="703"/>
      <c r="LK1" s="703"/>
      <c r="LL1" s="703"/>
      <c r="LM1" s="703"/>
      <c r="LN1" s="703"/>
      <c r="LO1" s="703"/>
      <c r="LP1" s="703"/>
      <c r="LQ1" s="703"/>
      <c r="LR1" s="703"/>
      <c r="LS1" s="703"/>
      <c r="LT1" s="703"/>
      <c r="LU1" s="703"/>
      <c r="LV1" s="703"/>
      <c r="LW1" s="703"/>
      <c r="LX1" s="703"/>
      <c r="LY1" s="703"/>
      <c r="LZ1" s="703"/>
      <c r="MA1" s="703"/>
      <c r="MB1" s="703"/>
      <c r="MC1" s="703"/>
      <c r="MD1" s="703"/>
      <c r="ME1" s="703"/>
      <c r="MF1" s="703"/>
      <c r="MG1" s="703"/>
      <c r="MH1" s="703"/>
      <c r="MI1" s="703"/>
      <c r="MJ1" s="703"/>
      <c r="MK1" s="703"/>
      <c r="ML1" s="703"/>
      <c r="MM1" s="703"/>
      <c r="MN1" s="703"/>
      <c r="MO1" s="703"/>
      <c r="MP1" s="703"/>
      <c r="MQ1" s="703"/>
      <c r="MR1" s="703"/>
      <c r="MS1" s="703"/>
      <c r="MT1" s="703"/>
      <c r="MU1" s="703"/>
      <c r="MV1" s="703"/>
      <c r="MW1" s="703"/>
      <c r="MX1" s="703"/>
      <c r="MY1" s="703"/>
      <c r="MZ1" s="703"/>
      <c r="NA1" s="703"/>
      <c r="NB1" s="703"/>
      <c r="NC1" s="703"/>
      <c r="ND1" s="703"/>
      <c r="NE1" s="703"/>
      <c r="NF1" s="703"/>
      <c r="NG1" s="703"/>
      <c r="NH1" s="703"/>
      <c r="NI1" s="703"/>
      <c r="NJ1" s="703"/>
      <c r="NK1" s="703"/>
      <c r="NL1" s="703"/>
      <c r="NM1" s="703"/>
      <c r="NN1" s="703"/>
      <c r="NO1" s="703"/>
      <c r="NP1" s="703"/>
      <c r="NQ1" s="703"/>
      <c r="NR1" s="703"/>
      <c r="NS1" s="703"/>
      <c r="NT1" s="703"/>
      <c r="NU1" s="703"/>
      <c r="NV1" s="703"/>
      <c r="NW1" s="703"/>
      <c r="NX1" s="703"/>
      <c r="NY1" s="703"/>
      <c r="NZ1" s="703"/>
      <c r="OA1" s="703"/>
      <c r="OB1" s="703"/>
      <c r="OC1" s="703"/>
      <c r="OD1" s="703"/>
      <c r="OE1" s="703"/>
      <c r="OF1" s="703"/>
      <c r="OG1" s="703"/>
      <c r="OH1" s="703"/>
      <c r="OI1" s="703"/>
      <c r="OJ1" s="703"/>
      <c r="OK1" s="703"/>
      <c r="OL1" s="703"/>
      <c r="OM1" s="703"/>
      <c r="ON1" s="703"/>
      <c r="OO1" s="703"/>
      <c r="OP1" s="703"/>
      <c r="OQ1" s="703"/>
      <c r="OR1" s="703"/>
      <c r="OS1" s="703"/>
      <c r="OT1" s="703"/>
      <c r="OU1" s="703"/>
      <c r="OV1" s="703"/>
      <c r="OW1" s="703"/>
      <c r="OX1" s="703"/>
      <c r="OY1" s="703"/>
      <c r="OZ1" s="703"/>
      <c r="PA1" s="703"/>
      <c r="PB1" s="703"/>
      <c r="PC1" s="703"/>
      <c r="PD1" s="703"/>
      <c r="PE1" s="703"/>
      <c r="PF1" s="703"/>
      <c r="PG1" s="703"/>
      <c r="PH1" s="703"/>
      <c r="PI1" s="703"/>
      <c r="PJ1" s="703"/>
      <c r="PK1" s="703"/>
      <c r="PL1" s="703"/>
      <c r="PM1" s="703"/>
      <c r="PN1" s="703"/>
      <c r="PO1" s="703"/>
      <c r="PP1" s="703"/>
      <c r="PQ1" s="703"/>
      <c r="PR1" s="703"/>
      <c r="PS1" s="703"/>
      <c r="PT1" s="703"/>
      <c r="PU1" s="703"/>
      <c r="PV1" s="703"/>
      <c r="PW1" s="703"/>
      <c r="PX1" s="703"/>
      <c r="PY1" s="703"/>
      <c r="PZ1" s="703"/>
      <c r="QA1" s="703"/>
      <c r="QB1" s="703"/>
      <c r="QC1" s="703"/>
      <c r="QD1" s="703"/>
      <c r="QE1" s="703"/>
      <c r="QF1" s="703"/>
      <c r="QG1" s="703"/>
      <c r="QH1" s="703"/>
      <c r="QI1" s="703"/>
      <c r="QJ1" s="703"/>
      <c r="QK1" s="703"/>
      <c r="QL1" s="703"/>
      <c r="QM1" s="703"/>
      <c r="QN1" s="703"/>
      <c r="QO1" s="703"/>
      <c r="QP1" s="703"/>
      <c r="QQ1" s="703"/>
      <c r="QR1" s="703"/>
      <c r="QS1" s="703"/>
      <c r="QT1" s="703"/>
      <c r="QU1" s="703"/>
      <c r="QV1" s="703"/>
      <c r="QW1" s="703"/>
      <c r="QX1" s="703"/>
      <c r="QY1" s="703"/>
      <c r="QZ1" s="703"/>
      <c r="RA1" s="703"/>
      <c r="RB1" s="703"/>
      <c r="RC1" s="703"/>
      <c r="RD1" s="703"/>
      <c r="RE1" s="703"/>
      <c r="RF1" s="703"/>
      <c r="RG1" s="703"/>
      <c r="RH1" s="703"/>
      <c r="RI1" s="703"/>
      <c r="RJ1" s="703"/>
      <c r="RK1" s="703"/>
      <c r="RL1" s="703"/>
      <c r="RM1" s="703"/>
      <c r="RN1" s="703"/>
      <c r="RO1" s="703"/>
      <c r="RP1" s="703"/>
      <c r="RQ1" s="703"/>
      <c r="RR1" s="703"/>
      <c r="RS1" s="703"/>
      <c r="RT1" s="703"/>
      <c r="RU1" s="703"/>
      <c r="RV1" s="703"/>
      <c r="RW1" s="703"/>
      <c r="RX1" s="703"/>
      <c r="RY1" s="703"/>
      <c r="RZ1" s="703"/>
      <c r="SA1" s="703"/>
      <c r="SB1" s="703"/>
      <c r="SC1" s="703"/>
      <c r="SD1" s="703"/>
      <c r="SE1" s="703"/>
      <c r="SF1" s="703"/>
      <c r="SG1" s="703"/>
      <c r="SH1" s="703"/>
      <c r="SI1" s="703"/>
      <c r="SJ1" s="703"/>
      <c r="SK1" s="703"/>
      <c r="SL1" s="703"/>
      <c r="SM1" s="703"/>
      <c r="SN1" s="703"/>
      <c r="SO1" s="703"/>
      <c r="SP1" s="703"/>
      <c r="SQ1" s="703"/>
      <c r="SR1" s="703"/>
      <c r="SS1" s="703"/>
      <c r="ST1" s="703"/>
      <c r="SU1" s="703"/>
      <c r="SV1" s="703"/>
      <c r="SW1" s="703"/>
      <c r="SX1" s="703"/>
      <c r="SY1" s="703"/>
      <c r="SZ1" s="703"/>
      <c r="TA1" s="703"/>
      <c r="TB1" s="703"/>
      <c r="TC1" s="703"/>
      <c r="TD1" s="703"/>
      <c r="TE1" s="703"/>
      <c r="TF1" s="703"/>
      <c r="TG1" s="703"/>
      <c r="TH1" s="703"/>
      <c r="TI1" s="703"/>
      <c r="TJ1" s="703"/>
      <c r="TK1" s="703"/>
      <c r="TL1" s="703"/>
      <c r="TM1" s="703"/>
      <c r="TN1" s="703"/>
      <c r="TO1" s="703"/>
      <c r="TP1" s="703"/>
      <c r="TQ1" s="703"/>
      <c r="TR1" s="703"/>
      <c r="TS1" s="703"/>
      <c r="TT1" s="703"/>
      <c r="TU1" s="703"/>
      <c r="TV1" s="703"/>
      <c r="TW1" s="703"/>
      <c r="TX1" s="703"/>
      <c r="TY1" s="703"/>
      <c r="TZ1" s="703"/>
      <c r="UA1" s="703"/>
      <c r="UB1" s="703"/>
      <c r="UC1" s="703"/>
      <c r="UD1" s="703"/>
      <c r="UE1" s="703"/>
      <c r="UF1" s="703"/>
      <c r="UG1" s="703"/>
      <c r="UH1" s="703"/>
      <c r="UI1" s="703"/>
      <c r="UJ1" s="703"/>
      <c r="UK1" s="703"/>
      <c r="UL1" s="703"/>
      <c r="UM1" s="703"/>
      <c r="UN1" s="703"/>
      <c r="UO1" s="703"/>
      <c r="UP1" s="703"/>
      <c r="UQ1" s="703"/>
      <c r="UR1" s="703"/>
      <c r="US1" s="703"/>
      <c r="UT1" s="703"/>
      <c r="UU1" s="703"/>
      <c r="UV1" s="703"/>
      <c r="UW1" s="703"/>
      <c r="UX1" s="703"/>
      <c r="UY1" s="703"/>
      <c r="UZ1" s="703"/>
      <c r="VA1" s="703"/>
      <c r="VB1" s="703"/>
      <c r="VC1" s="703"/>
      <c r="VD1" s="703"/>
      <c r="VE1" s="703"/>
      <c r="VF1" s="703"/>
      <c r="VG1" s="703"/>
      <c r="VH1" s="703"/>
      <c r="VI1" s="703"/>
      <c r="VJ1" s="703"/>
      <c r="VK1" s="703"/>
      <c r="VL1" s="703"/>
      <c r="VM1" s="703"/>
      <c r="VN1" s="703"/>
      <c r="VO1" s="703"/>
      <c r="VP1" s="703"/>
      <c r="VQ1" s="703"/>
      <c r="VR1" s="703"/>
      <c r="VS1" s="703"/>
      <c r="VT1" s="703"/>
      <c r="VU1" s="703"/>
      <c r="VV1" s="703"/>
      <c r="VW1" s="703"/>
      <c r="VX1" s="703"/>
      <c r="VY1" s="703"/>
      <c r="VZ1" s="703"/>
      <c r="WA1" s="703"/>
      <c r="WB1" s="703"/>
      <c r="WC1" s="703"/>
      <c r="WD1" s="703"/>
      <c r="WE1" s="703"/>
      <c r="WF1" s="703"/>
      <c r="WG1" s="703"/>
      <c r="WH1" s="703"/>
      <c r="WI1" s="703"/>
      <c r="WJ1" s="703"/>
      <c r="WK1" s="703"/>
      <c r="WL1" s="703"/>
      <c r="WM1" s="703"/>
      <c r="WN1" s="703"/>
      <c r="WO1" s="703"/>
      <c r="WP1" s="703"/>
      <c r="WQ1" s="703"/>
      <c r="WR1" s="703"/>
      <c r="WS1" s="703"/>
      <c r="WT1" s="703"/>
      <c r="WU1" s="703"/>
      <c r="WV1" s="703"/>
      <c r="WW1" s="703"/>
      <c r="WX1" s="703"/>
      <c r="WY1" s="703"/>
      <c r="WZ1" s="703"/>
      <c r="XA1" s="703"/>
      <c r="XB1" s="703"/>
      <c r="XC1" s="703"/>
      <c r="XD1" s="703"/>
      <c r="XE1" s="703"/>
      <c r="XF1" s="703"/>
      <c r="XG1" s="703"/>
      <c r="XH1" s="703"/>
      <c r="XI1" s="703"/>
      <c r="XJ1" s="703"/>
      <c r="XK1" s="703"/>
      <c r="XL1" s="703"/>
      <c r="XM1" s="703"/>
      <c r="XN1" s="703"/>
      <c r="XO1" s="703"/>
      <c r="XP1" s="703"/>
      <c r="XQ1" s="703"/>
      <c r="XR1" s="703"/>
      <c r="XS1" s="703"/>
      <c r="XT1" s="703"/>
      <c r="XU1" s="703"/>
      <c r="XV1" s="703"/>
      <c r="XW1" s="703"/>
      <c r="XX1" s="703"/>
      <c r="XY1" s="703"/>
      <c r="XZ1" s="703"/>
      <c r="YA1" s="703"/>
      <c r="YB1" s="703"/>
      <c r="YC1" s="703"/>
      <c r="YD1" s="703"/>
      <c r="YE1" s="703"/>
      <c r="YF1" s="703"/>
      <c r="YG1" s="703"/>
      <c r="YH1" s="703"/>
      <c r="YI1" s="703"/>
      <c r="YJ1" s="703"/>
      <c r="YK1" s="703"/>
      <c r="YL1" s="703"/>
      <c r="YM1" s="703"/>
      <c r="YN1" s="703"/>
      <c r="YO1" s="703"/>
      <c r="YP1" s="703"/>
      <c r="YQ1" s="703"/>
      <c r="YR1" s="703"/>
      <c r="YS1" s="703"/>
      <c r="YT1" s="703"/>
      <c r="YU1" s="703"/>
      <c r="YV1" s="703"/>
      <c r="YW1" s="703"/>
      <c r="YX1" s="703"/>
      <c r="YY1" s="703"/>
      <c r="YZ1" s="703"/>
      <c r="ZA1" s="703"/>
      <c r="ZB1" s="703"/>
      <c r="ZC1" s="703"/>
      <c r="ZD1" s="703"/>
      <c r="ZE1" s="703"/>
      <c r="ZF1" s="703"/>
      <c r="ZG1" s="703"/>
      <c r="ZH1" s="703"/>
      <c r="ZI1" s="703"/>
      <c r="ZJ1" s="703"/>
      <c r="ZK1" s="703"/>
      <c r="ZL1" s="703"/>
      <c r="ZM1" s="703"/>
      <c r="ZN1" s="703"/>
      <c r="ZO1" s="703"/>
      <c r="ZP1" s="703"/>
      <c r="ZQ1" s="703"/>
      <c r="ZR1" s="703"/>
      <c r="ZS1" s="703"/>
      <c r="ZT1" s="703"/>
      <c r="ZU1" s="703"/>
      <c r="ZV1" s="703"/>
      <c r="ZW1" s="703"/>
      <c r="ZX1" s="703"/>
      <c r="ZY1" s="703"/>
      <c r="ZZ1" s="703"/>
      <c r="AAA1" s="703"/>
      <c r="AAB1" s="703"/>
      <c r="AAC1" s="703"/>
      <c r="AAD1" s="703"/>
      <c r="AAE1" s="703"/>
      <c r="AAF1" s="703"/>
      <c r="AAG1" s="703"/>
      <c r="AAH1" s="703"/>
      <c r="AAI1" s="703"/>
      <c r="AAJ1" s="703"/>
      <c r="AAK1" s="703"/>
      <c r="AAL1" s="703"/>
      <c r="AAM1" s="703"/>
      <c r="AAN1" s="703"/>
      <c r="AAO1" s="703"/>
      <c r="AAP1" s="703"/>
      <c r="AAQ1" s="703"/>
      <c r="AAR1" s="703"/>
      <c r="AAS1" s="703"/>
      <c r="AAT1" s="703"/>
      <c r="AAU1" s="703"/>
      <c r="AAV1" s="703"/>
      <c r="AAW1" s="703"/>
      <c r="AAX1" s="703"/>
      <c r="AAY1" s="703"/>
      <c r="AAZ1" s="703"/>
      <c r="ABA1" s="703"/>
      <c r="ABB1" s="703"/>
      <c r="ABC1" s="703"/>
      <c r="ABD1" s="703"/>
      <c r="ABE1" s="703"/>
      <c r="ABF1" s="703"/>
      <c r="ABG1" s="703"/>
      <c r="ABH1" s="703"/>
      <c r="ABI1" s="703"/>
      <c r="ABJ1" s="703"/>
      <c r="ABK1" s="703"/>
      <c r="ABL1" s="703"/>
      <c r="ABM1" s="703"/>
      <c r="ABN1" s="703"/>
      <c r="ABO1" s="703"/>
      <c r="ABP1" s="703"/>
      <c r="ABQ1" s="703"/>
      <c r="ABR1" s="703"/>
      <c r="ABS1" s="703"/>
      <c r="ABT1" s="703"/>
      <c r="ABU1" s="703"/>
      <c r="ABV1" s="703"/>
      <c r="ABW1" s="703"/>
      <c r="ABX1" s="703"/>
      <c r="ABY1" s="703"/>
      <c r="ABZ1" s="703"/>
      <c r="ACA1" s="703"/>
      <c r="ACB1" s="703"/>
      <c r="ACC1" s="703"/>
      <c r="ACD1" s="703"/>
      <c r="ACE1" s="703"/>
      <c r="ACF1" s="703"/>
      <c r="ACG1" s="703"/>
      <c r="ACH1" s="703"/>
      <c r="ACI1" s="703"/>
      <c r="ACJ1" s="703"/>
      <c r="ACK1" s="703"/>
      <c r="ACL1" s="703"/>
      <c r="ACM1" s="703"/>
      <c r="ACN1" s="703"/>
      <c r="ACO1" s="703"/>
      <c r="ACP1" s="703"/>
      <c r="ACQ1" s="703"/>
      <c r="ACR1" s="703"/>
      <c r="ACS1" s="703"/>
      <c r="ACT1" s="703"/>
      <c r="ACU1" s="703"/>
      <c r="ACV1" s="703"/>
      <c r="ACW1" s="703"/>
      <c r="ACX1" s="703"/>
      <c r="ACY1" s="703"/>
      <c r="ACZ1" s="703"/>
      <c r="ADA1" s="703"/>
      <c r="ADB1" s="703"/>
      <c r="ADC1" s="703"/>
      <c r="ADD1" s="703"/>
      <c r="ADE1" s="703"/>
      <c r="ADF1" s="703"/>
      <c r="ADG1" s="703"/>
      <c r="ADH1" s="703"/>
      <c r="ADI1" s="703"/>
      <c r="ADJ1" s="703"/>
      <c r="ADK1" s="703"/>
      <c r="ADL1" s="703"/>
      <c r="ADM1" s="703"/>
      <c r="ADN1" s="703"/>
      <c r="ADO1" s="703"/>
      <c r="ADP1" s="703"/>
      <c r="ADQ1" s="703"/>
      <c r="ADR1" s="703"/>
      <c r="ADS1" s="703"/>
      <c r="ADT1" s="703"/>
      <c r="ADU1" s="703"/>
      <c r="ADV1" s="703"/>
      <c r="ADW1" s="703"/>
      <c r="ADX1" s="703"/>
      <c r="ADY1" s="703"/>
      <c r="ADZ1" s="703"/>
      <c r="AEA1" s="703"/>
      <c r="AEB1" s="703"/>
      <c r="AEC1" s="703"/>
      <c r="AED1" s="703"/>
      <c r="AEE1" s="703"/>
      <c r="AEF1" s="703"/>
      <c r="AEG1" s="703"/>
      <c r="AEH1" s="703"/>
      <c r="AEI1" s="703"/>
      <c r="AEJ1" s="703"/>
      <c r="AEK1" s="703"/>
      <c r="AEL1" s="703"/>
      <c r="AEM1" s="703"/>
      <c r="AEN1" s="703"/>
      <c r="AEO1" s="703"/>
      <c r="AEP1" s="703"/>
      <c r="AEQ1" s="703"/>
      <c r="AER1" s="703"/>
      <c r="AES1" s="703"/>
      <c r="AET1" s="703"/>
      <c r="AEU1" s="703"/>
      <c r="AEV1" s="703"/>
      <c r="AEW1" s="703"/>
      <c r="AEX1" s="703"/>
      <c r="AEY1" s="703"/>
      <c r="AEZ1" s="703"/>
      <c r="AFA1" s="703"/>
      <c r="AFB1" s="703"/>
      <c r="AFC1" s="703"/>
      <c r="AFD1" s="703"/>
      <c r="AFE1" s="703"/>
      <c r="AFF1" s="703"/>
      <c r="AFG1" s="703"/>
      <c r="AFH1" s="703"/>
      <c r="AFI1" s="703"/>
      <c r="AFJ1" s="703"/>
      <c r="AFK1" s="703"/>
      <c r="AFL1" s="703"/>
      <c r="AFM1" s="703"/>
      <c r="AFN1" s="703"/>
      <c r="AFO1" s="703"/>
      <c r="AFP1" s="703"/>
      <c r="AFQ1" s="703"/>
      <c r="AFR1" s="703"/>
      <c r="AFS1" s="703"/>
      <c r="AFT1" s="703"/>
      <c r="AFU1" s="703"/>
      <c r="AFV1" s="703"/>
      <c r="AFW1" s="703"/>
      <c r="AFX1" s="703"/>
      <c r="AFY1" s="703"/>
      <c r="AFZ1" s="703"/>
      <c r="AGA1" s="703"/>
      <c r="AGB1" s="703"/>
      <c r="AGC1" s="703"/>
      <c r="AGD1" s="703"/>
      <c r="AGE1" s="703"/>
      <c r="AGF1" s="703"/>
      <c r="AGG1" s="703"/>
      <c r="AGH1" s="703"/>
      <c r="AGI1" s="703"/>
      <c r="AGJ1" s="703"/>
      <c r="AGK1" s="703"/>
      <c r="AGL1" s="703"/>
      <c r="AGM1" s="703"/>
      <c r="AGN1" s="703"/>
      <c r="AGO1" s="703"/>
      <c r="AGP1" s="703"/>
      <c r="AGQ1" s="703"/>
      <c r="AGR1" s="703"/>
      <c r="AGS1" s="703"/>
      <c r="AGT1" s="703"/>
      <c r="AGU1" s="703"/>
      <c r="AGV1" s="703"/>
      <c r="AGW1" s="703"/>
      <c r="AGX1" s="703"/>
      <c r="AGY1" s="703"/>
      <c r="AGZ1" s="703"/>
      <c r="AHA1" s="703"/>
      <c r="AHB1" s="703"/>
      <c r="AHC1" s="703"/>
      <c r="AHD1" s="703"/>
      <c r="AHE1" s="703"/>
      <c r="AHF1" s="703"/>
      <c r="AHG1" s="703"/>
      <c r="AHH1" s="703"/>
      <c r="AHI1" s="703"/>
      <c r="AHJ1" s="703"/>
      <c r="AHK1" s="703"/>
      <c r="AHL1" s="703"/>
      <c r="AHM1" s="703"/>
      <c r="AHN1" s="703"/>
      <c r="AHO1" s="703"/>
      <c r="AHP1" s="703"/>
      <c r="AHQ1" s="703"/>
      <c r="AHR1" s="703"/>
      <c r="AHS1" s="703"/>
      <c r="AHT1" s="703"/>
      <c r="AHU1" s="703"/>
      <c r="AHV1" s="703"/>
      <c r="AHW1" s="703"/>
      <c r="AHX1" s="703"/>
      <c r="AHY1" s="703"/>
      <c r="AHZ1" s="703"/>
      <c r="AIA1" s="703"/>
      <c r="AIB1" s="703"/>
      <c r="AIC1" s="703"/>
      <c r="AID1" s="703"/>
      <c r="AIE1" s="703"/>
      <c r="AIF1" s="703"/>
      <c r="AIG1" s="703"/>
      <c r="AIH1" s="703"/>
      <c r="AII1" s="703"/>
      <c r="AIJ1" s="703"/>
      <c r="AIK1" s="703"/>
      <c r="AIL1" s="703"/>
      <c r="AIM1" s="703"/>
      <c r="AIN1" s="703"/>
      <c r="AIO1" s="703"/>
      <c r="AIP1" s="703"/>
      <c r="AIQ1" s="703"/>
      <c r="AIR1" s="703"/>
      <c r="AIS1" s="703"/>
      <c r="AIT1" s="703"/>
      <c r="AIU1" s="703"/>
      <c r="AIV1" s="703"/>
      <c r="AIW1" s="703"/>
      <c r="AIX1" s="703"/>
      <c r="AIY1" s="703"/>
      <c r="AIZ1" s="703"/>
      <c r="AJA1" s="703"/>
      <c r="AJB1" s="703"/>
      <c r="AJC1" s="703"/>
      <c r="AJD1" s="703"/>
      <c r="AJE1" s="703"/>
      <c r="AJF1" s="703"/>
      <c r="AJG1" s="703"/>
      <c r="AJH1" s="703"/>
      <c r="AJI1" s="703"/>
      <c r="AJJ1" s="703"/>
      <c r="AJK1" s="703"/>
      <c r="AJL1" s="703"/>
      <c r="AJM1" s="703"/>
      <c r="AJN1" s="703"/>
      <c r="AJO1" s="703"/>
      <c r="AJP1" s="703"/>
      <c r="AJQ1" s="703"/>
      <c r="AJR1" s="703"/>
      <c r="AJS1" s="703"/>
      <c r="AJT1" s="703"/>
      <c r="AJU1" s="703"/>
      <c r="AJV1" s="703"/>
      <c r="AJW1" s="703"/>
      <c r="AJX1" s="703"/>
      <c r="AJY1" s="703"/>
      <c r="AJZ1" s="703"/>
      <c r="AKA1" s="703"/>
      <c r="AKB1" s="703"/>
      <c r="AKC1" s="703"/>
      <c r="AKD1" s="703"/>
      <c r="AKE1" s="703"/>
      <c r="AKF1" s="703"/>
      <c r="AKG1" s="703"/>
      <c r="AKH1" s="703"/>
      <c r="AKI1" s="703"/>
      <c r="AKJ1" s="703"/>
      <c r="AKK1" s="703"/>
      <c r="AKL1" s="703"/>
      <c r="AKM1" s="703"/>
      <c r="AKN1" s="703"/>
      <c r="AKO1" s="703"/>
      <c r="AKP1" s="703"/>
      <c r="AKQ1" s="703"/>
      <c r="AKR1" s="703"/>
      <c r="AKS1" s="703"/>
      <c r="AKT1" s="703"/>
      <c r="AKU1" s="703"/>
      <c r="AKV1" s="703"/>
      <c r="AKW1" s="703"/>
      <c r="AKX1" s="703"/>
      <c r="AKY1" s="703"/>
      <c r="AKZ1" s="703"/>
      <c r="ALA1" s="703"/>
      <c r="ALB1" s="703"/>
      <c r="ALC1" s="703"/>
      <c r="ALD1" s="703"/>
      <c r="ALE1" s="703"/>
      <c r="ALF1" s="703"/>
      <c r="ALG1" s="703"/>
      <c r="ALH1" s="703"/>
      <c r="ALI1" s="703"/>
      <c r="ALJ1" s="703"/>
      <c r="ALK1" s="703"/>
      <c r="ALL1" s="703"/>
      <c r="ALM1" s="703"/>
      <c r="ALN1" s="703"/>
      <c r="ALO1" s="703"/>
      <c r="ALP1" s="703"/>
      <c r="ALQ1" s="703"/>
      <c r="ALR1" s="703"/>
      <c r="ALS1" s="703"/>
      <c r="ALT1" s="703"/>
      <c r="ALU1" s="703"/>
      <c r="ALV1" s="703"/>
      <c r="ALW1" s="703"/>
      <c r="ALX1" s="703"/>
      <c r="ALY1" s="703"/>
      <c r="ALZ1" s="703"/>
      <c r="AMA1" s="703"/>
      <c r="AMB1" s="703"/>
      <c r="AMC1" s="703"/>
      <c r="AMD1" s="703"/>
      <c r="AME1" s="703"/>
      <c r="AMF1" s="703"/>
      <c r="AMG1" s="703"/>
      <c r="AMH1" s="703"/>
      <c r="AMI1" s="703"/>
      <c r="AMJ1" s="703"/>
      <c r="AMK1" s="703"/>
      <c r="AML1" s="703"/>
      <c r="AMM1" s="703"/>
      <c r="AMN1" s="703"/>
      <c r="AMO1" s="703"/>
      <c r="AMP1" s="703"/>
      <c r="AMQ1" s="703"/>
      <c r="AMR1" s="703"/>
      <c r="AMS1" s="703"/>
      <c r="AMT1" s="703"/>
      <c r="AMU1" s="703"/>
      <c r="AMV1" s="703"/>
      <c r="AMW1" s="703"/>
      <c r="AMX1" s="703"/>
      <c r="AMY1" s="703"/>
      <c r="AMZ1" s="703"/>
      <c r="ANA1" s="703"/>
      <c r="ANB1" s="703"/>
      <c r="ANC1" s="703"/>
      <c r="AND1" s="703"/>
      <c r="ANE1" s="703"/>
      <c r="ANF1" s="703"/>
      <c r="ANG1" s="703"/>
      <c r="ANH1" s="703"/>
      <c r="ANI1" s="703"/>
      <c r="ANJ1" s="703"/>
      <c r="ANK1" s="703"/>
      <c r="ANL1" s="703"/>
      <c r="ANM1" s="703"/>
      <c r="ANN1" s="703"/>
      <c r="ANO1" s="703"/>
      <c r="ANP1" s="703"/>
      <c r="ANQ1" s="703"/>
      <c r="ANR1" s="703"/>
      <c r="ANS1" s="703"/>
      <c r="ANT1" s="703"/>
      <c r="ANU1" s="703"/>
      <c r="ANV1" s="703"/>
      <c r="ANW1" s="703"/>
      <c r="ANX1" s="703"/>
      <c r="ANY1" s="703"/>
      <c r="ANZ1" s="703"/>
      <c r="AOA1" s="703"/>
      <c r="AOB1" s="703"/>
      <c r="AOC1" s="703"/>
      <c r="AOD1" s="703"/>
      <c r="AOE1" s="703"/>
      <c r="AOF1" s="703"/>
      <c r="AOG1" s="703"/>
      <c r="AOH1" s="703"/>
      <c r="AOI1" s="703"/>
      <c r="AOJ1" s="703"/>
      <c r="AOK1" s="703"/>
      <c r="AOL1" s="703"/>
      <c r="AOM1" s="703"/>
      <c r="AON1" s="703"/>
      <c r="AOO1" s="703"/>
      <c r="AOP1" s="703"/>
      <c r="AOQ1" s="703"/>
      <c r="AOR1" s="703"/>
      <c r="AOS1" s="703"/>
      <c r="AOT1" s="703"/>
      <c r="AOU1" s="703"/>
      <c r="AOV1" s="703"/>
      <c r="AOW1" s="703"/>
      <c r="AOX1" s="703"/>
      <c r="AOY1" s="703"/>
      <c r="AOZ1" s="703"/>
      <c r="APA1" s="703"/>
      <c r="APB1" s="703"/>
      <c r="APC1" s="703"/>
      <c r="APD1" s="703"/>
      <c r="APE1" s="703"/>
      <c r="APF1" s="703"/>
      <c r="APG1" s="703"/>
      <c r="APH1" s="703"/>
      <c r="API1" s="703"/>
      <c r="APJ1" s="703"/>
      <c r="APK1" s="703"/>
      <c r="APL1" s="703"/>
      <c r="APM1" s="703"/>
      <c r="APN1" s="703"/>
      <c r="APO1" s="703"/>
      <c r="APP1" s="703"/>
      <c r="APQ1" s="703"/>
      <c r="APR1" s="703"/>
      <c r="APS1" s="703"/>
      <c r="APT1" s="703"/>
      <c r="APU1" s="703"/>
      <c r="APV1" s="703"/>
      <c r="APW1" s="703"/>
      <c r="APX1" s="703"/>
      <c r="APY1" s="703"/>
      <c r="APZ1" s="703"/>
      <c r="AQA1" s="703"/>
      <c r="AQB1" s="703"/>
      <c r="AQC1" s="703"/>
      <c r="AQD1" s="703"/>
      <c r="AQE1" s="703"/>
      <c r="AQF1" s="703"/>
      <c r="AQG1" s="703"/>
      <c r="AQH1" s="703"/>
      <c r="AQI1" s="703"/>
      <c r="AQJ1" s="703"/>
      <c r="AQK1" s="703"/>
      <c r="AQL1" s="703"/>
      <c r="AQM1" s="703"/>
      <c r="AQN1" s="703"/>
      <c r="AQO1" s="703"/>
      <c r="AQP1" s="703"/>
      <c r="AQQ1" s="703"/>
      <c r="AQR1" s="703"/>
      <c r="AQS1" s="703"/>
      <c r="AQT1" s="703"/>
      <c r="AQU1" s="703"/>
      <c r="AQV1" s="703"/>
      <c r="AQW1" s="703"/>
      <c r="AQX1" s="703"/>
      <c r="AQY1" s="703"/>
      <c r="AQZ1" s="703"/>
      <c r="ARA1" s="703"/>
      <c r="ARB1" s="703"/>
      <c r="ARC1" s="703"/>
      <c r="ARD1" s="703"/>
      <c r="ARE1" s="703"/>
      <c r="ARF1" s="703"/>
      <c r="ARG1" s="703"/>
      <c r="ARH1" s="703"/>
      <c r="ARI1" s="703"/>
      <c r="ARJ1" s="703"/>
      <c r="ARK1" s="703"/>
      <c r="ARL1" s="703"/>
      <c r="ARM1" s="703"/>
      <c r="ARN1" s="703"/>
      <c r="ARO1" s="703"/>
      <c r="ARP1" s="703"/>
      <c r="ARQ1" s="703"/>
      <c r="ARR1" s="703"/>
      <c r="ARS1" s="703"/>
      <c r="ART1" s="703"/>
      <c r="ARU1" s="703"/>
      <c r="ARV1" s="703"/>
      <c r="ARW1" s="703"/>
      <c r="ARX1" s="703"/>
      <c r="ARY1" s="703"/>
      <c r="ARZ1" s="703"/>
      <c r="ASA1" s="703"/>
      <c r="ASB1" s="703"/>
      <c r="ASC1" s="703"/>
      <c r="ASD1" s="703"/>
      <c r="ASE1" s="703"/>
      <c r="ASF1" s="703"/>
      <c r="ASG1" s="703"/>
      <c r="ASH1" s="703"/>
      <c r="ASI1" s="703"/>
      <c r="ASJ1" s="703"/>
      <c r="ASK1" s="703"/>
      <c r="ASL1" s="703"/>
      <c r="ASM1" s="703"/>
      <c r="ASN1" s="703"/>
      <c r="ASO1" s="703"/>
      <c r="ASP1" s="703"/>
      <c r="ASQ1" s="703"/>
      <c r="ASR1" s="703"/>
      <c r="ASS1" s="703"/>
      <c r="AST1" s="703"/>
      <c r="ASU1" s="703"/>
      <c r="ASV1" s="703"/>
      <c r="ASW1" s="703"/>
      <c r="ASX1" s="703"/>
      <c r="ASY1" s="703"/>
      <c r="ASZ1" s="703"/>
      <c r="ATA1" s="703"/>
      <c r="ATB1" s="703"/>
      <c r="ATC1" s="703"/>
      <c r="ATD1" s="703"/>
      <c r="ATE1" s="703"/>
      <c r="ATF1" s="703"/>
      <c r="ATG1" s="703"/>
      <c r="ATH1" s="703"/>
      <c r="ATI1" s="703"/>
      <c r="ATJ1" s="703"/>
      <c r="ATK1" s="703"/>
      <c r="ATL1" s="703"/>
      <c r="ATM1" s="703"/>
      <c r="ATN1" s="703"/>
      <c r="ATO1" s="703"/>
      <c r="ATP1" s="703"/>
      <c r="ATQ1" s="703"/>
      <c r="ATR1" s="703"/>
      <c r="ATS1" s="703"/>
      <c r="ATT1" s="703"/>
      <c r="ATU1" s="703"/>
      <c r="ATV1" s="703"/>
      <c r="ATW1" s="703"/>
      <c r="ATX1" s="703"/>
      <c r="ATY1" s="703"/>
      <c r="ATZ1" s="703"/>
      <c r="AUA1" s="703"/>
      <c r="AUB1" s="703"/>
      <c r="AUC1" s="703"/>
      <c r="AUD1" s="703"/>
      <c r="AUE1" s="703"/>
      <c r="AUF1" s="703"/>
      <c r="AUG1" s="703"/>
      <c r="AUH1" s="703"/>
      <c r="AUI1" s="703"/>
      <c r="AUJ1" s="703"/>
      <c r="AUK1" s="703"/>
      <c r="AUL1" s="703"/>
      <c r="AUM1" s="703"/>
      <c r="AUN1" s="703"/>
      <c r="AUO1" s="703"/>
      <c r="AUP1" s="703"/>
      <c r="AUQ1" s="703"/>
      <c r="AUR1" s="703"/>
      <c r="AUS1" s="703"/>
      <c r="AUT1" s="703"/>
      <c r="AUU1" s="703"/>
      <c r="AUV1" s="703"/>
      <c r="AUW1" s="703"/>
      <c r="AUX1" s="703"/>
      <c r="AUY1" s="703"/>
      <c r="AUZ1" s="703"/>
      <c r="AVA1" s="703"/>
      <c r="AVB1" s="703"/>
      <c r="AVC1" s="703"/>
      <c r="AVD1" s="703"/>
      <c r="AVE1" s="703"/>
      <c r="AVF1" s="703"/>
      <c r="AVG1" s="703"/>
      <c r="AVH1" s="703"/>
      <c r="AVI1" s="703"/>
      <c r="AVJ1" s="703"/>
      <c r="AVK1" s="703"/>
      <c r="AVL1" s="703"/>
      <c r="AVM1" s="703"/>
      <c r="AVN1" s="703"/>
      <c r="AVO1" s="703"/>
      <c r="AVP1" s="703"/>
      <c r="AVQ1" s="703"/>
      <c r="AVR1" s="703"/>
      <c r="AVS1" s="703"/>
      <c r="AVT1" s="703"/>
      <c r="AVU1" s="703"/>
      <c r="AVV1" s="703"/>
      <c r="AVW1" s="703"/>
      <c r="AVX1" s="703"/>
      <c r="AVY1" s="703"/>
      <c r="AVZ1" s="703"/>
      <c r="AWA1" s="703"/>
      <c r="AWB1" s="703"/>
      <c r="AWC1" s="703"/>
      <c r="AWD1" s="703"/>
      <c r="AWE1" s="703"/>
      <c r="AWF1" s="703"/>
      <c r="AWG1" s="703"/>
      <c r="AWH1" s="703"/>
      <c r="AWI1" s="703"/>
      <c r="AWJ1" s="703"/>
      <c r="AWK1" s="703"/>
      <c r="AWL1" s="703"/>
      <c r="AWM1" s="703"/>
      <c r="AWN1" s="703"/>
      <c r="AWO1" s="703"/>
      <c r="AWP1" s="703"/>
      <c r="AWQ1" s="703"/>
      <c r="AWR1" s="703"/>
      <c r="AWS1" s="703"/>
      <c r="AWT1" s="703"/>
      <c r="AWU1" s="703"/>
      <c r="AWV1" s="703"/>
      <c r="AWW1" s="703"/>
      <c r="AWX1" s="703"/>
      <c r="AWY1" s="703"/>
      <c r="AWZ1" s="703"/>
      <c r="AXA1" s="703"/>
      <c r="AXB1" s="703"/>
      <c r="AXC1" s="703"/>
      <c r="AXD1" s="703"/>
      <c r="AXE1" s="703"/>
      <c r="AXF1" s="703"/>
      <c r="AXG1" s="703"/>
      <c r="AXH1" s="703"/>
      <c r="AXI1" s="703"/>
      <c r="AXJ1" s="703"/>
      <c r="AXK1" s="703"/>
      <c r="AXL1" s="703"/>
      <c r="AXM1" s="703"/>
      <c r="AXN1" s="703"/>
      <c r="AXO1" s="703"/>
      <c r="AXP1" s="703"/>
      <c r="AXQ1" s="703"/>
      <c r="AXR1" s="703"/>
      <c r="AXS1" s="703"/>
      <c r="AXT1" s="703"/>
      <c r="AXU1" s="703"/>
      <c r="AXV1" s="703"/>
      <c r="AXW1" s="703"/>
      <c r="AXX1" s="703"/>
      <c r="AXY1" s="703"/>
      <c r="AXZ1" s="703"/>
      <c r="AYA1" s="703"/>
      <c r="AYB1" s="703"/>
      <c r="AYC1" s="703"/>
      <c r="AYD1" s="703"/>
      <c r="AYE1" s="703"/>
      <c r="AYF1" s="703"/>
      <c r="AYG1" s="703"/>
      <c r="AYH1" s="703"/>
      <c r="AYI1" s="703"/>
      <c r="AYJ1" s="703"/>
      <c r="AYK1" s="703"/>
      <c r="AYL1" s="703"/>
      <c r="AYM1" s="703"/>
      <c r="AYN1" s="703"/>
      <c r="AYO1" s="703"/>
      <c r="AYP1" s="703"/>
      <c r="AYQ1" s="703"/>
      <c r="AYR1" s="703"/>
      <c r="AYS1" s="703"/>
      <c r="AYT1" s="703"/>
      <c r="AYU1" s="703"/>
      <c r="AYV1" s="703"/>
      <c r="AYW1" s="703"/>
      <c r="AYX1" s="703"/>
      <c r="AYY1" s="703"/>
      <c r="AYZ1" s="703"/>
      <c r="AZA1" s="703"/>
      <c r="AZB1" s="703"/>
      <c r="AZC1" s="703"/>
      <c r="AZD1" s="703"/>
      <c r="AZE1" s="703"/>
      <c r="AZF1" s="703"/>
      <c r="AZG1" s="703"/>
      <c r="AZH1" s="703"/>
      <c r="AZI1" s="703"/>
      <c r="AZJ1" s="703"/>
      <c r="AZK1" s="703"/>
      <c r="AZL1" s="703"/>
      <c r="AZM1" s="703"/>
      <c r="AZN1" s="703"/>
      <c r="AZO1" s="703"/>
      <c r="AZP1" s="703"/>
      <c r="AZQ1" s="703"/>
      <c r="AZR1" s="703"/>
      <c r="AZS1" s="703"/>
      <c r="AZT1" s="703"/>
      <c r="AZU1" s="703"/>
      <c r="AZV1" s="703"/>
      <c r="AZW1" s="703"/>
      <c r="AZX1" s="703"/>
      <c r="AZY1" s="703"/>
      <c r="AZZ1" s="703"/>
      <c r="BAA1" s="703"/>
      <c r="BAB1" s="703"/>
      <c r="BAC1" s="703"/>
      <c r="BAD1" s="703"/>
      <c r="BAE1" s="703"/>
      <c r="BAF1" s="703"/>
      <c r="BAG1" s="703"/>
      <c r="BAH1" s="703"/>
      <c r="BAI1" s="703"/>
      <c r="BAJ1" s="703"/>
      <c r="BAK1" s="703"/>
      <c r="BAL1" s="703"/>
      <c r="BAM1" s="703"/>
      <c r="BAN1" s="703"/>
      <c r="BAO1" s="703"/>
      <c r="BAP1" s="703"/>
      <c r="BAQ1" s="703"/>
      <c r="BAR1" s="703"/>
      <c r="BAS1" s="703"/>
      <c r="BAT1" s="703"/>
      <c r="BAU1" s="703"/>
      <c r="BAV1" s="703"/>
      <c r="BAW1" s="703"/>
      <c r="BAX1" s="703"/>
      <c r="BAY1" s="703"/>
      <c r="BAZ1" s="703"/>
      <c r="BBA1" s="703"/>
      <c r="BBB1" s="703"/>
      <c r="BBC1" s="703"/>
      <c r="BBD1" s="703"/>
      <c r="BBE1" s="703"/>
      <c r="BBF1" s="703"/>
      <c r="BBG1" s="703"/>
      <c r="BBH1" s="703"/>
      <c r="BBI1" s="703"/>
      <c r="BBJ1" s="703"/>
      <c r="BBK1" s="703"/>
      <c r="BBL1" s="703"/>
      <c r="BBM1" s="703"/>
      <c r="BBN1" s="703"/>
      <c r="BBO1" s="703"/>
      <c r="BBP1" s="703"/>
      <c r="BBQ1" s="703"/>
      <c r="BBR1" s="703"/>
      <c r="BBS1" s="703"/>
      <c r="BBT1" s="703"/>
      <c r="BBU1" s="703"/>
      <c r="BBV1" s="703"/>
      <c r="BBW1" s="703"/>
      <c r="BBX1" s="703"/>
      <c r="BBY1" s="703"/>
      <c r="BBZ1" s="703"/>
      <c r="BCA1" s="703"/>
      <c r="BCB1" s="703"/>
      <c r="BCC1" s="703"/>
      <c r="BCD1" s="703"/>
      <c r="BCE1" s="703"/>
      <c r="BCF1" s="703"/>
      <c r="BCG1" s="703"/>
      <c r="BCH1" s="703"/>
      <c r="BCI1" s="703"/>
      <c r="BCJ1" s="703"/>
      <c r="BCK1" s="703"/>
      <c r="BCL1" s="703"/>
      <c r="BCM1" s="703"/>
      <c r="BCN1" s="703"/>
      <c r="BCO1" s="703"/>
      <c r="BCP1" s="703"/>
      <c r="BCQ1" s="703"/>
      <c r="BCR1" s="703"/>
      <c r="BCS1" s="703"/>
      <c r="BCT1" s="703"/>
      <c r="BCU1" s="703"/>
      <c r="BCV1" s="703"/>
      <c r="BCW1" s="703"/>
      <c r="BCX1" s="703"/>
      <c r="BCY1" s="703"/>
      <c r="BCZ1" s="703"/>
      <c r="BDA1" s="703"/>
      <c r="BDB1" s="703"/>
      <c r="BDC1" s="703"/>
      <c r="BDD1" s="703"/>
      <c r="BDE1" s="703"/>
      <c r="BDF1" s="703"/>
      <c r="BDG1" s="703"/>
      <c r="BDH1" s="703"/>
      <c r="BDI1" s="703"/>
      <c r="BDJ1" s="703"/>
      <c r="BDK1" s="703"/>
      <c r="BDL1" s="703"/>
      <c r="BDM1" s="703"/>
      <c r="BDN1" s="703"/>
      <c r="BDO1" s="703"/>
      <c r="BDP1" s="703"/>
      <c r="BDQ1" s="703"/>
      <c r="BDR1" s="703"/>
      <c r="BDS1" s="703"/>
      <c r="BDT1" s="703"/>
      <c r="BDU1" s="703"/>
      <c r="BDV1" s="703"/>
      <c r="BDW1" s="703"/>
      <c r="BDX1" s="703"/>
      <c r="BDY1" s="703"/>
      <c r="BDZ1" s="703"/>
      <c r="BEA1" s="703"/>
      <c r="BEB1" s="703"/>
      <c r="BEC1" s="703"/>
      <c r="BED1" s="703"/>
      <c r="BEE1" s="703"/>
      <c r="BEF1" s="703"/>
      <c r="BEG1" s="703"/>
      <c r="BEH1" s="703"/>
      <c r="BEI1" s="703"/>
      <c r="BEJ1" s="703"/>
      <c r="BEK1" s="703"/>
      <c r="BEL1" s="703"/>
      <c r="BEM1" s="703"/>
      <c r="BEN1" s="703"/>
      <c r="BEO1" s="703"/>
      <c r="BEP1" s="703"/>
      <c r="BEQ1" s="703"/>
      <c r="BER1" s="703"/>
      <c r="BES1" s="703"/>
      <c r="BET1" s="703"/>
      <c r="BEU1" s="703"/>
      <c r="BEV1" s="703"/>
      <c r="BEW1" s="703"/>
      <c r="BEX1" s="703"/>
      <c r="BEY1" s="703"/>
      <c r="BEZ1" s="703"/>
      <c r="BFA1" s="703"/>
      <c r="BFB1" s="703"/>
      <c r="BFC1" s="703"/>
      <c r="BFD1" s="703"/>
      <c r="BFE1" s="703"/>
      <c r="BFF1" s="703"/>
      <c r="BFG1" s="703"/>
      <c r="BFH1" s="703"/>
      <c r="BFI1" s="703"/>
      <c r="BFJ1" s="703"/>
      <c r="BFK1" s="703"/>
      <c r="BFL1" s="703"/>
      <c r="BFM1" s="703"/>
      <c r="BFN1" s="703"/>
      <c r="BFO1" s="703"/>
      <c r="BFP1" s="703"/>
      <c r="BFQ1" s="703"/>
      <c r="BFR1" s="703"/>
      <c r="BFS1" s="703"/>
      <c r="BFT1" s="703"/>
      <c r="BFU1" s="703"/>
      <c r="BFV1" s="703"/>
      <c r="BFW1" s="703"/>
      <c r="BFX1" s="703"/>
      <c r="BFY1" s="703"/>
      <c r="BFZ1" s="703"/>
      <c r="BGA1" s="703"/>
      <c r="BGB1" s="703"/>
      <c r="BGC1" s="703"/>
      <c r="BGD1" s="703"/>
      <c r="BGE1" s="703"/>
      <c r="BGF1" s="703"/>
      <c r="BGG1" s="703"/>
      <c r="BGH1" s="703"/>
      <c r="BGI1" s="703"/>
      <c r="BGJ1" s="703"/>
      <c r="BGK1" s="703"/>
      <c r="BGL1" s="703"/>
      <c r="BGM1" s="703"/>
      <c r="BGN1" s="703"/>
      <c r="BGO1" s="703"/>
      <c r="BGP1" s="703"/>
      <c r="BGQ1" s="703"/>
      <c r="BGR1" s="703"/>
      <c r="BGS1" s="703"/>
      <c r="BGT1" s="703"/>
      <c r="BGU1" s="703"/>
      <c r="BGV1" s="703"/>
      <c r="BGW1" s="703"/>
      <c r="BGX1" s="703"/>
      <c r="BGY1" s="703"/>
      <c r="BGZ1" s="703"/>
      <c r="BHA1" s="703"/>
      <c r="BHB1" s="703"/>
      <c r="BHC1" s="703"/>
      <c r="BHD1" s="703"/>
      <c r="BHE1" s="703"/>
      <c r="BHF1" s="703"/>
      <c r="BHG1" s="703"/>
      <c r="BHH1" s="703"/>
      <c r="BHI1" s="703"/>
      <c r="BHJ1" s="703"/>
      <c r="BHK1" s="703"/>
      <c r="BHL1" s="703"/>
      <c r="BHM1" s="703"/>
      <c r="BHN1" s="703"/>
      <c r="BHO1" s="703"/>
      <c r="BHP1" s="703"/>
      <c r="BHQ1" s="703"/>
      <c r="BHR1" s="703"/>
      <c r="BHS1" s="703"/>
      <c r="BHT1" s="703"/>
      <c r="BHU1" s="703"/>
      <c r="BHV1" s="703"/>
      <c r="BHW1" s="703"/>
      <c r="BHX1" s="703"/>
      <c r="BHY1" s="703"/>
      <c r="BHZ1" s="703"/>
      <c r="BIA1" s="703"/>
      <c r="BIB1" s="703"/>
      <c r="BIC1" s="703"/>
      <c r="BID1" s="703"/>
      <c r="BIE1" s="703"/>
      <c r="BIF1" s="703"/>
      <c r="BIG1" s="703"/>
      <c r="BIH1" s="703"/>
      <c r="BII1" s="703"/>
      <c r="BIJ1" s="703"/>
      <c r="BIK1" s="703"/>
      <c r="BIL1" s="703"/>
      <c r="BIM1" s="703"/>
      <c r="BIN1" s="703"/>
      <c r="BIO1" s="703"/>
      <c r="BIP1" s="703"/>
      <c r="BIQ1" s="703"/>
      <c r="BIR1" s="703"/>
      <c r="BIS1" s="703"/>
      <c r="BIT1" s="703"/>
      <c r="BIU1" s="703"/>
      <c r="BIV1" s="703"/>
      <c r="BIW1" s="703"/>
      <c r="BIX1" s="703"/>
      <c r="BIY1" s="703"/>
      <c r="BIZ1" s="703"/>
      <c r="BJA1" s="703"/>
      <c r="BJB1" s="703"/>
      <c r="BJC1" s="703"/>
      <c r="BJD1" s="703"/>
      <c r="BJE1" s="703"/>
      <c r="BJF1" s="703"/>
      <c r="BJG1" s="703"/>
      <c r="BJH1" s="703"/>
      <c r="BJI1" s="703"/>
      <c r="BJJ1" s="703"/>
      <c r="BJK1" s="703"/>
      <c r="BJL1" s="703"/>
      <c r="BJM1" s="703"/>
      <c r="BJN1" s="703"/>
      <c r="BJO1" s="703"/>
      <c r="BJP1" s="703"/>
      <c r="BJQ1" s="703"/>
      <c r="BJR1" s="703"/>
      <c r="BJS1" s="703"/>
      <c r="BJT1" s="703"/>
      <c r="BJU1" s="703"/>
      <c r="BJV1" s="703"/>
      <c r="BJW1" s="703"/>
      <c r="BJX1" s="703"/>
      <c r="BJY1" s="703"/>
      <c r="BJZ1" s="703"/>
      <c r="BKA1" s="703"/>
      <c r="BKB1" s="703"/>
      <c r="BKC1" s="703"/>
      <c r="BKD1" s="703"/>
      <c r="BKE1" s="703"/>
      <c r="BKF1" s="703"/>
      <c r="BKG1" s="703"/>
      <c r="BKH1" s="703"/>
      <c r="BKI1" s="703"/>
      <c r="BKJ1" s="703"/>
      <c r="BKK1" s="703"/>
      <c r="BKL1" s="703"/>
      <c r="BKM1" s="703"/>
      <c r="BKN1" s="703"/>
      <c r="BKO1" s="703"/>
      <c r="BKP1" s="703"/>
      <c r="BKQ1" s="703"/>
      <c r="BKR1" s="703"/>
      <c r="BKS1" s="703"/>
      <c r="BKT1" s="703"/>
      <c r="BKU1" s="703"/>
      <c r="BKV1" s="703"/>
      <c r="BKW1" s="703"/>
      <c r="BKX1" s="703"/>
      <c r="BKY1" s="703"/>
      <c r="BKZ1" s="703"/>
      <c r="BLA1" s="703"/>
      <c r="BLB1" s="703"/>
      <c r="BLC1" s="703"/>
      <c r="BLD1" s="703"/>
      <c r="BLE1" s="703"/>
      <c r="BLF1" s="703"/>
      <c r="BLG1" s="703"/>
      <c r="BLH1" s="703"/>
      <c r="BLI1" s="703"/>
      <c r="BLJ1" s="703"/>
      <c r="BLK1" s="703"/>
      <c r="BLL1" s="703"/>
      <c r="BLM1" s="703"/>
      <c r="BLN1" s="703"/>
      <c r="BLO1" s="703"/>
      <c r="BLP1" s="703"/>
      <c r="BLQ1" s="703"/>
      <c r="BLR1" s="703"/>
      <c r="BLS1" s="703"/>
      <c r="BLT1" s="703"/>
      <c r="BLU1" s="703"/>
      <c r="BLV1" s="703"/>
      <c r="BLW1" s="703"/>
      <c r="BLX1" s="703"/>
      <c r="BLY1" s="703"/>
      <c r="BLZ1" s="703"/>
      <c r="BMA1" s="703"/>
      <c r="BMB1" s="703"/>
      <c r="BMC1" s="703"/>
      <c r="BMD1" s="703"/>
      <c r="BME1" s="703"/>
      <c r="BMF1" s="703"/>
      <c r="BMG1" s="703"/>
      <c r="BMH1" s="703"/>
      <c r="BMI1" s="703"/>
      <c r="BMJ1" s="703"/>
      <c r="BMK1" s="703"/>
      <c r="BML1" s="703"/>
      <c r="BMM1" s="703"/>
      <c r="BMN1" s="703"/>
      <c r="BMO1" s="703"/>
      <c r="BMP1" s="703"/>
      <c r="BMQ1" s="703"/>
      <c r="BMR1" s="703"/>
      <c r="BMS1" s="703"/>
      <c r="BMT1" s="703"/>
      <c r="BMU1" s="703"/>
      <c r="BMV1" s="703"/>
      <c r="BMW1" s="703"/>
      <c r="BMX1" s="703"/>
      <c r="BMY1" s="703"/>
      <c r="BMZ1" s="703"/>
      <c r="BNA1" s="703"/>
      <c r="BNB1" s="703"/>
      <c r="BNC1" s="703"/>
      <c r="BND1" s="703"/>
      <c r="BNE1" s="703"/>
      <c r="BNF1" s="703"/>
      <c r="BNG1" s="703"/>
      <c r="BNH1" s="703"/>
      <c r="BNI1" s="703"/>
      <c r="BNJ1" s="703"/>
      <c r="BNK1" s="703"/>
      <c r="BNL1" s="703"/>
      <c r="BNM1" s="703"/>
      <c r="BNN1" s="703"/>
      <c r="BNO1" s="703"/>
      <c r="BNP1" s="703"/>
      <c r="BNQ1" s="703"/>
      <c r="BNR1" s="703"/>
      <c r="BNS1" s="703"/>
      <c r="BNT1" s="703"/>
      <c r="BNU1" s="703"/>
      <c r="BNV1" s="703"/>
      <c r="BNW1" s="703"/>
      <c r="BNX1" s="703"/>
      <c r="BNY1" s="703"/>
      <c r="BNZ1" s="703"/>
      <c r="BOA1" s="703"/>
      <c r="BOB1" s="703"/>
      <c r="BOC1" s="703"/>
      <c r="BOD1" s="703"/>
      <c r="BOE1" s="703"/>
      <c r="BOF1" s="703"/>
      <c r="BOG1" s="703"/>
      <c r="BOH1" s="703"/>
      <c r="BOI1" s="703"/>
      <c r="BOJ1" s="703"/>
      <c r="BOK1" s="703"/>
      <c r="BOL1" s="703"/>
      <c r="BOM1" s="703"/>
      <c r="BON1" s="703"/>
      <c r="BOO1" s="703"/>
      <c r="BOP1" s="703"/>
      <c r="BOQ1" s="703"/>
      <c r="BOR1" s="703"/>
      <c r="BOS1" s="703"/>
      <c r="BOT1" s="703"/>
      <c r="BOU1" s="703"/>
      <c r="BOV1" s="703"/>
      <c r="BOW1" s="703"/>
      <c r="BOX1" s="703"/>
      <c r="BOY1" s="703"/>
      <c r="BOZ1" s="703"/>
      <c r="BPA1" s="703"/>
      <c r="BPB1" s="703"/>
      <c r="BPC1" s="703"/>
      <c r="BPD1" s="703"/>
      <c r="BPE1" s="703"/>
      <c r="BPF1" s="703"/>
      <c r="BPG1" s="703"/>
      <c r="BPH1" s="703"/>
      <c r="BPI1" s="703"/>
      <c r="BPJ1" s="703"/>
      <c r="BPK1" s="703"/>
      <c r="BPL1" s="703"/>
      <c r="BPM1" s="703"/>
      <c r="BPN1" s="703"/>
      <c r="BPO1" s="703"/>
      <c r="BPP1" s="703"/>
      <c r="BPQ1" s="703"/>
      <c r="BPR1" s="703"/>
      <c r="BPS1" s="703"/>
      <c r="BPT1" s="703"/>
      <c r="BPU1" s="703"/>
      <c r="BPV1" s="703"/>
      <c r="BPW1" s="703"/>
      <c r="BPX1" s="703"/>
      <c r="BPY1" s="703"/>
      <c r="BPZ1" s="703"/>
      <c r="BQA1" s="703"/>
      <c r="BQB1" s="703"/>
      <c r="BQC1" s="703"/>
      <c r="BQD1" s="703"/>
      <c r="BQE1" s="703"/>
      <c r="BQF1" s="703"/>
      <c r="BQG1" s="703"/>
      <c r="BQH1" s="703"/>
      <c r="BQI1" s="703"/>
      <c r="BQJ1" s="703"/>
      <c r="BQK1" s="703"/>
      <c r="BQL1" s="703"/>
      <c r="BQM1" s="703"/>
      <c r="BQN1" s="703"/>
      <c r="BQO1" s="703"/>
      <c r="BQP1" s="703"/>
      <c r="BQQ1" s="703"/>
      <c r="BQR1" s="703"/>
      <c r="BQS1" s="703"/>
      <c r="BQT1" s="703"/>
      <c r="BQU1" s="703"/>
      <c r="BQV1" s="703"/>
      <c r="BQW1" s="703"/>
      <c r="BQX1" s="703"/>
      <c r="BQY1" s="703"/>
      <c r="BQZ1" s="703"/>
      <c r="BRA1" s="703"/>
      <c r="BRB1" s="703"/>
      <c r="BRC1" s="703"/>
      <c r="BRD1" s="703"/>
      <c r="BRE1" s="703"/>
      <c r="BRF1" s="703"/>
      <c r="BRG1" s="703"/>
      <c r="BRH1" s="703"/>
      <c r="BRI1" s="703"/>
      <c r="BRJ1" s="703"/>
      <c r="BRK1" s="703"/>
      <c r="BRL1" s="703"/>
      <c r="BRM1" s="703"/>
      <c r="BRN1" s="703"/>
      <c r="BRO1" s="703"/>
      <c r="BRP1" s="703"/>
      <c r="BRQ1" s="703"/>
      <c r="BRR1" s="703"/>
      <c r="BRS1" s="703"/>
      <c r="BRT1" s="703"/>
      <c r="BRU1" s="703"/>
      <c r="BRV1" s="703"/>
      <c r="BRW1" s="703"/>
      <c r="BRX1" s="703"/>
      <c r="BRY1" s="703"/>
      <c r="BRZ1" s="703"/>
      <c r="BSA1" s="703"/>
      <c r="BSB1" s="703"/>
      <c r="BSC1" s="703"/>
      <c r="BSD1" s="703"/>
      <c r="BSE1" s="703"/>
      <c r="BSF1" s="703"/>
      <c r="BSG1" s="703"/>
      <c r="BSH1" s="703"/>
      <c r="BSI1" s="703"/>
      <c r="BSJ1" s="703"/>
      <c r="BSK1" s="703"/>
      <c r="BSL1" s="703"/>
      <c r="BSM1" s="703"/>
      <c r="BSN1" s="703"/>
      <c r="BSO1" s="703"/>
      <c r="BSP1" s="703"/>
      <c r="BSQ1" s="703"/>
      <c r="BSR1" s="703"/>
      <c r="BSS1" s="703"/>
      <c r="BST1" s="703"/>
      <c r="BSU1" s="703"/>
      <c r="BSV1" s="703"/>
      <c r="BSW1" s="703"/>
      <c r="BSX1" s="703"/>
      <c r="BSY1" s="703"/>
      <c r="BSZ1" s="703"/>
      <c r="BTA1" s="703"/>
      <c r="BTB1" s="703"/>
      <c r="BTC1" s="703"/>
      <c r="BTD1" s="703"/>
      <c r="BTE1" s="703"/>
      <c r="BTF1" s="703"/>
      <c r="BTG1" s="703"/>
      <c r="BTH1" s="703"/>
      <c r="BTI1" s="703"/>
      <c r="BTJ1" s="703"/>
      <c r="BTK1" s="703"/>
      <c r="BTL1" s="703"/>
      <c r="BTM1" s="703"/>
      <c r="BTN1" s="703"/>
      <c r="BTO1" s="703"/>
      <c r="BTP1" s="703"/>
      <c r="BTQ1" s="703"/>
      <c r="BTR1" s="703"/>
      <c r="BTS1" s="703"/>
      <c r="BTT1" s="703"/>
      <c r="BTU1" s="703"/>
      <c r="BTV1" s="703"/>
      <c r="BTW1" s="703"/>
      <c r="BTX1" s="703"/>
      <c r="BTY1" s="703"/>
      <c r="BTZ1" s="703"/>
      <c r="BUA1" s="703"/>
      <c r="BUB1" s="703"/>
      <c r="BUC1" s="703"/>
      <c r="BUD1" s="703"/>
      <c r="BUE1" s="703"/>
      <c r="BUF1" s="703"/>
      <c r="BUG1" s="703"/>
      <c r="BUH1" s="703"/>
      <c r="BUI1" s="703"/>
      <c r="BUJ1" s="703"/>
      <c r="BUK1" s="703"/>
      <c r="BUL1" s="703"/>
      <c r="BUM1" s="703"/>
      <c r="BUN1" s="703"/>
      <c r="BUO1" s="703"/>
      <c r="BUP1" s="703"/>
      <c r="BUQ1" s="703"/>
      <c r="BUR1" s="703"/>
      <c r="BUS1" s="703"/>
      <c r="BUT1" s="703"/>
      <c r="BUU1" s="703"/>
      <c r="BUV1" s="703"/>
      <c r="BUW1" s="703"/>
      <c r="BUX1" s="703"/>
      <c r="BUY1" s="703"/>
      <c r="BUZ1" s="703"/>
      <c r="BVA1" s="703"/>
      <c r="BVB1" s="703"/>
      <c r="BVC1" s="703"/>
      <c r="BVD1" s="703"/>
      <c r="BVE1" s="703"/>
      <c r="BVF1" s="703"/>
      <c r="BVG1" s="703"/>
      <c r="BVH1" s="703"/>
      <c r="BVI1" s="703"/>
      <c r="BVJ1" s="703"/>
      <c r="BVK1" s="703"/>
      <c r="BVL1" s="703"/>
      <c r="BVM1" s="703"/>
      <c r="BVN1" s="703"/>
      <c r="BVO1" s="703"/>
      <c r="BVP1" s="703"/>
      <c r="BVQ1" s="703"/>
      <c r="BVR1" s="703"/>
      <c r="BVS1" s="703"/>
      <c r="BVT1" s="703"/>
      <c r="BVU1" s="703"/>
      <c r="BVV1" s="703"/>
      <c r="BVW1" s="703"/>
      <c r="BVX1" s="703"/>
      <c r="BVY1" s="703"/>
      <c r="BVZ1" s="703"/>
      <c r="BWA1" s="703"/>
      <c r="BWB1" s="703"/>
      <c r="BWC1" s="703"/>
      <c r="BWD1" s="703"/>
      <c r="BWE1" s="703"/>
      <c r="BWF1" s="703"/>
      <c r="BWG1" s="703"/>
      <c r="BWH1" s="703"/>
      <c r="BWI1" s="703"/>
      <c r="BWJ1" s="703"/>
      <c r="BWK1" s="703"/>
      <c r="BWL1" s="703"/>
      <c r="BWM1" s="703"/>
      <c r="BWN1" s="703"/>
      <c r="BWO1" s="703"/>
      <c r="BWP1" s="703"/>
      <c r="BWQ1" s="703"/>
      <c r="BWR1" s="703"/>
      <c r="BWS1" s="703"/>
      <c r="BWT1" s="703"/>
      <c r="BWU1" s="703"/>
      <c r="BWV1" s="703"/>
      <c r="BWW1" s="703"/>
      <c r="BWX1" s="703"/>
      <c r="BWY1" s="703"/>
      <c r="BWZ1" s="703"/>
      <c r="BXA1" s="703"/>
      <c r="BXB1" s="703"/>
      <c r="BXC1" s="703"/>
      <c r="BXD1" s="703"/>
      <c r="BXE1" s="703"/>
      <c r="BXF1" s="703"/>
      <c r="BXG1" s="703"/>
      <c r="BXH1" s="703"/>
      <c r="BXI1" s="703"/>
      <c r="BXJ1" s="703"/>
      <c r="BXK1" s="703"/>
      <c r="BXL1" s="703"/>
      <c r="BXM1" s="703"/>
      <c r="BXN1" s="703"/>
      <c r="BXO1" s="703"/>
      <c r="BXP1" s="703"/>
      <c r="BXQ1" s="703"/>
      <c r="BXR1" s="703"/>
      <c r="BXS1" s="703"/>
      <c r="BXT1" s="703"/>
      <c r="BXU1" s="703"/>
      <c r="BXV1" s="703"/>
      <c r="BXW1" s="703"/>
      <c r="BXX1" s="703"/>
      <c r="BXY1" s="703"/>
      <c r="BXZ1" s="703"/>
      <c r="BYA1" s="703"/>
      <c r="BYB1" s="703"/>
      <c r="BYC1" s="703"/>
      <c r="BYD1" s="703"/>
      <c r="BYE1" s="703"/>
      <c r="BYF1" s="703"/>
      <c r="BYG1" s="703"/>
      <c r="BYH1" s="703"/>
      <c r="BYI1" s="703"/>
      <c r="BYJ1" s="703"/>
      <c r="BYK1" s="703"/>
      <c r="BYL1" s="703"/>
      <c r="BYM1" s="703"/>
      <c r="BYN1" s="703"/>
      <c r="BYO1" s="703"/>
      <c r="BYP1" s="703"/>
      <c r="BYQ1" s="703"/>
      <c r="BYR1" s="703"/>
      <c r="BYS1" s="703"/>
      <c r="BYT1" s="703"/>
      <c r="BYU1" s="703"/>
      <c r="BYV1" s="703"/>
      <c r="BYW1" s="703"/>
      <c r="BYX1" s="703"/>
      <c r="BYY1" s="703"/>
      <c r="BYZ1" s="703"/>
      <c r="BZA1" s="703"/>
      <c r="BZB1" s="703"/>
      <c r="BZC1" s="703"/>
      <c r="BZD1" s="703"/>
      <c r="BZE1" s="703"/>
      <c r="BZF1" s="703"/>
      <c r="BZG1" s="703"/>
      <c r="BZH1" s="703"/>
      <c r="BZI1" s="703"/>
      <c r="BZJ1" s="703"/>
      <c r="BZK1" s="703"/>
      <c r="BZL1" s="703"/>
      <c r="BZM1" s="703"/>
      <c r="BZN1" s="703"/>
      <c r="BZO1" s="703"/>
      <c r="BZP1" s="703"/>
      <c r="BZQ1" s="703"/>
      <c r="BZR1" s="703"/>
      <c r="BZS1" s="703"/>
      <c r="BZT1" s="703"/>
      <c r="BZU1" s="703"/>
      <c r="BZV1" s="703"/>
      <c r="BZW1" s="703"/>
      <c r="BZX1" s="703"/>
      <c r="BZY1" s="703"/>
      <c r="BZZ1" s="703"/>
      <c r="CAA1" s="703"/>
      <c r="CAB1" s="703"/>
      <c r="CAC1" s="703"/>
      <c r="CAD1" s="703"/>
      <c r="CAE1" s="703"/>
      <c r="CAF1" s="703"/>
      <c r="CAG1" s="703"/>
      <c r="CAH1" s="703"/>
      <c r="CAI1" s="703"/>
      <c r="CAJ1" s="703"/>
      <c r="CAK1" s="703"/>
      <c r="CAL1" s="703"/>
      <c r="CAM1" s="703"/>
      <c r="CAN1" s="703"/>
      <c r="CAO1" s="703"/>
      <c r="CAP1" s="703"/>
      <c r="CAQ1" s="703"/>
      <c r="CAR1" s="703"/>
      <c r="CAS1" s="703"/>
      <c r="CAT1" s="703"/>
      <c r="CAU1" s="703"/>
      <c r="CAV1" s="703"/>
      <c r="CAW1" s="703"/>
      <c r="CAX1" s="703"/>
      <c r="CAY1" s="703"/>
      <c r="CAZ1" s="703"/>
      <c r="CBA1" s="703"/>
      <c r="CBB1" s="703"/>
      <c r="CBC1" s="703"/>
      <c r="CBD1" s="703"/>
      <c r="CBE1" s="703"/>
      <c r="CBF1" s="703"/>
      <c r="CBG1" s="703"/>
      <c r="CBH1" s="703"/>
      <c r="CBI1" s="703"/>
      <c r="CBJ1" s="703"/>
      <c r="CBK1" s="703"/>
      <c r="CBL1" s="703"/>
      <c r="CBM1" s="703"/>
      <c r="CBN1" s="703"/>
      <c r="CBO1" s="703"/>
      <c r="CBP1" s="703"/>
      <c r="CBQ1" s="703"/>
      <c r="CBR1" s="703"/>
      <c r="CBS1" s="703"/>
      <c r="CBT1" s="703"/>
      <c r="CBU1" s="703"/>
      <c r="CBV1" s="703"/>
      <c r="CBW1" s="703"/>
      <c r="CBX1" s="703"/>
      <c r="CBY1" s="703"/>
      <c r="CBZ1" s="703"/>
      <c r="CCA1" s="703"/>
      <c r="CCB1" s="703"/>
      <c r="CCC1" s="703"/>
      <c r="CCD1" s="703"/>
      <c r="CCE1" s="703"/>
      <c r="CCF1" s="703"/>
      <c r="CCG1" s="703"/>
      <c r="CCH1" s="703"/>
      <c r="CCI1" s="703"/>
      <c r="CCJ1" s="703"/>
      <c r="CCK1" s="703"/>
      <c r="CCL1" s="703"/>
      <c r="CCM1" s="703"/>
      <c r="CCN1" s="703"/>
      <c r="CCO1" s="703"/>
      <c r="CCP1" s="703"/>
      <c r="CCQ1" s="703"/>
      <c r="CCR1" s="703"/>
      <c r="CCS1" s="703"/>
      <c r="CCT1" s="703"/>
      <c r="CCU1" s="703"/>
      <c r="CCV1" s="703"/>
      <c r="CCW1" s="703"/>
      <c r="CCX1" s="703"/>
      <c r="CCY1" s="703"/>
      <c r="CCZ1" s="703"/>
      <c r="CDA1" s="703"/>
      <c r="CDB1" s="703"/>
      <c r="CDC1" s="703"/>
      <c r="CDD1" s="703"/>
      <c r="CDE1" s="703"/>
      <c r="CDF1" s="703"/>
      <c r="CDG1" s="703"/>
      <c r="CDH1" s="703"/>
      <c r="CDI1" s="703"/>
      <c r="CDJ1" s="703"/>
      <c r="CDK1" s="703"/>
      <c r="CDL1" s="703"/>
      <c r="CDM1" s="703"/>
      <c r="CDN1" s="703"/>
      <c r="CDO1" s="703"/>
      <c r="CDP1" s="703"/>
      <c r="CDQ1" s="703"/>
      <c r="CDR1" s="703"/>
      <c r="CDS1" s="703"/>
      <c r="CDT1" s="703"/>
      <c r="CDU1" s="703"/>
      <c r="CDV1" s="703"/>
      <c r="CDW1" s="703"/>
      <c r="CDX1" s="703"/>
      <c r="CDY1" s="703"/>
      <c r="CDZ1" s="703"/>
      <c r="CEA1" s="703"/>
      <c r="CEB1" s="703"/>
      <c r="CEC1" s="703"/>
      <c r="CED1" s="703"/>
      <c r="CEE1" s="703"/>
      <c r="CEF1" s="703"/>
      <c r="CEG1" s="703"/>
      <c r="CEH1" s="703"/>
      <c r="CEI1" s="703"/>
      <c r="CEJ1" s="703"/>
      <c r="CEK1" s="703"/>
      <c r="CEL1" s="703"/>
      <c r="CEM1" s="703"/>
      <c r="CEN1" s="703"/>
      <c r="CEO1" s="703"/>
      <c r="CEP1" s="703"/>
      <c r="CEQ1" s="703"/>
      <c r="CER1" s="703"/>
      <c r="CES1" s="703"/>
      <c r="CET1" s="703"/>
      <c r="CEU1" s="703"/>
      <c r="CEV1" s="703"/>
      <c r="CEW1" s="703"/>
      <c r="CEX1" s="703"/>
      <c r="CEY1" s="703"/>
      <c r="CEZ1" s="703"/>
      <c r="CFA1" s="703"/>
      <c r="CFB1" s="703"/>
      <c r="CFC1" s="703"/>
      <c r="CFD1" s="703"/>
      <c r="CFE1" s="703"/>
      <c r="CFF1" s="703"/>
      <c r="CFG1" s="703"/>
      <c r="CFH1" s="703"/>
      <c r="CFI1" s="703"/>
      <c r="CFJ1" s="703"/>
      <c r="CFK1" s="703"/>
      <c r="CFL1" s="703"/>
      <c r="CFM1" s="703"/>
      <c r="CFN1" s="703"/>
      <c r="CFO1" s="703"/>
      <c r="CFP1" s="703"/>
      <c r="CFQ1" s="703"/>
      <c r="CFR1" s="703"/>
      <c r="CFS1" s="703"/>
      <c r="CFT1" s="703"/>
      <c r="CFU1" s="703"/>
      <c r="CFV1" s="703"/>
      <c r="CFW1" s="703"/>
      <c r="CFX1" s="703"/>
      <c r="CFY1" s="703"/>
      <c r="CFZ1" s="703"/>
      <c r="CGA1" s="703"/>
      <c r="CGB1" s="703"/>
      <c r="CGC1" s="703"/>
      <c r="CGD1" s="703"/>
      <c r="CGE1" s="703"/>
      <c r="CGF1" s="703"/>
      <c r="CGG1" s="703"/>
      <c r="CGH1" s="703"/>
      <c r="CGI1" s="703"/>
      <c r="CGJ1" s="703"/>
      <c r="CGK1" s="703"/>
      <c r="CGL1" s="703"/>
      <c r="CGM1" s="703"/>
      <c r="CGN1" s="703"/>
      <c r="CGO1" s="703"/>
      <c r="CGP1" s="703"/>
      <c r="CGQ1" s="703"/>
      <c r="CGR1" s="703"/>
      <c r="CGS1" s="703"/>
      <c r="CGT1" s="703"/>
      <c r="CGU1" s="703"/>
      <c r="CGV1" s="703"/>
      <c r="CGW1" s="703"/>
      <c r="CGX1" s="703"/>
      <c r="CGY1" s="703"/>
      <c r="CGZ1" s="703"/>
      <c r="CHA1" s="703"/>
      <c r="CHB1" s="703"/>
      <c r="CHC1" s="703"/>
      <c r="CHD1" s="703"/>
      <c r="CHE1" s="703"/>
      <c r="CHF1" s="703"/>
      <c r="CHG1" s="703"/>
      <c r="CHH1" s="703"/>
      <c r="CHI1" s="703"/>
      <c r="CHJ1" s="703"/>
      <c r="CHK1" s="703"/>
      <c r="CHL1" s="703"/>
      <c r="CHM1" s="703"/>
      <c r="CHN1" s="703"/>
      <c r="CHO1" s="703"/>
      <c r="CHP1" s="703"/>
      <c r="CHQ1" s="703"/>
      <c r="CHR1" s="703"/>
      <c r="CHS1" s="703"/>
      <c r="CHT1" s="703"/>
      <c r="CHU1" s="703"/>
      <c r="CHV1" s="703"/>
      <c r="CHW1" s="703"/>
      <c r="CHX1" s="703"/>
      <c r="CHY1" s="703"/>
      <c r="CHZ1" s="703"/>
      <c r="CIA1" s="703"/>
      <c r="CIB1" s="703"/>
      <c r="CIC1" s="703"/>
      <c r="CID1" s="703"/>
      <c r="CIE1" s="703"/>
      <c r="CIF1" s="703"/>
      <c r="CIG1" s="703"/>
      <c r="CIH1" s="703"/>
      <c r="CII1" s="703"/>
      <c r="CIJ1" s="703"/>
      <c r="CIK1" s="703"/>
      <c r="CIL1" s="703"/>
      <c r="CIM1" s="703"/>
      <c r="CIN1" s="703"/>
      <c r="CIO1" s="703"/>
      <c r="CIP1" s="703"/>
      <c r="CIQ1" s="703"/>
      <c r="CIR1" s="703"/>
      <c r="CIS1" s="703"/>
      <c r="CIT1" s="703"/>
      <c r="CIU1" s="703"/>
      <c r="CIV1" s="703"/>
      <c r="CIW1" s="703"/>
      <c r="CIX1" s="703"/>
      <c r="CIY1" s="703"/>
      <c r="CIZ1" s="703"/>
      <c r="CJA1" s="703"/>
      <c r="CJB1" s="703"/>
      <c r="CJC1" s="703"/>
      <c r="CJD1" s="703"/>
      <c r="CJE1" s="703"/>
      <c r="CJF1" s="703"/>
      <c r="CJG1" s="703"/>
      <c r="CJH1" s="703"/>
      <c r="CJI1" s="703"/>
      <c r="CJJ1" s="703"/>
      <c r="CJK1" s="703"/>
      <c r="CJL1" s="703"/>
      <c r="CJM1" s="703"/>
      <c r="CJN1" s="703"/>
      <c r="CJO1" s="703"/>
      <c r="CJP1" s="703"/>
      <c r="CJQ1" s="703"/>
      <c r="CJR1" s="703"/>
      <c r="CJS1" s="703"/>
      <c r="CJT1" s="703"/>
      <c r="CJU1" s="703"/>
      <c r="CJV1" s="703"/>
      <c r="CJW1" s="703"/>
      <c r="CJX1" s="703"/>
      <c r="CJY1" s="703"/>
      <c r="CJZ1" s="703"/>
      <c r="CKA1" s="703"/>
      <c r="CKB1" s="703"/>
      <c r="CKC1" s="703"/>
      <c r="CKD1" s="703"/>
      <c r="CKE1" s="703"/>
      <c r="CKF1" s="703"/>
      <c r="CKG1" s="703"/>
      <c r="CKH1" s="703"/>
      <c r="CKI1" s="703"/>
      <c r="CKJ1" s="703"/>
      <c r="CKK1" s="703"/>
      <c r="CKL1" s="703"/>
      <c r="CKM1" s="703"/>
      <c r="CKN1" s="703"/>
      <c r="CKO1" s="703"/>
      <c r="CKP1" s="703"/>
      <c r="CKQ1" s="703"/>
      <c r="CKR1" s="703"/>
      <c r="CKS1" s="703"/>
      <c r="CKT1" s="703"/>
      <c r="CKU1" s="703"/>
      <c r="CKV1" s="703"/>
      <c r="CKW1" s="703"/>
      <c r="CKX1" s="703"/>
      <c r="CKY1" s="703"/>
      <c r="CKZ1" s="703"/>
      <c r="CLA1" s="703"/>
      <c r="CLB1" s="703"/>
      <c r="CLC1" s="703"/>
      <c r="CLD1" s="703"/>
      <c r="CLE1" s="703"/>
      <c r="CLF1" s="703"/>
      <c r="CLG1" s="703"/>
      <c r="CLH1" s="703"/>
      <c r="CLI1" s="703"/>
      <c r="CLJ1" s="703"/>
      <c r="CLK1" s="703"/>
      <c r="CLL1" s="703"/>
      <c r="CLM1" s="703"/>
      <c r="CLN1" s="703"/>
      <c r="CLO1" s="703"/>
      <c r="CLP1" s="703"/>
      <c r="CLQ1" s="703"/>
      <c r="CLR1" s="703"/>
      <c r="CLS1" s="703"/>
      <c r="CLT1" s="703"/>
      <c r="CLU1" s="703"/>
      <c r="CLV1" s="703"/>
      <c r="CLW1" s="703"/>
      <c r="CLX1" s="703"/>
      <c r="CLY1" s="703"/>
      <c r="CLZ1" s="703"/>
      <c r="CMA1" s="703"/>
      <c r="CMB1" s="703"/>
      <c r="CMC1" s="703"/>
      <c r="CMD1" s="703"/>
      <c r="CME1" s="703"/>
      <c r="CMF1" s="703"/>
      <c r="CMG1" s="703"/>
      <c r="CMH1" s="703"/>
      <c r="CMI1" s="703"/>
      <c r="CMJ1" s="703"/>
      <c r="CMK1" s="703"/>
      <c r="CML1" s="703"/>
      <c r="CMM1" s="703"/>
      <c r="CMN1" s="703"/>
      <c r="CMO1" s="703"/>
      <c r="CMP1" s="703"/>
      <c r="CMQ1" s="703"/>
      <c r="CMR1" s="703"/>
      <c r="CMS1" s="703"/>
      <c r="CMT1" s="703"/>
      <c r="CMU1" s="703"/>
      <c r="CMV1" s="703"/>
      <c r="CMW1" s="703"/>
      <c r="CMX1" s="703"/>
      <c r="CMY1" s="703"/>
      <c r="CMZ1" s="703"/>
      <c r="CNA1" s="703"/>
      <c r="CNB1" s="703"/>
      <c r="CNC1" s="703"/>
      <c r="CND1" s="703"/>
      <c r="CNE1" s="703"/>
      <c r="CNF1" s="703"/>
      <c r="CNG1" s="703"/>
      <c r="CNH1" s="703"/>
      <c r="CNI1" s="703"/>
      <c r="CNJ1" s="703"/>
      <c r="CNK1" s="703"/>
      <c r="CNL1" s="703"/>
      <c r="CNM1" s="703"/>
      <c r="CNN1" s="703"/>
      <c r="CNO1" s="703"/>
      <c r="CNP1" s="703"/>
      <c r="CNQ1" s="703"/>
      <c r="CNR1" s="703"/>
      <c r="CNS1" s="703"/>
      <c r="CNT1" s="703"/>
      <c r="CNU1" s="703"/>
      <c r="CNV1" s="703"/>
      <c r="CNW1" s="703"/>
      <c r="CNX1" s="703"/>
      <c r="CNY1" s="703"/>
      <c r="CNZ1" s="703"/>
      <c r="COA1" s="703"/>
      <c r="COB1" s="703"/>
      <c r="COC1" s="703"/>
      <c r="COD1" s="703"/>
      <c r="COE1" s="703"/>
      <c r="COF1" s="703"/>
      <c r="COG1" s="703"/>
      <c r="COH1" s="703"/>
      <c r="COI1" s="703"/>
      <c r="COJ1" s="703"/>
      <c r="COK1" s="703"/>
      <c r="COL1" s="703"/>
      <c r="COM1" s="703"/>
      <c r="CON1" s="703"/>
      <c r="COO1" s="703"/>
      <c r="COP1" s="703"/>
      <c r="COQ1" s="703"/>
      <c r="COR1" s="703"/>
      <c r="COS1" s="703"/>
      <c r="COT1" s="703"/>
      <c r="COU1" s="703"/>
      <c r="COV1" s="703"/>
      <c r="COW1" s="703"/>
      <c r="COX1" s="703"/>
      <c r="COY1" s="703"/>
      <c r="COZ1" s="703"/>
      <c r="CPA1" s="703"/>
      <c r="CPB1" s="703"/>
      <c r="CPC1" s="703"/>
      <c r="CPD1" s="703"/>
      <c r="CPE1" s="703"/>
      <c r="CPF1" s="703"/>
      <c r="CPG1" s="703"/>
      <c r="CPH1" s="703"/>
      <c r="CPI1" s="703"/>
      <c r="CPJ1" s="703"/>
      <c r="CPK1" s="703"/>
      <c r="CPL1" s="703"/>
      <c r="CPM1" s="703"/>
      <c r="CPN1" s="703"/>
      <c r="CPO1" s="703"/>
      <c r="CPP1" s="703"/>
      <c r="CPQ1" s="703"/>
      <c r="CPR1" s="703"/>
      <c r="CPS1" s="703"/>
      <c r="CPT1" s="703"/>
      <c r="CPU1" s="703"/>
      <c r="CPV1" s="703"/>
      <c r="CPW1" s="703"/>
      <c r="CPX1" s="703"/>
      <c r="CPY1" s="703"/>
      <c r="CPZ1" s="703"/>
      <c r="CQA1" s="703"/>
      <c r="CQB1" s="703"/>
      <c r="CQC1" s="703"/>
      <c r="CQD1" s="703"/>
      <c r="CQE1" s="703"/>
      <c r="CQF1" s="703"/>
      <c r="CQG1" s="703"/>
      <c r="CQH1" s="703"/>
      <c r="CQI1" s="703"/>
      <c r="CQJ1" s="703"/>
      <c r="CQK1" s="703"/>
      <c r="CQL1" s="703"/>
      <c r="CQM1" s="703"/>
      <c r="CQN1" s="703"/>
      <c r="CQO1" s="703"/>
      <c r="CQP1" s="703"/>
      <c r="CQQ1" s="703"/>
      <c r="CQR1" s="703"/>
      <c r="CQS1" s="703"/>
      <c r="CQT1" s="703"/>
      <c r="CQU1" s="703"/>
      <c r="CQV1" s="703"/>
      <c r="CQW1" s="703"/>
      <c r="CQX1" s="703"/>
      <c r="CQY1" s="703"/>
      <c r="CQZ1" s="703"/>
      <c r="CRA1" s="703"/>
      <c r="CRB1" s="703"/>
      <c r="CRC1" s="703"/>
      <c r="CRD1" s="703"/>
      <c r="CRE1" s="703"/>
      <c r="CRF1" s="703"/>
      <c r="CRG1" s="703"/>
      <c r="CRH1" s="703"/>
      <c r="CRI1" s="703"/>
      <c r="CRJ1" s="703"/>
      <c r="CRK1" s="703"/>
      <c r="CRL1" s="703"/>
      <c r="CRM1" s="703"/>
      <c r="CRN1" s="703"/>
      <c r="CRO1" s="703"/>
      <c r="CRP1" s="703"/>
      <c r="CRQ1" s="703"/>
      <c r="CRR1" s="703"/>
      <c r="CRS1" s="703"/>
      <c r="CRT1" s="703"/>
      <c r="CRU1" s="703"/>
      <c r="CRV1" s="703"/>
      <c r="CRW1" s="703"/>
      <c r="CRX1" s="703"/>
      <c r="CRY1" s="703"/>
      <c r="CRZ1" s="703"/>
      <c r="CSA1" s="703"/>
      <c r="CSB1" s="703"/>
      <c r="CSC1" s="703"/>
      <c r="CSD1" s="703"/>
      <c r="CSE1" s="703"/>
      <c r="CSF1" s="703"/>
      <c r="CSG1" s="703"/>
      <c r="CSH1" s="703"/>
      <c r="CSI1" s="703"/>
      <c r="CSJ1" s="703"/>
      <c r="CSK1" s="703"/>
      <c r="CSL1" s="703"/>
      <c r="CSM1" s="703"/>
      <c r="CSN1" s="703"/>
      <c r="CSO1" s="703"/>
      <c r="CSP1" s="703"/>
      <c r="CSQ1" s="703"/>
      <c r="CSR1" s="703"/>
      <c r="CSS1" s="703"/>
      <c r="CST1" s="703"/>
      <c r="CSU1" s="703"/>
      <c r="CSV1" s="703"/>
      <c r="CSW1" s="703"/>
      <c r="CSX1" s="703"/>
      <c r="CSY1" s="703"/>
      <c r="CSZ1" s="703"/>
      <c r="CTA1" s="703"/>
      <c r="CTB1" s="703"/>
      <c r="CTC1" s="703"/>
      <c r="CTD1" s="703"/>
      <c r="CTE1" s="703"/>
      <c r="CTF1" s="703"/>
      <c r="CTG1" s="703"/>
      <c r="CTH1" s="703"/>
      <c r="CTI1" s="703"/>
      <c r="CTJ1" s="703"/>
      <c r="CTK1" s="703"/>
      <c r="CTL1" s="703"/>
      <c r="CTM1" s="703"/>
      <c r="CTN1" s="703"/>
      <c r="CTO1" s="703"/>
      <c r="CTP1" s="703"/>
      <c r="CTQ1" s="703"/>
      <c r="CTR1" s="703"/>
      <c r="CTS1" s="703"/>
      <c r="CTT1" s="703"/>
      <c r="CTU1" s="703"/>
      <c r="CTV1" s="703"/>
      <c r="CTW1" s="703"/>
      <c r="CTX1" s="703"/>
      <c r="CTY1" s="703"/>
      <c r="CTZ1" s="703"/>
      <c r="CUA1" s="703"/>
      <c r="CUB1" s="703"/>
      <c r="CUC1" s="703"/>
      <c r="CUD1" s="703"/>
      <c r="CUE1" s="703"/>
      <c r="CUF1" s="703"/>
      <c r="CUG1" s="703"/>
      <c r="CUH1" s="703"/>
      <c r="CUI1" s="703"/>
      <c r="CUJ1" s="703"/>
      <c r="CUK1" s="703"/>
      <c r="CUL1" s="703"/>
      <c r="CUM1" s="703"/>
      <c r="CUN1" s="703"/>
      <c r="CUO1" s="703"/>
      <c r="CUP1" s="703"/>
      <c r="CUQ1" s="703"/>
      <c r="CUR1" s="703"/>
      <c r="CUS1" s="703"/>
      <c r="CUT1" s="703"/>
      <c r="CUU1" s="703"/>
      <c r="CUV1" s="703"/>
      <c r="CUW1" s="703"/>
      <c r="CUX1" s="703"/>
      <c r="CUY1" s="703"/>
      <c r="CUZ1" s="703"/>
      <c r="CVA1" s="703"/>
      <c r="CVB1" s="703"/>
      <c r="CVC1" s="703"/>
      <c r="CVD1" s="703"/>
      <c r="CVE1" s="703"/>
      <c r="CVF1" s="703"/>
      <c r="CVG1" s="703"/>
      <c r="CVH1" s="703"/>
      <c r="CVI1" s="703"/>
      <c r="CVJ1" s="703"/>
      <c r="CVK1" s="703"/>
      <c r="CVL1" s="703"/>
      <c r="CVM1" s="703"/>
      <c r="CVN1" s="703"/>
      <c r="CVO1" s="703"/>
      <c r="CVP1" s="703"/>
      <c r="CVQ1" s="703"/>
      <c r="CVR1" s="703"/>
      <c r="CVS1" s="703"/>
      <c r="CVT1" s="703"/>
      <c r="CVU1" s="703"/>
      <c r="CVV1" s="703"/>
      <c r="CVW1" s="703"/>
      <c r="CVX1" s="703"/>
      <c r="CVY1" s="703"/>
      <c r="CVZ1" s="703"/>
      <c r="CWA1" s="703"/>
      <c r="CWB1" s="703"/>
      <c r="CWC1" s="703"/>
      <c r="CWD1" s="703"/>
      <c r="CWE1" s="703"/>
      <c r="CWF1" s="703"/>
      <c r="CWG1" s="703"/>
      <c r="CWH1" s="703"/>
      <c r="CWI1" s="703"/>
      <c r="CWJ1" s="703"/>
      <c r="CWK1" s="703"/>
      <c r="CWL1" s="703"/>
      <c r="CWM1" s="703"/>
      <c r="CWN1" s="703"/>
      <c r="CWO1" s="703"/>
      <c r="CWP1" s="703"/>
      <c r="CWQ1" s="703"/>
      <c r="CWR1" s="703"/>
      <c r="CWS1" s="703"/>
      <c r="CWT1" s="703"/>
      <c r="CWU1" s="703"/>
      <c r="CWV1" s="703"/>
      <c r="CWW1" s="703"/>
      <c r="CWX1" s="703"/>
      <c r="CWY1" s="703"/>
      <c r="CWZ1" s="703"/>
      <c r="CXA1" s="703"/>
      <c r="CXB1" s="703"/>
      <c r="CXC1" s="703"/>
      <c r="CXD1" s="703"/>
      <c r="CXE1" s="703"/>
      <c r="CXF1" s="703"/>
      <c r="CXG1" s="703"/>
      <c r="CXH1" s="703"/>
      <c r="CXI1" s="703"/>
      <c r="CXJ1" s="703"/>
      <c r="CXK1" s="703"/>
      <c r="CXL1" s="703"/>
      <c r="CXM1" s="703"/>
      <c r="CXN1" s="703"/>
      <c r="CXO1" s="703"/>
      <c r="CXP1" s="703"/>
      <c r="CXQ1" s="703"/>
      <c r="CXR1" s="703"/>
      <c r="CXS1" s="703"/>
      <c r="CXT1" s="703"/>
      <c r="CXU1" s="703"/>
      <c r="CXV1" s="703"/>
      <c r="CXW1" s="703"/>
      <c r="CXX1" s="703"/>
      <c r="CXY1" s="703"/>
      <c r="CXZ1" s="703"/>
      <c r="CYA1" s="703"/>
      <c r="CYB1" s="703"/>
      <c r="CYC1" s="703"/>
      <c r="CYD1" s="703"/>
      <c r="CYE1" s="703"/>
      <c r="CYF1" s="703"/>
      <c r="CYG1" s="703"/>
      <c r="CYH1" s="703"/>
      <c r="CYI1" s="703"/>
      <c r="CYJ1" s="703"/>
      <c r="CYK1" s="703"/>
      <c r="CYL1" s="703"/>
      <c r="CYM1" s="703"/>
      <c r="CYN1" s="703"/>
      <c r="CYO1" s="703"/>
      <c r="CYP1" s="703"/>
      <c r="CYQ1" s="703"/>
      <c r="CYR1" s="703"/>
      <c r="CYS1" s="703"/>
      <c r="CYT1" s="703"/>
      <c r="CYU1" s="703"/>
      <c r="CYV1" s="703"/>
      <c r="CYW1" s="703"/>
      <c r="CYX1" s="703"/>
      <c r="CYY1" s="703"/>
      <c r="CYZ1" s="703"/>
      <c r="CZA1" s="703"/>
      <c r="CZB1" s="703"/>
      <c r="CZC1" s="703"/>
      <c r="CZD1" s="703"/>
      <c r="CZE1" s="703"/>
      <c r="CZF1" s="703"/>
      <c r="CZG1" s="703"/>
      <c r="CZH1" s="703"/>
      <c r="CZI1" s="703"/>
      <c r="CZJ1" s="703"/>
      <c r="CZK1" s="703"/>
      <c r="CZL1" s="703"/>
      <c r="CZM1" s="703"/>
      <c r="CZN1" s="703"/>
      <c r="CZO1" s="703"/>
      <c r="CZP1" s="703"/>
      <c r="CZQ1" s="703"/>
      <c r="CZR1" s="703"/>
      <c r="CZS1" s="703"/>
      <c r="CZT1" s="703"/>
      <c r="CZU1" s="703"/>
      <c r="CZV1" s="703"/>
      <c r="CZW1" s="703"/>
      <c r="CZX1" s="703"/>
      <c r="CZY1" s="703"/>
      <c r="CZZ1" s="703"/>
      <c r="DAA1" s="703"/>
      <c r="DAB1" s="703"/>
      <c r="DAC1" s="703"/>
      <c r="DAD1" s="703"/>
      <c r="DAE1" s="703"/>
      <c r="DAF1" s="703"/>
      <c r="DAG1" s="703"/>
      <c r="DAH1" s="703"/>
      <c r="DAI1" s="703"/>
      <c r="DAJ1" s="703"/>
      <c r="DAK1" s="703"/>
      <c r="DAL1" s="703"/>
      <c r="DAM1" s="703"/>
      <c r="DAN1" s="703"/>
      <c r="DAO1" s="703"/>
      <c r="DAP1" s="703"/>
      <c r="DAQ1" s="703"/>
      <c r="DAR1" s="703"/>
      <c r="DAS1" s="703"/>
      <c r="DAT1" s="703"/>
      <c r="DAU1" s="703"/>
      <c r="DAV1" s="703"/>
      <c r="DAW1" s="703"/>
      <c r="DAX1" s="703"/>
      <c r="DAY1" s="703"/>
      <c r="DAZ1" s="703"/>
      <c r="DBA1" s="703"/>
      <c r="DBB1" s="703"/>
      <c r="DBC1" s="703"/>
      <c r="DBD1" s="703"/>
      <c r="DBE1" s="703"/>
      <c r="DBF1" s="703"/>
      <c r="DBG1" s="703"/>
      <c r="DBH1" s="703"/>
      <c r="DBI1" s="703"/>
      <c r="DBJ1" s="703"/>
      <c r="DBK1" s="703"/>
      <c r="DBL1" s="703"/>
      <c r="DBM1" s="703"/>
      <c r="DBN1" s="703"/>
      <c r="DBO1" s="703"/>
      <c r="DBP1" s="703"/>
      <c r="DBQ1" s="703"/>
      <c r="DBR1" s="703"/>
      <c r="DBS1" s="703"/>
      <c r="DBT1" s="703"/>
      <c r="DBU1" s="703"/>
      <c r="DBV1" s="703"/>
      <c r="DBW1" s="703"/>
      <c r="DBX1" s="703"/>
      <c r="DBY1" s="703"/>
      <c r="DBZ1" s="703"/>
      <c r="DCA1" s="703"/>
      <c r="DCB1" s="703"/>
      <c r="DCC1" s="703"/>
      <c r="DCD1" s="703"/>
      <c r="DCE1" s="703"/>
      <c r="DCF1" s="703"/>
      <c r="DCG1" s="703"/>
      <c r="DCH1" s="703"/>
      <c r="DCI1" s="703"/>
      <c r="DCJ1" s="703"/>
      <c r="DCK1" s="703"/>
      <c r="DCL1" s="703"/>
      <c r="DCM1" s="703"/>
      <c r="DCN1" s="703"/>
      <c r="DCO1" s="703"/>
      <c r="DCP1" s="703"/>
      <c r="DCQ1" s="703"/>
      <c r="DCR1" s="703"/>
      <c r="DCS1" s="703"/>
      <c r="DCT1" s="703"/>
      <c r="DCU1" s="703"/>
      <c r="DCV1" s="703"/>
      <c r="DCW1" s="703"/>
      <c r="DCX1" s="703"/>
      <c r="DCY1" s="703"/>
      <c r="DCZ1" s="703"/>
      <c r="DDA1" s="703"/>
      <c r="DDB1" s="703"/>
      <c r="DDC1" s="703"/>
      <c r="DDD1" s="703"/>
      <c r="DDE1" s="703"/>
      <c r="DDF1" s="703"/>
      <c r="DDG1" s="703"/>
      <c r="DDH1" s="703"/>
      <c r="DDI1" s="703"/>
      <c r="DDJ1" s="703"/>
      <c r="DDK1" s="703"/>
      <c r="DDL1" s="703"/>
      <c r="DDM1" s="703"/>
      <c r="DDN1" s="703"/>
      <c r="DDO1" s="703"/>
      <c r="DDP1" s="703"/>
      <c r="DDQ1" s="703"/>
      <c r="DDR1" s="703"/>
      <c r="DDS1" s="703"/>
      <c r="DDT1" s="703"/>
      <c r="DDU1" s="703"/>
      <c r="DDV1" s="703"/>
      <c r="DDW1" s="703"/>
      <c r="DDX1" s="703"/>
      <c r="DDY1" s="703"/>
      <c r="DDZ1" s="703"/>
      <c r="DEA1" s="703"/>
      <c r="DEB1" s="703"/>
      <c r="DEC1" s="703"/>
      <c r="DED1" s="703"/>
      <c r="DEE1" s="703"/>
      <c r="DEF1" s="703"/>
      <c r="DEG1" s="703"/>
      <c r="DEH1" s="703"/>
      <c r="DEI1" s="703"/>
      <c r="DEJ1" s="703"/>
      <c r="DEK1" s="703"/>
      <c r="DEL1" s="703"/>
      <c r="DEM1" s="703"/>
      <c r="DEN1" s="703"/>
      <c r="DEO1" s="703"/>
      <c r="DEP1" s="703"/>
      <c r="DEQ1" s="703"/>
      <c r="DER1" s="703"/>
      <c r="DES1" s="703"/>
      <c r="DET1" s="703"/>
      <c r="DEU1" s="703"/>
      <c r="DEV1" s="703"/>
      <c r="DEW1" s="703"/>
      <c r="DEX1" s="703"/>
      <c r="DEY1" s="703"/>
      <c r="DEZ1" s="703"/>
      <c r="DFA1" s="703"/>
      <c r="DFB1" s="703"/>
      <c r="DFC1" s="703"/>
      <c r="DFD1" s="703"/>
      <c r="DFE1" s="703"/>
      <c r="DFF1" s="703"/>
      <c r="DFG1" s="703"/>
      <c r="DFH1" s="703"/>
      <c r="DFI1" s="703"/>
      <c r="DFJ1" s="703"/>
      <c r="DFK1" s="703"/>
      <c r="DFL1" s="703"/>
      <c r="DFM1" s="703"/>
      <c r="DFN1" s="703"/>
      <c r="DFO1" s="703"/>
      <c r="DFP1" s="703"/>
      <c r="DFQ1" s="703"/>
      <c r="DFR1" s="703"/>
      <c r="DFS1" s="703"/>
      <c r="DFT1" s="703"/>
      <c r="DFU1" s="703"/>
      <c r="DFV1" s="703"/>
      <c r="DFW1" s="703"/>
      <c r="DFX1" s="703"/>
      <c r="DFY1" s="703"/>
      <c r="DFZ1" s="703"/>
      <c r="DGA1" s="703"/>
      <c r="DGB1" s="703"/>
      <c r="DGC1" s="703"/>
      <c r="DGD1" s="703"/>
      <c r="DGE1" s="703"/>
      <c r="DGF1" s="703"/>
      <c r="DGG1" s="703"/>
      <c r="DGH1" s="703"/>
      <c r="DGI1" s="703"/>
      <c r="DGJ1" s="703"/>
      <c r="DGK1" s="703"/>
      <c r="DGL1" s="703"/>
      <c r="DGM1" s="703"/>
      <c r="DGN1" s="703"/>
      <c r="DGO1" s="703"/>
      <c r="DGP1" s="703"/>
      <c r="DGQ1" s="703"/>
      <c r="DGR1" s="703"/>
      <c r="DGS1" s="703"/>
      <c r="DGT1" s="703"/>
      <c r="DGU1" s="703"/>
      <c r="DGV1" s="703"/>
      <c r="DGW1" s="703"/>
      <c r="DGX1" s="703"/>
      <c r="DGY1" s="703"/>
      <c r="DGZ1" s="703"/>
      <c r="DHA1" s="703"/>
      <c r="DHB1" s="703"/>
      <c r="DHC1" s="703"/>
      <c r="DHD1" s="703"/>
      <c r="DHE1" s="703"/>
      <c r="DHF1" s="703"/>
      <c r="DHG1" s="703"/>
      <c r="DHH1" s="703"/>
      <c r="DHI1" s="703"/>
      <c r="DHJ1" s="703"/>
      <c r="DHK1" s="703"/>
      <c r="DHL1" s="703"/>
      <c r="DHM1" s="703"/>
      <c r="DHN1" s="703"/>
      <c r="DHO1" s="703"/>
      <c r="DHP1" s="703"/>
      <c r="DHQ1" s="703"/>
      <c r="DHR1" s="703"/>
      <c r="DHS1" s="703"/>
      <c r="DHT1" s="703"/>
      <c r="DHU1" s="703"/>
      <c r="DHV1" s="703"/>
      <c r="DHW1" s="703"/>
      <c r="DHX1" s="703"/>
      <c r="DHY1" s="703"/>
      <c r="DHZ1" s="703"/>
      <c r="DIA1" s="703"/>
      <c r="DIB1" s="703"/>
      <c r="DIC1" s="703"/>
      <c r="DID1" s="703"/>
      <c r="DIE1" s="703"/>
      <c r="DIF1" s="703"/>
      <c r="DIG1" s="703"/>
      <c r="DIH1" s="703"/>
      <c r="DII1" s="703"/>
      <c r="DIJ1" s="703"/>
      <c r="DIK1" s="703"/>
      <c r="DIL1" s="703"/>
      <c r="DIM1" s="703"/>
      <c r="DIN1" s="703"/>
      <c r="DIO1" s="703"/>
      <c r="DIP1" s="703"/>
      <c r="DIQ1" s="703"/>
      <c r="DIR1" s="703"/>
      <c r="DIS1" s="703"/>
      <c r="DIT1" s="703"/>
      <c r="DIU1" s="703"/>
      <c r="DIV1" s="703"/>
      <c r="DIW1" s="703"/>
      <c r="DIX1" s="703"/>
      <c r="DIY1" s="703"/>
      <c r="DIZ1" s="703"/>
      <c r="DJA1" s="703"/>
      <c r="DJB1" s="703"/>
      <c r="DJC1" s="703"/>
      <c r="DJD1" s="703"/>
      <c r="DJE1" s="703"/>
      <c r="DJF1" s="703"/>
      <c r="DJG1" s="703"/>
      <c r="DJH1" s="703"/>
      <c r="DJI1" s="703"/>
      <c r="DJJ1" s="703"/>
      <c r="DJK1" s="703"/>
      <c r="DJL1" s="703"/>
      <c r="DJM1" s="703"/>
      <c r="DJN1" s="703"/>
      <c r="DJO1" s="703"/>
      <c r="DJP1" s="703"/>
      <c r="DJQ1" s="703"/>
      <c r="DJR1" s="703"/>
      <c r="DJS1" s="703"/>
      <c r="DJT1" s="703"/>
      <c r="DJU1" s="703"/>
      <c r="DJV1" s="703"/>
      <c r="DJW1" s="703"/>
      <c r="DJX1" s="703"/>
      <c r="DJY1" s="703"/>
      <c r="DJZ1" s="703"/>
      <c r="DKA1" s="703"/>
      <c r="DKB1" s="703"/>
      <c r="DKC1" s="703"/>
      <c r="DKD1" s="703"/>
      <c r="DKE1" s="703"/>
      <c r="DKF1" s="703"/>
      <c r="DKG1" s="703"/>
      <c r="DKH1" s="703"/>
      <c r="DKI1" s="703"/>
      <c r="DKJ1" s="703"/>
      <c r="DKK1" s="703"/>
      <c r="DKL1" s="703"/>
      <c r="DKM1" s="703"/>
      <c r="DKN1" s="703"/>
      <c r="DKO1" s="703"/>
      <c r="DKP1" s="703"/>
      <c r="DKQ1" s="703"/>
      <c r="DKR1" s="703"/>
      <c r="DKS1" s="703"/>
      <c r="DKT1" s="703"/>
      <c r="DKU1" s="703"/>
      <c r="DKV1" s="703"/>
      <c r="DKW1" s="703"/>
      <c r="DKX1" s="703"/>
      <c r="DKY1" s="703"/>
      <c r="DKZ1" s="703"/>
      <c r="DLA1" s="703"/>
      <c r="DLB1" s="703"/>
      <c r="DLC1" s="703"/>
      <c r="DLD1" s="703"/>
      <c r="DLE1" s="703"/>
      <c r="DLF1" s="703"/>
      <c r="DLG1" s="703"/>
      <c r="DLH1" s="703"/>
      <c r="DLI1" s="703"/>
      <c r="DLJ1" s="703"/>
      <c r="DLK1" s="703"/>
      <c r="DLL1" s="703"/>
      <c r="DLM1" s="703"/>
      <c r="DLN1" s="703"/>
      <c r="DLO1" s="703"/>
      <c r="DLP1" s="703"/>
      <c r="DLQ1" s="703"/>
      <c r="DLR1" s="703"/>
      <c r="DLS1" s="703"/>
      <c r="DLT1" s="703"/>
      <c r="DLU1" s="703"/>
      <c r="DLV1" s="703"/>
      <c r="DLW1" s="703"/>
      <c r="DLX1" s="703"/>
      <c r="DLY1" s="703"/>
      <c r="DLZ1" s="703"/>
      <c r="DMA1" s="703"/>
      <c r="DMB1" s="703"/>
      <c r="DMC1" s="703"/>
      <c r="DMD1" s="703"/>
      <c r="DME1" s="703"/>
      <c r="DMF1" s="703"/>
      <c r="DMG1" s="703"/>
      <c r="DMH1" s="703"/>
      <c r="DMI1" s="703"/>
      <c r="DMJ1" s="703"/>
      <c r="DMK1" s="703"/>
      <c r="DML1" s="703"/>
      <c r="DMM1" s="703"/>
      <c r="DMN1" s="703"/>
      <c r="DMO1" s="703"/>
      <c r="DMP1" s="703"/>
      <c r="DMQ1" s="703"/>
      <c r="DMR1" s="703"/>
      <c r="DMS1" s="703"/>
      <c r="DMT1" s="703"/>
      <c r="DMU1" s="703"/>
      <c r="DMV1" s="703"/>
      <c r="DMW1" s="703"/>
      <c r="DMX1" s="703"/>
      <c r="DMY1" s="703"/>
      <c r="DMZ1" s="703"/>
      <c r="DNA1" s="703"/>
      <c r="DNB1" s="703"/>
      <c r="DNC1" s="703"/>
      <c r="DND1" s="703"/>
      <c r="DNE1" s="703"/>
      <c r="DNF1" s="703"/>
      <c r="DNG1" s="703"/>
      <c r="DNH1" s="703"/>
      <c r="DNI1" s="703"/>
      <c r="DNJ1" s="703"/>
      <c r="DNK1" s="703"/>
      <c r="DNL1" s="703"/>
      <c r="DNM1" s="703"/>
      <c r="DNN1" s="703"/>
      <c r="DNO1" s="703"/>
      <c r="DNP1" s="703"/>
      <c r="DNQ1" s="703"/>
      <c r="DNR1" s="703"/>
      <c r="DNS1" s="703"/>
      <c r="DNT1" s="703"/>
      <c r="DNU1" s="703"/>
      <c r="DNV1" s="703"/>
      <c r="DNW1" s="703"/>
      <c r="DNX1" s="703"/>
      <c r="DNY1" s="703"/>
      <c r="DNZ1" s="703"/>
      <c r="DOA1" s="703"/>
      <c r="DOB1" s="703"/>
      <c r="DOC1" s="703"/>
      <c r="DOD1" s="703"/>
      <c r="DOE1" s="703"/>
      <c r="DOF1" s="703"/>
      <c r="DOG1" s="703"/>
      <c r="DOH1" s="703"/>
      <c r="DOI1" s="703"/>
      <c r="DOJ1" s="703"/>
      <c r="DOK1" s="703"/>
      <c r="DOL1" s="703"/>
      <c r="DOM1" s="703"/>
      <c r="DON1" s="703"/>
      <c r="DOO1" s="703"/>
      <c r="DOP1" s="703"/>
      <c r="DOQ1" s="703"/>
      <c r="DOR1" s="703"/>
      <c r="DOS1" s="703"/>
      <c r="DOT1" s="703"/>
      <c r="DOU1" s="703"/>
      <c r="DOV1" s="703"/>
      <c r="DOW1" s="703"/>
      <c r="DOX1" s="703"/>
      <c r="DOY1" s="703"/>
      <c r="DOZ1" s="703"/>
      <c r="DPA1" s="703"/>
      <c r="DPB1" s="703"/>
      <c r="DPC1" s="703"/>
      <c r="DPD1" s="703"/>
      <c r="DPE1" s="703"/>
      <c r="DPF1" s="703"/>
      <c r="DPG1" s="703"/>
      <c r="DPH1" s="703"/>
      <c r="DPI1" s="703"/>
      <c r="DPJ1" s="703"/>
      <c r="DPK1" s="703"/>
      <c r="DPL1" s="703"/>
      <c r="DPM1" s="703"/>
      <c r="DPN1" s="703"/>
      <c r="DPO1" s="703"/>
      <c r="DPP1" s="703"/>
      <c r="DPQ1" s="703"/>
      <c r="DPR1" s="703"/>
      <c r="DPS1" s="703"/>
      <c r="DPT1" s="703"/>
      <c r="DPU1" s="703"/>
      <c r="DPV1" s="703"/>
      <c r="DPW1" s="703"/>
      <c r="DPX1" s="703"/>
      <c r="DPY1" s="703"/>
      <c r="DPZ1" s="703"/>
      <c r="DQA1" s="703"/>
      <c r="DQB1" s="703"/>
      <c r="DQC1" s="703"/>
      <c r="DQD1" s="703"/>
      <c r="DQE1" s="703"/>
      <c r="DQF1" s="703"/>
      <c r="DQG1" s="703"/>
      <c r="DQH1" s="703"/>
      <c r="DQI1" s="703"/>
      <c r="DQJ1" s="703"/>
      <c r="DQK1" s="703"/>
      <c r="DQL1" s="703"/>
      <c r="DQM1" s="703"/>
      <c r="DQN1" s="703"/>
      <c r="DQO1" s="703"/>
      <c r="DQP1" s="703"/>
      <c r="DQQ1" s="703"/>
      <c r="DQR1" s="703"/>
      <c r="DQS1" s="703"/>
      <c r="DQT1" s="703"/>
      <c r="DQU1" s="703"/>
      <c r="DQV1" s="703"/>
      <c r="DQW1" s="703"/>
      <c r="DQX1" s="703"/>
      <c r="DQY1" s="703"/>
      <c r="DQZ1" s="703"/>
      <c r="DRA1" s="703"/>
      <c r="DRB1" s="703"/>
      <c r="DRC1" s="703"/>
      <c r="DRD1" s="703"/>
      <c r="DRE1" s="703"/>
      <c r="DRF1" s="703"/>
      <c r="DRG1" s="703"/>
      <c r="DRH1" s="703"/>
      <c r="DRI1" s="703"/>
      <c r="DRJ1" s="703"/>
      <c r="DRK1" s="703"/>
      <c r="DRL1" s="703"/>
      <c r="DRM1" s="703"/>
      <c r="DRN1" s="703"/>
      <c r="DRO1" s="703"/>
      <c r="DRP1" s="703"/>
      <c r="DRQ1" s="703"/>
      <c r="DRR1" s="703"/>
      <c r="DRS1" s="703"/>
      <c r="DRT1" s="703"/>
      <c r="DRU1" s="703"/>
      <c r="DRV1" s="703"/>
      <c r="DRW1" s="703"/>
      <c r="DRX1" s="703"/>
      <c r="DRY1" s="703"/>
      <c r="DRZ1" s="703"/>
      <c r="DSA1" s="703"/>
      <c r="DSB1" s="703"/>
      <c r="DSC1" s="703"/>
      <c r="DSD1" s="703"/>
      <c r="DSE1" s="703"/>
      <c r="DSF1" s="703"/>
      <c r="DSG1" s="703"/>
      <c r="DSH1" s="703"/>
      <c r="DSI1" s="703"/>
      <c r="DSJ1" s="703"/>
      <c r="DSK1" s="703"/>
      <c r="DSL1" s="703"/>
      <c r="DSM1" s="703"/>
      <c r="DSN1" s="703"/>
      <c r="DSO1" s="703"/>
      <c r="DSP1" s="703"/>
      <c r="DSQ1" s="703"/>
      <c r="DSR1" s="703"/>
      <c r="DSS1" s="703"/>
      <c r="DST1" s="703"/>
      <c r="DSU1" s="703"/>
      <c r="DSV1" s="703"/>
      <c r="DSW1" s="703"/>
      <c r="DSX1" s="703"/>
      <c r="DSY1" s="703"/>
      <c r="DSZ1" s="703"/>
      <c r="DTA1" s="703"/>
      <c r="DTB1" s="703"/>
      <c r="DTC1" s="703"/>
      <c r="DTD1" s="703"/>
      <c r="DTE1" s="703"/>
      <c r="DTF1" s="703"/>
      <c r="DTG1" s="703"/>
      <c r="DTH1" s="703"/>
      <c r="DTI1" s="703"/>
      <c r="DTJ1" s="703"/>
      <c r="DTK1" s="703"/>
      <c r="DTL1" s="703"/>
      <c r="DTM1" s="703"/>
      <c r="DTN1" s="703"/>
      <c r="DTO1" s="703"/>
      <c r="DTP1" s="703"/>
      <c r="DTQ1" s="703"/>
      <c r="DTR1" s="703"/>
      <c r="DTS1" s="703"/>
      <c r="DTT1" s="703"/>
      <c r="DTU1" s="703"/>
      <c r="DTV1" s="703"/>
      <c r="DTW1" s="703"/>
      <c r="DTX1" s="703"/>
      <c r="DTY1" s="703"/>
      <c r="DTZ1" s="703"/>
      <c r="DUA1" s="703"/>
      <c r="DUB1" s="703"/>
      <c r="DUC1" s="703"/>
      <c r="DUD1" s="703"/>
      <c r="DUE1" s="703"/>
      <c r="DUF1" s="703"/>
      <c r="DUG1" s="703"/>
      <c r="DUH1" s="703"/>
      <c r="DUI1" s="703"/>
      <c r="DUJ1" s="703"/>
      <c r="DUK1" s="703"/>
      <c r="DUL1" s="703"/>
      <c r="DUM1" s="703"/>
      <c r="DUN1" s="703"/>
      <c r="DUO1" s="703"/>
      <c r="DUP1" s="703"/>
      <c r="DUQ1" s="703"/>
      <c r="DUR1" s="703"/>
      <c r="DUS1" s="703"/>
      <c r="DUT1" s="703"/>
      <c r="DUU1" s="703"/>
      <c r="DUV1" s="703"/>
      <c r="DUW1" s="703"/>
      <c r="DUX1" s="703"/>
      <c r="DUY1" s="703"/>
      <c r="DUZ1" s="703"/>
      <c r="DVA1" s="703"/>
      <c r="DVB1" s="703"/>
      <c r="DVC1" s="703"/>
      <c r="DVD1" s="703"/>
      <c r="DVE1" s="703"/>
      <c r="DVF1" s="703"/>
      <c r="DVG1" s="703"/>
      <c r="DVH1" s="703"/>
      <c r="DVI1" s="703"/>
      <c r="DVJ1" s="703"/>
      <c r="DVK1" s="703"/>
      <c r="DVL1" s="703"/>
      <c r="DVM1" s="703"/>
      <c r="DVN1" s="703"/>
      <c r="DVO1" s="703"/>
      <c r="DVP1" s="703"/>
      <c r="DVQ1" s="703"/>
      <c r="DVR1" s="703"/>
      <c r="DVS1" s="703"/>
      <c r="DVT1" s="703"/>
      <c r="DVU1" s="703"/>
      <c r="DVV1" s="703"/>
      <c r="DVW1" s="703"/>
      <c r="DVX1" s="703"/>
      <c r="DVY1" s="703"/>
      <c r="DVZ1" s="703"/>
      <c r="DWA1" s="703"/>
      <c r="DWB1" s="703"/>
      <c r="DWC1" s="703"/>
      <c r="DWD1" s="703"/>
      <c r="DWE1" s="703"/>
      <c r="DWF1" s="703"/>
      <c r="DWG1" s="703"/>
      <c r="DWH1" s="703"/>
      <c r="DWI1" s="703"/>
      <c r="DWJ1" s="703"/>
      <c r="DWK1" s="703"/>
      <c r="DWL1" s="703"/>
      <c r="DWM1" s="703"/>
      <c r="DWN1" s="703"/>
      <c r="DWO1" s="703"/>
      <c r="DWP1" s="703"/>
      <c r="DWQ1" s="703"/>
      <c r="DWR1" s="703"/>
      <c r="DWS1" s="703"/>
      <c r="DWT1" s="703"/>
      <c r="DWU1" s="703"/>
      <c r="DWV1" s="703"/>
      <c r="DWW1" s="703"/>
      <c r="DWX1" s="703"/>
      <c r="DWY1" s="703"/>
      <c r="DWZ1" s="703"/>
      <c r="DXA1" s="703"/>
      <c r="DXB1" s="703"/>
      <c r="DXC1" s="703"/>
      <c r="DXD1" s="703"/>
      <c r="DXE1" s="703"/>
      <c r="DXF1" s="703"/>
      <c r="DXG1" s="703"/>
      <c r="DXH1" s="703"/>
      <c r="DXI1" s="703"/>
      <c r="DXJ1" s="703"/>
      <c r="DXK1" s="703"/>
      <c r="DXL1" s="703"/>
      <c r="DXM1" s="703"/>
      <c r="DXN1" s="703"/>
      <c r="DXO1" s="703"/>
      <c r="DXP1" s="703"/>
      <c r="DXQ1" s="703"/>
      <c r="DXR1" s="703"/>
      <c r="DXS1" s="703"/>
      <c r="DXT1" s="703"/>
      <c r="DXU1" s="703"/>
      <c r="DXV1" s="703"/>
      <c r="DXW1" s="703"/>
      <c r="DXX1" s="703"/>
      <c r="DXY1" s="703"/>
      <c r="DXZ1" s="703"/>
      <c r="DYA1" s="703"/>
      <c r="DYB1" s="703"/>
      <c r="DYC1" s="703"/>
      <c r="DYD1" s="703"/>
      <c r="DYE1" s="703"/>
      <c r="DYF1" s="703"/>
      <c r="DYG1" s="703"/>
      <c r="DYH1" s="703"/>
      <c r="DYI1" s="703"/>
      <c r="DYJ1" s="703"/>
      <c r="DYK1" s="703"/>
      <c r="DYL1" s="703"/>
      <c r="DYM1" s="703"/>
      <c r="DYN1" s="703"/>
      <c r="DYO1" s="703"/>
      <c r="DYP1" s="703"/>
      <c r="DYQ1" s="703"/>
      <c r="DYR1" s="703"/>
      <c r="DYS1" s="703"/>
      <c r="DYT1" s="703"/>
      <c r="DYU1" s="703"/>
      <c r="DYV1" s="703"/>
      <c r="DYW1" s="703"/>
      <c r="DYX1" s="703"/>
      <c r="DYY1" s="703"/>
      <c r="DYZ1" s="703"/>
      <c r="DZA1" s="703"/>
      <c r="DZB1" s="703"/>
      <c r="DZC1" s="703"/>
      <c r="DZD1" s="703"/>
      <c r="DZE1" s="703"/>
      <c r="DZF1" s="703"/>
      <c r="DZG1" s="703"/>
      <c r="DZH1" s="703"/>
      <c r="DZI1" s="703"/>
      <c r="DZJ1" s="703"/>
      <c r="DZK1" s="703"/>
      <c r="DZL1" s="703"/>
      <c r="DZM1" s="703"/>
      <c r="DZN1" s="703"/>
      <c r="DZO1" s="703"/>
      <c r="DZP1" s="703"/>
      <c r="DZQ1" s="703"/>
      <c r="DZR1" s="703"/>
      <c r="DZS1" s="703"/>
      <c r="DZT1" s="703"/>
      <c r="DZU1" s="703"/>
      <c r="DZV1" s="703"/>
      <c r="DZW1" s="703"/>
      <c r="DZX1" s="703"/>
      <c r="DZY1" s="703"/>
      <c r="DZZ1" s="703"/>
      <c r="EAA1" s="703"/>
      <c r="EAB1" s="703"/>
      <c r="EAC1" s="703"/>
      <c r="EAD1" s="703"/>
      <c r="EAE1" s="703"/>
      <c r="EAF1" s="703"/>
      <c r="EAG1" s="703"/>
      <c r="EAH1" s="703"/>
      <c r="EAI1" s="703"/>
      <c r="EAJ1" s="703"/>
      <c r="EAK1" s="703"/>
      <c r="EAL1" s="703"/>
      <c r="EAM1" s="703"/>
      <c r="EAN1" s="703"/>
      <c r="EAO1" s="703"/>
      <c r="EAP1" s="703"/>
      <c r="EAQ1" s="703"/>
      <c r="EAR1" s="703"/>
      <c r="EAS1" s="703"/>
      <c r="EAT1" s="703"/>
      <c r="EAU1" s="703"/>
      <c r="EAV1" s="703"/>
      <c r="EAW1" s="703"/>
      <c r="EAX1" s="703"/>
      <c r="EAY1" s="703"/>
      <c r="EAZ1" s="703"/>
      <c r="EBA1" s="703"/>
      <c r="EBB1" s="703"/>
      <c r="EBC1" s="703"/>
      <c r="EBD1" s="703"/>
      <c r="EBE1" s="703"/>
      <c r="EBF1" s="703"/>
      <c r="EBG1" s="703"/>
      <c r="EBH1" s="703"/>
      <c r="EBI1" s="703"/>
      <c r="EBJ1" s="703"/>
      <c r="EBK1" s="703"/>
      <c r="EBL1" s="703"/>
      <c r="EBM1" s="703"/>
      <c r="EBN1" s="703"/>
      <c r="EBO1" s="703"/>
      <c r="EBP1" s="703"/>
      <c r="EBQ1" s="703"/>
      <c r="EBR1" s="703"/>
      <c r="EBS1" s="703"/>
      <c r="EBT1" s="703"/>
      <c r="EBU1" s="703"/>
      <c r="EBV1" s="703"/>
      <c r="EBW1" s="703"/>
      <c r="EBX1" s="703"/>
      <c r="EBY1" s="703"/>
      <c r="EBZ1" s="703"/>
      <c r="ECA1" s="703"/>
      <c r="ECB1" s="703"/>
      <c r="ECC1" s="703"/>
      <c r="ECD1" s="703"/>
      <c r="ECE1" s="703"/>
      <c r="ECF1" s="703"/>
      <c r="ECG1" s="703"/>
      <c r="ECH1" s="703"/>
      <c r="ECI1" s="703"/>
      <c r="ECJ1" s="703"/>
      <c r="ECK1" s="703"/>
      <c r="ECL1" s="703"/>
      <c r="ECM1" s="703"/>
      <c r="ECN1" s="703"/>
      <c r="ECO1" s="703"/>
      <c r="ECP1" s="703"/>
      <c r="ECQ1" s="703"/>
      <c r="ECR1" s="703"/>
      <c r="ECS1" s="703"/>
      <c r="ECT1" s="703"/>
      <c r="ECU1" s="703"/>
      <c r="ECV1" s="703"/>
      <c r="ECW1" s="703"/>
      <c r="ECX1" s="703"/>
      <c r="ECY1" s="703"/>
      <c r="ECZ1" s="703"/>
      <c r="EDA1" s="703"/>
      <c r="EDB1" s="703"/>
      <c r="EDC1" s="703"/>
      <c r="EDD1" s="703"/>
      <c r="EDE1" s="703"/>
      <c r="EDF1" s="703"/>
      <c r="EDG1" s="703"/>
      <c r="EDH1" s="703"/>
      <c r="EDI1" s="703"/>
      <c r="EDJ1" s="703"/>
      <c r="EDK1" s="703"/>
      <c r="EDL1" s="703"/>
      <c r="EDM1" s="703"/>
      <c r="EDN1" s="703"/>
      <c r="EDO1" s="703"/>
      <c r="EDP1" s="703"/>
      <c r="EDQ1" s="703"/>
      <c r="EDR1" s="703"/>
      <c r="EDS1" s="703"/>
      <c r="EDT1" s="703"/>
      <c r="EDU1" s="703"/>
      <c r="EDV1" s="703"/>
      <c r="EDW1" s="703"/>
      <c r="EDX1" s="703"/>
      <c r="EDY1" s="703"/>
      <c r="EDZ1" s="703"/>
      <c r="EEA1" s="703"/>
      <c r="EEB1" s="703"/>
      <c r="EEC1" s="703"/>
      <c r="EED1" s="703"/>
      <c r="EEE1" s="703"/>
      <c r="EEF1" s="703"/>
      <c r="EEG1" s="703"/>
      <c r="EEH1" s="703"/>
      <c r="EEI1" s="703"/>
      <c r="EEJ1" s="703"/>
      <c r="EEK1" s="703"/>
      <c r="EEL1" s="703"/>
      <c r="EEM1" s="703"/>
      <c r="EEN1" s="703"/>
      <c r="EEO1" s="703"/>
      <c r="EEP1" s="703"/>
      <c r="EEQ1" s="703"/>
      <c r="EER1" s="703"/>
      <c r="EES1" s="703"/>
      <c r="EET1" s="703"/>
      <c r="EEU1" s="703"/>
      <c r="EEV1" s="703"/>
      <c r="EEW1" s="703"/>
      <c r="EEX1" s="703"/>
      <c r="EEY1" s="703"/>
      <c r="EEZ1" s="703"/>
      <c r="EFA1" s="703"/>
      <c r="EFB1" s="703"/>
      <c r="EFC1" s="703"/>
      <c r="EFD1" s="703"/>
      <c r="EFE1" s="703"/>
      <c r="EFF1" s="703"/>
      <c r="EFG1" s="703"/>
      <c r="EFH1" s="703"/>
      <c r="EFI1" s="703"/>
      <c r="EFJ1" s="703"/>
      <c r="EFK1" s="703"/>
      <c r="EFL1" s="703"/>
      <c r="EFM1" s="703"/>
      <c r="EFN1" s="703"/>
      <c r="EFO1" s="703"/>
      <c r="EFP1" s="703"/>
      <c r="EFQ1" s="703"/>
      <c r="EFR1" s="703"/>
      <c r="EFS1" s="703"/>
      <c r="EFT1" s="703"/>
      <c r="EFU1" s="703"/>
      <c r="EFV1" s="703"/>
      <c r="EFW1" s="703"/>
      <c r="EFX1" s="703"/>
      <c r="EFY1" s="703"/>
      <c r="EFZ1" s="703"/>
      <c r="EGA1" s="703"/>
      <c r="EGB1" s="703"/>
      <c r="EGC1" s="703"/>
      <c r="EGD1" s="703"/>
      <c r="EGE1" s="703"/>
      <c r="EGF1" s="703"/>
      <c r="EGG1" s="703"/>
      <c r="EGH1" s="703"/>
      <c r="EGI1" s="703"/>
      <c r="EGJ1" s="703"/>
      <c r="EGK1" s="703"/>
      <c r="EGL1" s="703"/>
      <c r="EGM1" s="703"/>
      <c r="EGN1" s="703"/>
      <c r="EGO1" s="703"/>
      <c r="EGP1" s="703"/>
      <c r="EGQ1" s="703"/>
      <c r="EGR1" s="703"/>
      <c r="EGS1" s="703"/>
      <c r="EGT1" s="703"/>
      <c r="EGU1" s="703"/>
      <c r="EGV1" s="703"/>
      <c r="EGW1" s="703"/>
      <c r="EGX1" s="703"/>
      <c r="EGY1" s="703"/>
      <c r="EGZ1" s="703"/>
      <c r="EHA1" s="703"/>
      <c r="EHB1" s="703"/>
      <c r="EHC1" s="703"/>
      <c r="EHD1" s="703"/>
      <c r="EHE1" s="703"/>
      <c r="EHF1" s="703"/>
      <c r="EHG1" s="703"/>
      <c r="EHH1" s="703"/>
      <c r="EHI1" s="703"/>
      <c r="EHJ1" s="703"/>
      <c r="EHK1" s="703"/>
      <c r="EHL1" s="703"/>
      <c r="EHM1" s="703"/>
      <c r="EHN1" s="703"/>
      <c r="EHO1" s="703"/>
      <c r="EHP1" s="703"/>
      <c r="EHQ1" s="703"/>
      <c r="EHR1" s="703"/>
      <c r="EHS1" s="703"/>
      <c r="EHT1" s="703"/>
      <c r="EHU1" s="703"/>
      <c r="EHV1" s="703"/>
      <c r="EHW1" s="703"/>
      <c r="EHX1" s="703"/>
      <c r="EHY1" s="703"/>
      <c r="EHZ1" s="703"/>
      <c r="EIA1" s="703"/>
      <c r="EIB1" s="703"/>
      <c r="EIC1" s="703"/>
      <c r="EID1" s="703"/>
      <c r="EIE1" s="703"/>
      <c r="EIF1" s="703"/>
      <c r="EIG1" s="703"/>
      <c r="EIH1" s="703"/>
      <c r="EII1" s="703"/>
      <c r="EIJ1" s="703"/>
      <c r="EIK1" s="703"/>
      <c r="EIL1" s="703"/>
      <c r="EIM1" s="703"/>
      <c r="EIN1" s="703"/>
      <c r="EIO1" s="703"/>
      <c r="EIP1" s="703"/>
      <c r="EIQ1" s="703"/>
      <c r="EIR1" s="703"/>
      <c r="EIS1" s="703"/>
      <c r="EIT1" s="703"/>
      <c r="EIU1" s="703"/>
      <c r="EIV1" s="703"/>
      <c r="EIW1" s="703"/>
      <c r="EIX1" s="703"/>
      <c r="EIY1" s="703"/>
      <c r="EIZ1" s="703"/>
      <c r="EJA1" s="703"/>
      <c r="EJB1" s="703"/>
      <c r="EJC1" s="703"/>
      <c r="EJD1" s="703"/>
      <c r="EJE1" s="703"/>
      <c r="EJF1" s="703"/>
      <c r="EJG1" s="703"/>
      <c r="EJH1" s="703"/>
      <c r="EJI1" s="703"/>
      <c r="EJJ1" s="703"/>
      <c r="EJK1" s="703"/>
      <c r="EJL1" s="703"/>
      <c r="EJM1" s="703"/>
      <c r="EJN1" s="703"/>
      <c r="EJO1" s="703"/>
      <c r="EJP1" s="703"/>
      <c r="EJQ1" s="703"/>
      <c r="EJR1" s="703"/>
      <c r="EJS1" s="703"/>
      <c r="EJT1" s="703"/>
      <c r="EJU1" s="703"/>
      <c r="EJV1" s="703"/>
      <c r="EJW1" s="703"/>
      <c r="EJX1" s="703"/>
      <c r="EJY1" s="703"/>
      <c r="EJZ1" s="703"/>
      <c r="EKA1" s="703"/>
      <c r="EKB1" s="703"/>
      <c r="EKC1" s="703"/>
      <c r="EKD1" s="703"/>
      <c r="EKE1" s="703"/>
      <c r="EKF1" s="703"/>
      <c r="EKG1" s="703"/>
      <c r="EKH1" s="703"/>
      <c r="EKI1" s="703"/>
      <c r="EKJ1" s="703"/>
      <c r="EKK1" s="703"/>
      <c r="EKL1" s="703"/>
      <c r="EKM1" s="703"/>
      <c r="EKN1" s="703"/>
      <c r="EKO1" s="703"/>
      <c r="EKP1" s="703"/>
      <c r="EKQ1" s="703"/>
      <c r="EKR1" s="703"/>
      <c r="EKS1" s="703"/>
      <c r="EKT1" s="703"/>
      <c r="EKU1" s="703"/>
      <c r="EKV1" s="703"/>
      <c r="EKW1" s="703"/>
      <c r="EKX1" s="703"/>
      <c r="EKY1" s="703"/>
      <c r="EKZ1" s="703"/>
      <c r="ELA1" s="703"/>
      <c r="ELB1" s="703"/>
      <c r="ELC1" s="703"/>
      <c r="ELD1" s="703"/>
      <c r="ELE1" s="703"/>
      <c r="ELF1" s="703"/>
      <c r="ELG1" s="703"/>
      <c r="ELH1" s="703"/>
      <c r="ELI1" s="703"/>
      <c r="ELJ1" s="703"/>
      <c r="ELK1" s="703"/>
      <c r="ELL1" s="703"/>
      <c r="ELM1" s="703"/>
      <c r="ELN1" s="703"/>
      <c r="ELO1" s="703"/>
      <c r="ELP1" s="703"/>
      <c r="ELQ1" s="703"/>
      <c r="ELR1" s="703"/>
      <c r="ELS1" s="703"/>
      <c r="ELT1" s="703"/>
      <c r="ELU1" s="703"/>
      <c r="ELV1" s="703"/>
      <c r="ELW1" s="703"/>
      <c r="ELX1" s="703"/>
      <c r="ELY1" s="703"/>
      <c r="ELZ1" s="703"/>
      <c r="EMA1" s="703"/>
      <c r="EMB1" s="703"/>
      <c r="EMC1" s="703"/>
      <c r="EMD1" s="703"/>
      <c r="EME1" s="703"/>
      <c r="EMF1" s="703"/>
      <c r="EMG1" s="703"/>
      <c r="EMH1" s="703"/>
      <c r="EMI1" s="703"/>
      <c r="EMJ1" s="703"/>
      <c r="EMK1" s="703"/>
      <c r="EML1" s="703"/>
      <c r="EMM1" s="703"/>
      <c r="EMN1" s="703"/>
      <c r="EMO1" s="703"/>
      <c r="EMP1" s="703"/>
      <c r="EMQ1" s="703"/>
      <c r="EMR1" s="703"/>
      <c r="EMS1" s="703"/>
      <c r="EMT1" s="703"/>
      <c r="EMU1" s="703"/>
      <c r="EMV1" s="703"/>
      <c r="EMW1" s="703"/>
      <c r="EMX1" s="703"/>
      <c r="EMY1" s="703"/>
      <c r="EMZ1" s="703"/>
      <c r="ENA1" s="703"/>
      <c r="ENB1" s="703"/>
      <c r="ENC1" s="703"/>
      <c r="END1" s="703"/>
      <c r="ENE1" s="703"/>
      <c r="ENF1" s="703"/>
      <c r="ENG1" s="703"/>
      <c r="ENH1" s="703"/>
      <c r="ENI1" s="703"/>
      <c r="ENJ1" s="703"/>
      <c r="ENK1" s="703"/>
      <c r="ENL1" s="703"/>
      <c r="ENM1" s="703"/>
      <c r="ENN1" s="703"/>
      <c r="ENO1" s="703"/>
      <c r="ENP1" s="703"/>
      <c r="ENQ1" s="703"/>
      <c r="ENR1" s="703"/>
      <c r="ENS1" s="703"/>
      <c r="ENT1" s="703"/>
      <c r="ENU1" s="703"/>
      <c r="ENV1" s="703"/>
      <c r="ENW1" s="703"/>
      <c r="ENX1" s="703"/>
      <c r="ENY1" s="703"/>
      <c r="ENZ1" s="703"/>
      <c r="EOA1" s="703"/>
      <c r="EOB1" s="703"/>
      <c r="EOC1" s="703"/>
      <c r="EOD1" s="703"/>
      <c r="EOE1" s="703"/>
      <c r="EOF1" s="703"/>
      <c r="EOG1" s="703"/>
      <c r="EOH1" s="703"/>
      <c r="EOI1" s="703"/>
      <c r="EOJ1" s="703"/>
      <c r="EOK1" s="703"/>
      <c r="EOL1" s="703"/>
      <c r="EOM1" s="703"/>
      <c r="EON1" s="703"/>
      <c r="EOO1" s="703"/>
      <c r="EOP1" s="703"/>
      <c r="EOQ1" s="703"/>
      <c r="EOR1" s="703"/>
      <c r="EOS1" s="703"/>
      <c r="EOT1" s="703"/>
      <c r="EOU1" s="703"/>
      <c r="EOV1" s="703"/>
      <c r="EOW1" s="703"/>
      <c r="EOX1" s="703"/>
      <c r="EOY1" s="703"/>
      <c r="EOZ1" s="703"/>
      <c r="EPA1" s="703"/>
      <c r="EPB1" s="703"/>
      <c r="EPC1" s="703"/>
      <c r="EPD1" s="703"/>
      <c r="EPE1" s="703"/>
      <c r="EPF1" s="703"/>
      <c r="EPG1" s="703"/>
      <c r="EPH1" s="703"/>
      <c r="EPI1" s="703"/>
      <c r="EPJ1" s="703"/>
      <c r="EPK1" s="703"/>
      <c r="EPL1" s="703"/>
      <c r="EPM1" s="703"/>
      <c r="EPN1" s="703"/>
      <c r="EPO1" s="703"/>
      <c r="EPP1" s="703"/>
      <c r="EPQ1" s="703"/>
      <c r="EPR1" s="703"/>
      <c r="EPS1" s="703"/>
      <c r="EPT1" s="703"/>
      <c r="EPU1" s="703"/>
      <c r="EPV1" s="703"/>
      <c r="EPW1" s="703"/>
      <c r="EPX1" s="703"/>
      <c r="EPY1" s="703"/>
      <c r="EPZ1" s="703"/>
      <c r="EQA1" s="703"/>
      <c r="EQB1" s="703"/>
      <c r="EQC1" s="703"/>
      <c r="EQD1" s="703"/>
      <c r="EQE1" s="703"/>
      <c r="EQF1" s="703"/>
      <c r="EQG1" s="703"/>
      <c r="EQH1" s="703"/>
      <c r="EQI1" s="703"/>
      <c r="EQJ1" s="703"/>
      <c r="EQK1" s="703"/>
      <c r="EQL1" s="703"/>
      <c r="EQM1" s="703"/>
      <c r="EQN1" s="703"/>
      <c r="EQO1" s="703"/>
      <c r="EQP1" s="703"/>
      <c r="EQQ1" s="703"/>
      <c r="EQR1" s="703"/>
      <c r="EQS1" s="703"/>
      <c r="EQT1" s="703"/>
      <c r="EQU1" s="703"/>
      <c r="EQV1" s="703"/>
      <c r="EQW1" s="703"/>
      <c r="EQX1" s="703"/>
      <c r="EQY1" s="703"/>
      <c r="EQZ1" s="703"/>
      <c r="ERA1" s="703"/>
      <c r="ERB1" s="703"/>
      <c r="ERC1" s="703"/>
      <c r="ERD1" s="703"/>
      <c r="ERE1" s="703"/>
      <c r="ERF1" s="703"/>
      <c r="ERG1" s="703"/>
      <c r="ERH1" s="703"/>
      <c r="ERI1" s="703"/>
      <c r="ERJ1" s="703"/>
      <c r="ERK1" s="703"/>
      <c r="ERL1" s="703"/>
      <c r="ERM1" s="703"/>
      <c r="ERN1" s="703"/>
      <c r="ERO1" s="703"/>
      <c r="ERP1" s="703"/>
      <c r="ERQ1" s="703"/>
      <c r="ERR1" s="703"/>
      <c r="ERS1" s="703"/>
      <c r="ERT1" s="703"/>
      <c r="ERU1" s="703"/>
      <c r="ERV1" s="703"/>
      <c r="ERW1" s="703"/>
      <c r="ERX1" s="703"/>
      <c r="ERY1" s="703"/>
      <c r="ERZ1" s="703"/>
      <c r="ESA1" s="703"/>
      <c r="ESB1" s="703"/>
      <c r="ESC1" s="703"/>
      <c r="ESD1" s="703"/>
      <c r="ESE1" s="703"/>
      <c r="ESF1" s="703"/>
      <c r="ESG1" s="703"/>
      <c r="ESH1" s="703"/>
      <c r="ESI1" s="703"/>
      <c r="ESJ1" s="703"/>
      <c r="ESK1" s="703"/>
      <c r="ESL1" s="703"/>
      <c r="ESM1" s="703"/>
      <c r="ESN1" s="703"/>
      <c r="ESO1" s="703"/>
      <c r="ESP1" s="703"/>
      <c r="ESQ1" s="703"/>
      <c r="ESR1" s="703"/>
      <c r="ESS1" s="703"/>
      <c r="EST1" s="703"/>
      <c r="ESU1" s="703"/>
      <c r="ESV1" s="703"/>
      <c r="ESW1" s="703"/>
      <c r="ESX1" s="703"/>
      <c r="ESY1" s="703"/>
      <c r="ESZ1" s="703"/>
      <c r="ETA1" s="703"/>
      <c r="ETB1" s="703"/>
      <c r="ETC1" s="703"/>
      <c r="ETD1" s="703"/>
      <c r="ETE1" s="703"/>
      <c r="ETF1" s="703"/>
      <c r="ETG1" s="703"/>
      <c r="ETH1" s="703"/>
      <c r="ETI1" s="703"/>
      <c r="ETJ1" s="703"/>
      <c r="ETK1" s="703"/>
      <c r="ETL1" s="703"/>
      <c r="ETM1" s="703"/>
      <c r="ETN1" s="703"/>
      <c r="ETO1" s="703"/>
      <c r="ETP1" s="703"/>
      <c r="ETQ1" s="703"/>
      <c r="ETR1" s="703"/>
      <c r="ETS1" s="703"/>
      <c r="ETT1" s="703"/>
      <c r="ETU1" s="703"/>
      <c r="ETV1" s="703"/>
      <c r="ETW1" s="703"/>
      <c r="ETX1" s="703"/>
      <c r="ETY1" s="703"/>
      <c r="ETZ1" s="703"/>
      <c r="EUA1" s="703"/>
      <c r="EUB1" s="703"/>
      <c r="EUC1" s="703"/>
      <c r="EUD1" s="703"/>
      <c r="EUE1" s="703"/>
      <c r="EUF1" s="703"/>
      <c r="EUG1" s="703"/>
      <c r="EUH1" s="703"/>
      <c r="EUI1" s="703"/>
      <c r="EUJ1" s="703"/>
      <c r="EUK1" s="703"/>
      <c r="EUL1" s="703"/>
      <c r="EUM1" s="703"/>
      <c r="EUN1" s="703"/>
      <c r="EUO1" s="703"/>
      <c r="EUP1" s="703"/>
      <c r="EUQ1" s="703"/>
      <c r="EUR1" s="703"/>
      <c r="EUS1" s="703"/>
      <c r="EUT1" s="703"/>
      <c r="EUU1" s="703"/>
      <c r="EUV1" s="703"/>
      <c r="EUW1" s="703"/>
      <c r="EUX1" s="703"/>
      <c r="EUY1" s="703"/>
      <c r="EUZ1" s="703"/>
      <c r="EVA1" s="703"/>
      <c r="EVB1" s="703"/>
      <c r="EVC1" s="703"/>
      <c r="EVD1" s="703"/>
      <c r="EVE1" s="703"/>
      <c r="EVF1" s="703"/>
      <c r="EVG1" s="703"/>
      <c r="EVH1" s="703"/>
      <c r="EVI1" s="703"/>
      <c r="EVJ1" s="703"/>
      <c r="EVK1" s="703"/>
      <c r="EVL1" s="703"/>
      <c r="EVM1" s="703"/>
      <c r="EVN1" s="703"/>
      <c r="EVO1" s="703"/>
      <c r="EVP1" s="703"/>
      <c r="EVQ1" s="703"/>
      <c r="EVR1" s="703"/>
      <c r="EVS1" s="703"/>
      <c r="EVT1" s="703"/>
      <c r="EVU1" s="703"/>
      <c r="EVV1" s="703"/>
      <c r="EVW1" s="703"/>
      <c r="EVX1" s="703"/>
      <c r="EVY1" s="703"/>
      <c r="EVZ1" s="703"/>
      <c r="EWA1" s="703"/>
      <c r="EWB1" s="703"/>
      <c r="EWC1" s="703"/>
      <c r="EWD1" s="703"/>
      <c r="EWE1" s="703"/>
      <c r="EWF1" s="703"/>
      <c r="EWG1" s="703"/>
      <c r="EWH1" s="703"/>
      <c r="EWI1" s="703"/>
      <c r="EWJ1" s="703"/>
      <c r="EWK1" s="703"/>
      <c r="EWL1" s="703"/>
      <c r="EWM1" s="703"/>
      <c r="EWN1" s="703"/>
      <c r="EWO1" s="703"/>
      <c r="EWP1" s="703"/>
      <c r="EWQ1" s="703"/>
      <c r="EWR1" s="703"/>
      <c r="EWS1" s="703"/>
      <c r="EWT1" s="703"/>
      <c r="EWU1" s="703"/>
      <c r="EWV1" s="703"/>
      <c r="EWW1" s="703"/>
      <c r="EWX1" s="703"/>
      <c r="EWY1" s="703"/>
      <c r="EWZ1" s="703"/>
      <c r="EXA1" s="703"/>
      <c r="EXB1" s="703"/>
      <c r="EXC1" s="703"/>
      <c r="EXD1" s="703"/>
      <c r="EXE1" s="703"/>
      <c r="EXF1" s="703"/>
      <c r="EXG1" s="703"/>
      <c r="EXH1" s="703"/>
      <c r="EXI1" s="703"/>
      <c r="EXJ1" s="703"/>
      <c r="EXK1" s="703"/>
      <c r="EXL1" s="703"/>
      <c r="EXM1" s="703"/>
      <c r="EXN1" s="703"/>
      <c r="EXO1" s="703"/>
      <c r="EXP1" s="703"/>
      <c r="EXQ1" s="703"/>
      <c r="EXR1" s="703"/>
      <c r="EXS1" s="703"/>
      <c r="EXT1" s="703"/>
      <c r="EXU1" s="703"/>
      <c r="EXV1" s="703"/>
      <c r="EXW1" s="703"/>
      <c r="EXX1" s="703"/>
      <c r="EXY1" s="703"/>
      <c r="EXZ1" s="703"/>
      <c r="EYA1" s="703"/>
      <c r="EYB1" s="703"/>
      <c r="EYC1" s="703"/>
      <c r="EYD1" s="703"/>
      <c r="EYE1" s="703"/>
      <c r="EYF1" s="703"/>
      <c r="EYG1" s="703"/>
      <c r="EYH1" s="703"/>
      <c r="EYI1" s="703"/>
      <c r="EYJ1" s="703"/>
      <c r="EYK1" s="703"/>
      <c r="EYL1" s="703"/>
      <c r="EYM1" s="703"/>
      <c r="EYN1" s="703"/>
      <c r="EYO1" s="703"/>
      <c r="EYP1" s="703"/>
      <c r="EYQ1" s="703"/>
      <c r="EYR1" s="703"/>
      <c r="EYS1" s="703"/>
      <c r="EYT1" s="703"/>
      <c r="EYU1" s="703"/>
      <c r="EYV1" s="703"/>
      <c r="EYW1" s="703"/>
      <c r="EYX1" s="703"/>
      <c r="EYY1" s="703"/>
      <c r="EYZ1" s="703"/>
      <c r="EZA1" s="703"/>
      <c r="EZB1" s="703"/>
      <c r="EZC1" s="703"/>
      <c r="EZD1" s="703"/>
      <c r="EZE1" s="703"/>
      <c r="EZF1" s="703"/>
      <c r="EZG1" s="703"/>
      <c r="EZH1" s="703"/>
      <c r="EZI1" s="703"/>
      <c r="EZJ1" s="703"/>
      <c r="EZK1" s="703"/>
      <c r="EZL1" s="703"/>
      <c r="EZM1" s="703"/>
      <c r="EZN1" s="703"/>
      <c r="EZO1" s="703"/>
      <c r="EZP1" s="703"/>
      <c r="EZQ1" s="703"/>
      <c r="EZR1" s="703"/>
      <c r="EZS1" s="703"/>
      <c r="EZT1" s="703"/>
      <c r="EZU1" s="703"/>
      <c r="EZV1" s="703"/>
      <c r="EZW1" s="703"/>
      <c r="EZX1" s="703"/>
      <c r="EZY1" s="703"/>
      <c r="EZZ1" s="703"/>
      <c r="FAA1" s="703"/>
      <c r="FAB1" s="703"/>
      <c r="FAC1" s="703"/>
      <c r="FAD1" s="703"/>
      <c r="FAE1" s="703"/>
      <c r="FAF1" s="703"/>
      <c r="FAG1" s="703"/>
      <c r="FAH1" s="703"/>
      <c r="FAI1" s="703"/>
      <c r="FAJ1" s="703"/>
      <c r="FAK1" s="703"/>
      <c r="FAL1" s="703"/>
      <c r="FAM1" s="703"/>
      <c r="FAN1" s="703"/>
      <c r="FAO1" s="703"/>
      <c r="FAP1" s="703"/>
      <c r="FAQ1" s="703"/>
      <c r="FAR1" s="703"/>
      <c r="FAS1" s="703"/>
      <c r="FAT1" s="703"/>
      <c r="FAU1" s="703"/>
      <c r="FAV1" s="703"/>
      <c r="FAW1" s="703"/>
      <c r="FAX1" s="703"/>
      <c r="FAY1" s="703"/>
      <c r="FAZ1" s="703"/>
      <c r="FBA1" s="703"/>
      <c r="FBB1" s="703"/>
      <c r="FBC1" s="703"/>
      <c r="FBD1" s="703"/>
      <c r="FBE1" s="703"/>
      <c r="FBF1" s="703"/>
      <c r="FBG1" s="703"/>
      <c r="FBH1" s="703"/>
      <c r="FBI1" s="703"/>
      <c r="FBJ1" s="703"/>
      <c r="FBK1" s="703"/>
      <c r="FBL1" s="703"/>
      <c r="FBM1" s="703"/>
      <c r="FBN1" s="703"/>
      <c r="FBO1" s="703"/>
      <c r="FBP1" s="703"/>
      <c r="FBQ1" s="703"/>
      <c r="FBR1" s="703"/>
      <c r="FBS1" s="703"/>
      <c r="FBT1" s="703"/>
      <c r="FBU1" s="703"/>
      <c r="FBV1" s="703"/>
      <c r="FBW1" s="703"/>
      <c r="FBX1" s="703"/>
      <c r="FBY1" s="703"/>
      <c r="FBZ1" s="703"/>
      <c r="FCA1" s="703"/>
      <c r="FCB1" s="703"/>
      <c r="FCC1" s="703"/>
      <c r="FCD1" s="703"/>
      <c r="FCE1" s="703"/>
      <c r="FCF1" s="703"/>
      <c r="FCG1" s="703"/>
      <c r="FCH1" s="703"/>
      <c r="FCI1" s="703"/>
      <c r="FCJ1" s="703"/>
      <c r="FCK1" s="703"/>
      <c r="FCL1" s="703"/>
      <c r="FCM1" s="703"/>
      <c r="FCN1" s="703"/>
      <c r="FCO1" s="703"/>
      <c r="FCP1" s="703"/>
      <c r="FCQ1" s="703"/>
      <c r="FCR1" s="703"/>
      <c r="FCS1" s="703"/>
      <c r="FCT1" s="703"/>
      <c r="FCU1" s="703"/>
      <c r="FCV1" s="703"/>
      <c r="FCW1" s="703"/>
      <c r="FCX1" s="703"/>
      <c r="FCY1" s="703"/>
      <c r="FCZ1" s="703"/>
      <c r="FDA1" s="703"/>
      <c r="FDB1" s="703"/>
      <c r="FDC1" s="703"/>
      <c r="FDD1" s="703"/>
      <c r="FDE1" s="703"/>
      <c r="FDF1" s="703"/>
      <c r="FDG1" s="703"/>
      <c r="FDH1" s="703"/>
      <c r="FDI1" s="703"/>
      <c r="FDJ1" s="703"/>
      <c r="FDK1" s="703"/>
      <c r="FDL1" s="703"/>
      <c r="FDM1" s="703"/>
      <c r="FDN1" s="703"/>
      <c r="FDO1" s="703"/>
      <c r="FDP1" s="703"/>
      <c r="FDQ1" s="703"/>
      <c r="FDR1" s="703"/>
      <c r="FDS1" s="703"/>
      <c r="FDT1" s="703"/>
      <c r="FDU1" s="703"/>
      <c r="FDV1" s="703"/>
      <c r="FDW1" s="703"/>
      <c r="FDX1" s="703"/>
      <c r="FDY1" s="703"/>
      <c r="FDZ1" s="703"/>
      <c r="FEA1" s="703"/>
      <c r="FEB1" s="703"/>
      <c r="FEC1" s="703"/>
      <c r="FED1" s="703"/>
      <c r="FEE1" s="703"/>
      <c r="FEF1" s="703"/>
      <c r="FEG1" s="703"/>
      <c r="FEH1" s="703"/>
      <c r="FEI1" s="703"/>
      <c r="FEJ1" s="703"/>
      <c r="FEK1" s="703"/>
      <c r="FEL1" s="703"/>
      <c r="FEM1" s="703"/>
      <c r="FEN1" s="703"/>
      <c r="FEO1" s="703"/>
      <c r="FEP1" s="703"/>
      <c r="FEQ1" s="703"/>
      <c r="FER1" s="703"/>
      <c r="FES1" s="703"/>
      <c r="FET1" s="703"/>
      <c r="FEU1" s="703"/>
      <c r="FEV1" s="703"/>
      <c r="FEW1" s="703"/>
      <c r="FEX1" s="703"/>
      <c r="FEY1" s="703"/>
      <c r="FEZ1" s="703"/>
      <c r="FFA1" s="703"/>
      <c r="FFB1" s="703"/>
      <c r="FFC1" s="703"/>
      <c r="FFD1" s="703"/>
      <c r="FFE1" s="703"/>
      <c r="FFF1" s="703"/>
      <c r="FFG1" s="703"/>
      <c r="FFH1" s="703"/>
      <c r="FFI1" s="703"/>
      <c r="FFJ1" s="703"/>
      <c r="FFK1" s="703"/>
      <c r="FFL1" s="703"/>
      <c r="FFM1" s="703"/>
      <c r="FFN1" s="703"/>
      <c r="FFO1" s="703"/>
      <c r="FFP1" s="703"/>
      <c r="FFQ1" s="703"/>
      <c r="FFR1" s="703"/>
      <c r="FFS1" s="703"/>
      <c r="FFT1" s="703"/>
      <c r="FFU1" s="703"/>
      <c r="FFV1" s="703"/>
      <c r="FFW1" s="703"/>
      <c r="FFX1" s="703"/>
      <c r="FFY1" s="703"/>
      <c r="FFZ1" s="703"/>
      <c r="FGA1" s="703"/>
      <c r="FGB1" s="703"/>
      <c r="FGC1" s="703"/>
      <c r="FGD1" s="703"/>
      <c r="FGE1" s="703"/>
      <c r="FGF1" s="703"/>
      <c r="FGG1" s="703"/>
      <c r="FGH1" s="703"/>
      <c r="FGI1" s="703"/>
      <c r="FGJ1" s="703"/>
      <c r="FGK1" s="703"/>
      <c r="FGL1" s="703"/>
      <c r="FGM1" s="703"/>
      <c r="FGN1" s="703"/>
      <c r="FGO1" s="703"/>
      <c r="FGP1" s="703"/>
      <c r="FGQ1" s="703"/>
      <c r="FGR1" s="703"/>
      <c r="FGS1" s="703"/>
      <c r="FGT1" s="703"/>
      <c r="FGU1" s="703"/>
      <c r="FGV1" s="703"/>
      <c r="FGW1" s="703"/>
      <c r="FGX1" s="703"/>
      <c r="FGY1" s="703"/>
      <c r="FGZ1" s="703"/>
      <c r="FHA1" s="703"/>
      <c r="FHB1" s="703"/>
      <c r="FHC1" s="703"/>
      <c r="FHD1" s="703"/>
      <c r="FHE1" s="703"/>
      <c r="FHF1" s="703"/>
      <c r="FHG1" s="703"/>
      <c r="FHH1" s="703"/>
      <c r="FHI1" s="703"/>
      <c r="FHJ1" s="703"/>
      <c r="FHK1" s="703"/>
      <c r="FHL1" s="703"/>
      <c r="FHM1" s="703"/>
      <c r="FHN1" s="703"/>
      <c r="FHO1" s="703"/>
      <c r="FHP1" s="703"/>
      <c r="FHQ1" s="703"/>
      <c r="FHR1" s="703"/>
      <c r="FHS1" s="703"/>
      <c r="FHT1" s="703"/>
      <c r="FHU1" s="703"/>
      <c r="FHV1" s="703"/>
      <c r="FHW1" s="703"/>
      <c r="FHX1" s="703"/>
      <c r="FHY1" s="703"/>
      <c r="FHZ1" s="703"/>
      <c r="FIA1" s="703"/>
      <c r="FIB1" s="703"/>
      <c r="FIC1" s="703"/>
      <c r="FID1" s="703"/>
      <c r="FIE1" s="703"/>
      <c r="FIF1" s="703"/>
      <c r="FIG1" s="703"/>
      <c r="FIH1" s="703"/>
      <c r="FII1" s="703"/>
      <c r="FIJ1" s="703"/>
      <c r="FIK1" s="703"/>
      <c r="FIL1" s="703"/>
      <c r="FIM1" s="703"/>
      <c r="FIN1" s="703"/>
      <c r="FIO1" s="703"/>
      <c r="FIP1" s="703"/>
      <c r="FIQ1" s="703"/>
      <c r="FIR1" s="703"/>
      <c r="FIS1" s="703"/>
      <c r="FIT1" s="703"/>
      <c r="FIU1" s="703"/>
      <c r="FIV1" s="703"/>
      <c r="FIW1" s="703"/>
      <c r="FIX1" s="703"/>
      <c r="FIY1" s="703"/>
      <c r="FIZ1" s="703"/>
      <c r="FJA1" s="703"/>
      <c r="FJB1" s="703"/>
      <c r="FJC1" s="703"/>
      <c r="FJD1" s="703"/>
      <c r="FJE1" s="703"/>
      <c r="FJF1" s="703"/>
      <c r="FJG1" s="703"/>
      <c r="FJH1" s="703"/>
      <c r="FJI1" s="703"/>
      <c r="FJJ1" s="703"/>
      <c r="FJK1" s="703"/>
      <c r="FJL1" s="703"/>
      <c r="FJM1" s="703"/>
      <c r="FJN1" s="703"/>
      <c r="FJO1" s="703"/>
      <c r="FJP1" s="703"/>
      <c r="FJQ1" s="703"/>
      <c r="FJR1" s="703"/>
      <c r="FJS1" s="703"/>
      <c r="FJT1" s="703"/>
      <c r="FJU1" s="703"/>
      <c r="FJV1" s="703"/>
      <c r="FJW1" s="703"/>
      <c r="FJX1" s="703"/>
      <c r="FJY1" s="703"/>
      <c r="FJZ1" s="703"/>
      <c r="FKA1" s="703"/>
      <c r="FKB1" s="703"/>
      <c r="FKC1" s="703"/>
      <c r="FKD1" s="703"/>
      <c r="FKE1" s="703"/>
      <c r="FKF1" s="703"/>
      <c r="FKG1" s="703"/>
      <c r="FKH1" s="703"/>
      <c r="FKI1" s="703"/>
      <c r="FKJ1" s="703"/>
      <c r="FKK1" s="703"/>
      <c r="FKL1" s="703"/>
      <c r="FKM1" s="703"/>
      <c r="FKN1" s="703"/>
      <c r="FKO1" s="703"/>
      <c r="FKP1" s="703"/>
      <c r="FKQ1" s="703"/>
      <c r="FKR1" s="703"/>
      <c r="FKS1" s="703"/>
      <c r="FKT1" s="703"/>
      <c r="FKU1" s="703"/>
      <c r="FKV1" s="703"/>
      <c r="FKW1" s="703"/>
      <c r="FKX1" s="703"/>
      <c r="FKY1" s="703"/>
      <c r="FKZ1" s="703"/>
      <c r="FLA1" s="703"/>
      <c r="FLB1" s="703"/>
      <c r="FLC1" s="703"/>
      <c r="FLD1" s="703"/>
      <c r="FLE1" s="703"/>
      <c r="FLF1" s="703"/>
      <c r="FLG1" s="703"/>
      <c r="FLH1" s="703"/>
      <c r="FLI1" s="703"/>
      <c r="FLJ1" s="703"/>
      <c r="FLK1" s="703"/>
      <c r="FLL1" s="703"/>
      <c r="FLM1" s="703"/>
      <c r="FLN1" s="703"/>
      <c r="FLO1" s="703"/>
      <c r="FLP1" s="703"/>
      <c r="FLQ1" s="703"/>
      <c r="FLR1" s="703"/>
      <c r="FLS1" s="703"/>
      <c r="FLT1" s="703"/>
      <c r="FLU1" s="703"/>
      <c r="FLV1" s="703"/>
      <c r="FLW1" s="703"/>
      <c r="FLX1" s="703"/>
      <c r="FLY1" s="703"/>
      <c r="FLZ1" s="703"/>
      <c r="FMA1" s="703"/>
      <c r="FMB1" s="703"/>
      <c r="FMC1" s="703"/>
      <c r="FMD1" s="703"/>
      <c r="FME1" s="703"/>
      <c r="FMF1" s="703"/>
      <c r="FMG1" s="703"/>
      <c r="FMH1" s="703"/>
      <c r="FMI1" s="703"/>
      <c r="FMJ1" s="703"/>
      <c r="FMK1" s="703"/>
      <c r="FML1" s="703"/>
      <c r="FMM1" s="703"/>
      <c r="FMN1" s="703"/>
      <c r="FMO1" s="703"/>
      <c r="FMP1" s="703"/>
      <c r="FMQ1" s="703"/>
      <c r="FMR1" s="703"/>
      <c r="FMS1" s="703"/>
      <c r="FMT1" s="703"/>
      <c r="FMU1" s="703"/>
      <c r="FMV1" s="703"/>
      <c r="FMW1" s="703"/>
      <c r="FMX1" s="703"/>
      <c r="FMY1" s="703"/>
      <c r="FMZ1" s="703"/>
      <c r="FNA1" s="703"/>
      <c r="FNB1" s="703"/>
      <c r="FNC1" s="703"/>
      <c r="FND1" s="703"/>
      <c r="FNE1" s="703"/>
      <c r="FNF1" s="703"/>
      <c r="FNG1" s="703"/>
      <c r="FNH1" s="703"/>
      <c r="FNI1" s="703"/>
      <c r="FNJ1" s="703"/>
      <c r="FNK1" s="703"/>
      <c r="FNL1" s="703"/>
      <c r="FNM1" s="703"/>
      <c r="FNN1" s="703"/>
      <c r="FNO1" s="703"/>
      <c r="FNP1" s="703"/>
      <c r="FNQ1" s="703"/>
      <c r="FNR1" s="703"/>
      <c r="FNS1" s="703"/>
      <c r="FNT1" s="703"/>
      <c r="FNU1" s="703"/>
      <c r="FNV1" s="703"/>
      <c r="FNW1" s="703"/>
      <c r="FNX1" s="703"/>
      <c r="FNY1" s="703"/>
      <c r="FNZ1" s="703"/>
      <c r="FOA1" s="703"/>
      <c r="FOB1" s="703"/>
      <c r="FOC1" s="703"/>
      <c r="FOD1" s="703"/>
      <c r="FOE1" s="703"/>
      <c r="FOF1" s="703"/>
      <c r="FOG1" s="703"/>
      <c r="FOH1" s="703"/>
      <c r="FOI1" s="703"/>
      <c r="FOJ1" s="703"/>
      <c r="FOK1" s="703"/>
      <c r="FOL1" s="703"/>
      <c r="FOM1" s="703"/>
      <c r="FON1" s="703"/>
      <c r="FOO1" s="703"/>
      <c r="FOP1" s="703"/>
      <c r="FOQ1" s="703"/>
      <c r="FOR1" s="703"/>
      <c r="FOS1" s="703"/>
      <c r="FOT1" s="703"/>
      <c r="FOU1" s="703"/>
      <c r="FOV1" s="703"/>
      <c r="FOW1" s="703"/>
      <c r="FOX1" s="703"/>
      <c r="FOY1" s="703"/>
      <c r="FOZ1" s="703"/>
      <c r="FPA1" s="703"/>
      <c r="FPB1" s="703"/>
      <c r="FPC1" s="703"/>
      <c r="FPD1" s="703"/>
      <c r="FPE1" s="703"/>
      <c r="FPF1" s="703"/>
      <c r="FPG1" s="703"/>
      <c r="FPH1" s="703"/>
      <c r="FPI1" s="703"/>
      <c r="FPJ1" s="703"/>
      <c r="FPK1" s="703"/>
      <c r="FPL1" s="703"/>
      <c r="FPM1" s="703"/>
      <c r="FPN1" s="703"/>
      <c r="FPO1" s="703"/>
      <c r="FPP1" s="703"/>
      <c r="FPQ1" s="703"/>
      <c r="FPR1" s="703"/>
      <c r="FPS1" s="703"/>
      <c r="FPT1" s="703"/>
      <c r="FPU1" s="703"/>
      <c r="FPV1" s="703"/>
      <c r="FPW1" s="703"/>
      <c r="FPX1" s="703"/>
      <c r="FPY1" s="703"/>
      <c r="FPZ1" s="703"/>
      <c r="FQA1" s="703"/>
      <c r="FQB1" s="703"/>
      <c r="FQC1" s="703"/>
      <c r="FQD1" s="703"/>
      <c r="FQE1" s="703"/>
      <c r="FQF1" s="703"/>
      <c r="FQG1" s="703"/>
      <c r="FQH1" s="703"/>
      <c r="FQI1" s="703"/>
      <c r="FQJ1" s="703"/>
      <c r="FQK1" s="703"/>
      <c r="FQL1" s="703"/>
      <c r="FQM1" s="703"/>
      <c r="FQN1" s="703"/>
      <c r="FQO1" s="703"/>
      <c r="FQP1" s="703"/>
      <c r="FQQ1" s="703"/>
      <c r="FQR1" s="703"/>
      <c r="FQS1" s="703"/>
      <c r="FQT1" s="703"/>
      <c r="FQU1" s="703"/>
      <c r="FQV1" s="703"/>
      <c r="FQW1" s="703"/>
      <c r="FQX1" s="703"/>
      <c r="FQY1" s="703"/>
      <c r="FQZ1" s="703"/>
      <c r="FRA1" s="703"/>
      <c r="FRB1" s="703"/>
      <c r="FRC1" s="703"/>
      <c r="FRD1" s="703"/>
      <c r="FRE1" s="703"/>
      <c r="FRF1" s="703"/>
      <c r="FRG1" s="703"/>
      <c r="FRH1" s="703"/>
      <c r="FRI1" s="703"/>
      <c r="FRJ1" s="703"/>
      <c r="FRK1" s="703"/>
      <c r="FRL1" s="703"/>
      <c r="FRM1" s="703"/>
      <c r="FRN1" s="703"/>
      <c r="FRO1" s="703"/>
      <c r="FRP1" s="703"/>
      <c r="FRQ1" s="703"/>
      <c r="FRR1" s="703"/>
      <c r="FRS1" s="703"/>
      <c r="FRT1" s="703"/>
      <c r="FRU1" s="703"/>
      <c r="FRV1" s="703"/>
      <c r="FRW1" s="703"/>
      <c r="FRX1" s="703"/>
      <c r="FRY1" s="703"/>
      <c r="FRZ1" s="703"/>
      <c r="FSA1" s="703"/>
      <c r="FSB1" s="703"/>
      <c r="FSC1" s="703"/>
      <c r="FSD1" s="703"/>
      <c r="FSE1" s="703"/>
      <c r="FSF1" s="703"/>
      <c r="FSG1" s="703"/>
      <c r="FSH1" s="703"/>
      <c r="FSI1" s="703"/>
      <c r="FSJ1" s="703"/>
      <c r="FSK1" s="703"/>
      <c r="FSL1" s="703"/>
      <c r="FSM1" s="703"/>
      <c r="FSN1" s="703"/>
      <c r="FSO1" s="703"/>
      <c r="FSP1" s="703"/>
      <c r="FSQ1" s="703"/>
      <c r="FSR1" s="703"/>
      <c r="FSS1" s="703"/>
      <c r="FST1" s="703"/>
      <c r="FSU1" s="703"/>
      <c r="FSV1" s="703"/>
      <c r="FSW1" s="703"/>
      <c r="FSX1" s="703"/>
      <c r="FSY1" s="703"/>
      <c r="FSZ1" s="703"/>
      <c r="FTA1" s="703"/>
      <c r="FTB1" s="703"/>
      <c r="FTC1" s="703"/>
      <c r="FTD1" s="703"/>
      <c r="FTE1" s="703"/>
      <c r="FTF1" s="703"/>
      <c r="FTG1" s="703"/>
      <c r="FTH1" s="703"/>
      <c r="FTI1" s="703"/>
      <c r="FTJ1" s="703"/>
      <c r="FTK1" s="703"/>
      <c r="FTL1" s="703"/>
      <c r="FTM1" s="703"/>
      <c r="FTN1" s="703"/>
      <c r="FTO1" s="703"/>
      <c r="FTP1" s="703"/>
      <c r="FTQ1" s="703"/>
      <c r="FTR1" s="703"/>
      <c r="FTS1" s="703"/>
      <c r="FTT1" s="703"/>
      <c r="FTU1" s="703"/>
      <c r="FTV1" s="703"/>
      <c r="FTW1" s="703"/>
      <c r="FTX1" s="703"/>
      <c r="FTY1" s="703"/>
      <c r="FTZ1" s="703"/>
      <c r="FUA1" s="703"/>
      <c r="FUB1" s="703"/>
      <c r="FUC1" s="703"/>
      <c r="FUD1" s="703"/>
      <c r="FUE1" s="703"/>
      <c r="FUF1" s="703"/>
      <c r="FUG1" s="703"/>
      <c r="FUH1" s="703"/>
      <c r="FUI1" s="703"/>
      <c r="FUJ1" s="703"/>
      <c r="FUK1" s="703"/>
      <c r="FUL1" s="703"/>
      <c r="FUM1" s="703"/>
      <c r="FUN1" s="703"/>
      <c r="FUO1" s="703"/>
      <c r="FUP1" s="703"/>
      <c r="FUQ1" s="703"/>
      <c r="FUR1" s="703"/>
      <c r="FUS1" s="703"/>
      <c r="FUT1" s="703"/>
      <c r="FUU1" s="703"/>
      <c r="FUV1" s="703"/>
      <c r="FUW1" s="703"/>
      <c r="FUX1" s="703"/>
      <c r="FUY1" s="703"/>
      <c r="FUZ1" s="703"/>
      <c r="FVA1" s="703"/>
      <c r="FVB1" s="703"/>
      <c r="FVC1" s="703"/>
      <c r="FVD1" s="703"/>
      <c r="FVE1" s="703"/>
      <c r="FVF1" s="703"/>
      <c r="FVG1" s="703"/>
      <c r="FVH1" s="703"/>
      <c r="FVI1" s="703"/>
      <c r="FVJ1" s="703"/>
      <c r="FVK1" s="703"/>
      <c r="FVL1" s="703"/>
      <c r="FVM1" s="703"/>
      <c r="FVN1" s="703"/>
      <c r="FVO1" s="703"/>
      <c r="FVP1" s="703"/>
      <c r="FVQ1" s="703"/>
      <c r="FVR1" s="703"/>
      <c r="FVS1" s="703"/>
      <c r="FVT1" s="703"/>
      <c r="FVU1" s="703"/>
      <c r="FVV1" s="703"/>
      <c r="FVW1" s="703"/>
      <c r="FVX1" s="703"/>
      <c r="FVY1" s="703"/>
      <c r="FVZ1" s="703"/>
      <c r="FWA1" s="703"/>
      <c r="FWB1" s="703"/>
      <c r="FWC1" s="703"/>
      <c r="FWD1" s="703"/>
      <c r="FWE1" s="703"/>
      <c r="FWF1" s="703"/>
      <c r="FWG1" s="703"/>
      <c r="FWH1" s="703"/>
      <c r="FWI1" s="703"/>
      <c r="FWJ1" s="703"/>
      <c r="FWK1" s="703"/>
      <c r="FWL1" s="703"/>
      <c r="FWM1" s="703"/>
      <c r="FWN1" s="703"/>
      <c r="FWO1" s="703"/>
      <c r="FWP1" s="703"/>
      <c r="FWQ1" s="703"/>
      <c r="FWR1" s="703"/>
      <c r="FWS1" s="703"/>
      <c r="FWT1" s="703"/>
      <c r="FWU1" s="703"/>
      <c r="FWV1" s="703"/>
      <c r="FWW1" s="703"/>
      <c r="FWX1" s="703"/>
      <c r="FWY1" s="703"/>
      <c r="FWZ1" s="703"/>
      <c r="FXA1" s="703"/>
      <c r="FXB1" s="703"/>
      <c r="FXC1" s="703"/>
      <c r="FXD1" s="703"/>
      <c r="FXE1" s="703"/>
      <c r="FXF1" s="703"/>
      <c r="FXG1" s="703"/>
      <c r="FXH1" s="703"/>
      <c r="FXI1" s="703"/>
      <c r="FXJ1" s="703"/>
      <c r="FXK1" s="703"/>
      <c r="FXL1" s="703"/>
      <c r="FXM1" s="703"/>
      <c r="FXN1" s="703"/>
      <c r="FXO1" s="703"/>
      <c r="FXP1" s="703"/>
      <c r="FXQ1" s="703"/>
      <c r="FXR1" s="703"/>
      <c r="FXS1" s="703"/>
      <c r="FXT1" s="703"/>
      <c r="FXU1" s="703"/>
      <c r="FXV1" s="703"/>
      <c r="FXW1" s="703"/>
      <c r="FXX1" s="703"/>
      <c r="FXY1" s="703"/>
      <c r="FXZ1" s="703"/>
      <c r="FYA1" s="703"/>
      <c r="FYB1" s="703"/>
      <c r="FYC1" s="703"/>
      <c r="FYD1" s="703"/>
      <c r="FYE1" s="703"/>
      <c r="FYF1" s="703"/>
      <c r="FYG1" s="703"/>
      <c r="FYH1" s="703"/>
      <c r="FYI1" s="703"/>
      <c r="FYJ1" s="703"/>
      <c r="FYK1" s="703"/>
      <c r="FYL1" s="703"/>
      <c r="FYM1" s="703"/>
      <c r="FYN1" s="703"/>
      <c r="FYO1" s="703"/>
      <c r="FYP1" s="703"/>
      <c r="FYQ1" s="703"/>
      <c r="FYR1" s="703"/>
      <c r="FYS1" s="703"/>
      <c r="FYT1" s="703"/>
      <c r="FYU1" s="703"/>
      <c r="FYV1" s="703"/>
      <c r="FYW1" s="703"/>
      <c r="FYX1" s="703"/>
      <c r="FYY1" s="703"/>
      <c r="FYZ1" s="703"/>
      <c r="FZA1" s="703"/>
      <c r="FZB1" s="703"/>
      <c r="FZC1" s="703"/>
      <c r="FZD1" s="703"/>
      <c r="FZE1" s="703"/>
      <c r="FZF1" s="703"/>
      <c r="FZG1" s="703"/>
      <c r="FZH1" s="703"/>
      <c r="FZI1" s="703"/>
      <c r="FZJ1" s="703"/>
      <c r="FZK1" s="703"/>
      <c r="FZL1" s="703"/>
      <c r="FZM1" s="703"/>
      <c r="FZN1" s="703"/>
      <c r="FZO1" s="703"/>
      <c r="FZP1" s="703"/>
      <c r="FZQ1" s="703"/>
      <c r="FZR1" s="703"/>
      <c r="FZS1" s="703"/>
      <c r="FZT1" s="703"/>
      <c r="FZU1" s="703"/>
      <c r="FZV1" s="703"/>
      <c r="FZW1" s="703"/>
      <c r="FZX1" s="703"/>
      <c r="FZY1" s="703"/>
      <c r="FZZ1" s="703"/>
      <c r="GAA1" s="703"/>
      <c r="GAB1" s="703"/>
      <c r="GAC1" s="703"/>
      <c r="GAD1" s="703"/>
      <c r="GAE1" s="703"/>
      <c r="GAF1" s="703"/>
      <c r="GAG1" s="703"/>
      <c r="GAH1" s="703"/>
      <c r="GAI1" s="703"/>
      <c r="GAJ1" s="703"/>
      <c r="GAK1" s="703"/>
      <c r="GAL1" s="703"/>
      <c r="GAM1" s="703"/>
      <c r="GAN1" s="703"/>
      <c r="GAO1" s="703"/>
      <c r="GAP1" s="703"/>
      <c r="GAQ1" s="703"/>
      <c r="GAR1" s="703"/>
      <c r="GAS1" s="703"/>
      <c r="GAT1" s="703"/>
      <c r="GAU1" s="703"/>
      <c r="GAV1" s="703"/>
      <c r="GAW1" s="703"/>
      <c r="GAX1" s="703"/>
      <c r="GAY1" s="703"/>
      <c r="GAZ1" s="703"/>
      <c r="GBA1" s="703"/>
      <c r="GBB1" s="703"/>
      <c r="GBC1" s="703"/>
      <c r="GBD1" s="703"/>
      <c r="GBE1" s="703"/>
      <c r="GBF1" s="703"/>
      <c r="GBG1" s="703"/>
      <c r="GBH1" s="703"/>
      <c r="GBI1" s="703"/>
      <c r="GBJ1" s="703"/>
      <c r="GBK1" s="703"/>
      <c r="GBL1" s="703"/>
      <c r="GBM1" s="703"/>
      <c r="GBN1" s="703"/>
      <c r="GBO1" s="703"/>
      <c r="GBP1" s="703"/>
      <c r="GBQ1" s="703"/>
      <c r="GBR1" s="703"/>
      <c r="GBS1" s="703"/>
      <c r="GBT1" s="703"/>
      <c r="GBU1" s="703"/>
      <c r="GBV1" s="703"/>
      <c r="GBW1" s="703"/>
      <c r="GBX1" s="703"/>
      <c r="GBY1" s="703"/>
      <c r="GBZ1" s="703"/>
      <c r="GCA1" s="703"/>
      <c r="GCB1" s="703"/>
      <c r="GCC1" s="703"/>
      <c r="GCD1" s="703"/>
      <c r="GCE1" s="703"/>
      <c r="GCF1" s="703"/>
      <c r="GCG1" s="703"/>
      <c r="GCH1" s="703"/>
      <c r="GCI1" s="703"/>
      <c r="GCJ1" s="703"/>
      <c r="GCK1" s="703"/>
      <c r="GCL1" s="703"/>
      <c r="GCM1" s="703"/>
      <c r="GCN1" s="703"/>
      <c r="GCO1" s="703"/>
      <c r="GCP1" s="703"/>
      <c r="GCQ1" s="703"/>
      <c r="GCR1" s="703"/>
      <c r="GCS1" s="703"/>
      <c r="GCT1" s="703"/>
      <c r="GCU1" s="703"/>
      <c r="GCV1" s="703"/>
      <c r="GCW1" s="703"/>
      <c r="GCX1" s="703"/>
      <c r="GCY1" s="703"/>
      <c r="GCZ1" s="703"/>
      <c r="GDA1" s="703"/>
      <c r="GDB1" s="703"/>
      <c r="GDC1" s="703"/>
      <c r="GDD1" s="703"/>
      <c r="GDE1" s="703"/>
      <c r="GDF1" s="703"/>
      <c r="GDG1" s="703"/>
      <c r="GDH1" s="703"/>
      <c r="GDI1" s="703"/>
      <c r="GDJ1" s="703"/>
      <c r="GDK1" s="703"/>
      <c r="GDL1" s="703"/>
      <c r="GDM1" s="703"/>
      <c r="GDN1" s="703"/>
      <c r="GDO1" s="703"/>
      <c r="GDP1" s="703"/>
      <c r="GDQ1" s="703"/>
      <c r="GDR1" s="703"/>
      <c r="GDS1" s="703"/>
      <c r="GDT1" s="703"/>
      <c r="GDU1" s="703"/>
      <c r="GDV1" s="703"/>
      <c r="GDW1" s="703"/>
      <c r="GDX1" s="703"/>
      <c r="GDY1" s="703"/>
      <c r="GDZ1" s="703"/>
      <c r="GEA1" s="703"/>
      <c r="GEB1" s="703"/>
      <c r="GEC1" s="703"/>
      <c r="GED1" s="703"/>
      <c r="GEE1" s="703"/>
      <c r="GEF1" s="703"/>
      <c r="GEG1" s="703"/>
      <c r="GEH1" s="703"/>
      <c r="GEI1" s="703"/>
      <c r="GEJ1" s="703"/>
      <c r="GEK1" s="703"/>
      <c r="GEL1" s="703"/>
      <c r="GEM1" s="703"/>
      <c r="GEN1" s="703"/>
      <c r="GEO1" s="703"/>
      <c r="GEP1" s="703"/>
      <c r="GEQ1" s="703"/>
      <c r="GER1" s="703"/>
      <c r="GES1" s="703"/>
      <c r="GET1" s="703"/>
      <c r="GEU1" s="703"/>
      <c r="GEV1" s="703"/>
      <c r="GEW1" s="703"/>
      <c r="GEX1" s="703"/>
      <c r="GEY1" s="703"/>
      <c r="GEZ1" s="703"/>
      <c r="GFA1" s="703"/>
      <c r="GFB1" s="703"/>
      <c r="GFC1" s="703"/>
      <c r="GFD1" s="703"/>
      <c r="GFE1" s="703"/>
      <c r="GFF1" s="703"/>
      <c r="GFG1" s="703"/>
      <c r="GFH1" s="703"/>
      <c r="GFI1" s="703"/>
      <c r="GFJ1" s="703"/>
      <c r="GFK1" s="703"/>
      <c r="GFL1" s="703"/>
      <c r="GFM1" s="703"/>
      <c r="GFN1" s="703"/>
      <c r="GFO1" s="703"/>
      <c r="GFP1" s="703"/>
      <c r="GFQ1" s="703"/>
      <c r="GFR1" s="703"/>
      <c r="GFS1" s="703"/>
      <c r="GFT1" s="703"/>
      <c r="GFU1" s="703"/>
      <c r="GFV1" s="703"/>
      <c r="GFW1" s="703"/>
      <c r="GFX1" s="703"/>
      <c r="GFY1" s="703"/>
      <c r="GFZ1" s="703"/>
      <c r="GGA1" s="703"/>
      <c r="GGB1" s="703"/>
      <c r="GGC1" s="703"/>
      <c r="GGD1" s="703"/>
      <c r="GGE1" s="703"/>
      <c r="GGF1" s="703"/>
      <c r="GGG1" s="703"/>
      <c r="GGH1" s="703"/>
      <c r="GGI1" s="703"/>
      <c r="GGJ1" s="703"/>
      <c r="GGK1" s="703"/>
      <c r="GGL1" s="703"/>
      <c r="GGM1" s="703"/>
      <c r="GGN1" s="703"/>
      <c r="GGO1" s="703"/>
      <c r="GGP1" s="703"/>
      <c r="GGQ1" s="703"/>
      <c r="GGR1" s="703"/>
      <c r="GGS1" s="703"/>
      <c r="GGT1" s="703"/>
      <c r="GGU1" s="703"/>
      <c r="GGV1" s="703"/>
      <c r="GGW1" s="703"/>
      <c r="GGX1" s="703"/>
      <c r="GGY1" s="703"/>
      <c r="GGZ1" s="703"/>
      <c r="GHA1" s="703"/>
      <c r="GHB1" s="703"/>
      <c r="GHC1" s="703"/>
      <c r="GHD1" s="703"/>
      <c r="GHE1" s="703"/>
      <c r="GHF1" s="703"/>
      <c r="GHG1" s="703"/>
      <c r="GHH1" s="703"/>
      <c r="GHI1" s="703"/>
      <c r="GHJ1" s="703"/>
      <c r="GHK1" s="703"/>
      <c r="GHL1" s="703"/>
      <c r="GHM1" s="703"/>
      <c r="GHN1" s="703"/>
      <c r="GHO1" s="703"/>
      <c r="GHP1" s="703"/>
      <c r="GHQ1" s="703"/>
      <c r="GHR1" s="703"/>
      <c r="GHS1" s="703"/>
      <c r="GHT1" s="703"/>
      <c r="GHU1" s="703"/>
      <c r="GHV1" s="703"/>
      <c r="GHW1" s="703"/>
      <c r="GHX1" s="703"/>
      <c r="GHY1" s="703"/>
      <c r="GHZ1" s="703"/>
      <c r="GIA1" s="703"/>
      <c r="GIB1" s="703"/>
      <c r="GIC1" s="703"/>
      <c r="GID1" s="703"/>
      <c r="GIE1" s="703"/>
      <c r="GIF1" s="703"/>
      <c r="GIG1" s="703"/>
      <c r="GIH1" s="703"/>
      <c r="GII1" s="703"/>
      <c r="GIJ1" s="703"/>
      <c r="GIK1" s="703"/>
      <c r="GIL1" s="703"/>
      <c r="GIM1" s="703"/>
      <c r="GIN1" s="703"/>
      <c r="GIO1" s="703"/>
      <c r="GIP1" s="703"/>
      <c r="GIQ1" s="703"/>
      <c r="GIR1" s="703"/>
      <c r="GIS1" s="703"/>
      <c r="GIT1" s="703"/>
      <c r="GIU1" s="703"/>
      <c r="GIV1" s="703"/>
      <c r="GIW1" s="703"/>
      <c r="GIX1" s="703"/>
      <c r="GIY1" s="703"/>
      <c r="GIZ1" s="703"/>
      <c r="GJA1" s="703"/>
      <c r="GJB1" s="703"/>
      <c r="GJC1" s="703"/>
      <c r="GJD1" s="703"/>
      <c r="GJE1" s="703"/>
      <c r="GJF1" s="703"/>
      <c r="GJG1" s="703"/>
      <c r="GJH1" s="703"/>
      <c r="GJI1" s="703"/>
      <c r="GJJ1" s="703"/>
      <c r="GJK1" s="703"/>
      <c r="GJL1" s="703"/>
      <c r="GJM1" s="703"/>
      <c r="GJN1" s="703"/>
      <c r="GJO1" s="703"/>
      <c r="GJP1" s="703"/>
      <c r="GJQ1" s="703"/>
      <c r="GJR1" s="703"/>
      <c r="GJS1" s="703"/>
      <c r="GJT1" s="703"/>
      <c r="GJU1" s="703"/>
      <c r="GJV1" s="703"/>
      <c r="GJW1" s="703"/>
      <c r="GJX1" s="703"/>
      <c r="GJY1" s="703"/>
      <c r="GJZ1" s="703"/>
      <c r="GKA1" s="703"/>
      <c r="GKB1" s="703"/>
      <c r="GKC1" s="703"/>
      <c r="GKD1" s="703"/>
      <c r="GKE1" s="703"/>
      <c r="GKF1" s="703"/>
      <c r="GKG1" s="703"/>
      <c r="GKH1" s="703"/>
      <c r="GKI1" s="703"/>
      <c r="GKJ1" s="703"/>
      <c r="GKK1" s="703"/>
      <c r="GKL1" s="703"/>
      <c r="GKM1" s="703"/>
      <c r="GKN1" s="703"/>
      <c r="GKO1" s="703"/>
      <c r="GKP1" s="703"/>
      <c r="GKQ1" s="703"/>
      <c r="GKR1" s="703"/>
      <c r="GKS1" s="703"/>
      <c r="GKT1" s="703"/>
      <c r="GKU1" s="703"/>
      <c r="GKV1" s="703"/>
      <c r="GKW1" s="703"/>
      <c r="GKX1" s="703"/>
      <c r="GKY1" s="703"/>
      <c r="GKZ1" s="703"/>
      <c r="GLA1" s="703"/>
      <c r="GLB1" s="703"/>
      <c r="GLC1" s="703"/>
      <c r="GLD1" s="703"/>
      <c r="GLE1" s="703"/>
      <c r="GLF1" s="703"/>
      <c r="GLG1" s="703"/>
      <c r="GLH1" s="703"/>
      <c r="GLI1" s="703"/>
      <c r="GLJ1" s="703"/>
      <c r="GLK1" s="703"/>
      <c r="GLL1" s="703"/>
      <c r="GLM1" s="703"/>
      <c r="GLN1" s="703"/>
      <c r="GLO1" s="703"/>
      <c r="GLP1" s="703"/>
      <c r="GLQ1" s="703"/>
      <c r="GLR1" s="703"/>
      <c r="GLS1" s="703"/>
      <c r="GLT1" s="703"/>
      <c r="GLU1" s="703"/>
      <c r="GLV1" s="703"/>
      <c r="GLW1" s="703"/>
      <c r="GLX1" s="703"/>
      <c r="GLY1" s="703"/>
      <c r="GLZ1" s="703"/>
      <c r="GMA1" s="703"/>
      <c r="GMB1" s="703"/>
      <c r="GMC1" s="703"/>
      <c r="GMD1" s="703"/>
      <c r="GME1" s="703"/>
      <c r="GMF1" s="703"/>
      <c r="GMG1" s="703"/>
      <c r="GMH1" s="703"/>
      <c r="GMI1" s="703"/>
      <c r="GMJ1" s="703"/>
      <c r="GMK1" s="703"/>
      <c r="GML1" s="703"/>
      <c r="GMM1" s="703"/>
      <c r="GMN1" s="703"/>
      <c r="GMO1" s="703"/>
      <c r="GMP1" s="703"/>
      <c r="GMQ1" s="703"/>
      <c r="GMR1" s="703"/>
      <c r="GMS1" s="703"/>
      <c r="GMT1" s="703"/>
      <c r="GMU1" s="703"/>
      <c r="GMV1" s="703"/>
      <c r="GMW1" s="703"/>
      <c r="GMX1" s="703"/>
      <c r="GMY1" s="703"/>
      <c r="GMZ1" s="703"/>
      <c r="GNA1" s="703"/>
      <c r="GNB1" s="703"/>
      <c r="GNC1" s="703"/>
      <c r="GND1" s="703"/>
      <c r="GNE1" s="703"/>
      <c r="GNF1" s="703"/>
      <c r="GNG1" s="703"/>
      <c r="GNH1" s="703"/>
      <c r="GNI1" s="703"/>
      <c r="GNJ1" s="703"/>
      <c r="GNK1" s="703"/>
      <c r="GNL1" s="703"/>
      <c r="GNM1" s="703"/>
      <c r="GNN1" s="703"/>
      <c r="GNO1" s="703"/>
      <c r="GNP1" s="703"/>
      <c r="GNQ1" s="703"/>
      <c r="GNR1" s="703"/>
      <c r="GNS1" s="703"/>
      <c r="GNT1" s="703"/>
      <c r="GNU1" s="703"/>
      <c r="GNV1" s="703"/>
      <c r="GNW1" s="703"/>
      <c r="GNX1" s="703"/>
      <c r="GNY1" s="703"/>
      <c r="GNZ1" s="703"/>
      <c r="GOA1" s="703"/>
      <c r="GOB1" s="703"/>
      <c r="GOC1" s="703"/>
      <c r="GOD1" s="703"/>
      <c r="GOE1" s="703"/>
      <c r="GOF1" s="703"/>
      <c r="GOG1" s="703"/>
      <c r="GOH1" s="703"/>
      <c r="GOI1" s="703"/>
      <c r="GOJ1" s="703"/>
      <c r="GOK1" s="703"/>
      <c r="GOL1" s="703"/>
      <c r="GOM1" s="703"/>
      <c r="GON1" s="703"/>
      <c r="GOO1" s="703"/>
      <c r="GOP1" s="703"/>
      <c r="GOQ1" s="703"/>
      <c r="GOR1" s="703"/>
      <c r="GOS1" s="703"/>
      <c r="GOT1" s="703"/>
      <c r="GOU1" s="703"/>
      <c r="GOV1" s="703"/>
      <c r="GOW1" s="703"/>
      <c r="GOX1" s="703"/>
      <c r="GOY1" s="703"/>
      <c r="GOZ1" s="703"/>
      <c r="GPA1" s="703"/>
      <c r="GPB1" s="703"/>
      <c r="GPC1" s="703"/>
      <c r="GPD1" s="703"/>
      <c r="GPE1" s="703"/>
      <c r="GPF1" s="703"/>
      <c r="GPG1" s="703"/>
      <c r="GPH1" s="703"/>
      <c r="GPI1" s="703"/>
      <c r="GPJ1" s="703"/>
      <c r="GPK1" s="703"/>
      <c r="GPL1" s="703"/>
      <c r="GPM1" s="703"/>
      <c r="GPN1" s="703"/>
      <c r="GPO1" s="703"/>
      <c r="GPP1" s="703"/>
      <c r="GPQ1" s="703"/>
      <c r="GPR1" s="703"/>
      <c r="GPS1" s="703"/>
      <c r="GPT1" s="703"/>
      <c r="GPU1" s="703"/>
      <c r="GPV1" s="703"/>
      <c r="GPW1" s="703"/>
      <c r="GPX1" s="703"/>
      <c r="GPY1" s="703"/>
      <c r="GPZ1" s="703"/>
      <c r="GQA1" s="703"/>
      <c r="GQB1" s="703"/>
      <c r="GQC1" s="703"/>
      <c r="GQD1" s="703"/>
      <c r="GQE1" s="703"/>
      <c r="GQF1" s="703"/>
      <c r="GQG1" s="703"/>
      <c r="GQH1" s="703"/>
      <c r="GQI1" s="703"/>
      <c r="GQJ1" s="703"/>
      <c r="GQK1" s="703"/>
      <c r="GQL1" s="703"/>
      <c r="GQM1" s="703"/>
      <c r="GQN1" s="703"/>
      <c r="GQO1" s="703"/>
      <c r="GQP1" s="703"/>
      <c r="GQQ1" s="703"/>
      <c r="GQR1" s="703"/>
      <c r="GQS1" s="703"/>
      <c r="GQT1" s="703"/>
      <c r="GQU1" s="703"/>
      <c r="GQV1" s="703"/>
      <c r="GQW1" s="703"/>
      <c r="GQX1" s="703"/>
      <c r="GQY1" s="703"/>
      <c r="GQZ1" s="703"/>
      <c r="GRA1" s="703"/>
      <c r="GRB1" s="703"/>
      <c r="GRC1" s="703"/>
      <c r="GRD1" s="703"/>
      <c r="GRE1" s="703"/>
      <c r="GRF1" s="703"/>
      <c r="GRG1" s="703"/>
      <c r="GRH1" s="703"/>
      <c r="GRI1" s="703"/>
      <c r="GRJ1" s="703"/>
      <c r="GRK1" s="703"/>
      <c r="GRL1" s="703"/>
      <c r="GRM1" s="703"/>
      <c r="GRN1" s="703"/>
      <c r="GRO1" s="703"/>
      <c r="GRP1" s="703"/>
      <c r="GRQ1" s="703"/>
      <c r="GRR1" s="703"/>
      <c r="GRS1" s="703"/>
      <c r="GRT1" s="703"/>
      <c r="GRU1" s="703"/>
      <c r="GRV1" s="703"/>
      <c r="GRW1" s="703"/>
      <c r="GRX1" s="703"/>
      <c r="GRY1" s="703"/>
      <c r="GRZ1" s="703"/>
      <c r="GSA1" s="703"/>
      <c r="GSB1" s="703"/>
      <c r="GSC1" s="703"/>
      <c r="GSD1" s="703"/>
      <c r="GSE1" s="703"/>
      <c r="GSF1" s="703"/>
      <c r="GSG1" s="703"/>
      <c r="GSH1" s="703"/>
      <c r="GSI1" s="703"/>
      <c r="GSJ1" s="703"/>
      <c r="GSK1" s="703"/>
      <c r="GSL1" s="703"/>
      <c r="GSM1" s="703"/>
      <c r="GSN1" s="703"/>
      <c r="GSO1" s="703"/>
      <c r="GSP1" s="703"/>
      <c r="GSQ1" s="703"/>
      <c r="GSR1" s="703"/>
      <c r="GSS1" s="703"/>
      <c r="GST1" s="703"/>
      <c r="GSU1" s="703"/>
      <c r="GSV1" s="703"/>
      <c r="GSW1" s="703"/>
      <c r="GSX1" s="703"/>
      <c r="GSY1" s="703"/>
      <c r="GSZ1" s="703"/>
      <c r="GTA1" s="703"/>
      <c r="GTB1" s="703"/>
      <c r="GTC1" s="703"/>
      <c r="GTD1" s="703"/>
      <c r="GTE1" s="703"/>
      <c r="GTF1" s="703"/>
      <c r="GTG1" s="703"/>
      <c r="GTH1" s="703"/>
      <c r="GTI1" s="703"/>
      <c r="GTJ1" s="703"/>
      <c r="GTK1" s="703"/>
      <c r="GTL1" s="703"/>
      <c r="GTM1" s="703"/>
      <c r="GTN1" s="703"/>
      <c r="GTO1" s="703"/>
      <c r="GTP1" s="703"/>
      <c r="GTQ1" s="703"/>
      <c r="GTR1" s="703"/>
      <c r="GTS1" s="703"/>
      <c r="GTT1" s="703"/>
      <c r="GTU1" s="703"/>
      <c r="GTV1" s="703"/>
      <c r="GTW1" s="703"/>
      <c r="GTX1" s="703"/>
      <c r="GTY1" s="703"/>
      <c r="GTZ1" s="703"/>
      <c r="GUA1" s="703"/>
      <c r="GUB1" s="703"/>
      <c r="GUC1" s="703"/>
      <c r="GUD1" s="703"/>
      <c r="GUE1" s="703"/>
      <c r="GUF1" s="703"/>
      <c r="GUG1" s="703"/>
      <c r="GUH1" s="703"/>
      <c r="GUI1" s="703"/>
      <c r="GUJ1" s="703"/>
      <c r="GUK1" s="703"/>
      <c r="GUL1" s="703"/>
      <c r="GUM1" s="703"/>
      <c r="GUN1" s="703"/>
      <c r="GUO1" s="703"/>
      <c r="GUP1" s="703"/>
      <c r="GUQ1" s="703"/>
      <c r="GUR1" s="703"/>
      <c r="GUS1" s="703"/>
      <c r="GUT1" s="703"/>
      <c r="GUU1" s="703"/>
      <c r="GUV1" s="703"/>
      <c r="GUW1" s="703"/>
      <c r="GUX1" s="703"/>
      <c r="GUY1" s="703"/>
      <c r="GUZ1" s="703"/>
      <c r="GVA1" s="703"/>
      <c r="GVB1" s="703"/>
      <c r="GVC1" s="703"/>
      <c r="GVD1" s="703"/>
      <c r="GVE1" s="703"/>
      <c r="GVF1" s="703"/>
      <c r="GVG1" s="703"/>
      <c r="GVH1" s="703"/>
      <c r="GVI1" s="703"/>
      <c r="GVJ1" s="703"/>
      <c r="GVK1" s="703"/>
      <c r="GVL1" s="703"/>
      <c r="GVM1" s="703"/>
      <c r="GVN1" s="703"/>
      <c r="GVO1" s="703"/>
      <c r="GVP1" s="703"/>
      <c r="GVQ1" s="703"/>
      <c r="GVR1" s="703"/>
      <c r="GVS1" s="703"/>
      <c r="GVT1" s="703"/>
      <c r="GVU1" s="703"/>
      <c r="GVV1" s="703"/>
      <c r="GVW1" s="703"/>
      <c r="GVX1" s="703"/>
      <c r="GVY1" s="703"/>
      <c r="GVZ1" s="703"/>
      <c r="GWA1" s="703"/>
      <c r="GWB1" s="703"/>
      <c r="GWC1" s="703"/>
      <c r="GWD1" s="703"/>
      <c r="GWE1" s="703"/>
      <c r="GWF1" s="703"/>
      <c r="GWG1" s="703"/>
      <c r="GWH1" s="703"/>
      <c r="GWI1" s="703"/>
      <c r="GWJ1" s="703"/>
      <c r="GWK1" s="703"/>
      <c r="GWL1" s="703"/>
      <c r="GWM1" s="703"/>
      <c r="GWN1" s="703"/>
      <c r="GWO1" s="703"/>
      <c r="GWP1" s="703"/>
      <c r="GWQ1" s="703"/>
      <c r="GWR1" s="703"/>
      <c r="GWS1" s="703"/>
      <c r="GWT1" s="703"/>
      <c r="GWU1" s="703"/>
      <c r="GWV1" s="703"/>
      <c r="GWW1" s="703"/>
      <c r="GWX1" s="703"/>
      <c r="GWY1" s="703"/>
      <c r="GWZ1" s="703"/>
      <c r="GXA1" s="703"/>
      <c r="GXB1" s="703"/>
      <c r="GXC1" s="703"/>
      <c r="GXD1" s="703"/>
      <c r="GXE1" s="703"/>
      <c r="GXF1" s="703"/>
      <c r="GXG1" s="703"/>
      <c r="GXH1" s="703"/>
      <c r="GXI1" s="703"/>
      <c r="GXJ1" s="703"/>
      <c r="GXK1" s="703"/>
      <c r="GXL1" s="703"/>
      <c r="GXM1" s="703"/>
      <c r="GXN1" s="703"/>
      <c r="GXO1" s="703"/>
      <c r="GXP1" s="703"/>
      <c r="GXQ1" s="703"/>
      <c r="GXR1" s="703"/>
      <c r="GXS1" s="703"/>
      <c r="GXT1" s="703"/>
      <c r="GXU1" s="703"/>
      <c r="GXV1" s="703"/>
      <c r="GXW1" s="703"/>
      <c r="GXX1" s="703"/>
      <c r="GXY1" s="703"/>
      <c r="GXZ1" s="703"/>
      <c r="GYA1" s="703"/>
      <c r="GYB1" s="703"/>
      <c r="GYC1" s="703"/>
      <c r="GYD1" s="703"/>
      <c r="GYE1" s="703"/>
      <c r="GYF1" s="703"/>
      <c r="GYG1" s="703"/>
      <c r="GYH1" s="703"/>
      <c r="GYI1" s="703"/>
      <c r="GYJ1" s="703"/>
      <c r="GYK1" s="703"/>
      <c r="GYL1" s="703"/>
      <c r="GYM1" s="703"/>
      <c r="GYN1" s="703"/>
      <c r="GYO1" s="703"/>
      <c r="GYP1" s="703"/>
      <c r="GYQ1" s="703"/>
      <c r="GYR1" s="703"/>
      <c r="GYS1" s="703"/>
      <c r="GYT1" s="703"/>
      <c r="GYU1" s="703"/>
      <c r="GYV1" s="703"/>
      <c r="GYW1" s="703"/>
      <c r="GYX1" s="703"/>
      <c r="GYY1" s="703"/>
      <c r="GYZ1" s="703"/>
      <c r="GZA1" s="703"/>
      <c r="GZB1" s="703"/>
      <c r="GZC1" s="703"/>
      <c r="GZD1" s="703"/>
      <c r="GZE1" s="703"/>
      <c r="GZF1" s="703"/>
      <c r="GZG1" s="703"/>
      <c r="GZH1" s="703"/>
      <c r="GZI1" s="703"/>
      <c r="GZJ1" s="703"/>
      <c r="GZK1" s="703"/>
      <c r="GZL1" s="703"/>
      <c r="GZM1" s="703"/>
      <c r="GZN1" s="703"/>
      <c r="GZO1" s="703"/>
      <c r="GZP1" s="703"/>
      <c r="GZQ1" s="703"/>
      <c r="GZR1" s="703"/>
      <c r="GZS1" s="703"/>
      <c r="GZT1" s="703"/>
      <c r="GZU1" s="703"/>
      <c r="GZV1" s="703"/>
      <c r="GZW1" s="703"/>
      <c r="GZX1" s="703"/>
      <c r="GZY1" s="703"/>
      <c r="GZZ1" s="703"/>
      <c r="HAA1" s="703"/>
      <c r="HAB1" s="703"/>
      <c r="HAC1" s="703"/>
      <c r="HAD1" s="703"/>
      <c r="HAE1" s="703"/>
      <c r="HAF1" s="703"/>
      <c r="HAG1" s="703"/>
      <c r="HAH1" s="703"/>
      <c r="HAI1" s="703"/>
      <c r="HAJ1" s="703"/>
      <c r="HAK1" s="703"/>
      <c r="HAL1" s="703"/>
      <c r="HAM1" s="703"/>
      <c r="HAN1" s="703"/>
      <c r="HAO1" s="703"/>
      <c r="HAP1" s="703"/>
      <c r="HAQ1" s="703"/>
      <c r="HAR1" s="703"/>
      <c r="HAS1" s="703"/>
      <c r="HAT1" s="703"/>
      <c r="HAU1" s="703"/>
      <c r="HAV1" s="703"/>
      <c r="HAW1" s="703"/>
      <c r="HAX1" s="703"/>
      <c r="HAY1" s="703"/>
      <c r="HAZ1" s="703"/>
      <c r="HBA1" s="703"/>
      <c r="HBB1" s="703"/>
      <c r="HBC1" s="703"/>
      <c r="HBD1" s="703"/>
      <c r="HBE1" s="703"/>
      <c r="HBF1" s="703"/>
      <c r="HBG1" s="703"/>
      <c r="HBH1" s="703"/>
      <c r="HBI1" s="703"/>
      <c r="HBJ1" s="703"/>
      <c r="HBK1" s="703"/>
      <c r="HBL1" s="703"/>
      <c r="HBM1" s="703"/>
      <c r="HBN1" s="703"/>
      <c r="HBO1" s="703"/>
      <c r="HBP1" s="703"/>
      <c r="HBQ1" s="703"/>
      <c r="HBR1" s="703"/>
      <c r="HBS1" s="703"/>
      <c r="HBT1" s="703"/>
      <c r="HBU1" s="703"/>
      <c r="HBV1" s="703"/>
      <c r="HBW1" s="703"/>
      <c r="HBX1" s="703"/>
      <c r="HBY1" s="703"/>
      <c r="HBZ1" s="703"/>
      <c r="HCA1" s="703"/>
      <c r="HCB1" s="703"/>
      <c r="HCC1" s="703"/>
      <c r="HCD1" s="703"/>
      <c r="HCE1" s="703"/>
      <c r="HCF1" s="703"/>
      <c r="HCG1" s="703"/>
      <c r="HCH1" s="703"/>
      <c r="HCI1" s="703"/>
      <c r="HCJ1" s="703"/>
      <c r="HCK1" s="703"/>
      <c r="HCL1" s="703"/>
      <c r="HCM1" s="703"/>
      <c r="HCN1" s="703"/>
      <c r="HCO1" s="703"/>
      <c r="HCP1" s="703"/>
      <c r="HCQ1" s="703"/>
      <c r="HCR1" s="703"/>
      <c r="HCS1" s="703"/>
      <c r="HCT1" s="703"/>
      <c r="HCU1" s="703"/>
      <c r="HCV1" s="703"/>
      <c r="HCW1" s="703"/>
      <c r="HCX1" s="703"/>
      <c r="HCY1" s="703"/>
      <c r="HCZ1" s="703"/>
      <c r="HDA1" s="703"/>
      <c r="HDB1" s="703"/>
      <c r="HDC1" s="703"/>
      <c r="HDD1" s="703"/>
      <c r="HDE1" s="703"/>
      <c r="HDF1" s="703"/>
      <c r="HDG1" s="703"/>
      <c r="HDH1" s="703"/>
      <c r="HDI1" s="703"/>
      <c r="HDJ1" s="703"/>
      <c r="HDK1" s="703"/>
      <c r="HDL1" s="703"/>
      <c r="HDM1" s="703"/>
      <c r="HDN1" s="703"/>
      <c r="HDO1" s="703"/>
      <c r="HDP1" s="703"/>
      <c r="HDQ1" s="703"/>
      <c r="HDR1" s="703"/>
      <c r="HDS1" s="703"/>
      <c r="HDT1" s="703"/>
      <c r="HDU1" s="703"/>
      <c r="HDV1" s="703"/>
      <c r="HDW1" s="703"/>
      <c r="HDX1" s="703"/>
      <c r="HDY1" s="703"/>
      <c r="HDZ1" s="703"/>
      <c r="HEA1" s="703"/>
      <c r="HEB1" s="703"/>
      <c r="HEC1" s="703"/>
      <c r="HED1" s="703"/>
      <c r="HEE1" s="703"/>
      <c r="HEF1" s="703"/>
      <c r="HEG1" s="703"/>
      <c r="HEH1" s="703"/>
      <c r="HEI1" s="703"/>
      <c r="HEJ1" s="703"/>
      <c r="HEK1" s="703"/>
      <c r="HEL1" s="703"/>
      <c r="HEM1" s="703"/>
      <c r="HEN1" s="703"/>
      <c r="HEO1" s="703"/>
      <c r="HEP1" s="703"/>
      <c r="HEQ1" s="703"/>
      <c r="HER1" s="703"/>
      <c r="HES1" s="703"/>
      <c r="HET1" s="703"/>
      <c r="HEU1" s="703"/>
      <c r="HEV1" s="703"/>
      <c r="HEW1" s="703"/>
      <c r="HEX1" s="703"/>
      <c r="HEY1" s="703"/>
      <c r="HEZ1" s="703"/>
      <c r="HFA1" s="703"/>
      <c r="HFB1" s="703"/>
      <c r="HFC1" s="703"/>
      <c r="HFD1" s="703"/>
      <c r="HFE1" s="703"/>
      <c r="HFF1" s="703"/>
      <c r="HFG1" s="703"/>
      <c r="HFH1" s="703"/>
      <c r="HFI1" s="703"/>
      <c r="HFJ1" s="703"/>
      <c r="HFK1" s="703"/>
      <c r="HFL1" s="703"/>
      <c r="HFM1" s="703"/>
      <c r="HFN1" s="703"/>
      <c r="HFO1" s="703"/>
      <c r="HFP1" s="703"/>
      <c r="HFQ1" s="703"/>
      <c r="HFR1" s="703"/>
      <c r="HFS1" s="703"/>
      <c r="HFT1" s="703"/>
      <c r="HFU1" s="703"/>
      <c r="HFV1" s="703"/>
      <c r="HFW1" s="703"/>
      <c r="HFX1" s="703"/>
      <c r="HFY1" s="703"/>
      <c r="HFZ1" s="703"/>
      <c r="HGA1" s="703"/>
      <c r="HGB1" s="703"/>
      <c r="HGC1" s="703"/>
      <c r="HGD1" s="703"/>
      <c r="HGE1" s="703"/>
      <c r="HGF1" s="703"/>
      <c r="HGG1" s="703"/>
      <c r="HGH1" s="703"/>
      <c r="HGI1" s="703"/>
      <c r="HGJ1" s="703"/>
      <c r="HGK1" s="703"/>
      <c r="HGL1" s="703"/>
      <c r="HGM1" s="703"/>
      <c r="HGN1" s="703"/>
      <c r="HGO1" s="703"/>
      <c r="HGP1" s="703"/>
      <c r="HGQ1" s="703"/>
      <c r="HGR1" s="703"/>
      <c r="HGS1" s="703"/>
      <c r="HGT1" s="703"/>
      <c r="HGU1" s="703"/>
      <c r="HGV1" s="703"/>
      <c r="HGW1" s="703"/>
      <c r="HGX1" s="703"/>
      <c r="HGY1" s="703"/>
      <c r="HGZ1" s="703"/>
      <c r="HHA1" s="703"/>
      <c r="HHB1" s="703"/>
      <c r="HHC1" s="703"/>
      <c r="HHD1" s="703"/>
      <c r="HHE1" s="703"/>
      <c r="HHF1" s="703"/>
      <c r="HHG1" s="703"/>
      <c r="HHH1" s="703"/>
      <c r="HHI1" s="703"/>
      <c r="HHJ1" s="703"/>
      <c r="HHK1" s="703"/>
      <c r="HHL1" s="703"/>
      <c r="HHM1" s="703"/>
      <c r="HHN1" s="703"/>
      <c r="HHO1" s="703"/>
      <c r="HHP1" s="703"/>
      <c r="HHQ1" s="703"/>
      <c r="HHR1" s="703"/>
      <c r="HHS1" s="703"/>
      <c r="HHT1" s="703"/>
      <c r="HHU1" s="703"/>
      <c r="HHV1" s="703"/>
      <c r="HHW1" s="703"/>
      <c r="HHX1" s="703"/>
      <c r="HHY1" s="703"/>
      <c r="HHZ1" s="703"/>
      <c r="HIA1" s="703"/>
      <c r="HIB1" s="703"/>
      <c r="HIC1" s="703"/>
      <c r="HID1" s="703"/>
      <c r="HIE1" s="703"/>
      <c r="HIF1" s="703"/>
      <c r="HIG1" s="703"/>
      <c r="HIH1" s="703"/>
      <c r="HII1" s="703"/>
      <c r="HIJ1" s="703"/>
      <c r="HIK1" s="703"/>
      <c r="HIL1" s="703"/>
      <c r="HIM1" s="703"/>
      <c r="HIN1" s="703"/>
      <c r="HIO1" s="703"/>
      <c r="HIP1" s="703"/>
      <c r="HIQ1" s="703"/>
      <c r="HIR1" s="703"/>
      <c r="HIS1" s="703"/>
      <c r="HIT1" s="703"/>
      <c r="HIU1" s="703"/>
      <c r="HIV1" s="703"/>
      <c r="HIW1" s="703"/>
      <c r="HIX1" s="703"/>
      <c r="HIY1" s="703"/>
      <c r="HIZ1" s="703"/>
      <c r="HJA1" s="703"/>
      <c r="HJB1" s="703"/>
      <c r="HJC1" s="703"/>
      <c r="HJD1" s="703"/>
      <c r="HJE1" s="703"/>
      <c r="HJF1" s="703"/>
      <c r="HJG1" s="703"/>
      <c r="HJH1" s="703"/>
      <c r="HJI1" s="703"/>
      <c r="HJJ1" s="703"/>
      <c r="HJK1" s="703"/>
      <c r="HJL1" s="703"/>
      <c r="HJM1" s="703"/>
      <c r="HJN1" s="703"/>
      <c r="HJO1" s="703"/>
      <c r="HJP1" s="703"/>
      <c r="HJQ1" s="703"/>
      <c r="HJR1" s="703"/>
      <c r="HJS1" s="703"/>
      <c r="HJT1" s="703"/>
      <c r="HJU1" s="703"/>
      <c r="HJV1" s="703"/>
      <c r="HJW1" s="703"/>
      <c r="HJX1" s="703"/>
      <c r="HJY1" s="703"/>
      <c r="HJZ1" s="703"/>
      <c r="HKA1" s="703"/>
      <c r="HKB1" s="703"/>
      <c r="HKC1" s="703"/>
      <c r="HKD1" s="703"/>
      <c r="HKE1" s="703"/>
      <c r="HKF1" s="703"/>
      <c r="HKG1" s="703"/>
      <c r="HKH1" s="703"/>
      <c r="HKI1" s="703"/>
      <c r="HKJ1" s="703"/>
      <c r="HKK1" s="703"/>
      <c r="HKL1" s="703"/>
      <c r="HKM1" s="703"/>
      <c r="HKN1" s="703"/>
      <c r="HKO1" s="703"/>
      <c r="HKP1" s="703"/>
      <c r="HKQ1" s="703"/>
      <c r="HKR1" s="703"/>
      <c r="HKS1" s="703"/>
      <c r="HKT1" s="703"/>
      <c r="HKU1" s="703"/>
      <c r="HKV1" s="703"/>
      <c r="HKW1" s="703"/>
      <c r="HKX1" s="703"/>
      <c r="HKY1" s="703"/>
      <c r="HKZ1" s="703"/>
      <c r="HLA1" s="703"/>
      <c r="HLB1" s="703"/>
      <c r="HLC1" s="703"/>
      <c r="HLD1" s="703"/>
      <c r="HLE1" s="703"/>
      <c r="HLF1" s="703"/>
      <c r="HLG1" s="703"/>
      <c r="HLH1" s="703"/>
      <c r="HLI1" s="703"/>
      <c r="HLJ1" s="703"/>
      <c r="HLK1" s="703"/>
      <c r="HLL1" s="703"/>
      <c r="HLM1" s="703"/>
      <c r="HLN1" s="703"/>
      <c r="HLO1" s="703"/>
      <c r="HLP1" s="703"/>
      <c r="HLQ1" s="703"/>
      <c r="HLR1" s="703"/>
      <c r="HLS1" s="703"/>
      <c r="HLT1" s="703"/>
      <c r="HLU1" s="703"/>
      <c r="HLV1" s="703"/>
      <c r="HLW1" s="703"/>
      <c r="HLX1" s="703"/>
      <c r="HLY1" s="703"/>
      <c r="HLZ1" s="703"/>
      <c r="HMA1" s="703"/>
      <c r="HMB1" s="703"/>
      <c r="HMC1" s="703"/>
      <c r="HMD1" s="703"/>
      <c r="HME1" s="703"/>
      <c r="HMF1" s="703"/>
      <c r="HMG1" s="703"/>
      <c r="HMH1" s="703"/>
      <c r="HMI1" s="703"/>
      <c r="HMJ1" s="703"/>
      <c r="HMK1" s="703"/>
      <c r="HML1" s="703"/>
      <c r="HMM1" s="703"/>
      <c r="HMN1" s="703"/>
      <c r="HMO1" s="703"/>
      <c r="HMP1" s="703"/>
      <c r="HMQ1" s="703"/>
      <c r="HMR1" s="703"/>
      <c r="HMS1" s="703"/>
      <c r="HMT1" s="703"/>
      <c r="HMU1" s="703"/>
      <c r="HMV1" s="703"/>
      <c r="HMW1" s="703"/>
      <c r="HMX1" s="703"/>
      <c r="HMY1" s="703"/>
      <c r="HMZ1" s="703"/>
      <c r="HNA1" s="703"/>
      <c r="HNB1" s="703"/>
      <c r="HNC1" s="703"/>
      <c r="HND1" s="703"/>
      <c r="HNE1" s="703"/>
      <c r="HNF1" s="703"/>
      <c r="HNG1" s="703"/>
      <c r="HNH1" s="703"/>
      <c r="HNI1" s="703"/>
      <c r="HNJ1" s="703"/>
      <c r="HNK1" s="703"/>
      <c r="HNL1" s="703"/>
      <c r="HNM1" s="703"/>
      <c r="HNN1" s="703"/>
      <c r="HNO1" s="703"/>
      <c r="HNP1" s="703"/>
      <c r="HNQ1" s="703"/>
      <c r="HNR1" s="703"/>
      <c r="HNS1" s="703"/>
      <c r="HNT1" s="703"/>
      <c r="HNU1" s="703"/>
      <c r="HNV1" s="703"/>
      <c r="HNW1" s="703"/>
      <c r="HNX1" s="703"/>
      <c r="HNY1" s="703"/>
      <c r="HNZ1" s="703"/>
      <c r="HOA1" s="703"/>
      <c r="HOB1" s="703"/>
      <c r="HOC1" s="703"/>
      <c r="HOD1" s="703"/>
      <c r="HOE1" s="703"/>
      <c r="HOF1" s="703"/>
      <c r="HOG1" s="703"/>
      <c r="HOH1" s="703"/>
      <c r="HOI1" s="703"/>
      <c r="HOJ1" s="703"/>
      <c r="HOK1" s="703"/>
      <c r="HOL1" s="703"/>
      <c r="HOM1" s="703"/>
      <c r="HON1" s="703"/>
      <c r="HOO1" s="703"/>
      <c r="HOP1" s="703"/>
      <c r="HOQ1" s="703"/>
      <c r="HOR1" s="703"/>
      <c r="HOS1" s="703"/>
      <c r="HOT1" s="703"/>
      <c r="HOU1" s="703"/>
      <c r="HOV1" s="703"/>
      <c r="HOW1" s="703"/>
      <c r="HOX1" s="703"/>
      <c r="HOY1" s="703"/>
      <c r="HOZ1" s="703"/>
      <c r="HPA1" s="703"/>
      <c r="HPB1" s="703"/>
      <c r="HPC1" s="703"/>
      <c r="HPD1" s="703"/>
      <c r="HPE1" s="703"/>
      <c r="HPF1" s="703"/>
      <c r="HPG1" s="703"/>
      <c r="HPH1" s="703"/>
      <c r="HPI1" s="703"/>
      <c r="HPJ1" s="703"/>
      <c r="HPK1" s="703"/>
      <c r="HPL1" s="703"/>
      <c r="HPM1" s="703"/>
      <c r="HPN1" s="703"/>
      <c r="HPO1" s="703"/>
      <c r="HPP1" s="703"/>
      <c r="HPQ1" s="703"/>
      <c r="HPR1" s="703"/>
      <c r="HPS1" s="703"/>
      <c r="HPT1" s="703"/>
      <c r="HPU1" s="703"/>
      <c r="HPV1" s="703"/>
      <c r="HPW1" s="703"/>
      <c r="HPX1" s="703"/>
      <c r="HPY1" s="703"/>
      <c r="HPZ1" s="703"/>
      <c r="HQA1" s="703"/>
      <c r="HQB1" s="703"/>
      <c r="HQC1" s="703"/>
      <c r="HQD1" s="703"/>
      <c r="HQE1" s="703"/>
      <c r="HQF1" s="703"/>
      <c r="HQG1" s="703"/>
      <c r="HQH1" s="703"/>
      <c r="HQI1" s="703"/>
      <c r="HQJ1" s="703"/>
      <c r="HQK1" s="703"/>
      <c r="HQL1" s="703"/>
      <c r="HQM1" s="703"/>
      <c r="HQN1" s="703"/>
      <c r="HQO1" s="703"/>
      <c r="HQP1" s="703"/>
      <c r="HQQ1" s="703"/>
      <c r="HQR1" s="703"/>
      <c r="HQS1" s="703"/>
      <c r="HQT1" s="703"/>
      <c r="HQU1" s="703"/>
      <c r="HQV1" s="703"/>
      <c r="HQW1" s="703"/>
      <c r="HQX1" s="703"/>
      <c r="HQY1" s="703"/>
      <c r="HQZ1" s="703"/>
      <c r="HRA1" s="703"/>
      <c r="HRB1" s="703"/>
      <c r="HRC1" s="703"/>
      <c r="HRD1" s="703"/>
      <c r="HRE1" s="703"/>
      <c r="HRF1" s="703"/>
      <c r="HRG1" s="703"/>
      <c r="HRH1" s="703"/>
      <c r="HRI1" s="703"/>
      <c r="HRJ1" s="703"/>
      <c r="HRK1" s="703"/>
      <c r="HRL1" s="703"/>
      <c r="HRM1" s="703"/>
      <c r="HRN1" s="703"/>
      <c r="HRO1" s="703"/>
      <c r="HRP1" s="703"/>
      <c r="HRQ1" s="703"/>
      <c r="HRR1" s="703"/>
      <c r="HRS1" s="703"/>
      <c r="HRT1" s="703"/>
      <c r="HRU1" s="703"/>
      <c r="HRV1" s="703"/>
      <c r="HRW1" s="703"/>
      <c r="HRX1" s="703"/>
      <c r="HRY1" s="703"/>
      <c r="HRZ1" s="703"/>
      <c r="HSA1" s="703"/>
      <c r="HSB1" s="703"/>
      <c r="HSC1" s="703"/>
      <c r="HSD1" s="703"/>
      <c r="HSE1" s="703"/>
      <c r="HSF1" s="703"/>
      <c r="HSG1" s="703"/>
      <c r="HSH1" s="703"/>
      <c r="HSI1" s="703"/>
      <c r="HSJ1" s="703"/>
      <c r="HSK1" s="703"/>
      <c r="HSL1" s="703"/>
      <c r="HSM1" s="703"/>
      <c r="HSN1" s="703"/>
      <c r="HSO1" s="703"/>
      <c r="HSP1" s="703"/>
      <c r="HSQ1" s="703"/>
      <c r="HSR1" s="703"/>
      <c r="HSS1" s="703"/>
      <c r="HST1" s="703"/>
      <c r="HSU1" s="703"/>
      <c r="HSV1" s="703"/>
      <c r="HSW1" s="703"/>
      <c r="HSX1" s="703"/>
      <c r="HSY1" s="703"/>
      <c r="HSZ1" s="703"/>
      <c r="HTA1" s="703"/>
      <c r="HTB1" s="703"/>
      <c r="HTC1" s="703"/>
      <c r="HTD1" s="703"/>
      <c r="HTE1" s="703"/>
      <c r="HTF1" s="703"/>
      <c r="HTG1" s="703"/>
      <c r="HTH1" s="703"/>
      <c r="HTI1" s="703"/>
      <c r="HTJ1" s="703"/>
      <c r="HTK1" s="703"/>
      <c r="HTL1" s="703"/>
      <c r="HTM1" s="703"/>
      <c r="HTN1" s="703"/>
      <c r="HTO1" s="703"/>
      <c r="HTP1" s="703"/>
      <c r="HTQ1" s="703"/>
      <c r="HTR1" s="703"/>
      <c r="HTS1" s="703"/>
      <c r="HTT1" s="703"/>
      <c r="HTU1" s="703"/>
      <c r="HTV1" s="703"/>
      <c r="HTW1" s="703"/>
      <c r="HTX1" s="703"/>
      <c r="HTY1" s="703"/>
      <c r="HTZ1" s="703"/>
      <c r="HUA1" s="703"/>
      <c r="HUB1" s="703"/>
      <c r="HUC1" s="703"/>
      <c r="HUD1" s="703"/>
      <c r="HUE1" s="703"/>
      <c r="HUF1" s="703"/>
      <c r="HUG1" s="703"/>
      <c r="HUH1" s="703"/>
      <c r="HUI1" s="703"/>
      <c r="HUJ1" s="703"/>
      <c r="HUK1" s="703"/>
      <c r="HUL1" s="703"/>
      <c r="HUM1" s="703"/>
      <c r="HUN1" s="703"/>
      <c r="HUO1" s="703"/>
      <c r="HUP1" s="703"/>
      <c r="HUQ1" s="703"/>
      <c r="HUR1" s="703"/>
      <c r="HUS1" s="703"/>
      <c r="HUT1" s="703"/>
      <c r="HUU1" s="703"/>
      <c r="HUV1" s="703"/>
      <c r="HUW1" s="703"/>
      <c r="HUX1" s="703"/>
      <c r="HUY1" s="703"/>
      <c r="HUZ1" s="703"/>
      <c r="HVA1" s="703"/>
      <c r="HVB1" s="703"/>
      <c r="HVC1" s="703"/>
      <c r="HVD1" s="703"/>
      <c r="HVE1" s="703"/>
      <c r="HVF1" s="703"/>
      <c r="HVG1" s="703"/>
      <c r="HVH1" s="703"/>
      <c r="HVI1" s="703"/>
      <c r="HVJ1" s="703"/>
      <c r="HVK1" s="703"/>
      <c r="HVL1" s="703"/>
      <c r="HVM1" s="703"/>
      <c r="HVN1" s="703"/>
      <c r="HVO1" s="703"/>
      <c r="HVP1" s="703"/>
      <c r="HVQ1" s="703"/>
      <c r="HVR1" s="703"/>
      <c r="HVS1" s="703"/>
      <c r="HVT1" s="703"/>
      <c r="HVU1" s="703"/>
      <c r="HVV1" s="703"/>
      <c r="HVW1" s="703"/>
      <c r="HVX1" s="703"/>
      <c r="HVY1" s="703"/>
      <c r="HVZ1" s="703"/>
      <c r="HWA1" s="703"/>
      <c r="HWB1" s="703"/>
      <c r="HWC1" s="703"/>
      <c r="HWD1" s="703"/>
      <c r="HWE1" s="703"/>
      <c r="HWF1" s="703"/>
      <c r="HWG1" s="703"/>
      <c r="HWH1" s="703"/>
      <c r="HWI1" s="703"/>
      <c r="HWJ1" s="703"/>
      <c r="HWK1" s="703"/>
      <c r="HWL1" s="703"/>
      <c r="HWM1" s="703"/>
      <c r="HWN1" s="703"/>
      <c r="HWO1" s="703"/>
      <c r="HWP1" s="703"/>
      <c r="HWQ1" s="703"/>
      <c r="HWR1" s="703"/>
      <c r="HWS1" s="703"/>
      <c r="HWT1" s="703"/>
      <c r="HWU1" s="703"/>
      <c r="HWV1" s="703"/>
      <c r="HWW1" s="703"/>
      <c r="HWX1" s="703"/>
      <c r="HWY1" s="703"/>
      <c r="HWZ1" s="703"/>
      <c r="HXA1" s="703"/>
      <c r="HXB1" s="703"/>
      <c r="HXC1" s="703"/>
      <c r="HXD1" s="703"/>
      <c r="HXE1" s="703"/>
      <c r="HXF1" s="703"/>
      <c r="HXG1" s="703"/>
      <c r="HXH1" s="703"/>
      <c r="HXI1" s="703"/>
      <c r="HXJ1" s="703"/>
      <c r="HXK1" s="703"/>
      <c r="HXL1" s="703"/>
      <c r="HXM1" s="703"/>
      <c r="HXN1" s="703"/>
      <c r="HXO1" s="703"/>
      <c r="HXP1" s="703"/>
      <c r="HXQ1" s="703"/>
      <c r="HXR1" s="703"/>
      <c r="HXS1" s="703"/>
      <c r="HXT1" s="703"/>
      <c r="HXU1" s="703"/>
      <c r="HXV1" s="703"/>
      <c r="HXW1" s="703"/>
      <c r="HXX1" s="703"/>
      <c r="HXY1" s="703"/>
      <c r="HXZ1" s="703"/>
      <c r="HYA1" s="703"/>
      <c r="HYB1" s="703"/>
      <c r="HYC1" s="703"/>
      <c r="HYD1" s="703"/>
      <c r="HYE1" s="703"/>
      <c r="HYF1" s="703"/>
      <c r="HYG1" s="703"/>
      <c r="HYH1" s="703"/>
      <c r="HYI1" s="703"/>
      <c r="HYJ1" s="703"/>
      <c r="HYK1" s="703"/>
      <c r="HYL1" s="703"/>
      <c r="HYM1" s="703"/>
      <c r="HYN1" s="703"/>
      <c r="HYO1" s="703"/>
      <c r="HYP1" s="703"/>
      <c r="HYQ1" s="703"/>
      <c r="HYR1" s="703"/>
      <c r="HYS1" s="703"/>
      <c r="HYT1" s="703"/>
      <c r="HYU1" s="703"/>
      <c r="HYV1" s="703"/>
      <c r="HYW1" s="703"/>
      <c r="HYX1" s="703"/>
      <c r="HYY1" s="703"/>
      <c r="HYZ1" s="703"/>
      <c r="HZA1" s="703"/>
      <c r="HZB1" s="703"/>
      <c r="HZC1" s="703"/>
      <c r="HZD1" s="703"/>
      <c r="HZE1" s="703"/>
      <c r="HZF1" s="703"/>
      <c r="HZG1" s="703"/>
      <c r="HZH1" s="703"/>
      <c r="HZI1" s="703"/>
      <c r="HZJ1" s="703"/>
      <c r="HZK1" s="703"/>
      <c r="HZL1" s="703"/>
      <c r="HZM1" s="703"/>
      <c r="HZN1" s="703"/>
      <c r="HZO1" s="703"/>
      <c r="HZP1" s="703"/>
      <c r="HZQ1" s="703"/>
      <c r="HZR1" s="703"/>
      <c r="HZS1" s="703"/>
      <c r="HZT1" s="703"/>
      <c r="HZU1" s="703"/>
      <c r="HZV1" s="703"/>
      <c r="HZW1" s="703"/>
      <c r="HZX1" s="703"/>
      <c r="HZY1" s="703"/>
      <c r="HZZ1" s="703"/>
      <c r="IAA1" s="703"/>
      <c r="IAB1" s="703"/>
      <c r="IAC1" s="703"/>
      <c r="IAD1" s="703"/>
      <c r="IAE1" s="703"/>
      <c r="IAF1" s="703"/>
      <c r="IAG1" s="703"/>
      <c r="IAH1" s="703"/>
      <c r="IAI1" s="703"/>
      <c r="IAJ1" s="703"/>
      <c r="IAK1" s="703"/>
      <c r="IAL1" s="703"/>
      <c r="IAM1" s="703"/>
      <c r="IAN1" s="703"/>
      <c r="IAO1" s="703"/>
      <c r="IAP1" s="703"/>
      <c r="IAQ1" s="703"/>
      <c r="IAR1" s="703"/>
      <c r="IAS1" s="703"/>
      <c r="IAT1" s="703"/>
      <c r="IAU1" s="703"/>
      <c r="IAV1" s="703"/>
      <c r="IAW1" s="703"/>
      <c r="IAX1" s="703"/>
      <c r="IAY1" s="703"/>
      <c r="IAZ1" s="703"/>
      <c r="IBA1" s="703"/>
      <c r="IBB1" s="703"/>
      <c r="IBC1" s="703"/>
      <c r="IBD1" s="703"/>
      <c r="IBE1" s="703"/>
      <c r="IBF1" s="703"/>
      <c r="IBG1" s="703"/>
      <c r="IBH1" s="703"/>
      <c r="IBI1" s="703"/>
      <c r="IBJ1" s="703"/>
      <c r="IBK1" s="703"/>
      <c r="IBL1" s="703"/>
      <c r="IBM1" s="703"/>
      <c r="IBN1" s="703"/>
      <c r="IBO1" s="703"/>
      <c r="IBP1" s="703"/>
      <c r="IBQ1" s="703"/>
      <c r="IBR1" s="703"/>
      <c r="IBS1" s="703"/>
      <c r="IBT1" s="703"/>
      <c r="IBU1" s="703"/>
      <c r="IBV1" s="703"/>
      <c r="IBW1" s="703"/>
      <c r="IBX1" s="703"/>
      <c r="IBY1" s="703"/>
      <c r="IBZ1" s="703"/>
      <c r="ICA1" s="703"/>
      <c r="ICB1" s="703"/>
      <c r="ICC1" s="703"/>
      <c r="ICD1" s="703"/>
      <c r="ICE1" s="703"/>
      <c r="ICF1" s="703"/>
      <c r="ICG1" s="703"/>
      <c r="ICH1" s="703"/>
      <c r="ICI1" s="703"/>
      <c r="ICJ1" s="703"/>
      <c r="ICK1" s="703"/>
      <c r="ICL1" s="703"/>
      <c r="ICM1" s="703"/>
      <c r="ICN1" s="703"/>
      <c r="ICO1" s="703"/>
      <c r="ICP1" s="703"/>
      <c r="ICQ1" s="703"/>
      <c r="ICR1" s="703"/>
      <c r="ICS1" s="703"/>
      <c r="ICT1" s="703"/>
      <c r="ICU1" s="703"/>
      <c r="ICV1" s="703"/>
      <c r="ICW1" s="703"/>
      <c r="ICX1" s="703"/>
      <c r="ICY1" s="703"/>
      <c r="ICZ1" s="703"/>
      <c r="IDA1" s="703"/>
      <c r="IDB1" s="703"/>
      <c r="IDC1" s="703"/>
      <c r="IDD1" s="703"/>
      <c r="IDE1" s="703"/>
      <c r="IDF1" s="703"/>
      <c r="IDG1" s="703"/>
      <c r="IDH1" s="703"/>
      <c r="IDI1" s="703"/>
      <c r="IDJ1" s="703"/>
      <c r="IDK1" s="703"/>
      <c r="IDL1" s="703"/>
      <c r="IDM1" s="703"/>
      <c r="IDN1" s="703"/>
      <c r="IDO1" s="703"/>
      <c r="IDP1" s="703"/>
      <c r="IDQ1" s="703"/>
      <c r="IDR1" s="703"/>
      <c r="IDS1" s="703"/>
      <c r="IDT1" s="703"/>
      <c r="IDU1" s="703"/>
      <c r="IDV1" s="703"/>
      <c r="IDW1" s="703"/>
      <c r="IDX1" s="703"/>
      <c r="IDY1" s="703"/>
      <c r="IDZ1" s="703"/>
      <c r="IEA1" s="703"/>
      <c r="IEB1" s="703"/>
      <c r="IEC1" s="703"/>
      <c r="IED1" s="703"/>
      <c r="IEE1" s="703"/>
      <c r="IEF1" s="703"/>
      <c r="IEG1" s="703"/>
      <c r="IEH1" s="703"/>
      <c r="IEI1" s="703"/>
      <c r="IEJ1" s="703"/>
      <c r="IEK1" s="703"/>
      <c r="IEL1" s="703"/>
      <c r="IEM1" s="703"/>
      <c r="IEN1" s="703"/>
      <c r="IEO1" s="703"/>
      <c r="IEP1" s="703"/>
      <c r="IEQ1" s="703"/>
      <c r="IER1" s="703"/>
      <c r="IES1" s="703"/>
      <c r="IET1" s="703"/>
      <c r="IEU1" s="703"/>
      <c r="IEV1" s="703"/>
      <c r="IEW1" s="703"/>
      <c r="IEX1" s="703"/>
      <c r="IEY1" s="703"/>
      <c r="IEZ1" s="703"/>
      <c r="IFA1" s="703"/>
      <c r="IFB1" s="703"/>
      <c r="IFC1" s="703"/>
      <c r="IFD1" s="703"/>
      <c r="IFE1" s="703"/>
      <c r="IFF1" s="703"/>
      <c r="IFG1" s="703"/>
      <c r="IFH1" s="703"/>
      <c r="IFI1" s="703"/>
      <c r="IFJ1" s="703"/>
      <c r="IFK1" s="703"/>
      <c r="IFL1" s="703"/>
      <c r="IFM1" s="703"/>
      <c r="IFN1" s="703"/>
      <c r="IFO1" s="703"/>
      <c r="IFP1" s="703"/>
      <c r="IFQ1" s="703"/>
      <c r="IFR1" s="703"/>
      <c r="IFS1" s="703"/>
      <c r="IFT1" s="703"/>
      <c r="IFU1" s="703"/>
      <c r="IFV1" s="703"/>
      <c r="IFW1" s="703"/>
      <c r="IFX1" s="703"/>
      <c r="IFY1" s="703"/>
      <c r="IFZ1" s="703"/>
      <c r="IGA1" s="703"/>
      <c r="IGB1" s="703"/>
      <c r="IGC1" s="703"/>
      <c r="IGD1" s="703"/>
      <c r="IGE1" s="703"/>
      <c r="IGF1" s="703"/>
      <c r="IGG1" s="703"/>
      <c r="IGH1" s="703"/>
      <c r="IGI1" s="703"/>
      <c r="IGJ1" s="703"/>
      <c r="IGK1" s="703"/>
      <c r="IGL1" s="703"/>
      <c r="IGM1" s="703"/>
      <c r="IGN1" s="703"/>
      <c r="IGO1" s="703"/>
      <c r="IGP1" s="703"/>
      <c r="IGQ1" s="703"/>
      <c r="IGR1" s="703"/>
      <c r="IGS1" s="703"/>
      <c r="IGT1" s="703"/>
      <c r="IGU1" s="703"/>
      <c r="IGV1" s="703"/>
      <c r="IGW1" s="703"/>
      <c r="IGX1" s="703"/>
      <c r="IGY1" s="703"/>
      <c r="IGZ1" s="703"/>
      <c r="IHA1" s="703"/>
      <c r="IHB1" s="703"/>
      <c r="IHC1" s="703"/>
      <c r="IHD1" s="703"/>
      <c r="IHE1" s="703"/>
      <c r="IHF1" s="703"/>
      <c r="IHG1" s="703"/>
      <c r="IHH1" s="703"/>
      <c r="IHI1" s="703"/>
      <c r="IHJ1" s="703"/>
      <c r="IHK1" s="703"/>
      <c r="IHL1" s="703"/>
      <c r="IHM1" s="703"/>
      <c r="IHN1" s="703"/>
      <c r="IHO1" s="703"/>
      <c r="IHP1" s="703"/>
      <c r="IHQ1" s="703"/>
      <c r="IHR1" s="703"/>
      <c r="IHS1" s="703"/>
      <c r="IHT1" s="703"/>
      <c r="IHU1" s="703"/>
      <c r="IHV1" s="703"/>
      <c r="IHW1" s="703"/>
      <c r="IHX1" s="703"/>
      <c r="IHY1" s="703"/>
      <c r="IHZ1" s="703"/>
      <c r="IIA1" s="703"/>
      <c r="IIB1" s="703"/>
      <c r="IIC1" s="703"/>
      <c r="IID1" s="703"/>
      <c r="IIE1" s="703"/>
      <c r="IIF1" s="703"/>
      <c r="IIG1" s="703"/>
      <c r="IIH1" s="703"/>
      <c r="III1" s="703"/>
      <c r="IIJ1" s="703"/>
      <c r="IIK1" s="703"/>
      <c r="IIL1" s="703"/>
      <c r="IIM1" s="703"/>
      <c r="IIN1" s="703"/>
      <c r="IIO1" s="703"/>
      <c r="IIP1" s="703"/>
      <c r="IIQ1" s="703"/>
      <c r="IIR1" s="703"/>
      <c r="IIS1" s="703"/>
      <c r="IIT1" s="703"/>
      <c r="IIU1" s="703"/>
      <c r="IIV1" s="703"/>
      <c r="IIW1" s="703"/>
      <c r="IIX1" s="703"/>
      <c r="IIY1" s="703"/>
      <c r="IIZ1" s="703"/>
      <c r="IJA1" s="703"/>
      <c r="IJB1" s="703"/>
      <c r="IJC1" s="703"/>
      <c r="IJD1" s="703"/>
      <c r="IJE1" s="703"/>
      <c r="IJF1" s="703"/>
      <c r="IJG1" s="703"/>
      <c r="IJH1" s="703"/>
      <c r="IJI1" s="703"/>
      <c r="IJJ1" s="703"/>
      <c r="IJK1" s="703"/>
      <c r="IJL1" s="703"/>
      <c r="IJM1" s="703"/>
      <c r="IJN1" s="703"/>
      <c r="IJO1" s="703"/>
      <c r="IJP1" s="703"/>
      <c r="IJQ1" s="703"/>
      <c r="IJR1" s="703"/>
      <c r="IJS1" s="703"/>
      <c r="IJT1" s="703"/>
      <c r="IJU1" s="703"/>
      <c r="IJV1" s="703"/>
      <c r="IJW1" s="703"/>
      <c r="IJX1" s="703"/>
      <c r="IJY1" s="703"/>
      <c r="IJZ1" s="703"/>
      <c r="IKA1" s="703"/>
      <c r="IKB1" s="703"/>
      <c r="IKC1" s="703"/>
      <c r="IKD1" s="703"/>
      <c r="IKE1" s="703"/>
      <c r="IKF1" s="703"/>
      <c r="IKG1" s="703"/>
      <c r="IKH1" s="703"/>
      <c r="IKI1" s="703"/>
      <c r="IKJ1" s="703"/>
      <c r="IKK1" s="703"/>
      <c r="IKL1" s="703"/>
      <c r="IKM1" s="703"/>
      <c r="IKN1" s="703"/>
      <c r="IKO1" s="703"/>
      <c r="IKP1" s="703"/>
      <c r="IKQ1" s="703"/>
      <c r="IKR1" s="703"/>
      <c r="IKS1" s="703"/>
      <c r="IKT1" s="703"/>
      <c r="IKU1" s="703"/>
      <c r="IKV1" s="703"/>
      <c r="IKW1" s="703"/>
      <c r="IKX1" s="703"/>
      <c r="IKY1" s="703"/>
      <c r="IKZ1" s="703"/>
      <c r="ILA1" s="703"/>
      <c r="ILB1" s="703"/>
      <c r="ILC1" s="703"/>
      <c r="ILD1" s="703"/>
      <c r="ILE1" s="703"/>
      <c r="ILF1" s="703"/>
      <c r="ILG1" s="703"/>
      <c r="ILH1" s="703"/>
      <c r="ILI1" s="703"/>
      <c r="ILJ1" s="703"/>
      <c r="ILK1" s="703"/>
      <c r="ILL1" s="703"/>
      <c r="ILM1" s="703"/>
      <c r="ILN1" s="703"/>
      <c r="ILO1" s="703"/>
      <c r="ILP1" s="703"/>
      <c r="ILQ1" s="703"/>
      <c r="ILR1" s="703"/>
      <c r="ILS1" s="703"/>
      <c r="ILT1" s="703"/>
      <c r="ILU1" s="703"/>
      <c r="ILV1" s="703"/>
      <c r="ILW1" s="703"/>
      <c r="ILX1" s="703"/>
      <c r="ILY1" s="703"/>
      <c r="ILZ1" s="703"/>
      <c r="IMA1" s="703"/>
      <c r="IMB1" s="703"/>
      <c r="IMC1" s="703"/>
      <c r="IMD1" s="703"/>
      <c r="IME1" s="703"/>
      <c r="IMF1" s="703"/>
      <c r="IMG1" s="703"/>
      <c r="IMH1" s="703"/>
      <c r="IMI1" s="703"/>
      <c r="IMJ1" s="703"/>
      <c r="IMK1" s="703"/>
      <c r="IML1" s="703"/>
      <c r="IMM1" s="703"/>
      <c r="IMN1" s="703"/>
      <c r="IMO1" s="703"/>
      <c r="IMP1" s="703"/>
      <c r="IMQ1" s="703"/>
      <c r="IMR1" s="703"/>
      <c r="IMS1" s="703"/>
      <c r="IMT1" s="703"/>
      <c r="IMU1" s="703"/>
      <c r="IMV1" s="703"/>
      <c r="IMW1" s="703"/>
      <c r="IMX1" s="703"/>
      <c r="IMY1" s="703"/>
      <c r="IMZ1" s="703"/>
      <c r="INA1" s="703"/>
      <c r="INB1" s="703"/>
      <c r="INC1" s="703"/>
      <c r="IND1" s="703"/>
      <c r="INE1" s="703"/>
      <c r="INF1" s="703"/>
      <c r="ING1" s="703"/>
      <c r="INH1" s="703"/>
      <c r="INI1" s="703"/>
      <c r="INJ1" s="703"/>
      <c r="INK1" s="703"/>
      <c r="INL1" s="703"/>
      <c r="INM1" s="703"/>
      <c r="INN1" s="703"/>
      <c r="INO1" s="703"/>
      <c r="INP1" s="703"/>
      <c r="INQ1" s="703"/>
      <c r="INR1" s="703"/>
      <c r="INS1" s="703"/>
      <c r="INT1" s="703"/>
      <c r="INU1" s="703"/>
      <c r="INV1" s="703"/>
      <c r="INW1" s="703"/>
      <c r="INX1" s="703"/>
      <c r="INY1" s="703"/>
      <c r="INZ1" s="703"/>
      <c r="IOA1" s="703"/>
      <c r="IOB1" s="703"/>
      <c r="IOC1" s="703"/>
      <c r="IOD1" s="703"/>
      <c r="IOE1" s="703"/>
      <c r="IOF1" s="703"/>
      <c r="IOG1" s="703"/>
      <c r="IOH1" s="703"/>
      <c r="IOI1" s="703"/>
      <c r="IOJ1" s="703"/>
      <c r="IOK1" s="703"/>
      <c r="IOL1" s="703"/>
      <c r="IOM1" s="703"/>
      <c r="ION1" s="703"/>
      <c r="IOO1" s="703"/>
      <c r="IOP1" s="703"/>
      <c r="IOQ1" s="703"/>
      <c r="IOR1" s="703"/>
      <c r="IOS1" s="703"/>
      <c r="IOT1" s="703"/>
      <c r="IOU1" s="703"/>
      <c r="IOV1" s="703"/>
      <c r="IOW1" s="703"/>
      <c r="IOX1" s="703"/>
      <c r="IOY1" s="703"/>
      <c r="IOZ1" s="703"/>
      <c r="IPA1" s="703"/>
      <c r="IPB1" s="703"/>
      <c r="IPC1" s="703"/>
      <c r="IPD1" s="703"/>
      <c r="IPE1" s="703"/>
      <c r="IPF1" s="703"/>
      <c r="IPG1" s="703"/>
      <c r="IPH1" s="703"/>
      <c r="IPI1" s="703"/>
      <c r="IPJ1" s="703"/>
      <c r="IPK1" s="703"/>
      <c r="IPL1" s="703"/>
      <c r="IPM1" s="703"/>
      <c r="IPN1" s="703"/>
      <c r="IPO1" s="703"/>
      <c r="IPP1" s="703"/>
      <c r="IPQ1" s="703"/>
      <c r="IPR1" s="703"/>
      <c r="IPS1" s="703"/>
      <c r="IPT1" s="703"/>
      <c r="IPU1" s="703"/>
      <c r="IPV1" s="703"/>
      <c r="IPW1" s="703"/>
      <c r="IPX1" s="703"/>
      <c r="IPY1" s="703"/>
      <c r="IPZ1" s="703"/>
      <c r="IQA1" s="703"/>
      <c r="IQB1" s="703"/>
      <c r="IQC1" s="703"/>
      <c r="IQD1" s="703"/>
      <c r="IQE1" s="703"/>
      <c r="IQF1" s="703"/>
      <c r="IQG1" s="703"/>
      <c r="IQH1" s="703"/>
      <c r="IQI1" s="703"/>
      <c r="IQJ1" s="703"/>
      <c r="IQK1" s="703"/>
      <c r="IQL1" s="703"/>
      <c r="IQM1" s="703"/>
      <c r="IQN1" s="703"/>
      <c r="IQO1" s="703"/>
      <c r="IQP1" s="703"/>
      <c r="IQQ1" s="703"/>
      <c r="IQR1" s="703"/>
      <c r="IQS1" s="703"/>
      <c r="IQT1" s="703"/>
      <c r="IQU1" s="703"/>
      <c r="IQV1" s="703"/>
      <c r="IQW1" s="703"/>
      <c r="IQX1" s="703"/>
      <c r="IQY1" s="703"/>
      <c r="IQZ1" s="703"/>
      <c r="IRA1" s="703"/>
      <c r="IRB1" s="703"/>
      <c r="IRC1" s="703"/>
      <c r="IRD1" s="703"/>
      <c r="IRE1" s="703"/>
      <c r="IRF1" s="703"/>
      <c r="IRG1" s="703"/>
      <c r="IRH1" s="703"/>
      <c r="IRI1" s="703"/>
      <c r="IRJ1" s="703"/>
      <c r="IRK1" s="703"/>
      <c r="IRL1" s="703"/>
      <c r="IRM1" s="703"/>
      <c r="IRN1" s="703"/>
      <c r="IRO1" s="703"/>
      <c r="IRP1" s="703"/>
      <c r="IRQ1" s="703"/>
      <c r="IRR1" s="703"/>
      <c r="IRS1" s="703"/>
      <c r="IRT1" s="703"/>
      <c r="IRU1" s="703"/>
      <c r="IRV1" s="703"/>
      <c r="IRW1" s="703"/>
      <c r="IRX1" s="703"/>
      <c r="IRY1" s="703"/>
      <c r="IRZ1" s="703"/>
      <c r="ISA1" s="703"/>
      <c r="ISB1" s="703"/>
      <c r="ISC1" s="703"/>
      <c r="ISD1" s="703"/>
      <c r="ISE1" s="703"/>
      <c r="ISF1" s="703"/>
      <c r="ISG1" s="703"/>
      <c r="ISH1" s="703"/>
      <c r="ISI1" s="703"/>
      <c r="ISJ1" s="703"/>
      <c r="ISK1" s="703"/>
      <c r="ISL1" s="703"/>
      <c r="ISM1" s="703"/>
      <c r="ISN1" s="703"/>
      <c r="ISO1" s="703"/>
      <c r="ISP1" s="703"/>
      <c r="ISQ1" s="703"/>
      <c r="ISR1" s="703"/>
      <c r="ISS1" s="703"/>
      <c r="IST1" s="703"/>
      <c r="ISU1" s="703"/>
      <c r="ISV1" s="703"/>
      <c r="ISW1" s="703"/>
      <c r="ISX1" s="703"/>
      <c r="ISY1" s="703"/>
      <c r="ISZ1" s="703"/>
      <c r="ITA1" s="703"/>
      <c r="ITB1" s="703"/>
      <c r="ITC1" s="703"/>
      <c r="ITD1" s="703"/>
      <c r="ITE1" s="703"/>
      <c r="ITF1" s="703"/>
      <c r="ITG1" s="703"/>
      <c r="ITH1" s="703"/>
      <c r="ITI1" s="703"/>
      <c r="ITJ1" s="703"/>
      <c r="ITK1" s="703"/>
      <c r="ITL1" s="703"/>
      <c r="ITM1" s="703"/>
      <c r="ITN1" s="703"/>
      <c r="ITO1" s="703"/>
      <c r="ITP1" s="703"/>
      <c r="ITQ1" s="703"/>
      <c r="ITR1" s="703"/>
      <c r="ITS1" s="703"/>
      <c r="ITT1" s="703"/>
      <c r="ITU1" s="703"/>
      <c r="ITV1" s="703"/>
      <c r="ITW1" s="703"/>
      <c r="ITX1" s="703"/>
      <c r="ITY1" s="703"/>
      <c r="ITZ1" s="703"/>
      <c r="IUA1" s="703"/>
      <c r="IUB1" s="703"/>
      <c r="IUC1" s="703"/>
      <c r="IUD1" s="703"/>
      <c r="IUE1" s="703"/>
      <c r="IUF1" s="703"/>
      <c r="IUG1" s="703"/>
      <c r="IUH1" s="703"/>
      <c r="IUI1" s="703"/>
      <c r="IUJ1" s="703"/>
      <c r="IUK1" s="703"/>
      <c r="IUL1" s="703"/>
      <c r="IUM1" s="703"/>
      <c r="IUN1" s="703"/>
      <c r="IUO1" s="703"/>
      <c r="IUP1" s="703"/>
      <c r="IUQ1" s="703"/>
      <c r="IUR1" s="703"/>
      <c r="IUS1" s="703"/>
      <c r="IUT1" s="703"/>
      <c r="IUU1" s="703"/>
      <c r="IUV1" s="703"/>
      <c r="IUW1" s="703"/>
      <c r="IUX1" s="703"/>
      <c r="IUY1" s="703"/>
      <c r="IUZ1" s="703"/>
      <c r="IVA1" s="703"/>
      <c r="IVB1" s="703"/>
      <c r="IVC1" s="703"/>
      <c r="IVD1" s="703"/>
      <c r="IVE1" s="703"/>
      <c r="IVF1" s="703"/>
      <c r="IVG1" s="703"/>
      <c r="IVH1" s="703"/>
      <c r="IVI1" s="703"/>
      <c r="IVJ1" s="703"/>
      <c r="IVK1" s="703"/>
      <c r="IVL1" s="703"/>
      <c r="IVM1" s="703"/>
      <c r="IVN1" s="703"/>
      <c r="IVO1" s="703"/>
      <c r="IVP1" s="703"/>
      <c r="IVQ1" s="703"/>
      <c r="IVR1" s="703"/>
      <c r="IVS1" s="703"/>
      <c r="IVT1" s="703"/>
      <c r="IVU1" s="703"/>
      <c r="IVV1" s="703"/>
      <c r="IVW1" s="703"/>
      <c r="IVX1" s="703"/>
      <c r="IVY1" s="703"/>
      <c r="IVZ1" s="703"/>
      <c r="IWA1" s="703"/>
      <c r="IWB1" s="703"/>
      <c r="IWC1" s="703"/>
      <c r="IWD1" s="703"/>
      <c r="IWE1" s="703"/>
      <c r="IWF1" s="703"/>
      <c r="IWG1" s="703"/>
      <c r="IWH1" s="703"/>
      <c r="IWI1" s="703"/>
      <c r="IWJ1" s="703"/>
      <c r="IWK1" s="703"/>
      <c r="IWL1" s="703"/>
      <c r="IWM1" s="703"/>
      <c r="IWN1" s="703"/>
      <c r="IWO1" s="703"/>
      <c r="IWP1" s="703"/>
      <c r="IWQ1" s="703"/>
      <c r="IWR1" s="703"/>
      <c r="IWS1" s="703"/>
      <c r="IWT1" s="703"/>
      <c r="IWU1" s="703"/>
      <c r="IWV1" s="703"/>
      <c r="IWW1" s="703"/>
      <c r="IWX1" s="703"/>
      <c r="IWY1" s="703"/>
      <c r="IWZ1" s="703"/>
      <c r="IXA1" s="703"/>
      <c r="IXB1" s="703"/>
      <c r="IXC1" s="703"/>
      <c r="IXD1" s="703"/>
      <c r="IXE1" s="703"/>
      <c r="IXF1" s="703"/>
      <c r="IXG1" s="703"/>
      <c r="IXH1" s="703"/>
      <c r="IXI1" s="703"/>
      <c r="IXJ1" s="703"/>
      <c r="IXK1" s="703"/>
      <c r="IXL1" s="703"/>
      <c r="IXM1" s="703"/>
      <c r="IXN1" s="703"/>
      <c r="IXO1" s="703"/>
      <c r="IXP1" s="703"/>
      <c r="IXQ1" s="703"/>
      <c r="IXR1" s="703"/>
      <c r="IXS1" s="703"/>
      <c r="IXT1" s="703"/>
      <c r="IXU1" s="703"/>
      <c r="IXV1" s="703"/>
      <c r="IXW1" s="703"/>
      <c r="IXX1" s="703"/>
      <c r="IXY1" s="703"/>
      <c r="IXZ1" s="703"/>
      <c r="IYA1" s="703"/>
      <c r="IYB1" s="703"/>
      <c r="IYC1" s="703"/>
      <c r="IYD1" s="703"/>
      <c r="IYE1" s="703"/>
      <c r="IYF1" s="703"/>
      <c r="IYG1" s="703"/>
      <c r="IYH1" s="703"/>
      <c r="IYI1" s="703"/>
      <c r="IYJ1" s="703"/>
      <c r="IYK1" s="703"/>
      <c r="IYL1" s="703"/>
      <c r="IYM1" s="703"/>
      <c r="IYN1" s="703"/>
      <c r="IYO1" s="703"/>
      <c r="IYP1" s="703"/>
      <c r="IYQ1" s="703"/>
      <c r="IYR1" s="703"/>
      <c r="IYS1" s="703"/>
      <c r="IYT1" s="703"/>
      <c r="IYU1" s="703"/>
      <c r="IYV1" s="703"/>
      <c r="IYW1" s="703"/>
      <c r="IYX1" s="703"/>
      <c r="IYY1" s="703"/>
      <c r="IYZ1" s="703"/>
      <c r="IZA1" s="703"/>
      <c r="IZB1" s="703"/>
      <c r="IZC1" s="703"/>
      <c r="IZD1" s="703"/>
      <c r="IZE1" s="703"/>
      <c r="IZF1" s="703"/>
      <c r="IZG1" s="703"/>
      <c r="IZH1" s="703"/>
      <c r="IZI1" s="703"/>
      <c r="IZJ1" s="703"/>
      <c r="IZK1" s="703"/>
      <c r="IZL1" s="703"/>
      <c r="IZM1" s="703"/>
      <c r="IZN1" s="703"/>
      <c r="IZO1" s="703"/>
      <c r="IZP1" s="703"/>
      <c r="IZQ1" s="703"/>
      <c r="IZR1" s="703"/>
      <c r="IZS1" s="703"/>
      <c r="IZT1" s="703"/>
      <c r="IZU1" s="703"/>
      <c r="IZV1" s="703"/>
      <c r="IZW1" s="703"/>
      <c r="IZX1" s="703"/>
      <c r="IZY1" s="703"/>
      <c r="IZZ1" s="703"/>
      <c r="JAA1" s="703"/>
      <c r="JAB1" s="703"/>
      <c r="JAC1" s="703"/>
      <c r="JAD1" s="703"/>
      <c r="JAE1" s="703"/>
      <c r="JAF1" s="703"/>
      <c r="JAG1" s="703"/>
      <c r="JAH1" s="703"/>
      <c r="JAI1" s="703"/>
      <c r="JAJ1" s="703"/>
      <c r="JAK1" s="703"/>
      <c r="JAL1" s="703"/>
      <c r="JAM1" s="703"/>
      <c r="JAN1" s="703"/>
      <c r="JAO1" s="703"/>
      <c r="JAP1" s="703"/>
      <c r="JAQ1" s="703"/>
      <c r="JAR1" s="703"/>
      <c r="JAS1" s="703"/>
      <c r="JAT1" s="703"/>
      <c r="JAU1" s="703"/>
      <c r="JAV1" s="703"/>
      <c r="JAW1" s="703"/>
      <c r="JAX1" s="703"/>
      <c r="JAY1" s="703"/>
      <c r="JAZ1" s="703"/>
      <c r="JBA1" s="703"/>
      <c r="JBB1" s="703"/>
      <c r="JBC1" s="703"/>
      <c r="JBD1" s="703"/>
      <c r="JBE1" s="703"/>
      <c r="JBF1" s="703"/>
      <c r="JBG1" s="703"/>
      <c r="JBH1" s="703"/>
      <c r="JBI1" s="703"/>
      <c r="JBJ1" s="703"/>
      <c r="JBK1" s="703"/>
      <c r="JBL1" s="703"/>
      <c r="JBM1" s="703"/>
      <c r="JBN1" s="703"/>
      <c r="JBO1" s="703"/>
      <c r="JBP1" s="703"/>
      <c r="JBQ1" s="703"/>
      <c r="JBR1" s="703"/>
      <c r="JBS1" s="703"/>
      <c r="JBT1" s="703"/>
      <c r="JBU1" s="703"/>
      <c r="JBV1" s="703"/>
      <c r="JBW1" s="703"/>
      <c r="JBX1" s="703"/>
      <c r="JBY1" s="703"/>
      <c r="JBZ1" s="703"/>
      <c r="JCA1" s="703"/>
      <c r="JCB1" s="703"/>
      <c r="JCC1" s="703"/>
      <c r="JCD1" s="703"/>
      <c r="JCE1" s="703"/>
      <c r="JCF1" s="703"/>
      <c r="JCG1" s="703"/>
      <c r="JCH1" s="703"/>
      <c r="JCI1" s="703"/>
      <c r="JCJ1" s="703"/>
      <c r="JCK1" s="703"/>
      <c r="JCL1" s="703"/>
      <c r="JCM1" s="703"/>
      <c r="JCN1" s="703"/>
      <c r="JCO1" s="703"/>
      <c r="JCP1" s="703"/>
      <c r="JCQ1" s="703"/>
      <c r="JCR1" s="703"/>
      <c r="JCS1" s="703"/>
      <c r="JCT1" s="703"/>
      <c r="JCU1" s="703"/>
      <c r="JCV1" s="703"/>
      <c r="JCW1" s="703"/>
      <c r="JCX1" s="703"/>
      <c r="JCY1" s="703"/>
      <c r="JCZ1" s="703"/>
      <c r="JDA1" s="703"/>
      <c r="JDB1" s="703"/>
      <c r="JDC1" s="703"/>
      <c r="JDD1" s="703"/>
      <c r="JDE1" s="703"/>
      <c r="JDF1" s="703"/>
      <c r="JDG1" s="703"/>
      <c r="JDH1" s="703"/>
      <c r="JDI1" s="703"/>
      <c r="JDJ1" s="703"/>
      <c r="JDK1" s="703"/>
      <c r="JDL1" s="703"/>
      <c r="JDM1" s="703"/>
      <c r="JDN1" s="703"/>
      <c r="JDO1" s="703"/>
      <c r="JDP1" s="703"/>
      <c r="JDQ1" s="703"/>
      <c r="JDR1" s="703"/>
      <c r="JDS1" s="703"/>
      <c r="JDT1" s="703"/>
      <c r="JDU1" s="703"/>
      <c r="JDV1" s="703"/>
      <c r="JDW1" s="703"/>
      <c r="JDX1" s="703"/>
      <c r="JDY1" s="703"/>
      <c r="JDZ1" s="703"/>
      <c r="JEA1" s="703"/>
      <c r="JEB1" s="703"/>
      <c r="JEC1" s="703"/>
      <c r="JED1" s="703"/>
      <c r="JEE1" s="703"/>
      <c r="JEF1" s="703"/>
      <c r="JEG1" s="703"/>
      <c r="JEH1" s="703"/>
      <c r="JEI1" s="703"/>
      <c r="JEJ1" s="703"/>
      <c r="JEK1" s="703"/>
      <c r="JEL1" s="703"/>
      <c r="JEM1" s="703"/>
      <c r="JEN1" s="703"/>
      <c r="JEO1" s="703"/>
      <c r="JEP1" s="703"/>
      <c r="JEQ1" s="703"/>
      <c r="JER1" s="703"/>
      <c r="JES1" s="703"/>
      <c r="JET1" s="703"/>
      <c r="JEU1" s="703"/>
      <c r="JEV1" s="703"/>
      <c r="JEW1" s="703"/>
      <c r="JEX1" s="703"/>
      <c r="JEY1" s="703"/>
      <c r="JEZ1" s="703"/>
      <c r="JFA1" s="703"/>
      <c r="JFB1" s="703"/>
      <c r="JFC1" s="703"/>
      <c r="JFD1" s="703"/>
      <c r="JFE1" s="703"/>
      <c r="JFF1" s="703"/>
      <c r="JFG1" s="703"/>
      <c r="JFH1" s="703"/>
      <c r="JFI1" s="703"/>
      <c r="JFJ1" s="703"/>
      <c r="JFK1" s="703"/>
      <c r="JFL1" s="703"/>
      <c r="JFM1" s="703"/>
      <c r="JFN1" s="703"/>
      <c r="JFO1" s="703"/>
      <c r="JFP1" s="703"/>
      <c r="JFQ1" s="703"/>
      <c r="JFR1" s="703"/>
      <c r="JFS1" s="703"/>
      <c r="JFT1" s="703"/>
      <c r="JFU1" s="703"/>
      <c r="JFV1" s="703"/>
      <c r="JFW1" s="703"/>
      <c r="JFX1" s="703"/>
      <c r="JFY1" s="703"/>
      <c r="JFZ1" s="703"/>
      <c r="JGA1" s="703"/>
      <c r="JGB1" s="703"/>
      <c r="JGC1" s="703"/>
      <c r="JGD1" s="703"/>
      <c r="JGE1" s="703"/>
      <c r="JGF1" s="703"/>
      <c r="JGG1" s="703"/>
      <c r="JGH1" s="703"/>
      <c r="JGI1" s="703"/>
      <c r="JGJ1" s="703"/>
      <c r="JGK1" s="703"/>
      <c r="JGL1" s="703"/>
      <c r="JGM1" s="703"/>
      <c r="JGN1" s="703"/>
      <c r="JGO1" s="703"/>
      <c r="JGP1" s="703"/>
      <c r="JGQ1" s="703"/>
      <c r="JGR1" s="703"/>
      <c r="JGS1" s="703"/>
      <c r="JGT1" s="703"/>
      <c r="JGU1" s="703"/>
      <c r="JGV1" s="703"/>
      <c r="JGW1" s="703"/>
      <c r="JGX1" s="703"/>
      <c r="JGY1" s="703"/>
      <c r="JGZ1" s="703"/>
      <c r="JHA1" s="703"/>
      <c r="JHB1" s="703"/>
      <c r="JHC1" s="703"/>
      <c r="JHD1" s="703"/>
      <c r="JHE1" s="703"/>
      <c r="JHF1" s="703"/>
      <c r="JHG1" s="703"/>
      <c r="JHH1" s="703"/>
      <c r="JHI1" s="703"/>
      <c r="JHJ1" s="703"/>
      <c r="JHK1" s="703"/>
      <c r="JHL1" s="703"/>
      <c r="JHM1" s="703"/>
      <c r="JHN1" s="703"/>
      <c r="JHO1" s="703"/>
      <c r="JHP1" s="703"/>
      <c r="JHQ1" s="703"/>
      <c r="JHR1" s="703"/>
      <c r="JHS1" s="703"/>
      <c r="JHT1" s="703"/>
      <c r="JHU1" s="703"/>
      <c r="JHV1" s="703"/>
      <c r="JHW1" s="703"/>
      <c r="JHX1" s="703"/>
      <c r="JHY1" s="703"/>
      <c r="JHZ1" s="703"/>
      <c r="JIA1" s="703"/>
      <c r="JIB1" s="703"/>
      <c r="JIC1" s="703"/>
      <c r="JID1" s="703"/>
      <c r="JIE1" s="703"/>
      <c r="JIF1" s="703"/>
      <c r="JIG1" s="703"/>
      <c r="JIH1" s="703"/>
      <c r="JII1" s="703"/>
      <c r="JIJ1" s="703"/>
      <c r="JIK1" s="703"/>
      <c r="JIL1" s="703"/>
      <c r="JIM1" s="703"/>
      <c r="JIN1" s="703"/>
      <c r="JIO1" s="703"/>
      <c r="JIP1" s="703"/>
      <c r="JIQ1" s="703"/>
      <c r="JIR1" s="703"/>
      <c r="JIS1" s="703"/>
      <c r="JIT1" s="703"/>
      <c r="JIU1" s="703"/>
      <c r="JIV1" s="703"/>
      <c r="JIW1" s="703"/>
      <c r="JIX1" s="703"/>
      <c r="JIY1" s="703"/>
      <c r="JIZ1" s="703"/>
      <c r="JJA1" s="703"/>
      <c r="JJB1" s="703"/>
      <c r="JJC1" s="703"/>
      <c r="JJD1" s="703"/>
      <c r="JJE1" s="703"/>
      <c r="JJF1" s="703"/>
      <c r="JJG1" s="703"/>
      <c r="JJH1" s="703"/>
      <c r="JJI1" s="703"/>
      <c r="JJJ1" s="703"/>
      <c r="JJK1" s="703"/>
      <c r="JJL1" s="703"/>
      <c r="JJM1" s="703"/>
      <c r="JJN1" s="703"/>
      <c r="JJO1" s="703"/>
      <c r="JJP1" s="703"/>
      <c r="JJQ1" s="703"/>
      <c r="JJR1" s="703"/>
      <c r="JJS1" s="703"/>
      <c r="JJT1" s="703"/>
      <c r="JJU1" s="703"/>
      <c r="JJV1" s="703"/>
      <c r="JJW1" s="703"/>
      <c r="JJX1" s="703"/>
      <c r="JJY1" s="703"/>
      <c r="JJZ1" s="703"/>
      <c r="JKA1" s="703"/>
      <c r="JKB1" s="703"/>
      <c r="JKC1" s="703"/>
      <c r="JKD1" s="703"/>
      <c r="JKE1" s="703"/>
      <c r="JKF1" s="703"/>
      <c r="JKG1" s="703"/>
      <c r="JKH1" s="703"/>
      <c r="JKI1" s="703"/>
      <c r="JKJ1" s="703"/>
      <c r="JKK1" s="703"/>
      <c r="JKL1" s="703"/>
      <c r="JKM1" s="703"/>
      <c r="JKN1" s="703"/>
      <c r="JKO1" s="703"/>
      <c r="JKP1" s="703"/>
      <c r="JKQ1" s="703"/>
      <c r="JKR1" s="703"/>
      <c r="JKS1" s="703"/>
      <c r="JKT1" s="703"/>
      <c r="JKU1" s="703"/>
      <c r="JKV1" s="703"/>
      <c r="JKW1" s="703"/>
      <c r="JKX1" s="703"/>
      <c r="JKY1" s="703"/>
      <c r="JKZ1" s="703"/>
      <c r="JLA1" s="703"/>
      <c r="JLB1" s="703"/>
      <c r="JLC1" s="703"/>
      <c r="JLD1" s="703"/>
      <c r="JLE1" s="703"/>
      <c r="JLF1" s="703"/>
      <c r="JLG1" s="703"/>
      <c r="JLH1" s="703"/>
      <c r="JLI1" s="703"/>
      <c r="JLJ1" s="703"/>
      <c r="JLK1" s="703"/>
      <c r="JLL1" s="703"/>
      <c r="JLM1" s="703"/>
      <c r="JLN1" s="703"/>
      <c r="JLO1" s="703"/>
      <c r="JLP1" s="703"/>
      <c r="JLQ1" s="703"/>
      <c r="JLR1" s="703"/>
      <c r="JLS1" s="703"/>
      <c r="JLT1" s="703"/>
      <c r="JLU1" s="703"/>
      <c r="JLV1" s="703"/>
      <c r="JLW1" s="703"/>
      <c r="JLX1" s="703"/>
      <c r="JLY1" s="703"/>
      <c r="JLZ1" s="703"/>
      <c r="JMA1" s="703"/>
      <c r="JMB1" s="703"/>
      <c r="JMC1" s="703"/>
      <c r="JMD1" s="703"/>
      <c r="JME1" s="703"/>
      <c r="JMF1" s="703"/>
      <c r="JMG1" s="703"/>
      <c r="JMH1" s="703"/>
      <c r="JMI1" s="703"/>
      <c r="JMJ1" s="703"/>
      <c r="JMK1" s="703"/>
      <c r="JML1" s="703"/>
      <c r="JMM1" s="703"/>
      <c r="JMN1" s="703"/>
      <c r="JMO1" s="703"/>
      <c r="JMP1" s="703"/>
      <c r="JMQ1" s="703"/>
      <c r="JMR1" s="703"/>
      <c r="JMS1" s="703"/>
      <c r="JMT1" s="703"/>
      <c r="JMU1" s="703"/>
      <c r="JMV1" s="703"/>
      <c r="JMW1" s="703"/>
      <c r="JMX1" s="703"/>
      <c r="JMY1" s="703"/>
      <c r="JMZ1" s="703"/>
      <c r="JNA1" s="703"/>
      <c r="JNB1" s="703"/>
      <c r="JNC1" s="703"/>
      <c r="JND1" s="703"/>
      <c r="JNE1" s="703"/>
      <c r="JNF1" s="703"/>
      <c r="JNG1" s="703"/>
      <c r="JNH1" s="703"/>
      <c r="JNI1" s="703"/>
      <c r="JNJ1" s="703"/>
      <c r="JNK1" s="703"/>
      <c r="JNL1" s="703"/>
      <c r="JNM1" s="703"/>
      <c r="JNN1" s="703"/>
      <c r="JNO1" s="703"/>
      <c r="JNP1" s="703"/>
      <c r="JNQ1" s="703"/>
      <c r="JNR1" s="703"/>
      <c r="JNS1" s="703"/>
      <c r="JNT1" s="703"/>
      <c r="JNU1" s="703"/>
      <c r="JNV1" s="703"/>
      <c r="JNW1" s="703"/>
      <c r="JNX1" s="703"/>
      <c r="JNY1" s="703"/>
      <c r="JNZ1" s="703"/>
      <c r="JOA1" s="703"/>
      <c r="JOB1" s="703"/>
      <c r="JOC1" s="703"/>
      <c r="JOD1" s="703"/>
      <c r="JOE1" s="703"/>
      <c r="JOF1" s="703"/>
      <c r="JOG1" s="703"/>
      <c r="JOH1" s="703"/>
      <c r="JOI1" s="703"/>
      <c r="JOJ1" s="703"/>
      <c r="JOK1" s="703"/>
      <c r="JOL1" s="703"/>
      <c r="JOM1" s="703"/>
      <c r="JON1" s="703"/>
      <c r="JOO1" s="703"/>
      <c r="JOP1" s="703"/>
      <c r="JOQ1" s="703"/>
      <c r="JOR1" s="703"/>
      <c r="JOS1" s="703"/>
      <c r="JOT1" s="703"/>
      <c r="JOU1" s="703"/>
      <c r="JOV1" s="703"/>
      <c r="JOW1" s="703"/>
      <c r="JOX1" s="703"/>
      <c r="JOY1" s="703"/>
      <c r="JOZ1" s="703"/>
      <c r="JPA1" s="703"/>
      <c r="JPB1" s="703"/>
      <c r="JPC1" s="703"/>
      <c r="JPD1" s="703"/>
      <c r="JPE1" s="703"/>
      <c r="JPF1" s="703"/>
      <c r="JPG1" s="703"/>
      <c r="JPH1" s="703"/>
      <c r="JPI1" s="703"/>
      <c r="JPJ1" s="703"/>
      <c r="JPK1" s="703"/>
      <c r="JPL1" s="703"/>
      <c r="JPM1" s="703"/>
      <c r="JPN1" s="703"/>
      <c r="JPO1" s="703"/>
      <c r="JPP1" s="703"/>
      <c r="JPQ1" s="703"/>
      <c r="JPR1" s="703"/>
      <c r="JPS1" s="703"/>
      <c r="JPT1" s="703"/>
      <c r="JPU1" s="703"/>
      <c r="JPV1" s="703"/>
      <c r="JPW1" s="703"/>
      <c r="JPX1" s="703"/>
      <c r="JPY1" s="703"/>
      <c r="JPZ1" s="703"/>
      <c r="JQA1" s="703"/>
      <c r="JQB1" s="703"/>
      <c r="JQC1" s="703"/>
      <c r="JQD1" s="703"/>
      <c r="JQE1" s="703"/>
      <c r="JQF1" s="703"/>
      <c r="JQG1" s="703"/>
      <c r="JQH1" s="703"/>
      <c r="JQI1" s="703"/>
      <c r="JQJ1" s="703"/>
      <c r="JQK1" s="703"/>
      <c r="JQL1" s="703"/>
      <c r="JQM1" s="703"/>
      <c r="JQN1" s="703"/>
      <c r="JQO1" s="703"/>
      <c r="JQP1" s="703"/>
      <c r="JQQ1" s="703"/>
      <c r="JQR1" s="703"/>
      <c r="JQS1" s="703"/>
      <c r="JQT1" s="703"/>
      <c r="JQU1" s="703"/>
      <c r="JQV1" s="703"/>
      <c r="JQW1" s="703"/>
      <c r="JQX1" s="703"/>
      <c r="JQY1" s="703"/>
      <c r="JQZ1" s="703"/>
      <c r="JRA1" s="703"/>
      <c r="JRB1" s="703"/>
      <c r="JRC1" s="703"/>
      <c r="JRD1" s="703"/>
      <c r="JRE1" s="703"/>
      <c r="JRF1" s="703"/>
      <c r="JRG1" s="703"/>
      <c r="JRH1" s="703"/>
      <c r="JRI1" s="703"/>
      <c r="JRJ1" s="703"/>
      <c r="JRK1" s="703"/>
      <c r="JRL1" s="703"/>
      <c r="JRM1" s="703"/>
      <c r="JRN1" s="703"/>
      <c r="JRO1" s="703"/>
      <c r="JRP1" s="703"/>
      <c r="JRQ1" s="703"/>
      <c r="JRR1" s="703"/>
      <c r="JRS1" s="703"/>
      <c r="JRT1" s="703"/>
      <c r="JRU1" s="703"/>
      <c r="JRV1" s="703"/>
      <c r="JRW1" s="703"/>
      <c r="JRX1" s="703"/>
      <c r="JRY1" s="703"/>
      <c r="JRZ1" s="703"/>
      <c r="JSA1" s="703"/>
      <c r="JSB1" s="703"/>
      <c r="JSC1" s="703"/>
      <c r="JSD1" s="703"/>
      <c r="JSE1" s="703"/>
      <c r="JSF1" s="703"/>
      <c r="JSG1" s="703"/>
      <c r="JSH1" s="703"/>
      <c r="JSI1" s="703"/>
      <c r="JSJ1" s="703"/>
      <c r="JSK1" s="703"/>
      <c r="JSL1" s="703"/>
      <c r="JSM1" s="703"/>
      <c r="JSN1" s="703"/>
      <c r="JSO1" s="703"/>
      <c r="JSP1" s="703"/>
      <c r="JSQ1" s="703"/>
      <c r="JSR1" s="703"/>
      <c r="JSS1" s="703"/>
      <c r="JST1" s="703"/>
      <c r="JSU1" s="703"/>
      <c r="JSV1" s="703"/>
      <c r="JSW1" s="703"/>
      <c r="JSX1" s="703"/>
      <c r="JSY1" s="703"/>
      <c r="JSZ1" s="703"/>
      <c r="JTA1" s="703"/>
      <c r="JTB1" s="703"/>
      <c r="JTC1" s="703"/>
      <c r="JTD1" s="703"/>
      <c r="JTE1" s="703"/>
      <c r="JTF1" s="703"/>
      <c r="JTG1" s="703"/>
      <c r="JTH1" s="703"/>
      <c r="JTI1" s="703"/>
      <c r="JTJ1" s="703"/>
      <c r="JTK1" s="703"/>
      <c r="JTL1" s="703"/>
      <c r="JTM1" s="703"/>
      <c r="JTN1" s="703"/>
      <c r="JTO1" s="703"/>
      <c r="JTP1" s="703"/>
      <c r="JTQ1" s="703"/>
      <c r="JTR1" s="703"/>
      <c r="JTS1" s="703"/>
      <c r="JTT1" s="703"/>
      <c r="JTU1" s="703"/>
      <c r="JTV1" s="703"/>
      <c r="JTW1" s="703"/>
      <c r="JTX1" s="703"/>
      <c r="JTY1" s="703"/>
      <c r="JTZ1" s="703"/>
      <c r="JUA1" s="703"/>
      <c r="JUB1" s="703"/>
      <c r="JUC1" s="703"/>
      <c r="JUD1" s="703"/>
      <c r="JUE1" s="703"/>
      <c r="JUF1" s="703"/>
      <c r="JUG1" s="703"/>
      <c r="JUH1" s="703"/>
      <c r="JUI1" s="703"/>
      <c r="JUJ1" s="703"/>
      <c r="JUK1" s="703"/>
      <c r="JUL1" s="703"/>
      <c r="JUM1" s="703"/>
      <c r="JUN1" s="703"/>
      <c r="JUO1" s="703"/>
      <c r="JUP1" s="703"/>
      <c r="JUQ1" s="703"/>
      <c r="JUR1" s="703"/>
      <c r="JUS1" s="703"/>
      <c r="JUT1" s="703"/>
      <c r="JUU1" s="703"/>
      <c r="JUV1" s="703"/>
      <c r="JUW1" s="703"/>
      <c r="JUX1" s="703"/>
      <c r="JUY1" s="703"/>
      <c r="JUZ1" s="703"/>
      <c r="JVA1" s="703"/>
      <c r="JVB1" s="703"/>
      <c r="JVC1" s="703"/>
      <c r="JVD1" s="703"/>
      <c r="JVE1" s="703"/>
      <c r="JVF1" s="703"/>
      <c r="JVG1" s="703"/>
      <c r="JVH1" s="703"/>
      <c r="JVI1" s="703"/>
      <c r="JVJ1" s="703"/>
      <c r="JVK1" s="703"/>
      <c r="JVL1" s="703"/>
      <c r="JVM1" s="703"/>
      <c r="JVN1" s="703"/>
      <c r="JVO1" s="703"/>
      <c r="JVP1" s="703"/>
      <c r="JVQ1" s="703"/>
      <c r="JVR1" s="703"/>
      <c r="JVS1" s="703"/>
      <c r="JVT1" s="703"/>
      <c r="JVU1" s="703"/>
      <c r="JVV1" s="703"/>
      <c r="JVW1" s="703"/>
      <c r="JVX1" s="703"/>
      <c r="JVY1" s="703"/>
      <c r="JVZ1" s="703"/>
      <c r="JWA1" s="703"/>
      <c r="JWB1" s="703"/>
      <c r="JWC1" s="703"/>
      <c r="JWD1" s="703"/>
      <c r="JWE1" s="703"/>
      <c r="JWF1" s="703"/>
      <c r="JWG1" s="703"/>
      <c r="JWH1" s="703"/>
      <c r="JWI1" s="703"/>
      <c r="JWJ1" s="703"/>
      <c r="JWK1" s="703"/>
      <c r="JWL1" s="703"/>
      <c r="JWM1" s="703"/>
      <c r="JWN1" s="703"/>
      <c r="JWO1" s="703"/>
      <c r="JWP1" s="703"/>
      <c r="JWQ1" s="703"/>
      <c r="JWR1" s="703"/>
      <c r="JWS1" s="703"/>
      <c r="JWT1" s="703"/>
      <c r="JWU1" s="703"/>
      <c r="JWV1" s="703"/>
      <c r="JWW1" s="703"/>
      <c r="JWX1" s="703"/>
      <c r="JWY1" s="703"/>
      <c r="JWZ1" s="703"/>
      <c r="JXA1" s="703"/>
      <c r="JXB1" s="703"/>
      <c r="JXC1" s="703"/>
      <c r="JXD1" s="703"/>
      <c r="JXE1" s="703"/>
      <c r="JXF1" s="703"/>
      <c r="JXG1" s="703"/>
      <c r="JXH1" s="703"/>
      <c r="JXI1" s="703"/>
      <c r="JXJ1" s="703"/>
      <c r="JXK1" s="703"/>
      <c r="JXL1" s="703"/>
      <c r="JXM1" s="703"/>
      <c r="JXN1" s="703"/>
      <c r="JXO1" s="703"/>
      <c r="JXP1" s="703"/>
      <c r="JXQ1" s="703"/>
      <c r="JXR1" s="703"/>
      <c r="JXS1" s="703"/>
      <c r="JXT1" s="703"/>
      <c r="JXU1" s="703"/>
      <c r="JXV1" s="703"/>
      <c r="JXW1" s="703"/>
      <c r="JXX1" s="703"/>
      <c r="JXY1" s="703"/>
      <c r="JXZ1" s="703"/>
      <c r="JYA1" s="703"/>
      <c r="JYB1" s="703"/>
      <c r="JYC1" s="703"/>
      <c r="JYD1" s="703"/>
      <c r="JYE1" s="703"/>
      <c r="JYF1" s="703"/>
      <c r="JYG1" s="703"/>
      <c r="JYH1" s="703"/>
      <c r="JYI1" s="703"/>
      <c r="JYJ1" s="703"/>
      <c r="JYK1" s="703"/>
      <c r="JYL1" s="703"/>
      <c r="JYM1" s="703"/>
      <c r="JYN1" s="703"/>
      <c r="JYO1" s="703"/>
      <c r="JYP1" s="703"/>
      <c r="JYQ1" s="703"/>
      <c r="JYR1" s="703"/>
      <c r="JYS1" s="703"/>
      <c r="JYT1" s="703"/>
      <c r="JYU1" s="703"/>
      <c r="JYV1" s="703"/>
      <c r="JYW1" s="703"/>
      <c r="JYX1" s="703"/>
      <c r="JYY1" s="703"/>
      <c r="JYZ1" s="703"/>
      <c r="JZA1" s="703"/>
      <c r="JZB1" s="703"/>
      <c r="JZC1" s="703"/>
      <c r="JZD1" s="703"/>
      <c r="JZE1" s="703"/>
      <c r="JZF1" s="703"/>
      <c r="JZG1" s="703"/>
      <c r="JZH1" s="703"/>
      <c r="JZI1" s="703"/>
      <c r="JZJ1" s="703"/>
      <c r="JZK1" s="703"/>
      <c r="JZL1" s="703"/>
      <c r="JZM1" s="703"/>
      <c r="JZN1" s="703"/>
      <c r="JZO1" s="703"/>
      <c r="JZP1" s="703"/>
      <c r="JZQ1" s="703"/>
      <c r="JZR1" s="703"/>
      <c r="JZS1" s="703"/>
      <c r="JZT1" s="703"/>
      <c r="JZU1" s="703"/>
      <c r="JZV1" s="703"/>
      <c r="JZW1" s="703"/>
      <c r="JZX1" s="703"/>
      <c r="JZY1" s="703"/>
      <c r="JZZ1" s="703"/>
      <c r="KAA1" s="703"/>
      <c r="KAB1" s="703"/>
      <c r="KAC1" s="703"/>
      <c r="KAD1" s="703"/>
      <c r="KAE1" s="703"/>
      <c r="KAF1" s="703"/>
      <c r="KAG1" s="703"/>
      <c r="KAH1" s="703"/>
      <c r="KAI1" s="703"/>
      <c r="KAJ1" s="703"/>
      <c r="KAK1" s="703"/>
      <c r="KAL1" s="703"/>
      <c r="KAM1" s="703"/>
      <c r="KAN1" s="703"/>
      <c r="KAO1" s="703"/>
      <c r="KAP1" s="703"/>
      <c r="KAQ1" s="703"/>
      <c r="KAR1" s="703"/>
      <c r="KAS1" s="703"/>
      <c r="KAT1" s="703"/>
      <c r="KAU1" s="703"/>
      <c r="KAV1" s="703"/>
      <c r="KAW1" s="703"/>
      <c r="KAX1" s="703"/>
      <c r="KAY1" s="703"/>
      <c r="KAZ1" s="703"/>
      <c r="KBA1" s="703"/>
      <c r="KBB1" s="703"/>
      <c r="KBC1" s="703"/>
      <c r="KBD1" s="703"/>
      <c r="KBE1" s="703"/>
      <c r="KBF1" s="703"/>
      <c r="KBG1" s="703"/>
      <c r="KBH1" s="703"/>
      <c r="KBI1" s="703"/>
      <c r="KBJ1" s="703"/>
      <c r="KBK1" s="703"/>
      <c r="KBL1" s="703"/>
      <c r="KBM1" s="703"/>
      <c r="KBN1" s="703"/>
      <c r="KBO1" s="703"/>
      <c r="KBP1" s="703"/>
      <c r="KBQ1" s="703"/>
      <c r="KBR1" s="703"/>
      <c r="KBS1" s="703"/>
      <c r="KBT1" s="703"/>
      <c r="KBU1" s="703"/>
      <c r="KBV1" s="703"/>
      <c r="KBW1" s="703"/>
      <c r="KBX1" s="703"/>
      <c r="KBY1" s="703"/>
      <c r="KBZ1" s="703"/>
      <c r="KCA1" s="703"/>
      <c r="KCB1" s="703"/>
      <c r="KCC1" s="703"/>
      <c r="KCD1" s="703"/>
      <c r="KCE1" s="703"/>
      <c r="KCF1" s="703"/>
      <c r="KCG1" s="703"/>
      <c r="KCH1" s="703"/>
      <c r="KCI1" s="703"/>
      <c r="KCJ1" s="703"/>
      <c r="KCK1" s="703"/>
      <c r="KCL1" s="703"/>
      <c r="KCM1" s="703"/>
      <c r="KCN1" s="703"/>
      <c r="KCO1" s="703"/>
      <c r="KCP1" s="703"/>
      <c r="KCQ1" s="703"/>
      <c r="KCR1" s="703"/>
      <c r="KCS1" s="703"/>
      <c r="KCT1" s="703"/>
      <c r="KCU1" s="703"/>
      <c r="KCV1" s="703"/>
      <c r="KCW1" s="703"/>
      <c r="KCX1" s="703"/>
      <c r="KCY1" s="703"/>
      <c r="KCZ1" s="703"/>
      <c r="KDA1" s="703"/>
      <c r="KDB1" s="703"/>
      <c r="KDC1" s="703"/>
      <c r="KDD1" s="703"/>
      <c r="KDE1" s="703"/>
      <c r="KDF1" s="703"/>
      <c r="KDG1" s="703"/>
      <c r="KDH1" s="703"/>
      <c r="KDI1" s="703"/>
      <c r="KDJ1" s="703"/>
      <c r="KDK1" s="703"/>
      <c r="KDL1" s="703"/>
      <c r="KDM1" s="703"/>
      <c r="KDN1" s="703"/>
      <c r="KDO1" s="703"/>
      <c r="KDP1" s="703"/>
      <c r="KDQ1" s="703"/>
      <c r="KDR1" s="703"/>
      <c r="KDS1" s="703"/>
      <c r="KDT1" s="703"/>
      <c r="KDU1" s="703"/>
      <c r="KDV1" s="703"/>
      <c r="KDW1" s="703"/>
      <c r="KDX1" s="703"/>
      <c r="KDY1" s="703"/>
      <c r="KDZ1" s="703"/>
      <c r="KEA1" s="703"/>
      <c r="KEB1" s="703"/>
      <c r="KEC1" s="703"/>
      <c r="KED1" s="703"/>
      <c r="KEE1" s="703"/>
      <c r="KEF1" s="703"/>
      <c r="KEG1" s="703"/>
      <c r="KEH1" s="703"/>
      <c r="KEI1" s="703"/>
      <c r="KEJ1" s="703"/>
      <c r="KEK1" s="703"/>
      <c r="KEL1" s="703"/>
      <c r="KEM1" s="703"/>
      <c r="KEN1" s="703"/>
      <c r="KEO1" s="703"/>
      <c r="KEP1" s="703"/>
      <c r="KEQ1" s="703"/>
      <c r="KER1" s="703"/>
      <c r="KES1" s="703"/>
      <c r="KET1" s="703"/>
      <c r="KEU1" s="703"/>
      <c r="KEV1" s="703"/>
      <c r="KEW1" s="703"/>
      <c r="KEX1" s="703"/>
      <c r="KEY1" s="703"/>
      <c r="KEZ1" s="703"/>
      <c r="KFA1" s="703"/>
      <c r="KFB1" s="703"/>
      <c r="KFC1" s="703"/>
      <c r="KFD1" s="703"/>
      <c r="KFE1" s="703"/>
      <c r="KFF1" s="703"/>
      <c r="KFG1" s="703"/>
      <c r="KFH1" s="703"/>
      <c r="KFI1" s="703"/>
      <c r="KFJ1" s="703"/>
      <c r="KFK1" s="703"/>
      <c r="KFL1" s="703"/>
      <c r="KFM1" s="703"/>
      <c r="KFN1" s="703"/>
      <c r="KFO1" s="703"/>
      <c r="KFP1" s="703"/>
      <c r="KFQ1" s="703"/>
      <c r="KFR1" s="703"/>
      <c r="KFS1" s="703"/>
      <c r="KFT1" s="703"/>
      <c r="KFU1" s="703"/>
      <c r="KFV1" s="703"/>
      <c r="KFW1" s="703"/>
      <c r="KFX1" s="703"/>
      <c r="KFY1" s="703"/>
      <c r="KFZ1" s="703"/>
      <c r="KGA1" s="703"/>
      <c r="KGB1" s="703"/>
      <c r="KGC1" s="703"/>
      <c r="KGD1" s="703"/>
      <c r="KGE1" s="703"/>
      <c r="KGF1" s="703"/>
      <c r="KGG1" s="703"/>
      <c r="KGH1" s="703"/>
      <c r="KGI1" s="703"/>
      <c r="KGJ1" s="703"/>
      <c r="KGK1" s="703"/>
      <c r="KGL1" s="703"/>
      <c r="KGM1" s="703"/>
      <c r="KGN1" s="703"/>
      <c r="KGO1" s="703"/>
      <c r="KGP1" s="703"/>
      <c r="KGQ1" s="703"/>
      <c r="KGR1" s="703"/>
      <c r="KGS1" s="703"/>
      <c r="KGT1" s="703"/>
      <c r="KGU1" s="703"/>
      <c r="KGV1" s="703"/>
      <c r="KGW1" s="703"/>
      <c r="KGX1" s="703"/>
      <c r="KGY1" s="703"/>
      <c r="KGZ1" s="703"/>
      <c r="KHA1" s="703"/>
      <c r="KHB1" s="703"/>
      <c r="KHC1" s="703"/>
      <c r="KHD1" s="703"/>
      <c r="KHE1" s="703"/>
      <c r="KHF1" s="703"/>
      <c r="KHG1" s="703"/>
      <c r="KHH1" s="703"/>
      <c r="KHI1" s="703"/>
      <c r="KHJ1" s="703"/>
      <c r="KHK1" s="703"/>
      <c r="KHL1" s="703"/>
      <c r="KHM1" s="703"/>
      <c r="KHN1" s="703"/>
      <c r="KHO1" s="703"/>
      <c r="KHP1" s="703"/>
      <c r="KHQ1" s="703"/>
      <c r="KHR1" s="703"/>
      <c r="KHS1" s="703"/>
      <c r="KHT1" s="703"/>
      <c r="KHU1" s="703"/>
      <c r="KHV1" s="703"/>
      <c r="KHW1" s="703"/>
      <c r="KHX1" s="703"/>
      <c r="KHY1" s="703"/>
      <c r="KHZ1" s="703"/>
      <c r="KIA1" s="703"/>
      <c r="KIB1" s="703"/>
      <c r="KIC1" s="703"/>
      <c r="KID1" s="703"/>
      <c r="KIE1" s="703"/>
      <c r="KIF1" s="703"/>
      <c r="KIG1" s="703"/>
      <c r="KIH1" s="703"/>
      <c r="KII1" s="703"/>
      <c r="KIJ1" s="703"/>
      <c r="KIK1" s="703"/>
      <c r="KIL1" s="703"/>
      <c r="KIM1" s="703"/>
      <c r="KIN1" s="703"/>
      <c r="KIO1" s="703"/>
      <c r="KIP1" s="703"/>
      <c r="KIQ1" s="703"/>
      <c r="KIR1" s="703"/>
      <c r="KIS1" s="703"/>
      <c r="KIT1" s="703"/>
      <c r="KIU1" s="703"/>
      <c r="KIV1" s="703"/>
      <c r="KIW1" s="703"/>
      <c r="KIX1" s="703"/>
      <c r="KIY1" s="703"/>
      <c r="KIZ1" s="703"/>
      <c r="KJA1" s="703"/>
      <c r="KJB1" s="703"/>
      <c r="KJC1" s="703"/>
      <c r="KJD1" s="703"/>
      <c r="KJE1" s="703"/>
      <c r="KJF1" s="703"/>
      <c r="KJG1" s="703"/>
      <c r="KJH1" s="703"/>
      <c r="KJI1" s="703"/>
      <c r="KJJ1" s="703"/>
      <c r="KJK1" s="703"/>
      <c r="KJL1" s="703"/>
      <c r="KJM1" s="703"/>
      <c r="KJN1" s="703"/>
      <c r="KJO1" s="703"/>
      <c r="KJP1" s="703"/>
      <c r="KJQ1" s="703"/>
      <c r="KJR1" s="703"/>
      <c r="KJS1" s="703"/>
      <c r="KJT1" s="703"/>
      <c r="KJU1" s="703"/>
      <c r="KJV1" s="703"/>
      <c r="KJW1" s="703"/>
      <c r="KJX1" s="703"/>
      <c r="KJY1" s="703"/>
      <c r="KJZ1" s="703"/>
      <c r="KKA1" s="703"/>
      <c r="KKB1" s="703"/>
      <c r="KKC1" s="703"/>
      <c r="KKD1" s="703"/>
      <c r="KKE1" s="703"/>
      <c r="KKF1" s="703"/>
      <c r="KKG1" s="703"/>
      <c r="KKH1" s="703"/>
      <c r="KKI1" s="703"/>
      <c r="KKJ1" s="703"/>
      <c r="KKK1" s="703"/>
      <c r="KKL1" s="703"/>
      <c r="KKM1" s="703"/>
      <c r="KKN1" s="703"/>
      <c r="KKO1" s="703"/>
      <c r="KKP1" s="703"/>
      <c r="KKQ1" s="703"/>
      <c r="KKR1" s="703"/>
      <c r="KKS1" s="703"/>
      <c r="KKT1" s="703"/>
      <c r="KKU1" s="703"/>
      <c r="KKV1" s="703"/>
      <c r="KKW1" s="703"/>
      <c r="KKX1" s="703"/>
      <c r="KKY1" s="703"/>
      <c r="KKZ1" s="703"/>
      <c r="KLA1" s="703"/>
      <c r="KLB1" s="703"/>
      <c r="KLC1" s="703"/>
      <c r="KLD1" s="703"/>
      <c r="KLE1" s="703"/>
      <c r="KLF1" s="703"/>
      <c r="KLG1" s="703"/>
      <c r="KLH1" s="703"/>
      <c r="KLI1" s="703"/>
      <c r="KLJ1" s="703"/>
      <c r="KLK1" s="703"/>
      <c r="KLL1" s="703"/>
      <c r="KLM1" s="703"/>
      <c r="KLN1" s="703"/>
      <c r="KLO1" s="703"/>
      <c r="KLP1" s="703"/>
      <c r="KLQ1" s="703"/>
      <c r="KLR1" s="703"/>
      <c r="KLS1" s="703"/>
      <c r="KLT1" s="703"/>
      <c r="KLU1" s="703"/>
      <c r="KLV1" s="703"/>
      <c r="KLW1" s="703"/>
      <c r="KLX1" s="703"/>
      <c r="KLY1" s="703"/>
      <c r="KLZ1" s="703"/>
      <c r="KMA1" s="703"/>
      <c r="KMB1" s="703"/>
      <c r="KMC1" s="703"/>
      <c r="KMD1" s="703"/>
      <c r="KME1" s="703"/>
      <c r="KMF1" s="703"/>
      <c r="KMG1" s="703"/>
      <c r="KMH1" s="703"/>
      <c r="KMI1" s="703"/>
      <c r="KMJ1" s="703"/>
      <c r="KMK1" s="703"/>
      <c r="KML1" s="703"/>
      <c r="KMM1" s="703"/>
      <c r="KMN1" s="703"/>
      <c r="KMO1" s="703"/>
      <c r="KMP1" s="703"/>
      <c r="KMQ1" s="703"/>
      <c r="KMR1" s="703"/>
      <c r="KMS1" s="703"/>
      <c r="KMT1" s="703"/>
      <c r="KMU1" s="703"/>
      <c r="KMV1" s="703"/>
      <c r="KMW1" s="703"/>
      <c r="KMX1" s="703"/>
      <c r="KMY1" s="703"/>
      <c r="KMZ1" s="703"/>
      <c r="KNA1" s="703"/>
      <c r="KNB1" s="703"/>
      <c r="KNC1" s="703"/>
      <c r="KND1" s="703"/>
      <c r="KNE1" s="703"/>
      <c r="KNF1" s="703"/>
      <c r="KNG1" s="703"/>
      <c r="KNH1" s="703"/>
      <c r="KNI1" s="703"/>
      <c r="KNJ1" s="703"/>
      <c r="KNK1" s="703"/>
      <c r="KNL1" s="703"/>
      <c r="KNM1" s="703"/>
      <c r="KNN1" s="703"/>
      <c r="KNO1" s="703"/>
      <c r="KNP1" s="703"/>
      <c r="KNQ1" s="703"/>
      <c r="KNR1" s="703"/>
      <c r="KNS1" s="703"/>
      <c r="KNT1" s="703"/>
      <c r="KNU1" s="703"/>
      <c r="KNV1" s="703"/>
      <c r="KNW1" s="703"/>
      <c r="KNX1" s="703"/>
      <c r="KNY1" s="703"/>
      <c r="KNZ1" s="703"/>
      <c r="KOA1" s="703"/>
      <c r="KOB1" s="703"/>
      <c r="KOC1" s="703"/>
      <c r="KOD1" s="703"/>
      <c r="KOE1" s="703"/>
      <c r="KOF1" s="703"/>
      <c r="KOG1" s="703"/>
      <c r="KOH1" s="703"/>
      <c r="KOI1" s="703"/>
      <c r="KOJ1" s="703"/>
      <c r="KOK1" s="703"/>
      <c r="KOL1" s="703"/>
      <c r="KOM1" s="703"/>
      <c r="KON1" s="703"/>
      <c r="KOO1" s="703"/>
      <c r="KOP1" s="703"/>
      <c r="KOQ1" s="703"/>
      <c r="KOR1" s="703"/>
      <c r="KOS1" s="703"/>
      <c r="KOT1" s="703"/>
      <c r="KOU1" s="703"/>
      <c r="KOV1" s="703"/>
      <c r="KOW1" s="703"/>
      <c r="KOX1" s="703"/>
      <c r="KOY1" s="703"/>
      <c r="KOZ1" s="703"/>
      <c r="KPA1" s="703"/>
      <c r="KPB1" s="703"/>
      <c r="KPC1" s="703"/>
      <c r="KPD1" s="703"/>
      <c r="KPE1" s="703"/>
      <c r="KPF1" s="703"/>
      <c r="KPG1" s="703"/>
      <c r="KPH1" s="703"/>
      <c r="KPI1" s="703"/>
      <c r="KPJ1" s="703"/>
      <c r="KPK1" s="703"/>
      <c r="KPL1" s="703"/>
      <c r="KPM1" s="703"/>
      <c r="KPN1" s="703"/>
      <c r="KPO1" s="703"/>
      <c r="KPP1" s="703"/>
      <c r="KPQ1" s="703"/>
      <c r="KPR1" s="703"/>
      <c r="KPS1" s="703"/>
      <c r="KPT1" s="703"/>
      <c r="KPU1" s="703"/>
      <c r="KPV1" s="703"/>
      <c r="KPW1" s="703"/>
      <c r="KPX1" s="703"/>
      <c r="KPY1" s="703"/>
      <c r="KPZ1" s="703"/>
      <c r="KQA1" s="703"/>
      <c r="KQB1" s="703"/>
      <c r="KQC1" s="703"/>
      <c r="KQD1" s="703"/>
      <c r="KQE1" s="703"/>
      <c r="KQF1" s="703"/>
      <c r="KQG1" s="703"/>
      <c r="KQH1" s="703"/>
      <c r="KQI1" s="703"/>
      <c r="KQJ1" s="703"/>
      <c r="KQK1" s="703"/>
      <c r="KQL1" s="703"/>
      <c r="KQM1" s="703"/>
      <c r="KQN1" s="703"/>
      <c r="KQO1" s="703"/>
      <c r="KQP1" s="703"/>
      <c r="KQQ1" s="703"/>
      <c r="KQR1" s="703"/>
      <c r="KQS1" s="703"/>
      <c r="KQT1" s="703"/>
      <c r="KQU1" s="703"/>
      <c r="KQV1" s="703"/>
      <c r="KQW1" s="703"/>
      <c r="KQX1" s="703"/>
      <c r="KQY1" s="703"/>
      <c r="KQZ1" s="703"/>
      <c r="KRA1" s="703"/>
      <c r="KRB1" s="703"/>
      <c r="KRC1" s="703"/>
      <c r="KRD1" s="703"/>
      <c r="KRE1" s="703"/>
      <c r="KRF1" s="703"/>
      <c r="KRG1" s="703"/>
      <c r="KRH1" s="703"/>
      <c r="KRI1" s="703"/>
      <c r="KRJ1" s="703"/>
      <c r="KRK1" s="703"/>
      <c r="KRL1" s="703"/>
      <c r="KRM1" s="703"/>
      <c r="KRN1" s="703"/>
      <c r="KRO1" s="703"/>
      <c r="KRP1" s="703"/>
      <c r="KRQ1" s="703"/>
      <c r="KRR1" s="703"/>
      <c r="KRS1" s="703"/>
      <c r="KRT1" s="703"/>
      <c r="KRU1" s="703"/>
      <c r="KRV1" s="703"/>
      <c r="KRW1" s="703"/>
      <c r="KRX1" s="703"/>
      <c r="KRY1" s="703"/>
      <c r="KRZ1" s="703"/>
      <c r="KSA1" s="703"/>
      <c r="KSB1" s="703"/>
      <c r="KSC1" s="703"/>
      <c r="KSD1" s="703"/>
      <c r="KSE1" s="703"/>
      <c r="KSF1" s="703"/>
      <c r="KSG1" s="703"/>
      <c r="KSH1" s="703"/>
      <c r="KSI1" s="703"/>
      <c r="KSJ1" s="703"/>
      <c r="KSK1" s="703"/>
      <c r="KSL1" s="703"/>
      <c r="KSM1" s="703"/>
      <c r="KSN1" s="703"/>
      <c r="KSO1" s="703"/>
      <c r="KSP1" s="703"/>
      <c r="KSQ1" s="703"/>
      <c r="KSR1" s="703"/>
      <c r="KSS1" s="703"/>
      <c r="KST1" s="703"/>
      <c r="KSU1" s="703"/>
      <c r="KSV1" s="703"/>
      <c r="KSW1" s="703"/>
      <c r="KSX1" s="703"/>
      <c r="KSY1" s="703"/>
      <c r="KSZ1" s="703"/>
      <c r="KTA1" s="703"/>
      <c r="KTB1" s="703"/>
      <c r="KTC1" s="703"/>
      <c r="KTD1" s="703"/>
      <c r="KTE1" s="703"/>
      <c r="KTF1" s="703"/>
      <c r="KTG1" s="703"/>
      <c r="KTH1" s="703"/>
      <c r="KTI1" s="703"/>
      <c r="KTJ1" s="703"/>
      <c r="KTK1" s="703"/>
      <c r="KTL1" s="703"/>
      <c r="KTM1" s="703"/>
      <c r="KTN1" s="703"/>
      <c r="KTO1" s="703"/>
      <c r="KTP1" s="703"/>
      <c r="KTQ1" s="703"/>
      <c r="KTR1" s="703"/>
      <c r="KTS1" s="703"/>
      <c r="KTT1" s="703"/>
      <c r="KTU1" s="703"/>
      <c r="KTV1" s="703"/>
      <c r="KTW1" s="703"/>
      <c r="KTX1" s="703"/>
      <c r="KTY1" s="703"/>
      <c r="KTZ1" s="703"/>
      <c r="KUA1" s="703"/>
      <c r="KUB1" s="703"/>
      <c r="KUC1" s="703"/>
      <c r="KUD1" s="703"/>
      <c r="KUE1" s="703"/>
      <c r="KUF1" s="703"/>
      <c r="KUG1" s="703"/>
      <c r="KUH1" s="703"/>
      <c r="KUI1" s="703"/>
      <c r="KUJ1" s="703"/>
      <c r="KUK1" s="703"/>
      <c r="KUL1" s="703"/>
      <c r="KUM1" s="703"/>
      <c r="KUN1" s="703"/>
      <c r="KUO1" s="703"/>
      <c r="KUP1" s="703"/>
      <c r="KUQ1" s="703"/>
      <c r="KUR1" s="703"/>
      <c r="KUS1" s="703"/>
      <c r="KUT1" s="703"/>
      <c r="KUU1" s="703"/>
      <c r="KUV1" s="703"/>
      <c r="KUW1" s="703"/>
      <c r="KUX1" s="703"/>
      <c r="KUY1" s="703"/>
      <c r="KUZ1" s="703"/>
      <c r="KVA1" s="703"/>
      <c r="KVB1" s="703"/>
      <c r="KVC1" s="703"/>
      <c r="KVD1" s="703"/>
      <c r="KVE1" s="703"/>
      <c r="KVF1" s="703"/>
      <c r="KVG1" s="703"/>
      <c r="KVH1" s="703"/>
      <c r="KVI1" s="703"/>
      <c r="KVJ1" s="703"/>
      <c r="KVK1" s="703"/>
      <c r="KVL1" s="703"/>
      <c r="KVM1" s="703"/>
      <c r="KVN1" s="703"/>
      <c r="KVO1" s="703"/>
      <c r="KVP1" s="703"/>
      <c r="KVQ1" s="703"/>
      <c r="KVR1" s="703"/>
      <c r="KVS1" s="703"/>
      <c r="KVT1" s="703"/>
      <c r="KVU1" s="703"/>
      <c r="KVV1" s="703"/>
      <c r="KVW1" s="703"/>
      <c r="KVX1" s="703"/>
      <c r="KVY1" s="703"/>
      <c r="KVZ1" s="703"/>
      <c r="KWA1" s="703"/>
      <c r="KWB1" s="703"/>
      <c r="KWC1" s="703"/>
      <c r="KWD1" s="703"/>
      <c r="KWE1" s="703"/>
      <c r="KWF1" s="703"/>
      <c r="KWG1" s="703"/>
      <c r="KWH1" s="703"/>
      <c r="KWI1" s="703"/>
      <c r="KWJ1" s="703"/>
      <c r="KWK1" s="703"/>
      <c r="KWL1" s="703"/>
      <c r="KWM1" s="703"/>
      <c r="KWN1" s="703"/>
      <c r="KWO1" s="703"/>
      <c r="KWP1" s="703"/>
      <c r="KWQ1" s="703"/>
      <c r="KWR1" s="703"/>
      <c r="KWS1" s="703"/>
      <c r="KWT1" s="703"/>
      <c r="KWU1" s="703"/>
      <c r="KWV1" s="703"/>
      <c r="KWW1" s="703"/>
      <c r="KWX1" s="703"/>
      <c r="KWY1" s="703"/>
      <c r="KWZ1" s="703"/>
      <c r="KXA1" s="703"/>
      <c r="KXB1" s="703"/>
      <c r="KXC1" s="703"/>
      <c r="KXD1" s="703"/>
      <c r="KXE1" s="703"/>
      <c r="KXF1" s="703"/>
      <c r="KXG1" s="703"/>
      <c r="KXH1" s="703"/>
      <c r="KXI1" s="703"/>
      <c r="KXJ1" s="703"/>
      <c r="KXK1" s="703"/>
      <c r="KXL1" s="703"/>
      <c r="KXM1" s="703"/>
      <c r="KXN1" s="703"/>
      <c r="KXO1" s="703"/>
      <c r="KXP1" s="703"/>
      <c r="KXQ1" s="703"/>
      <c r="KXR1" s="703"/>
      <c r="KXS1" s="703"/>
      <c r="KXT1" s="703"/>
      <c r="KXU1" s="703"/>
      <c r="KXV1" s="703"/>
      <c r="KXW1" s="703"/>
      <c r="KXX1" s="703"/>
      <c r="KXY1" s="703"/>
      <c r="KXZ1" s="703"/>
      <c r="KYA1" s="703"/>
      <c r="KYB1" s="703"/>
      <c r="KYC1" s="703"/>
      <c r="KYD1" s="703"/>
      <c r="KYE1" s="703"/>
      <c r="KYF1" s="703"/>
      <c r="KYG1" s="703"/>
      <c r="KYH1" s="703"/>
      <c r="KYI1" s="703"/>
      <c r="KYJ1" s="703"/>
      <c r="KYK1" s="703"/>
      <c r="KYL1" s="703"/>
      <c r="KYM1" s="703"/>
      <c r="KYN1" s="703"/>
      <c r="KYO1" s="703"/>
      <c r="KYP1" s="703"/>
      <c r="KYQ1" s="703"/>
      <c r="KYR1" s="703"/>
      <c r="KYS1" s="703"/>
      <c r="KYT1" s="703"/>
      <c r="KYU1" s="703"/>
      <c r="KYV1" s="703"/>
      <c r="KYW1" s="703"/>
      <c r="KYX1" s="703"/>
      <c r="KYY1" s="703"/>
      <c r="KYZ1" s="703"/>
      <c r="KZA1" s="703"/>
      <c r="KZB1" s="703"/>
      <c r="KZC1" s="703"/>
      <c r="KZD1" s="703"/>
      <c r="KZE1" s="703"/>
      <c r="KZF1" s="703"/>
      <c r="KZG1" s="703"/>
      <c r="KZH1" s="703"/>
      <c r="KZI1" s="703"/>
      <c r="KZJ1" s="703"/>
      <c r="KZK1" s="703"/>
      <c r="KZL1" s="703"/>
      <c r="KZM1" s="703"/>
      <c r="KZN1" s="703"/>
      <c r="KZO1" s="703"/>
      <c r="KZP1" s="703"/>
      <c r="KZQ1" s="703"/>
      <c r="KZR1" s="703"/>
      <c r="KZS1" s="703"/>
      <c r="KZT1" s="703"/>
      <c r="KZU1" s="703"/>
      <c r="KZV1" s="703"/>
      <c r="KZW1" s="703"/>
      <c r="KZX1" s="703"/>
      <c r="KZY1" s="703"/>
      <c r="KZZ1" s="703"/>
      <c r="LAA1" s="703"/>
      <c r="LAB1" s="703"/>
      <c r="LAC1" s="703"/>
      <c r="LAD1" s="703"/>
      <c r="LAE1" s="703"/>
      <c r="LAF1" s="703"/>
      <c r="LAG1" s="703"/>
      <c r="LAH1" s="703"/>
      <c r="LAI1" s="703"/>
      <c r="LAJ1" s="703"/>
      <c r="LAK1" s="703"/>
      <c r="LAL1" s="703"/>
      <c r="LAM1" s="703"/>
      <c r="LAN1" s="703"/>
      <c r="LAO1" s="703"/>
      <c r="LAP1" s="703"/>
      <c r="LAQ1" s="703"/>
      <c r="LAR1" s="703"/>
      <c r="LAS1" s="703"/>
      <c r="LAT1" s="703"/>
      <c r="LAU1" s="703"/>
      <c r="LAV1" s="703"/>
      <c r="LAW1" s="703"/>
      <c r="LAX1" s="703"/>
      <c r="LAY1" s="703"/>
      <c r="LAZ1" s="703"/>
      <c r="LBA1" s="703"/>
      <c r="LBB1" s="703"/>
      <c r="LBC1" s="703"/>
      <c r="LBD1" s="703"/>
      <c r="LBE1" s="703"/>
      <c r="LBF1" s="703"/>
      <c r="LBG1" s="703"/>
      <c r="LBH1" s="703"/>
      <c r="LBI1" s="703"/>
      <c r="LBJ1" s="703"/>
      <c r="LBK1" s="703"/>
      <c r="LBL1" s="703"/>
      <c r="LBM1" s="703"/>
      <c r="LBN1" s="703"/>
      <c r="LBO1" s="703"/>
      <c r="LBP1" s="703"/>
      <c r="LBQ1" s="703"/>
      <c r="LBR1" s="703"/>
      <c r="LBS1" s="703"/>
      <c r="LBT1" s="703"/>
      <c r="LBU1" s="703"/>
      <c r="LBV1" s="703"/>
      <c r="LBW1" s="703"/>
      <c r="LBX1" s="703"/>
      <c r="LBY1" s="703"/>
      <c r="LBZ1" s="703"/>
      <c r="LCA1" s="703"/>
      <c r="LCB1" s="703"/>
      <c r="LCC1" s="703"/>
      <c r="LCD1" s="703"/>
      <c r="LCE1" s="703"/>
      <c r="LCF1" s="703"/>
      <c r="LCG1" s="703"/>
      <c r="LCH1" s="703"/>
      <c r="LCI1" s="703"/>
      <c r="LCJ1" s="703"/>
      <c r="LCK1" s="703"/>
      <c r="LCL1" s="703"/>
      <c r="LCM1" s="703"/>
      <c r="LCN1" s="703"/>
      <c r="LCO1" s="703"/>
      <c r="LCP1" s="703"/>
      <c r="LCQ1" s="703"/>
      <c r="LCR1" s="703"/>
      <c r="LCS1" s="703"/>
      <c r="LCT1" s="703"/>
      <c r="LCU1" s="703"/>
      <c r="LCV1" s="703"/>
      <c r="LCW1" s="703"/>
      <c r="LCX1" s="703"/>
      <c r="LCY1" s="703"/>
      <c r="LCZ1" s="703"/>
      <c r="LDA1" s="703"/>
      <c r="LDB1" s="703"/>
      <c r="LDC1" s="703"/>
      <c r="LDD1" s="703"/>
      <c r="LDE1" s="703"/>
      <c r="LDF1" s="703"/>
      <c r="LDG1" s="703"/>
      <c r="LDH1" s="703"/>
      <c r="LDI1" s="703"/>
      <c r="LDJ1" s="703"/>
      <c r="LDK1" s="703"/>
      <c r="LDL1" s="703"/>
      <c r="LDM1" s="703"/>
      <c r="LDN1" s="703"/>
      <c r="LDO1" s="703"/>
      <c r="LDP1" s="703"/>
      <c r="LDQ1" s="703"/>
      <c r="LDR1" s="703"/>
      <c r="LDS1" s="703"/>
      <c r="LDT1" s="703"/>
      <c r="LDU1" s="703"/>
      <c r="LDV1" s="703"/>
      <c r="LDW1" s="703"/>
      <c r="LDX1" s="703"/>
      <c r="LDY1" s="703"/>
      <c r="LDZ1" s="703"/>
      <c r="LEA1" s="703"/>
      <c r="LEB1" s="703"/>
      <c r="LEC1" s="703"/>
      <c r="LED1" s="703"/>
      <c r="LEE1" s="703"/>
      <c r="LEF1" s="703"/>
      <c r="LEG1" s="703"/>
      <c r="LEH1" s="703"/>
      <c r="LEI1" s="703"/>
      <c r="LEJ1" s="703"/>
      <c r="LEK1" s="703"/>
      <c r="LEL1" s="703"/>
      <c r="LEM1" s="703"/>
      <c r="LEN1" s="703"/>
      <c r="LEO1" s="703"/>
      <c r="LEP1" s="703"/>
      <c r="LEQ1" s="703"/>
      <c r="LER1" s="703"/>
      <c r="LES1" s="703"/>
      <c r="LET1" s="703"/>
      <c r="LEU1" s="703"/>
      <c r="LEV1" s="703"/>
      <c r="LEW1" s="703"/>
      <c r="LEX1" s="703"/>
      <c r="LEY1" s="703"/>
      <c r="LEZ1" s="703"/>
      <c r="LFA1" s="703"/>
      <c r="LFB1" s="703"/>
      <c r="LFC1" s="703"/>
      <c r="LFD1" s="703"/>
      <c r="LFE1" s="703"/>
      <c r="LFF1" s="703"/>
      <c r="LFG1" s="703"/>
      <c r="LFH1" s="703"/>
      <c r="LFI1" s="703"/>
      <c r="LFJ1" s="703"/>
      <c r="LFK1" s="703"/>
      <c r="LFL1" s="703"/>
      <c r="LFM1" s="703"/>
      <c r="LFN1" s="703"/>
      <c r="LFO1" s="703"/>
      <c r="LFP1" s="703"/>
      <c r="LFQ1" s="703"/>
      <c r="LFR1" s="703"/>
      <c r="LFS1" s="703"/>
      <c r="LFT1" s="703"/>
      <c r="LFU1" s="703"/>
      <c r="LFV1" s="703"/>
      <c r="LFW1" s="703"/>
      <c r="LFX1" s="703"/>
      <c r="LFY1" s="703"/>
      <c r="LFZ1" s="703"/>
      <c r="LGA1" s="703"/>
      <c r="LGB1" s="703"/>
      <c r="LGC1" s="703"/>
      <c r="LGD1" s="703"/>
      <c r="LGE1" s="703"/>
      <c r="LGF1" s="703"/>
      <c r="LGG1" s="703"/>
      <c r="LGH1" s="703"/>
      <c r="LGI1" s="703"/>
      <c r="LGJ1" s="703"/>
      <c r="LGK1" s="703"/>
      <c r="LGL1" s="703"/>
      <c r="LGM1" s="703"/>
      <c r="LGN1" s="703"/>
      <c r="LGO1" s="703"/>
      <c r="LGP1" s="703"/>
      <c r="LGQ1" s="703"/>
      <c r="LGR1" s="703"/>
      <c r="LGS1" s="703"/>
      <c r="LGT1" s="703"/>
      <c r="LGU1" s="703"/>
      <c r="LGV1" s="703"/>
      <c r="LGW1" s="703"/>
      <c r="LGX1" s="703"/>
      <c r="LGY1" s="703"/>
      <c r="LGZ1" s="703"/>
      <c r="LHA1" s="703"/>
      <c r="LHB1" s="703"/>
      <c r="LHC1" s="703"/>
      <c r="LHD1" s="703"/>
      <c r="LHE1" s="703"/>
      <c r="LHF1" s="703"/>
      <c r="LHG1" s="703"/>
      <c r="LHH1" s="703"/>
      <c r="LHI1" s="703"/>
      <c r="LHJ1" s="703"/>
      <c r="LHK1" s="703"/>
      <c r="LHL1" s="703"/>
      <c r="LHM1" s="703"/>
      <c r="LHN1" s="703"/>
      <c r="LHO1" s="703"/>
      <c r="LHP1" s="703"/>
      <c r="LHQ1" s="703"/>
      <c r="LHR1" s="703"/>
      <c r="LHS1" s="703"/>
      <c r="LHT1" s="703"/>
      <c r="LHU1" s="703"/>
      <c r="LHV1" s="703"/>
      <c r="LHW1" s="703"/>
      <c r="LHX1" s="703"/>
      <c r="LHY1" s="703"/>
      <c r="LHZ1" s="703"/>
      <c r="LIA1" s="703"/>
      <c r="LIB1" s="703"/>
      <c r="LIC1" s="703"/>
      <c r="LID1" s="703"/>
      <c r="LIE1" s="703"/>
      <c r="LIF1" s="703"/>
      <c r="LIG1" s="703"/>
      <c r="LIH1" s="703"/>
      <c r="LII1" s="703"/>
      <c r="LIJ1" s="703"/>
      <c r="LIK1" s="703"/>
      <c r="LIL1" s="703"/>
      <c r="LIM1" s="703"/>
      <c r="LIN1" s="703"/>
      <c r="LIO1" s="703"/>
      <c r="LIP1" s="703"/>
      <c r="LIQ1" s="703"/>
      <c r="LIR1" s="703"/>
      <c r="LIS1" s="703"/>
      <c r="LIT1" s="703"/>
      <c r="LIU1" s="703"/>
      <c r="LIV1" s="703"/>
      <c r="LIW1" s="703"/>
      <c r="LIX1" s="703"/>
      <c r="LIY1" s="703"/>
      <c r="LIZ1" s="703"/>
      <c r="LJA1" s="703"/>
      <c r="LJB1" s="703"/>
      <c r="LJC1" s="703"/>
      <c r="LJD1" s="703"/>
      <c r="LJE1" s="703"/>
      <c r="LJF1" s="703"/>
      <c r="LJG1" s="703"/>
      <c r="LJH1" s="703"/>
      <c r="LJI1" s="703"/>
      <c r="LJJ1" s="703"/>
      <c r="LJK1" s="703"/>
      <c r="LJL1" s="703"/>
      <c r="LJM1" s="703"/>
      <c r="LJN1" s="703"/>
      <c r="LJO1" s="703"/>
      <c r="LJP1" s="703"/>
      <c r="LJQ1" s="703"/>
      <c r="LJR1" s="703"/>
      <c r="LJS1" s="703"/>
      <c r="LJT1" s="703"/>
      <c r="LJU1" s="703"/>
      <c r="LJV1" s="703"/>
      <c r="LJW1" s="703"/>
      <c r="LJX1" s="703"/>
      <c r="LJY1" s="703"/>
      <c r="LJZ1" s="703"/>
      <c r="LKA1" s="703"/>
      <c r="LKB1" s="703"/>
      <c r="LKC1" s="703"/>
      <c r="LKD1" s="703"/>
      <c r="LKE1" s="703"/>
      <c r="LKF1" s="703"/>
      <c r="LKG1" s="703"/>
      <c r="LKH1" s="703"/>
      <c r="LKI1" s="703"/>
      <c r="LKJ1" s="703"/>
      <c r="LKK1" s="703"/>
      <c r="LKL1" s="703"/>
      <c r="LKM1" s="703"/>
      <c r="LKN1" s="703"/>
      <c r="LKO1" s="703"/>
      <c r="LKP1" s="703"/>
      <c r="LKQ1" s="703"/>
      <c r="LKR1" s="703"/>
      <c r="LKS1" s="703"/>
      <c r="LKT1" s="703"/>
      <c r="LKU1" s="703"/>
      <c r="LKV1" s="703"/>
      <c r="LKW1" s="703"/>
      <c r="LKX1" s="703"/>
      <c r="LKY1" s="703"/>
      <c r="LKZ1" s="703"/>
      <c r="LLA1" s="703"/>
      <c r="LLB1" s="703"/>
      <c r="LLC1" s="703"/>
      <c r="LLD1" s="703"/>
      <c r="LLE1" s="703"/>
      <c r="LLF1" s="703"/>
      <c r="LLG1" s="703"/>
      <c r="LLH1" s="703"/>
      <c r="LLI1" s="703"/>
      <c r="LLJ1" s="703"/>
      <c r="LLK1" s="703"/>
      <c r="LLL1" s="703"/>
      <c r="LLM1" s="703"/>
      <c r="LLN1" s="703"/>
      <c r="LLO1" s="703"/>
      <c r="LLP1" s="703"/>
      <c r="LLQ1" s="703"/>
      <c r="LLR1" s="703"/>
      <c r="LLS1" s="703"/>
      <c r="LLT1" s="703"/>
      <c r="LLU1" s="703"/>
      <c r="LLV1" s="703"/>
      <c r="LLW1" s="703"/>
      <c r="LLX1" s="703"/>
      <c r="LLY1" s="703"/>
      <c r="LLZ1" s="703"/>
      <c r="LMA1" s="703"/>
      <c r="LMB1" s="703"/>
      <c r="LMC1" s="703"/>
      <c r="LMD1" s="703"/>
      <c r="LME1" s="703"/>
      <c r="LMF1" s="703"/>
      <c r="LMG1" s="703"/>
      <c r="LMH1" s="703"/>
      <c r="LMI1" s="703"/>
      <c r="LMJ1" s="703"/>
      <c r="LMK1" s="703"/>
      <c r="LML1" s="703"/>
      <c r="LMM1" s="703"/>
      <c r="LMN1" s="703"/>
      <c r="LMO1" s="703"/>
      <c r="LMP1" s="703"/>
      <c r="LMQ1" s="703"/>
      <c r="LMR1" s="703"/>
      <c r="LMS1" s="703"/>
      <c r="LMT1" s="703"/>
      <c r="LMU1" s="703"/>
      <c r="LMV1" s="703"/>
      <c r="LMW1" s="703"/>
      <c r="LMX1" s="703"/>
      <c r="LMY1" s="703"/>
      <c r="LMZ1" s="703"/>
      <c r="LNA1" s="703"/>
      <c r="LNB1" s="703"/>
      <c r="LNC1" s="703"/>
      <c r="LND1" s="703"/>
      <c r="LNE1" s="703"/>
      <c r="LNF1" s="703"/>
      <c r="LNG1" s="703"/>
      <c r="LNH1" s="703"/>
      <c r="LNI1" s="703"/>
      <c r="LNJ1" s="703"/>
      <c r="LNK1" s="703"/>
      <c r="LNL1" s="703"/>
      <c r="LNM1" s="703"/>
      <c r="LNN1" s="703"/>
      <c r="LNO1" s="703"/>
      <c r="LNP1" s="703"/>
      <c r="LNQ1" s="703"/>
      <c r="LNR1" s="703"/>
      <c r="LNS1" s="703"/>
      <c r="LNT1" s="703"/>
      <c r="LNU1" s="703"/>
      <c r="LNV1" s="703"/>
      <c r="LNW1" s="703"/>
      <c r="LNX1" s="703"/>
      <c r="LNY1" s="703"/>
      <c r="LNZ1" s="703"/>
      <c r="LOA1" s="703"/>
      <c r="LOB1" s="703"/>
      <c r="LOC1" s="703"/>
      <c r="LOD1" s="703"/>
      <c r="LOE1" s="703"/>
      <c r="LOF1" s="703"/>
      <c r="LOG1" s="703"/>
      <c r="LOH1" s="703"/>
      <c r="LOI1" s="703"/>
      <c r="LOJ1" s="703"/>
      <c r="LOK1" s="703"/>
      <c r="LOL1" s="703"/>
      <c r="LOM1" s="703"/>
      <c r="LON1" s="703"/>
      <c r="LOO1" s="703"/>
      <c r="LOP1" s="703"/>
      <c r="LOQ1" s="703"/>
      <c r="LOR1" s="703"/>
      <c r="LOS1" s="703"/>
      <c r="LOT1" s="703"/>
      <c r="LOU1" s="703"/>
      <c r="LOV1" s="703"/>
      <c r="LOW1" s="703"/>
      <c r="LOX1" s="703"/>
      <c r="LOY1" s="703"/>
      <c r="LOZ1" s="703"/>
      <c r="LPA1" s="703"/>
      <c r="LPB1" s="703"/>
      <c r="LPC1" s="703"/>
      <c r="LPD1" s="703"/>
      <c r="LPE1" s="703"/>
      <c r="LPF1" s="703"/>
      <c r="LPG1" s="703"/>
      <c r="LPH1" s="703"/>
      <c r="LPI1" s="703"/>
      <c r="LPJ1" s="703"/>
      <c r="LPK1" s="703"/>
      <c r="LPL1" s="703"/>
      <c r="LPM1" s="703"/>
      <c r="LPN1" s="703"/>
      <c r="LPO1" s="703"/>
      <c r="LPP1" s="703"/>
      <c r="LPQ1" s="703"/>
      <c r="LPR1" s="703"/>
      <c r="LPS1" s="703"/>
      <c r="LPT1" s="703"/>
      <c r="LPU1" s="703"/>
      <c r="LPV1" s="703"/>
      <c r="LPW1" s="703"/>
      <c r="LPX1" s="703"/>
      <c r="LPY1" s="703"/>
      <c r="LPZ1" s="703"/>
      <c r="LQA1" s="703"/>
      <c r="LQB1" s="703"/>
      <c r="LQC1" s="703"/>
      <c r="LQD1" s="703"/>
      <c r="LQE1" s="703"/>
      <c r="LQF1" s="703"/>
      <c r="LQG1" s="703"/>
      <c r="LQH1" s="703"/>
      <c r="LQI1" s="703"/>
      <c r="LQJ1" s="703"/>
      <c r="LQK1" s="703"/>
      <c r="LQL1" s="703"/>
      <c r="LQM1" s="703"/>
      <c r="LQN1" s="703"/>
      <c r="LQO1" s="703"/>
      <c r="LQP1" s="703"/>
      <c r="LQQ1" s="703"/>
      <c r="LQR1" s="703"/>
      <c r="LQS1" s="703"/>
      <c r="LQT1" s="703"/>
      <c r="LQU1" s="703"/>
      <c r="LQV1" s="703"/>
      <c r="LQW1" s="703"/>
      <c r="LQX1" s="703"/>
      <c r="LQY1" s="703"/>
      <c r="LQZ1" s="703"/>
      <c r="LRA1" s="703"/>
      <c r="LRB1" s="703"/>
      <c r="LRC1" s="703"/>
      <c r="LRD1" s="703"/>
      <c r="LRE1" s="703"/>
      <c r="LRF1" s="703"/>
      <c r="LRG1" s="703"/>
      <c r="LRH1" s="703"/>
      <c r="LRI1" s="703"/>
      <c r="LRJ1" s="703"/>
      <c r="LRK1" s="703"/>
      <c r="LRL1" s="703"/>
      <c r="LRM1" s="703"/>
      <c r="LRN1" s="703"/>
      <c r="LRO1" s="703"/>
      <c r="LRP1" s="703"/>
      <c r="LRQ1" s="703"/>
      <c r="LRR1" s="703"/>
      <c r="LRS1" s="703"/>
      <c r="LRT1" s="703"/>
      <c r="LRU1" s="703"/>
      <c r="LRV1" s="703"/>
      <c r="LRW1" s="703"/>
      <c r="LRX1" s="703"/>
      <c r="LRY1" s="703"/>
      <c r="LRZ1" s="703"/>
      <c r="LSA1" s="703"/>
      <c r="LSB1" s="703"/>
      <c r="LSC1" s="703"/>
      <c r="LSD1" s="703"/>
      <c r="LSE1" s="703"/>
      <c r="LSF1" s="703"/>
      <c r="LSG1" s="703"/>
      <c r="LSH1" s="703"/>
      <c r="LSI1" s="703"/>
      <c r="LSJ1" s="703"/>
      <c r="LSK1" s="703"/>
      <c r="LSL1" s="703"/>
      <c r="LSM1" s="703"/>
      <c r="LSN1" s="703"/>
      <c r="LSO1" s="703"/>
      <c r="LSP1" s="703"/>
      <c r="LSQ1" s="703"/>
      <c r="LSR1" s="703"/>
      <c r="LSS1" s="703"/>
      <c r="LST1" s="703"/>
      <c r="LSU1" s="703"/>
      <c r="LSV1" s="703"/>
      <c r="LSW1" s="703"/>
      <c r="LSX1" s="703"/>
      <c r="LSY1" s="703"/>
      <c r="LSZ1" s="703"/>
      <c r="LTA1" s="703"/>
      <c r="LTB1" s="703"/>
      <c r="LTC1" s="703"/>
      <c r="LTD1" s="703"/>
      <c r="LTE1" s="703"/>
      <c r="LTF1" s="703"/>
      <c r="LTG1" s="703"/>
      <c r="LTH1" s="703"/>
      <c r="LTI1" s="703"/>
      <c r="LTJ1" s="703"/>
      <c r="LTK1" s="703"/>
      <c r="LTL1" s="703"/>
      <c r="LTM1" s="703"/>
      <c r="LTN1" s="703"/>
      <c r="LTO1" s="703"/>
      <c r="LTP1" s="703"/>
      <c r="LTQ1" s="703"/>
      <c r="LTR1" s="703"/>
      <c r="LTS1" s="703"/>
      <c r="LTT1" s="703"/>
      <c r="LTU1" s="703"/>
      <c r="LTV1" s="703"/>
      <c r="LTW1" s="703"/>
      <c r="LTX1" s="703"/>
      <c r="LTY1" s="703"/>
      <c r="LTZ1" s="703"/>
      <c r="LUA1" s="703"/>
      <c r="LUB1" s="703"/>
      <c r="LUC1" s="703"/>
      <c r="LUD1" s="703"/>
      <c r="LUE1" s="703"/>
      <c r="LUF1" s="703"/>
      <c r="LUG1" s="703"/>
      <c r="LUH1" s="703"/>
      <c r="LUI1" s="703"/>
      <c r="LUJ1" s="703"/>
      <c r="LUK1" s="703"/>
      <c r="LUL1" s="703"/>
      <c r="LUM1" s="703"/>
      <c r="LUN1" s="703"/>
      <c r="LUO1" s="703"/>
      <c r="LUP1" s="703"/>
      <c r="LUQ1" s="703"/>
      <c r="LUR1" s="703"/>
      <c r="LUS1" s="703"/>
      <c r="LUT1" s="703"/>
      <c r="LUU1" s="703"/>
      <c r="LUV1" s="703"/>
      <c r="LUW1" s="703"/>
      <c r="LUX1" s="703"/>
      <c r="LUY1" s="703"/>
      <c r="LUZ1" s="703"/>
      <c r="LVA1" s="703"/>
      <c r="LVB1" s="703"/>
      <c r="LVC1" s="703"/>
      <c r="LVD1" s="703"/>
      <c r="LVE1" s="703"/>
      <c r="LVF1" s="703"/>
      <c r="LVG1" s="703"/>
      <c r="LVH1" s="703"/>
      <c r="LVI1" s="703"/>
      <c r="LVJ1" s="703"/>
      <c r="LVK1" s="703"/>
      <c r="LVL1" s="703"/>
      <c r="LVM1" s="703"/>
      <c r="LVN1" s="703"/>
      <c r="LVO1" s="703"/>
      <c r="LVP1" s="703"/>
      <c r="LVQ1" s="703"/>
      <c r="LVR1" s="703"/>
      <c r="LVS1" s="703"/>
      <c r="LVT1" s="703"/>
      <c r="LVU1" s="703"/>
      <c r="LVV1" s="703"/>
      <c r="LVW1" s="703"/>
      <c r="LVX1" s="703"/>
      <c r="LVY1" s="703"/>
      <c r="LVZ1" s="703"/>
      <c r="LWA1" s="703"/>
      <c r="LWB1" s="703"/>
      <c r="LWC1" s="703"/>
      <c r="LWD1" s="703"/>
      <c r="LWE1" s="703"/>
      <c r="LWF1" s="703"/>
      <c r="LWG1" s="703"/>
      <c r="LWH1" s="703"/>
      <c r="LWI1" s="703"/>
      <c r="LWJ1" s="703"/>
      <c r="LWK1" s="703"/>
      <c r="LWL1" s="703"/>
      <c r="LWM1" s="703"/>
      <c r="LWN1" s="703"/>
      <c r="LWO1" s="703"/>
      <c r="LWP1" s="703"/>
      <c r="LWQ1" s="703"/>
      <c r="LWR1" s="703"/>
      <c r="LWS1" s="703"/>
      <c r="LWT1" s="703"/>
      <c r="LWU1" s="703"/>
      <c r="LWV1" s="703"/>
      <c r="LWW1" s="703"/>
      <c r="LWX1" s="703"/>
      <c r="LWY1" s="703"/>
      <c r="LWZ1" s="703"/>
      <c r="LXA1" s="703"/>
      <c r="LXB1" s="703"/>
      <c r="LXC1" s="703"/>
      <c r="LXD1" s="703"/>
      <c r="LXE1" s="703"/>
      <c r="LXF1" s="703"/>
      <c r="LXG1" s="703"/>
      <c r="LXH1" s="703"/>
      <c r="LXI1" s="703"/>
      <c r="LXJ1" s="703"/>
      <c r="LXK1" s="703"/>
      <c r="LXL1" s="703"/>
      <c r="LXM1" s="703"/>
      <c r="LXN1" s="703"/>
      <c r="LXO1" s="703"/>
      <c r="LXP1" s="703"/>
      <c r="LXQ1" s="703"/>
      <c r="LXR1" s="703"/>
      <c r="LXS1" s="703"/>
      <c r="LXT1" s="703"/>
      <c r="LXU1" s="703"/>
      <c r="LXV1" s="703"/>
      <c r="LXW1" s="703"/>
      <c r="LXX1" s="703"/>
      <c r="LXY1" s="703"/>
      <c r="LXZ1" s="703"/>
      <c r="LYA1" s="703"/>
      <c r="LYB1" s="703"/>
      <c r="LYC1" s="703"/>
      <c r="LYD1" s="703"/>
      <c r="LYE1" s="703"/>
      <c r="LYF1" s="703"/>
      <c r="LYG1" s="703"/>
      <c r="LYH1" s="703"/>
      <c r="LYI1" s="703"/>
      <c r="LYJ1" s="703"/>
      <c r="LYK1" s="703"/>
      <c r="LYL1" s="703"/>
      <c r="LYM1" s="703"/>
      <c r="LYN1" s="703"/>
      <c r="LYO1" s="703"/>
      <c r="LYP1" s="703"/>
      <c r="LYQ1" s="703"/>
      <c r="LYR1" s="703"/>
      <c r="LYS1" s="703"/>
      <c r="LYT1" s="703"/>
      <c r="LYU1" s="703"/>
      <c r="LYV1" s="703"/>
      <c r="LYW1" s="703"/>
      <c r="LYX1" s="703"/>
      <c r="LYY1" s="703"/>
      <c r="LYZ1" s="703"/>
      <c r="LZA1" s="703"/>
      <c r="LZB1" s="703"/>
      <c r="LZC1" s="703"/>
      <c r="LZD1" s="703"/>
      <c r="LZE1" s="703"/>
      <c r="LZF1" s="703"/>
      <c r="LZG1" s="703"/>
      <c r="LZH1" s="703"/>
      <c r="LZI1" s="703"/>
      <c r="LZJ1" s="703"/>
      <c r="LZK1" s="703"/>
      <c r="LZL1" s="703"/>
      <c r="LZM1" s="703"/>
      <c r="LZN1" s="703"/>
      <c r="LZO1" s="703"/>
      <c r="LZP1" s="703"/>
      <c r="LZQ1" s="703"/>
      <c r="LZR1" s="703"/>
      <c r="LZS1" s="703"/>
      <c r="LZT1" s="703"/>
      <c r="LZU1" s="703"/>
      <c r="LZV1" s="703"/>
      <c r="LZW1" s="703"/>
      <c r="LZX1" s="703"/>
      <c r="LZY1" s="703"/>
      <c r="LZZ1" s="703"/>
      <c r="MAA1" s="703"/>
      <c r="MAB1" s="703"/>
      <c r="MAC1" s="703"/>
      <c r="MAD1" s="703"/>
      <c r="MAE1" s="703"/>
      <c r="MAF1" s="703"/>
      <c r="MAG1" s="703"/>
      <c r="MAH1" s="703"/>
      <c r="MAI1" s="703"/>
      <c r="MAJ1" s="703"/>
      <c r="MAK1" s="703"/>
      <c r="MAL1" s="703"/>
      <c r="MAM1" s="703"/>
      <c r="MAN1" s="703"/>
      <c r="MAO1" s="703"/>
      <c r="MAP1" s="703"/>
      <c r="MAQ1" s="703"/>
      <c r="MAR1" s="703"/>
      <c r="MAS1" s="703"/>
      <c r="MAT1" s="703"/>
      <c r="MAU1" s="703"/>
      <c r="MAV1" s="703"/>
      <c r="MAW1" s="703"/>
      <c r="MAX1" s="703"/>
      <c r="MAY1" s="703"/>
      <c r="MAZ1" s="703"/>
      <c r="MBA1" s="703"/>
      <c r="MBB1" s="703"/>
      <c r="MBC1" s="703"/>
      <c r="MBD1" s="703"/>
      <c r="MBE1" s="703"/>
      <c r="MBF1" s="703"/>
      <c r="MBG1" s="703"/>
      <c r="MBH1" s="703"/>
      <c r="MBI1" s="703"/>
      <c r="MBJ1" s="703"/>
      <c r="MBK1" s="703"/>
      <c r="MBL1" s="703"/>
      <c r="MBM1" s="703"/>
      <c r="MBN1" s="703"/>
      <c r="MBO1" s="703"/>
      <c r="MBP1" s="703"/>
      <c r="MBQ1" s="703"/>
      <c r="MBR1" s="703"/>
      <c r="MBS1" s="703"/>
      <c r="MBT1" s="703"/>
      <c r="MBU1" s="703"/>
      <c r="MBV1" s="703"/>
      <c r="MBW1" s="703"/>
      <c r="MBX1" s="703"/>
      <c r="MBY1" s="703"/>
      <c r="MBZ1" s="703"/>
      <c r="MCA1" s="703"/>
      <c r="MCB1" s="703"/>
      <c r="MCC1" s="703"/>
      <c r="MCD1" s="703"/>
      <c r="MCE1" s="703"/>
      <c r="MCF1" s="703"/>
      <c r="MCG1" s="703"/>
      <c r="MCH1" s="703"/>
      <c r="MCI1" s="703"/>
      <c r="MCJ1" s="703"/>
      <c r="MCK1" s="703"/>
      <c r="MCL1" s="703"/>
      <c r="MCM1" s="703"/>
      <c r="MCN1" s="703"/>
      <c r="MCO1" s="703"/>
      <c r="MCP1" s="703"/>
      <c r="MCQ1" s="703"/>
      <c r="MCR1" s="703"/>
      <c r="MCS1" s="703"/>
      <c r="MCT1" s="703"/>
      <c r="MCU1" s="703"/>
      <c r="MCV1" s="703"/>
      <c r="MCW1" s="703"/>
      <c r="MCX1" s="703"/>
      <c r="MCY1" s="703"/>
      <c r="MCZ1" s="703"/>
      <c r="MDA1" s="703"/>
      <c r="MDB1" s="703"/>
      <c r="MDC1" s="703"/>
      <c r="MDD1" s="703"/>
      <c r="MDE1" s="703"/>
      <c r="MDF1" s="703"/>
      <c r="MDG1" s="703"/>
      <c r="MDH1" s="703"/>
      <c r="MDI1" s="703"/>
      <c r="MDJ1" s="703"/>
      <c r="MDK1" s="703"/>
      <c r="MDL1" s="703"/>
      <c r="MDM1" s="703"/>
      <c r="MDN1" s="703"/>
      <c r="MDO1" s="703"/>
      <c r="MDP1" s="703"/>
      <c r="MDQ1" s="703"/>
      <c r="MDR1" s="703"/>
      <c r="MDS1" s="703"/>
      <c r="MDT1" s="703"/>
      <c r="MDU1" s="703"/>
      <c r="MDV1" s="703"/>
      <c r="MDW1" s="703"/>
      <c r="MDX1" s="703"/>
      <c r="MDY1" s="703"/>
      <c r="MDZ1" s="703"/>
      <c r="MEA1" s="703"/>
      <c r="MEB1" s="703"/>
      <c r="MEC1" s="703"/>
      <c r="MED1" s="703"/>
      <c r="MEE1" s="703"/>
      <c r="MEF1" s="703"/>
      <c r="MEG1" s="703"/>
      <c r="MEH1" s="703"/>
      <c r="MEI1" s="703"/>
      <c r="MEJ1" s="703"/>
      <c r="MEK1" s="703"/>
      <c r="MEL1" s="703"/>
      <c r="MEM1" s="703"/>
      <c r="MEN1" s="703"/>
      <c r="MEO1" s="703"/>
      <c r="MEP1" s="703"/>
      <c r="MEQ1" s="703"/>
      <c r="MER1" s="703"/>
      <c r="MES1" s="703"/>
      <c r="MET1" s="703"/>
      <c r="MEU1" s="703"/>
      <c r="MEV1" s="703"/>
      <c r="MEW1" s="703"/>
      <c r="MEX1" s="703"/>
      <c r="MEY1" s="703"/>
      <c r="MEZ1" s="703"/>
      <c r="MFA1" s="703"/>
      <c r="MFB1" s="703"/>
      <c r="MFC1" s="703"/>
      <c r="MFD1" s="703"/>
      <c r="MFE1" s="703"/>
      <c r="MFF1" s="703"/>
      <c r="MFG1" s="703"/>
      <c r="MFH1" s="703"/>
      <c r="MFI1" s="703"/>
      <c r="MFJ1" s="703"/>
      <c r="MFK1" s="703"/>
      <c r="MFL1" s="703"/>
      <c r="MFM1" s="703"/>
      <c r="MFN1" s="703"/>
      <c r="MFO1" s="703"/>
      <c r="MFP1" s="703"/>
      <c r="MFQ1" s="703"/>
      <c r="MFR1" s="703"/>
      <c r="MFS1" s="703"/>
      <c r="MFT1" s="703"/>
      <c r="MFU1" s="703"/>
      <c r="MFV1" s="703"/>
      <c r="MFW1" s="703"/>
      <c r="MFX1" s="703"/>
      <c r="MFY1" s="703"/>
      <c r="MFZ1" s="703"/>
      <c r="MGA1" s="703"/>
      <c r="MGB1" s="703"/>
      <c r="MGC1" s="703"/>
      <c r="MGD1" s="703"/>
      <c r="MGE1" s="703"/>
      <c r="MGF1" s="703"/>
      <c r="MGG1" s="703"/>
      <c r="MGH1" s="703"/>
      <c r="MGI1" s="703"/>
      <c r="MGJ1" s="703"/>
      <c r="MGK1" s="703"/>
      <c r="MGL1" s="703"/>
      <c r="MGM1" s="703"/>
      <c r="MGN1" s="703"/>
      <c r="MGO1" s="703"/>
      <c r="MGP1" s="703"/>
      <c r="MGQ1" s="703"/>
      <c r="MGR1" s="703"/>
      <c r="MGS1" s="703"/>
      <c r="MGT1" s="703"/>
      <c r="MGU1" s="703"/>
      <c r="MGV1" s="703"/>
      <c r="MGW1" s="703"/>
      <c r="MGX1" s="703"/>
      <c r="MGY1" s="703"/>
      <c r="MGZ1" s="703"/>
      <c r="MHA1" s="703"/>
      <c r="MHB1" s="703"/>
      <c r="MHC1" s="703"/>
      <c r="MHD1" s="703"/>
      <c r="MHE1" s="703"/>
      <c r="MHF1" s="703"/>
      <c r="MHG1" s="703"/>
      <c r="MHH1" s="703"/>
      <c r="MHI1" s="703"/>
      <c r="MHJ1" s="703"/>
      <c r="MHK1" s="703"/>
      <c r="MHL1" s="703"/>
      <c r="MHM1" s="703"/>
      <c r="MHN1" s="703"/>
      <c r="MHO1" s="703"/>
      <c r="MHP1" s="703"/>
      <c r="MHQ1" s="703"/>
      <c r="MHR1" s="703"/>
      <c r="MHS1" s="703"/>
      <c r="MHT1" s="703"/>
      <c r="MHU1" s="703"/>
      <c r="MHV1" s="703"/>
      <c r="MHW1" s="703"/>
      <c r="MHX1" s="703"/>
      <c r="MHY1" s="703"/>
      <c r="MHZ1" s="703"/>
      <c r="MIA1" s="703"/>
      <c r="MIB1" s="703"/>
      <c r="MIC1" s="703"/>
      <c r="MID1" s="703"/>
      <c r="MIE1" s="703"/>
      <c r="MIF1" s="703"/>
      <c r="MIG1" s="703"/>
      <c r="MIH1" s="703"/>
      <c r="MII1" s="703"/>
      <c r="MIJ1" s="703"/>
      <c r="MIK1" s="703"/>
      <c r="MIL1" s="703"/>
      <c r="MIM1" s="703"/>
      <c r="MIN1" s="703"/>
      <c r="MIO1" s="703"/>
      <c r="MIP1" s="703"/>
      <c r="MIQ1" s="703"/>
      <c r="MIR1" s="703"/>
      <c r="MIS1" s="703"/>
      <c r="MIT1" s="703"/>
      <c r="MIU1" s="703"/>
      <c r="MIV1" s="703"/>
      <c r="MIW1" s="703"/>
      <c r="MIX1" s="703"/>
      <c r="MIY1" s="703"/>
      <c r="MIZ1" s="703"/>
      <c r="MJA1" s="703"/>
      <c r="MJB1" s="703"/>
      <c r="MJC1" s="703"/>
      <c r="MJD1" s="703"/>
      <c r="MJE1" s="703"/>
      <c r="MJF1" s="703"/>
      <c r="MJG1" s="703"/>
      <c r="MJH1" s="703"/>
      <c r="MJI1" s="703"/>
      <c r="MJJ1" s="703"/>
      <c r="MJK1" s="703"/>
      <c r="MJL1" s="703"/>
      <c r="MJM1" s="703"/>
      <c r="MJN1" s="703"/>
      <c r="MJO1" s="703"/>
      <c r="MJP1" s="703"/>
      <c r="MJQ1" s="703"/>
      <c r="MJR1" s="703"/>
      <c r="MJS1" s="703"/>
      <c r="MJT1" s="703"/>
      <c r="MJU1" s="703"/>
      <c r="MJV1" s="703"/>
      <c r="MJW1" s="703"/>
      <c r="MJX1" s="703"/>
      <c r="MJY1" s="703"/>
      <c r="MJZ1" s="703"/>
      <c r="MKA1" s="703"/>
      <c r="MKB1" s="703"/>
      <c r="MKC1" s="703"/>
      <c r="MKD1" s="703"/>
      <c r="MKE1" s="703"/>
      <c r="MKF1" s="703"/>
      <c r="MKG1" s="703"/>
      <c r="MKH1" s="703"/>
      <c r="MKI1" s="703"/>
      <c r="MKJ1" s="703"/>
      <c r="MKK1" s="703"/>
      <c r="MKL1" s="703"/>
      <c r="MKM1" s="703"/>
      <c r="MKN1" s="703"/>
      <c r="MKO1" s="703"/>
      <c r="MKP1" s="703"/>
      <c r="MKQ1" s="703"/>
      <c r="MKR1" s="703"/>
      <c r="MKS1" s="703"/>
      <c r="MKT1" s="703"/>
      <c r="MKU1" s="703"/>
      <c r="MKV1" s="703"/>
      <c r="MKW1" s="703"/>
      <c r="MKX1" s="703"/>
      <c r="MKY1" s="703"/>
      <c r="MKZ1" s="703"/>
      <c r="MLA1" s="703"/>
      <c r="MLB1" s="703"/>
      <c r="MLC1" s="703"/>
      <c r="MLD1" s="703"/>
      <c r="MLE1" s="703"/>
      <c r="MLF1" s="703"/>
      <c r="MLG1" s="703"/>
      <c r="MLH1" s="703"/>
      <c r="MLI1" s="703"/>
      <c r="MLJ1" s="703"/>
      <c r="MLK1" s="703"/>
      <c r="MLL1" s="703"/>
      <c r="MLM1" s="703"/>
      <c r="MLN1" s="703"/>
      <c r="MLO1" s="703"/>
      <c r="MLP1" s="703"/>
      <c r="MLQ1" s="703"/>
      <c r="MLR1" s="703"/>
      <c r="MLS1" s="703"/>
      <c r="MLT1" s="703"/>
      <c r="MLU1" s="703"/>
      <c r="MLV1" s="703"/>
      <c r="MLW1" s="703"/>
      <c r="MLX1" s="703"/>
      <c r="MLY1" s="703"/>
      <c r="MLZ1" s="703"/>
      <c r="MMA1" s="703"/>
      <c r="MMB1" s="703"/>
      <c r="MMC1" s="703"/>
      <c r="MMD1" s="703"/>
      <c r="MME1" s="703"/>
      <c r="MMF1" s="703"/>
      <c r="MMG1" s="703"/>
      <c r="MMH1" s="703"/>
      <c r="MMI1" s="703"/>
      <c r="MMJ1" s="703"/>
      <c r="MMK1" s="703"/>
      <c r="MML1" s="703"/>
      <c r="MMM1" s="703"/>
      <c r="MMN1" s="703"/>
      <c r="MMO1" s="703"/>
      <c r="MMP1" s="703"/>
      <c r="MMQ1" s="703"/>
      <c r="MMR1" s="703"/>
      <c r="MMS1" s="703"/>
      <c r="MMT1" s="703"/>
      <c r="MMU1" s="703"/>
      <c r="MMV1" s="703"/>
      <c r="MMW1" s="703"/>
      <c r="MMX1" s="703"/>
      <c r="MMY1" s="703"/>
      <c r="MMZ1" s="703"/>
      <c r="MNA1" s="703"/>
      <c r="MNB1" s="703"/>
      <c r="MNC1" s="703"/>
      <c r="MND1" s="703"/>
      <c r="MNE1" s="703"/>
      <c r="MNF1" s="703"/>
      <c r="MNG1" s="703"/>
      <c r="MNH1" s="703"/>
      <c r="MNI1" s="703"/>
      <c r="MNJ1" s="703"/>
      <c r="MNK1" s="703"/>
      <c r="MNL1" s="703"/>
      <c r="MNM1" s="703"/>
      <c r="MNN1" s="703"/>
      <c r="MNO1" s="703"/>
      <c r="MNP1" s="703"/>
      <c r="MNQ1" s="703"/>
      <c r="MNR1" s="703"/>
      <c r="MNS1" s="703"/>
      <c r="MNT1" s="703"/>
      <c r="MNU1" s="703"/>
      <c r="MNV1" s="703"/>
      <c r="MNW1" s="703"/>
      <c r="MNX1" s="703"/>
      <c r="MNY1" s="703"/>
      <c r="MNZ1" s="703"/>
      <c r="MOA1" s="703"/>
      <c r="MOB1" s="703"/>
      <c r="MOC1" s="703"/>
      <c r="MOD1" s="703"/>
      <c r="MOE1" s="703"/>
      <c r="MOF1" s="703"/>
      <c r="MOG1" s="703"/>
      <c r="MOH1" s="703"/>
      <c r="MOI1" s="703"/>
      <c r="MOJ1" s="703"/>
      <c r="MOK1" s="703"/>
      <c r="MOL1" s="703"/>
      <c r="MOM1" s="703"/>
      <c r="MON1" s="703"/>
      <c r="MOO1" s="703"/>
      <c r="MOP1" s="703"/>
      <c r="MOQ1" s="703"/>
      <c r="MOR1" s="703"/>
      <c r="MOS1" s="703"/>
      <c r="MOT1" s="703"/>
      <c r="MOU1" s="703"/>
      <c r="MOV1" s="703"/>
      <c r="MOW1" s="703"/>
      <c r="MOX1" s="703"/>
      <c r="MOY1" s="703"/>
      <c r="MOZ1" s="703"/>
      <c r="MPA1" s="703"/>
      <c r="MPB1" s="703"/>
      <c r="MPC1" s="703"/>
      <c r="MPD1" s="703"/>
      <c r="MPE1" s="703"/>
      <c r="MPF1" s="703"/>
      <c r="MPG1" s="703"/>
      <c r="MPH1" s="703"/>
      <c r="MPI1" s="703"/>
      <c r="MPJ1" s="703"/>
      <c r="MPK1" s="703"/>
      <c r="MPL1" s="703"/>
      <c r="MPM1" s="703"/>
      <c r="MPN1" s="703"/>
      <c r="MPO1" s="703"/>
      <c r="MPP1" s="703"/>
      <c r="MPQ1" s="703"/>
      <c r="MPR1" s="703"/>
      <c r="MPS1" s="703"/>
      <c r="MPT1" s="703"/>
      <c r="MPU1" s="703"/>
      <c r="MPV1" s="703"/>
      <c r="MPW1" s="703"/>
      <c r="MPX1" s="703"/>
      <c r="MPY1" s="703"/>
      <c r="MPZ1" s="703"/>
      <c r="MQA1" s="703"/>
      <c r="MQB1" s="703"/>
      <c r="MQC1" s="703"/>
      <c r="MQD1" s="703"/>
      <c r="MQE1" s="703"/>
      <c r="MQF1" s="703"/>
      <c r="MQG1" s="703"/>
      <c r="MQH1" s="703"/>
      <c r="MQI1" s="703"/>
      <c r="MQJ1" s="703"/>
      <c r="MQK1" s="703"/>
      <c r="MQL1" s="703"/>
      <c r="MQM1" s="703"/>
      <c r="MQN1" s="703"/>
      <c r="MQO1" s="703"/>
      <c r="MQP1" s="703"/>
      <c r="MQQ1" s="703"/>
      <c r="MQR1" s="703"/>
      <c r="MQS1" s="703"/>
      <c r="MQT1" s="703"/>
      <c r="MQU1" s="703"/>
      <c r="MQV1" s="703"/>
      <c r="MQW1" s="703"/>
      <c r="MQX1" s="703"/>
      <c r="MQY1" s="703"/>
      <c r="MQZ1" s="703"/>
      <c r="MRA1" s="703"/>
      <c r="MRB1" s="703"/>
      <c r="MRC1" s="703"/>
      <c r="MRD1" s="703"/>
      <c r="MRE1" s="703"/>
      <c r="MRF1" s="703"/>
      <c r="MRG1" s="703"/>
      <c r="MRH1" s="703"/>
      <c r="MRI1" s="703"/>
      <c r="MRJ1" s="703"/>
      <c r="MRK1" s="703"/>
      <c r="MRL1" s="703"/>
      <c r="MRM1" s="703"/>
      <c r="MRN1" s="703"/>
      <c r="MRO1" s="703"/>
      <c r="MRP1" s="703"/>
      <c r="MRQ1" s="703"/>
      <c r="MRR1" s="703"/>
      <c r="MRS1" s="703"/>
      <c r="MRT1" s="703"/>
      <c r="MRU1" s="703"/>
      <c r="MRV1" s="703"/>
      <c r="MRW1" s="703"/>
      <c r="MRX1" s="703"/>
      <c r="MRY1" s="703"/>
      <c r="MRZ1" s="703"/>
      <c r="MSA1" s="703"/>
      <c r="MSB1" s="703"/>
      <c r="MSC1" s="703"/>
      <c r="MSD1" s="703"/>
      <c r="MSE1" s="703"/>
      <c r="MSF1" s="703"/>
      <c r="MSG1" s="703"/>
      <c r="MSH1" s="703"/>
      <c r="MSI1" s="703"/>
      <c r="MSJ1" s="703"/>
      <c r="MSK1" s="703"/>
      <c r="MSL1" s="703"/>
      <c r="MSM1" s="703"/>
      <c r="MSN1" s="703"/>
      <c r="MSO1" s="703"/>
      <c r="MSP1" s="703"/>
      <c r="MSQ1" s="703"/>
      <c r="MSR1" s="703"/>
      <c r="MSS1" s="703"/>
      <c r="MST1" s="703"/>
      <c r="MSU1" s="703"/>
      <c r="MSV1" s="703"/>
      <c r="MSW1" s="703"/>
      <c r="MSX1" s="703"/>
      <c r="MSY1" s="703"/>
      <c r="MSZ1" s="703"/>
      <c r="MTA1" s="703"/>
      <c r="MTB1" s="703"/>
      <c r="MTC1" s="703"/>
      <c r="MTD1" s="703"/>
      <c r="MTE1" s="703"/>
      <c r="MTF1" s="703"/>
      <c r="MTG1" s="703"/>
      <c r="MTH1" s="703"/>
      <c r="MTI1" s="703"/>
      <c r="MTJ1" s="703"/>
      <c r="MTK1" s="703"/>
      <c r="MTL1" s="703"/>
      <c r="MTM1" s="703"/>
      <c r="MTN1" s="703"/>
      <c r="MTO1" s="703"/>
      <c r="MTP1" s="703"/>
      <c r="MTQ1" s="703"/>
      <c r="MTR1" s="703"/>
      <c r="MTS1" s="703"/>
      <c r="MTT1" s="703"/>
      <c r="MTU1" s="703"/>
      <c r="MTV1" s="703"/>
      <c r="MTW1" s="703"/>
      <c r="MTX1" s="703"/>
      <c r="MTY1" s="703"/>
      <c r="MTZ1" s="703"/>
      <c r="MUA1" s="703"/>
      <c r="MUB1" s="703"/>
      <c r="MUC1" s="703"/>
      <c r="MUD1" s="703"/>
      <c r="MUE1" s="703"/>
      <c r="MUF1" s="703"/>
      <c r="MUG1" s="703"/>
      <c r="MUH1" s="703"/>
      <c r="MUI1" s="703"/>
      <c r="MUJ1" s="703"/>
      <c r="MUK1" s="703"/>
      <c r="MUL1" s="703"/>
      <c r="MUM1" s="703"/>
      <c r="MUN1" s="703"/>
      <c r="MUO1" s="703"/>
      <c r="MUP1" s="703"/>
      <c r="MUQ1" s="703"/>
      <c r="MUR1" s="703"/>
      <c r="MUS1" s="703"/>
      <c r="MUT1" s="703"/>
      <c r="MUU1" s="703"/>
      <c r="MUV1" s="703"/>
      <c r="MUW1" s="703"/>
      <c r="MUX1" s="703"/>
      <c r="MUY1" s="703"/>
      <c r="MUZ1" s="703"/>
      <c r="MVA1" s="703"/>
      <c r="MVB1" s="703"/>
      <c r="MVC1" s="703"/>
      <c r="MVD1" s="703"/>
      <c r="MVE1" s="703"/>
      <c r="MVF1" s="703"/>
      <c r="MVG1" s="703"/>
      <c r="MVH1" s="703"/>
      <c r="MVI1" s="703"/>
      <c r="MVJ1" s="703"/>
      <c r="MVK1" s="703"/>
      <c r="MVL1" s="703"/>
      <c r="MVM1" s="703"/>
      <c r="MVN1" s="703"/>
      <c r="MVO1" s="703"/>
      <c r="MVP1" s="703"/>
      <c r="MVQ1" s="703"/>
      <c r="MVR1" s="703"/>
      <c r="MVS1" s="703"/>
      <c r="MVT1" s="703"/>
      <c r="MVU1" s="703"/>
      <c r="MVV1" s="703"/>
      <c r="MVW1" s="703"/>
      <c r="MVX1" s="703"/>
      <c r="MVY1" s="703"/>
      <c r="MVZ1" s="703"/>
      <c r="MWA1" s="703"/>
      <c r="MWB1" s="703"/>
      <c r="MWC1" s="703"/>
      <c r="MWD1" s="703"/>
      <c r="MWE1" s="703"/>
      <c r="MWF1" s="703"/>
      <c r="MWG1" s="703"/>
      <c r="MWH1" s="703"/>
      <c r="MWI1" s="703"/>
      <c r="MWJ1" s="703"/>
      <c r="MWK1" s="703"/>
      <c r="MWL1" s="703"/>
      <c r="MWM1" s="703"/>
      <c r="MWN1" s="703"/>
      <c r="MWO1" s="703"/>
      <c r="MWP1" s="703"/>
      <c r="MWQ1" s="703"/>
      <c r="MWR1" s="703"/>
      <c r="MWS1" s="703"/>
      <c r="MWT1" s="703"/>
      <c r="MWU1" s="703"/>
      <c r="MWV1" s="703"/>
      <c r="MWW1" s="703"/>
      <c r="MWX1" s="703"/>
      <c r="MWY1" s="703"/>
      <c r="MWZ1" s="703"/>
      <c r="MXA1" s="703"/>
      <c r="MXB1" s="703"/>
      <c r="MXC1" s="703"/>
      <c r="MXD1" s="703"/>
      <c r="MXE1" s="703"/>
      <c r="MXF1" s="703"/>
      <c r="MXG1" s="703"/>
      <c r="MXH1" s="703"/>
      <c r="MXI1" s="703"/>
      <c r="MXJ1" s="703"/>
      <c r="MXK1" s="703"/>
      <c r="MXL1" s="703"/>
      <c r="MXM1" s="703"/>
      <c r="MXN1" s="703"/>
      <c r="MXO1" s="703"/>
      <c r="MXP1" s="703"/>
      <c r="MXQ1" s="703"/>
      <c r="MXR1" s="703"/>
      <c r="MXS1" s="703"/>
      <c r="MXT1" s="703"/>
      <c r="MXU1" s="703"/>
      <c r="MXV1" s="703"/>
      <c r="MXW1" s="703"/>
      <c r="MXX1" s="703"/>
      <c r="MXY1" s="703"/>
      <c r="MXZ1" s="703"/>
      <c r="MYA1" s="703"/>
      <c r="MYB1" s="703"/>
      <c r="MYC1" s="703"/>
      <c r="MYD1" s="703"/>
      <c r="MYE1" s="703"/>
      <c r="MYF1" s="703"/>
      <c r="MYG1" s="703"/>
      <c r="MYH1" s="703"/>
      <c r="MYI1" s="703"/>
      <c r="MYJ1" s="703"/>
      <c r="MYK1" s="703"/>
      <c r="MYL1" s="703"/>
      <c r="MYM1" s="703"/>
      <c r="MYN1" s="703"/>
      <c r="MYO1" s="703"/>
      <c r="MYP1" s="703"/>
      <c r="MYQ1" s="703"/>
      <c r="MYR1" s="703"/>
      <c r="MYS1" s="703"/>
      <c r="MYT1" s="703"/>
      <c r="MYU1" s="703"/>
      <c r="MYV1" s="703"/>
      <c r="MYW1" s="703"/>
      <c r="MYX1" s="703"/>
      <c r="MYY1" s="703"/>
      <c r="MYZ1" s="703"/>
      <c r="MZA1" s="703"/>
      <c r="MZB1" s="703"/>
      <c r="MZC1" s="703"/>
      <c r="MZD1" s="703"/>
      <c r="MZE1" s="703"/>
      <c r="MZF1" s="703"/>
      <c r="MZG1" s="703"/>
      <c r="MZH1" s="703"/>
      <c r="MZI1" s="703"/>
      <c r="MZJ1" s="703"/>
      <c r="MZK1" s="703"/>
      <c r="MZL1" s="703"/>
      <c r="MZM1" s="703"/>
      <c r="MZN1" s="703"/>
      <c r="MZO1" s="703"/>
      <c r="MZP1" s="703"/>
      <c r="MZQ1" s="703"/>
      <c r="MZR1" s="703"/>
      <c r="MZS1" s="703"/>
      <c r="MZT1" s="703"/>
      <c r="MZU1" s="703"/>
      <c r="MZV1" s="703"/>
      <c r="MZW1" s="703"/>
      <c r="MZX1" s="703"/>
      <c r="MZY1" s="703"/>
      <c r="MZZ1" s="703"/>
      <c r="NAA1" s="703"/>
      <c r="NAB1" s="703"/>
      <c r="NAC1" s="703"/>
      <c r="NAD1" s="703"/>
      <c r="NAE1" s="703"/>
      <c r="NAF1" s="703"/>
      <c r="NAG1" s="703"/>
      <c r="NAH1" s="703"/>
      <c r="NAI1" s="703"/>
      <c r="NAJ1" s="703"/>
      <c r="NAK1" s="703"/>
      <c r="NAL1" s="703"/>
      <c r="NAM1" s="703"/>
      <c r="NAN1" s="703"/>
      <c r="NAO1" s="703"/>
      <c r="NAP1" s="703"/>
      <c r="NAQ1" s="703"/>
      <c r="NAR1" s="703"/>
      <c r="NAS1" s="703"/>
      <c r="NAT1" s="703"/>
      <c r="NAU1" s="703"/>
      <c r="NAV1" s="703"/>
      <c r="NAW1" s="703"/>
      <c r="NAX1" s="703"/>
      <c r="NAY1" s="703"/>
      <c r="NAZ1" s="703"/>
      <c r="NBA1" s="703"/>
      <c r="NBB1" s="703"/>
      <c r="NBC1" s="703"/>
      <c r="NBD1" s="703"/>
      <c r="NBE1" s="703"/>
      <c r="NBF1" s="703"/>
      <c r="NBG1" s="703"/>
      <c r="NBH1" s="703"/>
      <c r="NBI1" s="703"/>
      <c r="NBJ1" s="703"/>
      <c r="NBK1" s="703"/>
      <c r="NBL1" s="703"/>
      <c r="NBM1" s="703"/>
      <c r="NBN1" s="703"/>
      <c r="NBO1" s="703"/>
      <c r="NBP1" s="703"/>
      <c r="NBQ1" s="703"/>
      <c r="NBR1" s="703"/>
      <c r="NBS1" s="703"/>
      <c r="NBT1" s="703"/>
      <c r="NBU1" s="703"/>
      <c r="NBV1" s="703"/>
      <c r="NBW1" s="703"/>
      <c r="NBX1" s="703"/>
      <c r="NBY1" s="703"/>
      <c r="NBZ1" s="703"/>
      <c r="NCA1" s="703"/>
      <c r="NCB1" s="703"/>
      <c r="NCC1" s="703"/>
      <c r="NCD1" s="703"/>
      <c r="NCE1" s="703"/>
      <c r="NCF1" s="703"/>
      <c r="NCG1" s="703"/>
      <c r="NCH1" s="703"/>
      <c r="NCI1" s="703"/>
      <c r="NCJ1" s="703"/>
      <c r="NCK1" s="703"/>
      <c r="NCL1" s="703"/>
      <c r="NCM1" s="703"/>
      <c r="NCN1" s="703"/>
      <c r="NCO1" s="703"/>
      <c r="NCP1" s="703"/>
      <c r="NCQ1" s="703"/>
      <c r="NCR1" s="703"/>
      <c r="NCS1" s="703"/>
      <c r="NCT1" s="703"/>
      <c r="NCU1" s="703"/>
      <c r="NCV1" s="703"/>
      <c r="NCW1" s="703"/>
      <c r="NCX1" s="703"/>
      <c r="NCY1" s="703"/>
      <c r="NCZ1" s="703"/>
      <c r="NDA1" s="703"/>
      <c r="NDB1" s="703"/>
      <c r="NDC1" s="703"/>
      <c r="NDD1" s="703"/>
      <c r="NDE1" s="703"/>
      <c r="NDF1" s="703"/>
      <c r="NDG1" s="703"/>
      <c r="NDH1" s="703"/>
      <c r="NDI1" s="703"/>
      <c r="NDJ1" s="703"/>
      <c r="NDK1" s="703"/>
      <c r="NDL1" s="703"/>
      <c r="NDM1" s="703"/>
      <c r="NDN1" s="703"/>
      <c r="NDO1" s="703"/>
      <c r="NDP1" s="703"/>
      <c r="NDQ1" s="703"/>
      <c r="NDR1" s="703"/>
      <c r="NDS1" s="703"/>
      <c r="NDT1" s="703"/>
      <c r="NDU1" s="703"/>
      <c r="NDV1" s="703"/>
      <c r="NDW1" s="703"/>
      <c r="NDX1" s="703"/>
      <c r="NDY1" s="703"/>
      <c r="NDZ1" s="703"/>
      <c r="NEA1" s="703"/>
      <c r="NEB1" s="703"/>
      <c r="NEC1" s="703"/>
      <c r="NED1" s="703"/>
      <c r="NEE1" s="703"/>
      <c r="NEF1" s="703"/>
      <c r="NEG1" s="703"/>
      <c r="NEH1" s="703"/>
      <c r="NEI1" s="703"/>
      <c r="NEJ1" s="703"/>
      <c r="NEK1" s="703"/>
      <c r="NEL1" s="703"/>
      <c r="NEM1" s="703"/>
      <c r="NEN1" s="703"/>
      <c r="NEO1" s="703"/>
      <c r="NEP1" s="703"/>
      <c r="NEQ1" s="703"/>
      <c r="NER1" s="703"/>
      <c r="NES1" s="703"/>
      <c r="NET1" s="703"/>
      <c r="NEU1" s="703"/>
      <c r="NEV1" s="703"/>
      <c r="NEW1" s="703"/>
      <c r="NEX1" s="703"/>
      <c r="NEY1" s="703"/>
      <c r="NEZ1" s="703"/>
      <c r="NFA1" s="703"/>
      <c r="NFB1" s="703"/>
      <c r="NFC1" s="703"/>
      <c r="NFD1" s="703"/>
      <c r="NFE1" s="703"/>
      <c r="NFF1" s="703"/>
      <c r="NFG1" s="703"/>
      <c r="NFH1" s="703"/>
      <c r="NFI1" s="703"/>
      <c r="NFJ1" s="703"/>
      <c r="NFK1" s="703"/>
      <c r="NFL1" s="703"/>
      <c r="NFM1" s="703"/>
      <c r="NFN1" s="703"/>
      <c r="NFO1" s="703"/>
      <c r="NFP1" s="703"/>
      <c r="NFQ1" s="703"/>
      <c r="NFR1" s="703"/>
      <c r="NFS1" s="703"/>
      <c r="NFT1" s="703"/>
      <c r="NFU1" s="703"/>
      <c r="NFV1" s="703"/>
      <c r="NFW1" s="703"/>
      <c r="NFX1" s="703"/>
      <c r="NFY1" s="703"/>
      <c r="NFZ1" s="703"/>
      <c r="NGA1" s="703"/>
      <c r="NGB1" s="703"/>
      <c r="NGC1" s="703"/>
      <c r="NGD1" s="703"/>
      <c r="NGE1" s="703"/>
      <c r="NGF1" s="703"/>
      <c r="NGG1" s="703"/>
      <c r="NGH1" s="703"/>
      <c r="NGI1" s="703"/>
      <c r="NGJ1" s="703"/>
      <c r="NGK1" s="703"/>
      <c r="NGL1" s="703"/>
      <c r="NGM1" s="703"/>
      <c r="NGN1" s="703"/>
      <c r="NGO1" s="703"/>
      <c r="NGP1" s="703"/>
      <c r="NGQ1" s="703"/>
      <c r="NGR1" s="703"/>
      <c r="NGS1" s="703"/>
      <c r="NGT1" s="703"/>
      <c r="NGU1" s="703"/>
      <c r="NGV1" s="703"/>
      <c r="NGW1" s="703"/>
      <c r="NGX1" s="703"/>
      <c r="NGY1" s="703"/>
      <c r="NGZ1" s="703"/>
      <c r="NHA1" s="703"/>
      <c r="NHB1" s="703"/>
      <c r="NHC1" s="703"/>
      <c r="NHD1" s="703"/>
      <c r="NHE1" s="703"/>
      <c r="NHF1" s="703"/>
      <c r="NHG1" s="703"/>
      <c r="NHH1" s="703"/>
      <c r="NHI1" s="703"/>
      <c r="NHJ1" s="703"/>
      <c r="NHK1" s="703"/>
      <c r="NHL1" s="703"/>
      <c r="NHM1" s="703"/>
      <c r="NHN1" s="703"/>
      <c r="NHO1" s="703"/>
      <c r="NHP1" s="703"/>
      <c r="NHQ1" s="703"/>
      <c r="NHR1" s="703"/>
      <c r="NHS1" s="703"/>
      <c r="NHT1" s="703"/>
      <c r="NHU1" s="703"/>
      <c r="NHV1" s="703"/>
      <c r="NHW1" s="703"/>
      <c r="NHX1" s="703"/>
      <c r="NHY1" s="703"/>
      <c r="NHZ1" s="703"/>
      <c r="NIA1" s="703"/>
      <c r="NIB1" s="703"/>
      <c r="NIC1" s="703"/>
      <c r="NID1" s="703"/>
      <c r="NIE1" s="703"/>
      <c r="NIF1" s="703"/>
      <c r="NIG1" s="703"/>
      <c r="NIH1" s="703"/>
      <c r="NII1" s="703"/>
      <c r="NIJ1" s="703"/>
      <c r="NIK1" s="703"/>
      <c r="NIL1" s="703"/>
      <c r="NIM1" s="703"/>
      <c r="NIN1" s="703"/>
      <c r="NIO1" s="703"/>
      <c r="NIP1" s="703"/>
      <c r="NIQ1" s="703"/>
      <c r="NIR1" s="703"/>
      <c r="NIS1" s="703"/>
      <c r="NIT1" s="703"/>
      <c r="NIU1" s="703"/>
      <c r="NIV1" s="703"/>
      <c r="NIW1" s="703"/>
      <c r="NIX1" s="703"/>
      <c r="NIY1" s="703"/>
      <c r="NIZ1" s="703"/>
      <c r="NJA1" s="703"/>
      <c r="NJB1" s="703"/>
      <c r="NJC1" s="703"/>
      <c r="NJD1" s="703"/>
      <c r="NJE1" s="703"/>
      <c r="NJF1" s="703"/>
      <c r="NJG1" s="703"/>
      <c r="NJH1" s="703"/>
      <c r="NJI1" s="703"/>
      <c r="NJJ1" s="703"/>
      <c r="NJK1" s="703"/>
      <c r="NJL1" s="703"/>
      <c r="NJM1" s="703"/>
      <c r="NJN1" s="703"/>
      <c r="NJO1" s="703"/>
      <c r="NJP1" s="703"/>
      <c r="NJQ1" s="703"/>
      <c r="NJR1" s="703"/>
      <c r="NJS1" s="703"/>
      <c r="NJT1" s="703"/>
      <c r="NJU1" s="703"/>
      <c r="NJV1" s="703"/>
      <c r="NJW1" s="703"/>
      <c r="NJX1" s="703"/>
      <c r="NJY1" s="703"/>
      <c r="NJZ1" s="703"/>
      <c r="NKA1" s="703"/>
      <c r="NKB1" s="703"/>
      <c r="NKC1" s="703"/>
      <c r="NKD1" s="703"/>
      <c r="NKE1" s="703"/>
      <c r="NKF1" s="703"/>
      <c r="NKG1" s="703"/>
      <c r="NKH1" s="703"/>
      <c r="NKI1" s="703"/>
      <c r="NKJ1" s="703"/>
      <c r="NKK1" s="703"/>
      <c r="NKL1" s="703"/>
      <c r="NKM1" s="703"/>
      <c r="NKN1" s="703"/>
      <c r="NKO1" s="703"/>
      <c r="NKP1" s="703"/>
      <c r="NKQ1" s="703"/>
      <c r="NKR1" s="703"/>
      <c r="NKS1" s="703"/>
      <c r="NKT1" s="703"/>
      <c r="NKU1" s="703"/>
      <c r="NKV1" s="703"/>
      <c r="NKW1" s="703"/>
      <c r="NKX1" s="703"/>
      <c r="NKY1" s="703"/>
      <c r="NKZ1" s="703"/>
      <c r="NLA1" s="703"/>
      <c r="NLB1" s="703"/>
      <c r="NLC1" s="703"/>
      <c r="NLD1" s="703"/>
      <c r="NLE1" s="703"/>
      <c r="NLF1" s="703"/>
      <c r="NLG1" s="703"/>
      <c r="NLH1" s="703"/>
      <c r="NLI1" s="703"/>
      <c r="NLJ1" s="703"/>
      <c r="NLK1" s="703"/>
      <c r="NLL1" s="703"/>
      <c r="NLM1" s="703"/>
      <c r="NLN1" s="703"/>
      <c r="NLO1" s="703"/>
      <c r="NLP1" s="703"/>
      <c r="NLQ1" s="703"/>
      <c r="NLR1" s="703"/>
      <c r="NLS1" s="703"/>
      <c r="NLT1" s="703"/>
      <c r="NLU1" s="703"/>
      <c r="NLV1" s="703"/>
      <c r="NLW1" s="703"/>
      <c r="NLX1" s="703"/>
      <c r="NLY1" s="703"/>
      <c r="NLZ1" s="703"/>
      <c r="NMA1" s="703"/>
      <c r="NMB1" s="703"/>
      <c r="NMC1" s="703"/>
      <c r="NMD1" s="703"/>
      <c r="NME1" s="703"/>
      <c r="NMF1" s="703"/>
      <c r="NMG1" s="703"/>
      <c r="NMH1" s="703"/>
      <c r="NMI1" s="703"/>
      <c r="NMJ1" s="703"/>
      <c r="NMK1" s="703"/>
      <c r="NML1" s="703"/>
      <c r="NMM1" s="703"/>
      <c r="NMN1" s="703"/>
      <c r="NMO1" s="703"/>
      <c r="NMP1" s="703"/>
      <c r="NMQ1" s="703"/>
      <c r="NMR1" s="703"/>
      <c r="NMS1" s="703"/>
      <c r="NMT1" s="703"/>
      <c r="NMU1" s="703"/>
      <c r="NMV1" s="703"/>
      <c r="NMW1" s="703"/>
      <c r="NMX1" s="703"/>
      <c r="NMY1" s="703"/>
      <c r="NMZ1" s="703"/>
      <c r="NNA1" s="703"/>
      <c r="NNB1" s="703"/>
      <c r="NNC1" s="703"/>
      <c r="NND1" s="703"/>
      <c r="NNE1" s="703"/>
      <c r="NNF1" s="703"/>
      <c r="NNG1" s="703"/>
      <c r="NNH1" s="703"/>
      <c r="NNI1" s="703"/>
      <c r="NNJ1" s="703"/>
      <c r="NNK1" s="703"/>
      <c r="NNL1" s="703"/>
      <c r="NNM1" s="703"/>
      <c r="NNN1" s="703"/>
      <c r="NNO1" s="703"/>
      <c r="NNP1" s="703"/>
      <c r="NNQ1" s="703"/>
      <c r="NNR1" s="703"/>
      <c r="NNS1" s="703"/>
      <c r="NNT1" s="703"/>
      <c r="NNU1" s="703"/>
      <c r="NNV1" s="703"/>
      <c r="NNW1" s="703"/>
      <c r="NNX1" s="703"/>
      <c r="NNY1" s="703"/>
      <c r="NNZ1" s="703"/>
      <c r="NOA1" s="703"/>
      <c r="NOB1" s="703"/>
      <c r="NOC1" s="703"/>
      <c r="NOD1" s="703"/>
      <c r="NOE1" s="703"/>
      <c r="NOF1" s="703"/>
      <c r="NOG1" s="703"/>
      <c r="NOH1" s="703"/>
      <c r="NOI1" s="703"/>
      <c r="NOJ1" s="703"/>
      <c r="NOK1" s="703"/>
      <c r="NOL1" s="703"/>
      <c r="NOM1" s="703"/>
      <c r="NON1" s="703"/>
      <c r="NOO1" s="703"/>
      <c r="NOP1" s="703"/>
      <c r="NOQ1" s="703"/>
      <c r="NOR1" s="703"/>
      <c r="NOS1" s="703"/>
      <c r="NOT1" s="703"/>
      <c r="NOU1" s="703"/>
      <c r="NOV1" s="703"/>
      <c r="NOW1" s="703"/>
      <c r="NOX1" s="703"/>
      <c r="NOY1" s="703"/>
      <c r="NOZ1" s="703"/>
      <c r="NPA1" s="703"/>
      <c r="NPB1" s="703"/>
      <c r="NPC1" s="703"/>
      <c r="NPD1" s="703"/>
      <c r="NPE1" s="703"/>
      <c r="NPF1" s="703"/>
      <c r="NPG1" s="703"/>
      <c r="NPH1" s="703"/>
      <c r="NPI1" s="703"/>
      <c r="NPJ1" s="703"/>
      <c r="NPK1" s="703"/>
      <c r="NPL1" s="703"/>
      <c r="NPM1" s="703"/>
      <c r="NPN1" s="703"/>
      <c r="NPO1" s="703"/>
      <c r="NPP1" s="703"/>
      <c r="NPQ1" s="703"/>
      <c r="NPR1" s="703"/>
      <c r="NPS1" s="703"/>
      <c r="NPT1" s="703"/>
      <c r="NPU1" s="703"/>
      <c r="NPV1" s="703"/>
      <c r="NPW1" s="703"/>
      <c r="NPX1" s="703"/>
      <c r="NPY1" s="703"/>
      <c r="NPZ1" s="703"/>
      <c r="NQA1" s="703"/>
      <c r="NQB1" s="703"/>
      <c r="NQC1" s="703"/>
      <c r="NQD1" s="703"/>
      <c r="NQE1" s="703"/>
      <c r="NQF1" s="703"/>
      <c r="NQG1" s="703"/>
      <c r="NQH1" s="703"/>
      <c r="NQI1" s="703"/>
      <c r="NQJ1" s="703"/>
      <c r="NQK1" s="703"/>
      <c r="NQL1" s="703"/>
      <c r="NQM1" s="703"/>
      <c r="NQN1" s="703"/>
      <c r="NQO1" s="703"/>
      <c r="NQP1" s="703"/>
      <c r="NQQ1" s="703"/>
      <c r="NQR1" s="703"/>
      <c r="NQS1" s="703"/>
      <c r="NQT1" s="703"/>
      <c r="NQU1" s="703"/>
      <c r="NQV1" s="703"/>
      <c r="NQW1" s="703"/>
      <c r="NQX1" s="703"/>
      <c r="NQY1" s="703"/>
      <c r="NQZ1" s="703"/>
      <c r="NRA1" s="703"/>
      <c r="NRB1" s="703"/>
      <c r="NRC1" s="703"/>
      <c r="NRD1" s="703"/>
      <c r="NRE1" s="703"/>
      <c r="NRF1" s="703"/>
      <c r="NRG1" s="703"/>
      <c r="NRH1" s="703"/>
      <c r="NRI1" s="703"/>
      <c r="NRJ1" s="703"/>
      <c r="NRK1" s="703"/>
      <c r="NRL1" s="703"/>
      <c r="NRM1" s="703"/>
      <c r="NRN1" s="703"/>
      <c r="NRO1" s="703"/>
      <c r="NRP1" s="703"/>
      <c r="NRQ1" s="703"/>
      <c r="NRR1" s="703"/>
      <c r="NRS1" s="703"/>
      <c r="NRT1" s="703"/>
      <c r="NRU1" s="703"/>
      <c r="NRV1" s="703"/>
      <c r="NRW1" s="703"/>
      <c r="NRX1" s="703"/>
      <c r="NRY1" s="703"/>
      <c r="NRZ1" s="703"/>
      <c r="NSA1" s="703"/>
      <c r="NSB1" s="703"/>
      <c r="NSC1" s="703"/>
      <c r="NSD1" s="703"/>
      <c r="NSE1" s="703"/>
      <c r="NSF1" s="703"/>
      <c r="NSG1" s="703"/>
      <c r="NSH1" s="703"/>
      <c r="NSI1" s="703"/>
      <c r="NSJ1" s="703"/>
      <c r="NSK1" s="703"/>
      <c r="NSL1" s="703"/>
      <c r="NSM1" s="703"/>
      <c r="NSN1" s="703"/>
      <c r="NSO1" s="703"/>
      <c r="NSP1" s="703"/>
      <c r="NSQ1" s="703"/>
      <c r="NSR1" s="703"/>
      <c r="NSS1" s="703"/>
      <c r="NST1" s="703"/>
      <c r="NSU1" s="703"/>
      <c r="NSV1" s="703"/>
      <c r="NSW1" s="703"/>
      <c r="NSX1" s="703"/>
      <c r="NSY1" s="703"/>
      <c r="NSZ1" s="703"/>
      <c r="NTA1" s="703"/>
      <c r="NTB1" s="703"/>
      <c r="NTC1" s="703"/>
      <c r="NTD1" s="703"/>
      <c r="NTE1" s="703"/>
      <c r="NTF1" s="703"/>
      <c r="NTG1" s="703"/>
      <c r="NTH1" s="703"/>
      <c r="NTI1" s="703"/>
      <c r="NTJ1" s="703"/>
      <c r="NTK1" s="703"/>
      <c r="NTL1" s="703"/>
      <c r="NTM1" s="703"/>
      <c r="NTN1" s="703"/>
      <c r="NTO1" s="703"/>
      <c r="NTP1" s="703"/>
      <c r="NTQ1" s="703"/>
      <c r="NTR1" s="703"/>
      <c r="NTS1" s="703"/>
      <c r="NTT1" s="703"/>
      <c r="NTU1" s="703"/>
      <c r="NTV1" s="703"/>
      <c r="NTW1" s="703"/>
      <c r="NTX1" s="703"/>
      <c r="NTY1" s="703"/>
      <c r="NTZ1" s="703"/>
      <c r="NUA1" s="703"/>
      <c r="NUB1" s="703"/>
      <c r="NUC1" s="703"/>
      <c r="NUD1" s="703"/>
      <c r="NUE1" s="703"/>
      <c r="NUF1" s="703"/>
      <c r="NUG1" s="703"/>
      <c r="NUH1" s="703"/>
      <c r="NUI1" s="703"/>
      <c r="NUJ1" s="703"/>
      <c r="NUK1" s="703"/>
      <c r="NUL1" s="703"/>
      <c r="NUM1" s="703"/>
      <c r="NUN1" s="703"/>
      <c r="NUO1" s="703"/>
      <c r="NUP1" s="703"/>
      <c r="NUQ1" s="703"/>
      <c r="NUR1" s="703"/>
      <c r="NUS1" s="703"/>
      <c r="NUT1" s="703"/>
      <c r="NUU1" s="703"/>
      <c r="NUV1" s="703"/>
      <c r="NUW1" s="703"/>
      <c r="NUX1" s="703"/>
      <c r="NUY1" s="703"/>
      <c r="NUZ1" s="703"/>
      <c r="NVA1" s="703"/>
      <c r="NVB1" s="703"/>
      <c r="NVC1" s="703"/>
      <c r="NVD1" s="703"/>
      <c r="NVE1" s="703"/>
      <c r="NVF1" s="703"/>
      <c r="NVG1" s="703"/>
      <c r="NVH1" s="703"/>
      <c r="NVI1" s="703"/>
      <c r="NVJ1" s="703"/>
      <c r="NVK1" s="703"/>
      <c r="NVL1" s="703"/>
      <c r="NVM1" s="703"/>
      <c r="NVN1" s="703"/>
      <c r="NVO1" s="703"/>
      <c r="NVP1" s="703"/>
      <c r="NVQ1" s="703"/>
      <c r="NVR1" s="703"/>
      <c r="NVS1" s="703"/>
      <c r="NVT1" s="703"/>
      <c r="NVU1" s="703"/>
      <c r="NVV1" s="703"/>
      <c r="NVW1" s="703"/>
      <c r="NVX1" s="703"/>
      <c r="NVY1" s="703"/>
      <c r="NVZ1" s="703"/>
      <c r="NWA1" s="703"/>
      <c r="NWB1" s="703"/>
      <c r="NWC1" s="703"/>
      <c r="NWD1" s="703"/>
      <c r="NWE1" s="703"/>
      <c r="NWF1" s="703"/>
      <c r="NWG1" s="703"/>
      <c r="NWH1" s="703"/>
      <c r="NWI1" s="703"/>
      <c r="NWJ1" s="703"/>
      <c r="NWK1" s="703"/>
      <c r="NWL1" s="703"/>
      <c r="NWM1" s="703"/>
      <c r="NWN1" s="703"/>
      <c r="NWO1" s="703"/>
      <c r="NWP1" s="703"/>
      <c r="NWQ1" s="703"/>
      <c r="NWR1" s="703"/>
      <c r="NWS1" s="703"/>
      <c r="NWT1" s="703"/>
      <c r="NWU1" s="703"/>
      <c r="NWV1" s="703"/>
      <c r="NWW1" s="703"/>
      <c r="NWX1" s="703"/>
      <c r="NWY1" s="703"/>
      <c r="NWZ1" s="703"/>
      <c r="NXA1" s="703"/>
      <c r="NXB1" s="703"/>
      <c r="NXC1" s="703"/>
      <c r="NXD1" s="703"/>
      <c r="NXE1" s="703"/>
      <c r="NXF1" s="703"/>
      <c r="NXG1" s="703"/>
      <c r="NXH1" s="703"/>
      <c r="NXI1" s="703"/>
      <c r="NXJ1" s="703"/>
      <c r="NXK1" s="703"/>
      <c r="NXL1" s="703"/>
      <c r="NXM1" s="703"/>
      <c r="NXN1" s="703"/>
      <c r="NXO1" s="703"/>
      <c r="NXP1" s="703"/>
      <c r="NXQ1" s="703"/>
      <c r="NXR1" s="703"/>
      <c r="NXS1" s="703"/>
      <c r="NXT1" s="703"/>
      <c r="NXU1" s="703"/>
      <c r="NXV1" s="703"/>
      <c r="NXW1" s="703"/>
      <c r="NXX1" s="703"/>
      <c r="NXY1" s="703"/>
      <c r="NXZ1" s="703"/>
      <c r="NYA1" s="703"/>
      <c r="NYB1" s="703"/>
      <c r="NYC1" s="703"/>
      <c r="NYD1" s="703"/>
      <c r="NYE1" s="703"/>
      <c r="NYF1" s="703"/>
      <c r="NYG1" s="703"/>
      <c r="NYH1" s="703"/>
      <c r="NYI1" s="703"/>
      <c r="NYJ1" s="703"/>
      <c r="NYK1" s="703"/>
      <c r="NYL1" s="703"/>
      <c r="NYM1" s="703"/>
      <c r="NYN1" s="703"/>
      <c r="NYO1" s="703"/>
      <c r="NYP1" s="703"/>
      <c r="NYQ1" s="703"/>
      <c r="NYR1" s="703"/>
      <c r="NYS1" s="703"/>
      <c r="NYT1" s="703"/>
      <c r="NYU1" s="703"/>
      <c r="NYV1" s="703"/>
      <c r="NYW1" s="703"/>
      <c r="NYX1" s="703"/>
      <c r="NYY1" s="703"/>
      <c r="NYZ1" s="703"/>
      <c r="NZA1" s="703"/>
      <c r="NZB1" s="703"/>
      <c r="NZC1" s="703"/>
      <c r="NZD1" s="703"/>
      <c r="NZE1" s="703"/>
      <c r="NZF1" s="703"/>
      <c r="NZG1" s="703"/>
      <c r="NZH1" s="703"/>
      <c r="NZI1" s="703"/>
      <c r="NZJ1" s="703"/>
      <c r="NZK1" s="703"/>
      <c r="NZL1" s="703"/>
      <c r="NZM1" s="703"/>
      <c r="NZN1" s="703"/>
      <c r="NZO1" s="703"/>
      <c r="NZP1" s="703"/>
      <c r="NZQ1" s="703"/>
      <c r="NZR1" s="703"/>
      <c r="NZS1" s="703"/>
      <c r="NZT1" s="703"/>
      <c r="NZU1" s="703"/>
      <c r="NZV1" s="703"/>
      <c r="NZW1" s="703"/>
      <c r="NZX1" s="703"/>
      <c r="NZY1" s="703"/>
      <c r="NZZ1" s="703"/>
      <c r="OAA1" s="703"/>
      <c r="OAB1" s="703"/>
      <c r="OAC1" s="703"/>
      <c r="OAD1" s="703"/>
      <c r="OAE1" s="703"/>
      <c r="OAF1" s="703"/>
      <c r="OAG1" s="703"/>
      <c r="OAH1" s="703"/>
      <c r="OAI1" s="703"/>
      <c r="OAJ1" s="703"/>
      <c r="OAK1" s="703"/>
      <c r="OAL1" s="703"/>
      <c r="OAM1" s="703"/>
      <c r="OAN1" s="703"/>
      <c r="OAO1" s="703"/>
      <c r="OAP1" s="703"/>
      <c r="OAQ1" s="703"/>
      <c r="OAR1" s="703"/>
      <c r="OAS1" s="703"/>
      <c r="OAT1" s="703"/>
      <c r="OAU1" s="703"/>
      <c r="OAV1" s="703"/>
      <c r="OAW1" s="703"/>
      <c r="OAX1" s="703"/>
      <c r="OAY1" s="703"/>
      <c r="OAZ1" s="703"/>
      <c r="OBA1" s="703"/>
      <c r="OBB1" s="703"/>
      <c r="OBC1" s="703"/>
      <c r="OBD1" s="703"/>
      <c r="OBE1" s="703"/>
      <c r="OBF1" s="703"/>
      <c r="OBG1" s="703"/>
      <c r="OBH1" s="703"/>
      <c r="OBI1" s="703"/>
      <c r="OBJ1" s="703"/>
      <c r="OBK1" s="703"/>
      <c r="OBL1" s="703"/>
      <c r="OBM1" s="703"/>
      <c r="OBN1" s="703"/>
      <c r="OBO1" s="703"/>
      <c r="OBP1" s="703"/>
      <c r="OBQ1" s="703"/>
      <c r="OBR1" s="703"/>
      <c r="OBS1" s="703"/>
      <c r="OBT1" s="703"/>
      <c r="OBU1" s="703"/>
      <c r="OBV1" s="703"/>
      <c r="OBW1" s="703"/>
      <c r="OBX1" s="703"/>
      <c r="OBY1" s="703"/>
      <c r="OBZ1" s="703"/>
      <c r="OCA1" s="703"/>
      <c r="OCB1" s="703"/>
      <c r="OCC1" s="703"/>
      <c r="OCD1" s="703"/>
      <c r="OCE1" s="703"/>
      <c r="OCF1" s="703"/>
      <c r="OCG1" s="703"/>
      <c r="OCH1" s="703"/>
      <c r="OCI1" s="703"/>
      <c r="OCJ1" s="703"/>
      <c r="OCK1" s="703"/>
      <c r="OCL1" s="703"/>
      <c r="OCM1" s="703"/>
      <c r="OCN1" s="703"/>
      <c r="OCO1" s="703"/>
      <c r="OCP1" s="703"/>
      <c r="OCQ1" s="703"/>
      <c r="OCR1" s="703"/>
      <c r="OCS1" s="703"/>
      <c r="OCT1" s="703"/>
      <c r="OCU1" s="703"/>
      <c r="OCV1" s="703"/>
      <c r="OCW1" s="703"/>
      <c r="OCX1" s="703"/>
      <c r="OCY1" s="703"/>
      <c r="OCZ1" s="703"/>
      <c r="ODA1" s="703"/>
      <c r="ODB1" s="703"/>
      <c r="ODC1" s="703"/>
      <c r="ODD1" s="703"/>
      <c r="ODE1" s="703"/>
      <c r="ODF1" s="703"/>
      <c r="ODG1" s="703"/>
      <c r="ODH1" s="703"/>
      <c r="ODI1" s="703"/>
      <c r="ODJ1" s="703"/>
      <c r="ODK1" s="703"/>
      <c r="ODL1" s="703"/>
      <c r="ODM1" s="703"/>
      <c r="ODN1" s="703"/>
      <c r="ODO1" s="703"/>
      <c r="ODP1" s="703"/>
      <c r="ODQ1" s="703"/>
      <c r="ODR1" s="703"/>
      <c r="ODS1" s="703"/>
      <c r="ODT1" s="703"/>
      <c r="ODU1" s="703"/>
      <c r="ODV1" s="703"/>
      <c r="ODW1" s="703"/>
      <c r="ODX1" s="703"/>
      <c r="ODY1" s="703"/>
      <c r="ODZ1" s="703"/>
      <c r="OEA1" s="703"/>
      <c r="OEB1" s="703"/>
      <c r="OEC1" s="703"/>
      <c r="OED1" s="703"/>
      <c r="OEE1" s="703"/>
      <c r="OEF1" s="703"/>
      <c r="OEG1" s="703"/>
      <c r="OEH1" s="703"/>
      <c r="OEI1" s="703"/>
      <c r="OEJ1" s="703"/>
      <c r="OEK1" s="703"/>
      <c r="OEL1" s="703"/>
      <c r="OEM1" s="703"/>
      <c r="OEN1" s="703"/>
      <c r="OEO1" s="703"/>
      <c r="OEP1" s="703"/>
      <c r="OEQ1" s="703"/>
      <c r="OER1" s="703"/>
      <c r="OES1" s="703"/>
      <c r="OET1" s="703"/>
      <c r="OEU1" s="703"/>
      <c r="OEV1" s="703"/>
      <c r="OEW1" s="703"/>
      <c r="OEX1" s="703"/>
      <c r="OEY1" s="703"/>
      <c r="OEZ1" s="703"/>
      <c r="OFA1" s="703"/>
      <c r="OFB1" s="703"/>
      <c r="OFC1" s="703"/>
      <c r="OFD1" s="703"/>
      <c r="OFE1" s="703"/>
      <c r="OFF1" s="703"/>
      <c r="OFG1" s="703"/>
      <c r="OFH1" s="703"/>
      <c r="OFI1" s="703"/>
      <c r="OFJ1" s="703"/>
      <c r="OFK1" s="703"/>
      <c r="OFL1" s="703"/>
      <c r="OFM1" s="703"/>
      <c r="OFN1" s="703"/>
      <c r="OFO1" s="703"/>
      <c r="OFP1" s="703"/>
      <c r="OFQ1" s="703"/>
      <c r="OFR1" s="703"/>
      <c r="OFS1" s="703"/>
      <c r="OFT1" s="703"/>
      <c r="OFU1" s="703"/>
      <c r="OFV1" s="703"/>
      <c r="OFW1" s="703"/>
      <c r="OFX1" s="703"/>
      <c r="OFY1" s="703"/>
      <c r="OFZ1" s="703"/>
      <c r="OGA1" s="703"/>
      <c r="OGB1" s="703"/>
      <c r="OGC1" s="703"/>
      <c r="OGD1" s="703"/>
      <c r="OGE1" s="703"/>
      <c r="OGF1" s="703"/>
      <c r="OGG1" s="703"/>
      <c r="OGH1" s="703"/>
      <c r="OGI1" s="703"/>
      <c r="OGJ1" s="703"/>
      <c r="OGK1" s="703"/>
      <c r="OGL1" s="703"/>
      <c r="OGM1" s="703"/>
      <c r="OGN1" s="703"/>
      <c r="OGO1" s="703"/>
      <c r="OGP1" s="703"/>
      <c r="OGQ1" s="703"/>
      <c r="OGR1" s="703"/>
      <c r="OGS1" s="703"/>
      <c r="OGT1" s="703"/>
      <c r="OGU1" s="703"/>
      <c r="OGV1" s="703"/>
      <c r="OGW1" s="703"/>
      <c r="OGX1" s="703"/>
      <c r="OGY1" s="703"/>
      <c r="OGZ1" s="703"/>
      <c r="OHA1" s="703"/>
      <c r="OHB1" s="703"/>
      <c r="OHC1" s="703"/>
      <c r="OHD1" s="703"/>
      <c r="OHE1" s="703"/>
      <c r="OHF1" s="703"/>
      <c r="OHG1" s="703"/>
      <c r="OHH1" s="703"/>
      <c r="OHI1" s="703"/>
      <c r="OHJ1" s="703"/>
      <c r="OHK1" s="703"/>
      <c r="OHL1" s="703"/>
      <c r="OHM1" s="703"/>
      <c r="OHN1" s="703"/>
      <c r="OHO1" s="703"/>
      <c r="OHP1" s="703"/>
      <c r="OHQ1" s="703"/>
      <c r="OHR1" s="703"/>
      <c r="OHS1" s="703"/>
      <c r="OHT1" s="703"/>
      <c r="OHU1" s="703"/>
      <c r="OHV1" s="703"/>
      <c r="OHW1" s="703"/>
      <c r="OHX1" s="703"/>
      <c r="OHY1" s="703"/>
      <c r="OHZ1" s="703"/>
      <c r="OIA1" s="703"/>
      <c r="OIB1" s="703"/>
      <c r="OIC1" s="703"/>
      <c r="OID1" s="703"/>
      <c r="OIE1" s="703"/>
      <c r="OIF1" s="703"/>
      <c r="OIG1" s="703"/>
      <c r="OIH1" s="703"/>
      <c r="OII1" s="703"/>
      <c r="OIJ1" s="703"/>
      <c r="OIK1" s="703"/>
      <c r="OIL1" s="703"/>
      <c r="OIM1" s="703"/>
      <c r="OIN1" s="703"/>
      <c r="OIO1" s="703"/>
      <c r="OIP1" s="703"/>
      <c r="OIQ1" s="703"/>
      <c r="OIR1" s="703"/>
      <c r="OIS1" s="703"/>
      <c r="OIT1" s="703"/>
      <c r="OIU1" s="703"/>
      <c r="OIV1" s="703"/>
      <c r="OIW1" s="703"/>
      <c r="OIX1" s="703"/>
      <c r="OIY1" s="703"/>
      <c r="OIZ1" s="703"/>
      <c r="OJA1" s="703"/>
      <c r="OJB1" s="703"/>
      <c r="OJC1" s="703"/>
      <c r="OJD1" s="703"/>
      <c r="OJE1" s="703"/>
      <c r="OJF1" s="703"/>
      <c r="OJG1" s="703"/>
      <c r="OJH1" s="703"/>
      <c r="OJI1" s="703"/>
      <c r="OJJ1" s="703"/>
      <c r="OJK1" s="703"/>
      <c r="OJL1" s="703"/>
      <c r="OJM1" s="703"/>
      <c r="OJN1" s="703"/>
      <c r="OJO1" s="703"/>
      <c r="OJP1" s="703"/>
      <c r="OJQ1" s="703"/>
      <c r="OJR1" s="703"/>
      <c r="OJS1" s="703"/>
      <c r="OJT1" s="703"/>
      <c r="OJU1" s="703"/>
      <c r="OJV1" s="703"/>
      <c r="OJW1" s="703"/>
      <c r="OJX1" s="703"/>
      <c r="OJY1" s="703"/>
      <c r="OJZ1" s="703"/>
      <c r="OKA1" s="703"/>
      <c r="OKB1" s="703"/>
      <c r="OKC1" s="703"/>
      <c r="OKD1" s="703"/>
      <c r="OKE1" s="703"/>
      <c r="OKF1" s="703"/>
      <c r="OKG1" s="703"/>
      <c r="OKH1" s="703"/>
      <c r="OKI1" s="703"/>
      <c r="OKJ1" s="703"/>
      <c r="OKK1" s="703"/>
      <c r="OKL1" s="703"/>
      <c r="OKM1" s="703"/>
      <c r="OKN1" s="703"/>
      <c r="OKO1" s="703"/>
      <c r="OKP1" s="703"/>
      <c r="OKQ1" s="703"/>
      <c r="OKR1" s="703"/>
      <c r="OKS1" s="703"/>
      <c r="OKT1" s="703"/>
      <c r="OKU1" s="703"/>
      <c r="OKV1" s="703"/>
      <c r="OKW1" s="703"/>
      <c r="OKX1" s="703"/>
      <c r="OKY1" s="703"/>
      <c r="OKZ1" s="703"/>
      <c r="OLA1" s="703"/>
      <c r="OLB1" s="703"/>
      <c r="OLC1" s="703"/>
      <c r="OLD1" s="703"/>
      <c r="OLE1" s="703"/>
      <c r="OLF1" s="703"/>
      <c r="OLG1" s="703"/>
      <c r="OLH1" s="703"/>
      <c r="OLI1" s="703"/>
      <c r="OLJ1" s="703"/>
      <c r="OLK1" s="703"/>
      <c r="OLL1" s="703"/>
      <c r="OLM1" s="703"/>
      <c r="OLN1" s="703"/>
      <c r="OLO1" s="703"/>
      <c r="OLP1" s="703"/>
      <c r="OLQ1" s="703"/>
      <c r="OLR1" s="703"/>
      <c r="OLS1" s="703"/>
      <c r="OLT1" s="703"/>
      <c r="OLU1" s="703"/>
      <c r="OLV1" s="703"/>
      <c r="OLW1" s="703"/>
      <c r="OLX1" s="703"/>
      <c r="OLY1" s="703"/>
      <c r="OLZ1" s="703"/>
      <c r="OMA1" s="703"/>
      <c r="OMB1" s="703"/>
      <c r="OMC1" s="703"/>
      <c r="OMD1" s="703"/>
      <c r="OME1" s="703"/>
      <c r="OMF1" s="703"/>
      <c r="OMG1" s="703"/>
      <c r="OMH1" s="703"/>
      <c r="OMI1" s="703"/>
      <c r="OMJ1" s="703"/>
      <c r="OMK1" s="703"/>
      <c r="OML1" s="703"/>
      <c r="OMM1" s="703"/>
      <c r="OMN1" s="703"/>
      <c r="OMO1" s="703"/>
      <c r="OMP1" s="703"/>
      <c r="OMQ1" s="703"/>
      <c r="OMR1" s="703"/>
      <c r="OMS1" s="703"/>
      <c r="OMT1" s="703"/>
      <c r="OMU1" s="703"/>
      <c r="OMV1" s="703"/>
      <c r="OMW1" s="703"/>
      <c r="OMX1" s="703"/>
      <c r="OMY1" s="703"/>
      <c r="OMZ1" s="703"/>
      <c r="ONA1" s="703"/>
      <c r="ONB1" s="703"/>
      <c r="ONC1" s="703"/>
      <c r="OND1" s="703"/>
      <c r="ONE1" s="703"/>
      <c r="ONF1" s="703"/>
      <c r="ONG1" s="703"/>
      <c r="ONH1" s="703"/>
      <c r="ONI1" s="703"/>
      <c r="ONJ1" s="703"/>
      <c r="ONK1" s="703"/>
      <c r="ONL1" s="703"/>
      <c r="ONM1" s="703"/>
      <c r="ONN1" s="703"/>
      <c r="ONO1" s="703"/>
      <c r="ONP1" s="703"/>
      <c r="ONQ1" s="703"/>
      <c r="ONR1" s="703"/>
      <c r="ONS1" s="703"/>
      <c r="ONT1" s="703"/>
      <c r="ONU1" s="703"/>
      <c r="ONV1" s="703"/>
      <c r="ONW1" s="703"/>
      <c r="ONX1" s="703"/>
      <c r="ONY1" s="703"/>
      <c r="ONZ1" s="703"/>
      <c r="OOA1" s="703"/>
      <c r="OOB1" s="703"/>
      <c r="OOC1" s="703"/>
      <c r="OOD1" s="703"/>
      <c r="OOE1" s="703"/>
      <c r="OOF1" s="703"/>
      <c r="OOG1" s="703"/>
      <c r="OOH1" s="703"/>
      <c r="OOI1" s="703"/>
      <c r="OOJ1" s="703"/>
      <c r="OOK1" s="703"/>
      <c r="OOL1" s="703"/>
      <c r="OOM1" s="703"/>
      <c r="OON1" s="703"/>
      <c r="OOO1" s="703"/>
      <c r="OOP1" s="703"/>
      <c r="OOQ1" s="703"/>
      <c r="OOR1" s="703"/>
      <c r="OOS1" s="703"/>
      <c r="OOT1" s="703"/>
      <c r="OOU1" s="703"/>
      <c r="OOV1" s="703"/>
      <c r="OOW1" s="703"/>
      <c r="OOX1" s="703"/>
      <c r="OOY1" s="703"/>
      <c r="OOZ1" s="703"/>
      <c r="OPA1" s="703"/>
      <c r="OPB1" s="703"/>
      <c r="OPC1" s="703"/>
      <c r="OPD1" s="703"/>
      <c r="OPE1" s="703"/>
      <c r="OPF1" s="703"/>
      <c r="OPG1" s="703"/>
      <c r="OPH1" s="703"/>
      <c r="OPI1" s="703"/>
      <c r="OPJ1" s="703"/>
      <c r="OPK1" s="703"/>
      <c r="OPL1" s="703"/>
      <c r="OPM1" s="703"/>
      <c r="OPN1" s="703"/>
      <c r="OPO1" s="703"/>
      <c r="OPP1" s="703"/>
      <c r="OPQ1" s="703"/>
      <c r="OPR1" s="703"/>
      <c r="OPS1" s="703"/>
      <c r="OPT1" s="703"/>
      <c r="OPU1" s="703"/>
      <c r="OPV1" s="703"/>
      <c r="OPW1" s="703"/>
      <c r="OPX1" s="703"/>
      <c r="OPY1" s="703"/>
      <c r="OPZ1" s="703"/>
      <c r="OQA1" s="703"/>
      <c r="OQB1" s="703"/>
      <c r="OQC1" s="703"/>
      <c r="OQD1" s="703"/>
      <c r="OQE1" s="703"/>
      <c r="OQF1" s="703"/>
      <c r="OQG1" s="703"/>
      <c r="OQH1" s="703"/>
      <c r="OQI1" s="703"/>
      <c r="OQJ1" s="703"/>
      <c r="OQK1" s="703"/>
      <c r="OQL1" s="703"/>
      <c r="OQM1" s="703"/>
      <c r="OQN1" s="703"/>
      <c r="OQO1" s="703"/>
      <c r="OQP1" s="703"/>
      <c r="OQQ1" s="703"/>
      <c r="OQR1" s="703"/>
      <c r="OQS1" s="703"/>
      <c r="OQT1" s="703"/>
      <c r="OQU1" s="703"/>
      <c r="OQV1" s="703"/>
      <c r="OQW1" s="703"/>
      <c r="OQX1" s="703"/>
      <c r="OQY1" s="703"/>
      <c r="OQZ1" s="703"/>
      <c r="ORA1" s="703"/>
      <c r="ORB1" s="703"/>
      <c r="ORC1" s="703"/>
      <c r="ORD1" s="703"/>
      <c r="ORE1" s="703"/>
      <c r="ORF1" s="703"/>
      <c r="ORG1" s="703"/>
      <c r="ORH1" s="703"/>
      <c r="ORI1" s="703"/>
      <c r="ORJ1" s="703"/>
      <c r="ORK1" s="703"/>
      <c r="ORL1" s="703"/>
      <c r="ORM1" s="703"/>
      <c r="ORN1" s="703"/>
      <c r="ORO1" s="703"/>
      <c r="ORP1" s="703"/>
      <c r="ORQ1" s="703"/>
      <c r="ORR1" s="703"/>
      <c r="ORS1" s="703"/>
      <c r="ORT1" s="703"/>
      <c r="ORU1" s="703"/>
      <c r="ORV1" s="703"/>
      <c r="ORW1" s="703"/>
      <c r="ORX1" s="703"/>
      <c r="ORY1" s="703"/>
      <c r="ORZ1" s="703"/>
      <c r="OSA1" s="703"/>
      <c r="OSB1" s="703"/>
      <c r="OSC1" s="703"/>
      <c r="OSD1" s="703"/>
      <c r="OSE1" s="703"/>
      <c r="OSF1" s="703"/>
      <c r="OSG1" s="703"/>
      <c r="OSH1" s="703"/>
      <c r="OSI1" s="703"/>
      <c r="OSJ1" s="703"/>
      <c r="OSK1" s="703"/>
      <c r="OSL1" s="703"/>
      <c r="OSM1" s="703"/>
      <c r="OSN1" s="703"/>
      <c r="OSO1" s="703"/>
      <c r="OSP1" s="703"/>
      <c r="OSQ1" s="703"/>
      <c r="OSR1" s="703"/>
      <c r="OSS1" s="703"/>
      <c r="OST1" s="703"/>
      <c r="OSU1" s="703"/>
      <c r="OSV1" s="703"/>
      <c r="OSW1" s="703"/>
      <c r="OSX1" s="703"/>
      <c r="OSY1" s="703"/>
      <c r="OSZ1" s="703"/>
      <c r="OTA1" s="703"/>
      <c r="OTB1" s="703"/>
      <c r="OTC1" s="703"/>
      <c r="OTD1" s="703"/>
      <c r="OTE1" s="703"/>
      <c r="OTF1" s="703"/>
      <c r="OTG1" s="703"/>
      <c r="OTH1" s="703"/>
      <c r="OTI1" s="703"/>
      <c r="OTJ1" s="703"/>
      <c r="OTK1" s="703"/>
      <c r="OTL1" s="703"/>
      <c r="OTM1" s="703"/>
      <c r="OTN1" s="703"/>
      <c r="OTO1" s="703"/>
      <c r="OTP1" s="703"/>
      <c r="OTQ1" s="703"/>
      <c r="OTR1" s="703"/>
      <c r="OTS1" s="703"/>
      <c r="OTT1" s="703"/>
      <c r="OTU1" s="703"/>
      <c r="OTV1" s="703"/>
      <c r="OTW1" s="703"/>
      <c r="OTX1" s="703"/>
      <c r="OTY1" s="703"/>
      <c r="OTZ1" s="703"/>
      <c r="OUA1" s="703"/>
      <c r="OUB1" s="703"/>
      <c r="OUC1" s="703"/>
      <c r="OUD1" s="703"/>
      <c r="OUE1" s="703"/>
      <c r="OUF1" s="703"/>
      <c r="OUG1" s="703"/>
      <c r="OUH1" s="703"/>
      <c r="OUI1" s="703"/>
      <c r="OUJ1" s="703"/>
      <c r="OUK1" s="703"/>
      <c r="OUL1" s="703"/>
      <c r="OUM1" s="703"/>
      <c r="OUN1" s="703"/>
      <c r="OUO1" s="703"/>
      <c r="OUP1" s="703"/>
      <c r="OUQ1" s="703"/>
      <c r="OUR1" s="703"/>
      <c r="OUS1" s="703"/>
      <c r="OUT1" s="703"/>
      <c r="OUU1" s="703"/>
      <c r="OUV1" s="703"/>
      <c r="OUW1" s="703"/>
      <c r="OUX1" s="703"/>
      <c r="OUY1" s="703"/>
      <c r="OUZ1" s="703"/>
      <c r="OVA1" s="703"/>
      <c r="OVB1" s="703"/>
      <c r="OVC1" s="703"/>
      <c r="OVD1" s="703"/>
      <c r="OVE1" s="703"/>
      <c r="OVF1" s="703"/>
      <c r="OVG1" s="703"/>
      <c r="OVH1" s="703"/>
      <c r="OVI1" s="703"/>
      <c r="OVJ1" s="703"/>
      <c r="OVK1" s="703"/>
      <c r="OVL1" s="703"/>
      <c r="OVM1" s="703"/>
      <c r="OVN1" s="703"/>
      <c r="OVO1" s="703"/>
      <c r="OVP1" s="703"/>
      <c r="OVQ1" s="703"/>
      <c r="OVR1" s="703"/>
      <c r="OVS1" s="703"/>
      <c r="OVT1" s="703"/>
      <c r="OVU1" s="703"/>
      <c r="OVV1" s="703"/>
      <c r="OVW1" s="703"/>
      <c r="OVX1" s="703"/>
      <c r="OVY1" s="703"/>
      <c r="OVZ1" s="703"/>
      <c r="OWA1" s="703"/>
      <c r="OWB1" s="703"/>
      <c r="OWC1" s="703"/>
      <c r="OWD1" s="703"/>
      <c r="OWE1" s="703"/>
      <c r="OWF1" s="703"/>
      <c r="OWG1" s="703"/>
      <c r="OWH1" s="703"/>
      <c r="OWI1" s="703"/>
      <c r="OWJ1" s="703"/>
      <c r="OWK1" s="703"/>
      <c r="OWL1" s="703"/>
      <c r="OWM1" s="703"/>
      <c r="OWN1" s="703"/>
      <c r="OWO1" s="703"/>
      <c r="OWP1" s="703"/>
      <c r="OWQ1" s="703"/>
      <c r="OWR1" s="703"/>
      <c r="OWS1" s="703"/>
      <c r="OWT1" s="703"/>
      <c r="OWU1" s="703"/>
      <c r="OWV1" s="703"/>
      <c r="OWW1" s="703"/>
      <c r="OWX1" s="703"/>
      <c r="OWY1" s="703"/>
      <c r="OWZ1" s="703"/>
      <c r="OXA1" s="703"/>
      <c r="OXB1" s="703"/>
      <c r="OXC1" s="703"/>
      <c r="OXD1" s="703"/>
      <c r="OXE1" s="703"/>
      <c r="OXF1" s="703"/>
      <c r="OXG1" s="703"/>
      <c r="OXH1" s="703"/>
      <c r="OXI1" s="703"/>
      <c r="OXJ1" s="703"/>
      <c r="OXK1" s="703"/>
      <c r="OXL1" s="703"/>
      <c r="OXM1" s="703"/>
      <c r="OXN1" s="703"/>
      <c r="OXO1" s="703"/>
      <c r="OXP1" s="703"/>
      <c r="OXQ1" s="703"/>
      <c r="OXR1" s="703"/>
      <c r="OXS1" s="703"/>
      <c r="OXT1" s="703"/>
      <c r="OXU1" s="703"/>
      <c r="OXV1" s="703"/>
      <c r="OXW1" s="703"/>
      <c r="OXX1" s="703"/>
      <c r="OXY1" s="703"/>
      <c r="OXZ1" s="703"/>
      <c r="OYA1" s="703"/>
      <c r="OYB1" s="703"/>
      <c r="OYC1" s="703"/>
      <c r="OYD1" s="703"/>
      <c r="OYE1" s="703"/>
      <c r="OYF1" s="703"/>
      <c r="OYG1" s="703"/>
      <c r="OYH1" s="703"/>
      <c r="OYI1" s="703"/>
      <c r="OYJ1" s="703"/>
      <c r="OYK1" s="703"/>
      <c r="OYL1" s="703"/>
      <c r="OYM1" s="703"/>
      <c r="OYN1" s="703"/>
      <c r="OYO1" s="703"/>
      <c r="OYP1" s="703"/>
      <c r="OYQ1" s="703"/>
      <c r="OYR1" s="703"/>
      <c r="OYS1" s="703"/>
      <c r="OYT1" s="703"/>
      <c r="OYU1" s="703"/>
      <c r="OYV1" s="703"/>
      <c r="OYW1" s="703"/>
      <c r="OYX1" s="703"/>
      <c r="OYY1" s="703"/>
      <c r="OYZ1" s="703"/>
      <c r="OZA1" s="703"/>
      <c r="OZB1" s="703"/>
      <c r="OZC1" s="703"/>
      <c r="OZD1" s="703"/>
      <c r="OZE1" s="703"/>
      <c r="OZF1" s="703"/>
      <c r="OZG1" s="703"/>
      <c r="OZH1" s="703"/>
      <c r="OZI1" s="703"/>
      <c r="OZJ1" s="703"/>
      <c r="OZK1" s="703"/>
      <c r="OZL1" s="703"/>
      <c r="OZM1" s="703"/>
      <c r="OZN1" s="703"/>
      <c r="OZO1" s="703"/>
      <c r="OZP1" s="703"/>
      <c r="OZQ1" s="703"/>
      <c r="OZR1" s="703"/>
      <c r="OZS1" s="703"/>
      <c r="OZT1" s="703"/>
      <c r="OZU1" s="703"/>
      <c r="OZV1" s="703"/>
      <c r="OZW1" s="703"/>
      <c r="OZX1" s="703"/>
      <c r="OZY1" s="703"/>
      <c r="OZZ1" s="703"/>
      <c r="PAA1" s="703"/>
      <c r="PAB1" s="703"/>
      <c r="PAC1" s="703"/>
      <c r="PAD1" s="703"/>
      <c r="PAE1" s="703"/>
      <c r="PAF1" s="703"/>
      <c r="PAG1" s="703"/>
      <c r="PAH1" s="703"/>
      <c r="PAI1" s="703"/>
      <c r="PAJ1" s="703"/>
      <c r="PAK1" s="703"/>
      <c r="PAL1" s="703"/>
      <c r="PAM1" s="703"/>
      <c r="PAN1" s="703"/>
      <c r="PAO1" s="703"/>
      <c r="PAP1" s="703"/>
      <c r="PAQ1" s="703"/>
      <c r="PAR1" s="703"/>
      <c r="PAS1" s="703"/>
      <c r="PAT1" s="703"/>
      <c r="PAU1" s="703"/>
      <c r="PAV1" s="703"/>
      <c r="PAW1" s="703"/>
      <c r="PAX1" s="703"/>
      <c r="PAY1" s="703"/>
      <c r="PAZ1" s="703"/>
      <c r="PBA1" s="703"/>
      <c r="PBB1" s="703"/>
      <c r="PBC1" s="703"/>
      <c r="PBD1" s="703"/>
      <c r="PBE1" s="703"/>
      <c r="PBF1" s="703"/>
      <c r="PBG1" s="703"/>
      <c r="PBH1" s="703"/>
      <c r="PBI1" s="703"/>
      <c r="PBJ1" s="703"/>
      <c r="PBK1" s="703"/>
      <c r="PBL1" s="703"/>
      <c r="PBM1" s="703"/>
      <c r="PBN1" s="703"/>
      <c r="PBO1" s="703"/>
      <c r="PBP1" s="703"/>
      <c r="PBQ1" s="703"/>
      <c r="PBR1" s="703"/>
      <c r="PBS1" s="703"/>
      <c r="PBT1" s="703"/>
      <c r="PBU1" s="703"/>
      <c r="PBV1" s="703"/>
      <c r="PBW1" s="703"/>
      <c r="PBX1" s="703"/>
      <c r="PBY1" s="703"/>
      <c r="PBZ1" s="703"/>
      <c r="PCA1" s="703"/>
      <c r="PCB1" s="703"/>
      <c r="PCC1" s="703"/>
      <c r="PCD1" s="703"/>
      <c r="PCE1" s="703"/>
      <c r="PCF1" s="703"/>
      <c r="PCG1" s="703"/>
      <c r="PCH1" s="703"/>
      <c r="PCI1" s="703"/>
      <c r="PCJ1" s="703"/>
      <c r="PCK1" s="703"/>
      <c r="PCL1" s="703"/>
      <c r="PCM1" s="703"/>
      <c r="PCN1" s="703"/>
      <c r="PCO1" s="703"/>
      <c r="PCP1" s="703"/>
      <c r="PCQ1" s="703"/>
      <c r="PCR1" s="703"/>
      <c r="PCS1" s="703"/>
      <c r="PCT1" s="703"/>
      <c r="PCU1" s="703"/>
      <c r="PCV1" s="703"/>
      <c r="PCW1" s="703"/>
      <c r="PCX1" s="703"/>
      <c r="PCY1" s="703"/>
      <c r="PCZ1" s="703"/>
      <c r="PDA1" s="703"/>
      <c r="PDB1" s="703"/>
      <c r="PDC1" s="703"/>
      <c r="PDD1" s="703"/>
      <c r="PDE1" s="703"/>
      <c r="PDF1" s="703"/>
      <c r="PDG1" s="703"/>
      <c r="PDH1" s="703"/>
      <c r="PDI1" s="703"/>
      <c r="PDJ1" s="703"/>
      <c r="PDK1" s="703"/>
      <c r="PDL1" s="703"/>
      <c r="PDM1" s="703"/>
      <c r="PDN1" s="703"/>
      <c r="PDO1" s="703"/>
      <c r="PDP1" s="703"/>
      <c r="PDQ1" s="703"/>
      <c r="PDR1" s="703"/>
      <c r="PDS1" s="703"/>
      <c r="PDT1" s="703"/>
      <c r="PDU1" s="703"/>
      <c r="PDV1" s="703"/>
      <c r="PDW1" s="703"/>
      <c r="PDX1" s="703"/>
      <c r="PDY1" s="703"/>
      <c r="PDZ1" s="703"/>
      <c r="PEA1" s="703"/>
      <c r="PEB1" s="703"/>
      <c r="PEC1" s="703"/>
      <c r="PED1" s="703"/>
      <c r="PEE1" s="703"/>
      <c r="PEF1" s="703"/>
      <c r="PEG1" s="703"/>
      <c r="PEH1" s="703"/>
      <c r="PEI1" s="703"/>
      <c r="PEJ1" s="703"/>
      <c r="PEK1" s="703"/>
      <c r="PEL1" s="703"/>
      <c r="PEM1" s="703"/>
      <c r="PEN1" s="703"/>
      <c r="PEO1" s="703"/>
      <c r="PEP1" s="703"/>
      <c r="PEQ1" s="703"/>
      <c r="PER1" s="703"/>
      <c r="PES1" s="703"/>
      <c r="PET1" s="703"/>
      <c r="PEU1" s="703"/>
      <c r="PEV1" s="703"/>
      <c r="PEW1" s="703"/>
      <c r="PEX1" s="703"/>
      <c r="PEY1" s="703"/>
      <c r="PEZ1" s="703"/>
      <c r="PFA1" s="703"/>
      <c r="PFB1" s="703"/>
      <c r="PFC1" s="703"/>
      <c r="PFD1" s="703"/>
      <c r="PFE1" s="703"/>
      <c r="PFF1" s="703"/>
      <c r="PFG1" s="703"/>
      <c r="PFH1" s="703"/>
      <c r="PFI1" s="703"/>
      <c r="PFJ1" s="703"/>
      <c r="PFK1" s="703"/>
      <c r="PFL1" s="703"/>
      <c r="PFM1" s="703"/>
      <c r="PFN1" s="703"/>
      <c r="PFO1" s="703"/>
      <c r="PFP1" s="703"/>
      <c r="PFQ1" s="703"/>
      <c r="PFR1" s="703"/>
      <c r="PFS1" s="703"/>
      <c r="PFT1" s="703"/>
      <c r="PFU1" s="703"/>
      <c r="PFV1" s="703"/>
      <c r="PFW1" s="703"/>
      <c r="PFX1" s="703"/>
      <c r="PFY1" s="703"/>
      <c r="PFZ1" s="703"/>
      <c r="PGA1" s="703"/>
      <c r="PGB1" s="703"/>
      <c r="PGC1" s="703"/>
      <c r="PGD1" s="703"/>
      <c r="PGE1" s="703"/>
      <c r="PGF1" s="703"/>
      <c r="PGG1" s="703"/>
      <c r="PGH1" s="703"/>
      <c r="PGI1" s="703"/>
      <c r="PGJ1" s="703"/>
      <c r="PGK1" s="703"/>
      <c r="PGL1" s="703"/>
      <c r="PGM1" s="703"/>
      <c r="PGN1" s="703"/>
      <c r="PGO1" s="703"/>
      <c r="PGP1" s="703"/>
      <c r="PGQ1" s="703"/>
      <c r="PGR1" s="703"/>
      <c r="PGS1" s="703"/>
      <c r="PGT1" s="703"/>
      <c r="PGU1" s="703"/>
      <c r="PGV1" s="703"/>
      <c r="PGW1" s="703"/>
      <c r="PGX1" s="703"/>
      <c r="PGY1" s="703"/>
      <c r="PGZ1" s="703"/>
      <c r="PHA1" s="703"/>
      <c r="PHB1" s="703"/>
      <c r="PHC1" s="703"/>
      <c r="PHD1" s="703"/>
      <c r="PHE1" s="703"/>
      <c r="PHF1" s="703"/>
      <c r="PHG1" s="703"/>
      <c r="PHH1" s="703"/>
      <c r="PHI1" s="703"/>
      <c r="PHJ1" s="703"/>
      <c r="PHK1" s="703"/>
      <c r="PHL1" s="703"/>
      <c r="PHM1" s="703"/>
      <c r="PHN1" s="703"/>
      <c r="PHO1" s="703"/>
      <c r="PHP1" s="703"/>
      <c r="PHQ1" s="703"/>
      <c r="PHR1" s="703"/>
      <c r="PHS1" s="703"/>
      <c r="PHT1" s="703"/>
      <c r="PHU1" s="703"/>
      <c r="PHV1" s="703"/>
      <c r="PHW1" s="703"/>
      <c r="PHX1" s="703"/>
      <c r="PHY1" s="703"/>
      <c r="PHZ1" s="703"/>
      <c r="PIA1" s="703"/>
      <c r="PIB1" s="703"/>
      <c r="PIC1" s="703"/>
      <c r="PID1" s="703"/>
      <c r="PIE1" s="703"/>
      <c r="PIF1" s="703"/>
      <c r="PIG1" s="703"/>
      <c r="PIH1" s="703"/>
      <c r="PII1" s="703"/>
      <c r="PIJ1" s="703"/>
      <c r="PIK1" s="703"/>
      <c r="PIL1" s="703"/>
      <c r="PIM1" s="703"/>
      <c r="PIN1" s="703"/>
      <c r="PIO1" s="703"/>
      <c r="PIP1" s="703"/>
      <c r="PIQ1" s="703"/>
      <c r="PIR1" s="703"/>
      <c r="PIS1" s="703"/>
      <c r="PIT1" s="703"/>
      <c r="PIU1" s="703"/>
      <c r="PIV1" s="703"/>
      <c r="PIW1" s="703"/>
      <c r="PIX1" s="703"/>
      <c r="PIY1" s="703"/>
      <c r="PIZ1" s="703"/>
      <c r="PJA1" s="703"/>
      <c r="PJB1" s="703"/>
      <c r="PJC1" s="703"/>
      <c r="PJD1" s="703"/>
      <c r="PJE1" s="703"/>
      <c r="PJF1" s="703"/>
      <c r="PJG1" s="703"/>
      <c r="PJH1" s="703"/>
      <c r="PJI1" s="703"/>
      <c r="PJJ1" s="703"/>
      <c r="PJK1" s="703"/>
      <c r="PJL1" s="703"/>
      <c r="PJM1" s="703"/>
      <c r="PJN1" s="703"/>
      <c r="PJO1" s="703"/>
      <c r="PJP1" s="703"/>
      <c r="PJQ1" s="703"/>
      <c r="PJR1" s="703"/>
      <c r="PJS1" s="703"/>
      <c r="PJT1" s="703"/>
      <c r="PJU1" s="703"/>
      <c r="PJV1" s="703"/>
      <c r="PJW1" s="703"/>
      <c r="PJX1" s="703"/>
      <c r="PJY1" s="703"/>
      <c r="PJZ1" s="703"/>
      <c r="PKA1" s="703"/>
      <c r="PKB1" s="703"/>
      <c r="PKC1" s="703"/>
      <c r="PKD1" s="703"/>
      <c r="PKE1" s="703"/>
      <c r="PKF1" s="703"/>
      <c r="PKG1" s="703"/>
      <c r="PKH1" s="703"/>
      <c r="PKI1" s="703"/>
      <c r="PKJ1" s="703"/>
      <c r="PKK1" s="703"/>
      <c r="PKL1" s="703"/>
      <c r="PKM1" s="703"/>
      <c r="PKN1" s="703"/>
      <c r="PKO1" s="703"/>
      <c r="PKP1" s="703"/>
      <c r="PKQ1" s="703"/>
      <c r="PKR1" s="703"/>
      <c r="PKS1" s="703"/>
      <c r="PKT1" s="703"/>
      <c r="PKU1" s="703"/>
      <c r="PKV1" s="703"/>
      <c r="PKW1" s="703"/>
      <c r="PKX1" s="703"/>
      <c r="PKY1" s="703"/>
      <c r="PKZ1" s="703"/>
      <c r="PLA1" s="703"/>
      <c r="PLB1" s="703"/>
      <c r="PLC1" s="703"/>
      <c r="PLD1" s="703"/>
      <c r="PLE1" s="703"/>
      <c r="PLF1" s="703"/>
      <c r="PLG1" s="703"/>
      <c r="PLH1" s="703"/>
      <c r="PLI1" s="703"/>
      <c r="PLJ1" s="703"/>
      <c r="PLK1" s="703"/>
      <c r="PLL1" s="703"/>
      <c r="PLM1" s="703"/>
      <c r="PLN1" s="703"/>
      <c r="PLO1" s="703"/>
      <c r="PLP1" s="703"/>
      <c r="PLQ1" s="703"/>
      <c r="PLR1" s="703"/>
      <c r="PLS1" s="703"/>
      <c r="PLT1" s="703"/>
      <c r="PLU1" s="703"/>
      <c r="PLV1" s="703"/>
      <c r="PLW1" s="703"/>
      <c r="PLX1" s="703"/>
      <c r="PLY1" s="703"/>
      <c r="PLZ1" s="703"/>
      <c r="PMA1" s="703"/>
      <c r="PMB1" s="703"/>
      <c r="PMC1" s="703"/>
      <c r="PMD1" s="703"/>
      <c r="PME1" s="703"/>
      <c r="PMF1" s="703"/>
      <c r="PMG1" s="703"/>
      <c r="PMH1" s="703"/>
      <c r="PMI1" s="703"/>
      <c r="PMJ1" s="703"/>
      <c r="PMK1" s="703"/>
      <c r="PML1" s="703"/>
      <c r="PMM1" s="703"/>
      <c r="PMN1" s="703"/>
      <c r="PMO1" s="703"/>
      <c r="PMP1" s="703"/>
      <c r="PMQ1" s="703"/>
      <c r="PMR1" s="703"/>
      <c r="PMS1" s="703"/>
      <c r="PMT1" s="703"/>
      <c r="PMU1" s="703"/>
      <c r="PMV1" s="703"/>
      <c r="PMW1" s="703"/>
      <c r="PMX1" s="703"/>
      <c r="PMY1" s="703"/>
      <c r="PMZ1" s="703"/>
      <c r="PNA1" s="703"/>
      <c r="PNB1" s="703"/>
      <c r="PNC1" s="703"/>
      <c r="PND1" s="703"/>
      <c r="PNE1" s="703"/>
      <c r="PNF1" s="703"/>
      <c r="PNG1" s="703"/>
      <c r="PNH1" s="703"/>
      <c r="PNI1" s="703"/>
      <c r="PNJ1" s="703"/>
      <c r="PNK1" s="703"/>
      <c r="PNL1" s="703"/>
      <c r="PNM1" s="703"/>
      <c r="PNN1" s="703"/>
      <c r="PNO1" s="703"/>
      <c r="PNP1" s="703"/>
      <c r="PNQ1" s="703"/>
      <c r="PNR1" s="703"/>
      <c r="PNS1" s="703"/>
      <c r="PNT1" s="703"/>
      <c r="PNU1" s="703"/>
      <c r="PNV1" s="703"/>
      <c r="PNW1" s="703"/>
      <c r="PNX1" s="703"/>
      <c r="PNY1" s="703"/>
      <c r="PNZ1" s="703"/>
      <c r="POA1" s="703"/>
      <c r="POB1" s="703"/>
      <c r="POC1" s="703"/>
      <c r="POD1" s="703"/>
      <c r="POE1" s="703"/>
      <c r="POF1" s="703"/>
      <c r="POG1" s="703"/>
      <c r="POH1" s="703"/>
      <c r="POI1" s="703"/>
      <c r="POJ1" s="703"/>
      <c r="POK1" s="703"/>
      <c r="POL1" s="703"/>
      <c r="POM1" s="703"/>
      <c r="PON1" s="703"/>
      <c r="POO1" s="703"/>
      <c r="POP1" s="703"/>
      <c r="POQ1" s="703"/>
      <c r="POR1" s="703"/>
      <c r="POS1" s="703"/>
      <c r="POT1" s="703"/>
      <c r="POU1" s="703"/>
      <c r="POV1" s="703"/>
      <c r="POW1" s="703"/>
      <c r="POX1" s="703"/>
      <c r="POY1" s="703"/>
      <c r="POZ1" s="703"/>
      <c r="PPA1" s="703"/>
      <c r="PPB1" s="703"/>
      <c r="PPC1" s="703"/>
      <c r="PPD1" s="703"/>
      <c r="PPE1" s="703"/>
      <c r="PPF1" s="703"/>
      <c r="PPG1" s="703"/>
      <c r="PPH1" s="703"/>
      <c r="PPI1" s="703"/>
      <c r="PPJ1" s="703"/>
      <c r="PPK1" s="703"/>
      <c r="PPL1" s="703"/>
      <c r="PPM1" s="703"/>
      <c r="PPN1" s="703"/>
      <c r="PPO1" s="703"/>
      <c r="PPP1" s="703"/>
      <c r="PPQ1" s="703"/>
      <c r="PPR1" s="703"/>
      <c r="PPS1" s="703"/>
      <c r="PPT1" s="703"/>
      <c r="PPU1" s="703"/>
      <c r="PPV1" s="703"/>
      <c r="PPW1" s="703"/>
      <c r="PPX1" s="703"/>
      <c r="PPY1" s="703"/>
      <c r="PPZ1" s="703"/>
      <c r="PQA1" s="703"/>
      <c r="PQB1" s="703"/>
      <c r="PQC1" s="703"/>
      <c r="PQD1" s="703"/>
      <c r="PQE1" s="703"/>
      <c r="PQF1" s="703"/>
      <c r="PQG1" s="703"/>
      <c r="PQH1" s="703"/>
      <c r="PQI1" s="703"/>
      <c r="PQJ1" s="703"/>
      <c r="PQK1" s="703"/>
      <c r="PQL1" s="703"/>
      <c r="PQM1" s="703"/>
      <c r="PQN1" s="703"/>
      <c r="PQO1" s="703"/>
      <c r="PQP1" s="703"/>
      <c r="PQQ1" s="703"/>
      <c r="PQR1" s="703"/>
      <c r="PQS1" s="703"/>
      <c r="PQT1" s="703"/>
      <c r="PQU1" s="703"/>
      <c r="PQV1" s="703"/>
      <c r="PQW1" s="703"/>
      <c r="PQX1" s="703"/>
      <c r="PQY1" s="703"/>
      <c r="PQZ1" s="703"/>
      <c r="PRA1" s="703"/>
      <c r="PRB1" s="703"/>
      <c r="PRC1" s="703"/>
      <c r="PRD1" s="703"/>
      <c r="PRE1" s="703"/>
      <c r="PRF1" s="703"/>
      <c r="PRG1" s="703"/>
      <c r="PRH1" s="703"/>
      <c r="PRI1" s="703"/>
      <c r="PRJ1" s="703"/>
      <c r="PRK1" s="703"/>
      <c r="PRL1" s="703"/>
      <c r="PRM1" s="703"/>
      <c r="PRN1" s="703"/>
      <c r="PRO1" s="703"/>
      <c r="PRP1" s="703"/>
      <c r="PRQ1" s="703"/>
      <c r="PRR1" s="703"/>
      <c r="PRS1" s="703"/>
      <c r="PRT1" s="703"/>
      <c r="PRU1" s="703"/>
      <c r="PRV1" s="703"/>
      <c r="PRW1" s="703"/>
      <c r="PRX1" s="703"/>
      <c r="PRY1" s="703"/>
      <c r="PRZ1" s="703"/>
      <c r="PSA1" s="703"/>
      <c r="PSB1" s="703"/>
      <c r="PSC1" s="703"/>
      <c r="PSD1" s="703"/>
      <c r="PSE1" s="703"/>
      <c r="PSF1" s="703"/>
      <c r="PSG1" s="703"/>
      <c r="PSH1" s="703"/>
      <c r="PSI1" s="703"/>
      <c r="PSJ1" s="703"/>
      <c r="PSK1" s="703"/>
      <c r="PSL1" s="703"/>
      <c r="PSM1" s="703"/>
      <c r="PSN1" s="703"/>
      <c r="PSO1" s="703"/>
      <c r="PSP1" s="703"/>
      <c r="PSQ1" s="703"/>
      <c r="PSR1" s="703"/>
      <c r="PSS1" s="703"/>
      <c r="PST1" s="703"/>
      <c r="PSU1" s="703"/>
      <c r="PSV1" s="703"/>
      <c r="PSW1" s="703"/>
      <c r="PSX1" s="703"/>
      <c r="PSY1" s="703"/>
      <c r="PSZ1" s="703"/>
      <c r="PTA1" s="703"/>
      <c r="PTB1" s="703"/>
      <c r="PTC1" s="703"/>
      <c r="PTD1" s="703"/>
      <c r="PTE1" s="703"/>
      <c r="PTF1" s="703"/>
      <c r="PTG1" s="703"/>
      <c r="PTH1" s="703"/>
      <c r="PTI1" s="703"/>
      <c r="PTJ1" s="703"/>
      <c r="PTK1" s="703"/>
      <c r="PTL1" s="703"/>
      <c r="PTM1" s="703"/>
      <c r="PTN1" s="703"/>
      <c r="PTO1" s="703"/>
      <c r="PTP1" s="703"/>
      <c r="PTQ1" s="703"/>
      <c r="PTR1" s="703"/>
      <c r="PTS1" s="703"/>
      <c r="PTT1" s="703"/>
      <c r="PTU1" s="703"/>
      <c r="PTV1" s="703"/>
      <c r="PTW1" s="703"/>
      <c r="PTX1" s="703"/>
      <c r="PTY1" s="703"/>
      <c r="PTZ1" s="703"/>
      <c r="PUA1" s="703"/>
      <c r="PUB1" s="703"/>
      <c r="PUC1" s="703"/>
      <c r="PUD1" s="703"/>
      <c r="PUE1" s="703"/>
      <c r="PUF1" s="703"/>
      <c r="PUG1" s="703"/>
      <c r="PUH1" s="703"/>
      <c r="PUI1" s="703"/>
      <c r="PUJ1" s="703"/>
      <c r="PUK1" s="703"/>
      <c r="PUL1" s="703"/>
      <c r="PUM1" s="703"/>
      <c r="PUN1" s="703"/>
      <c r="PUO1" s="703"/>
      <c r="PUP1" s="703"/>
      <c r="PUQ1" s="703"/>
      <c r="PUR1" s="703"/>
      <c r="PUS1" s="703"/>
      <c r="PUT1" s="703"/>
      <c r="PUU1" s="703"/>
      <c r="PUV1" s="703"/>
      <c r="PUW1" s="703"/>
      <c r="PUX1" s="703"/>
      <c r="PUY1" s="703"/>
      <c r="PUZ1" s="703"/>
      <c r="PVA1" s="703"/>
      <c r="PVB1" s="703"/>
      <c r="PVC1" s="703"/>
      <c r="PVD1" s="703"/>
      <c r="PVE1" s="703"/>
      <c r="PVF1" s="703"/>
      <c r="PVG1" s="703"/>
      <c r="PVH1" s="703"/>
      <c r="PVI1" s="703"/>
      <c r="PVJ1" s="703"/>
      <c r="PVK1" s="703"/>
      <c r="PVL1" s="703"/>
      <c r="PVM1" s="703"/>
      <c r="PVN1" s="703"/>
      <c r="PVO1" s="703"/>
      <c r="PVP1" s="703"/>
      <c r="PVQ1" s="703"/>
      <c r="PVR1" s="703"/>
      <c r="PVS1" s="703"/>
      <c r="PVT1" s="703"/>
      <c r="PVU1" s="703"/>
      <c r="PVV1" s="703"/>
      <c r="PVW1" s="703"/>
      <c r="PVX1" s="703"/>
      <c r="PVY1" s="703"/>
      <c r="PVZ1" s="703"/>
      <c r="PWA1" s="703"/>
      <c r="PWB1" s="703"/>
      <c r="PWC1" s="703"/>
      <c r="PWD1" s="703"/>
      <c r="PWE1" s="703"/>
      <c r="PWF1" s="703"/>
      <c r="PWG1" s="703"/>
      <c r="PWH1" s="703"/>
      <c r="PWI1" s="703"/>
      <c r="PWJ1" s="703"/>
      <c r="PWK1" s="703"/>
      <c r="PWL1" s="703"/>
      <c r="PWM1" s="703"/>
      <c r="PWN1" s="703"/>
      <c r="PWO1" s="703"/>
      <c r="PWP1" s="703"/>
      <c r="PWQ1" s="703"/>
      <c r="PWR1" s="703"/>
      <c r="PWS1" s="703"/>
      <c r="PWT1" s="703"/>
      <c r="PWU1" s="703"/>
      <c r="PWV1" s="703"/>
      <c r="PWW1" s="703"/>
      <c r="PWX1" s="703"/>
      <c r="PWY1" s="703"/>
      <c r="PWZ1" s="703"/>
      <c r="PXA1" s="703"/>
      <c r="PXB1" s="703"/>
      <c r="PXC1" s="703"/>
      <c r="PXD1" s="703"/>
      <c r="PXE1" s="703"/>
      <c r="PXF1" s="703"/>
      <c r="PXG1" s="703"/>
      <c r="PXH1" s="703"/>
      <c r="PXI1" s="703"/>
      <c r="PXJ1" s="703"/>
      <c r="PXK1" s="703"/>
      <c r="PXL1" s="703"/>
      <c r="PXM1" s="703"/>
      <c r="PXN1" s="703"/>
      <c r="PXO1" s="703"/>
      <c r="PXP1" s="703"/>
      <c r="PXQ1" s="703"/>
      <c r="PXR1" s="703"/>
      <c r="PXS1" s="703"/>
      <c r="PXT1" s="703"/>
      <c r="PXU1" s="703"/>
      <c r="PXV1" s="703"/>
      <c r="PXW1" s="703"/>
      <c r="PXX1" s="703"/>
      <c r="PXY1" s="703"/>
      <c r="PXZ1" s="703"/>
      <c r="PYA1" s="703"/>
      <c r="PYB1" s="703"/>
      <c r="PYC1" s="703"/>
      <c r="PYD1" s="703"/>
      <c r="PYE1" s="703"/>
      <c r="PYF1" s="703"/>
      <c r="PYG1" s="703"/>
      <c r="PYH1" s="703"/>
      <c r="PYI1" s="703"/>
      <c r="PYJ1" s="703"/>
      <c r="PYK1" s="703"/>
      <c r="PYL1" s="703"/>
      <c r="PYM1" s="703"/>
      <c r="PYN1" s="703"/>
      <c r="PYO1" s="703"/>
      <c r="PYP1" s="703"/>
      <c r="PYQ1" s="703"/>
      <c r="PYR1" s="703"/>
      <c r="PYS1" s="703"/>
      <c r="PYT1" s="703"/>
      <c r="PYU1" s="703"/>
      <c r="PYV1" s="703"/>
      <c r="PYW1" s="703"/>
      <c r="PYX1" s="703"/>
      <c r="PYY1" s="703"/>
      <c r="PYZ1" s="703"/>
      <c r="PZA1" s="703"/>
      <c r="PZB1" s="703"/>
      <c r="PZC1" s="703"/>
      <c r="PZD1" s="703"/>
      <c r="PZE1" s="703"/>
      <c r="PZF1" s="703"/>
      <c r="PZG1" s="703"/>
      <c r="PZH1" s="703"/>
      <c r="PZI1" s="703"/>
      <c r="PZJ1" s="703"/>
      <c r="PZK1" s="703"/>
      <c r="PZL1" s="703"/>
      <c r="PZM1" s="703"/>
      <c r="PZN1" s="703"/>
      <c r="PZO1" s="703"/>
      <c r="PZP1" s="703"/>
      <c r="PZQ1" s="703"/>
      <c r="PZR1" s="703"/>
      <c r="PZS1" s="703"/>
      <c r="PZT1" s="703"/>
      <c r="PZU1" s="703"/>
      <c r="PZV1" s="703"/>
      <c r="PZW1" s="703"/>
      <c r="PZX1" s="703"/>
      <c r="PZY1" s="703"/>
      <c r="PZZ1" s="703"/>
      <c r="QAA1" s="703"/>
      <c r="QAB1" s="703"/>
      <c r="QAC1" s="703"/>
      <c r="QAD1" s="703"/>
      <c r="QAE1" s="703"/>
      <c r="QAF1" s="703"/>
      <c r="QAG1" s="703"/>
      <c r="QAH1" s="703"/>
      <c r="QAI1" s="703"/>
      <c r="QAJ1" s="703"/>
      <c r="QAK1" s="703"/>
      <c r="QAL1" s="703"/>
      <c r="QAM1" s="703"/>
      <c r="QAN1" s="703"/>
      <c r="QAO1" s="703"/>
      <c r="QAP1" s="703"/>
      <c r="QAQ1" s="703"/>
      <c r="QAR1" s="703"/>
      <c r="QAS1" s="703"/>
      <c r="QAT1" s="703"/>
      <c r="QAU1" s="703"/>
      <c r="QAV1" s="703"/>
      <c r="QAW1" s="703"/>
      <c r="QAX1" s="703"/>
      <c r="QAY1" s="703"/>
      <c r="QAZ1" s="703"/>
      <c r="QBA1" s="703"/>
      <c r="QBB1" s="703"/>
      <c r="QBC1" s="703"/>
      <c r="QBD1" s="703"/>
      <c r="QBE1" s="703"/>
      <c r="QBF1" s="703"/>
      <c r="QBG1" s="703"/>
      <c r="QBH1" s="703"/>
      <c r="QBI1" s="703"/>
      <c r="QBJ1" s="703"/>
      <c r="QBK1" s="703"/>
      <c r="QBL1" s="703"/>
      <c r="QBM1" s="703"/>
      <c r="QBN1" s="703"/>
      <c r="QBO1" s="703"/>
      <c r="QBP1" s="703"/>
      <c r="QBQ1" s="703"/>
      <c r="QBR1" s="703"/>
      <c r="QBS1" s="703"/>
      <c r="QBT1" s="703"/>
      <c r="QBU1" s="703"/>
      <c r="QBV1" s="703"/>
      <c r="QBW1" s="703"/>
      <c r="QBX1" s="703"/>
      <c r="QBY1" s="703"/>
      <c r="QBZ1" s="703"/>
      <c r="QCA1" s="703"/>
      <c r="QCB1" s="703"/>
      <c r="QCC1" s="703"/>
      <c r="QCD1" s="703"/>
      <c r="QCE1" s="703"/>
      <c r="QCF1" s="703"/>
      <c r="QCG1" s="703"/>
      <c r="QCH1" s="703"/>
      <c r="QCI1" s="703"/>
      <c r="QCJ1" s="703"/>
      <c r="QCK1" s="703"/>
      <c r="QCL1" s="703"/>
      <c r="QCM1" s="703"/>
      <c r="QCN1" s="703"/>
      <c r="QCO1" s="703"/>
      <c r="QCP1" s="703"/>
      <c r="QCQ1" s="703"/>
      <c r="QCR1" s="703"/>
      <c r="QCS1" s="703"/>
      <c r="QCT1" s="703"/>
      <c r="QCU1" s="703"/>
      <c r="QCV1" s="703"/>
      <c r="QCW1" s="703"/>
      <c r="QCX1" s="703"/>
      <c r="QCY1" s="703"/>
      <c r="QCZ1" s="703"/>
      <c r="QDA1" s="703"/>
      <c r="QDB1" s="703"/>
      <c r="QDC1" s="703"/>
      <c r="QDD1" s="703"/>
      <c r="QDE1" s="703"/>
      <c r="QDF1" s="703"/>
      <c r="QDG1" s="703"/>
      <c r="QDH1" s="703"/>
      <c r="QDI1" s="703"/>
      <c r="QDJ1" s="703"/>
      <c r="QDK1" s="703"/>
      <c r="QDL1" s="703"/>
      <c r="QDM1" s="703"/>
      <c r="QDN1" s="703"/>
      <c r="QDO1" s="703"/>
      <c r="QDP1" s="703"/>
      <c r="QDQ1" s="703"/>
      <c r="QDR1" s="703"/>
      <c r="QDS1" s="703"/>
      <c r="QDT1" s="703"/>
      <c r="QDU1" s="703"/>
      <c r="QDV1" s="703"/>
      <c r="QDW1" s="703"/>
      <c r="QDX1" s="703"/>
      <c r="QDY1" s="703"/>
      <c r="QDZ1" s="703"/>
      <c r="QEA1" s="703"/>
      <c r="QEB1" s="703"/>
      <c r="QEC1" s="703"/>
      <c r="QED1" s="703"/>
      <c r="QEE1" s="703"/>
      <c r="QEF1" s="703"/>
      <c r="QEG1" s="703"/>
      <c r="QEH1" s="703"/>
      <c r="QEI1" s="703"/>
      <c r="QEJ1" s="703"/>
      <c r="QEK1" s="703"/>
      <c r="QEL1" s="703"/>
      <c r="QEM1" s="703"/>
      <c r="QEN1" s="703"/>
      <c r="QEO1" s="703"/>
      <c r="QEP1" s="703"/>
      <c r="QEQ1" s="703"/>
      <c r="QER1" s="703"/>
      <c r="QES1" s="703"/>
      <c r="QET1" s="703"/>
      <c r="QEU1" s="703"/>
      <c r="QEV1" s="703"/>
      <c r="QEW1" s="703"/>
      <c r="QEX1" s="703"/>
      <c r="QEY1" s="703"/>
      <c r="QEZ1" s="703"/>
      <c r="QFA1" s="703"/>
      <c r="QFB1" s="703"/>
      <c r="QFC1" s="703"/>
      <c r="QFD1" s="703"/>
      <c r="QFE1" s="703"/>
      <c r="QFF1" s="703"/>
      <c r="QFG1" s="703"/>
      <c r="QFH1" s="703"/>
      <c r="QFI1" s="703"/>
      <c r="QFJ1" s="703"/>
      <c r="QFK1" s="703"/>
      <c r="QFL1" s="703"/>
      <c r="QFM1" s="703"/>
      <c r="QFN1" s="703"/>
      <c r="QFO1" s="703"/>
      <c r="QFP1" s="703"/>
      <c r="QFQ1" s="703"/>
      <c r="QFR1" s="703"/>
      <c r="QFS1" s="703"/>
      <c r="QFT1" s="703"/>
      <c r="QFU1" s="703"/>
      <c r="QFV1" s="703"/>
      <c r="QFW1" s="703"/>
      <c r="QFX1" s="703"/>
      <c r="QFY1" s="703"/>
      <c r="QFZ1" s="703"/>
      <c r="QGA1" s="703"/>
      <c r="QGB1" s="703"/>
      <c r="QGC1" s="703"/>
      <c r="QGD1" s="703"/>
      <c r="QGE1" s="703"/>
      <c r="QGF1" s="703"/>
      <c r="QGG1" s="703"/>
      <c r="QGH1" s="703"/>
      <c r="QGI1" s="703"/>
      <c r="QGJ1" s="703"/>
      <c r="QGK1" s="703"/>
      <c r="QGL1" s="703"/>
      <c r="QGM1" s="703"/>
      <c r="QGN1" s="703"/>
      <c r="QGO1" s="703"/>
      <c r="QGP1" s="703"/>
      <c r="QGQ1" s="703"/>
      <c r="QGR1" s="703"/>
      <c r="QGS1" s="703"/>
      <c r="QGT1" s="703"/>
      <c r="QGU1" s="703"/>
      <c r="QGV1" s="703"/>
      <c r="QGW1" s="703"/>
      <c r="QGX1" s="703"/>
      <c r="QGY1" s="703"/>
      <c r="QGZ1" s="703"/>
      <c r="QHA1" s="703"/>
      <c r="QHB1" s="703"/>
      <c r="QHC1" s="703"/>
      <c r="QHD1" s="703"/>
      <c r="QHE1" s="703"/>
      <c r="QHF1" s="703"/>
      <c r="QHG1" s="703"/>
      <c r="QHH1" s="703"/>
      <c r="QHI1" s="703"/>
      <c r="QHJ1" s="703"/>
      <c r="QHK1" s="703"/>
      <c r="QHL1" s="703"/>
      <c r="QHM1" s="703"/>
      <c r="QHN1" s="703"/>
      <c r="QHO1" s="703"/>
      <c r="QHP1" s="703"/>
      <c r="QHQ1" s="703"/>
      <c r="QHR1" s="703"/>
      <c r="QHS1" s="703"/>
      <c r="QHT1" s="703"/>
      <c r="QHU1" s="703"/>
      <c r="QHV1" s="703"/>
      <c r="QHW1" s="703"/>
      <c r="QHX1" s="703"/>
      <c r="QHY1" s="703"/>
      <c r="QHZ1" s="703"/>
      <c r="QIA1" s="703"/>
      <c r="QIB1" s="703"/>
      <c r="QIC1" s="703"/>
      <c r="QID1" s="703"/>
      <c r="QIE1" s="703"/>
      <c r="QIF1" s="703"/>
      <c r="QIG1" s="703"/>
      <c r="QIH1" s="703"/>
      <c r="QII1" s="703"/>
      <c r="QIJ1" s="703"/>
      <c r="QIK1" s="703"/>
      <c r="QIL1" s="703"/>
      <c r="QIM1" s="703"/>
      <c r="QIN1" s="703"/>
      <c r="QIO1" s="703"/>
      <c r="QIP1" s="703"/>
      <c r="QIQ1" s="703"/>
      <c r="QIR1" s="703"/>
      <c r="QIS1" s="703"/>
      <c r="QIT1" s="703"/>
      <c r="QIU1" s="703"/>
      <c r="QIV1" s="703"/>
      <c r="QIW1" s="703"/>
      <c r="QIX1" s="703"/>
      <c r="QIY1" s="703"/>
      <c r="QIZ1" s="703"/>
      <c r="QJA1" s="703"/>
      <c r="QJB1" s="703"/>
      <c r="QJC1" s="703"/>
      <c r="QJD1" s="703"/>
      <c r="QJE1" s="703"/>
      <c r="QJF1" s="703"/>
      <c r="QJG1" s="703"/>
      <c r="QJH1" s="703"/>
      <c r="QJI1" s="703"/>
      <c r="QJJ1" s="703"/>
      <c r="QJK1" s="703"/>
      <c r="QJL1" s="703"/>
      <c r="QJM1" s="703"/>
      <c r="QJN1" s="703"/>
      <c r="QJO1" s="703"/>
      <c r="QJP1" s="703"/>
      <c r="QJQ1" s="703"/>
      <c r="QJR1" s="703"/>
      <c r="QJS1" s="703"/>
      <c r="QJT1" s="703"/>
      <c r="QJU1" s="703"/>
      <c r="QJV1" s="703"/>
      <c r="QJW1" s="703"/>
      <c r="QJX1" s="703"/>
      <c r="QJY1" s="703"/>
      <c r="QJZ1" s="703"/>
      <c r="QKA1" s="703"/>
      <c r="QKB1" s="703"/>
      <c r="QKC1" s="703"/>
      <c r="QKD1" s="703"/>
      <c r="QKE1" s="703"/>
      <c r="QKF1" s="703"/>
      <c r="QKG1" s="703"/>
      <c r="QKH1" s="703"/>
      <c r="QKI1" s="703"/>
      <c r="QKJ1" s="703"/>
      <c r="QKK1" s="703"/>
      <c r="QKL1" s="703"/>
      <c r="QKM1" s="703"/>
      <c r="QKN1" s="703"/>
      <c r="QKO1" s="703"/>
      <c r="QKP1" s="703"/>
      <c r="QKQ1" s="703"/>
      <c r="QKR1" s="703"/>
      <c r="QKS1" s="703"/>
      <c r="QKT1" s="703"/>
      <c r="QKU1" s="703"/>
      <c r="QKV1" s="703"/>
      <c r="QKW1" s="703"/>
      <c r="QKX1" s="703"/>
      <c r="QKY1" s="703"/>
      <c r="QKZ1" s="703"/>
      <c r="QLA1" s="703"/>
      <c r="QLB1" s="703"/>
      <c r="QLC1" s="703"/>
      <c r="QLD1" s="703"/>
      <c r="QLE1" s="703"/>
      <c r="QLF1" s="703"/>
      <c r="QLG1" s="703"/>
      <c r="QLH1" s="703"/>
      <c r="QLI1" s="703"/>
      <c r="QLJ1" s="703"/>
      <c r="QLK1" s="703"/>
      <c r="QLL1" s="703"/>
      <c r="QLM1" s="703"/>
      <c r="QLN1" s="703"/>
      <c r="QLO1" s="703"/>
      <c r="QLP1" s="703"/>
      <c r="QLQ1" s="703"/>
      <c r="QLR1" s="703"/>
      <c r="QLS1" s="703"/>
      <c r="QLT1" s="703"/>
      <c r="QLU1" s="703"/>
      <c r="QLV1" s="703"/>
      <c r="QLW1" s="703"/>
      <c r="QLX1" s="703"/>
      <c r="QLY1" s="703"/>
      <c r="QLZ1" s="703"/>
      <c r="QMA1" s="703"/>
      <c r="QMB1" s="703"/>
      <c r="QMC1" s="703"/>
      <c r="QMD1" s="703"/>
      <c r="QME1" s="703"/>
      <c r="QMF1" s="703"/>
      <c r="QMG1" s="703"/>
      <c r="QMH1" s="703"/>
      <c r="QMI1" s="703"/>
      <c r="QMJ1" s="703"/>
      <c r="QMK1" s="703"/>
      <c r="QML1" s="703"/>
      <c r="QMM1" s="703"/>
      <c r="QMN1" s="703"/>
      <c r="QMO1" s="703"/>
      <c r="QMP1" s="703"/>
      <c r="QMQ1" s="703"/>
      <c r="QMR1" s="703"/>
      <c r="QMS1" s="703"/>
      <c r="QMT1" s="703"/>
      <c r="QMU1" s="703"/>
      <c r="QMV1" s="703"/>
      <c r="QMW1" s="703"/>
      <c r="QMX1" s="703"/>
      <c r="QMY1" s="703"/>
      <c r="QMZ1" s="703"/>
      <c r="QNA1" s="703"/>
      <c r="QNB1" s="703"/>
      <c r="QNC1" s="703"/>
      <c r="QND1" s="703"/>
      <c r="QNE1" s="703"/>
      <c r="QNF1" s="703"/>
      <c r="QNG1" s="703"/>
      <c r="QNH1" s="703"/>
      <c r="QNI1" s="703"/>
      <c r="QNJ1" s="703"/>
      <c r="QNK1" s="703"/>
      <c r="QNL1" s="703"/>
      <c r="QNM1" s="703"/>
      <c r="QNN1" s="703"/>
      <c r="QNO1" s="703"/>
      <c r="QNP1" s="703"/>
      <c r="QNQ1" s="703"/>
      <c r="QNR1" s="703"/>
      <c r="QNS1" s="703"/>
      <c r="QNT1" s="703"/>
      <c r="QNU1" s="703"/>
      <c r="QNV1" s="703"/>
      <c r="QNW1" s="703"/>
      <c r="QNX1" s="703"/>
      <c r="QNY1" s="703"/>
      <c r="QNZ1" s="703"/>
      <c r="QOA1" s="703"/>
      <c r="QOB1" s="703"/>
      <c r="QOC1" s="703"/>
      <c r="QOD1" s="703"/>
      <c r="QOE1" s="703"/>
      <c r="QOF1" s="703"/>
      <c r="QOG1" s="703"/>
      <c r="QOH1" s="703"/>
      <c r="QOI1" s="703"/>
      <c r="QOJ1" s="703"/>
      <c r="QOK1" s="703"/>
      <c r="QOL1" s="703"/>
      <c r="QOM1" s="703"/>
      <c r="QON1" s="703"/>
      <c r="QOO1" s="703"/>
      <c r="QOP1" s="703"/>
      <c r="QOQ1" s="703"/>
      <c r="QOR1" s="703"/>
      <c r="QOS1" s="703"/>
      <c r="QOT1" s="703"/>
      <c r="QOU1" s="703"/>
      <c r="QOV1" s="703"/>
      <c r="QOW1" s="703"/>
      <c r="QOX1" s="703"/>
      <c r="QOY1" s="703"/>
      <c r="QOZ1" s="703"/>
      <c r="QPA1" s="703"/>
      <c r="QPB1" s="703"/>
      <c r="QPC1" s="703"/>
      <c r="QPD1" s="703"/>
      <c r="QPE1" s="703"/>
      <c r="QPF1" s="703"/>
      <c r="QPG1" s="703"/>
      <c r="QPH1" s="703"/>
      <c r="QPI1" s="703"/>
      <c r="QPJ1" s="703"/>
      <c r="QPK1" s="703"/>
      <c r="QPL1" s="703"/>
      <c r="QPM1" s="703"/>
      <c r="QPN1" s="703"/>
      <c r="QPO1" s="703"/>
      <c r="QPP1" s="703"/>
      <c r="QPQ1" s="703"/>
      <c r="QPR1" s="703"/>
      <c r="QPS1" s="703"/>
      <c r="QPT1" s="703"/>
      <c r="QPU1" s="703"/>
      <c r="QPV1" s="703"/>
      <c r="QPW1" s="703"/>
      <c r="QPX1" s="703"/>
      <c r="QPY1" s="703"/>
      <c r="QPZ1" s="703"/>
      <c r="QQA1" s="703"/>
      <c r="QQB1" s="703"/>
      <c r="QQC1" s="703"/>
      <c r="QQD1" s="703"/>
      <c r="QQE1" s="703"/>
      <c r="QQF1" s="703"/>
      <c r="QQG1" s="703"/>
      <c r="QQH1" s="703"/>
      <c r="QQI1" s="703"/>
      <c r="QQJ1" s="703"/>
      <c r="QQK1" s="703"/>
      <c r="QQL1" s="703"/>
      <c r="QQM1" s="703"/>
      <c r="QQN1" s="703"/>
      <c r="QQO1" s="703"/>
      <c r="QQP1" s="703"/>
      <c r="QQQ1" s="703"/>
      <c r="QQR1" s="703"/>
      <c r="QQS1" s="703"/>
      <c r="QQT1" s="703"/>
      <c r="QQU1" s="703"/>
      <c r="QQV1" s="703"/>
      <c r="QQW1" s="703"/>
      <c r="QQX1" s="703"/>
      <c r="QQY1" s="703"/>
      <c r="QQZ1" s="703"/>
      <c r="QRA1" s="703"/>
      <c r="QRB1" s="703"/>
      <c r="QRC1" s="703"/>
      <c r="QRD1" s="703"/>
      <c r="QRE1" s="703"/>
      <c r="QRF1" s="703"/>
      <c r="QRG1" s="703"/>
      <c r="QRH1" s="703"/>
      <c r="QRI1" s="703"/>
      <c r="QRJ1" s="703"/>
      <c r="QRK1" s="703"/>
      <c r="QRL1" s="703"/>
      <c r="QRM1" s="703"/>
      <c r="QRN1" s="703"/>
      <c r="QRO1" s="703"/>
      <c r="QRP1" s="703"/>
      <c r="QRQ1" s="703"/>
      <c r="QRR1" s="703"/>
      <c r="QRS1" s="703"/>
      <c r="QRT1" s="703"/>
      <c r="QRU1" s="703"/>
      <c r="QRV1" s="703"/>
      <c r="QRW1" s="703"/>
      <c r="QRX1" s="703"/>
      <c r="QRY1" s="703"/>
      <c r="QRZ1" s="703"/>
      <c r="QSA1" s="703"/>
      <c r="QSB1" s="703"/>
      <c r="QSC1" s="703"/>
      <c r="QSD1" s="703"/>
      <c r="QSE1" s="703"/>
      <c r="QSF1" s="703"/>
      <c r="QSG1" s="703"/>
      <c r="QSH1" s="703"/>
      <c r="QSI1" s="703"/>
      <c r="QSJ1" s="703"/>
      <c r="QSK1" s="703"/>
      <c r="QSL1" s="703"/>
      <c r="QSM1" s="703"/>
      <c r="QSN1" s="703"/>
      <c r="QSO1" s="703"/>
      <c r="QSP1" s="703"/>
      <c r="QSQ1" s="703"/>
      <c r="QSR1" s="703"/>
      <c r="QSS1" s="703"/>
      <c r="QST1" s="703"/>
      <c r="QSU1" s="703"/>
      <c r="QSV1" s="703"/>
      <c r="QSW1" s="703"/>
      <c r="QSX1" s="703"/>
      <c r="QSY1" s="703"/>
      <c r="QSZ1" s="703"/>
      <c r="QTA1" s="703"/>
      <c r="QTB1" s="703"/>
      <c r="QTC1" s="703"/>
      <c r="QTD1" s="703"/>
      <c r="QTE1" s="703"/>
      <c r="QTF1" s="703"/>
      <c r="QTG1" s="703"/>
      <c r="QTH1" s="703"/>
      <c r="QTI1" s="703"/>
      <c r="QTJ1" s="703"/>
      <c r="QTK1" s="703"/>
      <c r="QTL1" s="703"/>
      <c r="QTM1" s="703"/>
      <c r="QTN1" s="703"/>
      <c r="QTO1" s="703"/>
      <c r="QTP1" s="703"/>
      <c r="QTQ1" s="703"/>
      <c r="QTR1" s="703"/>
      <c r="QTS1" s="703"/>
      <c r="QTT1" s="703"/>
      <c r="QTU1" s="703"/>
      <c r="QTV1" s="703"/>
      <c r="QTW1" s="703"/>
      <c r="QTX1" s="703"/>
      <c r="QTY1" s="703"/>
      <c r="QTZ1" s="703"/>
      <c r="QUA1" s="703"/>
      <c r="QUB1" s="703"/>
      <c r="QUC1" s="703"/>
      <c r="QUD1" s="703"/>
      <c r="QUE1" s="703"/>
      <c r="QUF1" s="703"/>
      <c r="QUG1" s="703"/>
      <c r="QUH1" s="703"/>
      <c r="QUI1" s="703"/>
      <c r="QUJ1" s="703"/>
      <c r="QUK1" s="703"/>
      <c r="QUL1" s="703"/>
      <c r="QUM1" s="703"/>
      <c r="QUN1" s="703"/>
      <c r="QUO1" s="703"/>
      <c r="QUP1" s="703"/>
      <c r="QUQ1" s="703"/>
      <c r="QUR1" s="703"/>
      <c r="QUS1" s="703"/>
      <c r="QUT1" s="703"/>
      <c r="QUU1" s="703"/>
      <c r="QUV1" s="703"/>
      <c r="QUW1" s="703"/>
      <c r="QUX1" s="703"/>
      <c r="QUY1" s="703"/>
      <c r="QUZ1" s="703"/>
      <c r="QVA1" s="703"/>
      <c r="QVB1" s="703"/>
      <c r="QVC1" s="703"/>
      <c r="QVD1" s="703"/>
      <c r="QVE1" s="703"/>
      <c r="QVF1" s="703"/>
      <c r="QVG1" s="703"/>
      <c r="QVH1" s="703"/>
      <c r="QVI1" s="703"/>
      <c r="QVJ1" s="703"/>
      <c r="QVK1" s="703"/>
      <c r="QVL1" s="703"/>
      <c r="QVM1" s="703"/>
      <c r="QVN1" s="703"/>
      <c r="QVO1" s="703"/>
      <c r="QVP1" s="703"/>
      <c r="QVQ1" s="703"/>
      <c r="QVR1" s="703"/>
      <c r="QVS1" s="703"/>
      <c r="QVT1" s="703"/>
      <c r="QVU1" s="703"/>
      <c r="QVV1" s="703"/>
      <c r="QVW1" s="703"/>
      <c r="QVX1" s="703"/>
      <c r="QVY1" s="703"/>
      <c r="QVZ1" s="703"/>
      <c r="QWA1" s="703"/>
      <c r="QWB1" s="703"/>
      <c r="QWC1" s="703"/>
      <c r="QWD1" s="703"/>
      <c r="QWE1" s="703"/>
      <c r="QWF1" s="703"/>
      <c r="QWG1" s="703"/>
      <c r="QWH1" s="703"/>
      <c r="QWI1" s="703"/>
      <c r="QWJ1" s="703"/>
      <c r="QWK1" s="703"/>
      <c r="QWL1" s="703"/>
      <c r="QWM1" s="703"/>
      <c r="QWN1" s="703"/>
      <c r="QWO1" s="703"/>
      <c r="QWP1" s="703"/>
      <c r="QWQ1" s="703"/>
      <c r="QWR1" s="703"/>
      <c r="QWS1" s="703"/>
      <c r="QWT1" s="703"/>
      <c r="QWU1" s="703"/>
      <c r="QWV1" s="703"/>
      <c r="QWW1" s="703"/>
      <c r="QWX1" s="703"/>
      <c r="QWY1" s="703"/>
      <c r="QWZ1" s="703"/>
      <c r="QXA1" s="703"/>
      <c r="QXB1" s="703"/>
      <c r="QXC1" s="703"/>
      <c r="QXD1" s="703"/>
      <c r="QXE1" s="703"/>
      <c r="QXF1" s="703"/>
      <c r="QXG1" s="703"/>
      <c r="QXH1" s="703"/>
      <c r="QXI1" s="703"/>
      <c r="QXJ1" s="703"/>
      <c r="QXK1" s="703"/>
      <c r="QXL1" s="703"/>
      <c r="QXM1" s="703"/>
      <c r="QXN1" s="703"/>
      <c r="QXO1" s="703"/>
      <c r="QXP1" s="703"/>
      <c r="QXQ1" s="703"/>
      <c r="QXR1" s="703"/>
      <c r="QXS1" s="703"/>
      <c r="QXT1" s="703"/>
      <c r="QXU1" s="703"/>
      <c r="QXV1" s="703"/>
      <c r="QXW1" s="703"/>
      <c r="QXX1" s="703"/>
      <c r="QXY1" s="703"/>
      <c r="QXZ1" s="703"/>
      <c r="QYA1" s="703"/>
      <c r="QYB1" s="703"/>
      <c r="QYC1" s="703"/>
      <c r="QYD1" s="703"/>
      <c r="QYE1" s="703"/>
      <c r="QYF1" s="703"/>
      <c r="QYG1" s="703"/>
      <c r="QYH1" s="703"/>
      <c r="QYI1" s="703"/>
      <c r="QYJ1" s="703"/>
      <c r="QYK1" s="703"/>
      <c r="QYL1" s="703"/>
      <c r="QYM1" s="703"/>
      <c r="QYN1" s="703"/>
      <c r="QYO1" s="703"/>
      <c r="QYP1" s="703"/>
      <c r="QYQ1" s="703"/>
      <c r="QYR1" s="703"/>
      <c r="QYS1" s="703"/>
      <c r="QYT1" s="703"/>
      <c r="QYU1" s="703"/>
      <c r="QYV1" s="703"/>
      <c r="QYW1" s="703"/>
      <c r="QYX1" s="703"/>
      <c r="QYY1" s="703"/>
      <c r="QYZ1" s="703"/>
      <c r="QZA1" s="703"/>
      <c r="QZB1" s="703"/>
      <c r="QZC1" s="703"/>
      <c r="QZD1" s="703"/>
      <c r="QZE1" s="703"/>
      <c r="QZF1" s="703"/>
      <c r="QZG1" s="703"/>
      <c r="QZH1" s="703"/>
      <c r="QZI1" s="703"/>
      <c r="QZJ1" s="703"/>
      <c r="QZK1" s="703"/>
      <c r="QZL1" s="703"/>
      <c r="QZM1" s="703"/>
      <c r="QZN1" s="703"/>
      <c r="QZO1" s="703"/>
      <c r="QZP1" s="703"/>
      <c r="QZQ1" s="703"/>
      <c r="QZR1" s="703"/>
      <c r="QZS1" s="703"/>
      <c r="QZT1" s="703"/>
      <c r="QZU1" s="703"/>
      <c r="QZV1" s="703"/>
      <c r="QZW1" s="703"/>
      <c r="QZX1" s="703"/>
      <c r="QZY1" s="703"/>
      <c r="QZZ1" s="703"/>
      <c r="RAA1" s="703"/>
      <c r="RAB1" s="703"/>
      <c r="RAC1" s="703"/>
      <c r="RAD1" s="703"/>
      <c r="RAE1" s="703"/>
      <c r="RAF1" s="703"/>
      <c r="RAG1" s="703"/>
      <c r="RAH1" s="703"/>
      <c r="RAI1" s="703"/>
      <c r="RAJ1" s="703"/>
      <c r="RAK1" s="703"/>
      <c r="RAL1" s="703"/>
      <c r="RAM1" s="703"/>
      <c r="RAN1" s="703"/>
      <c r="RAO1" s="703"/>
      <c r="RAP1" s="703"/>
      <c r="RAQ1" s="703"/>
      <c r="RAR1" s="703"/>
      <c r="RAS1" s="703"/>
      <c r="RAT1" s="703"/>
      <c r="RAU1" s="703"/>
      <c r="RAV1" s="703"/>
      <c r="RAW1" s="703"/>
      <c r="RAX1" s="703"/>
      <c r="RAY1" s="703"/>
      <c r="RAZ1" s="703"/>
      <c r="RBA1" s="703"/>
      <c r="RBB1" s="703"/>
      <c r="RBC1" s="703"/>
      <c r="RBD1" s="703"/>
      <c r="RBE1" s="703"/>
      <c r="RBF1" s="703"/>
      <c r="RBG1" s="703"/>
      <c r="RBH1" s="703"/>
      <c r="RBI1" s="703"/>
      <c r="RBJ1" s="703"/>
      <c r="RBK1" s="703"/>
      <c r="RBL1" s="703"/>
      <c r="RBM1" s="703"/>
      <c r="RBN1" s="703"/>
      <c r="RBO1" s="703"/>
      <c r="RBP1" s="703"/>
      <c r="RBQ1" s="703"/>
      <c r="RBR1" s="703"/>
      <c r="RBS1" s="703"/>
      <c r="RBT1" s="703"/>
      <c r="RBU1" s="703"/>
      <c r="RBV1" s="703"/>
      <c r="RBW1" s="703"/>
      <c r="RBX1" s="703"/>
      <c r="RBY1" s="703"/>
      <c r="RBZ1" s="703"/>
      <c r="RCA1" s="703"/>
      <c r="RCB1" s="703"/>
      <c r="RCC1" s="703"/>
      <c r="RCD1" s="703"/>
      <c r="RCE1" s="703"/>
      <c r="RCF1" s="703"/>
      <c r="RCG1" s="703"/>
      <c r="RCH1" s="703"/>
      <c r="RCI1" s="703"/>
      <c r="RCJ1" s="703"/>
      <c r="RCK1" s="703"/>
      <c r="RCL1" s="703"/>
      <c r="RCM1" s="703"/>
      <c r="RCN1" s="703"/>
      <c r="RCO1" s="703"/>
      <c r="RCP1" s="703"/>
      <c r="RCQ1" s="703"/>
      <c r="RCR1" s="703"/>
      <c r="RCS1" s="703"/>
      <c r="RCT1" s="703"/>
      <c r="RCU1" s="703"/>
      <c r="RCV1" s="703"/>
      <c r="RCW1" s="703"/>
      <c r="RCX1" s="703"/>
      <c r="RCY1" s="703"/>
      <c r="RCZ1" s="703"/>
      <c r="RDA1" s="703"/>
      <c r="RDB1" s="703"/>
      <c r="RDC1" s="703"/>
      <c r="RDD1" s="703"/>
      <c r="RDE1" s="703"/>
      <c r="RDF1" s="703"/>
      <c r="RDG1" s="703"/>
      <c r="RDH1" s="703"/>
      <c r="RDI1" s="703"/>
      <c r="RDJ1" s="703"/>
      <c r="RDK1" s="703"/>
      <c r="RDL1" s="703"/>
      <c r="RDM1" s="703"/>
      <c r="RDN1" s="703"/>
      <c r="RDO1" s="703"/>
      <c r="RDP1" s="703"/>
      <c r="RDQ1" s="703"/>
      <c r="RDR1" s="703"/>
      <c r="RDS1" s="703"/>
      <c r="RDT1" s="703"/>
      <c r="RDU1" s="703"/>
      <c r="RDV1" s="703"/>
      <c r="RDW1" s="703"/>
      <c r="RDX1" s="703"/>
      <c r="RDY1" s="703"/>
      <c r="RDZ1" s="703"/>
      <c r="REA1" s="703"/>
      <c r="REB1" s="703"/>
      <c r="REC1" s="703"/>
      <c r="RED1" s="703"/>
      <c r="REE1" s="703"/>
      <c r="REF1" s="703"/>
      <c r="REG1" s="703"/>
      <c r="REH1" s="703"/>
      <c r="REI1" s="703"/>
      <c r="REJ1" s="703"/>
      <c r="REK1" s="703"/>
      <c r="REL1" s="703"/>
      <c r="REM1" s="703"/>
      <c r="REN1" s="703"/>
      <c r="REO1" s="703"/>
      <c r="REP1" s="703"/>
      <c r="REQ1" s="703"/>
      <c r="RER1" s="703"/>
      <c r="RES1" s="703"/>
      <c r="RET1" s="703"/>
      <c r="REU1" s="703"/>
      <c r="REV1" s="703"/>
      <c r="REW1" s="703"/>
      <c r="REX1" s="703"/>
      <c r="REY1" s="703"/>
      <c r="REZ1" s="703"/>
      <c r="RFA1" s="703"/>
      <c r="RFB1" s="703"/>
      <c r="RFC1" s="703"/>
      <c r="RFD1" s="703"/>
      <c r="RFE1" s="703"/>
      <c r="RFF1" s="703"/>
      <c r="RFG1" s="703"/>
      <c r="RFH1" s="703"/>
      <c r="RFI1" s="703"/>
      <c r="RFJ1" s="703"/>
      <c r="RFK1" s="703"/>
      <c r="RFL1" s="703"/>
      <c r="RFM1" s="703"/>
      <c r="RFN1" s="703"/>
      <c r="RFO1" s="703"/>
      <c r="RFP1" s="703"/>
      <c r="RFQ1" s="703"/>
      <c r="RFR1" s="703"/>
      <c r="RFS1" s="703"/>
      <c r="RFT1" s="703"/>
      <c r="RFU1" s="703"/>
      <c r="RFV1" s="703"/>
      <c r="RFW1" s="703"/>
      <c r="RFX1" s="703"/>
      <c r="RFY1" s="703"/>
      <c r="RFZ1" s="703"/>
      <c r="RGA1" s="703"/>
      <c r="RGB1" s="703"/>
      <c r="RGC1" s="703"/>
      <c r="RGD1" s="703"/>
      <c r="RGE1" s="703"/>
      <c r="RGF1" s="703"/>
      <c r="RGG1" s="703"/>
      <c r="RGH1" s="703"/>
      <c r="RGI1" s="703"/>
      <c r="RGJ1" s="703"/>
      <c r="RGK1" s="703"/>
      <c r="RGL1" s="703"/>
      <c r="RGM1" s="703"/>
      <c r="RGN1" s="703"/>
      <c r="RGO1" s="703"/>
      <c r="RGP1" s="703"/>
      <c r="RGQ1" s="703"/>
      <c r="RGR1" s="703"/>
      <c r="RGS1" s="703"/>
      <c r="RGT1" s="703"/>
      <c r="RGU1" s="703"/>
      <c r="RGV1" s="703"/>
      <c r="RGW1" s="703"/>
      <c r="RGX1" s="703"/>
      <c r="RGY1" s="703"/>
      <c r="RGZ1" s="703"/>
      <c r="RHA1" s="703"/>
      <c r="RHB1" s="703"/>
      <c r="RHC1" s="703"/>
      <c r="RHD1" s="703"/>
      <c r="RHE1" s="703"/>
      <c r="RHF1" s="703"/>
      <c r="RHG1" s="703"/>
      <c r="RHH1" s="703"/>
      <c r="RHI1" s="703"/>
      <c r="RHJ1" s="703"/>
      <c r="RHK1" s="703"/>
      <c r="RHL1" s="703"/>
      <c r="RHM1" s="703"/>
      <c r="RHN1" s="703"/>
      <c r="RHO1" s="703"/>
      <c r="RHP1" s="703"/>
      <c r="RHQ1" s="703"/>
      <c r="RHR1" s="703"/>
      <c r="RHS1" s="703"/>
      <c r="RHT1" s="703"/>
      <c r="RHU1" s="703"/>
      <c r="RHV1" s="703"/>
      <c r="RHW1" s="703"/>
      <c r="RHX1" s="703"/>
      <c r="RHY1" s="703"/>
      <c r="RHZ1" s="703"/>
      <c r="RIA1" s="703"/>
      <c r="RIB1" s="703"/>
      <c r="RIC1" s="703"/>
      <c r="RID1" s="703"/>
      <c r="RIE1" s="703"/>
      <c r="RIF1" s="703"/>
      <c r="RIG1" s="703"/>
      <c r="RIH1" s="703"/>
      <c r="RII1" s="703"/>
      <c r="RIJ1" s="703"/>
      <c r="RIK1" s="703"/>
      <c r="RIL1" s="703"/>
      <c r="RIM1" s="703"/>
      <c r="RIN1" s="703"/>
      <c r="RIO1" s="703"/>
      <c r="RIP1" s="703"/>
      <c r="RIQ1" s="703"/>
      <c r="RIR1" s="703"/>
      <c r="RIS1" s="703"/>
      <c r="RIT1" s="703"/>
      <c r="RIU1" s="703"/>
      <c r="RIV1" s="703"/>
      <c r="RIW1" s="703"/>
      <c r="RIX1" s="703"/>
      <c r="RIY1" s="703"/>
      <c r="RIZ1" s="703"/>
      <c r="RJA1" s="703"/>
      <c r="RJB1" s="703"/>
      <c r="RJC1" s="703"/>
      <c r="RJD1" s="703"/>
      <c r="RJE1" s="703"/>
      <c r="RJF1" s="703"/>
      <c r="RJG1" s="703"/>
      <c r="RJH1" s="703"/>
      <c r="RJI1" s="703"/>
      <c r="RJJ1" s="703"/>
      <c r="RJK1" s="703"/>
      <c r="RJL1" s="703"/>
      <c r="RJM1" s="703"/>
      <c r="RJN1" s="703"/>
      <c r="RJO1" s="703"/>
      <c r="RJP1" s="703"/>
      <c r="RJQ1" s="703"/>
      <c r="RJR1" s="703"/>
      <c r="RJS1" s="703"/>
      <c r="RJT1" s="703"/>
      <c r="RJU1" s="703"/>
      <c r="RJV1" s="703"/>
      <c r="RJW1" s="703"/>
      <c r="RJX1" s="703"/>
      <c r="RJY1" s="703"/>
      <c r="RJZ1" s="703"/>
      <c r="RKA1" s="703"/>
      <c r="RKB1" s="703"/>
      <c r="RKC1" s="703"/>
      <c r="RKD1" s="703"/>
      <c r="RKE1" s="703"/>
      <c r="RKF1" s="703"/>
      <c r="RKG1" s="703"/>
      <c r="RKH1" s="703"/>
      <c r="RKI1" s="703"/>
      <c r="RKJ1" s="703"/>
      <c r="RKK1" s="703"/>
      <c r="RKL1" s="703"/>
      <c r="RKM1" s="703"/>
      <c r="RKN1" s="703"/>
      <c r="RKO1" s="703"/>
      <c r="RKP1" s="703"/>
      <c r="RKQ1" s="703"/>
      <c r="RKR1" s="703"/>
      <c r="RKS1" s="703"/>
      <c r="RKT1" s="703"/>
      <c r="RKU1" s="703"/>
      <c r="RKV1" s="703"/>
      <c r="RKW1" s="703"/>
      <c r="RKX1" s="703"/>
      <c r="RKY1" s="703"/>
      <c r="RKZ1" s="703"/>
      <c r="RLA1" s="703"/>
      <c r="RLB1" s="703"/>
      <c r="RLC1" s="703"/>
      <c r="RLD1" s="703"/>
      <c r="RLE1" s="703"/>
      <c r="RLF1" s="703"/>
      <c r="RLG1" s="703"/>
      <c r="RLH1" s="703"/>
      <c r="RLI1" s="703"/>
      <c r="RLJ1" s="703"/>
      <c r="RLK1" s="703"/>
      <c r="RLL1" s="703"/>
      <c r="RLM1" s="703"/>
      <c r="RLN1" s="703"/>
      <c r="RLO1" s="703"/>
      <c r="RLP1" s="703"/>
      <c r="RLQ1" s="703"/>
      <c r="RLR1" s="703"/>
      <c r="RLS1" s="703"/>
      <c r="RLT1" s="703"/>
      <c r="RLU1" s="703"/>
      <c r="RLV1" s="703"/>
      <c r="RLW1" s="703"/>
      <c r="RLX1" s="703"/>
      <c r="RLY1" s="703"/>
      <c r="RLZ1" s="703"/>
      <c r="RMA1" s="703"/>
      <c r="RMB1" s="703"/>
      <c r="RMC1" s="703"/>
      <c r="RMD1" s="703"/>
      <c r="RME1" s="703"/>
      <c r="RMF1" s="703"/>
      <c r="RMG1" s="703"/>
      <c r="RMH1" s="703"/>
      <c r="RMI1" s="703"/>
      <c r="RMJ1" s="703"/>
      <c r="RMK1" s="703"/>
      <c r="RML1" s="703"/>
      <c r="RMM1" s="703"/>
      <c r="RMN1" s="703"/>
      <c r="RMO1" s="703"/>
      <c r="RMP1" s="703"/>
      <c r="RMQ1" s="703"/>
      <c r="RMR1" s="703"/>
      <c r="RMS1" s="703"/>
      <c r="RMT1" s="703"/>
      <c r="RMU1" s="703"/>
      <c r="RMV1" s="703"/>
      <c r="RMW1" s="703"/>
      <c r="RMX1" s="703"/>
      <c r="RMY1" s="703"/>
      <c r="RMZ1" s="703"/>
      <c r="RNA1" s="703"/>
      <c r="RNB1" s="703"/>
      <c r="RNC1" s="703"/>
      <c r="RND1" s="703"/>
      <c r="RNE1" s="703"/>
      <c r="RNF1" s="703"/>
      <c r="RNG1" s="703"/>
      <c r="RNH1" s="703"/>
      <c r="RNI1" s="703"/>
      <c r="RNJ1" s="703"/>
      <c r="RNK1" s="703"/>
      <c r="RNL1" s="703"/>
      <c r="RNM1" s="703"/>
      <c r="RNN1" s="703"/>
      <c r="RNO1" s="703"/>
      <c r="RNP1" s="703"/>
      <c r="RNQ1" s="703"/>
      <c r="RNR1" s="703"/>
      <c r="RNS1" s="703"/>
      <c r="RNT1" s="703"/>
      <c r="RNU1" s="703"/>
      <c r="RNV1" s="703"/>
      <c r="RNW1" s="703"/>
      <c r="RNX1" s="703"/>
      <c r="RNY1" s="703"/>
      <c r="RNZ1" s="703"/>
      <c r="ROA1" s="703"/>
      <c r="ROB1" s="703"/>
      <c r="ROC1" s="703"/>
      <c r="ROD1" s="703"/>
      <c r="ROE1" s="703"/>
      <c r="ROF1" s="703"/>
      <c r="ROG1" s="703"/>
      <c r="ROH1" s="703"/>
      <c r="ROI1" s="703"/>
      <c r="ROJ1" s="703"/>
      <c r="ROK1" s="703"/>
      <c r="ROL1" s="703"/>
      <c r="ROM1" s="703"/>
      <c r="RON1" s="703"/>
      <c r="ROO1" s="703"/>
      <c r="ROP1" s="703"/>
      <c r="ROQ1" s="703"/>
      <c r="ROR1" s="703"/>
      <c r="ROS1" s="703"/>
      <c r="ROT1" s="703"/>
      <c r="ROU1" s="703"/>
      <c r="ROV1" s="703"/>
      <c r="ROW1" s="703"/>
      <c r="ROX1" s="703"/>
      <c r="ROY1" s="703"/>
      <c r="ROZ1" s="703"/>
      <c r="RPA1" s="703"/>
      <c r="RPB1" s="703"/>
      <c r="RPC1" s="703"/>
      <c r="RPD1" s="703"/>
      <c r="RPE1" s="703"/>
      <c r="RPF1" s="703"/>
      <c r="RPG1" s="703"/>
      <c r="RPH1" s="703"/>
      <c r="RPI1" s="703"/>
      <c r="RPJ1" s="703"/>
      <c r="RPK1" s="703"/>
      <c r="RPL1" s="703"/>
      <c r="RPM1" s="703"/>
      <c r="RPN1" s="703"/>
      <c r="RPO1" s="703"/>
      <c r="RPP1" s="703"/>
      <c r="RPQ1" s="703"/>
      <c r="RPR1" s="703"/>
      <c r="RPS1" s="703"/>
      <c r="RPT1" s="703"/>
      <c r="RPU1" s="703"/>
      <c r="RPV1" s="703"/>
      <c r="RPW1" s="703"/>
      <c r="RPX1" s="703"/>
      <c r="RPY1" s="703"/>
      <c r="RPZ1" s="703"/>
      <c r="RQA1" s="703"/>
      <c r="RQB1" s="703"/>
      <c r="RQC1" s="703"/>
      <c r="RQD1" s="703"/>
      <c r="RQE1" s="703"/>
      <c r="RQF1" s="703"/>
      <c r="RQG1" s="703"/>
      <c r="RQH1" s="703"/>
      <c r="RQI1" s="703"/>
      <c r="RQJ1" s="703"/>
      <c r="RQK1" s="703"/>
      <c r="RQL1" s="703"/>
      <c r="RQM1" s="703"/>
      <c r="RQN1" s="703"/>
      <c r="RQO1" s="703"/>
      <c r="RQP1" s="703"/>
      <c r="RQQ1" s="703"/>
      <c r="RQR1" s="703"/>
      <c r="RQS1" s="703"/>
      <c r="RQT1" s="703"/>
      <c r="RQU1" s="703"/>
      <c r="RQV1" s="703"/>
      <c r="RQW1" s="703"/>
      <c r="RQX1" s="703"/>
      <c r="RQY1" s="703"/>
      <c r="RQZ1" s="703"/>
      <c r="RRA1" s="703"/>
      <c r="RRB1" s="703"/>
      <c r="RRC1" s="703"/>
      <c r="RRD1" s="703"/>
      <c r="RRE1" s="703"/>
      <c r="RRF1" s="703"/>
      <c r="RRG1" s="703"/>
      <c r="RRH1" s="703"/>
      <c r="RRI1" s="703"/>
      <c r="RRJ1" s="703"/>
      <c r="RRK1" s="703"/>
      <c r="RRL1" s="703"/>
      <c r="RRM1" s="703"/>
      <c r="RRN1" s="703"/>
      <c r="RRO1" s="703"/>
      <c r="RRP1" s="703"/>
      <c r="RRQ1" s="703"/>
      <c r="RRR1" s="703"/>
      <c r="RRS1" s="703"/>
      <c r="RRT1" s="703"/>
      <c r="RRU1" s="703"/>
      <c r="RRV1" s="703"/>
      <c r="RRW1" s="703"/>
      <c r="RRX1" s="703"/>
      <c r="RRY1" s="703"/>
      <c r="RRZ1" s="703"/>
      <c r="RSA1" s="703"/>
      <c r="RSB1" s="703"/>
      <c r="RSC1" s="703"/>
      <c r="RSD1" s="703"/>
      <c r="RSE1" s="703"/>
      <c r="RSF1" s="703"/>
      <c r="RSG1" s="703"/>
      <c r="RSH1" s="703"/>
      <c r="RSI1" s="703"/>
      <c r="RSJ1" s="703"/>
      <c r="RSK1" s="703"/>
      <c r="RSL1" s="703"/>
      <c r="RSM1" s="703"/>
      <c r="RSN1" s="703"/>
      <c r="RSO1" s="703"/>
      <c r="RSP1" s="703"/>
      <c r="RSQ1" s="703"/>
      <c r="RSR1" s="703"/>
      <c r="RSS1" s="703"/>
      <c r="RST1" s="703"/>
      <c r="RSU1" s="703"/>
      <c r="RSV1" s="703"/>
      <c r="RSW1" s="703"/>
      <c r="RSX1" s="703"/>
      <c r="RSY1" s="703"/>
      <c r="RSZ1" s="703"/>
      <c r="RTA1" s="703"/>
      <c r="RTB1" s="703"/>
      <c r="RTC1" s="703"/>
      <c r="RTD1" s="703"/>
      <c r="RTE1" s="703"/>
      <c r="RTF1" s="703"/>
      <c r="RTG1" s="703"/>
      <c r="RTH1" s="703"/>
      <c r="RTI1" s="703"/>
      <c r="RTJ1" s="703"/>
      <c r="RTK1" s="703"/>
      <c r="RTL1" s="703"/>
      <c r="RTM1" s="703"/>
      <c r="RTN1" s="703"/>
      <c r="RTO1" s="703"/>
      <c r="RTP1" s="703"/>
      <c r="RTQ1" s="703"/>
      <c r="RTR1" s="703"/>
      <c r="RTS1" s="703"/>
      <c r="RTT1" s="703"/>
      <c r="RTU1" s="703"/>
      <c r="RTV1" s="703"/>
      <c r="RTW1" s="703"/>
      <c r="RTX1" s="703"/>
      <c r="RTY1" s="703"/>
      <c r="RTZ1" s="703"/>
      <c r="RUA1" s="703"/>
      <c r="RUB1" s="703"/>
      <c r="RUC1" s="703"/>
      <c r="RUD1" s="703"/>
      <c r="RUE1" s="703"/>
      <c r="RUF1" s="703"/>
      <c r="RUG1" s="703"/>
      <c r="RUH1" s="703"/>
      <c r="RUI1" s="703"/>
      <c r="RUJ1" s="703"/>
      <c r="RUK1" s="703"/>
      <c r="RUL1" s="703"/>
      <c r="RUM1" s="703"/>
      <c r="RUN1" s="703"/>
      <c r="RUO1" s="703"/>
      <c r="RUP1" s="703"/>
      <c r="RUQ1" s="703"/>
      <c r="RUR1" s="703"/>
      <c r="RUS1" s="703"/>
      <c r="RUT1" s="703"/>
      <c r="RUU1" s="703"/>
      <c r="RUV1" s="703"/>
      <c r="RUW1" s="703"/>
      <c r="RUX1" s="703"/>
      <c r="RUY1" s="703"/>
      <c r="RUZ1" s="703"/>
      <c r="RVA1" s="703"/>
      <c r="RVB1" s="703"/>
      <c r="RVC1" s="703"/>
      <c r="RVD1" s="703"/>
      <c r="RVE1" s="703"/>
      <c r="RVF1" s="703"/>
      <c r="RVG1" s="703"/>
      <c r="RVH1" s="703"/>
      <c r="RVI1" s="703"/>
      <c r="RVJ1" s="703"/>
      <c r="RVK1" s="703"/>
      <c r="RVL1" s="703"/>
      <c r="RVM1" s="703"/>
      <c r="RVN1" s="703"/>
      <c r="RVO1" s="703"/>
      <c r="RVP1" s="703"/>
      <c r="RVQ1" s="703"/>
      <c r="RVR1" s="703"/>
      <c r="RVS1" s="703"/>
      <c r="RVT1" s="703"/>
      <c r="RVU1" s="703"/>
      <c r="RVV1" s="703"/>
      <c r="RVW1" s="703"/>
      <c r="RVX1" s="703"/>
      <c r="RVY1" s="703"/>
      <c r="RVZ1" s="703"/>
      <c r="RWA1" s="703"/>
      <c r="RWB1" s="703"/>
      <c r="RWC1" s="703"/>
      <c r="RWD1" s="703"/>
      <c r="RWE1" s="703"/>
      <c r="RWF1" s="703"/>
      <c r="RWG1" s="703"/>
      <c r="RWH1" s="703"/>
      <c r="RWI1" s="703"/>
      <c r="RWJ1" s="703"/>
      <c r="RWK1" s="703"/>
      <c r="RWL1" s="703"/>
      <c r="RWM1" s="703"/>
      <c r="RWN1" s="703"/>
      <c r="RWO1" s="703"/>
      <c r="RWP1" s="703"/>
      <c r="RWQ1" s="703"/>
      <c r="RWR1" s="703"/>
      <c r="RWS1" s="703"/>
      <c r="RWT1" s="703"/>
      <c r="RWU1" s="703"/>
      <c r="RWV1" s="703"/>
      <c r="RWW1" s="703"/>
      <c r="RWX1" s="703"/>
      <c r="RWY1" s="703"/>
      <c r="RWZ1" s="703"/>
      <c r="RXA1" s="703"/>
      <c r="RXB1" s="703"/>
      <c r="RXC1" s="703"/>
      <c r="RXD1" s="703"/>
      <c r="RXE1" s="703"/>
      <c r="RXF1" s="703"/>
      <c r="RXG1" s="703"/>
      <c r="RXH1" s="703"/>
      <c r="RXI1" s="703"/>
      <c r="RXJ1" s="703"/>
      <c r="RXK1" s="703"/>
      <c r="RXL1" s="703"/>
      <c r="RXM1" s="703"/>
      <c r="RXN1" s="703"/>
      <c r="RXO1" s="703"/>
      <c r="RXP1" s="703"/>
      <c r="RXQ1" s="703"/>
      <c r="RXR1" s="703"/>
      <c r="RXS1" s="703"/>
      <c r="RXT1" s="703"/>
      <c r="RXU1" s="703"/>
      <c r="RXV1" s="703"/>
      <c r="RXW1" s="703"/>
      <c r="RXX1" s="703"/>
      <c r="RXY1" s="703"/>
      <c r="RXZ1" s="703"/>
      <c r="RYA1" s="703"/>
      <c r="RYB1" s="703"/>
      <c r="RYC1" s="703"/>
      <c r="RYD1" s="703"/>
      <c r="RYE1" s="703"/>
      <c r="RYF1" s="703"/>
      <c r="RYG1" s="703"/>
      <c r="RYH1" s="703"/>
      <c r="RYI1" s="703"/>
      <c r="RYJ1" s="703"/>
      <c r="RYK1" s="703"/>
      <c r="RYL1" s="703"/>
      <c r="RYM1" s="703"/>
      <c r="RYN1" s="703"/>
      <c r="RYO1" s="703"/>
      <c r="RYP1" s="703"/>
      <c r="RYQ1" s="703"/>
      <c r="RYR1" s="703"/>
      <c r="RYS1" s="703"/>
      <c r="RYT1" s="703"/>
      <c r="RYU1" s="703"/>
      <c r="RYV1" s="703"/>
      <c r="RYW1" s="703"/>
      <c r="RYX1" s="703"/>
      <c r="RYY1" s="703"/>
      <c r="RYZ1" s="703"/>
      <c r="RZA1" s="703"/>
      <c r="RZB1" s="703"/>
      <c r="RZC1" s="703"/>
      <c r="RZD1" s="703"/>
      <c r="RZE1" s="703"/>
      <c r="RZF1" s="703"/>
      <c r="RZG1" s="703"/>
      <c r="RZH1" s="703"/>
      <c r="RZI1" s="703"/>
      <c r="RZJ1" s="703"/>
      <c r="RZK1" s="703"/>
      <c r="RZL1" s="703"/>
      <c r="RZM1" s="703"/>
      <c r="RZN1" s="703"/>
      <c r="RZO1" s="703"/>
      <c r="RZP1" s="703"/>
      <c r="RZQ1" s="703"/>
      <c r="RZR1" s="703"/>
      <c r="RZS1" s="703"/>
      <c r="RZT1" s="703"/>
      <c r="RZU1" s="703"/>
      <c r="RZV1" s="703"/>
      <c r="RZW1" s="703"/>
      <c r="RZX1" s="703"/>
      <c r="RZY1" s="703"/>
      <c r="RZZ1" s="703"/>
      <c r="SAA1" s="703"/>
      <c r="SAB1" s="703"/>
      <c r="SAC1" s="703"/>
      <c r="SAD1" s="703"/>
      <c r="SAE1" s="703"/>
      <c r="SAF1" s="703"/>
      <c r="SAG1" s="703"/>
      <c r="SAH1" s="703"/>
      <c r="SAI1" s="703"/>
      <c r="SAJ1" s="703"/>
      <c r="SAK1" s="703"/>
      <c r="SAL1" s="703"/>
      <c r="SAM1" s="703"/>
      <c r="SAN1" s="703"/>
      <c r="SAO1" s="703"/>
      <c r="SAP1" s="703"/>
      <c r="SAQ1" s="703"/>
      <c r="SAR1" s="703"/>
      <c r="SAS1" s="703"/>
      <c r="SAT1" s="703"/>
      <c r="SAU1" s="703"/>
      <c r="SAV1" s="703"/>
      <c r="SAW1" s="703"/>
      <c r="SAX1" s="703"/>
      <c r="SAY1" s="703"/>
      <c r="SAZ1" s="703"/>
      <c r="SBA1" s="703"/>
      <c r="SBB1" s="703"/>
      <c r="SBC1" s="703"/>
      <c r="SBD1" s="703"/>
      <c r="SBE1" s="703"/>
      <c r="SBF1" s="703"/>
      <c r="SBG1" s="703"/>
      <c r="SBH1" s="703"/>
      <c r="SBI1" s="703"/>
      <c r="SBJ1" s="703"/>
      <c r="SBK1" s="703"/>
      <c r="SBL1" s="703"/>
      <c r="SBM1" s="703"/>
      <c r="SBN1" s="703"/>
      <c r="SBO1" s="703"/>
      <c r="SBP1" s="703"/>
      <c r="SBQ1" s="703"/>
      <c r="SBR1" s="703"/>
      <c r="SBS1" s="703"/>
      <c r="SBT1" s="703"/>
      <c r="SBU1" s="703"/>
      <c r="SBV1" s="703"/>
      <c r="SBW1" s="703"/>
      <c r="SBX1" s="703"/>
      <c r="SBY1" s="703"/>
      <c r="SBZ1" s="703"/>
      <c r="SCA1" s="703"/>
      <c r="SCB1" s="703"/>
      <c r="SCC1" s="703"/>
      <c r="SCD1" s="703"/>
      <c r="SCE1" s="703"/>
      <c r="SCF1" s="703"/>
      <c r="SCG1" s="703"/>
      <c r="SCH1" s="703"/>
      <c r="SCI1" s="703"/>
      <c r="SCJ1" s="703"/>
      <c r="SCK1" s="703"/>
      <c r="SCL1" s="703"/>
      <c r="SCM1" s="703"/>
      <c r="SCN1" s="703"/>
      <c r="SCO1" s="703"/>
      <c r="SCP1" s="703"/>
      <c r="SCQ1" s="703"/>
      <c r="SCR1" s="703"/>
      <c r="SCS1" s="703"/>
      <c r="SCT1" s="703"/>
      <c r="SCU1" s="703"/>
      <c r="SCV1" s="703"/>
      <c r="SCW1" s="703"/>
      <c r="SCX1" s="703"/>
      <c r="SCY1" s="703"/>
      <c r="SCZ1" s="703"/>
      <c r="SDA1" s="703"/>
      <c r="SDB1" s="703"/>
      <c r="SDC1" s="703"/>
      <c r="SDD1" s="703"/>
      <c r="SDE1" s="703"/>
      <c r="SDF1" s="703"/>
      <c r="SDG1" s="703"/>
      <c r="SDH1" s="703"/>
      <c r="SDI1" s="703"/>
      <c r="SDJ1" s="703"/>
      <c r="SDK1" s="703"/>
      <c r="SDL1" s="703"/>
      <c r="SDM1" s="703"/>
      <c r="SDN1" s="703"/>
      <c r="SDO1" s="703"/>
      <c r="SDP1" s="703"/>
      <c r="SDQ1" s="703"/>
      <c r="SDR1" s="703"/>
      <c r="SDS1" s="703"/>
      <c r="SDT1" s="703"/>
      <c r="SDU1" s="703"/>
      <c r="SDV1" s="703"/>
      <c r="SDW1" s="703"/>
      <c r="SDX1" s="703"/>
      <c r="SDY1" s="703"/>
      <c r="SDZ1" s="703"/>
      <c r="SEA1" s="703"/>
      <c r="SEB1" s="703"/>
      <c r="SEC1" s="703"/>
      <c r="SED1" s="703"/>
      <c r="SEE1" s="703"/>
      <c r="SEF1" s="703"/>
      <c r="SEG1" s="703"/>
      <c r="SEH1" s="703"/>
      <c r="SEI1" s="703"/>
      <c r="SEJ1" s="703"/>
      <c r="SEK1" s="703"/>
      <c r="SEL1" s="703"/>
      <c r="SEM1" s="703"/>
      <c r="SEN1" s="703"/>
      <c r="SEO1" s="703"/>
      <c r="SEP1" s="703"/>
      <c r="SEQ1" s="703"/>
      <c r="SER1" s="703"/>
      <c r="SES1" s="703"/>
      <c r="SET1" s="703"/>
      <c r="SEU1" s="703"/>
      <c r="SEV1" s="703"/>
      <c r="SEW1" s="703"/>
      <c r="SEX1" s="703"/>
      <c r="SEY1" s="703"/>
      <c r="SEZ1" s="703"/>
      <c r="SFA1" s="703"/>
      <c r="SFB1" s="703"/>
      <c r="SFC1" s="703"/>
      <c r="SFD1" s="703"/>
      <c r="SFE1" s="703"/>
      <c r="SFF1" s="703"/>
      <c r="SFG1" s="703"/>
      <c r="SFH1" s="703"/>
      <c r="SFI1" s="703"/>
      <c r="SFJ1" s="703"/>
      <c r="SFK1" s="703"/>
      <c r="SFL1" s="703"/>
      <c r="SFM1" s="703"/>
      <c r="SFN1" s="703"/>
      <c r="SFO1" s="703"/>
      <c r="SFP1" s="703"/>
      <c r="SFQ1" s="703"/>
      <c r="SFR1" s="703"/>
      <c r="SFS1" s="703"/>
      <c r="SFT1" s="703"/>
      <c r="SFU1" s="703"/>
      <c r="SFV1" s="703"/>
      <c r="SFW1" s="703"/>
      <c r="SFX1" s="703"/>
      <c r="SFY1" s="703"/>
      <c r="SFZ1" s="703"/>
      <c r="SGA1" s="703"/>
      <c r="SGB1" s="703"/>
      <c r="SGC1" s="703"/>
      <c r="SGD1" s="703"/>
      <c r="SGE1" s="703"/>
      <c r="SGF1" s="703"/>
      <c r="SGG1" s="703"/>
      <c r="SGH1" s="703"/>
      <c r="SGI1" s="703"/>
      <c r="SGJ1" s="703"/>
      <c r="SGK1" s="703"/>
      <c r="SGL1" s="703"/>
      <c r="SGM1" s="703"/>
      <c r="SGN1" s="703"/>
      <c r="SGO1" s="703"/>
      <c r="SGP1" s="703"/>
      <c r="SGQ1" s="703"/>
      <c r="SGR1" s="703"/>
      <c r="SGS1" s="703"/>
      <c r="SGT1" s="703"/>
      <c r="SGU1" s="703"/>
      <c r="SGV1" s="703"/>
      <c r="SGW1" s="703"/>
      <c r="SGX1" s="703"/>
      <c r="SGY1" s="703"/>
      <c r="SGZ1" s="703"/>
      <c r="SHA1" s="703"/>
      <c r="SHB1" s="703"/>
      <c r="SHC1" s="703"/>
      <c r="SHD1" s="703"/>
      <c r="SHE1" s="703"/>
      <c r="SHF1" s="703"/>
      <c r="SHG1" s="703"/>
      <c r="SHH1" s="703"/>
      <c r="SHI1" s="703"/>
      <c r="SHJ1" s="703"/>
      <c r="SHK1" s="703"/>
      <c r="SHL1" s="703"/>
      <c r="SHM1" s="703"/>
      <c r="SHN1" s="703"/>
      <c r="SHO1" s="703"/>
      <c r="SHP1" s="703"/>
      <c r="SHQ1" s="703"/>
      <c r="SHR1" s="703"/>
      <c r="SHS1" s="703"/>
      <c r="SHT1" s="703"/>
      <c r="SHU1" s="703"/>
      <c r="SHV1" s="703"/>
      <c r="SHW1" s="703"/>
      <c r="SHX1" s="703"/>
      <c r="SHY1" s="703"/>
      <c r="SHZ1" s="703"/>
      <c r="SIA1" s="703"/>
      <c r="SIB1" s="703"/>
      <c r="SIC1" s="703"/>
      <c r="SID1" s="703"/>
      <c r="SIE1" s="703"/>
      <c r="SIF1" s="703"/>
      <c r="SIG1" s="703"/>
      <c r="SIH1" s="703"/>
      <c r="SII1" s="703"/>
      <c r="SIJ1" s="703"/>
      <c r="SIK1" s="703"/>
      <c r="SIL1" s="703"/>
      <c r="SIM1" s="703"/>
      <c r="SIN1" s="703"/>
      <c r="SIO1" s="703"/>
      <c r="SIP1" s="703"/>
      <c r="SIQ1" s="703"/>
      <c r="SIR1" s="703"/>
      <c r="SIS1" s="703"/>
      <c r="SIT1" s="703"/>
      <c r="SIU1" s="703"/>
      <c r="SIV1" s="703"/>
      <c r="SIW1" s="703"/>
      <c r="SIX1" s="703"/>
      <c r="SIY1" s="703"/>
      <c r="SIZ1" s="703"/>
      <c r="SJA1" s="703"/>
      <c r="SJB1" s="703"/>
      <c r="SJC1" s="703"/>
      <c r="SJD1" s="703"/>
      <c r="SJE1" s="703"/>
      <c r="SJF1" s="703"/>
      <c r="SJG1" s="703"/>
      <c r="SJH1" s="703"/>
      <c r="SJI1" s="703"/>
      <c r="SJJ1" s="703"/>
      <c r="SJK1" s="703"/>
      <c r="SJL1" s="703"/>
      <c r="SJM1" s="703"/>
      <c r="SJN1" s="703"/>
      <c r="SJO1" s="703"/>
      <c r="SJP1" s="703"/>
      <c r="SJQ1" s="703"/>
      <c r="SJR1" s="703"/>
      <c r="SJS1" s="703"/>
      <c r="SJT1" s="703"/>
      <c r="SJU1" s="703"/>
      <c r="SJV1" s="703"/>
      <c r="SJW1" s="703"/>
      <c r="SJX1" s="703"/>
      <c r="SJY1" s="703"/>
      <c r="SJZ1" s="703"/>
      <c r="SKA1" s="703"/>
      <c r="SKB1" s="703"/>
      <c r="SKC1" s="703"/>
      <c r="SKD1" s="703"/>
      <c r="SKE1" s="703"/>
      <c r="SKF1" s="703"/>
      <c r="SKG1" s="703"/>
      <c r="SKH1" s="703"/>
      <c r="SKI1" s="703"/>
      <c r="SKJ1" s="703"/>
      <c r="SKK1" s="703"/>
      <c r="SKL1" s="703"/>
      <c r="SKM1" s="703"/>
      <c r="SKN1" s="703"/>
      <c r="SKO1" s="703"/>
      <c r="SKP1" s="703"/>
      <c r="SKQ1" s="703"/>
      <c r="SKR1" s="703"/>
      <c r="SKS1" s="703"/>
      <c r="SKT1" s="703"/>
      <c r="SKU1" s="703"/>
      <c r="SKV1" s="703"/>
      <c r="SKW1" s="703"/>
      <c r="SKX1" s="703"/>
      <c r="SKY1" s="703"/>
      <c r="SKZ1" s="703"/>
      <c r="SLA1" s="703"/>
      <c r="SLB1" s="703"/>
      <c r="SLC1" s="703"/>
      <c r="SLD1" s="703"/>
      <c r="SLE1" s="703"/>
      <c r="SLF1" s="703"/>
      <c r="SLG1" s="703"/>
      <c r="SLH1" s="703"/>
      <c r="SLI1" s="703"/>
      <c r="SLJ1" s="703"/>
      <c r="SLK1" s="703"/>
      <c r="SLL1" s="703"/>
      <c r="SLM1" s="703"/>
      <c r="SLN1" s="703"/>
      <c r="SLO1" s="703"/>
      <c r="SLP1" s="703"/>
      <c r="SLQ1" s="703"/>
      <c r="SLR1" s="703"/>
      <c r="SLS1" s="703"/>
      <c r="SLT1" s="703"/>
      <c r="SLU1" s="703"/>
      <c r="SLV1" s="703"/>
      <c r="SLW1" s="703"/>
      <c r="SLX1" s="703"/>
      <c r="SLY1" s="703"/>
      <c r="SLZ1" s="703"/>
      <c r="SMA1" s="703"/>
      <c r="SMB1" s="703"/>
      <c r="SMC1" s="703"/>
      <c r="SMD1" s="703"/>
      <c r="SME1" s="703"/>
      <c r="SMF1" s="703"/>
      <c r="SMG1" s="703"/>
      <c r="SMH1" s="703"/>
      <c r="SMI1" s="703"/>
      <c r="SMJ1" s="703"/>
      <c r="SMK1" s="703"/>
      <c r="SML1" s="703"/>
      <c r="SMM1" s="703"/>
      <c r="SMN1" s="703"/>
      <c r="SMO1" s="703"/>
      <c r="SMP1" s="703"/>
      <c r="SMQ1" s="703"/>
      <c r="SMR1" s="703"/>
      <c r="SMS1" s="703"/>
      <c r="SMT1" s="703"/>
      <c r="SMU1" s="703"/>
      <c r="SMV1" s="703"/>
      <c r="SMW1" s="703"/>
      <c r="SMX1" s="703"/>
      <c r="SMY1" s="703"/>
      <c r="SMZ1" s="703"/>
      <c r="SNA1" s="703"/>
      <c r="SNB1" s="703"/>
      <c r="SNC1" s="703"/>
      <c r="SND1" s="703"/>
      <c r="SNE1" s="703"/>
      <c r="SNF1" s="703"/>
      <c r="SNG1" s="703"/>
      <c r="SNH1" s="703"/>
      <c r="SNI1" s="703"/>
      <c r="SNJ1" s="703"/>
      <c r="SNK1" s="703"/>
      <c r="SNL1" s="703"/>
      <c r="SNM1" s="703"/>
      <c r="SNN1" s="703"/>
      <c r="SNO1" s="703"/>
      <c r="SNP1" s="703"/>
      <c r="SNQ1" s="703"/>
      <c r="SNR1" s="703"/>
      <c r="SNS1" s="703"/>
      <c r="SNT1" s="703"/>
      <c r="SNU1" s="703"/>
      <c r="SNV1" s="703"/>
      <c r="SNW1" s="703"/>
      <c r="SNX1" s="703"/>
      <c r="SNY1" s="703"/>
      <c r="SNZ1" s="703"/>
      <c r="SOA1" s="703"/>
      <c r="SOB1" s="703"/>
      <c r="SOC1" s="703"/>
      <c r="SOD1" s="703"/>
      <c r="SOE1" s="703"/>
      <c r="SOF1" s="703"/>
      <c r="SOG1" s="703"/>
      <c r="SOH1" s="703"/>
      <c r="SOI1" s="703"/>
      <c r="SOJ1" s="703"/>
      <c r="SOK1" s="703"/>
      <c r="SOL1" s="703"/>
      <c r="SOM1" s="703"/>
      <c r="SON1" s="703"/>
      <c r="SOO1" s="703"/>
      <c r="SOP1" s="703"/>
      <c r="SOQ1" s="703"/>
      <c r="SOR1" s="703"/>
      <c r="SOS1" s="703"/>
      <c r="SOT1" s="703"/>
      <c r="SOU1" s="703"/>
      <c r="SOV1" s="703"/>
      <c r="SOW1" s="703"/>
      <c r="SOX1" s="703"/>
      <c r="SOY1" s="703"/>
      <c r="SOZ1" s="703"/>
      <c r="SPA1" s="703"/>
      <c r="SPB1" s="703"/>
      <c r="SPC1" s="703"/>
      <c r="SPD1" s="703"/>
      <c r="SPE1" s="703"/>
      <c r="SPF1" s="703"/>
      <c r="SPG1" s="703"/>
      <c r="SPH1" s="703"/>
      <c r="SPI1" s="703"/>
      <c r="SPJ1" s="703"/>
      <c r="SPK1" s="703"/>
      <c r="SPL1" s="703"/>
      <c r="SPM1" s="703"/>
      <c r="SPN1" s="703"/>
      <c r="SPO1" s="703"/>
      <c r="SPP1" s="703"/>
      <c r="SPQ1" s="703"/>
      <c r="SPR1" s="703"/>
      <c r="SPS1" s="703"/>
      <c r="SPT1" s="703"/>
      <c r="SPU1" s="703"/>
      <c r="SPV1" s="703"/>
      <c r="SPW1" s="703"/>
      <c r="SPX1" s="703"/>
      <c r="SPY1" s="703"/>
      <c r="SPZ1" s="703"/>
      <c r="SQA1" s="703"/>
      <c r="SQB1" s="703"/>
      <c r="SQC1" s="703"/>
      <c r="SQD1" s="703"/>
      <c r="SQE1" s="703"/>
      <c r="SQF1" s="703"/>
      <c r="SQG1" s="703"/>
      <c r="SQH1" s="703"/>
      <c r="SQI1" s="703"/>
      <c r="SQJ1" s="703"/>
      <c r="SQK1" s="703"/>
      <c r="SQL1" s="703"/>
      <c r="SQM1" s="703"/>
      <c r="SQN1" s="703"/>
      <c r="SQO1" s="703"/>
      <c r="SQP1" s="703"/>
      <c r="SQQ1" s="703"/>
      <c r="SQR1" s="703"/>
      <c r="SQS1" s="703"/>
      <c r="SQT1" s="703"/>
      <c r="SQU1" s="703"/>
      <c r="SQV1" s="703"/>
      <c r="SQW1" s="703"/>
      <c r="SQX1" s="703"/>
      <c r="SQY1" s="703"/>
      <c r="SQZ1" s="703"/>
      <c r="SRA1" s="703"/>
      <c r="SRB1" s="703"/>
      <c r="SRC1" s="703"/>
      <c r="SRD1" s="703"/>
      <c r="SRE1" s="703"/>
      <c r="SRF1" s="703"/>
      <c r="SRG1" s="703"/>
      <c r="SRH1" s="703"/>
      <c r="SRI1" s="703"/>
      <c r="SRJ1" s="703"/>
      <c r="SRK1" s="703"/>
      <c r="SRL1" s="703"/>
      <c r="SRM1" s="703"/>
      <c r="SRN1" s="703"/>
      <c r="SRO1" s="703"/>
      <c r="SRP1" s="703"/>
      <c r="SRQ1" s="703"/>
      <c r="SRR1" s="703"/>
      <c r="SRS1" s="703"/>
      <c r="SRT1" s="703"/>
      <c r="SRU1" s="703"/>
      <c r="SRV1" s="703"/>
      <c r="SRW1" s="703"/>
      <c r="SRX1" s="703"/>
      <c r="SRY1" s="703"/>
      <c r="SRZ1" s="703"/>
      <c r="SSA1" s="703"/>
      <c r="SSB1" s="703"/>
      <c r="SSC1" s="703"/>
      <c r="SSD1" s="703"/>
      <c r="SSE1" s="703"/>
      <c r="SSF1" s="703"/>
      <c r="SSG1" s="703"/>
      <c r="SSH1" s="703"/>
      <c r="SSI1" s="703"/>
      <c r="SSJ1" s="703"/>
      <c r="SSK1" s="703"/>
      <c r="SSL1" s="703"/>
      <c r="SSM1" s="703"/>
      <c r="SSN1" s="703"/>
      <c r="SSO1" s="703"/>
      <c r="SSP1" s="703"/>
      <c r="SSQ1" s="703"/>
      <c r="SSR1" s="703"/>
      <c r="SSS1" s="703"/>
      <c r="SST1" s="703"/>
      <c r="SSU1" s="703"/>
      <c r="SSV1" s="703"/>
      <c r="SSW1" s="703"/>
      <c r="SSX1" s="703"/>
      <c r="SSY1" s="703"/>
      <c r="SSZ1" s="703"/>
      <c r="STA1" s="703"/>
      <c r="STB1" s="703"/>
      <c r="STC1" s="703"/>
      <c r="STD1" s="703"/>
      <c r="STE1" s="703"/>
      <c r="STF1" s="703"/>
      <c r="STG1" s="703"/>
      <c r="STH1" s="703"/>
      <c r="STI1" s="703"/>
      <c r="STJ1" s="703"/>
      <c r="STK1" s="703"/>
      <c r="STL1" s="703"/>
      <c r="STM1" s="703"/>
      <c r="STN1" s="703"/>
      <c r="STO1" s="703"/>
      <c r="STP1" s="703"/>
      <c r="STQ1" s="703"/>
      <c r="STR1" s="703"/>
      <c r="STS1" s="703"/>
      <c r="STT1" s="703"/>
      <c r="STU1" s="703"/>
      <c r="STV1" s="703"/>
      <c r="STW1" s="703"/>
      <c r="STX1" s="703"/>
      <c r="STY1" s="703"/>
      <c r="STZ1" s="703"/>
      <c r="SUA1" s="703"/>
      <c r="SUB1" s="703"/>
      <c r="SUC1" s="703"/>
      <c r="SUD1" s="703"/>
      <c r="SUE1" s="703"/>
      <c r="SUF1" s="703"/>
      <c r="SUG1" s="703"/>
      <c r="SUH1" s="703"/>
      <c r="SUI1" s="703"/>
      <c r="SUJ1" s="703"/>
      <c r="SUK1" s="703"/>
      <c r="SUL1" s="703"/>
      <c r="SUM1" s="703"/>
      <c r="SUN1" s="703"/>
      <c r="SUO1" s="703"/>
      <c r="SUP1" s="703"/>
      <c r="SUQ1" s="703"/>
      <c r="SUR1" s="703"/>
      <c r="SUS1" s="703"/>
      <c r="SUT1" s="703"/>
      <c r="SUU1" s="703"/>
      <c r="SUV1" s="703"/>
      <c r="SUW1" s="703"/>
      <c r="SUX1" s="703"/>
      <c r="SUY1" s="703"/>
      <c r="SUZ1" s="703"/>
      <c r="SVA1" s="703"/>
      <c r="SVB1" s="703"/>
      <c r="SVC1" s="703"/>
      <c r="SVD1" s="703"/>
      <c r="SVE1" s="703"/>
      <c r="SVF1" s="703"/>
      <c r="SVG1" s="703"/>
      <c r="SVH1" s="703"/>
      <c r="SVI1" s="703"/>
      <c r="SVJ1" s="703"/>
      <c r="SVK1" s="703"/>
      <c r="SVL1" s="703"/>
      <c r="SVM1" s="703"/>
      <c r="SVN1" s="703"/>
      <c r="SVO1" s="703"/>
      <c r="SVP1" s="703"/>
      <c r="SVQ1" s="703"/>
      <c r="SVR1" s="703"/>
      <c r="SVS1" s="703"/>
      <c r="SVT1" s="703"/>
      <c r="SVU1" s="703"/>
      <c r="SVV1" s="703"/>
      <c r="SVW1" s="703"/>
      <c r="SVX1" s="703"/>
      <c r="SVY1" s="703"/>
      <c r="SVZ1" s="703"/>
      <c r="SWA1" s="703"/>
      <c r="SWB1" s="703"/>
      <c r="SWC1" s="703"/>
      <c r="SWD1" s="703"/>
      <c r="SWE1" s="703"/>
      <c r="SWF1" s="703"/>
      <c r="SWG1" s="703"/>
      <c r="SWH1" s="703"/>
      <c r="SWI1" s="703"/>
      <c r="SWJ1" s="703"/>
      <c r="SWK1" s="703"/>
      <c r="SWL1" s="703"/>
      <c r="SWM1" s="703"/>
      <c r="SWN1" s="703"/>
      <c r="SWO1" s="703"/>
      <c r="SWP1" s="703"/>
      <c r="SWQ1" s="703"/>
      <c r="SWR1" s="703"/>
      <c r="SWS1" s="703"/>
      <c r="SWT1" s="703"/>
      <c r="SWU1" s="703"/>
      <c r="SWV1" s="703"/>
      <c r="SWW1" s="703"/>
      <c r="SWX1" s="703"/>
      <c r="SWY1" s="703"/>
      <c r="SWZ1" s="703"/>
      <c r="SXA1" s="703"/>
      <c r="SXB1" s="703"/>
      <c r="SXC1" s="703"/>
      <c r="SXD1" s="703"/>
      <c r="SXE1" s="703"/>
      <c r="SXF1" s="703"/>
      <c r="SXG1" s="703"/>
      <c r="SXH1" s="703"/>
      <c r="SXI1" s="703"/>
      <c r="SXJ1" s="703"/>
      <c r="SXK1" s="703"/>
      <c r="SXL1" s="703"/>
      <c r="SXM1" s="703"/>
      <c r="SXN1" s="703"/>
      <c r="SXO1" s="703"/>
      <c r="SXP1" s="703"/>
      <c r="SXQ1" s="703"/>
      <c r="SXR1" s="703"/>
      <c r="SXS1" s="703"/>
      <c r="SXT1" s="703"/>
      <c r="SXU1" s="703"/>
      <c r="SXV1" s="703"/>
      <c r="SXW1" s="703"/>
      <c r="SXX1" s="703"/>
      <c r="SXY1" s="703"/>
      <c r="SXZ1" s="703"/>
      <c r="SYA1" s="703"/>
      <c r="SYB1" s="703"/>
      <c r="SYC1" s="703"/>
      <c r="SYD1" s="703"/>
      <c r="SYE1" s="703"/>
      <c r="SYF1" s="703"/>
      <c r="SYG1" s="703"/>
      <c r="SYH1" s="703"/>
      <c r="SYI1" s="703"/>
      <c r="SYJ1" s="703"/>
      <c r="SYK1" s="703"/>
      <c r="SYL1" s="703"/>
      <c r="SYM1" s="703"/>
      <c r="SYN1" s="703"/>
      <c r="SYO1" s="703"/>
      <c r="SYP1" s="703"/>
      <c r="SYQ1" s="703"/>
      <c r="SYR1" s="703"/>
      <c r="SYS1" s="703"/>
      <c r="SYT1" s="703"/>
      <c r="SYU1" s="703"/>
      <c r="SYV1" s="703"/>
      <c r="SYW1" s="703"/>
      <c r="SYX1" s="703"/>
      <c r="SYY1" s="703"/>
      <c r="SYZ1" s="703"/>
      <c r="SZA1" s="703"/>
      <c r="SZB1" s="703"/>
      <c r="SZC1" s="703"/>
      <c r="SZD1" s="703"/>
      <c r="SZE1" s="703"/>
      <c r="SZF1" s="703"/>
      <c r="SZG1" s="703"/>
      <c r="SZH1" s="703"/>
      <c r="SZI1" s="703"/>
      <c r="SZJ1" s="703"/>
      <c r="SZK1" s="703"/>
      <c r="SZL1" s="703"/>
      <c r="SZM1" s="703"/>
      <c r="SZN1" s="703"/>
      <c r="SZO1" s="703"/>
      <c r="SZP1" s="703"/>
      <c r="SZQ1" s="703"/>
      <c r="SZR1" s="703"/>
      <c r="SZS1" s="703"/>
      <c r="SZT1" s="703"/>
      <c r="SZU1" s="703"/>
      <c r="SZV1" s="703"/>
      <c r="SZW1" s="703"/>
      <c r="SZX1" s="703"/>
      <c r="SZY1" s="703"/>
      <c r="SZZ1" s="703"/>
      <c r="TAA1" s="703"/>
      <c r="TAB1" s="703"/>
      <c r="TAC1" s="703"/>
      <c r="TAD1" s="703"/>
      <c r="TAE1" s="703"/>
      <c r="TAF1" s="703"/>
      <c r="TAG1" s="703"/>
      <c r="TAH1" s="703"/>
      <c r="TAI1" s="703"/>
      <c r="TAJ1" s="703"/>
      <c r="TAK1" s="703"/>
      <c r="TAL1" s="703"/>
      <c r="TAM1" s="703"/>
      <c r="TAN1" s="703"/>
      <c r="TAO1" s="703"/>
      <c r="TAP1" s="703"/>
      <c r="TAQ1" s="703"/>
      <c r="TAR1" s="703"/>
      <c r="TAS1" s="703"/>
      <c r="TAT1" s="703"/>
      <c r="TAU1" s="703"/>
      <c r="TAV1" s="703"/>
      <c r="TAW1" s="703"/>
      <c r="TAX1" s="703"/>
      <c r="TAY1" s="703"/>
      <c r="TAZ1" s="703"/>
      <c r="TBA1" s="703"/>
      <c r="TBB1" s="703"/>
      <c r="TBC1" s="703"/>
      <c r="TBD1" s="703"/>
      <c r="TBE1" s="703"/>
      <c r="TBF1" s="703"/>
      <c r="TBG1" s="703"/>
      <c r="TBH1" s="703"/>
      <c r="TBI1" s="703"/>
      <c r="TBJ1" s="703"/>
      <c r="TBK1" s="703"/>
      <c r="TBL1" s="703"/>
      <c r="TBM1" s="703"/>
      <c r="TBN1" s="703"/>
      <c r="TBO1" s="703"/>
      <c r="TBP1" s="703"/>
      <c r="TBQ1" s="703"/>
      <c r="TBR1" s="703"/>
      <c r="TBS1" s="703"/>
      <c r="TBT1" s="703"/>
      <c r="TBU1" s="703"/>
      <c r="TBV1" s="703"/>
      <c r="TBW1" s="703"/>
      <c r="TBX1" s="703"/>
      <c r="TBY1" s="703"/>
      <c r="TBZ1" s="703"/>
      <c r="TCA1" s="703"/>
      <c r="TCB1" s="703"/>
      <c r="TCC1" s="703"/>
      <c r="TCD1" s="703"/>
      <c r="TCE1" s="703"/>
      <c r="TCF1" s="703"/>
      <c r="TCG1" s="703"/>
      <c r="TCH1" s="703"/>
      <c r="TCI1" s="703"/>
      <c r="TCJ1" s="703"/>
      <c r="TCK1" s="703"/>
      <c r="TCL1" s="703"/>
      <c r="TCM1" s="703"/>
      <c r="TCN1" s="703"/>
      <c r="TCO1" s="703"/>
      <c r="TCP1" s="703"/>
      <c r="TCQ1" s="703"/>
      <c r="TCR1" s="703"/>
      <c r="TCS1" s="703"/>
      <c r="TCT1" s="703"/>
      <c r="TCU1" s="703"/>
      <c r="TCV1" s="703"/>
      <c r="TCW1" s="703"/>
      <c r="TCX1" s="703"/>
      <c r="TCY1" s="703"/>
      <c r="TCZ1" s="703"/>
      <c r="TDA1" s="703"/>
      <c r="TDB1" s="703"/>
      <c r="TDC1" s="703"/>
      <c r="TDD1" s="703"/>
      <c r="TDE1" s="703"/>
      <c r="TDF1" s="703"/>
      <c r="TDG1" s="703"/>
      <c r="TDH1" s="703"/>
      <c r="TDI1" s="703"/>
      <c r="TDJ1" s="703"/>
      <c r="TDK1" s="703"/>
      <c r="TDL1" s="703"/>
      <c r="TDM1" s="703"/>
      <c r="TDN1" s="703"/>
      <c r="TDO1" s="703"/>
      <c r="TDP1" s="703"/>
      <c r="TDQ1" s="703"/>
      <c r="TDR1" s="703"/>
      <c r="TDS1" s="703"/>
      <c r="TDT1" s="703"/>
      <c r="TDU1" s="703"/>
      <c r="TDV1" s="703"/>
      <c r="TDW1" s="703"/>
      <c r="TDX1" s="703"/>
      <c r="TDY1" s="703"/>
      <c r="TDZ1" s="703"/>
      <c r="TEA1" s="703"/>
      <c r="TEB1" s="703"/>
      <c r="TEC1" s="703"/>
      <c r="TED1" s="703"/>
      <c r="TEE1" s="703"/>
      <c r="TEF1" s="703"/>
      <c r="TEG1" s="703"/>
      <c r="TEH1" s="703"/>
      <c r="TEI1" s="703"/>
      <c r="TEJ1" s="703"/>
      <c r="TEK1" s="703"/>
      <c r="TEL1" s="703"/>
      <c r="TEM1" s="703"/>
      <c r="TEN1" s="703"/>
      <c r="TEO1" s="703"/>
      <c r="TEP1" s="703"/>
      <c r="TEQ1" s="703"/>
      <c r="TER1" s="703"/>
      <c r="TES1" s="703"/>
      <c r="TET1" s="703"/>
      <c r="TEU1" s="703"/>
      <c r="TEV1" s="703"/>
      <c r="TEW1" s="703"/>
      <c r="TEX1" s="703"/>
      <c r="TEY1" s="703"/>
      <c r="TEZ1" s="703"/>
      <c r="TFA1" s="703"/>
      <c r="TFB1" s="703"/>
      <c r="TFC1" s="703"/>
      <c r="TFD1" s="703"/>
      <c r="TFE1" s="703"/>
      <c r="TFF1" s="703"/>
      <c r="TFG1" s="703"/>
      <c r="TFH1" s="703"/>
      <c r="TFI1" s="703"/>
      <c r="TFJ1" s="703"/>
      <c r="TFK1" s="703"/>
      <c r="TFL1" s="703"/>
      <c r="TFM1" s="703"/>
      <c r="TFN1" s="703"/>
      <c r="TFO1" s="703"/>
      <c r="TFP1" s="703"/>
      <c r="TFQ1" s="703"/>
      <c r="TFR1" s="703"/>
      <c r="TFS1" s="703"/>
      <c r="TFT1" s="703"/>
      <c r="TFU1" s="703"/>
      <c r="TFV1" s="703"/>
      <c r="TFW1" s="703"/>
      <c r="TFX1" s="703"/>
      <c r="TFY1" s="703"/>
      <c r="TFZ1" s="703"/>
      <c r="TGA1" s="703"/>
      <c r="TGB1" s="703"/>
      <c r="TGC1" s="703"/>
      <c r="TGD1" s="703"/>
      <c r="TGE1" s="703"/>
      <c r="TGF1" s="703"/>
      <c r="TGG1" s="703"/>
      <c r="TGH1" s="703"/>
      <c r="TGI1" s="703"/>
      <c r="TGJ1" s="703"/>
      <c r="TGK1" s="703"/>
      <c r="TGL1" s="703"/>
      <c r="TGM1" s="703"/>
      <c r="TGN1" s="703"/>
      <c r="TGO1" s="703"/>
      <c r="TGP1" s="703"/>
      <c r="TGQ1" s="703"/>
      <c r="TGR1" s="703"/>
      <c r="TGS1" s="703"/>
      <c r="TGT1" s="703"/>
      <c r="TGU1" s="703"/>
      <c r="TGV1" s="703"/>
      <c r="TGW1" s="703"/>
      <c r="TGX1" s="703"/>
      <c r="TGY1" s="703"/>
      <c r="TGZ1" s="703"/>
      <c r="THA1" s="703"/>
      <c r="THB1" s="703"/>
      <c r="THC1" s="703"/>
      <c r="THD1" s="703"/>
      <c r="THE1" s="703"/>
      <c r="THF1" s="703"/>
      <c r="THG1" s="703"/>
      <c r="THH1" s="703"/>
      <c r="THI1" s="703"/>
      <c r="THJ1" s="703"/>
      <c r="THK1" s="703"/>
      <c r="THL1" s="703"/>
      <c r="THM1" s="703"/>
      <c r="THN1" s="703"/>
      <c r="THO1" s="703"/>
      <c r="THP1" s="703"/>
      <c r="THQ1" s="703"/>
      <c r="THR1" s="703"/>
      <c r="THS1" s="703"/>
      <c r="THT1" s="703"/>
      <c r="THU1" s="703"/>
      <c r="THV1" s="703"/>
      <c r="THW1" s="703"/>
      <c r="THX1" s="703"/>
      <c r="THY1" s="703"/>
      <c r="THZ1" s="703"/>
      <c r="TIA1" s="703"/>
      <c r="TIB1" s="703"/>
      <c r="TIC1" s="703"/>
      <c r="TID1" s="703"/>
      <c r="TIE1" s="703"/>
      <c r="TIF1" s="703"/>
      <c r="TIG1" s="703"/>
      <c r="TIH1" s="703"/>
      <c r="TII1" s="703"/>
      <c r="TIJ1" s="703"/>
      <c r="TIK1" s="703"/>
      <c r="TIL1" s="703"/>
      <c r="TIM1" s="703"/>
      <c r="TIN1" s="703"/>
      <c r="TIO1" s="703"/>
      <c r="TIP1" s="703"/>
      <c r="TIQ1" s="703"/>
      <c r="TIR1" s="703"/>
      <c r="TIS1" s="703"/>
      <c r="TIT1" s="703"/>
      <c r="TIU1" s="703"/>
      <c r="TIV1" s="703"/>
      <c r="TIW1" s="703"/>
      <c r="TIX1" s="703"/>
      <c r="TIY1" s="703"/>
      <c r="TIZ1" s="703"/>
      <c r="TJA1" s="703"/>
      <c r="TJB1" s="703"/>
      <c r="TJC1" s="703"/>
      <c r="TJD1" s="703"/>
      <c r="TJE1" s="703"/>
      <c r="TJF1" s="703"/>
      <c r="TJG1" s="703"/>
      <c r="TJH1" s="703"/>
      <c r="TJI1" s="703"/>
      <c r="TJJ1" s="703"/>
      <c r="TJK1" s="703"/>
      <c r="TJL1" s="703"/>
      <c r="TJM1" s="703"/>
      <c r="TJN1" s="703"/>
      <c r="TJO1" s="703"/>
      <c r="TJP1" s="703"/>
      <c r="TJQ1" s="703"/>
      <c r="TJR1" s="703"/>
      <c r="TJS1" s="703"/>
      <c r="TJT1" s="703"/>
      <c r="TJU1" s="703"/>
      <c r="TJV1" s="703"/>
      <c r="TJW1" s="703"/>
      <c r="TJX1" s="703"/>
      <c r="TJY1" s="703"/>
      <c r="TJZ1" s="703"/>
      <c r="TKA1" s="703"/>
      <c r="TKB1" s="703"/>
      <c r="TKC1" s="703"/>
      <c r="TKD1" s="703"/>
      <c r="TKE1" s="703"/>
      <c r="TKF1" s="703"/>
      <c r="TKG1" s="703"/>
      <c r="TKH1" s="703"/>
      <c r="TKI1" s="703"/>
      <c r="TKJ1" s="703"/>
      <c r="TKK1" s="703"/>
      <c r="TKL1" s="703"/>
      <c r="TKM1" s="703"/>
      <c r="TKN1" s="703"/>
      <c r="TKO1" s="703"/>
      <c r="TKP1" s="703"/>
      <c r="TKQ1" s="703"/>
      <c r="TKR1" s="703"/>
      <c r="TKS1" s="703"/>
      <c r="TKT1" s="703"/>
      <c r="TKU1" s="703"/>
      <c r="TKV1" s="703"/>
      <c r="TKW1" s="703"/>
      <c r="TKX1" s="703"/>
      <c r="TKY1" s="703"/>
      <c r="TKZ1" s="703"/>
      <c r="TLA1" s="703"/>
      <c r="TLB1" s="703"/>
      <c r="TLC1" s="703"/>
      <c r="TLD1" s="703"/>
      <c r="TLE1" s="703"/>
      <c r="TLF1" s="703"/>
      <c r="TLG1" s="703"/>
      <c r="TLH1" s="703"/>
      <c r="TLI1" s="703"/>
      <c r="TLJ1" s="703"/>
      <c r="TLK1" s="703"/>
      <c r="TLL1" s="703"/>
      <c r="TLM1" s="703"/>
      <c r="TLN1" s="703"/>
      <c r="TLO1" s="703"/>
      <c r="TLP1" s="703"/>
      <c r="TLQ1" s="703"/>
      <c r="TLR1" s="703"/>
      <c r="TLS1" s="703"/>
      <c r="TLT1" s="703"/>
      <c r="TLU1" s="703"/>
      <c r="TLV1" s="703"/>
      <c r="TLW1" s="703"/>
      <c r="TLX1" s="703"/>
      <c r="TLY1" s="703"/>
      <c r="TLZ1" s="703"/>
      <c r="TMA1" s="703"/>
      <c r="TMB1" s="703"/>
      <c r="TMC1" s="703"/>
      <c r="TMD1" s="703"/>
      <c r="TME1" s="703"/>
      <c r="TMF1" s="703"/>
      <c r="TMG1" s="703"/>
      <c r="TMH1" s="703"/>
      <c r="TMI1" s="703"/>
      <c r="TMJ1" s="703"/>
      <c r="TMK1" s="703"/>
      <c r="TML1" s="703"/>
      <c r="TMM1" s="703"/>
      <c r="TMN1" s="703"/>
      <c r="TMO1" s="703"/>
      <c r="TMP1" s="703"/>
      <c r="TMQ1" s="703"/>
      <c r="TMR1" s="703"/>
      <c r="TMS1" s="703"/>
      <c r="TMT1" s="703"/>
      <c r="TMU1" s="703"/>
      <c r="TMV1" s="703"/>
      <c r="TMW1" s="703"/>
      <c r="TMX1" s="703"/>
      <c r="TMY1" s="703"/>
      <c r="TMZ1" s="703"/>
      <c r="TNA1" s="703"/>
      <c r="TNB1" s="703"/>
      <c r="TNC1" s="703"/>
      <c r="TND1" s="703"/>
      <c r="TNE1" s="703"/>
      <c r="TNF1" s="703"/>
      <c r="TNG1" s="703"/>
      <c r="TNH1" s="703"/>
      <c r="TNI1" s="703"/>
      <c r="TNJ1" s="703"/>
      <c r="TNK1" s="703"/>
      <c r="TNL1" s="703"/>
      <c r="TNM1" s="703"/>
      <c r="TNN1" s="703"/>
      <c r="TNO1" s="703"/>
      <c r="TNP1" s="703"/>
      <c r="TNQ1" s="703"/>
      <c r="TNR1" s="703"/>
      <c r="TNS1" s="703"/>
      <c r="TNT1" s="703"/>
      <c r="TNU1" s="703"/>
      <c r="TNV1" s="703"/>
      <c r="TNW1" s="703"/>
      <c r="TNX1" s="703"/>
      <c r="TNY1" s="703"/>
      <c r="TNZ1" s="703"/>
      <c r="TOA1" s="703"/>
      <c r="TOB1" s="703"/>
      <c r="TOC1" s="703"/>
      <c r="TOD1" s="703"/>
      <c r="TOE1" s="703"/>
      <c r="TOF1" s="703"/>
      <c r="TOG1" s="703"/>
      <c r="TOH1" s="703"/>
      <c r="TOI1" s="703"/>
      <c r="TOJ1" s="703"/>
      <c r="TOK1" s="703"/>
      <c r="TOL1" s="703"/>
      <c r="TOM1" s="703"/>
      <c r="TON1" s="703"/>
      <c r="TOO1" s="703"/>
      <c r="TOP1" s="703"/>
      <c r="TOQ1" s="703"/>
      <c r="TOR1" s="703"/>
      <c r="TOS1" s="703"/>
      <c r="TOT1" s="703"/>
      <c r="TOU1" s="703"/>
      <c r="TOV1" s="703"/>
      <c r="TOW1" s="703"/>
      <c r="TOX1" s="703"/>
      <c r="TOY1" s="703"/>
      <c r="TOZ1" s="703"/>
      <c r="TPA1" s="703"/>
      <c r="TPB1" s="703"/>
      <c r="TPC1" s="703"/>
      <c r="TPD1" s="703"/>
      <c r="TPE1" s="703"/>
      <c r="TPF1" s="703"/>
      <c r="TPG1" s="703"/>
      <c r="TPH1" s="703"/>
      <c r="TPI1" s="703"/>
      <c r="TPJ1" s="703"/>
      <c r="TPK1" s="703"/>
      <c r="TPL1" s="703"/>
      <c r="TPM1" s="703"/>
      <c r="TPN1" s="703"/>
      <c r="TPO1" s="703"/>
      <c r="TPP1" s="703"/>
      <c r="TPQ1" s="703"/>
      <c r="TPR1" s="703"/>
      <c r="TPS1" s="703"/>
      <c r="TPT1" s="703"/>
      <c r="TPU1" s="703"/>
      <c r="TPV1" s="703"/>
      <c r="TPW1" s="703"/>
      <c r="TPX1" s="703"/>
      <c r="TPY1" s="703"/>
      <c r="TPZ1" s="703"/>
      <c r="TQA1" s="703"/>
      <c r="TQB1" s="703"/>
      <c r="TQC1" s="703"/>
      <c r="TQD1" s="703"/>
      <c r="TQE1" s="703"/>
      <c r="TQF1" s="703"/>
      <c r="TQG1" s="703"/>
      <c r="TQH1" s="703"/>
      <c r="TQI1" s="703"/>
      <c r="TQJ1" s="703"/>
      <c r="TQK1" s="703"/>
      <c r="TQL1" s="703"/>
      <c r="TQM1" s="703"/>
      <c r="TQN1" s="703"/>
      <c r="TQO1" s="703"/>
      <c r="TQP1" s="703"/>
      <c r="TQQ1" s="703"/>
      <c r="TQR1" s="703"/>
      <c r="TQS1" s="703"/>
      <c r="TQT1" s="703"/>
      <c r="TQU1" s="703"/>
      <c r="TQV1" s="703"/>
      <c r="TQW1" s="703"/>
      <c r="TQX1" s="703"/>
      <c r="TQY1" s="703"/>
      <c r="TQZ1" s="703"/>
      <c r="TRA1" s="703"/>
      <c r="TRB1" s="703"/>
      <c r="TRC1" s="703"/>
      <c r="TRD1" s="703"/>
      <c r="TRE1" s="703"/>
      <c r="TRF1" s="703"/>
      <c r="TRG1" s="703"/>
      <c r="TRH1" s="703"/>
      <c r="TRI1" s="703"/>
      <c r="TRJ1" s="703"/>
      <c r="TRK1" s="703"/>
      <c r="TRL1" s="703"/>
      <c r="TRM1" s="703"/>
      <c r="TRN1" s="703"/>
      <c r="TRO1" s="703"/>
      <c r="TRP1" s="703"/>
      <c r="TRQ1" s="703"/>
      <c r="TRR1" s="703"/>
      <c r="TRS1" s="703"/>
      <c r="TRT1" s="703"/>
      <c r="TRU1" s="703"/>
      <c r="TRV1" s="703"/>
      <c r="TRW1" s="703"/>
      <c r="TRX1" s="703"/>
      <c r="TRY1" s="703"/>
      <c r="TRZ1" s="703"/>
      <c r="TSA1" s="703"/>
      <c r="TSB1" s="703"/>
      <c r="TSC1" s="703"/>
      <c r="TSD1" s="703"/>
      <c r="TSE1" s="703"/>
      <c r="TSF1" s="703"/>
      <c r="TSG1" s="703"/>
      <c r="TSH1" s="703"/>
      <c r="TSI1" s="703"/>
      <c r="TSJ1" s="703"/>
      <c r="TSK1" s="703"/>
      <c r="TSL1" s="703"/>
      <c r="TSM1" s="703"/>
      <c r="TSN1" s="703"/>
      <c r="TSO1" s="703"/>
      <c r="TSP1" s="703"/>
      <c r="TSQ1" s="703"/>
      <c r="TSR1" s="703"/>
      <c r="TSS1" s="703"/>
      <c r="TST1" s="703"/>
      <c r="TSU1" s="703"/>
      <c r="TSV1" s="703"/>
      <c r="TSW1" s="703"/>
      <c r="TSX1" s="703"/>
      <c r="TSY1" s="703"/>
      <c r="TSZ1" s="703"/>
      <c r="TTA1" s="703"/>
      <c r="TTB1" s="703"/>
      <c r="TTC1" s="703"/>
      <c r="TTD1" s="703"/>
      <c r="TTE1" s="703"/>
      <c r="TTF1" s="703"/>
      <c r="TTG1" s="703"/>
      <c r="TTH1" s="703"/>
      <c r="TTI1" s="703"/>
      <c r="TTJ1" s="703"/>
      <c r="TTK1" s="703"/>
      <c r="TTL1" s="703"/>
      <c r="TTM1" s="703"/>
      <c r="TTN1" s="703"/>
      <c r="TTO1" s="703"/>
      <c r="TTP1" s="703"/>
      <c r="TTQ1" s="703"/>
      <c r="TTR1" s="703"/>
      <c r="TTS1" s="703"/>
      <c r="TTT1" s="703"/>
      <c r="TTU1" s="703"/>
      <c r="TTV1" s="703"/>
      <c r="TTW1" s="703"/>
      <c r="TTX1" s="703"/>
      <c r="TTY1" s="703"/>
      <c r="TTZ1" s="703"/>
      <c r="TUA1" s="703"/>
      <c r="TUB1" s="703"/>
      <c r="TUC1" s="703"/>
      <c r="TUD1" s="703"/>
      <c r="TUE1" s="703"/>
      <c r="TUF1" s="703"/>
      <c r="TUG1" s="703"/>
      <c r="TUH1" s="703"/>
      <c r="TUI1" s="703"/>
      <c r="TUJ1" s="703"/>
      <c r="TUK1" s="703"/>
      <c r="TUL1" s="703"/>
      <c r="TUM1" s="703"/>
      <c r="TUN1" s="703"/>
      <c r="TUO1" s="703"/>
      <c r="TUP1" s="703"/>
      <c r="TUQ1" s="703"/>
      <c r="TUR1" s="703"/>
      <c r="TUS1" s="703"/>
      <c r="TUT1" s="703"/>
      <c r="TUU1" s="703"/>
      <c r="TUV1" s="703"/>
      <c r="TUW1" s="703"/>
      <c r="TUX1" s="703"/>
      <c r="TUY1" s="703"/>
      <c r="TUZ1" s="703"/>
      <c r="TVA1" s="703"/>
      <c r="TVB1" s="703"/>
      <c r="TVC1" s="703"/>
      <c r="TVD1" s="703"/>
      <c r="TVE1" s="703"/>
      <c r="TVF1" s="703"/>
      <c r="TVG1" s="703"/>
      <c r="TVH1" s="703"/>
      <c r="TVI1" s="703"/>
      <c r="TVJ1" s="703"/>
      <c r="TVK1" s="703"/>
      <c r="TVL1" s="703"/>
      <c r="TVM1" s="703"/>
      <c r="TVN1" s="703"/>
      <c r="TVO1" s="703"/>
      <c r="TVP1" s="703"/>
      <c r="TVQ1" s="703"/>
      <c r="TVR1" s="703"/>
      <c r="TVS1" s="703"/>
      <c r="TVT1" s="703"/>
      <c r="TVU1" s="703"/>
      <c r="TVV1" s="703"/>
      <c r="TVW1" s="703"/>
      <c r="TVX1" s="703"/>
      <c r="TVY1" s="703"/>
      <c r="TVZ1" s="703"/>
      <c r="TWA1" s="703"/>
      <c r="TWB1" s="703"/>
      <c r="TWC1" s="703"/>
      <c r="TWD1" s="703"/>
      <c r="TWE1" s="703"/>
      <c r="TWF1" s="703"/>
      <c r="TWG1" s="703"/>
      <c r="TWH1" s="703"/>
      <c r="TWI1" s="703"/>
      <c r="TWJ1" s="703"/>
      <c r="TWK1" s="703"/>
      <c r="TWL1" s="703"/>
      <c r="TWM1" s="703"/>
      <c r="TWN1" s="703"/>
      <c r="TWO1" s="703"/>
      <c r="TWP1" s="703"/>
      <c r="TWQ1" s="703"/>
      <c r="TWR1" s="703"/>
      <c r="TWS1" s="703"/>
      <c r="TWT1" s="703"/>
      <c r="TWU1" s="703"/>
      <c r="TWV1" s="703"/>
      <c r="TWW1" s="703"/>
      <c r="TWX1" s="703"/>
      <c r="TWY1" s="703"/>
      <c r="TWZ1" s="703"/>
      <c r="TXA1" s="703"/>
      <c r="TXB1" s="703"/>
      <c r="TXC1" s="703"/>
      <c r="TXD1" s="703"/>
      <c r="TXE1" s="703"/>
      <c r="TXF1" s="703"/>
      <c r="TXG1" s="703"/>
      <c r="TXH1" s="703"/>
      <c r="TXI1" s="703"/>
      <c r="TXJ1" s="703"/>
      <c r="TXK1" s="703"/>
      <c r="TXL1" s="703"/>
      <c r="TXM1" s="703"/>
      <c r="TXN1" s="703"/>
      <c r="TXO1" s="703"/>
      <c r="TXP1" s="703"/>
      <c r="TXQ1" s="703"/>
      <c r="TXR1" s="703"/>
      <c r="TXS1" s="703"/>
      <c r="TXT1" s="703"/>
      <c r="TXU1" s="703"/>
      <c r="TXV1" s="703"/>
      <c r="TXW1" s="703"/>
      <c r="TXX1" s="703"/>
      <c r="TXY1" s="703"/>
      <c r="TXZ1" s="703"/>
      <c r="TYA1" s="703"/>
      <c r="TYB1" s="703"/>
      <c r="TYC1" s="703"/>
      <c r="TYD1" s="703"/>
      <c r="TYE1" s="703"/>
      <c r="TYF1" s="703"/>
      <c r="TYG1" s="703"/>
      <c r="TYH1" s="703"/>
      <c r="TYI1" s="703"/>
      <c r="TYJ1" s="703"/>
      <c r="TYK1" s="703"/>
      <c r="TYL1" s="703"/>
      <c r="TYM1" s="703"/>
      <c r="TYN1" s="703"/>
      <c r="TYO1" s="703"/>
      <c r="TYP1" s="703"/>
      <c r="TYQ1" s="703"/>
      <c r="TYR1" s="703"/>
      <c r="TYS1" s="703"/>
      <c r="TYT1" s="703"/>
      <c r="TYU1" s="703"/>
      <c r="TYV1" s="703"/>
      <c r="TYW1" s="703"/>
      <c r="TYX1" s="703"/>
      <c r="TYY1" s="703"/>
      <c r="TYZ1" s="703"/>
      <c r="TZA1" s="703"/>
      <c r="TZB1" s="703"/>
      <c r="TZC1" s="703"/>
      <c r="TZD1" s="703"/>
      <c r="TZE1" s="703"/>
      <c r="TZF1" s="703"/>
      <c r="TZG1" s="703"/>
      <c r="TZH1" s="703"/>
      <c r="TZI1" s="703"/>
      <c r="TZJ1" s="703"/>
      <c r="TZK1" s="703"/>
      <c r="TZL1" s="703"/>
      <c r="TZM1" s="703"/>
      <c r="TZN1" s="703"/>
      <c r="TZO1" s="703"/>
      <c r="TZP1" s="703"/>
      <c r="TZQ1" s="703"/>
      <c r="TZR1" s="703"/>
      <c r="TZS1" s="703"/>
      <c r="TZT1" s="703"/>
      <c r="TZU1" s="703"/>
      <c r="TZV1" s="703"/>
      <c r="TZW1" s="703"/>
      <c r="TZX1" s="703"/>
      <c r="TZY1" s="703"/>
      <c r="TZZ1" s="703"/>
      <c r="UAA1" s="703"/>
      <c r="UAB1" s="703"/>
      <c r="UAC1" s="703"/>
      <c r="UAD1" s="703"/>
      <c r="UAE1" s="703"/>
      <c r="UAF1" s="703"/>
      <c r="UAG1" s="703"/>
      <c r="UAH1" s="703"/>
      <c r="UAI1" s="703"/>
      <c r="UAJ1" s="703"/>
      <c r="UAK1" s="703"/>
      <c r="UAL1" s="703"/>
      <c r="UAM1" s="703"/>
      <c r="UAN1" s="703"/>
      <c r="UAO1" s="703"/>
      <c r="UAP1" s="703"/>
      <c r="UAQ1" s="703"/>
      <c r="UAR1" s="703"/>
      <c r="UAS1" s="703"/>
      <c r="UAT1" s="703"/>
      <c r="UAU1" s="703"/>
      <c r="UAV1" s="703"/>
      <c r="UAW1" s="703"/>
      <c r="UAX1" s="703"/>
      <c r="UAY1" s="703"/>
      <c r="UAZ1" s="703"/>
      <c r="UBA1" s="703"/>
      <c r="UBB1" s="703"/>
      <c r="UBC1" s="703"/>
      <c r="UBD1" s="703"/>
      <c r="UBE1" s="703"/>
      <c r="UBF1" s="703"/>
      <c r="UBG1" s="703"/>
      <c r="UBH1" s="703"/>
      <c r="UBI1" s="703"/>
      <c r="UBJ1" s="703"/>
      <c r="UBK1" s="703"/>
      <c r="UBL1" s="703"/>
      <c r="UBM1" s="703"/>
      <c r="UBN1" s="703"/>
      <c r="UBO1" s="703"/>
      <c r="UBP1" s="703"/>
      <c r="UBQ1" s="703"/>
      <c r="UBR1" s="703"/>
      <c r="UBS1" s="703"/>
      <c r="UBT1" s="703"/>
      <c r="UBU1" s="703"/>
      <c r="UBV1" s="703"/>
      <c r="UBW1" s="703"/>
      <c r="UBX1" s="703"/>
      <c r="UBY1" s="703"/>
      <c r="UBZ1" s="703"/>
      <c r="UCA1" s="703"/>
      <c r="UCB1" s="703"/>
      <c r="UCC1" s="703"/>
      <c r="UCD1" s="703"/>
      <c r="UCE1" s="703"/>
      <c r="UCF1" s="703"/>
      <c r="UCG1" s="703"/>
      <c r="UCH1" s="703"/>
      <c r="UCI1" s="703"/>
      <c r="UCJ1" s="703"/>
      <c r="UCK1" s="703"/>
      <c r="UCL1" s="703"/>
      <c r="UCM1" s="703"/>
      <c r="UCN1" s="703"/>
      <c r="UCO1" s="703"/>
      <c r="UCP1" s="703"/>
      <c r="UCQ1" s="703"/>
      <c r="UCR1" s="703"/>
      <c r="UCS1" s="703"/>
      <c r="UCT1" s="703"/>
      <c r="UCU1" s="703"/>
      <c r="UCV1" s="703"/>
      <c r="UCW1" s="703"/>
      <c r="UCX1" s="703"/>
      <c r="UCY1" s="703"/>
      <c r="UCZ1" s="703"/>
      <c r="UDA1" s="703"/>
      <c r="UDB1" s="703"/>
      <c r="UDC1" s="703"/>
      <c r="UDD1" s="703"/>
      <c r="UDE1" s="703"/>
      <c r="UDF1" s="703"/>
      <c r="UDG1" s="703"/>
      <c r="UDH1" s="703"/>
      <c r="UDI1" s="703"/>
      <c r="UDJ1" s="703"/>
      <c r="UDK1" s="703"/>
      <c r="UDL1" s="703"/>
      <c r="UDM1" s="703"/>
      <c r="UDN1" s="703"/>
      <c r="UDO1" s="703"/>
      <c r="UDP1" s="703"/>
      <c r="UDQ1" s="703"/>
      <c r="UDR1" s="703"/>
      <c r="UDS1" s="703"/>
      <c r="UDT1" s="703"/>
      <c r="UDU1" s="703"/>
      <c r="UDV1" s="703"/>
      <c r="UDW1" s="703"/>
      <c r="UDX1" s="703"/>
      <c r="UDY1" s="703"/>
      <c r="UDZ1" s="703"/>
      <c r="UEA1" s="703"/>
      <c r="UEB1" s="703"/>
      <c r="UEC1" s="703"/>
      <c r="UED1" s="703"/>
      <c r="UEE1" s="703"/>
      <c r="UEF1" s="703"/>
      <c r="UEG1" s="703"/>
      <c r="UEH1" s="703"/>
      <c r="UEI1" s="703"/>
      <c r="UEJ1" s="703"/>
      <c r="UEK1" s="703"/>
      <c r="UEL1" s="703"/>
      <c r="UEM1" s="703"/>
      <c r="UEN1" s="703"/>
      <c r="UEO1" s="703"/>
      <c r="UEP1" s="703"/>
      <c r="UEQ1" s="703"/>
      <c r="UER1" s="703"/>
      <c r="UES1" s="703"/>
      <c r="UET1" s="703"/>
      <c r="UEU1" s="703"/>
      <c r="UEV1" s="703"/>
      <c r="UEW1" s="703"/>
      <c r="UEX1" s="703"/>
      <c r="UEY1" s="703"/>
      <c r="UEZ1" s="703"/>
      <c r="UFA1" s="703"/>
      <c r="UFB1" s="703"/>
      <c r="UFC1" s="703"/>
      <c r="UFD1" s="703"/>
      <c r="UFE1" s="703"/>
      <c r="UFF1" s="703"/>
      <c r="UFG1" s="703"/>
      <c r="UFH1" s="703"/>
      <c r="UFI1" s="703"/>
      <c r="UFJ1" s="703"/>
      <c r="UFK1" s="703"/>
      <c r="UFL1" s="703"/>
      <c r="UFM1" s="703"/>
      <c r="UFN1" s="703"/>
      <c r="UFO1" s="703"/>
      <c r="UFP1" s="703"/>
      <c r="UFQ1" s="703"/>
      <c r="UFR1" s="703"/>
      <c r="UFS1" s="703"/>
      <c r="UFT1" s="703"/>
      <c r="UFU1" s="703"/>
      <c r="UFV1" s="703"/>
      <c r="UFW1" s="703"/>
      <c r="UFX1" s="703"/>
      <c r="UFY1" s="703"/>
      <c r="UFZ1" s="703"/>
      <c r="UGA1" s="703"/>
      <c r="UGB1" s="703"/>
      <c r="UGC1" s="703"/>
      <c r="UGD1" s="703"/>
      <c r="UGE1" s="703"/>
      <c r="UGF1" s="703"/>
      <c r="UGG1" s="703"/>
      <c r="UGH1" s="703"/>
      <c r="UGI1" s="703"/>
      <c r="UGJ1" s="703"/>
      <c r="UGK1" s="703"/>
      <c r="UGL1" s="703"/>
      <c r="UGM1" s="703"/>
      <c r="UGN1" s="703"/>
      <c r="UGO1" s="703"/>
      <c r="UGP1" s="703"/>
      <c r="UGQ1" s="703"/>
      <c r="UGR1" s="703"/>
      <c r="UGS1" s="703"/>
      <c r="UGT1" s="703"/>
      <c r="UGU1" s="703"/>
      <c r="UGV1" s="703"/>
      <c r="UGW1" s="703"/>
      <c r="UGX1" s="703"/>
      <c r="UGY1" s="703"/>
      <c r="UGZ1" s="703"/>
      <c r="UHA1" s="703"/>
      <c r="UHB1" s="703"/>
      <c r="UHC1" s="703"/>
      <c r="UHD1" s="703"/>
      <c r="UHE1" s="703"/>
      <c r="UHF1" s="703"/>
      <c r="UHG1" s="703"/>
      <c r="UHH1" s="703"/>
      <c r="UHI1" s="703"/>
      <c r="UHJ1" s="703"/>
      <c r="UHK1" s="703"/>
      <c r="UHL1" s="703"/>
      <c r="UHM1" s="703"/>
      <c r="UHN1" s="703"/>
      <c r="UHO1" s="703"/>
      <c r="UHP1" s="703"/>
      <c r="UHQ1" s="703"/>
      <c r="UHR1" s="703"/>
      <c r="UHS1" s="703"/>
      <c r="UHT1" s="703"/>
      <c r="UHU1" s="703"/>
      <c r="UHV1" s="703"/>
      <c r="UHW1" s="703"/>
      <c r="UHX1" s="703"/>
      <c r="UHY1" s="703"/>
      <c r="UHZ1" s="703"/>
      <c r="UIA1" s="703"/>
      <c r="UIB1" s="703"/>
      <c r="UIC1" s="703"/>
      <c r="UID1" s="703"/>
      <c r="UIE1" s="703"/>
      <c r="UIF1" s="703"/>
      <c r="UIG1" s="703"/>
      <c r="UIH1" s="703"/>
      <c r="UII1" s="703"/>
      <c r="UIJ1" s="703"/>
      <c r="UIK1" s="703"/>
      <c r="UIL1" s="703"/>
      <c r="UIM1" s="703"/>
      <c r="UIN1" s="703"/>
      <c r="UIO1" s="703"/>
      <c r="UIP1" s="703"/>
      <c r="UIQ1" s="703"/>
      <c r="UIR1" s="703"/>
      <c r="UIS1" s="703"/>
      <c r="UIT1" s="703"/>
      <c r="UIU1" s="703"/>
      <c r="UIV1" s="703"/>
      <c r="UIW1" s="703"/>
      <c r="UIX1" s="703"/>
      <c r="UIY1" s="703"/>
      <c r="UIZ1" s="703"/>
      <c r="UJA1" s="703"/>
      <c r="UJB1" s="703"/>
      <c r="UJC1" s="703"/>
      <c r="UJD1" s="703"/>
      <c r="UJE1" s="703"/>
      <c r="UJF1" s="703"/>
      <c r="UJG1" s="703"/>
      <c r="UJH1" s="703"/>
      <c r="UJI1" s="703"/>
      <c r="UJJ1" s="703"/>
      <c r="UJK1" s="703"/>
      <c r="UJL1" s="703"/>
      <c r="UJM1" s="703"/>
      <c r="UJN1" s="703"/>
      <c r="UJO1" s="703"/>
      <c r="UJP1" s="703"/>
      <c r="UJQ1" s="703"/>
      <c r="UJR1" s="703"/>
      <c r="UJS1" s="703"/>
      <c r="UJT1" s="703"/>
      <c r="UJU1" s="703"/>
      <c r="UJV1" s="703"/>
      <c r="UJW1" s="703"/>
      <c r="UJX1" s="703"/>
      <c r="UJY1" s="703"/>
      <c r="UJZ1" s="703"/>
      <c r="UKA1" s="703"/>
      <c r="UKB1" s="703"/>
      <c r="UKC1" s="703"/>
      <c r="UKD1" s="703"/>
      <c r="UKE1" s="703"/>
      <c r="UKF1" s="703"/>
      <c r="UKG1" s="703"/>
      <c r="UKH1" s="703"/>
      <c r="UKI1" s="703"/>
      <c r="UKJ1" s="703"/>
      <c r="UKK1" s="703"/>
      <c r="UKL1" s="703"/>
      <c r="UKM1" s="703"/>
      <c r="UKN1" s="703"/>
      <c r="UKO1" s="703"/>
      <c r="UKP1" s="703"/>
      <c r="UKQ1" s="703"/>
      <c r="UKR1" s="703"/>
      <c r="UKS1" s="703"/>
      <c r="UKT1" s="703"/>
      <c r="UKU1" s="703"/>
      <c r="UKV1" s="703"/>
      <c r="UKW1" s="703"/>
      <c r="UKX1" s="703"/>
      <c r="UKY1" s="703"/>
      <c r="UKZ1" s="703"/>
      <c r="ULA1" s="703"/>
      <c r="ULB1" s="703"/>
      <c r="ULC1" s="703"/>
      <c r="ULD1" s="703"/>
      <c r="ULE1" s="703"/>
      <c r="ULF1" s="703"/>
      <c r="ULG1" s="703"/>
      <c r="ULH1" s="703"/>
      <c r="ULI1" s="703"/>
      <c r="ULJ1" s="703"/>
      <c r="ULK1" s="703"/>
      <c r="ULL1" s="703"/>
      <c r="ULM1" s="703"/>
      <c r="ULN1" s="703"/>
      <c r="ULO1" s="703"/>
      <c r="ULP1" s="703"/>
      <c r="ULQ1" s="703"/>
      <c r="ULR1" s="703"/>
      <c r="ULS1" s="703"/>
      <c r="ULT1" s="703"/>
      <c r="ULU1" s="703"/>
      <c r="ULV1" s="703"/>
      <c r="ULW1" s="703"/>
      <c r="ULX1" s="703"/>
      <c r="ULY1" s="703"/>
      <c r="ULZ1" s="703"/>
      <c r="UMA1" s="703"/>
      <c r="UMB1" s="703"/>
      <c r="UMC1" s="703"/>
      <c r="UMD1" s="703"/>
      <c r="UME1" s="703"/>
      <c r="UMF1" s="703"/>
      <c r="UMG1" s="703"/>
      <c r="UMH1" s="703"/>
      <c r="UMI1" s="703"/>
      <c r="UMJ1" s="703"/>
      <c r="UMK1" s="703"/>
      <c r="UML1" s="703"/>
      <c r="UMM1" s="703"/>
      <c r="UMN1" s="703"/>
      <c r="UMO1" s="703"/>
      <c r="UMP1" s="703"/>
      <c r="UMQ1" s="703"/>
      <c r="UMR1" s="703"/>
      <c r="UMS1" s="703"/>
      <c r="UMT1" s="703"/>
      <c r="UMU1" s="703"/>
      <c r="UMV1" s="703"/>
      <c r="UMW1" s="703"/>
      <c r="UMX1" s="703"/>
      <c r="UMY1" s="703"/>
      <c r="UMZ1" s="703"/>
      <c r="UNA1" s="703"/>
      <c r="UNB1" s="703"/>
      <c r="UNC1" s="703"/>
      <c r="UND1" s="703"/>
      <c r="UNE1" s="703"/>
      <c r="UNF1" s="703"/>
      <c r="UNG1" s="703"/>
      <c r="UNH1" s="703"/>
      <c r="UNI1" s="703"/>
      <c r="UNJ1" s="703"/>
      <c r="UNK1" s="703"/>
      <c r="UNL1" s="703"/>
      <c r="UNM1" s="703"/>
      <c r="UNN1" s="703"/>
      <c r="UNO1" s="703"/>
      <c r="UNP1" s="703"/>
      <c r="UNQ1" s="703"/>
      <c r="UNR1" s="703"/>
      <c r="UNS1" s="703"/>
      <c r="UNT1" s="703"/>
      <c r="UNU1" s="703"/>
      <c r="UNV1" s="703"/>
      <c r="UNW1" s="703"/>
      <c r="UNX1" s="703"/>
      <c r="UNY1" s="703"/>
      <c r="UNZ1" s="703"/>
      <c r="UOA1" s="703"/>
      <c r="UOB1" s="703"/>
      <c r="UOC1" s="703"/>
      <c r="UOD1" s="703"/>
      <c r="UOE1" s="703"/>
      <c r="UOF1" s="703"/>
      <c r="UOG1" s="703"/>
      <c r="UOH1" s="703"/>
      <c r="UOI1" s="703"/>
      <c r="UOJ1" s="703"/>
      <c r="UOK1" s="703"/>
      <c r="UOL1" s="703"/>
      <c r="UOM1" s="703"/>
      <c r="UON1" s="703"/>
      <c r="UOO1" s="703"/>
      <c r="UOP1" s="703"/>
      <c r="UOQ1" s="703"/>
      <c r="UOR1" s="703"/>
      <c r="UOS1" s="703"/>
      <c r="UOT1" s="703"/>
      <c r="UOU1" s="703"/>
      <c r="UOV1" s="703"/>
      <c r="UOW1" s="703"/>
      <c r="UOX1" s="703"/>
      <c r="UOY1" s="703"/>
      <c r="UOZ1" s="703"/>
      <c r="UPA1" s="703"/>
      <c r="UPB1" s="703"/>
      <c r="UPC1" s="703"/>
      <c r="UPD1" s="703"/>
      <c r="UPE1" s="703"/>
      <c r="UPF1" s="703"/>
      <c r="UPG1" s="703"/>
      <c r="UPH1" s="703"/>
      <c r="UPI1" s="703"/>
      <c r="UPJ1" s="703"/>
      <c r="UPK1" s="703"/>
      <c r="UPL1" s="703"/>
      <c r="UPM1" s="703"/>
      <c r="UPN1" s="703"/>
      <c r="UPO1" s="703"/>
      <c r="UPP1" s="703"/>
      <c r="UPQ1" s="703"/>
      <c r="UPR1" s="703"/>
      <c r="UPS1" s="703"/>
      <c r="UPT1" s="703"/>
      <c r="UPU1" s="703"/>
      <c r="UPV1" s="703"/>
      <c r="UPW1" s="703"/>
      <c r="UPX1" s="703"/>
      <c r="UPY1" s="703"/>
      <c r="UPZ1" s="703"/>
      <c r="UQA1" s="703"/>
      <c r="UQB1" s="703"/>
      <c r="UQC1" s="703"/>
      <c r="UQD1" s="703"/>
      <c r="UQE1" s="703"/>
      <c r="UQF1" s="703"/>
      <c r="UQG1" s="703"/>
      <c r="UQH1" s="703"/>
      <c r="UQI1" s="703"/>
      <c r="UQJ1" s="703"/>
      <c r="UQK1" s="703"/>
      <c r="UQL1" s="703"/>
      <c r="UQM1" s="703"/>
      <c r="UQN1" s="703"/>
      <c r="UQO1" s="703"/>
      <c r="UQP1" s="703"/>
      <c r="UQQ1" s="703"/>
      <c r="UQR1" s="703"/>
      <c r="UQS1" s="703"/>
      <c r="UQT1" s="703"/>
      <c r="UQU1" s="703"/>
      <c r="UQV1" s="703"/>
      <c r="UQW1" s="703"/>
      <c r="UQX1" s="703"/>
      <c r="UQY1" s="703"/>
      <c r="UQZ1" s="703"/>
      <c r="URA1" s="703"/>
      <c r="URB1" s="703"/>
      <c r="URC1" s="703"/>
      <c r="URD1" s="703"/>
      <c r="URE1" s="703"/>
      <c r="URF1" s="703"/>
      <c r="URG1" s="703"/>
      <c r="URH1" s="703"/>
      <c r="URI1" s="703"/>
      <c r="URJ1" s="703"/>
      <c r="URK1" s="703"/>
      <c r="URL1" s="703"/>
      <c r="URM1" s="703"/>
      <c r="URN1" s="703"/>
      <c r="URO1" s="703"/>
      <c r="URP1" s="703"/>
      <c r="URQ1" s="703"/>
      <c r="URR1" s="703"/>
      <c r="URS1" s="703"/>
      <c r="URT1" s="703"/>
      <c r="URU1" s="703"/>
      <c r="URV1" s="703"/>
      <c r="URW1" s="703"/>
      <c r="URX1" s="703"/>
      <c r="URY1" s="703"/>
      <c r="URZ1" s="703"/>
      <c r="USA1" s="703"/>
      <c r="USB1" s="703"/>
      <c r="USC1" s="703"/>
      <c r="USD1" s="703"/>
      <c r="USE1" s="703"/>
      <c r="USF1" s="703"/>
      <c r="USG1" s="703"/>
      <c r="USH1" s="703"/>
      <c r="USI1" s="703"/>
      <c r="USJ1" s="703"/>
      <c r="USK1" s="703"/>
      <c r="USL1" s="703"/>
      <c r="USM1" s="703"/>
      <c r="USN1" s="703"/>
      <c r="USO1" s="703"/>
      <c r="USP1" s="703"/>
      <c r="USQ1" s="703"/>
      <c r="USR1" s="703"/>
      <c r="USS1" s="703"/>
      <c r="UST1" s="703"/>
      <c r="USU1" s="703"/>
      <c r="USV1" s="703"/>
      <c r="USW1" s="703"/>
      <c r="USX1" s="703"/>
      <c r="USY1" s="703"/>
      <c r="USZ1" s="703"/>
      <c r="UTA1" s="703"/>
      <c r="UTB1" s="703"/>
      <c r="UTC1" s="703"/>
      <c r="UTD1" s="703"/>
      <c r="UTE1" s="703"/>
      <c r="UTF1" s="703"/>
      <c r="UTG1" s="703"/>
      <c r="UTH1" s="703"/>
      <c r="UTI1" s="703"/>
      <c r="UTJ1" s="703"/>
      <c r="UTK1" s="703"/>
      <c r="UTL1" s="703"/>
      <c r="UTM1" s="703"/>
      <c r="UTN1" s="703"/>
      <c r="UTO1" s="703"/>
      <c r="UTP1" s="703"/>
      <c r="UTQ1" s="703"/>
      <c r="UTR1" s="703"/>
      <c r="UTS1" s="703"/>
      <c r="UTT1" s="703"/>
      <c r="UTU1" s="703"/>
      <c r="UTV1" s="703"/>
      <c r="UTW1" s="703"/>
      <c r="UTX1" s="703"/>
      <c r="UTY1" s="703"/>
      <c r="UTZ1" s="703"/>
      <c r="UUA1" s="703"/>
      <c r="UUB1" s="703"/>
      <c r="UUC1" s="703"/>
      <c r="UUD1" s="703"/>
      <c r="UUE1" s="703"/>
      <c r="UUF1" s="703"/>
      <c r="UUG1" s="703"/>
      <c r="UUH1" s="703"/>
      <c r="UUI1" s="703"/>
      <c r="UUJ1" s="703"/>
      <c r="UUK1" s="703"/>
      <c r="UUL1" s="703"/>
      <c r="UUM1" s="703"/>
      <c r="UUN1" s="703"/>
      <c r="UUO1" s="703"/>
      <c r="UUP1" s="703"/>
      <c r="UUQ1" s="703"/>
      <c r="UUR1" s="703"/>
      <c r="UUS1" s="703"/>
      <c r="UUT1" s="703"/>
      <c r="UUU1" s="703"/>
      <c r="UUV1" s="703"/>
      <c r="UUW1" s="703"/>
      <c r="UUX1" s="703"/>
      <c r="UUY1" s="703"/>
      <c r="UUZ1" s="703"/>
      <c r="UVA1" s="703"/>
      <c r="UVB1" s="703"/>
      <c r="UVC1" s="703"/>
      <c r="UVD1" s="703"/>
      <c r="UVE1" s="703"/>
      <c r="UVF1" s="703"/>
      <c r="UVG1" s="703"/>
      <c r="UVH1" s="703"/>
      <c r="UVI1" s="703"/>
      <c r="UVJ1" s="703"/>
      <c r="UVK1" s="703"/>
      <c r="UVL1" s="703"/>
      <c r="UVM1" s="703"/>
      <c r="UVN1" s="703"/>
      <c r="UVO1" s="703"/>
      <c r="UVP1" s="703"/>
      <c r="UVQ1" s="703"/>
      <c r="UVR1" s="703"/>
      <c r="UVS1" s="703"/>
      <c r="UVT1" s="703"/>
      <c r="UVU1" s="703"/>
      <c r="UVV1" s="703"/>
      <c r="UVW1" s="703"/>
      <c r="UVX1" s="703"/>
      <c r="UVY1" s="703"/>
      <c r="UVZ1" s="703"/>
      <c r="UWA1" s="703"/>
      <c r="UWB1" s="703"/>
      <c r="UWC1" s="703"/>
      <c r="UWD1" s="703"/>
      <c r="UWE1" s="703"/>
      <c r="UWF1" s="703"/>
      <c r="UWG1" s="703"/>
      <c r="UWH1" s="703"/>
      <c r="UWI1" s="703"/>
      <c r="UWJ1" s="703"/>
      <c r="UWK1" s="703"/>
      <c r="UWL1" s="703"/>
      <c r="UWM1" s="703"/>
      <c r="UWN1" s="703"/>
      <c r="UWO1" s="703"/>
      <c r="UWP1" s="703"/>
      <c r="UWQ1" s="703"/>
      <c r="UWR1" s="703"/>
      <c r="UWS1" s="703"/>
      <c r="UWT1" s="703"/>
      <c r="UWU1" s="703"/>
      <c r="UWV1" s="703"/>
      <c r="UWW1" s="703"/>
      <c r="UWX1" s="703"/>
      <c r="UWY1" s="703"/>
      <c r="UWZ1" s="703"/>
      <c r="UXA1" s="703"/>
      <c r="UXB1" s="703"/>
      <c r="UXC1" s="703"/>
      <c r="UXD1" s="703"/>
      <c r="UXE1" s="703"/>
      <c r="UXF1" s="703"/>
      <c r="UXG1" s="703"/>
      <c r="UXH1" s="703"/>
      <c r="UXI1" s="703"/>
      <c r="UXJ1" s="703"/>
      <c r="UXK1" s="703"/>
      <c r="UXL1" s="703"/>
      <c r="UXM1" s="703"/>
      <c r="UXN1" s="703"/>
      <c r="UXO1" s="703"/>
      <c r="UXP1" s="703"/>
      <c r="UXQ1" s="703"/>
      <c r="UXR1" s="703"/>
      <c r="UXS1" s="703"/>
      <c r="UXT1" s="703"/>
      <c r="UXU1" s="703"/>
      <c r="UXV1" s="703"/>
      <c r="UXW1" s="703"/>
      <c r="UXX1" s="703"/>
      <c r="UXY1" s="703"/>
      <c r="UXZ1" s="703"/>
      <c r="UYA1" s="703"/>
      <c r="UYB1" s="703"/>
      <c r="UYC1" s="703"/>
      <c r="UYD1" s="703"/>
      <c r="UYE1" s="703"/>
      <c r="UYF1" s="703"/>
      <c r="UYG1" s="703"/>
      <c r="UYH1" s="703"/>
      <c r="UYI1" s="703"/>
      <c r="UYJ1" s="703"/>
      <c r="UYK1" s="703"/>
      <c r="UYL1" s="703"/>
      <c r="UYM1" s="703"/>
      <c r="UYN1" s="703"/>
      <c r="UYO1" s="703"/>
      <c r="UYP1" s="703"/>
      <c r="UYQ1" s="703"/>
      <c r="UYR1" s="703"/>
      <c r="UYS1" s="703"/>
      <c r="UYT1" s="703"/>
      <c r="UYU1" s="703"/>
      <c r="UYV1" s="703"/>
      <c r="UYW1" s="703"/>
      <c r="UYX1" s="703"/>
      <c r="UYY1" s="703"/>
      <c r="UYZ1" s="703"/>
      <c r="UZA1" s="703"/>
      <c r="UZB1" s="703"/>
      <c r="UZC1" s="703"/>
      <c r="UZD1" s="703"/>
      <c r="UZE1" s="703"/>
      <c r="UZF1" s="703"/>
      <c r="UZG1" s="703"/>
      <c r="UZH1" s="703"/>
      <c r="UZI1" s="703"/>
      <c r="UZJ1" s="703"/>
      <c r="UZK1" s="703"/>
      <c r="UZL1" s="703"/>
      <c r="UZM1" s="703"/>
      <c r="UZN1" s="703"/>
      <c r="UZO1" s="703"/>
      <c r="UZP1" s="703"/>
      <c r="UZQ1" s="703"/>
      <c r="UZR1" s="703"/>
      <c r="UZS1" s="703"/>
      <c r="UZT1" s="703"/>
      <c r="UZU1" s="703"/>
      <c r="UZV1" s="703"/>
      <c r="UZW1" s="703"/>
      <c r="UZX1" s="703"/>
      <c r="UZY1" s="703"/>
      <c r="UZZ1" s="703"/>
      <c r="VAA1" s="703"/>
      <c r="VAB1" s="703"/>
      <c r="VAC1" s="703"/>
      <c r="VAD1" s="703"/>
      <c r="VAE1" s="703"/>
      <c r="VAF1" s="703"/>
      <c r="VAG1" s="703"/>
      <c r="VAH1" s="703"/>
      <c r="VAI1" s="703"/>
      <c r="VAJ1" s="703"/>
      <c r="VAK1" s="703"/>
      <c r="VAL1" s="703"/>
      <c r="VAM1" s="703"/>
      <c r="VAN1" s="703"/>
      <c r="VAO1" s="703"/>
      <c r="VAP1" s="703"/>
      <c r="VAQ1" s="703"/>
      <c r="VAR1" s="703"/>
      <c r="VAS1" s="703"/>
      <c r="VAT1" s="703"/>
      <c r="VAU1" s="703"/>
      <c r="VAV1" s="703"/>
      <c r="VAW1" s="703"/>
      <c r="VAX1" s="703"/>
      <c r="VAY1" s="703"/>
      <c r="VAZ1" s="703"/>
      <c r="VBA1" s="703"/>
      <c r="VBB1" s="703"/>
      <c r="VBC1" s="703"/>
      <c r="VBD1" s="703"/>
      <c r="VBE1" s="703"/>
      <c r="VBF1" s="703"/>
      <c r="VBG1" s="703"/>
      <c r="VBH1" s="703"/>
      <c r="VBI1" s="703"/>
      <c r="VBJ1" s="703"/>
      <c r="VBK1" s="703"/>
      <c r="VBL1" s="703"/>
      <c r="VBM1" s="703"/>
      <c r="VBN1" s="703"/>
      <c r="VBO1" s="703"/>
      <c r="VBP1" s="703"/>
      <c r="VBQ1" s="703"/>
      <c r="VBR1" s="703"/>
      <c r="VBS1" s="703"/>
      <c r="VBT1" s="703"/>
      <c r="VBU1" s="703"/>
      <c r="VBV1" s="703"/>
      <c r="VBW1" s="703"/>
      <c r="VBX1" s="703"/>
      <c r="VBY1" s="703"/>
      <c r="VBZ1" s="703"/>
      <c r="VCA1" s="703"/>
      <c r="VCB1" s="703"/>
      <c r="VCC1" s="703"/>
      <c r="VCD1" s="703"/>
      <c r="VCE1" s="703"/>
      <c r="VCF1" s="703"/>
      <c r="VCG1" s="703"/>
      <c r="VCH1" s="703"/>
      <c r="VCI1" s="703"/>
      <c r="VCJ1" s="703"/>
      <c r="VCK1" s="703"/>
      <c r="VCL1" s="703"/>
      <c r="VCM1" s="703"/>
      <c r="VCN1" s="703"/>
      <c r="VCO1" s="703"/>
      <c r="VCP1" s="703"/>
      <c r="VCQ1" s="703"/>
      <c r="VCR1" s="703"/>
      <c r="VCS1" s="703"/>
      <c r="VCT1" s="703"/>
      <c r="VCU1" s="703"/>
      <c r="VCV1" s="703"/>
      <c r="VCW1" s="703"/>
      <c r="VCX1" s="703"/>
      <c r="VCY1" s="703"/>
      <c r="VCZ1" s="703"/>
      <c r="VDA1" s="703"/>
      <c r="VDB1" s="703"/>
      <c r="VDC1" s="703"/>
      <c r="VDD1" s="703"/>
      <c r="VDE1" s="703"/>
      <c r="VDF1" s="703"/>
      <c r="VDG1" s="703"/>
      <c r="VDH1" s="703"/>
      <c r="VDI1" s="703"/>
      <c r="VDJ1" s="703"/>
      <c r="VDK1" s="703"/>
      <c r="VDL1" s="703"/>
      <c r="VDM1" s="703"/>
      <c r="VDN1" s="703"/>
      <c r="VDO1" s="703"/>
      <c r="VDP1" s="703"/>
      <c r="VDQ1" s="703"/>
      <c r="VDR1" s="703"/>
      <c r="VDS1" s="703"/>
      <c r="VDT1" s="703"/>
      <c r="VDU1" s="703"/>
      <c r="VDV1" s="703"/>
      <c r="VDW1" s="703"/>
      <c r="VDX1" s="703"/>
      <c r="VDY1" s="703"/>
      <c r="VDZ1" s="703"/>
      <c r="VEA1" s="703"/>
      <c r="VEB1" s="703"/>
      <c r="VEC1" s="703"/>
      <c r="VED1" s="703"/>
      <c r="VEE1" s="703"/>
      <c r="VEF1" s="703"/>
      <c r="VEG1" s="703"/>
      <c r="VEH1" s="703"/>
      <c r="VEI1" s="703"/>
      <c r="VEJ1" s="703"/>
      <c r="VEK1" s="703"/>
      <c r="VEL1" s="703"/>
      <c r="VEM1" s="703"/>
      <c r="VEN1" s="703"/>
      <c r="VEO1" s="703"/>
      <c r="VEP1" s="703"/>
      <c r="VEQ1" s="703"/>
      <c r="VER1" s="703"/>
      <c r="VES1" s="703"/>
      <c r="VET1" s="703"/>
      <c r="VEU1" s="703"/>
      <c r="VEV1" s="703"/>
      <c r="VEW1" s="703"/>
      <c r="VEX1" s="703"/>
      <c r="VEY1" s="703"/>
      <c r="VEZ1" s="703"/>
      <c r="VFA1" s="703"/>
      <c r="VFB1" s="703"/>
      <c r="VFC1" s="703"/>
      <c r="VFD1" s="703"/>
      <c r="VFE1" s="703"/>
      <c r="VFF1" s="703"/>
      <c r="VFG1" s="703"/>
      <c r="VFH1" s="703"/>
      <c r="VFI1" s="703"/>
      <c r="VFJ1" s="703"/>
      <c r="VFK1" s="703"/>
      <c r="VFL1" s="703"/>
      <c r="VFM1" s="703"/>
      <c r="VFN1" s="703"/>
      <c r="VFO1" s="703"/>
      <c r="VFP1" s="703"/>
      <c r="VFQ1" s="703"/>
      <c r="VFR1" s="703"/>
      <c r="VFS1" s="703"/>
      <c r="VFT1" s="703"/>
      <c r="VFU1" s="703"/>
      <c r="VFV1" s="703"/>
      <c r="VFW1" s="703"/>
      <c r="VFX1" s="703"/>
      <c r="VFY1" s="703"/>
      <c r="VFZ1" s="703"/>
      <c r="VGA1" s="703"/>
      <c r="VGB1" s="703"/>
      <c r="VGC1" s="703"/>
      <c r="VGD1" s="703"/>
      <c r="VGE1" s="703"/>
      <c r="VGF1" s="703"/>
      <c r="VGG1" s="703"/>
      <c r="VGH1" s="703"/>
      <c r="VGI1" s="703"/>
      <c r="VGJ1" s="703"/>
      <c r="VGK1" s="703"/>
      <c r="VGL1" s="703"/>
      <c r="VGM1" s="703"/>
      <c r="VGN1" s="703"/>
      <c r="VGO1" s="703"/>
      <c r="VGP1" s="703"/>
      <c r="VGQ1" s="703"/>
      <c r="VGR1" s="703"/>
      <c r="VGS1" s="703"/>
      <c r="VGT1" s="703"/>
      <c r="VGU1" s="703"/>
      <c r="VGV1" s="703"/>
      <c r="VGW1" s="703"/>
      <c r="VGX1" s="703"/>
      <c r="VGY1" s="703"/>
      <c r="VGZ1" s="703"/>
      <c r="VHA1" s="703"/>
      <c r="VHB1" s="703"/>
      <c r="VHC1" s="703"/>
      <c r="VHD1" s="703"/>
      <c r="VHE1" s="703"/>
      <c r="VHF1" s="703"/>
      <c r="VHG1" s="703"/>
      <c r="VHH1" s="703"/>
      <c r="VHI1" s="703"/>
      <c r="VHJ1" s="703"/>
      <c r="VHK1" s="703"/>
      <c r="VHL1" s="703"/>
      <c r="VHM1" s="703"/>
      <c r="VHN1" s="703"/>
      <c r="VHO1" s="703"/>
      <c r="VHP1" s="703"/>
      <c r="VHQ1" s="703"/>
      <c r="VHR1" s="703"/>
      <c r="VHS1" s="703"/>
      <c r="VHT1" s="703"/>
      <c r="VHU1" s="703"/>
      <c r="VHV1" s="703"/>
      <c r="VHW1" s="703"/>
      <c r="VHX1" s="703"/>
      <c r="VHY1" s="703"/>
      <c r="VHZ1" s="703"/>
      <c r="VIA1" s="703"/>
      <c r="VIB1" s="703"/>
      <c r="VIC1" s="703"/>
      <c r="VID1" s="703"/>
      <c r="VIE1" s="703"/>
      <c r="VIF1" s="703"/>
      <c r="VIG1" s="703"/>
      <c r="VIH1" s="703"/>
      <c r="VII1" s="703"/>
      <c r="VIJ1" s="703"/>
      <c r="VIK1" s="703"/>
      <c r="VIL1" s="703"/>
      <c r="VIM1" s="703"/>
      <c r="VIN1" s="703"/>
      <c r="VIO1" s="703"/>
      <c r="VIP1" s="703"/>
      <c r="VIQ1" s="703"/>
      <c r="VIR1" s="703"/>
      <c r="VIS1" s="703"/>
      <c r="VIT1" s="703"/>
      <c r="VIU1" s="703"/>
      <c r="VIV1" s="703"/>
      <c r="VIW1" s="703"/>
      <c r="VIX1" s="703"/>
      <c r="VIY1" s="703"/>
      <c r="VIZ1" s="703"/>
      <c r="VJA1" s="703"/>
      <c r="VJB1" s="703"/>
      <c r="VJC1" s="703"/>
      <c r="VJD1" s="703"/>
      <c r="VJE1" s="703"/>
      <c r="VJF1" s="703"/>
      <c r="VJG1" s="703"/>
      <c r="VJH1" s="703"/>
      <c r="VJI1" s="703"/>
      <c r="VJJ1" s="703"/>
      <c r="VJK1" s="703"/>
      <c r="VJL1" s="703"/>
      <c r="VJM1" s="703"/>
      <c r="VJN1" s="703"/>
      <c r="VJO1" s="703"/>
      <c r="VJP1" s="703"/>
      <c r="VJQ1" s="703"/>
      <c r="VJR1" s="703"/>
      <c r="VJS1" s="703"/>
      <c r="VJT1" s="703"/>
      <c r="VJU1" s="703"/>
      <c r="VJV1" s="703"/>
      <c r="VJW1" s="703"/>
      <c r="VJX1" s="703"/>
      <c r="VJY1" s="703"/>
      <c r="VJZ1" s="703"/>
      <c r="VKA1" s="703"/>
      <c r="VKB1" s="703"/>
      <c r="VKC1" s="703"/>
      <c r="VKD1" s="703"/>
      <c r="VKE1" s="703"/>
      <c r="VKF1" s="703"/>
      <c r="VKG1" s="703"/>
      <c r="VKH1" s="703"/>
      <c r="VKI1" s="703"/>
      <c r="VKJ1" s="703"/>
      <c r="VKK1" s="703"/>
      <c r="VKL1" s="703"/>
      <c r="VKM1" s="703"/>
      <c r="VKN1" s="703"/>
      <c r="VKO1" s="703"/>
      <c r="VKP1" s="703"/>
      <c r="VKQ1" s="703"/>
      <c r="VKR1" s="703"/>
      <c r="VKS1" s="703"/>
      <c r="VKT1" s="703"/>
      <c r="VKU1" s="703"/>
      <c r="VKV1" s="703"/>
      <c r="VKW1" s="703"/>
      <c r="VKX1" s="703"/>
      <c r="VKY1" s="703"/>
      <c r="VKZ1" s="703"/>
      <c r="VLA1" s="703"/>
      <c r="VLB1" s="703"/>
      <c r="VLC1" s="703"/>
      <c r="VLD1" s="703"/>
      <c r="VLE1" s="703"/>
      <c r="VLF1" s="703"/>
      <c r="VLG1" s="703"/>
      <c r="VLH1" s="703"/>
      <c r="VLI1" s="703"/>
      <c r="VLJ1" s="703"/>
      <c r="VLK1" s="703"/>
      <c r="VLL1" s="703"/>
      <c r="VLM1" s="703"/>
      <c r="VLN1" s="703"/>
      <c r="VLO1" s="703"/>
      <c r="VLP1" s="703"/>
      <c r="VLQ1" s="703"/>
      <c r="VLR1" s="703"/>
      <c r="VLS1" s="703"/>
      <c r="VLT1" s="703"/>
      <c r="VLU1" s="703"/>
      <c r="VLV1" s="703"/>
      <c r="VLW1" s="703"/>
      <c r="VLX1" s="703"/>
      <c r="VLY1" s="703"/>
      <c r="VLZ1" s="703"/>
      <c r="VMA1" s="703"/>
      <c r="VMB1" s="703"/>
      <c r="VMC1" s="703"/>
      <c r="VMD1" s="703"/>
      <c r="VME1" s="703"/>
      <c r="VMF1" s="703"/>
      <c r="VMG1" s="703"/>
      <c r="VMH1" s="703"/>
      <c r="VMI1" s="703"/>
      <c r="VMJ1" s="703"/>
      <c r="VMK1" s="703"/>
      <c r="VML1" s="703"/>
      <c r="VMM1" s="703"/>
      <c r="VMN1" s="703"/>
      <c r="VMO1" s="703"/>
      <c r="VMP1" s="703"/>
      <c r="VMQ1" s="703"/>
      <c r="VMR1" s="703"/>
      <c r="VMS1" s="703"/>
      <c r="VMT1" s="703"/>
      <c r="VMU1" s="703"/>
      <c r="VMV1" s="703"/>
      <c r="VMW1" s="703"/>
      <c r="VMX1" s="703"/>
      <c r="VMY1" s="703"/>
      <c r="VMZ1" s="703"/>
      <c r="VNA1" s="703"/>
      <c r="VNB1" s="703"/>
      <c r="VNC1" s="703"/>
      <c r="VND1" s="703"/>
      <c r="VNE1" s="703"/>
      <c r="VNF1" s="703"/>
      <c r="VNG1" s="703"/>
      <c r="VNH1" s="703"/>
      <c r="VNI1" s="703"/>
      <c r="VNJ1" s="703"/>
      <c r="VNK1" s="703"/>
      <c r="VNL1" s="703"/>
      <c r="VNM1" s="703"/>
      <c r="VNN1" s="703"/>
      <c r="VNO1" s="703"/>
      <c r="VNP1" s="703"/>
      <c r="VNQ1" s="703"/>
      <c r="VNR1" s="703"/>
      <c r="VNS1" s="703"/>
      <c r="VNT1" s="703"/>
      <c r="VNU1" s="703"/>
      <c r="VNV1" s="703"/>
      <c r="VNW1" s="703"/>
      <c r="VNX1" s="703"/>
      <c r="VNY1" s="703"/>
      <c r="VNZ1" s="703"/>
      <c r="VOA1" s="703"/>
      <c r="VOB1" s="703"/>
      <c r="VOC1" s="703"/>
      <c r="VOD1" s="703"/>
      <c r="VOE1" s="703"/>
      <c r="VOF1" s="703"/>
      <c r="VOG1" s="703"/>
      <c r="VOH1" s="703"/>
      <c r="VOI1" s="703"/>
      <c r="VOJ1" s="703"/>
      <c r="VOK1" s="703"/>
      <c r="VOL1" s="703"/>
      <c r="VOM1" s="703"/>
      <c r="VON1" s="703"/>
      <c r="VOO1" s="703"/>
      <c r="VOP1" s="703"/>
      <c r="VOQ1" s="703"/>
      <c r="VOR1" s="703"/>
      <c r="VOS1" s="703"/>
      <c r="VOT1" s="703"/>
      <c r="VOU1" s="703"/>
      <c r="VOV1" s="703"/>
      <c r="VOW1" s="703"/>
      <c r="VOX1" s="703"/>
      <c r="VOY1" s="703"/>
      <c r="VOZ1" s="703"/>
      <c r="VPA1" s="703"/>
      <c r="VPB1" s="703"/>
      <c r="VPC1" s="703"/>
      <c r="VPD1" s="703"/>
      <c r="VPE1" s="703"/>
      <c r="VPF1" s="703"/>
      <c r="VPG1" s="703"/>
      <c r="VPH1" s="703"/>
      <c r="VPI1" s="703"/>
      <c r="VPJ1" s="703"/>
      <c r="VPK1" s="703"/>
      <c r="VPL1" s="703"/>
      <c r="VPM1" s="703"/>
      <c r="VPN1" s="703"/>
      <c r="VPO1" s="703"/>
      <c r="VPP1" s="703"/>
      <c r="VPQ1" s="703"/>
      <c r="VPR1" s="703"/>
      <c r="VPS1" s="703"/>
      <c r="VPT1" s="703"/>
      <c r="VPU1" s="703"/>
      <c r="VPV1" s="703"/>
      <c r="VPW1" s="703"/>
      <c r="VPX1" s="703"/>
      <c r="VPY1" s="703"/>
      <c r="VPZ1" s="703"/>
      <c r="VQA1" s="703"/>
      <c r="VQB1" s="703"/>
      <c r="VQC1" s="703"/>
      <c r="VQD1" s="703"/>
      <c r="VQE1" s="703"/>
      <c r="VQF1" s="703"/>
      <c r="VQG1" s="703"/>
      <c r="VQH1" s="703"/>
      <c r="VQI1" s="703"/>
      <c r="VQJ1" s="703"/>
      <c r="VQK1" s="703"/>
      <c r="VQL1" s="703"/>
      <c r="VQM1" s="703"/>
      <c r="VQN1" s="703"/>
      <c r="VQO1" s="703"/>
      <c r="VQP1" s="703"/>
      <c r="VQQ1" s="703"/>
      <c r="VQR1" s="703"/>
      <c r="VQS1" s="703"/>
      <c r="VQT1" s="703"/>
      <c r="VQU1" s="703"/>
      <c r="VQV1" s="703"/>
      <c r="VQW1" s="703"/>
      <c r="VQX1" s="703"/>
      <c r="VQY1" s="703"/>
      <c r="VQZ1" s="703"/>
      <c r="VRA1" s="703"/>
      <c r="VRB1" s="703"/>
      <c r="VRC1" s="703"/>
      <c r="VRD1" s="703"/>
      <c r="VRE1" s="703"/>
      <c r="VRF1" s="703"/>
      <c r="VRG1" s="703"/>
      <c r="VRH1" s="703"/>
      <c r="VRI1" s="703"/>
      <c r="VRJ1" s="703"/>
      <c r="VRK1" s="703"/>
      <c r="VRL1" s="703"/>
      <c r="VRM1" s="703"/>
      <c r="VRN1" s="703"/>
      <c r="VRO1" s="703"/>
      <c r="VRP1" s="703"/>
      <c r="VRQ1" s="703"/>
      <c r="VRR1" s="703"/>
      <c r="VRS1" s="703"/>
      <c r="VRT1" s="703"/>
      <c r="VRU1" s="703"/>
      <c r="VRV1" s="703"/>
      <c r="VRW1" s="703"/>
      <c r="VRX1" s="703"/>
      <c r="VRY1" s="703"/>
      <c r="VRZ1" s="703"/>
      <c r="VSA1" s="703"/>
      <c r="VSB1" s="703"/>
      <c r="VSC1" s="703"/>
      <c r="VSD1" s="703"/>
      <c r="VSE1" s="703"/>
      <c r="VSF1" s="703"/>
      <c r="VSG1" s="703"/>
      <c r="VSH1" s="703"/>
      <c r="VSI1" s="703"/>
      <c r="VSJ1" s="703"/>
      <c r="VSK1" s="703"/>
      <c r="VSL1" s="703"/>
      <c r="VSM1" s="703"/>
      <c r="VSN1" s="703"/>
      <c r="VSO1" s="703"/>
      <c r="VSP1" s="703"/>
      <c r="VSQ1" s="703"/>
      <c r="VSR1" s="703"/>
      <c r="VSS1" s="703"/>
      <c r="VST1" s="703"/>
      <c r="VSU1" s="703"/>
      <c r="VSV1" s="703"/>
      <c r="VSW1" s="703"/>
      <c r="VSX1" s="703"/>
      <c r="VSY1" s="703"/>
      <c r="VSZ1" s="703"/>
      <c r="VTA1" s="703"/>
      <c r="VTB1" s="703"/>
      <c r="VTC1" s="703"/>
      <c r="VTD1" s="703"/>
      <c r="VTE1" s="703"/>
      <c r="VTF1" s="703"/>
      <c r="VTG1" s="703"/>
      <c r="VTH1" s="703"/>
      <c r="VTI1" s="703"/>
      <c r="VTJ1" s="703"/>
      <c r="VTK1" s="703"/>
      <c r="VTL1" s="703"/>
      <c r="VTM1" s="703"/>
      <c r="VTN1" s="703"/>
      <c r="VTO1" s="703"/>
      <c r="VTP1" s="703"/>
      <c r="VTQ1" s="703"/>
      <c r="VTR1" s="703"/>
      <c r="VTS1" s="703"/>
      <c r="VTT1" s="703"/>
      <c r="VTU1" s="703"/>
      <c r="VTV1" s="703"/>
      <c r="VTW1" s="703"/>
      <c r="VTX1" s="703"/>
      <c r="VTY1" s="703"/>
      <c r="VTZ1" s="703"/>
      <c r="VUA1" s="703"/>
      <c r="VUB1" s="703"/>
      <c r="VUC1" s="703"/>
      <c r="VUD1" s="703"/>
      <c r="VUE1" s="703"/>
      <c r="VUF1" s="703"/>
      <c r="VUG1" s="703"/>
      <c r="VUH1" s="703"/>
      <c r="VUI1" s="703"/>
      <c r="VUJ1" s="703"/>
      <c r="VUK1" s="703"/>
      <c r="VUL1" s="703"/>
      <c r="VUM1" s="703"/>
      <c r="VUN1" s="703"/>
      <c r="VUO1" s="703"/>
      <c r="VUP1" s="703"/>
      <c r="VUQ1" s="703"/>
      <c r="VUR1" s="703"/>
      <c r="VUS1" s="703"/>
      <c r="VUT1" s="703"/>
      <c r="VUU1" s="703"/>
      <c r="VUV1" s="703"/>
      <c r="VUW1" s="703"/>
      <c r="VUX1" s="703"/>
      <c r="VUY1" s="703"/>
      <c r="VUZ1" s="703"/>
      <c r="VVA1" s="703"/>
      <c r="VVB1" s="703"/>
      <c r="VVC1" s="703"/>
      <c r="VVD1" s="703"/>
      <c r="VVE1" s="703"/>
      <c r="VVF1" s="703"/>
      <c r="VVG1" s="703"/>
      <c r="VVH1" s="703"/>
      <c r="VVI1" s="703"/>
      <c r="VVJ1" s="703"/>
      <c r="VVK1" s="703"/>
      <c r="VVL1" s="703"/>
      <c r="VVM1" s="703"/>
      <c r="VVN1" s="703"/>
      <c r="VVO1" s="703"/>
      <c r="VVP1" s="703"/>
      <c r="VVQ1" s="703"/>
      <c r="VVR1" s="703"/>
      <c r="VVS1" s="703"/>
      <c r="VVT1" s="703"/>
      <c r="VVU1" s="703"/>
      <c r="VVV1" s="703"/>
      <c r="VVW1" s="703"/>
      <c r="VVX1" s="703"/>
      <c r="VVY1" s="703"/>
      <c r="VVZ1" s="703"/>
      <c r="VWA1" s="703"/>
      <c r="VWB1" s="703"/>
      <c r="VWC1" s="703"/>
      <c r="VWD1" s="703"/>
      <c r="VWE1" s="703"/>
      <c r="VWF1" s="703"/>
      <c r="VWG1" s="703"/>
      <c r="VWH1" s="703"/>
      <c r="VWI1" s="703"/>
      <c r="VWJ1" s="703"/>
      <c r="VWK1" s="703"/>
      <c r="VWL1" s="703"/>
      <c r="VWM1" s="703"/>
      <c r="VWN1" s="703"/>
      <c r="VWO1" s="703"/>
      <c r="VWP1" s="703"/>
      <c r="VWQ1" s="703"/>
      <c r="VWR1" s="703"/>
      <c r="VWS1" s="703"/>
      <c r="VWT1" s="703"/>
      <c r="VWU1" s="703"/>
      <c r="VWV1" s="703"/>
      <c r="VWW1" s="703"/>
      <c r="VWX1" s="703"/>
      <c r="VWY1" s="703"/>
      <c r="VWZ1" s="703"/>
      <c r="VXA1" s="703"/>
      <c r="VXB1" s="703"/>
      <c r="VXC1" s="703"/>
      <c r="VXD1" s="703"/>
      <c r="VXE1" s="703"/>
      <c r="VXF1" s="703"/>
      <c r="VXG1" s="703"/>
      <c r="VXH1" s="703"/>
      <c r="VXI1" s="703"/>
      <c r="VXJ1" s="703"/>
      <c r="VXK1" s="703"/>
      <c r="VXL1" s="703"/>
      <c r="VXM1" s="703"/>
      <c r="VXN1" s="703"/>
      <c r="VXO1" s="703"/>
      <c r="VXP1" s="703"/>
      <c r="VXQ1" s="703"/>
      <c r="VXR1" s="703"/>
      <c r="VXS1" s="703"/>
      <c r="VXT1" s="703"/>
      <c r="VXU1" s="703"/>
      <c r="VXV1" s="703"/>
      <c r="VXW1" s="703"/>
      <c r="VXX1" s="703"/>
      <c r="VXY1" s="703"/>
      <c r="VXZ1" s="703"/>
      <c r="VYA1" s="703"/>
      <c r="VYB1" s="703"/>
      <c r="VYC1" s="703"/>
      <c r="VYD1" s="703"/>
      <c r="VYE1" s="703"/>
      <c r="VYF1" s="703"/>
      <c r="VYG1" s="703"/>
      <c r="VYH1" s="703"/>
      <c r="VYI1" s="703"/>
      <c r="VYJ1" s="703"/>
      <c r="VYK1" s="703"/>
      <c r="VYL1" s="703"/>
      <c r="VYM1" s="703"/>
      <c r="VYN1" s="703"/>
      <c r="VYO1" s="703"/>
      <c r="VYP1" s="703"/>
      <c r="VYQ1" s="703"/>
      <c r="VYR1" s="703"/>
      <c r="VYS1" s="703"/>
      <c r="VYT1" s="703"/>
      <c r="VYU1" s="703"/>
      <c r="VYV1" s="703"/>
      <c r="VYW1" s="703"/>
      <c r="VYX1" s="703"/>
      <c r="VYY1" s="703"/>
      <c r="VYZ1" s="703"/>
      <c r="VZA1" s="703"/>
      <c r="VZB1" s="703"/>
      <c r="VZC1" s="703"/>
      <c r="VZD1" s="703"/>
      <c r="VZE1" s="703"/>
      <c r="VZF1" s="703"/>
      <c r="VZG1" s="703"/>
      <c r="VZH1" s="703"/>
      <c r="VZI1" s="703"/>
      <c r="VZJ1" s="703"/>
      <c r="VZK1" s="703"/>
      <c r="VZL1" s="703"/>
      <c r="VZM1" s="703"/>
      <c r="VZN1" s="703"/>
      <c r="VZO1" s="703"/>
      <c r="VZP1" s="703"/>
      <c r="VZQ1" s="703"/>
      <c r="VZR1" s="703"/>
      <c r="VZS1" s="703"/>
      <c r="VZT1" s="703"/>
      <c r="VZU1" s="703"/>
      <c r="VZV1" s="703"/>
      <c r="VZW1" s="703"/>
      <c r="VZX1" s="703"/>
      <c r="VZY1" s="703"/>
      <c r="VZZ1" s="703"/>
      <c r="WAA1" s="703"/>
      <c r="WAB1" s="703"/>
      <c r="WAC1" s="703"/>
      <c r="WAD1" s="703"/>
      <c r="WAE1" s="703"/>
      <c r="WAF1" s="703"/>
      <c r="WAG1" s="703"/>
      <c r="WAH1" s="703"/>
      <c r="WAI1" s="703"/>
      <c r="WAJ1" s="703"/>
      <c r="WAK1" s="703"/>
      <c r="WAL1" s="703"/>
      <c r="WAM1" s="703"/>
      <c r="WAN1" s="703"/>
      <c r="WAO1" s="703"/>
      <c r="WAP1" s="703"/>
      <c r="WAQ1" s="703"/>
      <c r="WAR1" s="703"/>
      <c r="WAS1" s="703"/>
      <c r="WAT1" s="703"/>
      <c r="WAU1" s="703"/>
      <c r="WAV1" s="703"/>
      <c r="WAW1" s="703"/>
      <c r="WAX1" s="703"/>
      <c r="WAY1" s="703"/>
      <c r="WAZ1" s="703"/>
      <c r="WBA1" s="703"/>
      <c r="WBB1" s="703"/>
      <c r="WBC1" s="703"/>
      <c r="WBD1" s="703"/>
      <c r="WBE1" s="703"/>
      <c r="WBF1" s="703"/>
      <c r="WBG1" s="703"/>
      <c r="WBH1" s="703"/>
      <c r="WBI1" s="703"/>
      <c r="WBJ1" s="703"/>
      <c r="WBK1" s="703"/>
      <c r="WBL1" s="703"/>
      <c r="WBM1" s="703"/>
      <c r="WBN1" s="703"/>
      <c r="WBO1" s="703"/>
      <c r="WBP1" s="703"/>
      <c r="WBQ1" s="703"/>
      <c r="WBR1" s="703"/>
      <c r="WBS1" s="703"/>
      <c r="WBT1" s="703"/>
      <c r="WBU1" s="703"/>
      <c r="WBV1" s="703"/>
      <c r="WBW1" s="703"/>
      <c r="WBX1" s="703"/>
      <c r="WBY1" s="703"/>
      <c r="WBZ1" s="703"/>
      <c r="WCA1" s="703"/>
      <c r="WCB1" s="703"/>
      <c r="WCC1" s="703"/>
      <c r="WCD1" s="703"/>
      <c r="WCE1" s="703"/>
      <c r="WCF1" s="703"/>
      <c r="WCG1" s="703"/>
      <c r="WCH1" s="703"/>
      <c r="WCI1" s="703"/>
      <c r="WCJ1" s="703"/>
      <c r="WCK1" s="703"/>
      <c r="WCL1" s="703"/>
      <c r="WCM1" s="703"/>
      <c r="WCN1" s="703"/>
      <c r="WCO1" s="703"/>
      <c r="WCP1" s="703"/>
      <c r="WCQ1" s="703"/>
      <c r="WCR1" s="703"/>
      <c r="WCS1" s="703"/>
      <c r="WCT1" s="703"/>
      <c r="WCU1" s="703"/>
      <c r="WCV1" s="703"/>
      <c r="WCW1" s="703"/>
      <c r="WCX1" s="703"/>
      <c r="WCY1" s="703"/>
      <c r="WCZ1" s="703"/>
      <c r="WDA1" s="703"/>
      <c r="WDB1" s="703"/>
      <c r="WDC1" s="703"/>
      <c r="WDD1" s="703"/>
      <c r="WDE1" s="703"/>
      <c r="WDF1" s="703"/>
      <c r="WDG1" s="703"/>
      <c r="WDH1" s="703"/>
      <c r="WDI1" s="703"/>
      <c r="WDJ1" s="703"/>
      <c r="WDK1" s="703"/>
      <c r="WDL1" s="703"/>
      <c r="WDM1" s="703"/>
      <c r="WDN1" s="703"/>
      <c r="WDO1" s="703"/>
      <c r="WDP1" s="703"/>
      <c r="WDQ1" s="703"/>
      <c r="WDR1" s="703"/>
      <c r="WDS1" s="703"/>
      <c r="WDT1" s="703"/>
      <c r="WDU1" s="703"/>
      <c r="WDV1" s="703"/>
      <c r="WDW1" s="703"/>
      <c r="WDX1" s="703"/>
      <c r="WDY1" s="703"/>
      <c r="WDZ1" s="703"/>
      <c r="WEA1" s="703"/>
      <c r="WEB1" s="703"/>
      <c r="WEC1" s="703"/>
      <c r="WED1" s="703"/>
      <c r="WEE1" s="703"/>
      <c r="WEF1" s="703"/>
      <c r="WEG1" s="703"/>
      <c r="WEH1" s="703"/>
      <c r="WEI1" s="703"/>
      <c r="WEJ1" s="703"/>
      <c r="WEK1" s="703"/>
      <c r="WEL1" s="703"/>
      <c r="WEM1" s="703"/>
      <c r="WEN1" s="703"/>
      <c r="WEO1" s="703"/>
      <c r="WEP1" s="703"/>
      <c r="WEQ1" s="703"/>
      <c r="WER1" s="703"/>
      <c r="WES1" s="703"/>
      <c r="WET1" s="703"/>
      <c r="WEU1" s="703"/>
      <c r="WEV1" s="703"/>
      <c r="WEW1" s="703"/>
      <c r="WEX1" s="703"/>
      <c r="WEY1" s="703"/>
      <c r="WEZ1" s="703"/>
      <c r="WFA1" s="703"/>
      <c r="WFB1" s="703"/>
      <c r="WFC1" s="703"/>
      <c r="WFD1" s="703"/>
      <c r="WFE1" s="703"/>
      <c r="WFF1" s="703"/>
      <c r="WFG1" s="703"/>
      <c r="WFH1" s="703"/>
      <c r="WFI1" s="703"/>
      <c r="WFJ1" s="703"/>
      <c r="WFK1" s="703"/>
      <c r="WFL1" s="703"/>
      <c r="WFM1" s="703"/>
      <c r="WFN1" s="703"/>
      <c r="WFO1" s="703"/>
      <c r="WFP1" s="703"/>
      <c r="WFQ1" s="703"/>
      <c r="WFR1" s="703"/>
      <c r="WFS1" s="703"/>
      <c r="WFT1" s="703"/>
      <c r="WFU1" s="703"/>
      <c r="WFV1" s="703"/>
      <c r="WFW1" s="703"/>
      <c r="WFX1" s="703"/>
      <c r="WFY1" s="703"/>
      <c r="WFZ1" s="703"/>
      <c r="WGA1" s="703"/>
      <c r="WGB1" s="703"/>
      <c r="WGC1" s="703"/>
      <c r="WGD1" s="703"/>
      <c r="WGE1" s="703"/>
      <c r="WGF1" s="703"/>
      <c r="WGG1" s="703"/>
      <c r="WGH1" s="703"/>
      <c r="WGI1" s="703"/>
      <c r="WGJ1" s="703"/>
      <c r="WGK1" s="703"/>
      <c r="WGL1" s="703"/>
      <c r="WGM1" s="703"/>
      <c r="WGN1" s="703"/>
      <c r="WGO1" s="703"/>
      <c r="WGP1" s="703"/>
      <c r="WGQ1" s="703"/>
      <c r="WGR1" s="703"/>
      <c r="WGS1" s="703"/>
      <c r="WGT1" s="703"/>
      <c r="WGU1" s="703"/>
      <c r="WGV1" s="703"/>
      <c r="WGW1" s="703"/>
      <c r="WGX1" s="703"/>
      <c r="WGY1" s="703"/>
      <c r="WGZ1" s="703"/>
      <c r="WHA1" s="703"/>
      <c r="WHB1" s="703"/>
      <c r="WHC1" s="703"/>
      <c r="WHD1" s="703"/>
      <c r="WHE1" s="703"/>
      <c r="WHF1" s="703"/>
      <c r="WHG1" s="703"/>
      <c r="WHH1" s="703"/>
      <c r="WHI1" s="703"/>
      <c r="WHJ1" s="703"/>
      <c r="WHK1" s="703"/>
      <c r="WHL1" s="703"/>
      <c r="WHM1" s="703"/>
      <c r="WHN1" s="703"/>
      <c r="WHO1" s="703"/>
      <c r="WHP1" s="703"/>
      <c r="WHQ1" s="703"/>
      <c r="WHR1" s="703"/>
      <c r="WHS1" s="703"/>
      <c r="WHT1" s="703"/>
      <c r="WHU1" s="703"/>
      <c r="WHV1" s="703"/>
      <c r="WHW1" s="703"/>
      <c r="WHX1" s="703"/>
      <c r="WHY1" s="703"/>
      <c r="WHZ1" s="703"/>
      <c r="WIA1" s="703"/>
      <c r="WIB1" s="703"/>
      <c r="WIC1" s="703"/>
      <c r="WID1" s="703"/>
      <c r="WIE1" s="703"/>
      <c r="WIF1" s="703"/>
      <c r="WIG1" s="703"/>
      <c r="WIH1" s="703"/>
      <c r="WII1" s="703"/>
      <c r="WIJ1" s="703"/>
      <c r="WIK1" s="703"/>
      <c r="WIL1" s="703"/>
      <c r="WIM1" s="703"/>
      <c r="WIN1" s="703"/>
      <c r="WIO1" s="703"/>
      <c r="WIP1" s="703"/>
      <c r="WIQ1" s="703"/>
      <c r="WIR1" s="703"/>
      <c r="WIS1" s="703"/>
      <c r="WIT1" s="703"/>
      <c r="WIU1" s="703"/>
      <c r="WIV1" s="703"/>
      <c r="WIW1" s="703"/>
      <c r="WIX1" s="703"/>
      <c r="WIY1" s="703"/>
      <c r="WIZ1" s="703"/>
      <c r="WJA1" s="703"/>
      <c r="WJB1" s="703"/>
      <c r="WJC1" s="703"/>
      <c r="WJD1" s="703"/>
      <c r="WJE1" s="703"/>
      <c r="WJF1" s="703"/>
      <c r="WJG1" s="703"/>
      <c r="WJH1" s="703"/>
      <c r="WJI1" s="703"/>
      <c r="WJJ1" s="703"/>
      <c r="WJK1" s="703"/>
      <c r="WJL1" s="703"/>
      <c r="WJM1" s="703"/>
      <c r="WJN1" s="703"/>
      <c r="WJO1" s="703"/>
      <c r="WJP1" s="703"/>
      <c r="WJQ1" s="703"/>
      <c r="WJR1" s="703"/>
      <c r="WJS1" s="703"/>
      <c r="WJT1" s="703"/>
      <c r="WJU1" s="703"/>
      <c r="WJV1" s="703"/>
      <c r="WJW1" s="703"/>
      <c r="WJX1" s="703"/>
      <c r="WJY1" s="703"/>
      <c r="WJZ1" s="703"/>
      <c r="WKA1" s="703"/>
      <c r="WKB1" s="703"/>
      <c r="WKC1" s="703"/>
      <c r="WKD1" s="703"/>
      <c r="WKE1" s="703"/>
      <c r="WKF1" s="703"/>
      <c r="WKG1" s="703"/>
      <c r="WKH1" s="703"/>
      <c r="WKI1" s="703"/>
      <c r="WKJ1" s="703"/>
      <c r="WKK1" s="703"/>
      <c r="WKL1" s="703"/>
      <c r="WKM1" s="703"/>
      <c r="WKN1" s="703"/>
      <c r="WKO1" s="703"/>
      <c r="WKP1" s="703"/>
      <c r="WKQ1" s="703"/>
      <c r="WKR1" s="703"/>
      <c r="WKS1" s="703"/>
      <c r="WKT1" s="703"/>
      <c r="WKU1" s="703"/>
      <c r="WKV1" s="703"/>
      <c r="WKW1" s="703"/>
      <c r="WKX1" s="703"/>
      <c r="WKY1" s="703"/>
      <c r="WKZ1" s="703"/>
      <c r="WLA1" s="703"/>
      <c r="WLB1" s="703"/>
      <c r="WLC1" s="703"/>
      <c r="WLD1" s="703"/>
      <c r="WLE1" s="703"/>
      <c r="WLF1" s="703"/>
      <c r="WLG1" s="703"/>
      <c r="WLH1" s="703"/>
      <c r="WLI1" s="703"/>
      <c r="WLJ1" s="703"/>
      <c r="WLK1" s="703"/>
      <c r="WLL1" s="703"/>
      <c r="WLM1" s="703"/>
      <c r="WLN1" s="703"/>
      <c r="WLO1" s="703"/>
      <c r="WLP1" s="703"/>
      <c r="WLQ1" s="703"/>
      <c r="WLR1" s="703"/>
      <c r="WLS1" s="703"/>
      <c r="WLT1" s="703"/>
      <c r="WLU1" s="703"/>
      <c r="WLV1" s="703"/>
      <c r="WLW1" s="703"/>
      <c r="WLX1" s="703"/>
      <c r="WLY1" s="703"/>
      <c r="WLZ1" s="703"/>
      <c r="WMA1" s="703"/>
      <c r="WMB1" s="703"/>
      <c r="WMC1" s="703"/>
      <c r="WMD1" s="703"/>
      <c r="WME1" s="703"/>
      <c r="WMF1" s="703"/>
      <c r="WMG1" s="703"/>
      <c r="WMH1" s="703"/>
      <c r="WMI1" s="703"/>
      <c r="WMJ1" s="703"/>
      <c r="WMK1" s="703"/>
      <c r="WML1" s="703"/>
      <c r="WMM1" s="703"/>
      <c r="WMN1" s="703"/>
      <c r="WMO1" s="703"/>
      <c r="WMP1" s="703"/>
      <c r="WMQ1" s="703"/>
      <c r="WMR1" s="703"/>
      <c r="WMS1" s="703"/>
      <c r="WMT1" s="703"/>
      <c r="WMU1" s="703"/>
      <c r="WMV1" s="703"/>
      <c r="WMW1" s="703"/>
      <c r="WMX1" s="703"/>
      <c r="WMY1" s="703"/>
      <c r="WMZ1" s="703"/>
      <c r="WNA1" s="703"/>
      <c r="WNB1" s="703"/>
      <c r="WNC1" s="703"/>
      <c r="WND1" s="703"/>
      <c r="WNE1" s="703"/>
      <c r="WNF1" s="703"/>
      <c r="WNG1" s="703"/>
      <c r="WNH1" s="703"/>
      <c r="WNI1" s="703"/>
      <c r="WNJ1" s="703"/>
      <c r="WNK1" s="703"/>
      <c r="WNL1" s="703"/>
      <c r="WNM1" s="703"/>
      <c r="WNN1" s="703"/>
      <c r="WNO1" s="703"/>
      <c r="WNP1" s="703"/>
      <c r="WNQ1" s="703"/>
      <c r="WNR1" s="703"/>
      <c r="WNS1" s="703"/>
      <c r="WNT1" s="703"/>
      <c r="WNU1" s="703"/>
      <c r="WNV1" s="703"/>
      <c r="WNW1" s="703"/>
      <c r="WNX1" s="703"/>
      <c r="WNY1" s="703"/>
      <c r="WNZ1" s="703"/>
      <c r="WOA1" s="703"/>
      <c r="WOB1" s="703"/>
      <c r="WOC1" s="703"/>
      <c r="WOD1" s="703"/>
      <c r="WOE1" s="703"/>
      <c r="WOF1" s="703"/>
      <c r="WOG1" s="703"/>
      <c r="WOH1" s="703"/>
      <c r="WOI1" s="703"/>
      <c r="WOJ1" s="703"/>
      <c r="WOK1" s="703"/>
      <c r="WOL1" s="703"/>
      <c r="WOM1" s="703"/>
      <c r="WON1" s="703"/>
      <c r="WOO1" s="703"/>
      <c r="WOP1" s="703"/>
      <c r="WOQ1" s="703"/>
      <c r="WOR1" s="703"/>
      <c r="WOS1" s="703"/>
      <c r="WOT1" s="703"/>
      <c r="WOU1" s="703"/>
      <c r="WOV1" s="703"/>
      <c r="WOW1" s="703"/>
      <c r="WOX1" s="703"/>
      <c r="WOY1" s="703"/>
      <c r="WOZ1" s="703"/>
      <c r="WPA1" s="703"/>
      <c r="WPB1" s="703"/>
      <c r="WPC1" s="703"/>
      <c r="WPD1" s="703"/>
      <c r="WPE1" s="703"/>
      <c r="WPF1" s="703"/>
      <c r="WPG1" s="703"/>
      <c r="WPH1" s="703"/>
      <c r="WPI1" s="703"/>
      <c r="WPJ1" s="703"/>
      <c r="WPK1" s="703"/>
      <c r="WPL1" s="703"/>
      <c r="WPM1" s="703"/>
      <c r="WPN1" s="703"/>
      <c r="WPO1" s="703"/>
      <c r="WPP1" s="703"/>
      <c r="WPQ1" s="703"/>
      <c r="WPR1" s="703"/>
      <c r="WPS1" s="703"/>
      <c r="WPT1" s="703"/>
      <c r="WPU1" s="703"/>
      <c r="WPV1" s="703"/>
      <c r="WPW1" s="703"/>
      <c r="WPX1" s="703"/>
      <c r="WPY1" s="703"/>
      <c r="WPZ1" s="703"/>
      <c r="WQA1" s="703"/>
      <c r="WQB1" s="703"/>
      <c r="WQC1" s="703"/>
      <c r="WQD1" s="703"/>
      <c r="WQE1" s="703"/>
      <c r="WQF1" s="703"/>
      <c r="WQG1" s="703"/>
      <c r="WQH1" s="703"/>
      <c r="WQI1" s="703"/>
      <c r="WQJ1" s="703"/>
      <c r="WQK1" s="703"/>
      <c r="WQL1" s="703"/>
      <c r="WQM1" s="703"/>
      <c r="WQN1" s="703"/>
      <c r="WQO1" s="703"/>
      <c r="WQP1" s="703"/>
      <c r="WQQ1" s="703"/>
      <c r="WQR1" s="703"/>
      <c r="WQS1" s="703"/>
      <c r="WQT1" s="703"/>
      <c r="WQU1" s="703"/>
      <c r="WQV1" s="703"/>
      <c r="WQW1" s="703"/>
      <c r="WQX1" s="703"/>
      <c r="WQY1" s="703"/>
      <c r="WQZ1" s="703"/>
      <c r="WRA1" s="703"/>
      <c r="WRB1" s="703"/>
      <c r="WRC1" s="703"/>
      <c r="WRD1" s="703"/>
      <c r="WRE1" s="703"/>
      <c r="WRF1" s="703"/>
      <c r="WRG1" s="703"/>
      <c r="WRH1" s="703"/>
      <c r="WRI1" s="703"/>
      <c r="WRJ1" s="703"/>
      <c r="WRK1" s="703"/>
      <c r="WRL1" s="703"/>
      <c r="WRM1" s="703"/>
      <c r="WRN1" s="703"/>
      <c r="WRO1" s="703"/>
      <c r="WRP1" s="703"/>
      <c r="WRQ1" s="703"/>
      <c r="WRR1" s="703"/>
      <c r="WRS1" s="703"/>
      <c r="WRT1" s="703"/>
      <c r="WRU1" s="703"/>
      <c r="WRV1" s="703"/>
      <c r="WRW1" s="703"/>
      <c r="WRX1" s="703"/>
      <c r="WRY1" s="703"/>
      <c r="WRZ1" s="703"/>
      <c r="WSA1" s="703"/>
      <c r="WSB1" s="703"/>
      <c r="WSC1" s="703"/>
      <c r="WSD1" s="703"/>
      <c r="WSE1" s="703"/>
      <c r="WSF1" s="703"/>
      <c r="WSG1" s="703"/>
      <c r="WSH1" s="703"/>
      <c r="WSI1" s="703"/>
      <c r="WSJ1" s="703"/>
      <c r="WSK1" s="703"/>
      <c r="WSL1" s="703"/>
      <c r="WSM1" s="703"/>
      <c r="WSN1" s="703"/>
      <c r="WSO1" s="703"/>
      <c r="WSP1" s="703"/>
      <c r="WSQ1" s="703"/>
      <c r="WSR1" s="703"/>
      <c r="WSS1" s="703"/>
      <c r="WST1" s="703"/>
      <c r="WSU1" s="703"/>
      <c r="WSV1" s="703"/>
      <c r="WSW1" s="703"/>
      <c r="WSX1" s="703"/>
      <c r="WSY1" s="703"/>
      <c r="WSZ1" s="703"/>
      <c r="WTA1" s="703"/>
      <c r="WTB1" s="703"/>
      <c r="WTC1" s="703"/>
      <c r="WTD1" s="703"/>
      <c r="WTE1" s="703"/>
      <c r="WTF1" s="703"/>
      <c r="WTG1" s="703"/>
      <c r="WTH1" s="703"/>
      <c r="WTI1" s="703"/>
      <c r="WTJ1" s="703"/>
      <c r="WTK1" s="703"/>
      <c r="WTL1" s="703"/>
      <c r="WTM1" s="703"/>
      <c r="WTN1" s="703"/>
      <c r="WTO1" s="703"/>
      <c r="WTP1" s="703"/>
      <c r="WTQ1" s="703"/>
      <c r="WTR1" s="703"/>
      <c r="WTS1" s="703"/>
      <c r="WTT1" s="703"/>
      <c r="WTU1" s="703"/>
      <c r="WTV1" s="703"/>
      <c r="WTW1" s="703"/>
      <c r="WTX1" s="703"/>
      <c r="WTY1" s="703"/>
      <c r="WTZ1" s="703"/>
      <c r="WUA1" s="703"/>
      <c r="WUB1" s="703"/>
      <c r="WUC1" s="703"/>
      <c r="WUD1" s="703"/>
      <c r="WUE1" s="703"/>
      <c r="WUF1" s="703"/>
      <c r="WUG1" s="703"/>
      <c r="WUH1" s="703"/>
      <c r="WUI1" s="703"/>
      <c r="WUJ1" s="703"/>
      <c r="WUK1" s="703"/>
      <c r="WUL1" s="703"/>
      <c r="WUM1" s="703"/>
      <c r="WUN1" s="703"/>
      <c r="WUO1" s="703"/>
      <c r="WUP1" s="703"/>
      <c r="WUQ1" s="703"/>
      <c r="WUR1" s="703"/>
      <c r="WUS1" s="703"/>
      <c r="WUT1" s="703"/>
      <c r="WUU1" s="703"/>
      <c r="WUV1" s="703"/>
      <c r="WUW1" s="703"/>
      <c r="WUX1" s="703"/>
      <c r="WUY1" s="703"/>
      <c r="WUZ1" s="703"/>
      <c r="WVA1" s="703"/>
      <c r="WVB1" s="703"/>
      <c r="WVC1" s="703"/>
      <c r="WVD1" s="703"/>
      <c r="WVE1" s="703"/>
      <c r="WVF1" s="703"/>
      <c r="WVG1" s="703"/>
      <c r="WVH1" s="703"/>
      <c r="WVI1" s="703"/>
      <c r="WVJ1" s="703"/>
      <c r="WVK1" s="703"/>
      <c r="WVL1" s="703"/>
      <c r="WVM1" s="703"/>
      <c r="WVN1" s="703"/>
      <c r="WVO1" s="703"/>
      <c r="WVP1" s="703"/>
      <c r="WVQ1" s="703"/>
      <c r="WVR1" s="703"/>
      <c r="WVS1" s="703"/>
      <c r="WVT1" s="703"/>
      <c r="WVU1" s="703"/>
      <c r="WVV1" s="703"/>
      <c r="WVW1" s="703"/>
      <c r="WVX1" s="703"/>
      <c r="WVY1" s="703"/>
      <c r="WVZ1" s="703"/>
      <c r="WWA1" s="703"/>
      <c r="WWB1" s="703"/>
      <c r="WWC1" s="703"/>
      <c r="WWD1" s="703"/>
      <c r="WWE1" s="703"/>
      <c r="WWF1" s="703"/>
      <c r="WWG1" s="703"/>
      <c r="WWH1" s="703"/>
      <c r="WWI1" s="703"/>
      <c r="WWJ1" s="703"/>
      <c r="WWK1" s="703"/>
      <c r="WWL1" s="703"/>
      <c r="WWM1" s="703"/>
      <c r="WWN1" s="703"/>
      <c r="WWO1" s="703"/>
      <c r="WWP1" s="703"/>
      <c r="WWQ1" s="703"/>
      <c r="WWR1" s="703"/>
      <c r="WWS1" s="703"/>
      <c r="WWT1" s="703"/>
      <c r="WWU1" s="703"/>
      <c r="WWV1" s="703"/>
      <c r="WWW1" s="703"/>
      <c r="WWX1" s="703"/>
      <c r="WWY1" s="703"/>
      <c r="WWZ1" s="703"/>
      <c r="WXA1" s="703"/>
      <c r="WXB1" s="703"/>
      <c r="WXC1" s="703"/>
      <c r="WXD1" s="703"/>
      <c r="WXE1" s="703"/>
      <c r="WXF1" s="703"/>
      <c r="WXG1" s="703"/>
      <c r="WXH1" s="703"/>
      <c r="WXI1" s="703"/>
      <c r="WXJ1" s="703"/>
      <c r="WXK1" s="703"/>
      <c r="WXL1" s="703"/>
      <c r="WXM1" s="703"/>
      <c r="WXN1" s="703"/>
      <c r="WXO1" s="703"/>
      <c r="WXP1" s="703"/>
      <c r="WXQ1" s="703"/>
      <c r="WXR1" s="703"/>
      <c r="WXS1" s="703"/>
      <c r="WXT1" s="703"/>
      <c r="WXU1" s="703"/>
      <c r="WXV1" s="703"/>
      <c r="WXW1" s="703"/>
      <c r="WXX1" s="703"/>
      <c r="WXY1" s="703"/>
      <c r="WXZ1" s="703"/>
      <c r="WYA1" s="703"/>
      <c r="WYB1" s="703"/>
      <c r="WYC1" s="703"/>
      <c r="WYD1" s="703"/>
      <c r="WYE1" s="703"/>
      <c r="WYF1" s="703"/>
      <c r="WYG1" s="703"/>
      <c r="WYH1" s="703"/>
      <c r="WYI1" s="703"/>
      <c r="WYJ1" s="703"/>
      <c r="WYK1" s="703"/>
      <c r="WYL1" s="703"/>
      <c r="WYM1" s="703"/>
      <c r="WYN1" s="703"/>
      <c r="WYO1" s="703"/>
      <c r="WYP1" s="703"/>
      <c r="WYQ1" s="703"/>
      <c r="WYR1" s="703"/>
      <c r="WYS1" s="703"/>
      <c r="WYT1" s="703"/>
      <c r="WYU1" s="703"/>
      <c r="WYV1" s="703"/>
      <c r="WYW1" s="703"/>
      <c r="WYX1" s="703"/>
      <c r="WYY1" s="703"/>
      <c r="WYZ1" s="703"/>
      <c r="WZA1" s="703"/>
      <c r="WZB1" s="703"/>
      <c r="WZC1" s="703"/>
      <c r="WZD1" s="703"/>
      <c r="WZE1" s="703"/>
      <c r="WZF1" s="703"/>
      <c r="WZG1" s="703"/>
      <c r="WZH1" s="703"/>
      <c r="WZI1" s="703"/>
      <c r="WZJ1" s="703"/>
      <c r="WZK1" s="703"/>
      <c r="WZL1" s="703"/>
      <c r="WZM1" s="703"/>
      <c r="WZN1" s="703"/>
      <c r="WZO1" s="703"/>
      <c r="WZP1" s="703"/>
      <c r="WZQ1" s="703"/>
      <c r="WZR1" s="703"/>
      <c r="WZS1" s="703"/>
      <c r="WZT1" s="703"/>
      <c r="WZU1" s="703"/>
      <c r="WZV1" s="703"/>
      <c r="WZW1" s="703"/>
      <c r="WZX1" s="703"/>
      <c r="WZY1" s="703"/>
      <c r="WZZ1" s="703"/>
      <c r="XAA1" s="703"/>
      <c r="XAB1" s="703"/>
      <c r="XAC1" s="703"/>
      <c r="XAD1" s="703"/>
      <c r="XAE1" s="703"/>
      <c r="XAF1" s="703"/>
      <c r="XAG1" s="703"/>
      <c r="XAH1" s="703"/>
      <c r="XAI1" s="703"/>
      <c r="XAJ1" s="703"/>
      <c r="XAK1" s="703"/>
      <c r="XAL1" s="703"/>
      <c r="XAM1" s="703"/>
      <c r="XAN1" s="703"/>
      <c r="XAO1" s="703"/>
      <c r="XAP1" s="703"/>
      <c r="XAQ1" s="703"/>
      <c r="XAR1" s="703"/>
      <c r="XAS1" s="703"/>
      <c r="XAT1" s="703"/>
      <c r="XAU1" s="703"/>
      <c r="XAV1" s="703"/>
      <c r="XAW1" s="703"/>
      <c r="XAX1" s="703"/>
      <c r="XAY1" s="703"/>
      <c r="XAZ1" s="703"/>
      <c r="XBA1" s="703"/>
      <c r="XBB1" s="703"/>
      <c r="XBC1" s="703"/>
      <c r="XBD1" s="703"/>
      <c r="XBE1" s="703"/>
      <c r="XBF1" s="703"/>
      <c r="XBG1" s="703"/>
      <c r="XBH1" s="703"/>
      <c r="XBI1" s="703"/>
      <c r="XBJ1" s="703"/>
      <c r="XBK1" s="703"/>
      <c r="XBL1" s="703"/>
      <c r="XBM1" s="703"/>
      <c r="XBN1" s="703"/>
      <c r="XBO1" s="703"/>
      <c r="XBP1" s="703"/>
      <c r="XBQ1" s="703"/>
      <c r="XBR1" s="703"/>
      <c r="XBS1" s="703"/>
      <c r="XBT1" s="703"/>
      <c r="XBU1" s="703"/>
      <c r="XBV1" s="703"/>
      <c r="XBW1" s="703"/>
      <c r="XBX1" s="703"/>
      <c r="XBY1" s="703"/>
      <c r="XBZ1" s="703"/>
      <c r="XCA1" s="703"/>
      <c r="XCB1" s="703"/>
      <c r="XCC1" s="703"/>
      <c r="XCD1" s="703"/>
      <c r="XCE1" s="703"/>
      <c r="XCF1" s="703"/>
      <c r="XCG1" s="703"/>
      <c r="XCH1" s="703"/>
      <c r="XCI1" s="703"/>
      <c r="XCJ1" s="703"/>
      <c r="XCK1" s="703"/>
      <c r="XCL1" s="703"/>
      <c r="XCM1" s="703"/>
      <c r="XCN1" s="703"/>
      <c r="XCO1" s="703"/>
      <c r="XCP1" s="703"/>
      <c r="XCQ1" s="703"/>
      <c r="XCR1" s="703"/>
      <c r="XCS1" s="703"/>
      <c r="XCT1" s="703"/>
      <c r="XCU1" s="703"/>
      <c r="XCV1" s="703"/>
      <c r="XCW1" s="703"/>
      <c r="XCX1" s="703"/>
      <c r="XCY1" s="703"/>
      <c r="XCZ1" s="703"/>
      <c r="XDA1" s="703"/>
      <c r="XDB1" s="703"/>
      <c r="XDC1" s="703"/>
      <c r="XDD1" s="703"/>
      <c r="XDE1" s="703"/>
      <c r="XDF1" s="703"/>
      <c r="XDG1" s="703"/>
      <c r="XDH1" s="703"/>
      <c r="XDI1" s="703"/>
      <c r="XDJ1" s="703"/>
      <c r="XDK1" s="703"/>
      <c r="XDL1" s="703"/>
      <c r="XDM1" s="703"/>
      <c r="XDN1" s="703"/>
      <c r="XDO1" s="703"/>
      <c r="XDP1" s="703"/>
      <c r="XDQ1" s="703"/>
      <c r="XDR1" s="703"/>
      <c r="XDS1" s="703"/>
      <c r="XDT1" s="703"/>
      <c r="XDU1" s="703"/>
      <c r="XDV1" s="703"/>
      <c r="XDW1" s="703"/>
      <c r="XDX1" s="703"/>
      <c r="XDY1" s="703"/>
      <c r="XDZ1" s="703"/>
      <c r="XEA1" s="703"/>
      <c r="XEB1" s="703"/>
      <c r="XEC1" s="703"/>
      <c r="XED1" s="703"/>
      <c r="XEE1" s="703"/>
      <c r="XEF1" s="703"/>
      <c r="XEG1" s="703"/>
      <c r="XEH1" s="703"/>
      <c r="XEI1" s="703"/>
      <c r="XEJ1" s="703"/>
      <c r="XEK1" s="703"/>
      <c r="XEL1" s="703"/>
      <c r="XEM1" s="703"/>
      <c r="XEN1" s="703"/>
      <c r="XEO1" s="703"/>
      <c r="XEP1" s="703"/>
      <c r="XEQ1" s="703"/>
      <c r="XER1" s="703"/>
      <c r="XES1" s="703"/>
      <c r="XET1" s="703"/>
      <c r="XEU1" s="703"/>
      <c r="XEV1" s="703"/>
      <c r="XEW1" s="703"/>
      <c r="XEX1" s="703"/>
      <c r="XEY1" s="703"/>
      <c r="XEZ1" s="703"/>
      <c r="XFA1" s="703"/>
      <c r="XFB1" s="703"/>
      <c r="XFC1" s="703"/>
      <c r="XFD1" s="703"/>
    </row>
    <row r="2" spans="1:16384" ht="19" customHeight="1">
      <c r="A2" s="703"/>
      <c r="B2" s="703"/>
      <c r="C2" s="703"/>
      <c r="D2" s="703"/>
      <c r="E2" s="703"/>
      <c r="F2" s="703"/>
      <c r="G2" s="703"/>
      <c r="H2" s="703"/>
      <c r="I2" s="703"/>
      <c r="J2" s="703"/>
      <c r="K2" s="703"/>
      <c r="L2" s="703"/>
      <c r="M2" s="703"/>
      <c r="N2" s="703"/>
      <c r="O2" s="703"/>
      <c r="P2" s="703"/>
      <c r="Q2" s="703"/>
      <c r="R2" s="703"/>
      <c r="S2" s="703"/>
      <c r="T2" s="703"/>
      <c r="U2" s="703"/>
      <c r="V2" s="703"/>
      <c r="W2" s="703"/>
      <c r="X2" s="703"/>
      <c r="Y2" s="703"/>
      <c r="Z2" s="703"/>
      <c r="AA2" s="703"/>
      <c r="AB2" s="703"/>
      <c r="AC2" s="703"/>
      <c r="AD2" s="703"/>
      <c r="AE2" s="703"/>
      <c r="AF2" s="703"/>
      <c r="AG2" s="703"/>
      <c r="AH2" s="703"/>
      <c r="AI2" s="703"/>
      <c r="AJ2" s="703"/>
      <c r="AK2" s="703"/>
      <c r="AL2" s="703"/>
      <c r="AM2" s="703"/>
      <c r="AN2" s="703"/>
      <c r="AO2" s="703"/>
      <c r="AP2" s="703"/>
      <c r="AQ2" s="703"/>
      <c r="AR2" s="703"/>
      <c r="AS2" s="703"/>
      <c r="AT2" s="703"/>
      <c r="AU2" s="703"/>
      <c r="AV2" s="703"/>
      <c r="AW2" s="703"/>
      <c r="AX2" s="703"/>
      <c r="AY2" s="703"/>
      <c r="AZ2" s="703"/>
      <c r="BA2" s="703"/>
      <c r="BB2" s="703"/>
      <c r="BC2" s="703"/>
      <c r="BD2" s="703"/>
      <c r="BE2" s="703"/>
      <c r="BF2" s="703"/>
      <c r="BG2" s="703"/>
      <c r="BH2" s="703"/>
      <c r="BI2" s="703"/>
      <c r="BJ2" s="703"/>
      <c r="BK2" s="703"/>
      <c r="BL2" s="703"/>
      <c r="BM2" s="703"/>
      <c r="BN2" s="703"/>
      <c r="BO2" s="703"/>
      <c r="BP2" s="703"/>
      <c r="BQ2" s="703"/>
      <c r="BR2" s="703"/>
      <c r="BS2" s="703"/>
      <c r="BT2" s="703"/>
      <c r="BU2" s="703"/>
      <c r="BV2" s="703"/>
      <c r="BW2" s="703"/>
      <c r="BX2" s="703"/>
      <c r="BY2" s="703"/>
      <c r="BZ2" s="703"/>
      <c r="CA2" s="703"/>
      <c r="CB2" s="703"/>
      <c r="CC2" s="703"/>
      <c r="CD2" s="703"/>
      <c r="CE2" s="703"/>
      <c r="CF2" s="703"/>
      <c r="CG2" s="703"/>
      <c r="CH2" s="703"/>
      <c r="CI2" s="703"/>
      <c r="CJ2" s="703"/>
      <c r="CK2" s="703"/>
      <c r="CL2" s="703"/>
      <c r="CM2" s="703"/>
      <c r="CN2" s="703"/>
      <c r="CO2" s="703"/>
      <c r="CP2" s="703"/>
      <c r="CQ2" s="703"/>
      <c r="CR2" s="703"/>
      <c r="CS2" s="703"/>
      <c r="CT2" s="703"/>
      <c r="CU2" s="703"/>
      <c r="CV2" s="703"/>
      <c r="CW2" s="703"/>
      <c r="CX2" s="703"/>
      <c r="CY2" s="703"/>
      <c r="CZ2" s="703"/>
      <c r="DA2" s="703"/>
      <c r="DB2" s="703"/>
      <c r="DC2" s="703"/>
      <c r="DD2" s="703"/>
      <c r="DE2" s="703"/>
      <c r="DF2" s="703"/>
      <c r="DG2" s="703"/>
      <c r="DH2" s="703"/>
      <c r="DI2" s="703"/>
      <c r="DJ2" s="703"/>
      <c r="DK2" s="703"/>
      <c r="DL2" s="703"/>
      <c r="DM2" s="703"/>
      <c r="DN2" s="703"/>
      <c r="DO2" s="703"/>
      <c r="DP2" s="703"/>
      <c r="DQ2" s="703"/>
      <c r="DR2" s="703"/>
      <c r="DS2" s="703"/>
      <c r="DT2" s="703"/>
      <c r="DU2" s="703"/>
      <c r="DV2" s="703"/>
      <c r="DW2" s="703"/>
      <c r="DX2" s="703"/>
      <c r="DY2" s="703"/>
      <c r="DZ2" s="703"/>
      <c r="EA2" s="703"/>
      <c r="EB2" s="703"/>
      <c r="EC2" s="703"/>
      <c r="ED2" s="703"/>
      <c r="EE2" s="703"/>
      <c r="EF2" s="703"/>
      <c r="EG2" s="703"/>
      <c r="EH2" s="703"/>
      <c r="EI2" s="703"/>
      <c r="EJ2" s="703"/>
      <c r="EK2" s="703"/>
      <c r="EL2" s="703"/>
      <c r="EM2" s="703"/>
      <c r="EN2" s="703"/>
      <c r="EO2" s="703"/>
      <c r="EP2" s="703"/>
      <c r="EQ2" s="703"/>
      <c r="ER2" s="703"/>
      <c r="ES2" s="703"/>
      <c r="ET2" s="703"/>
      <c r="EU2" s="703"/>
      <c r="EV2" s="703"/>
      <c r="EW2" s="703"/>
      <c r="EX2" s="703"/>
      <c r="EY2" s="703"/>
      <c r="EZ2" s="703"/>
      <c r="FA2" s="703"/>
      <c r="FB2" s="703"/>
      <c r="FC2" s="703"/>
      <c r="FD2" s="703"/>
      <c r="FE2" s="703"/>
      <c r="FF2" s="703"/>
      <c r="FG2" s="703"/>
      <c r="FH2" s="703"/>
      <c r="FI2" s="703"/>
      <c r="FJ2" s="703"/>
      <c r="FK2" s="703"/>
      <c r="FL2" s="703"/>
      <c r="FM2" s="703"/>
      <c r="FN2" s="703"/>
      <c r="FO2" s="703"/>
      <c r="FP2" s="703"/>
      <c r="FQ2" s="703"/>
      <c r="FR2" s="703"/>
      <c r="FS2" s="703"/>
      <c r="FT2" s="703"/>
      <c r="FU2" s="703"/>
      <c r="FV2" s="703"/>
      <c r="FW2" s="703"/>
      <c r="FX2" s="703"/>
      <c r="FY2" s="703"/>
      <c r="FZ2" s="703"/>
      <c r="GA2" s="703"/>
      <c r="GB2" s="703"/>
      <c r="GC2" s="703"/>
      <c r="GD2" s="703"/>
      <c r="GE2" s="703"/>
      <c r="GF2" s="703"/>
      <c r="GG2" s="703"/>
      <c r="GH2" s="703"/>
      <c r="GI2" s="703"/>
      <c r="GJ2" s="703"/>
      <c r="GK2" s="703"/>
      <c r="GL2" s="703"/>
      <c r="GM2" s="703"/>
      <c r="GN2" s="703"/>
      <c r="GO2" s="703"/>
      <c r="GP2" s="703"/>
      <c r="GQ2" s="703"/>
      <c r="GR2" s="703"/>
      <c r="GS2" s="703"/>
      <c r="GT2" s="703"/>
      <c r="GU2" s="703"/>
      <c r="GV2" s="703"/>
      <c r="GW2" s="703"/>
      <c r="GX2" s="703"/>
      <c r="GY2" s="703"/>
      <c r="GZ2" s="703"/>
      <c r="HA2" s="703"/>
      <c r="HB2" s="703"/>
      <c r="HC2" s="703"/>
      <c r="HD2" s="703"/>
      <c r="HE2" s="703"/>
      <c r="HF2" s="703"/>
      <c r="HG2" s="703"/>
      <c r="HH2" s="703"/>
      <c r="HI2" s="703"/>
      <c r="HJ2" s="703"/>
      <c r="HK2" s="703"/>
      <c r="HL2" s="703"/>
      <c r="HM2" s="703"/>
      <c r="HN2" s="703"/>
      <c r="HO2" s="703"/>
      <c r="HP2" s="703"/>
      <c r="HQ2" s="703"/>
      <c r="HR2" s="703"/>
      <c r="HS2" s="703"/>
      <c r="HT2" s="703"/>
      <c r="HU2" s="703"/>
      <c r="HV2" s="703"/>
      <c r="HW2" s="703"/>
      <c r="HX2" s="703"/>
      <c r="HY2" s="703"/>
      <c r="HZ2" s="703"/>
      <c r="IA2" s="703"/>
      <c r="IB2" s="703"/>
      <c r="IC2" s="703"/>
      <c r="ID2" s="703"/>
      <c r="IE2" s="703"/>
      <c r="IF2" s="703"/>
      <c r="IG2" s="703"/>
      <c r="IH2" s="703"/>
      <c r="II2" s="703"/>
      <c r="IJ2" s="703"/>
      <c r="IK2" s="703"/>
      <c r="IL2" s="703"/>
      <c r="IM2" s="703"/>
      <c r="IN2" s="703"/>
      <c r="IO2" s="703"/>
      <c r="IP2" s="703"/>
      <c r="IQ2" s="703"/>
      <c r="IR2" s="703"/>
      <c r="IS2" s="703"/>
      <c r="IT2" s="703"/>
      <c r="IU2" s="703"/>
      <c r="IV2" s="703"/>
      <c r="IW2" s="703"/>
      <c r="IX2" s="703"/>
      <c r="IY2" s="703"/>
      <c r="IZ2" s="703"/>
      <c r="JA2" s="703"/>
      <c r="JB2" s="703"/>
      <c r="JC2" s="703"/>
      <c r="JD2" s="703"/>
      <c r="JE2" s="703"/>
      <c r="JF2" s="703"/>
      <c r="JG2" s="703"/>
      <c r="JH2" s="703"/>
      <c r="JI2" s="703"/>
      <c r="JJ2" s="703"/>
      <c r="JK2" s="703"/>
      <c r="JL2" s="703"/>
      <c r="JM2" s="703"/>
      <c r="JN2" s="703"/>
      <c r="JO2" s="703"/>
      <c r="JP2" s="703"/>
      <c r="JQ2" s="703"/>
      <c r="JR2" s="703"/>
      <c r="JS2" s="703"/>
      <c r="JT2" s="703"/>
      <c r="JU2" s="703"/>
      <c r="JV2" s="703"/>
      <c r="JW2" s="703"/>
      <c r="JX2" s="703"/>
      <c r="JY2" s="703"/>
      <c r="JZ2" s="703"/>
      <c r="KA2" s="703"/>
      <c r="KB2" s="703"/>
      <c r="KC2" s="703"/>
      <c r="KD2" s="703"/>
      <c r="KE2" s="703"/>
      <c r="KF2" s="703"/>
      <c r="KG2" s="703"/>
      <c r="KH2" s="703"/>
      <c r="KI2" s="703"/>
      <c r="KJ2" s="703"/>
      <c r="KK2" s="703"/>
      <c r="KL2" s="703"/>
      <c r="KM2" s="703"/>
      <c r="KN2" s="703"/>
      <c r="KO2" s="703"/>
      <c r="KP2" s="703"/>
      <c r="KQ2" s="703"/>
      <c r="KR2" s="703"/>
      <c r="KS2" s="703"/>
      <c r="KT2" s="703"/>
      <c r="KU2" s="703"/>
      <c r="KV2" s="703"/>
      <c r="KW2" s="703"/>
      <c r="KX2" s="703"/>
      <c r="KY2" s="703"/>
      <c r="KZ2" s="703"/>
      <c r="LA2" s="703"/>
      <c r="LB2" s="703"/>
      <c r="LC2" s="703"/>
      <c r="LD2" s="703"/>
      <c r="LE2" s="703"/>
      <c r="LF2" s="703"/>
      <c r="LG2" s="703"/>
      <c r="LH2" s="703"/>
      <c r="LI2" s="703"/>
      <c r="LJ2" s="703"/>
      <c r="LK2" s="703"/>
      <c r="LL2" s="703"/>
      <c r="LM2" s="703"/>
      <c r="LN2" s="703"/>
      <c r="LO2" s="703"/>
      <c r="LP2" s="703"/>
      <c r="LQ2" s="703"/>
      <c r="LR2" s="703"/>
      <c r="LS2" s="703"/>
      <c r="LT2" s="703"/>
      <c r="LU2" s="703"/>
      <c r="LV2" s="703"/>
      <c r="LW2" s="703"/>
      <c r="LX2" s="703"/>
      <c r="LY2" s="703"/>
      <c r="LZ2" s="703"/>
      <c r="MA2" s="703"/>
      <c r="MB2" s="703"/>
      <c r="MC2" s="703"/>
      <c r="MD2" s="703"/>
      <c r="ME2" s="703"/>
      <c r="MF2" s="703"/>
      <c r="MG2" s="703"/>
      <c r="MH2" s="703"/>
      <c r="MI2" s="703"/>
      <c r="MJ2" s="703"/>
      <c r="MK2" s="703"/>
      <c r="ML2" s="703"/>
      <c r="MM2" s="703"/>
      <c r="MN2" s="703"/>
      <c r="MO2" s="703"/>
      <c r="MP2" s="703"/>
      <c r="MQ2" s="703"/>
      <c r="MR2" s="703"/>
      <c r="MS2" s="703"/>
      <c r="MT2" s="703"/>
      <c r="MU2" s="703"/>
      <c r="MV2" s="703"/>
      <c r="MW2" s="703"/>
      <c r="MX2" s="703"/>
      <c r="MY2" s="703"/>
      <c r="MZ2" s="703"/>
      <c r="NA2" s="703"/>
      <c r="NB2" s="703"/>
      <c r="NC2" s="703"/>
      <c r="ND2" s="703"/>
      <c r="NE2" s="703"/>
      <c r="NF2" s="703"/>
      <c r="NG2" s="703"/>
      <c r="NH2" s="703"/>
      <c r="NI2" s="703"/>
      <c r="NJ2" s="703"/>
      <c r="NK2" s="703"/>
      <c r="NL2" s="703"/>
      <c r="NM2" s="703"/>
      <c r="NN2" s="703"/>
      <c r="NO2" s="703"/>
      <c r="NP2" s="703"/>
      <c r="NQ2" s="703"/>
      <c r="NR2" s="703"/>
      <c r="NS2" s="703"/>
      <c r="NT2" s="703"/>
      <c r="NU2" s="703"/>
      <c r="NV2" s="703"/>
      <c r="NW2" s="703"/>
      <c r="NX2" s="703"/>
      <c r="NY2" s="703"/>
      <c r="NZ2" s="703"/>
      <c r="OA2" s="703"/>
      <c r="OB2" s="703"/>
      <c r="OC2" s="703"/>
      <c r="OD2" s="703"/>
      <c r="OE2" s="703"/>
      <c r="OF2" s="703"/>
      <c r="OG2" s="703"/>
      <c r="OH2" s="703"/>
      <c r="OI2" s="703"/>
      <c r="OJ2" s="703"/>
      <c r="OK2" s="703"/>
      <c r="OL2" s="703"/>
      <c r="OM2" s="703"/>
      <c r="ON2" s="703"/>
      <c r="OO2" s="703"/>
      <c r="OP2" s="703"/>
      <c r="OQ2" s="703"/>
      <c r="OR2" s="703"/>
      <c r="OS2" s="703"/>
      <c r="OT2" s="703"/>
      <c r="OU2" s="703"/>
      <c r="OV2" s="703"/>
      <c r="OW2" s="703"/>
      <c r="OX2" s="703"/>
      <c r="OY2" s="703"/>
      <c r="OZ2" s="703"/>
      <c r="PA2" s="703"/>
      <c r="PB2" s="703"/>
      <c r="PC2" s="703"/>
      <c r="PD2" s="703"/>
      <c r="PE2" s="703"/>
      <c r="PF2" s="703"/>
      <c r="PG2" s="703"/>
      <c r="PH2" s="703"/>
      <c r="PI2" s="703"/>
      <c r="PJ2" s="703"/>
      <c r="PK2" s="703"/>
      <c r="PL2" s="703"/>
      <c r="PM2" s="703"/>
      <c r="PN2" s="703"/>
      <c r="PO2" s="703"/>
      <c r="PP2" s="703"/>
      <c r="PQ2" s="703"/>
      <c r="PR2" s="703"/>
      <c r="PS2" s="703"/>
      <c r="PT2" s="703"/>
      <c r="PU2" s="703"/>
      <c r="PV2" s="703"/>
      <c r="PW2" s="703"/>
      <c r="PX2" s="703"/>
      <c r="PY2" s="703"/>
      <c r="PZ2" s="703"/>
      <c r="QA2" s="703"/>
      <c r="QB2" s="703"/>
      <c r="QC2" s="703"/>
      <c r="QD2" s="703"/>
      <c r="QE2" s="703"/>
      <c r="QF2" s="703"/>
      <c r="QG2" s="703"/>
      <c r="QH2" s="703"/>
      <c r="QI2" s="703"/>
      <c r="QJ2" s="703"/>
      <c r="QK2" s="703"/>
      <c r="QL2" s="703"/>
      <c r="QM2" s="703"/>
      <c r="QN2" s="703"/>
      <c r="QO2" s="703"/>
      <c r="QP2" s="703"/>
      <c r="QQ2" s="703"/>
      <c r="QR2" s="703"/>
      <c r="QS2" s="703"/>
      <c r="QT2" s="703"/>
      <c r="QU2" s="703"/>
      <c r="QV2" s="703"/>
      <c r="QW2" s="703"/>
      <c r="QX2" s="703"/>
      <c r="QY2" s="703"/>
      <c r="QZ2" s="703"/>
      <c r="RA2" s="703"/>
      <c r="RB2" s="703"/>
      <c r="RC2" s="703"/>
      <c r="RD2" s="703"/>
      <c r="RE2" s="703"/>
      <c r="RF2" s="703"/>
      <c r="RG2" s="703"/>
      <c r="RH2" s="703"/>
      <c r="RI2" s="703"/>
      <c r="RJ2" s="703"/>
      <c r="RK2" s="703"/>
      <c r="RL2" s="703"/>
      <c r="RM2" s="703"/>
      <c r="RN2" s="703"/>
      <c r="RO2" s="703"/>
      <c r="RP2" s="703"/>
      <c r="RQ2" s="703"/>
      <c r="RR2" s="703"/>
      <c r="RS2" s="703"/>
      <c r="RT2" s="703"/>
      <c r="RU2" s="703"/>
      <c r="RV2" s="703"/>
      <c r="RW2" s="703"/>
      <c r="RX2" s="703"/>
      <c r="RY2" s="703"/>
      <c r="RZ2" s="703"/>
      <c r="SA2" s="703"/>
      <c r="SB2" s="703"/>
      <c r="SC2" s="703"/>
      <c r="SD2" s="703"/>
      <c r="SE2" s="703"/>
      <c r="SF2" s="703"/>
      <c r="SG2" s="703"/>
      <c r="SH2" s="703"/>
      <c r="SI2" s="703"/>
      <c r="SJ2" s="703"/>
      <c r="SK2" s="703"/>
      <c r="SL2" s="703"/>
      <c r="SM2" s="703"/>
      <c r="SN2" s="703"/>
      <c r="SO2" s="703"/>
      <c r="SP2" s="703"/>
      <c r="SQ2" s="703"/>
      <c r="SR2" s="703"/>
      <c r="SS2" s="703"/>
      <c r="ST2" s="703"/>
      <c r="SU2" s="703"/>
      <c r="SV2" s="703"/>
      <c r="SW2" s="703"/>
      <c r="SX2" s="703"/>
      <c r="SY2" s="703"/>
      <c r="SZ2" s="703"/>
      <c r="TA2" s="703"/>
      <c r="TB2" s="703"/>
      <c r="TC2" s="703"/>
      <c r="TD2" s="703"/>
      <c r="TE2" s="703"/>
      <c r="TF2" s="703"/>
      <c r="TG2" s="703"/>
      <c r="TH2" s="703"/>
      <c r="TI2" s="703"/>
      <c r="TJ2" s="703"/>
      <c r="TK2" s="703"/>
      <c r="TL2" s="703"/>
      <c r="TM2" s="703"/>
      <c r="TN2" s="703"/>
      <c r="TO2" s="703"/>
      <c r="TP2" s="703"/>
      <c r="TQ2" s="703"/>
      <c r="TR2" s="703"/>
      <c r="TS2" s="703"/>
      <c r="TT2" s="703"/>
      <c r="TU2" s="703"/>
      <c r="TV2" s="703"/>
      <c r="TW2" s="703"/>
      <c r="TX2" s="703"/>
      <c r="TY2" s="703"/>
      <c r="TZ2" s="703"/>
      <c r="UA2" s="703"/>
      <c r="UB2" s="703"/>
      <c r="UC2" s="703"/>
      <c r="UD2" s="703"/>
      <c r="UE2" s="703"/>
      <c r="UF2" s="703"/>
      <c r="UG2" s="703"/>
      <c r="UH2" s="703"/>
      <c r="UI2" s="703"/>
      <c r="UJ2" s="703"/>
      <c r="UK2" s="703"/>
      <c r="UL2" s="703"/>
      <c r="UM2" s="703"/>
      <c r="UN2" s="703"/>
      <c r="UO2" s="703"/>
      <c r="UP2" s="703"/>
      <c r="UQ2" s="703"/>
      <c r="UR2" s="703"/>
      <c r="US2" s="703"/>
      <c r="UT2" s="703"/>
      <c r="UU2" s="703"/>
      <c r="UV2" s="703"/>
      <c r="UW2" s="703"/>
      <c r="UX2" s="703"/>
      <c r="UY2" s="703"/>
      <c r="UZ2" s="703"/>
      <c r="VA2" s="703"/>
      <c r="VB2" s="703"/>
      <c r="VC2" s="703"/>
      <c r="VD2" s="703"/>
      <c r="VE2" s="703"/>
      <c r="VF2" s="703"/>
      <c r="VG2" s="703"/>
      <c r="VH2" s="703"/>
      <c r="VI2" s="703"/>
      <c r="VJ2" s="703"/>
      <c r="VK2" s="703"/>
      <c r="VL2" s="703"/>
      <c r="VM2" s="703"/>
      <c r="VN2" s="703"/>
      <c r="VO2" s="703"/>
      <c r="VP2" s="703"/>
      <c r="VQ2" s="703"/>
      <c r="VR2" s="703"/>
      <c r="VS2" s="703"/>
      <c r="VT2" s="703"/>
      <c r="VU2" s="703"/>
      <c r="VV2" s="703"/>
      <c r="VW2" s="703"/>
      <c r="VX2" s="703"/>
      <c r="VY2" s="703"/>
      <c r="VZ2" s="703"/>
      <c r="WA2" s="703"/>
      <c r="WB2" s="703"/>
      <c r="WC2" s="703"/>
      <c r="WD2" s="703"/>
      <c r="WE2" s="703"/>
      <c r="WF2" s="703"/>
      <c r="WG2" s="703"/>
      <c r="WH2" s="703"/>
      <c r="WI2" s="703"/>
      <c r="WJ2" s="703"/>
      <c r="WK2" s="703"/>
      <c r="WL2" s="703"/>
      <c r="WM2" s="703"/>
      <c r="WN2" s="703"/>
      <c r="WO2" s="703"/>
      <c r="WP2" s="703"/>
      <c r="WQ2" s="703"/>
      <c r="WR2" s="703"/>
      <c r="WS2" s="703"/>
      <c r="WT2" s="703"/>
      <c r="WU2" s="703"/>
      <c r="WV2" s="703"/>
      <c r="WW2" s="703"/>
      <c r="WX2" s="703"/>
      <c r="WY2" s="703"/>
      <c r="WZ2" s="703"/>
      <c r="XA2" s="703"/>
      <c r="XB2" s="703"/>
      <c r="XC2" s="703"/>
      <c r="XD2" s="703"/>
      <c r="XE2" s="703"/>
      <c r="XF2" s="703"/>
      <c r="XG2" s="703"/>
      <c r="XH2" s="703"/>
      <c r="XI2" s="703"/>
      <c r="XJ2" s="703"/>
      <c r="XK2" s="703"/>
      <c r="XL2" s="703"/>
      <c r="XM2" s="703"/>
      <c r="XN2" s="703"/>
      <c r="XO2" s="703"/>
      <c r="XP2" s="703"/>
      <c r="XQ2" s="703"/>
      <c r="XR2" s="703"/>
      <c r="XS2" s="703"/>
      <c r="XT2" s="703"/>
      <c r="XU2" s="703"/>
      <c r="XV2" s="703"/>
      <c r="XW2" s="703"/>
      <c r="XX2" s="703"/>
      <c r="XY2" s="703"/>
      <c r="XZ2" s="703"/>
      <c r="YA2" s="703"/>
      <c r="YB2" s="703"/>
      <c r="YC2" s="703"/>
      <c r="YD2" s="703"/>
      <c r="YE2" s="703"/>
      <c r="YF2" s="703"/>
      <c r="YG2" s="703"/>
      <c r="YH2" s="703"/>
      <c r="YI2" s="703"/>
      <c r="YJ2" s="703"/>
      <c r="YK2" s="703"/>
      <c r="YL2" s="703"/>
      <c r="YM2" s="703"/>
      <c r="YN2" s="703"/>
      <c r="YO2" s="703"/>
      <c r="YP2" s="703"/>
      <c r="YQ2" s="703"/>
      <c r="YR2" s="703"/>
      <c r="YS2" s="703"/>
      <c r="YT2" s="703"/>
      <c r="YU2" s="703"/>
      <c r="YV2" s="703"/>
      <c r="YW2" s="703"/>
      <c r="YX2" s="703"/>
      <c r="YY2" s="703"/>
      <c r="YZ2" s="703"/>
      <c r="ZA2" s="703"/>
      <c r="ZB2" s="703"/>
      <c r="ZC2" s="703"/>
      <c r="ZD2" s="703"/>
      <c r="ZE2" s="703"/>
      <c r="ZF2" s="703"/>
      <c r="ZG2" s="703"/>
      <c r="ZH2" s="703"/>
      <c r="ZI2" s="703"/>
      <c r="ZJ2" s="703"/>
      <c r="ZK2" s="703"/>
      <c r="ZL2" s="703"/>
      <c r="ZM2" s="703"/>
      <c r="ZN2" s="703"/>
      <c r="ZO2" s="703"/>
      <c r="ZP2" s="703"/>
      <c r="ZQ2" s="703"/>
      <c r="ZR2" s="703"/>
      <c r="ZS2" s="703"/>
      <c r="ZT2" s="703"/>
      <c r="ZU2" s="703"/>
      <c r="ZV2" s="703"/>
      <c r="ZW2" s="703"/>
      <c r="ZX2" s="703"/>
      <c r="ZY2" s="703"/>
      <c r="ZZ2" s="703"/>
      <c r="AAA2" s="703"/>
      <c r="AAB2" s="703"/>
      <c r="AAC2" s="703"/>
      <c r="AAD2" s="703"/>
      <c r="AAE2" s="703"/>
      <c r="AAF2" s="703"/>
      <c r="AAG2" s="703"/>
      <c r="AAH2" s="703"/>
      <c r="AAI2" s="703"/>
      <c r="AAJ2" s="703"/>
      <c r="AAK2" s="703"/>
      <c r="AAL2" s="703"/>
      <c r="AAM2" s="703"/>
      <c r="AAN2" s="703"/>
      <c r="AAO2" s="703"/>
      <c r="AAP2" s="703"/>
      <c r="AAQ2" s="703"/>
      <c r="AAR2" s="703"/>
      <c r="AAS2" s="703"/>
      <c r="AAT2" s="703"/>
      <c r="AAU2" s="703"/>
      <c r="AAV2" s="703"/>
      <c r="AAW2" s="703"/>
      <c r="AAX2" s="703"/>
      <c r="AAY2" s="703"/>
      <c r="AAZ2" s="703"/>
      <c r="ABA2" s="703"/>
      <c r="ABB2" s="703"/>
      <c r="ABC2" s="703"/>
      <c r="ABD2" s="703"/>
      <c r="ABE2" s="703"/>
      <c r="ABF2" s="703"/>
      <c r="ABG2" s="703"/>
      <c r="ABH2" s="703"/>
      <c r="ABI2" s="703"/>
      <c r="ABJ2" s="703"/>
      <c r="ABK2" s="703"/>
      <c r="ABL2" s="703"/>
      <c r="ABM2" s="703"/>
      <c r="ABN2" s="703"/>
      <c r="ABO2" s="703"/>
      <c r="ABP2" s="703"/>
      <c r="ABQ2" s="703"/>
      <c r="ABR2" s="703"/>
      <c r="ABS2" s="703"/>
      <c r="ABT2" s="703"/>
      <c r="ABU2" s="703"/>
      <c r="ABV2" s="703"/>
      <c r="ABW2" s="703"/>
      <c r="ABX2" s="703"/>
      <c r="ABY2" s="703"/>
      <c r="ABZ2" s="703"/>
      <c r="ACA2" s="703"/>
      <c r="ACB2" s="703"/>
      <c r="ACC2" s="703"/>
      <c r="ACD2" s="703"/>
      <c r="ACE2" s="703"/>
      <c r="ACF2" s="703"/>
      <c r="ACG2" s="703"/>
      <c r="ACH2" s="703"/>
      <c r="ACI2" s="703"/>
      <c r="ACJ2" s="703"/>
      <c r="ACK2" s="703"/>
      <c r="ACL2" s="703"/>
      <c r="ACM2" s="703"/>
      <c r="ACN2" s="703"/>
      <c r="ACO2" s="703"/>
      <c r="ACP2" s="703"/>
      <c r="ACQ2" s="703"/>
      <c r="ACR2" s="703"/>
      <c r="ACS2" s="703"/>
      <c r="ACT2" s="703"/>
      <c r="ACU2" s="703"/>
      <c r="ACV2" s="703"/>
      <c r="ACW2" s="703"/>
      <c r="ACX2" s="703"/>
      <c r="ACY2" s="703"/>
      <c r="ACZ2" s="703"/>
      <c r="ADA2" s="703"/>
      <c r="ADB2" s="703"/>
      <c r="ADC2" s="703"/>
      <c r="ADD2" s="703"/>
      <c r="ADE2" s="703"/>
      <c r="ADF2" s="703"/>
      <c r="ADG2" s="703"/>
      <c r="ADH2" s="703"/>
      <c r="ADI2" s="703"/>
      <c r="ADJ2" s="703"/>
      <c r="ADK2" s="703"/>
      <c r="ADL2" s="703"/>
      <c r="ADM2" s="703"/>
      <c r="ADN2" s="703"/>
      <c r="ADO2" s="703"/>
      <c r="ADP2" s="703"/>
      <c r="ADQ2" s="703"/>
      <c r="ADR2" s="703"/>
      <c r="ADS2" s="703"/>
      <c r="ADT2" s="703"/>
      <c r="ADU2" s="703"/>
      <c r="ADV2" s="703"/>
      <c r="ADW2" s="703"/>
      <c r="ADX2" s="703"/>
      <c r="ADY2" s="703"/>
      <c r="ADZ2" s="703"/>
      <c r="AEA2" s="703"/>
      <c r="AEB2" s="703"/>
      <c r="AEC2" s="703"/>
      <c r="AED2" s="703"/>
      <c r="AEE2" s="703"/>
      <c r="AEF2" s="703"/>
      <c r="AEG2" s="703"/>
      <c r="AEH2" s="703"/>
      <c r="AEI2" s="703"/>
      <c r="AEJ2" s="703"/>
      <c r="AEK2" s="703"/>
      <c r="AEL2" s="703"/>
      <c r="AEM2" s="703"/>
      <c r="AEN2" s="703"/>
      <c r="AEO2" s="703"/>
      <c r="AEP2" s="703"/>
      <c r="AEQ2" s="703"/>
      <c r="AER2" s="703"/>
      <c r="AES2" s="703"/>
      <c r="AET2" s="703"/>
      <c r="AEU2" s="703"/>
      <c r="AEV2" s="703"/>
      <c r="AEW2" s="703"/>
      <c r="AEX2" s="703"/>
      <c r="AEY2" s="703"/>
      <c r="AEZ2" s="703"/>
      <c r="AFA2" s="703"/>
      <c r="AFB2" s="703"/>
      <c r="AFC2" s="703"/>
      <c r="AFD2" s="703"/>
      <c r="AFE2" s="703"/>
      <c r="AFF2" s="703"/>
      <c r="AFG2" s="703"/>
      <c r="AFH2" s="703"/>
      <c r="AFI2" s="703"/>
      <c r="AFJ2" s="703"/>
      <c r="AFK2" s="703"/>
      <c r="AFL2" s="703"/>
      <c r="AFM2" s="703"/>
      <c r="AFN2" s="703"/>
      <c r="AFO2" s="703"/>
      <c r="AFP2" s="703"/>
      <c r="AFQ2" s="703"/>
      <c r="AFR2" s="703"/>
      <c r="AFS2" s="703"/>
      <c r="AFT2" s="703"/>
      <c r="AFU2" s="703"/>
      <c r="AFV2" s="703"/>
      <c r="AFW2" s="703"/>
      <c r="AFX2" s="703"/>
      <c r="AFY2" s="703"/>
      <c r="AFZ2" s="703"/>
      <c r="AGA2" s="703"/>
      <c r="AGB2" s="703"/>
      <c r="AGC2" s="703"/>
      <c r="AGD2" s="703"/>
      <c r="AGE2" s="703"/>
      <c r="AGF2" s="703"/>
      <c r="AGG2" s="703"/>
      <c r="AGH2" s="703"/>
      <c r="AGI2" s="703"/>
      <c r="AGJ2" s="703"/>
      <c r="AGK2" s="703"/>
      <c r="AGL2" s="703"/>
      <c r="AGM2" s="703"/>
      <c r="AGN2" s="703"/>
      <c r="AGO2" s="703"/>
      <c r="AGP2" s="703"/>
      <c r="AGQ2" s="703"/>
      <c r="AGR2" s="703"/>
      <c r="AGS2" s="703"/>
      <c r="AGT2" s="703"/>
      <c r="AGU2" s="703"/>
      <c r="AGV2" s="703"/>
      <c r="AGW2" s="703"/>
      <c r="AGX2" s="703"/>
      <c r="AGY2" s="703"/>
      <c r="AGZ2" s="703"/>
      <c r="AHA2" s="703"/>
      <c r="AHB2" s="703"/>
      <c r="AHC2" s="703"/>
      <c r="AHD2" s="703"/>
      <c r="AHE2" s="703"/>
      <c r="AHF2" s="703"/>
      <c r="AHG2" s="703"/>
      <c r="AHH2" s="703"/>
      <c r="AHI2" s="703"/>
      <c r="AHJ2" s="703"/>
      <c r="AHK2" s="703"/>
      <c r="AHL2" s="703"/>
      <c r="AHM2" s="703"/>
      <c r="AHN2" s="703"/>
      <c r="AHO2" s="703"/>
      <c r="AHP2" s="703"/>
      <c r="AHQ2" s="703"/>
      <c r="AHR2" s="703"/>
      <c r="AHS2" s="703"/>
      <c r="AHT2" s="703"/>
      <c r="AHU2" s="703"/>
      <c r="AHV2" s="703"/>
      <c r="AHW2" s="703"/>
      <c r="AHX2" s="703"/>
      <c r="AHY2" s="703"/>
      <c r="AHZ2" s="703"/>
      <c r="AIA2" s="703"/>
      <c r="AIB2" s="703"/>
      <c r="AIC2" s="703"/>
      <c r="AID2" s="703"/>
      <c r="AIE2" s="703"/>
      <c r="AIF2" s="703"/>
      <c r="AIG2" s="703"/>
      <c r="AIH2" s="703"/>
      <c r="AII2" s="703"/>
      <c r="AIJ2" s="703"/>
      <c r="AIK2" s="703"/>
      <c r="AIL2" s="703"/>
      <c r="AIM2" s="703"/>
      <c r="AIN2" s="703"/>
      <c r="AIO2" s="703"/>
      <c r="AIP2" s="703"/>
      <c r="AIQ2" s="703"/>
      <c r="AIR2" s="703"/>
      <c r="AIS2" s="703"/>
      <c r="AIT2" s="703"/>
      <c r="AIU2" s="703"/>
      <c r="AIV2" s="703"/>
      <c r="AIW2" s="703"/>
      <c r="AIX2" s="703"/>
      <c r="AIY2" s="703"/>
      <c r="AIZ2" s="703"/>
      <c r="AJA2" s="703"/>
      <c r="AJB2" s="703"/>
      <c r="AJC2" s="703"/>
      <c r="AJD2" s="703"/>
      <c r="AJE2" s="703"/>
      <c r="AJF2" s="703"/>
      <c r="AJG2" s="703"/>
      <c r="AJH2" s="703"/>
      <c r="AJI2" s="703"/>
      <c r="AJJ2" s="703"/>
      <c r="AJK2" s="703"/>
      <c r="AJL2" s="703"/>
      <c r="AJM2" s="703"/>
      <c r="AJN2" s="703"/>
      <c r="AJO2" s="703"/>
      <c r="AJP2" s="703"/>
      <c r="AJQ2" s="703"/>
      <c r="AJR2" s="703"/>
      <c r="AJS2" s="703"/>
      <c r="AJT2" s="703"/>
      <c r="AJU2" s="703"/>
      <c r="AJV2" s="703"/>
      <c r="AJW2" s="703"/>
      <c r="AJX2" s="703"/>
      <c r="AJY2" s="703"/>
      <c r="AJZ2" s="703"/>
      <c r="AKA2" s="703"/>
      <c r="AKB2" s="703"/>
      <c r="AKC2" s="703"/>
      <c r="AKD2" s="703"/>
      <c r="AKE2" s="703"/>
      <c r="AKF2" s="703"/>
      <c r="AKG2" s="703"/>
      <c r="AKH2" s="703"/>
      <c r="AKI2" s="703"/>
      <c r="AKJ2" s="703"/>
      <c r="AKK2" s="703"/>
      <c r="AKL2" s="703"/>
      <c r="AKM2" s="703"/>
      <c r="AKN2" s="703"/>
      <c r="AKO2" s="703"/>
      <c r="AKP2" s="703"/>
      <c r="AKQ2" s="703"/>
      <c r="AKR2" s="703"/>
      <c r="AKS2" s="703"/>
      <c r="AKT2" s="703"/>
      <c r="AKU2" s="703"/>
      <c r="AKV2" s="703"/>
      <c r="AKW2" s="703"/>
      <c r="AKX2" s="703"/>
      <c r="AKY2" s="703"/>
      <c r="AKZ2" s="703"/>
      <c r="ALA2" s="703"/>
      <c r="ALB2" s="703"/>
      <c r="ALC2" s="703"/>
      <c r="ALD2" s="703"/>
      <c r="ALE2" s="703"/>
      <c r="ALF2" s="703"/>
      <c r="ALG2" s="703"/>
      <c r="ALH2" s="703"/>
      <c r="ALI2" s="703"/>
      <c r="ALJ2" s="703"/>
      <c r="ALK2" s="703"/>
      <c r="ALL2" s="703"/>
      <c r="ALM2" s="703"/>
      <c r="ALN2" s="703"/>
      <c r="ALO2" s="703"/>
      <c r="ALP2" s="703"/>
      <c r="ALQ2" s="703"/>
      <c r="ALR2" s="703"/>
      <c r="ALS2" s="703"/>
      <c r="ALT2" s="703"/>
      <c r="ALU2" s="703"/>
      <c r="ALV2" s="703"/>
      <c r="ALW2" s="703"/>
      <c r="ALX2" s="703"/>
      <c r="ALY2" s="703"/>
      <c r="ALZ2" s="703"/>
      <c r="AMA2" s="703"/>
      <c r="AMB2" s="703"/>
      <c r="AMC2" s="703"/>
      <c r="AMD2" s="703"/>
      <c r="AME2" s="703"/>
      <c r="AMF2" s="703"/>
      <c r="AMG2" s="703"/>
      <c r="AMH2" s="703"/>
      <c r="AMI2" s="703"/>
      <c r="AMJ2" s="703"/>
      <c r="AMK2" s="703"/>
      <c r="AML2" s="703"/>
      <c r="AMM2" s="703"/>
      <c r="AMN2" s="703"/>
      <c r="AMO2" s="703"/>
      <c r="AMP2" s="703"/>
      <c r="AMQ2" s="703"/>
      <c r="AMR2" s="703"/>
      <c r="AMS2" s="703"/>
      <c r="AMT2" s="703"/>
      <c r="AMU2" s="703"/>
      <c r="AMV2" s="703"/>
      <c r="AMW2" s="703"/>
      <c r="AMX2" s="703"/>
      <c r="AMY2" s="703"/>
      <c r="AMZ2" s="703"/>
      <c r="ANA2" s="703"/>
      <c r="ANB2" s="703"/>
      <c r="ANC2" s="703"/>
      <c r="AND2" s="703"/>
      <c r="ANE2" s="703"/>
      <c r="ANF2" s="703"/>
      <c r="ANG2" s="703"/>
      <c r="ANH2" s="703"/>
      <c r="ANI2" s="703"/>
      <c r="ANJ2" s="703"/>
      <c r="ANK2" s="703"/>
      <c r="ANL2" s="703"/>
      <c r="ANM2" s="703"/>
      <c r="ANN2" s="703"/>
      <c r="ANO2" s="703"/>
      <c r="ANP2" s="703"/>
      <c r="ANQ2" s="703"/>
      <c r="ANR2" s="703"/>
      <c r="ANS2" s="703"/>
      <c r="ANT2" s="703"/>
      <c r="ANU2" s="703"/>
      <c r="ANV2" s="703"/>
      <c r="ANW2" s="703"/>
      <c r="ANX2" s="703"/>
      <c r="ANY2" s="703"/>
      <c r="ANZ2" s="703"/>
      <c r="AOA2" s="703"/>
      <c r="AOB2" s="703"/>
      <c r="AOC2" s="703"/>
      <c r="AOD2" s="703"/>
      <c r="AOE2" s="703"/>
      <c r="AOF2" s="703"/>
      <c r="AOG2" s="703"/>
      <c r="AOH2" s="703"/>
      <c r="AOI2" s="703"/>
      <c r="AOJ2" s="703"/>
      <c r="AOK2" s="703"/>
      <c r="AOL2" s="703"/>
      <c r="AOM2" s="703"/>
      <c r="AON2" s="703"/>
      <c r="AOO2" s="703"/>
      <c r="AOP2" s="703"/>
      <c r="AOQ2" s="703"/>
      <c r="AOR2" s="703"/>
      <c r="AOS2" s="703"/>
      <c r="AOT2" s="703"/>
      <c r="AOU2" s="703"/>
      <c r="AOV2" s="703"/>
      <c r="AOW2" s="703"/>
      <c r="AOX2" s="703"/>
      <c r="AOY2" s="703"/>
      <c r="AOZ2" s="703"/>
      <c r="APA2" s="703"/>
      <c r="APB2" s="703"/>
      <c r="APC2" s="703"/>
      <c r="APD2" s="703"/>
      <c r="APE2" s="703"/>
      <c r="APF2" s="703"/>
      <c r="APG2" s="703"/>
      <c r="APH2" s="703"/>
      <c r="API2" s="703"/>
      <c r="APJ2" s="703"/>
      <c r="APK2" s="703"/>
      <c r="APL2" s="703"/>
      <c r="APM2" s="703"/>
      <c r="APN2" s="703"/>
      <c r="APO2" s="703"/>
      <c r="APP2" s="703"/>
      <c r="APQ2" s="703"/>
      <c r="APR2" s="703"/>
      <c r="APS2" s="703"/>
      <c r="APT2" s="703"/>
      <c r="APU2" s="703"/>
      <c r="APV2" s="703"/>
      <c r="APW2" s="703"/>
      <c r="APX2" s="703"/>
      <c r="APY2" s="703"/>
      <c r="APZ2" s="703"/>
      <c r="AQA2" s="703"/>
      <c r="AQB2" s="703"/>
      <c r="AQC2" s="703"/>
      <c r="AQD2" s="703"/>
      <c r="AQE2" s="703"/>
      <c r="AQF2" s="703"/>
      <c r="AQG2" s="703"/>
      <c r="AQH2" s="703"/>
      <c r="AQI2" s="703"/>
      <c r="AQJ2" s="703"/>
      <c r="AQK2" s="703"/>
      <c r="AQL2" s="703"/>
      <c r="AQM2" s="703"/>
      <c r="AQN2" s="703"/>
      <c r="AQO2" s="703"/>
      <c r="AQP2" s="703"/>
      <c r="AQQ2" s="703"/>
      <c r="AQR2" s="703"/>
      <c r="AQS2" s="703"/>
      <c r="AQT2" s="703"/>
      <c r="AQU2" s="703"/>
      <c r="AQV2" s="703"/>
      <c r="AQW2" s="703"/>
      <c r="AQX2" s="703"/>
      <c r="AQY2" s="703"/>
      <c r="AQZ2" s="703"/>
      <c r="ARA2" s="703"/>
      <c r="ARB2" s="703"/>
      <c r="ARC2" s="703"/>
      <c r="ARD2" s="703"/>
      <c r="ARE2" s="703"/>
      <c r="ARF2" s="703"/>
      <c r="ARG2" s="703"/>
      <c r="ARH2" s="703"/>
      <c r="ARI2" s="703"/>
      <c r="ARJ2" s="703"/>
      <c r="ARK2" s="703"/>
      <c r="ARL2" s="703"/>
      <c r="ARM2" s="703"/>
      <c r="ARN2" s="703"/>
      <c r="ARO2" s="703"/>
      <c r="ARP2" s="703"/>
      <c r="ARQ2" s="703"/>
      <c r="ARR2" s="703"/>
      <c r="ARS2" s="703"/>
      <c r="ART2" s="703"/>
      <c r="ARU2" s="703"/>
      <c r="ARV2" s="703"/>
      <c r="ARW2" s="703"/>
      <c r="ARX2" s="703"/>
      <c r="ARY2" s="703"/>
      <c r="ARZ2" s="703"/>
      <c r="ASA2" s="703"/>
      <c r="ASB2" s="703"/>
      <c r="ASC2" s="703"/>
      <c r="ASD2" s="703"/>
      <c r="ASE2" s="703"/>
      <c r="ASF2" s="703"/>
      <c r="ASG2" s="703"/>
      <c r="ASH2" s="703"/>
      <c r="ASI2" s="703"/>
      <c r="ASJ2" s="703"/>
      <c r="ASK2" s="703"/>
      <c r="ASL2" s="703"/>
      <c r="ASM2" s="703"/>
      <c r="ASN2" s="703"/>
      <c r="ASO2" s="703"/>
      <c r="ASP2" s="703"/>
      <c r="ASQ2" s="703"/>
      <c r="ASR2" s="703"/>
      <c r="ASS2" s="703"/>
      <c r="AST2" s="703"/>
      <c r="ASU2" s="703"/>
      <c r="ASV2" s="703"/>
      <c r="ASW2" s="703"/>
      <c r="ASX2" s="703"/>
      <c r="ASY2" s="703"/>
      <c r="ASZ2" s="703"/>
      <c r="ATA2" s="703"/>
      <c r="ATB2" s="703"/>
      <c r="ATC2" s="703"/>
      <c r="ATD2" s="703"/>
      <c r="ATE2" s="703"/>
      <c r="ATF2" s="703"/>
      <c r="ATG2" s="703"/>
      <c r="ATH2" s="703"/>
      <c r="ATI2" s="703"/>
      <c r="ATJ2" s="703"/>
      <c r="ATK2" s="703"/>
      <c r="ATL2" s="703"/>
      <c r="ATM2" s="703"/>
      <c r="ATN2" s="703"/>
      <c r="ATO2" s="703"/>
      <c r="ATP2" s="703"/>
      <c r="ATQ2" s="703"/>
      <c r="ATR2" s="703"/>
      <c r="ATS2" s="703"/>
      <c r="ATT2" s="703"/>
      <c r="ATU2" s="703"/>
      <c r="ATV2" s="703"/>
      <c r="ATW2" s="703"/>
      <c r="ATX2" s="703"/>
      <c r="ATY2" s="703"/>
      <c r="ATZ2" s="703"/>
      <c r="AUA2" s="703"/>
      <c r="AUB2" s="703"/>
      <c r="AUC2" s="703"/>
      <c r="AUD2" s="703"/>
      <c r="AUE2" s="703"/>
      <c r="AUF2" s="703"/>
      <c r="AUG2" s="703"/>
      <c r="AUH2" s="703"/>
      <c r="AUI2" s="703"/>
      <c r="AUJ2" s="703"/>
      <c r="AUK2" s="703"/>
      <c r="AUL2" s="703"/>
      <c r="AUM2" s="703"/>
      <c r="AUN2" s="703"/>
      <c r="AUO2" s="703"/>
      <c r="AUP2" s="703"/>
      <c r="AUQ2" s="703"/>
      <c r="AUR2" s="703"/>
      <c r="AUS2" s="703"/>
      <c r="AUT2" s="703"/>
      <c r="AUU2" s="703"/>
      <c r="AUV2" s="703"/>
      <c r="AUW2" s="703"/>
      <c r="AUX2" s="703"/>
      <c r="AUY2" s="703"/>
      <c r="AUZ2" s="703"/>
      <c r="AVA2" s="703"/>
      <c r="AVB2" s="703"/>
      <c r="AVC2" s="703"/>
      <c r="AVD2" s="703"/>
      <c r="AVE2" s="703"/>
      <c r="AVF2" s="703"/>
      <c r="AVG2" s="703"/>
      <c r="AVH2" s="703"/>
      <c r="AVI2" s="703"/>
      <c r="AVJ2" s="703"/>
      <c r="AVK2" s="703"/>
      <c r="AVL2" s="703"/>
      <c r="AVM2" s="703"/>
      <c r="AVN2" s="703"/>
      <c r="AVO2" s="703"/>
      <c r="AVP2" s="703"/>
      <c r="AVQ2" s="703"/>
      <c r="AVR2" s="703"/>
      <c r="AVS2" s="703"/>
      <c r="AVT2" s="703"/>
      <c r="AVU2" s="703"/>
      <c r="AVV2" s="703"/>
      <c r="AVW2" s="703"/>
      <c r="AVX2" s="703"/>
      <c r="AVY2" s="703"/>
      <c r="AVZ2" s="703"/>
      <c r="AWA2" s="703"/>
      <c r="AWB2" s="703"/>
      <c r="AWC2" s="703"/>
      <c r="AWD2" s="703"/>
      <c r="AWE2" s="703"/>
      <c r="AWF2" s="703"/>
      <c r="AWG2" s="703"/>
      <c r="AWH2" s="703"/>
      <c r="AWI2" s="703"/>
      <c r="AWJ2" s="703"/>
      <c r="AWK2" s="703"/>
      <c r="AWL2" s="703"/>
      <c r="AWM2" s="703"/>
      <c r="AWN2" s="703"/>
      <c r="AWO2" s="703"/>
      <c r="AWP2" s="703"/>
      <c r="AWQ2" s="703"/>
      <c r="AWR2" s="703"/>
      <c r="AWS2" s="703"/>
      <c r="AWT2" s="703"/>
      <c r="AWU2" s="703"/>
      <c r="AWV2" s="703"/>
      <c r="AWW2" s="703"/>
      <c r="AWX2" s="703"/>
      <c r="AWY2" s="703"/>
      <c r="AWZ2" s="703"/>
      <c r="AXA2" s="703"/>
      <c r="AXB2" s="703"/>
      <c r="AXC2" s="703"/>
      <c r="AXD2" s="703"/>
      <c r="AXE2" s="703"/>
      <c r="AXF2" s="703"/>
      <c r="AXG2" s="703"/>
      <c r="AXH2" s="703"/>
      <c r="AXI2" s="703"/>
      <c r="AXJ2" s="703"/>
      <c r="AXK2" s="703"/>
      <c r="AXL2" s="703"/>
      <c r="AXM2" s="703"/>
      <c r="AXN2" s="703"/>
      <c r="AXO2" s="703"/>
      <c r="AXP2" s="703"/>
      <c r="AXQ2" s="703"/>
      <c r="AXR2" s="703"/>
      <c r="AXS2" s="703"/>
      <c r="AXT2" s="703"/>
      <c r="AXU2" s="703"/>
      <c r="AXV2" s="703"/>
      <c r="AXW2" s="703"/>
      <c r="AXX2" s="703"/>
      <c r="AXY2" s="703"/>
      <c r="AXZ2" s="703"/>
      <c r="AYA2" s="703"/>
      <c r="AYB2" s="703"/>
      <c r="AYC2" s="703"/>
      <c r="AYD2" s="703"/>
      <c r="AYE2" s="703"/>
      <c r="AYF2" s="703"/>
      <c r="AYG2" s="703"/>
      <c r="AYH2" s="703"/>
      <c r="AYI2" s="703"/>
      <c r="AYJ2" s="703"/>
      <c r="AYK2" s="703"/>
      <c r="AYL2" s="703"/>
      <c r="AYM2" s="703"/>
      <c r="AYN2" s="703"/>
      <c r="AYO2" s="703"/>
      <c r="AYP2" s="703"/>
      <c r="AYQ2" s="703"/>
      <c r="AYR2" s="703"/>
      <c r="AYS2" s="703"/>
      <c r="AYT2" s="703"/>
      <c r="AYU2" s="703"/>
      <c r="AYV2" s="703"/>
      <c r="AYW2" s="703"/>
      <c r="AYX2" s="703"/>
      <c r="AYY2" s="703"/>
      <c r="AYZ2" s="703"/>
      <c r="AZA2" s="703"/>
      <c r="AZB2" s="703"/>
      <c r="AZC2" s="703"/>
      <c r="AZD2" s="703"/>
      <c r="AZE2" s="703"/>
      <c r="AZF2" s="703"/>
      <c r="AZG2" s="703"/>
      <c r="AZH2" s="703"/>
      <c r="AZI2" s="703"/>
      <c r="AZJ2" s="703"/>
      <c r="AZK2" s="703"/>
      <c r="AZL2" s="703"/>
      <c r="AZM2" s="703"/>
      <c r="AZN2" s="703"/>
      <c r="AZO2" s="703"/>
      <c r="AZP2" s="703"/>
      <c r="AZQ2" s="703"/>
      <c r="AZR2" s="703"/>
      <c r="AZS2" s="703"/>
      <c r="AZT2" s="703"/>
      <c r="AZU2" s="703"/>
      <c r="AZV2" s="703"/>
      <c r="AZW2" s="703"/>
      <c r="AZX2" s="703"/>
      <c r="AZY2" s="703"/>
      <c r="AZZ2" s="703"/>
      <c r="BAA2" s="703"/>
      <c r="BAB2" s="703"/>
      <c r="BAC2" s="703"/>
      <c r="BAD2" s="703"/>
      <c r="BAE2" s="703"/>
      <c r="BAF2" s="703"/>
      <c r="BAG2" s="703"/>
      <c r="BAH2" s="703"/>
      <c r="BAI2" s="703"/>
      <c r="BAJ2" s="703"/>
      <c r="BAK2" s="703"/>
      <c r="BAL2" s="703"/>
      <c r="BAM2" s="703"/>
      <c r="BAN2" s="703"/>
      <c r="BAO2" s="703"/>
      <c r="BAP2" s="703"/>
      <c r="BAQ2" s="703"/>
      <c r="BAR2" s="703"/>
      <c r="BAS2" s="703"/>
      <c r="BAT2" s="703"/>
      <c r="BAU2" s="703"/>
      <c r="BAV2" s="703"/>
      <c r="BAW2" s="703"/>
      <c r="BAX2" s="703"/>
      <c r="BAY2" s="703"/>
      <c r="BAZ2" s="703"/>
      <c r="BBA2" s="703"/>
      <c r="BBB2" s="703"/>
      <c r="BBC2" s="703"/>
      <c r="BBD2" s="703"/>
      <c r="BBE2" s="703"/>
      <c r="BBF2" s="703"/>
      <c r="BBG2" s="703"/>
      <c r="BBH2" s="703"/>
      <c r="BBI2" s="703"/>
      <c r="BBJ2" s="703"/>
      <c r="BBK2" s="703"/>
      <c r="BBL2" s="703"/>
      <c r="BBM2" s="703"/>
      <c r="BBN2" s="703"/>
      <c r="BBO2" s="703"/>
      <c r="BBP2" s="703"/>
      <c r="BBQ2" s="703"/>
      <c r="BBR2" s="703"/>
      <c r="BBS2" s="703"/>
      <c r="BBT2" s="703"/>
      <c r="BBU2" s="703"/>
      <c r="BBV2" s="703"/>
      <c r="BBW2" s="703"/>
      <c r="BBX2" s="703"/>
      <c r="BBY2" s="703"/>
      <c r="BBZ2" s="703"/>
      <c r="BCA2" s="703"/>
      <c r="BCB2" s="703"/>
      <c r="BCC2" s="703"/>
      <c r="BCD2" s="703"/>
      <c r="BCE2" s="703"/>
      <c r="BCF2" s="703"/>
      <c r="BCG2" s="703"/>
      <c r="BCH2" s="703"/>
      <c r="BCI2" s="703"/>
      <c r="BCJ2" s="703"/>
      <c r="BCK2" s="703"/>
      <c r="BCL2" s="703"/>
      <c r="BCM2" s="703"/>
      <c r="BCN2" s="703"/>
      <c r="BCO2" s="703"/>
      <c r="BCP2" s="703"/>
      <c r="BCQ2" s="703"/>
      <c r="BCR2" s="703"/>
      <c r="BCS2" s="703"/>
      <c r="BCT2" s="703"/>
      <c r="BCU2" s="703"/>
      <c r="BCV2" s="703"/>
      <c r="BCW2" s="703"/>
      <c r="BCX2" s="703"/>
      <c r="BCY2" s="703"/>
      <c r="BCZ2" s="703"/>
      <c r="BDA2" s="703"/>
      <c r="BDB2" s="703"/>
      <c r="BDC2" s="703"/>
      <c r="BDD2" s="703"/>
      <c r="BDE2" s="703"/>
      <c r="BDF2" s="703"/>
      <c r="BDG2" s="703"/>
      <c r="BDH2" s="703"/>
      <c r="BDI2" s="703"/>
      <c r="BDJ2" s="703"/>
      <c r="BDK2" s="703"/>
      <c r="BDL2" s="703"/>
      <c r="BDM2" s="703"/>
      <c r="BDN2" s="703"/>
      <c r="BDO2" s="703"/>
      <c r="BDP2" s="703"/>
      <c r="BDQ2" s="703"/>
      <c r="BDR2" s="703"/>
      <c r="BDS2" s="703"/>
      <c r="BDT2" s="703"/>
      <c r="BDU2" s="703"/>
      <c r="BDV2" s="703"/>
      <c r="BDW2" s="703"/>
      <c r="BDX2" s="703"/>
      <c r="BDY2" s="703"/>
      <c r="BDZ2" s="703"/>
      <c r="BEA2" s="703"/>
      <c r="BEB2" s="703"/>
      <c r="BEC2" s="703"/>
      <c r="BED2" s="703"/>
      <c r="BEE2" s="703"/>
      <c r="BEF2" s="703"/>
      <c r="BEG2" s="703"/>
      <c r="BEH2" s="703"/>
      <c r="BEI2" s="703"/>
      <c r="BEJ2" s="703"/>
      <c r="BEK2" s="703"/>
      <c r="BEL2" s="703"/>
      <c r="BEM2" s="703"/>
      <c r="BEN2" s="703"/>
      <c r="BEO2" s="703"/>
      <c r="BEP2" s="703"/>
      <c r="BEQ2" s="703"/>
      <c r="BER2" s="703"/>
      <c r="BES2" s="703"/>
      <c r="BET2" s="703"/>
      <c r="BEU2" s="703"/>
      <c r="BEV2" s="703"/>
      <c r="BEW2" s="703"/>
      <c r="BEX2" s="703"/>
      <c r="BEY2" s="703"/>
      <c r="BEZ2" s="703"/>
      <c r="BFA2" s="703"/>
      <c r="BFB2" s="703"/>
      <c r="BFC2" s="703"/>
      <c r="BFD2" s="703"/>
      <c r="BFE2" s="703"/>
      <c r="BFF2" s="703"/>
      <c r="BFG2" s="703"/>
      <c r="BFH2" s="703"/>
      <c r="BFI2" s="703"/>
      <c r="BFJ2" s="703"/>
      <c r="BFK2" s="703"/>
      <c r="BFL2" s="703"/>
      <c r="BFM2" s="703"/>
      <c r="BFN2" s="703"/>
      <c r="BFO2" s="703"/>
      <c r="BFP2" s="703"/>
      <c r="BFQ2" s="703"/>
      <c r="BFR2" s="703"/>
      <c r="BFS2" s="703"/>
      <c r="BFT2" s="703"/>
      <c r="BFU2" s="703"/>
      <c r="BFV2" s="703"/>
      <c r="BFW2" s="703"/>
      <c r="BFX2" s="703"/>
      <c r="BFY2" s="703"/>
      <c r="BFZ2" s="703"/>
      <c r="BGA2" s="703"/>
      <c r="BGB2" s="703"/>
      <c r="BGC2" s="703"/>
      <c r="BGD2" s="703"/>
      <c r="BGE2" s="703"/>
      <c r="BGF2" s="703"/>
      <c r="BGG2" s="703"/>
      <c r="BGH2" s="703"/>
      <c r="BGI2" s="703"/>
      <c r="BGJ2" s="703"/>
      <c r="BGK2" s="703"/>
      <c r="BGL2" s="703"/>
      <c r="BGM2" s="703"/>
      <c r="BGN2" s="703"/>
      <c r="BGO2" s="703"/>
      <c r="BGP2" s="703"/>
      <c r="BGQ2" s="703"/>
      <c r="BGR2" s="703"/>
      <c r="BGS2" s="703"/>
      <c r="BGT2" s="703"/>
      <c r="BGU2" s="703"/>
      <c r="BGV2" s="703"/>
      <c r="BGW2" s="703"/>
      <c r="BGX2" s="703"/>
      <c r="BGY2" s="703"/>
      <c r="BGZ2" s="703"/>
      <c r="BHA2" s="703"/>
      <c r="BHB2" s="703"/>
      <c r="BHC2" s="703"/>
      <c r="BHD2" s="703"/>
      <c r="BHE2" s="703"/>
      <c r="BHF2" s="703"/>
      <c r="BHG2" s="703"/>
      <c r="BHH2" s="703"/>
      <c r="BHI2" s="703"/>
      <c r="BHJ2" s="703"/>
      <c r="BHK2" s="703"/>
      <c r="BHL2" s="703"/>
      <c r="BHM2" s="703"/>
      <c r="BHN2" s="703"/>
      <c r="BHO2" s="703"/>
      <c r="BHP2" s="703"/>
      <c r="BHQ2" s="703"/>
      <c r="BHR2" s="703"/>
      <c r="BHS2" s="703"/>
      <c r="BHT2" s="703"/>
      <c r="BHU2" s="703"/>
      <c r="BHV2" s="703"/>
      <c r="BHW2" s="703"/>
      <c r="BHX2" s="703"/>
      <c r="BHY2" s="703"/>
      <c r="BHZ2" s="703"/>
      <c r="BIA2" s="703"/>
      <c r="BIB2" s="703"/>
      <c r="BIC2" s="703"/>
      <c r="BID2" s="703"/>
      <c r="BIE2" s="703"/>
      <c r="BIF2" s="703"/>
      <c r="BIG2" s="703"/>
      <c r="BIH2" s="703"/>
      <c r="BII2" s="703"/>
      <c r="BIJ2" s="703"/>
      <c r="BIK2" s="703"/>
      <c r="BIL2" s="703"/>
      <c r="BIM2" s="703"/>
      <c r="BIN2" s="703"/>
      <c r="BIO2" s="703"/>
      <c r="BIP2" s="703"/>
      <c r="BIQ2" s="703"/>
      <c r="BIR2" s="703"/>
      <c r="BIS2" s="703"/>
      <c r="BIT2" s="703"/>
      <c r="BIU2" s="703"/>
      <c r="BIV2" s="703"/>
      <c r="BIW2" s="703"/>
      <c r="BIX2" s="703"/>
      <c r="BIY2" s="703"/>
      <c r="BIZ2" s="703"/>
      <c r="BJA2" s="703"/>
      <c r="BJB2" s="703"/>
      <c r="BJC2" s="703"/>
      <c r="BJD2" s="703"/>
      <c r="BJE2" s="703"/>
      <c r="BJF2" s="703"/>
      <c r="BJG2" s="703"/>
      <c r="BJH2" s="703"/>
      <c r="BJI2" s="703"/>
      <c r="BJJ2" s="703"/>
      <c r="BJK2" s="703"/>
      <c r="BJL2" s="703"/>
      <c r="BJM2" s="703"/>
      <c r="BJN2" s="703"/>
      <c r="BJO2" s="703"/>
      <c r="BJP2" s="703"/>
      <c r="BJQ2" s="703"/>
      <c r="BJR2" s="703"/>
      <c r="BJS2" s="703"/>
      <c r="BJT2" s="703"/>
      <c r="BJU2" s="703"/>
      <c r="BJV2" s="703"/>
      <c r="BJW2" s="703"/>
      <c r="BJX2" s="703"/>
      <c r="BJY2" s="703"/>
      <c r="BJZ2" s="703"/>
      <c r="BKA2" s="703"/>
      <c r="BKB2" s="703"/>
      <c r="BKC2" s="703"/>
      <c r="BKD2" s="703"/>
      <c r="BKE2" s="703"/>
      <c r="BKF2" s="703"/>
      <c r="BKG2" s="703"/>
      <c r="BKH2" s="703"/>
      <c r="BKI2" s="703"/>
      <c r="BKJ2" s="703"/>
      <c r="BKK2" s="703"/>
      <c r="BKL2" s="703"/>
      <c r="BKM2" s="703"/>
      <c r="BKN2" s="703"/>
      <c r="BKO2" s="703"/>
      <c r="BKP2" s="703"/>
      <c r="BKQ2" s="703"/>
      <c r="BKR2" s="703"/>
      <c r="BKS2" s="703"/>
      <c r="BKT2" s="703"/>
      <c r="BKU2" s="703"/>
      <c r="BKV2" s="703"/>
      <c r="BKW2" s="703"/>
      <c r="BKX2" s="703"/>
      <c r="BKY2" s="703"/>
      <c r="BKZ2" s="703"/>
      <c r="BLA2" s="703"/>
      <c r="BLB2" s="703"/>
      <c r="BLC2" s="703"/>
      <c r="BLD2" s="703"/>
      <c r="BLE2" s="703"/>
      <c r="BLF2" s="703"/>
      <c r="BLG2" s="703"/>
      <c r="BLH2" s="703"/>
      <c r="BLI2" s="703"/>
      <c r="BLJ2" s="703"/>
      <c r="BLK2" s="703"/>
      <c r="BLL2" s="703"/>
      <c r="BLM2" s="703"/>
      <c r="BLN2" s="703"/>
      <c r="BLO2" s="703"/>
      <c r="BLP2" s="703"/>
      <c r="BLQ2" s="703"/>
      <c r="BLR2" s="703"/>
      <c r="BLS2" s="703"/>
      <c r="BLT2" s="703"/>
      <c r="BLU2" s="703"/>
      <c r="BLV2" s="703"/>
      <c r="BLW2" s="703"/>
      <c r="BLX2" s="703"/>
      <c r="BLY2" s="703"/>
      <c r="BLZ2" s="703"/>
      <c r="BMA2" s="703"/>
      <c r="BMB2" s="703"/>
      <c r="BMC2" s="703"/>
      <c r="BMD2" s="703"/>
      <c r="BME2" s="703"/>
      <c r="BMF2" s="703"/>
      <c r="BMG2" s="703"/>
      <c r="BMH2" s="703"/>
      <c r="BMI2" s="703"/>
      <c r="BMJ2" s="703"/>
      <c r="BMK2" s="703"/>
      <c r="BML2" s="703"/>
      <c r="BMM2" s="703"/>
      <c r="BMN2" s="703"/>
      <c r="BMO2" s="703"/>
      <c r="BMP2" s="703"/>
      <c r="BMQ2" s="703"/>
      <c r="BMR2" s="703"/>
      <c r="BMS2" s="703"/>
      <c r="BMT2" s="703"/>
      <c r="BMU2" s="703"/>
      <c r="BMV2" s="703"/>
      <c r="BMW2" s="703"/>
      <c r="BMX2" s="703"/>
      <c r="BMY2" s="703"/>
      <c r="BMZ2" s="703"/>
      <c r="BNA2" s="703"/>
      <c r="BNB2" s="703"/>
      <c r="BNC2" s="703"/>
      <c r="BND2" s="703"/>
      <c r="BNE2" s="703"/>
      <c r="BNF2" s="703"/>
      <c r="BNG2" s="703"/>
      <c r="BNH2" s="703"/>
      <c r="BNI2" s="703"/>
      <c r="BNJ2" s="703"/>
      <c r="BNK2" s="703"/>
      <c r="BNL2" s="703"/>
      <c r="BNM2" s="703"/>
      <c r="BNN2" s="703"/>
      <c r="BNO2" s="703"/>
      <c r="BNP2" s="703"/>
      <c r="BNQ2" s="703"/>
      <c r="BNR2" s="703"/>
      <c r="BNS2" s="703"/>
      <c r="BNT2" s="703"/>
      <c r="BNU2" s="703"/>
      <c r="BNV2" s="703"/>
      <c r="BNW2" s="703"/>
      <c r="BNX2" s="703"/>
      <c r="BNY2" s="703"/>
      <c r="BNZ2" s="703"/>
      <c r="BOA2" s="703"/>
      <c r="BOB2" s="703"/>
      <c r="BOC2" s="703"/>
      <c r="BOD2" s="703"/>
      <c r="BOE2" s="703"/>
      <c r="BOF2" s="703"/>
      <c r="BOG2" s="703"/>
      <c r="BOH2" s="703"/>
      <c r="BOI2" s="703"/>
      <c r="BOJ2" s="703"/>
      <c r="BOK2" s="703"/>
      <c r="BOL2" s="703"/>
      <c r="BOM2" s="703"/>
      <c r="BON2" s="703"/>
      <c r="BOO2" s="703"/>
      <c r="BOP2" s="703"/>
      <c r="BOQ2" s="703"/>
      <c r="BOR2" s="703"/>
      <c r="BOS2" s="703"/>
      <c r="BOT2" s="703"/>
      <c r="BOU2" s="703"/>
      <c r="BOV2" s="703"/>
      <c r="BOW2" s="703"/>
      <c r="BOX2" s="703"/>
      <c r="BOY2" s="703"/>
      <c r="BOZ2" s="703"/>
      <c r="BPA2" s="703"/>
      <c r="BPB2" s="703"/>
      <c r="BPC2" s="703"/>
      <c r="BPD2" s="703"/>
      <c r="BPE2" s="703"/>
      <c r="BPF2" s="703"/>
      <c r="BPG2" s="703"/>
      <c r="BPH2" s="703"/>
      <c r="BPI2" s="703"/>
      <c r="BPJ2" s="703"/>
      <c r="BPK2" s="703"/>
      <c r="BPL2" s="703"/>
      <c r="BPM2" s="703"/>
      <c r="BPN2" s="703"/>
      <c r="BPO2" s="703"/>
      <c r="BPP2" s="703"/>
      <c r="BPQ2" s="703"/>
      <c r="BPR2" s="703"/>
      <c r="BPS2" s="703"/>
      <c r="BPT2" s="703"/>
      <c r="BPU2" s="703"/>
      <c r="BPV2" s="703"/>
      <c r="BPW2" s="703"/>
      <c r="BPX2" s="703"/>
      <c r="BPY2" s="703"/>
      <c r="BPZ2" s="703"/>
      <c r="BQA2" s="703"/>
      <c r="BQB2" s="703"/>
      <c r="BQC2" s="703"/>
      <c r="BQD2" s="703"/>
      <c r="BQE2" s="703"/>
      <c r="BQF2" s="703"/>
      <c r="BQG2" s="703"/>
      <c r="BQH2" s="703"/>
      <c r="BQI2" s="703"/>
      <c r="BQJ2" s="703"/>
      <c r="BQK2" s="703"/>
      <c r="BQL2" s="703"/>
      <c r="BQM2" s="703"/>
      <c r="BQN2" s="703"/>
      <c r="BQO2" s="703"/>
      <c r="BQP2" s="703"/>
      <c r="BQQ2" s="703"/>
      <c r="BQR2" s="703"/>
      <c r="BQS2" s="703"/>
      <c r="BQT2" s="703"/>
      <c r="BQU2" s="703"/>
      <c r="BQV2" s="703"/>
      <c r="BQW2" s="703"/>
      <c r="BQX2" s="703"/>
      <c r="BQY2" s="703"/>
      <c r="BQZ2" s="703"/>
      <c r="BRA2" s="703"/>
      <c r="BRB2" s="703"/>
      <c r="BRC2" s="703"/>
      <c r="BRD2" s="703"/>
      <c r="BRE2" s="703"/>
      <c r="BRF2" s="703"/>
      <c r="BRG2" s="703"/>
      <c r="BRH2" s="703"/>
      <c r="BRI2" s="703"/>
      <c r="BRJ2" s="703"/>
      <c r="BRK2" s="703"/>
      <c r="BRL2" s="703"/>
      <c r="BRM2" s="703"/>
      <c r="BRN2" s="703"/>
      <c r="BRO2" s="703"/>
      <c r="BRP2" s="703"/>
      <c r="BRQ2" s="703"/>
      <c r="BRR2" s="703"/>
      <c r="BRS2" s="703"/>
      <c r="BRT2" s="703"/>
      <c r="BRU2" s="703"/>
      <c r="BRV2" s="703"/>
      <c r="BRW2" s="703"/>
      <c r="BRX2" s="703"/>
      <c r="BRY2" s="703"/>
      <c r="BRZ2" s="703"/>
      <c r="BSA2" s="703"/>
      <c r="BSB2" s="703"/>
      <c r="BSC2" s="703"/>
      <c r="BSD2" s="703"/>
      <c r="BSE2" s="703"/>
      <c r="BSF2" s="703"/>
      <c r="BSG2" s="703"/>
      <c r="BSH2" s="703"/>
      <c r="BSI2" s="703"/>
      <c r="BSJ2" s="703"/>
      <c r="BSK2" s="703"/>
      <c r="BSL2" s="703"/>
      <c r="BSM2" s="703"/>
      <c r="BSN2" s="703"/>
      <c r="BSO2" s="703"/>
      <c r="BSP2" s="703"/>
      <c r="BSQ2" s="703"/>
      <c r="BSR2" s="703"/>
      <c r="BSS2" s="703"/>
      <c r="BST2" s="703"/>
      <c r="BSU2" s="703"/>
      <c r="BSV2" s="703"/>
      <c r="BSW2" s="703"/>
      <c r="BSX2" s="703"/>
      <c r="BSY2" s="703"/>
      <c r="BSZ2" s="703"/>
      <c r="BTA2" s="703"/>
      <c r="BTB2" s="703"/>
      <c r="BTC2" s="703"/>
      <c r="BTD2" s="703"/>
      <c r="BTE2" s="703"/>
      <c r="BTF2" s="703"/>
      <c r="BTG2" s="703"/>
      <c r="BTH2" s="703"/>
      <c r="BTI2" s="703"/>
      <c r="BTJ2" s="703"/>
      <c r="BTK2" s="703"/>
      <c r="BTL2" s="703"/>
      <c r="BTM2" s="703"/>
      <c r="BTN2" s="703"/>
      <c r="BTO2" s="703"/>
      <c r="BTP2" s="703"/>
      <c r="BTQ2" s="703"/>
      <c r="BTR2" s="703"/>
      <c r="BTS2" s="703"/>
      <c r="BTT2" s="703"/>
      <c r="BTU2" s="703"/>
      <c r="BTV2" s="703"/>
      <c r="BTW2" s="703"/>
      <c r="BTX2" s="703"/>
      <c r="BTY2" s="703"/>
      <c r="BTZ2" s="703"/>
      <c r="BUA2" s="703"/>
      <c r="BUB2" s="703"/>
      <c r="BUC2" s="703"/>
      <c r="BUD2" s="703"/>
      <c r="BUE2" s="703"/>
      <c r="BUF2" s="703"/>
      <c r="BUG2" s="703"/>
      <c r="BUH2" s="703"/>
      <c r="BUI2" s="703"/>
      <c r="BUJ2" s="703"/>
      <c r="BUK2" s="703"/>
      <c r="BUL2" s="703"/>
      <c r="BUM2" s="703"/>
      <c r="BUN2" s="703"/>
      <c r="BUO2" s="703"/>
      <c r="BUP2" s="703"/>
      <c r="BUQ2" s="703"/>
      <c r="BUR2" s="703"/>
      <c r="BUS2" s="703"/>
      <c r="BUT2" s="703"/>
      <c r="BUU2" s="703"/>
      <c r="BUV2" s="703"/>
      <c r="BUW2" s="703"/>
      <c r="BUX2" s="703"/>
      <c r="BUY2" s="703"/>
      <c r="BUZ2" s="703"/>
      <c r="BVA2" s="703"/>
      <c r="BVB2" s="703"/>
      <c r="BVC2" s="703"/>
      <c r="BVD2" s="703"/>
      <c r="BVE2" s="703"/>
      <c r="BVF2" s="703"/>
      <c r="BVG2" s="703"/>
      <c r="BVH2" s="703"/>
      <c r="BVI2" s="703"/>
      <c r="BVJ2" s="703"/>
      <c r="BVK2" s="703"/>
      <c r="BVL2" s="703"/>
      <c r="BVM2" s="703"/>
      <c r="BVN2" s="703"/>
      <c r="BVO2" s="703"/>
      <c r="BVP2" s="703"/>
      <c r="BVQ2" s="703"/>
      <c r="BVR2" s="703"/>
      <c r="BVS2" s="703"/>
      <c r="BVT2" s="703"/>
      <c r="BVU2" s="703"/>
      <c r="BVV2" s="703"/>
      <c r="BVW2" s="703"/>
      <c r="BVX2" s="703"/>
      <c r="BVY2" s="703"/>
      <c r="BVZ2" s="703"/>
      <c r="BWA2" s="703"/>
      <c r="BWB2" s="703"/>
      <c r="BWC2" s="703"/>
      <c r="BWD2" s="703"/>
      <c r="BWE2" s="703"/>
      <c r="BWF2" s="703"/>
      <c r="BWG2" s="703"/>
      <c r="BWH2" s="703"/>
      <c r="BWI2" s="703"/>
      <c r="BWJ2" s="703"/>
      <c r="BWK2" s="703"/>
      <c r="BWL2" s="703"/>
      <c r="BWM2" s="703"/>
      <c r="BWN2" s="703"/>
      <c r="BWO2" s="703"/>
      <c r="BWP2" s="703"/>
      <c r="BWQ2" s="703"/>
      <c r="BWR2" s="703"/>
      <c r="BWS2" s="703"/>
      <c r="BWT2" s="703"/>
      <c r="BWU2" s="703"/>
      <c r="BWV2" s="703"/>
      <c r="BWW2" s="703"/>
      <c r="BWX2" s="703"/>
      <c r="BWY2" s="703"/>
      <c r="BWZ2" s="703"/>
      <c r="BXA2" s="703"/>
      <c r="BXB2" s="703"/>
      <c r="BXC2" s="703"/>
      <c r="BXD2" s="703"/>
      <c r="BXE2" s="703"/>
      <c r="BXF2" s="703"/>
      <c r="BXG2" s="703"/>
      <c r="BXH2" s="703"/>
      <c r="BXI2" s="703"/>
      <c r="BXJ2" s="703"/>
      <c r="BXK2" s="703"/>
      <c r="BXL2" s="703"/>
      <c r="BXM2" s="703"/>
      <c r="BXN2" s="703"/>
      <c r="BXO2" s="703"/>
      <c r="BXP2" s="703"/>
      <c r="BXQ2" s="703"/>
      <c r="BXR2" s="703"/>
      <c r="BXS2" s="703"/>
      <c r="BXT2" s="703"/>
      <c r="BXU2" s="703"/>
      <c r="BXV2" s="703"/>
      <c r="BXW2" s="703"/>
      <c r="BXX2" s="703"/>
      <c r="BXY2" s="703"/>
      <c r="BXZ2" s="703"/>
      <c r="BYA2" s="703"/>
      <c r="BYB2" s="703"/>
      <c r="BYC2" s="703"/>
      <c r="BYD2" s="703"/>
      <c r="BYE2" s="703"/>
      <c r="BYF2" s="703"/>
      <c r="BYG2" s="703"/>
      <c r="BYH2" s="703"/>
      <c r="BYI2" s="703"/>
      <c r="BYJ2" s="703"/>
      <c r="BYK2" s="703"/>
      <c r="BYL2" s="703"/>
      <c r="BYM2" s="703"/>
      <c r="BYN2" s="703"/>
      <c r="BYO2" s="703"/>
      <c r="BYP2" s="703"/>
      <c r="BYQ2" s="703"/>
      <c r="BYR2" s="703"/>
      <c r="BYS2" s="703"/>
      <c r="BYT2" s="703"/>
      <c r="BYU2" s="703"/>
      <c r="BYV2" s="703"/>
      <c r="BYW2" s="703"/>
      <c r="BYX2" s="703"/>
      <c r="BYY2" s="703"/>
      <c r="BYZ2" s="703"/>
      <c r="BZA2" s="703"/>
      <c r="BZB2" s="703"/>
      <c r="BZC2" s="703"/>
      <c r="BZD2" s="703"/>
      <c r="BZE2" s="703"/>
      <c r="BZF2" s="703"/>
      <c r="BZG2" s="703"/>
      <c r="BZH2" s="703"/>
      <c r="BZI2" s="703"/>
      <c r="BZJ2" s="703"/>
      <c r="BZK2" s="703"/>
      <c r="BZL2" s="703"/>
      <c r="BZM2" s="703"/>
      <c r="BZN2" s="703"/>
      <c r="BZO2" s="703"/>
      <c r="BZP2" s="703"/>
      <c r="BZQ2" s="703"/>
      <c r="BZR2" s="703"/>
      <c r="BZS2" s="703"/>
      <c r="BZT2" s="703"/>
      <c r="BZU2" s="703"/>
      <c r="BZV2" s="703"/>
      <c r="BZW2" s="703"/>
      <c r="BZX2" s="703"/>
      <c r="BZY2" s="703"/>
      <c r="BZZ2" s="703"/>
      <c r="CAA2" s="703"/>
      <c r="CAB2" s="703"/>
      <c r="CAC2" s="703"/>
      <c r="CAD2" s="703"/>
      <c r="CAE2" s="703"/>
      <c r="CAF2" s="703"/>
      <c r="CAG2" s="703"/>
      <c r="CAH2" s="703"/>
      <c r="CAI2" s="703"/>
      <c r="CAJ2" s="703"/>
      <c r="CAK2" s="703"/>
      <c r="CAL2" s="703"/>
      <c r="CAM2" s="703"/>
      <c r="CAN2" s="703"/>
      <c r="CAO2" s="703"/>
      <c r="CAP2" s="703"/>
      <c r="CAQ2" s="703"/>
      <c r="CAR2" s="703"/>
      <c r="CAS2" s="703"/>
      <c r="CAT2" s="703"/>
      <c r="CAU2" s="703"/>
      <c r="CAV2" s="703"/>
      <c r="CAW2" s="703"/>
      <c r="CAX2" s="703"/>
      <c r="CAY2" s="703"/>
      <c r="CAZ2" s="703"/>
      <c r="CBA2" s="703"/>
      <c r="CBB2" s="703"/>
      <c r="CBC2" s="703"/>
      <c r="CBD2" s="703"/>
      <c r="CBE2" s="703"/>
      <c r="CBF2" s="703"/>
      <c r="CBG2" s="703"/>
      <c r="CBH2" s="703"/>
      <c r="CBI2" s="703"/>
      <c r="CBJ2" s="703"/>
      <c r="CBK2" s="703"/>
      <c r="CBL2" s="703"/>
      <c r="CBM2" s="703"/>
      <c r="CBN2" s="703"/>
      <c r="CBO2" s="703"/>
      <c r="CBP2" s="703"/>
      <c r="CBQ2" s="703"/>
      <c r="CBR2" s="703"/>
      <c r="CBS2" s="703"/>
      <c r="CBT2" s="703"/>
      <c r="CBU2" s="703"/>
      <c r="CBV2" s="703"/>
      <c r="CBW2" s="703"/>
      <c r="CBX2" s="703"/>
      <c r="CBY2" s="703"/>
      <c r="CBZ2" s="703"/>
      <c r="CCA2" s="703"/>
      <c r="CCB2" s="703"/>
      <c r="CCC2" s="703"/>
      <c r="CCD2" s="703"/>
      <c r="CCE2" s="703"/>
      <c r="CCF2" s="703"/>
      <c r="CCG2" s="703"/>
      <c r="CCH2" s="703"/>
      <c r="CCI2" s="703"/>
      <c r="CCJ2" s="703"/>
      <c r="CCK2" s="703"/>
      <c r="CCL2" s="703"/>
      <c r="CCM2" s="703"/>
      <c r="CCN2" s="703"/>
      <c r="CCO2" s="703"/>
      <c r="CCP2" s="703"/>
      <c r="CCQ2" s="703"/>
      <c r="CCR2" s="703"/>
      <c r="CCS2" s="703"/>
      <c r="CCT2" s="703"/>
      <c r="CCU2" s="703"/>
      <c r="CCV2" s="703"/>
      <c r="CCW2" s="703"/>
      <c r="CCX2" s="703"/>
      <c r="CCY2" s="703"/>
      <c r="CCZ2" s="703"/>
      <c r="CDA2" s="703"/>
      <c r="CDB2" s="703"/>
      <c r="CDC2" s="703"/>
      <c r="CDD2" s="703"/>
      <c r="CDE2" s="703"/>
      <c r="CDF2" s="703"/>
      <c r="CDG2" s="703"/>
      <c r="CDH2" s="703"/>
      <c r="CDI2" s="703"/>
      <c r="CDJ2" s="703"/>
      <c r="CDK2" s="703"/>
      <c r="CDL2" s="703"/>
      <c r="CDM2" s="703"/>
      <c r="CDN2" s="703"/>
      <c r="CDO2" s="703"/>
      <c r="CDP2" s="703"/>
      <c r="CDQ2" s="703"/>
      <c r="CDR2" s="703"/>
      <c r="CDS2" s="703"/>
      <c r="CDT2" s="703"/>
      <c r="CDU2" s="703"/>
      <c r="CDV2" s="703"/>
      <c r="CDW2" s="703"/>
      <c r="CDX2" s="703"/>
      <c r="CDY2" s="703"/>
      <c r="CDZ2" s="703"/>
      <c r="CEA2" s="703"/>
      <c r="CEB2" s="703"/>
      <c r="CEC2" s="703"/>
      <c r="CED2" s="703"/>
      <c r="CEE2" s="703"/>
      <c r="CEF2" s="703"/>
      <c r="CEG2" s="703"/>
      <c r="CEH2" s="703"/>
      <c r="CEI2" s="703"/>
      <c r="CEJ2" s="703"/>
      <c r="CEK2" s="703"/>
      <c r="CEL2" s="703"/>
      <c r="CEM2" s="703"/>
      <c r="CEN2" s="703"/>
      <c r="CEO2" s="703"/>
      <c r="CEP2" s="703"/>
      <c r="CEQ2" s="703"/>
      <c r="CER2" s="703"/>
      <c r="CES2" s="703"/>
      <c r="CET2" s="703"/>
      <c r="CEU2" s="703"/>
      <c r="CEV2" s="703"/>
      <c r="CEW2" s="703"/>
      <c r="CEX2" s="703"/>
      <c r="CEY2" s="703"/>
      <c r="CEZ2" s="703"/>
      <c r="CFA2" s="703"/>
      <c r="CFB2" s="703"/>
      <c r="CFC2" s="703"/>
      <c r="CFD2" s="703"/>
      <c r="CFE2" s="703"/>
      <c r="CFF2" s="703"/>
      <c r="CFG2" s="703"/>
      <c r="CFH2" s="703"/>
      <c r="CFI2" s="703"/>
      <c r="CFJ2" s="703"/>
      <c r="CFK2" s="703"/>
      <c r="CFL2" s="703"/>
      <c r="CFM2" s="703"/>
      <c r="CFN2" s="703"/>
      <c r="CFO2" s="703"/>
      <c r="CFP2" s="703"/>
      <c r="CFQ2" s="703"/>
      <c r="CFR2" s="703"/>
      <c r="CFS2" s="703"/>
      <c r="CFT2" s="703"/>
      <c r="CFU2" s="703"/>
      <c r="CFV2" s="703"/>
      <c r="CFW2" s="703"/>
      <c r="CFX2" s="703"/>
      <c r="CFY2" s="703"/>
      <c r="CFZ2" s="703"/>
      <c r="CGA2" s="703"/>
      <c r="CGB2" s="703"/>
      <c r="CGC2" s="703"/>
      <c r="CGD2" s="703"/>
      <c r="CGE2" s="703"/>
      <c r="CGF2" s="703"/>
      <c r="CGG2" s="703"/>
      <c r="CGH2" s="703"/>
      <c r="CGI2" s="703"/>
      <c r="CGJ2" s="703"/>
      <c r="CGK2" s="703"/>
      <c r="CGL2" s="703"/>
      <c r="CGM2" s="703"/>
      <c r="CGN2" s="703"/>
      <c r="CGO2" s="703"/>
      <c r="CGP2" s="703"/>
      <c r="CGQ2" s="703"/>
      <c r="CGR2" s="703"/>
      <c r="CGS2" s="703"/>
      <c r="CGT2" s="703"/>
      <c r="CGU2" s="703"/>
      <c r="CGV2" s="703"/>
      <c r="CGW2" s="703"/>
      <c r="CGX2" s="703"/>
      <c r="CGY2" s="703"/>
      <c r="CGZ2" s="703"/>
      <c r="CHA2" s="703"/>
      <c r="CHB2" s="703"/>
      <c r="CHC2" s="703"/>
      <c r="CHD2" s="703"/>
      <c r="CHE2" s="703"/>
      <c r="CHF2" s="703"/>
      <c r="CHG2" s="703"/>
      <c r="CHH2" s="703"/>
      <c r="CHI2" s="703"/>
      <c r="CHJ2" s="703"/>
      <c r="CHK2" s="703"/>
      <c r="CHL2" s="703"/>
      <c r="CHM2" s="703"/>
      <c r="CHN2" s="703"/>
      <c r="CHO2" s="703"/>
      <c r="CHP2" s="703"/>
      <c r="CHQ2" s="703"/>
      <c r="CHR2" s="703"/>
      <c r="CHS2" s="703"/>
      <c r="CHT2" s="703"/>
      <c r="CHU2" s="703"/>
      <c r="CHV2" s="703"/>
      <c r="CHW2" s="703"/>
      <c r="CHX2" s="703"/>
      <c r="CHY2" s="703"/>
      <c r="CHZ2" s="703"/>
      <c r="CIA2" s="703"/>
      <c r="CIB2" s="703"/>
      <c r="CIC2" s="703"/>
      <c r="CID2" s="703"/>
      <c r="CIE2" s="703"/>
      <c r="CIF2" s="703"/>
      <c r="CIG2" s="703"/>
      <c r="CIH2" s="703"/>
      <c r="CII2" s="703"/>
      <c r="CIJ2" s="703"/>
      <c r="CIK2" s="703"/>
      <c r="CIL2" s="703"/>
      <c r="CIM2" s="703"/>
      <c r="CIN2" s="703"/>
      <c r="CIO2" s="703"/>
      <c r="CIP2" s="703"/>
      <c r="CIQ2" s="703"/>
      <c r="CIR2" s="703"/>
      <c r="CIS2" s="703"/>
      <c r="CIT2" s="703"/>
      <c r="CIU2" s="703"/>
      <c r="CIV2" s="703"/>
      <c r="CIW2" s="703"/>
      <c r="CIX2" s="703"/>
      <c r="CIY2" s="703"/>
      <c r="CIZ2" s="703"/>
      <c r="CJA2" s="703"/>
      <c r="CJB2" s="703"/>
      <c r="CJC2" s="703"/>
      <c r="CJD2" s="703"/>
      <c r="CJE2" s="703"/>
      <c r="CJF2" s="703"/>
      <c r="CJG2" s="703"/>
      <c r="CJH2" s="703"/>
      <c r="CJI2" s="703"/>
      <c r="CJJ2" s="703"/>
      <c r="CJK2" s="703"/>
      <c r="CJL2" s="703"/>
      <c r="CJM2" s="703"/>
      <c r="CJN2" s="703"/>
      <c r="CJO2" s="703"/>
      <c r="CJP2" s="703"/>
      <c r="CJQ2" s="703"/>
      <c r="CJR2" s="703"/>
      <c r="CJS2" s="703"/>
      <c r="CJT2" s="703"/>
      <c r="CJU2" s="703"/>
      <c r="CJV2" s="703"/>
      <c r="CJW2" s="703"/>
      <c r="CJX2" s="703"/>
      <c r="CJY2" s="703"/>
      <c r="CJZ2" s="703"/>
      <c r="CKA2" s="703"/>
      <c r="CKB2" s="703"/>
      <c r="CKC2" s="703"/>
      <c r="CKD2" s="703"/>
      <c r="CKE2" s="703"/>
      <c r="CKF2" s="703"/>
      <c r="CKG2" s="703"/>
      <c r="CKH2" s="703"/>
      <c r="CKI2" s="703"/>
      <c r="CKJ2" s="703"/>
      <c r="CKK2" s="703"/>
      <c r="CKL2" s="703"/>
      <c r="CKM2" s="703"/>
      <c r="CKN2" s="703"/>
      <c r="CKO2" s="703"/>
      <c r="CKP2" s="703"/>
      <c r="CKQ2" s="703"/>
      <c r="CKR2" s="703"/>
      <c r="CKS2" s="703"/>
      <c r="CKT2" s="703"/>
      <c r="CKU2" s="703"/>
      <c r="CKV2" s="703"/>
      <c r="CKW2" s="703"/>
      <c r="CKX2" s="703"/>
      <c r="CKY2" s="703"/>
      <c r="CKZ2" s="703"/>
      <c r="CLA2" s="703"/>
      <c r="CLB2" s="703"/>
      <c r="CLC2" s="703"/>
      <c r="CLD2" s="703"/>
      <c r="CLE2" s="703"/>
      <c r="CLF2" s="703"/>
      <c r="CLG2" s="703"/>
      <c r="CLH2" s="703"/>
      <c r="CLI2" s="703"/>
      <c r="CLJ2" s="703"/>
      <c r="CLK2" s="703"/>
      <c r="CLL2" s="703"/>
      <c r="CLM2" s="703"/>
      <c r="CLN2" s="703"/>
      <c r="CLO2" s="703"/>
      <c r="CLP2" s="703"/>
      <c r="CLQ2" s="703"/>
      <c r="CLR2" s="703"/>
      <c r="CLS2" s="703"/>
      <c r="CLT2" s="703"/>
      <c r="CLU2" s="703"/>
      <c r="CLV2" s="703"/>
      <c r="CLW2" s="703"/>
      <c r="CLX2" s="703"/>
      <c r="CLY2" s="703"/>
      <c r="CLZ2" s="703"/>
      <c r="CMA2" s="703"/>
      <c r="CMB2" s="703"/>
      <c r="CMC2" s="703"/>
      <c r="CMD2" s="703"/>
      <c r="CME2" s="703"/>
      <c r="CMF2" s="703"/>
      <c r="CMG2" s="703"/>
      <c r="CMH2" s="703"/>
      <c r="CMI2" s="703"/>
      <c r="CMJ2" s="703"/>
      <c r="CMK2" s="703"/>
      <c r="CML2" s="703"/>
      <c r="CMM2" s="703"/>
      <c r="CMN2" s="703"/>
      <c r="CMO2" s="703"/>
      <c r="CMP2" s="703"/>
      <c r="CMQ2" s="703"/>
      <c r="CMR2" s="703"/>
      <c r="CMS2" s="703"/>
      <c r="CMT2" s="703"/>
      <c r="CMU2" s="703"/>
      <c r="CMV2" s="703"/>
      <c r="CMW2" s="703"/>
      <c r="CMX2" s="703"/>
      <c r="CMY2" s="703"/>
      <c r="CMZ2" s="703"/>
      <c r="CNA2" s="703"/>
      <c r="CNB2" s="703"/>
      <c r="CNC2" s="703"/>
      <c r="CND2" s="703"/>
      <c r="CNE2" s="703"/>
      <c r="CNF2" s="703"/>
      <c r="CNG2" s="703"/>
      <c r="CNH2" s="703"/>
      <c r="CNI2" s="703"/>
      <c r="CNJ2" s="703"/>
      <c r="CNK2" s="703"/>
      <c r="CNL2" s="703"/>
      <c r="CNM2" s="703"/>
      <c r="CNN2" s="703"/>
      <c r="CNO2" s="703"/>
      <c r="CNP2" s="703"/>
      <c r="CNQ2" s="703"/>
      <c r="CNR2" s="703"/>
      <c r="CNS2" s="703"/>
      <c r="CNT2" s="703"/>
      <c r="CNU2" s="703"/>
      <c r="CNV2" s="703"/>
      <c r="CNW2" s="703"/>
      <c r="CNX2" s="703"/>
      <c r="CNY2" s="703"/>
      <c r="CNZ2" s="703"/>
      <c r="COA2" s="703"/>
      <c r="COB2" s="703"/>
      <c r="COC2" s="703"/>
      <c r="COD2" s="703"/>
      <c r="COE2" s="703"/>
      <c r="COF2" s="703"/>
      <c r="COG2" s="703"/>
      <c r="COH2" s="703"/>
      <c r="COI2" s="703"/>
      <c r="COJ2" s="703"/>
      <c r="COK2" s="703"/>
      <c r="COL2" s="703"/>
      <c r="COM2" s="703"/>
      <c r="CON2" s="703"/>
      <c r="COO2" s="703"/>
      <c r="COP2" s="703"/>
      <c r="COQ2" s="703"/>
      <c r="COR2" s="703"/>
      <c r="COS2" s="703"/>
      <c r="COT2" s="703"/>
      <c r="COU2" s="703"/>
      <c r="COV2" s="703"/>
      <c r="COW2" s="703"/>
      <c r="COX2" s="703"/>
      <c r="COY2" s="703"/>
      <c r="COZ2" s="703"/>
      <c r="CPA2" s="703"/>
      <c r="CPB2" s="703"/>
      <c r="CPC2" s="703"/>
      <c r="CPD2" s="703"/>
      <c r="CPE2" s="703"/>
      <c r="CPF2" s="703"/>
      <c r="CPG2" s="703"/>
      <c r="CPH2" s="703"/>
      <c r="CPI2" s="703"/>
      <c r="CPJ2" s="703"/>
      <c r="CPK2" s="703"/>
      <c r="CPL2" s="703"/>
      <c r="CPM2" s="703"/>
      <c r="CPN2" s="703"/>
      <c r="CPO2" s="703"/>
      <c r="CPP2" s="703"/>
      <c r="CPQ2" s="703"/>
      <c r="CPR2" s="703"/>
      <c r="CPS2" s="703"/>
      <c r="CPT2" s="703"/>
      <c r="CPU2" s="703"/>
      <c r="CPV2" s="703"/>
      <c r="CPW2" s="703"/>
      <c r="CPX2" s="703"/>
      <c r="CPY2" s="703"/>
      <c r="CPZ2" s="703"/>
      <c r="CQA2" s="703"/>
      <c r="CQB2" s="703"/>
      <c r="CQC2" s="703"/>
      <c r="CQD2" s="703"/>
      <c r="CQE2" s="703"/>
      <c r="CQF2" s="703"/>
      <c r="CQG2" s="703"/>
      <c r="CQH2" s="703"/>
      <c r="CQI2" s="703"/>
      <c r="CQJ2" s="703"/>
      <c r="CQK2" s="703"/>
      <c r="CQL2" s="703"/>
      <c r="CQM2" s="703"/>
      <c r="CQN2" s="703"/>
      <c r="CQO2" s="703"/>
      <c r="CQP2" s="703"/>
      <c r="CQQ2" s="703"/>
      <c r="CQR2" s="703"/>
      <c r="CQS2" s="703"/>
      <c r="CQT2" s="703"/>
      <c r="CQU2" s="703"/>
      <c r="CQV2" s="703"/>
      <c r="CQW2" s="703"/>
      <c r="CQX2" s="703"/>
      <c r="CQY2" s="703"/>
      <c r="CQZ2" s="703"/>
      <c r="CRA2" s="703"/>
      <c r="CRB2" s="703"/>
      <c r="CRC2" s="703"/>
      <c r="CRD2" s="703"/>
      <c r="CRE2" s="703"/>
      <c r="CRF2" s="703"/>
      <c r="CRG2" s="703"/>
      <c r="CRH2" s="703"/>
      <c r="CRI2" s="703"/>
      <c r="CRJ2" s="703"/>
      <c r="CRK2" s="703"/>
      <c r="CRL2" s="703"/>
      <c r="CRM2" s="703"/>
      <c r="CRN2" s="703"/>
      <c r="CRO2" s="703"/>
      <c r="CRP2" s="703"/>
      <c r="CRQ2" s="703"/>
      <c r="CRR2" s="703"/>
      <c r="CRS2" s="703"/>
      <c r="CRT2" s="703"/>
      <c r="CRU2" s="703"/>
      <c r="CRV2" s="703"/>
      <c r="CRW2" s="703"/>
      <c r="CRX2" s="703"/>
      <c r="CRY2" s="703"/>
      <c r="CRZ2" s="703"/>
      <c r="CSA2" s="703"/>
      <c r="CSB2" s="703"/>
      <c r="CSC2" s="703"/>
      <c r="CSD2" s="703"/>
      <c r="CSE2" s="703"/>
      <c r="CSF2" s="703"/>
      <c r="CSG2" s="703"/>
      <c r="CSH2" s="703"/>
      <c r="CSI2" s="703"/>
      <c r="CSJ2" s="703"/>
      <c r="CSK2" s="703"/>
      <c r="CSL2" s="703"/>
      <c r="CSM2" s="703"/>
      <c r="CSN2" s="703"/>
      <c r="CSO2" s="703"/>
      <c r="CSP2" s="703"/>
      <c r="CSQ2" s="703"/>
      <c r="CSR2" s="703"/>
      <c r="CSS2" s="703"/>
      <c r="CST2" s="703"/>
      <c r="CSU2" s="703"/>
      <c r="CSV2" s="703"/>
      <c r="CSW2" s="703"/>
      <c r="CSX2" s="703"/>
      <c r="CSY2" s="703"/>
      <c r="CSZ2" s="703"/>
      <c r="CTA2" s="703"/>
      <c r="CTB2" s="703"/>
      <c r="CTC2" s="703"/>
      <c r="CTD2" s="703"/>
      <c r="CTE2" s="703"/>
      <c r="CTF2" s="703"/>
      <c r="CTG2" s="703"/>
      <c r="CTH2" s="703"/>
      <c r="CTI2" s="703"/>
      <c r="CTJ2" s="703"/>
      <c r="CTK2" s="703"/>
      <c r="CTL2" s="703"/>
      <c r="CTM2" s="703"/>
      <c r="CTN2" s="703"/>
      <c r="CTO2" s="703"/>
      <c r="CTP2" s="703"/>
      <c r="CTQ2" s="703"/>
      <c r="CTR2" s="703"/>
      <c r="CTS2" s="703"/>
      <c r="CTT2" s="703"/>
      <c r="CTU2" s="703"/>
      <c r="CTV2" s="703"/>
      <c r="CTW2" s="703"/>
      <c r="CTX2" s="703"/>
      <c r="CTY2" s="703"/>
      <c r="CTZ2" s="703"/>
      <c r="CUA2" s="703"/>
      <c r="CUB2" s="703"/>
      <c r="CUC2" s="703"/>
      <c r="CUD2" s="703"/>
      <c r="CUE2" s="703"/>
      <c r="CUF2" s="703"/>
      <c r="CUG2" s="703"/>
      <c r="CUH2" s="703"/>
      <c r="CUI2" s="703"/>
      <c r="CUJ2" s="703"/>
      <c r="CUK2" s="703"/>
      <c r="CUL2" s="703"/>
      <c r="CUM2" s="703"/>
      <c r="CUN2" s="703"/>
      <c r="CUO2" s="703"/>
      <c r="CUP2" s="703"/>
      <c r="CUQ2" s="703"/>
      <c r="CUR2" s="703"/>
      <c r="CUS2" s="703"/>
      <c r="CUT2" s="703"/>
      <c r="CUU2" s="703"/>
      <c r="CUV2" s="703"/>
      <c r="CUW2" s="703"/>
      <c r="CUX2" s="703"/>
      <c r="CUY2" s="703"/>
      <c r="CUZ2" s="703"/>
      <c r="CVA2" s="703"/>
      <c r="CVB2" s="703"/>
      <c r="CVC2" s="703"/>
      <c r="CVD2" s="703"/>
      <c r="CVE2" s="703"/>
      <c r="CVF2" s="703"/>
      <c r="CVG2" s="703"/>
      <c r="CVH2" s="703"/>
      <c r="CVI2" s="703"/>
      <c r="CVJ2" s="703"/>
      <c r="CVK2" s="703"/>
      <c r="CVL2" s="703"/>
      <c r="CVM2" s="703"/>
      <c r="CVN2" s="703"/>
      <c r="CVO2" s="703"/>
      <c r="CVP2" s="703"/>
      <c r="CVQ2" s="703"/>
      <c r="CVR2" s="703"/>
      <c r="CVS2" s="703"/>
      <c r="CVT2" s="703"/>
      <c r="CVU2" s="703"/>
      <c r="CVV2" s="703"/>
      <c r="CVW2" s="703"/>
      <c r="CVX2" s="703"/>
      <c r="CVY2" s="703"/>
      <c r="CVZ2" s="703"/>
      <c r="CWA2" s="703"/>
      <c r="CWB2" s="703"/>
      <c r="CWC2" s="703"/>
      <c r="CWD2" s="703"/>
      <c r="CWE2" s="703"/>
      <c r="CWF2" s="703"/>
      <c r="CWG2" s="703"/>
      <c r="CWH2" s="703"/>
      <c r="CWI2" s="703"/>
      <c r="CWJ2" s="703"/>
      <c r="CWK2" s="703"/>
      <c r="CWL2" s="703"/>
      <c r="CWM2" s="703"/>
      <c r="CWN2" s="703"/>
      <c r="CWO2" s="703"/>
      <c r="CWP2" s="703"/>
      <c r="CWQ2" s="703"/>
      <c r="CWR2" s="703"/>
      <c r="CWS2" s="703"/>
      <c r="CWT2" s="703"/>
      <c r="CWU2" s="703"/>
      <c r="CWV2" s="703"/>
      <c r="CWW2" s="703"/>
      <c r="CWX2" s="703"/>
      <c r="CWY2" s="703"/>
      <c r="CWZ2" s="703"/>
      <c r="CXA2" s="703"/>
      <c r="CXB2" s="703"/>
      <c r="CXC2" s="703"/>
      <c r="CXD2" s="703"/>
      <c r="CXE2" s="703"/>
      <c r="CXF2" s="703"/>
      <c r="CXG2" s="703"/>
      <c r="CXH2" s="703"/>
      <c r="CXI2" s="703"/>
      <c r="CXJ2" s="703"/>
      <c r="CXK2" s="703"/>
      <c r="CXL2" s="703"/>
      <c r="CXM2" s="703"/>
      <c r="CXN2" s="703"/>
      <c r="CXO2" s="703"/>
      <c r="CXP2" s="703"/>
      <c r="CXQ2" s="703"/>
      <c r="CXR2" s="703"/>
      <c r="CXS2" s="703"/>
      <c r="CXT2" s="703"/>
      <c r="CXU2" s="703"/>
      <c r="CXV2" s="703"/>
      <c r="CXW2" s="703"/>
      <c r="CXX2" s="703"/>
      <c r="CXY2" s="703"/>
      <c r="CXZ2" s="703"/>
      <c r="CYA2" s="703"/>
      <c r="CYB2" s="703"/>
      <c r="CYC2" s="703"/>
      <c r="CYD2" s="703"/>
      <c r="CYE2" s="703"/>
      <c r="CYF2" s="703"/>
      <c r="CYG2" s="703"/>
      <c r="CYH2" s="703"/>
      <c r="CYI2" s="703"/>
      <c r="CYJ2" s="703"/>
      <c r="CYK2" s="703"/>
      <c r="CYL2" s="703"/>
      <c r="CYM2" s="703"/>
      <c r="CYN2" s="703"/>
      <c r="CYO2" s="703"/>
      <c r="CYP2" s="703"/>
      <c r="CYQ2" s="703"/>
      <c r="CYR2" s="703"/>
      <c r="CYS2" s="703"/>
      <c r="CYT2" s="703"/>
      <c r="CYU2" s="703"/>
      <c r="CYV2" s="703"/>
      <c r="CYW2" s="703"/>
      <c r="CYX2" s="703"/>
      <c r="CYY2" s="703"/>
      <c r="CYZ2" s="703"/>
      <c r="CZA2" s="703"/>
      <c r="CZB2" s="703"/>
      <c r="CZC2" s="703"/>
      <c r="CZD2" s="703"/>
      <c r="CZE2" s="703"/>
      <c r="CZF2" s="703"/>
      <c r="CZG2" s="703"/>
      <c r="CZH2" s="703"/>
      <c r="CZI2" s="703"/>
      <c r="CZJ2" s="703"/>
      <c r="CZK2" s="703"/>
      <c r="CZL2" s="703"/>
      <c r="CZM2" s="703"/>
      <c r="CZN2" s="703"/>
      <c r="CZO2" s="703"/>
      <c r="CZP2" s="703"/>
      <c r="CZQ2" s="703"/>
      <c r="CZR2" s="703"/>
      <c r="CZS2" s="703"/>
      <c r="CZT2" s="703"/>
      <c r="CZU2" s="703"/>
      <c r="CZV2" s="703"/>
      <c r="CZW2" s="703"/>
      <c r="CZX2" s="703"/>
      <c r="CZY2" s="703"/>
      <c r="CZZ2" s="703"/>
      <c r="DAA2" s="703"/>
      <c r="DAB2" s="703"/>
      <c r="DAC2" s="703"/>
      <c r="DAD2" s="703"/>
      <c r="DAE2" s="703"/>
      <c r="DAF2" s="703"/>
      <c r="DAG2" s="703"/>
      <c r="DAH2" s="703"/>
      <c r="DAI2" s="703"/>
      <c r="DAJ2" s="703"/>
      <c r="DAK2" s="703"/>
      <c r="DAL2" s="703"/>
      <c r="DAM2" s="703"/>
      <c r="DAN2" s="703"/>
      <c r="DAO2" s="703"/>
      <c r="DAP2" s="703"/>
      <c r="DAQ2" s="703"/>
      <c r="DAR2" s="703"/>
      <c r="DAS2" s="703"/>
      <c r="DAT2" s="703"/>
      <c r="DAU2" s="703"/>
      <c r="DAV2" s="703"/>
      <c r="DAW2" s="703"/>
      <c r="DAX2" s="703"/>
      <c r="DAY2" s="703"/>
      <c r="DAZ2" s="703"/>
      <c r="DBA2" s="703"/>
      <c r="DBB2" s="703"/>
      <c r="DBC2" s="703"/>
      <c r="DBD2" s="703"/>
      <c r="DBE2" s="703"/>
      <c r="DBF2" s="703"/>
      <c r="DBG2" s="703"/>
      <c r="DBH2" s="703"/>
      <c r="DBI2" s="703"/>
      <c r="DBJ2" s="703"/>
      <c r="DBK2" s="703"/>
      <c r="DBL2" s="703"/>
      <c r="DBM2" s="703"/>
      <c r="DBN2" s="703"/>
      <c r="DBO2" s="703"/>
      <c r="DBP2" s="703"/>
      <c r="DBQ2" s="703"/>
      <c r="DBR2" s="703"/>
      <c r="DBS2" s="703"/>
      <c r="DBT2" s="703"/>
      <c r="DBU2" s="703"/>
      <c r="DBV2" s="703"/>
      <c r="DBW2" s="703"/>
      <c r="DBX2" s="703"/>
      <c r="DBY2" s="703"/>
      <c r="DBZ2" s="703"/>
      <c r="DCA2" s="703"/>
      <c r="DCB2" s="703"/>
      <c r="DCC2" s="703"/>
      <c r="DCD2" s="703"/>
      <c r="DCE2" s="703"/>
      <c r="DCF2" s="703"/>
      <c r="DCG2" s="703"/>
      <c r="DCH2" s="703"/>
      <c r="DCI2" s="703"/>
      <c r="DCJ2" s="703"/>
      <c r="DCK2" s="703"/>
      <c r="DCL2" s="703"/>
      <c r="DCM2" s="703"/>
      <c r="DCN2" s="703"/>
      <c r="DCO2" s="703"/>
      <c r="DCP2" s="703"/>
      <c r="DCQ2" s="703"/>
      <c r="DCR2" s="703"/>
      <c r="DCS2" s="703"/>
      <c r="DCT2" s="703"/>
      <c r="DCU2" s="703"/>
      <c r="DCV2" s="703"/>
      <c r="DCW2" s="703"/>
      <c r="DCX2" s="703"/>
      <c r="DCY2" s="703"/>
      <c r="DCZ2" s="703"/>
      <c r="DDA2" s="703"/>
      <c r="DDB2" s="703"/>
      <c r="DDC2" s="703"/>
      <c r="DDD2" s="703"/>
      <c r="DDE2" s="703"/>
      <c r="DDF2" s="703"/>
      <c r="DDG2" s="703"/>
      <c r="DDH2" s="703"/>
      <c r="DDI2" s="703"/>
      <c r="DDJ2" s="703"/>
      <c r="DDK2" s="703"/>
      <c r="DDL2" s="703"/>
      <c r="DDM2" s="703"/>
      <c r="DDN2" s="703"/>
      <c r="DDO2" s="703"/>
      <c r="DDP2" s="703"/>
      <c r="DDQ2" s="703"/>
      <c r="DDR2" s="703"/>
      <c r="DDS2" s="703"/>
      <c r="DDT2" s="703"/>
      <c r="DDU2" s="703"/>
      <c r="DDV2" s="703"/>
      <c r="DDW2" s="703"/>
      <c r="DDX2" s="703"/>
      <c r="DDY2" s="703"/>
      <c r="DDZ2" s="703"/>
      <c r="DEA2" s="703"/>
      <c r="DEB2" s="703"/>
      <c r="DEC2" s="703"/>
      <c r="DED2" s="703"/>
      <c r="DEE2" s="703"/>
      <c r="DEF2" s="703"/>
      <c r="DEG2" s="703"/>
      <c r="DEH2" s="703"/>
      <c r="DEI2" s="703"/>
      <c r="DEJ2" s="703"/>
      <c r="DEK2" s="703"/>
      <c r="DEL2" s="703"/>
      <c r="DEM2" s="703"/>
      <c r="DEN2" s="703"/>
      <c r="DEO2" s="703"/>
      <c r="DEP2" s="703"/>
      <c r="DEQ2" s="703"/>
      <c r="DER2" s="703"/>
      <c r="DES2" s="703"/>
      <c r="DET2" s="703"/>
      <c r="DEU2" s="703"/>
      <c r="DEV2" s="703"/>
      <c r="DEW2" s="703"/>
      <c r="DEX2" s="703"/>
      <c r="DEY2" s="703"/>
      <c r="DEZ2" s="703"/>
      <c r="DFA2" s="703"/>
      <c r="DFB2" s="703"/>
      <c r="DFC2" s="703"/>
      <c r="DFD2" s="703"/>
      <c r="DFE2" s="703"/>
      <c r="DFF2" s="703"/>
      <c r="DFG2" s="703"/>
      <c r="DFH2" s="703"/>
      <c r="DFI2" s="703"/>
      <c r="DFJ2" s="703"/>
      <c r="DFK2" s="703"/>
      <c r="DFL2" s="703"/>
      <c r="DFM2" s="703"/>
      <c r="DFN2" s="703"/>
      <c r="DFO2" s="703"/>
      <c r="DFP2" s="703"/>
      <c r="DFQ2" s="703"/>
      <c r="DFR2" s="703"/>
      <c r="DFS2" s="703"/>
      <c r="DFT2" s="703"/>
      <c r="DFU2" s="703"/>
      <c r="DFV2" s="703"/>
      <c r="DFW2" s="703"/>
      <c r="DFX2" s="703"/>
      <c r="DFY2" s="703"/>
      <c r="DFZ2" s="703"/>
      <c r="DGA2" s="703"/>
      <c r="DGB2" s="703"/>
      <c r="DGC2" s="703"/>
      <c r="DGD2" s="703"/>
      <c r="DGE2" s="703"/>
      <c r="DGF2" s="703"/>
      <c r="DGG2" s="703"/>
      <c r="DGH2" s="703"/>
      <c r="DGI2" s="703"/>
      <c r="DGJ2" s="703"/>
      <c r="DGK2" s="703"/>
      <c r="DGL2" s="703"/>
      <c r="DGM2" s="703"/>
      <c r="DGN2" s="703"/>
      <c r="DGO2" s="703"/>
      <c r="DGP2" s="703"/>
      <c r="DGQ2" s="703"/>
      <c r="DGR2" s="703"/>
      <c r="DGS2" s="703"/>
      <c r="DGT2" s="703"/>
      <c r="DGU2" s="703"/>
      <c r="DGV2" s="703"/>
      <c r="DGW2" s="703"/>
      <c r="DGX2" s="703"/>
      <c r="DGY2" s="703"/>
      <c r="DGZ2" s="703"/>
      <c r="DHA2" s="703"/>
      <c r="DHB2" s="703"/>
      <c r="DHC2" s="703"/>
      <c r="DHD2" s="703"/>
      <c r="DHE2" s="703"/>
      <c r="DHF2" s="703"/>
      <c r="DHG2" s="703"/>
      <c r="DHH2" s="703"/>
      <c r="DHI2" s="703"/>
      <c r="DHJ2" s="703"/>
      <c r="DHK2" s="703"/>
      <c r="DHL2" s="703"/>
      <c r="DHM2" s="703"/>
      <c r="DHN2" s="703"/>
      <c r="DHO2" s="703"/>
      <c r="DHP2" s="703"/>
      <c r="DHQ2" s="703"/>
      <c r="DHR2" s="703"/>
      <c r="DHS2" s="703"/>
      <c r="DHT2" s="703"/>
      <c r="DHU2" s="703"/>
      <c r="DHV2" s="703"/>
      <c r="DHW2" s="703"/>
      <c r="DHX2" s="703"/>
      <c r="DHY2" s="703"/>
      <c r="DHZ2" s="703"/>
      <c r="DIA2" s="703"/>
      <c r="DIB2" s="703"/>
      <c r="DIC2" s="703"/>
      <c r="DID2" s="703"/>
      <c r="DIE2" s="703"/>
      <c r="DIF2" s="703"/>
      <c r="DIG2" s="703"/>
      <c r="DIH2" s="703"/>
      <c r="DII2" s="703"/>
      <c r="DIJ2" s="703"/>
      <c r="DIK2" s="703"/>
      <c r="DIL2" s="703"/>
      <c r="DIM2" s="703"/>
      <c r="DIN2" s="703"/>
      <c r="DIO2" s="703"/>
      <c r="DIP2" s="703"/>
      <c r="DIQ2" s="703"/>
      <c r="DIR2" s="703"/>
      <c r="DIS2" s="703"/>
      <c r="DIT2" s="703"/>
      <c r="DIU2" s="703"/>
      <c r="DIV2" s="703"/>
      <c r="DIW2" s="703"/>
      <c r="DIX2" s="703"/>
      <c r="DIY2" s="703"/>
      <c r="DIZ2" s="703"/>
      <c r="DJA2" s="703"/>
      <c r="DJB2" s="703"/>
      <c r="DJC2" s="703"/>
      <c r="DJD2" s="703"/>
      <c r="DJE2" s="703"/>
      <c r="DJF2" s="703"/>
      <c r="DJG2" s="703"/>
      <c r="DJH2" s="703"/>
      <c r="DJI2" s="703"/>
      <c r="DJJ2" s="703"/>
      <c r="DJK2" s="703"/>
      <c r="DJL2" s="703"/>
      <c r="DJM2" s="703"/>
      <c r="DJN2" s="703"/>
      <c r="DJO2" s="703"/>
      <c r="DJP2" s="703"/>
      <c r="DJQ2" s="703"/>
      <c r="DJR2" s="703"/>
      <c r="DJS2" s="703"/>
      <c r="DJT2" s="703"/>
      <c r="DJU2" s="703"/>
      <c r="DJV2" s="703"/>
      <c r="DJW2" s="703"/>
      <c r="DJX2" s="703"/>
      <c r="DJY2" s="703"/>
      <c r="DJZ2" s="703"/>
      <c r="DKA2" s="703"/>
      <c r="DKB2" s="703"/>
      <c r="DKC2" s="703"/>
      <c r="DKD2" s="703"/>
      <c r="DKE2" s="703"/>
      <c r="DKF2" s="703"/>
      <c r="DKG2" s="703"/>
      <c r="DKH2" s="703"/>
      <c r="DKI2" s="703"/>
      <c r="DKJ2" s="703"/>
      <c r="DKK2" s="703"/>
      <c r="DKL2" s="703"/>
      <c r="DKM2" s="703"/>
      <c r="DKN2" s="703"/>
      <c r="DKO2" s="703"/>
      <c r="DKP2" s="703"/>
      <c r="DKQ2" s="703"/>
      <c r="DKR2" s="703"/>
      <c r="DKS2" s="703"/>
      <c r="DKT2" s="703"/>
      <c r="DKU2" s="703"/>
      <c r="DKV2" s="703"/>
      <c r="DKW2" s="703"/>
      <c r="DKX2" s="703"/>
      <c r="DKY2" s="703"/>
      <c r="DKZ2" s="703"/>
      <c r="DLA2" s="703"/>
      <c r="DLB2" s="703"/>
      <c r="DLC2" s="703"/>
      <c r="DLD2" s="703"/>
      <c r="DLE2" s="703"/>
      <c r="DLF2" s="703"/>
      <c r="DLG2" s="703"/>
      <c r="DLH2" s="703"/>
      <c r="DLI2" s="703"/>
      <c r="DLJ2" s="703"/>
      <c r="DLK2" s="703"/>
      <c r="DLL2" s="703"/>
      <c r="DLM2" s="703"/>
      <c r="DLN2" s="703"/>
      <c r="DLO2" s="703"/>
      <c r="DLP2" s="703"/>
      <c r="DLQ2" s="703"/>
      <c r="DLR2" s="703"/>
      <c r="DLS2" s="703"/>
      <c r="DLT2" s="703"/>
      <c r="DLU2" s="703"/>
      <c r="DLV2" s="703"/>
      <c r="DLW2" s="703"/>
      <c r="DLX2" s="703"/>
      <c r="DLY2" s="703"/>
      <c r="DLZ2" s="703"/>
      <c r="DMA2" s="703"/>
      <c r="DMB2" s="703"/>
      <c r="DMC2" s="703"/>
      <c r="DMD2" s="703"/>
      <c r="DME2" s="703"/>
      <c r="DMF2" s="703"/>
      <c r="DMG2" s="703"/>
      <c r="DMH2" s="703"/>
      <c r="DMI2" s="703"/>
      <c r="DMJ2" s="703"/>
      <c r="DMK2" s="703"/>
      <c r="DML2" s="703"/>
      <c r="DMM2" s="703"/>
      <c r="DMN2" s="703"/>
      <c r="DMO2" s="703"/>
      <c r="DMP2" s="703"/>
      <c r="DMQ2" s="703"/>
      <c r="DMR2" s="703"/>
      <c r="DMS2" s="703"/>
      <c r="DMT2" s="703"/>
      <c r="DMU2" s="703"/>
      <c r="DMV2" s="703"/>
      <c r="DMW2" s="703"/>
      <c r="DMX2" s="703"/>
      <c r="DMY2" s="703"/>
      <c r="DMZ2" s="703"/>
      <c r="DNA2" s="703"/>
      <c r="DNB2" s="703"/>
      <c r="DNC2" s="703"/>
      <c r="DND2" s="703"/>
      <c r="DNE2" s="703"/>
      <c r="DNF2" s="703"/>
      <c r="DNG2" s="703"/>
      <c r="DNH2" s="703"/>
      <c r="DNI2" s="703"/>
      <c r="DNJ2" s="703"/>
      <c r="DNK2" s="703"/>
      <c r="DNL2" s="703"/>
      <c r="DNM2" s="703"/>
      <c r="DNN2" s="703"/>
      <c r="DNO2" s="703"/>
      <c r="DNP2" s="703"/>
      <c r="DNQ2" s="703"/>
      <c r="DNR2" s="703"/>
      <c r="DNS2" s="703"/>
      <c r="DNT2" s="703"/>
      <c r="DNU2" s="703"/>
      <c r="DNV2" s="703"/>
      <c r="DNW2" s="703"/>
      <c r="DNX2" s="703"/>
      <c r="DNY2" s="703"/>
      <c r="DNZ2" s="703"/>
      <c r="DOA2" s="703"/>
      <c r="DOB2" s="703"/>
      <c r="DOC2" s="703"/>
      <c r="DOD2" s="703"/>
      <c r="DOE2" s="703"/>
      <c r="DOF2" s="703"/>
      <c r="DOG2" s="703"/>
      <c r="DOH2" s="703"/>
      <c r="DOI2" s="703"/>
      <c r="DOJ2" s="703"/>
      <c r="DOK2" s="703"/>
      <c r="DOL2" s="703"/>
      <c r="DOM2" s="703"/>
      <c r="DON2" s="703"/>
      <c r="DOO2" s="703"/>
      <c r="DOP2" s="703"/>
      <c r="DOQ2" s="703"/>
      <c r="DOR2" s="703"/>
      <c r="DOS2" s="703"/>
      <c r="DOT2" s="703"/>
      <c r="DOU2" s="703"/>
      <c r="DOV2" s="703"/>
      <c r="DOW2" s="703"/>
      <c r="DOX2" s="703"/>
      <c r="DOY2" s="703"/>
      <c r="DOZ2" s="703"/>
      <c r="DPA2" s="703"/>
      <c r="DPB2" s="703"/>
      <c r="DPC2" s="703"/>
      <c r="DPD2" s="703"/>
      <c r="DPE2" s="703"/>
      <c r="DPF2" s="703"/>
      <c r="DPG2" s="703"/>
      <c r="DPH2" s="703"/>
      <c r="DPI2" s="703"/>
      <c r="DPJ2" s="703"/>
      <c r="DPK2" s="703"/>
      <c r="DPL2" s="703"/>
      <c r="DPM2" s="703"/>
      <c r="DPN2" s="703"/>
      <c r="DPO2" s="703"/>
      <c r="DPP2" s="703"/>
      <c r="DPQ2" s="703"/>
      <c r="DPR2" s="703"/>
      <c r="DPS2" s="703"/>
      <c r="DPT2" s="703"/>
      <c r="DPU2" s="703"/>
      <c r="DPV2" s="703"/>
      <c r="DPW2" s="703"/>
      <c r="DPX2" s="703"/>
      <c r="DPY2" s="703"/>
      <c r="DPZ2" s="703"/>
      <c r="DQA2" s="703"/>
      <c r="DQB2" s="703"/>
      <c r="DQC2" s="703"/>
      <c r="DQD2" s="703"/>
      <c r="DQE2" s="703"/>
      <c r="DQF2" s="703"/>
      <c r="DQG2" s="703"/>
      <c r="DQH2" s="703"/>
      <c r="DQI2" s="703"/>
      <c r="DQJ2" s="703"/>
      <c r="DQK2" s="703"/>
      <c r="DQL2" s="703"/>
      <c r="DQM2" s="703"/>
      <c r="DQN2" s="703"/>
      <c r="DQO2" s="703"/>
      <c r="DQP2" s="703"/>
      <c r="DQQ2" s="703"/>
      <c r="DQR2" s="703"/>
      <c r="DQS2" s="703"/>
      <c r="DQT2" s="703"/>
      <c r="DQU2" s="703"/>
      <c r="DQV2" s="703"/>
      <c r="DQW2" s="703"/>
      <c r="DQX2" s="703"/>
      <c r="DQY2" s="703"/>
      <c r="DQZ2" s="703"/>
      <c r="DRA2" s="703"/>
      <c r="DRB2" s="703"/>
      <c r="DRC2" s="703"/>
      <c r="DRD2" s="703"/>
      <c r="DRE2" s="703"/>
      <c r="DRF2" s="703"/>
      <c r="DRG2" s="703"/>
      <c r="DRH2" s="703"/>
      <c r="DRI2" s="703"/>
      <c r="DRJ2" s="703"/>
      <c r="DRK2" s="703"/>
      <c r="DRL2" s="703"/>
      <c r="DRM2" s="703"/>
      <c r="DRN2" s="703"/>
      <c r="DRO2" s="703"/>
      <c r="DRP2" s="703"/>
      <c r="DRQ2" s="703"/>
      <c r="DRR2" s="703"/>
      <c r="DRS2" s="703"/>
      <c r="DRT2" s="703"/>
      <c r="DRU2" s="703"/>
      <c r="DRV2" s="703"/>
      <c r="DRW2" s="703"/>
      <c r="DRX2" s="703"/>
      <c r="DRY2" s="703"/>
      <c r="DRZ2" s="703"/>
      <c r="DSA2" s="703"/>
      <c r="DSB2" s="703"/>
      <c r="DSC2" s="703"/>
      <c r="DSD2" s="703"/>
      <c r="DSE2" s="703"/>
      <c r="DSF2" s="703"/>
      <c r="DSG2" s="703"/>
      <c r="DSH2" s="703"/>
      <c r="DSI2" s="703"/>
      <c r="DSJ2" s="703"/>
      <c r="DSK2" s="703"/>
      <c r="DSL2" s="703"/>
      <c r="DSM2" s="703"/>
      <c r="DSN2" s="703"/>
      <c r="DSO2" s="703"/>
      <c r="DSP2" s="703"/>
      <c r="DSQ2" s="703"/>
      <c r="DSR2" s="703"/>
      <c r="DSS2" s="703"/>
      <c r="DST2" s="703"/>
      <c r="DSU2" s="703"/>
      <c r="DSV2" s="703"/>
      <c r="DSW2" s="703"/>
      <c r="DSX2" s="703"/>
      <c r="DSY2" s="703"/>
      <c r="DSZ2" s="703"/>
      <c r="DTA2" s="703"/>
      <c r="DTB2" s="703"/>
      <c r="DTC2" s="703"/>
      <c r="DTD2" s="703"/>
      <c r="DTE2" s="703"/>
      <c r="DTF2" s="703"/>
      <c r="DTG2" s="703"/>
      <c r="DTH2" s="703"/>
      <c r="DTI2" s="703"/>
      <c r="DTJ2" s="703"/>
      <c r="DTK2" s="703"/>
      <c r="DTL2" s="703"/>
      <c r="DTM2" s="703"/>
      <c r="DTN2" s="703"/>
      <c r="DTO2" s="703"/>
      <c r="DTP2" s="703"/>
      <c r="DTQ2" s="703"/>
      <c r="DTR2" s="703"/>
      <c r="DTS2" s="703"/>
      <c r="DTT2" s="703"/>
      <c r="DTU2" s="703"/>
      <c r="DTV2" s="703"/>
      <c r="DTW2" s="703"/>
      <c r="DTX2" s="703"/>
      <c r="DTY2" s="703"/>
      <c r="DTZ2" s="703"/>
      <c r="DUA2" s="703"/>
      <c r="DUB2" s="703"/>
      <c r="DUC2" s="703"/>
      <c r="DUD2" s="703"/>
      <c r="DUE2" s="703"/>
      <c r="DUF2" s="703"/>
      <c r="DUG2" s="703"/>
      <c r="DUH2" s="703"/>
      <c r="DUI2" s="703"/>
      <c r="DUJ2" s="703"/>
      <c r="DUK2" s="703"/>
      <c r="DUL2" s="703"/>
      <c r="DUM2" s="703"/>
      <c r="DUN2" s="703"/>
      <c r="DUO2" s="703"/>
      <c r="DUP2" s="703"/>
      <c r="DUQ2" s="703"/>
      <c r="DUR2" s="703"/>
      <c r="DUS2" s="703"/>
      <c r="DUT2" s="703"/>
      <c r="DUU2" s="703"/>
      <c r="DUV2" s="703"/>
      <c r="DUW2" s="703"/>
      <c r="DUX2" s="703"/>
      <c r="DUY2" s="703"/>
      <c r="DUZ2" s="703"/>
      <c r="DVA2" s="703"/>
      <c r="DVB2" s="703"/>
      <c r="DVC2" s="703"/>
      <c r="DVD2" s="703"/>
      <c r="DVE2" s="703"/>
      <c r="DVF2" s="703"/>
      <c r="DVG2" s="703"/>
      <c r="DVH2" s="703"/>
      <c r="DVI2" s="703"/>
      <c r="DVJ2" s="703"/>
      <c r="DVK2" s="703"/>
      <c r="DVL2" s="703"/>
      <c r="DVM2" s="703"/>
      <c r="DVN2" s="703"/>
      <c r="DVO2" s="703"/>
      <c r="DVP2" s="703"/>
      <c r="DVQ2" s="703"/>
      <c r="DVR2" s="703"/>
      <c r="DVS2" s="703"/>
      <c r="DVT2" s="703"/>
      <c r="DVU2" s="703"/>
      <c r="DVV2" s="703"/>
      <c r="DVW2" s="703"/>
      <c r="DVX2" s="703"/>
      <c r="DVY2" s="703"/>
      <c r="DVZ2" s="703"/>
      <c r="DWA2" s="703"/>
      <c r="DWB2" s="703"/>
      <c r="DWC2" s="703"/>
      <c r="DWD2" s="703"/>
      <c r="DWE2" s="703"/>
      <c r="DWF2" s="703"/>
      <c r="DWG2" s="703"/>
      <c r="DWH2" s="703"/>
      <c r="DWI2" s="703"/>
      <c r="DWJ2" s="703"/>
      <c r="DWK2" s="703"/>
      <c r="DWL2" s="703"/>
      <c r="DWM2" s="703"/>
      <c r="DWN2" s="703"/>
      <c r="DWO2" s="703"/>
      <c r="DWP2" s="703"/>
      <c r="DWQ2" s="703"/>
      <c r="DWR2" s="703"/>
      <c r="DWS2" s="703"/>
      <c r="DWT2" s="703"/>
      <c r="DWU2" s="703"/>
      <c r="DWV2" s="703"/>
      <c r="DWW2" s="703"/>
      <c r="DWX2" s="703"/>
      <c r="DWY2" s="703"/>
      <c r="DWZ2" s="703"/>
      <c r="DXA2" s="703"/>
      <c r="DXB2" s="703"/>
      <c r="DXC2" s="703"/>
      <c r="DXD2" s="703"/>
      <c r="DXE2" s="703"/>
      <c r="DXF2" s="703"/>
      <c r="DXG2" s="703"/>
      <c r="DXH2" s="703"/>
      <c r="DXI2" s="703"/>
      <c r="DXJ2" s="703"/>
      <c r="DXK2" s="703"/>
      <c r="DXL2" s="703"/>
      <c r="DXM2" s="703"/>
      <c r="DXN2" s="703"/>
      <c r="DXO2" s="703"/>
      <c r="DXP2" s="703"/>
      <c r="DXQ2" s="703"/>
      <c r="DXR2" s="703"/>
      <c r="DXS2" s="703"/>
      <c r="DXT2" s="703"/>
      <c r="DXU2" s="703"/>
      <c r="DXV2" s="703"/>
      <c r="DXW2" s="703"/>
      <c r="DXX2" s="703"/>
      <c r="DXY2" s="703"/>
      <c r="DXZ2" s="703"/>
      <c r="DYA2" s="703"/>
      <c r="DYB2" s="703"/>
      <c r="DYC2" s="703"/>
      <c r="DYD2" s="703"/>
      <c r="DYE2" s="703"/>
      <c r="DYF2" s="703"/>
      <c r="DYG2" s="703"/>
      <c r="DYH2" s="703"/>
      <c r="DYI2" s="703"/>
      <c r="DYJ2" s="703"/>
      <c r="DYK2" s="703"/>
      <c r="DYL2" s="703"/>
      <c r="DYM2" s="703"/>
      <c r="DYN2" s="703"/>
      <c r="DYO2" s="703"/>
      <c r="DYP2" s="703"/>
      <c r="DYQ2" s="703"/>
      <c r="DYR2" s="703"/>
      <c r="DYS2" s="703"/>
      <c r="DYT2" s="703"/>
      <c r="DYU2" s="703"/>
      <c r="DYV2" s="703"/>
      <c r="DYW2" s="703"/>
      <c r="DYX2" s="703"/>
      <c r="DYY2" s="703"/>
      <c r="DYZ2" s="703"/>
      <c r="DZA2" s="703"/>
      <c r="DZB2" s="703"/>
      <c r="DZC2" s="703"/>
      <c r="DZD2" s="703"/>
      <c r="DZE2" s="703"/>
      <c r="DZF2" s="703"/>
      <c r="DZG2" s="703"/>
      <c r="DZH2" s="703"/>
      <c r="DZI2" s="703"/>
      <c r="DZJ2" s="703"/>
      <c r="DZK2" s="703"/>
      <c r="DZL2" s="703"/>
      <c r="DZM2" s="703"/>
      <c r="DZN2" s="703"/>
      <c r="DZO2" s="703"/>
      <c r="DZP2" s="703"/>
      <c r="DZQ2" s="703"/>
      <c r="DZR2" s="703"/>
      <c r="DZS2" s="703"/>
      <c r="DZT2" s="703"/>
      <c r="DZU2" s="703"/>
      <c r="DZV2" s="703"/>
      <c r="DZW2" s="703"/>
      <c r="DZX2" s="703"/>
      <c r="DZY2" s="703"/>
      <c r="DZZ2" s="703"/>
      <c r="EAA2" s="703"/>
      <c r="EAB2" s="703"/>
      <c r="EAC2" s="703"/>
      <c r="EAD2" s="703"/>
      <c r="EAE2" s="703"/>
      <c r="EAF2" s="703"/>
      <c r="EAG2" s="703"/>
      <c r="EAH2" s="703"/>
      <c r="EAI2" s="703"/>
      <c r="EAJ2" s="703"/>
      <c r="EAK2" s="703"/>
      <c r="EAL2" s="703"/>
      <c r="EAM2" s="703"/>
      <c r="EAN2" s="703"/>
      <c r="EAO2" s="703"/>
      <c r="EAP2" s="703"/>
      <c r="EAQ2" s="703"/>
      <c r="EAR2" s="703"/>
      <c r="EAS2" s="703"/>
      <c r="EAT2" s="703"/>
      <c r="EAU2" s="703"/>
      <c r="EAV2" s="703"/>
      <c r="EAW2" s="703"/>
      <c r="EAX2" s="703"/>
      <c r="EAY2" s="703"/>
      <c r="EAZ2" s="703"/>
      <c r="EBA2" s="703"/>
      <c r="EBB2" s="703"/>
      <c r="EBC2" s="703"/>
      <c r="EBD2" s="703"/>
      <c r="EBE2" s="703"/>
      <c r="EBF2" s="703"/>
      <c r="EBG2" s="703"/>
      <c r="EBH2" s="703"/>
      <c r="EBI2" s="703"/>
      <c r="EBJ2" s="703"/>
      <c r="EBK2" s="703"/>
      <c r="EBL2" s="703"/>
      <c r="EBM2" s="703"/>
      <c r="EBN2" s="703"/>
      <c r="EBO2" s="703"/>
      <c r="EBP2" s="703"/>
      <c r="EBQ2" s="703"/>
      <c r="EBR2" s="703"/>
      <c r="EBS2" s="703"/>
      <c r="EBT2" s="703"/>
      <c r="EBU2" s="703"/>
      <c r="EBV2" s="703"/>
      <c r="EBW2" s="703"/>
      <c r="EBX2" s="703"/>
      <c r="EBY2" s="703"/>
      <c r="EBZ2" s="703"/>
      <c r="ECA2" s="703"/>
      <c r="ECB2" s="703"/>
      <c r="ECC2" s="703"/>
      <c r="ECD2" s="703"/>
      <c r="ECE2" s="703"/>
      <c r="ECF2" s="703"/>
      <c r="ECG2" s="703"/>
      <c r="ECH2" s="703"/>
      <c r="ECI2" s="703"/>
      <c r="ECJ2" s="703"/>
      <c r="ECK2" s="703"/>
      <c r="ECL2" s="703"/>
      <c r="ECM2" s="703"/>
      <c r="ECN2" s="703"/>
      <c r="ECO2" s="703"/>
      <c r="ECP2" s="703"/>
      <c r="ECQ2" s="703"/>
      <c r="ECR2" s="703"/>
      <c r="ECS2" s="703"/>
      <c r="ECT2" s="703"/>
      <c r="ECU2" s="703"/>
      <c r="ECV2" s="703"/>
      <c r="ECW2" s="703"/>
      <c r="ECX2" s="703"/>
      <c r="ECY2" s="703"/>
      <c r="ECZ2" s="703"/>
      <c r="EDA2" s="703"/>
      <c r="EDB2" s="703"/>
      <c r="EDC2" s="703"/>
      <c r="EDD2" s="703"/>
      <c r="EDE2" s="703"/>
      <c r="EDF2" s="703"/>
      <c r="EDG2" s="703"/>
      <c r="EDH2" s="703"/>
      <c r="EDI2" s="703"/>
      <c r="EDJ2" s="703"/>
      <c r="EDK2" s="703"/>
      <c r="EDL2" s="703"/>
      <c r="EDM2" s="703"/>
      <c r="EDN2" s="703"/>
      <c r="EDO2" s="703"/>
      <c r="EDP2" s="703"/>
      <c r="EDQ2" s="703"/>
      <c r="EDR2" s="703"/>
      <c r="EDS2" s="703"/>
      <c r="EDT2" s="703"/>
      <c r="EDU2" s="703"/>
      <c r="EDV2" s="703"/>
      <c r="EDW2" s="703"/>
      <c r="EDX2" s="703"/>
      <c r="EDY2" s="703"/>
      <c r="EDZ2" s="703"/>
      <c r="EEA2" s="703"/>
      <c r="EEB2" s="703"/>
      <c r="EEC2" s="703"/>
      <c r="EED2" s="703"/>
      <c r="EEE2" s="703"/>
      <c r="EEF2" s="703"/>
      <c r="EEG2" s="703"/>
      <c r="EEH2" s="703"/>
      <c r="EEI2" s="703"/>
      <c r="EEJ2" s="703"/>
      <c r="EEK2" s="703"/>
      <c r="EEL2" s="703"/>
      <c r="EEM2" s="703"/>
      <c r="EEN2" s="703"/>
      <c r="EEO2" s="703"/>
      <c r="EEP2" s="703"/>
      <c r="EEQ2" s="703"/>
      <c r="EER2" s="703"/>
      <c r="EES2" s="703"/>
      <c r="EET2" s="703"/>
      <c r="EEU2" s="703"/>
      <c r="EEV2" s="703"/>
      <c r="EEW2" s="703"/>
      <c r="EEX2" s="703"/>
      <c r="EEY2" s="703"/>
      <c r="EEZ2" s="703"/>
      <c r="EFA2" s="703"/>
      <c r="EFB2" s="703"/>
      <c r="EFC2" s="703"/>
      <c r="EFD2" s="703"/>
      <c r="EFE2" s="703"/>
      <c r="EFF2" s="703"/>
      <c r="EFG2" s="703"/>
      <c r="EFH2" s="703"/>
      <c r="EFI2" s="703"/>
      <c r="EFJ2" s="703"/>
      <c r="EFK2" s="703"/>
      <c r="EFL2" s="703"/>
      <c r="EFM2" s="703"/>
      <c r="EFN2" s="703"/>
      <c r="EFO2" s="703"/>
      <c r="EFP2" s="703"/>
      <c r="EFQ2" s="703"/>
      <c r="EFR2" s="703"/>
      <c r="EFS2" s="703"/>
      <c r="EFT2" s="703"/>
      <c r="EFU2" s="703"/>
      <c r="EFV2" s="703"/>
      <c r="EFW2" s="703"/>
      <c r="EFX2" s="703"/>
      <c r="EFY2" s="703"/>
      <c r="EFZ2" s="703"/>
      <c r="EGA2" s="703"/>
      <c r="EGB2" s="703"/>
      <c r="EGC2" s="703"/>
      <c r="EGD2" s="703"/>
      <c r="EGE2" s="703"/>
      <c r="EGF2" s="703"/>
      <c r="EGG2" s="703"/>
      <c r="EGH2" s="703"/>
      <c r="EGI2" s="703"/>
      <c r="EGJ2" s="703"/>
      <c r="EGK2" s="703"/>
      <c r="EGL2" s="703"/>
      <c r="EGM2" s="703"/>
      <c r="EGN2" s="703"/>
      <c r="EGO2" s="703"/>
      <c r="EGP2" s="703"/>
      <c r="EGQ2" s="703"/>
      <c r="EGR2" s="703"/>
      <c r="EGS2" s="703"/>
      <c r="EGT2" s="703"/>
      <c r="EGU2" s="703"/>
      <c r="EGV2" s="703"/>
      <c r="EGW2" s="703"/>
      <c r="EGX2" s="703"/>
      <c r="EGY2" s="703"/>
      <c r="EGZ2" s="703"/>
      <c r="EHA2" s="703"/>
      <c r="EHB2" s="703"/>
      <c r="EHC2" s="703"/>
      <c r="EHD2" s="703"/>
      <c r="EHE2" s="703"/>
      <c r="EHF2" s="703"/>
      <c r="EHG2" s="703"/>
      <c r="EHH2" s="703"/>
      <c r="EHI2" s="703"/>
      <c r="EHJ2" s="703"/>
      <c r="EHK2" s="703"/>
      <c r="EHL2" s="703"/>
      <c r="EHM2" s="703"/>
      <c r="EHN2" s="703"/>
      <c r="EHO2" s="703"/>
      <c r="EHP2" s="703"/>
      <c r="EHQ2" s="703"/>
      <c r="EHR2" s="703"/>
      <c r="EHS2" s="703"/>
      <c r="EHT2" s="703"/>
      <c r="EHU2" s="703"/>
      <c r="EHV2" s="703"/>
      <c r="EHW2" s="703"/>
      <c r="EHX2" s="703"/>
      <c r="EHY2" s="703"/>
      <c r="EHZ2" s="703"/>
      <c r="EIA2" s="703"/>
      <c r="EIB2" s="703"/>
      <c r="EIC2" s="703"/>
      <c r="EID2" s="703"/>
      <c r="EIE2" s="703"/>
      <c r="EIF2" s="703"/>
      <c r="EIG2" s="703"/>
      <c r="EIH2" s="703"/>
      <c r="EII2" s="703"/>
      <c r="EIJ2" s="703"/>
      <c r="EIK2" s="703"/>
      <c r="EIL2" s="703"/>
      <c r="EIM2" s="703"/>
      <c r="EIN2" s="703"/>
      <c r="EIO2" s="703"/>
      <c r="EIP2" s="703"/>
      <c r="EIQ2" s="703"/>
      <c r="EIR2" s="703"/>
      <c r="EIS2" s="703"/>
      <c r="EIT2" s="703"/>
      <c r="EIU2" s="703"/>
      <c r="EIV2" s="703"/>
      <c r="EIW2" s="703"/>
      <c r="EIX2" s="703"/>
      <c r="EIY2" s="703"/>
      <c r="EIZ2" s="703"/>
      <c r="EJA2" s="703"/>
      <c r="EJB2" s="703"/>
      <c r="EJC2" s="703"/>
      <c r="EJD2" s="703"/>
      <c r="EJE2" s="703"/>
      <c r="EJF2" s="703"/>
      <c r="EJG2" s="703"/>
      <c r="EJH2" s="703"/>
      <c r="EJI2" s="703"/>
      <c r="EJJ2" s="703"/>
      <c r="EJK2" s="703"/>
      <c r="EJL2" s="703"/>
      <c r="EJM2" s="703"/>
      <c r="EJN2" s="703"/>
      <c r="EJO2" s="703"/>
      <c r="EJP2" s="703"/>
      <c r="EJQ2" s="703"/>
      <c r="EJR2" s="703"/>
      <c r="EJS2" s="703"/>
      <c r="EJT2" s="703"/>
      <c r="EJU2" s="703"/>
      <c r="EJV2" s="703"/>
      <c r="EJW2" s="703"/>
      <c r="EJX2" s="703"/>
      <c r="EJY2" s="703"/>
      <c r="EJZ2" s="703"/>
      <c r="EKA2" s="703"/>
      <c r="EKB2" s="703"/>
      <c r="EKC2" s="703"/>
      <c r="EKD2" s="703"/>
      <c r="EKE2" s="703"/>
      <c r="EKF2" s="703"/>
      <c r="EKG2" s="703"/>
      <c r="EKH2" s="703"/>
      <c r="EKI2" s="703"/>
      <c r="EKJ2" s="703"/>
      <c r="EKK2" s="703"/>
      <c r="EKL2" s="703"/>
      <c r="EKM2" s="703"/>
      <c r="EKN2" s="703"/>
      <c r="EKO2" s="703"/>
      <c r="EKP2" s="703"/>
      <c r="EKQ2" s="703"/>
      <c r="EKR2" s="703"/>
      <c r="EKS2" s="703"/>
      <c r="EKT2" s="703"/>
      <c r="EKU2" s="703"/>
      <c r="EKV2" s="703"/>
      <c r="EKW2" s="703"/>
      <c r="EKX2" s="703"/>
      <c r="EKY2" s="703"/>
      <c r="EKZ2" s="703"/>
      <c r="ELA2" s="703"/>
      <c r="ELB2" s="703"/>
      <c r="ELC2" s="703"/>
      <c r="ELD2" s="703"/>
      <c r="ELE2" s="703"/>
      <c r="ELF2" s="703"/>
      <c r="ELG2" s="703"/>
      <c r="ELH2" s="703"/>
      <c r="ELI2" s="703"/>
      <c r="ELJ2" s="703"/>
      <c r="ELK2" s="703"/>
      <c r="ELL2" s="703"/>
      <c r="ELM2" s="703"/>
      <c r="ELN2" s="703"/>
      <c r="ELO2" s="703"/>
      <c r="ELP2" s="703"/>
      <c r="ELQ2" s="703"/>
      <c r="ELR2" s="703"/>
      <c r="ELS2" s="703"/>
      <c r="ELT2" s="703"/>
      <c r="ELU2" s="703"/>
      <c r="ELV2" s="703"/>
      <c r="ELW2" s="703"/>
      <c r="ELX2" s="703"/>
      <c r="ELY2" s="703"/>
      <c r="ELZ2" s="703"/>
      <c r="EMA2" s="703"/>
      <c r="EMB2" s="703"/>
      <c r="EMC2" s="703"/>
      <c r="EMD2" s="703"/>
      <c r="EME2" s="703"/>
      <c r="EMF2" s="703"/>
      <c r="EMG2" s="703"/>
      <c r="EMH2" s="703"/>
      <c r="EMI2" s="703"/>
      <c r="EMJ2" s="703"/>
      <c r="EMK2" s="703"/>
      <c r="EML2" s="703"/>
      <c r="EMM2" s="703"/>
      <c r="EMN2" s="703"/>
      <c r="EMO2" s="703"/>
      <c r="EMP2" s="703"/>
      <c r="EMQ2" s="703"/>
      <c r="EMR2" s="703"/>
      <c r="EMS2" s="703"/>
      <c r="EMT2" s="703"/>
      <c r="EMU2" s="703"/>
      <c r="EMV2" s="703"/>
      <c r="EMW2" s="703"/>
      <c r="EMX2" s="703"/>
      <c r="EMY2" s="703"/>
      <c r="EMZ2" s="703"/>
      <c r="ENA2" s="703"/>
      <c r="ENB2" s="703"/>
      <c r="ENC2" s="703"/>
      <c r="END2" s="703"/>
      <c r="ENE2" s="703"/>
      <c r="ENF2" s="703"/>
      <c r="ENG2" s="703"/>
      <c r="ENH2" s="703"/>
      <c r="ENI2" s="703"/>
      <c r="ENJ2" s="703"/>
      <c r="ENK2" s="703"/>
      <c r="ENL2" s="703"/>
      <c r="ENM2" s="703"/>
      <c r="ENN2" s="703"/>
      <c r="ENO2" s="703"/>
      <c r="ENP2" s="703"/>
      <c r="ENQ2" s="703"/>
      <c r="ENR2" s="703"/>
      <c r="ENS2" s="703"/>
      <c r="ENT2" s="703"/>
      <c r="ENU2" s="703"/>
      <c r="ENV2" s="703"/>
      <c r="ENW2" s="703"/>
      <c r="ENX2" s="703"/>
      <c r="ENY2" s="703"/>
      <c r="ENZ2" s="703"/>
      <c r="EOA2" s="703"/>
      <c r="EOB2" s="703"/>
      <c r="EOC2" s="703"/>
      <c r="EOD2" s="703"/>
      <c r="EOE2" s="703"/>
      <c r="EOF2" s="703"/>
      <c r="EOG2" s="703"/>
      <c r="EOH2" s="703"/>
      <c r="EOI2" s="703"/>
      <c r="EOJ2" s="703"/>
      <c r="EOK2" s="703"/>
      <c r="EOL2" s="703"/>
      <c r="EOM2" s="703"/>
      <c r="EON2" s="703"/>
      <c r="EOO2" s="703"/>
      <c r="EOP2" s="703"/>
      <c r="EOQ2" s="703"/>
      <c r="EOR2" s="703"/>
      <c r="EOS2" s="703"/>
      <c r="EOT2" s="703"/>
      <c r="EOU2" s="703"/>
      <c r="EOV2" s="703"/>
      <c r="EOW2" s="703"/>
      <c r="EOX2" s="703"/>
      <c r="EOY2" s="703"/>
      <c r="EOZ2" s="703"/>
      <c r="EPA2" s="703"/>
      <c r="EPB2" s="703"/>
      <c r="EPC2" s="703"/>
      <c r="EPD2" s="703"/>
      <c r="EPE2" s="703"/>
      <c r="EPF2" s="703"/>
      <c r="EPG2" s="703"/>
      <c r="EPH2" s="703"/>
      <c r="EPI2" s="703"/>
      <c r="EPJ2" s="703"/>
      <c r="EPK2" s="703"/>
      <c r="EPL2" s="703"/>
      <c r="EPM2" s="703"/>
      <c r="EPN2" s="703"/>
      <c r="EPO2" s="703"/>
      <c r="EPP2" s="703"/>
      <c r="EPQ2" s="703"/>
      <c r="EPR2" s="703"/>
      <c r="EPS2" s="703"/>
      <c r="EPT2" s="703"/>
      <c r="EPU2" s="703"/>
      <c r="EPV2" s="703"/>
      <c r="EPW2" s="703"/>
      <c r="EPX2" s="703"/>
      <c r="EPY2" s="703"/>
      <c r="EPZ2" s="703"/>
      <c r="EQA2" s="703"/>
      <c r="EQB2" s="703"/>
      <c r="EQC2" s="703"/>
      <c r="EQD2" s="703"/>
      <c r="EQE2" s="703"/>
      <c r="EQF2" s="703"/>
      <c r="EQG2" s="703"/>
      <c r="EQH2" s="703"/>
      <c r="EQI2" s="703"/>
      <c r="EQJ2" s="703"/>
      <c r="EQK2" s="703"/>
      <c r="EQL2" s="703"/>
      <c r="EQM2" s="703"/>
      <c r="EQN2" s="703"/>
      <c r="EQO2" s="703"/>
      <c r="EQP2" s="703"/>
      <c r="EQQ2" s="703"/>
      <c r="EQR2" s="703"/>
      <c r="EQS2" s="703"/>
      <c r="EQT2" s="703"/>
      <c r="EQU2" s="703"/>
      <c r="EQV2" s="703"/>
      <c r="EQW2" s="703"/>
      <c r="EQX2" s="703"/>
      <c r="EQY2" s="703"/>
      <c r="EQZ2" s="703"/>
      <c r="ERA2" s="703"/>
      <c r="ERB2" s="703"/>
      <c r="ERC2" s="703"/>
      <c r="ERD2" s="703"/>
      <c r="ERE2" s="703"/>
      <c r="ERF2" s="703"/>
      <c r="ERG2" s="703"/>
      <c r="ERH2" s="703"/>
      <c r="ERI2" s="703"/>
      <c r="ERJ2" s="703"/>
      <c r="ERK2" s="703"/>
      <c r="ERL2" s="703"/>
      <c r="ERM2" s="703"/>
      <c r="ERN2" s="703"/>
      <c r="ERO2" s="703"/>
      <c r="ERP2" s="703"/>
      <c r="ERQ2" s="703"/>
      <c r="ERR2" s="703"/>
      <c r="ERS2" s="703"/>
      <c r="ERT2" s="703"/>
      <c r="ERU2" s="703"/>
      <c r="ERV2" s="703"/>
      <c r="ERW2" s="703"/>
      <c r="ERX2" s="703"/>
      <c r="ERY2" s="703"/>
      <c r="ERZ2" s="703"/>
      <c r="ESA2" s="703"/>
      <c r="ESB2" s="703"/>
      <c r="ESC2" s="703"/>
      <c r="ESD2" s="703"/>
      <c r="ESE2" s="703"/>
      <c r="ESF2" s="703"/>
      <c r="ESG2" s="703"/>
      <c r="ESH2" s="703"/>
      <c r="ESI2" s="703"/>
      <c r="ESJ2" s="703"/>
      <c r="ESK2" s="703"/>
      <c r="ESL2" s="703"/>
      <c r="ESM2" s="703"/>
      <c r="ESN2" s="703"/>
      <c r="ESO2" s="703"/>
      <c r="ESP2" s="703"/>
      <c r="ESQ2" s="703"/>
      <c r="ESR2" s="703"/>
      <c r="ESS2" s="703"/>
      <c r="EST2" s="703"/>
      <c r="ESU2" s="703"/>
      <c r="ESV2" s="703"/>
      <c r="ESW2" s="703"/>
      <c r="ESX2" s="703"/>
      <c r="ESY2" s="703"/>
      <c r="ESZ2" s="703"/>
      <c r="ETA2" s="703"/>
      <c r="ETB2" s="703"/>
      <c r="ETC2" s="703"/>
      <c r="ETD2" s="703"/>
      <c r="ETE2" s="703"/>
      <c r="ETF2" s="703"/>
      <c r="ETG2" s="703"/>
      <c r="ETH2" s="703"/>
      <c r="ETI2" s="703"/>
      <c r="ETJ2" s="703"/>
      <c r="ETK2" s="703"/>
      <c r="ETL2" s="703"/>
      <c r="ETM2" s="703"/>
      <c r="ETN2" s="703"/>
      <c r="ETO2" s="703"/>
      <c r="ETP2" s="703"/>
      <c r="ETQ2" s="703"/>
      <c r="ETR2" s="703"/>
      <c r="ETS2" s="703"/>
      <c r="ETT2" s="703"/>
      <c r="ETU2" s="703"/>
      <c r="ETV2" s="703"/>
      <c r="ETW2" s="703"/>
      <c r="ETX2" s="703"/>
      <c r="ETY2" s="703"/>
      <c r="ETZ2" s="703"/>
      <c r="EUA2" s="703"/>
      <c r="EUB2" s="703"/>
      <c r="EUC2" s="703"/>
      <c r="EUD2" s="703"/>
      <c r="EUE2" s="703"/>
      <c r="EUF2" s="703"/>
      <c r="EUG2" s="703"/>
      <c r="EUH2" s="703"/>
      <c r="EUI2" s="703"/>
      <c r="EUJ2" s="703"/>
      <c r="EUK2" s="703"/>
      <c r="EUL2" s="703"/>
      <c r="EUM2" s="703"/>
      <c r="EUN2" s="703"/>
      <c r="EUO2" s="703"/>
      <c r="EUP2" s="703"/>
      <c r="EUQ2" s="703"/>
      <c r="EUR2" s="703"/>
      <c r="EUS2" s="703"/>
      <c r="EUT2" s="703"/>
      <c r="EUU2" s="703"/>
      <c r="EUV2" s="703"/>
      <c r="EUW2" s="703"/>
      <c r="EUX2" s="703"/>
      <c r="EUY2" s="703"/>
      <c r="EUZ2" s="703"/>
      <c r="EVA2" s="703"/>
      <c r="EVB2" s="703"/>
      <c r="EVC2" s="703"/>
      <c r="EVD2" s="703"/>
      <c r="EVE2" s="703"/>
      <c r="EVF2" s="703"/>
      <c r="EVG2" s="703"/>
      <c r="EVH2" s="703"/>
      <c r="EVI2" s="703"/>
      <c r="EVJ2" s="703"/>
      <c r="EVK2" s="703"/>
      <c r="EVL2" s="703"/>
      <c r="EVM2" s="703"/>
      <c r="EVN2" s="703"/>
      <c r="EVO2" s="703"/>
      <c r="EVP2" s="703"/>
      <c r="EVQ2" s="703"/>
      <c r="EVR2" s="703"/>
      <c r="EVS2" s="703"/>
      <c r="EVT2" s="703"/>
      <c r="EVU2" s="703"/>
      <c r="EVV2" s="703"/>
      <c r="EVW2" s="703"/>
      <c r="EVX2" s="703"/>
      <c r="EVY2" s="703"/>
      <c r="EVZ2" s="703"/>
      <c r="EWA2" s="703"/>
      <c r="EWB2" s="703"/>
      <c r="EWC2" s="703"/>
      <c r="EWD2" s="703"/>
      <c r="EWE2" s="703"/>
      <c r="EWF2" s="703"/>
      <c r="EWG2" s="703"/>
      <c r="EWH2" s="703"/>
      <c r="EWI2" s="703"/>
      <c r="EWJ2" s="703"/>
      <c r="EWK2" s="703"/>
      <c r="EWL2" s="703"/>
      <c r="EWM2" s="703"/>
      <c r="EWN2" s="703"/>
      <c r="EWO2" s="703"/>
      <c r="EWP2" s="703"/>
      <c r="EWQ2" s="703"/>
      <c r="EWR2" s="703"/>
      <c r="EWS2" s="703"/>
      <c r="EWT2" s="703"/>
      <c r="EWU2" s="703"/>
      <c r="EWV2" s="703"/>
      <c r="EWW2" s="703"/>
      <c r="EWX2" s="703"/>
      <c r="EWY2" s="703"/>
      <c r="EWZ2" s="703"/>
      <c r="EXA2" s="703"/>
      <c r="EXB2" s="703"/>
      <c r="EXC2" s="703"/>
      <c r="EXD2" s="703"/>
      <c r="EXE2" s="703"/>
      <c r="EXF2" s="703"/>
      <c r="EXG2" s="703"/>
      <c r="EXH2" s="703"/>
      <c r="EXI2" s="703"/>
      <c r="EXJ2" s="703"/>
      <c r="EXK2" s="703"/>
      <c r="EXL2" s="703"/>
      <c r="EXM2" s="703"/>
      <c r="EXN2" s="703"/>
      <c r="EXO2" s="703"/>
      <c r="EXP2" s="703"/>
      <c r="EXQ2" s="703"/>
      <c r="EXR2" s="703"/>
      <c r="EXS2" s="703"/>
      <c r="EXT2" s="703"/>
      <c r="EXU2" s="703"/>
      <c r="EXV2" s="703"/>
      <c r="EXW2" s="703"/>
      <c r="EXX2" s="703"/>
      <c r="EXY2" s="703"/>
      <c r="EXZ2" s="703"/>
      <c r="EYA2" s="703"/>
      <c r="EYB2" s="703"/>
      <c r="EYC2" s="703"/>
      <c r="EYD2" s="703"/>
      <c r="EYE2" s="703"/>
      <c r="EYF2" s="703"/>
      <c r="EYG2" s="703"/>
      <c r="EYH2" s="703"/>
      <c r="EYI2" s="703"/>
      <c r="EYJ2" s="703"/>
      <c r="EYK2" s="703"/>
      <c r="EYL2" s="703"/>
      <c r="EYM2" s="703"/>
      <c r="EYN2" s="703"/>
      <c r="EYO2" s="703"/>
      <c r="EYP2" s="703"/>
      <c r="EYQ2" s="703"/>
      <c r="EYR2" s="703"/>
      <c r="EYS2" s="703"/>
      <c r="EYT2" s="703"/>
      <c r="EYU2" s="703"/>
      <c r="EYV2" s="703"/>
      <c r="EYW2" s="703"/>
      <c r="EYX2" s="703"/>
      <c r="EYY2" s="703"/>
      <c r="EYZ2" s="703"/>
      <c r="EZA2" s="703"/>
      <c r="EZB2" s="703"/>
      <c r="EZC2" s="703"/>
      <c r="EZD2" s="703"/>
      <c r="EZE2" s="703"/>
      <c r="EZF2" s="703"/>
      <c r="EZG2" s="703"/>
      <c r="EZH2" s="703"/>
      <c r="EZI2" s="703"/>
      <c r="EZJ2" s="703"/>
      <c r="EZK2" s="703"/>
      <c r="EZL2" s="703"/>
      <c r="EZM2" s="703"/>
      <c r="EZN2" s="703"/>
      <c r="EZO2" s="703"/>
      <c r="EZP2" s="703"/>
      <c r="EZQ2" s="703"/>
      <c r="EZR2" s="703"/>
      <c r="EZS2" s="703"/>
      <c r="EZT2" s="703"/>
      <c r="EZU2" s="703"/>
      <c r="EZV2" s="703"/>
      <c r="EZW2" s="703"/>
      <c r="EZX2" s="703"/>
      <c r="EZY2" s="703"/>
      <c r="EZZ2" s="703"/>
      <c r="FAA2" s="703"/>
      <c r="FAB2" s="703"/>
      <c r="FAC2" s="703"/>
      <c r="FAD2" s="703"/>
      <c r="FAE2" s="703"/>
      <c r="FAF2" s="703"/>
      <c r="FAG2" s="703"/>
      <c r="FAH2" s="703"/>
      <c r="FAI2" s="703"/>
      <c r="FAJ2" s="703"/>
      <c r="FAK2" s="703"/>
      <c r="FAL2" s="703"/>
      <c r="FAM2" s="703"/>
      <c r="FAN2" s="703"/>
      <c r="FAO2" s="703"/>
      <c r="FAP2" s="703"/>
      <c r="FAQ2" s="703"/>
      <c r="FAR2" s="703"/>
      <c r="FAS2" s="703"/>
      <c r="FAT2" s="703"/>
      <c r="FAU2" s="703"/>
      <c r="FAV2" s="703"/>
      <c r="FAW2" s="703"/>
      <c r="FAX2" s="703"/>
      <c r="FAY2" s="703"/>
      <c r="FAZ2" s="703"/>
      <c r="FBA2" s="703"/>
      <c r="FBB2" s="703"/>
      <c r="FBC2" s="703"/>
      <c r="FBD2" s="703"/>
      <c r="FBE2" s="703"/>
      <c r="FBF2" s="703"/>
      <c r="FBG2" s="703"/>
      <c r="FBH2" s="703"/>
      <c r="FBI2" s="703"/>
      <c r="FBJ2" s="703"/>
      <c r="FBK2" s="703"/>
      <c r="FBL2" s="703"/>
      <c r="FBM2" s="703"/>
      <c r="FBN2" s="703"/>
      <c r="FBO2" s="703"/>
      <c r="FBP2" s="703"/>
      <c r="FBQ2" s="703"/>
      <c r="FBR2" s="703"/>
      <c r="FBS2" s="703"/>
      <c r="FBT2" s="703"/>
      <c r="FBU2" s="703"/>
      <c r="FBV2" s="703"/>
      <c r="FBW2" s="703"/>
      <c r="FBX2" s="703"/>
      <c r="FBY2" s="703"/>
      <c r="FBZ2" s="703"/>
      <c r="FCA2" s="703"/>
      <c r="FCB2" s="703"/>
      <c r="FCC2" s="703"/>
      <c r="FCD2" s="703"/>
      <c r="FCE2" s="703"/>
      <c r="FCF2" s="703"/>
      <c r="FCG2" s="703"/>
      <c r="FCH2" s="703"/>
      <c r="FCI2" s="703"/>
      <c r="FCJ2" s="703"/>
      <c r="FCK2" s="703"/>
      <c r="FCL2" s="703"/>
      <c r="FCM2" s="703"/>
      <c r="FCN2" s="703"/>
      <c r="FCO2" s="703"/>
      <c r="FCP2" s="703"/>
      <c r="FCQ2" s="703"/>
      <c r="FCR2" s="703"/>
      <c r="FCS2" s="703"/>
      <c r="FCT2" s="703"/>
      <c r="FCU2" s="703"/>
      <c r="FCV2" s="703"/>
      <c r="FCW2" s="703"/>
      <c r="FCX2" s="703"/>
      <c r="FCY2" s="703"/>
      <c r="FCZ2" s="703"/>
      <c r="FDA2" s="703"/>
      <c r="FDB2" s="703"/>
      <c r="FDC2" s="703"/>
      <c r="FDD2" s="703"/>
      <c r="FDE2" s="703"/>
      <c r="FDF2" s="703"/>
      <c r="FDG2" s="703"/>
      <c r="FDH2" s="703"/>
      <c r="FDI2" s="703"/>
      <c r="FDJ2" s="703"/>
      <c r="FDK2" s="703"/>
      <c r="FDL2" s="703"/>
      <c r="FDM2" s="703"/>
      <c r="FDN2" s="703"/>
      <c r="FDO2" s="703"/>
      <c r="FDP2" s="703"/>
      <c r="FDQ2" s="703"/>
      <c r="FDR2" s="703"/>
      <c r="FDS2" s="703"/>
      <c r="FDT2" s="703"/>
      <c r="FDU2" s="703"/>
      <c r="FDV2" s="703"/>
      <c r="FDW2" s="703"/>
      <c r="FDX2" s="703"/>
      <c r="FDY2" s="703"/>
      <c r="FDZ2" s="703"/>
      <c r="FEA2" s="703"/>
      <c r="FEB2" s="703"/>
      <c r="FEC2" s="703"/>
      <c r="FED2" s="703"/>
      <c r="FEE2" s="703"/>
      <c r="FEF2" s="703"/>
      <c r="FEG2" s="703"/>
      <c r="FEH2" s="703"/>
      <c r="FEI2" s="703"/>
      <c r="FEJ2" s="703"/>
      <c r="FEK2" s="703"/>
      <c r="FEL2" s="703"/>
      <c r="FEM2" s="703"/>
      <c r="FEN2" s="703"/>
      <c r="FEO2" s="703"/>
      <c r="FEP2" s="703"/>
      <c r="FEQ2" s="703"/>
      <c r="FER2" s="703"/>
      <c r="FES2" s="703"/>
      <c r="FET2" s="703"/>
      <c r="FEU2" s="703"/>
      <c r="FEV2" s="703"/>
      <c r="FEW2" s="703"/>
      <c r="FEX2" s="703"/>
      <c r="FEY2" s="703"/>
      <c r="FEZ2" s="703"/>
      <c r="FFA2" s="703"/>
      <c r="FFB2" s="703"/>
      <c r="FFC2" s="703"/>
      <c r="FFD2" s="703"/>
      <c r="FFE2" s="703"/>
      <c r="FFF2" s="703"/>
      <c r="FFG2" s="703"/>
      <c r="FFH2" s="703"/>
      <c r="FFI2" s="703"/>
      <c r="FFJ2" s="703"/>
      <c r="FFK2" s="703"/>
      <c r="FFL2" s="703"/>
      <c r="FFM2" s="703"/>
      <c r="FFN2" s="703"/>
      <c r="FFO2" s="703"/>
      <c r="FFP2" s="703"/>
      <c r="FFQ2" s="703"/>
      <c r="FFR2" s="703"/>
      <c r="FFS2" s="703"/>
      <c r="FFT2" s="703"/>
      <c r="FFU2" s="703"/>
      <c r="FFV2" s="703"/>
      <c r="FFW2" s="703"/>
      <c r="FFX2" s="703"/>
      <c r="FFY2" s="703"/>
      <c r="FFZ2" s="703"/>
      <c r="FGA2" s="703"/>
      <c r="FGB2" s="703"/>
      <c r="FGC2" s="703"/>
      <c r="FGD2" s="703"/>
      <c r="FGE2" s="703"/>
      <c r="FGF2" s="703"/>
      <c r="FGG2" s="703"/>
      <c r="FGH2" s="703"/>
      <c r="FGI2" s="703"/>
      <c r="FGJ2" s="703"/>
      <c r="FGK2" s="703"/>
      <c r="FGL2" s="703"/>
      <c r="FGM2" s="703"/>
      <c r="FGN2" s="703"/>
      <c r="FGO2" s="703"/>
      <c r="FGP2" s="703"/>
      <c r="FGQ2" s="703"/>
      <c r="FGR2" s="703"/>
      <c r="FGS2" s="703"/>
      <c r="FGT2" s="703"/>
      <c r="FGU2" s="703"/>
      <c r="FGV2" s="703"/>
      <c r="FGW2" s="703"/>
      <c r="FGX2" s="703"/>
      <c r="FGY2" s="703"/>
      <c r="FGZ2" s="703"/>
      <c r="FHA2" s="703"/>
      <c r="FHB2" s="703"/>
      <c r="FHC2" s="703"/>
      <c r="FHD2" s="703"/>
      <c r="FHE2" s="703"/>
      <c r="FHF2" s="703"/>
      <c r="FHG2" s="703"/>
      <c r="FHH2" s="703"/>
      <c r="FHI2" s="703"/>
      <c r="FHJ2" s="703"/>
      <c r="FHK2" s="703"/>
      <c r="FHL2" s="703"/>
      <c r="FHM2" s="703"/>
      <c r="FHN2" s="703"/>
      <c r="FHO2" s="703"/>
      <c r="FHP2" s="703"/>
      <c r="FHQ2" s="703"/>
      <c r="FHR2" s="703"/>
      <c r="FHS2" s="703"/>
      <c r="FHT2" s="703"/>
      <c r="FHU2" s="703"/>
      <c r="FHV2" s="703"/>
      <c r="FHW2" s="703"/>
      <c r="FHX2" s="703"/>
      <c r="FHY2" s="703"/>
      <c r="FHZ2" s="703"/>
      <c r="FIA2" s="703"/>
      <c r="FIB2" s="703"/>
      <c r="FIC2" s="703"/>
      <c r="FID2" s="703"/>
      <c r="FIE2" s="703"/>
      <c r="FIF2" s="703"/>
      <c r="FIG2" s="703"/>
      <c r="FIH2" s="703"/>
      <c r="FII2" s="703"/>
      <c r="FIJ2" s="703"/>
      <c r="FIK2" s="703"/>
      <c r="FIL2" s="703"/>
      <c r="FIM2" s="703"/>
      <c r="FIN2" s="703"/>
      <c r="FIO2" s="703"/>
      <c r="FIP2" s="703"/>
      <c r="FIQ2" s="703"/>
      <c r="FIR2" s="703"/>
      <c r="FIS2" s="703"/>
      <c r="FIT2" s="703"/>
      <c r="FIU2" s="703"/>
      <c r="FIV2" s="703"/>
      <c r="FIW2" s="703"/>
      <c r="FIX2" s="703"/>
      <c r="FIY2" s="703"/>
      <c r="FIZ2" s="703"/>
      <c r="FJA2" s="703"/>
      <c r="FJB2" s="703"/>
      <c r="FJC2" s="703"/>
      <c r="FJD2" s="703"/>
      <c r="FJE2" s="703"/>
      <c r="FJF2" s="703"/>
      <c r="FJG2" s="703"/>
      <c r="FJH2" s="703"/>
      <c r="FJI2" s="703"/>
      <c r="FJJ2" s="703"/>
      <c r="FJK2" s="703"/>
      <c r="FJL2" s="703"/>
      <c r="FJM2" s="703"/>
      <c r="FJN2" s="703"/>
      <c r="FJO2" s="703"/>
      <c r="FJP2" s="703"/>
      <c r="FJQ2" s="703"/>
      <c r="FJR2" s="703"/>
      <c r="FJS2" s="703"/>
      <c r="FJT2" s="703"/>
      <c r="FJU2" s="703"/>
      <c r="FJV2" s="703"/>
      <c r="FJW2" s="703"/>
      <c r="FJX2" s="703"/>
      <c r="FJY2" s="703"/>
      <c r="FJZ2" s="703"/>
      <c r="FKA2" s="703"/>
      <c r="FKB2" s="703"/>
      <c r="FKC2" s="703"/>
      <c r="FKD2" s="703"/>
      <c r="FKE2" s="703"/>
      <c r="FKF2" s="703"/>
      <c r="FKG2" s="703"/>
      <c r="FKH2" s="703"/>
      <c r="FKI2" s="703"/>
      <c r="FKJ2" s="703"/>
      <c r="FKK2" s="703"/>
      <c r="FKL2" s="703"/>
      <c r="FKM2" s="703"/>
      <c r="FKN2" s="703"/>
      <c r="FKO2" s="703"/>
      <c r="FKP2" s="703"/>
      <c r="FKQ2" s="703"/>
      <c r="FKR2" s="703"/>
      <c r="FKS2" s="703"/>
      <c r="FKT2" s="703"/>
      <c r="FKU2" s="703"/>
      <c r="FKV2" s="703"/>
      <c r="FKW2" s="703"/>
      <c r="FKX2" s="703"/>
      <c r="FKY2" s="703"/>
      <c r="FKZ2" s="703"/>
      <c r="FLA2" s="703"/>
      <c r="FLB2" s="703"/>
      <c r="FLC2" s="703"/>
      <c r="FLD2" s="703"/>
      <c r="FLE2" s="703"/>
      <c r="FLF2" s="703"/>
      <c r="FLG2" s="703"/>
      <c r="FLH2" s="703"/>
      <c r="FLI2" s="703"/>
      <c r="FLJ2" s="703"/>
      <c r="FLK2" s="703"/>
      <c r="FLL2" s="703"/>
      <c r="FLM2" s="703"/>
      <c r="FLN2" s="703"/>
      <c r="FLO2" s="703"/>
      <c r="FLP2" s="703"/>
      <c r="FLQ2" s="703"/>
      <c r="FLR2" s="703"/>
      <c r="FLS2" s="703"/>
      <c r="FLT2" s="703"/>
      <c r="FLU2" s="703"/>
      <c r="FLV2" s="703"/>
      <c r="FLW2" s="703"/>
      <c r="FLX2" s="703"/>
      <c r="FLY2" s="703"/>
      <c r="FLZ2" s="703"/>
      <c r="FMA2" s="703"/>
      <c r="FMB2" s="703"/>
      <c r="FMC2" s="703"/>
      <c r="FMD2" s="703"/>
      <c r="FME2" s="703"/>
      <c r="FMF2" s="703"/>
      <c r="FMG2" s="703"/>
      <c r="FMH2" s="703"/>
      <c r="FMI2" s="703"/>
      <c r="FMJ2" s="703"/>
      <c r="FMK2" s="703"/>
      <c r="FML2" s="703"/>
      <c r="FMM2" s="703"/>
      <c r="FMN2" s="703"/>
      <c r="FMO2" s="703"/>
      <c r="FMP2" s="703"/>
      <c r="FMQ2" s="703"/>
      <c r="FMR2" s="703"/>
      <c r="FMS2" s="703"/>
      <c r="FMT2" s="703"/>
      <c r="FMU2" s="703"/>
      <c r="FMV2" s="703"/>
      <c r="FMW2" s="703"/>
      <c r="FMX2" s="703"/>
      <c r="FMY2" s="703"/>
      <c r="FMZ2" s="703"/>
      <c r="FNA2" s="703"/>
      <c r="FNB2" s="703"/>
      <c r="FNC2" s="703"/>
      <c r="FND2" s="703"/>
      <c r="FNE2" s="703"/>
      <c r="FNF2" s="703"/>
      <c r="FNG2" s="703"/>
      <c r="FNH2" s="703"/>
      <c r="FNI2" s="703"/>
      <c r="FNJ2" s="703"/>
      <c r="FNK2" s="703"/>
      <c r="FNL2" s="703"/>
      <c r="FNM2" s="703"/>
      <c r="FNN2" s="703"/>
      <c r="FNO2" s="703"/>
      <c r="FNP2" s="703"/>
      <c r="FNQ2" s="703"/>
      <c r="FNR2" s="703"/>
      <c r="FNS2" s="703"/>
      <c r="FNT2" s="703"/>
      <c r="FNU2" s="703"/>
      <c r="FNV2" s="703"/>
      <c r="FNW2" s="703"/>
      <c r="FNX2" s="703"/>
      <c r="FNY2" s="703"/>
      <c r="FNZ2" s="703"/>
      <c r="FOA2" s="703"/>
      <c r="FOB2" s="703"/>
      <c r="FOC2" s="703"/>
      <c r="FOD2" s="703"/>
      <c r="FOE2" s="703"/>
      <c r="FOF2" s="703"/>
      <c r="FOG2" s="703"/>
      <c r="FOH2" s="703"/>
      <c r="FOI2" s="703"/>
      <c r="FOJ2" s="703"/>
      <c r="FOK2" s="703"/>
      <c r="FOL2" s="703"/>
      <c r="FOM2" s="703"/>
      <c r="FON2" s="703"/>
      <c r="FOO2" s="703"/>
      <c r="FOP2" s="703"/>
      <c r="FOQ2" s="703"/>
      <c r="FOR2" s="703"/>
      <c r="FOS2" s="703"/>
      <c r="FOT2" s="703"/>
      <c r="FOU2" s="703"/>
      <c r="FOV2" s="703"/>
      <c r="FOW2" s="703"/>
      <c r="FOX2" s="703"/>
      <c r="FOY2" s="703"/>
      <c r="FOZ2" s="703"/>
      <c r="FPA2" s="703"/>
      <c r="FPB2" s="703"/>
      <c r="FPC2" s="703"/>
      <c r="FPD2" s="703"/>
      <c r="FPE2" s="703"/>
      <c r="FPF2" s="703"/>
      <c r="FPG2" s="703"/>
      <c r="FPH2" s="703"/>
      <c r="FPI2" s="703"/>
      <c r="FPJ2" s="703"/>
      <c r="FPK2" s="703"/>
      <c r="FPL2" s="703"/>
      <c r="FPM2" s="703"/>
      <c r="FPN2" s="703"/>
      <c r="FPO2" s="703"/>
      <c r="FPP2" s="703"/>
      <c r="FPQ2" s="703"/>
      <c r="FPR2" s="703"/>
      <c r="FPS2" s="703"/>
      <c r="FPT2" s="703"/>
      <c r="FPU2" s="703"/>
      <c r="FPV2" s="703"/>
      <c r="FPW2" s="703"/>
      <c r="FPX2" s="703"/>
      <c r="FPY2" s="703"/>
      <c r="FPZ2" s="703"/>
      <c r="FQA2" s="703"/>
      <c r="FQB2" s="703"/>
      <c r="FQC2" s="703"/>
      <c r="FQD2" s="703"/>
      <c r="FQE2" s="703"/>
      <c r="FQF2" s="703"/>
      <c r="FQG2" s="703"/>
      <c r="FQH2" s="703"/>
      <c r="FQI2" s="703"/>
      <c r="FQJ2" s="703"/>
      <c r="FQK2" s="703"/>
      <c r="FQL2" s="703"/>
      <c r="FQM2" s="703"/>
      <c r="FQN2" s="703"/>
      <c r="FQO2" s="703"/>
      <c r="FQP2" s="703"/>
      <c r="FQQ2" s="703"/>
      <c r="FQR2" s="703"/>
      <c r="FQS2" s="703"/>
      <c r="FQT2" s="703"/>
      <c r="FQU2" s="703"/>
      <c r="FQV2" s="703"/>
      <c r="FQW2" s="703"/>
      <c r="FQX2" s="703"/>
      <c r="FQY2" s="703"/>
      <c r="FQZ2" s="703"/>
      <c r="FRA2" s="703"/>
      <c r="FRB2" s="703"/>
      <c r="FRC2" s="703"/>
      <c r="FRD2" s="703"/>
      <c r="FRE2" s="703"/>
      <c r="FRF2" s="703"/>
      <c r="FRG2" s="703"/>
      <c r="FRH2" s="703"/>
      <c r="FRI2" s="703"/>
      <c r="FRJ2" s="703"/>
      <c r="FRK2" s="703"/>
      <c r="FRL2" s="703"/>
      <c r="FRM2" s="703"/>
      <c r="FRN2" s="703"/>
      <c r="FRO2" s="703"/>
      <c r="FRP2" s="703"/>
      <c r="FRQ2" s="703"/>
      <c r="FRR2" s="703"/>
      <c r="FRS2" s="703"/>
      <c r="FRT2" s="703"/>
      <c r="FRU2" s="703"/>
      <c r="FRV2" s="703"/>
      <c r="FRW2" s="703"/>
      <c r="FRX2" s="703"/>
      <c r="FRY2" s="703"/>
      <c r="FRZ2" s="703"/>
      <c r="FSA2" s="703"/>
      <c r="FSB2" s="703"/>
      <c r="FSC2" s="703"/>
      <c r="FSD2" s="703"/>
      <c r="FSE2" s="703"/>
      <c r="FSF2" s="703"/>
      <c r="FSG2" s="703"/>
      <c r="FSH2" s="703"/>
      <c r="FSI2" s="703"/>
      <c r="FSJ2" s="703"/>
      <c r="FSK2" s="703"/>
      <c r="FSL2" s="703"/>
      <c r="FSM2" s="703"/>
      <c r="FSN2" s="703"/>
      <c r="FSO2" s="703"/>
      <c r="FSP2" s="703"/>
      <c r="FSQ2" s="703"/>
      <c r="FSR2" s="703"/>
      <c r="FSS2" s="703"/>
      <c r="FST2" s="703"/>
      <c r="FSU2" s="703"/>
      <c r="FSV2" s="703"/>
      <c r="FSW2" s="703"/>
      <c r="FSX2" s="703"/>
      <c r="FSY2" s="703"/>
      <c r="FSZ2" s="703"/>
      <c r="FTA2" s="703"/>
      <c r="FTB2" s="703"/>
      <c r="FTC2" s="703"/>
      <c r="FTD2" s="703"/>
      <c r="FTE2" s="703"/>
      <c r="FTF2" s="703"/>
      <c r="FTG2" s="703"/>
      <c r="FTH2" s="703"/>
      <c r="FTI2" s="703"/>
      <c r="FTJ2" s="703"/>
      <c r="FTK2" s="703"/>
      <c r="FTL2" s="703"/>
      <c r="FTM2" s="703"/>
      <c r="FTN2" s="703"/>
      <c r="FTO2" s="703"/>
      <c r="FTP2" s="703"/>
      <c r="FTQ2" s="703"/>
      <c r="FTR2" s="703"/>
      <c r="FTS2" s="703"/>
      <c r="FTT2" s="703"/>
      <c r="FTU2" s="703"/>
      <c r="FTV2" s="703"/>
      <c r="FTW2" s="703"/>
      <c r="FTX2" s="703"/>
      <c r="FTY2" s="703"/>
      <c r="FTZ2" s="703"/>
      <c r="FUA2" s="703"/>
      <c r="FUB2" s="703"/>
      <c r="FUC2" s="703"/>
      <c r="FUD2" s="703"/>
      <c r="FUE2" s="703"/>
      <c r="FUF2" s="703"/>
      <c r="FUG2" s="703"/>
      <c r="FUH2" s="703"/>
      <c r="FUI2" s="703"/>
      <c r="FUJ2" s="703"/>
      <c r="FUK2" s="703"/>
      <c r="FUL2" s="703"/>
      <c r="FUM2" s="703"/>
      <c r="FUN2" s="703"/>
      <c r="FUO2" s="703"/>
      <c r="FUP2" s="703"/>
      <c r="FUQ2" s="703"/>
      <c r="FUR2" s="703"/>
      <c r="FUS2" s="703"/>
      <c r="FUT2" s="703"/>
      <c r="FUU2" s="703"/>
      <c r="FUV2" s="703"/>
      <c r="FUW2" s="703"/>
      <c r="FUX2" s="703"/>
      <c r="FUY2" s="703"/>
      <c r="FUZ2" s="703"/>
      <c r="FVA2" s="703"/>
      <c r="FVB2" s="703"/>
      <c r="FVC2" s="703"/>
      <c r="FVD2" s="703"/>
      <c r="FVE2" s="703"/>
      <c r="FVF2" s="703"/>
      <c r="FVG2" s="703"/>
      <c r="FVH2" s="703"/>
      <c r="FVI2" s="703"/>
      <c r="FVJ2" s="703"/>
      <c r="FVK2" s="703"/>
      <c r="FVL2" s="703"/>
      <c r="FVM2" s="703"/>
      <c r="FVN2" s="703"/>
      <c r="FVO2" s="703"/>
      <c r="FVP2" s="703"/>
      <c r="FVQ2" s="703"/>
      <c r="FVR2" s="703"/>
      <c r="FVS2" s="703"/>
      <c r="FVT2" s="703"/>
      <c r="FVU2" s="703"/>
      <c r="FVV2" s="703"/>
      <c r="FVW2" s="703"/>
      <c r="FVX2" s="703"/>
      <c r="FVY2" s="703"/>
      <c r="FVZ2" s="703"/>
      <c r="FWA2" s="703"/>
      <c r="FWB2" s="703"/>
      <c r="FWC2" s="703"/>
      <c r="FWD2" s="703"/>
      <c r="FWE2" s="703"/>
      <c r="FWF2" s="703"/>
      <c r="FWG2" s="703"/>
      <c r="FWH2" s="703"/>
      <c r="FWI2" s="703"/>
      <c r="FWJ2" s="703"/>
      <c r="FWK2" s="703"/>
      <c r="FWL2" s="703"/>
      <c r="FWM2" s="703"/>
      <c r="FWN2" s="703"/>
      <c r="FWO2" s="703"/>
      <c r="FWP2" s="703"/>
      <c r="FWQ2" s="703"/>
      <c r="FWR2" s="703"/>
      <c r="FWS2" s="703"/>
      <c r="FWT2" s="703"/>
      <c r="FWU2" s="703"/>
      <c r="FWV2" s="703"/>
      <c r="FWW2" s="703"/>
      <c r="FWX2" s="703"/>
      <c r="FWY2" s="703"/>
      <c r="FWZ2" s="703"/>
      <c r="FXA2" s="703"/>
      <c r="FXB2" s="703"/>
      <c r="FXC2" s="703"/>
      <c r="FXD2" s="703"/>
      <c r="FXE2" s="703"/>
      <c r="FXF2" s="703"/>
      <c r="FXG2" s="703"/>
      <c r="FXH2" s="703"/>
      <c r="FXI2" s="703"/>
      <c r="FXJ2" s="703"/>
      <c r="FXK2" s="703"/>
      <c r="FXL2" s="703"/>
      <c r="FXM2" s="703"/>
      <c r="FXN2" s="703"/>
      <c r="FXO2" s="703"/>
      <c r="FXP2" s="703"/>
      <c r="FXQ2" s="703"/>
      <c r="FXR2" s="703"/>
      <c r="FXS2" s="703"/>
      <c r="FXT2" s="703"/>
      <c r="FXU2" s="703"/>
      <c r="FXV2" s="703"/>
      <c r="FXW2" s="703"/>
      <c r="FXX2" s="703"/>
      <c r="FXY2" s="703"/>
      <c r="FXZ2" s="703"/>
      <c r="FYA2" s="703"/>
      <c r="FYB2" s="703"/>
      <c r="FYC2" s="703"/>
      <c r="FYD2" s="703"/>
      <c r="FYE2" s="703"/>
      <c r="FYF2" s="703"/>
      <c r="FYG2" s="703"/>
      <c r="FYH2" s="703"/>
      <c r="FYI2" s="703"/>
      <c r="FYJ2" s="703"/>
      <c r="FYK2" s="703"/>
      <c r="FYL2" s="703"/>
      <c r="FYM2" s="703"/>
      <c r="FYN2" s="703"/>
      <c r="FYO2" s="703"/>
      <c r="FYP2" s="703"/>
      <c r="FYQ2" s="703"/>
      <c r="FYR2" s="703"/>
      <c r="FYS2" s="703"/>
      <c r="FYT2" s="703"/>
      <c r="FYU2" s="703"/>
      <c r="FYV2" s="703"/>
      <c r="FYW2" s="703"/>
      <c r="FYX2" s="703"/>
      <c r="FYY2" s="703"/>
      <c r="FYZ2" s="703"/>
      <c r="FZA2" s="703"/>
      <c r="FZB2" s="703"/>
      <c r="FZC2" s="703"/>
      <c r="FZD2" s="703"/>
      <c r="FZE2" s="703"/>
      <c r="FZF2" s="703"/>
      <c r="FZG2" s="703"/>
      <c r="FZH2" s="703"/>
      <c r="FZI2" s="703"/>
      <c r="FZJ2" s="703"/>
      <c r="FZK2" s="703"/>
      <c r="FZL2" s="703"/>
      <c r="FZM2" s="703"/>
      <c r="FZN2" s="703"/>
      <c r="FZO2" s="703"/>
      <c r="FZP2" s="703"/>
      <c r="FZQ2" s="703"/>
      <c r="FZR2" s="703"/>
      <c r="FZS2" s="703"/>
      <c r="FZT2" s="703"/>
      <c r="FZU2" s="703"/>
      <c r="FZV2" s="703"/>
      <c r="FZW2" s="703"/>
      <c r="FZX2" s="703"/>
      <c r="FZY2" s="703"/>
      <c r="FZZ2" s="703"/>
      <c r="GAA2" s="703"/>
      <c r="GAB2" s="703"/>
      <c r="GAC2" s="703"/>
      <c r="GAD2" s="703"/>
      <c r="GAE2" s="703"/>
      <c r="GAF2" s="703"/>
      <c r="GAG2" s="703"/>
      <c r="GAH2" s="703"/>
      <c r="GAI2" s="703"/>
      <c r="GAJ2" s="703"/>
      <c r="GAK2" s="703"/>
      <c r="GAL2" s="703"/>
      <c r="GAM2" s="703"/>
      <c r="GAN2" s="703"/>
      <c r="GAO2" s="703"/>
      <c r="GAP2" s="703"/>
      <c r="GAQ2" s="703"/>
      <c r="GAR2" s="703"/>
      <c r="GAS2" s="703"/>
      <c r="GAT2" s="703"/>
      <c r="GAU2" s="703"/>
      <c r="GAV2" s="703"/>
      <c r="GAW2" s="703"/>
      <c r="GAX2" s="703"/>
      <c r="GAY2" s="703"/>
      <c r="GAZ2" s="703"/>
      <c r="GBA2" s="703"/>
      <c r="GBB2" s="703"/>
      <c r="GBC2" s="703"/>
      <c r="GBD2" s="703"/>
      <c r="GBE2" s="703"/>
      <c r="GBF2" s="703"/>
      <c r="GBG2" s="703"/>
      <c r="GBH2" s="703"/>
      <c r="GBI2" s="703"/>
      <c r="GBJ2" s="703"/>
      <c r="GBK2" s="703"/>
      <c r="GBL2" s="703"/>
      <c r="GBM2" s="703"/>
      <c r="GBN2" s="703"/>
      <c r="GBO2" s="703"/>
      <c r="GBP2" s="703"/>
      <c r="GBQ2" s="703"/>
      <c r="GBR2" s="703"/>
      <c r="GBS2" s="703"/>
      <c r="GBT2" s="703"/>
      <c r="GBU2" s="703"/>
      <c r="GBV2" s="703"/>
      <c r="GBW2" s="703"/>
      <c r="GBX2" s="703"/>
      <c r="GBY2" s="703"/>
      <c r="GBZ2" s="703"/>
      <c r="GCA2" s="703"/>
      <c r="GCB2" s="703"/>
      <c r="GCC2" s="703"/>
      <c r="GCD2" s="703"/>
      <c r="GCE2" s="703"/>
      <c r="GCF2" s="703"/>
      <c r="GCG2" s="703"/>
      <c r="GCH2" s="703"/>
      <c r="GCI2" s="703"/>
      <c r="GCJ2" s="703"/>
      <c r="GCK2" s="703"/>
      <c r="GCL2" s="703"/>
      <c r="GCM2" s="703"/>
      <c r="GCN2" s="703"/>
      <c r="GCO2" s="703"/>
      <c r="GCP2" s="703"/>
      <c r="GCQ2" s="703"/>
      <c r="GCR2" s="703"/>
      <c r="GCS2" s="703"/>
      <c r="GCT2" s="703"/>
      <c r="GCU2" s="703"/>
      <c r="GCV2" s="703"/>
      <c r="GCW2" s="703"/>
      <c r="GCX2" s="703"/>
      <c r="GCY2" s="703"/>
      <c r="GCZ2" s="703"/>
      <c r="GDA2" s="703"/>
      <c r="GDB2" s="703"/>
      <c r="GDC2" s="703"/>
      <c r="GDD2" s="703"/>
      <c r="GDE2" s="703"/>
      <c r="GDF2" s="703"/>
      <c r="GDG2" s="703"/>
      <c r="GDH2" s="703"/>
      <c r="GDI2" s="703"/>
      <c r="GDJ2" s="703"/>
      <c r="GDK2" s="703"/>
      <c r="GDL2" s="703"/>
      <c r="GDM2" s="703"/>
      <c r="GDN2" s="703"/>
      <c r="GDO2" s="703"/>
      <c r="GDP2" s="703"/>
      <c r="GDQ2" s="703"/>
      <c r="GDR2" s="703"/>
      <c r="GDS2" s="703"/>
      <c r="GDT2" s="703"/>
      <c r="GDU2" s="703"/>
      <c r="GDV2" s="703"/>
      <c r="GDW2" s="703"/>
      <c r="GDX2" s="703"/>
      <c r="GDY2" s="703"/>
      <c r="GDZ2" s="703"/>
      <c r="GEA2" s="703"/>
      <c r="GEB2" s="703"/>
      <c r="GEC2" s="703"/>
      <c r="GED2" s="703"/>
      <c r="GEE2" s="703"/>
      <c r="GEF2" s="703"/>
      <c r="GEG2" s="703"/>
      <c r="GEH2" s="703"/>
      <c r="GEI2" s="703"/>
      <c r="GEJ2" s="703"/>
      <c r="GEK2" s="703"/>
      <c r="GEL2" s="703"/>
      <c r="GEM2" s="703"/>
      <c r="GEN2" s="703"/>
      <c r="GEO2" s="703"/>
      <c r="GEP2" s="703"/>
      <c r="GEQ2" s="703"/>
      <c r="GER2" s="703"/>
      <c r="GES2" s="703"/>
      <c r="GET2" s="703"/>
      <c r="GEU2" s="703"/>
      <c r="GEV2" s="703"/>
      <c r="GEW2" s="703"/>
      <c r="GEX2" s="703"/>
      <c r="GEY2" s="703"/>
      <c r="GEZ2" s="703"/>
      <c r="GFA2" s="703"/>
      <c r="GFB2" s="703"/>
      <c r="GFC2" s="703"/>
      <c r="GFD2" s="703"/>
      <c r="GFE2" s="703"/>
      <c r="GFF2" s="703"/>
      <c r="GFG2" s="703"/>
      <c r="GFH2" s="703"/>
      <c r="GFI2" s="703"/>
      <c r="GFJ2" s="703"/>
      <c r="GFK2" s="703"/>
      <c r="GFL2" s="703"/>
      <c r="GFM2" s="703"/>
      <c r="GFN2" s="703"/>
      <c r="GFO2" s="703"/>
      <c r="GFP2" s="703"/>
      <c r="GFQ2" s="703"/>
      <c r="GFR2" s="703"/>
      <c r="GFS2" s="703"/>
      <c r="GFT2" s="703"/>
      <c r="GFU2" s="703"/>
      <c r="GFV2" s="703"/>
      <c r="GFW2" s="703"/>
      <c r="GFX2" s="703"/>
      <c r="GFY2" s="703"/>
      <c r="GFZ2" s="703"/>
      <c r="GGA2" s="703"/>
      <c r="GGB2" s="703"/>
      <c r="GGC2" s="703"/>
      <c r="GGD2" s="703"/>
      <c r="GGE2" s="703"/>
      <c r="GGF2" s="703"/>
      <c r="GGG2" s="703"/>
      <c r="GGH2" s="703"/>
      <c r="GGI2" s="703"/>
      <c r="GGJ2" s="703"/>
      <c r="GGK2" s="703"/>
      <c r="GGL2" s="703"/>
      <c r="GGM2" s="703"/>
      <c r="GGN2" s="703"/>
      <c r="GGO2" s="703"/>
      <c r="GGP2" s="703"/>
      <c r="GGQ2" s="703"/>
      <c r="GGR2" s="703"/>
      <c r="GGS2" s="703"/>
      <c r="GGT2" s="703"/>
      <c r="GGU2" s="703"/>
      <c r="GGV2" s="703"/>
      <c r="GGW2" s="703"/>
      <c r="GGX2" s="703"/>
      <c r="GGY2" s="703"/>
      <c r="GGZ2" s="703"/>
      <c r="GHA2" s="703"/>
      <c r="GHB2" s="703"/>
      <c r="GHC2" s="703"/>
      <c r="GHD2" s="703"/>
      <c r="GHE2" s="703"/>
      <c r="GHF2" s="703"/>
      <c r="GHG2" s="703"/>
      <c r="GHH2" s="703"/>
      <c r="GHI2" s="703"/>
      <c r="GHJ2" s="703"/>
      <c r="GHK2" s="703"/>
      <c r="GHL2" s="703"/>
      <c r="GHM2" s="703"/>
      <c r="GHN2" s="703"/>
      <c r="GHO2" s="703"/>
      <c r="GHP2" s="703"/>
      <c r="GHQ2" s="703"/>
      <c r="GHR2" s="703"/>
      <c r="GHS2" s="703"/>
      <c r="GHT2" s="703"/>
      <c r="GHU2" s="703"/>
      <c r="GHV2" s="703"/>
      <c r="GHW2" s="703"/>
      <c r="GHX2" s="703"/>
      <c r="GHY2" s="703"/>
      <c r="GHZ2" s="703"/>
      <c r="GIA2" s="703"/>
      <c r="GIB2" s="703"/>
      <c r="GIC2" s="703"/>
      <c r="GID2" s="703"/>
      <c r="GIE2" s="703"/>
      <c r="GIF2" s="703"/>
      <c r="GIG2" s="703"/>
      <c r="GIH2" s="703"/>
      <c r="GII2" s="703"/>
      <c r="GIJ2" s="703"/>
      <c r="GIK2" s="703"/>
      <c r="GIL2" s="703"/>
      <c r="GIM2" s="703"/>
      <c r="GIN2" s="703"/>
      <c r="GIO2" s="703"/>
      <c r="GIP2" s="703"/>
      <c r="GIQ2" s="703"/>
      <c r="GIR2" s="703"/>
      <c r="GIS2" s="703"/>
      <c r="GIT2" s="703"/>
      <c r="GIU2" s="703"/>
      <c r="GIV2" s="703"/>
      <c r="GIW2" s="703"/>
      <c r="GIX2" s="703"/>
      <c r="GIY2" s="703"/>
      <c r="GIZ2" s="703"/>
      <c r="GJA2" s="703"/>
      <c r="GJB2" s="703"/>
      <c r="GJC2" s="703"/>
      <c r="GJD2" s="703"/>
      <c r="GJE2" s="703"/>
      <c r="GJF2" s="703"/>
      <c r="GJG2" s="703"/>
      <c r="GJH2" s="703"/>
      <c r="GJI2" s="703"/>
      <c r="GJJ2" s="703"/>
      <c r="GJK2" s="703"/>
      <c r="GJL2" s="703"/>
      <c r="GJM2" s="703"/>
      <c r="GJN2" s="703"/>
      <c r="GJO2" s="703"/>
      <c r="GJP2" s="703"/>
      <c r="GJQ2" s="703"/>
      <c r="GJR2" s="703"/>
      <c r="GJS2" s="703"/>
      <c r="GJT2" s="703"/>
      <c r="GJU2" s="703"/>
      <c r="GJV2" s="703"/>
      <c r="GJW2" s="703"/>
      <c r="GJX2" s="703"/>
      <c r="GJY2" s="703"/>
      <c r="GJZ2" s="703"/>
      <c r="GKA2" s="703"/>
      <c r="GKB2" s="703"/>
      <c r="GKC2" s="703"/>
      <c r="GKD2" s="703"/>
      <c r="GKE2" s="703"/>
      <c r="GKF2" s="703"/>
      <c r="GKG2" s="703"/>
      <c r="GKH2" s="703"/>
      <c r="GKI2" s="703"/>
      <c r="GKJ2" s="703"/>
      <c r="GKK2" s="703"/>
      <c r="GKL2" s="703"/>
      <c r="GKM2" s="703"/>
      <c r="GKN2" s="703"/>
      <c r="GKO2" s="703"/>
      <c r="GKP2" s="703"/>
      <c r="GKQ2" s="703"/>
      <c r="GKR2" s="703"/>
      <c r="GKS2" s="703"/>
      <c r="GKT2" s="703"/>
      <c r="GKU2" s="703"/>
      <c r="GKV2" s="703"/>
      <c r="GKW2" s="703"/>
      <c r="GKX2" s="703"/>
      <c r="GKY2" s="703"/>
      <c r="GKZ2" s="703"/>
      <c r="GLA2" s="703"/>
      <c r="GLB2" s="703"/>
      <c r="GLC2" s="703"/>
      <c r="GLD2" s="703"/>
      <c r="GLE2" s="703"/>
      <c r="GLF2" s="703"/>
      <c r="GLG2" s="703"/>
      <c r="GLH2" s="703"/>
      <c r="GLI2" s="703"/>
      <c r="GLJ2" s="703"/>
      <c r="GLK2" s="703"/>
      <c r="GLL2" s="703"/>
      <c r="GLM2" s="703"/>
      <c r="GLN2" s="703"/>
      <c r="GLO2" s="703"/>
      <c r="GLP2" s="703"/>
      <c r="GLQ2" s="703"/>
      <c r="GLR2" s="703"/>
      <c r="GLS2" s="703"/>
      <c r="GLT2" s="703"/>
      <c r="GLU2" s="703"/>
      <c r="GLV2" s="703"/>
      <c r="GLW2" s="703"/>
      <c r="GLX2" s="703"/>
      <c r="GLY2" s="703"/>
      <c r="GLZ2" s="703"/>
      <c r="GMA2" s="703"/>
      <c r="GMB2" s="703"/>
      <c r="GMC2" s="703"/>
      <c r="GMD2" s="703"/>
      <c r="GME2" s="703"/>
      <c r="GMF2" s="703"/>
      <c r="GMG2" s="703"/>
      <c r="GMH2" s="703"/>
      <c r="GMI2" s="703"/>
      <c r="GMJ2" s="703"/>
      <c r="GMK2" s="703"/>
      <c r="GML2" s="703"/>
      <c r="GMM2" s="703"/>
      <c r="GMN2" s="703"/>
      <c r="GMO2" s="703"/>
      <c r="GMP2" s="703"/>
      <c r="GMQ2" s="703"/>
      <c r="GMR2" s="703"/>
      <c r="GMS2" s="703"/>
      <c r="GMT2" s="703"/>
      <c r="GMU2" s="703"/>
      <c r="GMV2" s="703"/>
      <c r="GMW2" s="703"/>
      <c r="GMX2" s="703"/>
      <c r="GMY2" s="703"/>
      <c r="GMZ2" s="703"/>
      <c r="GNA2" s="703"/>
      <c r="GNB2" s="703"/>
      <c r="GNC2" s="703"/>
      <c r="GND2" s="703"/>
      <c r="GNE2" s="703"/>
      <c r="GNF2" s="703"/>
      <c r="GNG2" s="703"/>
      <c r="GNH2" s="703"/>
      <c r="GNI2" s="703"/>
      <c r="GNJ2" s="703"/>
      <c r="GNK2" s="703"/>
      <c r="GNL2" s="703"/>
      <c r="GNM2" s="703"/>
      <c r="GNN2" s="703"/>
      <c r="GNO2" s="703"/>
      <c r="GNP2" s="703"/>
      <c r="GNQ2" s="703"/>
      <c r="GNR2" s="703"/>
      <c r="GNS2" s="703"/>
      <c r="GNT2" s="703"/>
      <c r="GNU2" s="703"/>
      <c r="GNV2" s="703"/>
      <c r="GNW2" s="703"/>
      <c r="GNX2" s="703"/>
      <c r="GNY2" s="703"/>
      <c r="GNZ2" s="703"/>
      <c r="GOA2" s="703"/>
      <c r="GOB2" s="703"/>
      <c r="GOC2" s="703"/>
      <c r="GOD2" s="703"/>
      <c r="GOE2" s="703"/>
      <c r="GOF2" s="703"/>
      <c r="GOG2" s="703"/>
      <c r="GOH2" s="703"/>
      <c r="GOI2" s="703"/>
      <c r="GOJ2" s="703"/>
      <c r="GOK2" s="703"/>
      <c r="GOL2" s="703"/>
      <c r="GOM2" s="703"/>
      <c r="GON2" s="703"/>
      <c r="GOO2" s="703"/>
      <c r="GOP2" s="703"/>
      <c r="GOQ2" s="703"/>
      <c r="GOR2" s="703"/>
      <c r="GOS2" s="703"/>
      <c r="GOT2" s="703"/>
      <c r="GOU2" s="703"/>
      <c r="GOV2" s="703"/>
      <c r="GOW2" s="703"/>
      <c r="GOX2" s="703"/>
      <c r="GOY2" s="703"/>
      <c r="GOZ2" s="703"/>
      <c r="GPA2" s="703"/>
      <c r="GPB2" s="703"/>
      <c r="GPC2" s="703"/>
      <c r="GPD2" s="703"/>
      <c r="GPE2" s="703"/>
      <c r="GPF2" s="703"/>
      <c r="GPG2" s="703"/>
      <c r="GPH2" s="703"/>
      <c r="GPI2" s="703"/>
      <c r="GPJ2" s="703"/>
      <c r="GPK2" s="703"/>
      <c r="GPL2" s="703"/>
      <c r="GPM2" s="703"/>
      <c r="GPN2" s="703"/>
      <c r="GPO2" s="703"/>
      <c r="GPP2" s="703"/>
      <c r="GPQ2" s="703"/>
      <c r="GPR2" s="703"/>
      <c r="GPS2" s="703"/>
      <c r="GPT2" s="703"/>
      <c r="GPU2" s="703"/>
      <c r="GPV2" s="703"/>
      <c r="GPW2" s="703"/>
      <c r="GPX2" s="703"/>
      <c r="GPY2" s="703"/>
      <c r="GPZ2" s="703"/>
      <c r="GQA2" s="703"/>
      <c r="GQB2" s="703"/>
      <c r="GQC2" s="703"/>
      <c r="GQD2" s="703"/>
      <c r="GQE2" s="703"/>
      <c r="GQF2" s="703"/>
      <c r="GQG2" s="703"/>
      <c r="GQH2" s="703"/>
      <c r="GQI2" s="703"/>
      <c r="GQJ2" s="703"/>
      <c r="GQK2" s="703"/>
      <c r="GQL2" s="703"/>
      <c r="GQM2" s="703"/>
      <c r="GQN2" s="703"/>
      <c r="GQO2" s="703"/>
      <c r="GQP2" s="703"/>
      <c r="GQQ2" s="703"/>
      <c r="GQR2" s="703"/>
      <c r="GQS2" s="703"/>
      <c r="GQT2" s="703"/>
      <c r="GQU2" s="703"/>
      <c r="GQV2" s="703"/>
      <c r="GQW2" s="703"/>
      <c r="GQX2" s="703"/>
      <c r="GQY2" s="703"/>
      <c r="GQZ2" s="703"/>
      <c r="GRA2" s="703"/>
      <c r="GRB2" s="703"/>
      <c r="GRC2" s="703"/>
      <c r="GRD2" s="703"/>
      <c r="GRE2" s="703"/>
      <c r="GRF2" s="703"/>
      <c r="GRG2" s="703"/>
      <c r="GRH2" s="703"/>
      <c r="GRI2" s="703"/>
      <c r="GRJ2" s="703"/>
      <c r="GRK2" s="703"/>
      <c r="GRL2" s="703"/>
      <c r="GRM2" s="703"/>
      <c r="GRN2" s="703"/>
      <c r="GRO2" s="703"/>
      <c r="GRP2" s="703"/>
      <c r="GRQ2" s="703"/>
      <c r="GRR2" s="703"/>
      <c r="GRS2" s="703"/>
      <c r="GRT2" s="703"/>
      <c r="GRU2" s="703"/>
      <c r="GRV2" s="703"/>
      <c r="GRW2" s="703"/>
      <c r="GRX2" s="703"/>
      <c r="GRY2" s="703"/>
      <c r="GRZ2" s="703"/>
      <c r="GSA2" s="703"/>
      <c r="GSB2" s="703"/>
      <c r="GSC2" s="703"/>
      <c r="GSD2" s="703"/>
      <c r="GSE2" s="703"/>
      <c r="GSF2" s="703"/>
      <c r="GSG2" s="703"/>
      <c r="GSH2" s="703"/>
      <c r="GSI2" s="703"/>
      <c r="GSJ2" s="703"/>
      <c r="GSK2" s="703"/>
      <c r="GSL2" s="703"/>
      <c r="GSM2" s="703"/>
      <c r="GSN2" s="703"/>
      <c r="GSO2" s="703"/>
      <c r="GSP2" s="703"/>
      <c r="GSQ2" s="703"/>
      <c r="GSR2" s="703"/>
      <c r="GSS2" s="703"/>
      <c r="GST2" s="703"/>
      <c r="GSU2" s="703"/>
      <c r="GSV2" s="703"/>
      <c r="GSW2" s="703"/>
      <c r="GSX2" s="703"/>
      <c r="GSY2" s="703"/>
      <c r="GSZ2" s="703"/>
      <c r="GTA2" s="703"/>
      <c r="GTB2" s="703"/>
      <c r="GTC2" s="703"/>
      <c r="GTD2" s="703"/>
      <c r="GTE2" s="703"/>
      <c r="GTF2" s="703"/>
      <c r="GTG2" s="703"/>
      <c r="GTH2" s="703"/>
      <c r="GTI2" s="703"/>
      <c r="GTJ2" s="703"/>
      <c r="GTK2" s="703"/>
      <c r="GTL2" s="703"/>
      <c r="GTM2" s="703"/>
      <c r="GTN2" s="703"/>
      <c r="GTO2" s="703"/>
      <c r="GTP2" s="703"/>
      <c r="GTQ2" s="703"/>
      <c r="GTR2" s="703"/>
      <c r="GTS2" s="703"/>
      <c r="GTT2" s="703"/>
      <c r="GTU2" s="703"/>
      <c r="GTV2" s="703"/>
      <c r="GTW2" s="703"/>
      <c r="GTX2" s="703"/>
      <c r="GTY2" s="703"/>
      <c r="GTZ2" s="703"/>
      <c r="GUA2" s="703"/>
      <c r="GUB2" s="703"/>
      <c r="GUC2" s="703"/>
      <c r="GUD2" s="703"/>
      <c r="GUE2" s="703"/>
      <c r="GUF2" s="703"/>
      <c r="GUG2" s="703"/>
      <c r="GUH2" s="703"/>
      <c r="GUI2" s="703"/>
      <c r="GUJ2" s="703"/>
      <c r="GUK2" s="703"/>
      <c r="GUL2" s="703"/>
      <c r="GUM2" s="703"/>
      <c r="GUN2" s="703"/>
      <c r="GUO2" s="703"/>
      <c r="GUP2" s="703"/>
      <c r="GUQ2" s="703"/>
      <c r="GUR2" s="703"/>
      <c r="GUS2" s="703"/>
      <c r="GUT2" s="703"/>
      <c r="GUU2" s="703"/>
      <c r="GUV2" s="703"/>
      <c r="GUW2" s="703"/>
      <c r="GUX2" s="703"/>
      <c r="GUY2" s="703"/>
      <c r="GUZ2" s="703"/>
      <c r="GVA2" s="703"/>
      <c r="GVB2" s="703"/>
      <c r="GVC2" s="703"/>
      <c r="GVD2" s="703"/>
      <c r="GVE2" s="703"/>
      <c r="GVF2" s="703"/>
      <c r="GVG2" s="703"/>
      <c r="GVH2" s="703"/>
      <c r="GVI2" s="703"/>
      <c r="GVJ2" s="703"/>
      <c r="GVK2" s="703"/>
      <c r="GVL2" s="703"/>
      <c r="GVM2" s="703"/>
      <c r="GVN2" s="703"/>
      <c r="GVO2" s="703"/>
      <c r="GVP2" s="703"/>
      <c r="GVQ2" s="703"/>
      <c r="GVR2" s="703"/>
      <c r="GVS2" s="703"/>
      <c r="GVT2" s="703"/>
      <c r="GVU2" s="703"/>
      <c r="GVV2" s="703"/>
      <c r="GVW2" s="703"/>
      <c r="GVX2" s="703"/>
      <c r="GVY2" s="703"/>
      <c r="GVZ2" s="703"/>
      <c r="GWA2" s="703"/>
      <c r="GWB2" s="703"/>
      <c r="GWC2" s="703"/>
      <c r="GWD2" s="703"/>
      <c r="GWE2" s="703"/>
      <c r="GWF2" s="703"/>
      <c r="GWG2" s="703"/>
      <c r="GWH2" s="703"/>
      <c r="GWI2" s="703"/>
      <c r="GWJ2" s="703"/>
      <c r="GWK2" s="703"/>
      <c r="GWL2" s="703"/>
      <c r="GWM2" s="703"/>
      <c r="GWN2" s="703"/>
      <c r="GWO2" s="703"/>
      <c r="GWP2" s="703"/>
      <c r="GWQ2" s="703"/>
      <c r="GWR2" s="703"/>
      <c r="GWS2" s="703"/>
      <c r="GWT2" s="703"/>
      <c r="GWU2" s="703"/>
      <c r="GWV2" s="703"/>
      <c r="GWW2" s="703"/>
      <c r="GWX2" s="703"/>
      <c r="GWY2" s="703"/>
      <c r="GWZ2" s="703"/>
      <c r="GXA2" s="703"/>
      <c r="GXB2" s="703"/>
      <c r="GXC2" s="703"/>
      <c r="GXD2" s="703"/>
      <c r="GXE2" s="703"/>
      <c r="GXF2" s="703"/>
      <c r="GXG2" s="703"/>
      <c r="GXH2" s="703"/>
      <c r="GXI2" s="703"/>
      <c r="GXJ2" s="703"/>
      <c r="GXK2" s="703"/>
      <c r="GXL2" s="703"/>
      <c r="GXM2" s="703"/>
      <c r="GXN2" s="703"/>
      <c r="GXO2" s="703"/>
      <c r="GXP2" s="703"/>
      <c r="GXQ2" s="703"/>
      <c r="GXR2" s="703"/>
      <c r="GXS2" s="703"/>
      <c r="GXT2" s="703"/>
      <c r="GXU2" s="703"/>
      <c r="GXV2" s="703"/>
      <c r="GXW2" s="703"/>
      <c r="GXX2" s="703"/>
      <c r="GXY2" s="703"/>
      <c r="GXZ2" s="703"/>
      <c r="GYA2" s="703"/>
      <c r="GYB2" s="703"/>
      <c r="GYC2" s="703"/>
      <c r="GYD2" s="703"/>
      <c r="GYE2" s="703"/>
      <c r="GYF2" s="703"/>
      <c r="GYG2" s="703"/>
      <c r="GYH2" s="703"/>
      <c r="GYI2" s="703"/>
      <c r="GYJ2" s="703"/>
      <c r="GYK2" s="703"/>
      <c r="GYL2" s="703"/>
      <c r="GYM2" s="703"/>
      <c r="GYN2" s="703"/>
      <c r="GYO2" s="703"/>
      <c r="GYP2" s="703"/>
      <c r="GYQ2" s="703"/>
      <c r="GYR2" s="703"/>
      <c r="GYS2" s="703"/>
      <c r="GYT2" s="703"/>
      <c r="GYU2" s="703"/>
      <c r="GYV2" s="703"/>
      <c r="GYW2" s="703"/>
      <c r="GYX2" s="703"/>
      <c r="GYY2" s="703"/>
      <c r="GYZ2" s="703"/>
      <c r="GZA2" s="703"/>
      <c r="GZB2" s="703"/>
      <c r="GZC2" s="703"/>
      <c r="GZD2" s="703"/>
      <c r="GZE2" s="703"/>
      <c r="GZF2" s="703"/>
      <c r="GZG2" s="703"/>
      <c r="GZH2" s="703"/>
      <c r="GZI2" s="703"/>
      <c r="GZJ2" s="703"/>
      <c r="GZK2" s="703"/>
      <c r="GZL2" s="703"/>
      <c r="GZM2" s="703"/>
      <c r="GZN2" s="703"/>
      <c r="GZO2" s="703"/>
      <c r="GZP2" s="703"/>
      <c r="GZQ2" s="703"/>
      <c r="GZR2" s="703"/>
      <c r="GZS2" s="703"/>
      <c r="GZT2" s="703"/>
      <c r="GZU2" s="703"/>
      <c r="GZV2" s="703"/>
      <c r="GZW2" s="703"/>
      <c r="GZX2" s="703"/>
      <c r="GZY2" s="703"/>
      <c r="GZZ2" s="703"/>
      <c r="HAA2" s="703"/>
      <c r="HAB2" s="703"/>
      <c r="HAC2" s="703"/>
      <c r="HAD2" s="703"/>
      <c r="HAE2" s="703"/>
      <c r="HAF2" s="703"/>
      <c r="HAG2" s="703"/>
      <c r="HAH2" s="703"/>
      <c r="HAI2" s="703"/>
      <c r="HAJ2" s="703"/>
      <c r="HAK2" s="703"/>
      <c r="HAL2" s="703"/>
      <c r="HAM2" s="703"/>
      <c r="HAN2" s="703"/>
      <c r="HAO2" s="703"/>
      <c r="HAP2" s="703"/>
      <c r="HAQ2" s="703"/>
      <c r="HAR2" s="703"/>
      <c r="HAS2" s="703"/>
      <c r="HAT2" s="703"/>
      <c r="HAU2" s="703"/>
      <c r="HAV2" s="703"/>
      <c r="HAW2" s="703"/>
      <c r="HAX2" s="703"/>
      <c r="HAY2" s="703"/>
      <c r="HAZ2" s="703"/>
      <c r="HBA2" s="703"/>
      <c r="HBB2" s="703"/>
      <c r="HBC2" s="703"/>
      <c r="HBD2" s="703"/>
      <c r="HBE2" s="703"/>
      <c r="HBF2" s="703"/>
      <c r="HBG2" s="703"/>
      <c r="HBH2" s="703"/>
      <c r="HBI2" s="703"/>
      <c r="HBJ2" s="703"/>
      <c r="HBK2" s="703"/>
      <c r="HBL2" s="703"/>
      <c r="HBM2" s="703"/>
      <c r="HBN2" s="703"/>
      <c r="HBO2" s="703"/>
      <c r="HBP2" s="703"/>
      <c r="HBQ2" s="703"/>
      <c r="HBR2" s="703"/>
      <c r="HBS2" s="703"/>
      <c r="HBT2" s="703"/>
      <c r="HBU2" s="703"/>
      <c r="HBV2" s="703"/>
      <c r="HBW2" s="703"/>
      <c r="HBX2" s="703"/>
      <c r="HBY2" s="703"/>
      <c r="HBZ2" s="703"/>
      <c r="HCA2" s="703"/>
      <c r="HCB2" s="703"/>
      <c r="HCC2" s="703"/>
      <c r="HCD2" s="703"/>
      <c r="HCE2" s="703"/>
      <c r="HCF2" s="703"/>
      <c r="HCG2" s="703"/>
      <c r="HCH2" s="703"/>
      <c r="HCI2" s="703"/>
      <c r="HCJ2" s="703"/>
      <c r="HCK2" s="703"/>
      <c r="HCL2" s="703"/>
      <c r="HCM2" s="703"/>
      <c r="HCN2" s="703"/>
      <c r="HCO2" s="703"/>
      <c r="HCP2" s="703"/>
      <c r="HCQ2" s="703"/>
      <c r="HCR2" s="703"/>
      <c r="HCS2" s="703"/>
      <c r="HCT2" s="703"/>
      <c r="HCU2" s="703"/>
      <c r="HCV2" s="703"/>
      <c r="HCW2" s="703"/>
      <c r="HCX2" s="703"/>
      <c r="HCY2" s="703"/>
      <c r="HCZ2" s="703"/>
      <c r="HDA2" s="703"/>
      <c r="HDB2" s="703"/>
      <c r="HDC2" s="703"/>
      <c r="HDD2" s="703"/>
      <c r="HDE2" s="703"/>
      <c r="HDF2" s="703"/>
      <c r="HDG2" s="703"/>
      <c r="HDH2" s="703"/>
      <c r="HDI2" s="703"/>
      <c r="HDJ2" s="703"/>
      <c r="HDK2" s="703"/>
      <c r="HDL2" s="703"/>
      <c r="HDM2" s="703"/>
      <c r="HDN2" s="703"/>
      <c r="HDO2" s="703"/>
      <c r="HDP2" s="703"/>
      <c r="HDQ2" s="703"/>
      <c r="HDR2" s="703"/>
      <c r="HDS2" s="703"/>
      <c r="HDT2" s="703"/>
      <c r="HDU2" s="703"/>
      <c r="HDV2" s="703"/>
      <c r="HDW2" s="703"/>
      <c r="HDX2" s="703"/>
      <c r="HDY2" s="703"/>
      <c r="HDZ2" s="703"/>
      <c r="HEA2" s="703"/>
      <c r="HEB2" s="703"/>
      <c r="HEC2" s="703"/>
      <c r="HED2" s="703"/>
      <c r="HEE2" s="703"/>
      <c r="HEF2" s="703"/>
      <c r="HEG2" s="703"/>
      <c r="HEH2" s="703"/>
      <c r="HEI2" s="703"/>
      <c r="HEJ2" s="703"/>
      <c r="HEK2" s="703"/>
      <c r="HEL2" s="703"/>
      <c r="HEM2" s="703"/>
      <c r="HEN2" s="703"/>
      <c r="HEO2" s="703"/>
      <c r="HEP2" s="703"/>
      <c r="HEQ2" s="703"/>
      <c r="HER2" s="703"/>
      <c r="HES2" s="703"/>
      <c r="HET2" s="703"/>
      <c r="HEU2" s="703"/>
      <c r="HEV2" s="703"/>
      <c r="HEW2" s="703"/>
      <c r="HEX2" s="703"/>
      <c r="HEY2" s="703"/>
      <c r="HEZ2" s="703"/>
      <c r="HFA2" s="703"/>
      <c r="HFB2" s="703"/>
      <c r="HFC2" s="703"/>
      <c r="HFD2" s="703"/>
      <c r="HFE2" s="703"/>
      <c r="HFF2" s="703"/>
      <c r="HFG2" s="703"/>
      <c r="HFH2" s="703"/>
      <c r="HFI2" s="703"/>
      <c r="HFJ2" s="703"/>
      <c r="HFK2" s="703"/>
      <c r="HFL2" s="703"/>
      <c r="HFM2" s="703"/>
      <c r="HFN2" s="703"/>
      <c r="HFO2" s="703"/>
      <c r="HFP2" s="703"/>
      <c r="HFQ2" s="703"/>
      <c r="HFR2" s="703"/>
      <c r="HFS2" s="703"/>
      <c r="HFT2" s="703"/>
      <c r="HFU2" s="703"/>
      <c r="HFV2" s="703"/>
      <c r="HFW2" s="703"/>
      <c r="HFX2" s="703"/>
      <c r="HFY2" s="703"/>
      <c r="HFZ2" s="703"/>
      <c r="HGA2" s="703"/>
      <c r="HGB2" s="703"/>
      <c r="HGC2" s="703"/>
      <c r="HGD2" s="703"/>
      <c r="HGE2" s="703"/>
      <c r="HGF2" s="703"/>
      <c r="HGG2" s="703"/>
      <c r="HGH2" s="703"/>
      <c r="HGI2" s="703"/>
      <c r="HGJ2" s="703"/>
      <c r="HGK2" s="703"/>
      <c r="HGL2" s="703"/>
      <c r="HGM2" s="703"/>
      <c r="HGN2" s="703"/>
      <c r="HGO2" s="703"/>
      <c r="HGP2" s="703"/>
      <c r="HGQ2" s="703"/>
      <c r="HGR2" s="703"/>
      <c r="HGS2" s="703"/>
      <c r="HGT2" s="703"/>
      <c r="HGU2" s="703"/>
      <c r="HGV2" s="703"/>
      <c r="HGW2" s="703"/>
      <c r="HGX2" s="703"/>
      <c r="HGY2" s="703"/>
      <c r="HGZ2" s="703"/>
      <c r="HHA2" s="703"/>
      <c r="HHB2" s="703"/>
      <c r="HHC2" s="703"/>
      <c r="HHD2" s="703"/>
      <c r="HHE2" s="703"/>
      <c r="HHF2" s="703"/>
      <c r="HHG2" s="703"/>
      <c r="HHH2" s="703"/>
      <c r="HHI2" s="703"/>
      <c r="HHJ2" s="703"/>
      <c r="HHK2" s="703"/>
      <c r="HHL2" s="703"/>
      <c r="HHM2" s="703"/>
      <c r="HHN2" s="703"/>
      <c r="HHO2" s="703"/>
      <c r="HHP2" s="703"/>
      <c r="HHQ2" s="703"/>
      <c r="HHR2" s="703"/>
      <c r="HHS2" s="703"/>
      <c r="HHT2" s="703"/>
      <c r="HHU2" s="703"/>
      <c r="HHV2" s="703"/>
      <c r="HHW2" s="703"/>
      <c r="HHX2" s="703"/>
      <c r="HHY2" s="703"/>
      <c r="HHZ2" s="703"/>
      <c r="HIA2" s="703"/>
      <c r="HIB2" s="703"/>
      <c r="HIC2" s="703"/>
      <c r="HID2" s="703"/>
      <c r="HIE2" s="703"/>
      <c r="HIF2" s="703"/>
      <c r="HIG2" s="703"/>
      <c r="HIH2" s="703"/>
      <c r="HII2" s="703"/>
      <c r="HIJ2" s="703"/>
      <c r="HIK2" s="703"/>
      <c r="HIL2" s="703"/>
      <c r="HIM2" s="703"/>
      <c r="HIN2" s="703"/>
      <c r="HIO2" s="703"/>
      <c r="HIP2" s="703"/>
      <c r="HIQ2" s="703"/>
      <c r="HIR2" s="703"/>
      <c r="HIS2" s="703"/>
      <c r="HIT2" s="703"/>
      <c r="HIU2" s="703"/>
      <c r="HIV2" s="703"/>
      <c r="HIW2" s="703"/>
      <c r="HIX2" s="703"/>
      <c r="HIY2" s="703"/>
      <c r="HIZ2" s="703"/>
      <c r="HJA2" s="703"/>
      <c r="HJB2" s="703"/>
      <c r="HJC2" s="703"/>
      <c r="HJD2" s="703"/>
      <c r="HJE2" s="703"/>
      <c r="HJF2" s="703"/>
      <c r="HJG2" s="703"/>
      <c r="HJH2" s="703"/>
      <c r="HJI2" s="703"/>
      <c r="HJJ2" s="703"/>
      <c r="HJK2" s="703"/>
      <c r="HJL2" s="703"/>
      <c r="HJM2" s="703"/>
      <c r="HJN2" s="703"/>
      <c r="HJO2" s="703"/>
      <c r="HJP2" s="703"/>
      <c r="HJQ2" s="703"/>
      <c r="HJR2" s="703"/>
      <c r="HJS2" s="703"/>
      <c r="HJT2" s="703"/>
      <c r="HJU2" s="703"/>
      <c r="HJV2" s="703"/>
      <c r="HJW2" s="703"/>
      <c r="HJX2" s="703"/>
      <c r="HJY2" s="703"/>
      <c r="HJZ2" s="703"/>
      <c r="HKA2" s="703"/>
      <c r="HKB2" s="703"/>
      <c r="HKC2" s="703"/>
      <c r="HKD2" s="703"/>
      <c r="HKE2" s="703"/>
      <c r="HKF2" s="703"/>
      <c r="HKG2" s="703"/>
      <c r="HKH2" s="703"/>
      <c r="HKI2" s="703"/>
      <c r="HKJ2" s="703"/>
      <c r="HKK2" s="703"/>
      <c r="HKL2" s="703"/>
      <c r="HKM2" s="703"/>
      <c r="HKN2" s="703"/>
      <c r="HKO2" s="703"/>
      <c r="HKP2" s="703"/>
      <c r="HKQ2" s="703"/>
      <c r="HKR2" s="703"/>
      <c r="HKS2" s="703"/>
      <c r="HKT2" s="703"/>
      <c r="HKU2" s="703"/>
      <c r="HKV2" s="703"/>
      <c r="HKW2" s="703"/>
      <c r="HKX2" s="703"/>
      <c r="HKY2" s="703"/>
      <c r="HKZ2" s="703"/>
      <c r="HLA2" s="703"/>
      <c r="HLB2" s="703"/>
      <c r="HLC2" s="703"/>
      <c r="HLD2" s="703"/>
      <c r="HLE2" s="703"/>
      <c r="HLF2" s="703"/>
      <c r="HLG2" s="703"/>
      <c r="HLH2" s="703"/>
      <c r="HLI2" s="703"/>
      <c r="HLJ2" s="703"/>
      <c r="HLK2" s="703"/>
      <c r="HLL2" s="703"/>
      <c r="HLM2" s="703"/>
      <c r="HLN2" s="703"/>
      <c r="HLO2" s="703"/>
      <c r="HLP2" s="703"/>
      <c r="HLQ2" s="703"/>
      <c r="HLR2" s="703"/>
      <c r="HLS2" s="703"/>
      <c r="HLT2" s="703"/>
      <c r="HLU2" s="703"/>
      <c r="HLV2" s="703"/>
      <c r="HLW2" s="703"/>
      <c r="HLX2" s="703"/>
      <c r="HLY2" s="703"/>
      <c r="HLZ2" s="703"/>
      <c r="HMA2" s="703"/>
      <c r="HMB2" s="703"/>
      <c r="HMC2" s="703"/>
      <c r="HMD2" s="703"/>
      <c r="HME2" s="703"/>
      <c r="HMF2" s="703"/>
      <c r="HMG2" s="703"/>
      <c r="HMH2" s="703"/>
      <c r="HMI2" s="703"/>
      <c r="HMJ2" s="703"/>
      <c r="HMK2" s="703"/>
      <c r="HML2" s="703"/>
      <c r="HMM2" s="703"/>
      <c r="HMN2" s="703"/>
      <c r="HMO2" s="703"/>
      <c r="HMP2" s="703"/>
      <c r="HMQ2" s="703"/>
      <c r="HMR2" s="703"/>
      <c r="HMS2" s="703"/>
      <c r="HMT2" s="703"/>
      <c r="HMU2" s="703"/>
      <c r="HMV2" s="703"/>
      <c r="HMW2" s="703"/>
      <c r="HMX2" s="703"/>
      <c r="HMY2" s="703"/>
      <c r="HMZ2" s="703"/>
      <c r="HNA2" s="703"/>
      <c r="HNB2" s="703"/>
      <c r="HNC2" s="703"/>
      <c r="HND2" s="703"/>
      <c r="HNE2" s="703"/>
      <c r="HNF2" s="703"/>
      <c r="HNG2" s="703"/>
      <c r="HNH2" s="703"/>
      <c r="HNI2" s="703"/>
      <c r="HNJ2" s="703"/>
      <c r="HNK2" s="703"/>
      <c r="HNL2" s="703"/>
      <c r="HNM2" s="703"/>
      <c r="HNN2" s="703"/>
      <c r="HNO2" s="703"/>
      <c r="HNP2" s="703"/>
      <c r="HNQ2" s="703"/>
      <c r="HNR2" s="703"/>
      <c r="HNS2" s="703"/>
      <c r="HNT2" s="703"/>
      <c r="HNU2" s="703"/>
      <c r="HNV2" s="703"/>
      <c r="HNW2" s="703"/>
      <c r="HNX2" s="703"/>
      <c r="HNY2" s="703"/>
      <c r="HNZ2" s="703"/>
      <c r="HOA2" s="703"/>
      <c r="HOB2" s="703"/>
      <c r="HOC2" s="703"/>
      <c r="HOD2" s="703"/>
      <c r="HOE2" s="703"/>
      <c r="HOF2" s="703"/>
      <c r="HOG2" s="703"/>
      <c r="HOH2" s="703"/>
      <c r="HOI2" s="703"/>
      <c r="HOJ2" s="703"/>
      <c r="HOK2" s="703"/>
      <c r="HOL2" s="703"/>
      <c r="HOM2" s="703"/>
      <c r="HON2" s="703"/>
      <c r="HOO2" s="703"/>
      <c r="HOP2" s="703"/>
      <c r="HOQ2" s="703"/>
      <c r="HOR2" s="703"/>
      <c r="HOS2" s="703"/>
      <c r="HOT2" s="703"/>
      <c r="HOU2" s="703"/>
      <c r="HOV2" s="703"/>
      <c r="HOW2" s="703"/>
      <c r="HOX2" s="703"/>
      <c r="HOY2" s="703"/>
      <c r="HOZ2" s="703"/>
      <c r="HPA2" s="703"/>
      <c r="HPB2" s="703"/>
      <c r="HPC2" s="703"/>
      <c r="HPD2" s="703"/>
      <c r="HPE2" s="703"/>
      <c r="HPF2" s="703"/>
      <c r="HPG2" s="703"/>
      <c r="HPH2" s="703"/>
      <c r="HPI2" s="703"/>
      <c r="HPJ2" s="703"/>
      <c r="HPK2" s="703"/>
      <c r="HPL2" s="703"/>
      <c r="HPM2" s="703"/>
      <c r="HPN2" s="703"/>
      <c r="HPO2" s="703"/>
      <c r="HPP2" s="703"/>
      <c r="HPQ2" s="703"/>
      <c r="HPR2" s="703"/>
      <c r="HPS2" s="703"/>
      <c r="HPT2" s="703"/>
      <c r="HPU2" s="703"/>
      <c r="HPV2" s="703"/>
      <c r="HPW2" s="703"/>
      <c r="HPX2" s="703"/>
      <c r="HPY2" s="703"/>
      <c r="HPZ2" s="703"/>
      <c r="HQA2" s="703"/>
      <c r="HQB2" s="703"/>
      <c r="HQC2" s="703"/>
      <c r="HQD2" s="703"/>
      <c r="HQE2" s="703"/>
      <c r="HQF2" s="703"/>
      <c r="HQG2" s="703"/>
      <c r="HQH2" s="703"/>
      <c r="HQI2" s="703"/>
      <c r="HQJ2" s="703"/>
      <c r="HQK2" s="703"/>
      <c r="HQL2" s="703"/>
      <c r="HQM2" s="703"/>
      <c r="HQN2" s="703"/>
      <c r="HQO2" s="703"/>
      <c r="HQP2" s="703"/>
      <c r="HQQ2" s="703"/>
      <c r="HQR2" s="703"/>
      <c r="HQS2" s="703"/>
      <c r="HQT2" s="703"/>
      <c r="HQU2" s="703"/>
      <c r="HQV2" s="703"/>
      <c r="HQW2" s="703"/>
      <c r="HQX2" s="703"/>
      <c r="HQY2" s="703"/>
      <c r="HQZ2" s="703"/>
      <c r="HRA2" s="703"/>
      <c r="HRB2" s="703"/>
      <c r="HRC2" s="703"/>
      <c r="HRD2" s="703"/>
      <c r="HRE2" s="703"/>
      <c r="HRF2" s="703"/>
      <c r="HRG2" s="703"/>
      <c r="HRH2" s="703"/>
      <c r="HRI2" s="703"/>
      <c r="HRJ2" s="703"/>
      <c r="HRK2" s="703"/>
      <c r="HRL2" s="703"/>
      <c r="HRM2" s="703"/>
      <c r="HRN2" s="703"/>
      <c r="HRO2" s="703"/>
      <c r="HRP2" s="703"/>
      <c r="HRQ2" s="703"/>
      <c r="HRR2" s="703"/>
      <c r="HRS2" s="703"/>
      <c r="HRT2" s="703"/>
      <c r="HRU2" s="703"/>
      <c r="HRV2" s="703"/>
      <c r="HRW2" s="703"/>
      <c r="HRX2" s="703"/>
      <c r="HRY2" s="703"/>
      <c r="HRZ2" s="703"/>
      <c r="HSA2" s="703"/>
      <c r="HSB2" s="703"/>
      <c r="HSC2" s="703"/>
      <c r="HSD2" s="703"/>
      <c r="HSE2" s="703"/>
      <c r="HSF2" s="703"/>
      <c r="HSG2" s="703"/>
      <c r="HSH2" s="703"/>
      <c r="HSI2" s="703"/>
      <c r="HSJ2" s="703"/>
      <c r="HSK2" s="703"/>
      <c r="HSL2" s="703"/>
      <c r="HSM2" s="703"/>
      <c r="HSN2" s="703"/>
      <c r="HSO2" s="703"/>
      <c r="HSP2" s="703"/>
      <c r="HSQ2" s="703"/>
      <c r="HSR2" s="703"/>
      <c r="HSS2" s="703"/>
      <c r="HST2" s="703"/>
      <c r="HSU2" s="703"/>
      <c r="HSV2" s="703"/>
      <c r="HSW2" s="703"/>
      <c r="HSX2" s="703"/>
      <c r="HSY2" s="703"/>
      <c r="HSZ2" s="703"/>
      <c r="HTA2" s="703"/>
      <c r="HTB2" s="703"/>
      <c r="HTC2" s="703"/>
      <c r="HTD2" s="703"/>
      <c r="HTE2" s="703"/>
      <c r="HTF2" s="703"/>
      <c r="HTG2" s="703"/>
      <c r="HTH2" s="703"/>
      <c r="HTI2" s="703"/>
      <c r="HTJ2" s="703"/>
      <c r="HTK2" s="703"/>
      <c r="HTL2" s="703"/>
      <c r="HTM2" s="703"/>
      <c r="HTN2" s="703"/>
      <c r="HTO2" s="703"/>
      <c r="HTP2" s="703"/>
      <c r="HTQ2" s="703"/>
      <c r="HTR2" s="703"/>
      <c r="HTS2" s="703"/>
      <c r="HTT2" s="703"/>
      <c r="HTU2" s="703"/>
      <c r="HTV2" s="703"/>
      <c r="HTW2" s="703"/>
      <c r="HTX2" s="703"/>
      <c r="HTY2" s="703"/>
      <c r="HTZ2" s="703"/>
      <c r="HUA2" s="703"/>
      <c r="HUB2" s="703"/>
      <c r="HUC2" s="703"/>
      <c r="HUD2" s="703"/>
      <c r="HUE2" s="703"/>
      <c r="HUF2" s="703"/>
      <c r="HUG2" s="703"/>
      <c r="HUH2" s="703"/>
      <c r="HUI2" s="703"/>
      <c r="HUJ2" s="703"/>
      <c r="HUK2" s="703"/>
      <c r="HUL2" s="703"/>
      <c r="HUM2" s="703"/>
      <c r="HUN2" s="703"/>
      <c r="HUO2" s="703"/>
      <c r="HUP2" s="703"/>
      <c r="HUQ2" s="703"/>
      <c r="HUR2" s="703"/>
      <c r="HUS2" s="703"/>
      <c r="HUT2" s="703"/>
      <c r="HUU2" s="703"/>
      <c r="HUV2" s="703"/>
      <c r="HUW2" s="703"/>
      <c r="HUX2" s="703"/>
      <c r="HUY2" s="703"/>
      <c r="HUZ2" s="703"/>
      <c r="HVA2" s="703"/>
      <c r="HVB2" s="703"/>
      <c r="HVC2" s="703"/>
      <c r="HVD2" s="703"/>
      <c r="HVE2" s="703"/>
      <c r="HVF2" s="703"/>
      <c r="HVG2" s="703"/>
      <c r="HVH2" s="703"/>
      <c r="HVI2" s="703"/>
      <c r="HVJ2" s="703"/>
      <c r="HVK2" s="703"/>
      <c r="HVL2" s="703"/>
      <c r="HVM2" s="703"/>
      <c r="HVN2" s="703"/>
      <c r="HVO2" s="703"/>
      <c r="HVP2" s="703"/>
      <c r="HVQ2" s="703"/>
      <c r="HVR2" s="703"/>
      <c r="HVS2" s="703"/>
      <c r="HVT2" s="703"/>
      <c r="HVU2" s="703"/>
      <c r="HVV2" s="703"/>
      <c r="HVW2" s="703"/>
      <c r="HVX2" s="703"/>
      <c r="HVY2" s="703"/>
      <c r="HVZ2" s="703"/>
      <c r="HWA2" s="703"/>
      <c r="HWB2" s="703"/>
      <c r="HWC2" s="703"/>
      <c r="HWD2" s="703"/>
      <c r="HWE2" s="703"/>
      <c r="HWF2" s="703"/>
      <c r="HWG2" s="703"/>
      <c r="HWH2" s="703"/>
      <c r="HWI2" s="703"/>
      <c r="HWJ2" s="703"/>
      <c r="HWK2" s="703"/>
      <c r="HWL2" s="703"/>
      <c r="HWM2" s="703"/>
      <c r="HWN2" s="703"/>
      <c r="HWO2" s="703"/>
      <c r="HWP2" s="703"/>
      <c r="HWQ2" s="703"/>
      <c r="HWR2" s="703"/>
      <c r="HWS2" s="703"/>
      <c r="HWT2" s="703"/>
      <c r="HWU2" s="703"/>
      <c r="HWV2" s="703"/>
      <c r="HWW2" s="703"/>
      <c r="HWX2" s="703"/>
      <c r="HWY2" s="703"/>
      <c r="HWZ2" s="703"/>
      <c r="HXA2" s="703"/>
      <c r="HXB2" s="703"/>
      <c r="HXC2" s="703"/>
      <c r="HXD2" s="703"/>
      <c r="HXE2" s="703"/>
      <c r="HXF2" s="703"/>
      <c r="HXG2" s="703"/>
      <c r="HXH2" s="703"/>
      <c r="HXI2" s="703"/>
      <c r="HXJ2" s="703"/>
      <c r="HXK2" s="703"/>
      <c r="HXL2" s="703"/>
      <c r="HXM2" s="703"/>
      <c r="HXN2" s="703"/>
      <c r="HXO2" s="703"/>
      <c r="HXP2" s="703"/>
      <c r="HXQ2" s="703"/>
      <c r="HXR2" s="703"/>
      <c r="HXS2" s="703"/>
      <c r="HXT2" s="703"/>
      <c r="HXU2" s="703"/>
      <c r="HXV2" s="703"/>
      <c r="HXW2" s="703"/>
      <c r="HXX2" s="703"/>
      <c r="HXY2" s="703"/>
      <c r="HXZ2" s="703"/>
      <c r="HYA2" s="703"/>
      <c r="HYB2" s="703"/>
      <c r="HYC2" s="703"/>
      <c r="HYD2" s="703"/>
      <c r="HYE2" s="703"/>
      <c r="HYF2" s="703"/>
      <c r="HYG2" s="703"/>
      <c r="HYH2" s="703"/>
      <c r="HYI2" s="703"/>
      <c r="HYJ2" s="703"/>
      <c r="HYK2" s="703"/>
      <c r="HYL2" s="703"/>
      <c r="HYM2" s="703"/>
      <c r="HYN2" s="703"/>
      <c r="HYO2" s="703"/>
      <c r="HYP2" s="703"/>
      <c r="HYQ2" s="703"/>
      <c r="HYR2" s="703"/>
      <c r="HYS2" s="703"/>
      <c r="HYT2" s="703"/>
      <c r="HYU2" s="703"/>
      <c r="HYV2" s="703"/>
      <c r="HYW2" s="703"/>
      <c r="HYX2" s="703"/>
      <c r="HYY2" s="703"/>
      <c r="HYZ2" s="703"/>
      <c r="HZA2" s="703"/>
      <c r="HZB2" s="703"/>
      <c r="HZC2" s="703"/>
      <c r="HZD2" s="703"/>
      <c r="HZE2" s="703"/>
      <c r="HZF2" s="703"/>
      <c r="HZG2" s="703"/>
      <c r="HZH2" s="703"/>
      <c r="HZI2" s="703"/>
      <c r="HZJ2" s="703"/>
      <c r="HZK2" s="703"/>
      <c r="HZL2" s="703"/>
      <c r="HZM2" s="703"/>
      <c r="HZN2" s="703"/>
      <c r="HZO2" s="703"/>
      <c r="HZP2" s="703"/>
      <c r="HZQ2" s="703"/>
      <c r="HZR2" s="703"/>
      <c r="HZS2" s="703"/>
      <c r="HZT2" s="703"/>
      <c r="HZU2" s="703"/>
      <c r="HZV2" s="703"/>
      <c r="HZW2" s="703"/>
      <c r="HZX2" s="703"/>
      <c r="HZY2" s="703"/>
      <c r="HZZ2" s="703"/>
      <c r="IAA2" s="703"/>
      <c r="IAB2" s="703"/>
      <c r="IAC2" s="703"/>
      <c r="IAD2" s="703"/>
      <c r="IAE2" s="703"/>
      <c r="IAF2" s="703"/>
      <c r="IAG2" s="703"/>
      <c r="IAH2" s="703"/>
      <c r="IAI2" s="703"/>
      <c r="IAJ2" s="703"/>
      <c r="IAK2" s="703"/>
      <c r="IAL2" s="703"/>
      <c r="IAM2" s="703"/>
      <c r="IAN2" s="703"/>
      <c r="IAO2" s="703"/>
      <c r="IAP2" s="703"/>
      <c r="IAQ2" s="703"/>
      <c r="IAR2" s="703"/>
      <c r="IAS2" s="703"/>
      <c r="IAT2" s="703"/>
      <c r="IAU2" s="703"/>
      <c r="IAV2" s="703"/>
      <c r="IAW2" s="703"/>
      <c r="IAX2" s="703"/>
      <c r="IAY2" s="703"/>
      <c r="IAZ2" s="703"/>
      <c r="IBA2" s="703"/>
      <c r="IBB2" s="703"/>
      <c r="IBC2" s="703"/>
      <c r="IBD2" s="703"/>
      <c r="IBE2" s="703"/>
      <c r="IBF2" s="703"/>
      <c r="IBG2" s="703"/>
      <c r="IBH2" s="703"/>
      <c r="IBI2" s="703"/>
      <c r="IBJ2" s="703"/>
      <c r="IBK2" s="703"/>
      <c r="IBL2" s="703"/>
      <c r="IBM2" s="703"/>
      <c r="IBN2" s="703"/>
      <c r="IBO2" s="703"/>
      <c r="IBP2" s="703"/>
      <c r="IBQ2" s="703"/>
      <c r="IBR2" s="703"/>
      <c r="IBS2" s="703"/>
      <c r="IBT2" s="703"/>
      <c r="IBU2" s="703"/>
      <c r="IBV2" s="703"/>
      <c r="IBW2" s="703"/>
      <c r="IBX2" s="703"/>
      <c r="IBY2" s="703"/>
      <c r="IBZ2" s="703"/>
      <c r="ICA2" s="703"/>
      <c r="ICB2" s="703"/>
      <c r="ICC2" s="703"/>
      <c r="ICD2" s="703"/>
      <c r="ICE2" s="703"/>
      <c r="ICF2" s="703"/>
      <c r="ICG2" s="703"/>
      <c r="ICH2" s="703"/>
      <c r="ICI2" s="703"/>
      <c r="ICJ2" s="703"/>
      <c r="ICK2" s="703"/>
      <c r="ICL2" s="703"/>
      <c r="ICM2" s="703"/>
      <c r="ICN2" s="703"/>
      <c r="ICO2" s="703"/>
      <c r="ICP2" s="703"/>
      <c r="ICQ2" s="703"/>
      <c r="ICR2" s="703"/>
      <c r="ICS2" s="703"/>
      <c r="ICT2" s="703"/>
      <c r="ICU2" s="703"/>
      <c r="ICV2" s="703"/>
      <c r="ICW2" s="703"/>
      <c r="ICX2" s="703"/>
      <c r="ICY2" s="703"/>
      <c r="ICZ2" s="703"/>
      <c r="IDA2" s="703"/>
      <c r="IDB2" s="703"/>
      <c r="IDC2" s="703"/>
      <c r="IDD2" s="703"/>
      <c r="IDE2" s="703"/>
      <c r="IDF2" s="703"/>
      <c r="IDG2" s="703"/>
      <c r="IDH2" s="703"/>
      <c r="IDI2" s="703"/>
      <c r="IDJ2" s="703"/>
      <c r="IDK2" s="703"/>
      <c r="IDL2" s="703"/>
      <c r="IDM2" s="703"/>
      <c r="IDN2" s="703"/>
      <c r="IDO2" s="703"/>
      <c r="IDP2" s="703"/>
      <c r="IDQ2" s="703"/>
      <c r="IDR2" s="703"/>
      <c r="IDS2" s="703"/>
      <c r="IDT2" s="703"/>
      <c r="IDU2" s="703"/>
      <c r="IDV2" s="703"/>
      <c r="IDW2" s="703"/>
      <c r="IDX2" s="703"/>
      <c r="IDY2" s="703"/>
      <c r="IDZ2" s="703"/>
      <c r="IEA2" s="703"/>
      <c r="IEB2" s="703"/>
      <c r="IEC2" s="703"/>
      <c r="IED2" s="703"/>
      <c r="IEE2" s="703"/>
      <c r="IEF2" s="703"/>
      <c r="IEG2" s="703"/>
      <c r="IEH2" s="703"/>
      <c r="IEI2" s="703"/>
      <c r="IEJ2" s="703"/>
      <c r="IEK2" s="703"/>
      <c r="IEL2" s="703"/>
      <c r="IEM2" s="703"/>
      <c r="IEN2" s="703"/>
      <c r="IEO2" s="703"/>
      <c r="IEP2" s="703"/>
      <c r="IEQ2" s="703"/>
      <c r="IER2" s="703"/>
      <c r="IES2" s="703"/>
      <c r="IET2" s="703"/>
      <c r="IEU2" s="703"/>
      <c r="IEV2" s="703"/>
      <c r="IEW2" s="703"/>
      <c r="IEX2" s="703"/>
      <c r="IEY2" s="703"/>
      <c r="IEZ2" s="703"/>
      <c r="IFA2" s="703"/>
      <c r="IFB2" s="703"/>
      <c r="IFC2" s="703"/>
      <c r="IFD2" s="703"/>
      <c r="IFE2" s="703"/>
      <c r="IFF2" s="703"/>
      <c r="IFG2" s="703"/>
      <c r="IFH2" s="703"/>
      <c r="IFI2" s="703"/>
      <c r="IFJ2" s="703"/>
      <c r="IFK2" s="703"/>
      <c r="IFL2" s="703"/>
      <c r="IFM2" s="703"/>
      <c r="IFN2" s="703"/>
      <c r="IFO2" s="703"/>
      <c r="IFP2" s="703"/>
      <c r="IFQ2" s="703"/>
      <c r="IFR2" s="703"/>
      <c r="IFS2" s="703"/>
      <c r="IFT2" s="703"/>
      <c r="IFU2" s="703"/>
      <c r="IFV2" s="703"/>
      <c r="IFW2" s="703"/>
      <c r="IFX2" s="703"/>
      <c r="IFY2" s="703"/>
      <c r="IFZ2" s="703"/>
      <c r="IGA2" s="703"/>
      <c r="IGB2" s="703"/>
      <c r="IGC2" s="703"/>
      <c r="IGD2" s="703"/>
      <c r="IGE2" s="703"/>
      <c r="IGF2" s="703"/>
      <c r="IGG2" s="703"/>
      <c r="IGH2" s="703"/>
      <c r="IGI2" s="703"/>
      <c r="IGJ2" s="703"/>
      <c r="IGK2" s="703"/>
      <c r="IGL2" s="703"/>
      <c r="IGM2" s="703"/>
      <c r="IGN2" s="703"/>
      <c r="IGO2" s="703"/>
      <c r="IGP2" s="703"/>
      <c r="IGQ2" s="703"/>
      <c r="IGR2" s="703"/>
      <c r="IGS2" s="703"/>
      <c r="IGT2" s="703"/>
      <c r="IGU2" s="703"/>
      <c r="IGV2" s="703"/>
      <c r="IGW2" s="703"/>
      <c r="IGX2" s="703"/>
      <c r="IGY2" s="703"/>
      <c r="IGZ2" s="703"/>
      <c r="IHA2" s="703"/>
      <c r="IHB2" s="703"/>
      <c r="IHC2" s="703"/>
      <c r="IHD2" s="703"/>
      <c r="IHE2" s="703"/>
      <c r="IHF2" s="703"/>
      <c r="IHG2" s="703"/>
      <c r="IHH2" s="703"/>
      <c r="IHI2" s="703"/>
      <c r="IHJ2" s="703"/>
      <c r="IHK2" s="703"/>
      <c r="IHL2" s="703"/>
      <c r="IHM2" s="703"/>
      <c r="IHN2" s="703"/>
      <c r="IHO2" s="703"/>
      <c r="IHP2" s="703"/>
      <c r="IHQ2" s="703"/>
      <c r="IHR2" s="703"/>
      <c r="IHS2" s="703"/>
      <c r="IHT2" s="703"/>
      <c r="IHU2" s="703"/>
      <c r="IHV2" s="703"/>
      <c r="IHW2" s="703"/>
      <c r="IHX2" s="703"/>
      <c r="IHY2" s="703"/>
      <c r="IHZ2" s="703"/>
      <c r="IIA2" s="703"/>
      <c r="IIB2" s="703"/>
      <c r="IIC2" s="703"/>
      <c r="IID2" s="703"/>
      <c r="IIE2" s="703"/>
      <c r="IIF2" s="703"/>
      <c r="IIG2" s="703"/>
      <c r="IIH2" s="703"/>
      <c r="III2" s="703"/>
      <c r="IIJ2" s="703"/>
      <c r="IIK2" s="703"/>
      <c r="IIL2" s="703"/>
      <c r="IIM2" s="703"/>
      <c r="IIN2" s="703"/>
      <c r="IIO2" s="703"/>
      <c r="IIP2" s="703"/>
      <c r="IIQ2" s="703"/>
      <c r="IIR2" s="703"/>
      <c r="IIS2" s="703"/>
      <c r="IIT2" s="703"/>
      <c r="IIU2" s="703"/>
      <c r="IIV2" s="703"/>
      <c r="IIW2" s="703"/>
      <c r="IIX2" s="703"/>
      <c r="IIY2" s="703"/>
      <c r="IIZ2" s="703"/>
      <c r="IJA2" s="703"/>
      <c r="IJB2" s="703"/>
      <c r="IJC2" s="703"/>
      <c r="IJD2" s="703"/>
      <c r="IJE2" s="703"/>
      <c r="IJF2" s="703"/>
      <c r="IJG2" s="703"/>
      <c r="IJH2" s="703"/>
      <c r="IJI2" s="703"/>
      <c r="IJJ2" s="703"/>
      <c r="IJK2" s="703"/>
      <c r="IJL2" s="703"/>
      <c r="IJM2" s="703"/>
      <c r="IJN2" s="703"/>
      <c r="IJO2" s="703"/>
      <c r="IJP2" s="703"/>
      <c r="IJQ2" s="703"/>
      <c r="IJR2" s="703"/>
      <c r="IJS2" s="703"/>
      <c r="IJT2" s="703"/>
      <c r="IJU2" s="703"/>
      <c r="IJV2" s="703"/>
      <c r="IJW2" s="703"/>
      <c r="IJX2" s="703"/>
      <c r="IJY2" s="703"/>
      <c r="IJZ2" s="703"/>
      <c r="IKA2" s="703"/>
      <c r="IKB2" s="703"/>
      <c r="IKC2" s="703"/>
      <c r="IKD2" s="703"/>
      <c r="IKE2" s="703"/>
      <c r="IKF2" s="703"/>
      <c r="IKG2" s="703"/>
      <c r="IKH2" s="703"/>
      <c r="IKI2" s="703"/>
      <c r="IKJ2" s="703"/>
      <c r="IKK2" s="703"/>
      <c r="IKL2" s="703"/>
      <c r="IKM2" s="703"/>
      <c r="IKN2" s="703"/>
      <c r="IKO2" s="703"/>
      <c r="IKP2" s="703"/>
      <c r="IKQ2" s="703"/>
      <c r="IKR2" s="703"/>
      <c r="IKS2" s="703"/>
      <c r="IKT2" s="703"/>
      <c r="IKU2" s="703"/>
      <c r="IKV2" s="703"/>
      <c r="IKW2" s="703"/>
      <c r="IKX2" s="703"/>
      <c r="IKY2" s="703"/>
      <c r="IKZ2" s="703"/>
      <c r="ILA2" s="703"/>
      <c r="ILB2" s="703"/>
      <c r="ILC2" s="703"/>
      <c r="ILD2" s="703"/>
      <c r="ILE2" s="703"/>
      <c r="ILF2" s="703"/>
      <c r="ILG2" s="703"/>
      <c r="ILH2" s="703"/>
      <c r="ILI2" s="703"/>
      <c r="ILJ2" s="703"/>
      <c r="ILK2" s="703"/>
      <c r="ILL2" s="703"/>
      <c r="ILM2" s="703"/>
      <c r="ILN2" s="703"/>
      <c r="ILO2" s="703"/>
      <c r="ILP2" s="703"/>
      <c r="ILQ2" s="703"/>
      <c r="ILR2" s="703"/>
      <c r="ILS2" s="703"/>
      <c r="ILT2" s="703"/>
      <c r="ILU2" s="703"/>
      <c r="ILV2" s="703"/>
      <c r="ILW2" s="703"/>
      <c r="ILX2" s="703"/>
      <c r="ILY2" s="703"/>
      <c r="ILZ2" s="703"/>
      <c r="IMA2" s="703"/>
      <c r="IMB2" s="703"/>
      <c r="IMC2" s="703"/>
      <c r="IMD2" s="703"/>
      <c r="IME2" s="703"/>
      <c r="IMF2" s="703"/>
      <c r="IMG2" s="703"/>
      <c r="IMH2" s="703"/>
      <c r="IMI2" s="703"/>
      <c r="IMJ2" s="703"/>
      <c r="IMK2" s="703"/>
      <c r="IML2" s="703"/>
      <c r="IMM2" s="703"/>
      <c r="IMN2" s="703"/>
      <c r="IMO2" s="703"/>
      <c r="IMP2" s="703"/>
      <c r="IMQ2" s="703"/>
      <c r="IMR2" s="703"/>
      <c r="IMS2" s="703"/>
      <c r="IMT2" s="703"/>
      <c r="IMU2" s="703"/>
      <c r="IMV2" s="703"/>
      <c r="IMW2" s="703"/>
      <c r="IMX2" s="703"/>
      <c r="IMY2" s="703"/>
      <c r="IMZ2" s="703"/>
      <c r="INA2" s="703"/>
      <c r="INB2" s="703"/>
      <c r="INC2" s="703"/>
      <c r="IND2" s="703"/>
      <c r="INE2" s="703"/>
      <c r="INF2" s="703"/>
      <c r="ING2" s="703"/>
      <c r="INH2" s="703"/>
      <c r="INI2" s="703"/>
      <c r="INJ2" s="703"/>
      <c r="INK2" s="703"/>
      <c r="INL2" s="703"/>
      <c r="INM2" s="703"/>
      <c r="INN2" s="703"/>
      <c r="INO2" s="703"/>
      <c r="INP2" s="703"/>
      <c r="INQ2" s="703"/>
      <c r="INR2" s="703"/>
      <c r="INS2" s="703"/>
      <c r="INT2" s="703"/>
      <c r="INU2" s="703"/>
      <c r="INV2" s="703"/>
      <c r="INW2" s="703"/>
      <c r="INX2" s="703"/>
      <c r="INY2" s="703"/>
      <c r="INZ2" s="703"/>
      <c r="IOA2" s="703"/>
      <c r="IOB2" s="703"/>
      <c r="IOC2" s="703"/>
      <c r="IOD2" s="703"/>
      <c r="IOE2" s="703"/>
      <c r="IOF2" s="703"/>
      <c r="IOG2" s="703"/>
      <c r="IOH2" s="703"/>
      <c r="IOI2" s="703"/>
      <c r="IOJ2" s="703"/>
      <c r="IOK2" s="703"/>
      <c r="IOL2" s="703"/>
      <c r="IOM2" s="703"/>
      <c r="ION2" s="703"/>
      <c r="IOO2" s="703"/>
      <c r="IOP2" s="703"/>
      <c r="IOQ2" s="703"/>
      <c r="IOR2" s="703"/>
      <c r="IOS2" s="703"/>
      <c r="IOT2" s="703"/>
      <c r="IOU2" s="703"/>
      <c r="IOV2" s="703"/>
      <c r="IOW2" s="703"/>
      <c r="IOX2" s="703"/>
      <c r="IOY2" s="703"/>
      <c r="IOZ2" s="703"/>
      <c r="IPA2" s="703"/>
      <c r="IPB2" s="703"/>
      <c r="IPC2" s="703"/>
      <c r="IPD2" s="703"/>
      <c r="IPE2" s="703"/>
      <c r="IPF2" s="703"/>
      <c r="IPG2" s="703"/>
      <c r="IPH2" s="703"/>
      <c r="IPI2" s="703"/>
      <c r="IPJ2" s="703"/>
      <c r="IPK2" s="703"/>
      <c r="IPL2" s="703"/>
      <c r="IPM2" s="703"/>
      <c r="IPN2" s="703"/>
      <c r="IPO2" s="703"/>
      <c r="IPP2" s="703"/>
      <c r="IPQ2" s="703"/>
      <c r="IPR2" s="703"/>
      <c r="IPS2" s="703"/>
      <c r="IPT2" s="703"/>
      <c r="IPU2" s="703"/>
      <c r="IPV2" s="703"/>
      <c r="IPW2" s="703"/>
      <c r="IPX2" s="703"/>
      <c r="IPY2" s="703"/>
      <c r="IPZ2" s="703"/>
      <c r="IQA2" s="703"/>
      <c r="IQB2" s="703"/>
      <c r="IQC2" s="703"/>
      <c r="IQD2" s="703"/>
      <c r="IQE2" s="703"/>
      <c r="IQF2" s="703"/>
      <c r="IQG2" s="703"/>
      <c r="IQH2" s="703"/>
      <c r="IQI2" s="703"/>
      <c r="IQJ2" s="703"/>
      <c r="IQK2" s="703"/>
      <c r="IQL2" s="703"/>
      <c r="IQM2" s="703"/>
      <c r="IQN2" s="703"/>
      <c r="IQO2" s="703"/>
      <c r="IQP2" s="703"/>
      <c r="IQQ2" s="703"/>
      <c r="IQR2" s="703"/>
      <c r="IQS2" s="703"/>
      <c r="IQT2" s="703"/>
      <c r="IQU2" s="703"/>
      <c r="IQV2" s="703"/>
      <c r="IQW2" s="703"/>
      <c r="IQX2" s="703"/>
      <c r="IQY2" s="703"/>
      <c r="IQZ2" s="703"/>
      <c r="IRA2" s="703"/>
      <c r="IRB2" s="703"/>
      <c r="IRC2" s="703"/>
      <c r="IRD2" s="703"/>
      <c r="IRE2" s="703"/>
      <c r="IRF2" s="703"/>
      <c r="IRG2" s="703"/>
      <c r="IRH2" s="703"/>
      <c r="IRI2" s="703"/>
      <c r="IRJ2" s="703"/>
      <c r="IRK2" s="703"/>
      <c r="IRL2" s="703"/>
      <c r="IRM2" s="703"/>
      <c r="IRN2" s="703"/>
      <c r="IRO2" s="703"/>
      <c r="IRP2" s="703"/>
      <c r="IRQ2" s="703"/>
      <c r="IRR2" s="703"/>
      <c r="IRS2" s="703"/>
      <c r="IRT2" s="703"/>
      <c r="IRU2" s="703"/>
      <c r="IRV2" s="703"/>
      <c r="IRW2" s="703"/>
      <c r="IRX2" s="703"/>
      <c r="IRY2" s="703"/>
      <c r="IRZ2" s="703"/>
      <c r="ISA2" s="703"/>
      <c r="ISB2" s="703"/>
      <c r="ISC2" s="703"/>
      <c r="ISD2" s="703"/>
      <c r="ISE2" s="703"/>
      <c r="ISF2" s="703"/>
      <c r="ISG2" s="703"/>
      <c r="ISH2" s="703"/>
      <c r="ISI2" s="703"/>
      <c r="ISJ2" s="703"/>
      <c r="ISK2" s="703"/>
      <c r="ISL2" s="703"/>
      <c r="ISM2" s="703"/>
      <c r="ISN2" s="703"/>
      <c r="ISO2" s="703"/>
      <c r="ISP2" s="703"/>
      <c r="ISQ2" s="703"/>
      <c r="ISR2" s="703"/>
      <c r="ISS2" s="703"/>
      <c r="IST2" s="703"/>
      <c r="ISU2" s="703"/>
      <c r="ISV2" s="703"/>
      <c r="ISW2" s="703"/>
      <c r="ISX2" s="703"/>
      <c r="ISY2" s="703"/>
      <c r="ISZ2" s="703"/>
      <c r="ITA2" s="703"/>
      <c r="ITB2" s="703"/>
      <c r="ITC2" s="703"/>
      <c r="ITD2" s="703"/>
      <c r="ITE2" s="703"/>
      <c r="ITF2" s="703"/>
      <c r="ITG2" s="703"/>
      <c r="ITH2" s="703"/>
      <c r="ITI2" s="703"/>
      <c r="ITJ2" s="703"/>
      <c r="ITK2" s="703"/>
      <c r="ITL2" s="703"/>
      <c r="ITM2" s="703"/>
      <c r="ITN2" s="703"/>
      <c r="ITO2" s="703"/>
      <c r="ITP2" s="703"/>
      <c r="ITQ2" s="703"/>
      <c r="ITR2" s="703"/>
      <c r="ITS2" s="703"/>
      <c r="ITT2" s="703"/>
      <c r="ITU2" s="703"/>
      <c r="ITV2" s="703"/>
      <c r="ITW2" s="703"/>
      <c r="ITX2" s="703"/>
      <c r="ITY2" s="703"/>
      <c r="ITZ2" s="703"/>
      <c r="IUA2" s="703"/>
      <c r="IUB2" s="703"/>
      <c r="IUC2" s="703"/>
      <c r="IUD2" s="703"/>
      <c r="IUE2" s="703"/>
      <c r="IUF2" s="703"/>
      <c r="IUG2" s="703"/>
      <c r="IUH2" s="703"/>
      <c r="IUI2" s="703"/>
      <c r="IUJ2" s="703"/>
      <c r="IUK2" s="703"/>
      <c r="IUL2" s="703"/>
      <c r="IUM2" s="703"/>
      <c r="IUN2" s="703"/>
      <c r="IUO2" s="703"/>
      <c r="IUP2" s="703"/>
      <c r="IUQ2" s="703"/>
      <c r="IUR2" s="703"/>
      <c r="IUS2" s="703"/>
      <c r="IUT2" s="703"/>
      <c r="IUU2" s="703"/>
      <c r="IUV2" s="703"/>
      <c r="IUW2" s="703"/>
      <c r="IUX2" s="703"/>
      <c r="IUY2" s="703"/>
      <c r="IUZ2" s="703"/>
      <c r="IVA2" s="703"/>
      <c r="IVB2" s="703"/>
      <c r="IVC2" s="703"/>
      <c r="IVD2" s="703"/>
      <c r="IVE2" s="703"/>
      <c r="IVF2" s="703"/>
      <c r="IVG2" s="703"/>
      <c r="IVH2" s="703"/>
      <c r="IVI2" s="703"/>
      <c r="IVJ2" s="703"/>
      <c r="IVK2" s="703"/>
      <c r="IVL2" s="703"/>
      <c r="IVM2" s="703"/>
      <c r="IVN2" s="703"/>
      <c r="IVO2" s="703"/>
      <c r="IVP2" s="703"/>
      <c r="IVQ2" s="703"/>
      <c r="IVR2" s="703"/>
      <c r="IVS2" s="703"/>
      <c r="IVT2" s="703"/>
      <c r="IVU2" s="703"/>
      <c r="IVV2" s="703"/>
      <c r="IVW2" s="703"/>
      <c r="IVX2" s="703"/>
      <c r="IVY2" s="703"/>
      <c r="IVZ2" s="703"/>
      <c r="IWA2" s="703"/>
      <c r="IWB2" s="703"/>
      <c r="IWC2" s="703"/>
      <c r="IWD2" s="703"/>
      <c r="IWE2" s="703"/>
      <c r="IWF2" s="703"/>
      <c r="IWG2" s="703"/>
      <c r="IWH2" s="703"/>
      <c r="IWI2" s="703"/>
      <c r="IWJ2" s="703"/>
      <c r="IWK2" s="703"/>
      <c r="IWL2" s="703"/>
      <c r="IWM2" s="703"/>
      <c r="IWN2" s="703"/>
      <c r="IWO2" s="703"/>
      <c r="IWP2" s="703"/>
      <c r="IWQ2" s="703"/>
      <c r="IWR2" s="703"/>
      <c r="IWS2" s="703"/>
      <c r="IWT2" s="703"/>
      <c r="IWU2" s="703"/>
      <c r="IWV2" s="703"/>
      <c r="IWW2" s="703"/>
      <c r="IWX2" s="703"/>
      <c r="IWY2" s="703"/>
      <c r="IWZ2" s="703"/>
      <c r="IXA2" s="703"/>
      <c r="IXB2" s="703"/>
      <c r="IXC2" s="703"/>
      <c r="IXD2" s="703"/>
      <c r="IXE2" s="703"/>
      <c r="IXF2" s="703"/>
      <c r="IXG2" s="703"/>
      <c r="IXH2" s="703"/>
      <c r="IXI2" s="703"/>
      <c r="IXJ2" s="703"/>
      <c r="IXK2" s="703"/>
      <c r="IXL2" s="703"/>
      <c r="IXM2" s="703"/>
      <c r="IXN2" s="703"/>
      <c r="IXO2" s="703"/>
      <c r="IXP2" s="703"/>
      <c r="IXQ2" s="703"/>
      <c r="IXR2" s="703"/>
      <c r="IXS2" s="703"/>
      <c r="IXT2" s="703"/>
      <c r="IXU2" s="703"/>
      <c r="IXV2" s="703"/>
      <c r="IXW2" s="703"/>
      <c r="IXX2" s="703"/>
      <c r="IXY2" s="703"/>
      <c r="IXZ2" s="703"/>
      <c r="IYA2" s="703"/>
      <c r="IYB2" s="703"/>
      <c r="IYC2" s="703"/>
      <c r="IYD2" s="703"/>
      <c r="IYE2" s="703"/>
      <c r="IYF2" s="703"/>
      <c r="IYG2" s="703"/>
      <c r="IYH2" s="703"/>
      <c r="IYI2" s="703"/>
      <c r="IYJ2" s="703"/>
      <c r="IYK2" s="703"/>
      <c r="IYL2" s="703"/>
      <c r="IYM2" s="703"/>
      <c r="IYN2" s="703"/>
      <c r="IYO2" s="703"/>
      <c r="IYP2" s="703"/>
      <c r="IYQ2" s="703"/>
      <c r="IYR2" s="703"/>
      <c r="IYS2" s="703"/>
      <c r="IYT2" s="703"/>
      <c r="IYU2" s="703"/>
      <c r="IYV2" s="703"/>
      <c r="IYW2" s="703"/>
      <c r="IYX2" s="703"/>
      <c r="IYY2" s="703"/>
      <c r="IYZ2" s="703"/>
      <c r="IZA2" s="703"/>
      <c r="IZB2" s="703"/>
      <c r="IZC2" s="703"/>
      <c r="IZD2" s="703"/>
      <c r="IZE2" s="703"/>
      <c r="IZF2" s="703"/>
      <c r="IZG2" s="703"/>
      <c r="IZH2" s="703"/>
      <c r="IZI2" s="703"/>
      <c r="IZJ2" s="703"/>
      <c r="IZK2" s="703"/>
      <c r="IZL2" s="703"/>
      <c r="IZM2" s="703"/>
      <c r="IZN2" s="703"/>
      <c r="IZO2" s="703"/>
      <c r="IZP2" s="703"/>
      <c r="IZQ2" s="703"/>
      <c r="IZR2" s="703"/>
      <c r="IZS2" s="703"/>
      <c r="IZT2" s="703"/>
      <c r="IZU2" s="703"/>
      <c r="IZV2" s="703"/>
      <c r="IZW2" s="703"/>
      <c r="IZX2" s="703"/>
      <c r="IZY2" s="703"/>
      <c r="IZZ2" s="703"/>
      <c r="JAA2" s="703"/>
      <c r="JAB2" s="703"/>
      <c r="JAC2" s="703"/>
      <c r="JAD2" s="703"/>
      <c r="JAE2" s="703"/>
      <c r="JAF2" s="703"/>
      <c r="JAG2" s="703"/>
      <c r="JAH2" s="703"/>
      <c r="JAI2" s="703"/>
      <c r="JAJ2" s="703"/>
      <c r="JAK2" s="703"/>
      <c r="JAL2" s="703"/>
      <c r="JAM2" s="703"/>
      <c r="JAN2" s="703"/>
      <c r="JAO2" s="703"/>
      <c r="JAP2" s="703"/>
      <c r="JAQ2" s="703"/>
      <c r="JAR2" s="703"/>
      <c r="JAS2" s="703"/>
      <c r="JAT2" s="703"/>
      <c r="JAU2" s="703"/>
      <c r="JAV2" s="703"/>
      <c r="JAW2" s="703"/>
      <c r="JAX2" s="703"/>
      <c r="JAY2" s="703"/>
      <c r="JAZ2" s="703"/>
      <c r="JBA2" s="703"/>
      <c r="JBB2" s="703"/>
      <c r="JBC2" s="703"/>
      <c r="JBD2" s="703"/>
      <c r="JBE2" s="703"/>
      <c r="JBF2" s="703"/>
      <c r="JBG2" s="703"/>
      <c r="JBH2" s="703"/>
      <c r="JBI2" s="703"/>
      <c r="JBJ2" s="703"/>
      <c r="JBK2" s="703"/>
      <c r="JBL2" s="703"/>
      <c r="JBM2" s="703"/>
      <c r="JBN2" s="703"/>
      <c r="JBO2" s="703"/>
      <c r="JBP2" s="703"/>
      <c r="JBQ2" s="703"/>
      <c r="JBR2" s="703"/>
      <c r="JBS2" s="703"/>
      <c r="JBT2" s="703"/>
      <c r="JBU2" s="703"/>
      <c r="JBV2" s="703"/>
      <c r="JBW2" s="703"/>
      <c r="JBX2" s="703"/>
      <c r="JBY2" s="703"/>
      <c r="JBZ2" s="703"/>
      <c r="JCA2" s="703"/>
      <c r="JCB2" s="703"/>
      <c r="JCC2" s="703"/>
      <c r="JCD2" s="703"/>
      <c r="JCE2" s="703"/>
      <c r="JCF2" s="703"/>
      <c r="JCG2" s="703"/>
      <c r="JCH2" s="703"/>
      <c r="JCI2" s="703"/>
      <c r="JCJ2" s="703"/>
      <c r="JCK2" s="703"/>
      <c r="JCL2" s="703"/>
      <c r="JCM2" s="703"/>
      <c r="JCN2" s="703"/>
      <c r="JCO2" s="703"/>
      <c r="JCP2" s="703"/>
      <c r="JCQ2" s="703"/>
      <c r="JCR2" s="703"/>
      <c r="JCS2" s="703"/>
      <c r="JCT2" s="703"/>
      <c r="JCU2" s="703"/>
      <c r="JCV2" s="703"/>
      <c r="JCW2" s="703"/>
      <c r="JCX2" s="703"/>
      <c r="JCY2" s="703"/>
      <c r="JCZ2" s="703"/>
      <c r="JDA2" s="703"/>
      <c r="JDB2" s="703"/>
      <c r="JDC2" s="703"/>
      <c r="JDD2" s="703"/>
      <c r="JDE2" s="703"/>
      <c r="JDF2" s="703"/>
      <c r="JDG2" s="703"/>
      <c r="JDH2" s="703"/>
      <c r="JDI2" s="703"/>
      <c r="JDJ2" s="703"/>
      <c r="JDK2" s="703"/>
      <c r="JDL2" s="703"/>
      <c r="JDM2" s="703"/>
      <c r="JDN2" s="703"/>
      <c r="JDO2" s="703"/>
      <c r="JDP2" s="703"/>
      <c r="JDQ2" s="703"/>
      <c r="JDR2" s="703"/>
      <c r="JDS2" s="703"/>
      <c r="JDT2" s="703"/>
      <c r="JDU2" s="703"/>
      <c r="JDV2" s="703"/>
      <c r="JDW2" s="703"/>
      <c r="JDX2" s="703"/>
      <c r="JDY2" s="703"/>
      <c r="JDZ2" s="703"/>
      <c r="JEA2" s="703"/>
      <c r="JEB2" s="703"/>
      <c r="JEC2" s="703"/>
      <c r="JED2" s="703"/>
      <c r="JEE2" s="703"/>
      <c r="JEF2" s="703"/>
      <c r="JEG2" s="703"/>
      <c r="JEH2" s="703"/>
      <c r="JEI2" s="703"/>
      <c r="JEJ2" s="703"/>
      <c r="JEK2" s="703"/>
      <c r="JEL2" s="703"/>
      <c r="JEM2" s="703"/>
      <c r="JEN2" s="703"/>
      <c r="JEO2" s="703"/>
      <c r="JEP2" s="703"/>
      <c r="JEQ2" s="703"/>
      <c r="JER2" s="703"/>
      <c r="JES2" s="703"/>
      <c r="JET2" s="703"/>
      <c r="JEU2" s="703"/>
      <c r="JEV2" s="703"/>
      <c r="JEW2" s="703"/>
      <c r="JEX2" s="703"/>
      <c r="JEY2" s="703"/>
      <c r="JEZ2" s="703"/>
      <c r="JFA2" s="703"/>
      <c r="JFB2" s="703"/>
      <c r="JFC2" s="703"/>
      <c r="JFD2" s="703"/>
      <c r="JFE2" s="703"/>
      <c r="JFF2" s="703"/>
      <c r="JFG2" s="703"/>
      <c r="JFH2" s="703"/>
      <c r="JFI2" s="703"/>
      <c r="JFJ2" s="703"/>
      <c r="JFK2" s="703"/>
      <c r="JFL2" s="703"/>
      <c r="JFM2" s="703"/>
      <c r="JFN2" s="703"/>
      <c r="JFO2" s="703"/>
      <c r="JFP2" s="703"/>
      <c r="JFQ2" s="703"/>
      <c r="JFR2" s="703"/>
      <c r="JFS2" s="703"/>
      <c r="JFT2" s="703"/>
      <c r="JFU2" s="703"/>
      <c r="JFV2" s="703"/>
      <c r="JFW2" s="703"/>
      <c r="JFX2" s="703"/>
      <c r="JFY2" s="703"/>
      <c r="JFZ2" s="703"/>
      <c r="JGA2" s="703"/>
      <c r="JGB2" s="703"/>
      <c r="JGC2" s="703"/>
      <c r="JGD2" s="703"/>
      <c r="JGE2" s="703"/>
      <c r="JGF2" s="703"/>
      <c r="JGG2" s="703"/>
      <c r="JGH2" s="703"/>
      <c r="JGI2" s="703"/>
      <c r="JGJ2" s="703"/>
      <c r="JGK2" s="703"/>
      <c r="JGL2" s="703"/>
      <c r="JGM2" s="703"/>
      <c r="JGN2" s="703"/>
      <c r="JGO2" s="703"/>
      <c r="JGP2" s="703"/>
      <c r="JGQ2" s="703"/>
      <c r="JGR2" s="703"/>
      <c r="JGS2" s="703"/>
      <c r="JGT2" s="703"/>
      <c r="JGU2" s="703"/>
      <c r="JGV2" s="703"/>
      <c r="JGW2" s="703"/>
      <c r="JGX2" s="703"/>
      <c r="JGY2" s="703"/>
      <c r="JGZ2" s="703"/>
      <c r="JHA2" s="703"/>
      <c r="JHB2" s="703"/>
      <c r="JHC2" s="703"/>
      <c r="JHD2" s="703"/>
      <c r="JHE2" s="703"/>
      <c r="JHF2" s="703"/>
      <c r="JHG2" s="703"/>
      <c r="JHH2" s="703"/>
      <c r="JHI2" s="703"/>
      <c r="JHJ2" s="703"/>
      <c r="JHK2" s="703"/>
      <c r="JHL2" s="703"/>
      <c r="JHM2" s="703"/>
      <c r="JHN2" s="703"/>
      <c r="JHO2" s="703"/>
      <c r="JHP2" s="703"/>
      <c r="JHQ2" s="703"/>
      <c r="JHR2" s="703"/>
      <c r="JHS2" s="703"/>
      <c r="JHT2" s="703"/>
      <c r="JHU2" s="703"/>
      <c r="JHV2" s="703"/>
      <c r="JHW2" s="703"/>
      <c r="JHX2" s="703"/>
      <c r="JHY2" s="703"/>
      <c r="JHZ2" s="703"/>
      <c r="JIA2" s="703"/>
      <c r="JIB2" s="703"/>
      <c r="JIC2" s="703"/>
      <c r="JID2" s="703"/>
      <c r="JIE2" s="703"/>
      <c r="JIF2" s="703"/>
      <c r="JIG2" s="703"/>
      <c r="JIH2" s="703"/>
      <c r="JII2" s="703"/>
      <c r="JIJ2" s="703"/>
      <c r="JIK2" s="703"/>
      <c r="JIL2" s="703"/>
      <c r="JIM2" s="703"/>
      <c r="JIN2" s="703"/>
      <c r="JIO2" s="703"/>
      <c r="JIP2" s="703"/>
      <c r="JIQ2" s="703"/>
      <c r="JIR2" s="703"/>
      <c r="JIS2" s="703"/>
      <c r="JIT2" s="703"/>
      <c r="JIU2" s="703"/>
      <c r="JIV2" s="703"/>
      <c r="JIW2" s="703"/>
      <c r="JIX2" s="703"/>
      <c r="JIY2" s="703"/>
      <c r="JIZ2" s="703"/>
      <c r="JJA2" s="703"/>
      <c r="JJB2" s="703"/>
      <c r="JJC2" s="703"/>
      <c r="JJD2" s="703"/>
      <c r="JJE2" s="703"/>
      <c r="JJF2" s="703"/>
      <c r="JJG2" s="703"/>
      <c r="JJH2" s="703"/>
      <c r="JJI2" s="703"/>
      <c r="JJJ2" s="703"/>
      <c r="JJK2" s="703"/>
      <c r="JJL2" s="703"/>
      <c r="JJM2" s="703"/>
      <c r="JJN2" s="703"/>
      <c r="JJO2" s="703"/>
      <c r="JJP2" s="703"/>
      <c r="JJQ2" s="703"/>
      <c r="JJR2" s="703"/>
      <c r="JJS2" s="703"/>
      <c r="JJT2" s="703"/>
      <c r="JJU2" s="703"/>
      <c r="JJV2" s="703"/>
      <c r="JJW2" s="703"/>
      <c r="JJX2" s="703"/>
      <c r="JJY2" s="703"/>
      <c r="JJZ2" s="703"/>
      <c r="JKA2" s="703"/>
      <c r="JKB2" s="703"/>
      <c r="JKC2" s="703"/>
      <c r="JKD2" s="703"/>
      <c r="JKE2" s="703"/>
      <c r="JKF2" s="703"/>
      <c r="JKG2" s="703"/>
      <c r="JKH2" s="703"/>
      <c r="JKI2" s="703"/>
      <c r="JKJ2" s="703"/>
      <c r="JKK2" s="703"/>
      <c r="JKL2" s="703"/>
      <c r="JKM2" s="703"/>
      <c r="JKN2" s="703"/>
      <c r="JKO2" s="703"/>
      <c r="JKP2" s="703"/>
      <c r="JKQ2" s="703"/>
      <c r="JKR2" s="703"/>
      <c r="JKS2" s="703"/>
      <c r="JKT2" s="703"/>
      <c r="JKU2" s="703"/>
      <c r="JKV2" s="703"/>
      <c r="JKW2" s="703"/>
      <c r="JKX2" s="703"/>
      <c r="JKY2" s="703"/>
      <c r="JKZ2" s="703"/>
      <c r="JLA2" s="703"/>
      <c r="JLB2" s="703"/>
      <c r="JLC2" s="703"/>
      <c r="JLD2" s="703"/>
      <c r="JLE2" s="703"/>
      <c r="JLF2" s="703"/>
      <c r="JLG2" s="703"/>
      <c r="JLH2" s="703"/>
      <c r="JLI2" s="703"/>
      <c r="JLJ2" s="703"/>
      <c r="JLK2" s="703"/>
      <c r="JLL2" s="703"/>
      <c r="JLM2" s="703"/>
      <c r="JLN2" s="703"/>
      <c r="JLO2" s="703"/>
      <c r="JLP2" s="703"/>
      <c r="JLQ2" s="703"/>
      <c r="JLR2" s="703"/>
      <c r="JLS2" s="703"/>
      <c r="JLT2" s="703"/>
      <c r="JLU2" s="703"/>
      <c r="JLV2" s="703"/>
      <c r="JLW2" s="703"/>
      <c r="JLX2" s="703"/>
      <c r="JLY2" s="703"/>
      <c r="JLZ2" s="703"/>
      <c r="JMA2" s="703"/>
      <c r="JMB2" s="703"/>
      <c r="JMC2" s="703"/>
      <c r="JMD2" s="703"/>
      <c r="JME2" s="703"/>
      <c r="JMF2" s="703"/>
      <c r="JMG2" s="703"/>
      <c r="JMH2" s="703"/>
      <c r="JMI2" s="703"/>
      <c r="JMJ2" s="703"/>
      <c r="JMK2" s="703"/>
      <c r="JML2" s="703"/>
      <c r="JMM2" s="703"/>
      <c r="JMN2" s="703"/>
      <c r="JMO2" s="703"/>
      <c r="JMP2" s="703"/>
      <c r="JMQ2" s="703"/>
      <c r="JMR2" s="703"/>
      <c r="JMS2" s="703"/>
      <c r="JMT2" s="703"/>
      <c r="JMU2" s="703"/>
      <c r="JMV2" s="703"/>
      <c r="JMW2" s="703"/>
      <c r="JMX2" s="703"/>
      <c r="JMY2" s="703"/>
      <c r="JMZ2" s="703"/>
      <c r="JNA2" s="703"/>
      <c r="JNB2" s="703"/>
      <c r="JNC2" s="703"/>
      <c r="JND2" s="703"/>
      <c r="JNE2" s="703"/>
      <c r="JNF2" s="703"/>
      <c r="JNG2" s="703"/>
      <c r="JNH2" s="703"/>
      <c r="JNI2" s="703"/>
      <c r="JNJ2" s="703"/>
      <c r="JNK2" s="703"/>
      <c r="JNL2" s="703"/>
      <c r="JNM2" s="703"/>
      <c r="JNN2" s="703"/>
      <c r="JNO2" s="703"/>
      <c r="JNP2" s="703"/>
      <c r="JNQ2" s="703"/>
      <c r="JNR2" s="703"/>
      <c r="JNS2" s="703"/>
      <c r="JNT2" s="703"/>
      <c r="JNU2" s="703"/>
      <c r="JNV2" s="703"/>
      <c r="JNW2" s="703"/>
      <c r="JNX2" s="703"/>
      <c r="JNY2" s="703"/>
      <c r="JNZ2" s="703"/>
      <c r="JOA2" s="703"/>
      <c r="JOB2" s="703"/>
      <c r="JOC2" s="703"/>
      <c r="JOD2" s="703"/>
      <c r="JOE2" s="703"/>
      <c r="JOF2" s="703"/>
      <c r="JOG2" s="703"/>
      <c r="JOH2" s="703"/>
      <c r="JOI2" s="703"/>
      <c r="JOJ2" s="703"/>
      <c r="JOK2" s="703"/>
      <c r="JOL2" s="703"/>
      <c r="JOM2" s="703"/>
      <c r="JON2" s="703"/>
      <c r="JOO2" s="703"/>
      <c r="JOP2" s="703"/>
      <c r="JOQ2" s="703"/>
      <c r="JOR2" s="703"/>
      <c r="JOS2" s="703"/>
      <c r="JOT2" s="703"/>
      <c r="JOU2" s="703"/>
      <c r="JOV2" s="703"/>
      <c r="JOW2" s="703"/>
      <c r="JOX2" s="703"/>
      <c r="JOY2" s="703"/>
      <c r="JOZ2" s="703"/>
      <c r="JPA2" s="703"/>
      <c r="JPB2" s="703"/>
      <c r="JPC2" s="703"/>
      <c r="JPD2" s="703"/>
      <c r="JPE2" s="703"/>
      <c r="JPF2" s="703"/>
      <c r="JPG2" s="703"/>
      <c r="JPH2" s="703"/>
      <c r="JPI2" s="703"/>
      <c r="JPJ2" s="703"/>
      <c r="JPK2" s="703"/>
      <c r="JPL2" s="703"/>
      <c r="JPM2" s="703"/>
      <c r="JPN2" s="703"/>
      <c r="JPO2" s="703"/>
      <c r="JPP2" s="703"/>
      <c r="JPQ2" s="703"/>
      <c r="JPR2" s="703"/>
      <c r="JPS2" s="703"/>
      <c r="JPT2" s="703"/>
      <c r="JPU2" s="703"/>
      <c r="JPV2" s="703"/>
      <c r="JPW2" s="703"/>
      <c r="JPX2" s="703"/>
      <c r="JPY2" s="703"/>
      <c r="JPZ2" s="703"/>
      <c r="JQA2" s="703"/>
      <c r="JQB2" s="703"/>
      <c r="JQC2" s="703"/>
      <c r="JQD2" s="703"/>
      <c r="JQE2" s="703"/>
      <c r="JQF2" s="703"/>
      <c r="JQG2" s="703"/>
      <c r="JQH2" s="703"/>
      <c r="JQI2" s="703"/>
      <c r="JQJ2" s="703"/>
      <c r="JQK2" s="703"/>
      <c r="JQL2" s="703"/>
      <c r="JQM2" s="703"/>
      <c r="JQN2" s="703"/>
      <c r="JQO2" s="703"/>
      <c r="JQP2" s="703"/>
      <c r="JQQ2" s="703"/>
      <c r="JQR2" s="703"/>
      <c r="JQS2" s="703"/>
      <c r="JQT2" s="703"/>
      <c r="JQU2" s="703"/>
      <c r="JQV2" s="703"/>
      <c r="JQW2" s="703"/>
      <c r="JQX2" s="703"/>
      <c r="JQY2" s="703"/>
      <c r="JQZ2" s="703"/>
      <c r="JRA2" s="703"/>
      <c r="JRB2" s="703"/>
      <c r="JRC2" s="703"/>
      <c r="JRD2" s="703"/>
      <c r="JRE2" s="703"/>
      <c r="JRF2" s="703"/>
      <c r="JRG2" s="703"/>
      <c r="JRH2" s="703"/>
      <c r="JRI2" s="703"/>
      <c r="JRJ2" s="703"/>
      <c r="JRK2" s="703"/>
      <c r="JRL2" s="703"/>
      <c r="JRM2" s="703"/>
      <c r="JRN2" s="703"/>
      <c r="JRO2" s="703"/>
      <c r="JRP2" s="703"/>
      <c r="JRQ2" s="703"/>
      <c r="JRR2" s="703"/>
      <c r="JRS2" s="703"/>
      <c r="JRT2" s="703"/>
      <c r="JRU2" s="703"/>
      <c r="JRV2" s="703"/>
      <c r="JRW2" s="703"/>
      <c r="JRX2" s="703"/>
      <c r="JRY2" s="703"/>
      <c r="JRZ2" s="703"/>
      <c r="JSA2" s="703"/>
      <c r="JSB2" s="703"/>
      <c r="JSC2" s="703"/>
      <c r="JSD2" s="703"/>
      <c r="JSE2" s="703"/>
      <c r="JSF2" s="703"/>
      <c r="JSG2" s="703"/>
      <c r="JSH2" s="703"/>
      <c r="JSI2" s="703"/>
      <c r="JSJ2" s="703"/>
      <c r="JSK2" s="703"/>
      <c r="JSL2" s="703"/>
      <c r="JSM2" s="703"/>
      <c r="JSN2" s="703"/>
      <c r="JSO2" s="703"/>
      <c r="JSP2" s="703"/>
      <c r="JSQ2" s="703"/>
      <c r="JSR2" s="703"/>
      <c r="JSS2" s="703"/>
      <c r="JST2" s="703"/>
      <c r="JSU2" s="703"/>
      <c r="JSV2" s="703"/>
      <c r="JSW2" s="703"/>
      <c r="JSX2" s="703"/>
      <c r="JSY2" s="703"/>
      <c r="JSZ2" s="703"/>
      <c r="JTA2" s="703"/>
      <c r="JTB2" s="703"/>
      <c r="JTC2" s="703"/>
      <c r="JTD2" s="703"/>
      <c r="JTE2" s="703"/>
      <c r="JTF2" s="703"/>
      <c r="JTG2" s="703"/>
      <c r="JTH2" s="703"/>
      <c r="JTI2" s="703"/>
      <c r="JTJ2" s="703"/>
      <c r="JTK2" s="703"/>
      <c r="JTL2" s="703"/>
      <c r="JTM2" s="703"/>
      <c r="JTN2" s="703"/>
      <c r="JTO2" s="703"/>
      <c r="JTP2" s="703"/>
      <c r="JTQ2" s="703"/>
      <c r="JTR2" s="703"/>
      <c r="JTS2" s="703"/>
      <c r="JTT2" s="703"/>
      <c r="JTU2" s="703"/>
      <c r="JTV2" s="703"/>
      <c r="JTW2" s="703"/>
      <c r="JTX2" s="703"/>
      <c r="JTY2" s="703"/>
      <c r="JTZ2" s="703"/>
      <c r="JUA2" s="703"/>
      <c r="JUB2" s="703"/>
      <c r="JUC2" s="703"/>
      <c r="JUD2" s="703"/>
      <c r="JUE2" s="703"/>
      <c r="JUF2" s="703"/>
      <c r="JUG2" s="703"/>
      <c r="JUH2" s="703"/>
      <c r="JUI2" s="703"/>
      <c r="JUJ2" s="703"/>
      <c r="JUK2" s="703"/>
      <c r="JUL2" s="703"/>
      <c r="JUM2" s="703"/>
      <c r="JUN2" s="703"/>
      <c r="JUO2" s="703"/>
      <c r="JUP2" s="703"/>
      <c r="JUQ2" s="703"/>
      <c r="JUR2" s="703"/>
      <c r="JUS2" s="703"/>
      <c r="JUT2" s="703"/>
      <c r="JUU2" s="703"/>
      <c r="JUV2" s="703"/>
      <c r="JUW2" s="703"/>
      <c r="JUX2" s="703"/>
      <c r="JUY2" s="703"/>
      <c r="JUZ2" s="703"/>
      <c r="JVA2" s="703"/>
      <c r="JVB2" s="703"/>
      <c r="JVC2" s="703"/>
      <c r="JVD2" s="703"/>
      <c r="JVE2" s="703"/>
      <c r="JVF2" s="703"/>
      <c r="JVG2" s="703"/>
      <c r="JVH2" s="703"/>
      <c r="JVI2" s="703"/>
      <c r="JVJ2" s="703"/>
      <c r="JVK2" s="703"/>
      <c r="JVL2" s="703"/>
      <c r="JVM2" s="703"/>
      <c r="JVN2" s="703"/>
      <c r="JVO2" s="703"/>
      <c r="JVP2" s="703"/>
      <c r="JVQ2" s="703"/>
      <c r="JVR2" s="703"/>
      <c r="JVS2" s="703"/>
      <c r="JVT2" s="703"/>
      <c r="JVU2" s="703"/>
      <c r="JVV2" s="703"/>
      <c r="JVW2" s="703"/>
      <c r="JVX2" s="703"/>
      <c r="JVY2" s="703"/>
      <c r="JVZ2" s="703"/>
      <c r="JWA2" s="703"/>
      <c r="JWB2" s="703"/>
      <c r="JWC2" s="703"/>
      <c r="JWD2" s="703"/>
      <c r="JWE2" s="703"/>
      <c r="JWF2" s="703"/>
      <c r="JWG2" s="703"/>
      <c r="JWH2" s="703"/>
      <c r="JWI2" s="703"/>
      <c r="JWJ2" s="703"/>
      <c r="JWK2" s="703"/>
      <c r="JWL2" s="703"/>
      <c r="JWM2" s="703"/>
      <c r="JWN2" s="703"/>
      <c r="JWO2" s="703"/>
      <c r="JWP2" s="703"/>
      <c r="JWQ2" s="703"/>
      <c r="JWR2" s="703"/>
      <c r="JWS2" s="703"/>
      <c r="JWT2" s="703"/>
      <c r="JWU2" s="703"/>
      <c r="JWV2" s="703"/>
      <c r="JWW2" s="703"/>
      <c r="JWX2" s="703"/>
      <c r="JWY2" s="703"/>
      <c r="JWZ2" s="703"/>
      <c r="JXA2" s="703"/>
      <c r="JXB2" s="703"/>
      <c r="JXC2" s="703"/>
      <c r="JXD2" s="703"/>
      <c r="JXE2" s="703"/>
      <c r="JXF2" s="703"/>
      <c r="JXG2" s="703"/>
      <c r="JXH2" s="703"/>
      <c r="JXI2" s="703"/>
      <c r="JXJ2" s="703"/>
      <c r="JXK2" s="703"/>
      <c r="JXL2" s="703"/>
      <c r="JXM2" s="703"/>
      <c r="JXN2" s="703"/>
      <c r="JXO2" s="703"/>
      <c r="JXP2" s="703"/>
      <c r="JXQ2" s="703"/>
      <c r="JXR2" s="703"/>
      <c r="JXS2" s="703"/>
      <c r="JXT2" s="703"/>
      <c r="JXU2" s="703"/>
      <c r="JXV2" s="703"/>
      <c r="JXW2" s="703"/>
      <c r="JXX2" s="703"/>
      <c r="JXY2" s="703"/>
      <c r="JXZ2" s="703"/>
      <c r="JYA2" s="703"/>
      <c r="JYB2" s="703"/>
      <c r="JYC2" s="703"/>
      <c r="JYD2" s="703"/>
      <c r="JYE2" s="703"/>
      <c r="JYF2" s="703"/>
      <c r="JYG2" s="703"/>
      <c r="JYH2" s="703"/>
      <c r="JYI2" s="703"/>
      <c r="JYJ2" s="703"/>
      <c r="JYK2" s="703"/>
      <c r="JYL2" s="703"/>
      <c r="JYM2" s="703"/>
      <c r="JYN2" s="703"/>
      <c r="JYO2" s="703"/>
      <c r="JYP2" s="703"/>
      <c r="JYQ2" s="703"/>
      <c r="JYR2" s="703"/>
      <c r="JYS2" s="703"/>
      <c r="JYT2" s="703"/>
      <c r="JYU2" s="703"/>
      <c r="JYV2" s="703"/>
      <c r="JYW2" s="703"/>
      <c r="JYX2" s="703"/>
      <c r="JYY2" s="703"/>
      <c r="JYZ2" s="703"/>
      <c r="JZA2" s="703"/>
      <c r="JZB2" s="703"/>
      <c r="JZC2" s="703"/>
      <c r="JZD2" s="703"/>
      <c r="JZE2" s="703"/>
      <c r="JZF2" s="703"/>
      <c r="JZG2" s="703"/>
      <c r="JZH2" s="703"/>
      <c r="JZI2" s="703"/>
      <c r="JZJ2" s="703"/>
      <c r="JZK2" s="703"/>
      <c r="JZL2" s="703"/>
      <c r="JZM2" s="703"/>
      <c r="JZN2" s="703"/>
      <c r="JZO2" s="703"/>
      <c r="JZP2" s="703"/>
      <c r="JZQ2" s="703"/>
      <c r="JZR2" s="703"/>
      <c r="JZS2" s="703"/>
      <c r="JZT2" s="703"/>
      <c r="JZU2" s="703"/>
      <c r="JZV2" s="703"/>
      <c r="JZW2" s="703"/>
      <c r="JZX2" s="703"/>
      <c r="JZY2" s="703"/>
      <c r="JZZ2" s="703"/>
      <c r="KAA2" s="703"/>
      <c r="KAB2" s="703"/>
      <c r="KAC2" s="703"/>
      <c r="KAD2" s="703"/>
      <c r="KAE2" s="703"/>
      <c r="KAF2" s="703"/>
      <c r="KAG2" s="703"/>
      <c r="KAH2" s="703"/>
      <c r="KAI2" s="703"/>
      <c r="KAJ2" s="703"/>
      <c r="KAK2" s="703"/>
      <c r="KAL2" s="703"/>
      <c r="KAM2" s="703"/>
      <c r="KAN2" s="703"/>
      <c r="KAO2" s="703"/>
      <c r="KAP2" s="703"/>
      <c r="KAQ2" s="703"/>
      <c r="KAR2" s="703"/>
      <c r="KAS2" s="703"/>
      <c r="KAT2" s="703"/>
      <c r="KAU2" s="703"/>
      <c r="KAV2" s="703"/>
      <c r="KAW2" s="703"/>
      <c r="KAX2" s="703"/>
      <c r="KAY2" s="703"/>
      <c r="KAZ2" s="703"/>
      <c r="KBA2" s="703"/>
      <c r="KBB2" s="703"/>
      <c r="KBC2" s="703"/>
      <c r="KBD2" s="703"/>
      <c r="KBE2" s="703"/>
      <c r="KBF2" s="703"/>
      <c r="KBG2" s="703"/>
      <c r="KBH2" s="703"/>
      <c r="KBI2" s="703"/>
      <c r="KBJ2" s="703"/>
      <c r="KBK2" s="703"/>
      <c r="KBL2" s="703"/>
      <c r="KBM2" s="703"/>
      <c r="KBN2" s="703"/>
      <c r="KBO2" s="703"/>
      <c r="KBP2" s="703"/>
      <c r="KBQ2" s="703"/>
      <c r="KBR2" s="703"/>
      <c r="KBS2" s="703"/>
      <c r="KBT2" s="703"/>
      <c r="KBU2" s="703"/>
      <c r="KBV2" s="703"/>
      <c r="KBW2" s="703"/>
      <c r="KBX2" s="703"/>
      <c r="KBY2" s="703"/>
      <c r="KBZ2" s="703"/>
      <c r="KCA2" s="703"/>
      <c r="KCB2" s="703"/>
      <c r="KCC2" s="703"/>
      <c r="KCD2" s="703"/>
      <c r="KCE2" s="703"/>
      <c r="KCF2" s="703"/>
      <c r="KCG2" s="703"/>
      <c r="KCH2" s="703"/>
      <c r="KCI2" s="703"/>
      <c r="KCJ2" s="703"/>
      <c r="KCK2" s="703"/>
      <c r="KCL2" s="703"/>
      <c r="KCM2" s="703"/>
      <c r="KCN2" s="703"/>
      <c r="KCO2" s="703"/>
      <c r="KCP2" s="703"/>
      <c r="KCQ2" s="703"/>
      <c r="KCR2" s="703"/>
      <c r="KCS2" s="703"/>
      <c r="KCT2" s="703"/>
      <c r="KCU2" s="703"/>
      <c r="KCV2" s="703"/>
      <c r="KCW2" s="703"/>
      <c r="KCX2" s="703"/>
      <c r="KCY2" s="703"/>
      <c r="KCZ2" s="703"/>
      <c r="KDA2" s="703"/>
      <c r="KDB2" s="703"/>
      <c r="KDC2" s="703"/>
      <c r="KDD2" s="703"/>
      <c r="KDE2" s="703"/>
      <c r="KDF2" s="703"/>
      <c r="KDG2" s="703"/>
      <c r="KDH2" s="703"/>
      <c r="KDI2" s="703"/>
      <c r="KDJ2" s="703"/>
      <c r="KDK2" s="703"/>
      <c r="KDL2" s="703"/>
      <c r="KDM2" s="703"/>
      <c r="KDN2" s="703"/>
      <c r="KDO2" s="703"/>
      <c r="KDP2" s="703"/>
      <c r="KDQ2" s="703"/>
      <c r="KDR2" s="703"/>
      <c r="KDS2" s="703"/>
      <c r="KDT2" s="703"/>
      <c r="KDU2" s="703"/>
      <c r="KDV2" s="703"/>
      <c r="KDW2" s="703"/>
      <c r="KDX2" s="703"/>
      <c r="KDY2" s="703"/>
      <c r="KDZ2" s="703"/>
      <c r="KEA2" s="703"/>
      <c r="KEB2" s="703"/>
      <c r="KEC2" s="703"/>
      <c r="KED2" s="703"/>
      <c r="KEE2" s="703"/>
      <c r="KEF2" s="703"/>
      <c r="KEG2" s="703"/>
      <c r="KEH2" s="703"/>
      <c r="KEI2" s="703"/>
      <c r="KEJ2" s="703"/>
      <c r="KEK2" s="703"/>
      <c r="KEL2" s="703"/>
      <c r="KEM2" s="703"/>
      <c r="KEN2" s="703"/>
      <c r="KEO2" s="703"/>
      <c r="KEP2" s="703"/>
      <c r="KEQ2" s="703"/>
      <c r="KER2" s="703"/>
      <c r="KES2" s="703"/>
      <c r="KET2" s="703"/>
      <c r="KEU2" s="703"/>
      <c r="KEV2" s="703"/>
      <c r="KEW2" s="703"/>
      <c r="KEX2" s="703"/>
      <c r="KEY2" s="703"/>
      <c r="KEZ2" s="703"/>
      <c r="KFA2" s="703"/>
      <c r="KFB2" s="703"/>
      <c r="KFC2" s="703"/>
      <c r="KFD2" s="703"/>
      <c r="KFE2" s="703"/>
      <c r="KFF2" s="703"/>
      <c r="KFG2" s="703"/>
      <c r="KFH2" s="703"/>
      <c r="KFI2" s="703"/>
      <c r="KFJ2" s="703"/>
      <c r="KFK2" s="703"/>
      <c r="KFL2" s="703"/>
      <c r="KFM2" s="703"/>
      <c r="KFN2" s="703"/>
      <c r="KFO2" s="703"/>
      <c r="KFP2" s="703"/>
      <c r="KFQ2" s="703"/>
      <c r="KFR2" s="703"/>
      <c r="KFS2" s="703"/>
      <c r="KFT2" s="703"/>
      <c r="KFU2" s="703"/>
      <c r="KFV2" s="703"/>
      <c r="KFW2" s="703"/>
      <c r="KFX2" s="703"/>
      <c r="KFY2" s="703"/>
      <c r="KFZ2" s="703"/>
      <c r="KGA2" s="703"/>
      <c r="KGB2" s="703"/>
      <c r="KGC2" s="703"/>
      <c r="KGD2" s="703"/>
      <c r="KGE2" s="703"/>
      <c r="KGF2" s="703"/>
      <c r="KGG2" s="703"/>
      <c r="KGH2" s="703"/>
      <c r="KGI2" s="703"/>
      <c r="KGJ2" s="703"/>
      <c r="KGK2" s="703"/>
      <c r="KGL2" s="703"/>
      <c r="KGM2" s="703"/>
      <c r="KGN2" s="703"/>
      <c r="KGO2" s="703"/>
      <c r="KGP2" s="703"/>
      <c r="KGQ2" s="703"/>
      <c r="KGR2" s="703"/>
      <c r="KGS2" s="703"/>
      <c r="KGT2" s="703"/>
      <c r="KGU2" s="703"/>
      <c r="KGV2" s="703"/>
      <c r="KGW2" s="703"/>
      <c r="KGX2" s="703"/>
      <c r="KGY2" s="703"/>
      <c r="KGZ2" s="703"/>
      <c r="KHA2" s="703"/>
      <c r="KHB2" s="703"/>
      <c r="KHC2" s="703"/>
      <c r="KHD2" s="703"/>
      <c r="KHE2" s="703"/>
      <c r="KHF2" s="703"/>
      <c r="KHG2" s="703"/>
      <c r="KHH2" s="703"/>
      <c r="KHI2" s="703"/>
      <c r="KHJ2" s="703"/>
      <c r="KHK2" s="703"/>
      <c r="KHL2" s="703"/>
      <c r="KHM2" s="703"/>
      <c r="KHN2" s="703"/>
      <c r="KHO2" s="703"/>
      <c r="KHP2" s="703"/>
      <c r="KHQ2" s="703"/>
      <c r="KHR2" s="703"/>
      <c r="KHS2" s="703"/>
      <c r="KHT2" s="703"/>
      <c r="KHU2" s="703"/>
      <c r="KHV2" s="703"/>
      <c r="KHW2" s="703"/>
      <c r="KHX2" s="703"/>
      <c r="KHY2" s="703"/>
      <c r="KHZ2" s="703"/>
      <c r="KIA2" s="703"/>
      <c r="KIB2" s="703"/>
      <c r="KIC2" s="703"/>
      <c r="KID2" s="703"/>
      <c r="KIE2" s="703"/>
      <c r="KIF2" s="703"/>
      <c r="KIG2" s="703"/>
      <c r="KIH2" s="703"/>
      <c r="KII2" s="703"/>
      <c r="KIJ2" s="703"/>
      <c r="KIK2" s="703"/>
      <c r="KIL2" s="703"/>
      <c r="KIM2" s="703"/>
      <c r="KIN2" s="703"/>
      <c r="KIO2" s="703"/>
      <c r="KIP2" s="703"/>
      <c r="KIQ2" s="703"/>
      <c r="KIR2" s="703"/>
      <c r="KIS2" s="703"/>
      <c r="KIT2" s="703"/>
      <c r="KIU2" s="703"/>
      <c r="KIV2" s="703"/>
      <c r="KIW2" s="703"/>
      <c r="KIX2" s="703"/>
      <c r="KIY2" s="703"/>
      <c r="KIZ2" s="703"/>
      <c r="KJA2" s="703"/>
      <c r="KJB2" s="703"/>
      <c r="KJC2" s="703"/>
      <c r="KJD2" s="703"/>
      <c r="KJE2" s="703"/>
      <c r="KJF2" s="703"/>
      <c r="KJG2" s="703"/>
      <c r="KJH2" s="703"/>
      <c r="KJI2" s="703"/>
      <c r="KJJ2" s="703"/>
      <c r="KJK2" s="703"/>
      <c r="KJL2" s="703"/>
      <c r="KJM2" s="703"/>
      <c r="KJN2" s="703"/>
      <c r="KJO2" s="703"/>
      <c r="KJP2" s="703"/>
      <c r="KJQ2" s="703"/>
      <c r="KJR2" s="703"/>
      <c r="KJS2" s="703"/>
      <c r="KJT2" s="703"/>
      <c r="KJU2" s="703"/>
      <c r="KJV2" s="703"/>
      <c r="KJW2" s="703"/>
      <c r="KJX2" s="703"/>
      <c r="KJY2" s="703"/>
      <c r="KJZ2" s="703"/>
      <c r="KKA2" s="703"/>
      <c r="KKB2" s="703"/>
      <c r="KKC2" s="703"/>
      <c r="KKD2" s="703"/>
      <c r="KKE2" s="703"/>
      <c r="KKF2" s="703"/>
      <c r="KKG2" s="703"/>
      <c r="KKH2" s="703"/>
      <c r="KKI2" s="703"/>
      <c r="KKJ2" s="703"/>
      <c r="KKK2" s="703"/>
      <c r="KKL2" s="703"/>
      <c r="KKM2" s="703"/>
      <c r="KKN2" s="703"/>
      <c r="KKO2" s="703"/>
      <c r="KKP2" s="703"/>
      <c r="KKQ2" s="703"/>
      <c r="KKR2" s="703"/>
      <c r="KKS2" s="703"/>
      <c r="KKT2" s="703"/>
      <c r="KKU2" s="703"/>
      <c r="KKV2" s="703"/>
      <c r="KKW2" s="703"/>
      <c r="KKX2" s="703"/>
      <c r="KKY2" s="703"/>
      <c r="KKZ2" s="703"/>
      <c r="KLA2" s="703"/>
      <c r="KLB2" s="703"/>
      <c r="KLC2" s="703"/>
      <c r="KLD2" s="703"/>
      <c r="KLE2" s="703"/>
      <c r="KLF2" s="703"/>
      <c r="KLG2" s="703"/>
      <c r="KLH2" s="703"/>
      <c r="KLI2" s="703"/>
      <c r="KLJ2" s="703"/>
      <c r="KLK2" s="703"/>
      <c r="KLL2" s="703"/>
      <c r="KLM2" s="703"/>
      <c r="KLN2" s="703"/>
      <c r="KLO2" s="703"/>
      <c r="KLP2" s="703"/>
      <c r="KLQ2" s="703"/>
      <c r="KLR2" s="703"/>
      <c r="KLS2" s="703"/>
      <c r="KLT2" s="703"/>
      <c r="KLU2" s="703"/>
      <c r="KLV2" s="703"/>
      <c r="KLW2" s="703"/>
      <c r="KLX2" s="703"/>
      <c r="KLY2" s="703"/>
      <c r="KLZ2" s="703"/>
      <c r="KMA2" s="703"/>
      <c r="KMB2" s="703"/>
      <c r="KMC2" s="703"/>
      <c r="KMD2" s="703"/>
      <c r="KME2" s="703"/>
      <c r="KMF2" s="703"/>
      <c r="KMG2" s="703"/>
      <c r="KMH2" s="703"/>
      <c r="KMI2" s="703"/>
      <c r="KMJ2" s="703"/>
      <c r="KMK2" s="703"/>
      <c r="KML2" s="703"/>
      <c r="KMM2" s="703"/>
      <c r="KMN2" s="703"/>
      <c r="KMO2" s="703"/>
      <c r="KMP2" s="703"/>
      <c r="KMQ2" s="703"/>
      <c r="KMR2" s="703"/>
      <c r="KMS2" s="703"/>
      <c r="KMT2" s="703"/>
      <c r="KMU2" s="703"/>
      <c r="KMV2" s="703"/>
      <c r="KMW2" s="703"/>
      <c r="KMX2" s="703"/>
      <c r="KMY2" s="703"/>
      <c r="KMZ2" s="703"/>
      <c r="KNA2" s="703"/>
      <c r="KNB2" s="703"/>
      <c r="KNC2" s="703"/>
      <c r="KND2" s="703"/>
      <c r="KNE2" s="703"/>
      <c r="KNF2" s="703"/>
      <c r="KNG2" s="703"/>
      <c r="KNH2" s="703"/>
      <c r="KNI2" s="703"/>
      <c r="KNJ2" s="703"/>
      <c r="KNK2" s="703"/>
      <c r="KNL2" s="703"/>
      <c r="KNM2" s="703"/>
      <c r="KNN2" s="703"/>
      <c r="KNO2" s="703"/>
      <c r="KNP2" s="703"/>
      <c r="KNQ2" s="703"/>
      <c r="KNR2" s="703"/>
      <c r="KNS2" s="703"/>
      <c r="KNT2" s="703"/>
      <c r="KNU2" s="703"/>
      <c r="KNV2" s="703"/>
      <c r="KNW2" s="703"/>
      <c r="KNX2" s="703"/>
      <c r="KNY2" s="703"/>
      <c r="KNZ2" s="703"/>
      <c r="KOA2" s="703"/>
      <c r="KOB2" s="703"/>
      <c r="KOC2" s="703"/>
      <c r="KOD2" s="703"/>
      <c r="KOE2" s="703"/>
      <c r="KOF2" s="703"/>
      <c r="KOG2" s="703"/>
      <c r="KOH2" s="703"/>
      <c r="KOI2" s="703"/>
      <c r="KOJ2" s="703"/>
      <c r="KOK2" s="703"/>
      <c r="KOL2" s="703"/>
      <c r="KOM2" s="703"/>
      <c r="KON2" s="703"/>
      <c r="KOO2" s="703"/>
      <c r="KOP2" s="703"/>
      <c r="KOQ2" s="703"/>
      <c r="KOR2" s="703"/>
      <c r="KOS2" s="703"/>
      <c r="KOT2" s="703"/>
      <c r="KOU2" s="703"/>
      <c r="KOV2" s="703"/>
      <c r="KOW2" s="703"/>
      <c r="KOX2" s="703"/>
      <c r="KOY2" s="703"/>
      <c r="KOZ2" s="703"/>
      <c r="KPA2" s="703"/>
      <c r="KPB2" s="703"/>
      <c r="KPC2" s="703"/>
      <c r="KPD2" s="703"/>
      <c r="KPE2" s="703"/>
      <c r="KPF2" s="703"/>
      <c r="KPG2" s="703"/>
      <c r="KPH2" s="703"/>
      <c r="KPI2" s="703"/>
      <c r="KPJ2" s="703"/>
      <c r="KPK2" s="703"/>
      <c r="KPL2" s="703"/>
      <c r="KPM2" s="703"/>
      <c r="KPN2" s="703"/>
      <c r="KPO2" s="703"/>
      <c r="KPP2" s="703"/>
      <c r="KPQ2" s="703"/>
      <c r="KPR2" s="703"/>
      <c r="KPS2" s="703"/>
      <c r="KPT2" s="703"/>
      <c r="KPU2" s="703"/>
      <c r="KPV2" s="703"/>
      <c r="KPW2" s="703"/>
      <c r="KPX2" s="703"/>
      <c r="KPY2" s="703"/>
      <c r="KPZ2" s="703"/>
      <c r="KQA2" s="703"/>
      <c r="KQB2" s="703"/>
      <c r="KQC2" s="703"/>
      <c r="KQD2" s="703"/>
      <c r="KQE2" s="703"/>
      <c r="KQF2" s="703"/>
      <c r="KQG2" s="703"/>
      <c r="KQH2" s="703"/>
      <c r="KQI2" s="703"/>
      <c r="KQJ2" s="703"/>
      <c r="KQK2" s="703"/>
      <c r="KQL2" s="703"/>
      <c r="KQM2" s="703"/>
      <c r="KQN2" s="703"/>
      <c r="KQO2" s="703"/>
      <c r="KQP2" s="703"/>
      <c r="KQQ2" s="703"/>
      <c r="KQR2" s="703"/>
      <c r="KQS2" s="703"/>
      <c r="KQT2" s="703"/>
      <c r="KQU2" s="703"/>
      <c r="KQV2" s="703"/>
      <c r="KQW2" s="703"/>
      <c r="KQX2" s="703"/>
      <c r="KQY2" s="703"/>
      <c r="KQZ2" s="703"/>
      <c r="KRA2" s="703"/>
      <c r="KRB2" s="703"/>
      <c r="KRC2" s="703"/>
      <c r="KRD2" s="703"/>
      <c r="KRE2" s="703"/>
      <c r="KRF2" s="703"/>
      <c r="KRG2" s="703"/>
      <c r="KRH2" s="703"/>
      <c r="KRI2" s="703"/>
      <c r="KRJ2" s="703"/>
      <c r="KRK2" s="703"/>
      <c r="KRL2" s="703"/>
      <c r="KRM2" s="703"/>
      <c r="KRN2" s="703"/>
      <c r="KRO2" s="703"/>
      <c r="KRP2" s="703"/>
      <c r="KRQ2" s="703"/>
      <c r="KRR2" s="703"/>
      <c r="KRS2" s="703"/>
      <c r="KRT2" s="703"/>
      <c r="KRU2" s="703"/>
      <c r="KRV2" s="703"/>
      <c r="KRW2" s="703"/>
      <c r="KRX2" s="703"/>
      <c r="KRY2" s="703"/>
      <c r="KRZ2" s="703"/>
      <c r="KSA2" s="703"/>
      <c r="KSB2" s="703"/>
      <c r="KSC2" s="703"/>
      <c r="KSD2" s="703"/>
      <c r="KSE2" s="703"/>
      <c r="KSF2" s="703"/>
      <c r="KSG2" s="703"/>
      <c r="KSH2" s="703"/>
      <c r="KSI2" s="703"/>
      <c r="KSJ2" s="703"/>
      <c r="KSK2" s="703"/>
      <c r="KSL2" s="703"/>
      <c r="KSM2" s="703"/>
      <c r="KSN2" s="703"/>
      <c r="KSO2" s="703"/>
      <c r="KSP2" s="703"/>
      <c r="KSQ2" s="703"/>
      <c r="KSR2" s="703"/>
      <c r="KSS2" s="703"/>
      <c r="KST2" s="703"/>
      <c r="KSU2" s="703"/>
      <c r="KSV2" s="703"/>
      <c r="KSW2" s="703"/>
      <c r="KSX2" s="703"/>
      <c r="KSY2" s="703"/>
      <c r="KSZ2" s="703"/>
      <c r="KTA2" s="703"/>
      <c r="KTB2" s="703"/>
      <c r="KTC2" s="703"/>
      <c r="KTD2" s="703"/>
      <c r="KTE2" s="703"/>
      <c r="KTF2" s="703"/>
      <c r="KTG2" s="703"/>
      <c r="KTH2" s="703"/>
      <c r="KTI2" s="703"/>
      <c r="KTJ2" s="703"/>
      <c r="KTK2" s="703"/>
      <c r="KTL2" s="703"/>
      <c r="KTM2" s="703"/>
      <c r="KTN2" s="703"/>
      <c r="KTO2" s="703"/>
      <c r="KTP2" s="703"/>
      <c r="KTQ2" s="703"/>
      <c r="KTR2" s="703"/>
      <c r="KTS2" s="703"/>
      <c r="KTT2" s="703"/>
      <c r="KTU2" s="703"/>
      <c r="KTV2" s="703"/>
      <c r="KTW2" s="703"/>
      <c r="KTX2" s="703"/>
      <c r="KTY2" s="703"/>
      <c r="KTZ2" s="703"/>
      <c r="KUA2" s="703"/>
      <c r="KUB2" s="703"/>
      <c r="KUC2" s="703"/>
      <c r="KUD2" s="703"/>
      <c r="KUE2" s="703"/>
      <c r="KUF2" s="703"/>
      <c r="KUG2" s="703"/>
      <c r="KUH2" s="703"/>
      <c r="KUI2" s="703"/>
      <c r="KUJ2" s="703"/>
      <c r="KUK2" s="703"/>
      <c r="KUL2" s="703"/>
      <c r="KUM2" s="703"/>
      <c r="KUN2" s="703"/>
      <c r="KUO2" s="703"/>
      <c r="KUP2" s="703"/>
      <c r="KUQ2" s="703"/>
      <c r="KUR2" s="703"/>
      <c r="KUS2" s="703"/>
      <c r="KUT2" s="703"/>
      <c r="KUU2" s="703"/>
      <c r="KUV2" s="703"/>
      <c r="KUW2" s="703"/>
      <c r="KUX2" s="703"/>
      <c r="KUY2" s="703"/>
      <c r="KUZ2" s="703"/>
      <c r="KVA2" s="703"/>
      <c r="KVB2" s="703"/>
      <c r="KVC2" s="703"/>
      <c r="KVD2" s="703"/>
      <c r="KVE2" s="703"/>
      <c r="KVF2" s="703"/>
      <c r="KVG2" s="703"/>
      <c r="KVH2" s="703"/>
      <c r="KVI2" s="703"/>
      <c r="KVJ2" s="703"/>
      <c r="KVK2" s="703"/>
      <c r="KVL2" s="703"/>
      <c r="KVM2" s="703"/>
      <c r="KVN2" s="703"/>
      <c r="KVO2" s="703"/>
      <c r="KVP2" s="703"/>
      <c r="KVQ2" s="703"/>
      <c r="KVR2" s="703"/>
      <c r="KVS2" s="703"/>
      <c r="KVT2" s="703"/>
      <c r="KVU2" s="703"/>
      <c r="KVV2" s="703"/>
      <c r="KVW2" s="703"/>
      <c r="KVX2" s="703"/>
      <c r="KVY2" s="703"/>
      <c r="KVZ2" s="703"/>
      <c r="KWA2" s="703"/>
      <c r="KWB2" s="703"/>
      <c r="KWC2" s="703"/>
      <c r="KWD2" s="703"/>
      <c r="KWE2" s="703"/>
      <c r="KWF2" s="703"/>
      <c r="KWG2" s="703"/>
      <c r="KWH2" s="703"/>
      <c r="KWI2" s="703"/>
      <c r="KWJ2" s="703"/>
      <c r="KWK2" s="703"/>
      <c r="KWL2" s="703"/>
      <c r="KWM2" s="703"/>
      <c r="KWN2" s="703"/>
      <c r="KWO2" s="703"/>
      <c r="KWP2" s="703"/>
      <c r="KWQ2" s="703"/>
      <c r="KWR2" s="703"/>
      <c r="KWS2" s="703"/>
      <c r="KWT2" s="703"/>
      <c r="KWU2" s="703"/>
      <c r="KWV2" s="703"/>
      <c r="KWW2" s="703"/>
      <c r="KWX2" s="703"/>
      <c r="KWY2" s="703"/>
      <c r="KWZ2" s="703"/>
      <c r="KXA2" s="703"/>
      <c r="KXB2" s="703"/>
      <c r="KXC2" s="703"/>
      <c r="KXD2" s="703"/>
      <c r="KXE2" s="703"/>
      <c r="KXF2" s="703"/>
      <c r="KXG2" s="703"/>
      <c r="KXH2" s="703"/>
      <c r="KXI2" s="703"/>
      <c r="KXJ2" s="703"/>
      <c r="KXK2" s="703"/>
      <c r="KXL2" s="703"/>
      <c r="KXM2" s="703"/>
      <c r="KXN2" s="703"/>
      <c r="KXO2" s="703"/>
      <c r="KXP2" s="703"/>
      <c r="KXQ2" s="703"/>
      <c r="KXR2" s="703"/>
      <c r="KXS2" s="703"/>
      <c r="KXT2" s="703"/>
      <c r="KXU2" s="703"/>
      <c r="KXV2" s="703"/>
      <c r="KXW2" s="703"/>
      <c r="KXX2" s="703"/>
      <c r="KXY2" s="703"/>
      <c r="KXZ2" s="703"/>
      <c r="KYA2" s="703"/>
      <c r="KYB2" s="703"/>
      <c r="KYC2" s="703"/>
      <c r="KYD2" s="703"/>
      <c r="KYE2" s="703"/>
      <c r="KYF2" s="703"/>
      <c r="KYG2" s="703"/>
      <c r="KYH2" s="703"/>
      <c r="KYI2" s="703"/>
      <c r="KYJ2" s="703"/>
      <c r="KYK2" s="703"/>
      <c r="KYL2" s="703"/>
      <c r="KYM2" s="703"/>
      <c r="KYN2" s="703"/>
      <c r="KYO2" s="703"/>
      <c r="KYP2" s="703"/>
      <c r="KYQ2" s="703"/>
      <c r="KYR2" s="703"/>
      <c r="KYS2" s="703"/>
      <c r="KYT2" s="703"/>
      <c r="KYU2" s="703"/>
      <c r="KYV2" s="703"/>
      <c r="KYW2" s="703"/>
      <c r="KYX2" s="703"/>
      <c r="KYY2" s="703"/>
      <c r="KYZ2" s="703"/>
      <c r="KZA2" s="703"/>
      <c r="KZB2" s="703"/>
      <c r="KZC2" s="703"/>
      <c r="KZD2" s="703"/>
      <c r="KZE2" s="703"/>
      <c r="KZF2" s="703"/>
      <c r="KZG2" s="703"/>
      <c r="KZH2" s="703"/>
      <c r="KZI2" s="703"/>
      <c r="KZJ2" s="703"/>
      <c r="KZK2" s="703"/>
      <c r="KZL2" s="703"/>
      <c r="KZM2" s="703"/>
      <c r="KZN2" s="703"/>
      <c r="KZO2" s="703"/>
      <c r="KZP2" s="703"/>
      <c r="KZQ2" s="703"/>
      <c r="KZR2" s="703"/>
      <c r="KZS2" s="703"/>
      <c r="KZT2" s="703"/>
      <c r="KZU2" s="703"/>
      <c r="KZV2" s="703"/>
      <c r="KZW2" s="703"/>
      <c r="KZX2" s="703"/>
      <c r="KZY2" s="703"/>
      <c r="KZZ2" s="703"/>
      <c r="LAA2" s="703"/>
      <c r="LAB2" s="703"/>
      <c r="LAC2" s="703"/>
      <c r="LAD2" s="703"/>
      <c r="LAE2" s="703"/>
      <c r="LAF2" s="703"/>
      <c r="LAG2" s="703"/>
      <c r="LAH2" s="703"/>
      <c r="LAI2" s="703"/>
      <c r="LAJ2" s="703"/>
      <c r="LAK2" s="703"/>
      <c r="LAL2" s="703"/>
      <c r="LAM2" s="703"/>
      <c r="LAN2" s="703"/>
      <c r="LAO2" s="703"/>
      <c r="LAP2" s="703"/>
      <c r="LAQ2" s="703"/>
      <c r="LAR2" s="703"/>
      <c r="LAS2" s="703"/>
      <c r="LAT2" s="703"/>
      <c r="LAU2" s="703"/>
      <c r="LAV2" s="703"/>
      <c r="LAW2" s="703"/>
      <c r="LAX2" s="703"/>
      <c r="LAY2" s="703"/>
      <c r="LAZ2" s="703"/>
      <c r="LBA2" s="703"/>
      <c r="LBB2" s="703"/>
      <c r="LBC2" s="703"/>
      <c r="LBD2" s="703"/>
      <c r="LBE2" s="703"/>
      <c r="LBF2" s="703"/>
      <c r="LBG2" s="703"/>
      <c r="LBH2" s="703"/>
      <c r="LBI2" s="703"/>
      <c r="LBJ2" s="703"/>
      <c r="LBK2" s="703"/>
      <c r="LBL2" s="703"/>
      <c r="LBM2" s="703"/>
      <c r="LBN2" s="703"/>
      <c r="LBO2" s="703"/>
      <c r="LBP2" s="703"/>
      <c r="LBQ2" s="703"/>
      <c r="LBR2" s="703"/>
      <c r="LBS2" s="703"/>
      <c r="LBT2" s="703"/>
      <c r="LBU2" s="703"/>
      <c r="LBV2" s="703"/>
      <c r="LBW2" s="703"/>
      <c r="LBX2" s="703"/>
      <c r="LBY2" s="703"/>
      <c r="LBZ2" s="703"/>
      <c r="LCA2" s="703"/>
      <c r="LCB2" s="703"/>
      <c r="LCC2" s="703"/>
      <c r="LCD2" s="703"/>
      <c r="LCE2" s="703"/>
      <c r="LCF2" s="703"/>
      <c r="LCG2" s="703"/>
      <c r="LCH2" s="703"/>
      <c r="LCI2" s="703"/>
      <c r="LCJ2" s="703"/>
      <c r="LCK2" s="703"/>
      <c r="LCL2" s="703"/>
      <c r="LCM2" s="703"/>
      <c r="LCN2" s="703"/>
      <c r="LCO2" s="703"/>
      <c r="LCP2" s="703"/>
      <c r="LCQ2" s="703"/>
      <c r="LCR2" s="703"/>
      <c r="LCS2" s="703"/>
      <c r="LCT2" s="703"/>
      <c r="LCU2" s="703"/>
      <c r="LCV2" s="703"/>
      <c r="LCW2" s="703"/>
      <c r="LCX2" s="703"/>
      <c r="LCY2" s="703"/>
      <c r="LCZ2" s="703"/>
      <c r="LDA2" s="703"/>
      <c r="LDB2" s="703"/>
      <c r="LDC2" s="703"/>
      <c r="LDD2" s="703"/>
      <c r="LDE2" s="703"/>
      <c r="LDF2" s="703"/>
      <c r="LDG2" s="703"/>
      <c r="LDH2" s="703"/>
      <c r="LDI2" s="703"/>
      <c r="LDJ2" s="703"/>
      <c r="LDK2" s="703"/>
      <c r="LDL2" s="703"/>
      <c r="LDM2" s="703"/>
      <c r="LDN2" s="703"/>
      <c r="LDO2" s="703"/>
      <c r="LDP2" s="703"/>
      <c r="LDQ2" s="703"/>
      <c r="LDR2" s="703"/>
      <c r="LDS2" s="703"/>
      <c r="LDT2" s="703"/>
      <c r="LDU2" s="703"/>
      <c r="LDV2" s="703"/>
      <c r="LDW2" s="703"/>
      <c r="LDX2" s="703"/>
      <c r="LDY2" s="703"/>
      <c r="LDZ2" s="703"/>
      <c r="LEA2" s="703"/>
      <c r="LEB2" s="703"/>
      <c r="LEC2" s="703"/>
      <c r="LED2" s="703"/>
      <c r="LEE2" s="703"/>
      <c r="LEF2" s="703"/>
      <c r="LEG2" s="703"/>
      <c r="LEH2" s="703"/>
      <c r="LEI2" s="703"/>
      <c r="LEJ2" s="703"/>
      <c r="LEK2" s="703"/>
      <c r="LEL2" s="703"/>
      <c r="LEM2" s="703"/>
      <c r="LEN2" s="703"/>
      <c r="LEO2" s="703"/>
      <c r="LEP2" s="703"/>
      <c r="LEQ2" s="703"/>
      <c r="LER2" s="703"/>
      <c r="LES2" s="703"/>
      <c r="LET2" s="703"/>
      <c r="LEU2" s="703"/>
      <c r="LEV2" s="703"/>
      <c r="LEW2" s="703"/>
      <c r="LEX2" s="703"/>
      <c r="LEY2" s="703"/>
      <c r="LEZ2" s="703"/>
      <c r="LFA2" s="703"/>
      <c r="LFB2" s="703"/>
      <c r="LFC2" s="703"/>
      <c r="LFD2" s="703"/>
      <c r="LFE2" s="703"/>
      <c r="LFF2" s="703"/>
      <c r="LFG2" s="703"/>
      <c r="LFH2" s="703"/>
      <c r="LFI2" s="703"/>
      <c r="LFJ2" s="703"/>
      <c r="LFK2" s="703"/>
      <c r="LFL2" s="703"/>
      <c r="LFM2" s="703"/>
      <c r="LFN2" s="703"/>
      <c r="LFO2" s="703"/>
      <c r="LFP2" s="703"/>
      <c r="LFQ2" s="703"/>
      <c r="LFR2" s="703"/>
      <c r="LFS2" s="703"/>
      <c r="LFT2" s="703"/>
      <c r="LFU2" s="703"/>
      <c r="LFV2" s="703"/>
      <c r="LFW2" s="703"/>
      <c r="LFX2" s="703"/>
      <c r="LFY2" s="703"/>
      <c r="LFZ2" s="703"/>
      <c r="LGA2" s="703"/>
      <c r="LGB2" s="703"/>
      <c r="LGC2" s="703"/>
      <c r="LGD2" s="703"/>
      <c r="LGE2" s="703"/>
      <c r="LGF2" s="703"/>
      <c r="LGG2" s="703"/>
      <c r="LGH2" s="703"/>
      <c r="LGI2" s="703"/>
      <c r="LGJ2" s="703"/>
      <c r="LGK2" s="703"/>
      <c r="LGL2" s="703"/>
      <c r="LGM2" s="703"/>
      <c r="LGN2" s="703"/>
      <c r="LGO2" s="703"/>
      <c r="LGP2" s="703"/>
      <c r="LGQ2" s="703"/>
      <c r="LGR2" s="703"/>
      <c r="LGS2" s="703"/>
      <c r="LGT2" s="703"/>
      <c r="LGU2" s="703"/>
      <c r="LGV2" s="703"/>
      <c r="LGW2" s="703"/>
      <c r="LGX2" s="703"/>
      <c r="LGY2" s="703"/>
      <c r="LGZ2" s="703"/>
      <c r="LHA2" s="703"/>
      <c r="LHB2" s="703"/>
      <c r="LHC2" s="703"/>
      <c r="LHD2" s="703"/>
      <c r="LHE2" s="703"/>
      <c r="LHF2" s="703"/>
      <c r="LHG2" s="703"/>
      <c r="LHH2" s="703"/>
      <c r="LHI2" s="703"/>
      <c r="LHJ2" s="703"/>
      <c r="LHK2" s="703"/>
      <c r="LHL2" s="703"/>
      <c r="LHM2" s="703"/>
      <c r="LHN2" s="703"/>
      <c r="LHO2" s="703"/>
      <c r="LHP2" s="703"/>
      <c r="LHQ2" s="703"/>
      <c r="LHR2" s="703"/>
      <c r="LHS2" s="703"/>
      <c r="LHT2" s="703"/>
      <c r="LHU2" s="703"/>
      <c r="LHV2" s="703"/>
      <c r="LHW2" s="703"/>
      <c r="LHX2" s="703"/>
      <c r="LHY2" s="703"/>
      <c r="LHZ2" s="703"/>
      <c r="LIA2" s="703"/>
      <c r="LIB2" s="703"/>
      <c r="LIC2" s="703"/>
      <c r="LID2" s="703"/>
      <c r="LIE2" s="703"/>
      <c r="LIF2" s="703"/>
      <c r="LIG2" s="703"/>
      <c r="LIH2" s="703"/>
      <c r="LII2" s="703"/>
      <c r="LIJ2" s="703"/>
      <c r="LIK2" s="703"/>
      <c r="LIL2" s="703"/>
      <c r="LIM2" s="703"/>
      <c r="LIN2" s="703"/>
      <c r="LIO2" s="703"/>
      <c r="LIP2" s="703"/>
      <c r="LIQ2" s="703"/>
      <c r="LIR2" s="703"/>
      <c r="LIS2" s="703"/>
      <c r="LIT2" s="703"/>
      <c r="LIU2" s="703"/>
      <c r="LIV2" s="703"/>
      <c r="LIW2" s="703"/>
      <c r="LIX2" s="703"/>
      <c r="LIY2" s="703"/>
      <c r="LIZ2" s="703"/>
      <c r="LJA2" s="703"/>
      <c r="LJB2" s="703"/>
      <c r="LJC2" s="703"/>
      <c r="LJD2" s="703"/>
      <c r="LJE2" s="703"/>
      <c r="LJF2" s="703"/>
      <c r="LJG2" s="703"/>
      <c r="LJH2" s="703"/>
      <c r="LJI2" s="703"/>
      <c r="LJJ2" s="703"/>
      <c r="LJK2" s="703"/>
      <c r="LJL2" s="703"/>
      <c r="LJM2" s="703"/>
      <c r="LJN2" s="703"/>
      <c r="LJO2" s="703"/>
      <c r="LJP2" s="703"/>
      <c r="LJQ2" s="703"/>
      <c r="LJR2" s="703"/>
      <c r="LJS2" s="703"/>
      <c r="LJT2" s="703"/>
      <c r="LJU2" s="703"/>
      <c r="LJV2" s="703"/>
      <c r="LJW2" s="703"/>
      <c r="LJX2" s="703"/>
      <c r="LJY2" s="703"/>
      <c r="LJZ2" s="703"/>
      <c r="LKA2" s="703"/>
      <c r="LKB2" s="703"/>
      <c r="LKC2" s="703"/>
      <c r="LKD2" s="703"/>
      <c r="LKE2" s="703"/>
      <c r="LKF2" s="703"/>
      <c r="LKG2" s="703"/>
      <c r="LKH2" s="703"/>
      <c r="LKI2" s="703"/>
      <c r="LKJ2" s="703"/>
      <c r="LKK2" s="703"/>
      <c r="LKL2" s="703"/>
      <c r="LKM2" s="703"/>
      <c r="LKN2" s="703"/>
      <c r="LKO2" s="703"/>
      <c r="LKP2" s="703"/>
      <c r="LKQ2" s="703"/>
      <c r="LKR2" s="703"/>
      <c r="LKS2" s="703"/>
      <c r="LKT2" s="703"/>
      <c r="LKU2" s="703"/>
      <c r="LKV2" s="703"/>
      <c r="LKW2" s="703"/>
      <c r="LKX2" s="703"/>
      <c r="LKY2" s="703"/>
      <c r="LKZ2" s="703"/>
      <c r="LLA2" s="703"/>
      <c r="LLB2" s="703"/>
      <c r="LLC2" s="703"/>
      <c r="LLD2" s="703"/>
      <c r="LLE2" s="703"/>
      <c r="LLF2" s="703"/>
      <c r="LLG2" s="703"/>
      <c r="LLH2" s="703"/>
      <c r="LLI2" s="703"/>
      <c r="LLJ2" s="703"/>
      <c r="LLK2" s="703"/>
      <c r="LLL2" s="703"/>
      <c r="LLM2" s="703"/>
      <c r="LLN2" s="703"/>
      <c r="LLO2" s="703"/>
      <c r="LLP2" s="703"/>
      <c r="LLQ2" s="703"/>
      <c r="LLR2" s="703"/>
      <c r="LLS2" s="703"/>
      <c r="LLT2" s="703"/>
      <c r="LLU2" s="703"/>
      <c r="LLV2" s="703"/>
      <c r="LLW2" s="703"/>
      <c r="LLX2" s="703"/>
      <c r="LLY2" s="703"/>
      <c r="LLZ2" s="703"/>
      <c r="LMA2" s="703"/>
      <c r="LMB2" s="703"/>
      <c r="LMC2" s="703"/>
      <c r="LMD2" s="703"/>
      <c r="LME2" s="703"/>
      <c r="LMF2" s="703"/>
      <c r="LMG2" s="703"/>
      <c r="LMH2" s="703"/>
      <c r="LMI2" s="703"/>
      <c r="LMJ2" s="703"/>
      <c r="LMK2" s="703"/>
      <c r="LML2" s="703"/>
      <c r="LMM2" s="703"/>
      <c r="LMN2" s="703"/>
      <c r="LMO2" s="703"/>
      <c r="LMP2" s="703"/>
      <c r="LMQ2" s="703"/>
      <c r="LMR2" s="703"/>
      <c r="LMS2" s="703"/>
      <c r="LMT2" s="703"/>
      <c r="LMU2" s="703"/>
      <c r="LMV2" s="703"/>
      <c r="LMW2" s="703"/>
      <c r="LMX2" s="703"/>
      <c r="LMY2" s="703"/>
      <c r="LMZ2" s="703"/>
      <c r="LNA2" s="703"/>
      <c r="LNB2" s="703"/>
      <c r="LNC2" s="703"/>
      <c r="LND2" s="703"/>
      <c r="LNE2" s="703"/>
      <c r="LNF2" s="703"/>
      <c r="LNG2" s="703"/>
      <c r="LNH2" s="703"/>
      <c r="LNI2" s="703"/>
      <c r="LNJ2" s="703"/>
      <c r="LNK2" s="703"/>
      <c r="LNL2" s="703"/>
      <c r="LNM2" s="703"/>
      <c r="LNN2" s="703"/>
      <c r="LNO2" s="703"/>
      <c r="LNP2" s="703"/>
      <c r="LNQ2" s="703"/>
      <c r="LNR2" s="703"/>
      <c r="LNS2" s="703"/>
      <c r="LNT2" s="703"/>
      <c r="LNU2" s="703"/>
      <c r="LNV2" s="703"/>
      <c r="LNW2" s="703"/>
      <c r="LNX2" s="703"/>
      <c r="LNY2" s="703"/>
      <c r="LNZ2" s="703"/>
      <c r="LOA2" s="703"/>
      <c r="LOB2" s="703"/>
      <c r="LOC2" s="703"/>
      <c r="LOD2" s="703"/>
      <c r="LOE2" s="703"/>
      <c r="LOF2" s="703"/>
      <c r="LOG2" s="703"/>
      <c r="LOH2" s="703"/>
      <c r="LOI2" s="703"/>
      <c r="LOJ2" s="703"/>
      <c r="LOK2" s="703"/>
      <c r="LOL2" s="703"/>
      <c r="LOM2" s="703"/>
      <c r="LON2" s="703"/>
      <c r="LOO2" s="703"/>
      <c r="LOP2" s="703"/>
      <c r="LOQ2" s="703"/>
      <c r="LOR2" s="703"/>
      <c r="LOS2" s="703"/>
      <c r="LOT2" s="703"/>
      <c r="LOU2" s="703"/>
      <c r="LOV2" s="703"/>
      <c r="LOW2" s="703"/>
      <c r="LOX2" s="703"/>
      <c r="LOY2" s="703"/>
      <c r="LOZ2" s="703"/>
      <c r="LPA2" s="703"/>
      <c r="LPB2" s="703"/>
      <c r="LPC2" s="703"/>
      <c r="LPD2" s="703"/>
      <c r="LPE2" s="703"/>
      <c r="LPF2" s="703"/>
      <c r="LPG2" s="703"/>
      <c r="LPH2" s="703"/>
      <c r="LPI2" s="703"/>
      <c r="LPJ2" s="703"/>
      <c r="LPK2" s="703"/>
      <c r="LPL2" s="703"/>
      <c r="LPM2" s="703"/>
      <c r="LPN2" s="703"/>
      <c r="LPO2" s="703"/>
      <c r="LPP2" s="703"/>
      <c r="LPQ2" s="703"/>
      <c r="LPR2" s="703"/>
      <c r="LPS2" s="703"/>
      <c r="LPT2" s="703"/>
      <c r="LPU2" s="703"/>
      <c r="LPV2" s="703"/>
      <c r="LPW2" s="703"/>
      <c r="LPX2" s="703"/>
      <c r="LPY2" s="703"/>
      <c r="LPZ2" s="703"/>
      <c r="LQA2" s="703"/>
      <c r="LQB2" s="703"/>
      <c r="LQC2" s="703"/>
      <c r="LQD2" s="703"/>
      <c r="LQE2" s="703"/>
      <c r="LQF2" s="703"/>
      <c r="LQG2" s="703"/>
      <c r="LQH2" s="703"/>
      <c r="LQI2" s="703"/>
      <c r="LQJ2" s="703"/>
      <c r="LQK2" s="703"/>
      <c r="LQL2" s="703"/>
      <c r="LQM2" s="703"/>
      <c r="LQN2" s="703"/>
      <c r="LQO2" s="703"/>
      <c r="LQP2" s="703"/>
      <c r="LQQ2" s="703"/>
      <c r="LQR2" s="703"/>
      <c r="LQS2" s="703"/>
      <c r="LQT2" s="703"/>
      <c r="LQU2" s="703"/>
      <c r="LQV2" s="703"/>
      <c r="LQW2" s="703"/>
      <c r="LQX2" s="703"/>
      <c r="LQY2" s="703"/>
      <c r="LQZ2" s="703"/>
      <c r="LRA2" s="703"/>
      <c r="LRB2" s="703"/>
      <c r="LRC2" s="703"/>
      <c r="LRD2" s="703"/>
      <c r="LRE2" s="703"/>
      <c r="LRF2" s="703"/>
      <c r="LRG2" s="703"/>
      <c r="LRH2" s="703"/>
      <c r="LRI2" s="703"/>
      <c r="LRJ2" s="703"/>
      <c r="LRK2" s="703"/>
      <c r="LRL2" s="703"/>
      <c r="LRM2" s="703"/>
      <c r="LRN2" s="703"/>
      <c r="LRO2" s="703"/>
      <c r="LRP2" s="703"/>
      <c r="LRQ2" s="703"/>
      <c r="LRR2" s="703"/>
      <c r="LRS2" s="703"/>
      <c r="LRT2" s="703"/>
      <c r="LRU2" s="703"/>
      <c r="LRV2" s="703"/>
      <c r="LRW2" s="703"/>
      <c r="LRX2" s="703"/>
      <c r="LRY2" s="703"/>
      <c r="LRZ2" s="703"/>
      <c r="LSA2" s="703"/>
      <c r="LSB2" s="703"/>
      <c r="LSC2" s="703"/>
      <c r="LSD2" s="703"/>
      <c r="LSE2" s="703"/>
      <c r="LSF2" s="703"/>
      <c r="LSG2" s="703"/>
      <c r="LSH2" s="703"/>
      <c r="LSI2" s="703"/>
      <c r="LSJ2" s="703"/>
      <c r="LSK2" s="703"/>
      <c r="LSL2" s="703"/>
      <c r="LSM2" s="703"/>
      <c r="LSN2" s="703"/>
      <c r="LSO2" s="703"/>
      <c r="LSP2" s="703"/>
      <c r="LSQ2" s="703"/>
      <c r="LSR2" s="703"/>
      <c r="LSS2" s="703"/>
      <c r="LST2" s="703"/>
      <c r="LSU2" s="703"/>
      <c r="LSV2" s="703"/>
      <c r="LSW2" s="703"/>
      <c r="LSX2" s="703"/>
      <c r="LSY2" s="703"/>
      <c r="LSZ2" s="703"/>
      <c r="LTA2" s="703"/>
      <c r="LTB2" s="703"/>
      <c r="LTC2" s="703"/>
      <c r="LTD2" s="703"/>
      <c r="LTE2" s="703"/>
      <c r="LTF2" s="703"/>
      <c r="LTG2" s="703"/>
      <c r="LTH2" s="703"/>
      <c r="LTI2" s="703"/>
      <c r="LTJ2" s="703"/>
      <c r="LTK2" s="703"/>
      <c r="LTL2" s="703"/>
      <c r="LTM2" s="703"/>
      <c r="LTN2" s="703"/>
      <c r="LTO2" s="703"/>
      <c r="LTP2" s="703"/>
      <c r="LTQ2" s="703"/>
      <c r="LTR2" s="703"/>
      <c r="LTS2" s="703"/>
      <c r="LTT2" s="703"/>
      <c r="LTU2" s="703"/>
      <c r="LTV2" s="703"/>
      <c r="LTW2" s="703"/>
      <c r="LTX2" s="703"/>
      <c r="LTY2" s="703"/>
      <c r="LTZ2" s="703"/>
      <c r="LUA2" s="703"/>
      <c r="LUB2" s="703"/>
      <c r="LUC2" s="703"/>
      <c r="LUD2" s="703"/>
      <c r="LUE2" s="703"/>
      <c r="LUF2" s="703"/>
      <c r="LUG2" s="703"/>
      <c r="LUH2" s="703"/>
      <c r="LUI2" s="703"/>
      <c r="LUJ2" s="703"/>
      <c r="LUK2" s="703"/>
      <c r="LUL2" s="703"/>
      <c r="LUM2" s="703"/>
      <c r="LUN2" s="703"/>
      <c r="LUO2" s="703"/>
      <c r="LUP2" s="703"/>
      <c r="LUQ2" s="703"/>
      <c r="LUR2" s="703"/>
      <c r="LUS2" s="703"/>
      <c r="LUT2" s="703"/>
      <c r="LUU2" s="703"/>
      <c r="LUV2" s="703"/>
      <c r="LUW2" s="703"/>
      <c r="LUX2" s="703"/>
      <c r="LUY2" s="703"/>
      <c r="LUZ2" s="703"/>
      <c r="LVA2" s="703"/>
      <c r="LVB2" s="703"/>
      <c r="LVC2" s="703"/>
      <c r="LVD2" s="703"/>
      <c r="LVE2" s="703"/>
      <c r="LVF2" s="703"/>
      <c r="LVG2" s="703"/>
      <c r="LVH2" s="703"/>
      <c r="LVI2" s="703"/>
      <c r="LVJ2" s="703"/>
      <c r="LVK2" s="703"/>
      <c r="LVL2" s="703"/>
      <c r="LVM2" s="703"/>
      <c r="LVN2" s="703"/>
      <c r="LVO2" s="703"/>
      <c r="LVP2" s="703"/>
      <c r="LVQ2" s="703"/>
      <c r="LVR2" s="703"/>
      <c r="LVS2" s="703"/>
      <c r="LVT2" s="703"/>
      <c r="LVU2" s="703"/>
      <c r="LVV2" s="703"/>
      <c r="LVW2" s="703"/>
      <c r="LVX2" s="703"/>
      <c r="LVY2" s="703"/>
      <c r="LVZ2" s="703"/>
      <c r="LWA2" s="703"/>
      <c r="LWB2" s="703"/>
      <c r="LWC2" s="703"/>
      <c r="LWD2" s="703"/>
      <c r="LWE2" s="703"/>
      <c r="LWF2" s="703"/>
      <c r="LWG2" s="703"/>
      <c r="LWH2" s="703"/>
      <c r="LWI2" s="703"/>
      <c r="LWJ2" s="703"/>
      <c r="LWK2" s="703"/>
      <c r="LWL2" s="703"/>
      <c r="LWM2" s="703"/>
      <c r="LWN2" s="703"/>
      <c r="LWO2" s="703"/>
      <c r="LWP2" s="703"/>
      <c r="LWQ2" s="703"/>
      <c r="LWR2" s="703"/>
      <c r="LWS2" s="703"/>
      <c r="LWT2" s="703"/>
      <c r="LWU2" s="703"/>
      <c r="LWV2" s="703"/>
      <c r="LWW2" s="703"/>
      <c r="LWX2" s="703"/>
      <c r="LWY2" s="703"/>
      <c r="LWZ2" s="703"/>
      <c r="LXA2" s="703"/>
      <c r="LXB2" s="703"/>
      <c r="LXC2" s="703"/>
      <c r="LXD2" s="703"/>
      <c r="LXE2" s="703"/>
      <c r="LXF2" s="703"/>
      <c r="LXG2" s="703"/>
      <c r="LXH2" s="703"/>
      <c r="LXI2" s="703"/>
      <c r="LXJ2" s="703"/>
      <c r="LXK2" s="703"/>
      <c r="LXL2" s="703"/>
      <c r="LXM2" s="703"/>
      <c r="LXN2" s="703"/>
      <c r="LXO2" s="703"/>
      <c r="LXP2" s="703"/>
      <c r="LXQ2" s="703"/>
      <c r="LXR2" s="703"/>
      <c r="LXS2" s="703"/>
      <c r="LXT2" s="703"/>
      <c r="LXU2" s="703"/>
      <c r="LXV2" s="703"/>
      <c r="LXW2" s="703"/>
      <c r="LXX2" s="703"/>
      <c r="LXY2" s="703"/>
      <c r="LXZ2" s="703"/>
      <c r="LYA2" s="703"/>
      <c r="LYB2" s="703"/>
      <c r="LYC2" s="703"/>
      <c r="LYD2" s="703"/>
      <c r="LYE2" s="703"/>
      <c r="LYF2" s="703"/>
      <c r="LYG2" s="703"/>
      <c r="LYH2" s="703"/>
      <c r="LYI2" s="703"/>
      <c r="LYJ2" s="703"/>
      <c r="LYK2" s="703"/>
      <c r="LYL2" s="703"/>
      <c r="LYM2" s="703"/>
      <c r="LYN2" s="703"/>
      <c r="LYO2" s="703"/>
      <c r="LYP2" s="703"/>
      <c r="LYQ2" s="703"/>
      <c r="LYR2" s="703"/>
      <c r="LYS2" s="703"/>
      <c r="LYT2" s="703"/>
      <c r="LYU2" s="703"/>
      <c r="LYV2" s="703"/>
      <c r="LYW2" s="703"/>
      <c r="LYX2" s="703"/>
      <c r="LYY2" s="703"/>
      <c r="LYZ2" s="703"/>
      <c r="LZA2" s="703"/>
      <c r="LZB2" s="703"/>
      <c r="LZC2" s="703"/>
      <c r="LZD2" s="703"/>
      <c r="LZE2" s="703"/>
      <c r="LZF2" s="703"/>
      <c r="LZG2" s="703"/>
      <c r="LZH2" s="703"/>
      <c r="LZI2" s="703"/>
      <c r="LZJ2" s="703"/>
      <c r="LZK2" s="703"/>
      <c r="LZL2" s="703"/>
      <c r="LZM2" s="703"/>
      <c r="LZN2" s="703"/>
      <c r="LZO2" s="703"/>
      <c r="LZP2" s="703"/>
      <c r="LZQ2" s="703"/>
      <c r="LZR2" s="703"/>
      <c r="LZS2" s="703"/>
      <c r="LZT2" s="703"/>
      <c r="LZU2" s="703"/>
      <c r="LZV2" s="703"/>
      <c r="LZW2" s="703"/>
      <c r="LZX2" s="703"/>
      <c r="LZY2" s="703"/>
      <c r="LZZ2" s="703"/>
      <c r="MAA2" s="703"/>
      <c r="MAB2" s="703"/>
      <c r="MAC2" s="703"/>
      <c r="MAD2" s="703"/>
      <c r="MAE2" s="703"/>
      <c r="MAF2" s="703"/>
      <c r="MAG2" s="703"/>
      <c r="MAH2" s="703"/>
      <c r="MAI2" s="703"/>
      <c r="MAJ2" s="703"/>
      <c r="MAK2" s="703"/>
      <c r="MAL2" s="703"/>
      <c r="MAM2" s="703"/>
      <c r="MAN2" s="703"/>
      <c r="MAO2" s="703"/>
      <c r="MAP2" s="703"/>
      <c r="MAQ2" s="703"/>
      <c r="MAR2" s="703"/>
      <c r="MAS2" s="703"/>
      <c r="MAT2" s="703"/>
      <c r="MAU2" s="703"/>
      <c r="MAV2" s="703"/>
      <c r="MAW2" s="703"/>
      <c r="MAX2" s="703"/>
      <c r="MAY2" s="703"/>
      <c r="MAZ2" s="703"/>
      <c r="MBA2" s="703"/>
      <c r="MBB2" s="703"/>
      <c r="MBC2" s="703"/>
      <c r="MBD2" s="703"/>
      <c r="MBE2" s="703"/>
      <c r="MBF2" s="703"/>
      <c r="MBG2" s="703"/>
      <c r="MBH2" s="703"/>
      <c r="MBI2" s="703"/>
      <c r="MBJ2" s="703"/>
      <c r="MBK2" s="703"/>
      <c r="MBL2" s="703"/>
      <c r="MBM2" s="703"/>
      <c r="MBN2" s="703"/>
      <c r="MBO2" s="703"/>
      <c r="MBP2" s="703"/>
      <c r="MBQ2" s="703"/>
      <c r="MBR2" s="703"/>
      <c r="MBS2" s="703"/>
      <c r="MBT2" s="703"/>
      <c r="MBU2" s="703"/>
      <c r="MBV2" s="703"/>
      <c r="MBW2" s="703"/>
      <c r="MBX2" s="703"/>
      <c r="MBY2" s="703"/>
      <c r="MBZ2" s="703"/>
      <c r="MCA2" s="703"/>
      <c r="MCB2" s="703"/>
      <c r="MCC2" s="703"/>
      <c r="MCD2" s="703"/>
      <c r="MCE2" s="703"/>
      <c r="MCF2" s="703"/>
      <c r="MCG2" s="703"/>
      <c r="MCH2" s="703"/>
      <c r="MCI2" s="703"/>
      <c r="MCJ2" s="703"/>
      <c r="MCK2" s="703"/>
      <c r="MCL2" s="703"/>
      <c r="MCM2" s="703"/>
      <c r="MCN2" s="703"/>
      <c r="MCO2" s="703"/>
      <c r="MCP2" s="703"/>
      <c r="MCQ2" s="703"/>
      <c r="MCR2" s="703"/>
      <c r="MCS2" s="703"/>
      <c r="MCT2" s="703"/>
      <c r="MCU2" s="703"/>
      <c r="MCV2" s="703"/>
      <c r="MCW2" s="703"/>
      <c r="MCX2" s="703"/>
      <c r="MCY2" s="703"/>
      <c r="MCZ2" s="703"/>
      <c r="MDA2" s="703"/>
      <c r="MDB2" s="703"/>
      <c r="MDC2" s="703"/>
      <c r="MDD2" s="703"/>
      <c r="MDE2" s="703"/>
      <c r="MDF2" s="703"/>
      <c r="MDG2" s="703"/>
      <c r="MDH2" s="703"/>
      <c r="MDI2" s="703"/>
      <c r="MDJ2" s="703"/>
      <c r="MDK2" s="703"/>
      <c r="MDL2" s="703"/>
      <c r="MDM2" s="703"/>
      <c r="MDN2" s="703"/>
      <c r="MDO2" s="703"/>
      <c r="MDP2" s="703"/>
      <c r="MDQ2" s="703"/>
      <c r="MDR2" s="703"/>
      <c r="MDS2" s="703"/>
      <c r="MDT2" s="703"/>
      <c r="MDU2" s="703"/>
      <c r="MDV2" s="703"/>
      <c r="MDW2" s="703"/>
      <c r="MDX2" s="703"/>
      <c r="MDY2" s="703"/>
      <c r="MDZ2" s="703"/>
      <c r="MEA2" s="703"/>
      <c r="MEB2" s="703"/>
      <c r="MEC2" s="703"/>
      <c r="MED2" s="703"/>
      <c r="MEE2" s="703"/>
      <c r="MEF2" s="703"/>
      <c r="MEG2" s="703"/>
      <c r="MEH2" s="703"/>
      <c r="MEI2" s="703"/>
      <c r="MEJ2" s="703"/>
      <c r="MEK2" s="703"/>
      <c r="MEL2" s="703"/>
      <c r="MEM2" s="703"/>
      <c r="MEN2" s="703"/>
      <c r="MEO2" s="703"/>
      <c r="MEP2" s="703"/>
      <c r="MEQ2" s="703"/>
      <c r="MER2" s="703"/>
      <c r="MES2" s="703"/>
      <c r="MET2" s="703"/>
      <c r="MEU2" s="703"/>
      <c r="MEV2" s="703"/>
      <c r="MEW2" s="703"/>
      <c r="MEX2" s="703"/>
      <c r="MEY2" s="703"/>
      <c r="MEZ2" s="703"/>
      <c r="MFA2" s="703"/>
      <c r="MFB2" s="703"/>
      <c r="MFC2" s="703"/>
      <c r="MFD2" s="703"/>
      <c r="MFE2" s="703"/>
      <c r="MFF2" s="703"/>
      <c r="MFG2" s="703"/>
      <c r="MFH2" s="703"/>
      <c r="MFI2" s="703"/>
      <c r="MFJ2" s="703"/>
      <c r="MFK2" s="703"/>
      <c r="MFL2" s="703"/>
      <c r="MFM2" s="703"/>
      <c r="MFN2" s="703"/>
      <c r="MFO2" s="703"/>
      <c r="MFP2" s="703"/>
      <c r="MFQ2" s="703"/>
      <c r="MFR2" s="703"/>
      <c r="MFS2" s="703"/>
      <c r="MFT2" s="703"/>
      <c r="MFU2" s="703"/>
      <c r="MFV2" s="703"/>
      <c r="MFW2" s="703"/>
      <c r="MFX2" s="703"/>
      <c r="MFY2" s="703"/>
      <c r="MFZ2" s="703"/>
      <c r="MGA2" s="703"/>
      <c r="MGB2" s="703"/>
      <c r="MGC2" s="703"/>
      <c r="MGD2" s="703"/>
      <c r="MGE2" s="703"/>
      <c r="MGF2" s="703"/>
      <c r="MGG2" s="703"/>
      <c r="MGH2" s="703"/>
      <c r="MGI2" s="703"/>
      <c r="MGJ2" s="703"/>
      <c r="MGK2" s="703"/>
      <c r="MGL2" s="703"/>
      <c r="MGM2" s="703"/>
      <c r="MGN2" s="703"/>
      <c r="MGO2" s="703"/>
      <c r="MGP2" s="703"/>
      <c r="MGQ2" s="703"/>
      <c r="MGR2" s="703"/>
      <c r="MGS2" s="703"/>
      <c r="MGT2" s="703"/>
      <c r="MGU2" s="703"/>
      <c r="MGV2" s="703"/>
      <c r="MGW2" s="703"/>
      <c r="MGX2" s="703"/>
      <c r="MGY2" s="703"/>
      <c r="MGZ2" s="703"/>
      <c r="MHA2" s="703"/>
      <c r="MHB2" s="703"/>
      <c r="MHC2" s="703"/>
      <c r="MHD2" s="703"/>
      <c r="MHE2" s="703"/>
      <c r="MHF2" s="703"/>
      <c r="MHG2" s="703"/>
      <c r="MHH2" s="703"/>
      <c r="MHI2" s="703"/>
      <c r="MHJ2" s="703"/>
      <c r="MHK2" s="703"/>
      <c r="MHL2" s="703"/>
      <c r="MHM2" s="703"/>
      <c r="MHN2" s="703"/>
      <c r="MHO2" s="703"/>
      <c r="MHP2" s="703"/>
      <c r="MHQ2" s="703"/>
      <c r="MHR2" s="703"/>
      <c r="MHS2" s="703"/>
      <c r="MHT2" s="703"/>
      <c r="MHU2" s="703"/>
      <c r="MHV2" s="703"/>
      <c r="MHW2" s="703"/>
      <c r="MHX2" s="703"/>
      <c r="MHY2" s="703"/>
      <c r="MHZ2" s="703"/>
      <c r="MIA2" s="703"/>
      <c r="MIB2" s="703"/>
      <c r="MIC2" s="703"/>
      <c r="MID2" s="703"/>
      <c r="MIE2" s="703"/>
      <c r="MIF2" s="703"/>
      <c r="MIG2" s="703"/>
      <c r="MIH2" s="703"/>
      <c r="MII2" s="703"/>
      <c r="MIJ2" s="703"/>
      <c r="MIK2" s="703"/>
      <c r="MIL2" s="703"/>
      <c r="MIM2" s="703"/>
      <c r="MIN2" s="703"/>
      <c r="MIO2" s="703"/>
      <c r="MIP2" s="703"/>
      <c r="MIQ2" s="703"/>
      <c r="MIR2" s="703"/>
      <c r="MIS2" s="703"/>
      <c r="MIT2" s="703"/>
      <c r="MIU2" s="703"/>
      <c r="MIV2" s="703"/>
      <c r="MIW2" s="703"/>
      <c r="MIX2" s="703"/>
      <c r="MIY2" s="703"/>
      <c r="MIZ2" s="703"/>
      <c r="MJA2" s="703"/>
      <c r="MJB2" s="703"/>
      <c r="MJC2" s="703"/>
      <c r="MJD2" s="703"/>
      <c r="MJE2" s="703"/>
      <c r="MJF2" s="703"/>
      <c r="MJG2" s="703"/>
      <c r="MJH2" s="703"/>
      <c r="MJI2" s="703"/>
      <c r="MJJ2" s="703"/>
      <c r="MJK2" s="703"/>
      <c r="MJL2" s="703"/>
      <c r="MJM2" s="703"/>
      <c r="MJN2" s="703"/>
      <c r="MJO2" s="703"/>
      <c r="MJP2" s="703"/>
      <c r="MJQ2" s="703"/>
      <c r="MJR2" s="703"/>
      <c r="MJS2" s="703"/>
      <c r="MJT2" s="703"/>
      <c r="MJU2" s="703"/>
      <c r="MJV2" s="703"/>
      <c r="MJW2" s="703"/>
      <c r="MJX2" s="703"/>
      <c r="MJY2" s="703"/>
      <c r="MJZ2" s="703"/>
      <c r="MKA2" s="703"/>
      <c r="MKB2" s="703"/>
      <c r="MKC2" s="703"/>
      <c r="MKD2" s="703"/>
      <c r="MKE2" s="703"/>
      <c r="MKF2" s="703"/>
      <c r="MKG2" s="703"/>
      <c r="MKH2" s="703"/>
      <c r="MKI2" s="703"/>
      <c r="MKJ2" s="703"/>
      <c r="MKK2" s="703"/>
      <c r="MKL2" s="703"/>
      <c r="MKM2" s="703"/>
      <c r="MKN2" s="703"/>
      <c r="MKO2" s="703"/>
      <c r="MKP2" s="703"/>
      <c r="MKQ2" s="703"/>
      <c r="MKR2" s="703"/>
      <c r="MKS2" s="703"/>
      <c r="MKT2" s="703"/>
      <c r="MKU2" s="703"/>
      <c r="MKV2" s="703"/>
      <c r="MKW2" s="703"/>
      <c r="MKX2" s="703"/>
      <c r="MKY2" s="703"/>
      <c r="MKZ2" s="703"/>
      <c r="MLA2" s="703"/>
      <c r="MLB2" s="703"/>
      <c r="MLC2" s="703"/>
      <c r="MLD2" s="703"/>
      <c r="MLE2" s="703"/>
      <c r="MLF2" s="703"/>
      <c r="MLG2" s="703"/>
      <c r="MLH2" s="703"/>
      <c r="MLI2" s="703"/>
      <c r="MLJ2" s="703"/>
      <c r="MLK2" s="703"/>
      <c r="MLL2" s="703"/>
      <c r="MLM2" s="703"/>
      <c r="MLN2" s="703"/>
      <c r="MLO2" s="703"/>
      <c r="MLP2" s="703"/>
      <c r="MLQ2" s="703"/>
      <c r="MLR2" s="703"/>
      <c r="MLS2" s="703"/>
      <c r="MLT2" s="703"/>
      <c r="MLU2" s="703"/>
      <c r="MLV2" s="703"/>
      <c r="MLW2" s="703"/>
      <c r="MLX2" s="703"/>
      <c r="MLY2" s="703"/>
      <c r="MLZ2" s="703"/>
      <c r="MMA2" s="703"/>
      <c r="MMB2" s="703"/>
      <c r="MMC2" s="703"/>
      <c r="MMD2" s="703"/>
      <c r="MME2" s="703"/>
      <c r="MMF2" s="703"/>
      <c r="MMG2" s="703"/>
      <c r="MMH2" s="703"/>
      <c r="MMI2" s="703"/>
      <c r="MMJ2" s="703"/>
      <c r="MMK2" s="703"/>
      <c r="MML2" s="703"/>
      <c r="MMM2" s="703"/>
      <c r="MMN2" s="703"/>
      <c r="MMO2" s="703"/>
      <c r="MMP2" s="703"/>
      <c r="MMQ2" s="703"/>
      <c r="MMR2" s="703"/>
      <c r="MMS2" s="703"/>
      <c r="MMT2" s="703"/>
      <c r="MMU2" s="703"/>
      <c r="MMV2" s="703"/>
      <c r="MMW2" s="703"/>
      <c r="MMX2" s="703"/>
      <c r="MMY2" s="703"/>
      <c r="MMZ2" s="703"/>
      <c r="MNA2" s="703"/>
      <c r="MNB2" s="703"/>
      <c r="MNC2" s="703"/>
      <c r="MND2" s="703"/>
      <c r="MNE2" s="703"/>
      <c r="MNF2" s="703"/>
      <c r="MNG2" s="703"/>
      <c r="MNH2" s="703"/>
      <c r="MNI2" s="703"/>
      <c r="MNJ2" s="703"/>
      <c r="MNK2" s="703"/>
      <c r="MNL2" s="703"/>
      <c r="MNM2" s="703"/>
      <c r="MNN2" s="703"/>
      <c r="MNO2" s="703"/>
      <c r="MNP2" s="703"/>
      <c r="MNQ2" s="703"/>
      <c r="MNR2" s="703"/>
      <c r="MNS2" s="703"/>
      <c r="MNT2" s="703"/>
      <c r="MNU2" s="703"/>
      <c r="MNV2" s="703"/>
      <c r="MNW2" s="703"/>
      <c r="MNX2" s="703"/>
      <c r="MNY2" s="703"/>
      <c r="MNZ2" s="703"/>
      <c r="MOA2" s="703"/>
      <c r="MOB2" s="703"/>
      <c r="MOC2" s="703"/>
      <c r="MOD2" s="703"/>
      <c r="MOE2" s="703"/>
      <c r="MOF2" s="703"/>
      <c r="MOG2" s="703"/>
      <c r="MOH2" s="703"/>
      <c r="MOI2" s="703"/>
      <c r="MOJ2" s="703"/>
      <c r="MOK2" s="703"/>
      <c r="MOL2" s="703"/>
      <c r="MOM2" s="703"/>
      <c r="MON2" s="703"/>
      <c r="MOO2" s="703"/>
      <c r="MOP2" s="703"/>
      <c r="MOQ2" s="703"/>
      <c r="MOR2" s="703"/>
      <c r="MOS2" s="703"/>
      <c r="MOT2" s="703"/>
      <c r="MOU2" s="703"/>
      <c r="MOV2" s="703"/>
      <c r="MOW2" s="703"/>
      <c r="MOX2" s="703"/>
      <c r="MOY2" s="703"/>
      <c r="MOZ2" s="703"/>
      <c r="MPA2" s="703"/>
      <c r="MPB2" s="703"/>
      <c r="MPC2" s="703"/>
      <c r="MPD2" s="703"/>
      <c r="MPE2" s="703"/>
      <c r="MPF2" s="703"/>
      <c r="MPG2" s="703"/>
      <c r="MPH2" s="703"/>
      <c r="MPI2" s="703"/>
      <c r="MPJ2" s="703"/>
      <c r="MPK2" s="703"/>
      <c r="MPL2" s="703"/>
      <c r="MPM2" s="703"/>
      <c r="MPN2" s="703"/>
      <c r="MPO2" s="703"/>
      <c r="MPP2" s="703"/>
      <c r="MPQ2" s="703"/>
      <c r="MPR2" s="703"/>
      <c r="MPS2" s="703"/>
      <c r="MPT2" s="703"/>
      <c r="MPU2" s="703"/>
      <c r="MPV2" s="703"/>
      <c r="MPW2" s="703"/>
      <c r="MPX2" s="703"/>
      <c r="MPY2" s="703"/>
      <c r="MPZ2" s="703"/>
      <c r="MQA2" s="703"/>
      <c r="MQB2" s="703"/>
      <c r="MQC2" s="703"/>
      <c r="MQD2" s="703"/>
      <c r="MQE2" s="703"/>
      <c r="MQF2" s="703"/>
      <c r="MQG2" s="703"/>
      <c r="MQH2" s="703"/>
      <c r="MQI2" s="703"/>
      <c r="MQJ2" s="703"/>
      <c r="MQK2" s="703"/>
      <c r="MQL2" s="703"/>
      <c r="MQM2" s="703"/>
      <c r="MQN2" s="703"/>
      <c r="MQO2" s="703"/>
      <c r="MQP2" s="703"/>
      <c r="MQQ2" s="703"/>
      <c r="MQR2" s="703"/>
      <c r="MQS2" s="703"/>
      <c r="MQT2" s="703"/>
      <c r="MQU2" s="703"/>
      <c r="MQV2" s="703"/>
      <c r="MQW2" s="703"/>
      <c r="MQX2" s="703"/>
      <c r="MQY2" s="703"/>
      <c r="MQZ2" s="703"/>
      <c r="MRA2" s="703"/>
      <c r="MRB2" s="703"/>
      <c r="MRC2" s="703"/>
      <c r="MRD2" s="703"/>
      <c r="MRE2" s="703"/>
      <c r="MRF2" s="703"/>
      <c r="MRG2" s="703"/>
      <c r="MRH2" s="703"/>
      <c r="MRI2" s="703"/>
      <c r="MRJ2" s="703"/>
      <c r="MRK2" s="703"/>
      <c r="MRL2" s="703"/>
      <c r="MRM2" s="703"/>
      <c r="MRN2" s="703"/>
      <c r="MRO2" s="703"/>
      <c r="MRP2" s="703"/>
      <c r="MRQ2" s="703"/>
      <c r="MRR2" s="703"/>
      <c r="MRS2" s="703"/>
      <c r="MRT2" s="703"/>
      <c r="MRU2" s="703"/>
      <c r="MRV2" s="703"/>
      <c r="MRW2" s="703"/>
      <c r="MRX2" s="703"/>
      <c r="MRY2" s="703"/>
      <c r="MRZ2" s="703"/>
      <c r="MSA2" s="703"/>
      <c r="MSB2" s="703"/>
      <c r="MSC2" s="703"/>
      <c r="MSD2" s="703"/>
      <c r="MSE2" s="703"/>
      <c r="MSF2" s="703"/>
      <c r="MSG2" s="703"/>
      <c r="MSH2" s="703"/>
      <c r="MSI2" s="703"/>
      <c r="MSJ2" s="703"/>
      <c r="MSK2" s="703"/>
      <c r="MSL2" s="703"/>
      <c r="MSM2" s="703"/>
      <c r="MSN2" s="703"/>
      <c r="MSO2" s="703"/>
      <c r="MSP2" s="703"/>
      <c r="MSQ2" s="703"/>
      <c r="MSR2" s="703"/>
      <c r="MSS2" s="703"/>
      <c r="MST2" s="703"/>
      <c r="MSU2" s="703"/>
      <c r="MSV2" s="703"/>
      <c r="MSW2" s="703"/>
      <c r="MSX2" s="703"/>
      <c r="MSY2" s="703"/>
      <c r="MSZ2" s="703"/>
      <c r="MTA2" s="703"/>
      <c r="MTB2" s="703"/>
      <c r="MTC2" s="703"/>
      <c r="MTD2" s="703"/>
      <c r="MTE2" s="703"/>
      <c r="MTF2" s="703"/>
      <c r="MTG2" s="703"/>
      <c r="MTH2" s="703"/>
      <c r="MTI2" s="703"/>
      <c r="MTJ2" s="703"/>
      <c r="MTK2" s="703"/>
      <c r="MTL2" s="703"/>
      <c r="MTM2" s="703"/>
      <c r="MTN2" s="703"/>
      <c r="MTO2" s="703"/>
      <c r="MTP2" s="703"/>
      <c r="MTQ2" s="703"/>
      <c r="MTR2" s="703"/>
      <c r="MTS2" s="703"/>
      <c r="MTT2" s="703"/>
      <c r="MTU2" s="703"/>
      <c r="MTV2" s="703"/>
      <c r="MTW2" s="703"/>
      <c r="MTX2" s="703"/>
      <c r="MTY2" s="703"/>
      <c r="MTZ2" s="703"/>
      <c r="MUA2" s="703"/>
      <c r="MUB2" s="703"/>
      <c r="MUC2" s="703"/>
      <c r="MUD2" s="703"/>
      <c r="MUE2" s="703"/>
      <c r="MUF2" s="703"/>
      <c r="MUG2" s="703"/>
      <c r="MUH2" s="703"/>
      <c r="MUI2" s="703"/>
      <c r="MUJ2" s="703"/>
      <c r="MUK2" s="703"/>
      <c r="MUL2" s="703"/>
      <c r="MUM2" s="703"/>
      <c r="MUN2" s="703"/>
      <c r="MUO2" s="703"/>
      <c r="MUP2" s="703"/>
      <c r="MUQ2" s="703"/>
      <c r="MUR2" s="703"/>
      <c r="MUS2" s="703"/>
      <c r="MUT2" s="703"/>
      <c r="MUU2" s="703"/>
      <c r="MUV2" s="703"/>
      <c r="MUW2" s="703"/>
      <c r="MUX2" s="703"/>
      <c r="MUY2" s="703"/>
      <c r="MUZ2" s="703"/>
      <c r="MVA2" s="703"/>
      <c r="MVB2" s="703"/>
      <c r="MVC2" s="703"/>
      <c r="MVD2" s="703"/>
      <c r="MVE2" s="703"/>
      <c r="MVF2" s="703"/>
      <c r="MVG2" s="703"/>
      <c r="MVH2" s="703"/>
      <c r="MVI2" s="703"/>
      <c r="MVJ2" s="703"/>
      <c r="MVK2" s="703"/>
      <c r="MVL2" s="703"/>
      <c r="MVM2" s="703"/>
      <c r="MVN2" s="703"/>
      <c r="MVO2" s="703"/>
      <c r="MVP2" s="703"/>
      <c r="MVQ2" s="703"/>
      <c r="MVR2" s="703"/>
      <c r="MVS2" s="703"/>
      <c r="MVT2" s="703"/>
      <c r="MVU2" s="703"/>
      <c r="MVV2" s="703"/>
      <c r="MVW2" s="703"/>
      <c r="MVX2" s="703"/>
      <c r="MVY2" s="703"/>
      <c r="MVZ2" s="703"/>
      <c r="MWA2" s="703"/>
      <c r="MWB2" s="703"/>
      <c r="MWC2" s="703"/>
      <c r="MWD2" s="703"/>
      <c r="MWE2" s="703"/>
      <c r="MWF2" s="703"/>
      <c r="MWG2" s="703"/>
      <c r="MWH2" s="703"/>
      <c r="MWI2" s="703"/>
      <c r="MWJ2" s="703"/>
      <c r="MWK2" s="703"/>
      <c r="MWL2" s="703"/>
      <c r="MWM2" s="703"/>
      <c r="MWN2" s="703"/>
      <c r="MWO2" s="703"/>
      <c r="MWP2" s="703"/>
      <c r="MWQ2" s="703"/>
      <c r="MWR2" s="703"/>
      <c r="MWS2" s="703"/>
      <c r="MWT2" s="703"/>
      <c r="MWU2" s="703"/>
      <c r="MWV2" s="703"/>
      <c r="MWW2" s="703"/>
      <c r="MWX2" s="703"/>
      <c r="MWY2" s="703"/>
      <c r="MWZ2" s="703"/>
      <c r="MXA2" s="703"/>
      <c r="MXB2" s="703"/>
      <c r="MXC2" s="703"/>
      <c r="MXD2" s="703"/>
      <c r="MXE2" s="703"/>
      <c r="MXF2" s="703"/>
      <c r="MXG2" s="703"/>
      <c r="MXH2" s="703"/>
      <c r="MXI2" s="703"/>
      <c r="MXJ2" s="703"/>
      <c r="MXK2" s="703"/>
      <c r="MXL2" s="703"/>
      <c r="MXM2" s="703"/>
      <c r="MXN2" s="703"/>
      <c r="MXO2" s="703"/>
      <c r="MXP2" s="703"/>
      <c r="MXQ2" s="703"/>
      <c r="MXR2" s="703"/>
      <c r="MXS2" s="703"/>
      <c r="MXT2" s="703"/>
      <c r="MXU2" s="703"/>
      <c r="MXV2" s="703"/>
      <c r="MXW2" s="703"/>
      <c r="MXX2" s="703"/>
      <c r="MXY2" s="703"/>
      <c r="MXZ2" s="703"/>
      <c r="MYA2" s="703"/>
      <c r="MYB2" s="703"/>
      <c r="MYC2" s="703"/>
      <c r="MYD2" s="703"/>
      <c r="MYE2" s="703"/>
      <c r="MYF2" s="703"/>
      <c r="MYG2" s="703"/>
      <c r="MYH2" s="703"/>
      <c r="MYI2" s="703"/>
      <c r="MYJ2" s="703"/>
      <c r="MYK2" s="703"/>
      <c r="MYL2" s="703"/>
      <c r="MYM2" s="703"/>
      <c r="MYN2" s="703"/>
      <c r="MYO2" s="703"/>
      <c r="MYP2" s="703"/>
      <c r="MYQ2" s="703"/>
      <c r="MYR2" s="703"/>
      <c r="MYS2" s="703"/>
      <c r="MYT2" s="703"/>
      <c r="MYU2" s="703"/>
      <c r="MYV2" s="703"/>
      <c r="MYW2" s="703"/>
      <c r="MYX2" s="703"/>
      <c r="MYY2" s="703"/>
      <c r="MYZ2" s="703"/>
      <c r="MZA2" s="703"/>
      <c r="MZB2" s="703"/>
      <c r="MZC2" s="703"/>
      <c r="MZD2" s="703"/>
      <c r="MZE2" s="703"/>
      <c r="MZF2" s="703"/>
      <c r="MZG2" s="703"/>
      <c r="MZH2" s="703"/>
      <c r="MZI2" s="703"/>
      <c r="MZJ2" s="703"/>
      <c r="MZK2" s="703"/>
      <c r="MZL2" s="703"/>
      <c r="MZM2" s="703"/>
      <c r="MZN2" s="703"/>
      <c r="MZO2" s="703"/>
      <c r="MZP2" s="703"/>
      <c r="MZQ2" s="703"/>
      <c r="MZR2" s="703"/>
      <c r="MZS2" s="703"/>
      <c r="MZT2" s="703"/>
      <c r="MZU2" s="703"/>
      <c r="MZV2" s="703"/>
      <c r="MZW2" s="703"/>
      <c r="MZX2" s="703"/>
      <c r="MZY2" s="703"/>
      <c r="MZZ2" s="703"/>
      <c r="NAA2" s="703"/>
      <c r="NAB2" s="703"/>
      <c r="NAC2" s="703"/>
      <c r="NAD2" s="703"/>
      <c r="NAE2" s="703"/>
      <c r="NAF2" s="703"/>
      <c r="NAG2" s="703"/>
      <c r="NAH2" s="703"/>
      <c r="NAI2" s="703"/>
      <c r="NAJ2" s="703"/>
      <c r="NAK2" s="703"/>
      <c r="NAL2" s="703"/>
      <c r="NAM2" s="703"/>
      <c r="NAN2" s="703"/>
      <c r="NAO2" s="703"/>
      <c r="NAP2" s="703"/>
      <c r="NAQ2" s="703"/>
      <c r="NAR2" s="703"/>
      <c r="NAS2" s="703"/>
      <c r="NAT2" s="703"/>
      <c r="NAU2" s="703"/>
      <c r="NAV2" s="703"/>
      <c r="NAW2" s="703"/>
      <c r="NAX2" s="703"/>
      <c r="NAY2" s="703"/>
      <c r="NAZ2" s="703"/>
      <c r="NBA2" s="703"/>
      <c r="NBB2" s="703"/>
      <c r="NBC2" s="703"/>
      <c r="NBD2" s="703"/>
      <c r="NBE2" s="703"/>
      <c r="NBF2" s="703"/>
      <c r="NBG2" s="703"/>
      <c r="NBH2" s="703"/>
      <c r="NBI2" s="703"/>
      <c r="NBJ2" s="703"/>
      <c r="NBK2" s="703"/>
      <c r="NBL2" s="703"/>
      <c r="NBM2" s="703"/>
      <c r="NBN2" s="703"/>
      <c r="NBO2" s="703"/>
      <c r="NBP2" s="703"/>
      <c r="NBQ2" s="703"/>
      <c r="NBR2" s="703"/>
      <c r="NBS2" s="703"/>
      <c r="NBT2" s="703"/>
      <c r="NBU2" s="703"/>
      <c r="NBV2" s="703"/>
      <c r="NBW2" s="703"/>
      <c r="NBX2" s="703"/>
      <c r="NBY2" s="703"/>
      <c r="NBZ2" s="703"/>
      <c r="NCA2" s="703"/>
      <c r="NCB2" s="703"/>
      <c r="NCC2" s="703"/>
      <c r="NCD2" s="703"/>
      <c r="NCE2" s="703"/>
      <c r="NCF2" s="703"/>
      <c r="NCG2" s="703"/>
      <c r="NCH2" s="703"/>
      <c r="NCI2" s="703"/>
      <c r="NCJ2" s="703"/>
      <c r="NCK2" s="703"/>
      <c r="NCL2" s="703"/>
      <c r="NCM2" s="703"/>
      <c r="NCN2" s="703"/>
      <c r="NCO2" s="703"/>
      <c r="NCP2" s="703"/>
      <c r="NCQ2" s="703"/>
      <c r="NCR2" s="703"/>
      <c r="NCS2" s="703"/>
      <c r="NCT2" s="703"/>
      <c r="NCU2" s="703"/>
      <c r="NCV2" s="703"/>
      <c r="NCW2" s="703"/>
      <c r="NCX2" s="703"/>
      <c r="NCY2" s="703"/>
      <c r="NCZ2" s="703"/>
      <c r="NDA2" s="703"/>
      <c r="NDB2" s="703"/>
      <c r="NDC2" s="703"/>
      <c r="NDD2" s="703"/>
      <c r="NDE2" s="703"/>
      <c r="NDF2" s="703"/>
      <c r="NDG2" s="703"/>
      <c r="NDH2" s="703"/>
      <c r="NDI2" s="703"/>
      <c r="NDJ2" s="703"/>
      <c r="NDK2" s="703"/>
      <c r="NDL2" s="703"/>
      <c r="NDM2" s="703"/>
      <c r="NDN2" s="703"/>
      <c r="NDO2" s="703"/>
      <c r="NDP2" s="703"/>
      <c r="NDQ2" s="703"/>
      <c r="NDR2" s="703"/>
      <c r="NDS2" s="703"/>
      <c r="NDT2" s="703"/>
      <c r="NDU2" s="703"/>
      <c r="NDV2" s="703"/>
      <c r="NDW2" s="703"/>
      <c r="NDX2" s="703"/>
      <c r="NDY2" s="703"/>
      <c r="NDZ2" s="703"/>
      <c r="NEA2" s="703"/>
      <c r="NEB2" s="703"/>
      <c r="NEC2" s="703"/>
      <c r="NED2" s="703"/>
      <c r="NEE2" s="703"/>
      <c r="NEF2" s="703"/>
      <c r="NEG2" s="703"/>
      <c r="NEH2" s="703"/>
      <c r="NEI2" s="703"/>
      <c r="NEJ2" s="703"/>
      <c r="NEK2" s="703"/>
      <c r="NEL2" s="703"/>
      <c r="NEM2" s="703"/>
      <c r="NEN2" s="703"/>
      <c r="NEO2" s="703"/>
      <c r="NEP2" s="703"/>
      <c r="NEQ2" s="703"/>
      <c r="NER2" s="703"/>
      <c r="NES2" s="703"/>
      <c r="NET2" s="703"/>
      <c r="NEU2" s="703"/>
      <c r="NEV2" s="703"/>
      <c r="NEW2" s="703"/>
      <c r="NEX2" s="703"/>
      <c r="NEY2" s="703"/>
      <c r="NEZ2" s="703"/>
      <c r="NFA2" s="703"/>
      <c r="NFB2" s="703"/>
      <c r="NFC2" s="703"/>
      <c r="NFD2" s="703"/>
      <c r="NFE2" s="703"/>
      <c r="NFF2" s="703"/>
      <c r="NFG2" s="703"/>
      <c r="NFH2" s="703"/>
      <c r="NFI2" s="703"/>
      <c r="NFJ2" s="703"/>
      <c r="NFK2" s="703"/>
      <c r="NFL2" s="703"/>
      <c r="NFM2" s="703"/>
      <c r="NFN2" s="703"/>
      <c r="NFO2" s="703"/>
      <c r="NFP2" s="703"/>
      <c r="NFQ2" s="703"/>
      <c r="NFR2" s="703"/>
      <c r="NFS2" s="703"/>
      <c r="NFT2" s="703"/>
      <c r="NFU2" s="703"/>
      <c r="NFV2" s="703"/>
      <c r="NFW2" s="703"/>
      <c r="NFX2" s="703"/>
      <c r="NFY2" s="703"/>
      <c r="NFZ2" s="703"/>
      <c r="NGA2" s="703"/>
      <c r="NGB2" s="703"/>
      <c r="NGC2" s="703"/>
      <c r="NGD2" s="703"/>
      <c r="NGE2" s="703"/>
      <c r="NGF2" s="703"/>
      <c r="NGG2" s="703"/>
      <c r="NGH2" s="703"/>
      <c r="NGI2" s="703"/>
      <c r="NGJ2" s="703"/>
      <c r="NGK2" s="703"/>
      <c r="NGL2" s="703"/>
      <c r="NGM2" s="703"/>
      <c r="NGN2" s="703"/>
      <c r="NGO2" s="703"/>
      <c r="NGP2" s="703"/>
      <c r="NGQ2" s="703"/>
      <c r="NGR2" s="703"/>
      <c r="NGS2" s="703"/>
      <c r="NGT2" s="703"/>
      <c r="NGU2" s="703"/>
      <c r="NGV2" s="703"/>
      <c r="NGW2" s="703"/>
      <c r="NGX2" s="703"/>
      <c r="NGY2" s="703"/>
      <c r="NGZ2" s="703"/>
      <c r="NHA2" s="703"/>
      <c r="NHB2" s="703"/>
      <c r="NHC2" s="703"/>
      <c r="NHD2" s="703"/>
      <c r="NHE2" s="703"/>
      <c r="NHF2" s="703"/>
      <c r="NHG2" s="703"/>
      <c r="NHH2" s="703"/>
      <c r="NHI2" s="703"/>
      <c r="NHJ2" s="703"/>
      <c r="NHK2" s="703"/>
      <c r="NHL2" s="703"/>
      <c r="NHM2" s="703"/>
      <c r="NHN2" s="703"/>
      <c r="NHO2" s="703"/>
      <c r="NHP2" s="703"/>
      <c r="NHQ2" s="703"/>
      <c r="NHR2" s="703"/>
      <c r="NHS2" s="703"/>
      <c r="NHT2" s="703"/>
      <c r="NHU2" s="703"/>
      <c r="NHV2" s="703"/>
      <c r="NHW2" s="703"/>
      <c r="NHX2" s="703"/>
      <c r="NHY2" s="703"/>
      <c r="NHZ2" s="703"/>
      <c r="NIA2" s="703"/>
      <c r="NIB2" s="703"/>
      <c r="NIC2" s="703"/>
      <c r="NID2" s="703"/>
      <c r="NIE2" s="703"/>
      <c r="NIF2" s="703"/>
      <c r="NIG2" s="703"/>
      <c r="NIH2" s="703"/>
      <c r="NII2" s="703"/>
      <c r="NIJ2" s="703"/>
      <c r="NIK2" s="703"/>
      <c r="NIL2" s="703"/>
      <c r="NIM2" s="703"/>
      <c r="NIN2" s="703"/>
      <c r="NIO2" s="703"/>
      <c r="NIP2" s="703"/>
      <c r="NIQ2" s="703"/>
      <c r="NIR2" s="703"/>
      <c r="NIS2" s="703"/>
      <c r="NIT2" s="703"/>
      <c r="NIU2" s="703"/>
      <c r="NIV2" s="703"/>
      <c r="NIW2" s="703"/>
      <c r="NIX2" s="703"/>
      <c r="NIY2" s="703"/>
      <c r="NIZ2" s="703"/>
      <c r="NJA2" s="703"/>
      <c r="NJB2" s="703"/>
      <c r="NJC2" s="703"/>
      <c r="NJD2" s="703"/>
      <c r="NJE2" s="703"/>
      <c r="NJF2" s="703"/>
      <c r="NJG2" s="703"/>
      <c r="NJH2" s="703"/>
      <c r="NJI2" s="703"/>
      <c r="NJJ2" s="703"/>
      <c r="NJK2" s="703"/>
      <c r="NJL2" s="703"/>
      <c r="NJM2" s="703"/>
      <c r="NJN2" s="703"/>
      <c r="NJO2" s="703"/>
      <c r="NJP2" s="703"/>
      <c r="NJQ2" s="703"/>
      <c r="NJR2" s="703"/>
      <c r="NJS2" s="703"/>
      <c r="NJT2" s="703"/>
      <c r="NJU2" s="703"/>
      <c r="NJV2" s="703"/>
      <c r="NJW2" s="703"/>
      <c r="NJX2" s="703"/>
      <c r="NJY2" s="703"/>
      <c r="NJZ2" s="703"/>
      <c r="NKA2" s="703"/>
      <c r="NKB2" s="703"/>
      <c r="NKC2" s="703"/>
      <c r="NKD2" s="703"/>
      <c r="NKE2" s="703"/>
      <c r="NKF2" s="703"/>
      <c r="NKG2" s="703"/>
      <c r="NKH2" s="703"/>
      <c r="NKI2" s="703"/>
      <c r="NKJ2" s="703"/>
      <c r="NKK2" s="703"/>
      <c r="NKL2" s="703"/>
      <c r="NKM2" s="703"/>
      <c r="NKN2" s="703"/>
      <c r="NKO2" s="703"/>
      <c r="NKP2" s="703"/>
      <c r="NKQ2" s="703"/>
      <c r="NKR2" s="703"/>
      <c r="NKS2" s="703"/>
      <c r="NKT2" s="703"/>
      <c r="NKU2" s="703"/>
      <c r="NKV2" s="703"/>
      <c r="NKW2" s="703"/>
      <c r="NKX2" s="703"/>
      <c r="NKY2" s="703"/>
      <c r="NKZ2" s="703"/>
      <c r="NLA2" s="703"/>
      <c r="NLB2" s="703"/>
      <c r="NLC2" s="703"/>
      <c r="NLD2" s="703"/>
      <c r="NLE2" s="703"/>
      <c r="NLF2" s="703"/>
      <c r="NLG2" s="703"/>
      <c r="NLH2" s="703"/>
      <c r="NLI2" s="703"/>
      <c r="NLJ2" s="703"/>
      <c r="NLK2" s="703"/>
      <c r="NLL2" s="703"/>
      <c r="NLM2" s="703"/>
      <c r="NLN2" s="703"/>
      <c r="NLO2" s="703"/>
      <c r="NLP2" s="703"/>
      <c r="NLQ2" s="703"/>
      <c r="NLR2" s="703"/>
      <c r="NLS2" s="703"/>
      <c r="NLT2" s="703"/>
      <c r="NLU2" s="703"/>
      <c r="NLV2" s="703"/>
      <c r="NLW2" s="703"/>
      <c r="NLX2" s="703"/>
      <c r="NLY2" s="703"/>
      <c r="NLZ2" s="703"/>
      <c r="NMA2" s="703"/>
      <c r="NMB2" s="703"/>
      <c r="NMC2" s="703"/>
      <c r="NMD2" s="703"/>
      <c r="NME2" s="703"/>
      <c r="NMF2" s="703"/>
      <c r="NMG2" s="703"/>
      <c r="NMH2" s="703"/>
      <c r="NMI2" s="703"/>
      <c r="NMJ2" s="703"/>
      <c r="NMK2" s="703"/>
      <c r="NML2" s="703"/>
      <c r="NMM2" s="703"/>
      <c r="NMN2" s="703"/>
      <c r="NMO2" s="703"/>
      <c r="NMP2" s="703"/>
      <c r="NMQ2" s="703"/>
      <c r="NMR2" s="703"/>
      <c r="NMS2" s="703"/>
      <c r="NMT2" s="703"/>
      <c r="NMU2" s="703"/>
      <c r="NMV2" s="703"/>
      <c r="NMW2" s="703"/>
      <c r="NMX2" s="703"/>
      <c r="NMY2" s="703"/>
      <c r="NMZ2" s="703"/>
      <c r="NNA2" s="703"/>
      <c r="NNB2" s="703"/>
      <c r="NNC2" s="703"/>
      <c r="NND2" s="703"/>
      <c r="NNE2" s="703"/>
      <c r="NNF2" s="703"/>
      <c r="NNG2" s="703"/>
      <c r="NNH2" s="703"/>
      <c r="NNI2" s="703"/>
      <c r="NNJ2" s="703"/>
      <c r="NNK2" s="703"/>
      <c r="NNL2" s="703"/>
      <c r="NNM2" s="703"/>
      <c r="NNN2" s="703"/>
      <c r="NNO2" s="703"/>
      <c r="NNP2" s="703"/>
      <c r="NNQ2" s="703"/>
      <c r="NNR2" s="703"/>
      <c r="NNS2" s="703"/>
      <c r="NNT2" s="703"/>
      <c r="NNU2" s="703"/>
      <c r="NNV2" s="703"/>
      <c r="NNW2" s="703"/>
      <c r="NNX2" s="703"/>
      <c r="NNY2" s="703"/>
      <c r="NNZ2" s="703"/>
      <c r="NOA2" s="703"/>
      <c r="NOB2" s="703"/>
      <c r="NOC2" s="703"/>
      <c r="NOD2" s="703"/>
      <c r="NOE2" s="703"/>
      <c r="NOF2" s="703"/>
      <c r="NOG2" s="703"/>
      <c r="NOH2" s="703"/>
      <c r="NOI2" s="703"/>
      <c r="NOJ2" s="703"/>
      <c r="NOK2" s="703"/>
      <c r="NOL2" s="703"/>
      <c r="NOM2" s="703"/>
      <c r="NON2" s="703"/>
      <c r="NOO2" s="703"/>
      <c r="NOP2" s="703"/>
      <c r="NOQ2" s="703"/>
      <c r="NOR2" s="703"/>
      <c r="NOS2" s="703"/>
      <c r="NOT2" s="703"/>
      <c r="NOU2" s="703"/>
      <c r="NOV2" s="703"/>
      <c r="NOW2" s="703"/>
      <c r="NOX2" s="703"/>
      <c r="NOY2" s="703"/>
      <c r="NOZ2" s="703"/>
      <c r="NPA2" s="703"/>
      <c r="NPB2" s="703"/>
      <c r="NPC2" s="703"/>
      <c r="NPD2" s="703"/>
      <c r="NPE2" s="703"/>
      <c r="NPF2" s="703"/>
      <c r="NPG2" s="703"/>
      <c r="NPH2" s="703"/>
      <c r="NPI2" s="703"/>
      <c r="NPJ2" s="703"/>
      <c r="NPK2" s="703"/>
      <c r="NPL2" s="703"/>
      <c r="NPM2" s="703"/>
      <c r="NPN2" s="703"/>
      <c r="NPO2" s="703"/>
      <c r="NPP2" s="703"/>
      <c r="NPQ2" s="703"/>
      <c r="NPR2" s="703"/>
      <c r="NPS2" s="703"/>
      <c r="NPT2" s="703"/>
      <c r="NPU2" s="703"/>
      <c r="NPV2" s="703"/>
      <c r="NPW2" s="703"/>
      <c r="NPX2" s="703"/>
      <c r="NPY2" s="703"/>
      <c r="NPZ2" s="703"/>
      <c r="NQA2" s="703"/>
      <c r="NQB2" s="703"/>
      <c r="NQC2" s="703"/>
      <c r="NQD2" s="703"/>
      <c r="NQE2" s="703"/>
      <c r="NQF2" s="703"/>
      <c r="NQG2" s="703"/>
      <c r="NQH2" s="703"/>
      <c r="NQI2" s="703"/>
      <c r="NQJ2" s="703"/>
      <c r="NQK2" s="703"/>
      <c r="NQL2" s="703"/>
      <c r="NQM2" s="703"/>
      <c r="NQN2" s="703"/>
      <c r="NQO2" s="703"/>
      <c r="NQP2" s="703"/>
      <c r="NQQ2" s="703"/>
      <c r="NQR2" s="703"/>
      <c r="NQS2" s="703"/>
      <c r="NQT2" s="703"/>
      <c r="NQU2" s="703"/>
      <c r="NQV2" s="703"/>
      <c r="NQW2" s="703"/>
      <c r="NQX2" s="703"/>
      <c r="NQY2" s="703"/>
      <c r="NQZ2" s="703"/>
      <c r="NRA2" s="703"/>
      <c r="NRB2" s="703"/>
      <c r="NRC2" s="703"/>
      <c r="NRD2" s="703"/>
      <c r="NRE2" s="703"/>
      <c r="NRF2" s="703"/>
      <c r="NRG2" s="703"/>
      <c r="NRH2" s="703"/>
      <c r="NRI2" s="703"/>
      <c r="NRJ2" s="703"/>
      <c r="NRK2" s="703"/>
      <c r="NRL2" s="703"/>
      <c r="NRM2" s="703"/>
      <c r="NRN2" s="703"/>
      <c r="NRO2" s="703"/>
      <c r="NRP2" s="703"/>
      <c r="NRQ2" s="703"/>
      <c r="NRR2" s="703"/>
      <c r="NRS2" s="703"/>
      <c r="NRT2" s="703"/>
      <c r="NRU2" s="703"/>
      <c r="NRV2" s="703"/>
      <c r="NRW2" s="703"/>
      <c r="NRX2" s="703"/>
      <c r="NRY2" s="703"/>
      <c r="NRZ2" s="703"/>
      <c r="NSA2" s="703"/>
      <c r="NSB2" s="703"/>
      <c r="NSC2" s="703"/>
      <c r="NSD2" s="703"/>
      <c r="NSE2" s="703"/>
      <c r="NSF2" s="703"/>
      <c r="NSG2" s="703"/>
      <c r="NSH2" s="703"/>
      <c r="NSI2" s="703"/>
      <c r="NSJ2" s="703"/>
      <c r="NSK2" s="703"/>
      <c r="NSL2" s="703"/>
      <c r="NSM2" s="703"/>
      <c r="NSN2" s="703"/>
      <c r="NSO2" s="703"/>
      <c r="NSP2" s="703"/>
      <c r="NSQ2" s="703"/>
      <c r="NSR2" s="703"/>
      <c r="NSS2" s="703"/>
      <c r="NST2" s="703"/>
      <c r="NSU2" s="703"/>
      <c r="NSV2" s="703"/>
      <c r="NSW2" s="703"/>
      <c r="NSX2" s="703"/>
      <c r="NSY2" s="703"/>
      <c r="NSZ2" s="703"/>
      <c r="NTA2" s="703"/>
      <c r="NTB2" s="703"/>
      <c r="NTC2" s="703"/>
      <c r="NTD2" s="703"/>
      <c r="NTE2" s="703"/>
      <c r="NTF2" s="703"/>
      <c r="NTG2" s="703"/>
      <c r="NTH2" s="703"/>
      <c r="NTI2" s="703"/>
      <c r="NTJ2" s="703"/>
      <c r="NTK2" s="703"/>
      <c r="NTL2" s="703"/>
      <c r="NTM2" s="703"/>
      <c r="NTN2" s="703"/>
      <c r="NTO2" s="703"/>
      <c r="NTP2" s="703"/>
      <c r="NTQ2" s="703"/>
      <c r="NTR2" s="703"/>
      <c r="NTS2" s="703"/>
      <c r="NTT2" s="703"/>
      <c r="NTU2" s="703"/>
      <c r="NTV2" s="703"/>
      <c r="NTW2" s="703"/>
      <c r="NTX2" s="703"/>
      <c r="NTY2" s="703"/>
      <c r="NTZ2" s="703"/>
      <c r="NUA2" s="703"/>
      <c r="NUB2" s="703"/>
      <c r="NUC2" s="703"/>
      <c r="NUD2" s="703"/>
      <c r="NUE2" s="703"/>
      <c r="NUF2" s="703"/>
      <c r="NUG2" s="703"/>
      <c r="NUH2" s="703"/>
      <c r="NUI2" s="703"/>
      <c r="NUJ2" s="703"/>
      <c r="NUK2" s="703"/>
      <c r="NUL2" s="703"/>
      <c r="NUM2" s="703"/>
      <c r="NUN2" s="703"/>
      <c r="NUO2" s="703"/>
      <c r="NUP2" s="703"/>
      <c r="NUQ2" s="703"/>
      <c r="NUR2" s="703"/>
      <c r="NUS2" s="703"/>
      <c r="NUT2" s="703"/>
      <c r="NUU2" s="703"/>
      <c r="NUV2" s="703"/>
      <c r="NUW2" s="703"/>
      <c r="NUX2" s="703"/>
      <c r="NUY2" s="703"/>
      <c r="NUZ2" s="703"/>
      <c r="NVA2" s="703"/>
      <c r="NVB2" s="703"/>
      <c r="NVC2" s="703"/>
      <c r="NVD2" s="703"/>
      <c r="NVE2" s="703"/>
      <c r="NVF2" s="703"/>
      <c r="NVG2" s="703"/>
      <c r="NVH2" s="703"/>
      <c r="NVI2" s="703"/>
      <c r="NVJ2" s="703"/>
      <c r="NVK2" s="703"/>
      <c r="NVL2" s="703"/>
      <c r="NVM2" s="703"/>
      <c r="NVN2" s="703"/>
      <c r="NVO2" s="703"/>
      <c r="NVP2" s="703"/>
      <c r="NVQ2" s="703"/>
      <c r="NVR2" s="703"/>
      <c r="NVS2" s="703"/>
      <c r="NVT2" s="703"/>
      <c r="NVU2" s="703"/>
      <c r="NVV2" s="703"/>
      <c r="NVW2" s="703"/>
      <c r="NVX2" s="703"/>
      <c r="NVY2" s="703"/>
      <c r="NVZ2" s="703"/>
      <c r="NWA2" s="703"/>
      <c r="NWB2" s="703"/>
      <c r="NWC2" s="703"/>
      <c r="NWD2" s="703"/>
      <c r="NWE2" s="703"/>
      <c r="NWF2" s="703"/>
      <c r="NWG2" s="703"/>
      <c r="NWH2" s="703"/>
      <c r="NWI2" s="703"/>
      <c r="NWJ2" s="703"/>
      <c r="NWK2" s="703"/>
      <c r="NWL2" s="703"/>
      <c r="NWM2" s="703"/>
      <c r="NWN2" s="703"/>
      <c r="NWO2" s="703"/>
      <c r="NWP2" s="703"/>
      <c r="NWQ2" s="703"/>
      <c r="NWR2" s="703"/>
      <c r="NWS2" s="703"/>
      <c r="NWT2" s="703"/>
      <c r="NWU2" s="703"/>
      <c r="NWV2" s="703"/>
      <c r="NWW2" s="703"/>
      <c r="NWX2" s="703"/>
      <c r="NWY2" s="703"/>
      <c r="NWZ2" s="703"/>
      <c r="NXA2" s="703"/>
      <c r="NXB2" s="703"/>
      <c r="NXC2" s="703"/>
      <c r="NXD2" s="703"/>
      <c r="NXE2" s="703"/>
      <c r="NXF2" s="703"/>
      <c r="NXG2" s="703"/>
      <c r="NXH2" s="703"/>
      <c r="NXI2" s="703"/>
      <c r="NXJ2" s="703"/>
      <c r="NXK2" s="703"/>
      <c r="NXL2" s="703"/>
      <c r="NXM2" s="703"/>
      <c r="NXN2" s="703"/>
      <c r="NXO2" s="703"/>
      <c r="NXP2" s="703"/>
      <c r="NXQ2" s="703"/>
      <c r="NXR2" s="703"/>
      <c r="NXS2" s="703"/>
      <c r="NXT2" s="703"/>
      <c r="NXU2" s="703"/>
      <c r="NXV2" s="703"/>
      <c r="NXW2" s="703"/>
      <c r="NXX2" s="703"/>
      <c r="NXY2" s="703"/>
      <c r="NXZ2" s="703"/>
      <c r="NYA2" s="703"/>
      <c r="NYB2" s="703"/>
      <c r="NYC2" s="703"/>
      <c r="NYD2" s="703"/>
      <c r="NYE2" s="703"/>
      <c r="NYF2" s="703"/>
      <c r="NYG2" s="703"/>
      <c r="NYH2" s="703"/>
      <c r="NYI2" s="703"/>
      <c r="NYJ2" s="703"/>
      <c r="NYK2" s="703"/>
      <c r="NYL2" s="703"/>
      <c r="NYM2" s="703"/>
      <c r="NYN2" s="703"/>
      <c r="NYO2" s="703"/>
      <c r="NYP2" s="703"/>
      <c r="NYQ2" s="703"/>
      <c r="NYR2" s="703"/>
      <c r="NYS2" s="703"/>
      <c r="NYT2" s="703"/>
      <c r="NYU2" s="703"/>
      <c r="NYV2" s="703"/>
      <c r="NYW2" s="703"/>
      <c r="NYX2" s="703"/>
      <c r="NYY2" s="703"/>
      <c r="NYZ2" s="703"/>
      <c r="NZA2" s="703"/>
      <c r="NZB2" s="703"/>
      <c r="NZC2" s="703"/>
      <c r="NZD2" s="703"/>
      <c r="NZE2" s="703"/>
      <c r="NZF2" s="703"/>
      <c r="NZG2" s="703"/>
      <c r="NZH2" s="703"/>
      <c r="NZI2" s="703"/>
      <c r="NZJ2" s="703"/>
      <c r="NZK2" s="703"/>
      <c r="NZL2" s="703"/>
      <c r="NZM2" s="703"/>
      <c r="NZN2" s="703"/>
      <c r="NZO2" s="703"/>
      <c r="NZP2" s="703"/>
      <c r="NZQ2" s="703"/>
      <c r="NZR2" s="703"/>
      <c r="NZS2" s="703"/>
      <c r="NZT2" s="703"/>
      <c r="NZU2" s="703"/>
      <c r="NZV2" s="703"/>
      <c r="NZW2" s="703"/>
      <c r="NZX2" s="703"/>
      <c r="NZY2" s="703"/>
      <c r="NZZ2" s="703"/>
      <c r="OAA2" s="703"/>
      <c r="OAB2" s="703"/>
      <c r="OAC2" s="703"/>
      <c r="OAD2" s="703"/>
      <c r="OAE2" s="703"/>
      <c r="OAF2" s="703"/>
      <c r="OAG2" s="703"/>
      <c r="OAH2" s="703"/>
      <c r="OAI2" s="703"/>
      <c r="OAJ2" s="703"/>
      <c r="OAK2" s="703"/>
      <c r="OAL2" s="703"/>
      <c r="OAM2" s="703"/>
      <c r="OAN2" s="703"/>
      <c r="OAO2" s="703"/>
      <c r="OAP2" s="703"/>
      <c r="OAQ2" s="703"/>
      <c r="OAR2" s="703"/>
      <c r="OAS2" s="703"/>
      <c r="OAT2" s="703"/>
      <c r="OAU2" s="703"/>
      <c r="OAV2" s="703"/>
      <c r="OAW2" s="703"/>
      <c r="OAX2" s="703"/>
      <c r="OAY2" s="703"/>
      <c r="OAZ2" s="703"/>
      <c r="OBA2" s="703"/>
      <c r="OBB2" s="703"/>
      <c r="OBC2" s="703"/>
      <c r="OBD2" s="703"/>
      <c r="OBE2" s="703"/>
      <c r="OBF2" s="703"/>
      <c r="OBG2" s="703"/>
      <c r="OBH2" s="703"/>
      <c r="OBI2" s="703"/>
      <c r="OBJ2" s="703"/>
      <c r="OBK2" s="703"/>
      <c r="OBL2" s="703"/>
      <c r="OBM2" s="703"/>
      <c r="OBN2" s="703"/>
      <c r="OBO2" s="703"/>
      <c r="OBP2" s="703"/>
      <c r="OBQ2" s="703"/>
      <c r="OBR2" s="703"/>
      <c r="OBS2" s="703"/>
      <c r="OBT2" s="703"/>
      <c r="OBU2" s="703"/>
      <c r="OBV2" s="703"/>
      <c r="OBW2" s="703"/>
      <c r="OBX2" s="703"/>
      <c r="OBY2" s="703"/>
      <c r="OBZ2" s="703"/>
      <c r="OCA2" s="703"/>
      <c r="OCB2" s="703"/>
      <c r="OCC2" s="703"/>
      <c r="OCD2" s="703"/>
      <c r="OCE2" s="703"/>
      <c r="OCF2" s="703"/>
      <c r="OCG2" s="703"/>
      <c r="OCH2" s="703"/>
      <c r="OCI2" s="703"/>
      <c r="OCJ2" s="703"/>
      <c r="OCK2" s="703"/>
      <c r="OCL2" s="703"/>
      <c r="OCM2" s="703"/>
      <c r="OCN2" s="703"/>
      <c r="OCO2" s="703"/>
      <c r="OCP2" s="703"/>
      <c r="OCQ2" s="703"/>
      <c r="OCR2" s="703"/>
      <c r="OCS2" s="703"/>
      <c r="OCT2" s="703"/>
      <c r="OCU2" s="703"/>
      <c r="OCV2" s="703"/>
      <c r="OCW2" s="703"/>
      <c r="OCX2" s="703"/>
      <c r="OCY2" s="703"/>
      <c r="OCZ2" s="703"/>
      <c r="ODA2" s="703"/>
      <c r="ODB2" s="703"/>
      <c r="ODC2" s="703"/>
      <c r="ODD2" s="703"/>
      <c r="ODE2" s="703"/>
      <c r="ODF2" s="703"/>
      <c r="ODG2" s="703"/>
      <c r="ODH2" s="703"/>
      <c r="ODI2" s="703"/>
      <c r="ODJ2" s="703"/>
      <c r="ODK2" s="703"/>
      <c r="ODL2" s="703"/>
      <c r="ODM2" s="703"/>
      <c r="ODN2" s="703"/>
      <c r="ODO2" s="703"/>
      <c r="ODP2" s="703"/>
      <c r="ODQ2" s="703"/>
      <c r="ODR2" s="703"/>
      <c r="ODS2" s="703"/>
      <c r="ODT2" s="703"/>
      <c r="ODU2" s="703"/>
      <c r="ODV2" s="703"/>
      <c r="ODW2" s="703"/>
      <c r="ODX2" s="703"/>
      <c r="ODY2" s="703"/>
      <c r="ODZ2" s="703"/>
      <c r="OEA2" s="703"/>
      <c r="OEB2" s="703"/>
      <c r="OEC2" s="703"/>
      <c r="OED2" s="703"/>
      <c r="OEE2" s="703"/>
      <c r="OEF2" s="703"/>
      <c r="OEG2" s="703"/>
      <c r="OEH2" s="703"/>
      <c r="OEI2" s="703"/>
      <c r="OEJ2" s="703"/>
      <c r="OEK2" s="703"/>
      <c r="OEL2" s="703"/>
      <c r="OEM2" s="703"/>
      <c r="OEN2" s="703"/>
      <c r="OEO2" s="703"/>
      <c r="OEP2" s="703"/>
      <c r="OEQ2" s="703"/>
      <c r="OER2" s="703"/>
      <c r="OES2" s="703"/>
      <c r="OET2" s="703"/>
      <c r="OEU2" s="703"/>
      <c r="OEV2" s="703"/>
      <c r="OEW2" s="703"/>
      <c r="OEX2" s="703"/>
      <c r="OEY2" s="703"/>
      <c r="OEZ2" s="703"/>
      <c r="OFA2" s="703"/>
      <c r="OFB2" s="703"/>
      <c r="OFC2" s="703"/>
      <c r="OFD2" s="703"/>
      <c r="OFE2" s="703"/>
      <c r="OFF2" s="703"/>
      <c r="OFG2" s="703"/>
      <c r="OFH2" s="703"/>
      <c r="OFI2" s="703"/>
      <c r="OFJ2" s="703"/>
      <c r="OFK2" s="703"/>
      <c r="OFL2" s="703"/>
      <c r="OFM2" s="703"/>
      <c r="OFN2" s="703"/>
      <c r="OFO2" s="703"/>
      <c r="OFP2" s="703"/>
      <c r="OFQ2" s="703"/>
      <c r="OFR2" s="703"/>
      <c r="OFS2" s="703"/>
      <c r="OFT2" s="703"/>
      <c r="OFU2" s="703"/>
      <c r="OFV2" s="703"/>
      <c r="OFW2" s="703"/>
      <c r="OFX2" s="703"/>
      <c r="OFY2" s="703"/>
      <c r="OFZ2" s="703"/>
      <c r="OGA2" s="703"/>
      <c r="OGB2" s="703"/>
      <c r="OGC2" s="703"/>
      <c r="OGD2" s="703"/>
      <c r="OGE2" s="703"/>
      <c r="OGF2" s="703"/>
      <c r="OGG2" s="703"/>
      <c r="OGH2" s="703"/>
      <c r="OGI2" s="703"/>
      <c r="OGJ2" s="703"/>
      <c r="OGK2" s="703"/>
      <c r="OGL2" s="703"/>
      <c r="OGM2" s="703"/>
      <c r="OGN2" s="703"/>
      <c r="OGO2" s="703"/>
      <c r="OGP2" s="703"/>
      <c r="OGQ2" s="703"/>
      <c r="OGR2" s="703"/>
      <c r="OGS2" s="703"/>
      <c r="OGT2" s="703"/>
      <c r="OGU2" s="703"/>
      <c r="OGV2" s="703"/>
      <c r="OGW2" s="703"/>
      <c r="OGX2" s="703"/>
      <c r="OGY2" s="703"/>
      <c r="OGZ2" s="703"/>
      <c r="OHA2" s="703"/>
      <c r="OHB2" s="703"/>
      <c r="OHC2" s="703"/>
      <c r="OHD2" s="703"/>
      <c r="OHE2" s="703"/>
      <c r="OHF2" s="703"/>
      <c r="OHG2" s="703"/>
      <c r="OHH2" s="703"/>
      <c r="OHI2" s="703"/>
      <c r="OHJ2" s="703"/>
      <c r="OHK2" s="703"/>
      <c r="OHL2" s="703"/>
      <c r="OHM2" s="703"/>
      <c r="OHN2" s="703"/>
      <c r="OHO2" s="703"/>
      <c r="OHP2" s="703"/>
      <c r="OHQ2" s="703"/>
      <c r="OHR2" s="703"/>
      <c r="OHS2" s="703"/>
      <c r="OHT2" s="703"/>
      <c r="OHU2" s="703"/>
      <c r="OHV2" s="703"/>
      <c r="OHW2" s="703"/>
      <c r="OHX2" s="703"/>
      <c r="OHY2" s="703"/>
      <c r="OHZ2" s="703"/>
      <c r="OIA2" s="703"/>
      <c r="OIB2" s="703"/>
      <c r="OIC2" s="703"/>
      <c r="OID2" s="703"/>
      <c r="OIE2" s="703"/>
      <c r="OIF2" s="703"/>
      <c r="OIG2" s="703"/>
      <c r="OIH2" s="703"/>
      <c r="OII2" s="703"/>
      <c r="OIJ2" s="703"/>
      <c r="OIK2" s="703"/>
      <c r="OIL2" s="703"/>
      <c r="OIM2" s="703"/>
      <c r="OIN2" s="703"/>
      <c r="OIO2" s="703"/>
      <c r="OIP2" s="703"/>
      <c r="OIQ2" s="703"/>
      <c r="OIR2" s="703"/>
      <c r="OIS2" s="703"/>
      <c r="OIT2" s="703"/>
      <c r="OIU2" s="703"/>
      <c r="OIV2" s="703"/>
      <c r="OIW2" s="703"/>
      <c r="OIX2" s="703"/>
      <c r="OIY2" s="703"/>
      <c r="OIZ2" s="703"/>
      <c r="OJA2" s="703"/>
      <c r="OJB2" s="703"/>
      <c r="OJC2" s="703"/>
      <c r="OJD2" s="703"/>
      <c r="OJE2" s="703"/>
      <c r="OJF2" s="703"/>
      <c r="OJG2" s="703"/>
      <c r="OJH2" s="703"/>
      <c r="OJI2" s="703"/>
      <c r="OJJ2" s="703"/>
      <c r="OJK2" s="703"/>
      <c r="OJL2" s="703"/>
      <c r="OJM2" s="703"/>
      <c r="OJN2" s="703"/>
      <c r="OJO2" s="703"/>
      <c r="OJP2" s="703"/>
      <c r="OJQ2" s="703"/>
      <c r="OJR2" s="703"/>
      <c r="OJS2" s="703"/>
      <c r="OJT2" s="703"/>
      <c r="OJU2" s="703"/>
      <c r="OJV2" s="703"/>
      <c r="OJW2" s="703"/>
      <c r="OJX2" s="703"/>
      <c r="OJY2" s="703"/>
      <c r="OJZ2" s="703"/>
      <c r="OKA2" s="703"/>
      <c r="OKB2" s="703"/>
      <c r="OKC2" s="703"/>
      <c r="OKD2" s="703"/>
      <c r="OKE2" s="703"/>
      <c r="OKF2" s="703"/>
      <c r="OKG2" s="703"/>
      <c r="OKH2" s="703"/>
      <c r="OKI2" s="703"/>
      <c r="OKJ2" s="703"/>
      <c r="OKK2" s="703"/>
      <c r="OKL2" s="703"/>
      <c r="OKM2" s="703"/>
      <c r="OKN2" s="703"/>
      <c r="OKO2" s="703"/>
      <c r="OKP2" s="703"/>
      <c r="OKQ2" s="703"/>
      <c r="OKR2" s="703"/>
      <c r="OKS2" s="703"/>
      <c r="OKT2" s="703"/>
      <c r="OKU2" s="703"/>
      <c r="OKV2" s="703"/>
      <c r="OKW2" s="703"/>
      <c r="OKX2" s="703"/>
      <c r="OKY2" s="703"/>
      <c r="OKZ2" s="703"/>
      <c r="OLA2" s="703"/>
      <c r="OLB2" s="703"/>
      <c r="OLC2" s="703"/>
      <c r="OLD2" s="703"/>
      <c r="OLE2" s="703"/>
      <c r="OLF2" s="703"/>
      <c r="OLG2" s="703"/>
      <c r="OLH2" s="703"/>
      <c r="OLI2" s="703"/>
      <c r="OLJ2" s="703"/>
      <c r="OLK2" s="703"/>
      <c r="OLL2" s="703"/>
      <c r="OLM2" s="703"/>
      <c r="OLN2" s="703"/>
      <c r="OLO2" s="703"/>
      <c r="OLP2" s="703"/>
      <c r="OLQ2" s="703"/>
      <c r="OLR2" s="703"/>
      <c r="OLS2" s="703"/>
      <c r="OLT2" s="703"/>
      <c r="OLU2" s="703"/>
      <c r="OLV2" s="703"/>
      <c r="OLW2" s="703"/>
      <c r="OLX2" s="703"/>
      <c r="OLY2" s="703"/>
      <c r="OLZ2" s="703"/>
      <c r="OMA2" s="703"/>
      <c r="OMB2" s="703"/>
      <c r="OMC2" s="703"/>
      <c r="OMD2" s="703"/>
      <c r="OME2" s="703"/>
      <c r="OMF2" s="703"/>
      <c r="OMG2" s="703"/>
      <c r="OMH2" s="703"/>
      <c r="OMI2" s="703"/>
      <c r="OMJ2" s="703"/>
      <c r="OMK2" s="703"/>
      <c r="OML2" s="703"/>
      <c r="OMM2" s="703"/>
      <c r="OMN2" s="703"/>
      <c r="OMO2" s="703"/>
      <c r="OMP2" s="703"/>
      <c r="OMQ2" s="703"/>
      <c r="OMR2" s="703"/>
      <c r="OMS2" s="703"/>
      <c r="OMT2" s="703"/>
      <c r="OMU2" s="703"/>
      <c r="OMV2" s="703"/>
      <c r="OMW2" s="703"/>
      <c r="OMX2" s="703"/>
      <c r="OMY2" s="703"/>
      <c r="OMZ2" s="703"/>
      <c r="ONA2" s="703"/>
      <c r="ONB2" s="703"/>
      <c r="ONC2" s="703"/>
      <c r="OND2" s="703"/>
      <c r="ONE2" s="703"/>
      <c r="ONF2" s="703"/>
      <c r="ONG2" s="703"/>
      <c r="ONH2" s="703"/>
      <c r="ONI2" s="703"/>
      <c r="ONJ2" s="703"/>
      <c r="ONK2" s="703"/>
      <c r="ONL2" s="703"/>
      <c r="ONM2" s="703"/>
      <c r="ONN2" s="703"/>
      <c r="ONO2" s="703"/>
      <c r="ONP2" s="703"/>
      <c r="ONQ2" s="703"/>
      <c r="ONR2" s="703"/>
      <c r="ONS2" s="703"/>
      <c r="ONT2" s="703"/>
      <c r="ONU2" s="703"/>
      <c r="ONV2" s="703"/>
      <c r="ONW2" s="703"/>
      <c r="ONX2" s="703"/>
      <c r="ONY2" s="703"/>
      <c r="ONZ2" s="703"/>
      <c r="OOA2" s="703"/>
      <c r="OOB2" s="703"/>
      <c r="OOC2" s="703"/>
      <c r="OOD2" s="703"/>
      <c r="OOE2" s="703"/>
      <c r="OOF2" s="703"/>
      <c r="OOG2" s="703"/>
      <c r="OOH2" s="703"/>
      <c r="OOI2" s="703"/>
      <c r="OOJ2" s="703"/>
      <c r="OOK2" s="703"/>
      <c r="OOL2" s="703"/>
      <c r="OOM2" s="703"/>
      <c r="OON2" s="703"/>
      <c r="OOO2" s="703"/>
      <c r="OOP2" s="703"/>
      <c r="OOQ2" s="703"/>
      <c r="OOR2" s="703"/>
      <c r="OOS2" s="703"/>
      <c r="OOT2" s="703"/>
      <c r="OOU2" s="703"/>
      <c r="OOV2" s="703"/>
      <c r="OOW2" s="703"/>
      <c r="OOX2" s="703"/>
      <c r="OOY2" s="703"/>
      <c r="OOZ2" s="703"/>
      <c r="OPA2" s="703"/>
      <c r="OPB2" s="703"/>
      <c r="OPC2" s="703"/>
      <c r="OPD2" s="703"/>
      <c r="OPE2" s="703"/>
      <c r="OPF2" s="703"/>
      <c r="OPG2" s="703"/>
      <c r="OPH2" s="703"/>
      <c r="OPI2" s="703"/>
      <c r="OPJ2" s="703"/>
      <c r="OPK2" s="703"/>
      <c r="OPL2" s="703"/>
      <c r="OPM2" s="703"/>
      <c r="OPN2" s="703"/>
      <c r="OPO2" s="703"/>
      <c r="OPP2" s="703"/>
      <c r="OPQ2" s="703"/>
      <c r="OPR2" s="703"/>
      <c r="OPS2" s="703"/>
      <c r="OPT2" s="703"/>
      <c r="OPU2" s="703"/>
      <c r="OPV2" s="703"/>
      <c r="OPW2" s="703"/>
      <c r="OPX2" s="703"/>
      <c r="OPY2" s="703"/>
      <c r="OPZ2" s="703"/>
      <c r="OQA2" s="703"/>
      <c r="OQB2" s="703"/>
      <c r="OQC2" s="703"/>
      <c r="OQD2" s="703"/>
      <c r="OQE2" s="703"/>
      <c r="OQF2" s="703"/>
      <c r="OQG2" s="703"/>
      <c r="OQH2" s="703"/>
      <c r="OQI2" s="703"/>
      <c r="OQJ2" s="703"/>
      <c r="OQK2" s="703"/>
      <c r="OQL2" s="703"/>
      <c r="OQM2" s="703"/>
      <c r="OQN2" s="703"/>
      <c r="OQO2" s="703"/>
      <c r="OQP2" s="703"/>
      <c r="OQQ2" s="703"/>
      <c r="OQR2" s="703"/>
      <c r="OQS2" s="703"/>
      <c r="OQT2" s="703"/>
      <c r="OQU2" s="703"/>
      <c r="OQV2" s="703"/>
      <c r="OQW2" s="703"/>
      <c r="OQX2" s="703"/>
      <c r="OQY2" s="703"/>
      <c r="OQZ2" s="703"/>
      <c r="ORA2" s="703"/>
      <c r="ORB2" s="703"/>
      <c r="ORC2" s="703"/>
      <c r="ORD2" s="703"/>
      <c r="ORE2" s="703"/>
      <c r="ORF2" s="703"/>
      <c r="ORG2" s="703"/>
      <c r="ORH2" s="703"/>
      <c r="ORI2" s="703"/>
      <c r="ORJ2" s="703"/>
      <c r="ORK2" s="703"/>
      <c r="ORL2" s="703"/>
      <c r="ORM2" s="703"/>
      <c r="ORN2" s="703"/>
      <c r="ORO2" s="703"/>
      <c r="ORP2" s="703"/>
      <c r="ORQ2" s="703"/>
      <c r="ORR2" s="703"/>
      <c r="ORS2" s="703"/>
      <c r="ORT2" s="703"/>
      <c r="ORU2" s="703"/>
      <c r="ORV2" s="703"/>
      <c r="ORW2" s="703"/>
      <c r="ORX2" s="703"/>
      <c r="ORY2" s="703"/>
      <c r="ORZ2" s="703"/>
      <c r="OSA2" s="703"/>
      <c r="OSB2" s="703"/>
      <c r="OSC2" s="703"/>
      <c r="OSD2" s="703"/>
      <c r="OSE2" s="703"/>
      <c r="OSF2" s="703"/>
      <c r="OSG2" s="703"/>
      <c r="OSH2" s="703"/>
      <c r="OSI2" s="703"/>
      <c r="OSJ2" s="703"/>
      <c r="OSK2" s="703"/>
      <c r="OSL2" s="703"/>
      <c r="OSM2" s="703"/>
      <c r="OSN2" s="703"/>
      <c r="OSO2" s="703"/>
      <c r="OSP2" s="703"/>
      <c r="OSQ2" s="703"/>
      <c r="OSR2" s="703"/>
      <c r="OSS2" s="703"/>
      <c r="OST2" s="703"/>
      <c r="OSU2" s="703"/>
      <c r="OSV2" s="703"/>
      <c r="OSW2" s="703"/>
      <c r="OSX2" s="703"/>
      <c r="OSY2" s="703"/>
      <c r="OSZ2" s="703"/>
      <c r="OTA2" s="703"/>
      <c r="OTB2" s="703"/>
      <c r="OTC2" s="703"/>
      <c r="OTD2" s="703"/>
      <c r="OTE2" s="703"/>
      <c r="OTF2" s="703"/>
      <c r="OTG2" s="703"/>
      <c r="OTH2" s="703"/>
      <c r="OTI2" s="703"/>
      <c r="OTJ2" s="703"/>
      <c r="OTK2" s="703"/>
      <c r="OTL2" s="703"/>
      <c r="OTM2" s="703"/>
      <c r="OTN2" s="703"/>
      <c r="OTO2" s="703"/>
      <c r="OTP2" s="703"/>
      <c r="OTQ2" s="703"/>
      <c r="OTR2" s="703"/>
      <c r="OTS2" s="703"/>
      <c r="OTT2" s="703"/>
      <c r="OTU2" s="703"/>
      <c r="OTV2" s="703"/>
      <c r="OTW2" s="703"/>
      <c r="OTX2" s="703"/>
      <c r="OTY2" s="703"/>
      <c r="OTZ2" s="703"/>
      <c r="OUA2" s="703"/>
      <c r="OUB2" s="703"/>
      <c r="OUC2" s="703"/>
      <c r="OUD2" s="703"/>
      <c r="OUE2" s="703"/>
      <c r="OUF2" s="703"/>
      <c r="OUG2" s="703"/>
      <c r="OUH2" s="703"/>
      <c r="OUI2" s="703"/>
      <c r="OUJ2" s="703"/>
      <c r="OUK2" s="703"/>
      <c r="OUL2" s="703"/>
      <c r="OUM2" s="703"/>
      <c r="OUN2" s="703"/>
      <c r="OUO2" s="703"/>
      <c r="OUP2" s="703"/>
      <c r="OUQ2" s="703"/>
      <c r="OUR2" s="703"/>
      <c r="OUS2" s="703"/>
      <c r="OUT2" s="703"/>
      <c r="OUU2" s="703"/>
      <c r="OUV2" s="703"/>
      <c r="OUW2" s="703"/>
      <c r="OUX2" s="703"/>
      <c r="OUY2" s="703"/>
      <c r="OUZ2" s="703"/>
      <c r="OVA2" s="703"/>
      <c r="OVB2" s="703"/>
      <c r="OVC2" s="703"/>
      <c r="OVD2" s="703"/>
      <c r="OVE2" s="703"/>
      <c r="OVF2" s="703"/>
      <c r="OVG2" s="703"/>
      <c r="OVH2" s="703"/>
      <c r="OVI2" s="703"/>
      <c r="OVJ2" s="703"/>
      <c r="OVK2" s="703"/>
      <c r="OVL2" s="703"/>
      <c r="OVM2" s="703"/>
      <c r="OVN2" s="703"/>
      <c r="OVO2" s="703"/>
      <c r="OVP2" s="703"/>
      <c r="OVQ2" s="703"/>
      <c r="OVR2" s="703"/>
      <c r="OVS2" s="703"/>
      <c r="OVT2" s="703"/>
      <c r="OVU2" s="703"/>
      <c r="OVV2" s="703"/>
      <c r="OVW2" s="703"/>
      <c r="OVX2" s="703"/>
      <c r="OVY2" s="703"/>
      <c r="OVZ2" s="703"/>
      <c r="OWA2" s="703"/>
      <c r="OWB2" s="703"/>
      <c r="OWC2" s="703"/>
      <c r="OWD2" s="703"/>
      <c r="OWE2" s="703"/>
      <c r="OWF2" s="703"/>
      <c r="OWG2" s="703"/>
      <c r="OWH2" s="703"/>
      <c r="OWI2" s="703"/>
      <c r="OWJ2" s="703"/>
      <c r="OWK2" s="703"/>
      <c r="OWL2" s="703"/>
      <c r="OWM2" s="703"/>
      <c r="OWN2" s="703"/>
      <c r="OWO2" s="703"/>
      <c r="OWP2" s="703"/>
      <c r="OWQ2" s="703"/>
      <c r="OWR2" s="703"/>
      <c r="OWS2" s="703"/>
      <c r="OWT2" s="703"/>
      <c r="OWU2" s="703"/>
      <c r="OWV2" s="703"/>
      <c r="OWW2" s="703"/>
      <c r="OWX2" s="703"/>
      <c r="OWY2" s="703"/>
      <c r="OWZ2" s="703"/>
      <c r="OXA2" s="703"/>
      <c r="OXB2" s="703"/>
      <c r="OXC2" s="703"/>
      <c r="OXD2" s="703"/>
      <c r="OXE2" s="703"/>
      <c r="OXF2" s="703"/>
      <c r="OXG2" s="703"/>
      <c r="OXH2" s="703"/>
      <c r="OXI2" s="703"/>
      <c r="OXJ2" s="703"/>
      <c r="OXK2" s="703"/>
      <c r="OXL2" s="703"/>
      <c r="OXM2" s="703"/>
      <c r="OXN2" s="703"/>
      <c r="OXO2" s="703"/>
      <c r="OXP2" s="703"/>
      <c r="OXQ2" s="703"/>
      <c r="OXR2" s="703"/>
      <c r="OXS2" s="703"/>
      <c r="OXT2" s="703"/>
      <c r="OXU2" s="703"/>
      <c r="OXV2" s="703"/>
      <c r="OXW2" s="703"/>
      <c r="OXX2" s="703"/>
      <c r="OXY2" s="703"/>
      <c r="OXZ2" s="703"/>
      <c r="OYA2" s="703"/>
      <c r="OYB2" s="703"/>
      <c r="OYC2" s="703"/>
      <c r="OYD2" s="703"/>
      <c r="OYE2" s="703"/>
      <c r="OYF2" s="703"/>
      <c r="OYG2" s="703"/>
      <c r="OYH2" s="703"/>
      <c r="OYI2" s="703"/>
      <c r="OYJ2" s="703"/>
      <c r="OYK2" s="703"/>
      <c r="OYL2" s="703"/>
      <c r="OYM2" s="703"/>
      <c r="OYN2" s="703"/>
      <c r="OYO2" s="703"/>
      <c r="OYP2" s="703"/>
      <c r="OYQ2" s="703"/>
      <c r="OYR2" s="703"/>
      <c r="OYS2" s="703"/>
      <c r="OYT2" s="703"/>
      <c r="OYU2" s="703"/>
      <c r="OYV2" s="703"/>
      <c r="OYW2" s="703"/>
      <c r="OYX2" s="703"/>
      <c r="OYY2" s="703"/>
      <c r="OYZ2" s="703"/>
      <c r="OZA2" s="703"/>
      <c r="OZB2" s="703"/>
      <c r="OZC2" s="703"/>
      <c r="OZD2" s="703"/>
      <c r="OZE2" s="703"/>
      <c r="OZF2" s="703"/>
      <c r="OZG2" s="703"/>
      <c r="OZH2" s="703"/>
      <c r="OZI2" s="703"/>
      <c r="OZJ2" s="703"/>
      <c r="OZK2" s="703"/>
      <c r="OZL2" s="703"/>
      <c r="OZM2" s="703"/>
      <c r="OZN2" s="703"/>
      <c r="OZO2" s="703"/>
      <c r="OZP2" s="703"/>
      <c r="OZQ2" s="703"/>
      <c r="OZR2" s="703"/>
      <c r="OZS2" s="703"/>
      <c r="OZT2" s="703"/>
      <c r="OZU2" s="703"/>
      <c r="OZV2" s="703"/>
      <c r="OZW2" s="703"/>
      <c r="OZX2" s="703"/>
      <c r="OZY2" s="703"/>
      <c r="OZZ2" s="703"/>
      <c r="PAA2" s="703"/>
      <c r="PAB2" s="703"/>
      <c r="PAC2" s="703"/>
      <c r="PAD2" s="703"/>
      <c r="PAE2" s="703"/>
      <c r="PAF2" s="703"/>
      <c r="PAG2" s="703"/>
      <c r="PAH2" s="703"/>
      <c r="PAI2" s="703"/>
      <c r="PAJ2" s="703"/>
      <c r="PAK2" s="703"/>
      <c r="PAL2" s="703"/>
      <c r="PAM2" s="703"/>
      <c r="PAN2" s="703"/>
      <c r="PAO2" s="703"/>
      <c r="PAP2" s="703"/>
      <c r="PAQ2" s="703"/>
      <c r="PAR2" s="703"/>
      <c r="PAS2" s="703"/>
      <c r="PAT2" s="703"/>
      <c r="PAU2" s="703"/>
      <c r="PAV2" s="703"/>
      <c r="PAW2" s="703"/>
      <c r="PAX2" s="703"/>
      <c r="PAY2" s="703"/>
      <c r="PAZ2" s="703"/>
      <c r="PBA2" s="703"/>
      <c r="PBB2" s="703"/>
      <c r="PBC2" s="703"/>
      <c r="PBD2" s="703"/>
      <c r="PBE2" s="703"/>
      <c r="PBF2" s="703"/>
      <c r="PBG2" s="703"/>
      <c r="PBH2" s="703"/>
      <c r="PBI2" s="703"/>
      <c r="PBJ2" s="703"/>
      <c r="PBK2" s="703"/>
      <c r="PBL2" s="703"/>
      <c r="PBM2" s="703"/>
      <c r="PBN2" s="703"/>
      <c r="PBO2" s="703"/>
      <c r="PBP2" s="703"/>
      <c r="PBQ2" s="703"/>
      <c r="PBR2" s="703"/>
      <c r="PBS2" s="703"/>
      <c r="PBT2" s="703"/>
      <c r="PBU2" s="703"/>
      <c r="PBV2" s="703"/>
      <c r="PBW2" s="703"/>
      <c r="PBX2" s="703"/>
      <c r="PBY2" s="703"/>
      <c r="PBZ2" s="703"/>
      <c r="PCA2" s="703"/>
      <c r="PCB2" s="703"/>
      <c r="PCC2" s="703"/>
      <c r="PCD2" s="703"/>
      <c r="PCE2" s="703"/>
      <c r="PCF2" s="703"/>
      <c r="PCG2" s="703"/>
      <c r="PCH2" s="703"/>
      <c r="PCI2" s="703"/>
      <c r="PCJ2" s="703"/>
      <c r="PCK2" s="703"/>
      <c r="PCL2" s="703"/>
      <c r="PCM2" s="703"/>
      <c r="PCN2" s="703"/>
      <c r="PCO2" s="703"/>
      <c r="PCP2" s="703"/>
      <c r="PCQ2" s="703"/>
      <c r="PCR2" s="703"/>
      <c r="PCS2" s="703"/>
      <c r="PCT2" s="703"/>
      <c r="PCU2" s="703"/>
      <c r="PCV2" s="703"/>
      <c r="PCW2" s="703"/>
      <c r="PCX2" s="703"/>
      <c r="PCY2" s="703"/>
      <c r="PCZ2" s="703"/>
      <c r="PDA2" s="703"/>
      <c r="PDB2" s="703"/>
      <c r="PDC2" s="703"/>
      <c r="PDD2" s="703"/>
      <c r="PDE2" s="703"/>
      <c r="PDF2" s="703"/>
      <c r="PDG2" s="703"/>
      <c r="PDH2" s="703"/>
      <c r="PDI2" s="703"/>
      <c r="PDJ2" s="703"/>
      <c r="PDK2" s="703"/>
      <c r="PDL2" s="703"/>
      <c r="PDM2" s="703"/>
      <c r="PDN2" s="703"/>
      <c r="PDO2" s="703"/>
      <c r="PDP2" s="703"/>
      <c r="PDQ2" s="703"/>
      <c r="PDR2" s="703"/>
      <c r="PDS2" s="703"/>
      <c r="PDT2" s="703"/>
      <c r="PDU2" s="703"/>
      <c r="PDV2" s="703"/>
      <c r="PDW2" s="703"/>
      <c r="PDX2" s="703"/>
      <c r="PDY2" s="703"/>
      <c r="PDZ2" s="703"/>
      <c r="PEA2" s="703"/>
      <c r="PEB2" s="703"/>
      <c r="PEC2" s="703"/>
      <c r="PED2" s="703"/>
      <c r="PEE2" s="703"/>
      <c r="PEF2" s="703"/>
      <c r="PEG2" s="703"/>
      <c r="PEH2" s="703"/>
      <c r="PEI2" s="703"/>
      <c r="PEJ2" s="703"/>
      <c r="PEK2" s="703"/>
      <c r="PEL2" s="703"/>
      <c r="PEM2" s="703"/>
      <c r="PEN2" s="703"/>
      <c r="PEO2" s="703"/>
      <c r="PEP2" s="703"/>
      <c r="PEQ2" s="703"/>
      <c r="PER2" s="703"/>
      <c r="PES2" s="703"/>
      <c r="PET2" s="703"/>
      <c r="PEU2" s="703"/>
      <c r="PEV2" s="703"/>
      <c r="PEW2" s="703"/>
      <c r="PEX2" s="703"/>
      <c r="PEY2" s="703"/>
      <c r="PEZ2" s="703"/>
      <c r="PFA2" s="703"/>
      <c r="PFB2" s="703"/>
      <c r="PFC2" s="703"/>
      <c r="PFD2" s="703"/>
      <c r="PFE2" s="703"/>
      <c r="PFF2" s="703"/>
      <c r="PFG2" s="703"/>
      <c r="PFH2" s="703"/>
      <c r="PFI2" s="703"/>
      <c r="PFJ2" s="703"/>
      <c r="PFK2" s="703"/>
      <c r="PFL2" s="703"/>
      <c r="PFM2" s="703"/>
      <c r="PFN2" s="703"/>
      <c r="PFO2" s="703"/>
      <c r="PFP2" s="703"/>
      <c r="PFQ2" s="703"/>
      <c r="PFR2" s="703"/>
      <c r="PFS2" s="703"/>
      <c r="PFT2" s="703"/>
      <c r="PFU2" s="703"/>
      <c r="PFV2" s="703"/>
      <c r="PFW2" s="703"/>
      <c r="PFX2" s="703"/>
      <c r="PFY2" s="703"/>
      <c r="PFZ2" s="703"/>
      <c r="PGA2" s="703"/>
      <c r="PGB2" s="703"/>
      <c r="PGC2" s="703"/>
      <c r="PGD2" s="703"/>
      <c r="PGE2" s="703"/>
      <c r="PGF2" s="703"/>
      <c r="PGG2" s="703"/>
      <c r="PGH2" s="703"/>
      <c r="PGI2" s="703"/>
      <c r="PGJ2" s="703"/>
      <c r="PGK2" s="703"/>
      <c r="PGL2" s="703"/>
      <c r="PGM2" s="703"/>
      <c r="PGN2" s="703"/>
      <c r="PGO2" s="703"/>
      <c r="PGP2" s="703"/>
      <c r="PGQ2" s="703"/>
      <c r="PGR2" s="703"/>
      <c r="PGS2" s="703"/>
      <c r="PGT2" s="703"/>
      <c r="PGU2" s="703"/>
      <c r="PGV2" s="703"/>
      <c r="PGW2" s="703"/>
      <c r="PGX2" s="703"/>
      <c r="PGY2" s="703"/>
      <c r="PGZ2" s="703"/>
      <c r="PHA2" s="703"/>
      <c r="PHB2" s="703"/>
      <c r="PHC2" s="703"/>
      <c r="PHD2" s="703"/>
      <c r="PHE2" s="703"/>
      <c r="PHF2" s="703"/>
      <c r="PHG2" s="703"/>
      <c r="PHH2" s="703"/>
      <c r="PHI2" s="703"/>
      <c r="PHJ2" s="703"/>
      <c r="PHK2" s="703"/>
      <c r="PHL2" s="703"/>
      <c r="PHM2" s="703"/>
      <c r="PHN2" s="703"/>
      <c r="PHO2" s="703"/>
      <c r="PHP2" s="703"/>
      <c r="PHQ2" s="703"/>
      <c r="PHR2" s="703"/>
      <c r="PHS2" s="703"/>
      <c r="PHT2" s="703"/>
      <c r="PHU2" s="703"/>
      <c r="PHV2" s="703"/>
      <c r="PHW2" s="703"/>
      <c r="PHX2" s="703"/>
      <c r="PHY2" s="703"/>
      <c r="PHZ2" s="703"/>
      <c r="PIA2" s="703"/>
      <c r="PIB2" s="703"/>
      <c r="PIC2" s="703"/>
      <c r="PID2" s="703"/>
      <c r="PIE2" s="703"/>
      <c r="PIF2" s="703"/>
      <c r="PIG2" s="703"/>
      <c r="PIH2" s="703"/>
      <c r="PII2" s="703"/>
      <c r="PIJ2" s="703"/>
      <c r="PIK2" s="703"/>
      <c r="PIL2" s="703"/>
      <c r="PIM2" s="703"/>
      <c r="PIN2" s="703"/>
      <c r="PIO2" s="703"/>
      <c r="PIP2" s="703"/>
      <c r="PIQ2" s="703"/>
      <c r="PIR2" s="703"/>
      <c r="PIS2" s="703"/>
      <c r="PIT2" s="703"/>
      <c r="PIU2" s="703"/>
      <c r="PIV2" s="703"/>
      <c r="PIW2" s="703"/>
      <c r="PIX2" s="703"/>
      <c r="PIY2" s="703"/>
      <c r="PIZ2" s="703"/>
      <c r="PJA2" s="703"/>
      <c r="PJB2" s="703"/>
      <c r="PJC2" s="703"/>
      <c r="PJD2" s="703"/>
      <c r="PJE2" s="703"/>
      <c r="PJF2" s="703"/>
      <c r="PJG2" s="703"/>
      <c r="PJH2" s="703"/>
      <c r="PJI2" s="703"/>
      <c r="PJJ2" s="703"/>
      <c r="PJK2" s="703"/>
      <c r="PJL2" s="703"/>
      <c r="PJM2" s="703"/>
      <c r="PJN2" s="703"/>
      <c r="PJO2" s="703"/>
      <c r="PJP2" s="703"/>
      <c r="PJQ2" s="703"/>
      <c r="PJR2" s="703"/>
      <c r="PJS2" s="703"/>
      <c r="PJT2" s="703"/>
      <c r="PJU2" s="703"/>
      <c r="PJV2" s="703"/>
      <c r="PJW2" s="703"/>
      <c r="PJX2" s="703"/>
      <c r="PJY2" s="703"/>
      <c r="PJZ2" s="703"/>
      <c r="PKA2" s="703"/>
      <c r="PKB2" s="703"/>
      <c r="PKC2" s="703"/>
      <c r="PKD2" s="703"/>
      <c r="PKE2" s="703"/>
      <c r="PKF2" s="703"/>
      <c r="PKG2" s="703"/>
      <c r="PKH2" s="703"/>
      <c r="PKI2" s="703"/>
      <c r="PKJ2" s="703"/>
      <c r="PKK2" s="703"/>
      <c r="PKL2" s="703"/>
      <c r="PKM2" s="703"/>
      <c r="PKN2" s="703"/>
      <c r="PKO2" s="703"/>
      <c r="PKP2" s="703"/>
      <c r="PKQ2" s="703"/>
      <c r="PKR2" s="703"/>
      <c r="PKS2" s="703"/>
      <c r="PKT2" s="703"/>
      <c r="PKU2" s="703"/>
      <c r="PKV2" s="703"/>
      <c r="PKW2" s="703"/>
      <c r="PKX2" s="703"/>
      <c r="PKY2" s="703"/>
      <c r="PKZ2" s="703"/>
      <c r="PLA2" s="703"/>
      <c r="PLB2" s="703"/>
      <c r="PLC2" s="703"/>
      <c r="PLD2" s="703"/>
      <c r="PLE2" s="703"/>
      <c r="PLF2" s="703"/>
      <c r="PLG2" s="703"/>
      <c r="PLH2" s="703"/>
      <c r="PLI2" s="703"/>
      <c r="PLJ2" s="703"/>
      <c r="PLK2" s="703"/>
      <c r="PLL2" s="703"/>
      <c r="PLM2" s="703"/>
      <c r="PLN2" s="703"/>
      <c r="PLO2" s="703"/>
      <c r="PLP2" s="703"/>
      <c r="PLQ2" s="703"/>
      <c r="PLR2" s="703"/>
      <c r="PLS2" s="703"/>
      <c r="PLT2" s="703"/>
      <c r="PLU2" s="703"/>
      <c r="PLV2" s="703"/>
      <c r="PLW2" s="703"/>
      <c r="PLX2" s="703"/>
      <c r="PLY2" s="703"/>
      <c r="PLZ2" s="703"/>
      <c r="PMA2" s="703"/>
      <c r="PMB2" s="703"/>
      <c r="PMC2" s="703"/>
      <c r="PMD2" s="703"/>
      <c r="PME2" s="703"/>
      <c r="PMF2" s="703"/>
      <c r="PMG2" s="703"/>
      <c r="PMH2" s="703"/>
      <c r="PMI2" s="703"/>
      <c r="PMJ2" s="703"/>
      <c r="PMK2" s="703"/>
      <c r="PML2" s="703"/>
      <c r="PMM2" s="703"/>
      <c r="PMN2" s="703"/>
      <c r="PMO2" s="703"/>
      <c r="PMP2" s="703"/>
      <c r="PMQ2" s="703"/>
      <c r="PMR2" s="703"/>
      <c r="PMS2" s="703"/>
      <c r="PMT2" s="703"/>
      <c r="PMU2" s="703"/>
      <c r="PMV2" s="703"/>
      <c r="PMW2" s="703"/>
      <c r="PMX2" s="703"/>
      <c r="PMY2" s="703"/>
      <c r="PMZ2" s="703"/>
      <c r="PNA2" s="703"/>
      <c r="PNB2" s="703"/>
      <c r="PNC2" s="703"/>
      <c r="PND2" s="703"/>
      <c r="PNE2" s="703"/>
      <c r="PNF2" s="703"/>
      <c r="PNG2" s="703"/>
      <c r="PNH2" s="703"/>
      <c r="PNI2" s="703"/>
      <c r="PNJ2" s="703"/>
      <c r="PNK2" s="703"/>
      <c r="PNL2" s="703"/>
      <c r="PNM2" s="703"/>
      <c r="PNN2" s="703"/>
      <c r="PNO2" s="703"/>
      <c r="PNP2" s="703"/>
      <c r="PNQ2" s="703"/>
      <c r="PNR2" s="703"/>
      <c r="PNS2" s="703"/>
      <c r="PNT2" s="703"/>
      <c r="PNU2" s="703"/>
      <c r="PNV2" s="703"/>
      <c r="PNW2" s="703"/>
      <c r="PNX2" s="703"/>
      <c r="PNY2" s="703"/>
      <c r="PNZ2" s="703"/>
      <c r="POA2" s="703"/>
      <c r="POB2" s="703"/>
      <c r="POC2" s="703"/>
      <c r="POD2" s="703"/>
      <c r="POE2" s="703"/>
      <c r="POF2" s="703"/>
      <c r="POG2" s="703"/>
      <c r="POH2" s="703"/>
      <c r="POI2" s="703"/>
      <c r="POJ2" s="703"/>
      <c r="POK2" s="703"/>
      <c r="POL2" s="703"/>
      <c r="POM2" s="703"/>
      <c r="PON2" s="703"/>
      <c r="POO2" s="703"/>
      <c r="POP2" s="703"/>
      <c r="POQ2" s="703"/>
      <c r="POR2" s="703"/>
      <c r="POS2" s="703"/>
      <c r="POT2" s="703"/>
      <c r="POU2" s="703"/>
      <c r="POV2" s="703"/>
      <c r="POW2" s="703"/>
      <c r="POX2" s="703"/>
      <c r="POY2" s="703"/>
      <c r="POZ2" s="703"/>
      <c r="PPA2" s="703"/>
      <c r="PPB2" s="703"/>
      <c r="PPC2" s="703"/>
      <c r="PPD2" s="703"/>
      <c r="PPE2" s="703"/>
      <c r="PPF2" s="703"/>
      <c r="PPG2" s="703"/>
      <c r="PPH2" s="703"/>
      <c r="PPI2" s="703"/>
      <c r="PPJ2" s="703"/>
      <c r="PPK2" s="703"/>
      <c r="PPL2" s="703"/>
      <c r="PPM2" s="703"/>
      <c r="PPN2" s="703"/>
      <c r="PPO2" s="703"/>
      <c r="PPP2" s="703"/>
      <c r="PPQ2" s="703"/>
      <c r="PPR2" s="703"/>
      <c r="PPS2" s="703"/>
      <c r="PPT2" s="703"/>
      <c r="PPU2" s="703"/>
      <c r="PPV2" s="703"/>
      <c r="PPW2" s="703"/>
      <c r="PPX2" s="703"/>
      <c r="PPY2" s="703"/>
      <c r="PPZ2" s="703"/>
      <c r="PQA2" s="703"/>
      <c r="PQB2" s="703"/>
      <c r="PQC2" s="703"/>
      <c r="PQD2" s="703"/>
      <c r="PQE2" s="703"/>
      <c r="PQF2" s="703"/>
      <c r="PQG2" s="703"/>
      <c r="PQH2" s="703"/>
      <c r="PQI2" s="703"/>
      <c r="PQJ2" s="703"/>
      <c r="PQK2" s="703"/>
      <c r="PQL2" s="703"/>
      <c r="PQM2" s="703"/>
      <c r="PQN2" s="703"/>
      <c r="PQO2" s="703"/>
      <c r="PQP2" s="703"/>
      <c r="PQQ2" s="703"/>
      <c r="PQR2" s="703"/>
      <c r="PQS2" s="703"/>
      <c r="PQT2" s="703"/>
      <c r="PQU2" s="703"/>
      <c r="PQV2" s="703"/>
      <c r="PQW2" s="703"/>
      <c r="PQX2" s="703"/>
      <c r="PQY2" s="703"/>
      <c r="PQZ2" s="703"/>
      <c r="PRA2" s="703"/>
      <c r="PRB2" s="703"/>
      <c r="PRC2" s="703"/>
      <c r="PRD2" s="703"/>
      <c r="PRE2" s="703"/>
      <c r="PRF2" s="703"/>
      <c r="PRG2" s="703"/>
      <c r="PRH2" s="703"/>
      <c r="PRI2" s="703"/>
      <c r="PRJ2" s="703"/>
      <c r="PRK2" s="703"/>
      <c r="PRL2" s="703"/>
      <c r="PRM2" s="703"/>
      <c r="PRN2" s="703"/>
      <c r="PRO2" s="703"/>
      <c r="PRP2" s="703"/>
      <c r="PRQ2" s="703"/>
      <c r="PRR2" s="703"/>
      <c r="PRS2" s="703"/>
      <c r="PRT2" s="703"/>
      <c r="PRU2" s="703"/>
      <c r="PRV2" s="703"/>
      <c r="PRW2" s="703"/>
      <c r="PRX2" s="703"/>
      <c r="PRY2" s="703"/>
      <c r="PRZ2" s="703"/>
      <c r="PSA2" s="703"/>
      <c r="PSB2" s="703"/>
      <c r="PSC2" s="703"/>
      <c r="PSD2" s="703"/>
      <c r="PSE2" s="703"/>
      <c r="PSF2" s="703"/>
      <c r="PSG2" s="703"/>
      <c r="PSH2" s="703"/>
      <c r="PSI2" s="703"/>
      <c r="PSJ2" s="703"/>
      <c r="PSK2" s="703"/>
      <c r="PSL2" s="703"/>
      <c r="PSM2" s="703"/>
      <c r="PSN2" s="703"/>
      <c r="PSO2" s="703"/>
      <c r="PSP2" s="703"/>
      <c r="PSQ2" s="703"/>
      <c r="PSR2" s="703"/>
      <c r="PSS2" s="703"/>
      <c r="PST2" s="703"/>
      <c r="PSU2" s="703"/>
      <c r="PSV2" s="703"/>
      <c r="PSW2" s="703"/>
      <c r="PSX2" s="703"/>
      <c r="PSY2" s="703"/>
      <c r="PSZ2" s="703"/>
      <c r="PTA2" s="703"/>
      <c r="PTB2" s="703"/>
      <c r="PTC2" s="703"/>
      <c r="PTD2" s="703"/>
      <c r="PTE2" s="703"/>
      <c r="PTF2" s="703"/>
      <c r="PTG2" s="703"/>
      <c r="PTH2" s="703"/>
      <c r="PTI2" s="703"/>
      <c r="PTJ2" s="703"/>
      <c r="PTK2" s="703"/>
      <c r="PTL2" s="703"/>
      <c r="PTM2" s="703"/>
      <c r="PTN2" s="703"/>
      <c r="PTO2" s="703"/>
      <c r="PTP2" s="703"/>
      <c r="PTQ2" s="703"/>
      <c r="PTR2" s="703"/>
      <c r="PTS2" s="703"/>
      <c r="PTT2" s="703"/>
      <c r="PTU2" s="703"/>
      <c r="PTV2" s="703"/>
      <c r="PTW2" s="703"/>
      <c r="PTX2" s="703"/>
      <c r="PTY2" s="703"/>
      <c r="PTZ2" s="703"/>
      <c r="PUA2" s="703"/>
      <c r="PUB2" s="703"/>
      <c r="PUC2" s="703"/>
      <c r="PUD2" s="703"/>
      <c r="PUE2" s="703"/>
      <c r="PUF2" s="703"/>
      <c r="PUG2" s="703"/>
      <c r="PUH2" s="703"/>
      <c r="PUI2" s="703"/>
      <c r="PUJ2" s="703"/>
      <c r="PUK2" s="703"/>
      <c r="PUL2" s="703"/>
      <c r="PUM2" s="703"/>
      <c r="PUN2" s="703"/>
      <c r="PUO2" s="703"/>
      <c r="PUP2" s="703"/>
      <c r="PUQ2" s="703"/>
      <c r="PUR2" s="703"/>
      <c r="PUS2" s="703"/>
      <c r="PUT2" s="703"/>
      <c r="PUU2" s="703"/>
      <c r="PUV2" s="703"/>
      <c r="PUW2" s="703"/>
      <c r="PUX2" s="703"/>
      <c r="PUY2" s="703"/>
      <c r="PUZ2" s="703"/>
      <c r="PVA2" s="703"/>
      <c r="PVB2" s="703"/>
      <c r="PVC2" s="703"/>
      <c r="PVD2" s="703"/>
      <c r="PVE2" s="703"/>
      <c r="PVF2" s="703"/>
      <c r="PVG2" s="703"/>
      <c r="PVH2" s="703"/>
      <c r="PVI2" s="703"/>
      <c r="PVJ2" s="703"/>
      <c r="PVK2" s="703"/>
      <c r="PVL2" s="703"/>
      <c r="PVM2" s="703"/>
      <c r="PVN2" s="703"/>
      <c r="PVO2" s="703"/>
      <c r="PVP2" s="703"/>
      <c r="PVQ2" s="703"/>
      <c r="PVR2" s="703"/>
      <c r="PVS2" s="703"/>
      <c r="PVT2" s="703"/>
      <c r="PVU2" s="703"/>
      <c r="PVV2" s="703"/>
      <c r="PVW2" s="703"/>
      <c r="PVX2" s="703"/>
      <c r="PVY2" s="703"/>
      <c r="PVZ2" s="703"/>
      <c r="PWA2" s="703"/>
      <c r="PWB2" s="703"/>
      <c r="PWC2" s="703"/>
      <c r="PWD2" s="703"/>
      <c r="PWE2" s="703"/>
      <c r="PWF2" s="703"/>
      <c r="PWG2" s="703"/>
      <c r="PWH2" s="703"/>
      <c r="PWI2" s="703"/>
      <c r="PWJ2" s="703"/>
      <c r="PWK2" s="703"/>
      <c r="PWL2" s="703"/>
      <c r="PWM2" s="703"/>
      <c r="PWN2" s="703"/>
      <c r="PWO2" s="703"/>
      <c r="PWP2" s="703"/>
      <c r="PWQ2" s="703"/>
      <c r="PWR2" s="703"/>
      <c r="PWS2" s="703"/>
      <c r="PWT2" s="703"/>
      <c r="PWU2" s="703"/>
      <c r="PWV2" s="703"/>
      <c r="PWW2" s="703"/>
      <c r="PWX2" s="703"/>
      <c r="PWY2" s="703"/>
      <c r="PWZ2" s="703"/>
      <c r="PXA2" s="703"/>
      <c r="PXB2" s="703"/>
      <c r="PXC2" s="703"/>
      <c r="PXD2" s="703"/>
      <c r="PXE2" s="703"/>
      <c r="PXF2" s="703"/>
      <c r="PXG2" s="703"/>
      <c r="PXH2" s="703"/>
      <c r="PXI2" s="703"/>
      <c r="PXJ2" s="703"/>
      <c r="PXK2" s="703"/>
      <c r="PXL2" s="703"/>
      <c r="PXM2" s="703"/>
      <c r="PXN2" s="703"/>
      <c r="PXO2" s="703"/>
      <c r="PXP2" s="703"/>
      <c r="PXQ2" s="703"/>
      <c r="PXR2" s="703"/>
      <c r="PXS2" s="703"/>
      <c r="PXT2" s="703"/>
      <c r="PXU2" s="703"/>
      <c r="PXV2" s="703"/>
      <c r="PXW2" s="703"/>
      <c r="PXX2" s="703"/>
      <c r="PXY2" s="703"/>
      <c r="PXZ2" s="703"/>
      <c r="PYA2" s="703"/>
      <c r="PYB2" s="703"/>
      <c r="PYC2" s="703"/>
      <c r="PYD2" s="703"/>
      <c r="PYE2" s="703"/>
      <c r="PYF2" s="703"/>
      <c r="PYG2" s="703"/>
      <c r="PYH2" s="703"/>
      <c r="PYI2" s="703"/>
      <c r="PYJ2" s="703"/>
      <c r="PYK2" s="703"/>
      <c r="PYL2" s="703"/>
      <c r="PYM2" s="703"/>
      <c r="PYN2" s="703"/>
      <c r="PYO2" s="703"/>
      <c r="PYP2" s="703"/>
      <c r="PYQ2" s="703"/>
      <c r="PYR2" s="703"/>
      <c r="PYS2" s="703"/>
      <c r="PYT2" s="703"/>
      <c r="PYU2" s="703"/>
      <c r="PYV2" s="703"/>
      <c r="PYW2" s="703"/>
      <c r="PYX2" s="703"/>
      <c r="PYY2" s="703"/>
      <c r="PYZ2" s="703"/>
      <c r="PZA2" s="703"/>
      <c r="PZB2" s="703"/>
      <c r="PZC2" s="703"/>
      <c r="PZD2" s="703"/>
      <c r="PZE2" s="703"/>
      <c r="PZF2" s="703"/>
      <c r="PZG2" s="703"/>
      <c r="PZH2" s="703"/>
      <c r="PZI2" s="703"/>
      <c r="PZJ2" s="703"/>
      <c r="PZK2" s="703"/>
      <c r="PZL2" s="703"/>
      <c r="PZM2" s="703"/>
      <c r="PZN2" s="703"/>
      <c r="PZO2" s="703"/>
      <c r="PZP2" s="703"/>
      <c r="PZQ2" s="703"/>
      <c r="PZR2" s="703"/>
      <c r="PZS2" s="703"/>
      <c r="PZT2" s="703"/>
      <c r="PZU2" s="703"/>
      <c r="PZV2" s="703"/>
      <c r="PZW2" s="703"/>
      <c r="PZX2" s="703"/>
      <c r="PZY2" s="703"/>
      <c r="PZZ2" s="703"/>
      <c r="QAA2" s="703"/>
      <c r="QAB2" s="703"/>
      <c r="QAC2" s="703"/>
      <c r="QAD2" s="703"/>
      <c r="QAE2" s="703"/>
      <c r="QAF2" s="703"/>
      <c r="QAG2" s="703"/>
      <c r="QAH2" s="703"/>
      <c r="QAI2" s="703"/>
      <c r="QAJ2" s="703"/>
      <c r="QAK2" s="703"/>
      <c r="QAL2" s="703"/>
      <c r="QAM2" s="703"/>
      <c r="QAN2" s="703"/>
      <c r="QAO2" s="703"/>
      <c r="QAP2" s="703"/>
      <c r="QAQ2" s="703"/>
      <c r="QAR2" s="703"/>
      <c r="QAS2" s="703"/>
      <c r="QAT2" s="703"/>
      <c r="QAU2" s="703"/>
      <c r="QAV2" s="703"/>
      <c r="QAW2" s="703"/>
      <c r="QAX2" s="703"/>
      <c r="QAY2" s="703"/>
      <c r="QAZ2" s="703"/>
      <c r="QBA2" s="703"/>
      <c r="QBB2" s="703"/>
      <c r="QBC2" s="703"/>
      <c r="QBD2" s="703"/>
      <c r="QBE2" s="703"/>
      <c r="QBF2" s="703"/>
      <c r="QBG2" s="703"/>
      <c r="QBH2" s="703"/>
      <c r="QBI2" s="703"/>
      <c r="QBJ2" s="703"/>
      <c r="QBK2" s="703"/>
      <c r="QBL2" s="703"/>
      <c r="QBM2" s="703"/>
      <c r="QBN2" s="703"/>
      <c r="QBO2" s="703"/>
      <c r="QBP2" s="703"/>
      <c r="QBQ2" s="703"/>
      <c r="QBR2" s="703"/>
      <c r="QBS2" s="703"/>
      <c r="QBT2" s="703"/>
      <c r="QBU2" s="703"/>
      <c r="QBV2" s="703"/>
      <c r="QBW2" s="703"/>
      <c r="QBX2" s="703"/>
      <c r="QBY2" s="703"/>
      <c r="QBZ2" s="703"/>
      <c r="QCA2" s="703"/>
      <c r="QCB2" s="703"/>
      <c r="QCC2" s="703"/>
      <c r="QCD2" s="703"/>
      <c r="QCE2" s="703"/>
      <c r="QCF2" s="703"/>
      <c r="QCG2" s="703"/>
      <c r="QCH2" s="703"/>
      <c r="QCI2" s="703"/>
      <c r="QCJ2" s="703"/>
      <c r="QCK2" s="703"/>
      <c r="QCL2" s="703"/>
      <c r="QCM2" s="703"/>
      <c r="QCN2" s="703"/>
      <c r="QCO2" s="703"/>
      <c r="QCP2" s="703"/>
      <c r="QCQ2" s="703"/>
      <c r="QCR2" s="703"/>
      <c r="QCS2" s="703"/>
      <c r="QCT2" s="703"/>
      <c r="QCU2" s="703"/>
      <c r="QCV2" s="703"/>
      <c r="QCW2" s="703"/>
      <c r="QCX2" s="703"/>
      <c r="QCY2" s="703"/>
      <c r="QCZ2" s="703"/>
      <c r="QDA2" s="703"/>
      <c r="QDB2" s="703"/>
      <c r="QDC2" s="703"/>
      <c r="QDD2" s="703"/>
      <c r="QDE2" s="703"/>
      <c r="QDF2" s="703"/>
      <c r="QDG2" s="703"/>
      <c r="QDH2" s="703"/>
      <c r="QDI2" s="703"/>
      <c r="QDJ2" s="703"/>
      <c r="QDK2" s="703"/>
      <c r="QDL2" s="703"/>
      <c r="QDM2" s="703"/>
      <c r="QDN2" s="703"/>
      <c r="QDO2" s="703"/>
      <c r="QDP2" s="703"/>
      <c r="QDQ2" s="703"/>
      <c r="QDR2" s="703"/>
      <c r="QDS2" s="703"/>
      <c r="QDT2" s="703"/>
      <c r="QDU2" s="703"/>
      <c r="QDV2" s="703"/>
      <c r="QDW2" s="703"/>
      <c r="QDX2" s="703"/>
      <c r="QDY2" s="703"/>
      <c r="QDZ2" s="703"/>
      <c r="QEA2" s="703"/>
      <c r="QEB2" s="703"/>
      <c r="QEC2" s="703"/>
      <c r="QED2" s="703"/>
      <c r="QEE2" s="703"/>
      <c r="QEF2" s="703"/>
      <c r="QEG2" s="703"/>
      <c r="QEH2" s="703"/>
      <c r="QEI2" s="703"/>
      <c r="QEJ2" s="703"/>
      <c r="QEK2" s="703"/>
      <c r="QEL2" s="703"/>
      <c r="QEM2" s="703"/>
      <c r="QEN2" s="703"/>
      <c r="QEO2" s="703"/>
      <c r="QEP2" s="703"/>
      <c r="QEQ2" s="703"/>
      <c r="QER2" s="703"/>
      <c r="QES2" s="703"/>
      <c r="QET2" s="703"/>
      <c r="QEU2" s="703"/>
      <c r="QEV2" s="703"/>
      <c r="QEW2" s="703"/>
      <c r="QEX2" s="703"/>
      <c r="QEY2" s="703"/>
      <c r="QEZ2" s="703"/>
      <c r="QFA2" s="703"/>
      <c r="QFB2" s="703"/>
      <c r="QFC2" s="703"/>
      <c r="QFD2" s="703"/>
      <c r="QFE2" s="703"/>
      <c r="QFF2" s="703"/>
      <c r="QFG2" s="703"/>
      <c r="QFH2" s="703"/>
      <c r="QFI2" s="703"/>
      <c r="QFJ2" s="703"/>
      <c r="QFK2" s="703"/>
      <c r="QFL2" s="703"/>
      <c r="QFM2" s="703"/>
      <c r="QFN2" s="703"/>
      <c r="QFO2" s="703"/>
      <c r="QFP2" s="703"/>
      <c r="QFQ2" s="703"/>
      <c r="QFR2" s="703"/>
      <c r="QFS2" s="703"/>
      <c r="QFT2" s="703"/>
      <c r="QFU2" s="703"/>
      <c r="QFV2" s="703"/>
      <c r="QFW2" s="703"/>
      <c r="QFX2" s="703"/>
      <c r="QFY2" s="703"/>
      <c r="QFZ2" s="703"/>
      <c r="QGA2" s="703"/>
      <c r="QGB2" s="703"/>
      <c r="QGC2" s="703"/>
      <c r="QGD2" s="703"/>
      <c r="QGE2" s="703"/>
      <c r="QGF2" s="703"/>
      <c r="QGG2" s="703"/>
      <c r="QGH2" s="703"/>
      <c r="QGI2" s="703"/>
      <c r="QGJ2" s="703"/>
      <c r="QGK2" s="703"/>
      <c r="QGL2" s="703"/>
      <c r="QGM2" s="703"/>
      <c r="QGN2" s="703"/>
      <c r="QGO2" s="703"/>
      <c r="QGP2" s="703"/>
      <c r="QGQ2" s="703"/>
      <c r="QGR2" s="703"/>
      <c r="QGS2" s="703"/>
      <c r="QGT2" s="703"/>
      <c r="QGU2" s="703"/>
      <c r="QGV2" s="703"/>
      <c r="QGW2" s="703"/>
      <c r="QGX2" s="703"/>
      <c r="QGY2" s="703"/>
      <c r="QGZ2" s="703"/>
      <c r="QHA2" s="703"/>
      <c r="QHB2" s="703"/>
      <c r="QHC2" s="703"/>
      <c r="QHD2" s="703"/>
      <c r="QHE2" s="703"/>
      <c r="QHF2" s="703"/>
      <c r="QHG2" s="703"/>
      <c r="QHH2" s="703"/>
      <c r="QHI2" s="703"/>
      <c r="QHJ2" s="703"/>
      <c r="QHK2" s="703"/>
      <c r="QHL2" s="703"/>
      <c r="QHM2" s="703"/>
      <c r="QHN2" s="703"/>
      <c r="QHO2" s="703"/>
      <c r="QHP2" s="703"/>
      <c r="QHQ2" s="703"/>
      <c r="QHR2" s="703"/>
      <c r="QHS2" s="703"/>
      <c r="QHT2" s="703"/>
      <c r="QHU2" s="703"/>
      <c r="QHV2" s="703"/>
      <c r="QHW2" s="703"/>
      <c r="QHX2" s="703"/>
      <c r="QHY2" s="703"/>
      <c r="QHZ2" s="703"/>
      <c r="QIA2" s="703"/>
      <c r="QIB2" s="703"/>
      <c r="QIC2" s="703"/>
      <c r="QID2" s="703"/>
      <c r="QIE2" s="703"/>
      <c r="QIF2" s="703"/>
      <c r="QIG2" s="703"/>
      <c r="QIH2" s="703"/>
      <c r="QII2" s="703"/>
      <c r="QIJ2" s="703"/>
      <c r="QIK2" s="703"/>
      <c r="QIL2" s="703"/>
      <c r="QIM2" s="703"/>
      <c r="QIN2" s="703"/>
      <c r="QIO2" s="703"/>
      <c r="QIP2" s="703"/>
      <c r="QIQ2" s="703"/>
      <c r="QIR2" s="703"/>
      <c r="QIS2" s="703"/>
      <c r="QIT2" s="703"/>
      <c r="QIU2" s="703"/>
      <c r="QIV2" s="703"/>
      <c r="QIW2" s="703"/>
      <c r="QIX2" s="703"/>
      <c r="QIY2" s="703"/>
      <c r="QIZ2" s="703"/>
      <c r="QJA2" s="703"/>
      <c r="QJB2" s="703"/>
      <c r="QJC2" s="703"/>
      <c r="QJD2" s="703"/>
      <c r="QJE2" s="703"/>
      <c r="QJF2" s="703"/>
      <c r="QJG2" s="703"/>
      <c r="QJH2" s="703"/>
      <c r="QJI2" s="703"/>
      <c r="QJJ2" s="703"/>
      <c r="QJK2" s="703"/>
      <c r="QJL2" s="703"/>
      <c r="QJM2" s="703"/>
      <c r="QJN2" s="703"/>
      <c r="QJO2" s="703"/>
      <c r="QJP2" s="703"/>
      <c r="QJQ2" s="703"/>
      <c r="QJR2" s="703"/>
      <c r="QJS2" s="703"/>
      <c r="QJT2" s="703"/>
      <c r="QJU2" s="703"/>
      <c r="QJV2" s="703"/>
      <c r="QJW2" s="703"/>
      <c r="QJX2" s="703"/>
      <c r="QJY2" s="703"/>
      <c r="QJZ2" s="703"/>
      <c r="QKA2" s="703"/>
      <c r="QKB2" s="703"/>
      <c r="QKC2" s="703"/>
      <c r="QKD2" s="703"/>
      <c r="QKE2" s="703"/>
      <c r="QKF2" s="703"/>
      <c r="QKG2" s="703"/>
      <c r="QKH2" s="703"/>
      <c r="QKI2" s="703"/>
      <c r="QKJ2" s="703"/>
      <c r="QKK2" s="703"/>
      <c r="QKL2" s="703"/>
      <c r="QKM2" s="703"/>
      <c r="QKN2" s="703"/>
      <c r="QKO2" s="703"/>
      <c r="QKP2" s="703"/>
      <c r="QKQ2" s="703"/>
      <c r="QKR2" s="703"/>
      <c r="QKS2" s="703"/>
      <c r="QKT2" s="703"/>
      <c r="QKU2" s="703"/>
      <c r="QKV2" s="703"/>
      <c r="QKW2" s="703"/>
      <c r="QKX2" s="703"/>
      <c r="QKY2" s="703"/>
      <c r="QKZ2" s="703"/>
      <c r="QLA2" s="703"/>
      <c r="QLB2" s="703"/>
      <c r="QLC2" s="703"/>
      <c r="QLD2" s="703"/>
      <c r="QLE2" s="703"/>
      <c r="QLF2" s="703"/>
      <c r="QLG2" s="703"/>
      <c r="QLH2" s="703"/>
      <c r="QLI2" s="703"/>
      <c r="QLJ2" s="703"/>
      <c r="QLK2" s="703"/>
      <c r="QLL2" s="703"/>
      <c r="QLM2" s="703"/>
      <c r="QLN2" s="703"/>
      <c r="QLO2" s="703"/>
      <c r="QLP2" s="703"/>
      <c r="QLQ2" s="703"/>
      <c r="QLR2" s="703"/>
      <c r="QLS2" s="703"/>
      <c r="QLT2" s="703"/>
      <c r="QLU2" s="703"/>
      <c r="QLV2" s="703"/>
      <c r="QLW2" s="703"/>
      <c r="QLX2" s="703"/>
      <c r="QLY2" s="703"/>
      <c r="QLZ2" s="703"/>
      <c r="QMA2" s="703"/>
      <c r="QMB2" s="703"/>
      <c r="QMC2" s="703"/>
      <c r="QMD2" s="703"/>
      <c r="QME2" s="703"/>
      <c r="QMF2" s="703"/>
      <c r="QMG2" s="703"/>
      <c r="QMH2" s="703"/>
      <c r="QMI2" s="703"/>
      <c r="QMJ2" s="703"/>
      <c r="QMK2" s="703"/>
      <c r="QML2" s="703"/>
      <c r="QMM2" s="703"/>
      <c r="QMN2" s="703"/>
      <c r="QMO2" s="703"/>
      <c r="QMP2" s="703"/>
      <c r="QMQ2" s="703"/>
      <c r="QMR2" s="703"/>
      <c r="QMS2" s="703"/>
      <c r="QMT2" s="703"/>
      <c r="QMU2" s="703"/>
      <c r="QMV2" s="703"/>
      <c r="QMW2" s="703"/>
      <c r="QMX2" s="703"/>
      <c r="QMY2" s="703"/>
      <c r="QMZ2" s="703"/>
      <c r="QNA2" s="703"/>
      <c r="QNB2" s="703"/>
      <c r="QNC2" s="703"/>
      <c r="QND2" s="703"/>
      <c r="QNE2" s="703"/>
      <c r="QNF2" s="703"/>
      <c r="QNG2" s="703"/>
      <c r="QNH2" s="703"/>
      <c r="QNI2" s="703"/>
      <c r="QNJ2" s="703"/>
      <c r="QNK2" s="703"/>
      <c r="QNL2" s="703"/>
      <c r="QNM2" s="703"/>
      <c r="QNN2" s="703"/>
      <c r="QNO2" s="703"/>
      <c r="QNP2" s="703"/>
      <c r="QNQ2" s="703"/>
      <c r="QNR2" s="703"/>
      <c r="QNS2" s="703"/>
      <c r="QNT2" s="703"/>
      <c r="QNU2" s="703"/>
      <c r="QNV2" s="703"/>
      <c r="QNW2" s="703"/>
      <c r="QNX2" s="703"/>
      <c r="QNY2" s="703"/>
      <c r="QNZ2" s="703"/>
      <c r="QOA2" s="703"/>
      <c r="QOB2" s="703"/>
      <c r="QOC2" s="703"/>
      <c r="QOD2" s="703"/>
      <c r="QOE2" s="703"/>
      <c r="QOF2" s="703"/>
      <c r="QOG2" s="703"/>
      <c r="QOH2" s="703"/>
      <c r="QOI2" s="703"/>
      <c r="QOJ2" s="703"/>
      <c r="QOK2" s="703"/>
      <c r="QOL2" s="703"/>
      <c r="QOM2" s="703"/>
      <c r="QON2" s="703"/>
      <c r="QOO2" s="703"/>
      <c r="QOP2" s="703"/>
      <c r="QOQ2" s="703"/>
      <c r="QOR2" s="703"/>
      <c r="QOS2" s="703"/>
      <c r="QOT2" s="703"/>
      <c r="QOU2" s="703"/>
      <c r="QOV2" s="703"/>
      <c r="QOW2" s="703"/>
      <c r="QOX2" s="703"/>
      <c r="QOY2" s="703"/>
      <c r="QOZ2" s="703"/>
      <c r="QPA2" s="703"/>
      <c r="QPB2" s="703"/>
      <c r="QPC2" s="703"/>
      <c r="QPD2" s="703"/>
      <c r="QPE2" s="703"/>
      <c r="QPF2" s="703"/>
      <c r="QPG2" s="703"/>
      <c r="QPH2" s="703"/>
      <c r="QPI2" s="703"/>
      <c r="QPJ2" s="703"/>
      <c r="QPK2" s="703"/>
      <c r="QPL2" s="703"/>
      <c r="QPM2" s="703"/>
      <c r="QPN2" s="703"/>
      <c r="QPO2" s="703"/>
      <c r="QPP2" s="703"/>
      <c r="QPQ2" s="703"/>
      <c r="QPR2" s="703"/>
      <c r="QPS2" s="703"/>
      <c r="QPT2" s="703"/>
      <c r="QPU2" s="703"/>
      <c r="QPV2" s="703"/>
      <c r="QPW2" s="703"/>
      <c r="QPX2" s="703"/>
      <c r="QPY2" s="703"/>
      <c r="QPZ2" s="703"/>
      <c r="QQA2" s="703"/>
      <c r="QQB2" s="703"/>
      <c r="QQC2" s="703"/>
      <c r="QQD2" s="703"/>
      <c r="QQE2" s="703"/>
      <c r="QQF2" s="703"/>
      <c r="QQG2" s="703"/>
      <c r="QQH2" s="703"/>
      <c r="QQI2" s="703"/>
      <c r="QQJ2" s="703"/>
      <c r="QQK2" s="703"/>
      <c r="QQL2" s="703"/>
      <c r="QQM2" s="703"/>
      <c r="QQN2" s="703"/>
      <c r="QQO2" s="703"/>
      <c r="QQP2" s="703"/>
      <c r="QQQ2" s="703"/>
      <c r="QQR2" s="703"/>
      <c r="QQS2" s="703"/>
      <c r="QQT2" s="703"/>
      <c r="QQU2" s="703"/>
      <c r="QQV2" s="703"/>
      <c r="QQW2" s="703"/>
      <c r="QQX2" s="703"/>
      <c r="QQY2" s="703"/>
      <c r="QQZ2" s="703"/>
      <c r="QRA2" s="703"/>
      <c r="QRB2" s="703"/>
      <c r="QRC2" s="703"/>
      <c r="QRD2" s="703"/>
      <c r="QRE2" s="703"/>
      <c r="QRF2" s="703"/>
      <c r="QRG2" s="703"/>
      <c r="QRH2" s="703"/>
      <c r="QRI2" s="703"/>
      <c r="QRJ2" s="703"/>
      <c r="QRK2" s="703"/>
      <c r="QRL2" s="703"/>
      <c r="QRM2" s="703"/>
      <c r="QRN2" s="703"/>
      <c r="QRO2" s="703"/>
      <c r="QRP2" s="703"/>
      <c r="QRQ2" s="703"/>
      <c r="QRR2" s="703"/>
      <c r="QRS2" s="703"/>
      <c r="QRT2" s="703"/>
      <c r="QRU2" s="703"/>
      <c r="QRV2" s="703"/>
      <c r="QRW2" s="703"/>
      <c r="QRX2" s="703"/>
      <c r="QRY2" s="703"/>
      <c r="QRZ2" s="703"/>
      <c r="QSA2" s="703"/>
      <c r="QSB2" s="703"/>
      <c r="QSC2" s="703"/>
      <c r="QSD2" s="703"/>
      <c r="QSE2" s="703"/>
      <c r="QSF2" s="703"/>
      <c r="QSG2" s="703"/>
      <c r="QSH2" s="703"/>
      <c r="QSI2" s="703"/>
      <c r="QSJ2" s="703"/>
      <c r="QSK2" s="703"/>
      <c r="QSL2" s="703"/>
      <c r="QSM2" s="703"/>
      <c r="QSN2" s="703"/>
      <c r="QSO2" s="703"/>
      <c r="QSP2" s="703"/>
      <c r="QSQ2" s="703"/>
      <c r="QSR2" s="703"/>
      <c r="QSS2" s="703"/>
      <c r="QST2" s="703"/>
      <c r="QSU2" s="703"/>
      <c r="QSV2" s="703"/>
      <c r="QSW2" s="703"/>
      <c r="QSX2" s="703"/>
      <c r="QSY2" s="703"/>
      <c r="QSZ2" s="703"/>
      <c r="QTA2" s="703"/>
      <c r="QTB2" s="703"/>
      <c r="QTC2" s="703"/>
      <c r="QTD2" s="703"/>
      <c r="QTE2" s="703"/>
      <c r="QTF2" s="703"/>
      <c r="QTG2" s="703"/>
      <c r="QTH2" s="703"/>
      <c r="QTI2" s="703"/>
      <c r="QTJ2" s="703"/>
      <c r="QTK2" s="703"/>
      <c r="QTL2" s="703"/>
      <c r="QTM2" s="703"/>
      <c r="QTN2" s="703"/>
      <c r="QTO2" s="703"/>
      <c r="QTP2" s="703"/>
      <c r="QTQ2" s="703"/>
      <c r="QTR2" s="703"/>
      <c r="QTS2" s="703"/>
      <c r="QTT2" s="703"/>
      <c r="QTU2" s="703"/>
      <c r="QTV2" s="703"/>
      <c r="QTW2" s="703"/>
      <c r="QTX2" s="703"/>
      <c r="QTY2" s="703"/>
      <c r="QTZ2" s="703"/>
      <c r="QUA2" s="703"/>
      <c r="QUB2" s="703"/>
      <c r="QUC2" s="703"/>
      <c r="QUD2" s="703"/>
      <c r="QUE2" s="703"/>
      <c r="QUF2" s="703"/>
      <c r="QUG2" s="703"/>
      <c r="QUH2" s="703"/>
      <c r="QUI2" s="703"/>
      <c r="QUJ2" s="703"/>
      <c r="QUK2" s="703"/>
      <c r="QUL2" s="703"/>
      <c r="QUM2" s="703"/>
      <c r="QUN2" s="703"/>
      <c r="QUO2" s="703"/>
      <c r="QUP2" s="703"/>
      <c r="QUQ2" s="703"/>
      <c r="QUR2" s="703"/>
      <c r="QUS2" s="703"/>
      <c r="QUT2" s="703"/>
      <c r="QUU2" s="703"/>
      <c r="QUV2" s="703"/>
      <c r="QUW2" s="703"/>
      <c r="QUX2" s="703"/>
      <c r="QUY2" s="703"/>
      <c r="QUZ2" s="703"/>
      <c r="QVA2" s="703"/>
      <c r="QVB2" s="703"/>
      <c r="QVC2" s="703"/>
      <c r="QVD2" s="703"/>
      <c r="QVE2" s="703"/>
      <c r="QVF2" s="703"/>
      <c r="QVG2" s="703"/>
      <c r="QVH2" s="703"/>
      <c r="QVI2" s="703"/>
      <c r="QVJ2" s="703"/>
      <c r="QVK2" s="703"/>
      <c r="QVL2" s="703"/>
      <c r="QVM2" s="703"/>
      <c r="QVN2" s="703"/>
      <c r="QVO2" s="703"/>
      <c r="QVP2" s="703"/>
      <c r="QVQ2" s="703"/>
      <c r="QVR2" s="703"/>
      <c r="QVS2" s="703"/>
      <c r="QVT2" s="703"/>
      <c r="QVU2" s="703"/>
      <c r="QVV2" s="703"/>
      <c r="QVW2" s="703"/>
      <c r="QVX2" s="703"/>
      <c r="QVY2" s="703"/>
      <c r="QVZ2" s="703"/>
      <c r="QWA2" s="703"/>
      <c r="QWB2" s="703"/>
      <c r="QWC2" s="703"/>
      <c r="QWD2" s="703"/>
      <c r="QWE2" s="703"/>
      <c r="QWF2" s="703"/>
      <c r="QWG2" s="703"/>
      <c r="QWH2" s="703"/>
      <c r="QWI2" s="703"/>
      <c r="QWJ2" s="703"/>
      <c r="QWK2" s="703"/>
      <c r="QWL2" s="703"/>
      <c r="QWM2" s="703"/>
      <c r="QWN2" s="703"/>
      <c r="QWO2" s="703"/>
      <c r="QWP2" s="703"/>
      <c r="QWQ2" s="703"/>
      <c r="QWR2" s="703"/>
      <c r="QWS2" s="703"/>
      <c r="QWT2" s="703"/>
      <c r="QWU2" s="703"/>
      <c r="QWV2" s="703"/>
      <c r="QWW2" s="703"/>
      <c r="QWX2" s="703"/>
      <c r="QWY2" s="703"/>
      <c r="QWZ2" s="703"/>
      <c r="QXA2" s="703"/>
      <c r="QXB2" s="703"/>
      <c r="QXC2" s="703"/>
      <c r="QXD2" s="703"/>
      <c r="QXE2" s="703"/>
      <c r="QXF2" s="703"/>
      <c r="QXG2" s="703"/>
      <c r="QXH2" s="703"/>
      <c r="QXI2" s="703"/>
      <c r="QXJ2" s="703"/>
      <c r="QXK2" s="703"/>
      <c r="QXL2" s="703"/>
      <c r="QXM2" s="703"/>
      <c r="QXN2" s="703"/>
      <c r="QXO2" s="703"/>
      <c r="QXP2" s="703"/>
      <c r="QXQ2" s="703"/>
      <c r="QXR2" s="703"/>
      <c r="QXS2" s="703"/>
      <c r="QXT2" s="703"/>
      <c r="QXU2" s="703"/>
      <c r="QXV2" s="703"/>
      <c r="QXW2" s="703"/>
      <c r="QXX2" s="703"/>
      <c r="QXY2" s="703"/>
      <c r="QXZ2" s="703"/>
      <c r="QYA2" s="703"/>
      <c r="QYB2" s="703"/>
      <c r="QYC2" s="703"/>
      <c r="QYD2" s="703"/>
      <c r="QYE2" s="703"/>
      <c r="QYF2" s="703"/>
      <c r="QYG2" s="703"/>
      <c r="QYH2" s="703"/>
      <c r="QYI2" s="703"/>
      <c r="QYJ2" s="703"/>
      <c r="QYK2" s="703"/>
      <c r="QYL2" s="703"/>
      <c r="QYM2" s="703"/>
      <c r="QYN2" s="703"/>
      <c r="QYO2" s="703"/>
      <c r="QYP2" s="703"/>
      <c r="QYQ2" s="703"/>
      <c r="QYR2" s="703"/>
      <c r="QYS2" s="703"/>
      <c r="QYT2" s="703"/>
      <c r="QYU2" s="703"/>
      <c r="QYV2" s="703"/>
      <c r="QYW2" s="703"/>
      <c r="QYX2" s="703"/>
      <c r="QYY2" s="703"/>
      <c r="QYZ2" s="703"/>
      <c r="QZA2" s="703"/>
      <c r="QZB2" s="703"/>
      <c r="QZC2" s="703"/>
      <c r="QZD2" s="703"/>
      <c r="QZE2" s="703"/>
      <c r="QZF2" s="703"/>
      <c r="QZG2" s="703"/>
      <c r="QZH2" s="703"/>
      <c r="QZI2" s="703"/>
      <c r="QZJ2" s="703"/>
      <c r="QZK2" s="703"/>
      <c r="QZL2" s="703"/>
      <c r="QZM2" s="703"/>
      <c r="QZN2" s="703"/>
      <c r="QZO2" s="703"/>
      <c r="QZP2" s="703"/>
      <c r="QZQ2" s="703"/>
      <c r="QZR2" s="703"/>
      <c r="QZS2" s="703"/>
      <c r="QZT2" s="703"/>
      <c r="QZU2" s="703"/>
      <c r="QZV2" s="703"/>
      <c r="QZW2" s="703"/>
      <c r="QZX2" s="703"/>
      <c r="QZY2" s="703"/>
      <c r="QZZ2" s="703"/>
      <c r="RAA2" s="703"/>
      <c r="RAB2" s="703"/>
      <c r="RAC2" s="703"/>
      <c r="RAD2" s="703"/>
      <c r="RAE2" s="703"/>
      <c r="RAF2" s="703"/>
      <c r="RAG2" s="703"/>
      <c r="RAH2" s="703"/>
      <c r="RAI2" s="703"/>
      <c r="RAJ2" s="703"/>
      <c r="RAK2" s="703"/>
      <c r="RAL2" s="703"/>
      <c r="RAM2" s="703"/>
      <c r="RAN2" s="703"/>
      <c r="RAO2" s="703"/>
      <c r="RAP2" s="703"/>
      <c r="RAQ2" s="703"/>
      <c r="RAR2" s="703"/>
      <c r="RAS2" s="703"/>
      <c r="RAT2" s="703"/>
      <c r="RAU2" s="703"/>
      <c r="RAV2" s="703"/>
      <c r="RAW2" s="703"/>
      <c r="RAX2" s="703"/>
      <c r="RAY2" s="703"/>
      <c r="RAZ2" s="703"/>
      <c r="RBA2" s="703"/>
      <c r="RBB2" s="703"/>
      <c r="RBC2" s="703"/>
      <c r="RBD2" s="703"/>
      <c r="RBE2" s="703"/>
      <c r="RBF2" s="703"/>
      <c r="RBG2" s="703"/>
      <c r="RBH2" s="703"/>
      <c r="RBI2" s="703"/>
      <c r="RBJ2" s="703"/>
      <c r="RBK2" s="703"/>
      <c r="RBL2" s="703"/>
      <c r="RBM2" s="703"/>
      <c r="RBN2" s="703"/>
      <c r="RBO2" s="703"/>
      <c r="RBP2" s="703"/>
      <c r="RBQ2" s="703"/>
      <c r="RBR2" s="703"/>
      <c r="RBS2" s="703"/>
      <c r="RBT2" s="703"/>
      <c r="RBU2" s="703"/>
      <c r="RBV2" s="703"/>
      <c r="RBW2" s="703"/>
      <c r="RBX2" s="703"/>
      <c r="RBY2" s="703"/>
      <c r="RBZ2" s="703"/>
      <c r="RCA2" s="703"/>
      <c r="RCB2" s="703"/>
      <c r="RCC2" s="703"/>
      <c r="RCD2" s="703"/>
      <c r="RCE2" s="703"/>
      <c r="RCF2" s="703"/>
      <c r="RCG2" s="703"/>
      <c r="RCH2" s="703"/>
      <c r="RCI2" s="703"/>
      <c r="RCJ2" s="703"/>
      <c r="RCK2" s="703"/>
      <c r="RCL2" s="703"/>
      <c r="RCM2" s="703"/>
      <c r="RCN2" s="703"/>
      <c r="RCO2" s="703"/>
      <c r="RCP2" s="703"/>
      <c r="RCQ2" s="703"/>
      <c r="RCR2" s="703"/>
      <c r="RCS2" s="703"/>
      <c r="RCT2" s="703"/>
      <c r="RCU2" s="703"/>
      <c r="RCV2" s="703"/>
      <c r="RCW2" s="703"/>
      <c r="RCX2" s="703"/>
      <c r="RCY2" s="703"/>
      <c r="RCZ2" s="703"/>
      <c r="RDA2" s="703"/>
      <c r="RDB2" s="703"/>
      <c r="RDC2" s="703"/>
      <c r="RDD2" s="703"/>
      <c r="RDE2" s="703"/>
      <c r="RDF2" s="703"/>
      <c r="RDG2" s="703"/>
      <c r="RDH2" s="703"/>
      <c r="RDI2" s="703"/>
      <c r="RDJ2" s="703"/>
      <c r="RDK2" s="703"/>
      <c r="RDL2" s="703"/>
      <c r="RDM2" s="703"/>
      <c r="RDN2" s="703"/>
      <c r="RDO2" s="703"/>
      <c r="RDP2" s="703"/>
      <c r="RDQ2" s="703"/>
      <c r="RDR2" s="703"/>
      <c r="RDS2" s="703"/>
      <c r="RDT2" s="703"/>
      <c r="RDU2" s="703"/>
      <c r="RDV2" s="703"/>
      <c r="RDW2" s="703"/>
      <c r="RDX2" s="703"/>
      <c r="RDY2" s="703"/>
      <c r="RDZ2" s="703"/>
      <c r="REA2" s="703"/>
      <c r="REB2" s="703"/>
      <c r="REC2" s="703"/>
      <c r="RED2" s="703"/>
      <c r="REE2" s="703"/>
      <c r="REF2" s="703"/>
      <c r="REG2" s="703"/>
      <c r="REH2" s="703"/>
      <c r="REI2" s="703"/>
      <c r="REJ2" s="703"/>
      <c r="REK2" s="703"/>
      <c r="REL2" s="703"/>
      <c r="REM2" s="703"/>
      <c r="REN2" s="703"/>
      <c r="REO2" s="703"/>
      <c r="REP2" s="703"/>
      <c r="REQ2" s="703"/>
      <c r="RER2" s="703"/>
      <c r="RES2" s="703"/>
      <c r="RET2" s="703"/>
      <c r="REU2" s="703"/>
      <c r="REV2" s="703"/>
      <c r="REW2" s="703"/>
      <c r="REX2" s="703"/>
      <c r="REY2" s="703"/>
      <c r="REZ2" s="703"/>
      <c r="RFA2" s="703"/>
      <c r="RFB2" s="703"/>
      <c r="RFC2" s="703"/>
      <c r="RFD2" s="703"/>
      <c r="RFE2" s="703"/>
      <c r="RFF2" s="703"/>
      <c r="RFG2" s="703"/>
      <c r="RFH2" s="703"/>
      <c r="RFI2" s="703"/>
      <c r="RFJ2" s="703"/>
      <c r="RFK2" s="703"/>
      <c r="RFL2" s="703"/>
      <c r="RFM2" s="703"/>
      <c r="RFN2" s="703"/>
      <c r="RFO2" s="703"/>
      <c r="RFP2" s="703"/>
      <c r="RFQ2" s="703"/>
      <c r="RFR2" s="703"/>
      <c r="RFS2" s="703"/>
      <c r="RFT2" s="703"/>
      <c r="RFU2" s="703"/>
      <c r="RFV2" s="703"/>
      <c r="RFW2" s="703"/>
      <c r="RFX2" s="703"/>
      <c r="RFY2" s="703"/>
      <c r="RFZ2" s="703"/>
      <c r="RGA2" s="703"/>
      <c r="RGB2" s="703"/>
      <c r="RGC2" s="703"/>
      <c r="RGD2" s="703"/>
      <c r="RGE2" s="703"/>
      <c r="RGF2" s="703"/>
      <c r="RGG2" s="703"/>
      <c r="RGH2" s="703"/>
      <c r="RGI2" s="703"/>
      <c r="RGJ2" s="703"/>
      <c r="RGK2" s="703"/>
      <c r="RGL2" s="703"/>
      <c r="RGM2" s="703"/>
      <c r="RGN2" s="703"/>
      <c r="RGO2" s="703"/>
      <c r="RGP2" s="703"/>
      <c r="RGQ2" s="703"/>
      <c r="RGR2" s="703"/>
      <c r="RGS2" s="703"/>
      <c r="RGT2" s="703"/>
      <c r="RGU2" s="703"/>
      <c r="RGV2" s="703"/>
      <c r="RGW2" s="703"/>
      <c r="RGX2" s="703"/>
      <c r="RGY2" s="703"/>
      <c r="RGZ2" s="703"/>
      <c r="RHA2" s="703"/>
      <c r="RHB2" s="703"/>
      <c r="RHC2" s="703"/>
      <c r="RHD2" s="703"/>
      <c r="RHE2" s="703"/>
      <c r="RHF2" s="703"/>
      <c r="RHG2" s="703"/>
      <c r="RHH2" s="703"/>
      <c r="RHI2" s="703"/>
      <c r="RHJ2" s="703"/>
      <c r="RHK2" s="703"/>
      <c r="RHL2" s="703"/>
      <c r="RHM2" s="703"/>
      <c r="RHN2" s="703"/>
      <c r="RHO2" s="703"/>
      <c r="RHP2" s="703"/>
      <c r="RHQ2" s="703"/>
      <c r="RHR2" s="703"/>
      <c r="RHS2" s="703"/>
      <c r="RHT2" s="703"/>
      <c r="RHU2" s="703"/>
      <c r="RHV2" s="703"/>
      <c r="RHW2" s="703"/>
      <c r="RHX2" s="703"/>
      <c r="RHY2" s="703"/>
      <c r="RHZ2" s="703"/>
      <c r="RIA2" s="703"/>
      <c r="RIB2" s="703"/>
      <c r="RIC2" s="703"/>
      <c r="RID2" s="703"/>
      <c r="RIE2" s="703"/>
      <c r="RIF2" s="703"/>
      <c r="RIG2" s="703"/>
      <c r="RIH2" s="703"/>
      <c r="RII2" s="703"/>
      <c r="RIJ2" s="703"/>
      <c r="RIK2" s="703"/>
      <c r="RIL2" s="703"/>
      <c r="RIM2" s="703"/>
      <c r="RIN2" s="703"/>
      <c r="RIO2" s="703"/>
      <c r="RIP2" s="703"/>
      <c r="RIQ2" s="703"/>
      <c r="RIR2" s="703"/>
      <c r="RIS2" s="703"/>
      <c r="RIT2" s="703"/>
      <c r="RIU2" s="703"/>
      <c r="RIV2" s="703"/>
      <c r="RIW2" s="703"/>
      <c r="RIX2" s="703"/>
      <c r="RIY2" s="703"/>
      <c r="RIZ2" s="703"/>
      <c r="RJA2" s="703"/>
      <c r="RJB2" s="703"/>
      <c r="RJC2" s="703"/>
      <c r="RJD2" s="703"/>
      <c r="RJE2" s="703"/>
      <c r="RJF2" s="703"/>
      <c r="RJG2" s="703"/>
      <c r="RJH2" s="703"/>
      <c r="RJI2" s="703"/>
      <c r="RJJ2" s="703"/>
      <c r="RJK2" s="703"/>
      <c r="RJL2" s="703"/>
      <c r="RJM2" s="703"/>
      <c r="RJN2" s="703"/>
      <c r="RJO2" s="703"/>
      <c r="RJP2" s="703"/>
      <c r="RJQ2" s="703"/>
      <c r="RJR2" s="703"/>
      <c r="RJS2" s="703"/>
      <c r="RJT2" s="703"/>
      <c r="RJU2" s="703"/>
      <c r="RJV2" s="703"/>
      <c r="RJW2" s="703"/>
      <c r="RJX2" s="703"/>
      <c r="RJY2" s="703"/>
      <c r="RJZ2" s="703"/>
      <c r="RKA2" s="703"/>
      <c r="RKB2" s="703"/>
      <c r="RKC2" s="703"/>
      <c r="RKD2" s="703"/>
      <c r="RKE2" s="703"/>
      <c r="RKF2" s="703"/>
      <c r="RKG2" s="703"/>
      <c r="RKH2" s="703"/>
      <c r="RKI2" s="703"/>
      <c r="RKJ2" s="703"/>
      <c r="RKK2" s="703"/>
      <c r="RKL2" s="703"/>
      <c r="RKM2" s="703"/>
      <c r="RKN2" s="703"/>
      <c r="RKO2" s="703"/>
      <c r="RKP2" s="703"/>
      <c r="RKQ2" s="703"/>
      <c r="RKR2" s="703"/>
      <c r="RKS2" s="703"/>
      <c r="RKT2" s="703"/>
      <c r="RKU2" s="703"/>
      <c r="RKV2" s="703"/>
      <c r="RKW2" s="703"/>
      <c r="RKX2" s="703"/>
      <c r="RKY2" s="703"/>
      <c r="RKZ2" s="703"/>
      <c r="RLA2" s="703"/>
      <c r="RLB2" s="703"/>
      <c r="RLC2" s="703"/>
      <c r="RLD2" s="703"/>
      <c r="RLE2" s="703"/>
      <c r="RLF2" s="703"/>
      <c r="RLG2" s="703"/>
      <c r="RLH2" s="703"/>
      <c r="RLI2" s="703"/>
      <c r="RLJ2" s="703"/>
      <c r="RLK2" s="703"/>
      <c r="RLL2" s="703"/>
      <c r="RLM2" s="703"/>
      <c r="RLN2" s="703"/>
      <c r="RLO2" s="703"/>
      <c r="RLP2" s="703"/>
      <c r="RLQ2" s="703"/>
      <c r="RLR2" s="703"/>
      <c r="RLS2" s="703"/>
      <c r="RLT2" s="703"/>
      <c r="RLU2" s="703"/>
      <c r="RLV2" s="703"/>
      <c r="RLW2" s="703"/>
      <c r="RLX2" s="703"/>
      <c r="RLY2" s="703"/>
      <c r="RLZ2" s="703"/>
      <c r="RMA2" s="703"/>
      <c r="RMB2" s="703"/>
      <c r="RMC2" s="703"/>
      <c r="RMD2" s="703"/>
      <c r="RME2" s="703"/>
      <c r="RMF2" s="703"/>
      <c r="RMG2" s="703"/>
      <c r="RMH2" s="703"/>
      <c r="RMI2" s="703"/>
      <c r="RMJ2" s="703"/>
      <c r="RMK2" s="703"/>
      <c r="RML2" s="703"/>
      <c r="RMM2" s="703"/>
      <c r="RMN2" s="703"/>
      <c r="RMO2" s="703"/>
      <c r="RMP2" s="703"/>
      <c r="RMQ2" s="703"/>
      <c r="RMR2" s="703"/>
      <c r="RMS2" s="703"/>
      <c r="RMT2" s="703"/>
      <c r="RMU2" s="703"/>
      <c r="RMV2" s="703"/>
      <c r="RMW2" s="703"/>
      <c r="RMX2" s="703"/>
      <c r="RMY2" s="703"/>
      <c r="RMZ2" s="703"/>
      <c r="RNA2" s="703"/>
      <c r="RNB2" s="703"/>
      <c r="RNC2" s="703"/>
      <c r="RND2" s="703"/>
      <c r="RNE2" s="703"/>
      <c r="RNF2" s="703"/>
      <c r="RNG2" s="703"/>
      <c r="RNH2" s="703"/>
      <c r="RNI2" s="703"/>
      <c r="RNJ2" s="703"/>
      <c r="RNK2" s="703"/>
      <c r="RNL2" s="703"/>
      <c r="RNM2" s="703"/>
      <c r="RNN2" s="703"/>
      <c r="RNO2" s="703"/>
      <c r="RNP2" s="703"/>
      <c r="RNQ2" s="703"/>
      <c r="RNR2" s="703"/>
      <c r="RNS2" s="703"/>
      <c r="RNT2" s="703"/>
      <c r="RNU2" s="703"/>
      <c r="RNV2" s="703"/>
      <c r="RNW2" s="703"/>
      <c r="RNX2" s="703"/>
      <c r="RNY2" s="703"/>
      <c r="RNZ2" s="703"/>
      <c r="ROA2" s="703"/>
      <c r="ROB2" s="703"/>
      <c r="ROC2" s="703"/>
      <c r="ROD2" s="703"/>
      <c r="ROE2" s="703"/>
      <c r="ROF2" s="703"/>
      <c r="ROG2" s="703"/>
      <c r="ROH2" s="703"/>
      <c r="ROI2" s="703"/>
      <c r="ROJ2" s="703"/>
      <c r="ROK2" s="703"/>
      <c r="ROL2" s="703"/>
      <c r="ROM2" s="703"/>
      <c r="RON2" s="703"/>
      <c r="ROO2" s="703"/>
      <c r="ROP2" s="703"/>
      <c r="ROQ2" s="703"/>
      <c r="ROR2" s="703"/>
      <c r="ROS2" s="703"/>
      <c r="ROT2" s="703"/>
      <c r="ROU2" s="703"/>
      <c r="ROV2" s="703"/>
      <c r="ROW2" s="703"/>
      <c r="ROX2" s="703"/>
      <c r="ROY2" s="703"/>
      <c r="ROZ2" s="703"/>
      <c r="RPA2" s="703"/>
      <c r="RPB2" s="703"/>
      <c r="RPC2" s="703"/>
      <c r="RPD2" s="703"/>
      <c r="RPE2" s="703"/>
      <c r="RPF2" s="703"/>
      <c r="RPG2" s="703"/>
      <c r="RPH2" s="703"/>
      <c r="RPI2" s="703"/>
      <c r="RPJ2" s="703"/>
      <c r="RPK2" s="703"/>
      <c r="RPL2" s="703"/>
      <c r="RPM2" s="703"/>
      <c r="RPN2" s="703"/>
      <c r="RPO2" s="703"/>
      <c r="RPP2" s="703"/>
      <c r="RPQ2" s="703"/>
      <c r="RPR2" s="703"/>
      <c r="RPS2" s="703"/>
      <c r="RPT2" s="703"/>
      <c r="RPU2" s="703"/>
      <c r="RPV2" s="703"/>
      <c r="RPW2" s="703"/>
      <c r="RPX2" s="703"/>
      <c r="RPY2" s="703"/>
      <c r="RPZ2" s="703"/>
      <c r="RQA2" s="703"/>
      <c r="RQB2" s="703"/>
      <c r="RQC2" s="703"/>
      <c r="RQD2" s="703"/>
      <c r="RQE2" s="703"/>
      <c r="RQF2" s="703"/>
      <c r="RQG2" s="703"/>
      <c r="RQH2" s="703"/>
      <c r="RQI2" s="703"/>
      <c r="RQJ2" s="703"/>
      <c r="RQK2" s="703"/>
      <c r="RQL2" s="703"/>
      <c r="RQM2" s="703"/>
      <c r="RQN2" s="703"/>
      <c r="RQO2" s="703"/>
      <c r="RQP2" s="703"/>
      <c r="RQQ2" s="703"/>
      <c r="RQR2" s="703"/>
      <c r="RQS2" s="703"/>
      <c r="RQT2" s="703"/>
      <c r="RQU2" s="703"/>
      <c r="RQV2" s="703"/>
      <c r="RQW2" s="703"/>
      <c r="RQX2" s="703"/>
      <c r="RQY2" s="703"/>
      <c r="RQZ2" s="703"/>
      <c r="RRA2" s="703"/>
      <c r="RRB2" s="703"/>
      <c r="RRC2" s="703"/>
      <c r="RRD2" s="703"/>
      <c r="RRE2" s="703"/>
      <c r="RRF2" s="703"/>
      <c r="RRG2" s="703"/>
      <c r="RRH2" s="703"/>
      <c r="RRI2" s="703"/>
      <c r="RRJ2" s="703"/>
      <c r="RRK2" s="703"/>
      <c r="RRL2" s="703"/>
      <c r="RRM2" s="703"/>
      <c r="RRN2" s="703"/>
      <c r="RRO2" s="703"/>
      <c r="RRP2" s="703"/>
      <c r="RRQ2" s="703"/>
      <c r="RRR2" s="703"/>
      <c r="RRS2" s="703"/>
      <c r="RRT2" s="703"/>
      <c r="RRU2" s="703"/>
      <c r="RRV2" s="703"/>
      <c r="RRW2" s="703"/>
      <c r="RRX2" s="703"/>
      <c r="RRY2" s="703"/>
      <c r="RRZ2" s="703"/>
      <c r="RSA2" s="703"/>
      <c r="RSB2" s="703"/>
      <c r="RSC2" s="703"/>
      <c r="RSD2" s="703"/>
      <c r="RSE2" s="703"/>
      <c r="RSF2" s="703"/>
      <c r="RSG2" s="703"/>
      <c r="RSH2" s="703"/>
      <c r="RSI2" s="703"/>
      <c r="RSJ2" s="703"/>
      <c r="RSK2" s="703"/>
      <c r="RSL2" s="703"/>
      <c r="RSM2" s="703"/>
      <c r="RSN2" s="703"/>
      <c r="RSO2" s="703"/>
      <c r="RSP2" s="703"/>
      <c r="RSQ2" s="703"/>
      <c r="RSR2" s="703"/>
      <c r="RSS2" s="703"/>
      <c r="RST2" s="703"/>
      <c r="RSU2" s="703"/>
      <c r="RSV2" s="703"/>
      <c r="RSW2" s="703"/>
      <c r="RSX2" s="703"/>
      <c r="RSY2" s="703"/>
      <c r="RSZ2" s="703"/>
      <c r="RTA2" s="703"/>
      <c r="RTB2" s="703"/>
      <c r="RTC2" s="703"/>
      <c r="RTD2" s="703"/>
      <c r="RTE2" s="703"/>
      <c r="RTF2" s="703"/>
      <c r="RTG2" s="703"/>
      <c r="RTH2" s="703"/>
      <c r="RTI2" s="703"/>
      <c r="RTJ2" s="703"/>
      <c r="RTK2" s="703"/>
      <c r="RTL2" s="703"/>
      <c r="RTM2" s="703"/>
      <c r="RTN2" s="703"/>
      <c r="RTO2" s="703"/>
      <c r="RTP2" s="703"/>
      <c r="RTQ2" s="703"/>
      <c r="RTR2" s="703"/>
      <c r="RTS2" s="703"/>
      <c r="RTT2" s="703"/>
      <c r="RTU2" s="703"/>
      <c r="RTV2" s="703"/>
      <c r="RTW2" s="703"/>
      <c r="RTX2" s="703"/>
      <c r="RTY2" s="703"/>
      <c r="RTZ2" s="703"/>
      <c r="RUA2" s="703"/>
      <c r="RUB2" s="703"/>
      <c r="RUC2" s="703"/>
      <c r="RUD2" s="703"/>
      <c r="RUE2" s="703"/>
      <c r="RUF2" s="703"/>
      <c r="RUG2" s="703"/>
      <c r="RUH2" s="703"/>
      <c r="RUI2" s="703"/>
      <c r="RUJ2" s="703"/>
      <c r="RUK2" s="703"/>
      <c r="RUL2" s="703"/>
      <c r="RUM2" s="703"/>
      <c r="RUN2" s="703"/>
      <c r="RUO2" s="703"/>
      <c r="RUP2" s="703"/>
      <c r="RUQ2" s="703"/>
      <c r="RUR2" s="703"/>
      <c r="RUS2" s="703"/>
      <c r="RUT2" s="703"/>
      <c r="RUU2" s="703"/>
      <c r="RUV2" s="703"/>
      <c r="RUW2" s="703"/>
      <c r="RUX2" s="703"/>
      <c r="RUY2" s="703"/>
      <c r="RUZ2" s="703"/>
      <c r="RVA2" s="703"/>
      <c r="RVB2" s="703"/>
      <c r="RVC2" s="703"/>
      <c r="RVD2" s="703"/>
      <c r="RVE2" s="703"/>
      <c r="RVF2" s="703"/>
      <c r="RVG2" s="703"/>
      <c r="RVH2" s="703"/>
      <c r="RVI2" s="703"/>
      <c r="RVJ2" s="703"/>
      <c r="RVK2" s="703"/>
      <c r="RVL2" s="703"/>
      <c r="RVM2" s="703"/>
      <c r="RVN2" s="703"/>
      <c r="RVO2" s="703"/>
      <c r="RVP2" s="703"/>
      <c r="RVQ2" s="703"/>
      <c r="RVR2" s="703"/>
      <c r="RVS2" s="703"/>
      <c r="RVT2" s="703"/>
      <c r="RVU2" s="703"/>
      <c r="RVV2" s="703"/>
      <c r="RVW2" s="703"/>
      <c r="RVX2" s="703"/>
      <c r="RVY2" s="703"/>
      <c r="RVZ2" s="703"/>
      <c r="RWA2" s="703"/>
      <c r="RWB2" s="703"/>
      <c r="RWC2" s="703"/>
      <c r="RWD2" s="703"/>
      <c r="RWE2" s="703"/>
      <c r="RWF2" s="703"/>
      <c r="RWG2" s="703"/>
      <c r="RWH2" s="703"/>
      <c r="RWI2" s="703"/>
      <c r="RWJ2" s="703"/>
      <c r="RWK2" s="703"/>
      <c r="RWL2" s="703"/>
      <c r="RWM2" s="703"/>
      <c r="RWN2" s="703"/>
      <c r="RWO2" s="703"/>
      <c r="RWP2" s="703"/>
      <c r="RWQ2" s="703"/>
      <c r="RWR2" s="703"/>
      <c r="RWS2" s="703"/>
      <c r="RWT2" s="703"/>
      <c r="RWU2" s="703"/>
      <c r="RWV2" s="703"/>
      <c r="RWW2" s="703"/>
      <c r="RWX2" s="703"/>
      <c r="RWY2" s="703"/>
      <c r="RWZ2" s="703"/>
      <c r="RXA2" s="703"/>
      <c r="RXB2" s="703"/>
      <c r="RXC2" s="703"/>
      <c r="RXD2" s="703"/>
      <c r="RXE2" s="703"/>
      <c r="RXF2" s="703"/>
      <c r="RXG2" s="703"/>
      <c r="RXH2" s="703"/>
      <c r="RXI2" s="703"/>
      <c r="RXJ2" s="703"/>
      <c r="RXK2" s="703"/>
      <c r="RXL2" s="703"/>
      <c r="RXM2" s="703"/>
      <c r="RXN2" s="703"/>
      <c r="RXO2" s="703"/>
      <c r="RXP2" s="703"/>
      <c r="RXQ2" s="703"/>
      <c r="RXR2" s="703"/>
      <c r="RXS2" s="703"/>
      <c r="RXT2" s="703"/>
      <c r="RXU2" s="703"/>
      <c r="RXV2" s="703"/>
      <c r="RXW2" s="703"/>
      <c r="RXX2" s="703"/>
      <c r="RXY2" s="703"/>
      <c r="RXZ2" s="703"/>
      <c r="RYA2" s="703"/>
      <c r="RYB2" s="703"/>
      <c r="RYC2" s="703"/>
      <c r="RYD2" s="703"/>
      <c r="RYE2" s="703"/>
      <c r="RYF2" s="703"/>
      <c r="RYG2" s="703"/>
      <c r="RYH2" s="703"/>
      <c r="RYI2" s="703"/>
      <c r="RYJ2" s="703"/>
      <c r="RYK2" s="703"/>
      <c r="RYL2" s="703"/>
      <c r="RYM2" s="703"/>
      <c r="RYN2" s="703"/>
      <c r="RYO2" s="703"/>
      <c r="RYP2" s="703"/>
      <c r="RYQ2" s="703"/>
      <c r="RYR2" s="703"/>
      <c r="RYS2" s="703"/>
      <c r="RYT2" s="703"/>
      <c r="RYU2" s="703"/>
      <c r="RYV2" s="703"/>
      <c r="RYW2" s="703"/>
      <c r="RYX2" s="703"/>
      <c r="RYY2" s="703"/>
      <c r="RYZ2" s="703"/>
      <c r="RZA2" s="703"/>
      <c r="RZB2" s="703"/>
      <c r="RZC2" s="703"/>
      <c r="RZD2" s="703"/>
      <c r="RZE2" s="703"/>
      <c r="RZF2" s="703"/>
      <c r="RZG2" s="703"/>
      <c r="RZH2" s="703"/>
      <c r="RZI2" s="703"/>
      <c r="RZJ2" s="703"/>
      <c r="RZK2" s="703"/>
      <c r="RZL2" s="703"/>
      <c r="RZM2" s="703"/>
      <c r="RZN2" s="703"/>
      <c r="RZO2" s="703"/>
      <c r="RZP2" s="703"/>
      <c r="RZQ2" s="703"/>
      <c r="RZR2" s="703"/>
      <c r="RZS2" s="703"/>
      <c r="RZT2" s="703"/>
      <c r="RZU2" s="703"/>
      <c r="RZV2" s="703"/>
      <c r="RZW2" s="703"/>
      <c r="RZX2" s="703"/>
      <c r="RZY2" s="703"/>
      <c r="RZZ2" s="703"/>
      <c r="SAA2" s="703"/>
      <c r="SAB2" s="703"/>
      <c r="SAC2" s="703"/>
      <c r="SAD2" s="703"/>
      <c r="SAE2" s="703"/>
      <c r="SAF2" s="703"/>
      <c r="SAG2" s="703"/>
      <c r="SAH2" s="703"/>
      <c r="SAI2" s="703"/>
      <c r="SAJ2" s="703"/>
      <c r="SAK2" s="703"/>
      <c r="SAL2" s="703"/>
      <c r="SAM2" s="703"/>
      <c r="SAN2" s="703"/>
      <c r="SAO2" s="703"/>
      <c r="SAP2" s="703"/>
      <c r="SAQ2" s="703"/>
      <c r="SAR2" s="703"/>
      <c r="SAS2" s="703"/>
      <c r="SAT2" s="703"/>
      <c r="SAU2" s="703"/>
      <c r="SAV2" s="703"/>
      <c r="SAW2" s="703"/>
      <c r="SAX2" s="703"/>
      <c r="SAY2" s="703"/>
      <c r="SAZ2" s="703"/>
      <c r="SBA2" s="703"/>
      <c r="SBB2" s="703"/>
      <c r="SBC2" s="703"/>
      <c r="SBD2" s="703"/>
      <c r="SBE2" s="703"/>
      <c r="SBF2" s="703"/>
      <c r="SBG2" s="703"/>
      <c r="SBH2" s="703"/>
      <c r="SBI2" s="703"/>
      <c r="SBJ2" s="703"/>
      <c r="SBK2" s="703"/>
      <c r="SBL2" s="703"/>
      <c r="SBM2" s="703"/>
      <c r="SBN2" s="703"/>
      <c r="SBO2" s="703"/>
      <c r="SBP2" s="703"/>
      <c r="SBQ2" s="703"/>
      <c r="SBR2" s="703"/>
      <c r="SBS2" s="703"/>
      <c r="SBT2" s="703"/>
      <c r="SBU2" s="703"/>
      <c r="SBV2" s="703"/>
      <c r="SBW2" s="703"/>
      <c r="SBX2" s="703"/>
      <c r="SBY2" s="703"/>
      <c r="SBZ2" s="703"/>
      <c r="SCA2" s="703"/>
      <c r="SCB2" s="703"/>
      <c r="SCC2" s="703"/>
      <c r="SCD2" s="703"/>
      <c r="SCE2" s="703"/>
      <c r="SCF2" s="703"/>
      <c r="SCG2" s="703"/>
      <c r="SCH2" s="703"/>
      <c r="SCI2" s="703"/>
      <c r="SCJ2" s="703"/>
      <c r="SCK2" s="703"/>
      <c r="SCL2" s="703"/>
      <c r="SCM2" s="703"/>
      <c r="SCN2" s="703"/>
      <c r="SCO2" s="703"/>
      <c r="SCP2" s="703"/>
      <c r="SCQ2" s="703"/>
      <c r="SCR2" s="703"/>
      <c r="SCS2" s="703"/>
      <c r="SCT2" s="703"/>
      <c r="SCU2" s="703"/>
      <c r="SCV2" s="703"/>
      <c r="SCW2" s="703"/>
      <c r="SCX2" s="703"/>
      <c r="SCY2" s="703"/>
      <c r="SCZ2" s="703"/>
      <c r="SDA2" s="703"/>
      <c r="SDB2" s="703"/>
      <c r="SDC2" s="703"/>
      <c r="SDD2" s="703"/>
      <c r="SDE2" s="703"/>
      <c r="SDF2" s="703"/>
      <c r="SDG2" s="703"/>
      <c r="SDH2" s="703"/>
      <c r="SDI2" s="703"/>
      <c r="SDJ2" s="703"/>
      <c r="SDK2" s="703"/>
      <c r="SDL2" s="703"/>
      <c r="SDM2" s="703"/>
      <c r="SDN2" s="703"/>
      <c r="SDO2" s="703"/>
      <c r="SDP2" s="703"/>
      <c r="SDQ2" s="703"/>
      <c r="SDR2" s="703"/>
      <c r="SDS2" s="703"/>
      <c r="SDT2" s="703"/>
      <c r="SDU2" s="703"/>
      <c r="SDV2" s="703"/>
      <c r="SDW2" s="703"/>
      <c r="SDX2" s="703"/>
      <c r="SDY2" s="703"/>
      <c r="SDZ2" s="703"/>
      <c r="SEA2" s="703"/>
      <c r="SEB2" s="703"/>
      <c r="SEC2" s="703"/>
      <c r="SED2" s="703"/>
      <c r="SEE2" s="703"/>
      <c r="SEF2" s="703"/>
      <c r="SEG2" s="703"/>
      <c r="SEH2" s="703"/>
      <c r="SEI2" s="703"/>
      <c r="SEJ2" s="703"/>
      <c r="SEK2" s="703"/>
      <c r="SEL2" s="703"/>
      <c r="SEM2" s="703"/>
      <c r="SEN2" s="703"/>
      <c r="SEO2" s="703"/>
      <c r="SEP2" s="703"/>
      <c r="SEQ2" s="703"/>
      <c r="SER2" s="703"/>
      <c r="SES2" s="703"/>
      <c r="SET2" s="703"/>
      <c r="SEU2" s="703"/>
      <c r="SEV2" s="703"/>
      <c r="SEW2" s="703"/>
      <c r="SEX2" s="703"/>
      <c r="SEY2" s="703"/>
      <c r="SEZ2" s="703"/>
      <c r="SFA2" s="703"/>
      <c r="SFB2" s="703"/>
      <c r="SFC2" s="703"/>
      <c r="SFD2" s="703"/>
      <c r="SFE2" s="703"/>
      <c r="SFF2" s="703"/>
      <c r="SFG2" s="703"/>
      <c r="SFH2" s="703"/>
      <c r="SFI2" s="703"/>
      <c r="SFJ2" s="703"/>
      <c r="SFK2" s="703"/>
      <c r="SFL2" s="703"/>
      <c r="SFM2" s="703"/>
      <c r="SFN2" s="703"/>
      <c r="SFO2" s="703"/>
      <c r="SFP2" s="703"/>
      <c r="SFQ2" s="703"/>
      <c r="SFR2" s="703"/>
      <c r="SFS2" s="703"/>
      <c r="SFT2" s="703"/>
      <c r="SFU2" s="703"/>
      <c r="SFV2" s="703"/>
      <c r="SFW2" s="703"/>
      <c r="SFX2" s="703"/>
      <c r="SFY2" s="703"/>
      <c r="SFZ2" s="703"/>
      <c r="SGA2" s="703"/>
      <c r="SGB2" s="703"/>
      <c r="SGC2" s="703"/>
      <c r="SGD2" s="703"/>
      <c r="SGE2" s="703"/>
      <c r="SGF2" s="703"/>
      <c r="SGG2" s="703"/>
      <c r="SGH2" s="703"/>
      <c r="SGI2" s="703"/>
      <c r="SGJ2" s="703"/>
      <c r="SGK2" s="703"/>
      <c r="SGL2" s="703"/>
      <c r="SGM2" s="703"/>
      <c r="SGN2" s="703"/>
      <c r="SGO2" s="703"/>
      <c r="SGP2" s="703"/>
      <c r="SGQ2" s="703"/>
      <c r="SGR2" s="703"/>
      <c r="SGS2" s="703"/>
      <c r="SGT2" s="703"/>
      <c r="SGU2" s="703"/>
      <c r="SGV2" s="703"/>
      <c r="SGW2" s="703"/>
      <c r="SGX2" s="703"/>
      <c r="SGY2" s="703"/>
      <c r="SGZ2" s="703"/>
      <c r="SHA2" s="703"/>
      <c r="SHB2" s="703"/>
      <c r="SHC2" s="703"/>
      <c r="SHD2" s="703"/>
      <c r="SHE2" s="703"/>
      <c r="SHF2" s="703"/>
      <c r="SHG2" s="703"/>
      <c r="SHH2" s="703"/>
      <c r="SHI2" s="703"/>
      <c r="SHJ2" s="703"/>
      <c r="SHK2" s="703"/>
      <c r="SHL2" s="703"/>
      <c r="SHM2" s="703"/>
      <c r="SHN2" s="703"/>
      <c r="SHO2" s="703"/>
      <c r="SHP2" s="703"/>
      <c r="SHQ2" s="703"/>
      <c r="SHR2" s="703"/>
      <c r="SHS2" s="703"/>
      <c r="SHT2" s="703"/>
      <c r="SHU2" s="703"/>
      <c r="SHV2" s="703"/>
      <c r="SHW2" s="703"/>
      <c r="SHX2" s="703"/>
      <c r="SHY2" s="703"/>
      <c r="SHZ2" s="703"/>
      <c r="SIA2" s="703"/>
      <c r="SIB2" s="703"/>
      <c r="SIC2" s="703"/>
      <c r="SID2" s="703"/>
      <c r="SIE2" s="703"/>
      <c r="SIF2" s="703"/>
      <c r="SIG2" s="703"/>
      <c r="SIH2" s="703"/>
      <c r="SII2" s="703"/>
      <c r="SIJ2" s="703"/>
      <c r="SIK2" s="703"/>
      <c r="SIL2" s="703"/>
      <c r="SIM2" s="703"/>
      <c r="SIN2" s="703"/>
      <c r="SIO2" s="703"/>
      <c r="SIP2" s="703"/>
      <c r="SIQ2" s="703"/>
      <c r="SIR2" s="703"/>
      <c r="SIS2" s="703"/>
      <c r="SIT2" s="703"/>
      <c r="SIU2" s="703"/>
      <c r="SIV2" s="703"/>
      <c r="SIW2" s="703"/>
      <c r="SIX2" s="703"/>
      <c r="SIY2" s="703"/>
      <c r="SIZ2" s="703"/>
      <c r="SJA2" s="703"/>
      <c r="SJB2" s="703"/>
      <c r="SJC2" s="703"/>
      <c r="SJD2" s="703"/>
      <c r="SJE2" s="703"/>
      <c r="SJF2" s="703"/>
      <c r="SJG2" s="703"/>
      <c r="SJH2" s="703"/>
      <c r="SJI2" s="703"/>
      <c r="SJJ2" s="703"/>
      <c r="SJK2" s="703"/>
      <c r="SJL2" s="703"/>
      <c r="SJM2" s="703"/>
      <c r="SJN2" s="703"/>
      <c r="SJO2" s="703"/>
      <c r="SJP2" s="703"/>
      <c r="SJQ2" s="703"/>
      <c r="SJR2" s="703"/>
      <c r="SJS2" s="703"/>
      <c r="SJT2" s="703"/>
      <c r="SJU2" s="703"/>
      <c r="SJV2" s="703"/>
      <c r="SJW2" s="703"/>
      <c r="SJX2" s="703"/>
      <c r="SJY2" s="703"/>
      <c r="SJZ2" s="703"/>
      <c r="SKA2" s="703"/>
      <c r="SKB2" s="703"/>
      <c r="SKC2" s="703"/>
      <c r="SKD2" s="703"/>
      <c r="SKE2" s="703"/>
      <c r="SKF2" s="703"/>
      <c r="SKG2" s="703"/>
      <c r="SKH2" s="703"/>
      <c r="SKI2" s="703"/>
      <c r="SKJ2" s="703"/>
      <c r="SKK2" s="703"/>
      <c r="SKL2" s="703"/>
      <c r="SKM2" s="703"/>
      <c r="SKN2" s="703"/>
      <c r="SKO2" s="703"/>
      <c r="SKP2" s="703"/>
      <c r="SKQ2" s="703"/>
      <c r="SKR2" s="703"/>
      <c r="SKS2" s="703"/>
      <c r="SKT2" s="703"/>
      <c r="SKU2" s="703"/>
      <c r="SKV2" s="703"/>
      <c r="SKW2" s="703"/>
      <c r="SKX2" s="703"/>
      <c r="SKY2" s="703"/>
      <c r="SKZ2" s="703"/>
      <c r="SLA2" s="703"/>
      <c r="SLB2" s="703"/>
      <c r="SLC2" s="703"/>
      <c r="SLD2" s="703"/>
      <c r="SLE2" s="703"/>
      <c r="SLF2" s="703"/>
      <c r="SLG2" s="703"/>
      <c r="SLH2" s="703"/>
      <c r="SLI2" s="703"/>
      <c r="SLJ2" s="703"/>
      <c r="SLK2" s="703"/>
      <c r="SLL2" s="703"/>
      <c r="SLM2" s="703"/>
      <c r="SLN2" s="703"/>
      <c r="SLO2" s="703"/>
      <c r="SLP2" s="703"/>
      <c r="SLQ2" s="703"/>
      <c r="SLR2" s="703"/>
      <c r="SLS2" s="703"/>
      <c r="SLT2" s="703"/>
      <c r="SLU2" s="703"/>
      <c r="SLV2" s="703"/>
      <c r="SLW2" s="703"/>
      <c r="SLX2" s="703"/>
      <c r="SLY2" s="703"/>
      <c r="SLZ2" s="703"/>
      <c r="SMA2" s="703"/>
      <c r="SMB2" s="703"/>
      <c r="SMC2" s="703"/>
      <c r="SMD2" s="703"/>
      <c r="SME2" s="703"/>
      <c r="SMF2" s="703"/>
      <c r="SMG2" s="703"/>
      <c r="SMH2" s="703"/>
      <c r="SMI2" s="703"/>
      <c r="SMJ2" s="703"/>
      <c r="SMK2" s="703"/>
      <c r="SML2" s="703"/>
      <c r="SMM2" s="703"/>
      <c r="SMN2" s="703"/>
      <c r="SMO2" s="703"/>
      <c r="SMP2" s="703"/>
      <c r="SMQ2" s="703"/>
      <c r="SMR2" s="703"/>
      <c r="SMS2" s="703"/>
      <c r="SMT2" s="703"/>
      <c r="SMU2" s="703"/>
      <c r="SMV2" s="703"/>
      <c r="SMW2" s="703"/>
      <c r="SMX2" s="703"/>
      <c r="SMY2" s="703"/>
      <c r="SMZ2" s="703"/>
      <c r="SNA2" s="703"/>
      <c r="SNB2" s="703"/>
      <c r="SNC2" s="703"/>
      <c r="SND2" s="703"/>
      <c r="SNE2" s="703"/>
      <c r="SNF2" s="703"/>
      <c r="SNG2" s="703"/>
      <c r="SNH2" s="703"/>
      <c r="SNI2" s="703"/>
      <c r="SNJ2" s="703"/>
      <c r="SNK2" s="703"/>
      <c r="SNL2" s="703"/>
      <c r="SNM2" s="703"/>
      <c r="SNN2" s="703"/>
      <c r="SNO2" s="703"/>
      <c r="SNP2" s="703"/>
      <c r="SNQ2" s="703"/>
      <c r="SNR2" s="703"/>
      <c r="SNS2" s="703"/>
      <c r="SNT2" s="703"/>
      <c r="SNU2" s="703"/>
      <c r="SNV2" s="703"/>
      <c r="SNW2" s="703"/>
      <c r="SNX2" s="703"/>
      <c r="SNY2" s="703"/>
      <c r="SNZ2" s="703"/>
      <c r="SOA2" s="703"/>
      <c r="SOB2" s="703"/>
      <c r="SOC2" s="703"/>
      <c r="SOD2" s="703"/>
      <c r="SOE2" s="703"/>
      <c r="SOF2" s="703"/>
      <c r="SOG2" s="703"/>
      <c r="SOH2" s="703"/>
      <c r="SOI2" s="703"/>
      <c r="SOJ2" s="703"/>
      <c r="SOK2" s="703"/>
      <c r="SOL2" s="703"/>
      <c r="SOM2" s="703"/>
      <c r="SON2" s="703"/>
      <c r="SOO2" s="703"/>
      <c r="SOP2" s="703"/>
      <c r="SOQ2" s="703"/>
      <c r="SOR2" s="703"/>
      <c r="SOS2" s="703"/>
      <c r="SOT2" s="703"/>
      <c r="SOU2" s="703"/>
      <c r="SOV2" s="703"/>
      <c r="SOW2" s="703"/>
      <c r="SOX2" s="703"/>
      <c r="SOY2" s="703"/>
      <c r="SOZ2" s="703"/>
      <c r="SPA2" s="703"/>
      <c r="SPB2" s="703"/>
      <c r="SPC2" s="703"/>
      <c r="SPD2" s="703"/>
      <c r="SPE2" s="703"/>
      <c r="SPF2" s="703"/>
      <c r="SPG2" s="703"/>
      <c r="SPH2" s="703"/>
      <c r="SPI2" s="703"/>
      <c r="SPJ2" s="703"/>
      <c r="SPK2" s="703"/>
      <c r="SPL2" s="703"/>
      <c r="SPM2" s="703"/>
      <c r="SPN2" s="703"/>
      <c r="SPO2" s="703"/>
      <c r="SPP2" s="703"/>
      <c r="SPQ2" s="703"/>
      <c r="SPR2" s="703"/>
      <c r="SPS2" s="703"/>
      <c r="SPT2" s="703"/>
      <c r="SPU2" s="703"/>
      <c r="SPV2" s="703"/>
      <c r="SPW2" s="703"/>
      <c r="SPX2" s="703"/>
      <c r="SPY2" s="703"/>
      <c r="SPZ2" s="703"/>
      <c r="SQA2" s="703"/>
      <c r="SQB2" s="703"/>
      <c r="SQC2" s="703"/>
      <c r="SQD2" s="703"/>
      <c r="SQE2" s="703"/>
      <c r="SQF2" s="703"/>
      <c r="SQG2" s="703"/>
      <c r="SQH2" s="703"/>
      <c r="SQI2" s="703"/>
      <c r="SQJ2" s="703"/>
      <c r="SQK2" s="703"/>
      <c r="SQL2" s="703"/>
      <c r="SQM2" s="703"/>
      <c r="SQN2" s="703"/>
      <c r="SQO2" s="703"/>
      <c r="SQP2" s="703"/>
      <c r="SQQ2" s="703"/>
      <c r="SQR2" s="703"/>
      <c r="SQS2" s="703"/>
      <c r="SQT2" s="703"/>
      <c r="SQU2" s="703"/>
      <c r="SQV2" s="703"/>
      <c r="SQW2" s="703"/>
      <c r="SQX2" s="703"/>
      <c r="SQY2" s="703"/>
      <c r="SQZ2" s="703"/>
      <c r="SRA2" s="703"/>
      <c r="SRB2" s="703"/>
      <c r="SRC2" s="703"/>
      <c r="SRD2" s="703"/>
      <c r="SRE2" s="703"/>
      <c r="SRF2" s="703"/>
      <c r="SRG2" s="703"/>
      <c r="SRH2" s="703"/>
      <c r="SRI2" s="703"/>
      <c r="SRJ2" s="703"/>
      <c r="SRK2" s="703"/>
      <c r="SRL2" s="703"/>
      <c r="SRM2" s="703"/>
      <c r="SRN2" s="703"/>
      <c r="SRO2" s="703"/>
      <c r="SRP2" s="703"/>
      <c r="SRQ2" s="703"/>
      <c r="SRR2" s="703"/>
      <c r="SRS2" s="703"/>
      <c r="SRT2" s="703"/>
      <c r="SRU2" s="703"/>
      <c r="SRV2" s="703"/>
      <c r="SRW2" s="703"/>
      <c r="SRX2" s="703"/>
      <c r="SRY2" s="703"/>
      <c r="SRZ2" s="703"/>
      <c r="SSA2" s="703"/>
      <c r="SSB2" s="703"/>
      <c r="SSC2" s="703"/>
      <c r="SSD2" s="703"/>
      <c r="SSE2" s="703"/>
      <c r="SSF2" s="703"/>
      <c r="SSG2" s="703"/>
      <c r="SSH2" s="703"/>
      <c r="SSI2" s="703"/>
      <c r="SSJ2" s="703"/>
      <c r="SSK2" s="703"/>
      <c r="SSL2" s="703"/>
      <c r="SSM2" s="703"/>
      <c r="SSN2" s="703"/>
      <c r="SSO2" s="703"/>
      <c r="SSP2" s="703"/>
      <c r="SSQ2" s="703"/>
      <c r="SSR2" s="703"/>
      <c r="SSS2" s="703"/>
      <c r="SST2" s="703"/>
      <c r="SSU2" s="703"/>
      <c r="SSV2" s="703"/>
      <c r="SSW2" s="703"/>
      <c r="SSX2" s="703"/>
      <c r="SSY2" s="703"/>
      <c r="SSZ2" s="703"/>
      <c r="STA2" s="703"/>
      <c r="STB2" s="703"/>
      <c r="STC2" s="703"/>
      <c r="STD2" s="703"/>
      <c r="STE2" s="703"/>
      <c r="STF2" s="703"/>
      <c r="STG2" s="703"/>
      <c r="STH2" s="703"/>
      <c r="STI2" s="703"/>
      <c r="STJ2" s="703"/>
      <c r="STK2" s="703"/>
      <c r="STL2" s="703"/>
      <c r="STM2" s="703"/>
      <c r="STN2" s="703"/>
      <c r="STO2" s="703"/>
      <c r="STP2" s="703"/>
      <c r="STQ2" s="703"/>
      <c r="STR2" s="703"/>
      <c r="STS2" s="703"/>
      <c r="STT2" s="703"/>
      <c r="STU2" s="703"/>
      <c r="STV2" s="703"/>
      <c r="STW2" s="703"/>
      <c r="STX2" s="703"/>
      <c r="STY2" s="703"/>
      <c r="STZ2" s="703"/>
      <c r="SUA2" s="703"/>
      <c r="SUB2" s="703"/>
      <c r="SUC2" s="703"/>
      <c r="SUD2" s="703"/>
      <c r="SUE2" s="703"/>
      <c r="SUF2" s="703"/>
      <c r="SUG2" s="703"/>
      <c r="SUH2" s="703"/>
      <c r="SUI2" s="703"/>
      <c r="SUJ2" s="703"/>
      <c r="SUK2" s="703"/>
      <c r="SUL2" s="703"/>
      <c r="SUM2" s="703"/>
      <c r="SUN2" s="703"/>
      <c r="SUO2" s="703"/>
      <c r="SUP2" s="703"/>
      <c r="SUQ2" s="703"/>
      <c r="SUR2" s="703"/>
      <c r="SUS2" s="703"/>
      <c r="SUT2" s="703"/>
      <c r="SUU2" s="703"/>
      <c r="SUV2" s="703"/>
      <c r="SUW2" s="703"/>
      <c r="SUX2" s="703"/>
      <c r="SUY2" s="703"/>
      <c r="SUZ2" s="703"/>
      <c r="SVA2" s="703"/>
      <c r="SVB2" s="703"/>
      <c r="SVC2" s="703"/>
      <c r="SVD2" s="703"/>
      <c r="SVE2" s="703"/>
      <c r="SVF2" s="703"/>
      <c r="SVG2" s="703"/>
      <c r="SVH2" s="703"/>
      <c r="SVI2" s="703"/>
      <c r="SVJ2" s="703"/>
      <c r="SVK2" s="703"/>
      <c r="SVL2" s="703"/>
      <c r="SVM2" s="703"/>
      <c r="SVN2" s="703"/>
      <c r="SVO2" s="703"/>
      <c r="SVP2" s="703"/>
      <c r="SVQ2" s="703"/>
      <c r="SVR2" s="703"/>
      <c r="SVS2" s="703"/>
      <c r="SVT2" s="703"/>
      <c r="SVU2" s="703"/>
      <c r="SVV2" s="703"/>
      <c r="SVW2" s="703"/>
      <c r="SVX2" s="703"/>
      <c r="SVY2" s="703"/>
      <c r="SVZ2" s="703"/>
      <c r="SWA2" s="703"/>
      <c r="SWB2" s="703"/>
      <c r="SWC2" s="703"/>
      <c r="SWD2" s="703"/>
      <c r="SWE2" s="703"/>
      <c r="SWF2" s="703"/>
      <c r="SWG2" s="703"/>
      <c r="SWH2" s="703"/>
      <c r="SWI2" s="703"/>
      <c r="SWJ2" s="703"/>
      <c r="SWK2" s="703"/>
      <c r="SWL2" s="703"/>
      <c r="SWM2" s="703"/>
      <c r="SWN2" s="703"/>
      <c r="SWO2" s="703"/>
      <c r="SWP2" s="703"/>
      <c r="SWQ2" s="703"/>
      <c r="SWR2" s="703"/>
      <c r="SWS2" s="703"/>
      <c r="SWT2" s="703"/>
      <c r="SWU2" s="703"/>
      <c r="SWV2" s="703"/>
      <c r="SWW2" s="703"/>
      <c r="SWX2" s="703"/>
      <c r="SWY2" s="703"/>
      <c r="SWZ2" s="703"/>
      <c r="SXA2" s="703"/>
      <c r="SXB2" s="703"/>
      <c r="SXC2" s="703"/>
      <c r="SXD2" s="703"/>
      <c r="SXE2" s="703"/>
      <c r="SXF2" s="703"/>
      <c r="SXG2" s="703"/>
      <c r="SXH2" s="703"/>
      <c r="SXI2" s="703"/>
      <c r="SXJ2" s="703"/>
      <c r="SXK2" s="703"/>
      <c r="SXL2" s="703"/>
      <c r="SXM2" s="703"/>
      <c r="SXN2" s="703"/>
      <c r="SXO2" s="703"/>
      <c r="SXP2" s="703"/>
      <c r="SXQ2" s="703"/>
      <c r="SXR2" s="703"/>
      <c r="SXS2" s="703"/>
      <c r="SXT2" s="703"/>
      <c r="SXU2" s="703"/>
      <c r="SXV2" s="703"/>
      <c r="SXW2" s="703"/>
      <c r="SXX2" s="703"/>
      <c r="SXY2" s="703"/>
      <c r="SXZ2" s="703"/>
      <c r="SYA2" s="703"/>
      <c r="SYB2" s="703"/>
      <c r="SYC2" s="703"/>
      <c r="SYD2" s="703"/>
      <c r="SYE2" s="703"/>
      <c r="SYF2" s="703"/>
      <c r="SYG2" s="703"/>
      <c r="SYH2" s="703"/>
      <c r="SYI2" s="703"/>
      <c r="SYJ2" s="703"/>
      <c r="SYK2" s="703"/>
      <c r="SYL2" s="703"/>
      <c r="SYM2" s="703"/>
      <c r="SYN2" s="703"/>
      <c r="SYO2" s="703"/>
      <c r="SYP2" s="703"/>
      <c r="SYQ2" s="703"/>
      <c r="SYR2" s="703"/>
      <c r="SYS2" s="703"/>
      <c r="SYT2" s="703"/>
      <c r="SYU2" s="703"/>
      <c r="SYV2" s="703"/>
      <c r="SYW2" s="703"/>
      <c r="SYX2" s="703"/>
      <c r="SYY2" s="703"/>
      <c r="SYZ2" s="703"/>
      <c r="SZA2" s="703"/>
      <c r="SZB2" s="703"/>
      <c r="SZC2" s="703"/>
      <c r="SZD2" s="703"/>
      <c r="SZE2" s="703"/>
      <c r="SZF2" s="703"/>
      <c r="SZG2" s="703"/>
      <c r="SZH2" s="703"/>
      <c r="SZI2" s="703"/>
      <c r="SZJ2" s="703"/>
      <c r="SZK2" s="703"/>
      <c r="SZL2" s="703"/>
      <c r="SZM2" s="703"/>
      <c r="SZN2" s="703"/>
      <c r="SZO2" s="703"/>
      <c r="SZP2" s="703"/>
      <c r="SZQ2" s="703"/>
      <c r="SZR2" s="703"/>
      <c r="SZS2" s="703"/>
      <c r="SZT2" s="703"/>
      <c r="SZU2" s="703"/>
      <c r="SZV2" s="703"/>
      <c r="SZW2" s="703"/>
      <c r="SZX2" s="703"/>
      <c r="SZY2" s="703"/>
      <c r="SZZ2" s="703"/>
      <c r="TAA2" s="703"/>
      <c r="TAB2" s="703"/>
      <c r="TAC2" s="703"/>
      <c r="TAD2" s="703"/>
      <c r="TAE2" s="703"/>
      <c r="TAF2" s="703"/>
      <c r="TAG2" s="703"/>
      <c r="TAH2" s="703"/>
      <c r="TAI2" s="703"/>
      <c r="TAJ2" s="703"/>
      <c r="TAK2" s="703"/>
      <c r="TAL2" s="703"/>
      <c r="TAM2" s="703"/>
      <c r="TAN2" s="703"/>
      <c r="TAO2" s="703"/>
      <c r="TAP2" s="703"/>
      <c r="TAQ2" s="703"/>
      <c r="TAR2" s="703"/>
      <c r="TAS2" s="703"/>
      <c r="TAT2" s="703"/>
      <c r="TAU2" s="703"/>
      <c r="TAV2" s="703"/>
      <c r="TAW2" s="703"/>
      <c r="TAX2" s="703"/>
      <c r="TAY2" s="703"/>
      <c r="TAZ2" s="703"/>
      <c r="TBA2" s="703"/>
      <c r="TBB2" s="703"/>
      <c r="TBC2" s="703"/>
      <c r="TBD2" s="703"/>
      <c r="TBE2" s="703"/>
      <c r="TBF2" s="703"/>
      <c r="TBG2" s="703"/>
      <c r="TBH2" s="703"/>
      <c r="TBI2" s="703"/>
      <c r="TBJ2" s="703"/>
      <c r="TBK2" s="703"/>
      <c r="TBL2" s="703"/>
      <c r="TBM2" s="703"/>
      <c r="TBN2" s="703"/>
      <c r="TBO2" s="703"/>
      <c r="TBP2" s="703"/>
      <c r="TBQ2" s="703"/>
      <c r="TBR2" s="703"/>
      <c r="TBS2" s="703"/>
      <c r="TBT2" s="703"/>
      <c r="TBU2" s="703"/>
      <c r="TBV2" s="703"/>
      <c r="TBW2" s="703"/>
      <c r="TBX2" s="703"/>
      <c r="TBY2" s="703"/>
      <c r="TBZ2" s="703"/>
      <c r="TCA2" s="703"/>
      <c r="TCB2" s="703"/>
      <c r="TCC2" s="703"/>
      <c r="TCD2" s="703"/>
      <c r="TCE2" s="703"/>
      <c r="TCF2" s="703"/>
      <c r="TCG2" s="703"/>
      <c r="TCH2" s="703"/>
      <c r="TCI2" s="703"/>
      <c r="TCJ2" s="703"/>
      <c r="TCK2" s="703"/>
      <c r="TCL2" s="703"/>
      <c r="TCM2" s="703"/>
      <c r="TCN2" s="703"/>
      <c r="TCO2" s="703"/>
      <c r="TCP2" s="703"/>
      <c r="TCQ2" s="703"/>
      <c r="TCR2" s="703"/>
      <c r="TCS2" s="703"/>
      <c r="TCT2" s="703"/>
      <c r="TCU2" s="703"/>
      <c r="TCV2" s="703"/>
      <c r="TCW2" s="703"/>
      <c r="TCX2" s="703"/>
      <c r="TCY2" s="703"/>
      <c r="TCZ2" s="703"/>
      <c r="TDA2" s="703"/>
      <c r="TDB2" s="703"/>
      <c r="TDC2" s="703"/>
      <c r="TDD2" s="703"/>
      <c r="TDE2" s="703"/>
      <c r="TDF2" s="703"/>
      <c r="TDG2" s="703"/>
      <c r="TDH2" s="703"/>
      <c r="TDI2" s="703"/>
      <c r="TDJ2" s="703"/>
      <c r="TDK2" s="703"/>
      <c r="TDL2" s="703"/>
      <c r="TDM2" s="703"/>
      <c r="TDN2" s="703"/>
      <c r="TDO2" s="703"/>
      <c r="TDP2" s="703"/>
      <c r="TDQ2" s="703"/>
      <c r="TDR2" s="703"/>
      <c r="TDS2" s="703"/>
      <c r="TDT2" s="703"/>
      <c r="TDU2" s="703"/>
      <c r="TDV2" s="703"/>
      <c r="TDW2" s="703"/>
      <c r="TDX2" s="703"/>
      <c r="TDY2" s="703"/>
      <c r="TDZ2" s="703"/>
      <c r="TEA2" s="703"/>
      <c r="TEB2" s="703"/>
      <c r="TEC2" s="703"/>
      <c r="TED2" s="703"/>
      <c r="TEE2" s="703"/>
      <c r="TEF2" s="703"/>
      <c r="TEG2" s="703"/>
      <c r="TEH2" s="703"/>
      <c r="TEI2" s="703"/>
      <c r="TEJ2" s="703"/>
      <c r="TEK2" s="703"/>
      <c r="TEL2" s="703"/>
      <c r="TEM2" s="703"/>
      <c r="TEN2" s="703"/>
      <c r="TEO2" s="703"/>
      <c r="TEP2" s="703"/>
      <c r="TEQ2" s="703"/>
      <c r="TER2" s="703"/>
      <c r="TES2" s="703"/>
      <c r="TET2" s="703"/>
      <c r="TEU2" s="703"/>
      <c r="TEV2" s="703"/>
      <c r="TEW2" s="703"/>
      <c r="TEX2" s="703"/>
      <c r="TEY2" s="703"/>
      <c r="TEZ2" s="703"/>
      <c r="TFA2" s="703"/>
      <c r="TFB2" s="703"/>
      <c r="TFC2" s="703"/>
      <c r="TFD2" s="703"/>
      <c r="TFE2" s="703"/>
      <c r="TFF2" s="703"/>
      <c r="TFG2" s="703"/>
      <c r="TFH2" s="703"/>
      <c r="TFI2" s="703"/>
      <c r="TFJ2" s="703"/>
      <c r="TFK2" s="703"/>
      <c r="TFL2" s="703"/>
      <c r="TFM2" s="703"/>
      <c r="TFN2" s="703"/>
      <c r="TFO2" s="703"/>
      <c r="TFP2" s="703"/>
      <c r="TFQ2" s="703"/>
      <c r="TFR2" s="703"/>
      <c r="TFS2" s="703"/>
      <c r="TFT2" s="703"/>
      <c r="TFU2" s="703"/>
      <c r="TFV2" s="703"/>
      <c r="TFW2" s="703"/>
      <c r="TFX2" s="703"/>
      <c r="TFY2" s="703"/>
      <c r="TFZ2" s="703"/>
      <c r="TGA2" s="703"/>
      <c r="TGB2" s="703"/>
      <c r="TGC2" s="703"/>
      <c r="TGD2" s="703"/>
      <c r="TGE2" s="703"/>
      <c r="TGF2" s="703"/>
      <c r="TGG2" s="703"/>
      <c r="TGH2" s="703"/>
      <c r="TGI2" s="703"/>
      <c r="TGJ2" s="703"/>
      <c r="TGK2" s="703"/>
      <c r="TGL2" s="703"/>
      <c r="TGM2" s="703"/>
      <c r="TGN2" s="703"/>
      <c r="TGO2" s="703"/>
      <c r="TGP2" s="703"/>
      <c r="TGQ2" s="703"/>
      <c r="TGR2" s="703"/>
      <c r="TGS2" s="703"/>
      <c r="TGT2" s="703"/>
      <c r="TGU2" s="703"/>
      <c r="TGV2" s="703"/>
      <c r="TGW2" s="703"/>
      <c r="TGX2" s="703"/>
      <c r="TGY2" s="703"/>
      <c r="TGZ2" s="703"/>
      <c r="THA2" s="703"/>
      <c r="THB2" s="703"/>
      <c r="THC2" s="703"/>
      <c r="THD2" s="703"/>
      <c r="THE2" s="703"/>
      <c r="THF2" s="703"/>
      <c r="THG2" s="703"/>
      <c r="THH2" s="703"/>
      <c r="THI2" s="703"/>
      <c r="THJ2" s="703"/>
      <c r="THK2" s="703"/>
      <c r="THL2" s="703"/>
      <c r="THM2" s="703"/>
      <c r="THN2" s="703"/>
      <c r="THO2" s="703"/>
      <c r="THP2" s="703"/>
      <c r="THQ2" s="703"/>
      <c r="THR2" s="703"/>
      <c r="THS2" s="703"/>
      <c r="THT2" s="703"/>
      <c r="THU2" s="703"/>
      <c r="THV2" s="703"/>
      <c r="THW2" s="703"/>
      <c r="THX2" s="703"/>
      <c r="THY2" s="703"/>
      <c r="THZ2" s="703"/>
      <c r="TIA2" s="703"/>
      <c r="TIB2" s="703"/>
      <c r="TIC2" s="703"/>
      <c r="TID2" s="703"/>
      <c r="TIE2" s="703"/>
      <c r="TIF2" s="703"/>
      <c r="TIG2" s="703"/>
      <c r="TIH2" s="703"/>
      <c r="TII2" s="703"/>
      <c r="TIJ2" s="703"/>
      <c r="TIK2" s="703"/>
      <c r="TIL2" s="703"/>
      <c r="TIM2" s="703"/>
      <c r="TIN2" s="703"/>
      <c r="TIO2" s="703"/>
      <c r="TIP2" s="703"/>
      <c r="TIQ2" s="703"/>
      <c r="TIR2" s="703"/>
      <c r="TIS2" s="703"/>
      <c r="TIT2" s="703"/>
      <c r="TIU2" s="703"/>
      <c r="TIV2" s="703"/>
      <c r="TIW2" s="703"/>
      <c r="TIX2" s="703"/>
      <c r="TIY2" s="703"/>
      <c r="TIZ2" s="703"/>
      <c r="TJA2" s="703"/>
      <c r="TJB2" s="703"/>
      <c r="TJC2" s="703"/>
      <c r="TJD2" s="703"/>
      <c r="TJE2" s="703"/>
      <c r="TJF2" s="703"/>
      <c r="TJG2" s="703"/>
      <c r="TJH2" s="703"/>
      <c r="TJI2" s="703"/>
      <c r="TJJ2" s="703"/>
      <c r="TJK2" s="703"/>
      <c r="TJL2" s="703"/>
      <c r="TJM2" s="703"/>
      <c r="TJN2" s="703"/>
      <c r="TJO2" s="703"/>
      <c r="TJP2" s="703"/>
      <c r="TJQ2" s="703"/>
      <c r="TJR2" s="703"/>
      <c r="TJS2" s="703"/>
      <c r="TJT2" s="703"/>
      <c r="TJU2" s="703"/>
      <c r="TJV2" s="703"/>
      <c r="TJW2" s="703"/>
      <c r="TJX2" s="703"/>
      <c r="TJY2" s="703"/>
      <c r="TJZ2" s="703"/>
      <c r="TKA2" s="703"/>
      <c r="TKB2" s="703"/>
      <c r="TKC2" s="703"/>
      <c r="TKD2" s="703"/>
      <c r="TKE2" s="703"/>
      <c r="TKF2" s="703"/>
      <c r="TKG2" s="703"/>
      <c r="TKH2" s="703"/>
      <c r="TKI2" s="703"/>
      <c r="TKJ2" s="703"/>
      <c r="TKK2" s="703"/>
      <c r="TKL2" s="703"/>
      <c r="TKM2" s="703"/>
      <c r="TKN2" s="703"/>
      <c r="TKO2" s="703"/>
      <c r="TKP2" s="703"/>
      <c r="TKQ2" s="703"/>
      <c r="TKR2" s="703"/>
      <c r="TKS2" s="703"/>
      <c r="TKT2" s="703"/>
      <c r="TKU2" s="703"/>
      <c r="TKV2" s="703"/>
      <c r="TKW2" s="703"/>
      <c r="TKX2" s="703"/>
      <c r="TKY2" s="703"/>
      <c r="TKZ2" s="703"/>
      <c r="TLA2" s="703"/>
      <c r="TLB2" s="703"/>
      <c r="TLC2" s="703"/>
      <c r="TLD2" s="703"/>
      <c r="TLE2" s="703"/>
      <c r="TLF2" s="703"/>
      <c r="TLG2" s="703"/>
      <c r="TLH2" s="703"/>
      <c r="TLI2" s="703"/>
      <c r="TLJ2" s="703"/>
      <c r="TLK2" s="703"/>
      <c r="TLL2" s="703"/>
      <c r="TLM2" s="703"/>
      <c r="TLN2" s="703"/>
      <c r="TLO2" s="703"/>
      <c r="TLP2" s="703"/>
      <c r="TLQ2" s="703"/>
      <c r="TLR2" s="703"/>
      <c r="TLS2" s="703"/>
      <c r="TLT2" s="703"/>
      <c r="TLU2" s="703"/>
      <c r="TLV2" s="703"/>
      <c r="TLW2" s="703"/>
      <c r="TLX2" s="703"/>
      <c r="TLY2" s="703"/>
      <c r="TLZ2" s="703"/>
      <c r="TMA2" s="703"/>
      <c r="TMB2" s="703"/>
      <c r="TMC2" s="703"/>
      <c r="TMD2" s="703"/>
      <c r="TME2" s="703"/>
      <c r="TMF2" s="703"/>
      <c r="TMG2" s="703"/>
      <c r="TMH2" s="703"/>
      <c r="TMI2" s="703"/>
      <c r="TMJ2" s="703"/>
      <c r="TMK2" s="703"/>
      <c r="TML2" s="703"/>
      <c r="TMM2" s="703"/>
      <c r="TMN2" s="703"/>
      <c r="TMO2" s="703"/>
      <c r="TMP2" s="703"/>
      <c r="TMQ2" s="703"/>
      <c r="TMR2" s="703"/>
      <c r="TMS2" s="703"/>
      <c r="TMT2" s="703"/>
      <c r="TMU2" s="703"/>
      <c r="TMV2" s="703"/>
      <c r="TMW2" s="703"/>
      <c r="TMX2" s="703"/>
      <c r="TMY2" s="703"/>
      <c r="TMZ2" s="703"/>
      <c r="TNA2" s="703"/>
      <c r="TNB2" s="703"/>
      <c r="TNC2" s="703"/>
      <c r="TND2" s="703"/>
      <c r="TNE2" s="703"/>
      <c r="TNF2" s="703"/>
      <c r="TNG2" s="703"/>
      <c r="TNH2" s="703"/>
      <c r="TNI2" s="703"/>
      <c r="TNJ2" s="703"/>
      <c r="TNK2" s="703"/>
      <c r="TNL2" s="703"/>
      <c r="TNM2" s="703"/>
      <c r="TNN2" s="703"/>
      <c r="TNO2" s="703"/>
      <c r="TNP2" s="703"/>
      <c r="TNQ2" s="703"/>
      <c r="TNR2" s="703"/>
      <c r="TNS2" s="703"/>
      <c r="TNT2" s="703"/>
      <c r="TNU2" s="703"/>
      <c r="TNV2" s="703"/>
      <c r="TNW2" s="703"/>
      <c r="TNX2" s="703"/>
      <c r="TNY2" s="703"/>
      <c r="TNZ2" s="703"/>
      <c r="TOA2" s="703"/>
      <c r="TOB2" s="703"/>
      <c r="TOC2" s="703"/>
      <c r="TOD2" s="703"/>
      <c r="TOE2" s="703"/>
      <c r="TOF2" s="703"/>
      <c r="TOG2" s="703"/>
      <c r="TOH2" s="703"/>
      <c r="TOI2" s="703"/>
      <c r="TOJ2" s="703"/>
      <c r="TOK2" s="703"/>
      <c r="TOL2" s="703"/>
      <c r="TOM2" s="703"/>
      <c r="TON2" s="703"/>
      <c r="TOO2" s="703"/>
      <c r="TOP2" s="703"/>
      <c r="TOQ2" s="703"/>
      <c r="TOR2" s="703"/>
      <c r="TOS2" s="703"/>
      <c r="TOT2" s="703"/>
      <c r="TOU2" s="703"/>
      <c r="TOV2" s="703"/>
      <c r="TOW2" s="703"/>
      <c r="TOX2" s="703"/>
      <c r="TOY2" s="703"/>
      <c r="TOZ2" s="703"/>
      <c r="TPA2" s="703"/>
      <c r="TPB2" s="703"/>
      <c r="TPC2" s="703"/>
      <c r="TPD2" s="703"/>
      <c r="TPE2" s="703"/>
      <c r="TPF2" s="703"/>
      <c r="TPG2" s="703"/>
      <c r="TPH2" s="703"/>
      <c r="TPI2" s="703"/>
      <c r="TPJ2" s="703"/>
      <c r="TPK2" s="703"/>
      <c r="TPL2" s="703"/>
      <c r="TPM2" s="703"/>
      <c r="TPN2" s="703"/>
      <c r="TPO2" s="703"/>
      <c r="TPP2" s="703"/>
      <c r="TPQ2" s="703"/>
      <c r="TPR2" s="703"/>
      <c r="TPS2" s="703"/>
      <c r="TPT2" s="703"/>
      <c r="TPU2" s="703"/>
      <c r="TPV2" s="703"/>
      <c r="TPW2" s="703"/>
      <c r="TPX2" s="703"/>
      <c r="TPY2" s="703"/>
      <c r="TPZ2" s="703"/>
      <c r="TQA2" s="703"/>
      <c r="TQB2" s="703"/>
      <c r="TQC2" s="703"/>
      <c r="TQD2" s="703"/>
      <c r="TQE2" s="703"/>
      <c r="TQF2" s="703"/>
      <c r="TQG2" s="703"/>
      <c r="TQH2" s="703"/>
      <c r="TQI2" s="703"/>
      <c r="TQJ2" s="703"/>
      <c r="TQK2" s="703"/>
      <c r="TQL2" s="703"/>
      <c r="TQM2" s="703"/>
      <c r="TQN2" s="703"/>
      <c r="TQO2" s="703"/>
      <c r="TQP2" s="703"/>
      <c r="TQQ2" s="703"/>
      <c r="TQR2" s="703"/>
      <c r="TQS2" s="703"/>
      <c r="TQT2" s="703"/>
      <c r="TQU2" s="703"/>
      <c r="TQV2" s="703"/>
      <c r="TQW2" s="703"/>
      <c r="TQX2" s="703"/>
      <c r="TQY2" s="703"/>
      <c r="TQZ2" s="703"/>
      <c r="TRA2" s="703"/>
      <c r="TRB2" s="703"/>
      <c r="TRC2" s="703"/>
      <c r="TRD2" s="703"/>
      <c r="TRE2" s="703"/>
      <c r="TRF2" s="703"/>
      <c r="TRG2" s="703"/>
      <c r="TRH2" s="703"/>
      <c r="TRI2" s="703"/>
      <c r="TRJ2" s="703"/>
      <c r="TRK2" s="703"/>
      <c r="TRL2" s="703"/>
      <c r="TRM2" s="703"/>
      <c r="TRN2" s="703"/>
      <c r="TRO2" s="703"/>
      <c r="TRP2" s="703"/>
      <c r="TRQ2" s="703"/>
      <c r="TRR2" s="703"/>
      <c r="TRS2" s="703"/>
      <c r="TRT2" s="703"/>
      <c r="TRU2" s="703"/>
      <c r="TRV2" s="703"/>
      <c r="TRW2" s="703"/>
      <c r="TRX2" s="703"/>
      <c r="TRY2" s="703"/>
      <c r="TRZ2" s="703"/>
      <c r="TSA2" s="703"/>
      <c r="TSB2" s="703"/>
      <c r="TSC2" s="703"/>
      <c r="TSD2" s="703"/>
      <c r="TSE2" s="703"/>
      <c r="TSF2" s="703"/>
      <c r="TSG2" s="703"/>
      <c r="TSH2" s="703"/>
      <c r="TSI2" s="703"/>
      <c r="TSJ2" s="703"/>
      <c r="TSK2" s="703"/>
      <c r="TSL2" s="703"/>
      <c r="TSM2" s="703"/>
      <c r="TSN2" s="703"/>
      <c r="TSO2" s="703"/>
      <c r="TSP2" s="703"/>
      <c r="TSQ2" s="703"/>
      <c r="TSR2" s="703"/>
      <c r="TSS2" s="703"/>
      <c r="TST2" s="703"/>
      <c r="TSU2" s="703"/>
      <c r="TSV2" s="703"/>
      <c r="TSW2" s="703"/>
      <c r="TSX2" s="703"/>
      <c r="TSY2" s="703"/>
      <c r="TSZ2" s="703"/>
      <c r="TTA2" s="703"/>
      <c r="TTB2" s="703"/>
      <c r="TTC2" s="703"/>
      <c r="TTD2" s="703"/>
      <c r="TTE2" s="703"/>
      <c r="TTF2" s="703"/>
      <c r="TTG2" s="703"/>
      <c r="TTH2" s="703"/>
      <c r="TTI2" s="703"/>
      <c r="TTJ2" s="703"/>
      <c r="TTK2" s="703"/>
      <c r="TTL2" s="703"/>
      <c r="TTM2" s="703"/>
      <c r="TTN2" s="703"/>
      <c r="TTO2" s="703"/>
      <c r="TTP2" s="703"/>
      <c r="TTQ2" s="703"/>
      <c r="TTR2" s="703"/>
      <c r="TTS2" s="703"/>
      <c r="TTT2" s="703"/>
      <c r="TTU2" s="703"/>
      <c r="TTV2" s="703"/>
      <c r="TTW2" s="703"/>
      <c r="TTX2" s="703"/>
      <c r="TTY2" s="703"/>
      <c r="TTZ2" s="703"/>
      <c r="TUA2" s="703"/>
      <c r="TUB2" s="703"/>
      <c r="TUC2" s="703"/>
      <c r="TUD2" s="703"/>
      <c r="TUE2" s="703"/>
      <c r="TUF2" s="703"/>
      <c r="TUG2" s="703"/>
      <c r="TUH2" s="703"/>
      <c r="TUI2" s="703"/>
      <c r="TUJ2" s="703"/>
      <c r="TUK2" s="703"/>
      <c r="TUL2" s="703"/>
      <c r="TUM2" s="703"/>
      <c r="TUN2" s="703"/>
      <c r="TUO2" s="703"/>
      <c r="TUP2" s="703"/>
      <c r="TUQ2" s="703"/>
      <c r="TUR2" s="703"/>
      <c r="TUS2" s="703"/>
      <c r="TUT2" s="703"/>
      <c r="TUU2" s="703"/>
      <c r="TUV2" s="703"/>
      <c r="TUW2" s="703"/>
      <c r="TUX2" s="703"/>
      <c r="TUY2" s="703"/>
      <c r="TUZ2" s="703"/>
      <c r="TVA2" s="703"/>
      <c r="TVB2" s="703"/>
      <c r="TVC2" s="703"/>
      <c r="TVD2" s="703"/>
      <c r="TVE2" s="703"/>
      <c r="TVF2" s="703"/>
      <c r="TVG2" s="703"/>
      <c r="TVH2" s="703"/>
      <c r="TVI2" s="703"/>
      <c r="TVJ2" s="703"/>
      <c r="TVK2" s="703"/>
      <c r="TVL2" s="703"/>
      <c r="TVM2" s="703"/>
      <c r="TVN2" s="703"/>
      <c r="TVO2" s="703"/>
      <c r="TVP2" s="703"/>
      <c r="TVQ2" s="703"/>
      <c r="TVR2" s="703"/>
      <c r="TVS2" s="703"/>
      <c r="TVT2" s="703"/>
      <c r="TVU2" s="703"/>
      <c r="TVV2" s="703"/>
      <c r="TVW2" s="703"/>
      <c r="TVX2" s="703"/>
      <c r="TVY2" s="703"/>
      <c r="TVZ2" s="703"/>
      <c r="TWA2" s="703"/>
      <c r="TWB2" s="703"/>
      <c r="TWC2" s="703"/>
      <c r="TWD2" s="703"/>
      <c r="TWE2" s="703"/>
      <c r="TWF2" s="703"/>
      <c r="TWG2" s="703"/>
      <c r="TWH2" s="703"/>
      <c r="TWI2" s="703"/>
      <c r="TWJ2" s="703"/>
      <c r="TWK2" s="703"/>
      <c r="TWL2" s="703"/>
      <c r="TWM2" s="703"/>
      <c r="TWN2" s="703"/>
      <c r="TWO2" s="703"/>
      <c r="TWP2" s="703"/>
      <c r="TWQ2" s="703"/>
      <c r="TWR2" s="703"/>
      <c r="TWS2" s="703"/>
      <c r="TWT2" s="703"/>
      <c r="TWU2" s="703"/>
      <c r="TWV2" s="703"/>
      <c r="TWW2" s="703"/>
      <c r="TWX2" s="703"/>
      <c r="TWY2" s="703"/>
      <c r="TWZ2" s="703"/>
      <c r="TXA2" s="703"/>
      <c r="TXB2" s="703"/>
      <c r="TXC2" s="703"/>
      <c r="TXD2" s="703"/>
      <c r="TXE2" s="703"/>
      <c r="TXF2" s="703"/>
      <c r="TXG2" s="703"/>
      <c r="TXH2" s="703"/>
      <c r="TXI2" s="703"/>
      <c r="TXJ2" s="703"/>
      <c r="TXK2" s="703"/>
      <c r="TXL2" s="703"/>
      <c r="TXM2" s="703"/>
      <c r="TXN2" s="703"/>
      <c r="TXO2" s="703"/>
      <c r="TXP2" s="703"/>
      <c r="TXQ2" s="703"/>
      <c r="TXR2" s="703"/>
      <c r="TXS2" s="703"/>
      <c r="TXT2" s="703"/>
      <c r="TXU2" s="703"/>
      <c r="TXV2" s="703"/>
      <c r="TXW2" s="703"/>
      <c r="TXX2" s="703"/>
      <c r="TXY2" s="703"/>
      <c r="TXZ2" s="703"/>
      <c r="TYA2" s="703"/>
      <c r="TYB2" s="703"/>
      <c r="TYC2" s="703"/>
      <c r="TYD2" s="703"/>
      <c r="TYE2" s="703"/>
      <c r="TYF2" s="703"/>
      <c r="TYG2" s="703"/>
      <c r="TYH2" s="703"/>
      <c r="TYI2" s="703"/>
      <c r="TYJ2" s="703"/>
      <c r="TYK2" s="703"/>
      <c r="TYL2" s="703"/>
      <c r="TYM2" s="703"/>
      <c r="TYN2" s="703"/>
      <c r="TYO2" s="703"/>
      <c r="TYP2" s="703"/>
      <c r="TYQ2" s="703"/>
      <c r="TYR2" s="703"/>
      <c r="TYS2" s="703"/>
      <c r="TYT2" s="703"/>
      <c r="TYU2" s="703"/>
      <c r="TYV2" s="703"/>
      <c r="TYW2" s="703"/>
      <c r="TYX2" s="703"/>
      <c r="TYY2" s="703"/>
      <c r="TYZ2" s="703"/>
      <c r="TZA2" s="703"/>
      <c r="TZB2" s="703"/>
      <c r="TZC2" s="703"/>
      <c r="TZD2" s="703"/>
      <c r="TZE2" s="703"/>
      <c r="TZF2" s="703"/>
      <c r="TZG2" s="703"/>
      <c r="TZH2" s="703"/>
      <c r="TZI2" s="703"/>
      <c r="TZJ2" s="703"/>
      <c r="TZK2" s="703"/>
      <c r="TZL2" s="703"/>
      <c r="TZM2" s="703"/>
      <c r="TZN2" s="703"/>
      <c r="TZO2" s="703"/>
      <c r="TZP2" s="703"/>
      <c r="TZQ2" s="703"/>
      <c r="TZR2" s="703"/>
      <c r="TZS2" s="703"/>
      <c r="TZT2" s="703"/>
      <c r="TZU2" s="703"/>
      <c r="TZV2" s="703"/>
      <c r="TZW2" s="703"/>
      <c r="TZX2" s="703"/>
      <c r="TZY2" s="703"/>
      <c r="TZZ2" s="703"/>
      <c r="UAA2" s="703"/>
      <c r="UAB2" s="703"/>
      <c r="UAC2" s="703"/>
      <c r="UAD2" s="703"/>
      <c r="UAE2" s="703"/>
      <c r="UAF2" s="703"/>
      <c r="UAG2" s="703"/>
      <c r="UAH2" s="703"/>
      <c r="UAI2" s="703"/>
      <c r="UAJ2" s="703"/>
      <c r="UAK2" s="703"/>
      <c r="UAL2" s="703"/>
      <c r="UAM2" s="703"/>
      <c r="UAN2" s="703"/>
      <c r="UAO2" s="703"/>
      <c r="UAP2" s="703"/>
      <c r="UAQ2" s="703"/>
      <c r="UAR2" s="703"/>
      <c r="UAS2" s="703"/>
      <c r="UAT2" s="703"/>
      <c r="UAU2" s="703"/>
      <c r="UAV2" s="703"/>
      <c r="UAW2" s="703"/>
      <c r="UAX2" s="703"/>
      <c r="UAY2" s="703"/>
      <c r="UAZ2" s="703"/>
      <c r="UBA2" s="703"/>
      <c r="UBB2" s="703"/>
      <c r="UBC2" s="703"/>
      <c r="UBD2" s="703"/>
      <c r="UBE2" s="703"/>
      <c r="UBF2" s="703"/>
      <c r="UBG2" s="703"/>
      <c r="UBH2" s="703"/>
      <c r="UBI2" s="703"/>
      <c r="UBJ2" s="703"/>
      <c r="UBK2" s="703"/>
      <c r="UBL2" s="703"/>
      <c r="UBM2" s="703"/>
      <c r="UBN2" s="703"/>
      <c r="UBO2" s="703"/>
      <c r="UBP2" s="703"/>
      <c r="UBQ2" s="703"/>
      <c r="UBR2" s="703"/>
      <c r="UBS2" s="703"/>
      <c r="UBT2" s="703"/>
      <c r="UBU2" s="703"/>
      <c r="UBV2" s="703"/>
      <c r="UBW2" s="703"/>
      <c r="UBX2" s="703"/>
      <c r="UBY2" s="703"/>
      <c r="UBZ2" s="703"/>
      <c r="UCA2" s="703"/>
      <c r="UCB2" s="703"/>
      <c r="UCC2" s="703"/>
      <c r="UCD2" s="703"/>
      <c r="UCE2" s="703"/>
      <c r="UCF2" s="703"/>
      <c r="UCG2" s="703"/>
      <c r="UCH2" s="703"/>
      <c r="UCI2" s="703"/>
      <c r="UCJ2" s="703"/>
      <c r="UCK2" s="703"/>
      <c r="UCL2" s="703"/>
      <c r="UCM2" s="703"/>
      <c r="UCN2" s="703"/>
      <c r="UCO2" s="703"/>
      <c r="UCP2" s="703"/>
      <c r="UCQ2" s="703"/>
      <c r="UCR2" s="703"/>
      <c r="UCS2" s="703"/>
      <c r="UCT2" s="703"/>
      <c r="UCU2" s="703"/>
      <c r="UCV2" s="703"/>
      <c r="UCW2" s="703"/>
      <c r="UCX2" s="703"/>
      <c r="UCY2" s="703"/>
      <c r="UCZ2" s="703"/>
      <c r="UDA2" s="703"/>
      <c r="UDB2" s="703"/>
      <c r="UDC2" s="703"/>
      <c r="UDD2" s="703"/>
      <c r="UDE2" s="703"/>
      <c r="UDF2" s="703"/>
      <c r="UDG2" s="703"/>
      <c r="UDH2" s="703"/>
      <c r="UDI2" s="703"/>
      <c r="UDJ2" s="703"/>
      <c r="UDK2" s="703"/>
      <c r="UDL2" s="703"/>
      <c r="UDM2" s="703"/>
      <c r="UDN2" s="703"/>
      <c r="UDO2" s="703"/>
      <c r="UDP2" s="703"/>
      <c r="UDQ2" s="703"/>
      <c r="UDR2" s="703"/>
      <c r="UDS2" s="703"/>
      <c r="UDT2" s="703"/>
      <c r="UDU2" s="703"/>
      <c r="UDV2" s="703"/>
      <c r="UDW2" s="703"/>
      <c r="UDX2" s="703"/>
      <c r="UDY2" s="703"/>
      <c r="UDZ2" s="703"/>
      <c r="UEA2" s="703"/>
      <c r="UEB2" s="703"/>
      <c r="UEC2" s="703"/>
      <c r="UED2" s="703"/>
      <c r="UEE2" s="703"/>
      <c r="UEF2" s="703"/>
      <c r="UEG2" s="703"/>
      <c r="UEH2" s="703"/>
      <c r="UEI2" s="703"/>
      <c r="UEJ2" s="703"/>
      <c r="UEK2" s="703"/>
      <c r="UEL2" s="703"/>
      <c r="UEM2" s="703"/>
      <c r="UEN2" s="703"/>
      <c r="UEO2" s="703"/>
      <c r="UEP2" s="703"/>
      <c r="UEQ2" s="703"/>
      <c r="UER2" s="703"/>
      <c r="UES2" s="703"/>
      <c r="UET2" s="703"/>
      <c r="UEU2" s="703"/>
      <c r="UEV2" s="703"/>
      <c r="UEW2" s="703"/>
      <c r="UEX2" s="703"/>
      <c r="UEY2" s="703"/>
      <c r="UEZ2" s="703"/>
      <c r="UFA2" s="703"/>
      <c r="UFB2" s="703"/>
      <c r="UFC2" s="703"/>
      <c r="UFD2" s="703"/>
      <c r="UFE2" s="703"/>
      <c r="UFF2" s="703"/>
      <c r="UFG2" s="703"/>
      <c r="UFH2" s="703"/>
      <c r="UFI2" s="703"/>
      <c r="UFJ2" s="703"/>
      <c r="UFK2" s="703"/>
      <c r="UFL2" s="703"/>
      <c r="UFM2" s="703"/>
      <c r="UFN2" s="703"/>
      <c r="UFO2" s="703"/>
      <c r="UFP2" s="703"/>
      <c r="UFQ2" s="703"/>
      <c r="UFR2" s="703"/>
      <c r="UFS2" s="703"/>
      <c r="UFT2" s="703"/>
      <c r="UFU2" s="703"/>
      <c r="UFV2" s="703"/>
      <c r="UFW2" s="703"/>
      <c r="UFX2" s="703"/>
      <c r="UFY2" s="703"/>
      <c r="UFZ2" s="703"/>
      <c r="UGA2" s="703"/>
      <c r="UGB2" s="703"/>
      <c r="UGC2" s="703"/>
      <c r="UGD2" s="703"/>
      <c r="UGE2" s="703"/>
      <c r="UGF2" s="703"/>
      <c r="UGG2" s="703"/>
      <c r="UGH2" s="703"/>
      <c r="UGI2" s="703"/>
      <c r="UGJ2" s="703"/>
      <c r="UGK2" s="703"/>
      <c r="UGL2" s="703"/>
      <c r="UGM2" s="703"/>
      <c r="UGN2" s="703"/>
      <c r="UGO2" s="703"/>
      <c r="UGP2" s="703"/>
      <c r="UGQ2" s="703"/>
      <c r="UGR2" s="703"/>
      <c r="UGS2" s="703"/>
      <c r="UGT2" s="703"/>
      <c r="UGU2" s="703"/>
      <c r="UGV2" s="703"/>
      <c r="UGW2" s="703"/>
      <c r="UGX2" s="703"/>
      <c r="UGY2" s="703"/>
      <c r="UGZ2" s="703"/>
      <c r="UHA2" s="703"/>
      <c r="UHB2" s="703"/>
      <c r="UHC2" s="703"/>
      <c r="UHD2" s="703"/>
      <c r="UHE2" s="703"/>
      <c r="UHF2" s="703"/>
      <c r="UHG2" s="703"/>
      <c r="UHH2" s="703"/>
      <c r="UHI2" s="703"/>
      <c r="UHJ2" s="703"/>
      <c r="UHK2" s="703"/>
      <c r="UHL2" s="703"/>
      <c r="UHM2" s="703"/>
      <c r="UHN2" s="703"/>
      <c r="UHO2" s="703"/>
      <c r="UHP2" s="703"/>
      <c r="UHQ2" s="703"/>
      <c r="UHR2" s="703"/>
      <c r="UHS2" s="703"/>
      <c r="UHT2" s="703"/>
      <c r="UHU2" s="703"/>
      <c r="UHV2" s="703"/>
      <c r="UHW2" s="703"/>
      <c r="UHX2" s="703"/>
      <c r="UHY2" s="703"/>
      <c r="UHZ2" s="703"/>
      <c r="UIA2" s="703"/>
      <c r="UIB2" s="703"/>
      <c r="UIC2" s="703"/>
      <c r="UID2" s="703"/>
      <c r="UIE2" s="703"/>
      <c r="UIF2" s="703"/>
      <c r="UIG2" s="703"/>
      <c r="UIH2" s="703"/>
      <c r="UII2" s="703"/>
      <c r="UIJ2" s="703"/>
      <c r="UIK2" s="703"/>
      <c r="UIL2" s="703"/>
      <c r="UIM2" s="703"/>
      <c r="UIN2" s="703"/>
      <c r="UIO2" s="703"/>
      <c r="UIP2" s="703"/>
      <c r="UIQ2" s="703"/>
      <c r="UIR2" s="703"/>
      <c r="UIS2" s="703"/>
      <c r="UIT2" s="703"/>
      <c r="UIU2" s="703"/>
      <c r="UIV2" s="703"/>
      <c r="UIW2" s="703"/>
      <c r="UIX2" s="703"/>
      <c r="UIY2" s="703"/>
      <c r="UIZ2" s="703"/>
      <c r="UJA2" s="703"/>
      <c r="UJB2" s="703"/>
      <c r="UJC2" s="703"/>
      <c r="UJD2" s="703"/>
      <c r="UJE2" s="703"/>
      <c r="UJF2" s="703"/>
      <c r="UJG2" s="703"/>
      <c r="UJH2" s="703"/>
      <c r="UJI2" s="703"/>
      <c r="UJJ2" s="703"/>
      <c r="UJK2" s="703"/>
      <c r="UJL2" s="703"/>
      <c r="UJM2" s="703"/>
      <c r="UJN2" s="703"/>
      <c r="UJO2" s="703"/>
      <c r="UJP2" s="703"/>
      <c r="UJQ2" s="703"/>
      <c r="UJR2" s="703"/>
      <c r="UJS2" s="703"/>
      <c r="UJT2" s="703"/>
      <c r="UJU2" s="703"/>
      <c r="UJV2" s="703"/>
      <c r="UJW2" s="703"/>
      <c r="UJX2" s="703"/>
      <c r="UJY2" s="703"/>
      <c r="UJZ2" s="703"/>
      <c r="UKA2" s="703"/>
      <c r="UKB2" s="703"/>
      <c r="UKC2" s="703"/>
      <c r="UKD2" s="703"/>
      <c r="UKE2" s="703"/>
      <c r="UKF2" s="703"/>
      <c r="UKG2" s="703"/>
      <c r="UKH2" s="703"/>
      <c r="UKI2" s="703"/>
      <c r="UKJ2" s="703"/>
      <c r="UKK2" s="703"/>
      <c r="UKL2" s="703"/>
      <c r="UKM2" s="703"/>
      <c r="UKN2" s="703"/>
      <c r="UKO2" s="703"/>
      <c r="UKP2" s="703"/>
      <c r="UKQ2" s="703"/>
      <c r="UKR2" s="703"/>
      <c r="UKS2" s="703"/>
      <c r="UKT2" s="703"/>
      <c r="UKU2" s="703"/>
      <c r="UKV2" s="703"/>
      <c r="UKW2" s="703"/>
      <c r="UKX2" s="703"/>
      <c r="UKY2" s="703"/>
      <c r="UKZ2" s="703"/>
      <c r="ULA2" s="703"/>
      <c r="ULB2" s="703"/>
      <c r="ULC2" s="703"/>
      <c r="ULD2" s="703"/>
      <c r="ULE2" s="703"/>
      <c r="ULF2" s="703"/>
      <c r="ULG2" s="703"/>
      <c r="ULH2" s="703"/>
      <c r="ULI2" s="703"/>
      <c r="ULJ2" s="703"/>
      <c r="ULK2" s="703"/>
      <c r="ULL2" s="703"/>
      <c r="ULM2" s="703"/>
      <c r="ULN2" s="703"/>
      <c r="ULO2" s="703"/>
      <c r="ULP2" s="703"/>
      <c r="ULQ2" s="703"/>
      <c r="ULR2" s="703"/>
      <c r="ULS2" s="703"/>
      <c r="ULT2" s="703"/>
      <c r="ULU2" s="703"/>
      <c r="ULV2" s="703"/>
      <c r="ULW2" s="703"/>
      <c r="ULX2" s="703"/>
      <c r="ULY2" s="703"/>
      <c r="ULZ2" s="703"/>
      <c r="UMA2" s="703"/>
      <c r="UMB2" s="703"/>
      <c r="UMC2" s="703"/>
      <c r="UMD2" s="703"/>
      <c r="UME2" s="703"/>
      <c r="UMF2" s="703"/>
      <c r="UMG2" s="703"/>
      <c r="UMH2" s="703"/>
      <c r="UMI2" s="703"/>
      <c r="UMJ2" s="703"/>
      <c r="UMK2" s="703"/>
      <c r="UML2" s="703"/>
      <c r="UMM2" s="703"/>
      <c r="UMN2" s="703"/>
      <c r="UMO2" s="703"/>
      <c r="UMP2" s="703"/>
      <c r="UMQ2" s="703"/>
      <c r="UMR2" s="703"/>
      <c r="UMS2" s="703"/>
      <c r="UMT2" s="703"/>
      <c r="UMU2" s="703"/>
      <c r="UMV2" s="703"/>
      <c r="UMW2" s="703"/>
      <c r="UMX2" s="703"/>
      <c r="UMY2" s="703"/>
      <c r="UMZ2" s="703"/>
      <c r="UNA2" s="703"/>
      <c r="UNB2" s="703"/>
      <c r="UNC2" s="703"/>
      <c r="UND2" s="703"/>
      <c r="UNE2" s="703"/>
      <c r="UNF2" s="703"/>
      <c r="UNG2" s="703"/>
      <c r="UNH2" s="703"/>
      <c r="UNI2" s="703"/>
      <c r="UNJ2" s="703"/>
      <c r="UNK2" s="703"/>
      <c r="UNL2" s="703"/>
      <c r="UNM2" s="703"/>
      <c r="UNN2" s="703"/>
      <c r="UNO2" s="703"/>
      <c r="UNP2" s="703"/>
      <c r="UNQ2" s="703"/>
      <c r="UNR2" s="703"/>
      <c r="UNS2" s="703"/>
      <c r="UNT2" s="703"/>
      <c r="UNU2" s="703"/>
      <c r="UNV2" s="703"/>
      <c r="UNW2" s="703"/>
      <c r="UNX2" s="703"/>
      <c r="UNY2" s="703"/>
      <c r="UNZ2" s="703"/>
      <c r="UOA2" s="703"/>
      <c r="UOB2" s="703"/>
      <c r="UOC2" s="703"/>
      <c r="UOD2" s="703"/>
      <c r="UOE2" s="703"/>
      <c r="UOF2" s="703"/>
      <c r="UOG2" s="703"/>
      <c r="UOH2" s="703"/>
      <c r="UOI2" s="703"/>
      <c r="UOJ2" s="703"/>
      <c r="UOK2" s="703"/>
      <c r="UOL2" s="703"/>
      <c r="UOM2" s="703"/>
      <c r="UON2" s="703"/>
      <c r="UOO2" s="703"/>
      <c r="UOP2" s="703"/>
      <c r="UOQ2" s="703"/>
      <c r="UOR2" s="703"/>
      <c r="UOS2" s="703"/>
      <c r="UOT2" s="703"/>
      <c r="UOU2" s="703"/>
      <c r="UOV2" s="703"/>
      <c r="UOW2" s="703"/>
      <c r="UOX2" s="703"/>
      <c r="UOY2" s="703"/>
      <c r="UOZ2" s="703"/>
      <c r="UPA2" s="703"/>
      <c r="UPB2" s="703"/>
      <c r="UPC2" s="703"/>
      <c r="UPD2" s="703"/>
      <c r="UPE2" s="703"/>
      <c r="UPF2" s="703"/>
      <c r="UPG2" s="703"/>
      <c r="UPH2" s="703"/>
      <c r="UPI2" s="703"/>
      <c r="UPJ2" s="703"/>
      <c r="UPK2" s="703"/>
      <c r="UPL2" s="703"/>
      <c r="UPM2" s="703"/>
      <c r="UPN2" s="703"/>
      <c r="UPO2" s="703"/>
      <c r="UPP2" s="703"/>
      <c r="UPQ2" s="703"/>
      <c r="UPR2" s="703"/>
      <c r="UPS2" s="703"/>
      <c r="UPT2" s="703"/>
      <c r="UPU2" s="703"/>
      <c r="UPV2" s="703"/>
      <c r="UPW2" s="703"/>
      <c r="UPX2" s="703"/>
      <c r="UPY2" s="703"/>
      <c r="UPZ2" s="703"/>
      <c r="UQA2" s="703"/>
      <c r="UQB2" s="703"/>
      <c r="UQC2" s="703"/>
      <c r="UQD2" s="703"/>
      <c r="UQE2" s="703"/>
      <c r="UQF2" s="703"/>
      <c r="UQG2" s="703"/>
      <c r="UQH2" s="703"/>
      <c r="UQI2" s="703"/>
      <c r="UQJ2" s="703"/>
      <c r="UQK2" s="703"/>
      <c r="UQL2" s="703"/>
      <c r="UQM2" s="703"/>
      <c r="UQN2" s="703"/>
      <c r="UQO2" s="703"/>
      <c r="UQP2" s="703"/>
      <c r="UQQ2" s="703"/>
      <c r="UQR2" s="703"/>
      <c r="UQS2" s="703"/>
      <c r="UQT2" s="703"/>
      <c r="UQU2" s="703"/>
      <c r="UQV2" s="703"/>
      <c r="UQW2" s="703"/>
      <c r="UQX2" s="703"/>
      <c r="UQY2" s="703"/>
      <c r="UQZ2" s="703"/>
      <c r="URA2" s="703"/>
      <c r="URB2" s="703"/>
      <c r="URC2" s="703"/>
      <c r="URD2" s="703"/>
      <c r="URE2" s="703"/>
      <c r="URF2" s="703"/>
      <c r="URG2" s="703"/>
      <c r="URH2" s="703"/>
      <c r="URI2" s="703"/>
      <c r="URJ2" s="703"/>
      <c r="URK2" s="703"/>
      <c r="URL2" s="703"/>
      <c r="URM2" s="703"/>
      <c r="URN2" s="703"/>
      <c r="URO2" s="703"/>
      <c r="URP2" s="703"/>
      <c r="URQ2" s="703"/>
      <c r="URR2" s="703"/>
      <c r="URS2" s="703"/>
      <c r="URT2" s="703"/>
      <c r="URU2" s="703"/>
      <c r="URV2" s="703"/>
      <c r="URW2" s="703"/>
      <c r="URX2" s="703"/>
      <c r="URY2" s="703"/>
      <c r="URZ2" s="703"/>
      <c r="USA2" s="703"/>
      <c r="USB2" s="703"/>
      <c r="USC2" s="703"/>
      <c r="USD2" s="703"/>
      <c r="USE2" s="703"/>
      <c r="USF2" s="703"/>
      <c r="USG2" s="703"/>
      <c r="USH2" s="703"/>
      <c r="USI2" s="703"/>
      <c r="USJ2" s="703"/>
      <c r="USK2" s="703"/>
      <c r="USL2" s="703"/>
      <c r="USM2" s="703"/>
      <c r="USN2" s="703"/>
      <c r="USO2" s="703"/>
      <c r="USP2" s="703"/>
      <c r="USQ2" s="703"/>
      <c r="USR2" s="703"/>
      <c r="USS2" s="703"/>
      <c r="UST2" s="703"/>
      <c r="USU2" s="703"/>
      <c r="USV2" s="703"/>
      <c r="USW2" s="703"/>
      <c r="USX2" s="703"/>
      <c r="USY2" s="703"/>
      <c r="USZ2" s="703"/>
      <c r="UTA2" s="703"/>
      <c r="UTB2" s="703"/>
      <c r="UTC2" s="703"/>
      <c r="UTD2" s="703"/>
      <c r="UTE2" s="703"/>
      <c r="UTF2" s="703"/>
      <c r="UTG2" s="703"/>
      <c r="UTH2" s="703"/>
      <c r="UTI2" s="703"/>
      <c r="UTJ2" s="703"/>
      <c r="UTK2" s="703"/>
      <c r="UTL2" s="703"/>
      <c r="UTM2" s="703"/>
      <c r="UTN2" s="703"/>
      <c r="UTO2" s="703"/>
      <c r="UTP2" s="703"/>
      <c r="UTQ2" s="703"/>
      <c r="UTR2" s="703"/>
      <c r="UTS2" s="703"/>
      <c r="UTT2" s="703"/>
      <c r="UTU2" s="703"/>
      <c r="UTV2" s="703"/>
      <c r="UTW2" s="703"/>
      <c r="UTX2" s="703"/>
      <c r="UTY2" s="703"/>
      <c r="UTZ2" s="703"/>
      <c r="UUA2" s="703"/>
      <c r="UUB2" s="703"/>
      <c r="UUC2" s="703"/>
      <c r="UUD2" s="703"/>
      <c r="UUE2" s="703"/>
      <c r="UUF2" s="703"/>
      <c r="UUG2" s="703"/>
      <c r="UUH2" s="703"/>
      <c r="UUI2" s="703"/>
      <c r="UUJ2" s="703"/>
      <c r="UUK2" s="703"/>
      <c r="UUL2" s="703"/>
      <c r="UUM2" s="703"/>
      <c r="UUN2" s="703"/>
      <c r="UUO2" s="703"/>
      <c r="UUP2" s="703"/>
      <c r="UUQ2" s="703"/>
      <c r="UUR2" s="703"/>
      <c r="UUS2" s="703"/>
      <c r="UUT2" s="703"/>
      <c r="UUU2" s="703"/>
      <c r="UUV2" s="703"/>
      <c r="UUW2" s="703"/>
      <c r="UUX2" s="703"/>
      <c r="UUY2" s="703"/>
      <c r="UUZ2" s="703"/>
      <c r="UVA2" s="703"/>
      <c r="UVB2" s="703"/>
      <c r="UVC2" s="703"/>
      <c r="UVD2" s="703"/>
      <c r="UVE2" s="703"/>
      <c r="UVF2" s="703"/>
      <c r="UVG2" s="703"/>
      <c r="UVH2" s="703"/>
      <c r="UVI2" s="703"/>
      <c r="UVJ2" s="703"/>
      <c r="UVK2" s="703"/>
      <c r="UVL2" s="703"/>
      <c r="UVM2" s="703"/>
      <c r="UVN2" s="703"/>
      <c r="UVO2" s="703"/>
      <c r="UVP2" s="703"/>
      <c r="UVQ2" s="703"/>
      <c r="UVR2" s="703"/>
      <c r="UVS2" s="703"/>
      <c r="UVT2" s="703"/>
      <c r="UVU2" s="703"/>
      <c r="UVV2" s="703"/>
      <c r="UVW2" s="703"/>
      <c r="UVX2" s="703"/>
      <c r="UVY2" s="703"/>
      <c r="UVZ2" s="703"/>
      <c r="UWA2" s="703"/>
      <c r="UWB2" s="703"/>
      <c r="UWC2" s="703"/>
      <c r="UWD2" s="703"/>
      <c r="UWE2" s="703"/>
      <c r="UWF2" s="703"/>
      <c r="UWG2" s="703"/>
      <c r="UWH2" s="703"/>
      <c r="UWI2" s="703"/>
      <c r="UWJ2" s="703"/>
      <c r="UWK2" s="703"/>
      <c r="UWL2" s="703"/>
      <c r="UWM2" s="703"/>
      <c r="UWN2" s="703"/>
      <c r="UWO2" s="703"/>
      <c r="UWP2" s="703"/>
      <c r="UWQ2" s="703"/>
      <c r="UWR2" s="703"/>
      <c r="UWS2" s="703"/>
      <c r="UWT2" s="703"/>
      <c r="UWU2" s="703"/>
      <c r="UWV2" s="703"/>
      <c r="UWW2" s="703"/>
      <c r="UWX2" s="703"/>
      <c r="UWY2" s="703"/>
      <c r="UWZ2" s="703"/>
      <c r="UXA2" s="703"/>
      <c r="UXB2" s="703"/>
      <c r="UXC2" s="703"/>
      <c r="UXD2" s="703"/>
      <c r="UXE2" s="703"/>
      <c r="UXF2" s="703"/>
      <c r="UXG2" s="703"/>
      <c r="UXH2" s="703"/>
      <c r="UXI2" s="703"/>
      <c r="UXJ2" s="703"/>
      <c r="UXK2" s="703"/>
      <c r="UXL2" s="703"/>
      <c r="UXM2" s="703"/>
      <c r="UXN2" s="703"/>
      <c r="UXO2" s="703"/>
      <c r="UXP2" s="703"/>
      <c r="UXQ2" s="703"/>
      <c r="UXR2" s="703"/>
      <c r="UXS2" s="703"/>
      <c r="UXT2" s="703"/>
      <c r="UXU2" s="703"/>
      <c r="UXV2" s="703"/>
      <c r="UXW2" s="703"/>
      <c r="UXX2" s="703"/>
      <c r="UXY2" s="703"/>
      <c r="UXZ2" s="703"/>
      <c r="UYA2" s="703"/>
      <c r="UYB2" s="703"/>
      <c r="UYC2" s="703"/>
      <c r="UYD2" s="703"/>
      <c r="UYE2" s="703"/>
      <c r="UYF2" s="703"/>
      <c r="UYG2" s="703"/>
      <c r="UYH2" s="703"/>
      <c r="UYI2" s="703"/>
      <c r="UYJ2" s="703"/>
      <c r="UYK2" s="703"/>
      <c r="UYL2" s="703"/>
      <c r="UYM2" s="703"/>
      <c r="UYN2" s="703"/>
      <c r="UYO2" s="703"/>
      <c r="UYP2" s="703"/>
      <c r="UYQ2" s="703"/>
      <c r="UYR2" s="703"/>
      <c r="UYS2" s="703"/>
      <c r="UYT2" s="703"/>
      <c r="UYU2" s="703"/>
      <c r="UYV2" s="703"/>
      <c r="UYW2" s="703"/>
      <c r="UYX2" s="703"/>
      <c r="UYY2" s="703"/>
      <c r="UYZ2" s="703"/>
      <c r="UZA2" s="703"/>
      <c r="UZB2" s="703"/>
      <c r="UZC2" s="703"/>
      <c r="UZD2" s="703"/>
      <c r="UZE2" s="703"/>
      <c r="UZF2" s="703"/>
      <c r="UZG2" s="703"/>
      <c r="UZH2" s="703"/>
      <c r="UZI2" s="703"/>
      <c r="UZJ2" s="703"/>
      <c r="UZK2" s="703"/>
      <c r="UZL2" s="703"/>
      <c r="UZM2" s="703"/>
      <c r="UZN2" s="703"/>
      <c r="UZO2" s="703"/>
      <c r="UZP2" s="703"/>
      <c r="UZQ2" s="703"/>
      <c r="UZR2" s="703"/>
      <c r="UZS2" s="703"/>
      <c r="UZT2" s="703"/>
      <c r="UZU2" s="703"/>
      <c r="UZV2" s="703"/>
      <c r="UZW2" s="703"/>
      <c r="UZX2" s="703"/>
      <c r="UZY2" s="703"/>
      <c r="UZZ2" s="703"/>
      <c r="VAA2" s="703"/>
      <c r="VAB2" s="703"/>
      <c r="VAC2" s="703"/>
      <c r="VAD2" s="703"/>
      <c r="VAE2" s="703"/>
      <c r="VAF2" s="703"/>
      <c r="VAG2" s="703"/>
      <c r="VAH2" s="703"/>
      <c r="VAI2" s="703"/>
      <c r="VAJ2" s="703"/>
      <c r="VAK2" s="703"/>
      <c r="VAL2" s="703"/>
      <c r="VAM2" s="703"/>
      <c r="VAN2" s="703"/>
      <c r="VAO2" s="703"/>
      <c r="VAP2" s="703"/>
      <c r="VAQ2" s="703"/>
      <c r="VAR2" s="703"/>
      <c r="VAS2" s="703"/>
      <c r="VAT2" s="703"/>
      <c r="VAU2" s="703"/>
      <c r="VAV2" s="703"/>
      <c r="VAW2" s="703"/>
      <c r="VAX2" s="703"/>
      <c r="VAY2" s="703"/>
      <c r="VAZ2" s="703"/>
      <c r="VBA2" s="703"/>
      <c r="VBB2" s="703"/>
      <c r="VBC2" s="703"/>
      <c r="VBD2" s="703"/>
      <c r="VBE2" s="703"/>
      <c r="VBF2" s="703"/>
      <c r="VBG2" s="703"/>
      <c r="VBH2" s="703"/>
      <c r="VBI2" s="703"/>
      <c r="VBJ2" s="703"/>
      <c r="VBK2" s="703"/>
      <c r="VBL2" s="703"/>
      <c r="VBM2" s="703"/>
      <c r="VBN2" s="703"/>
      <c r="VBO2" s="703"/>
      <c r="VBP2" s="703"/>
      <c r="VBQ2" s="703"/>
      <c r="VBR2" s="703"/>
      <c r="VBS2" s="703"/>
      <c r="VBT2" s="703"/>
      <c r="VBU2" s="703"/>
      <c r="VBV2" s="703"/>
      <c r="VBW2" s="703"/>
      <c r="VBX2" s="703"/>
      <c r="VBY2" s="703"/>
      <c r="VBZ2" s="703"/>
      <c r="VCA2" s="703"/>
      <c r="VCB2" s="703"/>
      <c r="VCC2" s="703"/>
      <c r="VCD2" s="703"/>
      <c r="VCE2" s="703"/>
      <c r="VCF2" s="703"/>
      <c r="VCG2" s="703"/>
      <c r="VCH2" s="703"/>
      <c r="VCI2" s="703"/>
      <c r="VCJ2" s="703"/>
      <c r="VCK2" s="703"/>
      <c r="VCL2" s="703"/>
      <c r="VCM2" s="703"/>
      <c r="VCN2" s="703"/>
      <c r="VCO2" s="703"/>
      <c r="VCP2" s="703"/>
      <c r="VCQ2" s="703"/>
      <c r="VCR2" s="703"/>
      <c r="VCS2" s="703"/>
      <c r="VCT2" s="703"/>
      <c r="VCU2" s="703"/>
      <c r="VCV2" s="703"/>
      <c r="VCW2" s="703"/>
      <c r="VCX2" s="703"/>
      <c r="VCY2" s="703"/>
      <c r="VCZ2" s="703"/>
      <c r="VDA2" s="703"/>
      <c r="VDB2" s="703"/>
      <c r="VDC2" s="703"/>
      <c r="VDD2" s="703"/>
      <c r="VDE2" s="703"/>
      <c r="VDF2" s="703"/>
      <c r="VDG2" s="703"/>
      <c r="VDH2" s="703"/>
      <c r="VDI2" s="703"/>
      <c r="VDJ2" s="703"/>
      <c r="VDK2" s="703"/>
      <c r="VDL2" s="703"/>
      <c r="VDM2" s="703"/>
      <c r="VDN2" s="703"/>
      <c r="VDO2" s="703"/>
      <c r="VDP2" s="703"/>
      <c r="VDQ2" s="703"/>
      <c r="VDR2" s="703"/>
      <c r="VDS2" s="703"/>
      <c r="VDT2" s="703"/>
      <c r="VDU2" s="703"/>
      <c r="VDV2" s="703"/>
      <c r="VDW2" s="703"/>
      <c r="VDX2" s="703"/>
      <c r="VDY2" s="703"/>
      <c r="VDZ2" s="703"/>
      <c r="VEA2" s="703"/>
      <c r="VEB2" s="703"/>
      <c r="VEC2" s="703"/>
      <c r="VED2" s="703"/>
      <c r="VEE2" s="703"/>
      <c r="VEF2" s="703"/>
      <c r="VEG2" s="703"/>
      <c r="VEH2" s="703"/>
      <c r="VEI2" s="703"/>
      <c r="VEJ2" s="703"/>
      <c r="VEK2" s="703"/>
      <c r="VEL2" s="703"/>
      <c r="VEM2" s="703"/>
      <c r="VEN2" s="703"/>
      <c r="VEO2" s="703"/>
      <c r="VEP2" s="703"/>
      <c r="VEQ2" s="703"/>
      <c r="VER2" s="703"/>
      <c r="VES2" s="703"/>
      <c r="VET2" s="703"/>
      <c r="VEU2" s="703"/>
      <c r="VEV2" s="703"/>
      <c r="VEW2" s="703"/>
      <c r="VEX2" s="703"/>
      <c r="VEY2" s="703"/>
      <c r="VEZ2" s="703"/>
      <c r="VFA2" s="703"/>
      <c r="VFB2" s="703"/>
      <c r="VFC2" s="703"/>
      <c r="VFD2" s="703"/>
      <c r="VFE2" s="703"/>
      <c r="VFF2" s="703"/>
      <c r="VFG2" s="703"/>
      <c r="VFH2" s="703"/>
      <c r="VFI2" s="703"/>
      <c r="VFJ2" s="703"/>
      <c r="VFK2" s="703"/>
      <c r="VFL2" s="703"/>
      <c r="VFM2" s="703"/>
      <c r="VFN2" s="703"/>
      <c r="VFO2" s="703"/>
      <c r="VFP2" s="703"/>
      <c r="VFQ2" s="703"/>
      <c r="VFR2" s="703"/>
      <c r="VFS2" s="703"/>
      <c r="VFT2" s="703"/>
      <c r="VFU2" s="703"/>
      <c r="VFV2" s="703"/>
      <c r="VFW2" s="703"/>
      <c r="VFX2" s="703"/>
      <c r="VFY2" s="703"/>
      <c r="VFZ2" s="703"/>
      <c r="VGA2" s="703"/>
      <c r="VGB2" s="703"/>
      <c r="VGC2" s="703"/>
      <c r="VGD2" s="703"/>
      <c r="VGE2" s="703"/>
      <c r="VGF2" s="703"/>
      <c r="VGG2" s="703"/>
      <c r="VGH2" s="703"/>
      <c r="VGI2" s="703"/>
      <c r="VGJ2" s="703"/>
      <c r="VGK2" s="703"/>
      <c r="VGL2" s="703"/>
      <c r="VGM2" s="703"/>
      <c r="VGN2" s="703"/>
      <c r="VGO2" s="703"/>
      <c r="VGP2" s="703"/>
      <c r="VGQ2" s="703"/>
      <c r="VGR2" s="703"/>
      <c r="VGS2" s="703"/>
      <c r="VGT2" s="703"/>
      <c r="VGU2" s="703"/>
      <c r="VGV2" s="703"/>
      <c r="VGW2" s="703"/>
      <c r="VGX2" s="703"/>
      <c r="VGY2" s="703"/>
      <c r="VGZ2" s="703"/>
      <c r="VHA2" s="703"/>
      <c r="VHB2" s="703"/>
      <c r="VHC2" s="703"/>
      <c r="VHD2" s="703"/>
      <c r="VHE2" s="703"/>
      <c r="VHF2" s="703"/>
      <c r="VHG2" s="703"/>
      <c r="VHH2" s="703"/>
      <c r="VHI2" s="703"/>
      <c r="VHJ2" s="703"/>
      <c r="VHK2" s="703"/>
      <c r="VHL2" s="703"/>
      <c r="VHM2" s="703"/>
      <c r="VHN2" s="703"/>
      <c r="VHO2" s="703"/>
      <c r="VHP2" s="703"/>
      <c r="VHQ2" s="703"/>
      <c r="VHR2" s="703"/>
      <c r="VHS2" s="703"/>
      <c r="VHT2" s="703"/>
      <c r="VHU2" s="703"/>
      <c r="VHV2" s="703"/>
      <c r="VHW2" s="703"/>
      <c r="VHX2" s="703"/>
      <c r="VHY2" s="703"/>
      <c r="VHZ2" s="703"/>
      <c r="VIA2" s="703"/>
      <c r="VIB2" s="703"/>
      <c r="VIC2" s="703"/>
      <c r="VID2" s="703"/>
      <c r="VIE2" s="703"/>
      <c r="VIF2" s="703"/>
      <c r="VIG2" s="703"/>
      <c r="VIH2" s="703"/>
      <c r="VII2" s="703"/>
      <c r="VIJ2" s="703"/>
      <c r="VIK2" s="703"/>
      <c r="VIL2" s="703"/>
      <c r="VIM2" s="703"/>
      <c r="VIN2" s="703"/>
      <c r="VIO2" s="703"/>
      <c r="VIP2" s="703"/>
      <c r="VIQ2" s="703"/>
      <c r="VIR2" s="703"/>
      <c r="VIS2" s="703"/>
      <c r="VIT2" s="703"/>
      <c r="VIU2" s="703"/>
      <c r="VIV2" s="703"/>
      <c r="VIW2" s="703"/>
      <c r="VIX2" s="703"/>
      <c r="VIY2" s="703"/>
      <c r="VIZ2" s="703"/>
      <c r="VJA2" s="703"/>
      <c r="VJB2" s="703"/>
      <c r="VJC2" s="703"/>
      <c r="VJD2" s="703"/>
      <c r="VJE2" s="703"/>
      <c r="VJF2" s="703"/>
      <c r="VJG2" s="703"/>
      <c r="VJH2" s="703"/>
      <c r="VJI2" s="703"/>
      <c r="VJJ2" s="703"/>
      <c r="VJK2" s="703"/>
      <c r="VJL2" s="703"/>
      <c r="VJM2" s="703"/>
      <c r="VJN2" s="703"/>
      <c r="VJO2" s="703"/>
      <c r="VJP2" s="703"/>
      <c r="VJQ2" s="703"/>
      <c r="VJR2" s="703"/>
      <c r="VJS2" s="703"/>
      <c r="VJT2" s="703"/>
      <c r="VJU2" s="703"/>
      <c r="VJV2" s="703"/>
      <c r="VJW2" s="703"/>
      <c r="VJX2" s="703"/>
      <c r="VJY2" s="703"/>
      <c r="VJZ2" s="703"/>
      <c r="VKA2" s="703"/>
      <c r="VKB2" s="703"/>
      <c r="VKC2" s="703"/>
      <c r="VKD2" s="703"/>
      <c r="VKE2" s="703"/>
      <c r="VKF2" s="703"/>
      <c r="VKG2" s="703"/>
      <c r="VKH2" s="703"/>
      <c r="VKI2" s="703"/>
      <c r="VKJ2" s="703"/>
      <c r="VKK2" s="703"/>
      <c r="VKL2" s="703"/>
      <c r="VKM2" s="703"/>
      <c r="VKN2" s="703"/>
      <c r="VKO2" s="703"/>
      <c r="VKP2" s="703"/>
      <c r="VKQ2" s="703"/>
      <c r="VKR2" s="703"/>
      <c r="VKS2" s="703"/>
      <c r="VKT2" s="703"/>
      <c r="VKU2" s="703"/>
      <c r="VKV2" s="703"/>
      <c r="VKW2" s="703"/>
      <c r="VKX2" s="703"/>
      <c r="VKY2" s="703"/>
      <c r="VKZ2" s="703"/>
      <c r="VLA2" s="703"/>
      <c r="VLB2" s="703"/>
      <c r="VLC2" s="703"/>
      <c r="VLD2" s="703"/>
      <c r="VLE2" s="703"/>
      <c r="VLF2" s="703"/>
      <c r="VLG2" s="703"/>
      <c r="VLH2" s="703"/>
      <c r="VLI2" s="703"/>
      <c r="VLJ2" s="703"/>
      <c r="VLK2" s="703"/>
      <c r="VLL2" s="703"/>
      <c r="VLM2" s="703"/>
      <c r="VLN2" s="703"/>
      <c r="VLO2" s="703"/>
      <c r="VLP2" s="703"/>
      <c r="VLQ2" s="703"/>
      <c r="VLR2" s="703"/>
      <c r="VLS2" s="703"/>
      <c r="VLT2" s="703"/>
      <c r="VLU2" s="703"/>
      <c r="VLV2" s="703"/>
      <c r="VLW2" s="703"/>
      <c r="VLX2" s="703"/>
      <c r="VLY2" s="703"/>
      <c r="VLZ2" s="703"/>
      <c r="VMA2" s="703"/>
      <c r="VMB2" s="703"/>
      <c r="VMC2" s="703"/>
      <c r="VMD2" s="703"/>
      <c r="VME2" s="703"/>
      <c r="VMF2" s="703"/>
      <c r="VMG2" s="703"/>
      <c r="VMH2" s="703"/>
      <c r="VMI2" s="703"/>
      <c r="VMJ2" s="703"/>
      <c r="VMK2" s="703"/>
      <c r="VML2" s="703"/>
      <c r="VMM2" s="703"/>
      <c r="VMN2" s="703"/>
      <c r="VMO2" s="703"/>
      <c r="VMP2" s="703"/>
      <c r="VMQ2" s="703"/>
      <c r="VMR2" s="703"/>
      <c r="VMS2" s="703"/>
      <c r="VMT2" s="703"/>
      <c r="VMU2" s="703"/>
      <c r="VMV2" s="703"/>
      <c r="VMW2" s="703"/>
      <c r="VMX2" s="703"/>
      <c r="VMY2" s="703"/>
      <c r="VMZ2" s="703"/>
      <c r="VNA2" s="703"/>
      <c r="VNB2" s="703"/>
      <c r="VNC2" s="703"/>
      <c r="VND2" s="703"/>
      <c r="VNE2" s="703"/>
      <c r="VNF2" s="703"/>
      <c r="VNG2" s="703"/>
      <c r="VNH2" s="703"/>
      <c r="VNI2" s="703"/>
      <c r="VNJ2" s="703"/>
      <c r="VNK2" s="703"/>
      <c r="VNL2" s="703"/>
      <c r="VNM2" s="703"/>
      <c r="VNN2" s="703"/>
      <c r="VNO2" s="703"/>
      <c r="VNP2" s="703"/>
      <c r="VNQ2" s="703"/>
      <c r="VNR2" s="703"/>
      <c r="VNS2" s="703"/>
      <c r="VNT2" s="703"/>
      <c r="VNU2" s="703"/>
      <c r="VNV2" s="703"/>
      <c r="VNW2" s="703"/>
      <c r="VNX2" s="703"/>
      <c r="VNY2" s="703"/>
      <c r="VNZ2" s="703"/>
      <c r="VOA2" s="703"/>
      <c r="VOB2" s="703"/>
      <c r="VOC2" s="703"/>
      <c r="VOD2" s="703"/>
      <c r="VOE2" s="703"/>
      <c r="VOF2" s="703"/>
      <c r="VOG2" s="703"/>
      <c r="VOH2" s="703"/>
      <c r="VOI2" s="703"/>
      <c r="VOJ2" s="703"/>
      <c r="VOK2" s="703"/>
      <c r="VOL2" s="703"/>
      <c r="VOM2" s="703"/>
      <c r="VON2" s="703"/>
      <c r="VOO2" s="703"/>
      <c r="VOP2" s="703"/>
      <c r="VOQ2" s="703"/>
      <c r="VOR2" s="703"/>
      <c r="VOS2" s="703"/>
      <c r="VOT2" s="703"/>
      <c r="VOU2" s="703"/>
      <c r="VOV2" s="703"/>
      <c r="VOW2" s="703"/>
      <c r="VOX2" s="703"/>
      <c r="VOY2" s="703"/>
      <c r="VOZ2" s="703"/>
      <c r="VPA2" s="703"/>
      <c r="VPB2" s="703"/>
      <c r="VPC2" s="703"/>
      <c r="VPD2" s="703"/>
      <c r="VPE2" s="703"/>
      <c r="VPF2" s="703"/>
      <c r="VPG2" s="703"/>
      <c r="VPH2" s="703"/>
      <c r="VPI2" s="703"/>
      <c r="VPJ2" s="703"/>
      <c r="VPK2" s="703"/>
      <c r="VPL2" s="703"/>
      <c r="VPM2" s="703"/>
      <c r="VPN2" s="703"/>
      <c r="VPO2" s="703"/>
      <c r="VPP2" s="703"/>
      <c r="VPQ2" s="703"/>
      <c r="VPR2" s="703"/>
      <c r="VPS2" s="703"/>
      <c r="VPT2" s="703"/>
      <c r="VPU2" s="703"/>
      <c r="VPV2" s="703"/>
      <c r="VPW2" s="703"/>
      <c r="VPX2" s="703"/>
      <c r="VPY2" s="703"/>
      <c r="VPZ2" s="703"/>
      <c r="VQA2" s="703"/>
      <c r="VQB2" s="703"/>
      <c r="VQC2" s="703"/>
      <c r="VQD2" s="703"/>
      <c r="VQE2" s="703"/>
      <c r="VQF2" s="703"/>
      <c r="VQG2" s="703"/>
      <c r="VQH2" s="703"/>
      <c r="VQI2" s="703"/>
      <c r="VQJ2" s="703"/>
      <c r="VQK2" s="703"/>
      <c r="VQL2" s="703"/>
      <c r="VQM2" s="703"/>
      <c r="VQN2" s="703"/>
      <c r="VQO2" s="703"/>
      <c r="VQP2" s="703"/>
      <c r="VQQ2" s="703"/>
      <c r="VQR2" s="703"/>
      <c r="VQS2" s="703"/>
      <c r="VQT2" s="703"/>
      <c r="VQU2" s="703"/>
      <c r="VQV2" s="703"/>
      <c r="VQW2" s="703"/>
      <c r="VQX2" s="703"/>
      <c r="VQY2" s="703"/>
      <c r="VQZ2" s="703"/>
      <c r="VRA2" s="703"/>
      <c r="VRB2" s="703"/>
      <c r="VRC2" s="703"/>
      <c r="VRD2" s="703"/>
      <c r="VRE2" s="703"/>
      <c r="VRF2" s="703"/>
      <c r="VRG2" s="703"/>
      <c r="VRH2" s="703"/>
      <c r="VRI2" s="703"/>
      <c r="VRJ2" s="703"/>
      <c r="VRK2" s="703"/>
      <c r="VRL2" s="703"/>
      <c r="VRM2" s="703"/>
      <c r="VRN2" s="703"/>
      <c r="VRO2" s="703"/>
      <c r="VRP2" s="703"/>
      <c r="VRQ2" s="703"/>
      <c r="VRR2" s="703"/>
      <c r="VRS2" s="703"/>
      <c r="VRT2" s="703"/>
      <c r="VRU2" s="703"/>
      <c r="VRV2" s="703"/>
      <c r="VRW2" s="703"/>
      <c r="VRX2" s="703"/>
      <c r="VRY2" s="703"/>
      <c r="VRZ2" s="703"/>
      <c r="VSA2" s="703"/>
      <c r="VSB2" s="703"/>
      <c r="VSC2" s="703"/>
      <c r="VSD2" s="703"/>
      <c r="VSE2" s="703"/>
      <c r="VSF2" s="703"/>
      <c r="VSG2" s="703"/>
      <c r="VSH2" s="703"/>
      <c r="VSI2" s="703"/>
      <c r="VSJ2" s="703"/>
      <c r="VSK2" s="703"/>
      <c r="VSL2" s="703"/>
      <c r="VSM2" s="703"/>
      <c r="VSN2" s="703"/>
      <c r="VSO2" s="703"/>
      <c r="VSP2" s="703"/>
      <c r="VSQ2" s="703"/>
      <c r="VSR2" s="703"/>
      <c r="VSS2" s="703"/>
      <c r="VST2" s="703"/>
      <c r="VSU2" s="703"/>
      <c r="VSV2" s="703"/>
      <c r="VSW2" s="703"/>
      <c r="VSX2" s="703"/>
      <c r="VSY2" s="703"/>
      <c r="VSZ2" s="703"/>
      <c r="VTA2" s="703"/>
      <c r="VTB2" s="703"/>
      <c r="VTC2" s="703"/>
      <c r="VTD2" s="703"/>
      <c r="VTE2" s="703"/>
      <c r="VTF2" s="703"/>
      <c r="VTG2" s="703"/>
      <c r="VTH2" s="703"/>
      <c r="VTI2" s="703"/>
      <c r="VTJ2" s="703"/>
      <c r="VTK2" s="703"/>
      <c r="VTL2" s="703"/>
      <c r="VTM2" s="703"/>
      <c r="VTN2" s="703"/>
      <c r="VTO2" s="703"/>
      <c r="VTP2" s="703"/>
      <c r="VTQ2" s="703"/>
      <c r="VTR2" s="703"/>
      <c r="VTS2" s="703"/>
      <c r="VTT2" s="703"/>
      <c r="VTU2" s="703"/>
      <c r="VTV2" s="703"/>
      <c r="VTW2" s="703"/>
      <c r="VTX2" s="703"/>
      <c r="VTY2" s="703"/>
      <c r="VTZ2" s="703"/>
      <c r="VUA2" s="703"/>
      <c r="VUB2" s="703"/>
      <c r="VUC2" s="703"/>
      <c r="VUD2" s="703"/>
      <c r="VUE2" s="703"/>
      <c r="VUF2" s="703"/>
      <c r="VUG2" s="703"/>
      <c r="VUH2" s="703"/>
      <c r="VUI2" s="703"/>
      <c r="VUJ2" s="703"/>
      <c r="VUK2" s="703"/>
      <c r="VUL2" s="703"/>
      <c r="VUM2" s="703"/>
      <c r="VUN2" s="703"/>
      <c r="VUO2" s="703"/>
      <c r="VUP2" s="703"/>
      <c r="VUQ2" s="703"/>
      <c r="VUR2" s="703"/>
      <c r="VUS2" s="703"/>
      <c r="VUT2" s="703"/>
      <c r="VUU2" s="703"/>
      <c r="VUV2" s="703"/>
      <c r="VUW2" s="703"/>
      <c r="VUX2" s="703"/>
      <c r="VUY2" s="703"/>
      <c r="VUZ2" s="703"/>
      <c r="VVA2" s="703"/>
      <c r="VVB2" s="703"/>
      <c r="VVC2" s="703"/>
      <c r="VVD2" s="703"/>
      <c r="VVE2" s="703"/>
      <c r="VVF2" s="703"/>
      <c r="VVG2" s="703"/>
      <c r="VVH2" s="703"/>
      <c r="VVI2" s="703"/>
      <c r="VVJ2" s="703"/>
      <c r="VVK2" s="703"/>
      <c r="VVL2" s="703"/>
      <c r="VVM2" s="703"/>
      <c r="VVN2" s="703"/>
      <c r="VVO2" s="703"/>
      <c r="VVP2" s="703"/>
      <c r="VVQ2" s="703"/>
      <c r="VVR2" s="703"/>
      <c r="VVS2" s="703"/>
      <c r="VVT2" s="703"/>
      <c r="VVU2" s="703"/>
      <c r="VVV2" s="703"/>
      <c r="VVW2" s="703"/>
      <c r="VVX2" s="703"/>
      <c r="VVY2" s="703"/>
      <c r="VVZ2" s="703"/>
      <c r="VWA2" s="703"/>
      <c r="VWB2" s="703"/>
      <c r="VWC2" s="703"/>
      <c r="VWD2" s="703"/>
      <c r="VWE2" s="703"/>
      <c r="VWF2" s="703"/>
      <c r="VWG2" s="703"/>
      <c r="VWH2" s="703"/>
      <c r="VWI2" s="703"/>
      <c r="VWJ2" s="703"/>
      <c r="VWK2" s="703"/>
      <c r="VWL2" s="703"/>
      <c r="VWM2" s="703"/>
      <c r="VWN2" s="703"/>
      <c r="VWO2" s="703"/>
      <c r="VWP2" s="703"/>
      <c r="VWQ2" s="703"/>
      <c r="VWR2" s="703"/>
      <c r="VWS2" s="703"/>
      <c r="VWT2" s="703"/>
      <c r="VWU2" s="703"/>
      <c r="VWV2" s="703"/>
      <c r="VWW2" s="703"/>
      <c r="VWX2" s="703"/>
      <c r="VWY2" s="703"/>
      <c r="VWZ2" s="703"/>
      <c r="VXA2" s="703"/>
      <c r="VXB2" s="703"/>
      <c r="VXC2" s="703"/>
      <c r="VXD2" s="703"/>
      <c r="VXE2" s="703"/>
      <c r="VXF2" s="703"/>
      <c r="VXG2" s="703"/>
      <c r="VXH2" s="703"/>
      <c r="VXI2" s="703"/>
      <c r="VXJ2" s="703"/>
      <c r="VXK2" s="703"/>
      <c r="VXL2" s="703"/>
      <c r="VXM2" s="703"/>
      <c r="VXN2" s="703"/>
      <c r="VXO2" s="703"/>
      <c r="VXP2" s="703"/>
      <c r="VXQ2" s="703"/>
      <c r="VXR2" s="703"/>
      <c r="VXS2" s="703"/>
      <c r="VXT2" s="703"/>
      <c r="VXU2" s="703"/>
      <c r="VXV2" s="703"/>
      <c r="VXW2" s="703"/>
      <c r="VXX2" s="703"/>
      <c r="VXY2" s="703"/>
      <c r="VXZ2" s="703"/>
      <c r="VYA2" s="703"/>
      <c r="VYB2" s="703"/>
      <c r="VYC2" s="703"/>
      <c r="VYD2" s="703"/>
      <c r="VYE2" s="703"/>
      <c r="VYF2" s="703"/>
      <c r="VYG2" s="703"/>
      <c r="VYH2" s="703"/>
      <c r="VYI2" s="703"/>
      <c r="VYJ2" s="703"/>
      <c r="VYK2" s="703"/>
      <c r="VYL2" s="703"/>
      <c r="VYM2" s="703"/>
      <c r="VYN2" s="703"/>
      <c r="VYO2" s="703"/>
      <c r="VYP2" s="703"/>
      <c r="VYQ2" s="703"/>
      <c r="VYR2" s="703"/>
      <c r="VYS2" s="703"/>
      <c r="VYT2" s="703"/>
      <c r="VYU2" s="703"/>
      <c r="VYV2" s="703"/>
      <c r="VYW2" s="703"/>
      <c r="VYX2" s="703"/>
      <c r="VYY2" s="703"/>
      <c r="VYZ2" s="703"/>
      <c r="VZA2" s="703"/>
      <c r="VZB2" s="703"/>
      <c r="VZC2" s="703"/>
      <c r="VZD2" s="703"/>
      <c r="VZE2" s="703"/>
      <c r="VZF2" s="703"/>
      <c r="VZG2" s="703"/>
      <c r="VZH2" s="703"/>
      <c r="VZI2" s="703"/>
      <c r="VZJ2" s="703"/>
      <c r="VZK2" s="703"/>
      <c r="VZL2" s="703"/>
      <c r="VZM2" s="703"/>
      <c r="VZN2" s="703"/>
      <c r="VZO2" s="703"/>
      <c r="VZP2" s="703"/>
      <c r="VZQ2" s="703"/>
      <c r="VZR2" s="703"/>
      <c r="VZS2" s="703"/>
      <c r="VZT2" s="703"/>
      <c r="VZU2" s="703"/>
      <c r="VZV2" s="703"/>
      <c r="VZW2" s="703"/>
      <c r="VZX2" s="703"/>
      <c r="VZY2" s="703"/>
      <c r="VZZ2" s="703"/>
      <c r="WAA2" s="703"/>
      <c r="WAB2" s="703"/>
      <c r="WAC2" s="703"/>
      <c r="WAD2" s="703"/>
      <c r="WAE2" s="703"/>
      <c r="WAF2" s="703"/>
      <c r="WAG2" s="703"/>
      <c r="WAH2" s="703"/>
      <c r="WAI2" s="703"/>
      <c r="WAJ2" s="703"/>
      <c r="WAK2" s="703"/>
      <c r="WAL2" s="703"/>
      <c r="WAM2" s="703"/>
      <c r="WAN2" s="703"/>
      <c r="WAO2" s="703"/>
      <c r="WAP2" s="703"/>
      <c r="WAQ2" s="703"/>
      <c r="WAR2" s="703"/>
      <c r="WAS2" s="703"/>
      <c r="WAT2" s="703"/>
      <c r="WAU2" s="703"/>
      <c r="WAV2" s="703"/>
      <c r="WAW2" s="703"/>
      <c r="WAX2" s="703"/>
      <c r="WAY2" s="703"/>
      <c r="WAZ2" s="703"/>
      <c r="WBA2" s="703"/>
      <c r="WBB2" s="703"/>
      <c r="WBC2" s="703"/>
      <c r="WBD2" s="703"/>
      <c r="WBE2" s="703"/>
      <c r="WBF2" s="703"/>
      <c r="WBG2" s="703"/>
      <c r="WBH2" s="703"/>
      <c r="WBI2" s="703"/>
      <c r="WBJ2" s="703"/>
      <c r="WBK2" s="703"/>
      <c r="WBL2" s="703"/>
      <c r="WBM2" s="703"/>
      <c r="WBN2" s="703"/>
      <c r="WBO2" s="703"/>
      <c r="WBP2" s="703"/>
      <c r="WBQ2" s="703"/>
      <c r="WBR2" s="703"/>
      <c r="WBS2" s="703"/>
      <c r="WBT2" s="703"/>
      <c r="WBU2" s="703"/>
      <c r="WBV2" s="703"/>
      <c r="WBW2" s="703"/>
      <c r="WBX2" s="703"/>
      <c r="WBY2" s="703"/>
      <c r="WBZ2" s="703"/>
      <c r="WCA2" s="703"/>
      <c r="WCB2" s="703"/>
      <c r="WCC2" s="703"/>
      <c r="WCD2" s="703"/>
      <c r="WCE2" s="703"/>
      <c r="WCF2" s="703"/>
      <c r="WCG2" s="703"/>
      <c r="WCH2" s="703"/>
      <c r="WCI2" s="703"/>
      <c r="WCJ2" s="703"/>
      <c r="WCK2" s="703"/>
      <c r="WCL2" s="703"/>
      <c r="WCM2" s="703"/>
      <c r="WCN2" s="703"/>
      <c r="WCO2" s="703"/>
      <c r="WCP2" s="703"/>
      <c r="WCQ2" s="703"/>
      <c r="WCR2" s="703"/>
      <c r="WCS2" s="703"/>
      <c r="WCT2" s="703"/>
      <c r="WCU2" s="703"/>
      <c r="WCV2" s="703"/>
      <c r="WCW2" s="703"/>
      <c r="WCX2" s="703"/>
      <c r="WCY2" s="703"/>
      <c r="WCZ2" s="703"/>
      <c r="WDA2" s="703"/>
      <c r="WDB2" s="703"/>
      <c r="WDC2" s="703"/>
      <c r="WDD2" s="703"/>
      <c r="WDE2" s="703"/>
      <c r="WDF2" s="703"/>
      <c r="WDG2" s="703"/>
      <c r="WDH2" s="703"/>
      <c r="WDI2" s="703"/>
      <c r="WDJ2" s="703"/>
      <c r="WDK2" s="703"/>
      <c r="WDL2" s="703"/>
      <c r="WDM2" s="703"/>
      <c r="WDN2" s="703"/>
      <c r="WDO2" s="703"/>
      <c r="WDP2" s="703"/>
      <c r="WDQ2" s="703"/>
      <c r="WDR2" s="703"/>
      <c r="WDS2" s="703"/>
      <c r="WDT2" s="703"/>
      <c r="WDU2" s="703"/>
      <c r="WDV2" s="703"/>
      <c r="WDW2" s="703"/>
      <c r="WDX2" s="703"/>
      <c r="WDY2" s="703"/>
      <c r="WDZ2" s="703"/>
      <c r="WEA2" s="703"/>
      <c r="WEB2" s="703"/>
      <c r="WEC2" s="703"/>
      <c r="WED2" s="703"/>
      <c r="WEE2" s="703"/>
      <c r="WEF2" s="703"/>
      <c r="WEG2" s="703"/>
      <c r="WEH2" s="703"/>
      <c r="WEI2" s="703"/>
      <c r="WEJ2" s="703"/>
      <c r="WEK2" s="703"/>
      <c r="WEL2" s="703"/>
      <c r="WEM2" s="703"/>
      <c r="WEN2" s="703"/>
      <c r="WEO2" s="703"/>
      <c r="WEP2" s="703"/>
      <c r="WEQ2" s="703"/>
      <c r="WER2" s="703"/>
      <c r="WES2" s="703"/>
      <c r="WET2" s="703"/>
      <c r="WEU2" s="703"/>
      <c r="WEV2" s="703"/>
      <c r="WEW2" s="703"/>
      <c r="WEX2" s="703"/>
      <c r="WEY2" s="703"/>
      <c r="WEZ2" s="703"/>
      <c r="WFA2" s="703"/>
      <c r="WFB2" s="703"/>
      <c r="WFC2" s="703"/>
      <c r="WFD2" s="703"/>
      <c r="WFE2" s="703"/>
      <c r="WFF2" s="703"/>
      <c r="WFG2" s="703"/>
      <c r="WFH2" s="703"/>
      <c r="WFI2" s="703"/>
      <c r="WFJ2" s="703"/>
      <c r="WFK2" s="703"/>
      <c r="WFL2" s="703"/>
      <c r="WFM2" s="703"/>
      <c r="WFN2" s="703"/>
      <c r="WFO2" s="703"/>
      <c r="WFP2" s="703"/>
      <c r="WFQ2" s="703"/>
      <c r="WFR2" s="703"/>
      <c r="WFS2" s="703"/>
      <c r="WFT2" s="703"/>
      <c r="WFU2" s="703"/>
      <c r="WFV2" s="703"/>
      <c r="WFW2" s="703"/>
      <c r="WFX2" s="703"/>
      <c r="WFY2" s="703"/>
      <c r="WFZ2" s="703"/>
      <c r="WGA2" s="703"/>
      <c r="WGB2" s="703"/>
      <c r="WGC2" s="703"/>
      <c r="WGD2" s="703"/>
      <c r="WGE2" s="703"/>
      <c r="WGF2" s="703"/>
      <c r="WGG2" s="703"/>
      <c r="WGH2" s="703"/>
      <c r="WGI2" s="703"/>
      <c r="WGJ2" s="703"/>
      <c r="WGK2" s="703"/>
      <c r="WGL2" s="703"/>
      <c r="WGM2" s="703"/>
      <c r="WGN2" s="703"/>
      <c r="WGO2" s="703"/>
      <c r="WGP2" s="703"/>
      <c r="WGQ2" s="703"/>
      <c r="WGR2" s="703"/>
      <c r="WGS2" s="703"/>
      <c r="WGT2" s="703"/>
      <c r="WGU2" s="703"/>
      <c r="WGV2" s="703"/>
      <c r="WGW2" s="703"/>
      <c r="WGX2" s="703"/>
      <c r="WGY2" s="703"/>
      <c r="WGZ2" s="703"/>
      <c r="WHA2" s="703"/>
      <c r="WHB2" s="703"/>
      <c r="WHC2" s="703"/>
      <c r="WHD2" s="703"/>
      <c r="WHE2" s="703"/>
      <c r="WHF2" s="703"/>
      <c r="WHG2" s="703"/>
      <c r="WHH2" s="703"/>
      <c r="WHI2" s="703"/>
      <c r="WHJ2" s="703"/>
      <c r="WHK2" s="703"/>
      <c r="WHL2" s="703"/>
      <c r="WHM2" s="703"/>
      <c r="WHN2" s="703"/>
      <c r="WHO2" s="703"/>
      <c r="WHP2" s="703"/>
      <c r="WHQ2" s="703"/>
      <c r="WHR2" s="703"/>
      <c r="WHS2" s="703"/>
      <c r="WHT2" s="703"/>
      <c r="WHU2" s="703"/>
      <c r="WHV2" s="703"/>
      <c r="WHW2" s="703"/>
      <c r="WHX2" s="703"/>
      <c r="WHY2" s="703"/>
      <c r="WHZ2" s="703"/>
      <c r="WIA2" s="703"/>
      <c r="WIB2" s="703"/>
      <c r="WIC2" s="703"/>
      <c r="WID2" s="703"/>
      <c r="WIE2" s="703"/>
      <c r="WIF2" s="703"/>
      <c r="WIG2" s="703"/>
      <c r="WIH2" s="703"/>
      <c r="WII2" s="703"/>
      <c r="WIJ2" s="703"/>
      <c r="WIK2" s="703"/>
      <c r="WIL2" s="703"/>
      <c r="WIM2" s="703"/>
      <c r="WIN2" s="703"/>
      <c r="WIO2" s="703"/>
      <c r="WIP2" s="703"/>
      <c r="WIQ2" s="703"/>
      <c r="WIR2" s="703"/>
      <c r="WIS2" s="703"/>
      <c r="WIT2" s="703"/>
      <c r="WIU2" s="703"/>
      <c r="WIV2" s="703"/>
      <c r="WIW2" s="703"/>
      <c r="WIX2" s="703"/>
      <c r="WIY2" s="703"/>
      <c r="WIZ2" s="703"/>
      <c r="WJA2" s="703"/>
      <c r="WJB2" s="703"/>
      <c r="WJC2" s="703"/>
      <c r="WJD2" s="703"/>
      <c r="WJE2" s="703"/>
      <c r="WJF2" s="703"/>
      <c r="WJG2" s="703"/>
      <c r="WJH2" s="703"/>
      <c r="WJI2" s="703"/>
      <c r="WJJ2" s="703"/>
      <c r="WJK2" s="703"/>
      <c r="WJL2" s="703"/>
      <c r="WJM2" s="703"/>
      <c r="WJN2" s="703"/>
      <c r="WJO2" s="703"/>
      <c r="WJP2" s="703"/>
      <c r="WJQ2" s="703"/>
      <c r="WJR2" s="703"/>
      <c r="WJS2" s="703"/>
      <c r="WJT2" s="703"/>
      <c r="WJU2" s="703"/>
      <c r="WJV2" s="703"/>
      <c r="WJW2" s="703"/>
      <c r="WJX2" s="703"/>
      <c r="WJY2" s="703"/>
      <c r="WJZ2" s="703"/>
      <c r="WKA2" s="703"/>
      <c r="WKB2" s="703"/>
      <c r="WKC2" s="703"/>
      <c r="WKD2" s="703"/>
      <c r="WKE2" s="703"/>
      <c r="WKF2" s="703"/>
      <c r="WKG2" s="703"/>
      <c r="WKH2" s="703"/>
      <c r="WKI2" s="703"/>
      <c r="WKJ2" s="703"/>
      <c r="WKK2" s="703"/>
      <c r="WKL2" s="703"/>
      <c r="WKM2" s="703"/>
      <c r="WKN2" s="703"/>
      <c r="WKO2" s="703"/>
      <c r="WKP2" s="703"/>
      <c r="WKQ2" s="703"/>
      <c r="WKR2" s="703"/>
      <c r="WKS2" s="703"/>
      <c r="WKT2" s="703"/>
      <c r="WKU2" s="703"/>
      <c r="WKV2" s="703"/>
      <c r="WKW2" s="703"/>
      <c r="WKX2" s="703"/>
      <c r="WKY2" s="703"/>
      <c r="WKZ2" s="703"/>
      <c r="WLA2" s="703"/>
      <c r="WLB2" s="703"/>
      <c r="WLC2" s="703"/>
      <c r="WLD2" s="703"/>
      <c r="WLE2" s="703"/>
      <c r="WLF2" s="703"/>
      <c r="WLG2" s="703"/>
      <c r="WLH2" s="703"/>
      <c r="WLI2" s="703"/>
      <c r="WLJ2" s="703"/>
      <c r="WLK2" s="703"/>
      <c r="WLL2" s="703"/>
      <c r="WLM2" s="703"/>
      <c r="WLN2" s="703"/>
      <c r="WLO2" s="703"/>
      <c r="WLP2" s="703"/>
      <c r="WLQ2" s="703"/>
      <c r="WLR2" s="703"/>
      <c r="WLS2" s="703"/>
      <c r="WLT2" s="703"/>
      <c r="WLU2" s="703"/>
      <c r="WLV2" s="703"/>
      <c r="WLW2" s="703"/>
      <c r="WLX2" s="703"/>
      <c r="WLY2" s="703"/>
      <c r="WLZ2" s="703"/>
      <c r="WMA2" s="703"/>
      <c r="WMB2" s="703"/>
      <c r="WMC2" s="703"/>
      <c r="WMD2" s="703"/>
      <c r="WME2" s="703"/>
      <c r="WMF2" s="703"/>
      <c r="WMG2" s="703"/>
      <c r="WMH2" s="703"/>
      <c r="WMI2" s="703"/>
      <c r="WMJ2" s="703"/>
      <c r="WMK2" s="703"/>
      <c r="WML2" s="703"/>
      <c r="WMM2" s="703"/>
      <c r="WMN2" s="703"/>
      <c r="WMO2" s="703"/>
      <c r="WMP2" s="703"/>
      <c r="WMQ2" s="703"/>
      <c r="WMR2" s="703"/>
      <c r="WMS2" s="703"/>
      <c r="WMT2" s="703"/>
      <c r="WMU2" s="703"/>
      <c r="WMV2" s="703"/>
      <c r="WMW2" s="703"/>
      <c r="WMX2" s="703"/>
      <c r="WMY2" s="703"/>
      <c r="WMZ2" s="703"/>
      <c r="WNA2" s="703"/>
      <c r="WNB2" s="703"/>
      <c r="WNC2" s="703"/>
      <c r="WND2" s="703"/>
      <c r="WNE2" s="703"/>
      <c r="WNF2" s="703"/>
      <c r="WNG2" s="703"/>
      <c r="WNH2" s="703"/>
      <c r="WNI2" s="703"/>
      <c r="WNJ2" s="703"/>
      <c r="WNK2" s="703"/>
      <c r="WNL2" s="703"/>
      <c r="WNM2" s="703"/>
      <c r="WNN2" s="703"/>
      <c r="WNO2" s="703"/>
      <c r="WNP2" s="703"/>
      <c r="WNQ2" s="703"/>
      <c r="WNR2" s="703"/>
      <c r="WNS2" s="703"/>
      <c r="WNT2" s="703"/>
      <c r="WNU2" s="703"/>
      <c r="WNV2" s="703"/>
      <c r="WNW2" s="703"/>
      <c r="WNX2" s="703"/>
      <c r="WNY2" s="703"/>
      <c r="WNZ2" s="703"/>
      <c r="WOA2" s="703"/>
      <c r="WOB2" s="703"/>
      <c r="WOC2" s="703"/>
      <c r="WOD2" s="703"/>
      <c r="WOE2" s="703"/>
      <c r="WOF2" s="703"/>
      <c r="WOG2" s="703"/>
      <c r="WOH2" s="703"/>
      <c r="WOI2" s="703"/>
      <c r="WOJ2" s="703"/>
      <c r="WOK2" s="703"/>
      <c r="WOL2" s="703"/>
      <c r="WOM2" s="703"/>
      <c r="WON2" s="703"/>
      <c r="WOO2" s="703"/>
      <c r="WOP2" s="703"/>
      <c r="WOQ2" s="703"/>
      <c r="WOR2" s="703"/>
      <c r="WOS2" s="703"/>
      <c r="WOT2" s="703"/>
      <c r="WOU2" s="703"/>
      <c r="WOV2" s="703"/>
      <c r="WOW2" s="703"/>
      <c r="WOX2" s="703"/>
      <c r="WOY2" s="703"/>
      <c r="WOZ2" s="703"/>
      <c r="WPA2" s="703"/>
      <c r="WPB2" s="703"/>
      <c r="WPC2" s="703"/>
      <c r="WPD2" s="703"/>
      <c r="WPE2" s="703"/>
      <c r="WPF2" s="703"/>
      <c r="WPG2" s="703"/>
      <c r="WPH2" s="703"/>
      <c r="WPI2" s="703"/>
      <c r="WPJ2" s="703"/>
      <c r="WPK2" s="703"/>
      <c r="WPL2" s="703"/>
      <c r="WPM2" s="703"/>
      <c r="WPN2" s="703"/>
      <c r="WPO2" s="703"/>
      <c r="WPP2" s="703"/>
      <c r="WPQ2" s="703"/>
      <c r="WPR2" s="703"/>
      <c r="WPS2" s="703"/>
      <c r="WPT2" s="703"/>
      <c r="WPU2" s="703"/>
      <c r="WPV2" s="703"/>
      <c r="WPW2" s="703"/>
      <c r="WPX2" s="703"/>
      <c r="WPY2" s="703"/>
      <c r="WPZ2" s="703"/>
      <c r="WQA2" s="703"/>
      <c r="WQB2" s="703"/>
      <c r="WQC2" s="703"/>
      <c r="WQD2" s="703"/>
      <c r="WQE2" s="703"/>
      <c r="WQF2" s="703"/>
      <c r="WQG2" s="703"/>
      <c r="WQH2" s="703"/>
      <c r="WQI2" s="703"/>
      <c r="WQJ2" s="703"/>
      <c r="WQK2" s="703"/>
      <c r="WQL2" s="703"/>
      <c r="WQM2" s="703"/>
      <c r="WQN2" s="703"/>
      <c r="WQO2" s="703"/>
      <c r="WQP2" s="703"/>
      <c r="WQQ2" s="703"/>
      <c r="WQR2" s="703"/>
      <c r="WQS2" s="703"/>
      <c r="WQT2" s="703"/>
      <c r="WQU2" s="703"/>
      <c r="WQV2" s="703"/>
      <c r="WQW2" s="703"/>
      <c r="WQX2" s="703"/>
      <c r="WQY2" s="703"/>
      <c r="WQZ2" s="703"/>
      <c r="WRA2" s="703"/>
      <c r="WRB2" s="703"/>
      <c r="WRC2" s="703"/>
      <c r="WRD2" s="703"/>
      <c r="WRE2" s="703"/>
      <c r="WRF2" s="703"/>
      <c r="WRG2" s="703"/>
      <c r="WRH2" s="703"/>
      <c r="WRI2" s="703"/>
      <c r="WRJ2" s="703"/>
      <c r="WRK2" s="703"/>
      <c r="WRL2" s="703"/>
      <c r="WRM2" s="703"/>
      <c r="WRN2" s="703"/>
      <c r="WRO2" s="703"/>
      <c r="WRP2" s="703"/>
      <c r="WRQ2" s="703"/>
      <c r="WRR2" s="703"/>
      <c r="WRS2" s="703"/>
      <c r="WRT2" s="703"/>
      <c r="WRU2" s="703"/>
      <c r="WRV2" s="703"/>
      <c r="WRW2" s="703"/>
      <c r="WRX2" s="703"/>
      <c r="WRY2" s="703"/>
      <c r="WRZ2" s="703"/>
      <c r="WSA2" s="703"/>
      <c r="WSB2" s="703"/>
      <c r="WSC2" s="703"/>
      <c r="WSD2" s="703"/>
      <c r="WSE2" s="703"/>
      <c r="WSF2" s="703"/>
      <c r="WSG2" s="703"/>
      <c r="WSH2" s="703"/>
      <c r="WSI2" s="703"/>
      <c r="WSJ2" s="703"/>
      <c r="WSK2" s="703"/>
      <c r="WSL2" s="703"/>
      <c r="WSM2" s="703"/>
      <c r="WSN2" s="703"/>
      <c r="WSO2" s="703"/>
      <c r="WSP2" s="703"/>
      <c r="WSQ2" s="703"/>
      <c r="WSR2" s="703"/>
      <c r="WSS2" s="703"/>
      <c r="WST2" s="703"/>
      <c r="WSU2" s="703"/>
      <c r="WSV2" s="703"/>
      <c r="WSW2" s="703"/>
      <c r="WSX2" s="703"/>
      <c r="WSY2" s="703"/>
      <c r="WSZ2" s="703"/>
      <c r="WTA2" s="703"/>
      <c r="WTB2" s="703"/>
      <c r="WTC2" s="703"/>
      <c r="WTD2" s="703"/>
      <c r="WTE2" s="703"/>
      <c r="WTF2" s="703"/>
      <c r="WTG2" s="703"/>
      <c r="WTH2" s="703"/>
      <c r="WTI2" s="703"/>
      <c r="WTJ2" s="703"/>
      <c r="WTK2" s="703"/>
      <c r="WTL2" s="703"/>
      <c r="WTM2" s="703"/>
      <c r="WTN2" s="703"/>
      <c r="WTO2" s="703"/>
      <c r="WTP2" s="703"/>
      <c r="WTQ2" s="703"/>
      <c r="WTR2" s="703"/>
      <c r="WTS2" s="703"/>
      <c r="WTT2" s="703"/>
      <c r="WTU2" s="703"/>
      <c r="WTV2" s="703"/>
      <c r="WTW2" s="703"/>
      <c r="WTX2" s="703"/>
      <c r="WTY2" s="703"/>
      <c r="WTZ2" s="703"/>
      <c r="WUA2" s="703"/>
      <c r="WUB2" s="703"/>
      <c r="WUC2" s="703"/>
      <c r="WUD2" s="703"/>
      <c r="WUE2" s="703"/>
      <c r="WUF2" s="703"/>
      <c r="WUG2" s="703"/>
      <c r="WUH2" s="703"/>
      <c r="WUI2" s="703"/>
      <c r="WUJ2" s="703"/>
      <c r="WUK2" s="703"/>
      <c r="WUL2" s="703"/>
      <c r="WUM2" s="703"/>
      <c r="WUN2" s="703"/>
      <c r="WUO2" s="703"/>
      <c r="WUP2" s="703"/>
      <c r="WUQ2" s="703"/>
      <c r="WUR2" s="703"/>
      <c r="WUS2" s="703"/>
      <c r="WUT2" s="703"/>
      <c r="WUU2" s="703"/>
      <c r="WUV2" s="703"/>
      <c r="WUW2" s="703"/>
      <c r="WUX2" s="703"/>
      <c r="WUY2" s="703"/>
      <c r="WUZ2" s="703"/>
      <c r="WVA2" s="703"/>
      <c r="WVB2" s="703"/>
      <c r="WVC2" s="703"/>
      <c r="WVD2" s="703"/>
      <c r="WVE2" s="703"/>
      <c r="WVF2" s="703"/>
      <c r="WVG2" s="703"/>
      <c r="WVH2" s="703"/>
      <c r="WVI2" s="703"/>
      <c r="WVJ2" s="703"/>
      <c r="WVK2" s="703"/>
      <c r="WVL2" s="703"/>
      <c r="WVM2" s="703"/>
      <c r="WVN2" s="703"/>
      <c r="WVO2" s="703"/>
      <c r="WVP2" s="703"/>
      <c r="WVQ2" s="703"/>
      <c r="WVR2" s="703"/>
      <c r="WVS2" s="703"/>
      <c r="WVT2" s="703"/>
      <c r="WVU2" s="703"/>
      <c r="WVV2" s="703"/>
      <c r="WVW2" s="703"/>
      <c r="WVX2" s="703"/>
      <c r="WVY2" s="703"/>
      <c r="WVZ2" s="703"/>
      <c r="WWA2" s="703"/>
      <c r="WWB2" s="703"/>
      <c r="WWC2" s="703"/>
      <c r="WWD2" s="703"/>
      <c r="WWE2" s="703"/>
      <c r="WWF2" s="703"/>
      <c r="WWG2" s="703"/>
      <c r="WWH2" s="703"/>
      <c r="WWI2" s="703"/>
      <c r="WWJ2" s="703"/>
      <c r="WWK2" s="703"/>
      <c r="WWL2" s="703"/>
      <c r="WWM2" s="703"/>
      <c r="WWN2" s="703"/>
      <c r="WWO2" s="703"/>
      <c r="WWP2" s="703"/>
      <c r="WWQ2" s="703"/>
      <c r="WWR2" s="703"/>
      <c r="WWS2" s="703"/>
      <c r="WWT2" s="703"/>
      <c r="WWU2" s="703"/>
      <c r="WWV2" s="703"/>
      <c r="WWW2" s="703"/>
      <c r="WWX2" s="703"/>
      <c r="WWY2" s="703"/>
      <c r="WWZ2" s="703"/>
      <c r="WXA2" s="703"/>
      <c r="WXB2" s="703"/>
      <c r="WXC2" s="703"/>
      <c r="WXD2" s="703"/>
      <c r="WXE2" s="703"/>
      <c r="WXF2" s="703"/>
      <c r="WXG2" s="703"/>
      <c r="WXH2" s="703"/>
      <c r="WXI2" s="703"/>
      <c r="WXJ2" s="703"/>
      <c r="WXK2" s="703"/>
      <c r="WXL2" s="703"/>
      <c r="WXM2" s="703"/>
      <c r="WXN2" s="703"/>
      <c r="WXO2" s="703"/>
      <c r="WXP2" s="703"/>
      <c r="WXQ2" s="703"/>
      <c r="WXR2" s="703"/>
      <c r="WXS2" s="703"/>
      <c r="WXT2" s="703"/>
      <c r="WXU2" s="703"/>
      <c r="WXV2" s="703"/>
      <c r="WXW2" s="703"/>
      <c r="WXX2" s="703"/>
      <c r="WXY2" s="703"/>
      <c r="WXZ2" s="703"/>
      <c r="WYA2" s="703"/>
      <c r="WYB2" s="703"/>
      <c r="WYC2" s="703"/>
      <c r="WYD2" s="703"/>
      <c r="WYE2" s="703"/>
      <c r="WYF2" s="703"/>
      <c r="WYG2" s="703"/>
      <c r="WYH2" s="703"/>
      <c r="WYI2" s="703"/>
      <c r="WYJ2" s="703"/>
      <c r="WYK2" s="703"/>
      <c r="WYL2" s="703"/>
      <c r="WYM2" s="703"/>
      <c r="WYN2" s="703"/>
      <c r="WYO2" s="703"/>
      <c r="WYP2" s="703"/>
      <c r="WYQ2" s="703"/>
      <c r="WYR2" s="703"/>
      <c r="WYS2" s="703"/>
      <c r="WYT2" s="703"/>
      <c r="WYU2" s="703"/>
      <c r="WYV2" s="703"/>
      <c r="WYW2" s="703"/>
      <c r="WYX2" s="703"/>
      <c r="WYY2" s="703"/>
      <c r="WYZ2" s="703"/>
      <c r="WZA2" s="703"/>
      <c r="WZB2" s="703"/>
      <c r="WZC2" s="703"/>
      <c r="WZD2" s="703"/>
      <c r="WZE2" s="703"/>
      <c r="WZF2" s="703"/>
      <c r="WZG2" s="703"/>
      <c r="WZH2" s="703"/>
      <c r="WZI2" s="703"/>
      <c r="WZJ2" s="703"/>
      <c r="WZK2" s="703"/>
      <c r="WZL2" s="703"/>
      <c r="WZM2" s="703"/>
      <c r="WZN2" s="703"/>
      <c r="WZO2" s="703"/>
      <c r="WZP2" s="703"/>
      <c r="WZQ2" s="703"/>
      <c r="WZR2" s="703"/>
      <c r="WZS2" s="703"/>
      <c r="WZT2" s="703"/>
      <c r="WZU2" s="703"/>
      <c r="WZV2" s="703"/>
      <c r="WZW2" s="703"/>
      <c r="WZX2" s="703"/>
      <c r="WZY2" s="703"/>
      <c r="WZZ2" s="703"/>
      <c r="XAA2" s="703"/>
      <c r="XAB2" s="703"/>
      <c r="XAC2" s="703"/>
      <c r="XAD2" s="703"/>
      <c r="XAE2" s="703"/>
      <c r="XAF2" s="703"/>
      <c r="XAG2" s="703"/>
      <c r="XAH2" s="703"/>
      <c r="XAI2" s="703"/>
      <c r="XAJ2" s="703"/>
      <c r="XAK2" s="703"/>
      <c r="XAL2" s="703"/>
      <c r="XAM2" s="703"/>
      <c r="XAN2" s="703"/>
      <c r="XAO2" s="703"/>
      <c r="XAP2" s="703"/>
      <c r="XAQ2" s="703"/>
      <c r="XAR2" s="703"/>
      <c r="XAS2" s="703"/>
      <c r="XAT2" s="703"/>
      <c r="XAU2" s="703"/>
      <c r="XAV2" s="703"/>
      <c r="XAW2" s="703"/>
      <c r="XAX2" s="703"/>
      <c r="XAY2" s="703"/>
      <c r="XAZ2" s="703"/>
      <c r="XBA2" s="703"/>
      <c r="XBB2" s="703"/>
      <c r="XBC2" s="703"/>
      <c r="XBD2" s="703"/>
      <c r="XBE2" s="703"/>
      <c r="XBF2" s="703"/>
      <c r="XBG2" s="703"/>
      <c r="XBH2" s="703"/>
      <c r="XBI2" s="703"/>
      <c r="XBJ2" s="703"/>
      <c r="XBK2" s="703"/>
      <c r="XBL2" s="703"/>
      <c r="XBM2" s="703"/>
      <c r="XBN2" s="703"/>
      <c r="XBO2" s="703"/>
      <c r="XBP2" s="703"/>
      <c r="XBQ2" s="703"/>
      <c r="XBR2" s="703"/>
      <c r="XBS2" s="703"/>
      <c r="XBT2" s="703"/>
      <c r="XBU2" s="703"/>
      <c r="XBV2" s="703"/>
      <c r="XBW2" s="703"/>
      <c r="XBX2" s="703"/>
      <c r="XBY2" s="703"/>
      <c r="XBZ2" s="703"/>
      <c r="XCA2" s="703"/>
      <c r="XCB2" s="703"/>
      <c r="XCC2" s="703"/>
      <c r="XCD2" s="703"/>
      <c r="XCE2" s="703"/>
      <c r="XCF2" s="703"/>
      <c r="XCG2" s="703"/>
      <c r="XCH2" s="703"/>
      <c r="XCI2" s="703"/>
      <c r="XCJ2" s="703"/>
      <c r="XCK2" s="703"/>
      <c r="XCL2" s="703"/>
      <c r="XCM2" s="703"/>
      <c r="XCN2" s="703"/>
      <c r="XCO2" s="703"/>
      <c r="XCP2" s="703"/>
      <c r="XCQ2" s="703"/>
      <c r="XCR2" s="703"/>
      <c r="XCS2" s="703"/>
      <c r="XCT2" s="703"/>
      <c r="XCU2" s="703"/>
      <c r="XCV2" s="703"/>
      <c r="XCW2" s="703"/>
      <c r="XCX2" s="703"/>
      <c r="XCY2" s="703"/>
      <c r="XCZ2" s="703"/>
      <c r="XDA2" s="703"/>
      <c r="XDB2" s="703"/>
      <c r="XDC2" s="703"/>
      <c r="XDD2" s="703"/>
      <c r="XDE2" s="703"/>
      <c r="XDF2" s="703"/>
      <c r="XDG2" s="703"/>
      <c r="XDH2" s="703"/>
      <c r="XDI2" s="703"/>
      <c r="XDJ2" s="703"/>
      <c r="XDK2" s="703"/>
      <c r="XDL2" s="703"/>
      <c r="XDM2" s="703"/>
      <c r="XDN2" s="703"/>
      <c r="XDO2" s="703"/>
      <c r="XDP2" s="703"/>
      <c r="XDQ2" s="703"/>
      <c r="XDR2" s="703"/>
      <c r="XDS2" s="703"/>
      <c r="XDT2" s="703"/>
      <c r="XDU2" s="703"/>
      <c r="XDV2" s="703"/>
      <c r="XDW2" s="703"/>
      <c r="XDX2" s="703"/>
      <c r="XDY2" s="703"/>
      <c r="XDZ2" s="703"/>
      <c r="XEA2" s="703"/>
      <c r="XEB2" s="703"/>
      <c r="XEC2" s="703"/>
      <c r="XED2" s="703"/>
      <c r="XEE2" s="703"/>
      <c r="XEF2" s="703"/>
      <c r="XEG2" s="703"/>
      <c r="XEH2" s="703"/>
      <c r="XEI2" s="703"/>
      <c r="XEJ2" s="703"/>
      <c r="XEK2" s="703"/>
      <c r="XEL2" s="703"/>
      <c r="XEM2" s="703"/>
      <c r="XEN2" s="703"/>
      <c r="XEO2" s="703"/>
      <c r="XEP2" s="703"/>
      <c r="XEQ2" s="703"/>
      <c r="XER2" s="703"/>
      <c r="XES2" s="703"/>
      <c r="XET2" s="703"/>
      <c r="XEU2" s="703"/>
      <c r="XEV2" s="703"/>
      <c r="XEW2" s="703"/>
      <c r="XEX2" s="703"/>
      <c r="XEY2" s="703"/>
      <c r="XEZ2" s="703"/>
      <c r="XFA2" s="703"/>
      <c r="XFB2" s="703"/>
      <c r="XFC2" s="703"/>
      <c r="XFD2" s="703"/>
    </row>
    <row r="3" spans="1:16384" ht="19" customHeight="1">
      <c r="A3" s="703"/>
      <c r="B3" s="703"/>
      <c r="C3" s="703"/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703"/>
      <c r="X3" s="703"/>
      <c r="Y3" s="703"/>
      <c r="Z3" s="703"/>
      <c r="AA3" s="703"/>
      <c r="AB3" s="703"/>
      <c r="AC3" s="703"/>
      <c r="AD3" s="703"/>
      <c r="AE3" s="703"/>
      <c r="AF3" s="703"/>
      <c r="AG3" s="703"/>
      <c r="AH3" s="703"/>
      <c r="AI3" s="703"/>
      <c r="AJ3" s="703"/>
      <c r="AK3" s="703"/>
      <c r="AL3" s="703"/>
      <c r="AM3" s="703"/>
      <c r="AN3" s="703"/>
      <c r="AO3" s="703"/>
      <c r="AP3" s="703"/>
      <c r="AQ3" s="703"/>
      <c r="AR3" s="703"/>
      <c r="AS3" s="703"/>
      <c r="AT3" s="703"/>
      <c r="AU3" s="703"/>
      <c r="AV3" s="703"/>
      <c r="AW3" s="703"/>
      <c r="AX3" s="703"/>
      <c r="AY3" s="703"/>
      <c r="AZ3" s="703"/>
      <c r="BA3" s="703"/>
      <c r="BB3" s="703"/>
      <c r="BC3" s="703"/>
      <c r="BD3" s="703"/>
      <c r="BE3" s="703"/>
      <c r="BF3" s="703"/>
      <c r="BG3" s="703"/>
      <c r="BH3" s="703"/>
      <c r="BI3" s="703"/>
      <c r="BJ3" s="703"/>
      <c r="BK3" s="703"/>
      <c r="BL3" s="703"/>
      <c r="BM3" s="703"/>
      <c r="BN3" s="703"/>
      <c r="BO3" s="703"/>
      <c r="BP3" s="703"/>
      <c r="BQ3" s="703"/>
      <c r="BR3" s="703"/>
      <c r="BS3" s="703"/>
      <c r="BT3" s="703"/>
      <c r="BU3" s="703"/>
      <c r="BV3" s="703"/>
      <c r="BW3" s="703"/>
      <c r="BX3" s="703"/>
      <c r="BY3" s="703"/>
      <c r="BZ3" s="703"/>
      <c r="CA3" s="703"/>
      <c r="CB3" s="703"/>
      <c r="CC3" s="703"/>
      <c r="CD3" s="703"/>
      <c r="CE3" s="703"/>
      <c r="CF3" s="703"/>
      <c r="CG3" s="703"/>
      <c r="CH3" s="703"/>
      <c r="CI3" s="703"/>
      <c r="CJ3" s="703"/>
      <c r="CK3" s="703"/>
      <c r="CL3" s="703"/>
      <c r="CM3" s="703"/>
      <c r="CN3" s="703"/>
      <c r="CO3" s="703"/>
      <c r="CP3" s="703"/>
      <c r="CQ3" s="703"/>
      <c r="CR3" s="703"/>
      <c r="CS3" s="703"/>
      <c r="CT3" s="703"/>
      <c r="CU3" s="703"/>
      <c r="CV3" s="703"/>
      <c r="CW3" s="703"/>
      <c r="CX3" s="703"/>
      <c r="CY3" s="703"/>
      <c r="CZ3" s="703"/>
      <c r="DA3" s="703"/>
      <c r="DB3" s="703"/>
      <c r="DC3" s="703"/>
      <c r="DD3" s="703"/>
      <c r="DE3" s="703"/>
      <c r="DF3" s="703"/>
      <c r="DG3" s="703"/>
      <c r="DH3" s="703"/>
      <c r="DI3" s="703"/>
      <c r="DJ3" s="703"/>
      <c r="DK3" s="703"/>
      <c r="DL3" s="703"/>
      <c r="DM3" s="703"/>
      <c r="DN3" s="703"/>
      <c r="DO3" s="703"/>
      <c r="DP3" s="703"/>
      <c r="DQ3" s="703"/>
      <c r="DR3" s="703"/>
      <c r="DS3" s="703"/>
      <c r="DT3" s="703"/>
      <c r="DU3" s="703"/>
      <c r="DV3" s="703"/>
      <c r="DW3" s="703"/>
      <c r="DX3" s="703"/>
      <c r="DY3" s="703"/>
      <c r="DZ3" s="703"/>
      <c r="EA3" s="703"/>
      <c r="EB3" s="703"/>
      <c r="EC3" s="703"/>
      <c r="ED3" s="703"/>
      <c r="EE3" s="703"/>
      <c r="EF3" s="703"/>
      <c r="EG3" s="703"/>
      <c r="EH3" s="703"/>
      <c r="EI3" s="703"/>
      <c r="EJ3" s="703"/>
      <c r="EK3" s="703"/>
      <c r="EL3" s="703"/>
      <c r="EM3" s="703"/>
      <c r="EN3" s="703"/>
      <c r="EO3" s="703"/>
      <c r="EP3" s="703"/>
      <c r="EQ3" s="703"/>
      <c r="ER3" s="703"/>
      <c r="ES3" s="703"/>
      <c r="ET3" s="703"/>
      <c r="EU3" s="703"/>
      <c r="EV3" s="703"/>
      <c r="EW3" s="703"/>
      <c r="EX3" s="703"/>
      <c r="EY3" s="703"/>
      <c r="EZ3" s="703"/>
      <c r="FA3" s="703"/>
      <c r="FB3" s="703"/>
      <c r="FC3" s="703"/>
      <c r="FD3" s="703"/>
      <c r="FE3" s="703"/>
      <c r="FF3" s="703"/>
      <c r="FG3" s="703"/>
      <c r="FH3" s="703"/>
      <c r="FI3" s="703"/>
      <c r="FJ3" s="703"/>
      <c r="FK3" s="703"/>
      <c r="FL3" s="703"/>
      <c r="FM3" s="703"/>
      <c r="FN3" s="703"/>
      <c r="FO3" s="703"/>
      <c r="FP3" s="703"/>
      <c r="FQ3" s="703"/>
      <c r="FR3" s="703"/>
      <c r="FS3" s="703"/>
      <c r="FT3" s="703"/>
      <c r="FU3" s="703"/>
      <c r="FV3" s="703"/>
      <c r="FW3" s="703"/>
      <c r="FX3" s="703"/>
      <c r="FY3" s="703"/>
      <c r="FZ3" s="703"/>
      <c r="GA3" s="703"/>
      <c r="GB3" s="703"/>
      <c r="GC3" s="703"/>
      <c r="GD3" s="703"/>
      <c r="GE3" s="703"/>
      <c r="GF3" s="703"/>
      <c r="GG3" s="703"/>
      <c r="GH3" s="703"/>
      <c r="GI3" s="703"/>
      <c r="GJ3" s="703"/>
      <c r="GK3" s="703"/>
      <c r="GL3" s="703"/>
      <c r="GM3" s="703"/>
      <c r="GN3" s="703"/>
      <c r="GO3" s="703"/>
      <c r="GP3" s="703"/>
      <c r="GQ3" s="703"/>
      <c r="GR3" s="703"/>
      <c r="GS3" s="703"/>
      <c r="GT3" s="703"/>
      <c r="GU3" s="703"/>
      <c r="GV3" s="703"/>
      <c r="GW3" s="703"/>
      <c r="GX3" s="703"/>
      <c r="GY3" s="703"/>
      <c r="GZ3" s="703"/>
      <c r="HA3" s="703"/>
      <c r="HB3" s="703"/>
      <c r="HC3" s="703"/>
      <c r="HD3" s="703"/>
      <c r="HE3" s="703"/>
      <c r="HF3" s="703"/>
      <c r="HG3" s="703"/>
      <c r="HH3" s="703"/>
      <c r="HI3" s="703"/>
      <c r="HJ3" s="703"/>
      <c r="HK3" s="703"/>
      <c r="HL3" s="703"/>
      <c r="HM3" s="703"/>
      <c r="HN3" s="703"/>
      <c r="HO3" s="703"/>
      <c r="HP3" s="703"/>
      <c r="HQ3" s="703"/>
      <c r="HR3" s="703"/>
      <c r="HS3" s="703"/>
      <c r="HT3" s="703"/>
      <c r="HU3" s="703"/>
      <c r="HV3" s="703"/>
      <c r="HW3" s="703"/>
      <c r="HX3" s="703"/>
      <c r="HY3" s="703"/>
      <c r="HZ3" s="703"/>
      <c r="IA3" s="703"/>
      <c r="IB3" s="703"/>
      <c r="IC3" s="703"/>
      <c r="ID3" s="703"/>
      <c r="IE3" s="703"/>
      <c r="IF3" s="703"/>
      <c r="IG3" s="703"/>
      <c r="IH3" s="703"/>
      <c r="II3" s="703"/>
      <c r="IJ3" s="703"/>
      <c r="IK3" s="703"/>
      <c r="IL3" s="703"/>
      <c r="IM3" s="703"/>
      <c r="IN3" s="703"/>
      <c r="IO3" s="703"/>
      <c r="IP3" s="703"/>
      <c r="IQ3" s="703"/>
      <c r="IR3" s="703"/>
      <c r="IS3" s="703"/>
      <c r="IT3" s="703"/>
      <c r="IU3" s="703"/>
      <c r="IV3" s="703"/>
      <c r="IW3" s="703"/>
      <c r="IX3" s="703"/>
      <c r="IY3" s="703"/>
      <c r="IZ3" s="703"/>
      <c r="JA3" s="703"/>
      <c r="JB3" s="703"/>
      <c r="JC3" s="703"/>
      <c r="JD3" s="703"/>
      <c r="JE3" s="703"/>
      <c r="JF3" s="703"/>
      <c r="JG3" s="703"/>
      <c r="JH3" s="703"/>
      <c r="JI3" s="703"/>
      <c r="JJ3" s="703"/>
      <c r="JK3" s="703"/>
      <c r="JL3" s="703"/>
      <c r="JM3" s="703"/>
      <c r="JN3" s="703"/>
      <c r="JO3" s="703"/>
      <c r="JP3" s="703"/>
      <c r="JQ3" s="703"/>
      <c r="JR3" s="703"/>
      <c r="JS3" s="703"/>
      <c r="JT3" s="703"/>
      <c r="JU3" s="703"/>
      <c r="JV3" s="703"/>
      <c r="JW3" s="703"/>
      <c r="JX3" s="703"/>
      <c r="JY3" s="703"/>
      <c r="JZ3" s="703"/>
      <c r="KA3" s="703"/>
      <c r="KB3" s="703"/>
      <c r="KC3" s="703"/>
      <c r="KD3" s="703"/>
      <c r="KE3" s="703"/>
      <c r="KF3" s="703"/>
      <c r="KG3" s="703"/>
      <c r="KH3" s="703"/>
      <c r="KI3" s="703"/>
      <c r="KJ3" s="703"/>
      <c r="KK3" s="703"/>
      <c r="KL3" s="703"/>
      <c r="KM3" s="703"/>
      <c r="KN3" s="703"/>
      <c r="KO3" s="703"/>
      <c r="KP3" s="703"/>
      <c r="KQ3" s="703"/>
      <c r="KR3" s="703"/>
      <c r="KS3" s="703"/>
      <c r="KT3" s="703"/>
      <c r="KU3" s="703"/>
      <c r="KV3" s="703"/>
      <c r="KW3" s="703"/>
      <c r="KX3" s="703"/>
      <c r="KY3" s="703"/>
      <c r="KZ3" s="703"/>
      <c r="LA3" s="703"/>
      <c r="LB3" s="703"/>
      <c r="LC3" s="703"/>
      <c r="LD3" s="703"/>
      <c r="LE3" s="703"/>
      <c r="LF3" s="703"/>
      <c r="LG3" s="703"/>
      <c r="LH3" s="703"/>
      <c r="LI3" s="703"/>
      <c r="LJ3" s="703"/>
      <c r="LK3" s="703"/>
      <c r="LL3" s="703"/>
      <c r="LM3" s="703"/>
      <c r="LN3" s="703"/>
      <c r="LO3" s="703"/>
      <c r="LP3" s="703"/>
      <c r="LQ3" s="703"/>
      <c r="LR3" s="703"/>
      <c r="LS3" s="703"/>
      <c r="LT3" s="703"/>
      <c r="LU3" s="703"/>
      <c r="LV3" s="703"/>
      <c r="LW3" s="703"/>
      <c r="LX3" s="703"/>
      <c r="LY3" s="703"/>
      <c r="LZ3" s="703"/>
      <c r="MA3" s="703"/>
      <c r="MB3" s="703"/>
      <c r="MC3" s="703"/>
      <c r="MD3" s="703"/>
      <c r="ME3" s="703"/>
      <c r="MF3" s="703"/>
      <c r="MG3" s="703"/>
      <c r="MH3" s="703"/>
      <c r="MI3" s="703"/>
      <c r="MJ3" s="703"/>
      <c r="MK3" s="703"/>
      <c r="ML3" s="703"/>
      <c r="MM3" s="703"/>
      <c r="MN3" s="703"/>
      <c r="MO3" s="703"/>
      <c r="MP3" s="703"/>
      <c r="MQ3" s="703"/>
      <c r="MR3" s="703"/>
      <c r="MS3" s="703"/>
      <c r="MT3" s="703"/>
      <c r="MU3" s="703"/>
      <c r="MV3" s="703"/>
      <c r="MW3" s="703"/>
      <c r="MX3" s="703"/>
      <c r="MY3" s="703"/>
      <c r="MZ3" s="703"/>
      <c r="NA3" s="703"/>
      <c r="NB3" s="703"/>
      <c r="NC3" s="703"/>
      <c r="ND3" s="703"/>
      <c r="NE3" s="703"/>
      <c r="NF3" s="703"/>
      <c r="NG3" s="703"/>
      <c r="NH3" s="703"/>
      <c r="NI3" s="703"/>
      <c r="NJ3" s="703"/>
      <c r="NK3" s="703"/>
      <c r="NL3" s="703"/>
      <c r="NM3" s="703"/>
      <c r="NN3" s="703"/>
      <c r="NO3" s="703"/>
      <c r="NP3" s="703"/>
      <c r="NQ3" s="703"/>
      <c r="NR3" s="703"/>
      <c r="NS3" s="703"/>
      <c r="NT3" s="703"/>
      <c r="NU3" s="703"/>
      <c r="NV3" s="703"/>
      <c r="NW3" s="703"/>
      <c r="NX3" s="703"/>
      <c r="NY3" s="703"/>
      <c r="NZ3" s="703"/>
      <c r="OA3" s="703"/>
      <c r="OB3" s="703"/>
      <c r="OC3" s="703"/>
      <c r="OD3" s="703"/>
      <c r="OE3" s="703"/>
      <c r="OF3" s="703"/>
      <c r="OG3" s="703"/>
      <c r="OH3" s="703"/>
      <c r="OI3" s="703"/>
      <c r="OJ3" s="703"/>
      <c r="OK3" s="703"/>
      <c r="OL3" s="703"/>
      <c r="OM3" s="703"/>
      <c r="ON3" s="703"/>
      <c r="OO3" s="703"/>
      <c r="OP3" s="703"/>
      <c r="OQ3" s="703"/>
      <c r="OR3" s="703"/>
      <c r="OS3" s="703"/>
      <c r="OT3" s="703"/>
      <c r="OU3" s="703"/>
      <c r="OV3" s="703"/>
      <c r="OW3" s="703"/>
      <c r="OX3" s="703"/>
      <c r="OY3" s="703"/>
      <c r="OZ3" s="703"/>
      <c r="PA3" s="703"/>
      <c r="PB3" s="703"/>
      <c r="PC3" s="703"/>
      <c r="PD3" s="703"/>
      <c r="PE3" s="703"/>
      <c r="PF3" s="703"/>
      <c r="PG3" s="703"/>
      <c r="PH3" s="703"/>
      <c r="PI3" s="703"/>
      <c r="PJ3" s="703"/>
      <c r="PK3" s="703"/>
      <c r="PL3" s="703"/>
      <c r="PM3" s="703"/>
      <c r="PN3" s="703"/>
      <c r="PO3" s="703"/>
      <c r="PP3" s="703"/>
      <c r="PQ3" s="703"/>
      <c r="PR3" s="703"/>
      <c r="PS3" s="703"/>
      <c r="PT3" s="703"/>
      <c r="PU3" s="703"/>
      <c r="PV3" s="703"/>
      <c r="PW3" s="703"/>
      <c r="PX3" s="703"/>
      <c r="PY3" s="703"/>
      <c r="PZ3" s="703"/>
      <c r="QA3" s="703"/>
      <c r="QB3" s="703"/>
      <c r="QC3" s="703"/>
      <c r="QD3" s="703"/>
      <c r="QE3" s="703"/>
      <c r="QF3" s="703"/>
      <c r="QG3" s="703"/>
      <c r="QH3" s="703"/>
      <c r="QI3" s="703"/>
      <c r="QJ3" s="703"/>
      <c r="QK3" s="703"/>
      <c r="QL3" s="703"/>
      <c r="QM3" s="703"/>
      <c r="QN3" s="703"/>
      <c r="QO3" s="703"/>
      <c r="QP3" s="703"/>
      <c r="QQ3" s="703"/>
      <c r="QR3" s="703"/>
      <c r="QS3" s="703"/>
      <c r="QT3" s="703"/>
      <c r="QU3" s="703"/>
      <c r="QV3" s="703"/>
      <c r="QW3" s="703"/>
      <c r="QX3" s="703"/>
      <c r="QY3" s="703"/>
      <c r="QZ3" s="703"/>
      <c r="RA3" s="703"/>
      <c r="RB3" s="703"/>
      <c r="RC3" s="703"/>
      <c r="RD3" s="703"/>
      <c r="RE3" s="703"/>
      <c r="RF3" s="703"/>
      <c r="RG3" s="703"/>
      <c r="RH3" s="703"/>
      <c r="RI3" s="703"/>
      <c r="RJ3" s="703"/>
      <c r="RK3" s="703"/>
      <c r="RL3" s="703"/>
      <c r="RM3" s="703"/>
      <c r="RN3" s="703"/>
      <c r="RO3" s="703"/>
      <c r="RP3" s="703"/>
      <c r="RQ3" s="703"/>
      <c r="RR3" s="703"/>
      <c r="RS3" s="703"/>
      <c r="RT3" s="703"/>
      <c r="RU3" s="703"/>
      <c r="RV3" s="703"/>
      <c r="RW3" s="703"/>
      <c r="RX3" s="703"/>
      <c r="RY3" s="703"/>
      <c r="RZ3" s="703"/>
      <c r="SA3" s="703"/>
      <c r="SB3" s="703"/>
      <c r="SC3" s="703"/>
      <c r="SD3" s="703"/>
      <c r="SE3" s="703"/>
      <c r="SF3" s="703"/>
      <c r="SG3" s="703"/>
      <c r="SH3" s="703"/>
      <c r="SI3" s="703"/>
      <c r="SJ3" s="703"/>
      <c r="SK3" s="703"/>
      <c r="SL3" s="703"/>
      <c r="SM3" s="703"/>
      <c r="SN3" s="703"/>
      <c r="SO3" s="703"/>
      <c r="SP3" s="703"/>
      <c r="SQ3" s="703"/>
      <c r="SR3" s="703"/>
      <c r="SS3" s="703"/>
      <c r="ST3" s="703"/>
      <c r="SU3" s="703"/>
      <c r="SV3" s="703"/>
      <c r="SW3" s="703"/>
      <c r="SX3" s="703"/>
      <c r="SY3" s="703"/>
      <c r="SZ3" s="703"/>
      <c r="TA3" s="703"/>
      <c r="TB3" s="703"/>
      <c r="TC3" s="703"/>
      <c r="TD3" s="703"/>
      <c r="TE3" s="703"/>
      <c r="TF3" s="703"/>
      <c r="TG3" s="703"/>
      <c r="TH3" s="703"/>
      <c r="TI3" s="703"/>
      <c r="TJ3" s="703"/>
      <c r="TK3" s="703"/>
      <c r="TL3" s="703"/>
      <c r="TM3" s="703"/>
      <c r="TN3" s="703"/>
      <c r="TO3" s="703"/>
      <c r="TP3" s="703"/>
      <c r="TQ3" s="703"/>
      <c r="TR3" s="703"/>
      <c r="TS3" s="703"/>
      <c r="TT3" s="703"/>
      <c r="TU3" s="703"/>
      <c r="TV3" s="703"/>
      <c r="TW3" s="703"/>
      <c r="TX3" s="703"/>
      <c r="TY3" s="703"/>
      <c r="TZ3" s="703"/>
      <c r="UA3" s="703"/>
      <c r="UB3" s="703"/>
      <c r="UC3" s="703"/>
      <c r="UD3" s="703"/>
      <c r="UE3" s="703"/>
      <c r="UF3" s="703"/>
      <c r="UG3" s="703"/>
      <c r="UH3" s="703"/>
      <c r="UI3" s="703"/>
      <c r="UJ3" s="703"/>
      <c r="UK3" s="703"/>
      <c r="UL3" s="703"/>
      <c r="UM3" s="703"/>
      <c r="UN3" s="703"/>
      <c r="UO3" s="703"/>
      <c r="UP3" s="703"/>
      <c r="UQ3" s="703"/>
      <c r="UR3" s="703"/>
      <c r="US3" s="703"/>
      <c r="UT3" s="703"/>
      <c r="UU3" s="703"/>
      <c r="UV3" s="703"/>
      <c r="UW3" s="703"/>
      <c r="UX3" s="703"/>
      <c r="UY3" s="703"/>
      <c r="UZ3" s="703"/>
      <c r="VA3" s="703"/>
      <c r="VB3" s="703"/>
      <c r="VC3" s="703"/>
      <c r="VD3" s="703"/>
      <c r="VE3" s="703"/>
      <c r="VF3" s="703"/>
      <c r="VG3" s="703"/>
      <c r="VH3" s="703"/>
      <c r="VI3" s="703"/>
      <c r="VJ3" s="703"/>
      <c r="VK3" s="703"/>
      <c r="VL3" s="703"/>
      <c r="VM3" s="703"/>
      <c r="VN3" s="703"/>
      <c r="VO3" s="703"/>
      <c r="VP3" s="703"/>
      <c r="VQ3" s="703"/>
      <c r="VR3" s="703"/>
      <c r="VS3" s="703"/>
      <c r="VT3" s="703"/>
      <c r="VU3" s="703"/>
      <c r="VV3" s="703"/>
      <c r="VW3" s="703"/>
      <c r="VX3" s="703"/>
      <c r="VY3" s="703"/>
      <c r="VZ3" s="703"/>
      <c r="WA3" s="703"/>
      <c r="WB3" s="703"/>
      <c r="WC3" s="703"/>
      <c r="WD3" s="703"/>
      <c r="WE3" s="703"/>
      <c r="WF3" s="703"/>
      <c r="WG3" s="703"/>
      <c r="WH3" s="703"/>
      <c r="WI3" s="703"/>
      <c r="WJ3" s="703"/>
      <c r="WK3" s="703"/>
      <c r="WL3" s="703"/>
      <c r="WM3" s="703"/>
      <c r="WN3" s="703"/>
      <c r="WO3" s="703"/>
      <c r="WP3" s="703"/>
      <c r="WQ3" s="703"/>
      <c r="WR3" s="703"/>
      <c r="WS3" s="703"/>
      <c r="WT3" s="703"/>
      <c r="WU3" s="703"/>
      <c r="WV3" s="703"/>
      <c r="WW3" s="703"/>
      <c r="WX3" s="703"/>
      <c r="WY3" s="703"/>
      <c r="WZ3" s="703"/>
      <c r="XA3" s="703"/>
      <c r="XB3" s="703"/>
      <c r="XC3" s="703"/>
      <c r="XD3" s="703"/>
      <c r="XE3" s="703"/>
      <c r="XF3" s="703"/>
      <c r="XG3" s="703"/>
      <c r="XH3" s="703"/>
      <c r="XI3" s="703"/>
      <c r="XJ3" s="703"/>
      <c r="XK3" s="703"/>
      <c r="XL3" s="703"/>
      <c r="XM3" s="703"/>
      <c r="XN3" s="703"/>
      <c r="XO3" s="703"/>
      <c r="XP3" s="703"/>
      <c r="XQ3" s="703"/>
      <c r="XR3" s="703"/>
      <c r="XS3" s="703"/>
      <c r="XT3" s="703"/>
      <c r="XU3" s="703"/>
      <c r="XV3" s="703"/>
      <c r="XW3" s="703"/>
      <c r="XX3" s="703"/>
      <c r="XY3" s="703"/>
      <c r="XZ3" s="703"/>
      <c r="YA3" s="703"/>
      <c r="YB3" s="703"/>
      <c r="YC3" s="703"/>
      <c r="YD3" s="703"/>
      <c r="YE3" s="703"/>
      <c r="YF3" s="703"/>
      <c r="YG3" s="703"/>
      <c r="YH3" s="703"/>
      <c r="YI3" s="703"/>
      <c r="YJ3" s="703"/>
      <c r="YK3" s="703"/>
      <c r="YL3" s="703"/>
      <c r="YM3" s="703"/>
      <c r="YN3" s="703"/>
      <c r="YO3" s="703"/>
      <c r="YP3" s="703"/>
      <c r="YQ3" s="703"/>
      <c r="YR3" s="703"/>
      <c r="YS3" s="703"/>
      <c r="YT3" s="703"/>
      <c r="YU3" s="703"/>
      <c r="YV3" s="703"/>
      <c r="YW3" s="703"/>
      <c r="YX3" s="703"/>
      <c r="YY3" s="703"/>
      <c r="YZ3" s="703"/>
      <c r="ZA3" s="703"/>
      <c r="ZB3" s="703"/>
      <c r="ZC3" s="703"/>
      <c r="ZD3" s="703"/>
      <c r="ZE3" s="703"/>
      <c r="ZF3" s="703"/>
      <c r="ZG3" s="703"/>
      <c r="ZH3" s="703"/>
      <c r="ZI3" s="703"/>
      <c r="ZJ3" s="703"/>
      <c r="ZK3" s="703"/>
      <c r="ZL3" s="703"/>
      <c r="ZM3" s="703"/>
      <c r="ZN3" s="703"/>
      <c r="ZO3" s="703"/>
      <c r="ZP3" s="703"/>
      <c r="ZQ3" s="703"/>
      <c r="ZR3" s="703"/>
      <c r="ZS3" s="703"/>
      <c r="ZT3" s="703"/>
      <c r="ZU3" s="703"/>
      <c r="ZV3" s="703"/>
      <c r="ZW3" s="703"/>
      <c r="ZX3" s="703"/>
      <c r="ZY3" s="703"/>
      <c r="ZZ3" s="703"/>
      <c r="AAA3" s="703"/>
      <c r="AAB3" s="703"/>
      <c r="AAC3" s="703"/>
      <c r="AAD3" s="703"/>
      <c r="AAE3" s="703"/>
      <c r="AAF3" s="703"/>
      <c r="AAG3" s="703"/>
      <c r="AAH3" s="703"/>
      <c r="AAI3" s="703"/>
      <c r="AAJ3" s="703"/>
      <c r="AAK3" s="703"/>
      <c r="AAL3" s="703"/>
      <c r="AAM3" s="703"/>
      <c r="AAN3" s="703"/>
      <c r="AAO3" s="703"/>
      <c r="AAP3" s="703"/>
      <c r="AAQ3" s="703"/>
      <c r="AAR3" s="703"/>
      <c r="AAS3" s="703"/>
      <c r="AAT3" s="703"/>
      <c r="AAU3" s="703"/>
      <c r="AAV3" s="703"/>
      <c r="AAW3" s="703"/>
      <c r="AAX3" s="703"/>
      <c r="AAY3" s="703"/>
      <c r="AAZ3" s="703"/>
      <c r="ABA3" s="703"/>
      <c r="ABB3" s="703"/>
      <c r="ABC3" s="703"/>
      <c r="ABD3" s="703"/>
      <c r="ABE3" s="703"/>
      <c r="ABF3" s="703"/>
      <c r="ABG3" s="703"/>
      <c r="ABH3" s="703"/>
      <c r="ABI3" s="703"/>
      <c r="ABJ3" s="703"/>
      <c r="ABK3" s="703"/>
      <c r="ABL3" s="703"/>
      <c r="ABM3" s="703"/>
      <c r="ABN3" s="703"/>
      <c r="ABO3" s="703"/>
      <c r="ABP3" s="703"/>
      <c r="ABQ3" s="703"/>
      <c r="ABR3" s="703"/>
      <c r="ABS3" s="703"/>
      <c r="ABT3" s="703"/>
      <c r="ABU3" s="703"/>
      <c r="ABV3" s="703"/>
      <c r="ABW3" s="703"/>
      <c r="ABX3" s="703"/>
      <c r="ABY3" s="703"/>
      <c r="ABZ3" s="703"/>
      <c r="ACA3" s="703"/>
      <c r="ACB3" s="703"/>
      <c r="ACC3" s="703"/>
      <c r="ACD3" s="703"/>
      <c r="ACE3" s="703"/>
      <c r="ACF3" s="703"/>
      <c r="ACG3" s="703"/>
      <c r="ACH3" s="703"/>
      <c r="ACI3" s="703"/>
      <c r="ACJ3" s="703"/>
      <c r="ACK3" s="703"/>
      <c r="ACL3" s="703"/>
      <c r="ACM3" s="703"/>
      <c r="ACN3" s="703"/>
      <c r="ACO3" s="703"/>
      <c r="ACP3" s="703"/>
      <c r="ACQ3" s="703"/>
      <c r="ACR3" s="703"/>
      <c r="ACS3" s="703"/>
      <c r="ACT3" s="703"/>
      <c r="ACU3" s="703"/>
      <c r="ACV3" s="703"/>
      <c r="ACW3" s="703"/>
      <c r="ACX3" s="703"/>
      <c r="ACY3" s="703"/>
      <c r="ACZ3" s="703"/>
      <c r="ADA3" s="703"/>
      <c r="ADB3" s="703"/>
      <c r="ADC3" s="703"/>
      <c r="ADD3" s="703"/>
      <c r="ADE3" s="703"/>
      <c r="ADF3" s="703"/>
      <c r="ADG3" s="703"/>
      <c r="ADH3" s="703"/>
      <c r="ADI3" s="703"/>
      <c r="ADJ3" s="703"/>
      <c r="ADK3" s="703"/>
      <c r="ADL3" s="703"/>
      <c r="ADM3" s="703"/>
      <c r="ADN3" s="703"/>
      <c r="ADO3" s="703"/>
      <c r="ADP3" s="703"/>
      <c r="ADQ3" s="703"/>
      <c r="ADR3" s="703"/>
      <c r="ADS3" s="703"/>
      <c r="ADT3" s="703"/>
      <c r="ADU3" s="703"/>
      <c r="ADV3" s="703"/>
      <c r="ADW3" s="703"/>
      <c r="ADX3" s="703"/>
      <c r="ADY3" s="703"/>
      <c r="ADZ3" s="703"/>
      <c r="AEA3" s="703"/>
      <c r="AEB3" s="703"/>
      <c r="AEC3" s="703"/>
      <c r="AED3" s="703"/>
      <c r="AEE3" s="703"/>
      <c r="AEF3" s="703"/>
      <c r="AEG3" s="703"/>
      <c r="AEH3" s="703"/>
      <c r="AEI3" s="703"/>
      <c r="AEJ3" s="703"/>
      <c r="AEK3" s="703"/>
      <c r="AEL3" s="703"/>
      <c r="AEM3" s="703"/>
      <c r="AEN3" s="703"/>
      <c r="AEO3" s="703"/>
      <c r="AEP3" s="703"/>
      <c r="AEQ3" s="703"/>
      <c r="AER3" s="703"/>
      <c r="AES3" s="703"/>
      <c r="AET3" s="703"/>
      <c r="AEU3" s="703"/>
      <c r="AEV3" s="703"/>
      <c r="AEW3" s="703"/>
      <c r="AEX3" s="703"/>
      <c r="AEY3" s="703"/>
      <c r="AEZ3" s="703"/>
      <c r="AFA3" s="703"/>
      <c r="AFB3" s="703"/>
      <c r="AFC3" s="703"/>
      <c r="AFD3" s="703"/>
      <c r="AFE3" s="703"/>
      <c r="AFF3" s="703"/>
      <c r="AFG3" s="703"/>
      <c r="AFH3" s="703"/>
      <c r="AFI3" s="703"/>
      <c r="AFJ3" s="703"/>
      <c r="AFK3" s="703"/>
      <c r="AFL3" s="703"/>
      <c r="AFM3" s="703"/>
      <c r="AFN3" s="703"/>
      <c r="AFO3" s="703"/>
      <c r="AFP3" s="703"/>
      <c r="AFQ3" s="703"/>
      <c r="AFR3" s="703"/>
      <c r="AFS3" s="703"/>
      <c r="AFT3" s="703"/>
      <c r="AFU3" s="703"/>
      <c r="AFV3" s="703"/>
      <c r="AFW3" s="703"/>
      <c r="AFX3" s="703"/>
      <c r="AFY3" s="703"/>
      <c r="AFZ3" s="703"/>
      <c r="AGA3" s="703"/>
      <c r="AGB3" s="703"/>
      <c r="AGC3" s="703"/>
      <c r="AGD3" s="703"/>
      <c r="AGE3" s="703"/>
      <c r="AGF3" s="703"/>
      <c r="AGG3" s="703"/>
      <c r="AGH3" s="703"/>
      <c r="AGI3" s="703"/>
      <c r="AGJ3" s="703"/>
      <c r="AGK3" s="703"/>
      <c r="AGL3" s="703"/>
      <c r="AGM3" s="703"/>
      <c r="AGN3" s="703"/>
      <c r="AGO3" s="703"/>
      <c r="AGP3" s="703"/>
      <c r="AGQ3" s="703"/>
      <c r="AGR3" s="703"/>
      <c r="AGS3" s="703"/>
      <c r="AGT3" s="703"/>
      <c r="AGU3" s="703"/>
      <c r="AGV3" s="703"/>
      <c r="AGW3" s="703"/>
      <c r="AGX3" s="703"/>
      <c r="AGY3" s="703"/>
      <c r="AGZ3" s="703"/>
      <c r="AHA3" s="703"/>
      <c r="AHB3" s="703"/>
      <c r="AHC3" s="703"/>
      <c r="AHD3" s="703"/>
      <c r="AHE3" s="703"/>
      <c r="AHF3" s="703"/>
      <c r="AHG3" s="703"/>
      <c r="AHH3" s="703"/>
      <c r="AHI3" s="703"/>
      <c r="AHJ3" s="703"/>
      <c r="AHK3" s="703"/>
      <c r="AHL3" s="703"/>
      <c r="AHM3" s="703"/>
      <c r="AHN3" s="703"/>
      <c r="AHO3" s="703"/>
      <c r="AHP3" s="703"/>
      <c r="AHQ3" s="703"/>
      <c r="AHR3" s="703"/>
      <c r="AHS3" s="703"/>
      <c r="AHT3" s="703"/>
      <c r="AHU3" s="703"/>
      <c r="AHV3" s="703"/>
      <c r="AHW3" s="703"/>
      <c r="AHX3" s="703"/>
      <c r="AHY3" s="703"/>
      <c r="AHZ3" s="703"/>
      <c r="AIA3" s="703"/>
      <c r="AIB3" s="703"/>
      <c r="AIC3" s="703"/>
      <c r="AID3" s="703"/>
      <c r="AIE3" s="703"/>
      <c r="AIF3" s="703"/>
      <c r="AIG3" s="703"/>
      <c r="AIH3" s="703"/>
      <c r="AII3" s="703"/>
      <c r="AIJ3" s="703"/>
      <c r="AIK3" s="703"/>
      <c r="AIL3" s="703"/>
      <c r="AIM3" s="703"/>
      <c r="AIN3" s="703"/>
      <c r="AIO3" s="703"/>
      <c r="AIP3" s="703"/>
      <c r="AIQ3" s="703"/>
      <c r="AIR3" s="703"/>
      <c r="AIS3" s="703"/>
      <c r="AIT3" s="703"/>
      <c r="AIU3" s="703"/>
      <c r="AIV3" s="703"/>
      <c r="AIW3" s="703"/>
      <c r="AIX3" s="703"/>
      <c r="AIY3" s="703"/>
      <c r="AIZ3" s="703"/>
      <c r="AJA3" s="703"/>
      <c r="AJB3" s="703"/>
      <c r="AJC3" s="703"/>
      <c r="AJD3" s="703"/>
      <c r="AJE3" s="703"/>
      <c r="AJF3" s="703"/>
      <c r="AJG3" s="703"/>
      <c r="AJH3" s="703"/>
      <c r="AJI3" s="703"/>
      <c r="AJJ3" s="703"/>
      <c r="AJK3" s="703"/>
      <c r="AJL3" s="703"/>
      <c r="AJM3" s="703"/>
      <c r="AJN3" s="703"/>
      <c r="AJO3" s="703"/>
      <c r="AJP3" s="703"/>
      <c r="AJQ3" s="703"/>
      <c r="AJR3" s="703"/>
      <c r="AJS3" s="703"/>
      <c r="AJT3" s="703"/>
      <c r="AJU3" s="703"/>
      <c r="AJV3" s="703"/>
      <c r="AJW3" s="703"/>
      <c r="AJX3" s="703"/>
      <c r="AJY3" s="703"/>
      <c r="AJZ3" s="703"/>
      <c r="AKA3" s="703"/>
      <c r="AKB3" s="703"/>
      <c r="AKC3" s="703"/>
      <c r="AKD3" s="703"/>
      <c r="AKE3" s="703"/>
      <c r="AKF3" s="703"/>
      <c r="AKG3" s="703"/>
      <c r="AKH3" s="703"/>
      <c r="AKI3" s="703"/>
      <c r="AKJ3" s="703"/>
      <c r="AKK3" s="703"/>
      <c r="AKL3" s="703"/>
      <c r="AKM3" s="703"/>
      <c r="AKN3" s="703"/>
      <c r="AKO3" s="703"/>
      <c r="AKP3" s="703"/>
      <c r="AKQ3" s="703"/>
      <c r="AKR3" s="703"/>
      <c r="AKS3" s="703"/>
      <c r="AKT3" s="703"/>
      <c r="AKU3" s="703"/>
      <c r="AKV3" s="703"/>
      <c r="AKW3" s="703"/>
      <c r="AKX3" s="703"/>
      <c r="AKY3" s="703"/>
      <c r="AKZ3" s="703"/>
      <c r="ALA3" s="703"/>
      <c r="ALB3" s="703"/>
      <c r="ALC3" s="703"/>
      <c r="ALD3" s="703"/>
      <c r="ALE3" s="703"/>
      <c r="ALF3" s="703"/>
      <c r="ALG3" s="703"/>
      <c r="ALH3" s="703"/>
      <c r="ALI3" s="703"/>
      <c r="ALJ3" s="703"/>
      <c r="ALK3" s="703"/>
      <c r="ALL3" s="703"/>
      <c r="ALM3" s="703"/>
      <c r="ALN3" s="703"/>
      <c r="ALO3" s="703"/>
      <c r="ALP3" s="703"/>
      <c r="ALQ3" s="703"/>
      <c r="ALR3" s="703"/>
      <c r="ALS3" s="703"/>
      <c r="ALT3" s="703"/>
      <c r="ALU3" s="703"/>
      <c r="ALV3" s="703"/>
      <c r="ALW3" s="703"/>
      <c r="ALX3" s="703"/>
      <c r="ALY3" s="703"/>
      <c r="ALZ3" s="703"/>
      <c r="AMA3" s="703"/>
      <c r="AMB3" s="703"/>
      <c r="AMC3" s="703"/>
      <c r="AMD3" s="703"/>
      <c r="AME3" s="703"/>
      <c r="AMF3" s="703"/>
      <c r="AMG3" s="703"/>
      <c r="AMH3" s="703"/>
      <c r="AMI3" s="703"/>
      <c r="AMJ3" s="703"/>
      <c r="AMK3" s="703"/>
      <c r="AML3" s="703"/>
      <c r="AMM3" s="703"/>
      <c r="AMN3" s="703"/>
      <c r="AMO3" s="703"/>
      <c r="AMP3" s="703"/>
      <c r="AMQ3" s="703"/>
      <c r="AMR3" s="703"/>
      <c r="AMS3" s="703"/>
      <c r="AMT3" s="703"/>
      <c r="AMU3" s="703"/>
      <c r="AMV3" s="703"/>
      <c r="AMW3" s="703"/>
      <c r="AMX3" s="703"/>
      <c r="AMY3" s="703"/>
      <c r="AMZ3" s="703"/>
      <c r="ANA3" s="703"/>
      <c r="ANB3" s="703"/>
      <c r="ANC3" s="703"/>
      <c r="AND3" s="703"/>
      <c r="ANE3" s="703"/>
      <c r="ANF3" s="703"/>
      <c r="ANG3" s="703"/>
      <c r="ANH3" s="703"/>
      <c r="ANI3" s="703"/>
      <c r="ANJ3" s="703"/>
      <c r="ANK3" s="703"/>
      <c r="ANL3" s="703"/>
      <c r="ANM3" s="703"/>
      <c r="ANN3" s="703"/>
      <c r="ANO3" s="703"/>
      <c r="ANP3" s="703"/>
      <c r="ANQ3" s="703"/>
      <c r="ANR3" s="703"/>
      <c r="ANS3" s="703"/>
      <c r="ANT3" s="703"/>
      <c r="ANU3" s="703"/>
      <c r="ANV3" s="703"/>
      <c r="ANW3" s="703"/>
      <c r="ANX3" s="703"/>
      <c r="ANY3" s="703"/>
      <c r="ANZ3" s="703"/>
      <c r="AOA3" s="703"/>
      <c r="AOB3" s="703"/>
      <c r="AOC3" s="703"/>
      <c r="AOD3" s="703"/>
      <c r="AOE3" s="703"/>
      <c r="AOF3" s="703"/>
      <c r="AOG3" s="703"/>
      <c r="AOH3" s="703"/>
      <c r="AOI3" s="703"/>
      <c r="AOJ3" s="703"/>
      <c r="AOK3" s="703"/>
      <c r="AOL3" s="703"/>
      <c r="AOM3" s="703"/>
      <c r="AON3" s="703"/>
      <c r="AOO3" s="703"/>
      <c r="AOP3" s="703"/>
      <c r="AOQ3" s="703"/>
      <c r="AOR3" s="703"/>
      <c r="AOS3" s="703"/>
      <c r="AOT3" s="703"/>
      <c r="AOU3" s="703"/>
      <c r="AOV3" s="703"/>
      <c r="AOW3" s="703"/>
      <c r="AOX3" s="703"/>
      <c r="AOY3" s="703"/>
      <c r="AOZ3" s="703"/>
      <c r="APA3" s="703"/>
      <c r="APB3" s="703"/>
      <c r="APC3" s="703"/>
      <c r="APD3" s="703"/>
      <c r="APE3" s="703"/>
      <c r="APF3" s="703"/>
      <c r="APG3" s="703"/>
      <c r="APH3" s="703"/>
      <c r="API3" s="703"/>
      <c r="APJ3" s="703"/>
      <c r="APK3" s="703"/>
      <c r="APL3" s="703"/>
      <c r="APM3" s="703"/>
      <c r="APN3" s="703"/>
      <c r="APO3" s="703"/>
      <c r="APP3" s="703"/>
      <c r="APQ3" s="703"/>
      <c r="APR3" s="703"/>
      <c r="APS3" s="703"/>
      <c r="APT3" s="703"/>
      <c r="APU3" s="703"/>
      <c r="APV3" s="703"/>
      <c r="APW3" s="703"/>
      <c r="APX3" s="703"/>
      <c r="APY3" s="703"/>
      <c r="APZ3" s="703"/>
      <c r="AQA3" s="703"/>
      <c r="AQB3" s="703"/>
      <c r="AQC3" s="703"/>
      <c r="AQD3" s="703"/>
      <c r="AQE3" s="703"/>
      <c r="AQF3" s="703"/>
      <c r="AQG3" s="703"/>
      <c r="AQH3" s="703"/>
      <c r="AQI3" s="703"/>
      <c r="AQJ3" s="703"/>
      <c r="AQK3" s="703"/>
      <c r="AQL3" s="703"/>
      <c r="AQM3" s="703"/>
      <c r="AQN3" s="703"/>
      <c r="AQO3" s="703"/>
      <c r="AQP3" s="703"/>
      <c r="AQQ3" s="703"/>
      <c r="AQR3" s="703"/>
      <c r="AQS3" s="703"/>
      <c r="AQT3" s="703"/>
      <c r="AQU3" s="703"/>
      <c r="AQV3" s="703"/>
      <c r="AQW3" s="703"/>
      <c r="AQX3" s="703"/>
      <c r="AQY3" s="703"/>
      <c r="AQZ3" s="703"/>
      <c r="ARA3" s="703"/>
      <c r="ARB3" s="703"/>
      <c r="ARC3" s="703"/>
      <c r="ARD3" s="703"/>
      <c r="ARE3" s="703"/>
      <c r="ARF3" s="703"/>
      <c r="ARG3" s="703"/>
      <c r="ARH3" s="703"/>
      <c r="ARI3" s="703"/>
      <c r="ARJ3" s="703"/>
      <c r="ARK3" s="703"/>
      <c r="ARL3" s="703"/>
      <c r="ARM3" s="703"/>
      <c r="ARN3" s="703"/>
      <c r="ARO3" s="703"/>
      <c r="ARP3" s="703"/>
      <c r="ARQ3" s="703"/>
      <c r="ARR3" s="703"/>
      <c r="ARS3" s="703"/>
      <c r="ART3" s="703"/>
      <c r="ARU3" s="703"/>
      <c r="ARV3" s="703"/>
      <c r="ARW3" s="703"/>
      <c r="ARX3" s="703"/>
      <c r="ARY3" s="703"/>
      <c r="ARZ3" s="703"/>
      <c r="ASA3" s="703"/>
      <c r="ASB3" s="703"/>
      <c r="ASC3" s="703"/>
      <c r="ASD3" s="703"/>
      <c r="ASE3" s="703"/>
      <c r="ASF3" s="703"/>
      <c r="ASG3" s="703"/>
      <c r="ASH3" s="703"/>
      <c r="ASI3" s="703"/>
      <c r="ASJ3" s="703"/>
      <c r="ASK3" s="703"/>
      <c r="ASL3" s="703"/>
      <c r="ASM3" s="703"/>
      <c r="ASN3" s="703"/>
      <c r="ASO3" s="703"/>
      <c r="ASP3" s="703"/>
      <c r="ASQ3" s="703"/>
      <c r="ASR3" s="703"/>
      <c r="ASS3" s="703"/>
      <c r="AST3" s="703"/>
      <c r="ASU3" s="703"/>
      <c r="ASV3" s="703"/>
      <c r="ASW3" s="703"/>
      <c r="ASX3" s="703"/>
      <c r="ASY3" s="703"/>
      <c r="ASZ3" s="703"/>
      <c r="ATA3" s="703"/>
      <c r="ATB3" s="703"/>
      <c r="ATC3" s="703"/>
      <c r="ATD3" s="703"/>
      <c r="ATE3" s="703"/>
      <c r="ATF3" s="703"/>
      <c r="ATG3" s="703"/>
      <c r="ATH3" s="703"/>
      <c r="ATI3" s="703"/>
      <c r="ATJ3" s="703"/>
      <c r="ATK3" s="703"/>
      <c r="ATL3" s="703"/>
      <c r="ATM3" s="703"/>
      <c r="ATN3" s="703"/>
      <c r="ATO3" s="703"/>
      <c r="ATP3" s="703"/>
      <c r="ATQ3" s="703"/>
      <c r="ATR3" s="703"/>
      <c r="ATS3" s="703"/>
      <c r="ATT3" s="703"/>
      <c r="ATU3" s="703"/>
      <c r="ATV3" s="703"/>
      <c r="ATW3" s="703"/>
      <c r="ATX3" s="703"/>
      <c r="ATY3" s="703"/>
      <c r="ATZ3" s="703"/>
      <c r="AUA3" s="703"/>
      <c r="AUB3" s="703"/>
      <c r="AUC3" s="703"/>
      <c r="AUD3" s="703"/>
      <c r="AUE3" s="703"/>
      <c r="AUF3" s="703"/>
      <c r="AUG3" s="703"/>
      <c r="AUH3" s="703"/>
      <c r="AUI3" s="703"/>
      <c r="AUJ3" s="703"/>
      <c r="AUK3" s="703"/>
      <c r="AUL3" s="703"/>
      <c r="AUM3" s="703"/>
      <c r="AUN3" s="703"/>
      <c r="AUO3" s="703"/>
      <c r="AUP3" s="703"/>
      <c r="AUQ3" s="703"/>
      <c r="AUR3" s="703"/>
      <c r="AUS3" s="703"/>
      <c r="AUT3" s="703"/>
      <c r="AUU3" s="703"/>
      <c r="AUV3" s="703"/>
      <c r="AUW3" s="703"/>
      <c r="AUX3" s="703"/>
      <c r="AUY3" s="703"/>
      <c r="AUZ3" s="703"/>
      <c r="AVA3" s="703"/>
      <c r="AVB3" s="703"/>
      <c r="AVC3" s="703"/>
      <c r="AVD3" s="703"/>
      <c r="AVE3" s="703"/>
      <c r="AVF3" s="703"/>
      <c r="AVG3" s="703"/>
      <c r="AVH3" s="703"/>
      <c r="AVI3" s="703"/>
      <c r="AVJ3" s="703"/>
      <c r="AVK3" s="703"/>
      <c r="AVL3" s="703"/>
      <c r="AVM3" s="703"/>
      <c r="AVN3" s="703"/>
      <c r="AVO3" s="703"/>
      <c r="AVP3" s="703"/>
      <c r="AVQ3" s="703"/>
      <c r="AVR3" s="703"/>
      <c r="AVS3" s="703"/>
      <c r="AVT3" s="703"/>
      <c r="AVU3" s="703"/>
      <c r="AVV3" s="703"/>
      <c r="AVW3" s="703"/>
      <c r="AVX3" s="703"/>
      <c r="AVY3" s="703"/>
      <c r="AVZ3" s="703"/>
      <c r="AWA3" s="703"/>
      <c r="AWB3" s="703"/>
      <c r="AWC3" s="703"/>
      <c r="AWD3" s="703"/>
      <c r="AWE3" s="703"/>
      <c r="AWF3" s="703"/>
      <c r="AWG3" s="703"/>
      <c r="AWH3" s="703"/>
      <c r="AWI3" s="703"/>
      <c r="AWJ3" s="703"/>
      <c r="AWK3" s="703"/>
      <c r="AWL3" s="703"/>
      <c r="AWM3" s="703"/>
      <c r="AWN3" s="703"/>
      <c r="AWO3" s="703"/>
      <c r="AWP3" s="703"/>
      <c r="AWQ3" s="703"/>
      <c r="AWR3" s="703"/>
      <c r="AWS3" s="703"/>
      <c r="AWT3" s="703"/>
      <c r="AWU3" s="703"/>
      <c r="AWV3" s="703"/>
      <c r="AWW3" s="703"/>
      <c r="AWX3" s="703"/>
      <c r="AWY3" s="703"/>
      <c r="AWZ3" s="703"/>
      <c r="AXA3" s="703"/>
      <c r="AXB3" s="703"/>
      <c r="AXC3" s="703"/>
      <c r="AXD3" s="703"/>
      <c r="AXE3" s="703"/>
      <c r="AXF3" s="703"/>
      <c r="AXG3" s="703"/>
      <c r="AXH3" s="703"/>
      <c r="AXI3" s="703"/>
      <c r="AXJ3" s="703"/>
      <c r="AXK3" s="703"/>
      <c r="AXL3" s="703"/>
      <c r="AXM3" s="703"/>
      <c r="AXN3" s="703"/>
      <c r="AXO3" s="703"/>
      <c r="AXP3" s="703"/>
      <c r="AXQ3" s="703"/>
      <c r="AXR3" s="703"/>
      <c r="AXS3" s="703"/>
      <c r="AXT3" s="703"/>
      <c r="AXU3" s="703"/>
      <c r="AXV3" s="703"/>
      <c r="AXW3" s="703"/>
      <c r="AXX3" s="703"/>
      <c r="AXY3" s="703"/>
      <c r="AXZ3" s="703"/>
      <c r="AYA3" s="703"/>
      <c r="AYB3" s="703"/>
      <c r="AYC3" s="703"/>
      <c r="AYD3" s="703"/>
      <c r="AYE3" s="703"/>
      <c r="AYF3" s="703"/>
      <c r="AYG3" s="703"/>
      <c r="AYH3" s="703"/>
      <c r="AYI3" s="703"/>
      <c r="AYJ3" s="703"/>
      <c r="AYK3" s="703"/>
      <c r="AYL3" s="703"/>
      <c r="AYM3" s="703"/>
      <c r="AYN3" s="703"/>
      <c r="AYO3" s="703"/>
      <c r="AYP3" s="703"/>
      <c r="AYQ3" s="703"/>
      <c r="AYR3" s="703"/>
      <c r="AYS3" s="703"/>
      <c r="AYT3" s="703"/>
      <c r="AYU3" s="703"/>
      <c r="AYV3" s="703"/>
      <c r="AYW3" s="703"/>
      <c r="AYX3" s="703"/>
      <c r="AYY3" s="703"/>
      <c r="AYZ3" s="703"/>
      <c r="AZA3" s="703"/>
      <c r="AZB3" s="703"/>
      <c r="AZC3" s="703"/>
      <c r="AZD3" s="703"/>
      <c r="AZE3" s="703"/>
      <c r="AZF3" s="703"/>
      <c r="AZG3" s="703"/>
      <c r="AZH3" s="703"/>
      <c r="AZI3" s="703"/>
      <c r="AZJ3" s="703"/>
      <c r="AZK3" s="703"/>
      <c r="AZL3" s="703"/>
      <c r="AZM3" s="703"/>
      <c r="AZN3" s="703"/>
      <c r="AZO3" s="703"/>
      <c r="AZP3" s="703"/>
      <c r="AZQ3" s="703"/>
      <c r="AZR3" s="703"/>
      <c r="AZS3" s="703"/>
      <c r="AZT3" s="703"/>
      <c r="AZU3" s="703"/>
      <c r="AZV3" s="703"/>
      <c r="AZW3" s="703"/>
      <c r="AZX3" s="703"/>
      <c r="AZY3" s="703"/>
      <c r="AZZ3" s="703"/>
      <c r="BAA3" s="703"/>
      <c r="BAB3" s="703"/>
      <c r="BAC3" s="703"/>
      <c r="BAD3" s="703"/>
      <c r="BAE3" s="703"/>
      <c r="BAF3" s="703"/>
      <c r="BAG3" s="703"/>
      <c r="BAH3" s="703"/>
      <c r="BAI3" s="703"/>
      <c r="BAJ3" s="703"/>
      <c r="BAK3" s="703"/>
      <c r="BAL3" s="703"/>
      <c r="BAM3" s="703"/>
      <c r="BAN3" s="703"/>
      <c r="BAO3" s="703"/>
      <c r="BAP3" s="703"/>
      <c r="BAQ3" s="703"/>
      <c r="BAR3" s="703"/>
      <c r="BAS3" s="703"/>
      <c r="BAT3" s="703"/>
      <c r="BAU3" s="703"/>
      <c r="BAV3" s="703"/>
      <c r="BAW3" s="703"/>
      <c r="BAX3" s="703"/>
      <c r="BAY3" s="703"/>
      <c r="BAZ3" s="703"/>
      <c r="BBA3" s="703"/>
      <c r="BBB3" s="703"/>
      <c r="BBC3" s="703"/>
      <c r="BBD3" s="703"/>
      <c r="BBE3" s="703"/>
      <c r="BBF3" s="703"/>
      <c r="BBG3" s="703"/>
      <c r="BBH3" s="703"/>
      <c r="BBI3" s="703"/>
      <c r="BBJ3" s="703"/>
      <c r="BBK3" s="703"/>
      <c r="BBL3" s="703"/>
      <c r="BBM3" s="703"/>
      <c r="BBN3" s="703"/>
      <c r="BBO3" s="703"/>
      <c r="BBP3" s="703"/>
      <c r="BBQ3" s="703"/>
      <c r="BBR3" s="703"/>
      <c r="BBS3" s="703"/>
      <c r="BBT3" s="703"/>
      <c r="BBU3" s="703"/>
      <c r="BBV3" s="703"/>
      <c r="BBW3" s="703"/>
      <c r="BBX3" s="703"/>
      <c r="BBY3" s="703"/>
      <c r="BBZ3" s="703"/>
      <c r="BCA3" s="703"/>
      <c r="BCB3" s="703"/>
      <c r="BCC3" s="703"/>
      <c r="BCD3" s="703"/>
      <c r="BCE3" s="703"/>
      <c r="BCF3" s="703"/>
      <c r="BCG3" s="703"/>
      <c r="BCH3" s="703"/>
      <c r="BCI3" s="703"/>
      <c r="BCJ3" s="703"/>
      <c r="BCK3" s="703"/>
      <c r="BCL3" s="703"/>
      <c r="BCM3" s="703"/>
      <c r="BCN3" s="703"/>
      <c r="BCO3" s="703"/>
      <c r="BCP3" s="703"/>
      <c r="BCQ3" s="703"/>
      <c r="BCR3" s="703"/>
      <c r="BCS3" s="703"/>
      <c r="BCT3" s="703"/>
      <c r="BCU3" s="703"/>
      <c r="BCV3" s="703"/>
      <c r="BCW3" s="703"/>
      <c r="BCX3" s="703"/>
      <c r="BCY3" s="703"/>
      <c r="BCZ3" s="703"/>
      <c r="BDA3" s="703"/>
      <c r="BDB3" s="703"/>
      <c r="BDC3" s="703"/>
      <c r="BDD3" s="703"/>
      <c r="BDE3" s="703"/>
      <c r="BDF3" s="703"/>
      <c r="BDG3" s="703"/>
      <c r="BDH3" s="703"/>
      <c r="BDI3" s="703"/>
      <c r="BDJ3" s="703"/>
      <c r="BDK3" s="703"/>
      <c r="BDL3" s="703"/>
      <c r="BDM3" s="703"/>
      <c r="BDN3" s="703"/>
      <c r="BDO3" s="703"/>
      <c r="BDP3" s="703"/>
      <c r="BDQ3" s="703"/>
      <c r="BDR3" s="703"/>
      <c r="BDS3" s="703"/>
      <c r="BDT3" s="703"/>
      <c r="BDU3" s="703"/>
      <c r="BDV3" s="703"/>
      <c r="BDW3" s="703"/>
      <c r="BDX3" s="703"/>
      <c r="BDY3" s="703"/>
      <c r="BDZ3" s="703"/>
      <c r="BEA3" s="703"/>
      <c r="BEB3" s="703"/>
      <c r="BEC3" s="703"/>
      <c r="BED3" s="703"/>
      <c r="BEE3" s="703"/>
      <c r="BEF3" s="703"/>
      <c r="BEG3" s="703"/>
      <c r="BEH3" s="703"/>
      <c r="BEI3" s="703"/>
      <c r="BEJ3" s="703"/>
      <c r="BEK3" s="703"/>
      <c r="BEL3" s="703"/>
      <c r="BEM3" s="703"/>
      <c r="BEN3" s="703"/>
      <c r="BEO3" s="703"/>
      <c r="BEP3" s="703"/>
      <c r="BEQ3" s="703"/>
      <c r="BER3" s="703"/>
      <c r="BES3" s="703"/>
      <c r="BET3" s="703"/>
      <c r="BEU3" s="703"/>
      <c r="BEV3" s="703"/>
      <c r="BEW3" s="703"/>
      <c r="BEX3" s="703"/>
      <c r="BEY3" s="703"/>
      <c r="BEZ3" s="703"/>
      <c r="BFA3" s="703"/>
      <c r="BFB3" s="703"/>
      <c r="BFC3" s="703"/>
      <c r="BFD3" s="703"/>
      <c r="BFE3" s="703"/>
      <c r="BFF3" s="703"/>
      <c r="BFG3" s="703"/>
      <c r="BFH3" s="703"/>
      <c r="BFI3" s="703"/>
      <c r="BFJ3" s="703"/>
      <c r="BFK3" s="703"/>
      <c r="BFL3" s="703"/>
      <c r="BFM3" s="703"/>
      <c r="BFN3" s="703"/>
      <c r="BFO3" s="703"/>
      <c r="BFP3" s="703"/>
      <c r="BFQ3" s="703"/>
      <c r="BFR3" s="703"/>
      <c r="BFS3" s="703"/>
      <c r="BFT3" s="703"/>
      <c r="BFU3" s="703"/>
      <c r="BFV3" s="703"/>
      <c r="BFW3" s="703"/>
      <c r="BFX3" s="703"/>
      <c r="BFY3" s="703"/>
      <c r="BFZ3" s="703"/>
      <c r="BGA3" s="703"/>
      <c r="BGB3" s="703"/>
      <c r="BGC3" s="703"/>
      <c r="BGD3" s="703"/>
      <c r="BGE3" s="703"/>
      <c r="BGF3" s="703"/>
      <c r="BGG3" s="703"/>
      <c r="BGH3" s="703"/>
      <c r="BGI3" s="703"/>
      <c r="BGJ3" s="703"/>
      <c r="BGK3" s="703"/>
      <c r="BGL3" s="703"/>
      <c r="BGM3" s="703"/>
      <c r="BGN3" s="703"/>
      <c r="BGO3" s="703"/>
      <c r="BGP3" s="703"/>
      <c r="BGQ3" s="703"/>
      <c r="BGR3" s="703"/>
      <c r="BGS3" s="703"/>
      <c r="BGT3" s="703"/>
      <c r="BGU3" s="703"/>
      <c r="BGV3" s="703"/>
      <c r="BGW3" s="703"/>
      <c r="BGX3" s="703"/>
      <c r="BGY3" s="703"/>
      <c r="BGZ3" s="703"/>
      <c r="BHA3" s="703"/>
      <c r="BHB3" s="703"/>
      <c r="BHC3" s="703"/>
      <c r="BHD3" s="703"/>
      <c r="BHE3" s="703"/>
      <c r="BHF3" s="703"/>
      <c r="BHG3" s="703"/>
      <c r="BHH3" s="703"/>
      <c r="BHI3" s="703"/>
      <c r="BHJ3" s="703"/>
      <c r="BHK3" s="703"/>
      <c r="BHL3" s="703"/>
      <c r="BHM3" s="703"/>
      <c r="BHN3" s="703"/>
      <c r="BHO3" s="703"/>
      <c r="BHP3" s="703"/>
      <c r="BHQ3" s="703"/>
      <c r="BHR3" s="703"/>
      <c r="BHS3" s="703"/>
      <c r="BHT3" s="703"/>
      <c r="BHU3" s="703"/>
      <c r="BHV3" s="703"/>
      <c r="BHW3" s="703"/>
      <c r="BHX3" s="703"/>
      <c r="BHY3" s="703"/>
      <c r="BHZ3" s="703"/>
      <c r="BIA3" s="703"/>
      <c r="BIB3" s="703"/>
      <c r="BIC3" s="703"/>
      <c r="BID3" s="703"/>
      <c r="BIE3" s="703"/>
      <c r="BIF3" s="703"/>
      <c r="BIG3" s="703"/>
      <c r="BIH3" s="703"/>
      <c r="BII3" s="703"/>
      <c r="BIJ3" s="703"/>
      <c r="BIK3" s="703"/>
      <c r="BIL3" s="703"/>
      <c r="BIM3" s="703"/>
      <c r="BIN3" s="703"/>
      <c r="BIO3" s="703"/>
      <c r="BIP3" s="703"/>
      <c r="BIQ3" s="703"/>
      <c r="BIR3" s="703"/>
      <c r="BIS3" s="703"/>
      <c r="BIT3" s="703"/>
      <c r="BIU3" s="703"/>
      <c r="BIV3" s="703"/>
      <c r="BIW3" s="703"/>
      <c r="BIX3" s="703"/>
      <c r="BIY3" s="703"/>
      <c r="BIZ3" s="703"/>
      <c r="BJA3" s="703"/>
      <c r="BJB3" s="703"/>
      <c r="BJC3" s="703"/>
      <c r="BJD3" s="703"/>
      <c r="BJE3" s="703"/>
      <c r="BJF3" s="703"/>
      <c r="BJG3" s="703"/>
      <c r="BJH3" s="703"/>
      <c r="BJI3" s="703"/>
      <c r="BJJ3" s="703"/>
      <c r="BJK3" s="703"/>
      <c r="BJL3" s="703"/>
      <c r="BJM3" s="703"/>
      <c r="BJN3" s="703"/>
      <c r="BJO3" s="703"/>
      <c r="BJP3" s="703"/>
      <c r="BJQ3" s="703"/>
      <c r="BJR3" s="703"/>
      <c r="BJS3" s="703"/>
      <c r="BJT3" s="703"/>
      <c r="BJU3" s="703"/>
      <c r="BJV3" s="703"/>
      <c r="BJW3" s="703"/>
      <c r="BJX3" s="703"/>
      <c r="BJY3" s="703"/>
      <c r="BJZ3" s="703"/>
      <c r="BKA3" s="703"/>
      <c r="BKB3" s="703"/>
      <c r="BKC3" s="703"/>
      <c r="BKD3" s="703"/>
      <c r="BKE3" s="703"/>
      <c r="BKF3" s="703"/>
      <c r="BKG3" s="703"/>
      <c r="BKH3" s="703"/>
      <c r="BKI3" s="703"/>
      <c r="BKJ3" s="703"/>
      <c r="BKK3" s="703"/>
      <c r="BKL3" s="703"/>
      <c r="BKM3" s="703"/>
      <c r="BKN3" s="703"/>
      <c r="BKO3" s="703"/>
      <c r="BKP3" s="703"/>
      <c r="BKQ3" s="703"/>
      <c r="BKR3" s="703"/>
      <c r="BKS3" s="703"/>
      <c r="BKT3" s="703"/>
      <c r="BKU3" s="703"/>
      <c r="BKV3" s="703"/>
      <c r="BKW3" s="703"/>
      <c r="BKX3" s="703"/>
      <c r="BKY3" s="703"/>
      <c r="BKZ3" s="703"/>
      <c r="BLA3" s="703"/>
      <c r="BLB3" s="703"/>
      <c r="BLC3" s="703"/>
      <c r="BLD3" s="703"/>
      <c r="BLE3" s="703"/>
      <c r="BLF3" s="703"/>
      <c r="BLG3" s="703"/>
      <c r="BLH3" s="703"/>
      <c r="BLI3" s="703"/>
      <c r="BLJ3" s="703"/>
      <c r="BLK3" s="703"/>
      <c r="BLL3" s="703"/>
      <c r="BLM3" s="703"/>
      <c r="BLN3" s="703"/>
      <c r="BLO3" s="703"/>
      <c r="BLP3" s="703"/>
      <c r="BLQ3" s="703"/>
      <c r="BLR3" s="703"/>
      <c r="BLS3" s="703"/>
      <c r="BLT3" s="703"/>
      <c r="BLU3" s="703"/>
      <c r="BLV3" s="703"/>
      <c r="BLW3" s="703"/>
      <c r="BLX3" s="703"/>
      <c r="BLY3" s="703"/>
      <c r="BLZ3" s="703"/>
      <c r="BMA3" s="703"/>
      <c r="BMB3" s="703"/>
      <c r="BMC3" s="703"/>
      <c r="BMD3" s="703"/>
      <c r="BME3" s="703"/>
      <c r="BMF3" s="703"/>
      <c r="BMG3" s="703"/>
      <c r="BMH3" s="703"/>
      <c r="BMI3" s="703"/>
      <c r="BMJ3" s="703"/>
      <c r="BMK3" s="703"/>
      <c r="BML3" s="703"/>
      <c r="BMM3" s="703"/>
      <c r="BMN3" s="703"/>
      <c r="BMO3" s="703"/>
      <c r="BMP3" s="703"/>
      <c r="BMQ3" s="703"/>
      <c r="BMR3" s="703"/>
      <c r="BMS3" s="703"/>
      <c r="BMT3" s="703"/>
      <c r="BMU3" s="703"/>
      <c r="BMV3" s="703"/>
      <c r="BMW3" s="703"/>
      <c r="BMX3" s="703"/>
      <c r="BMY3" s="703"/>
      <c r="BMZ3" s="703"/>
      <c r="BNA3" s="703"/>
      <c r="BNB3" s="703"/>
      <c r="BNC3" s="703"/>
      <c r="BND3" s="703"/>
      <c r="BNE3" s="703"/>
      <c r="BNF3" s="703"/>
      <c r="BNG3" s="703"/>
      <c r="BNH3" s="703"/>
      <c r="BNI3" s="703"/>
      <c r="BNJ3" s="703"/>
      <c r="BNK3" s="703"/>
      <c r="BNL3" s="703"/>
      <c r="BNM3" s="703"/>
      <c r="BNN3" s="703"/>
      <c r="BNO3" s="703"/>
      <c r="BNP3" s="703"/>
      <c r="BNQ3" s="703"/>
      <c r="BNR3" s="703"/>
      <c r="BNS3" s="703"/>
      <c r="BNT3" s="703"/>
      <c r="BNU3" s="703"/>
      <c r="BNV3" s="703"/>
      <c r="BNW3" s="703"/>
      <c r="BNX3" s="703"/>
      <c r="BNY3" s="703"/>
      <c r="BNZ3" s="703"/>
      <c r="BOA3" s="703"/>
      <c r="BOB3" s="703"/>
      <c r="BOC3" s="703"/>
      <c r="BOD3" s="703"/>
      <c r="BOE3" s="703"/>
      <c r="BOF3" s="703"/>
      <c r="BOG3" s="703"/>
      <c r="BOH3" s="703"/>
      <c r="BOI3" s="703"/>
      <c r="BOJ3" s="703"/>
      <c r="BOK3" s="703"/>
      <c r="BOL3" s="703"/>
      <c r="BOM3" s="703"/>
      <c r="BON3" s="703"/>
      <c r="BOO3" s="703"/>
      <c r="BOP3" s="703"/>
      <c r="BOQ3" s="703"/>
      <c r="BOR3" s="703"/>
      <c r="BOS3" s="703"/>
      <c r="BOT3" s="703"/>
      <c r="BOU3" s="703"/>
      <c r="BOV3" s="703"/>
      <c r="BOW3" s="703"/>
      <c r="BOX3" s="703"/>
      <c r="BOY3" s="703"/>
      <c r="BOZ3" s="703"/>
      <c r="BPA3" s="703"/>
      <c r="BPB3" s="703"/>
      <c r="BPC3" s="703"/>
      <c r="BPD3" s="703"/>
      <c r="BPE3" s="703"/>
      <c r="BPF3" s="703"/>
      <c r="BPG3" s="703"/>
      <c r="BPH3" s="703"/>
      <c r="BPI3" s="703"/>
      <c r="BPJ3" s="703"/>
      <c r="BPK3" s="703"/>
      <c r="BPL3" s="703"/>
      <c r="BPM3" s="703"/>
      <c r="BPN3" s="703"/>
      <c r="BPO3" s="703"/>
      <c r="BPP3" s="703"/>
      <c r="BPQ3" s="703"/>
      <c r="BPR3" s="703"/>
      <c r="BPS3" s="703"/>
      <c r="BPT3" s="703"/>
      <c r="BPU3" s="703"/>
      <c r="BPV3" s="703"/>
      <c r="BPW3" s="703"/>
      <c r="BPX3" s="703"/>
      <c r="BPY3" s="703"/>
      <c r="BPZ3" s="703"/>
      <c r="BQA3" s="703"/>
      <c r="BQB3" s="703"/>
      <c r="BQC3" s="703"/>
      <c r="BQD3" s="703"/>
      <c r="BQE3" s="703"/>
      <c r="BQF3" s="703"/>
      <c r="BQG3" s="703"/>
      <c r="BQH3" s="703"/>
      <c r="BQI3" s="703"/>
      <c r="BQJ3" s="703"/>
      <c r="BQK3" s="703"/>
      <c r="BQL3" s="703"/>
      <c r="BQM3" s="703"/>
      <c r="BQN3" s="703"/>
      <c r="BQO3" s="703"/>
      <c r="BQP3" s="703"/>
      <c r="BQQ3" s="703"/>
      <c r="BQR3" s="703"/>
      <c r="BQS3" s="703"/>
      <c r="BQT3" s="703"/>
      <c r="BQU3" s="703"/>
      <c r="BQV3" s="703"/>
      <c r="BQW3" s="703"/>
      <c r="BQX3" s="703"/>
      <c r="BQY3" s="703"/>
      <c r="BQZ3" s="703"/>
      <c r="BRA3" s="703"/>
      <c r="BRB3" s="703"/>
      <c r="BRC3" s="703"/>
      <c r="BRD3" s="703"/>
      <c r="BRE3" s="703"/>
      <c r="BRF3" s="703"/>
      <c r="BRG3" s="703"/>
      <c r="BRH3" s="703"/>
      <c r="BRI3" s="703"/>
      <c r="BRJ3" s="703"/>
      <c r="BRK3" s="703"/>
      <c r="BRL3" s="703"/>
      <c r="BRM3" s="703"/>
      <c r="BRN3" s="703"/>
      <c r="BRO3" s="703"/>
      <c r="BRP3" s="703"/>
      <c r="BRQ3" s="703"/>
      <c r="BRR3" s="703"/>
      <c r="BRS3" s="703"/>
      <c r="BRT3" s="703"/>
      <c r="BRU3" s="703"/>
      <c r="BRV3" s="703"/>
      <c r="BRW3" s="703"/>
      <c r="BRX3" s="703"/>
      <c r="BRY3" s="703"/>
      <c r="BRZ3" s="703"/>
      <c r="BSA3" s="703"/>
      <c r="BSB3" s="703"/>
      <c r="BSC3" s="703"/>
      <c r="BSD3" s="703"/>
      <c r="BSE3" s="703"/>
      <c r="BSF3" s="703"/>
      <c r="BSG3" s="703"/>
      <c r="BSH3" s="703"/>
      <c r="BSI3" s="703"/>
      <c r="BSJ3" s="703"/>
      <c r="BSK3" s="703"/>
      <c r="BSL3" s="703"/>
      <c r="BSM3" s="703"/>
      <c r="BSN3" s="703"/>
      <c r="BSO3" s="703"/>
      <c r="BSP3" s="703"/>
      <c r="BSQ3" s="703"/>
      <c r="BSR3" s="703"/>
      <c r="BSS3" s="703"/>
      <c r="BST3" s="703"/>
      <c r="BSU3" s="703"/>
      <c r="BSV3" s="703"/>
      <c r="BSW3" s="703"/>
      <c r="BSX3" s="703"/>
      <c r="BSY3" s="703"/>
      <c r="BSZ3" s="703"/>
      <c r="BTA3" s="703"/>
      <c r="BTB3" s="703"/>
      <c r="BTC3" s="703"/>
      <c r="BTD3" s="703"/>
      <c r="BTE3" s="703"/>
      <c r="BTF3" s="703"/>
      <c r="BTG3" s="703"/>
      <c r="BTH3" s="703"/>
      <c r="BTI3" s="703"/>
      <c r="BTJ3" s="703"/>
      <c r="BTK3" s="703"/>
      <c r="BTL3" s="703"/>
      <c r="BTM3" s="703"/>
      <c r="BTN3" s="703"/>
      <c r="BTO3" s="703"/>
      <c r="BTP3" s="703"/>
      <c r="BTQ3" s="703"/>
      <c r="BTR3" s="703"/>
      <c r="BTS3" s="703"/>
      <c r="BTT3" s="703"/>
      <c r="BTU3" s="703"/>
      <c r="BTV3" s="703"/>
      <c r="BTW3" s="703"/>
      <c r="BTX3" s="703"/>
      <c r="BTY3" s="703"/>
      <c r="BTZ3" s="703"/>
      <c r="BUA3" s="703"/>
      <c r="BUB3" s="703"/>
      <c r="BUC3" s="703"/>
      <c r="BUD3" s="703"/>
      <c r="BUE3" s="703"/>
      <c r="BUF3" s="703"/>
      <c r="BUG3" s="703"/>
      <c r="BUH3" s="703"/>
      <c r="BUI3" s="703"/>
      <c r="BUJ3" s="703"/>
      <c r="BUK3" s="703"/>
      <c r="BUL3" s="703"/>
      <c r="BUM3" s="703"/>
      <c r="BUN3" s="703"/>
      <c r="BUO3" s="703"/>
      <c r="BUP3" s="703"/>
      <c r="BUQ3" s="703"/>
      <c r="BUR3" s="703"/>
      <c r="BUS3" s="703"/>
      <c r="BUT3" s="703"/>
      <c r="BUU3" s="703"/>
      <c r="BUV3" s="703"/>
      <c r="BUW3" s="703"/>
      <c r="BUX3" s="703"/>
      <c r="BUY3" s="703"/>
      <c r="BUZ3" s="703"/>
      <c r="BVA3" s="703"/>
      <c r="BVB3" s="703"/>
      <c r="BVC3" s="703"/>
      <c r="BVD3" s="703"/>
      <c r="BVE3" s="703"/>
      <c r="BVF3" s="703"/>
      <c r="BVG3" s="703"/>
      <c r="BVH3" s="703"/>
      <c r="BVI3" s="703"/>
      <c r="BVJ3" s="703"/>
      <c r="BVK3" s="703"/>
      <c r="BVL3" s="703"/>
      <c r="BVM3" s="703"/>
      <c r="BVN3" s="703"/>
      <c r="BVO3" s="703"/>
      <c r="BVP3" s="703"/>
      <c r="BVQ3" s="703"/>
      <c r="BVR3" s="703"/>
      <c r="BVS3" s="703"/>
      <c r="BVT3" s="703"/>
      <c r="BVU3" s="703"/>
      <c r="BVV3" s="703"/>
      <c r="BVW3" s="703"/>
      <c r="BVX3" s="703"/>
      <c r="BVY3" s="703"/>
      <c r="BVZ3" s="703"/>
      <c r="BWA3" s="703"/>
      <c r="BWB3" s="703"/>
      <c r="BWC3" s="703"/>
      <c r="BWD3" s="703"/>
      <c r="BWE3" s="703"/>
      <c r="BWF3" s="703"/>
      <c r="BWG3" s="703"/>
      <c r="BWH3" s="703"/>
      <c r="BWI3" s="703"/>
      <c r="BWJ3" s="703"/>
      <c r="BWK3" s="703"/>
      <c r="BWL3" s="703"/>
      <c r="BWM3" s="703"/>
      <c r="BWN3" s="703"/>
      <c r="BWO3" s="703"/>
      <c r="BWP3" s="703"/>
      <c r="BWQ3" s="703"/>
      <c r="BWR3" s="703"/>
      <c r="BWS3" s="703"/>
      <c r="BWT3" s="703"/>
      <c r="BWU3" s="703"/>
      <c r="BWV3" s="703"/>
      <c r="BWW3" s="703"/>
      <c r="BWX3" s="703"/>
      <c r="BWY3" s="703"/>
      <c r="BWZ3" s="703"/>
      <c r="BXA3" s="703"/>
      <c r="BXB3" s="703"/>
      <c r="BXC3" s="703"/>
      <c r="BXD3" s="703"/>
      <c r="BXE3" s="703"/>
      <c r="BXF3" s="703"/>
      <c r="BXG3" s="703"/>
      <c r="BXH3" s="703"/>
      <c r="BXI3" s="703"/>
      <c r="BXJ3" s="703"/>
      <c r="BXK3" s="703"/>
      <c r="BXL3" s="703"/>
      <c r="BXM3" s="703"/>
      <c r="BXN3" s="703"/>
      <c r="BXO3" s="703"/>
      <c r="BXP3" s="703"/>
      <c r="BXQ3" s="703"/>
      <c r="BXR3" s="703"/>
      <c r="BXS3" s="703"/>
      <c r="BXT3" s="703"/>
      <c r="BXU3" s="703"/>
      <c r="BXV3" s="703"/>
      <c r="BXW3" s="703"/>
      <c r="BXX3" s="703"/>
      <c r="BXY3" s="703"/>
      <c r="BXZ3" s="703"/>
      <c r="BYA3" s="703"/>
      <c r="BYB3" s="703"/>
      <c r="BYC3" s="703"/>
      <c r="BYD3" s="703"/>
      <c r="BYE3" s="703"/>
      <c r="BYF3" s="703"/>
      <c r="BYG3" s="703"/>
      <c r="BYH3" s="703"/>
      <c r="BYI3" s="703"/>
      <c r="BYJ3" s="703"/>
      <c r="BYK3" s="703"/>
      <c r="BYL3" s="703"/>
      <c r="BYM3" s="703"/>
      <c r="BYN3" s="703"/>
      <c r="BYO3" s="703"/>
      <c r="BYP3" s="703"/>
      <c r="BYQ3" s="703"/>
      <c r="BYR3" s="703"/>
      <c r="BYS3" s="703"/>
      <c r="BYT3" s="703"/>
      <c r="BYU3" s="703"/>
      <c r="BYV3" s="703"/>
      <c r="BYW3" s="703"/>
      <c r="BYX3" s="703"/>
      <c r="BYY3" s="703"/>
      <c r="BYZ3" s="703"/>
      <c r="BZA3" s="703"/>
      <c r="BZB3" s="703"/>
      <c r="BZC3" s="703"/>
      <c r="BZD3" s="703"/>
      <c r="BZE3" s="703"/>
      <c r="BZF3" s="703"/>
      <c r="BZG3" s="703"/>
      <c r="BZH3" s="703"/>
      <c r="BZI3" s="703"/>
      <c r="BZJ3" s="703"/>
      <c r="BZK3" s="703"/>
      <c r="BZL3" s="703"/>
      <c r="BZM3" s="703"/>
      <c r="BZN3" s="703"/>
      <c r="BZO3" s="703"/>
      <c r="BZP3" s="703"/>
      <c r="BZQ3" s="703"/>
      <c r="BZR3" s="703"/>
      <c r="BZS3" s="703"/>
      <c r="BZT3" s="703"/>
      <c r="BZU3" s="703"/>
      <c r="BZV3" s="703"/>
      <c r="BZW3" s="703"/>
      <c r="BZX3" s="703"/>
      <c r="BZY3" s="703"/>
      <c r="BZZ3" s="703"/>
      <c r="CAA3" s="703"/>
      <c r="CAB3" s="703"/>
      <c r="CAC3" s="703"/>
      <c r="CAD3" s="703"/>
      <c r="CAE3" s="703"/>
      <c r="CAF3" s="703"/>
      <c r="CAG3" s="703"/>
      <c r="CAH3" s="703"/>
      <c r="CAI3" s="703"/>
      <c r="CAJ3" s="703"/>
      <c r="CAK3" s="703"/>
      <c r="CAL3" s="703"/>
      <c r="CAM3" s="703"/>
      <c r="CAN3" s="703"/>
      <c r="CAO3" s="703"/>
      <c r="CAP3" s="703"/>
      <c r="CAQ3" s="703"/>
      <c r="CAR3" s="703"/>
      <c r="CAS3" s="703"/>
      <c r="CAT3" s="703"/>
      <c r="CAU3" s="703"/>
      <c r="CAV3" s="703"/>
      <c r="CAW3" s="703"/>
      <c r="CAX3" s="703"/>
      <c r="CAY3" s="703"/>
      <c r="CAZ3" s="703"/>
      <c r="CBA3" s="703"/>
      <c r="CBB3" s="703"/>
      <c r="CBC3" s="703"/>
      <c r="CBD3" s="703"/>
      <c r="CBE3" s="703"/>
      <c r="CBF3" s="703"/>
      <c r="CBG3" s="703"/>
      <c r="CBH3" s="703"/>
      <c r="CBI3" s="703"/>
      <c r="CBJ3" s="703"/>
      <c r="CBK3" s="703"/>
      <c r="CBL3" s="703"/>
      <c r="CBM3" s="703"/>
      <c r="CBN3" s="703"/>
      <c r="CBO3" s="703"/>
      <c r="CBP3" s="703"/>
      <c r="CBQ3" s="703"/>
      <c r="CBR3" s="703"/>
      <c r="CBS3" s="703"/>
      <c r="CBT3" s="703"/>
      <c r="CBU3" s="703"/>
      <c r="CBV3" s="703"/>
      <c r="CBW3" s="703"/>
      <c r="CBX3" s="703"/>
      <c r="CBY3" s="703"/>
      <c r="CBZ3" s="703"/>
      <c r="CCA3" s="703"/>
      <c r="CCB3" s="703"/>
      <c r="CCC3" s="703"/>
      <c r="CCD3" s="703"/>
      <c r="CCE3" s="703"/>
      <c r="CCF3" s="703"/>
      <c r="CCG3" s="703"/>
      <c r="CCH3" s="703"/>
      <c r="CCI3" s="703"/>
      <c r="CCJ3" s="703"/>
      <c r="CCK3" s="703"/>
      <c r="CCL3" s="703"/>
      <c r="CCM3" s="703"/>
      <c r="CCN3" s="703"/>
      <c r="CCO3" s="703"/>
      <c r="CCP3" s="703"/>
      <c r="CCQ3" s="703"/>
      <c r="CCR3" s="703"/>
      <c r="CCS3" s="703"/>
      <c r="CCT3" s="703"/>
      <c r="CCU3" s="703"/>
      <c r="CCV3" s="703"/>
      <c r="CCW3" s="703"/>
      <c r="CCX3" s="703"/>
      <c r="CCY3" s="703"/>
      <c r="CCZ3" s="703"/>
      <c r="CDA3" s="703"/>
      <c r="CDB3" s="703"/>
      <c r="CDC3" s="703"/>
      <c r="CDD3" s="703"/>
      <c r="CDE3" s="703"/>
      <c r="CDF3" s="703"/>
      <c r="CDG3" s="703"/>
      <c r="CDH3" s="703"/>
      <c r="CDI3" s="703"/>
      <c r="CDJ3" s="703"/>
      <c r="CDK3" s="703"/>
      <c r="CDL3" s="703"/>
      <c r="CDM3" s="703"/>
      <c r="CDN3" s="703"/>
      <c r="CDO3" s="703"/>
      <c r="CDP3" s="703"/>
      <c r="CDQ3" s="703"/>
      <c r="CDR3" s="703"/>
      <c r="CDS3" s="703"/>
      <c r="CDT3" s="703"/>
      <c r="CDU3" s="703"/>
      <c r="CDV3" s="703"/>
      <c r="CDW3" s="703"/>
      <c r="CDX3" s="703"/>
      <c r="CDY3" s="703"/>
      <c r="CDZ3" s="703"/>
      <c r="CEA3" s="703"/>
      <c r="CEB3" s="703"/>
      <c r="CEC3" s="703"/>
      <c r="CED3" s="703"/>
      <c r="CEE3" s="703"/>
      <c r="CEF3" s="703"/>
      <c r="CEG3" s="703"/>
      <c r="CEH3" s="703"/>
      <c r="CEI3" s="703"/>
      <c r="CEJ3" s="703"/>
      <c r="CEK3" s="703"/>
      <c r="CEL3" s="703"/>
      <c r="CEM3" s="703"/>
      <c r="CEN3" s="703"/>
      <c r="CEO3" s="703"/>
      <c r="CEP3" s="703"/>
      <c r="CEQ3" s="703"/>
      <c r="CER3" s="703"/>
      <c r="CES3" s="703"/>
      <c r="CET3" s="703"/>
      <c r="CEU3" s="703"/>
      <c r="CEV3" s="703"/>
      <c r="CEW3" s="703"/>
      <c r="CEX3" s="703"/>
      <c r="CEY3" s="703"/>
      <c r="CEZ3" s="703"/>
      <c r="CFA3" s="703"/>
      <c r="CFB3" s="703"/>
      <c r="CFC3" s="703"/>
      <c r="CFD3" s="703"/>
      <c r="CFE3" s="703"/>
      <c r="CFF3" s="703"/>
      <c r="CFG3" s="703"/>
      <c r="CFH3" s="703"/>
      <c r="CFI3" s="703"/>
      <c r="CFJ3" s="703"/>
      <c r="CFK3" s="703"/>
      <c r="CFL3" s="703"/>
      <c r="CFM3" s="703"/>
      <c r="CFN3" s="703"/>
      <c r="CFO3" s="703"/>
      <c r="CFP3" s="703"/>
      <c r="CFQ3" s="703"/>
      <c r="CFR3" s="703"/>
      <c r="CFS3" s="703"/>
      <c r="CFT3" s="703"/>
      <c r="CFU3" s="703"/>
      <c r="CFV3" s="703"/>
      <c r="CFW3" s="703"/>
      <c r="CFX3" s="703"/>
      <c r="CFY3" s="703"/>
      <c r="CFZ3" s="703"/>
      <c r="CGA3" s="703"/>
      <c r="CGB3" s="703"/>
      <c r="CGC3" s="703"/>
      <c r="CGD3" s="703"/>
      <c r="CGE3" s="703"/>
      <c r="CGF3" s="703"/>
      <c r="CGG3" s="703"/>
      <c r="CGH3" s="703"/>
      <c r="CGI3" s="703"/>
      <c r="CGJ3" s="703"/>
      <c r="CGK3" s="703"/>
      <c r="CGL3" s="703"/>
      <c r="CGM3" s="703"/>
      <c r="CGN3" s="703"/>
      <c r="CGO3" s="703"/>
      <c r="CGP3" s="703"/>
      <c r="CGQ3" s="703"/>
      <c r="CGR3" s="703"/>
      <c r="CGS3" s="703"/>
      <c r="CGT3" s="703"/>
      <c r="CGU3" s="703"/>
      <c r="CGV3" s="703"/>
      <c r="CGW3" s="703"/>
      <c r="CGX3" s="703"/>
      <c r="CGY3" s="703"/>
      <c r="CGZ3" s="703"/>
      <c r="CHA3" s="703"/>
      <c r="CHB3" s="703"/>
      <c r="CHC3" s="703"/>
      <c r="CHD3" s="703"/>
      <c r="CHE3" s="703"/>
      <c r="CHF3" s="703"/>
      <c r="CHG3" s="703"/>
      <c r="CHH3" s="703"/>
      <c r="CHI3" s="703"/>
      <c r="CHJ3" s="703"/>
      <c r="CHK3" s="703"/>
      <c r="CHL3" s="703"/>
      <c r="CHM3" s="703"/>
      <c r="CHN3" s="703"/>
      <c r="CHO3" s="703"/>
      <c r="CHP3" s="703"/>
      <c r="CHQ3" s="703"/>
      <c r="CHR3" s="703"/>
      <c r="CHS3" s="703"/>
      <c r="CHT3" s="703"/>
      <c r="CHU3" s="703"/>
      <c r="CHV3" s="703"/>
      <c r="CHW3" s="703"/>
      <c r="CHX3" s="703"/>
      <c r="CHY3" s="703"/>
      <c r="CHZ3" s="703"/>
      <c r="CIA3" s="703"/>
      <c r="CIB3" s="703"/>
      <c r="CIC3" s="703"/>
      <c r="CID3" s="703"/>
      <c r="CIE3" s="703"/>
      <c r="CIF3" s="703"/>
      <c r="CIG3" s="703"/>
      <c r="CIH3" s="703"/>
      <c r="CII3" s="703"/>
      <c r="CIJ3" s="703"/>
      <c r="CIK3" s="703"/>
      <c r="CIL3" s="703"/>
      <c r="CIM3" s="703"/>
      <c r="CIN3" s="703"/>
      <c r="CIO3" s="703"/>
      <c r="CIP3" s="703"/>
      <c r="CIQ3" s="703"/>
      <c r="CIR3" s="703"/>
      <c r="CIS3" s="703"/>
      <c r="CIT3" s="703"/>
      <c r="CIU3" s="703"/>
      <c r="CIV3" s="703"/>
      <c r="CIW3" s="703"/>
      <c r="CIX3" s="703"/>
      <c r="CIY3" s="703"/>
      <c r="CIZ3" s="703"/>
      <c r="CJA3" s="703"/>
      <c r="CJB3" s="703"/>
      <c r="CJC3" s="703"/>
      <c r="CJD3" s="703"/>
      <c r="CJE3" s="703"/>
      <c r="CJF3" s="703"/>
      <c r="CJG3" s="703"/>
      <c r="CJH3" s="703"/>
      <c r="CJI3" s="703"/>
      <c r="CJJ3" s="703"/>
      <c r="CJK3" s="703"/>
      <c r="CJL3" s="703"/>
      <c r="CJM3" s="703"/>
      <c r="CJN3" s="703"/>
      <c r="CJO3" s="703"/>
      <c r="CJP3" s="703"/>
      <c r="CJQ3" s="703"/>
      <c r="CJR3" s="703"/>
      <c r="CJS3" s="703"/>
      <c r="CJT3" s="703"/>
      <c r="CJU3" s="703"/>
      <c r="CJV3" s="703"/>
      <c r="CJW3" s="703"/>
      <c r="CJX3" s="703"/>
      <c r="CJY3" s="703"/>
      <c r="CJZ3" s="703"/>
      <c r="CKA3" s="703"/>
      <c r="CKB3" s="703"/>
      <c r="CKC3" s="703"/>
      <c r="CKD3" s="703"/>
      <c r="CKE3" s="703"/>
      <c r="CKF3" s="703"/>
      <c r="CKG3" s="703"/>
      <c r="CKH3" s="703"/>
      <c r="CKI3" s="703"/>
      <c r="CKJ3" s="703"/>
      <c r="CKK3" s="703"/>
      <c r="CKL3" s="703"/>
      <c r="CKM3" s="703"/>
      <c r="CKN3" s="703"/>
      <c r="CKO3" s="703"/>
      <c r="CKP3" s="703"/>
      <c r="CKQ3" s="703"/>
      <c r="CKR3" s="703"/>
      <c r="CKS3" s="703"/>
      <c r="CKT3" s="703"/>
      <c r="CKU3" s="703"/>
      <c r="CKV3" s="703"/>
      <c r="CKW3" s="703"/>
      <c r="CKX3" s="703"/>
      <c r="CKY3" s="703"/>
      <c r="CKZ3" s="703"/>
      <c r="CLA3" s="703"/>
      <c r="CLB3" s="703"/>
      <c r="CLC3" s="703"/>
      <c r="CLD3" s="703"/>
      <c r="CLE3" s="703"/>
      <c r="CLF3" s="703"/>
      <c r="CLG3" s="703"/>
      <c r="CLH3" s="703"/>
      <c r="CLI3" s="703"/>
      <c r="CLJ3" s="703"/>
      <c r="CLK3" s="703"/>
      <c r="CLL3" s="703"/>
      <c r="CLM3" s="703"/>
      <c r="CLN3" s="703"/>
      <c r="CLO3" s="703"/>
      <c r="CLP3" s="703"/>
      <c r="CLQ3" s="703"/>
      <c r="CLR3" s="703"/>
      <c r="CLS3" s="703"/>
      <c r="CLT3" s="703"/>
      <c r="CLU3" s="703"/>
      <c r="CLV3" s="703"/>
      <c r="CLW3" s="703"/>
      <c r="CLX3" s="703"/>
      <c r="CLY3" s="703"/>
      <c r="CLZ3" s="703"/>
      <c r="CMA3" s="703"/>
      <c r="CMB3" s="703"/>
      <c r="CMC3" s="703"/>
      <c r="CMD3" s="703"/>
      <c r="CME3" s="703"/>
      <c r="CMF3" s="703"/>
      <c r="CMG3" s="703"/>
      <c r="CMH3" s="703"/>
      <c r="CMI3" s="703"/>
      <c r="CMJ3" s="703"/>
      <c r="CMK3" s="703"/>
      <c r="CML3" s="703"/>
      <c r="CMM3" s="703"/>
      <c r="CMN3" s="703"/>
      <c r="CMO3" s="703"/>
      <c r="CMP3" s="703"/>
      <c r="CMQ3" s="703"/>
      <c r="CMR3" s="703"/>
      <c r="CMS3" s="703"/>
      <c r="CMT3" s="703"/>
      <c r="CMU3" s="703"/>
      <c r="CMV3" s="703"/>
      <c r="CMW3" s="703"/>
      <c r="CMX3" s="703"/>
      <c r="CMY3" s="703"/>
      <c r="CMZ3" s="703"/>
      <c r="CNA3" s="703"/>
      <c r="CNB3" s="703"/>
      <c r="CNC3" s="703"/>
      <c r="CND3" s="703"/>
      <c r="CNE3" s="703"/>
      <c r="CNF3" s="703"/>
      <c r="CNG3" s="703"/>
      <c r="CNH3" s="703"/>
      <c r="CNI3" s="703"/>
      <c r="CNJ3" s="703"/>
      <c r="CNK3" s="703"/>
      <c r="CNL3" s="703"/>
      <c r="CNM3" s="703"/>
      <c r="CNN3" s="703"/>
      <c r="CNO3" s="703"/>
      <c r="CNP3" s="703"/>
      <c r="CNQ3" s="703"/>
      <c r="CNR3" s="703"/>
      <c r="CNS3" s="703"/>
      <c r="CNT3" s="703"/>
      <c r="CNU3" s="703"/>
      <c r="CNV3" s="703"/>
      <c r="CNW3" s="703"/>
      <c r="CNX3" s="703"/>
      <c r="CNY3" s="703"/>
      <c r="CNZ3" s="703"/>
      <c r="COA3" s="703"/>
      <c r="COB3" s="703"/>
      <c r="COC3" s="703"/>
      <c r="COD3" s="703"/>
      <c r="COE3" s="703"/>
      <c r="COF3" s="703"/>
      <c r="COG3" s="703"/>
      <c r="COH3" s="703"/>
      <c r="COI3" s="703"/>
      <c r="COJ3" s="703"/>
      <c r="COK3" s="703"/>
      <c r="COL3" s="703"/>
      <c r="COM3" s="703"/>
      <c r="CON3" s="703"/>
      <c r="COO3" s="703"/>
      <c r="COP3" s="703"/>
      <c r="COQ3" s="703"/>
      <c r="COR3" s="703"/>
      <c r="COS3" s="703"/>
      <c r="COT3" s="703"/>
      <c r="COU3" s="703"/>
      <c r="COV3" s="703"/>
      <c r="COW3" s="703"/>
      <c r="COX3" s="703"/>
      <c r="COY3" s="703"/>
      <c r="COZ3" s="703"/>
      <c r="CPA3" s="703"/>
      <c r="CPB3" s="703"/>
      <c r="CPC3" s="703"/>
      <c r="CPD3" s="703"/>
      <c r="CPE3" s="703"/>
      <c r="CPF3" s="703"/>
      <c r="CPG3" s="703"/>
      <c r="CPH3" s="703"/>
      <c r="CPI3" s="703"/>
      <c r="CPJ3" s="703"/>
      <c r="CPK3" s="703"/>
      <c r="CPL3" s="703"/>
      <c r="CPM3" s="703"/>
      <c r="CPN3" s="703"/>
      <c r="CPO3" s="703"/>
      <c r="CPP3" s="703"/>
      <c r="CPQ3" s="703"/>
      <c r="CPR3" s="703"/>
      <c r="CPS3" s="703"/>
      <c r="CPT3" s="703"/>
      <c r="CPU3" s="703"/>
      <c r="CPV3" s="703"/>
      <c r="CPW3" s="703"/>
      <c r="CPX3" s="703"/>
      <c r="CPY3" s="703"/>
      <c r="CPZ3" s="703"/>
      <c r="CQA3" s="703"/>
      <c r="CQB3" s="703"/>
      <c r="CQC3" s="703"/>
      <c r="CQD3" s="703"/>
      <c r="CQE3" s="703"/>
      <c r="CQF3" s="703"/>
      <c r="CQG3" s="703"/>
      <c r="CQH3" s="703"/>
      <c r="CQI3" s="703"/>
      <c r="CQJ3" s="703"/>
      <c r="CQK3" s="703"/>
      <c r="CQL3" s="703"/>
      <c r="CQM3" s="703"/>
      <c r="CQN3" s="703"/>
      <c r="CQO3" s="703"/>
      <c r="CQP3" s="703"/>
      <c r="CQQ3" s="703"/>
      <c r="CQR3" s="703"/>
      <c r="CQS3" s="703"/>
      <c r="CQT3" s="703"/>
      <c r="CQU3" s="703"/>
      <c r="CQV3" s="703"/>
      <c r="CQW3" s="703"/>
      <c r="CQX3" s="703"/>
      <c r="CQY3" s="703"/>
      <c r="CQZ3" s="703"/>
      <c r="CRA3" s="703"/>
      <c r="CRB3" s="703"/>
      <c r="CRC3" s="703"/>
      <c r="CRD3" s="703"/>
      <c r="CRE3" s="703"/>
      <c r="CRF3" s="703"/>
      <c r="CRG3" s="703"/>
      <c r="CRH3" s="703"/>
      <c r="CRI3" s="703"/>
      <c r="CRJ3" s="703"/>
      <c r="CRK3" s="703"/>
      <c r="CRL3" s="703"/>
      <c r="CRM3" s="703"/>
      <c r="CRN3" s="703"/>
      <c r="CRO3" s="703"/>
      <c r="CRP3" s="703"/>
      <c r="CRQ3" s="703"/>
      <c r="CRR3" s="703"/>
      <c r="CRS3" s="703"/>
      <c r="CRT3" s="703"/>
      <c r="CRU3" s="703"/>
      <c r="CRV3" s="703"/>
      <c r="CRW3" s="703"/>
      <c r="CRX3" s="703"/>
      <c r="CRY3" s="703"/>
      <c r="CRZ3" s="703"/>
      <c r="CSA3" s="703"/>
      <c r="CSB3" s="703"/>
      <c r="CSC3" s="703"/>
      <c r="CSD3" s="703"/>
      <c r="CSE3" s="703"/>
      <c r="CSF3" s="703"/>
      <c r="CSG3" s="703"/>
      <c r="CSH3" s="703"/>
      <c r="CSI3" s="703"/>
      <c r="CSJ3" s="703"/>
      <c r="CSK3" s="703"/>
      <c r="CSL3" s="703"/>
      <c r="CSM3" s="703"/>
      <c r="CSN3" s="703"/>
      <c r="CSO3" s="703"/>
      <c r="CSP3" s="703"/>
      <c r="CSQ3" s="703"/>
      <c r="CSR3" s="703"/>
      <c r="CSS3" s="703"/>
      <c r="CST3" s="703"/>
      <c r="CSU3" s="703"/>
      <c r="CSV3" s="703"/>
      <c r="CSW3" s="703"/>
      <c r="CSX3" s="703"/>
      <c r="CSY3" s="703"/>
      <c r="CSZ3" s="703"/>
      <c r="CTA3" s="703"/>
      <c r="CTB3" s="703"/>
      <c r="CTC3" s="703"/>
      <c r="CTD3" s="703"/>
      <c r="CTE3" s="703"/>
      <c r="CTF3" s="703"/>
      <c r="CTG3" s="703"/>
      <c r="CTH3" s="703"/>
      <c r="CTI3" s="703"/>
      <c r="CTJ3" s="703"/>
      <c r="CTK3" s="703"/>
      <c r="CTL3" s="703"/>
      <c r="CTM3" s="703"/>
      <c r="CTN3" s="703"/>
      <c r="CTO3" s="703"/>
      <c r="CTP3" s="703"/>
      <c r="CTQ3" s="703"/>
      <c r="CTR3" s="703"/>
      <c r="CTS3" s="703"/>
      <c r="CTT3" s="703"/>
      <c r="CTU3" s="703"/>
      <c r="CTV3" s="703"/>
      <c r="CTW3" s="703"/>
      <c r="CTX3" s="703"/>
      <c r="CTY3" s="703"/>
      <c r="CTZ3" s="703"/>
      <c r="CUA3" s="703"/>
      <c r="CUB3" s="703"/>
      <c r="CUC3" s="703"/>
      <c r="CUD3" s="703"/>
      <c r="CUE3" s="703"/>
      <c r="CUF3" s="703"/>
      <c r="CUG3" s="703"/>
      <c r="CUH3" s="703"/>
      <c r="CUI3" s="703"/>
      <c r="CUJ3" s="703"/>
      <c r="CUK3" s="703"/>
      <c r="CUL3" s="703"/>
      <c r="CUM3" s="703"/>
      <c r="CUN3" s="703"/>
      <c r="CUO3" s="703"/>
      <c r="CUP3" s="703"/>
      <c r="CUQ3" s="703"/>
      <c r="CUR3" s="703"/>
      <c r="CUS3" s="703"/>
      <c r="CUT3" s="703"/>
      <c r="CUU3" s="703"/>
      <c r="CUV3" s="703"/>
      <c r="CUW3" s="703"/>
      <c r="CUX3" s="703"/>
      <c r="CUY3" s="703"/>
      <c r="CUZ3" s="703"/>
      <c r="CVA3" s="703"/>
      <c r="CVB3" s="703"/>
      <c r="CVC3" s="703"/>
      <c r="CVD3" s="703"/>
      <c r="CVE3" s="703"/>
      <c r="CVF3" s="703"/>
      <c r="CVG3" s="703"/>
      <c r="CVH3" s="703"/>
      <c r="CVI3" s="703"/>
      <c r="CVJ3" s="703"/>
      <c r="CVK3" s="703"/>
      <c r="CVL3" s="703"/>
      <c r="CVM3" s="703"/>
      <c r="CVN3" s="703"/>
      <c r="CVO3" s="703"/>
      <c r="CVP3" s="703"/>
      <c r="CVQ3" s="703"/>
      <c r="CVR3" s="703"/>
      <c r="CVS3" s="703"/>
      <c r="CVT3" s="703"/>
      <c r="CVU3" s="703"/>
      <c r="CVV3" s="703"/>
      <c r="CVW3" s="703"/>
      <c r="CVX3" s="703"/>
      <c r="CVY3" s="703"/>
      <c r="CVZ3" s="703"/>
      <c r="CWA3" s="703"/>
      <c r="CWB3" s="703"/>
      <c r="CWC3" s="703"/>
      <c r="CWD3" s="703"/>
      <c r="CWE3" s="703"/>
      <c r="CWF3" s="703"/>
      <c r="CWG3" s="703"/>
      <c r="CWH3" s="703"/>
      <c r="CWI3" s="703"/>
      <c r="CWJ3" s="703"/>
      <c r="CWK3" s="703"/>
      <c r="CWL3" s="703"/>
      <c r="CWM3" s="703"/>
      <c r="CWN3" s="703"/>
      <c r="CWO3" s="703"/>
      <c r="CWP3" s="703"/>
      <c r="CWQ3" s="703"/>
      <c r="CWR3" s="703"/>
      <c r="CWS3" s="703"/>
      <c r="CWT3" s="703"/>
      <c r="CWU3" s="703"/>
      <c r="CWV3" s="703"/>
      <c r="CWW3" s="703"/>
      <c r="CWX3" s="703"/>
      <c r="CWY3" s="703"/>
      <c r="CWZ3" s="703"/>
      <c r="CXA3" s="703"/>
      <c r="CXB3" s="703"/>
      <c r="CXC3" s="703"/>
      <c r="CXD3" s="703"/>
      <c r="CXE3" s="703"/>
      <c r="CXF3" s="703"/>
      <c r="CXG3" s="703"/>
      <c r="CXH3" s="703"/>
      <c r="CXI3" s="703"/>
      <c r="CXJ3" s="703"/>
      <c r="CXK3" s="703"/>
      <c r="CXL3" s="703"/>
      <c r="CXM3" s="703"/>
      <c r="CXN3" s="703"/>
      <c r="CXO3" s="703"/>
      <c r="CXP3" s="703"/>
      <c r="CXQ3" s="703"/>
      <c r="CXR3" s="703"/>
      <c r="CXS3" s="703"/>
      <c r="CXT3" s="703"/>
      <c r="CXU3" s="703"/>
      <c r="CXV3" s="703"/>
      <c r="CXW3" s="703"/>
      <c r="CXX3" s="703"/>
      <c r="CXY3" s="703"/>
      <c r="CXZ3" s="703"/>
      <c r="CYA3" s="703"/>
      <c r="CYB3" s="703"/>
      <c r="CYC3" s="703"/>
      <c r="CYD3" s="703"/>
      <c r="CYE3" s="703"/>
      <c r="CYF3" s="703"/>
      <c r="CYG3" s="703"/>
      <c r="CYH3" s="703"/>
      <c r="CYI3" s="703"/>
      <c r="CYJ3" s="703"/>
      <c r="CYK3" s="703"/>
      <c r="CYL3" s="703"/>
      <c r="CYM3" s="703"/>
      <c r="CYN3" s="703"/>
      <c r="CYO3" s="703"/>
      <c r="CYP3" s="703"/>
      <c r="CYQ3" s="703"/>
      <c r="CYR3" s="703"/>
      <c r="CYS3" s="703"/>
      <c r="CYT3" s="703"/>
      <c r="CYU3" s="703"/>
      <c r="CYV3" s="703"/>
      <c r="CYW3" s="703"/>
      <c r="CYX3" s="703"/>
      <c r="CYY3" s="703"/>
      <c r="CYZ3" s="703"/>
      <c r="CZA3" s="703"/>
      <c r="CZB3" s="703"/>
      <c r="CZC3" s="703"/>
      <c r="CZD3" s="703"/>
      <c r="CZE3" s="703"/>
      <c r="CZF3" s="703"/>
      <c r="CZG3" s="703"/>
      <c r="CZH3" s="703"/>
      <c r="CZI3" s="703"/>
      <c r="CZJ3" s="703"/>
      <c r="CZK3" s="703"/>
      <c r="CZL3" s="703"/>
      <c r="CZM3" s="703"/>
      <c r="CZN3" s="703"/>
      <c r="CZO3" s="703"/>
      <c r="CZP3" s="703"/>
      <c r="CZQ3" s="703"/>
      <c r="CZR3" s="703"/>
      <c r="CZS3" s="703"/>
      <c r="CZT3" s="703"/>
      <c r="CZU3" s="703"/>
      <c r="CZV3" s="703"/>
      <c r="CZW3" s="703"/>
      <c r="CZX3" s="703"/>
      <c r="CZY3" s="703"/>
      <c r="CZZ3" s="703"/>
      <c r="DAA3" s="703"/>
      <c r="DAB3" s="703"/>
      <c r="DAC3" s="703"/>
      <c r="DAD3" s="703"/>
      <c r="DAE3" s="703"/>
      <c r="DAF3" s="703"/>
      <c r="DAG3" s="703"/>
      <c r="DAH3" s="703"/>
      <c r="DAI3" s="703"/>
      <c r="DAJ3" s="703"/>
      <c r="DAK3" s="703"/>
      <c r="DAL3" s="703"/>
      <c r="DAM3" s="703"/>
      <c r="DAN3" s="703"/>
      <c r="DAO3" s="703"/>
      <c r="DAP3" s="703"/>
      <c r="DAQ3" s="703"/>
      <c r="DAR3" s="703"/>
      <c r="DAS3" s="703"/>
      <c r="DAT3" s="703"/>
      <c r="DAU3" s="703"/>
      <c r="DAV3" s="703"/>
      <c r="DAW3" s="703"/>
      <c r="DAX3" s="703"/>
      <c r="DAY3" s="703"/>
      <c r="DAZ3" s="703"/>
      <c r="DBA3" s="703"/>
      <c r="DBB3" s="703"/>
      <c r="DBC3" s="703"/>
      <c r="DBD3" s="703"/>
      <c r="DBE3" s="703"/>
      <c r="DBF3" s="703"/>
      <c r="DBG3" s="703"/>
      <c r="DBH3" s="703"/>
      <c r="DBI3" s="703"/>
      <c r="DBJ3" s="703"/>
      <c r="DBK3" s="703"/>
      <c r="DBL3" s="703"/>
      <c r="DBM3" s="703"/>
      <c r="DBN3" s="703"/>
      <c r="DBO3" s="703"/>
      <c r="DBP3" s="703"/>
      <c r="DBQ3" s="703"/>
      <c r="DBR3" s="703"/>
      <c r="DBS3" s="703"/>
      <c r="DBT3" s="703"/>
      <c r="DBU3" s="703"/>
      <c r="DBV3" s="703"/>
      <c r="DBW3" s="703"/>
      <c r="DBX3" s="703"/>
      <c r="DBY3" s="703"/>
      <c r="DBZ3" s="703"/>
      <c r="DCA3" s="703"/>
      <c r="DCB3" s="703"/>
      <c r="DCC3" s="703"/>
      <c r="DCD3" s="703"/>
      <c r="DCE3" s="703"/>
      <c r="DCF3" s="703"/>
      <c r="DCG3" s="703"/>
      <c r="DCH3" s="703"/>
      <c r="DCI3" s="703"/>
      <c r="DCJ3" s="703"/>
      <c r="DCK3" s="703"/>
      <c r="DCL3" s="703"/>
      <c r="DCM3" s="703"/>
      <c r="DCN3" s="703"/>
      <c r="DCO3" s="703"/>
      <c r="DCP3" s="703"/>
      <c r="DCQ3" s="703"/>
      <c r="DCR3" s="703"/>
      <c r="DCS3" s="703"/>
      <c r="DCT3" s="703"/>
      <c r="DCU3" s="703"/>
      <c r="DCV3" s="703"/>
      <c r="DCW3" s="703"/>
      <c r="DCX3" s="703"/>
      <c r="DCY3" s="703"/>
      <c r="DCZ3" s="703"/>
      <c r="DDA3" s="703"/>
      <c r="DDB3" s="703"/>
      <c r="DDC3" s="703"/>
      <c r="DDD3" s="703"/>
      <c r="DDE3" s="703"/>
      <c r="DDF3" s="703"/>
      <c r="DDG3" s="703"/>
      <c r="DDH3" s="703"/>
      <c r="DDI3" s="703"/>
      <c r="DDJ3" s="703"/>
      <c r="DDK3" s="703"/>
      <c r="DDL3" s="703"/>
      <c r="DDM3" s="703"/>
      <c r="DDN3" s="703"/>
      <c r="DDO3" s="703"/>
      <c r="DDP3" s="703"/>
      <c r="DDQ3" s="703"/>
      <c r="DDR3" s="703"/>
      <c r="DDS3" s="703"/>
      <c r="DDT3" s="703"/>
      <c r="DDU3" s="703"/>
      <c r="DDV3" s="703"/>
      <c r="DDW3" s="703"/>
      <c r="DDX3" s="703"/>
      <c r="DDY3" s="703"/>
      <c r="DDZ3" s="703"/>
      <c r="DEA3" s="703"/>
      <c r="DEB3" s="703"/>
      <c r="DEC3" s="703"/>
      <c r="DED3" s="703"/>
      <c r="DEE3" s="703"/>
      <c r="DEF3" s="703"/>
      <c r="DEG3" s="703"/>
      <c r="DEH3" s="703"/>
      <c r="DEI3" s="703"/>
      <c r="DEJ3" s="703"/>
      <c r="DEK3" s="703"/>
      <c r="DEL3" s="703"/>
      <c r="DEM3" s="703"/>
      <c r="DEN3" s="703"/>
      <c r="DEO3" s="703"/>
      <c r="DEP3" s="703"/>
      <c r="DEQ3" s="703"/>
      <c r="DER3" s="703"/>
      <c r="DES3" s="703"/>
      <c r="DET3" s="703"/>
      <c r="DEU3" s="703"/>
      <c r="DEV3" s="703"/>
      <c r="DEW3" s="703"/>
      <c r="DEX3" s="703"/>
      <c r="DEY3" s="703"/>
      <c r="DEZ3" s="703"/>
      <c r="DFA3" s="703"/>
      <c r="DFB3" s="703"/>
      <c r="DFC3" s="703"/>
      <c r="DFD3" s="703"/>
      <c r="DFE3" s="703"/>
      <c r="DFF3" s="703"/>
      <c r="DFG3" s="703"/>
      <c r="DFH3" s="703"/>
      <c r="DFI3" s="703"/>
      <c r="DFJ3" s="703"/>
      <c r="DFK3" s="703"/>
      <c r="DFL3" s="703"/>
      <c r="DFM3" s="703"/>
      <c r="DFN3" s="703"/>
      <c r="DFO3" s="703"/>
      <c r="DFP3" s="703"/>
      <c r="DFQ3" s="703"/>
      <c r="DFR3" s="703"/>
      <c r="DFS3" s="703"/>
      <c r="DFT3" s="703"/>
      <c r="DFU3" s="703"/>
      <c r="DFV3" s="703"/>
      <c r="DFW3" s="703"/>
      <c r="DFX3" s="703"/>
      <c r="DFY3" s="703"/>
      <c r="DFZ3" s="703"/>
      <c r="DGA3" s="703"/>
      <c r="DGB3" s="703"/>
      <c r="DGC3" s="703"/>
      <c r="DGD3" s="703"/>
      <c r="DGE3" s="703"/>
      <c r="DGF3" s="703"/>
      <c r="DGG3" s="703"/>
      <c r="DGH3" s="703"/>
      <c r="DGI3" s="703"/>
      <c r="DGJ3" s="703"/>
      <c r="DGK3" s="703"/>
      <c r="DGL3" s="703"/>
      <c r="DGM3" s="703"/>
      <c r="DGN3" s="703"/>
      <c r="DGO3" s="703"/>
      <c r="DGP3" s="703"/>
      <c r="DGQ3" s="703"/>
      <c r="DGR3" s="703"/>
      <c r="DGS3" s="703"/>
      <c r="DGT3" s="703"/>
      <c r="DGU3" s="703"/>
      <c r="DGV3" s="703"/>
      <c r="DGW3" s="703"/>
      <c r="DGX3" s="703"/>
      <c r="DGY3" s="703"/>
      <c r="DGZ3" s="703"/>
      <c r="DHA3" s="703"/>
      <c r="DHB3" s="703"/>
      <c r="DHC3" s="703"/>
      <c r="DHD3" s="703"/>
      <c r="DHE3" s="703"/>
      <c r="DHF3" s="703"/>
      <c r="DHG3" s="703"/>
      <c r="DHH3" s="703"/>
      <c r="DHI3" s="703"/>
      <c r="DHJ3" s="703"/>
      <c r="DHK3" s="703"/>
      <c r="DHL3" s="703"/>
      <c r="DHM3" s="703"/>
      <c r="DHN3" s="703"/>
      <c r="DHO3" s="703"/>
      <c r="DHP3" s="703"/>
      <c r="DHQ3" s="703"/>
      <c r="DHR3" s="703"/>
      <c r="DHS3" s="703"/>
      <c r="DHT3" s="703"/>
      <c r="DHU3" s="703"/>
      <c r="DHV3" s="703"/>
      <c r="DHW3" s="703"/>
      <c r="DHX3" s="703"/>
      <c r="DHY3" s="703"/>
      <c r="DHZ3" s="703"/>
      <c r="DIA3" s="703"/>
      <c r="DIB3" s="703"/>
      <c r="DIC3" s="703"/>
      <c r="DID3" s="703"/>
      <c r="DIE3" s="703"/>
      <c r="DIF3" s="703"/>
      <c r="DIG3" s="703"/>
      <c r="DIH3" s="703"/>
      <c r="DII3" s="703"/>
      <c r="DIJ3" s="703"/>
      <c r="DIK3" s="703"/>
      <c r="DIL3" s="703"/>
      <c r="DIM3" s="703"/>
      <c r="DIN3" s="703"/>
      <c r="DIO3" s="703"/>
      <c r="DIP3" s="703"/>
      <c r="DIQ3" s="703"/>
      <c r="DIR3" s="703"/>
      <c r="DIS3" s="703"/>
      <c r="DIT3" s="703"/>
      <c r="DIU3" s="703"/>
      <c r="DIV3" s="703"/>
      <c r="DIW3" s="703"/>
      <c r="DIX3" s="703"/>
      <c r="DIY3" s="703"/>
      <c r="DIZ3" s="703"/>
      <c r="DJA3" s="703"/>
      <c r="DJB3" s="703"/>
      <c r="DJC3" s="703"/>
      <c r="DJD3" s="703"/>
      <c r="DJE3" s="703"/>
      <c r="DJF3" s="703"/>
      <c r="DJG3" s="703"/>
      <c r="DJH3" s="703"/>
      <c r="DJI3" s="703"/>
      <c r="DJJ3" s="703"/>
      <c r="DJK3" s="703"/>
      <c r="DJL3" s="703"/>
      <c r="DJM3" s="703"/>
      <c r="DJN3" s="703"/>
      <c r="DJO3" s="703"/>
      <c r="DJP3" s="703"/>
      <c r="DJQ3" s="703"/>
      <c r="DJR3" s="703"/>
      <c r="DJS3" s="703"/>
      <c r="DJT3" s="703"/>
      <c r="DJU3" s="703"/>
      <c r="DJV3" s="703"/>
      <c r="DJW3" s="703"/>
      <c r="DJX3" s="703"/>
      <c r="DJY3" s="703"/>
      <c r="DJZ3" s="703"/>
      <c r="DKA3" s="703"/>
      <c r="DKB3" s="703"/>
      <c r="DKC3" s="703"/>
      <c r="DKD3" s="703"/>
      <c r="DKE3" s="703"/>
      <c r="DKF3" s="703"/>
      <c r="DKG3" s="703"/>
      <c r="DKH3" s="703"/>
      <c r="DKI3" s="703"/>
      <c r="DKJ3" s="703"/>
      <c r="DKK3" s="703"/>
      <c r="DKL3" s="703"/>
      <c r="DKM3" s="703"/>
      <c r="DKN3" s="703"/>
      <c r="DKO3" s="703"/>
      <c r="DKP3" s="703"/>
      <c r="DKQ3" s="703"/>
      <c r="DKR3" s="703"/>
      <c r="DKS3" s="703"/>
      <c r="DKT3" s="703"/>
      <c r="DKU3" s="703"/>
      <c r="DKV3" s="703"/>
      <c r="DKW3" s="703"/>
      <c r="DKX3" s="703"/>
      <c r="DKY3" s="703"/>
      <c r="DKZ3" s="703"/>
      <c r="DLA3" s="703"/>
      <c r="DLB3" s="703"/>
      <c r="DLC3" s="703"/>
      <c r="DLD3" s="703"/>
      <c r="DLE3" s="703"/>
      <c r="DLF3" s="703"/>
      <c r="DLG3" s="703"/>
      <c r="DLH3" s="703"/>
      <c r="DLI3" s="703"/>
      <c r="DLJ3" s="703"/>
      <c r="DLK3" s="703"/>
      <c r="DLL3" s="703"/>
      <c r="DLM3" s="703"/>
      <c r="DLN3" s="703"/>
      <c r="DLO3" s="703"/>
      <c r="DLP3" s="703"/>
      <c r="DLQ3" s="703"/>
      <c r="DLR3" s="703"/>
      <c r="DLS3" s="703"/>
      <c r="DLT3" s="703"/>
      <c r="DLU3" s="703"/>
      <c r="DLV3" s="703"/>
      <c r="DLW3" s="703"/>
      <c r="DLX3" s="703"/>
      <c r="DLY3" s="703"/>
      <c r="DLZ3" s="703"/>
      <c r="DMA3" s="703"/>
      <c r="DMB3" s="703"/>
      <c r="DMC3" s="703"/>
      <c r="DMD3" s="703"/>
      <c r="DME3" s="703"/>
      <c r="DMF3" s="703"/>
      <c r="DMG3" s="703"/>
      <c r="DMH3" s="703"/>
      <c r="DMI3" s="703"/>
      <c r="DMJ3" s="703"/>
      <c r="DMK3" s="703"/>
      <c r="DML3" s="703"/>
      <c r="DMM3" s="703"/>
      <c r="DMN3" s="703"/>
      <c r="DMO3" s="703"/>
      <c r="DMP3" s="703"/>
      <c r="DMQ3" s="703"/>
      <c r="DMR3" s="703"/>
      <c r="DMS3" s="703"/>
      <c r="DMT3" s="703"/>
      <c r="DMU3" s="703"/>
      <c r="DMV3" s="703"/>
      <c r="DMW3" s="703"/>
      <c r="DMX3" s="703"/>
      <c r="DMY3" s="703"/>
      <c r="DMZ3" s="703"/>
      <c r="DNA3" s="703"/>
      <c r="DNB3" s="703"/>
      <c r="DNC3" s="703"/>
      <c r="DND3" s="703"/>
      <c r="DNE3" s="703"/>
      <c r="DNF3" s="703"/>
      <c r="DNG3" s="703"/>
      <c r="DNH3" s="703"/>
      <c r="DNI3" s="703"/>
      <c r="DNJ3" s="703"/>
      <c r="DNK3" s="703"/>
      <c r="DNL3" s="703"/>
      <c r="DNM3" s="703"/>
      <c r="DNN3" s="703"/>
      <c r="DNO3" s="703"/>
      <c r="DNP3" s="703"/>
      <c r="DNQ3" s="703"/>
      <c r="DNR3" s="703"/>
      <c r="DNS3" s="703"/>
      <c r="DNT3" s="703"/>
      <c r="DNU3" s="703"/>
      <c r="DNV3" s="703"/>
      <c r="DNW3" s="703"/>
      <c r="DNX3" s="703"/>
      <c r="DNY3" s="703"/>
      <c r="DNZ3" s="703"/>
      <c r="DOA3" s="703"/>
      <c r="DOB3" s="703"/>
      <c r="DOC3" s="703"/>
      <c r="DOD3" s="703"/>
      <c r="DOE3" s="703"/>
      <c r="DOF3" s="703"/>
      <c r="DOG3" s="703"/>
      <c r="DOH3" s="703"/>
      <c r="DOI3" s="703"/>
      <c r="DOJ3" s="703"/>
      <c r="DOK3" s="703"/>
      <c r="DOL3" s="703"/>
      <c r="DOM3" s="703"/>
      <c r="DON3" s="703"/>
      <c r="DOO3" s="703"/>
      <c r="DOP3" s="703"/>
      <c r="DOQ3" s="703"/>
      <c r="DOR3" s="703"/>
      <c r="DOS3" s="703"/>
      <c r="DOT3" s="703"/>
      <c r="DOU3" s="703"/>
      <c r="DOV3" s="703"/>
      <c r="DOW3" s="703"/>
      <c r="DOX3" s="703"/>
      <c r="DOY3" s="703"/>
      <c r="DOZ3" s="703"/>
      <c r="DPA3" s="703"/>
      <c r="DPB3" s="703"/>
      <c r="DPC3" s="703"/>
      <c r="DPD3" s="703"/>
      <c r="DPE3" s="703"/>
      <c r="DPF3" s="703"/>
      <c r="DPG3" s="703"/>
      <c r="DPH3" s="703"/>
      <c r="DPI3" s="703"/>
      <c r="DPJ3" s="703"/>
      <c r="DPK3" s="703"/>
      <c r="DPL3" s="703"/>
      <c r="DPM3" s="703"/>
      <c r="DPN3" s="703"/>
      <c r="DPO3" s="703"/>
      <c r="DPP3" s="703"/>
      <c r="DPQ3" s="703"/>
      <c r="DPR3" s="703"/>
      <c r="DPS3" s="703"/>
      <c r="DPT3" s="703"/>
      <c r="DPU3" s="703"/>
      <c r="DPV3" s="703"/>
      <c r="DPW3" s="703"/>
      <c r="DPX3" s="703"/>
      <c r="DPY3" s="703"/>
      <c r="DPZ3" s="703"/>
      <c r="DQA3" s="703"/>
      <c r="DQB3" s="703"/>
      <c r="DQC3" s="703"/>
      <c r="DQD3" s="703"/>
      <c r="DQE3" s="703"/>
      <c r="DQF3" s="703"/>
      <c r="DQG3" s="703"/>
      <c r="DQH3" s="703"/>
      <c r="DQI3" s="703"/>
      <c r="DQJ3" s="703"/>
      <c r="DQK3" s="703"/>
      <c r="DQL3" s="703"/>
      <c r="DQM3" s="703"/>
      <c r="DQN3" s="703"/>
      <c r="DQO3" s="703"/>
      <c r="DQP3" s="703"/>
      <c r="DQQ3" s="703"/>
      <c r="DQR3" s="703"/>
      <c r="DQS3" s="703"/>
      <c r="DQT3" s="703"/>
      <c r="DQU3" s="703"/>
      <c r="DQV3" s="703"/>
      <c r="DQW3" s="703"/>
      <c r="DQX3" s="703"/>
      <c r="DQY3" s="703"/>
      <c r="DQZ3" s="703"/>
      <c r="DRA3" s="703"/>
      <c r="DRB3" s="703"/>
      <c r="DRC3" s="703"/>
      <c r="DRD3" s="703"/>
      <c r="DRE3" s="703"/>
      <c r="DRF3" s="703"/>
      <c r="DRG3" s="703"/>
      <c r="DRH3" s="703"/>
      <c r="DRI3" s="703"/>
      <c r="DRJ3" s="703"/>
      <c r="DRK3" s="703"/>
      <c r="DRL3" s="703"/>
      <c r="DRM3" s="703"/>
      <c r="DRN3" s="703"/>
      <c r="DRO3" s="703"/>
      <c r="DRP3" s="703"/>
      <c r="DRQ3" s="703"/>
      <c r="DRR3" s="703"/>
      <c r="DRS3" s="703"/>
      <c r="DRT3" s="703"/>
      <c r="DRU3" s="703"/>
      <c r="DRV3" s="703"/>
      <c r="DRW3" s="703"/>
      <c r="DRX3" s="703"/>
      <c r="DRY3" s="703"/>
      <c r="DRZ3" s="703"/>
      <c r="DSA3" s="703"/>
      <c r="DSB3" s="703"/>
      <c r="DSC3" s="703"/>
      <c r="DSD3" s="703"/>
      <c r="DSE3" s="703"/>
      <c r="DSF3" s="703"/>
      <c r="DSG3" s="703"/>
      <c r="DSH3" s="703"/>
      <c r="DSI3" s="703"/>
      <c r="DSJ3" s="703"/>
      <c r="DSK3" s="703"/>
      <c r="DSL3" s="703"/>
      <c r="DSM3" s="703"/>
      <c r="DSN3" s="703"/>
      <c r="DSO3" s="703"/>
      <c r="DSP3" s="703"/>
      <c r="DSQ3" s="703"/>
      <c r="DSR3" s="703"/>
      <c r="DSS3" s="703"/>
      <c r="DST3" s="703"/>
      <c r="DSU3" s="703"/>
      <c r="DSV3" s="703"/>
      <c r="DSW3" s="703"/>
      <c r="DSX3" s="703"/>
      <c r="DSY3" s="703"/>
      <c r="DSZ3" s="703"/>
      <c r="DTA3" s="703"/>
      <c r="DTB3" s="703"/>
      <c r="DTC3" s="703"/>
      <c r="DTD3" s="703"/>
      <c r="DTE3" s="703"/>
      <c r="DTF3" s="703"/>
      <c r="DTG3" s="703"/>
      <c r="DTH3" s="703"/>
      <c r="DTI3" s="703"/>
      <c r="DTJ3" s="703"/>
      <c r="DTK3" s="703"/>
      <c r="DTL3" s="703"/>
      <c r="DTM3" s="703"/>
      <c r="DTN3" s="703"/>
      <c r="DTO3" s="703"/>
      <c r="DTP3" s="703"/>
      <c r="DTQ3" s="703"/>
      <c r="DTR3" s="703"/>
      <c r="DTS3" s="703"/>
      <c r="DTT3" s="703"/>
      <c r="DTU3" s="703"/>
      <c r="DTV3" s="703"/>
      <c r="DTW3" s="703"/>
      <c r="DTX3" s="703"/>
      <c r="DTY3" s="703"/>
      <c r="DTZ3" s="703"/>
      <c r="DUA3" s="703"/>
      <c r="DUB3" s="703"/>
      <c r="DUC3" s="703"/>
      <c r="DUD3" s="703"/>
      <c r="DUE3" s="703"/>
      <c r="DUF3" s="703"/>
      <c r="DUG3" s="703"/>
      <c r="DUH3" s="703"/>
      <c r="DUI3" s="703"/>
      <c r="DUJ3" s="703"/>
      <c r="DUK3" s="703"/>
      <c r="DUL3" s="703"/>
      <c r="DUM3" s="703"/>
      <c r="DUN3" s="703"/>
      <c r="DUO3" s="703"/>
      <c r="DUP3" s="703"/>
      <c r="DUQ3" s="703"/>
      <c r="DUR3" s="703"/>
      <c r="DUS3" s="703"/>
      <c r="DUT3" s="703"/>
      <c r="DUU3" s="703"/>
      <c r="DUV3" s="703"/>
      <c r="DUW3" s="703"/>
      <c r="DUX3" s="703"/>
      <c r="DUY3" s="703"/>
      <c r="DUZ3" s="703"/>
      <c r="DVA3" s="703"/>
      <c r="DVB3" s="703"/>
      <c r="DVC3" s="703"/>
      <c r="DVD3" s="703"/>
      <c r="DVE3" s="703"/>
      <c r="DVF3" s="703"/>
      <c r="DVG3" s="703"/>
      <c r="DVH3" s="703"/>
      <c r="DVI3" s="703"/>
      <c r="DVJ3" s="703"/>
      <c r="DVK3" s="703"/>
      <c r="DVL3" s="703"/>
      <c r="DVM3" s="703"/>
      <c r="DVN3" s="703"/>
      <c r="DVO3" s="703"/>
      <c r="DVP3" s="703"/>
      <c r="DVQ3" s="703"/>
      <c r="DVR3" s="703"/>
      <c r="DVS3" s="703"/>
      <c r="DVT3" s="703"/>
      <c r="DVU3" s="703"/>
      <c r="DVV3" s="703"/>
      <c r="DVW3" s="703"/>
      <c r="DVX3" s="703"/>
      <c r="DVY3" s="703"/>
      <c r="DVZ3" s="703"/>
      <c r="DWA3" s="703"/>
      <c r="DWB3" s="703"/>
      <c r="DWC3" s="703"/>
      <c r="DWD3" s="703"/>
      <c r="DWE3" s="703"/>
      <c r="DWF3" s="703"/>
      <c r="DWG3" s="703"/>
      <c r="DWH3" s="703"/>
      <c r="DWI3" s="703"/>
      <c r="DWJ3" s="703"/>
      <c r="DWK3" s="703"/>
      <c r="DWL3" s="703"/>
      <c r="DWM3" s="703"/>
      <c r="DWN3" s="703"/>
      <c r="DWO3" s="703"/>
      <c r="DWP3" s="703"/>
      <c r="DWQ3" s="703"/>
      <c r="DWR3" s="703"/>
      <c r="DWS3" s="703"/>
      <c r="DWT3" s="703"/>
      <c r="DWU3" s="703"/>
      <c r="DWV3" s="703"/>
      <c r="DWW3" s="703"/>
      <c r="DWX3" s="703"/>
      <c r="DWY3" s="703"/>
      <c r="DWZ3" s="703"/>
      <c r="DXA3" s="703"/>
      <c r="DXB3" s="703"/>
      <c r="DXC3" s="703"/>
      <c r="DXD3" s="703"/>
      <c r="DXE3" s="703"/>
      <c r="DXF3" s="703"/>
      <c r="DXG3" s="703"/>
      <c r="DXH3" s="703"/>
      <c r="DXI3" s="703"/>
      <c r="DXJ3" s="703"/>
      <c r="DXK3" s="703"/>
      <c r="DXL3" s="703"/>
      <c r="DXM3" s="703"/>
      <c r="DXN3" s="703"/>
      <c r="DXO3" s="703"/>
      <c r="DXP3" s="703"/>
      <c r="DXQ3" s="703"/>
      <c r="DXR3" s="703"/>
      <c r="DXS3" s="703"/>
      <c r="DXT3" s="703"/>
      <c r="DXU3" s="703"/>
      <c r="DXV3" s="703"/>
      <c r="DXW3" s="703"/>
      <c r="DXX3" s="703"/>
      <c r="DXY3" s="703"/>
      <c r="DXZ3" s="703"/>
      <c r="DYA3" s="703"/>
      <c r="DYB3" s="703"/>
      <c r="DYC3" s="703"/>
      <c r="DYD3" s="703"/>
      <c r="DYE3" s="703"/>
      <c r="DYF3" s="703"/>
      <c r="DYG3" s="703"/>
      <c r="DYH3" s="703"/>
      <c r="DYI3" s="703"/>
      <c r="DYJ3" s="703"/>
      <c r="DYK3" s="703"/>
      <c r="DYL3" s="703"/>
      <c r="DYM3" s="703"/>
      <c r="DYN3" s="703"/>
      <c r="DYO3" s="703"/>
      <c r="DYP3" s="703"/>
      <c r="DYQ3" s="703"/>
      <c r="DYR3" s="703"/>
      <c r="DYS3" s="703"/>
      <c r="DYT3" s="703"/>
      <c r="DYU3" s="703"/>
      <c r="DYV3" s="703"/>
      <c r="DYW3" s="703"/>
      <c r="DYX3" s="703"/>
      <c r="DYY3" s="703"/>
      <c r="DYZ3" s="703"/>
      <c r="DZA3" s="703"/>
      <c r="DZB3" s="703"/>
      <c r="DZC3" s="703"/>
      <c r="DZD3" s="703"/>
      <c r="DZE3" s="703"/>
      <c r="DZF3" s="703"/>
      <c r="DZG3" s="703"/>
      <c r="DZH3" s="703"/>
      <c r="DZI3" s="703"/>
      <c r="DZJ3" s="703"/>
      <c r="DZK3" s="703"/>
      <c r="DZL3" s="703"/>
      <c r="DZM3" s="703"/>
      <c r="DZN3" s="703"/>
      <c r="DZO3" s="703"/>
      <c r="DZP3" s="703"/>
      <c r="DZQ3" s="703"/>
      <c r="DZR3" s="703"/>
      <c r="DZS3" s="703"/>
      <c r="DZT3" s="703"/>
      <c r="DZU3" s="703"/>
      <c r="DZV3" s="703"/>
      <c r="DZW3" s="703"/>
      <c r="DZX3" s="703"/>
      <c r="DZY3" s="703"/>
      <c r="DZZ3" s="703"/>
      <c r="EAA3" s="703"/>
      <c r="EAB3" s="703"/>
      <c r="EAC3" s="703"/>
      <c r="EAD3" s="703"/>
      <c r="EAE3" s="703"/>
      <c r="EAF3" s="703"/>
      <c r="EAG3" s="703"/>
      <c r="EAH3" s="703"/>
      <c r="EAI3" s="703"/>
      <c r="EAJ3" s="703"/>
      <c r="EAK3" s="703"/>
      <c r="EAL3" s="703"/>
      <c r="EAM3" s="703"/>
      <c r="EAN3" s="703"/>
      <c r="EAO3" s="703"/>
      <c r="EAP3" s="703"/>
      <c r="EAQ3" s="703"/>
      <c r="EAR3" s="703"/>
      <c r="EAS3" s="703"/>
      <c r="EAT3" s="703"/>
      <c r="EAU3" s="703"/>
      <c r="EAV3" s="703"/>
      <c r="EAW3" s="703"/>
      <c r="EAX3" s="703"/>
      <c r="EAY3" s="703"/>
      <c r="EAZ3" s="703"/>
      <c r="EBA3" s="703"/>
      <c r="EBB3" s="703"/>
      <c r="EBC3" s="703"/>
      <c r="EBD3" s="703"/>
      <c r="EBE3" s="703"/>
      <c r="EBF3" s="703"/>
      <c r="EBG3" s="703"/>
      <c r="EBH3" s="703"/>
      <c r="EBI3" s="703"/>
      <c r="EBJ3" s="703"/>
      <c r="EBK3" s="703"/>
      <c r="EBL3" s="703"/>
      <c r="EBM3" s="703"/>
      <c r="EBN3" s="703"/>
      <c r="EBO3" s="703"/>
      <c r="EBP3" s="703"/>
      <c r="EBQ3" s="703"/>
      <c r="EBR3" s="703"/>
      <c r="EBS3" s="703"/>
      <c r="EBT3" s="703"/>
      <c r="EBU3" s="703"/>
      <c r="EBV3" s="703"/>
      <c r="EBW3" s="703"/>
      <c r="EBX3" s="703"/>
      <c r="EBY3" s="703"/>
      <c r="EBZ3" s="703"/>
      <c r="ECA3" s="703"/>
      <c r="ECB3" s="703"/>
      <c r="ECC3" s="703"/>
      <c r="ECD3" s="703"/>
      <c r="ECE3" s="703"/>
      <c r="ECF3" s="703"/>
      <c r="ECG3" s="703"/>
      <c r="ECH3" s="703"/>
      <c r="ECI3" s="703"/>
      <c r="ECJ3" s="703"/>
      <c r="ECK3" s="703"/>
      <c r="ECL3" s="703"/>
      <c r="ECM3" s="703"/>
      <c r="ECN3" s="703"/>
      <c r="ECO3" s="703"/>
      <c r="ECP3" s="703"/>
      <c r="ECQ3" s="703"/>
      <c r="ECR3" s="703"/>
      <c r="ECS3" s="703"/>
      <c r="ECT3" s="703"/>
      <c r="ECU3" s="703"/>
      <c r="ECV3" s="703"/>
      <c r="ECW3" s="703"/>
      <c r="ECX3" s="703"/>
      <c r="ECY3" s="703"/>
      <c r="ECZ3" s="703"/>
      <c r="EDA3" s="703"/>
      <c r="EDB3" s="703"/>
      <c r="EDC3" s="703"/>
      <c r="EDD3" s="703"/>
      <c r="EDE3" s="703"/>
      <c r="EDF3" s="703"/>
      <c r="EDG3" s="703"/>
      <c r="EDH3" s="703"/>
      <c r="EDI3" s="703"/>
      <c r="EDJ3" s="703"/>
      <c r="EDK3" s="703"/>
      <c r="EDL3" s="703"/>
      <c r="EDM3" s="703"/>
      <c r="EDN3" s="703"/>
      <c r="EDO3" s="703"/>
      <c r="EDP3" s="703"/>
      <c r="EDQ3" s="703"/>
      <c r="EDR3" s="703"/>
      <c r="EDS3" s="703"/>
      <c r="EDT3" s="703"/>
      <c r="EDU3" s="703"/>
      <c r="EDV3" s="703"/>
      <c r="EDW3" s="703"/>
      <c r="EDX3" s="703"/>
      <c r="EDY3" s="703"/>
      <c r="EDZ3" s="703"/>
      <c r="EEA3" s="703"/>
      <c r="EEB3" s="703"/>
      <c r="EEC3" s="703"/>
      <c r="EED3" s="703"/>
      <c r="EEE3" s="703"/>
      <c r="EEF3" s="703"/>
      <c r="EEG3" s="703"/>
      <c r="EEH3" s="703"/>
      <c r="EEI3" s="703"/>
      <c r="EEJ3" s="703"/>
      <c r="EEK3" s="703"/>
      <c r="EEL3" s="703"/>
      <c r="EEM3" s="703"/>
      <c r="EEN3" s="703"/>
      <c r="EEO3" s="703"/>
      <c r="EEP3" s="703"/>
      <c r="EEQ3" s="703"/>
      <c r="EER3" s="703"/>
      <c r="EES3" s="703"/>
      <c r="EET3" s="703"/>
      <c r="EEU3" s="703"/>
      <c r="EEV3" s="703"/>
      <c r="EEW3" s="703"/>
      <c r="EEX3" s="703"/>
      <c r="EEY3" s="703"/>
      <c r="EEZ3" s="703"/>
      <c r="EFA3" s="703"/>
      <c r="EFB3" s="703"/>
      <c r="EFC3" s="703"/>
      <c r="EFD3" s="703"/>
      <c r="EFE3" s="703"/>
      <c r="EFF3" s="703"/>
      <c r="EFG3" s="703"/>
      <c r="EFH3" s="703"/>
      <c r="EFI3" s="703"/>
      <c r="EFJ3" s="703"/>
      <c r="EFK3" s="703"/>
      <c r="EFL3" s="703"/>
      <c r="EFM3" s="703"/>
      <c r="EFN3" s="703"/>
      <c r="EFO3" s="703"/>
      <c r="EFP3" s="703"/>
      <c r="EFQ3" s="703"/>
      <c r="EFR3" s="703"/>
      <c r="EFS3" s="703"/>
      <c r="EFT3" s="703"/>
      <c r="EFU3" s="703"/>
      <c r="EFV3" s="703"/>
      <c r="EFW3" s="703"/>
      <c r="EFX3" s="703"/>
      <c r="EFY3" s="703"/>
      <c r="EFZ3" s="703"/>
      <c r="EGA3" s="703"/>
      <c r="EGB3" s="703"/>
      <c r="EGC3" s="703"/>
      <c r="EGD3" s="703"/>
      <c r="EGE3" s="703"/>
      <c r="EGF3" s="703"/>
      <c r="EGG3" s="703"/>
      <c r="EGH3" s="703"/>
      <c r="EGI3" s="703"/>
      <c r="EGJ3" s="703"/>
      <c r="EGK3" s="703"/>
      <c r="EGL3" s="703"/>
      <c r="EGM3" s="703"/>
      <c r="EGN3" s="703"/>
      <c r="EGO3" s="703"/>
      <c r="EGP3" s="703"/>
      <c r="EGQ3" s="703"/>
      <c r="EGR3" s="703"/>
      <c r="EGS3" s="703"/>
      <c r="EGT3" s="703"/>
      <c r="EGU3" s="703"/>
      <c r="EGV3" s="703"/>
      <c r="EGW3" s="703"/>
      <c r="EGX3" s="703"/>
      <c r="EGY3" s="703"/>
      <c r="EGZ3" s="703"/>
      <c r="EHA3" s="703"/>
      <c r="EHB3" s="703"/>
      <c r="EHC3" s="703"/>
      <c r="EHD3" s="703"/>
      <c r="EHE3" s="703"/>
      <c r="EHF3" s="703"/>
      <c r="EHG3" s="703"/>
      <c r="EHH3" s="703"/>
      <c r="EHI3" s="703"/>
      <c r="EHJ3" s="703"/>
      <c r="EHK3" s="703"/>
      <c r="EHL3" s="703"/>
      <c r="EHM3" s="703"/>
      <c r="EHN3" s="703"/>
      <c r="EHO3" s="703"/>
      <c r="EHP3" s="703"/>
      <c r="EHQ3" s="703"/>
      <c r="EHR3" s="703"/>
      <c r="EHS3" s="703"/>
      <c r="EHT3" s="703"/>
      <c r="EHU3" s="703"/>
      <c r="EHV3" s="703"/>
      <c r="EHW3" s="703"/>
      <c r="EHX3" s="703"/>
      <c r="EHY3" s="703"/>
      <c r="EHZ3" s="703"/>
      <c r="EIA3" s="703"/>
      <c r="EIB3" s="703"/>
      <c r="EIC3" s="703"/>
      <c r="EID3" s="703"/>
      <c r="EIE3" s="703"/>
      <c r="EIF3" s="703"/>
      <c r="EIG3" s="703"/>
      <c r="EIH3" s="703"/>
      <c r="EII3" s="703"/>
      <c r="EIJ3" s="703"/>
      <c r="EIK3" s="703"/>
      <c r="EIL3" s="703"/>
      <c r="EIM3" s="703"/>
      <c r="EIN3" s="703"/>
      <c r="EIO3" s="703"/>
      <c r="EIP3" s="703"/>
      <c r="EIQ3" s="703"/>
      <c r="EIR3" s="703"/>
      <c r="EIS3" s="703"/>
      <c r="EIT3" s="703"/>
      <c r="EIU3" s="703"/>
      <c r="EIV3" s="703"/>
      <c r="EIW3" s="703"/>
      <c r="EIX3" s="703"/>
      <c r="EIY3" s="703"/>
      <c r="EIZ3" s="703"/>
      <c r="EJA3" s="703"/>
      <c r="EJB3" s="703"/>
      <c r="EJC3" s="703"/>
      <c r="EJD3" s="703"/>
      <c r="EJE3" s="703"/>
      <c r="EJF3" s="703"/>
      <c r="EJG3" s="703"/>
      <c r="EJH3" s="703"/>
      <c r="EJI3" s="703"/>
      <c r="EJJ3" s="703"/>
      <c r="EJK3" s="703"/>
      <c r="EJL3" s="703"/>
      <c r="EJM3" s="703"/>
      <c r="EJN3" s="703"/>
      <c r="EJO3" s="703"/>
      <c r="EJP3" s="703"/>
      <c r="EJQ3" s="703"/>
      <c r="EJR3" s="703"/>
      <c r="EJS3" s="703"/>
      <c r="EJT3" s="703"/>
      <c r="EJU3" s="703"/>
      <c r="EJV3" s="703"/>
      <c r="EJW3" s="703"/>
      <c r="EJX3" s="703"/>
      <c r="EJY3" s="703"/>
      <c r="EJZ3" s="703"/>
      <c r="EKA3" s="703"/>
      <c r="EKB3" s="703"/>
      <c r="EKC3" s="703"/>
      <c r="EKD3" s="703"/>
      <c r="EKE3" s="703"/>
      <c r="EKF3" s="703"/>
      <c r="EKG3" s="703"/>
      <c r="EKH3" s="703"/>
      <c r="EKI3" s="703"/>
      <c r="EKJ3" s="703"/>
      <c r="EKK3" s="703"/>
      <c r="EKL3" s="703"/>
      <c r="EKM3" s="703"/>
      <c r="EKN3" s="703"/>
      <c r="EKO3" s="703"/>
      <c r="EKP3" s="703"/>
      <c r="EKQ3" s="703"/>
      <c r="EKR3" s="703"/>
      <c r="EKS3" s="703"/>
      <c r="EKT3" s="703"/>
      <c r="EKU3" s="703"/>
      <c r="EKV3" s="703"/>
      <c r="EKW3" s="703"/>
      <c r="EKX3" s="703"/>
      <c r="EKY3" s="703"/>
      <c r="EKZ3" s="703"/>
      <c r="ELA3" s="703"/>
      <c r="ELB3" s="703"/>
      <c r="ELC3" s="703"/>
      <c r="ELD3" s="703"/>
      <c r="ELE3" s="703"/>
      <c r="ELF3" s="703"/>
      <c r="ELG3" s="703"/>
      <c r="ELH3" s="703"/>
      <c r="ELI3" s="703"/>
      <c r="ELJ3" s="703"/>
      <c r="ELK3" s="703"/>
      <c r="ELL3" s="703"/>
      <c r="ELM3" s="703"/>
      <c r="ELN3" s="703"/>
      <c r="ELO3" s="703"/>
      <c r="ELP3" s="703"/>
      <c r="ELQ3" s="703"/>
      <c r="ELR3" s="703"/>
      <c r="ELS3" s="703"/>
      <c r="ELT3" s="703"/>
      <c r="ELU3" s="703"/>
      <c r="ELV3" s="703"/>
      <c r="ELW3" s="703"/>
      <c r="ELX3" s="703"/>
      <c r="ELY3" s="703"/>
      <c r="ELZ3" s="703"/>
      <c r="EMA3" s="703"/>
      <c r="EMB3" s="703"/>
      <c r="EMC3" s="703"/>
      <c r="EMD3" s="703"/>
      <c r="EME3" s="703"/>
      <c r="EMF3" s="703"/>
      <c r="EMG3" s="703"/>
      <c r="EMH3" s="703"/>
      <c r="EMI3" s="703"/>
      <c r="EMJ3" s="703"/>
      <c r="EMK3" s="703"/>
      <c r="EML3" s="703"/>
      <c r="EMM3" s="703"/>
      <c r="EMN3" s="703"/>
      <c r="EMO3" s="703"/>
      <c r="EMP3" s="703"/>
      <c r="EMQ3" s="703"/>
      <c r="EMR3" s="703"/>
      <c r="EMS3" s="703"/>
      <c r="EMT3" s="703"/>
      <c r="EMU3" s="703"/>
      <c r="EMV3" s="703"/>
      <c r="EMW3" s="703"/>
      <c r="EMX3" s="703"/>
      <c r="EMY3" s="703"/>
      <c r="EMZ3" s="703"/>
      <c r="ENA3" s="703"/>
      <c r="ENB3" s="703"/>
      <c r="ENC3" s="703"/>
      <c r="END3" s="703"/>
      <c r="ENE3" s="703"/>
      <c r="ENF3" s="703"/>
      <c r="ENG3" s="703"/>
      <c r="ENH3" s="703"/>
      <c r="ENI3" s="703"/>
      <c r="ENJ3" s="703"/>
      <c r="ENK3" s="703"/>
      <c r="ENL3" s="703"/>
      <c r="ENM3" s="703"/>
      <c r="ENN3" s="703"/>
      <c r="ENO3" s="703"/>
      <c r="ENP3" s="703"/>
      <c r="ENQ3" s="703"/>
      <c r="ENR3" s="703"/>
      <c r="ENS3" s="703"/>
      <c r="ENT3" s="703"/>
      <c r="ENU3" s="703"/>
      <c r="ENV3" s="703"/>
      <c r="ENW3" s="703"/>
      <c r="ENX3" s="703"/>
      <c r="ENY3" s="703"/>
      <c r="ENZ3" s="703"/>
      <c r="EOA3" s="703"/>
      <c r="EOB3" s="703"/>
      <c r="EOC3" s="703"/>
      <c r="EOD3" s="703"/>
      <c r="EOE3" s="703"/>
      <c r="EOF3" s="703"/>
      <c r="EOG3" s="703"/>
      <c r="EOH3" s="703"/>
      <c r="EOI3" s="703"/>
      <c r="EOJ3" s="703"/>
      <c r="EOK3" s="703"/>
      <c r="EOL3" s="703"/>
      <c r="EOM3" s="703"/>
      <c r="EON3" s="703"/>
      <c r="EOO3" s="703"/>
      <c r="EOP3" s="703"/>
      <c r="EOQ3" s="703"/>
      <c r="EOR3" s="703"/>
      <c r="EOS3" s="703"/>
      <c r="EOT3" s="703"/>
      <c r="EOU3" s="703"/>
      <c r="EOV3" s="703"/>
      <c r="EOW3" s="703"/>
      <c r="EOX3" s="703"/>
      <c r="EOY3" s="703"/>
      <c r="EOZ3" s="703"/>
      <c r="EPA3" s="703"/>
      <c r="EPB3" s="703"/>
      <c r="EPC3" s="703"/>
      <c r="EPD3" s="703"/>
      <c r="EPE3" s="703"/>
      <c r="EPF3" s="703"/>
      <c r="EPG3" s="703"/>
      <c r="EPH3" s="703"/>
      <c r="EPI3" s="703"/>
      <c r="EPJ3" s="703"/>
      <c r="EPK3" s="703"/>
      <c r="EPL3" s="703"/>
      <c r="EPM3" s="703"/>
      <c r="EPN3" s="703"/>
      <c r="EPO3" s="703"/>
      <c r="EPP3" s="703"/>
      <c r="EPQ3" s="703"/>
      <c r="EPR3" s="703"/>
      <c r="EPS3" s="703"/>
      <c r="EPT3" s="703"/>
      <c r="EPU3" s="703"/>
      <c r="EPV3" s="703"/>
      <c r="EPW3" s="703"/>
      <c r="EPX3" s="703"/>
      <c r="EPY3" s="703"/>
      <c r="EPZ3" s="703"/>
      <c r="EQA3" s="703"/>
      <c r="EQB3" s="703"/>
      <c r="EQC3" s="703"/>
      <c r="EQD3" s="703"/>
      <c r="EQE3" s="703"/>
      <c r="EQF3" s="703"/>
      <c r="EQG3" s="703"/>
      <c r="EQH3" s="703"/>
      <c r="EQI3" s="703"/>
      <c r="EQJ3" s="703"/>
      <c r="EQK3" s="703"/>
      <c r="EQL3" s="703"/>
      <c r="EQM3" s="703"/>
      <c r="EQN3" s="703"/>
      <c r="EQO3" s="703"/>
      <c r="EQP3" s="703"/>
      <c r="EQQ3" s="703"/>
      <c r="EQR3" s="703"/>
      <c r="EQS3" s="703"/>
      <c r="EQT3" s="703"/>
      <c r="EQU3" s="703"/>
      <c r="EQV3" s="703"/>
      <c r="EQW3" s="703"/>
      <c r="EQX3" s="703"/>
      <c r="EQY3" s="703"/>
      <c r="EQZ3" s="703"/>
      <c r="ERA3" s="703"/>
      <c r="ERB3" s="703"/>
      <c r="ERC3" s="703"/>
      <c r="ERD3" s="703"/>
      <c r="ERE3" s="703"/>
      <c r="ERF3" s="703"/>
      <c r="ERG3" s="703"/>
      <c r="ERH3" s="703"/>
      <c r="ERI3" s="703"/>
      <c r="ERJ3" s="703"/>
      <c r="ERK3" s="703"/>
      <c r="ERL3" s="703"/>
      <c r="ERM3" s="703"/>
      <c r="ERN3" s="703"/>
      <c r="ERO3" s="703"/>
      <c r="ERP3" s="703"/>
      <c r="ERQ3" s="703"/>
      <c r="ERR3" s="703"/>
      <c r="ERS3" s="703"/>
      <c r="ERT3" s="703"/>
      <c r="ERU3" s="703"/>
      <c r="ERV3" s="703"/>
      <c r="ERW3" s="703"/>
      <c r="ERX3" s="703"/>
      <c r="ERY3" s="703"/>
      <c r="ERZ3" s="703"/>
      <c r="ESA3" s="703"/>
      <c r="ESB3" s="703"/>
      <c r="ESC3" s="703"/>
      <c r="ESD3" s="703"/>
      <c r="ESE3" s="703"/>
      <c r="ESF3" s="703"/>
      <c r="ESG3" s="703"/>
      <c r="ESH3" s="703"/>
      <c r="ESI3" s="703"/>
      <c r="ESJ3" s="703"/>
      <c r="ESK3" s="703"/>
      <c r="ESL3" s="703"/>
      <c r="ESM3" s="703"/>
      <c r="ESN3" s="703"/>
      <c r="ESO3" s="703"/>
      <c r="ESP3" s="703"/>
      <c r="ESQ3" s="703"/>
      <c r="ESR3" s="703"/>
      <c r="ESS3" s="703"/>
      <c r="EST3" s="703"/>
      <c r="ESU3" s="703"/>
      <c r="ESV3" s="703"/>
      <c r="ESW3" s="703"/>
      <c r="ESX3" s="703"/>
      <c r="ESY3" s="703"/>
      <c r="ESZ3" s="703"/>
      <c r="ETA3" s="703"/>
      <c r="ETB3" s="703"/>
      <c r="ETC3" s="703"/>
      <c r="ETD3" s="703"/>
      <c r="ETE3" s="703"/>
      <c r="ETF3" s="703"/>
      <c r="ETG3" s="703"/>
      <c r="ETH3" s="703"/>
      <c r="ETI3" s="703"/>
      <c r="ETJ3" s="703"/>
      <c r="ETK3" s="703"/>
      <c r="ETL3" s="703"/>
      <c r="ETM3" s="703"/>
      <c r="ETN3" s="703"/>
      <c r="ETO3" s="703"/>
      <c r="ETP3" s="703"/>
      <c r="ETQ3" s="703"/>
      <c r="ETR3" s="703"/>
      <c r="ETS3" s="703"/>
      <c r="ETT3" s="703"/>
      <c r="ETU3" s="703"/>
      <c r="ETV3" s="703"/>
      <c r="ETW3" s="703"/>
      <c r="ETX3" s="703"/>
      <c r="ETY3" s="703"/>
      <c r="ETZ3" s="703"/>
      <c r="EUA3" s="703"/>
      <c r="EUB3" s="703"/>
      <c r="EUC3" s="703"/>
      <c r="EUD3" s="703"/>
      <c r="EUE3" s="703"/>
      <c r="EUF3" s="703"/>
      <c r="EUG3" s="703"/>
      <c r="EUH3" s="703"/>
      <c r="EUI3" s="703"/>
      <c r="EUJ3" s="703"/>
      <c r="EUK3" s="703"/>
      <c r="EUL3" s="703"/>
      <c r="EUM3" s="703"/>
      <c r="EUN3" s="703"/>
      <c r="EUO3" s="703"/>
      <c r="EUP3" s="703"/>
      <c r="EUQ3" s="703"/>
      <c r="EUR3" s="703"/>
      <c r="EUS3" s="703"/>
      <c r="EUT3" s="703"/>
      <c r="EUU3" s="703"/>
      <c r="EUV3" s="703"/>
      <c r="EUW3" s="703"/>
      <c r="EUX3" s="703"/>
      <c r="EUY3" s="703"/>
      <c r="EUZ3" s="703"/>
      <c r="EVA3" s="703"/>
      <c r="EVB3" s="703"/>
      <c r="EVC3" s="703"/>
      <c r="EVD3" s="703"/>
      <c r="EVE3" s="703"/>
      <c r="EVF3" s="703"/>
      <c r="EVG3" s="703"/>
      <c r="EVH3" s="703"/>
      <c r="EVI3" s="703"/>
      <c r="EVJ3" s="703"/>
      <c r="EVK3" s="703"/>
      <c r="EVL3" s="703"/>
      <c r="EVM3" s="703"/>
      <c r="EVN3" s="703"/>
      <c r="EVO3" s="703"/>
      <c r="EVP3" s="703"/>
      <c r="EVQ3" s="703"/>
      <c r="EVR3" s="703"/>
      <c r="EVS3" s="703"/>
      <c r="EVT3" s="703"/>
      <c r="EVU3" s="703"/>
      <c r="EVV3" s="703"/>
      <c r="EVW3" s="703"/>
      <c r="EVX3" s="703"/>
      <c r="EVY3" s="703"/>
      <c r="EVZ3" s="703"/>
      <c r="EWA3" s="703"/>
      <c r="EWB3" s="703"/>
      <c r="EWC3" s="703"/>
      <c r="EWD3" s="703"/>
      <c r="EWE3" s="703"/>
      <c r="EWF3" s="703"/>
      <c r="EWG3" s="703"/>
      <c r="EWH3" s="703"/>
      <c r="EWI3" s="703"/>
      <c r="EWJ3" s="703"/>
      <c r="EWK3" s="703"/>
      <c r="EWL3" s="703"/>
      <c r="EWM3" s="703"/>
      <c r="EWN3" s="703"/>
      <c r="EWO3" s="703"/>
      <c r="EWP3" s="703"/>
      <c r="EWQ3" s="703"/>
      <c r="EWR3" s="703"/>
      <c r="EWS3" s="703"/>
      <c r="EWT3" s="703"/>
      <c r="EWU3" s="703"/>
      <c r="EWV3" s="703"/>
      <c r="EWW3" s="703"/>
      <c r="EWX3" s="703"/>
      <c r="EWY3" s="703"/>
      <c r="EWZ3" s="703"/>
      <c r="EXA3" s="703"/>
      <c r="EXB3" s="703"/>
      <c r="EXC3" s="703"/>
      <c r="EXD3" s="703"/>
      <c r="EXE3" s="703"/>
      <c r="EXF3" s="703"/>
      <c r="EXG3" s="703"/>
      <c r="EXH3" s="703"/>
      <c r="EXI3" s="703"/>
      <c r="EXJ3" s="703"/>
      <c r="EXK3" s="703"/>
      <c r="EXL3" s="703"/>
      <c r="EXM3" s="703"/>
      <c r="EXN3" s="703"/>
      <c r="EXO3" s="703"/>
      <c r="EXP3" s="703"/>
      <c r="EXQ3" s="703"/>
      <c r="EXR3" s="703"/>
      <c r="EXS3" s="703"/>
      <c r="EXT3" s="703"/>
      <c r="EXU3" s="703"/>
      <c r="EXV3" s="703"/>
      <c r="EXW3" s="703"/>
      <c r="EXX3" s="703"/>
      <c r="EXY3" s="703"/>
      <c r="EXZ3" s="703"/>
      <c r="EYA3" s="703"/>
      <c r="EYB3" s="703"/>
      <c r="EYC3" s="703"/>
      <c r="EYD3" s="703"/>
      <c r="EYE3" s="703"/>
      <c r="EYF3" s="703"/>
      <c r="EYG3" s="703"/>
      <c r="EYH3" s="703"/>
      <c r="EYI3" s="703"/>
      <c r="EYJ3" s="703"/>
      <c r="EYK3" s="703"/>
      <c r="EYL3" s="703"/>
      <c r="EYM3" s="703"/>
      <c r="EYN3" s="703"/>
      <c r="EYO3" s="703"/>
      <c r="EYP3" s="703"/>
      <c r="EYQ3" s="703"/>
      <c r="EYR3" s="703"/>
      <c r="EYS3" s="703"/>
      <c r="EYT3" s="703"/>
      <c r="EYU3" s="703"/>
      <c r="EYV3" s="703"/>
      <c r="EYW3" s="703"/>
      <c r="EYX3" s="703"/>
      <c r="EYY3" s="703"/>
      <c r="EYZ3" s="703"/>
      <c r="EZA3" s="703"/>
      <c r="EZB3" s="703"/>
      <c r="EZC3" s="703"/>
      <c r="EZD3" s="703"/>
      <c r="EZE3" s="703"/>
      <c r="EZF3" s="703"/>
      <c r="EZG3" s="703"/>
      <c r="EZH3" s="703"/>
      <c r="EZI3" s="703"/>
      <c r="EZJ3" s="703"/>
      <c r="EZK3" s="703"/>
      <c r="EZL3" s="703"/>
      <c r="EZM3" s="703"/>
      <c r="EZN3" s="703"/>
      <c r="EZO3" s="703"/>
      <c r="EZP3" s="703"/>
      <c r="EZQ3" s="703"/>
      <c r="EZR3" s="703"/>
      <c r="EZS3" s="703"/>
      <c r="EZT3" s="703"/>
      <c r="EZU3" s="703"/>
      <c r="EZV3" s="703"/>
      <c r="EZW3" s="703"/>
      <c r="EZX3" s="703"/>
      <c r="EZY3" s="703"/>
      <c r="EZZ3" s="703"/>
      <c r="FAA3" s="703"/>
      <c r="FAB3" s="703"/>
      <c r="FAC3" s="703"/>
      <c r="FAD3" s="703"/>
      <c r="FAE3" s="703"/>
      <c r="FAF3" s="703"/>
      <c r="FAG3" s="703"/>
      <c r="FAH3" s="703"/>
      <c r="FAI3" s="703"/>
      <c r="FAJ3" s="703"/>
      <c r="FAK3" s="703"/>
      <c r="FAL3" s="703"/>
      <c r="FAM3" s="703"/>
      <c r="FAN3" s="703"/>
      <c r="FAO3" s="703"/>
      <c r="FAP3" s="703"/>
      <c r="FAQ3" s="703"/>
      <c r="FAR3" s="703"/>
      <c r="FAS3" s="703"/>
      <c r="FAT3" s="703"/>
      <c r="FAU3" s="703"/>
      <c r="FAV3" s="703"/>
      <c r="FAW3" s="703"/>
      <c r="FAX3" s="703"/>
      <c r="FAY3" s="703"/>
      <c r="FAZ3" s="703"/>
      <c r="FBA3" s="703"/>
      <c r="FBB3" s="703"/>
      <c r="FBC3" s="703"/>
      <c r="FBD3" s="703"/>
      <c r="FBE3" s="703"/>
      <c r="FBF3" s="703"/>
      <c r="FBG3" s="703"/>
      <c r="FBH3" s="703"/>
      <c r="FBI3" s="703"/>
      <c r="FBJ3" s="703"/>
      <c r="FBK3" s="703"/>
      <c r="FBL3" s="703"/>
      <c r="FBM3" s="703"/>
      <c r="FBN3" s="703"/>
      <c r="FBO3" s="703"/>
      <c r="FBP3" s="703"/>
      <c r="FBQ3" s="703"/>
      <c r="FBR3" s="703"/>
      <c r="FBS3" s="703"/>
      <c r="FBT3" s="703"/>
      <c r="FBU3" s="703"/>
      <c r="FBV3" s="703"/>
      <c r="FBW3" s="703"/>
      <c r="FBX3" s="703"/>
      <c r="FBY3" s="703"/>
      <c r="FBZ3" s="703"/>
      <c r="FCA3" s="703"/>
      <c r="FCB3" s="703"/>
      <c r="FCC3" s="703"/>
      <c r="FCD3" s="703"/>
      <c r="FCE3" s="703"/>
      <c r="FCF3" s="703"/>
      <c r="FCG3" s="703"/>
      <c r="FCH3" s="703"/>
      <c r="FCI3" s="703"/>
      <c r="FCJ3" s="703"/>
      <c r="FCK3" s="703"/>
      <c r="FCL3" s="703"/>
      <c r="FCM3" s="703"/>
      <c r="FCN3" s="703"/>
      <c r="FCO3" s="703"/>
      <c r="FCP3" s="703"/>
      <c r="FCQ3" s="703"/>
      <c r="FCR3" s="703"/>
      <c r="FCS3" s="703"/>
      <c r="FCT3" s="703"/>
      <c r="FCU3" s="703"/>
      <c r="FCV3" s="703"/>
      <c r="FCW3" s="703"/>
      <c r="FCX3" s="703"/>
      <c r="FCY3" s="703"/>
      <c r="FCZ3" s="703"/>
      <c r="FDA3" s="703"/>
      <c r="FDB3" s="703"/>
      <c r="FDC3" s="703"/>
      <c r="FDD3" s="703"/>
      <c r="FDE3" s="703"/>
      <c r="FDF3" s="703"/>
      <c r="FDG3" s="703"/>
      <c r="FDH3" s="703"/>
      <c r="FDI3" s="703"/>
      <c r="FDJ3" s="703"/>
      <c r="FDK3" s="703"/>
      <c r="FDL3" s="703"/>
      <c r="FDM3" s="703"/>
      <c r="FDN3" s="703"/>
      <c r="FDO3" s="703"/>
      <c r="FDP3" s="703"/>
      <c r="FDQ3" s="703"/>
      <c r="FDR3" s="703"/>
      <c r="FDS3" s="703"/>
      <c r="FDT3" s="703"/>
      <c r="FDU3" s="703"/>
      <c r="FDV3" s="703"/>
      <c r="FDW3" s="703"/>
      <c r="FDX3" s="703"/>
      <c r="FDY3" s="703"/>
      <c r="FDZ3" s="703"/>
      <c r="FEA3" s="703"/>
      <c r="FEB3" s="703"/>
      <c r="FEC3" s="703"/>
      <c r="FED3" s="703"/>
      <c r="FEE3" s="703"/>
      <c r="FEF3" s="703"/>
      <c r="FEG3" s="703"/>
      <c r="FEH3" s="703"/>
      <c r="FEI3" s="703"/>
      <c r="FEJ3" s="703"/>
      <c r="FEK3" s="703"/>
      <c r="FEL3" s="703"/>
      <c r="FEM3" s="703"/>
      <c r="FEN3" s="703"/>
      <c r="FEO3" s="703"/>
      <c r="FEP3" s="703"/>
      <c r="FEQ3" s="703"/>
      <c r="FER3" s="703"/>
      <c r="FES3" s="703"/>
      <c r="FET3" s="703"/>
      <c r="FEU3" s="703"/>
      <c r="FEV3" s="703"/>
      <c r="FEW3" s="703"/>
      <c r="FEX3" s="703"/>
      <c r="FEY3" s="703"/>
      <c r="FEZ3" s="703"/>
      <c r="FFA3" s="703"/>
      <c r="FFB3" s="703"/>
      <c r="FFC3" s="703"/>
      <c r="FFD3" s="703"/>
      <c r="FFE3" s="703"/>
      <c r="FFF3" s="703"/>
      <c r="FFG3" s="703"/>
      <c r="FFH3" s="703"/>
      <c r="FFI3" s="703"/>
      <c r="FFJ3" s="703"/>
      <c r="FFK3" s="703"/>
      <c r="FFL3" s="703"/>
      <c r="FFM3" s="703"/>
      <c r="FFN3" s="703"/>
      <c r="FFO3" s="703"/>
      <c r="FFP3" s="703"/>
      <c r="FFQ3" s="703"/>
      <c r="FFR3" s="703"/>
      <c r="FFS3" s="703"/>
      <c r="FFT3" s="703"/>
      <c r="FFU3" s="703"/>
      <c r="FFV3" s="703"/>
      <c r="FFW3" s="703"/>
      <c r="FFX3" s="703"/>
      <c r="FFY3" s="703"/>
      <c r="FFZ3" s="703"/>
      <c r="FGA3" s="703"/>
      <c r="FGB3" s="703"/>
      <c r="FGC3" s="703"/>
      <c r="FGD3" s="703"/>
      <c r="FGE3" s="703"/>
      <c r="FGF3" s="703"/>
      <c r="FGG3" s="703"/>
      <c r="FGH3" s="703"/>
      <c r="FGI3" s="703"/>
      <c r="FGJ3" s="703"/>
      <c r="FGK3" s="703"/>
      <c r="FGL3" s="703"/>
      <c r="FGM3" s="703"/>
      <c r="FGN3" s="703"/>
      <c r="FGO3" s="703"/>
      <c r="FGP3" s="703"/>
      <c r="FGQ3" s="703"/>
      <c r="FGR3" s="703"/>
      <c r="FGS3" s="703"/>
      <c r="FGT3" s="703"/>
      <c r="FGU3" s="703"/>
      <c r="FGV3" s="703"/>
      <c r="FGW3" s="703"/>
      <c r="FGX3" s="703"/>
      <c r="FGY3" s="703"/>
      <c r="FGZ3" s="703"/>
      <c r="FHA3" s="703"/>
      <c r="FHB3" s="703"/>
      <c r="FHC3" s="703"/>
      <c r="FHD3" s="703"/>
      <c r="FHE3" s="703"/>
      <c r="FHF3" s="703"/>
      <c r="FHG3" s="703"/>
      <c r="FHH3" s="703"/>
      <c r="FHI3" s="703"/>
      <c r="FHJ3" s="703"/>
      <c r="FHK3" s="703"/>
      <c r="FHL3" s="703"/>
      <c r="FHM3" s="703"/>
      <c r="FHN3" s="703"/>
      <c r="FHO3" s="703"/>
      <c r="FHP3" s="703"/>
      <c r="FHQ3" s="703"/>
      <c r="FHR3" s="703"/>
      <c r="FHS3" s="703"/>
      <c r="FHT3" s="703"/>
      <c r="FHU3" s="703"/>
      <c r="FHV3" s="703"/>
      <c r="FHW3" s="703"/>
      <c r="FHX3" s="703"/>
      <c r="FHY3" s="703"/>
      <c r="FHZ3" s="703"/>
      <c r="FIA3" s="703"/>
      <c r="FIB3" s="703"/>
      <c r="FIC3" s="703"/>
      <c r="FID3" s="703"/>
      <c r="FIE3" s="703"/>
      <c r="FIF3" s="703"/>
      <c r="FIG3" s="703"/>
      <c r="FIH3" s="703"/>
      <c r="FII3" s="703"/>
      <c r="FIJ3" s="703"/>
      <c r="FIK3" s="703"/>
      <c r="FIL3" s="703"/>
      <c r="FIM3" s="703"/>
      <c r="FIN3" s="703"/>
      <c r="FIO3" s="703"/>
      <c r="FIP3" s="703"/>
      <c r="FIQ3" s="703"/>
      <c r="FIR3" s="703"/>
      <c r="FIS3" s="703"/>
      <c r="FIT3" s="703"/>
      <c r="FIU3" s="703"/>
      <c r="FIV3" s="703"/>
      <c r="FIW3" s="703"/>
      <c r="FIX3" s="703"/>
      <c r="FIY3" s="703"/>
      <c r="FIZ3" s="703"/>
      <c r="FJA3" s="703"/>
      <c r="FJB3" s="703"/>
      <c r="FJC3" s="703"/>
      <c r="FJD3" s="703"/>
      <c r="FJE3" s="703"/>
      <c r="FJF3" s="703"/>
      <c r="FJG3" s="703"/>
      <c r="FJH3" s="703"/>
      <c r="FJI3" s="703"/>
      <c r="FJJ3" s="703"/>
      <c r="FJK3" s="703"/>
      <c r="FJL3" s="703"/>
      <c r="FJM3" s="703"/>
      <c r="FJN3" s="703"/>
      <c r="FJO3" s="703"/>
      <c r="FJP3" s="703"/>
      <c r="FJQ3" s="703"/>
      <c r="FJR3" s="703"/>
      <c r="FJS3" s="703"/>
      <c r="FJT3" s="703"/>
      <c r="FJU3" s="703"/>
      <c r="FJV3" s="703"/>
      <c r="FJW3" s="703"/>
      <c r="FJX3" s="703"/>
      <c r="FJY3" s="703"/>
      <c r="FJZ3" s="703"/>
      <c r="FKA3" s="703"/>
      <c r="FKB3" s="703"/>
      <c r="FKC3" s="703"/>
      <c r="FKD3" s="703"/>
      <c r="FKE3" s="703"/>
      <c r="FKF3" s="703"/>
      <c r="FKG3" s="703"/>
      <c r="FKH3" s="703"/>
      <c r="FKI3" s="703"/>
      <c r="FKJ3" s="703"/>
      <c r="FKK3" s="703"/>
      <c r="FKL3" s="703"/>
      <c r="FKM3" s="703"/>
      <c r="FKN3" s="703"/>
      <c r="FKO3" s="703"/>
      <c r="FKP3" s="703"/>
      <c r="FKQ3" s="703"/>
      <c r="FKR3" s="703"/>
      <c r="FKS3" s="703"/>
      <c r="FKT3" s="703"/>
      <c r="FKU3" s="703"/>
      <c r="FKV3" s="703"/>
      <c r="FKW3" s="703"/>
      <c r="FKX3" s="703"/>
      <c r="FKY3" s="703"/>
      <c r="FKZ3" s="703"/>
      <c r="FLA3" s="703"/>
      <c r="FLB3" s="703"/>
      <c r="FLC3" s="703"/>
      <c r="FLD3" s="703"/>
      <c r="FLE3" s="703"/>
      <c r="FLF3" s="703"/>
      <c r="FLG3" s="703"/>
      <c r="FLH3" s="703"/>
      <c r="FLI3" s="703"/>
      <c r="FLJ3" s="703"/>
      <c r="FLK3" s="703"/>
      <c r="FLL3" s="703"/>
      <c r="FLM3" s="703"/>
      <c r="FLN3" s="703"/>
      <c r="FLO3" s="703"/>
      <c r="FLP3" s="703"/>
      <c r="FLQ3" s="703"/>
      <c r="FLR3" s="703"/>
      <c r="FLS3" s="703"/>
      <c r="FLT3" s="703"/>
      <c r="FLU3" s="703"/>
      <c r="FLV3" s="703"/>
      <c r="FLW3" s="703"/>
      <c r="FLX3" s="703"/>
      <c r="FLY3" s="703"/>
      <c r="FLZ3" s="703"/>
      <c r="FMA3" s="703"/>
      <c r="FMB3" s="703"/>
      <c r="FMC3" s="703"/>
      <c r="FMD3" s="703"/>
      <c r="FME3" s="703"/>
      <c r="FMF3" s="703"/>
      <c r="FMG3" s="703"/>
      <c r="FMH3" s="703"/>
      <c r="FMI3" s="703"/>
      <c r="FMJ3" s="703"/>
      <c r="FMK3" s="703"/>
      <c r="FML3" s="703"/>
      <c r="FMM3" s="703"/>
      <c r="FMN3" s="703"/>
      <c r="FMO3" s="703"/>
      <c r="FMP3" s="703"/>
      <c r="FMQ3" s="703"/>
      <c r="FMR3" s="703"/>
      <c r="FMS3" s="703"/>
      <c r="FMT3" s="703"/>
      <c r="FMU3" s="703"/>
      <c r="FMV3" s="703"/>
      <c r="FMW3" s="703"/>
      <c r="FMX3" s="703"/>
      <c r="FMY3" s="703"/>
      <c r="FMZ3" s="703"/>
      <c r="FNA3" s="703"/>
      <c r="FNB3" s="703"/>
      <c r="FNC3" s="703"/>
      <c r="FND3" s="703"/>
      <c r="FNE3" s="703"/>
      <c r="FNF3" s="703"/>
      <c r="FNG3" s="703"/>
      <c r="FNH3" s="703"/>
      <c r="FNI3" s="703"/>
      <c r="FNJ3" s="703"/>
      <c r="FNK3" s="703"/>
      <c r="FNL3" s="703"/>
      <c r="FNM3" s="703"/>
      <c r="FNN3" s="703"/>
      <c r="FNO3" s="703"/>
      <c r="FNP3" s="703"/>
      <c r="FNQ3" s="703"/>
      <c r="FNR3" s="703"/>
      <c r="FNS3" s="703"/>
      <c r="FNT3" s="703"/>
      <c r="FNU3" s="703"/>
      <c r="FNV3" s="703"/>
      <c r="FNW3" s="703"/>
      <c r="FNX3" s="703"/>
      <c r="FNY3" s="703"/>
      <c r="FNZ3" s="703"/>
      <c r="FOA3" s="703"/>
      <c r="FOB3" s="703"/>
      <c r="FOC3" s="703"/>
      <c r="FOD3" s="703"/>
      <c r="FOE3" s="703"/>
      <c r="FOF3" s="703"/>
      <c r="FOG3" s="703"/>
      <c r="FOH3" s="703"/>
      <c r="FOI3" s="703"/>
      <c r="FOJ3" s="703"/>
      <c r="FOK3" s="703"/>
      <c r="FOL3" s="703"/>
      <c r="FOM3" s="703"/>
      <c r="FON3" s="703"/>
      <c r="FOO3" s="703"/>
      <c r="FOP3" s="703"/>
      <c r="FOQ3" s="703"/>
      <c r="FOR3" s="703"/>
      <c r="FOS3" s="703"/>
      <c r="FOT3" s="703"/>
      <c r="FOU3" s="703"/>
      <c r="FOV3" s="703"/>
      <c r="FOW3" s="703"/>
      <c r="FOX3" s="703"/>
      <c r="FOY3" s="703"/>
      <c r="FOZ3" s="703"/>
      <c r="FPA3" s="703"/>
      <c r="FPB3" s="703"/>
      <c r="FPC3" s="703"/>
      <c r="FPD3" s="703"/>
      <c r="FPE3" s="703"/>
      <c r="FPF3" s="703"/>
      <c r="FPG3" s="703"/>
      <c r="FPH3" s="703"/>
      <c r="FPI3" s="703"/>
      <c r="FPJ3" s="703"/>
      <c r="FPK3" s="703"/>
      <c r="FPL3" s="703"/>
      <c r="FPM3" s="703"/>
      <c r="FPN3" s="703"/>
      <c r="FPO3" s="703"/>
      <c r="FPP3" s="703"/>
      <c r="FPQ3" s="703"/>
      <c r="FPR3" s="703"/>
      <c r="FPS3" s="703"/>
      <c r="FPT3" s="703"/>
      <c r="FPU3" s="703"/>
      <c r="FPV3" s="703"/>
      <c r="FPW3" s="703"/>
      <c r="FPX3" s="703"/>
      <c r="FPY3" s="703"/>
      <c r="FPZ3" s="703"/>
      <c r="FQA3" s="703"/>
      <c r="FQB3" s="703"/>
      <c r="FQC3" s="703"/>
      <c r="FQD3" s="703"/>
      <c r="FQE3" s="703"/>
      <c r="FQF3" s="703"/>
      <c r="FQG3" s="703"/>
      <c r="FQH3" s="703"/>
      <c r="FQI3" s="703"/>
      <c r="FQJ3" s="703"/>
      <c r="FQK3" s="703"/>
      <c r="FQL3" s="703"/>
      <c r="FQM3" s="703"/>
      <c r="FQN3" s="703"/>
      <c r="FQO3" s="703"/>
      <c r="FQP3" s="703"/>
      <c r="FQQ3" s="703"/>
      <c r="FQR3" s="703"/>
      <c r="FQS3" s="703"/>
      <c r="FQT3" s="703"/>
      <c r="FQU3" s="703"/>
      <c r="FQV3" s="703"/>
      <c r="FQW3" s="703"/>
      <c r="FQX3" s="703"/>
      <c r="FQY3" s="703"/>
      <c r="FQZ3" s="703"/>
      <c r="FRA3" s="703"/>
      <c r="FRB3" s="703"/>
      <c r="FRC3" s="703"/>
      <c r="FRD3" s="703"/>
      <c r="FRE3" s="703"/>
      <c r="FRF3" s="703"/>
      <c r="FRG3" s="703"/>
      <c r="FRH3" s="703"/>
      <c r="FRI3" s="703"/>
      <c r="FRJ3" s="703"/>
      <c r="FRK3" s="703"/>
      <c r="FRL3" s="703"/>
      <c r="FRM3" s="703"/>
      <c r="FRN3" s="703"/>
      <c r="FRO3" s="703"/>
      <c r="FRP3" s="703"/>
      <c r="FRQ3" s="703"/>
      <c r="FRR3" s="703"/>
      <c r="FRS3" s="703"/>
      <c r="FRT3" s="703"/>
      <c r="FRU3" s="703"/>
      <c r="FRV3" s="703"/>
      <c r="FRW3" s="703"/>
      <c r="FRX3" s="703"/>
      <c r="FRY3" s="703"/>
      <c r="FRZ3" s="703"/>
      <c r="FSA3" s="703"/>
      <c r="FSB3" s="703"/>
      <c r="FSC3" s="703"/>
      <c r="FSD3" s="703"/>
      <c r="FSE3" s="703"/>
      <c r="FSF3" s="703"/>
      <c r="FSG3" s="703"/>
      <c r="FSH3" s="703"/>
      <c r="FSI3" s="703"/>
      <c r="FSJ3" s="703"/>
      <c r="FSK3" s="703"/>
      <c r="FSL3" s="703"/>
      <c r="FSM3" s="703"/>
      <c r="FSN3" s="703"/>
      <c r="FSO3" s="703"/>
      <c r="FSP3" s="703"/>
      <c r="FSQ3" s="703"/>
      <c r="FSR3" s="703"/>
      <c r="FSS3" s="703"/>
      <c r="FST3" s="703"/>
      <c r="FSU3" s="703"/>
      <c r="FSV3" s="703"/>
      <c r="FSW3" s="703"/>
      <c r="FSX3" s="703"/>
      <c r="FSY3" s="703"/>
      <c r="FSZ3" s="703"/>
      <c r="FTA3" s="703"/>
      <c r="FTB3" s="703"/>
      <c r="FTC3" s="703"/>
      <c r="FTD3" s="703"/>
      <c r="FTE3" s="703"/>
      <c r="FTF3" s="703"/>
      <c r="FTG3" s="703"/>
      <c r="FTH3" s="703"/>
      <c r="FTI3" s="703"/>
      <c r="FTJ3" s="703"/>
      <c r="FTK3" s="703"/>
      <c r="FTL3" s="703"/>
      <c r="FTM3" s="703"/>
      <c r="FTN3" s="703"/>
      <c r="FTO3" s="703"/>
      <c r="FTP3" s="703"/>
      <c r="FTQ3" s="703"/>
      <c r="FTR3" s="703"/>
      <c r="FTS3" s="703"/>
      <c r="FTT3" s="703"/>
      <c r="FTU3" s="703"/>
      <c r="FTV3" s="703"/>
      <c r="FTW3" s="703"/>
      <c r="FTX3" s="703"/>
      <c r="FTY3" s="703"/>
      <c r="FTZ3" s="703"/>
      <c r="FUA3" s="703"/>
      <c r="FUB3" s="703"/>
      <c r="FUC3" s="703"/>
      <c r="FUD3" s="703"/>
      <c r="FUE3" s="703"/>
      <c r="FUF3" s="703"/>
      <c r="FUG3" s="703"/>
      <c r="FUH3" s="703"/>
      <c r="FUI3" s="703"/>
      <c r="FUJ3" s="703"/>
      <c r="FUK3" s="703"/>
      <c r="FUL3" s="703"/>
      <c r="FUM3" s="703"/>
      <c r="FUN3" s="703"/>
      <c r="FUO3" s="703"/>
      <c r="FUP3" s="703"/>
      <c r="FUQ3" s="703"/>
      <c r="FUR3" s="703"/>
      <c r="FUS3" s="703"/>
      <c r="FUT3" s="703"/>
      <c r="FUU3" s="703"/>
      <c r="FUV3" s="703"/>
      <c r="FUW3" s="703"/>
      <c r="FUX3" s="703"/>
      <c r="FUY3" s="703"/>
      <c r="FUZ3" s="703"/>
      <c r="FVA3" s="703"/>
      <c r="FVB3" s="703"/>
      <c r="FVC3" s="703"/>
      <c r="FVD3" s="703"/>
      <c r="FVE3" s="703"/>
      <c r="FVF3" s="703"/>
      <c r="FVG3" s="703"/>
      <c r="FVH3" s="703"/>
      <c r="FVI3" s="703"/>
      <c r="FVJ3" s="703"/>
      <c r="FVK3" s="703"/>
      <c r="FVL3" s="703"/>
      <c r="FVM3" s="703"/>
      <c r="FVN3" s="703"/>
      <c r="FVO3" s="703"/>
      <c r="FVP3" s="703"/>
      <c r="FVQ3" s="703"/>
      <c r="FVR3" s="703"/>
      <c r="FVS3" s="703"/>
      <c r="FVT3" s="703"/>
      <c r="FVU3" s="703"/>
      <c r="FVV3" s="703"/>
      <c r="FVW3" s="703"/>
      <c r="FVX3" s="703"/>
      <c r="FVY3" s="703"/>
      <c r="FVZ3" s="703"/>
      <c r="FWA3" s="703"/>
      <c r="FWB3" s="703"/>
      <c r="FWC3" s="703"/>
      <c r="FWD3" s="703"/>
      <c r="FWE3" s="703"/>
      <c r="FWF3" s="703"/>
      <c r="FWG3" s="703"/>
      <c r="FWH3" s="703"/>
      <c r="FWI3" s="703"/>
      <c r="FWJ3" s="703"/>
      <c r="FWK3" s="703"/>
      <c r="FWL3" s="703"/>
      <c r="FWM3" s="703"/>
      <c r="FWN3" s="703"/>
      <c r="FWO3" s="703"/>
      <c r="FWP3" s="703"/>
      <c r="FWQ3" s="703"/>
      <c r="FWR3" s="703"/>
      <c r="FWS3" s="703"/>
      <c r="FWT3" s="703"/>
      <c r="FWU3" s="703"/>
      <c r="FWV3" s="703"/>
      <c r="FWW3" s="703"/>
      <c r="FWX3" s="703"/>
      <c r="FWY3" s="703"/>
      <c r="FWZ3" s="703"/>
      <c r="FXA3" s="703"/>
      <c r="FXB3" s="703"/>
      <c r="FXC3" s="703"/>
      <c r="FXD3" s="703"/>
      <c r="FXE3" s="703"/>
      <c r="FXF3" s="703"/>
      <c r="FXG3" s="703"/>
      <c r="FXH3" s="703"/>
      <c r="FXI3" s="703"/>
      <c r="FXJ3" s="703"/>
      <c r="FXK3" s="703"/>
      <c r="FXL3" s="703"/>
      <c r="FXM3" s="703"/>
      <c r="FXN3" s="703"/>
      <c r="FXO3" s="703"/>
      <c r="FXP3" s="703"/>
      <c r="FXQ3" s="703"/>
      <c r="FXR3" s="703"/>
      <c r="FXS3" s="703"/>
      <c r="FXT3" s="703"/>
      <c r="FXU3" s="703"/>
      <c r="FXV3" s="703"/>
      <c r="FXW3" s="703"/>
      <c r="FXX3" s="703"/>
      <c r="FXY3" s="703"/>
      <c r="FXZ3" s="703"/>
      <c r="FYA3" s="703"/>
      <c r="FYB3" s="703"/>
      <c r="FYC3" s="703"/>
      <c r="FYD3" s="703"/>
      <c r="FYE3" s="703"/>
      <c r="FYF3" s="703"/>
      <c r="FYG3" s="703"/>
      <c r="FYH3" s="703"/>
      <c r="FYI3" s="703"/>
      <c r="FYJ3" s="703"/>
      <c r="FYK3" s="703"/>
      <c r="FYL3" s="703"/>
      <c r="FYM3" s="703"/>
      <c r="FYN3" s="703"/>
      <c r="FYO3" s="703"/>
      <c r="FYP3" s="703"/>
      <c r="FYQ3" s="703"/>
      <c r="FYR3" s="703"/>
      <c r="FYS3" s="703"/>
      <c r="FYT3" s="703"/>
      <c r="FYU3" s="703"/>
      <c r="FYV3" s="703"/>
      <c r="FYW3" s="703"/>
      <c r="FYX3" s="703"/>
      <c r="FYY3" s="703"/>
      <c r="FYZ3" s="703"/>
      <c r="FZA3" s="703"/>
      <c r="FZB3" s="703"/>
      <c r="FZC3" s="703"/>
      <c r="FZD3" s="703"/>
      <c r="FZE3" s="703"/>
      <c r="FZF3" s="703"/>
      <c r="FZG3" s="703"/>
      <c r="FZH3" s="703"/>
      <c r="FZI3" s="703"/>
      <c r="FZJ3" s="703"/>
      <c r="FZK3" s="703"/>
      <c r="FZL3" s="703"/>
      <c r="FZM3" s="703"/>
      <c r="FZN3" s="703"/>
      <c r="FZO3" s="703"/>
      <c r="FZP3" s="703"/>
      <c r="FZQ3" s="703"/>
      <c r="FZR3" s="703"/>
      <c r="FZS3" s="703"/>
      <c r="FZT3" s="703"/>
      <c r="FZU3" s="703"/>
      <c r="FZV3" s="703"/>
      <c r="FZW3" s="703"/>
      <c r="FZX3" s="703"/>
      <c r="FZY3" s="703"/>
      <c r="FZZ3" s="703"/>
      <c r="GAA3" s="703"/>
      <c r="GAB3" s="703"/>
      <c r="GAC3" s="703"/>
      <c r="GAD3" s="703"/>
      <c r="GAE3" s="703"/>
      <c r="GAF3" s="703"/>
      <c r="GAG3" s="703"/>
      <c r="GAH3" s="703"/>
      <c r="GAI3" s="703"/>
      <c r="GAJ3" s="703"/>
      <c r="GAK3" s="703"/>
      <c r="GAL3" s="703"/>
      <c r="GAM3" s="703"/>
      <c r="GAN3" s="703"/>
      <c r="GAO3" s="703"/>
      <c r="GAP3" s="703"/>
      <c r="GAQ3" s="703"/>
      <c r="GAR3" s="703"/>
      <c r="GAS3" s="703"/>
      <c r="GAT3" s="703"/>
      <c r="GAU3" s="703"/>
      <c r="GAV3" s="703"/>
      <c r="GAW3" s="703"/>
      <c r="GAX3" s="703"/>
      <c r="GAY3" s="703"/>
      <c r="GAZ3" s="703"/>
      <c r="GBA3" s="703"/>
      <c r="GBB3" s="703"/>
      <c r="GBC3" s="703"/>
      <c r="GBD3" s="703"/>
      <c r="GBE3" s="703"/>
      <c r="GBF3" s="703"/>
      <c r="GBG3" s="703"/>
      <c r="GBH3" s="703"/>
      <c r="GBI3" s="703"/>
      <c r="GBJ3" s="703"/>
      <c r="GBK3" s="703"/>
      <c r="GBL3" s="703"/>
      <c r="GBM3" s="703"/>
      <c r="GBN3" s="703"/>
      <c r="GBO3" s="703"/>
      <c r="GBP3" s="703"/>
      <c r="GBQ3" s="703"/>
      <c r="GBR3" s="703"/>
      <c r="GBS3" s="703"/>
      <c r="GBT3" s="703"/>
      <c r="GBU3" s="703"/>
      <c r="GBV3" s="703"/>
      <c r="GBW3" s="703"/>
      <c r="GBX3" s="703"/>
      <c r="GBY3" s="703"/>
      <c r="GBZ3" s="703"/>
      <c r="GCA3" s="703"/>
      <c r="GCB3" s="703"/>
      <c r="GCC3" s="703"/>
      <c r="GCD3" s="703"/>
      <c r="GCE3" s="703"/>
      <c r="GCF3" s="703"/>
      <c r="GCG3" s="703"/>
      <c r="GCH3" s="703"/>
      <c r="GCI3" s="703"/>
      <c r="GCJ3" s="703"/>
      <c r="GCK3" s="703"/>
      <c r="GCL3" s="703"/>
      <c r="GCM3" s="703"/>
      <c r="GCN3" s="703"/>
      <c r="GCO3" s="703"/>
      <c r="GCP3" s="703"/>
      <c r="GCQ3" s="703"/>
      <c r="GCR3" s="703"/>
      <c r="GCS3" s="703"/>
      <c r="GCT3" s="703"/>
      <c r="GCU3" s="703"/>
      <c r="GCV3" s="703"/>
      <c r="GCW3" s="703"/>
      <c r="GCX3" s="703"/>
      <c r="GCY3" s="703"/>
      <c r="GCZ3" s="703"/>
      <c r="GDA3" s="703"/>
      <c r="GDB3" s="703"/>
      <c r="GDC3" s="703"/>
      <c r="GDD3" s="703"/>
      <c r="GDE3" s="703"/>
      <c r="GDF3" s="703"/>
      <c r="GDG3" s="703"/>
      <c r="GDH3" s="703"/>
      <c r="GDI3" s="703"/>
      <c r="GDJ3" s="703"/>
      <c r="GDK3" s="703"/>
      <c r="GDL3" s="703"/>
      <c r="GDM3" s="703"/>
      <c r="GDN3" s="703"/>
      <c r="GDO3" s="703"/>
      <c r="GDP3" s="703"/>
      <c r="GDQ3" s="703"/>
      <c r="GDR3" s="703"/>
      <c r="GDS3" s="703"/>
      <c r="GDT3" s="703"/>
      <c r="GDU3" s="703"/>
      <c r="GDV3" s="703"/>
      <c r="GDW3" s="703"/>
      <c r="GDX3" s="703"/>
      <c r="GDY3" s="703"/>
      <c r="GDZ3" s="703"/>
      <c r="GEA3" s="703"/>
      <c r="GEB3" s="703"/>
      <c r="GEC3" s="703"/>
      <c r="GED3" s="703"/>
      <c r="GEE3" s="703"/>
      <c r="GEF3" s="703"/>
      <c r="GEG3" s="703"/>
      <c r="GEH3" s="703"/>
      <c r="GEI3" s="703"/>
      <c r="GEJ3" s="703"/>
      <c r="GEK3" s="703"/>
      <c r="GEL3" s="703"/>
      <c r="GEM3" s="703"/>
      <c r="GEN3" s="703"/>
      <c r="GEO3" s="703"/>
      <c r="GEP3" s="703"/>
      <c r="GEQ3" s="703"/>
      <c r="GER3" s="703"/>
      <c r="GES3" s="703"/>
      <c r="GET3" s="703"/>
      <c r="GEU3" s="703"/>
      <c r="GEV3" s="703"/>
      <c r="GEW3" s="703"/>
      <c r="GEX3" s="703"/>
      <c r="GEY3" s="703"/>
      <c r="GEZ3" s="703"/>
      <c r="GFA3" s="703"/>
      <c r="GFB3" s="703"/>
      <c r="GFC3" s="703"/>
      <c r="GFD3" s="703"/>
      <c r="GFE3" s="703"/>
      <c r="GFF3" s="703"/>
      <c r="GFG3" s="703"/>
      <c r="GFH3" s="703"/>
      <c r="GFI3" s="703"/>
      <c r="GFJ3" s="703"/>
      <c r="GFK3" s="703"/>
      <c r="GFL3" s="703"/>
      <c r="GFM3" s="703"/>
      <c r="GFN3" s="703"/>
      <c r="GFO3" s="703"/>
      <c r="GFP3" s="703"/>
      <c r="GFQ3" s="703"/>
      <c r="GFR3" s="703"/>
      <c r="GFS3" s="703"/>
      <c r="GFT3" s="703"/>
      <c r="GFU3" s="703"/>
      <c r="GFV3" s="703"/>
      <c r="GFW3" s="703"/>
      <c r="GFX3" s="703"/>
      <c r="GFY3" s="703"/>
      <c r="GFZ3" s="703"/>
      <c r="GGA3" s="703"/>
      <c r="GGB3" s="703"/>
      <c r="GGC3" s="703"/>
      <c r="GGD3" s="703"/>
      <c r="GGE3" s="703"/>
      <c r="GGF3" s="703"/>
      <c r="GGG3" s="703"/>
      <c r="GGH3" s="703"/>
      <c r="GGI3" s="703"/>
      <c r="GGJ3" s="703"/>
      <c r="GGK3" s="703"/>
      <c r="GGL3" s="703"/>
      <c r="GGM3" s="703"/>
      <c r="GGN3" s="703"/>
      <c r="GGO3" s="703"/>
      <c r="GGP3" s="703"/>
      <c r="GGQ3" s="703"/>
      <c r="GGR3" s="703"/>
      <c r="GGS3" s="703"/>
      <c r="GGT3" s="703"/>
      <c r="GGU3" s="703"/>
      <c r="GGV3" s="703"/>
      <c r="GGW3" s="703"/>
      <c r="GGX3" s="703"/>
      <c r="GGY3" s="703"/>
      <c r="GGZ3" s="703"/>
      <c r="GHA3" s="703"/>
      <c r="GHB3" s="703"/>
      <c r="GHC3" s="703"/>
      <c r="GHD3" s="703"/>
      <c r="GHE3" s="703"/>
      <c r="GHF3" s="703"/>
      <c r="GHG3" s="703"/>
      <c r="GHH3" s="703"/>
      <c r="GHI3" s="703"/>
      <c r="GHJ3" s="703"/>
      <c r="GHK3" s="703"/>
      <c r="GHL3" s="703"/>
      <c r="GHM3" s="703"/>
      <c r="GHN3" s="703"/>
      <c r="GHO3" s="703"/>
      <c r="GHP3" s="703"/>
      <c r="GHQ3" s="703"/>
      <c r="GHR3" s="703"/>
      <c r="GHS3" s="703"/>
      <c r="GHT3" s="703"/>
      <c r="GHU3" s="703"/>
      <c r="GHV3" s="703"/>
      <c r="GHW3" s="703"/>
      <c r="GHX3" s="703"/>
      <c r="GHY3" s="703"/>
      <c r="GHZ3" s="703"/>
      <c r="GIA3" s="703"/>
      <c r="GIB3" s="703"/>
      <c r="GIC3" s="703"/>
      <c r="GID3" s="703"/>
      <c r="GIE3" s="703"/>
      <c r="GIF3" s="703"/>
      <c r="GIG3" s="703"/>
      <c r="GIH3" s="703"/>
      <c r="GII3" s="703"/>
      <c r="GIJ3" s="703"/>
      <c r="GIK3" s="703"/>
      <c r="GIL3" s="703"/>
      <c r="GIM3" s="703"/>
      <c r="GIN3" s="703"/>
      <c r="GIO3" s="703"/>
      <c r="GIP3" s="703"/>
      <c r="GIQ3" s="703"/>
      <c r="GIR3" s="703"/>
      <c r="GIS3" s="703"/>
      <c r="GIT3" s="703"/>
      <c r="GIU3" s="703"/>
      <c r="GIV3" s="703"/>
      <c r="GIW3" s="703"/>
      <c r="GIX3" s="703"/>
      <c r="GIY3" s="703"/>
      <c r="GIZ3" s="703"/>
      <c r="GJA3" s="703"/>
      <c r="GJB3" s="703"/>
      <c r="GJC3" s="703"/>
      <c r="GJD3" s="703"/>
      <c r="GJE3" s="703"/>
      <c r="GJF3" s="703"/>
      <c r="GJG3" s="703"/>
      <c r="GJH3" s="703"/>
      <c r="GJI3" s="703"/>
      <c r="GJJ3" s="703"/>
      <c r="GJK3" s="703"/>
      <c r="GJL3" s="703"/>
      <c r="GJM3" s="703"/>
      <c r="GJN3" s="703"/>
      <c r="GJO3" s="703"/>
      <c r="GJP3" s="703"/>
      <c r="GJQ3" s="703"/>
      <c r="GJR3" s="703"/>
      <c r="GJS3" s="703"/>
      <c r="GJT3" s="703"/>
      <c r="GJU3" s="703"/>
      <c r="GJV3" s="703"/>
      <c r="GJW3" s="703"/>
      <c r="GJX3" s="703"/>
      <c r="GJY3" s="703"/>
      <c r="GJZ3" s="703"/>
      <c r="GKA3" s="703"/>
      <c r="GKB3" s="703"/>
      <c r="GKC3" s="703"/>
      <c r="GKD3" s="703"/>
      <c r="GKE3" s="703"/>
      <c r="GKF3" s="703"/>
      <c r="GKG3" s="703"/>
      <c r="GKH3" s="703"/>
      <c r="GKI3" s="703"/>
      <c r="GKJ3" s="703"/>
      <c r="GKK3" s="703"/>
      <c r="GKL3" s="703"/>
      <c r="GKM3" s="703"/>
      <c r="GKN3" s="703"/>
      <c r="GKO3" s="703"/>
      <c r="GKP3" s="703"/>
      <c r="GKQ3" s="703"/>
      <c r="GKR3" s="703"/>
      <c r="GKS3" s="703"/>
      <c r="GKT3" s="703"/>
      <c r="GKU3" s="703"/>
      <c r="GKV3" s="703"/>
      <c r="GKW3" s="703"/>
      <c r="GKX3" s="703"/>
      <c r="GKY3" s="703"/>
      <c r="GKZ3" s="703"/>
      <c r="GLA3" s="703"/>
      <c r="GLB3" s="703"/>
      <c r="GLC3" s="703"/>
      <c r="GLD3" s="703"/>
      <c r="GLE3" s="703"/>
      <c r="GLF3" s="703"/>
      <c r="GLG3" s="703"/>
      <c r="GLH3" s="703"/>
      <c r="GLI3" s="703"/>
      <c r="GLJ3" s="703"/>
      <c r="GLK3" s="703"/>
      <c r="GLL3" s="703"/>
      <c r="GLM3" s="703"/>
      <c r="GLN3" s="703"/>
      <c r="GLO3" s="703"/>
      <c r="GLP3" s="703"/>
      <c r="GLQ3" s="703"/>
      <c r="GLR3" s="703"/>
      <c r="GLS3" s="703"/>
      <c r="GLT3" s="703"/>
      <c r="GLU3" s="703"/>
      <c r="GLV3" s="703"/>
      <c r="GLW3" s="703"/>
      <c r="GLX3" s="703"/>
      <c r="GLY3" s="703"/>
      <c r="GLZ3" s="703"/>
      <c r="GMA3" s="703"/>
      <c r="GMB3" s="703"/>
      <c r="GMC3" s="703"/>
      <c r="GMD3" s="703"/>
      <c r="GME3" s="703"/>
      <c r="GMF3" s="703"/>
      <c r="GMG3" s="703"/>
      <c r="GMH3" s="703"/>
      <c r="GMI3" s="703"/>
      <c r="GMJ3" s="703"/>
      <c r="GMK3" s="703"/>
      <c r="GML3" s="703"/>
      <c r="GMM3" s="703"/>
      <c r="GMN3" s="703"/>
      <c r="GMO3" s="703"/>
      <c r="GMP3" s="703"/>
      <c r="GMQ3" s="703"/>
      <c r="GMR3" s="703"/>
      <c r="GMS3" s="703"/>
      <c r="GMT3" s="703"/>
      <c r="GMU3" s="703"/>
      <c r="GMV3" s="703"/>
      <c r="GMW3" s="703"/>
      <c r="GMX3" s="703"/>
      <c r="GMY3" s="703"/>
      <c r="GMZ3" s="703"/>
      <c r="GNA3" s="703"/>
      <c r="GNB3" s="703"/>
      <c r="GNC3" s="703"/>
      <c r="GND3" s="703"/>
      <c r="GNE3" s="703"/>
      <c r="GNF3" s="703"/>
      <c r="GNG3" s="703"/>
      <c r="GNH3" s="703"/>
      <c r="GNI3" s="703"/>
      <c r="GNJ3" s="703"/>
      <c r="GNK3" s="703"/>
      <c r="GNL3" s="703"/>
      <c r="GNM3" s="703"/>
      <c r="GNN3" s="703"/>
      <c r="GNO3" s="703"/>
      <c r="GNP3" s="703"/>
      <c r="GNQ3" s="703"/>
      <c r="GNR3" s="703"/>
      <c r="GNS3" s="703"/>
      <c r="GNT3" s="703"/>
      <c r="GNU3" s="703"/>
      <c r="GNV3" s="703"/>
      <c r="GNW3" s="703"/>
      <c r="GNX3" s="703"/>
      <c r="GNY3" s="703"/>
      <c r="GNZ3" s="703"/>
      <c r="GOA3" s="703"/>
      <c r="GOB3" s="703"/>
      <c r="GOC3" s="703"/>
      <c r="GOD3" s="703"/>
      <c r="GOE3" s="703"/>
      <c r="GOF3" s="703"/>
      <c r="GOG3" s="703"/>
      <c r="GOH3" s="703"/>
      <c r="GOI3" s="703"/>
      <c r="GOJ3" s="703"/>
      <c r="GOK3" s="703"/>
      <c r="GOL3" s="703"/>
      <c r="GOM3" s="703"/>
      <c r="GON3" s="703"/>
      <c r="GOO3" s="703"/>
      <c r="GOP3" s="703"/>
      <c r="GOQ3" s="703"/>
      <c r="GOR3" s="703"/>
      <c r="GOS3" s="703"/>
      <c r="GOT3" s="703"/>
      <c r="GOU3" s="703"/>
      <c r="GOV3" s="703"/>
      <c r="GOW3" s="703"/>
      <c r="GOX3" s="703"/>
      <c r="GOY3" s="703"/>
      <c r="GOZ3" s="703"/>
      <c r="GPA3" s="703"/>
      <c r="GPB3" s="703"/>
      <c r="GPC3" s="703"/>
      <c r="GPD3" s="703"/>
      <c r="GPE3" s="703"/>
      <c r="GPF3" s="703"/>
      <c r="GPG3" s="703"/>
      <c r="GPH3" s="703"/>
      <c r="GPI3" s="703"/>
      <c r="GPJ3" s="703"/>
      <c r="GPK3" s="703"/>
      <c r="GPL3" s="703"/>
      <c r="GPM3" s="703"/>
      <c r="GPN3" s="703"/>
      <c r="GPO3" s="703"/>
      <c r="GPP3" s="703"/>
      <c r="GPQ3" s="703"/>
      <c r="GPR3" s="703"/>
      <c r="GPS3" s="703"/>
      <c r="GPT3" s="703"/>
      <c r="GPU3" s="703"/>
      <c r="GPV3" s="703"/>
      <c r="GPW3" s="703"/>
      <c r="GPX3" s="703"/>
      <c r="GPY3" s="703"/>
      <c r="GPZ3" s="703"/>
      <c r="GQA3" s="703"/>
      <c r="GQB3" s="703"/>
      <c r="GQC3" s="703"/>
      <c r="GQD3" s="703"/>
      <c r="GQE3" s="703"/>
      <c r="GQF3" s="703"/>
      <c r="GQG3" s="703"/>
      <c r="GQH3" s="703"/>
      <c r="GQI3" s="703"/>
      <c r="GQJ3" s="703"/>
      <c r="GQK3" s="703"/>
      <c r="GQL3" s="703"/>
      <c r="GQM3" s="703"/>
      <c r="GQN3" s="703"/>
      <c r="GQO3" s="703"/>
      <c r="GQP3" s="703"/>
      <c r="GQQ3" s="703"/>
      <c r="GQR3" s="703"/>
      <c r="GQS3" s="703"/>
      <c r="GQT3" s="703"/>
      <c r="GQU3" s="703"/>
      <c r="GQV3" s="703"/>
      <c r="GQW3" s="703"/>
      <c r="GQX3" s="703"/>
      <c r="GQY3" s="703"/>
      <c r="GQZ3" s="703"/>
      <c r="GRA3" s="703"/>
      <c r="GRB3" s="703"/>
      <c r="GRC3" s="703"/>
      <c r="GRD3" s="703"/>
      <c r="GRE3" s="703"/>
      <c r="GRF3" s="703"/>
      <c r="GRG3" s="703"/>
      <c r="GRH3" s="703"/>
      <c r="GRI3" s="703"/>
      <c r="GRJ3" s="703"/>
      <c r="GRK3" s="703"/>
      <c r="GRL3" s="703"/>
      <c r="GRM3" s="703"/>
      <c r="GRN3" s="703"/>
      <c r="GRO3" s="703"/>
      <c r="GRP3" s="703"/>
      <c r="GRQ3" s="703"/>
      <c r="GRR3" s="703"/>
      <c r="GRS3" s="703"/>
      <c r="GRT3" s="703"/>
      <c r="GRU3" s="703"/>
      <c r="GRV3" s="703"/>
      <c r="GRW3" s="703"/>
      <c r="GRX3" s="703"/>
      <c r="GRY3" s="703"/>
      <c r="GRZ3" s="703"/>
      <c r="GSA3" s="703"/>
      <c r="GSB3" s="703"/>
      <c r="GSC3" s="703"/>
      <c r="GSD3" s="703"/>
      <c r="GSE3" s="703"/>
      <c r="GSF3" s="703"/>
      <c r="GSG3" s="703"/>
      <c r="GSH3" s="703"/>
      <c r="GSI3" s="703"/>
      <c r="GSJ3" s="703"/>
      <c r="GSK3" s="703"/>
      <c r="GSL3" s="703"/>
      <c r="GSM3" s="703"/>
      <c r="GSN3" s="703"/>
      <c r="GSO3" s="703"/>
      <c r="GSP3" s="703"/>
      <c r="GSQ3" s="703"/>
      <c r="GSR3" s="703"/>
      <c r="GSS3" s="703"/>
      <c r="GST3" s="703"/>
      <c r="GSU3" s="703"/>
      <c r="GSV3" s="703"/>
      <c r="GSW3" s="703"/>
      <c r="GSX3" s="703"/>
      <c r="GSY3" s="703"/>
      <c r="GSZ3" s="703"/>
      <c r="GTA3" s="703"/>
      <c r="GTB3" s="703"/>
      <c r="GTC3" s="703"/>
      <c r="GTD3" s="703"/>
      <c r="GTE3" s="703"/>
      <c r="GTF3" s="703"/>
      <c r="GTG3" s="703"/>
      <c r="GTH3" s="703"/>
      <c r="GTI3" s="703"/>
      <c r="GTJ3" s="703"/>
      <c r="GTK3" s="703"/>
      <c r="GTL3" s="703"/>
      <c r="GTM3" s="703"/>
      <c r="GTN3" s="703"/>
      <c r="GTO3" s="703"/>
      <c r="GTP3" s="703"/>
      <c r="GTQ3" s="703"/>
      <c r="GTR3" s="703"/>
      <c r="GTS3" s="703"/>
      <c r="GTT3" s="703"/>
      <c r="GTU3" s="703"/>
      <c r="GTV3" s="703"/>
      <c r="GTW3" s="703"/>
      <c r="GTX3" s="703"/>
      <c r="GTY3" s="703"/>
      <c r="GTZ3" s="703"/>
      <c r="GUA3" s="703"/>
      <c r="GUB3" s="703"/>
      <c r="GUC3" s="703"/>
      <c r="GUD3" s="703"/>
      <c r="GUE3" s="703"/>
      <c r="GUF3" s="703"/>
      <c r="GUG3" s="703"/>
      <c r="GUH3" s="703"/>
      <c r="GUI3" s="703"/>
      <c r="GUJ3" s="703"/>
      <c r="GUK3" s="703"/>
      <c r="GUL3" s="703"/>
      <c r="GUM3" s="703"/>
      <c r="GUN3" s="703"/>
      <c r="GUO3" s="703"/>
      <c r="GUP3" s="703"/>
      <c r="GUQ3" s="703"/>
      <c r="GUR3" s="703"/>
      <c r="GUS3" s="703"/>
      <c r="GUT3" s="703"/>
      <c r="GUU3" s="703"/>
      <c r="GUV3" s="703"/>
      <c r="GUW3" s="703"/>
      <c r="GUX3" s="703"/>
      <c r="GUY3" s="703"/>
      <c r="GUZ3" s="703"/>
      <c r="GVA3" s="703"/>
      <c r="GVB3" s="703"/>
      <c r="GVC3" s="703"/>
      <c r="GVD3" s="703"/>
      <c r="GVE3" s="703"/>
      <c r="GVF3" s="703"/>
      <c r="GVG3" s="703"/>
      <c r="GVH3" s="703"/>
      <c r="GVI3" s="703"/>
      <c r="GVJ3" s="703"/>
      <c r="GVK3" s="703"/>
      <c r="GVL3" s="703"/>
      <c r="GVM3" s="703"/>
      <c r="GVN3" s="703"/>
      <c r="GVO3" s="703"/>
      <c r="GVP3" s="703"/>
      <c r="GVQ3" s="703"/>
      <c r="GVR3" s="703"/>
      <c r="GVS3" s="703"/>
      <c r="GVT3" s="703"/>
      <c r="GVU3" s="703"/>
      <c r="GVV3" s="703"/>
      <c r="GVW3" s="703"/>
      <c r="GVX3" s="703"/>
      <c r="GVY3" s="703"/>
      <c r="GVZ3" s="703"/>
      <c r="GWA3" s="703"/>
      <c r="GWB3" s="703"/>
      <c r="GWC3" s="703"/>
      <c r="GWD3" s="703"/>
      <c r="GWE3" s="703"/>
      <c r="GWF3" s="703"/>
      <c r="GWG3" s="703"/>
      <c r="GWH3" s="703"/>
      <c r="GWI3" s="703"/>
      <c r="GWJ3" s="703"/>
      <c r="GWK3" s="703"/>
      <c r="GWL3" s="703"/>
      <c r="GWM3" s="703"/>
      <c r="GWN3" s="703"/>
      <c r="GWO3" s="703"/>
      <c r="GWP3" s="703"/>
      <c r="GWQ3" s="703"/>
      <c r="GWR3" s="703"/>
      <c r="GWS3" s="703"/>
      <c r="GWT3" s="703"/>
      <c r="GWU3" s="703"/>
      <c r="GWV3" s="703"/>
      <c r="GWW3" s="703"/>
      <c r="GWX3" s="703"/>
      <c r="GWY3" s="703"/>
      <c r="GWZ3" s="703"/>
      <c r="GXA3" s="703"/>
      <c r="GXB3" s="703"/>
      <c r="GXC3" s="703"/>
      <c r="GXD3" s="703"/>
      <c r="GXE3" s="703"/>
      <c r="GXF3" s="703"/>
      <c r="GXG3" s="703"/>
      <c r="GXH3" s="703"/>
      <c r="GXI3" s="703"/>
      <c r="GXJ3" s="703"/>
      <c r="GXK3" s="703"/>
      <c r="GXL3" s="703"/>
      <c r="GXM3" s="703"/>
      <c r="GXN3" s="703"/>
      <c r="GXO3" s="703"/>
      <c r="GXP3" s="703"/>
      <c r="GXQ3" s="703"/>
      <c r="GXR3" s="703"/>
      <c r="GXS3" s="703"/>
      <c r="GXT3" s="703"/>
      <c r="GXU3" s="703"/>
      <c r="GXV3" s="703"/>
      <c r="GXW3" s="703"/>
      <c r="GXX3" s="703"/>
      <c r="GXY3" s="703"/>
      <c r="GXZ3" s="703"/>
      <c r="GYA3" s="703"/>
      <c r="GYB3" s="703"/>
      <c r="GYC3" s="703"/>
      <c r="GYD3" s="703"/>
      <c r="GYE3" s="703"/>
      <c r="GYF3" s="703"/>
      <c r="GYG3" s="703"/>
      <c r="GYH3" s="703"/>
      <c r="GYI3" s="703"/>
      <c r="GYJ3" s="703"/>
      <c r="GYK3" s="703"/>
      <c r="GYL3" s="703"/>
      <c r="GYM3" s="703"/>
      <c r="GYN3" s="703"/>
      <c r="GYO3" s="703"/>
      <c r="GYP3" s="703"/>
      <c r="GYQ3" s="703"/>
      <c r="GYR3" s="703"/>
      <c r="GYS3" s="703"/>
      <c r="GYT3" s="703"/>
      <c r="GYU3" s="703"/>
      <c r="GYV3" s="703"/>
      <c r="GYW3" s="703"/>
      <c r="GYX3" s="703"/>
      <c r="GYY3" s="703"/>
      <c r="GYZ3" s="703"/>
      <c r="GZA3" s="703"/>
      <c r="GZB3" s="703"/>
      <c r="GZC3" s="703"/>
      <c r="GZD3" s="703"/>
      <c r="GZE3" s="703"/>
      <c r="GZF3" s="703"/>
      <c r="GZG3" s="703"/>
      <c r="GZH3" s="703"/>
      <c r="GZI3" s="703"/>
      <c r="GZJ3" s="703"/>
      <c r="GZK3" s="703"/>
      <c r="GZL3" s="703"/>
      <c r="GZM3" s="703"/>
      <c r="GZN3" s="703"/>
      <c r="GZO3" s="703"/>
      <c r="GZP3" s="703"/>
      <c r="GZQ3" s="703"/>
      <c r="GZR3" s="703"/>
      <c r="GZS3" s="703"/>
      <c r="GZT3" s="703"/>
      <c r="GZU3" s="703"/>
      <c r="GZV3" s="703"/>
      <c r="GZW3" s="703"/>
      <c r="GZX3" s="703"/>
      <c r="GZY3" s="703"/>
      <c r="GZZ3" s="703"/>
      <c r="HAA3" s="703"/>
      <c r="HAB3" s="703"/>
      <c r="HAC3" s="703"/>
      <c r="HAD3" s="703"/>
      <c r="HAE3" s="703"/>
      <c r="HAF3" s="703"/>
      <c r="HAG3" s="703"/>
      <c r="HAH3" s="703"/>
      <c r="HAI3" s="703"/>
      <c r="HAJ3" s="703"/>
      <c r="HAK3" s="703"/>
      <c r="HAL3" s="703"/>
      <c r="HAM3" s="703"/>
      <c r="HAN3" s="703"/>
      <c r="HAO3" s="703"/>
      <c r="HAP3" s="703"/>
      <c r="HAQ3" s="703"/>
      <c r="HAR3" s="703"/>
      <c r="HAS3" s="703"/>
      <c r="HAT3" s="703"/>
      <c r="HAU3" s="703"/>
      <c r="HAV3" s="703"/>
      <c r="HAW3" s="703"/>
      <c r="HAX3" s="703"/>
      <c r="HAY3" s="703"/>
      <c r="HAZ3" s="703"/>
      <c r="HBA3" s="703"/>
      <c r="HBB3" s="703"/>
      <c r="HBC3" s="703"/>
      <c r="HBD3" s="703"/>
      <c r="HBE3" s="703"/>
      <c r="HBF3" s="703"/>
      <c r="HBG3" s="703"/>
      <c r="HBH3" s="703"/>
      <c r="HBI3" s="703"/>
      <c r="HBJ3" s="703"/>
      <c r="HBK3" s="703"/>
      <c r="HBL3" s="703"/>
      <c r="HBM3" s="703"/>
      <c r="HBN3" s="703"/>
      <c r="HBO3" s="703"/>
      <c r="HBP3" s="703"/>
      <c r="HBQ3" s="703"/>
      <c r="HBR3" s="703"/>
      <c r="HBS3" s="703"/>
      <c r="HBT3" s="703"/>
      <c r="HBU3" s="703"/>
      <c r="HBV3" s="703"/>
      <c r="HBW3" s="703"/>
      <c r="HBX3" s="703"/>
      <c r="HBY3" s="703"/>
      <c r="HBZ3" s="703"/>
      <c r="HCA3" s="703"/>
      <c r="HCB3" s="703"/>
      <c r="HCC3" s="703"/>
      <c r="HCD3" s="703"/>
      <c r="HCE3" s="703"/>
      <c r="HCF3" s="703"/>
      <c r="HCG3" s="703"/>
      <c r="HCH3" s="703"/>
      <c r="HCI3" s="703"/>
      <c r="HCJ3" s="703"/>
      <c r="HCK3" s="703"/>
      <c r="HCL3" s="703"/>
      <c r="HCM3" s="703"/>
      <c r="HCN3" s="703"/>
      <c r="HCO3" s="703"/>
      <c r="HCP3" s="703"/>
      <c r="HCQ3" s="703"/>
      <c r="HCR3" s="703"/>
      <c r="HCS3" s="703"/>
      <c r="HCT3" s="703"/>
      <c r="HCU3" s="703"/>
      <c r="HCV3" s="703"/>
      <c r="HCW3" s="703"/>
      <c r="HCX3" s="703"/>
      <c r="HCY3" s="703"/>
      <c r="HCZ3" s="703"/>
      <c r="HDA3" s="703"/>
      <c r="HDB3" s="703"/>
      <c r="HDC3" s="703"/>
      <c r="HDD3" s="703"/>
      <c r="HDE3" s="703"/>
      <c r="HDF3" s="703"/>
      <c r="HDG3" s="703"/>
      <c r="HDH3" s="703"/>
      <c r="HDI3" s="703"/>
      <c r="HDJ3" s="703"/>
      <c r="HDK3" s="703"/>
      <c r="HDL3" s="703"/>
      <c r="HDM3" s="703"/>
      <c r="HDN3" s="703"/>
      <c r="HDO3" s="703"/>
      <c r="HDP3" s="703"/>
      <c r="HDQ3" s="703"/>
      <c r="HDR3" s="703"/>
      <c r="HDS3" s="703"/>
      <c r="HDT3" s="703"/>
      <c r="HDU3" s="703"/>
      <c r="HDV3" s="703"/>
      <c r="HDW3" s="703"/>
      <c r="HDX3" s="703"/>
      <c r="HDY3" s="703"/>
      <c r="HDZ3" s="703"/>
      <c r="HEA3" s="703"/>
      <c r="HEB3" s="703"/>
      <c r="HEC3" s="703"/>
      <c r="HED3" s="703"/>
      <c r="HEE3" s="703"/>
      <c r="HEF3" s="703"/>
      <c r="HEG3" s="703"/>
      <c r="HEH3" s="703"/>
      <c r="HEI3" s="703"/>
      <c r="HEJ3" s="703"/>
      <c r="HEK3" s="703"/>
      <c r="HEL3" s="703"/>
      <c r="HEM3" s="703"/>
      <c r="HEN3" s="703"/>
      <c r="HEO3" s="703"/>
      <c r="HEP3" s="703"/>
      <c r="HEQ3" s="703"/>
      <c r="HER3" s="703"/>
      <c r="HES3" s="703"/>
      <c r="HET3" s="703"/>
      <c r="HEU3" s="703"/>
      <c r="HEV3" s="703"/>
      <c r="HEW3" s="703"/>
      <c r="HEX3" s="703"/>
      <c r="HEY3" s="703"/>
      <c r="HEZ3" s="703"/>
      <c r="HFA3" s="703"/>
      <c r="HFB3" s="703"/>
      <c r="HFC3" s="703"/>
      <c r="HFD3" s="703"/>
      <c r="HFE3" s="703"/>
      <c r="HFF3" s="703"/>
      <c r="HFG3" s="703"/>
      <c r="HFH3" s="703"/>
      <c r="HFI3" s="703"/>
      <c r="HFJ3" s="703"/>
      <c r="HFK3" s="703"/>
      <c r="HFL3" s="703"/>
      <c r="HFM3" s="703"/>
      <c r="HFN3" s="703"/>
      <c r="HFO3" s="703"/>
      <c r="HFP3" s="703"/>
      <c r="HFQ3" s="703"/>
      <c r="HFR3" s="703"/>
      <c r="HFS3" s="703"/>
      <c r="HFT3" s="703"/>
      <c r="HFU3" s="703"/>
      <c r="HFV3" s="703"/>
      <c r="HFW3" s="703"/>
      <c r="HFX3" s="703"/>
      <c r="HFY3" s="703"/>
      <c r="HFZ3" s="703"/>
      <c r="HGA3" s="703"/>
      <c r="HGB3" s="703"/>
      <c r="HGC3" s="703"/>
      <c r="HGD3" s="703"/>
      <c r="HGE3" s="703"/>
      <c r="HGF3" s="703"/>
      <c r="HGG3" s="703"/>
      <c r="HGH3" s="703"/>
      <c r="HGI3" s="703"/>
      <c r="HGJ3" s="703"/>
      <c r="HGK3" s="703"/>
      <c r="HGL3" s="703"/>
      <c r="HGM3" s="703"/>
      <c r="HGN3" s="703"/>
      <c r="HGO3" s="703"/>
      <c r="HGP3" s="703"/>
      <c r="HGQ3" s="703"/>
      <c r="HGR3" s="703"/>
      <c r="HGS3" s="703"/>
      <c r="HGT3" s="703"/>
      <c r="HGU3" s="703"/>
      <c r="HGV3" s="703"/>
      <c r="HGW3" s="703"/>
      <c r="HGX3" s="703"/>
      <c r="HGY3" s="703"/>
      <c r="HGZ3" s="703"/>
      <c r="HHA3" s="703"/>
      <c r="HHB3" s="703"/>
      <c r="HHC3" s="703"/>
      <c r="HHD3" s="703"/>
      <c r="HHE3" s="703"/>
      <c r="HHF3" s="703"/>
      <c r="HHG3" s="703"/>
      <c r="HHH3" s="703"/>
      <c r="HHI3" s="703"/>
      <c r="HHJ3" s="703"/>
      <c r="HHK3" s="703"/>
      <c r="HHL3" s="703"/>
      <c r="HHM3" s="703"/>
      <c r="HHN3" s="703"/>
      <c r="HHO3" s="703"/>
      <c r="HHP3" s="703"/>
      <c r="HHQ3" s="703"/>
      <c r="HHR3" s="703"/>
      <c r="HHS3" s="703"/>
      <c r="HHT3" s="703"/>
      <c r="HHU3" s="703"/>
      <c r="HHV3" s="703"/>
      <c r="HHW3" s="703"/>
      <c r="HHX3" s="703"/>
      <c r="HHY3" s="703"/>
      <c r="HHZ3" s="703"/>
      <c r="HIA3" s="703"/>
      <c r="HIB3" s="703"/>
      <c r="HIC3" s="703"/>
      <c r="HID3" s="703"/>
      <c r="HIE3" s="703"/>
      <c r="HIF3" s="703"/>
      <c r="HIG3" s="703"/>
      <c r="HIH3" s="703"/>
      <c r="HII3" s="703"/>
      <c r="HIJ3" s="703"/>
      <c r="HIK3" s="703"/>
      <c r="HIL3" s="703"/>
      <c r="HIM3" s="703"/>
      <c r="HIN3" s="703"/>
      <c r="HIO3" s="703"/>
      <c r="HIP3" s="703"/>
      <c r="HIQ3" s="703"/>
      <c r="HIR3" s="703"/>
      <c r="HIS3" s="703"/>
      <c r="HIT3" s="703"/>
      <c r="HIU3" s="703"/>
      <c r="HIV3" s="703"/>
      <c r="HIW3" s="703"/>
      <c r="HIX3" s="703"/>
      <c r="HIY3" s="703"/>
      <c r="HIZ3" s="703"/>
      <c r="HJA3" s="703"/>
      <c r="HJB3" s="703"/>
      <c r="HJC3" s="703"/>
      <c r="HJD3" s="703"/>
      <c r="HJE3" s="703"/>
      <c r="HJF3" s="703"/>
      <c r="HJG3" s="703"/>
      <c r="HJH3" s="703"/>
      <c r="HJI3" s="703"/>
      <c r="HJJ3" s="703"/>
      <c r="HJK3" s="703"/>
      <c r="HJL3" s="703"/>
      <c r="HJM3" s="703"/>
      <c r="HJN3" s="703"/>
      <c r="HJO3" s="703"/>
      <c r="HJP3" s="703"/>
      <c r="HJQ3" s="703"/>
      <c r="HJR3" s="703"/>
      <c r="HJS3" s="703"/>
      <c r="HJT3" s="703"/>
      <c r="HJU3" s="703"/>
      <c r="HJV3" s="703"/>
      <c r="HJW3" s="703"/>
      <c r="HJX3" s="703"/>
      <c r="HJY3" s="703"/>
      <c r="HJZ3" s="703"/>
      <c r="HKA3" s="703"/>
      <c r="HKB3" s="703"/>
      <c r="HKC3" s="703"/>
      <c r="HKD3" s="703"/>
      <c r="HKE3" s="703"/>
      <c r="HKF3" s="703"/>
      <c r="HKG3" s="703"/>
      <c r="HKH3" s="703"/>
      <c r="HKI3" s="703"/>
      <c r="HKJ3" s="703"/>
      <c r="HKK3" s="703"/>
      <c r="HKL3" s="703"/>
      <c r="HKM3" s="703"/>
      <c r="HKN3" s="703"/>
      <c r="HKO3" s="703"/>
      <c r="HKP3" s="703"/>
      <c r="HKQ3" s="703"/>
      <c r="HKR3" s="703"/>
      <c r="HKS3" s="703"/>
      <c r="HKT3" s="703"/>
      <c r="HKU3" s="703"/>
      <c r="HKV3" s="703"/>
      <c r="HKW3" s="703"/>
      <c r="HKX3" s="703"/>
      <c r="HKY3" s="703"/>
      <c r="HKZ3" s="703"/>
      <c r="HLA3" s="703"/>
      <c r="HLB3" s="703"/>
      <c r="HLC3" s="703"/>
      <c r="HLD3" s="703"/>
      <c r="HLE3" s="703"/>
      <c r="HLF3" s="703"/>
      <c r="HLG3" s="703"/>
      <c r="HLH3" s="703"/>
      <c r="HLI3" s="703"/>
      <c r="HLJ3" s="703"/>
      <c r="HLK3" s="703"/>
      <c r="HLL3" s="703"/>
      <c r="HLM3" s="703"/>
      <c r="HLN3" s="703"/>
      <c r="HLO3" s="703"/>
      <c r="HLP3" s="703"/>
      <c r="HLQ3" s="703"/>
      <c r="HLR3" s="703"/>
      <c r="HLS3" s="703"/>
      <c r="HLT3" s="703"/>
      <c r="HLU3" s="703"/>
      <c r="HLV3" s="703"/>
      <c r="HLW3" s="703"/>
      <c r="HLX3" s="703"/>
      <c r="HLY3" s="703"/>
      <c r="HLZ3" s="703"/>
      <c r="HMA3" s="703"/>
      <c r="HMB3" s="703"/>
      <c r="HMC3" s="703"/>
      <c r="HMD3" s="703"/>
      <c r="HME3" s="703"/>
      <c r="HMF3" s="703"/>
      <c r="HMG3" s="703"/>
      <c r="HMH3" s="703"/>
      <c r="HMI3" s="703"/>
      <c r="HMJ3" s="703"/>
      <c r="HMK3" s="703"/>
      <c r="HML3" s="703"/>
      <c r="HMM3" s="703"/>
      <c r="HMN3" s="703"/>
      <c r="HMO3" s="703"/>
      <c r="HMP3" s="703"/>
      <c r="HMQ3" s="703"/>
      <c r="HMR3" s="703"/>
      <c r="HMS3" s="703"/>
      <c r="HMT3" s="703"/>
      <c r="HMU3" s="703"/>
      <c r="HMV3" s="703"/>
      <c r="HMW3" s="703"/>
      <c r="HMX3" s="703"/>
      <c r="HMY3" s="703"/>
      <c r="HMZ3" s="703"/>
      <c r="HNA3" s="703"/>
      <c r="HNB3" s="703"/>
      <c r="HNC3" s="703"/>
      <c r="HND3" s="703"/>
      <c r="HNE3" s="703"/>
      <c r="HNF3" s="703"/>
      <c r="HNG3" s="703"/>
      <c r="HNH3" s="703"/>
      <c r="HNI3" s="703"/>
      <c r="HNJ3" s="703"/>
      <c r="HNK3" s="703"/>
      <c r="HNL3" s="703"/>
      <c r="HNM3" s="703"/>
      <c r="HNN3" s="703"/>
      <c r="HNO3" s="703"/>
      <c r="HNP3" s="703"/>
      <c r="HNQ3" s="703"/>
      <c r="HNR3" s="703"/>
      <c r="HNS3" s="703"/>
      <c r="HNT3" s="703"/>
      <c r="HNU3" s="703"/>
      <c r="HNV3" s="703"/>
      <c r="HNW3" s="703"/>
      <c r="HNX3" s="703"/>
      <c r="HNY3" s="703"/>
      <c r="HNZ3" s="703"/>
      <c r="HOA3" s="703"/>
      <c r="HOB3" s="703"/>
      <c r="HOC3" s="703"/>
      <c r="HOD3" s="703"/>
      <c r="HOE3" s="703"/>
      <c r="HOF3" s="703"/>
      <c r="HOG3" s="703"/>
      <c r="HOH3" s="703"/>
      <c r="HOI3" s="703"/>
      <c r="HOJ3" s="703"/>
      <c r="HOK3" s="703"/>
      <c r="HOL3" s="703"/>
      <c r="HOM3" s="703"/>
      <c r="HON3" s="703"/>
      <c r="HOO3" s="703"/>
      <c r="HOP3" s="703"/>
      <c r="HOQ3" s="703"/>
      <c r="HOR3" s="703"/>
      <c r="HOS3" s="703"/>
      <c r="HOT3" s="703"/>
      <c r="HOU3" s="703"/>
      <c r="HOV3" s="703"/>
      <c r="HOW3" s="703"/>
      <c r="HOX3" s="703"/>
      <c r="HOY3" s="703"/>
      <c r="HOZ3" s="703"/>
      <c r="HPA3" s="703"/>
      <c r="HPB3" s="703"/>
      <c r="HPC3" s="703"/>
      <c r="HPD3" s="703"/>
      <c r="HPE3" s="703"/>
      <c r="HPF3" s="703"/>
      <c r="HPG3" s="703"/>
      <c r="HPH3" s="703"/>
      <c r="HPI3" s="703"/>
      <c r="HPJ3" s="703"/>
      <c r="HPK3" s="703"/>
      <c r="HPL3" s="703"/>
      <c r="HPM3" s="703"/>
      <c r="HPN3" s="703"/>
      <c r="HPO3" s="703"/>
      <c r="HPP3" s="703"/>
      <c r="HPQ3" s="703"/>
      <c r="HPR3" s="703"/>
      <c r="HPS3" s="703"/>
      <c r="HPT3" s="703"/>
      <c r="HPU3" s="703"/>
      <c r="HPV3" s="703"/>
      <c r="HPW3" s="703"/>
      <c r="HPX3" s="703"/>
      <c r="HPY3" s="703"/>
      <c r="HPZ3" s="703"/>
      <c r="HQA3" s="703"/>
      <c r="HQB3" s="703"/>
      <c r="HQC3" s="703"/>
      <c r="HQD3" s="703"/>
      <c r="HQE3" s="703"/>
      <c r="HQF3" s="703"/>
      <c r="HQG3" s="703"/>
      <c r="HQH3" s="703"/>
      <c r="HQI3" s="703"/>
      <c r="HQJ3" s="703"/>
      <c r="HQK3" s="703"/>
      <c r="HQL3" s="703"/>
      <c r="HQM3" s="703"/>
      <c r="HQN3" s="703"/>
      <c r="HQO3" s="703"/>
      <c r="HQP3" s="703"/>
      <c r="HQQ3" s="703"/>
      <c r="HQR3" s="703"/>
      <c r="HQS3" s="703"/>
      <c r="HQT3" s="703"/>
      <c r="HQU3" s="703"/>
      <c r="HQV3" s="703"/>
      <c r="HQW3" s="703"/>
      <c r="HQX3" s="703"/>
      <c r="HQY3" s="703"/>
      <c r="HQZ3" s="703"/>
      <c r="HRA3" s="703"/>
      <c r="HRB3" s="703"/>
      <c r="HRC3" s="703"/>
      <c r="HRD3" s="703"/>
      <c r="HRE3" s="703"/>
      <c r="HRF3" s="703"/>
      <c r="HRG3" s="703"/>
      <c r="HRH3" s="703"/>
      <c r="HRI3" s="703"/>
      <c r="HRJ3" s="703"/>
      <c r="HRK3" s="703"/>
      <c r="HRL3" s="703"/>
      <c r="HRM3" s="703"/>
      <c r="HRN3" s="703"/>
      <c r="HRO3" s="703"/>
      <c r="HRP3" s="703"/>
      <c r="HRQ3" s="703"/>
      <c r="HRR3" s="703"/>
      <c r="HRS3" s="703"/>
      <c r="HRT3" s="703"/>
      <c r="HRU3" s="703"/>
      <c r="HRV3" s="703"/>
      <c r="HRW3" s="703"/>
      <c r="HRX3" s="703"/>
      <c r="HRY3" s="703"/>
      <c r="HRZ3" s="703"/>
      <c r="HSA3" s="703"/>
      <c r="HSB3" s="703"/>
      <c r="HSC3" s="703"/>
      <c r="HSD3" s="703"/>
      <c r="HSE3" s="703"/>
      <c r="HSF3" s="703"/>
      <c r="HSG3" s="703"/>
      <c r="HSH3" s="703"/>
      <c r="HSI3" s="703"/>
      <c r="HSJ3" s="703"/>
      <c r="HSK3" s="703"/>
      <c r="HSL3" s="703"/>
      <c r="HSM3" s="703"/>
      <c r="HSN3" s="703"/>
      <c r="HSO3" s="703"/>
      <c r="HSP3" s="703"/>
      <c r="HSQ3" s="703"/>
      <c r="HSR3" s="703"/>
      <c r="HSS3" s="703"/>
      <c r="HST3" s="703"/>
      <c r="HSU3" s="703"/>
      <c r="HSV3" s="703"/>
      <c r="HSW3" s="703"/>
      <c r="HSX3" s="703"/>
      <c r="HSY3" s="703"/>
      <c r="HSZ3" s="703"/>
      <c r="HTA3" s="703"/>
      <c r="HTB3" s="703"/>
      <c r="HTC3" s="703"/>
      <c r="HTD3" s="703"/>
      <c r="HTE3" s="703"/>
      <c r="HTF3" s="703"/>
      <c r="HTG3" s="703"/>
      <c r="HTH3" s="703"/>
      <c r="HTI3" s="703"/>
      <c r="HTJ3" s="703"/>
      <c r="HTK3" s="703"/>
      <c r="HTL3" s="703"/>
      <c r="HTM3" s="703"/>
      <c r="HTN3" s="703"/>
      <c r="HTO3" s="703"/>
      <c r="HTP3" s="703"/>
      <c r="HTQ3" s="703"/>
      <c r="HTR3" s="703"/>
      <c r="HTS3" s="703"/>
      <c r="HTT3" s="703"/>
      <c r="HTU3" s="703"/>
      <c r="HTV3" s="703"/>
      <c r="HTW3" s="703"/>
      <c r="HTX3" s="703"/>
      <c r="HTY3" s="703"/>
      <c r="HTZ3" s="703"/>
      <c r="HUA3" s="703"/>
      <c r="HUB3" s="703"/>
      <c r="HUC3" s="703"/>
      <c r="HUD3" s="703"/>
      <c r="HUE3" s="703"/>
      <c r="HUF3" s="703"/>
      <c r="HUG3" s="703"/>
      <c r="HUH3" s="703"/>
      <c r="HUI3" s="703"/>
      <c r="HUJ3" s="703"/>
      <c r="HUK3" s="703"/>
      <c r="HUL3" s="703"/>
      <c r="HUM3" s="703"/>
      <c r="HUN3" s="703"/>
      <c r="HUO3" s="703"/>
      <c r="HUP3" s="703"/>
      <c r="HUQ3" s="703"/>
      <c r="HUR3" s="703"/>
      <c r="HUS3" s="703"/>
      <c r="HUT3" s="703"/>
      <c r="HUU3" s="703"/>
      <c r="HUV3" s="703"/>
      <c r="HUW3" s="703"/>
      <c r="HUX3" s="703"/>
      <c r="HUY3" s="703"/>
      <c r="HUZ3" s="703"/>
      <c r="HVA3" s="703"/>
      <c r="HVB3" s="703"/>
      <c r="HVC3" s="703"/>
      <c r="HVD3" s="703"/>
      <c r="HVE3" s="703"/>
      <c r="HVF3" s="703"/>
      <c r="HVG3" s="703"/>
      <c r="HVH3" s="703"/>
      <c r="HVI3" s="703"/>
      <c r="HVJ3" s="703"/>
      <c r="HVK3" s="703"/>
      <c r="HVL3" s="703"/>
      <c r="HVM3" s="703"/>
      <c r="HVN3" s="703"/>
      <c r="HVO3" s="703"/>
      <c r="HVP3" s="703"/>
      <c r="HVQ3" s="703"/>
      <c r="HVR3" s="703"/>
      <c r="HVS3" s="703"/>
      <c r="HVT3" s="703"/>
      <c r="HVU3" s="703"/>
      <c r="HVV3" s="703"/>
      <c r="HVW3" s="703"/>
      <c r="HVX3" s="703"/>
      <c r="HVY3" s="703"/>
      <c r="HVZ3" s="703"/>
      <c r="HWA3" s="703"/>
      <c r="HWB3" s="703"/>
      <c r="HWC3" s="703"/>
      <c r="HWD3" s="703"/>
      <c r="HWE3" s="703"/>
      <c r="HWF3" s="703"/>
      <c r="HWG3" s="703"/>
      <c r="HWH3" s="703"/>
      <c r="HWI3" s="703"/>
      <c r="HWJ3" s="703"/>
      <c r="HWK3" s="703"/>
      <c r="HWL3" s="703"/>
      <c r="HWM3" s="703"/>
      <c r="HWN3" s="703"/>
      <c r="HWO3" s="703"/>
      <c r="HWP3" s="703"/>
      <c r="HWQ3" s="703"/>
      <c r="HWR3" s="703"/>
      <c r="HWS3" s="703"/>
      <c r="HWT3" s="703"/>
      <c r="HWU3" s="703"/>
      <c r="HWV3" s="703"/>
      <c r="HWW3" s="703"/>
      <c r="HWX3" s="703"/>
      <c r="HWY3" s="703"/>
      <c r="HWZ3" s="703"/>
      <c r="HXA3" s="703"/>
      <c r="HXB3" s="703"/>
      <c r="HXC3" s="703"/>
      <c r="HXD3" s="703"/>
      <c r="HXE3" s="703"/>
      <c r="HXF3" s="703"/>
      <c r="HXG3" s="703"/>
      <c r="HXH3" s="703"/>
      <c r="HXI3" s="703"/>
      <c r="HXJ3" s="703"/>
      <c r="HXK3" s="703"/>
      <c r="HXL3" s="703"/>
      <c r="HXM3" s="703"/>
      <c r="HXN3" s="703"/>
      <c r="HXO3" s="703"/>
      <c r="HXP3" s="703"/>
      <c r="HXQ3" s="703"/>
      <c r="HXR3" s="703"/>
      <c r="HXS3" s="703"/>
      <c r="HXT3" s="703"/>
      <c r="HXU3" s="703"/>
      <c r="HXV3" s="703"/>
      <c r="HXW3" s="703"/>
      <c r="HXX3" s="703"/>
      <c r="HXY3" s="703"/>
      <c r="HXZ3" s="703"/>
      <c r="HYA3" s="703"/>
      <c r="HYB3" s="703"/>
      <c r="HYC3" s="703"/>
      <c r="HYD3" s="703"/>
      <c r="HYE3" s="703"/>
      <c r="HYF3" s="703"/>
      <c r="HYG3" s="703"/>
      <c r="HYH3" s="703"/>
      <c r="HYI3" s="703"/>
      <c r="HYJ3" s="703"/>
      <c r="HYK3" s="703"/>
      <c r="HYL3" s="703"/>
      <c r="HYM3" s="703"/>
      <c r="HYN3" s="703"/>
      <c r="HYO3" s="703"/>
      <c r="HYP3" s="703"/>
      <c r="HYQ3" s="703"/>
      <c r="HYR3" s="703"/>
      <c r="HYS3" s="703"/>
      <c r="HYT3" s="703"/>
      <c r="HYU3" s="703"/>
      <c r="HYV3" s="703"/>
      <c r="HYW3" s="703"/>
      <c r="HYX3" s="703"/>
      <c r="HYY3" s="703"/>
      <c r="HYZ3" s="703"/>
      <c r="HZA3" s="703"/>
      <c r="HZB3" s="703"/>
      <c r="HZC3" s="703"/>
      <c r="HZD3" s="703"/>
      <c r="HZE3" s="703"/>
      <c r="HZF3" s="703"/>
      <c r="HZG3" s="703"/>
      <c r="HZH3" s="703"/>
      <c r="HZI3" s="703"/>
      <c r="HZJ3" s="703"/>
      <c r="HZK3" s="703"/>
      <c r="HZL3" s="703"/>
      <c r="HZM3" s="703"/>
      <c r="HZN3" s="703"/>
      <c r="HZO3" s="703"/>
      <c r="HZP3" s="703"/>
      <c r="HZQ3" s="703"/>
      <c r="HZR3" s="703"/>
      <c r="HZS3" s="703"/>
      <c r="HZT3" s="703"/>
      <c r="HZU3" s="703"/>
      <c r="HZV3" s="703"/>
      <c r="HZW3" s="703"/>
      <c r="HZX3" s="703"/>
      <c r="HZY3" s="703"/>
      <c r="HZZ3" s="703"/>
      <c r="IAA3" s="703"/>
      <c r="IAB3" s="703"/>
      <c r="IAC3" s="703"/>
      <c r="IAD3" s="703"/>
      <c r="IAE3" s="703"/>
      <c r="IAF3" s="703"/>
      <c r="IAG3" s="703"/>
      <c r="IAH3" s="703"/>
      <c r="IAI3" s="703"/>
      <c r="IAJ3" s="703"/>
      <c r="IAK3" s="703"/>
      <c r="IAL3" s="703"/>
      <c r="IAM3" s="703"/>
      <c r="IAN3" s="703"/>
      <c r="IAO3" s="703"/>
      <c r="IAP3" s="703"/>
      <c r="IAQ3" s="703"/>
      <c r="IAR3" s="703"/>
      <c r="IAS3" s="703"/>
      <c r="IAT3" s="703"/>
      <c r="IAU3" s="703"/>
      <c r="IAV3" s="703"/>
      <c r="IAW3" s="703"/>
      <c r="IAX3" s="703"/>
      <c r="IAY3" s="703"/>
      <c r="IAZ3" s="703"/>
      <c r="IBA3" s="703"/>
      <c r="IBB3" s="703"/>
      <c r="IBC3" s="703"/>
      <c r="IBD3" s="703"/>
      <c r="IBE3" s="703"/>
      <c r="IBF3" s="703"/>
      <c r="IBG3" s="703"/>
      <c r="IBH3" s="703"/>
      <c r="IBI3" s="703"/>
      <c r="IBJ3" s="703"/>
      <c r="IBK3" s="703"/>
      <c r="IBL3" s="703"/>
      <c r="IBM3" s="703"/>
      <c r="IBN3" s="703"/>
      <c r="IBO3" s="703"/>
      <c r="IBP3" s="703"/>
      <c r="IBQ3" s="703"/>
      <c r="IBR3" s="703"/>
      <c r="IBS3" s="703"/>
      <c r="IBT3" s="703"/>
      <c r="IBU3" s="703"/>
      <c r="IBV3" s="703"/>
      <c r="IBW3" s="703"/>
      <c r="IBX3" s="703"/>
      <c r="IBY3" s="703"/>
      <c r="IBZ3" s="703"/>
      <c r="ICA3" s="703"/>
      <c r="ICB3" s="703"/>
      <c r="ICC3" s="703"/>
      <c r="ICD3" s="703"/>
      <c r="ICE3" s="703"/>
      <c r="ICF3" s="703"/>
      <c r="ICG3" s="703"/>
      <c r="ICH3" s="703"/>
      <c r="ICI3" s="703"/>
      <c r="ICJ3" s="703"/>
      <c r="ICK3" s="703"/>
      <c r="ICL3" s="703"/>
      <c r="ICM3" s="703"/>
      <c r="ICN3" s="703"/>
      <c r="ICO3" s="703"/>
      <c r="ICP3" s="703"/>
      <c r="ICQ3" s="703"/>
      <c r="ICR3" s="703"/>
      <c r="ICS3" s="703"/>
      <c r="ICT3" s="703"/>
      <c r="ICU3" s="703"/>
      <c r="ICV3" s="703"/>
      <c r="ICW3" s="703"/>
      <c r="ICX3" s="703"/>
      <c r="ICY3" s="703"/>
      <c r="ICZ3" s="703"/>
      <c r="IDA3" s="703"/>
      <c r="IDB3" s="703"/>
      <c r="IDC3" s="703"/>
      <c r="IDD3" s="703"/>
      <c r="IDE3" s="703"/>
      <c r="IDF3" s="703"/>
      <c r="IDG3" s="703"/>
      <c r="IDH3" s="703"/>
      <c r="IDI3" s="703"/>
      <c r="IDJ3" s="703"/>
      <c r="IDK3" s="703"/>
      <c r="IDL3" s="703"/>
      <c r="IDM3" s="703"/>
      <c r="IDN3" s="703"/>
      <c r="IDO3" s="703"/>
      <c r="IDP3" s="703"/>
      <c r="IDQ3" s="703"/>
      <c r="IDR3" s="703"/>
      <c r="IDS3" s="703"/>
      <c r="IDT3" s="703"/>
      <c r="IDU3" s="703"/>
      <c r="IDV3" s="703"/>
      <c r="IDW3" s="703"/>
      <c r="IDX3" s="703"/>
      <c r="IDY3" s="703"/>
      <c r="IDZ3" s="703"/>
      <c r="IEA3" s="703"/>
      <c r="IEB3" s="703"/>
      <c r="IEC3" s="703"/>
      <c r="IED3" s="703"/>
      <c r="IEE3" s="703"/>
      <c r="IEF3" s="703"/>
      <c r="IEG3" s="703"/>
      <c r="IEH3" s="703"/>
      <c r="IEI3" s="703"/>
      <c r="IEJ3" s="703"/>
      <c r="IEK3" s="703"/>
      <c r="IEL3" s="703"/>
      <c r="IEM3" s="703"/>
      <c r="IEN3" s="703"/>
      <c r="IEO3" s="703"/>
      <c r="IEP3" s="703"/>
      <c r="IEQ3" s="703"/>
      <c r="IER3" s="703"/>
      <c r="IES3" s="703"/>
      <c r="IET3" s="703"/>
      <c r="IEU3" s="703"/>
      <c r="IEV3" s="703"/>
      <c r="IEW3" s="703"/>
      <c r="IEX3" s="703"/>
      <c r="IEY3" s="703"/>
      <c r="IEZ3" s="703"/>
      <c r="IFA3" s="703"/>
      <c r="IFB3" s="703"/>
      <c r="IFC3" s="703"/>
      <c r="IFD3" s="703"/>
      <c r="IFE3" s="703"/>
      <c r="IFF3" s="703"/>
      <c r="IFG3" s="703"/>
      <c r="IFH3" s="703"/>
      <c r="IFI3" s="703"/>
      <c r="IFJ3" s="703"/>
      <c r="IFK3" s="703"/>
      <c r="IFL3" s="703"/>
      <c r="IFM3" s="703"/>
      <c r="IFN3" s="703"/>
      <c r="IFO3" s="703"/>
      <c r="IFP3" s="703"/>
      <c r="IFQ3" s="703"/>
      <c r="IFR3" s="703"/>
      <c r="IFS3" s="703"/>
      <c r="IFT3" s="703"/>
      <c r="IFU3" s="703"/>
      <c r="IFV3" s="703"/>
      <c r="IFW3" s="703"/>
      <c r="IFX3" s="703"/>
      <c r="IFY3" s="703"/>
      <c r="IFZ3" s="703"/>
      <c r="IGA3" s="703"/>
      <c r="IGB3" s="703"/>
      <c r="IGC3" s="703"/>
      <c r="IGD3" s="703"/>
      <c r="IGE3" s="703"/>
      <c r="IGF3" s="703"/>
      <c r="IGG3" s="703"/>
      <c r="IGH3" s="703"/>
      <c r="IGI3" s="703"/>
      <c r="IGJ3" s="703"/>
      <c r="IGK3" s="703"/>
      <c r="IGL3" s="703"/>
      <c r="IGM3" s="703"/>
      <c r="IGN3" s="703"/>
      <c r="IGO3" s="703"/>
      <c r="IGP3" s="703"/>
      <c r="IGQ3" s="703"/>
      <c r="IGR3" s="703"/>
      <c r="IGS3" s="703"/>
      <c r="IGT3" s="703"/>
      <c r="IGU3" s="703"/>
      <c r="IGV3" s="703"/>
      <c r="IGW3" s="703"/>
      <c r="IGX3" s="703"/>
      <c r="IGY3" s="703"/>
      <c r="IGZ3" s="703"/>
      <c r="IHA3" s="703"/>
      <c r="IHB3" s="703"/>
      <c r="IHC3" s="703"/>
      <c r="IHD3" s="703"/>
      <c r="IHE3" s="703"/>
      <c r="IHF3" s="703"/>
      <c r="IHG3" s="703"/>
      <c r="IHH3" s="703"/>
      <c r="IHI3" s="703"/>
      <c r="IHJ3" s="703"/>
      <c r="IHK3" s="703"/>
      <c r="IHL3" s="703"/>
      <c r="IHM3" s="703"/>
      <c r="IHN3" s="703"/>
      <c r="IHO3" s="703"/>
      <c r="IHP3" s="703"/>
      <c r="IHQ3" s="703"/>
      <c r="IHR3" s="703"/>
      <c r="IHS3" s="703"/>
      <c r="IHT3" s="703"/>
      <c r="IHU3" s="703"/>
      <c r="IHV3" s="703"/>
      <c r="IHW3" s="703"/>
      <c r="IHX3" s="703"/>
      <c r="IHY3" s="703"/>
      <c r="IHZ3" s="703"/>
      <c r="IIA3" s="703"/>
      <c r="IIB3" s="703"/>
      <c r="IIC3" s="703"/>
      <c r="IID3" s="703"/>
      <c r="IIE3" s="703"/>
      <c r="IIF3" s="703"/>
      <c r="IIG3" s="703"/>
      <c r="IIH3" s="703"/>
      <c r="III3" s="703"/>
      <c r="IIJ3" s="703"/>
      <c r="IIK3" s="703"/>
      <c r="IIL3" s="703"/>
      <c r="IIM3" s="703"/>
      <c r="IIN3" s="703"/>
      <c r="IIO3" s="703"/>
      <c r="IIP3" s="703"/>
      <c r="IIQ3" s="703"/>
      <c r="IIR3" s="703"/>
      <c r="IIS3" s="703"/>
      <c r="IIT3" s="703"/>
      <c r="IIU3" s="703"/>
      <c r="IIV3" s="703"/>
      <c r="IIW3" s="703"/>
      <c r="IIX3" s="703"/>
      <c r="IIY3" s="703"/>
      <c r="IIZ3" s="703"/>
      <c r="IJA3" s="703"/>
      <c r="IJB3" s="703"/>
      <c r="IJC3" s="703"/>
      <c r="IJD3" s="703"/>
      <c r="IJE3" s="703"/>
      <c r="IJF3" s="703"/>
      <c r="IJG3" s="703"/>
      <c r="IJH3" s="703"/>
      <c r="IJI3" s="703"/>
      <c r="IJJ3" s="703"/>
      <c r="IJK3" s="703"/>
      <c r="IJL3" s="703"/>
      <c r="IJM3" s="703"/>
      <c r="IJN3" s="703"/>
      <c r="IJO3" s="703"/>
      <c r="IJP3" s="703"/>
      <c r="IJQ3" s="703"/>
      <c r="IJR3" s="703"/>
      <c r="IJS3" s="703"/>
      <c r="IJT3" s="703"/>
      <c r="IJU3" s="703"/>
      <c r="IJV3" s="703"/>
      <c r="IJW3" s="703"/>
      <c r="IJX3" s="703"/>
      <c r="IJY3" s="703"/>
      <c r="IJZ3" s="703"/>
      <c r="IKA3" s="703"/>
      <c r="IKB3" s="703"/>
      <c r="IKC3" s="703"/>
      <c r="IKD3" s="703"/>
      <c r="IKE3" s="703"/>
      <c r="IKF3" s="703"/>
      <c r="IKG3" s="703"/>
      <c r="IKH3" s="703"/>
      <c r="IKI3" s="703"/>
      <c r="IKJ3" s="703"/>
      <c r="IKK3" s="703"/>
      <c r="IKL3" s="703"/>
      <c r="IKM3" s="703"/>
      <c r="IKN3" s="703"/>
      <c r="IKO3" s="703"/>
      <c r="IKP3" s="703"/>
      <c r="IKQ3" s="703"/>
      <c r="IKR3" s="703"/>
      <c r="IKS3" s="703"/>
      <c r="IKT3" s="703"/>
      <c r="IKU3" s="703"/>
      <c r="IKV3" s="703"/>
      <c r="IKW3" s="703"/>
      <c r="IKX3" s="703"/>
      <c r="IKY3" s="703"/>
      <c r="IKZ3" s="703"/>
      <c r="ILA3" s="703"/>
      <c r="ILB3" s="703"/>
      <c r="ILC3" s="703"/>
      <c r="ILD3" s="703"/>
      <c r="ILE3" s="703"/>
      <c r="ILF3" s="703"/>
      <c r="ILG3" s="703"/>
      <c r="ILH3" s="703"/>
      <c r="ILI3" s="703"/>
      <c r="ILJ3" s="703"/>
      <c r="ILK3" s="703"/>
      <c r="ILL3" s="703"/>
      <c r="ILM3" s="703"/>
      <c r="ILN3" s="703"/>
      <c r="ILO3" s="703"/>
      <c r="ILP3" s="703"/>
      <c r="ILQ3" s="703"/>
      <c r="ILR3" s="703"/>
      <c r="ILS3" s="703"/>
      <c r="ILT3" s="703"/>
      <c r="ILU3" s="703"/>
      <c r="ILV3" s="703"/>
      <c r="ILW3" s="703"/>
      <c r="ILX3" s="703"/>
      <c r="ILY3" s="703"/>
      <c r="ILZ3" s="703"/>
      <c r="IMA3" s="703"/>
      <c r="IMB3" s="703"/>
      <c r="IMC3" s="703"/>
      <c r="IMD3" s="703"/>
      <c r="IME3" s="703"/>
      <c r="IMF3" s="703"/>
      <c r="IMG3" s="703"/>
      <c r="IMH3" s="703"/>
      <c r="IMI3" s="703"/>
      <c r="IMJ3" s="703"/>
      <c r="IMK3" s="703"/>
      <c r="IML3" s="703"/>
      <c r="IMM3" s="703"/>
      <c r="IMN3" s="703"/>
      <c r="IMO3" s="703"/>
      <c r="IMP3" s="703"/>
      <c r="IMQ3" s="703"/>
      <c r="IMR3" s="703"/>
      <c r="IMS3" s="703"/>
      <c r="IMT3" s="703"/>
      <c r="IMU3" s="703"/>
      <c r="IMV3" s="703"/>
      <c r="IMW3" s="703"/>
      <c r="IMX3" s="703"/>
      <c r="IMY3" s="703"/>
      <c r="IMZ3" s="703"/>
      <c r="INA3" s="703"/>
      <c r="INB3" s="703"/>
      <c r="INC3" s="703"/>
      <c r="IND3" s="703"/>
      <c r="INE3" s="703"/>
      <c r="INF3" s="703"/>
      <c r="ING3" s="703"/>
      <c r="INH3" s="703"/>
      <c r="INI3" s="703"/>
      <c r="INJ3" s="703"/>
      <c r="INK3" s="703"/>
      <c r="INL3" s="703"/>
      <c r="INM3" s="703"/>
      <c r="INN3" s="703"/>
      <c r="INO3" s="703"/>
      <c r="INP3" s="703"/>
      <c r="INQ3" s="703"/>
      <c r="INR3" s="703"/>
      <c r="INS3" s="703"/>
      <c r="INT3" s="703"/>
      <c r="INU3" s="703"/>
      <c r="INV3" s="703"/>
      <c r="INW3" s="703"/>
      <c r="INX3" s="703"/>
      <c r="INY3" s="703"/>
      <c r="INZ3" s="703"/>
      <c r="IOA3" s="703"/>
      <c r="IOB3" s="703"/>
      <c r="IOC3" s="703"/>
      <c r="IOD3" s="703"/>
      <c r="IOE3" s="703"/>
      <c r="IOF3" s="703"/>
      <c r="IOG3" s="703"/>
      <c r="IOH3" s="703"/>
      <c r="IOI3" s="703"/>
      <c r="IOJ3" s="703"/>
      <c r="IOK3" s="703"/>
      <c r="IOL3" s="703"/>
      <c r="IOM3" s="703"/>
      <c r="ION3" s="703"/>
      <c r="IOO3" s="703"/>
      <c r="IOP3" s="703"/>
      <c r="IOQ3" s="703"/>
      <c r="IOR3" s="703"/>
      <c r="IOS3" s="703"/>
      <c r="IOT3" s="703"/>
      <c r="IOU3" s="703"/>
      <c r="IOV3" s="703"/>
      <c r="IOW3" s="703"/>
      <c r="IOX3" s="703"/>
      <c r="IOY3" s="703"/>
      <c r="IOZ3" s="703"/>
      <c r="IPA3" s="703"/>
      <c r="IPB3" s="703"/>
      <c r="IPC3" s="703"/>
      <c r="IPD3" s="703"/>
      <c r="IPE3" s="703"/>
      <c r="IPF3" s="703"/>
      <c r="IPG3" s="703"/>
      <c r="IPH3" s="703"/>
      <c r="IPI3" s="703"/>
      <c r="IPJ3" s="703"/>
      <c r="IPK3" s="703"/>
      <c r="IPL3" s="703"/>
      <c r="IPM3" s="703"/>
      <c r="IPN3" s="703"/>
      <c r="IPO3" s="703"/>
      <c r="IPP3" s="703"/>
      <c r="IPQ3" s="703"/>
      <c r="IPR3" s="703"/>
      <c r="IPS3" s="703"/>
      <c r="IPT3" s="703"/>
      <c r="IPU3" s="703"/>
      <c r="IPV3" s="703"/>
      <c r="IPW3" s="703"/>
      <c r="IPX3" s="703"/>
      <c r="IPY3" s="703"/>
      <c r="IPZ3" s="703"/>
      <c r="IQA3" s="703"/>
      <c r="IQB3" s="703"/>
      <c r="IQC3" s="703"/>
      <c r="IQD3" s="703"/>
      <c r="IQE3" s="703"/>
      <c r="IQF3" s="703"/>
      <c r="IQG3" s="703"/>
      <c r="IQH3" s="703"/>
      <c r="IQI3" s="703"/>
      <c r="IQJ3" s="703"/>
      <c r="IQK3" s="703"/>
      <c r="IQL3" s="703"/>
      <c r="IQM3" s="703"/>
      <c r="IQN3" s="703"/>
      <c r="IQO3" s="703"/>
      <c r="IQP3" s="703"/>
      <c r="IQQ3" s="703"/>
      <c r="IQR3" s="703"/>
      <c r="IQS3" s="703"/>
      <c r="IQT3" s="703"/>
      <c r="IQU3" s="703"/>
      <c r="IQV3" s="703"/>
      <c r="IQW3" s="703"/>
      <c r="IQX3" s="703"/>
      <c r="IQY3" s="703"/>
      <c r="IQZ3" s="703"/>
      <c r="IRA3" s="703"/>
      <c r="IRB3" s="703"/>
      <c r="IRC3" s="703"/>
      <c r="IRD3" s="703"/>
      <c r="IRE3" s="703"/>
      <c r="IRF3" s="703"/>
      <c r="IRG3" s="703"/>
      <c r="IRH3" s="703"/>
      <c r="IRI3" s="703"/>
      <c r="IRJ3" s="703"/>
      <c r="IRK3" s="703"/>
      <c r="IRL3" s="703"/>
      <c r="IRM3" s="703"/>
      <c r="IRN3" s="703"/>
      <c r="IRO3" s="703"/>
      <c r="IRP3" s="703"/>
      <c r="IRQ3" s="703"/>
      <c r="IRR3" s="703"/>
      <c r="IRS3" s="703"/>
      <c r="IRT3" s="703"/>
      <c r="IRU3" s="703"/>
      <c r="IRV3" s="703"/>
      <c r="IRW3" s="703"/>
      <c r="IRX3" s="703"/>
      <c r="IRY3" s="703"/>
      <c r="IRZ3" s="703"/>
      <c r="ISA3" s="703"/>
      <c r="ISB3" s="703"/>
      <c r="ISC3" s="703"/>
      <c r="ISD3" s="703"/>
      <c r="ISE3" s="703"/>
      <c r="ISF3" s="703"/>
      <c r="ISG3" s="703"/>
      <c r="ISH3" s="703"/>
      <c r="ISI3" s="703"/>
      <c r="ISJ3" s="703"/>
      <c r="ISK3" s="703"/>
      <c r="ISL3" s="703"/>
      <c r="ISM3" s="703"/>
      <c r="ISN3" s="703"/>
      <c r="ISO3" s="703"/>
      <c r="ISP3" s="703"/>
      <c r="ISQ3" s="703"/>
      <c r="ISR3" s="703"/>
      <c r="ISS3" s="703"/>
      <c r="IST3" s="703"/>
      <c r="ISU3" s="703"/>
      <c r="ISV3" s="703"/>
      <c r="ISW3" s="703"/>
      <c r="ISX3" s="703"/>
      <c r="ISY3" s="703"/>
      <c r="ISZ3" s="703"/>
      <c r="ITA3" s="703"/>
      <c r="ITB3" s="703"/>
      <c r="ITC3" s="703"/>
      <c r="ITD3" s="703"/>
      <c r="ITE3" s="703"/>
      <c r="ITF3" s="703"/>
      <c r="ITG3" s="703"/>
      <c r="ITH3" s="703"/>
      <c r="ITI3" s="703"/>
      <c r="ITJ3" s="703"/>
      <c r="ITK3" s="703"/>
      <c r="ITL3" s="703"/>
      <c r="ITM3" s="703"/>
      <c r="ITN3" s="703"/>
      <c r="ITO3" s="703"/>
      <c r="ITP3" s="703"/>
      <c r="ITQ3" s="703"/>
      <c r="ITR3" s="703"/>
      <c r="ITS3" s="703"/>
      <c r="ITT3" s="703"/>
      <c r="ITU3" s="703"/>
      <c r="ITV3" s="703"/>
      <c r="ITW3" s="703"/>
      <c r="ITX3" s="703"/>
      <c r="ITY3" s="703"/>
      <c r="ITZ3" s="703"/>
      <c r="IUA3" s="703"/>
      <c r="IUB3" s="703"/>
      <c r="IUC3" s="703"/>
      <c r="IUD3" s="703"/>
      <c r="IUE3" s="703"/>
      <c r="IUF3" s="703"/>
      <c r="IUG3" s="703"/>
      <c r="IUH3" s="703"/>
      <c r="IUI3" s="703"/>
      <c r="IUJ3" s="703"/>
      <c r="IUK3" s="703"/>
      <c r="IUL3" s="703"/>
      <c r="IUM3" s="703"/>
      <c r="IUN3" s="703"/>
      <c r="IUO3" s="703"/>
      <c r="IUP3" s="703"/>
      <c r="IUQ3" s="703"/>
      <c r="IUR3" s="703"/>
      <c r="IUS3" s="703"/>
      <c r="IUT3" s="703"/>
      <c r="IUU3" s="703"/>
      <c r="IUV3" s="703"/>
      <c r="IUW3" s="703"/>
      <c r="IUX3" s="703"/>
      <c r="IUY3" s="703"/>
      <c r="IUZ3" s="703"/>
      <c r="IVA3" s="703"/>
      <c r="IVB3" s="703"/>
      <c r="IVC3" s="703"/>
      <c r="IVD3" s="703"/>
      <c r="IVE3" s="703"/>
      <c r="IVF3" s="703"/>
      <c r="IVG3" s="703"/>
      <c r="IVH3" s="703"/>
      <c r="IVI3" s="703"/>
      <c r="IVJ3" s="703"/>
      <c r="IVK3" s="703"/>
      <c r="IVL3" s="703"/>
      <c r="IVM3" s="703"/>
      <c r="IVN3" s="703"/>
      <c r="IVO3" s="703"/>
      <c r="IVP3" s="703"/>
      <c r="IVQ3" s="703"/>
      <c r="IVR3" s="703"/>
      <c r="IVS3" s="703"/>
      <c r="IVT3" s="703"/>
      <c r="IVU3" s="703"/>
      <c r="IVV3" s="703"/>
      <c r="IVW3" s="703"/>
      <c r="IVX3" s="703"/>
      <c r="IVY3" s="703"/>
      <c r="IVZ3" s="703"/>
      <c r="IWA3" s="703"/>
      <c r="IWB3" s="703"/>
      <c r="IWC3" s="703"/>
      <c r="IWD3" s="703"/>
      <c r="IWE3" s="703"/>
      <c r="IWF3" s="703"/>
      <c r="IWG3" s="703"/>
      <c r="IWH3" s="703"/>
      <c r="IWI3" s="703"/>
      <c r="IWJ3" s="703"/>
      <c r="IWK3" s="703"/>
      <c r="IWL3" s="703"/>
      <c r="IWM3" s="703"/>
      <c r="IWN3" s="703"/>
      <c r="IWO3" s="703"/>
      <c r="IWP3" s="703"/>
      <c r="IWQ3" s="703"/>
      <c r="IWR3" s="703"/>
      <c r="IWS3" s="703"/>
      <c r="IWT3" s="703"/>
      <c r="IWU3" s="703"/>
      <c r="IWV3" s="703"/>
      <c r="IWW3" s="703"/>
      <c r="IWX3" s="703"/>
      <c r="IWY3" s="703"/>
      <c r="IWZ3" s="703"/>
      <c r="IXA3" s="703"/>
      <c r="IXB3" s="703"/>
      <c r="IXC3" s="703"/>
      <c r="IXD3" s="703"/>
      <c r="IXE3" s="703"/>
      <c r="IXF3" s="703"/>
      <c r="IXG3" s="703"/>
      <c r="IXH3" s="703"/>
      <c r="IXI3" s="703"/>
      <c r="IXJ3" s="703"/>
      <c r="IXK3" s="703"/>
      <c r="IXL3" s="703"/>
      <c r="IXM3" s="703"/>
      <c r="IXN3" s="703"/>
      <c r="IXO3" s="703"/>
      <c r="IXP3" s="703"/>
      <c r="IXQ3" s="703"/>
      <c r="IXR3" s="703"/>
      <c r="IXS3" s="703"/>
      <c r="IXT3" s="703"/>
      <c r="IXU3" s="703"/>
      <c r="IXV3" s="703"/>
      <c r="IXW3" s="703"/>
      <c r="IXX3" s="703"/>
      <c r="IXY3" s="703"/>
      <c r="IXZ3" s="703"/>
      <c r="IYA3" s="703"/>
      <c r="IYB3" s="703"/>
      <c r="IYC3" s="703"/>
      <c r="IYD3" s="703"/>
      <c r="IYE3" s="703"/>
      <c r="IYF3" s="703"/>
      <c r="IYG3" s="703"/>
      <c r="IYH3" s="703"/>
      <c r="IYI3" s="703"/>
      <c r="IYJ3" s="703"/>
      <c r="IYK3" s="703"/>
      <c r="IYL3" s="703"/>
      <c r="IYM3" s="703"/>
      <c r="IYN3" s="703"/>
      <c r="IYO3" s="703"/>
      <c r="IYP3" s="703"/>
      <c r="IYQ3" s="703"/>
      <c r="IYR3" s="703"/>
      <c r="IYS3" s="703"/>
      <c r="IYT3" s="703"/>
      <c r="IYU3" s="703"/>
      <c r="IYV3" s="703"/>
      <c r="IYW3" s="703"/>
      <c r="IYX3" s="703"/>
      <c r="IYY3" s="703"/>
      <c r="IYZ3" s="703"/>
      <c r="IZA3" s="703"/>
      <c r="IZB3" s="703"/>
      <c r="IZC3" s="703"/>
      <c r="IZD3" s="703"/>
      <c r="IZE3" s="703"/>
      <c r="IZF3" s="703"/>
      <c r="IZG3" s="703"/>
      <c r="IZH3" s="703"/>
      <c r="IZI3" s="703"/>
      <c r="IZJ3" s="703"/>
      <c r="IZK3" s="703"/>
      <c r="IZL3" s="703"/>
      <c r="IZM3" s="703"/>
      <c r="IZN3" s="703"/>
      <c r="IZO3" s="703"/>
      <c r="IZP3" s="703"/>
      <c r="IZQ3" s="703"/>
      <c r="IZR3" s="703"/>
      <c r="IZS3" s="703"/>
      <c r="IZT3" s="703"/>
      <c r="IZU3" s="703"/>
      <c r="IZV3" s="703"/>
      <c r="IZW3" s="703"/>
      <c r="IZX3" s="703"/>
      <c r="IZY3" s="703"/>
      <c r="IZZ3" s="703"/>
      <c r="JAA3" s="703"/>
      <c r="JAB3" s="703"/>
      <c r="JAC3" s="703"/>
      <c r="JAD3" s="703"/>
      <c r="JAE3" s="703"/>
      <c r="JAF3" s="703"/>
      <c r="JAG3" s="703"/>
      <c r="JAH3" s="703"/>
      <c r="JAI3" s="703"/>
      <c r="JAJ3" s="703"/>
      <c r="JAK3" s="703"/>
      <c r="JAL3" s="703"/>
      <c r="JAM3" s="703"/>
      <c r="JAN3" s="703"/>
      <c r="JAO3" s="703"/>
      <c r="JAP3" s="703"/>
      <c r="JAQ3" s="703"/>
      <c r="JAR3" s="703"/>
      <c r="JAS3" s="703"/>
      <c r="JAT3" s="703"/>
      <c r="JAU3" s="703"/>
      <c r="JAV3" s="703"/>
      <c r="JAW3" s="703"/>
      <c r="JAX3" s="703"/>
      <c r="JAY3" s="703"/>
      <c r="JAZ3" s="703"/>
      <c r="JBA3" s="703"/>
      <c r="JBB3" s="703"/>
      <c r="JBC3" s="703"/>
      <c r="JBD3" s="703"/>
      <c r="JBE3" s="703"/>
      <c r="JBF3" s="703"/>
      <c r="JBG3" s="703"/>
      <c r="JBH3" s="703"/>
      <c r="JBI3" s="703"/>
      <c r="JBJ3" s="703"/>
      <c r="JBK3" s="703"/>
      <c r="JBL3" s="703"/>
      <c r="JBM3" s="703"/>
      <c r="JBN3" s="703"/>
      <c r="JBO3" s="703"/>
      <c r="JBP3" s="703"/>
      <c r="JBQ3" s="703"/>
      <c r="JBR3" s="703"/>
      <c r="JBS3" s="703"/>
      <c r="JBT3" s="703"/>
      <c r="JBU3" s="703"/>
      <c r="JBV3" s="703"/>
      <c r="JBW3" s="703"/>
      <c r="JBX3" s="703"/>
      <c r="JBY3" s="703"/>
      <c r="JBZ3" s="703"/>
      <c r="JCA3" s="703"/>
      <c r="JCB3" s="703"/>
      <c r="JCC3" s="703"/>
      <c r="JCD3" s="703"/>
      <c r="JCE3" s="703"/>
      <c r="JCF3" s="703"/>
      <c r="JCG3" s="703"/>
      <c r="JCH3" s="703"/>
      <c r="JCI3" s="703"/>
      <c r="JCJ3" s="703"/>
      <c r="JCK3" s="703"/>
      <c r="JCL3" s="703"/>
      <c r="JCM3" s="703"/>
      <c r="JCN3" s="703"/>
      <c r="JCO3" s="703"/>
      <c r="JCP3" s="703"/>
      <c r="JCQ3" s="703"/>
      <c r="JCR3" s="703"/>
      <c r="JCS3" s="703"/>
      <c r="JCT3" s="703"/>
      <c r="JCU3" s="703"/>
      <c r="JCV3" s="703"/>
      <c r="JCW3" s="703"/>
      <c r="JCX3" s="703"/>
      <c r="JCY3" s="703"/>
      <c r="JCZ3" s="703"/>
      <c r="JDA3" s="703"/>
      <c r="JDB3" s="703"/>
      <c r="JDC3" s="703"/>
      <c r="JDD3" s="703"/>
      <c r="JDE3" s="703"/>
      <c r="JDF3" s="703"/>
      <c r="JDG3" s="703"/>
      <c r="JDH3" s="703"/>
      <c r="JDI3" s="703"/>
      <c r="JDJ3" s="703"/>
      <c r="JDK3" s="703"/>
      <c r="JDL3" s="703"/>
      <c r="JDM3" s="703"/>
      <c r="JDN3" s="703"/>
      <c r="JDO3" s="703"/>
      <c r="JDP3" s="703"/>
      <c r="JDQ3" s="703"/>
      <c r="JDR3" s="703"/>
      <c r="JDS3" s="703"/>
      <c r="JDT3" s="703"/>
      <c r="JDU3" s="703"/>
      <c r="JDV3" s="703"/>
      <c r="JDW3" s="703"/>
      <c r="JDX3" s="703"/>
      <c r="JDY3" s="703"/>
      <c r="JDZ3" s="703"/>
      <c r="JEA3" s="703"/>
      <c r="JEB3" s="703"/>
      <c r="JEC3" s="703"/>
      <c r="JED3" s="703"/>
      <c r="JEE3" s="703"/>
      <c r="JEF3" s="703"/>
      <c r="JEG3" s="703"/>
      <c r="JEH3" s="703"/>
      <c r="JEI3" s="703"/>
      <c r="JEJ3" s="703"/>
      <c r="JEK3" s="703"/>
      <c r="JEL3" s="703"/>
      <c r="JEM3" s="703"/>
      <c r="JEN3" s="703"/>
      <c r="JEO3" s="703"/>
      <c r="JEP3" s="703"/>
      <c r="JEQ3" s="703"/>
      <c r="JER3" s="703"/>
      <c r="JES3" s="703"/>
      <c r="JET3" s="703"/>
      <c r="JEU3" s="703"/>
      <c r="JEV3" s="703"/>
      <c r="JEW3" s="703"/>
      <c r="JEX3" s="703"/>
      <c r="JEY3" s="703"/>
      <c r="JEZ3" s="703"/>
      <c r="JFA3" s="703"/>
      <c r="JFB3" s="703"/>
      <c r="JFC3" s="703"/>
      <c r="JFD3" s="703"/>
      <c r="JFE3" s="703"/>
      <c r="JFF3" s="703"/>
      <c r="JFG3" s="703"/>
      <c r="JFH3" s="703"/>
      <c r="JFI3" s="703"/>
      <c r="JFJ3" s="703"/>
      <c r="JFK3" s="703"/>
      <c r="JFL3" s="703"/>
      <c r="JFM3" s="703"/>
      <c r="JFN3" s="703"/>
      <c r="JFO3" s="703"/>
      <c r="JFP3" s="703"/>
      <c r="JFQ3" s="703"/>
      <c r="JFR3" s="703"/>
      <c r="JFS3" s="703"/>
      <c r="JFT3" s="703"/>
      <c r="JFU3" s="703"/>
      <c r="JFV3" s="703"/>
      <c r="JFW3" s="703"/>
      <c r="JFX3" s="703"/>
      <c r="JFY3" s="703"/>
      <c r="JFZ3" s="703"/>
      <c r="JGA3" s="703"/>
      <c r="JGB3" s="703"/>
      <c r="JGC3" s="703"/>
      <c r="JGD3" s="703"/>
      <c r="JGE3" s="703"/>
      <c r="JGF3" s="703"/>
      <c r="JGG3" s="703"/>
      <c r="JGH3" s="703"/>
      <c r="JGI3" s="703"/>
      <c r="JGJ3" s="703"/>
      <c r="JGK3" s="703"/>
      <c r="JGL3" s="703"/>
      <c r="JGM3" s="703"/>
      <c r="JGN3" s="703"/>
      <c r="JGO3" s="703"/>
      <c r="JGP3" s="703"/>
      <c r="JGQ3" s="703"/>
      <c r="JGR3" s="703"/>
      <c r="JGS3" s="703"/>
      <c r="JGT3" s="703"/>
      <c r="JGU3" s="703"/>
      <c r="JGV3" s="703"/>
      <c r="JGW3" s="703"/>
      <c r="JGX3" s="703"/>
      <c r="JGY3" s="703"/>
      <c r="JGZ3" s="703"/>
      <c r="JHA3" s="703"/>
      <c r="JHB3" s="703"/>
      <c r="JHC3" s="703"/>
      <c r="JHD3" s="703"/>
      <c r="JHE3" s="703"/>
      <c r="JHF3" s="703"/>
      <c r="JHG3" s="703"/>
      <c r="JHH3" s="703"/>
      <c r="JHI3" s="703"/>
      <c r="JHJ3" s="703"/>
      <c r="JHK3" s="703"/>
      <c r="JHL3" s="703"/>
      <c r="JHM3" s="703"/>
      <c r="JHN3" s="703"/>
      <c r="JHO3" s="703"/>
      <c r="JHP3" s="703"/>
      <c r="JHQ3" s="703"/>
      <c r="JHR3" s="703"/>
      <c r="JHS3" s="703"/>
      <c r="JHT3" s="703"/>
      <c r="JHU3" s="703"/>
      <c r="JHV3" s="703"/>
      <c r="JHW3" s="703"/>
      <c r="JHX3" s="703"/>
      <c r="JHY3" s="703"/>
      <c r="JHZ3" s="703"/>
      <c r="JIA3" s="703"/>
      <c r="JIB3" s="703"/>
      <c r="JIC3" s="703"/>
      <c r="JID3" s="703"/>
      <c r="JIE3" s="703"/>
      <c r="JIF3" s="703"/>
      <c r="JIG3" s="703"/>
      <c r="JIH3" s="703"/>
      <c r="JII3" s="703"/>
      <c r="JIJ3" s="703"/>
      <c r="JIK3" s="703"/>
      <c r="JIL3" s="703"/>
      <c r="JIM3" s="703"/>
      <c r="JIN3" s="703"/>
      <c r="JIO3" s="703"/>
      <c r="JIP3" s="703"/>
      <c r="JIQ3" s="703"/>
      <c r="JIR3" s="703"/>
      <c r="JIS3" s="703"/>
      <c r="JIT3" s="703"/>
      <c r="JIU3" s="703"/>
      <c r="JIV3" s="703"/>
      <c r="JIW3" s="703"/>
      <c r="JIX3" s="703"/>
      <c r="JIY3" s="703"/>
      <c r="JIZ3" s="703"/>
      <c r="JJA3" s="703"/>
      <c r="JJB3" s="703"/>
      <c r="JJC3" s="703"/>
      <c r="JJD3" s="703"/>
      <c r="JJE3" s="703"/>
      <c r="JJF3" s="703"/>
      <c r="JJG3" s="703"/>
      <c r="JJH3" s="703"/>
      <c r="JJI3" s="703"/>
      <c r="JJJ3" s="703"/>
      <c r="JJK3" s="703"/>
      <c r="JJL3" s="703"/>
      <c r="JJM3" s="703"/>
      <c r="JJN3" s="703"/>
      <c r="JJO3" s="703"/>
      <c r="JJP3" s="703"/>
      <c r="JJQ3" s="703"/>
      <c r="JJR3" s="703"/>
      <c r="JJS3" s="703"/>
      <c r="JJT3" s="703"/>
      <c r="JJU3" s="703"/>
      <c r="JJV3" s="703"/>
      <c r="JJW3" s="703"/>
      <c r="JJX3" s="703"/>
      <c r="JJY3" s="703"/>
      <c r="JJZ3" s="703"/>
      <c r="JKA3" s="703"/>
      <c r="JKB3" s="703"/>
      <c r="JKC3" s="703"/>
      <c r="JKD3" s="703"/>
      <c r="JKE3" s="703"/>
      <c r="JKF3" s="703"/>
      <c r="JKG3" s="703"/>
      <c r="JKH3" s="703"/>
      <c r="JKI3" s="703"/>
      <c r="JKJ3" s="703"/>
      <c r="JKK3" s="703"/>
      <c r="JKL3" s="703"/>
      <c r="JKM3" s="703"/>
      <c r="JKN3" s="703"/>
      <c r="JKO3" s="703"/>
      <c r="JKP3" s="703"/>
      <c r="JKQ3" s="703"/>
      <c r="JKR3" s="703"/>
      <c r="JKS3" s="703"/>
      <c r="JKT3" s="703"/>
      <c r="JKU3" s="703"/>
      <c r="JKV3" s="703"/>
      <c r="JKW3" s="703"/>
      <c r="JKX3" s="703"/>
      <c r="JKY3" s="703"/>
      <c r="JKZ3" s="703"/>
      <c r="JLA3" s="703"/>
      <c r="JLB3" s="703"/>
      <c r="JLC3" s="703"/>
      <c r="JLD3" s="703"/>
      <c r="JLE3" s="703"/>
      <c r="JLF3" s="703"/>
      <c r="JLG3" s="703"/>
      <c r="JLH3" s="703"/>
      <c r="JLI3" s="703"/>
      <c r="JLJ3" s="703"/>
      <c r="JLK3" s="703"/>
      <c r="JLL3" s="703"/>
      <c r="JLM3" s="703"/>
      <c r="JLN3" s="703"/>
      <c r="JLO3" s="703"/>
      <c r="JLP3" s="703"/>
      <c r="JLQ3" s="703"/>
      <c r="JLR3" s="703"/>
      <c r="JLS3" s="703"/>
      <c r="JLT3" s="703"/>
      <c r="JLU3" s="703"/>
      <c r="JLV3" s="703"/>
      <c r="JLW3" s="703"/>
      <c r="JLX3" s="703"/>
      <c r="JLY3" s="703"/>
      <c r="JLZ3" s="703"/>
      <c r="JMA3" s="703"/>
      <c r="JMB3" s="703"/>
      <c r="JMC3" s="703"/>
      <c r="JMD3" s="703"/>
      <c r="JME3" s="703"/>
      <c r="JMF3" s="703"/>
      <c r="JMG3" s="703"/>
      <c r="JMH3" s="703"/>
      <c r="JMI3" s="703"/>
      <c r="JMJ3" s="703"/>
      <c r="JMK3" s="703"/>
      <c r="JML3" s="703"/>
      <c r="JMM3" s="703"/>
      <c r="JMN3" s="703"/>
      <c r="JMO3" s="703"/>
      <c r="JMP3" s="703"/>
      <c r="JMQ3" s="703"/>
      <c r="JMR3" s="703"/>
      <c r="JMS3" s="703"/>
      <c r="JMT3" s="703"/>
      <c r="JMU3" s="703"/>
      <c r="JMV3" s="703"/>
      <c r="JMW3" s="703"/>
      <c r="JMX3" s="703"/>
      <c r="JMY3" s="703"/>
      <c r="JMZ3" s="703"/>
      <c r="JNA3" s="703"/>
      <c r="JNB3" s="703"/>
      <c r="JNC3" s="703"/>
      <c r="JND3" s="703"/>
      <c r="JNE3" s="703"/>
      <c r="JNF3" s="703"/>
      <c r="JNG3" s="703"/>
      <c r="JNH3" s="703"/>
      <c r="JNI3" s="703"/>
      <c r="JNJ3" s="703"/>
      <c r="JNK3" s="703"/>
      <c r="JNL3" s="703"/>
      <c r="JNM3" s="703"/>
      <c r="JNN3" s="703"/>
      <c r="JNO3" s="703"/>
      <c r="JNP3" s="703"/>
      <c r="JNQ3" s="703"/>
      <c r="JNR3" s="703"/>
      <c r="JNS3" s="703"/>
      <c r="JNT3" s="703"/>
      <c r="JNU3" s="703"/>
      <c r="JNV3" s="703"/>
      <c r="JNW3" s="703"/>
      <c r="JNX3" s="703"/>
      <c r="JNY3" s="703"/>
      <c r="JNZ3" s="703"/>
      <c r="JOA3" s="703"/>
      <c r="JOB3" s="703"/>
      <c r="JOC3" s="703"/>
      <c r="JOD3" s="703"/>
      <c r="JOE3" s="703"/>
      <c r="JOF3" s="703"/>
      <c r="JOG3" s="703"/>
      <c r="JOH3" s="703"/>
      <c r="JOI3" s="703"/>
      <c r="JOJ3" s="703"/>
      <c r="JOK3" s="703"/>
      <c r="JOL3" s="703"/>
      <c r="JOM3" s="703"/>
      <c r="JON3" s="703"/>
      <c r="JOO3" s="703"/>
      <c r="JOP3" s="703"/>
      <c r="JOQ3" s="703"/>
      <c r="JOR3" s="703"/>
      <c r="JOS3" s="703"/>
      <c r="JOT3" s="703"/>
      <c r="JOU3" s="703"/>
      <c r="JOV3" s="703"/>
      <c r="JOW3" s="703"/>
      <c r="JOX3" s="703"/>
      <c r="JOY3" s="703"/>
      <c r="JOZ3" s="703"/>
      <c r="JPA3" s="703"/>
      <c r="JPB3" s="703"/>
      <c r="JPC3" s="703"/>
      <c r="JPD3" s="703"/>
      <c r="JPE3" s="703"/>
      <c r="JPF3" s="703"/>
      <c r="JPG3" s="703"/>
      <c r="JPH3" s="703"/>
      <c r="JPI3" s="703"/>
      <c r="JPJ3" s="703"/>
      <c r="JPK3" s="703"/>
      <c r="JPL3" s="703"/>
      <c r="JPM3" s="703"/>
      <c r="JPN3" s="703"/>
      <c r="JPO3" s="703"/>
      <c r="JPP3" s="703"/>
      <c r="JPQ3" s="703"/>
      <c r="JPR3" s="703"/>
      <c r="JPS3" s="703"/>
      <c r="JPT3" s="703"/>
      <c r="JPU3" s="703"/>
      <c r="JPV3" s="703"/>
      <c r="JPW3" s="703"/>
      <c r="JPX3" s="703"/>
      <c r="JPY3" s="703"/>
      <c r="JPZ3" s="703"/>
      <c r="JQA3" s="703"/>
      <c r="JQB3" s="703"/>
      <c r="JQC3" s="703"/>
      <c r="JQD3" s="703"/>
      <c r="JQE3" s="703"/>
      <c r="JQF3" s="703"/>
      <c r="JQG3" s="703"/>
      <c r="JQH3" s="703"/>
      <c r="JQI3" s="703"/>
      <c r="JQJ3" s="703"/>
      <c r="JQK3" s="703"/>
      <c r="JQL3" s="703"/>
      <c r="JQM3" s="703"/>
      <c r="JQN3" s="703"/>
      <c r="JQO3" s="703"/>
      <c r="JQP3" s="703"/>
      <c r="JQQ3" s="703"/>
      <c r="JQR3" s="703"/>
      <c r="JQS3" s="703"/>
      <c r="JQT3" s="703"/>
      <c r="JQU3" s="703"/>
      <c r="JQV3" s="703"/>
      <c r="JQW3" s="703"/>
      <c r="JQX3" s="703"/>
      <c r="JQY3" s="703"/>
      <c r="JQZ3" s="703"/>
      <c r="JRA3" s="703"/>
      <c r="JRB3" s="703"/>
      <c r="JRC3" s="703"/>
      <c r="JRD3" s="703"/>
      <c r="JRE3" s="703"/>
      <c r="JRF3" s="703"/>
      <c r="JRG3" s="703"/>
      <c r="JRH3" s="703"/>
      <c r="JRI3" s="703"/>
      <c r="JRJ3" s="703"/>
      <c r="JRK3" s="703"/>
      <c r="JRL3" s="703"/>
      <c r="JRM3" s="703"/>
      <c r="JRN3" s="703"/>
      <c r="JRO3" s="703"/>
      <c r="JRP3" s="703"/>
      <c r="JRQ3" s="703"/>
      <c r="JRR3" s="703"/>
      <c r="JRS3" s="703"/>
      <c r="JRT3" s="703"/>
      <c r="JRU3" s="703"/>
      <c r="JRV3" s="703"/>
      <c r="JRW3" s="703"/>
      <c r="JRX3" s="703"/>
      <c r="JRY3" s="703"/>
      <c r="JRZ3" s="703"/>
      <c r="JSA3" s="703"/>
      <c r="JSB3" s="703"/>
      <c r="JSC3" s="703"/>
      <c r="JSD3" s="703"/>
      <c r="JSE3" s="703"/>
      <c r="JSF3" s="703"/>
      <c r="JSG3" s="703"/>
      <c r="JSH3" s="703"/>
      <c r="JSI3" s="703"/>
      <c r="JSJ3" s="703"/>
      <c r="JSK3" s="703"/>
      <c r="JSL3" s="703"/>
      <c r="JSM3" s="703"/>
      <c r="JSN3" s="703"/>
      <c r="JSO3" s="703"/>
      <c r="JSP3" s="703"/>
      <c r="JSQ3" s="703"/>
      <c r="JSR3" s="703"/>
      <c r="JSS3" s="703"/>
      <c r="JST3" s="703"/>
      <c r="JSU3" s="703"/>
      <c r="JSV3" s="703"/>
      <c r="JSW3" s="703"/>
      <c r="JSX3" s="703"/>
      <c r="JSY3" s="703"/>
      <c r="JSZ3" s="703"/>
      <c r="JTA3" s="703"/>
      <c r="JTB3" s="703"/>
      <c r="JTC3" s="703"/>
      <c r="JTD3" s="703"/>
      <c r="JTE3" s="703"/>
      <c r="JTF3" s="703"/>
      <c r="JTG3" s="703"/>
      <c r="JTH3" s="703"/>
      <c r="JTI3" s="703"/>
      <c r="JTJ3" s="703"/>
      <c r="JTK3" s="703"/>
      <c r="JTL3" s="703"/>
      <c r="JTM3" s="703"/>
      <c r="JTN3" s="703"/>
      <c r="JTO3" s="703"/>
      <c r="JTP3" s="703"/>
      <c r="JTQ3" s="703"/>
      <c r="JTR3" s="703"/>
      <c r="JTS3" s="703"/>
      <c r="JTT3" s="703"/>
      <c r="JTU3" s="703"/>
      <c r="JTV3" s="703"/>
      <c r="JTW3" s="703"/>
      <c r="JTX3" s="703"/>
      <c r="JTY3" s="703"/>
      <c r="JTZ3" s="703"/>
      <c r="JUA3" s="703"/>
      <c r="JUB3" s="703"/>
      <c r="JUC3" s="703"/>
      <c r="JUD3" s="703"/>
      <c r="JUE3" s="703"/>
      <c r="JUF3" s="703"/>
      <c r="JUG3" s="703"/>
      <c r="JUH3" s="703"/>
      <c r="JUI3" s="703"/>
      <c r="JUJ3" s="703"/>
      <c r="JUK3" s="703"/>
      <c r="JUL3" s="703"/>
      <c r="JUM3" s="703"/>
      <c r="JUN3" s="703"/>
      <c r="JUO3" s="703"/>
      <c r="JUP3" s="703"/>
      <c r="JUQ3" s="703"/>
      <c r="JUR3" s="703"/>
      <c r="JUS3" s="703"/>
      <c r="JUT3" s="703"/>
      <c r="JUU3" s="703"/>
      <c r="JUV3" s="703"/>
      <c r="JUW3" s="703"/>
      <c r="JUX3" s="703"/>
      <c r="JUY3" s="703"/>
      <c r="JUZ3" s="703"/>
      <c r="JVA3" s="703"/>
      <c r="JVB3" s="703"/>
      <c r="JVC3" s="703"/>
      <c r="JVD3" s="703"/>
      <c r="JVE3" s="703"/>
      <c r="JVF3" s="703"/>
      <c r="JVG3" s="703"/>
      <c r="JVH3" s="703"/>
      <c r="JVI3" s="703"/>
      <c r="JVJ3" s="703"/>
      <c r="JVK3" s="703"/>
      <c r="JVL3" s="703"/>
      <c r="JVM3" s="703"/>
      <c r="JVN3" s="703"/>
      <c r="JVO3" s="703"/>
      <c r="JVP3" s="703"/>
      <c r="JVQ3" s="703"/>
      <c r="JVR3" s="703"/>
      <c r="JVS3" s="703"/>
      <c r="JVT3" s="703"/>
      <c r="JVU3" s="703"/>
      <c r="JVV3" s="703"/>
      <c r="JVW3" s="703"/>
      <c r="JVX3" s="703"/>
      <c r="JVY3" s="703"/>
      <c r="JVZ3" s="703"/>
      <c r="JWA3" s="703"/>
      <c r="JWB3" s="703"/>
      <c r="JWC3" s="703"/>
      <c r="JWD3" s="703"/>
      <c r="JWE3" s="703"/>
      <c r="JWF3" s="703"/>
      <c r="JWG3" s="703"/>
      <c r="JWH3" s="703"/>
      <c r="JWI3" s="703"/>
      <c r="JWJ3" s="703"/>
      <c r="JWK3" s="703"/>
      <c r="JWL3" s="703"/>
      <c r="JWM3" s="703"/>
      <c r="JWN3" s="703"/>
      <c r="JWO3" s="703"/>
      <c r="JWP3" s="703"/>
      <c r="JWQ3" s="703"/>
      <c r="JWR3" s="703"/>
      <c r="JWS3" s="703"/>
      <c r="JWT3" s="703"/>
      <c r="JWU3" s="703"/>
      <c r="JWV3" s="703"/>
      <c r="JWW3" s="703"/>
      <c r="JWX3" s="703"/>
      <c r="JWY3" s="703"/>
      <c r="JWZ3" s="703"/>
      <c r="JXA3" s="703"/>
      <c r="JXB3" s="703"/>
      <c r="JXC3" s="703"/>
      <c r="JXD3" s="703"/>
      <c r="JXE3" s="703"/>
      <c r="JXF3" s="703"/>
      <c r="JXG3" s="703"/>
      <c r="JXH3" s="703"/>
      <c r="JXI3" s="703"/>
      <c r="JXJ3" s="703"/>
      <c r="JXK3" s="703"/>
      <c r="JXL3" s="703"/>
      <c r="JXM3" s="703"/>
      <c r="JXN3" s="703"/>
      <c r="JXO3" s="703"/>
      <c r="JXP3" s="703"/>
      <c r="JXQ3" s="703"/>
      <c r="JXR3" s="703"/>
      <c r="JXS3" s="703"/>
      <c r="JXT3" s="703"/>
      <c r="JXU3" s="703"/>
      <c r="JXV3" s="703"/>
      <c r="JXW3" s="703"/>
      <c r="JXX3" s="703"/>
      <c r="JXY3" s="703"/>
      <c r="JXZ3" s="703"/>
      <c r="JYA3" s="703"/>
      <c r="JYB3" s="703"/>
      <c r="JYC3" s="703"/>
      <c r="JYD3" s="703"/>
      <c r="JYE3" s="703"/>
      <c r="JYF3" s="703"/>
      <c r="JYG3" s="703"/>
      <c r="JYH3" s="703"/>
      <c r="JYI3" s="703"/>
      <c r="JYJ3" s="703"/>
      <c r="JYK3" s="703"/>
      <c r="JYL3" s="703"/>
      <c r="JYM3" s="703"/>
      <c r="JYN3" s="703"/>
      <c r="JYO3" s="703"/>
      <c r="JYP3" s="703"/>
      <c r="JYQ3" s="703"/>
      <c r="JYR3" s="703"/>
      <c r="JYS3" s="703"/>
      <c r="JYT3" s="703"/>
      <c r="JYU3" s="703"/>
      <c r="JYV3" s="703"/>
      <c r="JYW3" s="703"/>
      <c r="JYX3" s="703"/>
      <c r="JYY3" s="703"/>
      <c r="JYZ3" s="703"/>
      <c r="JZA3" s="703"/>
      <c r="JZB3" s="703"/>
      <c r="JZC3" s="703"/>
      <c r="JZD3" s="703"/>
      <c r="JZE3" s="703"/>
      <c r="JZF3" s="703"/>
      <c r="JZG3" s="703"/>
      <c r="JZH3" s="703"/>
      <c r="JZI3" s="703"/>
      <c r="JZJ3" s="703"/>
      <c r="JZK3" s="703"/>
      <c r="JZL3" s="703"/>
      <c r="JZM3" s="703"/>
      <c r="JZN3" s="703"/>
      <c r="JZO3" s="703"/>
      <c r="JZP3" s="703"/>
      <c r="JZQ3" s="703"/>
      <c r="JZR3" s="703"/>
      <c r="JZS3" s="703"/>
      <c r="JZT3" s="703"/>
      <c r="JZU3" s="703"/>
      <c r="JZV3" s="703"/>
      <c r="JZW3" s="703"/>
      <c r="JZX3" s="703"/>
      <c r="JZY3" s="703"/>
      <c r="JZZ3" s="703"/>
      <c r="KAA3" s="703"/>
      <c r="KAB3" s="703"/>
      <c r="KAC3" s="703"/>
      <c r="KAD3" s="703"/>
      <c r="KAE3" s="703"/>
      <c r="KAF3" s="703"/>
      <c r="KAG3" s="703"/>
      <c r="KAH3" s="703"/>
      <c r="KAI3" s="703"/>
      <c r="KAJ3" s="703"/>
      <c r="KAK3" s="703"/>
      <c r="KAL3" s="703"/>
      <c r="KAM3" s="703"/>
      <c r="KAN3" s="703"/>
      <c r="KAO3" s="703"/>
      <c r="KAP3" s="703"/>
      <c r="KAQ3" s="703"/>
      <c r="KAR3" s="703"/>
      <c r="KAS3" s="703"/>
      <c r="KAT3" s="703"/>
      <c r="KAU3" s="703"/>
      <c r="KAV3" s="703"/>
      <c r="KAW3" s="703"/>
      <c r="KAX3" s="703"/>
      <c r="KAY3" s="703"/>
      <c r="KAZ3" s="703"/>
      <c r="KBA3" s="703"/>
      <c r="KBB3" s="703"/>
      <c r="KBC3" s="703"/>
      <c r="KBD3" s="703"/>
      <c r="KBE3" s="703"/>
      <c r="KBF3" s="703"/>
      <c r="KBG3" s="703"/>
      <c r="KBH3" s="703"/>
      <c r="KBI3" s="703"/>
      <c r="KBJ3" s="703"/>
      <c r="KBK3" s="703"/>
      <c r="KBL3" s="703"/>
      <c r="KBM3" s="703"/>
      <c r="KBN3" s="703"/>
      <c r="KBO3" s="703"/>
      <c r="KBP3" s="703"/>
      <c r="KBQ3" s="703"/>
      <c r="KBR3" s="703"/>
      <c r="KBS3" s="703"/>
      <c r="KBT3" s="703"/>
      <c r="KBU3" s="703"/>
      <c r="KBV3" s="703"/>
      <c r="KBW3" s="703"/>
      <c r="KBX3" s="703"/>
      <c r="KBY3" s="703"/>
      <c r="KBZ3" s="703"/>
      <c r="KCA3" s="703"/>
      <c r="KCB3" s="703"/>
      <c r="KCC3" s="703"/>
      <c r="KCD3" s="703"/>
      <c r="KCE3" s="703"/>
      <c r="KCF3" s="703"/>
      <c r="KCG3" s="703"/>
      <c r="KCH3" s="703"/>
      <c r="KCI3" s="703"/>
      <c r="KCJ3" s="703"/>
      <c r="KCK3" s="703"/>
      <c r="KCL3" s="703"/>
      <c r="KCM3" s="703"/>
      <c r="KCN3" s="703"/>
      <c r="KCO3" s="703"/>
      <c r="KCP3" s="703"/>
      <c r="KCQ3" s="703"/>
      <c r="KCR3" s="703"/>
      <c r="KCS3" s="703"/>
      <c r="KCT3" s="703"/>
      <c r="KCU3" s="703"/>
      <c r="KCV3" s="703"/>
      <c r="KCW3" s="703"/>
      <c r="KCX3" s="703"/>
      <c r="KCY3" s="703"/>
      <c r="KCZ3" s="703"/>
      <c r="KDA3" s="703"/>
      <c r="KDB3" s="703"/>
      <c r="KDC3" s="703"/>
      <c r="KDD3" s="703"/>
      <c r="KDE3" s="703"/>
      <c r="KDF3" s="703"/>
      <c r="KDG3" s="703"/>
      <c r="KDH3" s="703"/>
      <c r="KDI3" s="703"/>
      <c r="KDJ3" s="703"/>
      <c r="KDK3" s="703"/>
      <c r="KDL3" s="703"/>
      <c r="KDM3" s="703"/>
      <c r="KDN3" s="703"/>
      <c r="KDO3" s="703"/>
      <c r="KDP3" s="703"/>
      <c r="KDQ3" s="703"/>
      <c r="KDR3" s="703"/>
      <c r="KDS3" s="703"/>
      <c r="KDT3" s="703"/>
      <c r="KDU3" s="703"/>
      <c r="KDV3" s="703"/>
      <c r="KDW3" s="703"/>
      <c r="KDX3" s="703"/>
      <c r="KDY3" s="703"/>
      <c r="KDZ3" s="703"/>
      <c r="KEA3" s="703"/>
      <c r="KEB3" s="703"/>
      <c r="KEC3" s="703"/>
      <c r="KED3" s="703"/>
      <c r="KEE3" s="703"/>
      <c r="KEF3" s="703"/>
      <c r="KEG3" s="703"/>
      <c r="KEH3" s="703"/>
      <c r="KEI3" s="703"/>
      <c r="KEJ3" s="703"/>
      <c r="KEK3" s="703"/>
      <c r="KEL3" s="703"/>
      <c r="KEM3" s="703"/>
      <c r="KEN3" s="703"/>
      <c r="KEO3" s="703"/>
      <c r="KEP3" s="703"/>
      <c r="KEQ3" s="703"/>
      <c r="KER3" s="703"/>
      <c r="KES3" s="703"/>
      <c r="KET3" s="703"/>
      <c r="KEU3" s="703"/>
      <c r="KEV3" s="703"/>
      <c r="KEW3" s="703"/>
      <c r="KEX3" s="703"/>
      <c r="KEY3" s="703"/>
      <c r="KEZ3" s="703"/>
      <c r="KFA3" s="703"/>
      <c r="KFB3" s="703"/>
      <c r="KFC3" s="703"/>
      <c r="KFD3" s="703"/>
      <c r="KFE3" s="703"/>
      <c r="KFF3" s="703"/>
      <c r="KFG3" s="703"/>
      <c r="KFH3" s="703"/>
      <c r="KFI3" s="703"/>
      <c r="KFJ3" s="703"/>
      <c r="KFK3" s="703"/>
      <c r="KFL3" s="703"/>
      <c r="KFM3" s="703"/>
      <c r="KFN3" s="703"/>
      <c r="KFO3" s="703"/>
      <c r="KFP3" s="703"/>
      <c r="KFQ3" s="703"/>
      <c r="KFR3" s="703"/>
      <c r="KFS3" s="703"/>
      <c r="KFT3" s="703"/>
      <c r="KFU3" s="703"/>
      <c r="KFV3" s="703"/>
      <c r="KFW3" s="703"/>
      <c r="KFX3" s="703"/>
      <c r="KFY3" s="703"/>
      <c r="KFZ3" s="703"/>
      <c r="KGA3" s="703"/>
      <c r="KGB3" s="703"/>
      <c r="KGC3" s="703"/>
      <c r="KGD3" s="703"/>
      <c r="KGE3" s="703"/>
      <c r="KGF3" s="703"/>
      <c r="KGG3" s="703"/>
      <c r="KGH3" s="703"/>
      <c r="KGI3" s="703"/>
      <c r="KGJ3" s="703"/>
      <c r="KGK3" s="703"/>
      <c r="KGL3" s="703"/>
      <c r="KGM3" s="703"/>
      <c r="KGN3" s="703"/>
      <c r="KGO3" s="703"/>
      <c r="KGP3" s="703"/>
      <c r="KGQ3" s="703"/>
      <c r="KGR3" s="703"/>
      <c r="KGS3" s="703"/>
      <c r="KGT3" s="703"/>
      <c r="KGU3" s="703"/>
      <c r="KGV3" s="703"/>
      <c r="KGW3" s="703"/>
      <c r="KGX3" s="703"/>
      <c r="KGY3" s="703"/>
      <c r="KGZ3" s="703"/>
      <c r="KHA3" s="703"/>
      <c r="KHB3" s="703"/>
      <c r="KHC3" s="703"/>
      <c r="KHD3" s="703"/>
      <c r="KHE3" s="703"/>
      <c r="KHF3" s="703"/>
      <c r="KHG3" s="703"/>
      <c r="KHH3" s="703"/>
      <c r="KHI3" s="703"/>
      <c r="KHJ3" s="703"/>
      <c r="KHK3" s="703"/>
      <c r="KHL3" s="703"/>
      <c r="KHM3" s="703"/>
      <c r="KHN3" s="703"/>
      <c r="KHO3" s="703"/>
      <c r="KHP3" s="703"/>
      <c r="KHQ3" s="703"/>
      <c r="KHR3" s="703"/>
      <c r="KHS3" s="703"/>
      <c r="KHT3" s="703"/>
      <c r="KHU3" s="703"/>
      <c r="KHV3" s="703"/>
      <c r="KHW3" s="703"/>
      <c r="KHX3" s="703"/>
      <c r="KHY3" s="703"/>
      <c r="KHZ3" s="703"/>
      <c r="KIA3" s="703"/>
      <c r="KIB3" s="703"/>
      <c r="KIC3" s="703"/>
      <c r="KID3" s="703"/>
      <c r="KIE3" s="703"/>
      <c r="KIF3" s="703"/>
      <c r="KIG3" s="703"/>
      <c r="KIH3" s="703"/>
      <c r="KII3" s="703"/>
      <c r="KIJ3" s="703"/>
      <c r="KIK3" s="703"/>
      <c r="KIL3" s="703"/>
      <c r="KIM3" s="703"/>
      <c r="KIN3" s="703"/>
      <c r="KIO3" s="703"/>
      <c r="KIP3" s="703"/>
      <c r="KIQ3" s="703"/>
      <c r="KIR3" s="703"/>
      <c r="KIS3" s="703"/>
      <c r="KIT3" s="703"/>
      <c r="KIU3" s="703"/>
      <c r="KIV3" s="703"/>
      <c r="KIW3" s="703"/>
      <c r="KIX3" s="703"/>
      <c r="KIY3" s="703"/>
      <c r="KIZ3" s="703"/>
      <c r="KJA3" s="703"/>
      <c r="KJB3" s="703"/>
      <c r="KJC3" s="703"/>
      <c r="KJD3" s="703"/>
      <c r="KJE3" s="703"/>
      <c r="KJF3" s="703"/>
      <c r="KJG3" s="703"/>
      <c r="KJH3" s="703"/>
      <c r="KJI3" s="703"/>
      <c r="KJJ3" s="703"/>
      <c r="KJK3" s="703"/>
      <c r="KJL3" s="703"/>
      <c r="KJM3" s="703"/>
      <c r="KJN3" s="703"/>
      <c r="KJO3" s="703"/>
      <c r="KJP3" s="703"/>
      <c r="KJQ3" s="703"/>
      <c r="KJR3" s="703"/>
      <c r="KJS3" s="703"/>
      <c r="KJT3" s="703"/>
      <c r="KJU3" s="703"/>
      <c r="KJV3" s="703"/>
      <c r="KJW3" s="703"/>
      <c r="KJX3" s="703"/>
      <c r="KJY3" s="703"/>
      <c r="KJZ3" s="703"/>
      <c r="KKA3" s="703"/>
      <c r="KKB3" s="703"/>
      <c r="KKC3" s="703"/>
      <c r="KKD3" s="703"/>
      <c r="KKE3" s="703"/>
      <c r="KKF3" s="703"/>
      <c r="KKG3" s="703"/>
      <c r="KKH3" s="703"/>
      <c r="KKI3" s="703"/>
      <c r="KKJ3" s="703"/>
      <c r="KKK3" s="703"/>
      <c r="KKL3" s="703"/>
      <c r="KKM3" s="703"/>
      <c r="KKN3" s="703"/>
      <c r="KKO3" s="703"/>
      <c r="KKP3" s="703"/>
      <c r="KKQ3" s="703"/>
      <c r="KKR3" s="703"/>
      <c r="KKS3" s="703"/>
      <c r="KKT3" s="703"/>
      <c r="KKU3" s="703"/>
      <c r="KKV3" s="703"/>
      <c r="KKW3" s="703"/>
      <c r="KKX3" s="703"/>
      <c r="KKY3" s="703"/>
      <c r="KKZ3" s="703"/>
      <c r="KLA3" s="703"/>
      <c r="KLB3" s="703"/>
      <c r="KLC3" s="703"/>
      <c r="KLD3" s="703"/>
      <c r="KLE3" s="703"/>
      <c r="KLF3" s="703"/>
      <c r="KLG3" s="703"/>
      <c r="KLH3" s="703"/>
      <c r="KLI3" s="703"/>
      <c r="KLJ3" s="703"/>
      <c r="KLK3" s="703"/>
      <c r="KLL3" s="703"/>
      <c r="KLM3" s="703"/>
      <c r="KLN3" s="703"/>
      <c r="KLO3" s="703"/>
      <c r="KLP3" s="703"/>
      <c r="KLQ3" s="703"/>
      <c r="KLR3" s="703"/>
      <c r="KLS3" s="703"/>
      <c r="KLT3" s="703"/>
      <c r="KLU3" s="703"/>
      <c r="KLV3" s="703"/>
      <c r="KLW3" s="703"/>
      <c r="KLX3" s="703"/>
      <c r="KLY3" s="703"/>
      <c r="KLZ3" s="703"/>
      <c r="KMA3" s="703"/>
      <c r="KMB3" s="703"/>
      <c r="KMC3" s="703"/>
      <c r="KMD3" s="703"/>
      <c r="KME3" s="703"/>
      <c r="KMF3" s="703"/>
      <c r="KMG3" s="703"/>
      <c r="KMH3" s="703"/>
      <c r="KMI3" s="703"/>
      <c r="KMJ3" s="703"/>
      <c r="KMK3" s="703"/>
      <c r="KML3" s="703"/>
      <c r="KMM3" s="703"/>
      <c r="KMN3" s="703"/>
      <c r="KMO3" s="703"/>
      <c r="KMP3" s="703"/>
      <c r="KMQ3" s="703"/>
      <c r="KMR3" s="703"/>
      <c r="KMS3" s="703"/>
      <c r="KMT3" s="703"/>
      <c r="KMU3" s="703"/>
      <c r="KMV3" s="703"/>
      <c r="KMW3" s="703"/>
      <c r="KMX3" s="703"/>
      <c r="KMY3" s="703"/>
      <c r="KMZ3" s="703"/>
      <c r="KNA3" s="703"/>
      <c r="KNB3" s="703"/>
      <c r="KNC3" s="703"/>
      <c r="KND3" s="703"/>
      <c r="KNE3" s="703"/>
      <c r="KNF3" s="703"/>
      <c r="KNG3" s="703"/>
      <c r="KNH3" s="703"/>
      <c r="KNI3" s="703"/>
      <c r="KNJ3" s="703"/>
      <c r="KNK3" s="703"/>
      <c r="KNL3" s="703"/>
      <c r="KNM3" s="703"/>
      <c r="KNN3" s="703"/>
      <c r="KNO3" s="703"/>
      <c r="KNP3" s="703"/>
      <c r="KNQ3" s="703"/>
      <c r="KNR3" s="703"/>
      <c r="KNS3" s="703"/>
      <c r="KNT3" s="703"/>
      <c r="KNU3" s="703"/>
      <c r="KNV3" s="703"/>
      <c r="KNW3" s="703"/>
      <c r="KNX3" s="703"/>
      <c r="KNY3" s="703"/>
      <c r="KNZ3" s="703"/>
      <c r="KOA3" s="703"/>
      <c r="KOB3" s="703"/>
      <c r="KOC3" s="703"/>
      <c r="KOD3" s="703"/>
      <c r="KOE3" s="703"/>
      <c r="KOF3" s="703"/>
      <c r="KOG3" s="703"/>
      <c r="KOH3" s="703"/>
      <c r="KOI3" s="703"/>
      <c r="KOJ3" s="703"/>
      <c r="KOK3" s="703"/>
      <c r="KOL3" s="703"/>
      <c r="KOM3" s="703"/>
      <c r="KON3" s="703"/>
      <c r="KOO3" s="703"/>
      <c r="KOP3" s="703"/>
      <c r="KOQ3" s="703"/>
      <c r="KOR3" s="703"/>
      <c r="KOS3" s="703"/>
      <c r="KOT3" s="703"/>
      <c r="KOU3" s="703"/>
      <c r="KOV3" s="703"/>
      <c r="KOW3" s="703"/>
      <c r="KOX3" s="703"/>
      <c r="KOY3" s="703"/>
      <c r="KOZ3" s="703"/>
      <c r="KPA3" s="703"/>
      <c r="KPB3" s="703"/>
      <c r="KPC3" s="703"/>
      <c r="KPD3" s="703"/>
      <c r="KPE3" s="703"/>
      <c r="KPF3" s="703"/>
      <c r="KPG3" s="703"/>
      <c r="KPH3" s="703"/>
      <c r="KPI3" s="703"/>
      <c r="KPJ3" s="703"/>
      <c r="KPK3" s="703"/>
      <c r="KPL3" s="703"/>
      <c r="KPM3" s="703"/>
      <c r="KPN3" s="703"/>
      <c r="KPO3" s="703"/>
      <c r="KPP3" s="703"/>
      <c r="KPQ3" s="703"/>
      <c r="KPR3" s="703"/>
      <c r="KPS3" s="703"/>
      <c r="KPT3" s="703"/>
      <c r="KPU3" s="703"/>
      <c r="KPV3" s="703"/>
      <c r="KPW3" s="703"/>
      <c r="KPX3" s="703"/>
      <c r="KPY3" s="703"/>
      <c r="KPZ3" s="703"/>
      <c r="KQA3" s="703"/>
      <c r="KQB3" s="703"/>
      <c r="KQC3" s="703"/>
      <c r="KQD3" s="703"/>
      <c r="KQE3" s="703"/>
      <c r="KQF3" s="703"/>
      <c r="KQG3" s="703"/>
      <c r="KQH3" s="703"/>
      <c r="KQI3" s="703"/>
      <c r="KQJ3" s="703"/>
      <c r="KQK3" s="703"/>
      <c r="KQL3" s="703"/>
      <c r="KQM3" s="703"/>
      <c r="KQN3" s="703"/>
      <c r="KQO3" s="703"/>
      <c r="KQP3" s="703"/>
      <c r="KQQ3" s="703"/>
      <c r="KQR3" s="703"/>
      <c r="KQS3" s="703"/>
      <c r="KQT3" s="703"/>
      <c r="KQU3" s="703"/>
      <c r="KQV3" s="703"/>
      <c r="KQW3" s="703"/>
      <c r="KQX3" s="703"/>
      <c r="KQY3" s="703"/>
      <c r="KQZ3" s="703"/>
      <c r="KRA3" s="703"/>
      <c r="KRB3" s="703"/>
      <c r="KRC3" s="703"/>
      <c r="KRD3" s="703"/>
      <c r="KRE3" s="703"/>
      <c r="KRF3" s="703"/>
      <c r="KRG3" s="703"/>
      <c r="KRH3" s="703"/>
      <c r="KRI3" s="703"/>
      <c r="KRJ3" s="703"/>
      <c r="KRK3" s="703"/>
      <c r="KRL3" s="703"/>
      <c r="KRM3" s="703"/>
      <c r="KRN3" s="703"/>
      <c r="KRO3" s="703"/>
      <c r="KRP3" s="703"/>
      <c r="KRQ3" s="703"/>
      <c r="KRR3" s="703"/>
      <c r="KRS3" s="703"/>
      <c r="KRT3" s="703"/>
      <c r="KRU3" s="703"/>
      <c r="KRV3" s="703"/>
      <c r="KRW3" s="703"/>
      <c r="KRX3" s="703"/>
      <c r="KRY3" s="703"/>
      <c r="KRZ3" s="703"/>
      <c r="KSA3" s="703"/>
      <c r="KSB3" s="703"/>
      <c r="KSC3" s="703"/>
      <c r="KSD3" s="703"/>
      <c r="KSE3" s="703"/>
      <c r="KSF3" s="703"/>
      <c r="KSG3" s="703"/>
      <c r="KSH3" s="703"/>
      <c r="KSI3" s="703"/>
      <c r="KSJ3" s="703"/>
      <c r="KSK3" s="703"/>
      <c r="KSL3" s="703"/>
      <c r="KSM3" s="703"/>
      <c r="KSN3" s="703"/>
      <c r="KSO3" s="703"/>
      <c r="KSP3" s="703"/>
      <c r="KSQ3" s="703"/>
      <c r="KSR3" s="703"/>
      <c r="KSS3" s="703"/>
      <c r="KST3" s="703"/>
      <c r="KSU3" s="703"/>
      <c r="KSV3" s="703"/>
      <c r="KSW3" s="703"/>
      <c r="KSX3" s="703"/>
      <c r="KSY3" s="703"/>
      <c r="KSZ3" s="703"/>
      <c r="KTA3" s="703"/>
      <c r="KTB3" s="703"/>
      <c r="KTC3" s="703"/>
      <c r="KTD3" s="703"/>
      <c r="KTE3" s="703"/>
      <c r="KTF3" s="703"/>
      <c r="KTG3" s="703"/>
      <c r="KTH3" s="703"/>
      <c r="KTI3" s="703"/>
      <c r="KTJ3" s="703"/>
      <c r="KTK3" s="703"/>
      <c r="KTL3" s="703"/>
      <c r="KTM3" s="703"/>
      <c r="KTN3" s="703"/>
      <c r="KTO3" s="703"/>
      <c r="KTP3" s="703"/>
      <c r="KTQ3" s="703"/>
      <c r="KTR3" s="703"/>
      <c r="KTS3" s="703"/>
      <c r="KTT3" s="703"/>
      <c r="KTU3" s="703"/>
      <c r="KTV3" s="703"/>
      <c r="KTW3" s="703"/>
      <c r="KTX3" s="703"/>
      <c r="KTY3" s="703"/>
      <c r="KTZ3" s="703"/>
      <c r="KUA3" s="703"/>
      <c r="KUB3" s="703"/>
      <c r="KUC3" s="703"/>
      <c r="KUD3" s="703"/>
      <c r="KUE3" s="703"/>
      <c r="KUF3" s="703"/>
      <c r="KUG3" s="703"/>
      <c r="KUH3" s="703"/>
      <c r="KUI3" s="703"/>
      <c r="KUJ3" s="703"/>
      <c r="KUK3" s="703"/>
      <c r="KUL3" s="703"/>
      <c r="KUM3" s="703"/>
      <c r="KUN3" s="703"/>
      <c r="KUO3" s="703"/>
      <c r="KUP3" s="703"/>
      <c r="KUQ3" s="703"/>
      <c r="KUR3" s="703"/>
      <c r="KUS3" s="703"/>
      <c r="KUT3" s="703"/>
      <c r="KUU3" s="703"/>
      <c r="KUV3" s="703"/>
      <c r="KUW3" s="703"/>
      <c r="KUX3" s="703"/>
      <c r="KUY3" s="703"/>
      <c r="KUZ3" s="703"/>
      <c r="KVA3" s="703"/>
      <c r="KVB3" s="703"/>
      <c r="KVC3" s="703"/>
      <c r="KVD3" s="703"/>
      <c r="KVE3" s="703"/>
      <c r="KVF3" s="703"/>
      <c r="KVG3" s="703"/>
      <c r="KVH3" s="703"/>
      <c r="KVI3" s="703"/>
      <c r="KVJ3" s="703"/>
      <c r="KVK3" s="703"/>
      <c r="KVL3" s="703"/>
      <c r="KVM3" s="703"/>
      <c r="KVN3" s="703"/>
      <c r="KVO3" s="703"/>
      <c r="KVP3" s="703"/>
      <c r="KVQ3" s="703"/>
      <c r="KVR3" s="703"/>
      <c r="KVS3" s="703"/>
      <c r="KVT3" s="703"/>
      <c r="KVU3" s="703"/>
      <c r="KVV3" s="703"/>
      <c r="KVW3" s="703"/>
      <c r="KVX3" s="703"/>
      <c r="KVY3" s="703"/>
      <c r="KVZ3" s="703"/>
      <c r="KWA3" s="703"/>
      <c r="KWB3" s="703"/>
      <c r="KWC3" s="703"/>
      <c r="KWD3" s="703"/>
      <c r="KWE3" s="703"/>
      <c r="KWF3" s="703"/>
      <c r="KWG3" s="703"/>
      <c r="KWH3" s="703"/>
      <c r="KWI3" s="703"/>
      <c r="KWJ3" s="703"/>
      <c r="KWK3" s="703"/>
      <c r="KWL3" s="703"/>
      <c r="KWM3" s="703"/>
      <c r="KWN3" s="703"/>
      <c r="KWO3" s="703"/>
      <c r="KWP3" s="703"/>
      <c r="KWQ3" s="703"/>
      <c r="KWR3" s="703"/>
      <c r="KWS3" s="703"/>
      <c r="KWT3" s="703"/>
      <c r="KWU3" s="703"/>
      <c r="KWV3" s="703"/>
      <c r="KWW3" s="703"/>
      <c r="KWX3" s="703"/>
      <c r="KWY3" s="703"/>
      <c r="KWZ3" s="703"/>
      <c r="KXA3" s="703"/>
      <c r="KXB3" s="703"/>
      <c r="KXC3" s="703"/>
      <c r="KXD3" s="703"/>
      <c r="KXE3" s="703"/>
      <c r="KXF3" s="703"/>
      <c r="KXG3" s="703"/>
      <c r="KXH3" s="703"/>
      <c r="KXI3" s="703"/>
      <c r="KXJ3" s="703"/>
      <c r="KXK3" s="703"/>
      <c r="KXL3" s="703"/>
      <c r="KXM3" s="703"/>
      <c r="KXN3" s="703"/>
      <c r="KXO3" s="703"/>
      <c r="KXP3" s="703"/>
      <c r="KXQ3" s="703"/>
      <c r="KXR3" s="703"/>
      <c r="KXS3" s="703"/>
      <c r="KXT3" s="703"/>
      <c r="KXU3" s="703"/>
      <c r="KXV3" s="703"/>
      <c r="KXW3" s="703"/>
      <c r="KXX3" s="703"/>
      <c r="KXY3" s="703"/>
      <c r="KXZ3" s="703"/>
      <c r="KYA3" s="703"/>
      <c r="KYB3" s="703"/>
      <c r="KYC3" s="703"/>
      <c r="KYD3" s="703"/>
      <c r="KYE3" s="703"/>
      <c r="KYF3" s="703"/>
      <c r="KYG3" s="703"/>
      <c r="KYH3" s="703"/>
      <c r="KYI3" s="703"/>
      <c r="KYJ3" s="703"/>
      <c r="KYK3" s="703"/>
      <c r="KYL3" s="703"/>
      <c r="KYM3" s="703"/>
      <c r="KYN3" s="703"/>
      <c r="KYO3" s="703"/>
      <c r="KYP3" s="703"/>
      <c r="KYQ3" s="703"/>
      <c r="KYR3" s="703"/>
      <c r="KYS3" s="703"/>
      <c r="KYT3" s="703"/>
      <c r="KYU3" s="703"/>
      <c r="KYV3" s="703"/>
      <c r="KYW3" s="703"/>
      <c r="KYX3" s="703"/>
      <c r="KYY3" s="703"/>
      <c r="KYZ3" s="703"/>
      <c r="KZA3" s="703"/>
      <c r="KZB3" s="703"/>
      <c r="KZC3" s="703"/>
      <c r="KZD3" s="703"/>
      <c r="KZE3" s="703"/>
      <c r="KZF3" s="703"/>
      <c r="KZG3" s="703"/>
      <c r="KZH3" s="703"/>
      <c r="KZI3" s="703"/>
      <c r="KZJ3" s="703"/>
      <c r="KZK3" s="703"/>
      <c r="KZL3" s="703"/>
      <c r="KZM3" s="703"/>
      <c r="KZN3" s="703"/>
      <c r="KZO3" s="703"/>
      <c r="KZP3" s="703"/>
      <c r="KZQ3" s="703"/>
      <c r="KZR3" s="703"/>
      <c r="KZS3" s="703"/>
      <c r="KZT3" s="703"/>
      <c r="KZU3" s="703"/>
      <c r="KZV3" s="703"/>
      <c r="KZW3" s="703"/>
      <c r="KZX3" s="703"/>
      <c r="KZY3" s="703"/>
      <c r="KZZ3" s="703"/>
      <c r="LAA3" s="703"/>
      <c r="LAB3" s="703"/>
      <c r="LAC3" s="703"/>
      <c r="LAD3" s="703"/>
      <c r="LAE3" s="703"/>
      <c r="LAF3" s="703"/>
      <c r="LAG3" s="703"/>
      <c r="LAH3" s="703"/>
      <c r="LAI3" s="703"/>
      <c r="LAJ3" s="703"/>
      <c r="LAK3" s="703"/>
      <c r="LAL3" s="703"/>
      <c r="LAM3" s="703"/>
      <c r="LAN3" s="703"/>
      <c r="LAO3" s="703"/>
      <c r="LAP3" s="703"/>
      <c r="LAQ3" s="703"/>
      <c r="LAR3" s="703"/>
      <c r="LAS3" s="703"/>
      <c r="LAT3" s="703"/>
      <c r="LAU3" s="703"/>
      <c r="LAV3" s="703"/>
      <c r="LAW3" s="703"/>
      <c r="LAX3" s="703"/>
      <c r="LAY3" s="703"/>
      <c r="LAZ3" s="703"/>
      <c r="LBA3" s="703"/>
      <c r="LBB3" s="703"/>
      <c r="LBC3" s="703"/>
      <c r="LBD3" s="703"/>
      <c r="LBE3" s="703"/>
      <c r="LBF3" s="703"/>
      <c r="LBG3" s="703"/>
      <c r="LBH3" s="703"/>
      <c r="LBI3" s="703"/>
      <c r="LBJ3" s="703"/>
      <c r="LBK3" s="703"/>
      <c r="LBL3" s="703"/>
      <c r="LBM3" s="703"/>
      <c r="LBN3" s="703"/>
      <c r="LBO3" s="703"/>
      <c r="LBP3" s="703"/>
      <c r="LBQ3" s="703"/>
      <c r="LBR3" s="703"/>
      <c r="LBS3" s="703"/>
      <c r="LBT3" s="703"/>
      <c r="LBU3" s="703"/>
      <c r="LBV3" s="703"/>
      <c r="LBW3" s="703"/>
      <c r="LBX3" s="703"/>
      <c r="LBY3" s="703"/>
      <c r="LBZ3" s="703"/>
      <c r="LCA3" s="703"/>
      <c r="LCB3" s="703"/>
      <c r="LCC3" s="703"/>
      <c r="LCD3" s="703"/>
      <c r="LCE3" s="703"/>
      <c r="LCF3" s="703"/>
      <c r="LCG3" s="703"/>
      <c r="LCH3" s="703"/>
      <c r="LCI3" s="703"/>
      <c r="LCJ3" s="703"/>
      <c r="LCK3" s="703"/>
      <c r="LCL3" s="703"/>
      <c r="LCM3" s="703"/>
      <c r="LCN3" s="703"/>
      <c r="LCO3" s="703"/>
      <c r="LCP3" s="703"/>
      <c r="LCQ3" s="703"/>
      <c r="LCR3" s="703"/>
      <c r="LCS3" s="703"/>
      <c r="LCT3" s="703"/>
      <c r="LCU3" s="703"/>
      <c r="LCV3" s="703"/>
      <c r="LCW3" s="703"/>
      <c r="LCX3" s="703"/>
      <c r="LCY3" s="703"/>
      <c r="LCZ3" s="703"/>
      <c r="LDA3" s="703"/>
      <c r="LDB3" s="703"/>
      <c r="LDC3" s="703"/>
      <c r="LDD3" s="703"/>
      <c r="LDE3" s="703"/>
      <c r="LDF3" s="703"/>
      <c r="LDG3" s="703"/>
      <c r="LDH3" s="703"/>
      <c r="LDI3" s="703"/>
      <c r="LDJ3" s="703"/>
      <c r="LDK3" s="703"/>
      <c r="LDL3" s="703"/>
      <c r="LDM3" s="703"/>
      <c r="LDN3" s="703"/>
      <c r="LDO3" s="703"/>
      <c r="LDP3" s="703"/>
      <c r="LDQ3" s="703"/>
      <c r="LDR3" s="703"/>
      <c r="LDS3" s="703"/>
      <c r="LDT3" s="703"/>
      <c r="LDU3" s="703"/>
      <c r="LDV3" s="703"/>
      <c r="LDW3" s="703"/>
      <c r="LDX3" s="703"/>
      <c r="LDY3" s="703"/>
      <c r="LDZ3" s="703"/>
      <c r="LEA3" s="703"/>
      <c r="LEB3" s="703"/>
      <c r="LEC3" s="703"/>
      <c r="LED3" s="703"/>
      <c r="LEE3" s="703"/>
      <c r="LEF3" s="703"/>
      <c r="LEG3" s="703"/>
      <c r="LEH3" s="703"/>
      <c r="LEI3" s="703"/>
      <c r="LEJ3" s="703"/>
      <c r="LEK3" s="703"/>
      <c r="LEL3" s="703"/>
      <c r="LEM3" s="703"/>
      <c r="LEN3" s="703"/>
      <c r="LEO3" s="703"/>
      <c r="LEP3" s="703"/>
      <c r="LEQ3" s="703"/>
      <c r="LER3" s="703"/>
      <c r="LES3" s="703"/>
      <c r="LET3" s="703"/>
      <c r="LEU3" s="703"/>
      <c r="LEV3" s="703"/>
      <c r="LEW3" s="703"/>
      <c r="LEX3" s="703"/>
      <c r="LEY3" s="703"/>
      <c r="LEZ3" s="703"/>
      <c r="LFA3" s="703"/>
      <c r="LFB3" s="703"/>
      <c r="LFC3" s="703"/>
      <c r="LFD3" s="703"/>
      <c r="LFE3" s="703"/>
      <c r="LFF3" s="703"/>
      <c r="LFG3" s="703"/>
      <c r="LFH3" s="703"/>
      <c r="LFI3" s="703"/>
      <c r="LFJ3" s="703"/>
      <c r="LFK3" s="703"/>
      <c r="LFL3" s="703"/>
      <c r="LFM3" s="703"/>
      <c r="LFN3" s="703"/>
      <c r="LFO3" s="703"/>
      <c r="LFP3" s="703"/>
      <c r="LFQ3" s="703"/>
      <c r="LFR3" s="703"/>
      <c r="LFS3" s="703"/>
      <c r="LFT3" s="703"/>
      <c r="LFU3" s="703"/>
      <c r="LFV3" s="703"/>
      <c r="LFW3" s="703"/>
      <c r="LFX3" s="703"/>
      <c r="LFY3" s="703"/>
      <c r="LFZ3" s="703"/>
      <c r="LGA3" s="703"/>
      <c r="LGB3" s="703"/>
      <c r="LGC3" s="703"/>
      <c r="LGD3" s="703"/>
      <c r="LGE3" s="703"/>
      <c r="LGF3" s="703"/>
      <c r="LGG3" s="703"/>
      <c r="LGH3" s="703"/>
      <c r="LGI3" s="703"/>
      <c r="LGJ3" s="703"/>
      <c r="LGK3" s="703"/>
      <c r="LGL3" s="703"/>
      <c r="LGM3" s="703"/>
      <c r="LGN3" s="703"/>
      <c r="LGO3" s="703"/>
      <c r="LGP3" s="703"/>
      <c r="LGQ3" s="703"/>
      <c r="LGR3" s="703"/>
      <c r="LGS3" s="703"/>
      <c r="LGT3" s="703"/>
      <c r="LGU3" s="703"/>
      <c r="LGV3" s="703"/>
      <c r="LGW3" s="703"/>
      <c r="LGX3" s="703"/>
      <c r="LGY3" s="703"/>
      <c r="LGZ3" s="703"/>
      <c r="LHA3" s="703"/>
      <c r="LHB3" s="703"/>
      <c r="LHC3" s="703"/>
      <c r="LHD3" s="703"/>
      <c r="LHE3" s="703"/>
      <c r="LHF3" s="703"/>
      <c r="LHG3" s="703"/>
      <c r="LHH3" s="703"/>
      <c r="LHI3" s="703"/>
      <c r="LHJ3" s="703"/>
      <c r="LHK3" s="703"/>
      <c r="LHL3" s="703"/>
      <c r="LHM3" s="703"/>
      <c r="LHN3" s="703"/>
      <c r="LHO3" s="703"/>
      <c r="LHP3" s="703"/>
      <c r="LHQ3" s="703"/>
      <c r="LHR3" s="703"/>
      <c r="LHS3" s="703"/>
      <c r="LHT3" s="703"/>
      <c r="LHU3" s="703"/>
      <c r="LHV3" s="703"/>
      <c r="LHW3" s="703"/>
      <c r="LHX3" s="703"/>
      <c r="LHY3" s="703"/>
      <c r="LHZ3" s="703"/>
      <c r="LIA3" s="703"/>
      <c r="LIB3" s="703"/>
      <c r="LIC3" s="703"/>
      <c r="LID3" s="703"/>
      <c r="LIE3" s="703"/>
      <c r="LIF3" s="703"/>
      <c r="LIG3" s="703"/>
      <c r="LIH3" s="703"/>
      <c r="LII3" s="703"/>
      <c r="LIJ3" s="703"/>
      <c r="LIK3" s="703"/>
      <c r="LIL3" s="703"/>
      <c r="LIM3" s="703"/>
      <c r="LIN3" s="703"/>
      <c r="LIO3" s="703"/>
      <c r="LIP3" s="703"/>
      <c r="LIQ3" s="703"/>
      <c r="LIR3" s="703"/>
      <c r="LIS3" s="703"/>
      <c r="LIT3" s="703"/>
      <c r="LIU3" s="703"/>
      <c r="LIV3" s="703"/>
      <c r="LIW3" s="703"/>
      <c r="LIX3" s="703"/>
      <c r="LIY3" s="703"/>
      <c r="LIZ3" s="703"/>
      <c r="LJA3" s="703"/>
      <c r="LJB3" s="703"/>
      <c r="LJC3" s="703"/>
      <c r="LJD3" s="703"/>
      <c r="LJE3" s="703"/>
      <c r="LJF3" s="703"/>
      <c r="LJG3" s="703"/>
      <c r="LJH3" s="703"/>
      <c r="LJI3" s="703"/>
      <c r="LJJ3" s="703"/>
      <c r="LJK3" s="703"/>
      <c r="LJL3" s="703"/>
      <c r="LJM3" s="703"/>
      <c r="LJN3" s="703"/>
      <c r="LJO3" s="703"/>
      <c r="LJP3" s="703"/>
      <c r="LJQ3" s="703"/>
      <c r="LJR3" s="703"/>
      <c r="LJS3" s="703"/>
      <c r="LJT3" s="703"/>
      <c r="LJU3" s="703"/>
      <c r="LJV3" s="703"/>
      <c r="LJW3" s="703"/>
      <c r="LJX3" s="703"/>
      <c r="LJY3" s="703"/>
      <c r="LJZ3" s="703"/>
      <c r="LKA3" s="703"/>
      <c r="LKB3" s="703"/>
      <c r="LKC3" s="703"/>
      <c r="LKD3" s="703"/>
      <c r="LKE3" s="703"/>
      <c r="LKF3" s="703"/>
      <c r="LKG3" s="703"/>
      <c r="LKH3" s="703"/>
      <c r="LKI3" s="703"/>
      <c r="LKJ3" s="703"/>
      <c r="LKK3" s="703"/>
      <c r="LKL3" s="703"/>
      <c r="LKM3" s="703"/>
      <c r="LKN3" s="703"/>
      <c r="LKO3" s="703"/>
      <c r="LKP3" s="703"/>
      <c r="LKQ3" s="703"/>
      <c r="LKR3" s="703"/>
      <c r="LKS3" s="703"/>
      <c r="LKT3" s="703"/>
      <c r="LKU3" s="703"/>
      <c r="LKV3" s="703"/>
      <c r="LKW3" s="703"/>
      <c r="LKX3" s="703"/>
      <c r="LKY3" s="703"/>
      <c r="LKZ3" s="703"/>
      <c r="LLA3" s="703"/>
      <c r="LLB3" s="703"/>
      <c r="LLC3" s="703"/>
      <c r="LLD3" s="703"/>
      <c r="LLE3" s="703"/>
      <c r="LLF3" s="703"/>
      <c r="LLG3" s="703"/>
      <c r="LLH3" s="703"/>
      <c r="LLI3" s="703"/>
      <c r="LLJ3" s="703"/>
      <c r="LLK3" s="703"/>
      <c r="LLL3" s="703"/>
      <c r="LLM3" s="703"/>
      <c r="LLN3" s="703"/>
      <c r="LLO3" s="703"/>
      <c r="LLP3" s="703"/>
      <c r="LLQ3" s="703"/>
      <c r="LLR3" s="703"/>
      <c r="LLS3" s="703"/>
      <c r="LLT3" s="703"/>
      <c r="LLU3" s="703"/>
      <c r="LLV3" s="703"/>
      <c r="LLW3" s="703"/>
      <c r="LLX3" s="703"/>
      <c r="LLY3" s="703"/>
      <c r="LLZ3" s="703"/>
      <c r="LMA3" s="703"/>
      <c r="LMB3" s="703"/>
      <c r="LMC3" s="703"/>
      <c r="LMD3" s="703"/>
      <c r="LME3" s="703"/>
      <c r="LMF3" s="703"/>
      <c r="LMG3" s="703"/>
      <c r="LMH3" s="703"/>
      <c r="LMI3" s="703"/>
      <c r="LMJ3" s="703"/>
      <c r="LMK3" s="703"/>
      <c r="LML3" s="703"/>
      <c r="LMM3" s="703"/>
      <c r="LMN3" s="703"/>
      <c r="LMO3" s="703"/>
      <c r="LMP3" s="703"/>
      <c r="LMQ3" s="703"/>
      <c r="LMR3" s="703"/>
      <c r="LMS3" s="703"/>
      <c r="LMT3" s="703"/>
      <c r="LMU3" s="703"/>
      <c r="LMV3" s="703"/>
      <c r="LMW3" s="703"/>
      <c r="LMX3" s="703"/>
      <c r="LMY3" s="703"/>
      <c r="LMZ3" s="703"/>
      <c r="LNA3" s="703"/>
      <c r="LNB3" s="703"/>
      <c r="LNC3" s="703"/>
      <c r="LND3" s="703"/>
      <c r="LNE3" s="703"/>
      <c r="LNF3" s="703"/>
      <c r="LNG3" s="703"/>
      <c r="LNH3" s="703"/>
      <c r="LNI3" s="703"/>
      <c r="LNJ3" s="703"/>
      <c r="LNK3" s="703"/>
      <c r="LNL3" s="703"/>
      <c r="LNM3" s="703"/>
      <c r="LNN3" s="703"/>
      <c r="LNO3" s="703"/>
      <c r="LNP3" s="703"/>
      <c r="LNQ3" s="703"/>
      <c r="LNR3" s="703"/>
      <c r="LNS3" s="703"/>
      <c r="LNT3" s="703"/>
      <c r="LNU3" s="703"/>
      <c r="LNV3" s="703"/>
      <c r="LNW3" s="703"/>
      <c r="LNX3" s="703"/>
      <c r="LNY3" s="703"/>
      <c r="LNZ3" s="703"/>
      <c r="LOA3" s="703"/>
      <c r="LOB3" s="703"/>
      <c r="LOC3" s="703"/>
      <c r="LOD3" s="703"/>
      <c r="LOE3" s="703"/>
      <c r="LOF3" s="703"/>
      <c r="LOG3" s="703"/>
      <c r="LOH3" s="703"/>
      <c r="LOI3" s="703"/>
      <c r="LOJ3" s="703"/>
      <c r="LOK3" s="703"/>
      <c r="LOL3" s="703"/>
      <c r="LOM3" s="703"/>
      <c r="LON3" s="703"/>
      <c r="LOO3" s="703"/>
      <c r="LOP3" s="703"/>
      <c r="LOQ3" s="703"/>
      <c r="LOR3" s="703"/>
      <c r="LOS3" s="703"/>
      <c r="LOT3" s="703"/>
      <c r="LOU3" s="703"/>
      <c r="LOV3" s="703"/>
      <c r="LOW3" s="703"/>
      <c r="LOX3" s="703"/>
      <c r="LOY3" s="703"/>
      <c r="LOZ3" s="703"/>
      <c r="LPA3" s="703"/>
      <c r="LPB3" s="703"/>
      <c r="LPC3" s="703"/>
      <c r="LPD3" s="703"/>
      <c r="LPE3" s="703"/>
      <c r="LPF3" s="703"/>
      <c r="LPG3" s="703"/>
      <c r="LPH3" s="703"/>
      <c r="LPI3" s="703"/>
      <c r="LPJ3" s="703"/>
      <c r="LPK3" s="703"/>
      <c r="LPL3" s="703"/>
      <c r="LPM3" s="703"/>
      <c r="LPN3" s="703"/>
      <c r="LPO3" s="703"/>
      <c r="LPP3" s="703"/>
      <c r="LPQ3" s="703"/>
      <c r="LPR3" s="703"/>
      <c r="LPS3" s="703"/>
      <c r="LPT3" s="703"/>
      <c r="LPU3" s="703"/>
      <c r="LPV3" s="703"/>
      <c r="LPW3" s="703"/>
      <c r="LPX3" s="703"/>
      <c r="LPY3" s="703"/>
      <c r="LPZ3" s="703"/>
      <c r="LQA3" s="703"/>
      <c r="LQB3" s="703"/>
      <c r="LQC3" s="703"/>
      <c r="LQD3" s="703"/>
      <c r="LQE3" s="703"/>
      <c r="LQF3" s="703"/>
      <c r="LQG3" s="703"/>
      <c r="LQH3" s="703"/>
      <c r="LQI3" s="703"/>
      <c r="LQJ3" s="703"/>
      <c r="LQK3" s="703"/>
      <c r="LQL3" s="703"/>
      <c r="LQM3" s="703"/>
      <c r="LQN3" s="703"/>
      <c r="LQO3" s="703"/>
      <c r="LQP3" s="703"/>
      <c r="LQQ3" s="703"/>
      <c r="LQR3" s="703"/>
      <c r="LQS3" s="703"/>
      <c r="LQT3" s="703"/>
      <c r="LQU3" s="703"/>
      <c r="LQV3" s="703"/>
      <c r="LQW3" s="703"/>
      <c r="LQX3" s="703"/>
      <c r="LQY3" s="703"/>
      <c r="LQZ3" s="703"/>
      <c r="LRA3" s="703"/>
      <c r="LRB3" s="703"/>
      <c r="LRC3" s="703"/>
      <c r="LRD3" s="703"/>
      <c r="LRE3" s="703"/>
      <c r="LRF3" s="703"/>
      <c r="LRG3" s="703"/>
      <c r="LRH3" s="703"/>
      <c r="LRI3" s="703"/>
      <c r="LRJ3" s="703"/>
      <c r="LRK3" s="703"/>
      <c r="LRL3" s="703"/>
      <c r="LRM3" s="703"/>
      <c r="LRN3" s="703"/>
      <c r="LRO3" s="703"/>
      <c r="LRP3" s="703"/>
      <c r="LRQ3" s="703"/>
      <c r="LRR3" s="703"/>
      <c r="LRS3" s="703"/>
      <c r="LRT3" s="703"/>
      <c r="LRU3" s="703"/>
      <c r="LRV3" s="703"/>
      <c r="LRW3" s="703"/>
      <c r="LRX3" s="703"/>
      <c r="LRY3" s="703"/>
      <c r="LRZ3" s="703"/>
      <c r="LSA3" s="703"/>
      <c r="LSB3" s="703"/>
      <c r="LSC3" s="703"/>
      <c r="LSD3" s="703"/>
      <c r="LSE3" s="703"/>
      <c r="LSF3" s="703"/>
      <c r="LSG3" s="703"/>
      <c r="LSH3" s="703"/>
      <c r="LSI3" s="703"/>
      <c r="LSJ3" s="703"/>
      <c r="LSK3" s="703"/>
      <c r="LSL3" s="703"/>
      <c r="LSM3" s="703"/>
      <c r="LSN3" s="703"/>
      <c r="LSO3" s="703"/>
      <c r="LSP3" s="703"/>
      <c r="LSQ3" s="703"/>
      <c r="LSR3" s="703"/>
      <c r="LSS3" s="703"/>
      <c r="LST3" s="703"/>
      <c r="LSU3" s="703"/>
      <c r="LSV3" s="703"/>
      <c r="LSW3" s="703"/>
      <c r="LSX3" s="703"/>
      <c r="LSY3" s="703"/>
      <c r="LSZ3" s="703"/>
      <c r="LTA3" s="703"/>
      <c r="LTB3" s="703"/>
      <c r="LTC3" s="703"/>
      <c r="LTD3" s="703"/>
      <c r="LTE3" s="703"/>
      <c r="LTF3" s="703"/>
      <c r="LTG3" s="703"/>
      <c r="LTH3" s="703"/>
      <c r="LTI3" s="703"/>
      <c r="LTJ3" s="703"/>
      <c r="LTK3" s="703"/>
      <c r="LTL3" s="703"/>
      <c r="LTM3" s="703"/>
      <c r="LTN3" s="703"/>
      <c r="LTO3" s="703"/>
      <c r="LTP3" s="703"/>
      <c r="LTQ3" s="703"/>
      <c r="LTR3" s="703"/>
      <c r="LTS3" s="703"/>
      <c r="LTT3" s="703"/>
      <c r="LTU3" s="703"/>
      <c r="LTV3" s="703"/>
      <c r="LTW3" s="703"/>
      <c r="LTX3" s="703"/>
      <c r="LTY3" s="703"/>
      <c r="LTZ3" s="703"/>
      <c r="LUA3" s="703"/>
      <c r="LUB3" s="703"/>
      <c r="LUC3" s="703"/>
      <c r="LUD3" s="703"/>
      <c r="LUE3" s="703"/>
      <c r="LUF3" s="703"/>
      <c r="LUG3" s="703"/>
      <c r="LUH3" s="703"/>
      <c r="LUI3" s="703"/>
      <c r="LUJ3" s="703"/>
      <c r="LUK3" s="703"/>
      <c r="LUL3" s="703"/>
      <c r="LUM3" s="703"/>
      <c r="LUN3" s="703"/>
      <c r="LUO3" s="703"/>
      <c r="LUP3" s="703"/>
      <c r="LUQ3" s="703"/>
      <c r="LUR3" s="703"/>
      <c r="LUS3" s="703"/>
      <c r="LUT3" s="703"/>
      <c r="LUU3" s="703"/>
      <c r="LUV3" s="703"/>
      <c r="LUW3" s="703"/>
      <c r="LUX3" s="703"/>
      <c r="LUY3" s="703"/>
      <c r="LUZ3" s="703"/>
      <c r="LVA3" s="703"/>
      <c r="LVB3" s="703"/>
      <c r="LVC3" s="703"/>
      <c r="LVD3" s="703"/>
      <c r="LVE3" s="703"/>
      <c r="LVF3" s="703"/>
      <c r="LVG3" s="703"/>
      <c r="LVH3" s="703"/>
      <c r="LVI3" s="703"/>
      <c r="LVJ3" s="703"/>
      <c r="LVK3" s="703"/>
      <c r="LVL3" s="703"/>
      <c r="LVM3" s="703"/>
      <c r="LVN3" s="703"/>
      <c r="LVO3" s="703"/>
      <c r="LVP3" s="703"/>
      <c r="LVQ3" s="703"/>
      <c r="LVR3" s="703"/>
      <c r="LVS3" s="703"/>
      <c r="LVT3" s="703"/>
      <c r="LVU3" s="703"/>
      <c r="LVV3" s="703"/>
      <c r="LVW3" s="703"/>
      <c r="LVX3" s="703"/>
      <c r="LVY3" s="703"/>
      <c r="LVZ3" s="703"/>
      <c r="LWA3" s="703"/>
      <c r="LWB3" s="703"/>
      <c r="LWC3" s="703"/>
      <c r="LWD3" s="703"/>
      <c r="LWE3" s="703"/>
      <c r="LWF3" s="703"/>
      <c r="LWG3" s="703"/>
      <c r="LWH3" s="703"/>
      <c r="LWI3" s="703"/>
      <c r="LWJ3" s="703"/>
      <c r="LWK3" s="703"/>
      <c r="LWL3" s="703"/>
      <c r="LWM3" s="703"/>
      <c r="LWN3" s="703"/>
      <c r="LWO3" s="703"/>
      <c r="LWP3" s="703"/>
      <c r="LWQ3" s="703"/>
      <c r="LWR3" s="703"/>
      <c r="LWS3" s="703"/>
      <c r="LWT3" s="703"/>
      <c r="LWU3" s="703"/>
      <c r="LWV3" s="703"/>
      <c r="LWW3" s="703"/>
      <c r="LWX3" s="703"/>
      <c r="LWY3" s="703"/>
      <c r="LWZ3" s="703"/>
      <c r="LXA3" s="703"/>
      <c r="LXB3" s="703"/>
      <c r="LXC3" s="703"/>
      <c r="LXD3" s="703"/>
      <c r="LXE3" s="703"/>
      <c r="LXF3" s="703"/>
      <c r="LXG3" s="703"/>
      <c r="LXH3" s="703"/>
      <c r="LXI3" s="703"/>
      <c r="LXJ3" s="703"/>
      <c r="LXK3" s="703"/>
      <c r="LXL3" s="703"/>
      <c r="LXM3" s="703"/>
      <c r="LXN3" s="703"/>
      <c r="LXO3" s="703"/>
      <c r="LXP3" s="703"/>
      <c r="LXQ3" s="703"/>
      <c r="LXR3" s="703"/>
      <c r="LXS3" s="703"/>
      <c r="LXT3" s="703"/>
      <c r="LXU3" s="703"/>
      <c r="LXV3" s="703"/>
      <c r="LXW3" s="703"/>
      <c r="LXX3" s="703"/>
      <c r="LXY3" s="703"/>
      <c r="LXZ3" s="703"/>
      <c r="LYA3" s="703"/>
      <c r="LYB3" s="703"/>
      <c r="LYC3" s="703"/>
      <c r="LYD3" s="703"/>
      <c r="LYE3" s="703"/>
      <c r="LYF3" s="703"/>
      <c r="LYG3" s="703"/>
      <c r="LYH3" s="703"/>
      <c r="LYI3" s="703"/>
      <c r="LYJ3" s="703"/>
      <c r="LYK3" s="703"/>
      <c r="LYL3" s="703"/>
      <c r="LYM3" s="703"/>
      <c r="LYN3" s="703"/>
      <c r="LYO3" s="703"/>
      <c r="LYP3" s="703"/>
      <c r="LYQ3" s="703"/>
      <c r="LYR3" s="703"/>
      <c r="LYS3" s="703"/>
      <c r="LYT3" s="703"/>
      <c r="LYU3" s="703"/>
      <c r="LYV3" s="703"/>
      <c r="LYW3" s="703"/>
      <c r="LYX3" s="703"/>
      <c r="LYY3" s="703"/>
      <c r="LYZ3" s="703"/>
      <c r="LZA3" s="703"/>
      <c r="LZB3" s="703"/>
      <c r="LZC3" s="703"/>
      <c r="LZD3" s="703"/>
      <c r="LZE3" s="703"/>
      <c r="LZF3" s="703"/>
      <c r="LZG3" s="703"/>
      <c r="LZH3" s="703"/>
      <c r="LZI3" s="703"/>
      <c r="LZJ3" s="703"/>
      <c r="LZK3" s="703"/>
      <c r="LZL3" s="703"/>
      <c r="LZM3" s="703"/>
      <c r="LZN3" s="703"/>
      <c r="LZO3" s="703"/>
      <c r="LZP3" s="703"/>
      <c r="LZQ3" s="703"/>
      <c r="LZR3" s="703"/>
      <c r="LZS3" s="703"/>
      <c r="LZT3" s="703"/>
      <c r="LZU3" s="703"/>
      <c r="LZV3" s="703"/>
      <c r="LZW3" s="703"/>
      <c r="LZX3" s="703"/>
      <c r="LZY3" s="703"/>
      <c r="LZZ3" s="703"/>
      <c r="MAA3" s="703"/>
      <c r="MAB3" s="703"/>
      <c r="MAC3" s="703"/>
      <c r="MAD3" s="703"/>
      <c r="MAE3" s="703"/>
      <c r="MAF3" s="703"/>
      <c r="MAG3" s="703"/>
      <c r="MAH3" s="703"/>
      <c r="MAI3" s="703"/>
      <c r="MAJ3" s="703"/>
      <c r="MAK3" s="703"/>
      <c r="MAL3" s="703"/>
      <c r="MAM3" s="703"/>
      <c r="MAN3" s="703"/>
      <c r="MAO3" s="703"/>
      <c r="MAP3" s="703"/>
      <c r="MAQ3" s="703"/>
      <c r="MAR3" s="703"/>
      <c r="MAS3" s="703"/>
      <c r="MAT3" s="703"/>
      <c r="MAU3" s="703"/>
      <c r="MAV3" s="703"/>
      <c r="MAW3" s="703"/>
      <c r="MAX3" s="703"/>
      <c r="MAY3" s="703"/>
      <c r="MAZ3" s="703"/>
      <c r="MBA3" s="703"/>
      <c r="MBB3" s="703"/>
      <c r="MBC3" s="703"/>
      <c r="MBD3" s="703"/>
      <c r="MBE3" s="703"/>
      <c r="MBF3" s="703"/>
      <c r="MBG3" s="703"/>
      <c r="MBH3" s="703"/>
      <c r="MBI3" s="703"/>
      <c r="MBJ3" s="703"/>
      <c r="MBK3" s="703"/>
      <c r="MBL3" s="703"/>
      <c r="MBM3" s="703"/>
      <c r="MBN3" s="703"/>
      <c r="MBO3" s="703"/>
      <c r="MBP3" s="703"/>
      <c r="MBQ3" s="703"/>
      <c r="MBR3" s="703"/>
      <c r="MBS3" s="703"/>
      <c r="MBT3" s="703"/>
      <c r="MBU3" s="703"/>
      <c r="MBV3" s="703"/>
      <c r="MBW3" s="703"/>
      <c r="MBX3" s="703"/>
      <c r="MBY3" s="703"/>
      <c r="MBZ3" s="703"/>
      <c r="MCA3" s="703"/>
      <c r="MCB3" s="703"/>
      <c r="MCC3" s="703"/>
      <c r="MCD3" s="703"/>
      <c r="MCE3" s="703"/>
      <c r="MCF3" s="703"/>
      <c r="MCG3" s="703"/>
      <c r="MCH3" s="703"/>
      <c r="MCI3" s="703"/>
      <c r="MCJ3" s="703"/>
      <c r="MCK3" s="703"/>
      <c r="MCL3" s="703"/>
      <c r="MCM3" s="703"/>
      <c r="MCN3" s="703"/>
      <c r="MCO3" s="703"/>
      <c r="MCP3" s="703"/>
      <c r="MCQ3" s="703"/>
      <c r="MCR3" s="703"/>
      <c r="MCS3" s="703"/>
      <c r="MCT3" s="703"/>
      <c r="MCU3" s="703"/>
      <c r="MCV3" s="703"/>
      <c r="MCW3" s="703"/>
      <c r="MCX3" s="703"/>
      <c r="MCY3" s="703"/>
      <c r="MCZ3" s="703"/>
      <c r="MDA3" s="703"/>
      <c r="MDB3" s="703"/>
      <c r="MDC3" s="703"/>
      <c r="MDD3" s="703"/>
      <c r="MDE3" s="703"/>
      <c r="MDF3" s="703"/>
      <c r="MDG3" s="703"/>
      <c r="MDH3" s="703"/>
      <c r="MDI3" s="703"/>
      <c r="MDJ3" s="703"/>
      <c r="MDK3" s="703"/>
      <c r="MDL3" s="703"/>
      <c r="MDM3" s="703"/>
      <c r="MDN3" s="703"/>
      <c r="MDO3" s="703"/>
      <c r="MDP3" s="703"/>
      <c r="MDQ3" s="703"/>
      <c r="MDR3" s="703"/>
      <c r="MDS3" s="703"/>
      <c r="MDT3" s="703"/>
      <c r="MDU3" s="703"/>
      <c r="MDV3" s="703"/>
      <c r="MDW3" s="703"/>
      <c r="MDX3" s="703"/>
      <c r="MDY3" s="703"/>
      <c r="MDZ3" s="703"/>
      <c r="MEA3" s="703"/>
      <c r="MEB3" s="703"/>
      <c r="MEC3" s="703"/>
      <c r="MED3" s="703"/>
      <c r="MEE3" s="703"/>
      <c r="MEF3" s="703"/>
      <c r="MEG3" s="703"/>
      <c r="MEH3" s="703"/>
      <c r="MEI3" s="703"/>
      <c r="MEJ3" s="703"/>
      <c r="MEK3" s="703"/>
      <c r="MEL3" s="703"/>
      <c r="MEM3" s="703"/>
      <c r="MEN3" s="703"/>
      <c r="MEO3" s="703"/>
      <c r="MEP3" s="703"/>
      <c r="MEQ3" s="703"/>
      <c r="MER3" s="703"/>
      <c r="MES3" s="703"/>
      <c r="MET3" s="703"/>
      <c r="MEU3" s="703"/>
      <c r="MEV3" s="703"/>
      <c r="MEW3" s="703"/>
      <c r="MEX3" s="703"/>
      <c r="MEY3" s="703"/>
      <c r="MEZ3" s="703"/>
      <c r="MFA3" s="703"/>
      <c r="MFB3" s="703"/>
      <c r="MFC3" s="703"/>
      <c r="MFD3" s="703"/>
      <c r="MFE3" s="703"/>
      <c r="MFF3" s="703"/>
      <c r="MFG3" s="703"/>
      <c r="MFH3" s="703"/>
      <c r="MFI3" s="703"/>
      <c r="MFJ3" s="703"/>
      <c r="MFK3" s="703"/>
      <c r="MFL3" s="703"/>
      <c r="MFM3" s="703"/>
      <c r="MFN3" s="703"/>
      <c r="MFO3" s="703"/>
      <c r="MFP3" s="703"/>
      <c r="MFQ3" s="703"/>
      <c r="MFR3" s="703"/>
      <c r="MFS3" s="703"/>
      <c r="MFT3" s="703"/>
      <c r="MFU3" s="703"/>
      <c r="MFV3" s="703"/>
      <c r="MFW3" s="703"/>
      <c r="MFX3" s="703"/>
      <c r="MFY3" s="703"/>
      <c r="MFZ3" s="703"/>
      <c r="MGA3" s="703"/>
      <c r="MGB3" s="703"/>
      <c r="MGC3" s="703"/>
      <c r="MGD3" s="703"/>
      <c r="MGE3" s="703"/>
      <c r="MGF3" s="703"/>
      <c r="MGG3" s="703"/>
      <c r="MGH3" s="703"/>
      <c r="MGI3" s="703"/>
      <c r="MGJ3" s="703"/>
      <c r="MGK3" s="703"/>
      <c r="MGL3" s="703"/>
      <c r="MGM3" s="703"/>
      <c r="MGN3" s="703"/>
      <c r="MGO3" s="703"/>
      <c r="MGP3" s="703"/>
      <c r="MGQ3" s="703"/>
      <c r="MGR3" s="703"/>
      <c r="MGS3" s="703"/>
      <c r="MGT3" s="703"/>
      <c r="MGU3" s="703"/>
      <c r="MGV3" s="703"/>
      <c r="MGW3" s="703"/>
      <c r="MGX3" s="703"/>
      <c r="MGY3" s="703"/>
      <c r="MGZ3" s="703"/>
      <c r="MHA3" s="703"/>
      <c r="MHB3" s="703"/>
      <c r="MHC3" s="703"/>
      <c r="MHD3" s="703"/>
      <c r="MHE3" s="703"/>
      <c r="MHF3" s="703"/>
      <c r="MHG3" s="703"/>
      <c r="MHH3" s="703"/>
      <c r="MHI3" s="703"/>
      <c r="MHJ3" s="703"/>
      <c r="MHK3" s="703"/>
      <c r="MHL3" s="703"/>
      <c r="MHM3" s="703"/>
      <c r="MHN3" s="703"/>
      <c r="MHO3" s="703"/>
      <c r="MHP3" s="703"/>
      <c r="MHQ3" s="703"/>
      <c r="MHR3" s="703"/>
      <c r="MHS3" s="703"/>
      <c r="MHT3" s="703"/>
      <c r="MHU3" s="703"/>
      <c r="MHV3" s="703"/>
      <c r="MHW3" s="703"/>
      <c r="MHX3" s="703"/>
      <c r="MHY3" s="703"/>
      <c r="MHZ3" s="703"/>
      <c r="MIA3" s="703"/>
      <c r="MIB3" s="703"/>
      <c r="MIC3" s="703"/>
      <c r="MID3" s="703"/>
      <c r="MIE3" s="703"/>
      <c r="MIF3" s="703"/>
      <c r="MIG3" s="703"/>
      <c r="MIH3" s="703"/>
      <c r="MII3" s="703"/>
      <c r="MIJ3" s="703"/>
      <c r="MIK3" s="703"/>
      <c r="MIL3" s="703"/>
      <c r="MIM3" s="703"/>
      <c r="MIN3" s="703"/>
      <c r="MIO3" s="703"/>
      <c r="MIP3" s="703"/>
      <c r="MIQ3" s="703"/>
      <c r="MIR3" s="703"/>
      <c r="MIS3" s="703"/>
      <c r="MIT3" s="703"/>
      <c r="MIU3" s="703"/>
      <c r="MIV3" s="703"/>
      <c r="MIW3" s="703"/>
      <c r="MIX3" s="703"/>
      <c r="MIY3" s="703"/>
      <c r="MIZ3" s="703"/>
      <c r="MJA3" s="703"/>
      <c r="MJB3" s="703"/>
      <c r="MJC3" s="703"/>
      <c r="MJD3" s="703"/>
      <c r="MJE3" s="703"/>
      <c r="MJF3" s="703"/>
      <c r="MJG3" s="703"/>
      <c r="MJH3" s="703"/>
      <c r="MJI3" s="703"/>
      <c r="MJJ3" s="703"/>
      <c r="MJK3" s="703"/>
      <c r="MJL3" s="703"/>
      <c r="MJM3" s="703"/>
      <c r="MJN3" s="703"/>
      <c r="MJO3" s="703"/>
      <c r="MJP3" s="703"/>
      <c r="MJQ3" s="703"/>
      <c r="MJR3" s="703"/>
      <c r="MJS3" s="703"/>
      <c r="MJT3" s="703"/>
      <c r="MJU3" s="703"/>
      <c r="MJV3" s="703"/>
      <c r="MJW3" s="703"/>
      <c r="MJX3" s="703"/>
      <c r="MJY3" s="703"/>
      <c r="MJZ3" s="703"/>
      <c r="MKA3" s="703"/>
      <c r="MKB3" s="703"/>
      <c r="MKC3" s="703"/>
      <c r="MKD3" s="703"/>
      <c r="MKE3" s="703"/>
      <c r="MKF3" s="703"/>
      <c r="MKG3" s="703"/>
      <c r="MKH3" s="703"/>
      <c r="MKI3" s="703"/>
      <c r="MKJ3" s="703"/>
      <c r="MKK3" s="703"/>
      <c r="MKL3" s="703"/>
      <c r="MKM3" s="703"/>
      <c r="MKN3" s="703"/>
      <c r="MKO3" s="703"/>
      <c r="MKP3" s="703"/>
      <c r="MKQ3" s="703"/>
      <c r="MKR3" s="703"/>
      <c r="MKS3" s="703"/>
      <c r="MKT3" s="703"/>
      <c r="MKU3" s="703"/>
      <c r="MKV3" s="703"/>
      <c r="MKW3" s="703"/>
      <c r="MKX3" s="703"/>
      <c r="MKY3" s="703"/>
      <c r="MKZ3" s="703"/>
      <c r="MLA3" s="703"/>
      <c r="MLB3" s="703"/>
      <c r="MLC3" s="703"/>
      <c r="MLD3" s="703"/>
      <c r="MLE3" s="703"/>
      <c r="MLF3" s="703"/>
      <c r="MLG3" s="703"/>
      <c r="MLH3" s="703"/>
      <c r="MLI3" s="703"/>
      <c r="MLJ3" s="703"/>
      <c r="MLK3" s="703"/>
      <c r="MLL3" s="703"/>
      <c r="MLM3" s="703"/>
      <c r="MLN3" s="703"/>
      <c r="MLO3" s="703"/>
      <c r="MLP3" s="703"/>
      <c r="MLQ3" s="703"/>
      <c r="MLR3" s="703"/>
      <c r="MLS3" s="703"/>
      <c r="MLT3" s="703"/>
      <c r="MLU3" s="703"/>
      <c r="MLV3" s="703"/>
      <c r="MLW3" s="703"/>
      <c r="MLX3" s="703"/>
      <c r="MLY3" s="703"/>
      <c r="MLZ3" s="703"/>
      <c r="MMA3" s="703"/>
      <c r="MMB3" s="703"/>
      <c r="MMC3" s="703"/>
      <c r="MMD3" s="703"/>
      <c r="MME3" s="703"/>
      <c r="MMF3" s="703"/>
      <c r="MMG3" s="703"/>
      <c r="MMH3" s="703"/>
      <c r="MMI3" s="703"/>
      <c r="MMJ3" s="703"/>
      <c r="MMK3" s="703"/>
      <c r="MML3" s="703"/>
      <c r="MMM3" s="703"/>
      <c r="MMN3" s="703"/>
      <c r="MMO3" s="703"/>
      <c r="MMP3" s="703"/>
      <c r="MMQ3" s="703"/>
      <c r="MMR3" s="703"/>
      <c r="MMS3" s="703"/>
      <c r="MMT3" s="703"/>
      <c r="MMU3" s="703"/>
      <c r="MMV3" s="703"/>
      <c r="MMW3" s="703"/>
      <c r="MMX3" s="703"/>
      <c r="MMY3" s="703"/>
      <c r="MMZ3" s="703"/>
      <c r="MNA3" s="703"/>
      <c r="MNB3" s="703"/>
      <c r="MNC3" s="703"/>
      <c r="MND3" s="703"/>
      <c r="MNE3" s="703"/>
      <c r="MNF3" s="703"/>
      <c r="MNG3" s="703"/>
      <c r="MNH3" s="703"/>
      <c r="MNI3" s="703"/>
      <c r="MNJ3" s="703"/>
      <c r="MNK3" s="703"/>
      <c r="MNL3" s="703"/>
      <c r="MNM3" s="703"/>
      <c r="MNN3" s="703"/>
      <c r="MNO3" s="703"/>
      <c r="MNP3" s="703"/>
      <c r="MNQ3" s="703"/>
      <c r="MNR3" s="703"/>
      <c r="MNS3" s="703"/>
      <c r="MNT3" s="703"/>
      <c r="MNU3" s="703"/>
      <c r="MNV3" s="703"/>
      <c r="MNW3" s="703"/>
      <c r="MNX3" s="703"/>
      <c r="MNY3" s="703"/>
      <c r="MNZ3" s="703"/>
      <c r="MOA3" s="703"/>
      <c r="MOB3" s="703"/>
      <c r="MOC3" s="703"/>
      <c r="MOD3" s="703"/>
      <c r="MOE3" s="703"/>
      <c r="MOF3" s="703"/>
      <c r="MOG3" s="703"/>
      <c r="MOH3" s="703"/>
      <c r="MOI3" s="703"/>
      <c r="MOJ3" s="703"/>
      <c r="MOK3" s="703"/>
      <c r="MOL3" s="703"/>
      <c r="MOM3" s="703"/>
      <c r="MON3" s="703"/>
      <c r="MOO3" s="703"/>
      <c r="MOP3" s="703"/>
      <c r="MOQ3" s="703"/>
      <c r="MOR3" s="703"/>
      <c r="MOS3" s="703"/>
      <c r="MOT3" s="703"/>
      <c r="MOU3" s="703"/>
      <c r="MOV3" s="703"/>
      <c r="MOW3" s="703"/>
      <c r="MOX3" s="703"/>
      <c r="MOY3" s="703"/>
      <c r="MOZ3" s="703"/>
      <c r="MPA3" s="703"/>
      <c r="MPB3" s="703"/>
      <c r="MPC3" s="703"/>
      <c r="MPD3" s="703"/>
      <c r="MPE3" s="703"/>
      <c r="MPF3" s="703"/>
      <c r="MPG3" s="703"/>
      <c r="MPH3" s="703"/>
      <c r="MPI3" s="703"/>
      <c r="MPJ3" s="703"/>
      <c r="MPK3" s="703"/>
      <c r="MPL3" s="703"/>
      <c r="MPM3" s="703"/>
      <c r="MPN3" s="703"/>
      <c r="MPO3" s="703"/>
      <c r="MPP3" s="703"/>
      <c r="MPQ3" s="703"/>
      <c r="MPR3" s="703"/>
      <c r="MPS3" s="703"/>
      <c r="MPT3" s="703"/>
      <c r="MPU3" s="703"/>
      <c r="MPV3" s="703"/>
      <c r="MPW3" s="703"/>
      <c r="MPX3" s="703"/>
      <c r="MPY3" s="703"/>
      <c r="MPZ3" s="703"/>
      <c r="MQA3" s="703"/>
      <c r="MQB3" s="703"/>
      <c r="MQC3" s="703"/>
      <c r="MQD3" s="703"/>
      <c r="MQE3" s="703"/>
      <c r="MQF3" s="703"/>
      <c r="MQG3" s="703"/>
      <c r="MQH3" s="703"/>
      <c r="MQI3" s="703"/>
      <c r="MQJ3" s="703"/>
      <c r="MQK3" s="703"/>
      <c r="MQL3" s="703"/>
      <c r="MQM3" s="703"/>
      <c r="MQN3" s="703"/>
      <c r="MQO3" s="703"/>
      <c r="MQP3" s="703"/>
      <c r="MQQ3" s="703"/>
      <c r="MQR3" s="703"/>
      <c r="MQS3" s="703"/>
      <c r="MQT3" s="703"/>
      <c r="MQU3" s="703"/>
      <c r="MQV3" s="703"/>
      <c r="MQW3" s="703"/>
      <c r="MQX3" s="703"/>
      <c r="MQY3" s="703"/>
      <c r="MQZ3" s="703"/>
      <c r="MRA3" s="703"/>
      <c r="MRB3" s="703"/>
      <c r="MRC3" s="703"/>
      <c r="MRD3" s="703"/>
      <c r="MRE3" s="703"/>
      <c r="MRF3" s="703"/>
      <c r="MRG3" s="703"/>
      <c r="MRH3" s="703"/>
      <c r="MRI3" s="703"/>
      <c r="MRJ3" s="703"/>
      <c r="MRK3" s="703"/>
      <c r="MRL3" s="703"/>
      <c r="MRM3" s="703"/>
      <c r="MRN3" s="703"/>
      <c r="MRO3" s="703"/>
      <c r="MRP3" s="703"/>
      <c r="MRQ3" s="703"/>
      <c r="MRR3" s="703"/>
      <c r="MRS3" s="703"/>
      <c r="MRT3" s="703"/>
      <c r="MRU3" s="703"/>
      <c r="MRV3" s="703"/>
      <c r="MRW3" s="703"/>
      <c r="MRX3" s="703"/>
      <c r="MRY3" s="703"/>
      <c r="MRZ3" s="703"/>
      <c r="MSA3" s="703"/>
      <c r="MSB3" s="703"/>
      <c r="MSC3" s="703"/>
      <c r="MSD3" s="703"/>
      <c r="MSE3" s="703"/>
      <c r="MSF3" s="703"/>
      <c r="MSG3" s="703"/>
      <c r="MSH3" s="703"/>
      <c r="MSI3" s="703"/>
      <c r="MSJ3" s="703"/>
      <c r="MSK3" s="703"/>
      <c r="MSL3" s="703"/>
      <c r="MSM3" s="703"/>
      <c r="MSN3" s="703"/>
      <c r="MSO3" s="703"/>
      <c r="MSP3" s="703"/>
      <c r="MSQ3" s="703"/>
      <c r="MSR3" s="703"/>
      <c r="MSS3" s="703"/>
      <c r="MST3" s="703"/>
      <c r="MSU3" s="703"/>
      <c r="MSV3" s="703"/>
      <c r="MSW3" s="703"/>
      <c r="MSX3" s="703"/>
      <c r="MSY3" s="703"/>
      <c r="MSZ3" s="703"/>
      <c r="MTA3" s="703"/>
      <c r="MTB3" s="703"/>
      <c r="MTC3" s="703"/>
      <c r="MTD3" s="703"/>
      <c r="MTE3" s="703"/>
      <c r="MTF3" s="703"/>
      <c r="MTG3" s="703"/>
      <c r="MTH3" s="703"/>
      <c r="MTI3" s="703"/>
      <c r="MTJ3" s="703"/>
      <c r="MTK3" s="703"/>
      <c r="MTL3" s="703"/>
      <c r="MTM3" s="703"/>
      <c r="MTN3" s="703"/>
      <c r="MTO3" s="703"/>
      <c r="MTP3" s="703"/>
      <c r="MTQ3" s="703"/>
      <c r="MTR3" s="703"/>
      <c r="MTS3" s="703"/>
      <c r="MTT3" s="703"/>
      <c r="MTU3" s="703"/>
      <c r="MTV3" s="703"/>
      <c r="MTW3" s="703"/>
      <c r="MTX3" s="703"/>
      <c r="MTY3" s="703"/>
      <c r="MTZ3" s="703"/>
      <c r="MUA3" s="703"/>
      <c r="MUB3" s="703"/>
      <c r="MUC3" s="703"/>
      <c r="MUD3" s="703"/>
      <c r="MUE3" s="703"/>
      <c r="MUF3" s="703"/>
      <c r="MUG3" s="703"/>
      <c r="MUH3" s="703"/>
      <c r="MUI3" s="703"/>
      <c r="MUJ3" s="703"/>
      <c r="MUK3" s="703"/>
      <c r="MUL3" s="703"/>
      <c r="MUM3" s="703"/>
      <c r="MUN3" s="703"/>
      <c r="MUO3" s="703"/>
      <c r="MUP3" s="703"/>
      <c r="MUQ3" s="703"/>
      <c r="MUR3" s="703"/>
      <c r="MUS3" s="703"/>
      <c r="MUT3" s="703"/>
      <c r="MUU3" s="703"/>
      <c r="MUV3" s="703"/>
      <c r="MUW3" s="703"/>
      <c r="MUX3" s="703"/>
      <c r="MUY3" s="703"/>
      <c r="MUZ3" s="703"/>
      <c r="MVA3" s="703"/>
      <c r="MVB3" s="703"/>
      <c r="MVC3" s="703"/>
      <c r="MVD3" s="703"/>
      <c r="MVE3" s="703"/>
      <c r="MVF3" s="703"/>
      <c r="MVG3" s="703"/>
      <c r="MVH3" s="703"/>
      <c r="MVI3" s="703"/>
      <c r="MVJ3" s="703"/>
      <c r="MVK3" s="703"/>
      <c r="MVL3" s="703"/>
      <c r="MVM3" s="703"/>
      <c r="MVN3" s="703"/>
      <c r="MVO3" s="703"/>
      <c r="MVP3" s="703"/>
      <c r="MVQ3" s="703"/>
      <c r="MVR3" s="703"/>
      <c r="MVS3" s="703"/>
      <c r="MVT3" s="703"/>
      <c r="MVU3" s="703"/>
      <c r="MVV3" s="703"/>
      <c r="MVW3" s="703"/>
      <c r="MVX3" s="703"/>
      <c r="MVY3" s="703"/>
      <c r="MVZ3" s="703"/>
      <c r="MWA3" s="703"/>
      <c r="MWB3" s="703"/>
      <c r="MWC3" s="703"/>
      <c r="MWD3" s="703"/>
      <c r="MWE3" s="703"/>
      <c r="MWF3" s="703"/>
      <c r="MWG3" s="703"/>
      <c r="MWH3" s="703"/>
      <c r="MWI3" s="703"/>
      <c r="MWJ3" s="703"/>
      <c r="MWK3" s="703"/>
      <c r="MWL3" s="703"/>
      <c r="MWM3" s="703"/>
      <c r="MWN3" s="703"/>
      <c r="MWO3" s="703"/>
      <c r="MWP3" s="703"/>
      <c r="MWQ3" s="703"/>
      <c r="MWR3" s="703"/>
      <c r="MWS3" s="703"/>
      <c r="MWT3" s="703"/>
      <c r="MWU3" s="703"/>
      <c r="MWV3" s="703"/>
      <c r="MWW3" s="703"/>
      <c r="MWX3" s="703"/>
      <c r="MWY3" s="703"/>
      <c r="MWZ3" s="703"/>
      <c r="MXA3" s="703"/>
      <c r="MXB3" s="703"/>
      <c r="MXC3" s="703"/>
      <c r="MXD3" s="703"/>
      <c r="MXE3" s="703"/>
      <c r="MXF3" s="703"/>
      <c r="MXG3" s="703"/>
      <c r="MXH3" s="703"/>
      <c r="MXI3" s="703"/>
      <c r="MXJ3" s="703"/>
      <c r="MXK3" s="703"/>
      <c r="MXL3" s="703"/>
      <c r="MXM3" s="703"/>
      <c r="MXN3" s="703"/>
      <c r="MXO3" s="703"/>
      <c r="MXP3" s="703"/>
      <c r="MXQ3" s="703"/>
      <c r="MXR3" s="703"/>
      <c r="MXS3" s="703"/>
      <c r="MXT3" s="703"/>
      <c r="MXU3" s="703"/>
      <c r="MXV3" s="703"/>
      <c r="MXW3" s="703"/>
      <c r="MXX3" s="703"/>
      <c r="MXY3" s="703"/>
      <c r="MXZ3" s="703"/>
      <c r="MYA3" s="703"/>
      <c r="MYB3" s="703"/>
      <c r="MYC3" s="703"/>
      <c r="MYD3" s="703"/>
      <c r="MYE3" s="703"/>
      <c r="MYF3" s="703"/>
      <c r="MYG3" s="703"/>
      <c r="MYH3" s="703"/>
      <c r="MYI3" s="703"/>
      <c r="MYJ3" s="703"/>
      <c r="MYK3" s="703"/>
      <c r="MYL3" s="703"/>
      <c r="MYM3" s="703"/>
      <c r="MYN3" s="703"/>
      <c r="MYO3" s="703"/>
      <c r="MYP3" s="703"/>
      <c r="MYQ3" s="703"/>
      <c r="MYR3" s="703"/>
      <c r="MYS3" s="703"/>
      <c r="MYT3" s="703"/>
      <c r="MYU3" s="703"/>
      <c r="MYV3" s="703"/>
      <c r="MYW3" s="703"/>
      <c r="MYX3" s="703"/>
      <c r="MYY3" s="703"/>
      <c r="MYZ3" s="703"/>
      <c r="MZA3" s="703"/>
      <c r="MZB3" s="703"/>
      <c r="MZC3" s="703"/>
      <c r="MZD3" s="703"/>
      <c r="MZE3" s="703"/>
      <c r="MZF3" s="703"/>
      <c r="MZG3" s="703"/>
      <c r="MZH3" s="703"/>
      <c r="MZI3" s="703"/>
      <c r="MZJ3" s="703"/>
      <c r="MZK3" s="703"/>
      <c r="MZL3" s="703"/>
      <c r="MZM3" s="703"/>
      <c r="MZN3" s="703"/>
      <c r="MZO3" s="703"/>
      <c r="MZP3" s="703"/>
      <c r="MZQ3" s="703"/>
      <c r="MZR3" s="703"/>
      <c r="MZS3" s="703"/>
      <c r="MZT3" s="703"/>
      <c r="MZU3" s="703"/>
      <c r="MZV3" s="703"/>
      <c r="MZW3" s="703"/>
      <c r="MZX3" s="703"/>
      <c r="MZY3" s="703"/>
      <c r="MZZ3" s="703"/>
      <c r="NAA3" s="703"/>
      <c r="NAB3" s="703"/>
      <c r="NAC3" s="703"/>
      <c r="NAD3" s="703"/>
      <c r="NAE3" s="703"/>
      <c r="NAF3" s="703"/>
      <c r="NAG3" s="703"/>
      <c r="NAH3" s="703"/>
      <c r="NAI3" s="703"/>
      <c r="NAJ3" s="703"/>
      <c r="NAK3" s="703"/>
      <c r="NAL3" s="703"/>
      <c r="NAM3" s="703"/>
      <c r="NAN3" s="703"/>
      <c r="NAO3" s="703"/>
      <c r="NAP3" s="703"/>
      <c r="NAQ3" s="703"/>
      <c r="NAR3" s="703"/>
      <c r="NAS3" s="703"/>
      <c r="NAT3" s="703"/>
      <c r="NAU3" s="703"/>
      <c r="NAV3" s="703"/>
      <c r="NAW3" s="703"/>
      <c r="NAX3" s="703"/>
      <c r="NAY3" s="703"/>
      <c r="NAZ3" s="703"/>
      <c r="NBA3" s="703"/>
      <c r="NBB3" s="703"/>
      <c r="NBC3" s="703"/>
      <c r="NBD3" s="703"/>
      <c r="NBE3" s="703"/>
      <c r="NBF3" s="703"/>
      <c r="NBG3" s="703"/>
      <c r="NBH3" s="703"/>
      <c r="NBI3" s="703"/>
      <c r="NBJ3" s="703"/>
      <c r="NBK3" s="703"/>
      <c r="NBL3" s="703"/>
      <c r="NBM3" s="703"/>
      <c r="NBN3" s="703"/>
      <c r="NBO3" s="703"/>
      <c r="NBP3" s="703"/>
      <c r="NBQ3" s="703"/>
      <c r="NBR3" s="703"/>
      <c r="NBS3" s="703"/>
      <c r="NBT3" s="703"/>
      <c r="NBU3" s="703"/>
      <c r="NBV3" s="703"/>
      <c r="NBW3" s="703"/>
      <c r="NBX3" s="703"/>
      <c r="NBY3" s="703"/>
      <c r="NBZ3" s="703"/>
      <c r="NCA3" s="703"/>
      <c r="NCB3" s="703"/>
      <c r="NCC3" s="703"/>
      <c r="NCD3" s="703"/>
      <c r="NCE3" s="703"/>
      <c r="NCF3" s="703"/>
      <c r="NCG3" s="703"/>
      <c r="NCH3" s="703"/>
      <c r="NCI3" s="703"/>
      <c r="NCJ3" s="703"/>
      <c r="NCK3" s="703"/>
      <c r="NCL3" s="703"/>
      <c r="NCM3" s="703"/>
      <c r="NCN3" s="703"/>
      <c r="NCO3" s="703"/>
      <c r="NCP3" s="703"/>
      <c r="NCQ3" s="703"/>
      <c r="NCR3" s="703"/>
      <c r="NCS3" s="703"/>
      <c r="NCT3" s="703"/>
      <c r="NCU3" s="703"/>
      <c r="NCV3" s="703"/>
      <c r="NCW3" s="703"/>
      <c r="NCX3" s="703"/>
      <c r="NCY3" s="703"/>
      <c r="NCZ3" s="703"/>
      <c r="NDA3" s="703"/>
      <c r="NDB3" s="703"/>
      <c r="NDC3" s="703"/>
      <c r="NDD3" s="703"/>
      <c r="NDE3" s="703"/>
      <c r="NDF3" s="703"/>
      <c r="NDG3" s="703"/>
      <c r="NDH3" s="703"/>
      <c r="NDI3" s="703"/>
      <c r="NDJ3" s="703"/>
      <c r="NDK3" s="703"/>
      <c r="NDL3" s="703"/>
      <c r="NDM3" s="703"/>
      <c r="NDN3" s="703"/>
      <c r="NDO3" s="703"/>
      <c r="NDP3" s="703"/>
      <c r="NDQ3" s="703"/>
      <c r="NDR3" s="703"/>
      <c r="NDS3" s="703"/>
      <c r="NDT3" s="703"/>
      <c r="NDU3" s="703"/>
      <c r="NDV3" s="703"/>
      <c r="NDW3" s="703"/>
      <c r="NDX3" s="703"/>
      <c r="NDY3" s="703"/>
      <c r="NDZ3" s="703"/>
      <c r="NEA3" s="703"/>
      <c r="NEB3" s="703"/>
      <c r="NEC3" s="703"/>
      <c r="NED3" s="703"/>
      <c r="NEE3" s="703"/>
      <c r="NEF3" s="703"/>
      <c r="NEG3" s="703"/>
      <c r="NEH3" s="703"/>
      <c r="NEI3" s="703"/>
      <c r="NEJ3" s="703"/>
      <c r="NEK3" s="703"/>
      <c r="NEL3" s="703"/>
      <c r="NEM3" s="703"/>
      <c r="NEN3" s="703"/>
      <c r="NEO3" s="703"/>
      <c r="NEP3" s="703"/>
      <c r="NEQ3" s="703"/>
      <c r="NER3" s="703"/>
      <c r="NES3" s="703"/>
      <c r="NET3" s="703"/>
      <c r="NEU3" s="703"/>
      <c r="NEV3" s="703"/>
      <c r="NEW3" s="703"/>
      <c r="NEX3" s="703"/>
      <c r="NEY3" s="703"/>
      <c r="NEZ3" s="703"/>
      <c r="NFA3" s="703"/>
      <c r="NFB3" s="703"/>
      <c r="NFC3" s="703"/>
      <c r="NFD3" s="703"/>
      <c r="NFE3" s="703"/>
      <c r="NFF3" s="703"/>
      <c r="NFG3" s="703"/>
      <c r="NFH3" s="703"/>
      <c r="NFI3" s="703"/>
      <c r="NFJ3" s="703"/>
      <c r="NFK3" s="703"/>
      <c r="NFL3" s="703"/>
      <c r="NFM3" s="703"/>
      <c r="NFN3" s="703"/>
      <c r="NFO3" s="703"/>
      <c r="NFP3" s="703"/>
      <c r="NFQ3" s="703"/>
      <c r="NFR3" s="703"/>
      <c r="NFS3" s="703"/>
      <c r="NFT3" s="703"/>
      <c r="NFU3" s="703"/>
      <c r="NFV3" s="703"/>
      <c r="NFW3" s="703"/>
      <c r="NFX3" s="703"/>
      <c r="NFY3" s="703"/>
      <c r="NFZ3" s="703"/>
      <c r="NGA3" s="703"/>
      <c r="NGB3" s="703"/>
      <c r="NGC3" s="703"/>
      <c r="NGD3" s="703"/>
      <c r="NGE3" s="703"/>
      <c r="NGF3" s="703"/>
      <c r="NGG3" s="703"/>
      <c r="NGH3" s="703"/>
      <c r="NGI3" s="703"/>
      <c r="NGJ3" s="703"/>
      <c r="NGK3" s="703"/>
      <c r="NGL3" s="703"/>
      <c r="NGM3" s="703"/>
      <c r="NGN3" s="703"/>
      <c r="NGO3" s="703"/>
      <c r="NGP3" s="703"/>
      <c r="NGQ3" s="703"/>
      <c r="NGR3" s="703"/>
      <c r="NGS3" s="703"/>
      <c r="NGT3" s="703"/>
      <c r="NGU3" s="703"/>
      <c r="NGV3" s="703"/>
      <c r="NGW3" s="703"/>
      <c r="NGX3" s="703"/>
      <c r="NGY3" s="703"/>
      <c r="NGZ3" s="703"/>
      <c r="NHA3" s="703"/>
      <c r="NHB3" s="703"/>
      <c r="NHC3" s="703"/>
      <c r="NHD3" s="703"/>
      <c r="NHE3" s="703"/>
      <c r="NHF3" s="703"/>
      <c r="NHG3" s="703"/>
      <c r="NHH3" s="703"/>
      <c r="NHI3" s="703"/>
      <c r="NHJ3" s="703"/>
      <c r="NHK3" s="703"/>
      <c r="NHL3" s="703"/>
      <c r="NHM3" s="703"/>
      <c r="NHN3" s="703"/>
      <c r="NHO3" s="703"/>
      <c r="NHP3" s="703"/>
      <c r="NHQ3" s="703"/>
      <c r="NHR3" s="703"/>
      <c r="NHS3" s="703"/>
      <c r="NHT3" s="703"/>
      <c r="NHU3" s="703"/>
      <c r="NHV3" s="703"/>
      <c r="NHW3" s="703"/>
      <c r="NHX3" s="703"/>
      <c r="NHY3" s="703"/>
      <c r="NHZ3" s="703"/>
      <c r="NIA3" s="703"/>
      <c r="NIB3" s="703"/>
      <c r="NIC3" s="703"/>
      <c r="NID3" s="703"/>
      <c r="NIE3" s="703"/>
      <c r="NIF3" s="703"/>
      <c r="NIG3" s="703"/>
      <c r="NIH3" s="703"/>
      <c r="NII3" s="703"/>
      <c r="NIJ3" s="703"/>
      <c r="NIK3" s="703"/>
      <c r="NIL3" s="703"/>
      <c r="NIM3" s="703"/>
      <c r="NIN3" s="703"/>
      <c r="NIO3" s="703"/>
      <c r="NIP3" s="703"/>
      <c r="NIQ3" s="703"/>
      <c r="NIR3" s="703"/>
      <c r="NIS3" s="703"/>
      <c r="NIT3" s="703"/>
      <c r="NIU3" s="703"/>
      <c r="NIV3" s="703"/>
      <c r="NIW3" s="703"/>
      <c r="NIX3" s="703"/>
      <c r="NIY3" s="703"/>
      <c r="NIZ3" s="703"/>
      <c r="NJA3" s="703"/>
      <c r="NJB3" s="703"/>
      <c r="NJC3" s="703"/>
      <c r="NJD3" s="703"/>
      <c r="NJE3" s="703"/>
      <c r="NJF3" s="703"/>
      <c r="NJG3" s="703"/>
      <c r="NJH3" s="703"/>
      <c r="NJI3" s="703"/>
      <c r="NJJ3" s="703"/>
      <c r="NJK3" s="703"/>
      <c r="NJL3" s="703"/>
      <c r="NJM3" s="703"/>
      <c r="NJN3" s="703"/>
      <c r="NJO3" s="703"/>
      <c r="NJP3" s="703"/>
      <c r="NJQ3" s="703"/>
      <c r="NJR3" s="703"/>
      <c r="NJS3" s="703"/>
      <c r="NJT3" s="703"/>
      <c r="NJU3" s="703"/>
      <c r="NJV3" s="703"/>
      <c r="NJW3" s="703"/>
      <c r="NJX3" s="703"/>
      <c r="NJY3" s="703"/>
      <c r="NJZ3" s="703"/>
      <c r="NKA3" s="703"/>
      <c r="NKB3" s="703"/>
      <c r="NKC3" s="703"/>
      <c r="NKD3" s="703"/>
      <c r="NKE3" s="703"/>
      <c r="NKF3" s="703"/>
      <c r="NKG3" s="703"/>
      <c r="NKH3" s="703"/>
      <c r="NKI3" s="703"/>
      <c r="NKJ3" s="703"/>
      <c r="NKK3" s="703"/>
      <c r="NKL3" s="703"/>
      <c r="NKM3" s="703"/>
      <c r="NKN3" s="703"/>
      <c r="NKO3" s="703"/>
      <c r="NKP3" s="703"/>
      <c r="NKQ3" s="703"/>
      <c r="NKR3" s="703"/>
      <c r="NKS3" s="703"/>
      <c r="NKT3" s="703"/>
      <c r="NKU3" s="703"/>
      <c r="NKV3" s="703"/>
      <c r="NKW3" s="703"/>
      <c r="NKX3" s="703"/>
      <c r="NKY3" s="703"/>
      <c r="NKZ3" s="703"/>
      <c r="NLA3" s="703"/>
      <c r="NLB3" s="703"/>
      <c r="NLC3" s="703"/>
      <c r="NLD3" s="703"/>
      <c r="NLE3" s="703"/>
      <c r="NLF3" s="703"/>
      <c r="NLG3" s="703"/>
      <c r="NLH3" s="703"/>
      <c r="NLI3" s="703"/>
      <c r="NLJ3" s="703"/>
      <c r="NLK3" s="703"/>
      <c r="NLL3" s="703"/>
      <c r="NLM3" s="703"/>
      <c r="NLN3" s="703"/>
      <c r="NLO3" s="703"/>
      <c r="NLP3" s="703"/>
      <c r="NLQ3" s="703"/>
      <c r="NLR3" s="703"/>
      <c r="NLS3" s="703"/>
      <c r="NLT3" s="703"/>
      <c r="NLU3" s="703"/>
      <c r="NLV3" s="703"/>
      <c r="NLW3" s="703"/>
      <c r="NLX3" s="703"/>
      <c r="NLY3" s="703"/>
      <c r="NLZ3" s="703"/>
      <c r="NMA3" s="703"/>
      <c r="NMB3" s="703"/>
      <c r="NMC3" s="703"/>
      <c r="NMD3" s="703"/>
      <c r="NME3" s="703"/>
      <c r="NMF3" s="703"/>
      <c r="NMG3" s="703"/>
      <c r="NMH3" s="703"/>
      <c r="NMI3" s="703"/>
      <c r="NMJ3" s="703"/>
      <c r="NMK3" s="703"/>
      <c r="NML3" s="703"/>
      <c r="NMM3" s="703"/>
      <c r="NMN3" s="703"/>
      <c r="NMO3" s="703"/>
      <c r="NMP3" s="703"/>
      <c r="NMQ3" s="703"/>
      <c r="NMR3" s="703"/>
      <c r="NMS3" s="703"/>
      <c r="NMT3" s="703"/>
      <c r="NMU3" s="703"/>
      <c r="NMV3" s="703"/>
      <c r="NMW3" s="703"/>
      <c r="NMX3" s="703"/>
      <c r="NMY3" s="703"/>
      <c r="NMZ3" s="703"/>
      <c r="NNA3" s="703"/>
      <c r="NNB3" s="703"/>
      <c r="NNC3" s="703"/>
      <c r="NND3" s="703"/>
      <c r="NNE3" s="703"/>
      <c r="NNF3" s="703"/>
      <c r="NNG3" s="703"/>
      <c r="NNH3" s="703"/>
      <c r="NNI3" s="703"/>
      <c r="NNJ3" s="703"/>
      <c r="NNK3" s="703"/>
      <c r="NNL3" s="703"/>
      <c r="NNM3" s="703"/>
      <c r="NNN3" s="703"/>
      <c r="NNO3" s="703"/>
      <c r="NNP3" s="703"/>
      <c r="NNQ3" s="703"/>
      <c r="NNR3" s="703"/>
      <c r="NNS3" s="703"/>
      <c r="NNT3" s="703"/>
      <c r="NNU3" s="703"/>
      <c r="NNV3" s="703"/>
      <c r="NNW3" s="703"/>
      <c r="NNX3" s="703"/>
      <c r="NNY3" s="703"/>
      <c r="NNZ3" s="703"/>
      <c r="NOA3" s="703"/>
      <c r="NOB3" s="703"/>
      <c r="NOC3" s="703"/>
      <c r="NOD3" s="703"/>
      <c r="NOE3" s="703"/>
      <c r="NOF3" s="703"/>
      <c r="NOG3" s="703"/>
      <c r="NOH3" s="703"/>
      <c r="NOI3" s="703"/>
      <c r="NOJ3" s="703"/>
      <c r="NOK3" s="703"/>
      <c r="NOL3" s="703"/>
      <c r="NOM3" s="703"/>
      <c r="NON3" s="703"/>
      <c r="NOO3" s="703"/>
      <c r="NOP3" s="703"/>
      <c r="NOQ3" s="703"/>
      <c r="NOR3" s="703"/>
      <c r="NOS3" s="703"/>
      <c r="NOT3" s="703"/>
      <c r="NOU3" s="703"/>
      <c r="NOV3" s="703"/>
      <c r="NOW3" s="703"/>
      <c r="NOX3" s="703"/>
      <c r="NOY3" s="703"/>
      <c r="NOZ3" s="703"/>
      <c r="NPA3" s="703"/>
      <c r="NPB3" s="703"/>
      <c r="NPC3" s="703"/>
      <c r="NPD3" s="703"/>
      <c r="NPE3" s="703"/>
      <c r="NPF3" s="703"/>
      <c r="NPG3" s="703"/>
      <c r="NPH3" s="703"/>
      <c r="NPI3" s="703"/>
      <c r="NPJ3" s="703"/>
      <c r="NPK3" s="703"/>
      <c r="NPL3" s="703"/>
      <c r="NPM3" s="703"/>
      <c r="NPN3" s="703"/>
      <c r="NPO3" s="703"/>
      <c r="NPP3" s="703"/>
      <c r="NPQ3" s="703"/>
      <c r="NPR3" s="703"/>
      <c r="NPS3" s="703"/>
      <c r="NPT3" s="703"/>
      <c r="NPU3" s="703"/>
      <c r="NPV3" s="703"/>
      <c r="NPW3" s="703"/>
      <c r="NPX3" s="703"/>
      <c r="NPY3" s="703"/>
      <c r="NPZ3" s="703"/>
      <c r="NQA3" s="703"/>
      <c r="NQB3" s="703"/>
      <c r="NQC3" s="703"/>
      <c r="NQD3" s="703"/>
      <c r="NQE3" s="703"/>
      <c r="NQF3" s="703"/>
      <c r="NQG3" s="703"/>
      <c r="NQH3" s="703"/>
      <c r="NQI3" s="703"/>
      <c r="NQJ3" s="703"/>
      <c r="NQK3" s="703"/>
      <c r="NQL3" s="703"/>
      <c r="NQM3" s="703"/>
      <c r="NQN3" s="703"/>
      <c r="NQO3" s="703"/>
      <c r="NQP3" s="703"/>
      <c r="NQQ3" s="703"/>
      <c r="NQR3" s="703"/>
      <c r="NQS3" s="703"/>
      <c r="NQT3" s="703"/>
      <c r="NQU3" s="703"/>
      <c r="NQV3" s="703"/>
      <c r="NQW3" s="703"/>
      <c r="NQX3" s="703"/>
      <c r="NQY3" s="703"/>
      <c r="NQZ3" s="703"/>
      <c r="NRA3" s="703"/>
      <c r="NRB3" s="703"/>
      <c r="NRC3" s="703"/>
      <c r="NRD3" s="703"/>
      <c r="NRE3" s="703"/>
      <c r="NRF3" s="703"/>
      <c r="NRG3" s="703"/>
      <c r="NRH3" s="703"/>
      <c r="NRI3" s="703"/>
      <c r="NRJ3" s="703"/>
      <c r="NRK3" s="703"/>
      <c r="NRL3" s="703"/>
      <c r="NRM3" s="703"/>
      <c r="NRN3" s="703"/>
      <c r="NRO3" s="703"/>
      <c r="NRP3" s="703"/>
      <c r="NRQ3" s="703"/>
      <c r="NRR3" s="703"/>
      <c r="NRS3" s="703"/>
      <c r="NRT3" s="703"/>
      <c r="NRU3" s="703"/>
      <c r="NRV3" s="703"/>
      <c r="NRW3" s="703"/>
      <c r="NRX3" s="703"/>
      <c r="NRY3" s="703"/>
      <c r="NRZ3" s="703"/>
      <c r="NSA3" s="703"/>
      <c r="NSB3" s="703"/>
      <c r="NSC3" s="703"/>
      <c r="NSD3" s="703"/>
      <c r="NSE3" s="703"/>
      <c r="NSF3" s="703"/>
      <c r="NSG3" s="703"/>
      <c r="NSH3" s="703"/>
      <c r="NSI3" s="703"/>
      <c r="NSJ3" s="703"/>
      <c r="NSK3" s="703"/>
      <c r="NSL3" s="703"/>
      <c r="NSM3" s="703"/>
      <c r="NSN3" s="703"/>
      <c r="NSO3" s="703"/>
      <c r="NSP3" s="703"/>
      <c r="NSQ3" s="703"/>
      <c r="NSR3" s="703"/>
      <c r="NSS3" s="703"/>
      <c r="NST3" s="703"/>
      <c r="NSU3" s="703"/>
      <c r="NSV3" s="703"/>
      <c r="NSW3" s="703"/>
      <c r="NSX3" s="703"/>
      <c r="NSY3" s="703"/>
      <c r="NSZ3" s="703"/>
      <c r="NTA3" s="703"/>
      <c r="NTB3" s="703"/>
      <c r="NTC3" s="703"/>
      <c r="NTD3" s="703"/>
      <c r="NTE3" s="703"/>
      <c r="NTF3" s="703"/>
      <c r="NTG3" s="703"/>
      <c r="NTH3" s="703"/>
      <c r="NTI3" s="703"/>
      <c r="NTJ3" s="703"/>
      <c r="NTK3" s="703"/>
      <c r="NTL3" s="703"/>
      <c r="NTM3" s="703"/>
      <c r="NTN3" s="703"/>
      <c r="NTO3" s="703"/>
      <c r="NTP3" s="703"/>
      <c r="NTQ3" s="703"/>
      <c r="NTR3" s="703"/>
      <c r="NTS3" s="703"/>
      <c r="NTT3" s="703"/>
      <c r="NTU3" s="703"/>
      <c r="NTV3" s="703"/>
      <c r="NTW3" s="703"/>
      <c r="NTX3" s="703"/>
      <c r="NTY3" s="703"/>
      <c r="NTZ3" s="703"/>
      <c r="NUA3" s="703"/>
      <c r="NUB3" s="703"/>
      <c r="NUC3" s="703"/>
      <c r="NUD3" s="703"/>
      <c r="NUE3" s="703"/>
      <c r="NUF3" s="703"/>
      <c r="NUG3" s="703"/>
      <c r="NUH3" s="703"/>
      <c r="NUI3" s="703"/>
      <c r="NUJ3" s="703"/>
      <c r="NUK3" s="703"/>
      <c r="NUL3" s="703"/>
      <c r="NUM3" s="703"/>
      <c r="NUN3" s="703"/>
      <c r="NUO3" s="703"/>
      <c r="NUP3" s="703"/>
      <c r="NUQ3" s="703"/>
      <c r="NUR3" s="703"/>
      <c r="NUS3" s="703"/>
      <c r="NUT3" s="703"/>
      <c r="NUU3" s="703"/>
      <c r="NUV3" s="703"/>
      <c r="NUW3" s="703"/>
      <c r="NUX3" s="703"/>
      <c r="NUY3" s="703"/>
      <c r="NUZ3" s="703"/>
      <c r="NVA3" s="703"/>
      <c r="NVB3" s="703"/>
      <c r="NVC3" s="703"/>
      <c r="NVD3" s="703"/>
      <c r="NVE3" s="703"/>
      <c r="NVF3" s="703"/>
      <c r="NVG3" s="703"/>
      <c r="NVH3" s="703"/>
      <c r="NVI3" s="703"/>
      <c r="NVJ3" s="703"/>
      <c r="NVK3" s="703"/>
      <c r="NVL3" s="703"/>
      <c r="NVM3" s="703"/>
      <c r="NVN3" s="703"/>
      <c r="NVO3" s="703"/>
      <c r="NVP3" s="703"/>
      <c r="NVQ3" s="703"/>
      <c r="NVR3" s="703"/>
      <c r="NVS3" s="703"/>
      <c r="NVT3" s="703"/>
      <c r="NVU3" s="703"/>
      <c r="NVV3" s="703"/>
      <c r="NVW3" s="703"/>
      <c r="NVX3" s="703"/>
      <c r="NVY3" s="703"/>
      <c r="NVZ3" s="703"/>
      <c r="NWA3" s="703"/>
      <c r="NWB3" s="703"/>
      <c r="NWC3" s="703"/>
      <c r="NWD3" s="703"/>
      <c r="NWE3" s="703"/>
      <c r="NWF3" s="703"/>
      <c r="NWG3" s="703"/>
      <c r="NWH3" s="703"/>
      <c r="NWI3" s="703"/>
      <c r="NWJ3" s="703"/>
      <c r="NWK3" s="703"/>
      <c r="NWL3" s="703"/>
      <c r="NWM3" s="703"/>
      <c r="NWN3" s="703"/>
      <c r="NWO3" s="703"/>
      <c r="NWP3" s="703"/>
      <c r="NWQ3" s="703"/>
      <c r="NWR3" s="703"/>
      <c r="NWS3" s="703"/>
      <c r="NWT3" s="703"/>
      <c r="NWU3" s="703"/>
      <c r="NWV3" s="703"/>
      <c r="NWW3" s="703"/>
      <c r="NWX3" s="703"/>
      <c r="NWY3" s="703"/>
      <c r="NWZ3" s="703"/>
      <c r="NXA3" s="703"/>
      <c r="NXB3" s="703"/>
      <c r="NXC3" s="703"/>
      <c r="NXD3" s="703"/>
      <c r="NXE3" s="703"/>
      <c r="NXF3" s="703"/>
      <c r="NXG3" s="703"/>
      <c r="NXH3" s="703"/>
      <c r="NXI3" s="703"/>
      <c r="NXJ3" s="703"/>
      <c r="NXK3" s="703"/>
      <c r="NXL3" s="703"/>
      <c r="NXM3" s="703"/>
      <c r="NXN3" s="703"/>
      <c r="NXO3" s="703"/>
      <c r="NXP3" s="703"/>
      <c r="NXQ3" s="703"/>
      <c r="NXR3" s="703"/>
      <c r="NXS3" s="703"/>
      <c r="NXT3" s="703"/>
      <c r="NXU3" s="703"/>
      <c r="NXV3" s="703"/>
      <c r="NXW3" s="703"/>
      <c r="NXX3" s="703"/>
      <c r="NXY3" s="703"/>
      <c r="NXZ3" s="703"/>
      <c r="NYA3" s="703"/>
      <c r="NYB3" s="703"/>
      <c r="NYC3" s="703"/>
      <c r="NYD3" s="703"/>
      <c r="NYE3" s="703"/>
      <c r="NYF3" s="703"/>
      <c r="NYG3" s="703"/>
      <c r="NYH3" s="703"/>
      <c r="NYI3" s="703"/>
      <c r="NYJ3" s="703"/>
      <c r="NYK3" s="703"/>
      <c r="NYL3" s="703"/>
      <c r="NYM3" s="703"/>
      <c r="NYN3" s="703"/>
      <c r="NYO3" s="703"/>
      <c r="NYP3" s="703"/>
      <c r="NYQ3" s="703"/>
      <c r="NYR3" s="703"/>
      <c r="NYS3" s="703"/>
      <c r="NYT3" s="703"/>
      <c r="NYU3" s="703"/>
      <c r="NYV3" s="703"/>
      <c r="NYW3" s="703"/>
      <c r="NYX3" s="703"/>
      <c r="NYY3" s="703"/>
      <c r="NYZ3" s="703"/>
      <c r="NZA3" s="703"/>
      <c r="NZB3" s="703"/>
      <c r="NZC3" s="703"/>
      <c r="NZD3" s="703"/>
      <c r="NZE3" s="703"/>
      <c r="NZF3" s="703"/>
      <c r="NZG3" s="703"/>
      <c r="NZH3" s="703"/>
      <c r="NZI3" s="703"/>
      <c r="NZJ3" s="703"/>
      <c r="NZK3" s="703"/>
      <c r="NZL3" s="703"/>
      <c r="NZM3" s="703"/>
      <c r="NZN3" s="703"/>
      <c r="NZO3" s="703"/>
      <c r="NZP3" s="703"/>
      <c r="NZQ3" s="703"/>
      <c r="NZR3" s="703"/>
      <c r="NZS3" s="703"/>
      <c r="NZT3" s="703"/>
      <c r="NZU3" s="703"/>
      <c r="NZV3" s="703"/>
      <c r="NZW3" s="703"/>
      <c r="NZX3" s="703"/>
      <c r="NZY3" s="703"/>
      <c r="NZZ3" s="703"/>
      <c r="OAA3" s="703"/>
      <c r="OAB3" s="703"/>
      <c r="OAC3" s="703"/>
      <c r="OAD3" s="703"/>
      <c r="OAE3" s="703"/>
      <c r="OAF3" s="703"/>
      <c r="OAG3" s="703"/>
      <c r="OAH3" s="703"/>
      <c r="OAI3" s="703"/>
      <c r="OAJ3" s="703"/>
      <c r="OAK3" s="703"/>
      <c r="OAL3" s="703"/>
      <c r="OAM3" s="703"/>
      <c r="OAN3" s="703"/>
      <c r="OAO3" s="703"/>
      <c r="OAP3" s="703"/>
      <c r="OAQ3" s="703"/>
      <c r="OAR3" s="703"/>
      <c r="OAS3" s="703"/>
      <c r="OAT3" s="703"/>
      <c r="OAU3" s="703"/>
      <c r="OAV3" s="703"/>
      <c r="OAW3" s="703"/>
      <c r="OAX3" s="703"/>
      <c r="OAY3" s="703"/>
      <c r="OAZ3" s="703"/>
      <c r="OBA3" s="703"/>
      <c r="OBB3" s="703"/>
      <c r="OBC3" s="703"/>
      <c r="OBD3" s="703"/>
      <c r="OBE3" s="703"/>
      <c r="OBF3" s="703"/>
      <c r="OBG3" s="703"/>
      <c r="OBH3" s="703"/>
      <c r="OBI3" s="703"/>
      <c r="OBJ3" s="703"/>
      <c r="OBK3" s="703"/>
      <c r="OBL3" s="703"/>
      <c r="OBM3" s="703"/>
      <c r="OBN3" s="703"/>
      <c r="OBO3" s="703"/>
      <c r="OBP3" s="703"/>
      <c r="OBQ3" s="703"/>
      <c r="OBR3" s="703"/>
      <c r="OBS3" s="703"/>
      <c r="OBT3" s="703"/>
      <c r="OBU3" s="703"/>
      <c r="OBV3" s="703"/>
      <c r="OBW3" s="703"/>
      <c r="OBX3" s="703"/>
      <c r="OBY3" s="703"/>
      <c r="OBZ3" s="703"/>
      <c r="OCA3" s="703"/>
      <c r="OCB3" s="703"/>
      <c r="OCC3" s="703"/>
      <c r="OCD3" s="703"/>
      <c r="OCE3" s="703"/>
      <c r="OCF3" s="703"/>
      <c r="OCG3" s="703"/>
      <c r="OCH3" s="703"/>
      <c r="OCI3" s="703"/>
      <c r="OCJ3" s="703"/>
      <c r="OCK3" s="703"/>
      <c r="OCL3" s="703"/>
      <c r="OCM3" s="703"/>
      <c r="OCN3" s="703"/>
      <c r="OCO3" s="703"/>
      <c r="OCP3" s="703"/>
      <c r="OCQ3" s="703"/>
      <c r="OCR3" s="703"/>
      <c r="OCS3" s="703"/>
      <c r="OCT3" s="703"/>
      <c r="OCU3" s="703"/>
      <c r="OCV3" s="703"/>
      <c r="OCW3" s="703"/>
      <c r="OCX3" s="703"/>
      <c r="OCY3" s="703"/>
      <c r="OCZ3" s="703"/>
      <c r="ODA3" s="703"/>
      <c r="ODB3" s="703"/>
      <c r="ODC3" s="703"/>
      <c r="ODD3" s="703"/>
      <c r="ODE3" s="703"/>
      <c r="ODF3" s="703"/>
      <c r="ODG3" s="703"/>
      <c r="ODH3" s="703"/>
      <c r="ODI3" s="703"/>
      <c r="ODJ3" s="703"/>
      <c r="ODK3" s="703"/>
      <c r="ODL3" s="703"/>
      <c r="ODM3" s="703"/>
      <c r="ODN3" s="703"/>
      <c r="ODO3" s="703"/>
      <c r="ODP3" s="703"/>
      <c r="ODQ3" s="703"/>
      <c r="ODR3" s="703"/>
      <c r="ODS3" s="703"/>
      <c r="ODT3" s="703"/>
      <c r="ODU3" s="703"/>
      <c r="ODV3" s="703"/>
      <c r="ODW3" s="703"/>
      <c r="ODX3" s="703"/>
      <c r="ODY3" s="703"/>
      <c r="ODZ3" s="703"/>
      <c r="OEA3" s="703"/>
      <c r="OEB3" s="703"/>
      <c r="OEC3" s="703"/>
      <c r="OED3" s="703"/>
      <c r="OEE3" s="703"/>
      <c r="OEF3" s="703"/>
      <c r="OEG3" s="703"/>
      <c r="OEH3" s="703"/>
      <c r="OEI3" s="703"/>
      <c r="OEJ3" s="703"/>
      <c r="OEK3" s="703"/>
      <c r="OEL3" s="703"/>
      <c r="OEM3" s="703"/>
      <c r="OEN3" s="703"/>
      <c r="OEO3" s="703"/>
      <c r="OEP3" s="703"/>
      <c r="OEQ3" s="703"/>
      <c r="OER3" s="703"/>
      <c r="OES3" s="703"/>
      <c r="OET3" s="703"/>
      <c r="OEU3" s="703"/>
      <c r="OEV3" s="703"/>
      <c r="OEW3" s="703"/>
      <c r="OEX3" s="703"/>
      <c r="OEY3" s="703"/>
      <c r="OEZ3" s="703"/>
      <c r="OFA3" s="703"/>
      <c r="OFB3" s="703"/>
      <c r="OFC3" s="703"/>
      <c r="OFD3" s="703"/>
      <c r="OFE3" s="703"/>
      <c r="OFF3" s="703"/>
      <c r="OFG3" s="703"/>
      <c r="OFH3" s="703"/>
      <c r="OFI3" s="703"/>
      <c r="OFJ3" s="703"/>
      <c r="OFK3" s="703"/>
      <c r="OFL3" s="703"/>
      <c r="OFM3" s="703"/>
      <c r="OFN3" s="703"/>
      <c r="OFO3" s="703"/>
      <c r="OFP3" s="703"/>
      <c r="OFQ3" s="703"/>
      <c r="OFR3" s="703"/>
      <c r="OFS3" s="703"/>
      <c r="OFT3" s="703"/>
      <c r="OFU3" s="703"/>
      <c r="OFV3" s="703"/>
      <c r="OFW3" s="703"/>
      <c r="OFX3" s="703"/>
      <c r="OFY3" s="703"/>
      <c r="OFZ3" s="703"/>
      <c r="OGA3" s="703"/>
      <c r="OGB3" s="703"/>
      <c r="OGC3" s="703"/>
      <c r="OGD3" s="703"/>
      <c r="OGE3" s="703"/>
      <c r="OGF3" s="703"/>
      <c r="OGG3" s="703"/>
      <c r="OGH3" s="703"/>
      <c r="OGI3" s="703"/>
      <c r="OGJ3" s="703"/>
      <c r="OGK3" s="703"/>
      <c r="OGL3" s="703"/>
      <c r="OGM3" s="703"/>
      <c r="OGN3" s="703"/>
      <c r="OGO3" s="703"/>
      <c r="OGP3" s="703"/>
      <c r="OGQ3" s="703"/>
      <c r="OGR3" s="703"/>
      <c r="OGS3" s="703"/>
      <c r="OGT3" s="703"/>
      <c r="OGU3" s="703"/>
      <c r="OGV3" s="703"/>
      <c r="OGW3" s="703"/>
      <c r="OGX3" s="703"/>
      <c r="OGY3" s="703"/>
      <c r="OGZ3" s="703"/>
      <c r="OHA3" s="703"/>
      <c r="OHB3" s="703"/>
      <c r="OHC3" s="703"/>
      <c r="OHD3" s="703"/>
      <c r="OHE3" s="703"/>
      <c r="OHF3" s="703"/>
      <c r="OHG3" s="703"/>
      <c r="OHH3" s="703"/>
      <c r="OHI3" s="703"/>
      <c r="OHJ3" s="703"/>
      <c r="OHK3" s="703"/>
      <c r="OHL3" s="703"/>
      <c r="OHM3" s="703"/>
      <c r="OHN3" s="703"/>
      <c r="OHO3" s="703"/>
      <c r="OHP3" s="703"/>
      <c r="OHQ3" s="703"/>
      <c r="OHR3" s="703"/>
      <c r="OHS3" s="703"/>
      <c r="OHT3" s="703"/>
      <c r="OHU3" s="703"/>
      <c r="OHV3" s="703"/>
      <c r="OHW3" s="703"/>
      <c r="OHX3" s="703"/>
      <c r="OHY3" s="703"/>
      <c r="OHZ3" s="703"/>
      <c r="OIA3" s="703"/>
      <c r="OIB3" s="703"/>
      <c r="OIC3" s="703"/>
      <c r="OID3" s="703"/>
      <c r="OIE3" s="703"/>
      <c r="OIF3" s="703"/>
      <c r="OIG3" s="703"/>
      <c r="OIH3" s="703"/>
      <c r="OII3" s="703"/>
      <c r="OIJ3" s="703"/>
      <c r="OIK3" s="703"/>
      <c r="OIL3" s="703"/>
      <c r="OIM3" s="703"/>
      <c r="OIN3" s="703"/>
      <c r="OIO3" s="703"/>
      <c r="OIP3" s="703"/>
      <c r="OIQ3" s="703"/>
      <c r="OIR3" s="703"/>
      <c r="OIS3" s="703"/>
      <c r="OIT3" s="703"/>
      <c r="OIU3" s="703"/>
      <c r="OIV3" s="703"/>
      <c r="OIW3" s="703"/>
      <c r="OIX3" s="703"/>
      <c r="OIY3" s="703"/>
      <c r="OIZ3" s="703"/>
      <c r="OJA3" s="703"/>
      <c r="OJB3" s="703"/>
      <c r="OJC3" s="703"/>
      <c r="OJD3" s="703"/>
      <c r="OJE3" s="703"/>
      <c r="OJF3" s="703"/>
      <c r="OJG3" s="703"/>
      <c r="OJH3" s="703"/>
      <c r="OJI3" s="703"/>
      <c r="OJJ3" s="703"/>
      <c r="OJK3" s="703"/>
      <c r="OJL3" s="703"/>
      <c r="OJM3" s="703"/>
      <c r="OJN3" s="703"/>
      <c r="OJO3" s="703"/>
      <c r="OJP3" s="703"/>
      <c r="OJQ3" s="703"/>
      <c r="OJR3" s="703"/>
      <c r="OJS3" s="703"/>
      <c r="OJT3" s="703"/>
      <c r="OJU3" s="703"/>
      <c r="OJV3" s="703"/>
      <c r="OJW3" s="703"/>
      <c r="OJX3" s="703"/>
      <c r="OJY3" s="703"/>
      <c r="OJZ3" s="703"/>
      <c r="OKA3" s="703"/>
      <c r="OKB3" s="703"/>
      <c r="OKC3" s="703"/>
      <c r="OKD3" s="703"/>
      <c r="OKE3" s="703"/>
      <c r="OKF3" s="703"/>
      <c r="OKG3" s="703"/>
      <c r="OKH3" s="703"/>
      <c r="OKI3" s="703"/>
      <c r="OKJ3" s="703"/>
      <c r="OKK3" s="703"/>
      <c r="OKL3" s="703"/>
      <c r="OKM3" s="703"/>
      <c r="OKN3" s="703"/>
      <c r="OKO3" s="703"/>
      <c r="OKP3" s="703"/>
      <c r="OKQ3" s="703"/>
      <c r="OKR3" s="703"/>
      <c r="OKS3" s="703"/>
      <c r="OKT3" s="703"/>
      <c r="OKU3" s="703"/>
      <c r="OKV3" s="703"/>
      <c r="OKW3" s="703"/>
      <c r="OKX3" s="703"/>
      <c r="OKY3" s="703"/>
      <c r="OKZ3" s="703"/>
      <c r="OLA3" s="703"/>
      <c r="OLB3" s="703"/>
      <c r="OLC3" s="703"/>
      <c r="OLD3" s="703"/>
      <c r="OLE3" s="703"/>
      <c r="OLF3" s="703"/>
      <c r="OLG3" s="703"/>
      <c r="OLH3" s="703"/>
      <c r="OLI3" s="703"/>
      <c r="OLJ3" s="703"/>
      <c r="OLK3" s="703"/>
      <c r="OLL3" s="703"/>
      <c r="OLM3" s="703"/>
      <c r="OLN3" s="703"/>
      <c r="OLO3" s="703"/>
      <c r="OLP3" s="703"/>
      <c r="OLQ3" s="703"/>
      <c r="OLR3" s="703"/>
      <c r="OLS3" s="703"/>
      <c r="OLT3" s="703"/>
      <c r="OLU3" s="703"/>
      <c r="OLV3" s="703"/>
      <c r="OLW3" s="703"/>
      <c r="OLX3" s="703"/>
      <c r="OLY3" s="703"/>
      <c r="OLZ3" s="703"/>
      <c r="OMA3" s="703"/>
      <c r="OMB3" s="703"/>
      <c r="OMC3" s="703"/>
      <c r="OMD3" s="703"/>
      <c r="OME3" s="703"/>
      <c r="OMF3" s="703"/>
      <c r="OMG3" s="703"/>
      <c r="OMH3" s="703"/>
      <c r="OMI3" s="703"/>
      <c r="OMJ3" s="703"/>
      <c r="OMK3" s="703"/>
      <c r="OML3" s="703"/>
      <c r="OMM3" s="703"/>
      <c r="OMN3" s="703"/>
      <c r="OMO3" s="703"/>
      <c r="OMP3" s="703"/>
      <c r="OMQ3" s="703"/>
      <c r="OMR3" s="703"/>
      <c r="OMS3" s="703"/>
      <c r="OMT3" s="703"/>
      <c r="OMU3" s="703"/>
      <c r="OMV3" s="703"/>
      <c r="OMW3" s="703"/>
      <c r="OMX3" s="703"/>
      <c r="OMY3" s="703"/>
      <c r="OMZ3" s="703"/>
      <c r="ONA3" s="703"/>
      <c r="ONB3" s="703"/>
      <c r="ONC3" s="703"/>
      <c r="OND3" s="703"/>
      <c r="ONE3" s="703"/>
      <c r="ONF3" s="703"/>
      <c r="ONG3" s="703"/>
      <c r="ONH3" s="703"/>
      <c r="ONI3" s="703"/>
      <c r="ONJ3" s="703"/>
      <c r="ONK3" s="703"/>
      <c r="ONL3" s="703"/>
      <c r="ONM3" s="703"/>
      <c r="ONN3" s="703"/>
      <c r="ONO3" s="703"/>
      <c r="ONP3" s="703"/>
      <c r="ONQ3" s="703"/>
      <c r="ONR3" s="703"/>
      <c r="ONS3" s="703"/>
      <c r="ONT3" s="703"/>
      <c r="ONU3" s="703"/>
      <c r="ONV3" s="703"/>
      <c r="ONW3" s="703"/>
      <c r="ONX3" s="703"/>
      <c r="ONY3" s="703"/>
      <c r="ONZ3" s="703"/>
      <c r="OOA3" s="703"/>
      <c r="OOB3" s="703"/>
      <c r="OOC3" s="703"/>
      <c r="OOD3" s="703"/>
      <c r="OOE3" s="703"/>
      <c r="OOF3" s="703"/>
      <c r="OOG3" s="703"/>
      <c r="OOH3" s="703"/>
      <c r="OOI3" s="703"/>
      <c r="OOJ3" s="703"/>
      <c r="OOK3" s="703"/>
      <c r="OOL3" s="703"/>
      <c r="OOM3" s="703"/>
      <c r="OON3" s="703"/>
      <c r="OOO3" s="703"/>
      <c r="OOP3" s="703"/>
      <c r="OOQ3" s="703"/>
      <c r="OOR3" s="703"/>
      <c r="OOS3" s="703"/>
      <c r="OOT3" s="703"/>
      <c r="OOU3" s="703"/>
      <c r="OOV3" s="703"/>
      <c r="OOW3" s="703"/>
      <c r="OOX3" s="703"/>
      <c r="OOY3" s="703"/>
      <c r="OOZ3" s="703"/>
      <c r="OPA3" s="703"/>
      <c r="OPB3" s="703"/>
      <c r="OPC3" s="703"/>
      <c r="OPD3" s="703"/>
      <c r="OPE3" s="703"/>
      <c r="OPF3" s="703"/>
      <c r="OPG3" s="703"/>
      <c r="OPH3" s="703"/>
      <c r="OPI3" s="703"/>
      <c r="OPJ3" s="703"/>
      <c r="OPK3" s="703"/>
      <c r="OPL3" s="703"/>
      <c r="OPM3" s="703"/>
      <c r="OPN3" s="703"/>
      <c r="OPO3" s="703"/>
      <c r="OPP3" s="703"/>
      <c r="OPQ3" s="703"/>
      <c r="OPR3" s="703"/>
      <c r="OPS3" s="703"/>
      <c r="OPT3" s="703"/>
      <c r="OPU3" s="703"/>
      <c r="OPV3" s="703"/>
      <c r="OPW3" s="703"/>
      <c r="OPX3" s="703"/>
      <c r="OPY3" s="703"/>
      <c r="OPZ3" s="703"/>
      <c r="OQA3" s="703"/>
      <c r="OQB3" s="703"/>
      <c r="OQC3" s="703"/>
      <c r="OQD3" s="703"/>
      <c r="OQE3" s="703"/>
      <c r="OQF3" s="703"/>
      <c r="OQG3" s="703"/>
      <c r="OQH3" s="703"/>
      <c r="OQI3" s="703"/>
      <c r="OQJ3" s="703"/>
      <c r="OQK3" s="703"/>
      <c r="OQL3" s="703"/>
      <c r="OQM3" s="703"/>
      <c r="OQN3" s="703"/>
      <c r="OQO3" s="703"/>
      <c r="OQP3" s="703"/>
      <c r="OQQ3" s="703"/>
      <c r="OQR3" s="703"/>
      <c r="OQS3" s="703"/>
      <c r="OQT3" s="703"/>
      <c r="OQU3" s="703"/>
      <c r="OQV3" s="703"/>
      <c r="OQW3" s="703"/>
      <c r="OQX3" s="703"/>
      <c r="OQY3" s="703"/>
      <c r="OQZ3" s="703"/>
      <c r="ORA3" s="703"/>
      <c r="ORB3" s="703"/>
      <c r="ORC3" s="703"/>
      <c r="ORD3" s="703"/>
      <c r="ORE3" s="703"/>
      <c r="ORF3" s="703"/>
      <c r="ORG3" s="703"/>
      <c r="ORH3" s="703"/>
      <c r="ORI3" s="703"/>
      <c r="ORJ3" s="703"/>
      <c r="ORK3" s="703"/>
      <c r="ORL3" s="703"/>
      <c r="ORM3" s="703"/>
      <c r="ORN3" s="703"/>
      <c r="ORO3" s="703"/>
      <c r="ORP3" s="703"/>
      <c r="ORQ3" s="703"/>
      <c r="ORR3" s="703"/>
      <c r="ORS3" s="703"/>
      <c r="ORT3" s="703"/>
      <c r="ORU3" s="703"/>
      <c r="ORV3" s="703"/>
      <c r="ORW3" s="703"/>
      <c r="ORX3" s="703"/>
      <c r="ORY3" s="703"/>
      <c r="ORZ3" s="703"/>
      <c r="OSA3" s="703"/>
      <c r="OSB3" s="703"/>
      <c r="OSC3" s="703"/>
      <c r="OSD3" s="703"/>
      <c r="OSE3" s="703"/>
      <c r="OSF3" s="703"/>
      <c r="OSG3" s="703"/>
      <c r="OSH3" s="703"/>
      <c r="OSI3" s="703"/>
      <c r="OSJ3" s="703"/>
      <c r="OSK3" s="703"/>
      <c r="OSL3" s="703"/>
      <c r="OSM3" s="703"/>
      <c r="OSN3" s="703"/>
      <c r="OSO3" s="703"/>
      <c r="OSP3" s="703"/>
      <c r="OSQ3" s="703"/>
      <c r="OSR3" s="703"/>
      <c r="OSS3" s="703"/>
      <c r="OST3" s="703"/>
      <c r="OSU3" s="703"/>
      <c r="OSV3" s="703"/>
      <c r="OSW3" s="703"/>
      <c r="OSX3" s="703"/>
      <c r="OSY3" s="703"/>
      <c r="OSZ3" s="703"/>
      <c r="OTA3" s="703"/>
      <c r="OTB3" s="703"/>
      <c r="OTC3" s="703"/>
      <c r="OTD3" s="703"/>
      <c r="OTE3" s="703"/>
      <c r="OTF3" s="703"/>
      <c r="OTG3" s="703"/>
      <c r="OTH3" s="703"/>
      <c r="OTI3" s="703"/>
      <c r="OTJ3" s="703"/>
      <c r="OTK3" s="703"/>
      <c r="OTL3" s="703"/>
      <c r="OTM3" s="703"/>
      <c r="OTN3" s="703"/>
      <c r="OTO3" s="703"/>
      <c r="OTP3" s="703"/>
      <c r="OTQ3" s="703"/>
      <c r="OTR3" s="703"/>
      <c r="OTS3" s="703"/>
      <c r="OTT3" s="703"/>
      <c r="OTU3" s="703"/>
      <c r="OTV3" s="703"/>
      <c r="OTW3" s="703"/>
      <c r="OTX3" s="703"/>
      <c r="OTY3" s="703"/>
      <c r="OTZ3" s="703"/>
      <c r="OUA3" s="703"/>
      <c r="OUB3" s="703"/>
      <c r="OUC3" s="703"/>
      <c r="OUD3" s="703"/>
      <c r="OUE3" s="703"/>
      <c r="OUF3" s="703"/>
      <c r="OUG3" s="703"/>
      <c r="OUH3" s="703"/>
      <c r="OUI3" s="703"/>
      <c r="OUJ3" s="703"/>
      <c r="OUK3" s="703"/>
      <c r="OUL3" s="703"/>
      <c r="OUM3" s="703"/>
      <c r="OUN3" s="703"/>
      <c r="OUO3" s="703"/>
      <c r="OUP3" s="703"/>
      <c r="OUQ3" s="703"/>
      <c r="OUR3" s="703"/>
      <c r="OUS3" s="703"/>
      <c r="OUT3" s="703"/>
      <c r="OUU3" s="703"/>
      <c r="OUV3" s="703"/>
      <c r="OUW3" s="703"/>
      <c r="OUX3" s="703"/>
      <c r="OUY3" s="703"/>
      <c r="OUZ3" s="703"/>
      <c r="OVA3" s="703"/>
      <c r="OVB3" s="703"/>
      <c r="OVC3" s="703"/>
      <c r="OVD3" s="703"/>
      <c r="OVE3" s="703"/>
      <c r="OVF3" s="703"/>
      <c r="OVG3" s="703"/>
      <c r="OVH3" s="703"/>
      <c r="OVI3" s="703"/>
      <c r="OVJ3" s="703"/>
      <c r="OVK3" s="703"/>
      <c r="OVL3" s="703"/>
      <c r="OVM3" s="703"/>
      <c r="OVN3" s="703"/>
      <c r="OVO3" s="703"/>
      <c r="OVP3" s="703"/>
      <c r="OVQ3" s="703"/>
      <c r="OVR3" s="703"/>
      <c r="OVS3" s="703"/>
      <c r="OVT3" s="703"/>
      <c r="OVU3" s="703"/>
      <c r="OVV3" s="703"/>
      <c r="OVW3" s="703"/>
      <c r="OVX3" s="703"/>
      <c r="OVY3" s="703"/>
      <c r="OVZ3" s="703"/>
      <c r="OWA3" s="703"/>
      <c r="OWB3" s="703"/>
      <c r="OWC3" s="703"/>
      <c r="OWD3" s="703"/>
      <c r="OWE3" s="703"/>
      <c r="OWF3" s="703"/>
      <c r="OWG3" s="703"/>
      <c r="OWH3" s="703"/>
      <c r="OWI3" s="703"/>
      <c r="OWJ3" s="703"/>
      <c r="OWK3" s="703"/>
      <c r="OWL3" s="703"/>
      <c r="OWM3" s="703"/>
      <c r="OWN3" s="703"/>
      <c r="OWO3" s="703"/>
      <c r="OWP3" s="703"/>
      <c r="OWQ3" s="703"/>
      <c r="OWR3" s="703"/>
      <c r="OWS3" s="703"/>
      <c r="OWT3" s="703"/>
      <c r="OWU3" s="703"/>
      <c r="OWV3" s="703"/>
      <c r="OWW3" s="703"/>
      <c r="OWX3" s="703"/>
      <c r="OWY3" s="703"/>
      <c r="OWZ3" s="703"/>
      <c r="OXA3" s="703"/>
      <c r="OXB3" s="703"/>
      <c r="OXC3" s="703"/>
      <c r="OXD3" s="703"/>
      <c r="OXE3" s="703"/>
      <c r="OXF3" s="703"/>
      <c r="OXG3" s="703"/>
      <c r="OXH3" s="703"/>
      <c r="OXI3" s="703"/>
      <c r="OXJ3" s="703"/>
      <c r="OXK3" s="703"/>
      <c r="OXL3" s="703"/>
      <c r="OXM3" s="703"/>
      <c r="OXN3" s="703"/>
      <c r="OXO3" s="703"/>
      <c r="OXP3" s="703"/>
      <c r="OXQ3" s="703"/>
      <c r="OXR3" s="703"/>
      <c r="OXS3" s="703"/>
      <c r="OXT3" s="703"/>
      <c r="OXU3" s="703"/>
      <c r="OXV3" s="703"/>
      <c r="OXW3" s="703"/>
      <c r="OXX3" s="703"/>
      <c r="OXY3" s="703"/>
      <c r="OXZ3" s="703"/>
      <c r="OYA3" s="703"/>
      <c r="OYB3" s="703"/>
      <c r="OYC3" s="703"/>
      <c r="OYD3" s="703"/>
      <c r="OYE3" s="703"/>
      <c r="OYF3" s="703"/>
      <c r="OYG3" s="703"/>
      <c r="OYH3" s="703"/>
      <c r="OYI3" s="703"/>
      <c r="OYJ3" s="703"/>
      <c r="OYK3" s="703"/>
      <c r="OYL3" s="703"/>
      <c r="OYM3" s="703"/>
      <c r="OYN3" s="703"/>
      <c r="OYO3" s="703"/>
      <c r="OYP3" s="703"/>
      <c r="OYQ3" s="703"/>
      <c r="OYR3" s="703"/>
      <c r="OYS3" s="703"/>
      <c r="OYT3" s="703"/>
      <c r="OYU3" s="703"/>
      <c r="OYV3" s="703"/>
      <c r="OYW3" s="703"/>
      <c r="OYX3" s="703"/>
      <c r="OYY3" s="703"/>
      <c r="OYZ3" s="703"/>
      <c r="OZA3" s="703"/>
      <c r="OZB3" s="703"/>
      <c r="OZC3" s="703"/>
      <c r="OZD3" s="703"/>
      <c r="OZE3" s="703"/>
      <c r="OZF3" s="703"/>
      <c r="OZG3" s="703"/>
      <c r="OZH3" s="703"/>
      <c r="OZI3" s="703"/>
      <c r="OZJ3" s="703"/>
      <c r="OZK3" s="703"/>
      <c r="OZL3" s="703"/>
      <c r="OZM3" s="703"/>
      <c r="OZN3" s="703"/>
      <c r="OZO3" s="703"/>
      <c r="OZP3" s="703"/>
      <c r="OZQ3" s="703"/>
      <c r="OZR3" s="703"/>
      <c r="OZS3" s="703"/>
      <c r="OZT3" s="703"/>
      <c r="OZU3" s="703"/>
      <c r="OZV3" s="703"/>
      <c r="OZW3" s="703"/>
      <c r="OZX3" s="703"/>
      <c r="OZY3" s="703"/>
      <c r="OZZ3" s="703"/>
      <c r="PAA3" s="703"/>
      <c r="PAB3" s="703"/>
      <c r="PAC3" s="703"/>
      <c r="PAD3" s="703"/>
      <c r="PAE3" s="703"/>
      <c r="PAF3" s="703"/>
      <c r="PAG3" s="703"/>
      <c r="PAH3" s="703"/>
      <c r="PAI3" s="703"/>
      <c r="PAJ3" s="703"/>
      <c r="PAK3" s="703"/>
      <c r="PAL3" s="703"/>
      <c r="PAM3" s="703"/>
      <c r="PAN3" s="703"/>
      <c r="PAO3" s="703"/>
      <c r="PAP3" s="703"/>
      <c r="PAQ3" s="703"/>
      <c r="PAR3" s="703"/>
      <c r="PAS3" s="703"/>
      <c r="PAT3" s="703"/>
      <c r="PAU3" s="703"/>
      <c r="PAV3" s="703"/>
      <c r="PAW3" s="703"/>
      <c r="PAX3" s="703"/>
      <c r="PAY3" s="703"/>
      <c r="PAZ3" s="703"/>
      <c r="PBA3" s="703"/>
      <c r="PBB3" s="703"/>
      <c r="PBC3" s="703"/>
      <c r="PBD3" s="703"/>
      <c r="PBE3" s="703"/>
      <c r="PBF3" s="703"/>
      <c r="PBG3" s="703"/>
      <c r="PBH3" s="703"/>
      <c r="PBI3" s="703"/>
      <c r="PBJ3" s="703"/>
      <c r="PBK3" s="703"/>
      <c r="PBL3" s="703"/>
      <c r="PBM3" s="703"/>
      <c r="PBN3" s="703"/>
      <c r="PBO3" s="703"/>
      <c r="PBP3" s="703"/>
      <c r="PBQ3" s="703"/>
      <c r="PBR3" s="703"/>
      <c r="PBS3" s="703"/>
      <c r="PBT3" s="703"/>
      <c r="PBU3" s="703"/>
      <c r="PBV3" s="703"/>
      <c r="PBW3" s="703"/>
      <c r="PBX3" s="703"/>
      <c r="PBY3" s="703"/>
      <c r="PBZ3" s="703"/>
      <c r="PCA3" s="703"/>
      <c r="PCB3" s="703"/>
      <c r="PCC3" s="703"/>
      <c r="PCD3" s="703"/>
      <c r="PCE3" s="703"/>
      <c r="PCF3" s="703"/>
      <c r="PCG3" s="703"/>
      <c r="PCH3" s="703"/>
      <c r="PCI3" s="703"/>
      <c r="PCJ3" s="703"/>
      <c r="PCK3" s="703"/>
      <c r="PCL3" s="703"/>
      <c r="PCM3" s="703"/>
      <c r="PCN3" s="703"/>
      <c r="PCO3" s="703"/>
      <c r="PCP3" s="703"/>
      <c r="PCQ3" s="703"/>
      <c r="PCR3" s="703"/>
      <c r="PCS3" s="703"/>
      <c r="PCT3" s="703"/>
      <c r="PCU3" s="703"/>
      <c r="PCV3" s="703"/>
      <c r="PCW3" s="703"/>
      <c r="PCX3" s="703"/>
      <c r="PCY3" s="703"/>
      <c r="PCZ3" s="703"/>
      <c r="PDA3" s="703"/>
      <c r="PDB3" s="703"/>
      <c r="PDC3" s="703"/>
      <c r="PDD3" s="703"/>
      <c r="PDE3" s="703"/>
      <c r="PDF3" s="703"/>
      <c r="PDG3" s="703"/>
      <c r="PDH3" s="703"/>
      <c r="PDI3" s="703"/>
      <c r="PDJ3" s="703"/>
      <c r="PDK3" s="703"/>
      <c r="PDL3" s="703"/>
      <c r="PDM3" s="703"/>
      <c r="PDN3" s="703"/>
      <c r="PDO3" s="703"/>
      <c r="PDP3" s="703"/>
      <c r="PDQ3" s="703"/>
      <c r="PDR3" s="703"/>
      <c r="PDS3" s="703"/>
      <c r="PDT3" s="703"/>
      <c r="PDU3" s="703"/>
      <c r="PDV3" s="703"/>
      <c r="PDW3" s="703"/>
      <c r="PDX3" s="703"/>
      <c r="PDY3" s="703"/>
      <c r="PDZ3" s="703"/>
      <c r="PEA3" s="703"/>
      <c r="PEB3" s="703"/>
      <c r="PEC3" s="703"/>
      <c r="PED3" s="703"/>
      <c r="PEE3" s="703"/>
      <c r="PEF3" s="703"/>
      <c r="PEG3" s="703"/>
      <c r="PEH3" s="703"/>
      <c r="PEI3" s="703"/>
      <c r="PEJ3" s="703"/>
      <c r="PEK3" s="703"/>
      <c r="PEL3" s="703"/>
      <c r="PEM3" s="703"/>
      <c r="PEN3" s="703"/>
      <c r="PEO3" s="703"/>
      <c r="PEP3" s="703"/>
      <c r="PEQ3" s="703"/>
      <c r="PER3" s="703"/>
      <c r="PES3" s="703"/>
      <c r="PET3" s="703"/>
      <c r="PEU3" s="703"/>
      <c r="PEV3" s="703"/>
      <c r="PEW3" s="703"/>
      <c r="PEX3" s="703"/>
      <c r="PEY3" s="703"/>
      <c r="PEZ3" s="703"/>
      <c r="PFA3" s="703"/>
      <c r="PFB3" s="703"/>
      <c r="PFC3" s="703"/>
      <c r="PFD3" s="703"/>
      <c r="PFE3" s="703"/>
      <c r="PFF3" s="703"/>
      <c r="PFG3" s="703"/>
      <c r="PFH3" s="703"/>
      <c r="PFI3" s="703"/>
      <c r="PFJ3" s="703"/>
      <c r="PFK3" s="703"/>
      <c r="PFL3" s="703"/>
      <c r="PFM3" s="703"/>
      <c r="PFN3" s="703"/>
      <c r="PFO3" s="703"/>
      <c r="PFP3" s="703"/>
      <c r="PFQ3" s="703"/>
      <c r="PFR3" s="703"/>
      <c r="PFS3" s="703"/>
      <c r="PFT3" s="703"/>
      <c r="PFU3" s="703"/>
      <c r="PFV3" s="703"/>
      <c r="PFW3" s="703"/>
      <c r="PFX3" s="703"/>
      <c r="PFY3" s="703"/>
      <c r="PFZ3" s="703"/>
      <c r="PGA3" s="703"/>
      <c r="PGB3" s="703"/>
      <c r="PGC3" s="703"/>
      <c r="PGD3" s="703"/>
      <c r="PGE3" s="703"/>
      <c r="PGF3" s="703"/>
      <c r="PGG3" s="703"/>
      <c r="PGH3" s="703"/>
      <c r="PGI3" s="703"/>
      <c r="PGJ3" s="703"/>
      <c r="PGK3" s="703"/>
      <c r="PGL3" s="703"/>
      <c r="PGM3" s="703"/>
      <c r="PGN3" s="703"/>
      <c r="PGO3" s="703"/>
      <c r="PGP3" s="703"/>
      <c r="PGQ3" s="703"/>
      <c r="PGR3" s="703"/>
      <c r="PGS3" s="703"/>
      <c r="PGT3" s="703"/>
      <c r="PGU3" s="703"/>
      <c r="PGV3" s="703"/>
      <c r="PGW3" s="703"/>
      <c r="PGX3" s="703"/>
      <c r="PGY3" s="703"/>
      <c r="PGZ3" s="703"/>
      <c r="PHA3" s="703"/>
      <c r="PHB3" s="703"/>
      <c r="PHC3" s="703"/>
      <c r="PHD3" s="703"/>
      <c r="PHE3" s="703"/>
      <c r="PHF3" s="703"/>
      <c r="PHG3" s="703"/>
      <c r="PHH3" s="703"/>
      <c r="PHI3" s="703"/>
      <c r="PHJ3" s="703"/>
      <c r="PHK3" s="703"/>
      <c r="PHL3" s="703"/>
      <c r="PHM3" s="703"/>
      <c r="PHN3" s="703"/>
      <c r="PHO3" s="703"/>
      <c r="PHP3" s="703"/>
      <c r="PHQ3" s="703"/>
      <c r="PHR3" s="703"/>
      <c r="PHS3" s="703"/>
      <c r="PHT3" s="703"/>
      <c r="PHU3" s="703"/>
      <c r="PHV3" s="703"/>
      <c r="PHW3" s="703"/>
      <c r="PHX3" s="703"/>
      <c r="PHY3" s="703"/>
      <c r="PHZ3" s="703"/>
      <c r="PIA3" s="703"/>
      <c r="PIB3" s="703"/>
      <c r="PIC3" s="703"/>
      <c r="PID3" s="703"/>
      <c r="PIE3" s="703"/>
      <c r="PIF3" s="703"/>
      <c r="PIG3" s="703"/>
      <c r="PIH3" s="703"/>
      <c r="PII3" s="703"/>
      <c r="PIJ3" s="703"/>
      <c r="PIK3" s="703"/>
      <c r="PIL3" s="703"/>
      <c r="PIM3" s="703"/>
      <c r="PIN3" s="703"/>
      <c r="PIO3" s="703"/>
      <c r="PIP3" s="703"/>
      <c r="PIQ3" s="703"/>
      <c r="PIR3" s="703"/>
      <c r="PIS3" s="703"/>
      <c r="PIT3" s="703"/>
      <c r="PIU3" s="703"/>
      <c r="PIV3" s="703"/>
      <c r="PIW3" s="703"/>
      <c r="PIX3" s="703"/>
      <c r="PIY3" s="703"/>
      <c r="PIZ3" s="703"/>
      <c r="PJA3" s="703"/>
      <c r="PJB3" s="703"/>
      <c r="PJC3" s="703"/>
      <c r="PJD3" s="703"/>
      <c r="PJE3" s="703"/>
      <c r="PJF3" s="703"/>
      <c r="PJG3" s="703"/>
      <c r="PJH3" s="703"/>
      <c r="PJI3" s="703"/>
      <c r="PJJ3" s="703"/>
      <c r="PJK3" s="703"/>
      <c r="PJL3" s="703"/>
      <c r="PJM3" s="703"/>
      <c r="PJN3" s="703"/>
      <c r="PJO3" s="703"/>
      <c r="PJP3" s="703"/>
      <c r="PJQ3" s="703"/>
      <c r="PJR3" s="703"/>
      <c r="PJS3" s="703"/>
      <c r="PJT3" s="703"/>
      <c r="PJU3" s="703"/>
      <c r="PJV3" s="703"/>
      <c r="PJW3" s="703"/>
      <c r="PJX3" s="703"/>
      <c r="PJY3" s="703"/>
      <c r="PJZ3" s="703"/>
      <c r="PKA3" s="703"/>
      <c r="PKB3" s="703"/>
      <c r="PKC3" s="703"/>
      <c r="PKD3" s="703"/>
      <c r="PKE3" s="703"/>
      <c r="PKF3" s="703"/>
      <c r="PKG3" s="703"/>
      <c r="PKH3" s="703"/>
      <c r="PKI3" s="703"/>
      <c r="PKJ3" s="703"/>
      <c r="PKK3" s="703"/>
      <c r="PKL3" s="703"/>
      <c r="PKM3" s="703"/>
      <c r="PKN3" s="703"/>
      <c r="PKO3" s="703"/>
      <c r="PKP3" s="703"/>
      <c r="PKQ3" s="703"/>
      <c r="PKR3" s="703"/>
      <c r="PKS3" s="703"/>
      <c r="PKT3" s="703"/>
      <c r="PKU3" s="703"/>
      <c r="PKV3" s="703"/>
      <c r="PKW3" s="703"/>
      <c r="PKX3" s="703"/>
      <c r="PKY3" s="703"/>
      <c r="PKZ3" s="703"/>
      <c r="PLA3" s="703"/>
      <c r="PLB3" s="703"/>
      <c r="PLC3" s="703"/>
      <c r="PLD3" s="703"/>
      <c r="PLE3" s="703"/>
      <c r="PLF3" s="703"/>
      <c r="PLG3" s="703"/>
      <c r="PLH3" s="703"/>
      <c r="PLI3" s="703"/>
      <c r="PLJ3" s="703"/>
      <c r="PLK3" s="703"/>
      <c r="PLL3" s="703"/>
      <c r="PLM3" s="703"/>
      <c r="PLN3" s="703"/>
      <c r="PLO3" s="703"/>
      <c r="PLP3" s="703"/>
      <c r="PLQ3" s="703"/>
      <c r="PLR3" s="703"/>
      <c r="PLS3" s="703"/>
      <c r="PLT3" s="703"/>
      <c r="PLU3" s="703"/>
      <c r="PLV3" s="703"/>
      <c r="PLW3" s="703"/>
      <c r="PLX3" s="703"/>
      <c r="PLY3" s="703"/>
      <c r="PLZ3" s="703"/>
      <c r="PMA3" s="703"/>
      <c r="PMB3" s="703"/>
      <c r="PMC3" s="703"/>
      <c r="PMD3" s="703"/>
      <c r="PME3" s="703"/>
      <c r="PMF3" s="703"/>
      <c r="PMG3" s="703"/>
      <c r="PMH3" s="703"/>
      <c r="PMI3" s="703"/>
      <c r="PMJ3" s="703"/>
      <c r="PMK3" s="703"/>
      <c r="PML3" s="703"/>
      <c r="PMM3" s="703"/>
      <c r="PMN3" s="703"/>
      <c r="PMO3" s="703"/>
      <c r="PMP3" s="703"/>
      <c r="PMQ3" s="703"/>
      <c r="PMR3" s="703"/>
      <c r="PMS3" s="703"/>
      <c r="PMT3" s="703"/>
      <c r="PMU3" s="703"/>
      <c r="PMV3" s="703"/>
      <c r="PMW3" s="703"/>
      <c r="PMX3" s="703"/>
      <c r="PMY3" s="703"/>
      <c r="PMZ3" s="703"/>
      <c r="PNA3" s="703"/>
      <c r="PNB3" s="703"/>
      <c r="PNC3" s="703"/>
      <c r="PND3" s="703"/>
      <c r="PNE3" s="703"/>
      <c r="PNF3" s="703"/>
      <c r="PNG3" s="703"/>
      <c r="PNH3" s="703"/>
      <c r="PNI3" s="703"/>
      <c r="PNJ3" s="703"/>
      <c r="PNK3" s="703"/>
      <c r="PNL3" s="703"/>
      <c r="PNM3" s="703"/>
      <c r="PNN3" s="703"/>
      <c r="PNO3" s="703"/>
      <c r="PNP3" s="703"/>
      <c r="PNQ3" s="703"/>
      <c r="PNR3" s="703"/>
      <c r="PNS3" s="703"/>
      <c r="PNT3" s="703"/>
      <c r="PNU3" s="703"/>
      <c r="PNV3" s="703"/>
      <c r="PNW3" s="703"/>
      <c r="PNX3" s="703"/>
      <c r="PNY3" s="703"/>
      <c r="PNZ3" s="703"/>
      <c r="POA3" s="703"/>
      <c r="POB3" s="703"/>
      <c r="POC3" s="703"/>
      <c r="POD3" s="703"/>
      <c r="POE3" s="703"/>
      <c r="POF3" s="703"/>
      <c r="POG3" s="703"/>
      <c r="POH3" s="703"/>
      <c r="POI3" s="703"/>
      <c r="POJ3" s="703"/>
      <c r="POK3" s="703"/>
      <c r="POL3" s="703"/>
      <c r="POM3" s="703"/>
      <c r="PON3" s="703"/>
      <c r="POO3" s="703"/>
      <c r="POP3" s="703"/>
      <c r="POQ3" s="703"/>
      <c r="POR3" s="703"/>
      <c r="POS3" s="703"/>
      <c r="POT3" s="703"/>
      <c r="POU3" s="703"/>
      <c r="POV3" s="703"/>
      <c r="POW3" s="703"/>
      <c r="POX3" s="703"/>
      <c r="POY3" s="703"/>
      <c r="POZ3" s="703"/>
      <c r="PPA3" s="703"/>
      <c r="PPB3" s="703"/>
      <c r="PPC3" s="703"/>
      <c r="PPD3" s="703"/>
      <c r="PPE3" s="703"/>
      <c r="PPF3" s="703"/>
      <c r="PPG3" s="703"/>
      <c r="PPH3" s="703"/>
      <c r="PPI3" s="703"/>
      <c r="PPJ3" s="703"/>
      <c r="PPK3" s="703"/>
      <c r="PPL3" s="703"/>
      <c r="PPM3" s="703"/>
      <c r="PPN3" s="703"/>
      <c r="PPO3" s="703"/>
      <c r="PPP3" s="703"/>
      <c r="PPQ3" s="703"/>
      <c r="PPR3" s="703"/>
      <c r="PPS3" s="703"/>
      <c r="PPT3" s="703"/>
      <c r="PPU3" s="703"/>
      <c r="PPV3" s="703"/>
      <c r="PPW3" s="703"/>
      <c r="PPX3" s="703"/>
      <c r="PPY3" s="703"/>
      <c r="PPZ3" s="703"/>
      <c r="PQA3" s="703"/>
      <c r="PQB3" s="703"/>
      <c r="PQC3" s="703"/>
      <c r="PQD3" s="703"/>
      <c r="PQE3" s="703"/>
      <c r="PQF3" s="703"/>
      <c r="PQG3" s="703"/>
      <c r="PQH3" s="703"/>
      <c r="PQI3" s="703"/>
      <c r="PQJ3" s="703"/>
      <c r="PQK3" s="703"/>
      <c r="PQL3" s="703"/>
      <c r="PQM3" s="703"/>
      <c r="PQN3" s="703"/>
      <c r="PQO3" s="703"/>
      <c r="PQP3" s="703"/>
      <c r="PQQ3" s="703"/>
      <c r="PQR3" s="703"/>
      <c r="PQS3" s="703"/>
      <c r="PQT3" s="703"/>
      <c r="PQU3" s="703"/>
      <c r="PQV3" s="703"/>
      <c r="PQW3" s="703"/>
      <c r="PQX3" s="703"/>
      <c r="PQY3" s="703"/>
      <c r="PQZ3" s="703"/>
      <c r="PRA3" s="703"/>
      <c r="PRB3" s="703"/>
      <c r="PRC3" s="703"/>
      <c r="PRD3" s="703"/>
      <c r="PRE3" s="703"/>
      <c r="PRF3" s="703"/>
      <c r="PRG3" s="703"/>
      <c r="PRH3" s="703"/>
      <c r="PRI3" s="703"/>
      <c r="PRJ3" s="703"/>
      <c r="PRK3" s="703"/>
      <c r="PRL3" s="703"/>
      <c r="PRM3" s="703"/>
      <c r="PRN3" s="703"/>
      <c r="PRO3" s="703"/>
      <c r="PRP3" s="703"/>
      <c r="PRQ3" s="703"/>
      <c r="PRR3" s="703"/>
      <c r="PRS3" s="703"/>
      <c r="PRT3" s="703"/>
      <c r="PRU3" s="703"/>
      <c r="PRV3" s="703"/>
      <c r="PRW3" s="703"/>
      <c r="PRX3" s="703"/>
      <c r="PRY3" s="703"/>
      <c r="PRZ3" s="703"/>
      <c r="PSA3" s="703"/>
      <c r="PSB3" s="703"/>
      <c r="PSC3" s="703"/>
      <c r="PSD3" s="703"/>
      <c r="PSE3" s="703"/>
      <c r="PSF3" s="703"/>
      <c r="PSG3" s="703"/>
      <c r="PSH3" s="703"/>
      <c r="PSI3" s="703"/>
      <c r="PSJ3" s="703"/>
      <c r="PSK3" s="703"/>
      <c r="PSL3" s="703"/>
      <c r="PSM3" s="703"/>
      <c r="PSN3" s="703"/>
      <c r="PSO3" s="703"/>
      <c r="PSP3" s="703"/>
      <c r="PSQ3" s="703"/>
      <c r="PSR3" s="703"/>
      <c r="PSS3" s="703"/>
      <c r="PST3" s="703"/>
      <c r="PSU3" s="703"/>
      <c r="PSV3" s="703"/>
      <c r="PSW3" s="703"/>
      <c r="PSX3" s="703"/>
      <c r="PSY3" s="703"/>
      <c r="PSZ3" s="703"/>
      <c r="PTA3" s="703"/>
      <c r="PTB3" s="703"/>
      <c r="PTC3" s="703"/>
      <c r="PTD3" s="703"/>
      <c r="PTE3" s="703"/>
      <c r="PTF3" s="703"/>
      <c r="PTG3" s="703"/>
      <c r="PTH3" s="703"/>
      <c r="PTI3" s="703"/>
      <c r="PTJ3" s="703"/>
      <c r="PTK3" s="703"/>
      <c r="PTL3" s="703"/>
      <c r="PTM3" s="703"/>
      <c r="PTN3" s="703"/>
      <c r="PTO3" s="703"/>
      <c r="PTP3" s="703"/>
      <c r="PTQ3" s="703"/>
      <c r="PTR3" s="703"/>
      <c r="PTS3" s="703"/>
      <c r="PTT3" s="703"/>
      <c r="PTU3" s="703"/>
      <c r="PTV3" s="703"/>
      <c r="PTW3" s="703"/>
      <c r="PTX3" s="703"/>
      <c r="PTY3" s="703"/>
      <c r="PTZ3" s="703"/>
      <c r="PUA3" s="703"/>
      <c r="PUB3" s="703"/>
      <c r="PUC3" s="703"/>
      <c r="PUD3" s="703"/>
      <c r="PUE3" s="703"/>
      <c r="PUF3" s="703"/>
      <c r="PUG3" s="703"/>
      <c r="PUH3" s="703"/>
      <c r="PUI3" s="703"/>
      <c r="PUJ3" s="703"/>
      <c r="PUK3" s="703"/>
      <c r="PUL3" s="703"/>
      <c r="PUM3" s="703"/>
      <c r="PUN3" s="703"/>
      <c r="PUO3" s="703"/>
      <c r="PUP3" s="703"/>
      <c r="PUQ3" s="703"/>
      <c r="PUR3" s="703"/>
      <c r="PUS3" s="703"/>
      <c r="PUT3" s="703"/>
      <c r="PUU3" s="703"/>
      <c r="PUV3" s="703"/>
      <c r="PUW3" s="703"/>
      <c r="PUX3" s="703"/>
      <c r="PUY3" s="703"/>
      <c r="PUZ3" s="703"/>
      <c r="PVA3" s="703"/>
      <c r="PVB3" s="703"/>
      <c r="PVC3" s="703"/>
      <c r="PVD3" s="703"/>
      <c r="PVE3" s="703"/>
      <c r="PVF3" s="703"/>
      <c r="PVG3" s="703"/>
      <c r="PVH3" s="703"/>
      <c r="PVI3" s="703"/>
      <c r="PVJ3" s="703"/>
      <c r="PVK3" s="703"/>
      <c r="PVL3" s="703"/>
      <c r="PVM3" s="703"/>
      <c r="PVN3" s="703"/>
      <c r="PVO3" s="703"/>
      <c r="PVP3" s="703"/>
      <c r="PVQ3" s="703"/>
      <c r="PVR3" s="703"/>
      <c r="PVS3" s="703"/>
      <c r="PVT3" s="703"/>
      <c r="PVU3" s="703"/>
      <c r="PVV3" s="703"/>
      <c r="PVW3" s="703"/>
      <c r="PVX3" s="703"/>
      <c r="PVY3" s="703"/>
      <c r="PVZ3" s="703"/>
      <c r="PWA3" s="703"/>
      <c r="PWB3" s="703"/>
      <c r="PWC3" s="703"/>
      <c r="PWD3" s="703"/>
      <c r="PWE3" s="703"/>
      <c r="PWF3" s="703"/>
      <c r="PWG3" s="703"/>
      <c r="PWH3" s="703"/>
      <c r="PWI3" s="703"/>
      <c r="PWJ3" s="703"/>
      <c r="PWK3" s="703"/>
      <c r="PWL3" s="703"/>
      <c r="PWM3" s="703"/>
      <c r="PWN3" s="703"/>
      <c r="PWO3" s="703"/>
      <c r="PWP3" s="703"/>
      <c r="PWQ3" s="703"/>
      <c r="PWR3" s="703"/>
      <c r="PWS3" s="703"/>
      <c r="PWT3" s="703"/>
      <c r="PWU3" s="703"/>
      <c r="PWV3" s="703"/>
      <c r="PWW3" s="703"/>
      <c r="PWX3" s="703"/>
      <c r="PWY3" s="703"/>
      <c r="PWZ3" s="703"/>
      <c r="PXA3" s="703"/>
      <c r="PXB3" s="703"/>
      <c r="PXC3" s="703"/>
      <c r="PXD3" s="703"/>
      <c r="PXE3" s="703"/>
      <c r="PXF3" s="703"/>
      <c r="PXG3" s="703"/>
      <c r="PXH3" s="703"/>
      <c r="PXI3" s="703"/>
      <c r="PXJ3" s="703"/>
      <c r="PXK3" s="703"/>
      <c r="PXL3" s="703"/>
      <c r="PXM3" s="703"/>
      <c r="PXN3" s="703"/>
      <c r="PXO3" s="703"/>
      <c r="PXP3" s="703"/>
      <c r="PXQ3" s="703"/>
      <c r="PXR3" s="703"/>
      <c r="PXS3" s="703"/>
      <c r="PXT3" s="703"/>
      <c r="PXU3" s="703"/>
      <c r="PXV3" s="703"/>
      <c r="PXW3" s="703"/>
      <c r="PXX3" s="703"/>
      <c r="PXY3" s="703"/>
      <c r="PXZ3" s="703"/>
      <c r="PYA3" s="703"/>
      <c r="PYB3" s="703"/>
      <c r="PYC3" s="703"/>
      <c r="PYD3" s="703"/>
      <c r="PYE3" s="703"/>
      <c r="PYF3" s="703"/>
      <c r="PYG3" s="703"/>
      <c r="PYH3" s="703"/>
      <c r="PYI3" s="703"/>
      <c r="PYJ3" s="703"/>
      <c r="PYK3" s="703"/>
      <c r="PYL3" s="703"/>
      <c r="PYM3" s="703"/>
      <c r="PYN3" s="703"/>
      <c r="PYO3" s="703"/>
      <c r="PYP3" s="703"/>
      <c r="PYQ3" s="703"/>
      <c r="PYR3" s="703"/>
      <c r="PYS3" s="703"/>
      <c r="PYT3" s="703"/>
      <c r="PYU3" s="703"/>
      <c r="PYV3" s="703"/>
      <c r="PYW3" s="703"/>
      <c r="PYX3" s="703"/>
      <c r="PYY3" s="703"/>
      <c r="PYZ3" s="703"/>
      <c r="PZA3" s="703"/>
      <c r="PZB3" s="703"/>
      <c r="PZC3" s="703"/>
      <c r="PZD3" s="703"/>
      <c r="PZE3" s="703"/>
      <c r="PZF3" s="703"/>
      <c r="PZG3" s="703"/>
      <c r="PZH3" s="703"/>
      <c r="PZI3" s="703"/>
      <c r="PZJ3" s="703"/>
      <c r="PZK3" s="703"/>
      <c r="PZL3" s="703"/>
      <c r="PZM3" s="703"/>
      <c r="PZN3" s="703"/>
      <c r="PZO3" s="703"/>
      <c r="PZP3" s="703"/>
      <c r="PZQ3" s="703"/>
      <c r="PZR3" s="703"/>
      <c r="PZS3" s="703"/>
      <c r="PZT3" s="703"/>
      <c r="PZU3" s="703"/>
      <c r="PZV3" s="703"/>
      <c r="PZW3" s="703"/>
      <c r="PZX3" s="703"/>
      <c r="PZY3" s="703"/>
      <c r="PZZ3" s="703"/>
      <c r="QAA3" s="703"/>
      <c r="QAB3" s="703"/>
      <c r="QAC3" s="703"/>
      <c r="QAD3" s="703"/>
      <c r="QAE3" s="703"/>
      <c r="QAF3" s="703"/>
      <c r="QAG3" s="703"/>
      <c r="QAH3" s="703"/>
      <c r="QAI3" s="703"/>
      <c r="QAJ3" s="703"/>
      <c r="QAK3" s="703"/>
      <c r="QAL3" s="703"/>
      <c r="QAM3" s="703"/>
      <c r="QAN3" s="703"/>
      <c r="QAO3" s="703"/>
      <c r="QAP3" s="703"/>
      <c r="QAQ3" s="703"/>
      <c r="QAR3" s="703"/>
      <c r="QAS3" s="703"/>
      <c r="QAT3" s="703"/>
      <c r="QAU3" s="703"/>
      <c r="QAV3" s="703"/>
      <c r="QAW3" s="703"/>
      <c r="QAX3" s="703"/>
      <c r="QAY3" s="703"/>
      <c r="QAZ3" s="703"/>
      <c r="QBA3" s="703"/>
      <c r="QBB3" s="703"/>
      <c r="QBC3" s="703"/>
      <c r="QBD3" s="703"/>
      <c r="QBE3" s="703"/>
      <c r="QBF3" s="703"/>
      <c r="QBG3" s="703"/>
      <c r="QBH3" s="703"/>
      <c r="QBI3" s="703"/>
      <c r="QBJ3" s="703"/>
      <c r="QBK3" s="703"/>
      <c r="QBL3" s="703"/>
      <c r="QBM3" s="703"/>
      <c r="QBN3" s="703"/>
      <c r="QBO3" s="703"/>
      <c r="QBP3" s="703"/>
      <c r="QBQ3" s="703"/>
      <c r="QBR3" s="703"/>
      <c r="QBS3" s="703"/>
      <c r="QBT3" s="703"/>
      <c r="QBU3" s="703"/>
      <c r="QBV3" s="703"/>
      <c r="QBW3" s="703"/>
      <c r="QBX3" s="703"/>
      <c r="QBY3" s="703"/>
      <c r="QBZ3" s="703"/>
      <c r="QCA3" s="703"/>
      <c r="QCB3" s="703"/>
      <c r="QCC3" s="703"/>
      <c r="QCD3" s="703"/>
      <c r="QCE3" s="703"/>
      <c r="QCF3" s="703"/>
      <c r="QCG3" s="703"/>
      <c r="QCH3" s="703"/>
      <c r="QCI3" s="703"/>
      <c r="QCJ3" s="703"/>
      <c r="QCK3" s="703"/>
      <c r="QCL3" s="703"/>
      <c r="QCM3" s="703"/>
      <c r="QCN3" s="703"/>
      <c r="QCO3" s="703"/>
      <c r="QCP3" s="703"/>
      <c r="QCQ3" s="703"/>
      <c r="QCR3" s="703"/>
      <c r="QCS3" s="703"/>
      <c r="QCT3" s="703"/>
      <c r="QCU3" s="703"/>
      <c r="QCV3" s="703"/>
      <c r="QCW3" s="703"/>
      <c r="QCX3" s="703"/>
      <c r="QCY3" s="703"/>
      <c r="QCZ3" s="703"/>
      <c r="QDA3" s="703"/>
      <c r="QDB3" s="703"/>
      <c r="QDC3" s="703"/>
      <c r="QDD3" s="703"/>
      <c r="QDE3" s="703"/>
      <c r="QDF3" s="703"/>
      <c r="QDG3" s="703"/>
      <c r="QDH3" s="703"/>
      <c r="QDI3" s="703"/>
      <c r="QDJ3" s="703"/>
      <c r="QDK3" s="703"/>
      <c r="QDL3" s="703"/>
      <c r="QDM3" s="703"/>
      <c r="QDN3" s="703"/>
      <c r="QDO3" s="703"/>
      <c r="QDP3" s="703"/>
      <c r="QDQ3" s="703"/>
      <c r="QDR3" s="703"/>
      <c r="QDS3" s="703"/>
      <c r="QDT3" s="703"/>
      <c r="QDU3" s="703"/>
      <c r="QDV3" s="703"/>
      <c r="QDW3" s="703"/>
      <c r="QDX3" s="703"/>
      <c r="QDY3" s="703"/>
      <c r="QDZ3" s="703"/>
      <c r="QEA3" s="703"/>
      <c r="QEB3" s="703"/>
      <c r="QEC3" s="703"/>
      <c r="QED3" s="703"/>
      <c r="QEE3" s="703"/>
      <c r="QEF3" s="703"/>
      <c r="QEG3" s="703"/>
      <c r="QEH3" s="703"/>
      <c r="QEI3" s="703"/>
      <c r="QEJ3" s="703"/>
      <c r="QEK3" s="703"/>
      <c r="QEL3" s="703"/>
      <c r="QEM3" s="703"/>
      <c r="QEN3" s="703"/>
      <c r="QEO3" s="703"/>
      <c r="QEP3" s="703"/>
      <c r="QEQ3" s="703"/>
      <c r="QER3" s="703"/>
      <c r="QES3" s="703"/>
      <c r="QET3" s="703"/>
      <c r="QEU3" s="703"/>
      <c r="QEV3" s="703"/>
      <c r="QEW3" s="703"/>
      <c r="QEX3" s="703"/>
      <c r="QEY3" s="703"/>
      <c r="QEZ3" s="703"/>
      <c r="QFA3" s="703"/>
      <c r="QFB3" s="703"/>
      <c r="QFC3" s="703"/>
      <c r="QFD3" s="703"/>
      <c r="QFE3" s="703"/>
      <c r="QFF3" s="703"/>
      <c r="QFG3" s="703"/>
      <c r="QFH3" s="703"/>
      <c r="QFI3" s="703"/>
      <c r="QFJ3" s="703"/>
      <c r="QFK3" s="703"/>
      <c r="QFL3" s="703"/>
      <c r="QFM3" s="703"/>
      <c r="QFN3" s="703"/>
      <c r="QFO3" s="703"/>
      <c r="QFP3" s="703"/>
      <c r="QFQ3" s="703"/>
      <c r="QFR3" s="703"/>
      <c r="QFS3" s="703"/>
      <c r="QFT3" s="703"/>
      <c r="QFU3" s="703"/>
      <c r="QFV3" s="703"/>
      <c r="QFW3" s="703"/>
      <c r="QFX3" s="703"/>
      <c r="QFY3" s="703"/>
      <c r="QFZ3" s="703"/>
      <c r="QGA3" s="703"/>
      <c r="QGB3" s="703"/>
      <c r="QGC3" s="703"/>
      <c r="QGD3" s="703"/>
      <c r="QGE3" s="703"/>
      <c r="QGF3" s="703"/>
      <c r="QGG3" s="703"/>
      <c r="QGH3" s="703"/>
      <c r="QGI3" s="703"/>
      <c r="QGJ3" s="703"/>
      <c r="QGK3" s="703"/>
      <c r="QGL3" s="703"/>
      <c r="QGM3" s="703"/>
      <c r="QGN3" s="703"/>
      <c r="QGO3" s="703"/>
      <c r="QGP3" s="703"/>
      <c r="QGQ3" s="703"/>
      <c r="QGR3" s="703"/>
      <c r="QGS3" s="703"/>
      <c r="QGT3" s="703"/>
      <c r="QGU3" s="703"/>
      <c r="QGV3" s="703"/>
      <c r="QGW3" s="703"/>
      <c r="QGX3" s="703"/>
      <c r="QGY3" s="703"/>
      <c r="QGZ3" s="703"/>
      <c r="QHA3" s="703"/>
      <c r="QHB3" s="703"/>
      <c r="QHC3" s="703"/>
      <c r="QHD3" s="703"/>
      <c r="QHE3" s="703"/>
      <c r="QHF3" s="703"/>
      <c r="QHG3" s="703"/>
      <c r="QHH3" s="703"/>
      <c r="QHI3" s="703"/>
      <c r="QHJ3" s="703"/>
      <c r="QHK3" s="703"/>
      <c r="QHL3" s="703"/>
      <c r="QHM3" s="703"/>
      <c r="QHN3" s="703"/>
      <c r="QHO3" s="703"/>
      <c r="QHP3" s="703"/>
      <c r="QHQ3" s="703"/>
      <c r="QHR3" s="703"/>
      <c r="QHS3" s="703"/>
      <c r="QHT3" s="703"/>
      <c r="QHU3" s="703"/>
      <c r="QHV3" s="703"/>
      <c r="QHW3" s="703"/>
      <c r="QHX3" s="703"/>
      <c r="QHY3" s="703"/>
      <c r="QHZ3" s="703"/>
      <c r="QIA3" s="703"/>
      <c r="QIB3" s="703"/>
      <c r="QIC3" s="703"/>
      <c r="QID3" s="703"/>
      <c r="QIE3" s="703"/>
      <c r="QIF3" s="703"/>
      <c r="QIG3" s="703"/>
      <c r="QIH3" s="703"/>
      <c r="QII3" s="703"/>
      <c r="QIJ3" s="703"/>
      <c r="QIK3" s="703"/>
      <c r="QIL3" s="703"/>
      <c r="QIM3" s="703"/>
      <c r="QIN3" s="703"/>
      <c r="QIO3" s="703"/>
      <c r="QIP3" s="703"/>
      <c r="QIQ3" s="703"/>
      <c r="QIR3" s="703"/>
      <c r="QIS3" s="703"/>
      <c r="QIT3" s="703"/>
      <c r="QIU3" s="703"/>
      <c r="QIV3" s="703"/>
      <c r="QIW3" s="703"/>
      <c r="QIX3" s="703"/>
      <c r="QIY3" s="703"/>
      <c r="QIZ3" s="703"/>
      <c r="QJA3" s="703"/>
      <c r="QJB3" s="703"/>
      <c r="QJC3" s="703"/>
      <c r="QJD3" s="703"/>
      <c r="QJE3" s="703"/>
      <c r="QJF3" s="703"/>
      <c r="QJG3" s="703"/>
      <c r="QJH3" s="703"/>
      <c r="QJI3" s="703"/>
      <c r="QJJ3" s="703"/>
      <c r="QJK3" s="703"/>
      <c r="QJL3" s="703"/>
      <c r="QJM3" s="703"/>
      <c r="QJN3" s="703"/>
      <c r="QJO3" s="703"/>
      <c r="QJP3" s="703"/>
      <c r="QJQ3" s="703"/>
      <c r="QJR3" s="703"/>
      <c r="QJS3" s="703"/>
      <c r="QJT3" s="703"/>
      <c r="QJU3" s="703"/>
      <c r="QJV3" s="703"/>
      <c r="QJW3" s="703"/>
      <c r="QJX3" s="703"/>
      <c r="QJY3" s="703"/>
      <c r="QJZ3" s="703"/>
      <c r="QKA3" s="703"/>
      <c r="QKB3" s="703"/>
      <c r="QKC3" s="703"/>
      <c r="QKD3" s="703"/>
      <c r="QKE3" s="703"/>
      <c r="QKF3" s="703"/>
      <c r="QKG3" s="703"/>
      <c r="QKH3" s="703"/>
      <c r="QKI3" s="703"/>
      <c r="QKJ3" s="703"/>
      <c r="QKK3" s="703"/>
      <c r="QKL3" s="703"/>
      <c r="QKM3" s="703"/>
      <c r="QKN3" s="703"/>
      <c r="QKO3" s="703"/>
      <c r="QKP3" s="703"/>
      <c r="QKQ3" s="703"/>
      <c r="QKR3" s="703"/>
      <c r="QKS3" s="703"/>
      <c r="QKT3" s="703"/>
      <c r="QKU3" s="703"/>
      <c r="QKV3" s="703"/>
      <c r="QKW3" s="703"/>
      <c r="QKX3" s="703"/>
      <c r="QKY3" s="703"/>
      <c r="QKZ3" s="703"/>
      <c r="QLA3" s="703"/>
      <c r="QLB3" s="703"/>
      <c r="QLC3" s="703"/>
      <c r="QLD3" s="703"/>
      <c r="QLE3" s="703"/>
      <c r="QLF3" s="703"/>
      <c r="QLG3" s="703"/>
      <c r="QLH3" s="703"/>
      <c r="QLI3" s="703"/>
      <c r="QLJ3" s="703"/>
      <c r="QLK3" s="703"/>
      <c r="QLL3" s="703"/>
      <c r="QLM3" s="703"/>
      <c r="QLN3" s="703"/>
      <c r="QLO3" s="703"/>
      <c r="QLP3" s="703"/>
      <c r="QLQ3" s="703"/>
      <c r="QLR3" s="703"/>
      <c r="QLS3" s="703"/>
      <c r="QLT3" s="703"/>
      <c r="QLU3" s="703"/>
      <c r="QLV3" s="703"/>
      <c r="QLW3" s="703"/>
      <c r="QLX3" s="703"/>
      <c r="QLY3" s="703"/>
      <c r="QLZ3" s="703"/>
      <c r="QMA3" s="703"/>
      <c r="QMB3" s="703"/>
      <c r="QMC3" s="703"/>
      <c r="QMD3" s="703"/>
      <c r="QME3" s="703"/>
      <c r="QMF3" s="703"/>
      <c r="QMG3" s="703"/>
      <c r="QMH3" s="703"/>
      <c r="QMI3" s="703"/>
      <c r="QMJ3" s="703"/>
      <c r="QMK3" s="703"/>
      <c r="QML3" s="703"/>
      <c r="QMM3" s="703"/>
      <c r="QMN3" s="703"/>
      <c r="QMO3" s="703"/>
      <c r="QMP3" s="703"/>
      <c r="QMQ3" s="703"/>
      <c r="QMR3" s="703"/>
      <c r="QMS3" s="703"/>
      <c r="QMT3" s="703"/>
      <c r="QMU3" s="703"/>
      <c r="QMV3" s="703"/>
      <c r="QMW3" s="703"/>
      <c r="QMX3" s="703"/>
      <c r="QMY3" s="703"/>
      <c r="QMZ3" s="703"/>
      <c r="QNA3" s="703"/>
      <c r="QNB3" s="703"/>
      <c r="QNC3" s="703"/>
      <c r="QND3" s="703"/>
      <c r="QNE3" s="703"/>
      <c r="QNF3" s="703"/>
      <c r="QNG3" s="703"/>
      <c r="QNH3" s="703"/>
      <c r="QNI3" s="703"/>
      <c r="QNJ3" s="703"/>
      <c r="QNK3" s="703"/>
      <c r="QNL3" s="703"/>
      <c r="QNM3" s="703"/>
      <c r="QNN3" s="703"/>
      <c r="QNO3" s="703"/>
      <c r="QNP3" s="703"/>
      <c r="QNQ3" s="703"/>
      <c r="QNR3" s="703"/>
      <c r="QNS3" s="703"/>
      <c r="QNT3" s="703"/>
      <c r="QNU3" s="703"/>
      <c r="QNV3" s="703"/>
      <c r="QNW3" s="703"/>
      <c r="QNX3" s="703"/>
      <c r="QNY3" s="703"/>
      <c r="QNZ3" s="703"/>
      <c r="QOA3" s="703"/>
      <c r="QOB3" s="703"/>
      <c r="QOC3" s="703"/>
      <c r="QOD3" s="703"/>
      <c r="QOE3" s="703"/>
      <c r="QOF3" s="703"/>
      <c r="QOG3" s="703"/>
      <c r="QOH3" s="703"/>
      <c r="QOI3" s="703"/>
      <c r="QOJ3" s="703"/>
      <c r="QOK3" s="703"/>
      <c r="QOL3" s="703"/>
      <c r="QOM3" s="703"/>
      <c r="QON3" s="703"/>
      <c r="QOO3" s="703"/>
      <c r="QOP3" s="703"/>
      <c r="QOQ3" s="703"/>
      <c r="QOR3" s="703"/>
      <c r="QOS3" s="703"/>
      <c r="QOT3" s="703"/>
      <c r="QOU3" s="703"/>
      <c r="QOV3" s="703"/>
      <c r="QOW3" s="703"/>
      <c r="QOX3" s="703"/>
      <c r="QOY3" s="703"/>
      <c r="QOZ3" s="703"/>
      <c r="QPA3" s="703"/>
      <c r="QPB3" s="703"/>
      <c r="QPC3" s="703"/>
      <c r="QPD3" s="703"/>
      <c r="QPE3" s="703"/>
      <c r="QPF3" s="703"/>
      <c r="QPG3" s="703"/>
      <c r="QPH3" s="703"/>
      <c r="QPI3" s="703"/>
      <c r="QPJ3" s="703"/>
      <c r="QPK3" s="703"/>
      <c r="QPL3" s="703"/>
      <c r="QPM3" s="703"/>
      <c r="QPN3" s="703"/>
      <c r="QPO3" s="703"/>
      <c r="QPP3" s="703"/>
      <c r="QPQ3" s="703"/>
      <c r="QPR3" s="703"/>
      <c r="QPS3" s="703"/>
      <c r="QPT3" s="703"/>
      <c r="QPU3" s="703"/>
      <c r="QPV3" s="703"/>
      <c r="QPW3" s="703"/>
      <c r="QPX3" s="703"/>
      <c r="QPY3" s="703"/>
      <c r="QPZ3" s="703"/>
      <c r="QQA3" s="703"/>
      <c r="QQB3" s="703"/>
      <c r="QQC3" s="703"/>
      <c r="QQD3" s="703"/>
      <c r="QQE3" s="703"/>
      <c r="QQF3" s="703"/>
      <c r="QQG3" s="703"/>
      <c r="QQH3" s="703"/>
      <c r="QQI3" s="703"/>
      <c r="QQJ3" s="703"/>
      <c r="QQK3" s="703"/>
      <c r="QQL3" s="703"/>
      <c r="QQM3" s="703"/>
      <c r="QQN3" s="703"/>
      <c r="QQO3" s="703"/>
      <c r="QQP3" s="703"/>
      <c r="QQQ3" s="703"/>
      <c r="QQR3" s="703"/>
      <c r="QQS3" s="703"/>
      <c r="QQT3" s="703"/>
      <c r="QQU3" s="703"/>
      <c r="QQV3" s="703"/>
      <c r="QQW3" s="703"/>
      <c r="QQX3" s="703"/>
      <c r="QQY3" s="703"/>
      <c r="QQZ3" s="703"/>
      <c r="QRA3" s="703"/>
      <c r="QRB3" s="703"/>
      <c r="QRC3" s="703"/>
      <c r="QRD3" s="703"/>
      <c r="QRE3" s="703"/>
      <c r="QRF3" s="703"/>
      <c r="QRG3" s="703"/>
      <c r="QRH3" s="703"/>
      <c r="QRI3" s="703"/>
      <c r="QRJ3" s="703"/>
      <c r="QRK3" s="703"/>
      <c r="QRL3" s="703"/>
      <c r="QRM3" s="703"/>
      <c r="QRN3" s="703"/>
      <c r="QRO3" s="703"/>
      <c r="QRP3" s="703"/>
      <c r="QRQ3" s="703"/>
      <c r="QRR3" s="703"/>
      <c r="QRS3" s="703"/>
      <c r="QRT3" s="703"/>
      <c r="QRU3" s="703"/>
      <c r="QRV3" s="703"/>
      <c r="QRW3" s="703"/>
      <c r="QRX3" s="703"/>
      <c r="QRY3" s="703"/>
      <c r="QRZ3" s="703"/>
      <c r="QSA3" s="703"/>
      <c r="QSB3" s="703"/>
      <c r="QSC3" s="703"/>
      <c r="QSD3" s="703"/>
      <c r="QSE3" s="703"/>
      <c r="QSF3" s="703"/>
      <c r="QSG3" s="703"/>
      <c r="QSH3" s="703"/>
      <c r="QSI3" s="703"/>
      <c r="QSJ3" s="703"/>
      <c r="QSK3" s="703"/>
      <c r="QSL3" s="703"/>
      <c r="QSM3" s="703"/>
      <c r="QSN3" s="703"/>
      <c r="QSO3" s="703"/>
      <c r="QSP3" s="703"/>
      <c r="QSQ3" s="703"/>
      <c r="QSR3" s="703"/>
      <c r="QSS3" s="703"/>
      <c r="QST3" s="703"/>
      <c r="QSU3" s="703"/>
      <c r="QSV3" s="703"/>
      <c r="QSW3" s="703"/>
      <c r="QSX3" s="703"/>
      <c r="QSY3" s="703"/>
      <c r="QSZ3" s="703"/>
      <c r="QTA3" s="703"/>
      <c r="QTB3" s="703"/>
      <c r="QTC3" s="703"/>
      <c r="QTD3" s="703"/>
      <c r="QTE3" s="703"/>
      <c r="QTF3" s="703"/>
      <c r="QTG3" s="703"/>
      <c r="QTH3" s="703"/>
      <c r="QTI3" s="703"/>
      <c r="QTJ3" s="703"/>
      <c r="QTK3" s="703"/>
      <c r="QTL3" s="703"/>
      <c r="QTM3" s="703"/>
      <c r="QTN3" s="703"/>
      <c r="QTO3" s="703"/>
      <c r="QTP3" s="703"/>
      <c r="QTQ3" s="703"/>
      <c r="QTR3" s="703"/>
      <c r="QTS3" s="703"/>
      <c r="QTT3" s="703"/>
      <c r="QTU3" s="703"/>
      <c r="QTV3" s="703"/>
      <c r="QTW3" s="703"/>
      <c r="QTX3" s="703"/>
      <c r="QTY3" s="703"/>
      <c r="QTZ3" s="703"/>
      <c r="QUA3" s="703"/>
      <c r="QUB3" s="703"/>
      <c r="QUC3" s="703"/>
      <c r="QUD3" s="703"/>
      <c r="QUE3" s="703"/>
      <c r="QUF3" s="703"/>
      <c r="QUG3" s="703"/>
      <c r="QUH3" s="703"/>
      <c r="QUI3" s="703"/>
      <c r="QUJ3" s="703"/>
      <c r="QUK3" s="703"/>
      <c r="QUL3" s="703"/>
      <c r="QUM3" s="703"/>
      <c r="QUN3" s="703"/>
      <c r="QUO3" s="703"/>
      <c r="QUP3" s="703"/>
      <c r="QUQ3" s="703"/>
      <c r="QUR3" s="703"/>
      <c r="QUS3" s="703"/>
      <c r="QUT3" s="703"/>
      <c r="QUU3" s="703"/>
      <c r="QUV3" s="703"/>
      <c r="QUW3" s="703"/>
      <c r="QUX3" s="703"/>
      <c r="QUY3" s="703"/>
      <c r="QUZ3" s="703"/>
      <c r="QVA3" s="703"/>
      <c r="QVB3" s="703"/>
      <c r="QVC3" s="703"/>
      <c r="QVD3" s="703"/>
      <c r="QVE3" s="703"/>
      <c r="QVF3" s="703"/>
      <c r="QVG3" s="703"/>
      <c r="QVH3" s="703"/>
      <c r="QVI3" s="703"/>
      <c r="QVJ3" s="703"/>
      <c r="QVK3" s="703"/>
      <c r="QVL3" s="703"/>
      <c r="QVM3" s="703"/>
      <c r="QVN3" s="703"/>
      <c r="QVO3" s="703"/>
      <c r="QVP3" s="703"/>
      <c r="QVQ3" s="703"/>
      <c r="QVR3" s="703"/>
      <c r="QVS3" s="703"/>
      <c r="QVT3" s="703"/>
      <c r="QVU3" s="703"/>
      <c r="QVV3" s="703"/>
      <c r="QVW3" s="703"/>
      <c r="QVX3" s="703"/>
      <c r="QVY3" s="703"/>
      <c r="QVZ3" s="703"/>
      <c r="QWA3" s="703"/>
      <c r="QWB3" s="703"/>
      <c r="QWC3" s="703"/>
      <c r="QWD3" s="703"/>
      <c r="QWE3" s="703"/>
      <c r="QWF3" s="703"/>
      <c r="QWG3" s="703"/>
      <c r="QWH3" s="703"/>
      <c r="QWI3" s="703"/>
      <c r="QWJ3" s="703"/>
      <c r="QWK3" s="703"/>
      <c r="QWL3" s="703"/>
      <c r="QWM3" s="703"/>
      <c r="QWN3" s="703"/>
      <c r="QWO3" s="703"/>
      <c r="QWP3" s="703"/>
      <c r="QWQ3" s="703"/>
      <c r="QWR3" s="703"/>
      <c r="QWS3" s="703"/>
      <c r="QWT3" s="703"/>
      <c r="QWU3" s="703"/>
      <c r="QWV3" s="703"/>
      <c r="QWW3" s="703"/>
      <c r="QWX3" s="703"/>
      <c r="QWY3" s="703"/>
      <c r="QWZ3" s="703"/>
      <c r="QXA3" s="703"/>
      <c r="QXB3" s="703"/>
      <c r="QXC3" s="703"/>
      <c r="QXD3" s="703"/>
      <c r="QXE3" s="703"/>
      <c r="QXF3" s="703"/>
      <c r="QXG3" s="703"/>
      <c r="QXH3" s="703"/>
      <c r="QXI3" s="703"/>
      <c r="QXJ3" s="703"/>
      <c r="QXK3" s="703"/>
      <c r="QXL3" s="703"/>
      <c r="QXM3" s="703"/>
      <c r="QXN3" s="703"/>
      <c r="QXO3" s="703"/>
      <c r="QXP3" s="703"/>
      <c r="QXQ3" s="703"/>
      <c r="QXR3" s="703"/>
      <c r="QXS3" s="703"/>
      <c r="QXT3" s="703"/>
      <c r="QXU3" s="703"/>
      <c r="QXV3" s="703"/>
      <c r="QXW3" s="703"/>
      <c r="QXX3" s="703"/>
      <c r="QXY3" s="703"/>
      <c r="QXZ3" s="703"/>
      <c r="QYA3" s="703"/>
      <c r="QYB3" s="703"/>
      <c r="QYC3" s="703"/>
      <c r="QYD3" s="703"/>
      <c r="QYE3" s="703"/>
      <c r="QYF3" s="703"/>
      <c r="QYG3" s="703"/>
      <c r="QYH3" s="703"/>
      <c r="QYI3" s="703"/>
      <c r="QYJ3" s="703"/>
      <c r="QYK3" s="703"/>
      <c r="QYL3" s="703"/>
      <c r="QYM3" s="703"/>
      <c r="QYN3" s="703"/>
      <c r="QYO3" s="703"/>
      <c r="QYP3" s="703"/>
      <c r="QYQ3" s="703"/>
      <c r="QYR3" s="703"/>
      <c r="QYS3" s="703"/>
      <c r="QYT3" s="703"/>
      <c r="QYU3" s="703"/>
      <c r="QYV3" s="703"/>
      <c r="QYW3" s="703"/>
      <c r="QYX3" s="703"/>
      <c r="QYY3" s="703"/>
      <c r="QYZ3" s="703"/>
      <c r="QZA3" s="703"/>
      <c r="QZB3" s="703"/>
      <c r="QZC3" s="703"/>
      <c r="QZD3" s="703"/>
      <c r="QZE3" s="703"/>
      <c r="QZF3" s="703"/>
      <c r="QZG3" s="703"/>
      <c r="QZH3" s="703"/>
      <c r="QZI3" s="703"/>
      <c r="QZJ3" s="703"/>
      <c r="QZK3" s="703"/>
      <c r="QZL3" s="703"/>
      <c r="QZM3" s="703"/>
      <c r="QZN3" s="703"/>
      <c r="QZO3" s="703"/>
      <c r="QZP3" s="703"/>
      <c r="QZQ3" s="703"/>
      <c r="QZR3" s="703"/>
      <c r="QZS3" s="703"/>
      <c r="QZT3" s="703"/>
      <c r="QZU3" s="703"/>
      <c r="QZV3" s="703"/>
      <c r="QZW3" s="703"/>
      <c r="QZX3" s="703"/>
      <c r="QZY3" s="703"/>
      <c r="QZZ3" s="703"/>
      <c r="RAA3" s="703"/>
      <c r="RAB3" s="703"/>
      <c r="RAC3" s="703"/>
      <c r="RAD3" s="703"/>
      <c r="RAE3" s="703"/>
      <c r="RAF3" s="703"/>
      <c r="RAG3" s="703"/>
      <c r="RAH3" s="703"/>
      <c r="RAI3" s="703"/>
      <c r="RAJ3" s="703"/>
      <c r="RAK3" s="703"/>
      <c r="RAL3" s="703"/>
      <c r="RAM3" s="703"/>
      <c r="RAN3" s="703"/>
      <c r="RAO3" s="703"/>
      <c r="RAP3" s="703"/>
      <c r="RAQ3" s="703"/>
      <c r="RAR3" s="703"/>
      <c r="RAS3" s="703"/>
      <c r="RAT3" s="703"/>
      <c r="RAU3" s="703"/>
      <c r="RAV3" s="703"/>
      <c r="RAW3" s="703"/>
      <c r="RAX3" s="703"/>
      <c r="RAY3" s="703"/>
      <c r="RAZ3" s="703"/>
      <c r="RBA3" s="703"/>
      <c r="RBB3" s="703"/>
      <c r="RBC3" s="703"/>
      <c r="RBD3" s="703"/>
      <c r="RBE3" s="703"/>
      <c r="RBF3" s="703"/>
      <c r="RBG3" s="703"/>
      <c r="RBH3" s="703"/>
      <c r="RBI3" s="703"/>
      <c r="RBJ3" s="703"/>
      <c r="RBK3" s="703"/>
      <c r="RBL3" s="703"/>
      <c r="RBM3" s="703"/>
      <c r="RBN3" s="703"/>
      <c r="RBO3" s="703"/>
      <c r="RBP3" s="703"/>
      <c r="RBQ3" s="703"/>
      <c r="RBR3" s="703"/>
      <c r="RBS3" s="703"/>
      <c r="RBT3" s="703"/>
      <c r="RBU3" s="703"/>
      <c r="RBV3" s="703"/>
      <c r="RBW3" s="703"/>
      <c r="RBX3" s="703"/>
      <c r="RBY3" s="703"/>
      <c r="RBZ3" s="703"/>
      <c r="RCA3" s="703"/>
      <c r="RCB3" s="703"/>
      <c r="RCC3" s="703"/>
      <c r="RCD3" s="703"/>
      <c r="RCE3" s="703"/>
      <c r="RCF3" s="703"/>
      <c r="RCG3" s="703"/>
      <c r="RCH3" s="703"/>
      <c r="RCI3" s="703"/>
      <c r="RCJ3" s="703"/>
      <c r="RCK3" s="703"/>
      <c r="RCL3" s="703"/>
      <c r="RCM3" s="703"/>
      <c r="RCN3" s="703"/>
      <c r="RCO3" s="703"/>
      <c r="RCP3" s="703"/>
      <c r="RCQ3" s="703"/>
      <c r="RCR3" s="703"/>
      <c r="RCS3" s="703"/>
      <c r="RCT3" s="703"/>
      <c r="RCU3" s="703"/>
      <c r="RCV3" s="703"/>
      <c r="RCW3" s="703"/>
      <c r="RCX3" s="703"/>
      <c r="RCY3" s="703"/>
      <c r="RCZ3" s="703"/>
      <c r="RDA3" s="703"/>
      <c r="RDB3" s="703"/>
      <c r="RDC3" s="703"/>
      <c r="RDD3" s="703"/>
      <c r="RDE3" s="703"/>
      <c r="RDF3" s="703"/>
      <c r="RDG3" s="703"/>
      <c r="RDH3" s="703"/>
      <c r="RDI3" s="703"/>
      <c r="RDJ3" s="703"/>
      <c r="RDK3" s="703"/>
      <c r="RDL3" s="703"/>
      <c r="RDM3" s="703"/>
      <c r="RDN3" s="703"/>
      <c r="RDO3" s="703"/>
      <c r="RDP3" s="703"/>
      <c r="RDQ3" s="703"/>
      <c r="RDR3" s="703"/>
      <c r="RDS3" s="703"/>
      <c r="RDT3" s="703"/>
      <c r="RDU3" s="703"/>
      <c r="RDV3" s="703"/>
      <c r="RDW3" s="703"/>
      <c r="RDX3" s="703"/>
      <c r="RDY3" s="703"/>
      <c r="RDZ3" s="703"/>
      <c r="REA3" s="703"/>
      <c r="REB3" s="703"/>
      <c r="REC3" s="703"/>
      <c r="RED3" s="703"/>
      <c r="REE3" s="703"/>
      <c r="REF3" s="703"/>
      <c r="REG3" s="703"/>
      <c r="REH3" s="703"/>
      <c r="REI3" s="703"/>
      <c r="REJ3" s="703"/>
      <c r="REK3" s="703"/>
      <c r="REL3" s="703"/>
      <c r="REM3" s="703"/>
      <c r="REN3" s="703"/>
      <c r="REO3" s="703"/>
      <c r="REP3" s="703"/>
      <c r="REQ3" s="703"/>
      <c r="RER3" s="703"/>
      <c r="RES3" s="703"/>
      <c r="RET3" s="703"/>
      <c r="REU3" s="703"/>
      <c r="REV3" s="703"/>
      <c r="REW3" s="703"/>
      <c r="REX3" s="703"/>
      <c r="REY3" s="703"/>
      <c r="REZ3" s="703"/>
      <c r="RFA3" s="703"/>
      <c r="RFB3" s="703"/>
      <c r="RFC3" s="703"/>
      <c r="RFD3" s="703"/>
      <c r="RFE3" s="703"/>
      <c r="RFF3" s="703"/>
      <c r="RFG3" s="703"/>
      <c r="RFH3" s="703"/>
      <c r="RFI3" s="703"/>
      <c r="RFJ3" s="703"/>
      <c r="RFK3" s="703"/>
      <c r="RFL3" s="703"/>
      <c r="RFM3" s="703"/>
      <c r="RFN3" s="703"/>
      <c r="RFO3" s="703"/>
      <c r="RFP3" s="703"/>
      <c r="RFQ3" s="703"/>
      <c r="RFR3" s="703"/>
      <c r="RFS3" s="703"/>
      <c r="RFT3" s="703"/>
      <c r="RFU3" s="703"/>
      <c r="RFV3" s="703"/>
      <c r="RFW3" s="703"/>
      <c r="RFX3" s="703"/>
      <c r="RFY3" s="703"/>
      <c r="RFZ3" s="703"/>
      <c r="RGA3" s="703"/>
      <c r="RGB3" s="703"/>
      <c r="RGC3" s="703"/>
      <c r="RGD3" s="703"/>
      <c r="RGE3" s="703"/>
      <c r="RGF3" s="703"/>
      <c r="RGG3" s="703"/>
      <c r="RGH3" s="703"/>
      <c r="RGI3" s="703"/>
      <c r="RGJ3" s="703"/>
      <c r="RGK3" s="703"/>
      <c r="RGL3" s="703"/>
      <c r="RGM3" s="703"/>
      <c r="RGN3" s="703"/>
      <c r="RGO3" s="703"/>
      <c r="RGP3" s="703"/>
      <c r="RGQ3" s="703"/>
      <c r="RGR3" s="703"/>
      <c r="RGS3" s="703"/>
      <c r="RGT3" s="703"/>
      <c r="RGU3" s="703"/>
      <c r="RGV3" s="703"/>
      <c r="RGW3" s="703"/>
      <c r="RGX3" s="703"/>
      <c r="RGY3" s="703"/>
      <c r="RGZ3" s="703"/>
      <c r="RHA3" s="703"/>
      <c r="RHB3" s="703"/>
      <c r="RHC3" s="703"/>
      <c r="RHD3" s="703"/>
      <c r="RHE3" s="703"/>
      <c r="RHF3" s="703"/>
      <c r="RHG3" s="703"/>
      <c r="RHH3" s="703"/>
      <c r="RHI3" s="703"/>
      <c r="RHJ3" s="703"/>
      <c r="RHK3" s="703"/>
      <c r="RHL3" s="703"/>
      <c r="RHM3" s="703"/>
      <c r="RHN3" s="703"/>
      <c r="RHO3" s="703"/>
      <c r="RHP3" s="703"/>
      <c r="RHQ3" s="703"/>
      <c r="RHR3" s="703"/>
      <c r="RHS3" s="703"/>
      <c r="RHT3" s="703"/>
      <c r="RHU3" s="703"/>
      <c r="RHV3" s="703"/>
      <c r="RHW3" s="703"/>
      <c r="RHX3" s="703"/>
      <c r="RHY3" s="703"/>
      <c r="RHZ3" s="703"/>
      <c r="RIA3" s="703"/>
      <c r="RIB3" s="703"/>
      <c r="RIC3" s="703"/>
      <c r="RID3" s="703"/>
      <c r="RIE3" s="703"/>
      <c r="RIF3" s="703"/>
      <c r="RIG3" s="703"/>
      <c r="RIH3" s="703"/>
      <c r="RII3" s="703"/>
      <c r="RIJ3" s="703"/>
      <c r="RIK3" s="703"/>
      <c r="RIL3" s="703"/>
      <c r="RIM3" s="703"/>
      <c r="RIN3" s="703"/>
      <c r="RIO3" s="703"/>
      <c r="RIP3" s="703"/>
      <c r="RIQ3" s="703"/>
      <c r="RIR3" s="703"/>
      <c r="RIS3" s="703"/>
      <c r="RIT3" s="703"/>
      <c r="RIU3" s="703"/>
      <c r="RIV3" s="703"/>
      <c r="RIW3" s="703"/>
      <c r="RIX3" s="703"/>
      <c r="RIY3" s="703"/>
      <c r="RIZ3" s="703"/>
      <c r="RJA3" s="703"/>
      <c r="RJB3" s="703"/>
      <c r="RJC3" s="703"/>
      <c r="RJD3" s="703"/>
      <c r="RJE3" s="703"/>
      <c r="RJF3" s="703"/>
      <c r="RJG3" s="703"/>
      <c r="RJH3" s="703"/>
      <c r="RJI3" s="703"/>
      <c r="RJJ3" s="703"/>
      <c r="RJK3" s="703"/>
      <c r="RJL3" s="703"/>
      <c r="RJM3" s="703"/>
      <c r="RJN3" s="703"/>
      <c r="RJO3" s="703"/>
      <c r="RJP3" s="703"/>
      <c r="RJQ3" s="703"/>
      <c r="RJR3" s="703"/>
      <c r="RJS3" s="703"/>
      <c r="RJT3" s="703"/>
      <c r="RJU3" s="703"/>
      <c r="RJV3" s="703"/>
      <c r="RJW3" s="703"/>
      <c r="RJX3" s="703"/>
      <c r="RJY3" s="703"/>
      <c r="RJZ3" s="703"/>
      <c r="RKA3" s="703"/>
      <c r="RKB3" s="703"/>
      <c r="RKC3" s="703"/>
      <c r="RKD3" s="703"/>
      <c r="RKE3" s="703"/>
      <c r="RKF3" s="703"/>
      <c r="RKG3" s="703"/>
      <c r="RKH3" s="703"/>
      <c r="RKI3" s="703"/>
      <c r="RKJ3" s="703"/>
      <c r="RKK3" s="703"/>
      <c r="RKL3" s="703"/>
      <c r="RKM3" s="703"/>
      <c r="RKN3" s="703"/>
      <c r="RKO3" s="703"/>
      <c r="RKP3" s="703"/>
      <c r="RKQ3" s="703"/>
      <c r="RKR3" s="703"/>
      <c r="RKS3" s="703"/>
      <c r="RKT3" s="703"/>
      <c r="RKU3" s="703"/>
      <c r="RKV3" s="703"/>
      <c r="RKW3" s="703"/>
      <c r="RKX3" s="703"/>
      <c r="RKY3" s="703"/>
      <c r="RKZ3" s="703"/>
      <c r="RLA3" s="703"/>
      <c r="RLB3" s="703"/>
      <c r="RLC3" s="703"/>
      <c r="RLD3" s="703"/>
      <c r="RLE3" s="703"/>
      <c r="RLF3" s="703"/>
      <c r="RLG3" s="703"/>
      <c r="RLH3" s="703"/>
      <c r="RLI3" s="703"/>
      <c r="RLJ3" s="703"/>
      <c r="RLK3" s="703"/>
      <c r="RLL3" s="703"/>
      <c r="RLM3" s="703"/>
      <c r="RLN3" s="703"/>
      <c r="RLO3" s="703"/>
      <c r="RLP3" s="703"/>
      <c r="RLQ3" s="703"/>
      <c r="RLR3" s="703"/>
      <c r="RLS3" s="703"/>
      <c r="RLT3" s="703"/>
      <c r="RLU3" s="703"/>
      <c r="RLV3" s="703"/>
      <c r="RLW3" s="703"/>
      <c r="RLX3" s="703"/>
      <c r="RLY3" s="703"/>
      <c r="RLZ3" s="703"/>
      <c r="RMA3" s="703"/>
      <c r="RMB3" s="703"/>
      <c r="RMC3" s="703"/>
      <c r="RMD3" s="703"/>
      <c r="RME3" s="703"/>
      <c r="RMF3" s="703"/>
      <c r="RMG3" s="703"/>
      <c r="RMH3" s="703"/>
      <c r="RMI3" s="703"/>
      <c r="RMJ3" s="703"/>
      <c r="RMK3" s="703"/>
      <c r="RML3" s="703"/>
      <c r="RMM3" s="703"/>
      <c r="RMN3" s="703"/>
      <c r="RMO3" s="703"/>
      <c r="RMP3" s="703"/>
      <c r="RMQ3" s="703"/>
      <c r="RMR3" s="703"/>
      <c r="RMS3" s="703"/>
      <c r="RMT3" s="703"/>
      <c r="RMU3" s="703"/>
      <c r="RMV3" s="703"/>
      <c r="RMW3" s="703"/>
      <c r="RMX3" s="703"/>
      <c r="RMY3" s="703"/>
      <c r="RMZ3" s="703"/>
      <c r="RNA3" s="703"/>
      <c r="RNB3" s="703"/>
      <c r="RNC3" s="703"/>
      <c r="RND3" s="703"/>
      <c r="RNE3" s="703"/>
      <c r="RNF3" s="703"/>
      <c r="RNG3" s="703"/>
      <c r="RNH3" s="703"/>
      <c r="RNI3" s="703"/>
      <c r="RNJ3" s="703"/>
      <c r="RNK3" s="703"/>
      <c r="RNL3" s="703"/>
      <c r="RNM3" s="703"/>
      <c r="RNN3" s="703"/>
      <c r="RNO3" s="703"/>
      <c r="RNP3" s="703"/>
      <c r="RNQ3" s="703"/>
      <c r="RNR3" s="703"/>
      <c r="RNS3" s="703"/>
      <c r="RNT3" s="703"/>
      <c r="RNU3" s="703"/>
      <c r="RNV3" s="703"/>
      <c r="RNW3" s="703"/>
      <c r="RNX3" s="703"/>
      <c r="RNY3" s="703"/>
      <c r="RNZ3" s="703"/>
      <c r="ROA3" s="703"/>
      <c r="ROB3" s="703"/>
      <c r="ROC3" s="703"/>
      <c r="ROD3" s="703"/>
      <c r="ROE3" s="703"/>
      <c r="ROF3" s="703"/>
      <c r="ROG3" s="703"/>
      <c r="ROH3" s="703"/>
      <c r="ROI3" s="703"/>
      <c r="ROJ3" s="703"/>
      <c r="ROK3" s="703"/>
      <c r="ROL3" s="703"/>
      <c r="ROM3" s="703"/>
      <c r="RON3" s="703"/>
      <c r="ROO3" s="703"/>
      <c r="ROP3" s="703"/>
      <c r="ROQ3" s="703"/>
      <c r="ROR3" s="703"/>
      <c r="ROS3" s="703"/>
      <c r="ROT3" s="703"/>
      <c r="ROU3" s="703"/>
      <c r="ROV3" s="703"/>
      <c r="ROW3" s="703"/>
      <c r="ROX3" s="703"/>
      <c r="ROY3" s="703"/>
      <c r="ROZ3" s="703"/>
      <c r="RPA3" s="703"/>
      <c r="RPB3" s="703"/>
      <c r="RPC3" s="703"/>
      <c r="RPD3" s="703"/>
      <c r="RPE3" s="703"/>
      <c r="RPF3" s="703"/>
      <c r="RPG3" s="703"/>
      <c r="RPH3" s="703"/>
      <c r="RPI3" s="703"/>
      <c r="RPJ3" s="703"/>
      <c r="RPK3" s="703"/>
      <c r="RPL3" s="703"/>
      <c r="RPM3" s="703"/>
      <c r="RPN3" s="703"/>
      <c r="RPO3" s="703"/>
      <c r="RPP3" s="703"/>
      <c r="RPQ3" s="703"/>
      <c r="RPR3" s="703"/>
      <c r="RPS3" s="703"/>
      <c r="RPT3" s="703"/>
      <c r="RPU3" s="703"/>
      <c r="RPV3" s="703"/>
      <c r="RPW3" s="703"/>
      <c r="RPX3" s="703"/>
      <c r="RPY3" s="703"/>
      <c r="RPZ3" s="703"/>
      <c r="RQA3" s="703"/>
      <c r="RQB3" s="703"/>
      <c r="RQC3" s="703"/>
      <c r="RQD3" s="703"/>
      <c r="RQE3" s="703"/>
      <c r="RQF3" s="703"/>
      <c r="RQG3" s="703"/>
      <c r="RQH3" s="703"/>
      <c r="RQI3" s="703"/>
      <c r="RQJ3" s="703"/>
      <c r="RQK3" s="703"/>
      <c r="RQL3" s="703"/>
      <c r="RQM3" s="703"/>
      <c r="RQN3" s="703"/>
      <c r="RQO3" s="703"/>
      <c r="RQP3" s="703"/>
      <c r="RQQ3" s="703"/>
      <c r="RQR3" s="703"/>
      <c r="RQS3" s="703"/>
      <c r="RQT3" s="703"/>
      <c r="RQU3" s="703"/>
      <c r="RQV3" s="703"/>
      <c r="RQW3" s="703"/>
      <c r="RQX3" s="703"/>
      <c r="RQY3" s="703"/>
      <c r="RQZ3" s="703"/>
      <c r="RRA3" s="703"/>
      <c r="RRB3" s="703"/>
      <c r="RRC3" s="703"/>
      <c r="RRD3" s="703"/>
      <c r="RRE3" s="703"/>
      <c r="RRF3" s="703"/>
      <c r="RRG3" s="703"/>
      <c r="RRH3" s="703"/>
      <c r="RRI3" s="703"/>
      <c r="RRJ3" s="703"/>
      <c r="RRK3" s="703"/>
      <c r="RRL3" s="703"/>
      <c r="RRM3" s="703"/>
      <c r="RRN3" s="703"/>
      <c r="RRO3" s="703"/>
      <c r="RRP3" s="703"/>
      <c r="RRQ3" s="703"/>
      <c r="RRR3" s="703"/>
      <c r="RRS3" s="703"/>
      <c r="RRT3" s="703"/>
      <c r="RRU3" s="703"/>
      <c r="RRV3" s="703"/>
      <c r="RRW3" s="703"/>
      <c r="RRX3" s="703"/>
      <c r="RRY3" s="703"/>
      <c r="RRZ3" s="703"/>
      <c r="RSA3" s="703"/>
      <c r="RSB3" s="703"/>
      <c r="RSC3" s="703"/>
      <c r="RSD3" s="703"/>
      <c r="RSE3" s="703"/>
      <c r="RSF3" s="703"/>
      <c r="RSG3" s="703"/>
      <c r="RSH3" s="703"/>
      <c r="RSI3" s="703"/>
      <c r="RSJ3" s="703"/>
      <c r="RSK3" s="703"/>
      <c r="RSL3" s="703"/>
      <c r="RSM3" s="703"/>
      <c r="RSN3" s="703"/>
      <c r="RSO3" s="703"/>
      <c r="RSP3" s="703"/>
      <c r="RSQ3" s="703"/>
      <c r="RSR3" s="703"/>
      <c r="RSS3" s="703"/>
      <c r="RST3" s="703"/>
      <c r="RSU3" s="703"/>
      <c r="RSV3" s="703"/>
      <c r="RSW3" s="703"/>
      <c r="RSX3" s="703"/>
      <c r="RSY3" s="703"/>
      <c r="RSZ3" s="703"/>
      <c r="RTA3" s="703"/>
      <c r="RTB3" s="703"/>
      <c r="RTC3" s="703"/>
      <c r="RTD3" s="703"/>
      <c r="RTE3" s="703"/>
      <c r="RTF3" s="703"/>
      <c r="RTG3" s="703"/>
      <c r="RTH3" s="703"/>
      <c r="RTI3" s="703"/>
      <c r="RTJ3" s="703"/>
      <c r="RTK3" s="703"/>
      <c r="RTL3" s="703"/>
      <c r="RTM3" s="703"/>
      <c r="RTN3" s="703"/>
      <c r="RTO3" s="703"/>
      <c r="RTP3" s="703"/>
      <c r="RTQ3" s="703"/>
      <c r="RTR3" s="703"/>
      <c r="RTS3" s="703"/>
      <c r="RTT3" s="703"/>
      <c r="RTU3" s="703"/>
      <c r="RTV3" s="703"/>
      <c r="RTW3" s="703"/>
      <c r="RTX3" s="703"/>
      <c r="RTY3" s="703"/>
      <c r="RTZ3" s="703"/>
      <c r="RUA3" s="703"/>
      <c r="RUB3" s="703"/>
      <c r="RUC3" s="703"/>
      <c r="RUD3" s="703"/>
      <c r="RUE3" s="703"/>
      <c r="RUF3" s="703"/>
      <c r="RUG3" s="703"/>
      <c r="RUH3" s="703"/>
      <c r="RUI3" s="703"/>
      <c r="RUJ3" s="703"/>
      <c r="RUK3" s="703"/>
      <c r="RUL3" s="703"/>
      <c r="RUM3" s="703"/>
      <c r="RUN3" s="703"/>
      <c r="RUO3" s="703"/>
      <c r="RUP3" s="703"/>
      <c r="RUQ3" s="703"/>
      <c r="RUR3" s="703"/>
      <c r="RUS3" s="703"/>
      <c r="RUT3" s="703"/>
      <c r="RUU3" s="703"/>
      <c r="RUV3" s="703"/>
      <c r="RUW3" s="703"/>
      <c r="RUX3" s="703"/>
      <c r="RUY3" s="703"/>
      <c r="RUZ3" s="703"/>
      <c r="RVA3" s="703"/>
      <c r="RVB3" s="703"/>
      <c r="RVC3" s="703"/>
      <c r="RVD3" s="703"/>
      <c r="RVE3" s="703"/>
      <c r="RVF3" s="703"/>
      <c r="RVG3" s="703"/>
      <c r="RVH3" s="703"/>
      <c r="RVI3" s="703"/>
      <c r="RVJ3" s="703"/>
      <c r="RVK3" s="703"/>
      <c r="RVL3" s="703"/>
      <c r="RVM3" s="703"/>
      <c r="RVN3" s="703"/>
      <c r="RVO3" s="703"/>
      <c r="RVP3" s="703"/>
      <c r="RVQ3" s="703"/>
      <c r="RVR3" s="703"/>
      <c r="RVS3" s="703"/>
      <c r="RVT3" s="703"/>
      <c r="RVU3" s="703"/>
      <c r="RVV3" s="703"/>
      <c r="RVW3" s="703"/>
      <c r="RVX3" s="703"/>
      <c r="RVY3" s="703"/>
      <c r="RVZ3" s="703"/>
      <c r="RWA3" s="703"/>
      <c r="RWB3" s="703"/>
      <c r="RWC3" s="703"/>
      <c r="RWD3" s="703"/>
      <c r="RWE3" s="703"/>
      <c r="RWF3" s="703"/>
      <c r="RWG3" s="703"/>
      <c r="RWH3" s="703"/>
      <c r="RWI3" s="703"/>
      <c r="RWJ3" s="703"/>
      <c r="RWK3" s="703"/>
      <c r="RWL3" s="703"/>
      <c r="RWM3" s="703"/>
      <c r="RWN3" s="703"/>
      <c r="RWO3" s="703"/>
      <c r="RWP3" s="703"/>
      <c r="RWQ3" s="703"/>
      <c r="RWR3" s="703"/>
      <c r="RWS3" s="703"/>
      <c r="RWT3" s="703"/>
      <c r="RWU3" s="703"/>
      <c r="RWV3" s="703"/>
      <c r="RWW3" s="703"/>
      <c r="RWX3" s="703"/>
      <c r="RWY3" s="703"/>
      <c r="RWZ3" s="703"/>
      <c r="RXA3" s="703"/>
      <c r="RXB3" s="703"/>
      <c r="RXC3" s="703"/>
      <c r="RXD3" s="703"/>
      <c r="RXE3" s="703"/>
      <c r="RXF3" s="703"/>
      <c r="RXG3" s="703"/>
      <c r="RXH3" s="703"/>
      <c r="RXI3" s="703"/>
      <c r="RXJ3" s="703"/>
      <c r="RXK3" s="703"/>
      <c r="RXL3" s="703"/>
      <c r="RXM3" s="703"/>
      <c r="RXN3" s="703"/>
      <c r="RXO3" s="703"/>
      <c r="RXP3" s="703"/>
      <c r="RXQ3" s="703"/>
      <c r="RXR3" s="703"/>
      <c r="RXS3" s="703"/>
      <c r="RXT3" s="703"/>
      <c r="RXU3" s="703"/>
      <c r="RXV3" s="703"/>
      <c r="RXW3" s="703"/>
      <c r="RXX3" s="703"/>
      <c r="RXY3" s="703"/>
      <c r="RXZ3" s="703"/>
      <c r="RYA3" s="703"/>
      <c r="RYB3" s="703"/>
      <c r="RYC3" s="703"/>
      <c r="RYD3" s="703"/>
      <c r="RYE3" s="703"/>
      <c r="RYF3" s="703"/>
      <c r="RYG3" s="703"/>
      <c r="RYH3" s="703"/>
      <c r="RYI3" s="703"/>
      <c r="RYJ3" s="703"/>
      <c r="RYK3" s="703"/>
      <c r="RYL3" s="703"/>
      <c r="RYM3" s="703"/>
      <c r="RYN3" s="703"/>
      <c r="RYO3" s="703"/>
      <c r="RYP3" s="703"/>
      <c r="RYQ3" s="703"/>
      <c r="RYR3" s="703"/>
      <c r="RYS3" s="703"/>
      <c r="RYT3" s="703"/>
      <c r="RYU3" s="703"/>
      <c r="RYV3" s="703"/>
      <c r="RYW3" s="703"/>
      <c r="RYX3" s="703"/>
      <c r="RYY3" s="703"/>
      <c r="RYZ3" s="703"/>
      <c r="RZA3" s="703"/>
      <c r="RZB3" s="703"/>
      <c r="RZC3" s="703"/>
      <c r="RZD3" s="703"/>
      <c r="RZE3" s="703"/>
      <c r="RZF3" s="703"/>
      <c r="RZG3" s="703"/>
      <c r="RZH3" s="703"/>
      <c r="RZI3" s="703"/>
      <c r="RZJ3" s="703"/>
      <c r="RZK3" s="703"/>
      <c r="RZL3" s="703"/>
      <c r="RZM3" s="703"/>
      <c r="RZN3" s="703"/>
      <c r="RZO3" s="703"/>
      <c r="RZP3" s="703"/>
      <c r="RZQ3" s="703"/>
      <c r="RZR3" s="703"/>
      <c r="RZS3" s="703"/>
      <c r="RZT3" s="703"/>
      <c r="RZU3" s="703"/>
      <c r="RZV3" s="703"/>
      <c r="RZW3" s="703"/>
      <c r="RZX3" s="703"/>
      <c r="RZY3" s="703"/>
      <c r="RZZ3" s="703"/>
      <c r="SAA3" s="703"/>
      <c r="SAB3" s="703"/>
      <c r="SAC3" s="703"/>
      <c r="SAD3" s="703"/>
      <c r="SAE3" s="703"/>
      <c r="SAF3" s="703"/>
      <c r="SAG3" s="703"/>
      <c r="SAH3" s="703"/>
      <c r="SAI3" s="703"/>
      <c r="SAJ3" s="703"/>
      <c r="SAK3" s="703"/>
      <c r="SAL3" s="703"/>
      <c r="SAM3" s="703"/>
      <c r="SAN3" s="703"/>
      <c r="SAO3" s="703"/>
      <c r="SAP3" s="703"/>
      <c r="SAQ3" s="703"/>
      <c r="SAR3" s="703"/>
      <c r="SAS3" s="703"/>
      <c r="SAT3" s="703"/>
      <c r="SAU3" s="703"/>
      <c r="SAV3" s="703"/>
      <c r="SAW3" s="703"/>
      <c r="SAX3" s="703"/>
      <c r="SAY3" s="703"/>
      <c r="SAZ3" s="703"/>
      <c r="SBA3" s="703"/>
      <c r="SBB3" s="703"/>
      <c r="SBC3" s="703"/>
      <c r="SBD3" s="703"/>
      <c r="SBE3" s="703"/>
      <c r="SBF3" s="703"/>
      <c r="SBG3" s="703"/>
      <c r="SBH3" s="703"/>
      <c r="SBI3" s="703"/>
      <c r="SBJ3" s="703"/>
      <c r="SBK3" s="703"/>
      <c r="SBL3" s="703"/>
      <c r="SBM3" s="703"/>
      <c r="SBN3" s="703"/>
      <c r="SBO3" s="703"/>
      <c r="SBP3" s="703"/>
      <c r="SBQ3" s="703"/>
      <c r="SBR3" s="703"/>
      <c r="SBS3" s="703"/>
      <c r="SBT3" s="703"/>
      <c r="SBU3" s="703"/>
      <c r="SBV3" s="703"/>
      <c r="SBW3" s="703"/>
      <c r="SBX3" s="703"/>
      <c r="SBY3" s="703"/>
      <c r="SBZ3" s="703"/>
      <c r="SCA3" s="703"/>
      <c r="SCB3" s="703"/>
      <c r="SCC3" s="703"/>
      <c r="SCD3" s="703"/>
      <c r="SCE3" s="703"/>
      <c r="SCF3" s="703"/>
      <c r="SCG3" s="703"/>
      <c r="SCH3" s="703"/>
      <c r="SCI3" s="703"/>
      <c r="SCJ3" s="703"/>
      <c r="SCK3" s="703"/>
      <c r="SCL3" s="703"/>
      <c r="SCM3" s="703"/>
      <c r="SCN3" s="703"/>
      <c r="SCO3" s="703"/>
      <c r="SCP3" s="703"/>
      <c r="SCQ3" s="703"/>
      <c r="SCR3" s="703"/>
      <c r="SCS3" s="703"/>
      <c r="SCT3" s="703"/>
      <c r="SCU3" s="703"/>
      <c r="SCV3" s="703"/>
      <c r="SCW3" s="703"/>
      <c r="SCX3" s="703"/>
      <c r="SCY3" s="703"/>
      <c r="SCZ3" s="703"/>
      <c r="SDA3" s="703"/>
      <c r="SDB3" s="703"/>
      <c r="SDC3" s="703"/>
      <c r="SDD3" s="703"/>
      <c r="SDE3" s="703"/>
      <c r="SDF3" s="703"/>
      <c r="SDG3" s="703"/>
      <c r="SDH3" s="703"/>
      <c r="SDI3" s="703"/>
      <c r="SDJ3" s="703"/>
      <c r="SDK3" s="703"/>
      <c r="SDL3" s="703"/>
      <c r="SDM3" s="703"/>
      <c r="SDN3" s="703"/>
      <c r="SDO3" s="703"/>
      <c r="SDP3" s="703"/>
      <c r="SDQ3" s="703"/>
      <c r="SDR3" s="703"/>
      <c r="SDS3" s="703"/>
      <c r="SDT3" s="703"/>
      <c r="SDU3" s="703"/>
      <c r="SDV3" s="703"/>
      <c r="SDW3" s="703"/>
      <c r="SDX3" s="703"/>
      <c r="SDY3" s="703"/>
      <c r="SDZ3" s="703"/>
      <c r="SEA3" s="703"/>
      <c r="SEB3" s="703"/>
      <c r="SEC3" s="703"/>
      <c r="SED3" s="703"/>
      <c r="SEE3" s="703"/>
      <c r="SEF3" s="703"/>
      <c r="SEG3" s="703"/>
      <c r="SEH3" s="703"/>
      <c r="SEI3" s="703"/>
      <c r="SEJ3" s="703"/>
      <c r="SEK3" s="703"/>
      <c r="SEL3" s="703"/>
      <c r="SEM3" s="703"/>
      <c r="SEN3" s="703"/>
      <c r="SEO3" s="703"/>
      <c r="SEP3" s="703"/>
      <c r="SEQ3" s="703"/>
      <c r="SER3" s="703"/>
      <c r="SES3" s="703"/>
      <c r="SET3" s="703"/>
      <c r="SEU3" s="703"/>
      <c r="SEV3" s="703"/>
      <c r="SEW3" s="703"/>
      <c r="SEX3" s="703"/>
      <c r="SEY3" s="703"/>
      <c r="SEZ3" s="703"/>
      <c r="SFA3" s="703"/>
      <c r="SFB3" s="703"/>
      <c r="SFC3" s="703"/>
      <c r="SFD3" s="703"/>
      <c r="SFE3" s="703"/>
      <c r="SFF3" s="703"/>
      <c r="SFG3" s="703"/>
      <c r="SFH3" s="703"/>
      <c r="SFI3" s="703"/>
      <c r="SFJ3" s="703"/>
      <c r="SFK3" s="703"/>
      <c r="SFL3" s="703"/>
      <c r="SFM3" s="703"/>
      <c r="SFN3" s="703"/>
      <c r="SFO3" s="703"/>
      <c r="SFP3" s="703"/>
      <c r="SFQ3" s="703"/>
      <c r="SFR3" s="703"/>
      <c r="SFS3" s="703"/>
      <c r="SFT3" s="703"/>
      <c r="SFU3" s="703"/>
      <c r="SFV3" s="703"/>
      <c r="SFW3" s="703"/>
      <c r="SFX3" s="703"/>
      <c r="SFY3" s="703"/>
      <c r="SFZ3" s="703"/>
      <c r="SGA3" s="703"/>
      <c r="SGB3" s="703"/>
      <c r="SGC3" s="703"/>
      <c r="SGD3" s="703"/>
      <c r="SGE3" s="703"/>
      <c r="SGF3" s="703"/>
      <c r="SGG3" s="703"/>
      <c r="SGH3" s="703"/>
      <c r="SGI3" s="703"/>
      <c r="SGJ3" s="703"/>
      <c r="SGK3" s="703"/>
      <c r="SGL3" s="703"/>
      <c r="SGM3" s="703"/>
      <c r="SGN3" s="703"/>
      <c r="SGO3" s="703"/>
      <c r="SGP3" s="703"/>
      <c r="SGQ3" s="703"/>
      <c r="SGR3" s="703"/>
      <c r="SGS3" s="703"/>
      <c r="SGT3" s="703"/>
      <c r="SGU3" s="703"/>
      <c r="SGV3" s="703"/>
      <c r="SGW3" s="703"/>
      <c r="SGX3" s="703"/>
      <c r="SGY3" s="703"/>
      <c r="SGZ3" s="703"/>
      <c r="SHA3" s="703"/>
      <c r="SHB3" s="703"/>
      <c r="SHC3" s="703"/>
      <c r="SHD3" s="703"/>
      <c r="SHE3" s="703"/>
      <c r="SHF3" s="703"/>
      <c r="SHG3" s="703"/>
      <c r="SHH3" s="703"/>
      <c r="SHI3" s="703"/>
      <c r="SHJ3" s="703"/>
      <c r="SHK3" s="703"/>
      <c r="SHL3" s="703"/>
      <c r="SHM3" s="703"/>
      <c r="SHN3" s="703"/>
      <c r="SHO3" s="703"/>
      <c r="SHP3" s="703"/>
      <c r="SHQ3" s="703"/>
      <c r="SHR3" s="703"/>
      <c r="SHS3" s="703"/>
      <c r="SHT3" s="703"/>
      <c r="SHU3" s="703"/>
      <c r="SHV3" s="703"/>
      <c r="SHW3" s="703"/>
      <c r="SHX3" s="703"/>
      <c r="SHY3" s="703"/>
      <c r="SHZ3" s="703"/>
      <c r="SIA3" s="703"/>
      <c r="SIB3" s="703"/>
      <c r="SIC3" s="703"/>
      <c r="SID3" s="703"/>
      <c r="SIE3" s="703"/>
      <c r="SIF3" s="703"/>
      <c r="SIG3" s="703"/>
      <c r="SIH3" s="703"/>
      <c r="SII3" s="703"/>
      <c r="SIJ3" s="703"/>
      <c r="SIK3" s="703"/>
      <c r="SIL3" s="703"/>
      <c r="SIM3" s="703"/>
      <c r="SIN3" s="703"/>
      <c r="SIO3" s="703"/>
      <c r="SIP3" s="703"/>
      <c r="SIQ3" s="703"/>
      <c r="SIR3" s="703"/>
      <c r="SIS3" s="703"/>
      <c r="SIT3" s="703"/>
      <c r="SIU3" s="703"/>
      <c r="SIV3" s="703"/>
      <c r="SIW3" s="703"/>
      <c r="SIX3" s="703"/>
      <c r="SIY3" s="703"/>
      <c r="SIZ3" s="703"/>
      <c r="SJA3" s="703"/>
      <c r="SJB3" s="703"/>
      <c r="SJC3" s="703"/>
      <c r="SJD3" s="703"/>
      <c r="SJE3" s="703"/>
      <c r="SJF3" s="703"/>
      <c r="SJG3" s="703"/>
      <c r="SJH3" s="703"/>
      <c r="SJI3" s="703"/>
      <c r="SJJ3" s="703"/>
      <c r="SJK3" s="703"/>
      <c r="SJL3" s="703"/>
      <c r="SJM3" s="703"/>
      <c r="SJN3" s="703"/>
      <c r="SJO3" s="703"/>
      <c r="SJP3" s="703"/>
      <c r="SJQ3" s="703"/>
      <c r="SJR3" s="703"/>
      <c r="SJS3" s="703"/>
      <c r="SJT3" s="703"/>
      <c r="SJU3" s="703"/>
      <c r="SJV3" s="703"/>
      <c r="SJW3" s="703"/>
      <c r="SJX3" s="703"/>
      <c r="SJY3" s="703"/>
      <c r="SJZ3" s="703"/>
      <c r="SKA3" s="703"/>
      <c r="SKB3" s="703"/>
      <c r="SKC3" s="703"/>
      <c r="SKD3" s="703"/>
      <c r="SKE3" s="703"/>
      <c r="SKF3" s="703"/>
      <c r="SKG3" s="703"/>
      <c r="SKH3" s="703"/>
      <c r="SKI3" s="703"/>
      <c r="SKJ3" s="703"/>
      <c r="SKK3" s="703"/>
      <c r="SKL3" s="703"/>
      <c r="SKM3" s="703"/>
      <c r="SKN3" s="703"/>
      <c r="SKO3" s="703"/>
      <c r="SKP3" s="703"/>
      <c r="SKQ3" s="703"/>
      <c r="SKR3" s="703"/>
      <c r="SKS3" s="703"/>
      <c r="SKT3" s="703"/>
      <c r="SKU3" s="703"/>
      <c r="SKV3" s="703"/>
      <c r="SKW3" s="703"/>
      <c r="SKX3" s="703"/>
      <c r="SKY3" s="703"/>
      <c r="SKZ3" s="703"/>
      <c r="SLA3" s="703"/>
      <c r="SLB3" s="703"/>
      <c r="SLC3" s="703"/>
      <c r="SLD3" s="703"/>
      <c r="SLE3" s="703"/>
      <c r="SLF3" s="703"/>
      <c r="SLG3" s="703"/>
      <c r="SLH3" s="703"/>
      <c r="SLI3" s="703"/>
      <c r="SLJ3" s="703"/>
      <c r="SLK3" s="703"/>
      <c r="SLL3" s="703"/>
      <c r="SLM3" s="703"/>
      <c r="SLN3" s="703"/>
      <c r="SLO3" s="703"/>
      <c r="SLP3" s="703"/>
      <c r="SLQ3" s="703"/>
      <c r="SLR3" s="703"/>
      <c r="SLS3" s="703"/>
      <c r="SLT3" s="703"/>
      <c r="SLU3" s="703"/>
      <c r="SLV3" s="703"/>
      <c r="SLW3" s="703"/>
      <c r="SLX3" s="703"/>
      <c r="SLY3" s="703"/>
      <c r="SLZ3" s="703"/>
      <c r="SMA3" s="703"/>
      <c r="SMB3" s="703"/>
      <c r="SMC3" s="703"/>
      <c r="SMD3" s="703"/>
      <c r="SME3" s="703"/>
      <c r="SMF3" s="703"/>
      <c r="SMG3" s="703"/>
      <c r="SMH3" s="703"/>
      <c r="SMI3" s="703"/>
      <c r="SMJ3" s="703"/>
      <c r="SMK3" s="703"/>
      <c r="SML3" s="703"/>
      <c r="SMM3" s="703"/>
      <c r="SMN3" s="703"/>
      <c r="SMO3" s="703"/>
      <c r="SMP3" s="703"/>
      <c r="SMQ3" s="703"/>
      <c r="SMR3" s="703"/>
      <c r="SMS3" s="703"/>
      <c r="SMT3" s="703"/>
      <c r="SMU3" s="703"/>
      <c r="SMV3" s="703"/>
      <c r="SMW3" s="703"/>
      <c r="SMX3" s="703"/>
      <c r="SMY3" s="703"/>
      <c r="SMZ3" s="703"/>
      <c r="SNA3" s="703"/>
      <c r="SNB3" s="703"/>
      <c r="SNC3" s="703"/>
      <c r="SND3" s="703"/>
      <c r="SNE3" s="703"/>
      <c r="SNF3" s="703"/>
      <c r="SNG3" s="703"/>
      <c r="SNH3" s="703"/>
      <c r="SNI3" s="703"/>
      <c r="SNJ3" s="703"/>
      <c r="SNK3" s="703"/>
      <c r="SNL3" s="703"/>
      <c r="SNM3" s="703"/>
      <c r="SNN3" s="703"/>
      <c r="SNO3" s="703"/>
      <c r="SNP3" s="703"/>
      <c r="SNQ3" s="703"/>
      <c r="SNR3" s="703"/>
      <c r="SNS3" s="703"/>
      <c r="SNT3" s="703"/>
      <c r="SNU3" s="703"/>
      <c r="SNV3" s="703"/>
      <c r="SNW3" s="703"/>
      <c r="SNX3" s="703"/>
      <c r="SNY3" s="703"/>
      <c r="SNZ3" s="703"/>
      <c r="SOA3" s="703"/>
      <c r="SOB3" s="703"/>
      <c r="SOC3" s="703"/>
      <c r="SOD3" s="703"/>
      <c r="SOE3" s="703"/>
      <c r="SOF3" s="703"/>
      <c r="SOG3" s="703"/>
      <c r="SOH3" s="703"/>
      <c r="SOI3" s="703"/>
      <c r="SOJ3" s="703"/>
      <c r="SOK3" s="703"/>
      <c r="SOL3" s="703"/>
      <c r="SOM3" s="703"/>
      <c r="SON3" s="703"/>
      <c r="SOO3" s="703"/>
      <c r="SOP3" s="703"/>
      <c r="SOQ3" s="703"/>
      <c r="SOR3" s="703"/>
      <c r="SOS3" s="703"/>
      <c r="SOT3" s="703"/>
      <c r="SOU3" s="703"/>
      <c r="SOV3" s="703"/>
      <c r="SOW3" s="703"/>
      <c r="SOX3" s="703"/>
      <c r="SOY3" s="703"/>
      <c r="SOZ3" s="703"/>
      <c r="SPA3" s="703"/>
      <c r="SPB3" s="703"/>
      <c r="SPC3" s="703"/>
      <c r="SPD3" s="703"/>
      <c r="SPE3" s="703"/>
      <c r="SPF3" s="703"/>
      <c r="SPG3" s="703"/>
      <c r="SPH3" s="703"/>
      <c r="SPI3" s="703"/>
      <c r="SPJ3" s="703"/>
      <c r="SPK3" s="703"/>
      <c r="SPL3" s="703"/>
      <c r="SPM3" s="703"/>
      <c r="SPN3" s="703"/>
      <c r="SPO3" s="703"/>
      <c r="SPP3" s="703"/>
      <c r="SPQ3" s="703"/>
      <c r="SPR3" s="703"/>
      <c r="SPS3" s="703"/>
      <c r="SPT3" s="703"/>
      <c r="SPU3" s="703"/>
      <c r="SPV3" s="703"/>
      <c r="SPW3" s="703"/>
      <c r="SPX3" s="703"/>
      <c r="SPY3" s="703"/>
      <c r="SPZ3" s="703"/>
      <c r="SQA3" s="703"/>
      <c r="SQB3" s="703"/>
      <c r="SQC3" s="703"/>
      <c r="SQD3" s="703"/>
      <c r="SQE3" s="703"/>
      <c r="SQF3" s="703"/>
      <c r="SQG3" s="703"/>
      <c r="SQH3" s="703"/>
      <c r="SQI3" s="703"/>
      <c r="SQJ3" s="703"/>
      <c r="SQK3" s="703"/>
      <c r="SQL3" s="703"/>
      <c r="SQM3" s="703"/>
      <c r="SQN3" s="703"/>
      <c r="SQO3" s="703"/>
      <c r="SQP3" s="703"/>
      <c r="SQQ3" s="703"/>
      <c r="SQR3" s="703"/>
      <c r="SQS3" s="703"/>
      <c r="SQT3" s="703"/>
      <c r="SQU3" s="703"/>
      <c r="SQV3" s="703"/>
      <c r="SQW3" s="703"/>
      <c r="SQX3" s="703"/>
      <c r="SQY3" s="703"/>
      <c r="SQZ3" s="703"/>
      <c r="SRA3" s="703"/>
      <c r="SRB3" s="703"/>
      <c r="SRC3" s="703"/>
      <c r="SRD3" s="703"/>
      <c r="SRE3" s="703"/>
      <c r="SRF3" s="703"/>
      <c r="SRG3" s="703"/>
      <c r="SRH3" s="703"/>
      <c r="SRI3" s="703"/>
      <c r="SRJ3" s="703"/>
      <c r="SRK3" s="703"/>
      <c r="SRL3" s="703"/>
      <c r="SRM3" s="703"/>
      <c r="SRN3" s="703"/>
      <c r="SRO3" s="703"/>
      <c r="SRP3" s="703"/>
      <c r="SRQ3" s="703"/>
      <c r="SRR3" s="703"/>
      <c r="SRS3" s="703"/>
      <c r="SRT3" s="703"/>
      <c r="SRU3" s="703"/>
      <c r="SRV3" s="703"/>
      <c r="SRW3" s="703"/>
      <c r="SRX3" s="703"/>
      <c r="SRY3" s="703"/>
      <c r="SRZ3" s="703"/>
      <c r="SSA3" s="703"/>
      <c r="SSB3" s="703"/>
      <c r="SSC3" s="703"/>
      <c r="SSD3" s="703"/>
      <c r="SSE3" s="703"/>
      <c r="SSF3" s="703"/>
      <c r="SSG3" s="703"/>
      <c r="SSH3" s="703"/>
      <c r="SSI3" s="703"/>
      <c r="SSJ3" s="703"/>
      <c r="SSK3" s="703"/>
      <c r="SSL3" s="703"/>
      <c r="SSM3" s="703"/>
      <c r="SSN3" s="703"/>
      <c r="SSO3" s="703"/>
      <c r="SSP3" s="703"/>
      <c r="SSQ3" s="703"/>
      <c r="SSR3" s="703"/>
      <c r="SSS3" s="703"/>
      <c r="SST3" s="703"/>
      <c r="SSU3" s="703"/>
      <c r="SSV3" s="703"/>
      <c r="SSW3" s="703"/>
      <c r="SSX3" s="703"/>
      <c r="SSY3" s="703"/>
      <c r="SSZ3" s="703"/>
      <c r="STA3" s="703"/>
      <c r="STB3" s="703"/>
      <c r="STC3" s="703"/>
      <c r="STD3" s="703"/>
      <c r="STE3" s="703"/>
      <c r="STF3" s="703"/>
      <c r="STG3" s="703"/>
      <c r="STH3" s="703"/>
      <c r="STI3" s="703"/>
      <c r="STJ3" s="703"/>
      <c r="STK3" s="703"/>
      <c r="STL3" s="703"/>
      <c r="STM3" s="703"/>
      <c r="STN3" s="703"/>
      <c r="STO3" s="703"/>
      <c r="STP3" s="703"/>
      <c r="STQ3" s="703"/>
      <c r="STR3" s="703"/>
      <c r="STS3" s="703"/>
      <c r="STT3" s="703"/>
      <c r="STU3" s="703"/>
      <c r="STV3" s="703"/>
      <c r="STW3" s="703"/>
      <c r="STX3" s="703"/>
      <c r="STY3" s="703"/>
      <c r="STZ3" s="703"/>
      <c r="SUA3" s="703"/>
      <c r="SUB3" s="703"/>
      <c r="SUC3" s="703"/>
      <c r="SUD3" s="703"/>
      <c r="SUE3" s="703"/>
      <c r="SUF3" s="703"/>
      <c r="SUG3" s="703"/>
      <c r="SUH3" s="703"/>
      <c r="SUI3" s="703"/>
      <c r="SUJ3" s="703"/>
      <c r="SUK3" s="703"/>
      <c r="SUL3" s="703"/>
      <c r="SUM3" s="703"/>
      <c r="SUN3" s="703"/>
      <c r="SUO3" s="703"/>
      <c r="SUP3" s="703"/>
      <c r="SUQ3" s="703"/>
      <c r="SUR3" s="703"/>
      <c r="SUS3" s="703"/>
      <c r="SUT3" s="703"/>
      <c r="SUU3" s="703"/>
      <c r="SUV3" s="703"/>
      <c r="SUW3" s="703"/>
      <c r="SUX3" s="703"/>
      <c r="SUY3" s="703"/>
      <c r="SUZ3" s="703"/>
      <c r="SVA3" s="703"/>
      <c r="SVB3" s="703"/>
      <c r="SVC3" s="703"/>
      <c r="SVD3" s="703"/>
      <c r="SVE3" s="703"/>
      <c r="SVF3" s="703"/>
      <c r="SVG3" s="703"/>
      <c r="SVH3" s="703"/>
      <c r="SVI3" s="703"/>
      <c r="SVJ3" s="703"/>
      <c r="SVK3" s="703"/>
      <c r="SVL3" s="703"/>
      <c r="SVM3" s="703"/>
      <c r="SVN3" s="703"/>
      <c r="SVO3" s="703"/>
      <c r="SVP3" s="703"/>
      <c r="SVQ3" s="703"/>
      <c r="SVR3" s="703"/>
      <c r="SVS3" s="703"/>
      <c r="SVT3" s="703"/>
      <c r="SVU3" s="703"/>
      <c r="SVV3" s="703"/>
      <c r="SVW3" s="703"/>
      <c r="SVX3" s="703"/>
      <c r="SVY3" s="703"/>
      <c r="SVZ3" s="703"/>
      <c r="SWA3" s="703"/>
      <c r="SWB3" s="703"/>
      <c r="SWC3" s="703"/>
      <c r="SWD3" s="703"/>
      <c r="SWE3" s="703"/>
      <c r="SWF3" s="703"/>
      <c r="SWG3" s="703"/>
      <c r="SWH3" s="703"/>
      <c r="SWI3" s="703"/>
      <c r="SWJ3" s="703"/>
      <c r="SWK3" s="703"/>
      <c r="SWL3" s="703"/>
      <c r="SWM3" s="703"/>
      <c r="SWN3" s="703"/>
      <c r="SWO3" s="703"/>
      <c r="SWP3" s="703"/>
      <c r="SWQ3" s="703"/>
      <c r="SWR3" s="703"/>
      <c r="SWS3" s="703"/>
      <c r="SWT3" s="703"/>
      <c r="SWU3" s="703"/>
      <c r="SWV3" s="703"/>
      <c r="SWW3" s="703"/>
      <c r="SWX3" s="703"/>
      <c r="SWY3" s="703"/>
      <c r="SWZ3" s="703"/>
      <c r="SXA3" s="703"/>
      <c r="SXB3" s="703"/>
      <c r="SXC3" s="703"/>
      <c r="SXD3" s="703"/>
      <c r="SXE3" s="703"/>
      <c r="SXF3" s="703"/>
      <c r="SXG3" s="703"/>
      <c r="SXH3" s="703"/>
      <c r="SXI3" s="703"/>
      <c r="SXJ3" s="703"/>
      <c r="SXK3" s="703"/>
      <c r="SXL3" s="703"/>
      <c r="SXM3" s="703"/>
      <c r="SXN3" s="703"/>
      <c r="SXO3" s="703"/>
      <c r="SXP3" s="703"/>
      <c r="SXQ3" s="703"/>
      <c r="SXR3" s="703"/>
      <c r="SXS3" s="703"/>
      <c r="SXT3" s="703"/>
      <c r="SXU3" s="703"/>
      <c r="SXV3" s="703"/>
      <c r="SXW3" s="703"/>
      <c r="SXX3" s="703"/>
      <c r="SXY3" s="703"/>
      <c r="SXZ3" s="703"/>
      <c r="SYA3" s="703"/>
      <c r="SYB3" s="703"/>
      <c r="SYC3" s="703"/>
      <c r="SYD3" s="703"/>
      <c r="SYE3" s="703"/>
      <c r="SYF3" s="703"/>
      <c r="SYG3" s="703"/>
      <c r="SYH3" s="703"/>
      <c r="SYI3" s="703"/>
      <c r="SYJ3" s="703"/>
      <c r="SYK3" s="703"/>
      <c r="SYL3" s="703"/>
      <c r="SYM3" s="703"/>
      <c r="SYN3" s="703"/>
      <c r="SYO3" s="703"/>
      <c r="SYP3" s="703"/>
      <c r="SYQ3" s="703"/>
      <c r="SYR3" s="703"/>
      <c r="SYS3" s="703"/>
      <c r="SYT3" s="703"/>
      <c r="SYU3" s="703"/>
      <c r="SYV3" s="703"/>
      <c r="SYW3" s="703"/>
      <c r="SYX3" s="703"/>
      <c r="SYY3" s="703"/>
      <c r="SYZ3" s="703"/>
      <c r="SZA3" s="703"/>
      <c r="SZB3" s="703"/>
      <c r="SZC3" s="703"/>
      <c r="SZD3" s="703"/>
      <c r="SZE3" s="703"/>
      <c r="SZF3" s="703"/>
      <c r="SZG3" s="703"/>
      <c r="SZH3" s="703"/>
      <c r="SZI3" s="703"/>
      <c r="SZJ3" s="703"/>
      <c r="SZK3" s="703"/>
      <c r="SZL3" s="703"/>
      <c r="SZM3" s="703"/>
      <c r="SZN3" s="703"/>
      <c r="SZO3" s="703"/>
      <c r="SZP3" s="703"/>
      <c r="SZQ3" s="703"/>
      <c r="SZR3" s="703"/>
      <c r="SZS3" s="703"/>
      <c r="SZT3" s="703"/>
      <c r="SZU3" s="703"/>
      <c r="SZV3" s="703"/>
      <c r="SZW3" s="703"/>
      <c r="SZX3" s="703"/>
      <c r="SZY3" s="703"/>
      <c r="SZZ3" s="703"/>
      <c r="TAA3" s="703"/>
      <c r="TAB3" s="703"/>
      <c r="TAC3" s="703"/>
      <c r="TAD3" s="703"/>
      <c r="TAE3" s="703"/>
      <c r="TAF3" s="703"/>
      <c r="TAG3" s="703"/>
      <c r="TAH3" s="703"/>
      <c r="TAI3" s="703"/>
      <c r="TAJ3" s="703"/>
      <c r="TAK3" s="703"/>
      <c r="TAL3" s="703"/>
      <c r="TAM3" s="703"/>
      <c r="TAN3" s="703"/>
      <c r="TAO3" s="703"/>
      <c r="TAP3" s="703"/>
      <c r="TAQ3" s="703"/>
      <c r="TAR3" s="703"/>
      <c r="TAS3" s="703"/>
      <c r="TAT3" s="703"/>
      <c r="TAU3" s="703"/>
      <c r="TAV3" s="703"/>
      <c r="TAW3" s="703"/>
      <c r="TAX3" s="703"/>
      <c r="TAY3" s="703"/>
      <c r="TAZ3" s="703"/>
      <c r="TBA3" s="703"/>
      <c r="TBB3" s="703"/>
      <c r="TBC3" s="703"/>
      <c r="TBD3" s="703"/>
      <c r="TBE3" s="703"/>
      <c r="TBF3" s="703"/>
      <c r="TBG3" s="703"/>
      <c r="TBH3" s="703"/>
      <c r="TBI3" s="703"/>
      <c r="TBJ3" s="703"/>
      <c r="TBK3" s="703"/>
      <c r="TBL3" s="703"/>
      <c r="TBM3" s="703"/>
      <c r="TBN3" s="703"/>
      <c r="TBO3" s="703"/>
      <c r="TBP3" s="703"/>
      <c r="TBQ3" s="703"/>
      <c r="TBR3" s="703"/>
      <c r="TBS3" s="703"/>
      <c r="TBT3" s="703"/>
      <c r="TBU3" s="703"/>
      <c r="TBV3" s="703"/>
      <c r="TBW3" s="703"/>
      <c r="TBX3" s="703"/>
      <c r="TBY3" s="703"/>
      <c r="TBZ3" s="703"/>
      <c r="TCA3" s="703"/>
      <c r="TCB3" s="703"/>
      <c r="TCC3" s="703"/>
      <c r="TCD3" s="703"/>
      <c r="TCE3" s="703"/>
      <c r="TCF3" s="703"/>
      <c r="TCG3" s="703"/>
      <c r="TCH3" s="703"/>
      <c r="TCI3" s="703"/>
      <c r="TCJ3" s="703"/>
      <c r="TCK3" s="703"/>
      <c r="TCL3" s="703"/>
      <c r="TCM3" s="703"/>
      <c r="TCN3" s="703"/>
      <c r="TCO3" s="703"/>
      <c r="TCP3" s="703"/>
      <c r="TCQ3" s="703"/>
      <c r="TCR3" s="703"/>
      <c r="TCS3" s="703"/>
      <c r="TCT3" s="703"/>
      <c r="TCU3" s="703"/>
      <c r="TCV3" s="703"/>
      <c r="TCW3" s="703"/>
      <c r="TCX3" s="703"/>
      <c r="TCY3" s="703"/>
      <c r="TCZ3" s="703"/>
      <c r="TDA3" s="703"/>
      <c r="TDB3" s="703"/>
      <c r="TDC3" s="703"/>
      <c r="TDD3" s="703"/>
      <c r="TDE3" s="703"/>
      <c r="TDF3" s="703"/>
      <c r="TDG3" s="703"/>
      <c r="TDH3" s="703"/>
      <c r="TDI3" s="703"/>
      <c r="TDJ3" s="703"/>
      <c r="TDK3" s="703"/>
      <c r="TDL3" s="703"/>
      <c r="TDM3" s="703"/>
      <c r="TDN3" s="703"/>
      <c r="TDO3" s="703"/>
      <c r="TDP3" s="703"/>
      <c r="TDQ3" s="703"/>
      <c r="TDR3" s="703"/>
      <c r="TDS3" s="703"/>
      <c r="TDT3" s="703"/>
      <c r="TDU3" s="703"/>
      <c r="TDV3" s="703"/>
      <c r="TDW3" s="703"/>
      <c r="TDX3" s="703"/>
      <c r="TDY3" s="703"/>
      <c r="TDZ3" s="703"/>
      <c r="TEA3" s="703"/>
      <c r="TEB3" s="703"/>
      <c r="TEC3" s="703"/>
      <c r="TED3" s="703"/>
      <c r="TEE3" s="703"/>
      <c r="TEF3" s="703"/>
      <c r="TEG3" s="703"/>
      <c r="TEH3" s="703"/>
      <c r="TEI3" s="703"/>
      <c r="TEJ3" s="703"/>
      <c r="TEK3" s="703"/>
      <c r="TEL3" s="703"/>
      <c r="TEM3" s="703"/>
      <c r="TEN3" s="703"/>
      <c r="TEO3" s="703"/>
      <c r="TEP3" s="703"/>
      <c r="TEQ3" s="703"/>
      <c r="TER3" s="703"/>
      <c r="TES3" s="703"/>
      <c r="TET3" s="703"/>
      <c r="TEU3" s="703"/>
      <c r="TEV3" s="703"/>
      <c r="TEW3" s="703"/>
      <c r="TEX3" s="703"/>
      <c r="TEY3" s="703"/>
      <c r="TEZ3" s="703"/>
      <c r="TFA3" s="703"/>
      <c r="TFB3" s="703"/>
      <c r="TFC3" s="703"/>
      <c r="TFD3" s="703"/>
      <c r="TFE3" s="703"/>
      <c r="TFF3" s="703"/>
      <c r="TFG3" s="703"/>
      <c r="TFH3" s="703"/>
      <c r="TFI3" s="703"/>
      <c r="TFJ3" s="703"/>
      <c r="TFK3" s="703"/>
      <c r="TFL3" s="703"/>
      <c r="TFM3" s="703"/>
      <c r="TFN3" s="703"/>
      <c r="TFO3" s="703"/>
      <c r="TFP3" s="703"/>
      <c r="TFQ3" s="703"/>
      <c r="TFR3" s="703"/>
      <c r="TFS3" s="703"/>
      <c r="TFT3" s="703"/>
      <c r="TFU3" s="703"/>
      <c r="TFV3" s="703"/>
      <c r="TFW3" s="703"/>
      <c r="TFX3" s="703"/>
      <c r="TFY3" s="703"/>
      <c r="TFZ3" s="703"/>
      <c r="TGA3" s="703"/>
      <c r="TGB3" s="703"/>
      <c r="TGC3" s="703"/>
      <c r="TGD3" s="703"/>
      <c r="TGE3" s="703"/>
      <c r="TGF3" s="703"/>
      <c r="TGG3" s="703"/>
      <c r="TGH3" s="703"/>
      <c r="TGI3" s="703"/>
      <c r="TGJ3" s="703"/>
      <c r="TGK3" s="703"/>
      <c r="TGL3" s="703"/>
      <c r="TGM3" s="703"/>
      <c r="TGN3" s="703"/>
      <c r="TGO3" s="703"/>
      <c r="TGP3" s="703"/>
      <c r="TGQ3" s="703"/>
      <c r="TGR3" s="703"/>
      <c r="TGS3" s="703"/>
      <c r="TGT3" s="703"/>
      <c r="TGU3" s="703"/>
      <c r="TGV3" s="703"/>
      <c r="TGW3" s="703"/>
      <c r="TGX3" s="703"/>
      <c r="TGY3" s="703"/>
      <c r="TGZ3" s="703"/>
      <c r="THA3" s="703"/>
      <c r="THB3" s="703"/>
      <c r="THC3" s="703"/>
      <c r="THD3" s="703"/>
      <c r="THE3" s="703"/>
      <c r="THF3" s="703"/>
      <c r="THG3" s="703"/>
      <c r="THH3" s="703"/>
      <c r="THI3" s="703"/>
      <c r="THJ3" s="703"/>
      <c r="THK3" s="703"/>
      <c r="THL3" s="703"/>
      <c r="THM3" s="703"/>
      <c r="THN3" s="703"/>
      <c r="THO3" s="703"/>
      <c r="THP3" s="703"/>
      <c r="THQ3" s="703"/>
      <c r="THR3" s="703"/>
      <c r="THS3" s="703"/>
      <c r="THT3" s="703"/>
      <c r="THU3" s="703"/>
      <c r="THV3" s="703"/>
      <c r="THW3" s="703"/>
      <c r="THX3" s="703"/>
      <c r="THY3" s="703"/>
      <c r="THZ3" s="703"/>
      <c r="TIA3" s="703"/>
      <c r="TIB3" s="703"/>
      <c r="TIC3" s="703"/>
      <c r="TID3" s="703"/>
      <c r="TIE3" s="703"/>
      <c r="TIF3" s="703"/>
      <c r="TIG3" s="703"/>
      <c r="TIH3" s="703"/>
      <c r="TII3" s="703"/>
      <c r="TIJ3" s="703"/>
      <c r="TIK3" s="703"/>
      <c r="TIL3" s="703"/>
      <c r="TIM3" s="703"/>
      <c r="TIN3" s="703"/>
      <c r="TIO3" s="703"/>
      <c r="TIP3" s="703"/>
      <c r="TIQ3" s="703"/>
      <c r="TIR3" s="703"/>
      <c r="TIS3" s="703"/>
      <c r="TIT3" s="703"/>
      <c r="TIU3" s="703"/>
      <c r="TIV3" s="703"/>
      <c r="TIW3" s="703"/>
      <c r="TIX3" s="703"/>
      <c r="TIY3" s="703"/>
      <c r="TIZ3" s="703"/>
      <c r="TJA3" s="703"/>
      <c r="TJB3" s="703"/>
      <c r="TJC3" s="703"/>
      <c r="TJD3" s="703"/>
      <c r="TJE3" s="703"/>
      <c r="TJF3" s="703"/>
      <c r="TJG3" s="703"/>
      <c r="TJH3" s="703"/>
      <c r="TJI3" s="703"/>
      <c r="TJJ3" s="703"/>
      <c r="TJK3" s="703"/>
      <c r="TJL3" s="703"/>
      <c r="TJM3" s="703"/>
      <c r="TJN3" s="703"/>
      <c r="TJO3" s="703"/>
      <c r="TJP3" s="703"/>
      <c r="TJQ3" s="703"/>
      <c r="TJR3" s="703"/>
      <c r="TJS3" s="703"/>
      <c r="TJT3" s="703"/>
      <c r="TJU3" s="703"/>
      <c r="TJV3" s="703"/>
      <c r="TJW3" s="703"/>
      <c r="TJX3" s="703"/>
      <c r="TJY3" s="703"/>
      <c r="TJZ3" s="703"/>
      <c r="TKA3" s="703"/>
      <c r="TKB3" s="703"/>
      <c r="TKC3" s="703"/>
      <c r="TKD3" s="703"/>
      <c r="TKE3" s="703"/>
      <c r="TKF3" s="703"/>
      <c r="TKG3" s="703"/>
      <c r="TKH3" s="703"/>
      <c r="TKI3" s="703"/>
      <c r="TKJ3" s="703"/>
      <c r="TKK3" s="703"/>
      <c r="TKL3" s="703"/>
      <c r="TKM3" s="703"/>
      <c r="TKN3" s="703"/>
      <c r="TKO3" s="703"/>
      <c r="TKP3" s="703"/>
      <c r="TKQ3" s="703"/>
      <c r="TKR3" s="703"/>
      <c r="TKS3" s="703"/>
      <c r="TKT3" s="703"/>
      <c r="TKU3" s="703"/>
      <c r="TKV3" s="703"/>
      <c r="TKW3" s="703"/>
      <c r="TKX3" s="703"/>
      <c r="TKY3" s="703"/>
      <c r="TKZ3" s="703"/>
      <c r="TLA3" s="703"/>
      <c r="TLB3" s="703"/>
      <c r="TLC3" s="703"/>
      <c r="TLD3" s="703"/>
      <c r="TLE3" s="703"/>
      <c r="TLF3" s="703"/>
      <c r="TLG3" s="703"/>
      <c r="TLH3" s="703"/>
      <c r="TLI3" s="703"/>
      <c r="TLJ3" s="703"/>
      <c r="TLK3" s="703"/>
      <c r="TLL3" s="703"/>
      <c r="TLM3" s="703"/>
      <c r="TLN3" s="703"/>
      <c r="TLO3" s="703"/>
      <c r="TLP3" s="703"/>
      <c r="TLQ3" s="703"/>
      <c r="TLR3" s="703"/>
      <c r="TLS3" s="703"/>
      <c r="TLT3" s="703"/>
      <c r="TLU3" s="703"/>
      <c r="TLV3" s="703"/>
      <c r="TLW3" s="703"/>
      <c r="TLX3" s="703"/>
      <c r="TLY3" s="703"/>
      <c r="TLZ3" s="703"/>
      <c r="TMA3" s="703"/>
      <c r="TMB3" s="703"/>
      <c r="TMC3" s="703"/>
      <c r="TMD3" s="703"/>
      <c r="TME3" s="703"/>
      <c r="TMF3" s="703"/>
      <c r="TMG3" s="703"/>
      <c r="TMH3" s="703"/>
      <c r="TMI3" s="703"/>
      <c r="TMJ3" s="703"/>
      <c r="TMK3" s="703"/>
      <c r="TML3" s="703"/>
      <c r="TMM3" s="703"/>
      <c r="TMN3" s="703"/>
      <c r="TMO3" s="703"/>
      <c r="TMP3" s="703"/>
      <c r="TMQ3" s="703"/>
      <c r="TMR3" s="703"/>
      <c r="TMS3" s="703"/>
      <c r="TMT3" s="703"/>
      <c r="TMU3" s="703"/>
      <c r="TMV3" s="703"/>
      <c r="TMW3" s="703"/>
      <c r="TMX3" s="703"/>
      <c r="TMY3" s="703"/>
      <c r="TMZ3" s="703"/>
      <c r="TNA3" s="703"/>
      <c r="TNB3" s="703"/>
      <c r="TNC3" s="703"/>
      <c r="TND3" s="703"/>
      <c r="TNE3" s="703"/>
      <c r="TNF3" s="703"/>
      <c r="TNG3" s="703"/>
      <c r="TNH3" s="703"/>
      <c r="TNI3" s="703"/>
      <c r="TNJ3" s="703"/>
      <c r="TNK3" s="703"/>
      <c r="TNL3" s="703"/>
      <c r="TNM3" s="703"/>
      <c r="TNN3" s="703"/>
      <c r="TNO3" s="703"/>
      <c r="TNP3" s="703"/>
      <c r="TNQ3" s="703"/>
      <c r="TNR3" s="703"/>
      <c r="TNS3" s="703"/>
      <c r="TNT3" s="703"/>
      <c r="TNU3" s="703"/>
      <c r="TNV3" s="703"/>
      <c r="TNW3" s="703"/>
      <c r="TNX3" s="703"/>
      <c r="TNY3" s="703"/>
      <c r="TNZ3" s="703"/>
      <c r="TOA3" s="703"/>
      <c r="TOB3" s="703"/>
      <c r="TOC3" s="703"/>
      <c r="TOD3" s="703"/>
      <c r="TOE3" s="703"/>
      <c r="TOF3" s="703"/>
      <c r="TOG3" s="703"/>
      <c r="TOH3" s="703"/>
      <c r="TOI3" s="703"/>
      <c r="TOJ3" s="703"/>
      <c r="TOK3" s="703"/>
      <c r="TOL3" s="703"/>
      <c r="TOM3" s="703"/>
      <c r="TON3" s="703"/>
      <c r="TOO3" s="703"/>
      <c r="TOP3" s="703"/>
      <c r="TOQ3" s="703"/>
      <c r="TOR3" s="703"/>
      <c r="TOS3" s="703"/>
      <c r="TOT3" s="703"/>
      <c r="TOU3" s="703"/>
      <c r="TOV3" s="703"/>
      <c r="TOW3" s="703"/>
      <c r="TOX3" s="703"/>
      <c r="TOY3" s="703"/>
      <c r="TOZ3" s="703"/>
      <c r="TPA3" s="703"/>
      <c r="TPB3" s="703"/>
      <c r="TPC3" s="703"/>
      <c r="TPD3" s="703"/>
      <c r="TPE3" s="703"/>
      <c r="TPF3" s="703"/>
      <c r="TPG3" s="703"/>
      <c r="TPH3" s="703"/>
      <c r="TPI3" s="703"/>
      <c r="TPJ3" s="703"/>
      <c r="TPK3" s="703"/>
      <c r="TPL3" s="703"/>
      <c r="TPM3" s="703"/>
      <c r="TPN3" s="703"/>
      <c r="TPO3" s="703"/>
      <c r="TPP3" s="703"/>
      <c r="TPQ3" s="703"/>
      <c r="TPR3" s="703"/>
      <c r="TPS3" s="703"/>
      <c r="TPT3" s="703"/>
      <c r="TPU3" s="703"/>
      <c r="TPV3" s="703"/>
      <c r="TPW3" s="703"/>
      <c r="TPX3" s="703"/>
      <c r="TPY3" s="703"/>
      <c r="TPZ3" s="703"/>
      <c r="TQA3" s="703"/>
      <c r="TQB3" s="703"/>
      <c r="TQC3" s="703"/>
      <c r="TQD3" s="703"/>
      <c r="TQE3" s="703"/>
      <c r="TQF3" s="703"/>
      <c r="TQG3" s="703"/>
      <c r="TQH3" s="703"/>
      <c r="TQI3" s="703"/>
      <c r="TQJ3" s="703"/>
      <c r="TQK3" s="703"/>
      <c r="TQL3" s="703"/>
      <c r="TQM3" s="703"/>
      <c r="TQN3" s="703"/>
      <c r="TQO3" s="703"/>
      <c r="TQP3" s="703"/>
      <c r="TQQ3" s="703"/>
      <c r="TQR3" s="703"/>
      <c r="TQS3" s="703"/>
      <c r="TQT3" s="703"/>
      <c r="TQU3" s="703"/>
      <c r="TQV3" s="703"/>
      <c r="TQW3" s="703"/>
      <c r="TQX3" s="703"/>
      <c r="TQY3" s="703"/>
      <c r="TQZ3" s="703"/>
      <c r="TRA3" s="703"/>
      <c r="TRB3" s="703"/>
      <c r="TRC3" s="703"/>
      <c r="TRD3" s="703"/>
      <c r="TRE3" s="703"/>
      <c r="TRF3" s="703"/>
      <c r="TRG3" s="703"/>
      <c r="TRH3" s="703"/>
      <c r="TRI3" s="703"/>
      <c r="TRJ3" s="703"/>
      <c r="TRK3" s="703"/>
      <c r="TRL3" s="703"/>
      <c r="TRM3" s="703"/>
      <c r="TRN3" s="703"/>
      <c r="TRO3" s="703"/>
      <c r="TRP3" s="703"/>
      <c r="TRQ3" s="703"/>
      <c r="TRR3" s="703"/>
      <c r="TRS3" s="703"/>
      <c r="TRT3" s="703"/>
      <c r="TRU3" s="703"/>
      <c r="TRV3" s="703"/>
      <c r="TRW3" s="703"/>
      <c r="TRX3" s="703"/>
      <c r="TRY3" s="703"/>
      <c r="TRZ3" s="703"/>
      <c r="TSA3" s="703"/>
      <c r="TSB3" s="703"/>
      <c r="TSC3" s="703"/>
      <c r="TSD3" s="703"/>
      <c r="TSE3" s="703"/>
      <c r="TSF3" s="703"/>
      <c r="TSG3" s="703"/>
      <c r="TSH3" s="703"/>
      <c r="TSI3" s="703"/>
      <c r="TSJ3" s="703"/>
      <c r="TSK3" s="703"/>
      <c r="TSL3" s="703"/>
      <c r="TSM3" s="703"/>
      <c r="TSN3" s="703"/>
      <c r="TSO3" s="703"/>
      <c r="TSP3" s="703"/>
      <c r="TSQ3" s="703"/>
      <c r="TSR3" s="703"/>
      <c r="TSS3" s="703"/>
      <c r="TST3" s="703"/>
      <c r="TSU3" s="703"/>
      <c r="TSV3" s="703"/>
      <c r="TSW3" s="703"/>
      <c r="TSX3" s="703"/>
      <c r="TSY3" s="703"/>
      <c r="TSZ3" s="703"/>
      <c r="TTA3" s="703"/>
      <c r="TTB3" s="703"/>
      <c r="TTC3" s="703"/>
      <c r="TTD3" s="703"/>
      <c r="TTE3" s="703"/>
      <c r="TTF3" s="703"/>
      <c r="TTG3" s="703"/>
      <c r="TTH3" s="703"/>
      <c r="TTI3" s="703"/>
      <c r="TTJ3" s="703"/>
      <c r="TTK3" s="703"/>
      <c r="TTL3" s="703"/>
      <c r="TTM3" s="703"/>
      <c r="TTN3" s="703"/>
      <c r="TTO3" s="703"/>
      <c r="TTP3" s="703"/>
      <c r="TTQ3" s="703"/>
      <c r="TTR3" s="703"/>
      <c r="TTS3" s="703"/>
      <c r="TTT3" s="703"/>
      <c r="TTU3" s="703"/>
      <c r="TTV3" s="703"/>
      <c r="TTW3" s="703"/>
      <c r="TTX3" s="703"/>
      <c r="TTY3" s="703"/>
      <c r="TTZ3" s="703"/>
      <c r="TUA3" s="703"/>
      <c r="TUB3" s="703"/>
      <c r="TUC3" s="703"/>
      <c r="TUD3" s="703"/>
      <c r="TUE3" s="703"/>
      <c r="TUF3" s="703"/>
      <c r="TUG3" s="703"/>
      <c r="TUH3" s="703"/>
      <c r="TUI3" s="703"/>
      <c r="TUJ3" s="703"/>
      <c r="TUK3" s="703"/>
      <c r="TUL3" s="703"/>
      <c r="TUM3" s="703"/>
      <c r="TUN3" s="703"/>
      <c r="TUO3" s="703"/>
      <c r="TUP3" s="703"/>
      <c r="TUQ3" s="703"/>
      <c r="TUR3" s="703"/>
      <c r="TUS3" s="703"/>
      <c r="TUT3" s="703"/>
      <c r="TUU3" s="703"/>
      <c r="TUV3" s="703"/>
      <c r="TUW3" s="703"/>
      <c r="TUX3" s="703"/>
      <c r="TUY3" s="703"/>
      <c r="TUZ3" s="703"/>
      <c r="TVA3" s="703"/>
      <c r="TVB3" s="703"/>
      <c r="TVC3" s="703"/>
      <c r="TVD3" s="703"/>
      <c r="TVE3" s="703"/>
      <c r="TVF3" s="703"/>
      <c r="TVG3" s="703"/>
      <c r="TVH3" s="703"/>
      <c r="TVI3" s="703"/>
      <c r="TVJ3" s="703"/>
      <c r="TVK3" s="703"/>
      <c r="TVL3" s="703"/>
      <c r="TVM3" s="703"/>
      <c r="TVN3" s="703"/>
      <c r="TVO3" s="703"/>
      <c r="TVP3" s="703"/>
      <c r="TVQ3" s="703"/>
      <c r="TVR3" s="703"/>
      <c r="TVS3" s="703"/>
      <c r="TVT3" s="703"/>
      <c r="TVU3" s="703"/>
      <c r="TVV3" s="703"/>
      <c r="TVW3" s="703"/>
      <c r="TVX3" s="703"/>
      <c r="TVY3" s="703"/>
      <c r="TVZ3" s="703"/>
      <c r="TWA3" s="703"/>
      <c r="TWB3" s="703"/>
      <c r="TWC3" s="703"/>
      <c r="TWD3" s="703"/>
      <c r="TWE3" s="703"/>
      <c r="TWF3" s="703"/>
      <c r="TWG3" s="703"/>
      <c r="TWH3" s="703"/>
      <c r="TWI3" s="703"/>
      <c r="TWJ3" s="703"/>
      <c r="TWK3" s="703"/>
      <c r="TWL3" s="703"/>
      <c r="TWM3" s="703"/>
      <c r="TWN3" s="703"/>
      <c r="TWO3" s="703"/>
      <c r="TWP3" s="703"/>
      <c r="TWQ3" s="703"/>
      <c r="TWR3" s="703"/>
      <c r="TWS3" s="703"/>
      <c r="TWT3" s="703"/>
      <c r="TWU3" s="703"/>
      <c r="TWV3" s="703"/>
      <c r="TWW3" s="703"/>
      <c r="TWX3" s="703"/>
      <c r="TWY3" s="703"/>
      <c r="TWZ3" s="703"/>
      <c r="TXA3" s="703"/>
      <c r="TXB3" s="703"/>
      <c r="TXC3" s="703"/>
      <c r="TXD3" s="703"/>
      <c r="TXE3" s="703"/>
      <c r="TXF3" s="703"/>
      <c r="TXG3" s="703"/>
      <c r="TXH3" s="703"/>
      <c r="TXI3" s="703"/>
      <c r="TXJ3" s="703"/>
      <c r="TXK3" s="703"/>
      <c r="TXL3" s="703"/>
      <c r="TXM3" s="703"/>
      <c r="TXN3" s="703"/>
      <c r="TXO3" s="703"/>
      <c r="TXP3" s="703"/>
      <c r="TXQ3" s="703"/>
      <c r="TXR3" s="703"/>
      <c r="TXS3" s="703"/>
      <c r="TXT3" s="703"/>
      <c r="TXU3" s="703"/>
      <c r="TXV3" s="703"/>
      <c r="TXW3" s="703"/>
      <c r="TXX3" s="703"/>
      <c r="TXY3" s="703"/>
      <c r="TXZ3" s="703"/>
      <c r="TYA3" s="703"/>
      <c r="TYB3" s="703"/>
      <c r="TYC3" s="703"/>
      <c r="TYD3" s="703"/>
      <c r="TYE3" s="703"/>
      <c r="TYF3" s="703"/>
      <c r="TYG3" s="703"/>
      <c r="TYH3" s="703"/>
      <c r="TYI3" s="703"/>
      <c r="TYJ3" s="703"/>
      <c r="TYK3" s="703"/>
      <c r="TYL3" s="703"/>
      <c r="TYM3" s="703"/>
      <c r="TYN3" s="703"/>
      <c r="TYO3" s="703"/>
      <c r="TYP3" s="703"/>
      <c r="TYQ3" s="703"/>
      <c r="TYR3" s="703"/>
      <c r="TYS3" s="703"/>
      <c r="TYT3" s="703"/>
      <c r="TYU3" s="703"/>
      <c r="TYV3" s="703"/>
      <c r="TYW3" s="703"/>
      <c r="TYX3" s="703"/>
      <c r="TYY3" s="703"/>
      <c r="TYZ3" s="703"/>
      <c r="TZA3" s="703"/>
      <c r="TZB3" s="703"/>
      <c r="TZC3" s="703"/>
      <c r="TZD3" s="703"/>
      <c r="TZE3" s="703"/>
      <c r="TZF3" s="703"/>
      <c r="TZG3" s="703"/>
      <c r="TZH3" s="703"/>
      <c r="TZI3" s="703"/>
      <c r="TZJ3" s="703"/>
      <c r="TZK3" s="703"/>
      <c r="TZL3" s="703"/>
      <c r="TZM3" s="703"/>
      <c r="TZN3" s="703"/>
      <c r="TZO3" s="703"/>
      <c r="TZP3" s="703"/>
      <c r="TZQ3" s="703"/>
      <c r="TZR3" s="703"/>
      <c r="TZS3" s="703"/>
      <c r="TZT3" s="703"/>
      <c r="TZU3" s="703"/>
      <c r="TZV3" s="703"/>
      <c r="TZW3" s="703"/>
      <c r="TZX3" s="703"/>
      <c r="TZY3" s="703"/>
      <c r="TZZ3" s="703"/>
      <c r="UAA3" s="703"/>
      <c r="UAB3" s="703"/>
      <c r="UAC3" s="703"/>
      <c r="UAD3" s="703"/>
      <c r="UAE3" s="703"/>
      <c r="UAF3" s="703"/>
      <c r="UAG3" s="703"/>
      <c r="UAH3" s="703"/>
      <c r="UAI3" s="703"/>
      <c r="UAJ3" s="703"/>
      <c r="UAK3" s="703"/>
      <c r="UAL3" s="703"/>
      <c r="UAM3" s="703"/>
      <c r="UAN3" s="703"/>
      <c r="UAO3" s="703"/>
      <c r="UAP3" s="703"/>
      <c r="UAQ3" s="703"/>
      <c r="UAR3" s="703"/>
      <c r="UAS3" s="703"/>
      <c r="UAT3" s="703"/>
      <c r="UAU3" s="703"/>
      <c r="UAV3" s="703"/>
      <c r="UAW3" s="703"/>
      <c r="UAX3" s="703"/>
      <c r="UAY3" s="703"/>
      <c r="UAZ3" s="703"/>
      <c r="UBA3" s="703"/>
      <c r="UBB3" s="703"/>
      <c r="UBC3" s="703"/>
      <c r="UBD3" s="703"/>
      <c r="UBE3" s="703"/>
      <c r="UBF3" s="703"/>
      <c r="UBG3" s="703"/>
      <c r="UBH3" s="703"/>
      <c r="UBI3" s="703"/>
      <c r="UBJ3" s="703"/>
      <c r="UBK3" s="703"/>
      <c r="UBL3" s="703"/>
      <c r="UBM3" s="703"/>
      <c r="UBN3" s="703"/>
      <c r="UBO3" s="703"/>
      <c r="UBP3" s="703"/>
      <c r="UBQ3" s="703"/>
      <c r="UBR3" s="703"/>
      <c r="UBS3" s="703"/>
      <c r="UBT3" s="703"/>
      <c r="UBU3" s="703"/>
      <c r="UBV3" s="703"/>
      <c r="UBW3" s="703"/>
      <c r="UBX3" s="703"/>
      <c r="UBY3" s="703"/>
      <c r="UBZ3" s="703"/>
      <c r="UCA3" s="703"/>
      <c r="UCB3" s="703"/>
      <c r="UCC3" s="703"/>
      <c r="UCD3" s="703"/>
      <c r="UCE3" s="703"/>
      <c r="UCF3" s="703"/>
      <c r="UCG3" s="703"/>
      <c r="UCH3" s="703"/>
      <c r="UCI3" s="703"/>
      <c r="UCJ3" s="703"/>
      <c r="UCK3" s="703"/>
      <c r="UCL3" s="703"/>
      <c r="UCM3" s="703"/>
      <c r="UCN3" s="703"/>
      <c r="UCO3" s="703"/>
      <c r="UCP3" s="703"/>
      <c r="UCQ3" s="703"/>
      <c r="UCR3" s="703"/>
      <c r="UCS3" s="703"/>
      <c r="UCT3" s="703"/>
      <c r="UCU3" s="703"/>
      <c r="UCV3" s="703"/>
      <c r="UCW3" s="703"/>
      <c r="UCX3" s="703"/>
      <c r="UCY3" s="703"/>
      <c r="UCZ3" s="703"/>
      <c r="UDA3" s="703"/>
      <c r="UDB3" s="703"/>
      <c r="UDC3" s="703"/>
      <c r="UDD3" s="703"/>
      <c r="UDE3" s="703"/>
      <c r="UDF3" s="703"/>
      <c r="UDG3" s="703"/>
      <c r="UDH3" s="703"/>
      <c r="UDI3" s="703"/>
      <c r="UDJ3" s="703"/>
      <c r="UDK3" s="703"/>
      <c r="UDL3" s="703"/>
      <c r="UDM3" s="703"/>
      <c r="UDN3" s="703"/>
      <c r="UDO3" s="703"/>
      <c r="UDP3" s="703"/>
      <c r="UDQ3" s="703"/>
      <c r="UDR3" s="703"/>
      <c r="UDS3" s="703"/>
      <c r="UDT3" s="703"/>
      <c r="UDU3" s="703"/>
      <c r="UDV3" s="703"/>
      <c r="UDW3" s="703"/>
      <c r="UDX3" s="703"/>
      <c r="UDY3" s="703"/>
      <c r="UDZ3" s="703"/>
      <c r="UEA3" s="703"/>
      <c r="UEB3" s="703"/>
      <c r="UEC3" s="703"/>
      <c r="UED3" s="703"/>
      <c r="UEE3" s="703"/>
      <c r="UEF3" s="703"/>
      <c r="UEG3" s="703"/>
      <c r="UEH3" s="703"/>
      <c r="UEI3" s="703"/>
      <c r="UEJ3" s="703"/>
      <c r="UEK3" s="703"/>
      <c r="UEL3" s="703"/>
      <c r="UEM3" s="703"/>
      <c r="UEN3" s="703"/>
      <c r="UEO3" s="703"/>
      <c r="UEP3" s="703"/>
      <c r="UEQ3" s="703"/>
      <c r="UER3" s="703"/>
      <c r="UES3" s="703"/>
      <c r="UET3" s="703"/>
      <c r="UEU3" s="703"/>
      <c r="UEV3" s="703"/>
      <c r="UEW3" s="703"/>
      <c r="UEX3" s="703"/>
      <c r="UEY3" s="703"/>
      <c r="UEZ3" s="703"/>
      <c r="UFA3" s="703"/>
      <c r="UFB3" s="703"/>
      <c r="UFC3" s="703"/>
      <c r="UFD3" s="703"/>
      <c r="UFE3" s="703"/>
      <c r="UFF3" s="703"/>
      <c r="UFG3" s="703"/>
      <c r="UFH3" s="703"/>
      <c r="UFI3" s="703"/>
      <c r="UFJ3" s="703"/>
      <c r="UFK3" s="703"/>
      <c r="UFL3" s="703"/>
      <c r="UFM3" s="703"/>
      <c r="UFN3" s="703"/>
      <c r="UFO3" s="703"/>
      <c r="UFP3" s="703"/>
      <c r="UFQ3" s="703"/>
      <c r="UFR3" s="703"/>
      <c r="UFS3" s="703"/>
      <c r="UFT3" s="703"/>
      <c r="UFU3" s="703"/>
      <c r="UFV3" s="703"/>
      <c r="UFW3" s="703"/>
      <c r="UFX3" s="703"/>
      <c r="UFY3" s="703"/>
      <c r="UFZ3" s="703"/>
      <c r="UGA3" s="703"/>
      <c r="UGB3" s="703"/>
      <c r="UGC3" s="703"/>
      <c r="UGD3" s="703"/>
      <c r="UGE3" s="703"/>
      <c r="UGF3" s="703"/>
      <c r="UGG3" s="703"/>
      <c r="UGH3" s="703"/>
      <c r="UGI3" s="703"/>
      <c r="UGJ3" s="703"/>
      <c r="UGK3" s="703"/>
      <c r="UGL3" s="703"/>
      <c r="UGM3" s="703"/>
      <c r="UGN3" s="703"/>
      <c r="UGO3" s="703"/>
      <c r="UGP3" s="703"/>
      <c r="UGQ3" s="703"/>
      <c r="UGR3" s="703"/>
      <c r="UGS3" s="703"/>
      <c r="UGT3" s="703"/>
      <c r="UGU3" s="703"/>
      <c r="UGV3" s="703"/>
      <c r="UGW3" s="703"/>
      <c r="UGX3" s="703"/>
      <c r="UGY3" s="703"/>
      <c r="UGZ3" s="703"/>
      <c r="UHA3" s="703"/>
      <c r="UHB3" s="703"/>
      <c r="UHC3" s="703"/>
      <c r="UHD3" s="703"/>
      <c r="UHE3" s="703"/>
      <c r="UHF3" s="703"/>
      <c r="UHG3" s="703"/>
      <c r="UHH3" s="703"/>
      <c r="UHI3" s="703"/>
      <c r="UHJ3" s="703"/>
      <c r="UHK3" s="703"/>
      <c r="UHL3" s="703"/>
      <c r="UHM3" s="703"/>
      <c r="UHN3" s="703"/>
      <c r="UHO3" s="703"/>
      <c r="UHP3" s="703"/>
      <c r="UHQ3" s="703"/>
      <c r="UHR3" s="703"/>
      <c r="UHS3" s="703"/>
      <c r="UHT3" s="703"/>
      <c r="UHU3" s="703"/>
      <c r="UHV3" s="703"/>
      <c r="UHW3" s="703"/>
      <c r="UHX3" s="703"/>
      <c r="UHY3" s="703"/>
      <c r="UHZ3" s="703"/>
      <c r="UIA3" s="703"/>
      <c r="UIB3" s="703"/>
      <c r="UIC3" s="703"/>
      <c r="UID3" s="703"/>
      <c r="UIE3" s="703"/>
      <c r="UIF3" s="703"/>
      <c r="UIG3" s="703"/>
      <c r="UIH3" s="703"/>
      <c r="UII3" s="703"/>
      <c r="UIJ3" s="703"/>
      <c r="UIK3" s="703"/>
      <c r="UIL3" s="703"/>
      <c r="UIM3" s="703"/>
      <c r="UIN3" s="703"/>
      <c r="UIO3" s="703"/>
      <c r="UIP3" s="703"/>
      <c r="UIQ3" s="703"/>
      <c r="UIR3" s="703"/>
      <c r="UIS3" s="703"/>
      <c r="UIT3" s="703"/>
      <c r="UIU3" s="703"/>
      <c r="UIV3" s="703"/>
      <c r="UIW3" s="703"/>
      <c r="UIX3" s="703"/>
      <c r="UIY3" s="703"/>
      <c r="UIZ3" s="703"/>
      <c r="UJA3" s="703"/>
      <c r="UJB3" s="703"/>
      <c r="UJC3" s="703"/>
      <c r="UJD3" s="703"/>
      <c r="UJE3" s="703"/>
      <c r="UJF3" s="703"/>
      <c r="UJG3" s="703"/>
      <c r="UJH3" s="703"/>
      <c r="UJI3" s="703"/>
      <c r="UJJ3" s="703"/>
      <c r="UJK3" s="703"/>
      <c r="UJL3" s="703"/>
      <c r="UJM3" s="703"/>
      <c r="UJN3" s="703"/>
      <c r="UJO3" s="703"/>
      <c r="UJP3" s="703"/>
      <c r="UJQ3" s="703"/>
      <c r="UJR3" s="703"/>
      <c r="UJS3" s="703"/>
      <c r="UJT3" s="703"/>
      <c r="UJU3" s="703"/>
      <c r="UJV3" s="703"/>
      <c r="UJW3" s="703"/>
      <c r="UJX3" s="703"/>
      <c r="UJY3" s="703"/>
      <c r="UJZ3" s="703"/>
      <c r="UKA3" s="703"/>
      <c r="UKB3" s="703"/>
      <c r="UKC3" s="703"/>
      <c r="UKD3" s="703"/>
      <c r="UKE3" s="703"/>
      <c r="UKF3" s="703"/>
      <c r="UKG3" s="703"/>
      <c r="UKH3" s="703"/>
      <c r="UKI3" s="703"/>
      <c r="UKJ3" s="703"/>
      <c r="UKK3" s="703"/>
      <c r="UKL3" s="703"/>
      <c r="UKM3" s="703"/>
      <c r="UKN3" s="703"/>
      <c r="UKO3" s="703"/>
      <c r="UKP3" s="703"/>
      <c r="UKQ3" s="703"/>
      <c r="UKR3" s="703"/>
      <c r="UKS3" s="703"/>
      <c r="UKT3" s="703"/>
      <c r="UKU3" s="703"/>
      <c r="UKV3" s="703"/>
      <c r="UKW3" s="703"/>
      <c r="UKX3" s="703"/>
      <c r="UKY3" s="703"/>
      <c r="UKZ3" s="703"/>
      <c r="ULA3" s="703"/>
      <c r="ULB3" s="703"/>
      <c r="ULC3" s="703"/>
      <c r="ULD3" s="703"/>
      <c r="ULE3" s="703"/>
      <c r="ULF3" s="703"/>
      <c r="ULG3" s="703"/>
      <c r="ULH3" s="703"/>
      <c r="ULI3" s="703"/>
      <c r="ULJ3" s="703"/>
      <c r="ULK3" s="703"/>
      <c r="ULL3" s="703"/>
      <c r="ULM3" s="703"/>
      <c r="ULN3" s="703"/>
      <c r="ULO3" s="703"/>
      <c r="ULP3" s="703"/>
      <c r="ULQ3" s="703"/>
      <c r="ULR3" s="703"/>
      <c r="ULS3" s="703"/>
      <c r="ULT3" s="703"/>
      <c r="ULU3" s="703"/>
      <c r="ULV3" s="703"/>
      <c r="ULW3" s="703"/>
      <c r="ULX3" s="703"/>
      <c r="ULY3" s="703"/>
      <c r="ULZ3" s="703"/>
      <c r="UMA3" s="703"/>
      <c r="UMB3" s="703"/>
      <c r="UMC3" s="703"/>
      <c r="UMD3" s="703"/>
      <c r="UME3" s="703"/>
      <c r="UMF3" s="703"/>
      <c r="UMG3" s="703"/>
      <c r="UMH3" s="703"/>
      <c r="UMI3" s="703"/>
      <c r="UMJ3" s="703"/>
      <c r="UMK3" s="703"/>
      <c r="UML3" s="703"/>
      <c r="UMM3" s="703"/>
      <c r="UMN3" s="703"/>
      <c r="UMO3" s="703"/>
      <c r="UMP3" s="703"/>
      <c r="UMQ3" s="703"/>
      <c r="UMR3" s="703"/>
      <c r="UMS3" s="703"/>
      <c r="UMT3" s="703"/>
      <c r="UMU3" s="703"/>
      <c r="UMV3" s="703"/>
      <c r="UMW3" s="703"/>
      <c r="UMX3" s="703"/>
      <c r="UMY3" s="703"/>
      <c r="UMZ3" s="703"/>
      <c r="UNA3" s="703"/>
      <c r="UNB3" s="703"/>
      <c r="UNC3" s="703"/>
      <c r="UND3" s="703"/>
      <c r="UNE3" s="703"/>
      <c r="UNF3" s="703"/>
      <c r="UNG3" s="703"/>
      <c r="UNH3" s="703"/>
      <c r="UNI3" s="703"/>
      <c r="UNJ3" s="703"/>
      <c r="UNK3" s="703"/>
      <c r="UNL3" s="703"/>
      <c r="UNM3" s="703"/>
      <c r="UNN3" s="703"/>
      <c r="UNO3" s="703"/>
      <c r="UNP3" s="703"/>
      <c r="UNQ3" s="703"/>
      <c r="UNR3" s="703"/>
      <c r="UNS3" s="703"/>
      <c r="UNT3" s="703"/>
      <c r="UNU3" s="703"/>
      <c r="UNV3" s="703"/>
      <c r="UNW3" s="703"/>
      <c r="UNX3" s="703"/>
      <c r="UNY3" s="703"/>
      <c r="UNZ3" s="703"/>
      <c r="UOA3" s="703"/>
      <c r="UOB3" s="703"/>
      <c r="UOC3" s="703"/>
      <c r="UOD3" s="703"/>
      <c r="UOE3" s="703"/>
      <c r="UOF3" s="703"/>
      <c r="UOG3" s="703"/>
      <c r="UOH3" s="703"/>
      <c r="UOI3" s="703"/>
      <c r="UOJ3" s="703"/>
      <c r="UOK3" s="703"/>
      <c r="UOL3" s="703"/>
      <c r="UOM3" s="703"/>
      <c r="UON3" s="703"/>
      <c r="UOO3" s="703"/>
      <c r="UOP3" s="703"/>
      <c r="UOQ3" s="703"/>
      <c r="UOR3" s="703"/>
      <c r="UOS3" s="703"/>
      <c r="UOT3" s="703"/>
      <c r="UOU3" s="703"/>
      <c r="UOV3" s="703"/>
      <c r="UOW3" s="703"/>
      <c r="UOX3" s="703"/>
      <c r="UOY3" s="703"/>
      <c r="UOZ3" s="703"/>
      <c r="UPA3" s="703"/>
      <c r="UPB3" s="703"/>
      <c r="UPC3" s="703"/>
      <c r="UPD3" s="703"/>
      <c r="UPE3" s="703"/>
      <c r="UPF3" s="703"/>
      <c r="UPG3" s="703"/>
      <c r="UPH3" s="703"/>
      <c r="UPI3" s="703"/>
      <c r="UPJ3" s="703"/>
      <c r="UPK3" s="703"/>
      <c r="UPL3" s="703"/>
      <c r="UPM3" s="703"/>
      <c r="UPN3" s="703"/>
      <c r="UPO3" s="703"/>
      <c r="UPP3" s="703"/>
      <c r="UPQ3" s="703"/>
      <c r="UPR3" s="703"/>
      <c r="UPS3" s="703"/>
      <c r="UPT3" s="703"/>
      <c r="UPU3" s="703"/>
      <c r="UPV3" s="703"/>
      <c r="UPW3" s="703"/>
      <c r="UPX3" s="703"/>
      <c r="UPY3" s="703"/>
      <c r="UPZ3" s="703"/>
      <c r="UQA3" s="703"/>
      <c r="UQB3" s="703"/>
      <c r="UQC3" s="703"/>
      <c r="UQD3" s="703"/>
      <c r="UQE3" s="703"/>
      <c r="UQF3" s="703"/>
      <c r="UQG3" s="703"/>
      <c r="UQH3" s="703"/>
      <c r="UQI3" s="703"/>
      <c r="UQJ3" s="703"/>
      <c r="UQK3" s="703"/>
      <c r="UQL3" s="703"/>
      <c r="UQM3" s="703"/>
      <c r="UQN3" s="703"/>
      <c r="UQO3" s="703"/>
      <c r="UQP3" s="703"/>
      <c r="UQQ3" s="703"/>
      <c r="UQR3" s="703"/>
      <c r="UQS3" s="703"/>
      <c r="UQT3" s="703"/>
      <c r="UQU3" s="703"/>
      <c r="UQV3" s="703"/>
      <c r="UQW3" s="703"/>
      <c r="UQX3" s="703"/>
      <c r="UQY3" s="703"/>
      <c r="UQZ3" s="703"/>
      <c r="URA3" s="703"/>
      <c r="URB3" s="703"/>
      <c r="URC3" s="703"/>
      <c r="URD3" s="703"/>
      <c r="URE3" s="703"/>
      <c r="URF3" s="703"/>
      <c r="URG3" s="703"/>
      <c r="URH3" s="703"/>
      <c r="URI3" s="703"/>
      <c r="URJ3" s="703"/>
      <c r="URK3" s="703"/>
      <c r="URL3" s="703"/>
      <c r="URM3" s="703"/>
      <c r="URN3" s="703"/>
      <c r="URO3" s="703"/>
      <c r="URP3" s="703"/>
      <c r="URQ3" s="703"/>
      <c r="URR3" s="703"/>
      <c r="URS3" s="703"/>
      <c r="URT3" s="703"/>
      <c r="URU3" s="703"/>
      <c r="URV3" s="703"/>
      <c r="URW3" s="703"/>
      <c r="URX3" s="703"/>
      <c r="URY3" s="703"/>
      <c r="URZ3" s="703"/>
      <c r="USA3" s="703"/>
      <c r="USB3" s="703"/>
      <c r="USC3" s="703"/>
      <c r="USD3" s="703"/>
      <c r="USE3" s="703"/>
      <c r="USF3" s="703"/>
      <c r="USG3" s="703"/>
      <c r="USH3" s="703"/>
      <c r="USI3" s="703"/>
      <c r="USJ3" s="703"/>
      <c r="USK3" s="703"/>
      <c r="USL3" s="703"/>
      <c r="USM3" s="703"/>
      <c r="USN3" s="703"/>
      <c r="USO3" s="703"/>
      <c r="USP3" s="703"/>
      <c r="USQ3" s="703"/>
      <c r="USR3" s="703"/>
      <c r="USS3" s="703"/>
      <c r="UST3" s="703"/>
      <c r="USU3" s="703"/>
      <c r="USV3" s="703"/>
      <c r="USW3" s="703"/>
      <c r="USX3" s="703"/>
      <c r="USY3" s="703"/>
      <c r="USZ3" s="703"/>
      <c r="UTA3" s="703"/>
      <c r="UTB3" s="703"/>
      <c r="UTC3" s="703"/>
      <c r="UTD3" s="703"/>
      <c r="UTE3" s="703"/>
      <c r="UTF3" s="703"/>
      <c r="UTG3" s="703"/>
      <c r="UTH3" s="703"/>
      <c r="UTI3" s="703"/>
      <c r="UTJ3" s="703"/>
      <c r="UTK3" s="703"/>
      <c r="UTL3" s="703"/>
      <c r="UTM3" s="703"/>
      <c r="UTN3" s="703"/>
      <c r="UTO3" s="703"/>
      <c r="UTP3" s="703"/>
      <c r="UTQ3" s="703"/>
      <c r="UTR3" s="703"/>
      <c r="UTS3" s="703"/>
      <c r="UTT3" s="703"/>
      <c r="UTU3" s="703"/>
      <c r="UTV3" s="703"/>
      <c r="UTW3" s="703"/>
      <c r="UTX3" s="703"/>
      <c r="UTY3" s="703"/>
      <c r="UTZ3" s="703"/>
      <c r="UUA3" s="703"/>
      <c r="UUB3" s="703"/>
      <c r="UUC3" s="703"/>
      <c r="UUD3" s="703"/>
      <c r="UUE3" s="703"/>
      <c r="UUF3" s="703"/>
      <c r="UUG3" s="703"/>
      <c r="UUH3" s="703"/>
      <c r="UUI3" s="703"/>
      <c r="UUJ3" s="703"/>
      <c r="UUK3" s="703"/>
      <c r="UUL3" s="703"/>
      <c r="UUM3" s="703"/>
      <c r="UUN3" s="703"/>
      <c r="UUO3" s="703"/>
      <c r="UUP3" s="703"/>
      <c r="UUQ3" s="703"/>
      <c r="UUR3" s="703"/>
      <c r="UUS3" s="703"/>
      <c r="UUT3" s="703"/>
      <c r="UUU3" s="703"/>
      <c r="UUV3" s="703"/>
      <c r="UUW3" s="703"/>
      <c r="UUX3" s="703"/>
      <c r="UUY3" s="703"/>
      <c r="UUZ3" s="703"/>
      <c r="UVA3" s="703"/>
      <c r="UVB3" s="703"/>
      <c r="UVC3" s="703"/>
      <c r="UVD3" s="703"/>
      <c r="UVE3" s="703"/>
      <c r="UVF3" s="703"/>
      <c r="UVG3" s="703"/>
      <c r="UVH3" s="703"/>
      <c r="UVI3" s="703"/>
      <c r="UVJ3" s="703"/>
      <c r="UVK3" s="703"/>
      <c r="UVL3" s="703"/>
      <c r="UVM3" s="703"/>
      <c r="UVN3" s="703"/>
      <c r="UVO3" s="703"/>
      <c r="UVP3" s="703"/>
      <c r="UVQ3" s="703"/>
      <c r="UVR3" s="703"/>
      <c r="UVS3" s="703"/>
      <c r="UVT3" s="703"/>
      <c r="UVU3" s="703"/>
      <c r="UVV3" s="703"/>
      <c r="UVW3" s="703"/>
      <c r="UVX3" s="703"/>
      <c r="UVY3" s="703"/>
      <c r="UVZ3" s="703"/>
      <c r="UWA3" s="703"/>
      <c r="UWB3" s="703"/>
      <c r="UWC3" s="703"/>
      <c r="UWD3" s="703"/>
      <c r="UWE3" s="703"/>
      <c r="UWF3" s="703"/>
      <c r="UWG3" s="703"/>
      <c r="UWH3" s="703"/>
      <c r="UWI3" s="703"/>
      <c r="UWJ3" s="703"/>
      <c r="UWK3" s="703"/>
      <c r="UWL3" s="703"/>
      <c r="UWM3" s="703"/>
      <c r="UWN3" s="703"/>
      <c r="UWO3" s="703"/>
      <c r="UWP3" s="703"/>
      <c r="UWQ3" s="703"/>
      <c r="UWR3" s="703"/>
      <c r="UWS3" s="703"/>
      <c r="UWT3" s="703"/>
      <c r="UWU3" s="703"/>
      <c r="UWV3" s="703"/>
      <c r="UWW3" s="703"/>
      <c r="UWX3" s="703"/>
      <c r="UWY3" s="703"/>
      <c r="UWZ3" s="703"/>
      <c r="UXA3" s="703"/>
      <c r="UXB3" s="703"/>
      <c r="UXC3" s="703"/>
      <c r="UXD3" s="703"/>
      <c r="UXE3" s="703"/>
      <c r="UXF3" s="703"/>
      <c r="UXG3" s="703"/>
      <c r="UXH3" s="703"/>
      <c r="UXI3" s="703"/>
      <c r="UXJ3" s="703"/>
      <c r="UXK3" s="703"/>
      <c r="UXL3" s="703"/>
      <c r="UXM3" s="703"/>
      <c r="UXN3" s="703"/>
      <c r="UXO3" s="703"/>
      <c r="UXP3" s="703"/>
      <c r="UXQ3" s="703"/>
      <c r="UXR3" s="703"/>
      <c r="UXS3" s="703"/>
      <c r="UXT3" s="703"/>
      <c r="UXU3" s="703"/>
      <c r="UXV3" s="703"/>
      <c r="UXW3" s="703"/>
      <c r="UXX3" s="703"/>
      <c r="UXY3" s="703"/>
      <c r="UXZ3" s="703"/>
      <c r="UYA3" s="703"/>
      <c r="UYB3" s="703"/>
      <c r="UYC3" s="703"/>
      <c r="UYD3" s="703"/>
      <c r="UYE3" s="703"/>
      <c r="UYF3" s="703"/>
      <c r="UYG3" s="703"/>
      <c r="UYH3" s="703"/>
      <c r="UYI3" s="703"/>
      <c r="UYJ3" s="703"/>
      <c r="UYK3" s="703"/>
      <c r="UYL3" s="703"/>
      <c r="UYM3" s="703"/>
      <c r="UYN3" s="703"/>
      <c r="UYO3" s="703"/>
      <c r="UYP3" s="703"/>
      <c r="UYQ3" s="703"/>
      <c r="UYR3" s="703"/>
      <c r="UYS3" s="703"/>
      <c r="UYT3" s="703"/>
      <c r="UYU3" s="703"/>
      <c r="UYV3" s="703"/>
      <c r="UYW3" s="703"/>
      <c r="UYX3" s="703"/>
      <c r="UYY3" s="703"/>
      <c r="UYZ3" s="703"/>
      <c r="UZA3" s="703"/>
      <c r="UZB3" s="703"/>
      <c r="UZC3" s="703"/>
      <c r="UZD3" s="703"/>
      <c r="UZE3" s="703"/>
      <c r="UZF3" s="703"/>
      <c r="UZG3" s="703"/>
      <c r="UZH3" s="703"/>
      <c r="UZI3" s="703"/>
      <c r="UZJ3" s="703"/>
      <c r="UZK3" s="703"/>
      <c r="UZL3" s="703"/>
      <c r="UZM3" s="703"/>
      <c r="UZN3" s="703"/>
      <c r="UZO3" s="703"/>
      <c r="UZP3" s="703"/>
      <c r="UZQ3" s="703"/>
      <c r="UZR3" s="703"/>
      <c r="UZS3" s="703"/>
      <c r="UZT3" s="703"/>
      <c r="UZU3" s="703"/>
      <c r="UZV3" s="703"/>
      <c r="UZW3" s="703"/>
      <c r="UZX3" s="703"/>
      <c r="UZY3" s="703"/>
      <c r="UZZ3" s="703"/>
      <c r="VAA3" s="703"/>
      <c r="VAB3" s="703"/>
      <c r="VAC3" s="703"/>
      <c r="VAD3" s="703"/>
      <c r="VAE3" s="703"/>
      <c r="VAF3" s="703"/>
      <c r="VAG3" s="703"/>
      <c r="VAH3" s="703"/>
      <c r="VAI3" s="703"/>
      <c r="VAJ3" s="703"/>
      <c r="VAK3" s="703"/>
      <c r="VAL3" s="703"/>
      <c r="VAM3" s="703"/>
      <c r="VAN3" s="703"/>
      <c r="VAO3" s="703"/>
      <c r="VAP3" s="703"/>
      <c r="VAQ3" s="703"/>
      <c r="VAR3" s="703"/>
      <c r="VAS3" s="703"/>
      <c r="VAT3" s="703"/>
      <c r="VAU3" s="703"/>
      <c r="VAV3" s="703"/>
      <c r="VAW3" s="703"/>
      <c r="VAX3" s="703"/>
      <c r="VAY3" s="703"/>
      <c r="VAZ3" s="703"/>
      <c r="VBA3" s="703"/>
      <c r="VBB3" s="703"/>
      <c r="VBC3" s="703"/>
      <c r="VBD3" s="703"/>
      <c r="VBE3" s="703"/>
      <c r="VBF3" s="703"/>
      <c r="VBG3" s="703"/>
      <c r="VBH3" s="703"/>
      <c r="VBI3" s="703"/>
      <c r="VBJ3" s="703"/>
      <c r="VBK3" s="703"/>
      <c r="VBL3" s="703"/>
      <c r="VBM3" s="703"/>
      <c r="VBN3" s="703"/>
      <c r="VBO3" s="703"/>
      <c r="VBP3" s="703"/>
      <c r="VBQ3" s="703"/>
      <c r="VBR3" s="703"/>
      <c r="VBS3" s="703"/>
      <c r="VBT3" s="703"/>
      <c r="VBU3" s="703"/>
      <c r="VBV3" s="703"/>
      <c r="VBW3" s="703"/>
      <c r="VBX3" s="703"/>
      <c r="VBY3" s="703"/>
      <c r="VBZ3" s="703"/>
      <c r="VCA3" s="703"/>
      <c r="VCB3" s="703"/>
      <c r="VCC3" s="703"/>
      <c r="VCD3" s="703"/>
      <c r="VCE3" s="703"/>
      <c r="VCF3" s="703"/>
      <c r="VCG3" s="703"/>
      <c r="VCH3" s="703"/>
      <c r="VCI3" s="703"/>
      <c r="VCJ3" s="703"/>
      <c r="VCK3" s="703"/>
      <c r="VCL3" s="703"/>
      <c r="VCM3" s="703"/>
      <c r="VCN3" s="703"/>
      <c r="VCO3" s="703"/>
      <c r="VCP3" s="703"/>
      <c r="VCQ3" s="703"/>
      <c r="VCR3" s="703"/>
      <c r="VCS3" s="703"/>
      <c r="VCT3" s="703"/>
      <c r="VCU3" s="703"/>
      <c r="VCV3" s="703"/>
      <c r="VCW3" s="703"/>
      <c r="VCX3" s="703"/>
      <c r="VCY3" s="703"/>
      <c r="VCZ3" s="703"/>
      <c r="VDA3" s="703"/>
      <c r="VDB3" s="703"/>
      <c r="VDC3" s="703"/>
      <c r="VDD3" s="703"/>
      <c r="VDE3" s="703"/>
      <c r="VDF3" s="703"/>
      <c r="VDG3" s="703"/>
      <c r="VDH3" s="703"/>
      <c r="VDI3" s="703"/>
      <c r="VDJ3" s="703"/>
      <c r="VDK3" s="703"/>
      <c r="VDL3" s="703"/>
      <c r="VDM3" s="703"/>
      <c r="VDN3" s="703"/>
      <c r="VDO3" s="703"/>
      <c r="VDP3" s="703"/>
      <c r="VDQ3" s="703"/>
      <c r="VDR3" s="703"/>
      <c r="VDS3" s="703"/>
      <c r="VDT3" s="703"/>
      <c r="VDU3" s="703"/>
      <c r="VDV3" s="703"/>
      <c r="VDW3" s="703"/>
      <c r="VDX3" s="703"/>
      <c r="VDY3" s="703"/>
      <c r="VDZ3" s="703"/>
      <c r="VEA3" s="703"/>
      <c r="VEB3" s="703"/>
      <c r="VEC3" s="703"/>
      <c r="VED3" s="703"/>
      <c r="VEE3" s="703"/>
      <c r="VEF3" s="703"/>
      <c r="VEG3" s="703"/>
      <c r="VEH3" s="703"/>
      <c r="VEI3" s="703"/>
      <c r="VEJ3" s="703"/>
      <c r="VEK3" s="703"/>
      <c r="VEL3" s="703"/>
      <c r="VEM3" s="703"/>
      <c r="VEN3" s="703"/>
      <c r="VEO3" s="703"/>
      <c r="VEP3" s="703"/>
      <c r="VEQ3" s="703"/>
      <c r="VER3" s="703"/>
      <c r="VES3" s="703"/>
      <c r="VET3" s="703"/>
      <c r="VEU3" s="703"/>
      <c r="VEV3" s="703"/>
      <c r="VEW3" s="703"/>
      <c r="VEX3" s="703"/>
      <c r="VEY3" s="703"/>
      <c r="VEZ3" s="703"/>
      <c r="VFA3" s="703"/>
      <c r="VFB3" s="703"/>
      <c r="VFC3" s="703"/>
      <c r="VFD3" s="703"/>
      <c r="VFE3" s="703"/>
      <c r="VFF3" s="703"/>
      <c r="VFG3" s="703"/>
      <c r="VFH3" s="703"/>
      <c r="VFI3" s="703"/>
      <c r="VFJ3" s="703"/>
      <c r="VFK3" s="703"/>
      <c r="VFL3" s="703"/>
      <c r="VFM3" s="703"/>
      <c r="VFN3" s="703"/>
      <c r="VFO3" s="703"/>
      <c r="VFP3" s="703"/>
      <c r="VFQ3" s="703"/>
      <c r="VFR3" s="703"/>
      <c r="VFS3" s="703"/>
      <c r="VFT3" s="703"/>
      <c r="VFU3" s="703"/>
      <c r="VFV3" s="703"/>
      <c r="VFW3" s="703"/>
      <c r="VFX3" s="703"/>
      <c r="VFY3" s="703"/>
      <c r="VFZ3" s="703"/>
      <c r="VGA3" s="703"/>
      <c r="VGB3" s="703"/>
      <c r="VGC3" s="703"/>
      <c r="VGD3" s="703"/>
      <c r="VGE3" s="703"/>
      <c r="VGF3" s="703"/>
      <c r="VGG3" s="703"/>
      <c r="VGH3" s="703"/>
      <c r="VGI3" s="703"/>
      <c r="VGJ3" s="703"/>
      <c r="VGK3" s="703"/>
      <c r="VGL3" s="703"/>
      <c r="VGM3" s="703"/>
      <c r="VGN3" s="703"/>
      <c r="VGO3" s="703"/>
      <c r="VGP3" s="703"/>
      <c r="VGQ3" s="703"/>
      <c r="VGR3" s="703"/>
      <c r="VGS3" s="703"/>
      <c r="VGT3" s="703"/>
      <c r="VGU3" s="703"/>
      <c r="VGV3" s="703"/>
      <c r="VGW3" s="703"/>
      <c r="VGX3" s="703"/>
      <c r="VGY3" s="703"/>
      <c r="VGZ3" s="703"/>
      <c r="VHA3" s="703"/>
      <c r="VHB3" s="703"/>
      <c r="VHC3" s="703"/>
      <c r="VHD3" s="703"/>
      <c r="VHE3" s="703"/>
      <c r="VHF3" s="703"/>
      <c r="VHG3" s="703"/>
      <c r="VHH3" s="703"/>
      <c r="VHI3" s="703"/>
      <c r="VHJ3" s="703"/>
      <c r="VHK3" s="703"/>
      <c r="VHL3" s="703"/>
      <c r="VHM3" s="703"/>
      <c r="VHN3" s="703"/>
      <c r="VHO3" s="703"/>
      <c r="VHP3" s="703"/>
      <c r="VHQ3" s="703"/>
      <c r="VHR3" s="703"/>
      <c r="VHS3" s="703"/>
      <c r="VHT3" s="703"/>
      <c r="VHU3" s="703"/>
      <c r="VHV3" s="703"/>
      <c r="VHW3" s="703"/>
      <c r="VHX3" s="703"/>
      <c r="VHY3" s="703"/>
      <c r="VHZ3" s="703"/>
      <c r="VIA3" s="703"/>
      <c r="VIB3" s="703"/>
      <c r="VIC3" s="703"/>
      <c r="VID3" s="703"/>
      <c r="VIE3" s="703"/>
      <c r="VIF3" s="703"/>
      <c r="VIG3" s="703"/>
      <c r="VIH3" s="703"/>
      <c r="VII3" s="703"/>
      <c r="VIJ3" s="703"/>
      <c r="VIK3" s="703"/>
      <c r="VIL3" s="703"/>
      <c r="VIM3" s="703"/>
      <c r="VIN3" s="703"/>
      <c r="VIO3" s="703"/>
      <c r="VIP3" s="703"/>
      <c r="VIQ3" s="703"/>
      <c r="VIR3" s="703"/>
      <c r="VIS3" s="703"/>
      <c r="VIT3" s="703"/>
      <c r="VIU3" s="703"/>
      <c r="VIV3" s="703"/>
      <c r="VIW3" s="703"/>
      <c r="VIX3" s="703"/>
      <c r="VIY3" s="703"/>
      <c r="VIZ3" s="703"/>
      <c r="VJA3" s="703"/>
      <c r="VJB3" s="703"/>
      <c r="VJC3" s="703"/>
      <c r="VJD3" s="703"/>
      <c r="VJE3" s="703"/>
      <c r="VJF3" s="703"/>
      <c r="VJG3" s="703"/>
      <c r="VJH3" s="703"/>
      <c r="VJI3" s="703"/>
      <c r="VJJ3" s="703"/>
      <c r="VJK3" s="703"/>
      <c r="VJL3" s="703"/>
      <c r="VJM3" s="703"/>
      <c r="VJN3" s="703"/>
      <c r="VJO3" s="703"/>
      <c r="VJP3" s="703"/>
      <c r="VJQ3" s="703"/>
      <c r="VJR3" s="703"/>
      <c r="VJS3" s="703"/>
      <c r="VJT3" s="703"/>
      <c r="VJU3" s="703"/>
      <c r="VJV3" s="703"/>
      <c r="VJW3" s="703"/>
      <c r="VJX3" s="703"/>
      <c r="VJY3" s="703"/>
      <c r="VJZ3" s="703"/>
      <c r="VKA3" s="703"/>
      <c r="VKB3" s="703"/>
      <c r="VKC3" s="703"/>
      <c r="VKD3" s="703"/>
      <c r="VKE3" s="703"/>
      <c r="VKF3" s="703"/>
      <c r="VKG3" s="703"/>
      <c r="VKH3" s="703"/>
      <c r="VKI3" s="703"/>
      <c r="VKJ3" s="703"/>
      <c r="VKK3" s="703"/>
      <c r="VKL3" s="703"/>
      <c r="VKM3" s="703"/>
      <c r="VKN3" s="703"/>
      <c r="VKO3" s="703"/>
      <c r="VKP3" s="703"/>
      <c r="VKQ3" s="703"/>
      <c r="VKR3" s="703"/>
      <c r="VKS3" s="703"/>
      <c r="VKT3" s="703"/>
      <c r="VKU3" s="703"/>
      <c r="VKV3" s="703"/>
      <c r="VKW3" s="703"/>
      <c r="VKX3" s="703"/>
      <c r="VKY3" s="703"/>
      <c r="VKZ3" s="703"/>
      <c r="VLA3" s="703"/>
      <c r="VLB3" s="703"/>
      <c r="VLC3" s="703"/>
      <c r="VLD3" s="703"/>
      <c r="VLE3" s="703"/>
      <c r="VLF3" s="703"/>
      <c r="VLG3" s="703"/>
      <c r="VLH3" s="703"/>
      <c r="VLI3" s="703"/>
      <c r="VLJ3" s="703"/>
      <c r="VLK3" s="703"/>
      <c r="VLL3" s="703"/>
      <c r="VLM3" s="703"/>
      <c r="VLN3" s="703"/>
      <c r="VLO3" s="703"/>
      <c r="VLP3" s="703"/>
      <c r="VLQ3" s="703"/>
      <c r="VLR3" s="703"/>
      <c r="VLS3" s="703"/>
      <c r="VLT3" s="703"/>
      <c r="VLU3" s="703"/>
      <c r="VLV3" s="703"/>
      <c r="VLW3" s="703"/>
      <c r="VLX3" s="703"/>
      <c r="VLY3" s="703"/>
      <c r="VLZ3" s="703"/>
      <c r="VMA3" s="703"/>
      <c r="VMB3" s="703"/>
      <c r="VMC3" s="703"/>
      <c r="VMD3" s="703"/>
      <c r="VME3" s="703"/>
      <c r="VMF3" s="703"/>
      <c r="VMG3" s="703"/>
      <c r="VMH3" s="703"/>
      <c r="VMI3" s="703"/>
      <c r="VMJ3" s="703"/>
      <c r="VMK3" s="703"/>
      <c r="VML3" s="703"/>
      <c r="VMM3" s="703"/>
      <c r="VMN3" s="703"/>
      <c r="VMO3" s="703"/>
      <c r="VMP3" s="703"/>
      <c r="VMQ3" s="703"/>
      <c r="VMR3" s="703"/>
      <c r="VMS3" s="703"/>
      <c r="VMT3" s="703"/>
      <c r="VMU3" s="703"/>
      <c r="VMV3" s="703"/>
      <c r="VMW3" s="703"/>
      <c r="VMX3" s="703"/>
      <c r="VMY3" s="703"/>
      <c r="VMZ3" s="703"/>
      <c r="VNA3" s="703"/>
      <c r="VNB3" s="703"/>
      <c r="VNC3" s="703"/>
      <c r="VND3" s="703"/>
      <c r="VNE3" s="703"/>
      <c r="VNF3" s="703"/>
      <c r="VNG3" s="703"/>
      <c r="VNH3" s="703"/>
      <c r="VNI3" s="703"/>
      <c r="VNJ3" s="703"/>
      <c r="VNK3" s="703"/>
      <c r="VNL3" s="703"/>
      <c r="VNM3" s="703"/>
      <c r="VNN3" s="703"/>
      <c r="VNO3" s="703"/>
      <c r="VNP3" s="703"/>
      <c r="VNQ3" s="703"/>
      <c r="VNR3" s="703"/>
      <c r="VNS3" s="703"/>
      <c r="VNT3" s="703"/>
      <c r="VNU3" s="703"/>
      <c r="VNV3" s="703"/>
      <c r="VNW3" s="703"/>
      <c r="VNX3" s="703"/>
      <c r="VNY3" s="703"/>
      <c r="VNZ3" s="703"/>
      <c r="VOA3" s="703"/>
      <c r="VOB3" s="703"/>
      <c r="VOC3" s="703"/>
      <c r="VOD3" s="703"/>
      <c r="VOE3" s="703"/>
      <c r="VOF3" s="703"/>
      <c r="VOG3" s="703"/>
      <c r="VOH3" s="703"/>
      <c r="VOI3" s="703"/>
      <c r="VOJ3" s="703"/>
      <c r="VOK3" s="703"/>
      <c r="VOL3" s="703"/>
      <c r="VOM3" s="703"/>
      <c r="VON3" s="703"/>
      <c r="VOO3" s="703"/>
      <c r="VOP3" s="703"/>
      <c r="VOQ3" s="703"/>
      <c r="VOR3" s="703"/>
      <c r="VOS3" s="703"/>
      <c r="VOT3" s="703"/>
      <c r="VOU3" s="703"/>
      <c r="VOV3" s="703"/>
      <c r="VOW3" s="703"/>
      <c r="VOX3" s="703"/>
      <c r="VOY3" s="703"/>
      <c r="VOZ3" s="703"/>
      <c r="VPA3" s="703"/>
      <c r="VPB3" s="703"/>
      <c r="VPC3" s="703"/>
      <c r="VPD3" s="703"/>
      <c r="VPE3" s="703"/>
      <c r="VPF3" s="703"/>
      <c r="VPG3" s="703"/>
      <c r="VPH3" s="703"/>
      <c r="VPI3" s="703"/>
      <c r="VPJ3" s="703"/>
      <c r="VPK3" s="703"/>
      <c r="VPL3" s="703"/>
      <c r="VPM3" s="703"/>
      <c r="VPN3" s="703"/>
      <c r="VPO3" s="703"/>
      <c r="VPP3" s="703"/>
      <c r="VPQ3" s="703"/>
      <c r="VPR3" s="703"/>
      <c r="VPS3" s="703"/>
      <c r="VPT3" s="703"/>
      <c r="VPU3" s="703"/>
      <c r="VPV3" s="703"/>
      <c r="VPW3" s="703"/>
      <c r="VPX3" s="703"/>
      <c r="VPY3" s="703"/>
      <c r="VPZ3" s="703"/>
      <c r="VQA3" s="703"/>
      <c r="VQB3" s="703"/>
      <c r="VQC3" s="703"/>
      <c r="VQD3" s="703"/>
      <c r="VQE3" s="703"/>
      <c r="VQF3" s="703"/>
      <c r="VQG3" s="703"/>
      <c r="VQH3" s="703"/>
      <c r="VQI3" s="703"/>
      <c r="VQJ3" s="703"/>
      <c r="VQK3" s="703"/>
      <c r="VQL3" s="703"/>
      <c r="VQM3" s="703"/>
      <c r="VQN3" s="703"/>
      <c r="VQO3" s="703"/>
      <c r="VQP3" s="703"/>
      <c r="VQQ3" s="703"/>
      <c r="VQR3" s="703"/>
      <c r="VQS3" s="703"/>
      <c r="VQT3" s="703"/>
      <c r="VQU3" s="703"/>
      <c r="VQV3" s="703"/>
      <c r="VQW3" s="703"/>
      <c r="VQX3" s="703"/>
      <c r="VQY3" s="703"/>
      <c r="VQZ3" s="703"/>
      <c r="VRA3" s="703"/>
      <c r="VRB3" s="703"/>
      <c r="VRC3" s="703"/>
      <c r="VRD3" s="703"/>
      <c r="VRE3" s="703"/>
      <c r="VRF3" s="703"/>
      <c r="VRG3" s="703"/>
      <c r="VRH3" s="703"/>
      <c r="VRI3" s="703"/>
      <c r="VRJ3" s="703"/>
      <c r="VRK3" s="703"/>
      <c r="VRL3" s="703"/>
      <c r="VRM3" s="703"/>
      <c r="VRN3" s="703"/>
      <c r="VRO3" s="703"/>
      <c r="VRP3" s="703"/>
      <c r="VRQ3" s="703"/>
      <c r="VRR3" s="703"/>
      <c r="VRS3" s="703"/>
      <c r="VRT3" s="703"/>
      <c r="VRU3" s="703"/>
      <c r="VRV3" s="703"/>
      <c r="VRW3" s="703"/>
      <c r="VRX3" s="703"/>
      <c r="VRY3" s="703"/>
      <c r="VRZ3" s="703"/>
      <c r="VSA3" s="703"/>
      <c r="VSB3" s="703"/>
      <c r="VSC3" s="703"/>
      <c r="VSD3" s="703"/>
      <c r="VSE3" s="703"/>
      <c r="VSF3" s="703"/>
      <c r="VSG3" s="703"/>
      <c r="VSH3" s="703"/>
      <c r="VSI3" s="703"/>
      <c r="VSJ3" s="703"/>
      <c r="VSK3" s="703"/>
      <c r="VSL3" s="703"/>
      <c r="VSM3" s="703"/>
      <c r="VSN3" s="703"/>
      <c r="VSO3" s="703"/>
      <c r="VSP3" s="703"/>
      <c r="VSQ3" s="703"/>
      <c r="VSR3" s="703"/>
      <c r="VSS3" s="703"/>
      <c r="VST3" s="703"/>
      <c r="VSU3" s="703"/>
      <c r="VSV3" s="703"/>
      <c r="VSW3" s="703"/>
      <c r="VSX3" s="703"/>
      <c r="VSY3" s="703"/>
      <c r="VSZ3" s="703"/>
      <c r="VTA3" s="703"/>
      <c r="VTB3" s="703"/>
      <c r="VTC3" s="703"/>
      <c r="VTD3" s="703"/>
      <c r="VTE3" s="703"/>
      <c r="VTF3" s="703"/>
      <c r="VTG3" s="703"/>
      <c r="VTH3" s="703"/>
      <c r="VTI3" s="703"/>
      <c r="VTJ3" s="703"/>
      <c r="VTK3" s="703"/>
      <c r="VTL3" s="703"/>
      <c r="VTM3" s="703"/>
      <c r="VTN3" s="703"/>
      <c r="VTO3" s="703"/>
      <c r="VTP3" s="703"/>
      <c r="VTQ3" s="703"/>
      <c r="VTR3" s="703"/>
      <c r="VTS3" s="703"/>
      <c r="VTT3" s="703"/>
      <c r="VTU3" s="703"/>
      <c r="VTV3" s="703"/>
      <c r="VTW3" s="703"/>
      <c r="VTX3" s="703"/>
      <c r="VTY3" s="703"/>
      <c r="VTZ3" s="703"/>
      <c r="VUA3" s="703"/>
      <c r="VUB3" s="703"/>
      <c r="VUC3" s="703"/>
      <c r="VUD3" s="703"/>
      <c r="VUE3" s="703"/>
      <c r="VUF3" s="703"/>
      <c r="VUG3" s="703"/>
      <c r="VUH3" s="703"/>
      <c r="VUI3" s="703"/>
      <c r="VUJ3" s="703"/>
      <c r="VUK3" s="703"/>
      <c r="VUL3" s="703"/>
      <c r="VUM3" s="703"/>
      <c r="VUN3" s="703"/>
      <c r="VUO3" s="703"/>
      <c r="VUP3" s="703"/>
      <c r="VUQ3" s="703"/>
      <c r="VUR3" s="703"/>
      <c r="VUS3" s="703"/>
      <c r="VUT3" s="703"/>
      <c r="VUU3" s="703"/>
      <c r="VUV3" s="703"/>
      <c r="VUW3" s="703"/>
      <c r="VUX3" s="703"/>
      <c r="VUY3" s="703"/>
      <c r="VUZ3" s="703"/>
      <c r="VVA3" s="703"/>
      <c r="VVB3" s="703"/>
      <c r="VVC3" s="703"/>
      <c r="VVD3" s="703"/>
      <c r="VVE3" s="703"/>
      <c r="VVF3" s="703"/>
      <c r="VVG3" s="703"/>
      <c r="VVH3" s="703"/>
      <c r="VVI3" s="703"/>
      <c r="VVJ3" s="703"/>
      <c r="VVK3" s="703"/>
      <c r="VVL3" s="703"/>
      <c r="VVM3" s="703"/>
      <c r="VVN3" s="703"/>
      <c r="VVO3" s="703"/>
      <c r="VVP3" s="703"/>
      <c r="VVQ3" s="703"/>
      <c r="VVR3" s="703"/>
      <c r="VVS3" s="703"/>
      <c r="VVT3" s="703"/>
      <c r="VVU3" s="703"/>
      <c r="VVV3" s="703"/>
      <c r="VVW3" s="703"/>
      <c r="VVX3" s="703"/>
      <c r="VVY3" s="703"/>
      <c r="VVZ3" s="703"/>
      <c r="VWA3" s="703"/>
      <c r="VWB3" s="703"/>
      <c r="VWC3" s="703"/>
      <c r="VWD3" s="703"/>
      <c r="VWE3" s="703"/>
      <c r="VWF3" s="703"/>
      <c r="VWG3" s="703"/>
      <c r="VWH3" s="703"/>
      <c r="VWI3" s="703"/>
      <c r="VWJ3" s="703"/>
      <c r="VWK3" s="703"/>
      <c r="VWL3" s="703"/>
      <c r="VWM3" s="703"/>
      <c r="VWN3" s="703"/>
      <c r="VWO3" s="703"/>
      <c r="VWP3" s="703"/>
      <c r="VWQ3" s="703"/>
      <c r="VWR3" s="703"/>
      <c r="VWS3" s="703"/>
      <c r="VWT3" s="703"/>
      <c r="VWU3" s="703"/>
      <c r="VWV3" s="703"/>
      <c r="VWW3" s="703"/>
      <c r="VWX3" s="703"/>
      <c r="VWY3" s="703"/>
      <c r="VWZ3" s="703"/>
      <c r="VXA3" s="703"/>
      <c r="VXB3" s="703"/>
      <c r="VXC3" s="703"/>
      <c r="VXD3" s="703"/>
      <c r="VXE3" s="703"/>
      <c r="VXF3" s="703"/>
      <c r="VXG3" s="703"/>
      <c r="VXH3" s="703"/>
      <c r="VXI3" s="703"/>
      <c r="VXJ3" s="703"/>
      <c r="VXK3" s="703"/>
      <c r="VXL3" s="703"/>
      <c r="VXM3" s="703"/>
      <c r="VXN3" s="703"/>
      <c r="VXO3" s="703"/>
      <c r="VXP3" s="703"/>
      <c r="VXQ3" s="703"/>
      <c r="VXR3" s="703"/>
      <c r="VXS3" s="703"/>
      <c r="VXT3" s="703"/>
      <c r="VXU3" s="703"/>
      <c r="VXV3" s="703"/>
      <c r="VXW3" s="703"/>
      <c r="VXX3" s="703"/>
      <c r="VXY3" s="703"/>
      <c r="VXZ3" s="703"/>
      <c r="VYA3" s="703"/>
      <c r="VYB3" s="703"/>
      <c r="VYC3" s="703"/>
      <c r="VYD3" s="703"/>
      <c r="VYE3" s="703"/>
      <c r="VYF3" s="703"/>
      <c r="VYG3" s="703"/>
      <c r="VYH3" s="703"/>
      <c r="VYI3" s="703"/>
      <c r="VYJ3" s="703"/>
      <c r="VYK3" s="703"/>
      <c r="VYL3" s="703"/>
      <c r="VYM3" s="703"/>
      <c r="VYN3" s="703"/>
      <c r="VYO3" s="703"/>
      <c r="VYP3" s="703"/>
      <c r="VYQ3" s="703"/>
      <c r="VYR3" s="703"/>
      <c r="VYS3" s="703"/>
      <c r="VYT3" s="703"/>
      <c r="VYU3" s="703"/>
      <c r="VYV3" s="703"/>
      <c r="VYW3" s="703"/>
      <c r="VYX3" s="703"/>
      <c r="VYY3" s="703"/>
      <c r="VYZ3" s="703"/>
      <c r="VZA3" s="703"/>
      <c r="VZB3" s="703"/>
      <c r="VZC3" s="703"/>
      <c r="VZD3" s="703"/>
      <c r="VZE3" s="703"/>
      <c r="VZF3" s="703"/>
      <c r="VZG3" s="703"/>
      <c r="VZH3" s="703"/>
      <c r="VZI3" s="703"/>
      <c r="VZJ3" s="703"/>
      <c r="VZK3" s="703"/>
      <c r="VZL3" s="703"/>
      <c r="VZM3" s="703"/>
      <c r="VZN3" s="703"/>
      <c r="VZO3" s="703"/>
      <c r="VZP3" s="703"/>
      <c r="VZQ3" s="703"/>
      <c r="VZR3" s="703"/>
      <c r="VZS3" s="703"/>
      <c r="VZT3" s="703"/>
      <c r="VZU3" s="703"/>
      <c r="VZV3" s="703"/>
      <c r="VZW3" s="703"/>
      <c r="VZX3" s="703"/>
      <c r="VZY3" s="703"/>
      <c r="VZZ3" s="703"/>
      <c r="WAA3" s="703"/>
      <c r="WAB3" s="703"/>
      <c r="WAC3" s="703"/>
      <c r="WAD3" s="703"/>
      <c r="WAE3" s="703"/>
      <c r="WAF3" s="703"/>
      <c r="WAG3" s="703"/>
      <c r="WAH3" s="703"/>
      <c r="WAI3" s="703"/>
      <c r="WAJ3" s="703"/>
      <c r="WAK3" s="703"/>
      <c r="WAL3" s="703"/>
      <c r="WAM3" s="703"/>
      <c r="WAN3" s="703"/>
      <c r="WAO3" s="703"/>
      <c r="WAP3" s="703"/>
      <c r="WAQ3" s="703"/>
      <c r="WAR3" s="703"/>
      <c r="WAS3" s="703"/>
      <c r="WAT3" s="703"/>
      <c r="WAU3" s="703"/>
      <c r="WAV3" s="703"/>
      <c r="WAW3" s="703"/>
      <c r="WAX3" s="703"/>
      <c r="WAY3" s="703"/>
      <c r="WAZ3" s="703"/>
      <c r="WBA3" s="703"/>
      <c r="WBB3" s="703"/>
      <c r="WBC3" s="703"/>
      <c r="WBD3" s="703"/>
      <c r="WBE3" s="703"/>
      <c r="WBF3" s="703"/>
      <c r="WBG3" s="703"/>
      <c r="WBH3" s="703"/>
      <c r="WBI3" s="703"/>
      <c r="WBJ3" s="703"/>
      <c r="WBK3" s="703"/>
      <c r="WBL3" s="703"/>
      <c r="WBM3" s="703"/>
      <c r="WBN3" s="703"/>
      <c r="WBO3" s="703"/>
      <c r="WBP3" s="703"/>
      <c r="WBQ3" s="703"/>
      <c r="WBR3" s="703"/>
      <c r="WBS3" s="703"/>
      <c r="WBT3" s="703"/>
      <c r="WBU3" s="703"/>
      <c r="WBV3" s="703"/>
      <c r="WBW3" s="703"/>
      <c r="WBX3" s="703"/>
      <c r="WBY3" s="703"/>
      <c r="WBZ3" s="703"/>
      <c r="WCA3" s="703"/>
      <c r="WCB3" s="703"/>
      <c r="WCC3" s="703"/>
      <c r="WCD3" s="703"/>
      <c r="WCE3" s="703"/>
      <c r="WCF3" s="703"/>
      <c r="WCG3" s="703"/>
      <c r="WCH3" s="703"/>
      <c r="WCI3" s="703"/>
      <c r="WCJ3" s="703"/>
      <c r="WCK3" s="703"/>
      <c r="WCL3" s="703"/>
      <c r="WCM3" s="703"/>
      <c r="WCN3" s="703"/>
      <c r="WCO3" s="703"/>
      <c r="WCP3" s="703"/>
      <c r="WCQ3" s="703"/>
      <c r="WCR3" s="703"/>
      <c r="WCS3" s="703"/>
      <c r="WCT3" s="703"/>
      <c r="WCU3" s="703"/>
      <c r="WCV3" s="703"/>
      <c r="WCW3" s="703"/>
      <c r="WCX3" s="703"/>
      <c r="WCY3" s="703"/>
      <c r="WCZ3" s="703"/>
      <c r="WDA3" s="703"/>
      <c r="WDB3" s="703"/>
      <c r="WDC3" s="703"/>
      <c r="WDD3" s="703"/>
      <c r="WDE3" s="703"/>
      <c r="WDF3" s="703"/>
      <c r="WDG3" s="703"/>
      <c r="WDH3" s="703"/>
      <c r="WDI3" s="703"/>
      <c r="WDJ3" s="703"/>
      <c r="WDK3" s="703"/>
      <c r="WDL3" s="703"/>
      <c r="WDM3" s="703"/>
      <c r="WDN3" s="703"/>
      <c r="WDO3" s="703"/>
      <c r="WDP3" s="703"/>
      <c r="WDQ3" s="703"/>
      <c r="WDR3" s="703"/>
      <c r="WDS3" s="703"/>
      <c r="WDT3" s="703"/>
      <c r="WDU3" s="703"/>
      <c r="WDV3" s="703"/>
      <c r="WDW3" s="703"/>
      <c r="WDX3" s="703"/>
      <c r="WDY3" s="703"/>
      <c r="WDZ3" s="703"/>
      <c r="WEA3" s="703"/>
      <c r="WEB3" s="703"/>
      <c r="WEC3" s="703"/>
      <c r="WED3" s="703"/>
      <c r="WEE3" s="703"/>
      <c r="WEF3" s="703"/>
      <c r="WEG3" s="703"/>
      <c r="WEH3" s="703"/>
      <c r="WEI3" s="703"/>
      <c r="WEJ3" s="703"/>
      <c r="WEK3" s="703"/>
      <c r="WEL3" s="703"/>
      <c r="WEM3" s="703"/>
      <c r="WEN3" s="703"/>
      <c r="WEO3" s="703"/>
      <c r="WEP3" s="703"/>
      <c r="WEQ3" s="703"/>
      <c r="WER3" s="703"/>
      <c r="WES3" s="703"/>
      <c r="WET3" s="703"/>
      <c r="WEU3" s="703"/>
      <c r="WEV3" s="703"/>
      <c r="WEW3" s="703"/>
      <c r="WEX3" s="703"/>
      <c r="WEY3" s="703"/>
      <c r="WEZ3" s="703"/>
      <c r="WFA3" s="703"/>
      <c r="WFB3" s="703"/>
      <c r="WFC3" s="703"/>
      <c r="WFD3" s="703"/>
      <c r="WFE3" s="703"/>
      <c r="WFF3" s="703"/>
      <c r="WFG3" s="703"/>
      <c r="WFH3" s="703"/>
      <c r="WFI3" s="703"/>
      <c r="WFJ3" s="703"/>
      <c r="WFK3" s="703"/>
      <c r="WFL3" s="703"/>
      <c r="WFM3" s="703"/>
      <c r="WFN3" s="703"/>
      <c r="WFO3" s="703"/>
      <c r="WFP3" s="703"/>
      <c r="WFQ3" s="703"/>
      <c r="WFR3" s="703"/>
      <c r="WFS3" s="703"/>
      <c r="WFT3" s="703"/>
      <c r="WFU3" s="703"/>
      <c r="WFV3" s="703"/>
      <c r="WFW3" s="703"/>
      <c r="WFX3" s="703"/>
      <c r="WFY3" s="703"/>
      <c r="WFZ3" s="703"/>
      <c r="WGA3" s="703"/>
      <c r="WGB3" s="703"/>
      <c r="WGC3" s="703"/>
      <c r="WGD3" s="703"/>
      <c r="WGE3" s="703"/>
      <c r="WGF3" s="703"/>
      <c r="WGG3" s="703"/>
      <c r="WGH3" s="703"/>
      <c r="WGI3" s="703"/>
      <c r="WGJ3" s="703"/>
      <c r="WGK3" s="703"/>
      <c r="WGL3" s="703"/>
      <c r="WGM3" s="703"/>
      <c r="WGN3" s="703"/>
      <c r="WGO3" s="703"/>
      <c r="WGP3" s="703"/>
      <c r="WGQ3" s="703"/>
      <c r="WGR3" s="703"/>
      <c r="WGS3" s="703"/>
      <c r="WGT3" s="703"/>
      <c r="WGU3" s="703"/>
      <c r="WGV3" s="703"/>
      <c r="WGW3" s="703"/>
      <c r="WGX3" s="703"/>
      <c r="WGY3" s="703"/>
      <c r="WGZ3" s="703"/>
      <c r="WHA3" s="703"/>
      <c r="WHB3" s="703"/>
      <c r="WHC3" s="703"/>
      <c r="WHD3" s="703"/>
      <c r="WHE3" s="703"/>
      <c r="WHF3" s="703"/>
      <c r="WHG3" s="703"/>
      <c r="WHH3" s="703"/>
      <c r="WHI3" s="703"/>
      <c r="WHJ3" s="703"/>
      <c r="WHK3" s="703"/>
      <c r="WHL3" s="703"/>
      <c r="WHM3" s="703"/>
      <c r="WHN3" s="703"/>
      <c r="WHO3" s="703"/>
      <c r="WHP3" s="703"/>
      <c r="WHQ3" s="703"/>
      <c r="WHR3" s="703"/>
      <c r="WHS3" s="703"/>
      <c r="WHT3" s="703"/>
      <c r="WHU3" s="703"/>
      <c r="WHV3" s="703"/>
      <c r="WHW3" s="703"/>
      <c r="WHX3" s="703"/>
      <c r="WHY3" s="703"/>
      <c r="WHZ3" s="703"/>
      <c r="WIA3" s="703"/>
      <c r="WIB3" s="703"/>
      <c r="WIC3" s="703"/>
      <c r="WID3" s="703"/>
      <c r="WIE3" s="703"/>
      <c r="WIF3" s="703"/>
      <c r="WIG3" s="703"/>
      <c r="WIH3" s="703"/>
      <c r="WII3" s="703"/>
      <c r="WIJ3" s="703"/>
      <c r="WIK3" s="703"/>
      <c r="WIL3" s="703"/>
      <c r="WIM3" s="703"/>
      <c r="WIN3" s="703"/>
      <c r="WIO3" s="703"/>
      <c r="WIP3" s="703"/>
      <c r="WIQ3" s="703"/>
      <c r="WIR3" s="703"/>
      <c r="WIS3" s="703"/>
      <c r="WIT3" s="703"/>
      <c r="WIU3" s="703"/>
      <c r="WIV3" s="703"/>
      <c r="WIW3" s="703"/>
      <c r="WIX3" s="703"/>
      <c r="WIY3" s="703"/>
      <c r="WIZ3" s="703"/>
      <c r="WJA3" s="703"/>
      <c r="WJB3" s="703"/>
      <c r="WJC3" s="703"/>
      <c r="WJD3" s="703"/>
      <c r="WJE3" s="703"/>
      <c r="WJF3" s="703"/>
      <c r="WJG3" s="703"/>
      <c r="WJH3" s="703"/>
      <c r="WJI3" s="703"/>
      <c r="WJJ3" s="703"/>
      <c r="WJK3" s="703"/>
      <c r="WJL3" s="703"/>
      <c r="WJM3" s="703"/>
      <c r="WJN3" s="703"/>
      <c r="WJO3" s="703"/>
      <c r="WJP3" s="703"/>
      <c r="WJQ3" s="703"/>
      <c r="WJR3" s="703"/>
      <c r="WJS3" s="703"/>
      <c r="WJT3" s="703"/>
      <c r="WJU3" s="703"/>
      <c r="WJV3" s="703"/>
      <c r="WJW3" s="703"/>
      <c r="WJX3" s="703"/>
      <c r="WJY3" s="703"/>
      <c r="WJZ3" s="703"/>
      <c r="WKA3" s="703"/>
      <c r="WKB3" s="703"/>
      <c r="WKC3" s="703"/>
      <c r="WKD3" s="703"/>
      <c r="WKE3" s="703"/>
      <c r="WKF3" s="703"/>
      <c r="WKG3" s="703"/>
      <c r="WKH3" s="703"/>
      <c r="WKI3" s="703"/>
      <c r="WKJ3" s="703"/>
      <c r="WKK3" s="703"/>
      <c r="WKL3" s="703"/>
      <c r="WKM3" s="703"/>
      <c r="WKN3" s="703"/>
      <c r="WKO3" s="703"/>
      <c r="WKP3" s="703"/>
      <c r="WKQ3" s="703"/>
      <c r="WKR3" s="703"/>
      <c r="WKS3" s="703"/>
      <c r="WKT3" s="703"/>
      <c r="WKU3" s="703"/>
      <c r="WKV3" s="703"/>
      <c r="WKW3" s="703"/>
      <c r="WKX3" s="703"/>
      <c r="WKY3" s="703"/>
      <c r="WKZ3" s="703"/>
      <c r="WLA3" s="703"/>
      <c r="WLB3" s="703"/>
      <c r="WLC3" s="703"/>
      <c r="WLD3" s="703"/>
      <c r="WLE3" s="703"/>
      <c r="WLF3" s="703"/>
      <c r="WLG3" s="703"/>
      <c r="WLH3" s="703"/>
      <c r="WLI3" s="703"/>
      <c r="WLJ3" s="703"/>
      <c r="WLK3" s="703"/>
      <c r="WLL3" s="703"/>
      <c r="WLM3" s="703"/>
      <c r="WLN3" s="703"/>
      <c r="WLO3" s="703"/>
      <c r="WLP3" s="703"/>
      <c r="WLQ3" s="703"/>
      <c r="WLR3" s="703"/>
      <c r="WLS3" s="703"/>
      <c r="WLT3" s="703"/>
      <c r="WLU3" s="703"/>
      <c r="WLV3" s="703"/>
      <c r="WLW3" s="703"/>
      <c r="WLX3" s="703"/>
      <c r="WLY3" s="703"/>
      <c r="WLZ3" s="703"/>
      <c r="WMA3" s="703"/>
      <c r="WMB3" s="703"/>
      <c r="WMC3" s="703"/>
      <c r="WMD3" s="703"/>
      <c r="WME3" s="703"/>
      <c r="WMF3" s="703"/>
      <c r="WMG3" s="703"/>
      <c r="WMH3" s="703"/>
      <c r="WMI3" s="703"/>
      <c r="WMJ3" s="703"/>
      <c r="WMK3" s="703"/>
      <c r="WML3" s="703"/>
      <c r="WMM3" s="703"/>
      <c r="WMN3" s="703"/>
      <c r="WMO3" s="703"/>
      <c r="WMP3" s="703"/>
      <c r="WMQ3" s="703"/>
      <c r="WMR3" s="703"/>
      <c r="WMS3" s="703"/>
      <c r="WMT3" s="703"/>
      <c r="WMU3" s="703"/>
      <c r="WMV3" s="703"/>
      <c r="WMW3" s="703"/>
      <c r="WMX3" s="703"/>
      <c r="WMY3" s="703"/>
      <c r="WMZ3" s="703"/>
      <c r="WNA3" s="703"/>
      <c r="WNB3" s="703"/>
      <c r="WNC3" s="703"/>
      <c r="WND3" s="703"/>
      <c r="WNE3" s="703"/>
      <c r="WNF3" s="703"/>
      <c r="WNG3" s="703"/>
      <c r="WNH3" s="703"/>
      <c r="WNI3" s="703"/>
      <c r="WNJ3" s="703"/>
      <c r="WNK3" s="703"/>
      <c r="WNL3" s="703"/>
      <c r="WNM3" s="703"/>
      <c r="WNN3" s="703"/>
      <c r="WNO3" s="703"/>
      <c r="WNP3" s="703"/>
      <c r="WNQ3" s="703"/>
      <c r="WNR3" s="703"/>
      <c r="WNS3" s="703"/>
      <c r="WNT3" s="703"/>
      <c r="WNU3" s="703"/>
      <c r="WNV3" s="703"/>
      <c r="WNW3" s="703"/>
      <c r="WNX3" s="703"/>
      <c r="WNY3" s="703"/>
      <c r="WNZ3" s="703"/>
      <c r="WOA3" s="703"/>
      <c r="WOB3" s="703"/>
      <c r="WOC3" s="703"/>
      <c r="WOD3" s="703"/>
      <c r="WOE3" s="703"/>
      <c r="WOF3" s="703"/>
      <c r="WOG3" s="703"/>
      <c r="WOH3" s="703"/>
      <c r="WOI3" s="703"/>
      <c r="WOJ3" s="703"/>
      <c r="WOK3" s="703"/>
      <c r="WOL3" s="703"/>
      <c r="WOM3" s="703"/>
      <c r="WON3" s="703"/>
      <c r="WOO3" s="703"/>
      <c r="WOP3" s="703"/>
      <c r="WOQ3" s="703"/>
      <c r="WOR3" s="703"/>
      <c r="WOS3" s="703"/>
      <c r="WOT3" s="703"/>
      <c r="WOU3" s="703"/>
      <c r="WOV3" s="703"/>
      <c r="WOW3" s="703"/>
      <c r="WOX3" s="703"/>
      <c r="WOY3" s="703"/>
      <c r="WOZ3" s="703"/>
      <c r="WPA3" s="703"/>
      <c r="WPB3" s="703"/>
      <c r="WPC3" s="703"/>
      <c r="WPD3" s="703"/>
      <c r="WPE3" s="703"/>
      <c r="WPF3" s="703"/>
      <c r="WPG3" s="703"/>
      <c r="WPH3" s="703"/>
      <c r="WPI3" s="703"/>
      <c r="WPJ3" s="703"/>
      <c r="WPK3" s="703"/>
      <c r="WPL3" s="703"/>
      <c r="WPM3" s="703"/>
      <c r="WPN3" s="703"/>
      <c r="WPO3" s="703"/>
      <c r="WPP3" s="703"/>
      <c r="WPQ3" s="703"/>
      <c r="WPR3" s="703"/>
      <c r="WPS3" s="703"/>
      <c r="WPT3" s="703"/>
      <c r="WPU3" s="703"/>
      <c r="WPV3" s="703"/>
      <c r="WPW3" s="703"/>
      <c r="WPX3" s="703"/>
      <c r="WPY3" s="703"/>
      <c r="WPZ3" s="703"/>
      <c r="WQA3" s="703"/>
      <c r="WQB3" s="703"/>
      <c r="WQC3" s="703"/>
      <c r="WQD3" s="703"/>
      <c r="WQE3" s="703"/>
      <c r="WQF3" s="703"/>
      <c r="WQG3" s="703"/>
      <c r="WQH3" s="703"/>
      <c r="WQI3" s="703"/>
      <c r="WQJ3" s="703"/>
      <c r="WQK3" s="703"/>
      <c r="WQL3" s="703"/>
      <c r="WQM3" s="703"/>
      <c r="WQN3" s="703"/>
      <c r="WQO3" s="703"/>
      <c r="WQP3" s="703"/>
      <c r="WQQ3" s="703"/>
      <c r="WQR3" s="703"/>
      <c r="WQS3" s="703"/>
      <c r="WQT3" s="703"/>
      <c r="WQU3" s="703"/>
      <c r="WQV3" s="703"/>
      <c r="WQW3" s="703"/>
      <c r="WQX3" s="703"/>
      <c r="WQY3" s="703"/>
      <c r="WQZ3" s="703"/>
      <c r="WRA3" s="703"/>
      <c r="WRB3" s="703"/>
      <c r="WRC3" s="703"/>
      <c r="WRD3" s="703"/>
      <c r="WRE3" s="703"/>
      <c r="WRF3" s="703"/>
      <c r="WRG3" s="703"/>
      <c r="WRH3" s="703"/>
      <c r="WRI3" s="703"/>
      <c r="WRJ3" s="703"/>
      <c r="WRK3" s="703"/>
      <c r="WRL3" s="703"/>
      <c r="WRM3" s="703"/>
      <c r="WRN3" s="703"/>
      <c r="WRO3" s="703"/>
      <c r="WRP3" s="703"/>
      <c r="WRQ3" s="703"/>
      <c r="WRR3" s="703"/>
      <c r="WRS3" s="703"/>
      <c r="WRT3" s="703"/>
      <c r="WRU3" s="703"/>
      <c r="WRV3" s="703"/>
      <c r="WRW3" s="703"/>
      <c r="WRX3" s="703"/>
      <c r="WRY3" s="703"/>
      <c r="WRZ3" s="703"/>
      <c r="WSA3" s="703"/>
      <c r="WSB3" s="703"/>
      <c r="WSC3" s="703"/>
      <c r="WSD3" s="703"/>
      <c r="WSE3" s="703"/>
      <c r="WSF3" s="703"/>
      <c r="WSG3" s="703"/>
      <c r="WSH3" s="703"/>
      <c r="WSI3" s="703"/>
      <c r="WSJ3" s="703"/>
      <c r="WSK3" s="703"/>
      <c r="WSL3" s="703"/>
      <c r="WSM3" s="703"/>
      <c r="WSN3" s="703"/>
      <c r="WSO3" s="703"/>
      <c r="WSP3" s="703"/>
      <c r="WSQ3" s="703"/>
      <c r="WSR3" s="703"/>
      <c r="WSS3" s="703"/>
      <c r="WST3" s="703"/>
      <c r="WSU3" s="703"/>
      <c r="WSV3" s="703"/>
      <c r="WSW3" s="703"/>
      <c r="WSX3" s="703"/>
      <c r="WSY3" s="703"/>
      <c r="WSZ3" s="703"/>
      <c r="WTA3" s="703"/>
      <c r="WTB3" s="703"/>
      <c r="WTC3" s="703"/>
      <c r="WTD3" s="703"/>
      <c r="WTE3" s="703"/>
      <c r="WTF3" s="703"/>
      <c r="WTG3" s="703"/>
      <c r="WTH3" s="703"/>
      <c r="WTI3" s="703"/>
      <c r="WTJ3" s="703"/>
      <c r="WTK3" s="703"/>
      <c r="WTL3" s="703"/>
      <c r="WTM3" s="703"/>
      <c r="WTN3" s="703"/>
      <c r="WTO3" s="703"/>
      <c r="WTP3" s="703"/>
      <c r="WTQ3" s="703"/>
      <c r="WTR3" s="703"/>
      <c r="WTS3" s="703"/>
      <c r="WTT3" s="703"/>
      <c r="WTU3" s="703"/>
      <c r="WTV3" s="703"/>
      <c r="WTW3" s="703"/>
      <c r="WTX3" s="703"/>
      <c r="WTY3" s="703"/>
      <c r="WTZ3" s="703"/>
      <c r="WUA3" s="703"/>
      <c r="WUB3" s="703"/>
      <c r="WUC3" s="703"/>
      <c r="WUD3" s="703"/>
      <c r="WUE3" s="703"/>
      <c r="WUF3" s="703"/>
      <c r="WUG3" s="703"/>
      <c r="WUH3" s="703"/>
      <c r="WUI3" s="703"/>
      <c r="WUJ3" s="703"/>
      <c r="WUK3" s="703"/>
      <c r="WUL3" s="703"/>
      <c r="WUM3" s="703"/>
      <c r="WUN3" s="703"/>
      <c r="WUO3" s="703"/>
      <c r="WUP3" s="703"/>
      <c r="WUQ3" s="703"/>
      <c r="WUR3" s="703"/>
      <c r="WUS3" s="703"/>
      <c r="WUT3" s="703"/>
      <c r="WUU3" s="703"/>
      <c r="WUV3" s="703"/>
      <c r="WUW3" s="703"/>
      <c r="WUX3" s="703"/>
      <c r="WUY3" s="703"/>
      <c r="WUZ3" s="703"/>
      <c r="WVA3" s="703"/>
      <c r="WVB3" s="703"/>
      <c r="WVC3" s="703"/>
      <c r="WVD3" s="703"/>
      <c r="WVE3" s="703"/>
      <c r="WVF3" s="703"/>
      <c r="WVG3" s="703"/>
      <c r="WVH3" s="703"/>
      <c r="WVI3" s="703"/>
      <c r="WVJ3" s="703"/>
      <c r="WVK3" s="703"/>
      <c r="WVL3" s="703"/>
      <c r="WVM3" s="703"/>
      <c r="WVN3" s="703"/>
      <c r="WVO3" s="703"/>
      <c r="WVP3" s="703"/>
      <c r="WVQ3" s="703"/>
      <c r="WVR3" s="703"/>
      <c r="WVS3" s="703"/>
      <c r="WVT3" s="703"/>
      <c r="WVU3" s="703"/>
      <c r="WVV3" s="703"/>
      <c r="WVW3" s="703"/>
      <c r="WVX3" s="703"/>
      <c r="WVY3" s="703"/>
      <c r="WVZ3" s="703"/>
      <c r="WWA3" s="703"/>
      <c r="WWB3" s="703"/>
      <c r="WWC3" s="703"/>
      <c r="WWD3" s="703"/>
      <c r="WWE3" s="703"/>
      <c r="WWF3" s="703"/>
      <c r="WWG3" s="703"/>
      <c r="WWH3" s="703"/>
      <c r="WWI3" s="703"/>
      <c r="WWJ3" s="703"/>
      <c r="WWK3" s="703"/>
      <c r="WWL3" s="703"/>
      <c r="WWM3" s="703"/>
      <c r="WWN3" s="703"/>
      <c r="WWO3" s="703"/>
      <c r="WWP3" s="703"/>
      <c r="WWQ3" s="703"/>
      <c r="WWR3" s="703"/>
      <c r="WWS3" s="703"/>
      <c r="WWT3" s="703"/>
      <c r="WWU3" s="703"/>
      <c r="WWV3" s="703"/>
      <c r="WWW3" s="703"/>
      <c r="WWX3" s="703"/>
      <c r="WWY3" s="703"/>
      <c r="WWZ3" s="703"/>
      <c r="WXA3" s="703"/>
      <c r="WXB3" s="703"/>
      <c r="WXC3" s="703"/>
      <c r="WXD3" s="703"/>
      <c r="WXE3" s="703"/>
      <c r="WXF3" s="703"/>
      <c r="WXG3" s="703"/>
      <c r="WXH3" s="703"/>
      <c r="WXI3" s="703"/>
      <c r="WXJ3" s="703"/>
      <c r="WXK3" s="703"/>
      <c r="WXL3" s="703"/>
      <c r="WXM3" s="703"/>
      <c r="WXN3" s="703"/>
      <c r="WXO3" s="703"/>
      <c r="WXP3" s="703"/>
      <c r="WXQ3" s="703"/>
      <c r="WXR3" s="703"/>
      <c r="WXS3" s="703"/>
      <c r="WXT3" s="703"/>
      <c r="WXU3" s="703"/>
      <c r="WXV3" s="703"/>
      <c r="WXW3" s="703"/>
      <c r="WXX3" s="703"/>
      <c r="WXY3" s="703"/>
      <c r="WXZ3" s="703"/>
      <c r="WYA3" s="703"/>
      <c r="WYB3" s="703"/>
      <c r="WYC3" s="703"/>
      <c r="WYD3" s="703"/>
      <c r="WYE3" s="703"/>
      <c r="WYF3" s="703"/>
      <c r="WYG3" s="703"/>
      <c r="WYH3" s="703"/>
      <c r="WYI3" s="703"/>
      <c r="WYJ3" s="703"/>
      <c r="WYK3" s="703"/>
      <c r="WYL3" s="703"/>
      <c r="WYM3" s="703"/>
      <c r="WYN3" s="703"/>
      <c r="WYO3" s="703"/>
      <c r="WYP3" s="703"/>
      <c r="WYQ3" s="703"/>
      <c r="WYR3" s="703"/>
      <c r="WYS3" s="703"/>
      <c r="WYT3" s="703"/>
      <c r="WYU3" s="703"/>
      <c r="WYV3" s="703"/>
      <c r="WYW3" s="703"/>
      <c r="WYX3" s="703"/>
      <c r="WYY3" s="703"/>
      <c r="WYZ3" s="703"/>
      <c r="WZA3" s="703"/>
      <c r="WZB3" s="703"/>
      <c r="WZC3" s="703"/>
      <c r="WZD3" s="703"/>
      <c r="WZE3" s="703"/>
      <c r="WZF3" s="703"/>
      <c r="WZG3" s="703"/>
      <c r="WZH3" s="703"/>
      <c r="WZI3" s="703"/>
      <c r="WZJ3" s="703"/>
      <c r="WZK3" s="703"/>
      <c r="WZL3" s="703"/>
      <c r="WZM3" s="703"/>
      <c r="WZN3" s="703"/>
      <c r="WZO3" s="703"/>
      <c r="WZP3" s="703"/>
      <c r="WZQ3" s="703"/>
      <c r="WZR3" s="703"/>
      <c r="WZS3" s="703"/>
      <c r="WZT3" s="703"/>
      <c r="WZU3" s="703"/>
      <c r="WZV3" s="703"/>
      <c r="WZW3" s="703"/>
      <c r="WZX3" s="703"/>
      <c r="WZY3" s="703"/>
      <c r="WZZ3" s="703"/>
      <c r="XAA3" s="703"/>
      <c r="XAB3" s="703"/>
      <c r="XAC3" s="703"/>
      <c r="XAD3" s="703"/>
      <c r="XAE3" s="703"/>
      <c r="XAF3" s="703"/>
      <c r="XAG3" s="703"/>
      <c r="XAH3" s="703"/>
      <c r="XAI3" s="703"/>
      <c r="XAJ3" s="703"/>
      <c r="XAK3" s="703"/>
      <c r="XAL3" s="703"/>
      <c r="XAM3" s="703"/>
      <c r="XAN3" s="703"/>
      <c r="XAO3" s="703"/>
      <c r="XAP3" s="703"/>
      <c r="XAQ3" s="703"/>
      <c r="XAR3" s="703"/>
      <c r="XAS3" s="703"/>
      <c r="XAT3" s="703"/>
      <c r="XAU3" s="703"/>
      <c r="XAV3" s="703"/>
      <c r="XAW3" s="703"/>
      <c r="XAX3" s="703"/>
      <c r="XAY3" s="703"/>
      <c r="XAZ3" s="703"/>
      <c r="XBA3" s="703"/>
      <c r="XBB3" s="703"/>
      <c r="XBC3" s="703"/>
      <c r="XBD3" s="703"/>
      <c r="XBE3" s="703"/>
      <c r="XBF3" s="703"/>
      <c r="XBG3" s="703"/>
      <c r="XBH3" s="703"/>
      <c r="XBI3" s="703"/>
      <c r="XBJ3" s="703"/>
      <c r="XBK3" s="703"/>
      <c r="XBL3" s="703"/>
      <c r="XBM3" s="703"/>
      <c r="XBN3" s="703"/>
      <c r="XBO3" s="703"/>
      <c r="XBP3" s="703"/>
      <c r="XBQ3" s="703"/>
      <c r="XBR3" s="703"/>
      <c r="XBS3" s="703"/>
      <c r="XBT3" s="703"/>
      <c r="XBU3" s="703"/>
      <c r="XBV3" s="703"/>
      <c r="XBW3" s="703"/>
      <c r="XBX3" s="703"/>
      <c r="XBY3" s="703"/>
      <c r="XBZ3" s="703"/>
      <c r="XCA3" s="703"/>
      <c r="XCB3" s="703"/>
      <c r="XCC3" s="703"/>
      <c r="XCD3" s="703"/>
      <c r="XCE3" s="703"/>
      <c r="XCF3" s="703"/>
      <c r="XCG3" s="703"/>
      <c r="XCH3" s="703"/>
      <c r="XCI3" s="703"/>
      <c r="XCJ3" s="703"/>
      <c r="XCK3" s="703"/>
      <c r="XCL3" s="703"/>
      <c r="XCM3" s="703"/>
      <c r="XCN3" s="703"/>
      <c r="XCO3" s="703"/>
      <c r="XCP3" s="703"/>
      <c r="XCQ3" s="703"/>
      <c r="XCR3" s="703"/>
      <c r="XCS3" s="703"/>
      <c r="XCT3" s="703"/>
      <c r="XCU3" s="703"/>
      <c r="XCV3" s="703"/>
      <c r="XCW3" s="703"/>
      <c r="XCX3" s="703"/>
      <c r="XCY3" s="703"/>
      <c r="XCZ3" s="703"/>
      <c r="XDA3" s="703"/>
      <c r="XDB3" s="703"/>
      <c r="XDC3" s="703"/>
      <c r="XDD3" s="703"/>
      <c r="XDE3" s="703"/>
      <c r="XDF3" s="703"/>
      <c r="XDG3" s="703"/>
      <c r="XDH3" s="703"/>
      <c r="XDI3" s="703"/>
      <c r="XDJ3" s="703"/>
      <c r="XDK3" s="703"/>
      <c r="XDL3" s="703"/>
      <c r="XDM3" s="703"/>
      <c r="XDN3" s="703"/>
      <c r="XDO3" s="703"/>
      <c r="XDP3" s="703"/>
      <c r="XDQ3" s="703"/>
      <c r="XDR3" s="703"/>
      <c r="XDS3" s="703"/>
      <c r="XDT3" s="703"/>
      <c r="XDU3" s="703"/>
      <c r="XDV3" s="703"/>
      <c r="XDW3" s="703"/>
      <c r="XDX3" s="703"/>
      <c r="XDY3" s="703"/>
      <c r="XDZ3" s="703"/>
      <c r="XEA3" s="703"/>
      <c r="XEB3" s="703"/>
      <c r="XEC3" s="703"/>
      <c r="XED3" s="703"/>
      <c r="XEE3" s="703"/>
      <c r="XEF3" s="703"/>
      <c r="XEG3" s="703"/>
      <c r="XEH3" s="703"/>
      <c r="XEI3" s="703"/>
      <c r="XEJ3" s="703"/>
      <c r="XEK3" s="703"/>
      <c r="XEL3" s="703"/>
      <c r="XEM3" s="703"/>
      <c r="XEN3" s="703"/>
      <c r="XEO3" s="703"/>
      <c r="XEP3" s="703"/>
      <c r="XEQ3" s="703"/>
      <c r="XER3" s="703"/>
      <c r="XES3" s="703"/>
      <c r="XET3" s="703"/>
      <c r="XEU3" s="703"/>
      <c r="XEV3" s="703"/>
      <c r="XEW3" s="703"/>
      <c r="XEX3" s="703"/>
      <c r="XEY3" s="703"/>
      <c r="XEZ3" s="703"/>
      <c r="XFA3" s="703"/>
      <c r="XFB3" s="703"/>
      <c r="XFC3" s="703"/>
      <c r="XFD3" s="703"/>
    </row>
    <row r="4" spans="1:16384" s="264" customFormat="1">
      <c r="A4" s="590"/>
      <c r="B4" s="590"/>
      <c r="C4" s="590"/>
      <c r="D4" s="590"/>
      <c r="E4" s="591"/>
      <c r="F4" s="590"/>
      <c r="G4" s="590"/>
      <c r="H4" s="590"/>
      <c r="I4" s="590"/>
      <c r="J4" s="590"/>
      <c r="K4" s="590"/>
      <c r="L4" s="590"/>
      <c r="M4" s="590"/>
      <c r="N4" s="590"/>
      <c r="O4" s="590"/>
      <c r="P4" s="590"/>
      <c r="Q4" s="590"/>
      <c r="R4" s="590"/>
      <c r="S4" s="590"/>
      <c r="T4" s="590"/>
      <c r="U4" s="590"/>
      <c r="V4" s="590"/>
      <c r="W4" s="590"/>
      <c r="X4" s="590"/>
      <c r="Y4" s="590"/>
      <c r="Z4" s="590"/>
      <c r="AA4" s="590"/>
      <c r="AB4" s="590"/>
      <c r="AC4" s="590"/>
      <c r="AD4" s="590"/>
      <c r="AE4" s="590"/>
      <c r="AF4" s="590"/>
      <c r="AG4" s="590"/>
      <c r="AH4" s="590"/>
      <c r="AI4" s="590"/>
      <c r="AJ4" s="590"/>
      <c r="AK4" s="590"/>
      <c r="AL4" s="590"/>
      <c r="AM4" s="590"/>
      <c r="AN4" s="590"/>
      <c r="AO4" s="590"/>
      <c r="AP4" s="590"/>
      <c r="AQ4" s="590"/>
      <c r="AR4" s="590"/>
      <c r="AS4" s="590"/>
      <c r="AT4" s="590"/>
      <c r="AU4" s="590"/>
      <c r="AV4" s="590"/>
      <c r="AW4" s="590"/>
      <c r="AX4" s="590"/>
    </row>
    <row r="5" spans="1:16384" s="264" customFormat="1" ht="13">
      <c r="A5" s="590"/>
      <c r="B5" s="590"/>
      <c r="C5" s="592" t="s">
        <v>216</v>
      </c>
      <c r="D5" s="593"/>
      <c r="E5" s="595"/>
      <c r="F5" s="590"/>
      <c r="G5" s="590"/>
      <c r="H5" s="590"/>
      <c r="I5" s="590"/>
      <c r="J5" s="590"/>
      <c r="K5" s="590"/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  <c r="X5" s="590"/>
      <c r="Y5" s="590"/>
      <c r="Z5" s="590"/>
      <c r="AA5" s="590"/>
      <c r="AB5" s="590"/>
      <c r="AC5" s="590"/>
      <c r="AD5" s="590"/>
      <c r="AE5" s="590"/>
      <c r="AF5" s="590"/>
      <c r="AG5" s="590"/>
      <c r="AH5" s="590"/>
      <c r="AI5" s="590"/>
      <c r="AJ5" s="590"/>
      <c r="AK5" s="590"/>
      <c r="AL5" s="590"/>
      <c r="AM5" s="590"/>
      <c r="AN5" s="590"/>
      <c r="AO5" s="590"/>
      <c r="AP5" s="590"/>
      <c r="AQ5" s="590"/>
      <c r="AR5" s="590"/>
      <c r="AS5" s="590"/>
      <c r="AT5" s="590"/>
      <c r="AU5" s="590"/>
      <c r="AV5" s="590"/>
      <c r="AW5" s="590"/>
      <c r="AX5" s="590"/>
    </row>
    <row r="6" spans="1:16384" s="264" customFormat="1" ht="13">
      <c r="A6" s="590"/>
      <c r="B6" s="590"/>
      <c r="C6" s="596" t="s">
        <v>218</v>
      </c>
      <c r="D6" s="592"/>
      <c r="E6" s="598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0"/>
      <c r="Z6" s="590"/>
      <c r="AA6" s="590"/>
      <c r="AB6" s="590"/>
      <c r="AC6" s="590"/>
      <c r="AD6" s="590"/>
      <c r="AE6" s="590"/>
      <c r="AF6" s="590"/>
      <c r="AG6" s="590"/>
      <c r="AH6" s="590"/>
      <c r="AI6" s="590"/>
      <c r="AJ6" s="590"/>
      <c r="AK6" s="590"/>
      <c r="AL6" s="590"/>
      <c r="AM6" s="590"/>
      <c r="AN6" s="590"/>
      <c r="AO6" s="590"/>
      <c r="AP6" s="590"/>
      <c r="AQ6" s="590"/>
      <c r="AR6" s="590"/>
      <c r="AS6" s="590"/>
      <c r="AT6" s="590"/>
      <c r="AU6" s="590"/>
      <c r="AV6" s="590"/>
      <c r="AW6" s="590"/>
      <c r="AX6" s="590"/>
    </row>
    <row r="7" spans="1:16384" s="264" customFormat="1" ht="13">
      <c r="A7" s="590"/>
      <c r="B7" s="590"/>
      <c r="C7" s="596" t="s">
        <v>220</v>
      </c>
      <c r="D7" s="593" t="s">
        <v>221</v>
      </c>
      <c r="E7" s="595"/>
      <c r="F7" s="590"/>
      <c r="G7" s="590"/>
      <c r="H7" s="590"/>
      <c r="I7" s="590"/>
      <c r="J7" s="590"/>
      <c r="K7" s="590"/>
      <c r="L7" s="590"/>
      <c r="M7" s="590"/>
      <c r="N7" s="590"/>
      <c r="O7" s="590"/>
      <c r="P7" s="590"/>
      <c r="Q7" s="590"/>
      <c r="R7" s="590"/>
      <c r="S7" s="590"/>
      <c r="T7" s="590"/>
      <c r="U7" s="590"/>
      <c r="V7" s="590"/>
      <c r="W7" s="590"/>
      <c r="X7" s="590"/>
      <c r="Y7" s="590"/>
      <c r="Z7" s="590"/>
      <c r="AA7" s="590"/>
      <c r="AB7" s="590"/>
      <c r="AC7" s="590"/>
      <c r="AD7" s="590"/>
      <c r="AE7" s="590"/>
      <c r="AF7" s="590"/>
      <c r="AG7" s="590"/>
      <c r="AH7" s="590"/>
      <c r="AI7" s="590"/>
      <c r="AJ7" s="590"/>
      <c r="AK7" s="590"/>
      <c r="AL7" s="590"/>
      <c r="AM7" s="590"/>
      <c r="AN7" s="590"/>
      <c r="AO7" s="590"/>
      <c r="AP7" s="590"/>
      <c r="AQ7" s="590"/>
      <c r="AR7" s="590"/>
      <c r="AS7" s="590"/>
      <c r="AT7" s="590"/>
      <c r="AU7" s="590"/>
      <c r="AV7" s="590"/>
      <c r="AW7" s="590"/>
      <c r="AX7" s="590"/>
    </row>
    <row r="8" spans="1:16384" s="264" customFormat="1">
      <c r="A8" s="590"/>
      <c r="B8" s="590"/>
      <c r="C8" s="740" t="s">
        <v>222</v>
      </c>
      <c r="D8" s="740"/>
      <c r="E8" s="600"/>
      <c r="F8" s="601"/>
      <c r="G8" s="601"/>
      <c r="H8" s="602"/>
      <c r="I8" s="590"/>
      <c r="J8" s="590"/>
      <c r="K8" s="590"/>
      <c r="L8" s="590"/>
      <c r="M8" s="590"/>
      <c r="N8" s="590"/>
      <c r="O8" s="590"/>
      <c r="P8" s="590"/>
      <c r="Q8" s="590"/>
      <c r="R8" s="590"/>
      <c r="S8" s="590"/>
      <c r="T8" s="590"/>
      <c r="U8" s="590"/>
      <c r="V8" s="590"/>
      <c r="W8" s="590"/>
      <c r="X8" s="590"/>
      <c r="Y8" s="590"/>
      <c r="Z8" s="590"/>
      <c r="AA8" s="590"/>
      <c r="AB8" s="590"/>
      <c r="AC8" s="590"/>
      <c r="AD8" s="590"/>
      <c r="AE8" s="590"/>
      <c r="AF8" s="590"/>
      <c r="AG8" s="590"/>
      <c r="AH8" s="590"/>
      <c r="AI8" s="590"/>
      <c r="AJ8" s="590"/>
      <c r="AK8" s="590"/>
      <c r="AL8" s="590"/>
      <c r="AM8" s="590"/>
      <c r="AN8" s="590"/>
      <c r="AO8" s="590"/>
      <c r="AP8" s="590"/>
      <c r="AQ8" s="590"/>
      <c r="AR8" s="590"/>
      <c r="AS8" s="590"/>
      <c r="AT8" s="590"/>
      <c r="AU8" s="590"/>
      <c r="AV8" s="590"/>
      <c r="AW8" s="590"/>
      <c r="AX8" s="590"/>
    </row>
    <row r="9" spans="1:16384" s="264" customFormat="1">
      <c r="A9" s="590"/>
      <c r="B9" s="590"/>
      <c r="C9" s="590"/>
      <c r="D9" s="603" t="s">
        <v>223</v>
      </c>
      <c r="E9" s="604"/>
      <c r="F9" s="590"/>
      <c r="G9" s="605"/>
      <c r="H9" s="590">
        <v>1</v>
      </c>
      <c r="I9" s="590">
        <v>2</v>
      </c>
      <c r="J9" s="590">
        <v>3</v>
      </c>
      <c r="K9" s="590">
        <f>+J9+1</f>
        <v>4</v>
      </c>
      <c r="L9" s="590">
        <f t="shared" ref="L9:AT9" si="0">+K9+1</f>
        <v>5</v>
      </c>
      <c r="M9" s="590">
        <f t="shared" si="0"/>
        <v>6</v>
      </c>
      <c r="N9" s="590">
        <f t="shared" si="0"/>
        <v>7</v>
      </c>
      <c r="O9" s="590">
        <f t="shared" si="0"/>
        <v>8</v>
      </c>
      <c r="P9" s="590">
        <f t="shared" si="0"/>
        <v>9</v>
      </c>
      <c r="Q9" s="590">
        <f t="shared" si="0"/>
        <v>10</v>
      </c>
      <c r="R9" s="590">
        <f t="shared" si="0"/>
        <v>11</v>
      </c>
      <c r="S9" s="590">
        <f t="shared" si="0"/>
        <v>12</v>
      </c>
      <c r="T9" s="590">
        <f t="shared" si="0"/>
        <v>13</v>
      </c>
      <c r="U9" s="590">
        <f t="shared" si="0"/>
        <v>14</v>
      </c>
      <c r="V9" s="590">
        <f t="shared" si="0"/>
        <v>15</v>
      </c>
      <c r="W9" s="590">
        <f t="shared" si="0"/>
        <v>16</v>
      </c>
      <c r="X9" s="590">
        <f t="shared" si="0"/>
        <v>17</v>
      </c>
      <c r="Y9" s="590">
        <f t="shared" si="0"/>
        <v>18</v>
      </c>
      <c r="Z9" s="590">
        <f t="shared" si="0"/>
        <v>19</v>
      </c>
      <c r="AA9" s="590">
        <f t="shared" si="0"/>
        <v>20</v>
      </c>
      <c r="AB9" s="590">
        <f t="shared" si="0"/>
        <v>21</v>
      </c>
      <c r="AC9" s="590">
        <f t="shared" si="0"/>
        <v>22</v>
      </c>
      <c r="AD9" s="590">
        <f t="shared" si="0"/>
        <v>23</v>
      </c>
      <c r="AE9" s="590">
        <f t="shared" si="0"/>
        <v>24</v>
      </c>
      <c r="AF9" s="590">
        <f t="shared" si="0"/>
        <v>25</v>
      </c>
      <c r="AG9" s="590">
        <f t="shared" si="0"/>
        <v>26</v>
      </c>
      <c r="AH9" s="590">
        <f t="shared" si="0"/>
        <v>27</v>
      </c>
      <c r="AI9" s="590">
        <f t="shared" si="0"/>
        <v>28</v>
      </c>
      <c r="AJ9" s="590">
        <f t="shared" si="0"/>
        <v>29</v>
      </c>
      <c r="AK9" s="590">
        <f t="shared" si="0"/>
        <v>30</v>
      </c>
      <c r="AL9" s="590">
        <f t="shared" si="0"/>
        <v>31</v>
      </c>
      <c r="AM9" s="590">
        <f t="shared" si="0"/>
        <v>32</v>
      </c>
      <c r="AN9" s="590">
        <f t="shared" si="0"/>
        <v>33</v>
      </c>
      <c r="AO9" s="590">
        <f t="shared" si="0"/>
        <v>34</v>
      </c>
      <c r="AP9" s="590">
        <f t="shared" si="0"/>
        <v>35</v>
      </c>
      <c r="AQ9" s="590">
        <f t="shared" si="0"/>
        <v>36</v>
      </c>
      <c r="AR9" s="590">
        <f t="shared" si="0"/>
        <v>37</v>
      </c>
      <c r="AS9" s="590">
        <f t="shared" si="0"/>
        <v>38</v>
      </c>
      <c r="AT9" s="590">
        <f t="shared" si="0"/>
        <v>39</v>
      </c>
      <c r="AU9" s="590"/>
      <c r="AV9" s="590"/>
      <c r="AW9" s="590"/>
      <c r="AX9" s="590"/>
    </row>
    <row r="10" spans="1:16384" s="273" customFormat="1">
      <c r="A10" s="606"/>
      <c r="B10" s="607" t="s">
        <v>13</v>
      </c>
      <c r="C10" s="607" t="s">
        <v>224</v>
      </c>
      <c r="D10" s="607" t="s">
        <v>225</v>
      </c>
      <c r="E10" s="608" t="s">
        <v>1614</v>
      </c>
      <c r="F10" s="607" t="s">
        <v>226</v>
      </c>
      <c r="G10" s="607" t="s">
        <v>1615</v>
      </c>
      <c r="H10" s="609">
        <f>+'[18]Programado Acumulado'!G1</f>
        <v>44025</v>
      </c>
      <c r="I10" s="609">
        <f>+'[18]Programado Acumulado'!H1</f>
        <v>44056</v>
      </c>
      <c r="J10" s="609">
        <f>+'[18]Programado Acumulado'!I1</f>
        <v>44087</v>
      </c>
      <c r="K10" s="609">
        <f>+'[18]Programado Acumulado'!J1</f>
        <v>44117</v>
      </c>
      <c r="L10" s="609">
        <f>+'[18]Programado Acumulado'!K1</f>
        <v>44148</v>
      </c>
      <c r="M10" s="609">
        <f>+'[18]Programado Acumulado'!L1</f>
        <v>44178</v>
      </c>
      <c r="N10" s="609">
        <f>+'[18]Programado Acumulado'!M1</f>
        <v>44209</v>
      </c>
      <c r="O10" s="609">
        <f>+'[18]Programado Acumulado'!N1</f>
        <v>44240</v>
      </c>
      <c r="P10" s="609">
        <f>+'[18]Programado Acumulado'!O1</f>
        <v>44268</v>
      </c>
      <c r="Q10" s="609">
        <f>+'[18]Programado Acumulado'!P1</f>
        <v>44299</v>
      </c>
      <c r="R10" s="609">
        <f>+'[18]Programado Acumulado'!Q1</f>
        <v>44329</v>
      </c>
      <c r="S10" s="609">
        <f>+'[18]Programado Acumulado'!R1</f>
        <v>44360</v>
      </c>
      <c r="T10" s="609">
        <f>+'[18]Programado Acumulado'!S1</f>
        <v>44390</v>
      </c>
      <c r="U10" s="609">
        <f>+'[18]Programado Acumulado'!T1</f>
        <v>44421</v>
      </c>
      <c r="V10" s="609">
        <f>+'[18]Programado Acumulado'!U1</f>
        <v>44452</v>
      </c>
      <c r="W10" s="609">
        <f>+'[18]Programado Acumulado'!V1</f>
        <v>44482</v>
      </c>
      <c r="X10" s="609">
        <f>+'[18]Programado Acumulado'!W1</f>
        <v>44513</v>
      </c>
      <c r="Y10" s="609">
        <f>+'[18]Programado Acumulado'!X1</f>
        <v>44543</v>
      </c>
      <c r="Z10" s="609">
        <f>+'[18]Programado Acumulado'!Y1</f>
        <v>44574</v>
      </c>
      <c r="AA10" s="609">
        <f>+'[18]Programado Acumulado'!Z1</f>
        <v>44605</v>
      </c>
      <c r="AB10" s="609">
        <f>+'[18]Programado Acumulado'!AA1</f>
        <v>44633</v>
      </c>
      <c r="AC10" s="609">
        <f>+'[18]Programado Acumulado'!AB1</f>
        <v>44664</v>
      </c>
      <c r="AD10" s="609">
        <f>+'[18]Programado Acumulado'!AC1</f>
        <v>44694</v>
      </c>
      <c r="AE10" s="609">
        <f>+'[18]Programado Acumulado'!AD1</f>
        <v>44725</v>
      </c>
      <c r="AF10" s="609">
        <f>+'[18]Programado Acumulado'!AE1</f>
        <v>44755</v>
      </c>
      <c r="AG10" s="609">
        <f>+'[18]Programado Acumulado'!AF1</f>
        <v>44786</v>
      </c>
      <c r="AH10" s="609">
        <f>+'[18]Programado Acumulado'!AG1</f>
        <v>44817</v>
      </c>
      <c r="AI10" s="609">
        <f>+'[18]Programado Acumulado'!AH1</f>
        <v>44847</v>
      </c>
      <c r="AJ10" s="609">
        <f>+'[18]Programado Acumulado'!AI1</f>
        <v>44878</v>
      </c>
      <c r="AK10" s="609">
        <f>+'[18]Programado Acumulado'!AJ1</f>
        <v>44908</v>
      </c>
      <c r="AL10" s="609">
        <f>+'[18]Programado Acumulado'!AK1</f>
        <v>44939</v>
      </c>
      <c r="AM10" s="609">
        <f>+'[18]Programado Acumulado'!AL1</f>
        <v>44970</v>
      </c>
      <c r="AN10" s="609">
        <f>+'[18]Programado Acumulado'!AM1</f>
        <v>44998</v>
      </c>
      <c r="AO10" s="609">
        <f t="shared" ref="AO10:AT10" si="1">WORKDAY.INTL(AN10,18,11,0)</f>
        <v>45019</v>
      </c>
      <c r="AP10" s="609">
        <f t="shared" si="1"/>
        <v>45040</v>
      </c>
      <c r="AQ10" s="609">
        <f t="shared" si="1"/>
        <v>45061</v>
      </c>
      <c r="AR10" s="609">
        <f t="shared" si="1"/>
        <v>45082</v>
      </c>
      <c r="AS10" s="609">
        <f t="shared" si="1"/>
        <v>45103</v>
      </c>
      <c r="AT10" s="609">
        <f t="shared" si="1"/>
        <v>45124</v>
      </c>
      <c r="AU10" s="606"/>
      <c r="AV10" s="606"/>
      <c r="AW10" s="606"/>
      <c r="AX10" s="606"/>
    </row>
    <row r="11" spans="1:16384" s="264" customFormat="1">
      <c r="A11" s="590"/>
      <c r="B11" s="617" t="s">
        <v>231</v>
      </c>
      <c r="C11" s="617" t="s">
        <v>275</v>
      </c>
      <c r="D11" s="617" t="s">
        <v>230</v>
      </c>
      <c r="E11" s="619">
        <v>2500000</v>
      </c>
      <c r="F11" s="619">
        <f>+F12+F25+F34+F99+F311+F378+F445+F764+F831+F898+F965+F1032+F1099+F1158+F1225+F1292+F1359+F1364</f>
        <v>252327295.6501078</v>
      </c>
      <c r="G11" s="620">
        <f t="shared" ref="G11:G38" si="2">SUM(H11:AT11)</f>
        <v>252327295.6501078</v>
      </c>
      <c r="H11" s="619">
        <f>+H12+H25+H34+H99+H311+H378+H445+H764+H831+H898+H965+H1032+H1099+H1158+H1225+H1292+H1359+H1364</f>
        <v>0</v>
      </c>
      <c r="I11" s="619">
        <f t="shared" ref="I11:AT11" si="3">+I12+I25+I34+I99+I311+I378+I445+I764+I831+I898+I965+I1032+I1099+I1158+I1225+I1292+I1359+I1364</f>
        <v>917606.31697548775</v>
      </c>
      <c r="J11" s="619">
        <f t="shared" si="3"/>
        <v>8352872.6911046803</v>
      </c>
      <c r="K11" s="619">
        <f t="shared" si="3"/>
        <v>12948760.518567583</v>
      </c>
      <c r="L11" s="619">
        <f t="shared" si="3"/>
        <v>14053710.833460957</v>
      </c>
      <c r="M11" s="619">
        <f t="shared" si="3"/>
        <v>14591692.302499542</v>
      </c>
      <c r="N11" s="619">
        <f t="shared" si="3"/>
        <v>14163800.506020831</v>
      </c>
      <c r="O11" s="619">
        <f t="shared" si="3"/>
        <v>10084148.641685329</v>
      </c>
      <c r="P11" s="619">
        <f t="shared" si="3"/>
        <v>10768178.893930407</v>
      </c>
      <c r="Q11" s="619">
        <f t="shared" si="3"/>
        <v>10627410.575460115</v>
      </c>
      <c r="R11" s="619">
        <f t="shared" si="3"/>
        <v>19147712.432547107</v>
      </c>
      <c r="S11" s="619">
        <f t="shared" si="3"/>
        <v>23729839.393715888</v>
      </c>
      <c r="T11" s="619">
        <f t="shared" si="3"/>
        <v>13325156.431108946</v>
      </c>
      <c r="U11" s="619">
        <f t="shared" si="3"/>
        <v>14122773.256485052</v>
      </c>
      <c r="V11" s="619">
        <f t="shared" si="3"/>
        <v>13511727.678601984</v>
      </c>
      <c r="W11" s="619">
        <f t="shared" si="3"/>
        <v>16624639.60428201</v>
      </c>
      <c r="X11" s="619">
        <f t="shared" si="3"/>
        <v>19387507.390691731</v>
      </c>
      <c r="Y11" s="619">
        <f t="shared" si="3"/>
        <v>11826273.28501139</v>
      </c>
      <c r="Z11" s="619">
        <f t="shared" si="3"/>
        <v>9522435.7554726675</v>
      </c>
      <c r="AA11" s="619">
        <f t="shared" si="3"/>
        <v>6813489.1919173421</v>
      </c>
      <c r="AB11" s="619">
        <f t="shared" si="3"/>
        <v>4206140.3469771408</v>
      </c>
      <c r="AC11" s="619">
        <f t="shared" si="3"/>
        <v>2521932.2425925825</v>
      </c>
      <c r="AD11" s="619">
        <f t="shared" si="3"/>
        <v>1029333.1070803194</v>
      </c>
      <c r="AE11" s="619">
        <f t="shared" si="3"/>
        <v>0</v>
      </c>
      <c r="AF11" s="619">
        <f t="shared" si="3"/>
        <v>0</v>
      </c>
      <c r="AG11" s="619">
        <f t="shared" si="3"/>
        <v>2851.4541618831963</v>
      </c>
      <c r="AH11" s="619">
        <f t="shared" si="3"/>
        <v>47302.799756844237</v>
      </c>
      <c r="AI11" s="619">
        <f t="shared" si="3"/>
        <v>0</v>
      </c>
      <c r="AJ11" s="619">
        <f t="shared" si="3"/>
        <v>0</v>
      </c>
      <c r="AK11" s="619">
        <f t="shared" si="3"/>
        <v>0</v>
      </c>
      <c r="AL11" s="619">
        <f t="shared" si="3"/>
        <v>0</v>
      </c>
      <c r="AM11" s="619">
        <f t="shared" si="3"/>
        <v>0</v>
      </c>
      <c r="AN11" s="619">
        <f t="shared" si="3"/>
        <v>0</v>
      </c>
      <c r="AO11" s="619">
        <f t="shared" si="3"/>
        <v>0</v>
      </c>
      <c r="AP11" s="619">
        <f t="shared" si="3"/>
        <v>0</v>
      </c>
      <c r="AQ11" s="619">
        <f t="shared" si="3"/>
        <v>0</v>
      </c>
      <c r="AR11" s="619">
        <f t="shared" si="3"/>
        <v>0</v>
      </c>
      <c r="AS11" s="619">
        <f t="shared" si="3"/>
        <v>0</v>
      </c>
      <c r="AT11" s="619">
        <f t="shared" si="3"/>
        <v>0</v>
      </c>
      <c r="AU11" s="613">
        <f t="shared" ref="AU11:AU36" si="4">SUM(H11:AT11)</f>
        <v>252327295.6501078</v>
      </c>
      <c r="AV11" s="627">
        <f>+AU11+E11-F11</f>
        <v>2500000</v>
      </c>
      <c r="AW11" s="590"/>
      <c r="AX11" s="590"/>
    </row>
    <row r="12" spans="1:16384" s="280" customFormat="1" collapsed="1">
      <c r="A12" s="621"/>
      <c r="B12" s="622" t="s">
        <v>234</v>
      </c>
      <c r="C12" s="622" t="s">
        <v>276</v>
      </c>
      <c r="D12" s="623" t="s">
        <v>277</v>
      </c>
      <c r="E12" s="624"/>
      <c r="F12" s="757">
        <f>+F13+F15+F17+F19+F21+F23</f>
        <v>5189120.0456854915</v>
      </c>
      <c r="G12" s="625">
        <f t="shared" si="2"/>
        <v>5189120.0456854906</v>
      </c>
      <c r="H12" s="624">
        <f>+H13+H15+H17+H19+H21+H23</f>
        <v>0</v>
      </c>
      <c r="I12" s="624">
        <f t="shared" ref="I12:AT12" si="5">+I13+I15+I17+I19+I21+I23</f>
        <v>917606.31697548775</v>
      </c>
      <c r="J12" s="624">
        <f t="shared" si="5"/>
        <v>2397336.527867937</v>
      </c>
      <c r="K12" s="624">
        <f t="shared" si="5"/>
        <v>1636511.8094257943</v>
      </c>
      <c r="L12" s="624">
        <f t="shared" si="5"/>
        <v>237665.39141627145</v>
      </c>
      <c r="M12" s="624">
        <f t="shared" si="5"/>
        <v>0</v>
      </c>
      <c r="N12" s="624">
        <f t="shared" si="5"/>
        <v>0</v>
      </c>
      <c r="O12" s="624">
        <f t="shared" si="5"/>
        <v>0</v>
      </c>
      <c r="P12" s="624">
        <f t="shared" si="5"/>
        <v>0</v>
      </c>
      <c r="Q12" s="624">
        <f t="shared" si="5"/>
        <v>0</v>
      </c>
      <c r="R12" s="624">
        <f t="shared" si="5"/>
        <v>0</v>
      </c>
      <c r="S12" s="624">
        <f t="shared" si="5"/>
        <v>0</v>
      </c>
      <c r="T12" s="624">
        <f t="shared" si="5"/>
        <v>0</v>
      </c>
      <c r="U12" s="624">
        <f t="shared" si="5"/>
        <v>0</v>
      </c>
      <c r="V12" s="624">
        <f t="shared" si="5"/>
        <v>0</v>
      </c>
      <c r="W12" s="624">
        <f t="shared" si="5"/>
        <v>0</v>
      </c>
      <c r="X12" s="624">
        <f t="shared" si="5"/>
        <v>0</v>
      </c>
      <c r="Y12" s="624">
        <f t="shared" si="5"/>
        <v>0</v>
      </c>
      <c r="Z12" s="624">
        <f t="shared" si="5"/>
        <v>0</v>
      </c>
      <c r="AA12" s="624">
        <f t="shared" si="5"/>
        <v>0</v>
      </c>
      <c r="AB12" s="624">
        <f t="shared" si="5"/>
        <v>0</v>
      </c>
      <c r="AC12" s="624">
        <f t="shared" si="5"/>
        <v>0</v>
      </c>
      <c r="AD12" s="624">
        <f t="shared" si="5"/>
        <v>0</v>
      </c>
      <c r="AE12" s="624">
        <f t="shared" si="5"/>
        <v>0</v>
      </c>
      <c r="AF12" s="624">
        <f t="shared" si="5"/>
        <v>0</v>
      </c>
      <c r="AG12" s="624">
        <f t="shared" si="5"/>
        <v>0</v>
      </c>
      <c r="AH12" s="624">
        <f t="shared" si="5"/>
        <v>0</v>
      </c>
      <c r="AI12" s="624">
        <f t="shared" si="5"/>
        <v>0</v>
      </c>
      <c r="AJ12" s="624">
        <f t="shared" si="5"/>
        <v>0</v>
      </c>
      <c r="AK12" s="624">
        <f t="shared" si="5"/>
        <v>0</v>
      </c>
      <c r="AL12" s="624">
        <f t="shared" si="5"/>
        <v>0</v>
      </c>
      <c r="AM12" s="624">
        <f t="shared" si="5"/>
        <v>0</v>
      </c>
      <c r="AN12" s="624">
        <f t="shared" si="5"/>
        <v>0</v>
      </c>
      <c r="AO12" s="624">
        <f t="shared" si="5"/>
        <v>0</v>
      </c>
      <c r="AP12" s="624">
        <f t="shared" si="5"/>
        <v>0</v>
      </c>
      <c r="AQ12" s="624">
        <f t="shared" si="5"/>
        <v>0</v>
      </c>
      <c r="AR12" s="624">
        <f t="shared" si="5"/>
        <v>0</v>
      </c>
      <c r="AS12" s="624">
        <f t="shared" si="5"/>
        <v>0</v>
      </c>
      <c r="AT12" s="624">
        <f t="shared" si="5"/>
        <v>0</v>
      </c>
      <c r="AU12" s="613">
        <f t="shared" si="4"/>
        <v>5189120.0456854906</v>
      </c>
      <c r="AV12" s="621"/>
      <c r="AW12" s="621"/>
      <c r="AX12" s="621"/>
    </row>
    <row r="13" spans="1:16384" s="304" customFormat="1" hidden="1" outlineLevel="1">
      <c r="A13" s="628"/>
      <c r="B13" s="629" t="s">
        <v>278</v>
      </c>
      <c r="C13" s="629" t="s">
        <v>279</v>
      </c>
      <c r="D13" s="630" t="s">
        <v>280</v>
      </c>
      <c r="E13" s="631"/>
      <c r="F13" s="632">
        <v>3046992.1976445056</v>
      </c>
      <c r="G13" s="632">
        <f t="shared" si="2"/>
        <v>3046992.1976445052</v>
      </c>
      <c r="H13" s="633">
        <f>+H14*$F$13</f>
        <v>0</v>
      </c>
      <c r="I13" s="633">
        <f t="shared" ref="I13:AT13" si="6">+I14*$F$13</f>
        <v>457048.82964667585</v>
      </c>
      <c r="J13" s="633">
        <f t="shared" si="6"/>
        <v>1310206.6449871373</v>
      </c>
      <c r="K13" s="633">
        <f t="shared" si="6"/>
        <v>1218796.8790578023</v>
      </c>
      <c r="L13" s="633">
        <f t="shared" si="6"/>
        <v>60939.843952890165</v>
      </c>
      <c r="M13" s="633">
        <f t="shared" si="6"/>
        <v>0</v>
      </c>
      <c r="N13" s="633">
        <f t="shared" si="6"/>
        <v>0</v>
      </c>
      <c r="O13" s="633">
        <f t="shared" si="6"/>
        <v>0</v>
      </c>
      <c r="P13" s="633">
        <f t="shared" si="6"/>
        <v>0</v>
      </c>
      <c r="Q13" s="633">
        <f t="shared" si="6"/>
        <v>0</v>
      </c>
      <c r="R13" s="633">
        <f t="shared" si="6"/>
        <v>0</v>
      </c>
      <c r="S13" s="633">
        <f t="shared" si="6"/>
        <v>0</v>
      </c>
      <c r="T13" s="633">
        <f t="shared" si="6"/>
        <v>0</v>
      </c>
      <c r="U13" s="633">
        <f t="shared" si="6"/>
        <v>0</v>
      </c>
      <c r="V13" s="633">
        <f t="shared" si="6"/>
        <v>0</v>
      </c>
      <c r="W13" s="633">
        <f t="shared" si="6"/>
        <v>0</v>
      </c>
      <c r="X13" s="633">
        <f t="shared" si="6"/>
        <v>0</v>
      </c>
      <c r="Y13" s="633">
        <f t="shared" si="6"/>
        <v>0</v>
      </c>
      <c r="Z13" s="633">
        <f t="shared" si="6"/>
        <v>0</v>
      </c>
      <c r="AA13" s="633">
        <f t="shared" si="6"/>
        <v>0</v>
      </c>
      <c r="AB13" s="633">
        <f t="shared" si="6"/>
        <v>0</v>
      </c>
      <c r="AC13" s="633">
        <f t="shared" si="6"/>
        <v>0</v>
      </c>
      <c r="AD13" s="633">
        <f t="shared" si="6"/>
        <v>0</v>
      </c>
      <c r="AE13" s="633">
        <f t="shared" si="6"/>
        <v>0</v>
      </c>
      <c r="AF13" s="633">
        <f t="shared" si="6"/>
        <v>0</v>
      </c>
      <c r="AG13" s="633">
        <f t="shared" si="6"/>
        <v>0</v>
      </c>
      <c r="AH13" s="633">
        <f t="shared" si="6"/>
        <v>0</v>
      </c>
      <c r="AI13" s="633">
        <f t="shared" si="6"/>
        <v>0</v>
      </c>
      <c r="AJ13" s="633">
        <f t="shared" si="6"/>
        <v>0</v>
      </c>
      <c r="AK13" s="633">
        <f t="shared" si="6"/>
        <v>0</v>
      </c>
      <c r="AL13" s="633">
        <f t="shared" si="6"/>
        <v>0</v>
      </c>
      <c r="AM13" s="633">
        <f t="shared" si="6"/>
        <v>0</v>
      </c>
      <c r="AN13" s="633">
        <f t="shared" si="6"/>
        <v>0</v>
      </c>
      <c r="AO13" s="633">
        <f t="shared" si="6"/>
        <v>0</v>
      </c>
      <c r="AP13" s="633">
        <f t="shared" si="6"/>
        <v>0</v>
      </c>
      <c r="AQ13" s="633">
        <f t="shared" si="6"/>
        <v>0</v>
      </c>
      <c r="AR13" s="633">
        <f t="shared" si="6"/>
        <v>0</v>
      </c>
      <c r="AS13" s="633">
        <f t="shared" si="6"/>
        <v>0</v>
      </c>
      <c r="AT13" s="633">
        <f t="shared" si="6"/>
        <v>0</v>
      </c>
      <c r="AU13" s="613">
        <f t="shared" si="4"/>
        <v>3046992.1976445052</v>
      </c>
      <c r="AV13" s="634"/>
      <c r="AW13" s="634"/>
      <c r="AX13" s="634"/>
    </row>
    <row r="14" spans="1:16384" s="305" customFormat="1" hidden="1" outlineLevel="1">
      <c r="A14" s="635"/>
      <c r="B14" s="636"/>
      <c r="C14" s="636"/>
      <c r="D14" s="637"/>
      <c r="E14" s="639"/>
      <c r="F14" s="640"/>
      <c r="G14" s="640">
        <f t="shared" si="2"/>
        <v>1</v>
      </c>
      <c r="H14" s="641">
        <v>0</v>
      </c>
      <c r="I14" s="641">
        <v>0.15</v>
      </c>
      <c r="J14" s="641">
        <v>0.42999999999999994</v>
      </c>
      <c r="K14" s="641">
        <v>0.4</v>
      </c>
      <c r="L14" s="641">
        <v>2.0000000000000018E-2</v>
      </c>
      <c r="M14" s="641">
        <v>0</v>
      </c>
      <c r="N14" s="641">
        <v>0</v>
      </c>
      <c r="O14" s="641">
        <v>0</v>
      </c>
      <c r="P14" s="641">
        <v>0</v>
      </c>
      <c r="Q14" s="641">
        <v>0</v>
      </c>
      <c r="R14" s="641">
        <v>0</v>
      </c>
      <c r="S14" s="641">
        <v>0</v>
      </c>
      <c r="T14" s="641">
        <v>0</v>
      </c>
      <c r="U14" s="641">
        <v>0</v>
      </c>
      <c r="V14" s="641">
        <v>0</v>
      </c>
      <c r="W14" s="641">
        <v>0</v>
      </c>
      <c r="X14" s="641">
        <v>0</v>
      </c>
      <c r="Y14" s="641">
        <v>0</v>
      </c>
      <c r="Z14" s="641">
        <v>0</v>
      </c>
      <c r="AA14" s="641">
        <v>0</v>
      </c>
      <c r="AB14" s="641">
        <v>0</v>
      </c>
      <c r="AC14" s="641">
        <v>0</v>
      </c>
      <c r="AD14" s="641">
        <v>0</v>
      </c>
      <c r="AE14" s="641">
        <v>0</v>
      </c>
      <c r="AF14" s="641">
        <v>0</v>
      </c>
      <c r="AG14" s="641">
        <v>0</v>
      </c>
      <c r="AH14" s="641">
        <v>0</v>
      </c>
      <c r="AI14" s="641">
        <v>0</v>
      </c>
      <c r="AJ14" s="641">
        <v>0</v>
      </c>
      <c r="AK14" s="641">
        <v>0</v>
      </c>
      <c r="AL14" s="641">
        <v>0</v>
      </c>
      <c r="AM14" s="641">
        <v>0</v>
      </c>
      <c r="AN14" s="641">
        <v>0</v>
      </c>
      <c r="AO14" s="641">
        <v>0</v>
      </c>
      <c r="AP14" s="641">
        <v>0</v>
      </c>
      <c r="AQ14" s="641">
        <v>0</v>
      </c>
      <c r="AR14" s="641">
        <v>0</v>
      </c>
      <c r="AS14" s="641">
        <v>0</v>
      </c>
      <c r="AT14" s="641">
        <v>0</v>
      </c>
      <c r="AU14" s="613">
        <f t="shared" si="4"/>
        <v>1</v>
      </c>
      <c r="AV14" s="635"/>
      <c r="AW14" s="635"/>
      <c r="AX14" s="635"/>
    </row>
    <row r="15" spans="1:16384" s="264" customFormat="1" hidden="1" outlineLevel="1">
      <c r="A15" s="590"/>
      <c r="B15" s="629" t="s">
        <v>278</v>
      </c>
      <c r="C15" s="629" t="s">
        <v>281</v>
      </c>
      <c r="D15" s="630" t="s">
        <v>282</v>
      </c>
      <c r="E15" s="631"/>
      <c r="F15" s="632">
        <v>535531.96201024635</v>
      </c>
      <c r="G15" s="632">
        <f t="shared" si="2"/>
        <v>535531.96201024635</v>
      </c>
      <c r="H15" s="633">
        <f>+H16*$F15</f>
        <v>0</v>
      </c>
      <c r="I15" s="633">
        <f t="shared" ref="I15:AT15" si="7">+I16*$F$15</f>
        <v>283831.93986543058</v>
      </c>
      <c r="J15" s="633">
        <f t="shared" si="7"/>
        <v>251700.02214481577</v>
      </c>
      <c r="K15" s="633">
        <f t="shared" si="7"/>
        <v>0</v>
      </c>
      <c r="L15" s="633">
        <f t="shared" si="7"/>
        <v>0</v>
      </c>
      <c r="M15" s="633">
        <f t="shared" si="7"/>
        <v>0</v>
      </c>
      <c r="N15" s="633">
        <f t="shared" si="7"/>
        <v>0</v>
      </c>
      <c r="O15" s="633">
        <f t="shared" si="7"/>
        <v>0</v>
      </c>
      <c r="P15" s="633">
        <f t="shared" si="7"/>
        <v>0</v>
      </c>
      <c r="Q15" s="633">
        <f t="shared" si="7"/>
        <v>0</v>
      </c>
      <c r="R15" s="633">
        <f t="shared" si="7"/>
        <v>0</v>
      </c>
      <c r="S15" s="633">
        <f t="shared" si="7"/>
        <v>0</v>
      </c>
      <c r="T15" s="633">
        <f t="shared" si="7"/>
        <v>0</v>
      </c>
      <c r="U15" s="633">
        <f t="shared" si="7"/>
        <v>0</v>
      </c>
      <c r="V15" s="633">
        <f t="shared" si="7"/>
        <v>0</v>
      </c>
      <c r="W15" s="633">
        <f t="shared" si="7"/>
        <v>0</v>
      </c>
      <c r="X15" s="633">
        <f t="shared" si="7"/>
        <v>0</v>
      </c>
      <c r="Y15" s="633">
        <f t="shared" si="7"/>
        <v>0</v>
      </c>
      <c r="Z15" s="633">
        <f t="shared" si="7"/>
        <v>0</v>
      </c>
      <c r="AA15" s="633">
        <f t="shared" si="7"/>
        <v>0</v>
      </c>
      <c r="AB15" s="633">
        <f t="shared" si="7"/>
        <v>0</v>
      </c>
      <c r="AC15" s="633">
        <f t="shared" si="7"/>
        <v>0</v>
      </c>
      <c r="AD15" s="633">
        <f t="shared" si="7"/>
        <v>0</v>
      </c>
      <c r="AE15" s="633">
        <f t="shared" si="7"/>
        <v>0</v>
      </c>
      <c r="AF15" s="633">
        <f t="shared" si="7"/>
        <v>0</v>
      </c>
      <c r="AG15" s="633">
        <f t="shared" si="7"/>
        <v>0</v>
      </c>
      <c r="AH15" s="633">
        <f t="shared" si="7"/>
        <v>0</v>
      </c>
      <c r="AI15" s="633">
        <f t="shared" si="7"/>
        <v>0</v>
      </c>
      <c r="AJ15" s="633">
        <f t="shared" si="7"/>
        <v>0</v>
      </c>
      <c r="AK15" s="633">
        <f t="shared" si="7"/>
        <v>0</v>
      </c>
      <c r="AL15" s="633">
        <f t="shared" si="7"/>
        <v>0</v>
      </c>
      <c r="AM15" s="633">
        <f t="shared" si="7"/>
        <v>0</v>
      </c>
      <c r="AN15" s="633">
        <f t="shared" si="7"/>
        <v>0</v>
      </c>
      <c r="AO15" s="633">
        <f t="shared" si="7"/>
        <v>0</v>
      </c>
      <c r="AP15" s="633">
        <f t="shared" si="7"/>
        <v>0</v>
      </c>
      <c r="AQ15" s="633">
        <f t="shared" si="7"/>
        <v>0</v>
      </c>
      <c r="AR15" s="633">
        <f t="shared" si="7"/>
        <v>0</v>
      </c>
      <c r="AS15" s="633">
        <f t="shared" si="7"/>
        <v>0</v>
      </c>
      <c r="AT15" s="633">
        <f t="shared" si="7"/>
        <v>0</v>
      </c>
      <c r="AU15" s="613">
        <f t="shared" si="4"/>
        <v>535531.96201024635</v>
      </c>
      <c r="AV15" s="590"/>
      <c r="AW15" s="590"/>
      <c r="AX15" s="590"/>
    </row>
    <row r="16" spans="1:16384" s="308" customFormat="1" hidden="1" outlineLevel="1">
      <c r="A16" s="642"/>
      <c r="B16" s="636"/>
      <c r="C16" s="636"/>
      <c r="D16" s="637"/>
      <c r="E16" s="639"/>
      <c r="F16" s="640"/>
      <c r="G16" s="640">
        <f t="shared" si="2"/>
        <v>1</v>
      </c>
      <c r="H16" s="641">
        <v>0</v>
      </c>
      <c r="I16" s="641">
        <v>0.53</v>
      </c>
      <c r="J16" s="641">
        <v>0.47</v>
      </c>
      <c r="K16" s="641">
        <v>0</v>
      </c>
      <c r="L16" s="641">
        <v>0</v>
      </c>
      <c r="M16" s="641">
        <v>0</v>
      </c>
      <c r="N16" s="641">
        <v>0</v>
      </c>
      <c r="O16" s="641">
        <v>0</v>
      </c>
      <c r="P16" s="641">
        <v>0</v>
      </c>
      <c r="Q16" s="641">
        <v>0</v>
      </c>
      <c r="R16" s="641">
        <v>0</v>
      </c>
      <c r="S16" s="641">
        <v>0</v>
      </c>
      <c r="T16" s="641">
        <v>0</v>
      </c>
      <c r="U16" s="641">
        <v>0</v>
      </c>
      <c r="V16" s="641">
        <v>0</v>
      </c>
      <c r="W16" s="641">
        <v>0</v>
      </c>
      <c r="X16" s="641">
        <v>0</v>
      </c>
      <c r="Y16" s="641">
        <v>0</v>
      </c>
      <c r="Z16" s="641">
        <v>0</v>
      </c>
      <c r="AA16" s="641">
        <v>0</v>
      </c>
      <c r="AB16" s="641">
        <v>0</v>
      </c>
      <c r="AC16" s="641">
        <v>0</v>
      </c>
      <c r="AD16" s="641">
        <v>0</v>
      </c>
      <c r="AE16" s="641">
        <v>0</v>
      </c>
      <c r="AF16" s="641">
        <v>0</v>
      </c>
      <c r="AG16" s="641">
        <v>0</v>
      </c>
      <c r="AH16" s="641">
        <v>0</v>
      </c>
      <c r="AI16" s="641">
        <v>0</v>
      </c>
      <c r="AJ16" s="641">
        <v>0</v>
      </c>
      <c r="AK16" s="641">
        <v>0</v>
      </c>
      <c r="AL16" s="641">
        <v>0</v>
      </c>
      <c r="AM16" s="641">
        <v>0</v>
      </c>
      <c r="AN16" s="641">
        <v>0</v>
      </c>
      <c r="AO16" s="641">
        <v>0</v>
      </c>
      <c r="AP16" s="641">
        <v>0</v>
      </c>
      <c r="AQ16" s="641">
        <v>0</v>
      </c>
      <c r="AR16" s="641">
        <v>0</v>
      </c>
      <c r="AS16" s="641">
        <v>0</v>
      </c>
      <c r="AT16" s="641">
        <v>0</v>
      </c>
      <c r="AU16" s="613">
        <f t="shared" si="4"/>
        <v>1</v>
      </c>
      <c r="AV16" s="642"/>
      <c r="AW16" s="642"/>
      <c r="AX16" s="642"/>
    </row>
    <row r="17" spans="1:50" s="264" customFormat="1" hidden="1" outlineLevel="1">
      <c r="A17" s="590"/>
      <c r="B17" s="629" t="s">
        <v>278</v>
      </c>
      <c r="C17" s="629" t="s">
        <v>283</v>
      </c>
      <c r="D17" s="630" t="s">
        <v>284</v>
      </c>
      <c r="E17" s="631"/>
      <c r="F17" s="632">
        <v>535531.96201024635</v>
      </c>
      <c r="G17" s="632">
        <f t="shared" si="2"/>
        <v>535531.96201024635</v>
      </c>
      <c r="H17" s="633">
        <f>+H18*$F17</f>
        <v>0</v>
      </c>
      <c r="I17" s="633">
        <f t="shared" ref="I17:AT17" si="8">+I18*$F17</f>
        <v>176725.54746338131</v>
      </c>
      <c r="J17" s="633">
        <f t="shared" si="8"/>
        <v>182080.86708348378</v>
      </c>
      <c r="K17" s="633">
        <f t="shared" si="8"/>
        <v>176725.54746338128</v>
      </c>
      <c r="L17" s="633">
        <f t="shared" si="8"/>
        <v>0</v>
      </c>
      <c r="M17" s="633">
        <f t="shared" si="8"/>
        <v>0</v>
      </c>
      <c r="N17" s="633">
        <f t="shared" si="8"/>
        <v>0</v>
      </c>
      <c r="O17" s="633">
        <f t="shared" si="8"/>
        <v>0</v>
      </c>
      <c r="P17" s="633">
        <f t="shared" si="8"/>
        <v>0</v>
      </c>
      <c r="Q17" s="633">
        <f t="shared" si="8"/>
        <v>0</v>
      </c>
      <c r="R17" s="633">
        <f t="shared" si="8"/>
        <v>0</v>
      </c>
      <c r="S17" s="633">
        <f t="shared" si="8"/>
        <v>0</v>
      </c>
      <c r="T17" s="633">
        <f t="shared" si="8"/>
        <v>0</v>
      </c>
      <c r="U17" s="633">
        <f t="shared" si="8"/>
        <v>0</v>
      </c>
      <c r="V17" s="633">
        <f t="shared" si="8"/>
        <v>0</v>
      </c>
      <c r="W17" s="633">
        <f t="shared" si="8"/>
        <v>0</v>
      </c>
      <c r="X17" s="633">
        <f t="shared" si="8"/>
        <v>0</v>
      </c>
      <c r="Y17" s="633">
        <f t="shared" si="8"/>
        <v>0</v>
      </c>
      <c r="Z17" s="633">
        <f t="shared" si="8"/>
        <v>0</v>
      </c>
      <c r="AA17" s="633">
        <f t="shared" si="8"/>
        <v>0</v>
      </c>
      <c r="AB17" s="633">
        <f t="shared" si="8"/>
        <v>0</v>
      </c>
      <c r="AC17" s="633">
        <f t="shared" si="8"/>
        <v>0</v>
      </c>
      <c r="AD17" s="633">
        <f t="shared" si="8"/>
        <v>0</v>
      </c>
      <c r="AE17" s="633">
        <f t="shared" si="8"/>
        <v>0</v>
      </c>
      <c r="AF17" s="633">
        <f t="shared" si="8"/>
        <v>0</v>
      </c>
      <c r="AG17" s="633">
        <f t="shared" si="8"/>
        <v>0</v>
      </c>
      <c r="AH17" s="633">
        <f t="shared" si="8"/>
        <v>0</v>
      </c>
      <c r="AI17" s="633">
        <f t="shared" si="8"/>
        <v>0</v>
      </c>
      <c r="AJ17" s="633">
        <f t="shared" si="8"/>
        <v>0</v>
      </c>
      <c r="AK17" s="633">
        <f t="shared" si="8"/>
        <v>0</v>
      </c>
      <c r="AL17" s="633">
        <f t="shared" si="8"/>
        <v>0</v>
      </c>
      <c r="AM17" s="633">
        <f t="shared" si="8"/>
        <v>0</v>
      </c>
      <c r="AN17" s="633">
        <f t="shared" si="8"/>
        <v>0</v>
      </c>
      <c r="AO17" s="633">
        <f t="shared" si="8"/>
        <v>0</v>
      </c>
      <c r="AP17" s="633">
        <f t="shared" si="8"/>
        <v>0</v>
      </c>
      <c r="AQ17" s="633">
        <f t="shared" si="8"/>
        <v>0</v>
      </c>
      <c r="AR17" s="633">
        <f t="shared" si="8"/>
        <v>0</v>
      </c>
      <c r="AS17" s="633">
        <f t="shared" si="8"/>
        <v>0</v>
      </c>
      <c r="AT17" s="633">
        <f t="shared" si="8"/>
        <v>0</v>
      </c>
      <c r="AU17" s="613">
        <f t="shared" si="4"/>
        <v>535531.96201024635</v>
      </c>
      <c r="AV17" s="590"/>
      <c r="AW17" s="590"/>
      <c r="AX17" s="590"/>
    </row>
    <row r="18" spans="1:50" s="308" customFormat="1" hidden="1" outlineLevel="1">
      <c r="A18" s="642"/>
      <c r="B18" s="636"/>
      <c r="C18" s="636"/>
      <c r="D18" s="637"/>
      <c r="E18" s="639"/>
      <c r="F18" s="640"/>
      <c r="G18" s="640">
        <f t="shared" si="2"/>
        <v>1</v>
      </c>
      <c r="H18" s="641">
        <v>0</v>
      </c>
      <c r="I18" s="641">
        <v>0.33</v>
      </c>
      <c r="J18" s="641">
        <v>0.34</v>
      </c>
      <c r="K18" s="641">
        <v>0.32999999999999996</v>
      </c>
      <c r="L18" s="641">
        <v>0</v>
      </c>
      <c r="M18" s="641">
        <v>0</v>
      </c>
      <c r="N18" s="641">
        <v>0</v>
      </c>
      <c r="O18" s="641">
        <v>0</v>
      </c>
      <c r="P18" s="641">
        <v>0</v>
      </c>
      <c r="Q18" s="641">
        <v>0</v>
      </c>
      <c r="R18" s="641">
        <v>0</v>
      </c>
      <c r="S18" s="641">
        <v>0</v>
      </c>
      <c r="T18" s="641">
        <v>0</v>
      </c>
      <c r="U18" s="641">
        <v>0</v>
      </c>
      <c r="V18" s="641">
        <v>0</v>
      </c>
      <c r="W18" s="641">
        <v>0</v>
      </c>
      <c r="X18" s="641">
        <v>0</v>
      </c>
      <c r="Y18" s="641">
        <v>0</v>
      </c>
      <c r="Z18" s="641">
        <v>0</v>
      </c>
      <c r="AA18" s="641">
        <v>0</v>
      </c>
      <c r="AB18" s="641">
        <v>0</v>
      </c>
      <c r="AC18" s="641">
        <v>0</v>
      </c>
      <c r="AD18" s="641">
        <v>0</v>
      </c>
      <c r="AE18" s="641">
        <v>0</v>
      </c>
      <c r="AF18" s="641">
        <v>0</v>
      </c>
      <c r="AG18" s="641">
        <v>0</v>
      </c>
      <c r="AH18" s="641">
        <v>0</v>
      </c>
      <c r="AI18" s="641">
        <v>0</v>
      </c>
      <c r="AJ18" s="641">
        <v>0</v>
      </c>
      <c r="AK18" s="641">
        <v>0</v>
      </c>
      <c r="AL18" s="641">
        <v>0</v>
      </c>
      <c r="AM18" s="641">
        <v>0</v>
      </c>
      <c r="AN18" s="641">
        <v>0</v>
      </c>
      <c r="AO18" s="641">
        <v>0</v>
      </c>
      <c r="AP18" s="641">
        <v>0</v>
      </c>
      <c r="AQ18" s="641">
        <v>0</v>
      </c>
      <c r="AR18" s="641">
        <v>0</v>
      </c>
      <c r="AS18" s="641">
        <v>0</v>
      </c>
      <c r="AT18" s="641">
        <v>0</v>
      </c>
      <c r="AU18" s="613">
        <f t="shared" si="4"/>
        <v>1</v>
      </c>
      <c r="AV18" s="642"/>
      <c r="AW18" s="642"/>
      <c r="AX18" s="642"/>
    </row>
    <row r="19" spans="1:50" s="264" customFormat="1" hidden="1" outlineLevel="1">
      <c r="A19" s="590"/>
      <c r="B19" s="629" t="s">
        <v>278</v>
      </c>
      <c r="C19" s="629" t="s">
        <v>285</v>
      </c>
      <c r="D19" s="630" t="s">
        <v>286</v>
      </c>
      <c r="E19" s="631"/>
      <c r="F19" s="632">
        <v>535531.96201024635</v>
      </c>
      <c r="G19" s="632">
        <f t="shared" si="2"/>
        <v>535531.96201024635</v>
      </c>
      <c r="H19" s="633">
        <f>+H20*$F19</f>
        <v>0</v>
      </c>
      <c r="I19" s="633">
        <f t="shared" ref="I19" si="9">+I20*$F19</f>
        <v>0</v>
      </c>
      <c r="J19" s="633">
        <f t="shared" ref="J19" si="10">+J20*$F19</f>
        <v>476623.44618911925</v>
      </c>
      <c r="K19" s="633">
        <f t="shared" ref="K19" si="11">+K20*$F19</f>
        <v>58908.51582112709</v>
      </c>
      <c r="L19" s="633">
        <f t="shared" ref="L19" si="12">+L20*$F19</f>
        <v>0</v>
      </c>
      <c r="M19" s="633">
        <f t="shared" ref="M19" si="13">+M20*$F19</f>
        <v>0</v>
      </c>
      <c r="N19" s="633">
        <f t="shared" ref="N19" si="14">+N20*$F19</f>
        <v>0</v>
      </c>
      <c r="O19" s="633">
        <f t="shared" ref="O19" si="15">+O20*$F19</f>
        <v>0</v>
      </c>
      <c r="P19" s="633">
        <f t="shared" ref="P19" si="16">+P20*$F19</f>
        <v>0</v>
      </c>
      <c r="Q19" s="633">
        <f t="shared" ref="Q19" si="17">+Q20*$F19</f>
        <v>0</v>
      </c>
      <c r="R19" s="633">
        <f t="shared" ref="R19" si="18">+R20*$F19</f>
        <v>0</v>
      </c>
      <c r="S19" s="633">
        <f t="shared" ref="S19" si="19">+S20*$F19</f>
        <v>0</v>
      </c>
      <c r="T19" s="633">
        <f t="shared" ref="T19" si="20">+T20*$F19</f>
        <v>0</v>
      </c>
      <c r="U19" s="633">
        <f t="shared" ref="U19" si="21">+U20*$F19</f>
        <v>0</v>
      </c>
      <c r="V19" s="633">
        <f t="shared" ref="V19" si="22">+V20*$F19</f>
        <v>0</v>
      </c>
      <c r="W19" s="633">
        <f t="shared" ref="W19" si="23">+W20*$F19</f>
        <v>0</v>
      </c>
      <c r="X19" s="633">
        <f t="shared" ref="X19" si="24">+X20*$F19</f>
        <v>0</v>
      </c>
      <c r="Y19" s="633">
        <f t="shared" ref="Y19" si="25">+Y20*$F19</f>
        <v>0</v>
      </c>
      <c r="Z19" s="633">
        <f t="shared" ref="Z19" si="26">+Z20*$F19</f>
        <v>0</v>
      </c>
      <c r="AA19" s="633">
        <f t="shared" ref="AA19" si="27">+AA20*$F19</f>
        <v>0</v>
      </c>
      <c r="AB19" s="633">
        <f t="shared" ref="AB19" si="28">+AB20*$F19</f>
        <v>0</v>
      </c>
      <c r="AC19" s="633">
        <f t="shared" ref="AC19" si="29">+AC20*$F19</f>
        <v>0</v>
      </c>
      <c r="AD19" s="633">
        <f t="shared" ref="AD19" si="30">+AD20*$F19</f>
        <v>0</v>
      </c>
      <c r="AE19" s="633">
        <f t="shared" ref="AE19" si="31">+AE20*$F19</f>
        <v>0</v>
      </c>
      <c r="AF19" s="633">
        <f t="shared" ref="AF19" si="32">+AF20*$F19</f>
        <v>0</v>
      </c>
      <c r="AG19" s="633">
        <f t="shared" ref="AG19" si="33">+AG20*$F19</f>
        <v>0</v>
      </c>
      <c r="AH19" s="633">
        <f t="shared" ref="AH19" si="34">+AH20*$F19</f>
        <v>0</v>
      </c>
      <c r="AI19" s="633">
        <f t="shared" ref="AI19" si="35">+AI20*$F19</f>
        <v>0</v>
      </c>
      <c r="AJ19" s="633">
        <f t="shared" ref="AJ19" si="36">+AJ20*$F19</f>
        <v>0</v>
      </c>
      <c r="AK19" s="633">
        <f t="shared" ref="AK19" si="37">+AK20*$F19</f>
        <v>0</v>
      </c>
      <c r="AL19" s="633">
        <f t="shared" ref="AL19" si="38">+AL20*$F19</f>
        <v>0</v>
      </c>
      <c r="AM19" s="633">
        <f t="shared" ref="AM19" si="39">+AM20*$F19</f>
        <v>0</v>
      </c>
      <c r="AN19" s="633">
        <f t="shared" ref="AN19" si="40">+AN20*$F19</f>
        <v>0</v>
      </c>
      <c r="AO19" s="633">
        <f t="shared" ref="AO19" si="41">+AO20*$F19</f>
        <v>0</v>
      </c>
      <c r="AP19" s="633">
        <f t="shared" ref="AP19" si="42">+AP20*$F19</f>
        <v>0</v>
      </c>
      <c r="AQ19" s="633">
        <f t="shared" ref="AQ19" si="43">+AQ20*$F19</f>
        <v>0</v>
      </c>
      <c r="AR19" s="633">
        <f t="shared" ref="AR19" si="44">+AR20*$F19</f>
        <v>0</v>
      </c>
      <c r="AS19" s="633">
        <f t="shared" ref="AS19" si="45">+AS20*$F19</f>
        <v>0</v>
      </c>
      <c r="AT19" s="633">
        <f t="shared" ref="AT19" si="46">+AT20*$F19</f>
        <v>0</v>
      </c>
      <c r="AU19" s="613">
        <f t="shared" si="4"/>
        <v>535531.96201024635</v>
      </c>
      <c r="AV19" s="590"/>
      <c r="AW19" s="590"/>
      <c r="AX19" s="590"/>
    </row>
    <row r="20" spans="1:50" s="308" customFormat="1" hidden="1" outlineLevel="1">
      <c r="A20" s="642"/>
      <c r="B20" s="636"/>
      <c r="C20" s="636"/>
      <c r="D20" s="637"/>
      <c r="E20" s="639"/>
      <c r="F20" s="640"/>
      <c r="G20" s="640">
        <f t="shared" si="2"/>
        <v>1</v>
      </c>
      <c r="H20" s="641">
        <v>0</v>
      </c>
      <c r="I20" s="641">
        <v>0</v>
      </c>
      <c r="J20" s="641">
        <v>0.89</v>
      </c>
      <c r="K20" s="641">
        <v>0.10999999999999999</v>
      </c>
      <c r="L20" s="641">
        <v>0</v>
      </c>
      <c r="M20" s="641">
        <v>0</v>
      </c>
      <c r="N20" s="641">
        <v>0</v>
      </c>
      <c r="O20" s="641">
        <v>0</v>
      </c>
      <c r="P20" s="641">
        <v>0</v>
      </c>
      <c r="Q20" s="641">
        <v>0</v>
      </c>
      <c r="R20" s="641">
        <v>0</v>
      </c>
      <c r="S20" s="641">
        <v>0</v>
      </c>
      <c r="T20" s="641">
        <v>0</v>
      </c>
      <c r="U20" s="641">
        <v>0</v>
      </c>
      <c r="V20" s="641">
        <v>0</v>
      </c>
      <c r="W20" s="641">
        <v>0</v>
      </c>
      <c r="X20" s="641">
        <v>0</v>
      </c>
      <c r="Y20" s="641">
        <v>0</v>
      </c>
      <c r="Z20" s="641">
        <v>0</v>
      </c>
      <c r="AA20" s="641">
        <v>0</v>
      </c>
      <c r="AB20" s="641">
        <v>0</v>
      </c>
      <c r="AC20" s="641">
        <v>0</v>
      </c>
      <c r="AD20" s="641">
        <v>0</v>
      </c>
      <c r="AE20" s="641">
        <v>0</v>
      </c>
      <c r="AF20" s="641">
        <v>0</v>
      </c>
      <c r="AG20" s="641">
        <v>0</v>
      </c>
      <c r="AH20" s="641">
        <v>0</v>
      </c>
      <c r="AI20" s="641">
        <v>0</v>
      </c>
      <c r="AJ20" s="641">
        <v>0</v>
      </c>
      <c r="AK20" s="641">
        <v>0</v>
      </c>
      <c r="AL20" s="641">
        <v>0</v>
      </c>
      <c r="AM20" s="641">
        <v>0</v>
      </c>
      <c r="AN20" s="641">
        <v>0</v>
      </c>
      <c r="AO20" s="641">
        <v>0</v>
      </c>
      <c r="AP20" s="641">
        <v>0</v>
      </c>
      <c r="AQ20" s="641">
        <v>0</v>
      </c>
      <c r="AR20" s="641">
        <v>0</v>
      </c>
      <c r="AS20" s="641">
        <v>0</v>
      </c>
      <c r="AT20" s="641">
        <v>0</v>
      </c>
      <c r="AU20" s="613">
        <f t="shared" si="4"/>
        <v>1</v>
      </c>
      <c r="AV20" s="642"/>
      <c r="AW20" s="642"/>
      <c r="AX20" s="642"/>
    </row>
    <row r="21" spans="1:50" s="264" customFormat="1" hidden="1" outlineLevel="1">
      <c r="A21" s="590"/>
      <c r="B21" s="629" t="s">
        <v>278</v>
      </c>
      <c r="C21" s="629" t="s">
        <v>287</v>
      </c>
      <c r="D21" s="630" t="s">
        <v>288</v>
      </c>
      <c r="E21" s="631"/>
      <c r="F21" s="632">
        <v>535531.96201024635</v>
      </c>
      <c r="G21" s="632">
        <f t="shared" si="2"/>
        <v>535531.96201024635</v>
      </c>
      <c r="H21" s="633">
        <f>+H22*$F21</f>
        <v>0</v>
      </c>
      <c r="I21" s="633">
        <f t="shared" ref="I21" si="47">+I22*$F21</f>
        <v>0</v>
      </c>
      <c r="J21" s="633">
        <f t="shared" ref="J21" si="48">+J22*$F21</f>
        <v>176725.54746338131</v>
      </c>
      <c r="K21" s="633">
        <f t="shared" ref="K21" si="49">+K22*$F21</f>
        <v>182080.86708348378</v>
      </c>
      <c r="L21" s="633">
        <f t="shared" ref="L21" si="50">+L22*$F21</f>
        <v>176725.54746338128</v>
      </c>
      <c r="M21" s="633">
        <f t="shared" ref="M21" si="51">+M22*$F21</f>
        <v>0</v>
      </c>
      <c r="N21" s="633">
        <f t="shared" ref="N21" si="52">+N22*$F21</f>
        <v>0</v>
      </c>
      <c r="O21" s="633">
        <f t="shared" ref="O21" si="53">+O22*$F21</f>
        <v>0</v>
      </c>
      <c r="P21" s="633">
        <f t="shared" ref="P21" si="54">+P22*$F21</f>
        <v>0</v>
      </c>
      <c r="Q21" s="633">
        <f t="shared" ref="Q21" si="55">+Q22*$F21</f>
        <v>0</v>
      </c>
      <c r="R21" s="633">
        <f t="shared" ref="R21" si="56">+R22*$F21</f>
        <v>0</v>
      </c>
      <c r="S21" s="633">
        <f t="shared" ref="S21" si="57">+S22*$F21</f>
        <v>0</v>
      </c>
      <c r="T21" s="633">
        <f t="shared" ref="T21" si="58">+T22*$F21</f>
        <v>0</v>
      </c>
      <c r="U21" s="633">
        <f t="shared" ref="U21" si="59">+U22*$F21</f>
        <v>0</v>
      </c>
      <c r="V21" s="633">
        <f t="shared" ref="V21" si="60">+V22*$F21</f>
        <v>0</v>
      </c>
      <c r="W21" s="633">
        <f t="shared" ref="W21" si="61">+W22*$F21</f>
        <v>0</v>
      </c>
      <c r="X21" s="633">
        <f t="shared" ref="X21" si="62">+X22*$F21</f>
        <v>0</v>
      </c>
      <c r="Y21" s="633">
        <f t="shared" ref="Y21" si="63">+Y22*$F21</f>
        <v>0</v>
      </c>
      <c r="Z21" s="633">
        <f t="shared" ref="Z21" si="64">+Z22*$F21</f>
        <v>0</v>
      </c>
      <c r="AA21" s="633">
        <f t="shared" ref="AA21" si="65">+AA22*$F21</f>
        <v>0</v>
      </c>
      <c r="AB21" s="633">
        <f t="shared" ref="AB21" si="66">+AB22*$F21</f>
        <v>0</v>
      </c>
      <c r="AC21" s="633">
        <f t="shared" ref="AC21" si="67">+AC22*$F21</f>
        <v>0</v>
      </c>
      <c r="AD21" s="633">
        <f t="shared" ref="AD21" si="68">+AD22*$F21</f>
        <v>0</v>
      </c>
      <c r="AE21" s="633">
        <f t="shared" ref="AE21" si="69">+AE22*$F21</f>
        <v>0</v>
      </c>
      <c r="AF21" s="633">
        <f t="shared" ref="AF21" si="70">+AF22*$F21</f>
        <v>0</v>
      </c>
      <c r="AG21" s="633">
        <f t="shared" ref="AG21" si="71">+AG22*$F21</f>
        <v>0</v>
      </c>
      <c r="AH21" s="633">
        <f t="shared" ref="AH21" si="72">+AH22*$F21</f>
        <v>0</v>
      </c>
      <c r="AI21" s="633">
        <f t="shared" ref="AI21" si="73">+AI22*$F21</f>
        <v>0</v>
      </c>
      <c r="AJ21" s="633">
        <f t="shared" ref="AJ21" si="74">+AJ22*$F21</f>
        <v>0</v>
      </c>
      <c r="AK21" s="633">
        <f t="shared" ref="AK21" si="75">+AK22*$F21</f>
        <v>0</v>
      </c>
      <c r="AL21" s="633">
        <f t="shared" ref="AL21" si="76">+AL22*$F21</f>
        <v>0</v>
      </c>
      <c r="AM21" s="633">
        <f t="shared" ref="AM21" si="77">+AM22*$F21</f>
        <v>0</v>
      </c>
      <c r="AN21" s="633">
        <f t="shared" ref="AN21" si="78">+AN22*$F21</f>
        <v>0</v>
      </c>
      <c r="AO21" s="633">
        <f t="shared" ref="AO21" si="79">+AO22*$F21</f>
        <v>0</v>
      </c>
      <c r="AP21" s="633">
        <f t="shared" ref="AP21" si="80">+AP22*$F21</f>
        <v>0</v>
      </c>
      <c r="AQ21" s="633">
        <f t="shared" ref="AQ21" si="81">+AQ22*$F21</f>
        <v>0</v>
      </c>
      <c r="AR21" s="633">
        <f t="shared" ref="AR21" si="82">+AR22*$F21</f>
        <v>0</v>
      </c>
      <c r="AS21" s="633">
        <f t="shared" ref="AS21" si="83">+AS22*$F21</f>
        <v>0</v>
      </c>
      <c r="AT21" s="633">
        <f t="shared" ref="AT21" si="84">+AT22*$F21</f>
        <v>0</v>
      </c>
      <c r="AU21" s="613">
        <f t="shared" si="4"/>
        <v>535531.96201024635</v>
      </c>
      <c r="AV21" s="590"/>
      <c r="AW21" s="590"/>
      <c r="AX21" s="590"/>
    </row>
    <row r="22" spans="1:50" s="308" customFormat="1" hidden="1" outlineLevel="1">
      <c r="A22" s="642"/>
      <c r="B22" s="636"/>
      <c r="C22" s="636"/>
      <c r="D22" s="637"/>
      <c r="E22" s="639"/>
      <c r="F22" s="640"/>
      <c r="G22" s="640">
        <f t="shared" si="2"/>
        <v>1</v>
      </c>
      <c r="H22" s="641">
        <v>0</v>
      </c>
      <c r="I22" s="641">
        <v>0</v>
      </c>
      <c r="J22" s="641">
        <v>0.33</v>
      </c>
      <c r="K22" s="641">
        <v>0.34</v>
      </c>
      <c r="L22" s="641">
        <v>0.32999999999999996</v>
      </c>
      <c r="M22" s="641">
        <v>0</v>
      </c>
      <c r="N22" s="641">
        <v>0</v>
      </c>
      <c r="O22" s="641">
        <v>0</v>
      </c>
      <c r="P22" s="641">
        <v>0</v>
      </c>
      <c r="Q22" s="641">
        <v>0</v>
      </c>
      <c r="R22" s="641">
        <v>0</v>
      </c>
      <c r="S22" s="641">
        <v>0</v>
      </c>
      <c r="T22" s="641">
        <v>0</v>
      </c>
      <c r="U22" s="641">
        <v>0</v>
      </c>
      <c r="V22" s="641">
        <v>0</v>
      </c>
      <c r="W22" s="641">
        <v>0</v>
      </c>
      <c r="X22" s="641">
        <v>0</v>
      </c>
      <c r="Y22" s="641">
        <v>0</v>
      </c>
      <c r="Z22" s="641">
        <v>0</v>
      </c>
      <c r="AA22" s="641">
        <v>0</v>
      </c>
      <c r="AB22" s="641">
        <v>0</v>
      </c>
      <c r="AC22" s="641">
        <v>0</v>
      </c>
      <c r="AD22" s="641">
        <v>0</v>
      </c>
      <c r="AE22" s="641">
        <v>0</v>
      </c>
      <c r="AF22" s="641">
        <v>0</v>
      </c>
      <c r="AG22" s="641">
        <v>0</v>
      </c>
      <c r="AH22" s="641">
        <v>0</v>
      </c>
      <c r="AI22" s="641">
        <v>0</v>
      </c>
      <c r="AJ22" s="641">
        <v>0</v>
      </c>
      <c r="AK22" s="641">
        <v>0</v>
      </c>
      <c r="AL22" s="641">
        <v>0</v>
      </c>
      <c r="AM22" s="641">
        <v>0</v>
      </c>
      <c r="AN22" s="641">
        <v>0</v>
      </c>
      <c r="AO22" s="641">
        <v>0</v>
      </c>
      <c r="AP22" s="641">
        <v>0</v>
      </c>
      <c r="AQ22" s="641">
        <v>0</v>
      </c>
      <c r="AR22" s="641">
        <v>0</v>
      </c>
      <c r="AS22" s="641">
        <v>0</v>
      </c>
      <c r="AT22" s="641">
        <v>0</v>
      </c>
      <c r="AU22" s="613">
        <f t="shared" si="4"/>
        <v>1</v>
      </c>
      <c r="AV22" s="642"/>
      <c r="AW22" s="642"/>
      <c r="AX22" s="642"/>
    </row>
    <row r="23" spans="1:50" s="264" customFormat="1" hidden="1" outlineLevel="1">
      <c r="A23" s="590"/>
      <c r="B23" s="629" t="s">
        <v>278</v>
      </c>
      <c r="C23" s="629" t="s">
        <v>289</v>
      </c>
      <c r="D23" s="630" t="s">
        <v>290</v>
      </c>
      <c r="E23" s="631"/>
      <c r="F23" s="632">
        <v>0</v>
      </c>
      <c r="G23" s="632">
        <f t="shared" si="2"/>
        <v>0</v>
      </c>
      <c r="H23" s="633">
        <f>+H24*$F23</f>
        <v>0</v>
      </c>
      <c r="I23" s="633">
        <f t="shared" ref="I23" si="85">+I24*$F23</f>
        <v>0</v>
      </c>
      <c r="J23" s="633">
        <f t="shared" ref="J23" si="86">+J24*$F23</f>
        <v>0</v>
      </c>
      <c r="K23" s="633">
        <f t="shared" ref="K23" si="87">+K24*$F23</f>
        <v>0</v>
      </c>
      <c r="L23" s="633">
        <f t="shared" ref="L23" si="88">+L24*$F23</f>
        <v>0</v>
      </c>
      <c r="M23" s="633">
        <f t="shared" ref="M23" si="89">+M24*$F23</f>
        <v>0</v>
      </c>
      <c r="N23" s="633">
        <f t="shared" ref="N23" si="90">+N24*$F23</f>
        <v>0</v>
      </c>
      <c r="O23" s="633">
        <f t="shared" ref="O23" si="91">+O24*$F23</f>
        <v>0</v>
      </c>
      <c r="P23" s="633">
        <f t="shared" ref="P23" si="92">+P24*$F23</f>
        <v>0</v>
      </c>
      <c r="Q23" s="633">
        <f t="shared" ref="Q23" si="93">+Q24*$F23</f>
        <v>0</v>
      </c>
      <c r="R23" s="633">
        <f t="shared" ref="R23" si="94">+R24*$F23</f>
        <v>0</v>
      </c>
      <c r="S23" s="633">
        <f t="shared" ref="S23" si="95">+S24*$F23</f>
        <v>0</v>
      </c>
      <c r="T23" s="633">
        <f t="shared" ref="T23" si="96">+T24*$F23</f>
        <v>0</v>
      </c>
      <c r="U23" s="633">
        <f t="shared" ref="U23" si="97">+U24*$F23</f>
        <v>0</v>
      </c>
      <c r="V23" s="633">
        <f t="shared" ref="V23" si="98">+V24*$F23</f>
        <v>0</v>
      </c>
      <c r="W23" s="633">
        <f t="shared" ref="W23" si="99">+W24*$F23</f>
        <v>0</v>
      </c>
      <c r="X23" s="633">
        <f t="shared" ref="X23" si="100">+X24*$F23</f>
        <v>0</v>
      </c>
      <c r="Y23" s="633">
        <f t="shared" ref="Y23" si="101">+Y24*$F23</f>
        <v>0</v>
      </c>
      <c r="Z23" s="633">
        <f t="shared" ref="Z23" si="102">+Z24*$F23</f>
        <v>0</v>
      </c>
      <c r="AA23" s="633">
        <f t="shared" ref="AA23" si="103">+AA24*$F23</f>
        <v>0</v>
      </c>
      <c r="AB23" s="633">
        <f t="shared" ref="AB23" si="104">+AB24*$F23</f>
        <v>0</v>
      </c>
      <c r="AC23" s="633">
        <f t="shared" ref="AC23" si="105">+AC24*$F23</f>
        <v>0</v>
      </c>
      <c r="AD23" s="633">
        <f t="shared" ref="AD23" si="106">+AD24*$F23</f>
        <v>0</v>
      </c>
      <c r="AE23" s="633">
        <f t="shared" ref="AE23" si="107">+AE24*$F23</f>
        <v>0</v>
      </c>
      <c r="AF23" s="633">
        <f t="shared" ref="AF23" si="108">+AF24*$F23</f>
        <v>0</v>
      </c>
      <c r="AG23" s="633">
        <f t="shared" ref="AG23" si="109">+AG24*$F23</f>
        <v>0</v>
      </c>
      <c r="AH23" s="633">
        <f t="shared" ref="AH23" si="110">+AH24*$F23</f>
        <v>0</v>
      </c>
      <c r="AI23" s="633">
        <f t="shared" ref="AI23" si="111">+AI24*$F23</f>
        <v>0</v>
      </c>
      <c r="AJ23" s="633">
        <f t="shared" ref="AJ23" si="112">+AJ24*$F23</f>
        <v>0</v>
      </c>
      <c r="AK23" s="633">
        <f t="shared" ref="AK23" si="113">+AK24*$F23</f>
        <v>0</v>
      </c>
      <c r="AL23" s="633">
        <f t="shared" ref="AL23" si="114">+AL24*$F23</f>
        <v>0</v>
      </c>
      <c r="AM23" s="633">
        <f t="shared" ref="AM23" si="115">+AM24*$F23</f>
        <v>0</v>
      </c>
      <c r="AN23" s="633">
        <f t="shared" ref="AN23" si="116">+AN24*$F23</f>
        <v>0</v>
      </c>
      <c r="AO23" s="633">
        <f t="shared" ref="AO23" si="117">+AO24*$F23</f>
        <v>0</v>
      </c>
      <c r="AP23" s="633">
        <f t="shared" ref="AP23" si="118">+AP24*$F23</f>
        <v>0</v>
      </c>
      <c r="AQ23" s="633">
        <f t="shared" ref="AQ23" si="119">+AQ24*$F23</f>
        <v>0</v>
      </c>
      <c r="AR23" s="633">
        <f t="shared" ref="AR23" si="120">+AR24*$F23</f>
        <v>0</v>
      </c>
      <c r="AS23" s="633">
        <f t="shared" ref="AS23" si="121">+AS24*$F23</f>
        <v>0</v>
      </c>
      <c r="AT23" s="633">
        <f t="shared" ref="AT23" si="122">+AT24*$F23</f>
        <v>0</v>
      </c>
      <c r="AU23" s="613">
        <f t="shared" si="4"/>
        <v>0</v>
      </c>
      <c r="AV23" s="590"/>
      <c r="AW23" s="590"/>
      <c r="AX23" s="590"/>
    </row>
    <row r="24" spans="1:50" s="308" customFormat="1" hidden="1" outlineLevel="1">
      <c r="A24" s="642"/>
      <c r="B24" s="636"/>
      <c r="C24" s="636"/>
      <c r="D24" s="637"/>
      <c r="E24" s="639"/>
      <c r="F24" s="640"/>
      <c r="G24" s="640">
        <f t="shared" si="2"/>
        <v>1</v>
      </c>
      <c r="H24" s="641">
        <v>0</v>
      </c>
      <c r="I24" s="641">
        <v>0</v>
      </c>
      <c r="J24" s="641">
        <v>0</v>
      </c>
      <c r="K24" s="641">
        <v>0</v>
      </c>
      <c r="L24" s="641">
        <v>1</v>
      </c>
      <c r="M24" s="641">
        <v>0</v>
      </c>
      <c r="N24" s="641">
        <v>0</v>
      </c>
      <c r="O24" s="641">
        <v>0</v>
      </c>
      <c r="P24" s="641">
        <v>0</v>
      </c>
      <c r="Q24" s="641">
        <v>0</v>
      </c>
      <c r="R24" s="641">
        <v>0</v>
      </c>
      <c r="S24" s="641">
        <v>0</v>
      </c>
      <c r="T24" s="641">
        <v>0</v>
      </c>
      <c r="U24" s="641">
        <v>0</v>
      </c>
      <c r="V24" s="641">
        <v>0</v>
      </c>
      <c r="W24" s="641">
        <v>0</v>
      </c>
      <c r="X24" s="641">
        <v>0</v>
      </c>
      <c r="Y24" s="641">
        <v>0</v>
      </c>
      <c r="Z24" s="641">
        <v>0</v>
      </c>
      <c r="AA24" s="641">
        <v>0</v>
      </c>
      <c r="AB24" s="641">
        <v>0</v>
      </c>
      <c r="AC24" s="641">
        <v>0</v>
      </c>
      <c r="AD24" s="641">
        <v>0</v>
      </c>
      <c r="AE24" s="641">
        <v>0</v>
      </c>
      <c r="AF24" s="641">
        <v>0</v>
      </c>
      <c r="AG24" s="641">
        <v>0</v>
      </c>
      <c r="AH24" s="641">
        <v>0</v>
      </c>
      <c r="AI24" s="641">
        <v>0</v>
      </c>
      <c r="AJ24" s="641">
        <v>0</v>
      </c>
      <c r="AK24" s="641">
        <v>0</v>
      </c>
      <c r="AL24" s="641">
        <v>0</v>
      </c>
      <c r="AM24" s="641">
        <v>0</v>
      </c>
      <c r="AN24" s="641">
        <v>0</v>
      </c>
      <c r="AO24" s="641">
        <v>0</v>
      </c>
      <c r="AP24" s="641">
        <v>0</v>
      </c>
      <c r="AQ24" s="641">
        <v>0</v>
      </c>
      <c r="AR24" s="641">
        <v>0</v>
      </c>
      <c r="AS24" s="641">
        <v>0</v>
      </c>
      <c r="AT24" s="641">
        <v>0</v>
      </c>
      <c r="AU24" s="613">
        <f t="shared" si="4"/>
        <v>1</v>
      </c>
      <c r="AV24" s="642"/>
      <c r="AW24" s="642"/>
      <c r="AX24" s="642"/>
    </row>
    <row r="25" spans="1:50" s="280" customFormat="1" collapsed="1">
      <c r="A25" s="621"/>
      <c r="B25" s="622" t="s">
        <v>234</v>
      </c>
      <c r="C25" s="622" t="s">
        <v>291</v>
      </c>
      <c r="D25" s="623" t="s">
        <v>292</v>
      </c>
      <c r="E25" s="624"/>
      <c r="F25" s="757">
        <f>+F26+F28+F30+F32</f>
        <v>10690775.941519355</v>
      </c>
      <c r="G25" s="625">
        <f t="shared" si="2"/>
        <v>10690775.941519352</v>
      </c>
      <c r="H25" s="624">
        <f>+H26+H28+H30+H32</f>
        <v>0</v>
      </c>
      <c r="I25" s="624">
        <f t="shared" ref="I25:AT25" si="123">+I26+I28+I30+I32</f>
        <v>0</v>
      </c>
      <c r="J25" s="624">
        <f t="shared" si="123"/>
        <v>3324822.9750881367</v>
      </c>
      <c r="K25" s="624">
        <f t="shared" si="123"/>
        <v>4332658.2688926542</v>
      </c>
      <c r="L25" s="624">
        <f t="shared" si="123"/>
        <v>1932177.9386069328</v>
      </c>
      <c r="M25" s="624">
        <f t="shared" si="123"/>
        <v>916384.22738956742</v>
      </c>
      <c r="N25" s="624">
        <f t="shared" si="123"/>
        <v>184732.53154206136</v>
      </c>
      <c r="O25" s="624">
        <f t="shared" si="123"/>
        <v>0</v>
      </c>
      <c r="P25" s="624">
        <f t="shared" si="123"/>
        <v>0</v>
      </c>
      <c r="Q25" s="624">
        <f t="shared" si="123"/>
        <v>0</v>
      </c>
      <c r="R25" s="624">
        <f t="shared" si="123"/>
        <v>0</v>
      </c>
      <c r="S25" s="624">
        <f t="shared" si="123"/>
        <v>0</v>
      </c>
      <c r="T25" s="624">
        <f t="shared" si="123"/>
        <v>0</v>
      </c>
      <c r="U25" s="624">
        <f t="shared" si="123"/>
        <v>0</v>
      </c>
      <c r="V25" s="624">
        <f t="shared" si="123"/>
        <v>0</v>
      </c>
      <c r="W25" s="624">
        <f t="shared" si="123"/>
        <v>0</v>
      </c>
      <c r="X25" s="624">
        <f t="shared" si="123"/>
        <v>0</v>
      </c>
      <c r="Y25" s="624">
        <f t="shared" si="123"/>
        <v>0</v>
      </c>
      <c r="Z25" s="624">
        <f t="shared" si="123"/>
        <v>0</v>
      </c>
      <c r="AA25" s="624">
        <f t="shared" si="123"/>
        <v>0</v>
      </c>
      <c r="AB25" s="624">
        <f t="shared" si="123"/>
        <v>0</v>
      </c>
      <c r="AC25" s="624">
        <f t="shared" si="123"/>
        <v>0</v>
      </c>
      <c r="AD25" s="624">
        <f t="shared" si="123"/>
        <v>0</v>
      </c>
      <c r="AE25" s="624">
        <f t="shared" si="123"/>
        <v>0</v>
      </c>
      <c r="AF25" s="624">
        <f t="shared" si="123"/>
        <v>0</v>
      </c>
      <c r="AG25" s="624">
        <f t="shared" si="123"/>
        <v>0</v>
      </c>
      <c r="AH25" s="624">
        <f t="shared" si="123"/>
        <v>0</v>
      </c>
      <c r="AI25" s="624">
        <f t="shared" si="123"/>
        <v>0</v>
      </c>
      <c r="AJ25" s="624">
        <f t="shared" si="123"/>
        <v>0</v>
      </c>
      <c r="AK25" s="624">
        <f t="shared" si="123"/>
        <v>0</v>
      </c>
      <c r="AL25" s="624">
        <f t="shared" si="123"/>
        <v>0</v>
      </c>
      <c r="AM25" s="624">
        <f t="shared" si="123"/>
        <v>0</v>
      </c>
      <c r="AN25" s="624">
        <f t="shared" si="123"/>
        <v>0</v>
      </c>
      <c r="AO25" s="624">
        <f t="shared" si="123"/>
        <v>0</v>
      </c>
      <c r="AP25" s="624">
        <f t="shared" si="123"/>
        <v>0</v>
      </c>
      <c r="AQ25" s="624">
        <f t="shared" si="123"/>
        <v>0</v>
      </c>
      <c r="AR25" s="624">
        <f t="shared" si="123"/>
        <v>0</v>
      </c>
      <c r="AS25" s="624">
        <f t="shared" si="123"/>
        <v>0</v>
      </c>
      <c r="AT25" s="624">
        <f t="shared" si="123"/>
        <v>0</v>
      </c>
      <c r="AU25" s="613">
        <f t="shared" si="4"/>
        <v>10690775.941519352</v>
      </c>
      <c r="AV25" s="621"/>
      <c r="AW25" s="621"/>
      <c r="AX25" s="621"/>
    </row>
    <row r="26" spans="1:50" s="264" customFormat="1" hidden="1" outlineLevel="1">
      <c r="A26" s="590"/>
      <c r="B26" s="629" t="s">
        <v>278</v>
      </c>
      <c r="C26" s="629" t="s">
        <v>293</v>
      </c>
      <c r="D26" s="630" t="s">
        <v>294</v>
      </c>
      <c r="E26" s="631"/>
      <c r="F26" s="632">
        <v>5880227.1385341398</v>
      </c>
      <c r="G26" s="632">
        <f t="shared" si="2"/>
        <v>5880227.1385341398</v>
      </c>
      <c r="H26" s="633">
        <f>+H27*$F26</f>
        <v>0</v>
      </c>
      <c r="I26" s="633">
        <f t="shared" ref="I26" si="124">+I27*$F26</f>
        <v>0</v>
      </c>
      <c r="J26" s="633">
        <f t="shared" ref="J26" si="125">+J27*$F26</f>
        <v>2704904.4837257043</v>
      </c>
      <c r="K26" s="633">
        <f t="shared" ref="K26" si="126">+K27*$F26</f>
        <v>2704904.4837257043</v>
      </c>
      <c r="L26" s="633">
        <f t="shared" ref="L26" si="127">+L27*$F26</f>
        <v>470418.17108273093</v>
      </c>
      <c r="M26" s="633">
        <f t="shared" ref="M26" si="128">+M27*$F26</f>
        <v>0</v>
      </c>
      <c r="N26" s="633">
        <f t="shared" ref="N26" si="129">+N27*$F26</f>
        <v>0</v>
      </c>
      <c r="O26" s="633">
        <f t="shared" ref="O26" si="130">+O27*$F26</f>
        <v>0</v>
      </c>
      <c r="P26" s="633">
        <f t="shared" ref="P26" si="131">+P27*$F26</f>
        <v>0</v>
      </c>
      <c r="Q26" s="633">
        <f t="shared" ref="Q26" si="132">+Q27*$F26</f>
        <v>0</v>
      </c>
      <c r="R26" s="633">
        <f t="shared" ref="R26" si="133">+R27*$F26</f>
        <v>0</v>
      </c>
      <c r="S26" s="633">
        <f t="shared" ref="S26" si="134">+S27*$F26</f>
        <v>0</v>
      </c>
      <c r="T26" s="633">
        <f t="shared" ref="T26" si="135">+T27*$F26</f>
        <v>0</v>
      </c>
      <c r="U26" s="633">
        <f t="shared" ref="U26" si="136">+U27*$F26</f>
        <v>0</v>
      </c>
      <c r="V26" s="633">
        <f t="shared" ref="V26" si="137">+V27*$F26</f>
        <v>0</v>
      </c>
      <c r="W26" s="633">
        <f t="shared" ref="W26" si="138">+W27*$F26</f>
        <v>0</v>
      </c>
      <c r="X26" s="633">
        <f t="shared" ref="X26" si="139">+X27*$F26</f>
        <v>0</v>
      </c>
      <c r="Y26" s="633">
        <f t="shared" ref="Y26" si="140">+Y27*$F26</f>
        <v>0</v>
      </c>
      <c r="Z26" s="633">
        <f t="shared" ref="Z26" si="141">+Z27*$F26</f>
        <v>0</v>
      </c>
      <c r="AA26" s="633">
        <f t="shared" ref="AA26" si="142">+AA27*$F26</f>
        <v>0</v>
      </c>
      <c r="AB26" s="633">
        <f t="shared" ref="AB26" si="143">+AB27*$F26</f>
        <v>0</v>
      </c>
      <c r="AC26" s="633">
        <f t="shared" ref="AC26" si="144">+AC27*$F26</f>
        <v>0</v>
      </c>
      <c r="AD26" s="633">
        <f t="shared" ref="AD26" si="145">+AD27*$F26</f>
        <v>0</v>
      </c>
      <c r="AE26" s="633">
        <f t="shared" ref="AE26" si="146">+AE27*$F26</f>
        <v>0</v>
      </c>
      <c r="AF26" s="633">
        <f t="shared" ref="AF26" si="147">+AF27*$F26</f>
        <v>0</v>
      </c>
      <c r="AG26" s="633">
        <f t="shared" ref="AG26" si="148">+AG27*$F26</f>
        <v>0</v>
      </c>
      <c r="AH26" s="633">
        <f t="shared" ref="AH26" si="149">+AH27*$F26</f>
        <v>0</v>
      </c>
      <c r="AI26" s="633">
        <f t="shared" ref="AI26" si="150">+AI27*$F26</f>
        <v>0</v>
      </c>
      <c r="AJ26" s="633">
        <f t="shared" ref="AJ26" si="151">+AJ27*$F26</f>
        <v>0</v>
      </c>
      <c r="AK26" s="633">
        <f t="shared" ref="AK26" si="152">+AK27*$F26</f>
        <v>0</v>
      </c>
      <c r="AL26" s="633">
        <f t="shared" ref="AL26" si="153">+AL27*$F26</f>
        <v>0</v>
      </c>
      <c r="AM26" s="633">
        <f t="shared" ref="AM26" si="154">+AM27*$F26</f>
        <v>0</v>
      </c>
      <c r="AN26" s="633">
        <f t="shared" ref="AN26" si="155">+AN27*$F26</f>
        <v>0</v>
      </c>
      <c r="AO26" s="633">
        <f t="shared" ref="AO26" si="156">+AO27*$F26</f>
        <v>0</v>
      </c>
      <c r="AP26" s="633">
        <f t="shared" ref="AP26" si="157">+AP27*$F26</f>
        <v>0</v>
      </c>
      <c r="AQ26" s="633">
        <f t="shared" ref="AQ26" si="158">+AQ27*$F26</f>
        <v>0</v>
      </c>
      <c r="AR26" s="633">
        <f t="shared" ref="AR26" si="159">+AR27*$F26</f>
        <v>0</v>
      </c>
      <c r="AS26" s="633">
        <f t="shared" ref="AS26" si="160">+AS27*$F26</f>
        <v>0</v>
      </c>
      <c r="AT26" s="633">
        <f t="shared" ref="AT26" si="161">+AT27*$F26</f>
        <v>0</v>
      </c>
      <c r="AU26" s="613">
        <f t="shared" si="4"/>
        <v>5880227.1385341398</v>
      </c>
      <c r="AV26" s="590"/>
      <c r="AW26" s="590"/>
      <c r="AX26" s="590"/>
    </row>
    <row r="27" spans="1:50" s="308" customFormat="1" hidden="1" outlineLevel="1">
      <c r="A27" s="642"/>
      <c r="B27" s="636"/>
      <c r="C27" s="636"/>
      <c r="D27" s="637"/>
      <c r="E27" s="639"/>
      <c r="F27" s="640"/>
      <c r="G27" s="640">
        <f t="shared" si="2"/>
        <v>1</v>
      </c>
      <c r="H27" s="641">
        <v>0</v>
      </c>
      <c r="I27" s="641">
        <v>0</v>
      </c>
      <c r="J27" s="641">
        <v>0.46</v>
      </c>
      <c r="K27" s="641">
        <v>0.46</v>
      </c>
      <c r="L27" s="641">
        <v>7.999999999999996E-2</v>
      </c>
      <c r="M27" s="641">
        <v>0</v>
      </c>
      <c r="N27" s="641">
        <v>0</v>
      </c>
      <c r="O27" s="641">
        <v>0</v>
      </c>
      <c r="P27" s="641">
        <v>0</v>
      </c>
      <c r="Q27" s="641">
        <v>0</v>
      </c>
      <c r="R27" s="641">
        <v>0</v>
      </c>
      <c r="S27" s="641">
        <v>0</v>
      </c>
      <c r="T27" s="641">
        <v>0</v>
      </c>
      <c r="U27" s="641">
        <v>0</v>
      </c>
      <c r="V27" s="641">
        <v>0</v>
      </c>
      <c r="W27" s="641">
        <v>0</v>
      </c>
      <c r="X27" s="641">
        <v>0</v>
      </c>
      <c r="Y27" s="641">
        <v>0</v>
      </c>
      <c r="Z27" s="641">
        <v>0</v>
      </c>
      <c r="AA27" s="641">
        <v>0</v>
      </c>
      <c r="AB27" s="641">
        <v>0</v>
      </c>
      <c r="AC27" s="641">
        <v>0</v>
      </c>
      <c r="AD27" s="641">
        <v>0</v>
      </c>
      <c r="AE27" s="641">
        <v>0</v>
      </c>
      <c r="AF27" s="641">
        <v>0</v>
      </c>
      <c r="AG27" s="641">
        <v>0</v>
      </c>
      <c r="AH27" s="641">
        <v>0</v>
      </c>
      <c r="AI27" s="641">
        <v>0</v>
      </c>
      <c r="AJ27" s="641">
        <v>0</v>
      </c>
      <c r="AK27" s="641">
        <v>0</v>
      </c>
      <c r="AL27" s="641">
        <v>0</v>
      </c>
      <c r="AM27" s="641">
        <v>0</v>
      </c>
      <c r="AN27" s="641">
        <v>0</v>
      </c>
      <c r="AO27" s="641">
        <v>0</v>
      </c>
      <c r="AP27" s="641">
        <v>0</v>
      </c>
      <c r="AQ27" s="641">
        <v>0</v>
      </c>
      <c r="AR27" s="641">
        <v>0</v>
      </c>
      <c r="AS27" s="641">
        <v>0</v>
      </c>
      <c r="AT27" s="641">
        <v>0</v>
      </c>
      <c r="AU27" s="613">
        <f t="shared" si="4"/>
        <v>1</v>
      </c>
      <c r="AV27" s="642"/>
      <c r="AW27" s="642"/>
      <c r="AX27" s="642"/>
    </row>
    <row r="28" spans="1:50" s="264" customFormat="1" hidden="1" outlineLevel="1">
      <c r="A28" s="590"/>
      <c r="B28" s="629" t="s">
        <v>278</v>
      </c>
      <c r="C28" s="629" t="s">
        <v>295</v>
      </c>
      <c r="D28" s="630" t="s">
        <v>296</v>
      </c>
      <c r="E28" s="631"/>
      <c r="F28" s="632">
        <v>1870981.3622608627</v>
      </c>
      <c r="G28" s="632">
        <f t="shared" si="2"/>
        <v>1870981.3622608627</v>
      </c>
      <c r="H28" s="633">
        <f>+H29*$F28</f>
        <v>0</v>
      </c>
      <c r="I28" s="633">
        <f t="shared" ref="I28" si="162">+I29*$F28</f>
        <v>0</v>
      </c>
      <c r="J28" s="633">
        <f t="shared" ref="J28" si="163">+J29*$F28</f>
        <v>430325.71331999847</v>
      </c>
      <c r="K28" s="633">
        <f t="shared" ref="K28" si="164">+K29*$F28</f>
        <v>1328396.7672052125</v>
      </c>
      <c r="L28" s="633">
        <f t="shared" ref="L28" si="165">+L29*$F28</f>
        <v>112258.88173565186</v>
      </c>
      <c r="M28" s="633">
        <f t="shared" ref="M28" si="166">+M29*$F28</f>
        <v>0</v>
      </c>
      <c r="N28" s="633">
        <f t="shared" ref="N28" si="167">+N29*$F28</f>
        <v>0</v>
      </c>
      <c r="O28" s="633">
        <f t="shared" ref="O28" si="168">+O29*$F28</f>
        <v>0</v>
      </c>
      <c r="P28" s="633">
        <f t="shared" ref="P28" si="169">+P29*$F28</f>
        <v>0</v>
      </c>
      <c r="Q28" s="633">
        <f t="shared" ref="Q28" si="170">+Q29*$F28</f>
        <v>0</v>
      </c>
      <c r="R28" s="633">
        <f t="shared" ref="R28" si="171">+R29*$F28</f>
        <v>0</v>
      </c>
      <c r="S28" s="633">
        <f t="shared" ref="S28" si="172">+S29*$F28</f>
        <v>0</v>
      </c>
      <c r="T28" s="633">
        <f t="shared" ref="T28" si="173">+T29*$F28</f>
        <v>0</v>
      </c>
      <c r="U28" s="633">
        <f t="shared" ref="U28" si="174">+U29*$F28</f>
        <v>0</v>
      </c>
      <c r="V28" s="633">
        <f t="shared" ref="V28" si="175">+V29*$F28</f>
        <v>0</v>
      </c>
      <c r="W28" s="633">
        <f t="shared" ref="W28" si="176">+W29*$F28</f>
        <v>0</v>
      </c>
      <c r="X28" s="633">
        <f t="shared" ref="X28" si="177">+X29*$F28</f>
        <v>0</v>
      </c>
      <c r="Y28" s="633">
        <f t="shared" ref="Y28" si="178">+Y29*$F28</f>
        <v>0</v>
      </c>
      <c r="Z28" s="633">
        <f t="shared" ref="Z28" si="179">+Z29*$F28</f>
        <v>0</v>
      </c>
      <c r="AA28" s="633">
        <f t="shared" ref="AA28" si="180">+AA29*$F28</f>
        <v>0</v>
      </c>
      <c r="AB28" s="633">
        <f t="shared" ref="AB28" si="181">+AB29*$F28</f>
        <v>0</v>
      </c>
      <c r="AC28" s="633">
        <f t="shared" ref="AC28" si="182">+AC29*$F28</f>
        <v>0</v>
      </c>
      <c r="AD28" s="633">
        <f t="shared" ref="AD28" si="183">+AD29*$F28</f>
        <v>0</v>
      </c>
      <c r="AE28" s="633">
        <f t="shared" ref="AE28" si="184">+AE29*$F28</f>
        <v>0</v>
      </c>
      <c r="AF28" s="633">
        <f t="shared" ref="AF28" si="185">+AF29*$F28</f>
        <v>0</v>
      </c>
      <c r="AG28" s="633">
        <f t="shared" ref="AG28" si="186">+AG29*$F28</f>
        <v>0</v>
      </c>
      <c r="AH28" s="633">
        <f t="shared" ref="AH28" si="187">+AH29*$F28</f>
        <v>0</v>
      </c>
      <c r="AI28" s="633">
        <f t="shared" ref="AI28" si="188">+AI29*$F28</f>
        <v>0</v>
      </c>
      <c r="AJ28" s="633">
        <f t="shared" ref="AJ28" si="189">+AJ29*$F28</f>
        <v>0</v>
      </c>
      <c r="AK28" s="633">
        <f t="shared" ref="AK28" si="190">+AK29*$F28</f>
        <v>0</v>
      </c>
      <c r="AL28" s="633">
        <f t="shared" ref="AL28" si="191">+AL29*$F28</f>
        <v>0</v>
      </c>
      <c r="AM28" s="633">
        <f t="shared" ref="AM28" si="192">+AM29*$F28</f>
        <v>0</v>
      </c>
      <c r="AN28" s="633">
        <f t="shared" ref="AN28" si="193">+AN29*$F28</f>
        <v>0</v>
      </c>
      <c r="AO28" s="633">
        <f t="shared" ref="AO28" si="194">+AO29*$F28</f>
        <v>0</v>
      </c>
      <c r="AP28" s="633">
        <f t="shared" ref="AP28" si="195">+AP29*$F28</f>
        <v>0</v>
      </c>
      <c r="AQ28" s="633">
        <f t="shared" ref="AQ28" si="196">+AQ29*$F28</f>
        <v>0</v>
      </c>
      <c r="AR28" s="633">
        <f t="shared" ref="AR28" si="197">+AR29*$F28</f>
        <v>0</v>
      </c>
      <c r="AS28" s="633">
        <f t="shared" ref="AS28" si="198">+AS29*$F28</f>
        <v>0</v>
      </c>
      <c r="AT28" s="633">
        <f t="shared" ref="AT28" si="199">+AT29*$F28</f>
        <v>0</v>
      </c>
      <c r="AU28" s="613">
        <f t="shared" si="4"/>
        <v>1870981.3622608627</v>
      </c>
      <c r="AV28" s="590"/>
      <c r="AW28" s="590"/>
      <c r="AX28" s="590"/>
    </row>
    <row r="29" spans="1:50" s="308" customFormat="1" hidden="1" outlineLevel="1">
      <c r="A29" s="642"/>
      <c r="B29" s="636"/>
      <c r="C29" s="636"/>
      <c r="D29" s="637"/>
      <c r="E29" s="639"/>
      <c r="F29" s="640"/>
      <c r="G29" s="640">
        <f t="shared" si="2"/>
        <v>1</v>
      </c>
      <c r="H29" s="641">
        <v>0</v>
      </c>
      <c r="I29" s="641">
        <v>0</v>
      </c>
      <c r="J29" s="641">
        <v>0.23</v>
      </c>
      <c r="K29" s="641">
        <v>0.71</v>
      </c>
      <c r="L29" s="641">
        <v>6.0000000000000053E-2</v>
      </c>
      <c r="M29" s="641">
        <v>0</v>
      </c>
      <c r="N29" s="641">
        <v>0</v>
      </c>
      <c r="O29" s="641">
        <v>0</v>
      </c>
      <c r="P29" s="641">
        <v>0</v>
      </c>
      <c r="Q29" s="641">
        <v>0</v>
      </c>
      <c r="R29" s="641">
        <v>0</v>
      </c>
      <c r="S29" s="641">
        <v>0</v>
      </c>
      <c r="T29" s="641">
        <v>0</v>
      </c>
      <c r="U29" s="641">
        <v>0</v>
      </c>
      <c r="V29" s="641">
        <v>0</v>
      </c>
      <c r="W29" s="641">
        <v>0</v>
      </c>
      <c r="X29" s="641">
        <v>0</v>
      </c>
      <c r="Y29" s="641">
        <v>0</v>
      </c>
      <c r="Z29" s="641">
        <v>0</v>
      </c>
      <c r="AA29" s="641">
        <v>0</v>
      </c>
      <c r="AB29" s="641">
        <v>0</v>
      </c>
      <c r="AC29" s="641">
        <v>0</v>
      </c>
      <c r="AD29" s="641">
        <v>0</v>
      </c>
      <c r="AE29" s="641">
        <v>0</v>
      </c>
      <c r="AF29" s="641">
        <v>0</v>
      </c>
      <c r="AG29" s="641">
        <v>0</v>
      </c>
      <c r="AH29" s="641">
        <v>0</v>
      </c>
      <c r="AI29" s="641">
        <v>0</v>
      </c>
      <c r="AJ29" s="641">
        <v>0</v>
      </c>
      <c r="AK29" s="641">
        <v>0</v>
      </c>
      <c r="AL29" s="641">
        <v>0</v>
      </c>
      <c r="AM29" s="641">
        <v>0</v>
      </c>
      <c r="AN29" s="641">
        <v>0</v>
      </c>
      <c r="AO29" s="641">
        <v>0</v>
      </c>
      <c r="AP29" s="641">
        <v>0</v>
      </c>
      <c r="AQ29" s="641">
        <v>0</v>
      </c>
      <c r="AR29" s="641">
        <v>0</v>
      </c>
      <c r="AS29" s="641">
        <v>0</v>
      </c>
      <c r="AT29" s="641">
        <v>0</v>
      </c>
      <c r="AU29" s="613">
        <f t="shared" si="4"/>
        <v>1</v>
      </c>
      <c r="AV29" s="642"/>
      <c r="AW29" s="642"/>
      <c r="AX29" s="642"/>
    </row>
    <row r="30" spans="1:50" s="264" customFormat="1" hidden="1" outlineLevel="1">
      <c r="A30" s="590"/>
      <c r="B30" s="629" t="s">
        <v>278</v>
      </c>
      <c r="C30" s="629" t="s">
        <v>297</v>
      </c>
      <c r="D30" s="630" t="s">
        <v>298</v>
      </c>
      <c r="E30" s="631"/>
      <c r="F30" s="632">
        <v>997856.7265391266</v>
      </c>
      <c r="G30" s="632">
        <f t="shared" si="2"/>
        <v>997856.7265391266</v>
      </c>
      <c r="H30" s="633">
        <f>+H31*$F30</f>
        <v>0</v>
      </c>
      <c r="I30" s="633">
        <f t="shared" ref="I30" si="200">+I31*$F30</f>
        <v>0</v>
      </c>
      <c r="J30" s="633">
        <f t="shared" ref="J30" si="201">+J31*$F30</f>
        <v>189592.77804243405</v>
      </c>
      <c r="K30" s="633">
        <f t="shared" ref="K30" si="202">+K31*$F30</f>
        <v>299357.01796173799</v>
      </c>
      <c r="L30" s="633">
        <f t="shared" ref="L30" si="203">+L31*$F30</f>
        <v>359228.42155408557</v>
      </c>
      <c r="M30" s="633">
        <f t="shared" ref="M30" si="204">+M31*$F30</f>
        <v>139699.94171547773</v>
      </c>
      <c r="N30" s="633">
        <f t="shared" ref="N30" si="205">+N31*$F30</f>
        <v>9978.5672653912752</v>
      </c>
      <c r="O30" s="633">
        <f t="shared" ref="O30" si="206">+O31*$F30</f>
        <v>0</v>
      </c>
      <c r="P30" s="633">
        <f t="shared" ref="P30" si="207">+P31*$F30</f>
        <v>0</v>
      </c>
      <c r="Q30" s="633">
        <f t="shared" ref="Q30" si="208">+Q31*$F30</f>
        <v>0</v>
      </c>
      <c r="R30" s="633">
        <f t="shared" ref="R30" si="209">+R31*$F30</f>
        <v>0</v>
      </c>
      <c r="S30" s="633">
        <f t="shared" ref="S30" si="210">+S31*$F30</f>
        <v>0</v>
      </c>
      <c r="T30" s="633">
        <f t="shared" ref="T30" si="211">+T31*$F30</f>
        <v>0</v>
      </c>
      <c r="U30" s="633">
        <f t="shared" ref="U30" si="212">+U31*$F30</f>
        <v>0</v>
      </c>
      <c r="V30" s="633">
        <f t="shared" ref="V30" si="213">+V31*$F30</f>
        <v>0</v>
      </c>
      <c r="W30" s="633">
        <f t="shared" ref="W30" si="214">+W31*$F30</f>
        <v>0</v>
      </c>
      <c r="X30" s="633">
        <f t="shared" ref="X30" si="215">+X31*$F30</f>
        <v>0</v>
      </c>
      <c r="Y30" s="633">
        <f t="shared" ref="Y30" si="216">+Y31*$F30</f>
        <v>0</v>
      </c>
      <c r="Z30" s="633">
        <f t="shared" ref="Z30" si="217">+Z31*$F30</f>
        <v>0</v>
      </c>
      <c r="AA30" s="633">
        <f t="shared" ref="AA30" si="218">+AA31*$F30</f>
        <v>0</v>
      </c>
      <c r="AB30" s="633">
        <f t="shared" ref="AB30" si="219">+AB31*$F30</f>
        <v>0</v>
      </c>
      <c r="AC30" s="633">
        <f t="shared" ref="AC30" si="220">+AC31*$F30</f>
        <v>0</v>
      </c>
      <c r="AD30" s="633">
        <f t="shared" ref="AD30" si="221">+AD31*$F30</f>
        <v>0</v>
      </c>
      <c r="AE30" s="633">
        <f t="shared" ref="AE30" si="222">+AE31*$F30</f>
        <v>0</v>
      </c>
      <c r="AF30" s="633">
        <f t="shared" ref="AF30" si="223">+AF31*$F30</f>
        <v>0</v>
      </c>
      <c r="AG30" s="633">
        <f t="shared" ref="AG30" si="224">+AG31*$F30</f>
        <v>0</v>
      </c>
      <c r="AH30" s="633">
        <f t="shared" ref="AH30" si="225">+AH31*$F30</f>
        <v>0</v>
      </c>
      <c r="AI30" s="633">
        <f t="shared" ref="AI30" si="226">+AI31*$F30</f>
        <v>0</v>
      </c>
      <c r="AJ30" s="633">
        <f t="shared" ref="AJ30" si="227">+AJ31*$F30</f>
        <v>0</v>
      </c>
      <c r="AK30" s="633">
        <f t="shared" ref="AK30" si="228">+AK31*$F30</f>
        <v>0</v>
      </c>
      <c r="AL30" s="633">
        <f t="shared" ref="AL30" si="229">+AL31*$F30</f>
        <v>0</v>
      </c>
      <c r="AM30" s="633">
        <f t="shared" ref="AM30" si="230">+AM31*$F30</f>
        <v>0</v>
      </c>
      <c r="AN30" s="633">
        <f t="shared" ref="AN30" si="231">+AN31*$F30</f>
        <v>0</v>
      </c>
      <c r="AO30" s="633">
        <f t="shared" ref="AO30" si="232">+AO31*$F30</f>
        <v>0</v>
      </c>
      <c r="AP30" s="633">
        <f t="shared" ref="AP30" si="233">+AP31*$F30</f>
        <v>0</v>
      </c>
      <c r="AQ30" s="633">
        <f t="shared" ref="AQ30" si="234">+AQ31*$F30</f>
        <v>0</v>
      </c>
      <c r="AR30" s="633">
        <f t="shared" ref="AR30" si="235">+AR31*$F30</f>
        <v>0</v>
      </c>
      <c r="AS30" s="633">
        <f t="shared" ref="AS30" si="236">+AS31*$F30</f>
        <v>0</v>
      </c>
      <c r="AT30" s="633">
        <f t="shared" ref="AT30" si="237">+AT31*$F30</f>
        <v>0</v>
      </c>
      <c r="AU30" s="613">
        <f t="shared" si="4"/>
        <v>997856.7265391266</v>
      </c>
      <c r="AV30" s="590"/>
      <c r="AW30" s="590"/>
      <c r="AX30" s="590"/>
    </row>
    <row r="31" spans="1:50" s="308" customFormat="1" hidden="1" outlineLevel="1">
      <c r="A31" s="642"/>
      <c r="B31" s="636"/>
      <c r="C31" s="636"/>
      <c r="D31" s="637"/>
      <c r="E31" s="639"/>
      <c r="F31" s="640"/>
      <c r="G31" s="640">
        <f t="shared" si="2"/>
        <v>1</v>
      </c>
      <c r="H31" s="641">
        <v>0</v>
      </c>
      <c r="I31" s="641">
        <v>0</v>
      </c>
      <c r="J31" s="641">
        <v>0.19</v>
      </c>
      <c r="K31" s="641">
        <v>0.3</v>
      </c>
      <c r="L31" s="641">
        <v>0.36</v>
      </c>
      <c r="M31" s="641">
        <v>0.14000000000000001</v>
      </c>
      <c r="N31" s="641">
        <v>1.0000000000000009E-2</v>
      </c>
      <c r="O31" s="641">
        <v>0</v>
      </c>
      <c r="P31" s="641">
        <v>0</v>
      </c>
      <c r="Q31" s="641">
        <v>0</v>
      </c>
      <c r="R31" s="641">
        <v>0</v>
      </c>
      <c r="S31" s="641">
        <v>0</v>
      </c>
      <c r="T31" s="641">
        <v>0</v>
      </c>
      <c r="U31" s="641">
        <v>0</v>
      </c>
      <c r="V31" s="641">
        <v>0</v>
      </c>
      <c r="W31" s="641">
        <v>0</v>
      </c>
      <c r="X31" s="641">
        <v>0</v>
      </c>
      <c r="Y31" s="641">
        <v>0</v>
      </c>
      <c r="Z31" s="641">
        <v>0</v>
      </c>
      <c r="AA31" s="641">
        <v>0</v>
      </c>
      <c r="AB31" s="641">
        <v>0</v>
      </c>
      <c r="AC31" s="641">
        <v>0</v>
      </c>
      <c r="AD31" s="641">
        <v>0</v>
      </c>
      <c r="AE31" s="641">
        <v>0</v>
      </c>
      <c r="AF31" s="641">
        <v>0</v>
      </c>
      <c r="AG31" s="641">
        <v>0</v>
      </c>
      <c r="AH31" s="641">
        <v>0</v>
      </c>
      <c r="AI31" s="641">
        <v>0</v>
      </c>
      <c r="AJ31" s="641">
        <v>0</v>
      </c>
      <c r="AK31" s="641">
        <v>0</v>
      </c>
      <c r="AL31" s="641">
        <v>0</v>
      </c>
      <c r="AM31" s="641">
        <v>0</v>
      </c>
      <c r="AN31" s="641">
        <v>0</v>
      </c>
      <c r="AO31" s="641">
        <v>0</v>
      </c>
      <c r="AP31" s="641">
        <v>0</v>
      </c>
      <c r="AQ31" s="641">
        <v>0</v>
      </c>
      <c r="AR31" s="641">
        <v>0</v>
      </c>
      <c r="AS31" s="641">
        <v>0</v>
      </c>
      <c r="AT31" s="641">
        <v>0</v>
      </c>
      <c r="AU31" s="613">
        <f t="shared" si="4"/>
        <v>1</v>
      </c>
      <c r="AV31" s="642"/>
      <c r="AW31" s="642"/>
      <c r="AX31" s="642"/>
    </row>
    <row r="32" spans="1:50" s="264" customFormat="1" hidden="1" outlineLevel="1">
      <c r="A32" s="590"/>
      <c r="B32" s="629" t="s">
        <v>278</v>
      </c>
      <c r="C32" s="629" t="s">
        <v>299</v>
      </c>
      <c r="D32" s="630" t="s">
        <v>300</v>
      </c>
      <c r="E32" s="631"/>
      <c r="F32" s="632">
        <v>1941710.7141852241</v>
      </c>
      <c r="G32" s="632">
        <f t="shared" si="2"/>
        <v>1941710.7141852239</v>
      </c>
      <c r="H32" s="633">
        <f>+H33*$F32</f>
        <v>0</v>
      </c>
      <c r="I32" s="633">
        <f t="shared" ref="I32" si="238">+I33*$F32</f>
        <v>0</v>
      </c>
      <c r="J32" s="633">
        <f t="shared" ref="J32" si="239">+J33*$F32</f>
        <v>0</v>
      </c>
      <c r="K32" s="633">
        <f t="shared" ref="K32" si="240">+K33*$F32</f>
        <v>0</v>
      </c>
      <c r="L32" s="633">
        <f t="shared" ref="L32" si="241">+L33*$F32</f>
        <v>990272.46423446434</v>
      </c>
      <c r="M32" s="633">
        <f t="shared" ref="M32" si="242">+M33*$F32</f>
        <v>776684.28567408968</v>
      </c>
      <c r="N32" s="633">
        <f t="shared" ref="N32" si="243">+N33*$F32</f>
        <v>174753.9642766701</v>
      </c>
      <c r="O32" s="633">
        <f t="shared" ref="O32" si="244">+O33*$F32</f>
        <v>0</v>
      </c>
      <c r="P32" s="633">
        <f t="shared" ref="P32" si="245">+P33*$F32</f>
        <v>0</v>
      </c>
      <c r="Q32" s="633">
        <f t="shared" ref="Q32" si="246">+Q33*$F32</f>
        <v>0</v>
      </c>
      <c r="R32" s="633">
        <f t="shared" ref="R32" si="247">+R33*$F32</f>
        <v>0</v>
      </c>
      <c r="S32" s="633">
        <f t="shared" ref="S32" si="248">+S33*$F32</f>
        <v>0</v>
      </c>
      <c r="T32" s="633">
        <f t="shared" ref="T32" si="249">+T33*$F32</f>
        <v>0</v>
      </c>
      <c r="U32" s="633">
        <f t="shared" ref="U32" si="250">+U33*$F32</f>
        <v>0</v>
      </c>
      <c r="V32" s="633">
        <f t="shared" ref="V32" si="251">+V33*$F32</f>
        <v>0</v>
      </c>
      <c r="W32" s="633">
        <f t="shared" ref="W32" si="252">+W33*$F32</f>
        <v>0</v>
      </c>
      <c r="X32" s="633">
        <f t="shared" ref="X32" si="253">+X33*$F32</f>
        <v>0</v>
      </c>
      <c r="Y32" s="633">
        <f t="shared" ref="Y32" si="254">+Y33*$F32</f>
        <v>0</v>
      </c>
      <c r="Z32" s="633">
        <f t="shared" ref="Z32" si="255">+Z33*$F32</f>
        <v>0</v>
      </c>
      <c r="AA32" s="633">
        <f t="shared" ref="AA32" si="256">+AA33*$F32</f>
        <v>0</v>
      </c>
      <c r="AB32" s="633">
        <f t="shared" ref="AB32" si="257">+AB33*$F32</f>
        <v>0</v>
      </c>
      <c r="AC32" s="633">
        <f t="shared" ref="AC32" si="258">+AC33*$F32</f>
        <v>0</v>
      </c>
      <c r="AD32" s="633">
        <f t="shared" ref="AD32" si="259">+AD33*$F32</f>
        <v>0</v>
      </c>
      <c r="AE32" s="633">
        <f t="shared" ref="AE32" si="260">+AE33*$F32</f>
        <v>0</v>
      </c>
      <c r="AF32" s="633">
        <f t="shared" ref="AF32" si="261">+AF33*$F32</f>
        <v>0</v>
      </c>
      <c r="AG32" s="633">
        <f t="shared" ref="AG32" si="262">+AG33*$F32</f>
        <v>0</v>
      </c>
      <c r="AH32" s="633">
        <f t="shared" ref="AH32" si="263">+AH33*$F32</f>
        <v>0</v>
      </c>
      <c r="AI32" s="633">
        <f t="shared" ref="AI32" si="264">+AI33*$F32</f>
        <v>0</v>
      </c>
      <c r="AJ32" s="633">
        <f t="shared" ref="AJ32" si="265">+AJ33*$F32</f>
        <v>0</v>
      </c>
      <c r="AK32" s="633">
        <f t="shared" ref="AK32" si="266">+AK33*$F32</f>
        <v>0</v>
      </c>
      <c r="AL32" s="633">
        <f t="shared" ref="AL32" si="267">+AL33*$F32</f>
        <v>0</v>
      </c>
      <c r="AM32" s="633">
        <f t="shared" ref="AM32" si="268">+AM33*$F32</f>
        <v>0</v>
      </c>
      <c r="AN32" s="633">
        <f t="shared" ref="AN32" si="269">+AN33*$F32</f>
        <v>0</v>
      </c>
      <c r="AO32" s="633">
        <f t="shared" ref="AO32" si="270">+AO33*$F32</f>
        <v>0</v>
      </c>
      <c r="AP32" s="633">
        <f t="shared" ref="AP32" si="271">+AP33*$F32</f>
        <v>0</v>
      </c>
      <c r="AQ32" s="633">
        <f t="shared" ref="AQ32" si="272">+AQ33*$F32</f>
        <v>0</v>
      </c>
      <c r="AR32" s="633">
        <f t="shared" ref="AR32" si="273">+AR33*$F32</f>
        <v>0</v>
      </c>
      <c r="AS32" s="633">
        <f t="shared" ref="AS32" si="274">+AS33*$F32</f>
        <v>0</v>
      </c>
      <c r="AT32" s="633">
        <f t="shared" ref="AT32" si="275">+AT33*$F32</f>
        <v>0</v>
      </c>
      <c r="AU32" s="613">
        <f t="shared" si="4"/>
        <v>1941710.7141852239</v>
      </c>
      <c r="AV32" s="590"/>
      <c r="AW32" s="590"/>
      <c r="AX32" s="590"/>
    </row>
    <row r="33" spans="1:50" s="308" customFormat="1" hidden="1" outlineLevel="1">
      <c r="A33" s="642"/>
      <c r="B33" s="636"/>
      <c r="C33" s="636"/>
      <c r="D33" s="637"/>
      <c r="E33" s="639"/>
      <c r="F33" s="640"/>
      <c r="G33" s="640">
        <f t="shared" si="2"/>
        <v>1</v>
      </c>
      <c r="H33" s="641">
        <v>0</v>
      </c>
      <c r="I33" s="641">
        <v>0</v>
      </c>
      <c r="J33" s="641">
        <v>0</v>
      </c>
      <c r="K33" s="641">
        <v>0</v>
      </c>
      <c r="L33" s="641">
        <v>0.51</v>
      </c>
      <c r="M33" s="641">
        <v>0.4</v>
      </c>
      <c r="N33" s="641">
        <v>8.9999999999999969E-2</v>
      </c>
      <c r="O33" s="641">
        <v>0</v>
      </c>
      <c r="P33" s="641">
        <v>0</v>
      </c>
      <c r="Q33" s="641">
        <v>0</v>
      </c>
      <c r="R33" s="641">
        <v>0</v>
      </c>
      <c r="S33" s="641">
        <v>0</v>
      </c>
      <c r="T33" s="641">
        <v>0</v>
      </c>
      <c r="U33" s="641">
        <v>0</v>
      </c>
      <c r="V33" s="641">
        <v>0</v>
      </c>
      <c r="W33" s="641">
        <v>0</v>
      </c>
      <c r="X33" s="641">
        <v>0</v>
      </c>
      <c r="Y33" s="641">
        <v>0</v>
      </c>
      <c r="Z33" s="641">
        <v>0</v>
      </c>
      <c r="AA33" s="641">
        <v>0</v>
      </c>
      <c r="AB33" s="641">
        <v>0</v>
      </c>
      <c r="AC33" s="641">
        <v>0</v>
      </c>
      <c r="AD33" s="641">
        <v>0</v>
      </c>
      <c r="AE33" s="641">
        <v>0</v>
      </c>
      <c r="AF33" s="641">
        <v>0</v>
      </c>
      <c r="AG33" s="641">
        <v>0</v>
      </c>
      <c r="AH33" s="641">
        <v>0</v>
      </c>
      <c r="AI33" s="641">
        <v>0</v>
      </c>
      <c r="AJ33" s="641">
        <v>0</v>
      </c>
      <c r="AK33" s="641">
        <v>0</v>
      </c>
      <c r="AL33" s="641">
        <v>0</v>
      </c>
      <c r="AM33" s="641">
        <v>0</v>
      </c>
      <c r="AN33" s="641">
        <v>0</v>
      </c>
      <c r="AO33" s="641">
        <v>0</v>
      </c>
      <c r="AP33" s="641">
        <v>0</v>
      </c>
      <c r="AQ33" s="641">
        <v>0</v>
      </c>
      <c r="AR33" s="641">
        <v>0</v>
      </c>
      <c r="AS33" s="641">
        <v>0</v>
      </c>
      <c r="AT33" s="641">
        <v>0</v>
      </c>
      <c r="AU33" s="613">
        <f t="shared" si="4"/>
        <v>1</v>
      </c>
      <c r="AV33" s="642"/>
      <c r="AW33" s="642"/>
      <c r="AX33" s="642"/>
    </row>
    <row r="34" spans="1:50" s="280" customFormat="1" collapsed="1">
      <c r="A34" s="621"/>
      <c r="B34" s="622" t="s">
        <v>234</v>
      </c>
      <c r="C34" s="622" t="s">
        <v>301</v>
      </c>
      <c r="D34" s="623" t="s">
        <v>302</v>
      </c>
      <c r="E34" s="624">
        <v>2500000</v>
      </c>
      <c r="F34" s="757">
        <f>+F35+F40+F53+F62</f>
        <v>94800687.845555007</v>
      </c>
      <c r="G34" s="625">
        <f t="shared" si="2"/>
        <v>94800687.845555007</v>
      </c>
      <c r="H34" s="624">
        <f>+H35+H40+H53+H62</f>
        <v>0</v>
      </c>
      <c r="I34" s="624">
        <f>+I35+I40+I53+I62</f>
        <v>0</v>
      </c>
      <c r="J34" s="624">
        <f t="shared" ref="J34:AT34" si="276">+J35+J40+J53+J62</f>
        <v>2630713.1881486061</v>
      </c>
      <c r="K34" s="624">
        <f t="shared" si="276"/>
        <v>6979590.4402491339</v>
      </c>
      <c r="L34" s="624">
        <f t="shared" si="276"/>
        <v>11883867.503437752</v>
      </c>
      <c r="M34" s="624">
        <f t="shared" si="276"/>
        <v>13600134.679090854</v>
      </c>
      <c r="N34" s="624">
        <f t="shared" si="276"/>
        <v>13764448.121271787</v>
      </c>
      <c r="O34" s="624">
        <f t="shared" si="276"/>
        <v>7125495.2191622779</v>
      </c>
      <c r="P34" s="624">
        <f t="shared" si="276"/>
        <v>6198977.6309924405</v>
      </c>
      <c r="Q34" s="624">
        <f t="shared" si="276"/>
        <v>3304212.0378823141</v>
      </c>
      <c r="R34" s="624">
        <f t="shared" si="276"/>
        <v>3739478.4580125343</v>
      </c>
      <c r="S34" s="624">
        <f t="shared" si="276"/>
        <v>3831132.3417873518</v>
      </c>
      <c r="T34" s="624">
        <f t="shared" si="276"/>
        <v>3592832.2439728277</v>
      </c>
      <c r="U34" s="624">
        <f t="shared" si="276"/>
        <v>3904455.4488072051</v>
      </c>
      <c r="V34" s="624">
        <f t="shared" si="276"/>
        <v>3270337.3231812981</v>
      </c>
      <c r="W34" s="624">
        <f t="shared" si="276"/>
        <v>2497032.0443134955</v>
      </c>
      <c r="X34" s="624">
        <f t="shared" si="276"/>
        <v>6502326.3561836183</v>
      </c>
      <c r="Y34" s="624">
        <f t="shared" si="276"/>
        <v>1953941.9247376227</v>
      </c>
      <c r="Z34" s="624">
        <f t="shared" si="276"/>
        <v>21712.884323898281</v>
      </c>
      <c r="AA34" s="624">
        <f t="shared" si="276"/>
        <v>0</v>
      </c>
      <c r="AB34" s="624">
        <f t="shared" si="276"/>
        <v>0</v>
      </c>
      <c r="AC34" s="624">
        <f t="shared" si="276"/>
        <v>0</v>
      </c>
      <c r="AD34" s="624">
        <f t="shared" si="276"/>
        <v>0</v>
      </c>
      <c r="AE34" s="624">
        <f t="shared" si="276"/>
        <v>0</v>
      </c>
      <c r="AF34" s="624">
        <f t="shared" si="276"/>
        <v>0</v>
      </c>
      <c r="AG34" s="624">
        <f t="shared" si="276"/>
        <v>0</v>
      </c>
      <c r="AH34" s="624">
        <f t="shared" si="276"/>
        <v>0</v>
      </c>
      <c r="AI34" s="624">
        <f t="shared" si="276"/>
        <v>0</v>
      </c>
      <c r="AJ34" s="624">
        <f t="shared" si="276"/>
        <v>0</v>
      </c>
      <c r="AK34" s="624">
        <f t="shared" si="276"/>
        <v>0</v>
      </c>
      <c r="AL34" s="624">
        <f t="shared" si="276"/>
        <v>0</v>
      </c>
      <c r="AM34" s="624">
        <f t="shared" si="276"/>
        <v>0</v>
      </c>
      <c r="AN34" s="624">
        <f t="shared" si="276"/>
        <v>0</v>
      </c>
      <c r="AO34" s="624">
        <f t="shared" si="276"/>
        <v>0</v>
      </c>
      <c r="AP34" s="624">
        <f t="shared" si="276"/>
        <v>0</v>
      </c>
      <c r="AQ34" s="624">
        <f t="shared" si="276"/>
        <v>0</v>
      </c>
      <c r="AR34" s="624">
        <f t="shared" si="276"/>
        <v>0</v>
      </c>
      <c r="AS34" s="624">
        <f t="shared" si="276"/>
        <v>0</v>
      </c>
      <c r="AT34" s="624">
        <f t="shared" si="276"/>
        <v>0</v>
      </c>
      <c r="AU34" s="613">
        <f t="shared" si="4"/>
        <v>94800687.845555007</v>
      </c>
      <c r="AV34" s="645">
        <f>+G34-F34</f>
        <v>0</v>
      </c>
      <c r="AW34" s="645">
        <f>+J11+AV34</f>
        <v>8352872.6911046803</v>
      </c>
      <c r="AX34" s="621"/>
    </row>
    <row r="35" spans="1:50" s="264" customFormat="1" hidden="1" outlineLevel="1">
      <c r="A35" s="590"/>
      <c r="B35" s="629" t="s">
        <v>278</v>
      </c>
      <c r="C35" s="629" t="s">
        <v>303</v>
      </c>
      <c r="D35" s="630" t="s">
        <v>304</v>
      </c>
      <c r="E35" s="631"/>
      <c r="F35" s="632">
        <f>+F36+F38</f>
        <v>21083316.22989963</v>
      </c>
      <c r="G35" s="632">
        <f t="shared" si="2"/>
        <v>21083316.22989963</v>
      </c>
      <c r="H35" s="631">
        <f>+H36+H38</f>
        <v>0</v>
      </c>
      <c r="I35" s="631">
        <f>+I36+I38</f>
        <v>0</v>
      </c>
      <c r="J35" s="631">
        <f t="shared" ref="J35:AT35" si="277">+J36+J38</f>
        <v>2630713.1881486061</v>
      </c>
      <c r="K35" s="631">
        <f t="shared" si="277"/>
        <v>6318601.0457690563</v>
      </c>
      <c r="L35" s="631">
        <f t="shared" si="277"/>
        <v>7170584.1616485212</v>
      </c>
      <c r="M35" s="631">
        <f t="shared" si="277"/>
        <v>0</v>
      </c>
      <c r="N35" s="631">
        <f t="shared" si="277"/>
        <v>0</v>
      </c>
      <c r="O35" s="631">
        <f t="shared" si="277"/>
        <v>0</v>
      </c>
      <c r="P35" s="631">
        <f t="shared" si="277"/>
        <v>0</v>
      </c>
      <c r="Q35" s="631">
        <f t="shared" si="277"/>
        <v>0</v>
      </c>
      <c r="R35" s="631">
        <f t="shared" si="277"/>
        <v>0</v>
      </c>
      <c r="S35" s="631">
        <f t="shared" si="277"/>
        <v>0</v>
      </c>
      <c r="T35" s="631">
        <f t="shared" si="277"/>
        <v>0</v>
      </c>
      <c r="U35" s="631">
        <f t="shared" si="277"/>
        <v>0</v>
      </c>
      <c r="V35" s="631">
        <f t="shared" si="277"/>
        <v>0</v>
      </c>
      <c r="W35" s="631">
        <f t="shared" si="277"/>
        <v>0</v>
      </c>
      <c r="X35" s="631">
        <f t="shared" si="277"/>
        <v>3907371.4866029262</v>
      </c>
      <c r="Y35" s="631">
        <f t="shared" si="277"/>
        <v>1056046.3477305204</v>
      </c>
      <c r="Z35" s="631">
        <f t="shared" si="277"/>
        <v>0</v>
      </c>
      <c r="AA35" s="631">
        <f t="shared" si="277"/>
        <v>0</v>
      </c>
      <c r="AB35" s="631">
        <f t="shared" si="277"/>
        <v>0</v>
      </c>
      <c r="AC35" s="631">
        <f t="shared" si="277"/>
        <v>0</v>
      </c>
      <c r="AD35" s="631">
        <f t="shared" si="277"/>
        <v>0</v>
      </c>
      <c r="AE35" s="631">
        <f t="shared" si="277"/>
        <v>0</v>
      </c>
      <c r="AF35" s="631">
        <f t="shared" si="277"/>
        <v>0</v>
      </c>
      <c r="AG35" s="631">
        <f t="shared" si="277"/>
        <v>0</v>
      </c>
      <c r="AH35" s="631">
        <f t="shared" si="277"/>
        <v>0</v>
      </c>
      <c r="AI35" s="631">
        <f t="shared" si="277"/>
        <v>0</v>
      </c>
      <c r="AJ35" s="631">
        <f t="shared" si="277"/>
        <v>0</v>
      </c>
      <c r="AK35" s="631">
        <f t="shared" si="277"/>
        <v>0</v>
      </c>
      <c r="AL35" s="631">
        <f t="shared" si="277"/>
        <v>0</v>
      </c>
      <c r="AM35" s="631">
        <f t="shared" si="277"/>
        <v>0</v>
      </c>
      <c r="AN35" s="631">
        <f t="shared" si="277"/>
        <v>0</v>
      </c>
      <c r="AO35" s="631">
        <f t="shared" si="277"/>
        <v>0</v>
      </c>
      <c r="AP35" s="631">
        <f t="shared" si="277"/>
        <v>0</v>
      </c>
      <c r="AQ35" s="631">
        <f t="shared" si="277"/>
        <v>0</v>
      </c>
      <c r="AR35" s="631">
        <f t="shared" si="277"/>
        <v>0</v>
      </c>
      <c r="AS35" s="631">
        <f t="shared" si="277"/>
        <v>0</v>
      </c>
      <c r="AT35" s="631">
        <f t="shared" si="277"/>
        <v>0</v>
      </c>
      <c r="AU35" s="613">
        <f t="shared" si="4"/>
        <v>21083316.22989963</v>
      </c>
      <c r="AV35" s="645">
        <f t="shared" ref="AV35:AV98" si="278">+G35-F35</f>
        <v>0</v>
      </c>
      <c r="AW35" s="590"/>
      <c r="AX35" s="590"/>
    </row>
    <row r="36" spans="1:50" s="264" customFormat="1" hidden="1" outlineLevel="1">
      <c r="A36" s="590"/>
      <c r="B36" s="646" t="s">
        <v>305</v>
      </c>
      <c r="C36" s="646" t="s">
        <v>306</v>
      </c>
      <c r="D36" s="647" t="s">
        <v>307</v>
      </c>
      <c r="E36" s="649"/>
      <c r="F36" s="650">
        <v>10522852.752594424</v>
      </c>
      <c r="G36" s="650">
        <f t="shared" si="2"/>
        <v>10522852.752594424</v>
      </c>
      <c r="H36" s="649">
        <f t="shared" ref="H36:AT36" si="279">+H37*$F36</f>
        <v>0</v>
      </c>
      <c r="I36" s="649">
        <f t="shared" si="279"/>
        <v>0</v>
      </c>
      <c r="J36" s="649">
        <f t="shared" si="279"/>
        <v>2630713.1881486061</v>
      </c>
      <c r="K36" s="649">
        <f t="shared" si="279"/>
        <v>4945740.7937193792</v>
      </c>
      <c r="L36" s="649">
        <f t="shared" si="279"/>
        <v>2946398.7707264391</v>
      </c>
      <c r="M36" s="649">
        <f t="shared" si="279"/>
        <v>0</v>
      </c>
      <c r="N36" s="649">
        <f t="shared" si="279"/>
        <v>0</v>
      </c>
      <c r="O36" s="649">
        <f t="shared" si="279"/>
        <v>0</v>
      </c>
      <c r="P36" s="649">
        <f t="shared" si="279"/>
        <v>0</v>
      </c>
      <c r="Q36" s="649">
        <f t="shared" si="279"/>
        <v>0</v>
      </c>
      <c r="R36" s="649">
        <f t="shared" si="279"/>
        <v>0</v>
      </c>
      <c r="S36" s="649">
        <f t="shared" si="279"/>
        <v>0</v>
      </c>
      <c r="T36" s="649">
        <f t="shared" si="279"/>
        <v>0</v>
      </c>
      <c r="U36" s="649">
        <f t="shared" si="279"/>
        <v>0</v>
      </c>
      <c r="V36" s="649">
        <f t="shared" si="279"/>
        <v>0</v>
      </c>
      <c r="W36" s="649">
        <f t="shared" si="279"/>
        <v>0</v>
      </c>
      <c r="X36" s="649">
        <f t="shared" si="279"/>
        <v>0</v>
      </c>
      <c r="Y36" s="649">
        <f t="shared" si="279"/>
        <v>0</v>
      </c>
      <c r="Z36" s="649">
        <f t="shared" si="279"/>
        <v>0</v>
      </c>
      <c r="AA36" s="649">
        <f t="shared" si="279"/>
        <v>0</v>
      </c>
      <c r="AB36" s="649">
        <f t="shared" si="279"/>
        <v>0</v>
      </c>
      <c r="AC36" s="649">
        <f t="shared" si="279"/>
        <v>0</v>
      </c>
      <c r="AD36" s="649">
        <f t="shared" si="279"/>
        <v>0</v>
      </c>
      <c r="AE36" s="649">
        <f t="shared" si="279"/>
        <v>0</v>
      </c>
      <c r="AF36" s="649">
        <f t="shared" si="279"/>
        <v>0</v>
      </c>
      <c r="AG36" s="649">
        <f t="shared" si="279"/>
        <v>0</v>
      </c>
      <c r="AH36" s="649">
        <f t="shared" si="279"/>
        <v>0</v>
      </c>
      <c r="AI36" s="649">
        <f t="shared" si="279"/>
        <v>0</v>
      </c>
      <c r="AJ36" s="649">
        <f t="shared" si="279"/>
        <v>0</v>
      </c>
      <c r="AK36" s="649">
        <f t="shared" si="279"/>
        <v>0</v>
      </c>
      <c r="AL36" s="649">
        <f t="shared" si="279"/>
        <v>0</v>
      </c>
      <c r="AM36" s="649">
        <f t="shared" si="279"/>
        <v>0</v>
      </c>
      <c r="AN36" s="649">
        <f t="shared" si="279"/>
        <v>0</v>
      </c>
      <c r="AO36" s="649">
        <f t="shared" si="279"/>
        <v>0</v>
      </c>
      <c r="AP36" s="649">
        <f t="shared" si="279"/>
        <v>0</v>
      </c>
      <c r="AQ36" s="649">
        <f t="shared" si="279"/>
        <v>0</v>
      </c>
      <c r="AR36" s="649">
        <f t="shared" si="279"/>
        <v>0</v>
      </c>
      <c r="AS36" s="649">
        <f t="shared" si="279"/>
        <v>0</v>
      </c>
      <c r="AT36" s="649">
        <f t="shared" si="279"/>
        <v>0</v>
      </c>
      <c r="AU36" s="613">
        <f t="shared" si="4"/>
        <v>10522852.752594424</v>
      </c>
      <c r="AV36" s="645">
        <f t="shared" si="278"/>
        <v>0</v>
      </c>
      <c r="AW36" s="590"/>
      <c r="AX36" s="590"/>
    </row>
    <row r="37" spans="1:50" s="308" customFormat="1" hidden="1" outlineLevel="1">
      <c r="A37" s="642"/>
      <c r="B37" s="636"/>
      <c r="C37" s="636"/>
      <c r="D37" s="651"/>
      <c r="E37" s="653"/>
      <c r="F37" s="640"/>
      <c r="G37" s="640">
        <f t="shared" si="2"/>
        <v>1</v>
      </c>
      <c r="H37" s="652">
        <v>0</v>
      </c>
      <c r="I37" s="652">
        <v>0</v>
      </c>
      <c r="J37" s="652">
        <v>0.25</v>
      </c>
      <c r="K37" s="652">
        <v>0.47</v>
      </c>
      <c r="L37" s="652">
        <v>0.28000000000000003</v>
      </c>
      <c r="M37" s="652">
        <v>0</v>
      </c>
      <c r="N37" s="652">
        <v>0</v>
      </c>
      <c r="O37" s="652">
        <v>0</v>
      </c>
      <c r="P37" s="652">
        <v>0</v>
      </c>
      <c r="Q37" s="652">
        <v>0</v>
      </c>
      <c r="R37" s="652">
        <v>0</v>
      </c>
      <c r="S37" s="652">
        <v>0</v>
      </c>
      <c r="T37" s="652">
        <v>0</v>
      </c>
      <c r="U37" s="652">
        <v>0</v>
      </c>
      <c r="V37" s="652">
        <v>0</v>
      </c>
      <c r="W37" s="652">
        <v>0</v>
      </c>
      <c r="X37" s="652">
        <v>0</v>
      </c>
      <c r="Y37" s="652">
        <v>0</v>
      </c>
      <c r="Z37" s="652">
        <v>0</v>
      </c>
      <c r="AA37" s="652">
        <v>0</v>
      </c>
      <c r="AB37" s="652">
        <v>0</v>
      </c>
      <c r="AC37" s="652">
        <v>0</v>
      </c>
      <c r="AD37" s="652">
        <v>0</v>
      </c>
      <c r="AE37" s="652">
        <v>0</v>
      </c>
      <c r="AF37" s="652">
        <v>0</v>
      </c>
      <c r="AG37" s="652">
        <v>0</v>
      </c>
      <c r="AH37" s="652">
        <v>0</v>
      </c>
      <c r="AI37" s="652">
        <v>0</v>
      </c>
      <c r="AJ37" s="652">
        <v>0</v>
      </c>
      <c r="AK37" s="652">
        <v>0</v>
      </c>
      <c r="AL37" s="652">
        <v>0</v>
      </c>
      <c r="AM37" s="652">
        <v>0</v>
      </c>
      <c r="AN37" s="652">
        <v>0</v>
      </c>
      <c r="AO37" s="652">
        <v>0</v>
      </c>
      <c r="AP37" s="652">
        <v>0</v>
      </c>
      <c r="AQ37" s="652">
        <v>0</v>
      </c>
      <c r="AR37" s="652">
        <v>0</v>
      </c>
      <c r="AS37" s="652">
        <v>0</v>
      </c>
      <c r="AT37" s="652">
        <v>0</v>
      </c>
      <c r="AU37" s="613">
        <f t="shared" ref="AU37:AU100" si="280">SUM(H37:AT37)</f>
        <v>1</v>
      </c>
      <c r="AV37" s="645">
        <f t="shared" si="278"/>
        <v>1</v>
      </c>
      <c r="AW37" s="642"/>
      <c r="AX37" s="642"/>
    </row>
    <row r="38" spans="1:50" s="264" customFormat="1" hidden="1" outlineLevel="1">
      <c r="A38" s="590"/>
      <c r="B38" s="646" t="s">
        <v>305</v>
      </c>
      <c r="C38" s="646" t="s">
        <v>308</v>
      </c>
      <c r="D38" s="647" t="s">
        <v>309</v>
      </c>
      <c r="E38" s="649"/>
      <c r="F38" s="650">
        <v>10560463.477305206</v>
      </c>
      <c r="G38" s="650">
        <f t="shared" si="2"/>
        <v>10560463.477305207</v>
      </c>
      <c r="H38" s="649">
        <f t="shared" ref="H38:AT38" si="281">+H39*$F38</f>
        <v>0</v>
      </c>
      <c r="I38" s="649">
        <f t="shared" si="281"/>
        <v>0</v>
      </c>
      <c r="J38" s="649">
        <f t="shared" si="281"/>
        <v>0</v>
      </c>
      <c r="K38" s="649">
        <f t="shared" si="281"/>
        <v>1372860.2520496768</v>
      </c>
      <c r="L38" s="649">
        <f t="shared" si="281"/>
        <v>4224185.3909220826</v>
      </c>
      <c r="M38" s="649">
        <f t="shared" si="281"/>
        <v>0</v>
      </c>
      <c r="N38" s="649">
        <f t="shared" si="281"/>
        <v>0</v>
      </c>
      <c r="O38" s="649">
        <f t="shared" si="281"/>
        <v>0</v>
      </c>
      <c r="P38" s="649">
        <f t="shared" si="281"/>
        <v>0</v>
      </c>
      <c r="Q38" s="649">
        <f t="shared" si="281"/>
        <v>0</v>
      </c>
      <c r="R38" s="649">
        <f t="shared" si="281"/>
        <v>0</v>
      </c>
      <c r="S38" s="649">
        <f t="shared" si="281"/>
        <v>0</v>
      </c>
      <c r="T38" s="649">
        <f t="shared" si="281"/>
        <v>0</v>
      </c>
      <c r="U38" s="649">
        <f t="shared" si="281"/>
        <v>0</v>
      </c>
      <c r="V38" s="649">
        <f t="shared" si="281"/>
        <v>0</v>
      </c>
      <c r="W38" s="649">
        <f t="shared" si="281"/>
        <v>0</v>
      </c>
      <c r="X38" s="649">
        <f t="shared" si="281"/>
        <v>3907371.4866029262</v>
      </c>
      <c r="Y38" s="649">
        <f t="shared" si="281"/>
        <v>1056046.3477305204</v>
      </c>
      <c r="Z38" s="649">
        <f t="shared" si="281"/>
        <v>0</v>
      </c>
      <c r="AA38" s="649">
        <f t="shared" si="281"/>
        <v>0</v>
      </c>
      <c r="AB38" s="649">
        <f t="shared" si="281"/>
        <v>0</v>
      </c>
      <c r="AC38" s="649">
        <f t="shared" si="281"/>
        <v>0</v>
      </c>
      <c r="AD38" s="649">
        <f t="shared" si="281"/>
        <v>0</v>
      </c>
      <c r="AE38" s="649">
        <f t="shared" si="281"/>
        <v>0</v>
      </c>
      <c r="AF38" s="649">
        <f t="shared" si="281"/>
        <v>0</v>
      </c>
      <c r="AG38" s="649">
        <f t="shared" si="281"/>
        <v>0</v>
      </c>
      <c r="AH38" s="649">
        <f t="shared" si="281"/>
        <v>0</v>
      </c>
      <c r="AI38" s="649">
        <f t="shared" si="281"/>
        <v>0</v>
      </c>
      <c r="AJ38" s="649">
        <f t="shared" si="281"/>
        <v>0</v>
      </c>
      <c r="AK38" s="649">
        <f t="shared" si="281"/>
        <v>0</v>
      </c>
      <c r="AL38" s="649">
        <f t="shared" si="281"/>
        <v>0</v>
      </c>
      <c r="AM38" s="649">
        <f t="shared" si="281"/>
        <v>0</v>
      </c>
      <c r="AN38" s="649">
        <f t="shared" si="281"/>
        <v>0</v>
      </c>
      <c r="AO38" s="649">
        <f t="shared" si="281"/>
        <v>0</v>
      </c>
      <c r="AP38" s="649">
        <f t="shared" si="281"/>
        <v>0</v>
      </c>
      <c r="AQ38" s="649">
        <f t="shared" si="281"/>
        <v>0</v>
      </c>
      <c r="AR38" s="649">
        <f t="shared" si="281"/>
        <v>0</v>
      </c>
      <c r="AS38" s="649">
        <f t="shared" si="281"/>
        <v>0</v>
      </c>
      <c r="AT38" s="649">
        <f t="shared" si="281"/>
        <v>0</v>
      </c>
      <c r="AU38" s="613">
        <f t="shared" si="280"/>
        <v>10560463.477305207</v>
      </c>
      <c r="AV38" s="645">
        <f t="shared" si="278"/>
        <v>0</v>
      </c>
      <c r="AW38" s="590"/>
      <c r="AX38" s="590"/>
    </row>
    <row r="39" spans="1:50" s="308" customFormat="1" hidden="1" outlineLevel="1">
      <c r="A39" s="642"/>
      <c r="B39" s="636"/>
      <c r="C39" s="636"/>
      <c r="D39" s="651"/>
      <c r="E39" s="653"/>
      <c r="F39" s="640"/>
      <c r="G39" s="640">
        <f t="shared" ref="G39:G102" si="282">SUM(H39:AT39)</f>
        <v>1</v>
      </c>
      <c r="H39" s="654">
        <v>0</v>
      </c>
      <c r="I39" s="654">
        <v>0</v>
      </c>
      <c r="J39" s="654">
        <v>0</v>
      </c>
      <c r="K39" s="654">
        <v>0.13</v>
      </c>
      <c r="L39" s="654">
        <v>0.4</v>
      </c>
      <c r="M39" s="654">
        <v>0</v>
      </c>
      <c r="N39" s="654">
        <v>0</v>
      </c>
      <c r="O39" s="654">
        <v>0</v>
      </c>
      <c r="P39" s="654">
        <v>0</v>
      </c>
      <c r="Q39" s="654">
        <v>0</v>
      </c>
      <c r="R39" s="654">
        <v>0</v>
      </c>
      <c r="S39" s="654">
        <v>0</v>
      </c>
      <c r="T39" s="654">
        <v>0</v>
      </c>
      <c r="U39" s="654">
        <v>0</v>
      </c>
      <c r="V39" s="654">
        <v>0</v>
      </c>
      <c r="W39" s="654">
        <v>0</v>
      </c>
      <c r="X39" s="654">
        <v>0.37</v>
      </c>
      <c r="Y39" s="654">
        <v>9.9999999999999978E-2</v>
      </c>
      <c r="Z39" s="654">
        <v>0</v>
      </c>
      <c r="AA39" s="654">
        <v>0</v>
      </c>
      <c r="AB39" s="654">
        <v>0</v>
      </c>
      <c r="AC39" s="654">
        <v>0</v>
      </c>
      <c r="AD39" s="654">
        <v>0</v>
      </c>
      <c r="AE39" s="654">
        <v>0</v>
      </c>
      <c r="AF39" s="654">
        <v>0</v>
      </c>
      <c r="AG39" s="654">
        <v>0</v>
      </c>
      <c r="AH39" s="654">
        <v>0</v>
      </c>
      <c r="AI39" s="654">
        <v>0</v>
      </c>
      <c r="AJ39" s="654">
        <v>0</v>
      </c>
      <c r="AK39" s="654">
        <v>0</v>
      </c>
      <c r="AL39" s="654">
        <v>0</v>
      </c>
      <c r="AM39" s="654">
        <v>0</v>
      </c>
      <c r="AN39" s="654">
        <v>0</v>
      </c>
      <c r="AO39" s="654">
        <v>0</v>
      </c>
      <c r="AP39" s="654">
        <v>0</v>
      </c>
      <c r="AQ39" s="654">
        <v>0</v>
      </c>
      <c r="AR39" s="654">
        <v>0</v>
      </c>
      <c r="AS39" s="654">
        <v>0</v>
      </c>
      <c r="AT39" s="654">
        <v>0</v>
      </c>
      <c r="AU39" s="613">
        <f t="shared" si="280"/>
        <v>1</v>
      </c>
      <c r="AV39" s="645">
        <f t="shared" si="278"/>
        <v>1</v>
      </c>
      <c r="AW39" s="642"/>
      <c r="AX39" s="642"/>
    </row>
    <row r="40" spans="1:50" s="264" customFormat="1" hidden="1" outlineLevel="1">
      <c r="A40" s="590"/>
      <c r="B40" s="629" t="s">
        <v>278</v>
      </c>
      <c r="C40" s="629" t="s">
        <v>310</v>
      </c>
      <c r="D40" s="630" t="s">
        <v>311</v>
      </c>
      <c r="E40" s="631"/>
      <c r="F40" s="632">
        <f>+F41+F45+F47+F43+F49+F51</f>
        <v>19303660.556788102</v>
      </c>
      <c r="G40" s="632">
        <f t="shared" si="282"/>
        <v>19303660.556788102</v>
      </c>
      <c r="H40" s="631">
        <f>+H41+H43+H45+H47+H49+H51</f>
        <v>0</v>
      </c>
      <c r="I40" s="631">
        <f t="shared" ref="I40:AT40" si="283">+I41+I43+I45+I47+I49+I51</f>
        <v>0</v>
      </c>
      <c r="J40" s="631">
        <f t="shared" si="283"/>
        <v>0</v>
      </c>
      <c r="K40" s="631">
        <f t="shared" si="283"/>
        <v>0</v>
      </c>
      <c r="L40" s="631">
        <f t="shared" si="283"/>
        <v>0</v>
      </c>
      <c r="M40" s="631">
        <f t="shared" si="283"/>
        <v>2609175.4595661359</v>
      </c>
      <c r="N40" s="631">
        <f t="shared" si="283"/>
        <v>6068394.0328031071</v>
      </c>
      <c r="O40" s="631">
        <f t="shared" si="283"/>
        <v>5283769.6259733811</v>
      </c>
      <c r="P40" s="631">
        <f t="shared" si="283"/>
        <v>5342321.4384454787</v>
      </c>
      <c r="Q40" s="631">
        <f t="shared" si="283"/>
        <v>0</v>
      </c>
      <c r="R40" s="631">
        <f t="shared" si="283"/>
        <v>0</v>
      </c>
      <c r="S40" s="631">
        <f t="shared" si="283"/>
        <v>0</v>
      </c>
      <c r="T40" s="631">
        <f t="shared" si="283"/>
        <v>0</v>
      </c>
      <c r="U40" s="631">
        <f t="shared" si="283"/>
        <v>0</v>
      </c>
      <c r="V40" s="631">
        <f t="shared" si="283"/>
        <v>0</v>
      </c>
      <c r="W40" s="631">
        <f t="shared" si="283"/>
        <v>0</v>
      </c>
      <c r="X40" s="631">
        <f t="shared" si="283"/>
        <v>0</v>
      </c>
      <c r="Y40" s="631">
        <f t="shared" si="283"/>
        <v>0</v>
      </c>
      <c r="Z40" s="631">
        <f t="shared" si="283"/>
        <v>0</v>
      </c>
      <c r="AA40" s="631">
        <f t="shared" si="283"/>
        <v>0</v>
      </c>
      <c r="AB40" s="631">
        <f t="shared" si="283"/>
        <v>0</v>
      </c>
      <c r="AC40" s="631">
        <f t="shared" si="283"/>
        <v>0</v>
      </c>
      <c r="AD40" s="631">
        <f t="shared" si="283"/>
        <v>0</v>
      </c>
      <c r="AE40" s="631">
        <f t="shared" si="283"/>
        <v>0</v>
      </c>
      <c r="AF40" s="631">
        <f t="shared" si="283"/>
        <v>0</v>
      </c>
      <c r="AG40" s="631">
        <f t="shared" si="283"/>
        <v>0</v>
      </c>
      <c r="AH40" s="631">
        <f t="shared" si="283"/>
        <v>0</v>
      </c>
      <c r="AI40" s="631">
        <f t="shared" si="283"/>
        <v>0</v>
      </c>
      <c r="AJ40" s="631">
        <f t="shared" si="283"/>
        <v>0</v>
      </c>
      <c r="AK40" s="631">
        <f t="shared" si="283"/>
        <v>0</v>
      </c>
      <c r="AL40" s="631">
        <f t="shared" si="283"/>
        <v>0</v>
      </c>
      <c r="AM40" s="631">
        <f t="shared" si="283"/>
        <v>0</v>
      </c>
      <c r="AN40" s="631">
        <f t="shared" si="283"/>
        <v>0</v>
      </c>
      <c r="AO40" s="631">
        <f t="shared" si="283"/>
        <v>0</v>
      </c>
      <c r="AP40" s="631">
        <f t="shared" si="283"/>
        <v>0</v>
      </c>
      <c r="AQ40" s="631">
        <f t="shared" si="283"/>
        <v>0</v>
      </c>
      <c r="AR40" s="631">
        <f t="shared" si="283"/>
        <v>0</v>
      </c>
      <c r="AS40" s="631">
        <f t="shared" si="283"/>
        <v>0</v>
      </c>
      <c r="AT40" s="631">
        <f t="shared" si="283"/>
        <v>0</v>
      </c>
      <c r="AU40" s="613">
        <f t="shared" si="280"/>
        <v>19303660.556788102</v>
      </c>
      <c r="AV40" s="645">
        <f t="shared" si="278"/>
        <v>0</v>
      </c>
      <c r="AW40" s="590"/>
      <c r="AX40" s="590"/>
    </row>
    <row r="41" spans="1:50" s="264" customFormat="1" hidden="1" outlineLevel="1">
      <c r="A41" s="590"/>
      <c r="B41" s="646" t="s">
        <v>305</v>
      </c>
      <c r="C41" s="646" t="s">
        <v>312</v>
      </c>
      <c r="D41" s="647" t="s">
        <v>313</v>
      </c>
      <c r="E41" s="649"/>
      <c r="F41" s="650">
        <v>5324847.8766655838</v>
      </c>
      <c r="G41" s="650">
        <f t="shared" si="282"/>
        <v>5324847.8766655838</v>
      </c>
      <c r="H41" s="649">
        <f t="shared" ref="H41" si="284">+H42*$F41</f>
        <v>0</v>
      </c>
      <c r="I41" s="649">
        <f t="shared" ref="I41" si="285">+I42*$F41</f>
        <v>0</v>
      </c>
      <c r="J41" s="649">
        <f t="shared" ref="J41" si="286">+J42*$F41</f>
        <v>0</v>
      </c>
      <c r="K41" s="649">
        <f t="shared" ref="K41" si="287">+K42*$F41</f>
        <v>0</v>
      </c>
      <c r="L41" s="649">
        <f t="shared" ref="L41" si="288">+L42*$F41</f>
        <v>0</v>
      </c>
      <c r="M41" s="649">
        <f t="shared" ref="M41" si="289">+M42*$F41</f>
        <v>2609175.4595661359</v>
      </c>
      <c r="N41" s="649">
        <f t="shared" ref="N41" si="290">+N42*$F41</f>
        <v>2715672.4170994479</v>
      </c>
      <c r="O41" s="649">
        <f t="shared" ref="O41" si="291">+O42*$F41</f>
        <v>0</v>
      </c>
      <c r="P41" s="649">
        <f t="shared" ref="P41" si="292">+P42*$F41</f>
        <v>0</v>
      </c>
      <c r="Q41" s="649">
        <f t="shared" ref="Q41" si="293">+Q42*$F41</f>
        <v>0</v>
      </c>
      <c r="R41" s="649">
        <f t="shared" ref="R41" si="294">+R42*$F41</f>
        <v>0</v>
      </c>
      <c r="S41" s="649">
        <f t="shared" ref="S41" si="295">+S42*$F41</f>
        <v>0</v>
      </c>
      <c r="T41" s="649">
        <f t="shared" ref="T41" si="296">+T42*$F41</f>
        <v>0</v>
      </c>
      <c r="U41" s="649">
        <f t="shared" ref="U41" si="297">+U42*$F41</f>
        <v>0</v>
      </c>
      <c r="V41" s="649">
        <f t="shared" ref="V41" si="298">+V42*$F41</f>
        <v>0</v>
      </c>
      <c r="W41" s="649">
        <f t="shared" ref="W41" si="299">+W42*$F41</f>
        <v>0</v>
      </c>
      <c r="X41" s="649">
        <f t="shared" ref="X41" si="300">+X42*$F41</f>
        <v>0</v>
      </c>
      <c r="Y41" s="649">
        <f t="shared" ref="Y41" si="301">+Y42*$F41</f>
        <v>0</v>
      </c>
      <c r="Z41" s="649">
        <f t="shared" ref="Z41" si="302">+Z42*$F41</f>
        <v>0</v>
      </c>
      <c r="AA41" s="649">
        <f t="shared" ref="AA41" si="303">+AA42*$F41</f>
        <v>0</v>
      </c>
      <c r="AB41" s="649">
        <f t="shared" ref="AB41" si="304">+AB42*$F41</f>
        <v>0</v>
      </c>
      <c r="AC41" s="649">
        <f t="shared" ref="AC41" si="305">+AC42*$F41</f>
        <v>0</v>
      </c>
      <c r="AD41" s="649">
        <f t="shared" ref="AD41" si="306">+AD42*$F41</f>
        <v>0</v>
      </c>
      <c r="AE41" s="649">
        <f t="shared" ref="AE41" si="307">+AE42*$F41</f>
        <v>0</v>
      </c>
      <c r="AF41" s="649">
        <f t="shared" ref="AF41" si="308">+AF42*$F41</f>
        <v>0</v>
      </c>
      <c r="AG41" s="649">
        <f t="shared" ref="AG41" si="309">+AG42*$F41</f>
        <v>0</v>
      </c>
      <c r="AH41" s="649">
        <f t="shared" ref="AH41" si="310">+AH42*$F41</f>
        <v>0</v>
      </c>
      <c r="AI41" s="649">
        <f t="shared" ref="AI41" si="311">+AI42*$F41</f>
        <v>0</v>
      </c>
      <c r="AJ41" s="649">
        <f t="shared" ref="AJ41" si="312">+AJ42*$F41</f>
        <v>0</v>
      </c>
      <c r="AK41" s="649">
        <f t="shared" ref="AK41" si="313">+AK42*$F41</f>
        <v>0</v>
      </c>
      <c r="AL41" s="649">
        <f t="shared" ref="AL41" si="314">+AL42*$F41</f>
        <v>0</v>
      </c>
      <c r="AM41" s="649">
        <f t="shared" ref="AM41" si="315">+AM42*$F41</f>
        <v>0</v>
      </c>
      <c r="AN41" s="649">
        <f t="shared" ref="AN41" si="316">+AN42*$F41</f>
        <v>0</v>
      </c>
      <c r="AO41" s="649">
        <f t="shared" ref="AO41" si="317">+AO42*$F41</f>
        <v>0</v>
      </c>
      <c r="AP41" s="649">
        <f t="shared" ref="AP41" si="318">+AP42*$F41</f>
        <v>0</v>
      </c>
      <c r="AQ41" s="649">
        <f t="shared" ref="AQ41" si="319">+AQ42*$F41</f>
        <v>0</v>
      </c>
      <c r="AR41" s="649">
        <f t="shared" ref="AR41" si="320">+AR42*$F41</f>
        <v>0</v>
      </c>
      <c r="AS41" s="649">
        <f t="shared" ref="AS41" si="321">+AS42*$F41</f>
        <v>0</v>
      </c>
      <c r="AT41" s="649">
        <f t="shared" ref="AT41" si="322">+AT42*$F41</f>
        <v>0</v>
      </c>
      <c r="AU41" s="613">
        <f t="shared" si="280"/>
        <v>5324847.8766655838</v>
      </c>
      <c r="AV41" s="645">
        <f t="shared" si="278"/>
        <v>0</v>
      </c>
      <c r="AW41" s="590"/>
      <c r="AX41" s="590"/>
    </row>
    <row r="42" spans="1:50" s="308" customFormat="1" hidden="1" outlineLevel="1">
      <c r="A42" s="642"/>
      <c r="B42" s="636"/>
      <c r="C42" s="636"/>
      <c r="D42" s="651"/>
      <c r="E42" s="653"/>
      <c r="F42" s="655"/>
      <c r="G42" s="640">
        <f t="shared" si="282"/>
        <v>1</v>
      </c>
      <c r="H42" s="654">
        <v>0</v>
      </c>
      <c r="I42" s="654">
        <v>0</v>
      </c>
      <c r="J42" s="654">
        <v>0</v>
      </c>
      <c r="K42" s="654">
        <v>0</v>
      </c>
      <c r="L42" s="654">
        <v>0</v>
      </c>
      <c r="M42" s="654">
        <v>0.49</v>
      </c>
      <c r="N42" s="654">
        <v>0.51</v>
      </c>
      <c r="O42" s="654">
        <v>0</v>
      </c>
      <c r="P42" s="654">
        <v>0</v>
      </c>
      <c r="Q42" s="654">
        <v>0</v>
      </c>
      <c r="R42" s="654">
        <v>0</v>
      </c>
      <c r="S42" s="654">
        <v>0</v>
      </c>
      <c r="T42" s="654">
        <v>0</v>
      </c>
      <c r="U42" s="654">
        <v>0</v>
      </c>
      <c r="V42" s="654">
        <v>0</v>
      </c>
      <c r="W42" s="654">
        <v>0</v>
      </c>
      <c r="X42" s="654">
        <v>0</v>
      </c>
      <c r="Y42" s="654">
        <v>0</v>
      </c>
      <c r="Z42" s="654">
        <v>0</v>
      </c>
      <c r="AA42" s="654">
        <v>0</v>
      </c>
      <c r="AB42" s="654">
        <v>0</v>
      </c>
      <c r="AC42" s="654">
        <v>0</v>
      </c>
      <c r="AD42" s="654">
        <v>0</v>
      </c>
      <c r="AE42" s="654">
        <v>0</v>
      </c>
      <c r="AF42" s="654">
        <v>0</v>
      </c>
      <c r="AG42" s="654">
        <v>0</v>
      </c>
      <c r="AH42" s="654">
        <v>0</v>
      </c>
      <c r="AI42" s="654">
        <v>0</v>
      </c>
      <c r="AJ42" s="654">
        <v>0</v>
      </c>
      <c r="AK42" s="654">
        <v>0</v>
      </c>
      <c r="AL42" s="654">
        <v>0</v>
      </c>
      <c r="AM42" s="654">
        <v>0</v>
      </c>
      <c r="AN42" s="654">
        <v>0</v>
      </c>
      <c r="AO42" s="654">
        <v>0</v>
      </c>
      <c r="AP42" s="654">
        <v>0</v>
      </c>
      <c r="AQ42" s="654">
        <v>0</v>
      </c>
      <c r="AR42" s="654">
        <v>0</v>
      </c>
      <c r="AS42" s="654">
        <v>0</v>
      </c>
      <c r="AT42" s="654">
        <v>0</v>
      </c>
      <c r="AU42" s="613">
        <f t="shared" si="280"/>
        <v>1</v>
      </c>
      <c r="AV42" s="645">
        <f t="shared" si="278"/>
        <v>1</v>
      </c>
      <c r="AW42" s="642"/>
      <c r="AX42" s="642"/>
    </row>
    <row r="43" spans="1:50" s="264" customFormat="1" hidden="1" outlineLevel="1">
      <c r="A43" s="590"/>
      <c r="B43" s="646" t="s">
        <v>305</v>
      </c>
      <c r="C43" s="646" t="s">
        <v>314</v>
      </c>
      <c r="D43" s="647" t="s">
        <v>315</v>
      </c>
      <c r="E43" s="649"/>
      <c r="F43" s="650">
        <v>0</v>
      </c>
      <c r="G43" s="650">
        <f t="shared" si="282"/>
        <v>0</v>
      </c>
      <c r="H43" s="649">
        <f t="shared" ref="H43" si="323">+H44*$F43</f>
        <v>0</v>
      </c>
      <c r="I43" s="649">
        <f t="shared" ref="I43" si="324">+I44*$F43</f>
        <v>0</v>
      </c>
      <c r="J43" s="649">
        <f t="shared" ref="J43" si="325">+J44*$F43</f>
        <v>0</v>
      </c>
      <c r="K43" s="649">
        <f t="shared" ref="K43" si="326">+K44*$F43</f>
        <v>0</v>
      </c>
      <c r="L43" s="649">
        <f t="shared" ref="L43" si="327">+L44*$F43</f>
        <v>0</v>
      </c>
      <c r="M43" s="649">
        <f t="shared" ref="M43" si="328">+M44*$F43</f>
        <v>0</v>
      </c>
      <c r="N43" s="649">
        <f t="shared" ref="N43" si="329">+N44*$F43</f>
        <v>0</v>
      </c>
      <c r="O43" s="649">
        <f t="shared" ref="O43" si="330">+O44*$F43</f>
        <v>0</v>
      </c>
      <c r="P43" s="649">
        <f t="shared" ref="P43" si="331">+P44*$F43</f>
        <v>0</v>
      </c>
      <c r="Q43" s="649">
        <f t="shared" ref="Q43" si="332">+Q44*$F43</f>
        <v>0</v>
      </c>
      <c r="R43" s="649">
        <f t="shared" ref="R43" si="333">+R44*$F43</f>
        <v>0</v>
      </c>
      <c r="S43" s="649">
        <f t="shared" ref="S43" si="334">+S44*$F43</f>
        <v>0</v>
      </c>
      <c r="T43" s="649">
        <f t="shared" ref="T43" si="335">+T44*$F43</f>
        <v>0</v>
      </c>
      <c r="U43" s="649">
        <f t="shared" ref="U43" si="336">+U44*$F43</f>
        <v>0</v>
      </c>
      <c r="V43" s="649">
        <f t="shared" ref="V43" si="337">+V44*$F43</f>
        <v>0</v>
      </c>
      <c r="W43" s="649">
        <f t="shared" ref="W43" si="338">+W44*$F43</f>
        <v>0</v>
      </c>
      <c r="X43" s="649">
        <f t="shared" ref="X43" si="339">+X44*$F43</f>
        <v>0</v>
      </c>
      <c r="Y43" s="649">
        <f t="shared" ref="Y43" si="340">+Y44*$F43</f>
        <v>0</v>
      </c>
      <c r="Z43" s="649">
        <f t="shared" ref="Z43" si="341">+Z44*$F43</f>
        <v>0</v>
      </c>
      <c r="AA43" s="649">
        <f t="shared" ref="AA43" si="342">+AA44*$F43</f>
        <v>0</v>
      </c>
      <c r="AB43" s="649">
        <f t="shared" ref="AB43" si="343">+AB44*$F43</f>
        <v>0</v>
      </c>
      <c r="AC43" s="649">
        <f t="shared" ref="AC43" si="344">+AC44*$F43</f>
        <v>0</v>
      </c>
      <c r="AD43" s="649">
        <f t="shared" ref="AD43" si="345">+AD44*$F43</f>
        <v>0</v>
      </c>
      <c r="AE43" s="649">
        <f t="shared" ref="AE43" si="346">+AE44*$F43</f>
        <v>0</v>
      </c>
      <c r="AF43" s="649">
        <f t="shared" ref="AF43" si="347">+AF44*$F43</f>
        <v>0</v>
      </c>
      <c r="AG43" s="649">
        <f t="shared" ref="AG43" si="348">+AG44*$F43</f>
        <v>0</v>
      </c>
      <c r="AH43" s="649">
        <f t="shared" ref="AH43" si="349">+AH44*$F43</f>
        <v>0</v>
      </c>
      <c r="AI43" s="649">
        <f t="shared" ref="AI43" si="350">+AI44*$F43</f>
        <v>0</v>
      </c>
      <c r="AJ43" s="649">
        <f t="shared" ref="AJ43" si="351">+AJ44*$F43</f>
        <v>0</v>
      </c>
      <c r="AK43" s="649">
        <f t="shared" ref="AK43" si="352">+AK44*$F43</f>
        <v>0</v>
      </c>
      <c r="AL43" s="649">
        <f t="shared" ref="AL43" si="353">+AL44*$F43</f>
        <v>0</v>
      </c>
      <c r="AM43" s="649">
        <f t="shared" ref="AM43" si="354">+AM44*$F43</f>
        <v>0</v>
      </c>
      <c r="AN43" s="649">
        <f t="shared" ref="AN43" si="355">+AN44*$F43</f>
        <v>0</v>
      </c>
      <c r="AO43" s="649">
        <f t="shared" ref="AO43" si="356">+AO44*$F43</f>
        <v>0</v>
      </c>
      <c r="AP43" s="649">
        <f t="shared" ref="AP43" si="357">+AP44*$F43</f>
        <v>0</v>
      </c>
      <c r="AQ43" s="649">
        <f t="shared" ref="AQ43" si="358">+AQ44*$F43</f>
        <v>0</v>
      </c>
      <c r="AR43" s="649">
        <f t="shared" ref="AR43" si="359">+AR44*$F43</f>
        <v>0</v>
      </c>
      <c r="AS43" s="649">
        <f t="shared" ref="AS43" si="360">+AS44*$F43</f>
        <v>0</v>
      </c>
      <c r="AT43" s="649">
        <f t="shared" ref="AT43" si="361">+AT44*$F43</f>
        <v>0</v>
      </c>
      <c r="AU43" s="613">
        <f t="shared" si="280"/>
        <v>0</v>
      </c>
      <c r="AV43" s="645">
        <f t="shared" si="278"/>
        <v>0</v>
      </c>
      <c r="AW43" s="590"/>
      <c r="AX43" s="590"/>
    </row>
    <row r="44" spans="1:50" s="308" customFormat="1" hidden="1" outlineLevel="1">
      <c r="A44" s="642"/>
      <c r="B44" s="636"/>
      <c r="C44" s="636"/>
      <c r="D44" s="651"/>
      <c r="E44" s="653"/>
      <c r="F44" s="640"/>
      <c r="G44" s="640">
        <f t="shared" si="282"/>
        <v>0</v>
      </c>
      <c r="H44" s="652">
        <v>0</v>
      </c>
      <c r="I44" s="652">
        <v>0</v>
      </c>
      <c r="J44" s="652">
        <v>0</v>
      </c>
      <c r="K44" s="652">
        <v>0</v>
      </c>
      <c r="L44" s="652">
        <v>0</v>
      </c>
      <c r="M44" s="652">
        <v>0</v>
      </c>
      <c r="N44" s="652">
        <v>0</v>
      </c>
      <c r="O44" s="652">
        <v>0</v>
      </c>
      <c r="P44" s="652">
        <v>0</v>
      </c>
      <c r="Q44" s="652">
        <v>0</v>
      </c>
      <c r="R44" s="652">
        <v>0</v>
      </c>
      <c r="S44" s="652">
        <v>0</v>
      </c>
      <c r="T44" s="652">
        <v>0</v>
      </c>
      <c r="U44" s="652">
        <v>0</v>
      </c>
      <c r="V44" s="652">
        <v>0</v>
      </c>
      <c r="W44" s="652">
        <v>0</v>
      </c>
      <c r="X44" s="652">
        <v>0</v>
      </c>
      <c r="Y44" s="652">
        <v>0</v>
      </c>
      <c r="Z44" s="652">
        <v>0</v>
      </c>
      <c r="AA44" s="652">
        <v>0</v>
      </c>
      <c r="AB44" s="652">
        <v>0</v>
      </c>
      <c r="AC44" s="652">
        <v>0</v>
      </c>
      <c r="AD44" s="652">
        <v>0</v>
      </c>
      <c r="AE44" s="652">
        <v>0</v>
      </c>
      <c r="AF44" s="652">
        <v>0</v>
      </c>
      <c r="AG44" s="652">
        <v>0</v>
      </c>
      <c r="AH44" s="652">
        <v>0</v>
      </c>
      <c r="AI44" s="652">
        <v>0</v>
      </c>
      <c r="AJ44" s="652">
        <v>0</v>
      </c>
      <c r="AK44" s="652">
        <v>0</v>
      </c>
      <c r="AL44" s="652">
        <v>0</v>
      </c>
      <c r="AM44" s="652">
        <v>0</v>
      </c>
      <c r="AN44" s="652">
        <v>0</v>
      </c>
      <c r="AO44" s="652">
        <v>0</v>
      </c>
      <c r="AP44" s="652">
        <v>0</v>
      </c>
      <c r="AQ44" s="652">
        <v>0</v>
      </c>
      <c r="AR44" s="652">
        <v>0</v>
      </c>
      <c r="AS44" s="652">
        <v>0</v>
      </c>
      <c r="AT44" s="652">
        <v>0</v>
      </c>
      <c r="AU44" s="613">
        <f t="shared" si="280"/>
        <v>0</v>
      </c>
      <c r="AV44" s="645">
        <f t="shared" si="278"/>
        <v>0</v>
      </c>
      <c r="AW44" s="642"/>
      <c r="AX44" s="642"/>
    </row>
    <row r="45" spans="1:50" s="264" customFormat="1" hidden="1" outlineLevel="1">
      <c r="A45" s="590"/>
      <c r="B45" s="646" t="s">
        <v>305</v>
      </c>
      <c r="C45" s="646" t="s">
        <v>316</v>
      </c>
      <c r="D45" s="647" t="s">
        <v>317</v>
      </c>
      <c r="E45" s="649"/>
      <c r="F45" s="650">
        <v>3767102.9389928747</v>
      </c>
      <c r="G45" s="650">
        <f t="shared" si="282"/>
        <v>3767102.9389928747</v>
      </c>
      <c r="H45" s="649">
        <f t="shared" ref="H45" si="362">+H46*$F45</f>
        <v>0</v>
      </c>
      <c r="I45" s="649">
        <f t="shared" ref="I45" si="363">+I46*$F45</f>
        <v>0</v>
      </c>
      <c r="J45" s="649">
        <f t="shared" ref="J45" si="364">+J46*$F45</f>
        <v>0</v>
      </c>
      <c r="K45" s="649">
        <f t="shared" ref="K45" si="365">+K46*$F45</f>
        <v>0</v>
      </c>
      <c r="L45" s="649">
        <f t="shared" ref="L45" si="366">+L46*$F45</f>
        <v>0</v>
      </c>
      <c r="M45" s="649">
        <f t="shared" ref="M45" si="367">+M46*$F45</f>
        <v>0</v>
      </c>
      <c r="N45" s="649">
        <f t="shared" ref="N45" si="368">+N46*$F45</f>
        <v>3352721.6157036587</v>
      </c>
      <c r="O45" s="649">
        <f t="shared" ref="O45" si="369">+O46*$F45</f>
        <v>414381.32328921615</v>
      </c>
      <c r="P45" s="649">
        <f t="shared" ref="P45" si="370">+P46*$F45</f>
        <v>0</v>
      </c>
      <c r="Q45" s="649">
        <f t="shared" ref="Q45" si="371">+Q46*$F45</f>
        <v>0</v>
      </c>
      <c r="R45" s="649">
        <f t="shared" ref="R45" si="372">+R46*$F45</f>
        <v>0</v>
      </c>
      <c r="S45" s="649">
        <f t="shared" ref="S45" si="373">+S46*$F45</f>
        <v>0</v>
      </c>
      <c r="T45" s="649">
        <f t="shared" ref="T45" si="374">+T46*$F45</f>
        <v>0</v>
      </c>
      <c r="U45" s="649">
        <f t="shared" ref="U45" si="375">+U46*$F45</f>
        <v>0</v>
      </c>
      <c r="V45" s="649">
        <f t="shared" ref="V45" si="376">+V46*$F45</f>
        <v>0</v>
      </c>
      <c r="W45" s="649">
        <f t="shared" ref="W45" si="377">+W46*$F45</f>
        <v>0</v>
      </c>
      <c r="X45" s="649">
        <f t="shared" ref="X45" si="378">+X46*$F45</f>
        <v>0</v>
      </c>
      <c r="Y45" s="649">
        <f t="shared" ref="Y45" si="379">+Y46*$F45</f>
        <v>0</v>
      </c>
      <c r="Z45" s="649">
        <f t="shared" ref="Z45" si="380">+Z46*$F45</f>
        <v>0</v>
      </c>
      <c r="AA45" s="649">
        <f t="shared" ref="AA45" si="381">+AA46*$F45</f>
        <v>0</v>
      </c>
      <c r="AB45" s="649">
        <f t="shared" ref="AB45" si="382">+AB46*$F45</f>
        <v>0</v>
      </c>
      <c r="AC45" s="649">
        <f t="shared" ref="AC45" si="383">+AC46*$F45</f>
        <v>0</v>
      </c>
      <c r="AD45" s="649">
        <f t="shared" ref="AD45" si="384">+AD46*$F45</f>
        <v>0</v>
      </c>
      <c r="AE45" s="649">
        <f t="shared" ref="AE45" si="385">+AE46*$F45</f>
        <v>0</v>
      </c>
      <c r="AF45" s="649">
        <f t="shared" ref="AF45" si="386">+AF46*$F45</f>
        <v>0</v>
      </c>
      <c r="AG45" s="649">
        <f t="shared" ref="AG45" si="387">+AG46*$F45</f>
        <v>0</v>
      </c>
      <c r="AH45" s="649">
        <f t="shared" ref="AH45" si="388">+AH46*$F45</f>
        <v>0</v>
      </c>
      <c r="AI45" s="649">
        <f t="shared" ref="AI45" si="389">+AI46*$F45</f>
        <v>0</v>
      </c>
      <c r="AJ45" s="649">
        <f t="shared" ref="AJ45" si="390">+AJ46*$F45</f>
        <v>0</v>
      </c>
      <c r="AK45" s="649">
        <f t="shared" ref="AK45" si="391">+AK46*$F45</f>
        <v>0</v>
      </c>
      <c r="AL45" s="649">
        <f t="shared" ref="AL45" si="392">+AL46*$F45</f>
        <v>0</v>
      </c>
      <c r="AM45" s="649">
        <f t="shared" ref="AM45" si="393">+AM46*$F45</f>
        <v>0</v>
      </c>
      <c r="AN45" s="649">
        <f t="shared" ref="AN45" si="394">+AN46*$F45</f>
        <v>0</v>
      </c>
      <c r="AO45" s="649">
        <f t="shared" ref="AO45" si="395">+AO46*$F45</f>
        <v>0</v>
      </c>
      <c r="AP45" s="649">
        <f t="shared" ref="AP45" si="396">+AP46*$F45</f>
        <v>0</v>
      </c>
      <c r="AQ45" s="649">
        <f t="shared" ref="AQ45" si="397">+AQ46*$F45</f>
        <v>0</v>
      </c>
      <c r="AR45" s="649">
        <f t="shared" ref="AR45" si="398">+AR46*$F45</f>
        <v>0</v>
      </c>
      <c r="AS45" s="649">
        <f t="shared" ref="AS45" si="399">+AS46*$F45</f>
        <v>0</v>
      </c>
      <c r="AT45" s="649">
        <f t="shared" ref="AT45" si="400">+AT46*$F45</f>
        <v>0</v>
      </c>
      <c r="AU45" s="613">
        <f t="shared" si="280"/>
        <v>3767102.9389928747</v>
      </c>
      <c r="AV45" s="645">
        <f t="shared" si="278"/>
        <v>0</v>
      </c>
      <c r="AW45" s="590"/>
      <c r="AX45" s="590"/>
    </row>
    <row r="46" spans="1:50" s="308" customFormat="1" hidden="1" outlineLevel="1">
      <c r="A46" s="642"/>
      <c r="B46" s="636"/>
      <c r="C46" s="636"/>
      <c r="D46" s="651"/>
      <c r="E46" s="653"/>
      <c r="F46" s="640"/>
      <c r="G46" s="640">
        <f t="shared" si="282"/>
        <v>1</v>
      </c>
      <c r="H46" s="654">
        <v>0</v>
      </c>
      <c r="I46" s="654">
        <v>0</v>
      </c>
      <c r="J46" s="654">
        <v>0</v>
      </c>
      <c r="K46" s="654">
        <v>0</v>
      </c>
      <c r="L46" s="654">
        <v>0</v>
      </c>
      <c r="M46" s="654">
        <v>0</v>
      </c>
      <c r="N46" s="654">
        <v>0.89</v>
      </c>
      <c r="O46" s="654">
        <v>0.10999999999999999</v>
      </c>
      <c r="P46" s="654">
        <v>0</v>
      </c>
      <c r="Q46" s="654">
        <v>0</v>
      </c>
      <c r="R46" s="654">
        <v>0</v>
      </c>
      <c r="S46" s="654">
        <v>0</v>
      </c>
      <c r="T46" s="654">
        <v>0</v>
      </c>
      <c r="U46" s="654">
        <v>0</v>
      </c>
      <c r="V46" s="654">
        <v>0</v>
      </c>
      <c r="W46" s="654">
        <v>0</v>
      </c>
      <c r="X46" s="654">
        <v>0</v>
      </c>
      <c r="Y46" s="654">
        <v>0</v>
      </c>
      <c r="Z46" s="654">
        <v>0</v>
      </c>
      <c r="AA46" s="654">
        <v>0</v>
      </c>
      <c r="AB46" s="654">
        <v>0</v>
      </c>
      <c r="AC46" s="654">
        <v>0</v>
      </c>
      <c r="AD46" s="654">
        <v>0</v>
      </c>
      <c r="AE46" s="654">
        <v>0</v>
      </c>
      <c r="AF46" s="654">
        <v>0</v>
      </c>
      <c r="AG46" s="654">
        <v>0</v>
      </c>
      <c r="AH46" s="654">
        <v>0</v>
      </c>
      <c r="AI46" s="654">
        <v>0</v>
      </c>
      <c r="AJ46" s="654">
        <v>0</v>
      </c>
      <c r="AK46" s="654">
        <v>0</v>
      </c>
      <c r="AL46" s="654">
        <v>0</v>
      </c>
      <c r="AM46" s="654">
        <v>0</v>
      </c>
      <c r="AN46" s="654">
        <v>0</v>
      </c>
      <c r="AO46" s="654">
        <v>0</v>
      </c>
      <c r="AP46" s="654">
        <v>0</v>
      </c>
      <c r="AQ46" s="654">
        <v>0</v>
      </c>
      <c r="AR46" s="654">
        <v>0</v>
      </c>
      <c r="AS46" s="654">
        <v>0</v>
      </c>
      <c r="AT46" s="654">
        <v>0</v>
      </c>
      <c r="AU46" s="613">
        <f t="shared" si="280"/>
        <v>1</v>
      </c>
      <c r="AV46" s="645">
        <f t="shared" si="278"/>
        <v>1</v>
      </c>
      <c r="AW46" s="642"/>
      <c r="AX46" s="642"/>
    </row>
    <row r="47" spans="1:50" s="264" customFormat="1" hidden="1" outlineLevel="1">
      <c r="A47" s="590"/>
      <c r="B47" s="646" t="s">
        <v>305</v>
      </c>
      <c r="C47" s="646" t="s">
        <v>318</v>
      </c>
      <c r="D47" s="647" t="s">
        <v>319</v>
      </c>
      <c r="E47" s="649"/>
      <c r="F47" s="650">
        <v>3145965.109190614</v>
      </c>
      <c r="G47" s="650">
        <f t="shared" si="282"/>
        <v>3145965.109190614</v>
      </c>
      <c r="H47" s="649">
        <f t="shared" ref="H47" si="401">+H48*$F47</f>
        <v>0</v>
      </c>
      <c r="I47" s="649">
        <f t="shared" ref="I47" si="402">+I48*$F47</f>
        <v>0</v>
      </c>
      <c r="J47" s="649">
        <f t="shared" ref="J47" si="403">+J48*$F47</f>
        <v>0</v>
      </c>
      <c r="K47" s="649">
        <f t="shared" ref="K47" si="404">+K48*$F47</f>
        <v>0</v>
      </c>
      <c r="L47" s="649">
        <f t="shared" ref="L47" si="405">+L48*$F47</f>
        <v>0</v>
      </c>
      <c r="M47" s="649">
        <f t="shared" ref="M47" si="406">+M48*$F47</f>
        <v>0</v>
      </c>
      <c r="N47" s="649">
        <f t="shared" ref="N47" si="407">+N48*$F47</f>
        <v>0</v>
      </c>
      <c r="O47" s="649">
        <f t="shared" ref="O47" si="408">+O48*$F47</f>
        <v>3145965.109190614</v>
      </c>
      <c r="P47" s="649">
        <f t="shared" ref="P47" si="409">+P48*$F47</f>
        <v>0</v>
      </c>
      <c r="Q47" s="649">
        <f t="shared" ref="Q47" si="410">+Q48*$F47</f>
        <v>0</v>
      </c>
      <c r="R47" s="649">
        <f t="shared" ref="R47" si="411">+R48*$F47</f>
        <v>0</v>
      </c>
      <c r="S47" s="649">
        <f t="shared" ref="S47" si="412">+S48*$F47</f>
        <v>0</v>
      </c>
      <c r="T47" s="649">
        <f t="shared" ref="T47" si="413">+T48*$F47</f>
        <v>0</v>
      </c>
      <c r="U47" s="649">
        <f t="shared" ref="U47" si="414">+U48*$F47</f>
        <v>0</v>
      </c>
      <c r="V47" s="649">
        <f t="shared" ref="V47" si="415">+V48*$F47</f>
        <v>0</v>
      </c>
      <c r="W47" s="649">
        <f t="shared" ref="W47" si="416">+W48*$F47</f>
        <v>0</v>
      </c>
      <c r="X47" s="649">
        <f t="shared" ref="X47" si="417">+X48*$F47</f>
        <v>0</v>
      </c>
      <c r="Y47" s="649">
        <f t="shared" ref="Y47" si="418">+Y48*$F47</f>
        <v>0</v>
      </c>
      <c r="Z47" s="649">
        <f t="shared" ref="Z47" si="419">+Z48*$F47</f>
        <v>0</v>
      </c>
      <c r="AA47" s="649">
        <f t="shared" ref="AA47" si="420">+AA48*$F47</f>
        <v>0</v>
      </c>
      <c r="AB47" s="649">
        <f t="shared" ref="AB47" si="421">+AB48*$F47</f>
        <v>0</v>
      </c>
      <c r="AC47" s="649">
        <f t="shared" ref="AC47" si="422">+AC48*$F47</f>
        <v>0</v>
      </c>
      <c r="AD47" s="649">
        <f t="shared" ref="AD47" si="423">+AD48*$F47</f>
        <v>0</v>
      </c>
      <c r="AE47" s="649">
        <f t="shared" ref="AE47" si="424">+AE48*$F47</f>
        <v>0</v>
      </c>
      <c r="AF47" s="649">
        <f t="shared" ref="AF47" si="425">+AF48*$F47</f>
        <v>0</v>
      </c>
      <c r="AG47" s="649">
        <f t="shared" ref="AG47" si="426">+AG48*$F47</f>
        <v>0</v>
      </c>
      <c r="AH47" s="649">
        <f t="shared" ref="AH47" si="427">+AH48*$F47</f>
        <v>0</v>
      </c>
      <c r="AI47" s="649">
        <f t="shared" ref="AI47" si="428">+AI48*$F47</f>
        <v>0</v>
      </c>
      <c r="AJ47" s="649">
        <f t="shared" ref="AJ47" si="429">+AJ48*$F47</f>
        <v>0</v>
      </c>
      <c r="AK47" s="649">
        <f t="shared" ref="AK47" si="430">+AK48*$F47</f>
        <v>0</v>
      </c>
      <c r="AL47" s="649">
        <f t="shared" ref="AL47" si="431">+AL48*$F47</f>
        <v>0</v>
      </c>
      <c r="AM47" s="649">
        <f t="shared" ref="AM47" si="432">+AM48*$F47</f>
        <v>0</v>
      </c>
      <c r="AN47" s="649">
        <f t="shared" ref="AN47" si="433">+AN48*$F47</f>
        <v>0</v>
      </c>
      <c r="AO47" s="649">
        <f t="shared" ref="AO47" si="434">+AO48*$F47</f>
        <v>0</v>
      </c>
      <c r="AP47" s="649">
        <f t="shared" ref="AP47" si="435">+AP48*$F47</f>
        <v>0</v>
      </c>
      <c r="AQ47" s="649">
        <f t="shared" ref="AQ47" si="436">+AQ48*$F47</f>
        <v>0</v>
      </c>
      <c r="AR47" s="649">
        <f t="shared" ref="AR47" si="437">+AR48*$F47</f>
        <v>0</v>
      </c>
      <c r="AS47" s="649">
        <f t="shared" ref="AS47" si="438">+AS48*$F47</f>
        <v>0</v>
      </c>
      <c r="AT47" s="649">
        <f t="shared" ref="AT47" si="439">+AT48*$F47</f>
        <v>0</v>
      </c>
      <c r="AU47" s="613">
        <f t="shared" si="280"/>
        <v>3145965.109190614</v>
      </c>
      <c r="AV47" s="645">
        <f t="shared" si="278"/>
        <v>0</v>
      </c>
      <c r="AW47" s="590"/>
      <c r="AX47" s="590"/>
    </row>
    <row r="48" spans="1:50" s="308" customFormat="1" hidden="1" outlineLevel="1">
      <c r="A48" s="642"/>
      <c r="B48" s="636"/>
      <c r="C48" s="636"/>
      <c r="D48" s="651"/>
      <c r="E48" s="653"/>
      <c r="F48" s="640"/>
      <c r="G48" s="640">
        <f t="shared" si="282"/>
        <v>1</v>
      </c>
      <c r="H48" s="654">
        <v>0</v>
      </c>
      <c r="I48" s="654">
        <v>0</v>
      </c>
      <c r="J48" s="654">
        <v>0</v>
      </c>
      <c r="K48" s="654">
        <v>0</v>
      </c>
      <c r="L48" s="654">
        <v>0</v>
      </c>
      <c r="M48" s="654">
        <v>0</v>
      </c>
      <c r="N48" s="654">
        <v>0</v>
      </c>
      <c r="O48" s="654">
        <v>1</v>
      </c>
      <c r="P48" s="654">
        <v>0</v>
      </c>
      <c r="Q48" s="654">
        <v>0</v>
      </c>
      <c r="R48" s="654">
        <v>0</v>
      </c>
      <c r="S48" s="654">
        <v>0</v>
      </c>
      <c r="T48" s="654">
        <v>0</v>
      </c>
      <c r="U48" s="654">
        <v>0</v>
      </c>
      <c r="V48" s="654">
        <v>0</v>
      </c>
      <c r="W48" s="654">
        <v>0</v>
      </c>
      <c r="X48" s="654">
        <v>0</v>
      </c>
      <c r="Y48" s="654">
        <v>0</v>
      </c>
      <c r="Z48" s="654">
        <v>0</v>
      </c>
      <c r="AA48" s="654">
        <v>0</v>
      </c>
      <c r="AB48" s="654">
        <v>0</v>
      </c>
      <c r="AC48" s="654">
        <v>0</v>
      </c>
      <c r="AD48" s="654">
        <v>0</v>
      </c>
      <c r="AE48" s="654">
        <v>0</v>
      </c>
      <c r="AF48" s="654">
        <v>0</v>
      </c>
      <c r="AG48" s="654">
        <v>0</v>
      </c>
      <c r="AH48" s="654">
        <v>0</v>
      </c>
      <c r="AI48" s="654">
        <v>0</v>
      </c>
      <c r="AJ48" s="654">
        <v>0</v>
      </c>
      <c r="AK48" s="654">
        <v>0</v>
      </c>
      <c r="AL48" s="654">
        <v>0</v>
      </c>
      <c r="AM48" s="654">
        <v>0</v>
      </c>
      <c r="AN48" s="654">
        <v>0</v>
      </c>
      <c r="AO48" s="654">
        <v>0</v>
      </c>
      <c r="AP48" s="654">
        <v>0</v>
      </c>
      <c r="AQ48" s="654">
        <v>0</v>
      </c>
      <c r="AR48" s="654">
        <v>0</v>
      </c>
      <c r="AS48" s="654">
        <v>0</v>
      </c>
      <c r="AT48" s="654">
        <v>0</v>
      </c>
      <c r="AU48" s="613">
        <f t="shared" si="280"/>
        <v>1</v>
      </c>
      <c r="AV48" s="645">
        <f t="shared" si="278"/>
        <v>1</v>
      </c>
      <c r="AW48" s="642"/>
      <c r="AX48" s="642"/>
    </row>
    <row r="49" spans="1:50" s="264" customFormat="1" hidden="1" outlineLevel="1">
      <c r="A49" s="590"/>
      <c r="B49" s="646" t="s">
        <v>305</v>
      </c>
      <c r="C49" s="646" t="s">
        <v>320</v>
      </c>
      <c r="D49" s="647" t="s">
        <v>321</v>
      </c>
      <c r="E49" s="649"/>
      <c r="F49" s="650">
        <v>4203471.203642807</v>
      </c>
      <c r="G49" s="650">
        <f t="shared" si="282"/>
        <v>4203471.203642807</v>
      </c>
      <c r="H49" s="649">
        <f t="shared" ref="H49" si="440">+H50*$F49</f>
        <v>0</v>
      </c>
      <c r="I49" s="649">
        <f t="shared" ref="I49" si="441">+I50*$F49</f>
        <v>0</v>
      </c>
      <c r="J49" s="649">
        <f t="shared" ref="J49" si="442">+J50*$F49</f>
        <v>0</v>
      </c>
      <c r="K49" s="649">
        <f t="shared" ref="K49" si="443">+K50*$F49</f>
        <v>0</v>
      </c>
      <c r="L49" s="649">
        <f t="shared" ref="L49" si="444">+L50*$F49</f>
        <v>0</v>
      </c>
      <c r="M49" s="649">
        <f t="shared" ref="M49" si="445">+M50*$F49</f>
        <v>0</v>
      </c>
      <c r="N49" s="649">
        <f t="shared" ref="N49" si="446">+N50*$F49</f>
        <v>0</v>
      </c>
      <c r="O49" s="649">
        <f t="shared" ref="O49" si="447">+O50*$F49</f>
        <v>1723423.1934935506</v>
      </c>
      <c r="P49" s="649">
        <f t="shared" ref="P49" si="448">+P50*$F49</f>
        <v>2480048.0101492563</v>
      </c>
      <c r="Q49" s="649">
        <f t="shared" ref="Q49" si="449">+Q50*$F49</f>
        <v>0</v>
      </c>
      <c r="R49" s="649">
        <f t="shared" ref="R49" si="450">+R50*$F49</f>
        <v>0</v>
      </c>
      <c r="S49" s="649">
        <f t="shared" ref="S49" si="451">+S50*$F49</f>
        <v>0</v>
      </c>
      <c r="T49" s="649">
        <f t="shared" ref="T49" si="452">+T50*$F49</f>
        <v>0</v>
      </c>
      <c r="U49" s="649">
        <f t="shared" ref="U49" si="453">+U50*$F49</f>
        <v>0</v>
      </c>
      <c r="V49" s="649">
        <f t="shared" ref="V49" si="454">+V50*$F49</f>
        <v>0</v>
      </c>
      <c r="W49" s="649">
        <f t="shared" ref="W49" si="455">+W50*$F49</f>
        <v>0</v>
      </c>
      <c r="X49" s="649">
        <f t="shared" ref="X49" si="456">+X50*$F49</f>
        <v>0</v>
      </c>
      <c r="Y49" s="649">
        <f t="shared" ref="Y49" si="457">+Y50*$F49</f>
        <v>0</v>
      </c>
      <c r="Z49" s="649">
        <f t="shared" ref="Z49" si="458">+Z50*$F49</f>
        <v>0</v>
      </c>
      <c r="AA49" s="649">
        <f t="shared" ref="AA49" si="459">+AA50*$F49</f>
        <v>0</v>
      </c>
      <c r="AB49" s="649">
        <f t="shared" ref="AB49" si="460">+AB50*$F49</f>
        <v>0</v>
      </c>
      <c r="AC49" s="649">
        <f t="shared" ref="AC49" si="461">+AC50*$F49</f>
        <v>0</v>
      </c>
      <c r="AD49" s="649">
        <f t="shared" ref="AD49" si="462">+AD50*$F49</f>
        <v>0</v>
      </c>
      <c r="AE49" s="649">
        <f t="shared" ref="AE49" si="463">+AE50*$F49</f>
        <v>0</v>
      </c>
      <c r="AF49" s="649">
        <f t="shared" ref="AF49" si="464">+AF50*$F49</f>
        <v>0</v>
      </c>
      <c r="AG49" s="649">
        <f t="shared" ref="AG49" si="465">+AG50*$F49</f>
        <v>0</v>
      </c>
      <c r="AH49" s="649">
        <f t="shared" ref="AH49" si="466">+AH50*$F49</f>
        <v>0</v>
      </c>
      <c r="AI49" s="649">
        <f t="shared" ref="AI49" si="467">+AI50*$F49</f>
        <v>0</v>
      </c>
      <c r="AJ49" s="649">
        <f t="shared" ref="AJ49" si="468">+AJ50*$F49</f>
        <v>0</v>
      </c>
      <c r="AK49" s="649">
        <f t="shared" ref="AK49" si="469">+AK50*$F49</f>
        <v>0</v>
      </c>
      <c r="AL49" s="649">
        <f t="shared" ref="AL49" si="470">+AL50*$F49</f>
        <v>0</v>
      </c>
      <c r="AM49" s="649">
        <f t="shared" ref="AM49" si="471">+AM50*$F49</f>
        <v>0</v>
      </c>
      <c r="AN49" s="649">
        <f t="shared" ref="AN49" si="472">+AN50*$F49</f>
        <v>0</v>
      </c>
      <c r="AO49" s="649">
        <f t="shared" ref="AO49" si="473">+AO50*$F49</f>
        <v>0</v>
      </c>
      <c r="AP49" s="649">
        <f t="shared" ref="AP49" si="474">+AP50*$F49</f>
        <v>0</v>
      </c>
      <c r="AQ49" s="649">
        <f t="shared" ref="AQ49" si="475">+AQ50*$F49</f>
        <v>0</v>
      </c>
      <c r="AR49" s="649">
        <f t="shared" ref="AR49" si="476">+AR50*$F49</f>
        <v>0</v>
      </c>
      <c r="AS49" s="649">
        <f t="shared" ref="AS49" si="477">+AS50*$F49</f>
        <v>0</v>
      </c>
      <c r="AT49" s="649">
        <f t="shared" ref="AT49" si="478">+AT50*$F49</f>
        <v>0</v>
      </c>
      <c r="AU49" s="613">
        <f t="shared" si="280"/>
        <v>4203471.203642807</v>
      </c>
      <c r="AV49" s="645">
        <f t="shared" si="278"/>
        <v>0</v>
      </c>
      <c r="AW49" s="590"/>
      <c r="AX49" s="590"/>
    </row>
    <row r="50" spans="1:50" s="308" customFormat="1" hidden="1" outlineLevel="1">
      <c r="A50" s="642"/>
      <c r="B50" s="636"/>
      <c r="C50" s="636"/>
      <c r="D50" s="651"/>
      <c r="E50" s="653"/>
      <c r="F50" s="640"/>
      <c r="G50" s="640">
        <f t="shared" si="282"/>
        <v>1</v>
      </c>
      <c r="H50" s="654">
        <v>0</v>
      </c>
      <c r="I50" s="654">
        <v>0</v>
      </c>
      <c r="J50" s="654">
        <v>0</v>
      </c>
      <c r="K50" s="654">
        <v>0</v>
      </c>
      <c r="L50" s="654">
        <v>0</v>
      </c>
      <c r="M50" s="654">
        <v>0</v>
      </c>
      <c r="N50" s="654">
        <v>0</v>
      </c>
      <c r="O50" s="654">
        <v>0.41</v>
      </c>
      <c r="P50" s="654">
        <v>0.59000000000000008</v>
      </c>
      <c r="Q50" s="654">
        <v>0</v>
      </c>
      <c r="R50" s="654">
        <v>0</v>
      </c>
      <c r="S50" s="654">
        <v>0</v>
      </c>
      <c r="T50" s="654">
        <v>0</v>
      </c>
      <c r="U50" s="654">
        <v>0</v>
      </c>
      <c r="V50" s="654">
        <v>0</v>
      </c>
      <c r="W50" s="654">
        <v>0</v>
      </c>
      <c r="X50" s="654">
        <v>0</v>
      </c>
      <c r="Y50" s="654">
        <v>0</v>
      </c>
      <c r="Z50" s="654">
        <v>0</v>
      </c>
      <c r="AA50" s="654">
        <v>0</v>
      </c>
      <c r="AB50" s="654">
        <v>0</v>
      </c>
      <c r="AC50" s="654">
        <v>0</v>
      </c>
      <c r="AD50" s="654">
        <v>0</v>
      </c>
      <c r="AE50" s="654">
        <v>0</v>
      </c>
      <c r="AF50" s="654">
        <v>0</v>
      </c>
      <c r="AG50" s="654">
        <v>0</v>
      </c>
      <c r="AH50" s="654">
        <v>0</v>
      </c>
      <c r="AI50" s="654">
        <v>0</v>
      </c>
      <c r="AJ50" s="654">
        <v>0</v>
      </c>
      <c r="AK50" s="654">
        <v>0</v>
      </c>
      <c r="AL50" s="654">
        <v>0</v>
      </c>
      <c r="AM50" s="654">
        <v>0</v>
      </c>
      <c r="AN50" s="654">
        <v>0</v>
      </c>
      <c r="AO50" s="654">
        <v>0</v>
      </c>
      <c r="AP50" s="654">
        <v>0</v>
      </c>
      <c r="AQ50" s="654">
        <v>0</v>
      </c>
      <c r="AR50" s="654">
        <v>0</v>
      </c>
      <c r="AS50" s="654">
        <v>0</v>
      </c>
      <c r="AT50" s="654">
        <v>0</v>
      </c>
      <c r="AU50" s="613">
        <f t="shared" si="280"/>
        <v>1</v>
      </c>
      <c r="AV50" s="645">
        <f t="shared" si="278"/>
        <v>1</v>
      </c>
      <c r="AW50" s="642"/>
      <c r="AX50" s="642"/>
    </row>
    <row r="51" spans="1:50" s="264" customFormat="1" hidden="1" outlineLevel="1">
      <c r="A51" s="590"/>
      <c r="B51" s="646" t="s">
        <v>305</v>
      </c>
      <c r="C51" s="646" t="s">
        <v>322</v>
      </c>
      <c r="D51" s="647" t="s">
        <v>323</v>
      </c>
      <c r="E51" s="649"/>
      <c r="F51" s="650">
        <v>2862273.4282962224</v>
      </c>
      <c r="G51" s="650">
        <f t="shared" si="282"/>
        <v>2862273.4282962224</v>
      </c>
      <c r="H51" s="649">
        <f t="shared" ref="H51" si="479">+H52*$F51</f>
        <v>0</v>
      </c>
      <c r="I51" s="649">
        <f t="shared" ref="I51" si="480">+I52*$F51</f>
        <v>0</v>
      </c>
      <c r="J51" s="649">
        <f t="shared" ref="J51" si="481">+J52*$F51</f>
        <v>0</v>
      </c>
      <c r="K51" s="649">
        <f t="shared" ref="K51" si="482">+K52*$F51</f>
        <v>0</v>
      </c>
      <c r="L51" s="649">
        <f t="shared" ref="L51" si="483">+L52*$F51</f>
        <v>0</v>
      </c>
      <c r="M51" s="649">
        <f t="shared" ref="M51" si="484">+M52*$F51</f>
        <v>0</v>
      </c>
      <c r="N51" s="649">
        <f t="shared" ref="N51" si="485">+N52*$F51</f>
        <v>0</v>
      </c>
      <c r="O51" s="649">
        <f t="shared" ref="O51" si="486">+O52*$F51</f>
        <v>0</v>
      </c>
      <c r="P51" s="649">
        <f t="shared" ref="P51" si="487">+P52*$F51</f>
        <v>2862273.4282962224</v>
      </c>
      <c r="Q51" s="649">
        <f t="shared" ref="Q51" si="488">+Q52*$F51</f>
        <v>0</v>
      </c>
      <c r="R51" s="649">
        <f t="shared" ref="R51" si="489">+R52*$F51</f>
        <v>0</v>
      </c>
      <c r="S51" s="649">
        <f t="shared" ref="S51" si="490">+S52*$F51</f>
        <v>0</v>
      </c>
      <c r="T51" s="649">
        <f t="shared" ref="T51" si="491">+T52*$F51</f>
        <v>0</v>
      </c>
      <c r="U51" s="649">
        <f t="shared" ref="U51" si="492">+U52*$F51</f>
        <v>0</v>
      </c>
      <c r="V51" s="649">
        <f t="shared" ref="V51" si="493">+V52*$F51</f>
        <v>0</v>
      </c>
      <c r="W51" s="649">
        <f t="shared" ref="W51" si="494">+W52*$F51</f>
        <v>0</v>
      </c>
      <c r="X51" s="649">
        <f t="shared" ref="X51" si="495">+X52*$F51</f>
        <v>0</v>
      </c>
      <c r="Y51" s="649">
        <f t="shared" ref="Y51" si="496">+Y52*$F51</f>
        <v>0</v>
      </c>
      <c r="Z51" s="649">
        <f t="shared" ref="Z51" si="497">+Z52*$F51</f>
        <v>0</v>
      </c>
      <c r="AA51" s="649">
        <f t="shared" ref="AA51" si="498">+AA52*$F51</f>
        <v>0</v>
      </c>
      <c r="AB51" s="649">
        <f t="shared" ref="AB51" si="499">+AB52*$F51</f>
        <v>0</v>
      </c>
      <c r="AC51" s="649">
        <f t="shared" ref="AC51" si="500">+AC52*$F51</f>
        <v>0</v>
      </c>
      <c r="AD51" s="649">
        <f t="shared" ref="AD51" si="501">+AD52*$F51</f>
        <v>0</v>
      </c>
      <c r="AE51" s="649">
        <f t="shared" ref="AE51" si="502">+AE52*$F51</f>
        <v>0</v>
      </c>
      <c r="AF51" s="649">
        <f t="shared" ref="AF51" si="503">+AF52*$F51</f>
        <v>0</v>
      </c>
      <c r="AG51" s="649">
        <f t="shared" ref="AG51" si="504">+AG52*$F51</f>
        <v>0</v>
      </c>
      <c r="AH51" s="649">
        <f t="shared" ref="AH51" si="505">+AH52*$F51</f>
        <v>0</v>
      </c>
      <c r="AI51" s="649">
        <f t="shared" ref="AI51" si="506">+AI52*$F51</f>
        <v>0</v>
      </c>
      <c r="AJ51" s="649">
        <f t="shared" ref="AJ51" si="507">+AJ52*$F51</f>
        <v>0</v>
      </c>
      <c r="AK51" s="649">
        <f t="shared" ref="AK51" si="508">+AK52*$F51</f>
        <v>0</v>
      </c>
      <c r="AL51" s="649">
        <f t="shared" ref="AL51" si="509">+AL52*$F51</f>
        <v>0</v>
      </c>
      <c r="AM51" s="649">
        <f t="shared" ref="AM51" si="510">+AM52*$F51</f>
        <v>0</v>
      </c>
      <c r="AN51" s="649">
        <f t="shared" ref="AN51" si="511">+AN52*$F51</f>
        <v>0</v>
      </c>
      <c r="AO51" s="649">
        <f t="shared" ref="AO51" si="512">+AO52*$F51</f>
        <v>0</v>
      </c>
      <c r="AP51" s="649">
        <f t="shared" ref="AP51" si="513">+AP52*$F51</f>
        <v>0</v>
      </c>
      <c r="AQ51" s="649">
        <f t="shared" ref="AQ51" si="514">+AQ52*$F51</f>
        <v>0</v>
      </c>
      <c r="AR51" s="649">
        <f t="shared" ref="AR51" si="515">+AR52*$F51</f>
        <v>0</v>
      </c>
      <c r="AS51" s="649">
        <f t="shared" ref="AS51" si="516">+AS52*$F51</f>
        <v>0</v>
      </c>
      <c r="AT51" s="649">
        <f t="shared" ref="AT51" si="517">+AT52*$F51</f>
        <v>0</v>
      </c>
      <c r="AU51" s="613">
        <f t="shared" si="280"/>
        <v>2862273.4282962224</v>
      </c>
      <c r="AV51" s="645">
        <f t="shared" si="278"/>
        <v>0</v>
      </c>
      <c r="AW51" s="590"/>
      <c r="AX51" s="590"/>
    </row>
    <row r="52" spans="1:50" s="308" customFormat="1" hidden="1" outlineLevel="1">
      <c r="A52" s="642"/>
      <c r="B52" s="636"/>
      <c r="C52" s="636"/>
      <c r="D52" s="651"/>
      <c r="E52" s="653"/>
      <c r="F52" s="640"/>
      <c r="G52" s="640">
        <f t="shared" si="282"/>
        <v>1</v>
      </c>
      <c r="H52" s="654">
        <v>0</v>
      </c>
      <c r="I52" s="654">
        <v>0</v>
      </c>
      <c r="J52" s="654">
        <v>0</v>
      </c>
      <c r="K52" s="654">
        <v>0</v>
      </c>
      <c r="L52" s="654">
        <v>0</v>
      </c>
      <c r="M52" s="654">
        <v>0</v>
      </c>
      <c r="N52" s="654">
        <v>0</v>
      </c>
      <c r="O52" s="654">
        <v>0</v>
      </c>
      <c r="P52" s="654">
        <v>1</v>
      </c>
      <c r="Q52" s="654">
        <v>0</v>
      </c>
      <c r="R52" s="654">
        <v>0</v>
      </c>
      <c r="S52" s="654">
        <v>0</v>
      </c>
      <c r="T52" s="654">
        <v>0</v>
      </c>
      <c r="U52" s="654">
        <v>0</v>
      </c>
      <c r="V52" s="654">
        <v>0</v>
      </c>
      <c r="W52" s="654">
        <v>0</v>
      </c>
      <c r="X52" s="654">
        <v>0</v>
      </c>
      <c r="Y52" s="654">
        <v>0</v>
      </c>
      <c r="Z52" s="654">
        <v>0</v>
      </c>
      <c r="AA52" s="654">
        <v>0</v>
      </c>
      <c r="AB52" s="654">
        <v>0</v>
      </c>
      <c r="AC52" s="654">
        <v>0</v>
      </c>
      <c r="AD52" s="654">
        <v>0</v>
      </c>
      <c r="AE52" s="654">
        <v>0</v>
      </c>
      <c r="AF52" s="654">
        <v>0</v>
      </c>
      <c r="AG52" s="654">
        <v>0</v>
      </c>
      <c r="AH52" s="654">
        <v>0</v>
      </c>
      <c r="AI52" s="654">
        <v>0</v>
      </c>
      <c r="AJ52" s="654">
        <v>0</v>
      </c>
      <c r="AK52" s="654">
        <v>0</v>
      </c>
      <c r="AL52" s="654">
        <v>0</v>
      </c>
      <c r="AM52" s="654">
        <v>0</v>
      </c>
      <c r="AN52" s="654">
        <v>0</v>
      </c>
      <c r="AO52" s="654">
        <v>0</v>
      </c>
      <c r="AP52" s="654">
        <v>0</v>
      </c>
      <c r="AQ52" s="654">
        <v>0</v>
      </c>
      <c r="AR52" s="654">
        <v>0</v>
      </c>
      <c r="AS52" s="654">
        <v>0</v>
      </c>
      <c r="AT52" s="654">
        <v>0</v>
      </c>
      <c r="AU52" s="613">
        <f t="shared" si="280"/>
        <v>1</v>
      </c>
      <c r="AV52" s="645">
        <f t="shared" si="278"/>
        <v>1</v>
      </c>
      <c r="AW52" s="642"/>
      <c r="AX52" s="642"/>
    </row>
    <row r="53" spans="1:50" s="264" customFormat="1" hidden="1" outlineLevel="1">
      <c r="A53" s="590"/>
      <c r="B53" s="629" t="s">
        <v>278</v>
      </c>
      <c r="C53" s="629" t="s">
        <v>324</v>
      </c>
      <c r="D53" s="630" t="s">
        <v>325</v>
      </c>
      <c r="E53" s="631">
        <f>+E54</f>
        <v>0</v>
      </c>
      <c r="F53" s="632">
        <v>25903011.6374516</v>
      </c>
      <c r="G53" s="632">
        <f t="shared" si="282"/>
        <v>25903011.637451604</v>
      </c>
      <c r="H53" s="631">
        <f>+H54+H56+H58+H60</f>
        <v>0</v>
      </c>
      <c r="I53" s="631">
        <f t="shared" ref="I53:AT53" si="518">+I54+I56+I58+I60</f>
        <v>0</v>
      </c>
      <c r="J53" s="631">
        <f t="shared" si="518"/>
        <v>0</v>
      </c>
      <c r="K53" s="631">
        <f t="shared" si="518"/>
        <v>660989.39448007708</v>
      </c>
      <c r="L53" s="631">
        <f t="shared" si="518"/>
        <v>4713283.3417892307</v>
      </c>
      <c r="M53" s="631">
        <f t="shared" si="518"/>
        <v>10990959.219524717</v>
      </c>
      <c r="N53" s="631">
        <f t="shared" si="518"/>
        <v>7696054.0884686802</v>
      </c>
      <c r="O53" s="631">
        <f t="shared" si="518"/>
        <v>1841725.5931888968</v>
      </c>
      <c r="P53" s="631">
        <f t="shared" si="518"/>
        <v>0</v>
      </c>
      <c r="Q53" s="631">
        <f t="shared" si="518"/>
        <v>0</v>
      </c>
      <c r="R53" s="631">
        <f t="shared" si="518"/>
        <v>0</v>
      </c>
      <c r="S53" s="631">
        <f t="shared" si="518"/>
        <v>0</v>
      </c>
      <c r="T53" s="631">
        <f t="shared" si="518"/>
        <v>0</v>
      </c>
      <c r="U53" s="631">
        <f t="shared" si="518"/>
        <v>0</v>
      </c>
      <c r="V53" s="631">
        <f t="shared" si="518"/>
        <v>0</v>
      </c>
      <c r="W53" s="631">
        <f t="shared" si="518"/>
        <v>0</v>
      </c>
      <c r="X53" s="631">
        <f t="shared" si="518"/>
        <v>0</v>
      </c>
      <c r="Y53" s="631">
        <f t="shared" si="518"/>
        <v>0</v>
      </c>
      <c r="Z53" s="631">
        <f t="shared" si="518"/>
        <v>0</v>
      </c>
      <c r="AA53" s="631">
        <f t="shared" si="518"/>
        <v>0</v>
      </c>
      <c r="AB53" s="631">
        <f t="shared" si="518"/>
        <v>0</v>
      </c>
      <c r="AC53" s="631">
        <f t="shared" si="518"/>
        <v>0</v>
      </c>
      <c r="AD53" s="631">
        <f t="shared" si="518"/>
        <v>0</v>
      </c>
      <c r="AE53" s="631">
        <f t="shared" si="518"/>
        <v>0</v>
      </c>
      <c r="AF53" s="631">
        <f t="shared" si="518"/>
        <v>0</v>
      </c>
      <c r="AG53" s="631">
        <f t="shared" si="518"/>
        <v>0</v>
      </c>
      <c r="AH53" s="631">
        <f t="shared" si="518"/>
        <v>0</v>
      </c>
      <c r="AI53" s="631">
        <f t="shared" si="518"/>
        <v>0</v>
      </c>
      <c r="AJ53" s="631">
        <f t="shared" si="518"/>
        <v>0</v>
      </c>
      <c r="AK53" s="631">
        <f t="shared" si="518"/>
        <v>0</v>
      </c>
      <c r="AL53" s="631">
        <f t="shared" si="518"/>
        <v>0</v>
      </c>
      <c r="AM53" s="631">
        <f t="shared" si="518"/>
        <v>0</v>
      </c>
      <c r="AN53" s="631">
        <f t="shared" si="518"/>
        <v>0</v>
      </c>
      <c r="AO53" s="631">
        <f t="shared" si="518"/>
        <v>0</v>
      </c>
      <c r="AP53" s="631">
        <f t="shared" si="518"/>
        <v>0</v>
      </c>
      <c r="AQ53" s="631">
        <f t="shared" si="518"/>
        <v>0</v>
      </c>
      <c r="AR53" s="631">
        <f t="shared" si="518"/>
        <v>0</v>
      </c>
      <c r="AS53" s="631">
        <f t="shared" si="518"/>
        <v>0</v>
      </c>
      <c r="AT53" s="631">
        <f t="shared" si="518"/>
        <v>0</v>
      </c>
      <c r="AU53" s="613">
        <f t="shared" si="280"/>
        <v>25903011.637451604</v>
      </c>
      <c r="AV53" s="645">
        <f t="shared" si="278"/>
        <v>0</v>
      </c>
      <c r="AW53" s="590"/>
      <c r="AX53" s="590"/>
    </row>
    <row r="54" spans="1:50" s="264" customFormat="1" hidden="1" outlineLevel="1">
      <c r="A54" s="590"/>
      <c r="B54" s="646" t="s">
        <v>305</v>
      </c>
      <c r="C54" s="646" t="s">
        <v>326</v>
      </c>
      <c r="D54" s="647" t="s">
        <v>327</v>
      </c>
      <c r="E54" s="649">
        <v>0</v>
      </c>
      <c r="F54" s="650">
        <f>6609893.94480077-E54</f>
        <v>6609893.9448007699</v>
      </c>
      <c r="G54" s="650">
        <f t="shared" si="282"/>
        <v>6609893.9448007699</v>
      </c>
      <c r="H54" s="649">
        <f t="shared" ref="H54" si="519">+H55*$F54</f>
        <v>0</v>
      </c>
      <c r="I54" s="649">
        <f t="shared" ref="I54" si="520">+I55*$F54</f>
        <v>0</v>
      </c>
      <c r="J54" s="649">
        <f t="shared" ref="J54" si="521">+J55*$F54</f>
        <v>0</v>
      </c>
      <c r="K54" s="649">
        <f t="shared" ref="K54" si="522">+K55*$F54</f>
        <v>660989.39448007708</v>
      </c>
      <c r="L54" s="649">
        <f t="shared" ref="L54" si="523">+L55*$F54</f>
        <v>2643957.5779203083</v>
      </c>
      <c r="M54" s="649">
        <f t="shared" ref="M54" si="524">+M55*$F54</f>
        <v>3304946.972400385</v>
      </c>
      <c r="N54" s="649">
        <f t="shared" ref="N54" si="525">+N55*$F54</f>
        <v>0</v>
      </c>
      <c r="O54" s="649">
        <f t="shared" ref="O54" si="526">+O55*$F54</f>
        <v>0</v>
      </c>
      <c r="P54" s="649">
        <f t="shared" ref="P54" si="527">+P55*$F54</f>
        <v>0</v>
      </c>
      <c r="Q54" s="649">
        <f t="shared" ref="Q54" si="528">+Q55*$F54</f>
        <v>0</v>
      </c>
      <c r="R54" s="649">
        <f t="shared" ref="R54" si="529">+R55*$F54</f>
        <v>0</v>
      </c>
      <c r="S54" s="649">
        <f t="shared" ref="S54" si="530">+S55*$F54</f>
        <v>0</v>
      </c>
      <c r="T54" s="649">
        <f t="shared" ref="T54" si="531">+T55*$F54</f>
        <v>0</v>
      </c>
      <c r="U54" s="649">
        <f t="shared" ref="U54" si="532">+U55*$F54</f>
        <v>0</v>
      </c>
      <c r="V54" s="649">
        <f t="shared" ref="V54" si="533">+V55*$F54</f>
        <v>0</v>
      </c>
      <c r="W54" s="649">
        <f t="shared" ref="W54" si="534">+W55*$F54</f>
        <v>0</v>
      </c>
      <c r="X54" s="649">
        <f t="shared" ref="X54" si="535">+X55*$F54</f>
        <v>0</v>
      </c>
      <c r="Y54" s="649">
        <f t="shared" ref="Y54" si="536">+Y55*$F54</f>
        <v>0</v>
      </c>
      <c r="Z54" s="649">
        <f t="shared" ref="Z54" si="537">+Z55*$F54</f>
        <v>0</v>
      </c>
      <c r="AA54" s="649">
        <f t="shared" ref="AA54" si="538">+AA55*$F54</f>
        <v>0</v>
      </c>
      <c r="AB54" s="649">
        <f t="shared" ref="AB54" si="539">+AB55*$F54</f>
        <v>0</v>
      </c>
      <c r="AC54" s="649">
        <f t="shared" ref="AC54" si="540">+AC55*$F54</f>
        <v>0</v>
      </c>
      <c r="AD54" s="649">
        <f t="shared" ref="AD54" si="541">+AD55*$F54</f>
        <v>0</v>
      </c>
      <c r="AE54" s="649">
        <f t="shared" ref="AE54" si="542">+AE55*$F54</f>
        <v>0</v>
      </c>
      <c r="AF54" s="649">
        <f t="shared" ref="AF54" si="543">+AF55*$F54</f>
        <v>0</v>
      </c>
      <c r="AG54" s="649">
        <f t="shared" ref="AG54" si="544">+AG55*$F54</f>
        <v>0</v>
      </c>
      <c r="AH54" s="649">
        <f t="shared" ref="AH54" si="545">+AH55*$F54</f>
        <v>0</v>
      </c>
      <c r="AI54" s="649">
        <f t="shared" ref="AI54" si="546">+AI55*$F54</f>
        <v>0</v>
      </c>
      <c r="AJ54" s="649">
        <f t="shared" ref="AJ54" si="547">+AJ55*$F54</f>
        <v>0</v>
      </c>
      <c r="AK54" s="649">
        <f t="shared" ref="AK54" si="548">+AK55*$F54</f>
        <v>0</v>
      </c>
      <c r="AL54" s="649">
        <f t="shared" ref="AL54" si="549">+AL55*$F54</f>
        <v>0</v>
      </c>
      <c r="AM54" s="649">
        <f t="shared" ref="AM54" si="550">+AM55*$F54</f>
        <v>0</v>
      </c>
      <c r="AN54" s="649">
        <f t="shared" ref="AN54" si="551">+AN55*$F54</f>
        <v>0</v>
      </c>
      <c r="AO54" s="649">
        <f t="shared" ref="AO54" si="552">+AO55*$F54</f>
        <v>0</v>
      </c>
      <c r="AP54" s="649">
        <f t="shared" ref="AP54" si="553">+AP55*$F54</f>
        <v>0</v>
      </c>
      <c r="AQ54" s="649">
        <f t="shared" ref="AQ54" si="554">+AQ55*$F54</f>
        <v>0</v>
      </c>
      <c r="AR54" s="649">
        <f t="shared" ref="AR54" si="555">+AR55*$F54</f>
        <v>0</v>
      </c>
      <c r="AS54" s="649">
        <f t="shared" ref="AS54" si="556">+AS55*$F54</f>
        <v>0</v>
      </c>
      <c r="AT54" s="649">
        <f t="shared" ref="AT54" si="557">+AT55*$F54</f>
        <v>0</v>
      </c>
      <c r="AU54" s="613">
        <f t="shared" si="280"/>
        <v>6609893.9448007699</v>
      </c>
      <c r="AV54" s="645">
        <f t="shared" si="278"/>
        <v>0</v>
      </c>
      <c r="AW54" s="590"/>
      <c r="AX54" s="590"/>
    </row>
    <row r="55" spans="1:50" s="308" customFormat="1" hidden="1" outlineLevel="1">
      <c r="A55" s="642"/>
      <c r="B55" s="636"/>
      <c r="C55" s="636"/>
      <c r="D55" s="651"/>
      <c r="E55" s="653"/>
      <c r="F55" s="640"/>
      <c r="G55" s="640">
        <f t="shared" si="282"/>
        <v>1</v>
      </c>
      <c r="H55" s="654">
        <v>0</v>
      </c>
      <c r="I55" s="654">
        <v>0</v>
      </c>
      <c r="J55" s="654">
        <v>0</v>
      </c>
      <c r="K55" s="654">
        <v>0.1</v>
      </c>
      <c r="L55" s="654">
        <v>0.4</v>
      </c>
      <c r="M55" s="654">
        <v>0.5</v>
      </c>
      <c r="N55" s="654">
        <v>0</v>
      </c>
      <c r="O55" s="654">
        <v>0</v>
      </c>
      <c r="P55" s="654">
        <v>0</v>
      </c>
      <c r="Q55" s="654">
        <v>0</v>
      </c>
      <c r="R55" s="654">
        <v>0</v>
      </c>
      <c r="S55" s="654">
        <v>0</v>
      </c>
      <c r="T55" s="654">
        <v>0</v>
      </c>
      <c r="U55" s="654">
        <v>0</v>
      </c>
      <c r="V55" s="654">
        <v>0</v>
      </c>
      <c r="W55" s="654">
        <v>0</v>
      </c>
      <c r="X55" s="654">
        <v>0</v>
      </c>
      <c r="Y55" s="654">
        <v>0</v>
      </c>
      <c r="Z55" s="654">
        <v>0</v>
      </c>
      <c r="AA55" s="654">
        <v>0</v>
      </c>
      <c r="AB55" s="654">
        <v>0</v>
      </c>
      <c r="AC55" s="654">
        <v>0</v>
      </c>
      <c r="AD55" s="654">
        <v>0</v>
      </c>
      <c r="AE55" s="654">
        <v>0</v>
      </c>
      <c r="AF55" s="654">
        <v>0</v>
      </c>
      <c r="AG55" s="654">
        <v>0</v>
      </c>
      <c r="AH55" s="654">
        <v>0</v>
      </c>
      <c r="AI55" s="654">
        <v>0</v>
      </c>
      <c r="AJ55" s="654">
        <v>0</v>
      </c>
      <c r="AK55" s="654">
        <v>0</v>
      </c>
      <c r="AL55" s="654">
        <v>0</v>
      </c>
      <c r="AM55" s="654">
        <v>0</v>
      </c>
      <c r="AN55" s="654">
        <v>0</v>
      </c>
      <c r="AO55" s="654">
        <v>0</v>
      </c>
      <c r="AP55" s="654">
        <v>0</v>
      </c>
      <c r="AQ55" s="654">
        <v>0</v>
      </c>
      <c r="AR55" s="654">
        <v>0</v>
      </c>
      <c r="AS55" s="654">
        <v>0</v>
      </c>
      <c r="AT55" s="654">
        <v>0</v>
      </c>
      <c r="AU55" s="613">
        <f t="shared" si="280"/>
        <v>1</v>
      </c>
      <c r="AV55" s="645">
        <f t="shared" si="278"/>
        <v>1</v>
      </c>
      <c r="AW55" s="642"/>
      <c r="AX55" s="642"/>
    </row>
    <row r="56" spans="1:50" s="264" customFormat="1" hidden="1" outlineLevel="1">
      <c r="A56" s="590"/>
      <c r="B56" s="646" t="s">
        <v>305</v>
      </c>
      <c r="C56" s="646" t="s">
        <v>328</v>
      </c>
      <c r="D56" s="647" t="s">
        <v>329</v>
      </c>
      <c r="E56" s="649"/>
      <c r="F56" s="650">
        <v>6675244.3995771697</v>
      </c>
      <c r="G56" s="650">
        <f t="shared" si="282"/>
        <v>6675244.3995771697</v>
      </c>
      <c r="H56" s="649">
        <f t="shared" ref="H56" si="558">+H57*$F56</f>
        <v>0</v>
      </c>
      <c r="I56" s="649">
        <f t="shared" ref="I56" si="559">+I57*$F56</f>
        <v>0</v>
      </c>
      <c r="J56" s="649">
        <f t="shared" ref="J56" si="560">+J57*$F56</f>
        <v>0</v>
      </c>
      <c r="K56" s="649">
        <f t="shared" ref="K56" si="561">+K57*$F56</f>
        <v>0</v>
      </c>
      <c r="L56" s="649">
        <f t="shared" ref="L56" si="562">+L57*$F56</f>
        <v>2069325.7638689226</v>
      </c>
      <c r="M56" s="649">
        <f t="shared" ref="M56" si="563">+M57*$F56</f>
        <v>3337622.1997885848</v>
      </c>
      <c r="N56" s="649">
        <f t="shared" ref="N56" si="564">+N57*$F56</f>
        <v>1268296.4359196618</v>
      </c>
      <c r="O56" s="649">
        <f t="shared" ref="O56" si="565">+O57*$F56</f>
        <v>0</v>
      </c>
      <c r="P56" s="649">
        <f t="shared" ref="P56" si="566">+P57*$F56</f>
        <v>0</v>
      </c>
      <c r="Q56" s="649">
        <f t="shared" ref="Q56" si="567">+Q57*$F56</f>
        <v>0</v>
      </c>
      <c r="R56" s="649">
        <f t="shared" ref="R56" si="568">+R57*$F56</f>
        <v>0</v>
      </c>
      <c r="S56" s="649">
        <f t="shared" ref="S56" si="569">+S57*$F56</f>
        <v>0</v>
      </c>
      <c r="T56" s="649">
        <f t="shared" ref="T56" si="570">+T57*$F56</f>
        <v>0</v>
      </c>
      <c r="U56" s="649">
        <f t="shared" ref="U56" si="571">+U57*$F56</f>
        <v>0</v>
      </c>
      <c r="V56" s="649">
        <f t="shared" ref="V56" si="572">+V57*$F56</f>
        <v>0</v>
      </c>
      <c r="W56" s="649">
        <f t="shared" ref="W56" si="573">+W57*$F56</f>
        <v>0</v>
      </c>
      <c r="X56" s="649">
        <f t="shared" ref="X56" si="574">+X57*$F56</f>
        <v>0</v>
      </c>
      <c r="Y56" s="649">
        <f t="shared" ref="Y56" si="575">+Y57*$F56</f>
        <v>0</v>
      </c>
      <c r="Z56" s="649">
        <f t="shared" ref="Z56" si="576">+Z57*$F56</f>
        <v>0</v>
      </c>
      <c r="AA56" s="649">
        <f t="shared" ref="AA56" si="577">+AA57*$F56</f>
        <v>0</v>
      </c>
      <c r="AB56" s="649">
        <f t="shared" ref="AB56" si="578">+AB57*$F56</f>
        <v>0</v>
      </c>
      <c r="AC56" s="649">
        <f t="shared" ref="AC56" si="579">+AC57*$F56</f>
        <v>0</v>
      </c>
      <c r="AD56" s="649">
        <f t="shared" ref="AD56" si="580">+AD57*$F56</f>
        <v>0</v>
      </c>
      <c r="AE56" s="649">
        <f t="shared" ref="AE56" si="581">+AE57*$F56</f>
        <v>0</v>
      </c>
      <c r="AF56" s="649">
        <f t="shared" ref="AF56" si="582">+AF57*$F56</f>
        <v>0</v>
      </c>
      <c r="AG56" s="649">
        <f t="shared" ref="AG56" si="583">+AG57*$F56</f>
        <v>0</v>
      </c>
      <c r="AH56" s="649">
        <f t="shared" ref="AH56" si="584">+AH57*$F56</f>
        <v>0</v>
      </c>
      <c r="AI56" s="649">
        <f t="shared" ref="AI56" si="585">+AI57*$F56</f>
        <v>0</v>
      </c>
      <c r="AJ56" s="649">
        <f t="shared" ref="AJ56" si="586">+AJ57*$F56</f>
        <v>0</v>
      </c>
      <c r="AK56" s="649">
        <f t="shared" ref="AK56" si="587">+AK57*$F56</f>
        <v>0</v>
      </c>
      <c r="AL56" s="649">
        <f t="shared" ref="AL56" si="588">+AL57*$F56</f>
        <v>0</v>
      </c>
      <c r="AM56" s="649">
        <f t="shared" ref="AM56" si="589">+AM57*$F56</f>
        <v>0</v>
      </c>
      <c r="AN56" s="649">
        <f t="shared" ref="AN56" si="590">+AN57*$F56</f>
        <v>0</v>
      </c>
      <c r="AO56" s="649">
        <f t="shared" ref="AO56" si="591">+AO57*$F56</f>
        <v>0</v>
      </c>
      <c r="AP56" s="649">
        <f t="shared" ref="AP56" si="592">+AP57*$F56</f>
        <v>0</v>
      </c>
      <c r="AQ56" s="649">
        <f t="shared" ref="AQ56" si="593">+AQ57*$F56</f>
        <v>0</v>
      </c>
      <c r="AR56" s="649">
        <f t="shared" ref="AR56" si="594">+AR57*$F56</f>
        <v>0</v>
      </c>
      <c r="AS56" s="649">
        <f t="shared" ref="AS56" si="595">+AS57*$F56</f>
        <v>0</v>
      </c>
      <c r="AT56" s="649">
        <f t="shared" ref="AT56" si="596">+AT57*$F56</f>
        <v>0</v>
      </c>
      <c r="AU56" s="613">
        <f t="shared" si="280"/>
        <v>6675244.3995771697</v>
      </c>
      <c r="AV56" s="645">
        <f t="shared" si="278"/>
        <v>0</v>
      </c>
      <c r="AW56" s="590"/>
      <c r="AX56" s="590"/>
    </row>
    <row r="57" spans="1:50" s="308" customFormat="1" hidden="1" outlineLevel="1">
      <c r="A57" s="642"/>
      <c r="B57" s="636"/>
      <c r="C57" s="636"/>
      <c r="D57" s="651"/>
      <c r="E57" s="653"/>
      <c r="F57" s="640"/>
      <c r="G57" s="640">
        <f t="shared" si="282"/>
        <v>1</v>
      </c>
      <c r="H57" s="654">
        <v>0</v>
      </c>
      <c r="I57" s="654">
        <v>0</v>
      </c>
      <c r="J57" s="654">
        <v>0</v>
      </c>
      <c r="K57" s="654">
        <v>0</v>
      </c>
      <c r="L57" s="654">
        <v>0.31</v>
      </c>
      <c r="M57" s="654">
        <v>0.5</v>
      </c>
      <c r="N57" s="654">
        <v>0.18999999999999995</v>
      </c>
      <c r="O57" s="654">
        <v>0</v>
      </c>
      <c r="P57" s="654">
        <v>0</v>
      </c>
      <c r="Q57" s="654">
        <v>0</v>
      </c>
      <c r="R57" s="654">
        <v>0</v>
      </c>
      <c r="S57" s="654">
        <v>0</v>
      </c>
      <c r="T57" s="654">
        <v>0</v>
      </c>
      <c r="U57" s="654">
        <v>0</v>
      </c>
      <c r="V57" s="654">
        <v>0</v>
      </c>
      <c r="W57" s="654">
        <v>0</v>
      </c>
      <c r="X57" s="654">
        <v>0</v>
      </c>
      <c r="Y57" s="654">
        <v>0</v>
      </c>
      <c r="Z57" s="654">
        <v>0</v>
      </c>
      <c r="AA57" s="654">
        <v>0</v>
      </c>
      <c r="AB57" s="654">
        <v>0</v>
      </c>
      <c r="AC57" s="654">
        <v>0</v>
      </c>
      <c r="AD57" s="654">
        <v>0</v>
      </c>
      <c r="AE57" s="654">
        <v>0</v>
      </c>
      <c r="AF57" s="654">
        <v>0</v>
      </c>
      <c r="AG57" s="654">
        <v>0</v>
      </c>
      <c r="AH57" s="654">
        <v>0</v>
      </c>
      <c r="AI57" s="654">
        <v>0</v>
      </c>
      <c r="AJ57" s="654">
        <v>0</v>
      </c>
      <c r="AK57" s="654">
        <v>0</v>
      </c>
      <c r="AL57" s="654">
        <v>0</v>
      </c>
      <c r="AM57" s="654">
        <v>0</v>
      </c>
      <c r="AN57" s="654">
        <v>0</v>
      </c>
      <c r="AO57" s="654">
        <v>0</v>
      </c>
      <c r="AP57" s="654">
        <v>0</v>
      </c>
      <c r="AQ57" s="654">
        <v>0</v>
      </c>
      <c r="AR57" s="654">
        <v>0</v>
      </c>
      <c r="AS57" s="654">
        <v>0</v>
      </c>
      <c r="AT57" s="654">
        <v>0</v>
      </c>
      <c r="AU57" s="613">
        <f t="shared" si="280"/>
        <v>1</v>
      </c>
      <c r="AV57" s="645">
        <f t="shared" si="278"/>
        <v>1</v>
      </c>
      <c r="AW57" s="642"/>
      <c r="AX57" s="642"/>
    </row>
    <row r="58" spans="1:50" s="264" customFormat="1" hidden="1" outlineLevel="1">
      <c r="A58" s="590"/>
      <c r="B58" s="646" t="s">
        <v>305</v>
      </c>
      <c r="C58" s="646" t="s">
        <v>330</v>
      </c>
      <c r="D58" s="647" t="s">
        <v>331</v>
      </c>
      <c r="E58" s="649"/>
      <c r="F58" s="650">
        <v>6676822.9924643198</v>
      </c>
      <c r="G58" s="650">
        <f t="shared" si="282"/>
        <v>6676822.9924643198</v>
      </c>
      <c r="H58" s="649">
        <f t="shared" ref="H58" si="597">+H59*$F58</f>
        <v>0</v>
      </c>
      <c r="I58" s="649">
        <f t="shared" ref="I58" si="598">+I59*$F58</f>
        <v>0</v>
      </c>
      <c r="J58" s="649">
        <f t="shared" ref="J58" si="599">+J59*$F58</f>
        <v>0</v>
      </c>
      <c r="K58" s="649">
        <f t="shared" ref="K58" si="600">+K59*$F58</f>
        <v>0</v>
      </c>
      <c r="L58" s="649">
        <f t="shared" ref="L58" si="601">+L59*$F58</f>
        <v>0</v>
      </c>
      <c r="M58" s="649">
        <f t="shared" ref="M58" si="602">+M59*$F58</f>
        <v>3338411.4962321599</v>
      </c>
      <c r="N58" s="649">
        <f t="shared" ref="N58" si="603">+N59*$F58</f>
        <v>3338411.4962321599</v>
      </c>
      <c r="O58" s="649">
        <f t="shared" ref="O58" si="604">+O59*$F58</f>
        <v>0</v>
      </c>
      <c r="P58" s="649">
        <f t="shared" ref="P58" si="605">+P59*$F58</f>
        <v>0</v>
      </c>
      <c r="Q58" s="649">
        <f t="shared" ref="Q58" si="606">+Q59*$F58</f>
        <v>0</v>
      </c>
      <c r="R58" s="649">
        <f t="shared" ref="R58" si="607">+R59*$F58</f>
        <v>0</v>
      </c>
      <c r="S58" s="649">
        <f t="shared" ref="S58" si="608">+S59*$F58</f>
        <v>0</v>
      </c>
      <c r="T58" s="649">
        <f t="shared" ref="T58" si="609">+T59*$F58</f>
        <v>0</v>
      </c>
      <c r="U58" s="649">
        <f t="shared" ref="U58" si="610">+U59*$F58</f>
        <v>0</v>
      </c>
      <c r="V58" s="649">
        <f t="shared" ref="V58" si="611">+V59*$F58</f>
        <v>0</v>
      </c>
      <c r="W58" s="649">
        <f t="shared" ref="W58" si="612">+W59*$F58</f>
        <v>0</v>
      </c>
      <c r="X58" s="649">
        <f t="shared" ref="X58" si="613">+X59*$F58</f>
        <v>0</v>
      </c>
      <c r="Y58" s="649">
        <f t="shared" ref="Y58" si="614">+Y59*$F58</f>
        <v>0</v>
      </c>
      <c r="Z58" s="649">
        <f t="shared" ref="Z58" si="615">+Z59*$F58</f>
        <v>0</v>
      </c>
      <c r="AA58" s="649">
        <f t="shared" ref="AA58" si="616">+AA59*$F58</f>
        <v>0</v>
      </c>
      <c r="AB58" s="649">
        <f t="shared" ref="AB58" si="617">+AB59*$F58</f>
        <v>0</v>
      </c>
      <c r="AC58" s="649">
        <f t="shared" ref="AC58" si="618">+AC59*$F58</f>
        <v>0</v>
      </c>
      <c r="AD58" s="649">
        <f t="shared" ref="AD58" si="619">+AD59*$F58</f>
        <v>0</v>
      </c>
      <c r="AE58" s="649">
        <f t="shared" ref="AE58" si="620">+AE59*$F58</f>
        <v>0</v>
      </c>
      <c r="AF58" s="649">
        <f t="shared" ref="AF58" si="621">+AF59*$F58</f>
        <v>0</v>
      </c>
      <c r="AG58" s="649">
        <f t="shared" ref="AG58" si="622">+AG59*$F58</f>
        <v>0</v>
      </c>
      <c r="AH58" s="649">
        <f t="shared" ref="AH58" si="623">+AH59*$F58</f>
        <v>0</v>
      </c>
      <c r="AI58" s="649">
        <f t="shared" ref="AI58" si="624">+AI59*$F58</f>
        <v>0</v>
      </c>
      <c r="AJ58" s="649">
        <f t="shared" ref="AJ58" si="625">+AJ59*$F58</f>
        <v>0</v>
      </c>
      <c r="AK58" s="649">
        <f t="shared" ref="AK58" si="626">+AK59*$F58</f>
        <v>0</v>
      </c>
      <c r="AL58" s="649">
        <f t="shared" ref="AL58" si="627">+AL59*$F58</f>
        <v>0</v>
      </c>
      <c r="AM58" s="649">
        <f t="shared" ref="AM58" si="628">+AM59*$F58</f>
        <v>0</v>
      </c>
      <c r="AN58" s="649">
        <f t="shared" ref="AN58" si="629">+AN59*$F58</f>
        <v>0</v>
      </c>
      <c r="AO58" s="649">
        <f t="shared" ref="AO58" si="630">+AO59*$F58</f>
        <v>0</v>
      </c>
      <c r="AP58" s="649">
        <f t="shared" ref="AP58" si="631">+AP59*$F58</f>
        <v>0</v>
      </c>
      <c r="AQ58" s="649">
        <f t="shared" ref="AQ58" si="632">+AQ59*$F58</f>
        <v>0</v>
      </c>
      <c r="AR58" s="649">
        <f t="shared" ref="AR58" si="633">+AR59*$F58</f>
        <v>0</v>
      </c>
      <c r="AS58" s="649">
        <f t="shared" ref="AS58" si="634">+AS59*$F58</f>
        <v>0</v>
      </c>
      <c r="AT58" s="649">
        <f t="shared" ref="AT58" si="635">+AT59*$F58</f>
        <v>0</v>
      </c>
      <c r="AU58" s="613">
        <f t="shared" si="280"/>
        <v>6676822.9924643198</v>
      </c>
      <c r="AV58" s="645">
        <f t="shared" si="278"/>
        <v>0</v>
      </c>
      <c r="AW58" s="590"/>
      <c r="AX58" s="590"/>
    </row>
    <row r="59" spans="1:50" s="308" customFormat="1" hidden="1" outlineLevel="1">
      <c r="A59" s="642"/>
      <c r="B59" s="636"/>
      <c r="C59" s="636"/>
      <c r="D59" s="651"/>
      <c r="E59" s="653"/>
      <c r="F59" s="640"/>
      <c r="G59" s="640">
        <f t="shared" si="282"/>
        <v>1</v>
      </c>
      <c r="H59" s="654">
        <v>0</v>
      </c>
      <c r="I59" s="654">
        <v>0</v>
      </c>
      <c r="J59" s="654">
        <v>0</v>
      </c>
      <c r="K59" s="654">
        <v>0</v>
      </c>
      <c r="L59" s="654">
        <v>0</v>
      </c>
      <c r="M59" s="654">
        <v>0.5</v>
      </c>
      <c r="N59" s="654">
        <v>0.5</v>
      </c>
      <c r="O59" s="654">
        <v>0</v>
      </c>
      <c r="P59" s="654">
        <v>0</v>
      </c>
      <c r="Q59" s="654">
        <v>0</v>
      </c>
      <c r="R59" s="654">
        <v>0</v>
      </c>
      <c r="S59" s="654">
        <v>0</v>
      </c>
      <c r="T59" s="654">
        <v>0</v>
      </c>
      <c r="U59" s="654">
        <v>0</v>
      </c>
      <c r="V59" s="654">
        <v>0</v>
      </c>
      <c r="W59" s="654">
        <v>0</v>
      </c>
      <c r="X59" s="654">
        <v>0</v>
      </c>
      <c r="Y59" s="654">
        <v>0</v>
      </c>
      <c r="Z59" s="654">
        <v>0</v>
      </c>
      <c r="AA59" s="654">
        <v>0</v>
      </c>
      <c r="AB59" s="654">
        <v>0</v>
      </c>
      <c r="AC59" s="654">
        <v>0</v>
      </c>
      <c r="AD59" s="654">
        <v>0</v>
      </c>
      <c r="AE59" s="654">
        <v>0</v>
      </c>
      <c r="AF59" s="654">
        <v>0</v>
      </c>
      <c r="AG59" s="654">
        <v>0</v>
      </c>
      <c r="AH59" s="654">
        <v>0</v>
      </c>
      <c r="AI59" s="654">
        <v>0</v>
      </c>
      <c r="AJ59" s="654">
        <v>0</v>
      </c>
      <c r="AK59" s="654">
        <v>0</v>
      </c>
      <c r="AL59" s="654">
        <v>0</v>
      </c>
      <c r="AM59" s="654">
        <v>0</v>
      </c>
      <c r="AN59" s="654">
        <v>0</v>
      </c>
      <c r="AO59" s="654">
        <v>0</v>
      </c>
      <c r="AP59" s="654">
        <v>0</v>
      </c>
      <c r="AQ59" s="654">
        <v>0</v>
      </c>
      <c r="AR59" s="654">
        <v>0</v>
      </c>
      <c r="AS59" s="654">
        <v>0</v>
      </c>
      <c r="AT59" s="654">
        <v>0</v>
      </c>
      <c r="AU59" s="613">
        <f t="shared" si="280"/>
        <v>1</v>
      </c>
      <c r="AV59" s="645">
        <f t="shared" si="278"/>
        <v>1</v>
      </c>
      <c r="AW59" s="642"/>
      <c r="AX59" s="642"/>
    </row>
    <row r="60" spans="1:50" s="264" customFormat="1" hidden="1" outlineLevel="1">
      <c r="A60" s="590"/>
      <c r="B60" s="646" t="s">
        <v>305</v>
      </c>
      <c r="C60" s="646" t="s">
        <v>332</v>
      </c>
      <c r="D60" s="647" t="s">
        <v>333</v>
      </c>
      <c r="E60" s="649"/>
      <c r="F60" s="650">
        <v>5941050.3006093437</v>
      </c>
      <c r="G60" s="650">
        <f t="shared" si="282"/>
        <v>5941050.3006093437</v>
      </c>
      <c r="H60" s="649">
        <f t="shared" ref="H60" si="636">+H61*$F60</f>
        <v>0</v>
      </c>
      <c r="I60" s="649">
        <f t="shared" ref="I60" si="637">+I61*$F60</f>
        <v>0</v>
      </c>
      <c r="J60" s="649">
        <f t="shared" ref="J60" si="638">+J61*$F60</f>
        <v>0</v>
      </c>
      <c r="K60" s="649">
        <f t="shared" ref="K60" si="639">+K61*$F60</f>
        <v>0</v>
      </c>
      <c r="L60" s="649">
        <f t="shared" ref="L60" si="640">+L61*$F60</f>
        <v>0</v>
      </c>
      <c r="M60" s="649">
        <f t="shared" ref="M60" si="641">+M61*$F60</f>
        <v>1009978.5511035885</v>
      </c>
      <c r="N60" s="649">
        <f t="shared" ref="N60" si="642">+N61*$F60</f>
        <v>3089346.1563168583</v>
      </c>
      <c r="O60" s="649">
        <f t="shared" ref="O60" si="643">+O61*$F60</f>
        <v>1841725.5931888968</v>
      </c>
      <c r="P60" s="649">
        <f t="shared" ref="P60" si="644">+P61*$F60</f>
        <v>0</v>
      </c>
      <c r="Q60" s="649">
        <f t="shared" ref="Q60" si="645">+Q61*$F60</f>
        <v>0</v>
      </c>
      <c r="R60" s="649">
        <f t="shared" ref="R60" si="646">+R61*$F60</f>
        <v>0</v>
      </c>
      <c r="S60" s="649">
        <f t="shared" ref="S60" si="647">+S61*$F60</f>
        <v>0</v>
      </c>
      <c r="T60" s="649">
        <f t="shared" ref="T60" si="648">+T61*$F60</f>
        <v>0</v>
      </c>
      <c r="U60" s="649">
        <f t="shared" ref="U60" si="649">+U61*$F60</f>
        <v>0</v>
      </c>
      <c r="V60" s="649">
        <f t="shared" ref="V60" si="650">+V61*$F60</f>
        <v>0</v>
      </c>
      <c r="W60" s="649">
        <f t="shared" ref="W60" si="651">+W61*$F60</f>
        <v>0</v>
      </c>
      <c r="X60" s="649">
        <f t="shared" ref="X60" si="652">+X61*$F60</f>
        <v>0</v>
      </c>
      <c r="Y60" s="649">
        <f t="shared" ref="Y60" si="653">+Y61*$F60</f>
        <v>0</v>
      </c>
      <c r="Z60" s="649">
        <f t="shared" ref="Z60" si="654">+Z61*$F60</f>
        <v>0</v>
      </c>
      <c r="AA60" s="649">
        <f t="shared" ref="AA60" si="655">+AA61*$F60</f>
        <v>0</v>
      </c>
      <c r="AB60" s="649">
        <f t="shared" ref="AB60" si="656">+AB61*$F60</f>
        <v>0</v>
      </c>
      <c r="AC60" s="649">
        <f t="shared" ref="AC60" si="657">+AC61*$F60</f>
        <v>0</v>
      </c>
      <c r="AD60" s="649">
        <f t="shared" ref="AD60" si="658">+AD61*$F60</f>
        <v>0</v>
      </c>
      <c r="AE60" s="649">
        <f t="shared" ref="AE60" si="659">+AE61*$F60</f>
        <v>0</v>
      </c>
      <c r="AF60" s="649">
        <f t="shared" ref="AF60" si="660">+AF61*$F60</f>
        <v>0</v>
      </c>
      <c r="AG60" s="649">
        <f t="shared" ref="AG60" si="661">+AG61*$F60</f>
        <v>0</v>
      </c>
      <c r="AH60" s="649">
        <f t="shared" ref="AH60" si="662">+AH61*$F60</f>
        <v>0</v>
      </c>
      <c r="AI60" s="649">
        <f t="shared" ref="AI60" si="663">+AI61*$F60</f>
        <v>0</v>
      </c>
      <c r="AJ60" s="649">
        <f t="shared" ref="AJ60" si="664">+AJ61*$F60</f>
        <v>0</v>
      </c>
      <c r="AK60" s="649">
        <f t="shared" ref="AK60" si="665">+AK61*$F60</f>
        <v>0</v>
      </c>
      <c r="AL60" s="649">
        <f t="shared" ref="AL60" si="666">+AL61*$F60</f>
        <v>0</v>
      </c>
      <c r="AM60" s="649">
        <f t="shared" ref="AM60" si="667">+AM61*$F60</f>
        <v>0</v>
      </c>
      <c r="AN60" s="649">
        <f t="shared" ref="AN60" si="668">+AN61*$F60</f>
        <v>0</v>
      </c>
      <c r="AO60" s="649">
        <f t="shared" ref="AO60" si="669">+AO61*$F60</f>
        <v>0</v>
      </c>
      <c r="AP60" s="649">
        <f t="shared" ref="AP60" si="670">+AP61*$F60</f>
        <v>0</v>
      </c>
      <c r="AQ60" s="649">
        <f t="shared" ref="AQ60" si="671">+AQ61*$F60</f>
        <v>0</v>
      </c>
      <c r="AR60" s="649">
        <f t="shared" ref="AR60" si="672">+AR61*$F60</f>
        <v>0</v>
      </c>
      <c r="AS60" s="649">
        <f t="shared" ref="AS60" si="673">+AS61*$F60</f>
        <v>0</v>
      </c>
      <c r="AT60" s="649">
        <f t="shared" ref="AT60" si="674">+AT61*$F60</f>
        <v>0</v>
      </c>
      <c r="AU60" s="613">
        <f t="shared" si="280"/>
        <v>5941050.3006093437</v>
      </c>
      <c r="AV60" s="645">
        <f t="shared" si="278"/>
        <v>0</v>
      </c>
      <c r="AW60" s="590"/>
      <c r="AX60" s="590"/>
    </row>
    <row r="61" spans="1:50" s="308" customFormat="1" hidden="1" outlineLevel="1">
      <c r="A61" s="642"/>
      <c r="B61" s="636"/>
      <c r="C61" s="636"/>
      <c r="D61" s="651"/>
      <c r="E61" s="653"/>
      <c r="F61" s="640"/>
      <c r="G61" s="640">
        <f t="shared" si="282"/>
        <v>1</v>
      </c>
      <c r="H61" s="654">
        <v>0</v>
      </c>
      <c r="I61" s="654">
        <v>0</v>
      </c>
      <c r="J61" s="654">
        <v>0</v>
      </c>
      <c r="K61" s="654">
        <v>0</v>
      </c>
      <c r="L61" s="654">
        <v>0</v>
      </c>
      <c r="M61" s="654">
        <v>0.17</v>
      </c>
      <c r="N61" s="654">
        <v>0.51999999999999991</v>
      </c>
      <c r="O61" s="654">
        <v>0.31000000000000005</v>
      </c>
      <c r="P61" s="654">
        <v>0</v>
      </c>
      <c r="Q61" s="654">
        <v>0</v>
      </c>
      <c r="R61" s="654">
        <v>0</v>
      </c>
      <c r="S61" s="654">
        <v>0</v>
      </c>
      <c r="T61" s="654">
        <v>0</v>
      </c>
      <c r="U61" s="654">
        <v>0</v>
      </c>
      <c r="V61" s="654">
        <v>0</v>
      </c>
      <c r="W61" s="654">
        <v>0</v>
      </c>
      <c r="X61" s="654">
        <v>0</v>
      </c>
      <c r="Y61" s="654">
        <v>0</v>
      </c>
      <c r="Z61" s="654">
        <v>0</v>
      </c>
      <c r="AA61" s="654">
        <v>0</v>
      </c>
      <c r="AB61" s="654">
        <v>0</v>
      </c>
      <c r="AC61" s="654">
        <v>0</v>
      </c>
      <c r="AD61" s="654">
        <v>0</v>
      </c>
      <c r="AE61" s="654">
        <v>0</v>
      </c>
      <c r="AF61" s="654">
        <v>0</v>
      </c>
      <c r="AG61" s="654">
        <v>0</v>
      </c>
      <c r="AH61" s="654">
        <v>0</v>
      </c>
      <c r="AI61" s="654">
        <v>0</v>
      </c>
      <c r="AJ61" s="654">
        <v>0</v>
      </c>
      <c r="AK61" s="654">
        <v>0</v>
      </c>
      <c r="AL61" s="654">
        <v>0</v>
      </c>
      <c r="AM61" s="654">
        <v>0</v>
      </c>
      <c r="AN61" s="654">
        <v>0</v>
      </c>
      <c r="AO61" s="654">
        <v>0</v>
      </c>
      <c r="AP61" s="654">
        <v>0</v>
      </c>
      <c r="AQ61" s="654">
        <v>0</v>
      </c>
      <c r="AR61" s="654">
        <v>0</v>
      </c>
      <c r="AS61" s="654">
        <v>0</v>
      </c>
      <c r="AT61" s="654">
        <v>0</v>
      </c>
      <c r="AU61" s="613">
        <f t="shared" si="280"/>
        <v>1</v>
      </c>
      <c r="AV61" s="645">
        <f t="shared" si="278"/>
        <v>1</v>
      </c>
      <c r="AW61" s="642"/>
      <c r="AX61" s="642"/>
    </row>
    <row r="62" spans="1:50" s="264" customFormat="1" hidden="1" outlineLevel="1">
      <c r="A62" s="590"/>
      <c r="B62" s="629" t="s">
        <v>278</v>
      </c>
      <c r="C62" s="629" t="s">
        <v>334</v>
      </c>
      <c r="D62" s="630" t="s">
        <v>335</v>
      </c>
      <c r="E62" s="631"/>
      <c r="F62" s="632">
        <v>28510699.421415679</v>
      </c>
      <c r="G62" s="632">
        <f t="shared" si="282"/>
        <v>28510699.421415679</v>
      </c>
      <c r="H62" s="631">
        <f>+H63+H65+H67+H69+H71+H73+H75+H77+H79+H81+H83+H85+H87+H89+H91+H93+H95+H97</f>
        <v>0</v>
      </c>
      <c r="I62" s="631">
        <f t="shared" ref="I62:AT62" si="675">+I63+I65+I67+I69+I71+I73+I75+I77+I79+I81+I83+I85+I87+I89+I91+I93+I95+I97</f>
        <v>0</v>
      </c>
      <c r="J62" s="631">
        <f t="shared" si="675"/>
        <v>0</v>
      </c>
      <c r="K62" s="631">
        <f t="shared" si="675"/>
        <v>0</v>
      </c>
      <c r="L62" s="631">
        <f t="shared" si="675"/>
        <v>0</v>
      </c>
      <c r="M62" s="631">
        <f t="shared" si="675"/>
        <v>0</v>
      </c>
      <c r="N62" s="631">
        <f t="shared" si="675"/>
        <v>0</v>
      </c>
      <c r="O62" s="631">
        <f t="shared" si="675"/>
        <v>0</v>
      </c>
      <c r="P62" s="631">
        <f t="shared" si="675"/>
        <v>856656.19254696171</v>
      </c>
      <c r="Q62" s="631">
        <f t="shared" si="675"/>
        <v>3304212.0378823141</v>
      </c>
      <c r="R62" s="631">
        <f t="shared" si="675"/>
        <v>3739478.4580125343</v>
      </c>
      <c r="S62" s="631">
        <f t="shared" si="675"/>
        <v>3831132.3417873518</v>
      </c>
      <c r="T62" s="631">
        <f t="shared" si="675"/>
        <v>3592832.2439728277</v>
      </c>
      <c r="U62" s="631">
        <f t="shared" si="675"/>
        <v>3904455.4488072051</v>
      </c>
      <c r="V62" s="631">
        <f t="shared" si="675"/>
        <v>3270337.3231812981</v>
      </c>
      <c r="W62" s="631">
        <f t="shared" si="675"/>
        <v>2497032.0443134955</v>
      </c>
      <c r="X62" s="631">
        <f t="shared" si="675"/>
        <v>2594954.8695806917</v>
      </c>
      <c r="Y62" s="631">
        <f t="shared" si="675"/>
        <v>897895.57700710231</v>
      </c>
      <c r="Z62" s="631">
        <f t="shared" si="675"/>
        <v>21712.884323898281</v>
      </c>
      <c r="AA62" s="631">
        <f t="shared" si="675"/>
        <v>0</v>
      </c>
      <c r="AB62" s="631">
        <f t="shared" si="675"/>
        <v>0</v>
      </c>
      <c r="AC62" s="631">
        <f t="shared" si="675"/>
        <v>0</v>
      </c>
      <c r="AD62" s="631">
        <f t="shared" si="675"/>
        <v>0</v>
      </c>
      <c r="AE62" s="631">
        <f t="shared" si="675"/>
        <v>0</v>
      </c>
      <c r="AF62" s="631">
        <f t="shared" si="675"/>
        <v>0</v>
      </c>
      <c r="AG62" s="631">
        <f t="shared" si="675"/>
        <v>0</v>
      </c>
      <c r="AH62" s="631">
        <f t="shared" si="675"/>
        <v>0</v>
      </c>
      <c r="AI62" s="631">
        <f t="shared" si="675"/>
        <v>0</v>
      </c>
      <c r="AJ62" s="631">
        <f t="shared" si="675"/>
        <v>0</v>
      </c>
      <c r="AK62" s="631">
        <f t="shared" si="675"/>
        <v>0</v>
      </c>
      <c r="AL62" s="631">
        <f t="shared" si="675"/>
        <v>0</v>
      </c>
      <c r="AM62" s="631">
        <f t="shared" si="675"/>
        <v>0</v>
      </c>
      <c r="AN62" s="631">
        <f t="shared" si="675"/>
        <v>0</v>
      </c>
      <c r="AO62" s="631">
        <f t="shared" si="675"/>
        <v>0</v>
      </c>
      <c r="AP62" s="631">
        <f t="shared" si="675"/>
        <v>0</v>
      </c>
      <c r="AQ62" s="631">
        <f t="shared" si="675"/>
        <v>0</v>
      </c>
      <c r="AR62" s="631">
        <f t="shared" si="675"/>
        <v>0</v>
      </c>
      <c r="AS62" s="631">
        <f t="shared" si="675"/>
        <v>0</v>
      </c>
      <c r="AT62" s="631">
        <f t="shared" si="675"/>
        <v>0</v>
      </c>
      <c r="AU62" s="613">
        <f t="shared" si="280"/>
        <v>28510699.421415679</v>
      </c>
      <c r="AV62" s="645">
        <f t="shared" si="278"/>
        <v>0</v>
      </c>
      <c r="AW62" s="590"/>
      <c r="AX62" s="590"/>
    </row>
    <row r="63" spans="1:50" s="264" customFormat="1" hidden="1" outlineLevel="1">
      <c r="A63" s="590"/>
      <c r="B63" s="646" t="s">
        <v>305</v>
      </c>
      <c r="C63" s="646" t="s">
        <v>336</v>
      </c>
      <c r="D63" s="647" t="s">
        <v>337</v>
      </c>
      <c r="E63" s="649"/>
      <c r="F63" s="650">
        <v>1502905.600959582</v>
      </c>
      <c r="G63" s="650">
        <f t="shared" si="282"/>
        <v>1502905.600959582</v>
      </c>
      <c r="H63" s="649">
        <f t="shared" ref="H63" si="676">+H64*$F63</f>
        <v>0</v>
      </c>
      <c r="I63" s="649">
        <f t="shared" ref="I63" si="677">+I64*$F63</f>
        <v>0</v>
      </c>
      <c r="J63" s="649">
        <f t="shared" ref="J63" si="678">+J64*$F63</f>
        <v>0</v>
      </c>
      <c r="K63" s="649">
        <f t="shared" ref="K63" si="679">+K64*$F63</f>
        <v>0</v>
      </c>
      <c r="L63" s="649">
        <f t="shared" ref="L63" si="680">+L64*$F63</f>
        <v>0</v>
      </c>
      <c r="M63" s="649">
        <f t="shared" ref="M63" si="681">+M64*$F63</f>
        <v>0</v>
      </c>
      <c r="N63" s="649">
        <f t="shared" ref="N63" si="682">+N64*$F63</f>
        <v>0</v>
      </c>
      <c r="O63" s="649">
        <f t="shared" ref="O63" si="683">+O64*$F63</f>
        <v>0</v>
      </c>
      <c r="P63" s="649">
        <f t="shared" ref="P63" si="684">+P64*$F63</f>
        <v>856656.19254696171</v>
      </c>
      <c r="Q63" s="649">
        <f t="shared" ref="Q63" si="685">+Q64*$F63</f>
        <v>646249.40841262031</v>
      </c>
      <c r="R63" s="649">
        <f t="shared" ref="R63" si="686">+R64*$F63</f>
        <v>0</v>
      </c>
      <c r="S63" s="649">
        <f t="shared" ref="S63" si="687">+S64*$F63</f>
        <v>0</v>
      </c>
      <c r="T63" s="649">
        <f t="shared" ref="T63" si="688">+T64*$F63</f>
        <v>0</v>
      </c>
      <c r="U63" s="649">
        <f t="shared" ref="U63" si="689">+U64*$F63</f>
        <v>0</v>
      </c>
      <c r="V63" s="649">
        <f t="shared" ref="V63" si="690">+V64*$F63</f>
        <v>0</v>
      </c>
      <c r="W63" s="649">
        <f t="shared" ref="W63" si="691">+W64*$F63</f>
        <v>0</v>
      </c>
      <c r="X63" s="649">
        <f t="shared" ref="X63" si="692">+X64*$F63</f>
        <v>0</v>
      </c>
      <c r="Y63" s="649">
        <f t="shared" ref="Y63" si="693">+Y64*$F63</f>
        <v>0</v>
      </c>
      <c r="Z63" s="649">
        <f t="shared" ref="Z63" si="694">+Z64*$F63</f>
        <v>0</v>
      </c>
      <c r="AA63" s="649">
        <f t="shared" ref="AA63" si="695">+AA64*$F63</f>
        <v>0</v>
      </c>
      <c r="AB63" s="649">
        <f t="shared" ref="AB63" si="696">+AB64*$F63</f>
        <v>0</v>
      </c>
      <c r="AC63" s="649">
        <f t="shared" ref="AC63" si="697">+AC64*$F63</f>
        <v>0</v>
      </c>
      <c r="AD63" s="649">
        <f t="shared" ref="AD63" si="698">+AD64*$F63</f>
        <v>0</v>
      </c>
      <c r="AE63" s="649">
        <f t="shared" ref="AE63" si="699">+AE64*$F63</f>
        <v>0</v>
      </c>
      <c r="AF63" s="649">
        <f t="shared" ref="AF63" si="700">+AF64*$F63</f>
        <v>0</v>
      </c>
      <c r="AG63" s="649">
        <f t="shared" ref="AG63" si="701">+AG64*$F63</f>
        <v>0</v>
      </c>
      <c r="AH63" s="649">
        <f t="shared" ref="AH63" si="702">+AH64*$F63</f>
        <v>0</v>
      </c>
      <c r="AI63" s="649">
        <f t="shared" ref="AI63" si="703">+AI64*$F63</f>
        <v>0</v>
      </c>
      <c r="AJ63" s="649">
        <f t="shared" ref="AJ63" si="704">+AJ64*$F63</f>
        <v>0</v>
      </c>
      <c r="AK63" s="649">
        <f t="shared" ref="AK63" si="705">+AK64*$F63</f>
        <v>0</v>
      </c>
      <c r="AL63" s="649">
        <f t="shared" ref="AL63" si="706">+AL64*$F63</f>
        <v>0</v>
      </c>
      <c r="AM63" s="649">
        <f t="shared" ref="AM63" si="707">+AM64*$F63</f>
        <v>0</v>
      </c>
      <c r="AN63" s="649">
        <f t="shared" ref="AN63" si="708">+AN64*$F63</f>
        <v>0</v>
      </c>
      <c r="AO63" s="649">
        <f t="shared" ref="AO63" si="709">+AO64*$F63</f>
        <v>0</v>
      </c>
      <c r="AP63" s="649">
        <f t="shared" ref="AP63" si="710">+AP64*$F63</f>
        <v>0</v>
      </c>
      <c r="AQ63" s="649">
        <f t="shared" ref="AQ63" si="711">+AQ64*$F63</f>
        <v>0</v>
      </c>
      <c r="AR63" s="649">
        <f t="shared" ref="AR63" si="712">+AR64*$F63</f>
        <v>0</v>
      </c>
      <c r="AS63" s="649">
        <f t="shared" ref="AS63" si="713">+AS64*$F63</f>
        <v>0</v>
      </c>
      <c r="AT63" s="649">
        <f t="shared" ref="AT63" si="714">+AT64*$F63</f>
        <v>0</v>
      </c>
      <c r="AU63" s="613">
        <f t="shared" si="280"/>
        <v>1502905.600959582</v>
      </c>
      <c r="AV63" s="645">
        <f t="shared" si="278"/>
        <v>0</v>
      </c>
      <c r="AW63" s="590"/>
      <c r="AX63" s="590"/>
    </row>
    <row r="64" spans="1:50" s="308" customFormat="1" hidden="1" outlineLevel="1">
      <c r="A64" s="642"/>
      <c r="B64" s="636"/>
      <c r="C64" s="636"/>
      <c r="D64" s="651"/>
      <c r="E64" s="653"/>
      <c r="F64" s="640"/>
      <c r="G64" s="640">
        <f t="shared" si="282"/>
        <v>1</v>
      </c>
      <c r="H64" s="654">
        <v>0</v>
      </c>
      <c r="I64" s="654">
        <v>0</v>
      </c>
      <c r="J64" s="654">
        <v>0</v>
      </c>
      <c r="K64" s="654">
        <v>0</v>
      </c>
      <c r="L64" s="654">
        <v>0</v>
      </c>
      <c r="M64" s="654">
        <v>0</v>
      </c>
      <c r="N64" s="654">
        <v>0</v>
      </c>
      <c r="O64" s="654">
        <v>0</v>
      </c>
      <c r="P64" s="654">
        <v>0.56999999999999995</v>
      </c>
      <c r="Q64" s="654">
        <v>0.43000000000000005</v>
      </c>
      <c r="R64" s="654">
        <v>0</v>
      </c>
      <c r="S64" s="654">
        <v>0</v>
      </c>
      <c r="T64" s="654">
        <v>0</v>
      </c>
      <c r="U64" s="654">
        <v>0</v>
      </c>
      <c r="V64" s="654">
        <v>0</v>
      </c>
      <c r="W64" s="654">
        <v>0</v>
      </c>
      <c r="X64" s="654">
        <v>0</v>
      </c>
      <c r="Y64" s="654">
        <v>0</v>
      </c>
      <c r="Z64" s="654">
        <v>0</v>
      </c>
      <c r="AA64" s="654">
        <v>0</v>
      </c>
      <c r="AB64" s="654">
        <v>0</v>
      </c>
      <c r="AC64" s="654">
        <v>0</v>
      </c>
      <c r="AD64" s="654">
        <v>0</v>
      </c>
      <c r="AE64" s="654">
        <v>0</v>
      </c>
      <c r="AF64" s="654">
        <v>0</v>
      </c>
      <c r="AG64" s="654">
        <v>0</v>
      </c>
      <c r="AH64" s="654">
        <v>0</v>
      </c>
      <c r="AI64" s="654">
        <v>0</v>
      </c>
      <c r="AJ64" s="654">
        <v>0</v>
      </c>
      <c r="AK64" s="654">
        <v>0</v>
      </c>
      <c r="AL64" s="654">
        <v>0</v>
      </c>
      <c r="AM64" s="654">
        <v>0</v>
      </c>
      <c r="AN64" s="654">
        <v>0</v>
      </c>
      <c r="AO64" s="654">
        <v>0</v>
      </c>
      <c r="AP64" s="654">
        <v>0</v>
      </c>
      <c r="AQ64" s="654">
        <v>0</v>
      </c>
      <c r="AR64" s="654">
        <v>0</v>
      </c>
      <c r="AS64" s="654">
        <v>0</v>
      </c>
      <c r="AT64" s="654">
        <v>0</v>
      </c>
      <c r="AU64" s="613">
        <f t="shared" si="280"/>
        <v>1</v>
      </c>
      <c r="AV64" s="645">
        <f t="shared" si="278"/>
        <v>1</v>
      </c>
      <c r="AW64" s="642"/>
      <c r="AX64" s="642"/>
    </row>
    <row r="65" spans="1:50" s="264" customFormat="1" hidden="1" outlineLevel="1">
      <c r="A65" s="590"/>
      <c r="B65" s="646" t="s">
        <v>305</v>
      </c>
      <c r="C65" s="646" t="s">
        <v>338</v>
      </c>
      <c r="D65" s="647" t="s">
        <v>339</v>
      </c>
      <c r="E65" s="649"/>
      <c r="F65" s="650">
        <v>1833077.6754963405</v>
      </c>
      <c r="G65" s="650">
        <f t="shared" si="282"/>
        <v>1833077.6754963405</v>
      </c>
      <c r="H65" s="649">
        <f t="shared" ref="H65" si="715">+H66*$F65</f>
        <v>0</v>
      </c>
      <c r="I65" s="649">
        <f t="shared" ref="I65" si="716">+I66*$F65</f>
        <v>0</v>
      </c>
      <c r="J65" s="649">
        <f t="shared" ref="J65" si="717">+J66*$F65</f>
        <v>0</v>
      </c>
      <c r="K65" s="649">
        <f t="shared" ref="K65" si="718">+K66*$F65</f>
        <v>0</v>
      </c>
      <c r="L65" s="649">
        <f t="shared" ref="L65" si="719">+L66*$F65</f>
        <v>0</v>
      </c>
      <c r="M65" s="649">
        <f t="shared" ref="M65" si="720">+M66*$F65</f>
        <v>0</v>
      </c>
      <c r="N65" s="649">
        <f t="shared" ref="N65" si="721">+N66*$F65</f>
        <v>0</v>
      </c>
      <c r="O65" s="649">
        <f t="shared" ref="O65" si="722">+O66*$F65</f>
        <v>0</v>
      </c>
      <c r="P65" s="649">
        <f t="shared" ref="P65" si="723">+P66*$F65</f>
        <v>0</v>
      </c>
      <c r="Q65" s="649">
        <f t="shared" ref="Q65" si="724">+Q66*$F65</f>
        <v>1833077.6754963405</v>
      </c>
      <c r="R65" s="649">
        <f t="shared" ref="R65" si="725">+R66*$F65</f>
        <v>0</v>
      </c>
      <c r="S65" s="649">
        <f t="shared" ref="S65" si="726">+S66*$F65</f>
        <v>0</v>
      </c>
      <c r="T65" s="649">
        <f t="shared" ref="T65" si="727">+T66*$F65</f>
        <v>0</v>
      </c>
      <c r="U65" s="649">
        <f t="shared" ref="U65" si="728">+U66*$F65</f>
        <v>0</v>
      </c>
      <c r="V65" s="649">
        <f t="shared" ref="V65" si="729">+V66*$F65</f>
        <v>0</v>
      </c>
      <c r="W65" s="649">
        <f t="shared" ref="W65" si="730">+W66*$F65</f>
        <v>0</v>
      </c>
      <c r="X65" s="649">
        <f t="shared" ref="X65" si="731">+X66*$F65</f>
        <v>0</v>
      </c>
      <c r="Y65" s="649">
        <f t="shared" ref="Y65" si="732">+Y66*$F65</f>
        <v>0</v>
      </c>
      <c r="Z65" s="649">
        <f t="shared" ref="Z65" si="733">+Z66*$F65</f>
        <v>0</v>
      </c>
      <c r="AA65" s="649">
        <f t="shared" ref="AA65" si="734">+AA66*$F65</f>
        <v>0</v>
      </c>
      <c r="AB65" s="649">
        <f t="shared" ref="AB65" si="735">+AB66*$F65</f>
        <v>0</v>
      </c>
      <c r="AC65" s="649">
        <f t="shared" ref="AC65" si="736">+AC66*$F65</f>
        <v>0</v>
      </c>
      <c r="AD65" s="649">
        <f t="shared" ref="AD65" si="737">+AD66*$F65</f>
        <v>0</v>
      </c>
      <c r="AE65" s="649">
        <f t="shared" ref="AE65" si="738">+AE66*$F65</f>
        <v>0</v>
      </c>
      <c r="AF65" s="649">
        <f t="shared" ref="AF65" si="739">+AF66*$F65</f>
        <v>0</v>
      </c>
      <c r="AG65" s="649">
        <f t="shared" ref="AG65" si="740">+AG66*$F65</f>
        <v>0</v>
      </c>
      <c r="AH65" s="649">
        <f t="shared" ref="AH65" si="741">+AH66*$F65</f>
        <v>0</v>
      </c>
      <c r="AI65" s="649">
        <f t="shared" ref="AI65" si="742">+AI66*$F65</f>
        <v>0</v>
      </c>
      <c r="AJ65" s="649">
        <f t="shared" ref="AJ65" si="743">+AJ66*$F65</f>
        <v>0</v>
      </c>
      <c r="AK65" s="649">
        <f t="shared" ref="AK65" si="744">+AK66*$F65</f>
        <v>0</v>
      </c>
      <c r="AL65" s="649">
        <f t="shared" ref="AL65" si="745">+AL66*$F65</f>
        <v>0</v>
      </c>
      <c r="AM65" s="649">
        <f t="shared" ref="AM65" si="746">+AM66*$F65</f>
        <v>0</v>
      </c>
      <c r="AN65" s="649">
        <f t="shared" ref="AN65" si="747">+AN66*$F65</f>
        <v>0</v>
      </c>
      <c r="AO65" s="649">
        <f t="shared" ref="AO65" si="748">+AO66*$F65</f>
        <v>0</v>
      </c>
      <c r="AP65" s="649">
        <f t="shared" ref="AP65" si="749">+AP66*$F65</f>
        <v>0</v>
      </c>
      <c r="AQ65" s="649">
        <f t="shared" ref="AQ65" si="750">+AQ66*$F65</f>
        <v>0</v>
      </c>
      <c r="AR65" s="649">
        <f t="shared" ref="AR65" si="751">+AR66*$F65</f>
        <v>0</v>
      </c>
      <c r="AS65" s="649">
        <f t="shared" ref="AS65" si="752">+AS66*$F65</f>
        <v>0</v>
      </c>
      <c r="AT65" s="649">
        <f t="shared" ref="AT65" si="753">+AT66*$F65</f>
        <v>0</v>
      </c>
      <c r="AU65" s="613">
        <f t="shared" si="280"/>
        <v>1833077.6754963405</v>
      </c>
      <c r="AV65" s="645">
        <f t="shared" si="278"/>
        <v>0</v>
      </c>
      <c r="AW65" s="590"/>
      <c r="AX65" s="590"/>
    </row>
    <row r="66" spans="1:50" s="308" customFormat="1" hidden="1" outlineLevel="1">
      <c r="A66" s="642"/>
      <c r="B66" s="636"/>
      <c r="C66" s="636"/>
      <c r="D66" s="651"/>
      <c r="E66" s="653"/>
      <c r="F66" s="640"/>
      <c r="G66" s="640">
        <f t="shared" si="282"/>
        <v>1</v>
      </c>
      <c r="H66" s="654">
        <v>0</v>
      </c>
      <c r="I66" s="654">
        <v>0</v>
      </c>
      <c r="J66" s="654">
        <v>0</v>
      </c>
      <c r="K66" s="654">
        <v>0</v>
      </c>
      <c r="L66" s="654">
        <v>0</v>
      </c>
      <c r="M66" s="654">
        <v>0</v>
      </c>
      <c r="N66" s="654">
        <v>0</v>
      </c>
      <c r="O66" s="654">
        <v>0</v>
      </c>
      <c r="P66" s="654">
        <v>0</v>
      </c>
      <c r="Q66" s="654">
        <v>1</v>
      </c>
      <c r="R66" s="654">
        <v>0</v>
      </c>
      <c r="S66" s="654">
        <v>0</v>
      </c>
      <c r="T66" s="654">
        <v>0</v>
      </c>
      <c r="U66" s="654">
        <v>0</v>
      </c>
      <c r="V66" s="654">
        <v>0</v>
      </c>
      <c r="W66" s="654">
        <v>0</v>
      </c>
      <c r="X66" s="654">
        <v>0</v>
      </c>
      <c r="Y66" s="654">
        <v>0</v>
      </c>
      <c r="Z66" s="654">
        <v>0</v>
      </c>
      <c r="AA66" s="654">
        <v>0</v>
      </c>
      <c r="AB66" s="654">
        <v>0</v>
      </c>
      <c r="AC66" s="654">
        <v>0</v>
      </c>
      <c r="AD66" s="654">
        <v>0</v>
      </c>
      <c r="AE66" s="654">
        <v>0</v>
      </c>
      <c r="AF66" s="654">
        <v>0</v>
      </c>
      <c r="AG66" s="654">
        <v>0</v>
      </c>
      <c r="AH66" s="654">
        <v>0</v>
      </c>
      <c r="AI66" s="654">
        <v>0</v>
      </c>
      <c r="AJ66" s="654">
        <v>0</v>
      </c>
      <c r="AK66" s="654">
        <v>0</v>
      </c>
      <c r="AL66" s="654">
        <v>0</v>
      </c>
      <c r="AM66" s="654">
        <v>0</v>
      </c>
      <c r="AN66" s="654">
        <v>0</v>
      </c>
      <c r="AO66" s="654">
        <v>0</v>
      </c>
      <c r="AP66" s="654">
        <v>0</v>
      </c>
      <c r="AQ66" s="654">
        <v>0</v>
      </c>
      <c r="AR66" s="654">
        <v>0</v>
      </c>
      <c r="AS66" s="654">
        <v>0</v>
      </c>
      <c r="AT66" s="654">
        <v>0</v>
      </c>
      <c r="AU66" s="613">
        <f t="shared" si="280"/>
        <v>1</v>
      </c>
      <c r="AV66" s="645">
        <f t="shared" si="278"/>
        <v>1</v>
      </c>
      <c r="AW66" s="642"/>
      <c r="AX66" s="642"/>
    </row>
    <row r="67" spans="1:50" s="264" customFormat="1" hidden="1" outlineLevel="1">
      <c r="A67" s="590"/>
      <c r="B67" s="646" t="s">
        <v>305</v>
      </c>
      <c r="C67" s="646" t="s">
        <v>340</v>
      </c>
      <c r="D67" s="647" t="s">
        <v>341</v>
      </c>
      <c r="E67" s="649"/>
      <c r="F67" s="650">
        <v>1833077.6754963405</v>
      </c>
      <c r="G67" s="650">
        <f t="shared" si="282"/>
        <v>1833077.6754963407</v>
      </c>
      <c r="H67" s="649">
        <f t="shared" ref="H67" si="754">+H68*$F67</f>
        <v>0</v>
      </c>
      <c r="I67" s="649">
        <f t="shared" ref="I67" si="755">+I68*$F67</f>
        <v>0</v>
      </c>
      <c r="J67" s="649">
        <f t="shared" ref="J67" si="756">+J68*$F67</f>
        <v>0</v>
      </c>
      <c r="K67" s="649">
        <f t="shared" ref="K67" si="757">+K68*$F67</f>
        <v>0</v>
      </c>
      <c r="L67" s="649">
        <f t="shared" ref="L67" si="758">+L68*$F67</f>
        <v>0</v>
      </c>
      <c r="M67" s="649">
        <f t="shared" ref="M67" si="759">+M68*$F67</f>
        <v>0</v>
      </c>
      <c r="N67" s="649">
        <f t="shared" ref="N67" si="760">+N68*$F67</f>
        <v>0</v>
      </c>
      <c r="O67" s="649">
        <f t="shared" ref="O67" si="761">+O68*$F67</f>
        <v>0</v>
      </c>
      <c r="P67" s="649">
        <f t="shared" ref="P67" si="762">+P68*$F67</f>
        <v>0</v>
      </c>
      <c r="Q67" s="649">
        <f t="shared" ref="Q67" si="763">+Q68*$F67</f>
        <v>824884.95397335326</v>
      </c>
      <c r="R67" s="649">
        <f t="shared" ref="R67" si="764">+R68*$F67</f>
        <v>1008192.7215229874</v>
      </c>
      <c r="S67" s="649">
        <f t="shared" ref="S67" si="765">+S68*$F67</f>
        <v>0</v>
      </c>
      <c r="T67" s="649">
        <f t="shared" ref="T67" si="766">+T68*$F67</f>
        <v>0</v>
      </c>
      <c r="U67" s="649">
        <f t="shared" ref="U67" si="767">+U68*$F67</f>
        <v>0</v>
      </c>
      <c r="V67" s="649">
        <f t="shared" ref="V67" si="768">+V68*$F67</f>
        <v>0</v>
      </c>
      <c r="W67" s="649">
        <f t="shared" ref="W67" si="769">+W68*$F67</f>
        <v>0</v>
      </c>
      <c r="X67" s="649">
        <f t="shared" ref="X67" si="770">+X68*$F67</f>
        <v>0</v>
      </c>
      <c r="Y67" s="649">
        <f t="shared" ref="Y67" si="771">+Y68*$F67</f>
        <v>0</v>
      </c>
      <c r="Z67" s="649">
        <f t="shared" ref="Z67" si="772">+Z68*$F67</f>
        <v>0</v>
      </c>
      <c r="AA67" s="649">
        <f t="shared" ref="AA67" si="773">+AA68*$F67</f>
        <v>0</v>
      </c>
      <c r="AB67" s="649">
        <f t="shared" ref="AB67" si="774">+AB68*$F67</f>
        <v>0</v>
      </c>
      <c r="AC67" s="649">
        <f t="shared" ref="AC67" si="775">+AC68*$F67</f>
        <v>0</v>
      </c>
      <c r="AD67" s="649">
        <f t="shared" ref="AD67" si="776">+AD68*$F67</f>
        <v>0</v>
      </c>
      <c r="AE67" s="649">
        <f t="shared" ref="AE67" si="777">+AE68*$F67</f>
        <v>0</v>
      </c>
      <c r="AF67" s="649">
        <f t="shared" ref="AF67" si="778">+AF68*$F67</f>
        <v>0</v>
      </c>
      <c r="AG67" s="649">
        <f t="shared" ref="AG67" si="779">+AG68*$F67</f>
        <v>0</v>
      </c>
      <c r="AH67" s="649">
        <f t="shared" ref="AH67" si="780">+AH68*$F67</f>
        <v>0</v>
      </c>
      <c r="AI67" s="649">
        <f t="shared" ref="AI67" si="781">+AI68*$F67</f>
        <v>0</v>
      </c>
      <c r="AJ67" s="649">
        <f t="shared" ref="AJ67" si="782">+AJ68*$F67</f>
        <v>0</v>
      </c>
      <c r="AK67" s="649">
        <f t="shared" ref="AK67" si="783">+AK68*$F67</f>
        <v>0</v>
      </c>
      <c r="AL67" s="649">
        <f t="shared" ref="AL67" si="784">+AL68*$F67</f>
        <v>0</v>
      </c>
      <c r="AM67" s="649">
        <f t="shared" ref="AM67" si="785">+AM68*$F67</f>
        <v>0</v>
      </c>
      <c r="AN67" s="649">
        <f t="shared" ref="AN67" si="786">+AN68*$F67</f>
        <v>0</v>
      </c>
      <c r="AO67" s="649">
        <f t="shared" ref="AO67" si="787">+AO68*$F67</f>
        <v>0</v>
      </c>
      <c r="AP67" s="649">
        <f t="shared" ref="AP67" si="788">+AP68*$F67</f>
        <v>0</v>
      </c>
      <c r="AQ67" s="649">
        <f t="shared" ref="AQ67" si="789">+AQ68*$F67</f>
        <v>0</v>
      </c>
      <c r="AR67" s="649">
        <f t="shared" ref="AR67" si="790">+AR68*$F67</f>
        <v>0</v>
      </c>
      <c r="AS67" s="649">
        <f t="shared" ref="AS67" si="791">+AS68*$F67</f>
        <v>0</v>
      </c>
      <c r="AT67" s="649">
        <f t="shared" ref="AT67" si="792">+AT68*$F67</f>
        <v>0</v>
      </c>
      <c r="AU67" s="613">
        <f t="shared" si="280"/>
        <v>1833077.6754963407</v>
      </c>
      <c r="AV67" s="645">
        <f t="shared" si="278"/>
        <v>0</v>
      </c>
      <c r="AW67" s="590"/>
      <c r="AX67" s="590"/>
    </row>
    <row r="68" spans="1:50" s="308" customFormat="1" hidden="1" outlineLevel="1">
      <c r="A68" s="642"/>
      <c r="B68" s="636"/>
      <c r="C68" s="636"/>
      <c r="D68" s="651"/>
      <c r="E68" s="653"/>
      <c r="F68" s="640"/>
      <c r="G68" s="640">
        <f t="shared" si="282"/>
        <v>1</v>
      </c>
      <c r="H68" s="654">
        <v>0</v>
      </c>
      <c r="I68" s="654">
        <v>0</v>
      </c>
      <c r="J68" s="654">
        <v>0</v>
      </c>
      <c r="K68" s="654">
        <v>0</v>
      </c>
      <c r="L68" s="654">
        <v>0</v>
      </c>
      <c r="M68" s="654">
        <v>0</v>
      </c>
      <c r="N68" s="654">
        <v>0</v>
      </c>
      <c r="O68" s="654">
        <v>0</v>
      </c>
      <c r="P68" s="654">
        <v>0</v>
      </c>
      <c r="Q68" s="654">
        <v>0.45</v>
      </c>
      <c r="R68" s="654">
        <v>0.55000000000000004</v>
      </c>
      <c r="S68" s="654">
        <v>0</v>
      </c>
      <c r="T68" s="654">
        <v>0</v>
      </c>
      <c r="U68" s="654">
        <v>0</v>
      </c>
      <c r="V68" s="654">
        <v>0</v>
      </c>
      <c r="W68" s="654">
        <v>0</v>
      </c>
      <c r="X68" s="654">
        <v>0</v>
      </c>
      <c r="Y68" s="654">
        <v>0</v>
      </c>
      <c r="Z68" s="654">
        <v>0</v>
      </c>
      <c r="AA68" s="654">
        <v>0</v>
      </c>
      <c r="AB68" s="654">
        <v>0</v>
      </c>
      <c r="AC68" s="654">
        <v>0</v>
      </c>
      <c r="AD68" s="654">
        <v>0</v>
      </c>
      <c r="AE68" s="654">
        <v>0</v>
      </c>
      <c r="AF68" s="654">
        <v>0</v>
      </c>
      <c r="AG68" s="654">
        <v>0</v>
      </c>
      <c r="AH68" s="654">
        <v>0</v>
      </c>
      <c r="AI68" s="654">
        <v>0</v>
      </c>
      <c r="AJ68" s="654">
        <v>0</v>
      </c>
      <c r="AK68" s="654">
        <v>0</v>
      </c>
      <c r="AL68" s="654">
        <v>0</v>
      </c>
      <c r="AM68" s="654">
        <v>0</v>
      </c>
      <c r="AN68" s="654">
        <v>0</v>
      </c>
      <c r="AO68" s="654">
        <v>0</v>
      </c>
      <c r="AP68" s="654">
        <v>0</v>
      </c>
      <c r="AQ68" s="654">
        <v>0</v>
      </c>
      <c r="AR68" s="654">
        <v>0</v>
      </c>
      <c r="AS68" s="654">
        <v>0</v>
      </c>
      <c r="AT68" s="654">
        <v>0</v>
      </c>
      <c r="AU68" s="613">
        <f t="shared" si="280"/>
        <v>1</v>
      </c>
      <c r="AV68" s="645">
        <f t="shared" si="278"/>
        <v>1</v>
      </c>
      <c r="AW68" s="642"/>
      <c r="AX68" s="642"/>
    </row>
    <row r="69" spans="1:50" s="264" customFormat="1" hidden="1" outlineLevel="1">
      <c r="A69" s="590"/>
      <c r="B69" s="646" t="s">
        <v>305</v>
      </c>
      <c r="C69" s="646" t="s">
        <v>342</v>
      </c>
      <c r="D69" s="647" t="s">
        <v>343</v>
      </c>
      <c r="E69" s="649"/>
      <c r="F69" s="650">
        <v>1833077.6754963405</v>
      </c>
      <c r="G69" s="650">
        <f t="shared" si="282"/>
        <v>1833077.6754963405</v>
      </c>
      <c r="H69" s="649">
        <f t="shared" ref="H69" si="793">+H70*$F69</f>
        <v>0</v>
      </c>
      <c r="I69" s="649">
        <f t="shared" ref="I69" si="794">+I70*$F69</f>
        <v>0</v>
      </c>
      <c r="J69" s="649">
        <f t="shared" ref="J69" si="795">+J70*$F69</f>
        <v>0</v>
      </c>
      <c r="K69" s="649">
        <f t="shared" ref="K69" si="796">+K70*$F69</f>
        <v>0</v>
      </c>
      <c r="L69" s="649">
        <f t="shared" ref="L69" si="797">+L70*$F69</f>
        <v>0</v>
      </c>
      <c r="M69" s="649">
        <f t="shared" ref="M69" si="798">+M70*$F69</f>
        <v>0</v>
      </c>
      <c r="N69" s="649">
        <f t="shared" ref="N69" si="799">+N70*$F69</f>
        <v>0</v>
      </c>
      <c r="O69" s="649">
        <f t="shared" ref="O69" si="800">+O70*$F69</f>
        <v>0</v>
      </c>
      <c r="P69" s="649">
        <f t="shared" ref="P69" si="801">+P70*$F69</f>
        <v>0</v>
      </c>
      <c r="Q69" s="649">
        <f t="shared" ref="Q69" si="802">+Q70*$F69</f>
        <v>0</v>
      </c>
      <c r="R69" s="649">
        <f t="shared" ref="R69" si="803">+R70*$F69</f>
        <v>1833077.6754963405</v>
      </c>
      <c r="S69" s="649">
        <f t="shared" ref="S69" si="804">+S70*$F69</f>
        <v>0</v>
      </c>
      <c r="T69" s="649">
        <f t="shared" ref="T69" si="805">+T70*$F69</f>
        <v>0</v>
      </c>
      <c r="U69" s="649">
        <f t="shared" ref="U69" si="806">+U70*$F69</f>
        <v>0</v>
      </c>
      <c r="V69" s="649">
        <f t="shared" ref="V69" si="807">+V70*$F69</f>
        <v>0</v>
      </c>
      <c r="W69" s="649">
        <f t="shared" ref="W69" si="808">+W70*$F69</f>
        <v>0</v>
      </c>
      <c r="X69" s="649">
        <f t="shared" ref="X69" si="809">+X70*$F69</f>
        <v>0</v>
      </c>
      <c r="Y69" s="649">
        <f t="shared" ref="Y69" si="810">+Y70*$F69</f>
        <v>0</v>
      </c>
      <c r="Z69" s="649">
        <f t="shared" ref="Z69" si="811">+Z70*$F69</f>
        <v>0</v>
      </c>
      <c r="AA69" s="649">
        <f t="shared" ref="AA69" si="812">+AA70*$F69</f>
        <v>0</v>
      </c>
      <c r="AB69" s="649">
        <f t="shared" ref="AB69" si="813">+AB70*$F69</f>
        <v>0</v>
      </c>
      <c r="AC69" s="649">
        <f t="shared" ref="AC69" si="814">+AC70*$F69</f>
        <v>0</v>
      </c>
      <c r="AD69" s="649">
        <f t="shared" ref="AD69" si="815">+AD70*$F69</f>
        <v>0</v>
      </c>
      <c r="AE69" s="649">
        <f t="shared" ref="AE69" si="816">+AE70*$F69</f>
        <v>0</v>
      </c>
      <c r="AF69" s="649">
        <f t="shared" ref="AF69" si="817">+AF70*$F69</f>
        <v>0</v>
      </c>
      <c r="AG69" s="649">
        <f t="shared" ref="AG69" si="818">+AG70*$F69</f>
        <v>0</v>
      </c>
      <c r="AH69" s="649">
        <f t="shared" ref="AH69" si="819">+AH70*$F69</f>
        <v>0</v>
      </c>
      <c r="AI69" s="649">
        <f t="shared" ref="AI69" si="820">+AI70*$F69</f>
        <v>0</v>
      </c>
      <c r="AJ69" s="649">
        <f t="shared" ref="AJ69" si="821">+AJ70*$F69</f>
        <v>0</v>
      </c>
      <c r="AK69" s="649">
        <f t="shared" ref="AK69" si="822">+AK70*$F69</f>
        <v>0</v>
      </c>
      <c r="AL69" s="649">
        <f t="shared" ref="AL69" si="823">+AL70*$F69</f>
        <v>0</v>
      </c>
      <c r="AM69" s="649">
        <f t="shared" ref="AM69" si="824">+AM70*$F69</f>
        <v>0</v>
      </c>
      <c r="AN69" s="649">
        <f t="shared" ref="AN69" si="825">+AN70*$F69</f>
        <v>0</v>
      </c>
      <c r="AO69" s="649">
        <f t="shared" ref="AO69" si="826">+AO70*$F69</f>
        <v>0</v>
      </c>
      <c r="AP69" s="649">
        <f t="shared" ref="AP69" si="827">+AP70*$F69</f>
        <v>0</v>
      </c>
      <c r="AQ69" s="649">
        <f t="shared" ref="AQ69" si="828">+AQ70*$F69</f>
        <v>0</v>
      </c>
      <c r="AR69" s="649">
        <f t="shared" ref="AR69" si="829">+AR70*$F69</f>
        <v>0</v>
      </c>
      <c r="AS69" s="649">
        <f t="shared" ref="AS69" si="830">+AS70*$F69</f>
        <v>0</v>
      </c>
      <c r="AT69" s="649">
        <f t="shared" ref="AT69" si="831">+AT70*$F69</f>
        <v>0</v>
      </c>
      <c r="AU69" s="613">
        <f t="shared" si="280"/>
        <v>1833077.6754963405</v>
      </c>
      <c r="AV69" s="645">
        <f t="shared" si="278"/>
        <v>0</v>
      </c>
      <c r="AW69" s="590"/>
      <c r="AX69" s="590"/>
    </row>
    <row r="70" spans="1:50" s="308" customFormat="1" hidden="1" outlineLevel="1">
      <c r="A70" s="642"/>
      <c r="B70" s="636"/>
      <c r="C70" s="636"/>
      <c r="D70" s="651"/>
      <c r="E70" s="653"/>
      <c r="F70" s="640"/>
      <c r="G70" s="640">
        <f t="shared" si="282"/>
        <v>1</v>
      </c>
      <c r="H70" s="654">
        <v>0</v>
      </c>
      <c r="I70" s="654">
        <v>0</v>
      </c>
      <c r="J70" s="654">
        <v>0</v>
      </c>
      <c r="K70" s="654">
        <v>0</v>
      </c>
      <c r="L70" s="654">
        <v>0</v>
      </c>
      <c r="M70" s="654">
        <v>0</v>
      </c>
      <c r="N70" s="654">
        <v>0</v>
      </c>
      <c r="O70" s="654">
        <v>0</v>
      </c>
      <c r="P70" s="654">
        <v>0</v>
      </c>
      <c r="Q70" s="654">
        <v>0</v>
      </c>
      <c r="R70" s="654">
        <v>1</v>
      </c>
      <c r="S70" s="654">
        <v>0</v>
      </c>
      <c r="T70" s="654">
        <v>0</v>
      </c>
      <c r="U70" s="654">
        <v>0</v>
      </c>
      <c r="V70" s="654">
        <v>0</v>
      </c>
      <c r="W70" s="654">
        <v>0</v>
      </c>
      <c r="X70" s="654">
        <v>0</v>
      </c>
      <c r="Y70" s="654">
        <v>0</v>
      </c>
      <c r="Z70" s="654">
        <v>0</v>
      </c>
      <c r="AA70" s="654">
        <v>0</v>
      </c>
      <c r="AB70" s="654">
        <v>0</v>
      </c>
      <c r="AC70" s="654">
        <v>0</v>
      </c>
      <c r="AD70" s="654">
        <v>0</v>
      </c>
      <c r="AE70" s="654">
        <v>0</v>
      </c>
      <c r="AF70" s="654">
        <v>0</v>
      </c>
      <c r="AG70" s="654">
        <v>0</v>
      </c>
      <c r="AH70" s="654">
        <v>0</v>
      </c>
      <c r="AI70" s="654">
        <v>0</v>
      </c>
      <c r="AJ70" s="654">
        <v>0</v>
      </c>
      <c r="AK70" s="654">
        <v>0</v>
      </c>
      <c r="AL70" s="654">
        <v>0</v>
      </c>
      <c r="AM70" s="654">
        <v>0</v>
      </c>
      <c r="AN70" s="654">
        <v>0</v>
      </c>
      <c r="AO70" s="654">
        <v>0</v>
      </c>
      <c r="AP70" s="654">
        <v>0</v>
      </c>
      <c r="AQ70" s="654">
        <v>0</v>
      </c>
      <c r="AR70" s="654">
        <v>0</v>
      </c>
      <c r="AS70" s="654">
        <v>0</v>
      </c>
      <c r="AT70" s="654">
        <v>0</v>
      </c>
      <c r="AU70" s="613">
        <f t="shared" si="280"/>
        <v>1</v>
      </c>
      <c r="AV70" s="645">
        <f t="shared" si="278"/>
        <v>1</v>
      </c>
      <c r="AW70" s="642"/>
      <c r="AX70" s="642"/>
    </row>
    <row r="71" spans="1:50" s="264" customFormat="1" hidden="1" outlineLevel="1">
      <c r="A71" s="590"/>
      <c r="B71" s="646" t="s">
        <v>305</v>
      </c>
      <c r="C71" s="646" t="s">
        <v>344</v>
      </c>
      <c r="D71" s="647" t="s">
        <v>345</v>
      </c>
      <c r="E71" s="649"/>
      <c r="F71" s="650">
        <v>1833077.6754963405</v>
      </c>
      <c r="G71" s="650">
        <f t="shared" si="282"/>
        <v>1833077.6754963405</v>
      </c>
      <c r="H71" s="649">
        <f t="shared" ref="H71" si="832">+H72*$F71</f>
        <v>0</v>
      </c>
      <c r="I71" s="649">
        <f t="shared" ref="I71" si="833">+I72*$F71</f>
        <v>0</v>
      </c>
      <c r="J71" s="649">
        <f t="shared" ref="J71" si="834">+J72*$F71</f>
        <v>0</v>
      </c>
      <c r="K71" s="649">
        <f t="shared" ref="K71" si="835">+K72*$F71</f>
        <v>0</v>
      </c>
      <c r="L71" s="649">
        <f t="shared" ref="L71" si="836">+L72*$F71</f>
        <v>0</v>
      </c>
      <c r="M71" s="649">
        <f t="shared" ref="M71" si="837">+M72*$F71</f>
        <v>0</v>
      </c>
      <c r="N71" s="649">
        <f t="shared" ref="N71" si="838">+N72*$F71</f>
        <v>0</v>
      </c>
      <c r="O71" s="649">
        <f t="shared" ref="O71" si="839">+O72*$F71</f>
        <v>0</v>
      </c>
      <c r="P71" s="649">
        <f t="shared" ref="P71" si="840">+P72*$F71</f>
        <v>0</v>
      </c>
      <c r="Q71" s="649">
        <f t="shared" ref="Q71" si="841">+Q72*$F71</f>
        <v>0</v>
      </c>
      <c r="R71" s="649">
        <f t="shared" ref="R71" si="842">+R72*$F71</f>
        <v>898208.0609932068</v>
      </c>
      <c r="S71" s="649">
        <f t="shared" ref="S71" si="843">+S72*$F71</f>
        <v>934869.61450313369</v>
      </c>
      <c r="T71" s="649">
        <f t="shared" ref="T71" si="844">+T72*$F71</f>
        <v>0</v>
      </c>
      <c r="U71" s="649">
        <f t="shared" ref="U71" si="845">+U72*$F71</f>
        <v>0</v>
      </c>
      <c r="V71" s="649">
        <f t="shared" ref="V71" si="846">+V72*$F71</f>
        <v>0</v>
      </c>
      <c r="W71" s="649">
        <f t="shared" ref="W71" si="847">+W72*$F71</f>
        <v>0</v>
      </c>
      <c r="X71" s="649">
        <f t="shared" ref="X71" si="848">+X72*$F71</f>
        <v>0</v>
      </c>
      <c r="Y71" s="649">
        <f t="shared" ref="Y71" si="849">+Y72*$F71</f>
        <v>0</v>
      </c>
      <c r="Z71" s="649">
        <f t="shared" ref="Z71" si="850">+Z72*$F71</f>
        <v>0</v>
      </c>
      <c r="AA71" s="649">
        <f t="shared" ref="AA71" si="851">+AA72*$F71</f>
        <v>0</v>
      </c>
      <c r="AB71" s="649">
        <f t="shared" ref="AB71" si="852">+AB72*$F71</f>
        <v>0</v>
      </c>
      <c r="AC71" s="649">
        <f t="shared" ref="AC71" si="853">+AC72*$F71</f>
        <v>0</v>
      </c>
      <c r="AD71" s="649">
        <f t="shared" ref="AD71" si="854">+AD72*$F71</f>
        <v>0</v>
      </c>
      <c r="AE71" s="649">
        <f t="shared" ref="AE71" si="855">+AE72*$F71</f>
        <v>0</v>
      </c>
      <c r="AF71" s="649">
        <f t="shared" ref="AF71" si="856">+AF72*$F71</f>
        <v>0</v>
      </c>
      <c r="AG71" s="649">
        <f t="shared" ref="AG71" si="857">+AG72*$F71</f>
        <v>0</v>
      </c>
      <c r="AH71" s="649">
        <f t="shared" ref="AH71" si="858">+AH72*$F71</f>
        <v>0</v>
      </c>
      <c r="AI71" s="649">
        <f t="shared" ref="AI71" si="859">+AI72*$F71</f>
        <v>0</v>
      </c>
      <c r="AJ71" s="649">
        <f t="shared" ref="AJ71" si="860">+AJ72*$F71</f>
        <v>0</v>
      </c>
      <c r="AK71" s="649">
        <f t="shared" ref="AK71" si="861">+AK72*$F71</f>
        <v>0</v>
      </c>
      <c r="AL71" s="649">
        <f t="shared" ref="AL71" si="862">+AL72*$F71</f>
        <v>0</v>
      </c>
      <c r="AM71" s="649">
        <f t="shared" ref="AM71" si="863">+AM72*$F71</f>
        <v>0</v>
      </c>
      <c r="AN71" s="649">
        <f t="shared" ref="AN71" si="864">+AN72*$F71</f>
        <v>0</v>
      </c>
      <c r="AO71" s="649">
        <f t="shared" ref="AO71" si="865">+AO72*$F71</f>
        <v>0</v>
      </c>
      <c r="AP71" s="649">
        <f t="shared" ref="AP71" si="866">+AP72*$F71</f>
        <v>0</v>
      </c>
      <c r="AQ71" s="649">
        <f t="shared" ref="AQ71" si="867">+AQ72*$F71</f>
        <v>0</v>
      </c>
      <c r="AR71" s="649">
        <f t="shared" ref="AR71" si="868">+AR72*$F71</f>
        <v>0</v>
      </c>
      <c r="AS71" s="649">
        <f t="shared" ref="AS71" si="869">+AS72*$F71</f>
        <v>0</v>
      </c>
      <c r="AT71" s="649">
        <f t="shared" ref="AT71" si="870">+AT72*$F71</f>
        <v>0</v>
      </c>
      <c r="AU71" s="613">
        <f t="shared" si="280"/>
        <v>1833077.6754963405</v>
      </c>
      <c r="AV71" s="645">
        <f t="shared" si="278"/>
        <v>0</v>
      </c>
      <c r="AW71" s="590"/>
      <c r="AX71" s="590"/>
    </row>
    <row r="72" spans="1:50" s="308" customFormat="1" hidden="1" outlineLevel="1">
      <c r="A72" s="642"/>
      <c r="B72" s="636"/>
      <c r="C72" s="636"/>
      <c r="D72" s="651"/>
      <c r="E72" s="653"/>
      <c r="F72" s="640"/>
      <c r="G72" s="640">
        <f t="shared" si="282"/>
        <v>1</v>
      </c>
      <c r="H72" s="654">
        <v>0</v>
      </c>
      <c r="I72" s="654">
        <v>0</v>
      </c>
      <c r="J72" s="654">
        <v>0</v>
      </c>
      <c r="K72" s="654">
        <v>0</v>
      </c>
      <c r="L72" s="654">
        <v>0</v>
      </c>
      <c r="M72" s="654">
        <v>0</v>
      </c>
      <c r="N72" s="654">
        <v>0</v>
      </c>
      <c r="O72" s="654">
        <v>0</v>
      </c>
      <c r="P72" s="654">
        <v>0</v>
      </c>
      <c r="Q72" s="654">
        <v>0</v>
      </c>
      <c r="R72" s="654">
        <v>0.49</v>
      </c>
      <c r="S72" s="654">
        <v>0.51</v>
      </c>
      <c r="T72" s="654">
        <v>0</v>
      </c>
      <c r="U72" s="654">
        <v>0</v>
      </c>
      <c r="V72" s="654">
        <v>0</v>
      </c>
      <c r="W72" s="654">
        <v>0</v>
      </c>
      <c r="X72" s="654">
        <v>0</v>
      </c>
      <c r="Y72" s="654">
        <v>0</v>
      </c>
      <c r="Z72" s="654">
        <v>0</v>
      </c>
      <c r="AA72" s="654">
        <v>0</v>
      </c>
      <c r="AB72" s="654">
        <v>0</v>
      </c>
      <c r="AC72" s="654">
        <v>0</v>
      </c>
      <c r="AD72" s="654">
        <v>0</v>
      </c>
      <c r="AE72" s="654">
        <v>0</v>
      </c>
      <c r="AF72" s="654">
        <v>0</v>
      </c>
      <c r="AG72" s="654">
        <v>0</v>
      </c>
      <c r="AH72" s="654">
        <v>0</v>
      </c>
      <c r="AI72" s="654">
        <v>0</v>
      </c>
      <c r="AJ72" s="654">
        <v>0</v>
      </c>
      <c r="AK72" s="654">
        <v>0</v>
      </c>
      <c r="AL72" s="654">
        <v>0</v>
      </c>
      <c r="AM72" s="654">
        <v>0</v>
      </c>
      <c r="AN72" s="654">
        <v>0</v>
      </c>
      <c r="AO72" s="654">
        <v>0</v>
      </c>
      <c r="AP72" s="654">
        <v>0</v>
      </c>
      <c r="AQ72" s="654">
        <v>0</v>
      </c>
      <c r="AR72" s="654">
        <v>0</v>
      </c>
      <c r="AS72" s="654">
        <v>0</v>
      </c>
      <c r="AT72" s="654">
        <v>0</v>
      </c>
      <c r="AU72" s="613">
        <f t="shared" si="280"/>
        <v>1</v>
      </c>
      <c r="AV72" s="645">
        <f t="shared" si="278"/>
        <v>1</v>
      </c>
      <c r="AW72" s="642"/>
      <c r="AX72" s="642"/>
    </row>
    <row r="73" spans="1:50" s="264" customFormat="1" hidden="1" outlineLevel="1">
      <c r="A73" s="590"/>
      <c r="B73" s="646" t="s">
        <v>305</v>
      </c>
      <c r="C73" s="646" t="s">
        <v>346</v>
      </c>
      <c r="D73" s="647" t="s">
        <v>347</v>
      </c>
      <c r="E73" s="649"/>
      <c r="F73" s="650">
        <v>1833077.6754963405</v>
      </c>
      <c r="G73" s="650">
        <f t="shared" si="282"/>
        <v>1833077.6754963405</v>
      </c>
      <c r="H73" s="649">
        <f t="shared" ref="H73" si="871">+H74*$F73</f>
        <v>0</v>
      </c>
      <c r="I73" s="649">
        <f t="shared" ref="I73" si="872">+I74*$F73</f>
        <v>0</v>
      </c>
      <c r="J73" s="649">
        <f t="shared" ref="J73" si="873">+J74*$F73</f>
        <v>0</v>
      </c>
      <c r="K73" s="649">
        <f t="shared" ref="K73" si="874">+K74*$F73</f>
        <v>0</v>
      </c>
      <c r="L73" s="649">
        <f t="shared" ref="L73" si="875">+L74*$F73</f>
        <v>0</v>
      </c>
      <c r="M73" s="649">
        <f t="shared" ref="M73" si="876">+M74*$F73</f>
        <v>0</v>
      </c>
      <c r="N73" s="649">
        <f t="shared" ref="N73" si="877">+N74*$F73</f>
        <v>0</v>
      </c>
      <c r="O73" s="649">
        <f t="shared" ref="O73" si="878">+O74*$F73</f>
        <v>0</v>
      </c>
      <c r="P73" s="649">
        <f t="shared" ref="P73" si="879">+P74*$F73</f>
        <v>0</v>
      </c>
      <c r="Q73" s="649">
        <f t="shared" ref="Q73" si="880">+Q74*$F73</f>
        <v>0</v>
      </c>
      <c r="R73" s="649">
        <f t="shared" ref="R73" si="881">+R74*$F73</f>
        <v>0</v>
      </c>
      <c r="S73" s="649">
        <f t="shared" ref="S73" si="882">+S74*$F73</f>
        <v>1833077.6754963405</v>
      </c>
      <c r="T73" s="649">
        <f t="shared" ref="T73" si="883">+T74*$F73</f>
        <v>0</v>
      </c>
      <c r="U73" s="649">
        <f t="shared" ref="U73" si="884">+U74*$F73</f>
        <v>0</v>
      </c>
      <c r="V73" s="649">
        <f t="shared" ref="V73" si="885">+V74*$F73</f>
        <v>0</v>
      </c>
      <c r="W73" s="649">
        <f t="shared" ref="W73" si="886">+W74*$F73</f>
        <v>0</v>
      </c>
      <c r="X73" s="649">
        <f t="shared" ref="X73" si="887">+X74*$F73</f>
        <v>0</v>
      </c>
      <c r="Y73" s="649">
        <f t="shared" ref="Y73" si="888">+Y74*$F73</f>
        <v>0</v>
      </c>
      <c r="Z73" s="649">
        <f t="shared" ref="Z73" si="889">+Z74*$F73</f>
        <v>0</v>
      </c>
      <c r="AA73" s="649">
        <f t="shared" ref="AA73" si="890">+AA74*$F73</f>
        <v>0</v>
      </c>
      <c r="AB73" s="649">
        <f t="shared" ref="AB73" si="891">+AB74*$F73</f>
        <v>0</v>
      </c>
      <c r="AC73" s="649">
        <f t="shared" ref="AC73" si="892">+AC74*$F73</f>
        <v>0</v>
      </c>
      <c r="AD73" s="649">
        <f t="shared" ref="AD73" si="893">+AD74*$F73</f>
        <v>0</v>
      </c>
      <c r="AE73" s="649">
        <f t="shared" ref="AE73" si="894">+AE74*$F73</f>
        <v>0</v>
      </c>
      <c r="AF73" s="649">
        <f t="shared" ref="AF73" si="895">+AF74*$F73</f>
        <v>0</v>
      </c>
      <c r="AG73" s="649">
        <f t="shared" ref="AG73" si="896">+AG74*$F73</f>
        <v>0</v>
      </c>
      <c r="AH73" s="649">
        <f t="shared" ref="AH73" si="897">+AH74*$F73</f>
        <v>0</v>
      </c>
      <c r="AI73" s="649">
        <f t="shared" ref="AI73" si="898">+AI74*$F73</f>
        <v>0</v>
      </c>
      <c r="AJ73" s="649">
        <f t="shared" ref="AJ73" si="899">+AJ74*$F73</f>
        <v>0</v>
      </c>
      <c r="AK73" s="649">
        <f t="shared" ref="AK73" si="900">+AK74*$F73</f>
        <v>0</v>
      </c>
      <c r="AL73" s="649">
        <f t="shared" ref="AL73" si="901">+AL74*$F73</f>
        <v>0</v>
      </c>
      <c r="AM73" s="649">
        <f t="shared" ref="AM73" si="902">+AM74*$F73</f>
        <v>0</v>
      </c>
      <c r="AN73" s="649">
        <f t="shared" ref="AN73" si="903">+AN74*$F73</f>
        <v>0</v>
      </c>
      <c r="AO73" s="649">
        <f t="shared" ref="AO73" si="904">+AO74*$F73</f>
        <v>0</v>
      </c>
      <c r="AP73" s="649">
        <f t="shared" ref="AP73" si="905">+AP74*$F73</f>
        <v>0</v>
      </c>
      <c r="AQ73" s="649">
        <f t="shared" ref="AQ73" si="906">+AQ74*$F73</f>
        <v>0</v>
      </c>
      <c r="AR73" s="649">
        <f t="shared" ref="AR73" si="907">+AR74*$F73</f>
        <v>0</v>
      </c>
      <c r="AS73" s="649">
        <f t="shared" ref="AS73" si="908">+AS74*$F73</f>
        <v>0</v>
      </c>
      <c r="AT73" s="649">
        <f t="shared" ref="AT73" si="909">+AT74*$F73</f>
        <v>0</v>
      </c>
      <c r="AU73" s="613">
        <f t="shared" si="280"/>
        <v>1833077.6754963405</v>
      </c>
      <c r="AV73" s="645">
        <f t="shared" si="278"/>
        <v>0</v>
      </c>
      <c r="AW73" s="590"/>
      <c r="AX73" s="590"/>
    </row>
    <row r="74" spans="1:50" s="308" customFormat="1" hidden="1" outlineLevel="1">
      <c r="A74" s="642"/>
      <c r="B74" s="636"/>
      <c r="C74" s="636"/>
      <c r="D74" s="651"/>
      <c r="E74" s="653"/>
      <c r="F74" s="640"/>
      <c r="G74" s="640">
        <f t="shared" si="282"/>
        <v>1</v>
      </c>
      <c r="H74" s="654">
        <v>0</v>
      </c>
      <c r="I74" s="654">
        <v>0</v>
      </c>
      <c r="J74" s="654">
        <v>0</v>
      </c>
      <c r="K74" s="654">
        <v>0</v>
      </c>
      <c r="L74" s="654">
        <v>0</v>
      </c>
      <c r="M74" s="654">
        <v>0</v>
      </c>
      <c r="N74" s="654">
        <v>0</v>
      </c>
      <c r="O74" s="654">
        <v>0</v>
      </c>
      <c r="P74" s="654">
        <v>0</v>
      </c>
      <c r="Q74" s="654">
        <v>0</v>
      </c>
      <c r="R74" s="654">
        <v>0</v>
      </c>
      <c r="S74" s="654">
        <v>1</v>
      </c>
      <c r="T74" s="654">
        <v>0</v>
      </c>
      <c r="U74" s="654">
        <v>0</v>
      </c>
      <c r="V74" s="654">
        <v>0</v>
      </c>
      <c r="W74" s="654">
        <v>0</v>
      </c>
      <c r="X74" s="654">
        <v>0</v>
      </c>
      <c r="Y74" s="654">
        <v>0</v>
      </c>
      <c r="Z74" s="654">
        <v>0</v>
      </c>
      <c r="AA74" s="654">
        <v>0</v>
      </c>
      <c r="AB74" s="654">
        <v>0</v>
      </c>
      <c r="AC74" s="654">
        <v>0</v>
      </c>
      <c r="AD74" s="654">
        <v>0</v>
      </c>
      <c r="AE74" s="654">
        <v>0</v>
      </c>
      <c r="AF74" s="654">
        <v>0</v>
      </c>
      <c r="AG74" s="654">
        <v>0</v>
      </c>
      <c r="AH74" s="654">
        <v>0</v>
      </c>
      <c r="AI74" s="654">
        <v>0</v>
      </c>
      <c r="AJ74" s="654">
        <v>0</v>
      </c>
      <c r="AK74" s="654">
        <v>0</v>
      </c>
      <c r="AL74" s="654">
        <v>0</v>
      </c>
      <c r="AM74" s="654">
        <v>0</v>
      </c>
      <c r="AN74" s="654">
        <v>0</v>
      </c>
      <c r="AO74" s="654">
        <v>0</v>
      </c>
      <c r="AP74" s="654">
        <v>0</v>
      </c>
      <c r="AQ74" s="654">
        <v>0</v>
      </c>
      <c r="AR74" s="654">
        <v>0</v>
      </c>
      <c r="AS74" s="654">
        <v>0</v>
      </c>
      <c r="AT74" s="654">
        <v>0</v>
      </c>
      <c r="AU74" s="613">
        <f t="shared" si="280"/>
        <v>1</v>
      </c>
      <c r="AV74" s="645">
        <f t="shared" si="278"/>
        <v>1</v>
      </c>
      <c r="AW74" s="642"/>
      <c r="AX74" s="642"/>
    </row>
    <row r="75" spans="1:50" s="264" customFormat="1" hidden="1" outlineLevel="1">
      <c r="A75" s="590"/>
      <c r="B75" s="646" t="s">
        <v>305</v>
      </c>
      <c r="C75" s="646" t="s">
        <v>348</v>
      </c>
      <c r="D75" s="647" t="s">
        <v>349</v>
      </c>
      <c r="E75" s="649"/>
      <c r="F75" s="650">
        <v>1833077.6754963405</v>
      </c>
      <c r="G75" s="650">
        <f t="shared" si="282"/>
        <v>1833077.6754963405</v>
      </c>
      <c r="H75" s="649">
        <f t="shared" ref="H75" si="910">+H76*$F75</f>
        <v>0</v>
      </c>
      <c r="I75" s="649">
        <f t="shared" ref="I75" si="911">+I76*$F75</f>
        <v>0</v>
      </c>
      <c r="J75" s="649">
        <f t="shared" ref="J75" si="912">+J76*$F75</f>
        <v>0</v>
      </c>
      <c r="K75" s="649">
        <f t="shared" ref="K75" si="913">+K76*$F75</f>
        <v>0</v>
      </c>
      <c r="L75" s="649">
        <f t="shared" ref="L75" si="914">+L76*$F75</f>
        <v>0</v>
      </c>
      <c r="M75" s="649">
        <f t="shared" ref="M75" si="915">+M76*$F75</f>
        <v>0</v>
      </c>
      <c r="N75" s="649">
        <f t="shared" ref="N75" si="916">+N76*$F75</f>
        <v>0</v>
      </c>
      <c r="O75" s="649">
        <f t="shared" ref="O75" si="917">+O76*$F75</f>
        <v>0</v>
      </c>
      <c r="P75" s="649">
        <f t="shared" ref="P75" si="918">+P76*$F75</f>
        <v>0</v>
      </c>
      <c r="Q75" s="649">
        <f t="shared" ref="Q75" si="919">+Q76*$F75</f>
        <v>0</v>
      </c>
      <c r="R75" s="649">
        <f t="shared" ref="R75" si="920">+R76*$F75</f>
        <v>0</v>
      </c>
      <c r="S75" s="649">
        <f t="shared" ref="S75" si="921">+S76*$F75</f>
        <v>1063185.0517878775</v>
      </c>
      <c r="T75" s="649">
        <f t="shared" ref="T75" si="922">+T76*$F75</f>
        <v>769892.62370846304</v>
      </c>
      <c r="U75" s="649">
        <f t="shared" ref="U75" si="923">+U76*$F75</f>
        <v>0</v>
      </c>
      <c r="V75" s="649">
        <f t="shared" ref="V75" si="924">+V76*$F75</f>
        <v>0</v>
      </c>
      <c r="W75" s="649">
        <f t="shared" ref="W75" si="925">+W76*$F75</f>
        <v>0</v>
      </c>
      <c r="X75" s="649">
        <f t="shared" ref="X75" si="926">+X76*$F75</f>
        <v>0</v>
      </c>
      <c r="Y75" s="649">
        <f t="shared" ref="Y75" si="927">+Y76*$F75</f>
        <v>0</v>
      </c>
      <c r="Z75" s="649">
        <f t="shared" ref="Z75" si="928">+Z76*$F75</f>
        <v>0</v>
      </c>
      <c r="AA75" s="649">
        <f t="shared" ref="AA75" si="929">+AA76*$F75</f>
        <v>0</v>
      </c>
      <c r="AB75" s="649">
        <f t="shared" ref="AB75" si="930">+AB76*$F75</f>
        <v>0</v>
      </c>
      <c r="AC75" s="649">
        <f t="shared" ref="AC75" si="931">+AC76*$F75</f>
        <v>0</v>
      </c>
      <c r="AD75" s="649">
        <f t="shared" ref="AD75" si="932">+AD76*$F75</f>
        <v>0</v>
      </c>
      <c r="AE75" s="649">
        <f t="shared" ref="AE75" si="933">+AE76*$F75</f>
        <v>0</v>
      </c>
      <c r="AF75" s="649">
        <f t="shared" ref="AF75" si="934">+AF76*$F75</f>
        <v>0</v>
      </c>
      <c r="AG75" s="649">
        <f t="shared" ref="AG75" si="935">+AG76*$F75</f>
        <v>0</v>
      </c>
      <c r="AH75" s="649">
        <f t="shared" ref="AH75" si="936">+AH76*$F75</f>
        <v>0</v>
      </c>
      <c r="AI75" s="649">
        <f t="shared" ref="AI75" si="937">+AI76*$F75</f>
        <v>0</v>
      </c>
      <c r="AJ75" s="649">
        <f t="shared" ref="AJ75" si="938">+AJ76*$F75</f>
        <v>0</v>
      </c>
      <c r="AK75" s="649">
        <f t="shared" ref="AK75" si="939">+AK76*$F75</f>
        <v>0</v>
      </c>
      <c r="AL75" s="649">
        <f t="shared" ref="AL75" si="940">+AL76*$F75</f>
        <v>0</v>
      </c>
      <c r="AM75" s="649">
        <f t="shared" ref="AM75" si="941">+AM76*$F75</f>
        <v>0</v>
      </c>
      <c r="AN75" s="649">
        <f t="shared" ref="AN75" si="942">+AN76*$F75</f>
        <v>0</v>
      </c>
      <c r="AO75" s="649">
        <f t="shared" ref="AO75" si="943">+AO76*$F75</f>
        <v>0</v>
      </c>
      <c r="AP75" s="649">
        <f t="shared" ref="AP75" si="944">+AP76*$F75</f>
        <v>0</v>
      </c>
      <c r="AQ75" s="649">
        <f t="shared" ref="AQ75" si="945">+AQ76*$F75</f>
        <v>0</v>
      </c>
      <c r="AR75" s="649">
        <f t="shared" ref="AR75" si="946">+AR76*$F75</f>
        <v>0</v>
      </c>
      <c r="AS75" s="649">
        <f t="shared" ref="AS75" si="947">+AS76*$F75</f>
        <v>0</v>
      </c>
      <c r="AT75" s="649">
        <f t="shared" ref="AT75" si="948">+AT76*$F75</f>
        <v>0</v>
      </c>
      <c r="AU75" s="613">
        <f t="shared" si="280"/>
        <v>1833077.6754963405</v>
      </c>
      <c r="AV75" s="645">
        <f t="shared" si="278"/>
        <v>0</v>
      </c>
      <c r="AW75" s="590"/>
      <c r="AX75" s="590"/>
    </row>
    <row r="76" spans="1:50" s="308" customFormat="1" hidden="1" outlineLevel="1">
      <c r="A76" s="642"/>
      <c r="B76" s="636"/>
      <c r="C76" s="636"/>
      <c r="D76" s="651"/>
      <c r="E76" s="653"/>
      <c r="F76" s="640"/>
      <c r="G76" s="640">
        <f t="shared" si="282"/>
        <v>1</v>
      </c>
      <c r="H76" s="654">
        <v>0</v>
      </c>
      <c r="I76" s="654">
        <v>0</v>
      </c>
      <c r="J76" s="654">
        <v>0</v>
      </c>
      <c r="K76" s="654">
        <v>0</v>
      </c>
      <c r="L76" s="654">
        <v>0</v>
      </c>
      <c r="M76" s="654">
        <v>0</v>
      </c>
      <c r="N76" s="654">
        <v>0</v>
      </c>
      <c r="O76" s="654">
        <v>0</v>
      </c>
      <c r="P76" s="654">
        <v>0</v>
      </c>
      <c r="Q76" s="654">
        <v>0</v>
      </c>
      <c r="R76" s="654">
        <v>0</v>
      </c>
      <c r="S76" s="654">
        <v>0.57999999999999996</v>
      </c>
      <c r="T76" s="654">
        <v>0.42000000000000004</v>
      </c>
      <c r="U76" s="654">
        <v>0</v>
      </c>
      <c r="V76" s="654">
        <v>0</v>
      </c>
      <c r="W76" s="654">
        <v>0</v>
      </c>
      <c r="X76" s="654">
        <v>0</v>
      </c>
      <c r="Y76" s="654">
        <v>0</v>
      </c>
      <c r="Z76" s="654">
        <v>0</v>
      </c>
      <c r="AA76" s="654">
        <v>0</v>
      </c>
      <c r="AB76" s="654">
        <v>0</v>
      </c>
      <c r="AC76" s="654">
        <v>0</v>
      </c>
      <c r="AD76" s="654">
        <v>0</v>
      </c>
      <c r="AE76" s="654">
        <v>0</v>
      </c>
      <c r="AF76" s="654">
        <v>0</v>
      </c>
      <c r="AG76" s="654">
        <v>0</v>
      </c>
      <c r="AH76" s="654">
        <v>0</v>
      </c>
      <c r="AI76" s="654">
        <v>0</v>
      </c>
      <c r="AJ76" s="654">
        <v>0</v>
      </c>
      <c r="AK76" s="654">
        <v>0</v>
      </c>
      <c r="AL76" s="654">
        <v>0</v>
      </c>
      <c r="AM76" s="654">
        <v>0</v>
      </c>
      <c r="AN76" s="654">
        <v>0</v>
      </c>
      <c r="AO76" s="654">
        <v>0</v>
      </c>
      <c r="AP76" s="654">
        <v>0</v>
      </c>
      <c r="AQ76" s="654">
        <v>0</v>
      </c>
      <c r="AR76" s="654">
        <v>0</v>
      </c>
      <c r="AS76" s="654">
        <v>0</v>
      </c>
      <c r="AT76" s="654">
        <v>0</v>
      </c>
      <c r="AU76" s="613">
        <f t="shared" si="280"/>
        <v>1</v>
      </c>
      <c r="AV76" s="645">
        <f t="shared" si="278"/>
        <v>1</v>
      </c>
      <c r="AW76" s="642"/>
      <c r="AX76" s="642"/>
    </row>
    <row r="77" spans="1:50" s="264" customFormat="1" hidden="1" outlineLevel="1">
      <c r="A77" s="590"/>
      <c r="B77" s="646" t="s">
        <v>305</v>
      </c>
      <c r="C77" s="646" t="s">
        <v>350</v>
      </c>
      <c r="D77" s="647" t="s">
        <v>351</v>
      </c>
      <c r="E77" s="649"/>
      <c r="F77" s="650">
        <v>1833077.6754963405</v>
      </c>
      <c r="G77" s="650">
        <f t="shared" si="282"/>
        <v>1833077.6754963405</v>
      </c>
      <c r="H77" s="649">
        <f t="shared" ref="H77" si="949">+H78*$F77</f>
        <v>0</v>
      </c>
      <c r="I77" s="649">
        <f t="shared" ref="I77" si="950">+I78*$F77</f>
        <v>0</v>
      </c>
      <c r="J77" s="649">
        <f t="shared" ref="J77" si="951">+J78*$F77</f>
        <v>0</v>
      </c>
      <c r="K77" s="649">
        <f t="shared" ref="K77" si="952">+K78*$F77</f>
        <v>0</v>
      </c>
      <c r="L77" s="649">
        <f t="shared" ref="L77" si="953">+L78*$F77</f>
        <v>0</v>
      </c>
      <c r="M77" s="649">
        <f t="shared" ref="M77" si="954">+M78*$F77</f>
        <v>0</v>
      </c>
      <c r="N77" s="649">
        <f t="shared" ref="N77" si="955">+N78*$F77</f>
        <v>0</v>
      </c>
      <c r="O77" s="649">
        <f t="shared" ref="O77" si="956">+O78*$F77</f>
        <v>0</v>
      </c>
      <c r="P77" s="649">
        <f t="shared" ref="P77" si="957">+P78*$F77</f>
        <v>0</v>
      </c>
      <c r="Q77" s="649">
        <f t="shared" ref="Q77" si="958">+Q78*$F77</f>
        <v>0</v>
      </c>
      <c r="R77" s="649">
        <f t="shared" ref="R77" si="959">+R78*$F77</f>
        <v>0</v>
      </c>
      <c r="S77" s="649">
        <f t="shared" ref="S77" si="960">+S78*$F77</f>
        <v>0</v>
      </c>
      <c r="T77" s="649">
        <f t="shared" ref="T77" si="961">+T78*$F77</f>
        <v>1833077.6754963405</v>
      </c>
      <c r="U77" s="649">
        <f t="shared" ref="U77" si="962">+U78*$F77</f>
        <v>0</v>
      </c>
      <c r="V77" s="649">
        <f t="shared" ref="V77" si="963">+V78*$F77</f>
        <v>0</v>
      </c>
      <c r="W77" s="649">
        <f t="shared" ref="W77" si="964">+W78*$F77</f>
        <v>0</v>
      </c>
      <c r="X77" s="649">
        <f t="shared" ref="X77" si="965">+X78*$F77</f>
        <v>0</v>
      </c>
      <c r="Y77" s="649">
        <f t="shared" ref="Y77" si="966">+Y78*$F77</f>
        <v>0</v>
      </c>
      <c r="Z77" s="649">
        <f t="shared" ref="Z77" si="967">+Z78*$F77</f>
        <v>0</v>
      </c>
      <c r="AA77" s="649">
        <f t="shared" ref="AA77" si="968">+AA78*$F77</f>
        <v>0</v>
      </c>
      <c r="AB77" s="649">
        <f t="shared" ref="AB77" si="969">+AB78*$F77</f>
        <v>0</v>
      </c>
      <c r="AC77" s="649">
        <f t="shared" ref="AC77" si="970">+AC78*$F77</f>
        <v>0</v>
      </c>
      <c r="AD77" s="649">
        <f t="shared" ref="AD77" si="971">+AD78*$F77</f>
        <v>0</v>
      </c>
      <c r="AE77" s="649">
        <f t="shared" ref="AE77" si="972">+AE78*$F77</f>
        <v>0</v>
      </c>
      <c r="AF77" s="649">
        <f t="shared" ref="AF77" si="973">+AF78*$F77</f>
        <v>0</v>
      </c>
      <c r="AG77" s="649">
        <f t="shared" ref="AG77" si="974">+AG78*$F77</f>
        <v>0</v>
      </c>
      <c r="AH77" s="649">
        <f t="shared" ref="AH77" si="975">+AH78*$F77</f>
        <v>0</v>
      </c>
      <c r="AI77" s="649">
        <f t="shared" ref="AI77" si="976">+AI78*$F77</f>
        <v>0</v>
      </c>
      <c r="AJ77" s="649">
        <f t="shared" ref="AJ77" si="977">+AJ78*$F77</f>
        <v>0</v>
      </c>
      <c r="AK77" s="649">
        <f t="shared" ref="AK77" si="978">+AK78*$F77</f>
        <v>0</v>
      </c>
      <c r="AL77" s="649">
        <f t="shared" ref="AL77" si="979">+AL78*$F77</f>
        <v>0</v>
      </c>
      <c r="AM77" s="649">
        <f t="shared" ref="AM77" si="980">+AM78*$F77</f>
        <v>0</v>
      </c>
      <c r="AN77" s="649">
        <f t="shared" ref="AN77" si="981">+AN78*$F77</f>
        <v>0</v>
      </c>
      <c r="AO77" s="649">
        <f t="shared" ref="AO77" si="982">+AO78*$F77</f>
        <v>0</v>
      </c>
      <c r="AP77" s="649">
        <f t="shared" ref="AP77" si="983">+AP78*$F77</f>
        <v>0</v>
      </c>
      <c r="AQ77" s="649">
        <f t="shared" ref="AQ77" si="984">+AQ78*$F77</f>
        <v>0</v>
      </c>
      <c r="AR77" s="649">
        <f t="shared" ref="AR77" si="985">+AR78*$F77</f>
        <v>0</v>
      </c>
      <c r="AS77" s="649">
        <f t="shared" ref="AS77" si="986">+AS78*$F77</f>
        <v>0</v>
      </c>
      <c r="AT77" s="649">
        <f t="shared" ref="AT77" si="987">+AT78*$F77</f>
        <v>0</v>
      </c>
      <c r="AU77" s="613">
        <f t="shared" si="280"/>
        <v>1833077.6754963405</v>
      </c>
      <c r="AV77" s="645">
        <f t="shared" si="278"/>
        <v>0</v>
      </c>
      <c r="AW77" s="590"/>
      <c r="AX77" s="590"/>
    </row>
    <row r="78" spans="1:50" s="308" customFormat="1" hidden="1" outlineLevel="1">
      <c r="A78" s="642"/>
      <c r="B78" s="636"/>
      <c r="C78" s="636"/>
      <c r="D78" s="651"/>
      <c r="E78" s="653"/>
      <c r="F78" s="640"/>
      <c r="G78" s="640">
        <f t="shared" si="282"/>
        <v>1</v>
      </c>
      <c r="H78" s="654">
        <v>0</v>
      </c>
      <c r="I78" s="654">
        <v>0</v>
      </c>
      <c r="J78" s="654">
        <v>0</v>
      </c>
      <c r="K78" s="654">
        <v>0</v>
      </c>
      <c r="L78" s="654">
        <v>0</v>
      </c>
      <c r="M78" s="654">
        <v>0</v>
      </c>
      <c r="N78" s="654">
        <v>0</v>
      </c>
      <c r="O78" s="654">
        <v>0</v>
      </c>
      <c r="P78" s="654">
        <v>0</v>
      </c>
      <c r="Q78" s="654">
        <v>0</v>
      </c>
      <c r="R78" s="654">
        <v>0</v>
      </c>
      <c r="S78" s="654">
        <v>0</v>
      </c>
      <c r="T78" s="654">
        <v>1</v>
      </c>
      <c r="U78" s="654">
        <v>0</v>
      </c>
      <c r="V78" s="654">
        <v>0</v>
      </c>
      <c r="W78" s="654">
        <v>0</v>
      </c>
      <c r="X78" s="654">
        <v>0</v>
      </c>
      <c r="Y78" s="654">
        <v>0</v>
      </c>
      <c r="Z78" s="654">
        <v>0</v>
      </c>
      <c r="AA78" s="654">
        <v>0</v>
      </c>
      <c r="AB78" s="654">
        <v>0</v>
      </c>
      <c r="AC78" s="654">
        <v>0</v>
      </c>
      <c r="AD78" s="654">
        <v>0</v>
      </c>
      <c r="AE78" s="654">
        <v>0</v>
      </c>
      <c r="AF78" s="654">
        <v>0</v>
      </c>
      <c r="AG78" s="654">
        <v>0</v>
      </c>
      <c r="AH78" s="654">
        <v>0</v>
      </c>
      <c r="AI78" s="654">
        <v>0</v>
      </c>
      <c r="AJ78" s="654">
        <v>0</v>
      </c>
      <c r="AK78" s="654">
        <v>0</v>
      </c>
      <c r="AL78" s="654">
        <v>0</v>
      </c>
      <c r="AM78" s="654">
        <v>0</v>
      </c>
      <c r="AN78" s="654">
        <v>0</v>
      </c>
      <c r="AO78" s="654">
        <v>0</v>
      </c>
      <c r="AP78" s="654">
        <v>0</v>
      </c>
      <c r="AQ78" s="654">
        <v>0</v>
      </c>
      <c r="AR78" s="654">
        <v>0</v>
      </c>
      <c r="AS78" s="654">
        <v>0</v>
      </c>
      <c r="AT78" s="654">
        <v>0</v>
      </c>
      <c r="AU78" s="613">
        <f t="shared" si="280"/>
        <v>1</v>
      </c>
      <c r="AV78" s="645">
        <f t="shared" si="278"/>
        <v>1</v>
      </c>
      <c r="AW78" s="642"/>
      <c r="AX78" s="642"/>
    </row>
    <row r="79" spans="1:50" s="264" customFormat="1" hidden="1" outlineLevel="1">
      <c r="A79" s="590"/>
      <c r="B79" s="646" t="s">
        <v>305</v>
      </c>
      <c r="C79" s="646" t="s">
        <v>352</v>
      </c>
      <c r="D79" s="647" t="s">
        <v>353</v>
      </c>
      <c r="E79" s="649"/>
      <c r="F79" s="650">
        <v>1833077.6754963405</v>
      </c>
      <c r="G79" s="650">
        <f t="shared" si="282"/>
        <v>1833077.6754963405</v>
      </c>
      <c r="H79" s="649">
        <f t="shared" ref="H79" si="988">+H80*$F79</f>
        <v>0</v>
      </c>
      <c r="I79" s="649">
        <f t="shared" ref="I79" si="989">+I80*$F79</f>
        <v>0</v>
      </c>
      <c r="J79" s="649">
        <f t="shared" ref="J79" si="990">+J80*$F79</f>
        <v>0</v>
      </c>
      <c r="K79" s="649">
        <f t="shared" ref="K79" si="991">+K80*$F79</f>
        <v>0</v>
      </c>
      <c r="L79" s="649">
        <f t="shared" ref="L79" si="992">+L80*$F79</f>
        <v>0</v>
      </c>
      <c r="M79" s="649">
        <f t="shared" ref="M79" si="993">+M80*$F79</f>
        <v>0</v>
      </c>
      <c r="N79" s="649">
        <f t="shared" ref="N79" si="994">+N80*$F79</f>
        <v>0</v>
      </c>
      <c r="O79" s="649">
        <f t="shared" ref="O79" si="995">+O80*$F79</f>
        <v>0</v>
      </c>
      <c r="P79" s="649">
        <f t="shared" ref="P79" si="996">+P80*$F79</f>
        <v>0</v>
      </c>
      <c r="Q79" s="649">
        <f t="shared" ref="Q79" si="997">+Q80*$F79</f>
        <v>0</v>
      </c>
      <c r="R79" s="649">
        <f t="shared" ref="R79" si="998">+R80*$F79</f>
        <v>0</v>
      </c>
      <c r="S79" s="649">
        <f t="shared" ref="S79" si="999">+S80*$F79</f>
        <v>0</v>
      </c>
      <c r="T79" s="649">
        <f t="shared" ref="T79" si="1000">+T80*$F79</f>
        <v>989861.94476802391</v>
      </c>
      <c r="U79" s="649">
        <f t="shared" ref="U79" si="1001">+U80*$F79</f>
        <v>843215.73072831659</v>
      </c>
      <c r="V79" s="649">
        <f t="shared" ref="V79" si="1002">+V80*$F79</f>
        <v>0</v>
      </c>
      <c r="W79" s="649">
        <f t="shared" ref="W79" si="1003">+W80*$F79</f>
        <v>0</v>
      </c>
      <c r="X79" s="649">
        <f t="shared" ref="X79" si="1004">+X80*$F79</f>
        <v>0</v>
      </c>
      <c r="Y79" s="649">
        <f t="shared" ref="Y79" si="1005">+Y80*$F79</f>
        <v>0</v>
      </c>
      <c r="Z79" s="649">
        <f t="shared" ref="Z79" si="1006">+Z80*$F79</f>
        <v>0</v>
      </c>
      <c r="AA79" s="649">
        <f t="shared" ref="AA79" si="1007">+AA80*$F79</f>
        <v>0</v>
      </c>
      <c r="AB79" s="649">
        <f t="shared" ref="AB79" si="1008">+AB80*$F79</f>
        <v>0</v>
      </c>
      <c r="AC79" s="649">
        <f t="shared" ref="AC79" si="1009">+AC80*$F79</f>
        <v>0</v>
      </c>
      <c r="AD79" s="649">
        <f t="shared" ref="AD79" si="1010">+AD80*$F79</f>
        <v>0</v>
      </c>
      <c r="AE79" s="649">
        <f t="shared" ref="AE79" si="1011">+AE80*$F79</f>
        <v>0</v>
      </c>
      <c r="AF79" s="649">
        <f t="shared" ref="AF79" si="1012">+AF80*$F79</f>
        <v>0</v>
      </c>
      <c r="AG79" s="649">
        <f t="shared" ref="AG79" si="1013">+AG80*$F79</f>
        <v>0</v>
      </c>
      <c r="AH79" s="649">
        <f t="shared" ref="AH79" si="1014">+AH80*$F79</f>
        <v>0</v>
      </c>
      <c r="AI79" s="649">
        <f t="shared" ref="AI79" si="1015">+AI80*$F79</f>
        <v>0</v>
      </c>
      <c r="AJ79" s="649">
        <f t="shared" ref="AJ79" si="1016">+AJ80*$F79</f>
        <v>0</v>
      </c>
      <c r="AK79" s="649">
        <f t="shared" ref="AK79" si="1017">+AK80*$F79</f>
        <v>0</v>
      </c>
      <c r="AL79" s="649">
        <f t="shared" ref="AL79" si="1018">+AL80*$F79</f>
        <v>0</v>
      </c>
      <c r="AM79" s="649">
        <f t="shared" ref="AM79" si="1019">+AM80*$F79</f>
        <v>0</v>
      </c>
      <c r="AN79" s="649">
        <f t="shared" ref="AN79" si="1020">+AN80*$F79</f>
        <v>0</v>
      </c>
      <c r="AO79" s="649">
        <f t="shared" ref="AO79" si="1021">+AO80*$F79</f>
        <v>0</v>
      </c>
      <c r="AP79" s="649">
        <f t="shared" ref="AP79" si="1022">+AP80*$F79</f>
        <v>0</v>
      </c>
      <c r="AQ79" s="649">
        <f t="shared" ref="AQ79" si="1023">+AQ80*$F79</f>
        <v>0</v>
      </c>
      <c r="AR79" s="649">
        <f t="shared" ref="AR79" si="1024">+AR80*$F79</f>
        <v>0</v>
      </c>
      <c r="AS79" s="649">
        <f t="shared" ref="AS79" si="1025">+AS80*$F79</f>
        <v>0</v>
      </c>
      <c r="AT79" s="649">
        <f t="shared" ref="AT79" si="1026">+AT80*$F79</f>
        <v>0</v>
      </c>
      <c r="AU79" s="613">
        <f t="shared" si="280"/>
        <v>1833077.6754963405</v>
      </c>
      <c r="AV79" s="645">
        <f t="shared" si="278"/>
        <v>0</v>
      </c>
      <c r="AW79" s="590"/>
      <c r="AX79" s="590"/>
    </row>
    <row r="80" spans="1:50" s="308" customFormat="1" hidden="1" outlineLevel="1">
      <c r="A80" s="642"/>
      <c r="B80" s="636"/>
      <c r="C80" s="636"/>
      <c r="D80" s="651"/>
      <c r="E80" s="653"/>
      <c r="F80" s="640"/>
      <c r="G80" s="640">
        <f t="shared" si="282"/>
        <v>1</v>
      </c>
      <c r="H80" s="654">
        <v>0</v>
      </c>
      <c r="I80" s="654">
        <v>0</v>
      </c>
      <c r="J80" s="654">
        <v>0</v>
      </c>
      <c r="K80" s="654">
        <v>0</v>
      </c>
      <c r="L80" s="654">
        <v>0</v>
      </c>
      <c r="M80" s="654">
        <v>0</v>
      </c>
      <c r="N80" s="654">
        <v>0</v>
      </c>
      <c r="O80" s="654">
        <v>0</v>
      </c>
      <c r="P80" s="654">
        <v>0</v>
      </c>
      <c r="Q80" s="654">
        <v>0</v>
      </c>
      <c r="R80" s="654">
        <v>0</v>
      </c>
      <c r="S80" s="654">
        <v>0</v>
      </c>
      <c r="T80" s="654">
        <v>0.54</v>
      </c>
      <c r="U80" s="654">
        <v>0.45999999999999996</v>
      </c>
      <c r="V80" s="654">
        <v>0</v>
      </c>
      <c r="W80" s="654">
        <v>0</v>
      </c>
      <c r="X80" s="654">
        <v>0</v>
      </c>
      <c r="Y80" s="654">
        <v>0</v>
      </c>
      <c r="Z80" s="654">
        <v>0</v>
      </c>
      <c r="AA80" s="654">
        <v>0</v>
      </c>
      <c r="AB80" s="654">
        <v>0</v>
      </c>
      <c r="AC80" s="654">
        <v>0</v>
      </c>
      <c r="AD80" s="654">
        <v>0</v>
      </c>
      <c r="AE80" s="654">
        <v>0</v>
      </c>
      <c r="AF80" s="654">
        <v>0</v>
      </c>
      <c r="AG80" s="654">
        <v>0</v>
      </c>
      <c r="AH80" s="654">
        <v>0</v>
      </c>
      <c r="AI80" s="654">
        <v>0</v>
      </c>
      <c r="AJ80" s="654">
        <v>0</v>
      </c>
      <c r="AK80" s="654">
        <v>0</v>
      </c>
      <c r="AL80" s="654">
        <v>0</v>
      </c>
      <c r="AM80" s="654">
        <v>0</v>
      </c>
      <c r="AN80" s="654">
        <v>0</v>
      </c>
      <c r="AO80" s="654">
        <v>0</v>
      </c>
      <c r="AP80" s="654">
        <v>0</v>
      </c>
      <c r="AQ80" s="654">
        <v>0</v>
      </c>
      <c r="AR80" s="654">
        <v>0</v>
      </c>
      <c r="AS80" s="654">
        <v>0</v>
      </c>
      <c r="AT80" s="654">
        <v>0</v>
      </c>
      <c r="AU80" s="613">
        <f t="shared" si="280"/>
        <v>1</v>
      </c>
      <c r="AV80" s="645">
        <f t="shared" si="278"/>
        <v>1</v>
      </c>
      <c r="AW80" s="642"/>
      <c r="AX80" s="642"/>
    </row>
    <row r="81" spans="1:50" s="264" customFormat="1" hidden="1" outlineLevel="1">
      <c r="A81" s="590"/>
      <c r="B81" s="646" t="s">
        <v>305</v>
      </c>
      <c r="C81" s="646" t="s">
        <v>354</v>
      </c>
      <c r="D81" s="647" t="s">
        <v>355</v>
      </c>
      <c r="E81" s="649"/>
      <c r="F81" s="650">
        <v>1833077.6754963405</v>
      </c>
      <c r="G81" s="650">
        <f t="shared" si="282"/>
        <v>1833077.6754963405</v>
      </c>
      <c r="H81" s="649">
        <f t="shared" ref="H81" si="1027">+H82*$F81</f>
        <v>0</v>
      </c>
      <c r="I81" s="649">
        <f t="shared" ref="I81" si="1028">+I82*$F81</f>
        <v>0</v>
      </c>
      <c r="J81" s="649">
        <f t="shared" ref="J81" si="1029">+J82*$F81</f>
        <v>0</v>
      </c>
      <c r="K81" s="649">
        <f t="shared" ref="K81" si="1030">+K82*$F81</f>
        <v>0</v>
      </c>
      <c r="L81" s="649">
        <f t="shared" ref="L81" si="1031">+L82*$F81</f>
        <v>0</v>
      </c>
      <c r="M81" s="649">
        <f t="shared" ref="M81" si="1032">+M82*$F81</f>
        <v>0</v>
      </c>
      <c r="N81" s="649">
        <f t="shared" ref="N81" si="1033">+N82*$F81</f>
        <v>0</v>
      </c>
      <c r="O81" s="649">
        <f t="shared" ref="O81" si="1034">+O82*$F81</f>
        <v>0</v>
      </c>
      <c r="P81" s="649">
        <f t="shared" ref="P81" si="1035">+P82*$F81</f>
        <v>0</v>
      </c>
      <c r="Q81" s="649">
        <f t="shared" ref="Q81" si="1036">+Q82*$F81</f>
        <v>0</v>
      </c>
      <c r="R81" s="649">
        <f t="shared" ref="R81" si="1037">+R82*$F81</f>
        <v>0</v>
      </c>
      <c r="S81" s="649">
        <f t="shared" ref="S81" si="1038">+S82*$F81</f>
        <v>0</v>
      </c>
      <c r="T81" s="649">
        <f t="shared" ref="T81" si="1039">+T82*$F81</f>
        <v>0</v>
      </c>
      <c r="U81" s="649">
        <f t="shared" ref="U81" si="1040">+U82*$F81</f>
        <v>1833077.6754963405</v>
      </c>
      <c r="V81" s="649">
        <f t="shared" ref="V81" si="1041">+V82*$F81</f>
        <v>0</v>
      </c>
      <c r="W81" s="649">
        <f t="shared" ref="W81" si="1042">+W82*$F81</f>
        <v>0</v>
      </c>
      <c r="X81" s="649">
        <f t="shared" ref="X81" si="1043">+X82*$F81</f>
        <v>0</v>
      </c>
      <c r="Y81" s="649">
        <f t="shared" ref="Y81" si="1044">+Y82*$F81</f>
        <v>0</v>
      </c>
      <c r="Z81" s="649">
        <f t="shared" ref="Z81" si="1045">+Z82*$F81</f>
        <v>0</v>
      </c>
      <c r="AA81" s="649">
        <f t="shared" ref="AA81" si="1046">+AA82*$F81</f>
        <v>0</v>
      </c>
      <c r="AB81" s="649">
        <f t="shared" ref="AB81" si="1047">+AB82*$F81</f>
        <v>0</v>
      </c>
      <c r="AC81" s="649">
        <f t="shared" ref="AC81" si="1048">+AC82*$F81</f>
        <v>0</v>
      </c>
      <c r="AD81" s="649">
        <f t="shared" ref="AD81" si="1049">+AD82*$F81</f>
        <v>0</v>
      </c>
      <c r="AE81" s="649">
        <f t="shared" ref="AE81" si="1050">+AE82*$F81</f>
        <v>0</v>
      </c>
      <c r="AF81" s="649">
        <f t="shared" ref="AF81" si="1051">+AF82*$F81</f>
        <v>0</v>
      </c>
      <c r="AG81" s="649">
        <f t="shared" ref="AG81" si="1052">+AG82*$F81</f>
        <v>0</v>
      </c>
      <c r="AH81" s="649">
        <f t="shared" ref="AH81" si="1053">+AH82*$F81</f>
        <v>0</v>
      </c>
      <c r="AI81" s="649">
        <f t="shared" ref="AI81" si="1054">+AI82*$F81</f>
        <v>0</v>
      </c>
      <c r="AJ81" s="649">
        <f t="shared" ref="AJ81" si="1055">+AJ82*$F81</f>
        <v>0</v>
      </c>
      <c r="AK81" s="649">
        <f t="shared" ref="AK81" si="1056">+AK82*$F81</f>
        <v>0</v>
      </c>
      <c r="AL81" s="649">
        <f t="shared" ref="AL81" si="1057">+AL82*$F81</f>
        <v>0</v>
      </c>
      <c r="AM81" s="649">
        <f t="shared" ref="AM81" si="1058">+AM82*$F81</f>
        <v>0</v>
      </c>
      <c r="AN81" s="649">
        <f t="shared" ref="AN81" si="1059">+AN82*$F81</f>
        <v>0</v>
      </c>
      <c r="AO81" s="649">
        <f t="shared" ref="AO81" si="1060">+AO82*$F81</f>
        <v>0</v>
      </c>
      <c r="AP81" s="649">
        <f t="shared" ref="AP81" si="1061">+AP82*$F81</f>
        <v>0</v>
      </c>
      <c r="AQ81" s="649">
        <f t="shared" ref="AQ81" si="1062">+AQ82*$F81</f>
        <v>0</v>
      </c>
      <c r="AR81" s="649">
        <f t="shared" ref="AR81" si="1063">+AR82*$F81</f>
        <v>0</v>
      </c>
      <c r="AS81" s="649">
        <f t="shared" ref="AS81" si="1064">+AS82*$F81</f>
        <v>0</v>
      </c>
      <c r="AT81" s="649">
        <f t="shared" ref="AT81" si="1065">+AT82*$F81</f>
        <v>0</v>
      </c>
      <c r="AU81" s="613">
        <f t="shared" si="280"/>
        <v>1833077.6754963405</v>
      </c>
      <c r="AV81" s="645">
        <f t="shared" si="278"/>
        <v>0</v>
      </c>
      <c r="AW81" s="590"/>
      <c r="AX81" s="590"/>
    </row>
    <row r="82" spans="1:50" s="308" customFormat="1" hidden="1" outlineLevel="1">
      <c r="A82" s="642"/>
      <c r="B82" s="636"/>
      <c r="C82" s="636"/>
      <c r="D82" s="651"/>
      <c r="E82" s="653"/>
      <c r="F82" s="640"/>
      <c r="G82" s="640">
        <f t="shared" si="282"/>
        <v>1</v>
      </c>
      <c r="H82" s="654">
        <v>0</v>
      </c>
      <c r="I82" s="654">
        <v>0</v>
      </c>
      <c r="J82" s="654">
        <v>0</v>
      </c>
      <c r="K82" s="654">
        <v>0</v>
      </c>
      <c r="L82" s="654">
        <v>0</v>
      </c>
      <c r="M82" s="654">
        <v>0</v>
      </c>
      <c r="N82" s="654">
        <v>0</v>
      </c>
      <c r="O82" s="654">
        <v>0</v>
      </c>
      <c r="P82" s="654">
        <v>0</v>
      </c>
      <c r="Q82" s="654">
        <v>0</v>
      </c>
      <c r="R82" s="654">
        <v>0</v>
      </c>
      <c r="S82" s="654">
        <v>0</v>
      </c>
      <c r="T82" s="654">
        <v>0</v>
      </c>
      <c r="U82" s="654">
        <v>1</v>
      </c>
      <c r="V82" s="654">
        <v>0</v>
      </c>
      <c r="W82" s="654">
        <v>0</v>
      </c>
      <c r="X82" s="654">
        <v>0</v>
      </c>
      <c r="Y82" s="654">
        <v>0</v>
      </c>
      <c r="Z82" s="654">
        <v>0</v>
      </c>
      <c r="AA82" s="654">
        <v>0</v>
      </c>
      <c r="AB82" s="654">
        <v>0</v>
      </c>
      <c r="AC82" s="654">
        <v>0</v>
      </c>
      <c r="AD82" s="654">
        <v>0</v>
      </c>
      <c r="AE82" s="654">
        <v>0</v>
      </c>
      <c r="AF82" s="654">
        <v>0</v>
      </c>
      <c r="AG82" s="654">
        <v>0</v>
      </c>
      <c r="AH82" s="654">
        <v>0</v>
      </c>
      <c r="AI82" s="654">
        <v>0</v>
      </c>
      <c r="AJ82" s="654">
        <v>0</v>
      </c>
      <c r="AK82" s="654">
        <v>0</v>
      </c>
      <c r="AL82" s="654">
        <v>0</v>
      </c>
      <c r="AM82" s="654">
        <v>0</v>
      </c>
      <c r="AN82" s="654">
        <v>0</v>
      </c>
      <c r="AO82" s="654">
        <v>0</v>
      </c>
      <c r="AP82" s="654">
        <v>0</v>
      </c>
      <c r="AQ82" s="654">
        <v>0</v>
      </c>
      <c r="AR82" s="654">
        <v>0</v>
      </c>
      <c r="AS82" s="654">
        <v>0</v>
      </c>
      <c r="AT82" s="654">
        <v>0</v>
      </c>
      <c r="AU82" s="613">
        <f t="shared" si="280"/>
        <v>1</v>
      </c>
      <c r="AV82" s="645">
        <f t="shared" si="278"/>
        <v>1</v>
      </c>
      <c r="AW82" s="642"/>
      <c r="AX82" s="642"/>
    </row>
    <row r="83" spans="1:50" s="264" customFormat="1" hidden="1" outlineLevel="1">
      <c r="A83" s="590"/>
      <c r="B83" s="646" t="s">
        <v>305</v>
      </c>
      <c r="C83" s="646" t="s">
        <v>356</v>
      </c>
      <c r="D83" s="647" t="s">
        <v>357</v>
      </c>
      <c r="E83" s="649"/>
      <c r="F83" s="650">
        <v>1833077.6754963405</v>
      </c>
      <c r="G83" s="650">
        <f t="shared" si="282"/>
        <v>1833077.6754963405</v>
      </c>
      <c r="H83" s="649">
        <f t="shared" ref="H83" si="1066">+H84*$F83</f>
        <v>0</v>
      </c>
      <c r="I83" s="649">
        <f t="shared" ref="I83" si="1067">+I84*$F83</f>
        <v>0</v>
      </c>
      <c r="J83" s="649">
        <f t="shared" ref="J83" si="1068">+J84*$F83</f>
        <v>0</v>
      </c>
      <c r="K83" s="649">
        <f t="shared" ref="K83" si="1069">+K84*$F83</f>
        <v>0</v>
      </c>
      <c r="L83" s="649">
        <f t="shared" ref="L83" si="1070">+L84*$F83</f>
        <v>0</v>
      </c>
      <c r="M83" s="649">
        <f t="shared" ref="M83" si="1071">+M84*$F83</f>
        <v>0</v>
      </c>
      <c r="N83" s="649">
        <f t="shared" ref="N83" si="1072">+N84*$F83</f>
        <v>0</v>
      </c>
      <c r="O83" s="649">
        <f t="shared" ref="O83" si="1073">+O84*$F83</f>
        <v>0</v>
      </c>
      <c r="P83" s="649">
        <f t="shared" ref="P83" si="1074">+P84*$F83</f>
        <v>0</v>
      </c>
      <c r="Q83" s="649">
        <f t="shared" ref="Q83" si="1075">+Q84*$F83</f>
        <v>0</v>
      </c>
      <c r="R83" s="649">
        <f t="shared" ref="R83" si="1076">+R84*$F83</f>
        <v>0</v>
      </c>
      <c r="S83" s="649">
        <f t="shared" ref="S83" si="1077">+S84*$F83</f>
        <v>0</v>
      </c>
      <c r="T83" s="649">
        <f t="shared" ref="T83" si="1078">+T84*$F83</f>
        <v>0</v>
      </c>
      <c r="U83" s="649">
        <f t="shared" ref="U83" si="1079">+U84*$F83</f>
        <v>1228162.0425825482</v>
      </c>
      <c r="V83" s="649">
        <f t="shared" ref="V83" si="1080">+V84*$F83</f>
        <v>604915.63291379227</v>
      </c>
      <c r="W83" s="649">
        <f t="shared" ref="W83" si="1081">+W84*$F83</f>
        <v>0</v>
      </c>
      <c r="X83" s="649">
        <f t="shared" ref="X83" si="1082">+X84*$F83</f>
        <v>0</v>
      </c>
      <c r="Y83" s="649">
        <f t="shared" ref="Y83" si="1083">+Y84*$F83</f>
        <v>0</v>
      </c>
      <c r="Z83" s="649">
        <f t="shared" ref="Z83" si="1084">+Z84*$F83</f>
        <v>0</v>
      </c>
      <c r="AA83" s="649">
        <f t="shared" ref="AA83" si="1085">+AA84*$F83</f>
        <v>0</v>
      </c>
      <c r="AB83" s="649">
        <f t="shared" ref="AB83" si="1086">+AB84*$F83</f>
        <v>0</v>
      </c>
      <c r="AC83" s="649">
        <f t="shared" ref="AC83" si="1087">+AC84*$F83</f>
        <v>0</v>
      </c>
      <c r="AD83" s="649">
        <f t="shared" ref="AD83" si="1088">+AD84*$F83</f>
        <v>0</v>
      </c>
      <c r="AE83" s="649">
        <f t="shared" ref="AE83" si="1089">+AE84*$F83</f>
        <v>0</v>
      </c>
      <c r="AF83" s="649">
        <f t="shared" ref="AF83" si="1090">+AF84*$F83</f>
        <v>0</v>
      </c>
      <c r="AG83" s="649">
        <f t="shared" ref="AG83" si="1091">+AG84*$F83</f>
        <v>0</v>
      </c>
      <c r="AH83" s="649">
        <f t="shared" ref="AH83" si="1092">+AH84*$F83</f>
        <v>0</v>
      </c>
      <c r="AI83" s="649">
        <f t="shared" ref="AI83" si="1093">+AI84*$F83</f>
        <v>0</v>
      </c>
      <c r="AJ83" s="649">
        <f t="shared" ref="AJ83" si="1094">+AJ84*$F83</f>
        <v>0</v>
      </c>
      <c r="AK83" s="649">
        <f t="shared" ref="AK83" si="1095">+AK84*$F83</f>
        <v>0</v>
      </c>
      <c r="AL83" s="649">
        <f t="shared" ref="AL83" si="1096">+AL84*$F83</f>
        <v>0</v>
      </c>
      <c r="AM83" s="649">
        <f t="shared" ref="AM83" si="1097">+AM84*$F83</f>
        <v>0</v>
      </c>
      <c r="AN83" s="649">
        <f t="shared" ref="AN83" si="1098">+AN84*$F83</f>
        <v>0</v>
      </c>
      <c r="AO83" s="649">
        <f t="shared" ref="AO83" si="1099">+AO84*$F83</f>
        <v>0</v>
      </c>
      <c r="AP83" s="649">
        <f t="shared" ref="AP83" si="1100">+AP84*$F83</f>
        <v>0</v>
      </c>
      <c r="AQ83" s="649">
        <f t="shared" ref="AQ83" si="1101">+AQ84*$F83</f>
        <v>0</v>
      </c>
      <c r="AR83" s="649">
        <f t="shared" ref="AR83" si="1102">+AR84*$F83</f>
        <v>0</v>
      </c>
      <c r="AS83" s="649">
        <f t="shared" ref="AS83" si="1103">+AS84*$F83</f>
        <v>0</v>
      </c>
      <c r="AT83" s="649">
        <f t="shared" ref="AT83" si="1104">+AT84*$F83</f>
        <v>0</v>
      </c>
      <c r="AU83" s="613">
        <f t="shared" si="280"/>
        <v>1833077.6754963405</v>
      </c>
      <c r="AV83" s="645">
        <f t="shared" si="278"/>
        <v>0</v>
      </c>
      <c r="AW83" s="590"/>
      <c r="AX83" s="590"/>
    </row>
    <row r="84" spans="1:50" s="308" customFormat="1" hidden="1" outlineLevel="1">
      <c r="A84" s="642"/>
      <c r="B84" s="636"/>
      <c r="C84" s="636"/>
      <c r="D84" s="651"/>
      <c r="E84" s="653"/>
      <c r="F84" s="640"/>
      <c r="G84" s="640">
        <f t="shared" si="282"/>
        <v>1</v>
      </c>
      <c r="H84" s="654">
        <v>0</v>
      </c>
      <c r="I84" s="654">
        <v>0</v>
      </c>
      <c r="J84" s="654">
        <v>0</v>
      </c>
      <c r="K84" s="654">
        <v>0</v>
      </c>
      <c r="L84" s="654">
        <v>0</v>
      </c>
      <c r="M84" s="654">
        <v>0</v>
      </c>
      <c r="N84" s="654">
        <v>0</v>
      </c>
      <c r="O84" s="654">
        <v>0</v>
      </c>
      <c r="P84" s="654">
        <v>0</v>
      </c>
      <c r="Q84" s="654">
        <v>0</v>
      </c>
      <c r="R84" s="654">
        <v>0</v>
      </c>
      <c r="S84" s="654">
        <v>0</v>
      </c>
      <c r="T84" s="654">
        <v>0</v>
      </c>
      <c r="U84" s="654">
        <v>0.67</v>
      </c>
      <c r="V84" s="654">
        <v>0.32999999999999996</v>
      </c>
      <c r="W84" s="654">
        <v>0</v>
      </c>
      <c r="X84" s="654">
        <v>0</v>
      </c>
      <c r="Y84" s="654">
        <v>0</v>
      </c>
      <c r="Z84" s="654">
        <v>0</v>
      </c>
      <c r="AA84" s="654">
        <v>0</v>
      </c>
      <c r="AB84" s="654">
        <v>0</v>
      </c>
      <c r="AC84" s="654">
        <v>0</v>
      </c>
      <c r="AD84" s="654">
        <v>0</v>
      </c>
      <c r="AE84" s="654">
        <v>0</v>
      </c>
      <c r="AF84" s="654">
        <v>0</v>
      </c>
      <c r="AG84" s="654">
        <v>0</v>
      </c>
      <c r="AH84" s="654">
        <v>0</v>
      </c>
      <c r="AI84" s="654">
        <v>0</v>
      </c>
      <c r="AJ84" s="654">
        <v>0</v>
      </c>
      <c r="AK84" s="654">
        <v>0</v>
      </c>
      <c r="AL84" s="654">
        <v>0</v>
      </c>
      <c r="AM84" s="654">
        <v>0</v>
      </c>
      <c r="AN84" s="654">
        <v>0</v>
      </c>
      <c r="AO84" s="654">
        <v>0</v>
      </c>
      <c r="AP84" s="654">
        <v>0</v>
      </c>
      <c r="AQ84" s="654">
        <v>0</v>
      </c>
      <c r="AR84" s="654">
        <v>0</v>
      </c>
      <c r="AS84" s="654">
        <v>0</v>
      </c>
      <c r="AT84" s="654">
        <v>0</v>
      </c>
      <c r="AU84" s="613">
        <f t="shared" si="280"/>
        <v>1</v>
      </c>
      <c r="AV84" s="645">
        <f t="shared" si="278"/>
        <v>1</v>
      </c>
      <c r="AW84" s="642"/>
      <c r="AX84" s="642"/>
    </row>
    <row r="85" spans="1:50" s="264" customFormat="1" hidden="1" outlineLevel="1">
      <c r="A85" s="590"/>
      <c r="B85" s="646" t="s">
        <v>305</v>
      </c>
      <c r="C85" s="646" t="s">
        <v>358</v>
      </c>
      <c r="D85" s="647" t="s">
        <v>359</v>
      </c>
      <c r="E85" s="649"/>
      <c r="F85" s="650">
        <v>1833077.6754963405</v>
      </c>
      <c r="G85" s="650">
        <f t="shared" si="282"/>
        <v>1833077.6754963405</v>
      </c>
      <c r="H85" s="649">
        <f t="shared" ref="H85" si="1105">+H86*$F85</f>
        <v>0</v>
      </c>
      <c r="I85" s="649">
        <f t="shared" ref="I85" si="1106">+I86*$F85</f>
        <v>0</v>
      </c>
      <c r="J85" s="649">
        <f t="shared" ref="J85" si="1107">+J86*$F85</f>
        <v>0</v>
      </c>
      <c r="K85" s="649">
        <f t="shared" ref="K85" si="1108">+K86*$F85</f>
        <v>0</v>
      </c>
      <c r="L85" s="649">
        <f t="shared" ref="L85" si="1109">+L86*$F85</f>
        <v>0</v>
      </c>
      <c r="M85" s="649">
        <f t="shared" ref="M85" si="1110">+M86*$F85</f>
        <v>0</v>
      </c>
      <c r="N85" s="649">
        <f t="shared" ref="N85" si="1111">+N86*$F85</f>
        <v>0</v>
      </c>
      <c r="O85" s="649">
        <f t="shared" ref="O85" si="1112">+O86*$F85</f>
        <v>0</v>
      </c>
      <c r="P85" s="649">
        <f t="shared" ref="P85" si="1113">+P86*$F85</f>
        <v>0</v>
      </c>
      <c r="Q85" s="649">
        <f t="shared" ref="Q85" si="1114">+Q86*$F85</f>
        <v>0</v>
      </c>
      <c r="R85" s="649">
        <f t="shared" ref="R85" si="1115">+R86*$F85</f>
        <v>0</v>
      </c>
      <c r="S85" s="649">
        <f t="shared" ref="S85" si="1116">+S86*$F85</f>
        <v>0</v>
      </c>
      <c r="T85" s="649">
        <f t="shared" ref="T85" si="1117">+T86*$F85</f>
        <v>0</v>
      </c>
      <c r="U85" s="649">
        <f t="shared" ref="U85" si="1118">+U86*$F85</f>
        <v>0</v>
      </c>
      <c r="V85" s="649">
        <f t="shared" ref="V85" si="1119">+V86*$F85</f>
        <v>1833077.6754963405</v>
      </c>
      <c r="W85" s="649">
        <f t="shared" ref="W85" si="1120">+W86*$F85</f>
        <v>0</v>
      </c>
      <c r="X85" s="649">
        <f t="shared" ref="X85" si="1121">+X86*$F85</f>
        <v>0</v>
      </c>
      <c r="Y85" s="649">
        <f t="shared" ref="Y85" si="1122">+Y86*$F85</f>
        <v>0</v>
      </c>
      <c r="Z85" s="649">
        <f t="shared" ref="Z85" si="1123">+Z86*$F85</f>
        <v>0</v>
      </c>
      <c r="AA85" s="649">
        <f t="shared" ref="AA85" si="1124">+AA86*$F85</f>
        <v>0</v>
      </c>
      <c r="AB85" s="649">
        <f t="shared" ref="AB85" si="1125">+AB86*$F85</f>
        <v>0</v>
      </c>
      <c r="AC85" s="649">
        <f t="shared" ref="AC85" si="1126">+AC86*$F85</f>
        <v>0</v>
      </c>
      <c r="AD85" s="649">
        <f t="shared" ref="AD85" si="1127">+AD86*$F85</f>
        <v>0</v>
      </c>
      <c r="AE85" s="649">
        <f t="shared" ref="AE85" si="1128">+AE86*$F85</f>
        <v>0</v>
      </c>
      <c r="AF85" s="649">
        <f t="shared" ref="AF85" si="1129">+AF86*$F85</f>
        <v>0</v>
      </c>
      <c r="AG85" s="649">
        <f t="shared" ref="AG85" si="1130">+AG86*$F85</f>
        <v>0</v>
      </c>
      <c r="AH85" s="649">
        <f t="shared" ref="AH85" si="1131">+AH86*$F85</f>
        <v>0</v>
      </c>
      <c r="AI85" s="649">
        <f t="shared" ref="AI85" si="1132">+AI86*$F85</f>
        <v>0</v>
      </c>
      <c r="AJ85" s="649">
        <f t="shared" ref="AJ85" si="1133">+AJ86*$F85</f>
        <v>0</v>
      </c>
      <c r="AK85" s="649">
        <f t="shared" ref="AK85" si="1134">+AK86*$F85</f>
        <v>0</v>
      </c>
      <c r="AL85" s="649">
        <f t="shared" ref="AL85" si="1135">+AL86*$F85</f>
        <v>0</v>
      </c>
      <c r="AM85" s="649">
        <f t="shared" ref="AM85" si="1136">+AM86*$F85</f>
        <v>0</v>
      </c>
      <c r="AN85" s="649">
        <f t="shared" ref="AN85" si="1137">+AN86*$F85</f>
        <v>0</v>
      </c>
      <c r="AO85" s="649">
        <f t="shared" ref="AO85" si="1138">+AO86*$F85</f>
        <v>0</v>
      </c>
      <c r="AP85" s="649">
        <f t="shared" ref="AP85" si="1139">+AP86*$F85</f>
        <v>0</v>
      </c>
      <c r="AQ85" s="649">
        <f t="shared" ref="AQ85" si="1140">+AQ86*$F85</f>
        <v>0</v>
      </c>
      <c r="AR85" s="649">
        <f t="shared" ref="AR85" si="1141">+AR86*$F85</f>
        <v>0</v>
      </c>
      <c r="AS85" s="649">
        <f t="shared" ref="AS85" si="1142">+AS86*$F85</f>
        <v>0</v>
      </c>
      <c r="AT85" s="649">
        <f t="shared" ref="AT85" si="1143">+AT86*$F85</f>
        <v>0</v>
      </c>
      <c r="AU85" s="613">
        <f t="shared" si="280"/>
        <v>1833077.6754963405</v>
      </c>
      <c r="AV85" s="645">
        <f t="shared" si="278"/>
        <v>0</v>
      </c>
      <c r="AW85" s="590"/>
      <c r="AX85" s="590"/>
    </row>
    <row r="86" spans="1:50" s="308" customFormat="1" hidden="1" outlineLevel="1">
      <c r="A86" s="642"/>
      <c r="B86" s="636"/>
      <c r="C86" s="636"/>
      <c r="D86" s="651"/>
      <c r="E86" s="653"/>
      <c r="F86" s="640"/>
      <c r="G86" s="640">
        <f t="shared" si="282"/>
        <v>1</v>
      </c>
      <c r="H86" s="654">
        <v>0</v>
      </c>
      <c r="I86" s="654">
        <v>0</v>
      </c>
      <c r="J86" s="654">
        <v>0</v>
      </c>
      <c r="K86" s="654">
        <v>0</v>
      </c>
      <c r="L86" s="654">
        <v>0</v>
      </c>
      <c r="M86" s="654">
        <v>0</v>
      </c>
      <c r="N86" s="654">
        <v>0</v>
      </c>
      <c r="O86" s="654">
        <v>0</v>
      </c>
      <c r="P86" s="654">
        <v>0</v>
      </c>
      <c r="Q86" s="654">
        <v>0</v>
      </c>
      <c r="R86" s="654">
        <v>0</v>
      </c>
      <c r="S86" s="654">
        <v>0</v>
      </c>
      <c r="T86" s="654">
        <v>0</v>
      </c>
      <c r="U86" s="654">
        <v>0</v>
      </c>
      <c r="V86" s="654">
        <v>1</v>
      </c>
      <c r="W86" s="654">
        <v>0</v>
      </c>
      <c r="X86" s="654">
        <v>0</v>
      </c>
      <c r="Y86" s="654">
        <v>0</v>
      </c>
      <c r="Z86" s="654">
        <v>0</v>
      </c>
      <c r="AA86" s="654">
        <v>0</v>
      </c>
      <c r="AB86" s="654">
        <v>0</v>
      </c>
      <c r="AC86" s="654">
        <v>0</v>
      </c>
      <c r="AD86" s="654">
        <v>0</v>
      </c>
      <c r="AE86" s="654">
        <v>0</v>
      </c>
      <c r="AF86" s="654">
        <v>0</v>
      </c>
      <c r="AG86" s="654">
        <v>0</v>
      </c>
      <c r="AH86" s="654">
        <v>0</v>
      </c>
      <c r="AI86" s="654">
        <v>0</v>
      </c>
      <c r="AJ86" s="654">
        <v>0</v>
      </c>
      <c r="AK86" s="654">
        <v>0</v>
      </c>
      <c r="AL86" s="654">
        <v>0</v>
      </c>
      <c r="AM86" s="654">
        <v>0</v>
      </c>
      <c r="AN86" s="654">
        <v>0</v>
      </c>
      <c r="AO86" s="654">
        <v>0</v>
      </c>
      <c r="AP86" s="654">
        <v>0</v>
      </c>
      <c r="AQ86" s="654">
        <v>0</v>
      </c>
      <c r="AR86" s="654">
        <v>0</v>
      </c>
      <c r="AS86" s="654">
        <v>0</v>
      </c>
      <c r="AT86" s="654">
        <v>0</v>
      </c>
      <c r="AU86" s="613">
        <f t="shared" si="280"/>
        <v>1</v>
      </c>
      <c r="AV86" s="645">
        <f t="shared" si="278"/>
        <v>1</v>
      </c>
      <c r="AW86" s="642"/>
      <c r="AX86" s="642"/>
    </row>
    <row r="87" spans="1:50" s="264" customFormat="1" hidden="1" outlineLevel="1">
      <c r="A87" s="590"/>
      <c r="B87" s="646" t="s">
        <v>305</v>
      </c>
      <c r="C87" s="646" t="s">
        <v>360</v>
      </c>
      <c r="D87" s="647" t="s">
        <v>361</v>
      </c>
      <c r="E87" s="649"/>
      <c r="F87" s="650">
        <v>1224035.3158399488</v>
      </c>
      <c r="G87" s="650">
        <f t="shared" si="282"/>
        <v>1224035.3158399488</v>
      </c>
      <c r="H87" s="649">
        <f t="shared" ref="H87" si="1144">+H88*$F87</f>
        <v>0</v>
      </c>
      <c r="I87" s="649">
        <f t="shared" ref="I87" si="1145">+I88*$F87</f>
        <v>0</v>
      </c>
      <c r="J87" s="649">
        <f t="shared" ref="J87" si="1146">+J88*$F87</f>
        <v>0</v>
      </c>
      <c r="K87" s="649">
        <f t="shared" ref="K87" si="1147">+K88*$F87</f>
        <v>0</v>
      </c>
      <c r="L87" s="649">
        <f t="shared" ref="L87" si="1148">+L88*$F87</f>
        <v>0</v>
      </c>
      <c r="M87" s="649">
        <f t="shared" ref="M87" si="1149">+M88*$F87</f>
        <v>0</v>
      </c>
      <c r="N87" s="649">
        <f t="shared" ref="N87" si="1150">+N88*$F87</f>
        <v>0</v>
      </c>
      <c r="O87" s="649">
        <f t="shared" ref="O87" si="1151">+O88*$F87</f>
        <v>0</v>
      </c>
      <c r="P87" s="649">
        <f t="shared" ref="P87" si="1152">+P88*$F87</f>
        <v>0</v>
      </c>
      <c r="Q87" s="649">
        <f t="shared" ref="Q87" si="1153">+Q88*$F87</f>
        <v>0</v>
      </c>
      <c r="R87" s="649">
        <f t="shared" ref="R87" si="1154">+R88*$F87</f>
        <v>0</v>
      </c>
      <c r="S87" s="649">
        <f t="shared" ref="S87" si="1155">+S88*$F87</f>
        <v>0</v>
      </c>
      <c r="T87" s="649">
        <f t="shared" ref="T87" si="1156">+T88*$F87</f>
        <v>0</v>
      </c>
      <c r="U87" s="649">
        <f t="shared" ref="U87" si="1157">+U88*$F87</f>
        <v>0</v>
      </c>
      <c r="V87" s="649">
        <f t="shared" ref="V87" si="1158">+V88*$F87</f>
        <v>832344.01477116521</v>
      </c>
      <c r="W87" s="649">
        <f t="shared" ref="W87" si="1159">+W88*$F87</f>
        <v>391691.30106878356</v>
      </c>
      <c r="X87" s="649">
        <f t="shared" ref="X87" si="1160">+X88*$F87</f>
        <v>0</v>
      </c>
      <c r="Y87" s="649">
        <f t="shared" ref="Y87" si="1161">+Y88*$F87</f>
        <v>0</v>
      </c>
      <c r="Z87" s="649">
        <f t="shared" ref="Z87" si="1162">+Z88*$F87</f>
        <v>0</v>
      </c>
      <c r="AA87" s="649">
        <f t="shared" ref="AA87" si="1163">+AA88*$F87</f>
        <v>0</v>
      </c>
      <c r="AB87" s="649">
        <f t="shared" ref="AB87" si="1164">+AB88*$F87</f>
        <v>0</v>
      </c>
      <c r="AC87" s="649">
        <f t="shared" ref="AC87" si="1165">+AC88*$F87</f>
        <v>0</v>
      </c>
      <c r="AD87" s="649">
        <f t="shared" ref="AD87" si="1166">+AD88*$F87</f>
        <v>0</v>
      </c>
      <c r="AE87" s="649">
        <f t="shared" ref="AE87" si="1167">+AE88*$F87</f>
        <v>0</v>
      </c>
      <c r="AF87" s="649">
        <f t="shared" ref="AF87" si="1168">+AF88*$F87</f>
        <v>0</v>
      </c>
      <c r="AG87" s="649">
        <f t="shared" ref="AG87" si="1169">+AG88*$F87</f>
        <v>0</v>
      </c>
      <c r="AH87" s="649">
        <f t="shared" ref="AH87" si="1170">+AH88*$F87</f>
        <v>0</v>
      </c>
      <c r="AI87" s="649">
        <f t="shared" ref="AI87" si="1171">+AI88*$F87</f>
        <v>0</v>
      </c>
      <c r="AJ87" s="649">
        <f t="shared" ref="AJ87" si="1172">+AJ88*$F87</f>
        <v>0</v>
      </c>
      <c r="AK87" s="649">
        <f t="shared" ref="AK87" si="1173">+AK88*$F87</f>
        <v>0</v>
      </c>
      <c r="AL87" s="649">
        <f t="shared" ref="AL87" si="1174">+AL88*$F87</f>
        <v>0</v>
      </c>
      <c r="AM87" s="649">
        <f t="shared" ref="AM87" si="1175">+AM88*$F87</f>
        <v>0</v>
      </c>
      <c r="AN87" s="649">
        <f t="shared" ref="AN87" si="1176">+AN88*$F87</f>
        <v>0</v>
      </c>
      <c r="AO87" s="649">
        <f t="shared" ref="AO87" si="1177">+AO88*$F87</f>
        <v>0</v>
      </c>
      <c r="AP87" s="649">
        <f t="shared" ref="AP87" si="1178">+AP88*$F87</f>
        <v>0</v>
      </c>
      <c r="AQ87" s="649">
        <f t="shared" ref="AQ87" si="1179">+AQ88*$F87</f>
        <v>0</v>
      </c>
      <c r="AR87" s="649">
        <f t="shared" ref="AR87" si="1180">+AR88*$F87</f>
        <v>0</v>
      </c>
      <c r="AS87" s="649">
        <f t="shared" ref="AS87" si="1181">+AS88*$F87</f>
        <v>0</v>
      </c>
      <c r="AT87" s="649">
        <f t="shared" ref="AT87" si="1182">+AT88*$F87</f>
        <v>0</v>
      </c>
      <c r="AU87" s="613">
        <f t="shared" si="280"/>
        <v>1224035.3158399488</v>
      </c>
      <c r="AV87" s="645">
        <f t="shared" si="278"/>
        <v>0</v>
      </c>
      <c r="AW87" s="590"/>
      <c r="AX87" s="590"/>
    </row>
    <row r="88" spans="1:50" s="308" customFormat="1" hidden="1" outlineLevel="1">
      <c r="A88" s="642"/>
      <c r="B88" s="636"/>
      <c r="C88" s="636"/>
      <c r="D88" s="651"/>
      <c r="E88" s="653"/>
      <c r="F88" s="640"/>
      <c r="G88" s="640">
        <f t="shared" si="282"/>
        <v>1</v>
      </c>
      <c r="H88" s="654">
        <v>0</v>
      </c>
      <c r="I88" s="654">
        <v>0</v>
      </c>
      <c r="J88" s="654">
        <v>0</v>
      </c>
      <c r="K88" s="654">
        <v>0</v>
      </c>
      <c r="L88" s="654">
        <v>0</v>
      </c>
      <c r="M88" s="654">
        <v>0</v>
      </c>
      <c r="N88" s="654">
        <v>0</v>
      </c>
      <c r="O88" s="654">
        <v>0</v>
      </c>
      <c r="P88" s="654">
        <v>0</v>
      </c>
      <c r="Q88" s="654">
        <v>0</v>
      </c>
      <c r="R88" s="654">
        <v>0</v>
      </c>
      <c r="S88" s="654">
        <v>0</v>
      </c>
      <c r="T88" s="654">
        <v>0</v>
      </c>
      <c r="U88" s="654">
        <v>0</v>
      </c>
      <c r="V88" s="654">
        <v>0.68</v>
      </c>
      <c r="W88" s="654">
        <v>0.31999999999999995</v>
      </c>
      <c r="X88" s="654">
        <v>0</v>
      </c>
      <c r="Y88" s="654">
        <v>0</v>
      </c>
      <c r="Z88" s="654">
        <v>0</v>
      </c>
      <c r="AA88" s="654">
        <v>0</v>
      </c>
      <c r="AB88" s="654">
        <v>0</v>
      </c>
      <c r="AC88" s="654">
        <v>0</v>
      </c>
      <c r="AD88" s="654">
        <v>0</v>
      </c>
      <c r="AE88" s="654">
        <v>0</v>
      </c>
      <c r="AF88" s="654">
        <v>0</v>
      </c>
      <c r="AG88" s="654">
        <v>0</v>
      </c>
      <c r="AH88" s="654">
        <v>0</v>
      </c>
      <c r="AI88" s="654">
        <v>0</v>
      </c>
      <c r="AJ88" s="654">
        <v>0</v>
      </c>
      <c r="AK88" s="654">
        <v>0</v>
      </c>
      <c r="AL88" s="654">
        <v>0</v>
      </c>
      <c r="AM88" s="654">
        <v>0</v>
      </c>
      <c r="AN88" s="654">
        <v>0</v>
      </c>
      <c r="AO88" s="654">
        <v>0</v>
      </c>
      <c r="AP88" s="654">
        <v>0</v>
      </c>
      <c r="AQ88" s="654">
        <v>0</v>
      </c>
      <c r="AR88" s="654">
        <v>0</v>
      </c>
      <c r="AS88" s="654">
        <v>0</v>
      </c>
      <c r="AT88" s="654">
        <v>0</v>
      </c>
      <c r="AU88" s="613">
        <f t="shared" si="280"/>
        <v>1</v>
      </c>
      <c r="AV88" s="645">
        <f t="shared" si="278"/>
        <v>1</v>
      </c>
      <c r="AW88" s="642"/>
      <c r="AX88" s="642"/>
    </row>
    <row r="89" spans="1:50" s="264" customFormat="1" hidden="1" outlineLevel="1">
      <c r="A89" s="590"/>
      <c r="B89" s="646" t="s">
        <v>305</v>
      </c>
      <c r="C89" s="646" t="s">
        <v>362</v>
      </c>
      <c r="D89" s="647" t="s">
        <v>363</v>
      </c>
      <c r="E89" s="649"/>
      <c r="F89" s="650">
        <v>1224035.3158399488</v>
      </c>
      <c r="G89" s="650">
        <f t="shared" si="282"/>
        <v>1224035.3158399488</v>
      </c>
      <c r="H89" s="649">
        <f t="shared" ref="H89" si="1183">+H90*$F89</f>
        <v>0</v>
      </c>
      <c r="I89" s="649">
        <f t="shared" ref="I89" si="1184">+I90*$F89</f>
        <v>0</v>
      </c>
      <c r="J89" s="649">
        <f t="shared" ref="J89" si="1185">+J90*$F89</f>
        <v>0</v>
      </c>
      <c r="K89" s="649">
        <f t="shared" ref="K89" si="1186">+K90*$F89</f>
        <v>0</v>
      </c>
      <c r="L89" s="649">
        <f t="shared" ref="L89" si="1187">+L90*$F89</f>
        <v>0</v>
      </c>
      <c r="M89" s="649">
        <f t="shared" ref="M89" si="1188">+M90*$F89</f>
        <v>0</v>
      </c>
      <c r="N89" s="649">
        <f t="shared" ref="N89" si="1189">+N90*$F89</f>
        <v>0</v>
      </c>
      <c r="O89" s="649">
        <f t="shared" ref="O89" si="1190">+O90*$F89</f>
        <v>0</v>
      </c>
      <c r="P89" s="649">
        <f t="shared" ref="P89" si="1191">+P90*$F89</f>
        <v>0</v>
      </c>
      <c r="Q89" s="649">
        <f t="shared" ref="Q89" si="1192">+Q90*$F89</f>
        <v>0</v>
      </c>
      <c r="R89" s="649">
        <f t="shared" ref="R89" si="1193">+R90*$F89</f>
        <v>0</v>
      </c>
      <c r="S89" s="649">
        <f t="shared" ref="S89" si="1194">+S90*$F89</f>
        <v>0</v>
      </c>
      <c r="T89" s="649">
        <f t="shared" ref="T89" si="1195">+T90*$F89</f>
        <v>0</v>
      </c>
      <c r="U89" s="649">
        <f t="shared" ref="U89" si="1196">+U90*$F89</f>
        <v>0</v>
      </c>
      <c r="V89" s="649">
        <f t="shared" ref="V89" si="1197">+V90*$F89</f>
        <v>0</v>
      </c>
      <c r="W89" s="649">
        <f t="shared" ref="W89" si="1198">+W90*$F89</f>
        <v>1224035.3158399488</v>
      </c>
      <c r="X89" s="649">
        <f t="shared" ref="X89" si="1199">+X90*$F89</f>
        <v>0</v>
      </c>
      <c r="Y89" s="649">
        <f t="shared" ref="Y89" si="1200">+Y90*$F89</f>
        <v>0</v>
      </c>
      <c r="Z89" s="649">
        <f t="shared" ref="Z89" si="1201">+Z90*$F89</f>
        <v>0</v>
      </c>
      <c r="AA89" s="649">
        <f t="shared" ref="AA89" si="1202">+AA90*$F89</f>
        <v>0</v>
      </c>
      <c r="AB89" s="649">
        <f t="shared" ref="AB89" si="1203">+AB90*$F89</f>
        <v>0</v>
      </c>
      <c r="AC89" s="649">
        <f t="shared" ref="AC89" si="1204">+AC90*$F89</f>
        <v>0</v>
      </c>
      <c r="AD89" s="649">
        <f t="shared" ref="AD89" si="1205">+AD90*$F89</f>
        <v>0</v>
      </c>
      <c r="AE89" s="649">
        <f t="shared" ref="AE89" si="1206">+AE90*$F89</f>
        <v>0</v>
      </c>
      <c r="AF89" s="649">
        <f t="shared" ref="AF89" si="1207">+AF90*$F89</f>
        <v>0</v>
      </c>
      <c r="AG89" s="649">
        <f t="shared" ref="AG89" si="1208">+AG90*$F89</f>
        <v>0</v>
      </c>
      <c r="AH89" s="649">
        <f t="shared" ref="AH89" si="1209">+AH90*$F89</f>
        <v>0</v>
      </c>
      <c r="AI89" s="649">
        <f t="shared" ref="AI89" si="1210">+AI90*$F89</f>
        <v>0</v>
      </c>
      <c r="AJ89" s="649">
        <f t="shared" ref="AJ89" si="1211">+AJ90*$F89</f>
        <v>0</v>
      </c>
      <c r="AK89" s="649">
        <f t="shared" ref="AK89" si="1212">+AK90*$F89</f>
        <v>0</v>
      </c>
      <c r="AL89" s="649">
        <f t="shared" ref="AL89" si="1213">+AL90*$F89</f>
        <v>0</v>
      </c>
      <c r="AM89" s="649">
        <f t="shared" ref="AM89" si="1214">+AM90*$F89</f>
        <v>0</v>
      </c>
      <c r="AN89" s="649">
        <f t="shared" ref="AN89" si="1215">+AN90*$F89</f>
        <v>0</v>
      </c>
      <c r="AO89" s="649">
        <f t="shared" ref="AO89" si="1216">+AO90*$F89</f>
        <v>0</v>
      </c>
      <c r="AP89" s="649">
        <f t="shared" ref="AP89" si="1217">+AP90*$F89</f>
        <v>0</v>
      </c>
      <c r="AQ89" s="649">
        <f t="shared" ref="AQ89" si="1218">+AQ90*$F89</f>
        <v>0</v>
      </c>
      <c r="AR89" s="649">
        <f t="shared" ref="AR89" si="1219">+AR90*$F89</f>
        <v>0</v>
      </c>
      <c r="AS89" s="649">
        <f t="shared" ref="AS89" si="1220">+AS90*$F89</f>
        <v>0</v>
      </c>
      <c r="AT89" s="649">
        <f t="shared" ref="AT89" si="1221">+AT90*$F89</f>
        <v>0</v>
      </c>
      <c r="AU89" s="613">
        <f t="shared" si="280"/>
        <v>1224035.3158399488</v>
      </c>
      <c r="AV89" s="645">
        <f t="shared" si="278"/>
        <v>0</v>
      </c>
      <c r="AW89" s="590"/>
      <c r="AX89" s="590"/>
    </row>
    <row r="90" spans="1:50" s="308" customFormat="1" hidden="1" outlineLevel="1">
      <c r="A90" s="642"/>
      <c r="B90" s="636"/>
      <c r="C90" s="636"/>
      <c r="D90" s="651"/>
      <c r="E90" s="653"/>
      <c r="F90" s="640"/>
      <c r="G90" s="640">
        <f t="shared" si="282"/>
        <v>1</v>
      </c>
      <c r="H90" s="654">
        <v>0</v>
      </c>
      <c r="I90" s="654">
        <v>0</v>
      </c>
      <c r="J90" s="654">
        <v>0</v>
      </c>
      <c r="K90" s="654">
        <v>0</v>
      </c>
      <c r="L90" s="654">
        <v>0</v>
      </c>
      <c r="M90" s="654">
        <v>0</v>
      </c>
      <c r="N90" s="654">
        <v>0</v>
      </c>
      <c r="O90" s="654">
        <v>0</v>
      </c>
      <c r="P90" s="654">
        <v>0</v>
      </c>
      <c r="Q90" s="654">
        <v>0</v>
      </c>
      <c r="R90" s="654">
        <v>0</v>
      </c>
      <c r="S90" s="654">
        <v>0</v>
      </c>
      <c r="T90" s="654">
        <v>0</v>
      </c>
      <c r="U90" s="654">
        <v>0</v>
      </c>
      <c r="V90" s="654">
        <v>0</v>
      </c>
      <c r="W90" s="654">
        <v>1</v>
      </c>
      <c r="X90" s="654">
        <v>0</v>
      </c>
      <c r="Y90" s="654">
        <v>0</v>
      </c>
      <c r="Z90" s="654">
        <v>0</v>
      </c>
      <c r="AA90" s="654">
        <v>0</v>
      </c>
      <c r="AB90" s="654">
        <v>0</v>
      </c>
      <c r="AC90" s="654">
        <v>0</v>
      </c>
      <c r="AD90" s="654">
        <v>0</v>
      </c>
      <c r="AE90" s="654">
        <v>0</v>
      </c>
      <c r="AF90" s="654">
        <v>0</v>
      </c>
      <c r="AG90" s="654">
        <v>0</v>
      </c>
      <c r="AH90" s="654">
        <v>0</v>
      </c>
      <c r="AI90" s="654">
        <v>0</v>
      </c>
      <c r="AJ90" s="654">
        <v>0</v>
      </c>
      <c r="AK90" s="654">
        <v>0</v>
      </c>
      <c r="AL90" s="654">
        <v>0</v>
      </c>
      <c r="AM90" s="654">
        <v>0</v>
      </c>
      <c r="AN90" s="654">
        <v>0</v>
      </c>
      <c r="AO90" s="654">
        <v>0</v>
      </c>
      <c r="AP90" s="654">
        <v>0</v>
      </c>
      <c r="AQ90" s="654">
        <v>0</v>
      </c>
      <c r="AR90" s="654">
        <v>0</v>
      </c>
      <c r="AS90" s="654">
        <v>0</v>
      </c>
      <c r="AT90" s="654">
        <v>0</v>
      </c>
      <c r="AU90" s="613">
        <f t="shared" si="280"/>
        <v>1</v>
      </c>
      <c r="AV90" s="645">
        <f t="shared" si="278"/>
        <v>1</v>
      </c>
      <c r="AW90" s="642"/>
      <c r="AX90" s="642"/>
    </row>
    <row r="91" spans="1:50" s="264" customFormat="1" hidden="1" outlineLevel="1">
      <c r="A91" s="590"/>
      <c r="B91" s="646" t="s">
        <v>305</v>
      </c>
      <c r="C91" s="646" t="s">
        <v>364</v>
      </c>
      <c r="D91" s="647" t="s">
        <v>365</v>
      </c>
      <c r="E91" s="649"/>
      <c r="F91" s="650">
        <v>1224035.3158399488</v>
      </c>
      <c r="G91" s="650">
        <f t="shared" si="282"/>
        <v>1224035.3158399488</v>
      </c>
      <c r="H91" s="649">
        <f t="shared" ref="H91" si="1222">+H92*$F91</f>
        <v>0</v>
      </c>
      <c r="I91" s="649">
        <f t="shared" ref="I91" si="1223">+I92*$F91</f>
        <v>0</v>
      </c>
      <c r="J91" s="649">
        <f t="shared" ref="J91" si="1224">+J92*$F91</f>
        <v>0</v>
      </c>
      <c r="K91" s="649">
        <f t="shared" ref="K91" si="1225">+K92*$F91</f>
        <v>0</v>
      </c>
      <c r="L91" s="649">
        <f t="shared" ref="L91" si="1226">+L92*$F91</f>
        <v>0</v>
      </c>
      <c r="M91" s="649">
        <f t="shared" ref="M91" si="1227">+M92*$F91</f>
        <v>0</v>
      </c>
      <c r="N91" s="649">
        <f t="shared" ref="N91" si="1228">+N92*$F91</f>
        <v>0</v>
      </c>
      <c r="O91" s="649">
        <f t="shared" ref="O91" si="1229">+O92*$F91</f>
        <v>0</v>
      </c>
      <c r="P91" s="649">
        <f t="shared" ref="P91" si="1230">+P92*$F91</f>
        <v>0</v>
      </c>
      <c r="Q91" s="649">
        <f t="shared" ref="Q91" si="1231">+Q92*$F91</f>
        <v>0</v>
      </c>
      <c r="R91" s="649">
        <f t="shared" ref="R91" si="1232">+R92*$F91</f>
        <v>0</v>
      </c>
      <c r="S91" s="649">
        <f t="shared" ref="S91" si="1233">+S92*$F91</f>
        <v>0</v>
      </c>
      <c r="T91" s="649">
        <f t="shared" ref="T91" si="1234">+T92*$F91</f>
        <v>0</v>
      </c>
      <c r="U91" s="649">
        <f t="shared" ref="U91" si="1235">+U92*$F91</f>
        <v>0</v>
      </c>
      <c r="V91" s="649">
        <f t="shared" ref="V91" si="1236">+V92*$F91</f>
        <v>0</v>
      </c>
      <c r="W91" s="649">
        <f t="shared" ref="W91" si="1237">+W92*$F91</f>
        <v>881305.42740476318</v>
      </c>
      <c r="X91" s="649">
        <f t="shared" ref="X91" si="1238">+X92*$F91</f>
        <v>342729.88843518571</v>
      </c>
      <c r="Y91" s="649">
        <f t="shared" ref="Y91" si="1239">+Y92*$F91</f>
        <v>0</v>
      </c>
      <c r="Z91" s="649">
        <f t="shared" ref="Z91" si="1240">+Z92*$F91</f>
        <v>0</v>
      </c>
      <c r="AA91" s="649">
        <f t="shared" ref="AA91" si="1241">+AA92*$F91</f>
        <v>0</v>
      </c>
      <c r="AB91" s="649">
        <f t="shared" ref="AB91" si="1242">+AB92*$F91</f>
        <v>0</v>
      </c>
      <c r="AC91" s="649">
        <f t="shared" ref="AC91" si="1243">+AC92*$F91</f>
        <v>0</v>
      </c>
      <c r="AD91" s="649">
        <f t="shared" ref="AD91" si="1244">+AD92*$F91</f>
        <v>0</v>
      </c>
      <c r="AE91" s="649">
        <f t="shared" ref="AE91" si="1245">+AE92*$F91</f>
        <v>0</v>
      </c>
      <c r="AF91" s="649">
        <f t="shared" ref="AF91" si="1246">+AF92*$F91</f>
        <v>0</v>
      </c>
      <c r="AG91" s="649">
        <f t="shared" ref="AG91" si="1247">+AG92*$F91</f>
        <v>0</v>
      </c>
      <c r="AH91" s="649">
        <f t="shared" ref="AH91" si="1248">+AH92*$F91</f>
        <v>0</v>
      </c>
      <c r="AI91" s="649">
        <f t="shared" ref="AI91" si="1249">+AI92*$F91</f>
        <v>0</v>
      </c>
      <c r="AJ91" s="649">
        <f t="shared" ref="AJ91" si="1250">+AJ92*$F91</f>
        <v>0</v>
      </c>
      <c r="AK91" s="649">
        <f t="shared" ref="AK91" si="1251">+AK92*$F91</f>
        <v>0</v>
      </c>
      <c r="AL91" s="649">
        <f t="shared" ref="AL91" si="1252">+AL92*$F91</f>
        <v>0</v>
      </c>
      <c r="AM91" s="649">
        <f t="shared" ref="AM91" si="1253">+AM92*$F91</f>
        <v>0</v>
      </c>
      <c r="AN91" s="649">
        <f t="shared" ref="AN91" si="1254">+AN92*$F91</f>
        <v>0</v>
      </c>
      <c r="AO91" s="649">
        <f t="shared" ref="AO91" si="1255">+AO92*$F91</f>
        <v>0</v>
      </c>
      <c r="AP91" s="649">
        <f t="shared" ref="AP91" si="1256">+AP92*$F91</f>
        <v>0</v>
      </c>
      <c r="AQ91" s="649">
        <f t="shared" ref="AQ91" si="1257">+AQ92*$F91</f>
        <v>0</v>
      </c>
      <c r="AR91" s="649">
        <f t="shared" ref="AR91" si="1258">+AR92*$F91</f>
        <v>0</v>
      </c>
      <c r="AS91" s="649">
        <f t="shared" ref="AS91" si="1259">+AS92*$F91</f>
        <v>0</v>
      </c>
      <c r="AT91" s="649">
        <f t="shared" ref="AT91" si="1260">+AT92*$F91</f>
        <v>0</v>
      </c>
      <c r="AU91" s="613">
        <f t="shared" si="280"/>
        <v>1224035.3158399488</v>
      </c>
      <c r="AV91" s="645">
        <f t="shared" si="278"/>
        <v>0</v>
      </c>
      <c r="AW91" s="590"/>
      <c r="AX91" s="590"/>
    </row>
    <row r="92" spans="1:50" s="308" customFormat="1" hidden="1" outlineLevel="1">
      <c r="A92" s="642"/>
      <c r="B92" s="636"/>
      <c r="C92" s="636"/>
      <c r="D92" s="651"/>
      <c r="E92" s="653"/>
      <c r="F92" s="640"/>
      <c r="G92" s="640">
        <f t="shared" si="282"/>
        <v>1</v>
      </c>
      <c r="H92" s="654">
        <v>0</v>
      </c>
      <c r="I92" s="654">
        <v>0</v>
      </c>
      <c r="J92" s="654">
        <v>0</v>
      </c>
      <c r="K92" s="654">
        <v>0</v>
      </c>
      <c r="L92" s="654">
        <v>0</v>
      </c>
      <c r="M92" s="654">
        <v>0</v>
      </c>
      <c r="N92" s="654">
        <v>0</v>
      </c>
      <c r="O92" s="654">
        <v>0</v>
      </c>
      <c r="P92" s="654">
        <v>0</v>
      </c>
      <c r="Q92" s="654">
        <v>0</v>
      </c>
      <c r="R92" s="654">
        <v>0</v>
      </c>
      <c r="S92" s="654">
        <v>0</v>
      </c>
      <c r="T92" s="654">
        <v>0</v>
      </c>
      <c r="U92" s="654">
        <v>0</v>
      </c>
      <c r="V92" s="654">
        <v>0</v>
      </c>
      <c r="W92" s="654">
        <v>0.72</v>
      </c>
      <c r="X92" s="654">
        <v>0.28000000000000003</v>
      </c>
      <c r="Y92" s="654">
        <v>0</v>
      </c>
      <c r="Z92" s="654">
        <v>0</v>
      </c>
      <c r="AA92" s="654">
        <v>0</v>
      </c>
      <c r="AB92" s="654">
        <v>0</v>
      </c>
      <c r="AC92" s="654">
        <v>0</v>
      </c>
      <c r="AD92" s="654">
        <v>0</v>
      </c>
      <c r="AE92" s="654">
        <v>0</v>
      </c>
      <c r="AF92" s="654">
        <v>0</v>
      </c>
      <c r="AG92" s="654">
        <v>0</v>
      </c>
      <c r="AH92" s="654">
        <v>0</v>
      </c>
      <c r="AI92" s="654">
        <v>0</v>
      </c>
      <c r="AJ92" s="654">
        <v>0</v>
      </c>
      <c r="AK92" s="654">
        <v>0</v>
      </c>
      <c r="AL92" s="654">
        <v>0</v>
      </c>
      <c r="AM92" s="654">
        <v>0</v>
      </c>
      <c r="AN92" s="654">
        <v>0</v>
      </c>
      <c r="AO92" s="654">
        <v>0</v>
      </c>
      <c r="AP92" s="654">
        <v>0</v>
      </c>
      <c r="AQ92" s="654">
        <v>0</v>
      </c>
      <c r="AR92" s="654">
        <v>0</v>
      </c>
      <c r="AS92" s="654">
        <v>0</v>
      </c>
      <c r="AT92" s="654">
        <v>0</v>
      </c>
      <c r="AU92" s="613">
        <f t="shared" si="280"/>
        <v>1</v>
      </c>
      <c r="AV92" s="645">
        <f t="shared" si="278"/>
        <v>1</v>
      </c>
      <c r="AW92" s="642"/>
      <c r="AX92" s="642"/>
    </row>
    <row r="93" spans="1:50" s="264" customFormat="1" hidden="1" outlineLevel="1">
      <c r="A93" s="590"/>
      <c r="B93" s="646" t="s">
        <v>305</v>
      </c>
      <c r="C93" s="646" t="s">
        <v>366</v>
      </c>
      <c r="D93" s="647" t="s">
        <v>367</v>
      </c>
      <c r="E93" s="649"/>
      <c r="F93" s="650">
        <v>1224035.3158399488</v>
      </c>
      <c r="G93" s="650">
        <f t="shared" si="282"/>
        <v>1224035.3158399488</v>
      </c>
      <c r="H93" s="649">
        <f t="shared" ref="H93" si="1261">+H94*$F93</f>
        <v>0</v>
      </c>
      <c r="I93" s="649">
        <f t="shared" ref="I93" si="1262">+I94*$F93</f>
        <v>0</v>
      </c>
      <c r="J93" s="649">
        <f t="shared" ref="J93" si="1263">+J94*$F93</f>
        <v>0</v>
      </c>
      <c r="K93" s="649">
        <f t="shared" ref="K93" si="1264">+K94*$F93</f>
        <v>0</v>
      </c>
      <c r="L93" s="649">
        <f t="shared" ref="L93" si="1265">+L94*$F93</f>
        <v>0</v>
      </c>
      <c r="M93" s="649">
        <f t="shared" ref="M93" si="1266">+M94*$F93</f>
        <v>0</v>
      </c>
      <c r="N93" s="649">
        <f t="shared" ref="N93" si="1267">+N94*$F93</f>
        <v>0</v>
      </c>
      <c r="O93" s="649">
        <f t="shared" ref="O93" si="1268">+O94*$F93</f>
        <v>0</v>
      </c>
      <c r="P93" s="649">
        <f t="shared" ref="P93" si="1269">+P94*$F93</f>
        <v>0</v>
      </c>
      <c r="Q93" s="649">
        <f t="shared" ref="Q93" si="1270">+Q94*$F93</f>
        <v>0</v>
      </c>
      <c r="R93" s="649">
        <f t="shared" ref="R93" si="1271">+R94*$F93</f>
        <v>0</v>
      </c>
      <c r="S93" s="649">
        <f t="shared" ref="S93" si="1272">+S94*$F93</f>
        <v>0</v>
      </c>
      <c r="T93" s="649">
        <f t="shared" ref="T93" si="1273">+T94*$F93</f>
        <v>0</v>
      </c>
      <c r="U93" s="649">
        <f t="shared" ref="U93" si="1274">+U94*$F93</f>
        <v>0</v>
      </c>
      <c r="V93" s="649">
        <f t="shared" ref="V93" si="1275">+V94*$F93</f>
        <v>0</v>
      </c>
      <c r="W93" s="649">
        <f t="shared" ref="W93" si="1276">+W94*$F93</f>
        <v>0</v>
      </c>
      <c r="X93" s="649">
        <f t="shared" ref="X93" si="1277">+X94*$F93</f>
        <v>1224035.3158399488</v>
      </c>
      <c r="Y93" s="649">
        <f t="shared" ref="Y93" si="1278">+Y94*$F93</f>
        <v>0</v>
      </c>
      <c r="Z93" s="649">
        <f t="shared" ref="Z93" si="1279">+Z94*$F93</f>
        <v>0</v>
      </c>
      <c r="AA93" s="649">
        <f t="shared" ref="AA93" si="1280">+AA94*$F93</f>
        <v>0</v>
      </c>
      <c r="AB93" s="649">
        <f t="shared" ref="AB93" si="1281">+AB94*$F93</f>
        <v>0</v>
      </c>
      <c r="AC93" s="649">
        <f t="shared" ref="AC93" si="1282">+AC94*$F93</f>
        <v>0</v>
      </c>
      <c r="AD93" s="649">
        <f t="shared" ref="AD93" si="1283">+AD94*$F93</f>
        <v>0</v>
      </c>
      <c r="AE93" s="649">
        <f t="shared" ref="AE93" si="1284">+AE94*$F93</f>
        <v>0</v>
      </c>
      <c r="AF93" s="649">
        <f t="shared" ref="AF93" si="1285">+AF94*$F93</f>
        <v>0</v>
      </c>
      <c r="AG93" s="649">
        <f t="shared" ref="AG93" si="1286">+AG94*$F93</f>
        <v>0</v>
      </c>
      <c r="AH93" s="649">
        <f t="shared" ref="AH93" si="1287">+AH94*$F93</f>
        <v>0</v>
      </c>
      <c r="AI93" s="649">
        <f t="shared" ref="AI93" si="1288">+AI94*$F93</f>
        <v>0</v>
      </c>
      <c r="AJ93" s="649">
        <f t="shared" ref="AJ93" si="1289">+AJ94*$F93</f>
        <v>0</v>
      </c>
      <c r="AK93" s="649">
        <f t="shared" ref="AK93" si="1290">+AK94*$F93</f>
        <v>0</v>
      </c>
      <c r="AL93" s="649">
        <f t="shared" ref="AL93" si="1291">+AL94*$F93</f>
        <v>0</v>
      </c>
      <c r="AM93" s="649">
        <f t="shared" ref="AM93" si="1292">+AM94*$F93</f>
        <v>0</v>
      </c>
      <c r="AN93" s="649">
        <f t="shared" ref="AN93" si="1293">+AN94*$F93</f>
        <v>0</v>
      </c>
      <c r="AO93" s="649">
        <f t="shared" ref="AO93" si="1294">+AO94*$F93</f>
        <v>0</v>
      </c>
      <c r="AP93" s="649">
        <f t="shared" ref="AP93" si="1295">+AP94*$F93</f>
        <v>0</v>
      </c>
      <c r="AQ93" s="649">
        <f t="shared" ref="AQ93" si="1296">+AQ94*$F93</f>
        <v>0</v>
      </c>
      <c r="AR93" s="649">
        <f t="shared" ref="AR93" si="1297">+AR94*$F93</f>
        <v>0</v>
      </c>
      <c r="AS93" s="649">
        <f t="shared" ref="AS93" si="1298">+AS94*$F93</f>
        <v>0</v>
      </c>
      <c r="AT93" s="649">
        <f t="shared" ref="AT93" si="1299">+AT94*$F93</f>
        <v>0</v>
      </c>
      <c r="AU93" s="613">
        <f t="shared" si="280"/>
        <v>1224035.3158399488</v>
      </c>
      <c r="AV93" s="645">
        <f t="shared" si="278"/>
        <v>0</v>
      </c>
      <c r="AW93" s="590"/>
      <c r="AX93" s="590"/>
    </row>
    <row r="94" spans="1:50" s="308" customFormat="1" hidden="1" outlineLevel="1">
      <c r="A94" s="642"/>
      <c r="B94" s="636"/>
      <c r="C94" s="636"/>
      <c r="D94" s="651"/>
      <c r="E94" s="653"/>
      <c r="F94" s="640"/>
      <c r="G94" s="640">
        <f t="shared" si="282"/>
        <v>1</v>
      </c>
      <c r="H94" s="654">
        <v>0</v>
      </c>
      <c r="I94" s="654">
        <v>0</v>
      </c>
      <c r="J94" s="654">
        <v>0</v>
      </c>
      <c r="K94" s="654">
        <v>0</v>
      </c>
      <c r="L94" s="654">
        <v>0</v>
      </c>
      <c r="M94" s="654">
        <v>0</v>
      </c>
      <c r="N94" s="654">
        <v>0</v>
      </c>
      <c r="O94" s="654">
        <v>0</v>
      </c>
      <c r="P94" s="654">
        <v>0</v>
      </c>
      <c r="Q94" s="654">
        <v>0</v>
      </c>
      <c r="R94" s="654">
        <v>0</v>
      </c>
      <c r="S94" s="654">
        <v>0</v>
      </c>
      <c r="T94" s="654">
        <v>0</v>
      </c>
      <c r="U94" s="654">
        <v>0</v>
      </c>
      <c r="V94" s="654">
        <v>0</v>
      </c>
      <c r="W94" s="654">
        <v>0</v>
      </c>
      <c r="X94" s="654">
        <v>1</v>
      </c>
      <c r="Y94" s="654">
        <v>0</v>
      </c>
      <c r="Z94" s="654">
        <v>0</v>
      </c>
      <c r="AA94" s="654">
        <v>0</v>
      </c>
      <c r="AB94" s="654">
        <v>0</v>
      </c>
      <c r="AC94" s="654">
        <v>0</v>
      </c>
      <c r="AD94" s="654">
        <v>0</v>
      </c>
      <c r="AE94" s="654">
        <v>0</v>
      </c>
      <c r="AF94" s="654">
        <v>0</v>
      </c>
      <c r="AG94" s="654">
        <v>0</v>
      </c>
      <c r="AH94" s="654">
        <v>0</v>
      </c>
      <c r="AI94" s="654">
        <v>0</v>
      </c>
      <c r="AJ94" s="654">
        <v>0</v>
      </c>
      <c r="AK94" s="654">
        <v>0</v>
      </c>
      <c r="AL94" s="654">
        <v>0</v>
      </c>
      <c r="AM94" s="654">
        <v>0</v>
      </c>
      <c r="AN94" s="654">
        <v>0</v>
      </c>
      <c r="AO94" s="654">
        <v>0</v>
      </c>
      <c r="AP94" s="654">
        <v>0</v>
      </c>
      <c r="AQ94" s="654">
        <v>0</v>
      </c>
      <c r="AR94" s="654">
        <v>0</v>
      </c>
      <c r="AS94" s="654">
        <v>0</v>
      </c>
      <c r="AT94" s="654">
        <v>0</v>
      </c>
      <c r="AU94" s="613">
        <f t="shared" si="280"/>
        <v>1</v>
      </c>
      <c r="AV94" s="645">
        <f t="shared" si="278"/>
        <v>1</v>
      </c>
      <c r="AW94" s="642"/>
      <c r="AX94" s="642"/>
    </row>
    <row r="95" spans="1:50" s="264" customFormat="1" hidden="1" outlineLevel="1">
      <c r="A95" s="590"/>
      <c r="B95" s="646" t="s">
        <v>305</v>
      </c>
      <c r="C95" s="646" t="s">
        <v>368</v>
      </c>
      <c r="D95" s="647" t="s">
        <v>369</v>
      </c>
      <c r="E95" s="649"/>
      <c r="F95" s="650">
        <v>1224035.3158399488</v>
      </c>
      <c r="G95" s="650">
        <f t="shared" si="282"/>
        <v>1224035.3158399488</v>
      </c>
      <c r="H95" s="649">
        <f t="shared" ref="H95" si="1300">+H96*$F95</f>
        <v>0</v>
      </c>
      <c r="I95" s="649">
        <f t="shared" ref="I95" si="1301">+I96*$F95</f>
        <v>0</v>
      </c>
      <c r="J95" s="649">
        <f t="shared" ref="J95" si="1302">+J96*$F95</f>
        <v>0</v>
      </c>
      <c r="K95" s="649">
        <f t="shared" ref="K95" si="1303">+K96*$F95</f>
        <v>0</v>
      </c>
      <c r="L95" s="649">
        <f t="shared" ref="L95" si="1304">+L96*$F95</f>
        <v>0</v>
      </c>
      <c r="M95" s="649">
        <f t="shared" ref="M95" si="1305">+M96*$F95</f>
        <v>0</v>
      </c>
      <c r="N95" s="649">
        <f t="shared" ref="N95" si="1306">+N96*$F95</f>
        <v>0</v>
      </c>
      <c r="O95" s="649">
        <f t="shared" ref="O95" si="1307">+O96*$F95</f>
        <v>0</v>
      </c>
      <c r="P95" s="649">
        <f t="shared" ref="P95" si="1308">+P96*$F95</f>
        <v>0</v>
      </c>
      <c r="Q95" s="649">
        <f t="shared" ref="Q95" si="1309">+Q96*$F95</f>
        <v>0</v>
      </c>
      <c r="R95" s="649">
        <f t="shared" ref="R95" si="1310">+R96*$F95</f>
        <v>0</v>
      </c>
      <c r="S95" s="649">
        <f t="shared" ref="S95" si="1311">+S96*$F95</f>
        <v>0</v>
      </c>
      <c r="T95" s="649">
        <f t="shared" ref="T95" si="1312">+T96*$F95</f>
        <v>0</v>
      </c>
      <c r="U95" s="649">
        <f t="shared" ref="U95" si="1313">+U96*$F95</f>
        <v>0</v>
      </c>
      <c r="V95" s="649">
        <f t="shared" ref="V95" si="1314">+V96*$F95</f>
        <v>0</v>
      </c>
      <c r="W95" s="649">
        <f t="shared" ref="W95" si="1315">+W96*$F95</f>
        <v>0</v>
      </c>
      <c r="X95" s="649">
        <f t="shared" ref="X95" si="1316">+X96*$F95</f>
        <v>1028189.665305557</v>
      </c>
      <c r="Y95" s="649">
        <f t="shared" ref="Y95" si="1317">+Y96*$F95</f>
        <v>195845.65053439184</v>
      </c>
      <c r="Z95" s="649">
        <f t="shared" ref="Z95" si="1318">+Z96*$F95</f>
        <v>0</v>
      </c>
      <c r="AA95" s="649">
        <f t="shared" ref="AA95" si="1319">+AA96*$F95</f>
        <v>0</v>
      </c>
      <c r="AB95" s="649">
        <f t="shared" ref="AB95" si="1320">+AB96*$F95</f>
        <v>0</v>
      </c>
      <c r="AC95" s="649">
        <f t="shared" ref="AC95" si="1321">+AC96*$F95</f>
        <v>0</v>
      </c>
      <c r="AD95" s="649">
        <f t="shared" ref="AD95" si="1322">+AD96*$F95</f>
        <v>0</v>
      </c>
      <c r="AE95" s="649">
        <f t="shared" ref="AE95" si="1323">+AE96*$F95</f>
        <v>0</v>
      </c>
      <c r="AF95" s="649">
        <f t="shared" ref="AF95" si="1324">+AF96*$F95</f>
        <v>0</v>
      </c>
      <c r="AG95" s="649">
        <f t="shared" ref="AG95" si="1325">+AG96*$F95</f>
        <v>0</v>
      </c>
      <c r="AH95" s="649">
        <f t="shared" ref="AH95" si="1326">+AH96*$F95</f>
        <v>0</v>
      </c>
      <c r="AI95" s="649">
        <f t="shared" ref="AI95" si="1327">+AI96*$F95</f>
        <v>0</v>
      </c>
      <c r="AJ95" s="649">
        <f t="shared" ref="AJ95" si="1328">+AJ96*$F95</f>
        <v>0</v>
      </c>
      <c r="AK95" s="649">
        <f t="shared" ref="AK95" si="1329">+AK96*$F95</f>
        <v>0</v>
      </c>
      <c r="AL95" s="649">
        <f t="shared" ref="AL95" si="1330">+AL96*$F95</f>
        <v>0</v>
      </c>
      <c r="AM95" s="649">
        <f t="shared" ref="AM95" si="1331">+AM96*$F95</f>
        <v>0</v>
      </c>
      <c r="AN95" s="649">
        <f t="shared" ref="AN95" si="1332">+AN96*$F95</f>
        <v>0</v>
      </c>
      <c r="AO95" s="649">
        <f t="shared" ref="AO95" si="1333">+AO96*$F95</f>
        <v>0</v>
      </c>
      <c r="AP95" s="649">
        <f t="shared" ref="AP95" si="1334">+AP96*$F95</f>
        <v>0</v>
      </c>
      <c r="AQ95" s="649">
        <f t="shared" ref="AQ95" si="1335">+AQ96*$F95</f>
        <v>0</v>
      </c>
      <c r="AR95" s="649">
        <f t="shared" ref="AR95" si="1336">+AR96*$F95</f>
        <v>0</v>
      </c>
      <c r="AS95" s="649">
        <f t="shared" ref="AS95" si="1337">+AS96*$F95</f>
        <v>0</v>
      </c>
      <c r="AT95" s="649">
        <f t="shared" ref="AT95" si="1338">+AT96*$F95</f>
        <v>0</v>
      </c>
      <c r="AU95" s="613">
        <f t="shared" si="280"/>
        <v>1224035.3158399488</v>
      </c>
      <c r="AV95" s="645">
        <f t="shared" si="278"/>
        <v>0</v>
      </c>
      <c r="AW95" s="590"/>
      <c r="AX95" s="590"/>
    </row>
    <row r="96" spans="1:50" s="308" customFormat="1" hidden="1" outlineLevel="1">
      <c r="A96" s="642"/>
      <c r="B96" s="636"/>
      <c r="C96" s="636"/>
      <c r="D96" s="651"/>
      <c r="E96" s="653"/>
      <c r="F96" s="640"/>
      <c r="G96" s="640">
        <f t="shared" si="282"/>
        <v>1</v>
      </c>
      <c r="H96" s="654">
        <v>0</v>
      </c>
      <c r="I96" s="654">
        <v>0</v>
      </c>
      <c r="J96" s="654">
        <v>0</v>
      </c>
      <c r="K96" s="654">
        <v>0</v>
      </c>
      <c r="L96" s="654">
        <v>0</v>
      </c>
      <c r="M96" s="654">
        <v>0</v>
      </c>
      <c r="N96" s="654">
        <v>0</v>
      </c>
      <c r="O96" s="654">
        <v>0</v>
      </c>
      <c r="P96" s="654">
        <v>0</v>
      </c>
      <c r="Q96" s="654">
        <v>0</v>
      </c>
      <c r="R96" s="654">
        <v>0</v>
      </c>
      <c r="S96" s="654">
        <v>0</v>
      </c>
      <c r="T96" s="654">
        <v>0</v>
      </c>
      <c r="U96" s="654">
        <v>0</v>
      </c>
      <c r="V96" s="654">
        <v>0</v>
      </c>
      <c r="W96" s="654">
        <v>0</v>
      </c>
      <c r="X96" s="654">
        <v>0.84</v>
      </c>
      <c r="Y96" s="654">
        <v>0.16000000000000003</v>
      </c>
      <c r="Z96" s="654">
        <v>0</v>
      </c>
      <c r="AA96" s="654">
        <v>0</v>
      </c>
      <c r="AB96" s="654">
        <v>0</v>
      </c>
      <c r="AC96" s="654">
        <v>0</v>
      </c>
      <c r="AD96" s="654">
        <v>0</v>
      </c>
      <c r="AE96" s="654">
        <v>0</v>
      </c>
      <c r="AF96" s="654">
        <v>0</v>
      </c>
      <c r="AG96" s="654">
        <v>0</v>
      </c>
      <c r="AH96" s="654">
        <v>0</v>
      </c>
      <c r="AI96" s="654">
        <v>0</v>
      </c>
      <c r="AJ96" s="654">
        <v>0</v>
      </c>
      <c r="AK96" s="654">
        <v>0</v>
      </c>
      <c r="AL96" s="654">
        <v>0</v>
      </c>
      <c r="AM96" s="654">
        <v>0</v>
      </c>
      <c r="AN96" s="654">
        <v>0</v>
      </c>
      <c r="AO96" s="654">
        <v>0</v>
      </c>
      <c r="AP96" s="654">
        <v>0</v>
      </c>
      <c r="AQ96" s="654">
        <v>0</v>
      </c>
      <c r="AR96" s="654">
        <v>0</v>
      </c>
      <c r="AS96" s="654">
        <v>0</v>
      </c>
      <c r="AT96" s="654">
        <v>0</v>
      </c>
      <c r="AU96" s="613">
        <f t="shared" si="280"/>
        <v>1</v>
      </c>
      <c r="AV96" s="645">
        <f t="shared" si="278"/>
        <v>1</v>
      </c>
      <c r="AW96" s="642"/>
      <c r="AX96" s="642"/>
    </row>
    <row r="97" spans="1:50" s="264" customFormat="1" hidden="1" outlineLevel="1">
      <c r="A97" s="590"/>
      <c r="B97" s="646" t="s">
        <v>305</v>
      </c>
      <c r="C97" s="646" t="s">
        <v>370</v>
      </c>
      <c r="D97" s="647" t="s">
        <v>371</v>
      </c>
      <c r="E97" s="649"/>
      <c r="F97" s="650">
        <v>723762.81079660868</v>
      </c>
      <c r="G97" s="650">
        <f t="shared" si="282"/>
        <v>723762.81079660868</v>
      </c>
      <c r="H97" s="649">
        <f t="shared" ref="H97" si="1339">+H98*$F97</f>
        <v>0</v>
      </c>
      <c r="I97" s="649">
        <f t="shared" ref="I97" si="1340">+I98*$F97</f>
        <v>0</v>
      </c>
      <c r="J97" s="649">
        <f t="shared" ref="J97" si="1341">+J98*$F97</f>
        <v>0</v>
      </c>
      <c r="K97" s="649">
        <f t="shared" ref="K97" si="1342">+K98*$F97</f>
        <v>0</v>
      </c>
      <c r="L97" s="649">
        <f t="shared" ref="L97" si="1343">+L98*$F97</f>
        <v>0</v>
      </c>
      <c r="M97" s="649">
        <f t="shared" ref="M97" si="1344">+M98*$F97</f>
        <v>0</v>
      </c>
      <c r="N97" s="649">
        <f t="shared" ref="N97" si="1345">+N98*$F97</f>
        <v>0</v>
      </c>
      <c r="O97" s="649">
        <f t="shared" ref="O97" si="1346">+O98*$F97</f>
        <v>0</v>
      </c>
      <c r="P97" s="649">
        <f t="shared" ref="P97" si="1347">+P98*$F97</f>
        <v>0</v>
      </c>
      <c r="Q97" s="649">
        <f t="shared" ref="Q97" si="1348">+Q98*$F97</f>
        <v>0</v>
      </c>
      <c r="R97" s="649">
        <f t="shared" ref="R97" si="1349">+R98*$F97</f>
        <v>0</v>
      </c>
      <c r="S97" s="649">
        <f t="shared" ref="S97" si="1350">+S98*$F97</f>
        <v>0</v>
      </c>
      <c r="T97" s="649">
        <f t="shared" ref="T97" si="1351">+T98*$F97</f>
        <v>0</v>
      </c>
      <c r="U97" s="649">
        <f t="shared" ref="U97" si="1352">+U98*$F97</f>
        <v>0</v>
      </c>
      <c r="V97" s="649">
        <f t="shared" ref="V97" si="1353">+V98*$F97</f>
        <v>0</v>
      </c>
      <c r="W97" s="649">
        <f t="shared" ref="W97" si="1354">+W98*$F97</f>
        <v>0</v>
      </c>
      <c r="X97" s="649">
        <f t="shared" ref="X97" si="1355">+X98*$F97</f>
        <v>0</v>
      </c>
      <c r="Y97" s="649">
        <f t="shared" ref="Y97" si="1356">+Y98*$F97</f>
        <v>702049.92647271045</v>
      </c>
      <c r="Z97" s="649">
        <f t="shared" ref="Z97" si="1357">+Z98*$F97</f>
        <v>21712.884323898281</v>
      </c>
      <c r="AA97" s="649">
        <f t="shared" ref="AA97" si="1358">+AA98*$F97</f>
        <v>0</v>
      </c>
      <c r="AB97" s="649">
        <f t="shared" ref="AB97" si="1359">+AB98*$F97</f>
        <v>0</v>
      </c>
      <c r="AC97" s="649">
        <f t="shared" ref="AC97" si="1360">+AC98*$F97</f>
        <v>0</v>
      </c>
      <c r="AD97" s="649">
        <f t="shared" ref="AD97" si="1361">+AD98*$F97</f>
        <v>0</v>
      </c>
      <c r="AE97" s="649">
        <f t="shared" ref="AE97" si="1362">+AE98*$F97</f>
        <v>0</v>
      </c>
      <c r="AF97" s="649">
        <f t="shared" ref="AF97" si="1363">+AF98*$F97</f>
        <v>0</v>
      </c>
      <c r="AG97" s="649">
        <f t="shared" ref="AG97" si="1364">+AG98*$F97</f>
        <v>0</v>
      </c>
      <c r="AH97" s="649">
        <f t="shared" ref="AH97" si="1365">+AH98*$F97</f>
        <v>0</v>
      </c>
      <c r="AI97" s="649">
        <f t="shared" ref="AI97" si="1366">+AI98*$F97</f>
        <v>0</v>
      </c>
      <c r="AJ97" s="649">
        <f t="shared" ref="AJ97" si="1367">+AJ98*$F97</f>
        <v>0</v>
      </c>
      <c r="AK97" s="649">
        <f t="shared" ref="AK97" si="1368">+AK98*$F97</f>
        <v>0</v>
      </c>
      <c r="AL97" s="649">
        <f t="shared" ref="AL97" si="1369">+AL98*$F97</f>
        <v>0</v>
      </c>
      <c r="AM97" s="649">
        <f t="shared" ref="AM97" si="1370">+AM98*$F97</f>
        <v>0</v>
      </c>
      <c r="AN97" s="649">
        <f t="shared" ref="AN97" si="1371">+AN98*$F97</f>
        <v>0</v>
      </c>
      <c r="AO97" s="649">
        <f t="shared" ref="AO97" si="1372">+AO98*$F97</f>
        <v>0</v>
      </c>
      <c r="AP97" s="649">
        <f t="shared" ref="AP97" si="1373">+AP98*$F97</f>
        <v>0</v>
      </c>
      <c r="AQ97" s="649">
        <f t="shared" ref="AQ97" si="1374">+AQ98*$F97</f>
        <v>0</v>
      </c>
      <c r="AR97" s="649">
        <f t="shared" ref="AR97" si="1375">+AR98*$F97</f>
        <v>0</v>
      </c>
      <c r="AS97" s="649">
        <f t="shared" ref="AS97" si="1376">+AS98*$F97</f>
        <v>0</v>
      </c>
      <c r="AT97" s="649">
        <f t="shared" ref="AT97" si="1377">+AT98*$F97</f>
        <v>0</v>
      </c>
      <c r="AU97" s="613">
        <f t="shared" si="280"/>
        <v>723762.81079660868</v>
      </c>
      <c r="AV97" s="645">
        <f t="shared" si="278"/>
        <v>0</v>
      </c>
      <c r="AW97" s="590"/>
      <c r="AX97" s="590"/>
    </row>
    <row r="98" spans="1:50" s="308" customFormat="1" hidden="1" outlineLevel="1">
      <c r="A98" s="642"/>
      <c r="B98" s="636"/>
      <c r="C98" s="636"/>
      <c r="D98" s="651"/>
      <c r="E98" s="653"/>
      <c r="F98" s="640"/>
      <c r="G98" s="640">
        <f t="shared" si="282"/>
        <v>1</v>
      </c>
      <c r="H98" s="654">
        <v>0</v>
      </c>
      <c r="I98" s="654">
        <v>0</v>
      </c>
      <c r="J98" s="654">
        <v>0</v>
      </c>
      <c r="K98" s="654">
        <v>0</v>
      </c>
      <c r="L98" s="654">
        <v>0</v>
      </c>
      <c r="M98" s="654">
        <v>0</v>
      </c>
      <c r="N98" s="654">
        <v>0</v>
      </c>
      <c r="O98" s="654">
        <v>0</v>
      </c>
      <c r="P98" s="654">
        <v>0</v>
      </c>
      <c r="Q98" s="654">
        <v>0</v>
      </c>
      <c r="R98" s="654">
        <v>0</v>
      </c>
      <c r="S98" s="654">
        <v>0</v>
      </c>
      <c r="T98" s="654">
        <v>0</v>
      </c>
      <c r="U98" s="654">
        <v>0</v>
      </c>
      <c r="V98" s="654">
        <v>0</v>
      </c>
      <c r="W98" s="654">
        <v>0</v>
      </c>
      <c r="X98" s="654">
        <v>0</v>
      </c>
      <c r="Y98" s="654">
        <v>0.97</v>
      </c>
      <c r="Z98" s="654">
        <v>3.0000000000000027E-2</v>
      </c>
      <c r="AA98" s="654">
        <v>0</v>
      </c>
      <c r="AB98" s="654">
        <v>0</v>
      </c>
      <c r="AC98" s="654">
        <v>0</v>
      </c>
      <c r="AD98" s="654">
        <v>0</v>
      </c>
      <c r="AE98" s="654">
        <v>0</v>
      </c>
      <c r="AF98" s="654">
        <v>0</v>
      </c>
      <c r="AG98" s="654">
        <v>0</v>
      </c>
      <c r="AH98" s="654">
        <v>0</v>
      </c>
      <c r="AI98" s="654">
        <v>0</v>
      </c>
      <c r="AJ98" s="654">
        <v>0</v>
      </c>
      <c r="AK98" s="654">
        <v>0</v>
      </c>
      <c r="AL98" s="654">
        <v>0</v>
      </c>
      <c r="AM98" s="654">
        <v>0</v>
      </c>
      <c r="AN98" s="654">
        <v>0</v>
      </c>
      <c r="AO98" s="654">
        <v>0</v>
      </c>
      <c r="AP98" s="654">
        <v>0</v>
      </c>
      <c r="AQ98" s="654">
        <v>0</v>
      </c>
      <c r="AR98" s="654">
        <v>0</v>
      </c>
      <c r="AS98" s="654">
        <v>0</v>
      </c>
      <c r="AT98" s="654">
        <v>0</v>
      </c>
      <c r="AU98" s="613">
        <f t="shared" si="280"/>
        <v>1</v>
      </c>
      <c r="AV98" s="645">
        <f t="shared" si="278"/>
        <v>1</v>
      </c>
      <c r="AW98" s="642"/>
      <c r="AX98" s="642"/>
    </row>
    <row r="99" spans="1:50" s="302" customFormat="1" collapsed="1">
      <c r="A99" s="621"/>
      <c r="B99" s="622" t="s">
        <v>234</v>
      </c>
      <c r="C99" s="622" t="s">
        <v>372</v>
      </c>
      <c r="D99" s="623" t="s">
        <v>373</v>
      </c>
      <c r="E99" s="624"/>
      <c r="F99" s="624">
        <f>+F100+F105+F144+F145+F174+F303</f>
        <v>15390133.198988559</v>
      </c>
      <c r="G99" s="625">
        <f t="shared" si="282"/>
        <v>15390133.198988557</v>
      </c>
      <c r="H99" s="624">
        <f>+H100+H105+H144+H145+H174+H303</f>
        <v>0</v>
      </c>
      <c r="I99" s="624">
        <f t="shared" ref="I99:AT99" si="1378">+I100+I105+I144+I145+I174+I303</f>
        <v>0</v>
      </c>
      <c r="J99" s="624">
        <f t="shared" si="1378"/>
        <v>0</v>
      </c>
      <c r="K99" s="624">
        <f t="shared" si="1378"/>
        <v>0</v>
      </c>
      <c r="L99" s="624">
        <f t="shared" si="1378"/>
        <v>0</v>
      </c>
      <c r="M99" s="624">
        <f t="shared" si="1378"/>
        <v>0</v>
      </c>
      <c r="N99" s="624">
        <f t="shared" si="1378"/>
        <v>0</v>
      </c>
      <c r="O99" s="624">
        <f t="shared" si="1378"/>
        <v>224568.29574582842</v>
      </c>
      <c r="P99" s="624">
        <f t="shared" si="1378"/>
        <v>1594333.2487464999</v>
      </c>
      <c r="Q99" s="624">
        <f t="shared" si="1378"/>
        <v>2274794.1776223136</v>
      </c>
      <c r="R99" s="624">
        <f t="shared" si="1378"/>
        <v>2399437.5787850842</v>
      </c>
      <c r="S99" s="624">
        <f t="shared" si="1378"/>
        <v>1988539.7958664862</v>
      </c>
      <c r="T99" s="624">
        <f t="shared" si="1378"/>
        <v>1027300.7752519463</v>
      </c>
      <c r="U99" s="624">
        <f t="shared" si="1378"/>
        <v>976476.05316965783</v>
      </c>
      <c r="V99" s="624">
        <f t="shared" si="1378"/>
        <v>911374.80668729497</v>
      </c>
      <c r="W99" s="624">
        <f t="shared" si="1378"/>
        <v>928742.80556588969</v>
      </c>
      <c r="X99" s="624">
        <f t="shared" si="1378"/>
        <v>958208.39399665524</v>
      </c>
      <c r="Y99" s="624">
        <f t="shared" si="1378"/>
        <v>1105369.8030102609</v>
      </c>
      <c r="Z99" s="624">
        <f t="shared" si="1378"/>
        <v>855268.74895140028</v>
      </c>
      <c r="AA99" s="624">
        <f t="shared" si="1378"/>
        <v>145718.71558923874</v>
      </c>
      <c r="AB99" s="624">
        <f t="shared" si="1378"/>
        <v>0</v>
      </c>
      <c r="AC99" s="624">
        <f t="shared" si="1378"/>
        <v>0</v>
      </c>
      <c r="AD99" s="624">
        <f t="shared" si="1378"/>
        <v>0</v>
      </c>
      <c r="AE99" s="624">
        <f t="shared" si="1378"/>
        <v>0</v>
      </c>
      <c r="AF99" s="624">
        <f t="shared" si="1378"/>
        <v>0</v>
      </c>
      <c r="AG99" s="624">
        <f t="shared" si="1378"/>
        <v>0</v>
      </c>
      <c r="AH99" s="624">
        <f t="shared" si="1378"/>
        <v>0</v>
      </c>
      <c r="AI99" s="624">
        <f t="shared" si="1378"/>
        <v>0</v>
      </c>
      <c r="AJ99" s="624">
        <f t="shared" si="1378"/>
        <v>0</v>
      </c>
      <c r="AK99" s="624">
        <f t="shared" si="1378"/>
        <v>0</v>
      </c>
      <c r="AL99" s="624">
        <f t="shared" si="1378"/>
        <v>0</v>
      </c>
      <c r="AM99" s="624">
        <f t="shared" si="1378"/>
        <v>0</v>
      </c>
      <c r="AN99" s="624">
        <f t="shared" si="1378"/>
        <v>0</v>
      </c>
      <c r="AO99" s="624">
        <f t="shared" si="1378"/>
        <v>0</v>
      </c>
      <c r="AP99" s="624">
        <f t="shared" si="1378"/>
        <v>0</v>
      </c>
      <c r="AQ99" s="624">
        <f t="shared" si="1378"/>
        <v>0</v>
      </c>
      <c r="AR99" s="624">
        <f t="shared" si="1378"/>
        <v>0</v>
      </c>
      <c r="AS99" s="624">
        <f t="shared" si="1378"/>
        <v>0</v>
      </c>
      <c r="AT99" s="624">
        <f t="shared" si="1378"/>
        <v>0</v>
      </c>
      <c r="AU99" s="613">
        <f t="shared" si="280"/>
        <v>15390133.198988557</v>
      </c>
      <c r="AV99" s="645">
        <f>+G99-F99</f>
        <v>0</v>
      </c>
      <c r="AW99" s="656">
        <f>+AV99/F99</f>
        <v>0</v>
      </c>
      <c r="AX99" s="626"/>
    </row>
    <row r="100" spans="1:50" s="264" customFormat="1" hidden="1" outlineLevel="1">
      <c r="A100" s="590"/>
      <c r="B100" s="629" t="s">
        <v>278</v>
      </c>
      <c r="C100" s="629" t="s">
        <v>374</v>
      </c>
      <c r="D100" s="630" t="s">
        <v>375</v>
      </c>
      <c r="E100" s="631"/>
      <c r="F100" s="632">
        <f>+F101+F103</f>
        <v>1128511.0046191739</v>
      </c>
      <c r="G100" s="632">
        <f t="shared" si="282"/>
        <v>1128511.0046191739</v>
      </c>
      <c r="H100" s="631">
        <f>+H101+H103</f>
        <v>0</v>
      </c>
      <c r="I100" s="631">
        <f t="shared" ref="I100:AT100" si="1379">+I101+I103</f>
        <v>0</v>
      </c>
      <c r="J100" s="631">
        <f t="shared" si="1379"/>
        <v>0</v>
      </c>
      <c r="K100" s="631">
        <f t="shared" si="1379"/>
        <v>0</v>
      </c>
      <c r="L100" s="631">
        <f t="shared" si="1379"/>
        <v>0</v>
      </c>
      <c r="M100" s="631">
        <f t="shared" si="1379"/>
        <v>0</v>
      </c>
      <c r="N100" s="631">
        <f t="shared" si="1379"/>
        <v>0</v>
      </c>
      <c r="O100" s="631">
        <f t="shared" si="1379"/>
        <v>0</v>
      </c>
      <c r="P100" s="631">
        <f t="shared" si="1379"/>
        <v>0</v>
      </c>
      <c r="Q100" s="631">
        <f t="shared" si="1379"/>
        <v>0</v>
      </c>
      <c r="R100" s="631">
        <f t="shared" si="1379"/>
        <v>101236.12414840583</v>
      </c>
      <c r="S100" s="631">
        <f t="shared" si="1379"/>
        <v>539925.99545816437</v>
      </c>
      <c r="T100" s="631">
        <f t="shared" si="1379"/>
        <v>33745.374716135309</v>
      </c>
      <c r="U100" s="631">
        <f t="shared" si="1379"/>
        <v>0</v>
      </c>
      <c r="V100" s="631">
        <f t="shared" si="1379"/>
        <v>0</v>
      </c>
      <c r="W100" s="631">
        <f t="shared" si="1379"/>
        <v>0</v>
      </c>
      <c r="X100" s="631">
        <f t="shared" si="1379"/>
        <v>13608.105308894052</v>
      </c>
      <c r="Y100" s="631">
        <f t="shared" si="1379"/>
        <v>390099.01885496284</v>
      </c>
      <c r="Z100" s="631">
        <f t="shared" si="1379"/>
        <v>49896.386132611515</v>
      </c>
      <c r="AA100" s="631">
        <f t="shared" si="1379"/>
        <v>0</v>
      </c>
      <c r="AB100" s="631">
        <f t="shared" si="1379"/>
        <v>0</v>
      </c>
      <c r="AC100" s="631">
        <f t="shared" si="1379"/>
        <v>0</v>
      </c>
      <c r="AD100" s="631">
        <f t="shared" si="1379"/>
        <v>0</v>
      </c>
      <c r="AE100" s="631">
        <f t="shared" si="1379"/>
        <v>0</v>
      </c>
      <c r="AF100" s="631">
        <f t="shared" si="1379"/>
        <v>0</v>
      </c>
      <c r="AG100" s="631">
        <f t="shared" si="1379"/>
        <v>0</v>
      </c>
      <c r="AH100" s="631">
        <f t="shared" si="1379"/>
        <v>0</v>
      </c>
      <c r="AI100" s="631">
        <f t="shared" si="1379"/>
        <v>0</v>
      </c>
      <c r="AJ100" s="631">
        <f t="shared" si="1379"/>
        <v>0</v>
      </c>
      <c r="AK100" s="631">
        <f t="shared" si="1379"/>
        <v>0</v>
      </c>
      <c r="AL100" s="631">
        <f t="shared" si="1379"/>
        <v>0</v>
      </c>
      <c r="AM100" s="631">
        <f t="shared" si="1379"/>
        <v>0</v>
      </c>
      <c r="AN100" s="631">
        <f t="shared" si="1379"/>
        <v>0</v>
      </c>
      <c r="AO100" s="631">
        <f t="shared" si="1379"/>
        <v>0</v>
      </c>
      <c r="AP100" s="631">
        <f t="shared" si="1379"/>
        <v>0</v>
      </c>
      <c r="AQ100" s="631">
        <f t="shared" si="1379"/>
        <v>0</v>
      </c>
      <c r="AR100" s="631">
        <f t="shared" si="1379"/>
        <v>0</v>
      </c>
      <c r="AS100" s="631">
        <f t="shared" si="1379"/>
        <v>0</v>
      </c>
      <c r="AT100" s="631">
        <f t="shared" si="1379"/>
        <v>0</v>
      </c>
      <c r="AU100" s="613">
        <f t="shared" si="280"/>
        <v>1128511.0046191739</v>
      </c>
      <c r="AV100" s="645">
        <f t="shared" ref="AV100:AV163" si="1380">+G100-F100</f>
        <v>0</v>
      </c>
      <c r="AW100" s="656">
        <f t="shared" ref="AW100:AW163" si="1381">+AV100/F100</f>
        <v>0</v>
      </c>
      <c r="AX100" s="590"/>
    </row>
    <row r="101" spans="1:50" s="264" customFormat="1" hidden="1" outlineLevel="1">
      <c r="A101" s="590"/>
      <c r="B101" s="646" t="s">
        <v>305</v>
      </c>
      <c r="C101" s="646" t="s">
        <v>376</v>
      </c>
      <c r="D101" s="647" t="s">
        <v>377</v>
      </c>
      <c r="E101" s="649"/>
      <c r="F101" s="650">
        <v>453603.51029646839</v>
      </c>
      <c r="G101" s="650">
        <f t="shared" si="282"/>
        <v>453603.51029646839</v>
      </c>
      <c r="H101" s="649">
        <f t="shared" ref="H101" si="1382">+H102*$F101</f>
        <v>0</v>
      </c>
      <c r="I101" s="649">
        <f t="shared" ref="I101" si="1383">+I102*$F101</f>
        <v>0</v>
      </c>
      <c r="J101" s="649">
        <f t="shared" ref="J101" si="1384">+J102*$F101</f>
        <v>0</v>
      </c>
      <c r="K101" s="649">
        <f t="shared" ref="K101" si="1385">+K102*$F101</f>
        <v>0</v>
      </c>
      <c r="L101" s="649">
        <f t="shared" ref="L101" si="1386">+L102*$F101</f>
        <v>0</v>
      </c>
      <c r="M101" s="649">
        <f t="shared" ref="M101" si="1387">+M102*$F101</f>
        <v>0</v>
      </c>
      <c r="N101" s="649">
        <f t="shared" ref="N101" si="1388">+N102*$F101</f>
        <v>0</v>
      </c>
      <c r="O101" s="649">
        <f t="shared" ref="O101" si="1389">+O102*$F101</f>
        <v>0</v>
      </c>
      <c r="P101" s="649">
        <f t="shared" ref="P101" si="1390">+P102*$F101</f>
        <v>0</v>
      </c>
      <c r="Q101" s="649">
        <f t="shared" ref="Q101" si="1391">+Q102*$F101</f>
        <v>0</v>
      </c>
      <c r="R101" s="649">
        <f t="shared" ref="R101" si="1392">+R102*$F101</f>
        <v>0</v>
      </c>
      <c r="S101" s="649">
        <f t="shared" ref="S101" si="1393">+S102*$F101</f>
        <v>0</v>
      </c>
      <c r="T101" s="649">
        <f t="shared" ref="T101" si="1394">+T102*$F101</f>
        <v>0</v>
      </c>
      <c r="U101" s="649">
        <f t="shared" ref="U101" si="1395">+U102*$F101</f>
        <v>0</v>
      </c>
      <c r="V101" s="649">
        <f t="shared" ref="V101" si="1396">+V102*$F101</f>
        <v>0</v>
      </c>
      <c r="W101" s="649">
        <f t="shared" ref="W101" si="1397">+W102*$F101</f>
        <v>0</v>
      </c>
      <c r="X101" s="649">
        <f t="shared" ref="X101" si="1398">+X102*$F101</f>
        <v>13608.105308894052</v>
      </c>
      <c r="Y101" s="649">
        <f t="shared" ref="Y101" si="1399">+Y102*$F101</f>
        <v>390099.01885496284</v>
      </c>
      <c r="Z101" s="649">
        <f t="shared" ref="Z101" si="1400">+Z102*$F101</f>
        <v>49896.386132611515</v>
      </c>
      <c r="AA101" s="649">
        <f t="shared" ref="AA101" si="1401">+AA102*$F101</f>
        <v>0</v>
      </c>
      <c r="AB101" s="649">
        <f t="shared" ref="AB101" si="1402">+AB102*$F101</f>
        <v>0</v>
      </c>
      <c r="AC101" s="649">
        <f t="shared" ref="AC101" si="1403">+AC102*$F101</f>
        <v>0</v>
      </c>
      <c r="AD101" s="649">
        <f t="shared" ref="AD101" si="1404">+AD102*$F101</f>
        <v>0</v>
      </c>
      <c r="AE101" s="649">
        <f t="shared" ref="AE101" si="1405">+AE102*$F101</f>
        <v>0</v>
      </c>
      <c r="AF101" s="649">
        <f t="shared" ref="AF101" si="1406">+AF102*$F101</f>
        <v>0</v>
      </c>
      <c r="AG101" s="649">
        <f t="shared" ref="AG101" si="1407">+AG102*$F101</f>
        <v>0</v>
      </c>
      <c r="AH101" s="649">
        <f t="shared" ref="AH101" si="1408">+AH102*$F101</f>
        <v>0</v>
      </c>
      <c r="AI101" s="649">
        <f t="shared" ref="AI101" si="1409">+AI102*$F101</f>
        <v>0</v>
      </c>
      <c r="AJ101" s="649">
        <f t="shared" ref="AJ101" si="1410">+AJ102*$F101</f>
        <v>0</v>
      </c>
      <c r="AK101" s="649">
        <f t="shared" ref="AK101" si="1411">+AK102*$F101</f>
        <v>0</v>
      </c>
      <c r="AL101" s="649">
        <f t="shared" ref="AL101" si="1412">+AL102*$F101</f>
        <v>0</v>
      </c>
      <c r="AM101" s="649">
        <f t="shared" ref="AM101" si="1413">+AM102*$F101</f>
        <v>0</v>
      </c>
      <c r="AN101" s="649">
        <f t="shared" ref="AN101" si="1414">+AN102*$F101</f>
        <v>0</v>
      </c>
      <c r="AO101" s="649">
        <f t="shared" ref="AO101" si="1415">+AO102*$F101</f>
        <v>0</v>
      </c>
      <c r="AP101" s="649">
        <f t="shared" ref="AP101" si="1416">+AP102*$F101</f>
        <v>0</v>
      </c>
      <c r="AQ101" s="649">
        <f t="shared" ref="AQ101" si="1417">+AQ102*$F101</f>
        <v>0</v>
      </c>
      <c r="AR101" s="649">
        <f t="shared" ref="AR101" si="1418">+AR102*$F101</f>
        <v>0</v>
      </c>
      <c r="AS101" s="649">
        <f t="shared" ref="AS101" si="1419">+AS102*$F101</f>
        <v>0</v>
      </c>
      <c r="AT101" s="649">
        <f t="shared" ref="AT101" si="1420">+AT102*$F101</f>
        <v>0</v>
      </c>
      <c r="AU101" s="613">
        <f t="shared" ref="AU101:AU164" si="1421">SUM(H101:AT101)</f>
        <v>453603.51029646839</v>
      </c>
      <c r="AV101" s="645">
        <f t="shared" si="1380"/>
        <v>0</v>
      </c>
      <c r="AW101" s="656">
        <f t="shared" si="1381"/>
        <v>0</v>
      </c>
      <c r="AX101" s="590"/>
    </row>
    <row r="102" spans="1:50" s="264" customFormat="1" hidden="1" outlineLevel="1">
      <c r="A102" s="590"/>
      <c r="B102" s="636"/>
      <c r="C102" s="636"/>
      <c r="D102" s="651"/>
      <c r="E102" s="653"/>
      <c r="F102" s="657"/>
      <c r="G102" s="640">
        <f t="shared" si="282"/>
        <v>1</v>
      </c>
      <c r="H102" s="658">
        <v>0</v>
      </c>
      <c r="I102" s="658">
        <v>0</v>
      </c>
      <c r="J102" s="658">
        <v>0</v>
      </c>
      <c r="K102" s="658">
        <v>0</v>
      </c>
      <c r="L102" s="658">
        <v>0</v>
      </c>
      <c r="M102" s="658">
        <v>0</v>
      </c>
      <c r="N102" s="658">
        <v>0</v>
      </c>
      <c r="O102" s="658">
        <v>0</v>
      </c>
      <c r="P102" s="658">
        <v>0</v>
      </c>
      <c r="Q102" s="658">
        <v>0</v>
      </c>
      <c r="R102" s="658">
        <v>0</v>
      </c>
      <c r="S102" s="658">
        <v>0</v>
      </c>
      <c r="T102" s="658">
        <v>0</v>
      </c>
      <c r="U102" s="658">
        <v>0</v>
      </c>
      <c r="V102" s="658">
        <v>0</v>
      </c>
      <c r="W102" s="658">
        <v>0</v>
      </c>
      <c r="X102" s="658">
        <v>0.03</v>
      </c>
      <c r="Y102" s="658">
        <v>0.86</v>
      </c>
      <c r="Z102" s="658">
        <v>0.10999999999999999</v>
      </c>
      <c r="AA102" s="658">
        <v>0</v>
      </c>
      <c r="AB102" s="658">
        <v>0</v>
      </c>
      <c r="AC102" s="658">
        <v>0</v>
      </c>
      <c r="AD102" s="658">
        <v>0</v>
      </c>
      <c r="AE102" s="654">
        <v>0</v>
      </c>
      <c r="AF102" s="658">
        <v>0</v>
      </c>
      <c r="AG102" s="658">
        <v>0</v>
      </c>
      <c r="AH102" s="658">
        <v>0</v>
      </c>
      <c r="AI102" s="658">
        <v>0</v>
      </c>
      <c r="AJ102" s="658">
        <v>0</v>
      </c>
      <c r="AK102" s="658">
        <v>0</v>
      </c>
      <c r="AL102" s="658">
        <v>0</v>
      </c>
      <c r="AM102" s="658">
        <v>0</v>
      </c>
      <c r="AN102" s="658">
        <v>0</v>
      </c>
      <c r="AO102" s="658">
        <v>0</v>
      </c>
      <c r="AP102" s="658">
        <v>0</v>
      </c>
      <c r="AQ102" s="658">
        <v>0</v>
      </c>
      <c r="AR102" s="658">
        <v>0</v>
      </c>
      <c r="AS102" s="658">
        <v>0</v>
      </c>
      <c r="AT102" s="658">
        <v>0</v>
      </c>
      <c r="AU102" s="613">
        <f t="shared" si="1421"/>
        <v>1</v>
      </c>
      <c r="AV102" s="645">
        <f t="shared" si="1380"/>
        <v>1</v>
      </c>
      <c r="AW102" s="656" t="e">
        <f t="shared" si="1381"/>
        <v>#DIV/0!</v>
      </c>
      <c r="AX102" s="590"/>
    </row>
    <row r="103" spans="1:50" s="264" customFormat="1" hidden="1" outlineLevel="1">
      <c r="A103" s="590"/>
      <c r="B103" s="646" t="s">
        <v>305</v>
      </c>
      <c r="C103" s="646" t="s">
        <v>381</v>
      </c>
      <c r="D103" s="647" t="s">
        <v>382</v>
      </c>
      <c r="E103" s="649"/>
      <c r="F103" s="650">
        <v>674907.49432270555</v>
      </c>
      <c r="G103" s="650">
        <f t="shared" ref="G103:G166" si="1422">SUM(H103:AT103)</f>
        <v>674907.49432270555</v>
      </c>
      <c r="H103" s="649">
        <f t="shared" ref="H103" si="1423">+H104*$F103</f>
        <v>0</v>
      </c>
      <c r="I103" s="649">
        <f t="shared" ref="I103" si="1424">+I104*$F103</f>
        <v>0</v>
      </c>
      <c r="J103" s="649">
        <f t="shared" ref="J103" si="1425">+J104*$F103</f>
        <v>0</v>
      </c>
      <c r="K103" s="649">
        <f t="shared" ref="K103" si="1426">+K104*$F103</f>
        <v>0</v>
      </c>
      <c r="L103" s="649">
        <f t="shared" ref="L103" si="1427">+L104*$F103</f>
        <v>0</v>
      </c>
      <c r="M103" s="649">
        <f t="shared" ref="M103" si="1428">+M104*$F103</f>
        <v>0</v>
      </c>
      <c r="N103" s="649">
        <f t="shared" ref="N103" si="1429">+N104*$F103</f>
        <v>0</v>
      </c>
      <c r="O103" s="649">
        <f t="shared" ref="O103" si="1430">+O104*$F103</f>
        <v>0</v>
      </c>
      <c r="P103" s="649">
        <f t="shared" ref="P103" si="1431">+P104*$F103</f>
        <v>0</v>
      </c>
      <c r="Q103" s="649">
        <f t="shared" ref="Q103" si="1432">+Q104*$F103</f>
        <v>0</v>
      </c>
      <c r="R103" s="649">
        <f t="shared" ref="R103" si="1433">+R104*$F103</f>
        <v>101236.12414840583</v>
      </c>
      <c r="S103" s="649">
        <f t="shared" ref="S103" si="1434">+S104*$F103</f>
        <v>539925.99545816437</v>
      </c>
      <c r="T103" s="649">
        <f t="shared" ref="T103" si="1435">+T104*$F103</f>
        <v>33745.374716135309</v>
      </c>
      <c r="U103" s="649">
        <f t="shared" ref="U103" si="1436">+U104*$F103</f>
        <v>0</v>
      </c>
      <c r="V103" s="649">
        <f t="shared" ref="V103" si="1437">+V104*$F103</f>
        <v>0</v>
      </c>
      <c r="W103" s="649">
        <f t="shared" ref="W103" si="1438">+W104*$F103</f>
        <v>0</v>
      </c>
      <c r="X103" s="649">
        <f t="shared" ref="X103" si="1439">+X104*$F103</f>
        <v>0</v>
      </c>
      <c r="Y103" s="649">
        <f t="shared" ref="Y103" si="1440">+Y104*$F103</f>
        <v>0</v>
      </c>
      <c r="Z103" s="649">
        <f t="shared" ref="Z103" si="1441">+Z104*$F103</f>
        <v>0</v>
      </c>
      <c r="AA103" s="649">
        <f t="shared" ref="AA103" si="1442">+AA104*$F103</f>
        <v>0</v>
      </c>
      <c r="AB103" s="649">
        <f t="shared" ref="AB103" si="1443">+AB104*$F103</f>
        <v>0</v>
      </c>
      <c r="AC103" s="649">
        <f t="shared" ref="AC103" si="1444">+AC104*$F103</f>
        <v>0</v>
      </c>
      <c r="AD103" s="649">
        <f t="shared" ref="AD103" si="1445">+AD104*$F103</f>
        <v>0</v>
      </c>
      <c r="AE103" s="649">
        <f t="shared" ref="AE103" si="1446">+AE104*$F103</f>
        <v>0</v>
      </c>
      <c r="AF103" s="649">
        <f t="shared" ref="AF103" si="1447">+AF104*$F103</f>
        <v>0</v>
      </c>
      <c r="AG103" s="649">
        <f t="shared" ref="AG103" si="1448">+AG104*$F103</f>
        <v>0</v>
      </c>
      <c r="AH103" s="649">
        <f t="shared" ref="AH103" si="1449">+AH104*$F103</f>
        <v>0</v>
      </c>
      <c r="AI103" s="649">
        <f t="shared" ref="AI103" si="1450">+AI104*$F103</f>
        <v>0</v>
      </c>
      <c r="AJ103" s="649">
        <f t="shared" ref="AJ103" si="1451">+AJ104*$F103</f>
        <v>0</v>
      </c>
      <c r="AK103" s="649">
        <f t="shared" ref="AK103" si="1452">+AK104*$F103</f>
        <v>0</v>
      </c>
      <c r="AL103" s="649">
        <f t="shared" ref="AL103" si="1453">+AL104*$F103</f>
        <v>0</v>
      </c>
      <c r="AM103" s="649">
        <f t="shared" ref="AM103" si="1454">+AM104*$F103</f>
        <v>0</v>
      </c>
      <c r="AN103" s="649">
        <f t="shared" ref="AN103" si="1455">+AN104*$F103</f>
        <v>0</v>
      </c>
      <c r="AO103" s="649">
        <f t="shared" ref="AO103" si="1456">+AO104*$F103</f>
        <v>0</v>
      </c>
      <c r="AP103" s="649">
        <f t="shared" ref="AP103" si="1457">+AP104*$F103</f>
        <v>0</v>
      </c>
      <c r="AQ103" s="649">
        <f t="shared" ref="AQ103" si="1458">+AQ104*$F103</f>
        <v>0</v>
      </c>
      <c r="AR103" s="649">
        <f t="shared" ref="AR103" si="1459">+AR104*$F103</f>
        <v>0</v>
      </c>
      <c r="AS103" s="649">
        <f t="shared" ref="AS103" si="1460">+AS104*$F103</f>
        <v>0</v>
      </c>
      <c r="AT103" s="649">
        <f t="shared" ref="AT103" si="1461">+AT104*$F103</f>
        <v>0</v>
      </c>
      <c r="AU103" s="613">
        <f t="shared" si="1421"/>
        <v>674907.49432270555</v>
      </c>
      <c r="AV103" s="645">
        <f t="shared" si="1380"/>
        <v>0</v>
      </c>
      <c r="AW103" s="656">
        <f t="shared" si="1381"/>
        <v>0</v>
      </c>
      <c r="AX103" s="590"/>
    </row>
    <row r="104" spans="1:50" s="264" customFormat="1" hidden="1" outlineLevel="1">
      <c r="A104" s="590"/>
      <c r="B104" s="636"/>
      <c r="C104" s="636"/>
      <c r="D104" s="651"/>
      <c r="E104" s="653"/>
      <c r="F104" s="640"/>
      <c r="G104" s="640">
        <f t="shared" si="1422"/>
        <v>1</v>
      </c>
      <c r="H104" s="658">
        <v>0</v>
      </c>
      <c r="I104" s="658">
        <v>0</v>
      </c>
      <c r="J104" s="658">
        <v>0</v>
      </c>
      <c r="K104" s="658">
        <v>0</v>
      </c>
      <c r="L104" s="658">
        <v>0</v>
      </c>
      <c r="M104" s="658">
        <v>0</v>
      </c>
      <c r="N104" s="658">
        <v>0</v>
      </c>
      <c r="O104" s="658">
        <v>0</v>
      </c>
      <c r="P104" s="658">
        <v>0</v>
      </c>
      <c r="Q104" s="658">
        <v>0</v>
      </c>
      <c r="R104" s="658">
        <v>0.15</v>
      </c>
      <c r="S104" s="658">
        <v>0.79999999999999993</v>
      </c>
      <c r="T104" s="658">
        <v>5.0000000000000044E-2</v>
      </c>
      <c r="U104" s="658">
        <v>0</v>
      </c>
      <c r="V104" s="658">
        <v>0</v>
      </c>
      <c r="W104" s="658">
        <v>0</v>
      </c>
      <c r="X104" s="658">
        <v>0</v>
      </c>
      <c r="Y104" s="658">
        <v>0</v>
      </c>
      <c r="Z104" s="658">
        <v>0</v>
      </c>
      <c r="AA104" s="658">
        <v>0</v>
      </c>
      <c r="AB104" s="658">
        <v>0</v>
      </c>
      <c r="AC104" s="658">
        <v>0</v>
      </c>
      <c r="AD104" s="658">
        <v>0</v>
      </c>
      <c r="AE104" s="654">
        <v>0</v>
      </c>
      <c r="AF104" s="658">
        <v>0</v>
      </c>
      <c r="AG104" s="658">
        <v>0</v>
      </c>
      <c r="AH104" s="658">
        <v>0</v>
      </c>
      <c r="AI104" s="658">
        <v>0</v>
      </c>
      <c r="AJ104" s="658">
        <v>0</v>
      </c>
      <c r="AK104" s="658">
        <v>0</v>
      </c>
      <c r="AL104" s="658">
        <v>0</v>
      </c>
      <c r="AM104" s="658">
        <v>0</v>
      </c>
      <c r="AN104" s="658">
        <v>0</v>
      </c>
      <c r="AO104" s="658">
        <v>0</v>
      </c>
      <c r="AP104" s="658">
        <v>0</v>
      </c>
      <c r="AQ104" s="658">
        <v>0</v>
      </c>
      <c r="AR104" s="658">
        <v>0</v>
      </c>
      <c r="AS104" s="658">
        <v>0</v>
      </c>
      <c r="AT104" s="658">
        <v>0</v>
      </c>
      <c r="AU104" s="613">
        <f t="shared" si="1421"/>
        <v>1</v>
      </c>
      <c r="AV104" s="645">
        <f t="shared" si="1380"/>
        <v>1</v>
      </c>
      <c r="AW104" s="656" t="e">
        <f t="shared" si="1381"/>
        <v>#DIV/0!</v>
      </c>
      <c r="AX104" s="590"/>
    </row>
    <row r="105" spans="1:50" s="264" customFormat="1" hidden="1" outlineLevel="1">
      <c r="A105" s="590"/>
      <c r="B105" s="629" t="s">
        <v>278</v>
      </c>
      <c r="C105" s="629" t="s">
        <v>383</v>
      </c>
      <c r="D105" s="630" t="s">
        <v>384</v>
      </c>
      <c r="E105" s="631"/>
      <c r="F105" s="632">
        <f>+F106+F115+F116+F123+F130+F137</f>
        <v>3916639.6547525171</v>
      </c>
      <c r="G105" s="632">
        <f t="shared" si="1422"/>
        <v>3916639.6547525162</v>
      </c>
      <c r="H105" s="631">
        <f t="shared" ref="H105:AT105" si="1462">+H106+H115+H116+H123+H130+H137</f>
        <v>0</v>
      </c>
      <c r="I105" s="631">
        <f t="shared" si="1462"/>
        <v>0</v>
      </c>
      <c r="J105" s="631">
        <f t="shared" si="1462"/>
        <v>0</v>
      </c>
      <c r="K105" s="631">
        <f t="shared" si="1462"/>
        <v>0</v>
      </c>
      <c r="L105" s="631">
        <f t="shared" si="1462"/>
        <v>0</v>
      </c>
      <c r="M105" s="631">
        <f t="shared" si="1462"/>
        <v>0</v>
      </c>
      <c r="N105" s="631">
        <f t="shared" si="1462"/>
        <v>0</v>
      </c>
      <c r="O105" s="631">
        <f t="shared" si="1462"/>
        <v>0</v>
      </c>
      <c r="P105" s="631">
        <f t="shared" si="1462"/>
        <v>794018.80969134765</v>
      </c>
      <c r="Q105" s="631">
        <f t="shared" si="1462"/>
        <v>1544018.6007674306</v>
      </c>
      <c r="R105" s="631">
        <f t="shared" si="1462"/>
        <v>1063231.1075366102</v>
      </c>
      <c r="S105" s="631">
        <f t="shared" si="1462"/>
        <v>515371.13675712794</v>
      </c>
      <c r="T105" s="631">
        <f t="shared" si="1462"/>
        <v>0</v>
      </c>
      <c r="U105" s="631">
        <f t="shared" si="1462"/>
        <v>0</v>
      </c>
      <c r="V105" s="631">
        <f t="shared" si="1462"/>
        <v>0</v>
      </c>
      <c r="W105" s="631">
        <f t="shared" si="1462"/>
        <v>0</v>
      </c>
      <c r="X105" s="631">
        <f t="shared" si="1462"/>
        <v>0</v>
      </c>
      <c r="Y105" s="631">
        <f t="shared" si="1462"/>
        <v>0</v>
      </c>
      <c r="Z105" s="631">
        <f t="shared" si="1462"/>
        <v>0</v>
      </c>
      <c r="AA105" s="631">
        <f t="shared" si="1462"/>
        <v>0</v>
      </c>
      <c r="AB105" s="631">
        <f t="shared" si="1462"/>
        <v>0</v>
      </c>
      <c r="AC105" s="631">
        <f t="shared" si="1462"/>
        <v>0</v>
      </c>
      <c r="AD105" s="631">
        <f t="shared" si="1462"/>
        <v>0</v>
      </c>
      <c r="AE105" s="631">
        <f t="shared" si="1462"/>
        <v>0</v>
      </c>
      <c r="AF105" s="631">
        <f t="shared" si="1462"/>
        <v>0</v>
      </c>
      <c r="AG105" s="631">
        <f t="shared" si="1462"/>
        <v>0</v>
      </c>
      <c r="AH105" s="631">
        <f t="shared" si="1462"/>
        <v>0</v>
      </c>
      <c r="AI105" s="631">
        <f t="shared" si="1462"/>
        <v>0</v>
      </c>
      <c r="AJ105" s="631">
        <f t="shared" si="1462"/>
        <v>0</v>
      </c>
      <c r="AK105" s="631">
        <f t="shared" si="1462"/>
        <v>0</v>
      </c>
      <c r="AL105" s="631">
        <f t="shared" si="1462"/>
        <v>0</v>
      </c>
      <c r="AM105" s="631">
        <f t="shared" si="1462"/>
        <v>0</v>
      </c>
      <c r="AN105" s="631">
        <f t="shared" si="1462"/>
        <v>0</v>
      </c>
      <c r="AO105" s="631">
        <f t="shared" si="1462"/>
        <v>0</v>
      </c>
      <c r="AP105" s="631">
        <f t="shared" si="1462"/>
        <v>0</v>
      </c>
      <c r="AQ105" s="631">
        <f t="shared" si="1462"/>
        <v>0</v>
      </c>
      <c r="AR105" s="631">
        <f t="shared" si="1462"/>
        <v>0</v>
      </c>
      <c r="AS105" s="631">
        <f t="shared" si="1462"/>
        <v>0</v>
      </c>
      <c r="AT105" s="631">
        <f t="shared" si="1462"/>
        <v>0</v>
      </c>
      <c r="AU105" s="613">
        <f t="shared" si="1421"/>
        <v>3916639.6547525162</v>
      </c>
      <c r="AV105" s="645">
        <f t="shared" si="1380"/>
        <v>0</v>
      </c>
      <c r="AW105" s="656">
        <f t="shared" si="1381"/>
        <v>0</v>
      </c>
      <c r="AX105" s="590"/>
    </row>
    <row r="106" spans="1:50" s="264" customFormat="1" hidden="1" outlineLevel="1">
      <c r="A106" s="590"/>
      <c r="B106" s="646" t="s">
        <v>305</v>
      </c>
      <c r="C106" s="646" t="s">
        <v>385</v>
      </c>
      <c r="D106" s="647" t="s">
        <v>386</v>
      </c>
      <c r="E106" s="649"/>
      <c r="F106" s="650">
        <f>+F107+F109+F111+F113</f>
        <v>1859435.5201907125</v>
      </c>
      <c r="G106" s="650">
        <f t="shared" si="1422"/>
        <v>1859435.5201907125</v>
      </c>
      <c r="H106" s="649">
        <f>+H107+H109+H111+H113</f>
        <v>0</v>
      </c>
      <c r="I106" s="649">
        <f t="shared" ref="I106:AT106" si="1463">+I107+I109+I111+I113</f>
        <v>0</v>
      </c>
      <c r="J106" s="649">
        <f t="shared" si="1463"/>
        <v>0</v>
      </c>
      <c r="K106" s="649">
        <f t="shared" si="1463"/>
        <v>0</v>
      </c>
      <c r="L106" s="649">
        <f t="shared" si="1463"/>
        <v>0</v>
      </c>
      <c r="M106" s="649">
        <f t="shared" si="1463"/>
        <v>0</v>
      </c>
      <c r="N106" s="649">
        <f t="shared" si="1463"/>
        <v>0</v>
      </c>
      <c r="O106" s="649">
        <f t="shared" si="1463"/>
        <v>0</v>
      </c>
      <c r="P106" s="649">
        <f t="shared" si="1463"/>
        <v>794018.80969134765</v>
      </c>
      <c r="Q106" s="649">
        <f t="shared" si="1463"/>
        <v>1065416.7104993649</v>
      </c>
      <c r="R106" s="649">
        <f t="shared" si="1463"/>
        <v>0</v>
      </c>
      <c r="S106" s="649">
        <f t="shared" si="1463"/>
        <v>0</v>
      </c>
      <c r="T106" s="649">
        <f t="shared" si="1463"/>
        <v>0</v>
      </c>
      <c r="U106" s="649">
        <f t="shared" si="1463"/>
        <v>0</v>
      </c>
      <c r="V106" s="649">
        <f t="shared" si="1463"/>
        <v>0</v>
      </c>
      <c r="W106" s="649">
        <f t="shared" si="1463"/>
        <v>0</v>
      </c>
      <c r="X106" s="649">
        <f t="shared" si="1463"/>
        <v>0</v>
      </c>
      <c r="Y106" s="649">
        <f t="shared" si="1463"/>
        <v>0</v>
      </c>
      <c r="Z106" s="649">
        <f t="shared" si="1463"/>
        <v>0</v>
      </c>
      <c r="AA106" s="649">
        <f t="shared" si="1463"/>
        <v>0</v>
      </c>
      <c r="AB106" s="649">
        <f t="shared" si="1463"/>
        <v>0</v>
      </c>
      <c r="AC106" s="649">
        <f t="shared" si="1463"/>
        <v>0</v>
      </c>
      <c r="AD106" s="649">
        <f t="shared" si="1463"/>
        <v>0</v>
      </c>
      <c r="AE106" s="649">
        <f t="shared" si="1463"/>
        <v>0</v>
      </c>
      <c r="AF106" s="649">
        <f t="shared" si="1463"/>
        <v>0</v>
      </c>
      <c r="AG106" s="649">
        <f t="shared" si="1463"/>
        <v>0</v>
      </c>
      <c r="AH106" s="649">
        <f t="shared" si="1463"/>
        <v>0</v>
      </c>
      <c r="AI106" s="649">
        <f t="shared" si="1463"/>
        <v>0</v>
      </c>
      <c r="AJ106" s="649">
        <f t="shared" si="1463"/>
        <v>0</v>
      </c>
      <c r="AK106" s="649">
        <f t="shared" si="1463"/>
        <v>0</v>
      </c>
      <c r="AL106" s="649">
        <f t="shared" si="1463"/>
        <v>0</v>
      </c>
      <c r="AM106" s="649">
        <f t="shared" si="1463"/>
        <v>0</v>
      </c>
      <c r="AN106" s="649">
        <f t="shared" si="1463"/>
        <v>0</v>
      </c>
      <c r="AO106" s="649">
        <f t="shared" si="1463"/>
        <v>0</v>
      </c>
      <c r="AP106" s="649">
        <f t="shared" si="1463"/>
        <v>0</v>
      </c>
      <c r="AQ106" s="649">
        <f t="shared" si="1463"/>
        <v>0</v>
      </c>
      <c r="AR106" s="649">
        <f t="shared" si="1463"/>
        <v>0</v>
      </c>
      <c r="AS106" s="649">
        <f t="shared" si="1463"/>
        <v>0</v>
      </c>
      <c r="AT106" s="649">
        <f t="shared" si="1463"/>
        <v>0</v>
      </c>
      <c r="AU106" s="613">
        <f t="shared" si="1421"/>
        <v>1859435.5201907125</v>
      </c>
      <c r="AV106" s="645">
        <f t="shared" si="1380"/>
        <v>0</v>
      </c>
      <c r="AW106" s="656">
        <f t="shared" si="1381"/>
        <v>0</v>
      </c>
      <c r="AX106" s="590"/>
    </row>
    <row r="107" spans="1:50" s="264" customFormat="1" hidden="1" outlineLevel="1">
      <c r="A107" s="590"/>
      <c r="B107" s="636" t="s">
        <v>378</v>
      </c>
      <c r="C107" s="636" t="s">
        <v>387</v>
      </c>
      <c r="D107" s="651" t="s">
        <v>388</v>
      </c>
      <c r="E107" s="653"/>
      <c r="F107" s="640">
        <v>1174253.7506712002</v>
      </c>
      <c r="G107" s="640">
        <f t="shared" si="1422"/>
        <v>1174253.7506712002</v>
      </c>
      <c r="H107" s="653">
        <f t="shared" ref="H107" si="1464">+H108*$F107</f>
        <v>0</v>
      </c>
      <c r="I107" s="653">
        <f t="shared" ref="I107" si="1465">+I108*$F107</f>
        <v>0</v>
      </c>
      <c r="J107" s="653">
        <f t="shared" ref="J107" si="1466">+J108*$F107</f>
        <v>0</v>
      </c>
      <c r="K107" s="653">
        <f t="shared" ref="K107" si="1467">+K108*$F107</f>
        <v>0</v>
      </c>
      <c r="L107" s="653">
        <f t="shared" ref="L107" si="1468">+L108*$F107</f>
        <v>0</v>
      </c>
      <c r="M107" s="653">
        <f t="shared" ref="M107" si="1469">+M108*$F107</f>
        <v>0</v>
      </c>
      <c r="N107" s="653">
        <f t="shared" ref="N107" si="1470">+N108*$F107</f>
        <v>0</v>
      </c>
      <c r="O107" s="653">
        <f t="shared" ref="O107" si="1471">+O108*$F107</f>
        <v>0</v>
      </c>
      <c r="P107" s="653">
        <f t="shared" ref="P107" si="1472">+P108*$F107</f>
        <v>716294.78790943208</v>
      </c>
      <c r="Q107" s="653">
        <f t="shared" ref="Q107" si="1473">+Q108*$F107</f>
        <v>457958.96276176808</v>
      </c>
      <c r="R107" s="653">
        <f t="shared" ref="R107" si="1474">+R108*$F107</f>
        <v>0</v>
      </c>
      <c r="S107" s="653">
        <f t="shared" ref="S107" si="1475">+S108*$F107</f>
        <v>0</v>
      </c>
      <c r="T107" s="653">
        <f t="shared" ref="T107" si="1476">+T108*$F107</f>
        <v>0</v>
      </c>
      <c r="U107" s="653">
        <f t="shared" ref="U107" si="1477">+U108*$F107</f>
        <v>0</v>
      </c>
      <c r="V107" s="653">
        <f t="shared" ref="V107" si="1478">+V108*$F107</f>
        <v>0</v>
      </c>
      <c r="W107" s="653">
        <f t="shared" ref="W107" si="1479">+W108*$F107</f>
        <v>0</v>
      </c>
      <c r="X107" s="653">
        <f t="shared" ref="X107" si="1480">+X108*$F107</f>
        <v>0</v>
      </c>
      <c r="Y107" s="653">
        <f t="shared" ref="Y107" si="1481">+Y108*$F107</f>
        <v>0</v>
      </c>
      <c r="Z107" s="653">
        <f t="shared" ref="Z107" si="1482">+Z108*$F107</f>
        <v>0</v>
      </c>
      <c r="AA107" s="653">
        <f t="shared" ref="AA107" si="1483">+AA108*$F107</f>
        <v>0</v>
      </c>
      <c r="AB107" s="653">
        <f t="shared" ref="AB107" si="1484">+AB108*$F107</f>
        <v>0</v>
      </c>
      <c r="AC107" s="653">
        <f t="shared" ref="AC107" si="1485">+AC108*$F107</f>
        <v>0</v>
      </c>
      <c r="AD107" s="653">
        <f t="shared" ref="AD107" si="1486">+AD108*$F107</f>
        <v>0</v>
      </c>
      <c r="AE107" s="653">
        <f t="shared" ref="AE107" si="1487">+AE108*$F107</f>
        <v>0</v>
      </c>
      <c r="AF107" s="653">
        <f t="shared" ref="AF107" si="1488">+AF108*$F107</f>
        <v>0</v>
      </c>
      <c r="AG107" s="653">
        <f t="shared" ref="AG107" si="1489">+AG108*$F107</f>
        <v>0</v>
      </c>
      <c r="AH107" s="653">
        <f t="shared" ref="AH107" si="1490">+AH108*$F107</f>
        <v>0</v>
      </c>
      <c r="AI107" s="653">
        <f t="shared" ref="AI107" si="1491">+AI108*$F107</f>
        <v>0</v>
      </c>
      <c r="AJ107" s="653">
        <f t="shared" ref="AJ107" si="1492">+AJ108*$F107</f>
        <v>0</v>
      </c>
      <c r="AK107" s="653">
        <f t="shared" ref="AK107" si="1493">+AK108*$F107</f>
        <v>0</v>
      </c>
      <c r="AL107" s="653">
        <f t="shared" ref="AL107" si="1494">+AL108*$F107</f>
        <v>0</v>
      </c>
      <c r="AM107" s="653">
        <f t="shared" ref="AM107" si="1495">+AM108*$F107</f>
        <v>0</v>
      </c>
      <c r="AN107" s="653">
        <f t="shared" ref="AN107" si="1496">+AN108*$F107</f>
        <v>0</v>
      </c>
      <c r="AO107" s="653">
        <f t="shared" ref="AO107" si="1497">+AO108*$F107</f>
        <v>0</v>
      </c>
      <c r="AP107" s="653">
        <f t="shared" ref="AP107" si="1498">+AP108*$F107</f>
        <v>0</v>
      </c>
      <c r="AQ107" s="653">
        <f t="shared" ref="AQ107" si="1499">+AQ108*$F107</f>
        <v>0</v>
      </c>
      <c r="AR107" s="653">
        <f t="shared" ref="AR107" si="1500">+AR108*$F107</f>
        <v>0</v>
      </c>
      <c r="AS107" s="653">
        <f t="shared" ref="AS107" si="1501">+AS108*$F107</f>
        <v>0</v>
      </c>
      <c r="AT107" s="653">
        <f t="shared" ref="AT107" si="1502">+AT108*$F107</f>
        <v>0</v>
      </c>
      <c r="AU107" s="613">
        <f t="shared" si="1421"/>
        <v>1174253.7506712002</v>
      </c>
      <c r="AV107" s="645">
        <f t="shared" si="1380"/>
        <v>0</v>
      </c>
      <c r="AW107" s="656">
        <f t="shared" si="1381"/>
        <v>0</v>
      </c>
      <c r="AX107" s="590"/>
    </row>
    <row r="108" spans="1:50" s="264" customFormat="1" hidden="1" outlineLevel="1">
      <c r="A108" s="590"/>
      <c r="B108" s="636"/>
      <c r="C108" s="636"/>
      <c r="D108" s="651"/>
      <c r="E108" s="653"/>
      <c r="F108" s="659"/>
      <c r="G108" s="640">
        <f t="shared" si="1422"/>
        <v>1</v>
      </c>
      <c r="H108" s="658">
        <v>0</v>
      </c>
      <c r="I108" s="658">
        <v>0</v>
      </c>
      <c r="J108" s="658">
        <v>0</v>
      </c>
      <c r="K108" s="658">
        <v>0</v>
      </c>
      <c r="L108" s="658">
        <v>0</v>
      </c>
      <c r="M108" s="658">
        <v>0</v>
      </c>
      <c r="N108" s="658">
        <v>0</v>
      </c>
      <c r="O108" s="658">
        <v>0</v>
      </c>
      <c r="P108" s="658">
        <v>0.61</v>
      </c>
      <c r="Q108" s="658">
        <v>0.39</v>
      </c>
      <c r="R108" s="658">
        <v>0</v>
      </c>
      <c r="S108" s="658">
        <v>0</v>
      </c>
      <c r="T108" s="658">
        <v>0</v>
      </c>
      <c r="U108" s="658">
        <v>0</v>
      </c>
      <c r="V108" s="658">
        <v>0</v>
      </c>
      <c r="W108" s="658">
        <v>0</v>
      </c>
      <c r="X108" s="658">
        <v>0</v>
      </c>
      <c r="Y108" s="658">
        <v>0</v>
      </c>
      <c r="Z108" s="658">
        <v>0</v>
      </c>
      <c r="AA108" s="658">
        <v>0</v>
      </c>
      <c r="AB108" s="658">
        <v>0</v>
      </c>
      <c r="AC108" s="658">
        <v>0</v>
      </c>
      <c r="AD108" s="658">
        <v>0</v>
      </c>
      <c r="AE108" s="654">
        <v>0</v>
      </c>
      <c r="AF108" s="658">
        <v>0</v>
      </c>
      <c r="AG108" s="658">
        <v>0</v>
      </c>
      <c r="AH108" s="658">
        <v>0</v>
      </c>
      <c r="AI108" s="658">
        <v>0</v>
      </c>
      <c r="AJ108" s="658">
        <v>0</v>
      </c>
      <c r="AK108" s="658">
        <v>0</v>
      </c>
      <c r="AL108" s="658">
        <v>0</v>
      </c>
      <c r="AM108" s="658">
        <v>0</v>
      </c>
      <c r="AN108" s="658">
        <v>0</v>
      </c>
      <c r="AO108" s="658">
        <v>0</v>
      </c>
      <c r="AP108" s="658">
        <v>0</v>
      </c>
      <c r="AQ108" s="658">
        <v>0</v>
      </c>
      <c r="AR108" s="658">
        <v>0</v>
      </c>
      <c r="AS108" s="658">
        <v>0</v>
      </c>
      <c r="AT108" s="658">
        <v>0</v>
      </c>
      <c r="AU108" s="613">
        <f t="shared" si="1421"/>
        <v>1</v>
      </c>
      <c r="AV108" s="645">
        <f t="shared" si="1380"/>
        <v>1</v>
      </c>
      <c r="AW108" s="656" t="e">
        <f t="shared" si="1381"/>
        <v>#DIV/0!</v>
      </c>
      <c r="AX108" s="590"/>
    </row>
    <row r="109" spans="1:50" s="264" customFormat="1" hidden="1" outlineLevel="1">
      <c r="A109" s="590"/>
      <c r="B109" s="636" t="s">
        <v>378</v>
      </c>
      <c r="C109" s="636" t="s">
        <v>389</v>
      </c>
      <c r="D109" s="651" t="s">
        <v>379</v>
      </c>
      <c r="E109" s="653"/>
      <c r="F109" s="640">
        <v>50125.791644159057</v>
      </c>
      <c r="G109" s="640">
        <f t="shared" si="1422"/>
        <v>50125.791644159057</v>
      </c>
      <c r="H109" s="653">
        <f t="shared" ref="H109" si="1503">+H110*$F109</f>
        <v>0</v>
      </c>
      <c r="I109" s="653">
        <f t="shared" ref="I109" si="1504">+I110*$F109</f>
        <v>0</v>
      </c>
      <c r="J109" s="653">
        <f t="shared" ref="J109" si="1505">+J110*$F109</f>
        <v>0</v>
      </c>
      <c r="K109" s="653">
        <f t="shared" ref="K109" si="1506">+K110*$F109</f>
        <v>0</v>
      </c>
      <c r="L109" s="653">
        <f t="shared" ref="L109" si="1507">+L110*$F109</f>
        <v>0</v>
      </c>
      <c r="M109" s="653">
        <f t="shared" ref="M109" si="1508">+M110*$F109</f>
        <v>0</v>
      </c>
      <c r="N109" s="653">
        <f t="shared" ref="N109" si="1509">+N110*$F109</f>
        <v>0</v>
      </c>
      <c r="O109" s="653">
        <f t="shared" ref="O109" si="1510">+O110*$F109</f>
        <v>0</v>
      </c>
      <c r="P109" s="653">
        <f t="shared" ref="P109" si="1511">+P110*$F109</f>
        <v>50125.791644159057</v>
      </c>
      <c r="Q109" s="653">
        <f t="shared" ref="Q109" si="1512">+Q110*$F109</f>
        <v>0</v>
      </c>
      <c r="R109" s="653">
        <f t="shared" ref="R109" si="1513">+R110*$F109</f>
        <v>0</v>
      </c>
      <c r="S109" s="653">
        <f t="shared" ref="S109" si="1514">+S110*$F109</f>
        <v>0</v>
      </c>
      <c r="T109" s="653">
        <f t="shared" ref="T109" si="1515">+T110*$F109</f>
        <v>0</v>
      </c>
      <c r="U109" s="653">
        <f t="shared" ref="U109" si="1516">+U110*$F109</f>
        <v>0</v>
      </c>
      <c r="V109" s="653">
        <f t="shared" ref="V109" si="1517">+V110*$F109</f>
        <v>0</v>
      </c>
      <c r="W109" s="653">
        <f t="shared" ref="W109" si="1518">+W110*$F109</f>
        <v>0</v>
      </c>
      <c r="X109" s="653">
        <f t="shared" ref="X109" si="1519">+X110*$F109</f>
        <v>0</v>
      </c>
      <c r="Y109" s="653">
        <f t="shared" ref="Y109" si="1520">+Y110*$F109</f>
        <v>0</v>
      </c>
      <c r="Z109" s="653">
        <f t="shared" ref="Z109" si="1521">+Z110*$F109</f>
        <v>0</v>
      </c>
      <c r="AA109" s="653">
        <f t="shared" ref="AA109" si="1522">+AA110*$F109</f>
        <v>0</v>
      </c>
      <c r="AB109" s="653">
        <f t="shared" ref="AB109" si="1523">+AB110*$F109</f>
        <v>0</v>
      </c>
      <c r="AC109" s="653">
        <f t="shared" ref="AC109" si="1524">+AC110*$F109</f>
        <v>0</v>
      </c>
      <c r="AD109" s="653">
        <f t="shared" ref="AD109" si="1525">+AD110*$F109</f>
        <v>0</v>
      </c>
      <c r="AE109" s="653">
        <f t="shared" ref="AE109" si="1526">+AE110*$F109</f>
        <v>0</v>
      </c>
      <c r="AF109" s="653">
        <f t="shared" ref="AF109" si="1527">+AF110*$F109</f>
        <v>0</v>
      </c>
      <c r="AG109" s="653">
        <f t="shared" ref="AG109" si="1528">+AG110*$F109</f>
        <v>0</v>
      </c>
      <c r="AH109" s="653">
        <f t="shared" ref="AH109" si="1529">+AH110*$F109</f>
        <v>0</v>
      </c>
      <c r="AI109" s="653">
        <f t="shared" ref="AI109" si="1530">+AI110*$F109</f>
        <v>0</v>
      </c>
      <c r="AJ109" s="653">
        <f t="shared" ref="AJ109" si="1531">+AJ110*$F109</f>
        <v>0</v>
      </c>
      <c r="AK109" s="653">
        <f t="shared" ref="AK109" si="1532">+AK110*$F109</f>
        <v>0</v>
      </c>
      <c r="AL109" s="653">
        <f t="shared" ref="AL109" si="1533">+AL110*$F109</f>
        <v>0</v>
      </c>
      <c r="AM109" s="653">
        <f t="shared" ref="AM109" si="1534">+AM110*$F109</f>
        <v>0</v>
      </c>
      <c r="AN109" s="653">
        <f t="shared" ref="AN109" si="1535">+AN110*$F109</f>
        <v>0</v>
      </c>
      <c r="AO109" s="653">
        <f t="shared" ref="AO109" si="1536">+AO110*$F109</f>
        <v>0</v>
      </c>
      <c r="AP109" s="653">
        <f t="shared" ref="AP109" si="1537">+AP110*$F109</f>
        <v>0</v>
      </c>
      <c r="AQ109" s="653">
        <f t="shared" ref="AQ109" si="1538">+AQ110*$F109</f>
        <v>0</v>
      </c>
      <c r="AR109" s="653">
        <f t="shared" ref="AR109" si="1539">+AR110*$F109</f>
        <v>0</v>
      </c>
      <c r="AS109" s="653">
        <f t="shared" ref="AS109" si="1540">+AS110*$F109</f>
        <v>0</v>
      </c>
      <c r="AT109" s="653">
        <f t="shared" ref="AT109" si="1541">+AT110*$F109</f>
        <v>0</v>
      </c>
      <c r="AU109" s="613">
        <f t="shared" si="1421"/>
        <v>50125.791644159057</v>
      </c>
      <c r="AV109" s="645">
        <f t="shared" si="1380"/>
        <v>0</v>
      </c>
      <c r="AW109" s="656">
        <f t="shared" si="1381"/>
        <v>0</v>
      </c>
      <c r="AX109" s="590"/>
    </row>
    <row r="110" spans="1:50" s="264" customFormat="1" hidden="1" outlineLevel="1">
      <c r="A110" s="590"/>
      <c r="B110" s="636"/>
      <c r="C110" s="636"/>
      <c r="D110" s="651"/>
      <c r="E110" s="653"/>
      <c r="F110" s="640"/>
      <c r="G110" s="640">
        <f t="shared" si="1422"/>
        <v>1</v>
      </c>
      <c r="H110" s="658">
        <v>0</v>
      </c>
      <c r="I110" s="658">
        <v>0</v>
      </c>
      <c r="J110" s="658">
        <v>0</v>
      </c>
      <c r="K110" s="658">
        <v>0</v>
      </c>
      <c r="L110" s="658">
        <v>0</v>
      </c>
      <c r="M110" s="658">
        <v>0</v>
      </c>
      <c r="N110" s="658">
        <v>0</v>
      </c>
      <c r="O110" s="658">
        <v>0</v>
      </c>
      <c r="P110" s="658">
        <v>1</v>
      </c>
      <c r="Q110" s="658">
        <v>0</v>
      </c>
      <c r="R110" s="658">
        <v>0</v>
      </c>
      <c r="S110" s="658">
        <v>0</v>
      </c>
      <c r="T110" s="658">
        <v>0</v>
      </c>
      <c r="U110" s="658">
        <v>0</v>
      </c>
      <c r="V110" s="658">
        <v>0</v>
      </c>
      <c r="W110" s="658">
        <v>0</v>
      </c>
      <c r="X110" s="658">
        <v>0</v>
      </c>
      <c r="Y110" s="658">
        <v>0</v>
      </c>
      <c r="Z110" s="658">
        <v>0</v>
      </c>
      <c r="AA110" s="658">
        <v>0</v>
      </c>
      <c r="AB110" s="658">
        <v>0</v>
      </c>
      <c r="AC110" s="658">
        <v>0</v>
      </c>
      <c r="AD110" s="658">
        <v>0</v>
      </c>
      <c r="AE110" s="654">
        <v>0</v>
      </c>
      <c r="AF110" s="658">
        <v>0</v>
      </c>
      <c r="AG110" s="658">
        <v>0</v>
      </c>
      <c r="AH110" s="658">
        <v>0</v>
      </c>
      <c r="AI110" s="658">
        <v>0</v>
      </c>
      <c r="AJ110" s="658">
        <v>0</v>
      </c>
      <c r="AK110" s="658">
        <v>0</v>
      </c>
      <c r="AL110" s="658">
        <v>0</v>
      </c>
      <c r="AM110" s="658">
        <v>0</v>
      </c>
      <c r="AN110" s="658">
        <v>0</v>
      </c>
      <c r="AO110" s="658">
        <v>0</v>
      </c>
      <c r="AP110" s="658">
        <v>0</v>
      </c>
      <c r="AQ110" s="658">
        <v>0</v>
      </c>
      <c r="AR110" s="658">
        <v>0</v>
      </c>
      <c r="AS110" s="658">
        <v>0</v>
      </c>
      <c r="AT110" s="658">
        <v>0</v>
      </c>
      <c r="AU110" s="613">
        <f t="shared" si="1421"/>
        <v>1</v>
      </c>
      <c r="AV110" s="645">
        <f t="shared" si="1380"/>
        <v>1</v>
      </c>
      <c r="AW110" s="656" t="e">
        <f t="shared" si="1381"/>
        <v>#DIV/0!</v>
      </c>
      <c r="AX110" s="590"/>
    </row>
    <row r="111" spans="1:50" s="264" customFormat="1" hidden="1" outlineLevel="1">
      <c r="A111" s="590"/>
      <c r="B111" s="636" t="s">
        <v>378</v>
      </c>
      <c r="C111" s="636" t="s">
        <v>390</v>
      </c>
      <c r="D111" s="651" t="s">
        <v>391</v>
      </c>
      <c r="E111" s="653"/>
      <c r="F111" s="640">
        <v>45243.000225830336</v>
      </c>
      <c r="G111" s="640">
        <f t="shared" si="1422"/>
        <v>45243.000225830336</v>
      </c>
      <c r="H111" s="653">
        <f t="shared" ref="H111" si="1542">+H112*$F111</f>
        <v>0</v>
      </c>
      <c r="I111" s="653">
        <f t="shared" ref="I111" si="1543">+I112*$F111</f>
        <v>0</v>
      </c>
      <c r="J111" s="653">
        <f t="shared" ref="J111" si="1544">+J112*$F111</f>
        <v>0</v>
      </c>
      <c r="K111" s="653">
        <f t="shared" ref="K111" si="1545">+K112*$F111</f>
        <v>0</v>
      </c>
      <c r="L111" s="653">
        <f t="shared" ref="L111" si="1546">+L112*$F111</f>
        <v>0</v>
      </c>
      <c r="M111" s="653">
        <f t="shared" ref="M111" si="1547">+M112*$F111</f>
        <v>0</v>
      </c>
      <c r="N111" s="653">
        <f t="shared" ref="N111" si="1548">+N112*$F111</f>
        <v>0</v>
      </c>
      <c r="O111" s="653">
        <f t="shared" ref="O111" si="1549">+O112*$F111</f>
        <v>0</v>
      </c>
      <c r="P111" s="653">
        <f t="shared" ref="P111" si="1550">+P112*$F111</f>
        <v>27598.230137756505</v>
      </c>
      <c r="Q111" s="653">
        <f t="shared" ref="Q111" si="1551">+Q112*$F111</f>
        <v>17644.77008807383</v>
      </c>
      <c r="R111" s="653">
        <f t="shared" ref="R111" si="1552">+R112*$F111</f>
        <v>0</v>
      </c>
      <c r="S111" s="653">
        <f t="shared" ref="S111" si="1553">+S112*$F111</f>
        <v>0</v>
      </c>
      <c r="T111" s="653">
        <f t="shared" ref="T111" si="1554">+T112*$F111</f>
        <v>0</v>
      </c>
      <c r="U111" s="653">
        <f t="shared" ref="U111" si="1555">+U112*$F111</f>
        <v>0</v>
      </c>
      <c r="V111" s="653">
        <f t="shared" ref="V111" si="1556">+V112*$F111</f>
        <v>0</v>
      </c>
      <c r="W111" s="653">
        <f t="shared" ref="W111" si="1557">+W112*$F111</f>
        <v>0</v>
      </c>
      <c r="X111" s="653">
        <f t="shared" ref="X111" si="1558">+X112*$F111</f>
        <v>0</v>
      </c>
      <c r="Y111" s="653">
        <f t="shared" ref="Y111" si="1559">+Y112*$F111</f>
        <v>0</v>
      </c>
      <c r="Z111" s="653">
        <f t="shared" ref="Z111" si="1560">+Z112*$F111</f>
        <v>0</v>
      </c>
      <c r="AA111" s="653">
        <f t="shared" ref="AA111" si="1561">+AA112*$F111</f>
        <v>0</v>
      </c>
      <c r="AB111" s="653">
        <f t="shared" ref="AB111" si="1562">+AB112*$F111</f>
        <v>0</v>
      </c>
      <c r="AC111" s="653">
        <f t="shared" ref="AC111" si="1563">+AC112*$F111</f>
        <v>0</v>
      </c>
      <c r="AD111" s="653">
        <f t="shared" ref="AD111" si="1564">+AD112*$F111</f>
        <v>0</v>
      </c>
      <c r="AE111" s="653">
        <f t="shared" ref="AE111" si="1565">+AE112*$F111</f>
        <v>0</v>
      </c>
      <c r="AF111" s="653">
        <f t="shared" ref="AF111" si="1566">+AF112*$F111</f>
        <v>0</v>
      </c>
      <c r="AG111" s="653">
        <f t="shared" ref="AG111" si="1567">+AG112*$F111</f>
        <v>0</v>
      </c>
      <c r="AH111" s="653">
        <f t="shared" ref="AH111" si="1568">+AH112*$F111</f>
        <v>0</v>
      </c>
      <c r="AI111" s="653">
        <f t="shared" ref="AI111" si="1569">+AI112*$F111</f>
        <v>0</v>
      </c>
      <c r="AJ111" s="653">
        <f t="shared" ref="AJ111" si="1570">+AJ112*$F111</f>
        <v>0</v>
      </c>
      <c r="AK111" s="653">
        <f t="shared" ref="AK111" si="1571">+AK112*$F111</f>
        <v>0</v>
      </c>
      <c r="AL111" s="653">
        <f t="shared" ref="AL111" si="1572">+AL112*$F111</f>
        <v>0</v>
      </c>
      <c r="AM111" s="653">
        <f t="shared" ref="AM111" si="1573">+AM112*$F111</f>
        <v>0</v>
      </c>
      <c r="AN111" s="653">
        <f t="shared" ref="AN111" si="1574">+AN112*$F111</f>
        <v>0</v>
      </c>
      <c r="AO111" s="653">
        <f t="shared" ref="AO111" si="1575">+AO112*$F111</f>
        <v>0</v>
      </c>
      <c r="AP111" s="653">
        <f t="shared" ref="AP111" si="1576">+AP112*$F111</f>
        <v>0</v>
      </c>
      <c r="AQ111" s="653">
        <f t="shared" ref="AQ111" si="1577">+AQ112*$F111</f>
        <v>0</v>
      </c>
      <c r="AR111" s="653">
        <f t="shared" ref="AR111" si="1578">+AR112*$F111</f>
        <v>0</v>
      </c>
      <c r="AS111" s="653">
        <f t="shared" ref="AS111" si="1579">+AS112*$F111</f>
        <v>0</v>
      </c>
      <c r="AT111" s="653">
        <f t="shared" ref="AT111" si="1580">+AT112*$F111</f>
        <v>0</v>
      </c>
      <c r="AU111" s="613">
        <f t="shared" si="1421"/>
        <v>45243.000225830336</v>
      </c>
      <c r="AV111" s="645">
        <f t="shared" si="1380"/>
        <v>0</v>
      </c>
      <c r="AW111" s="656">
        <f t="shared" si="1381"/>
        <v>0</v>
      </c>
      <c r="AX111" s="590"/>
    </row>
    <row r="112" spans="1:50" s="264" customFormat="1" hidden="1" outlineLevel="1">
      <c r="A112" s="590"/>
      <c r="B112" s="636"/>
      <c r="C112" s="636"/>
      <c r="D112" s="651"/>
      <c r="E112" s="653"/>
      <c r="F112" s="640"/>
      <c r="G112" s="640">
        <f t="shared" si="1422"/>
        <v>1</v>
      </c>
      <c r="H112" s="658">
        <v>0</v>
      </c>
      <c r="I112" s="658">
        <v>0</v>
      </c>
      <c r="J112" s="658">
        <v>0</v>
      </c>
      <c r="K112" s="658">
        <v>0</v>
      </c>
      <c r="L112" s="658">
        <v>0</v>
      </c>
      <c r="M112" s="658">
        <v>0</v>
      </c>
      <c r="N112" s="658">
        <v>0</v>
      </c>
      <c r="O112" s="658">
        <v>0</v>
      </c>
      <c r="P112" s="658">
        <v>0.61</v>
      </c>
      <c r="Q112" s="658">
        <v>0.39</v>
      </c>
      <c r="R112" s="658">
        <v>0</v>
      </c>
      <c r="S112" s="658">
        <v>0</v>
      </c>
      <c r="T112" s="658">
        <v>0</v>
      </c>
      <c r="U112" s="658">
        <v>0</v>
      </c>
      <c r="V112" s="658">
        <v>0</v>
      </c>
      <c r="W112" s="658">
        <v>0</v>
      </c>
      <c r="X112" s="658">
        <v>0</v>
      </c>
      <c r="Y112" s="658">
        <v>0</v>
      </c>
      <c r="Z112" s="658">
        <v>0</v>
      </c>
      <c r="AA112" s="658">
        <v>0</v>
      </c>
      <c r="AB112" s="658">
        <v>0</v>
      </c>
      <c r="AC112" s="658">
        <v>0</v>
      </c>
      <c r="AD112" s="658">
        <v>0</v>
      </c>
      <c r="AE112" s="654">
        <v>0</v>
      </c>
      <c r="AF112" s="658">
        <v>0</v>
      </c>
      <c r="AG112" s="658">
        <v>0</v>
      </c>
      <c r="AH112" s="658">
        <v>0</v>
      </c>
      <c r="AI112" s="658">
        <v>0</v>
      </c>
      <c r="AJ112" s="658">
        <v>0</v>
      </c>
      <c r="AK112" s="658">
        <v>0</v>
      </c>
      <c r="AL112" s="658">
        <v>0</v>
      </c>
      <c r="AM112" s="658">
        <v>0</v>
      </c>
      <c r="AN112" s="658">
        <v>0</v>
      </c>
      <c r="AO112" s="658">
        <v>0</v>
      </c>
      <c r="AP112" s="658">
        <v>0</v>
      </c>
      <c r="AQ112" s="658">
        <v>0</v>
      </c>
      <c r="AR112" s="658">
        <v>0</v>
      </c>
      <c r="AS112" s="658">
        <v>0</v>
      </c>
      <c r="AT112" s="658">
        <v>0</v>
      </c>
      <c r="AU112" s="613">
        <f t="shared" si="1421"/>
        <v>1</v>
      </c>
      <c r="AV112" s="645">
        <f t="shared" si="1380"/>
        <v>1</v>
      </c>
      <c r="AW112" s="656" t="e">
        <f t="shared" si="1381"/>
        <v>#DIV/0!</v>
      </c>
      <c r="AX112" s="590"/>
    </row>
    <row r="113" spans="1:50" s="264" customFormat="1" hidden="1" outlineLevel="1">
      <c r="A113" s="590"/>
      <c r="B113" s="636" t="s">
        <v>378</v>
      </c>
      <c r="C113" s="636" t="s">
        <v>390</v>
      </c>
      <c r="D113" s="651" t="s">
        <v>380</v>
      </c>
      <c r="E113" s="653"/>
      <c r="F113" s="640">
        <v>589812.97764952295</v>
      </c>
      <c r="G113" s="640">
        <f t="shared" si="1422"/>
        <v>589812.97764952295</v>
      </c>
      <c r="H113" s="653">
        <f t="shared" ref="H113" si="1581">+H114*$F113</f>
        <v>0</v>
      </c>
      <c r="I113" s="653">
        <f t="shared" ref="I113" si="1582">+I114*$F113</f>
        <v>0</v>
      </c>
      <c r="J113" s="653">
        <f t="shared" ref="J113" si="1583">+J114*$F113</f>
        <v>0</v>
      </c>
      <c r="K113" s="653">
        <f t="shared" ref="K113" si="1584">+K114*$F113</f>
        <v>0</v>
      </c>
      <c r="L113" s="653">
        <f t="shared" ref="L113" si="1585">+L114*$F113</f>
        <v>0</v>
      </c>
      <c r="M113" s="653">
        <f t="shared" ref="M113" si="1586">+M114*$F113</f>
        <v>0</v>
      </c>
      <c r="N113" s="653">
        <f t="shared" ref="N113" si="1587">+N114*$F113</f>
        <v>0</v>
      </c>
      <c r="O113" s="653">
        <f t="shared" ref="O113" si="1588">+O114*$F113</f>
        <v>0</v>
      </c>
      <c r="P113" s="653">
        <f t="shared" ref="P113" si="1589">+P114*$F113</f>
        <v>0</v>
      </c>
      <c r="Q113" s="653">
        <f t="shared" ref="Q113" si="1590">+Q114*$F113</f>
        <v>589812.97764952295</v>
      </c>
      <c r="R113" s="653">
        <f t="shared" ref="R113" si="1591">+R114*$F113</f>
        <v>0</v>
      </c>
      <c r="S113" s="653">
        <f t="shared" ref="S113" si="1592">+S114*$F113</f>
        <v>0</v>
      </c>
      <c r="T113" s="653">
        <f t="shared" ref="T113" si="1593">+T114*$F113</f>
        <v>0</v>
      </c>
      <c r="U113" s="653">
        <f t="shared" ref="U113" si="1594">+U114*$F113</f>
        <v>0</v>
      </c>
      <c r="V113" s="653">
        <f t="shared" ref="V113" si="1595">+V114*$F113</f>
        <v>0</v>
      </c>
      <c r="W113" s="653">
        <f t="shared" ref="W113" si="1596">+W114*$F113</f>
        <v>0</v>
      </c>
      <c r="X113" s="653">
        <f t="shared" ref="X113" si="1597">+X114*$F113</f>
        <v>0</v>
      </c>
      <c r="Y113" s="653">
        <f t="shared" ref="Y113" si="1598">+Y114*$F113</f>
        <v>0</v>
      </c>
      <c r="Z113" s="653">
        <f t="shared" ref="Z113" si="1599">+Z114*$F113</f>
        <v>0</v>
      </c>
      <c r="AA113" s="653">
        <f t="shared" ref="AA113" si="1600">+AA114*$F113</f>
        <v>0</v>
      </c>
      <c r="AB113" s="653">
        <f t="shared" ref="AB113" si="1601">+AB114*$F113</f>
        <v>0</v>
      </c>
      <c r="AC113" s="653">
        <f t="shared" ref="AC113" si="1602">+AC114*$F113</f>
        <v>0</v>
      </c>
      <c r="AD113" s="653">
        <f t="shared" ref="AD113" si="1603">+AD114*$F113</f>
        <v>0</v>
      </c>
      <c r="AE113" s="653">
        <f t="shared" ref="AE113" si="1604">+AE114*$F113</f>
        <v>0</v>
      </c>
      <c r="AF113" s="653">
        <f t="shared" ref="AF113" si="1605">+AF114*$F113</f>
        <v>0</v>
      </c>
      <c r="AG113" s="653">
        <f t="shared" ref="AG113" si="1606">+AG114*$F113</f>
        <v>0</v>
      </c>
      <c r="AH113" s="653">
        <f t="shared" ref="AH113" si="1607">+AH114*$F113</f>
        <v>0</v>
      </c>
      <c r="AI113" s="653">
        <f t="shared" ref="AI113" si="1608">+AI114*$F113</f>
        <v>0</v>
      </c>
      <c r="AJ113" s="653">
        <f t="shared" ref="AJ113" si="1609">+AJ114*$F113</f>
        <v>0</v>
      </c>
      <c r="AK113" s="653">
        <f t="shared" ref="AK113" si="1610">+AK114*$F113</f>
        <v>0</v>
      </c>
      <c r="AL113" s="653">
        <f t="shared" ref="AL113" si="1611">+AL114*$F113</f>
        <v>0</v>
      </c>
      <c r="AM113" s="653">
        <f t="shared" ref="AM113" si="1612">+AM114*$F113</f>
        <v>0</v>
      </c>
      <c r="AN113" s="653">
        <f t="shared" ref="AN113" si="1613">+AN114*$F113</f>
        <v>0</v>
      </c>
      <c r="AO113" s="653">
        <f t="shared" ref="AO113" si="1614">+AO114*$F113</f>
        <v>0</v>
      </c>
      <c r="AP113" s="653">
        <f t="shared" ref="AP113" si="1615">+AP114*$F113</f>
        <v>0</v>
      </c>
      <c r="AQ113" s="653">
        <f t="shared" ref="AQ113" si="1616">+AQ114*$F113</f>
        <v>0</v>
      </c>
      <c r="AR113" s="653">
        <f t="shared" ref="AR113" si="1617">+AR114*$F113</f>
        <v>0</v>
      </c>
      <c r="AS113" s="653">
        <f t="shared" ref="AS113" si="1618">+AS114*$F113</f>
        <v>0</v>
      </c>
      <c r="AT113" s="653">
        <f t="shared" ref="AT113" si="1619">+AT114*$F113</f>
        <v>0</v>
      </c>
      <c r="AU113" s="613">
        <f t="shared" si="1421"/>
        <v>589812.97764952295</v>
      </c>
      <c r="AV113" s="645">
        <f t="shared" si="1380"/>
        <v>0</v>
      </c>
      <c r="AW113" s="656">
        <f t="shared" si="1381"/>
        <v>0</v>
      </c>
      <c r="AX113" s="590"/>
    </row>
    <row r="114" spans="1:50" s="264" customFormat="1" hidden="1" outlineLevel="1">
      <c r="A114" s="590"/>
      <c r="B114" s="636"/>
      <c r="C114" s="636"/>
      <c r="D114" s="651"/>
      <c r="E114" s="653"/>
      <c r="F114" s="640"/>
      <c r="G114" s="640">
        <f t="shared" si="1422"/>
        <v>1</v>
      </c>
      <c r="H114" s="658">
        <v>0</v>
      </c>
      <c r="I114" s="658">
        <v>0</v>
      </c>
      <c r="J114" s="658">
        <v>0</v>
      </c>
      <c r="K114" s="658">
        <v>0</v>
      </c>
      <c r="L114" s="658">
        <v>0</v>
      </c>
      <c r="M114" s="658">
        <v>0</v>
      </c>
      <c r="N114" s="658">
        <v>0</v>
      </c>
      <c r="O114" s="658">
        <v>0</v>
      </c>
      <c r="P114" s="658">
        <v>0</v>
      </c>
      <c r="Q114" s="658">
        <v>1</v>
      </c>
      <c r="R114" s="658">
        <v>0</v>
      </c>
      <c r="S114" s="658">
        <v>0</v>
      </c>
      <c r="T114" s="658">
        <v>0</v>
      </c>
      <c r="U114" s="658">
        <v>0</v>
      </c>
      <c r="V114" s="658">
        <v>0</v>
      </c>
      <c r="W114" s="658">
        <v>0</v>
      </c>
      <c r="X114" s="658">
        <v>0</v>
      </c>
      <c r="Y114" s="658">
        <v>0</v>
      </c>
      <c r="Z114" s="658">
        <v>0</v>
      </c>
      <c r="AA114" s="658">
        <v>0</v>
      </c>
      <c r="AB114" s="658">
        <v>0</v>
      </c>
      <c r="AC114" s="658">
        <v>0</v>
      </c>
      <c r="AD114" s="658">
        <v>0</v>
      </c>
      <c r="AE114" s="654">
        <v>0</v>
      </c>
      <c r="AF114" s="658">
        <v>0</v>
      </c>
      <c r="AG114" s="658">
        <v>0</v>
      </c>
      <c r="AH114" s="658">
        <v>0</v>
      </c>
      <c r="AI114" s="658">
        <v>0</v>
      </c>
      <c r="AJ114" s="658">
        <v>0</v>
      </c>
      <c r="AK114" s="658">
        <v>0</v>
      </c>
      <c r="AL114" s="658">
        <v>0</v>
      </c>
      <c r="AM114" s="658">
        <v>0</v>
      </c>
      <c r="AN114" s="658">
        <v>0</v>
      </c>
      <c r="AO114" s="658">
        <v>0</v>
      </c>
      <c r="AP114" s="658">
        <v>0</v>
      </c>
      <c r="AQ114" s="658">
        <v>0</v>
      </c>
      <c r="AR114" s="658">
        <v>0</v>
      </c>
      <c r="AS114" s="658">
        <v>0</v>
      </c>
      <c r="AT114" s="658">
        <v>0</v>
      </c>
      <c r="AU114" s="613">
        <f t="shared" si="1421"/>
        <v>1</v>
      </c>
      <c r="AV114" s="645">
        <f t="shared" si="1380"/>
        <v>1</v>
      </c>
      <c r="AW114" s="656" t="e">
        <f t="shared" si="1381"/>
        <v>#DIV/0!</v>
      </c>
      <c r="AX114" s="590"/>
    </row>
    <row r="115" spans="1:50" hidden="1" outlineLevel="1">
      <c r="A115" s="590"/>
      <c r="B115" s="646" t="s">
        <v>305</v>
      </c>
      <c r="C115" s="646" t="s">
        <v>392</v>
      </c>
      <c r="D115" s="647" t="s">
        <v>393</v>
      </c>
      <c r="E115" s="649"/>
      <c r="F115" s="650">
        <v>0</v>
      </c>
      <c r="G115" s="650">
        <f t="shared" si="1422"/>
        <v>0</v>
      </c>
      <c r="H115" s="649">
        <v>0</v>
      </c>
      <c r="I115" s="649">
        <v>0</v>
      </c>
      <c r="J115" s="649">
        <v>0</v>
      </c>
      <c r="K115" s="649">
        <v>0</v>
      </c>
      <c r="L115" s="649">
        <v>0</v>
      </c>
      <c r="M115" s="649">
        <v>0</v>
      </c>
      <c r="N115" s="649">
        <v>0</v>
      </c>
      <c r="O115" s="649">
        <v>0</v>
      </c>
      <c r="P115" s="649">
        <v>0</v>
      </c>
      <c r="Q115" s="649">
        <v>0</v>
      </c>
      <c r="R115" s="649">
        <v>0</v>
      </c>
      <c r="S115" s="649">
        <v>0</v>
      </c>
      <c r="T115" s="649">
        <v>0</v>
      </c>
      <c r="U115" s="649">
        <v>0</v>
      </c>
      <c r="V115" s="649">
        <v>0</v>
      </c>
      <c r="W115" s="649">
        <v>0</v>
      </c>
      <c r="X115" s="649">
        <v>0</v>
      </c>
      <c r="Y115" s="649">
        <v>0</v>
      </c>
      <c r="Z115" s="649">
        <v>0</v>
      </c>
      <c r="AA115" s="649">
        <v>0</v>
      </c>
      <c r="AB115" s="649">
        <v>0</v>
      </c>
      <c r="AC115" s="649">
        <v>0</v>
      </c>
      <c r="AD115" s="649">
        <v>0</v>
      </c>
      <c r="AE115" s="649">
        <v>0</v>
      </c>
      <c r="AF115" s="649">
        <v>0</v>
      </c>
      <c r="AG115" s="649">
        <v>0</v>
      </c>
      <c r="AH115" s="649">
        <v>0</v>
      </c>
      <c r="AI115" s="649">
        <v>0</v>
      </c>
      <c r="AJ115" s="649">
        <v>0</v>
      </c>
      <c r="AK115" s="649">
        <v>0</v>
      </c>
      <c r="AL115" s="649">
        <v>0</v>
      </c>
      <c r="AM115" s="649">
        <v>0</v>
      </c>
      <c r="AN115" s="649">
        <v>0</v>
      </c>
      <c r="AO115" s="649">
        <v>0</v>
      </c>
      <c r="AP115" s="649">
        <v>0</v>
      </c>
      <c r="AQ115" s="649">
        <v>0</v>
      </c>
      <c r="AR115" s="649">
        <v>0</v>
      </c>
      <c r="AS115" s="649">
        <v>0</v>
      </c>
      <c r="AT115" s="649">
        <v>0</v>
      </c>
      <c r="AU115" s="613">
        <f t="shared" si="1421"/>
        <v>0</v>
      </c>
      <c r="AV115" s="645">
        <f t="shared" si="1380"/>
        <v>0</v>
      </c>
      <c r="AW115" s="656" t="e">
        <f t="shared" si="1381"/>
        <v>#DIV/0!</v>
      </c>
      <c r="AX115" s="591"/>
    </row>
    <row r="116" spans="1:50" hidden="1" outlineLevel="1">
      <c r="A116" s="590"/>
      <c r="B116" s="646" t="s">
        <v>305</v>
      </c>
      <c r="C116" s="646" t="s">
        <v>394</v>
      </c>
      <c r="D116" s="647" t="s">
        <v>395</v>
      </c>
      <c r="E116" s="649"/>
      <c r="F116" s="650">
        <f>+F117+F119+F121</f>
        <v>618463.81160955061</v>
      </c>
      <c r="G116" s="650">
        <f t="shared" si="1422"/>
        <v>618463.81160955061</v>
      </c>
      <c r="H116" s="649">
        <f>+H117+H119+H121</f>
        <v>0</v>
      </c>
      <c r="I116" s="649">
        <f t="shared" ref="I116:AT116" si="1620">+I117+I119+I121</f>
        <v>0</v>
      </c>
      <c r="J116" s="649">
        <f t="shared" si="1620"/>
        <v>0</v>
      </c>
      <c r="K116" s="649">
        <f t="shared" si="1620"/>
        <v>0</v>
      </c>
      <c r="L116" s="649">
        <f t="shared" si="1620"/>
        <v>0</v>
      </c>
      <c r="M116" s="649">
        <f t="shared" si="1620"/>
        <v>0</v>
      </c>
      <c r="N116" s="649">
        <f t="shared" si="1620"/>
        <v>0</v>
      </c>
      <c r="O116" s="649">
        <f t="shared" si="1620"/>
        <v>0</v>
      </c>
      <c r="P116" s="649">
        <f t="shared" si="1620"/>
        <v>0</v>
      </c>
      <c r="Q116" s="649">
        <f t="shared" si="1620"/>
        <v>409919.34910640959</v>
      </c>
      <c r="R116" s="649">
        <f t="shared" si="1620"/>
        <v>208544.46250314108</v>
      </c>
      <c r="S116" s="649">
        <f t="shared" si="1620"/>
        <v>0</v>
      </c>
      <c r="T116" s="649">
        <f t="shared" si="1620"/>
        <v>0</v>
      </c>
      <c r="U116" s="649">
        <f t="shared" si="1620"/>
        <v>0</v>
      </c>
      <c r="V116" s="649">
        <f t="shared" si="1620"/>
        <v>0</v>
      </c>
      <c r="W116" s="649">
        <f t="shared" si="1620"/>
        <v>0</v>
      </c>
      <c r="X116" s="649">
        <f t="shared" si="1620"/>
        <v>0</v>
      </c>
      <c r="Y116" s="649">
        <f t="shared" si="1620"/>
        <v>0</v>
      </c>
      <c r="Z116" s="649">
        <f t="shared" si="1620"/>
        <v>0</v>
      </c>
      <c r="AA116" s="649">
        <f t="shared" si="1620"/>
        <v>0</v>
      </c>
      <c r="AB116" s="649">
        <f t="shared" si="1620"/>
        <v>0</v>
      </c>
      <c r="AC116" s="649">
        <f t="shared" si="1620"/>
        <v>0</v>
      </c>
      <c r="AD116" s="649">
        <f t="shared" si="1620"/>
        <v>0</v>
      </c>
      <c r="AE116" s="649">
        <f t="shared" si="1620"/>
        <v>0</v>
      </c>
      <c r="AF116" s="649">
        <f t="shared" si="1620"/>
        <v>0</v>
      </c>
      <c r="AG116" s="649">
        <f t="shared" si="1620"/>
        <v>0</v>
      </c>
      <c r="AH116" s="649">
        <f t="shared" si="1620"/>
        <v>0</v>
      </c>
      <c r="AI116" s="649">
        <f t="shared" si="1620"/>
        <v>0</v>
      </c>
      <c r="AJ116" s="649">
        <f t="shared" si="1620"/>
        <v>0</v>
      </c>
      <c r="AK116" s="649">
        <f t="shared" si="1620"/>
        <v>0</v>
      </c>
      <c r="AL116" s="649">
        <f t="shared" si="1620"/>
        <v>0</v>
      </c>
      <c r="AM116" s="649">
        <f t="shared" si="1620"/>
        <v>0</v>
      </c>
      <c r="AN116" s="649">
        <f t="shared" si="1620"/>
        <v>0</v>
      </c>
      <c r="AO116" s="649">
        <f t="shared" si="1620"/>
        <v>0</v>
      </c>
      <c r="AP116" s="649">
        <f t="shared" si="1620"/>
        <v>0</v>
      </c>
      <c r="AQ116" s="649">
        <f t="shared" si="1620"/>
        <v>0</v>
      </c>
      <c r="AR116" s="649">
        <f t="shared" si="1620"/>
        <v>0</v>
      </c>
      <c r="AS116" s="649">
        <f t="shared" si="1620"/>
        <v>0</v>
      </c>
      <c r="AT116" s="649">
        <f t="shared" si="1620"/>
        <v>0</v>
      </c>
      <c r="AU116" s="613">
        <f t="shared" si="1421"/>
        <v>618463.81160955061</v>
      </c>
      <c r="AV116" s="645">
        <f t="shared" si="1380"/>
        <v>0</v>
      </c>
      <c r="AW116" s="656">
        <f t="shared" si="1381"/>
        <v>0</v>
      </c>
      <c r="AX116" s="591"/>
    </row>
    <row r="117" spans="1:50" hidden="1" outlineLevel="1">
      <c r="A117" s="590"/>
      <c r="B117" s="636" t="s">
        <v>378</v>
      </c>
      <c r="C117" s="636" t="s">
        <v>396</v>
      </c>
      <c r="D117" s="651" t="s">
        <v>388</v>
      </c>
      <c r="E117" s="653"/>
      <c r="F117" s="640">
        <v>539948.52560282487</v>
      </c>
      <c r="G117" s="640">
        <f t="shared" si="1422"/>
        <v>539948.52560282487</v>
      </c>
      <c r="H117" s="653">
        <f t="shared" ref="H117" si="1621">+H118*$F117</f>
        <v>0</v>
      </c>
      <c r="I117" s="653">
        <f t="shared" ref="I117" si="1622">+I118*$F117</f>
        <v>0</v>
      </c>
      <c r="J117" s="653">
        <f t="shared" ref="J117" si="1623">+J118*$F117</f>
        <v>0</v>
      </c>
      <c r="K117" s="653">
        <f t="shared" ref="K117" si="1624">+K118*$F117</f>
        <v>0</v>
      </c>
      <c r="L117" s="653">
        <f t="shared" ref="L117" si="1625">+L118*$F117</f>
        <v>0</v>
      </c>
      <c r="M117" s="653">
        <f t="shared" ref="M117" si="1626">+M118*$F117</f>
        <v>0</v>
      </c>
      <c r="N117" s="653">
        <f t="shared" ref="N117" si="1627">+N118*$F117</f>
        <v>0</v>
      </c>
      <c r="O117" s="653">
        <f t="shared" ref="O117" si="1628">+O118*$F117</f>
        <v>0</v>
      </c>
      <c r="P117" s="653">
        <f t="shared" ref="P117" si="1629">+P118*$F117</f>
        <v>0</v>
      </c>
      <c r="Q117" s="653">
        <f t="shared" ref="Q117" si="1630">+Q118*$F117</f>
        <v>367164.99740992096</v>
      </c>
      <c r="R117" s="653">
        <f t="shared" ref="R117" si="1631">+R118*$F117</f>
        <v>172783.52819290393</v>
      </c>
      <c r="S117" s="653">
        <f t="shared" ref="S117" si="1632">+S118*$F117</f>
        <v>0</v>
      </c>
      <c r="T117" s="653">
        <f t="shared" ref="T117" si="1633">+T118*$F117</f>
        <v>0</v>
      </c>
      <c r="U117" s="653">
        <f t="shared" ref="U117" si="1634">+U118*$F117</f>
        <v>0</v>
      </c>
      <c r="V117" s="653">
        <f t="shared" ref="V117" si="1635">+V118*$F117</f>
        <v>0</v>
      </c>
      <c r="W117" s="653">
        <f t="shared" ref="W117" si="1636">+W118*$F117</f>
        <v>0</v>
      </c>
      <c r="X117" s="653">
        <f t="shared" ref="X117" si="1637">+X118*$F117</f>
        <v>0</v>
      </c>
      <c r="Y117" s="653">
        <f t="shared" ref="Y117" si="1638">+Y118*$F117</f>
        <v>0</v>
      </c>
      <c r="Z117" s="653">
        <f t="shared" ref="Z117" si="1639">+Z118*$F117</f>
        <v>0</v>
      </c>
      <c r="AA117" s="653">
        <f t="shared" ref="AA117" si="1640">+AA118*$F117</f>
        <v>0</v>
      </c>
      <c r="AB117" s="653">
        <f t="shared" ref="AB117" si="1641">+AB118*$F117</f>
        <v>0</v>
      </c>
      <c r="AC117" s="653">
        <f t="shared" ref="AC117" si="1642">+AC118*$F117</f>
        <v>0</v>
      </c>
      <c r="AD117" s="653">
        <f t="shared" ref="AD117" si="1643">+AD118*$F117</f>
        <v>0</v>
      </c>
      <c r="AE117" s="653">
        <f t="shared" ref="AE117" si="1644">+AE118*$F117</f>
        <v>0</v>
      </c>
      <c r="AF117" s="653">
        <f t="shared" ref="AF117" si="1645">+AF118*$F117</f>
        <v>0</v>
      </c>
      <c r="AG117" s="653">
        <f t="shared" ref="AG117" si="1646">+AG118*$F117</f>
        <v>0</v>
      </c>
      <c r="AH117" s="653">
        <f t="shared" ref="AH117" si="1647">+AH118*$F117</f>
        <v>0</v>
      </c>
      <c r="AI117" s="653">
        <f t="shared" ref="AI117" si="1648">+AI118*$F117</f>
        <v>0</v>
      </c>
      <c r="AJ117" s="653">
        <f t="shared" ref="AJ117" si="1649">+AJ118*$F117</f>
        <v>0</v>
      </c>
      <c r="AK117" s="653">
        <f t="shared" ref="AK117" si="1650">+AK118*$F117</f>
        <v>0</v>
      </c>
      <c r="AL117" s="653">
        <f t="shared" ref="AL117" si="1651">+AL118*$F117</f>
        <v>0</v>
      </c>
      <c r="AM117" s="653">
        <f t="shared" ref="AM117" si="1652">+AM118*$F117</f>
        <v>0</v>
      </c>
      <c r="AN117" s="653">
        <f t="shared" ref="AN117" si="1653">+AN118*$F117</f>
        <v>0</v>
      </c>
      <c r="AO117" s="653">
        <f t="shared" ref="AO117" si="1654">+AO118*$F117</f>
        <v>0</v>
      </c>
      <c r="AP117" s="653">
        <f t="shared" ref="AP117" si="1655">+AP118*$F117</f>
        <v>0</v>
      </c>
      <c r="AQ117" s="653">
        <f t="shared" ref="AQ117" si="1656">+AQ118*$F117</f>
        <v>0</v>
      </c>
      <c r="AR117" s="653">
        <f t="shared" ref="AR117" si="1657">+AR118*$F117</f>
        <v>0</v>
      </c>
      <c r="AS117" s="653">
        <f t="shared" ref="AS117" si="1658">+AS118*$F117</f>
        <v>0</v>
      </c>
      <c r="AT117" s="653">
        <f t="shared" ref="AT117" si="1659">+AT118*$F117</f>
        <v>0</v>
      </c>
      <c r="AU117" s="613">
        <f t="shared" si="1421"/>
        <v>539948.52560282487</v>
      </c>
      <c r="AV117" s="645">
        <f t="shared" si="1380"/>
        <v>0</v>
      </c>
      <c r="AW117" s="656">
        <f t="shared" si="1381"/>
        <v>0</v>
      </c>
      <c r="AX117" s="591"/>
    </row>
    <row r="118" spans="1:50" hidden="1" outlineLevel="1">
      <c r="A118" s="590"/>
      <c r="B118" s="636"/>
      <c r="C118" s="636"/>
      <c r="D118" s="651"/>
      <c r="E118" s="653"/>
      <c r="F118" s="640"/>
      <c r="G118" s="640">
        <f t="shared" si="1422"/>
        <v>1</v>
      </c>
      <c r="H118" s="658">
        <v>0</v>
      </c>
      <c r="I118" s="658">
        <v>0</v>
      </c>
      <c r="J118" s="658">
        <v>0</v>
      </c>
      <c r="K118" s="658">
        <v>0</v>
      </c>
      <c r="L118" s="658">
        <v>0</v>
      </c>
      <c r="M118" s="658">
        <v>0</v>
      </c>
      <c r="N118" s="658">
        <v>0</v>
      </c>
      <c r="O118" s="658">
        <v>0</v>
      </c>
      <c r="P118" s="658">
        <v>0</v>
      </c>
      <c r="Q118" s="658">
        <v>0.68</v>
      </c>
      <c r="R118" s="658">
        <v>0.31999999999999995</v>
      </c>
      <c r="S118" s="658">
        <v>0</v>
      </c>
      <c r="T118" s="658">
        <v>0</v>
      </c>
      <c r="U118" s="658">
        <v>0</v>
      </c>
      <c r="V118" s="658">
        <v>0</v>
      </c>
      <c r="W118" s="658">
        <v>0</v>
      </c>
      <c r="X118" s="658">
        <v>0</v>
      </c>
      <c r="Y118" s="658">
        <v>0</v>
      </c>
      <c r="Z118" s="658">
        <v>0</v>
      </c>
      <c r="AA118" s="658">
        <v>0</v>
      </c>
      <c r="AB118" s="658">
        <v>0</v>
      </c>
      <c r="AC118" s="658">
        <v>0</v>
      </c>
      <c r="AD118" s="658">
        <v>0</v>
      </c>
      <c r="AE118" s="654">
        <v>0</v>
      </c>
      <c r="AF118" s="658">
        <v>0</v>
      </c>
      <c r="AG118" s="658">
        <v>0</v>
      </c>
      <c r="AH118" s="658">
        <v>0</v>
      </c>
      <c r="AI118" s="658">
        <v>0</v>
      </c>
      <c r="AJ118" s="658">
        <v>0</v>
      </c>
      <c r="AK118" s="658">
        <v>0</v>
      </c>
      <c r="AL118" s="658">
        <v>0</v>
      </c>
      <c r="AM118" s="658">
        <v>0</v>
      </c>
      <c r="AN118" s="658">
        <v>0</v>
      </c>
      <c r="AO118" s="658">
        <v>0</v>
      </c>
      <c r="AP118" s="658">
        <v>0</v>
      </c>
      <c r="AQ118" s="658">
        <v>0</v>
      </c>
      <c r="AR118" s="658">
        <v>0</v>
      </c>
      <c r="AS118" s="658">
        <v>0</v>
      </c>
      <c r="AT118" s="658">
        <v>0</v>
      </c>
      <c r="AU118" s="613">
        <f t="shared" si="1421"/>
        <v>1</v>
      </c>
      <c r="AV118" s="645">
        <f t="shared" si="1380"/>
        <v>1</v>
      </c>
      <c r="AW118" s="656" t="e">
        <f t="shared" si="1381"/>
        <v>#DIV/0!</v>
      </c>
      <c r="AX118" s="591"/>
    </row>
    <row r="119" spans="1:50" hidden="1" outlineLevel="1">
      <c r="A119" s="590"/>
      <c r="B119" s="636" t="s">
        <v>378</v>
      </c>
      <c r="C119" s="636" t="s">
        <v>397</v>
      </c>
      <c r="D119" s="651" t="s">
        <v>379</v>
      </c>
      <c r="E119" s="653"/>
      <c r="F119" s="640">
        <v>42754.3516964886</v>
      </c>
      <c r="G119" s="640">
        <f t="shared" si="1422"/>
        <v>42754.3516964886</v>
      </c>
      <c r="H119" s="653">
        <f t="shared" ref="H119" si="1660">+H120*$F119</f>
        <v>0</v>
      </c>
      <c r="I119" s="653">
        <f t="shared" ref="I119" si="1661">+I120*$F119</f>
        <v>0</v>
      </c>
      <c r="J119" s="653">
        <f t="shared" ref="J119" si="1662">+J120*$F119</f>
        <v>0</v>
      </c>
      <c r="K119" s="653">
        <f t="shared" ref="K119" si="1663">+K120*$F119</f>
        <v>0</v>
      </c>
      <c r="L119" s="653">
        <f t="shared" ref="L119" si="1664">+L120*$F119</f>
        <v>0</v>
      </c>
      <c r="M119" s="653">
        <f t="shared" ref="M119" si="1665">+M120*$F119</f>
        <v>0</v>
      </c>
      <c r="N119" s="653">
        <f t="shared" ref="N119" si="1666">+N120*$F119</f>
        <v>0</v>
      </c>
      <c r="O119" s="653">
        <f t="shared" ref="O119" si="1667">+O120*$F119</f>
        <v>0</v>
      </c>
      <c r="P119" s="653">
        <f t="shared" ref="P119" si="1668">+P120*$F119</f>
        <v>0</v>
      </c>
      <c r="Q119" s="653">
        <f t="shared" ref="Q119" si="1669">+Q120*$F119</f>
        <v>42754.3516964886</v>
      </c>
      <c r="R119" s="653">
        <f t="shared" ref="R119" si="1670">+R120*$F119</f>
        <v>0</v>
      </c>
      <c r="S119" s="653">
        <f t="shared" ref="S119" si="1671">+S120*$F119</f>
        <v>0</v>
      </c>
      <c r="T119" s="653">
        <f t="shared" ref="T119" si="1672">+T120*$F119</f>
        <v>0</v>
      </c>
      <c r="U119" s="653">
        <f t="shared" ref="U119" si="1673">+U120*$F119</f>
        <v>0</v>
      </c>
      <c r="V119" s="653">
        <f t="shared" ref="V119" si="1674">+V120*$F119</f>
        <v>0</v>
      </c>
      <c r="W119" s="653">
        <f t="shared" ref="W119" si="1675">+W120*$F119</f>
        <v>0</v>
      </c>
      <c r="X119" s="653">
        <f t="shared" ref="X119" si="1676">+X120*$F119</f>
        <v>0</v>
      </c>
      <c r="Y119" s="653">
        <f t="shared" ref="Y119" si="1677">+Y120*$F119</f>
        <v>0</v>
      </c>
      <c r="Z119" s="653">
        <f t="shared" ref="Z119" si="1678">+Z120*$F119</f>
        <v>0</v>
      </c>
      <c r="AA119" s="653">
        <f t="shared" ref="AA119" si="1679">+AA120*$F119</f>
        <v>0</v>
      </c>
      <c r="AB119" s="653">
        <f t="shared" ref="AB119" si="1680">+AB120*$F119</f>
        <v>0</v>
      </c>
      <c r="AC119" s="653">
        <f t="shared" ref="AC119" si="1681">+AC120*$F119</f>
        <v>0</v>
      </c>
      <c r="AD119" s="653">
        <f t="shared" ref="AD119" si="1682">+AD120*$F119</f>
        <v>0</v>
      </c>
      <c r="AE119" s="653">
        <f t="shared" ref="AE119" si="1683">+AE120*$F119</f>
        <v>0</v>
      </c>
      <c r="AF119" s="653">
        <f t="shared" ref="AF119" si="1684">+AF120*$F119</f>
        <v>0</v>
      </c>
      <c r="AG119" s="653">
        <f t="shared" ref="AG119" si="1685">+AG120*$F119</f>
        <v>0</v>
      </c>
      <c r="AH119" s="653">
        <f t="shared" ref="AH119" si="1686">+AH120*$F119</f>
        <v>0</v>
      </c>
      <c r="AI119" s="653">
        <f t="shared" ref="AI119" si="1687">+AI120*$F119</f>
        <v>0</v>
      </c>
      <c r="AJ119" s="653">
        <f t="shared" ref="AJ119" si="1688">+AJ120*$F119</f>
        <v>0</v>
      </c>
      <c r="AK119" s="653">
        <f t="shared" ref="AK119" si="1689">+AK120*$F119</f>
        <v>0</v>
      </c>
      <c r="AL119" s="653">
        <f t="shared" ref="AL119" si="1690">+AL120*$F119</f>
        <v>0</v>
      </c>
      <c r="AM119" s="653">
        <f t="shared" ref="AM119" si="1691">+AM120*$F119</f>
        <v>0</v>
      </c>
      <c r="AN119" s="653">
        <f t="shared" ref="AN119" si="1692">+AN120*$F119</f>
        <v>0</v>
      </c>
      <c r="AO119" s="653">
        <f t="shared" ref="AO119" si="1693">+AO120*$F119</f>
        <v>0</v>
      </c>
      <c r="AP119" s="653">
        <f t="shared" ref="AP119" si="1694">+AP120*$F119</f>
        <v>0</v>
      </c>
      <c r="AQ119" s="653">
        <f t="shared" ref="AQ119" si="1695">+AQ120*$F119</f>
        <v>0</v>
      </c>
      <c r="AR119" s="653">
        <f t="shared" ref="AR119" si="1696">+AR120*$F119</f>
        <v>0</v>
      </c>
      <c r="AS119" s="653">
        <f t="shared" ref="AS119" si="1697">+AS120*$F119</f>
        <v>0</v>
      </c>
      <c r="AT119" s="653">
        <f t="shared" ref="AT119" si="1698">+AT120*$F119</f>
        <v>0</v>
      </c>
      <c r="AU119" s="613">
        <f t="shared" si="1421"/>
        <v>42754.3516964886</v>
      </c>
      <c r="AV119" s="645">
        <f t="shared" si="1380"/>
        <v>0</v>
      </c>
      <c r="AW119" s="656">
        <f t="shared" si="1381"/>
        <v>0</v>
      </c>
      <c r="AX119" s="591"/>
    </row>
    <row r="120" spans="1:50" hidden="1" outlineLevel="1">
      <c r="A120" s="590"/>
      <c r="B120" s="636"/>
      <c r="C120" s="636"/>
      <c r="D120" s="651"/>
      <c r="E120" s="653"/>
      <c r="F120" s="640"/>
      <c r="G120" s="640">
        <f t="shared" si="1422"/>
        <v>1</v>
      </c>
      <c r="H120" s="658">
        <v>0</v>
      </c>
      <c r="I120" s="658">
        <v>0</v>
      </c>
      <c r="J120" s="658">
        <v>0</v>
      </c>
      <c r="K120" s="658">
        <v>0</v>
      </c>
      <c r="L120" s="658">
        <v>0</v>
      </c>
      <c r="M120" s="658">
        <v>0</v>
      </c>
      <c r="N120" s="658">
        <v>0</v>
      </c>
      <c r="O120" s="658">
        <v>0</v>
      </c>
      <c r="P120" s="658">
        <v>0</v>
      </c>
      <c r="Q120" s="658">
        <v>1</v>
      </c>
      <c r="R120" s="658">
        <v>0</v>
      </c>
      <c r="S120" s="658">
        <v>0</v>
      </c>
      <c r="T120" s="658">
        <v>0</v>
      </c>
      <c r="U120" s="658">
        <v>0</v>
      </c>
      <c r="V120" s="658">
        <v>0</v>
      </c>
      <c r="W120" s="658">
        <v>0</v>
      </c>
      <c r="X120" s="658">
        <v>0</v>
      </c>
      <c r="Y120" s="658">
        <v>0</v>
      </c>
      <c r="Z120" s="658">
        <v>0</v>
      </c>
      <c r="AA120" s="658">
        <v>0</v>
      </c>
      <c r="AB120" s="658">
        <v>0</v>
      </c>
      <c r="AC120" s="658">
        <v>0</v>
      </c>
      <c r="AD120" s="658">
        <v>0</v>
      </c>
      <c r="AE120" s="654">
        <v>0</v>
      </c>
      <c r="AF120" s="658">
        <v>0</v>
      </c>
      <c r="AG120" s="658">
        <v>0</v>
      </c>
      <c r="AH120" s="658">
        <v>0</v>
      </c>
      <c r="AI120" s="658">
        <v>0</v>
      </c>
      <c r="AJ120" s="658">
        <v>0</v>
      </c>
      <c r="AK120" s="658">
        <v>0</v>
      </c>
      <c r="AL120" s="658">
        <v>0</v>
      </c>
      <c r="AM120" s="658">
        <v>0</v>
      </c>
      <c r="AN120" s="658">
        <v>0</v>
      </c>
      <c r="AO120" s="658">
        <v>0</v>
      </c>
      <c r="AP120" s="658">
        <v>0</v>
      </c>
      <c r="AQ120" s="658">
        <v>0</v>
      </c>
      <c r="AR120" s="658">
        <v>0</v>
      </c>
      <c r="AS120" s="658">
        <v>0</v>
      </c>
      <c r="AT120" s="658">
        <v>0</v>
      </c>
      <c r="AU120" s="613">
        <f t="shared" si="1421"/>
        <v>1</v>
      </c>
      <c r="AV120" s="645">
        <f t="shared" si="1380"/>
        <v>1</v>
      </c>
      <c r="AW120" s="656" t="e">
        <f t="shared" si="1381"/>
        <v>#DIV/0!</v>
      </c>
      <c r="AX120" s="591"/>
    </row>
    <row r="121" spans="1:50" hidden="1" outlineLevel="1">
      <c r="A121" s="590"/>
      <c r="B121" s="636" t="s">
        <v>378</v>
      </c>
      <c r="C121" s="636" t="s">
        <v>398</v>
      </c>
      <c r="D121" s="651" t="s">
        <v>391</v>
      </c>
      <c r="E121" s="653"/>
      <c r="F121" s="640">
        <v>35760.934310237149</v>
      </c>
      <c r="G121" s="640">
        <f t="shared" si="1422"/>
        <v>35760.934310237149</v>
      </c>
      <c r="H121" s="653">
        <f t="shared" ref="H121" si="1699">+H122*$F121</f>
        <v>0</v>
      </c>
      <c r="I121" s="653">
        <f t="shared" ref="I121" si="1700">+I122*$F121</f>
        <v>0</v>
      </c>
      <c r="J121" s="653">
        <f t="shared" ref="J121" si="1701">+J122*$F121</f>
        <v>0</v>
      </c>
      <c r="K121" s="653">
        <f t="shared" ref="K121" si="1702">+K122*$F121</f>
        <v>0</v>
      </c>
      <c r="L121" s="653">
        <f t="shared" ref="L121" si="1703">+L122*$F121</f>
        <v>0</v>
      </c>
      <c r="M121" s="653">
        <f t="shared" ref="M121" si="1704">+M122*$F121</f>
        <v>0</v>
      </c>
      <c r="N121" s="653">
        <f t="shared" ref="N121" si="1705">+N122*$F121</f>
        <v>0</v>
      </c>
      <c r="O121" s="653">
        <f t="shared" ref="O121" si="1706">+O122*$F121</f>
        <v>0</v>
      </c>
      <c r="P121" s="653">
        <f t="shared" ref="P121" si="1707">+P122*$F121</f>
        <v>0</v>
      </c>
      <c r="Q121" s="653">
        <f t="shared" ref="Q121" si="1708">+Q122*$F121</f>
        <v>0</v>
      </c>
      <c r="R121" s="653">
        <f t="shared" ref="R121" si="1709">+R122*$F121</f>
        <v>35760.934310237149</v>
      </c>
      <c r="S121" s="653">
        <f t="shared" ref="S121" si="1710">+S122*$F121</f>
        <v>0</v>
      </c>
      <c r="T121" s="653">
        <f t="shared" ref="T121" si="1711">+T122*$F121</f>
        <v>0</v>
      </c>
      <c r="U121" s="653">
        <f t="shared" ref="U121" si="1712">+U122*$F121</f>
        <v>0</v>
      </c>
      <c r="V121" s="653">
        <f t="shared" ref="V121" si="1713">+V122*$F121</f>
        <v>0</v>
      </c>
      <c r="W121" s="653">
        <f t="shared" ref="W121" si="1714">+W122*$F121</f>
        <v>0</v>
      </c>
      <c r="X121" s="653">
        <f t="shared" ref="X121" si="1715">+X122*$F121</f>
        <v>0</v>
      </c>
      <c r="Y121" s="653">
        <f t="shared" ref="Y121" si="1716">+Y122*$F121</f>
        <v>0</v>
      </c>
      <c r="Z121" s="653">
        <f t="shared" ref="Z121" si="1717">+Z122*$F121</f>
        <v>0</v>
      </c>
      <c r="AA121" s="653">
        <f t="shared" ref="AA121" si="1718">+AA122*$F121</f>
        <v>0</v>
      </c>
      <c r="AB121" s="653">
        <f t="shared" ref="AB121" si="1719">+AB122*$F121</f>
        <v>0</v>
      </c>
      <c r="AC121" s="653">
        <f t="shared" ref="AC121" si="1720">+AC122*$F121</f>
        <v>0</v>
      </c>
      <c r="AD121" s="653">
        <f t="shared" ref="AD121" si="1721">+AD122*$F121</f>
        <v>0</v>
      </c>
      <c r="AE121" s="653">
        <f t="shared" ref="AE121" si="1722">+AE122*$F121</f>
        <v>0</v>
      </c>
      <c r="AF121" s="653">
        <f t="shared" ref="AF121" si="1723">+AF122*$F121</f>
        <v>0</v>
      </c>
      <c r="AG121" s="653">
        <f t="shared" ref="AG121" si="1724">+AG122*$F121</f>
        <v>0</v>
      </c>
      <c r="AH121" s="653">
        <f t="shared" ref="AH121" si="1725">+AH122*$F121</f>
        <v>0</v>
      </c>
      <c r="AI121" s="653">
        <f t="shared" ref="AI121" si="1726">+AI122*$F121</f>
        <v>0</v>
      </c>
      <c r="AJ121" s="653">
        <f t="shared" ref="AJ121" si="1727">+AJ122*$F121</f>
        <v>0</v>
      </c>
      <c r="AK121" s="653">
        <f t="shared" ref="AK121" si="1728">+AK122*$F121</f>
        <v>0</v>
      </c>
      <c r="AL121" s="653">
        <f t="shared" ref="AL121" si="1729">+AL122*$F121</f>
        <v>0</v>
      </c>
      <c r="AM121" s="653">
        <f t="shared" ref="AM121" si="1730">+AM122*$F121</f>
        <v>0</v>
      </c>
      <c r="AN121" s="653">
        <f t="shared" ref="AN121" si="1731">+AN122*$F121</f>
        <v>0</v>
      </c>
      <c r="AO121" s="653">
        <f t="shared" ref="AO121" si="1732">+AO122*$F121</f>
        <v>0</v>
      </c>
      <c r="AP121" s="653">
        <f t="shared" ref="AP121" si="1733">+AP122*$F121</f>
        <v>0</v>
      </c>
      <c r="AQ121" s="653">
        <f t="shared" ref="AQ121" si="1734">+AQ122*$F121</f>
        <v>0</v>
      </c>
      <c r="AR121" s="653">
        <f t="shared" ref="AR121" si="1735">+AR122*$F121</f>
        <v>0</v>
      </c>
      <c r="AS121" s="653">
        <f t="shared" ref="AS121" si="1736">+AS122*$F121</f>
        <v>0</v>
      </c>
      <c r="AT121" s="653">
        <f t="shared" ref="AT121" si="1737">+AT122*$F121</f>
        <v>0</v>
      </c>
      <c r="AU121" s="613">
        <f t="shared" si="1421"/>
        <v>35760.934310237149</v>
      </c>
      <c r="AV121" s="645">
        <f t="shared" si="1380"/>
        <v>0</v>
      </c>
      <c r="AW121" s="656">
        <f t="shared" si="1381"/>
        <v>0</v>
      </c>
      <c r="AX121" s="591"/>
    </row>
    <row r="122" spans="1:50" hidden="1" outlineLevel="1">
      <c r="A122" s="590"/>
      <c r="B122" s="636"/>
      <c r="C122" s="636"/>
      <c r="D122" s="651"/>
      <c r="E122" s="653"/>
      <c r="F122" s="640"/>
      <c r="G122" s="640">
        <f t="shared" si="1422"/>
        <v>1</v>
      </c>
      <c r="H122" s="658">
        <v>0</v>
      </c>
      <c r="I122" s="658">
        <v>0</v>
      </c>
      <c r="J122" s="658">
        <v>0</v>
      </c>
      <c r="K122" s="658">
        <v>0</v>
      </c>
      <c r="L122" s="658">
        <v>0</v>
      </c>
      <c r="M122" s="658">
        <v>0</v>
      </c>
      <c r="N122" s="658">
        <v>0</v>
      </c>
      <c r="O122" s="658">
        <v>0</v>
      </c>
      <c r="P122" s="658">
        <v>0</v>
      </c>
      <c r="Q122" s="658">
        <v>0</v>
      </c>
      <c r="R122" s="658">
        <v>1</v>
      </c>
      <c r="S122" s="658">
        <v>0</v>
      </c>
      <c r="T122" s="658">
        <v>0</v>
      </c>
      <c r="U122" s="658">
        <v>0</v>
      </c>
      <c r="V122" s="658">
        <v>0</v>
      </c>
      <c r="W122" s="658">
        <v>0</v>
      </c>
      <c r="X122" s="658">
        <v>0</v>
      </c>
      <c r="Y122" s="658">
        <v>0</v>
      </c>
      <c r="Z122" s="658">
        <v>0</v>
      </c>
      <c r="AA122" s="658">
        <v>0</v>
      </c>
      <c r="AB122" s="658">
        <v>0</v>
      </c>
      <c r="AC122" s="658">
        <v>0</v>
      </c>
      <c r="AD122" s="658">
        <v>0</v>
      </c>
      <c r="AE122" s="654">
        <v>0</v>
      </c>
      <c r="AF122" s="658">
        <v>0</v>
      </c>
      <c r="AG122" s="658">
        <v>0</v>
      </c>
      <c r="AH122" s="658">
        <v>0</v>
      </c>
      <c r="AI122" s="658">
        <v>0</v>
      </c>
      <c r="AJ122" s="658">
        <v>0</v>
      </c>
      <c r="AK122" s="658">
        <v>0</v>
      </c>
      <c r="AL122" s="658">
        <v>0</v>
      </c>
      <c r="AM122" s="658">
        <v>0</v>
      </c>
      <c r="AN122" s="658">
        <v>0</v>
      </c>
      <c r="AO122" s="658">
        <v>0</v>
      </c>
      <c r="AP122" s="658">
        <v>0</v>
      </c>
      <c r="AQ122" s="658">
        <v>0</v>
      </c>
      <c r="AR122" s="658">
        <v>0</v>
      </c>
      <c r="AS122" s="658">
        <v>0</v>
      </c>
      <c r="AT122" s="658">
        <v>0</v>
      </c>
      <c r="AU122" s="613">
        <f t="shared" si="1421"/>
        <v>1</v>
      </c>
      <c r="AV122" s="645">
        <f t="shared" si="1380"/>
        <v>1</v>
      </c>
      <c r="AW122" s="656" t="e">
        <f t="shared" si="1381"/>
        <v>#DIV/0!</v>
      </c>
      <c r="AX122" s="591"/>
    </row>
    <row r="123" spans="1:50" hidden="1" outlineLevel="1">
      <c r="A123" s="590"/>
      <c r="B123" s="646" t="s">
        <v>305</v>
      </c>
      <c r="C123" s="646" t="s">
        <v>399</v>
      </c>
      <c r="D123" s="647" t="s">
        <v>400</v>
      </c>
      <c r="E123" s="649"/>
      <c r="F123" s="650">
        <f>+F124+F126+F128</f>
        <v>468736.63548271428</v>
      </c>
      <c r="G123" s="650">
        <f t="shared" si="1422"/>
        <v>468736.63548271422</v>
      </c>
      <c r="H123" s="650">
        <f t="shared" ref="H123:AT123" si="1738">+H124+H126+H128</f>
        <v>0</v>
      </c>
      <c r="I123" s="650">
        <f t="shared" si="1738"/>
        <v>0</v>
      </c>
      <c r="J123" s="650">
        <f t="shared" si="1738"/>
        <v>0</v>
      </c>
      <c r="K123" s="650">
        <f t="shared" si="1738"/>
        <v>0</v>
      </c>
      <c r="L123" s="650">
        <f t="shared" si="1738"/>
        <v>0</v>
      </c>
      <c r="M123" s="650">
        <f t="shared" si="1738"/>
        <v>0</v>
      </c>
      <c r="N123" s="650">
        <f t="shared" si="1738"/>
        <v>0</v>
      </c>
      <c r="O123" s="650">
        <f t="shared" si="1738"/>
        <v>0</v>
      </c>
      <c r="P123" s="650">
        <f t="shared" si="1738"/>
        <v>0</v>
      </c>
      <c r="Q123" s="650">
        <f t="shared" si="1738"/>
        <v>68682.54116165622</v>
      </c>
      <c r="R123" s="650">
        <f t="shared" si="1738"/>
        <v>315134.04766072246</v>
      </c>
      <c r="S123" s="650">
        <f t="shared" si="1738"/>
        <v>84920.046660335574</v>
      </c>
      <c r="T123" s="650">
        <f t="shared" si="1738"/>
        <v>0</v>
      </c>
      <c r="U123" s="650">
        <f t="shared" si="1738"/>
        <v>0</v>
      </c>
      <c r="V123" s="650">
        <f t="shared" si="1738"/>
        <v>0</v>
      </c>
      <c r="W123" s="650">
        <f t="shared" si="1738"/>
        <v>0</v>
      </c>
      <c r="X123" s="650">
        <f t="shared" si="1738"/>
        <v>0</v>
      </c>
      <c r="Y123" s="650">
        <f t="shared" si="1738"/>
        <v>0</v>
      </c>
      <c r="Z123" s="650">
        <f t="shared" si="1738"/>
        <v>0</v>
      </c>
      <c r="AA123" s="650">
        <f t="shared" si="1738"/>
        <v>0</v>
      </c>
      <c r="AB123" s="650">
        <f t="shared" si="1738"/>
        <v>0</v>
      </c>
      <c r="AC123" s="650">
        <f t="shared" si="1738"/>
        <v>0</v>
      </c>
      <c r="AD123" s="650">
        <f t="shared" si="1738"/>
        <v>0</v>
      </c>
      <c r="AE123" s="650">
        <f t="shared" si="1738"/>
        <v>0</v>
      </c>
      <c r="AF123" s="650">
        <f t="shared" si="1738"/>
        <v>0</v>
      </c>
      <c r="AG123" s="650">
        <f t="shared" si="1738"/>
        <v>0</v>
      </c>
      <c r="AH123" s="650">
        <f t="shared" si="1738"/>
        <v>0</v>
      </c>
      <c r="AI123" s="650">
        <f t="shared" si="1738"/>
        <v>0</v>
      </c>
      <c r="AJ123" s="650">
        <f t="shared" si="1738"/>
        <v>0</v>
      </c>
      <c r="AK123" s="650">
        <f t="shared" si="1738"/>
        <v>0</v>
      </c>
      <c r="AL123" s="650">
        <f t="shared" si="1738"/>
        <v>0</v>
      </c>
      <c r="AM123" s="650">
        <f t="shared" si="1738"/>
        <v>0</v>
      </c>
      <c r="AN123" s="650">
        <f t="shared" si="1738"/>
        <v>0</v>
      </c>
      <c r="AO123" s="650">
        <f t="shared" si="1738"/>
        <v>0</v>
      </c>
      <c r="AP123" s="650">
        <f t="shared" si="1738"/>
        <v>0</v>
      </c>
      <c r="AQ123" s="650">
        <f t="shared" si="1738"/>
        <v>0</v>
      </c>
      <c r="AR123" s="650">
        <f t="shared" si="1738"/>
        <v>0</v>
      </c>
      <c r="AS123" s="650">
        <f t="shared" si="1738"/>
        <v>0</v>
      </c>
      <c r="AT123" s="650">
        <f t="shared" si="1738"/>
        <v>0</v>
      </c>
      <c r="AU123" s="613">
        <f t="shared" si="1421"/>
        <v>468736.63548271422</v>
      </c>
      <c r="AV123" s="645">
        <f t="shared" si="1380"/>
        <v>0</v>
      </c>
      <c r="AW123" s="656">
        <f t="shared" si="1381"/>
        <v>0</v>
      </c>
      <c r="AX123" s="591"/>
    </row>
    <row r="124" spans="1:50" hidden="1" outlineLevel="1">
      <c r="A124" s="590"/>
      <c r="B124" s="636" t="s">
        <v>378</v>
      </c>
      <c r="C124" s="636" t="s">
        <v>401</v>
      </c>
      <c r="D124" s="651" t="s">
        <v>388</v>
      </c>
      <c r="E124" s="653"/>
      <c r="F124" s="640">
        <v>355273.16367280215</v>
      </c>
      <c r="G124" s="640">
        <f t="shared" si="1422"/>
        <v>355273.16367280215</v>
      </c>
      <c r="H124" s="653">
        <f t="shared" ref="H124" si="1739">+H125*$F124</f>
        <v>0</v>
      </c>
      <c r="I124" s="653">
        <f t="shared" ref="I124" si="1740">+I125*$F124</f>
        <v>0</v>
      </c>
      <c r="J124" s="653">
        <f t="shared" ref="J124" si="1741">+J125*$F124</f>
        <v>0</v>
      </c>
      <c r="K124" s="653">
        <f t="shared" ref="K124" si="1742">+K125*$F124</f>
        <v>0</v>
      </c>
      <c r="L124" s="653">
        <f t="shared" ref="L124" si="1743">+L125*$F124</f>
        <v>0</v>
      </c>
      <c r="M124" s="653">
        <f t="shared" ref="M124" si="1744">+M125*$F124</f>
        <v>0</v>
      </c>
      <c r="N124" s="653">
        <f t="shared" ref="N124" si="1745">+N125*$F124</f>
        <v>0</v>
      </c>
      <c r="O124" s="653">
        <f t="shared" ref="O124" si="1746">+O125*$F124</f>
        <v>0</v>
      </c>
      <c r="P124" s="653">
        <f t="shared" ref="P124" si="1747">+P125*$F124</f>
        <v>0</v>
      </c>
      <c r="Q124" s="653">
        <f t="shared" ref="Q124" si="1748">+Q125*$F124</f>
        <v>53290.97455092032</v>
      </c>
      <c r="R124" s="653">
        <f t="shared" ref="R124" si="1749">+R125*$F124</f>
        <v>287771.26257496973</v>
      </c>
      <c r="S124" s="653">
        <f t="shared" ref="S124" si="1750">+S125*$F124</f>
        <v>14210.926546912098</v>
      </c>
      <c r="T124" s="653">
        <f t="shared" ref="T124" si="1751">+T125*$F124</f>
        <v>0</v>
      </c>
      <c r="U124" s="653">
        <f t="shared" ref="U124" si="1752">+U125*$F124</f>
        <v>0</v>
      </c>
      <c r="V124" s="653">
        <f t="shared" ref="V124" si="1753">+V125*$F124</f>
        <v>0</v>
      </c>
      <c r="W124" s="653">
        <f t="shared" ref="W124" si="1754">+W125*$F124</f>
        <v>0</v>
      </c>
      <c r="X124" s="653">
        <f t="shared" ref="X124" si="1755">+X125*$F124</f>
        <v>0</v>
      </c>
      <c r="Y124" s="653">
        <f t="shared" ref="Y124" si="1756">+Y125*$F124</f>
        <v>0</v>
      </c>
      <c r="Z124" s="653">
        <f t="shared" ref="Z124" si="1757">+Z125*$F124</f>
        <v>0</v>
      </c>
      <c r="AA124" s="653">
        <f t="shared" ref="AA124" si="1758">+AA125*$F124</f>
        <v>0</v>
      </c>
      <c r="AB124" s="653">
        <f t="shared" ref="AB124" si="1759">+AB125*$F124</f>
        <v>0</v>
      </c>
      <c r="AC124" s="653">
        <f t="shared" ref="AC124" si="1760">+AC125*$F124</f>
        <v>0</v>
      </c>
      <c r="AD124" s="653">
        <f t="shared" ref="AD124" si="1761">+AD125*$F124</f>
        <v>0</v>
      </c>
      <c r="AE124" s="653">
        <f t="shared" ref="AE124" si="1762">+AE125*$F124</f>
        <v>0</v>
      </c>
      <c r="AF124" s="653">
        <f t="shared" ref="AF124" si="1763">+AF125*$F124</f>
        <v>0</v>
      </c>
      <c r="AG124" s="653">
        <f t="shared" ref="AG124" si="1764">+AG125*$F124</f>
        <v>0</v>
      </c>
      <c r="AH124" s="653">
        <f t="shared" ref="AH124" si="1765">+AH125*$F124</f>
        <v>0</v>
      </c>
      <c r="AI124" s="653">
        <f t="shared" ref="AI124" si="1766">+AI125*$F124</f>
        <v>0</v>
      </c>
      <c r="AJ124" s="653">
        <f t="shared" ref="AJ124" si="1767">+AJ125*$F124</f>
        <v>0</v>
      </c>
      <c r="AK124" s="653">
        <f t="shared" ref="AK124" si="1768">+AK125*$F124</f>
        <v>0</v>
      </c>
      <c r="AL124" s="653">
        <f t="shared" ref="AL124" si="1769">+AL125*$F124</f>
        <v>0</v>
      </c>
      <c r="AM124" s="653">
        <f t="shared" ref="AM124" si="1770">+AM125*$F124</f>
        <v>0</v>
      </c>
      <c r="AN124" s="653">
        <f t="shared" ref="AN124" si="1771">+AN125*$F124</f>
        <v>0</v>
      </c>
      <c r="AO124" s="653">
        <f t="shared" ref="AO124" si="1772">+AO125*$F124</f>
        <v>0</v>
      </c>
      <c r="AP124" s="653">
        <f t="shared" ref="AP124" si="1773">+AP125*$F124</f>
        <v>0</v>
      </c>
      <c r="AQ124" s="653">
        <f t="shared" ref="AQ124" si="1774">+AQ125*$F124</f>
        <v>0</v>
      </c>
      <c r="AR124" s="653">
        <f t="shared" ref="AR124" si="1775">+AR125*$F124</f>
        <v>0</v>
      </c>
      <c r="AS124" s="653">
        <f t="shared" ref="AS124" si="1776">+AS125*$F124</f>
        <v>0</v>
      </c>
      <c r="AT124" s="653">
        <f t="shared" ref="AT124" si="1777">+AT125*$F124</f>
        <v>0</v>
      </c>
      <c r="AU124" s="613">
        <f t="shared" si="1421"/>
        <v>355273.16367280215</v>
      </c>
      <c r="AV124" s="645">
        <f t="shared" si="1380"/>
        <v>0</v>
      </c>
      <c r="AW124" s="656">
        <f t="shared" si="1381"/>
        <v>0</v>
      </c>
      <c r="AX124" s="591"/>
    </row>
    <row r="125" spans="1:50" hidden="1" outlineLevel="1">
      <c r="A125" s="590"/>
      <c r="B125" s="636"/>
      <c r="C125" s="636"/>
      <c r="D125" s="651"/>
      <c r="E125" s="653"/>
      <c r="F125" s="640"/>
      <c r="G125" s="640">
        <f t="shared" si="1422"/>
        <v>1</v>
      </c>
      <c r="H125" s="658">
        <v>0</v>
      </c>
      <c r="I125" s="658">
        <v>0</v>
      </c>
      <c r="J125" s="658">
        <v>0</v>
      </c>
      <c r="K125" s="658">
        <v>0</v>
      </c>
      <c r="L125" s="658">
        <v>0</v>
      </c>
      <c r="M125" s="658">
        <v>0</v>
      </c>
      <c r="N125" s="658">
        <v>0</v>
      </c>
      <c r="O125" s="658">
        <v>0</v>
      </c>
      <c r="P125" s="658">
        <v>0</v>
      </c>
      <c r="Q125" s="658">
        <v>0.15</v>
      </c>
      <c r="R125" s="658">
        <v>0.80999999999999994</v>
      </c>
      <c r="S125" s="658">
        <v>4.0000000000000036E-2</v>
      </c>
      <c r="T125" s="658">
        <v>0</v>
      </c>
      <c r="U125" s="658">
        <v>0</v>
      </c>
      <c r="V125" s="658">
        <v>0</v>
      </c>
      <c r="W125" s="658">
        <v>0</v>
      </c>
      <c r="X125" s="658">
        <v>0</v>
      </c>
      <c r="Y125" s="658">
        <v>0</v>
      </c>
      <c r="Z125" s="658">
        <v>0</v>
      </c>
      <c r="AA125" s="658">
        <v>0</v>
      </c>
      <c r="AB125" s="658">
        <v>0</v>
      </c>
      <c r="AC125" s="658">
        <v>0</v>
      </c>
      <c r="AD125" s="658">
        <v>0</v>
      </c>
      <c r="AE125" s="654">
        <v>0</v>
      </c>
      <c r="AF125" s="658">
        <v>0</v>
      </c>
      <c r="AG125" s="658">
        <v>0</v>
      </c>
      <c r="AH125" s="658">
        <v>0</v>
      </c>
      <c r="AI125" s="658">
        <v>0</v>
      </c>
      <c r="AJ125" s="658">
        <v>0</v>
      </c>
      <c r="AK125" s="658">
        <v>0</v>
      </c>
      <c r="AL125" s="658">
        <v>0</v>
      </c>
      <c r="AM125" s="658">
        <v>0</v>
      </c>
      <c r="AN125" s="658">
        <v>0</v>
      </c>
      <c r="AO125" s="658">
        <v>0</v>
      </c>
      <c r="AP125" s="658">
        <v>0</v>
      </c>
      <c r="AQ125" s="658">
        <v>0</v>
      </c>
      <c r="AR125" s="658">
        <v>0</v>
      </c>
      <c r="AS125" s="658">
        <v>0</v>
      </c>
      <c r="AT125" s="658">
        <v>0</v>
      </c>
      <c r="AU125" s="613">
        <f t="shared" si="1421"/>
        <v>1</v>
      </c>
      <c r="AV125" s="645">
        <f t="shared" si="1380"/>
        <v>1</v>
      </c>
      <c r="AW125" s="656" t="e">
        <f t="shared" si="1381"/>
        <v>#DIV/0!</v>
      </c>
      <c r="AX125" s="591"/>
    </row>
    <row r="126" spans="1:50" hidden="1" outlineLevel="1">
      <c r="A126" s="590"/>
      <c r="B126" s="636" t="s">
        <v>378</v>
      </c>
      <c r="C126" s="636" t="s">
        <v>402</v>
      </c>
      <c r="D126" s="651" t="s">
        <v>379</v>
      </c>
      <c r="E126" s="653"/>
      <c r="F126" s="640">
        <v>42754.3516964886</v>
      </c>
      <c r="G126" s="640">
        <f t="shared" si="1422"/>
        <v>42754.3516964886</v>
      </c>
      <c r="H126" s="653">
        <f t="shared" ref="H126" si="1778">+H127*$F126</f>
        <v>0</v>
      </c>
      <c r="I126" s="653">
        <f t="shared" ref="I126" si="1779">+I127*$F126</f>
        <v>0</v>
      </c>
      <c r="J126" s="653">
        <f t="shared" ref="J126" si="1780">+J127*$F126</f>
        <v>0</v>
      </c>
      <c r="K126" s="653">
        <f t="shared" ref="K126" si="1781">+K127*$F126</f>
        <v>0</v>
      </c>
      <c r="L126" s="653">
        <f t="shared" ref="L126" si="1782">+L127*$F126</f>
        <v>0</v>
      </c>
      <c r="M126" s="653">
        <f t="shared" ref="M126" si="1783">+M127*$F126</f>
        <v>0</v>
      </c>
      <c r="N126" s="653">
        <f t="shared" ref="N126" si="1784">+N127*$F126</f>
        <v>0</v>
      </c>
      <c r="O126" s="653">
        <f t="shared" ref="O126" si="1785">+O127*$F126</f>
        <v>0</v>
      </c>
      <c r="P126" s="653">
        <f t="shared" ref="P126" si="1786">+P127*$F126</f>
        <v>0</v>
      </c>
      <c r="Q126" s="653">
        <f t="shared" ref="Q126" si="1787">+Q127*$F126</f>
        <v>15391.566610735896</v>
      </c>
      <c r="R126" s="653">
        <f t="shared" ref="R126" si="1788">+R127*$F126</f>
        <v>27362.785085752705</v>
      </c>
      <c r="S126" s="653">
        <f t="shared" ref="S126" si="1789">+S127*$F126</f>
        <v>0</v>
      </c>
      <c r="T126" s="653">
        <f t="shared" ref="T126" si="1790">+T127*$F126</f>
        <v>0</v>
      </c>
      <c r="U126" s="653">
        <f t="shared" ref="U126" si="1791">+U127*$F126</f>
        <v>0</v>
      </c>
      <c r="V126" s="653">
        <f t="shared" ref="V126" si="1792">+V127*$F126</f>
        <v>0</v>
      </c>
      <c r="W126" s="653">
        <f t="shared" ref="W126" si="1793">+W127*$F126</f>
        <v>0</v>
      </c>
      <c r="X126" s="653">
        <f t="shared" ref="X126" si="1794">+X127*$F126</f>
        <v>0</v>
      </c>
      <c r="Y126" s="653">
        <f t="shared" ref="Y126" si="1795">+Y127*$F126</f>
        <v>0</v>
      </c>
      <c r="Z126" s="653">
        <f t="shared" ref="Z126" si="1796">+Z127*$F126</f>
        <v>0</v>
      </c>
      <c r="AA126" s="653">
        <f t="shared" ref="AA126" si="1797">+AA127*$F126</f>
        <v>0</v>
      </c>
      <c r="AB126" s="653">
        <f t="shared" ref="AB126" si="1798">+AB127*$F126</f>
        <v>0</v>
      </c>
      <c r="AC126" s="653">
        <f t="shared" ref="AC126" si="1799">+AC127*$F126</f>
        <v>0</v>
      </c>
      <c r="AD126" s="653">
        <f t="shared" ref="AD126" si="1800">+AD127*$F126</f>
        <v>0</v>
      </c>
      <c r="AE126" s="653">
        <f t="shared" ref="AE126" si="1801">+AE127*$F126</f>
        <v>0</v>
      </c>
      <c r="AF126" s="653">
        <f t="shared" ref="AF126" si="1802">+AF127*$F126</f>
        <v>0</v>
      </c>
      <c r="AG126" s="653">
        <f t="shared" ref="AG126" si="1803">+AG127*$F126</f>
        <v>0</v>
      </c>
      <c r="AH126" s="653">
        <f t="shared" ref="AH126" si="1804">+AH127*$F126</f>
        <v>0</v>
      </c>
      <c r="AI126" s="653">
        <f t="shared" ref="AI126" si="1805">+AI127*$F126</f>
        <v>0</v>
      </c>
      <c r="AJ126" s="653">
        <f t="shared" ref="AJ126" si="1806">+AJ127*$F126</f>
        <v>0</v>
      </c>
      <c r="AK126" s="653">
        <f t="shared" ref="AK126" si="1807">+AK127*$F126</f>
        <v>0</v>
      </c>
      <c r="AL126" s="653">
        <f t="shared" ref="AL126" si="1808">+AL127*$F126</f>
        <v>0</v>
      </c>
      <c r="AM126" s="653">
        <f t="shared" ref="AM126" si="1809">+AM127*$F126</f>
        <v>0</v>
      </c>
      <c r="AN126" s="653">
        <f t="shared" ref="AN126" si="1810">+AN127*$F126</f>
        <v>0</v>
      </c>
      <c r="AO126" s="653">
        <f t="shared" ref="AO126" si="1811">+AO127*$F126</f>
        <v>0</v>
      </c>
      <c r="AP126" s="653">
        <f t="shared" ref="AP126" si="1812">+AP127*$F126</f>
        <v>0</v>
      </c>
      <c r="AQ126" s="653">
        <f t="shared" ref="AQ126" si="1813">+AQ127*$F126</f>
        <v>0</v>
      </c>
      <c r="AR126" s="653">
        <f t="shared" ref="AR126" si="1814">+AR127*$F126</f>
        <v>0</v>
      </c>
      <c r="AS126" s="653">
        <f t="shared" ref="AS126" si="1815">+AS127*$F126</f>
        <v>0</v>
      </c>
      <c r="AT126" s="653">
        <f t="shared" ref="AT126" si="1816">+AT127*$F126</f>
        <v>0</v>
      </c>
      <c r="AU126" s="613">
        <f t="shared" si="1421"/>
        <v>42754.3516964886</v>
      </c>
      <c r="AV126" s="645">
        <f t="shared" si="1380"/>
        <v>0</v>
      </c>
      <c r="AW126" s="656">
        <f t="shared" si="1381"/>
        <v>0</v>
      </c>
      <c r="AX126" s="591"/>
    </row>
    <row r="127" spans="1:50" hidden="1" outlineLevel="1">
      <c r="A127" s="590"/>
      <c r="B127" s="636"/>
      <c r="C127" s="636"/>
      <c r="D127" s="651"/>
      <c r="E127" s="653"/>
      <c r="F127" s="640"/>
      <c r="G127" s="640">
        <f t="shared" si="1422"/>
        <v>1</v>
      </c>
      <c r="H127" s="658">
        <v>0</v>
      </c>
      <c r="I127" s="658">
        <v>0</v>
      </c>
      <c r="J127" s="658">
        <v>0</v>
      </c>
      <c r="K127" s="658">
        <v>0</v>
      </c>
      <c r="L127" s="658">
        <v>0</v>
      </c>
      <c r="M127" s="658">
        <v>0</v>
      </c>
      <c r="N127" s="658">
        <v>0</v>
      </c>
      <c r="O127" s="658">
        <v>0</v>
      </c>
      <c r="P127" s="658">
        <v>0</v>
      </c>
      <c r="Q127" s="658">
        <v>0.36</v>
      </c>
      <c r="R127" s="658">
        <v>0.64</v>
      </c>
      <c r="S127" s="658">
        <v>0</v>
      </c>
      <c r="T127" s="658">
        <v>0</v>
      </c>
      <c r="U127" s="658">
        <v>0</v>
      </c>
      <c r="V127" s="658">
        <v>0</v>
      </c>
      <c r="W127" s="658">
        <v>0</v>
      </c>
      <c r="X127" s="658">
        <v>0</v>
      </c>
      <c r="Y127" s="658">
        <v>0</v>
      </c>
      <c r="Z127" s="658">
        <v>0</v>
      </c>
      <c r="AA127" s="658">
        <v>0</v>
      </c>
      <c r="AB127" s="658">
        <v>0</v>
      </c>
      <c r="AC127" s="658">
        <v>0</v>
      </c>
      <c r="AD127" s="658">
        <v>0</v>
      </c>
      <c r="AE127" s="654">
        <v>0</v>
      </c>
      <c r="AF127" s="658">
        <v>0</v>
      </c>
      <c r="AG127" s="658">
        <v>0</v>
      </c>
      <c r="AH127" s="658">
        <v>0</v>
      </c>
      <c r="AI127" s="658">
        <v>0</v>
      </c>
      <c r="AJ127" s="658">
        <v>0</v>
      </c>
      <c r="AK127" s="658">
        <v>0</v>
      </c>
      <c r="AL127" s="658">
        <v>0</v>
      </c>
      <c r="AM127" s="658">
        <v>0</v>
      </c>
      <c r="AN127" s="658">
        <v>0</v>
      </c>
      <c r="AO127" s="658">
        <v>0</v>
      </c>
      <c r="AP127" s="658">
        <v>0</v>
      </c>
      <c r="AQ127" s="658">
        <v>0</v>
      </c>
      <c r="AR127" s="658">
        <v>0</v>
      </c>
      <c r="AS127" s="658">
        <v>0</v>
      </c>
      <c r="AT127" s="658">
        <v>0</v>
      </c>
      <c r="AU127" s="613">
        <f t="shared" si="1421"/>
        <v>1</v>
      </c>
      <c r="AV127" s="645">
        <f t="shared" si="1380"/>
        <v>1</v>
      </c>
      <c r="AW127" s="656" t="e">
        <f t="shared" si="1381"/>
        <v>#DIV/0!</v>
      </c>
      <c r="AX127" s="591"/>
    </row>
    <row r="128" spans="1:50" hidden="1" outlineLevel="1">
      <c r="A128" s="590"/>
      <c r="B128" s="636" t="s">
        <v>378</v>
      </c>
      <c r="C128" s="636" t="s">
        <v>403</v>
      </c>
      <c r="D128" s="651" t="s">
        <v>391</v>
      </c>
      <c r="E128" s="653"/>
      <c r="F128" s="640">
        <v>70709.120113423473</v>
      </c>
      <c r="G128" s="640">
        <f t="shared" si="1422"/>
        <v>70709.120113423473</v>
      </c>
      <c r="H128" s="653">
        <f t="shared" ref="H128" si="1817">+H129*$F128</f>
        <v>0</v>
      </c>
      <c r="I128" s="653">
        <f t="shared" ref="I128" si="1818">+I129*$F128</f>
        <v>0</v>
      </c>
      <c r="J128" s="653">
        <f t="shared" ref="J128" si="1819">+J129*$F128</f>
        <v>0</v>
      </c>
      <c r="K128" s="653">
        <f t="shared" ref="K128" si="1820">+K129*$F128</f>
        <v>0</v>
      </c>
      <c r="L128" s="653">
        <f t="shared" ref="L128" si="1821">+L129*$F128</f>
        <v>0</v>
      </c>
      <c r="M128" s="653">
        <f t="shared" ref="M128" si="1822">+M129*$F128</f>
        <v>0</v>
      </c>
      <c r="N128" s="653">
        <f t="shared" ref="N128" si="1823">+N129*$F128</f>
        <v>0</v>
      </c>
      <c r="O128" s="653">
        <f t="shared" ref="O128" si="1824">+O129*$F128</f>
        <v>0</v>
      </c>
      <c r="P128" s="653">
        <f t="shared" ref="P128" si="1825">+P129*$F128</f>
        <v>0</v>
      </c>
      <c r="Q128" s="653">
        <f t="shared" ref="Q128" si="1826">+Q129*$F128</f>
        <v>0</v>
      </c>
      <c r="R128" s="653">
        <f t="shared" ref="R128" si="1827">+R129*$F128</f>
        <v>0</v>
      </c>
      <c r="S128" s="653">
        <f t="shared" ref="S128" si="1828">+S129*$F128</f>
        <v>70709.120113423473</v>
      </c>
      <c r="T128" s="653">
        <f t="shared" ref="T128" si="1829">+T129*$F128</f>
        <v>0</v>
      </c>
      <c r="U128" s="653">
        <f t="shared" ref="U128" si="1830">+U129*$F128</f>
        <v>0</v>
      </c>
      <c r="V128" s="653">
        <f t="shared" ref="V128" si="1831">+V129*$F128</f>
        <v>0</v>
      </c>
      <c r="W128" s="653">
        <f t="shared" ref="W128" si="1832">+W129*$F128</f>
        <v>0</v>
      </c>
      <c r="X128" s="653">
        <f t="shared" ref="X128" si="1833">+X129*$F128</f>
        <v>0</v>
      </c>
      <c r="Y128" s="653">
        <f t="shared" ref="Y128" si="1834">+Y129*$F128</f>
        <v>0</v>
      </c>
      <c r="Z128" s="653">
        <f t="shared" ref="Z128" si="1835">+Z129*$F128</f>
        <v>0</v>
      </c>
      <c r="AA128" s="653">
        <f t="shared" ref="AA128" si="1836">+AA129*$F128</f>
        <v>0</v>
      </c>
      <c r="AB128" s="653">
        <f t="shared" ref="AB128" si="1837">+AB129*$F128</f>
        <v>0</v>
      </c>
      <c r="AC128" s="653">
        <f t="shared" ref="AC128" si="1838">+AC129*$F128</f>
        <v>0</v>
      </c>
      <c r="AD128" s="653">
        <f t="shared" ref="AD128" si="1839">+AD129*$F128</f>
        <v>0</v>
      </c>
      <c r="AE128" s="653">
        <f t="shared" ref="AE128" si="1840">+AE129*$F128</f>
        <v>0</v>
      </c>
      <c r="AF128" s="653">
        <f t="shared" ref="AF128" si="1841">+AF129*$F128</f>
        <v>0</v>
      </c>
      <c r="AG128" s="653">
        <f t="shared" ref="AG128" si="1842">+AG129*$F128</f>
        <v>0</v>
      </c>
      <c r="AH128" s="653">
        <f t="shared" ref="AH128" si="1843">+AH129*$F128</f>
        <v>0</v>
      </c>
      <c r="AI128" s="653">
        <f t="shared" ref="AI128" si="1844">+AI129*$F128</f>
        <v>0</v>
      </c>
      <c r="AJ128" s="653">
        <f t="shared" ref="AJ128" si="1845">+AJ129*$F128</f>
        <v>0</v>
      </c>
      <c r="AK128" s="653">
        <f t="shared" ref="AK128" si="1846">+AK129*$F128</f>
        <v>0</v>
      </c>
      <c r="AL128" s="653">
        <f t="shared" ref="AL128" si="1847">+AL129*$F128</f>
        <v>0</v>
      </c>
      <c r="AM128" s="653">
        <f t="shared" ref="AM128" si="1848">+AM129*$F128</f>
        <v>0</v>
      </c>
      <c r="AN128" s="653">
        <f t="shared" ref="AN128" si="1849">+AN129*$F128</f>
        <v>0</v>
      </c>
      <c r="AO128" s="653">
        <f t="shared" ref="AO128" si="1850">+AO129*$F128</f>
        <v>0</v>
      </c>
      <c r="AP128" s="653">
        <f t="shared" ref="AP128" si="1851">+AP129*$F128</f>
        <v>0</v>
      </c>
      <c r="AQ128" s="653">
        <f t="shared" ref="AQ128" si="1852">+AQ129*$F128</f>
        <v>0</v>
      </c>
      <c r="AR128" s="653">
        <f t="shared" ref="AR128" si="1853">+AR129*$F128</f>
        <v>0</v>
      </c>
      <c r="AS128" s="653">
        <f t="shared" ref="AS128" si="1854">+AS129*$F128</f>
        <v>0</v>
      </c>
      <c r="AT128" s="653">
        <f t="shared" ref="AT128" si="1855">+AT129*$F128</f>
        <v>0</v>
      </c>
      <c r="AU128" s="613">
        <f t="shared" si="1421"/>
        <v>70709.120113423473</v>
      </c>
      <c r="AV128" s="645">
        <f t="shared" si="1380"/>
        <v>0</v>
      </c>
      <c r="AW128" s="656">
        <f t="shared" si="1381"/>
        <v>0</v>
      </c>
      <c r="AX128" s="591"/>
    </row>
    <row r="129" spans="1:50" hidden="1" outlineLevel="1">
      <c r="A129" s="590"/>
      <c r="B129" s="636"/>
      <c r="C129" s="636"/>
      <c r="D129" s="651"/>
      <c r="E129" s="653"/>
      <c r="F129" s="640"/>
      <c r="G129" s="640">
        <f t="shared" si="1422"/>
        <v>1</v>
      </c>
      <c r="H129" s="658">
        <v>0</v>
      </c>
      <c r="I129" s="658">
        <v>0</v>
      </c>
      <c r="J129" s="658">
        <v>0</v>
      </c>
      <c r="K129" s="658">
        <v>0</v>
      </c>
      <c r="L129" s="658">
        <v>0</v>
      </c>
      <c r="M129" s="658">
        <v>0</v>
      </c>
      <c r="N129" s="658">
        <v>0</v>
      </c>
      <c r="O129" s="658">
        <v>0</v>
      </c>
      <c r="P129" s="658">
        <v>0</v>
      </c>
      <c r="Q129" s="658">
        <v>0</v>
      </c>
      <c r="R129" s="658">
        <v>0</v>
      </c>
      <c r="S129" s="658">
        <v>1</v>
      </c>
      <c r="T129" s="658">
        <v>0</v>
      </c>
      <c r="U129" s="658">
        <v>0</v>
      </c>
      <c r="V129" s="658">
        <v>0</v>
      </c>
      <c r="W129" s="658">
        <v>0</v>
      </c>
      <c r="X129" s="658">
        <v>0</v>
      </c>
      <c r="Y129" s="658">
        <v>0</v>
      </c>
      <c r="Z129" s="658">
        <v>0</v>
      </c>
      <c r="AA129" s="658">
        <v>0</v>
      </c>
      <c r="AB129" s="658">
        <v>0</v>
      </c>
      <c r="AC129" s="658">
        <v>0</v>
      </c>
      <c r="AD129" s="658">
        <v>0</v>
      </c>
      <c r="AE129" s="654">
        <v>0</v>
      </c>
      <c r="AF129" s="658">
        <v>0</v>
      </c>
      <c r="AG129" s="658">
        <v>0</v>
      </c>
      <c r="AH129" s="658">
        <v>0</v>
      </c>
      <c r="AI129" s="658">
        <v>0</v>
      </c>
      <c r="AJ129" s="658">
        <v>0</v>
      </c>
      <c r="AK129" s="658">
        <v>0</v>
      </c>
      <c r="AL129" s="658">
        <v>0</v>
      </c>
      <c r="AM129" s="658">
        <v>0</v>
      </c>
      <c r="AN129" s="658">
        <v>0</v>
      </c>
      <c r="AO129" s="658">
        <v>0</v>
      </c>
      <c r="AP129" s="658">
        <v>0</v>
      </c>
      <c r="AQ129" s="658">
        <v>0</v>
      </c>
      <c r="AR129" s="658">
        <v>0</v>
      </c>
      <c r="AS129" s="658">
        <v>0</v>
      </c>
      <c r="AT129" s="658">
        <v>0</v>
      </c>
      <c r="AU129" s="613">
        <f t="shared" si="1421"/>
        <v>1</v>
      </c>
      <c r="AV129" s="645">
        <f t="shared" si="1380"/>
        <v>1</v>
      </c>
      <c r="AW129" s="656" t="e">
        <f t="shared" si="1381"/>
        <v>#DIV/0!</v>
      </c>
      <c r="AX129" s="591"/>
    </row>
    <row r="130" spans="1:50" hidden="1" outlineLevel="1">
      <c r="A130" s="590"/>
      <c r="B130" s="646" t="s">
        <v>305</v>
      </c>
      <c r="C130" s="646" t="s">
        <v>404</v>
      </c>
      <c r="D130" s="647" t="s">
        <v>405</v>
      </c>
      <c r="E130" s="649"/>
      <c r="F130" s="650">
        <f>+F131+F133+F135</f>
        <v>533262.94458908914</v>
      </c>
      <c r="G130" s="650">
        <f t="shared" si="1422"/>
        <v>533262.94458908914</v>
      </c>
      <c r="H130" s="650">
        <f t="shared" ref="H130:AT130" si="1856">+H131+H133+H135</f>
        <v>0</v>
      </c>
      <c r="I130" s="650">
        <f t="shared" si="1856"/>
        <v>0</v>
      </c>
      <c r="J130" s="650">
        <f t="shared" si="1856"/>
        <v>0</v>
      </c>
      <c r="K130" s="650">
        <f t="shared" si="1856"/>
        <v>0</v>
      </c>
      <c r="L130" s="650">
        <f t="shared" si="1856"/>
        <v>0</v>
      </c>
      <c r="M130" s="650">
        <f t="shared" si="1856"/>
        <v>0</v>
      </c>
      <c r="N130" s="650">
        <f t="shared" si="1856"/>
        <v>0</v>
      </c>
      <c r="O130" s="650">
        <f t="shared" si="1856"/>
        <v>0</v>
      </c>
      <c r="P130" s="650">
        <f t="shared" si="1856"/>
        <v>0</v>
      </c>
      <c r="Q130" s="650">
        <f t="shared" si="1856"/>
        <v>0</v>
      </c>
      <c r="R130" s="650">
        <f t="shared" si="1856"/>
        <v>367978.83966224961</v>
      </c>
      <c r="S130" s="650">
        <f t="shared" si="1856"/>
        <v>165284.10492683953</v>
      </c>
      <c r="T130" s="650">
        <f t="shared" si="1856"/>
        <v>0</v>
      </c>
      <c r="U130" s="650">
        <f t="shared" si="1856"/>
        <v>0</v>
      </c>
      <c r="V130" s="650">
        <f t="shared" si="1856"/>
        <v>0</v>
      </c>
      <c r="W130" s="650">
        <f t="shared" si="1856"/>
        <v>0</v>
      </c>
      <c r="X130" s="650">
        <f t="shared" si="1856"/>
        <v>0</v>
      </c>
      <c r="Y130" s="650">
        <f t="shared" si="1856"/>
        <v>0</v>
      </c>
      <c r="Z130" s="650">
        <f t="shared" si="1856"/>
        <v>0</v>
      </c>
      <c r="AA130" s="650">
        <f t="shared" si="1856"/>
        <v>0</v>
      </c>
      <c r="AB130" s="650">
        <f t="shared" si="1856"/>
        <v>0</v>
      </c>
      <c r="AC130" s="650">
        <f t="shared" si="1856"/>
        <v>0</v>
      </c>
      <c r="AD130" s="650">
        <f t="shared" si="1856"/>
        <v>0</v>
      </c>
      <c r="AE130" s="650">
        <f t="shared" si="1856"/>
        <v>0</v>
      </c>
      <c r="AF130" s="650">
        <f t="shared" si="1856"/>
        <v>0</v>
      </c>
      <c r="AG130" s="650">
        <f t="shared" si="1856"/>
        <v>0</v>
      </c>
      <c r="AH130" s="650">
        <f t="shared" si="1856"/>
        <v>0</v>
      </c>
      <c r="AI130" s="650">
        <f t="shared" si="1856"/>
        <v>0</v>
      </c>
      <c r="AJ130" s="650">
        <f t="shared" si="1856"/>
        <v>0</v>
      </c>
      <c r="AK130" s="650">
        <f t="shared" si="1856"/>
        <v>0</v>
      </c>
      <c r="AL130" s="650">
        <f t="shared" si="1856"/>
        <v>0</v>
      </c>
      <c r="AM130" s="650">
        <f t="shared" si="1856"/>
        <v>0</v>
      </c>
      <c r="AN130" s="650">
        <f t="shared" si="1856"/>
        <v>0</v>
      </c>
      <c r="AO130" s="650">
        <f t="shared" si="1856"/>
        <v>0</v>
      </c>
      <c r="AP130" s="650">
        <f t="shared" si="1856"/>
        <v>0</v>
      </c>
      <c r="AQ130" s="650">
        <f t="shared" si="1856"/>
        <v>0</v>
      </c>
      <c r="AR130" s="650">
        <f t="shared" si="1856"/>
        <v>0</v>
      </c>
      <c r="AS130" s="650">
        <f t="shared" si="1856"/>
        <v>0</v>
      </c>
      <c r="AT130" s="650">
        <f t="shared" si="1856"/>
        <v>0</v>
      </c>
      <c r="AU130" s="613">
        <f t="shared" si="1421"/>
        <v>533262.94458908914</v>
      </c>
      <c r="AV130" s="645">
        <f t="shared" si="1380"/>
        <v>0</v>
      </c>
      <c r="AW130" s="656">
        <f t="shared" si="1381"/>
        <v>0</v>
      </c>
      <c r="AX130" s="591"/>
    </row>
    <row r="131" spans="1:50" hidden="1" outlineLevel="1">
      <c r="A131" s="590"/>
      <c r="B131" s="636" t="s">
        <v>378</v>
      </c>
      <c r="C131" s="636" t="s">
        <v>406</v>
      </c>
      <c r="D131" s="651" t="s">
        <v>388</v>
      </c>
      <c r="E131" s="653"/>
      <c r="F131" s="640">
        <v>427926.95784968551</v>
      </c>
      <c r="G131" s="640">
        <f t="shared" si="1422"/>
        <v>427926.95784968551</v>
      </c>
      <c r="H131" s="653">
        <f t="shared" ref="H131" si="1857">+H132*$F131</f>
        <v>0</v>
      </c>
      <c r="I131" s="653">
        <f t="shared" ref="I131" si="1858">+I132*$F131</f>
        <v>0</v>
      </c>
      <c r="J131" s="653">
        <f t="shared" ref="J131" si="1859">+J132*$F131</f>
        <v>0</v>
      </c>
      <c r="K131" s="653">
        <f t="shared" ref="K131" si="1860">+K132*$F131</f>
        <v>0</v>
      </c>
      <c r="L131" s="653">
        <f t="shared" ref="L131" si="1861">+L132*$F131</f>
        <v>0</v>
      </c>
      <c r="M131" s="653">
        <f t="shared" ref="M131" si="1862">+M132*$F131</f>
        <v>0</v>
      </c>
      <c r="N131" s="653">
        <f t="shared" ref="N131" si="1863">+N132*$F131</f>
        <v>0</v>
      </c>
      <c r="O131" s="653">
        <f t="shared" ref="O131" si="1864">+O132*$F131</f>
        <v>0</v>
      </c>
      <c r="P131" s="653">
        <f t="shared" ref="P131" si="1865">+P132*$F131</f>
        <v>0</v>
      </c>
      <c r="Q131" s="653">
        <f t="shared" ref="Q131" si="1866">+Q132*$F131</f>
        <v>0</v>
      </c>
      <c r="R131" s="653">
        <f t="shared" ref="R131" si="1867">+R132*$F131</f>
        <v>325224.48796576099</v>
      </c>
      <c r="S131" s="653">
        <f t="shared" ref="S131" si="1868">+S132*$F131</f>
        <v>102702.46988392452</v>
      </c>
      <c r="T131" s="653">
        <f t="shared" ref="T131" si="1869">+T132*$F131</f>
        <v>0</v>
      </c>
      <c r="U131" s="653">
        <f t="shared" ref="U131" si="1870">+U132*$F131</f>
        <v>0</v>
      </c>
      <c r="V131" s="653">
        <f t="shared" ref="V131" si="1871">+V132*$F131</f>
        <v>0</v>
      </c>
      <c r="W131" s="653">
        <f t="shared" ref="W131" si="1872">+W132*$F131</f>
        <v>0</v>
      </c>
      <c r="X131" s="653">
        <f t="shared" ref="X131" si="1873">+X132*$F131</f>
        <v>0</v>
      </c>
      <c r="Y131" s="653">
        <f t="shared" ref="Y131" si="1874">+Y132*$F131</f>
        <v>0</v>
      </c>
      <c r="Z131" s="653">
        <f t="shared" ref="Z131" si="1875">+Z132*$F131</f>
        <v>0</v>
      </c>
      <c r="AA131" s="653">
        <f t="shared" ref="AA131" si="1876">+AA132*$F131</f>
        <v>0</v>
      </c>
      <c r="AB131" s="653">
        <f t="shared" ref="AB131" si="1877">+AB132*$F131</f>
        <v>0</v>
      </c>
      <c r="AC131" s="653">
        <f t="shared" ref="AC131" si="1878">+AC132*$F131</f>
        <v>0</v>
      </c>
      <c r="AD131" s="653">
        <f t="shared" ref="AD131" si="1879">+AD132*$F131</f>
        <v>0</v>
      </c>
      <c r="AE131" s="653">
        <f t="shared" ref="AE131" si="1880">+AE132*$F131</f>
        <v>0</v>
      </c>
      <c r="AF131" s="653">
        <f t="shared" ref="AF131" si="1881">+AF132*$F131</f>
        <v>0</v>
      </c>
      <c r="AG131" s="653">
        <f t="shared" ref="AG131" si="1882">+AG132*$F131</f>
        <v>0</v>
      </c>
      <c r="AH131" s="653">
        <f t="shared" ref="AH131" si="1883">+AH132*$F131</f>
        <v>0</v>
      </c>
      <c r="AI131" s="653">
        <f t="shared" ref="AI131" si="1884">+AI132*$F131</f>
        <v>0</v>
      </c>
      <c r="AJ131" s="653">
        <f t="shared" ref="AJ131" si="1885">+AJ132*$F131</f>
        <v>0</v>
      </c>
      <c r="AK131" s="653">
        <f t="shared" ref="AK131" si="1886">+AK132*$F131</f>
        <v>0</v>
      </c>
      <c r="AL131" s="653">
        <f t="shared" ref="AL131" si="1887">+AL132*$F131</f>
        <v>0</v>
      </c>
      <c r="AM131" s="653">
        <f t="shared" ref="AM131" si="1888">+AM132*$F131</f>
        <v>0</v>
      </c>
      <c r="AN131" s="653">
        <f t="shared" ref="AN131" si="1889">+AN132*$F131</f>
        <v>0</v>
      </c>
      <c r="AO131" s="653">
        <f t="shared" ref="AO131" si="1890">+AO132*$F131</f>
        <v>0</v>
      </c>
      <c r="AP131" s="653">
        <f t="shared" ref="AP131" si="1891">+AP132*$F131</f>
        <v>0</v>
      </c>
      <c r="AQ131" s="653">
        <f t="shared" ref="AQ131" si="1892">+AQ132*$F131</f>
        <v>0</v>
      </c>
      <c r="AR131" s="653">
        <f t="shared" ref="AR131" si="1893">+AR132*$F131</f>
        <v>0</v>
      </c>
      <c r="AS131" s="653">
        <f t="shared" ref="AS131" si="1894">+AS132*$F131</f>
        <v>0</v>
      </c>
      <c r="AT131" s="653">
        <f t="shared" ref="AT131" si="1895">+AT132*$F131</f>
        <v>0</v>
      </c>
      <c r="AU131" s="613">
        <f t="shared" si="1421"/>
        <v>427926.95784968551</v>
      </c>
      <c r="AV131" s="645">
        <f t="shared" si="1380"/>
        <v>0</v>
      </c>
      <c r="AW131" s="656">
        <f t="shared" si="1381"/>
        <v>0</v>
      </c>
      <c r="AX131" s="591"/>
    </row>
    <row r="132" spans="1:50" hidden="1" outlineLevel="1">
      <c r="A132" s="590"/>
      <c r="B132" s="636"/>
      <c r="C132" s="636"/>
      <c r="D132" s="651"/>
      <c r="E132" s="653"/>
      <c r="F132" s="640"/>
      <c r="G132" s="640">
        <f t="shared" si="1422"/>
        <v>1</v>
      </c>
      <c r="H132" s="658">
        <v>0</v>
      </c>
      <c r="I132" s="658">
        <v>0</v>
      </c>
      <c r="J132" s="658">
        <v>0</v>
      </c>
      <c r="K132" s="658">
        <v>0</v>
      </c>
      <c r="L132" s="658">
        <v>0</v>
      </c>
      <c r="M132" s="658">
        <v>0</v>
      </c>
      <c r="N132" s="658">
        <v>0</v>
      </c>
      <c r="O132" s="658">
        <v>0</v>
      </c>
      <c r="P132" s="658">
        <v>0</v>
      </c>
      <c r="Q132" s="658">
        <v>0</v>
      </c>
      <c r="R132" s="658">
        <v>0.76</v>
      </c>
      <c r="S132" s="658">
        <v>0.24</v>
      </c>
      <c r="T132" s="658">
        <v>0</v>
      </c>
      <c r="U132" s="658">
        <v>0</v>
      </c>
      <c r="V132" s="658">
        <v>0</v>
      </c>
      <c r="W132" s="658">
        <v>0</v>
      </c>
      <c r="X132" s="658">
        <v>0</v>
      </c>
      <c r="Y132" s="658">
        <v>0</v>
      </c>
      <c r="Z132" s="658">
        <v>0</v>
      </c>
      <c r="AA132" s="658">
        <v>0</v>
      </c>
      <c r="AB132" s="658">
        <v>0</v>
      </c>
      <c r="AC132" s="658">
        <v>0</v>
      </c>
      <c r="AD132" s="658">
        <v>0</v>
      </c>
      <c r="AE132" s="654">
        <v>0</v>
      </c>
      <c r="AF132" s="658">
        <v>0</v>
      </c>
      <c r="AG132" s="658">
        <v>0</v>
      </c>
      <c r="AH132" s="658">
        <v>0</v>
      </c>
      <c r="AI132" s="658">
        <v>0</v>
      </c>
      <c r="AJ132" s="658">
        <v>0</v>
      </c>
      <c r="AK132" s="658">
        <v>0</v>
      </c>
      <c r="AL132" s="658">
        <v>0</v>
      </c>
      <c r="AM132" s="658">
        <v>0</v>
      </c>
      <c r="AN132" s="658">
        <v>0</v>
      </c>
      <c r="AO132" s="658">
        <v>0</v>
      </c>
      <c r="AP132" s="658">
        <v>0</v>
      </c>
      <c r="AQ132" s="658">
        <v>0</v>
      </c>
      <c r="AR132" s="658">
        <v>0</v>
      </c>
      <c r="AS132" s="658">
        <v>0</v>
      </c>
      <c r="AT132" s="658">
        <v>0</v>
      </c>
      <c r="AU132" s="613">
        <f t="shared" si="1421"/>
        <v>1</v>
      </c>
      <c r="AV132" s="645">
        <f t="shared" si="1380"/>
        <v>1</v>
      </c>
      <c r="AW132" s="656" t="e">
        <f t="shared" si="1381"/>
        <v>#DIV/0!</v>
      </c>
      <c r="AX132" s="591"/>
    </row>
    <row r="133" spans="1:50" hidden="1" outlineLevel="1">
      <c r="A133" s="590"/>
      <c r="B133" s="636" t="s">
        <v>378</v>
      </c>
      <c r="C133" s="636" t="s">
        <v>407</v>
      </c>
      <c r="D133" s="651" t="s">
        <v>379</v>
      </c>
      <c r="E133" s="653"/>
      <c r="F133" s="640">
        <v>42754.3516964886</v>
      </c>
      <c r="G133" s="640">
        <f t="shared" si="1422"/>
        <v>42754.3516964886</v>
      </c>
      <c r="H133" s="653">
        <f t="shared" ref="H133" si="1896">+H134*$F133</f>
        <v>0</v>
      </c>
      <c r="I133" s="653">
        <f t="shared" ref="I133" si="1897">+I134*$F133</f>
        <v>0</v>
      </c>
      <c r="J133" s="653">
        <f t="shared" ref="J133" si="1898">+J134*$F133</f>
        <v>0</v>
      </c>
      <c r="K133" s="653">
        <f t="shared" ref="K133" si="1899">+K134*$F133</f>
        <v>0</v>
      </c>
      <c r="L133" s="653">
        <f t="shared" ref="L133" si="1900">+L134*$F133</f>
        <v>0</v>
      </c>
      <c r="M133" s="653">
        <f t="shared" ref="M133" si="1901">+M134*$F133</f>
        <v>0</v>
      </c>
      <c r="N133" s="653">
        <f t="shared" ref="N133" si="1902">+N134*$F133</f>
        <v>0</v>
      </c>
      <c r="O133" s="653">
        <f t="shared" ref="O133" si="1903">+O134*$F133</f>
        <v>0</v>
      </c>
      <c r="P133" s="653">
        <f t="shared" ref="P133" si="1904">+P134*$F133</f>
        <v>0</v>
      </c>
      <c r="Q133" s="653">
        <f t="shared" ref="Q133" si="1905">+Q134*$F133</f>
        <v>0</v>
      </c>
      <c r="R133" s="653">
        <f t="shared" ref="R133" si="1906">+R134*$F133</f>
        <v>42754.3516964886</v>
      </c>
      <c r="S133" s="653">
        <f t="shared" ref="S133" si="1907">+S134*$F133</f>
        <v>0</v>
      </c>
      <c r="T133" s="653">
        <f t="shared" ref="T133" si="1908">+T134*$F133</f>
        <v>0</v>
      </c>
      <c r="U133" s="653">
        <f t="shared" ref="U133" si="1909">+U134*$F133</f>
        <v>0</v>
      </c>
      <c r="V133" s="653">
        <f t="shared" ref="V133" si="1910">+V134*$F133</f>
        <v>0</v>
      </c>
      <c r="W133" s="653">
        <f t="shared" ref="W133" si="1911">+W134*$F133</f>
        <v>0</v>
      </c>
      <c r="X133" s="653">
        <f t="shared" ref="X133" si="1912">+X134*$F133</f>
        <v>0</v>
      </c>
      <c r="Y133" s="653">
        <f t="shared" ref="Y133" si="1913">+Y134*$F133</f>
        <v>0</v>
      </c>
      <c r="Z133" s="653">
        <f t="shared" ref="Z133" si="1914">+Z134*$F133</f>
        <v>0</v>
      </c>
      <c r="AA133" s="653">
        <f t="shared" ref="AA133" si="1915">+AA134*$F133</f>
        <v>0</v>
      </c>
      <c r="AB133" s="653">
        <f t="shared" ref="AB133" si="1916">+AB134*$F133</f>
        <v>0</v>
      </c>
      <c r="AC133" s="653">
        <f t="shared" ref="AC133" si="1917">+AC134*$F133</f>
        <v>0</v>
      </c>
      <c r="AD133" s="653">
        <f t="shared" ref="AD133" si="1918">+AD134*$F133</f>
        <v>0</v>
      </c>
      <c r="AE133" s="653">
        <f t="shared" ref="AE133" si="1919">+AE134*$F133</f>
        <v>0</v>
      </c>
      <c r="AF133" s="653">
        <f t="shared" ref="AF133" si="1920">+AF134*$F133</f>
        <v>0</v>
      </c>
      <c r="AG133" s="653">
        <f t="shared" ref="AG133" si="1921">+AG134*$F133</f>
        <v>0</v>
      </c>
      <c r="AH133" s="653">
        <f t="shared" ref="AH133" si="1922">+AH134*$F133</f>
        <v>0</v>
      </c>
      <c r="AI133" s="653">
        <f t="shared" ref="AI133" si="1923">+AI134*$F133</f>
        <v>0</v>
      </c>
      <c r="AJ133" s="653">
        <f t="shared" ref="AJ133" si="1924">+AJ134*$F133</f>
        <v>0</v>
      </c>
      <c r="AK133" s="653">
        <f t="shared" ref="AK133" si="1925">+AK134*$F133</f>
        <v>0</v>
      </c>
      <c r="AL133" s="653">
        <f t="shared" ref="AL133" si="1926">+AL134*$F133</f>
        <v>0</v>
      </c>
      <c r="AM133" s="653">
        <f t="shared" ref="AM133" si="1927">+AM134*$F133</f>
        <v>0</v>
      </c>
      <c r="AN133" s="653">
        <f t="shared" ref="AN133" si="1928">+AN134*$F133</f>
        <v>0</v>
      </c>
      <c r="AO133" s="653">
        <f t="shared" ref="AO133" si="1929">+AO134*$F133</f>
        <v>0</v>
      </c>
      <c r="AP133" s="653">
        <f t="shared" ref="AP133" si="1930">+AP134*$F133</f>
        <v>0</v>
      </c>
      <c r="AQ133" s="653">
        <f t="shared" ref="AQ133" si="1931">+AQ134*$F133</f>
        <v>0</v>
      </c>
      <c r="AR133" s="653">
        <f t="shared" ref="AR133" si="1932">+AR134*$F133</f>
        <v>0</v>
      </c>
      <c r="AS133" s="653">
        <f t="shared" ref="AS133" si="1933">+AS134*$F133</f>
        <v>0</v>
      </c>
      <c r="AT133" s="653">
        <f t="shared" ref="AT133" si="1934">+AT134*$F133</f>
        <v>0</v>
      </c>
      <c r="AU133" s="613">
        <f t="shared" si="1421"/>
        <v>42754.3516964886</v>
      </c>
      <c r="AV133" s="645">
        <f t="shared" si="1380"/>
        <v>0</v>
      </c>
      <c r="AW133" s="656">
        <f t="shared" si="1381"/>
        <v>0</v>
      </c>
      <c r="AX133" s="591"/>
    </row>
    <row r="134" spans="1:50" hidden="1" outlineLevel="1">
      <c r="A134" s="590"/>
      <c r="B134" s="636"/>
      <c r="C134" s="636"/>
      <c r="D134" s="651"/>
      <c r="E134" s="653"/>
      <c r="F134" s="640"/>
      <c r="G134" s="640">
        <f t="shared" si="1422"/>
        <v>1</v>
      </c>
      <c r="H134" s="658">
        <v>0</v>
      </c>
      <c r="I134" s="658">
        <v>0</v>
      </c>
      <c r="J134" s="658">
        <v>0</v>
      </c>
      <c r="K134" s="658">
        <v>0</v>
      </c>
      <c r="L134" s="658">
        <v>0</v>
      </c>
      <c r="M134" s="658">
        <v>0</v>
      </c>
      <c r="N134" s="658">
        <v>0</v>
      </c>
      <c r="O134" s="658">
        <v>0</v>
      </c>
      <c r="P134" s="658">
        <v>0</v>
      </c>
      <c r="Q134" s="658">
        <v>0</v>
      </c>
      <c r="R134" s="658">
        <v>1</v>
      </c>
      <c r="S134" s="658">
        <v>0</v>
      </c>
      <c r="T134" s="658">
        <v>0</v>
      </c>
      <c r="U134" s="658">
        <v>0</v>
      </c>
      <c r="V134" s="658">
        <v>0</v>
      </c>
      <c r="W134" s="658">
        <v>0</v>
      </c>
      <c r="X134" s="658">
        <v>0</v>
      </c>
      <c r="Y134" s="658">
        <v>0</v>
      </c>
      <c r="Z134" s="658">
        <v>0</v>
      </c>
      <c r="AA134" s="658">
        <v>0</v>
      </c>
      <c r="AB134" s="658">
        <v>0</v>
      </c>
      <c r="AC134" s="658">
        <v>0</v>
      </c>
      <c r="AD134" s="658">
        <v>0</v>
      </c>
      <c r="AE134" s="654">
        <v>0</v>
      </c>
      <c r="AF134" s="658">
        <v>0</v>
      </c>
      <c r="AG134" s="658">
        <v>0</v>
      </c>
      <c r="AH134" s="658">
        <v>0</v>
      </c>
      <c r="AI134" s="658">
        <v>0</v>
      </c>
      <c r="AJ134" s="658">
        <v>0</v>
      </c>
      <c r="AK134" s="658">
        <v>0</v>
      </c>
      <c r="AL134" s="658">
        <v>0</v>
      </c>
      <c r="AM134" s="658">
        <v>0</v>
      </c>
      <c r="AN134" s="658">
        <v>0</v>
      </c>
      <c r="AO134" s="658">
        <v>0</v>
      </c>
      <c r="AP134" s="658">
        <v>0</v>
      </c>
      <c r="AQ134" s="658">
        <v>0</v>
      </c>
      <c r="AR134" s="658">
        <v>0</v>
      </c>
      <c r="AS134" s="658">
        <v>0</v>
      </c>
      <c r="AT134" s="658">
        <v>0</v>
      </c>
      <c r="AU134" s="613">
        <f t="shared" si="1421"/>
        <v>1</v>
      </c>
      <c r="AV134" s="645">
        <f t="shared" si="1380"/>
        <v>1</v>
      </c>
      <c r="AW134" s="656" t="e">
        <f t="shared" si="1381"/>
        <v>#DIV/0!</v>
      </c>
      <c r="AX134" s="591"/>
    </row>
    <row r="135" spans="1:50" hidden="1" outlineLevel="1">
      <c r="A135" s="590"/>
      <c r="B135" s="636" t="s">
        <v>378</v>
      </c>
      <c r="C135" s="636" t="s">
        <v>408</v>
      </c>
      <c r="D135" s="651" t="s">
        <v>391</v>
      </c>
      <c r="E135" s="653"/>
      <c r="F135" s="640">
        <v>62581.635042915012</v>
      </c>
      <c r="G135" s="640">
        <f t="shared" si="1422"/>
        <v>62581.635042915012</v>
      </c>
      <c r="H135" s="653">
        <f t="shared" ref="H135" si="1935">+H136*$F135</f>
        <v>0</v>
      </c>
      <c r="I135" s="653">
        <f t="shared" ref="I135" si="1936">+I136*$F135</f>
        <v>0</v>
      </c>
      <c r="J135" s="653">
        <f t="shared" ref="J135" si="1937">+J136*$F135</f>
        <v>0</v>
      </c>
      <c r="K135" s="653">
        <f t="shared" ref="K135" si="1938">+K136*$F135</f>
        <v>0</v>
      </c>
      <c r="L135" s="653">
        <f t="shared" ref="L135" si="1939">+L136*$F135</f>
        <v>0</v>
      </c>
      <c r="M135" s="653">
        <f t="shared" ref="M135" si="1940">+M136*$F135</f>
        <v>0</v>
      </c>
      <c r="N135" s="653">
        <f t="shared" ref="N135" si="1941">+N136*$F135</f>
        <v>0</v>
      </c>
      <c r="O135" s="653">
        <f t="shared" ref="O135" si="1942">+O136*$F135</f>
        <v>0</v>
      </c>
      <c r="P135" s="653">
        <f t="shared" ref="P135" si="1943">+P136*$F135</f>
        <v>0</v>
      </c>
      <c r="Q135" s="653">
        <f t="shared" ref="Q135" si="1944">+Q136*$F135</f>
        <v>0</v>
      </c>
      <c r="R135" s="653">
        <f t="shared" ref="R135" si="1945">+R136*$F135</f>
        <v>0</v>
      </c>
      <c r="S135" s="653">
        <f t="shared" ref="S135" si="1946">+S136*$F135</f>
        <v>62581.635042915012</v>
      </c>
      <c r="T135" s="653">
        <f t="shared" ref="T135" si="1947">+T136*$F135</f>
        <v>0</v>
      </c>
      <c r="U135" s="653">
        <f t="shared" ref="U135" si="1948">+U136*$F135</f>
        <v>0</v>
      </c>
      <c r="V135" s="653">
        <f t="shared" ref="V135" si="1949">+V136*$F135</f>
        <v>0</v>
      </c>
      <c r="W135" s="653">
        <f t="shared" ref="W135" si="1950">+W136*$F135</f>
        <v>0</v>
      </c>
      <c r="X135" s="653">
        <f t="shared" ref="X135" si="1951">+X136*$F135</f>
        <v>0</v>
      </c>
      <c r="Y135" s="653">
        <f t="shared" ref="Y135" si="1952">+Y136*$F135</f>
        <v>0</v>
      </c>
      <c r="Z135" s="653">
        <f t="shared" ref="Z135" si="1953">+Z136*$F135</f>
        <v>0</v>
      </c>
      <c r="AA135" s="653">
        <f t="shared" ref="AA135" si="1954">+AA136*$F135</f>
        <v>0</v>
      </c>
      <c r="AB135" s="653">
        <f t="shared" ref="AB135" si="1955">+AB136*$F135</f>
        <v>0</v>
      </c>
      <c r="AC135" s="653">
        <f t="shared" ref="AC135" si="1956">+AC136*$F135</f>
        <v>0</v>
      </c>
      <c r="AD135" s="653">
        <f t="shared" ref="AD135" si="1957">+AD136*$F135</f>
        <v>0</v>
      </c>
      <c r="AE135" s="653">
        <f t="shared" ref="AE135" si="1958">+AE136*$F135</f>
        <v>0</v>
      </c>
      <c r="AF135" s="653">
        <f t="shared" ref="AF135" si="1959">+AF136*$F135</f>
        <v>0</v>
      </c>
      <c r="AG135" s="653">
        <f t="shared" ref="AG135" si="1960">+AG136*$F135</f>
        <v>0</v>
      </c>
      <c r="AH135" s="653">
        <f t="shared" ref="AH135" si="1961">+AH136*$F135</f>
        <v>0</v>
      </c>
      <c r="AI135" s="653">
        <f t="shared" ref="AI135" si="1962">+AI136*$F135</f>
        <v>0</v>
      </c>
      <c r="AJ135" s="653">
        <f t="shared" ref="AJ135" si="1963">+AJ136*$F135</f>
        <v>0</v>
      </c>
      <c r="AK135" s="653">
        <f t="shared" ref="AK135" si="1964">+AK136*$F135</f>
        <v>0</v>
      </c>
      <c r="AL135" s="653">
        <f t="shared" ref="AL135" si="1965">+AL136*$F135</f>
        <v>0</v>
      </c>
      <c r="AM135" s="653">
        <f t="shared" ref="AM135" si="1966">+AM136*$F135</f>
        <v>0</v>
      </c>
      <c r="AN135" s="653">
        <f t="shared" ref="AN135" si="1967">+AN136*$F135</f>
        <v>0</v>
      </c>
      <c r="AO135" s="653">
        <f t="shared" ref="AO135" si="1968">+AO136*$F135</f>
        <v>0</v>
      </c>
      <c r="AP135" s="653">
        <f t="shared" ref="AP135" si="1969">+AP136*$F135</f>
        <v>0</v>
      </c>
      <c r="AQ135" s="653">
        <f t="shared" ref="AQ135" si="1970">+AQ136*$F135</f>
        <v>0</v>
      </c>
      <c r="AR135" s="653">
        <f t="shared" ref="AR135" si="1971">+AR136*$F135</f>
        <v>0</v>
      </c>
      <c r="AS135" s="653">
        <f t="shared" ref="AS135" si="1972">+AS136*$F135</f>
        <v>0</v>
      </c>
      <c r="AT135" s="653">
        <f t="shared" ref="AT135" si="1973">+AT136*$F135</f>
        <v>0</v>
      </c>
      <c r="AU135" s="613">
        <f t="shared" si="1421"/>
        <v>62581.635042915012</v>
      </c>
      <c r="AV135" s="645">
        <f t="shared" si="1380"/>
        <v>0</v>
      </c>
      <c r="AW135" s="656">
        <f t="shared" si="1381"/>
        <v>0</v>
      </c>
      <c r="AX135" s="591"/>
    </row>
    <row r="136" spans="1:50" hidden="1" outlineLevel="1">
      <c r="A136" s="590"/>
      <c r="B136" s="636"/>
      <c r="C136" s="636"/>
      <c r="D136" s="651"/>
      <c r="E136" s="653"/>
      <c r="F136" s="640"/>
      <c r="G136" s="640">
        <f t="shared" si="1422"/>
        <v>1</v>
      </c>
      <c r="H136" s="658">
        <v>0</v>
      </c>
      <c r="I136" s="658">
        <v>0</v>
      </c>
      <c r="J136" s="658">
        <v>0</v>
      </c>
      <c r="K136" s="658">
        <v>0</v>
      </c>
      <c r="L136" s="658">
        <v>0</v>
      </c>
      <c r="M136" s="658">
        <v>0</v>
      </c>
      <c r="N136" s="658">
        <v>0</v>
      </c>
      <c r="O136" s="658">
        <v>0</v>
      </c>
      <c r="P136" s="658">
        <v>0</v>
      </c>
      <c r="Q136" s="658">
        <v>0</v>
      </c>
      <c r="R136" s="658">
        <v>0</v>
      </c>
      <c r="S136" s="658">
        <v>1</v>
      </c>
      <c r="T136" s="658">
        <v>0</v>
      </c>
      <c r="U136" s="658">
        <v>0</v>
      </c>
      <c r="V136" s="658">
        <v>0</v>
      </c>
      <c r="W136" s="658">
        <v>0</v>
      </c>
      <c r="X136" s="658">
        <v>0</v>
      </c>
      <c r="Y136" s="658">
        <v>0</v>
      </c>
      <c r="Z136" s="658">
        <v>0</v>
      </c>
      <c r="AA136" s="658">
        <v>0</v>
      </c>
      <c r="AB136" s="658">
        <v>0</v>
      </c>
      <c r="AC136" s="658">
        <v>0</v>
      </c>
      <c r="AD136" s="658">
        <v>0</v>
      </c>
      <c r="AE136" s="654">
        <v>0</v>
      </c>
      <c r="AF136" s="658">
        <v>0</v>
      </c>
      <c r="AG136" s="658">
        <v>0</v>
      </c>
      <c r="AH136" s="658">
        <v>0</v>
      </c>
      <c r="AI136" s="658">
        <v>0</v>
      </c>
      <c r="AJ136" s="658">
        <v>0</v>
      </c>
      <c r="AK136" s="658">
        <v>0</v>
      </c>
      <c r="AL136" s="658">
        <v>0</v>
      </c>
      <c r="AM136" s="658">
        <v>0</v>
      </c>
      <c r="AN136" s="658">
        <v>0</v>
      </c>
      <c r="AO136" s="658">
        <v>0</v>
      </c>
      <c r="AP136" s="658">
        <v>0</v>
      </c>
      <c r="AQ136" s="658">
        <v>0</v>
      </c>
      <c r="AR136" s="658">
        <v>0</v>
      </c>
      <c r="AS136" s="658">
        <v>0</v>
      </c>
      <c r="AT136" s="658">
        <v>0</v>
      </c>
      <c r="AU136" s="613">
        <f t="shared" si="1421"/>
        <v>1</v>
      </c>
      <c r="AV136" s="645">
        <f t="shared" si="1380"/>
        <v>1</v>
      </c>
      <c r="AW136" s="656" t="e">
        <f t="shared" si="1381"/>
        <v>#DIV/0!</v>
      </c>
      <c r="AX136" s="591"/>
    </row>
    <row r="137" spans="1:50" hidden="1" outlineLevel="1">
      <c r="A137" s="590"/>
      <c r="B137" s="646" t="s">
        <v>305</v>
      </c>
      <c r="C137" s="646" t="s">
        <v>409</v>
      </c>
      <c r="D137" s="647" t="s">
        <v>410</v>
      </c>
      <c r="E137" s="649"/>
      <c r="F137" s="650">
        <f>+F138+F140+F142</f>
        <v>436740.7428804501</v>
      </c>
      <c r="G137" s="650">
        <f t="shared" si="1422"/>
        <v>436740.7428804501</v>
      </c>
      <c r="H137" s="650">
        <f t="shared" ref="H137:AT137" si="1974">+H138+H140+H142</f>
        <v>0</v>
      </c>
      <c r="I137" s="650">
        <f t="shared" si="1974"/>
        <v>0</v>
      </c>
      <c r="J137" s="650">
        <f t="shared" si="1974"/>
        <v>0</v>
      </c>
      <c r="K137" s="650">
        <f t="shared" si="1974"/>
        <v>0</v>
      </c>
      <c r="L137" s="650">
        <f t="shared" si="1974"/>
        <v>0</v>
      </c>
      <c r="M137" s="650">
        <f t="shared" si="1974"/>
        <v>0</v>
      </c>
      <c r="N137" s="650">
        <f t="shared" si="1974"/>
        <v>0</v>
      </c>
      <c r="O137" s="650">
        <f t="shared" si="1974"/>
        <v>0</v>
      </c>
      <c r="P137" s="650">
        <f t="shared" si="1974"/>
        <v>0</v>
      </c>
      <c r="Q137" s="650">
        <f t="shared" si="1974"/>
        <v>0</v>
      </c>
      <c r="R137" s="650">
        <f t="shared" si="1974"/>
        <v>171573.75771049722</v>
      </c>
      <c r="S137" s="650">
        <f t="shared" si="1974"/>
        <v>265166.98516995285</v>
      </c>
      <c r="T137" s="650">
        <f t="shared" si="1974"/>
        <v>0</v>
      </c>
      <c r="U137" s="650">
        <f t="shared" si="1974"/>
        <v>0</v>
      </c>
      <c r="V137" s="650">
        <f t="shared" si="1974"/>
        <v>0</v>
      </c>
      <c r="W137" s="650">
        <f t="shared" si="1974"/>
        <v>0</v>
      </c>
      <c r="X137" s="650">
        <f t="shared" si="1974"/>
        <v>0</v>
      </c>
      <c r="Y137" s="650">
        <f t="shared" si="1974"/>
        <v>0</v>
      </c>
      <c r="Z137" s="650">
        <f t="shared" si="1974"/>
        <v>0</v>
      </c>
      <c r="AA137" s="650">
        <f t="shared" si="1974"/>
        <v>0</v>
      </c>
      <c r="AB137" s="650">
        <f t="shared" si="1974"/>
        <v>0</v>
      </c>
      <c r="AC137" s="650">
        <f t="shared" si="1974"/>
        <v>0</v>
      </c>
      <c r="AD137" s="650">
        <f t="shared" si="1974"/>
        <v>0</v>
      </c>
      <c r="AE137" s="650">
        <f t="shared" si="1974"/>
        <v>0</v>
      </c>
      <c r="AF137" s="650">
        <f t="shared" si="1974"/>
        <v>0</v>
      </c>
      <c r="AG137" s="650">
        <f t="shared" si="1974"/>
        <v>0</v>
      </c>
      <c r="AH137" s="650">
        <f t="shared" si="1974"/>
        <v>0</v>
      </c>
      <c r="AI137" s="650">
        <f t="shared" si="1974"/>
        <v>0</v>
      </c>
      <c r="AJ137" s="650">
        <f t="shared" si="1974"/>
        <v>0</v>
      </c>
      <c r="AK137" s="650">
        <f t="shared" si="1974"/>
        <v>0</v>
      </c>
      <c r="AL137" s="650">
        <f t="shared" si="1974"/>
        <v>0</v>
      </c>
      <c r="AM137" s="650">
        <f t="shared" si="1974"/>
        <v>0</v>
      </c>
      <c r="AN137" s="650">
        <f t="shared" si="1974"/>
        <v>0</v>
      </c>
      <c r="AO137" s="650">
        <f t="shared" si="1974"/>
        <v>0</v>
      </c>
      <c r="AP137" s="650">
        <f t="shared" si="1974"/>
        <v>0</v>
      </c>
      <c r="AQ137" s="650">
        <f t="shared" si="1974"/>
        <v>0</v>
      </c>
      <c r="AR137" s="650">
        <f t="shared" si="1974"/>
        <v>0</v>
      </c>
      <c r="AS137" s="650">
        <f t="shared" si="1974"/>
        <v>0</v>
      </c>
      <c r="AT137" s="650">
        <f t="shared" si="1974"/>
        <v>0</v>
      </c>
      <c r="AU137" s="613">
        <f t="shared" si="1421"/>
        <v>436740.7428804501</v>
      </c>
      <c r="AV137" s="645">
        <f t="shared" si="1380"/>
        <v>0</v>
      </c>
      <c r="AW137" s="656">
        <f t="shared" si="1381"/>
        <v>0</v>
      </c>
      <c r="AX137" s="591"/>
    </row>
    <row r="138" spans="1:50" hidden="1" outlineLevel="1">
      <c r="A138" s="590"/>
      <c r="B138" s="636" t="s">
        <v>378</v>
      </c>
      <c r="C138" s="636" t="s">
        <v>401</v>
      </c>
      <c r="D138" s="651" t="s">
        <v>388</v>
      </c>
      <c r="E138" s="653"/>
      <c r="F138" s="640">
        <v>368520.27129636833</v>
      </c>
      <c r="G138" s="640">
        <f t="shared" si="1422"/>
        <v>368520.27129636833</v>
      </c>
      <c r="H138" s="653">
        <f t="shared" ref="H138" si="1975">+H139*$F138</f>
        <v>0</v>
      </c>
      <c r="I138" s="653">
        <f t="shared" ref="I138" si="1976">+I139*$F138</f>
        <v>0</v>
      </c>
      <c r="J138" s="653">
        <f t="shared" ref="J138" si="1977">+J139*$F138</f>
        <v>0</v>
      </c>
      <c r="K138" s="653">
        <f t="shared" ref="K138" si="1978">+K139*$F138</f>
        <v>0</v>
      </c>
      <c r="L138" s="653">
        <f t="shared" ref="L138" si="1979">+L139*$F138</f>
        <v>0</v>
      </c>
      <c r="M138" s="653">
        <f t="shared" ref="M138" si="1980">+M139*$F138</f>
        <v>0</v>
      </c>
      <c r="N138" s="653">
        <f t="shared" ref="N138" si="1981">+N139*$F138</f>
        <v>0</v>
      </c>
      <c r="O138" s="653">
        <f t="shared" ref="O138" si="1982">+O139*$F138</f>
        <v>0</v>
      </c>
      <c r="P138" s="653">
        <f t="shared" ref="P138" si="1983">+P139*$F138</f>
        <v>0</v>
      </c>
      <c r="Q138" s="653">
        <f t="shared" ref="Q138" si="1984">+Q139*$F138</f>
        <v>0</v>
      </c>
      <c r="R138" s="653">
        <f t="shared" ref="R138" si="1985">+R139*$F138</f>
        <v>132667.29766669258</v>
      </c>
      <c r="S138" s="653">
        <f t="shared" ref="S138" si="1986">+S139*$F138</f>
        <v>235852.97362967575</v>
      </c>
      <c r="T138" s="653">
        <f t="shared" ref="T138" si="1987">+T139*$F138</f>
        <v>0</v>
      </c>
      <c r="U138" s="653">
        <f t="shared" ref="U138" si="1988">+U139*$F138</f>
        <v>0</v>
      </c>
      <c r="V138" s="653">
        <f t="shared" ref="V138" si="1989">+V139*$F138</f>
        <v>0</v>
      </c>
      <c r="W138" s="653">
        <f t="shared" ref="W138" si="1990">+W139*$F138</f>
        <v>0</v>
      </c>
      <c r="X138" s="653">
        <f t="shared" ref="X138" si="1991">+X139*$F138</f>
        <v>0</v>
      </c>
      <c r="Y138" s="653">
        <f t="shared" ref="Y138" si="1992">+Y139*$F138</f>
        <v>0</v>
      </c>
      <c r="Z138" s="653">
        <f t="shared" ref="Z138" si="1993">+Z139*$F138</f>
        <v>0</v>
      </c>
      <c r="AA138" s="653">
        <f t="shared" ref="AA138" si="1994">+AA139*$F138</f>
        <v>0</v>
      </c>
      <c r="AB138" s="653">
        <f t="shared" ref="AB138" si="1995">+AB139*$F138</f>
        <v>0</v>
      </c>
      <c r="AC138" s="653">
        <f t="shared" ref="AC138" si="1996">+AC139*$F138</f>
        <v>0</v>
      </c>
      <c r="AD138" s="653">
        <f t="shared" ref="AD138" si="1997">+AD139*$F138</f>
        <v>0</v>
      </c>
      <c r="AE138" s="653">
        <f t="shared" ref="AE138" si="1998">+AE139*$F138</f>
        <v>0</v>
      </c>
      <c r="AF138" s="653">
        <f t="shared" ref="AF138" si="1999">+AF139*$F138</f>
        <v>0</v>
      </c>
      <c r="AG138" s="653">
        <f t="shared" ref="AG138" si="2000">+AG139*$F138</f>
        <v>0</v>
      </c>
      <c r="AH138" s="653">
        <f t="shared" ref="AH138" si="2001">+AH139*$F138</f>
        <v>0</v>
      </c>
      <c r="AI138" s="653">
        <f t="shared" ref="AI138" si="2002">+AI139*$F138</f>
        <v>0</v>
      </c>
      <c r="AJ138" s="653">
        <f t="shared" ref="AJ138" si="2003">+AJ139*$F138</f>
        <v>0</v>
      </c>
      <c r="AK138" s="653">
        <f t="shared" ref="AK138" si="2004">+AK139*$F138</f>
        <v>0</v>
      </c>
      <c r="AL138" s="653">
        <f t="shared" ref="AL138" si="2005">+AL139*$F138</f>
        <v>0</v>
      </c>
      <c r="AM138" s="653">
        <f t="shared" ref="AM138" si="2006">+AM139*$F138</f>
        <v>0</v>
      </c>
      <c r="AN138" s="653">
        <f t="shared" ref="AN138" si="2007">+AN139*$F138</f>
        <v>0</v>
      </c>
      <c r="AO138" s="653">
        <f t="shared" ref="AO138" si="2008">+AO139*$F138</f>
        <v>0</v>
      </c>
      <c r="AP138" s="653">
        <f t="shared" ref="AP138" si="2009">+AP139*$F138</f>
        <v>0</v>
      </c>
      <c r="AQ138" s="653">
        <f t="shared" ref="AQ138" si="2010">+AQ139*$F138</f>
        <v>0</v>
      </c>
      <c r="AR138" s="653">
        <f t="shared" ref="AR138" si="2011">+AR139*$F138</f>
        <v>0</v>
      </c>
      <c r="AS138" s="653">
        <f t="shared" ref="AS138" si="2012">+AS139*$F138</f>
        <v>0</v>
      </c>
      <c r="AT138" s="653">
        <f t="shared" ref="AT138" si="2013">+AT139*$F138</f>
        <v>0</v>
      </c>
      <c r="AU138" s="613">
        <f t="shared" si="1421"/>
        <v>368520.27129636833</v>
      </c>
      <c r="AV138" s="645">
        <f t="shared" si="1380"/>
        <v>0</v>
      </c>
      <c r="AW138" s="656">
        <f t="shared" si="1381"/>
        <v>0</v>
      </c>
      <c r="AX138" s="591"/>
    </row>
    <row r="139" spans="1:50" hidden="1" outlineLevel="1">
      <c r="A139" s="590"/>
      <c r="B139" s="636"/>
      <c r="C139" s="636"/>
      <c r="D139" s="651"/>
      <c r="E139" s="653"/>
      <c r="F139" s="640"/>
      <c r="G139" s="640">
        <f t="shared" si="1422"/>
        <v>1</v>
      </c>
      <c r="H139" s="658">
        <v>0</v>
      </c>
      <c r="I139" s="658">
        <v>0</v>
      </c>
      <c r="J139" s="658">
        <v>0</v>
      </c>
      <c r="K139" s="658">
        <v>0</v>
      </c>
      <c r="L139" s="658">
        <v>0</v>
      </c>
      <c r="M139" s="658">
        <v>0</v>
      </c>
      <c r="N139" s="658">
        <v>0</v>
      </c>
      <c r="O139" s="658">
        <v>0</v>
      </c>
      <c r="P139" s="658">
        <v>0</v>
      </c>
      <c r="Q139" s="658">
        <v>0</v>
      </c>
      <c r="R139" s="658">
        <v>0.36</v>
      </c>
      <c r="S139" s="658">
        <v>0.64</v>
      </c>
      <c r="T139" s="658">
        <v>0</v>
      </c>
      <c r="U139" s="658">
        <v>0</v>
      </c>
      <c r="V139" s="658">
        <v>0</v>
      </c>
      <c r="W139" s="658">
        <v>0</v>
      </c>
      <c r="X139" s="658">
        <v>0</v>
      </c>
      <c r="Y139" s="658">
        <v>0</v>
      </c>
      <c r="Z139" s="658">
        <v>0</v>
      </c>
      <c r="AA139" s="658">
        <v>0</v>
      </c>
      <c r="AB139" s="658">
        <v>0</v>
      </c>
      <c r="AC139" s="658">
        <v>0</v>
      </c>
      <c r="AD139" s="658">
        <v>0</v>
      </c>
      <c r="AE139" s="654">
        <v>0</v>
      </c>
      <c r="AF139" s="658">
        <v>0</v>
      </c>
      <c r="AG139" s="658">
        <v>0</v>
      </c>
      <c r="AH139" s="658">
        <v>0</v>
      </c>
      <c r="AI139" s="658">
        <v>0</v>
      </c>
      <c r="AJ139" s="658">
        <v>0</v>
      </c>
      <c r="AK139" s="658">
        <v>0</v>
      </c>
      <c r="AL139" s="658">
        <v>0</v>
      </c>
      <c r="AM139" s="658">
        <v>0</v>
      </c>
      <c r="AN139" s="658">
        <v>0</v>
      </c>
      <c r="AO139" s="658">
        <v>0</v>
      </c>
      <c r="AP139" s="658">
        <v>0</v>
      </c>
      <c r="AQ139" s="658">
        <v>0</v>
      </c>
      <c r="AR139" s="658">
        <v>0</v>
      </c>
      <c r="AS139" s="658">
        <v>0</v>
      </c>
      <c r="AT139" s="658">
        <v>0</v>
      </c>
      <c r="AU139" s="613">
        <f t="shared" si="1421"/>
        <v>1</v>
      </c>
      <c r="AV139" s="645">
        <f t="shared" si="1380"/>
        <v>1</v>
      </c>
      <c r="AW139" s="656" t="e">
        <f t="shared" si="1381"/>
        <v>#DIV/0!</v>
      </c>
      <c r="AX139" s="591"/>
    </row>
    <row r="140" spans="1:50" hidden="1" outlineLevel="1">
      <c r="A140" s="590"/>
      <c r="B140" s="636" t="s">
        <v>378</v>
      </c>
      <c r="C140" s="636" t="s">
        <v>402</v>
      </c>
      <c r="D140" s="651" t="s">
        <v>379</v>
      </c>
      <c r="E140" s="653"/>
      <c r="F140" s="640">
        <v>42754.3516964886</v>
      </c>
      <c r="G140" s="640">
        <f t="shared" si="1422"/>
        <v>42754.3516964886</v>
      </c>
      <c r="H140" s="653">
        <f t="shared" ref="H140" si="2014">+H141*$F140</f>
        <v>0</v>
      </c>
      <c r="I140" s="653">
        <f t="shared" ref="I140" si="2015">+I141*$F140</f>
        <v>0</v>
      </c>
      <c r="J140" s="653">
        <f t="shared" ref="J140" si="2016">+J141*$F140</f>
        <v>0</v>
      </c>
      <c r="K140" s="653">
        <f t="shared" ref="K140" si="2017">+K141*$F140</f>
        <v>0</v>
      </c>
      <c r="L140" s="653">
        <f t="shared" ref="L140" si="2018">+L141*$F140</f>
        <v>0</v>
      </c>
      <c r="M140" s="653">
        <f t="shared" ref="M140" si="2019">+M141*$F140</f>
        <v>0</v>
      </c>
      <c r="N140" s="653">
        <f t="shared" ref="N140" si="2020">+N141*$F140</f>
        <v>0</v>
      </c>
      <c r="O140" s="653">
        <f t="shared" ref="O140" si="2021">+O141*$F140</f>
        <v>0</v>
      </c>
      <c r="P140" s="653">
        <f t="shared" ref="P140" si="2022">+P141*$F140</f>
        <v>0</v>
      </c>
      <c r="Q140" s="653">
        <f t="shared" ref="Q140" si="2023">+Q141*$F140</f>
        <v>0</v>
      </c>
      <c r="R140" s="653">
        <f t="shared" ref="R140" si="2024">+R141*$F140</f>
        <v>38906.460043804625</v>
      </c>
      <c r="S140" s="653">
        <f t="shared" ref="S140" si="2025">+S141*$F140</f>
        <v>3847.8916526839726</v>
      </c>
      <c r="T140" s="653">
        <f t="shared" ref="T140" si="2026">+T141*$F140</f>
        <v>0</v>
      </c>
      <c r="U140" s="653">
        <f t="shared" ref="U140" si="2027">+U141*$F140</f>
        <v>0</v>
      </c>
      <c r="V140" s="653">
        <f t="shared" ref="V140" si="2028">+V141*$F140</f>
        <v>0</v>
      </c>
      <c r="W140" s="653">
        <f t="shared" ref="W140" si="2029">+W141*$F140</f>
        <v>0</v>
      </c>
      <c r="X140" s="653">
        <f t="shared" ref="X140" si="2030">+X141*$F140</f>
        <v>0</v>
      </c>
      <c r="Y140" s="653">
        <f t="shared" ref="Y140" si="2031">+Y141*$F140</f>
        <v>0</v>
      </c>
      <c r="Z140" s="653">
        <f t="shared" ref="Z140" si="2032">+Z141*$F140</f>
        <v>0</v>
      </c>
      <c r="AA140" s="653">
        <f t="shared" ref="AA140" si="2033">+AA141*$F140</f>
        <v>0</v>
      </c>
      <c r="AB140" s="653">
        <f t="shared" ref="AB140" si="2034">+AB141*$F140</f>
        <v>0</v>
      </c>
      <c r="AC140" s="653">
        <f t="shared" ref="AC140" si="2035">+AC141*$F140</f>
        <v>0</v>
      </c>
      <c r="AD140" s="653">
        <f t="shared" ref="AD140" si="2036">+AD141*$F140</f>
        <v>0</v>
      </c>
      <c r="AE140" s="653">
        <f t="shared" ref="AE140" si="2037">+AE141*$F140</f>
        <v>0</v>
      </c>
      <c r="AF140" s="653">
        <f t="shared" ref="AF140" si="2038">+AF141*$F140</f>
        <v>0</v>
      </c>
      <c r="AG140" s="653">
        <f t="shared" ref="AG140" si="2039">+AG141*$F140</f>
        <v>0</v>
      </c>
      <c r="AH140" s="653">
        <f t="shared" ref="AH140" si="2040">+AH141*$F140</f>
        <v>0</v>
      </c>
      <c r="AI140" s="653">
        <f t="shared" ref="AI140" si="2041">+AI141*$F140</f>
        <v>0</v>
      </c>
      <c r="AJ140" s="653">
        <f t="shared" ref="AJ140" si="2042">+AJ141*$F140</f>
        <v>0</v>
      </c>
      <c r="AK140" s="653">
        <f t="shared" ref="AK140" si="2043">+AK141*$F140</f>
        <v>0</v>
      </c>
      <c r="AL140" s="653">
        <f t="shared" ref="AL140" si="2044">+AL141*$F140</f>
        <v>0</v>
      </c>
      <c r="AM140" s="653">
        <f t="shared" ref="AM140" si="2045">+AM141*$F140</f>
        <v>0</v>
      </c>
      <c r="AN140" s="653">
        <f t="shared" ref="AN140" si="2046">+AN141*$F140</f>
        <v>0</v>
      </c>
      <c r="AO140" s="653">
        <f t="shared" ref="AO140" si="2047">+AO141*$F140</f>
        <v>0</v>
      </c>
      <c r="AP140" s="653">
        <f t="shared" ref="AP140" si="2048">+AP141*$F140</f>
        <v>0</v>
      </c>
      <c r="AQ140" s="653">
        <f t="shared" ref="AQ140" si="2049">+AQ141*$F140</f>
        <v>0</v>
      </c>
      <c r="AR140" s="653">
        <f t="shared" ref="AR140" si="2050">+AR141*$F140</f>
        <v>0</v>
      </c>
      <c r="AS140" s="653">
        <f t="shared" ref="AS140" si="2051">+AS141*$F140</f>
        <v>0</v>
      </c>
      <c r="AT140" s="653">
        <f t="shared" ref="AT140" si="2052">+AT141*$F140</f>
        <v>0</v>
      </c>
      <c r="AU140" s="613">
        <f t="shared" si="1421"/>
        <v>42754.3516964886</v>
      </c>
      <c r="AV140" s="645">
        <f t="shared" si="1380"/>
        <v>0</v>
      </c>
      <c r="AW140" s="656">
        <f t="shared" si="1381"/>
        <v>0</v>
      </c>
      <c r="AX140" s="591"/>
    </row>
    <row r="141" spans="1:50" hidden="1" outlineLevel="1">
      <c r="A141" s="590"/>
      <c r="B141" s="636"/>
      <c r="C141" s="636"/>
      <c r="D141" s="651"/>
      <c r="E141" s="653"/>
      <c r="F141" s="640"/>
      <c r="G141" s="640">
        <f t="shared" si="1422"/>
        <v>1</v>
      </c>
      <c r="H141" s="658">
        <v>0</v>
      </c>
      <c r="I141" s="658">
        <v>0</v>
      </c>
      <c r="J141" s="658">
        <v>0</v>
      </c>
      <c r="K141" s="658">
        <v>0</v>
      </c>
      <c r="L141" s="658">
        <v>0</v>
      </c>
      <c r="M141" s="658">
        <v>0</v>
      </c>
      <c r="N141" s="658">
        <v>0</v>
      </c>
      <c r="O141" s="658">
        <v>0</v>
      </c>
      <c r="P141" s="658">
        <v>0</v>
      </c>
      <c r="Q141" s="658">
        <v>0</v>
      </c>
      <c r="R141" s="658">
        <v>0.91</v>
      </c>
      <c r="S141" s="658">
        <v>8.9999999999999969E-2</v>
      </c>
      <c r="T141" s="658">
        <v>0</v>
      </c>
      <c r="U141" s="658">
        <v>0</v>
      </c>
      <c r="V141" s="658">
        <v>0</v>
      </c>
      <c r="W141" s="658">
        <v>0</v>
      </c>
      <c r="X141" s="658">
        <v>0</v>
      </c>
      <c r="Y141" s="658">
        <v>0</v>
      </c>
      <c r="Z141" s="658">
        <v>0</v>
      </c>
      <c r="AA141" s="658">
        <v>0</v>
      </c>
      <c r="AB141" s="658">
        <v>0</v>
      </c>
      <c r="AC141" s="658">
        <v>0</v>
      </c>
      <c r="AD141" s="658">
        <v>0</v>
      </c>
      <c r="AE141" s="654">
        <v>0</v>
      </c>
      <c r="AF141" s="658">
        <v>0</v>
      </c>
      <c r="AG141" s="658">
        <v>0</v>
      </c>
      <c r="AH141" s="658">
        <v>0</v>
      </c>
      <c r="AI141" s="658">
        <v>0</v>
      </c>
      <c r="AJ141" s="658">
        <v>0</v>
      </c>
      <c r="AK141" s="658">
        <v>0</v>
      </c>
      <c r="AL141" s="658">
        <v>0</v>
      </c>
      <c r="AM141" s="658">
        <v>0</v>
      </c>
      <c r="AN141" s="658">
        <v>0</v>
      </c>
      <c r="AO141" s="658">
        <v>0</v>
      </c>
      <c r="AP141" s="658">
        <v>0</v>
      </c>
      <c r="AQ141" s="658">
        <v>0</v>
      </c>
      <c r="AR141" s="658">
        <v>0</v>
      </c>
      <c r="AS141" s="658">
        <v>0</v>
      </c>
      <c r="AT141" s="658">
        <v>0</v>
      </c>
      <c r="AU141" s="613">
        <f t="shared" si="1421"/>
        <v>1</v>
      </c>
      <c r="AV141" s="645">
        <f t="shared" si="1380"/>
        <v>1</v>
      </c>
      <c r="AW141" s="656" t="e">
        <f t="shared" si="1381"/>
        <v>#DIV/0!</v>
      </c>
      <c r="AX141" s="591"/>
    </row>
    <row r="142" spans="1:50" hidden="1" outlineLevel="1">
      <c r="A142" s="590"/>
      <c r="B142" s="636" t="s">
        <v>378</v>
      </c>
      <c r="C142" s="636" t="s">
        <v>403</v>
      </c>
      <c r="D142" s="651" t="s">
        <v>391</v>
      </c>
      <c r="E142" s="653"/>
      <c r="F142" s="640">
        <v>25466.119887593126</v>
      </c>
      <c r="G142" s="640">
        <f t="shared" si="1422"/>
        <v>25466.119887593126</v>
      </c>
      <c r="H142" s="653">
        <f t="shared" ref="H142" si="2053">+H143*$F142</f>
        <v>0</v>
      </c>
      <c r="I142" s="653">
        <f t="shared" ref="I142" si="2054">+I143*$F142</f>
        <v>0</v>
      </c>
      <c r="J142" s="653">
        <f t="shared" ref="J142" si="2055">+J143*$F142</f>
        <v>0</v>
      </c>
      <c r="K142" s="653">
        <f t="shared" ref="K142" si="2056">+K143*$F142</f>
        <v>0</v>
      </c>
      <c r="L142" s="653">
        <f t="shared" ref="L142" si="2057">+L143*$F142</f>
        <v>0</v>
      </c>
      <c r="M142" s="653">
        <f t="shared" ref="M142" si="2058">+M143*$F142</f>
        <v>0</v>
      </c>
      <c r="N142" s="653">
        <f t="shared" ref="N142" si="2059">+N143*$F142</f>
        <v>0</v>
      </c>
      <c r="O142" s="653">
        <f t="shared" ref="O142" si="2060">+O143*$F142</f>
        <v>0</v>
      </c>
      <c r="P142" s="653">
        <f t="shared" ref="P142" si="2061">+P143*$F142</f>
        <v>0</v>
      </c>
      <c r="Q142" s="653">
        <f t="shared" ref="Q142" si="2062">+Q143*$F142</f>
        <v>0</v>
      </c>
      <c r="R142" s="653">
        <f t="shared" ref="R142" si="2063">+R143*$F142</f>
        <v>0</v>
      </c>
      <c r="S142" s="653">
        <f t="shared" ref="S142" si="2064">+S143*$F142</f>
        <v>25466.119887593126</v>
      </c>
      <c r="T142" s="653">
        <f t="shared" ref="T142" si="2065">+T143*$F142</f>
        <v>0</v>
      </c>
      <c r="U142" s="653">
        <f t="shared" ref="U142" si="2066">+U143*$F142</f>
        <v>0</v>
      </c>
      <c r="V142" s="653">
        <f t="shared" ref="V142" si="2067">+V143*$F142</f>
        <v>0</v>
      </c>
      <c r="W142" s="653">
        <f t="shared" ref="W142" si="2068">+W143*$F142</f>
        <v>0</v>
      </c>
      <c r="X142" s="653">
        <f t="shared" ref="X142" si="2069">+X143*$F142</f>
        <v>0</v>
      </c>
      <c r="Y142" s="653">
        <f t="shared" ref="Y142" si="2070">+Y143*$F142</f>
        <v>0</v>
      </c>
      <c r="Z142" s="653">
        <f t="shared" ref="Z142" si="2071">+Z143*$F142</f>
        <v>0</v>
      </c>
      <c r="AA142" s="653">
        <f t="shared" ref="AA142" si="2072">+AA143*$F142</f>
        <v>0</v>
      </c>
      <c r="AB142" s="653">
        <f t="shared" ref="AB142" si="2073">+AB143*$F142</f>
        <v>0</v>
      </c>
      <c r="AC142" s="653">
        <f t="shared" ref="AC142" si="2074">+AC143*$F142</f>
        <v>0</v>
      </c>
      <c r="AD142" s="653">
        <f t="shared" ref="AD142" si="2075">+AD143*$F142</f>
        <v>0</v>
      </c>
      <c r="AE142" s="653">
        <f t="shared" ref="AE142" si="2076">+AE143*$F142</f>
        <v>0</v>
      </c>
      <c r="AF142" s="653">
        <f t="shared" ref="AF142" si="2077">+AF143*$F142</f>
        <v>0</v>
      </c>
      <c r="AG142" s="653">
        <f t="shared" ref="AG142" si="2078">+AG143*$F142</f>
        <v>0</v>
      </c>
      <c r="AH142" s="653">
        <f t="shared" ref="AH142" si="2079">+AH143*$F142</f>
        <v>0</v>
      </c>
      <c r="AI142" s="653">
        <f t="shared" ref="AI142" si="2080">+AI143*$F142</f>
        <v>0</v>
      </c>
      <c r="AJ142" s="653">
        <f t="shared" ref="AJ142" si="2081">+AJ143*$F142</f>
        <v>0</v>
      </c>
      <c r="AK142" s="653">
        <f t="shared" ref="AK142" si="2082">+AK143*$F142</f>
        <v>0</v>
      </c>
      <c r="AL142" s="653">
        <f t="shared" ref="AL142" si="2083">+AL143*$F142</f>
        <v>0</v>
      </c>
      <c r="AM142" s="653">
        <f t="shared" ref="AM142" si="2084">+AM143*$F142</f>
        <v>0</v>
      </c>
      <c r="AN142" s="653">
        <f t="shared" ref="AN142" si="2085">+AN143*$F142</f>
        <v>0</v>
      </c>
      <c r="AO142" s="653">
        <f t="shared" ref="AO142" si="2086">+AO143*$F142</f>
        <v>0</v>
      </c>
      <c r="AP142" s="653">
        <f t="shared" ref="AP142" si="2087">+AP143*$F142</f>
        <v>0</v>
      </c>
      <c r="AQ142" s="653">
        <f t="shared" ref="AQ142" si="2088">+AQ143*$F142</f>
        <v>0</v>
      </c>
      <c r="AR142" s="653">
        <f t="shared" ref="AR142" si="2089">+AR143*$F142</f>
        <v>0</v>
      </c>
      <c r="AS142" s="653">
        <f t="shared" ref="AS142" si="2090">+AS143*$F142</f>
        <v>0</v>
      </c>
      <c r="AT142" s="653">
        <f t="shared" ref="AT142" si="2091">+AT143*$F142</f>
        <v>0</v>
      </c>
      <c r="AU142" s="613">
        <f t="shared" si="1421"/>
        <v>25466.119887593126</v>
      </c>
      <c r="AV142" s="645">
        <f t="shared" si="1380"/>
        <v>0</v>
      </c>
      <c r="AW142" s="656">
        <f t="shared" si="1381"/>
        <v>0</v>
      </c>
      <c r="AX142" s="591"/>
    </row>
    <row r="143" spans="1:50" hidden="1" outlineLevel="1">
      <c r="A143" s="590"/>
      <c r="B143" s="636"/>
      <c r="C143" s="636"/>
      <c r="D143" s="651"/>
      <c r="E143" s="653"/>
      <c r="F143" s="640"/>
      <c r="G143" s="640">
        <f t="shared" si="1422"/>
        <v>1</v>
      </c>
      <c r="H143" s="658">
        <v>0</v>
      </c>
      <c r="I143" s="658">
        <v>0</v>
      </c>
      <c r="J143" s="658">
        <v>0</v>
      </c>
      <c r="K143" s="658">
        <v>0</v>
      </c>
      <c r="L143" s="658">
        <v>0</v>
      </c>
      <c r="M143" s="658">
        <v>0</v>
      </c>
      <c r="N143" s="658">
        <v>0</v>
      </c>
      <c r="O143" s="658">
        <v>0</v>
      </c>
      <c r="P143" s="658">
        <v>0</v>
      </c>
      <c r="Q143" s="658">
        <v>0</v>
      </c>
      <c r="R143" s="658">
        <v>0</v>
      </c>
      <c r="S143" s="658">
        <v>1</v>
      </c>
      <c r="T143" s="658">
        <v>0</v>
      </c>
      <c r="U143" s="658">
        <v>0</v>
      </c>
      <c r="V143" s="658">
        <v>0</v>
      </c>
      <c r="W143" s="658">
        <v>0</v>
      </c>
      <c r="X143" s="658">
        <v>0</v>
      </c>
      <c r="Y143" s="658">
        <v>0</v>
      </c>
      <c r="Z143" s="658">
        <v>0</v>
      </c>
      <c r="AA143" s="658">
        <v>0</v>
      </c>
      <c r="AB143" s="658">
        <v>0</v>
      </c>
      <c r="AC143" s="658">
        <v>0</v>
      </c>
      <c r="AD143" s="658">
        <v>0</v>
      </c>
      <c r="AE143" s="654">
        <v>0</v>
      </c>
      <c r="AF143" s="658">
        <v>0</v>
      </c>
      <c r="AG143" s="658">
        <v>0</v>
      </c>
      <c r="AH143" s="658">
        <v>0</v>
      </c>
      <c r="AI143" s="658">
        <v>0</v>
      </c>
      <c r="AJ143" s="658">
        <v>0</v>
      </c>
      <c r="AK143" s="658">
        <v>0</v>
      </c>
      <c r="AL143" s="658">
        <v>0</v>
      </c>
      <c r="AM143" s="658">
        <v>0</v>
      </c>
      <c r="AN143" s="658">
        <v>0</v>
      </c>
      <c r="AO143" s="658">
        <v>0</v>
      </c>
      <c r="AP143" s="658">
        <v>0</v>
      </c>
      <c r="AQ143" s="658">
        <v>0</v>
      </c>
      <c r="AR143" s="658">
        <v>0</v>
      </c>
      <c r="AS143" s="658">
        <v>0</v>
      </c>
      <c r="AT143" s="658">
        <v>0</v>
      </c>
      <c r="AU143" s="613">
        <f t="shared" si="1421"/>
        <v>1</v>
      </c>
      <c r="AV143" s="645">
        <f t="shared" si="1380"/>
        <v>1</v>
      </c>
      <c r="AW143" s="656" t="e">
        <f t="shared" si="1381"/>
        <v>#DIV/0!</v>
      </c>
      <c r="AX143" s="591"/>
    </row>
    <row r="144" spans="1:50" hidden="1" outlineLevel="1">
      <c r="A144" s="590"/>
      <c r="B144" s="629" t="s">
        <v>278</v>
      </c>
      <c r="C144" s="629" t="s">
        <v>411</v>
      </c>
      <c r="D144" s="630" t="s">
        <v>412</v>
      </c>
      <c r="E144" s="631"/>
      <c r="F144" s="632">
        <v>0</v>
      </c>
      <c r="G144" s="632">
        <f t="shared" si="1422"/>
        <v>0</v>
      </c>
      <c r="H144" s="631">
        <v>0</v>
      </c>
      <c r="I144" s="631">
        <v>0</v>
      </c>
      <c r="J144" s="631">
        <v>0</v>
      </c>
      <c r="K144" s="631">
        <v>0</v>
      </c>
      <c r="L144" s="631">
        <v>0</v>
      </c>
      <c r="M144" s="631">
        <v>0</v>
      </c>
      <c r="N144" s="631">
        <v>0</v>
      </c>
      <c r="O144" s="631">
        <v>0</v>
      </c>
      <c r="P144" s="631">
        <v>0</v>
      </c>
      <c r="Q144" s="631">
        <v>0</v>
      </c>
      <c r="R144" s="631">
        <v>0</v>
      </c>
      <c r="S144" s="631">
        <v>0</v>
      </c>
      <c r="T144" s="631">
        <v>0</v>
      </c>
      <c r="U144" s="631">
        <v>0</v>
      </c>
      <c r="V144" s="631">
        <v>0</v>
      </c>
      <c r="W144" s="631">
        <v>0</v>
      </c>
      <c r="X144" s="631">
        <v>0</v>
      </c>
      <c r="Y144" s="631">
        <v>0</v>
      </c>
      <c r="Z144" s="631">
        <v>0</v>
      </c>
      <c r="AA144" s="631">
        <v>0</v>
      </c>
      <c r="AB144" s="631">
        <v>0</v>
      </c>
      <c r="AC144" s="631">
        <v>0</v>
      </c>
      <c r="AD144" s="631">
        <v>0</v>
      </c>
      <c r="AE144" s="631">
        <v>0</v>
      </c>
      <c r="AF144" s="631">
        <v>0</v>
      </c>
      <c r="AG144" s="631">
        <v>0</v>
      </c>
      <c r="AH144" s="631">
        <v>0</v>
      </c>
      <c r="AI144" s="631">
        <v>0</v>
      </c>
      <c r="AJ144" s="631">
        <v>0</v>
      </c>
      <c r="AK144" s="631">
        <v>0</v>
      </c>
      <c r="AL144" s="631">
        <v>0</v>
      </c>
      <c r="AM144" s="631">
        <v>0</v>
      </c>
      <c r="AN144" s="631">
        <v>0</v>
      </c>
      <c r="AO144" s="631">
        <v>0</v>
      </c>
      <c r="AP144" s="631">
        <v>0</v>
      </c>
      <c r="AQ144" s="631">
        <v>0</v>
      </c>
      <c r="AR144" s="631">
        <v>0</v>
      </c>
      <c r="AS144" s="631">
        <v>0</v>
      </c>
      <c r="AT144" s="631">
        <v>0</v>
      </c>
      <c r="AU144" s="613">
        <f t="shared" si="1421"/>
        <v>0</v>
      </c>
      <c r="AV144" s="645">
        <f t="shared" si="1380"/>
        <v>0</v>
      </c>
      <c r="AW144" s="656" t="e">
        <f t="shared" si="1381"/>
        <v>#DIV/0!</v>
      </c>
      <c r="AX144" s="591"/>
    </row>
    <row r="145" spans="1:50" hidden="1" outlineLevel="1">
      <c r="A145" s="590"/>
      <c r="B145" s="629" t="s">
        <v>278</v>
      </c>
      <c r="C145" s="629" t="s">
        <v>413</v>
      </c>
      <c r="D145" s="630" t="s">
        <v>414</v>
      </c>
      <c r="E145" s="631"/>
      <c r="F145" s="632">
        <f>+F146+F153+F160+F167</f>
        <v>1929681.9059282644</v>
      </c>
      <c r="G145" s="632">
        <f t="shared" si="1422"/>
        <v>1929681.9059282644</v>
      </c>
      <c r="H145" s="632">
        <f t="shared" ref="H145:AT145" si="2092">+H146+H153+H160+H167</f>
        <v>0</v>
      </c>
      <c r="I145" s="632">
        <f t="shared" si="2092"/>
        <v>0</v>
      </c>
      <c r="J145" s="632">
        <f t="shared" si="2092"/>
        <v>0</v>
      </c>
      <c r="K145" s="632">
        <f t="shared" si="2092"/>
        <v>0</v>
      </c>
      <c r="L145" s="632">
        <f t="shared" si="2092"/>
        <v>0</v>
      </c>
      <c r="M145" s="632">
        <f t="shared" si="2092"/>
        <v>0</v>
      </c>
      <c r="N145" s="632">
        <f t="shared" si="2092"/>
        <v>0</v>
      </c>
      <c r="O145" s="632">
        <f t="shared" si="2092"/>
        <v>224568.29574582842</v>
      </c>
      <c r="P145" s="632">
        <f t="shared" si="2092"/>
        <v>510129.89522137924</v>
      </c>
      <c r="Q145" s="632">
        <f t="shared" si="2092"/>
        <v>632261.51561145415</v>
      </c>
      <c r="R145" s="632">
        <f t="shared" si="2092"/>
        <v>529451.42837463215</v>
      </c>
      <c r="S145" s="632">
        <f t="shared" si="2092"/>
        <v>33270.770974970423</v>
      </c>
      <c r="T145" s="632">
        <f t="shared" si="2092"/>
        <v>0</v>
      </c>
      <c r="U145" s="632">
        <f t="shared" si="2092"/>
        <v>0</v>
      </c>
      <c r="V145" s="632">
        <f t="shared" si="2092"/>
        <v>0</v>
      </c>
      <c r="W145" s="632">
        <f t="shared" si="2092"/>
        <v>0</v>
      </c>
      <c r="X145" s="632">
        <f t="shared" si="2092"/>
        <v>0</v>
      </c>
      <c r="Y145" s="632">
        <f t="shared" si="2092"/>
        <v>0</v>
      </c>
      <c r="Z145" s="632">
        <f t="shared" si="2092"/>
        <v>0</v>
      </c>
      <c r="AA145" s="632">
        <f t="shared" si="2092"/>
        <v>0</v>
      </c>
      <c r="AB145" s="632">
        <f t="shared" si="2092"/>
        <v>0</v>
      </c>
      <c r="AC145" s="632">
        <f t="shared" si="2092"/>
        <v>0</v>
      </c>
      <c r="AD145" s="632">
        <f t="shared" si="2092"/>
        <v>0</v>
      </c>
      <c r="AE145" s="632">
        <f t="shared" si="2092"/>
        <v>0</v>
      </c>
      <c r="AF145" s="632">
        <f t="shared" si="2092"/>
        <v>0</v>
      </c>
      <c r="AG145" s="632">
        <f t="shared" si="2092"/>
        <v>0</v>
      </c>
      <c r="AH145" s="632">
        <f t="shared" si="2092"/>
        <v>0</v>
      </c>
      <c r="AI145" s="632">
        <f t="shared" si="2092"/>
        <v>0</v>
      </c>
      <c r="AJ145" s="632">
        <f t="shared" si="2092"/>
        <v>0</v>
      </c>
      <c r="AK145" s="632">
        <f t="shared" si="2092"/>
        <v>0</v>
      </c>
      <c r="AL145" s="632">
        <f t="shared" si="2092"/>
        <v>0</v>
      </c>
      <c r="AM145" s="632">
        <f t="shared" si="2092"/>
        <v>0</v>
      </c>
      <c r="AN145" s="632">
        <f t="shared" si="2092"/>
        <v>0</v>
      </c>
      <c r="AO145" s="632">
        <f t="shared" si="2092"/>
        <v>0</v>
      </c>
      <c r="AP145" s="632">
        <f t="shared" si="2092"/>
        <v>0</v>
      </c>
      <c r="AQ145" s="632">
        <f t="shared" si="2092"/>
        <v>0</v>
      </c>
      <c r="AR145" s="632">
        <f t="shared" si="2092"/>
        <v>0</v>
      </c>
      <c r="AS145" s="632">
        <f t="shared" si="2092"/>
        <v>0</v>
      </c>
      <c r="AT145" s="632">
        <f t="shared" si="2092"/>
        <v>0</v>
      </c>
      <c r="AU145" s="613">
        <f t="shared" si="1421"/>
        <v>1929681.9059282644</v>
      </c>
      <c r="AV145" s="645">
        <f t="shared" si="1380"/>
        <v>0</v>
      </c>
      <c r="AW145" s="656">
        <f t="shared" si="1381"/>
        <v>0</v>
      </c>
      <c r="AX145" s="591"/>
    </row>
    <row r="146" spans="1:50" hidden="1" outlineLevel="1">
      <c r="A146" s="590"/>
      <c r="B146" s="646" t="s">
        <v>305</v>
      </c>
      <c r="C146" s="646" t="s">
        <v>415</v>
      </c>
      <c r="D146" s="647" t="s">
        <v>416</v>
      </c>
      <c r="E146" s="649"/>
      <c r="F146" s="650">
        <f>+F147+F149+F151</f>
        <v>482420.47648206609</v>
      </c>
      <c r="G146" s="650">
        <f t="shared" si="1422"/>
        <v>482420.47648206609</v>
      </c>
      <c r="H146" s="650">
        <f t="shared" ref="H146:AT146" si="2093">+H147+H149+H151</f>
        <v>0</v>
      </c>
      <c r="I146" s="650">
        <f t="shared" si="2093"/>
        <v>0</v>
      </c>
      <c r="J146" s="650">
        <f t="shared" si="2093"/>
        <v>0</v>
      </c>
      <c r="K146" s="650">
        <f t="shared" si="2093"/>
        <v>0</v>
      </c>
      <c r="L146" s="650">
        <f t="shared" si="2093"/>
        <v>0</v>
      </c>
      <c r="M146" s="650">
        <f t="shared" si="2093"/>
        <v>0</v>
      </c>
      <c r="N146" s="650">
        <f t="shared" si="2093"/>
        <v>0</v>
      </c>
      <c r="O146" s="650">
        <f t="shared" si="2093"/>
        <v>224568.29574582842</v>
      </c>
      <c r="P146" s="650">
        <f t="shared" si="2093"/>
        <v>257852.18073623767</v>
      </c>
      <c r="Q146" s="650">
        <f t="shared" si="2093"/>
        <v>0</v>
      </c>
      <c r="R146" s="650">
        <f t="shared" si="2093"/>
        <v>0</v>
      </c>
      <c r="S146" s="650">
        <f t="shared" si="2093"/>
        <v>0</v>
      </c>
      <c r="T146" s="650">
        <f t="shared" si="2093"/>
        <v>0</v>
      </c>
      <c r="U146" s="650">
        <f t="shared" si="2093"/>
        <v>0</v>
      </c>
      <c r="V146" s="650">
        <f t="shared" si="2093"/>
        <v>0</v>
      </c>
      <c r="W146" s="650">
        <f t="shared" si="2093"/>
        <v>0</v>
      </c>
      <c r="X146" s="650">
        <f t="shared" si="2093"/>
        <v>0</v>
      </c>
      <c r="Y146" s="650">
        <f t="shared" si="2093"/>
        <v>0</v>
      </c>
      <c r="Z146" s="650">
        <f t="shared" si="2093"/>
        <v>0</v>
      </c>
      <c r="AA146" s="650">
        <f t="shared" si="2093"/>
        <v>0</v>
      </c>
      <c r="AB146" s="650">
        <f t="shared" si="2093"/>
        <v>0</v>
      </c>
      <c r="AC146" s="650">
        <f t="shared" si="2093"/>
        <v>0</v>
      </c>
      <c r="AD146" s="650">
        <f t="shared" si="2093"/>
        <v>0</v>
      </c>
      <c r="AE146" s="650">
        <f t="shared" si="2093"/>
        <v>0</v>
      </c>
      <c r="AF146" s="650">
        <f t="shared" si="2093"/>
        <v>0</v>
      </c>
      <c r="AG146" s="650">
        <f t="shared" si="2093"/>
        <v>0</v>
      </c>
      <c r="AH146" s="650">
        <f t="shared" si="2093"/>
        <v>0</v>
      </c>
      <c r="AI146" s="650">
        <f t="shared" si="2093"/>
        <v>0</v>
      </c>
      <c r="AJ146" s="650">
        <f t="shared" si="2093"/>
        <v>0</v>
      </c>
      <c r="AK146" s="650">
        <f t="shared" si="2093"/>
        <v>0</v>
      </c>
      <c r="AL146" s="650">
        <f t="shared" si="2093"/>
        <v>0</v>
      </c>
      <c r="AM146" s="650">
        <f t="shared" si="2093"/>
        <v>0</v>
      </c>
      <c r="AN146" s="650">
        <f t="shared" si="2093"/>
        <v>0</v>
      </c>
      <c r="AO146" s="650">
        <f t="shared" si="2093"/>
        <v>0</v>
      </c>
      <c r="AP146" s="650">
        <f t="shared" si="2093"/>
        <v>0</v>
      </c>
      <c r="AQ146" s="650">
        <f t="shared" si="2093"/>
        <v>0</v>
      </c>
      <c r="AR146" s="650">
        <f t="shared" si="2093"/>
        <v>0</v>
      </c>
      <c r="AS146" s="650">
        <f t="shared" si="2093"/>
        <v>0</v>
      </c>
      <c r="AT146" s="650">
        <f t="shared" si="2093"/>
        <v>0</v>
      </c>
      <c r="AU146" s="613">
        <f t="shared" si="1421"/>
        <v>482420.47648206609</v>
      </c>
      <c r="AV146" s="645">
        <f t="shared" si="1380"/>
        <v>0</v>
      </c>
      <c r="AW146" s="656">
        <f t="shared" si="1381"/>
        <v>0</v>
      </c>
      <c r="AX146" s="591"/>
    </row>
    <row r="147" spans="1:50" hidden="1" outlineLevel="1">
      <c r="A147" s="590"/>
      <c r="B147" s="636" t="s">
        <v>378</v>
      </c>
      <c r="C147" s="636" t="s">
        <v>417</v>
      </c>
      <c r="D147" s="651" t="s">
        <v>418</v>
      </c>
      <c r="E147" s="653"/>
      <c r="F147" s="640">
        <v>346367.73424141499</v>
      </c>
      <c r="G147" s="640">
        <f t="shared" si="1422"/>
        <v>346367.73424141499</v>
      </c>
      <c r="H147" s="653">
        <f t="shared" ref="H147" si="2094">+H148*$F147</f>
        <v>0</v>
      </c>
      <c r="I147" s="653">
        <f t="shared" ref="I147" si="2095">+I148*$F147</f>
        <v>0</v>
      </c>
      <c r="J147" s="653">
        <f t="shared" ref="J147" si="2096">+J148*$F147</f>
        <v>0</v>
      </c>
      <c r="K147" s="653">
        <f t="shared" ref="K147" si="2097">+K148*$F147</f>
        <v>0</v>
      </c>
      <c r="L147" s="653">
        <f t="shared" ref="L147" si="2098">+L148*$F147</f>
        <v>0</v>
      </c>
      <c r="M147" s="653">
        <f t="shared" ref="M147" si="2099">+M148*$F147</f>
        <v>0</v>
      </c>
      <c r="N147" s="653">
        <f t="shared" ref="N147" si="2100">+N148*$F147</f>
        <v>0</v>
      </c>
      <c r="O147" s="653">
        <f t="shared" ref="O147" si="2101">+O148*$F147</f>
        <v>183574.89914794997</v>
      </c>
      <c r="P147" s="653">
        <f t="shared" ref="P147" si="2102">+P148*$F147</f>
        <v>162792.83509346502</v>
      </c>
      <c r="Q147" s="653">
        <f t="shared" ref="Q147" si="2103">+Q148*$F147</f>
        <v>0</v>
      </c>
      <c r="R147" s="653">
        <f t="shared" ref="R147" si="2104">+R148*$F147</f>
        <v>0</v>
      </c>
      <c r="S147" s="653">
        <f t="shared" ref="S147" si="2105">+S148*$F147</f>
        <v>0</v>
      </c>
      <c r="T147" s="653">
        <f t="shared" ref="T147" si="2106">+T148*$F147</f>
        <v>0</v>
      </c>
      <c r="U147" s="653">
        <f t="shared" ref="U147" si="2107">+U148*$F147</f>
        <v>0</v>
      </c>
      <c r="V147" s="653">
        <f t="shared" ref="V147" si="2108">+V148*$F147</f>
        <v>0</v>
      </c>
      <c r="W147" s="653">
        <f t="shared" ref="W147" si="2109">+W148*$F147</f>
        <v>0</v>
      </c>
      <c r="X147" s="653">
        <f t="shared" ref="X147" si="2110">+X148*$F147</f>
        <v>0</v>
      </c>
      <c r="Y147" s="653">
        <f t="shared" ref="Y147" si="2111">+Y148*$F147</f>
        <v>0</v>
      </c>
      <c r="Z147" s="653">
        <f t="shared" ref="Z147" si="2112">+Z148*$F147</f>
        <v>0</v>
      </c>
      <c r="AA147" s="653">
        <f t="shared" ref="AA147" si="2113">+AA148*$F147</f>
        <v>0</v>
      </c>
      <c r="AB147" s="653">
        <f t="shared" ref="AB147" si="2114">+AB148*$F147</f>
        <v>0</v>
      </c>
      <c r="AC147" s="653">
        <f t="shared" ref="AC147" si="2115">+AC148*$F147</f>
        <v>0</v>
      </c>
      <c r="AD147" s="653">
        <f t="shared" ref="AD147" si="2116">+AD148*$F147</f>
        <v>0</v>
      </c>
      <c r="AE147" s="653">
        <f t="shared" ref="AE147" si="2117">+AE148*$F147</f>
        <v>0</v>
      </c>
      <c r="AF147" s="653">
        <f t="shared" ref="AF147" si="2118">+AF148*$F147</f>
        <v>0</v>
      </c>
      <c r="AG147" s="653">
        <f t="shared" ref="AG147" si="2119">+AG148*$F147</f>
        <v>0</v>
      </c>
      <c r="AH147" s="653">
        <f t="shared" ref="AH147" si="2120">+AH148*$F147</f>
        <v>0</v>
      </c>
      <c r="AI147" s="653">
        <f t="shared" ref="AI147" si="2121">+AI148*$F147</f>
        <v>0</v>
      </c>
      <c r="AJ147" s="653">
        <f t="shared" ref="AJ147" si="2122">+AJ148*$F147</f>
        <v>0</v>
      </c>
      <c r="AK147" s="653">
        <f t="shared" ref="AK147" si="2123">+AK148*$F147</f>
        <v>0</v>
      </c>
      <c r="AL147" s="653">
        <f t="shared" ref="AL147" si="2124">+AL148*$F147</f>
        <v>0</v>
      </c>
      <c r="AM147" s="653">
        <f t="shared" ref="AM147" si="2125">+AM148*$F147</f>
        <v>0</v>
      </c>
      <c r="AN147" s="653">
        <f t="shared" ref="AN147" si="2126">+AN148*$F147</f>
        <v>0</v>
      </c>
      <c r="AO147" s="653">
        <f t="shared" ref="AO147" si="2127">+AO148*$F147</f>
        <v>0</v>
      </c>
      <c r="AP147" s="653">
        <f t="shared" ref="AP147" si="2128">+AP148*$F147</f>
        <v>0</v>
      </c>
      <c r="AQ147" s="653">
        <f t="shared" ref="AQ147" si="2129">+AQ148*$F147</f>
        <v>0</v>
      </c>
      <c r="AR147" s="653">
        <f t="shared" ref="AR147" si="2130">+AR148*$F147</f>
        <v>0</v>
      </c>
      <c r="AS147" s="653">
        <f t="shared" ref="AS147" si="2131">+AS148*$F147</f>
        <v>0</v>
      </c>
      <c r="AT147" s="653">
        <f t="shared" ref="AT147" si="2132">+AT148*$F147</f>
        <v>0</v>
      </c>
      <c r="AU147" s="613">
        <f t="shared" si="1421"/>
        <v>346367.73424141499</v>
      </c>
      <c r="AV147" s="645">
        <f t="shared" si="1380"/>
        <v>0</v>
      </c>
      <c r="AW147" s="656">
        <f t="shared" si="1381"/>
        <v>0</v>
      </c>
      <c r="AX147" s="591"/>
    </row>
    <row r="148" spans="1:50" hidden="1" outlineLevel="1">
      <c r="A148" s="590"/>
      <c r="B148" s="636"/>
      <c r="C148" s="636"/>
      <c r="D148" s="651"/>
      <c r="E148" s="653"/>
      <c r="F148" s="640">
        <f>+F147-G147</f>
        <v>0</v>
      </c>
      <c r="G148" s="640">
        <f t="shared" si="1422"/>
        <v>1</v>
      </c>
      <c r="H148" s="658">
        <v>0</v>
      </c>
      <c r="I148" s="658">
        <v>0</v>
      </c>
      <c r="J148" s="658">
        <v>0</v>
      </c>
      <c r="K148" s="658">
        <v>0</v>
      </c>
      <c r="L148" s="658">
        <v>0</v>
      </c>
      <c r="M148" s="658">
        <v>0</v>
      </c>
      <c r="N148" s="658">
        <v>0</v>
      </c>
      <c r="O148" s="658">
        <v>0.53</v>
      </c>
      <c r="P148" s="658">
        <v>0.47</v>
      </c>
      <c r="Q148" s="658">
        <v>0</v>
      </c>
      <c r="R148" s="658">
        <v>0</v>
      </c>
      <c r="S148" s="658">
        <v>0</v>
      </c>
      <c r="T148" s="658">
        <v>0</v>
      </c>
      <c r="U148" s="658">
        <v>0</v>
      </c>
      <c r="V148" s="658">
        <v>0</v>
      </c>
      <c r="W148" s="658">
        <v>0</v>
      </c>
      <c r="X148" s="658">
        <v>0</v>
      </c>
      <c r="Y148" s="658">
        <v>0</v>
      </c>
      <c r="Z148" s="658">
        <v>0</v>
      </c>
      <c r="AA148" s="658">
        <v>0</v>
      </c>
      <c r="AB148" s="658">
        <v>0</v>
      </c>
      <c r="AC148" s="658">
        <v>0</v>
      </c>
      <c r="AD148" s="658">
        <v>0</v>
      </c>
      <c r="AE148" s="654">
        <v>0</v>
      </c>
      <c r="AF148" s="658">
        <v>0</v>
      </c>
      <c r="AG148" s="658">
        <v>0</v>
      </c>
      <c r="AH148" s="658">
        <v>0</v>
      </c>
      <c r="AI148" s="658">
        <v>0</v>
      </c>
      <c r="AJ148" s="658">
        <v>0</v>
      </c>
      <c r="AK148" s="658">
        <v>0</v>
      </c>
      <c r="AL148" s="658">
        <v>0</v>
      </c>
      <c r="AM148" s="658">
        <v>0</v>
      </c>
      <c r="AN148" s="658">
        <v>0</v>
      </c>
      <c r="AO148" s="658">
        <v>0</v>
      </c>
      <c r="AP148" s="658">
        <v>0</v>
      </c>
      <c r="AQ148" s="658">
        <v>0</v>
      </c>
      <c r="AR148" s="658">
        <v>0</v>
      </c>
      <c r="AS148" s="658">
        <v>0</v>
      </c>
      <c r="AT148" s="658">
        <v>0</v>
      </c>
      <c r="AU148" s="613">
        <f t="shared" si="1421"/>
        <v>1</v>
      </c>
      <c r="AV148" s="645">
        <f t="shared" si="1380"/>
        <v>1</v>
      </c>
      <c r="AW148" s="656" t="e">
        <f t="shared" si="1381"/>
        <v>#DIV/0!</v>
      </c>
      <c r="AX148" s="591"/>
    </row>
    <row r="149" spans="1:50" hidden="1" outlineLevel="1">
      <c r="A149" s="590"/>
      <c r="B149" s="636" t="s">
        <v>378</v>
      </c>
      <c r="C149" s="636" t="s">
        <v>419</v>
      </c>
      <c r="D149" s="651" t="s">
        <v>379</v>
      </c>
      <c r="E149" s="653"/>
      <c r="F149" s="640">
        <v>40993.396597878447</v>
      </c>
      <c r="G149" s="640">
        <f t="shared" si="1422"/>
        <v>40993.396597878447</v>
      </c>
      <c r="H149" s="653">
        <f t="shared" ref="H149" si="2133">+H150*$F149</f>
        <v>0</v>
      </c>
      <c r="I149" s="653">
        <f t="shared" ref="I149" si="2134">+I150*$F149</f>
        <v>0</v>
      </c>
      <c r="J149" s="653">
        <f t="shared" ref="J149" si="2135">+J150*$F149</f>
        <v>0</v>
      </c>
      <c r="K149" s="653">
        <f t="shared" ref="K149" si="2136">+K150*$F149</f>
        <v>0</v>
      </c>
      <c r="L149" s="653">
        <f t="shared" ref="L149" si="2137">+L150*$F149</f>
        <v>0</v>
      </c>
      <c r="M149" s="653">
        <f t="shared" ref="M149" si="2138">+M150*$F149</f>
        <v>0</v>
      </c>
      <c r="N149" s="653">
        <f t="shared" ref="N149" si="2139">+N150*$F149</f>
        <v>0</v>
      </c>
      <c r="O149" s="653">
        <f t="shared" ref="O149" si="2140">+O150*$F149</f>
        <v>40993.396597878447</v>
      </c>
      <c r="P149" s="653">
        <f t="shared" ref="P149" si="2141">+P150*$F149</f>
        <v>0</v>
      </c>
      <c r="Q149" s="653">
        <f t="shared" ref="Q149" si="2142">+Q150*$F149</f>
        <v>0</v>
      </c>
      <c r="R149" s="653">
        <f t="shared" ref="R149" si="2143">+R150*$F149</f>
        <v>0</v>
      </c>
      <c r="S149" s="653">
        <f t="shared" ref="S149" si="2144">+S150*$F149</f>
        <v>0</v>
      </c>
      <c r="T149" s="653">
        <f t="shared" ref="T149" si="2145">+T150*$F149</f>
        <v>0</v>
      </c>
      <c r="U149" s="653">
        <f t="shared" ref="U149" si="2146">+U150*$F149</f>
        <v>0</v>
      </c>
      <c r="V149" s="653">
        <f t="shared" ref="V149" si="2147">+V150*$F149</f>
        <v>0</v>
      </c>
      <c r="W149" s="653">
        <f t="shared" ref="W149" si="2148">+W150*$F149</f>
        <v>0</v>
      </c>
      <c r="X149" s="653">
        <f t="shared" ref="X149" si="2149">+X150*$F149</f>
        <v>0</v>
      </c>
      <c r="Y149" s="653">
        <f t="shared" ref="Y149" si="2150">+Y150*$F149</f>
        <v>0</v>
      </c>
      <c r="Z149" s="653">
        <f t="shared" ref="Z149" si="2151">+Z150*$F149</f>
        <v>0</v>
      </c>
      <c r="AA149" s="653">
        <f t="shared" ref="AA149" si="2152">+AA150*$F149</f>
        <v>0</v>
      </c>
      <c r="AB149" s="653">
        <f t="shared" ref="AB149" si="2153">+AB150*$F149</f>
        <v>0</v>
      </c>
      <c r="AC149" s="653">
        <f t="shared" ref="AC149" si="2154">+AC150*$F149</f>
        <v>0</v>
      </c>
      <c r="AD149" s="653">
        <f t="shared" ref="AD149" si="2155">+AD150*$F149</f>
        <v>0</v>
      </c>
      <c r="AE149" s="653">
        <f t="shared" ref="AE149" si="2156">+AE150*$F149</f>
        <v>0</v>
      </c>
      <c r="AF149" s="653">
        <f t="shared" ref="AF149" si="2157">+AF150*$F149</f>
        <v>0</v>
      </c>
      <c r="AG149" s="653">
        <f t="shared" ref="AG149" si="2158">+AG150*$F149</f>
        <v>0</v>
      </c>
      <c r="AH149" s="653">
        <f t="shared" ref="AH149" si="2159">+AH150*$F149</f>
        <v>0</v>
      </c>
      <c r="AI149" s="653">
        <f t="shared" ref="AI149" si="2160">+AI150*$F149</f>
        <v>0</v>
      </c>
      <c r="AJ149" s="653">
        <f t="shared" ref="AJ149" si="2161">+AJ150*$F149</f>
        <v>0</v>
      </c>
      <c r="AK149" s="653">
        <f t="shared" ref="AK149" si="2162">+AK150*$F149</f>
        <v>0</v>
      </c>
      <c r="AL149" s="653">
        <f t="shared" ref="AL149" si="2163">+AL150*$F149</f>
        <v>0</v>
      </c>
      <c r="AM149" s="653">
        <f t="shared" ref="AM149" si="2164">+AM150*$F149</f>
        <v>0</v>
      </c>
      <c r="AN149" s="653">
        <f t="shared" ref="AN149" si="2165">+AN150*$F149</f>
        <v>0</v>
      </c>
      <c r="AO149" s="653">
        <f t="shared" ref="AO149" si="2166">+AO150*$F149</f>
        <v>0</v>
      </c>
      <c r="AP149" s="653">
        <f t="shared" ref="AP149" si="2167">+AP150*$F149</f>
        <v>0</v>
      </c>
      <c r="AQ149" s="653">
        <f t="shared" ref="AQ149" si="2168">+AQ150*$F149</f>
        <v>0</v>
      </c>
      <c r="AR149" s="653">
        <f t="shared" ref="AR149" si="2169">+AR150*$F149</f>
        <v>0</v>
      </c>
      <c r="AS149" s="653">
        <f t="shared" ref="AS149" si="2170">+AS150*$F149</f>
        <v>0</v>
      </c>
      <c r="AT149" s="653">
        <f t="shared" ref="AT149" si="2171">+AT150*$F149</f>
        <v>0</v>
      </c>
      <c r="AU149" s="613">
        <f t="shared" si="1421"/>
        <v>40993.396597878447</v>
      </c>
      <c r="AV149" s="645">
        <f t="shared" si="1380"/>
        <v>0</v>
      </c>
      <c r="AW149" s="656">
        <f t="shared" si="1381"/>
        <v>0</v>
      </c>
      <c r="AX149" s="591"/>
    </row>
    <row r="150" spans="1:50" hidden="1" outlineLevel="1">
      <c r="A150" s="590"/>
      <c r="B150" s="636"/>
      <c r="C150" s="636"/>
      <c r="D150" s="651"/>
      <c r="E150" s="653"/>
      <c r="F150" s="640">
        <f>+F149-G149</f>
        <v>0</v>
      </c>
      <c r="G150" s="640">
        <f t="shared" si="1422"/>
        <v>1</v>
      </c>
      <c r="H150" s="658">
        <v>0</v>
      </c>
      <c r="I150" s="658">
        <v>0</v>
      </c>
      <c r="J150" s="658">
        <v>0</v>
      </c>
      <c r="K150" s="658">
        <v>0</v>
      </c>
      <c r="L150" s="658">
        <v>0</v>
      </c>
      <c r="M150" s="658">
        <v>0</v>
      </c>
      <c r="N150" s="658">
        <v>0</v>
      </c>
      <c r="O150" s="658">
        <v>1</v>
      </c>
      <c r="P150" s="658">
        <v>0</v>
      </c>
      <c r="Q150" s="658">
        <v>0</v>
      </c>
      <c r="R150" s="658">
        <v>0</v>
      </c>
      <c r="S150" s="658">
        <v>0</v>
      </c>
      <c r="T150" s="658">
        <v>0</v>
      </c>
      <c r="U150" s="658">
        <v>0</v>
      </c>
      <c r="V150" s="658">
        <v>0</v>
      </c>
      <c r="W150" s="658">
        <v>0</v>
      </c>
      <c r="X150" s="658">
        <v>0</v>
      </c>
      <c r="Y150" s="658">
        <v>0</v>
      </c>
      <c r="Z150" s="658">
        <v>0</v>
      </c>
      <c r="AA150" s="658">
        <v>0</v>
      </c>
      <c r="AB150" s="658">
        <v>0</v>
      </c>
      <c r="AC150" s="658">
        <v>0</v>
      </c>
      <c r="AD150" s="658">
        <v>0</v>
      </c>
      <c r="AE150" s="654">
        <v>0</v>
      </c>
      <c r="AF150" s="658">
        <v>0</v>
      </c>
      <c r="AG150" s="658">
        <v>0</v>
      </c>
      <c r="AH150" s="658">
        <v>0</v>
      </c>
      <c r="AI150" s="658">
        <v>0</v>
      </c>
      <c r="AJ150" s="658">
        <v>0</v>
      </c>
      <c r="AK150" s="658">
        <v>0</v>
      </c>
      <c r="AL150" s="658">
        <v>0</v>
      </c>
      <c r="AM150" s="658">
        <v>0</v>
      </c>
      <c r="AN150" s="658">
        <v>0</v>
      </c>
      <c r="AO150" s="658">
        <v>0</v>
      </c>
      <c r="AP150" s="658">
        <v>0</v>
      </c>
      <c r="AQ150" s="658">
        <v>0</v>
      </c>
      <c r="AR150" s="658">
        <v>0</v>
      </c>
      <c r="AS150" s="658">
        <v>0</v>
      </c>
      <c r="AT150" s="658">
        <v>0</v>
      </c>
      <c r="AU150" s="613">
        <f t="shared" si="1421"/>
        <v>1</v>
      </c>
      <c r="AV150" s="645">
        <f t="shared" si="1380"/>
        <v>1</v>
      </c>
      <c r="AW150" s="656" t="e">
        <f t="shared" si="1381"/>
        <v>#DIV/0!</v>
      </c>
      <c r="AX150" s="591"/>
    </row>
    <row r="151" spans="1:50" hidden="1" outlineLevel="1">
      <c r="A151" s="590"/>
      <c r="B151" s="636" t="s">
        <v>378</v>
      </c>
      <c r="C151" s="636" t="s">
        <v>420</v>
      </c>
      <c r="D151" s="651" t="s">
        <v>380</v>
      </c>
      <c r="E151" s="653"/>
      <c r="F151" s="640">
        <v>95059.345642772649</v>
      </c>
      <c r="G151" s="640">
        <f t="shared" si="1422"/>
        <v>95059.345642772649</v>
      </c>
      <c r="H151" s="653">
        <f t="shared" ref="H151" si="2172">+H152*$F151</f>
        <v>0</v>
      </c>
      <c r="I151" s="653">
        <f t="shared" ref="I151" si="2173">+I152*$F151</f>
        <v>0</v>
      </c>
      <c r="J151" s="653">
        <f t="shared" ref="J151" si="2174">+J152*$F151</f>
        <v>0</v>
      </c>
      <c r="K151" s="653">
        <f t="shared" ref="K151" si="2175">+K152*$F151</f>
        <v>0</v>
      </c>
      <c r="L151" s="653">
        <f t="shared" ref="L151" si="2176">+L152*$F151</f>
        <v>0</v>
      </c>
      <c r="M151" s="653">
        <f t="shared" ref="M151" si="2177">+M152*$F151</f>
        <v>0</v>
      </c>
      <c r="N151" s="653">
        <f t="shared" ref="N151" si="2178">+N152*$F151</f>
        <v>0</v>
      </c>
      <c r="O151" s="653">
        <f t="shared" ref="O151" si="2179">+O152*$F151</f>
        <v>0</v>
      </c>
      <c r="P151" s="653">
        <f t="shared" ref="P151" si="2180">+P152*$F151</f>
        <v>95059.345642772649</v>
      </c>
      <c r="Q151" s="653">
        <f t="shared" ref="Q151" si="2181">+Q152*$F151</f>
        <v>0</v>
      </c>
      <c r="R151" s="653">
        <f t="shared" ref="R151" si="2182">+R152*$F151</f>
        <v>0</v>
      </c>
      <c r="S151" s="653">
        <f t="shared" ref="S151" si="2183">+S152*$F151</f>
        <v>0</v>
      </c>
      <c r="T151" s="653">
        <f t="shared" ref="T151" si="2184">+T152*$F151</f>
        <v>0</v>
      </c>
      <c r="U151" s="653">
        <f t="shared" ref="U151" si="2185">+U152*$F151</f>
        <v>0</v>
      </c>
      <c r="V151" s="653">
        <f t="shared" ref="V151" si="2186">+V152*$F151</f>
        <v>0</v>
      </c>
      <c r="W151" s="653">
        <f t="shared" ref="W151" si="2187">+W152*$F151</f>
        <v>0</v>
      </c>
      <c r="X151" s="653">
        <f t="shared" ref="X151" si="2188">+X152*$F151</f>
        <v>0</v>
      </c>
      <c r="Y151" s="653">
        <f t="shared" ref="Y151" si="2189">+Y152*$F151</f>
        <v>0</v>
      </c>
      <c r="Z151" s="653">
        <f t="shared" ref="Z151" si="2190">+Z152*$F151</f>
        <v>0</v>
      </c>
      <c r="AA151" s="653">
        <f t="shared" ref="AA151" si="2191">+AA152*$F151</f>
        <v>0</v>
      </c>
      <c r="AB151" s="653">
        <f t="shared" ref="AB151" si="2192">+AB152*$F151</f>
        <v>0</v>
      </c>
      <c r="AC151" s="653">
        <f t="shared" ref="AC151" si="2193">+AC152*$F151</f>
        <v>0</v>
      </c>
      <c r="AD151" s="653">
        <f t="shared" ref="AD151" si="2194">+AD152*$F151</f>
        <v>0</v>
      </c>
      <c r="AE151" s="653">
        <f t="shared" ref="AE151" si="2195">+AE152*$F151</f>
        <v>0</v>
      </c>
      <c r="AF151" s="653">
        <f t="shared" ref="AF151" si="2196">+AF152*$F151</f>
        <v>0</v>
      </c>
      <c r="AG151" s="653">
        <f t="shared" ref="AG151" si="2197">+AG152*$F151</f>
        <v>0</v>
      </c>
      <c r="AH151" s="653">
        <f t="shared" ref="AH151" si="2198">+AH152*$F151</f>
        <v>0</v>
      </c>
      <c r="AI151" s="653">
        <f t="shared" ref="AI151" si="2199">+AI152*$F151</f>
        <v>0</v>
      </c>
      <c r="AJ151" s="653">
        <f t="shared" ref="AJ151" si="2200">+AJ152*$F151</f>
        <v>0</v>
      </c>
      <c r="AK151" s="653">
        <f t="shared" ref="AK151" si="2201">+AK152*$F151</f>
        <v>0</v>
      </c>
      <c r="AL151" s="653">
        <f t="shared" ref="AL151" si="2202">+AL152*$F151</f>
        <v>0</v>
      </c>
      <c r="AM151" s="653">
        <f t="shared" ref="AM151" si="2203">+AM152*$F151</f>
        <v>0</v>
      </c>
      <c r="AN151" s="653">
        <f t="shared" ref="AN151" si="2204">+AN152*$F151</f>
        <v>0</v>
      </c>
      <c r="AO151" s="653">
        <f t="shared" ref="AO151" si="2205">+AO152*$F151</f>
        <v>0</v>
      </c>
      <c r="AP151" s="653">
        <f t="shared" ref="AP151" si="2206">+AP152*$F151</f>
        <v>0</v>
      </c>
      <c r="AQ151" s="653">
        <f t="shared" ref="AQ151" si="2207">+AQ152*$F151</f>
        <v>0</v>
      </c>
      <c r="AR151" s="653">
        <f t="shared" ref="AR151" si="2208">+AR152*$F151</f>
        <v>0</v>
      </c>
      <c r="AS151" s="653">
        <f t="shared" ref="AS151" si="2209">+AS152*$F151</f>
        <v>0</v>
      </c>
      <c r="AT151" s="653">
        <f t="shared" ref="AT151" si="2210">+AT152*$F151</f>
        <v>0</v>
      </c>
      <c r="AU151" s="613">
        <f t="shared" si="1421"/>
        <v>95059.345642772649</v>
      </c>
      <c r="AV151" s="645">
        <f t="shared" si="1380"/>
        <v>0</v>
      </c>
      <c r="AW151" s="656">
        <f t="shared" si="1381"/>
        <v>0</v>
      </c>
      <c r="AX151" s="591"/>
    </row>
    <row r="152" spans="1:50" hidden="1" outlineLevel="1">
      <c r="A152" s="590"/>
      <c r="B152" s="636"/>
      <c r="C152" s="636"/>
      <c r="D152" s="651"/>
      <c r="E152" s="653"/>
      <c r="F152" s="640">
        <f>+F151-G151</f>
        <v>0</v>
      </c>
      <c r="G152" s="640">
        <f t="shared" si="1422"/>
        <v>1</v>
      </c>
      <c r="H152" s="658">
        <v>0</v>
      </c>
      <c r="I152" s="658">
        <v>0</v>
      </c>
      <c r="J152" s="658">
        <v>0</v>
      </c>
      <c r="K152" s="658">
        <v>0</v>
      </c>
      <c r="L152" s="658">
        <v>0</v>
      </c>
      <c r="M152" s="658">
        <v>0</v>
      </c>
      <c r="N152" s="658">
        <v>0</v>
      </c>
      <c r="O152" s="658">
        <v>0</v>
      </c>
      <c r="P152" s="658">
        <v>1</v>
      </c>
      <c r="Q152" s="658">
        <v>0</v>
      </c>
      <c r="R152" s="658">
        <v>0</v>
      </c>
      <c r="S152" s="658">
        <v>0</v>
      </c>
      <c r="T152" s="658">
        <v>0</v>
      </c>
      <c r="U152" s="658">
        <v>0</v>
      </c>
      <c r="V152" s="658">
        <v>0</v>
      </c>
      <c r="W152" s="658">
        <v>0</v>
      </c>
      <c r="X152" s="658">
        <v>0</v>
      </c>
      <c r="Y152" s="658">
        <v>0</v>
      </c>
      <c r="Z152" s="658">
        <v>0</v>
      </c>
      <c r="AA152" s="658">
        <v>0</v>
      </c>
      <c r="AB152" s="658">
        <v>0</v>
      </c>
      <c r="AC152" s="658">
        <v>0</v>
      </c>
      <c r="AD152" s="658">
        <v>0</v>
      </c>
      <c r="AE152" s="654">
        <v>0</v>
      </c>
      <c r="AF152" s="658">
        <v>0</v>
      </c>
      <c r="AG152" s="658">
        <v>0</v>
      </c>
      <c r="AH152" s="658">
        <v>0</v>
      </c>
      <c r="AI152" s="658">
        <v>0</v>
      </c>
      <c r="AJ152" s="658">
        <v>0</v>
      </c>
      <c r="AK152" s="658">
        <v>0</v>
      </c>
      <c r="AL152" s="658">
        <v>0</v>
      </c>
      <c r="AM152" s="658">
        <v>0</v>
      </c>
      <c r="AN152" s="658">
        <v>0</v>
      </c>
      <c r="AO152" s="658">
        <v>0</v>
      </c>
      <c r="AP152" s="658">
        <v>0</v>
      </c>
      <c r="AQ152" s="658">
        <v>0</v>
      </c>
      <c r="AR152" s="658">
        <v>0</v>
      </c>
      <c r="AS152" s="658">
        <v>0</v>
      </c>
      <c r="AT152" s="658">
        <v>0</v>
      </c>
      <c r="AU152" s="613">
        <f t="shared" si="1421"/>
        <v>1</v>
      </c>
      <c r="AV152" s="645">
        <f t="shared" si="1380"/>
        <v>1</v>
      </c>
      <c r="AW152" s="656" t="e">
        <f t="shared" si="1381"/>
        <v>#DIV/0!</v>
      </c>
      <c r="AX152" s="591"/>
    </row>
    <row r="153" spans="1:50" hidden="1" outlineLevel="1">
      <c r="A153" s="590"/>
      <c r="B153" s="646" t="s">
        <v>305</v>
      </c>
      <c r="C153" s="646" t="s">
        <v>421</v>
      </c>
      <c r="D153" s="647" t="s">
        <v>422</v>
      </c>
      <c r="E153" s="649"/>
      <c r="F153" s="650">
        <f>+F154+F156+F158</f>
        <v>482420.47648206609</v>
      </c>
      <c r="G153" s="650">
        <f t="shared" si="1422"/>
        <v>482420.47648206609</v>
      </c>
      <c r="H153" s="650">
        <f t="shared" ref="H153:AT153" si="2211">+H154+H156+H158</f>
        <v>0</v>
      </c>
      <c r="I153" s="650">
        <f t="shared" si="2211"/>
        <v>0</v>
      </c>
      <c r="J153" s="650">
        <f t="shared" si="2211"/>
        <v>0</v>
      </c>
      <c r="K153" s="650">
        <f t="shared" si="2211"/>
        <v>0</v>
      </c>
      <c r="L153" s="650">
        <f t="shared" si="2211"/>
        <v>0</v>
      </c>
      <c r="M153" s="650">
        <f t="shared" si="2211"/>
        <v>0</v>
      </c>
      <c r="N153" s="650">
        <f t="shared" si="2211"/>
        <v>0</v>
      </c>
      <c r="O153" s="650">
        <f t="shared" si="2211"/>
        <v>0</v>
      </c>
      <c r="P153" s="650">
        <f t="shared" si="2211"/>
        <v>252277.71448514159</v>
      </c>
      <c r="Q153" s="650">
        <f t="shared" si="2211"/>
        <v>230142.7619969245</v>
      </c>
      <c r="R153" s="650">
        <f t="shared" si="2211"/>
        <v>0</v>
      </c>
      <c r="S153" s="650">
        <f t="shared" si="2211"/>
        <v>0</v>
      </c>
      <c r="T153" s="650">
        <f t="shared" si="2211"/>
        <v>0</v>
      </c>
      <c r="U153" s="650">
        <f t="shared" si="2211"/>
        <v>0</v>
      </c>
      <c r="V153" s="650">
        <f t="shared" si="2211"/>
        <v>0</v>
      </c>
      <c r="W153" s="650">
        <f t="shared" si="2211"/>
        <v>0</v>
      </c>
      <c r="X153" s="650">
        <f t="shared" si="2211"/>
        <v>0</v>
      </c>
      <c r="Y153" s="650">
        <f t="shared" si="2211"/>
        <v>0</v>
      </c>
      <c r="Z153" s="650">
        <f t="shared" si="2211"/>
        <v>0</v>
      </c>
      <c r="AA153" s="650">
        <f t="shared" si="2211"/>
        <v>0</v>
      </c>
      <c r="AB153" s="650">
        <f t="shared" si="2211"/>
        <v>0</v>
      </c>
      <c r="AC153" s="650">
        <f t="shared" si="2211"/>
        <v>0</v>
      </c>
      <c r="AD153" s="650">
        <f t="shared" si="2211"/>
        <v>0</v>
      </c>
      <c r="AE153" s="650">
        <f t="shared" si="2211"/>
        <v>0</v>
      </c>
      <c r="AF153" s="650">
        <f t="shared" si="2211"/>
        <v>0</v>
      </c>
      <c r="AG153" s="650">
        <f t="shared" si="2211"/>
        <v>0</v>
      </c>
      <c r="AH153" s="650">
        <f t="shared" si="2211"/>
        <v>0</v>
      </c>
      <c r="AI153" s="650">
        <f t="shared" si="2211"/>
        <v>0</v>
      </c>
      <c r="AJ153" s="650">
        <f t="shared" si="2211"/>
        <v>0</v>
      </c>
      <c r="AK153" s="650">
        <f t="shared" si="2211"/>
        <v>0</v>
      </c>
      <c r="AL153" s="650">
        <f t="shared" si="2211"/>
        <v>0</v>
      </c>
      <c r="AM153" s="650">
        <f t="shared" si="2211"/>
        <v>0</v>
      </c>
      <c r="AN153" s="650">
        <f t="shared" si="2211"/>
        <v>0</v>
      </c>
      <c r="AO153" s="650">
        <f t="shared" si="2211"/>
        <v>0</v>
      </c>
      <c r="AP153" s="650">
        <f t="shared" si="2211"/>
        <v>0</v>
      </c>
      <c r="AQ153" s="650">
        <f t="shared" si="2211"/>
        <v>0</v>
      </c>
      <c r="AR153" s="650">
        <f t="shared" si="2211"/>
        <v>0</v>
      </c>
      <c r="AS153" s="650">
        <f t="shared" si="2211"/>
        <v>0</v>
      </c>
      <c r="AT153" s="650">
        <f t="shared" si="2211"/>
        <v>0</v>
      </c>
      <c r="AU153" s="613">
        <f t="shared" si="1421"/>
        <v>482420.47648206609</v>
      </c>
      <c r="AV153" s="645">
        <f t="shared" si="1380"/>
        <v>0</v>
      </c>
      <c r="AW153" s="656">
        <f t="shared" si="1381"/>
        <v>0</v>
      </c>
      <c r="AX153" s="591"/>
    </row>
    <row r="154" spans="1:50" hidden="1" outlineLevel="1">
      <c r="A154" s="590"/>
      <c r="B154" s="636" t="s">
        <v>378</v>
      </c>
      <c r="C154" s="636" t="s">
        <v>423</v>
      </c>
      <c r="D154" s="651" t="s">
        <v>418</v>
      </c>
      <c r="E154" s="653"/>
      <c r="F154" s="640">
        <v>346367.73424141499</v>
      </c>
      <c r="G154" s="640">
        <f t="shared" si="1422"/>
        <v>346367.73424141499</v>
      </c>
      <c r="H154" s="653">
        <f t="shared" ref="H154" si="2212">+H155*$F154</f>
        <v>0</v>
      </c>
      <c r="I154" s="653">
        <f t="shared" ref="I154" si="2213">+I155*$F154</f>
        <v>0</v>
      </c>
      <c r="J154" s="653">
        <f t="shared" ref="J154" si="2214">+J155*$F154</f>
        <v>0</v>
      </c>
      <c r="K154" s="653">
        <f t="shared" ref="K154" si="2215">+K155*$F154</f>
        <v>0</v>
      </c>
      <c r="L154" s="653">
        <f t="shared" ref="L154" si="2216">+L155*$F154</f>
        <v>0</v>
      </c>
      <c r="M154" s="653">
        <f t="shared" ref="M154" si="2217">+M155*$F154</f>
        <v>0</v>
      </c>
      <c r="N154" s="653">
        <f t="shared" ref="N154" si="2218">+N155*$F154</f>
        <v>0</v>
      </c>
      <c r="O154" s="653">
        <f t="shared" ref="O154" si="2219">+O155*$F154</f>
        <v>0</v>
      </c>
      <c r="P154" s="653">
        <f t="shared" ref="P154" si="2220">+P155*$F154</f>
        <v>211284.31788726314</v>
      </c>
      <c r="Q154" s="653">
        <f t="shared" ref="Q154" si="2221">+Q155*$F154</f>
        <v>135083.41635415185</v>
      </c>
      <c r="R154" s="653">
        <f t="shared" ref="R154" si="2222">+R155*$F154</f>
        <v>0</v>
      </c>
      <c r="S154" s="653">
        <f t="shared" ref="S154" si="2223">+S155*$F154</f>
        <v>0</v>
      </c>
      <c r="T154" s="653">
        <f t="shared" ref="T154" si="2224">+T155*$F154</f>
        <v>0</v>
      </c>
      <c r="U154" s="653">
        <f t="shared" ref="U154" si="2225">+U155*$F154</f>
        <v>0</v>
      </c>
      <c r="V154" s="653">
        <f t="shared" ref="V154" si="2226">+V155*$F154</f>
        <v>0</v>
      </c>
      <c r="W154" s="653">
        <f t="shared" ref="W154" si="2227">+W155*$F154</f>
        <v>0</v>
      </c>
      <c r="X154" s="653">
        <f t="shared" ref="X154" si="2228">+X155*$F154</f>
        <v>0</v>
      </c>
      <c r="Y154" s="653">
        <f t="shared" ref="Y154" si="2229">+Y155*$F154</f>
        <v>0</v>
      </c>
      <c r="Z154" s="653">
        <f t="shared" ref="Z154" si="2230">+Z155*$F154</f>
        <v>0</v>
      </c>
      <c r="AA154" s="653">
        <f t="shared" ref="AA154" si="2231">+AA155*$F154</f>
        <v>0</v>
      </c>
      <c r="AB154" s="653">
        <f t="shared" ref="AB154" si="2232">+AB155*$F154</f>
        <v>0</v>
      </c>
      <c r="AC154" s="653">
        <f t="shared" ref="AC154" si="2233">+AC155*$F154</f>
        <v>0</v>
      </c>
      <c r="AD154" s="653">
        <f t="shared" ref="AD154" si="2234">+AD155*$F154</f>
        <v>0</v>
      </c>
      <c r="AE154" s="653">
        <f t="shared" ref="AE154" si="2235">+AE155*$F154</f>
        <v>0</v>
      </c>
      <c r="AF154" s="653">
        <f t="shared" ref="AF154" si="2236">+AF155*$F154</f>
        <v>0</v>
      </c>
      <c r="AG154" s="653">
        <f t="shared" ref="AG154" si="2237">+AG155*$F154</f>
        <v>0</v>
      </c>
      <c r="AH154" s="653">
        <f t="shared" ref="AH154" si="2238">+AH155*$F154</f>
        <v>0</v>
      </c>
      <c r="AI154" s="653">
        <f t="shared" ref="AI154" si="2239">+AI155*$F154</f>
        <v>0</v>
      </c>
      <c r="AJ154" s="653">
        <f t="shared" ref="AJ154" si="2240">+AJ155*$F154</f>
        <v>0</v>
      </c>
      <c r="AK154" s="653">
        <f t="shared" ref="AK154" si="2241">+AK155*$F154</f>
        <v>0</v>
      </c>
      <c r="AL154" s="653">
        <f t="shared" ref="AL154" si="2242">+AL155*$F154</f>
        <v>0</v>
      </c>
      <c r="AM154" s="653">
        <f t="shared" ref="AM154" si="2243">+AM155*$F154</f>
        <v>0</v>
      </c>
      <c r="AN154" s="653">
        <f t="shared" ref="AN154" si="2244">+AN155*$F154</f>
        <v>0</v>
      </c>
      <c r="AO154" s="653">
        <f t="shared" ref="AO154" si="2245">+AO155*$F154</f>
        <v>0</v>
      </c>
      <c r="AP154" s="653">
        <f t="shared" ref="AP154" si="2246">+AP155*$F154</f>
        <v>0</v>
      </c>
      <c r="AQ154" s="653">
        <f t="shared" ref="AQ154" si="2247">+AQ155*$F154</f>
        <v>0</v>
      </c>
      <c r="AR154" s="653">
        <f t="shared" ref="AR154" si="2248">+AR155*$F154</f>
        <v>0</v>
      </c>
      <c r="AS154" s="653">
        <f t="shared" ref="AS154" si="2249">+AS155*$F154</f>
        <v>0</v>
      </c>
      <c r="AT154" s="653">
        <f t="shared" ref="AT154" si="2250">+AT155*$F154</f>
        <v>0</v>
      </c>
      <c r="AU154" s="613">
        <f t="shared" si="1421"/>
        <v>346367.73424141499</v>
      </c>
      <c r="AV154" s="645">
        <f t="shared" si="1380"/>
        <v>0</v>
      </c>
      <c r="AW154" s="656">
        <f t="shared" si="1381"/>
        <v>0</v>
      </c>
      <c r="AX154" s="591"/>
    </row>
    <row r="155" spans="1:50" hidden="1" outlineLevel="1">
      <c r="A155" s="590"/>
      <c r="B155" s="636"/>
      <c r="C155" s="636"/>
      <c r="D155" s="651"/>
      <c r="E155" s="653"/>
      <c r="F155" s="640"/>
      <c r="G155" s="640">
        <f t="shared" si="1422"/>
        <v>1</v>
      </c>
      <c r="H155" s="658">
        <v>0</v>
      </c>
      <c r="I155" s="658">
        <v>0</v>
      </c>
      <c r="J155" s="658">
        <v>0</v>
      </c>
      <c r="K155" s="658">
        <v>0</v>
      </c>
      <c r="L155" s="658">
        <v>0</v>
      </c>
      <c r="M155" s="658">
        <v>0</v>
      </c>
      <c r="N155" s="658">
        <v>0</v>
      </c>
      <c r="O155" s="658">
        <v>0</v>
      </c>
      <c r="P155" s="658">
        <v>0.61</v>
      </c>
      <c r="Q155" s="658">
        <v>0.39</v>
      </c>
      <c r="R155" s="658">
        <v>0</v>
      </c>
      <c r="S155" s="658">
        <v>0</v>
      </c>
      <c r="T155" s="658">
        <v>0</v>
      </c>
      <c r="U155" s="658">
        <v>0</v>
      </c>
      <c r="V155" s="658">
        <v>0</v>
      </c>
      <c r="W155" s="658">
        <v>0</v>
      </c>
      <c r="X155" s="658">
        <v>0</v>
      </c>
      <c r="Y155" s="658">
        <v>0</v>
      </c>
      <c r="Z155" s="658">
        <v>0</v>
      </c>
      <c r="AA155" s="658">
        <v>0</v>
      </c>
      <c r="AB155" s="658">
        <v>0</v>
      </c>
      <c r="AC155" s="658">
        <v>0</v>
      </c>
      <c r="AD155" s="658">
        <v>0</v>
      </c>
      <c r="AE155" s="654">
        <v>0</v>
      </c>
      <c r="AF155" s="658">
        <v>0</v>
      </c>
      <c r="AG155" s="658">
        <v>0</v>
      </c>
      <c r="AH155" s="658">
        <v>0</v>
      </c>
      <c r="AI155" s="658">
        <v>0</v>
      </c>
      <c r="AJ155" s="658">
        <v>0</v>
      </c>
      <c r="AK155" s="658">
        <v>0</v>
      </c>
      <c r="AL155" s="658">
        <v>0</v>
      </c>
      <c r="AM155" s="658">
        <v>0</v>
      </c>
      <c r="AN155" s="658">
        <v>0</v>
      </c>
      <c r="AO155" s="658">
        <v>0</v>
      </c>
      <c r="AP155" s="658">
        <v>0</v>
      </c>
      <c r="AQ155" s="658">
        <v>0</v>
      </c>
      <c r="AR155" s="658">
        <v>0</v>
      </c>
      <c r="AS155" s="658">
        <v>0</v>
      </c>
      <c r="AT155" s="658">
        <v>0</v>
      </c>
      <c r="AU155" s="613">
        <f t="shared" si="1421"/>
        <v>1</v>
      </c>
      <c r="AV155" s="645">
        <f t="shared" si="1380"/>
        <v>1</v>
      </c>
      <c r="AW155" s="656" t="e">
        <f t="shared" si="1381"/>
        <v>#DIV/0!</v>
      </c>
      <c r="AX155" s="591"/>
    </row>
    <row r="156" spans="1:50" hidden="1" outlineLevel="1">
      <c r="A156" s="590"/>
      <c r="B156" s="636" t="s">
        <v>378</v>
      </c>
      <c r="C156" s="636" t="s">
        <v>424</v>
      </c>
      <c r="D156" s="651" t="s">
        <v>379</v>
      </c>
      <c r="E156" s="653"/>
      <c r="F156" s="640">
        <v>40993.396597878447</v>
      </c>
      <c r="G156" s="640">
        <f t="shared" si="1422"/>
        <v>40993.396597878447</v>
      </c>
      <c r="H156" s="653">
        <f t="shared" ref="H156" si="2251">+H157*$F156</f>
        <v>0</v>
      </c>
      <c r="I156" s="653">
        <f t="shared" ref="I156" si="2252">+I157*$F156</f>
        <v>0</v>
      </c>
      <c r="J156" s="653">
        <f t="shared" ref="J156" si="2253">+J157*$F156</f>
        <v>0</v>
      </c>
      <c r="K156" s="653">
        <f t="shared" ref="K156" si="2254">+K157*$F156</f>
        <v>0</v>
      </c>
      <c r="L156" s="653">
        <f t="shared" ref="L156" si="2255">+L157*$F156</f>
        <v>0</v>
      </c>
      <c r="M156" s="653">
        <f t="shared" ref="M156" si="2256">+M157*$F156</f>
        <v>0</v>
      </c>
      <c r="N156" s="653">
        <f t="shared" ref="N156" si="2257">+N157*$F156</f>
        <v>0</v>
      </c>
      <c r="O156" s="653">
        <f t="shared" ref="O156" si="2258">+O157*$F156</f>
        <v>0</v>
      </c>
      <c r="P156" s="653">
        <f t="shared" ref="P156" si="2259">+P157*$F156</f>
        <v>40993.396597878447</v>
      </c>
      <c r="Q156" s="653">
        <f t="shared" ref="Q156" si="2260">+Q157*$F156</f>
        <v>0</v>
      </c>
      <c r="R156" s="653">
        <f t="shared" ref="R156" si="2261">+R157*$F156</f>
        <v>0</v>
      </c>
      <c r="S156" s="653">
        <f t="shared" ref="S156" si="2262">+S157*$F156</f>
        <v>0</v>
      </c>
      <c r="T156" s="653">
        <f t="shared" ref="T156" si="2263">+T157*$F156</f>
        <v>0</v>
      </c>
      <c r="U156" s="653">
        <f t="shared" ref="U156" si="2264">+U157*$F156</f>
        <v>0</v>
      </c>
      <c r="V156" s="653">
        <f t="shared" ref="V156" si="2265">+V157*$F156</f>
        <v>0</v>
      </c>
      <c r="W156" s="653">
        <f t="shared" ref="W156" si="2266">+W157*$F156</f>
        <v>0</v>
      </c>
      <c r="X156" s="653">
        <f t="shared" ref="X156" si="2267">+X157*$F156</f>
        <v>0</v>
      </c>
      <c r="Y156" s="653">
        <f t="shared" ref="Y156" si="2268">+Y157*$F156</f>
        <v>0</v>
      </c>
      <c r="Z156" s="653">
        <f t="shared" ref="Z156" si="2269">+Z157*$F156</f>
        <v>0</v>
      </c>
      <c r="AA156" s="653">
        <f t="shared" ref="AA156" si="2270">+AA157*$F156</f>
        <v>0</v>
      </c>
      <c r="AB156" s="653">
        <f t="shared" ref="AB156" si="2271">+AB157*$F156</f>
        <v>0</v>
      </c>
      <c r="AC156" s="653">
        <f t="shared" ref="AC156" si="2272">+AC157*$F156</f>
        <v>0</v>
      </c>
      <c r="AD156" s="653">
        <f t="shared" ref="AD156" si="2273">+AD157*$F156</f>
        <v>0</v>
      </c>
      <c r="AE156" s="653">
        <f t="shared" ref="AE156" si="2274">+AE157*$F156</f>
        <v>0</v>
      </c>
      <c r="AF156" s="653">
        <f t="shared" ref="AF156" si="2275">+AF157*$F156</f>
        <v>0</v>
      </c>
      <c r="AG156" s="653">
        <f t="shared" ref="AG156" si="2276">+AG157*$F156</f>
        <v>0</v>
      </c>
      <c r="AH156" s="653">
        <f t="shared" ref="AH156" si="2277">+AH157*$F156</f>
        <v>0</v>
      </c>
      <c r="AI156" s="653">
        <f t="shared" ref="AI156" si="2278">+AI157*$F156</f>
        <v>0</v>
      </c>
      <c r="AJ156" s="653">
        <f t="shared" ref="AJ156" si="2279">+AJ157*$F156</f>
        <v>0</v>
      </c>
      <c r="AK156" s="653">
        <f t="shared" ref="AK156" si="2280">+AK157*$F156</f>
        <v>0</v>
      </c>
      <c r="AL156" s="653">
        <f t="shared" ref="AL156" si="2281">+AL157*$F156</f>
        <v>0</v>
      </c>
      <c r="AM156" s="653">
        <f t="shared" ref="AM156" si="2282">+AM157*$F156</f>
        <v>0</v>
      </c>
      <c r="AN156" s="653">
        <f t="shared" ref="AN156" si="2283">+AN157*$F156</f>
        <v>0</v>
      </c>
      <c r="AO156" s="653">
        <f t="shared" ref="AO156" si="2284">+AO157*$F156</f>
        <v>0</v>
      </c>
      <c r="AP156" s="653">
        <f t="shared" ref="AP156" si="2285">+AP157*$F156</f>
        <v>0</v>
      </c>
      <c r="AQ156" s="653">
        <f t="shared" ref="AQ156" si="2286">+AQ157*$F156</f>
        <v>0</v>
      </c>
      <c r="AR156" s="653">
        <f t="shared" ref="AR156" si="2287">+AR157*$F156</f>
        <v>0</v>
      </c>
      <c r="AS156" s="653">
        <f t="shared" ref="AS156" si="2288">+AS157*$F156</f>
        <v>0</v>
      </c>
      <c r="AT156" s="653">
        <f t="shared" ref="AT156" si="2289">+AT157*$F156</f>
        <v>0</v>
      </c>
      <c r="AU156" s="613">
        <f t="shared" si="1421"/>
        <v>40993.396597878447</v>
      </c>
      <c r="AV156" s="645">
        <f t="shared" si="1380"/>
        <v>0</v>
      </c>
      <c r="AW156" s="656">
        <f t="shared" si="1381"/>
        <v>0</v>
      </c>
      <c r="AX156" s="591"/>
    </row>
    <row r="157" spans="1:50" hidden="1" outlineLevel="1">
      <c r="A157" s="590"/>
      <c r="B157" s="636"/>
      <c r="C157" s="636"/>
      <c r="D157" s="651"/>
      <c r="E157" s="653"/>
      <c r="F157" s="640"/>
      <c r="G157" s="640">
        <f t="shared" si="1422"/>
        <v>1</v>
      </c>
      <c r="H157" s="658">
        <v>0</v>
      </c>
      <c r="I157" s="658">
        <v>0</v>
      </c>
      <c r="J157" s="658">
        <v>0</v>
      </c>
      <c r="K157" s="658">
        <v>0</v>
      </c>
      <c r="L157" s="658">
        <v>0</v>
      </c>
      <c r="M157" s="658">
        <v>0</v>
      </c>
      <c r="N157" s="658">
        <v>0</v>
      </c>
      <c r="O157" s="658">
        <v>0</v>
      </c>
      <c r="P157" s="658">
        <v>1</v>
      </c>
      <c r="Q157" s="658">
        <v>0</v>
      </c>
      <c r="R157" s="658">
        <v>0</v>
      </c>
      <c r="S157" s="658">
        <v>0</v>
      </c>
      <c r="T157" s="658">
        <v>0</v>
      </c>
      <c r="U157" s="658">
        <v>0</v>
      </c>
      <c r="V157" s="658">
        <v>0</v>
      </c>
      <c r="W157" s="658">
        <v>0</v>
      </c>
      <c r="X157" s="658">
        <v>0</v>
      </c>
      <c r="Y157" s="658">
        <v>0</v>
      </c>
      <c r="Z157" s="658">
        <v>0</v>
      </c>
      <c r="AA157" s="658">
        <v>0</v>
      </c>
      <c r="AB157" s="658">
        <v>0</v>
      </c>
      <c r="AC157" s="658">
        <v>0</v>
      </c>
      <c r="AD157" s="658">
        <v>0</v>
      </c>
      <c r="AE157" s="654">
        <v>0</v>
      </c>
      <c r="AF157" s="658">
        <v>0</v>
      </c>
      <c r="AG157" s="658">
        <v>0</v>
      </c>
      <c r="AH157" s="658">
        <v>0</v>
      </c>
      <c r="AI157" s="658">
        <v>0</v>
      </c>
      <c r="AJ157" s="658">
        <v>0</v>
      </c>
      <c r="AK157" s="658">
        <v>0</v>
      </c>
      <c r="AL157" s="658">
        <v>0</v>
      </c>
      <c r="AM157" s="658">
        <v>0</v>
      </c>
      <c r="AN157" s="658">
        <v>0</v>
      </c>
      <c r="AO157" s="658">
        <v>0</v>
      </c>
      <c r="AP157" s="658">
        <v>0</v>
      </c>
      <c r="AQ157" s="658">
        <v>0</v>
      </c>
      <c r="AR157" s="658">
        <v>0</v>
      </c>
      <c r="AS157" s="658">
        <v>0</v>
      </c>
      <c r="AT157" s="658">
        <v>0</v>
      </c>
      <c r="AU157" s="613">
        <f t="shared" si="1421"/>
        <v>1</v>
      </c>
      <c r="AV157" s="645">
        <f t="shared" si="1380"/>
        <v>1</v>
      </c>
      <c r="AW157" s="656" t="e">
        <f t="shared" si="1381"/>
        <v>#DIV/0!</v>
      </c>
      <c r="AX157" s="591"/>
    </row>
    <row r="158" spans="1:50" hidden="1" outlineLevel="1">
      <c r="A158" s="590"/>
      <c r="B158" s="636" t="s">
        <v>378</v>
      </c>
      <c r="C158" s="636" t="s">
        <v>425</v>
      </c>
      <c r="D158" s="651" t="s">
        <v>380</v>
      </c>
      <c r="E158" s="653"/>
      <c r="F158" s="640">
        <v>95059.345642772649</v>
      </c>
      <c r="G158" s="640">
        <f t="shared" si="1422"/>
        <v>95059.345642772649</v>
      </c>
      <c r="H158" s="653">
        <f t="shared" ref="H158" si="2290">+H159*$F158</f>
        <v>0</v>
      </c>
      <c r="I158" s="653">
        <f t="shared" ref="I158" si="2291">+I159*$F158</f>
        <v>0</v>
      </c>
      <c r="J158" s="653">
        <f t="shared" ref="J158" si="2292">+J159*$F158</f>
        <v>0</v>
      </c>
      <c r="K158" s="653">
        <f t="shared" ref="K158" si="2293">+K159*$F158</f>
        <v>0</v>
      </c>
      <c r="L158" s="653">
        <f t="shared" ref="L158" si="2294">+L159*$F158</f>
        <v>0</v>
      </c>
      <c r="M158" s="653">
        <f t="shared" ref="M158" si="2295">+M159*$F158</f>
        <v>0</v>
      </c>
      <c r="N158" s="653">
        <f t="shared" ref="N158" si="2296">+N159*$F158</f>
        <v>0</v>
      </c>
      <c r="O158" s="653">
        <f t="shared" ref="O158" si="2297">+O159*$F158</f>
        <v>0</v>
      </c>
      <c r="P158" s="653">
        <f t="shared" ref="P158" si="2298">+P159*$F158</f>
        <v>0</v>
      </c>
      <c r="Q158" s="653">
        <f t="shared" ref="Q158" si="2299">+Q159*$F158</f>
        <v>95059.345642772649</v>
      </c>
      <c r="R158" s="653">
        <f t="shared" ref="R158" si="2300">+R159*$F158</f>
        <v>0</v>
      </c>
      <c r="S158" s="653">
        <f t="shared" ref="S158" si="2301">+S159*$F158</f>
        <v>0</v>
      </c>
      <c r="T158" s="653">
        <f t="shared" ref="T158" si="2302">+T159*$F158</f>
        <v>0</v>
      </c>
      <c r="U158" s="653">
        <f t="shared" ref="U158" si="2303">+U159*$F158</f>
        <v>0</v>
      </c>
      <c r="V158" s="653">
        <f t="shared" ref="V158" si="2304">+V159*$F158</f>
        <v>0</v>
      </c>
      <c r="W158" s="653">
        <f t="shared" ref="W158" si="2305">+W159*$F158</f>
        <v>0</v>
      </c>
      <c r="X158" s="653">
        <f t="shared" ref="X158" si="2306">+X159*$F158</f>
        <v>0</v>
      </c>
      <c r="Y158" s="653">
        <f t="shared" ref="Y158" si="2307">+Y159*$F158</f>
        <v>0</v>
      </c>
      <c r="Z158" s="653">
        <f t="shared" ref="Z158" si="2308">+Z159*$F158</f>
        <v>0</v>
      </c>
      <c r="AA158" s="653">
        <f t="shared" ref="AA158" si="2309">+AA159*$F158</f>
        <v>0</v>
      </c>
      <c r="AB158" s="653">
        <f t="shared" ref="AB158" si="2310">+AB159*$F158</f>
        <v>0</v>
      </c>
      <c r="AC158" s="653">
        <f t="shared" ref="AC158" si="2311">+AC159*$F158</f>
        <v>0</v>
      </c>
      <c r="AD158" s="653">
        <f t="shared" ref="AD158" si="2312">+AD159*$F158</f>
        <v>0</v>
      </c>
      <c r="AE158" s="653">
        <f t="shared" ref="AE158" si="2313">+AE159*$F158</f>
        <v>0</v>
      </c>
      <c r="AF158" s="653">
        <f t="shared" ref="AF158" si="2314">+AF159*$F158</f>
        <v>0</v>
      </c>
      <c r="AG158" s="653">
        <f t="shared" ref="AG158" si="2315">+AG159*$F158</f>
        <v>0</v>
      </c>
      <c r="AH158" s="653">
        <f t="shared" ref="AH158" si="2316">+AH159*$F158</f>
        <v>0</v>
      </c>
      <c r="AI158" s="653">
        <f t="shared" ref="AI158" si="2317">+AI159*$F158</f>
        <v>0</v>
      </c>
      <c r="AJ158" s="653">
        <f t="shared" ref="AJ158" si="2318">+AJ159*$F158</f>
        <v>0</v>
      </c>
      <c r="AK158" s="653">
        <f t="shared" ref="AK158" si="2319">+AK159*$F158</f>
        <v>0</v>
      </c>
      <c r="AL158" s="653">
        <f t="shared" ref="AL158" si="2320">+AL159*$F158</f>
        <v>0</v>
      </c>
      <c r="AM158" s="653">
        <f t="shared" ref="AM158" si="2321">+AM159*$F158</f>
        <v>0</v>
      </c>
      <c r="AN158" s="653">
        <f t="shared" ref="AN158" si="2322">+AN159*$F158</f>
        <v>0</v>
      </c>
      <c r="AO158" s="653">
        <f t="shared" ref="AO158" si="2323">+AO159*$F158</f>
        <v>0</v>
      </c>
      <c r="AP158" s="653">
        <f t="shared" ref="AP158" si="2324">+AP159*$F158</f>
        <v>0</v>
      </c>
      <c r="AQ158" s="653">
        <f t="shared" ref="AQ158" si="2325">+AQ159*$F158</f>
        <v>0</v>
      </c>
      <c r="AR158" s="653">
        <f t="shared" ref="AR158" si="2326">+AR159*$F158</f>
        <v>0</v>
      </c>
      <c r="AS158" s="653">
        <f t="shared" ref="AS158" si="2327">+AS159*$F158</f>
        <v>0</v>
      </c>
      <c r="AT158" s="653">
        <f t="shared" ref="AT158" si="2328">+AT159*$F158</f>
        <v>0</v>
      </c>
      <c r="AU158" s="613">
        <f t="shared" si="1421"/>
        <v>95059.345642772649</v>
      </c>
      <c r="AV158" s="645">
        <f t="shared" si="1380"/>
        <v>0</v>
      </c>
      <c r="AW158" s="656">
        <f t="shared" si="1381"/>
        <v>0</v>
      </c>
      <c r="AX158" s="591"/>
    </row>
    <row r="159" spans="1:50" hidden="1" outlineLevel="1">
      <c r="A159" s="590"/>
      <c r="B159" s="636"/>
      <c r="C159" s="636"/>
      <c r="D159" s="651"/>
      <c r="E159" s="653"/>
      <c r="F159" s="640"/>
      <c r="G159" s="640">
        <f t="shared" si="1422"/>
        <v>1</v>
      </c>
      <c r="H159" s="658">
        <v>0</v>
      </c>
      <c r="I159" s="658">
        <v>0</v>
      </c>
      <c r="J159" s="658">
        <v>0</v>
      </c>
      <c r="K159" s="658">
        <v>0</v>
      </c>
      <c r="L159" s="658">
        <v>0</v>
      </c>
      <c r="M159" s="658">
        <v>0</v>
      </c>
      <c r="N159" s="658">
        <v>0</v>
      </c>
      <c r="O159" s="658">
        <v>0</v>
      </c>
      <c r="P159" s="658">
        <v>0</v>
      </c>
      <c r="Q159" s="658">
        <v>1</v>
      </c>
      <c r="R159" s="658">
        <v>0</v>
      </c>
      <c r="S159" s="658">
        <v>0</v>
      </c>
      <c r="T159" s="658">
        <v>0</v>
      </c>
      <c r="U159" s="658">
        <v>0</v>
      </c>
      <c r="V159" s="658">
        <v>0</v>
      </c>
      <c r="W159" s="658">
        <v>0</v>
      </c>
      <c r="X159" s="658">
        <v>0</v>
      </c>
      <c r="Y159" s="658">
        <v>0</v>
      </c>
      <c r="Z159" s="658">
        <v>0</v>
      </c>
      <c r="AA159" s="658">
        <v>0</v>
      </c>
      <c r="AB159" s="658">
        <v>0</v>
      </c>
      <c r="AC159" s="658">
        <v>0</v>
      </c>
      <c r="AD159" s="658">
        <v>0</v>
      </c>
      <c r="AE159" s="654">
        <v>0</v>
      </c>
      <c r="AF159" s="658">
        <v>0</v>
      </c>
      <c r="AG159" s="658">
        <v>0</v>
      </c>
      <c r="AH159" s="658">
        <v>0</v>
      </c>
      <c r="AI159" s="658">
        <v>0</v>
      </c>
      <c r="AJ159" s="658">
        <v>0</v>
      </c>
      <c r="AK159" s="658">
        <v>0</v>
      </c>
      <c r="AL159" s="658">
        <v>0</v>
      </c>
      <c r="AM159" s="658">
        <v>0</v>
      </c>
      <c r="AN159" s="658">
        <v>0</v>
      </c>
      <c r="AO159" s="658">
        <v>0</v>
      </c>
      <c r="AP159" s="658">
        <v>0</v>
      </c>
      <c r="AQ159" s="658">
        <v>0</v>
      </c>
      <c r="AR159" s="658">
        <v>0</v>
      </c>
      <c r="AS159" s="658">
        <v>0</v>
      </c>
      <c r="AT159" s="658">
        <v>0</v>
      </c>
      <c r="AU159" s="613">
        <f t="shared" si="1421"/>
        <v>1</v>
      </c>
      <c r="AV159" s="645">
        <f t="shared" si="1380"/>
        <v>1</v>
      </c>
      <c r="AW159" s="656" t="e">
        <f t="shared" si="1381"/>
        <v>#DIV/0!</v>
      </c>
      <c r="AX159" s="591"/>
    </row>
    <row r="160" spans="1:50" hidden="1" outlineLevel="1">
      <c r="A160" s="590"/>
      <c r="B160" s="646" t="s">
        <v>305</v>
      </c>
      <c r="C160" s="646" t="s">
        <v>426</v>
      </c>
      <c r="D160" s="647" t="s">
        <v>427</v>
      </c>
      <c r="E160" s="649"/>
      <c r="F160" s="650">
        <f>+F161+F163+F165</f>
        <v>482420.47648206609</v>
      </c>
      <c r="G160" s="650">
        <f t="shared" si="1422"/>
        <v>482420.47648206609</v>
      </c>
      <c r="H160" s="650">
        <f t="shared" ref="H160:AT160" si="2329">+H161+H163+H165</f>
        <v>0</v>
      </c>
      <c r="I160" s="650">
        <f t="shared" si="2329"/>
        <v>0</v>
      </c>
      <c r="J160" s="650">
        <f t="shared" si="2329"/>
        <v>0</v>
      </c>
      <c r="K160" s="650">
        <f t="shared" si="2329"/>
        <v>0</v>
      </c>
      <c r="L160" s="650">
        <f t="shared" si="2329"/>
        <v>0</v>
      </c>
      <c r="M160" s="650">
        <f t="shared" si="2329"/>
        <v>0</v>
      </c>
      <c r="N160" s="650">
        <f t="shared" si="2329"/>
        <v>0</v>
      </c>
      <c r="O160" s="650">
        <f t="shared" si="2329"/>
        <v>0</v>
      </c>
      <c r="P160" s="650">
        <f t="shared" si="2329"/>
        <v>0</v>
      </c>
      <c r="Q160" s="650">
        <f t="shared" si="2329"/>
        <v>325014.9386758387</v>
      </c>
      <c r="R160" s="650">
        <f t="shared" si="2329"/>
        <v>157405.53780622737</v>
      </c>
      <c r="S160" s="650">
        <f t="shared" si="2329"/>
        <v>0</v>
      </c>
      <c r="T160" s="650">
        <f t="shared" si="2329"/>
        <v>0</v>
      </c>
      <c r="U160" s="650">
        <f t="shared" si="2329"/>
        <v>0</v>
      </c>
      <c r="V160" s="650">
        <f t="shared" si="2329"/>
        <v>0</v>
      </c>
      <c r="W160" s="650">
        <f t="shared" si="2329"/>
        <v>0</v>
      </c>
      <c r="X160" s="650">
        <f t="shared" si="2329"/>
        <v>0</v>
      </c>
      <c r="Y160" s="650">
        <f t="shared" si="2329"/>
        <v>0</v>
      </c>
      <c r="Z160" s="650">
        <f t="shared" si="2329"/>
        <v>0</v>
      </c>
      <c r="AA160" s="650">
        <f t="shared" si="2329"/>
        <v>0</v>
      </c>
      <c r="AB160" s="650">
        <f t="shared" si="2329"/>
        <v>0</v>
      </c>
      <c r="AC160" s="650">
        <f t="shared" si="2329"/>
        <v>0</v>
      </c>
      <c r="AD160" s="650">
        <f t="shared" si="2329"/>
        <v>0</v>
      </c>
      <c r="AE160" s="650">
        <f t="shared" si="2329"/>
        <v>0</v>
      </c>
      <c r="AF160" s="650">
        <f t="shared" si="2329"/>
        <v>0</v>
      </c>
      <c r="AG160" s="650">
        <f t="shared" si="2329"/>
        <v>0</v>
      </c>
      <c r="AH160" s="650">
        <f t="shared" si="2329"/>
        <v>0</v>
      </c>
      <c r="AI160" s="650">
        <f t="shared" si="2329"/>
        <v>0</v>
      </c>
      <c r="AJ160" s="650">
        <f t="shared" si="2329"/>
        <v>0</v>
      </c>
      <c r="AK160" s="650">
        <f t="shared" si="2329"/>
        <v>0</v>
      </c>
      <c r="AL160" s="650">
        <f t="shared" si="2329"/>
        <v>0</v>
      </c>
      <c r="AM160" s="650">
        <f t="shared" si="2329"/>
        <v>0</v>
      </c>
      <c r="AN160" s="650">
        <f t="shared" si="2329"/>
        <v>0</v>
      </c>
      <c r="AO160" s="650">
        <f t="shared" si="2329"/>
        <v>0</v>
      </c>
      <c r="AP160" s="650">
        <f t="shared" si="2329"/>
        <v>0</v>
      </c>
      <c r="AQ160" s="650">
        <f t="shared" si="2329"/>
        <v>0</v>
      </c>
      <c r="AR160" s="650">
        <f t="shared" si="2329"/>
        <v>0</v>
      </c>
      <c r="AS160" s="650">
        <f t="shared" si="2329"/>
        <v>0</v>
      </c>
      <c r="AT160" s="650">
        <f t="shared" si="2329"/>
        <v>0</v>
      </c>
      <c r="AU160" s="613">
        <f t="shared" si="1421"/>
        <v>482420.47648206609</v>
      </c>
      <c r="AV160" s="645">
        <f t="shared" si="1380"/>
        <v>0</v>
      </c>
      <c r="AW160" s="656">
        <f t="shared" si="1381"/>
        <v>0</v>
      </c>
      <c r="AX160" s="591"/>
    </row>
    <row r="161" spans="1:50" hidden="1" outlineLevel="1">
      <c r="A161" s="590"/>
      <c r="B161" s="636" t="s">
        <v>378</v>
      </c>
      <c r="C161" s="636" t="s">
        <v>428</v>
      </c>
      <c r="D161" s="651" t="s">
        <v>418</v>
      </c>
      <c r="E161" s="653"/>
      <c r="F161" s="640">
        <v>346367.73424141499</v>
      </c>
      <c r="G161" s="640">
        <f t="shared" si="1422"/>
        <v>346367.73424141499</v>
      </c>
      <c r="H161" s="653">
        <f t="shared" ref="H161" si="2330">+H162*$F161</f>
        <v>0</v>
      </c>
      <c r="I161" s="653">
        <f t="shared" ref="I161" si="2331">+I162*$F161</f>
        <v>0</v>
      </c>
      <c r="J161" s="653">
        <f t="shared" ref="J161" si="2332">+J162*$F161</f>
        <v>0</v>
      </c>
      <c r="K161" s="653">
        <f t="shared" ref="K161" si="2333">+K162*$F161</f>
        <v>0</v>
      </c>
      <c r="L161" s="653">
        <f t="shared" ref="L161" si="2334">+L162*$F161</f>
        <v>0</v>
      </c>
      <c r="M161" s="653">
        <f t="shared" ref="M161" si="2335">+M162*$F161</f>
        <v>0</v>
      </c>
      <c r="N161" s="653">
        <f t="shared" ref="N161" si="2336">+N162*$F161</f>
        <v>0</v>
      </c>
      <c r="O161" s="653">
        <f t="shared" ref="O161" si="2337">+O162*$F161</f>
        <v>0</v>
      </c>
      <c r="P161" s="653">
        <f t="shared" ref="P161" si="2338">+P162*$F161</f>
        <v>0</v>
      </c>
      <c r="Q161" s="653">
        <f t="shared" ref="Q161" si="2339">+Q162*$F161</f>
        <v>284021.54207796027</v>
      </c>
      <c r="R161" s="653">
        <f t="shared" ref="R161" si="2340">+R162*$F161</f>
        <v>62346.192163454718</v>
      </c>
      <c r="S161" s="653">
        <f t="shared" ref="S161" si="2341">+S162*$F161</f>
        <v>0</v>
      </c>
      <c r="T161" s="653">
        <f t="shared" ref="T161" si="2342">+T162*$F161</f>
        <v>0</v>
      </c>
      <c r="U161" s="653">
        <f t="shared" ref="U161" si="2343">+U162*$F161</f>
        <v>0</v>
      </c>
      <c r="V161" s="653">
        <f t="shared" ref="V161" si="2344">+V162*$F161</f>
        <v>0</v>
      </c>
      <c r="W161" s="653">
        <f t="shared" ref="W161" si="2345">+W162*$F161</f>
        <v>0</v>
      </c>
      <c r="X161" s="653">
        <f t="shared" ref="X161" si="2346">+X162*$F161</f>
        <v>0</v>
      </c>
      <c r="Y161" s="653">
        <f t="shared" ref="Y161" si="2347">+Y162*$F161</f>
        <v>0</v>
      </c>
      <c r="Z161" s="653">
        <f t="shared" ref="Z161" si="2348">+Z162*$F161</f>
        <v>0</v>
      </c>
      <c r="AA161" s="653">
        <f t="shared" ref="AA161" si="2349">+AA162*$F161</f>
        <v>0</v>
      </c>
      <c r="AB161" s="653">
        <f t="shared" ref="AB161" si="2350">+AB162*$F161</f>
        <v>0</v>
      </c>
      <c r="AC161" s="653">
        <f t="shared" ref="AC161" si="2351">+AC162*$F161</f>
        <v>0</v>
      </c>
      <c r="AD161" s="653">
        <f t="shared" ref="AD161" si="2352">+AD162*$F161</f>
        <v>0</v>
      </c>
      <c r="AE161" s="653">
        <f t="shared" ref="AE161" si="2353">+AE162*$F161</f>
        <v>0</v>
      </c>
      <c r="AF161" s="653">
        <f t="shared" ref="AF161" si="2354">+AF162*$F161</f>
        <v>0</v>
      </c>
      <c r="AG161" s="653">
        <f t="shared" ref="AG161" si="2355">+AG162*$F161</f>
        <v>0</v>
      </c>
      <c r="AH161" s="653">
        <f t="shared" ref="AH161" si="2356">+AH162*$F161</f>
        <v>0</v>
      </c>
      <c r="AI161" s="653">
        <f t="shared" ref="AI161" si="2357">+AI162*$F161</f>
        <v>0</v>
      </c>
      <c r="AJ161" s="653">
        <f t="shared" ref="AJ161" si="2358">+AJ162*$F161</f>
        <v>0</v>
      </c>
      <c r="AK161" s="653">
        <f t="shared" ref="AK161" si="2359">+AK162*$F161</f>
        <v>0</v>
      </c>
      <c r="AL161" s="653">
        <f t="shared" ref="AL161" si="2360">+AL162*$F161</f>
        <v>0</v>
      </c>
      <c r="AM161" s="653">
        <f t="shared" ref="AM161" si="2361">+AM162*$F161</f>
        <v>0</v>
      </c>
      <c r="AN161" s="653">
        <f t="shared" ref="AN161" si="2362">+AN162*$F161</f>
        <v>0</v>
      </c>
      <c r="AO161" s="653">
        <f t="shared" ref="AO161" si="2363">+AO162*$F161</f>
        <v>0</v>
      </c>
      <c r="AP161" s="653">
        <f t="shared" ref="AP161" si="2364">+AP162*$F161</f>
        <v>0</v>
      </c>
      <c r="AQ161" s="653">
        <f t="shared" ref="AQ161" si="2365">+AQ162*$F161</f>
        <v>0</v>
      </c>
      <c r="AR161" s="653">
        <f t="shared" ref="AR161" si="2366">+AR162*$F161</f>
        <v>0</v>
      </c>
      <c r="AS161" s="653">
        <f t="shared" ref="AS161" si="2367">+AS162*$F161</f>
        <v>0</v>
      </c>
      <c r="AT161" s="653">
        <f t="shared" ref="AT161" si="2368">+AT162*$F161</f>
        <v>0</v>
      </c>
      <c r="AU161" s="613">
        <f t="shared" si="1421"/>
        <v>346367.73424141499</v>
      </c>
      <c r="AV161" s="645">
        <f t="shared" si="1380"/>
        <v>0</v>
      </c>
      <c r="AW161" s="656">
        <f t="shared" si="1381"/>
        <v>0</v>
      </c>
      <c r="AX161" s="591"/>
    </row>
    <row r="162" spans="1:50" hidden="1" outlineLevel="1">
      <c r="A162" s="590"/>
      <c r="B162" s="636"/>
      <c r="C162" s="636"/>
      <c r="D162" s="651"/>
      <c r="E162" s="653"/>
      <c r="F162" s="640"/>
      <c r="G162" s="640">
        <f t="shared" si="1422"/>
        <v>1</v>
      </c>
      <c r="H162" s="658">
        <v>0</v>
      </c>
      <c r="I162" s="658">
        <v>0</v>
      </c>
      <c r="J162" s="658">
        <v>0</v>
      </c>
      <c r="K162" s="658">
        <v>0</v>
      </c>
      <c r="L162" s="658">
        <v>0</v>
      </c>
      <c r="M162" s="658">
        <v>0</v>
      </c>
      <c r="N162" s="658">
        <v>0</v>
      </c>
      <c r="O162" s="658">
        <v>0</v>
      </c>
      <c r="P162" s="658">
        <v>0</v>
      </c>
      <c r="Q162" s="658">
        <v>0.82</v>
      </c>
      <c r="R162" s="658">
        <v>0.18000000000000005</v>
      </c>
      <c r="S162" s="658">
        <v>0</v>
      </c>
      <c r="T162" s="658">
        <v>0</v>
      </c>
      <c r="U162" s="658">
        <v>0</v>
      </c>
      <c r="V162" s="658">
        <v>0</v>
      </c>
      <c r="W162" s="658">
        <v>0</v>
      </c>
      <c r="X162" s="658">
        <v>0</v>
      </c>
      <c r="Y162" s="658">
        <v>0</v>
      </c>
      <c r="Z162" s="658">
        <v>0</v>
      </c>
      <c r="AA162" s="658">
        <v>0</v>
      </c>
      <c r="AB162" s="658">
        <v>0</v>
      </c>
      <c r="AC162" s="658">
        <v>0</v>
      </c>
      <c r="AD162" s="658">
        <v>0</v>
      </c>
      <c r="AE162" s="654">
        <v>0</v>
      </c>
      <c r="AF162" s="658">
        <v>0</v>
      </c>
      <c r="AG162" s="658">
        <v>0</v>
      </c>
      <c r="AH162" s="658">
        <v>0</v>
      </c>
      <c r="AI162" s="658">
        <v>0</v>
      </c>
      <c r="AJ162" s="658">
        <v>0</v>
      </c>
      <c r="AK162" s="658">
        <v>0</v>
      </c>
      <c r="AL162" s="658">
        <v>0</v>
      </c>
      <c r="AM162" s="658">
        <v>0</v>
      </c>
      <c r="AN162" s="658">
        <v>0</v>
      </c>
      <c r="AO162" s="658">
        <v>0</v>
      </c>
      <c r="AP162" s="658">
        <v>0</v>
      </c>
      <c r="AQ162" s="658">
        <v>0</v>
      </c>
      <c r="AR162" s="658">
        <v>0</v>
      </c>
      <c r="AS162" s="658">
        <v>0</v>
      </c>
      <c r="AT162" s="658">
        <v>0</v>
      </c>
      <c r="AU162" s="613">
        <f t="shared" si="1421"/>
        <v>1</v>
      </c>
      <c r="AV162" s="645">
        <f t="shared" si="1380"/>
        <v>1</v>
      </c>
      <c r="AW162" s="656" t="e">
        <f t="shared" si="1381"/>
        <v>#DIV/0!</v>
      </c>
      <c r="AX162" s="591"/>
    </row>
    <row r="163" spans="1:50" hidden="1" outlineLevel="1">
      <c r="A163" s="590"/>
      <c r="B163" s="636" t="s">
        <v>378</v>
      </c>
      <c r="C163" s="636" t="s">
        <v>429</v>
      </c>
      <c r="D163" s="651" t="s">
        <v>379</v>
      </c>
      <c r="E163" s="653"/>
      <c r="F163" s="640">
        <v>40993.396597878447</v>
      </c>
      <c r="G163" s="640">
        <f t="shared" si="1422"/>
        <v>40993.396597878447</v>
      </c>
      <c r="H163" s="653">
        <f t="shared" ref="H163" si="2369">+H164*$F163</f>
        <v>0</v>
      </c>
      <c r="I163" s="653">
        <f t="shared" ref="I163" si="2370">+I164*$F163</f>
        <v>0</v>
      </c>
      <c r="J163" s="653">
        <f t="shared" ref="J163" si="2371">+J164*$F163</f>
        <v>0</v>
      </c>
      <c r="K163" s="653">
        <f t="shared" ref="K163" si="2372">+K164*$F163</f>
        <v>0</v>
      </c>
      <c r="L163" s="653">
        <f t="shared" ref="L163" si="2373">+L164*$F163</f>
        <v>0</v>
      </c>
      <c r="M163" s="653">
        <f t="shared" ref="M163" si="2374">+M164*$F163</f>
        <v>0</v>
      </c>
      <c r="N163" s="653">
        <f t="shared" ref="N163" si="2375">+N164*$F163</f>
        <v>0</v>
      </c>
      <c r="O163" s="653">
        <f t="shared" ref="O163" si="2376">+O164*$F163</f>
        <v>0</v>
      </c>
      <c r="P163" s="653">
        <f t="shared" ref="P163" si="2377">+P164*$F163</f>
        <v>0</v>
      </c>
      <c r="Q163" s="653">
        <f t="shared" ref="Q163" si="2378">+Q164*$F163</f>
        <v>40993.396597878447</v>
      </c>
      <c r="R163" s="653">
        <f t="shared" ref="R163" si="2379">+R164*$F163</f>
        <v>0</v>
      </c>
      <c r="S163" s="653">
        <f t="shared" ref="S163" si="2380">+S164*$F163</f>
        <v>0</v>
      </c>
      <c r="T163" s="653">
        <f t="shared" ref="T163" si="2381">+T164*$F163</f>
        <v>0</v>
      </c>
      <c r="U163" s="653">
        <f t="shared" ref="U163" si="2382">+U164*$F163</f>
        <v>0</v>
      </c>
      <c r="V163" s="653">
        <f t="shared" ref="V163" si="2383">+V164*$F163</f>
        <v>0</v>
      </c>
      <c r="W163" s="653">
        <f t="shared" ref="W163" si="2384">+W164*$F163</f>
        <v>0</v>
      </c>
      <c r="X163" s="653">
        <f t="shared" ref="X163" si="2385">+X164*$F163</f>
        <v>0</v>
      </c>
      <c r="Y163" s="653">
        <f t="shared" ref="Y163" si="2386">+Y164*$F163</f>
        <v>0</v>
      </c>
      <c r="Z163" s="653">
        <f t="shared" ref="Z163" si="2387">+Z164*$F163</f>
        <v>0</v>
      </c>
      <c r="AA163" s="653">
        <f t="shared" ref="AA163" si="2388">+AA164*$F163</f>
        <v>0</v>
      </c>
      <c r="AB163" s="653">
        <f t="shared" ref="AB163" si="2389">+AB164*$F163</f>
        <v>0</v>
      </c>
      <c r="AC163" s="653">
        <f t="shared" ref="AC163" si="2390">+AC164*$F163</f>
        <v>0</v>
      </c>
      <c r="AD163" s="653">
        <f t="shared" ref="AD163" si="2391">+AD164*$F163</f>
        <v>0</v>
      </c>
      <c r="AE163" s="653">
        <f t="shared" ref="AE163" si="2392">+AE164*$F163</f>
        <v>0</v>
      </c>
      <c r="AF163" s="653">
        <f t="shared" ref="AF163" si="2393">+AF164*$F163</f>
        <v>0</v>
      </c>
      <c r="AG163" s="653">
        <f t="shared" ref="AG163" si="2394">+AG164*$F163</f>
        <v>0</v>
      </c>
      <c r="AH163" s="653">
        <f t="shared" ref="AH163" si="2395">+AH164*$F163</f>
        <v>0</v>
      </c>
      <c r="AI163" s="653">
        <f t="shared" ref="AI163" si="2396">+AI164*$F163</f>
        <v>0</v>
      </c>
      <c r="AJ163" s="653">
        <f t="shared" ref="AJ163" si="2397">+AJ164*$F163</f>
        <v>0</v>
      </c>
      <c r="AK163" s="653">
        <f t="shared" ref="AK163" si="2398">+AK164*$F163</f>
        <v>0</v>
      </c>
      <c r="AL163" s="653">
        <f t="shared" ref="AL163" si="2399">+AL164*$F163</f>
        <v>0</v>
      </c>
      <c r="AM163" s="653">
        <f t="shared" ref="AM163" si="2400">+AM164*$F163</f>
        <v>0</v>
      </c>
      <c r="AN163" s="653">
        <f t="shared" ref="AN163" si="2401">+AN164*$F163</f>
        <v>0</v>
      </c>
      <c r="AO163" s="653">
        <f t="shared" ref="AO163" si="2402">+AO164*$F163</f>
        <v>0</v>
      </c>
      <c r="AP163" s="653">
        <f t="shared" ref="AP163" si="2403">+AP164*$F163</f>
        <v>0</v>
      </c>
      <c r="AQ163" s="653">
        <f t="shared" ref="AQ163" si="2404">+AQ164*$F163</f>
        <v>0</v>
      </c>
      <c r="AR163" s="653">
        <f t="shared" ref="AR163" si="2405">+AR164*$F163</f>
        <v>0</v>
      </c>
      <c r="AS163" s="653">
        <f t="shared" ref="AS163" si="2406">+AS164*$F163</f>
        <v>0</v>
      </c>
      <c r="AT163" s="653">
        <f t="shared" ref="AT163" si="2407">+AT164*$F163</f>
        <v>0</v>
      </c>
      <c r="AU163" s="613">
        <f t="shared" si="1421"/>
        <v>40993.396597878447</v>
      </c>
      <c r="AV163" s="645">
        <f t="shared" si="1380"/>
        <v>0</v>
      </c>
      <c r="AW163" s="656">
        <f t="shared" si="1381"/>
        <v>0</v>
      </c>
      <c r="AX163" s="591"/>
    </row>
    <row r="164" spans="1:50" hidden="1" outlineLevel="1">
      <c r="A164" s="590"/>
      <c r="B164" s="636"/>
      <c r="C164" s="636"/>
      <c r="D164" s="651"/>
      <c r="E164" s="653"/>
      <c r="F164" s="640"/>
      <c r="G164" s="640">
        <f t="shared" si="1422"/>
        <v>1</v>
      </c>
      <c r="H164" s="658">
        <v>0</v>
      </c>
      <c r="I164" s="658">
        <v>0</v>
      </c>
      <c r="J164" s="658">
        <v>0</v>
      </c>
      <c r="K164" s="658">
        <v>0</v>
      </c>
      <c r="L164" s="658">
        <v>0</v>
      </c>
      <c r="M164" s="658">
        <v>0</v>
      </c>
      <c r="N164" s="658">
        <v>0</v>
      </c>
      <c r="O164" s="658">
        <v>0</v>
      </c>
      <c r="P164" s="658">
        <v>0</v>
      </c>
      <c r="Q164" s="658">
        <v>1</v>
      </c>
      <c r="R164" s="658">
        <v>0</v>
      </c>
      <c r="S164" s="658">
        <v>0</v>
      </c>
      <c r="T164" s="658">
        <v>0</v>
      </c>
      <c r="U164" s="658">
        <v>0</v>
      </c>
      <c r="V164" s="658">
        <v>0</v>
      </c>
      <c r="W164" s="658">
        <v>0</v>
      </c>
      <c r="X164" s="658">
        <v>0</v>
      </c>
      <c r="Y164" s="658">
        <v>0</v>
      </c>
      <c r="Z164" s="658">
        <v>0</v>
      </c>
      <c r="AA164" s="658">
        <v>0</v>
      </c>
      <c r="AB164" s="658">
        <v>0</v>
      </c>
      <c r="AC164" s="658">
        <v>0</v>
      </c>
      <c r="AD164" s="658">
        <v>0</v>
      </c>
      <c r="AE164" s="654">
        <v>0</v>
      </c>
      <c r="AF164" s="658">
        <v>0</v>
      </c>
      <c r="AG164" s="658">
        <v>0</v>
      </c>
      <c r="AH164" s="658">
        <v>0</v>
      </c>
      <c r="AI164" s="658">
        <v>0</v>
      </c>
      <c r="AJ164" s="658">
        <v>0</v>
      </c>
      <c r="AK164" s="658">
        <v>0</v>
      </c>
      <c r="AL164" s="658">
        <v>0</v>
      </c>
      <c r="AM164" s="658">
        <v>0</v>
      </c>
      <c r="AN164" s="658">
        <v>0</v>
      </c>
      <c r="AO164" s="658">
        <v>0</v>
      </c>
      <c r="AP164" s="658">
        <v>0</v>
      </c>
      <c r="AQ164" s="658">
        <v>0</v>
      </c>
      <c r="AR164" s="658">
        <v>0</v>
      </c>
      <c r="AS164" s="658">
        <v>0</v>
      </c>
      <c r="AT164" s="658">
        <v>0</v>
      </c>
      <c r="AU164" s="613">
        <f t="shared" si="1421"/>
        <v>1</v>
      </c>
      <c r="AV164" s="645">
        <f t="shared" ref="AV164:AV227" si="2408">+G164-F164</f>
        <v>1</v>
      </c>
      <c r="AW164" s="656" t="e">
        <f t="shared" ref="AW164:AW227" si="2409">+AV164/F164</f>
        <v>#DIV/0!</v>
      </c>
      <c r="AX164" s="591"/>
    </row>
    <row r="165" spans="1:50" hidden="1" outlineLevel="1">
      <c r="A165" s="590"/>
      <c r="B165" s="636" t="s">
        <v>378</v>
      </c>
      <c r="C165" s="636" t="s">
        <v>430</v>
      </c>
      <c r="D165" s="651" t="s">
        <v>380</v>
      </c>
      <c r="E165" s="653"/>
      <c r="F165" s="640">
        <v>95059.345642772649</v>
      </c>
      <c r="G165" s="640">
        <f t="shared" si="1422"/>
        <v>95059.345642772649</v>
      </c>
      <c r="H165" s="653">
        <f t="shared" ref="H165" si="2410">+H166*$F165</f>
        <v>0</v>
      </c>
      <c r="I165" s="653">
        <f t="shared" ref="I165" si="2411">+I166*$F165</f>
        <v>0</v>
      </c>
      <c r="J165" s="653">
        <f t="shared" ref="J165" si="2412">+J166*$F165</f>
        <v>0</v>
      </c>
      <c r="K165" s="653">
        <f t="shared" ref="K165" si="2413">+K166*$F165</f>
        <v>0</v>
      </c>
      <c r="L165" s="653">
        <f t="shared" ref="L165" si="2414">+L166*$F165</f>
        <v>0</v>
      </c>
      <c r="M165" s="653">
        <f t="shared" ref="M165" si="2415">+M166*$F165</f>
        <v>0</v>
      </c>
      <c r="N165" s="653">
        <f t="shared" ref="N165" si="2416">+N166*$F165</f>
        <v>0</v>
      </c>
      <c r="O165" s="653">
        <f t="shared" ref="O165" si="2417">+O166*$F165</f>
        <v>0</v>
      </c>
      <c r="P165" s="653">
        <f t="shared" ref="P165" si="2418">+P166*$F165</f>
        <v>0</v>
      </c>
      <c r="Q165" s="653">
        <f t="shared" ref="Q165" si="2419">+Q166*$F165</f>
        <v>0</v>
      </c>
      <c r="R165" s="653">
        <f t="shared" ref="R165" si="2420">+R166*$F165</f>
        <v>95059.345642772649</v>
      </c>
      <c r="S165" s="653">
        <f t="shared" ref="S165" si="2421">+S166*$F165</f>
        <v>0</v>
      </c>
      <c r="T165" s="653">
        <f t="shared" ref="T165" si="2422">+T166*$F165</f>
        <v>0</v>
      </c>
      <c r="U165" s="653">
        <f t="shared" ref="U165" si="2423">+U166*$F165</f>
        <v>0</v>
      </c>
      <c r="V165" s="653">
        <f t="shared" ref="V165" si="2424">+V166*$F165</f>
        <v>0</v>
      </c>
      <c r="W165" s="653">
        <f t="shared" ref="W165" si="2425">+W166*$F165</f>
        <v>0</v>
      </c>
      <c r="X165" s="653">
        <f t="shared" ref="X165" si="2426">+X166*$F165</f>
        <v>0</v>
      </c>
      <c r="Y165" s="653">
        <f t="shared" ref="Y165" si="2427">+Y166*$F165</f>
        <v>0</v>
      </c>
      <c r="Z165" s="653">
        <f t="shared" ref="Z165" si="2428">+Z166*$F165</f>
        <v>0</v>
      </c>
      <c r="AA165" s="653">
        <f t="shared" ref="AA165" si="2429">+AA166*$F165</f>
        <v>0</v>
      </c>
      <c r="AB165" s="653">
        <f t="shared" ref="AB165" si="2430">+AB166*$F165</f>
        <v>0</v>
      </c>
      <c r="AC165" s="653">
        <f t="shared" ref="AC165" si="2431">+AC166*$F165</f>
        <v>0</v>
      </c>
      <c r="AD165" s="653">
        <f t="shared" ref="AD165" si="2432">+AD166*$F165</f>
        <v>0</v>
      </c>
      <c r="AE165" s="653">
        <f t="shared" ref="AE165" si="2433">+AE166*$F165</f>
        <v>0</v>
      </c>
      <c r="AF165" s="653">
        <f t="shared" ref="AF165" si="2434">+AF166*$F165</f>
        <v>0</v>
      </c>
      <c r="AG165" s="653">
        <f t="shared" ref="AG165" si="2435">+AG166*$F165</f>
        <v>0</v>
      </c>
      <c r="AH165" s="653">
        <f t="shared" ref="AH165" si="2436">+AH166*$F165</f>
        <v>0</v>
      </c>
      <c r="AI165" s="653">
        <f t="shared" ref="AI165" si="2437">+AI166*$F165</f>
        <v>0</v>
      </c>
      <c r="AJ165" s="653">
        <f t="shared" ref="AJ165" si="2438">+AJ166*$F165</f>
        <v>0</v>
      </c>
      <c r="AK165" s="653">
        <f t="shared" ref="AK165" si="2439">+AK166*$F165</f>
        <v>0</v>
      </c>
      <c r="AL165" s="653">
        <f t="shared" ref="AL165" si="2440">+AL166*$F165</f>
        <v>0</v>
      </c>
      <c r="AM165" s="653">
        <f t="shared" ref="AM165" si="2441">+AM166*$F165</f>
        <v>0</v>
      </c>
      <c r="AN165" s="653">
        <f t="shared" ref="AN165" si="2442">+AN166*$F165</f>
        <v>0</v>
      </c>
      <c r="AO165" s="653">
        <f t="shared" ref="AO165" si="2443">+AO166*$F165</f>
        <v>0</v>
      </c>
      <c r="AP165" s="653">
        <f t="shared" ref="AP165" si="2444">+AP166*$F165</f>
        <v>0</v>
      </c>
      <c r="AQ165" s="653">
        <f t="shared" ref="AQ165" si="2445">+AQ166*$F165</f>
        <v>0</v>
      </c>
      <c r="AR165" s="653">
        <f t="shared" ref="AR165" si="2446">+AR166*$F165</f>
        <v>0</v>
      </c>
      <c r="AS165" s="653">
        <f t="shared" ref="AS165" si="2447">+AS166*$F165</f>
        <v>0</v>
      </c>
      <c r="AT165" s="653">
        <f t="shared" ref="AT165" si="2448">+AT166*$F165</f>
        <v>0</v>
      </c>
      <c r="AU165" s="613">
        <f t="shared" ref="AU165:AU228" si="2449">SUM(H165:AT165)</f>
        <v>95059.345642772649</v>
      </c>
      <c r="AV165" s="645">
        <f t="shared" si="2408"/>
        <v>0</v>
      </c>
      <c r="AW165" s="656">
        <f t="shared" si="2409"/>
        <v>0</v>
      </c>
      <c r="AX165" s="591"/>
    </row>
    <row r="166" spans="1:50" hidden="1" outlineLevel="1">
      <c r="A166" s="590"/>
      <c r="B166" s="636"/>
      <c r="C166" s="636"/>
      <c r="D166" s="651"/>
      <c r="E166" s="653"/>
      <c r="F166" s="640"/>
      <c r="G166" s="640">
        <f t="shared" si="1422"/>
        <v>1</v>
      </c>
      <c r="H166" s="658">
        <v>0</v>
      </c>
      <c r="I166" s="658">
        <v>0</v>
      </c>
      <c r="J166" s="658">
        <v>0</v>
      </c>
      <c r="K166" s="658">
        <v>0</v>
      </c>
      <c r="L166" s="658">
        <v>0</v>
      </c>
      <c r="M166" s="658">
        <v>0</v>
      </c>
      <c r="N166" s="658">
        <v>0</v>
      </c>
      <c r="O166" s="658">
        <v>0</v>
      </c>
      <c r="P166" s="658">
        <v>0</v>
      </c>
      <c r="Q166" s="658">
        <v>0</v>
      </c>
      <c r="R166" s="658">
        <v>1</v>
      </c>
      <c r="S166" s="658">
        <v>0</v>
      </c>
      <c r="T166" s="658">
        <v>0</v>
      </c>
      <c r="U166" s="658">
        <v>0</v>
      </c>
      <c r="V166" s="658">
        <v>0</v>
      </c>
      <c r="W166" s="658">
        <v>0</v>
      </c>
      <c r="X166" s="658">
        <v>0</v>
      </c>
      <c r="Y166" s="658">
        <v>0</v>
      </c>
      <c r="Z166" s="658">
        <v>0</v>
      </c>
      <c r="AA166" s="658">
        <v>0</v>
      </c>
      <c r="AB166" s="658">
        <v>0</v>
      </c>
      <c r="AC166" s="658">
        <v>0</v>
      </c>
      <c r="AD166" s="658">
        <v>0</v>
      </c>
      <c r="AE166" s="654">
        <v>0</v>
      </c>
      <c r="AF166" s="658">
        <v>0</v>
      </c>
      <c r="AG166" s="658">
        <v>0</v>
      </c>
      <c r="AH166" s="658">
        <v>0</v>
      </c>
      <c r="AI166" s="658">
        <v>0</v>
      </c>
      <c r="AJ166" s="658">
        <v>0</v>
      </c>
      <c r="AK166" s="658">
        <v>0</v>
      </c>
      <c r="AL166" s="658">
        <v>0</v>
      </c>
      <c r="AM166" s="658">
        <v>0</v>
      </c>
      <c r="AN166" s="658">
        <v>0</v>
      </c>
      <c r="AO166" s="658">
        <v>0</v>
      </c>
      <c r="AP166" s="658">
        <v>0</v>
      </c>
      <c r="AQ166" s="658">
        <v>0</v>
      </c>
      <c r="AR166" s="658">
        <v>0</v>
      </c>
      <c r="AS166" s="658">
        <v>0</v>
      </c>
      <c r="AT166" s="658">
        <v>0</v>
      </c>
      <c r="AU166" s="613">
        <f t="shared" si="2449"/>
        <v>1</v>
      </c>
      <c r="AV166" s="645">
        <f t="shared" si="2408"/>
        <v>1</v>
      </c>
      <c r="AW166" s="656" t="e">
        <f t="shared" si="2409"/>
        <v>#DIV/0!</v>
      </c>
      <c r="AX166" s="591"/>
    </row>
    <row r="167" spans="1:50" hidden="1" outlineLevel="1">
      <c r="A167" s="590"/>
      <c r="B167" s="646" t="s">
        <v>305</v>
      </c>
      <c r="C167" s="646" t="s">
        <v>431</v>
      </c>
      <c r="D167" s="647" t="s">
        <v>432</v>
      </c>
      <c r="E167" s="649"/>
      <c r="F167" s="650">
        <f>+F168+F170+F172</f>
        <v>482420.47648206609</v>
      </c>
      <c r="G167" s="650">
        <f t="shared" ref="G167:G230" si="2450">SUM(H167:AT167)</f>
        <v>482420.47648206615</v>
      </c>
      <c r="H167" s="650">
        <f t="shared" ref="H167:AT167" si="2451">+H168+H170+H172</f>
        <v>0</v>
      </c>
      <c r="I167" s="650">
        <f t="shared" si="2451"/>
        <v>0</v>
      </c>
      <c r="J167" s="650">
        <f t="shared" si="2451"/>
        <v>0</v>
      </c>
      <c r="K167" s="650">
        <f t="shared" si="2451"/>
        <v>0</v>
      </c>
      <c r="L167" s="650">
        <f t="shared" si="2451"/>
        <v>0</v>
      </c>
      <c r="M167" s="650">
        <f t="shared" si="2451"/>
        <v>0</v>
      </c>
      <c r="N167" s="650">
        <f t="shared" si="2451"/>
        <v>0</v>
      </c>
      <c r="O167" s="650">
        <f t="shared" si="2451"/>
        <v>0</v>
      </c>
      <c r="P167" s="650">
        <f t="shared" si="2451"/>
        <v>0</v>
      </c>
      <c r="Q167" s="650">
        <f t="shared" si="2451"/>
        <v>77103.814938690935</v>
      </c>
      <c r="R167" s="650">
        <f t="shared" si="2451"/>
        <v>372045.89056840481</v>
      </c>
      <c r="S167" s="650">
        <f t="shared" si="2451"/>
        <v>33270.770974970423</v>
      </c>
      <c r="T167" s="650">
        <f t="shared" si="2451"/>
        <v>0</v>
      </c>
      <c r="U167" s="650">
        <f t="shared" si="2451"/>
        <v>0</v>
      </c>
      <c r="V167" s="650">
        <f t="shared" si="2451"/>
        <v>0</v>
      </c>
      <c r="W167" s="650">
        <f t="shared" si="2451"/>
        <v>0</v>
      </c>
      <c r="X167" s="650">
        <f t="shared" si="2451"/>
        <v>0</v>
      </c>
      <c r="Y167" s="650">
        <f t="shared" si="2451"/>
        <v>0</v>
      </c>
      <c r="Z167" s="650">
        <f t="shared" si="2451"/>
        <v>0</v>
      </c>
      <c r="AA167" s="650">
        <f t="shared" si="2451"/>
        <v>0</v>
      </c>
      <c r="AB167" s="650">
        <f t="shared" si="2451"/>
        <v>0</v>
      </c>
      <c r="AC167" s="650">
        <f t="shared" si="2451"/>
        <v>0</v>
      </c>
      <c r="AD167" s="650">
        <f t="shared" si="2451"/>
        <v>0</v>
      </c>
      <c r="AE167" s="650">
        <f t="shared" si="2451"/>
        <v>0</v>
      </c>
      <c r="AF167" s="650">
        <f t="shared" si="2451"/>
        <v>0</v>
      </c>
      <c r="AG167" s="650">
        <f t="shared" si="2451"/>
        <v>0</v>
      </c>
      <c r="AH167" s="650">
        <f t="shared" si="2451"/>
        <v>0</v>
      </c>
      <c r="AI167" s="650">
        <f t="shared" si="2451"/>
        <v>0</v>
      </c>
      <c r="AJ167" s="650">
        <f t="shared" si="2451"/>
        <v>0</v>
      </c>
      <c r="AK167" s="650">
        <f t="shared" si="2451"/>
        <v>0</v>
      </c>
      <c r="AL167" s="650">
        <f t="shared" si="2451"/>
        <v>0</v>
      </c>
      <c r="AM167" s="650">
        <f t="shared" si="2451"/>
        <v>0</v>
      </c>
      <c r="AN167" s="650">
        <f t="shared" si="2451"/>
        <v>0</v>
      </c>
      <c r="AO167" s="650">
        <f t="shared" si="2451"/>
        <v>0</v>
      </c>
      <c r="AP167" s="650">
        <f t="shared" si="2451"/>
        <v>0</v>
      </c>
      <c r="AQ167" s="650">
        <f t="shared" si="2451"/>
        <v>0</v>
      </c>
      <c r="AR167" s="650">
        <f t="shared" si="2451"/>
        <v>0</v>
      </c>
      <c r="AS167" s="650">
        <f t="shared" si="2451"/>
        <v>0</v>
      </c>
      <c r="AT167" s="650">
        <f t="shared" si="2451"/>
        <v>0</v>
      </c>
      <c r="AU167" s="613">
        <f t="shared" si="2449"/>
        <v>482420.47648206615</v>
      </c>
      <c r="AV167" s="645">
        <f t="shared" si="2408"/>
        <v>0</v>
      </c>
      <c r="AW167" s="656">
        <f t="shared" si="2409"/>
        <v>0</v>
      </c>
      <c r="AX167" s="591"/>
    </row>
    <row r="168" spans="1:50" hidden="1" outlineLevel="1">
      <c r="A168" s="590"/>
      <c r="B168" s="636" t="s">
        <v>378</v>
      </c>
      <c r="C168" s="636" t="s">
        <v>433</v>
      </c>
      <c r="D168" s="651" t="s">
        <v>418</v>
      </c>
      <c r="E168" s="653"/>
      <c r="F168" s="640">
        <v>346367.73424141499</v>
      </c>
      <c r="G168" s="640">
        <f t="shared" si="2450"/>
        <v>346367.73424141505</v>
      </c>
      <c r="H168" s="653">
        <f t="shared" ref="H168" si="2452">+H169*$F168</f>
        <v>0</v>
      </c>
      <c r="I168" s="653">
        <f t="shared" ref="I168" si="2453">+I169*$F168</f>
        <v>0</v>
      </c>
      <c r="J168" s="653">
        <f t="shared" ref="J168" si="2454">+J169*$F168</f>
        <v>0</v>
      </c>
      <c r="K168" s="653">
        <f t="shared" ref="K168" si="2455">+K169*$F168</f>
        <v>0</v>
      </c>
      <c r="L168" s="653">
        <f t="shared" ref="L168" si="2456">+L169*$F168</f>
        <v>0</v>
      </c>
      <c r="M168" s="653">
        <f t="shared" ref="M168" si="2457">+M169*$F168</f>
        <v>0</v>
      </c>
      <c r="N168" s="653">
        <f t="shared" ref="N168" si="2458">+N169*$F168</f>
        <v>0</v>
      </c>
      <c r="O168" s="653">
        <f t="shared" ref="O168" si="2459">+O169*$F168</f>
        <v>0</v>
      </c>
      <c r="P168" s="653">
        <f t="shared" ref="P168" si="2460">+P169*$F168</f>
        <v>0</v>
      </c>
      <c r="Q168" s="653">
        <f t="shared" ref="Q168" si="2461">+Q169*$F168</f>
        <v>62346.192163454696</v>
      </c>
      <c r="R168" s="653">
        <f t="shared" ref="R168" si="2462">+R169*$F168</f>
        <v>284021.54207796033</v>
      </c>
      <c r="S168" s="653">
        <f t="shared" ref="S168" si="2463">+S169*$F168</f>
        <v>0</v>
      </c>
      <c r="T168" s="653">
        <f t="shared" ref="T168" si="2464">+T169*$F168</f>
        <v>0</v>
      </c>
      <c r="U168" s="653">
        <f t="shared" ref="U168" si="2465">+U169*$F168</f>
        <v>0</v>
      </c>
      <c r="V168" s="653">
        <f t="shared" ref="V168" si="2466">+V169*$F168</f>
        <v>0</v>
      </c>
      <c r="W168" s="653">
        <f t="shared" ref="W168" si="2467">+W169*$F168</f>
        <v>0</v>
      </c>
      <c r="X168" s="653">
        <f t="shared" ref="X168" si="2468">+X169*$F168</f>
        <v>0</v>
      </c>
      <c r="Y168" s="653">
        <f t="shared" ref="Y168" si="2469">+Y169*$F168</f>
        <v>0</v>
      </c>
      <c r="Z168" s="653">
        <f t="shared" ref="Z168" si="2470">+Z169*$F168</f>
        <v>0</v>
      </c>
      <c r="AA168" s="653">
        <f t="shared" ref="AA168" si="2471">+AA169*$F168</f>
        <v>0</v>
      </c>
      <c r="AB168" s="653">
        <f t="shared" ref="AB168" si="2472">+AB169*$F168</f>
        <v>0</v>
      </c>
      <c r="AC168" s="653">
        <f t="shared" ref="AC168" si="2473">+AC169*$F168</f>
        <v>0</v>
      </c>
      <c r="AD168" s="653">
        <f t="shared" ref="AD168" si="2474">+AD169*$F168</f>
        <v>0</v>
      </c>
      <c r="AE168" s="653">
        <f t="shared" ref="AE168" si="2475">+AE169*$F168</f>
        <v>0</v>
      </c>
      <c r="AF168" s="653">
        <f t="shared" ref="AF168" si="2476">+AF169*$F168</f>
        <v>0</v>
      </c>
      <c r="AG168" s="653">
        <f t="shared" ref="AG168" si="2477">+AG169*$F168</f>
        <v>0</v>
      </c>
      <c r="AH168" s="653">
        <f t="shared" ref="AH168" si="2478">+AH169*$F168</f>
        <v>0</v>
      </c>
      <c r="AI168" s="653">
        <f t="shared" ref="AI168" si="2479">+AI169*$F168</f>
        <v>0</v>
      </c>
      <c r="AJ168" s="653">
        <f t="shared" ref="AJ168" si="2480">+AJ169*$F168</f>
        <v>0</v>
      </c>
      <c r="AK168" s="653">
        <f t="shared" ref="AK168" si="2481">+AK169*$F168</f>
        <v>0</v>
      </c>
      <c r="AL168" s="653">
        <f t="shared" ref="AL168" si="2482">+AL169*$F168</f>
        <v>0</v>
      </c>
      <c r="AM168" s="653">
        <f t="shared" ref="AM168" si="2483">+AM169*$F168</f>
        <v>0</v>
      </c>
      <c r="AN168" s="653">
        <f t="shared" ref="AN168" si="2484">+AN169*$F168</f>
        <v>0</v>
      </c>
      <c r="AO168" s="653">
        <f t="shared" ref="AO168" si="2485">+AO169*$F168</f>
        <v>0</v>
      </c>
      <c r="AP168" s="653">
        <f t="shared" ref="AP168" si="2486">+AP169*$F168</f>
        <v>0</v>
      </c>
      <c r="AQ168" s="653">
        <f t="shared" ref="AQ168" si="2487">+AQ169*$F168</f>
        <v>0</v>
      </c>
      <c r="AR168" s="653">
        <f t="shared" ref="AR168" si="2488">+AR169*$F168</f>
        <v>0</v>
      </c>
      <c r="AS168" s="653">
        <f t="shared" ref="AS168" si="2489">+AS169*$F168</f>
        <v>0</v>
      </c>
      <c r="AT168" s="653">
        <f t="shared" ref="AT168" si="2490">+AT169*$F168</f>
        <v>0</v>
      </c>
      <c r="AU168" s="613">
        <f t="shared" si="2449"/>
        <v>346367.73424141505</v>
      </c>
      <c r="AV168" s="645">
        <f t="shared" si="2408"/>
        <v>0</v>
      </c>
      <c r="AW168" s="656">
        <f t="shared" si="2409"/>
        <v>0</v>
      </c>
      <c r="AX168" s="591"/>
    </row>
    <row r="169" spans="1:50" hidden="1" outlineLevel="1">
      <c r="A169" s="590"/>
      <c r="B169" s="636"/>
      <c r="C169" s="636"/>
      <c r="D169" s="651"/>
      <c r="E169" s="653"/>
      <c r="F169" s="640"/>
      <c r="G169" s="640">
        <f t="shared" si="2450"/>
        <v>1</v>
      </c>
      <c r="H169" s="658">
        <v>0</v>
      </c>
      <c r="I169" s="658">
        <v>0</v>
      </c>
      <c r="J169" s="658">
        <v>0</v>
      </c>
      <c r="K169" s="658">
        <v>0</v>
      </c>
      <c r="L169" s="658">
        <v>0</v>
      </c>
      <c r="M169" s="658">
        <v>0</v>
      </c>
      <c r="N169" s="658">
        <v>0</v>
      </c>
      <c r="O169" s="658">
        <v>0</v>
      </c>
      <c r="P169" s="658">
        <v>0</v>
      </c>
      <c r="Q169" s="658">
        <v>0.18</v>
      </c>
      <c r="R169" s="658">
        <v>0.82000000000000006</v>
      </c>
      <c r="S169" s="658">
        <v>0</v>
      </c>
      <c r="T169" s="658">
        <v>0</v>
      </c>
      <c r="U169" s="658">
        <v>0</v>
      </c>
      <c r="V169" s="658">
        <v>0</v>
      </c>
      <c r="W169" s="658">
        <v>0</v>
      </c>
      <c r="X169" s="658">
        <v>0</v>
      </c>
      <c r="Y169" s="658">
        <v>0</v>
      </c>
      <c r="Z169" s="658">
        <v>0</v>
      </c>
      <c r="AA169" s="658">
        <v>0</v>
      </c>
      <c r="AB169" s="658">
        <v>0</v>
      </c>
      <c r="AC169" s="658">
        <v>0</v>
      </c>
      <c r="AD169" s="658">
        <v>0</v>
      </c>
      <c r="AE169" s="654">
        <v>0</v>
      </c>
      <c r="AF169" s="658">
        <v>0</v>
      </c>
      <c r="AG169" s="658">
        <v>0</v>
      </c>
      <c r="AH169" s="658">
        <v>0</v>
      </c>
      <c r="AI169" s="658">
        <v>0</v>
      </c>
      <c r="AJ169" s="658">
        <v>0</v>
      </c>
      <c r="AK169" s="658">
        <v>0</v>
      </c>
      <c r="AL169" s="658">
        <v>0</v>
      </c>
      <c r="AM169" s="658">
        <v>0</v>
      </c>
      <c r="AN169" s="658">
        <v>0</v>
      </c>
      <c r="AO169" s="658">
        <v>0</v>
      </c>
      <c r="AP169" s="658">
        <v>0</v>
      </c>
      <c r="AQ169" s="658">
        <v>0</v>
      </c>
      <c r="AR169" s="658">
        <v>0</v>
      </c>
      <c r="AS169" s="658">
        <v>0</v>
      </c>
      <c r="AT169" s="658">
        <v>0</v>
      </c>
      <c r="AU169" s="613">
        <f t="shared" si="2449"/>
        <v>1</v>
      </c>
      <c r="AV169" s="645">
        <f t="shared" si="2408"/>
        <v>1</v>
      </c>
      <c r="AW169" s="656" t="e">
        <f t="shared" si="2409"/>
        <v>#DIV/0!</v>
      </c>
      <c r="AX169" s="591"/>
    </row>
    <row r="170" spans="1:50" hidden="1" outlineLevel="1">
      <c r="A170" s="590"/>
      <c r="B170" s="636" t="s">
        <v>378</v>
      </c>
      <c r="C170" s="636" t="s">
        <v>434</v>
      </c>
      <c r="D170" s="651" t="s">
        <v>379</v>
      </c>
      <c r="E170" s="653"/>
      <c r="F170" s="640">
        <v>40993.396597878447</v>
      </c>
      <c r="G170" s="640">
        <f t="shared" si="2450"/>
        <v>40993.396597878447</v>
      </c>
      <c r="H170" s="653">
        <f t="shared" ref="H170" si="2491">+H171*$F170</f>
        <v>0</v>
      </c>
      <c r="I170" s="653">
        <f t="shared" ref="I170" si="2492">+I171*$F170</f>
        <v>0</v>
      </c>
      <c r="J170" s="653">
        <f t="shared" ref="J170" si="2493">+J171*$F170</f>
        <v>0</v>
      </c>
      <c r="K170" s="653">
        <f t="shared" ref="K170" si="2494">+K171*$F170</f>
        <v>0</v>
      </c>
      <c r="L170" s="653">
        <f t="shared" ref="L170" si="2495">+L171*$F170</f>
        <v>0</v>
      </c>
      <c r="M170" s="653">
        <f t="shared" ref="M170" si="2496">+M171*$F170</f>
        <v>0</v>
      </c>
      <c r="N170" s="653">
        <f t="shared" ref="N170" si="2497">+N171*$F170</f>
        <v>0</v>
      </c>
      <c r="O170" s="653">
        <f t="shared" ref="O170" si="2498">+O171*$F170</f>
        <v>0</v>
      </c>
      <c r="P170" s="653">
        <f t="shared" ref="P170" si="2499">+P171*$F170</f>
        <v>0</v>
      </c>
      <c r="Q170" s="653">
        <f t="shared" ref="Q170" si="2500">+Q171*$F170</f>
        <v>14757.622775236241</v>
      </c>
      <c r="R170" s="653">
        <f t="shared" ref="R170" si="2501">+R171*$F170</f>
        <v>26235.773822642208</v>
      </c>
      <c r="S170" s="653">
        <f t="shared" ref="S170" si="2502">+S171*$F170</f>
        <v>0</v>
      </c>
      <c r="T170" s="653">
        <f t="shared" ref="T170" si="2503">+T171*$F170</f>
        <v>0</v>
      </c>
      <c r="U170" s="653">
        <f t="shared" ref="U170" si="2504">+U171*$F170</f>
        <v>0</v>
      </c>
      <c r="V170" s="653">
        <f t="shared" ref="V170" si="2505">+V171*$F170</f>
        <v>0</v>
      </c>
      <c r="W170" s="653">
        <f t="shared" ref="W170" si="2506">+W171*$F170</f>
        <v>0</v>
      </c>
      <c r="X170" s="653">
        <f t="shared" ref="X170" si="2507">+X171*$F170</f>
        <v>0</v>
      </c>
      <c r="Y170" s="653">
        <f t="shared" ref="Y170" si="2508">+Y171*$F170</f>
        <v>0</v>
      </c>
      <c r="Z170" s="653">
        <f t="shared" ref="Z170" si="2509">+Z171*$F170</f>
        <v>0</v>
      </c>
      <c r="AA170" s="653">
        <f t="shared" ref="AA170" si="2510">+AA171*$F170</f>
        <v>0</v>
      </c>
      <c r="AB170" s="653">
        <f t="shared" ref="AB170" si="2511">+AB171*$F170</f>
        <v>0</v>
      </c>
      <c r="AC170" s="653">
        <f t="shared" ref="AC170" si="2512">+AC171*$F170</f>
        <v>0</v>
      </c>
      <c r="AD170" s="653">
        <f t="shared" ref="AD170" si="2513">+AD171*$F170</f>
        <v>0</v>
      </c>
      <c r="AE170" s="653">
        <f t="shared" ref="AE170" si="2514">+AE171*$F170</f>
        <v>0</v>
      </c>
      <c r="AF170" s="653">
        <f t="shared" ref="AF170" si="2515">+AF171*$F170</f>
        <v>0</v>
      </c>
      <c r="AG170" s="653">
        <f t="shared" ref="AG170" si="2516">+AG171*$F170</f>
        <v>0</v>
      </c>
      <c r="AH170" s="653">
        <f t="shared" ref="AH170" si="2517">+AH171*$F170</f>
        <v>0</v>
      </c>
      <c r="AI170" s="653">
        <f t="shared" ref="AI170" si="2518">+AI171*$F170</f>
        <v>0</v>
      </c>
      <c r="AJ170" s="653">
        <f t="shared" ref="AJ170" si="2519">+AJ171*$F170</f>
        <v>0</v>
      </c>
      <c r="AK170" s="653">
        <f t="shared" ref="AK170" si="2520">+AK171*$F170</f>
        <v>0</v>
      </c>
      <c r="AL170" s="653">
        <f t="shared" ref="AL170" si="2521">+AL171*$F170</f>
        <v>0</v>
      </c>
      <c r="AM170" s="653">
        <f t="shared" ref="AM170" si="2522">+AM171*$F170</f>
        <v>0</v>
      </c>
      <c r="AN170" s="653">
        <f t="shared" ref="AN170" si="2523">+AN171*$F170</f>
        <v>0</v>
      </c>
      <c r="AO170" s="653">
        <f t="shared" ref="AO170" si="2524">+AO171*$F170</f>
        <v>0</v>
      </c>
      <c r="AP170" s="653">
        <f t="shared" ref="AP170" si="2525">+AP171*$F170</f>
        <v>0</v>
      </c>
      <c r="AQ170" s="653">
        <f t="shared" ref="AQ170" si="2526">+AQ171*$F170</f>
        <v>0</v>
      </c>
      <c r="AR170" s="653">
        <f t="shared" ref="AR170" si="2527">+AR171*$F170</f>
        <v>0</v>
      </c>
      <c r="AS170" s="653">
        <f t="shared" ref="AS170" si="2528">+AS171*$F170</f>
        <v>0</v>
      </c>
      <c r="AT170" s="653">
        <f t="shared" ref="AT170" si="2529">+AT171*$F170</f>
        <v>0</v>
      </c>
      <c r="AU170" s="613">
        <f t="shared" si="2449"/>
        <v>40993.396597878447</v>
      </c>
      <c r="AV170" s="645">
        <f t="shared" si="2408"/>
        <v>0</v>
      </c>
      <c r="AW170" s="656">
        <f t="shared" si="2409"/>
        <v>0</v>
      </c>
      <c r="AX170" s="591"/>
    </row>
    <row r="171" spans="1:50" hidden="1" outlineLevel="1">
      <c r="A171" s="590"/>
      <c r="B171" s="636"/>
      <c r="C171" s="636"/>
      <c r="D171" s="651"/>
      <c r="E171" s="653"/>
      <c r="F171" s="640"/>
      <c r="G171" s="640">
        <f t="shared" si="2450"/>
        <v>1</v>
      </c>
      <c r="H171" s="658">
        <v>0</v>
      </c>
      <c r="I171" s="658">
        <v>0</v>
      </c>
      <c r="J171" s="658">
        <v>0</v>
      </c>
      <c r="K171" s="658">
        <v>0</v>
      </c>
      <c r="L171" s="658">
        <v>0</v>
      </c>
      <c r="M171" s="658">
        <v>0</v>
      </c>
      <c r="N171" s="658">
        <v>0</v>
      </c>
      <c r="O171" s="658">
        <v>0</v>
      </c>
      <c r="P171" s="658">
        <v>0</v>
      </c>
      <c r="Q171" s="658">
        <v>0.36</v>
      </c>
      <c r="R171" s="658">
        <v>0.64</v>
      </c>
      <c r="S171" s="658">
        <v>0</v>
      </c>
      <c r="T171" s="658">
        <v>0</v>
      </c>
      <c r="U171" s="658">
        <v>0</v>
      </c>
      <c r="V171" s="658">
        <v>0</v>
      </c>
      <c r="W171" s="658">
        <v>0</v>
      </c>
      <c r="X171" s="658">
        <v>0</v>
      </c>
      <c r="Y171" s="658">
        <v>0</v>
      </c>
      <c r="Z171" s="658">
        <v>0</v>
      </c>
      <c r="AA171" s="658">
        <v>0</v>
      </c>
      <c r="AB171" s="658">
        <v>0</v>
      </c>
      <c r="AC171" s="658">
        <v>0</v>
      </c>
      <c r="AD171" s="658">
        <v>0</v>
      </c>
      <c r="AE171" s="654">
        <v>0</v>
      </c>
      <c r="AF171" s="658">
        <v>0</v>
      </c>
      <c r="AG171" s="658">
        <v>0</v>
      </c>
      <c r="AH171" s="658">
        <v>0</v>
      </c>
      <c r="AI171" s="658">
        <v>0</v>
      </c>
      <c r="AJ171" s="658">
        <v>0</v>
      </c>
      <c r="AK171" s="658">
        <v>0</v>
      </c>
      <c r="AL171" s="658">
        <v>0</v>
      </c>
      <c r="AM171" s="658">
        <v>0</v>
      </c>
      <c r="AN171" s="658">
        <v>0</v>
      </c>
      <c r="AO171" s="658">
        <v>0</v>
      </c>
      <c r="AP171" s="658">
        <v>0</v>
      </c>
      <c r="AQ171" s="658">
        <v>0</v>
      </c>
      <c r="AR171" s="658">
        <v>0</v>
      </c>
      <c r="AS171" s="658">
        <v>0</v>
      </c>
      <c r="AT171" s="658">
        <v>0</v>
      </c>
      <c r="AU171" s="613">
        <f t="shared" si="2449"/>
        <v>1</v>
      </c>
      <c r="AV171" s="645">
        <f t="shared" si="2408"/>
        <v>1</v>
      </c>
      <c r="AW171" s="656" t="e">
        <f t="shared" si="2409"/>
        <v>#DIV/0!</v>
      </c>
      <c r="AX171" s="591"/>
    </row>
    <row r="172" spans="1:50" hidden="1" outlineLevel="1">
      <c r="A172" s="590"/>
      <c r="B172" s="636" t="s">
        <v>378</v>
      </c>
      <c r="C172" s="636" t="s">
        <v>435</v>
      </c>
      <c r="D172" s="651" t="s">
        <v>380</v>
      </c>
      <c r="E172" s="653"/>
      <c r="F172" s="640">
        <v>95059.345642772649</v>
      </c>
      <c r="G172" s="640">
        <f t="shared" si="2450"/>
        <v>95059.345642772649</v>
      </c>
      <c r="H172" s="653">
        <f t="shared" ref="H172" si="2530">+H173*$F172</f>
        <v>0</v>
      </c>
      <c r="I172" s="653">
        <f t="shared" ref="I172" si="2531">+I173*$F172</f>
        <v>0</v>
      </c>
      <c r="J172" s="653">
        <f t="shared" ref="J172" si="2532">+J173*$F172</f>
        <v>0</v>
      </c>
      <c r="K172" s="653">
        <f t="shared" ref="K172" si="2533">+K173*$F172</f>
        <v>0</v>
      </c>
      <c r="L172" s="653">
        <f t="shared" ref="L172" si="2534">+L173*$F172</f>
        <v>0</v>
      </c>
      <c r="M172" s="653">
        <f t="shared" ref="M172" si="2535">+M173*$F172</f>
        <v>0</v>
      </c>
      <c r="N172" s="653">
        <f t="shared" ref="N172" si="2536">+N173*$F172</f>
        <v>0</v>
      </c>
      <c r="O172" s="653">
        <f t="shared" ref="O172" si="2537">+O173*$F172</f>
        <v>0</v>
      </c>
      <c r="P172" s="653">
        <f t="shared" ref="P172" si="2538">+P173*$F172</f>
        <v>0</v>
      </c>
      <c r="Q172" s="653">
        <f t="shared" ref="Q172" si="2539">+Q173*$F172</f>
        <v>0</v>
      </c>
      <c r="R172" s="653">
        <f t="shared" ref="R172" si="2540">+R173*$F172</f>
        <v>61788.574667802226</v>
      </c>
      <c r="S172" s="653">
        <f t="shared" ref="S172" si="2541">+S173*$F172</f>
        <v>33270.770974970423</v>
      </c>
      <c r="T172" s="653">
        <f t="shared" ref="T172" si="2542">+T173*$F172</f>
        <v>0</v>
      </c>
      <c r="U172" s="653">
        <f t="shared" ref="U172" si="2543">+U173*$F172</f>
        <v>0</v>
      </c>
      <c r="V172" s="653">
        <f t="shared" ref="V172" si="2544">+V173*$F172</f>
        <v>0</v>
      </c>
      <c r="W172" s="653">
        <f t="shared" ref="W172" si="2545">+W173*$F172</f>
        <v>0</v>
      </c>
      <c r="X172" s="653">
        <f t="shared" ref="X172" si="2546">+X173*$F172</f>
        <v>0</v>
      </c>
      <c r="Y172" s="653">
        <f t="shared" ref="Y172" si="2547">+Y173*$F172</f>
        <v>0</v>
      </c>
      <c r="Z172" s="653">
        <f t="shared" ref="Z172" si="2548">+Z173*$F172</f>
        <v>0</v>
      </c>
      <c r="AA172" s="653">
        <f t="shared" ref="AA172" si="2549">+AA173*$F172</f>
        <v>0</v>
      </c>
      <c r="AB172" s="653">
        <f t="shared" ref="AB172" si="2550">+AB173*$F172</f>
        <v>0</v>
      </c>
      <c r="AC172" s="653">
        <f t="shared" ref="AC172" si="2551">+AC173*$F172</f>
        <v>0</v>
      </c>
      <c r="AD172" s="653">
        <f t="shared" ref="AD172" si="2552">+AD173*$F172</f>
        <v>0</v>
      </c>
      <c r="AE172" s="653">
        <f t="shared" ref="AE172" si="2553">+AE173*$F172</f>
        <v>0</v>
      </c>
      <c r="AF172" s="653">
        <f t="shared" ref="AF172" si="2554">+AF173*$F172</f>
        <v>0</v>
      </c>
      <c r="AG172" s="653">
        <f t="shared" ref="AG172" si="2555">+AG173*$F172</f>
        <v>0</v>
      </c>
      <c r="AH172" s="653">
        <f t="shared" ref="AH172" si="2556">+AH173*$F172</f>
        <v>0</v>
      </c>
      <c r="AI172" s="653">
        <f t="shared" ref="AI172" si="2557">+AI173*$F172</f>
        <v>0</v>
      </c>
      <c r="AJ172" s="653">
        <f t="shared" ref="AJ172" si="2558">+AJ173*$F172</f>
        <v>0</v>
      </c>
      <c r="AK172" s="653">
        <f t="shared" ref="AK172" si="2559">+AK173*$F172</f>
        <v>0</v>
      </c>
      <c r="AL172" s="653">
        <f t="shared" ref="AL172" si="2560">+AL173*$F172</f>
        <v>0</v>
      </c>
      <c r="AM172" s="653">
        <f t="shared" ref="AM172" si="2561">+AM173*$F172</f>
        <v>0</v>
      </c>
      <c r="AN172" s="653">
        <f t="shared" ref="AN172" si="2562">+AN173*$F172</f>
        <v>0</v>
      </c>
      <c r="AO172" s="653">
        <f t="shared" ref="AO172" si="2563">+AO173*$F172</f>
        <v>0</v>
      </c>
      <c r="AP172" s="653">
        <f t="shared" ref="AP172" si="2564">+AP173*$F172</f>
        <v>0</v>
      </c>
      <c r="AQ172" s="653">
        <f t="shared" ref="AQ172" si="2565">+AQ173*$F172</f>
        <v>0</v>
      </c>
      <c r="AR172" s="653">
        <f t="shared" ref="AR172" si="2566">+AR173*$F172</f>
        <v>0</v>
      </c>
      <c r="AS172" s="653">
        <f t="shared" ref="AS172" si="2567">+AS173*$F172</f>
        <v>0</v>
      </c>
      <c r="AT172" s="653">
        <f t="shared" ref="AT172" si="2568">+AT173*$F172</f>
        <v>0</v>
      </c>
      <c r="AU172" s="613">
        <f t="shared" si="2449"/>
        <v>95059.345642772649</v>
      </c>
      <c r="AV172" s="645">
        <f t="shared" si="2408"/>
        <v>0</v>
      </c>
      <c r="AW172" s="656">
        <f t="shared" si="2409"/>
        <v>0</v>
      </c>
      <c r="AX172" s="591"/>
    </row>
    <row r="173" spans="1:50" hidden="1" outlineLevel="1">
      <c r="A173" s="590"/>
      <c r="B173" s="636"/>
      <c r="C173" s="636"/>
      <c r="D173" s="651"/>
      <c r="E173" s="653"/>
      <c r="F173" s="640"/>
      <c r="G173" s="640">
        <f t="shared" si="2450"/>
        <v>1</v>
      </c>
      <c r="H173" s="658">
        <v>0</v>
      </c>
      <c r="I173" s="658">
        <v>0</v>
      </c>
      <c r="J173" s="658">
        <v>0</v>
      </c>
      <c r="K173" s="658">
        <v>0</v>
      </c>
      <c r="L173" s="658">
        <v>0</v>
      </c>
      <c r="M173" s="658">
        <v>0</v>
      </c>
      <c r="N173" s="658">
        <v>0</v>
      </c>
      <c r="O173" s="658">
        <v>0</v>
      </c>
      <c r="P173" s="658">
        <v>0</v>
      </c>
      <c r="Q173" s="658">
        <v>0</v>
      </c>
      <c r="R173" s="658">
        <v>0.65</v>
      </c>
      <c r="S173" s="658">
        <v>0.35</v>
      </c>
      <c r="T173" s="658">
        <v>0</v>
      </c>
      <c r="U173" s="658">
        <v>0</v>
      </c>
      <c r="V173" s="658">
        <v>0</v>
      </c>
      <c r="W173" s="658">
        <v>0</v>
      </c>
      <c r="X173" s="658">
        <v>0</v>
      </c>
      <c r="Y173" s="658">
        <v>0</v>
      </c>
      <c r="Z173" s="658">
        <v>0</v>
      </c>
      <c r="AA173" s="658">
        <v>0</v>
      </c>
      <c r="AB173" s="658">
        <v>0</v>
      </c>
      <c r="AC173" s="658">
        <v>0</v>
      </c>
      <c r="AD173" s="658">
        <v>0</v>
      </c>
      <c r="AE173" s="654">
        <v>0</v>
      </c>
      <c r="AF173" s="658">
        <v>0</v>
      </c>
      <c r="AG173" s="658">
        <v>0</v>
      </c>
      <c r="AH173" s="658">
        <v>0</v>
      </c>
      <c r="AI173" s="658">
        <v>0</v>
      </c>
      <c r="AJ173" s="658">
        <v>0</v>
      </c>
      <c r="AK173" s="658">
        <v>0</v>
      </c>
      <c r="AL173" s="658">
        <v>0</v>
      </c>
      <c r="AM173" s="658">
        <v>0</v>
      </c>
      <c r="AN173" s="658">
        <v>0</v>
      </c>
      <c r="AO173" s="658">
        <v>0</v>
      </c>
      <c r="AP173" s="658">
        <v>0</v>
      </c>
      <c r="AQ173" s="658">
        <v>0</v>
      </c>
      <c r="AR173" s="658">
        <v>0</v>
      </c>
      <c r="AS173" s="658">
        <v>0</v>
      </c>
      <c r="AT173" s="658">
        <v>0</v>
      </c>
      <c r="AU173" s="613">
        <f t="shared" si="2449"/>
        <v>1</v>
      </c>
      <c r="AV173" s="645">
        <f t="shared" si="2408"/>
        <v>1</v>
      </c>
      <c r="AW173" s="656" t="e">
        <f t="shared" si="2409"/>
        <v>#DIV/0!</v>
      </c>
      <c r="AX173" s="591"/>
    </row>
    <row r="174" spans="1:50" hidden="1" outlineLevel="1">
      <c r="A174" s="590"/>
      <c r="B174" s="629" t="s">
        <v>278</v>
      </c>
      <c r="C174" s="629" t="s">
        <v>436</v>
      </c>
      <c r="D174" s="630" t="s">
        <v>437</v>
      </c>
      <c r="E174" s="631"/>
      <c r="F174" s="632">
        <f>+F175+F182+F189+F196+F203+F210+F217+F224+F231+F238+F245+F252+F259+F266+F273+F280+F287+F294</f>
        <v>7689903.0518330131</v>
      </c>
      <c r="G174" s="632">
        <f t="shared" si="2450"/>
        <v>7689903.0518330121</v>
      </c>
      <c r="H174" s="632">
        <f t="shared" ref="H174:AT174" si="2569">+H175+H182+H189+H196+H203+H210+H217+H224+H231+H238+H245+H252+H259+H266+H273+H280+H287+H294</f>
        <v>0</v>
      </c>
      <c r="I174" s="632">
        <f t="shared" si="2569"/>
        <v>0</v>
      </c>
      <c r="J174" s="632">
        <f t="shared" si="2569"/>
        <v>0</v>
      </c>
      <c r="K174" s="632">
        <f t="shared" si="2569"/>
        <v>0</v>
      </c>
      <c r="L174" s="632">
        <f t="shared" si="2569"/>
        <v>0</v>
      </c>
      <c r="M174" s="632">
        <f t="shared" si="2569"/>
        <v>0</v>
      </c>
      <c r="N174" s="632">
        <f t="shared" si="2569"/>
        <v>0</v>
      </c>
      <c r="O174" s="632">
        <f t="shared" si="2569"/>
        <v>0</v>
      </c>
      <c r="P174" s="632">
        <f t="shared" si="2569"/>
        <v>290184.54383377312</v>
      </c>
      <c r="Q174" s="632">
        <f t="shared" si="2569"/>
        <v>98514.061243429009</v>
      </c>
      <c r="R174" s="632">
        <f t="shared" si="2569"/>
        <v>144378.34133169716</v>
      </c>
      <c r="S174" s="632">
        <f t="shared" si="2569"/>
        <v>735714.8882143728</v>
      </c>
      <c r="T174" s="632">
        <f t="shared" si="2569"/>
        <v>993555.40053581097</v>
      </c>
      <c r="U174" s="632">
        <f t="shared" si="2569"/>
        <v>976476.05316965783</v>
      </c>
      <c r="V174" s="632">
        <f t="shared" si="2569"/>
        <v>911374.80668729497</v>
      </c>
      <c r="W174" s="632">
        <f t="shared" si="2569"/>
        <v>928742.80556588969</v>
      </c>
      <c r="X174" s="632">
        <f t="shared" si="2569"/>
        <v>944600.28868776117</v>
      </c>
      <c r="Y174" s="632">
        <f t="shared" si="2569"/>
        <v>715270.78415529802</v>
      </c>
      <c r="Z174" s="632">
        <f t="shared" si="2569"/>
        <v>805372.36281878874</v>
      </c>
      <c r="AA174" s="632">
        <f t="shared" si="2569"/>
        <v>145718.71558923874</v>
      </c>
      <c r="AB174" s="632">
        <f t="shared" si="2569"/>
        <v>0</v>
      </c>
      <c r="AC174" s="632">
        <f t="shared" si="2569"/>
        <v>0</v>
      </c>
      <c r="AD174" s="632">
        <f t="shared" si="2569"/>
        <v>0</v>
      </c>
      <c r="AE174" s="632">
        <f t="shared" si="2569"/>
        <v>0</v>
      </c>
      <c r="AF174" s="632">
        <f t="shared" si="2569"/>
        <v>0</v>
      </c>
      <c r="AG174" s="632">
        <f t="shared" si="2569"/>
        <v>0</v>
      </c>
      <c r="AH174" s="632">
        <f t="shared" si="2569"/>
        <v>0</v>
      </c>
      <c r="AI174" s="632">
        <f t="shared" si="2569"/>
        <v>0</v>
      </c>
      <c r="AJ174" s="632">
        <f t="shared" si="2569"/>
        <v>0</v>
      </c>
      <c r="AK174" s="632">
        <f t="shared" si="2569"/>
        <v>0</v>
      </c>
      <c r="AL174" s="632">
        <f t="shared" si="2569"/>
        <v>0</v>
      </c>
      <c r="AM174" s="632">
        <f t="shared" si="2569"/>
        <v>0</v>
      </c>
      <c r="AN174" s="632">
        <f t="shared" si="2569"/>
        <v>0</v>
      </c>
      <c r="AO174" s="632">
        <f t="shared" si="2569"/>
        <v>0</v>
      </c>
      <c r="AP174" s="632">
        <f t="shared" si="2569"/>
        <v>0</v>
      </c>
      <c r="AQ174" s="632">
        <f t="shared" si="2569"/>
        <v>0</v>
      </c>
      <c r="AR174" s="632">
        <f t="shared" si="2569"/>
        <v>0</v>
      </c>
      <c r="AS174" s="632">
        <f t="shared" si="2569"/>
        <v>0</v>
      </c>
      <c r="AT174" s="632">
        <f t="shared" si="2569"/>
        <v>0</v>
      </c>
      <c r="AU174" s="613">
        <f t="shared" si="2449"/>
        <v>7689903.0518330121</v>
      </c>
      <c r="AV174" s="645">
        <f t="shared" si="2408"/>
        <v>0</v>
      </c>
      <c r="AW174" s="656">
        <f t="shared" si="2409"/>
        <v>0</v>
      </c>
      <c r="AX174" s="591"/>
    </row>
    <row r="175" spans="1:50" hidden="1" outlineLevel="1">
      <c r="A175" s="590"/>
      <c r="B175" s="646" t="s">
        <v>305</v>
      </c>
      <c r="C175" s="646" t="s">
        <v>438</v>
      </c>
      <c r="D175" s="647" t="s">
        <v>439</v>
      </c>
      <c r="E175" s="649"/>
      <c r="F175" s="650">
        <f>+F176+F178+F180</f>
        <v>351553.59547191579</v>
      </c>
      <c r="G175" s="650">
        <f t="shared" si="2450"/>
        <v>351553.59547191579</v>
      </c>
      <c r="H175" s="650">
        <f t="shared" ref="H175:AT175" si="2570">+H176+H178+H180</f>
        <v>0</v>
      </c>
      <c r="I175" s="650">
        <f t="shared" si="2570"/>
        <v>0</v>
      </c>
      <c r="J175" s="650">
        <f t="shared" si="2570"/>
        <v>0</v>
      </c>
      <c r="K175" s="650">
        <f t="shared" si="2570"/>
        <v>0</v>
      </c>
      <c r="L175" s="650">
        <f t="shared" si="2570"/>
        <v>0</v>
      </c>
      <c r="M175" s="650">
        <f t="shared" si="2570"/>
        <v>0</v>
      </c>
      <c r="N175" s="650">
        <f t="shared" si="2570"/>
        <v>0</v>
      </c>
      <c r="O175" s="650">
        <f t="shared" si="2570"/>
        <v>0</v>
      </c>
      <c r="P175" s="650">
        <f t="shared" si="2570"/>
        <v>0</v>
      </c>
      <c r="Q175" s="650">
        <f t="shared" si="2570"/>
        <v>0</v>
      </c>
      <c r="R175" s="650">
        <f t="shared" si="2570"/>
        <v>111583.62405339439</v>
      </c>
      <c r="S175" s="650">
        <f t="shared" si="2570"/>
        <v>239969.9714185214</v>
      </c>
      <c r="T175" s="650">
        <f t="shared" si="2570"/>
        <v>0</v>
      </c>
      <c r="U175" s="650">
        <f t="shared" si="2570"/>
        <v>0</v>
      </c>
      <c r="V175" s="650">
        <f t="shared" si="2570"/>
        <v>0</v>
      </c>
      <c r="W175" s="650">
        <f t="shared" si="2570"/>
        <v>0</v>
      </c>
      <c r="X175" s="650">
        <f t="shared" si="2570"/>
        <v>0</v>
      </c>
      <c r="Y175" s="650">
        <f t="shared" si="2570"/>
        <v>0</v>
      </c>
      <c r="Z175" s="650">
        <f t="shared" si="2570"/>
        <v>0</v>
      </c>
      <c r="AA175" s="650">
        <f t="shared" si="2570"/>
        <v>0</v>
      </c>
      <c r="AB175" s="650">
        <f t="shared" si="2570"/>
        <v>0</v>
      </c>
      <c r="AC175" s="650">
        <f t="shared" si="2570"/>
        <v>0</v>
      </c>
      <c r="AD175" s="650">
        <f t="shared" si="2570"/>
        <v>0</v>
      </c>
      <c r="AE175" s="650">
        <f t="shared" si="2570"/>
        <v>0</v>
      </c>
      <c r="AF175" s="650">
        <f t="shared" si="2570"/>
        <v>0</v>
      </c>
      <c r="AG175" s="650">
        <f t="shared" si="2570"/>
        <v>0</v>
      </c>
      <c r="AH175" s="650">
        <f t="shared" si="2570"/>
        <v>0</v>
      </c>
      <c r="AI175" s="650">
        <f t="shared" si="2570"/>
        <v>0</v>
      </c>
      <c r="AJ175" s="650">
        <f t="shared" si="2570"/>
        <v>0</v>
      </c>
      <c r="AK175" s="650">
        <f t="shared" si="2570"/>
        <v>0</v>
      </c>
      <c r="AL175" s="650">
        <f t="shared" si="2570"/>
        <v>0</v>
      </c>
      <c r="AM175" s="650">
        <f t="shared" si="2570"/>
        <v>0</v>
      </c>
      <c r="AN175" s="650">
        <f t="shared" si="2570"/>
        <v>0</v>
      </c>
      <c r="AO175" s="650">
        <f t="shared" si="2570"/>
        <v>0</v>
      </c>
      <c r="AP175" s="650">
        <f t="shared" si="2570"/>
        <v>0</v>
      </c>
      <c r="AQ175" s="650">
        <f t="shared" si="2570"/>
        <v>0</v>
      </c>
      <c r="AR175" s="650">
        <f t="shared" si="2570"/>
        <v>0</v>
      </c>
      <c r="AS175" s="650">
        <f t="shared" si="2570"/>
        <v>0</v>
      </c>
      <c r="AT175" s="650">
        <f t="shared" si="2570"/>
        <v>0</v>
      </c>
      <c r="AU175" s="613">
        <f t="shared" si="2449"/>
        <v>351553.59547191579</v>
      </c>
      <c r="AV175" s="645">
        <f t="shared" si="2408"/>
        <v>0</v>
      </c>
      <c r="AW175" s="656">
        <f t="shared" si="2409"/>
        <v>0</v>
      </c>
      <c r="AX175" s="591"/>
    </row>
    <row r="176" spans="1:50" hidden="1" outlineLevel="1">
      <c r="A176" s="590"/>
      <c r="B176" s="636" t="s">
        <v>378</v>
      </c>
      <c r="C176" s="636" t="s">
        <v>440</v>
      </c>
      <c r="D176" s="651" t="s">
        <v>441</v>
      </c>
      <c r="E176" s="653"/>
      <c r="F176" s="640">
        <v>168817.34806664774</v>
      </c>
      <c r="G176" s="640">
        <f t="shared" si="2450"/>
        <v>168817.34806664774</v>
      </c>
      <c r="H176" s="653">
        <f t="shared" ref="H176" si="2571">+H177*$F176</f>
        <v>0</v>
      </c>
      <c r="I176" s="653">
        <f t="shared" ref="I176" si="2572">+I177*$F176</f>
        <v>0</v>
      </c>
      <c r="J176" s="653">
        <f t="shared" ref="J176" si="2573">+J177*$F176</f>
        <v>0</v>
      </c>
      <c r="K176" s="653">
        <f t="shared" ref="K176" si="2574">+K177*$F176</f>
        <v>0</v>
      </c>
      <c r="L176" s="653">
        <f t="shared" ref="L176" si="2575">+L177*$F176</f>
        <v>0</v>
      </c>
      <c r="M176" s="653">
        <f t="shared" ref="M176" si="2576">+M177*$F176</f>
        <v>0</v>
      </c>
      <c r="N176" s="653">
        <f t="shared" ref="N176" si="2577">+N177*$F176</f>
        <v>0</v>
      </c>
      <c r="O176" s="653">
        <f t="shared" ref="O176" si="2578">+O177*$F176</f>
        <v>0</v>
      </c>
      <c r="P176" s="653">
        <f t="shared" ref="P176" si="2579">+P177*$F176</f>
        <v>0</v>
      </c>
      <c r="Q176" s="653">
        <f t="shared" ref="Q176" si="2580">+Q177*$F176</f>
        <v>0</v>
      </c>
      <c r="R176" s="653">
        <f t="shared" ref="R176" si="2581">+R177*$F176</f>
        <v>74279.633149325004</v>
      </c>
      <c r="S176" s="653">
        <f t="shared" ref="S176" si="2582">+S177*$F176</f>
        <v>94537.714917322737</v>
      </c>
      <c r="T176" s="653">
        <f t="shared" ref="T176" si="2583">+T177*$F176</f>
        <v>0</v>
      </c>
      <c r="U176" s="653">
        <f t="shared" ref="U176" si="2584">+U177*$F176</f>
        <v>0</v>
      </c>
      <c r="V176" s="653">
        <f t="shared" ref="V176" si="2585">+V177*$F176</f>
        <v>0</v>
      </c>
      <c r="W176" s="653">
        <f t="shared" ref="W176" si="2586">+W177*$F176</f>
        <v>0</v>
      </c>
      <c r="X176" s="653">
        <f t="shared" ref="X176" si="2587">+X177*$F176</f>
        <v>0</v>
      </c>
      <c r="Y176" s="653">
        <f t="shared" ref="Y176" si="2588">+Y177*$F176</f>
        <v>0</v>
      </c>
      <c r="Z176" s="653">
        <f t="shared" ref="Z176" si="2589">+Z177*$F176</f>
        <v>0</v>
      </c>
      <c r="AA176" s="653">
        <f t="shared" ref="AA176" si="2590">+AA177*$F176</f>
        <v>0</v>
      </c>
      <c r="AB176" s="653">
        <f t="shared" ref="AB176" si="2591">+AB177*$F176</f>
        <v>0</v>
      </c>
      <c r="AC176" s="653">
        <f t="shared" ref="AC176" si="2592">+AC177*$F176</f>
        <v>0</v>
      </c>
      <c r="AD176" s="653">
        <f t="shared" ref="AD176" si="2593">+AD177*$F176</f>
        <v>0</v>
      </c>
      <c r="AE176" s="653">
        <f t="shared" ref="AE176" si="2594">+AE177*$F176</f>
        <v>0</v>
      </c>
      <c r="AF176" s="653">
        <f t="shared" ref="AF176" si="2595">+AF177*$F176</f>
        <v>0</v>
      </c>
      <c r="AG176" s="653">
        <f t="shared" ref="AG176" si="2596">+AG177*$F176</f>
        <v>0</v>
      </c>
      <c r="AH176" s="653">
        <f t="shared" ref="AH176" si="2597">+AH177*$F176</f>
        <v>0</v>
      </c>
      <c r="AI176" s="653">
        <f t="shared" ref="AI176" si="2598">+AI177*$F176</f>
        <v>0</v>
      </c>
      <c r="AJ176" s="653">
        <f t="shared" ref="AJ176" si="2599">+AJ177*$F176</f>
        <v>0</v>
      </c>
      <c r="AK176" s="653">
        <f t="shared" ref="AK176" si="2600">+AK177*$F176</f>
        <v>0</v>
      </c>
      <c r="AL176" s="653">
        <f t="shared" ref="AL176" si="2601">+AL177*$F176</f>
        <v>0</v>
      </c>
      <c r="AM176" s="653">
        <f t="shared" ref="AM176" si="2602">+AM177*$F176</f>
        <v>0</v>
      </c>
      <c r="AN176" s="653">
        <f t="shared" ref="AN176" si="2603">+AN177*$F176</f>
        <v>0</v>
      </c>
      <c r="AO176" s="653">
        <f t="shared" ref="AO176" si="2604">+AO177*$F176</f>
        <v>0</v>
      </c>
      <c r="AP176" s="653">
        <f t="shared" ref="AP176" si="2605">+AP177*$F176</f>
        <v>0</v>
      </c>
      <c r="AQ176" s="653">
        <f t="shared" ref="AQ176" si="2606">+AQ177*$F176</f>
        <v>0</v>
      </c>
      <c r="AR176" s="653">
        <f t="shared" ref="AR176" si="2607">+AR177*$F176</f>
        <v>0</v>
      </c>
      <c r="AS176" s="653">
        <f t="shared" ref="AS176" si="2608">+AS177*$F176</f>
        <v>0</v>
      </c>
      <c r="AT176" s="653">
        <f t="shared" ref="AT176" si="2609">+AT177*$F176</f>
        <v>0</v>
      </c>
      <c r="AU176" s="613">
        <f t="shared" si="2449"/>
        <v>168817.34806664774</v>
      </c>
      <c r="AV176" s="645">
        <f t="shared" si="2408"/>
        <v>0</v>
      </c>
      <c r="AW176" s="656">
        <f t="shared" si="2409"/>
        <v>0</v>
      </c>
      <c r="AX176" s="591"/>
    </row>
    <row r="177" spans="1:50" hidden="1" outlineLevel="1">
      <c r="A177" s="590"/>
      <c r="B177" s="636"/>
      <c r="C177" s="636"/>
      <c r="D177" s="651"/>
      <c r="E177" s="653"/>
      <c r="F177" s="640"/>
      <c r="G177" s="640">
        <f t="shared" si="2450"/>
        <v>1</v>
      </c>
      <c r="H177" s="658">
        <v>0</v>
      </c>
      <c r="I177" s="658">
        <v>0</v>
      </c>
      <c r="J177" s="658">
        <v>0</v>
      </c>
      <c r="K177" s="658">
        <v>0</v>
      </c>
      <c r="L177" s="658">
        <v>0</v>
      </c>
      <c r="M177" s="658">
        <v>0</v>
      </c>
      <c r="N177" s="658">
        <v>0</v>
      </c>
      <c r="O177" s="658">
        <v>0</v>
      </c>
      <c r="P177" s="658">
        <v>0</v>
      </c>
      <c r="Q177" s="658">
        <v>0</v>
      </c>
      <c r="R177" s="658">
        <v>0.44</v>
      </c>
      <c r="S177" s="658">
        <v>0.56000000000000005</v>
      </c>
      <c r="T177" s="658">
        <v>0</v>
      </c>
      <c r="U177" s="658">
        <v>0</v>
      </c>
      <c r="V177" s="658">
        <v>0</v>
      </c>
      <c r="W177" s="658">
        <v>0</v>
      </c>
      <c r="X177" s="658">
        <v>0</v>
      </c>
      <c r="Y177" s="658">
        <v>0</v>
      </c>
      <c r="Z177" s="658">
        <v>0</v>
      </c>
      <c r="AA177" s="658">
        <v>0</v>
      </c>
      <c r="AB177" s="658">
        <v>0</v>
      </c>
      <c r="AC177" s="658">
        <v>0</v>
      </c>
      <c r="AD177" s="658">
        <v>0</v>
      </c>
      <c r="AE177" s="654">
        <v>0</v>
      </c>
      <c r="AF177" s="658">
        <v>0</v>
      </c>
      <c r="AG177" s="658">
        <v>0</v>
      </c>
      <c r="AH177" s="658">
        <v>0</v>
      </c>
      <c r="AI177" s="658">
        <v>0</v>
      </c>
      <c r="AJ177" s="658">
        <v>0</v>
      </c>
      <c r="AK177" s="658">
        <v>0</v>
      </c>
      <c r="AL177" s="658">
        <v>0</v>
      </c>
      <c r="AM177" s="658">
        <v>0</v>
      </c>
      <c r="AN177" s="658">
        <v>0</v>
      </c>
      <c r="AO177" s="658">
        <v>0</v>
      </c>
      <c r="AP177" s="658">
        <v>0</v>
      </c>
      <c r="AQ177" s="658">
        <v>0</v>
      </c>
      <c r="AR177" s="658">
        <v>0</v>
      </c>
      <c r="AS177" s="658">
        <v>0</v>
      </c>
      <c r="AT177" s="658">
        <v>0</v>
      </c>
      <c r="AU177" s="613">
        <f t="shared" si="2449"/>
        <v>1</v>
      </c>
      <c r="AV177" s="645">
        <f t="shared" si="2408"/>
        <v>1</v>
      </c>
      <c r="AW177" s="656" t="e">
        <f t="shared" si="2409"/>
        <v>#DIV/0!</v>
      </c>
      <c r="AX177" s="591"/>
    </row>
    <row r="178" spans="1:50" hidden="1" outlineLevel="1">
      <c r="A178" s="590"/>
      <c r="B178" s="636" t="s">
        <v>378</v>
      </c>
      <c r="C178" s="636" t="s">
        <v>442</v>
      </c>
      <c r="D178" s="651" t="s">
        <v>379</v>
      </c>
      <c r="E178" s="653"/>
      <c r="F178" s="640">
        <v>40993.396597878447</v>
      </c>
      <c r="G178" s="640">
        <f t="shared" si="2450"/>
        <v>40993.396597878447</v>
      </c>
      <c r="H178" s="653">
        <f t="shared" ref="H178" si="2610">+H179*$F178</f>
        <v>0</v>
      </c>
      <c r="I178" s="653">
        <f t="shared" ref="I178" si="2611">+I179*$F178</f>
        <v>0</v>
      </c>
      <c r="J178" s="653">
        <f t="shared" ref="J178" si="2612">+J179*$F178</f>
        <v>0</v>
      </c>
      <c r="K178" s="653">
        <f t="shared" ref="K178" si="2613">+K179*$F178</f>
        <v>0</v>
      </c>
      <c r="L178" s="653">
        <f t="shared" ref="L178" si="2614">+L179*$F178</f>
        <v>0</v>
      </c>
      <c r="M178" s="653">
        <f t="shared" ref="M178" si="2615">+M179*$F178</f>
        <v>0</v>
      </c>
      <c r="N178" s="653">
        <f t="shared" ref="N178" si="2616">+N179*$F178</f>
        <v>0</v>
      </c>
      <c r="O178" s="653">
        <f t="shared" ref="O178" si="2617">+O179*$F178</f>
        <v>0</v>
      </c>
      <c r="P178" s="653">
        <f t="shared" ref="P178" si="2618">+P179*$F178</f>
        <v>0</v>
      </c>
      <c r="Q178" s="653">
        <f t="shared" ref="Q178" si="2619">+Q179*$F178</f>
        <v>0</v>
      </c>
      <c r="R178" s="653">
        <f t="shared" ref="R178" si="2620">+R179*$F178</f>
        <v>37303.990904069389</v>
      </c>
      <c r="S178" s="653">
        <f t="shared" ref="S178" si="2621">+S179*$F178</f>
        <v>3689.4056938090589</v>
      </c>
      <c r="T178" s="653">
        <f t="shared" ref="T178" si="2622">+T179*$F178</f>
        <v>0</v>
      </c>
      <c r="U178" s="653">
        <f t="shared" ref="U178" si="2623">+U179*$F178</f>
        <v>0</v>
      </c>
      <c r="V178" s="653">
        <f t="shared" ref="V178" si="2624">+V179*$F178</f>
        <v>0</v>
      </c>
      <c r="W178" s="653">
        <f t="shared" ref="W178" si="2625">+W179*$F178</f>
        <v>0</v>
      </c>
      <c r="X178" s="653">
        <f t="shared" ref="X178" si="2626">+X179*$F178</f>
        <v>0</v>
      </c>
      <c r="Y178" s="653">
        <f t="shared" ref="Y178" si="2627">+Y179*$F178</f>
        <v>0</v>
      </c>
      <c r="Z178" s="653">
        <f t="shared" ref="Z178" si="2628">+Z179*$F178</f>
        <v>0</v>
      </c>
      <c r="AA178" s="653">
        <f t="shared" ref="AA178" si="2629">+AA179*$F178</f>
        <v>0</v>
      </c>
      <c r="AB178" s="653">
        <f t="shared" ref="AB178" si="2630">+AB179*$F178</f>
        <v>0</v>
      </c>
      <c r="AC178" s="653">
        <f t="shared" ref="AC178" si="2631">+AC179*$F178</f>
        <v>0</v>
      </c>
      <c r="AD178" s="653">
        <f t="shared" ref="AD178" si="2632">+AD179*$F178</f>
        <v>0</v>
      </c>
      <c r="AE178" s="653">
        <f t="shared" ref="AE178" si="2633">+AE179*$F178</f>
        <v>0</v>
      </c>
      <c r="AF178" s="653">
        <f t="shared" ref="AF178" si="2634">+AF179*$F178</f>
        <v>0</v>
      </c>
      <c r="AG178" s="653">
        <f t="shared" ref="AG178" si="2635">+AG179*$F178</f>
        <v>0</v>
      </c>
      <c r="AH178" s="653">
        <f t="shared" ref="AH178" si="2636">+AH179*$F178</f>
        <v>0</v>
      </c>
      <c r="AI178" s="653">
        <f t="shared" ref="AI178" si="2637">+AI179*$F178</f>
        <v>0</v>
      </c>
      <c r="AJ178" s="653">
        <f t="shared" ref="AJ178" si="2638">+AJ179*$F178</f>
        <v>0</v>
      </c>
      <c r="AK178" s="653">
        <f t="shared" ref="AK178" si="2639">+AK179*$F178</f>
        <v>0</v>
      </c>
      <c r="AL178" s="653">
        <f t="shared" ref="AL178" si="2640">+AL179*$F178</f>
        <v>0</v>
      </c>
      <c r="AM178" s="653">
        <f t="shared" ref="AM178" si="2641">+AM179*$F178</f>
        <v>0</v>
      </c>
      <c r="AN178" s="653">
        <f t="shared" ref="AN178" si="2642">+AN179*$F178</f>
        <v>0</v>
      </c>
      <c r="AO178" s="653">
        <f t="shared" ref="AO178" si="2643">+AO179*$F178</f>
        <v>0</v>
      </c>
      <c r="AP178" s="653">
        <f t="shared" ref="AP178" si="2644">+AP179*$F178</f>
        <v>0</v>
      </c>
      <c r="AQ178" s="653">
        <f t="shared" ref="AQ178" si="2645">+AQ179*$F178</f>
        <v>0</v>
      </c>
      <c r="AR178" s="653">
        <f t="shared" ref="AR178" si="2646">+AR179*$F178</f>
        <v>0</v>
      </c>
      <c r="AS178" s="653">
        <f t="shared" ref="AS178" si="2647">+AS179*$F178</f>
        <v>0</v>
      </c>
      <c r="AT178" s="653">
        <f t="shared" ref="AT178" si="2648">+AT179*$F178</f>
        <v>0</v>
      </c>
      <c r="AU178" s="613">
        <f t="shared" si="2449"/>
        <v>40993.396597878447</v>
      </c>
      <c r="AV178" s="645">
        <f t="shared" si="2408"/>
        <v>0</v>
      </c>
      <c r="AW178" s="656">
        <f t="shared" si="2409"/>
        <v>0</v>
      </c>
      <c r="AX178" s="591"/>
    </row>
    <row r="179" spans="1:50" hidden="1" outlineLevel="1">
      <c r="A179" s="590"/>
      <c r="B179" s="636"/>
      <c r="C179" s="636"/>
      <c r="D179" s="651"/>
      <c r="E179" s="653"/>
      <c r="F179" s="640"/>
      <c r="G179" s="640">
        <f t="shared" si="2450"/>
        <v>1</v>
      </c>
      <c r="H179" s="658">
        <v>0</v>
      </c>
      <c r="I179" s="658">
        <v>0</v>
      </c>
      <c r="J179" s="658">
        <v>0</v>
      </c>
      <c r="K179" s="658">
        <v>0</v>
      </c>
      <c r="L179" s="658">
        <v>0</v>
      </c>
      <c r="M179" s="658">
        <v>0</v>
      </c>
      <c r="N179" s="658">
        <v>0</v>
      </c>
      <c r="O179" s="658">
        <v>0</v>
      </c>
      <c r="P179" s="658">
        <v>0</v>
      </c>
      <c r="Q179" s="658">
        <v>0</v>
      </c>
      <c r="R179" s="658">
        <v>0.91</v>
      </c>
      <c r="S179" s="658">
        <v>8.9999999999999969E-2</v>
      </c>
      <c r="T179" s="658">
        <v>0</v>
      </c>
      <c r="U179" s="658">
        <v>0</v>
      </c>
      <c r="V179" s="658">
        <v>0</v>
      </c>
      <c r="W179" s="658">
        <v>0</v>
      </c>
      <c r="X179" s="658">
        <v>0</v>
      </c>
      <c r="Y179" s="658">
        <v>0</v>
      </c>
      <c r="Z179" s="658">
        <v>0</v>
      </c>
      <c r="AA179" s="658">
        <v>0</v>
      </c>
      <c r="AB179" s="658">
        <v>0</v>
      </c>
      <c r="AC179" s="658">
        <v>0</v>
      </c>
      <c r="AD179" s="658">
        <v>0</v>
      </c>
      <c r="AE179" s="654">
        <v>0</v>
      </c>
      <c r="AF179" s="658">
        <v>0</v>
      </c>
      <c r="AG179" s="658">
        <v>0</v>
      </c>
      <c r="AH179" s="658">
        <v>0</v>
      </c>
      <c r="AI179" s="658">
        <v>0</v>
      </c>
      <c r="AJ179" s="658">
        <v>0</v>
      </c>
      <c r="AK179" s="658">
        <v>0</v>
      </c>
      <c r="AL179" s="658">
        <v>0</v>
      </c>
      <c r="AM179" s="658">
        <v>0</v>
      </c>
      <c r="AN179" s="658">
        <v>0</v>
      </c>
      <c r="AO179" s="658">
        <v>0</v>
      </c>
      <c r="AP179" s="658">
        <v>0</v>
      </c>
      <c r="AQ179" s="658">
        <v>0</v>
      </c>
      <c r="AR179" s="658">
        <v>0</v>
      </c>
      <c r="AS179" s="658">
        <v>0</v>
      </c>
      <c r="AT179" s="658">
        <v>0</v>
      </c>
      <c r="AU179" s="613">
        <f t="shared" si="2449"/>
        <v>1</v>
      </c>
      <c r="AV179" s="645">
        <f t="shared" si="2408"/>
        <v>1</v>
      </c>
      <c r="AW179" s="656" t="e">
        <f t="shared" si="2409"/>
        <v>#DIV/0!</v>
      </c>
      <c r="AX179" s="591"/>
    </row>
    <row r="180" spans="1:50" hidden="1" outlineLevel="1">
      <c r="A180" s="590"/>
      <c r="B180" s="636" t="s">
        <v>378</v>
      </c>
      <c r="C180" s="636" t="s">
        <v>443</v>
      </c>
      <c r="D180" s="651" t="s">
        <v>391</v>
      </c>
      <c r="E180" s="653"/>
      <c r="F180" s="640">
        <v>141742.85080738959</v>
      </c>
      <c r="G180" s="640">
        <f t="shared" si="2450"/>
        <v>141742.85080738959</v>
      </c>
      <c r="H180" s="653">
        <f t="shared" ref="H180" si="2649">+H181*$F180</f>
        <v>0</v>
      </c>
      <c r="I180" s="653">
        <f t="shared" ref="I180" si="2650">+I181*$F180</f>
        <v>0</v>
      </c>
      <c r="J180" s="653">
        <f t="shared" ref="J180" si="2651">+J181*$F180</f>
        <v>0</v>
      </c>
      <c r="K180" s="653">
        <f t="shared" ref="K180" si="2652">+K181*$F180</f>
        <v>0</v>
      </c>
      <c r="L180" s="653">
        <f t="shared" ref="L180" si="2653">+L181*$F180</f>
        <v>0</v>
      </c>
      <c r="M180" s="653">
        <f t="shared" ref="M180" si="2654">+M181*$F180</f>
        <v>0</v>
      </c>
      <c r="N180" s="653">
        <f t="shared" ref="N180" si="2655">+N181*$F180</f>
        <v>0</v>
      </c>
      <c r="O180" s="653">
        <f t="shared" ref="O180" si="2656">+O181*$F180</f>
        <v>0</v>
      </c>
      <c r="P180" s="653">
        <f t="shared" ref="P180" si="2657">+P181*$F180</f>
        <v>0</v>
      </c>
      <c r="Q180" s="653">
        <f t="shared" ref="Q180" si="2658">+Q181*$F180</f>
        <v>0</v>
      </c>
      <c r="R180" s="653">
        <f t="shared" ref="R180" si="2659">+R181*$F180</f>
        <v>0</v>
      </c>
      <c r="S180" s="653">
        <f t="shared" ref="S180" si="2660">+S181*$F180</f>
        <v>141742.85080738959</v>
      </c>
      <c r="T180" s="653">
        <f t="shared" ref="T180" si="2661">+T181*$F180</f>
        <v>0</v>
      </c>
      <c r="U180" s="653">
        <f t="shared" ref="U180" si="2662">+U181*$F180</f>
        <v>0</v>
      </c>
      <c r="V180" s="653">
        <f t="shared" ref="V180" si="2663">+V181*$F180</f>
        <v>0</v>
      </c>
      <c r="W180" s="653">
        <f t="shared" ref="W180" si="2664">+W181*$F180</f>
        <v>0</v>
      </c>
      <c r="X180" s="653">
        <f t="shared" ref="X180" si="2665">+X181*$F180</f>
        <v>0</v>
      </c>
      <c r="Y180" s="653">
        <f t="shared" ref="Y180" si="2666">+Y181*$F180</f>
        <v>0</v>
      </c>
      <c r="Z180" s="653">
        <f t="shared" ref="Z180" si="2667">+Z181*$F180</f>
        <v>0</v>
      </c>
      <c r="AA180" s="653">
        <f t="shared" ref="AA180" si="2668">+AA181*$F180</f>
        <v>0</v>
      </c>
      <c r="AB180" s="653">
        <f t="shared" ref="AB180" si="2669">+AB181*$F180</f>
        <v>0</v>
      </c>
      <c r="AC180" s="653">
        <f t="shared" ref="AC180" si="2670">+AC181*$F180</f>
        <v>0</v>
      </c>
      <c r="AD180" s="653">
        <f t="shared" ref="AD180" si="2671">+AD181*$F180</f>
        <v>0</v>
      </c>
      <c r="AE180" s="653">
        <f t="shared" ref="AE180" si="2672">+AE181*$F180</f>
        <v>0</v>
      </c>
      <c r="AF180" s="653">
        <f t="shared" ref="AF180" si="2673">+AF181*$F180</f>
        <v>0</v>
      </c>
      <c r="AG180" s="653">
        <f t="shared" ref="AG180" si="2674">+AG181*$F180</f>
        <v>0</v>
      </c>
      <c r="AH180" s="653">
        <f t="shared" ref="AH180" si="2675">+AH181*$F180</f>
        <v>0</v>
      </c>
      <c r="AI180" s="653">
        <f t="shared" ref="AI180" si="2676">+AI181*$F180</f>
        <v>0</v>
      </c>
      <c r="AJ180" s="653">
        <f t="shared" ref="AJ180" si="2677">+AJ181*$F180</f>
        <v>0</v>
      </c>
      <c r="AK180" s="653">
        <f t="shared" ref="AK180" si="2678">+AK181*$F180</f>
        <v>0</v>
      </c>
      <c r="AL180" s="653">
        <f t="shared" ref="AL180" si="2679">+AL181*$F180</f>
        <v>0</v>
      </c>
      <c r="AM180" s="653">
        <f t="shared" ref="AM180" si="2680">+AM181*$F180</f>
        <v>0</v>
      </c>
      <c r="AN180" s="653">
        <f t="shared" ref="AN180" si="2681">+AN181*$F180</f>
        <v>0</v>
      </c>
      <c r="AO180" s="653">
        <f t="shared" ref="AO180" si="2682">+AO181*$F180</f>
        <v>0</v>
      </c>
      <c r="AP180" s="653">
        <f t="shared" ref="AP180" si="2683">+AP181*$F180</f>
        <v>0</v>
      </c>
      <c r="AQ180" s="653">
        <f t="shared" ref="AQ180" si="2684">+AQ181*$F180</f>
        <v>0</v>
      </c>
      <c r="AR180" s="653">
        <f t="shared" ref="AR180" si="2685">+AR181*$F180</f>
        <v>0</v>
      </c>
      <c r="AS180" s="653">
        <f t="shared" ref="AS180" si="2686">+AS181*$F180</f>
        <v>0</v>
      </c>
      <c r="AT180" s="653">
        <f t="shared" ref="AT180" si="2687">+AT181*$F180</f>
        <v>0</v>
      </c>
      <c r="AU180" s="613">
        <f t="shared" si="2449"/>
        <v>141742.85080738959</v>
      </c>
      <c r="AV180" s="645">
        <f t="shared" si="2408"/>
        <v>0</v>
      </c>
      <c r="AW180" s="656">
        <f t="shared" si="2409"/>
        <v>0</v>
      </c>
      <c r="AX180" s="591"/>
    </row>
    <row r="181" spans="1:50" hidden="1" outlineLevel="1">
      <c r="A181" s="590"/>
      <c r="B181" s="636"/>
      <c r="C181" s="636"/>
      <c r="D181" s="651"/>
      <c r="E181" s="653"/>
      <c r="F181" s="640"/>
      <c r="G181" s="640">
        <f t="shared" si="2450"/>
        <v>1</v>
      </c>
      <c r="H181" s="658">
        <v>0</v>
      </c>
      <c r="I181" s="658">
        <v>0</v>
      </c>
      <c r="J181" s="658">
        <v>0</v>
      </c>
      <c r="K181" s="658">
        <v>0</v>
      </c>
      <c r="L181" s="658">
        <v>0</v>
      </c>
      <c r="M181" s="658">
        <v>0</v>
      </c>
      <c r="N181" s="658">
        <v>0</v>
      </c>
      <c r="O181" s="658">
        <v>0</v>
      </c>
      <c r="P181" s="658">
        <v>0</v>
      </c>
      <c r="Q181" s="658">
        <v>0</v>
      </c>
      <c r="R181" s="658">
        <v>0</v>
      </c>
      <c r="S181" s="658">
        <v>1</v>
      </c>
      <c r="T181" s="658">
        <v>0</v>
      </c>
      <c r="U181" s="658">
        <v>0</v>
      </c>
      <c r="V181" s="658">
        <v>0</v>
      </c>
      <c r="W181" s="658">
        <v>0</v>
      </c>
      <c r="X181" s="658">
        <v>0</v>
      </c>
      <c r="Y181" s="658">
        <v>0</v>
      </c>
      <c r="Z181" s="658">
        <v>0</v>
      </c>
      <c r="AA181" s="658">
        <v>0</v>
      </c>
      <c r="AB181" s="658">
        <v>0</v>
      </c>
      <c r="AC181" s="658">
        <v>0</v>
      </c>
      <c r="AD181" s="658">
        <v>0</v>
      </c>
      <c r="AE181" s="654">
        <v>0</v>
      </c>
      <c r="AF181" s="658">
        <v>0</v>
      </c>
      <c r="AG181" s="658">
        <v>0</v>
      </c>
      <c r="AH181" s="658">
        <v>0</v>
      </c>
      <c r="AI181" s="658">
        <v>0</v>
      </c>
      <c r="AJ181" s="658">
        <v>0</v>
      </c>
      <c r="AK181" s="658">
        <v>0</v>
      </c>
      <c r="AL181" s="658">
        <v>0</v>
      </c>
      <c r="AM181" s="658">
        <v>0</v>
      </c>
      <c r="AN181" s="658">
        <v>0</v>
      </c>
      <c r="AO181" s="658">
        <v>0</v>
      </c>
      <c r="AP181" s="658">
        <v>0</v>
      </c>
      <c r="AQ181" s="658">
        <v>0</v>
      </c>
      <c r="AR181" s="658">
        <v>0</v>
      </c>
      <c r="AS181" s="658">
        <v>0</v>
      </c>
      <c r="AT181" s="658">
        <v>0</v>
      </c>
      <c r="AU181" s="613">
        <f t="shared" si="2449"/>
        <v>1</v>
      </c>
      <c r="AV181" s="645">
        <f t="shared" si="2408"/>
        <v>1</v>
      </c>
      <c r="AW181" s="656" t="e">
        <f t="shared" si="2409"/>
        <v>#DIV/0!</v>
      </c>
      <c r="AX181" s="591"/>
    </row>
    <row r="182" spans="1:50" hidden="1" outlineLevel="1">
      <c r="A182" s="590"/>
      <c r="B182" s="646" t="s">
        <v>305</v>
      </c>
      <c r="C182" s="646" t="s">
        <v>444</v>
      </c>
      <c r="D182" s="647" t="s">
        <v>445</v>
      </c>
      <c r="E182" s="649"/>
      <c r="F182" s="650">
        <f>+F183+F185+F187</f>
        <v>451378.58448181866</v>
      </c>
      <c r="G182" s="650">
        <f t="shared" si="2450"/>
        <v>451378.58448181866</v>
      </c>
      <c r="H182" s="650">
        <f t="shared" ref="H182:AT182" si="2688">+H183+H185+H187</f>
        <v>0</v>
      </c>
      <c r="I182" s="650">
        <f t="shared" si="2688"/>
        <v>0</v>
      </c>
      <c r="J182" s="650">
        <f t="shared" si="2688"/>
        <v>0</v>
      </c>
      <c r="K182" s="650">
        <f t="shared" si="2688"/>
        <v>0</v>
      </c>
      <c r="L182" s="650">
        <f t="shared" si="2688"/>
        <v>0</v>
      </c>
      <c r="M182" s="650">
        <f t="shared" si="2688"/>
        <v>0</v>
      </c>
      <c r="N182" s="650">
        <f t="shared" si="2688"/>
        <v>0</v>
      </c>
      <c r="O182" s="650">
        <f t="shared" si="2688"/>
        <v>0</v>
      </c>
      <c r="P182" s="650">
        <f t="shared" si="2688"/>
        <v>0</v>
      </c>
      <c r="Q182" s="650">
        <f t="shared" si="2688"/>
        <v>0</v>
      </c>
      <c r="R182" s="650">
        <f t="shared" si="2688"/>
        <v>0</v>
      </c>
      <c r="S182" s="650">
        <f t="shared" si="2688"/>
        <v>290568.43923204386</v>
      </c>
      <c r="T182" s="650">
        <f t="shared" si="2688"/>
        <v>160810.1452497748</v>
      </c>
      <c r="U182" s="650">
        <f t="shared" si="2688"/>
        <v>0</v>
      </c>
      <c r="V182" s="650">
        <f t="shared" si="2688"/>
        <v>0</v>
      </c>
      <c r="W182" s="650">
        <f t="shared" si="2688"/>
        <v>0</v>
      </c>
      <c r="X182" s="650">
        <f t="shared" si="2688"/>
        <v>0</v>
      </c>
      <c r="Y182" s="650">
        <f t="shared" si="2688"/>
        <v>0</v>
      </c>
      <c r="Z182" s="650">
        <f t="shared" si="2688"/>
        <v>0</v>
      </c>
      <c r="AA182" s="650">
        <f t="shared" si="2688"/>
        <v>0</v>
      </c>
      <c r="AB182" s="650">
        <f t="shared" si="2688"/>
        <v>0</v>
      </c>
      <c r="AC182" s="650">
        <f t="shared" si="2688"/>
        <v>0</v>
      </c>
      <c r="AD182" s="650">
        <f t="shared" si="2688"/>
        <v>0</v>
      </c>
      <c r="AE182" s="650">
        <f t="shared" si="2688"/>
        <v>0</v>
      </c>
      <c r="AF182" s="650">
        <f t="shared" si="2688"/>
        <v>0</v>
      </c>
      <c r="AG182" s="650">
        <f t="shared" si="2688"/>
        <v>0</v>
      </c>
      <c r="AH182" s="650">
        <f t="shared" si="2688"/>
        <v>0</v>
      </c>
      <c r="AI182" s="650">
        <f t="shared" si="2688"/>
        <v>0</v>
      </c>
      <c r="AJ182" s="650">
        <f t="shared" si="2688"/>
        <v>0</v>
      </c>
      <c r="AK182" s="650">
        <f t="shared" si="2688"/>
        <v>0</v>
      </c>
      <c r="AL182" s="650">
        <f t="shared" si="2688"/>
        <v>0</v>
      </c>
      <c r="AM182" s="650">
        <f t="shared" si="2688"/>
        <v>0</v>
      </c>
      <c r="AN182" s="650">
        <f t="shared" si="2688"/>
        <v>0</v>
      </c>
      <c r="AO182" s="650">
        <f t="shared" si="2688"/>
        <v>0</v>
      </c>
      <c r="AP182" s="650">
        <f t="shared" si="2688"/>
        <v>0</v>
      </c>
      <c r="AQ182" s="650">
        <f t="shared" si="2688"/>
        <v>0</v>
      </c>
      <c r="AR182" s="650">
        <f t="shared" si="2688"/>
        <v>0</v>
      </c>
      <c r="AS182" s="650">
        <f t="shared" si="2688"/>
        <v>0</v>
      </c>
      <c r="AT182" s="650">
        <f t="shared" si="2688"/>
        <v>0</v>
      </c>
      <c r="AU182" s="613">
        <f t="shared" si="2449"/>
        <v>451378.58448181866</v>
      </c>
      <c r="AV182" s="645">
        <f t="shared" si="2408"/>
        <v>0</v>
      </c>
      <c r="AW182" s="656">
        <f t="shared" si="2409"/>
        <v>0</v>
      </c>
      <c r="AX182" s="591"/>
    </row>
    <row r="183" spans="1:50" hidden="1" outlineLevel="1">
      <c r="A183" s="590"/>
      <c r="B183" s="636" t="s">
        <v>378</v>
      </c>
      <c r="C183" s="636" t="s">
        <v>446</v>
      </c>
      <c r="D183" s="651" t="s">
        <v>441</v>
      </c>
      <c r="E183" s="653"/>
      <c r="F183" s="640">
        <v>259974.00274392235</v>
      </c>
      <c r="G183" s="640">
        <f t="shared" si="2450"/>
        <v>259974.00274392235</v>
      </c>
      <c r="H183" s="653">
        <f t="shared" ref="H183" si="2689">+H184*$F183</f>
        <v>0</v>
      </c>
      <c r="I183" s="653">
        <f t="shared" ref="I183" si="2690">+I184*$F183</f>
        <v>0</v>
      </c>
      <c r="J183" s="653">
        <f t="shared" ref="J183" si="2691">+J184*$F183</f>
        <v>0</v>
      </c>
      <c r="K183" s="653">
        <f t="shared" ref="K183" si="2692">+K184*$F183</f>
        <v>0</v>
      </c>
      <c r="L183" s="653">
        <f t="shared" ref="L183" si="2693">+L184*$F183</f>
        <v>0</v>
      </c>
      <c r="M183" s="653">
        <f t="shared" ref="M183" si="2694">+M184*$F183</f>
        <v>0</v>
      </c>
      <c r="N183" s="653">
        <f t="shared" ref="N183" si="2695">+N184*$F183</f>
        <v>0</v>
      </c>
      <c r="O183" s="653">
        <f t="shared" ref="O183" si="2696">+O184*$F183</f>
        <v>0</v>
      </c>
      <c r="P183" s="653">
        <f t="shared" ref="P183" si="2697">+P184*$F183</f>
        <v>0</v>
      </c>
      <c r="Q183" s="653">
        <f t="shared" ref="Q183" si="2698">+Q184*$F183</f>
        <v>0</v>
      </c>
      <c r="R183" s="653">
        <f t="shared" ref="R183" si="2699">+R184*$F183</f>
        <v>0</v>
      </c>
      <c r="S183" s="653">
        <f t="shared" ref="S183" si="2700">+S184*$F183</f>
        <v>249575.04263416544</v>
      </c>
      <c r="T183" s="653">
        <f t="shared" ref="T183" si="2701">+T184*$F183</f>
        <v>10398.960109756903</v>
      </c>
      <c r="U183" s="653">
        <f t="shared" ref="U183" si="2702">+U184*$F183</f>
        <v>0</v>
      </c>
      <c r="V183" s="653">
        <f t="shared" ref="V183" si="2703">+V184*$F183</f>
        <v>0</v>
      </c>
      <c r="W183" s="653">
        <f t="shared" ref="W183" si="2704">+W184*$F183</f>
        <v>0</v>
      </c>
      <c r="X183" s="653">
        <f t="shared" ref="X183" si="2705">+X184*$F183</f>
        <v>0</v>
      </c>
      <c r="Y183" s="653">
        <f t="shared" ref="Y183" si="2706">+Y184*$F183</f>
        <v>0</v>
      </c>
      <c r="Z183" s="653">
        <f t="shared" ref="Z183" si="2707">+Z184*$F183</f>
        <v>0</v>
      </c>
      <c r="AA183" s="653">
        <f t="shared" ref="AA183" si="2708">+AA184*$F183</f>
        <v>0</v>
      </c>
      <c r="AB183" s="653">
        <f t="shared" ref="AB183" si="2709">+AB184*$F183</f>
        <v>0</v>
      </c>
      <c r="AC183" s="653">
        <f t="shared" ref="AC183" si="2710">+AC184*$F183</f>
        <v>0</v>
      </c>
      <c r="AD183" s="653">
        <f t="shared" ref="AD183" si="2711">+AD184*$F183</f>
        <v>0</v>
      </c>
      <c r="AE183" s="653">
        <f t="shared" ref="AE183" si="2712">+AE184*$F183</f>
        <v>0</v>
      </c>
      <c r="AF183" s="653">
        <f t="shared" ref="AF183" si="2713">+AF184*$F183</f>
        <v>0</v>
      </c>
      <c r="AG183" s="653">
        <f t="shared" ref="AG183" si="2714">+AG184*$F183</f>
        <v>0</v>
      </c>
      <c r="AH183" s="653">
        <f t="shared" ref="AH183" si="2715">+AH184*$F183</f>
        <v>0</v>
      </c>
      <c r="AI183" s="653">
        <f t="shared" ref="AI183" si="2716">+AI184*$F183</f>
        <v>0</v>
      </c>
      <c r="AJ183" s="653">
        <f t="shared" ref="AJ183" si="2717">+AJ184*$F183</f>
        <v>0</v>
      </c>
      <c r="AK183" s="653">
        <f t="shared" ref="AK183" si="2718">+AK184*$F183</f>
        <v>0</v>
      </c>
      <c r="AL183" s="653">
        <f t="shared" ref="AL183" si="2719">+AL184*$F183</f>
        <v>0</v>
      </c>
      <c r="AM183" s="653">
        <f t="shared" ref="AM183" si="2720">+AM184*$F183</f>
        <v>0</v>
      </c>
      <c r="AN183" s="653">
        <f t="shared" ref="AN183" si="2721">+AN184*$F183</f>
        <v>0</v>
      </c>
      <c r="AO183" s="653">
        <f t="shared" ref="AO183" si="2722">+AO184*$F183</f>
        <v>0</v>
      </c>
      <c r="AP183" s="653">
        <f t="shared" ref="AP183" si="2723">+AP184*$F183</f>
        <v>0</v>
      </c>
      <c r="AQ183" s="653">
        <f t="shared" ref="AQ183" si="2724">+AQ184*$F183</f>
        <v>0</v>
      </c>
      <c r="AR183" s="653">
        <f t="shared" ref="AR183" si="2725">+AR184*$F183</f>
        <v>0</v>
      </c>
      <c r="AS183" s="653">
        <f t="shared" ref="AS183" si="2726">+AS184*$F183</f>
        <v>0</v>
      </c>
      <c r="AT183" s="653">
        <f t="shared" ref="AT183" si="2727">+AT184*$F183</f>
        <v>0</v>
      </c>
      <c r="AU183" s="613">
        <f t="shared" si="2449"/>
        <v>259974.00274392235</v>
      </c>
      <c r="AV183" s="645">
        <f t="shared" si="2408"/>
        <v>0</v>
      </c>
      <c r="AW183" s="656">
        <f t="shared" si="2409"/>
        <v>0</v>
      </c>
      <c r="AX183" s="591"/>
    </row>
    <row r="184" spans="1:50" hidden="1" outlineLevel="1">
      <c r="A184" s="590"/>
      <c r="B184" s="636"/>
      <c r="C184" s="636"/>
      <c r="D184" s="651"/>
      <c r="E184" s="653"/>
      <c r="F184" s="640"/>
      <c r="G184" s="640">
        <f t="shared" si="2450"/>
        <v>1</v>
      </c>
      <c r="H184" s="658">
        <v>0</v>
      </c>
      <c r="I184" s="658">
        <v>0</v>
      </c>
      <c r="J184" s="658">
        <v>0</v>
      </c>
      <c r="K184" s="658">
        <v>0</v>
      </c>
      <c r="L184" s="658">
        <v>0</v>
      </c>
      <c r="M184" s="658">
        <v>0</v>
      </c>
      <c r="N184" s="658">
        <v>0</v>
      </c>
      <c r="O184" s="658">
        <v>0</v>
      </c>
      <c r="P184" s="658">
        <v>0</v>
      </c>
      <c r="Q184" s="653"/>
      <c r="R184" s="658">
        <v>0</v>
      </c>
      <c r="S184" s="658">
        <v>0.96</v>
      </c>
      <c r="T184" s="658">
        <v>4.0000000000000036E-2</v>
      </c>
      <c r="U184" s="658">
        <v>0</v>
      </c>
      <c r="V184" s="658">
        <v>0</v>
      </c>
      <c r="W184" s="658">
        <v>0</v>
      </c>
      <c r="X184" s="658">
        <v>0</v>
      </c>
      <c r="Y184" s="658">
        <v>0</v>
      </c>
      <c r="Z184" s="658">
        <v>0</v>
      </c>
      <c r="AA184" s="658">
        <v>0</v>
      </c>
      <c r="AB184" s="658">
        <v>0</v>
      </c>
      <c r="AC184" s="658">
        <v>0</v>
      </c>
      <c r="AD184" s="658">
        <v>0</v>
      </c>
      <c r="AE184" s="654">
        <v>0</v>
      </c>
      <c r="AF184" s="658">
        <v>0</v>
      </c>
      <c r="AG184" s="658">
        <v>0</v>
      </c>
      <c r="AH184" s="658">
        <v>0</v>
      </c>
      <c r="AI184" s="658">
        <v>0</v>
      </c>
      <c r="AJ184" s="658">
        <v>0</v>
      </c>
      <c r="AK184" s="658">
        <v>0</v>
      </c>
      <c r="AL184" s="658">
        <v>0</v>
      </c>
      <c r="AM184" s="658">
        <v>0</v>
      </c>
      <c r="AN184" s="658">
        <v>0</v>
      </c>
      <c r="AO184" s="658">
        <v>0</v>
      </c>
      <c r="AP184" s="658">
        <v>0</v>
      </c>
      <c r="AQ184" s="658">
        <v>0</v>
      </c>
      <c r="AR184" s="658">
        <v>0</v>
      </c>
      <c r="AS184" s="658">
        <v>0</v>
      </c>
      <c r="AT184" s="658">
        <v>0</v>
      </c>
      <c r="AU184" s="613">
        <f t="shared" si="2449"/>
        <v>1</v>
      </c>
      <c r="AV184" s="645">
        <f t="shared" si="2408"/>
        <v>1</v>
      </c>
      <c r="AW184" s="656" t="e">
        <f t="shared" si="2409"/>
        <v>#DIV/0!</v>
      </c>
      <c r="AX184" s="591"/>
    </row>
    <row r="185" spans="1:50" hidden="1" outlineLevel="1">
      <c r="A185" s="590"/>
      <c r="B185" s="636" t="s">
        <v>378</v>
      </c>
      <c r="C185" s="636" t="s">
        <v>447</v>
      </c>
      <c r="D185" s="651" t="s">
        <v>379</v>
      </c>
      <c r="E185" s="653"/>
      <c r="F185" s="640">
        <v>40993.396597878447</v>
      </c>
      <c r="G185" s="640">
        <f t="shared" si="2450"/>
        <v>40993.396597878447</v>
      </c>
      <c r="H185" s="653">
        <f t="shared" ref="H185" si="2728">+H186*$F185</f>
        <v>0</v>
      </c>
      <c r="I185" s="653">
        <f t="shared" ref="I185" si="2729">+I186*$F185</f>
        <v>0</v>
      </c>
      <c r="J185" s="653">
        <f t="shared" ref="J185" si="2730">+J186*$F185</f>
        <v>0</v>
      </c>
      <c r="K185" s="653">
        <f t="shared" ref="K185" si="2731">+K186*$F185</f>
        <v>0</v>
      </c>
      <c r="L185" s="653">
        <f t="shared" ref="L185" si="2732">+L186*$F185</f>
        <v>0</v>
      </c>
      <c r="M185" s="653">
        <f t="shared" ref="M185" si="2733">+M186*$F185</f>
        <v>0</v>
      </c>
      <c r="N185" s="653">
        <f t="shared" ref="N185" si="2734">+N186*$F185</f>
        <v>0</v>
      </c>
      <c r="O185" s="653">
        <f t="shared" ref="O185" si="2735">+O186*$F185</f>
        <v>0</v>
      </c>
      <c r="P185" s="653">
        <f t="shared" ref="P185" si="2736">+P186*$F185</f>
        <v>0</v>
      </c>
      <c r="Q185" s="653">
        <f t="shared" ref="Q185" si="2737">+Q186*$F185</f>
        <v>0</v>
      </c>
      <c r="R185" s="653">
        <f t="shared" ref="R185" si="2738">+R186*$F185</f>
        <v>0</v>
      </c>
      <c r="S185" s="653">
        <f t="shared" ref="S185" si="2739">+S186*$F185</f>
        <v>40993.396597878447</v>
      </c>
      <c r="T185" s="653">
        <f t="shared" ref="T185" si="2740">+T186*$F185</f>
        <v>0</v>
      </c>
      <c r="U185" s="653">
        <f t="shared" ref="U185" si="2741">+U186*$F185</f>
        <v>0</v>
      </c>
      <c r="V185" s="653">
        <f t="shared" ref="V185" si="2742">+V186*$F185</f>
        <v>0</v>
      </c>
      <c r="W185" s="653">
        <f t="shared" ref="W185" si="2743">+W186*$F185</f>
        <v>0</v>
      </c>
      <c r="X185" s="653">
        <f t="shared" ref="X185" si="2744">+X186*$F185</f>
        <v>0</v>
      </c>
      <c r="Y185" s="653">
        <f t="shared" ref="Y185" si="2745">+Y186*$F185</f>
        <v>0</v>
      </c>
      <c r="Z185" s="653">
        <f t="shared" ref="Z185" si="2746">+Z186*$F185</f>
        <v>0</v>
      </c>
      <c r="AA185" s="653">
        <f t="shared" ref="AA185" si="2747">+AA186*$F185</f>
        <v>0</v>
      </c>
      <c r="AB185" s="653">
        <f t="shared" ref="AB185" si="2748">+AB186*$F185</f>
        <v>0</v>
      </c>
      <c r="AC185" s="653">
        <f t="shared" ref="AC185" si="2749">+AC186*$F185</f>
        <v>0</v>
      </c>
      <c r="AD185" s="653">
        <f t="shared" ref="AD185" si="2750">+AD186*$F185</f>
        <v>0</v>
      </c>
      <c r="AE185" s="653">
        <f t="shared" ref="AE185" si="2751">+AE186*$F185</f>
        <v>0</v>
      </c>
      <c r="AF185" s="653">
        <f t="shared" ref="AF185" si="2752">+AF186*$F185</f>
        <v>0</v>
      </c>
      <c r="AG185" s="653">
        <f t="shared" ref="AG185" si="2753">+AG186*$F185</f>
        <v>0</v>
      </c>
      <c r="AH185" s="653">
        <f t="shared" ref="AH185" si="2754">+AH186*$F185</f>
        <v>0</v>
      </c>
      <c r="AI185" s="653">
        <f t="shared" ref="AI185" si="2755">+AI186*$F185</f>
        <v>0</v>
      </c>
      <c r="AJ185" s="653">
        <f t="shared" ref="AJ185" si="2756">+AJ186*$F185</f>
        <v>0</v>
      </c>
      <c r="AK185" s="653">
        <f t="shared" ref="AK185" si="2757">+AK186*$F185</f>
        <v>0</v>
      </c>
      <c r="AL185" s="653">
        <f t="shared" ref="AL185" si="2758">+AL186*$F185</f>
        <v>0</v>
      </c>
      <c r="AM185" s="653">
        <f t="shared" ref="AM185" si="2759">+AM186*$F185</f>
        <v>0</v>
      </c>
      <c r="AN185" s="653">
        <f t="shared" ref="AN185" si="2760">+AN186*$F185</f>
        <v>0</v>
      </c>
      <c r="AO185" s="653">
        <f t="shared" ref="AO185" si="2761">+AO186*$F185</f>
        <v>0</v>
      </c>
      <c r="AP185" s="653">
        <f t="shared" ref="AP185" si="2762">+AP186*$F185</f>
        <v>0</v>
      </c>
      <c r="AQ185" s="653">
        <f t="shared" ref="AQ185" si="2763">+AQ186*$F185</f>
        <v>0</v>
      </c>
      <c r="AR185" s="653">
        <f t="shared" ref="AR185" si="2764">+AR186*$F185</f>
        <v>0</v>
      </c>
      <c r="AS185" s="653">
        <f t="shared" ref="AS185" si="2765">+AS186*$F185</f>
        <v>0</v>
      </c>
      <c r="AT185" s="653">
        <f t="shared" ref="AT185" si="2766">+AT186*$F185</f>
        <v>0</v>
      </c>
      <c r="AU185" s="613">
        <f t="shared" si="2449"/>
        <v>40993.396597878447</v>
      </c>
      <c r="AV185" s="645">
        <f t="shared" si="2408"/>
        <v>0</v>
      </c>
      <c r="AW185" s="656">
        <f t="shared" si="2409"/>
        <v>0</v>
      </c>
      <c r="AX185" s="591"/>
    </row>
    <row r="186" spans="1:50" hidden="1" outlineLevel="1">
      <c r="A186" s="590"/>
      <c r="B186" s="636"/>
      <c r="C186" s="636"/>
      <c r="D186" s="651"/>
      <c r="E186" s="653"/>
      <c r="F186" s="640"/>
      <c r="G186" s="640">
        <f t="shared" si="2450"/>
        <v>1</v>
      </c>
      <c r="H186" s="658">
        <v>0</v>
      </c>
      <c r="I186" s="658">
        <v>0</v>
      </c>
      <c r="J186" s="658">
        <v>0</v>
      </c>
      <c r="K186" s="658">
        <v>0</v>
      </c>
      <c r="L186" s="658">
        <v>0</v>
      </c>
      <c r="M186" s="658">
        <v>0</v>
      </c>
      <c r="N186" s="658">
        <v>0</v>
      </c>
      <c r="O186" s="658">
        <v>0</v>
      </c>
      <c r="P186" s="658">
        <v>0</v>
      </c>
      <c r="Q186" s="653"/>
      <c r="R186" s="658">
        <v>0</v>
      </c>
      <c r="S186" s="658">
        <v>1</v>
      </c>
      <c r="T186" s="658">
        <v>0</v>
      </c>
      <c r="U186" s="658">
        <v>0</v>
      </c>
      <c r="V186" s="658">
        <v>0</v>
      </c>
      <c r="W186" s="658">
        <v>0</v>
      </c>
      <c r="X186" s="658">
        <v>0</v>
      </c>
      <c r="Y186" s="658">
        <v>0</v>
      </c>
      <c r="Z186" s="658">
        <v>0</v>
      </c>
      <c r="AA186" s="658">
        <v>0</v>
      </c>
      <c r="AB186" s="658">
        <v>0</v>
      </c>
      <c r="AC186" s="658">
        <v>0</v>
      </c>
      <c r="AD186" s="658">
        <v>0</v>
      </c>
      <c r="AE186" s="654">
        <v>0</v>
      </c>
      <c r="AF186" s="658">
        <v>0</v>
      </c>
      <c r="AG186" s="658">
        <v>0</v>
      </c>
      <c r="AH186" s="658">
        <v>0</v>
      </c>
      <c r="AI186" s="658">
        <v>0</v>
      </c>
      <c r="AJ186" s="658">
        <v>0</v>
      </c>
      <c r="AK186" s="658">
        <v>0</v>
      </c>
      <c r="AL186" s="658">
        <v>0</v>
      </c>
      <c r="AM186" s="658">
        <v>0</v>
      </c>
      <c r="AN186" s="658">
        <v>0</v>
      </c>
      <c r="AO186" s="658">
        <v>0</v>
      </c>
      <c r="AP186" s="658">
        <v>0</v>
      </c>
      <c r="AQ186" s="658">
        <v>0</v>
      </c>
      <c r="AR186" s="658">
        <v>0</v>
      </c>
      <c r="AS186" s="658">
        <v>0</v>
      </c>
      <c r="AT186" s="658">
        <v>0</v>
      </c>
      <c r="AU186" s="613">
        <f t="shared" si="2449"/>
        <v>1</v>
      </c>
      <c r="AV186" s="645">
        <f t="shared" si="2408"/>
        <v>1</v>
      </c>
      <c r="AW186" s="656" t="e">
        <f t="shared" si="2409"/>
        <v>#DIV/0!</v>
      </c>
      <c r="AX186" s="591"/>
    </row>
    <row r="187" spans="1:50" hidden="1" outlineLevel="1">
      <c r="A187" s="590"/>
      <c r="B187" s="636" t="s">
        <v>378</v>
      </c>
      <c r="C187" s="636" t="s">
        <v>448</v>
      </c>
      <c r="D187" s="651" t="s">
        <v>391</v>
      </c>
      <c r="E187" s="653"/>
      <c r="F187" s="640">
        <v>150411.18514001789</v>
      </c>
      <c r="G187" s="640">
        <f t="shared" si="2450"/>
        <v>150411.18514001789</v>
      </c>
      <c r="H187" s="653">
        <f t="shared" ref="H187" si="2767">+H188*$F187</f>
        <v>0</v>
      </c>
      <c r="I187" s="653">
        <f t="shared" ref="I187" si="2768">+I188*$F187</f>
        <v>0</v>
      </c>
      <c r="J187" s="653">
        <f t="shared" ref="J187" si="2769">+J188*$F187</f>
        <v>0</v>
      </c>
      <c r="K187" s="653">
        <f t="shared" ref="K187" si="2770">+K188*$F187</f>
        <v>0</v>
      </c>
      <c r="L187" s="653">
        <f t="shared" ref="L187" si="2771">+L188*$F187</f>
        <v>0</v>
      </c>
      <c r="M187" s="653">
        <f t="shared" ref="M187" si="2772">+M188*$F187</f>
        <v>0</v>
      </c>
      <c r="N187" s="653">
        <f t="shared" ref="N187" si="2773">+N188*$F187</f>
        <v>0</v>
      </c>
      <c r="O187" s="653">
        <f t="shared" ref="O187" si="2774">+O188*$F187</f>
        <v>0</v>
      </c>
      <c r="P187" s="653">
        <f t="shared" ref="P187" si="2775">+P188*$F187</f>
        <v>0</v>
      </c>
      <c r="Q187" s="653">
        <f t="shared" ref="Q187" si="2776">+Q188*$F187</f>
        <v>0</v>
      </c>
      <c r="R187" s="653">
        <f t="shared" ref="R187" si="2777">+R188*$F187</f>
        <v>0</v>
      </c>
      <c r="S187" s="653">
        <f t="shared" ref="S187" si="2778">+S188*$F187</f>
        <v>0</v>
      </c>
      <c r="T187" s="653">
        <f t="shared" ref="T187" si="2779">+T188*$F187</f>
        <v>150411.18514001789</v>
      </c>
      <c r="U187" s="653">
        <f t="shared" ref="U187" si="2780">+U188*$F187</f>
        <v>0</v>
      </c>
      <c r="V187" s="653">
        <f t="shared" ref="V187" si="2781">+V188*$F187</f>
        <v>0</v>
      </c>
      <c r="W187" s="653">
        <f t="shared" ref="W187" si="2782">+W188*$F187</f>
        <v>0</v>
      </c>
      <c r="X187" s="653">
        <f t="shared" ref="X187" si="2783">+X188*$F187</f>
        <v>0</v>
      </c>
      <c r="Y187" s="653">
        <f t="shared" ref="Y187" si="2784">+Y188*$F187</f>
        <v>0</v>
      </c>
      <c r="Z187" s="653">
        <f t="shared" ref="Z187" si="2785">+Z188*$F187</f>
        <v>0</v>
      </c>
      <c r="AA187" s="653">
        <f t="shared" ref="AA187" si="2786">+AA188*$F187</f>
        <v>0</v>
      </c>
      <c r="AB187" s="653">
        <f t="shared" ref="AB187" si="2787">+AB188*$F187</f>
        <v>0</v>
      </c>
      <c r="AC187" s="653">
        <f t="shared" ref="AC187" si="2788">+AC188*$F187</f>
        <v>0</v>
      </c>
      <c r="AD187" s="653">
        <f t="shared" ref="AD187" si="2789">+AD188*$F187</f>
        <v>0</v>
      </c>
      <c r="AE187" s="653">
        <f t="shared" ref="AE187" si="2790">+AE188*$F187</f>
        <v>0</v>
      </c>
      <c r="AF187" s="653">
        <f t="shared" ref="AF187" si="2791">+AF188*$F187</f>
        <v>0</v>
      </c>
      <c r="AG187" s="653">
        <f t="shared" ref="AG187" si="2792">+AG188*$F187</f>
        <v>0</v>
      </c>
      <c r="AH187" s="653">
        <f t="shared" ref="AH187" si="2793">+AH188*$F187</f>
        <v>0</v>
      </c>
      <c r="AI187" s="653">
        <f t="shared" ref="AI187" si="2794">+AI188*$F187</f>
        <v>0</v>
      </c>
      <c r="AJ187" s="653">
        <f t="shared" ref="AJ187" si="2795">+AJ188*$F187</f>
        <v>0</v>
      </c>
      <c r="AK187" s="653">
        <f t="shared" ref="AK187" si="2796">+AK188*$F187</f>
        <v>0</v>
      </c>
      <c r="AL187" s="653">
        <f t="shared" ref="AL187" si="2797">+AL188*$F187</f>
        <v>0</v>
      </c>
      <c r="AM187" s="653">
        <f t="shared" ref="AM187" si="2798">+AM188*$F187</f>
        <v>0</v>
      </c>
      <c r="AN187" s="653">
        <f t="shared" ref="AN187" si="2799">+AN188*$F187</f>
        <v>0</v>
      </c>
      <c r="AO187" s="653">
        <f t="shared" ref="AO187" si="2800">+AO188*$F187</f>
        <v>0</v>
      </c>
      <c r="AP187" s="653">
        <f t="shared" ref="AP187" si="2801">+AP188*$F187</f>
        <v>0</v>
      </c>
      <c r="AQ187" s="653">
        <f t="shared" ref="AQ187" si="2802">+AQ188*$F187</f>
        <v>0</v>
      </c>
      <c r="AR187" s="653">
        <f t="shared" ref="AR187" si="2803">+AR188*$F187</f>
        <v>0</v>
      </c>
      <c r="AS187" s="653">
        <f t="shared" ref="AS187" si="2804">+AS188*$F187</f>
        <v>0</v>
      </c>
      <c r="AT187" s="653">
        <f t="shared" ref="AT187" si="2805">+AT188*$F187</f>
        <v>0</v>
      </c>
      <c r="AU187" s="613">
        <f t="shared" si="2449"/>
        <v>150411.18514001789</v>
      </c>
      <c r="AV187" s="645">
        <f t="shared" si="2408"/>
        <v>0</v>
      </c>
      <c r="AW187" s="656">
        <f t="shared" si="2409"/>
        <v>0</v>
      </c>
      <c r="AX187" s="591"/>
    </row>
    <row r="188" spans="1:50" hidden="1" outlineLevel="1">
      <c r="A188" s="590"/>
      <c r="B188" s="636"/>
      <c r="C188" s="636"/>
      <c r="D188" s="651"/>
      <c r="E188" s="653"/>
      <c r="F188" s="640"/>
      <c r="G188" s="640">
        <f t="shared" si="2450"/>
        <v>1</v>
      </c>
      <c r="H188" s="658">
        <v>0</v>
      </c>
      <c r="I188" s="658">
        <v>0</v>
      </c>
      <c r="J188" s="658">
        <v>0</v>
      </c>
      <c r="K188" s="658">
        <v>0</v>
      </c>
      <c r="L188" s="658">
        <v>0</v>
      </c>
      <c r="M188" s="658">
        <v>0</v>
      </c>
      <c r="N188" s="658">
        <v>0</v>
      </c>
      <c r="O188" s="658">
        <v>0</v>
      </c>
      <c r="P188" s="658">
        <v>0</v>
      </c>
      <c r="Q188" s="653"/>
      <c r="R188" s="658">
        <v>0</v>
      </c>
      <c r="S188" s="658">
        <v>0</v>
      </c>
      <c r="T188" s="658">
        <v>1</v>
      </c>
      <c r="U188" s="658">
        <v>0</v>
      </c>
      <c r="V188" s="658">
        <v>0</v>
      </c>
      <c r="W188" s="658">
        <v>0</v>
      </c>
      <c r="X188" s="658">
        <v>0</v>
      </c>
      <c r="Y188" s="658">
        <v>0</v>
      </c>
      <c r="Z188" s="658">
        <v>0</v>
      </c>
      <c r="AA188" s="658">
        <v>0</v>
      </c>
      <c r="AB188" s="658">
        <v>0</v>
      </c>
      <c r="AC188" s="658">
        <v>0</v>
      </c>
      <c r="AD188" s="658">
        <v>0</v>
      </c>
      <c r="AE188" s="654">
        <v>0</v>
      </c>
      <c r="AF188" s="658">
        <v>0</v>
      </c>
      <c r="AG188" s="658">
        <v>0</v>
      </c>
      <c r="AH188" s="658">
        <v>0</v>
      </c>
      <c r="AI188" s="658">
        <v>0</v>
      </c>
      <c r="AJ188" s="658">
        <v>0</v>
      </c>
      <c r="AK188" s="658">
        <v>0</v>
      </c>
      <c r="AL188" s="658">
        <v>0</v>
      </c>
      <c r="AM188" s="658">
        <v>0</v>
      </c>
      <c r="AN188" s="658">
        <v>0</v>
      </c>
      <c r="AO188" s="658">
        <v>0</v>
      </c>
      <c r="AP188" s="658">
        <v>0</v>
      </c>
      <c r="AQ188" s="658">
        <v>0</v>
      </c>
      <c r="AR188" s="658">
        <v>0</v>
      </c>
      <c r="AS188" s="658">
        <v>0</v>
      </c>
      <c r="AT188" s="658">
        <v>0</v>
      </c>
      <c r="AU188" s="613">
        <f t="shared" si="2449"/>
        <v>1</v>
      </c>
      <c r="AV188" s="645">
        <f t="shared" si="2408"/>
        <v>1</v>
      </c>
      <c r="AW188" s="656" t="e">
        <f t="shared" si="2409"/>
        <v>#DIV/0!</v>
      </c>
      <c r="AX188" s="591"/>
    </row>
    <row r="189" spans="1:50" hidden="1" outlineLevel="1">
      <c r="A189" s="590"/>
      <c r="B189" s="646" t="s">
        <v>305</v>
      </c>
      <c r="C189" s="646" t="s">
        <v>449</v>
      </c>
      <c r="D189" s="647" t="s">
        <v>450</v>
      </c>
      <c r="E189" s="649"/>
      <c r="F189" s="650">
        <f>+F190+F192+F194</f>
        <v>451378.58448181866</v>
      </c>
      <c r="G189" s="650">
        <f t="shared" ref="G189" si="2806">SUM(H189:AT189)</f>
        <v>451378.58448181866</v>
      </c>
      <c r="H189" s="650">
        <f t="shared" ref="H189" si="2807">+H190+H192+H194</f>
        <v>0</v>
      </c>
      <c r="I189" s="650">
        <f t="shared" ref="I189" si="2808">+I190+I192+I194</f>
        <v>0</v>
      </c>
      <c r="J189" s="650">
        <f t="shared" ref="J189" si="2809">+J190+J192+J194</f>
        <v>0</v>
      </c>
      <c r="K189" s="650">
        <f t="shared" ref="K189" si="2810">+K190+K192+K194</f>
        <v>0</v>
      </c>
      <c r="L189" s="650">
        <f t="shared" ref="L189" si="2811">+L190+L192+L194</f>
        <v>0</v>
      </c>
      <c r="M189" s="650">
        <f t="shared" ref="M189" si="2812">+M190+M192+M194</f>
        <v>0</v>
      </c>
      <c r="N189" s="650">
        <f t="shared" ref="N189" si="2813">+N190+N192+N194</f>
        <v>0</v>
      </c>
      <c r="O189" s="650">
        <f t="shared" ref="O189" si="2814">+O190+O192+O194</f>
        <v>0</v>
      </c>
      <c r="P189" s="650">
        <f t="shared" ref="P189" si="2815">+P190+P192+P194</f>
        <v>0</v>
      </c>
      <c r="Q189" s="650">
        <f t="shared" ref="Q189" si="2816">+Q190+Q192+Q194</f>
        <v>0</v>
      </c>
      <c r="R189" s="650">
        <f t="shared" ref="R189" si="2817">+R190+R192+R194</f>
        <v>0</v>
      </c>
      <c r="S189" s="650">
        <f t="shared" ref="S189" si="2818">+S190+S192+S194</f>
        <v>196977.79824423185</v>
      </c>
      <c r="T189" s="650">
        <f t="shared" ref="T189" si="2819">+T190+T192+T194</f>
        <v>254400.78623758681</v>
      </c>
      <c r="U189" s="650">
        <f t="shared" ref="U189" si="2820">+U190+U192+U194</f>
        <v>0</v>
      </c>
      <c r="V189" s="650">
        <f t="shared" ref="V189" si="2821">+V190+V192+V194</f>
        <v>0</v>
      </c>
      <c r="W189" s="650">
        <f t="shared" ref="W189" si="2822">+W190+W192+W194</f>
        <v>0</v>
      </c>
      <c r="X189" s="650">
        <f t="shared" ref="X189" si="2823">+X190+X192+X194</f>
        <v>0</v>
      </c>
      <c r="Y189" s="650">
        <f t="shared" ref="Y189" si="2824">+Y190+Y192+Y194</f>
        <v>0</v>
      </c>
      <c r="Z189" s="650">
        <f t="shared" ref="Z189" si="2825">+Z190+Z192+Z194</f>
        <v>0</v>
      </c>
      <c r="AA189" s="650">
        <f t="shared" ref="AA189" si="2826">+AA190+AA192+AA194</f>
        <v>0</v>
      </c>
      <c r="AB189" s="650">
        <f t="shared" ref="AB189" si="2827">+AB190+AB192+AB194</f>
        <v>0</v>
      </c>
      <c r="AC189" s="650">
        <f t="shared" ref="AC189" si="2828">+AC190+AC192+AC194</f>
        <v>0</v>
      </c>
      <c r="AD189" s="650">
        <f t="shared" ref="AD189" si="2829">+AD190+AD192+AD194</f>
        <v>0</v>
      </c>
      <c r="AE189" s="650">
        <f t="shared" ref="AE189" si="2830">+AE190+AE192+AE194</f>
        <v>0</v>
      </c>
      <c r="AF189" s="650">
        <f t="shared" ref="AF189" si="2831">+AF190+AF192+AF194</f>
        <v>0</v>
      </c>
      <c r="AG189" s="650">
        <f t="shared" ref="AG189" si="2832">+AG190+AG192+AG194</f>
        <v>0</v>
      </c>
      <c r="AH189" s="650">
        <f t="shared" ref="AH189" si="2833">+AH190+AH192+AH194</f>
        <v>0</v>
      </c>
      <c r="AI189" s="650">
        <f t="shared" ref="AI189" si="2834">+AI190+AI192+AI194</f>
        <v>0</v>
      </c>
      <c r="AJ189" s="650">
        <f t="shared" ref="AJ189" si="2835">+AJ190+AJ192+AJ194</f>
        <v>0</v>
      </c>
      <c r="AK189" s="650">
        <f t="shared" ref="AK189" si="2836">+AK190+AK192+AK194</f>
        <v>0</v>
      </c>
      <c r="AL189" s="650">
        <f t="shared" ref="AL189" si="2837">+AL190+AL192+AL194</f>
        <v>0</v>
      </c>
      <c r="AM189" s="650">
        <f t="shared" ref="AM189" si="2838">+AM190+AM192+AM194</f>
        <v>0</v>
      </c>
      <c r="AN189" s="650">
        <f t="shared" ref="AN189" si="2839">+AN190+AN192+AN194</f>
        <v>0</v>
      </c>
      <c r="AO189" s="650">
        <f t="shared" ref="AO189" si="2840">+AO190+AO192+AO194</f>
        <v>0</v>
      </c>
      <c r="AP189" s="650">
        <f t="shared" ref="AP189" si="2841">+AP190+AP192+AP194</f>
        <v>0</v>
      </c>
      <c r="AQ189" s="650">
        <f t="shared" ref="AQ189" si="2842">+AQ190+AQ192+AQ194</f>
        <v>0</v>
      </c>
      <c r="AR189" s="650">
        <f t="shared" ref="AR189" si="2843">+AR190+AR192+AR194</f>
        <v>0</v>
      </c>
      <c r="AS189" s="650">
        <f t="shared" ref="AS189" si="2844">+AS190+AS192+AS194</f>
        <v>0</v>
      </c>
      <c r="AT189" s="650">
        <f t="shared" ref="AT189" si="2845">+AT190+AT192+AT194</f>
        <v>0</v>
      </c>
      <c r="AU189" s="613">
        <f t="shared" si="2449"/>
        <v>451378.58448181866</v>
      </c>
      <c r="AV189" s="645">
        <f t="shared" si="2408"/>
        <v>0</v>
      </c>
      <c r="AW189" s="656">
        <f t="shared" si="2409"/>
        <v>0</v>
      </c>
      <c r="AX189" s="591"/>
    </row>
    <row r="190" spans="1:50" hidden="1" outlineLevel="1">
      <c r="A190" s="590"/>
      <c r="B190" s="636" t="s">
        <v>378</v>
      </c>
      <c r="C190" s="636" t="s">
        <v>451</v>
      </c>
      <c r="D190" s="651" t="s">
        <v>441</v>
      </c>
      <c r="E190" s="653"/>
      <c r="F190" s="640">
        <v>259974.00274392235</v>
      </c>
      <c r="G190" s="640">
        <f t="shared" si="2450"/>
        <v>259974.00274392235</v>
      </c>
      <c r="H190" s="653">
        <f t="shared" ref="H190" si="2846">+H191*$F190</f>
        <v>0</v>
      </c>
      <c r="I190" s="653">
        <f t="shared" ref="I190" si="2847">+I191*$F190</f>
        <v>0</v>
      </c>
      <c r="J190" s="653">
        <f t="shared" ref="J190" si="2848">+J191*$F190</f>
        <v>0</v>
      </c>
      <c r="K190" s="653">
        <f t="shared" ref="K190" si="2849">+K191*$F190</f>
        <v>0</v>
      </c>
      <c r="L190" s="653">
        <f t="shared" ref="L190" si="2850">+L191*$F190</f>
        <v>0</v>
      </c>
      <c r="M190" s="653">
        <f t="shared" ref="M190" si="2851">+M191*$F190</f>
        <v>0</v>
      </c>
      <c r="N190" s="653">
        <f t="shared" ref="N190" si="2852">+N191*$F190</f>
        <v>0</v>
      </c>
      <c r="O190" s="653">
        <f t="shared" ref="O190" si="2853">+O191*$F190</f>
        <v>0</v>
      </c>
      <c r="P190" s="653">
        <f t="shared" ref="P190" si="2854">+P191*$F190</f>
        <v>0</v>
      </c>
      <c r="Q190" s="653">
        <f t="shared" ref="Q190" si="2855">+Q191*$F190</f>
        <v>0</v>
      </c>
      <c r="R190" s="653">
        <f t="shared" ref="R190" si="2856">+R191*$F190</f>
        <v>0</v>
      </c>
      <c r="S190" s="653">
        <f t="shared" ref="S190" si="2857">+S191*$F190</f>
        <v>155984.40164635339</v>
      </c>
      <c r="T190" s="653">
        <f t="shared" ref="T190" si="2858">+T191*$F190</f>
        <v>103989.60109756894</v>
      </c>
      <c r="U190" s="653">
        <f t="shared" ref="U190" si="2859">+U191*$F190</f>
        <v>0</v>
      </c>
      <c r="V190" s="653">
        <f t="shared" ref="V190" si="2860">+V191*$F190</f>
        <v>0</v>
      </c>
      <c r="W190" s="653">
        <f t="shared" ref="W190" si="2861">+W191*$F190</f>
        <v>0</v>
      </c>
      <c r="X190" s="653">
        <f t="shared" ref="X190" si="2862">+X191*$F190</f>
        <v>0</v>
      </c>
      <c r="Y190" s="653">
        <f t="shared" ref="Y190" si="2863">+Y191*$F190</f>
        <v>0</v>
      </c>
      <c r="Z190" s="653">
        <f t="shared" ref="Z190" si="2864">+Z191*$F190</f>
        <v>0</v>
      </c>
      <c r="AA190" s="653">
        <f t="shared" ref="AA190" si="2865">+AA191*$F190</f>
        <v>0</v>
      </c>
      <c r="AB190" s="653">
        <f t="shared" ref="AB190" si="2866">+AB191*$F190</f>
        <v>0</v>
      </c>
      <c r="AC190" s="653">
        <f t="shared" ref="AC190" si="2867">+AC191*$F190</f>
        <v>0</v>
      </c>
      <c r="AD190" s="653">
        <f t="shared" ref="AD190" si="2868">+AD191*$F190</f>
        <v>0</v>
      </c>
      <c r="AE190" s="653">
        <f t="shared" ref="AE190" si="2869">+AE191*$F190</f>
        <v>0</v>
      </c>
      <c r="AF190" s="653">
        <f t="shared" ref="AF190" si="2870">+AF191*$F190</f>
        <v>0</v>
      </c>
      <c r="AG190" s="653">
        <f t="shared" ref="AG190" si="2871">+AG191*$F190</f>
        <v>0</v>
      </c>
      <c r="AH190" s="653">
        <f t="shared" ref="AH190" si="2872">+AH191*$F190</f>
        <v>0</v>
      </c>
      <c r="AI190" s="653">
        <f t="shared" ref="AI190" si="2873">+AI191*$F190</f>
        <v>0</v>
      </c>
      <c r="AJ190" s="653">
        <f t="shared" ref="AJ190" si="2874">+AJ191*$F190</f>
        <v>0</v>
      </c>
      <c r="AK190" s="653">
        <f t="shared" ref="AK190" si="2875">+AK191*$F190</f>
        <v>0</v>
      </c>
      <c r="AL190" s="653">
        <f t="shared" ref="AL190" si="2876">+AL191*$F190</f>
        <v>0</v>
      </c>
      <c r="AM190" s="653">
        <f t="shared" ref="AM190" si="2877">+AM191*$F190</f>
        <v>0</v>
      </c>
      <c r="AN190" s="653">
        <f t="shared" ref="AN190" si="2878">+AN191*$F190</f>
        <v>0</v>
      </c>
      <c r="AO190" s="653">
        <f t="shared" ref="AO190" si="2879">+AO191*$F190</f>
        <v>0</v>
      </c>
      <c r="AP190" s="653">
        <f t="shared" ref="AP190" si="2880">+AP191*$F190</f>
        <v>0</v>
      </c>
      <c r="AQ190" s="653">
        <f t="shared" ref="AQ190" si="2881">+AQ191*$F190</f>
        <v>0</v>
      </c>
      <c r="AR190" s="653">
        <f t="shared" ref="AR190" si="2882">+AR191*$F190</f>
        <v>0</v>
      </c>
      <c r="AS190" s="653">
        <f t="shared" ref="AS190" si="2883">+AS191*$F190</f>
        <v>0</v>
      </c>
      <c r="AT190" s="653">
        <f t="shared" ref="AT190" si="2884">+AT191*$F190</f>
        <v>0</v>
      </c>
      <c r="AU190" s="613">
        <f t="shared" si="2449"/>
        <v>259974.00274392235</v>
      </c>
      <c r="AV190" s="645">
        <f t="shared" si="2408"/>
        <v>0</v>
      </c>
      <c r="AW190" s="656">
        <f t="shared" si="2409"/>
        <v>0</v>
      </c>
      <c r="AX190" s="591"/>
    </row>
    <row r="191" spans="1:50" hidden="1" outlineLevel="1">
      <c r="A191" s="590"/>
      <c r="B191" s="636"/>
      <c r="C191" s="636"/>
      <c r="D191" s="651"/>
      <c r="E191" s="653"/>
      <c r="F191" s="640"/>
      <c r="G191" s="640">
        <f t="shared" si="2450"/>
        <v>1</v>
      </c>
      <c r="H191" s="658">
        <v>0</v>
      </c>
      <c r="I191" s="658">
        <v>0</v>
      </c>
      <c r="J191" s="658">
        <v>0</v>
      </c>
      <c r="K191" s="658">
        <v>0</v>
      </c>
      <c r="L191" s="658">
        <v>0</v>
      </c>
      <c r="M191" s="658">
        <v>0</v>
      </c>
      <c r="N191" s="658">
        <v>0</v>
      </c>
      <c r="O191" s="658">
        <v>0</v>
      </c>
      <c r="P191" s="658">
        <v>0</v>
      </c>
      <c r="Q191" s="653"/>
      <c r="R191" s="658">
        <v>0</v>
      </c>
      <c r="S191" s="658">
        <v>0.6</v>
      </c>
      <c r="T191" s="658">
        <v>0.4</v>
      </c>
      <c r="U191" s="658">
        <v>0</v>
      </c>
      <c r="V191" s="658">
        <v>0</v>
      </c>
      <c r="W191" s="658">
        <v>0</v>
      </c>
      <c r="X191" s="658">
        <v>0</v>
      </c>
      <c r="Y191" s="658">
        <v>0</v>
      </c>
      <c r="Z191" s="658">
        <v>0</v>
      </c>
      <c r="AA191" s="658">
        <v>0</v>
      </c>
      <c r="AB191" s="658">
        <v>0</v>
      </c>
      <c r="AC191" s="658">
        <v>0</v>
      </c>
      <c r="AD191" s="658">
        <v>0</v>
      </c>
      <c r="AE191" s="654">
        <v>0</v>
      </c>
      <c r="AF191" s="658">
        <v>0</v>
      </c>
      <c r="AG191" s="658">
        <v>0</v>
      </c>
      <c r="AH191" s="658">
        <v>0</v>
      </c>
      <c r="AI191" s="658">
        <v>0</v>
      </c>
      <c r="AJ191" s="658">
        <v>0</v>
      </c>
      <c r="AK191" s="658">
        <v>0</v>
      </c>
      <c r="AL191" s="658">
        <v>0</v>
      </c>
      <c r="AM191" s="658">
        <v>0</v>
      </c>
      <c r="AN191" s="658">
        <v>0</v>
      </c>
      <c r="AO191" s="658">
        <v>0</v>
      </c>
      <c r="AP191" s="658">
        <v>0</v>
      </c>
      <c r="AQ191" s="658">
        <v>0</v>
      </c>
      <c r="AR191" s="658">
        <v>0</v>
      </c>
      <c r="AS191" s="658">
        <v>0</v>
      </c>
      <c r="AT191" s="658">
        <v>0</v>
      </c>
      <c r="AU191" s="613">
        <f t="shared" si="2449"/>
        <v>1</v>
      </c>
      <c r="AV191" s="645">
        <f t="shared" si="2408"/>
        <v>1</v>
      </c>
      <c r="AW191" s="656" t="e">
        <f t="shared" si="2409"/>
        <v>#DIV/0!</v>
      </c>
      <c r="AX191" s="591"/>
    </row>
    <row r="192" spans="1:50" hidden="1" outlineLevel="1">
      <c r="A192" s="590"/>
      <c r="B192" s="636" t="s">
        <v>378</v>
      </c>
      <c r="C192" s="636" t="s">
        <v>452</v>
      </c>
      <c r="D192" s="651" t="s">
        <v>379</v>
      </c>
      <c r="E192" s="653"/>
      <c r="F192" s="640">
        <v>40993.396597878447</v>
      </c>
      <c r="G192" s="640">
        <f t="shared" si="2450"/>
        <v>40993.396597878447</v>
      </c>
      <c r="H192" s="653">
        <f t="shared" ref="H192" si="2885">+H193*$F192</f>
        <v>0</v>
      </c>
      <c r="I192" s="653">
        <f t="shared" ref="I192" si="2886">+I193*$F192</f>
        <v>0</v>
      </c>
      <c r="J192" s="653">
        <f t="shared" ref="J192" si="2887">+J193*$F192</f>
        <v>0</v>
      </c>
      <c r="K192" s="653">
        <f t="shared" ref="K192" si="2888">+K193*$F192</f>
        <v>0</v>
      </c>
      <c r="L192" s="653">
        <f t="shared" ref="L192" si="2889">+L193*$F192</f>
        <v>0</v>
      </c>
      <c r="M192" s="653">
        <f t="shared" ref="M192" si="2890">+M193*$F192</f>
        <v>0</v>
      </c>
      <c r="N192" s="653">
        <f t="shared" ref="N192" si="2891">+N193*$F192</f>
        <v>0</v>
      </c>
      <c r="O192" s="653">
        <f t="shared" ref="O192" si="2892">+O193*$F192</f>
        <v>0</v>
      </c>
      <c r="P192" s="653">
        <f t="shared" ref="P192" si="2893">+P193*$F192</f>
        <v>0</v>
      </c>
      <c r="Q192" s="653">
        <f t="shared" ref="Q192" si="2894">+Q193*$F192</f>
        <v>0</v>
      </c>
      <c r="R192" s="653">
        <f t="shared" ref="R192" si="2895">+R193*$F192</f>
        <v>0</v>
      </c>
      <c r="S192" s="653">
        <f t="shared" ref="S192" si="2896">+S193*$F192</f>
        <v>40993.396597878447</v>
      </c>
      <c r="T192" s="653">
        <f t="shared" ref="T192" si="2897">+T193*$F192</f>
        <v>0</v>
      </c>
      <c r="U192" s="653">
        <f t="shared" ref="U192" si="2898">+U193*$F192</f>
        <v>0</v>
      </c>
      <c r="V192" s="653">
        <f t="shared" ref="V192" si="2899">+V193*$F192</f>
        <v>0</v>
      </c>
      <c r="W192" s="653">
        <f t="shared" ref="W192" si="2900">+W193*$F192</f>
        <v>0</v>
      </c>
      <c r="X192" s="653">
        <f t="shared" ref="X192" si="2901">+X193*$F192</f>
        <v>0</v>
      </c>
      <c r="Y192" s="653">
        <f t="shared" ref="Y192" si="2902">+Y193*$F192</f>
        <v>0</v>
      </c>
      <c r="Z192" s="653">
        <f t="shared" ref="Z192" si="2903">+Z193*$F192</f>
        <v>0</v>
      </c>
      <c r="AA192" s="653">
        <f t="shared" ref="AA192" si="2904">+AA193*$F192</f>
        <v>0</v>
      </c>
      <c r="AB192" s="653">
        <f t="shared" ref="AB192" si="2905">+AB193*$F192</f>
        <v>0</v>
      </c>
      <c r="AC192" s="653">
        <f t="shared" ref="AC192" si="2906">+AC193*$F192</f>
        <v>0</v>
      </c>
      <c r="AD192" s="653">
        <f t="shared" ref="AD192" si="2907">+AD193*$F192</f>
        <v>0</v>
      </c>
      <c r="AE192" s="653">
        <f t="shared" ref="AE192" si="2908">+AE193*$F192</f>
        <v>0</v>
      </c>
      <c r="AF192" s="653">
        <f t="shared" ref="AF192" si="2909">+AF193*$F192</f>
        <v>0</v>
      </c>
      <c r="AG192" s="653">
        <f t="shared" ref="AG192" si="2910">+AG193*$F192</f>
        <v>0</v>
      </c>
      <c r="AH192" s="653">
        <f t="shared" ref="AH192" si="2911">+AH193*$F192</f>
        <v>0</v>
      </c>
      <c r="AI192" s="653">
        <f t="shared" ref="AI192" si="2912">+AI193*$F192</f>
        <v>0</v>
      </c>
      <c r="AJ192" s="653">
        <f t="shared" ref="AJ192" si="2913">+AJ193*$F192</f>
        <v>0</v>
      </c>
      <c r="AK192" s="653">
        <f t="shared" ref="AK192" si="2914">+AK193*$F192</f>
        <v>0</v>
      </c>
      <c r="AL192" s="653">
        <f t="shared" ref="AL192" si="2915">+AL193*$F192</f>
        <v>0</v>
      </c>
      <c r="AM192" s="653">
        <f t="shared" ref="AM192" si="2916">+AM193*$F192</f>
        <v>0</v>
      </c>
      <c r="AN192" s="653">
        <f t="shared" ref="AN192" si="2917">+AN193*$F192</f>
        <v>0</v>
      </c>
      <c r="AO192" s="653">
        <f t="shared" ref="AO192" si="2918">+AO193*$F192</f>
        <v>0</v>
      </c>
      <c r="AP192" s="653">
        <f t="shared" ref="AP192" si="2919">+AP193*$F192</f>
        <v>0</v>
      </c>
      <c r="AQ192" s="653">
        <f t="shared" ref="AQ192" si="2920">+AQ193*$F192</f>
        <v>0</v>
      </c>
      <c r="AR192" s="653">
        <f t="shared" ref="AR192" si="2921">+AR193*$F192</f>
        <v>0</v>
      </c>
      <c r="AS192" s="653">
        <f t="shared" ref="AS192" si="2922">+AS193*$F192</f>
        <v>0</v>
      </c>
      <c r="AT192" s="653">
        <f t="shared" ref="AT192" si="2923">+AT193*$F192</f>
        <v>0</v>
      </c>
      <c r="AU192" s="613">
        <f t="shared" si="2449"/>
        <v>40993.396597878447</v>
      </c>
      <c r="AV192" s="645">
        <f t="shared" si="2408"/>
        <v>0</v>
      </c>
      <c r="AW192" s="656">
        <f t="shared" si="2409"/>
        <v>0</v>
      </c>
      <c r="AX192" s="591"/>
    </row>
    <row r="193" spans="1:50" hidden="1" outlineLevel="1">
      <c r="A193" s="590"/>
      <c r="B193" s="636"/>
      <c r="C193" s="636"/>
      <c r="D193" s="651"/>
      <c r="E193" s="653"/>
      <c r="F193" s="640"/>
      <c r="G193" s="640">
        <f t="shared" si="2450"/>
        <v>1</v>
      </c>
      <c r="H193" s="658">
        <v>0</v>
      </c>
      <c r="I193" s="658">
        <v>0</v>
      </c>
      <c r="J193" s="658">
        <v>0</v>
      </c>
      <c r="K193" s="658">
        <v>0</v>
      </c>
      <c r="L193" s="658">
        <v>0</v>
      </c>
      <c r="M193" s="658">
        <v>0</v>
      </c>
      <c r="N193" s="658">
        <v>0</v>
      </c>
      <c r="O193" s="658">
        <v>0</v>
      </c>
      <c r="P193" s="658">
        <v>0</v>
      </c>
      <c r="Q193" s="653"/>
      <c r="R193" s="658">
        <v>0</v>
      </c>
      <c r="S193" s="658">
        <v>1</v>
      </c>
      <c r="T193" s="658">
        <v>0</v>
      </c>
      <c r="U193" s="658">
        <v>0</v>
      </c>
      <c r="V193" s="658">
        <v>0</v>
      </c>
      <c r="W193" s="658">
        <v>0</v>
      </c>
      <c r="X193" s="658">
        <v>0</v>
      </c>
      <c r="Y193" s="658">
        <v>0</v>
      </c>
      <c r="Z193" s="658">
        <v>0</v>
      </c>
      <c r="AA193" s="658">
        <v>0</v>
      </c>
      <c r="AB193" s="658">
        <v>0</v>
      </c>
      <c r="AC193" s="658">
        <v>0</v>
      </c>
      <c r="AD193" s="658">
        <v>0</v>
      </c>
      <c r="AE193" s="654">
        <v>0</v>
      </c>
      <c r="AF193" s="658">
        <v>0</v>
      </c>
      <c r="AG193" s="658">
        <v>0</v>
      </c>
      <c r="AH193" s="658">
        <v>0</v>
      </c>
      <c r="AI193" s="658">
        <v>0</v>
      </c>
      <c r="AJ193" s="658">
        <v>0</v>
      </c>
      <c r="AK193" s="658">
        <v>0</v>
      </c>
      <c r="AL193" s="658">
        <v>0</v>
      </c>
      <c r="AM193" s="658">
        <v>0</v>
      </c>
      <c r="AN193" s="658">
        <v>0</v>
      </c>
      <c r="AO193" s="658">
        <v>0</v>
      </c>
      <c r="AP193" s="658">
        <v>0</v>
      </c>
      <c r="AQ193" s="658">
        <v>0</v>
      </c>
      <c r="AR193" s="658">
        <v>0</v>
      </c>
      <c r="AS193" s="658">
        <v>0</v>
      </c>
      <c r="AT193" s="658">
        <v>0</v>
      </c>
      <c r="AU193" s="613">
        <f t="shared" si="2449"/>
        <v>1</v>
      </c>
      <c r="AV193" s="645">
        <f t="shared" si="2408"/>
        <v>1</v>
      </c>
      <c r="AW193" s="656" t="e">
        <f t="shared" si="2409"/>
        <v>#DIV/0!</v>
      </c>
      <c r="AX193" s="591"/>
    </row>
    <row r="194" spans="1:50" hidden="1" outlineLevel="1">
      <c r="A194" s="590"/>
      <c r="B194" s="636" t="s">
        <v>378</v>
      </c>
      <c r="C194" s="636" t="s">
        <v>453</v>
      </c>
      <c r="D194" s="651" t="s">
        <v>391</v>
      </c>
      <c r="E194" s="653"/>
      <c r="F194" s="640">
        <v>150411.18514001789</v>
      </c>
      <c r="G194" s="640">
        <f t="shared" si="2450"/>
        <v>150411.18514001789</v>
      </c>
      <c r="H194" s="653">
        <f t="shared" ref="H194" si="2924">+H195*$F194</f>
        <v>0</v>
      </c>
      <c r="I194" s="653">
        <f t="shared" ref="I194" si="2925">+I195*$F194</f>
        <v>0</v>
      </c>
      <c r="J194" s="653">
        <f t="shared" ref="J194" si="2926">+J195*$F194</f>
        <v>0</v>
      </c>
      <c r="K194" s="653">
        <f t="shared" ref="K194" si="2927">+K195*$F194</f>
        <v>0</v>
      </c>
      <c r="L194" s="653">
        <f t="shared" ref="L194" si="2928">+L195*$F194</f>
        <v>0</v>
      </c>
      <c r="M194" s="653">
        <f t="shared" ref="M194" si="2929">+M195*$F194</f>
        <v>0</v>
      </c>
      <c r="N194" s="653">
        <f t="shared" ref="N194" si="2930">+N195*$F194</f>
        <v>0</v>
      </c>
      <c r="O194" s="653">
        <f t="shared" ref="O194" si="2931">+O195*$F194</f>
        <v>0</v>
      </c>
      <c r="P194" s="653">
        <f t="shared" ref="P194" si="2932">+P195*$F194</f>
        <v>0</v>
      </c>
      <c r="Q194" s="653">
        <f t="shared" ref="Q194" si="2933">+Q195*$F194</f>
        <v>0</v>
      </c>
      <c r="R194" s="653">
        <f t="shared" ref="R194" si="2934">+R195*$F194</f>
        <v>0</v>
      </c>
      <c r="S194" s="653">
        <f t="shared" ref="S194" si="2935">+S195*$F194</f>
        <v>0</v>
      </c>
      <c r="T194" s="653">
        <f t="shared" ref="T194" si="2936">+T195*$F194</f>
        <v>150411.18514001789</v>
      </c>
      <c r="U194" s="653">
        <f t="shared" ref="U194" si="2937">+U195*$F194</f>
        <v>0</v>
      </c>
      <c r="V194" s="653">
        <f t="shared" ref="V194" si="2938">+V195*$F194</f>
        <v>0</v>
      </c>
      <c r="W194" s="653">
        <f t="shared" ref="W194" si="2939">+W195*$F194</f>
        <v>0</v>
      </c>
      <c r="X194" s="653">
        <f t="shared" ref="X194" si="2940">+X195*$F194</f>
        <v>0</v>
      </c>
      <c r="Y194" s="653">
        <f t="shared" ref="Y194" si="2941">+Y195*$F194</f>
        <v>0</v>
      </c>
      <c r="Z194" s="653">
        <f t="shared" ref="Z194" si="2942">+Z195*$F194</f>
        <v>0</v>
      </c>
      <c r="AA194" s="653">
        <f t="shared" ref="AA194" si="2943">+AA195*$F194</f>
        <v>0</v>
      </c>
      <c r="AB194" s="653">
        <f t="shared" ref="AB194" si="2944">+AB195*$F194</f>
        <v>0</v>
      </c>
      <c r="AC194" s="653">
        <f t="shared" ref="AC194" si="2945">+AC195*$F194</f>
        <v>0</v>
      </c>
      <c r="AD194" s="653">
        <f t="shared" ref="AD194" si="2946">+AD195*$F194</f>
        <v>0</v>
      </c>
      <c r="AE194" s="653">
        <f t="shared" ref="AE194" si="2947">+AE195*$F194</f>
        <v>0</v>
      </c>
      <c r="AF194" s="653">
        <f t="shared" ref="AF194" si="2948">+AF195*$F194</f>
        <v>0</v>
      </c>
      <c r="AG194" s="653">
        <f t="shared" ref="AG194" si="2949">+AG195*$F194</f>
        <v>0</v>
      </c>
      <c r="AH194" s="653">
        <f t="shared" ref="AH194" si="2950">+AH195*$F194</f>
        <v>0</v>
      </c>
      <c r="AI194" s="653">
        <f t="shared" ref="AI194" si="2951">+AI195*$F194</f>
        <v>0</v>
      </c>
      <c r="AJ194" s="653">
        <f t="shared" ref="AJ194" si="2952">+AJ195*$F194</f>
        <v>0</v>
      </c>
      <c r="AK194" s="653">
        <f t="shared" ref="AK194" si="2953">+AK195*$F194</f>
        <v>0</v>
      </c>
      <c r="AL194" s="653">
        <f t="shared" ref="AL194" si="2954">+AL195*$F194</f>
        <v>0</v>
      </c>
      <c r="AM194" s="653">
        <f t="shared" ref="AM194" si="2955">+AM195*$F194</f>
        <v>0</v>
      </c>
      <c r="AN194" s="653">
        <f t="shared" ref="AN194" si="2956">+AN195*$F194</f>
        <v>0</v>
      </c>
      <c r="AO194" s="653">
        <f t="shared" ref="AO194" si="2957">+AO195*$F194</f>
        <v>0</v>
      </c>
      <c r="AP194" s="653">
        <f t="shared" ref="AP194" si="2958">+AP195*$F194</f>
        <v>0</v>
      </c>
      <c r="AQ194" s="653">
        <f t="shared" ref="AQ194" si="2959">+AQ195*$F194</f>
        <v>0</v>
      </c>
      <c r="AR194" s="653">
        <f t="shared" ref="AR194" si="2960">+AR195*$F194</f>
        <v>0</v>
      </c>
      <c r="AS194" s="653">
        <f t="shared" ref="AS194" si="2961">+AS195*$F194</f>
        <v>0</v>
      </c>
      <c r="AT194" s="653">
        <f t="shared" ref="AT194" si="2962">+AT195*$F194</f>
        <v>0</v>
      </c>
      <c r="AU194" s="613">
        <f t="shared" si="2449"/>
        <v>150411.18514001789</v>
      </c>
      <c r="AV194" s="645">
        <f t="shared" si="2408"/>
        <v>0</v>
      </c>
      <c r="AW194" s="656">
        <f t="shared" si="2409"/>
        <v>0</v>
      </c>
      <c r="AX194" s="591"/>
    </row>
    <row r="195" spans="1:50" hidden="1" outlineLevel="1">
      <c r="A195" s="590"/>
      <c r="B195" s="636"/>
      <c r="C195" s="636"/>
      <c r="D195" s="651"/>
      <c r="E195" s="653"/>
      <c r="F195" s="640"/>
      <c r="G195" s="640">
        <f t="shared" si="2450"/>
        <v>1</v>
      </c>
      <c r="H195" s="658">
        <v>0</v>
      </c>
      <c r="I195" s="658">
        <v>0</v>
      </c>
      <c r="J195" s="658">
        <v>0</v>
      </c>
      <c r="K195" s="658">
        <v>0</v>
      </c>
      <c r="L195" s="658">
        <v>0</v>
      </c>
      <c r="M195" s="658">
        <v>0</v>
      </c>
      <c r="N195" s="658">
        <v>0</v>
      </c>
      <c r="O195" s="658">
        <v>0</v>
      </c>
      <c r="P195" s="658">
        <v>0</v>
      </c>
      <c r="Q195" s="653"/>
      <c r="R195" s="658">
        <v>0</v>
      </c>
      <c r="S195" s="658">
        <v>0</v>
      </c>
      <c r="T195" s="658">
        <v>1</v>
      </c>
      <c r="U195" s="658">
        <v>0</v>
      </c>
      <c r="V195" s="658">
        <v>0</v>
      </c>
      <c r="W195" s="658">
        <v>0</v>
      </c>
      <c r="X195" s="658">
        <v>0</v>
      </c>
      <c r="Y195" s="658">
        <v>0</v>
      </c>
      <c r="Z195" s="658">
        <v>0</v>
      </c>
      <c r="AA195" s="658">
        <v>0</v>
      </c>
      <c r="AB195" s="658">
        <v>0</v>
      </c>
      <c r="AC195" s="658">
        <v>0</v>
      </c>
      <c r="AD195" s="658">
        <v>0</v>
      </c>
      <c r="AE195" s="654">
        <v>0</v>
      </c>
      <c r="AF195" s="658">
        <v>0</v>
      </c>
      <c r="AG195" s="658">
        <v>0</v>
      </c>
      <c r="AH195" s="658">
        <v>0</v>
      </c>
      <c r="AI195" s="658">
        <v>0</v>
      </c>
      <c r="AJ195" s="658">
        <v>0</v>
      </c>
      <c r="AK195" s="658">
        <v>0</v>
      </c>
      <c r="AL195" s="658">
        <v>0</v>
      </c>
      <c r="AM195" s="658">
        <v>0</v>
      </c>
      <c r="AN195" s="658">
        <v>0</v>
      </c>
      <c r="AO195" s="658">
        <v>0</v>
      </c>
      <c r="AP195" s="658">
        <v>0</v>
      </c>
      <c r="AQ195" s="658">
        <v>0</v>
      </c>
      <c r="AR195" s="658">
        <v>0</v>
      </c>
      <c r="AS195" s="658">
        <v>0</v>
      </c>
      <c r="AT195" s="658">
        <v>0</v>
      </c>
      <c r="AU195" s="613">
        <f t="shared" si="2449"/>
        <v>1</v>
      </c>
      <c r="AV195" s="645">
        <f t="shared" si="2408"/>
        <v>1</v>
      </c>
      <c r="AW195" s="656" t="e">
        <f t="shared" si="2409"/>
        <v>#DIV/0!</v>
      </c>
      <c r="AX195" s="591"/>
    </row>
    <row r="196" spans="1:50" hidden="1" outlineLevel="1">
      <c r="A196" s="590"/>
      <c r="B196" s="646" t="s">
        <v>305</v>
      </c>
      <c r="C196" s="646" t="s">
        <v>454</v>
      </c>
      <c r="D196" s="647" t="s">
        <v>455</v>
      </c>
      <c r="E196" s="649"/>
      <c r="F196" s="650">
        <f>+F197+F199+F201</f>
        <v>451378.58448181866</v>
      </c>
      <c r="G196" s="650">
        <f t="shared" ref="G196" si="2963">SUM(H196:AT196)</f>
        <v>451378.58448181866</v>
      </c>
      <c r="H196" s="650">
        <f t="shared" ref="H196" si="2964">+H197+H199+H201</f>
        <v>0</v>
      </c>
      <c r="I196" s="650">
        <f t="shared" ref="I196" si="2965">+I197+I199+I201</f>
        <v>0</v>
      </c>
      <c r="J196" s="650">
        <f t="shared" ref="J196" si="2966">+J197+J199+J201</f>
        <v>0</v>
      </c>
      <c r="K196" s="650">
        <f t="shared" ref="K196" si="2967">+K197+K199+K201</f>
        <v>0</v>
      </c>
      <c r="L196" s="650">
        <f t="shared" ref="L196" si="2968">+L197+L199+L201</f>
        <v>0</v>
      </c>
      <c r="M196" s="650">
        <f t="shared" ref="M196" si="2969">+M197+M199+M201</f>
        <v>0</v>
      </c>
      <c r="N196" s="650">
        <f t="shared" ref="N196" si="2970">+N197+N199+N201</f>
        <v>0</v>
      </c>
      <c r="O196" s="650">
        <f t="shared" ref="O196" si="2971">+O197+O199+O201</f>
        <v>0</v>
      </c>
      <c r="P196" s="650">
        <f t="shared" ref="P196" si="2972">+P197+P199+P201</f>
        <v>0</v>
      </c>
      <c r="Q196" s="650">
        <f t="shared" ref="Q196" si="2973">+Q197+Q199+Q201</f>
        <v>0</v>
      </c>
      <c r="R196" s="650">
        <f t="shared" ref="R196" si="2974">+R197+R199+R201</f>
        <v>0</v>
      </c>
      <c r="S196" s="650">
        <f t="shared" ref="S196" si="2975">+S197+S199+S201</f>
        <v>0</v>
      </c>
      <c r="T196" s="650">
        <f t="shared" ref="T196" si="2976">+T197+T199+T201</f>
        <v>388205.88672301115</v>
      </c>
      <c r="U196" s="650">
        <f t="shared" ref="U196" si="2977">+U197+U199+U201</f>
        <v>63172.697758807517</v>
      </c>
      <c r="V196" s="650">
        <f t="shared" ref="V196" si="2978">+V197+V199+V201</f>
        <v>0</v>
      </c>
      <c r="W196" s="650">
        <f t="shared" ref="W196" si="2979">+W197+W199+W201</f>
        <v>0</v>
      </c>
      <c r="X196" s="650">
        <f t="shared" ref="X196" si="2980">+X197+X199+X201</f>
        <v>0</v>
      </c>
      <c r="Y196" s="650">
        <f t="shared" ref="Y196" si="2981">+Y197+Y199+Y201</f>
        <v>0</v>
      </c>
      <c r="Z196" s="650">
        <f t="shared" ref="Z196" si="2982">+Z197+Z199+Z201</f>
        <v>0</v>
      </c>
      <c r="AA196" s="650">
        <f t="shared" ref="AA196" si="2983">+AA197+AA199+AA201</f>
        <v>0</v>
      </c>
      <c r="AB196" s="650">
        <f t="shared" ref="AB196" si="2984">+AB197+AB199+AB201</f>
        <v>0</v>
      </c>
      <c r="AC196" s="650">
        <f t="shared" ref="AC196" si="2985">+AC197+AC199+AC201</f>
        <v>0</v>
      </c>
      <c r="AD196" s="650">
        <f t="shared" ref="AD196" si="2986">+AD197+AD199+AD201</f>
        <v>0</v>
      </c>
      <c r="AE196" s="650">
        <f t="shared" ref="AE196" si="2987">+AE197+AE199+AE201</f>
        <v>0</v>
      </c>
      <c r="AF196" s="650">
        <f t="shared" ref="AF196" si="2988">+AF197+AF199+AF201</f>
        <v>0</v>
      </c>
      <c r="AG196" s="650">
        <f t="shared" ref="AG196" si="2989">+AG197+AG199+AG201</f>
        <v>0</v>
      </c>
      <c r="AH196" s="650">
        <f t="shared" ref="AH196" si="2990">+AH197+AH199+AH201</f>
        <v>0</v>
      </c>
      <c r="AI196" s="650">
        <f t="shared" ref="AI196" si="2991">+AI197+AI199+AI201</f>
        <v>0</v>
      </c>
      <c r="AJ196" s="650">
        <f t="shared" ref="AJ196" si="2992">+AJ197+AJ199+AJ201</f>
        <v>0</v>
      </c>
      <c r="AK196" s="650">
        <f t="shared" ref="AK196" si="2993">+AK197+AK199+AK201</f>
        <v>0</v>
      </c>
      <c r="AL196" s="650">
        <f t="shared" ref="AL196" si="2994">+AL197+AL199+AL201</f>
        <v>0</v>
      </c>
      <c r="AM196" s="650">
        <f t="shared" ref="AM196" si="2995">+AM197+AM199+AM201</f>
        <v>0</v>
      </c>
      <c r="AN196" s="650">
        <f t="shared" ref="AN196" si="2996">+AN197+AN199+AN201</f>
        <v>0</v>
      </c>
      <c r="AO196" s="650">
        <f t="shared" ref="AO196" si="2997">+AO197+AO199+AO201</f>
        <v>0</v>
      </c>
      <c r="AP196" s="650">
        <f t="shared" ref="AP196" si="2998">+AP197+AP199+AP201</f>
        <v>0</v>
      </c>
      <c r="AQ196" s="650">
        <f t="shared" ref="AQ196" si="2999">+AQ197+AQ199+AQ201</f>
        <v>0</v>
      </c>
      <c r="AR196" s="650">
        <f t="shared" ref="AR196" si="3000">+AR197+AR199+AR201</f>
        <v>0</v>
      </c>
      <c r="AS196" s="650">
        <f t="shared" ref="AS196" si="3001">+AS197+AS199+AS201</f>
        <v>0</v>
      </c>
      <c r="AT196" s="650">
        <f t="shared" ref="AT196" si="3002">+AT197+AT199+AT201</f>
        <v>0</v>
      </c>
      <c r="AU196" s="613">
        <f t="shared" si="2449"/>
        <v>451378.58448181866</v>
      </c>
      <c r="AV196" s="645">
        <f t="shared" si="2408"/>
        <v>0</v>
      </c>
      <c r="AW196" s="656">
        <f t="shared" si="2409"/>
        <v>0</v>
      </c>
      <c r="AX196" s="591"/>
    </row>
    <row r="197" spans="1:50" hidden="1" outlineLevel="1">
      <c r="A197" s="590"/>
      <c r="B197" s="636" t="s">
        <v>378</v>
      </c>
      <c r="C197" s="636" t="s">
        <v>456</v>
      </c>
      <c r="D197" s="651" t="s">
        <v>441</v>
      </c>
      <c r="E197" s="653"/>
      <c r="F197" s="640">
        <v>259974.00274392235</v>
      </c>
      <c r="G197" s="640">
        <f t="shared" si="2450"/>
        <v>259974.00274392235</v>
      </c>
      <c r="H197" s="653">
        <f t="shared" ref="H197" si="3003">+H198*$F197</f>
        <v>0</v>
      </c>
      <c r="I197" s="653">
        <f t="shared" ref="I197" si="3004">+I198*$F197</f>
        <v>0</v>
      </c>
      <c r="J197" s="653">
        <f t="shared" ref="J197" si="3005">+J198*$F197</f>
        <v>0</v>
      </c>
      <c r="K197" s="653">
        <f t="shared" ref="K197" si="3006">+K198*$F197</f>
        <v>0</v>
      </c>
      <c r="L197" s="653">
        <f t="shared" ref="L197" si="3007">+L198*$F197</f>
        <v>0</v>
      </c>
      <c r="M197" s="653">
        <f t="shared" ref="M197" si="3008">+M198*$F197</f>
        <v>0</v>
      </c>
      <c r="N197" s="653">
        <f t="shared" ref="N197" si="3009">+N198*$F197</f>
        <v>0</v>
      </c>
      <c r="O197" s="653">
        <f t="shared" ref="O197" si="3010">+O198*$F197</f>
        <v>0</v>
      </c>
      <c r="P197" s="653">
        <f t="shared" ref="P197" si="3011">+P198*$F197</f>
        <v>0</v>
      </c>
      <c r="Q197" s="653">
        <f t="shared" ref="Q197" si="3012">+Q198*$F197</f>
        <v>0</v>
      </c>
      <c r="R197" s="653">
        <f t="shared" ref="R197" si="3013">+R198*$F197</f>
        <v>0</v>
      </c>
      <c r="S197" s="653">
        <f t="shared" ref="S197" si="3014">+S198*$F197</f>
        <v>0</v>
      </c>
      <c r="T197" s="653">
        <f t="shared" ref="T197" si="3015">+T198*$F197</f>
        <v>259974.00274392235</v>
      </c>
      <c r="U197" s="653">
        <f t="shared" ref="U197" si="3016">+U198*$F197</f>
        <v>0</v>
      </c>
      <c r="V197" s="653">
        <f t="shared" ref="V197" si="3017">+V198*$F197</f>
        <v>0</v>
      </c>
      <c r="W197" s="653">
        <f t="shared" ref="W197" si="3018">+W198*$F197</f>
        <v>0</v>
      </c>
      <c r="X197" s="653">
        <f t="shared" ref="X197" si="3019">+X198*$F197</f>
        <v>0</v>
      </c>
      <c r="Y197" s="653">
        <f t="shared" ref="Y197" si="3020">+Y198*$F197</f>
        <v>0</v>
      </c>
      <c r="Z197" s="653">
        <f t="shared" ref="Z197" si="3021">+Z198*$F197</f>
        <v>0</v>
      </c>
      <c r="AA197" s="653">
        <f t="shared" ref="AA197" si="3022">+AA198*$F197</f>
        <v>0</v>
      </c>
      <c r="AB197" s="653">
        <f t="shared" ref="AB197" si="3023">+AB198*$F197</f>
        <v>0</v>
      </c>
      <c r="AC197" s="653">
        <f t="shared" ref="AC197" si="3024">+AC198*$F197</f>
        <v>0</v>
      </c>
      <c r="AD197" s="653">
        <f t="shared" ref="AD197" si="3025">+AD198*$F197</f>
        <v>0</v>
      </c>
      <c r="AE197" s="653">
        <f t="shared" ref="AE197" si="3026">+AE198*$F197</f>
        <v>0</v>
      </c>
      <c r="AF197" s="653">
        <f t="shared" ref="AF197" si="3027">+AF198*$F197</f>
        <v>0</v>
      </c>
      <c r="AG197" s="653">
        <f t="shared" ref="AG197" si="3028">+AG198*$F197</f>
        <v>0</v>
      </c>
      <c r="AH197" s="653">
        <f t="shared" ref="AH197" si="3029">+AH198*$F197</f>
        <v>0</v>
      </c>
      <c r="AI197" s="653">
        <f t="shared" ref="AI197" si="3030">+AI198*$F197</f>
        <v>0</v>
      </c>
      <c r="AJ197" s="653">
        <f t="shared" ref="AJ197" si="3031">+AJ198*$F197</f>
        <v>0</v>
      </c>
      <c r="AK197" s="653">
        <f t="shared" ref="AK197" si="3032">+AK198*$F197</f>
        <v>0</v>
      </c>
      <c r="AL197" s="653">
        <f t="shared" ref="AL197" si="3033">+AL198*$F197</f>
        <v>0</v>
      </c>
      <c r="AM197" s="653">
        <f t="shared" ref="AM197" si="3034">+AM198*$F197</f>
        <v>0</v>
      </c>
      <c r="AN197" s="653">
        <f t="shared" ref="AN197" si="3035">+AN198*$F197</f>
        <v>0</v>
      </c>
      <c r="AO197" s="653">
        <f t="shared" ref="AO197" si="3036">+AO198*$F197</f>
        <v>0</v>
      </c>
      <c r="AP197" s="653">
        <f t="shared" ref="AP197" si="3037">+AP198*$F197</f>
        <v>0</v>
      </c>
      <c r="AQ197" s="653">
        <f t="shared" ref="AQ197" si="3038">+AQ198*$F197</f>
        <v>0</v>
      </c>
      <c r="AR197" s="653">
        <f t="shared" ref="AR197" si="3039">+AR198*$F197</f>
        <v>0</v>
      </c>
      <c r="AS197" s="653">
        <f t="shared" ref="AS197" si="3040">+AS198*$F197</f>
        <v>0</v>
      </c>
      <c r="AT197" s="653">
        <f t="shared" ref="AT197" si="3041">+AT198*$F197</f>
        <v>0</v>
      </c>
      <c r="AU197" s="613">
        <f t="shared" si="2449"/>
        <v>259974.00274392235</v>
      </c>
      <c r="AV197" s="645">
        <f t="shared" si="2408"/>
        <v>0</v>
      </c>
      <c r="AW197" s="656">
        <f t="shared" si="2409"/>
        <v>0</v>
      </c>
      <c r="AX197" s="591"/>
    </row>
    <row r="198" spans="1:50" hidden="1" outlineLevel="1">
      <c r="A198" s="590"/>
      <c r="B198" s="636"/>
      <c r="C198" s="636"/>
      <c r="D198" s="651"/>
      <c r="E198" s="653"/>
      <c r="F198" s="640"/>
      <c r="G198" s="640">
        <f t="shared" si="2450"/>
        <v>1</v>
      </c>
      <c r="H198" s="658">
        <v>0</v>
      </c>
      <c r="I198" s="658">
        <v>0</v>
      </c>
      <c r="J198" s="658">
        <v>0</v>
      </c>
      <c r="K198" s="658">
        <v>0</v>
      </c>
      <c r="L198" s="658">
        <v>0</v>
      </c>
      <c r="M198" s="658">
        <v>0</v>
      </c>
      <c r="N198" s="658">
        <v>0</v>
      </c>
      <c r="O198" s="658">
        <v>0</v>
      </c>
      <c r="P198" s="658">
        <v>0</v>
      </c>
      <c r="Q198" s="653"/>
      <c r="R198" s="658">
        <v>0</v>
      </c>
      <c r="S198" s="658">
        <v>0</v>
      </c>
      <c r="T198" s="658">
        <v>1</v>
      </c>
      <c r="U198" s="658">
        <v>0</v>
      </c>
      <c r="V198" s="658">
        <v>0</v>
      </c>
      <c r="W198" s="658">
        <v>0</v>
      </c>
      <c r="X198" s="658">
        <v>0</v>
      </c>
      <c r="Y198" s="658">
        <v>0</v>
      </c>
      <c r="Z198" s="658">
        <v>0</v>
      </c>
      <c r="AA198" s="658">
        <v>0</v>
      </c>
      <c r="AB198" s="658">
        <v>0</v>
      </c>
      <c r="AC198" s="658">
        <v>0</v>
      </c>
      <c r="AD198" s="658">
        <v>0</v>
      </c>
      <c r="AE198" s="654">
        <v>0</v>
      </c>
      <c r="AF198" s="658">
        <v>0</v>
      </c>
      <c r="AG198" s="658">
        <v>0</v>
      </c>
      <c r="AH198" s="658">
        <v>0</v>
      </c>
      <c r="AI198" s="658">
        <v>0</v>
      </c>
      <c r="AJ198" s="658">
        <v>0</v>
      </c>
      <c r="AK198" s="658">
        <v>0</v>
      </c>
      <c r="AL198" s="658">
        <v>0</v>
      </c>
      <c r="AM198" s="658">
        <v>0</v>
      </c>
      <c r="AN198" s="658">
        <v>0</v>
      </c>
      <c r="AO198" s="658">
        <v>0</v>
      </c>
      <c r="AP198" s="658">
        <v>0</v>
      </c>
      <c r="AQ198" s="658">
        <v>0</v>
      </c>
      <c r="AR198" s="658">
        <v>0</v>
      </c>
      <c r="AS198" s="658">
        <v>0</v>
      </c>
      <c r="AT198" s="658">
        <v>0</v>
      </c>
      <c r="AU198" s="613">
        <f t="shared" si="2449"/>
        <v>1</v>
      </c>
      <c r="AV198" s="645">
        <f t="shared" si="2408"/>
        <v>1</v>
      </c>
      <c r="AW198" s="656" t="e">
        <f t="shared" si="2409"/>
        <v>#DIV/0!</v>
      </c>
      <c r="AX198" s="591"/>
    </row>
    <row r="199" spans="1:50" hidden="1" outlineLevel="1">
      <c r="A199" s="590"/>
      <c r="B199" s="636" t="s">
        <v>378</v>
      </c>
      <c r="C199" s="636" t="s">
        <v>457</v>
      </c>
      <c r="D199" s="651" t="s">
        <v>379</v>
      </c>
      <c r="E199" s="653"/>
      <c r="F199" s="640">
        <v>40993.396597878447</v>
      </c>
      <c r="G199" s="640">
        <f t="shared" si="2450"/>
        <v>40993.396597878447</v>
      </c>
      <c r="H199" s="653">
        <f t="shared" ref="H199" si="3042">+H200*$F199</f>
        <v>0</v>
      </c>
      <c r="I199" s="653">
        <f t="shared" ref="I199" si="3043">+I200*$F199</f>
        <v>0</v>
      </c>
      <c r="J199" s="653">
        <f t="shared" ref="J199" si="3044">+J200*$F199</f>
        <v>0</v>
      </c>
      <c r="K199" s="653">
        <f t="shared" ref="K199" si="3045">+K200*$F199</f>
        <v>0</v>
      </c>
      <c r="L199" s="653">
        <f t="shared" ref="L199" si="3046">+L200*$F199</f>
        <v>0</v>
      </c>
      <c r="M199" s="653">
        <f t="shared" ref="M199" si="3047">+M200*$F199</f>
        <v>0</v>
      </c>
      <c r="N199" s="653">
        <f t="shared" ref="N199" si="3048">+N200*$F199</f>
        <v>0</v>
      </c>
      <c r="O199" s="653">
        <f t="shared" ref="O199" si="3049">+O200*$F199</f>
        <v>0</v>
      </c>
      <c r="P199" s="653">
        <f t="shared" ref="P199" si="3050">+P200*$F199</f>
        <v>0</v>
      </c>
      <c r="Q199" s="653">
        <f t="shared" ref="Q199" si="3051">+Q200*$F199</f>
        <v>0</v>
      </c>
      <c r="R199" s="653">
        <f t="shared" ref="R199" si="3052">+R200*$F199</f>
        <v>0</v>
      </c>
      <c r="S199" s="653">
        <f t="shared" ref="S199" si="3053">+S200*$F199</f>
        <v>0</v>
      </c>
      <c r="T199" s="653">
        <f t="shared" ref="T199" si="3054">+T200*$F199</f>
        <v>40993.396597878447</v>
      </c>
      <c r="U199" s="653">
        <f t="shared" ref="U199" si="3055">+U200*$F199</f>
        <v>0</v>
      </c>
      <c r="V199" s="653">
        <f t="shared" ref="V199" si="3056">+V200*$F199</f>
        <v>0</v>
      </c>
      <c r="W199" s="653">
        <f t="shared" ref="W199" si="3057">+W200*$F199</f>
        <v>0</v>
      </c>
      <c r="X199" s="653">
        <f t="shared" ref="X199" si="3058">+X200*$F199</f>
        <v>0</v>
      </c>
      <c r="Y199" s="653">
        <f t="shared" ref="Y199" si="3059">+Y200*$F199</f>
        <v>0</v>
      </c>
      <c r="Z199" s="653">
        <f t="shared" ref="Z199" si="3060">+Z200*$F199</f>
        <v>0</v>
      </c>
      <c r="AA199" s="653">
        <f t="shared" ref="AA199" si="3061">+AA200*$F199</f>
        <v>0</v>
      </c>
      <c r="AB199" s="653">
        <f t="shared" ref="AB199" si="3062">+AB200*$F199</f>
        <v>0</v>
      </c>
      <c r="AC199" s="653">
        <f t="shared" ref="AC199" si="3063">+AC200*$F199</f>
        <v>0</v>
      </c>
      <c r="AD199" s="653">
        <f t="shared" ref="AD199" si="3064">+AD200*$F199</f>
        <v>0</v>
      </c>
      <c r="AE199" s="653">
        <f t="shared" ref="AE199" si="3065">+AE200*$F199</f>
        <v>0</v>
      </c>
      <c r="AF199" s="653">
        <f t="shared" ref="AF199" si="3066">+AF200*$F199</f>
        <v>0</v>
      </c>
      <c r="AG199" s="653">
        <f t="shared" ref="AG199" si="3067">+AG200*$F199</f>
        <v>0</v>
      </c>
      <c r="AH199" s="653">
        <f t="shared" ref="AH199" si="3068">+AH200*$F199</f>
        <v>0</v>
      </c>
      <c r="AI199" s="653">
        <f t="shared" ref="AI199" si="3069">+AI200*$F199</f>
        <v>0</v>
      </c>
      <c r="AJ199" s="653">
        <f t="shared" ref="AJ199" si="3070">+AJ200*$F199</f>
        <v>0</v>
      </c>
      <c r="AK199" s="653">
        <f t="shared" ref="AK199" si="3071">+AK200*$F199</f>
        <v>0</v>
      </c>
      <c r="AL199" s="653">
        <f t="shared" ref="AL199" si="3072">+AL200*$F199</f>
        <v>0</v>
      </c>
      <c r="AM199" s="653">
        <f t="shared" ref="AM199" si="3073">+AM200*$F199</f>
        <v>0</v>
      </c>
      <c r="AN199" s="653">
        <f t="shared" ref="AN199" si="3074">+AN200*$F199</f>
        <v>0</v>
      </c>
      <c r="AO199" s="653">
        <f t="shared" ref="AO199" si="3075">+AO200*$F199</f>
        <v>0</v>
      </c>
      <c r="AP199" s="653">
        <f t="shared" ref="AP199" si="3076">+AP200*$F199</f>
        <v>0</v>
      </c>
      <c r="AQ199" s="653">
        <f t="shared" ref="AQ199" si="3077">+AQ200*$F199</f>
        <v>0</v>
      </c>
      <c r="AR199" s="653">
        <f t="shared" ref="AR199" si="3078">+AR200*$F199</f>
        <v>0</v>
      </c>
      <c r="AS199" s="653">
        <f t="shared" ref="AS199" si="3079">+AS200*$F199</f>
        <v>0</v>
      </c>
      <c r="AT199" s="653">
        <f t="shared" ref="AT199" si="3080">+AT200*$F199</f>
        <v>0</v>
      </c>
      <c r="AU199" s="613">
        <f t="shared" si="2449"/>
        <v>40993.396597878447</v>
      </c>
      <c r="AV199" s="645">
        <f t="shared" si="2408"/>
        <v>0</v>
      </c>
      <c r="AW199" s="656">
        <f t="shared" si="2409"/>
        <v>0</v>
      </c>
      <c r="AX199" s="591"/>
    </row>
    <row r="200" spans="1:50" hidden="1" outlineLevel="1">
      <c r="A200" s="590"/>
      <c r="B200" s="636"/>
      <c r="C200" s="636"/>
      <c r="D200" s="651"/>
      <c r="E200" s="653"/>
      <c r="F200" s="640"/>
      <c r="G200" s="640">
        <f t="shared" si="2450"/>
        <v>1</v>
      </c>
      <c r="H200" s="658">
        <v>0</v>
      </c>
      <c r="I200" s="658">
        <v>0</v>
      </c>
      <c r="J200" s="658">
        <v>0</v>
      </c>
      <c r="K200" s="658">
        <v>0</v>
      </c>
      <c r="L200" s="658">
        <v>0</v>
      </c>
      <c r="M200" s="658">
        <v>0</v>
      </c>
      <c r="N200" s="658">
        <v>0</v>
      </c>
      <c r="O200" s="658">
        <v>0</v>
      </c>
      <c r="P200" s="658">
        <v>0</v>
      </c>
      <c r="Q200" s="653"/>
      <c r="R200" s="658">
        <v>0</v>
      </c>
      <c r="S200" s="658">
        <v>0</v>
      </c>
      <c r="T200" s="658">
        <v>1</v>
      </c>
      <c r="U200" s="658">
        <v>0</v>
      </c>
      <c r="V200" s="658">
        <v>0</v>
      </c>
      <c r="W200" s="658">
        <v>0</v>
      </c>
      <c r="X200" s="658">
        <v>0</v>
      </c>
      <c r="Y200" s="658">
        <v>0</v>
      </c>
      <c r="Z200" s="658">
        <v>0</v>
      </c>
      <c r="AA200" s="658">
        <v>0</v>
      </c>
      <c r="AB200" s="658">
        <v>0</v>
      </c>
      <c r="AC200" s="658">
        <v>0</v>
      </c>
      <c r="AD200" s="658">
        <v>0</v>
      </c>
      <c r="AE200" s="654">
        <v>0</v>
      </c>
      <c r="AF200" s="658">
        <v>0</v>
      </c>
      <c r="AG200" s="658">
        <v>0</v>
      </c>
      <c r="AH200" s="658">
        <v>0</v>
      </c>
      <c r="AI200" s="658">
        <v>0</v>
      </c>
      <c r="AJ200" s="658">
        <v>0</v>
      </c>
      <c r="AK200" s="658">
        <v>0</v>
      </c>
      <c r="AL200" s="658">
        <v>0</v>
      </c>
      <c r="AM200" s="658">
        <v>0</v>
      </c>
      <c r="AN200" s="658">
        <v>0</v>
      </c>
      <c r="AO200" s="658">
        <v>0</v>
      </c>
      <c r="AP200" s="658">
        <v>0</v>
      </c>
      <c r="AQ200" s="658">
        <v>0</v>
      </c>
      <c r="AR200" s="658">
        <v>0</v>
      </c>
      <c r="AS200" s="658">
        <v>0</v>
      </c>
      <c r="AT200" s="658">
        <v>0</v>
      </c>
      <c r="AU200" s="613">
        <f t="shared" si="2449"/>
        <v>1</v>
      </c>
      <c r="AV200" s="645">
        <f t="shared" si="2408"/>
        <v>1</v>
      </c>
      <c r="AW200" s="656" t="e">
        <f t="shared" si="2409"/>
        <v>#DIV/0!</v>
      </c>
      <c r="AX200" s="591"/>
    </row>
    <row r="201" spans="1:50" hidden="1" outlineLevel="1">
      <c r="A201" s="590"/>
      <c r="B201" s="636" t="s">
        <v>378</v>
      </c>
      <c r="C201" s="636" t="s">
        <v>458</v>
      </c>
      <c r="D201" s="651" t="s">
        <v>391</v>
      </c>
      <c r="E201" s="653"/>
      <c r="F201" s="640">
        <v>150411.18514001789</v>
      </c>
      <c r="G201" s="640">
        <f t="shared" si="2450"/>
        <v>150411.18514001789</v>
      </c>
      <c r="H201" s="653">
        <f t="shared" ref="H201" si="3081">+H202*$F201</f>
        <v>0</v>
      </c>
      <c r="I201" s="653">
        <f t="shared" ref="I201" si="3082">+I202*$F201</f>
        <v>0</v>
      </c>
      <c r="J201" s="653">
        <f t="shared" ref="J201" si="3083">+J202*$F201</f>
        <v>0</v>
      </c>
      <c r="K201" s="653">
        <f t="shared" ref="K201" si="3084">+K202*$F201</f>
        <v>0</v>
      </c>
      <c r="L201" s="653">
        <f t="shared" ref="L201" si="3085">+L202*$F201</f>
        <v>0</v>
      </c>
      <c r="M201" s="653">
        <f t="shared" ref="M201" si="3086">+M202*$F201</f>
        <v>0</v>
      </c>
      <c r="N201" s="653">
        <f t="shared" ref="N201" si="3087">+N202*$F201</f>
        <v>0</v>
      </c>
      <c r="O201" s="653">
        <f t="shared" ref="O201" si="3088">+O202*$F201</f>
        <v>0</v>
      </c>
      <c r="P201" s="653">
        <f t="shared" ref="P201" si="3089">+P202*$F201</f>
        <v>0</v>
      </c>
      <c r="Q201" s="653">
        <f t="shared" ref="Q201" si="3090">+Q202*$F201</f>
        <v>0</v>
      </c>
      <c r="R201" s="653">
        <f t="shared" ref="R201" si="3091">+R202*$F201</f>
        <v>0</v>
      </c>
      <c r="S201" s="653">
        <f t="shared" ref="S201" si="3092">+S202*$F201</f>
        <v>0</v>
      </c>
      <c r="T201" s="653">
        <f t="shared" ref="T201" si="3093">+T202*$F201</f>
        <v>87238.487381210361</v>
      </c>
      <c r="U201" s="653">
        <f t="shared" ref="U201" si="3094">+U202*$F201</f>
        <v>63172.697758807517</v>
      </c>
      <c r="V201" s="653">
        <f t="shared" ref="V201" si="3095">+V202*$F201</f>
        <v>0</v>
      </c>
      <c r="W201" s="653">
        <f t="shared" ref="W201" si="3096">+W202*$F201</f>
        <v>0</v>
      </c>
      <c r="X201" s="653">
        <f t="shared" ref="X201" si="3097">+X202*$F201</f>
        <v>0</v>
      </c>
      <c r="Y201" s="653">
        <f t="shared" ref="Y201" si="3098">+Y202*$F201</f>
        <v>0</v>
      </c>
      <c r="Z201" s="653">
        <f t="shared" ref="Z201" si="3099">+Z202*$F201</f>
        <v>0</v>
      </c>
      <c r="AA201" s="653">
        <f t="shared" ref="AA201" si="3100">+AA202*$F201</f>
        <v>0</v>
      </c>
      <c r="AB201" s="653">
        <f t="shared" ref="AB201" si="3101">+AB202*$F201</f>
        <v>0</v>
      </c>
      <c r="AC201" s="653">
        <f t="shared" ref="AC201" si="3102">+AC202*$F201</f>
        <v>0</v>
      </c>
      <c r="AD201" s="653">
        <f t="shared" ref="AD201" si="3103">+AD202*$F201</f>
        <v>0</v>
      </c>
      <c r="AE201" s="653">
        <f t="shared" ref="AE201" si="3104">+AE202*$F201</f>
        <v>0</v>
      </c>
      <c r="AF201" s="653">
        <f t="shared" ref="AF201" si="3105">+AF202*$F201</f>
        <v>0</v>
      </c>
      <c r="AG201" s="653">
        <f t="shared" ref="AG201" si="3106">+AG202*$F201</f>
        <v>0</v>
      </c>
      <c r="AH201" s="653">
        <f t="shared" ref="AH201" si="3107">+AH202*$F201</f>
        <v>0</v>
      </c>
      <c r="AI201" s="653">
        <f t="shared" ref="AI201" si="3108">+AI202*$F201</f>
        <v>0</v>
      </c>
      <c r="AJ201" s="653">
        <f t="shared" ref="AJ201" si="3109">+AJ202*$F201</f>
        <v>0</v>
      </c>
      <c r="AK201" s="653">
        <f t="shared" ref="AK201" si="3110">+AK202*$F201</f>
        <v>0</v>
      </c>
      <c r="AL201" s="653">
        <f t="shared" ref="AL201" si="3111">+AL202*$F201</f>
        <v>0</v>
      </c>
      <c r="AM201" s="653">
        <f t="shared" ref="AM201" si="3112">+AM202*$F201</f>
        <v>0</v>
      </c>
      <c r="AN201" s="653">
        <f t="shared" ref="AN201" si="3113">+AN202*$F201</f>
        <v>0</v>
      </c>
      <c r="AO201" s="653">
        <f t="shared" ref="AO201" si="3114">+AO202*$F201</f>
        <v>0</v>
      </c>
      <c r="AP201" s="653">
        <f t="shared" ref="AP201" si="3115">+AP202*$F201</f>
        <v>0</v>
      </c>
      <c r="AQ201" s="653">
        <f t="shared" ref="AQ201" si="3116">+AQ202*$F201</f>
        <v>0</v>
      </c>
      <c r="AR201" s="653">
        <f t="shared" ref="AR201" si="3117">+AR202*$F201</f>
        <v>0</v>
      </c>
      <c r="AS201" s="653">
        <f t="shared" ref="AS201" si="3118">+AS202*$F201</f>
        <v>0</v>
      </c>
      <c r="AT201" s="653">
        <f t="shared" ref="AT201" si="3119">+AT202*$F201</f>
        <v>0</v>
      </c>
      <c r="AU201" s="613">
        <f t="shared" si="2449"/>
        <v>150411.18514001789</v>
      </c>
      <c r="AV201" s="645">
        <f t="shared" si="2408"/>
        <v>0</v>
      </c>
      <c r="AW201" s="656">
        <f t="shared" si="2409"/>
        <v>0</v>
      </c>
      <c r="AX201" s="591"/>
    </row>
    <row r="202" spans="1:50" hidden="1" outlineLevel="1">
      <c r="A202" s="590"/>
      <c r="B202" s="636"/>
      <c r="C202" s="636"/>
      <c r="D202" s="651"/>
      <c r="E202" s="653"/>
      <c r="F202" s="640"/>
      <c r="G202" s="640">
        <f t="shared" si="2450"/>
        <v>1</v>
      </c>
      <c r="H202" s="658">
        <v>0</v>
      </c>
      <c r="I202" s="658">
        <v>0</v>
      </c>
      <c r="J202" s="658">
        <v>0</v>
      </c>
      <c r="K202" s="658">
        <v>0</v>
      </c>
      <c r="L202" s="658">
        <v>0</v>
      </c>
      <c r="M202" s="658">
        <v>0</v>
      </c>
      <c r="N202" s="658">
        <v>0</v>
      </c>
      <c r="O202" s="658">
        <v>0</v>
      </c>
      <c r="P202" s="658">
        <v>0</v>
      </c>
      <c r="Q202" s="653"/>
      <c r="R202" s="658">
        <v>0</v>
      </c>
      <c r="S202" s="658">
        <v>0</v>
      </c>
      <c r="T202" s="658">
        <v>0.57999999999999996</v>
      </c>
      <c r="U202" s="658">
        <v>0.42000000000000004</v>
      </c>
      <c r="V202" s="658">
        <v>0</v>
      </c>
      <c r="W202" s="658">
        <v>0</v>
      </c>
      <c r="X202" s="658">
        <v>0</v>
      </c>
      <c r="Y202" s="658">
        <v>0</v>
      </c>
      <c r="Z202" s="658">
        <v>0</v>
      </c>
      <c r="AA202" s="658">
        <v>0</v>
      </c>
      <c r="AB202" s="658">
        <v>0</v>
      </c>
      <c r="AC202" s="658">
        <v>0</v>
      </c>
      <c r="AD202" s="658">
        <v>0</v>
      </c>
      <c r="AE202" s="654">
        <v>0</v>
      </c>
      <c r="AF202" s="658">
        <v>0</v>
      </c>
      <c r="AG202" s="658">
        <v>0</v>
      </c>
      <c r="AH202" s="658">
        <v>0</v>
      </c>
      <c r="AI202" s="658">
        <v>0</v>
      </c>
      <c r="AJ202" s="658">
        <v>0</v>
      </c>
      <c r="AK202" s="658">
        <v>0</v>
      </c>
      <c r="AL202" s="658">
        <v>0</v>
      </c>
      <c r="AM202" s="658">
        <v>0</v>
      </c>
      <c r="AN202" s="658">
        <v>0</v>
      </c>
      <c r="AO202" s="658">
        <v>0</v>
      </c>
      <c r="AP202" s="658">
        <v>0</v>
      </c>
      <c r="AQ202" s="658">
        <v>0</v>
      </c>
      <c r="AR202" s="658">
        <v>0</v>
      </c>
      <c r="AS202" s="658">
        <v>0</v>
      </c>
      <c r="AT202" s="658">
        <v>0</v>
      </c>
      <c r="AU202" s="613">
        <f t="shared" si="2449"/>
        <v>1</v>
      </c>
      <c r="AV202" s="645">
        <f t="shared" si="2408"/>
        <v>1</v>
      </c>
      <c r="AW202" s="656" t="e">
        <f t="shared" si="2409"/>
        <v>#DIV/0!</v>
      </c>
      <c r="AX202" s="591"/>
    </row>
    <row r="203" spans="1:50" hidden="1" outlineLevel="1">
      <c r="A203" s="590"/>
      <c r="B203" s="646" t="s">
        <v>305</v>
      </c>
      <c r="C203" s="646" t="s">
        <v>459</v>
      </c>
      <c r="D203" s="647" t="s">
        <v>460</v>
      </c>
      <c r="E203" s="649"/>
      <c r="F203" s="650">
        <f>+F204+F206+F208</f>
        <v>451378.58448181866</v>
      </c>
      <c r="G203" s="650">
        <f t="shared" ref="G203" si="3120">SUM(H203:AT203)</f>
        <v>451378.58448181872</v>
      </c>
      <c r="H203" s="650">
        <f t="shared" ref="H203" si="3121">+H204+H206+H208</f>
        <v>0</v>
      </c>
      <c r="I203" s="650">
        <f t="shared" ref="I203" si="3122">+I204+I206+I208</f>
        <v>0</v>
      </c>
      <c r="J203" s="650">
        <f t="shared" ref="J203" si="3123">+J204+J206+J208</f>
        <v>0</v>
      </c>
      <c r="K203" s="650">
        <f t="shared" ref="K203" si="3124">+K204+K206+K208</f>
        <v>0</v>
      </c>
      <c r="L203" s="650">
        <f t="shared" ref="L203" si="3125">+L204+L206+L208</f>
        <v>0</v>
      </c>
      <c r="M203" s="650">
        <f t="shared" ref="M203" si="3126">+M204+M206+M208</f>
        <v>0</v>
      </c>
      <c r="N203" s="650">
        <f t="shared" ref="N203" si="3127">+N204+N206+N208</f>
        <v>0</v>
      </c>
      <c r="O203" s="650">
        <f t="shared" ref="O203" si="3128">+O204+O206+O208</f>
        <v>0</v>
      </c>
      <c r="P203" s="650">
        <f t="shared" ref="P203" si="3129">+P204+P206+P208</f>
        <v>0</v>
      </c>
      <c r="Q203" s="650">
        <f t="shared" ref="Q203" si="3130">+Q204+Q206+Q208</f>
        <v>0</v>
      </c>
      <c r="R203" s="650">
        <f t="shared" ref="R203" si="3131">+R204+R206+R208</f>
        <v>0</v>
      </c>
      <c r="S203" s="650">
        <f t="shared" ref="S203" si="3132">+S204+S206+S208</f>
        <v>0</v>
      </c>
      <c r="T203" s="650">
        <f t="shared" ref="T203" si="3133">+T204+T206+T208</f>
        <v>190138.58232543827</v>
      </c>
      <c r="U203" s="650">
        <f t="shared" ref="U203" si="3134">+U204+U206+U208</f>
        <v>261240.00215638042</v>
      </c>
      <c r="V203" s="650">
        <f t="shared" ref="V203" si="3135">+V204+V206+V208</f>
        <v>0</v>
      </c>
      <c r="W203" s="650">
        <f t="shared" ref="W203" si="3136">+W204+W206+W208</f>
        <v>0</v>
      </c>
      <c r="X203" s="650">
        <f t="shared" ref="X203" si="3137">+X204+X206+X208</f>
        <v>0</v>
      </c>
      <c r="Y203" s="650">
        <f t="shared" ref="Y203" si="3138">+Y204+Y206+Y208</f>
        <v>0</v>
      </c>
      <c r="Z203" s="650">
        <f t="shared" ref="Z203" si="3139">+Z204+Z206+Z208</f>
        <v>0</v>
      </c>
      <c r="AA203" s="650">
        <f t="shared" ref="AA203" si="3140">+AA204+AA206+AA208</f>
        <v>0</v>
      </c>
      <c r="AB203" s="650">
        <f t="shared" ref="AB203" si="3141">+AB204+AB206+AB208</f>
        <v>0</v>
      </c>
      <c r="AC203" s="650">
        <f t="shared" ref="AC203" si="3142">+AC204+AC206+AC208</f>
        <v>0</v>
      </c>
      <c r="AD203" s="650">
        <f t="shared" ref="AD203" si="3143">+AD204+AD206+AD208</f>
        <v>0</v>
      </c>
      <c r="AE203" s="650">
        <f t="shared" ref="AE203" si="3144">+AE204+AE206+AE208</f>
        <v>0</v>
      </c>
      <c r="AF203" s="650">
        <f t="shared" ref="AF203" si="3145">+AF204+AF206+AF208</f>
        <v>0</v>
      </c>
      <c r="AG203" s="650">
        <f t="shared" ref="AG203" si="3146">+AG204+AG206+AG208</f>
        <v>0</v>
      </c>
      <c r="AH203" s="650">
        <f t="shared" ref="AH203" si="3147">+AH204+AH206+AH208</f>
        <v>0</v>
      </c>
      <c r="AI203" s="650">
        <f t="shared" ref="AI203" si="3148">+AI204+AI206+AI208</f>
        <v>0</v>
      </c>
      <c r="AJ203" s="650">
        <f t="shared" ref="AJ203" si="3149">+AJ204+AJ206+AJ208</f>
        <v>0</v>
      </c>
      <c r="AK203" s="650">
        <f t="shared" ref="AK203" si="3150">+AK204+AK206+AK208</f>
        <v>0</v>
      </c>
      <c r="AL203" s="650">
        <f t="shared" ref="AL203" si="3151">+AL204+AL206+AL208</f>
        <v>0</v>
      </c>
      <c r="AM203" s="650">
        <f t="shared" ref="AM203" si="3152">+AM204+AM206+AM208</f>
        <v>0</v>
      </c>
      <c r="AN203" s="650">
        <f t="shared" ref="AN203" si="3153">+AN204+AN206+AN208</f>
        <v>0</v>
      </c>
      <c r="AO203" s="650">
        <f t="shared" ref="AO203" si="3154">+AO204+AO206+AO208</f>
        <v>0</v>
      </c>
      <c r="AP203" s="650">
        <f t="shared" ref="AP203" si="3155">+AP204+AP206+AP208</f>
        <v>0</v>
      </c>
      <c r="AQ203" s="650">
        <f t="shared" ref="AQ203" si="3156">+AQ204+AQ206+AQ208</f>
        <v>0</v>
      </c>
      <c r="AR203" s="650">
        <f t="shared" ref="AR203" si="3157">+AR204+AR206+AR208</f>
        <v>0</v>
      </c>
      <c r="AS203" s="650">
        <f t="shared" ref="AS203" si="3158">+AS204+AS206+AS208</f>
        <v>0</v>
      </c>
      <c r="AT203" s="650">
        <f t="shared" ref="AT203" si="3159">+AT204+AT206+AT208</f>
        <v>0</v>
      </c>
      <c r="AU203" s="613">
        <f t="shared" si="2449"/>
        <v>451378.58448181872</v>
      </c>
      <c r="AV203" s="645">
        <f t="shared" si="2408"/>
        <v>0</v>
      </c>
      <c r="AW203" s="656">
        <f t="shared" si="2409"/>
        <v>0</v>
      </c>
      <c r="AX203" s="591"/>
    </row>
    <row r="204" spans="1:50" hidden="1" outlineLevel="1">
      <c r="A204" s="590"/>
      <c r="B204" s="636" t="s">
        <v>378</v>
      </c>
      <c r="C204" s="636" t="s">
        <v>461</v>
      </c>
      <c r="D204" s="651" t="s">
        <v>441</v>
      </c>
      <c r="E204" s="653"/>
      <c r="F204" s="640">
        <v>259974.00274392235</v>
      </c>
      <c r="G204" s="640">
        <f t="shared" si="2450"/>
        <v>259974.00274392235</v>
      </c>
      <c r="H204" s="653">
        <f t="shared" ref="H204" si="3160">+H205*$F204</f>
        <v>0</v>
      </c>
      <c r="I204" s="653">
        <f t="shared" ref="I204" si="3161">+I205*$F204</f>
        <v>0</v>
      </c>
      <c r="J204" s="653">
        <f t="shared" ref="J204" si="3162">+J205*$F204</f>
        <v>0</v>
      </c>
      <c r="K204" s="653">
        <f t="shared" ref="K204" si="3163">+K205*$F204</f>
        <v>0</v>
      </c>
      <c r="L204" s="653">
        <f t="shared" ref="L204" si="3164">+L205*$F204</f>
        <v>0</v>
      </c>
      <c r="M204" s="653">
        <f t="shared" ref="M204" si="3165">+M205*$F204</f>
        <v>0</v>
      </c>
      <c r="N204" s="653">
        <f t="shared" ref="N204" si="3166">+N205*$F204</f>
        <v>0</v>
      </c>
      <c r="O204" s="653">
        <f t="shared" ref="O204" si="3167">+O205*$F204</f>
        <v>0</v>
      </c>
      <c r="P204" s="653">
        <f t="shared" ref="P204" si="3168">+P205*$F204</f>
        <v>0</v>
      </c>
      <c r="Q204" s="653">
        <f t="shared" ref="Q204" si="3169">+Q205*$F204</f>
        <v>0</v>
      </c>
      <c r="R204" s="653">
        <f t="shared" ref="R204" si="3170">+R205*$F204</f>
        <v>0</v>
      </c>
      <c r="S204" s="653">
        <f t="shared" ref="S204" si="3171">+S205*$F204</f>
        <v>0</v>
      </c>
      <c r="T204" s="653">
        <f t="shared" ref="T204" si="3172">+T205*$F204</f>
        <v>150784.92159147497</v>
      </c>
      <c r="U204" s="653">
        <f t="shared" ref="U204" si="3173">+U205*$F204</f>
        <v>109189.0811524474</v>
      </c>
      <c r="V204" s="653">
        <f t="shared" ref="V204" si="3174">+V205*$F204</f>
        <v>0</v>
      </c>
      <c r="W204" s="653">
        <f t="shared" ref="W204" si="3175">+W205*$F204</f>
        <v>0</v>
      </c>
      <c r="X204" s="653">
        <f t="shared" ref="X204" si="3176">+X205*$F204</f>
        <v>0</v>
      </c>
      <c r="Y204" s="653">
        <f t="shared" ref="Y204" si="3177">+Y205*$F204</f>
        <v>0</v>
      </c>
      <c r="Z204" s="653">
        <f t="shared" ref="Z204" si="3178">+Z205*$F204</f>
        <v>0</v>
      </c>
      <c r="AA204" s="653">
        <f t="shared" ref="AA204" si="3179">+AA205*$F204</f>
        <v>0</v>
      </c>
      <c r="AB204" s="653">
        <f t="shared" ref="AB204" si="3180">+AB205*$F204</f>
        <v>0</v>
      </c>
      <c r="AC204" s="653">
        <f t="shared" ref="AC204" si="3181">+AC205*$F204</f>
        <v>0</v>
      </c>
      <c r="AD204" s="653">
        <f t="shared" ref="AD204" si="3182">+AD205*$F204</f>
        <v>0</v>
      </c>
      <c r="AE204" s="653">
        <f t="shared" ref="AE204" si="3183">+AE205*$F204</f>
        <v>0</v>
      </c>
      <c r="AF204" s="653">
        <f t="shared" ref="AF204" si="3184">+AF205*$F204</f>
        <v>0</v>
      </c>
      <c r="AG204" s="653">
        <f t="shared" ref="AG204" si="3185">+AG205*$F204</f>
        <v>0</v>
      </c>
      <c r="AH204" s="653">
        <f t="shared" ref="AH204" si="3186">+AH205*$F204</f>
        <v>0</v>
      </c>
      <c r="AI204" s="653">
        <f t="shared" ref="AI204" si="3187">+AI205*$F204</f>
        <v>0</v>
      </c>
      <c r="AJ204" s="653">
        <f t="shared" ref="AJ204" si="3188">+AJ205*$F204</f>
        <v>0</v>
      </c>
      <c r="AK204" s="653">
        <f t="shared" ref="AK204" si="3189">+AK205*$F204</f>
        <v>0</v>
      </c>
      <c r="AL204" s="653">
        <f t="shared" ref="AL204" si="3190">+AL205*$F204</f>
        <v>0</v>
      </c>
      <c r="AM204" s="653">
        <f t="shared" ref="AM204" si="3191">+AM205*$F204</f>
        <v>0</v>
      </c>
      <c r="AN204" s="653">
        <f t="shared" ref="AN204" si="3192">+AN205*$F204</f>
        <v>0</v>
      </c>
      <c r="AO204" s="653">
        <f t="shared" ref="AO204" si="3193">+AO205*$F204</f>
        <v>0</v>
      </c>
      <c r="AP204" s="653">
        <f t="shared" ref="AP204" si="3194">+AP205*$F204</f>
        <v>0</v>
      </c>
      <c r="AQ204" s="653">
        <f t="shared" ref="AQ204" si="3195">+AQ205*$F204</f>
        <v>0</v>
      </c>
      <c r="AR204" s="653">
        <f t="shared" ref="AR204" si="3196">+AR205*$F204</f>
        <v>0</v>
      </c>
      <c r="AS204" s="653">
        <f t="shared" ref="AS204" si="3197">+AS205*$F204</f>
        <v>0</v>
      </c>
      <c r="AT204" s="653">
        <f t="shared" ref="AT204" si="3198">+AT205*$F204</f>
        <v>0</v>
      </c>
      <c r="AU204" s="613">
        <f t="shared" si="2449"/>
        <v>259974.00274392235</v>
      </c>
      <c r="AV204" s="645">
        <f t="shared" si="2408"/>
        <v>0</v>
      </c>
      <c r="AW204" s="656">
        <f t="shared" si="2409"/>
        <v>0</v>
      </c>
      <c r="AX204" s="591"/>
    </row>
    <row r="205" spans="1:50" hidden="1" outlineLevel="1">
      <c r="A205" s="590"/>
      <c r="B205" s="636"/>
      <c r="C205" s="636"/>
      <c r="D205" s="651"/>
      <c r="E205" s="653"/>
      <c r="F205" s="640"/>
      <c r="G205" s="640">
        <f t="shared" si="2450"/>
        <v>1</v>
      </c>
      <c r="H205" s="658">
        <v>0</v>
      </c>
      <c r="I205" s="658">
        <v>0</v>
      </c>
      <c r="J205" s="658">
        <v>0</v>
      </c>
      <c r="K205" s="658">
        <v>0</v>
      </c>
      <c r="L205" s="658">
        <v>0</v>
      </c>
      <c r="M205" s="658">
        <v>0</v>
      </c>
      <c r="N205" s="658">
        <v>0</v>
      </c>
      <c r="O205" s="658">
        <v>0</v>
      </c>
      <c r="P205" s="658">
        <v>0</v>
      </c>
      <c r="Q205" s="658">
        <v>0</v>
      </c>
      <c r="R205" s="658">
        <v>0</v>
      </c>
      <c r="S205" s="658">
        <v>0</v>
      </c>
      <c r="T205" s="658">
        <v>0.57999999999999996</v>
      </c>
      <c r="U205" s="658">
        <v>0.42000000000000004</v>
      </c>
      <c r="V205" s="658">
        <v>0</v>
      </c>
      <c r="W205" s="658">
        <v>0</v>
      </c>
      <c r="X205" s="658">
        <v>0</v>
      </c>
      <c r="Y205" s="658">
        <v>0</v>
      </c>
      <c r="Z205" s="658">
        <v>0</v>
      </c>
      <c r="AA205" s="658">
        <v>0</v>
      </c>
      <c r="AB205" s="658">
        <v>0</v>
      </c>
      <c r="AC205" s="658">
        <v>0</v>
      </c>
      <c r="AD205" s="658">
        <v>0</v>
      </c>
      <c r="AE205" s="654">
        <v>0</v>
      </c>
      <c r="AF205" s="658">
        <v>0</v>
      </c>
      <c r="AG205" s="658">
        <v>0</v>
      </c>
      <c r="AH205" s="658">
        <v>0</v>
      </c>
      <c r="AI205" s="658">
        <v>0</v>
      </c>
      <c r="AJ205" s="658">
        <v>0</v>
      </c>
      <c r="AK205" s="658">
        <v>0</v>
      </c>
      <c r="AL205" s="658">
        <v>0</v>
      </c>
      <c r="AM205" s="658">
        <v>0</v>
      </c>
      <c r="AN205" s="658">
        <v>0</v>
      </c>
      <c r="AO205" s="658">
        <v>0</v>
      </c>
      <c r="AP205" s="658">
        <v>0</v>
      </c>
      <c r="AQ205" s="658">
        <v>0</v>
      </c>
      <c r="AR205" s="658">
        <v>0</v>
      </c>
      <c r="AS205" s="658">
        <v>0</v>
      </c>
      <c r="AT205" s="658">
        <v>0</v>
      </c>
      <c r="AU205" s="613">
        <f t="shared" si="2449"/>
        <v>1</v>
      </c>
      <c r="AV205" s="645">
        <f t="shared" si="2408"/>
        <v>1</v>
      </c>
      <c r="AW205" s="656" t="e">
        <f t="shared" si="2409"/>
        <v>#DIV/0!</v>
      </c>
      <c r="AX205" s="591"/>
    </row>
    <row r="206" spans="1:50" hidden="1" outlineLevel="1">
      <c r="A206" s="590"/>
      <c r="B206" s="636" t="s">
        <v>378</v>
      </c>
      <c r="C206" s="636" t="s">
        <v>462</v>
      </c>
      <c r="D206" s="651" t="s">
        <v>379</v>
      </c>
      <c r="E206" s="653"/>
      <c r="F206" s="640">
        <v>40993.396597878447</v>
      </c>
      <c r="G206" s="640">
        <f t="shared" si="2450"/>
        <v>40993.396597878447</v>
      </c>
      <c r="H206" s="653">
        <f t="shared" ref="H206" si="3199">+H207*$F206</f>
        <v>0</v>
      </c>
      <c r="I206" s="653">
        <f t="shared" ref="I206" si="3200">+I207*$F206</f>
        <v>0</v>
      </c>
      <c r="J206" s="653">
        <f t="shared" ref="J206" si="3201">+J207*$F206</f>
        <v>0</v>
      </c>
      <c r="K206" s="653">
        <f t="shared" ref="K206" si="3202">+K207*$F206</f>
        <v>0</v>
      </c>
      <c r="L206" s="653">
        <f t="shared" ref="L206" si="3203">+L207*$F206</f>
        <v>0</v>
      </c>
      <c r="M206" s="653">
        <f t="shared" ref="M206" si="3204">+M207*$F206</f>
        <v>0</v>
      </c>
      <c r="N206" s="653">
        <f t="shared" ref="N206" si="3205">+N207*$F206</f>
        <v>0</v>
      </c>
      <c r="O206" s="653">
        <f t="shared" ref="O206" si="3206">+O207*$F206</f>
        <v>0</v>
      </c>
      <c r="P206" s="653">
        <f t="shared" ref="P206" si="3207">+P207*$F206</f>
        <v>0</v>
      </c>
      <c r="Q206" s="653">
        <f t="shared" ref="Q206" si="3208">+Q207*$F206</f>
        <v>0</v>
      </c>
      <c r="R206" s="653">
        <f t="shared" ref="R206" si="3209">+R207*$F206</f>
        <v>0</v>
      </c>
      <c r="S206" s="653">
        <f t="shared" ref="S206" si="3210">+S207*$F206</f>
        <v>0</v>
      </c>
      <c r="T206" s="653">
        <f t="shared" ref="T206" si="3211">+T207*$F206</f>
        <v>39353.660733963305</v>
      </c>
      <c r="U206" s="653">
        <f t="shared" ref="U206" si="3212">+U207*$F206</f>
        <v>1639.7358639151394</v>
      </c>
      <c r="V206" s="653">
        <f t="shared" ref="V206" si="3213">+V207*$F206</f>
        <v>0</v>
      </c>
      <c r="W206" s="653">
        <f t="shared" ref="W206" si="3214">+W207*$F206</f>
        <v>0</v>
      </c>
      <c r="X206" s="653">
        <f t="shared" ref="X206" si="3215">+X207*$F206</f>
        <v>0</v>
      </c>
      <c r="Y206" s="653">
        <f t="shared" ref="Y206" si="3216">+Y207*$F206</f>
        <v>0</v>
      </c>
      <c r="Z206" s="653">
        <f t="shared" ref="Z206" si="3217">+Z207*$F206</f>
        <v>0</v>
      </c>
      <c r="AA206" s="653">
        <f t="shared" ref="AA206" si="3218">+AA207*$F206</f>
        <v>0</v>
      </c>
      <c r="AB206" s="653">
        <f t="shared" ref="AB206" si="3219">+AB207*$F206</f>
        <v>0</v>
      </c>
      <c r="AC206" s="653">
        <f t="shared" ref="AC206" si="3220">+AC207*$F206</f>
        <v>0</v>
      </c>
      <c r="AD206" s="653">
        <f t="shared" ref="AD206" si="3221">+AD207*$F206</f>
        <v>0</v>
      </c>
      <c r="AE206" s="653">
        <f t="shared" ref="AE206" si="3222">+AE207*$F206</f>
        <v>0</v>
      </c>
      <c r="AF206" s="653">
        <f t="shared" ref="AF206" si="3223">+AF207*$F206</f>
        <v>0</v>
      </c>
      <c r="AG206" s="653">
        <f t="shared" ref="AG206" si="3224">+AG207*$F206</f>
        <v>0</v>
      </c>
      <c r="AH206" s="653">
        <f t="shared" ref="AH206" si="3225">+AH207*$F206</f>
        <v>0</v>
      </c>
      <c r="AI206" s="653">
        <f t="shared" ref="AI206" si="3226">+AI207*$F206</f>
        <v>0</v>
      </c>
      <c r="AJ206" s="653">
        <f t="shared" ref="AJ206" si="3227">+AJ207*$F206</f>
        <v>0</v>
      </c>
      <c r="AK206" s="653">
        <f t="shared" ref="AK206" si="3228">+AK207*$F206</f>
        <v>0</v>
      </c>
      <c r="AL206" s="653">
        <f t="shared" ref="AL206" si="3229">+AL207*$F206</f>
        <v>0</v>
      </c>
      <c r="AM206" s="653">
        <f t="shared" ref="AM206" si="3230">+AM207*$F206</f>
        <v>0</v>
      </c>
      <c r="AN206" s="653">
        <f t="shared" ref="AN206" si="3231">+AN207*$F206</f>
        <v>0</v>
      </c>
      <c r="AO206" s="653">
        <f t="shared" ref="AO206" si="3232">+AO207*$F206</f>
        <v>0</v>
      </c>
      <c r="AP206" s="653">
        <f t="shared" ref="AP206" si="3233">+AP207*$F206</f>
        <v>0</v>
      </c>
      <c r="AQ206" s="653">
        <f t="shared" ref="AQ206" si="3234">+AQ207*$F206</f>
        <v>0</v>
      </c>
      <c r="AR206" s="653">
        <f t="shared" ref="AR206" si="3235">+AR207*$F206</f>
        <v>0</v>
      </c>
      <c r="AS206" s="653">
        <f t="shared" ref="AS206" si="3236">+AS207*$F206</f>
        <v>0</v>
      </c>
      <c r="AT206" s="653">
        <f t="shared" ref="AT206" si="3237">+AT207*$F206</f>
        <v>0</v>
      </c>
      <c r="AU206" s="613">
        <f t="shared" si="2449"/>
        <v>40993.396597878447</v>
      </c>
      <c r="AV206" s="645">
        <f t="shared" si="2408"/>
        <v>0</v>
      </c>
      <c r="AW206" s="656">
        <f t="shared" si="2409"/>
        <v>0</v>
      </c>
      <c r="AX206" s="591"/>
    </row>
    <row r="207" spans="1:50" hidden="1" outlineLevel="1">
      <c r="A207" s="590"/>
      <c r="B207" s="636"/>
      <c r="C207" s="636"/>
      <c r="D207" s="651"/>
      <c r="E207" s="653"/>
      <c r="F207" s="640"/>
      <c r="G207" s="640">
        <f t="shared" si="2450"/>
        <v>1</v>
      </c>
      <c r="H207" s="658">
        <v>0</v>
      </c>
      <c r="I207" s="658">
        <v>0</v>
      </c>
      <c r="J207" s="658">
        <v>0</v>
      </c>
      <c r="K207" s="658">
        <v>0</v>
      </c>
      <c r="L207" s="658">
        <v>0</v>
      </c>
      <c r="M207" s="658">
        <v>0</v>
      </c>
      <c r="N207" s="658">
        <v>0</v>
      </c>
      <c r="O207" s="658">
        <v>0</v>
      </c>
      <c r="P207" s="658">
        <v>0</v>
      </c>
      <c r="Q207" s="658">
        <v>0</v>
      </c>
      <c r="R207" s="658">
        <v>0</v>
      </c>
      <c r="S207" s="658">
        <v>0</v>
      </c>
      <c r="T207" s="658">
        <v>0.96</v>
      </c>
      <c r="U207" s="658">
        <v>4.0000000000000036E-2</v>
      </c>
      <c r="V207" s="658">
        <v>0</v>
      </c>
      <c r="W207" s="658">
        <v>0</v>
      </c>
      <c r="X207" s="658">
        <v>0</v>
      </c>
      <c r="Y207" s="658">
        <v>0</v>
      </c>
      <c r="Z207" s="658">
        <v>0</v>
      </c>
      <c r="AA207" s="658">
        <v>0</v>
      </c>
      <c r="AB207" s="658">
        <v>0</v>
      </c>
      <c r="AC207" s="658">
        <v>0</v>
      </c>
      <c r="AD207" s="658">
        <v>0</v>
      </c>
      <c r="AE207" s="654">
        <v>0</v>
      </c>
      <c r="AF207" s="658">
        <v>0</v>
      </c>
      <c r="AG207" s="658">
        <v>0</v>
      </c>
      <c r="AH207" s="658">
        <v>0</v>
      </c>
      <c r="AI207" s="658">
        <v>0</v>
      </c>
      <c r="AJ207" s="658">
        <v>0</v>
      </c>
      <c r="AK207" s="658">
        <v>0</v>
      </c>
      <c r="AL207" s="658">
        <v>0</v>
      </c>
      <c r="AM207" s="658">
        <v>0</v>
      </c>
      <c r="AN207" s="658">
        <v>0</v>
      </c>
      <c r="AO207" s="658">
        <v>0</v>
      </c>
      <c r="AP207" s="658">
        <v>0</v>
      </c>
      <c r="AQ207" s="658">
        <v>0</v>
      </c>
      <c r="AR207" s="658">
        <v>0</v>
      </c>
      <c r="AS207" s="658">
        <v>0</v>
      </c>
      <c r="AT207" s="658">
        <v>0</v>
      </c>
      <c r="AU207" s="613">
        <f t="shared" si="2449"/>
        <v>1</v>
      </c>
      <c r="AV207" s="645">
        <f t="shared" si="2408"/>
        <v>1</v>
      </c>
      <c r="AW207" s="656" t="e">
        <f t="shared" si="2409"/>
        <v>#DIV/0!</v>
      </c>
      <c r="AX207" s="591"/>
    </row>
    <row r="208" spans="1:50" hidden="1" outlineLevel="1">
      <c r="A208" s="590"/>
      <c r="B208" s="636" t="s">
        <v>378</v>
      </c>
      <c r="C208" s="636" t="s">
        <v>463</v>
      </c>
      <c r="D208" s="651" t="s">
        <v>391</v>
      </c>
      <c r="E208" s="653"/>
      <c r="F208" s="640">
        <v>150411.18514001789</v>
      </c>
      <c r="G208" s="640">
        <f t="shared" si="2450"/>
        <v>150411.18514001789</v>
      </c>
      <c r="H208" s="653">
        <f t="shared" ref="H208" si="3238">+H209*$F208</f>
        <v>0</v>
      </c>
      <c r="I208" s="653">
        <f t="shared" ref="I208" si="3239">+I209*$F208</f>
        <v>0</v>
      </c>
      <c r="J208" s="653">
        <f t="shared" ref="J208" si="3240">+J209*$F208</f>
        <v>0</v>
      </c>
      <c r="K208" s="653">
        <f t="shared" ref="K208" si="3241">+K209*$F208</f>
        <v>0</v>
      </c>
      <c r="L208" s="653">
        <f t="shared" ref="L208" si="3242">+L209*$F208</f>
        <v>0</v>
      </c>
      <c r="M208" s="653">
        <f t="shared" ref="M208" si="3243">+M209*$F208</f>
        <v>0</v>
      </c>
      <c r="N208" s="653">
        <f t="shared" ref="N208" si="3244">+N209*$F208</f>
        <v>0</v>
      </c>
      <c r="O208" s="653">
        <f t="shared" ref="O208" si="3245">+O209*$F208</f>
        <v>0</v>
      </c>
      <c r="P208" s="653">
        <f t="shared" ref="P208" si="3246">+P209*$F208</f>
        <v>0</v>
      </c>
      <c r="Q208" s="653">
        <f t="shared" ref="Q208" si="3247">+Q209*$F208</f>
        <v>0</v>
      </c>
      <c r="R208" s="653">
        <f t="shared" ref="R208" si="3248">+R209*$F208</f>
        <v>0</v>
      </c>
      <c r="S208" s="653">
        <f t="shared" ref="S208" si="3249">+S209*$F208</f>
        <v>0</v>
      </c>
      <c r="T208" s="653">
        <f t="shared" ref="T208" si="3250">+T209*$F208</f>
        <v>0</v>
      </c>
      <c r="U208" s="653">
        <f t="shared" ref="U208" si="3251">+U209*$F208</f>
        <v>150411.18514001789</v>
      </c>
      <c r="V208" s="653">
        <f t="shared" ref="V208" si="3252">+V209*$F208</f>
        <v>0</v>
      </c>
      <c r="W208" s="653">
        <f t="shared" ref="W208" si="3253">+W209*$F208</f>
        <v>0</v>
      </c>
      <c r="X208" s="653">
        <f t="shared" ref="X208" si="3254">+X209*$F208</f>
        <v>0</v>
      </c>
      <c r="Y208" s="653">
        <f t="shared" ref="Y208" si="3255">+Y209*$F208</f>
        <v>0</v>
      </c>
      <c r="Z208" s="653">
        <f t="shared" ref="Z208" si="3256">+Z209*$F208</f>
        <v>0</v>
      </c>
      <c r="AA208" s="653">
        <f t="shared" ref="AA208" si="3257">+AA209*$F208</f>
        <v>0</v>
      </c>
      <c r="AB208" s="653">
        <f t="shared" ref="AB208" si="3258">+AB209*$F208</f>
        <v>0</v>
      </c>
      <c r="AC208" s="653">
        <f t="shared" ref="AC208" si="3259">+AC209*$F208</f>
        <v>0</v>
      </c>
      <c r="AD208" s="653">
        <f t="shared" ref="AD208" si="3260">+AD209*$F208</f>
        <v>0</v>
      </c>
      <c r="AE208" s="653">
        <f t="shared" ref="AE208" si="3261">+AE209*$F208</f>
        <v>0</v>
      </c>
      <c r="AF208" s="653">
        <f t="shared" ref="AF208" si="3262">+AF209*$F208</f>
        <v>0</v>
      </c>
      <c r="AG208" s="653">
        <f t="shared" ref="AG208" si="3263">+AG209*$F208</f>
        <v>0</v>
      </c>
      <c r="AH208" s="653">
        <f t="shared" ref="AH208" si="3264">+AH209*$F208</f>
        <v>0</v>
      </c>
      <c r="AI208" s="653">
        <f t="shared" ref="AI208" si="3265">+AI209*$F208</f>
        <v>0</v>
      </c>
      <c r="AJ208" s="653">
        <f t="shared" ref="AJ208" si="3266">+AJ209*$F208</f>
        <v>0</v>
      </c>
      <c r="AK208" s="653">
        <f t="shared" ref="AK208" si="3267">+AK209*$F208</f>
        <v>0</v>
      </c>
      <c r="AL208" s="653">
        <f t="shared" ref="AL208" si="3268">+AL209*$F208</f>
        <v>0</v>
      </c>
      <c r="AM208" s="653">
        <f t="shared" ref="AM208" si="3269">+AM209*$F208</f>
        <v>0</v>
      </c>
      <c r="AN208" s="653">
        <f t="shared" ref="AN208" si="3270">+AN209*$F208</f>
        <v>0</v>
      </c>
      <c r="AO208" s="653">
        <f t="shared" ref="AO208" si="3271">+AO209*$F208</f>
        <v>0</v>
      </c>
      <c r="AP208" s="653">
        <f t="shared" ref="AP208" si="3272">+AP209*$F208</f>
        <v>0</v>
      </c>
      <c r="AQ208" s="653">
        <f t="shared" ref="AQ208" si="3273">+AQ209*$F208</f>
        <v>0</v>
      </c>
      <c r="AR208" s="653">
        <f t="shared" ref="AR208" si="3274">+AR209*$F208</f>
        <v>0</v>
      </c>
      <c r="AS208" s="653">
        <f t="shared" ref="AS208" si="3275">+AS209*$F208</f>
        <v>0</v>
      </c>
      <c r="AT208" s="653">
        <f t="shared" ref="AT208" si="3276">+AT209*$F208</f>
        <v>0</v>
      </c>
      <c r="AU208" s="613">
        <f t="shared" si="2449"/>
        <v>150411.18514001789</v>
      </c>
      <c r="AV208" s="645">
        <f t="shared" si="2408"/>
        <v>0</v>
      </c>
      <c r="AW208" s="656">
        <f t="shared" si="2409"/>
        <v>0</v>
      </c>
      <c r="AX208" s="591"/>
    </row>
    <row r="209" spans="1:50" hidden="1" outlineLevel="1">
      <c r="A209" s="590"/>
      <c r="B209" s="636"/>
      <c r="C209" s="636"/>
      <c r="D209" s="651"/>
      <c r="E209" s="653"/>
      <c r="F209" s="640"/>
      <c r="G209" s="640">
        <f t="shared" si="2450"/>
        <v>1</v>
      </c>
      <c r="H209" s="658">
        <v>0</v>
      </c>
      <c r="I209" s="658">
        <v>0</v>
      </c>
      <c r="J209" s="658">
        <v>0</v>
      </c>
      <c r="K209" s="658">
        <v>0</v>
      </c>
      <c r="L209" s="658">
        <v>0</v>
      </c>
      <c r="M209" s="658">
        <v>0</v>
      </c>
      <c r="N209" s="658">
        <v>0</v>
      </c>
      <c r="O209" s="658">
        <v>0</v>
      </c>
      <c r="P209" s="658">
        <v>0</v>
      </c>
      <c r="Q209" s="658">
        <v>0</v>
      </c>
      <c r="R209" s="658">
        <v>0</v>
      </c>
      <c r="S209" s="658">
        <v>0</v>
      </c>
      <c r="T209" s="658">
        <v>0</v>
      </c>
      <c r="U209" s="658">
        <v>1</v>
      </c>
      <c r="V209" s="658">
        <v>0</v>
      </c>
      <c r="W209" s="658">
        <v>0</v>
      </c>
      <c r="X209" s="658">
        <v>0</v>
      </c>
      <c r="Y209" s="658">
        <v>0</v>
      </c>
      <c r="Z209" s="658">
        <v>0</v>
      </c>
      <c r="AA209" s="658">
        <v>0</v>
      </c>
      <c r="AB209" s="658">
        <v>0</v>
      </c>
      <c r="AC209" s="658">
        <v>0</v>
      </c>
      <c r="AD209" s="658">
        <v>0</v>
      </c>
      <c r="AE209" s="654">
        <v>0</v>
      </c>
      <c r="AF209" s="658">
        <v>0</v>
      </c>
      <c r="AG209" s="658">
        <v>0</v>
      </c>
      <c r="AH209" s="658">
        <v>0</v>
      </c>
      <c r="AI209" s="658">
        <v>0</v>
      </c>
      <c r="AJ209" s="658">
        <v>0</v>
      </c>
      <c r="AK209" s="658">
        <v>0</v>
      </c>
      <c r="AL209" s="658">
        <v>0</v>
      </c>
      <c r="AM209" s="658">
        <v>0</v>
      </c>
      <c r="AN209" s="658">
        <v>0</v>
      </c>
      <c r="AO209" s="658">
        <v>0</v>
      </c>
      <c r="AP209" s="658">
        <v>0</v>
      </c>
      <c r="AQ209" s="658">
        <v>0</v>
      </c>
      <c r="AR209" s="658">
        <v>0</v>
      </c>
      <c r="AS209" s="658">
        <v>0</v>
      </c>
      <c r="AT209" s="658">
        <v>0</v>
      </c>
      <c r="AU209" s="613">
        <f t="shared" si="2449"/>
        <v>1</v>
      </c>
      <c r="AV209" s="645">
        <f t="shared" si="2408"/>
        <v>1</v>
      </c>
      <c r="AW209" s="656" t="e">
        <f t="shared" si="2409"/>
        <v>#DIV/0!</v>
      </c>
      <c r="AX209" s="591"/>
    </row>
    <row r="210" spans="1:50" hidden="1" outlineLevel="1">
      <c r="A210" s="590"/>
      <c r="B210" s="646" t="s">
        <v>305</v>
      </c>
      <c r="C210" s="646" t="s">
        <v>464</v>
      </c>
      <c r="D210" s="647" t="s">
        <v>465</v>
      </c>
      <c r="E210" s="649"/>
      <c r="F210" s="650">
        <f>+F211+F213+F215</f>
        <v>451378.58448181866</v>
      </c>
      <c r="G210" s="650">
        <f t="shared" ref="G210" si="3277">SUM(H210:AT210)</f>
        <v>451378.58448181866</v>
      </c>
      <c r="H210" s="650">
        <f t="shared" ref="H210" si="3278">+H211+H213+H215</f>
        <v>0</v>
      </c>
      <c r="I210" s="650">
        <f t="shared" ref="I210" si="3279">+I211+I213+I215</f>
        <v>0</v>
      </c>
      <c r="J210" s="650">
        <f t="shared" ref="J210" si="3280">+J211+J213+J215</f>
        <v>0</v>
      </c>
      <c r="K210" s="650">
        <f t="shared" ref="K210" si="3281">+K211+K213+K215</f>
        <v>0</v>
      </c>
      <c r="L210" s="650">
        <f t="shared" ref="L210" si="3282">+L211+L213+L215</f>
        <v>0</v>
      </c>
      <c r="M210" s="650">
        <f t="shared" ref="M210" si="3283">+M211+M213+M215</f>
        <v>0</v>
      </c>
      <c r="N210" s="650">
        <f t="shared" ref="N210" si="3284">+N211+N213+N215</f>
        <v>0</v>
      </c>
      <c r="O210" s="650">
        <f t="shared" ref="O210" si="3285">+O211+O213+O215</f>
        <v>0</v>
      </c>
      <c r="P210" s="650">
        <f t="shared" ref="P210" si="3286">+P211+P213+P215</f>
        <v>0</v>
      </c>
      <c r="Q210" s="650">
        <f t="shared" ref="Q210" si="3287">+Q211+Q213+Q215</f>
        <v>0</v>
      </c>
      <c r="R210" s="650">
        <f t="shared" ref="R210" si="3288">+R211+R213+R215</f>
        <v>0</v>
      </c>
      <c r="S210" s="650">
        <f t="shared" ref="S210" si="3289">+S211+S213+S215</f>
        <v>0</v>
      </c>
      <c r="T210" s="650">
        <f t="shared" ref="T210" si="3290">+T211+T213+T215</f>
        <v>0</v>
      </c>
      <c r="U210" s="650">
        <f t="shared" ref="U210" si="3291">+U211+U213+U215</f>
        <v>425808.68300801562</v>
      </c>
      <c r="V210" s="650">
        <f t="shared" ref="V210" si="3292">+V211+V213+V215</f>
        <v>25569.901473803046</v>
      </c>
      <c r="W210" s="650">
        <f t="shared" ref="W210" si="3293">+W211+W213+W215</f>
        <v>0</v>
      </c>
      <c r="X210" s="650">
        <f t="shared" ref="X210" si="3294">+X211+X213+X215</f>
        <v>0</v>
      </c>
      <c r="Y210" s="650">
        <f t="shared" ref="Y210" si="3295">+Y211+Y213+Y215</f>
        <v>0</v>
      </c>
      <c r="Z210" s="650">
        <f t="shared" ref="Z210" si="3296">+Z211+Z213+Z215</f>
        <v>0</v>
      </c>
      <c r="AA210" s="650">
        <f t="shared" ref="AA210" si="3297">+AA211+AA213+AA215</f>
        <v>0</v>
      </c>
      <c r="AB210" s="650">
        <f t="shared" ref="AB210" si="3298">+AB211+AB213+AB215</f>
        <v>0</v>
      </c>
      <c r="AC210" s="650">
        <f t="shared" ref="AC210" si="3299">+AC211+AC213+AC215</f>
        <v>0</v>
      </c>
      <c r="AD210" s="650">
        <f t="shared" ref="AD210" si="3300">+AD211+AD213+AD215</f>
        <v>0</v>
      </c>
      <c r="AE210" s="650">
        <f t="shared" ref="AE210" si="3301">+AE211+AE213+AE215</f>
        <v>0</v>
      </c>
      <c r="AF210" s="650">
        <f t="shared" ref="AF210" si="3302">+AF211+AF213+AF215</f>
        <v>0</v>
      </c>
      <c r="AG210" s="650">
        <f t="shared" ref="AG210" si="3303">+AG211+AG213+AG215</f>
        <v>0</v>
      </c>
      <c r="AH210" s="650">
        <f t="shared" ref="AH210" si="3304">+AH211+AH213+AH215</f>
        <v>0</v>
      </c>
      <c r="AI210" s="650">
        <f t="shared" ref="AI210" si="3305">+AI211+AI213+AI215</f>
        <v>0</v>
      </c>
      <c r="AJ210" s="650">
        <f t="shared" ref="AJ210" si="3306">+AJ211+AJ213+AJ215</f>
        <v>0</v>
      </c>
      <c r="AK210" s="650">
        <f t="shared" ref="AK210" si="3307">+AK211+AK213+AK215</f>
        <v>0</v>
      </c>
      <c r="AL210" s="650">
        <f t="shared" ref="AL210" si="3308">+AL211+AL213+AL215</f>
        <v>0</v>
      </c>
      <c r="AM210" s="650">
        <f t="shared" ref="AM210" si="3309">+AM211+AM213+AM215</f>
        <v>0</v>
      </c>
      <c r="AN210" s="650">
        <f t="shared" ref="AN210" si="3310">+AN211+AN213+AN215</f>
        <v>0</v>
      </c>
      <c r="AO210" s="650">
        <f t="shared" ref="AO210" si="3311">+AO211+AO213+AO215</f>
        <v>0</v>
      </c>
      <c r="AP210" s="650">
        <f t="shared" ref="AP210" si="3312">+AP211+AP213+AP215</f>
        <v>0</v>
      </c>
      <c r="AQ210" s="650">
        <f t="shared" ref="AQ210" si="3313">+AQ211+AQ213+AQ215</f>
        <v>0</v>
      </c>
      <c r="AR210" s="650">
        <f t="shared" ref="AR210" si="3314">+AR211+AR213+AR215</f>
        <v>0</v>
      </c>
      <c r="AS210" s="650">
        <f t="shared" ref="AS210" si="3315">+AS211+AS213+AS215</f>
        <v>0</v>
      </c>
      <c r="AT210" s="650">
        <f t="shared" ref="AT210" si="3316">+AT211+AT213+AT215</f>
        <v>0</v>
      </c>
      <c r="AU210" s="613">
        <f t="shared" si="2449"/>
        <v>451378.58448181866</v>
      </c>
      <c r="AV210" s="645">
        <f t="shared" si="2408"/>
        <v>0</v>
      </c>
      <c r="AW210" s="656">
        <f t="shared" si="2409"/>
        <v>0</v>
      </c>
      <c r="AX210" s="591"/>
    </row>
    <row r="211" spans="1:50" hidden="1" outlineLevel="1">
      <c r="A211" s="590"/>
      <c r="B211" s="636" t="s">
        <v>378</v>
      </c>
      <c r="C211" s="636" t="s">
        <v>466</v>
      </c>
      <c r="D211" s="651" t="s">
        <v>441</v>
      </c>
      <c r="E211" s="653"/>
      <c r="F211" s="640">
        <v>259974.00274392235</v>
      </c>
      <c r="G211" s="640">
        <f t="shared" si="2450"/>
        <v>259974.00274392235</v>
      </c>
      <c r="H211" s="653">
        <f t="shared" ref="H211" si="3317">+H212*$F211</f>
        <v>0</v>
      </c>
      <c r="I211" s="653">
        <f t="shared" ref="I211" si="3318">+I212*$F211</f>
        <v>0</v>
      </c>
      <c r="J211" s="653">
        <f t="shared" ref="J211" si="3319">+J212*$F211</f>
        <v>0</v>
      </c>
      <c r="K211" s="653">
        <f t="shared" ref="K211" si="3320">+K212*$F211</f>
        <v>0</v>
      </c>
      <c r="L211" s="653">
        <f t="shared" ref="L211" si="3321">+L212*$F211</f>
        <v>0</v>
      </c>
      <c r="M211" s="653">
        <f t="shared" ref="M211" si="3322">+M212*$F211</f>
        <v>0</v>
      </c>
      <c r="N211" s="653">
        <f t="shared" ref="N211" si="3323">+N212*$F211</f>
        <v>0</v>
      </c>
      <c r="O211" s="653">
        <f t="shared" ref="O211" si="3324">+O212*$F211</f>
        <v>0</v>
      </c>
      <c r="P211" s="653">
        <f t="shared" ref="P211" si="3325">+P212*$F211</f>
        <v>0</v>
      </c>
      <c r="Q211" s="653">
        <f t="shared" ref="Q211" si="3326">+Q212*$F211</f>
        <v>0</v>
      </c>
      <c r="R211" s="653">
        <f t="shared" ref="R211" si="3327">+R212*$F211</f>
        <v>0</v>
      </c>
      <c r="S211" s="653">
        <f t="shared" ref="S211" si="3328">+S212*$F211</f>
        <v>0</v>
      </c>
      <c r="T211" s="653">
        <f t="shared" ref="T211" si="3329">+T212*$F211</f>
        <v>0</v>
      </c>
      <c r="U211" s="653">
        <f t="shared" ref="U211" si="3330">+U212*$F211</f>
        <v>259974.00274392235</v>
      </c>
      <c r="V211" s="653">
        <f t="shared" ref="V211" si="3331">+V212*$F211</f>
        <v>0</v>
      </c>
      <c r="W211" s="653">
        <f t="shared" ref="W211" si="3332">+W212*$F211</f>
        <v>0</v>
      </c>
      <c r="X211" s="653">
        <f t="shared" ref="X211" si="3333">+X212*$F211</f>
        <v>0</v>
      </c>
      <c r="Y211" s="653">
        <f t="shared" ref="Y211" si="3334">+Y212*$F211</f>
        <v>0</v>
      </c>
      <c r="Z211" s="653">
        <f t="shared" ref="Z211" si="3335">+Z212*$F211</f>
        <v>0</v>
      </c>
      <c r="AA211" s="653">
        <f t="shared" ref="AA211" si="3336">+AA212*$F211</f>
        <v>0</v>
      </c>
      <c r="AB211" s="653">
        <f t="shared" ref="AB211" si="3337">+AB212*$F211</f>
        <v>0</v>
      </c>
      <c r="AC211" s="653">
        <f t="shared" ref="AC211" si="3338">+AC212*$F211</f>
        <v>0</v>
      </c>
      <c r="AD211" s="653">
        <f t="shared" ref="AD211" si="3339">+AD212*$F211</f>
        <v>0</v>
      </c>
      <c r="AE211" s="653">
        <f t="shared" ref="AE211" si="3340">+AE212*$F211</f>
        <v>0</v>
      </c>
      <c r="AF211" s="653">
        <f t="shared" ref="AF211" si="3341">+AF212*$F211</f>
        <v>0</v>
      </c>
      <c r="AG211" s="653">
        <f t="shared" ref="AG211" si="3342">+AG212*$F211</f>
        <v>0</v>
      </c>
      <c r="AH211" s="653">
        <f t="shared" ref="AH211" si="3343">+AH212*$F211</f>
        <v>0</v>
      </c>
      <c r="AI211" s="653">
        <f t="shared" ref="AI211" si="3344">+AI212*$F211</f>
        <v>0</v>
      </c>
      <c r="AJ211" s="653">
        <f t="shared" ref="AJ211" si="3345">+AJ212*$F211</f>
        <v>0</v>
      </c>
      <c r="AK211" s="653">
        <f t="shared" ref="AK211" si="3346">+AK212*$F211</f>
        <v>0</v>
      </c>
      <c r="AL211" s="653">
        <f t="shared" ref="AL211" si="3347">+AL212*$F211</f>
        <v>0</v>
      </c>
      <c r="AM211" s="653">
        <f t="shared" ref="AM211" si="3348">+AM212*$F211</f>
        <v>0</v>
      </c>
      <c r="AN211" s="653">
        <f t="shared" ref="AN211" si="3349">+AN212*$F211</f>
        <v>0</v>
      </c>
      <c r="AO211" s="653">
        <f t="shared" ref="AO211" si="3350">+AO212*$F211</f>
        <v>0</v>
      </c>
      <c r="AP211" s="653">
        <f t="shared" ref="AP211" si="3351">+AP212*$F211</f>
        <v>0</v>
      </c>
      <c r="AQ211" s="653">
        <f t="shared" ref="AQ211" si="3352">+AQ212*$F211</f>
        <v>0</v>
      </c>
      <c r="AR211" s="653">
        <f t="shared" ref="AR211" si="3353">+AR212*$F211</f>
        <v>0</v>
      </c>
      <c r="AS211" s="653">
        <f t="shared" ref="AS211" si="3354">+AS212*$F211</f>
        <v>0</v>
      </c>
      <c r="AT211" s="653">
        <f t="shared" ref="AT211" si="3355">+AT212*$F211</f>
        <v>0</v>
      </c>
      <c r="AU211" s="613">
        <f t="shared" si="2449"/>
        <v>259974.00274392235</v>
      </c>
      <c r="AV211" s="645">
        <f t="shared" si="2408"/>
        <v>0</v>
      </c>
      <c r="AW211" s="656">
        <f t="shared" si="2409"/>
        <v>0</v>
      </c>
      <c r="AX211" s="591"/>
    </row>
    <row r="212" spans="1:50" hidden="1" outlineLevel="1">
      <c r="A212" s="590"/>
      <c r="B212" s="636"/>
      <c r="C212" s="636"/>
      <c r="D212" s="651"/>
      <c r="E212" s="653"/>
      <c r="F212" s="640"/>
      <c r="G212" s="640">
        <f t="shared" si="2450"/>
        <v>1</v>
      </c>
      <c r="H212" s="658">
        <v>0</v>
      </c>
      <c r="I212" s="658">
        <v>0</v>
      </c>
      <c r="J212" s="658">
        <v>0</v>
      </c>
      <c r="K212" s="658">
        <v>0</v>
      </c>
      <c r="L212" s="658">
        <v>0</v>
      </c>
      <c r="M212" s="658">
        <v>0</v>
      </c>
      <c r="N212" s="658">
        <v>0</v>
      </c>
      <c r="O212" s="658">
        <v>0</v>
      </c>
      <c r="P212" s="658">
        <v>0</v>
      </c>
      <c r="Q212" s="658">
        <v>0</v>
      </c>
      <c r="R212" s="658">
        <v>0</v>
      </c>
      <c r="S212" s="658">
        <v>0</v>
      </c>
      <c r="T212" s="658">
        <v>0</v>
      </c>
      <c r="U212" s="658">
        <v>1</v>
      </c>
      <c r="V212" s="658">
        <v>0</v>
      </c>
      <c r="W212" s="658">
        <v>0</v>
      </c>
      <c r="X212" s="658">
        <v>0</v>
      </c>
      <c r="Y212" s="658">
        <v>0</v>
      </c>
      <c r="Z212" s="658">
        <v>0</v>
      </c>
      <c r="AA212" s="658">
        <v>0</v>
      </c>
      <c r="AB212" s="658">
        <v>0</v>
      </c>
      <c r="AC212" s="658">
        <v>0</v>
      </c>
      <c r="AD212" s="658">
        <v>0</v>
      </c>
      <c r="AE212" s="654">
        <v>0</v>
      </c>
      <c r="AF212" s="658">
        <v>0</v>
      </c>
      <c r="AG212" s="658">
        <v>0</v>
      </c>
      <c r="AH212" s="658">
        <v>0</v>
      </c>
      <c r="AI212" s="658">
        <v>0</v>
      </c>
      <c r="AJ212" s="658">
        <v>0</v>
      </c>
      <c r="AK212" s="658">
        <v>0</v>
      </c>
      <c r="AL212" s="658">
        <v>0</v>
      </c>
      <c r="AM212" s="658">
        <v>0</v>
      </c>
      <c r="AN212" s="658">
        <v>0</v>
      </c>
      <c r="AO212" s="658">
        <v>0</v>
      </c>
      <c r="AP212" s="658">
        <v>0</v>
      </c>
      <c r="AQ212" s="658">
        <v>0</v>
      </c>
      <c r="AR212" s="658">
        <v>0</v>
      </c>
      <c r="AS212" s="658">
        <v>0</v>
      </c>
      <c r="AT212" s="658">
        <v>0</v>
      </c>
      <c r="AU212" s="613">
        <f t="shared" si="2449"/>
        <v>1</v>
      </c>
      <c r="AV212" s="645">
        <f t="shared" si="2408"/>
        <v>1</v>
      </c>
      <c r="AW212" s="656" t="e">
        <f t="shared" si="2409"/>
        <v>#DIV/0!</v>
      </c>
      <c r="AX212" s="591"/>
    </row>
    <row r="213" spans="1:50" hidden="1" outlineLevel="1">
      <c r="A213" s="590"/>
      <c r="B213" s="636" t="s">
        <v>378</v>
      </c>
      <c r="C213" s="636" t="s">
        <v>467</v>
      </c>
      <c r="D213" s="651" t="s">
        <v>379</v>
      </c>
      <c r="E213" s="653"/>
      <c r="F213" s="640">
        <v>40993.396597878447</v>
      </c>
      <c r="G213" s="640">
        <f t="shared" si="2450"/>
        <v>40993.396597878447</v>
      </c>
      <c r="H213" s="653">
        <f t="shared" ref="H213" si="3356">+H214*$F213</f>
        <v>0</v>
      </c>
      <c r="I213" s="653">
        <f t="shared" ref="I213" si="3357">+I214*$F213</f>
        <v>0</v>
      </c>
      <c r="J213" s="653">
        <f t="shared" ref="J213" si="3358">+J214*$F213</f>
        <v>0</v>
      </c>
      <c r="K213" s="653">
        <f t="shared" ref="K213" si="3359">+K214*$F213</f>
        <v>0</v>
      </c>
      <c r="L213" s="653">
        <f t="shared" ref="L213" si="3360">+L214*$F213</f>
        <v>0</v>
      </c>
      <c r="M213" s="653">
        <f t="shared" ref="M213" si="3361">+M214*$F213</f>
        <v>0</v>
      </c>
      <c r="N213" s="653">
        <f t="shared" ref="N213" si="3362">+N214*$F213</f>
        <v>0</v>
      </c>
      <c r="O213" s="653">
        <f t="shared" ref="O213" si="3363">+O214*$F213</f>
        <v>0</v>
      </c>
      <c r="P213" s="653">
        <f t="shared" ref="P213" si="3364">+P214*$F213</f>
        <v>0</v>
      </c>
      <c r="Q213" s="653">
        <f t="shared" ref="Q213" si="3365">+Q214*$F213</f>
        <v>0</v>
      </c>
      <c r="R213" s="653">
        <f t="shared" ref="R213" si="3366">+R214*$F213</f>
        <v>0</v>
      </c>
      <c r="S213" s="653">
        <f t="shared" ref="S213" si="3367">+S214*$F213</f>
        <v>0</v>
      </c>
      <c r="T213" s="653">
        <f t="shared" ref="T213" si="3368">+T214*$F213</f>
        <v>0</v>
      </c>
      <c r="U213" s="653">
        <f t="shared" ref="U213" si="3369">+U214*$F213</f>
        <v>40993.396597878447</v>
      </c>
      <c r="V213" s="653">
        <f t="shared" ref="V213" si="3370">+V214*$F213</f>
        <v>0</v>
      </c>
      <c r="W213" s="653">
        <f t="shared" ref="W213" si="3371">+W214*$F213</f>
        <v>0</v>
      </c>
      <c r="X213" s="653">
        <f t="shared" ref="X213" si="3372">+X214*$F213</f>
        <v>0</v>
      </c>
      <c r="Y213" s="653">
        <f t="shared" ref="Y213" si="3373">+Y214*$F213</f>
        <v>0</v>
      </c>
      <c r="Z213" s="653">
        <f t="shared" ref="Z213" si="3374">+Z214*$F213</f>
        <v>0</v>
      </c>
      <c r="AA213" s="653">
        <f t="shared" ref="AA213" si="3375">+AA214*$F213</f>
        <v>0</v>
      </c>
      <c r="AB213" s="653">
        <f t="shared" ref="AB213" si="3376">+AB214*$F213</f>
        <v>0</v>
      </c>
      <c r="AC213" s="653">
        <f t="shared" ref="AC213" si="3377">+AC214*$F213</f>
        <v>0</v>
      </c>
      <c r="AD213" s="653">
        <f t="shared" ref="AD213" si="3378">+AD214*$F213</f>
        <v>0</v>
      </c>
      <c r="AE213" s="653">
        <f t="shared" ref="AE213" si="3379">+AE214*$F213</f>
        <v>0</v>
      </c>
      <c r="AF213" s="653">
        <f t="shared" ref="AF213" si="3380">+AF214*$F213</f>
        <v>0</v>
      </c>
      <c r="AG213" s="653">
        <f t="shared" ref="AG213" si="3381">+AG214*$F213</f>
        <v>0</v>
      </c>
      <c r="AH213" s="653">
        <f t="shared" ref="AH213" si="3382">+AH214*$F213</f>
        <v>0</v>
      </c>
      <c r="AI213" s="653">
        <f t="shared" ref="AI213" si="3383">+AI214*$F213</f>
        <v>0</v>
      </c>
      <c r="AJ213" s="653">
        <f t="shared" ref="AJ213" si="3384">+AJ214*$F213</f>
        <v>0</v>
      </c>
      <c r="AK213" s="653">
        <f t="shared" ref="AK213" si="3385">+AK214*$F213</f>
        <v>0</v>
      </c>
      <c r="AL213" s="653">
        <f t="shared" ref="AL213" si="3386">+AL214*$F213</f>
        <v>0</v>
      </c>
      <c r="AM213" s="653">
        <f t="shared" ref="AM213" si="3387">+AM214*$F213</f>
        <v>0</v>
      </c>
      <c r="AN213" s="653">
        <f t="shared" ref="AN213" si="3388">+AN214*$F213</f>
        <v>0</v>
      </c>
      <c r="AO213" s="653">
        <f t="shared" ref="AO213" si="3389">+AO214*$F213</f>
        <v>0</v>
      </c>
      <c r="AP213" s="653">
        <f t="shared" ref="AP213" si="3390">+AP214*$F213</f>
        <v>0</v>
      </c>
      <c r="AQ213" s="653">
        <f t="shared" ref="AQ213" si="3391">+AQ214*$F213</f>
        <v>0</v>
      </c>
      <c r="AR213" s="653">
        <f t="shared" ref="AR213" si="3392">+AR214*$F213</f>
        <v>0</v>
      </c>
      <c r="AS213" s="653">
        <f t="shared" ref="AS213" si="3393">+AS214*$F213</f>
        <v>0</v>
      </c>
      <c r="AT213" s="653">
        <f t="shared" ref="AT213" si="3394">+AT214*$F213</f>
        <v>0</v>
      </c>
      <c r="AU213" s="613">
        <f t="shared" si="2449"/>
        <v>40993.396597878447</v>
      </c>
      <c r="AV213" s="645">
        <f t="shared" si="2408"/>
        <v>0</v>
      </c>
      <c r="AW213" s="656">
        <f t="shared" si="2409"/>
        <v>0</v>
      </c>
      <c r="AX213" s="591"/>
    </row>
    <row r="214" spans="1:50" hidden="1" outlineLevel="1">
      <c r="A214" s="590"/>
      <c r="B214" s="636"/>
      <c r="C214" s="636"/>
      <c r="D214" s="651"/>
      <c r="E214" s="653"/>
      <c r="F214" s="640"/>
      <c r="G214" s="640">
        <f t="shared" si="2450"/>
        <v>1</v>
      </c>
      <c r="H214" s="658">
        <v>0</v>
      </c>
      <c r="I214" s="658">
        <v>0</v>
      </c>
      <c r="J214" s="658">
        <v>0</v>
      </c>
      <c r="K214" s="658">
        <v>0</v>
      </c>
      <c r="L214" s="658">
        <v>0</v>
      </c>
      <c r="M214" s="658">
        <v>0</v>
      </c>
      <c r="N214" s="658">
        <v>0</v>
      </c>
      <c r="O214" s="658">
        <v>0</v>
      </c>
      <c r="P214" s="658">
        <v>0</v>
      </c>
      <c r="Q214" s="658">
        <v>0</v>
      </c>
      <c r="R214" s="658">
        <v>0</v>
      </c>
      <c r="S214" s="658">
        <v>0</v>
      </c>
      <c r="T214" s="658">
        <v>0</v>
      </c>
      <c r="U214" s="658">
        <v>1</v>
      </c>
      <c r="V214" s="658">
        <v>0</v>
      </c>
      <c r="W214" s="658">
        <v>0</v>
      </c>
      <c r="X214" s="658">
        <v>0</v>
      </c>
      <c r="Y214" s="658">
        <v>0</v>
      </c>
      <c r="Z214" s="658">
        <v>0</v>
      </c>
      <c r="AA214" s="658">
        <v>0</v>
      </c>
      <c r="AB214" s="658">
        <v>0</v>
      </c>
      <c r="AC214" s="658">
        <v>0</v>
      </c>
      <c r="AD214" s="658">
        <v>0</v>
      </c>
      <c r="AE214" s="654">
        <v>0</v>
      </c>
      <c r="AF214" s="658">
        <v>0</v>
      </c>
      <c r="AG214" s="658">
        <v>0</v>
      </c>
      <c r="AH214" s="658">
        <v>0</v>
      </c>
      <c r="AI214" s="658">
        <v>0</v>
      </c>
      <c r="AJ214" s="658">
        <v>0</v>
      </c>
      <c r="AK214" s="658">
        <v>0</v>
      </c>
      <c r="AL214" s="658">
        <v>0</v>
      </c>
      <c r="AM214" s="658">
        <v>0</v>
      </c>
      <c r="AN214" s="658">
        <v>0</v>
      </c>
      <c r="AO214" s="658">
        <v>0</v>
      </c>
      <c r="AP214" s="658">
        <v>0</v>
      </c>
      <c r="AQ214" s="658">
        <v>0</v>
      </c>
      <c r="AR214" s="658">
        <v>0</v>
      </c>
      <c r="AS214" s="658">
        <v>0</v>
      </c>
      <c r="AT214" s="658">
        <v>0</v>
      </c>
      <c r="AU214" s="613">
        <f t="shared" si="2449"/>
        <v>1</v>
      </c>
      <c r="AV214" s="645">
        <f t="shared" si="2408"/>
        <v>1</v>
      </c>
      <c r="AW214" s="656" t="e">
        <f t="shared" si="2409"/>
        <v>#DIV/0!</v>
      </c>
      <c r="AX214" s="591"/>
    </row>
    <row r="215" spans="1:50" hidden="1" outlineLevel="1">
      <c r="A215" s="590"/>
      <c r="B215" s="636" t="s">
        <v>378</v>
      </c>
      <c r="C215" s="636" t="s">
        <v>468</v>
      </c>
      <c r="D215" s="651" t="s">
        <v>391</v>
      </c>
      <c r="E215" s="653"/>
      <c r="F215" s="640">
        <v>150411.18514001789</v>
      </c>
      <c r="G215" s="640">
        <f t="shared" si="2450"/>
        <v>150411.18514001789</v>
      </c>
      <c r="H215" s="653">
        <f t="shared" ref="H215" si="3395">+H216*$F215</f>
        <v>0</v>
      </c>
      <c r="I215" s="653">
        <f t="shared" ref="I215" si="3396">+I216*$F215</f>
        <v>0</v>
      </c>
      <c r="J215" s="653">
        <f t="shared" ref="J215" si="3397">+J216*$F215</f>
        <v>0</v>
      </c>
      <c r="K215" s="653">
        <f t="shared" ref="K215" si="3398">+K216*$F215</f>
        <v>0</v>
      </c>
      <c r="L215" s="653">
        <f t="shared" ref="L215" si="3399">+L216*$F215</f>
        <v>0</v>
      </c>
      <c r="M215" s="653">
        <f t="shared" ref="M215" si="3400">+M216*$F215</f>
        <v>0</v>
      </c>
      <c r="N215" s="653">
        <f t="shared" ref="N215" si="3401">+N216*$F215</f>
        <v>0</v>
      </c>
      <c r="O215" s="653">
        <f t="shared" ref="O215" si="3402">+O216*$F215</f>
        <v>0</v>
      </c>
      <c r="P215" s="653">
        <f t="shared" ref="P215" si="3403">+P216*$F215</f>
        <v>0</v>
      </c>
      <c r="Q215" s="653">
        <f t="shared" ref="Q215" si="3404">+Q216*$F215</f>
        <v>0</v>
      </c>
      <c r="R215" s="653">
        <f t="shared" ref="R215" si="3405">+R216*$F215</f>
        <v>0</v>
      </c>
      <c r="S215" s="653">
        <f t="shared" ref="S215" si="3406">+S216*$F215</f>
        <v>0</v>
      </c>
      <c r="T215" s="653">
        <f t="shared" ref="T215" si="3407">+T216*$F215</f>
        <v>0</v>
      </c>
      <c r="U215" s="653">
        <f t="shared" ref="U215" si="3408">+U216*$F215</f>
        <v>124841.28366621483</v>
      </c>
      <c r="V215" s="653">
        <f t="shared" ref="V215" si="3409">+V216*$F215</f>
        <v>25569.901473803046</v>
      </c>
      <c r="W215" s="653">
        <f t="shared" ref="W215" si="3410">+W216*$F215</f>
        <v>0</v>
      </c>
      <c r="X215" s="653">
        <f t="shared" ref="X215" si="3411">+X216*$F215</f>
        <v>0</v>
      </c>
      <c r="Y215" s="653">
        <f t="shared" ref="Y215" si="3412">+Y216*$F215</f>
        <v>0</v>
      </c>
      <c r="Z215" s="653">
        <f t="shared" ref="Z215" si="3413">+Z216*$F215</f>
        <v>0</v>
      </c>
      <c r="AA215" s="653">
        <f t="shared" ref="AA215" si="3414">+AA216*$F215</f>
        <v>0</v>
      </c>
      <c r="AB215" s="653">
        <f t="shared" ref="AB215" si="3415">+AB216*$F215</f>
        <v>0</v>
      </c>
      <c r="AC215" s="653">
        <f t="shared" ref="AC215" si="3416">+AC216*$F215</f>
        <v>0</v>
      </c>
      <c r="AD215" s="653">
        <f t="shared" ref="AD215" si="3417">+AD216*$F215</f>
        <v>0</v>
      </c>
      <c r="AE215" s="653">
        <f t="shared" ref="AE215" si="3418">+AE216*$F215</f>
        <v>0</v>
      </c>
      <c r="AF215" s="653">
        <f t="shared" ref="AF215" si="3419">+AF216*$F215</f>
        <v>0</v>
      </c>
      <c r="AG215" s="653">
        <f t="shared" ref="AG215" si="3420">+AG216*$F215</f>
        <v>0</v>
      </c>
      <c r="AH215" s="653">
        <f t="shared" ref="AH215" si="3421">+AH216*$F215</f>
        <v>0</v>
      </c>
      <c r="AI215" s="653">
        <f t="shared" ref="AI215" si="3422">+AI216*$F215</f>
        <v>0</v>
      </c>
      <c r="AJ215" s="653">
        <f t="shared" ref="AJ215" si="3423">+AJ216*$F215</f>
        <v>0</v>
      </c>
      <c r="AK215" s="653">
        <f t="shared" ref="AK215" si="3424">+AK216*$F215</f>
        <v>0</v>
      </c>
      <c r="AL215" s="653">
        <f t="shared" ref="AL215" si="3425">+AL216*$F215</f>
        <v>0</v>
      </c>
      <c r="AM215" s="653">
        <f t="shared" ref="AM215" si="3426">+AM216*$F215</f>
        <v>0</v>
      </c>
      <c r="AN215" s="653">
        <f t="shared" ref="AN215" si="3427">+AN216*$F215</f>
        <v>0</v>
      </c>
      <c r="AO215" s="653">
        <f t="shared" ref="AO215" si="3428">+AO216*$F215</f>
        <v>0</v>
      </c>
      <c r="AP215" s="653">
        <f t="shared" ref="AP215" si="3429">+AP216*$F215</f>
        <v>0</v>
      </c>
      <c r="AQ215" s="653">
        <f t="shared" ref="AQ215" si="3430">+AQ216*$F215</f>
        <v>0</v>
      </c>
      <c r="AR215" s="653">
        <f t="shared" ref="AR215" si="3431">+AR216*$F215</f>
        <v>0</v>
      </c>
      <c r="AS215" s="653">
        <f t="shared" ref="AS215" si="3432">+AS216*$F215</f>
        <v>0</v>
      </c>
      <c r="AT215" s="653">
        <f t="shared" ref="AT215" si="3433">+AT216*$F215</f>
        <v>0</v>
      </c>
      <c r="AU215" s="613">
        <f t="shared" si="2449"/>
        <v>150411.18514001789</v>
      </c>
      <c r="AV215" s="645">
        <f t="shared" si="2408"/>
        <v>0</v>
      </c>
      <c r="AW215" s="656">
        <f t="shared" si="2409"/>
        <v>0</v>
      </c>
      <c r="AX215" s="591"/>
    </row>
    <row r="216" spans="1:50" hidden="1" outlineLevel="1">
      <c r="A216" s="590"/>
      <c r="B216" s="636"/>
      <c r="C216" s="636"/>
      <c r="D216" s="651"/>
      <c r="E216" s="653"/>
      <c r="F216" s="640"/>
      <c r="G216" s="640">
        <f t="shared" si="2450"/>
        <v>1</v>
      </c>
      <c r="H216" s="658">
        <v>0</v>
      </c>
      <c r="I216" s="658">
        <v>0</v>
      </c>
      <c r="J216" s="658">
        <v>0</v>
      </c>
      <c r="K216" s="658">
        <v>0</v>
      </c>
      <c r="L216" s="658">
        <v>0</v>
      </c>
      <c r="M216" s="658">
        <v>0</v>
      </c>
      <c r="N216" s="658">
        <v>0</v>
      </c>
      <c r="O216" s="658">
        <v>0</v>
      </c>
      <c r="P216" s="658">
        <v>0</v>
      </c>
      <c r="Q216" s="658">
        <v>0</v>
      </c>
      <c r="R216" s="658">
        <v>0</v>
      </c>
      <c r="S216" s="658">
        <v>0</v>
      </c>
      <c r="T216" s="658">
        <v>0</v>
      </c>
      <c r="U216" s="658">
        <v>0.83</v>
      </c>
      <c r="V216" s="658">
        <v>0.17000000000000004</v>
      </c>
      <c r="W216" s="658">
        <v>0</v>
      </c>
      <c r="X216" s="658">
        <v>0</v>
      </c>
      <c r="Y216" s="658">
        <v>0</v>
      </c>
      <c r="Z216" s="658">
        <v>0</v>
      </c>
      <c r="AA216" s="658">
        <v>0</v>
      </c>
      <c r="AB216" s="658">
        <v>0</v>
      </c>
      <c r="AC216" s="658">
        <v>0</v>
      </c>
      <c r="AD216" s="658">
        <v>0</v>
      </c>
      <c r="AE216" s="654">
        <v>0</v>
      </c>
      <c r="AF216" s="658">
        <v>0</v>
      </c>
      <c r="AG216" s="658">
        <v>0</v>
      </c>
      <c r="AH216" s="658">
        <v>0</v>
      </c>
      <c r="AI216" s="658">
        <v>0</v>
      </c>
      <c r="AJ216" s="658">
        <v>0</v>
      </c>
      <c r="AK216" s="658">
        <v>0</v>
      </c>
      <c r="AL216" s="658">
        <v>0</v>
      </c>
      <c r="AM216" s="658">
        <v>0</v>
      </c>
      <c r="AN216" s="658">
        <v>0</v>
      </c>
      <c r="AO216" s="658">
        <v>0</v>
      </c>
      <c r="AP216" s="658">
        <v>0</v>
      </c>
      <c r="AQ216" s="658">
        <v>0</v>
      </c>
      <c r="AR216" s="658">
        <v>0</v>
      </c>
      <c r="AS216" s="658">
        <v>0</v>
      </c>
      <c r="AT216" s="658">
        <v>0</v>
      </c>
      <c r="AU216" s="613">
        <f t="shared" si="2449"/>
        <v>1</v>
      </c>
      <c r="AV216" s="645">
        <f t="shared" si="2408"/>
        <v>1</v>
      </c>
      <c r="AW216" s="656" t="e">
        <f t="shared" si="2409"/>
        <v>#DIV/0!</v>
      </c>
      <c r="AX216" s="591"/>
    </row>
    <row r="217" spans="1:50" hidden="1" outlineLevel="1">
      <c r="A217" s="590"/>
      <c r="B217" s="646" t="s">
        <v>305</v>
      </c>
      <c r="C217" s="646" t="s">
        <v>469</v>
      </c>
      <c r="D217" s="647" t="s">
        <v>470</v>
      </c>
      <c r="E217" s="649"/>
      <c r="F217" s="650">
        <f>+F218+F220+F222</f>
        <v>451378.58448181866</v>
      </c>
      <c r="G217" s="650">
        <f t="shared" ref="G217" si="3434">SUM(H217:AT217)</f>
        <v>451378.58448181872</v>
      </c>
      <c r="H217" s="650">
        <f t="shared" ref="H217" si="3435">+H218+H220+H222</f>
        <v>0</v>
      </c>
      <c r="I217" s="650">
        <f t="shared" ref="I217" si="3436">+I218+I220+I222</f>
        <v>0</v>
      </c>
      <c r="J217" s="650">
        <f t="shared" ref="J217" si="3437">+J218+J220+J222</f>
        <v>0</v>
      </c>
      <c r="K217" s="650">
        <f t="shared" ref="K217" si="3438">+K218+K220+K222</f>
        <v>0</v>
      </c>
      <c r="L217" s="650">
        <f t="shared" ref="L217" si="3439">+L218+L220+L222</f>
        <v>0</v>
      </c>
      <c r="M217" s="650">
        <f t="shared" ref="M217" si="3440">+M218+M220+M222</f>
        <v>0</v>
      </c>
      <c r="N217" s="650">
        <f t="shared" ref="N217" si="3441">+N218+N220+N222</f>
        <v>0</v>
      </c>
      <c r="O217" s="650">
        <f t="shared" ref="O217" si="3442">+O218+O220+O222</f>
        <v>0</v>
      </c>
      <c r="P217" s="650">
        <f t="shared" ref="P217" si="3443">+P218+P220+P222</f>
        <v>0</v>
      </c>
      <c r="Q217" s="650">
        <f t="shared" ref="Q217" si="3444">+Q218+Q220+Q222</f>
        <v>0</v>
      </c>
      <c r="R217" s="650">
        <f t="shared" ref="R217" si="3445">+R218+R220+R222</f>
        <v>0</v>
      </c>
      <c r="S217" s="650">
        <f t="shared" ref="S217" si="3446">+S218+S220+S222</f>
        <v>0</v>
      </c>
      <c r="T217" s="650">
        <f t="shared" ref="T217" si="3447">+T218+T220+T222</f>
        <v>0</v>
      </c>
      <c r="U217" s="650">
        <f t="shared" ref="U217" si="3448">+U218+U220+U222</f>
        <v>209976.49838142798</v>
      </c>
      <c r="V217" s="650">
        <f t="shared" ref="V217" si="3449">+V218+V220+V222</f>
        <v>241402.0861003907</v>
      </c>
      <c r="W217" s="650">
        <f t="shared" ref="W217" si="3450">+W218+W220+W222</f>
        <v>0</v>
      </c>
      <c r="X217" s="650">
        <f t="shared" ref="X217" si="3451">+X218+X220+X222</f>
        <v>0</v>
      </c>
      <c r="Y217" s="650">
        <f t="shared" ref="Y217" si="3452">+Y218+Y220+Y222</f>
        <v>0</v>
      </c>
      <c r="Z217" s="650">
        <f t="shared" ref="Z217" si="3453">+Z218+Z220+Z222</f>
        <v>0</v>
      </c>
      <c r="AA217" s="650">
        <f t="shared" ref="AA217" si="3454">+AA218+AA220+AA222</f>
        <v>0</v>
      </c>
      <c r="AB217" s="650">
        <f t="shared" ref="AB217" si="3455">+AB218+AB220+AB222</f>
        <v>0</v>
      </c>
      <c r="AC217" s="650">
        <f t="shared" ref="AC217" si="3456">+AC218+AC220+AC222</f>
        <v>0</v>
      </c>
      <c r="AD217" s="650">
        <f t="shared" ref="AD217" si="3457">+AD218+AD220+AD222</f>
        <v>0</v>
      </c>
      <c r="AE217" s="650">
        <f t="shared" ref="AE217" si="3458">+AE218+AE220+AE222</f>
        <v>0</v>
      </c>
      <c r="AF217" s="650">
        <f t="shared" ref="AF217" si="3459">+AF218+AF220+AF222</f>
        <v>0</v>
      </c>
      <c r="AG217" s="650">
        <f t="shared" ref="AG217" si="3460">+AG218+AG220+AG222</f>
        <v>0</v>
      </c>
      <c r="AH217" s="650">
        <f t="shared" ref="AH217" si="3461">+AH218+AH220+AH222</f>
        <v>0</v>
      </c>
      <c r="AI217" s="650">
        <f t="shared" ref="AI217" si="3462">+AI218+AI220+AI222</f>
        <v>0</v>
      </c>
      <c r="AJ217" s="650">
        <f t="shared" ref="AJ217" si="3463">+AJ218+AJ220+AJ222</f>
        <v>0</v>
      </c>
      <c r="AK217" s="650">
        <f t="shared" ref="AK217" si="3464">+AK218+AK220+AK222</f>
        <v>0</v>
      </c>
      <c r="AL217" s="650">
        <f t="shared" ref="AL217" si="3465">+AL218+AL220+AL222</f>
        <v>0</v>
      </c>
      <c r="AM217" s="650">
        <f t="shared" ref="AM217" si="3466">+AM218+AM220+AM222</f>
        <v>0</v>
      </c>
      <c r="AN217" s="650">
        <f t="shared" ref="AN217" si="3467">+AN218+AN220+AN222</f>
        <v>0</v>
      </c>
      <c r="AO217" s="650">
        <f t="shared" ref="AO217" si="3468">+AO218+AO220+AO222</f>
        <v>0</v>
      </c>
      <c r="AP217" s="650">
        <f t="shared" ref="AP217" si="3469">+AP218+AP220+AP222</f>
        <v>0</v>
      </c>
      <c r="AQ217" s="650">
        <f t="shared" ref="AQ217" si="3470">+AQ218+AQ220+AQ222</f>
        <v>0</v>
      </c>
      <c r="AR217" s="650">
        <f t="shared" ref="AR217" si="3471">+AR218+AR220+AR222</f>
        <v>0</v>
      </c>
      <c r="AS217" s="650">
        <f t="shared" ref="AS217" si="3472">+AS218+AS220+AS222</f>
        <v>0</v>
      </c>
      <c r="AT217" s="650">
        <f t="shared" ref="AT217" si="3473">+AT218+AT220+AT222</f>
        <v>0</v>
      </c>
      <c r="AU217" s="613">
        <f t="shared" si="2449"/>
        <v>451378.58448181872</v>
      </c>
      <c r="AV217" s="645">
        <f t="shared" si="2408"/>
        <v>0</v>
      </c>
      <c r="AW217" s="656">
        <f t="shared" si="2409"/>
        <v>0</v>
      </c>
      <c r="AX217" s="591"/>
    </row>
    <row r="218" spans="1:50" hidden="1" outlineLevel="1">
      <c r="A218" s="590"/>
      <c r="B218" s="636" t="s">
        <v>378</v>
      </c>
      <c r="C218" s="636" t="s">
        <v>471</v>
      </c>
      <c r="D218" s="651" t="s">
        <v>441</v>
      </c>
      <c r="E218" s="653"/>
      <c r="F218" s="640">
        <v>259974.00274392235</v>
      </c>
      <c r="G218" s="640">
        <f t="shared" si="2450"/>
        <v>259974.00274392235</v>
      </c>
      <c r="H218" s="653">
        <f t="shared" ref="H218" si="3474">+H219*$F218</f>
        <v>0</v>
      </c>
      <c r="I218" s="653">
        <f t="shared" ref="I218" si="3475">+I219*$F218</f>
        <v>0</v>
      </c>
      <c r="J218" s="653">
        <f t="shared" ref="J218" si="3476">+J219*$F218</f>
        <v>0</v>
      </c>
      <c r="K218" s="653">
        <f t="shared" ref="K218" si="3477">+K219*$F218</f>
        <v>0</v>
      </c>
      <c r="L218" s="653">
        <f t="shared" ref="L218" si="3478">+L219*$F218</f>
        <v>0</v>
      </c>
      <c r="M218" s="653">
        <f t="shared" ref="M218" si="3479">+M219*$F218</f>
        <v>0</v>
      </c>
      <c r="N218" s="653">
        <f t="shared" ref="N218" si="3480">+N219*$F218</f>
        <v>0</v>
      </c>
      <c r="O218" s="653">
        <f t="shared" ref="O218" si="3481">+O219*$F218</f>
        <v>0</v>
      </c>
      <c r="P218" s="653">
        <f t="shared" ref="P218" si="3482">+P219*$F218</f>
        <v>0</v>
      </c>
      <c r="Q218" s="653">
        <f t="shared" ref="Q218" si="3483">+Q219*$F218</f>
        <v>0</v>
      </c>
      <c r="R218" s="653">
        <f t="shared" ref="R218" si="3484">+R219*$F218</f>
        <v>0</v>
      </c>
      <c r="S218" s="653">
        <f t="shared" ref="S218" si="3485">+S219*$F218</f>
        <v>0</v>
      </c>
      <c r="T218" s="653">
        <f t="shared" ref="T218" si="3486">+T219*$F218</f>
        <v>0</v>
      </c>
      <c r="U218" s="653">
        <f t="shared" ref="U218" si="3487">+U219*$F218</f>
        <v>168983.10178354953</v>
      </c>
      <c r="V218" s="653">
        <f t="shared" ref="V218" si="3488">+V219*$F218</f>
        <v>90990.900960372819</v>
      </c>
      <c r="W218" s="653">
        <f t="shared" ref="W218" si="3489">+W219*$F218</f>
        <v>0</v>
      </c>
      <c r="X218" s="653">
        <f t="shared" ref="X218" si="3490">+X219*$F218</f>
        <v>0</v>
      </c>
      <c r="Y218" s="653">
        <f t="shared" ref="Y218" si="3491">+Y219*$F218</f>
        <v>0</v>
      </c>
      <c r="Z218" s="653">
        <f t="shared" ref="Z218" si="3492">+Z219*$F218</f>
        <v>0</v>
      </c>
      <c r="AA218" s="653">
        <f t="shared" ref="AA218" si="3493">+AA219*$F218</f>
        <v>0</v>
      </c>
      <c r="AB218" s="653">
        <f t="shared" ref="AB218" si="3494">+AB219*$F218</f>
        <v>0</v>
      </c>
      <c r="AC218" s="653">
        <f t="shared" ref="AC218" si="3495">+AC219*$F218</f>
        <v>0</v>
      </c>
      <c r="AD218" s="653">
        <f t="shared" ref="AD218" si="3496">+AD219*$F218</f>
        <v>0</v>
      </c>
      <c r="AE218" s="653">
        <f t="shared" ref="AE218" si="3497">+AE219*$F218</f>
        <v>0</v>
      </c>
      <c r="AF218" s="653">
        <f t="shared" ref="AF218" si="3498">+AF219*$F218</f>
        <v>0</v>
      </c>
      <c r="AG218" s="653">
        <f t="shared" ref="AG218" si="3499">+AG219*$F218</f>
        <v>0</v>
      </c>
      <c r="AH218" s="653">
        <f t="shared" ref="AH218" si="3500">+AH219*$F218</f>
        <v>0</v>
      </c>
      <c r="AI218" s="653">
        <f t="shared" ref="AI218" si="3501">+AI219*$F218</f>
        <v>0</v>
      </c>
      <c r="AJ218" s="653">
        <f t="shared" ref="AJ218" si="3502">+AJ219*$F218</f>
        <v>0</v>
      </c>
      <c r="AK218" s="653">
        <f t="shared" ref="AK218" si="3503">+AK219*$F218</f>
        <v>0</v>
      </c>
      <c r="AL218" s="653">
        <f t="shared" ref="AL218" si="3504">+AL219*$F218</f>
        <v>0</v>
      </c>
      <c r="AM218" s="653">
        <f t="shared" ref="AM218" si="3505">+AM219*$F218</f>
        <v>0</v>
      </c>
      <c r="AN218" s="653">
        <f t="shared" ref="AN218" si="3506">+AN219*$F218</f>
        <v>0</v>
      </c>
      <c r="AO218" s="653">
        <f t="shared" ref="AO218" si="3507">+AO219*$F218</f>
        <v>0</v>
      </c>
      <c r="AP218" s="653">
        <f t="shared" ref="AP218" si="3508">+AP219*$F218</f>
        <v>0</v>
      </c>
      <c r="AQ218" s="653">
        <f t="shared" ref="AQ218" si="3509">+AQ219*$F218</f>
        <v>0</v>
      </c>
      <c r="AR218" s="653">
        <f t="shared" ref="AR218" si="3510">+AR219*$F218</f>
        <v>0</v>
      </c>
      <c r="AS218" s="653">
        <f t="shared" ref="AS218" si="3511">+AS219*$F218</f>
        <v>0</v>
      </c>
      <c r="AT218" s="653">
        <f t="shared" ref="AT218" si="3512">+AT219*$F218</f>
        <v>0</v>
      </c>
      <c r="AU218" s="613">
        <f t="shared" si="2449"/>
        <v>259974.00274392235</v>
      </c>
      <c r="AV218" s="645">
        <f t="shared" si="2408"/>
        <v>0</v>
      </c>
      <c r="AW218" s="656">
        <f t="shared" si="2409"/>
        <v>0</v>
      </c>
      <c r="AX218" s="591"/>
    </row>
    <row r="219" spans="1:50" hidden="1" outlineLevel="1">
      <c r="A219" s="590"/>
      <c r="B219" s="636"/>
      <c r="C219" s="636"/>
      <c r="D219" s="651"/>
      <c r="E219" s="653"/>
      <c r="F219" s="640"/>
      <c r="G219" s="640">
        <f t="shared" si="2450"/>
        <v>1</v>
      </c>
      <c r="H219" s="658">
        <v>0</v>
      </c>
      <c r="I219" s="658">
        <v>0</v>
      </c>
      <c r="J219" s="658">
        <v>0</v>
      </c>
      <c r="K219" s="658">
        <v>0</v>
      </c>
      <c r="L219" s="658">
        <v>0</v>
      </c>
      <c r="M219" s="658">
        <v>0</v>
      </c>
      <c r="N219" s="658">
        <v>0</v>
      </c>
      <c r="O219" s="658">
        <v>0</v>
      </c>
      <c r="P219" s="658">
        <v>0</v>
      </c>
      <c r="Q219" s="658">
        <v>0</v>
      </c>
      <c r="R219" s="658">
        <v>0</v>
      </c>
      <c r="S219" s="658">
        <v>0</v>
      </c>
      <c r="T219" s="658">
        <v>0</v>
      </c>
      <c r="U219" s="658">
        <v>0.65</v>
      </c>
      <c r="V219" s="658">
        <v>0.35</v>
      </c>
      <c r="W219" s="658">
        <v>0</v>
      </c>
      <c r="X219" s="658">
        <v>0</v>
      </c>
      <c r="Y219" s="658">
        <v>0</v>
      </c>
      <c r="Z219" s="658">
        <v>0</v>
      </c>
      <c r="AA219" s="658">
        <v>0</v>
      </c>
      <c r="AB219" s="658">
        <v>0</v>
      </c>
      <c r="AC219" s="658">
        <v>0</v>
      </c>
      <c r="AD219" s="658">
        <v>0</v>
      </c>
      <c r="AE219" s="654">
        <v>0</v>
      </c>
      <c r="AF219" s="658">
        <v>0</v>
      </c>
      <c r="AG219" s="658">
        <v>0</v>
      </c>
      <c r="AH219" s="658">
        <v>0</v>
      </c>
      <c r="AI219" s="658">
        <v>0</v>
      </c>
      <c r="AJ219" s="658">
        <v>0</v>
      </c>
      <c r="AK219" s="658">
        <v>0</v>
      </c>
      <c r="AL219" s="658">
        <v>0</v>
      </c>
      <c r="AM219" s="658">
        <v>0</v>
      </c>
      <c r="AN219" s="658">
        <v>0</v>
      </c>
      <c r="AO219" s="658">
        <v>0</v>
      </c>
      <c r="AP219" s="658">
        <v>0</v>
      </c>
      <c r="AQ219" s="658">
        <v>0</v>
      </c>
      <c r="AR219" s="658">
        <v>0</v>
      </c>
      <c r="AS219" s="658">
        <v>0</v>
      </c>
      <c r="AT219" s="658">
        <v>0</v>
      </c>
      <c r="AU219" s="613">
        <f t="shared" si="2449"/>
        <v>1</v>
      </c>
      <c r="AV219" s="645">
        <f t="shared" si="2408"/>
        <v>1</v>
      </c>
      <c r="AW219" s="656" t="e">
        <f t="shared" si="2409"/>
        <v>#DIV/0!</v>
      </c>
      <c r="AX219" s="591"/>
    </row>
    <row r="220" spans="1:50" hidden="1" outlineLevel="1">
      <c r="A220" s="590"/>
      <c r="B220" s="636" t="s">
        <v>378</v>
      </c>
      <c r="C220" s="636" t="s">
        <v>472</v>
      </c>
      <c r="D220" s="651" t="s">
        <v>379</v>
      </c>
      <c r="E220" s="653"/>
      <c r="F220" s="640">
        <v>40993.396597878447</v>
      </c>
      <c r="G220" s="640">
        <f t="shared" si="2450"/>
        <v>40993.396597878447</v>
      </c>
      <c r="H220" s="653">
        <f t="shared" ref="H220" si="3513">+H221*$F220</f>
        <v>0</v>
      </c>
      <c r="I220" s="653">
        <f t="shared" ref="I220" si="3514">+I221*$F220</f>
        <v>0</v>
      </c>
      <c r="J220" s="653">
        <f t="shared" ref="J220" si="3515">+J221*$F220</f>
        <v>0</v>
      </c>
      <c r="K220" s="653">
        <f t="shared" ref="K220" si="3516">+K221*$F220</f>
        <v>0</v>
      </c>
      <c r="L220" s="653">
        <f t="shared" ref="L220" si="3517">+L221*$F220</f>
        <v>0</v>
      </c>
      <c r="M220" s="653">
        <f t="shared" ref="M220" si="3518">+M221*$F220</f>
        <v>0</v>
      </c>
      <c r="N220" s="653">
        <f t="shared" ref="N220" si="3519">+N221*$F220</f>
        <v>0</v>
      </c>
      <c r="O220" s="653">
        <f t="shared" ref="O220" si="3520">+O221*$F220</f>
        <v>0</v>
      </c>
      <c r="P220" s="653">
        <f t="shared" ref="P220" si="3521">+P221*$F220</f>
        <v>0</v>
      </c>
      <c r="Q220" s="653">
        <f t="shared" ref="Q220" si="3522">+Q221*$F220</f>
        <v>0</v>
      </c>
      <c r="R220" s="653">
        <f t="shared" ref="R220" si="3523">+R221*$F220</f>
        <v>0</v>
      </c>
      <c r="S220" s="653">
        <f t="shared" ref="S220" si="3524">+S221*$F220</f>
        <v>0</v>
      </c>
      <c r="T220" s="653">
        <f t="shared" ref="T220" si="3525">+T221*$F220</f>
        <v>0</v>
      </c>
      <c r="U220" s="653">
        <f t="shared" ref="U220" si="3526">+U221*$F220</f>
        <v>40993.396597878447</v>
      </c>
      <c r="V220" s="653">
        <f t="shared" ref="V220" si="3527">+V221*$F220</f>
        <v>0</v>
      </c>
      <c r="W220" s="653">
        <f t="shared" ref="W220" si="3528">+W221*$F220</f>
        <v>0</v>
      </c>
      <c r="X220" s="653">
        <f t="shared" ref="X220" si="3529">+X221*$F220</f>
        <v>0</v>
      </c>
      <c r="Y220" s="653">
        <f t="shared" ref="Y220" si="3530">+Y221*$F220</f>
        <v>0</v>
      </c>
      <c r="Z220" s="653">
        <f t="shared" ref="Z220" si="3531">+Z221*$F220</f>
        <v>0</v>
      </c>
      <c r="AA220" s="653">
        <f t="shared" ref="AA220" si="3532">+AA221*$F220</f>
        <v>0</v>
      </c>
      <c r="AB220" s="653">
        <f t="shared" ref="AB220" si="3533">+AB221*$F220</f>
        <v>0</v>
      </c>
      <c r="AC220" s="653">
        <f t="shared" ref="AC220" si="3534">+AC221*$F220</f>
        <v>0</v>
      </c>
      <c r="AD220" s="653">
        <f t="shared" ref="AD220" si="3535">+AD221*$F220</f>
        <v>0</v>
      </c>
      <c r="AE220" s="653">
        <f t="shared" ref="AE220" si="3536">+AE221*$F220</f>
        <v>0</v>
      </c>
      <c r="AF220" s="653">
        <f t="shared" ref="AF220" si="3537">+AF221*$F220</f>
        <v>0</v>
      </c>
      <c r="AG220" s="653">
        <f t="shared" ref="AG220" si="3538">+AG221*$F220</f>
        <v>0</v>
      </c>
      <c r="AH220" s="653">
        <f t="shared" ref="AH220" si="3539">+AH221*$F220</f>
        <v>0</v>
      </c>
      <c r="AI220" s="653">
        <f t="shared" ref="AI220" si="3540">+AI221*$F220</f>
        <v>0</v>
      </c>
      <c r="AJ220" s="653">
        <f t="shared" ref="AJ220" si="3541">+AJ221*$F220</f>
        <v>0</v>
      </c>
      <c r="AK220" s="653">
        <f t="shared" ref="AK220" si="3542">+AK221*$F220</f>
        <v>0</v>
      </c>
      <c r="AL220" s="653">
        <f t="shared" ref="AL220" si="3543">+AL221*$F220</f>
        <v>0</v>
      </c>
      <c r="AM220" s="653">
        <f t="shared" ref="AM220" si="3544">+AM221*$F220</f>
        <v>0</v>
      </c>
      <c r="AN220" s="653">
        <f t="shared" ref="AN220" si="3545">+AN221*$F220</f>
        <v>0</v>
      </c>
      <c r="AO220" s="653">
        <f t="shared" ref="AO220" si="3546">+AO221*$F220</f>
        <v>0</v>
      </c>
      <c r="AP220" s="653">
        <f t="shared" ref="AP220" si="3547">+AP221*$F220</f>
        <v>0</v>
      </c>
      <c r="AQ220" s="653">
        <f t="shared" ref="AQ220" si="3548">+AQ221*$F220</f>
        <v>0</v>
      </c>
      <c r="AR220" s="653">
        <f t="shared" ref="AR220" si="3549">+AR221*$F220</f>
        <v>0</v>
      </c>
      <c r="AS220" s="653">
        <f t="shared" ref="AS220" si="3550">+AS221*$F220</f>
        <v>0</v>
      </c>
      <c r="AT220" s="653">
        <f t="shared" ref="AT220" si="3551">+AT221*$F220</f>
        <v>0</v>
      </c>
      <c r="AU220" s="613">
        <f t="shared" si="2449"/>
        <v>40993.396597878447</v>
      </c>
      <c r="AV220" s="645">
        <f t="shared" si="2408"/>
        <v>0</v>
      </c>
      <c r="AW220" s="656">
        <f t="shared" si="2409"/>
        <v>0</v>
      </c>
      <c r="AX220" s="591"/>
    </row>
    <row r="221" spans="1:50" hidden="1" outlineLevel="1">
      <c r="A221" s="590"/>
      <c r="B221" s="636"/>
      <c r="C221" s="636"/>
      <c r="D221" s="651"/>
      <c r="E221" s="653"/>
      <c r="F221" s="640"/>
      <c r="G221" s="640">
        <f t="shared" si="2450"/>
        <v>1</v>
      </c>
      <c r="H221" s="658">
        <v>0</v>
      </c>
      <c r="I221" s="658">
        <v>0</v>
      </c>
      <c r="J221" s="658">
        <v>0</v>
      </c>
      <c r="K221" s="658">
        <v>0</v>
      </c>
      <c r="L221" s="658">
        <v>0</v>
      </c>
      <c r="M221" s="658">
        <v>0</v>
      </c>
      <c r="N221" s="658">
        <v>0</v>
      </c>
      <c r="O221" s="658">
        <v>0</v>
      </c>
      <c r="P221" s="658">
        <v>0</v>
      </c>
      <c r="Q221" s="658">
        <v>0</v>
      </c>
      <c r="R221" s="658">
        <v>0</v>
      </c>
      <c r="S221" s="658">
        <v>0</v>
      </c>
      <c r="T221" s="658">
        <v>0</v>
      </c>
      <c r="U221" s="658">
        <v>1</v>
      </c>
      <c r="V221" s="658">
        <v>0</v>
      </c>
      <c r="W221" s="658">
        <v>0</v>
      </c>
      <c r="X221" s="658">
        <v>0</v>
      </c>
      <c r="Y221" s="658">
        <v>0</v>
      </c>
      <c r="Z221" s="658">
        <v>0</v>
      </c>
      <c r="AA221" s="658">
        <v>0</v>
      </c>
      <c r="AB221" s="658">
        <v>0</v>
      </c>
      <c r="AC221" s="658">
        <v>0</v>
      </c>
      <c r="AD221" s="658">
        <v>0</v>
      </c>
      <c r="AE221" s="654">
        <v>0</v>
      </c>
      <c r="AF221" s="658">
        <v>0</v>
      </c>
      <c r="AG221" s="658">
        <v>0</v>
      </c>
      <c r="AH221" s="658">
        <v>0</v>
      </c>
      <c r="AI221" s="658">
        <v>0</v>
      </c>
      <c r="AJ221" s="658">
        <v>0</v>
      </c>
      <c r="AK221" s="658">
        <v>0</v>
      </c>
      <c r="AL221" s="658">
        <v>0</v>
      </c>
      <c r="AM221" s="658">
        <v>0</v>
      </c>
      <c r="AN221" s="658">
        <v>0</v>
      </c>
      <c r="AO221" s="658">
        <v>0</v>
      </c>
      <c r="AP221" s="658">
        <v>0</v>
      </c>
      <c r="AQ221" s="658">
        <v>0</v>
      </c>
      <c r="AR221" s="658">
        <v>0</v>
      </c>
      <c r="AS221" s="658">
        <v>0</v>
      </c>
      <c r="AT221" s="658">
        <v>0</v>
      </c>
      <c r="AU221" s="613">
        <f t="shared" si="2449"/>
        <v>1</v>
      </c>
      <c r="AV221" s="645">
        <f t="shared" si="2408"/>
        <v>1</v>
      </c>
      <c r="AW221" s="656" t="e">
        <f t="shared" si="2409"/>
        <v>#DIV/0!</v>
      </c>
      <c r="AX221" s="591"/>
    </row>
    <row r="222" spans="1:50" hidden="1" outlineLevel="1">
      <c r="A222" s="590"/>
      <c r="B222" s="636" t="s">
        <v>378</v>
      </c>
      <c r="C222" s="636" t="s">
        <v>473</v>
      </c>
      <c r="D222" s="651" t="s">
        <v>391</v>
      </c>
      <c r="E222" s="653"/>
      <c r="F222" s="640">
        <v>150411.18514001789</v>
      </c>
      <c r="G222" s="640">
        <f t="shared" si="2450"/>
        <v>150411.18514001789</v>
      </c>
      <c r="H222" s="653">
        <f t="shared" ref="H222" si="3552">+H223*$F222</f>
        <v>0</v>
      </c>
      <c r="I222" s="653">
        <f t="shared" ref="I222" si="3553">+I223*$F222</f>
        <v>0</v>
      </c>
      <c r="J222" s="653">
        <f t="shared" ref="J222" si="3554">+J223*$F222</f>
        <v>0</v>
      </c>
      <c r="K222" s="653">
        <f t="shared" ref="K222" si="3555">+K223*$F222</f>
        <v>0</v>
      </c>
      <c r="L222" s="653">
        <f t="shared" ref="L222" si="3556">+L223*$F222</f>
        <v>0</v>
      </c>
      <c r="M222" s="653">
        <f t="shared" ref="M222" si="3557">+M223*$F222</f>
        <v>0</v>
      </c>
      <c r="N222" s="653">
        <f t="shared" ref="N222" si="3558">+N223*$F222</f>
        <v>0</v>
      </c>
      <c r="O222" s="653">
        <f t="shared" ref="O222" si="3559">+O223*$F222</f>
        <v>0</v>
      </c>
      <c r="P222" s="653">
        <f t="shared" ref="P222" si="3560">+P223*$F222</f>
        <v>0</v>
      </c>
      <c r="Q222" s="653">
        <f t="shared" ref="Q222" si="3561">+Q223*$F222</f>
        <v>0</v>
      </c>
      <c r="R222" s="653">
        <f t="shared" ref="R222" si="3562">+R223*$F222</f>
        <v>0</v>
      </c>
      <c r="S222" s="653">
        <f t="shared" ref="S222" si="3563">+S223*$F222</f>
        <v>0</v>
      </c>
      <c r="T222" s="653">
        <f t="shared" ref="T222" si="3564">+T223*$F222</f>
        <v>0</v>
      </c>
      <c r="U222" s="653">
        <f t="shared" ref="U222" si="3565">+U223*$F222</f>
        <v>0</v>
      </c>
      <c r="V222" s="653">
        <f t="shared" ref="V222" si="3566">+V223*$F222</f>
        <v>150411.18514001789</v>
      </c>
      <c r="W222" s="653">
        <f t="shared" ref="W222" si="3567">+W223*$F222</f>
        <v>0</v>
      </c>
      <c r="X222" s="653">
        <f t="shared" ref="X222" si="3568">+X223*$F222</f>
        <v>0</v>
      </c>
      <c r="Y222" s="653">
        <f t="shared" ref="Y222" si="3569">+Y223*$F222</f>
        <v>0</v>
      </c>
      <c r="Z222" s="653">
        <f t="shared" ref="Z222" si="3570">+Z223*$F222</f>
        <v>0</v>
      </c>
      <c r="AA222" s="653">
        <f t="shared" ref="AA222" si="3571">+AA223*$F222</f>
        <v>0</v>
      </c>
      <c r="AB222" s="653">
        <f t="shared" ref="AB222" si="3572">+AB223*$F222</f>
        <v>0</v>
      </c>
      <c r="AC222" s="653">
        <f t="shared" ref="AC222" si="3573">+AC223*$F222</f>
        <v>0</v>
      </c>
      <c r="AD222" s="653">
        <f t="shared" ref="AD222" si="3574">+AD223*$F222</f>
        <v>0</v>
      </c>
      <c r="AE222" s="653">
        <f t="shared" ref="AE222" si="3575">+AE223*$F222</f>
        <v>0</v>
      </c>
      <c r="AF222" s="653">
        <f t="shared" ref="AF222" si="3576">+AF223*$F222</f>
        <v>0</v>
      </c>
      <c r="AG222" s="653">
        <f t="shared" ref="AG222" si="3577">+AG223*$F222</f>
        <v>0</v>
      </c>
      <c r="AH222" s="653">
        <f t="shared" ref="AH222" si="3578">+AH223*$F222</f>
        <v>0</v>
      </c>
      <c r="AI222" s="653">
        <f t="shared" ref="AI222" si="3579">+AI223*$F222</f>
        <v>0</v>
      </c>
      <c r="AJ222" s="653">
        <f t="shared" ref="AJ222" si="3580">+AJ223*$F222</f>
        <v>0</v>
      </c>
      <c r="AK222" s="653">
        <f t="shared" ref="AK222" si="3581">+AK223*$F222</f>
        <v>0</v>
      </c>
      <c r="AL222" s="653">
        <f t="shared" ref="AL222" si="3582">+AL223*$F222</f>
        <v>0</v>
      </c>
      <c r="AM222" s="653">
        <f t="shared" ref="AM222" si="3583">+AM223*$F222</f>
        <v>0</v>
      </c>
      <c r="AN222" s="653">
        <f t="shared" ref="AN222" si="3584">+AN223*$F222</f>
        <v>0</v>
      </c>
      <c r="AO222" s="653">
        <f t="shared" ref="AO222" si="3585">+AO223*$F222</f>
        <v>0</v>
      </c>
      <c r="AP222" s="653">
        <f t="shared" ref="AP222" si="3586">+AP223*$F222</f>
        <v>0</v>
      </c>
      <c r="AQ222" s="653">
        <f t="shared" ref="AQ222" si="3587">+AQ223*$F222</f>
        <v>0</v>
      </c>
      <c r="AR222" s="653">
        <f t="shared" ref="AR222" si="3588">+AR223*$F222</f>
        <v>0</v>
      </c>
      <c r="AS222" s="653">
        <f t="shared" ref="AS222" si="3589">+AS223*$F222</f>
        <v>0</v>
      </c>
      <c r="AT222" s="653">
        <f t="shared" ref="AT222" si="3590">+AT223*$F222</f>
        <v>0</v>
      </c>
      <c r="AU222" s="613">
        <f t="shared" si="2449"/>
        <v>150411.18514001789</v>
      </c>
      <c r="AV222" s="645">
        <f t="shared" si="2408"/>
        <v>0</v>
      </c>
      <c r="AW222" s="656">
        <f t="shared" si="2409"/>
        <v>0</v>
      </c>
      <c r="AX222" s="591"/>
    </row>
    <row r="223" spans="1:50" hidden="1" outlineLevel="1">
      <c r="A223" s="590"/>
      <c r="B223" s="636"/>
      <c r="C223" s="636"/>
      <c r="D223" s="651"/>
      <c r="E223" s="653"/>
      <c r="F223" s="640"/>
      <c r="G223" s="640">
        <f t="shared" si="2450"/>
        <v>1</v>
      </c>
      <c r="H223" s="658">
        <v>0</v>
      </c>
      <c r="I223" s="658">
        <v>0</v>
      </c>
      <c r="J223" s="658">
        <v>0</v>
      </c>
      <c r="K223" s="658">
        <v>0</v>
      </c>
      <c r="L223" s="658">
        <v>0</v>
      </c>
      <c r="M223" s="658">
        <v>0</v>
      </c>
      <c r="N223" s="658">
        <v>0</v>
      </c>
      <c r="O223" s="658">
        <v>0</v>
      </c>
      <c r="P223" s="658">
        <v>0</v>
      </c>
      <c r="Q223" s="658">
        <v>0</v>
      </c>
      <c r="R223" s="658">
        <v>0</v>
      </c>
      <c r="S223" s="658">
        <v>0</v>
      </c>
      <c r="T223" s="658">
        <v>0</v>
      </c>
      <c r="U223" s="658">
        <v>0</v>
      </c>
      <c r="V223" s="658">
        <v>1</v>
      </c>
      <c r="W223" s="658">
        <v>0</v>
      </c>
      <c r="X223" s="658">
        <v>0</v>
      </c>
      <c r="Y223" s="658">
        <v>0</v>
      </c>
      <c r="Z223" s="658">
        <v>0</v>
      </c>
      <c r="AA223" s="658">
        <v>0</v>
      </c>
      <c r="AB223" s="658">
        <v>0</v>
      </c>
      <c r="AC223" s="658">
        <v>0</v>
      </c>
      <c r="AD223" s="658">
        <v>0</v>
      </c>
      <c r="AE223" s="654">
        <v>0</v>
      </c>
      <c r="AF223" s="658">
        <v>0</v>
      </c>
      <c r="AG223" s="658">
        <v>0</v>
      </c>
      <c r="AH223" s="658">
        <v>0</v>
      </c>
      <c r="AI223" s="658">
        <v>0</v>
      </c>
      <c r="AJ223" s="658">
        <v>0</v>
      </c>
      <c r="AK223" s="658">
        <v>0</v>
      </c>
      <c r="AL223" s="658">
        <v>0</v>
      </c>
      <c r="AM223" s="658">
        <v>0</v>
      </c>
      <c r="AN223" s="658">
        <v>0</v>
      </c>
      <c r="AO223" s="658">
        <v>0</v>
      </c>
      <c r="AP223" s="658">
        <v>0</v>
      </c>
      <c r="AQ223" s="658">
        <v>0</v>
      </c>
      <c r="AR223" s="658">
        <v>0</v>
      </c>
      <c r="AS223" s="658">
        <v>0</v>
      </c>
      <c r="AT223" s="658">
        <v>0</v>
      </c>
      <c r="AU223" s="613">
        <f t="shared" si="2449"/>
        <v>1</v>
      </c>
      <c r="AV223" s="645">
        <f t="shared" si="2408"/>
        <v>1</v>
      </c>
      <c r="AW223" s="656" t="e">
        <f t="shared" si="2409"/>
        <v>#DIV/0!</v>
      </c>
      <c r="AX223" s="591"/>
    </row>
    <row r="224" spans="1:50" hidden="1" outlineLevel="1">
      <c r="A224" s="590"/>
      <c r="B224" s="646" t="s">
        <v>305</v>
      </c>
      <c r="C224" s="646" t="s">
        <v>474</v>
      </c>
      <c r="D224" s="647" t="s">
        <v>475</v>
      </c>
      <c r="E224" s="649"/>
      <c r="F224" s="650">
        <f>+F225+F227+F229</f>
        <v>451378.58448181866</v>
      </c>
      <c r="G224" s="650">
        <f t="shared" ref="G224" si="3591">SUM(H224:AT224)</f>
        <v>451378.58448181866</v>
      </c>
      <c r="H224" s="650">
        <f t="shared" ref="H224" si="3592">+H225+H227+H229</f>
        <v>0</v>
      </c>
      <c r="I224" s="650">
        <f t="shared" ref="I224" si="3593">+I225+I227+I229</f>
        <v>0</v>
      </c>
      <c r="J224" s="650">
        <f t="shared" ref="J224" si="3594">+J225+J227+J229</f>
        <v>0</v>
      </c>
      <c r="K224" s="650">
        <f t="shared" ref="K224" si="3595">+K225+K227+K229</f>
        <v>0</v>
      </c>
      <c r="L224" s="650">
        <f t="shared" ref="L224" si="3596">+L225+L227+L229</f>
        <v>0</v>
      </c>
      <c r="M224" s="650">
        <f t="shared" ref="M224" si="3597">+M225+M227+M229</f>
        <v>0</v>
      </c>
      <c r="N224" s="650">
        <f t="shared" ref="N224" si="3598">+N225+N227+N229</f>
        <v>0</v>
      </c>
      <c r="O224" s="650">
        <f t="shared" ref="O224" si="3599">+O225+O227+O229</f>
        <v>0</v>
      </c>
      <c r="P224" s="650">
        <f t="shared" ref="P224" si="3600">+P225+P227+P229</f>
        <v>0</v>
      </c>
      <c r="Q224" s="650">
        <f t="shared" ref="Q224" si="3601">+Q225+Q227+Q229</f>
        <v>0</v>
      </c>
      <c r="R224" s="650">
        <f t="shared" ref="R224" si="3602">+R225+R227+R229</f>
        <v>0</v>
      </c>
      <c r="S224" s="650">
        <f t="shared" ref="S224" si="3603">+S225+S227+S229</f>
        <v>0</v>
      </c>
      <c r="T224" s="650">
        <f t="shared" ref="T224" si="3604">+T225+T227+T229</f>
        <v>0</v>
      </c>
      <c r="U224" s="650">
        <f t="shared" ref="U224" si="3605">+U225+U227+U229</f>
        <v>16278.171865026394</v>
      </c>
      <c r="V224" s="650">
        <f t="shared" ref="V224" si="3606">+V225+V227+V229</f>
        <v>412538.73484578956</v>
      </c>
      <c r="W224" s="650">
        <f t="shared" ref="W224" si="3607">+W225+W227+W229</f>
        <v>22561.677771002687</v>
      </c>
      <c r="X224" s="650">
        <f t="shared" ref="X224" si="3608">+X225+X227+X229</f>
        <v>0</v>
      </c>
      <c r="Y224" s="650">
        <f t="shared" ref="Y224" si="3609">+Y225+Y227+Y229</f>
        <v>0</v>
      </c>
      <c r="Z224" s="650">
        <f t="shared" ref="Z224" si="3610">+Z225+Z227+Z229</f>
        <v>0</v>
      </c>
      <c r="AA224" s="650">
        <f t="shared" ref="AA224" si="3611">+AA225+AA227+AA229</f>
        <v>0</v>
      </c>
      <c r="AB224" s="650">
        <f t="shared" ref="AB224" si="3612">+AB225+AB227+AB229</f>
        <v>0</v>
      </c>
      <c r="AC224" s="650">
        <f t="shared" ref="AC224" si="3613">+AC225+AC227+AC229</f>
        <v>0</v>
      </c>
      <c r="AD224" s="650">
        <f t="shared" ref="AD224" si="3614">+AD225+AD227+AD229</f>
        <v>0</v>
      </c>
      <c r="AE224" s="650">
        <f t="shared" ref="AE224" si="3615">+AE225+AE227+AE229</f>
        <v>0</v>
      </c>
      <c r="AF224" s="650">
        <f t="shared" ref="AF224" si="3616">+AF225+AF227+AF229</f>
        <v>0</v>
      </c>
      <c r="AG224" s="650">
        <f t="shared" ref="AG224" si="3617">+AG225+AG227+AG229</f>
        <v>0</v>
      </c>
      <c r="AH224" s="650">
        <f t="shared" ref="AH224" si="3618">+AH225+AH227+AH229</f>
        <v>0</v>
      </c>
      <c r="AI224" s="650">
        <f t="shared" ref="AI224" si="3619">+AI225+AI227+AI229</f>
        <v>0</v>
      </c>
      <c r="AJ224" s="650">
        <f t="shared" ref="AJ224" si="3620">+AJ225+AJ227+AJ229</f>
        <v>0</v>
      </c>
      <c r="AK224" s="650">
        <f t="shared" ref="AK224" si="3621">+AK225+AK227+AK229</f>
        <v>0</v>
      </c>
      <c r="AL224" s="650">
        <f t="shared" ref="AL224" si="3622">+AL225+AL227+AL229</f>
        <v>0</v>
      </c>
      <c r="AM224" s="650">
        <f t="shared" ref="AM224" si="3623">+AM225+AM227+AM229</f>
        <v>0</v>
      </c>
      <c r="AN224" s="650">
        <f t="shared" ref="AN224" si="3624">+AN225+AN227+AN229</f>
        <v>0</v>
      </c>
      <c r="AO224" s="650">
        <f t="shared" ref="AO224" si="3625">+AO225+AO227+AO229</f>
        <v>0</v>
      </c>
      <c r="AP224" s="650">
        <f t="shared" ref="AP224" si="3626">+AP225+AP227+AP229</f>
        <v>0</v>
      </c>
      <c r="AQ224" s="650">
        <f t="shared" ref="AQ224" si="3627">+AQ225+AQ227+AQ229</f>
        <v>0</v>
      </c>
      <c r="AR224" s="650">
        <f t="shared" ref="AR224" si="3628">+AR225+AR227+AR229</f>
        <v>0</v>
      </c>
      <c r="AS224" s="650">
        <f t="shared" ref="AS224" si="3629">+AS225+AS227+AS229</f>
        <v>0</v>
      </c>
      <c r="AT224" s="650">
        <f t="shared" ref="AT224" si="3630">+AT225+AT227+AT229</f>
        <v>0</v>
      </c>
      <c r="AU224" s="613">
        <f t="shared" si="2449"/>
        <v>451378.58448181866</v>
      </c>
      <c r="AV224" s="645">
        <f t="shared" si="2408"/>
        <v>0</v>
      </c>
      <c r="AW224" s="656">
        <f t="shared" si="2409"/>
        <v>0</v>
      </c>
      <c r="AX224" s="591"/>
    </row>
    <row r="225" spans="1:50" hidden="1" outlineLevel="1">
      <c r="A225" s="590"/>
      <c r="B225" s="636" t="s">
        <v>378</v>
      </c>
      <c r="C225" s="636" t="s">
        <v>476</v>
      </c>
      <c r="D225" s="651" t="s">
        <v>441</v>
      </c>
      <c r="E225" s="653"/>
      <c r="F225" s="640">
        <v>259974.00274392235</v>
      </c>
      <c r="G225" s="640">
        <f t="shared" si="2450"/>
        <v>259974.00274392232</v>
      </c>
      <c r="H225" s="653">
        <f t="shared" ref="H225" si="3631">+H226*$F225</f>
        <v>0</v>
      </c>
      <c r="I225" s="653">
        <f t="shared" ref="I225" si="3632">+I226*$F225</f>
        <v>0</v>
      </c>
      <c r="J225" s="653">
        <f t="shared" ref="J225" si="3633">+J226*$F225</f>
        <v>0</v>
      </c>
      <c r="K225" s="653">
        <f t="shared" ref="K225" si="3634">+K226*$F225</f>
        <v>0</v>
      </c>
      <c r="L225" s="653">
        <f t="shared" ref="L225" si="3635">+L226*$F225</f>
        <v>0</v>
      </c>
      <c r="M225" s="653">
        <f t="shared" ref="M225" si="3636">+M226*$F225</f>
        <v>0</v>
      </c>
      <c r="N225" s="653">
        <f t="shared" ref="N225" si="3637">+N226*$F225</f>
        <v>0</v>
      </c>
      <c r="O225" s="653">
        <f t="shared" ref="O225" si="3638">+O226*$F225</f>
        <v>0</v>
      </c>
      <c r="P225" s="653">
        <f t="shared" ref="P225" si="3639">+P226*$F225</f>
        <v>0</v>
      </c>
      <c r="Q225" s="653">
        <f t="shared" ref="Q225" si="3640">+Q226*$F225</f>
        <v>0</v>
      </c>
      <c r="R225" s="653">
        <f t="shared" ref="R225" si="3641">+R226*$F225</f>
        <v>0</v>
      </c>
      <c r="S225" s="653">
        <f t="shared" ref="S225" si="3642">+S226*$F225</f>
        <v>0</v>
      </c>
      <c r="T225" s="653">
        <f t="shared" ref="T225" si="3643">+T226*$F225</f>
        <v>0</v>
      </c>
      <c r="U225" s="653">
        <f t="shared" ref="U225" si="3644">+U226*$F225</f>
        <v>12998.700137196118</v>
      </c>
      <c r="V225" s="653">
        <f t="shared" ref="V225" si="3645">+V226*$F225</f>
        <v>246975.30260672621</v>
      </c>
      <c r="W225" s="653">
        <f t="shared" ref="W225" si="3646">+W226*$F225</f>
        <v>0</v>
      </c>
      <c r="X225" s="653">
        <f t="shared" ref="X225" si="3647">+X226*$F225</f>
        <v>0</v>
      </c>
      <c r="Y225" s="653">
        <f t="shared" ref="Y225" si="3648">+Y226*$F225</f>
        <v>0</v>
      </c>
      <c r="Z225" s="653">
        <f t="shared" ref="Z225" si="3649">+Z226*$F225</f>
        <v>0</v>
      </c>
      <c r="AA225" s="653">
        <f t="shared" ref="AA225" si="3650">+AA226*$F225</f>
        <v>0</v>
      </c>
      <c r="AB225" s="653">
        <f t="shared" ref="AB225" si="3651">+AB226*$F225</f>
        <v>0</v>
      </c>
      <c r="AC225" s="653">
        <f t="shared" ref="AC225" si="3652">+AC226*$F225</f>
        <v>0</v>
      </c>
      <c r="AD225" s="653">
        <f t="shared" ref="AD225" si="3653">+AD226*$F225</f>
        <v>0</v>
      </c>
      <c r="AE225" s="653">
        <f t="shared" ref="AE225" si="3654">+AE226*$F225</f>
        <v>0</v>
      </c>
      <c r="AF225" s="653">
        <f t="shared" ref="AF225" si="3655">+AF226*$F225</f>
        <v>0</v>
      </c>
      <c r="AG225" s="653">
        <f t="shared" ref="AG225" si="3656">+AG226*$F225</f>
        <v>0</v>
      </c>
      <c r="AH225" s="653">
        <f t="shared" ref="AH225" si="3657">+AH226*$F225</f>
        <v>0</v>
      </c>
      <c r="AI225" s="653">
        <f t="shared" ref="AI225" si="3658">+AI226*$F225</f>
        <v>0</v>
      </c>
      <c r="AJ225" s="653">
        <f t="shared" ref="AJ225" si="3659">+AJ226*$F225</f>
        <v>0</v>
      </c>
      <c r="AK225" s="653">
        <f t="shared" ref="AK225" si="3660">+AK226*$F225</f>
        <v>0</v>
      </c>
      <c r="AL225" s="653">
        <f t="shared" ref="AL225" si="3661">+AL226*$F225</f>
        <v>0</v>
      </c>
      <c r="AM225" s="653">
        <f t="shared" ref="AM225" si="3662">+AM226*$F225</f>
        <v>0</v>
      </c>
      <c r="AN225" s="653">
        <f t="shared" ref="AN225" si="3663">+AN226*$F225</f>
        <v>0</v>
      </c>
      <c r="AO225" s="653">
        <f t="shared" ref="AO225" si="3664">+AO226*$F225</f>
        <v>0</v>
      </c>
      <c r="AP225" s="653">
        <f t="shared" ref="AP225" si="3665">+AP226*$F225</f>
        <v>0</v>
      </c>
      <c r="AQ225" s="653">
        <f t="shared" ref="AQ225" si="3666">+AQ226*$F225</f>
        <v>0</v>
      </c>
      <c r="AR225" s="653">
        <f t="shared" ref="AR225" si="3667">+AR226*$F225</f>
        <v>0</v>
      </c>
      <c r="AS225" s="653">
        <f t="shared" ref="AS225" si="3668">+AS226*$F225</f>
        <v>0</v>
      </c>
      <c r="AT225" s="653">
        <f t="shared" ref="AT225" si="3669">+AT226*$F225</f>
        <v>0</v>
      </c>
      <c r="AU225" s="613">
        <f t="shared" si="2449"/>
        <v>259974.00274392232</v>
      </c>
      <c r="AV225" s="645">
        <f t="shared" si="2408"/>
        <v>0</v>
      </c>
      <c r="AW225" s="656">
        <f t="shared" si="2409"/>
        <v>0</v>
      </c>
      <c r="AX225" s="591"/>
    </row>
    <row r="226" spans="1:50" hidden="1" outlineLevel="1">
      <c r="A226" s="590"/>
      <c r="B226" s="636"/>
      <c r="C226" s="636"/>
      <c r="D226" s="651"/>
      <c r="E226" s="653"/>
      <c r="F226" s="640"/>
      <c r="G226" s="640">
        <f t="shared" si="2450"/>
        <v>1</v>
      </c>
      <c r="H226" s="658">
        <v>0</v>
      </c>
      <c r="I226" s="658">
        <v>0</v>
      </c>
      <c r="J226" s="658">
        <v>0</v>
      </c>
      <c r="K226" s="658">
        <v>0</v>
      </c>
      <c r="L226" s="658">
        <v>0</v>
      </c>
      <c r="M226" s="658">
        <v>0</v>
      </c>
      <c r="N226" s="658">
        <v>0</v>
      </c>
      <c r="O226" s="658">
        <v>0</v>
      </c>
      <c r="P226" s="658">
        <v>0</v>
      </c>
      <c r="Q226" s="658">
        <v>0</v>
      </c>
      <c r="R226" s="658">
        <v>0</v>
      </c>
      <c r="S226" s="658">
        <v>0</v>
      </c>
      <c r="T226" s="658">
        <v>0</v>
      </c>
      <c r="U226" s="658">
        <v>0.05</v>
      </c>
      <c r="V226" s="658">
        <v>0.95</v>
      </c>
      <c r="W226" s="658">
        <v>0</v>
      </c>
      <c r="X226" s="658">
        <v>0</v>
      </c>
      <c r="Y226" s="658">
        <v>0</v>
      </c>
      <c r="Z226" s="658">
        <v>0</v>
      </c>
      <c r="AA226" s="658">
        <v>0</v>
      </c>
      <c r="AB226" s="658">
        <v>0</v>
      </c>
      <c r="AC226" s="658">
        <v>0</v>
      </c>
      <c r="AD226" s="658">
        <v>0</v>
      </c>
      <c r="AE226" s="654">
        <v>0</v>
      </c>
      <c r="AF226" s="658">
        <v>0</v>
      </c>
      <c r="AG226" s="658">
        <v>0</v>
      </c>
      <c r="AH226" s="658">
        <v>0</v>
      </c>
      <c r="AI226" s="658">
        <v>0</v>
      </c>
      <c r="AJ226" s="658">
        <v>0</v>
      </c>
      <c r="AK226" s="658">
        <v>0</v>
      </c>
      <c r="AL226" s="658">
        <v>0</v>
      </c>
      <c r="AM226" s="658">
        <v>0</v>
      </c>
      <c r="AN226" s="658">
        <v>0</v>
      </c>
      <c r="AO226" s="658">
        <v>0</v>
      </c>
      <c r="AP226" s="658">
        <v>0</v>
      </c>
      <c r="AQ226" s="658">
        <v>0</v>
      </c>
      <c r="AR226" s="658">
        <v>0</v>
      </c>
      <c r="AS226" s="658">
        <v>0</v>
      </c>
      <c r="AT226" s="658">
        <v>0</v>
      </c>
      <c r="AU226" s="613">
        <f t="shared" si="2449"/>
        <v>1</v>
      </c>
      <c r="AV226" s="645">
        <f t="shared" si="2408"/>
        <v>1</v>
      </c>
      <c r="AW226" s="656" t="e">
        <f t="shared" si="2409"/>
        <v>#DIV/0!</v>
      </c>
      <c r="AX226" s="591"/>
    </row>
    <row r="227" spans="1:50" hidden="1" outlineLevel="1">
      <c r="A227" s="590"/>
      <c r="B227" s="636" t="s">
        <v>378</v>
      </c>
      <c r="C227" s="636" t="s">
        <v>477</v>
      </c>
      <c r="D227" s="651" t="s">
        <v>379</v>
      </c>
      <c r="E227" s="653"/>
      <c r="F227" s="640">
        <v>40993.396597878447</v>
      </c>
      <c r="G227" s="640">
        <f t="shared" si="2450"/>
        <v>40993.396597878454</v>
      </c>
      <c r="H227" s="653">
        <f t="shared" ref="H227" si="3670">+H228*$F227</f>
        <v>0</v>
      </c>
      <c r="I227" s="653">
        <f t="shared" ref="I227" si="3671">+I228*$F227</f>
        <v>0</v>
      </c>
      <c r="J227" s="653">
        <f t="shared" ref="J227" si="3672">+J228*$F227</f>
        <v>0</v>
      </c>
      <c r="K227" s="653">
        <f t="shared" ref="K227" si="3673">+K228*$F227</f>
        <v>0</v>
      </c>
      <c r="L227" s="653">
        <f t="shared" ref="L227" si="3674">+L228*$F227</f>
        <v>0</v>
      </c>
      <c r="M227" s="653">
        <f t="shared" ref="M227" si="3675">+M228*$F227</f>
        <v>0</v>
      </c>
      <c r="N227" s="653">
        <f t="shared" ref="N227" si="3676">+N228*$F227</f>
        <v>0</v>
      </c>
      <c r="O227" s="653">
        <f t="shared" ref="O227" si="3677">+O228*$F227</f>
        <v>0</v>
      </c>
      <c r="P227" s="653">
        <f t="shared" ref="P227" si="3678">+P228*$F227</f>
        <v>0</v>
      </c>
      <c r="Q227" s="653">
        <f t="shared" ref="Q227" si="3679">+Q228*$F227</f>
        <v>0</v>
      </c>
      <c r="R227" s="653">
        <f t="shared" ref="R227" si="3680">+R228*$F227</f>
        <v>0</v>
      </c>
      <c r="S227" s="653">
        <f t="shared" ref="S227" si="3681">+S228*$F227</f>
        <v>0</v>
      </c>
      <c r="T227" s="653">
        <f t="shared" ref="T227" si="3682">+T228*$F227</f>
        <v>0</v>
      </c>
      <c r="U227" s="653">
        <f t="shared" ref="U227" si="3683">+U228*$F227</f>
        <v>3279.471727830276</v>
      </c>
      <c r="V227" s="653">
        <f t="shared" ref="V227" si="3684">+V228*$F227</f>
        <v>37713.924870048177</v>
      </c>
      <c r="W227" s="653">
        <f t="shared" ref="W227" si="3685">+W228*$F227</f>
        <v>0</v>
      </c>
      <c r="X227" s="653">
        <f t="shared" ref="X227" si="3686">+X228*$F227</f>
        <v>0</v>
      </c>
      <c r="Y227" s="653">
        <f t="shared" ref="Y227" si="3687">+Y228*$F227</f>
        <v>0</v>
      </c>
      <c r="Z227" s="653">
        <f t="shared" ref="Z227" si="3688">+Z228*$F227</f>
        <v>0</v>
      </c>
      <c r="AA227" s="653">
        <f t="shared" ref="AA227" si="3689">+AA228*$F227</f>
        <v>0</v>
      </c>
      <c r="AB227" s="653">
        <f t="shared" ref="AB227" si="3690">+AB228*$F227</f>
        <v>0</v>
      </c>
      <c r="AC227" s="653">
        <f t="shared" ref="AC227" si="3691">+AC228*$F227</f>
        <v>0</v>
      </c>
      <c r="AD227" s="653">
        <f t="shared" ref="AD227" si="3692">+AD228*$F227</f>
        <v>0</v>
      </c>
      <c r="AE227" s="653">
        <f t="shared" ref="AE227" si="3693">+AE228*$F227</f>
        <v>0</v>
      </c>
      <c r="AF227" s="653">
        <f t="shared" ref="AF227" si="3694">+AF228*$F227</f>
        <v>0</v>
      </c>
      <c r="AG227" s="653">
        <f t="shared" ref="AG227" si="3695">+AG228*$F227</f>
        <v>0</v>
      </c>
      <c r="AH227" s="653">
        <f t="shared" ref="AH227" si="3696">+AH228*$F227</f>
        <v>0</v>
      </c>
      <c r="AI227" s="653">
        <f t="shared" ref="AI227" si="3697">+AI228*$F227</f>
        <v>0</v>
      </c>
      <c r="AJ227" s="653">
        <f t="shared" ref="AJ227" si="3698">+AJ228*$F227</f>
        <v>0</v>
      </c>
      <c r="AK227" s="653">
        <f t="shared" ref="AK227" si="3699">+AK228*$F227</f>
        <v>0</v>
      </c>
      <c r="AL227" s="653">
        <f t="shared" ref="AL227" si="3700">+AL228*$F227</f>
        <v>0</v>
      </c>
      <c r="AM227" s="653">
        <f t="shared" ref="AM227" si="3701">+AM228*$F227</f>
        <v>0</v>
      </c>
      <c r="AN227" s="653">
        <f t="shared" ref="AN227" si="3702">+AN228*$F227</f>
        <v>0</v>
      </c>
      <c r="AO227" s="653">
        <f t="shared" ref="AO227" si="3703">+AO228*$F227</f>
        <v>0</v>
      </c>
      <c r="AP227" s="653">
        <f t="shared" ref="AP227" si="3704">+AP228*$F227</f>
        <v>0</v>
      </c>
      <c r="AQ227" s="653">
        <f t="shared" ref="AQ227" si="3705">+AQ228*$F227</f>
        <v>0</v>
      </c>
      <c r="AR227" s="653">
        <f t="shared" ref="AR227" si="3706">+AR228*$F227</f>
        <v>0</v>
      </c>
      <c r="AS227" s="653">
        <f t="shared" ref="AS227" si="3707">+AS228*$F227</f>
        <v>0</v>
      </c>
      <c r="AT227" s="653">
        <f t="shared" ref="AT227" si="3708">+AT228*$F227</f>
        <v>0</v>
      </c>
      <c r="AU227" s="613">
        <f t="shared" si="2449"/>
        <v>40993.396597878454</v>
      </c>
      <c r="AV227" s="645">
        <f t="shared" si="2408"/>
        <v>0</v>
      </c>
      <c r="AW227" s="656">
        <f t="shared" si="2409"/>
        <v>0</v>
      </c>
      <c r="AX227" s="591"/>
    </row>
    <row r="228" spans="1:50" hidden="1" outlineLevel="1">
      <c r="A228" s="590"/>
      <c r="B228" s="636"/>
      <c r="C228" s="636"/>
      <c r="D228" s="651"/>
      <c r="E228" s="653"/>
      <c r="F228" s="640"/>
      <c r="G228" s="640">
        <f t="shared" si="2450"/>
        <v>1</v>
      </c>
      <c r="H228" s="658">
        <v>0</v>
      </c>
      <c r="I228" s="658">
        <v>0</v>
      </c>
      <c r="J228" s="658">
        <v>0</v>
      </c>
      <c r="K228" s="658">
        <v>0</v>
      </c>
      <c r="L228" s="658">
        <v>0</v>
      </c>
      <c r="M228" s="658">
        <v>0</v>
      </c>
      <c r="N228" s="658">
        <v>0</v>
      </c>
      <c r="O228" s="658">
        <v>0</v>
      </c>
      <c r="P228" s="658">
        <v>0</v>
      </c>
      <c r="Q228" s="658">
        <v>0</v>
      </c>
      <c r="R228" s="658">
        <v>0</v>
      </c>
      <c r="S228" s="658">
        <v>0</v>
      </c>
      <c r="T228" s="658">
        <v>0</v>
      </c>
      <c r="U228" s="658">
        <v>0.08</v>
      </c>
      <c r="V228" s="658">
        <v>0.92</v>
      </c>
      <c r="W228" s="658">
        <v>0</v>
      </c>
      <c r="X228" s="658">
        <v>0</v>
      </c>
      <c r="Y228" s="658">
        <v>0</v>
      </c>
      <c r="Z228" s="658">
        <v>0</v>
      </c>
      <c r="AA228" s="658">
        <v>0</v>
      </c>
      <c r="AB228" s="658">
        <v>0</v>
      </c>
      <c r="AC228" s="658">
        <v>0</v>
      </c>
      <c r="AD228" s="658">
        <v>0</v>
      </c>
      <c r="AE228" s="654">
        <v>0</v>
      </c>
      <c r="AF228" s="658">
        <v>0</v>
      </c>
      <c r="AG228" s="658">
        <v>0</v>
      </c>
      <c r="AH228" s="658">
        <v>0</v>
      </c>
      <c r="AI228" s="658">
        <v>0</v>
      </c>
      <c r="AJ228" s="658">
        <v>0</v>
      </c>
      <c r="AK228" s="658">
        <v>0</v>
      </c>
      <c r="AL228" s="658">
        <v>0</v>
      </c>
      <c r="AM228" s="658">
        <v>0</v>
      </c>
      <c r="AN228" s="658">
        <v>0</v>
      </c>
      <c r="AO228" s="658">
        <v>0</v>
      </c>
      <c r="AP228" s="658">
        <v>0</v>
      </c>
      <c r="AQ228" s="658">
        <v>0</v>
      </c>
      <c r="AR228" s="658">
        <v>0</v>
      </c>
      <c r="AS228" s="658">
        <v>0</v>
      </c>
      <c r="AT228" s="658">
        <v>0</v>
      </c>
      <c r="AU228" s="613">
        <f t="shared" si="2449"/>
        <v>1</v>
      </c>
      <c r="AV228" s="645">
        <f t="shared" ref="AV228:AV291" si="3709">+G228-F228</f>
        <v>1</v>
      </c>
      <c r="AW228" s="656" t="e">
        <f t="shared" ref="AW228:AW291" si="3710">+AV228/F228</f>
        <v>#DIV/0!</v>
      </c>
      <c r="AX228" s="591"/>
    </row>
    <row r="229" spans="1:50" hidden="1" outlineLevel="1">
      <c r="A229" s="590"/>
      <c r="B229" s="636" t="s">
        <v>378</v>
      </c>
      <c r="C229" s="636" t="s">
        <v>478</v>
      </c>
      <c r="D229" s="651" t="s">
        <v>391</v>
      </c>
      <c r="E229" s="653"/>
      <c r="F229" s="640">
        <v>150411.18514001789</v>
      </c>
      <c r="G229" s="640">
        <f t="shared" si="2450"/>
        <v>150411.18514001789</v>
      </c>
      <c r="H229" s="653">
        <f t="shared" ref="H229" si="3711">+H230*$F229</f>
        <v>0</v>
      </c>
      <c r="I229" s="653">
        <f t="shared" ref="I229" si="3712">+I230*$F229</f>
        <v>0</v>
      </c>
      <c r="J229" s="653">
        <f t="shared" ref="J229" si="3713">+J230*$F229</f>
        <v>0</v>
      </c>
      <c r="K229" s="653">
        <f t="shared" ref="K229" si="3714">+K230*$F229</f>
        <v>0</v>
      </c>
      <c r="L229" s="653">
        <f t="shared" ref="L229" si="3715">+L230*$F229</f>
        <v>0</v>
      </c>
      <c r="M229" s="653">
        <f t="shared" ref="M229" si="3716">+M230*$F229</f>
        <v>0</v>
      </c>
      <c r="N229" s="653">
        <f t="shared" ref="N229" si="3717">+N230*$F229</f>
        <v>0</v>
      </c>
      <c r="O229" s="653">
        <f t="shared" ref="O229" si="3718">+O230*$F229</f>
        <v>0</v>
      </c>
      <c r="P229" s="653">
        <f t="shared" ref="P229" si="3719">+P230*$F229</f>
        <v>0</v>
      </c>
      <c r="Q229" s="653">
        <f t="shared" ref="Q229" si="3720">+Q230*$F229</f>
        <v>0</v>
      </c>
      <c r="R229" s="653">
        <f t="shared" ref="R229" si="3721">+R230*$F229</f>
        <v>0</v>
      </c>
      <c r="S229" s="653">
        <f t="shared" ref="S229" si="3722">+S230*$F229</f>
        <v>0</v>
      </c>
      <c r="T229" s="653">
        <f t="shared" ref="T229" si="3723">+T230*$F229</f>
        <v>0</v>
      </c>
      <c r="U229" s="653">
        <f t="shared" ref="U229" si="3724">+U230*$F229</f>
        <v>0</v>
      </c>
      <c r="V229" s="653">
        <f t="shared" ref="V229" si="3725">+V230*$F229</f>
        <v>127849.50736901521</v>
      </c>
      <c r="W229" s="653">
        <f t="shared" ref="W229" si="3726">+W230*$F229</f>
        <v>22561.677771002687</v>
      </c>
      <c r="X229" s="653">
        <f t="shared" ref="X229" si="3727">+X230*$F229</f>
        <v>0</v>
      </c>
      <c r="Y229" s="653">
        <f t="shared" ref="Y229" si="3728">+Y230*$F229</f>
        <v>0</v>
      </c>
      <c r="Z229" s="653">
        <f t="shared" ref="Z229" si="3729">+Z230*$F229</f>
        <v>0</v>
      </c>
      <c r="AA229" s="653">
        <f t="shared" ref="AA229" si="3730">+AA230*$F229</f>
        <v>0</v>
      </c>
      <c r="AB229" s="653">
        <f t="shared" ref="AB229" si="3731">+AB230*$F229</f>
        <v>0</v>
      </c>
      <c r="AC229" s="653">
        <f t="shared" ref="AC229" si="3732">+AC230*$F229</f>
        <v>0</v>
      </c>
      <c r="AD229" s="653">
        <f t="shared" ref="AD229" si="3733">+AD230*$F229</f>
        <v>0</v>
      </c>
      <c r="AE229" s="653">
        <f t="shared" ref="AE229" si="3734">+AE230*$F229</f>
        <v>0</v>
      </c>
      <c r="AF229" s="653">
        <f t="shared" ref="AF229" si="3735">+AF230*$F229</f>
        <v>0</v>
      </c>
      <c r="AG229" s="653">
        <f t="shared" ref="AG229" si="3736">+AG230*$F229</f>
        <v>0</v>
      </c>
      <c r="AH229" s="653">
        <f t="shared" ref="AH229" si="3737">+AH230*$F229</f>
        <v>0</v>
      </c>
      <c r="AI229" s="653">
        <f t="shared" ref="AI229" si="3738">+AI230*$F229</f>
        <v>0</v>
      </c>
      <c r="AJ229" s="653">
        <f t="shared" ref="AJ229" si="3739">+AJ230*$F229</f>
        <v>0</v>
      </c>
      <c r="AK229" s="653">
        <f t="shared" ref="AK229" si="3740">+AK230*$F229</f>
        <v>0</v>
      </c>
      <c r="AL229" s="653">
        <f t="shared" ref="AL229" si="3741">+AL230*$F229</f>
        <v>0</v>
      </c>
      <c r="AM229" s="653">
        <f t="shared" ref="AM229" si="3742">+AM230*$F229</f>
        <v>0</v>
      </c>
      <c r="AN229" s="653">
        <f t="shared" ref="AN229" si="3743">+AN230*$F229</f>
        <v>0</v>
      </c>
      <c r="AO229" s="653">
        <f t="shared" ref="AO229" si="3744">+AO230*$F229</f>
        <v>0</v>
      </c>
      <c r="AP229" s="653">
        <f t="shared" ref="AP229" si="3745">+AP230*$F229</f>
        <v>0</v>
      </c>
      <c r="AQ229" s="653">
        <f t="shared" ref="AQ229" si="3746">+AQ230*$F229</f>
        <v>0</v>
      </c>
      <c r="AR229" s="653">
        <f t="shared" ref="AR229" si="3747">+AR230*$F229</f>
        <v>0</v>
      </c>
      <c r="AS229" s="653">
        <f t="shared" ref="AS229" si="3748">+AS230*$F229</f>
        <v>0</v>
      </c>
      <c r="AT229" s="653">
        <f t="shared" ref="AT229" si="3749">+AT230*$F229</f>
        <v>0</v>
      </c>
      <c r="AU229" s="613">
        <f t="shared" ref="AU229:AU292" si="3750">SUM(H229:AT229)</f>
        <v>150411.18514001789</v>
      </c>
      <c r="AV229" s="645">
        <f t="shared" si="3709"/>
        <v>0</v>
      </c>
      <c r="AW229" s="656">
        <f t="shared" si="3710"/>
        <v>0</v>
      </c>
      <c r="AX229" s="591"/>
    </row>
    <row r="230" spans="1:50" hidden="1" outlineLevel="1">
      <c r="A230" s="590"/>
      <c r="B230" s="636"/>
      <c r="C230" s="636"/>
      <c r="D230" s="651"/>
      <c r="E230" s="653"/>
      <c r="F230" s="640"/>
      <c r="G230" s="640">
        <f t="shared" si="2450"/>
        <v>1</v>
      </c>
      <c r="H230" s="658">
        <v>0</v>
      </c>
      <c r="I230" s="658">
        <v>0</v>
      </c>
      <c r="J230" s="658">
        <v>0</v>
      </c>
      <c r="K230" s="658">
        <v>0</v>
      </c>
      <c r="L230" s="658">
        <v>0</v>
      </c>
      <c r="M230" s="658">
        <v>0</v>
      </c>
      <c r="N230" s="658">
        <v>0</v>
      </c>
      <c r="O230" s="658">
        <v>0</v>
      </c>
      <c r="P230" s="658">
        <v>0</v>
      </c>
      <c r="Q230" s="658">
        <v>0</v>
      </c>
      <c r="R230" s="658">
        <v>0</v>
      </c>
      <c r="S230" s="658">
        <v>0</v>
      </c>
      <c r="T230" s="658">
        <v>0</v>
      </c>
      <c r="U230" s="658">
        <v>0</v>
      </c>
      <c r="V230" s="658">
        <v>0.85</v>
      </c>
      <c r="W230" s="658">
        <v>0.15000000000000002</v>
      </c>
      <c r="X230" s="658">
        <v>0</v>
      </c>
      <c r="Y230" s="658">
        <v>0</v>
      </c>
      <c r="Z230" s="658">
        <v>0</v>
      </c>
      <c r="AA230" s="658">
        <v>0</v>
      </c>
      <c r="AB230" s="658">
        <v>0</v>
      </c>
      <c r="AC230" s="658">
        <v>0</v>
      </c>
      <c r="AD230" s="658">
        <v>0</v>
      </c>
      <c r="AE230" s="654">
        <v>0</v>
      </c>
      <c r="AF230" s="658">
        <v>0</v>
      </c>
      <c r="AG230" s="658">
        <v>0</v>
      </c>
      <c r="AH230" s="658">
        <v>0</v>
      </c>
      <c r="AI230" s="658">
        <v>0</v>
      </c>
      <c r="AJ230" s="658">
        <v>0</v>
      </c>
      <c r="AK230" s="658">
        <v>0</v>
      </c>
      <c r="AL230" s="658">
        <v>0</v>
      </c>
      <c r="AM230" s="658">
        <v>0</v>
      </c>
      <c r="AN230" s="658">
        <v>0</v>
      </c>
      <c r="AO230" s="658">
        <v>0</v>
      </c>
      <c r="AP230" s="658">
        <v>0</v>
      </c>
      <c r="AQ230" s="658">
        <v>0</v>
      </c>
      <c r="AR230" s="658">
        <v>0</v>
      </c>
      <c r="AS230" s="658">
        <v>0</v>
      </c>
      <c r="AT230" s="658">
        <v>0</v>
      </c>
      <c r="AU230" s="613">
        <f t="shared" si="3750"/>
        <v>1</v>
      </c>
      <c r="AV230" s="645">
        <f t="shared" si="3709"/>
        <v>1</v>
      </c>
      <c r="AW230" s="656" t="e">
        <f t="shared" si="3710"/>
        <v>#DIV/0!</v>
      </c>
      <c r="AX230" s="591"/>
    </row>
    <row r="231" spans="1:50" hidden="1" outlineLevel="1">
      <c r="A231" s="590"/>
      <c r="B231" s="646" t="s">
        <v>305</v>
      </c>
      <c r="C231" s="646" t="s">
        <v>479</v>
      </c>
      <c r="D231" s="647" t="s">
        <v>480</v>
      </c>
      <c r="E231" s="649"/>
      <c r="F231" s="650">
        <f>+F232+F234+F236</f>
        <v>451378.58448181866</v>
      </c>
      <c r="G231" s="650">
        <f t="shared" ref="G231" si="3751">SUM(H231:AT231)</f>
        <v>451378.58448181872</v>
      </c>
      <c r="H231" s="650">
        <f t="shared" ref="H231" si="3752">+H232+H234+H236</f>
        <v>0</v>
      </c>
      <c r="I231" s="650">
        <f t="shared" ref="I231" si="3753">+I232+I234+I236</f>
        <v>0</v>
      </c>
      <c r="J231" s="650">
        <f t="shared" ref="J231" si="3754">+J232+J234+J236</f>
        <v>0</v>
      </c>
      <c r="K231" s="650">
        <f t="shared" ref="K231" si="3755">+K232+K234+K236</f>
        <v>0</v>
      </c>
      <c r="L231" s="650">
        <f t="shared" ref="L231" si="3756">+L232+L234+L236</f>
        <v>0</v>
      </c>
      <c r="M231" s="650">
        <f t="shared" ref="M231" si="3757">+M232+M234+M236</f>
        <v>0</v>
      </c>
      <c r="N231" s="650">
        <f t="shared" ref="N231" si="3758">+N232+N234+N236</f>
        <v>0</v>
      </c>
      <c r="O231" s="650">
        <f t="shared" ref="O231" si="3759">+O232+O234+O236</f>
        <v>0</v>
      </c>
      <c r="P231" s="650">
        <f t="shared" ref="P231" si="3760">+P232+P234+P236</f>
        <v>0</v>
      </c>
      <c r="Q231" s="650">
        <f t="shared" ref="Q231" si="3761">+Q232+Q234+Q236</f>
        <v>0</v>
      </c>
      <c r="R231" s="650">
        <f t="shared" ref="R231" si="3762">+R232+R234+R236</f>
        <v>0</v>
      </c>
      <c r="S231" s="650">
        <f t="shared" ref="S231" si="3763">+S232+S234+S236</f>
        <v>0</v>
      </c>
      <c r="T231" s="650">
        <f t="shared" ref="T231" si="3764">+T232+T234+T236</f>
        <v>0</v>
      </c>
      <c r="U231" s="650">
        <f t="shared" ref="U231" si="3765">+U232+U234+U236</f>
        <v>0</v>
      </c>
      <c r="V231" s="650">
        <f t="shared" ref="V231" si="3766">+V232+V234+V236</f>
        <v>212576.23840886721</v>
      </c>
      <c r="W231" s="650">
        <f t="shared" ref="W231" si="3767">+W232+W234+W236</f>
        <v>238802.34607295148</v>
      </c>
      <c r="X231" s="650">
        <f t="shared" ref="X231" si="3768">+X232+X234+X236</f>
        <v>0</v>
      </c>
      <c r="Y231" s="650">
        <f t="shared" ref="Y231" si="3769">+Y232+Y234+Y236</f>
        <v>0</v>
      </c>
      <c r="Z231" s="650">
        <f t="shared" ref="Z231" si="3770">+Z232+Z234+Z236</f>
        <v>0</v>
      </c>
      <c r="AA231" s="650">
        <f t="shared" ref="AA231" si="3771">+AA232+AA234+AA236</f>
        <v>0</v>
      </c>
      <c r="AB231" s="650">
        <f t="shared" ref="AB231" si="3772">+AB232+AB234+AB236</f>
        <v>0</v>
      </c>
      <c r="AC231" s="650">
        <f t="shared" ref="AC231" si="3773">+AC232+AC234+AC236</f>
        <v>0</v>
      </c>
      <c r="AD231" s="650">
        <f t="shared" ref="AD231" si="3774">+AD232+AD234+AD236</f>
        <v>0</v>
      </c>
      <c r="AE231" s="650">
        <f t="shared" ref="AE231" si="3775">+AE232+AE234+AE236</f>
        <v>0</v>
      </c>
      <c r="AF231" s="650">
        <f t="shared" ref="AF231" si="3776">+AF232+AF234+AF236</f>
        <v>0</v>
      </c>
      <c r="AG231" s="650">
        <f t="shared" ref="AG231" si="3777">+AG232+AG234+AG236</f>
        <v>0</v>
      </c>
      <c r="AH231" s="650">
        <f t="shared" ref="AH231" si="3778">+AH232+AH234+AH236</f>
        <v>0</v>
      </c>
      <c r="AI231" s="650">
        <f t="shared" ref="AI231" si="3779">+AI232+AI234+AI236</f>
        <v>0</v>
      </c>
      <c r="AJ231" s="650">
        <f t="shared" ref="AJ231" si="3780">+AJ232+AJ234+AJ236</f>
        <v>0</v>
      </c>
      <c r="AK231" s="650">
        <f t="shared" ref="AK231" si="3781">+AK232+AK234+AK236</f>
        <v>0</v>
      </c>
      <c r="AL231" s="650">
        <f t="shared" ref="AL231" si="3782">+AL232+AL234+AL236</f>
        <v>0</v>
      </c>
      <c r="AM231" s="650">
        <f t="shared" ref="AM231" si="3783">+AM232+AM234+AM236</f>
        <v>0</v>
      </c>
      <c r="AN231" s="650">
        <f t="shared" ref="AN231" si="3784">+AN232+AN234+AN236</f>
        <v>0</v>
      </c>
      <c r="AO231" s="650">
        <f t="shared" ref="AO231" si="3785">+AO232+AO234+AO236</f>
        <v>0</v>
      </c>
      <c r="AP231" s="650">
        <f t="shared" ref="AP231" si="3786">+AP232+AP234+AP236</f>
        <v>0</v>
      </c>
      <c r="AQ231" s="650">
        <f t="shared" ref="AQ231" si="3787">+AQ232+AQ234+AQ236</f>
        <v>0</v>
      </c>
      <c r="AR231" s="650">
        <f t="shared" ref="AR231" si="3788">+AR232+AR234+AR236</f>
        <v>0</v>
      </c>
      <c r="AS231" s="650">
        <f t="shared" ref="AS231" si="3789">+AS232+AS234+AS236</f>
        <v>0</v>
      </c>
      <c r="AT231" s="650">
        <f t="shared" ref="AT231" si="3790">+AT232+AT234+AT236</f>
        <v>0</v>
      </c>
      <c r="AU231" s="613">
        <f t="shared" si="3750"/>
        <v>451378.58448181872</v>
      </c>
      <c r="AV231" s="645">
        <f t="shared" si="3709"/>
        <v>0</v>
      </c>
      <c r="AW231" s="656">
        <f t="shared" si="3710"/>
        <v>0</v>
      </c>
      <c r="AX231" s="591"/>
    </row>
    <row r="232" spans="1:50" hidden="1" outlineLevel="1">
      <c r="A232" s="590"/>
      <c r="B232" s="636" t="s">
        <v>378</v>
      </c>
      <c r="C232" s="636" t="s">
        <v>481</v>
      </c>
      <c r="D232" s="651" t="s">
        <v>441</v>
      </c>
      <c r="E232" s="653"/>
      <c r="F232" s="640">
        <v>259974.00274392235</v>
      </c>
      <c r="G232" s="640">
        <f t="shared" ref="G232:G294" si="3791">SUM(H232:AT232)</f>
        <v>259974.00274392235</v>
      </c>
      <c r="H232" s="653">
        <f t="shared" ref="H232" si="3792">+H233*$F232</f>
        <v>0</v>
      </c>
      <c r="I232" s="653">
        <f t="shared" ref="I232" si="3793">+I233*$F232</f>
        <v>0</v>
      </c>
      <c r="J232" s="653">
        <f t="shared" ref="J232" si="3794">+J233*$F232</f>
        <v>0</v>
      </c>
      <c r="K232" s="653">
        <f t="shared" ref="K232" si="3795">+K233*$F232</f>
        <v>0</v>
      </c>
      <c r="L232" s="653">
        <f t="shared" ref="L232" si="3796">+L233*$F232</f>
        <v>0</v>
      </c>
      <c r="M232" s="653">
        <f t="shared" ref="M232" si="3797">+M233*$F232</f>
        <v>0</v>
      </c>
      <c r="N232" s="653">
        <f t="shared" ref="N232" si="3798">+N233*$F232</f>
        <v>0</v>
      </c>
      <c r="O232" s="653">
        <f t="shared" ref="O232" si="3799">+O233*$F232</f>
        <v>0</v>
      </c>
      <c r="P232" s="653">
        <f t="shared" ref="P232" si="3800">+P233*$F232</f>
        <v>0</v>
      </c>
      <c r="Q232" s="653">
        <f t="shared" ref="Q232" si="3801">+Q233*$F232</f>
        <v>0</v>
      </c>
      <c r="R232" s="653">
        <f t="shared" ref="R232" si="3802">+R233*$F232</f>
        <v>0</v>
      </c>
      <c r="S232" s="653">
        <f t="shared" ref="S232" si="3803">+S233*$F232</f>
        <v>0</v>
      </c>
      <c r="T232" s="653">
        <f t="shared" ref="T232" si="3804">+T233*$F232</f>
        <v>0</v>
      </c>
      <c r="U232" s="653">
        <f t="shared" ref="U232" si="3805">+U233*$F232</f>
        <v>0</v>
      </c>
      <c r="V232" s="653">
        <f t="shared" ref="V232" si="3806">+V233*$F232</f>
        <v>171582.84181098876</v>
      </c>
      <c r="W232" s="653">
        <f t="shared" ref="W232" si="3807">+W233*$F232</f>
        <v>88391.160932933592</v>
      </c>
      <c r="X232" s="653">
        <f t="shared" ref="X232" si="3808">+X233*$F232</f>
        <v>0</v>
      </c>
      <c r="Y232" s="653">
        <f t="shared" ref="Y232" si="3809">+Y233*$F232</f>
        <v>0</v>
      </c>
      <c r="Z232" s="653">
        <f t="shared" ref="Z232" si="3810">+Z233*$F232</f>
        <v>0</v>
      </c>
      <c r="AA232" s="653">
        <f t="shared" ref="AA232" si="3811">+AA233*$F232</f>
        <v>0</v>
      </c>
      <c r="AB232" s="653">
        <f t="shared" ref="AB232" si="3812">+AB233*$F232</f>
        <v>0</v>
      </c>
      <c r="AC232" s="653">
        <f t="shared" ref="AC232" si="3813">+AC233*$F232</f>
        <v>0</v>
      </c>
      <c r="AD232" s="653">
        <f t="shared" ref="AD232" si="3814">+AD233*$F232</f>
        <v>0</v>
      </c>
      <c r="AE232" s="653">
        <f t="shared" ref="AE232" si="3815">+AE233*$F232</f>
        <v>0</v>
      </c>
      <c r="AF232" s="653">
        <f t="shared" ref="AF232" si="3816">+AF233*$F232</f>
        <v>0</v>
      </c>
      <c r="AG232" s="653">
        <f t="shared" ref="AG232" si="3817">+AG233*$F232</f>
        <v>0</v>
      </c>
      <c r="AH232" s="653">
        <f t="shared" ref="AH232" si="3818">+AH233*$F232</f>
        <v>0</v>
      </c>
      <c r="AI232" s="653">
        <f t="shared" ref="AI232" si="3819">+AI233*$F232</f>
        <v>0</v>
      </c>
      <c r="AJ232" s="653">
        <f t="shared" ref="AJ232" si="3820">+AJ233*$F232</f>
        <v>0</v>
      </c>
      <c r="AK232" s="653">
        <f t="shared" ref="AK232" si="3821">+AK233*$F232</f>
        <v>0</v>
      </c>
      <c r="AL232" s="653">
        <f t="shared" ref="AL232" si="3822">+AL233*$F232</f>
        <v>0</v>
      </c>
      <c r="AM232" s="653">
        <f t="shared" ref="AM232" si="3823">+AM233*$F232</f>
        <v>0</v>
      </c>
      <c r="AN232" s="653">
        <f t="shared" ref="AN232" si="3824">+AN233*$F232</f>
        <v>0</v>
      </c>
      <c r="AO232" s="653">
        <f t="shared" ref="AO232" si="3825">+AO233*$F232</f>
        <v>0</v>
      </c>
      <c r="AP232" s="653">
        <f t="shared" ref="AP232" si="3826">+AP233*$F232</f>
        <v>0</v>
      </c>
      <c r="AQ232" s="653">
        <f t="shared" ref="AQ232" si="3827">+AQ233*$F232</f>
        <v>0</v>
      </c>
      <c r="AR232" s="653">
        <f t="shared" ref="AR232" si="3828">+AR233*$F232</f>
        <v>0</v>
      </c>
      <c r="AS232" s="653">
        <f t="shared" ref="AS232" si="3829">+AS233*$F232</f>
        <v>0</v>
      </c>
      <c r="AT232" s="653">
        <f t="shared" ref="AT232" si="3830">+AT233*$F232</f>
        <v>0</v>
      </c>
      <c r="AU232" s="613">
        <f t="shared" si="3750"/>
        <v>259974.00274392235</v>
      </c>
      <c r="AV232" s="645">
        <f t="shared" si="3709"/>
        <v>0</v>
      </c>
      <c r="AW232" s="656">
        <f t="shared" si="3710"/>
        <v>0</v>
      </c>
      <c r="AX232" s="591"/>
    </row>
    <row r="233" spans="1:50" hidden="1" outlineLevel="1">
      <c r="A233" s="590"/>
      <c r="B233" s="636"/>
      <c r="C233" s="636"/>
      <c r="D233" s="651"/>
      <c r="E233" s="653"/>
      <c r="F233" s="640"/>
      <c r="G233" s="640">
        <f t="shared" si="3791"/>
        <v>1</v>
      </c>
      <c r="H233" s="658">
        <v>0</v>
      </c>
      <c r="I233" s="658">
        <v>0</v>
      </c>
      <c r="J233" s="658">
        <v>0</v>
      </c>
      <c r="K233" s="658">
        <v>0</v>
      </c>
      <c r="L233" s="658">
        <v>0</v>
      </c>
      <c r="M233" s="658">
        <v>0</v>
      </c>
      <c r="N233" s="658">
        <v>0</v>
      </c>
      <c r="O233" s="658">
        <v>0</v>
      </c>
      <c r="P233" s="658">
        <v>0</v>
      </c>
      <c r="Q233" s="658">
        <v>0</v>
      </c>
      <c r="R233" s="658">
        <v>0</v>
      </c>
      <c r="S233" s="658">
        <v>0</v>
      </c>
      <c r="T233" s="658">
        <v>0</v>
      </c>
      <c r="U233" s="658">
        <v>0</v>
      </c>
      <c r="V233" s="658">
        <v>0.66</v>
      </c>
      <c r="W233" s="658">
        <v>0.33999999999999997</v>
      </c>
      <c r="X233" s="658">
        <v>0</v>
      </c>
      <c r="Y233" s="658">
        <v>0</v>
      </c>
      <c r="Z233" s="658">
        <v>0</v>
      </c>
      <c r="AA233" s="658">
        <v>0</v>
      </c>
      <c r="AB233" s="658">
        <v>0</v>
      </c>
      <c r="AC233" s="658">
        <v>0</v>
      </c>
      <c r="AD233" s="658">
        <v>0</v>
      </c>
      <c r="AE233" s="654">
        <v>0</v>
      </c>
      <c r="AF233" s="658">
        <v>0</v>
      </c>
      <c r="AG233" s="658">
        <v>0</v>
      </c>
      <c r="AH233" s="658">
        <v>0</v>
      </c>
      <c r="AI233" s="658">
        <v>0</v>
      </c>
      <c r="AJ233" s="658">
        <v>0</v>
      </c>
      <c r="AK233" s="658">
        <v>0</v>
      </c>
      <c r="AL233" s="658">
        <v>0</v>
      </c>
      <c r="AM233" s="658">
        <v>0</v>
      </c>
      <c r="AN233" s="658">
        <v>0</v>
      </c>
      <c r="AO233" s="658">
        <v>0</v>
      </c>
      <c r="AP233" s="658">
        <v>0</v>
      </c>
      <c r="AQ233" s="658">
        <v>0</v>
      </c>
      <c r="AR233" s="658">
        <v>0</v>
      </c>
      <c r="AS233" s="658">
        <v>0</v>
      </c>
      <c r="AT233" s="658">
        <v>0</v>
      </c>
      <c r="AU233" s="613">
        <f t="shared" si="3750"/>
        <v>1</v>
      </c>
      <c r="AV233" s="645">
        <f t="shared" si="3709"/>
        <v>1</v>
      </c>
      <c r="AW233" s="656" t="e">
        <f t="shared" si="3710"/>
        <v>#DIV/0!</v>
      </c>
      <c r="AX233" s="591"/>
    </row>
    <row r="234" spans="1:50" hidden="1" outlineLevel="1">
      <c r="A234" s="590"/>
      <c r="B234" s="636" t="s">
        <v>378</v>
      </c>
      <c r="C234" s="636" t="s">
        <v>482</v>
      </c>
      <c r="D234" s="651" t="s">
        <v>379</v>
      </c>
      <c r="E234" s="653"/>
      <c r="F234" s="640">
        <v>40993.396597878447</v>
      </c>
      <c r="G234" s="640">
        <f t="shared" si="3791"/>
        <v>40993.396597878447</v>
      </c>
      <c r="H234" s="653">
        <f t="shared" ref="H234" si="3831">+H235*$F234</f>
        <v>0</v>
      </c>
      <c r="I234" s="653">
        <f t="shared" ref="I234" si="3832">+I235*$F234</f>
        <v>0</v>
      </c>
      <c r="J234" s="653">
        <f t="shared" ref="J234" si="3833">+J235*$F234</f>
        <v>0</v>
      </c>
      <c r="K234" s="653">
        <f t="shared" ref="K234" si="3834">+K235*$F234</f>
        <v>0</v>
      </c>
      <c r="L234" s="653">
        <f t="shared" ref="L234" si="3835">+L235*$F234</f>
        <v>0</v>
      </c>
      <c r="M234" s="653">
        <f t="shared" ref="M234" si="3836">+M235*$F234</f>
        <v>0</v>
      </c>
      <c r="N234" s="653">
        <f t="shared" ref="N234" si="3837">+N235*$F234</f>
        <v>0</v>
      </c>
      <c r="O234" s="653">
        <f t="shared" ref="O234" si="3838">+O235*$F234</f>
        <v>0</v>
      </c>
      <c r="P234" s="653">
        <f t="shared" ref="P234" si="3839">+P235*$F234</f>
        <v>0</v>
      </c>
      <c r="Q234" s="653">
        <f t="shared" ref="Q234" si="3840">+Q235*$F234</f>
        <v>0</v>
      </c>
      <c r="R234" s="653">
        <f t="shared" ref="R234" si="3841">+R235*$F234</f>
        <v>0</v>
      </c>
      <c r="S234" s="653">
        <f t="shared" ref="S234" si="3842">+S235*$F234</f>
        <v>0</v>
      </c>
      <c r="T234" s="653">
        <f t="shared" ref="T234" si="3843">+T235*$F234</f>
        <v>0</v>
      </c>
      <c r="U234" s="653">
        <f t="shared" ref="U234" si="3844">+U235*$F234</f>
        <v>0</v>
      </c>
      <c r="V234" s="653">
        <f t="shared" ref="V234" si="3845">+V235*$F234</f>
        <v>40993.396597878447</v>
      </c>
      <c r="W234" s="653">
        <f t="shared" ref="W234" si="3846">+W235*$F234</f>
        <v>0</v>
      </c>
      <c r="X234" s="653">
        <f t="shared" ref="X234" si="3847">+X235*$F234</f>
        <v>0</v>
      </c>
      <c r="Y234" s="653">
        <f t="shared" ref="Y234" si="3848">+Y235*$F234</f>
        <v>0</v>
      </c>
      <c r="Z234" s="653">
        <f t="shared" ref="Z234" si="3849">+Z235*$F234</f>
        <v>0</v>
      </c>
      <c r="AA234" s="653">
        <f t="shared" ref="AA234" si="3850">+AA235*$F234</f>
        <v>0</v>
      </c>
      <c r="AB234" s="653">
        <f t="shared" ref="AB234" si="3851">+AB235*$F234</f>
        <v>0</v>
      </c>
      <c r="AC234" s="653">
        <f t="shared" ref="AC234" si="3852">+AC235*$F234</f>
        <v>0</v>
      </c>
      <c r="AD234" s="653">
        <f t="shared" ref="AD234" si="3853">+AD235*$F234</f>
        <v>0</v>
      </c>
      <c r="AE234" s="653">
        <f t="shared" ref="AE234" si="3854">+AE235*$F234</f>
        <v>0</v>
      </c>
      <c r="AF234" s="653">
        <f t="shared" ref="AF234" si="3855">+AF235*$F234</f>
        <v>0</v>
      </c>
      <c r="AG234" s="653">
        <f t="shared" ref="AG234" si="3856">+AG235*$F234</f>
        <v>0</v>
      </c>
      <c r="AH234" s="653">
        <f t="shared" ref="AH234" si="3857">+AH235*$F234</f>
        <v>0</v>
      </c>
      <c r="AI234" s="653">
        <f t="shared" ref="AI234" si="3858">+AI235*$F234</f>
        <v>0</v>
      </c>
      <c r="AJ234" s="653">
        <f t="shared" ref="AJ234" si="3859">+AJ235*$F234</f>
        <v>0</v>
      </c>
      <c r="AK234" s="653">
        <f t="shared" ref="AK234" si="3860">+AK235*$F234</f>
        <v>0</v>
      </c>
      <c r="AL234" s="653">
        <f t="shared" ref="AL234" si="3861">+AL235*$F234</f>
        <v>0</v>
      </c>
      <c r="AM234" s="653">
        <f t="shared" ref="AM234" si="3862">+AM235*$F234</f>
        <v>0</v>
      </c>
      <c r="AN234" s="653">
        <f t="shared" ref="AN234" si="3863">+AN235*$F234</f>
        <v>0</v>
      </c>
      <c r="AO234" s="653">
        <f t="shared" ref="AO234" si="3864">+AO235*$F234</f>
        <v>0</v>
      </c>
      <c r="AP234" s="653">
        <f t="shared" ref="AP234" si="3865">+AP235*$F234</f>
        <v>0</v>
      </c>
      <c r="AQ234" s="653">
        <f t="shared" ref="AQ234" si="3866">+AQ235*$F234</f>
        <v>0</v>
      </c>
      <c r="AR234" s="653">
        <f t="shared" ref="AR234" si="3867">+AR235*$F234</f>
        <v>0</v>
      </c>
      <c r="AS234" s="653">
        <f t="shared" ref="AS234" si="3868">+AS235*$F234</f>
        <v>0</v>
      </c>
      <c r="AT234" s="653">
        <f t="shared" ref="AT234" si="3869">+AT235*$F234</f>
        <v>0</v>
      </c>
      <c r="AU234" s="613">
        <f t="shared" si="3750"/>
        <v>40993.396597878447</v>
      </c>
      <c r="AV234" s="645">
        <f t="shared" si="3709"/>
        <v>0</v>
      </c>
      <c r="AW234" s="656">
        <f t="shared" si="3710"/>
        <v>0</v>
      </c>
      <c r="AX234" s="591"/>
    </row>
    <row r="235" spans="1:50" hidden="1" outlineLevel="1">
      <c r="A235" s="590"/>
      <c r="B235" s="636"/>
      <c r="C235" s="636"/>
      <c r="D235" s="651"/>
      <c r="E235" s="653"/>
      <c r="F235" s="640"/>
      <c r="G235" s="640">
        <f t="shared" si="3791"/>
        <v>1</v>
      </c>
      <c r="H235" s="658">
        <v>0</v>
      </c>
      <c r="I235" s="658">
        <v>0</v>
      </c>
      <c r="J235" s="658">
        <v>0</v>
      </c>
      <c r="K235" s="658">
        <v>0</v>
      </c>
      <c r="L235" s="658">
        <v>0</v>
      </c>
      <c r="M235" s="658">
        <v>0</v>
      </c>
      <c r="N235" s="658">
        <v>0</v>
      </c>
      <c r="O235" s="658">
        <v>0</v>
      </c>
      <c r="P235" s="658">
        <v>0</v>
      </c>
      <c r="Q235" s="658">
        <v>0</v>
      </c>
      <c r="R235" s="658">
        <v>0</v>
      </c>
      <c r="S235" s="658">
        <v>0</v>
      </c>
      <c r="T235" s="658">
        <v>0</v>
      </c>
      <c r="U235" s="658">
        <v>0</v>
      </c>
      <c r="V235" s="658">
        <v>1</v>
      </c>
      <c r="W235" s="658">
        <v>0</v>
      </c>
      <c r="X235" s="658">
        <v>0</v>
      </c>
      <c r="Y235" s="658">
        <v>0</v>
      </c>
      <c r="Z235" s="658">
        <v>0</v>
      </c>
      <c r="AA235" s="658">
        <v>0</v>
      </c>
      <c r="AB235" s="658">
        <v>0</v>
      </c>
      <c r="AC235" s="658">
        <v>0</v>
      </c>
      <c r="AD235" s="658">
        <v>0</v>
      </c>
      <c r="AE235" s="654">
        <v>0</v>
      </c>
      <c r="AF235" s="658">
        <v>0</v>
      </c>
      <c r="AG235" s="658">
        <v>0</v>
      </c>
      <c r="AH235" s="658">
        <v>0</v>
      </c>
      <c r="AI235" s="658">
        <v>0</v>
      </c>
      <c r="AJ235" s="658">
        <v>0</v>
      </c>
      <c r="AK235" s="658">
        <v>0</v>
      </c>
      <c r="AL235" s="658">
        <v>0</v>
      </c>
      <c r="AM235" s="658">
        <v>0</v>
      </c>
      <c r="AN235" s="658">
        <v>0</v>
      </c>
      <c r="AO235" s="658">
        <v>0</v>
      </c>
      <c r="AP235" s="658">
        <v>0</v>
      </c>
      <c r="AQ235" s="658">
        <v>0</v>
      </c>
      <c r="AR235" s="658">
        <v>0</v>
      </c>
      <c r="AS235" s="658">
        <v>0</v>
      </c>
      <c r="AT235" s="658">
        <v>0</v>
      </c>
      <c r="AU235" s="613">
        <f t="shared" si="3750"/>
        <v>1</v>
      </c>
      <c r="AV235" s="645">
        <f t="shared" si="3709"/>
        <v>1</v>
      </c>
      <c r="AW235" s="656" t="e">
        <f t="shared" si="3710"/>
        <v>#DIV/0!</v>
      </c>
      <c r="AX235" s="591"/>
    </row>
    <row r="236" spans="1:50" hidden="1" outlineLevel="1">
      <c r="A236" s="590"/>
      <c r="B236" s="636" t="s">
        <v>378</v>
      </c>
      <c r="C236" s="636" t="s">
        <v>483</v>
      </c>
      <c r="D236" s="651" t="s">
        <v>391</v>
      </c>
      <c r="E236" s="653"/>
      <c r="F236" s="640">
        <v>150411.18514001789</v>
      </c>
      <c r="G236" s="640">
        <f t="shared" si="3791"/>
        <v>150411.18514001789</v>
      </c>
      <c r="H236" s="653">
        <f t="shared" ref="H236" si="3870">+H237*$F236</f>
        <v>0</v>
      </c>
      <c r="I236" s="653">
        <f t="shared" ref="I236" si="3871">+I237*$F236</f>
        <v>0</v>
      </c>
      <c r="J236" s="653">
        <f t="shared" ref="J236" si="3872">+J237*$F236</f>
        <v>0</v>
      </c>
      <c r="K236" s="653">
        <f t="shared" ref="K236" si="3873">+K237*$F236</f>
        <v>0</v>
      </c>
      <c r="L236" s="653">
        <f t="shared" ref="L236" si="3874">+L237*$F236</f>
        <v>0</v>
      </c>
      <c r="M236" s="653">
        <f t="shared" ref="M236" si="3875">+M237*$F236</f>
        <v>0</v>
      </c>
      <c r="N236" s="653">
        <f t="shared" ref="N236" si="3876">+N237*$F236</f>
        <v>0</v>
      </c>
      <c r="O236" s="653">
        <f t="shared" ref="O236" si="3877">+O237*$F236</f>
        <v>0</v>
      </c>
      <c r="P236" s="653">
        <f t="shared" ref="P236" si="3878">+P237*$F236</f>
        <v>0</v>
      </c>
      <c r="Q236" s="653">
        <f t="shared" ref="Q236" si="3879">+Q237*$F236</f>
        <v>0</v>
      </c>
      <c r="R236" s="653">
        <f t="shared" ref="R236" si="3880">+R237*$F236</f>
        <v>0</v>
      </c>
      <c r="S236" s="653">
        <f t="shared" ref="S236" si="3881">+S237*$F236</f>
        <v>0</v>
      </c>
      <c r="T236" s="653">
        <f t="shared" ref="T236" si="3882">+T237*$F236</f>
        <v>0</v>
      </c>
      <c r="U236" s="653">
        <f t="shared" ref="U236" si="3883">+U237*$F236</f>
        <v>0</v>
      </c>
      <c r="V236" s="653">
        <f t="shared" ref="V236" si="3884">+V237*$F236</f>
        <v>0</v>
      </c>
      <c r="W236" s="653">
        <f t="shared" ref="W236" si="3885">+W237*$F236</f>
        <v>150411.18514001789</v>
      </c>
      <c r="X236" s="653">
        <f t="shared" ref="X236" si="3886">+X237*$F236</f>
        <v>0</v>
      </c>
      <c r="Y236" s="653">
        <f t="shared" ref="Y236" si="3887">+Y237*$F236</f>
        <v>0</v>
      </c>
      <c r="Z236" s="653">
        <f t="shared" ref="Z236" si="3888">+Z237*$F236</f>
        <v>0</v>
      </c>
      <c r="AA236" s="653">
        <f t="shared" ref="AA236" si="3889">+AA237*$F236</f>
        <v>0</v>
      </c>
      <c r="AB236" s="653">
        <f t="shared" ref="AB236" si="3890">+AB237*$F236</f>
        <v>0</v>
      </c>
      <c r="AC236" s="653">
        <f t="shared" ref="AC236" si="3891">+AC237*$F236</f>
        <v>0</v>
      </c>
      <c r="AD236" s="653">
        <f t="shared" ref="AD236" si="3892">+AD237*$F236</f>
        <v>0</v>
      </c>
      <c r="AE236" s="653">
        <f t="shared" ref="AE236" si="3893">+AE237*$F236</f>
        <v>0</v>
      </c>
      <c r="AF236" s="653">
        <f t="shared" ref="AF236" si="3894">+AF237*$F236</f>
        <v>0</v>
      </c>
      <c r="AG236" s="653">
        <f t="shared" ref="AG236" si="3895">+AG237*$F236</f>
        <v>0</v>
      </c>
      <c r="AH236" s="653">
        <f t="shared" ref="AH236" si="3896">+AH237*$F236</f>
        <v>0</v>
      </c>
      <c r="AI236" s="653">
        <f t="shared" ref="AI236" si="3897">+AI237*$F236</f>
        <v>0</v>
      </c>
      <c r="AJ236" s="653">
        <f t="shared" ref="AJ236" si="3898">+AJ237*$F236</f>
        <v>0</v>
      </c>
      <c r="AK236" s="653">
        <f t="shared" ref="AK236" si="3899">+AK237*$F236</f>
        <v>0</v>
      </c>
      <c r="AL236" s="653">
        <f t="shared" ref="AL236" si="3900">+AL237*$F236</f>
        <v>0</v>
      </c>
      <c r="AM236" s="653">
        <f t="shared" ref="AM236" si="3901">+AM237*$F236</f>
        <v>0</v>
      </c>
      <c r="AN236" s="653">
        <f t="shared" ref="AN236" si="3902">+AN237*$F236</f>
        <v>0</v>
      </c>
      <c r="AO236" s="653">
        <f t="shared" ref="AO236" si="3903">+AO237*$F236</f>
        <v>0</v>
      </c>
      <c r="AP236" s="653">
        <f t="shared" ref="AP236" si="3904">+AP237*$F236</f>
        <v>0</v>
      </c>
      <c r="AQ236" s="653">
        <f t="shared" ref="AQ236" si="3905">+AQ237*$F236</f>
        <v>0</v>
      </c>
      <c r="AR236" s="653">
        <f t="shared" ref="AR236" si="3906">+AR237*$F236</f>
        <v>0</v>
      </c>
      <c r="AS236" s="653">
        <f t="shared" ref="AS236" si="3907">+AS237*$F236</f>
        <v>0</v>
      </c>
      <c r="AT236" s="653">
        <f t="shared" ref="AT236" si="3908">+AT237*$F236</f>
        <v>0</v>
      </c>
      <c r="AU236" s="613">
        <f t="shared" si="3750"/>
        <v>150411.18514001789</v>
      </c>
      <c r="AV236" s="645">
        <f t="shared" si="3709"/>
        <v>0</v>
      </c>
      <c r="AW236" s="656">
        <f t="shared" si="3710"/>
        <v>0</v>
      </c>
      <c r="AX236" s="591"/>
    </row>
    <row r="237" spans="1:50" hidden="1" outlineLevel="1">
      <c r="A237" s="590"/>
      <c r="B237" s="636"/>
      <c r="C237" s="636"/>
      <c r="D237" s="651"/>
      <c r="E237" s="653"/>
      <c r="F237" s="640"/>
      <c r="G237" s="640">
        <f t="shared" si="3791"/>
        <v>1</v>
      </c>
      <c r="H237" s="658">
        <v>0</v>
      </c>
      <c r="I237" s="658">
        <v>0</v>
      </c>
      <c r="J237" s="658">
        <v>0</v>
      </c>
      <c r="K237" s="658">
        <v>0</v>
      </c>
      <c r="L237" s="658">
        <v>0</v>
      </c>
      <c r="M237" s="658">
        <v>0</v>
      </c>
      <c r="N237" s="658">
        <v>0</v>
      </c>
      <c r="O237" s="658">
        <v>0</v>
      </c>
      <c r="P237" s="658">
        <v>0</v>
      </c>
      <c r="Q237" s="658">
        <v>0</v>
      </c>
      <c r="R237" s="658">
        <v>0</v>
      </c>
      <c r="S237" s="658">
        <v>0</v>
      </c>
      <c r="T237" s="658">
        <v>0</v>
      </c>
      <c r="U237" s="658">
        <v>0</v>
      </c>
      <c r="V237" s="658">
        <v>0</v>
      </c>
      <c r="W237" s="658">
        <v>1</v>
      </c>
      <c r="X237" s="658">
        <v>0</v>
      </c>
      <c r="Y237" s="658">
        <v>0</v>
      </c>
      <c r="Z237" s="658">
        <v>0</v>
      </c>
      <c r="AA237" s="658">
        <v>0</v>
      </c>
      <c r="AB237" s="658">
        <v>0</v>
      </c>
      <c r="AC237" s="658">
        <v>0</v>
      </c>
      <c r="AD237" s="658">
        <v>0</v>
      </c>
      <c r="AE237" s="654">
        <v>0</v>
      </c>
      <c r="AF237" s="658">
        <v>0</v>
      </c>
      <c r="AG237" s="658">
        <v>0</v>
      </c>
      <c r="AH237" s="658">
        <v>0</v>
      </c>
      <c r="AI237" s="658">
        <v>0</v>
      </c>
      <c r="AJ237" s="658">
        <v>0</v>
      </c>
      <c r="AK237" s="658">
        <v>0</v>
      </c>
      <c r="AL237" s="658">
        <v>0</v>
      </c>
      <c r="AM237" s="658">
        <v>0</v>
      </c>
      <c r="AN237" s="658">
        <v>0</v>
      </c>
      <c r="AO237" s="658">
        <v>0</v>
      </c>
      <c r="AP237" s="658">
        <v>0</v>
      </c>
      <c r="AQ237" s="658">
        <v>0</v>
      </c>
      <c r="AR237" s="658">
        <v>0</v>
      </c>
      <c r="AS237" s="658">
        <v>0</v>
      </c>
      <c r="AT237" s="658">
        <v>0</v>
      </c>
      <c r="AU237" s="613">
        <f t="shared" si="3750"/>
        <v>1</v>
      </c>
      <c r="AV237" s="645">
        <f t="shared" si="3709"/>
        <v>1</v>
      </c>
      <c r="AW237" s="656" t="e">
        <f t="shared" si="3710"/>
        <v>#DIV/0!</v>
      </c>
      <c r="AX237" s="591"/>
    </row>
    <row r="238" spans="1:50" hidden="1" outlineLevel="1">
      <c r="A238" s="590"/>
      <c r="B238" s="646" t="s">
        <v>305</v>
      </c>
      <c r="C238" s="646" t="s">
        <v>484</v>
      </c>
      <c r="D238" s="647" t="s">
        <v>485</v>
      </c>
      <c r="E238" s="649"/>
      <c r="F238" s="650">
        <f>+F239+F241+F243</f>
        <v>451378.58448181866</v>
      </c>
      <c r="G238" s="650">
        <f t="shared" si="3791"/>
        <v>451378.58448181866</v>
      </c>
      <c r="H238" s="650">
        <f t="shared" ref="H238" si="3909">+H239+H241+H243</f>
        <v>0</v>
      </c>
      <c r="I238" s="650">
        <f t="shared" ref="I238" si="3910">+I239+I241+I243</f>
        <v>0</v>
      </c>
      <c r="J238" s="650">
        <f t="shared" ref="J238" si="3911">+J239+J241+J243</f>
        <v>0</v>
      </c>
      <c r="K238" s="650">
        <f t="shared" ref="K238" si="3912">+K239+K241+K243</f>
        <v>0</v>
      </c>
      <c r="L238" s="650">
        <f t="shared" ref="L238" si="3913">+L239+L241+L243</f>
        <v>0</v>
      </c>
      <c r="M238" s="650">
        <f t="shared" ref="M238" si="3914">+M239+M241+M243</f>
        <v>0</v>
      </c>
      <c r="N238" s="650">
        <f t="shared" ref="N238" si="3915">+N239+N241+N243</f>
        <v>0</v>
      </c>
      <c r="O238" s="650">
        <f t="shared" ref="O238" si="3916">+O239+O241+O243</f>
        <v>0</v>
      </c>
      <c r="P238" s="650">
        <f t="shared" ref="P238" si="3917">+P239+P241+P243</f>
        <v>0</v>
      </c>
      <c r="Q238" s="650">
        <f t="shared" ref="Q238" si="3918">+Q239+Q241+Q243</f>
        <v>0</v>
      </c>
      <c r="R238" s="650">
        <f t="shared" ref="R238" si="3919">+R239+R241+R243</f>
        <v>0</v>
      </c>
      <c r="S238" s="650">
        <f t="shared" ref="S238" si="3920">+S239+S241+S243</f>
        <v>0</v>
      </c>
      <c r="T238" s="650">
        <f t="shared" ref="T238" si="3921">+T239+T241+T243</f>
        <v>0</v>
      </c>
      <c r="U238" s="650">
        <f t="shared" ref="U238" si="3922">+U239+U241+U243</f>
        <v>0</v>
      </c>
      <c r="V238" s="650">
        <f t="shared" ref="V238" si="3923">+V239+V241+V243</f>
        <v>19287.845858444402</v>
      </c>
      <c r="W238" s="650">
        <f t="shared" ref="W238" si="3924">+W239+W241+W243</f>
        <v>423066.06751497317</v>
      </c>
      <c r="X238" s="650">
        <f t="shared" ref="X238" si="3925">+X239+X241+X243</f>
        <v>9024.6711084010803</v>
      </c>
      <c r="Y238" s="650">
        <f t="shared" ref="Y238" si="3926">+Y239+Y241+Y243</f>
        <v>0</v>
      </c>
      <c r="Z238" s="650">
        <f t="shared" ref="Z238" si="3927">+Z239+Z241+Z243</f>
        <v>0</v>
      </c>
      <c r="AA238" s="650">
        <f t="shared" ref="AA238" si="3928">+AA239+AA241+AA243</f>
        <v>0</v>
      </c>
      <c r="AB238" s="650">
        <f t="shared" ref="AB238" si="3929">+AB239+AB241+AB243</f>
        <v>0</v>
      </c>
      <c r="AC238" s="650">
        <f t="shared" ref="AC238" si="3930">+AC239+AC241+AC243</f>
        <v>0</v>
      </c>
      <c r="AD238" s="650">
        <f t="shared" ref="AD238" si="3931">+AD239+AD241+AD243</f>
        <v>0</v>
      </c>
      <c r="AE238" s="650">
        <f t="shared" ref="AE238" si="3932">+AE239+AE241+AE243</f>
        <v>0</v>
      </c>
      <c r="AF238" s="650">
        <f t="shared" ref="AF238" si="3933">+AF239+AF241+AF243</f>
        <v>0</v>
      </c>
      <c r="AG238" s="650">
        <f t="shared" ref="AG238" si="3934">+AG239+AG241+AG243</f>
        <v>0</v>
      </c>
      <c r="AH238" s="650">
        <f t="shared" ref="AH238" si="3935">+AH239+AH241+AH243</f>
        <v>0</v>
      </c>
      <c r="AI238" s="650">
        <f t="shared" ref="AI238" si="3936">+AI239+AI241+AI243</f>
        <v>0</v>
      </c>
      <c r="AJ238" s="650">
        <f t="shared" ref="AJ238" si="3937">+AJ239+AJ241+AJ243</f>
        <v>0</v>
      </c>
      <c r="AK238" s="650">
        <f t="shared" ref="AK238" si="3938">+AK239+AK241+AK243</f>
        <v>0</v>
      </c>
      <c r="AL238" s="650">
        <f t="shared" ref="AL238" si="3939">+AL239+AL241+AL243</f>
        <v>0</v>
      </c>
      <c r="AM238" s="650">
        <f t="shared" ref="AM238" si="3940">+AM239+AM241+AM243</f>
        <v>0</v>
      </c>
      <c r="AN238" s="650">
        <f t="shared" ref="AN238" si="3941">+AN239+AN241+AN243</f>
        <v>0</v>
      </c>
      <c r="AO238" s="650">
        <f t="shared" ref="AO238" si="3942">+AO239+AO241+AO243</f>
        <v>0</v>
      </c>
      <c r="AP238" s="650">
        <f t="shared" ref="AP238" si="3943">+AP239+AP241+AP243</f>
        <v>0</v>
      </c>
      <c r="AQ238" s="650">
        <f t="shared" ref="AQ238" si="3944">+AQ239+AQ241+AQ243</f>
        <v>0</v>
      </c>
      <c r="AR238" s="650">
        <f t="shared" ref="AR238" si="3945">+AR239+AR241+AR243</f>
        <v>0</v>
      </c>
      <c r="AS238" s="650">
        <f t="shared" ref="AS238" si="3946">+AS239+AS241+AS243</f>
        <v>0</v>
      </c>
      <c r="AT238" s="650">
        <f t="shared" ref="AT238" si="3947">+AT239+AT241+AT243</f>
        <v>0</v>
      </c>
      <c r="AU238" s="613">
        <f t="shared" si="3750"/>
        <v>451378.58448181866</v>
      </c>
      <c r="AV238" s="645">
        <f t="shared" si="3709"/>
        <v>0</v>
      </c>
      <c r="AW238" s="656">
        <f t="shared" si="3710"/>
        <v>0</v>
      </c>
      <c r="AX238" s="591"/>
    </row>
    <row r="239" spans="1:50" hidden="1" outlineLevel="1">
      <c r="A239" s="590"/>
      <c r="B239" s="636" t="s">
        <v>378</v>
      </c>
      <c r="C239" s="636" t="s">
        <v>486</v>
      </c>
      <c r="D239" s="651" t="s">
        <v>441</v>
      </c>
      <c r="E239" s="653"/>
      <c r="F239" s="640">
        <v>259974.00274392235</v>
      </c>
      <c r="G239" s="640">
        <f t="shared" si="3791"/>
        <v>259974.00274392232</v>
      </c>
      <c r="H239" s="653">
        <f t="shared" ref="H239" si="3948">+H240*$F239</f>
        <v>0</v>
      </c>
      <c r="I239" s="653">
        <f t="shared" ref="I239" si="3949">+I240*$F239</f>
        <v>0</v>
      </c>
      <c r="J239" s="653">
        <f t="shared" ref="J239" si="3950">+J240*$F239</f>
        <v>0</v>
      </c>
      <c r="K239" s="653">
        <f t="shared" ref="K239" si="3951">+K240*$F239</f>
        <v>0</v>
      </c>
      <c r="L239" s="653">
        <f t="shared" ref="L239" si="3952">+L240*$F239</f>
        <v>0</v>
      </c>
      <c r="M239" s="653">
        <f t="shared" ref="M239" si="3953">+M240*$F239</f>
        <v>0</v>
      </c>
      <c r="N239" s="653">
        <f t="shared" ref="N239" si="3954">+N240*$F239</f>
        <v>0</v>
      </c>
      <c r="O239" s="653">
        <f t="shared" ref="O239" si="3955">+O240*$F239</f>
        <v>0</v>
      </c>
      <c r="P239" s="653">
        <f t="shared" ref="P239" si="3956">+P240*$F239</f>
        <v>0</v>
      </c>
      <c r="Q239" s="653">
        <f t="shared" ref="Q239" si="3957">+Q240*$F239</f>
        <v>0</v>
      </c>
      <c r="R239" s="653">
        <f t="shared" ref="R239" si="3958">+R240*$F239</f>
        <v>0</v>
      </c>
      <c r="S239" s="653">
        <f t="shared" ref="S239" si="3959">+S240*$F239</f>
        <v>0</v>
      </c>
      <c r="T239" s="653">
        <f t="shared" ref="T239" si="3960">+T240*$F239</f>
        <v>0</v>
      </c>
      <c r="U239" s="653">
        <f t="shared" ref="U239" si="3961">+U240*$F239</f>
        <v>0</v>
      </c>
      <c r="V239" s="653">
        <f t="shared" ref="V239" si="3962">+V240*$F239</f>
        <v>15598.44016463534</v>
      </c>
      <c r="W239" s="653">
        <f t="shared" ref="W239" si="3963">+W240*$F239</f>
        <v>244375.56257928698</v>
      </c>
      <c r="X239" s="653">
        <f t="shared" ref="X239" si="3964">+X240*$F239</f>
        <v>0</v>
      </c>
      <c r="Y239" s="653">
        <f t="shared" ref="Y239" si="3965">+Y240*$F239</f>
        <v>0</v>
      </c>
      <c r="Z239" s="653">
        <f t="shared" ref="Z239" si="3966">+Z240*$F239</f>
        <v>0</v>
      </c>
      <c r="AA239" s="653">
        <f t="shared" ref="AA239" si="3967">+AA240*$F239</f>
        <v>0</v>
      </c>
      <c r="AB239" s="653">
        <f t="shared" ref="AB239" si="3968">+AB240*$F239</f>
        <v>0</v>
      </c>
      <c r="AC239" s="653">
        <f t="shared" ref="AC239" si="3969">+AC240*$F239</f>
        <v>0</v>
      </c>
      <c r="AD239" s="653">
        <f t="shared" ref="AD239" si="3970">+AD240*$F239</f>
        <v>0</v>
      </c>
      <c r="AE239" s="653">
        <f t="shared" ref="AE239" si="3971">+AE240*$F239</f>
        <v>0</v>
      </c>
      <c r="AF239" s="653">
        <f t="shared" ref="AF239" si="3972">+AF240*$F239</f>
        <v>0</v>
      </c>
      <c r="AG239" s="653">
        <f t="shared" ref="AG239" si="3973">+AG240*$F239</f>
        <v>0</v>
      </c>
      <c r="AH239" s="653">
        <f t="shared" ref="AH239" si="3974">+AH240*$F239</f>
        <v>0</v>
      </c>
      <c r="AI239" s="653">
        <f t="shared" ref="AI239" si="3975">+AI240*$F239</f>
        <v>0</v>
      </c>
      <c r="AJ239" s="653">
        <f t="shared" ref="AJ239" si="3976">+AJ240*$F239</f>
        <v>0</v>
      </c>
      <c r="AK239" s="653">
        <f t="shared" ref="AK239" si="3977">+AK240*$F239</f>
        <v>0</v>
      </c>
      <c r="AL239" s="653">
        <f t="shared" ref="AL239" si="3978">+AL240*$F239</f>
        <v>0</v>
      </c>
      <c r="AM239" s="653">
        <f t="shared" ref="AM239" si="3979">+AM240*$F239</f>
        <v>0</v>
      </c>
      <c r="AN239" s="653">
        <f t="shared" ref="AN239" si="3980">+AN240*$F239</f>
        <v>0</v>
      </c>
      <c r="AO239" s="653">
        <f t="shared" ref="AO239" si="3981">+AO240*$F239</f>
        <v>0</v>
      </c>
      <c r="AP239" s="653">
        <f t="shared" ref="AP239" si="3982">+AP240*$F239</f>
        <v>0</v>
      </c>
      <c r="AQ239" s="653">
        <f t="shared" ref="AQ239" si="3983">+AQ240*$F239</f>
        <v>0</v>
      </c>
      <c r="AR239" s="653">
        <f t="shared" ref="AR239" si="3984">+AR240*$F239</f>
        <v>0</v>
      </c>
      <c r="AS239" s="653">
        <f t="shared" ref="AS239" si="3985">+AS240*$F239</f>
        <v>0</v>
      </c>
      <c r="AT239" s="653">
        <f t="shared" ref="AT239" si="3986">+AT240*$F239</f>
        <v>0</v>
      </c>
      <c r="AU239" s="613">
        <f t="shared" si="3750"/>
        <v>259974.00274392232</v>
      </c>
      <c r="AV239" s="645">
        <f t="shared" si="3709"/>
        <v>0</v>
      </c>
      <c r="AW239" s="656">
        <f t="shared" si="3710"/>
        <v>0</v>
      </c>
      <c r="AX239" s="591"/>
    </row>
    <row r="240" spans="1:50" hidden="1" outlineLevel="1">
      <c r="A240" s="590"/>
      <c r="B240" s="636"/>
      <c r="C240" s="636"/>
      <c r="D240" s="651"/>
      <c r="E240" s="653"/>
      <c r="F240" s="640"/>
      <c r="G240" s="640">
        <f t="shared" si="3791"/>
        <v>1</v>
      </c>
      <c r="H240" s="658">
        <v>0</v>
      </c>
      <c r="I240" s="658">
        <v>0</v>
      </c>
      <c r="J240" s="658">
        <v>0</v>
      </c>
      <c r="K240" s="658">
        <v>0</v>
      </c>
      <c r="L240" s="658">
        <v>0</v>
      </c>
      <c r="M240" s="658">
        <v>0</v>
      </c>
      <c r="N240" s="658">
        <v>0</v>
      </c>
      <c r="O240" s="658">
        <v>0</v>
      </c>
      <c r="P240" s="658">
        <v>0</v>
      </c>
      <c r="Q240" s="658">
        <v>0</v>
      </c>
      <c r="R240" s="658">
        <v>0</v>
      </c>
      <c r="S240" s="658">
        <v>0</v>
      </c>
      <c r="T240" s="658">
        <v>0</v>
      </c>
      <c r="U240" s="658">
        <v>0</v>
      </c>
      <c r="V240" s="658">
        <v>0.06</v>
      </c>
      <c r="W240" s="658">
        <v>0.94</v>
      </c>
      <c r="X240" s="658">
        <v>0</v>
      </c>
      <c r="Y240" s="658">
        <v>0</v>
      </c>
      <c r="Z240" s="658">
        <v>0</v>
      </c>
      <c r="AA240" s="658">
        <v>0</v>
      </c>
      <c r="AB240" s="658">
        <v>0</v>
      </c>
      <c r="AC240" s="658">
        <v>0</v>
      </c>
      <c r="AD240" s="658">
        <v>0</v>
      </c>
      <c r="AE240" s="654">
        <v>0</v>
      </c>
      <c r="AF240" s="658">
        <v>0</v>
      </c>
      <c r="AG240" s="658">
        <v>0</v>
      </c>
      <c r="AH240" s="658">
        <v>0</v>
      </c>
      <c r="AI240" s="658">
        <v>0</v>
      </c>
      <c r="AJ240" s="658">
        <v>0</v>
      </c>
      <c r="AK240" s="658">
        <v>0</v>
      </c>
      <c r="AL240" s="658">
        <v>0</v>
      </c>
      <c r="AM240" s="658">
        <v>0</v>
      </c>
      <c r="AN240" s="658">
        <v>0</v>
      </c>
      <c r="AO240" s="658">
        <v>0</v>
      </c>
      <c r="AP240" s="658">
        <v>0</v>
      </c>
      <c r="AQ240" s="658">
        <v>0</v>
      </c>
      <c r="AR240" s="658">
        <v>0</v>
      </c>
      <c r="AS240" s="658">
        <v>0</v>
      </c>
      <c r="AT240" s="658">
        <v>0</v>
      </c>
      <c r="AU240" s="613">
        <f t="shared" si="3750"/>
        <v>1</v>
      </c>
      <c r="AV240" s="645">
        <f t="shared" si="3709"/>
        <v>1</v>
      </c>
      <c r="AW240" s="656" t="e">
        <f t="shared" si="3710"/>
        <v>#DIV/0!</v>
      </c>
      <c r="AX240" s="591"/>
    </row>
    <row r="241" spans="1:50" hidden="1" outlineLevel="1">
      <c r="A241" s="590"/>
      <c r="B241" s="636" t="s">
        <v>378</v>
      </c>
      <c r="C241" s="636" t="s">
        <v>487</v>
      </c>
      <c r="D241" s="651" t="s">
        <v>379</v>
      </c>
      <c r="E241" s="653"/>
      <c r="F241" s="640">
        <v>40993.396597878447</v>
      </c>
      <c r="G241" s="640">
        <f t="shared" si="3791"/>
        <v>40993.396597878447</v>
      </c>
      <c r="H241" s="653">
        <f t="shared" ref="H241" si="3987">+H242*$F241</f>
        <v>0</v>
      </c>
      <c r="I241" s="653">
        <f t="shared" ref="I241" si="3988">+I242*$F241</f>
        <v>0</v>
      </c>
      <c r="J241" s="653">
        <f t="shared" ref="J241" si="3989">+J242*$F241</f>
        <v>0</v>
      </c>
      <c r="K241" s="653">
        <f t="shared" ref="K241" si="3990">+K242*$F241</f>
        <v>0</v>
      </c>
      <c r="L241" s="653">
        <f t="shared" ref="L241" si="3991">+L242*$F241</f>
        <v>0</v>
      </c>
      <c r="M241" s="653">
        <f t="shared" ref="M241" si="3992">+M242*$F241</f>
        <v>0</v>
      </c>
      <c r="N241" s="653">
        <f t="shared" ref="N241" si="3993">+N242*$F241</f>
        <v>0</v>
      </c>
      <c r="O241" s="653">
        <f t="shared" ref="O241" si="3994">+O242*$F241</f>
        <v>0</v>
      </c>
      <c r="P241" s="653">
        <f t="shared" ref="P241" si="3995">+P242*$F241</f>
        <v>0</v>
      </c>
      <c r="Q241" s="653">
        <f t="shared" ref="Q241" si="3996">+Q242*$F241</f>
        <v>0</v>
      </c>
      <c r="R241" s="653">
        <f t="shared" ref="R241" si="3997">+R242*$F241</f>
        <v>0</v>
      </c>
      <c r="S241" s="653">
        <f t="shared" ref="S241" si="3998">+S242*$F241</f>
        <v>0</v>
      </c>
      <c r="T241" s="653">
        <f t="shared" ref="T241" si="3999">+T242*$F241</f>
        <v>0</v>
      </c>
      <c r="U241" s="653">
        <f t="shared" ref="U241" si="4000">+U242*$F241</f>
        <v>0</v>
      </c>
      <c r="V241" s="653">
        <f t="shared" ref="V241" si="4001">+V242*$F241</f>
        <v>3689.4056938090603</v>
      </c>
      <c r="W241" s="653">
        <f t="shared" ref="W241" si="4002">+W242*$F241</f>
        <v>37303.990904069389</v>
      </c>
      <c r="X241" s="653">
        <f t="shared" ref="X241" si="4003">+X242*$F241</f>
        <v>0</v>
      </c>
      <c r="Y241" s="653">
        <f t="shared" ref="Y241" si="4004">+Y242*$F241</f>
        <v>0</v>
      </c>
      <c r="Z241" s="653">
        <f t="shared" ref="Z241" si="4005">+Z242*$F241</f>
        <v>0</v>
      </c>
      <c r="AA241" s="653">
        <f t="shared" ref="AA241" si="4006">+AA242*$F241</f>
        <v>0</v>
      </c>
      <c r="AB241" s="653">
        <f t="shared" ref="AB241" si="4007">+AB242*$F241</f>
        <v>0</v>
      </c>
      <c r="AC241" s="653">
        <f t="shared" ref="AC241" si="4008">+AC242*$F241</f>
        <v>0</v>
      </c>
      <c r="AD241" s="653">
        <f t="shared" ref="AD241" si="4009">+AD242*$F241</f>
        <v>0</v>
      </c>
      <c r="AE241" s="653">
        <f t="shared" ref="AE241" si="4010">+AE242*$F241</f>
        <v>0</v>
      </c>
      <c r="AF241" s="653">
        <f t="shared" ref="AF241" si="4011">+AF242*$F241</f>
        <v>0</v>
      </c>
      <c r="AG241" s="653">
        <f t="shared" ref="AG241" si="4012">+AG242*$F241</f>
        <v>0</v>
      </c>
      <c r="AH241" s="653">
        <f t="shared" ref="AH241" si="4013">+AH242*$F241</f>
        <v>0</v>
      </c>
      <c r="AI241" s="653">
        <f t="shared" ref="AI241" si="4014">+AI242*$F241</f>
        <v>0</v>
      </c>
      <c r="AJ241" s="653">
        <f t="shared" ref="AJ241" si="4015">+AJ242*$F241</f>
        <v>0</v>
      </c>
      <c r="AK241" s="653">
        <f t="shared" ref="AK241" si="4016">+AK242*$F241</f>
        <v>0</v>
      </c>
      <c r="AL241" s="653">
        <f t="shared" ref="AL241" si="4017">+AL242*$F241</f>
        <v>0</v>
      </c>
      <c r="AM241" s="653">
        <f t="shared" ref="AM241" si="4018">+AM242*$F241</f>
        <v>0</v>
      </c>
      <c r="AN241" s="653">
        <f t="shared" ref="AN241" si="4019">+AN242*$F241</f>
        <v>0</v>
      </c>
      <c r="AO241" s="653">
        <f t="shared" ref="AO241" si="4020">+AO242*$F241</f>
        <v>0</v>
      </c>
      <c r="AP241" s="653">
        <f t="shared" ref="AP241" si="4021">+AP242*$F241</f>
        <v>0</v>
      </c>
      <c r="AQ241" s="653">
        <f t="shared" ref="AQ241" si="4022">+AQ242*$F241</f>
        <v>0</v>
      </c>
      <c r="AR241" s="653">
        <f t="shared" ref="AR241" si="4023">+AR242*$F241</f>
        <v>0</v>
      </c>
      <c r="AS241" s="653">
        <f t="shared" ref="AS241" si="4024">+AS242*$F241</f>
        <v>0</v>
      </c>
      <c r="AT241" s="653">
        <f t="shared" ref="AT241" si="4025">+AT242*$F241</f>
        <v>0</v>
      </c>
      <c r="AU241" s="613">
        <f t="shared" si="3750"/>
        <v>40993.396597878447</v>
      </c>
      <c r="AV241" s="645">
        <f t="shared" si="3709"/>
        <v>0</v>
      </c>
      <c r="AW241" s="656">
        <f t="shared" si="3710"/>
        <v>0</v>
      </c>
      <c r="AX241" s="591"/>
    </row>
    <row r="242" spans="1:50" hidden="1" outlineLevel="1">
      <c r="A242" s="590"/>
      <c r="B242" s="636"/>
      <c r="C242" s="636"/>
      <c r="D242" s="651"/>
      <c r="E242" s="653"/>
      <c r="F242" s="640"/>
      <c r="G242" s="640">
        <f t="shared" si="3791"/>
        <v>1</v>
      </c>
      <c r="H242" s="658">
        <v>0</v>
      </c>
      <c r="I242" s="658">
        <v>0</v>
      </c>
      <c r="J242" s="658">
        <v>0</v>
      </c>
      <c r="K242" s="658">
        <v>0</v>
      </c>
      <c r="L242" s="658">
        <v>0</v>
      </c>
      <c r="M242" s="658">
        <v>0</v>
      </c>
      <c r="N242" s="658">
        <v>0</v>
      </c>
      <c r="O242" s="658">
        <v>0</v>
      </c>
      <c r="P242" s="658">
        <v>0</v>
      </c>
      <c r="Q242" s="658">
        <v>0</v>
      </c>
      <c r="R242" s="658">
        <v>0</v>
      </c>
      <c r="S242" s="658">
        <v>0</v>
      </c>
      <c r="T242" s="658">
        <v>0</v>
      </c>
      <c r="U242" s="658">
        <v>0</v>
      </c>
      <c r="V242" s="658">
        <v>0.09</v>
      </c>
      <c r="W242" s="658">
        <v>0.91</v>
      </c>
      <c r="X242" s="658">
        <v>0</v>
      </c>
      <c r="Y242" s="658">
        <v>0</v>
      </c>
      <c r="Z242" s="658">
        <v>0</v>
      </c>
      <c r="AA242" s="658">
        <v>0</v>
      </c>
      <c r="AB242" s="658">
        <v>0</v>
      </c>
      <c r="AC242" s="658">
        <v>0</v>
      </c>
      <c r="AD242" s="658">
        <v>0</v>
      </c>
      <c r="AE242" s="654">
        <v>0</v>
      </c>
      <c r="AF242" s="658">
        <v>0</v>
      </c>
      <c r="AG242" s="658">
        <v>0</v>
      </c>
      <c r="AH242" s="658">
        <v>0</v>
      </c>
      <c r="AI242" s="658">
        <v>0</v>
      </c>
      <c r="AJ242" s="658">
        <v>0</v>
      </c>
      <c r="AK242" s="658">
        <v>0</v>
      </c>
      <c r="AL242" s="658">
        <v>0</v>
      </c>
      <c r="AM242" s="658">
        <v>0</v>
      </c>
      <c r="AN242" s="658">
        <v>0</v>
      </c>
      <c r="AO242" s="658">
        <v>0</v>
      </c>
      <c r="AP242" s="658">
        <v>0</v>
      </c>
      <c r="AQ242" s="658">
        <v>0</v>
      </c>
      <c r="AR242" s="658">
        <v>0</v>
      </c>
      <c r="AS242" s="658">
        <v>0</v>
      </c>
      <c r="AT242" s="658">
        <v>0</v>
      </c>
      <c r="AU242" s="613">
        <f t="shared" si="3750"/>
        <v>1</v>
      </c>
      <c r="AV242" s="645">
        <f t="shared" si="3709"/>
        <v>1</v>
      </c>
      <c r="AW242" s="656" t="e">
        <f t="shared" si="3710"/>
        <v>#DIV/0!</v>
      </c>
      <c r="AX242" s="591"/>
    </row>
    <row r="243" spans="1:50" hidden="1" outlineLevel="1">
      <c r="A243" s="590"/>
      <c r="B243" s="636" t="s">
        <v>378</v>
      </c>
      <c r="C243" s="636" t="s">
        <v>488</v>
      </c>
      <c r="D243" s="651" t="s">
        <v>391</v>
      </c>
      <c r="E243" s="653"/>
      <c r="F243" s="640">
        <v>150411.18514001789</v>
      </c>
      <c r="G243" s="640">
        <f t="shared" si="3791"/>
        <v>150411.18514001789</v>
      </c>
      <c r="H243" s="653">
        <f t="shared" ref="H243" si="4026">+H244*$F243</f>
        <v>0</v>
      </c>
      <c r="I243" s="653">
        <f t="shared" ref="I243" si="4027">+I244*$F243</f>
        <v>0</v>
      </c>
      <c r="J243" s="653">
        <f t="shared" ref="J243" si="4028">+J244*$F243</f>
        <v>0</v>
      </c>
      <c r="K243" s="653">
        <f t="shared" ref="K243" si="4029">+K244*$F243</f>
        <v>0</v>
      </c>
      <c r="L243" s="653">
        <f t="shared" ref="L243" si="4030">+L244*$F243</f>
        <v>0</v>
      </c>
      <c r="M243" s="653">
        <f t="shared" ref="M243" si="4031">+M244*$F243</f>
        <v>0</v>
      </c>
      <c r="N243" s="653">
        <f t="shared" ref="N243" si="4032">+N244*$F243</f>
        <v>0</v>
      </c>
      <c r="O243" s="653">
        <f t="shared" ref="O243" si="4033">+O244*$F243</f>
        <v>0</v>
      </c>
      <c r="P243" s="653">
        <f t="shared" ref="P243" si="4034">+P244*$F243</f>
        <v>0</v>
      </c>
      <c r="Q243" s="653">
        <f t="shared" ref="Q243" si="4035">+Q244*$F243</f>
        <v>0</v>
      </c>
      <c r="R243" s="653">
        <f t="shared" ref="R243" si="4036">+R244*$F243</f>
        <v>0</v>
      </c>
      <c r="S243" s="653">
        <f t="shared" ref="S243" si="4037">+S244*$F243</f>
        <v>0</v>
      </c>
      <c r="T243" s="653">
        <f t="shared" ref="T243" si="4038">+T244*$F243</f>
        <v>0</v>
      </c>
      <c r="U243" s="653">
        <f t="shared" ref="U243" si="4039">+U244*$F243</f>
        <v>0</v>
      </c>
      <c r="V243" s="653">
        <f t="shared" ref="V243" si="4040">+V244*$F243</f>
        <v>0</v>
      </c>
      <c r="W243" s="653">
        <f t="shared" ref="W243" si="4041">+W244*$F243</f>
        <v>141386.5140316168</v>
      </c>
      <c r="X243" s="653">
        <f t="shared" ref="X243" si="4042">+X244*$F243</f>
        <v>9024.6711084010803</v>
      </c>
      <c r="Y243" s="653">
        <f t="shared" ref="Y243" si="4043">+Y244*$F243</f>
        <v>0</v>
      </c>
      <c r="Z243" s="653">
        <f t="shared" ref="Z243" si="4044">+Z244*$F243</f>
        <v>0</v>
      </c>
      <c r="AA243" s="653">
        <f t="shared" ref="AA243" si="4045">+AA244*$F243</f>
        <v>0</v>
      </c>
      <c r="AB243" s="653">
        <f t="shared" ref="AB243" si="4046">+AB244*$F243</f>
        <v>0</v>
      </c>
      <c r="AC243" s="653">
        <f t="shared" ref="AC243" si="4047">+AC244*$F243</f>
        <v>0</v>
      </c>
      <c r="AD243" s="653">
        <f t="shared" ref="AD243" si="4048">+AD244*$F243</f>
        <v>0</v>
      </c>
      <c r="AE243" s="653">
        <f t="shared" ref="AE243" si="4049">+AE244*$F243</f>
        <v>0</v>
      </c>
      <c r="AF243" s="653">
        <f t="shared" ref="AF243" si="4050">+AF244*$F243</f>
        <v>0</v>
      </c>
      <c r="AG243" s="653">
        <f t="shared" ref="AG243" si="4051">+AG244*$F243</f>
        <v>0</v>
      </c>
      <c r="AH243" s="653">
        <f t="shared" ref="AH243" si="4052">+AH244*$F243</f>
        <v>0</v>
      </c>
      <c r="AI243" s="653">
        <f t="shared" ref="AI243" si="4053">+AI244*$F243</f>
        <v>0</v>
      </c>
      <c r="AJ243" s="653">
        <f t="shared" ref="AJ243" si="4054">+AJ244*$F243</f>
        <v>0</v>
      </c>
      <c r="AK243" s="653">
        <f t="shared" ref="AK243" si="4055">+AK244*$F243</f>
        <v>0</v>
      </c>
      <c r="AL243" s="653">
        <f t="shared" ref="AL243" si="4056">+AL244*$F243</f>
        <v>0</v>
      </c>
      <c r="AM243" s="653">
        <f t="shared" ref="AM243" si="4057">+AM244*$F243</f>
        <v>0</v>
      </c>
      <c r="AN243" s="653">
        <f t="shared" ref="AN243" si="4058">+AN244*$F243</f>
        <v>0</v>
      </c>
      <c r="AO243" s="653">
        <f t="shared" ref="AO243" si="4059">+AO244*$F243</f>
        <v>0</v>
      </c>
      <c r="AP243" s="653">
        <f t="shared" ref="AP243" si="4060">+AP244*$F243</f>
        <v>0</v>
      </c>
      <c r="AQ243" s="653">
        <f t="shared" ref="AQ243" si="4061">+AQ244*$F243</f>
        <v>0</v>
      </c>
      <c r="AR243" s="653">
        <f t="shared" ref="AR243" si="4062">+AR244*$F243</f>
        <v>0</v>
      </c>
      <c r="AS243" s="653">
        <f t="shared" ref="AS243" si="4063">+AS244*$F243</f>
        <v>0</v>
      </c>
      <c r="AT243" s="653">
        <f t="shared" ref="AT243" si="4064">+AT244*$F243</f>
        <v>0</v>
      </c>
      <c r="AU243" s="613">
        <f t="shared" si="3750"/>
        <v>150411.18514001789</v>
      </c>
      <c r="AV243" s="645">
        <f t="shared" si="3709"/>
        <v>0</v>
      </c>
      <c r="AW243" s="656">
        <f t="shared" si="3710"/>
        <v>0</v>
      </c>
      <c r="AX243" s="591"/>
    </row>
    <row r="244" spans="1:50" hidden="1" outlineLevel="1">
      <c r="A244" s="590"/>
      <c r="B244" s="636"/>
      <c r="C244" s="636"/>
      <c r="D244" s="651"/>
      <c r="E244" s="653"/>
      <c r="F244" s="640"/>
      <c r="G244" s="640">
        <f t="shared" si="3791"/>
        <v>1</v>
      </c>
      <c r="H244" s="658">
        <v>0</v>
      </c>
      <c r="I244" s="658">
        <v>0</v>
      </c>
      <c r="J244" s="658">
        <v>0</v>
      </c>
      <c r="K244" s="658">
        <v>0</v>
      </c>
      <c r="L244" s="658">
        <v>0</v>
      </c>
      <c r="M244" s="658">
        <v>0</v>
      </c>
      <c r="N244" s="658">
        <v>0</v>
      </c>
      <c r="O244" s="658">
        <v>0</v>
      </c>
      <c r="P244" s="658">
        <v>0</v>
      </c>
      <c r="Q244" s="658">
        <v>0</v>
      </c>
      <c r="R244" s="658">
        <v>0</v>
      </c>
      <c r="S244" s="658">
        <v>0</v>
      </c>
      <c r="T244" s="658">
        <v>0</v>
      </c>
      <c r="U244" s="658">
        <v>0</v>
      </c>
      <c r="V244" s="658">
        <v>0</v>
      </c>
      <c r="W244" s="658">
        <v>0.94</v>
      </c>
      <c r="X244" s="658">
        <v>6.0000000000000053E-2</v>
      </c>
      <c r="Y244" s="658">
        <v>0</v>
      </c>
      <c r="Z244" s="658">
        <v>0</v>
      </c>
      <c r="AA244" s="658">
        <v>0</v>
      </c>
      <c r="AB244" s="658">
        <v>0</v>
      </c>
      <c r="AC244" s="658">
        <v>0</v>
      </c>
      <c r="AD244" s="658">
        <v>0</v>
      </c>
      <c r="AE244" s="654">
        <v>0</v>
      </c>
      <c r="AF244" s="658">
        <v>0</v>
      </c>
      <c r="AG244" s="658">
        <v>0</v>
      </c>
      <c r="AH244" s="658">
        <v>0</v>
      </c>
      <c r="AI244" s="658">
        <v>0</v>
      </c>
      <c r="AJ244" s="658">
        <v>0</v>
      </c>
      <c r="AK244" s="658">
        <v>0</v>
      </c>
      <c r="AL244" s="658">
        <v>0</v>
      </c>
      <c r="AM244" s="658">
        <v>0</v>
      </c>
      <c r="AN244" s="658">
        <v>0</v>
      </c>
      <c r="AO244" s="658">
        <v>0</v>
      </c>
      <c r="AP244" s="658">
        <v>0</v>
      </c>
      <c r="AQ244" s="658">
        <v>0</v>
      </c>
      <c r="AR244" s="658">
        <v>0</v>
      </c>
      <c r="AS244" s="658">
        <v>0</v>
      </c>
      <c r="AT244" s="658">
        <v>0</v>
      </c>
      <c r="AU244" s="613">
        <f t="shared" si="3750"/>
        <v>1</v>
      </c>
      <c r="AV244" s="645">
        <f t="shared" si="3709"/>
        <v>1</v>
      </c>
      <c r="AW244" s="656" t="e">
        <f t="shared" si="3710"/>
        <v>#DIV/0!</v>
      </c>
      <c r="AX244" s="591"/>
    </row>
    <row r="245" spans="1:50" hidden="1" outlineLevel="1">
      <c r="A245" s="590"/>
      <c r="B245" s="646" t="s">
        <v>305</v>
      </c>
      <c r="C245" s="646" t="s">
        <v>489</v>
      </c>
      <c r="D245" s="647" t="s">
        <v>490</v>
      </c>
      <c r="E245" s="649"/>
      <c r="F245" s="650">
        <f>+F246+F248+F250</f>
        <v>451378.58448181866</v>
      </c>
      <c r="G245" s="650">
        <f t="shared" si="3791"/>
        <v>451378.58448181872</v>
      </c>
      <c r="H245" s="650">
        <f t="shared" ref="H245" si="4065">+H246+H248+H250</f>
        <v>0</v>
      </c>
      <c r="I245" s="650">
        <f t="shared" ref="I245" si="4066">+I246+I248+I250</f>
        <v>0</v>
      </c>
      <c r="J245" s="650">
        <f t="shared" ref="J245" si="4067">+J246+J248+J250</f>
        <v>0</v>
      </c>
      <c r="K245" s="650">
        <f t="shared" ref="K245" si="4068">+K246+K248+K250</f>
        <v>0</v>
      </c>
      <c r="L245" s="650">
        <f t="shared" ref="L245" si="4069">+L246+L248+L250</f>
        <v>0</v>
      </c>
      <c r="M245" s="650">
        <f t="shared" ref="M245" si="4070">+M246+M248+M250</f>
        <v>0</v>
      </c>
      <c r="N245" s="650">
        <f t="shared" ref="N245" si="4071">+N246+N248+N250</f>
        <v>0</v>
      </c>
      <c r="O245" s="650">
        <f t="shared" ref="O245" si="4072">+O246+O248+O250</f>
        <v>0</v>
      </c>
      <c r="P245" s="650">
        <f t="shared" ref="P245" si="4073">+P246+P248+P250</f>
        <v>0</v>
      </c>
      <c r="Q245" s="650">
        <f t="shared" ref="Q245" si="4074">+Q246+Q248+Q250</f>
        <v>0</v>
      </c>
      <c r="R245" s="650">
        <f t="shared" ref="R245" si="4075">+R246+R248+R250</f>
        <v>0</v>
      </c>
      <c r="S245" s="650">
        <f t="shared" ref="S245" si="4076">+S246+S248+S250</f>
        <v>0</v>
      </c>
      <c r="T245" s="650">
        <f t="shared" ref="T245" si="4077">+T246+T248+T250</f>
        <v>0</v>
      </c>
      <c r="U245" s="650">
        <f t="shared" ref="U245" si="4078">+U246+U248+U250</f>
        <v>0</v>
      </c>
      <c r="V245" s="650">
        <f t="shared" ref="V245" si="4079">+V246+V248+V250</f>
        <v>0</v>
      </c>
      <c r="W245" s="650">
        <f t="shared" ref="W245" si="4080">+W246+W248+W250</f>
        <v>217775.71846374567</v>
      </c>
      <c r="X245" s="650">
        <f t="shared" ref="X245" si="4081">+X246+X248+X250</f>
        <v>233602.86601807302</v>
      </c>
      <c r="Y245" s="650">
        <f t="shared" ref="Y245" si="4082">+Y246+Y248+Y250</f>
        <v>0</v>
      </c>
      <c r="Z245" s="650">
        <f t="shared" ref="Z245" si="4083">+Z246+Z248+Z250</f>
        <v>0</v>
      </c>
      <c r="AA245" s="650">
        <f t="shared" ref="AA245" si="4084">+AA246+AA248+AA250</f>
        <v>0</v>
      </c>
      <c r="AB245" s="650">
        <f t="shared" ref="AB245" si="4085">+AB246+AB248+AB250</f>
        <v>0</v>
      </c>
      <c r="AC245" s="650">
        <f t="shared" ref="AC245" si="4086">+AC246+AC248+AC250</f>
        <v>0</v>
      </c>
      <c r="AD245" s="650">
        <f t="shared" ref="AD245" si="4087">+AD246+AD248+AD250</f>
        <v>0</v>
      </c>
      <c r="AE245" s="650">
        <f t="shared" ref="AE245" si="4088">+AE246+AE248+AE250</f>
        <v>0</v>
      </c>
      <c r="AF245" s="650">
        <f t="shared" ref="AF245" si="4089">+AF246+AF248+AF250</f>
        <v>0</v>
      </c>
      <c r="AG245" s="650">
        <f t="shared" ref="AG245" si="4090">+AG246+AG248+AG250</f>
        <v>0</v>
      </c>
      <c r="AH245" s="650">
        <f t="shared" ref="AH245" si="4091">+AH246+AH248+AH250</f>
        <v>0</v>
      </c>
      <c r="AI245" s="650">
        <f t="shared" ref="AI245" si="4092">+AI246+AI248+AI250</f>
        <v>0</v>
      </c>
      <c r="AJ245" s="650">
        <f t="shared" ref="AJ245" si="4093">+AJ246+AJ248+AJ250</f>
        <v>0</v>
      </c>
      <c r="AK245" s="650">
        <f t="shared" ref="AK245" si="4094">+AK246+AK248+AK250</f>
        <v>0</v>
      </c>
      <c r="AL245" s="650">
        <f t="shared" ref="AL245" si="4095">+AL246+AL248+AL250</f>
        <v>0</v>
      </c>
      <c r="AM245" s="650">
        <f t="shared" ref="AM245" si="4096">+AM246+AM248+AM250</f>
        <v>0</v>
      </c>
      <c r="AN245" s="650">
        <f t="shared" ref="AN245" si="4097">+AN246+AN248+AN250</f>
        <v>0</v>
      </c>
      <c r="AO245" s="650">
        <f t="shared" ref="AO245" si="4098">+AO246+AO248+AO250</f>
        <v>0</v>
      </c>
      <c r="AP245" s="650">
        <f t="shared" ref="AP245" si="4099">+AP246+AP248+AP250</f>
        <v>0</v>
      </c>
      <c r="AQ245" s="650">
        <f t="shared" ref="AQ245" si="4100">+AQ246+AQ248+AQ250</f>
        <v>0</v>
      </c>
      <c r="AR245" s="650">
        <f t="shared" ref="AR245" si="4101">+AR246+AR248+AR250</f>
        <v>0</v>
      </c>
      <c r="AS245" s="650">
        <f t="shared" ref="AS245" si="4102">+AS246+AS248+AS250</f>
        <v>0</v>
      </c>
      <c r="AT245" s="650">
        <f t="shared" ref="AT245" si="4103">+AT246+AT248+AT250</f>
        <v>0</v>
      </c>
      <c r="AU245" s="613">
        <f t="shared" si="3750"/>
        <v>451378.58448181872</v>
      </c>
      <c r="AV245" s="645">
        <f t="shared" si="3709"/>
        <v>0</v>
      </c>
      <c r="AW245" s="656">
        <f t="shared" si="3710"/>
        <v>0</v>
      </c>
      <c r="AX245" s="591"/>
    </row>
    <row r="246" spans="1:50" hidden="1" outlineLevel="1">
      <c r="A246" s="590"/>
      <c r="B246" s="636" t="s">
        <v>378</v>
      </c>
      <c r="C246" s="636" t="s">
        <v>491</v>
      </c>
      <c r="D246" s="651" t="s">
        <v>441</v>
      </c>
      <c r="E246" s="653"/>
      <c r="F246" s="640">
        <v>259974.00274392235</v>
      </c>
      <c r="G246" s="640">
        <f t="shared" si="3791"/>
        <v>259974.00274392235</v>
      </c>
      <c r="H246" s="653">
        <f t="shared" ref="H246" si="4104">+H247*$F246</f>
        <v>0</v>
      </c>
      <c r="I246" s="653">
        <f t="shared" ref="I246" si="4105">+I247*$F246</f>
        <v>0</v>
      </c>
      <c r="J246" s="653">
        <f t="shared" ref="J246" si="4106">+J247*$F246</f>
        <v>0</v>
      </c>
      <c r="K246" s="653">
        <f t="shared" ref="K246" si="4107">+K247*$F246</f>
        <v>0</v>
      </c>
      <c r="L246" s="653">
        <f t="shared" ref="L246" si="4108">+L247*$F246</f>
        <v>0</v>
      </c>
      <c r="M246" s="653">
        <f t="shared" ref="M246" si="4109">+M247*$F246</f>
        <v>0</v>
      </c>
      <c r="N246" s="653">
        <f t="shared" ref="N246" si="4110">+N247*$F246</f>
        <v>0</v>
      </c>
      <c r="O246" s="653">
        <f t="shared" ref="O246" si="4111">+O247*$F246</f>
        <v>0</v>
      </c>
      <c r="P246" s="653">
        <f t="shared" ref="P246" si="4112">+P247*$F246</f>
        <v>0</v>
      </c>
      <c r="Q246" s="653">
        <f t="shared" ref="Q246" si="4113">+Q247*$F246</f>
        <v>0</v>
      </c>
      <c r="R246" s="653">
        <f t="shared" ref="R246" si="4114">+R247*$F246</f>
        <v>0</v>
      </c>
      <c r="S246" s="653">
        <f t="shared" ref="S246" si="4115">+S247*$F246</f>
        <v>0</v>
      </c>
      <c r="T246" s="653">
        <f t="shared" ref="T246" si="4116">+T247*$F246</f>
        <v>0</v>
      </c>
      <c r="U246" s="653">
        <f t="shared" ref="U246" si="4117">+U247*$F246</f>
        <v>0</v>
      </c>
      <c r="V246" s="653">
        <f t="shared" ref="V246" si="4118">+V247*$F246</f>
        <v>0</v>
      </c>
      <c r="W246" s="653">
        <f t="shared" ref="W246" si="4119">+W247*$F246</f>
        <v>176782.32186586721</v>
      </c>
      <c r="X246" s="653">
        <f t="shared" ref="X246" si="4120">+X247*$F246</f>
        <v>83191.680878055136</v>
      </c>
      <c r="Y246" s="653">
        <f t="shared" ref="Y246" si="4121">+Y247*$F246</f>
        <v>0</v>
      </c>
      <c r="Z246" s="653">
        <f t="shared" ref="Z246" si="4122">+Z247*$F246</f>
        <v>0</v>
      </c>
      <c r="AA246" s="653">
        <f t="shared" ref="AA246" si="4123">+AA247*$F246</f>
        <v>0</v>
      </c>
      <c r="AB246" s="653">
        <f t="shared" ref="AB246" si="4124">+AB247*$F246</f>
        <v>0</v>
      </c>
      <c r="AC246" s="653">
        <f t="shared" ref="AC246" si="4125">+AC247*$F246</f>
        <v>0</v>
      </c>
      <c r="AD246" s="653">
        <f t="shared" ref="AD246" si="4126">+AD247*$F246</f>
        <v>0</v>
      </c>
      <c r="AE246" s="653">
        <f t="shared" ref="AE246" si="4127">+AE247*$F246</f>
        <v>0</v>
      </c>
      <c r="AF246" s="653">
        <f t="shared" ref="AF246" si="4128">+AF247*$F246</f>
        <v>0</v>
      </c>
      <c r="AG246" s="653">
        <f t="shared" ref="AG246" si="4129">+AG247*$F246</f>
        <v>0</v>
      </c>
      <c r="AH246" s="653">
        <f t="shared" ref="AH246" si="4130">+AH247*$F246</f>
        <v>0</v>
      </c>
      <c r="AI246" s="653">
        <f t="shared" ref="AI246" si="4131">+AI247*$F246</f>
        <v>0</v>
      </c>
      <c r="AJ246" s="653">
        <f t="shared" ref="AJ246" si="4132">+AJ247*$F246</f>
        <v>0</v>
      </c>
      <c r="AK246" s="653">
        <f t="shared" ref="AK246" si="4133">+AK247*$F246</f>
        <v>0</v>
      </c>
      <c r="AL246" s="653">
        <f t="shared" ref="AL246" si="4134">+AL247*$F246</f>
        <v>0</v>
      </c>
      <c r="AM246" s="653">
        <f t="shared" ref="AM246" si="4135">+AM247*$F246</f>
        <v>0</v>
      </c>
      <c r="AN246" s="653">
        <f t="shared" ref="AN246" si="4136">+AN247*$F246</f>
        <v>0</v>
      </c>
      <c r="AO246" s="653">
        <f t="shared" ref="AO246" si="4137">+AO247*$F246</f>
        <v>0</v>
      </c>
      <c r="AP246" s="653">
        <f t="shared" ref="AP246" si="4138">+AP247*$F246</f>
        <v>0</v>
      </c>
      <c r="AQ246" s="653">
        <f t="shared" ref="AQ246" si="4139">+AQ247*$F246</f>
        <v>0</v>
      </c>
      <c r="AR246" s="653">
        <f t="shared" ref="AR246" si="4140">+AR247*$F246</f>
        <v>0</v>
      </c>
      <c r="AS246" s="653">
        <f t="shared" ref="AS246" si="4141">+AS247*$F246</f>
        <v>0</v>
      </c>
      <c r="AT246" s="653">
        <f t="shared" ref="AT246" si="4142">+AT247*$F246</f>
        <v>0</v>
      </c>
      <c r="AU246" s="613">
        <f t="shared" si="3750"/>
        <v>259974.00274392235</v>
      </c>
      <c r="AV246" s="645">
        <f t="shared" si="3709"/>
        <v>0</v>
      </c>
      <c r="AW246" s="656">
        <f t="shared" si="3710"/>
        <v>0</v>
      </c>
      <c r="AX246" s="591"/>
    </row>
    <row r="247" spans="1:50" hidden="1" outlineLevel="1">
      <c r="A247" s="590"/>
      <c r="B247" s="636"/>
      <c r="C247" s="636"/>
      <c r="D247" s="651"/>
      <c r="E247" s="653"/>
      <c r="F247" s="640"/>
      <c r="G247" s="640">
        <f t="shared" si="3791"/>
        <v>1</v>
      </c>
      <c r="H247" s="658">
        <v>0</v>
      </c>
      <c r="I247" s="658">
        <v>0</v>
      </c>
      <c r="J247" s="658">
        <v>0</v>
      </c>
      <c r="K247" s="658">
        <v>0</v>
      </c>
      <c r="L247" s="658">
        <v>0</v>
      </c>
      <c r="M247" s="658">
        <v>0</v>
      </c>
      <c r="N247" s="658">
        <v>0</v>
      </c>
      <c r="O247" s="658">
        <v>0</v>
      </c>
      <c r="P247" s="658">
        <v>0</v>
      </c>
      <c r="Q247" s="658">
        <v>0</v>
      </c>
      <c r="R247" s="658">
        <v>0</v>
      </c>
      <c r="S247" s="658">
        <v>0</v>
      </c>
      <c r="T247" s="658">
        <v>0</v>
      </c>
      <c r="U247" s="658">
        <v>0</v>
      </c>
      <c r="V247" s="658">
        <v>0</v>
      </c>
      <c r="W247" s="658">
        <v>0.68</v>
      </c>
      <c r="X247" s="658">
        <v>0.31999999999999995</v>
      </c>
      <c r="Y247" s="658">
        <v>0</v>
      </c>
      <c r="Z247" s="658">
        <v>0</v>
      </c>
      <c r="AA247" s="658">
        <v>0</v>
      </c>
      <c r="AB247" s="658">
        <v>0</v>
      </c>
      <c r="AC247" s="658">
        <v>0</v>
      </c>
      <c r="AD247" s="658">
        <v>0</v>
      </c>
      <c r="AE247" s="654">
        <v>0</v>
      </c>
      <c r="AF247" s="658">
        <v>0</v>
      </c>
      <c r="AG247" s="658">
        <v>0</v>
      </c>
      <c r="AH247" s="658">
        <v>0</v>
      </c>
      <c r="AI247" s="658">
        <v>0</v>
      </c>
      <c r="AJ247" s="658">
        <v>0</v>
      </c>
      <c r="AK247" s="658">
        <v>0</v>
      </c>
      <c r="AL247" s="658">
        <v>0</v>
      </c>
      <c r="AM247" s="658">
        <v>0</v>
      </c>
      <c r="AN247" s="658">
        <v>0</v>
      </c>
      <c r="AO247" s="658">
        <v>0</v>
      </c>
      <c r="AP247" s="658">
        <v>0</v>
      </c>
      <c r="AQ247" s="658">
        <v>0</v>
      </c>
      <c r="AR247" s="658">
        <v>0</v>
      </c>
      <c r="AS247" s="658">
        <v>0</v>
      </c>
      <c r="AT247" s="658">
        <v>0</v>
      </c>
      <c r="AU247" s="613">
        <f t="shared" si="3750"/>
        <v>1</v>
      </c>
      <c r="AV247" s="645">
        <f t="shared" si="3709"/>
        <v>1</v>
      </c>
      <c r="AW247" s="656" t="e">
        <f t="shared" si="3710"/>
        <v>#DIV/0!</v>
      </c>
      <c r="AX247" s="591"/>
    </row>
    <row r="248" spans="1:50" hidden="1" outlineLevel="1">
      <c r="A248" s="590"/>
      <c r="B248" s="636" t="s">
        <v>378</v>
      </c>
      <c r="C248" s="636" t="s">
        <v>492</v>
      </c>
      <c r="D248" s="651" t="s">
        <v>379</v>
      </c>
      <c r="E248" s="653"/>
      <c r="F248" s="640">
        <v>40993.396597878447</v>
      </c>
      <c r="G248" s="640">
        <f t="shared" si="3791"/>
        <v>40993.396597878447</v>
      </c>
      <c r="H248" s="653">
        <f t="shared" ref="H248" si="4143">+H249*$F248</f>
        <v>0</v>
      </c>
      <c r="I248" s="653">
        <f t="shared" ref="I248" si="4144">+I249*$F248</f>
        <v>0</v>
      </c>
      <c r="J248" s="653">
        <f t="shared" ref="J248" si="4145">+J249*$F248</f>
        <v>0</v>
      </c>
      <c r="K248" s="653">
        <f t="shared" ref="K248" si="4146">+K249*$F248</f>
        <v>0</v>
      </c>
      <c r="L248" s="653">
        <f t="shared" ref="L248" si="4147">+L249*$F248</f>
        <v>0</v>
      </c>
      <c r="M248" s="653">
        <f t="shared" ref="M248" si="4148">+M249*$F248</f>
        <v>0</v>
      </c>
      <c r="N248" s="653">
        <f t="shared" ref="N248" si="4149">+N249*$F248</f>
        <v>0</v>
      </c>
      <c r="O248" s="653">
        <f t="shared" ref="O248" si="4150">+O249*$F248</f>
        <v>0</v>
      </c>
      <c r="P248" s="653">
        <f t="shared" ref="P248" si="4151">+P249*$F248</f>
        <v>0</v>
      </c>
      <c r="Q248" s="653">
        <f t="shared" ref="Q248" si="4152">+Q249*$F248</f>
        <v>0</v>
      </c>
      <c r="R248" s="653">
        <f t="shared" ref="R248" si="4153">+R249*$F248</f>
        <v>0</v>
      </c>
      <c r="S248" s="653">
        <f t="shared" ref="S248" si="4154">+S249*$F248</f>
        <v>0</v>
      </c>
      <c r="T248" s="653">
        <f t="shared" ref="T248" si="4155">+T249*$F248</f>
        <v>0</v>
      </c>
      <c r="U248" s="653">
        <f t="shared" ref="U248" si="4156">+U249*$F248</f>
        <v>0</v>
      </c>
      <c r="V248" s="653">
        <f t="shared" ref="V248" si="4157">+V249*$F248</f>
        <v>0</v>
      </c>
      <c r="W248" s="653">
        <f t="shared" ref="W248" si="4158">+W249*$F248</f>
        <v>40993.396597878447</v>
      </c>
      <c r="X248" s="653">
        <f t="shared" ref="X248" si="4159">+X249*$F248</f>
        <v>0</v>
      </c>
      <c r="Y248" s="653">
        <f t="shared" ref="Y248" si="4160">+Y249*$F248</f>
        <v>0</v>
      </c>
      <c r="Z248" s="653">
        <f t="shared" ref="Z248" si="4161">+Z249*$F248</f>
        <v>0</v>
      </c>
      <c r="AA248" s="653">
        <f t="shared" ref="AA248" si="4162">+AA249*$F248</f>
        <v>0</v>
      </c>
      <c r="AB248" s="653">
        <f t="shared" ref="AB248" si="4163">+AB249*$F248</f>
        <v>0</v>
      </c>
      <c r="AC248" s="653">
        <f t="shared" ref="AC248" si="4164">+AC249*$F248</f>
        <v>0</v>
      </c>
      <c r="AD248" s="653">
        <f t="shared" ref="AD248" si="4165">+AD249*$F248</f>
        <v>0</v>
      </c>
      <c r="AE248" s="653">
        <f t="shared" ref="AE248" si="4166">+AE249*$F248</f>
        <v>0</v>
      </c>
      <c r="AF248" s="653">
        <f t="shared" ref="AF248" si="4167">+AF249*$F248</f>
        <v>0</v>
      </c>
      <c r="AG248" s="653">
        <f t="shared" ref="AG248" si="4168">+AG249*$F248</f>
        <v>0</v>
      </c>
      <c r="AH248" s="653">
        <f t="shared" ref="AH248" si="4169">+AH249*$F248</f>
        <v>0</v>
      </c>
      <c r="AI248" s="653">
        <f t="shared" ref="AI248" si="4170">+AI249*$F248</f>
        <v>0</v>
      </c>
      <c r="AJ248" s="653">
        <f t="shared" ref="AJ248" si="4171">+AJ249*$F248</f>
        <v>0</v>
      </c>
      <c r="AK248" s="653">
        <f t="shared" ref="AK248" si="4172">+AK249*$F248</f>
        <v>0</v>
      </c>
      <c r="AL248" s="653">
        <f t="shared" ref="AL248" si="4173">+AL249*$F248</f>
        <v>0</v>
      </c>
      <c r="AM248" s="653">
        <f t="shared" ref="AM248" si="4174">+AM249*$F248</f>
        <v>0</v>
      </c>
      <c r="AN248" s="653">
        <f t="shared" ref="AN248" si="4175">+AN249*$F248</f>
        <v>0</v>
      </c>
      <c r="AO248" s="653">
        <f t="shared" ref="AO248" si="4176">+AO249*$F248</f>
        <v>0</v>
      </c>
      <c r="AP248" s="653">
        <f t="shared" ref="AP248" si="4177">+AP249*$F248</f>
        <v>0</v>
      </c>
      <c r="AQ248" s="653">
        <f t="shared" ref="AQ248" si="4178">+AQ249*$F248</f>
        <v>0</v>
      </c>
      <c r="AR248" s="653">
        <f t="shared" ref="AR248" si="4179">+AR249*$F248</f>
        <v>0</v>
      </c>
      <c r="AS248" s="653">
        <f t="shared" ref="AS248" si="4180">+AS249*$F248</f>
        <v>0</v>
      </c>
      <c r="AT248" s="653">
        <f t="shared" ref="AT248" si="4181">+AT249*$F248</f>
        <v>0</v>
      </c>
      <c r="AU248" s="613">
        <f t="shared" si="3750"/>
        <v>40993.396597878447</v>
      </c>
      <c r="AV248" s="645">
        <f t="shared" si="3709"/>
        <v>0</v>
      </c>
      <c r="AW248" s="656">
        <f t="shared" si="3710"/>
        <v>0</v>
      </c>
      <c r="AX248" s="591"/>
    </row>
    <row r="249" spans="1:50" hidden="1" outlineLevel="1">
      <c r="A249" s="590"/>
      <c r="B249" s="636"/>
      <c r="C249" s="636"/>
      <c r="D249" s="651"/>
      <c r="E249" s="653"/>
      <c r="F249" s="640"/>
      <c r="G249" s="640">
        <f t="shared" si="3791"/>
        <v>1</v>
      </c>
      <c r="H249" s="658">
        <v>0</v>
      </c>
      <c r="I249" s="658">
        <v>0</v>
      </c>
      <c r="J249" s="658">
        <v>0</v>
      </c>
      <c r="K249" s="658">
        <v>0</v>
      </c>
      <c r="L249" s="658">
        <v>0</v>
      </c>
      <c r="M249" s="658">
        <v>0</v>
      </c>
      <c r="N249" s="658">
        <v>0</v>
      </c>
      <c r="O249" s="658">
        <v>0</v>
      </c>
      <c r="P249" s="658">
        <v>0</v>
      </c>
      <c r="Q249" s="658">
        <v>0</v>
      </c>
      <c r="R249" s="658">
        <v>0</v>
      </c>
      <c r="S249" s="658">
        <v>0</v>
      </c>
      <c r="T249" s="658">
        <v>0</v>
      </c>
      <c r="U249" s="658">
        <v>0</v>
      </c>
      <c r="V249" s="658">
        <v>0</v>
      </c>
      <c r="W249" s="658">
        <v>1</v>
      </c>
      <c r="X249" s="658">
        <v>0</v>
      </c>
      <c r="Y249" s="658">
        <v>0</v>
      </c>
      <c r="Z249" s="658">
        <v>0</v>
      </c>
      <c r="AA249" s="658">
        <v>0</v>
      </c>
      <c r="AB249" s="658">
        <v>0</v>
      </c>
      <c r="AC249" s="658">
        <v>0</v>
      </c>
      <c r="AD249" s="658">
        <v>0</v>
      </c>
      <c r="AE249" s="654">
        <v>0</v>
      </c>
      <c r="AF249" s="658">
        <v>0</v>
      </c>
      <c r="AG249" s="658">
        <v>0</v>
      </c>
      <c r="AH249" s="658">
        <v>0</v>
      </c>
      <c r="AI249" s="658">
        <v>0</v>
      </c>
      <c r="AJ249" s="658">
        <v>0</v>
      </c>
      <c r="AK249" s="658">
        <v>0</v>
      </c>
      <c r="AL249" s="658">
        <v>0</v>
      </c>
      <c r="AM249" s="658">
        <v>0</v>
      </c>
      <c r="AN249" s="658">
        <v>0</v>
      </c>
      <c r="AO249" s="658">
        <v>0</v>
      </c>
      <c r="AP249" s="658">
        <v>0</v>
      </c>
      <c r="AQ249" s="658">
        <v>0</v>
      </c>
      <c r="AR249" s="658">
        <v>0</v>
      </c>
      <c r="AS249" s="658">
        <v>0</v>
      </c>
      <c r="AT249" s="658">
        <v>0</v>
      </c>
      <c r="AU249" s="613">
        <f t="shared" si="3750"/>
        <v>1</v>
      </c>
      <c r="AV249" s="645">
        <f t="shared" si="3709"/>
        <v>1</v>
      </c>
      <c r="AW249" s="656" t="e">
        <f t="shared" si="3710"/>
        <v>#DIV/0!</v>
      </c>
      <c r="AX249" s="591"/>
    </row>
    <row r="250" spans="1:50" hidden="1" outlineLevel="1">
      <c r="A250" s="590"/>
      <c r="B250" s="636" t="s">
        <v>378</v>
      </c>
      <c r="C250" s="636" t="s">
        <v>493</v>
      </c>
      <c r="D250" s="651" t="s">
        <v>391</v>
      </c>
      <c r="E250" s="653"/>
      <c r="F250" s="640">
        <v>150411.18514001789</v>
      </c>
      <c r="G250" s="640">
        <f t="shared" si="3791"/>
        <v>150411.18514001789</v>
      </c>
      <c r="H250" s="653">
        <f t="shared" ref="H250" si="4182">+H251*$F250</f>
        <v>0</v>
      </c>
      <c r="I250" s="653">
        <f t="shared" ref="I250" si="4183">+I251*$F250</f>
        <v>0</v>
      </c>
      <c r="J250" s="653">
        <f t="shared" ref="J250" si="4184">+J251*$F250</f>
        <v>0</v>
      </c>
      <c r="K250" s="653">
        <f t="shared" ref="K250" si="4185">+K251*$F250</f>
        <v>0</v>
      </c>
      <c r="L250" s="653">
        <f t="shared" ref="L250" si="4186">+L251*$F250</f>
        <v>0</v>
      </c>
      <c r="M250" s="653">
        <f t="shared" ref="M250" si="4187">+M251*$F250</f>
        <v>0</v>
      </c>
      <c r="N250" s="653">
        <f t="shared" ref="N250" si="4188">+N251*$F250</f>
        <v>0</v>
      </c>
      <c r="O250" s="653">
        <f t="shared" ref="O250" si="4189">+O251*$F250</f>
        <v>0</v>
      </c>
      <c r="P250" s="653">
        <f t="shared" ref="P250" si="4190">+P251*$F250</f>
        <v>0</v>
      </c>
      <c r="Q250" s="653">
        <f t="shared" ref="Q250" si="4191">+Q251*$F250</f>
        <v>0</v>
      </c>
      <c r="R250" s="653">
        <f t="shared" ref="R250" si="4192">+R251*$F250</f>
        <v>0</v>
      </c>
      <c r="S250" s="653">
        <f t="shared" ref="S250" si="4193">+S251*$F250</f>
        <v>0</v>
      </c>
      <c r="T250" s="653">
        <f t="shared" ref="T250" si="4194">+T251*$F250</f>
        <v>0</v>
      </c>
      <c r="U250" s="653">
        <f t="shared" ref="U250" si="4195">+U251*$F250</f>
        <v>0</v>
      </c>
      <c r="V250" s="653">
        <f t="shared" ref="V250" si="4196">+V251*$F250</f>
        <v>0</v>
      </c>
      <c r="W250" s="653">
        <f t="shared" ref="W250" si="4197">+W251*$F250</f>
        <v>0</v>
      </c>
      <c r="X250" s="653">
        <f t="shared" ref="X250" si="4198">+X251*$F250</f>
        <v>150411.18514001789</v>
      </c>
      <c r="Y250" s="653">
        <f t="shared" ref="Y250" si="4199">+Y251*$F250</f>
        <v>0</v>
      </c>
      <c r="Z250" s="653">
        <f t="shared" ref="Z250" si="4200">+Z251*$F250</f>
        <v>0</v>
      </c>
      <c r="AA250" s="653">
        <f t="shared" ref="AA250" si="4201">+AA251*$F250</f>
        <v>0</v>
      </c>
      <c r="AB250" s="653">
        <f t="shared" ref="AB250" si="4202">+AB251*$F250</f>
        <v>0</v>
      </c>
      <c r="AC250" s="653">
        <f t="shared" ref="AC250" si="4203">+AC251*$F250</f>
        <v>0</v>
      </c>
      <c r="AD250" s="653">
        <f t="shared" ref="AD250" si="4204">+AD251*$F250</f>
        <v>0</v>
      </c>
      <c r="AE250" s="653">
        <f t="shared" ref="AE250" si="4205">+AE251*$F250</f>
        <v>0</v>
      </c>
      <c r="AF250" s="653">
        <f t="shared" ref="AF250" si="4206">+AF251*$F250</f>
        <v>0</v>
      </c>
      <c r="AG250" s="653">
        <f t="shared" ref="AG250" si="4207">+AG251*$F250</f>
        <v>0</v>
      </c>
      <c r="AH250" s="653">
        <f t="shared" ref="AH250" si="4208">+AH251*$F250</f>
        <v>0</v>
      </c>
      <c r="AI250" s="653">
        <f t="shared" ref="AI250" si="4209">+AI251*$F250</f>
        <v>0</v>
      </c>
      <c r="AJ250" s="653">
        <f t="shared" ref="AJ250" si="4210">+AJ251*$F250</f>
        <v>0</v>
      </c>
      <c r="AK250" s="653">
        <f t="shared" ref="AK250" si="4211">+AK251*$F250</f>
        <v>0</v>
      </c>
      <c r="AL250" s="653">
        <f t="shared" ref="AL250" si="4212">+AL251*$F250</f>
        <v>0</v>
      </c>
      <c r="AM250" s="653">
        <f t="shared" ref="AM250" si="4213">+AM251*$F250</f>
        <v>0</v>
      </c>
      <c r="AN250" s="653">
        <f t="shared" ref="AN250" si="4214">+AN251*$F250</f>
        <v>0</v>
      </c>
      <c r="AO250" s="653">
        <f t="shared" ref="AO250" si="4215">+AO251*$F250</f>
        <v>0</v>
      </c>
      <c r="AP250" s="653">
        <f t="shared" ref="AP250" si="4216">+AP251*$F250</f>
        <v>0</v>
      </c>
      <c r="AQ250" s="653">
        <f t="shared" ref="AQ250" si="4217">+AQ251*$F250</f>
        <v>0</v>
      </c>
      <c r="AR250" s="653">
        <f t="shared" ref="AR250" si="4218">+AR251*$F250</f>
        <v>0</v>
      </c>
      <c r="AS250" s="653">
        <f t="shared" ref="AS250" si="4219">+AS251*$F250</f>
        <v>0</v>
      </c>
      <c r="AT250" s="653">
        <f t="shared" ref="AT250" si="4220">+AT251*$F250</f>
        <v>0</v>
      </c>
      <c r="AU250" s="613">
        <f t="shared" si="3750"/>
        <v>150411.18514001789</v>
      </c>
      <c r="AV250" s="645">
        <f t="shared" si="3709"/>
        <v>0</v>
      </c>
      <c r="AW250" s="656">
        <f t="shared" si="3710"/>
        <v>0</v>
      </c>
      <c r="AX250" s="591"/>
    </row>
    <row r="251" spans="1:50" hidden="1" outlineLevel="1">
      <c r="A251" s="590"/>
      <c r="B251" s="636"/>
      <c r="C251" s="636"/>
      <c r="D251" s="651"/>
      <c r="E251" s="653"/>
      <c r="F251" s="640"/>
      <c r="G251" s="640">
        <f t="shared" si="3791"/>
        <v>1</v>
      </c>
      <c r="H251" s="658">
        <v>0</v>
      </c>
      <c r="I251" s="658">
        <v>0</v>
      </c>
      <c r="J251" s="658">
        <v>0</v>
      </c>
      <c r="K251" s="658">
        <v>0</v>
      </c>
      <c r="L251" s="658">
        <v>0</v>
      </c>
      <c r="M251" s="658">
        <v>0</v>
      </c>
      <c r="N251" s="658">
        <v>0</v>
      </c>
      <c r="O251" s="658">
        <v>0</v>
      </c>
      <c r="P251" s="658">
        <v>0</v>
      </c>
      <c r="Q251" s="658">
        <v>0</v>
      </c>
      <c r="R251" s="658">
        <v>0</v>
      </c>
      <c r="S251" s="658">
        <v>0</v>
      </c>
      <c r="T251" s="658">
        <v>0</v>
      </c>
      <c r="U251" s="658">
        <v>0</v>
      </c>
      <c r="V251" s="658">
        <v>0</v>
      </c>
      <c r="W251" s="658">
        <v>0</v>
      </c>
      <c r="X251" s="658">
        <v>1</v>
      </c>
      <c r="Y251" s="658">
        <v>0</v>
      </c>
      <c r="Z251" s="658">
        <v>0</v>
      </c>
      <c r="AA251" s="658">
        <v>0</v>
      </c>
      <c r="AB251" s="658">
        <v>0</v>
      </c>
      <c r="AC251" s="658">
        <v>0</v>
      </c>
      <c r="AD251" s="658">
        <v>0</v>
      </c>
      <c r="AE251" s="654">
        <v>0</v>
      </c>
      <c r="AF251" s="658">
        <v>0</v>
      </c>
      <c r="AG251" s="658">
        <v>0</v>
      </c>
      <c r="AH251" s="658">
        <v>0</v>
      </c>
      <c r="AI251" s="658">
        <v>0</v>
      </c>
      <c r="AJ251" s="658">
        <v>0</v>
      </c>
      <c r="AK251" s="658">
        <v>0</v>
      </c>
      <c r="AL251" s="658">
        <v>0</v>
      </c>
      <c r="AM251" s="658">
        <v>0</v>
      </c>
      <c r="AN251" s="658">
        <v>0</v>
      </c>
      <c r="AO251" s="658">
        <v>0</v>
      </c>
      <c r="AP251" s="658">
        <v>0</v>
      </c>
      <c r="AQ251" s="658">
        <v>0</v>
      </c>
      <c r="AR251" s="658">
        <v>0</v>
      </c>
      <c r="AS251" s="658">
        <v>0</v>
      </c>
      <c r="AT251" s="658">
        <v>0</v>
      </c>
      <c r="AU251" s="613">
        <f t="shared" si="3750"/>
        <v>1</v>
      </c>
      <c r="AV251" s="645">
        <f t="shared" si="3709"/>
        <v>1</v>
      </c>
      <c r="AW251" s="656" t="e">
        <f t="shared" si="3710"/>
        <v>#DIV/0!</v>
      </c>
      <c r="AX251" s="591"/>
    </row>
    <row r="252" spans="1:50" hidden="1" outlineLevel="1">
      <c r="A252" s="590"/>
      <c r="B252" s="646" t="s">
        <v>305</v>
      </c>
      <c r="C252" s="646" t="s">
        <v>494</v>
      </c>
      <c r="D252" s="647" t="s">
        <v>495</v>
      </c>
      <c r="E252" s="649"/>
      <c r="F252" s="650">
        <f>+F253+F255+F257</f>
        <v>451378.58448181866</v>
      </c>
      <c r="G252" s="650">
        <f t="shared" si="3791"/>
        <v>451378.58448181866</v>
      </c>
      <c r="H252" s="650">
        <f t="shared" ref="H252" si="4221">+H253+H255+H257</f>
        <v>0</v>
      </c>
      <c r="I252" s="650">
        <f t="shared" ref="I252" si="4222">+I253+I255+I257</f>
        <v>0</v>
      </c>
      <c r="J252" s="650">
        <f t="shared" ref="J252" si="4223">+J253+J255+J257</f>
        <v>0</v>
      </c>
      <c r="K252" s="650">
        <f t="shared" ref="K252" si="4224">+K253+K255+K257</f>
        <v>0</v>
      </c>
      <c r="L252" s="650">
        <f t="shared" ref="L252" si="4225">+L253+L255+L257</f>
        <v>0</v>
      </c>
      <c r="M252" s="650">
        <f t="shared" ref="M252" si="4226">+M253+M255+M257</f>
        <v>0</v>
      </c>
      <c r="N252" s="650">
        <f t="shared" ref="N252" si="4227">+N253+N255+N257</f>
        <v>0</v>
      </c>
      <c r="O252" s="650">
        <f t="shared" ref="O252" si="4228">+O253+O255+O257</f>
        <v>0</v>
      </c>
      <c r="P252" s="650">
        <f t="shared" ref="P252" si="4229">+P253+P255+P257</f>
        <v>0</v>
      </c>
      <c r="Q252" s="650">
        <f t="shared" ref="Q252" si="4230">+Q253+Q255+Q257</f>
        <v>0</v>
      </c>
      <c r="R252" s="650">
        <f t="shared" ref="R252" si="4231">+R253+R255+R257</f>
        <v>0</v>
      </c>
      <c r="S252" s="650">
        <f t="shared" ref="S252" si="4232">+S253+S255+S257</f>
        <v>0</v>
      </c>
      <c r="T252" s="650">
        <f t="shared" ref="T252" si="4233">+T253+T255+T257</f>
        <v>0</v>
      </c>
      <c r="U252" s="650">
        <f t="shared" ref="U252" si="4234">+U253+U255+U257</f>
        <v>0</v>
      </c>
      <c r="V252" s="650">
        <f t="shared" ref="V252" si="4235">+V253+V255+V257</f>
        <v>0</v>
      </c>
      <c r="W252" s="650">
        <f t="shared" ref="W252" si="4236">+W253+W255+W257</f>
        <v>26536.995743216772</v>
      </c>
      <c r="X252" s="650">
        <f t="shared" ref="X252" si="4237">+X253+X255+X257</f>
        <v>424841.58873860189</v>
      </c>
      <c r="Y252" s="650">
        <f t="shared" ref="Y252" si="4238">+Y253+Y255+Y257</f>
        <v>0</v>
      </c>
      <c r="Z252" s="650">
        <f t="shared" ref="Z252" si="4239">+Z253+Z255+Z257</f>
        <v>0</v>
      </c>
      <c r="AA252" s="650">
        <f t="shared" ref="AA252" si="4240">+AA253+AA255+AA257</f>
        <v>0</v>
      </c>
      <c r="AB252" s="650">
        <f t="shared" ref="AB252" si="4241">+AB253+AB255+AB257</f>
        <v>0</v>
      </c>
      <c r="AC252" s="650">
        <f t="shared" ref="AC252" si="4242">+AC253+AC255+AC257</f>
        <v>0</v>
      </c>
      <c r="AD252" s="650">
        <f t="shared" ref="AD252" si="4243">+AD253+AD255+AD257</f>
        <v>0</v>
      </c>
      <c r="AE252" s="650">
        <f t="shared" ref="AE252" si="4244">+AE253+AE255+AE257</f>
        <v>0</v>
      </c>
      <c r="AF252" s="650">
        <f t="shared" ref="AF252" si="4245">+AF253+AF255+AF257</f>
        <v>0</v>
      </c>
      <c r="AG252" s="650">
        <f t="shared" ref="AG252" si="4246">+AG253+AG255+AG257</f>
        <v>0</v>
      </c>
      <c r="AH252" s="650">
        <f t="shared" ref="AH252" si="4247">+AH253+AH255+AH257</f>
        <v>0</v>
      </c>
      <c r="AI252" s="650">
        <f t="shared" ref="AI252" si="4248">+AI253+AI255+AI257</f>
        <v>0</v>
      </c>
      <c r="AJ252" s="650">
        <f t="shared" ref="AJ252" si="4249">+AJ253+AJ255+AJ257</f>
        <v>0</v>
      </c>
      <c r="AK252" s="650">
        <f t="shared" ref="AK252" si="4250">+AK253+AK255+AK257</f>
        <v>0</v>
      </c>
      <c r="AL252" s="650">
        <f t="shared" ref="AL252" si="4251">+AL253+AL255+AL257</f>
        <v>0</v>
      </c>
      <c r="AM252" s="650">
        <f t="shared" ref="AM252" si="4252">+AM253+AM255+AM257</f>
        <v>0</v>
      </c>
      <c r="AN252" s="650">
        <f t="shared" ref="AN252" si="4253">+AN253+AN255+AN257</f>
        <v>0</v>
      </c>
      <c r="AO252" s="650">
        <f t="shared" ref="AO252" si="4254">+AO253+AO255+AO257</f>
        <v>0</v>
      </c>
      <c r="AP252" s="650">
        <f t="shared" ref="AP252" si="4255">+AP253+AP255+AP257</f>
        <v>0</v>
      </c>
      <c r="AQ252" s="650">
        <f t="shared" ref="AQ252" si="4256">+AQ253+AQ255+AQ257</f>
        <v>0</v>
      </c>
      <c r="AR252" s="650">
        <f t="shared" ref="AR252" si="4257">+AR253+AR255+AR257</f>
        <v>0</v>
      </c>
      <c r="AS252" s="650">
        <f t="shared" ref="AS252" si="4258">+AS253+AS255+AS257</f>
        <v>0</v>
      </c>
      <c r="AT252" s="650">
        <f t="shared" ref="AT252" si="4259">+AT253+AT255+AT257</f>
        <v>0</v>
      </c>
      <c r="AU252" s="613">
        <f t="shared" si="3750"/>
        <v>451378.58448181866</v>
      </c>
      <c r="AV252" s="645">
        <f t="shared" si="3709"/>
        <v>0</v>
      </c>
      <c r="AW252" s="656">
        <f t="shared" si="3710"/>
        <v>0</v>
      </c>
      <c r="AX252" s="591"/>
    </row>
    <row r="253" spans="1:50" hidden="1" outlineLevel="1">
      <c r="A253" s="590"/>
      <c r="B253" s="636" t="s">
        <v>378</v>
      </c>
      <c r="C253" s="636" t="s">
        <v>496</v>
      </c>
      <c r="D253" s="651" t="s">
        <v>441</v>
      </c>
      <c r="E253" s="653"/>
      <c r="F253" s="640">
        <v>259974.00274392235</v>
      </c>
      <c r="G253" s="640">
        <f t="shared" si="3791"/>
        <v>259974.00274392235</v>
      </c>
      <c r="H253" s="653">
        <f t="shared" ref="H253" si="4260">+H254*$F253</f>
        <v>0</v>
      </c>
      <c r="I253" s="653">
        <f t="shared" ref="I253" si="4261">+I254*$F253</f>
        <v>0</v>
      </c>
      <c r="J253" s="653">
        <f t="shared" ref="J253" si="4262">+J254*$F253</f>
        <v>0</v>
      </c>
      <c r="K253" s="653">
        <f t="shared" ref="K253" si="4263">+K254*$F253</f>
        <v>0</v>
      </c>
      <c r="L253" s="653">
        <f t="shared" ref="L253" si="4264">+L254*$F253</f>
        <v>0</v>
      </c>
      <c r="M253" s="653">
        <f t="shared" ref="M253" si="4265">+M254*$F253</f>
        <v>0</v>
      </c>
      <c r="N253" s="653">
        <f t="shared" ref="N253" si="4266">+N254*$F253</f>
        <v>0</v>
      </c>
      <c r="O253" s="653">
        <f t="shared" ref="O253" si="4267">+O254*$F253</f>
        <v>0</v>
      </c>
      <c r="P253" s="653">
        <f t="shared" ref="P253" si="4268">+P254*$F253</f>
        <v>0</v>
      </c>
      <c r="Q253" s="653">
        <f t="shared" ref="Q253" si="4269">+Q254*$F253</f>
        <v>0</v>
      </c>
      <c r="R253" s="653">
        <f t="shared" ref="R253" si="4270">+R254*$F253</f>
        <v>0</v>
      </c>
      <c r="S253" s="653">
        <f t="shared" ref="S253" si="4271">+S254*$F253</f>
        <v>0</v>
      </c>
      <c r="T253" s="653">
        <f t="shared" ref="T253" si="4272">+T254*$F253</f>
        <v>0</v>
      </c>
      <c r="U253" s="653">
        <f t="shared" ref="U253" si="4273">+U254*$F253</f>
        <v>0</v>
      </c>
      <c r="V253" s="653">
        <f t="shared" ref="V253" si="4274">+V254*$F253</f>
        <v>0</v>
      </c>
      <c r="W253" s="653">
        <f t="shared" ref="W253" si="4275">+W254*$F253</f>
        <v>20797.920219513788</v>
      </c>
      <c r="X253" s="653">
        <f t="shared" ref="X253" si="4276">+X254*$F253</f>
        <v>239176.08252440856</v>
      </c>
      <c r="Y253" s="653">
        <f t="shared" ref="Y253" si="4277">+Y254*$F253</f>
        <v>0</v>
      </c>
      <c r="Z253" s="653">
        <f t="shared" ref="Z253" si="4278">+Z254*$F253</f>
        <v>0</v>
      </c>
      <c r="AA253" s="653">
        <f t="shared" ref="AA253" si="4279">+AA254*$F253</f>
        <v>0</v>
      </c>
      <c r="AB253" s="653">
        <f t="shared" ref="AB253" si="4280">+AB254*$F253</f>
        <v>0</v>
      </c>
      <c r="AC253" s="653">
        <f t="shared" ref="AC253" si="4281">+AC254*$F253</f>
        <v>0</v>
      </c>
      <c r="AD253" s="653">
        <f t="shared" ref="AD253" si="4282">+AD254*$F253</f>
        <v>0</v>
      </c>
      <c r="AE253" s="653">
        <f t="shared" ref="AE253" si="4283">+AE254*$F253</f>
        <v>0</v>
      </c>
      <c r="AF253" s="653">
        <f t="shared" ref="AF253" si="4284">+AF254*$F253</f>
        <v>0</v>
      </c>
      <c r="AG253" s="653">
        <f t="shared" ref="AG253" si="4285">+AG254*$F253</f>
        <v>0</v>
      </c>
      <c r="AH253" s="653">
        <f t="shared" ref="AH253" si="4286">+AH254*$F253</f>
        <v>0</v>
      </c>
      <c r="AI253" s="653">
        <f t="shared" ref="AI253" si="4287">+AI254*$F253</f>
        <v>0</v>
      </c>
      <c r="AJ253" s="653">
        <f t="shared" ref="AJ253" si="4288">+AJ254*$F253</f>
        <v>0</v>
      </c>
      <c r="AK253" s="653">
        <f t="shared" ref="AK253" si="4289">+AK254*$F253</f>
        <v>0</v>
      </c>
      <c r="AL253" s="653">
        <f t="shared" ref="AL253" si="4290">+AL254*$F253</f>
        <v>0</v>
      </c>
      <c r="AM253" s="653">
        <f t="shared" ref="AM253" si="4291">+AM254*$F253</f>
        <v>0</v>
      </c>
      <c r="AN253" s="653">
        <f t="shared" ref="AN253" si="4292">+AN254*$F253</f>
        <v>0</v>
      </c>
      <c r="AO253" s="653">
        <f t="shared" ref="AO253" si="4293">+AO254*$F253</f>
        <v>0</v>
      </c>
      <c r="AP253" s="653">
        <f t="shared" ref="AP253" si="4294">+AP254*$F253</f>
        <v>0</v>
      </c>
      <c r="AQ253" s="653">
        <f t="shared" ref="AQ253" si="4295">+AQ254*$F253</f>
        <v>0</v>
      </c>
      <c r="AR253" s="653">
        <f t="shared" ref="AR253" si="4296">+AR254*$F253</f>
        <v>0</v>
      </c>
      <c r="AS253" s="653">
        <f t="shared" ref="AS253" si="4297">+AS254*$F253</f>
        <v>0</v>
      </c>
      <c r="AT253" s="653">
        <f t="shared" ref="AT253" si="4298">+AT254*$F253</f>
        <v>0</v>
      </c>
      <c r="AU253" s="613">
        <f t="shared" si="3750"/>
        <v>259974.00274392235</v>
      </c>
      <c r="AV253" s="645">
        <f t="shared" si="3709"/>
        <v>0</v>
      </c>
      <c r="AW253" s="656">
        <f t="shared" si="3710"/>
        <v>0</v>
      </c>
      <c r="AX253" s="591"/>
    </row>
    <row r="254" spans="1:50" hidden="1" outlineLevel="1">
      <c r="A254" s="590"/>
      <c r="B254" s="636"/>
      <c r="C254" s="636"/>
      <c r="D254" s="651"/>
      <c r="E254" s="653"/>
      <c r="F254" s="640"/>
      <c r="G254" s="640">
        <f t="shared" si="3791"/>
        <v>1</v>
      </c>
      <c r="H254" s="658">
        <v>0</v>
      </c>
      <c r="I254" s="658">
        <v>0</v>
      </c>
      <c r="J254" s="658">
        <v>0</v>
      </c>
      <c r="K254" s="658">
        <v>0</v>
      </c>
      <c r="L254" s="658">
        <v>0</v>
      </c>
      <c r="M254" s="658">
        <v>0</v>
      </c>
      <c r="N254" s="658">
        <v>0</v>
      </c>
      <c r="O254" s="658">
        <v>0</v>
      </c>
      <c r="P254" s="658">
        <v>0</v>
      </c>
      <c r="Q254" s="658">
        <v>0</v>
      </c>
      <c r="R254" s="658">
        <v>0</v>
      </c>
      <c r="S254" s="658">
        <v>0</v>
      </c>
      <c r="T254" s="658">
        <v>0</v>
      </c>
      <c r="U254" s="658">
        <v>0</v>
      </c>
      <c r="V254" s="658">
        <v>0</v>
      </c>
      <c r="W254" s="658">
        <v>0.08</v>
      </c>
      <c r="X254" s="658">
        <v>0.92</v>
      </c>
      <c r="Y254" s="658">
        <v>0</v>
      </c>
      <c r="Z254" s="658">
        <v>0</v>
      </c>
      <c r="AA254" s="658">
        <v>0</v>
      </c>
      <c r="AB254" s="658">
        <v>0</v>
      </c>
      <c r="AC254" s="658">
        <v>0</v>
      </c>
      <c r="AD254" s="658">
        <v>0</v>
      </c>
      <c r="AE254" s="654">
        <v>0</v>
      </c>
      <c r="AF254" s="658">
        <v>0</v>
      </c>
      <c r="AG254" s="658">
        <v>0</v>
      </c>
      <c r="AH254" s="658">
        <v>0</v>
      </c>
      <c r="AI254" s="658">
        <v>0</v>
      </c>
      <c r="AJ254" s="658">
        <v>0</v>
      </c>
      <c r="AK254" s="658">
        <v>0</v>
      </c>
      <c r="AL254" s="658">
        <v>0</v>
      </c>
      <c r="AM254" s="658">
        <v>0</v>
      </c>
      <c r="AN254" s="658">
        <v>0</v>
      </c>
      <c r="AO254" s="658">
        <v>0</v>
      </c>
      <c r="AP254" s="658">
        <v>0</v>
      </c>
      <c r="AQ254" s="658">
        <v>0</v>
      </c>
      <c r="AR254" s="658">
        <v>0</v>
      </c>
      <c r="AS254" s="658">
        <v>0</v>
      </c>
      <c r="AT254" s="658">
        <v>0</v>
      </c>
      <c r="AU254" s="613">
        <f t="shared" si="3750"/>
        <v>1</v>
      </c>
      <c r="AV254" s="645">
        <f t="shared" si="3709"/>
        <v>1</v>
      </c>
      <c r="AW254" s="656" t="e">
        <f t="shared" si="3710"/>
        <v>#DIV/0!</v>
      </c>
      <c r="AX254" s="591"/>
    </row>
    <row r="255" spans="1:50" hidden="1" outlineLevel="1">
      <c r="A255" s="590"/>
      <c r="B255" s="636" t="s">
        <v>378</v>
      </c>
      <c r="C255" s="636" t="s">
        <v>497</v>
      </c>
      <c r="D255" s="651" t="s">
        <v>379</v>
      </c>
      <c r="E255" s="653"/>
      <c r="F255" s="640">
        <v>40993.396597878447</v>
      </c>
      <c r="G255" s="640">
        <f t="shared" si="3791"/>
        <v>40993.396597878447</v>
      </c>
      <c r="H255" s="653">
        <f t="shared" ref="H255" si="4299">+H256*$F255</f>
        <v>0</v>
      </c>
      <c r="I255" s="653">
        <f t="shared" ref="I255" si="4300">+I256*$F255</f>
        <v>0</v>
      </c>
      <c r="J255" s="653">
        <f t="shared" ref="J255" si="4301">+J256*$F255</f>
        <v>0</v>
      </c>
      <c r="K255" s="653">
        <f t="shared" ref="K255" si="4302">+K256*$F255</f>
        <v>0</v>
      </c>
      <c r="L255" s="653">
        <f t="shared" ref="L255" si="4303">+L256*$F255</f>
        <v>0</v>
      </c>
      <c r="M255" s="653">
        <f t="shared" ref="M255" si="4304">+M256*$F255</f>
        <v>0</v>
      </c>
      <c r="N255" s="653">
        <f t="shared" ref="N255" si="4305">+N256*$F255</f>
        <v>0</v>
      </c>
      <c r="O255" s="653">
        <f t="shared" ref="O255" si="4306">+O256*$F255</f>
        <v>0</v>
      </c>
      <c r="P255" s="653">
        <f t="shared" ref="P255" si="4307">+P256*$F255</f>
        <v>0</v>
      </c>
      <c r="Q255" s="653">
        <f t="shared" ref="Q255" si="4308">+Q256*$F255</f>
        <v>0</v>
      </c>
      <c r="R255" s="653">
        <f t="shared" ref="R255" si="4309">+R256*$F255</f>
        <v>0</v>
      </c>
      <c r="S255" s="653">
        <f t="shared" ref="S255" si="4310">+S256*$F255</f>
        <v>0</v>
      </c>
      <c r="T255" s="653">
        <f t="shared" ref="T255" si="4311">+T256*$F255</f>
        <v>0</v>
      </c>
      <c r="U255" s="653">
        <f t="shared" ref="U255" si="4312">+U256*$F255</f>
        <v>0</v>
      </c>
      <c r="V255" s="653">
        <f t="shared" ref="V255" si="4313">+V256*$F255</f>
        <v>0</v>
      </c>
      <c r="W255" s="653">
        <f t="shared" ref="W255" si="4314">+W256*$F255</f>
        <v>5739.0755237029834</v>
      </c>
      <c r="X255" s="653">
        <f t="shared" ref="X255" si="4315">+X256*$F255</f>
        <v>35254.321074175466</v>
      </c>
      <c r="Y255" s="653">
        <f t="shared" ref="Y255" si="4316">+Y256*$F255</f>
        <v>0</v>
      </c>
      <c r="Z255" s="653">
        <f t="shared" ref="Z255" si="4317">+Z256*$F255</f>
        <v>0</v>
      </c>
      <c r="AA255" s="653">
        <f t="shared" ref="AA255" si="4318">+AA256*$F255</f>
        <v>0</v>
      </c>
      <c r="AB255" s="653">
        <f t="shared" ref="AB255" si="4319">+AB256*$F255</f>
        <v>0</v>
      </c>
      <c r="AC255" s="653">
        <f t="shared" ref="AC255" si="4320">+AC256*$F255</f>
        <v>0</v>
      </c>
      <c r="AD255" s="653">
        <f t="shared" ref="AD255" si="4321">+AD256*$F255</f>
        <v>0</v>
      </c>
      <c r="AE255" s="653">
        <f t="shared" ref="AE255" si="4322">+AE256*$F255</f>
        <v>0</v>
      </c>
      <c r="AF255" s="653">
        <f t="shared" ref="AF255" si="4323">+AF256*$F255</f>
        <v>0</v>
      </c>
      <c r="AG255" s="653">
        <f t="shared" ref="AG255" si="4324">+AG256*$F255</f>
        <v>0</v>
      </c>
      <c r="AH255" s="653">
        <f t="shared" ref="AH255" si="4325">+AH256*$F255</f>
        <v>0</v>
      </c>
      <c r="AI255" s="653">
        <f t="shared" ref="AI255" si="4326">+AI256*$F255</f>
        <v>0</v>
      </c>
      <c r="AJ255" s="653">
        <f t="shared" ref="AJ255" si="4327">+AJ256*$F255</f>
        <v>0</v>
      </c>
      <c r="AK255" s="653">
        <f t="shared" ref="AK255" si="4328">+AK256*$F255</f>
        <v>0</v>
      </c>
      <c r="AL255" s="653">
        <f t="shared" ref="AL255" si="4329">+AL256*$F255</f>
        <v>0</v>
      </c>
      <c r="AM255" s="653">
        <f t="shared" ref="AM255" si="4330">+AM256*$F255</f>
        <v>0</v>
      </c>
      <c r="AN255" s="653">
        <f t="shared" ref="AN255" si="4331">+AN256*$F255</f>
        <v>0</v>
      </c>
      <c r="AO255" s="653">
        <f t="shared" ref="AO255" si="4332">+AO256*$F255</f>
        <v>0</v>
      </c>
      <c r="AP255" s="653">
        <f t="shared" ref="AP255" si="4333">+AP256*$F255</f>
        <v>0</v>
      </c>
      <c r="AQ255" s="653">
        <f t="shared" ref="AQ255" si="4334">+AQ256*$F255</f>
        <v>0</v>
      </c>
      <c r="AR255" s="653">
        <f t="shared" ref="AR255" si="4335">+AR256*$F255</f>
        <v>0</v>
      </c>
      <c r="AS255" s="653">
        <f t="shared" ref="AS255" si="4336">+AS256*$F255</f>
        <v>0</v>
      </c>
      <c r="AT255" s="653">
        <f t="shared" ref="AT255" si="4337">+AT256*$F255</f>
        <v>0</v>
      </c>
      <c r="AU255" s="613">
        <f t="shared" si="3750"/>
        <v>40993.396597878447</v>
      </c>
      <c r="AV255" s="645">
        <f t="shared" si="3709"/>
        <v>0</v>
      </c>
      <c r="AW255" s="656">
        <f t="shared" si="3710"/>
        <v>0</v>
      </c>
      <c r="AX255" s="591"/>
    </row>
    <row r="256" spans="1:50" hidden="1" outlineLevel="1">
      <c r="A256" s="590"/>
      <c r="B256" s="636"/>
      <c r="C256" s="636"/>
      <c r="D256" s="651"/>
      <c r="E256" s="653"/>
      <c r="F256" s="640"/>
      <c r="G256" s="640">
        <f t="shared" si="3791"/>
        <v>1</v>
      </c>
      <c r="H256" s="658">
        <v>0</v>
      </c>
      <c r="I256" s="658">
        <v>0</v>
      </c>
      <c r="J256" s="658">
        <v>0</v>
      </c>
      <c r="K256" s="658">
        <v>0</v>
      </c>
      <c r="L256" s="658">
        <v>0</v>
      </c>
      <c r="M256" s="658">
        <v>0</v>
      </c>
      <c r="N256" s="658">
        <v>0</v>
      </c>
      <c r="O256" s="658">
        <v>0</v>
      </c>
      <c r="P256" s="658">
        <v>0</v>
      </c>
      <c r="Q256" s="658">
        <v>0</v>
      </c>
      <c r="R256" s="658">
        <v>0</v>
      </c>
      <c r="S256" s="658">
        <v>0</v>
      </c>
      <c r="T256" s="658">
        <v>0</v>
      </c>
      <c r="U256" s="658">
        <v>0</v>
      </c>
      <c r="V256" s="658">
        <v>0</v>
      </c>
      <c r="W256" s="658">
        <v>0.14000000000000001</v>
      </c>
      <c r="X256" s="658">
        <v>0.86</v>
      </c>
      <c r="Y256" s="658">
        <v>0</v>
      </c>
      <c r="Z256" s="658">
        <v>0</v>
      </c>
      <c r="AA256" s="658">
        <v>0</v>
      </c>
      <c r="AB256" s="658">
        <v>0</v>
      </c>
      <c r="AC256" s="658">
        <v>0</v>
      </c>
      <c r="AD256" s="658">
        <v>0</v>
      </c>
      <c r="AE256" s="654">
        <v>0</v>
      </c>
      <c r="AF256" s="658">
        <v>0</v>
      </c>
      <c r="AG256" s="658">
        <v>0</v>
      </c>
      <c r="AH256" s="658">
        <v>0</v>
      </c>
      <c r="AI256" s="658">
        <v>0</v>
      </c>
      <c r="AJ256" s="658">
        <v>0</v>
      </c>
      <c r="AK256" s="658">
        <v>0</v>
      </c>
      <c r="AL256" s="658">
        <v>0</v>
      </c>
      <c r="AM256" s="658">
        <v>0</v>
      </c>
      <c r="AN256" s="658">
        <v>0</v>
      </c>
      <c r="AO256" s="658">
        <v>0</v>
      </c>
      <c r="AP256" s="658">
        <v>0</v>
      </c>
      <c r="AQ256" s="658">
        <v>0</v>
      </c>
      <c r="AR256" s="658">
        <v>0</v>
      </c>
      <c r="AS256" s="658">
        <v>0</v>
      </c>
      <c r="AT256" s="658">
        <v>0</v>
      </c>
      <c r="AU256" s="613">
        <f t="shared" si="3750"/>
        <v>1</v>
      </c>
      <c r="AV256" s="645">
        <f t="shared" si="3709"/>
        <v>1</v>
      </c>
      <c r="AW256" s="656" t="e">
        <f t="shared" si="3710"/>
        <v>#DIV/0!</v>
      </c>
      <c r="AX256" s="591"/>
    </row>
    <row r="257" spans="1:50" hidden="1" outlineLevel="1">
      <c r="A257" s="590"/>
      <c r="B257" s="636" t="s">
        <v>378</v>
      </c>
      <c r="C257" s="636" t="s">
        <v>498</v>
      </c>
      <c r="D257" s="651" t="s">
        <v>391</v>
      </c>
      <c r="E257" s="653"/>
      <c r="F257" s="640">
        <v>150411.18514001789</v>
      </c>
      <c r="G257" s="640">
        <f t="shared" si="3791"/>
        <v>150411.18514001789</v>
      </c>
      <c r="H257" s="653">
        <f t="shared" ref="H257" si="4338">+H258*$F257</f>
        <v>0</v>
      </c>
      <c r="I257" s="653">
        <f t="shared" ref="I257" si="4339">+I258*$F257</f>
        <v>0</v>
      </c>
      <c r="J257" s="653">
        <f t="shared" ref="J257" si="4340">+J258*$F257</f>
        <v>0</v>
      </c>
      <c r="K257" s="653">
        <f t="shared" ref="K257" si="4341">+K258*$F257</f>
        <v>0</v>
      </c>
      <c r="L257" s="653">
        <f t="shared" ref="L257" si="4342">+L258*$F257</f>
        <v>0</v>
      </c>
      <c r="M257" s="653">
        <f t="shared" ref="M257" si="4343">+M258*$F257</f>
        <v>0</v>
      </c>
      <c r="N257" s="653">
        <f t="shared" ref="N257" si="4344">+N258*$F257</f>
        <v>0</v>
      </c>
      <c r="O257" s="653">
        <f t="shared" ref="O257" si="4345">+O258*$F257</f>
        <v>0</v>
      </c>
      <c r="P257" s="653">
        <f t="shared" ref="P257" si="4346">+P258*$F257</f>
        <v>0</v>
      </c>
      <c r="Q257" s="653">
        <f t="shared" ref="Q257" si="4347">+Q258*$F257</f>
        <v>0</v>
      </c>
      <c r="R257" s="653">
        <f t="shared" ref="R257" si="4348">+R258*$F257</f>
        <v>0</v>
      </c>
      <c r="S257" s="653">
        <f t="shared" ref="S257" si="4349">+S258*$F257</f>
        <v>0</v>
      </c>
      <c r="T257" s="653">
        <f t="shared" ref="T257" si="4350">+T258*$F257</f>
        <v>0</v>
      </c>
      <c r="U257" s="653">
        <f t="shared" ref="U257" si="4351">+U258*$F257</f>
        <v>0</v>
      </c>
      <c r="V257" s="653">
        <f t="shared" ref="V257" si="4352">+V258*$F257</f>
        <v>0</v>
      </c>
      <c r="W257" s="653">
        <f t="shared" ref="W257" si="4353">+W258*$F257</f>
        <v>0</v>
      </c>
      <c r="X257" s="653">
        <f t="shared" ref="X257" si="4354">+X258*$F257</f>
        <v>150411.18514001789</v>
      </c>
      <c r="Y257" s="653">
        <f t="shared" ref="Y257" si="4355">+Y258*$F257</f>
        <v>0</v>
      </c>
      <c r="Z257" s="653">
        <f t="shared" ref="Z257" si="4356">+Z258*$F257</f>
        <v>0</v>
      </c>
      <c r="AA257" s="653">
        <f t="shared" ref="AA257" si="4357">+AA258*$F257</f>
        <v>0</v>
      </c>
      <c r="AB257" s="653">
        <f t="shared" ref="AB257" si="4358">+AB258*$F257</f>
        <v>0</v>
      </c>
      <c r="AC257" s="653">
        <f t="shared" ref="AC257" si="4359">+AC258*$F257</f>
        <v>0</v>
      </c>
      <c r="AD257" s="653">
        <f t="shared" ref="AD257" si="4360">+AD258*$F257</f>
        <v>0</v>
      </c>
      <c r="AE257" s="653">
        <f t="shared" ref="AE257" si="4361">+AE258*$F257</f>
        <v>0</v>
      </c>
      <c r="AF257" s="653">
        <f t="shared" ref="AF257" si="4362">+AF258*$F257</f>
        <v>0</v>
      </c>
      <c r="AG257" s="653">
        <f t="shared" ref="AG257" si="4363">+AG258*$F257</f>
        <v>0</v>
      </c>
      <c r="AH257" s="653">
        <f t="shared" ref="AH257" si="4364">+AH258*$F257</f>
        <v>0</v>
      </c>
      <c r="AI257" s="653">
        <f t="shared" ref="AI257" si="4365">+AI258*$F257</f>
        <v>0</v>
      </c>
      <c r="AJ257" s="653">
        <f t="shared" ref="AJ257" si="4366">+AJ258*$F257</f>
        <v>0</v>
      </c>
      <c r="AK257" s="653">
        <f t="shared" ref="AK257" si="4367">+AK258*$F257</f>
        <v>0</v>
      </c>
      <c r="AL257" s="653">
        <f t="shared" ref="AL257" si="4368">+AL258*$F257</f>
        <v>0</v>
      </c>
      <c r="AM257" s="653">
        <f t="shared" ref="AM257" si="4369">+AM258*$F257</f>
        <v>0</v>
      </c>
      <c r="AN257" s="653">
        <f t="shared" ref="AN257" si="4370">+AN258*$F257</f>
        <v>0</v>
      </c>
      <c r="AO257" s="653">
        <f t="shared" ref="AO257" si="4371">+AO258*$F257</f>
        <v>0</v>
      </c>
      <c r="AP257" s="653">
        <f t="shared" ref="AP257" si="4372">+AP258*$F257</f>
        <v>0</v>
      </c>
      <c r="AQ257" s="653">
        <f t="shared" ref="AQ257" si="4373">+AQ258*$F257</f>
        <v>0</v>
      </c>
      <c r="AR257" s="653">
        <f t="shared" ref="AR257" si="4374">+AR258*$F257</f>
        <v>0</v>
      </c>
      <c r="AS257" s="653">
        <f t="shared" ref="AS257" si="4375">+AS258*$F257</f>
        <v>0</v>
      </c>
      <c r="AT257" s="653">
        <f t="shared" ref="AT257" si="4376">+AT258*$F257</f>
        <v>0</v>
      </c>
      <c r="AU257" s="613">
        <f t="shared" si="3750"/>
        <v>150411.18514001789</v>
      </c>
      <c r="AV257" s="645">
        <f t="shared" si="3709"/>
        <v>0</v>
      </c>
      <c r="AW257" s="656">
        <f t="shared" si="3710"/>
        <v>0</v>
      </c>
      <c r="AX257" s="591"/>
    </row>
    <row r="258" spans="1:50" hidden="1" outlineLevel="1">
      <c r="A258" s="590"/>
      <c r="B258" s="636"/>
      <c r="C258" s="636"/>
      <c r="D258" s="651"/>
      <c r="E258" s="653"/>
      <c r="F258" s="640"/>
      <c r="G258" s="640">
        <f t="shared" si="3791"/>
        <v>1</v>
      </c>
      <c r="H258" s="658">
        <v>0</v>
      </c>
      <c r="I258" s="658">
        <v>0</v>
      </c>
      <c r="J258" s="658">
        <v>0</v>
      </c>
      <c r="K258" s="658">
        <v>0</v>
      </c>
      <c r="L258" s="658">
        <v>0</v>
      </c>
      <c r="M258" s="658">
        <v>0</v>
      </c>
      <c r="N258" s="658">
        <v>0</v>
      </c>
      <c r="O258" s="658">
        <v>0</v>
      </c>
      <c r="P258" s="658">
        <v>0</v>
      </c>
      <c r="Q258" s="658">
        <v>0</v>
      </c>
      <c r="R258" s="658">
        <v>0</v>
      </c>
      <c r="S258" s="658">
        <v>0</v>
      </c>
      <c r="T258" s="658">
        <v>0</v>
      </c>
      <c r="U258" s="658">
        <v>0</v>
      </c>
      <c r="V258" s="658">
        <v>0</v>
      </c>
      <c r="W258" s="658">
        <v>0</v>
      </c>
      <c r="X258" s="658">
        <v>1</v>
      </c>
      <c r="Y258" s="658">
        <v>0</v>
      </c>
      <c r="Z258" s="658">
        <v>0</v>
      </c>
      <c r="AA258" s="658">
        <v>0</v>
      </c>
      <c r="AB258" s="658">
        <v>0</v>
      </c>
      <c r="AC258" s="658">
        <v>0</v>
      </c>
      <c r="AD258" s="658">
        <v>0</v>
      </c>
      <c r="AE258" s="654">
        <v>0</v>
      </c>
      <c r="AF258" s="658">
        <v>0</v>
      </c>
      <c r="AG258" s="658">
        <v>0</v>
      </c>
      <c r="AH258" s="658">
        <v>0</v>
      </c>
      <c r="AI258" s="658">
        <v>0</v>
      </c>
      <c r="AJ258" s="658">
        <v>0</v>
      </c>
      <c r="AK258" s="658">
        <v>0</v>
      </c>
      <c r="AL258" s="658">
        <v>0</v>
      </c>
      <c r="AM258" s="658">
        <v>0</v>
      </c>
      <c r="AN258" s="658">
        <v>0</v>
      </c>
      <c r="AO258" s="658">
        <v>0</v>
      </c>
      <c r="AP258" s="658">
        <v>0</v>
      </c>
      <c r="AQ258" s="658">
        <v>0</v>
      </c>
      <c r="AR258" s="658">
        <v>0</v>
      </c>
      <c r="AS258" s="658">
        <v>0</v>
      </c>
      <c r="AT258" s="658">
        <v>0</v>
      </c>
      <c r="AU258" s="613">
        <f t="shared" si="3750"/>
        <v>1</v>
      </c>
      <c r="AV258" s="645">
        <f t="shared" si="3709"/>
        <v>1</v>
      </c>
      <c r="AW258" s="656" t="e">
        <f t="shared" si="3710"/>
        <v>#DIV/0!</v>
      </c>
      <c r="AX258" s="591"/>
    </row>
    <row r="259" spans="1:50" hidden="1" outlineLevel="1">
      <c r="A259" s="590"/>
      <c r="B259" s="646" t="s">
        <v>305</v>
      </c>
      <c r="C259" s="646" t="s">
        <v>499</v>
      </c>
      <c r="D259" s="647" t="s">
        <v>500</v>
      </c>
      <c r="E259" s="649"/>
      <c r="F259" s="650">
        <f>+F260+F262+F264</f>
        <v>388698.60507720214</v>
      </c>
      <c r="G259" s="650">
        <f t="shared" si="3791"/>
        <v>388698.60507720214</v>
      </c>
      <c r="H259" s="650">
        <f t="shared" ref="H259" si="4377">+H260+H262+H264</f>
        <v>0</v>
      </c>
      <c r="I259" s="650">
        <f t="shared" ref="I259" si="4378">+I260+I262+I264</f>
        <v>0</v>
      </c>
      <c r="J259" s="650">
        <f t="shared" ref="J259" si="4379">+J260+J262+J264</f>
        <v>0</v>
      </c>
      <c r="K259" s="650">
        <f t="shared" ref="K259" si="4380">+K260+K262+K264</f>
        <v>0</v>
      </c>
      <c r="L259" s="650">
        <f t="shared" ref="L259" si="4381">+L260+L262+L264</f>
        <v>0</v>
      </c>
      <c r="M259" s="650">
        <f t="shared" ref="M259" si="4382">+M260+M262+M264</f>
        <v>0</v>
      </c>
      <c r="N259" s="650">
        <f t="shared" ref="N259" si="4383">+N260+N262+N264</f>
        <v>0</v>
      </c>
      <c r="O259" s="650">
        <f t="shared" ref="O259" si="4384">+O260+O262+O264</f>
        <v>0</v>
      </c>
      <c r="P259" s="650">
        <f t="shared" ref="P259" si="4385">+P260+P262+P264</f>
        <v>0</v>
      </c>
      <c r="Q259" s="650">
        <f t="shared" ref="Q259" si="4386">+Q260+Q262+Q264</f>
        <v>0</v>
      </c>
      <c r="R259" s="650">
        <f t="shared" ref="R259" si="4387">+R260+R262+R264</f>
        <v>0</v>
      </c>
      <c r="S259" s="650">
        <f t="shared" ref="S259" si="4388">+S260+S262+S264</f>
        <v>0</v>
      </c>
      <c r="T259" s="650">
        <f t="shared" ref="T259" si="4389">+T260+T262+T264</f>
        <v>0</v>
      </c>
      <c r="U259" s="650">
        <f t="shared" ref="U259" si="4390">+U260+U262+U264</f>
        <v>0</v>
      </c>
      <c r="V259" s="650">
        <f t="shared" ref="V259" si="4391">+V260+V262+V264</f>
        <v>0</v>
      </c>
      <c r="W259" s="650">
        <f t="shared" ref="W259" si="4392">+W260+W262+W264</f>
        <v>0</v>
      </c>
      <c r="X259" s="650">
        <f t="shared" ref="X259" si="4393">+X260+X262+X264</f>
        <v>227259.05655778316</v>
      </c>
      <c r="Y259" s="650">
        <f t="shared" ref="Y259" si="4394">+Y260+Y262+Y264</f>
        <v>161439.54851941898</v>
      </c>
      <c r="Z259" s="650">
        <f t="shared" ref="Z259" si="4395">+Z260+Z262+Z264</f>
        <v>0</v>
      </c>
      <c r="AA259" s="650">
        <f t="shared" ref="AA259" si="4396">+AA260+AA262+AA264</f>
        <v>0</v>
      </c>
      <c r="AB259" s="650">
        <f t="shared" ref="AB259" si="4397">+AB260+AB262+AB264</f>
        <v>0</v>
      </c>
      <c r="AC259" s="650">
        <f t="shared" ref="AC259" si="4398">+AC260+AC262+AC264</f>
        <v>0</v>
      </c>
      <c r="AD259" s="650">
        <f t="shared" ref="AD259" si="4399">+AD260+AD262+AD264</f>
        <v>0</v>
      </c>
      <c r="AE259" s="650">
        <f t="shared" ref="AE259" si="4400">+AE260+AE262+AE264</f>
        <v>0</v>
      </c>
      <c r="AF259" s="650">
        <f t="shared" ref="AF259" si="4401">+AF260+AF262+AF264</f>
        <v>0</v>
      </c>
      <c r="AG259" s="650">
        <f t="shared" ref="AG259" si="4402">+AG260+AG262+AG264</f>
        <v>0</v>
      </c>
      <c r="AH259" s="650">
        <f t="shared" ref="AH259" si="4403">+AH260+AH262+AH264</f>
        <v>0</v>
      </c>
      <c r="AI259" s="650">
        <f t="shared" ref="AI259" si="4404">+AI260+AI262+AI264</f>
        <v>0</v>
      </c>
      <c r="AJ259" s="650">
        <f t="shared" ref="AJ259" si="4405">+AJ260+AJ262+AJ264</f>
        <v>0</v>
      </c>
      <c r="AK259" s="650">
        <f t="shared" ref="AK259" si="4406">+AK260+AK262+AK264</f>
        <v>0</v>
      </c>
      <c r="AL259" s="650">
        <f t="shared" ref="AL259" si="4407">+AL260+AL262+AL264</f>
        <v>0</v>
      </c>
      <c r="AM259" s="650">
        <f t="shared" ref="AM259" si="4408">+AM260+AM262+AM264</f>
        <v>0</v>
      </c>
      <c r="AN259" s="650">
        <f t="shared" ref="AN259" si="4409">+AN260+AN262+AN264</f>
        <v>0</v>
      </c>
      <c r="AO259" s="650">
        <f t="shared" ref="AO259" si="4410">+AO260+AO262+AO264</f>
        <v>0</v>
      </c>
      <c r="AP259" s="650">
        <f t="shared" ref="AP259" si="4411">+AP260+AP262+AP264</f>
        <v>0</v>
      </c>
      <c r="AQ259" s="650">
        <f t="shared" ref="AQ259" si="4412">+AQ260+AQ262+AQ264</f>
        <v>0</v>
      </c>
      <c r="AR259" s="650">
        <f t="shared" ref="AR259" si="4413">+AR260+AR262+AR264</f>
        <v>0</v>
      </c>
      <c r="AS259" s="650">
        <f t="shared" ref="AS259" si="4414">+AS260+AS262+AS264</f>
        <v>0</v>
      </c>
      <c r="AT259" s="650">
        <f t="shared" ref="AT259" si="4415">+AT260+AT262+AT264</f>
        <v>0</v>
      </c>
      <c r="AU259" s="613">
        <f t="shared" si="3750"/>
        <v>388698.60507720214</v>
      </c>
      <c r="AV259" s="645">
        <f t="shared" si="3709"/>
        <v>0</v>
      </c>
      <c r="AW259" s="656">
        <f t="shared" si="3710"/>
        <v>0</v>
      </c>
      <c r="AX259" s="591"/>
    </row>
    <row r="260" spans="1:50" hidden="1" outlineLevel="1">
      <c r="A260" s="590"/>
      <c r="B260" s="636" t="s">
        <v>378</v>
      </c>
      <c r="C260" s="636" t="s">
        <v>501</v>
      </c>
      <c r="D260" s="651" t="s">
        <v>441</v>
      </c>
      <c r="E260" s="653"/>
      <c r="F260" s="640">
        <v>245086.39468408513</v>
      </c>
      <c r="G260" s="640">
        <f t="shared" si="3791"/>
        <v>245086.39468408513</v>
      </c>
      <c r="H260" s="653">
        <f t="shared" ref="H260" si="4416">+H261*$F260</f>
        <v>0</v>
      </c>
      <c r="I260" s="653">
        <f t="shared" ref="I260" si="4417">+I261*$F260</f>
        <v>0</v>
      </c>
      <c r="J260" s="653">
        <f t="shared" ref="J260" si="4418">+J261*$F260</f>
        <v>0</v>
      </c>
      <c r="K260" s="653">
        <f t="shared" ref="K260" si="4419">+K261*$F260</f>
        <v>0</v>
      </c>
      <c r="L260" s="653">
        <f t="shared" ref="L260" si="4420">+L261*$F260</f>
        <v>0</v>
      </c>
      <c r="M260" s="653">
        <f t="shared" ref="M260" si="4421">+M261*$F260</f>
        <v>0</v>
      </c>
      <c r="N260" s="653">
        <f t="shared" ref="N260" si="4422">+N261*$F260</f>
        <v>0</v>
      </c>
      <c r="O260" s="653">
        <f t="shared" ref="O260" si="4423">+O261*$F260</f>
        <v>0</v>
      </c>
      <c r="P260" s="653">
        <f t="shared" ref="P260" si="4424">+P261*$F260</f>
        <v>0</v>
      </c>
      <c r="Q260" s="653">
        <f t="shared" ref="Q260" si="4425">+Q261*$F260</f>
        <v>0</v>
      </c>
      <c r="R260" s="653">
        <f t="shared" ref="R260" si="4426">+R261*$F260</f>
        <v>0</v>
      </c>
      <c r="S260" s="653">
        <f t="shared" ref="S260" si="4427">+S261*$F260</f>
        <v>0</v>
      </c>
      <c r="T260" s="653">
        <f t="shared" ref="T260" si="4428">+T261*$F260</f>
        <v>0</v>
      </c>
      <c r="U260" s="653">
        <f t="shared" ref="U260" si="4429">+U261*$F260</f>
        <v>0</v>
      </c>
      <c r="V260" s="653">
        <f t="shared" ref="V260" si="4430">+V261*$F260</f>
        <v>0</v>
      </c>
      <c r="W260" s="653">
        <f t="shared" ref="W260" si="4431">+W261*$F260</f>
        <v>0</v>
      </c>
      <c r="X260" s="653">
        <f t="shared" ref="X260" si="4432">+X261*$F260</f>
        <v>186265.6599599047</v>
      </c>
      <c r="Y260" s="653">
        <f t="shared" ref="Y260" si="4433">+Y261*$F260</f>
        <v>58820.734724180431</v>
      </c>
      <c r="Z260" s="653">
        <f t="shared" ref="Z260" si="4434">+Z261*$F260</f>
        <v>0</v>
      </c>
      <c r="AA260" s="653">
        <f t="shared" ref="AA260" si="4435">+AA261*$F260</f>
        <v>0</v>
      </c>
      <c r="AB260" s="653">
        <f t="shared" ref="AB260" si="4436">+AB261*$F260</f>
        <v>0</v>
      </c>
      <c r="AC260" s="653">
        <f t="shared" ref="AC260" si="4437">+AC261*$F260</f>
        <v>0</v>
      </c>
      <c r="AD260" s="653">
        <f t="shared" ref="AD260" si="4438">+AD261*$F260</f>
        <v>0</v>
      </c>
      <c r="AE260" s="653">
        <f t="shared" ref="AE260" si="4439">+AE261*$F260</f>
        <v>0</v>
      </c>
      <c r="AF260" s="653">
        <f t="shared" ref="AF260" si="4440">+AF261*$F260</f>
        <v>0</v>
      </c>
      <c r="AG260" s="653">
        <f t="shared" ref="AG260" si="4441">+AG261*$F260</f>
        <v>0</v>
      </c>
      <c r="AH260" s="653">
        <f t="shared" ref="AH260" si="4442">+AH261*$F260</f>
        <v>0</v>
      </c>
      <c r="AI260" s="653">
        <f t="shared" ref="AI260" si="4443">+AI261*$F260</f>
        <v>0</v>
      </c>
      <c r="AJ260" s="653">
        <f t="shared" ref="AJ260" si="4444">+AJ261*$F260</f>
        <v>0</v>
      </c>
      <c r="AK260" s="653">
        <f t="shared" ref="AK260" si="4445">+AK261*$F260</f>
        <v>0</v>
      </c>
      <c r="AL260" s="653">
        <f t="shared" ref="AL260" si="4446">+AL261*$F260</f>
        <v>0</v>
      </c>
      <c r="AM260" s="653">
        <f t="shared" ref="AM260" si="4447">+AM261*$F260</f>
        <v>0</v>
      </c>
      <c r="AN260" s="653">
        <f t="shared" ref="AN260" si="4448">+AN261*$F260</f>
        <v>0</v>
      </c>
      <c r="AO260" s="653">
        <f t="shared" ref="AO260" si="4449">+AO261*$F260</f>
        <v>0</v>
      </c>
      <c r="AP260" s="653">
        <f t="shared" ref="AP260" si="4450">+AP261*$F260</f>
        <v>0</v>
      </c>
      <c r="AQ260" s="653">
        <f t="shared" ref="AQ260" si="4451">+AQ261*$F260</f>
        <v>0</v>
      </c>
      <c r="AR260" s="653">
        <f t="shared" ref="AR260" si="4452">+AR261*$F260</f>
        <v>0</v>
      </c>
      <c r="AS260" s="653">
        <f t="shared" ref="AS260" si="4453">+AS261*$F260</f>
        <v>0</v>
      </c>
      <c r="AT260" s="653">
        <f t="shared" ref="AT260" si="4454">+AT261*$F260</f>
        <v>0</v>
      </c>
      <c r="AU260" s="613">
        <f t="shared" si="3750"/>
        <v>245086.39468408513</v>
      </c>
      <c r="AV260" s="645">
        <f t="shared" si="3709"/>
        <v>0</v>
      </c>
      <c r="AW260" s="656">
        <f t="shared" si="3710"/>
        <v>0</v>
      </c>
      <c r="AX260" s="591"/>
    </row>
    <row r="261" spans="1:50" hidden="1" outlineLevel="1">
      <c r="A261" s="590"/>
      <c r="B261" s="636"/>
      <c r="C261" s="636"/>
      <c r="D261" s="651"/>
      <c r="E261" s="653"/>
      <c r="F261" s="640"/>
      <c r="G261" s="640">
        <f t="shared" si="3791"/>
        <v>1</v>
      </c>
      <c r="H261" s="658">
        <v>0</v>
      </c>
      <c r="I261" s="658">
        <v>0</v>
      </c>
      <c r="J261" s="658">
        <v>0</v>
      </c>
      <c r="K261" s="658">
        <v>0</v>
      </c>
      <c r="L261" s="658">
        <v>0</v>
      </c>
      <c r="M261" s="658">
        <v>0</v>
      </c>
      <c r="N261" s="658">
        <v>0</v>
      </c>
      <c r="O261" s="658">
        <v>0</v>
      </c>
      <c r="P261" s="658">
        <v>0</v>
      </c>
      <c r="Q261" s="658">
        <v>0</v>
      </c>
      <c r="R261" s="658">
        <v>0</v>
      </c>
      <c r="S261" s="658">
        <v>0</v>
      </c>
      <c r="T261" s="658">
        <v>0</v>
      </c>
      <c r="U261" s="658">
        <v>0</v>
      </c>
      <c r="V261" s="658">
        <v>0</v>
      </c>
      <c r="W261" s="658">
        <v>0</v>
      </c>
      <c r="X261" s="658">
        <v>0.76</v>
      </c>
      <c r="Y261" s="658">
        <v>0.24</v>
      </c>
      <c r="Z261" s="658">
        <v>0</v>
      </c>
      <c r="AA261" s="658">
        <v>0</v>
      </c>
      <c r="AB261" s="658">
        <v>0</v>
      </c>
      <c r="AC261" s="658">
        <v>0</v>
      </c>
      <c r="AD261" s="658">
        <v>0</v>
      </c>
      <c r="AE261" s="654">
        <v>0</v>
      </c>
      <c r="AF261" s="658">
        <v>0</v>
      </c>
      <c r="AG261" s="658">
        <v>0</v>
      </c>
      <c r="AH261" s="658">
        <v>0</v>
      </c>
      <c r="AI261" s="658">
        <v>0</v>
      </c>
      <c r="AJ261" s="658">
        <v>0</v>
      </c>
      <c r="AK261" s="658">
        <v>0</v>
      </c>
      <c r="AL261" s="658">
        <v>0</v>
      </c>
      <c r="AM261" s="658">
        <v>0</v>
      </c>
      <c r="AN261" s="658">
        <v>0</v>
      </c>
      <c r="AO261" s="658">
        <v>0</v>
      </c>
      <c r="AP261" s="658">
        <v>0</v>
      </c>
      <c r="AQ261" s="658">
        <v>0</v>
      </c>
      <c r="AR261" s="658">
        <v>0</v>
      </c>
      <c r="AS261" s="658">
        <v>0</v>
      </c>
      <c r="AT261" s="658">
        <v>0</v>
      </c>
      <c r="AU261" s="613">
        <f t="shared" si="3750"/>
        <v>1</v>
      </c>
      <c r="AV261" s="645">
        <f t="shared" si="3709"/>
        <v>1</v>
      </c>
      <c r="AW261" s="656" t="e">
        <f t="shared" si="3710"/>
        <v>#DIV/0!</v>
      </c>
      <c r="AX261" s="591"/>
    </row>
    <row r="262" spans="1:50" hidden="1" outlineLevel="1">
      <c r="A262" s="590"/>
      <c r="B262" s="636" t="s">
        <v>378</v>
      </c>
      <c r="C262" s="636" t="s">
        <v>502</v>
      </c>
      <c r="D262" s="651" t="s">
        <v>379</v>
      </c>
      <c r="E262" s="653"/>
      <c r="F262" s="640">
        <v>40993.396597878447</v>
      </c>
      <c r="G262" s="640">
        <f t="shared" si="3791"/>
        <v>40993.396597878447</v>
      </c>
      <c r="H262" s="653">
        <f t="shared" ref="H262" si="4455">+H263*$F262</f>
        <v>0</v>
      </c>
      <c r="I262" s="653">
        <f t="shared" ref="I262" si="4456">+I263*$F262</f>
        <v>0</v>
      </c>
      <c r="J262" s="653">
        <f t="shared" ref="J262" si="4457">+J263*$F262</f>
        <v>0</v>
      </c>
      <c r="K262" s="653">
        <f t="shared" ref="K262" si="4458">+K263*$F262</f>
        <v>0</v>
      </c>
      <c r="L262" s="653">
        <f t="shared" ref="L262" si="4459">+L263*$F262</f>
        <v>0</v>
      </c>
      <c r="M262" s="653">
        <f t="shared" ref="M262" si="4460">+M263*$F262</f>
        <v>0</v>
      </c>
      <c r="N262" s="653">
        <f t="shared" ref="N262" si="4461">+N263*$F262</f>
        <v>0</v>
      </c>
      <c r="O262" s="653">
        <f t="shared" ref="O262" si="4462">+O263*$F262</f>
        <v>0</v>
      </c>
      <c r="P262" s="653">
        <f t="shared" ref="P262" si="4463">+P263*$F262</f>
        <v>0</v>
      </c>
      <c r="Q262" s="653">
        <f t="shared" ref="Q262" si="4464">+Q263*$F262</f>
        <v>0</v>
      </c>
      <c r="R262" s="653">
        <f t="shared" ref="R262" si="4465">+R263*$F262</f>
        <v>0</v>
      </c>
      <c r="S262" s="653">
        <f t="shared" ref="S262" si="4466">+S263*$F262</f>
        <v>0</v>
      </c>
      <c r="T262" s="653">
        <f t="shared" ref="T262" si="4467">+T263*$F262</f>
        <v>0</v>
      </c>
      <c r="U262" s="653">
        <f t="shared" ref="U262" si="4468">+U263*$F262</f>
        <v>0</v>
      </c>
      <c r="V262" s="653">
        <f t="shared" ref="V262" si="4469">+V263*$F262</f>
        <v>0</v>
      </c>
      <c r="W262" s="653">
        <f t="shared" ref="W262" si="4470">+W263*$F262</f>
        <v>0</v>
      </c>
      <c r="X262" s="653">
        <f t="shared" ref="X262" si="4471">+X263*$F262</f>
        <v>40993.396597878447</v>
      </c>
      <c r="Y262" s="653">
        <f t="shared" ref="Y262" si="4472">+Y263*$F262</f>
        <v>0</v>
      </c>
      <c r="Z262" s="653">
        <f t="shared" ref="Z262" si="4473">+Z263*$F262</f>
        <v>0</v>
      </c>
      <c r="AA262" s="653">
        <f t="shared" ref="AA262" si="4474">+AA263*$F262</f>
        <v>0</v>
      </c>
      <c r="AB262" s="653">
        <f t="shared" ref="AB262" si="4475">+AB263*$F262</f>
        <v>0</v>
      </c>
      <c r="AC262" s="653">
        <f t="shared" ref="AC262" si="4476">+AC263*$F262</f>
        <v>0</v>
      </c>
      <c r="AD262" s="653">
        <f t="shared" ref="AD262" si="4477">+AD263*$F262</f>
        <v>0</v>
      </c>
      <c r="AE262" s="653">
        <f t="shared" ref="AE262" si="4478">+AE263*$F262</f>
        <v>0</v>
      </c>
      <c r="AF262" s="653">
        <f t="shared" ref="AF262" si="4479">+AF263*$F262</f>
        <v>0</v>
      </c>
      <c r="AG262" s="653">
        <f t="shared" ref="AG262" si="4480">+AG263*$F262</f>
        <v>0</v>
      </c>
      <c r="AH262" s="653">
        <f t="shared" ref="AH262" si="4481">+AH263*$F262</f>
        <v>0</v>
      </c>
      <c r="AI262" s="653">
        <f t="shared" ref="AI262" si="4482">+AI263*$F262</f>
        <v>0</v>
      </c>
      <c r="AJ262" s="653">
        <f t="shared" ref="AJ262" si="4483">+AJ263*$F262</f>
        <v>0</v>
      </c>
      <c r="AK262" s="653">
        <f t="shared" ref="AK262" si="4484">+AK263*$F262</f>
        <v>0</v>
      </c>
      <c r="AL262" s="653">
        <f t="shared" ref="AL262" si="4485">+AL263*$F262</f>
        <v>0</v>
      </c>
      <c r="AM262" s="653">
        <f t="shared" ref="AM262" si="4486">+AM263*$F262</f>
        <v>0</v>
      </c>
      <c r="AN262" s="653">
        <f t="shared" ref="AN262" si="4487">+AN263*$F262</f>
        <v>0</v>
      </c>
      <c r="AO262" s="653">
        <f t="shared" ref="AO262" si="4488">+AO263*$F262</f>
        <v>0</v>
      </c>
      <c r="AP262" s="653">
        <f t="shared" ref="AP262" si="4489">+AP263*$F262</f>
        <v>0</v>
      </c>
      <c r="AQ262" s="653">
        <f t="shared" ref="AQ262" si="4490">+AQ263*$F262</f>
        <v>0</v>
      </c>
      <c r="AR262" s="653">
        <f t="shared" ref="AR262" si="4491">+AR263*$F262</f>
        <v>0</v>
      </c>
      <c r="AS262" s="653">
        <f t="shared" ref="AS262" si="4492">+AS263*$F262</f>
        <v>0</v>
      </c>
      <c r="AT262" s="653">
        <f t="shared" ref="AT262" si="4493">+AT263*$F262</f>
        <v>0</v>
      </c>
      <c r="AU262" s="613">
        <f t="shared" si="3750"/>
        <v>40993.396597878447</v>
      </c>
      <c r="AV262" s="645">
        <f t="shared" si="3709"/>
        <v>0</v>
      </c>
      <c r="AW262" s="656">
        <f t="shared" si="3710"/>
        <v>0</v>
      </c>
      <c r="AX262" s="591"/>
    </row>
    <row r="263" spans="1:50" hidden="1" outlineLevel="1">
      <c r="A263" s="590"/>
      <c r="B263" s="636"/>
      <c r="C263" s="636"/>
      <c r="D263" s="651"/>
      <c r="E263" s="653"/>
      <c r="F263" s="640"/>
      <c r="G263" s="640">
        <f t="shared" si="3791"/>
        <v>1</v>
      </c>
      <c r="H263" s="658">
        <v>0</v>
      </c>
      <c r="I263" s="658">
        <v>0</v>
      </c>
      <c r="J263" s="658">
        <v>0</v>
      </c>
      <c r="K263" s="658">
        <v>0</v>
      </c>
      <c r="L263" s="658">
        <v>0</v>
      </c>
      <c r="M263" s="658">
        <v>0</v>
      </c>
      <c r="N263" s="658">
        <v>0</v>
      </c>
      <c r="O263" s="658">
        <v>0</v>
      </c>
      <c r="P263" s="658">
        <v>0</v>
      </c>
      <c r="Q263" s="658">
        <v>0</v>
      </c>
      <c r="R263" s="658">
        <v>0</v>
      </c>
      <c r="S263" s="658">
        <v>0</v>
      </c>
      <c r="T263" s="658">
        <v>0</v>
      </c>
      <c r="U263" s="658">
        <v>0</v>
      </c>
      <c r="V263" s="658">
        <v>0</v>
      </c>
      <c r="W263" s="658">
        <v>0</v>
      </c>
      <c r="X263" s="658">
        <v>1</v>
      </c>
      <c r="Y263" s="658">
        <v>0</v>
      </c>
      <c r="Z263" s="658">
        <v>0</v>
      </c>
      <c r="AA263" s="658">
        <v>0</v>
      </c>
      <c r="AB263" s="658">
        <v>0</v>
      </c>
      <c r="AC263" s="658">
        <v>0</v>
      </c>
      <c r="AD263" s="658">
        <v>0</v>
      </c>
      <c r="AE263" s="654">
        <v>0</v>
      </c>
      <c r="AF263" s="658">
        <v>0</v>
      </c>
      <c r="AG263" s="658">
        <v>0</v>
      </c>
      <c r="AH263" s="658">
        <v>0</v>
      </c>
      <c r="AI263" s="658">
        <v>0</v>
      </c>
      <c r="AJ263" s="658">
        <v>0</v>
      </c>
      <c r="AK263" s="658">
        <v>0</v>
      </c>
      <c r="AL263" s="658">
        <v>0</v>
      </c>
      <c r="AM263" s="658">
        <v>0</v>
      </c>
      <c r="AN263" s="658">
        <v>0</v>
      </c>
      <c r="AO263" s="658">
        <v>0</v>
      </c>
      <c r="AP263" s="658">
        <v>0</v>
      </c>
      <c r="AQ263" s="658">
        <v>0</v>
      </c>
      <c r="AR263" s="658">
        <v>0</v>
      </c>
      <c r="AS263" s="658">
        <v>0</v>
      </c>
      <c r="AT263" s="658">
        <v>0</v>
      </c>
      <c r="AU263" s="613">
        <f t="shared" si="3750"/>
        <v>1</v>
      </c>
      <c r="AV263" s="645">
        <f t="shared" si="3709"/>
        <v>1</v>
      </c>
      <c r="AW263" s="656" t="e">
        <f t="shared" si="3710"/>
        <v>#DIV/0!</v>
      </c>
      <c r="AX263" s="591"/>
    </row>
    <row r="264" spans="1:50" hidden="1" outlineLevel="1">
      <c r="A264" s="590"/>
      <c r="B264" s="636" t="s">
        <v>378</v>
      </c>
      <c r="C264" s="636" t="s">
        <v>503</v>
      </c>
      <c r="D264" s="651" t="s">
        <v>391</v>
      </c>
      <c r="E264" s="653"/>
      <c r="F264" s="640">
        <v>102618.81379523856</v>
      </c>
      <c r="G264" s="640">
        <f t="shared" si="3791"/>
        <v>102618.81379523856</v>
      </c>
      <c r="H264" s="653">
        <f t="shared" ref="H264" si="4494">+H265*$F264</f>
        <v>0</v>
      </c>
      <c r="I264" s="653">
        <f t="shared" ref="I264" si="4495">+I265*$F264</f>
        <v>0</v>
      </c>
      <c r="J264" s="653">
        <f t="shared" ref="J264" si="4496">+J265*$F264</f>
        <v>0</v>
      </c>
      <c r="K264" s="653">
        <f t="shared" ref="K264" si="4497">+K265*$F264</f>
        <v>0</v>
      </c>
      <c r="L264" s="653">
        <f t="shared" ref="L264" si="4498">+L265*$F264</f>
        <v>0</v>
      </c>
      <c r="M264" s="653">
        <f t="shared" ref="M264" si="4499">+M265*$F264</f>
        <v>0</v>
      </c>
      <c r="N264" s="653">
        <f t="shared" ref="N264" si="4500">+N265*$F264</f>
        <v>0</v>
      </c>
      <c r="O264" s="653">
        <f t="shared" ref="O264" si="4501">+O265*$F264</f>
        <v>0</v>
      </c>
      <c r="P264" s="653">
        <f t="shared" ref="P264" si="4502">+P265*$F264</f>
        <v>0</v>
      </c>
      <c r="Q264" s="653">
        <f t="shared" ref="Q264" si="4503">+Q265*$F264</f>
        <v>0</v>
      </c>
      <c r="R264" s="653">
        <f t="shared" ref="R264" si="4504">+R265*$F264</f>
        <v>0</v>
      </c>
      <c r="S264" s="653">
        <f t="shared" ref="S264" si="4505">+S265*$F264</f>
        <v>0</v>
      </c>
      <c r="T264" s="653">
        <f t="shared" ref="T264" si="4506">+T265*$F264</f>
        <v>0</v>
      </c>
      <c r="U264" s="653">
        <f t="shared" ref="U264" si="4507">+U265*$F264</f>
        <v>0</v>
      </c>
      <c r="V264" s="653">
        <f t="shared" ref="V264" si="4508">+V265*$F264</f>
        <v>0</v>
      </c>
      <c r="W264" s="653">
        <f t="shared" ref="W264" si="4509">+W265*$F264</f>
        <v>0</v>
      </c>
      <c r="X264" s="653">
        <f t="shared" ref="X264" si="4510">+X265*$F264</f>
        <v>0</v>
      </c>
      <c r="Y264" s="653">
        <f t="shared" ref="Y264" si="4511">+Y265*$F264</f>
        <v>102618.81379523856</v>
      </c>
      <c r="Z264" s="653">
        <f t="shared" ref="Z264" si="4512">+Z265*$F264</f>
        <v>0</v>
      </c>
      <c r="AA264" s="653">
        <f t="shared" ref="AA264" si="4513">+AA265*$F264</f>
        <v>0</v>
      </c>
      <c r="AB264" s="653">
        <f t="shared" ref="AB264" si="4514">+AB265*$F264</f>
        <v>0</v>
      </c>
      <c r="AC264" s="653">
        <f t="shared" ref="AC264" si="4515">+AC265*$F264</f>
        <v>0</v>
      </c>
      <c r="AD264" s="653">
        <f t="shared" ref="AD264" si="4516">+AD265*$F264</f>
        <v>0</v>
      </c>
      <c r="AE264" s="653">
        <f t="shared" ref="AE264" si="4517">+AE265*$F264</f>
        <v>0</v>
      </c>
      <c r="AF264" s="653">
        <f t="shared" ref="AF264" si="4518">+AF265*$F264</f>
        <v>0</v>
      </c>
      <c r="AG264" s="653">
        <f t="shared" ref="AG264" si="4519">+AG265*$F264</f>
        <v>0</v>
      </c>
      <c r="AH264" s="653">
        <f t="shared" ref="AH264" si="4520">+AH265*$F264</f>
        <v>0</v>
      </c>
      <c r="AI264" s="653">
        <f t="shared" ref="AI264" si="4521">+AI265*$F264</f>
        <v>0</v>
      </c>
      <c r="AJ264" s="653">
        <f t="shared" ref="AJ264" si="4522">+AJ265*$F264</f>
        <v>0</v>
      </c>
      <c r="AK264" s="653">
        <f t="shared" ref="AK264" si="4523">+AK265*$F264</f>
        <v>0</v>
      </c>
      <c r="AL264" s="653">
        <f t="shared" ref="AL264" si="4524">+AL265*$F264</f>
        <v>0</v>
      </c>
      <c r="AM264" s="653">
        <f t="shared" ref="AM264" si="4525">+AM265*$F264</f>
        <v>0</v>
      </c>
      <c r="AN264" s="653">
        <f t="shared" ref="AN264" si="4526">+AN265*$F264</f>
        <v>0</v>
      </c>
      <c r="AO264" s="653">
        <f t="shared" ref="AO264" si="4527">+AO265*$F264</f>
        <v>0</v>
      </c>
      <c r="AP264" s="653">
        <f t="shared" ref="AP264" si="4528">+AP265*$F264</f>
        <v>0</v>
      </c>
      <c r="AQ264" s="653">
        <f t="shared" ref="AQ264" si="4529">+AQ265*$F264</f>
        <v>0</v>
      </c>
      <c r="AR264" s="653">
        <f t="shared" ref="AR264" si="4530">+AR265*$F264</f>
        <v>0</v>
      </c>
      <c r="AS264" s="653">
        <f t="shared" ref="AS264" si="4531">+AS265*$F264</f>
        <v>0</v>
      </c>
      <c r="AT264" s="653">
        <f t="shared" ref="AT264" si="4532">+AT265*$F264</f>
        <v>0</v>
      </c>
      <c r="AU264" s="613">
        <f t="shared" si="3750"/>
        <v>102618.81379523856</v>
      </c>
      <c r="AV264" s="645">
        <f t="shared" si="3709"/>
        <v>0</v>
      </c>
      <c r="AW264" s="656">
        <f t="shared" si="3710"/>
        <v>0</v>
      </c>
      <c r="AX264" s="591"/>
    </row>
    <row r="265" spans="1:50" hidden="1" outlineLevel="1">
      <c r="A265" s="590"/>
      <c r="B265" s="636"/>
      <c r="C265" s="636"/>
      <c r="D265" s="651"/>
      <c r="E265" s="653"/>
      <c r="F265" s="640"/>
      <c r="G265" s="640">
        <f t="shared" si="3791"/>
        <v>1</v>
      </c>
      <c r="H265" s="658">
        <v>0</v>
      </c>
      <c r="I265" s="658">
        <v>0</v>
      </c>
      <c r="J265" s="658">
        <v>0</v>
      </c>
      <c r="K265" s="658">
        <v>0</v>
      </c>
      <c r="L265" s="658">
        <v>0</v>
      </c>
      <c r="M265" s="658">
        <v>0</v>
      </c>
      <c r="N265" s="658">
        <v>0</v>
      </c>
      <c r="O265" s="658">
        <v>0</v>
      </c>
      <c r="P265" s="658">
        <v>0</v>
      </c>
      <c r="Q265" s="658">
        <v>0</v>
      </c>
      <c r="R265" s="658">
        <v>0</v>
      </c>
      <c r="S265" s="658">
        <v>0</v>
      </c>
      <c r="T265" s="658">
        <v>0</v>
      </c>
      <c r="U265" s="658">
        <v>0</v>
      </c>
      <c r="V265" s="658">
        <v>0</v>
      </c>
      <c r="W265" s="658">
        <v>0</v>
      </c>
      <c r="X265" s="658">
        <v>0</v>
      </c>
      <c r="Y265" s="658">
        <v>1</v>
      </c>
      <c r="Z265" s="658">
        <v>0</v>
      </c>
      <c r="AA265" s="658">
        <v>0</v>
      </c>
      <c r="AB265" s="658">
        <v>0</v>
      </c>
      <c r="AC265" s="658">
        <v>0</v>
      </c>
      <c r="AD265" s="658">
        <v>0</v>
      </c>
      <c r="AE265" s="654">
        <v>0</v>
      </c>
      <c r="AF265" s="658">
        <v>0</v>
      </c>
      <c r="AG265" s="658">
        <v>0</v>
      </c>
      <c r="AH265" s="658">
        <v>0</v>
      </c>
      <c r="AI265" s="658">
        <v>0</v>
      </c>
      <c r="AJ265" s="658">
        <v>0</v>
      </c>
      <c r="AK265" s="658">
        <v>0</v>
      </c>
      <c r="AL265" s="658">
        <v>0</v>
      </c>
      <c r="AM265" s="658">
        <v>0</v>
      </c>
      <c r="AN265" s="658">
        <v>0</v>
      </c>
      <c r="AO265" s="658">
        <v>0</v>
      </c>
      <c r="AP265" s="658">
        <v>0</v>
      </c>
      <c r="AQ265" s="658">
        <v>0</v>
      </c>
      <c r="AR265" s="658">
        <v>0</v>
      </c>
      <c r="AS265" s="658">
        <v>0</v>
      </c>
      <c r="AT265" s="658">
        <v>0</v>
      </c>
      <c r="AU265" s="613">
        <f t="shared" si="3750"/>
        <v>1</v>
      </c>
      <c r="AV265" s="645">
        <f t="shared" si="3709"/>
        <v>1</v>
      </c>
      <c r="AW265" s="656" t="e">
        <f t="shared" si="3710"/>
        <v>#DIV/0!</v>
      </c>
      <c r="AX265" s="591"/>
    </row>
    <row r="266" spans="1:50" hidden="1" outlineLevel="1">
      <c r="A266" s="590"/>
      <c r="B266" s="646" t="s">
        <v>305</v>
      </c>
      <c r="C266" s="646" t="s">
        <v>504</v>
      </c>
      <c r="D266" s="647" t="s">
        <v>505</v>
      </c>
      <c r="E266" s="649"/>
      <c r="F266" s="650">
        <f>+F267+F269+F271</f>
        <v>388698.60507720214</v>
      </c>
      <c r="G266" s="650">
        <f t="shared" si="3791"/>
        <v>388698.6050772022</v>
      </c>
      <c r="H266" s="650">
        <f t="shared" ref="H266" si="4533">+H267+H269+H271</f>
        <v>0</v>
      </c>
      <c r="I266" s="650">
        <f t="shared" ref="I266" si="4534">+I267+I269+I271</f>
        <v>0</v>
      </c>
      <c r="J266" s="650">
        <f t="shared" ref="J266" si="4535">+J267+J269+J271</f>
        <v>0</v>
      </c>
      <c r="K266" s="650">
        <f t="shared" ref="K266" si="4536">+K267+K269+K271</f>
        <v>0</v>
      </c>
      <c r="L266" s="650">
        <f t="shared" ref="L266" si="4537">+L267+L269+L271</f>
        <v>0</v>
      </c>
      <c r="M266" s="650">
        <f t="shared" ref="M266" si="4538">+M267+M269+M271</f>
        <v>0</v>
      </c>
      <c r="N266" s="650">
        <f t="shared" ref="N266" si="4539">+N267+N269+N271</f>
        <v>0</v>
      </c>
      <c r="O266" s="650">
        <f t="shared" ref="O266" si="4540">+O267+O269+O271</f>
        <v>0</v>
      </c>
      <c r="P266" s="650">
        <f t="shared" ref="P266" si="4541">+P267+P269+P271</f>
        <v>0</v>
      </c>
      <c r="Q266" s="650">
        <f t="shared" ref="Q266" si="4542">+Q267+Q269+Q271</f>
        <v>0</v>
      </c>
      <c r="R266" s="650">
        <f t="shared" ref="R266" si="4543">+R267+R269+R271</f>
        <v>0</v>
      </c>
      <c r="S266" s="650">
        <f t="shared" ref="S266" si="4544">+S267+S269+S271</f>
        <v>0</v>
      </c>
      <c r="T266" s="650">
        <f t="shared" ref="T266" si="4545">+T267+T269+T271</f>
        <v>0</v>
      </c>
      <c r="U266" s="650">
        <f t="shared" ref="U266" si="4546">+U267+U269+U271</f>
        <v>0</v>
      </c>
      <c r="V266" s="650">
        <f t="shared" ref="V266" si="4547">+V267+V269+V271</f>
        <v>0</v>
      </c>
      <c r="W266" s="650">
        <f t="shared" ref="W266" si="4548">+W267+W269+W271</f>
        <v>0</v>
      </c>
      <c r="X266" s="650">
        <f t="shared" ref="X266" si="4549">+X267+X269+X271</f>
        <v>49872.106264902017</v>
      </c>
      <c r="Y266" s="650">
        <f t="shared" ref="Y266" si="4550">+Y267+Y269+Y271</f>
        <v>338826.49881230015</v>
      </c>
      <c r="Z266" s="650">
        <f t="shared" ref="Z266" si="4551">+Z267+Z269+Z271</f>
        <v>0</v>
      </c>
      <c r="AA266" s="650">
        <f t="shared" ref="AA266" si="4552">+AA267+AA269+AA271</f>
        <v>0</v>
      </c>
      <c r="AB266" s="650">
        <f t="shared" ref="AB266" si="4553">+AB267+AB269+AB271</f>
        <v>0</v>
      </c>
      <c r="AC266" s="650">
        <f t="shared" ref="AC266" si="4554">+AC267+AC269+AC271</f>
        <v>0</v>
      </c>
      <c r="AD266" s="650">
        <f t="shared" ref="AD266" si="4555">+AD267+AD269+AD271</f>
        <v>0</v>
      </c>
      <c r="AE266" s="650">
        <f t="shared" ref="AE266" si="4556">+AE267+AE269+AE271</f>
        <v>0</v>
      </c>
      <c r="AF266" s="650">
        <f t="shared" ref="AF266" si="4557">+AF267+AF269+AF271</f>
        <v>0</v>
      </c>
      <c r="AG266" s="650">
        <f t="shared" ref="AG266" si="4558">+AG267+AG269+AG271</f>
        <v>0</v>
      </c>
      <c r="AH266" s="650">
        <f t="shared" ref="AH266" si="4559">+AH267+AH269+AH271</f>
        <v>0</v>
      </c>
      <c r="AI266" s="650">
        <f t="shared" ref="AI266" si="4560">+AI267+AI269+AI271</f>
        <v>0</v>
      </c>
      <c r="AJ266" s="650">
        <f t="shared" ref="AJ266" si="4561">+AJ267+AJ269+AJ271</f>
        <v>0</v>
      </c>
      <c r="AK266" s="650">
        <f t="shared" ref="AK266" si="4562">+AK267+AK269+AK271</f>
        <v>0</v>
      </c>
      <c r="AL266" s="650">
        <f t="shared" ref="AL266" si="4563">+AL267+AL269+AL271</f>
        <v>0</v>
      </c>
      <c r="AM266" s="650">
        <f t="shared" ref="AM266" si="4564">+AM267+AM269+AM271</f>
        <v>0</v>
      </c>
      <c r="AN266" s="650">
        <f t="shared" ref="AN266" si="4565">+AN267+AN269+AN271</f>
        <v>0</v>
      </c>
      <c r="AO266" s="650">
        <f t="shared" ref="AO266" si="4566">+AO267+AO269+AO271</f>
        <v>0</v>
      </c>
      <c r="AP266" s="650">
        <f t="shared" ref="AP266" si="4567">+AP267+AP269+AP271</f>
        <v>0</v>
      </c>
      <c r="AQ266" s="650">
        <f t="shared" ref="AQ266" si="4568">+AQ267+AQ269+AQ271</f>
        <v>0</v>
      </c>
      <c r="AR266" s="650">
        <f t="shared" ref="AR266" si="4569">+AR267+AR269+AR271</f>
        <v>0</v>
      </c>
      <c r="AS266" s="650">
        <f t="shared" ref="AS266" si="4570">+AS267+AS269+AS271</f>
        <v>0</v>
      </c>
      <c r="AT266" s="650">
        <f t="shared" ref="AT266" si="4571">+AT267+AT269+AT271</f>
        <v>0</v>
      </c>
      <c r="AU266" s="613">
        <f t="shared" si="3750"/>
        <v>388698.6050772022</v>
      </c>
      <c r="AV266" s="645">
        <f t="shared" si="3709"/>
        <v>0</v>
      </c>
      <c r="AW266" s="656">
        <f t="shared" si="3710"/>
        <v>0</v>
      </c>
      <c r="AX266" s="591"/>
    </row>
    <row r="267" spans="1:50" hidden="1" outlineLevel="1">
      <c r="A267" s="590"/>
      <c r="B267" s="636" t="s">
        <v>378</v>
      </c>
      <c r="C267" s="636" t="s">
        <v>506</v>
      </c>
      <c r="D267" s="651" t="s">
        <v>441</v>
      </c>
      <c r="E267" s="653"/>
      <c r="F267" s="640">
        <v>245086.39468408513</v>
      </c>
      <c r="G267" s="640">
        <f t="shared" si="3791"/>
        <v>245086.39468408513</v>
      </c>
      <c r="H267" s="653">
        <f t="shared" ref="H267" si="4572">+H268*$F267</f>
        <v>0</v>
      </c>
      <c r="I267" s="653">
        <f t="shared" ref="I267" si="4573">+I268*$F267</f>
        <v>0</v>
      </c>
      <c r="J267" s="653">
        <f t="shared" ref="J267" si="4574">+J268*$F267</f>
        <v>0</v>
      </c>
      <c r="K267" s="653">
        <f t="shared" ref="K267" si="4575">+K268*$F267</f>
        <v>0</v>
      </c>
      <c r="L267" s="653">
        <f t="shared" ref="L267" si="4576">+L268*$F267</f>
        <v>0</v>
      </c>
      <c r="M267" s="653">
        <f t="shared" ref="M267" si="4577">+M268*$F267</f>
        <v>0</v>
      </c>
      <c r="N267" s="653">
        <f t="shared" ref="N267" si="4578">+N268*$F267</f>
        <v>0</v>
      </c>
      <c r="O267" s="653">
        <f t="shared" ref="O267" si="4579">+O268*$F267</f>
        <v>0</v>
      </c>
      <c r="P267" s="653">
        <f t="shared" ref="P267" si="4580">+P268*$F267</f>
        <v>0</v>
      </c>
      <c r="Q267" s="653">
        <f t="shared" ref="Q267" si="4581">+Q268*$F267</f>
        <v>0</v>
      </c>
      <c r="R267" s="653">
        <f t="shared" ref="R267" si="4582">+R268*$F267</f>
        <v>0</v>
      </c>
      <c r="S267" s="653">
        <f t="shared" ref="S267" si="4583">+S268*$F267</f>
        <v>0</v>
      </c>
      <c r="T267" s="653">
        <f t="shared" ref="T267" si="4584">+T268*$F267</f>
        <v>0</v>
      </c>
      <c r="U267" s="653">
        <f t="shared" ref="U267" si="4585">+U268*$F267</f>
        <v>0</v>
      </c>
      <c r="V267" s="653">
        <f t="shared" ref="V267" si="4586">+V268*$F267</f>
        <v>0</v>
      </c>
      <c r="W267" s="653">
        <f t="shared" ref="W267" si="4587">+W268*$F267</f>
        <v>0</v>
      </c>
      <c r="X267" s="653">
        <f t="shared" ref="X267" si="4588">+X268*$F267</f>
        <v>39213.823149453623</v>
      </c>
      <c r="Y267" s="653">
        <f t="shared" ref="Y267" si="4589">+Y268*$F267</f>
        <v>205872.57153463151</v>
      </c>
      <c r="Z267" s="653">
        <f t="shared" ref="Z267" si="4590">+Z268*$F267</f>
        <v>0</v>
      </c>
      <c r="AA267" s="653">
        <f t="shared" ref="AA267" si="4591">+AA268*$F267</f>
        <v>0</v>
      </c>
      <c r="AB267" s="653">
        <f t="shared" ref="AB267" si="4592">+AB268*$F267</f>
        <v>0</v>
      </c>
      <c r="AC267" s="653">
        <f t="shared" ref="AC267" si="4593">+AC268*$F267</f>
        <v>0</v>
      </c>
      <c r="AD267" s="653">
        <f t="shared" ref="AD267" si="4594">+AD268*$F267</f>
        <v>0</v>
      </c>
      <c r="AE267" s="653">
        <f t="shared" ref="AE267" si="4595">+AE268*$F267</f>
        <v>0</v>
      </c>
      <c r="AF267" s="653">
        <f t="shared" ref="AF267" si="4596">+AF268*$F267</f>
        <v>0</v>
      </c>
      <c r="AG267" s="653">
        <f t="shared" ref="AG267" si="4597">+AG268*$F267</f>
        <v>0</v>
      </c>
      <c r="AH267" s="653">
        <f t="shared" ref="AH267" si="4598">+AH268*$F267</f>
        <v>0</v>
      </c>
      <c r="AI267" s="653">
        <f t="shared" ref="AI267" si="4599">+AI268*$F267</f>
        <v>0</v>
      </c>
      <c r="AJ267" s="653">
        <f t="shared" ref="AJ267" si="4600">+AJ268*$F267</f>
        <v>0</v>
      </c>
      <c r="AK267" s="653">
        <f t="shared" ref="AK267" si="4601">+AK268*$F267</f>
        <v>0</v>
      </c>
      <c r="AL267" s="653">
        <f t="shared" ref="AL267" si="4602">+AL268*$F267</f>
        <v>0</v>
      </c>
      <c r="AM267" s="653">
        <f t="shared" ref="AM267" si="4603">+AM268*$F267</f>
        <v>0</v>
      </c>
      <c r="AN267" s="653">
        <f t="shared" ref="AN267" si="4604">+AN268*$F267</f>
        <v>0</v>
      </c>
      <c r="AO267" s="653">
        <f t="shared" ref="AO267" si="4605">+AO268*$F267</f>
        <v>0</v>
      </c>
      <c r="AP267" s="653">
        <f t="shared" ref="AP267" si="4606">+AP268*$F267</f>
        <v>0</v>
      </c>
      <c r="AQ267" s="653">
        <f t="shared" ref="AQ267" si="4607">+AQ268*$F267</f>
        <v>0</v>
      </c>
      <c r="AR267" s="653">
        <f t="shared" ref="AR267" si="4608">+AR268*$F267</f>
        <v>0</v>
      </c>
      <c r="AS267" s="653">
        <f t="shared" ref="AS267" si="4609">+AS268*$F267</f>
        <v>0</v>
      </c>
      <c r="AT267" s="653">
        <f t="shared" ref="AT267" si="4610">+AT268*$F267</f>
        <v>0</v>
      </c>
      <c r="AU267" s="613">
        <f t="shared" si="3750"/>
        <v>245086.39468408513</v>
      </c>
      <c r="AV267" s="645">
        <f t="shared" si="3709"/>
        <v>0</v>
      </c>
      <c r="AW267" s="656">
        <f t="shared" si="3710"/>
        <v>0</v>
      </c>
      <c r="AX267" s="591"/>
    </row>
    <row r="268" spans="1:50" hidden="1" outlineLevel="1">
      <c r="A268" s="590"/>
      <c r="B268" s="636"/>
      <c r="C268" s="636"/>
      <c r="D268" s="651"/>
      <c r="E268" s="653"/>
      <c r="F268" s="640"/>
      <c r="G268" s="640">
        <f t="shared" si="3791"/>
        <v>1</v>
      </c>
      <c r="H268" s="658">
        <v>0</v>
      </c>
      <c r="I268" s="658">
        <v>0</v>
      </c>
      <c r="J268" s="658">
        <v>0</v>
      </c>
      <c r="K268" s="658">
        <v>0</v>
      </c>
      <c r="L268" s="658">
        <v>0</v>
      </c>
      <c r="M268" s="658">
        <v>0</v>
      </c>
      <c r="N268" s="658">
        <v>0</v>
      </c>
      <c r="O268" s="658">
        <v>0</v>
      </c>
      <c r="P268" s="658">
        <v>0</v>
      </c>
      <c r="Q268" s="658">
        <v>0</v>
      </c>
      <c r="R268" s="658">
        <v>0</v>
      </c>
      <c r="S268" s="658">
        <v>0</v>
      </c>
      <c r="T268" s="658">
        <v>0</v>
      </c>
      <c r="U268" s="658">
        <v>0</v>
      </c>
      <c r="V268" s="658">
        <v>0</v>
      </c>
      <c r="W268" s="658">
        <v>0</v>
      </c>
      <c r="X268" s="658">
        <v>0.16</v>
      </c>
      <c r="Y268" s="658">
        <v>0.84</v>
      </c>
      <c r="Z268" s="658">
        <v>0</v>
      </c>
      <c r="AA268" s="658">
        <v>0</v>
      </c>
      <c r="AB268" s="658">
        <v>0</v>
      </c>
      <c r="AC268" s="658">
        <v>0</v>
      </c>
      <c r="AD268" s="658">
        <v>0</v>
      </c>
      <c r="AE268" s="654">
        <v>0</v>
      </c>
      <c r="AF268" s="658">
        <v>0</v>
      </c>
      <c r="AG268" s="658">
        <v>0</v>
      </c>
      <c r="AH268" s="658">
        <v>0</v>
      </c>
      <c r="AI268" s="658">
        <v>0</v>
      </c>
      <c r="AJ268" s="658">
        <v>0</v>
      </c>
      <c r="AK268" s="658">
        <v>0</v>
      </c>
      <c r="AL268" s="658">
        <v>0</v>
      </c>
      <c r="AM268" s="658">
        <v>0</v>
      </c>
      <c r="AN268" s="658">
        <v>0</v>
      </c>
      <c r="AO268" s="658">
        <v>0</v>
      </c>
      <c r="AP268" s="658">
        <v>0</v>
      </c>
      <c r="AQ268" s="658">
        <v>0</v>
      </c>
      <c r="AR268" s="658">
        <v>0</v>
      </c>
      <c r="AS268" s="658">
        <v>0</v>
      </c>
      <c r="AT268" s="658">
        <v>0</v>
      </c>
      <c r="AU268" s="613">
        <f t="shared" si="3750"/>
        <v>1</v>
      </c>
      <c r="AV268" s="645">
        <f t="shared" si="3709"/>
        <v>1</v>
      </c>
      <c r="AW268" s="656" t="e">
        <f t="shared" si="3710"/>
        <v>#DIV/0!</v>
      </c>
      <c r="AX268" s="591"/>
    </row>
    <row r="269" spans="1:50" hidden="1" outlineLevel="1">
      <c r="A269" s="590"/>
      <c r="B269" s="636" t="s">
        <v>378</v>
      </c>
      <c r="C269" s="636" t="s">
        <v>507</v>
      </c>
      <c r="D269" s="651" t="s">
        <v>379</v>
      </c>
      <c r="E269" s="653"/>
      <c r="F269" s="640">
        <v>40993.396597878447</v>
      </c>
      <c r="G269" s="640">
        <f t="shared" si="3791"/>
        <v>40993.396597878447</v>
      </c>
      <c r="H269" s="653">
        <f t="shared" ref="H269" si="4611">+H270*$F269</f>
        <v>0</v>
      </c>
      <c r="I269" s="653">
        <f t="shared" ref="I269" si="4612">+I270*$F269</f>
        <v>0</v>
      </c>
      <c r="J269" s="653">
        <f t="shared" ref="J269" si="4613">+J270*$F269</f>
        <v>0</v>
      </c>
      <c r="K269" s="653">
        <f t="shared" ref="K269" si="4614">+K270*$F269</f>
        <v>0</v>
      </c>
      <c r="L269" s="653">
        <f t="shared" ref="L269" si="4615">+L270*$F269</f>
        <v>0</v>
      </c>
      <c r="M269" s="653">
        <f t="shared" ref="M269" si="4616">+M270*$F269</f>
        <v>0</v>
      </c>
      <c r="N269" s="653">
        <f t="shared" ref="N269" si="4617">+N270*$F269</f>
        <v>0</v>
      </c>
      <c r="O269" s="653">
        <f t="shared" ref="O269" si="4618">+O270*$F269</f>
        <v>0</v>
      </c>
      <c r="P269" s="653">
        <f t="shared" ref="P269" si="4619">+P270*$F269</f>
        <v>0</v>
      </c>
      <c r="Q269" s="653">
        <f t="shared" ref="Q269" si="4620">+Q270*$F269</f>
        <v>0</v>
      </c>
      <c r="R269" s="653">
        <f t="shared" ref="R269" si="4621">+R270*$F269</f>
        <v>0</v>
      </c>
      <c r="S269" s="653">
        <f t="shared" ref="S269" si="4622">+S270*$F269</f>
        <v>0</v>
      </c>
      <c r="T269" s="653">
        <f t="shared" ref="T269" si="4623">+T270*$F269</f>
        <v>0</v>
      </c>
      <c r="U269" s="653">
        <f t="shared" ref="U269" si="4624">+U270*$F269</f>
        <v>0</v>
      </c>
      <c r="V269" s="653">
        <f t="shared" ref="V269" si="4625">+V270*$F269</f>
        <v>0</v>
      </c>
      <c r="W269" s="653">
        <f t="shared" ref="W269" si="4626">+W270*$F269</f>
        <v>0</v>
      </c>
      <c r="X269" s="653">
        <f t="shared" ref="X269" si="4627">+X270*$F269</f>
        <v>10658.283115448397</v>
      </c>
      <c r="Y269" s="653">
        <f t="shared" ref="Y269" si="4628">+Y270*$F269</f>
        <v>30335.11348243005</v>
      </c>
      <c r="Z269" s="653">
        <f t="shared" ref="Z269" si="4629">+Z270*$F269</f>
        <v>0</v>
      </c>
      <c r="AA269" s="653">
        <f t="shared" ref="AA269" si="4630">+AA270*$F269</f>
        <v>0</v>
      </c>
      <c r="AB269" s="653">
        <f t="shared" ref="AB269" si="4631">+AB270*$F269</f>
        <v>0</v>
      </c>
      <c r="AC269" s="653">
        <f t="shared" ref="AC269" si="4632">+AC270*$F269</f>
        <v>0</v>
      </c>
      <c r="AD269" s="653">
        <f t="shared" ref="AD269" si="4633">+AD270*$F269</f>
        <v>0</v>
      </c>
      <c r="AE269" s="653">
        <f t="shared" ref="AE269" si="4634">+AE270*$F269</f>
        <v>0</v>
      </c>
      <c r="AF269" s="653">
        <f t="shared" ref="AF269" si="4635">+AF270*$F269</f>
        <v>0</v>
      </c>
      <c r="AG269" s="653">
        <f t="shared" ref="AG269" si="4636">+AG270*$F269</f>
        <v>0</v>
      </c>
      <c r="AH269" s="653">
        <f t="shared" ref="AH269" si="4637">+AH270*$F269</f>
        <v>0</v>
      </c>
      <c r="AI269" s="653">
        <f t="shared" ref="AI269" si="4638">+AI270*$F269</f>
        <v>0</v>
      </c>
      <c r="AJ269" s="653">
        <f t="shared" ref="AJ269" si="4639">+AJ270*$F269</f>
        <v>0</v>
      </c>
      <c r="AK269" s="653">
        <f t="shared" ref="AK269" si="4640">+AK270*$F269</f>
        <v>0</v>
      </c>
      <c r="AL269" s="653">
        <f t="shared" ref="AL269" si="4641">+AL270*$F269</f>
        <v>0</v>
      </c>
      <c r="AM269" s="653">
        <f t="shared" ref="AM269" si="4642">+AM270*$F269</f>
        <v>0</v>
      </c>
      <c r="AN269" s="653">
        <f t="shared" ref="AN269" si="4643">+AN270*$F269</f>
        <v>0</v>
      </c>
      <c r="AO269" s="653">
        <f t="shared" ref="AO269" si="4644">+AO270*$F269</f>
        <v>0</v>
      </c>
      <c r="AP269" s="653">
        <f t="shared" ref="AP269" si="4645">+AP270*$F269</f>
        <v>0</v>
      </c>
      <c r="AQ269" s="653">
        <f t="shared" ref="AQ269" si="4646">+AQ270*$F269</f>
        <v>0</v>
      </c>
      <c r="AR269" s="653">
        <f t="shared" ref="AR269" si="4647">+AR270*$F269</f>
        <v>0</v>
      </c>
      <c r="AS269" s="653">
        <f t="shared" ref="AS269" si="4648">+AS270*$F269</f>
        <v>0</v>
      </c>
      <c r="AT269" s="653">
        <f t="shared" ref="AT269" si="4649">+AT270*$F269</f>
        <v>0</v>
      </c>
      <c r="AU269" s="613">
        <f t="shared" si="3750"/>
        <v>40993.396597878447</v>
      </c>
      <c r="AV269" s="645">
        <f t="shared" si="3709"/>
        <v>0</v>
      </c>
      <c r="AW269" s="656">
        <f t="shared" si="3710"/>
        <v>0</v>
      </c>
      <c r="AX269" s="591"/>
    </row>
    <row r="270" spans="1:50" hidden="1" outlineLevel="1">
      <c r="A270" s="590"/>
      <c r="B270" s="636"/>
      <c r="C270" s="636"/>
      <c r="D270" s="651"/>
      <c r="E270" s="653"/>
      <c r="F270" s="640"/>
      <c r="G270" s="640">
        <f t="shared" si="3791"/>
        <v>1</v>
      </c>
      <c r="H270" s="658">
        <v>0</v>
      </c>
      <c r="I270" s="658">
        <v>0</v>
      </c>
      <c r="J270" s="658">
        <v>0</v>
      </c>
      <c r="K270" s="658">
        <v>0</v>
      </c>
      <c r="L270" s="658">
        <v>0</v>
      </c>
      <c r="M270" s="658">
        <v>0</v>
      </c>
      <c r="N270" s="658">
        <v>0</v>
      </c>
      <c r="O270" s="658">
        <v>0</v>
      </c>
      <c r="P270" s="658">
        <v>0</v>
      </c>
      <c r="Q270" s="658">
        <v>0</v>
      </c>
      <c r="R270" s="658">
        <v>0</v>
      </c>
      <c r="S270" s="658">
        <v>0</v>
      </c>
      <c r="T270" s="658">
        <v>0</v>
      </c>
      <c r="U270" s="658">
        <v>0</v>
      </c>
      <c r="V270" s="658">
        <v>0</v>
      </c>
      <c r="W270" s="658">
        <v>0</v>
      </c>
      <c r="X270" s="658">
        <v>0.26</v>
      </c>
      <c r="Y270" s="658">
        <v>0.74</v>
      </c>
      <c r="Z270" s="658">
        <v>0</v>
      </c>
      <c r="AA270" s="658">
        <v>0</v>
      </c>
      <c r="AB270" s="658">
        <v>0</v>
      </c>
      <c r="AC270" s="658">
        <v>0</v>
      </c>
      <c r="AD270" s="658">
        <v>0</v>
      </c>
      <c r="AE270" s="654">
        <v>0</v>
      </c>
      <c r="AF270" s="658">
        <v>0</v>
      </c>
      <c r="AG270" s="658">
        <v>0</v>
      </c>
      <c r="AH270" s="658">
        <v>0</v>
      </c>
      <c r="AI270" s="658">
        <v>0</v>
      </c>
      <c r="AJ270" s="658">
        <v>0</v>
      </c>
      <c r="AK270" s="658">
        <v>0</v>
      </c>
      <c r="AL270" s="658">
        <v>0</v>
      </c>
      <c r="AM270" s="658">
        <v>0</v>
      </c>
      <c r="AN270" s="658">
        <v>0</v>
      </c>
      <c r="AO270" s="658">
        <v>0</v>
      </c>
      <c r="AP270" s="658">
        <v>0</v>
      </c>
      <c r="AQ270" s="658">
        <v>0</v>
      </c>
      <c r="AR270" s="658">
        <v>0</v>
      </c>
      <c r="AS270" s="658">
        <v>0</v>
      </c>
      <c r="AT270" s="658">
        <v>0</v>
      </c>
      <c r="AU270" s="613">
        <f t="shared" si="3750"/>
        <v>1</v>
      </c>
      <c r="AV270" s="645">
        <f t="shared" si="3709"/>
        <v>1</v>
      </c>
      <c r="AW270" s="656" t="e">
        <f t="shared" si="3710"/>
        <v>#DIV/0!</v>
      </c>
      <c r="AX270" s="591"/>
    </row>
    <row r="271" spans="1:50" hidden="1" outlineLevel="1">
      <c r="A271" s="590"/>
      <c r="B271" s="636" t="s">
        <v>378</v>
      </c>
      <c r="C271" s="636" t="s">
        <v>508</v>
      </c>
      <c r="D271" s="651" t="s">
        <v>391</v>
      </c>
      <c r="E271" s="653"/>
      <c r="F271" s="640">
        <v>102618.81379523856</v>
      </c>
      <c r="G271" s="640">
        <f t="shared" si="3791"/>
        <v>102618.81379523856</v>
      </c>
      <c r="H271" s="653">
        <f t="shared" ref="H271" si="4650">+H272*$F271</f>
        <v>0</v>
      </c>
      <c r="I271" s="653">
        <f t="shared" ref="I271" si="4651">+I272*$F271</f>
        <v>0</v>
      </c>
      <c r="J271" s="653">
        <f t="shared" ref="J271" si="4652">+J272*$F271</f>
        <v>0</v>
      </c>
      <c r="K271" s="653">
        <f t="shared" ref="K271" si="4653">+K272*$F271</f>
        <v>0</v>
      </c>
      <c r="L271" s="653">
        <f t="shared" ref="L271" si="4654">+L272*$F271</f>
        <v>0</v>
      </c>
      <c r="M271" s="653">
        <f t="shared" ref="M271" si="4655">+M272*$F271</f>
        <v>0</v>
      </c>
      <c r="N271" s="653">
        <f t="shared" ref="N271" si="4656">+N272*$F271</f>
        <v>0</v>
      </c>
      <c r="O271" s="653">
        <f t="shared" ref="O271" si="4657">+O272*$F271</f>
        <v>0</v>
      </c>
      <c r="P271" s="653">
        <f t="shared" ref="P271" si="4658">+P272*$F271</f>
        <v>0</v>
      </c>
      <c r="Q271" s="653">
        <f t="shared" ref="Q271" si="4659">+Q272*$F271</f>
        <v>0</v>
      </c>
      <c r="R271" s="653">
        <f t="shared" ref="R271" si="4660">+R272*$F271</f>
        <v>0</v>
      </c>
      <c r="S271" s="653">
        <f t="shared" ref="S271" si="4661">+S272*$F271</f>
        <v>0</v>
      </c>
      <c r="T271" s="653">
        <f t="shared" ref="T271" si="4662">+T272*$F271</f>
        <v>0</v>
      </c>
      <c r="U271" s="653">
        <f t="shared" ref="U271" si="4663">+U272*$F271</f>
        <v>0</v>
      </c>
      <c r="V271" s="653">
        <f t="shared" ref="V271" si="4664">+V272*$F271</f>
        <v>0</v>
      </c>
      <c r="W271" s="653">
        <f t="shared" ref="W271" si="4665">+W272*$F271</f>
        <v>0</v>
      </c>
      <c r="X271" s="653">
        <f t="shared" ref="X271" si="4666">+X272*$F271</f>
        <v>0</v>
      </c>
      <c r="Y271" s="653">
        <f t="shared" ref="Y271" si="4667">+Y272*$F271</f>
        <v>102618.81379523856</v>
      </c>
      <c r="Z271" s="653">
        <f t="shared" ref="Z271" si="4668">+Z272*$F271</f>
        <v>0</v>
      </c>
      <c r="AA271" s="653">
        <f t="shared" ref="AA271" si="4669">+AA272*$F271</f>
        <v>0</v>
      </c>
      <c r="AB271" s="653">
        <f t="shared" ref="AB271" si="4670">+AB272*$F271</f>
        <v>0</v>
      </c>
      <c r="AC271" s="653">
        <f t="shared" ref="AC271" si="4671">+AC272*$F271</f>
        <v>0</v>
      </c>
      <c r="AD271" s="653">
        <f t="shared" ref="AD271" si="4672">+AD272*$F271</f>
        <v>0</v>
      </c>
      <c r="AE271" s="653">
        <f t="shared" ref="AE271" si="4673">+AE272*$F271</f>
        <v>0</v>
      </c>
      <c r="AF271" s="653">
        <f t="shared" ref="AF271" si="4674">+AF272*$F271</f>
        <v>0</v>
      </c>
      <c r="AG271" s="653">
        <f t="shared" ref="AG271" si="4675">+AG272*$F271</f>
        <v>0</v>
      </c>
      <c r="AH271" s="653">
        <f t="shared" ref="AH271" si="4676">+AH272*$F271</f>
        <v>0</v>
      </c>
      <c r="AI271" s="653">
        <f t="shared" ref="AI271" si="4677">+AI272*$F271</f>
        <v>0</v>
      </c>
      <c r="AJ271" s="653">
        <f t="shared" ref="AJ271" si="4678">+AJ272*$F271</f>
        <v>0</v>
      </c>
      <c r="AK271" s="653">
        <f t="shared" ref="AK271" si="4679">+AK272*$F271</f>
        <v>0</v>
      </c>
      <c r="AL271" s="653">
        <f t="shared" ref="AL271" si="4680">+AL272*$F271</f>
        <v>0</v>
      </c>
      <c r="AM271" s="653">
        <f t="shared" ref="AM271" si="4681">+AM272*$F271</f>
        <v>0</v>
      </c>
      <c r="AN271" s="653">
        <f t="shared" ref="AN271" si="4682">+AN272*$F271</f>
        <v>0</v>
      </c>
      <c r="AO271" s="653">
        <f t="shared" ref="AO271" si="4683">+AO272*$F271</f>
        <v>0</v>
      </c>
      <c r="AP271" s="653">
        <f t="shared" ref="AP271" si="4684">+AP272*$F271</f>
        <v>0</v>
      </c>
      <c r="AQ271" s="653">
        <f t="shared" ref="AQ271" si="4685">+AQ272*$F271</f>
        <v>0</v>
      </c>
      <c r="AR271" s="653">
        <f t="shared" ref="AR271" si="4686">+AR272*$F271</f>
        <v>0</v>
      </c>
      <c r="AS271" s="653">
        <f t="shared" ref="AS271" si="4687">+AS272*$F271</f>
        <v>0</v>
      </c>
      <c r="AT271" s="653">
        <f t="shared" ref="AT271" si="4688">+AT272*$F271</f>
        <v>0</v>
      </c>
      <c r="AU271" s="613">
        <f t="shared" si="3750"/>
        <v>102618.81379523856</v>
      </c>
      <c r="AV271" s="645">
        <f t="shared" si="3709"/>
        <v>0</v>
      </c>
      <c r="AW271" s="656">
        <f t="shared" si="3710"/>
        <v>0</v>
      </c>
      <c r="AX271" s="591"/>
    </row>
    <row r="272" spans="1:50" hidden="1" outlineLevel="1">
      <c r="A272" s="590"/>
      <c r="B272" s="636"/>
      <c r="C272" s="636"/>
      <c r="D272" s="651"/>
      <c r="E272" s="653"/>
      <c r="F272" s="640"/>
      <c r="G272" s="640">
        <f t="shared" si="3791"/>
        <v>1</v>
      </c>
      <c r="H272" s="658">
        <v>0</v>
      </c>
      <c r="I272" s="658">
        <v>0</v>
      </c>
      <c r="J272" s="658">
        <v>0</v>
      </c>
      <c r="K272" s="658">
        <v>0</v>
      </c>
      <c r="L272" s="658">
        <v>0</v>
      </c>
      <c r="M272" s="658">
        <v>0</v>
      </c>
      <c r="N272" s="658">
        <v>0</v>
      </c>
      <c r="O272" s="658">
        <v>0</v>
      </c>
      <c r="P272" s="658">
        <v>0</v>
      </c>
      <c r="Q272" s="658">
        <v>0</v>
      </c>
      <c r="R272" s="658">
        <v>0</v>
      </c>
      <c r="S272" s="658">
        <v>0</v>
      </c>
      <c r="T272" s="658">
        <v>0</v>
      </c>
      <c r="U272" s="658">
        <v>0</v>
      </c>
      <c r="V272" s="658">
        <v>0</v>
      </c>
      <c r="W272" s="658">
        <v>0</v>
      </c>
      <c r="X272" s="658">
        <v>0</v>
      </c>
      <c r="Y272" s="658">
        <v>1</v>
      </c>
      <c r="Z272" s="658">
        <v>0</v>
      </c>
      <c r="AA272" s="658">
        <v>0</v>
      </c>
      <c r="AB272" s="658">
        <v>0</v>
      </c>
      <c r="AC272" s="658">
        <v>0</v>
      </c>
      <c r="AD272" s="658">
        <v>0</v>
      </c>
      <c r="AE272" s="654">
        <v>0</v>
      </c>
      <c r="AF272" s="658">
        <v>0</v>
      </c>
      <c r="AG272" s="658">
        <v>0</v>
      </c>
      <c r="AH272" s="658">
        <v>0</v>
      </c>
      <c r="AI272" s="658">
        <v>0</v>
      </c>
      <c r="AJ272" s="658">
        <v>0</v>
      </c>
      <c r="AK272" s="658">
        <v>0</v>
      </c>
      <c r="AL272" s="658">
        <v>0</v>
      </c>
      <c r="AM272" s="658">
        <v>0</v>
      </c>
      <c r="AN272" s="658">
        <v>0</v>
      </c>
      <c r="AO272" s="658">
        <v>0</v>
      </c>
      <c r="AP272" s="658">
        <v>0</v>
      </c>
      <c r="AQ272" s="658">
        <v>0</v>
      </c>
      <c r="AR272" s="658">
        <v>0</v>
      </c>
      <c r="AS272" s="658">
        <v>0</v>
      </c>
      <c r="AT272" s="658">
        <v>0</v>
      </c>
      <c r="AU272" s="613">
        <f t="shared" si="3750"/>
        <v>1</v>
      </c>
      <c r="AV272" s="645">
        <f t="shared" si="3709"/>
        <v>1</v>
      </c>
      <c r="AW272" s="656" t="e">
        <f t="shared" si="3710"/>
        <v>#DIV/0!</v>
      </c>
      <c r="AX272" s="591"/>
    </row>
    <row r="273" spans="1:50" hidden="1" outlineLevel="1">
      <c r="A273" s="590"/>
      <c r="B273" s="646" t="s">
        <v>305</v>
      </c>
      <c r="C273" s="646" t="s">
        <v>509</v>
      </c>
      <c r="D273" s="647" t="s">
        <v>510</v>
      </c>
      <c r="E273" s="649"/>
      <c r="F273" s="650">
        <f>+F274+F276+F278</f>
        <v>388698.60507720214</v>
      </c>
      <c r="G273" s="650">
        <f t="shared" si="3791"/>
        <v>388698.60507720214</v>
      </c>
      <c r="H273" s="650">
        <f t="shared" ref="H273" si="4689">+H274+H276+H278</f>
        <v>0</v>
      </c>
      <c r="I273" s="650">
        <f t="shared" ref="I273" si="4690">+I274+I276+I278</f>
        <v>0</v>
      </c>
      <c r="J273" s="650">
        <f t="shared" ref="J273" si="4691">+J274+J276+J278</f>
        <v>0</v>
      </c>
      <c r="K273" s="650">
        <f t="shared" ref="K273" si="4692">+K274+K276+K278</f>
        <v>0</v>
      </c>
      <c r="L273" s="650">
        <f t="shared" ref="L273" si="4693">+L274+L276+L278</f>
        <v>0</v>
      </c>
      <c r="M273" s="650">
        <f t="shared" ref="M273" si="4694">+M274+M276+M278</f>
        <v>0</v>
      </c>
      <c r="N273" s="650">
        <f t="shared" ref="N273" si="4695">+N274+N276+N278</f>
        <v>0</v>
      </c>
      <c r="O273" s="650">
        <f t="shared" ref="O273" si="4696">+O274+O276+O278</f>
        <v>0</v>
      </c>
      <c r="P273" s="650">
        <f t="shared" ref="P273" si="4697">+P274+P276+P278</f>
        <v>0</v>
      </c>
      <c r="Q273" s="650">
        <f t="shared" ref="Q273" si="4698">+Q274+Q276+Q278</f>
        <v>0</v>
      </c>
      <c r="R273" s="650">
        <f t="shared" ref="R273" si="4699">+R274+R276+R278</f>
        <v>0</v>
      </c>
      <c r="S273" s="650">
        <f t="shared" ref="S273" si="4700">+S274+S276+S278</f>
        <v>0</v>
      </c>
      <c r="T273" s="650">
        <f t="shared" ref="T273" si="4701">+T274+T276+T278</f>
        <v>0</v>
      </c>
      <c r="U273" s="650">
        <f t="shared" ref="U273" si="4702">+U274+U276+U278</f>
        <v>0</v>
      </c>
      <c r="V273" s="650">
        <f t="shared" ref="V273" si="4703">+V274+V276+V278</f>
        <v>0</v>
      </c>
      <c r="W273" s="650">
        <f t="shared" ref="W273" si="4704">+W274+W276+W278</f>
        <v>0</v>
      </c>
      <c r="X273" s="650">
        <f t="shared" ref="X273" si="4705">+X274+X276+X278</f>
        <v>0</v>
      </c>
      <c r="Y273" s="650">
        <f t="shared" ref="Y273" si="4706">+Y274+Y276+Y278</f>
        <v>215004.73682357889</v>
      </c>
      <c r="Z273" s="650">
        <f t="shared" ref="Z273" si="4707">+Z274+Z276+Z278</f>
        <v>173693.86825362325</v>
      </c>
      <c r="AA273" s="650">
        <f t="shared" ref="AA273" si="4708">+AA274+AA276+AA278</f>
        <v>0</v>
      </c>
      <c r="AB273" s="650">
        <f t="shared" ref="AB273" si="4709">+AB274+AB276+AB278</f>
        <v>0</v>
      </c>
      <c r="AC273" s="650">
        <f t="shared" ref="AC273" si="4710">+AC274+AC276+AC278</f>
        <v>0</v>
      </c>
      <c r="AD273" s="650">
        <f t="shared" ref="AD273" si="4711">+AD274+AD276+AD278</f>
        <v>0</v>
      </c>
      <c r="AE273" s="650">
        <f t="shared" ref="AE273" si="4712">+AE274+AE276+AE278</f>
        <v>0</v>
      </c>
      <c r="AF273" s="650">
        <f t="shared" ref="AF273" si="4713">+AF274+AF276+AF278</f>
        <v>0</v>
      </c>
      <c r="AG273" s="650">
        <f t="shared" ref="AG273" si="4714">+AG274+AG276+AG278</f>
        <v>0</v>
      </c>
      <c r="AH273" s="650">
        <f t="shared" ref="AH273" si="4715">+AH274+AH276+AH278</f>
        <v>0</v>
      </c>
      <c r="AI273" s="650">
        <f t="shared" ref="AI273" si="4716">+AI274+AI276+AI278</f>
        <v>0</v>
      </c>
      <c r="AJ273" s="650">
        <f t="shared" ref="AJ273" si="4717">+AJ274+AJ276+AJ278</f>
        <v>0</v>
      </c>
      <c r="AK273" s="650">
        <f t="shared" ref="AK273" si="4718">+AK274+AK276+AK278</f>
        <v>0</v>
      </c>
      <c r="AL273" s="650">
        <f t="shared" ref="AL273" si="4719">+AL274+AL276+AL278</f>
        <v>0</v>
      </c>
      <c r="AM273" s="650">
        <f t="shared" ref="AM273" si="4720">+AM274+AM276+AM278</f>
        <v>0</v>
      </c>
      <c r="AN273" s="650">
        <f t="shared" ref="AN273" si="4721">+AN274+AN276+AN278</f>
        <v>0</v>
      </c>
      <c r="AO273" s="650">
        <f t="shared" ref="AO273" si="4722">+AO274+AO276+AO278</f>
        <v>0</v>
      </c>
      <c r="AP273" s="650">
        <f t="shared" ref="AP273" si="4723">+AP274+AP276+AP278</f>
        <v>0</v>
      </c>
      <c r="AQ273" s="650">
        <f t="shared" ref="AQ273" si="4724">+AQ274+AQ276+AQ278</f>
        <v>0</v>
      </c>
      <c r="AR273" s="650">
        <f t="shared" ref="AR273" si="4725">+AR274+AR276+AR278</f>
        <v>0</v>
      </c>
      <c r="AS273" s="650">
        <f t="shared" ref="AS273" si="4726">+AS274+AS276+AS278</f>
        <v>0</v>
      </c>
      <c r="AT273" s="650">
        <f t="shared" ref="AT273" si="4727">+AT274+AT276+AT278</f>
        <v>0</v>
      </c>
      <c r="AU273" s="613">
        <f t="shared" si="3750"/>
        <v>388698.60507720214</v>
      </c>
      <c r="AV273" s="645">
        <f t="shared" si="3709"/>
        <v>0</v>
      </c>
      <c r="AW273" s="656">
        <f t="shared" si="3710"/>
        <v>0</v>
      </c>
      <c r="AX273" s="591"/>
    </row>
    <row r="274" spans="1:50" hidden="1" outlineLevel="1">
      <c r="A274" s="590"/>
      <c r="B274" s="636" t="s">
        <v>378</v>
      </c>
      <c r="C274" s="636" t="s">
        <v>511</v>
      </c>
      <c r="D274" s="651" t="s">
        <v>441</v>
      </c>
      <c r="E274" s="653"/>
      <c r="F274" s="640">
        <v>245086.39468408513</v>
      </c>
      <c r="G274" s="640">
        <f t="shared" si="3791"/>
        <v>245086.39468408513</v>
      </c>
      <c r="H274" s="653">
        <f t="shared" ref="H274" si="4728">+H275*$F274</f>
        <v>0</v>
      </c>
      <c r="I274" s="653">
        <f t="shared" ref="I274" si="4729">+I275*$F274</f>
        <v>0</v>
      </c>
      <c r="J274" s="653">
        <f t="shared" ref="J274" si="4730">+J275*$F274</f>
        <v>0</v>
      </c>
      <c r="K274" s="653">
        <f t="shared" ref="K274" si="4731">+K275*$F274</f>
        <v>0</v>
      </c>
      <c r="L274" s="653">
        <f t="shared" ref="L274" si="4732">+L275*$F274</f>
        <v>0</v>
      </c>
      <c r="M274" s="653">
        <f t="shared" ref="M274" si="4733">+M275*$F274</f>
        <v>0</v>
      </c>
      <c r="N274" s="653">
        <f t="shared" ref="N274" si="4734">+N275*$F274</f>
        <v>0</v>
      </c>
      <c r="O274" s="653">
        <f t="shared" ref="O274" si="4735">+O275*$F274</f>
        <v>0</v>
      </c>
      <c r="P274" s="653">
        <f t="shared" ref="P274" si="4736">+P275*$F274</f>
        <v>0</v>
      </c>
      <c r="Q274" s="653">
        <f t="shared" ref="Q274" si="4737">+Q275*$F274</f>
        <v>0</v>
      </c>
      <c r="R274" s="653">
        <f t="shared" ref="R274" si="4738">+R275*$F274</f>
        <v>0</v>
      </c>
      <c r="S274" s="653">
        <f t="shared" ref="S274" si="4739">+S275*$F274</f>
        <v>0</v>
      </c>
      <c r="T274" s="653">
        <f t="shared" ref="T274" si="4740">+T275*$F274</f>
        <v>0</v>
      </c>
      <c r="U274" s="653">
        <f t="shared" ref="U274" si="4741">+U275*$F274</f>
        <v>0</v>
      </c>
      <c r="V274" s="653">
        <f t="shared" ref="V274" si="4742">+V275*$F274</f>
        <v>0</v>
      </c>
      <c r="W274" s="653">
        <f t="shared" ref="W274" si="4743">+W275*$F274</f>
        <v>0</v>
      </c>
      <c r="X274" s="653">
        <f t="shared" ref="X274" si="4744">+X275*$F274</f>
        <v>0</v>
      </c>
      <c r="Y274" s="653">
        <f t="shared" ref="Y274" si="4745">+Y275*$F274</f>
        <v>174011.34022570043</v>
      </c>
      <c r="Z274" s="653">
        <f t="shared" ref="Z274" si="4746">+Z275*$F274</f>
        <v>71075.054458384693</v>
      </c>
      <c r="AA274" s="653">
        <f t="shared" ref="AA274" si="4747">+AA275*$F274</f>
        <v>0</v>
      </c>
      <c r="AB274" s="653">
        <f t="shared" ref="AB274" si="4748">+AB275*$F274</f>
        <v>0</v>
      </c>
      <c r="AC274" s="653">
        <f t="shared" ref="AC274" si="4749">+AC275*$F274</f>
        <v>0</v>
      </c>
      <c r="AD274" s="653">
        <f t="shared" ref="AD274" si="4750">+AD275*$F274</f>
        <v>0</v>
      </c>
      <c r="AE274" s="653">
        <f t="shared" ref="AE274" si="4751">+AE275*$F274</f>
        <v>0</v>
      </c>
      <c r="AF274" s="653">
        <f t="shared" ref="AF274" si="4752">+AF275*$F274</f>
        <v>0</v>
      </c>
      <c r="AG274" s="653">
        <f t="shared" ref="AG274" si="4753">+AG275*$F274</f>
        <v>0</v>
      </c>
      <c r="AH274" s="653">
        <f t="shared" ref="AH274" si="4754">+AH275*$F274</f>
        <v>0</v>
      </c>
      <c r="AI274" s="653">
        <f t="shared" ref="AI274" si="4755">+AI275*$F274</f>
        <v>0</v>
      </c>
      <c r="AJ274" s="653">
        <f t="shared" ref="AJ274" si="4756">+AJ275*$F274</f>
        <v>0</v>
      </c>
      <c r="AK274" s="653">
        <f t="shared" ref="AK274" si="4757">+AK275*$F274</f>
        <v>0</v>
      </c>
      <c r="AL274" s="653">
        <f t="shared" ref="AL274" si="4758">+AL275*$F274</f>
        <v>0</v>
      </c>
      <c r="AM274" s="653">
        <f t="shared" ref="AM274" si="4759">+AM275*$F274</f>
        <v>0</v>
      </c>
      <c r="AN274" s="653">
        <f t="shared" ref="AN274" si="4760">+AN275*$F274</f>
        <v>0</v>
      </c>
      <c r="AO274" s="653">
        <f t="shared" ref="AO274" si="4761">+AO275*$F274</f>
        <v>0</v>
      </c>
      <c r="AP274" s="653">
        <f t="shared" ref="AP274" si="4762">+AP275*$F274</f>
        <v>0</v>
      </c>
      <c r="AQ274" s="653">
        <f t="shared" ref="AQ274" si="4763">+AQ275*$F274</f>
        <v>0</v>
      </c>
      <c r="AR274" s="653">
        <f t="shared" ref="AR274" si="4764">+AR275*$F274</f>
        <v>0</v>
      </c>
      <c r="AS274" s="653">
        <f t="shared" ref="AS274" si="4765">+AS275*$F274</f>
        <v>0</v>
      </c>
      <c r="AT274" s="653">
        <f t="shared" ref="AT274" si="4766">+AT275*$F274</f>
        <v>0</v>
      </c>
      <c r="AU274" s="613">
        <f t="shared" si="3750"/>
        <v>245086.39468408513</v>
      </c>
      <c r="AV274" s="645">
        <f t="shared" si="3709"/>
        <v>0</v>
      </c>
      <c r="AW274" s="656">
        <f t="shared" si="3710"/>
        <v>0</v>
      </c>
      <c r="AX274" s="591"/>
    </row>
    <row r="275" spans="1:50" hidden="1" outlineLevel="1">
      <c r="A275" s="590"/>
      <c r="B275" s="636"/>
      <c r="C275" s="636"/>
      <c r="D275" s="651"/>
      <c r="E275" s="653"/>
      <c r="F275" s="640"/>
      <c r="G275" s="640">
        <f t="shared" si="3791"/>
        <v>1</v>
      </c>
      <c r="H275" s="658">
        <v>0</v>
      </c>
      <c r="I275" s="658">
        <v>0</v>
      </c>
      <c r="J275" s="658">
        <v>0</v>
      </c>
      <c r="K275" s="658">
        <v>0</v>
      </c>
      <c r="L275" s="658">
        <v>0</v>
      </c>
      <c r="M275" s="658">
        <v>0</v>
      </c>
      <c r="N275" s="658">
        <v>0</v>
      </c>
      <c r="O275" s="658">
        <v>0</v>
      </c>
      <c r="P275" s="658">
        <v>0</v>
      </c>
      <c r="Q275" s="658">
        <v>0</v>
      </c>
      <c r="R275" s="658">
        <v>0</v>
      </c>
      <c r="S275" s="658">
        <v>0</v>
      </c>
      <c r="T275" s="658">
        <v>0</v>
      </c>
      <c r="U275" s="658">
        <v>0</v>
      </c>
      <c r="V275" s="658">
        <v>0</v>
      </c>
      <c r="W275" s="658">
        <v>0</v>
      </c>
      <c r="X275" s="658">
        <v>0</v>
      </c>
      <c r="Y275" s="658">
        <v>0.71</v>
      </c>
      <c r="Z275" s="658">
        <v>0.29000000000000004</v>
      </c>
      <c r="AA275" s="658">
        <v>0</v>
      </c>
      <c r="AB275" s="658">
        <v>0</v>
      </c>
      <c r="AC275" s="658">
        <v>0</v>
      </c>
      <c r="AD275" s="658">
        <v>0</v>
      </c>
      <c r="AE275" s="654">
        <v>0</v>
      </c>
      <c r="AF275" s="658">
        <v>0</v>
      </c>
      <c r="AG275" s="658">
        <v>0</v>
      </c>
      <c r="AH275" s="658">
        <v>0</v>
      </c>
      <c r="AI275" s="658">
        <v>0</v>
      </c>
      <c r="AJ275" s="658">
        <v>0</v>
      </c>
      <c r="AK275" s="658">
        <v>0</v>
      </c>
      <c r="AL275" s="658">
        <v>0</v>
      </c>
      <c r="AM275" s="658">
        <v>0</v>
      </c>
      <c r="AN275" s="658">
        <v>0</v>
      </c>
      <c r="AO275" s="658">
        <v>0</v>
      </c>
      <c r="AP275" s="658">
        <v>0</v>
      </c>
      <c r="AQ275" s="658">
        <v>0</v>
      </c>
      <c r="AR275" s="658">
        <v>0</v>
      </c>
      <c r="AS275" s="658">
        <v>0</v>
      </c>
      <c r="AT275" s="658">
        <v>0</v>
      </c>
      <c r="AU275" s="613">
        <f t="shared" si="3750"/>
        <v>1</v>
      </c>
      <c r="AV275" s="645">
        <f t="shared" si="3709"/>
        <v>1</v>
      </c>
      <c r="AW275" s="656" t="e">
        <f t="shared" si="3710"/>
        <v>#DIV/0!</v>
      </c>
      <c r="AX275" s="591"/>
    </row>
    <row r="276" spans="1:50" hidden="1" outlineLevel="1">
      <c r="A276" s="590"/>
      <c r="B276" s="636" t="s">
        <v>378</v>
      </c>
      <c r="C276" s="636" t="s">
        <v>512</v>
      </c>
      <c r="D276" s="651" t="s">
        <v>379</v>
      </c>
      <c r="E276" s="653"/>
      <c r="F276" s="640">
        <v>40993.396597878447</v>
      </c>
      <c r="G276" s="640">
        <f t="shared" si="3791"/>
        <v>40993.396597878447</v>
      </c>
      <c r="H276" s="653">
        <f t="shared" ref="H276" si="4767">+H277*$F276</f>
        <v>0</v>
      </c>
      <c r="I276" s="653">
        <f t="shared" ref="I276" si="4768">+I277*$F276</f>
        <v>0</v>
      </c>
      <c r="J276" s="653">
        <f t="shared" ref="J276" si="4769">+J277*$F276</f>
        <v>0</v>
      </c>
      <c r="K276" s="653">
        <f t="shared" ref="K276" si="4770">+K277*$F276</f>
        <v>0</v>
      </c>
      <c r="L276" s="653">
        <f t="shared" ref="L276" si="4771">+L277*$F276</f>
        <v>0</v>
      </c>
      <c r="M276" s="653">
        <f t="shared" ref="M276" si="4772">+M277*$F276</f>
        <v>0</v>
      </c>
      <c r="N276" s="653">
        <f t="shared" ref="N276" si="4773">+N277*$F276</f>
        <v>0</v>
      </c>
      <c r="O276" s="653">
        <f t="shared" ref="O276" si="4774">+O277*$F276</f>
        <v>0</v>
      </c>
      <c r="P276" s="653">
        <f t="shared" ref="P276" si="4775">+P277*$F276</f>
        <v>0</v>
      </c>
      <c r="Q276" s="653">
        <f t="shared" ref="Q276" si="4776">+Q277*$F276</f>
        <v>0</v>
      </c>
      <c r="R276" s="653">
        <f t="shared" ref="R276" si="4777">+R277*$F276</f>
        <v>0</v>
      </c>
      <c r="S276" s="653">
        <f t="shared" ref="S276" si="4778">+S277*$F276</f>
        <v>0</v>
      </c>
      <c r="T276" s="653">
        <f t="shared" ref="T276" si="4779">+T277*$F276</f>
        <v>0</v>
      </c>
      <c r="U276" s="653">
        <f t="shared" ref="U276" si="4780">+U277*$F276</f>
        <v>0</v>
      </c>
      <c r="V276" s="653">
        <f t="shared" ref="V276" si="4781">+V277*$F276</f>
        <v>0</v>
      </c>
      <c r="W276" s="653">
        <f t="shared" ref="W276" si="4782">+W277*$F276</f>
        <v>0</v>
      </c>
      <c r="X276" s="653">
        <f t="shared" ref="X276" si="4783">+X277*$F276</f>
        <v>0</v>
      </c>
      <c r="Y276" s="653">
        <f t="shared" ref="Y276" si="4784">+Y277*$F276</f>
        <v>40993.396597878447</v>
      </c>
      <c r="Z276" s="653">
        <f t="shared" ref="Z276" si="4785">+Z277*$F276</f>
        <v>0</v>
      </c>
      <c r="AA276" s="653">
        <f t="shared" ref="AA276" si="4786">+AA277*$F276</f>
        <v>0</v>
      </c>
      <c r="AB276" s="653">
        <f t="shared" ref="AB276" si="4787">+AB277*$F276</f>
        <v>0</v>
      </c>
      <c r="AC276" s="653">
        <f t="shared" ref="AC276" si="4788">+AC277*$F276</f>
        <v>0</v>
      </c>
      <c r="AD276" s="653">
        <f t="shared" ref="AD276" si="4789">+AD277*$F276</f>
        <v>0</v>
      </c>
      <c r="AE276" s="653">
        <f t="shared" ref="AE276" si="4790">+AE277*$F276</f>
        <v>0</v>
      </c>
      <c r="AF276" s="653">
        <f t="shared" ref="AF276" si="4791">+AF277*$F276</f>
        <v>0</v>
      </c>
      <c r="AG276" s="653">
        <f t="shared" ref="AG276" si="4792">+AG277*$F276</f>
        <v>0</v>
      </c>
      <c r="AH276" s="653">
        <f t="shared" ref="AH276" si="4793">+AH277*$F276</f>
        <v>0</v>
      </c>
      <c r="AI276" s="653">
        <f t="shared" ref="AI276" si="4794">+AI277*$F276</f>
        <v>0</v>
      </c>
      <c r="AJ276" s="653">
        <f t="shared" ref="AJ276" si="4795">+AJ277*$F276</f>
        <v>0</v>
      </c>
      <c r="AK276" s="653">
        <f t="shared" ref="AK276" si="4796">+AK277*$F276</f>
        <v>0</v>
      </c>
      <c r="AL276" s="653">
        <f t="shared" ref="AL276" si="4797">+AL277*$F276</f>
        <v>0</v>
      </c>
      <c r="AM276" s="653">
        <f t="shared" ref="AM276" si="4798">+AM277*$F276</f>
        <v>0</v>
      </c>
      <c r="AN276" s="653">
        <f t="shared" ref="AN276" si="4799">+AN277*$F276</f>
        <v>0</v>
      </c>
      <c r="AO276" s="653">
        <f t="shared" ref="AO276" si="4800">+AO277*$F276</f>
        <v>0</v>
      </c>
      <c r="AP276" s="653">
        <f t="shared" ref="AP276" si="4801">+AP277*$F276</f>
        <v>0</v>
      </c>
      <c r="AQ276" s="653">
        <f t="shared" ref="AQ276" si="4802">+AQ277*$F276</f>
        <v>0</v>
      </c>
      <c r="AR276" s="653">
        <f t="shared" ref="AR276" si="4803">+AR277*$F276</f>
        <v>0</v>
      </c>
      <c r="AS276" s="653">
        <f t="shared" ref="AS276" si="4804">+AS277*$F276</f>
        <v>0</v>
      </c>
      <c r="AT276" s="653">
        <f t="shared" ref="AT276" si="4805">+AT277*$F276</f>
        <v>0</v>
      </c>
      <c r="AU276" s="613">
        <f t="shared" si="3750"/>
        <v>40993.396597878447</v>
      </c>
      <c r="AV276" s="645">
        <f t="shared" si="3709"/>
        <v>0</v>
      </c>
      <c r="AW276" s="656">
        <f t="shared" si="3710"/>
        <v>0</v>
      </c>
      <c r="AX276" s="591"/>
    </row>
    <row r="277" spans="1:50" hidden="1" outlineLevel="1">
      <c r="A277" s="590"/>
      <c r="B277" s="636"/>
      <c r="C277" s="636"/>
      <c r="D277" s="651"/>
      <c r="E277" s="653"/>
      <c r="F277" s="640"/>
      <c r="G277" s="640">
        <f t="shared" si="3791"/>
        <v>1</v>
      </c>
      <c r="H277" s="658">
        <v>0</v>
      </c>
      <c r="I277" s="658">
        <v>0</v>
      </c>
      <c r="J277" s="658">
        <v>0</v>
      </c>
      <c r="K277" s="658">
        <v>0</v>
      </c>
      <c r="L277" s="658">
        <v>0</v>
      </c>
      <c r="M277" s="658">
        <v>0</v>
      </c>
      <c r="N277" s="658">
        <v>0</v>
      </c>
      <c r="O277" s="658">
        <v>0</v>
      </c>
      <c r="P277" s="658">
        <v>0</v>
      </c>
      <c r="Q277" s="658">
        <v>0</v>
      </c>
      <c r="R277" s="658">
        <v>0</v>
      </c>
      <c r="S277" s="658">
        <v>0</v>
      </c>
      <c r="T277" s="658">
        <v>0</v>
      </c>
      <c r="U277" s="658">
        <v>0</v>
      </c>
      <c r="V277" s="658">
        <v>0</v>
      </c>
      <c r="W277" s="658">
        <v>0</v>
      </c>
      <c r="X277" s="658">
        <v>0</v>
      </c>
      <c r="Y277" s="658">
        <v>1</v>
      </c>
      <c r="Z277" s="658">
        <v>0</v>
      </c>
      <c r="AA277" s="658">
        <v>0</v>
      </c>
      <c r="AB277" s="658">
        <v>0</v>
      </c>
      <c r="AC277" s="658">
        <v>0</v>
      </c>
      <c r="AD277" s="658">
        <v>0</v>
      </c>
      <c r="AE277" s="654">
        <v>0</v>
      </c>
      <c r="AF277" s="658">
        <v>0</v>
      </c>
      <c r="AG277" s="658">
        <v>0</v>
      </c>
      <c r="AH277" s="658">
        <v>0</v>
      </c>
      <c r="AI277" s="658">
        <v>0</v>
      </c>
      <c r="AJ277" s="658">
        <v>0</v>
      </c>
      <c r="AK277" s="658">
        <v>0</v>
      </c>
      <c r="AL277" s="658">
        <v>0</v>
      </c>
      <c r="AM277" s="658">
        <v>0</v>
      </c>
      <c r="AN277" s="658">
        <v>0</v>
      </c>
      <c r="AO277" s="658">
        <v>0</v>
      </c>
      <c r="AP277" s="658">
        <v>0</v>
      </c>
      <c r="AQ277" s="658">
        <v>0</v>
      </c>
      <c r="AR277" s="658">
        <v>0</v>
      </c>
      <c r="AS277" s="658">
        <v>0</v>
      </c>
      <c r="AT277" s="658">
        <v>0</v>
      </c>
      <c r="AU277" s="613">
        <f t="shared" si="3750"/>
        <v>1</v>
      </c>
      <c r="AV277" s="645">
        <f t="shared" si="3709"/>
        <v>1</v>
      </c>
      <c r="AW277" s="656" t="e">
        <f t="shared" si="3710"/>
        <v>#DIV/0!</v>
      </c>
      <c r="AX277" s="591"/>
    </row>
    <row r="278" spans="1:50" hidden="1" outlineLevel="1">
      <c r="A278" s="590"/>
      <c r="B278" s="636" t="s">
        <v>378</v>
      </c>
      <c r="C278" s="636" t="s">
        <v>513</v>
      </c>
      <c r="D278" s="651" t="s">
        <v>391</v>
      </c>
      <c r="E278" s="653"/>
      <c r="F278" s="640">
        <v>102618.81379523856</v>
      </c>
      <c r="G278" s="640">
        <f t="shared" si="3791"/>
        <v>102618.81379523856</v>
      </c>
      <c r="H278" s="653">
        <f t="shared" ref="H278" si="4806">+H279*$F278</f>
        <v>0</v>
      </c>
      <c r="I278" s="653">
        <f t="shared" ref="I278" si="4807">+I279*$F278</f>
        <v>0</v>
      </c>
      <c r="J278" s="653">
        <f t="shared" ref="J278" si="4808">+J279*$F278</f>
        <v>0</v>
      </c>
      <c r="K278" s="653">
        <f t="shared" ref="K278" si="4809">+K279*$F278</f>
        <v>0</v>
      </c>
      <c r="L278" s="653">
        <f t="shared" ref="L278" si="4810">+L279*$F278</f>
        <v>0</v>
      </c>
      <c r="M278" s="653">
        <f t="shared" ref="M278" si="4811">+M279*$F278</f>
        <v>0</v>
      </c>
      <c r="N278" s="653">
        <f t="shared" ref="N278" si="4812">+N279*$F278</f>
        <v>0</v>
      </c>
      <c r="O278" s="653">
        <f t="shared" ref="O278" si="4813">+O279*$F278</f>
        <v>0</v>
      </c>
      <c r="P278" s="653">
        <f t="shared" ref="P278" si="4814">+P279*$F278</f>
        <v>0</v>
      </c>
      <c r="Q278" s="653">
        <f t="shared" ref="Q278" si="4815">+Q279*$F278</f>
        <v>0</v>
      </c>
      <c r="R278" s="653">
        <f t="shared" ref="R278" si="4816">+R279*$F278</f>
        <v>0</v>
      </c>
      <c r="S278" s="653">
        <f t="shared" ref="S278" si="4817">+S279*$F278</f>
        <v>0</v>
      </c>
      <c r="T278" s="653">
        <f t="shared" ref="T278" si="4818">+T279*$F278</f>
        <v>0</v>
      </c>
      <c r="U278" s="653">
        <f t="shared" ref="U278" si="4819">+U279*$F278</f>
        <v>0</v>
      </c>
      <c r="V278" s="653">
        <f t="shared" ref="V278" si="4820">+V279*$F278</f>
        <v>0</v>
      </c>
      <c r="W278" s="653">
        <f t="shared" ref="W278" si="4821">+W279*$F278</f>
        <v>0</v>
      </c>
      <c r="X278" s="653">
        <f t="shared" ref="X278" si="4822">+X279*$F278</f>
        <v>0</v>
      </c>
      <c r="Y278" s="653">
        <f t="shared" ref="Y278" si="4823">+Y279*$F278</f>
        <v>0</v>
      </c>
      <c r="Z278" s="653">
        <f t="shared" ref="Z278" si="4824">+Z279*$F278</f>
        <v>102618.81379523856</v>
      </c>
      <c r="AA278" s="653">
        <f t="shared" ref="AA278" si="4825">+AA279*$F278</f>
        <v>0</v>
      </c>
      <c r="AB278" s="653">
        <f t="shared" ref="AB278" si="4826">+AB279*$F278</f>
        <v>0</v>
      </c>
      <c r="AC278" s="653">
        <f t="shared" ref="AC278" si="4827">+AC279*$F278</f>
        <v>0</v>
      </c>
      <c r="AD278" s="653">
        <f t="shared" ref="AD278" si="4828">+AD279*$F278</f>
        <v>0</v>
      </c>
      <c r="AE278" s="653">
        <f t="shared" ref="AE278" si="4829">+AE279*$F278</f>
        <v>0</v>
      </c>
      <c r="AF278" s="653">
        <f t="shared" ref="AF278" si="4830">+AF279*$F278</f>
        <v>0</v>
      </c>
      <c r="AG278" s="653">
        <f t="shared" ref="AG278" si="4831">+AG279*$F278</f>
        <v>0</v>
      </c>
      <c r="AH278" s="653">
        <f t="shared" ref="AH278" si="4832">+AH279*$F278</f>
        <v>0</v>
      </c>
      <c r="AI278" s="653">
        <f t="shared" ref="AI278" si="4833">+AI279*$F278</f>
        <v>0</v>
      </c>
      <c r="AJ278" s="653">
        <f t="shared" ref="AJ278" si="4834">+AJ279*$F278</f>
        <v>0</v>
      </c>
      <c r="AK278" s="653">
        <f t="shared" ref="AK278" si="4835">+AK279*$F278</f>
        <v>0</v>
      </c>
      <c r="AL278" s="653">
        <f t="shared" ref="AL278" si="4836">+AL279*$F278</f>
        <v>0</v>
      </c>
      <c r="AM278" s="653">
        <f t="shared" ref="AM278" si="4837">+AM279*$F278</f>
        <v>0</v>
      </c>
      <c r="AN278" s="653">
        <f t="shared" ref="AN278" si="4838">+AN279*$F278</f>
        <v>0</v>
      </c>
      <c r="AO278" s="653">
        <f t="shared" ref="AO278" si="4839">+AO279*$F278</f>
        <v>0</v>
      </c>
      <c r="AP278" s="653">
        <f t="shared" ref="AP278" si="4840">+AP279*$F278</f>
        <v>0</v>
      </c>
      <c r="AQ278" s="653">
        <f t="shared" ref="AQ278" si="4841">+AQ279*$F278</f>
        <v>0</v>
      </c>
      <c r="AR278" s="653">
        <f t="shared" ref="AR278" si="4842">+AR279*$F278</f>
        <v>0</v>
      </c>
      <c r="AS278" s="653">
        <f t="shared" ref="AS278" si="4843">+AS279*$F278</f>
        <v>0</v>
      </c>
      <c r="AT278" s="653">
        <f t="shared" ref="AT278" si="4844">+AT279*$F278</f>
        <v>0</v>
      </c>
      <c r="AU278" s="613">
        <f t="shared" si="3750"/>
        <v>102618.81379523856</v>
      </c>
      <c r="AV278" s="645">
        <f t="shared" si="3709"/>
        <v>0</v>
      </c>
      <c r="AW278" s="656">
        <f t="shared" si="3710"/>
        <v>0</v>
      </c>
      <c r="AX278" s="591"/>
    </row>
    <row r="279" spans="1:50" hidden="1" outlineLevel="1">
      <c r="A279" s="590"/>
      <c r="B279" s="636"/>
      <c r="C279" s="636"/>
      <c r="D279" s="651"/>
      <c r="E279" s="653"/>
      <c r="F279" s="640"/>
      <c r="G279" s="640">
        <f t="shared" si="3791"/>
        <v>1</v>
      </c>
      <c r="H279" s="658">
        <v>0</v>
      </c>
      <c r="I279" s="658">
        <v>0</v>
      </c>
      <c r="J279" s="658">
        <v>0</v>
      </c>
      <c r="K279" s="658">
        <v>0</v>
      </c>
      <c r="L279" s="658">
        <v>0</v>
      </c>
      <c r="M279" s="658">
        <v>0</v>
      </c>
      <c r="N279" s="658">
        <v>0</v>
      </c>
      <c r="O279" s="658">
        <v>0</v>
      </c>
      <c r="P279" s="658">
        <v>0</v>
      </c>
      <c r="Q279" s="658">
        <v>0</v>
      </c>
      <c r="R279" s="658">
        <v>0</v>
      </c>
      <c r="S279" s="658">
        <v>0</v>
      </c>
      <c r="T279" s="658">
        <v>0</v>
      </c>
      <c r="U279" s="658">
        <v>0</v>
      </c>
      <c r="V279" s="658">
        <v>0</v>
      </c>
      <c r="W279" s="658">
        <v>0</v>
      </c>
      <c r="X279" s="658">
        <v>0</v>
      </c>
      <c r="Y279" s="658">
        <v>0</v>
      </c>
      <c r="Z279" s="658">
        <v>1</v>
      </c>
      <c r="AA279" s="658">
        <v>0</v>
      </c>
      <c r="AB279" s="658">
        <v>0</v>
      </c>
      <c r="AC279" s="658">
        <v>0</v>
      </c>
      <c r="AD279" s="658">
        <v>0</v>
      </c>
      <c r="AE279" s="654">
        <v>0</v>
      </c>
      <c r="AF279" s="658">
        <v>0</v>
      </c>
      <c r="AG279" s="658">
        <v>0</v>
      </c>
      <c r="AH279" s="658">
        <v>0</v>
      </c>
      <c r="AI279" s="658">
        <v>0</v>
      </c>
      <c r="AJ279" s="658">
        <v>0</v>
      </c>
      <c r="AK279" s="658">
        <v>0</v>
      </c>
      <c r="AL279" s="658">
        <v>0</v>
      </c>
      <c r="AM279" s="658">
        <v>0</v>
      </c>
      <c r="AN279" s="658">
        <v>0</v>
      </c>
      <c r="AO279" s="658">
        <v>0</v>
      </c>
      <c r="AP279" s="658">
        <v>0</v>
      </c>
      <c r="AQ279" s="658">
        <v>0</v>
      </c>
      <c r="AR279" s="658">
        <v>0</v>
      </c>
      <c r="AS279" s="658">
        <v>0</v>
      </c>
      <c r="AT279" s="658">
        <v>0</v>
      </c>
      <c r="AU279" s="613">
        <f t="shared" si="3750"/>
        <v>1</v>
      </c>
      <c r="AV279" s="645">
        <f t="shared" si="3709"/>
        <v>1</v>
      </c>
      <c r="AW279" s="656" t="e">
        <f t="shared" si="3710"/>
        <v>#DIV/0!</v>
      </c>
      <c r="AX279" s="591"/>
    </row>
    <row r="280" spans="1:50" hidden="1" outlineLevel="1">
      <c r="A280" s="590"/>
      <c r="B280" s="646" t="s">
        <v>305</v>
      </c>
      <c r="C280" s="646" t="s">
        <v>514</v>
      </c>
      <c r="D280" s="647" t="s">
        <v>515</v>
      </c>
      <c r="E280" s="649"/>
      <c r="F280" s="650">
        <f>+F281+F283+F285</f>
        <v>388698.60507720214</v>
      </c>
      <c r="G280" s="650">
        <f t="shared" si="3791"/>
        <v>388698.60507720208</v>
      </c>
      <c r="H280" s="650">
        <f t="shared" ref="H280" si="4845">+H281+H283+H285</f>
        <v>0</v>
      </c>
      <c r="I280" s="650">
        <f t="shared" ref="I280" si="4846">+I281+I283+I285</f>
        <v>0</v>
      </c>
      <c r="J280" s="650">
        <f t="shared" ref="J280" si="4847">+J281+J283+J285</f>
        <v>0</v>
      </c>
      <c r="K280" s="650">
        <f t="shared" ref="K280" si="4848">+K281+K283+K285</f>
        <v>0</v>
      </c>
      <c r="L280" s="650">
        <f t="shared" ref="L280" si="4849">+L281+L283+L285</f>
        <v>0</v>
      </c>
      <c r="M280" s="650">
        <f t="shared" ref="M280" si="4850">+M281+M283+M285</f>
        <v>0</v>
      </c>
      <c r="N280" s="650">
        <f t="shared" ref="N280" si="4851">+N281+N283+N285</f>
        <v>0</v>
      </c>
      <c r="O280" s="650">
        <f t="shared" ref="O280" si="4852">+O281+O283+O285</f>
        <v>0</v>
      </c>
      <c r="P280" s="650">
        <f t="shared" ref="P280" si="4853">+P281+P283+P285</f>
        <v>0</v>
      </c>
      <c r="Q280" s="650">
        <f t="shared" ref="Q280" si="4854">+Q281+Q283+Q285</f>
        <v>0</v>
      </c>
      <c r="R280" s="650">
        <f t="shared" ref="R280" si="4855">+R281+R283+R285</f>
        <v>0</v>
      </c>
      <c r="S280" s="650">
        <f t="shared" ref="S280" si="4856">+S281+S283+S285</f>
        <v>0</v>
      </c>
      <c r="T280" s="650">
        <f t="shared" ref="T280" si="4857">+T281+T283+T285</f>
        <v>0</v>
      </c>
      <c r="U280" s="650">
        <f t="shared" ref="U280" si="4858">+U281+U283+U285</f>
        <v>0</v>
      </c>
      <c r="V280" s="650">
        <f t="shared" ref="V280" si="4859">+V281+V283+V285</f>
        <v>0</v>
      </c>
      <c r="W280" s="650">
        <f t="shared" ref="W280" si="4860">+W281+W283+W285</f>
        <v>0</v>
      </c>
      <c r="X280" s="650">
        <f t="shared" ref="X280" si="4861">+X281+X283+X285</f>
        <v>0</v>
      </c>
      <c r="Y280" s="650">
        <f t="shared" ref="Y280" si="4862">+Y281+Y283+Y285</f>
        <v>0</v>
      </c>
      <c r="Z280" s="650">
        <f t="shared" ref="Z280" si="4863">+Z281+Z283+Z285</f>
        <v>315839.24728258274</v>
      </c>
      <c r="AA280" s="650">
        <f t="shared" ref="AA280" si="4864">+AA281+AA283+AA285</f>
        <v>72859.357794619369</v>
      </c>
      <c r="AB280" s="650">
        <f t="shared" ref="AB280" si="4865">+AB281+AB283+AB285</f>
        <v>0</v>
      </c>
      <c r="AC280" s="650">
        <f t="shared" ref="AC280" si="4866">+AC281+AC283+AC285</f>
        <v>0</v>
      </c>
      <c r="AD280" s="650">
        <f t="shared" ref="AD280" si="4867">+AD281+AD283+AD285</f>
        <v>0</v>
      </c>
      <c r="AE280" s="650">
        <f t="shared" ref="AE280" si="4868">+AE281+AE283+AE285</f>
        <v>0</v>
      </c>
      <c r="AF280" s="650">
        <f t="shared" ref="AF280" si="4869">+AF281+AF283+AF285</f>
        <v>0</v>
      </c>
      <c r="AG280" s="650">
        <f t="shared" ref="AG280" si="4870">+AG281+AG283+AG285</f>
        <v>0</v>
      </c>
      <c r="AH280" s="650">
        <f t="shared" ref="AH280" si="4871">+AH281+AH283+AH285</f>
        <v>0</v>
      </c>
      <c r="AI280" s="650">
        <f t="shared" ref="AI280" si="4872">+AI281+AI283+AI285</f>
        <v>0</v>
      </c>
      <c r="AJ280" s="650">
        <f t="shared" ref="AJ280" si="4873">+AJ281+AJ283+AJ285</f>
        <v>0</v>
      </c>
      <c r="AK280" s="650">
        <f t="shared" ref="AK280" si="4874">+AK281+AK283+AK285</f>
        <v>0</v>
      </c>
      <c r="AL280" s="650">
        <f t="shared" ref="AL280" si="4875">+AL281+AL283+AL285</f>
        <v>0</v>
      </c>
      <c r="AM280" s="650">
        <f t="shared" ref="AM280" si="4876">+AM281+AM283+AM285</f>
        <v>0</v>
      </c>
      <c r="AN280" s="650">
        <f t="shared" ref="AN280" si="4877">+AN281+AN283+AN285</f>
        <v>0</v>
      </c>
      <c r="AO280" s="650">
        <f t="shared" ref="AO280" si="4878">+AO281+AO283+AO285</f>
        <v>0</v>
      </c>
      <c r="AP280" s="650">
        <f t="shared" ref="AP280" si="4879">+AP281+AP283+AP285</f>
        <v>0</v>
      </c>
      <c r="AQ280" s="650">
        <f t="shared" ref="AQ280" si="4880">+AQ281+AQ283+AQ285</f>
        <v>0</v>
      </c>
      <c r="AR280" s="650">
        <f t="shared" ref="AR280" si="4881">+AR281+AR283+AR285</f>
        <v>0</v>
      </c>
      <c r="AS280" s="650">
        <f t="shared" ref="AS280" si="4882">+AS281+AS283+AS285</f>
        <v>0</v>
      </c>
      <c r="AT280" s="650">
        <f t="shared" ref="AT280" si="4883">+AT281+AT283+AT285</f>
        <v>0</v>
      </c>
      <c r="AU280" s="613">
        <f t="shared" si="3750"/>
        <v>388698.60507720208</v>
      </c>
      <c r="AV280" s="645">
        <f t="shared" si="3709"/>
        <v>0</v>
      </c>
      <c r="AW280" s="656">
        <f t="shared" si="3710"/>
        <v>0</v>
      </c>
      <c r="AX280" s="591"/>
    </row>
    <row r="281" spans="1:50" hidden="1" outlineLevel="1">
      <c r="A281" s="590"/>
      <c r="B281" s="636" t="s">
        <v>378</v>
      </c>
      <c r="C281" s="636" t="s">
        <v>516</v>
      </c>
      <c r="D281" s="651" t="s">
        <v>441</v>
      </c>
      <c r="E281" s="653"/>
      <c r="F281" s="640">
        <v>245086.39468408513</v>
      </c>
      <c r="G281" s="640">
        <f t="shared" si="3791"/>
        <v>245086.39468408513</v>
      </c>
      <c r="H281" s="653">
        <f t="shared" ref="H281" si="4884">+H282*$F281</f>
        <v>0</v>
      </c>
      <c r="I281" s="653">
        <f t="shared" ref="I281" si="4885">+I282*$F281</f>
        <v>0</v>
      </c>
      <c r="J281" s="653">
        <f t="shared" ref="J281" si="4886">+J282*$F281</f>
        <v>0</v>
      </c>
      <c r="K281" s="653">
        <f t="shared" ref="K281" si="4887">+K282*$F281</f>
        <v>0</v>
      </c>
      <c r="L281" s="653">
        <f t="shared" ref="L281" si="4888">+L282*$F281</f>
        <v>0</v>
      </c>
      <c r="M281" s="653">
        <f t="shared" ref="M281" si="4889">+M282*$F281</f>
        <v>0</v>
      </c>
      <c r="N281" s="653">
        <f t="shared" ref="N281" si="4890">+N282*$F281</f>
        <v>0</v>
      </c>
      <c r="O281" s="653">
        <f t="shared" ref="O281" si="4891">+O282*$F281</f>
        <v>0</v>
      </c>
      <c r="P281" s="653">
        <f t="shared" ref="P281" si="4892">+P282*$F281</f>
        <v>0</v>
      </c>
      <c r="Q281" s="653">
        <f t="shared" ref="Q281" si="4893">+Q282*$F281</f>
        <v>0</v>
      </c>
      <c r="R281" s="653">
        <f t="shared" ref="R281" si="4894">+R282*$F281</f>
        <v>0</v>
      </c>
      <c r="S281" s="653">
        <f t="shared" ref="S281" si="4895">+S282*$F281</f>
        <v>0</v>
      </c>
      <c r="T281" s="653">
        <f t="shared" ref="T281" si="4896">+T282*$F281</f>
        <v>0</v>
      </c>
      <c r="U281" s="653">
        <f t="shared" ref="U281" si="4897">+U282*$F281</f>
        <v>0</v>
      </c>
      <c r="V281" s="653">
        <f t="shared" ref="V281" si="4898">+V282*$F281</f>
        <v>0</v>
      </c>
      <c r="W281" s="653">
        <f t="shared" ref="W281" si="4899">+W282*$F281</f>
        <v>0</v>
      </c>
      <c r="X281" s="653">
        <f t="shared" ref="X281" si="4900">+X282*$F281</f>
        <v>0</v>
      </c>
      <c r="Y281" s="653">
        <f t="shared" ref="Y281" si="4901">+Y282*$F281</f>
        <v>0</v>
      </c>
      <c r="Z281" s="653">
        <f t="shared" ref="Z281" si="4902">+Z282*$F281</f>
        <v>245086.39468408513</v>
      </c>
      <c r="AA281" s="653">
        <f t="shared" ref="AA281" si="4903">+AA282*$F281</f>
        <v>0</v>
      </c>
      <c r="AB281" s="653">
        <f t="shared" ref="AB281" si="4904">+AB282*$F281</f>
        <v>0</v>
      </c>
      <c r="AC281" s="653">
        <f t="shared" ref="AC281" si="4905">+AC282*$F281</f>
        <v>0</v>
      </c>
      <c r="AD281" s="653">
        <f t="shared" ref="AD281" si="4906">+AD282*$F281</f>
        <v>0</v>
      </c>
      <c r="AE281" s="653">
        <f t="shared" ref="AE281" si="4907">+AE282*$F281</f>
        <v>0</v>
      </c>
      <c r="AF281" s="653">
        <f t="shared" ref="AF281" si="4908">+AF282*$F281</f>
        <v>0</v>
      </c>
      <c r="AG281" s="653">
        <f t="shared" ref="AG281" si="4909">+AG282*$F281</f>
        <v>0</v>
      </c>
      <c r="AH281" s="653">
        <f t="shared" ref="AH281" si="4910">+AH282*$F281</f>
        <v>0</v>
      </c>
      <c r="AI281" s="653">
        <f t="shared" ref="AI281" si="4911">+AI282*$F281</f>
        <v>0</v>
      </c>
      <c r="AJ281" s="653">
        <f t="shared" ref="AJ281" si="4912">+AJ282*$F281</f>
        <v>0</v>
      </c>
      <c r="AK281" s="653">
        <f t="shared" ref="AK281" si="4913">+AK282*$F281</f>
        <v>0</v>
      </c>
      <c r="AL281" s="653">
        <f t="shared" ref="AL281" si="4914">+AL282*$F281</f>
        <v>0</v>
      </c>
      <c r="AM281" s="653">
        <f t="shared" ref="AM281" si="4915">+AM282*$F281</f>
        <v>0</v>
      </c>
      <c r="AN281" s="653">
        <f t="shared" ref="AN281" si="4916">+AN282*$F281</f>
        <v>0</v>
      </c>
      <c r="AO281" s="653">
        <f t="shared" ref="AO281" si="4917">+AO282*$F281</f>
        <v>0</v>
      </c>
      <c r="AP281" s="653">
        <f t="shared" ref="AP281" si="4918">+AP282*$F281</f>
        <v>0</v>
      </c>
      <c r="AQ281" s="653">
        <f t="shared" ref="AQ281" si="4919">+AQ282*$F281</f>
        <v>0</v>
      </c>
      <c r="AR281" s="653">
        <f t="shared" ref="AR281" si="4920">+AR282*$F281</f>
        <v>0</v>
      </c>
      <c r="AS281" s="653">
        <f t="shared" ref="AS281" si="4921">+AS282*$F281</f>
        <v>0</v>
      </c>
      <c r="AT281" s="653">
        <f t="shared" ref="AT281" si="4922">+AT282*$F281</f>
        <v>0</v>
      </c>
      <c r="AU281" s="613">
        <f t="shared" si="3750"/>
        <v>245086.39468408513</v>
      </c>
      <c r="AV281" s="645">
        <f t="shared" si="3709"/>
        <v>0</v>
      </c>
      <c r="AW281" s="656">
        <f t="shared" si="3710"/>
        <v>0</v>
      </c>
      <c r="AX281" s="591"/>
    </row>
    <row r="282" spans="1:50" hidden="1" outlineLevel="1">
      <c r="A282" s="590"/>
      <c r="B282" s="636"/>
      <c r="C282" s="636"/>
      <c r="D282" s="651"/>
      <c r="E282" s="653"/>
      <c r="F282" s="640"/>
      <c r="G282" s="640">
        <f t="shared" si="3791"/>
        <v>1</v>
      </c>
      <c r="H282" s="658">
        <v>0</v>
      </c>
      <c r="I282" s="658">
        <v>0</v>
      </c>
      <c r="J282" s="658">
        <v>0</v>
      </c>
      <c r="K282" s="658">
        <v>0</v>
      </c>
      <c r="L282" s="658">
        <v>0</v>
      </c>
      <c r="M282" s="658">
        <v>0</v>
      </c>
      <c r="N282" s="658">
        <v>0</v>
      </c>
      <c r="O282" s="658">
        <v>0</v>
      </c>
      <c r="P282" s="658">
        <v>0</v>
      </c>
      <c r="Q282" s="658">
        <v>0</v>
      </c>
      <c r="R282" s="658">
        <v>0</v>
      </c>
      <c r="S282" s="658">
        <v>0</v>
      </c>
      <c r="T282" s="658">
        <v>0</v>
      </c>
      <c r="U282" s="658">
        <v>0</v>
      </c>
      <c r="V282" s="658">
        <v>0</v>
      </c>
      <c r="W282" s="658">
        <v>0</v>
      </c>
      <c r="X282" s="658">
        <v>0</v>
      </c>
      <c r="Y282" s="658">
        <v>0</v>
      </c>
      <c r="Z282" s="658">
        <v>1</v>
      </c>
      <c r="AA282" s="658">
        <v>0</v>
      </c>
      <c r="AB282" s="658">
        <v>0</v>
      </c>
      <c r="AC282" s="658">
        <v>0</v>
      </c>
      <c r="AD282" s="658">
        <v>0</v>
      </c>
      <c r="AE282" s="654">
        <v>0</v>
      </c>
      <c r="AF282" s="658">
        <v>0</v>
      </c>
      <c r="AG282" s="658">
        <v>0</v>
      </c>
      <c r="AH282" s="658">
        <v>0</v>
      </c>
      <c r="AI282" s="658">
        <v>0</v>
      </c>
      <c r="AJ282" s="658">
        <v>0</v>
      </c>
      <c r="AK282" s="658">
        <v>0</v>
      </c>
      <c r="AL282" s="658">
        <v>0</v>
      </c>
      <c r="AM282" s="658">
        <v>0</v>
      </c>
      <c r="AN282" s="658">
        <v>0</v>
      </c>
      <c r="AO282" s="658">
        <v>0</v>
      </c>
      <c r="AP282" s="658">
        <v>0</v>
      </c>
      <c r="AQ282" s="658">
        <v>0</v>
      </c>
      <c r="AR282" s="658">
        <v>0</v>
      </c>
      <c r="AS282" s="658">
        <v>0</v>
      </c>
      <c r="AT282" s="658">
        <v>0</v>
      </c>
      <c r="AU282" s="613">
        <f t="shared" si="3750"/>
        <v>1</v>
      </c>
      <c r="AV282" s="645">
        <f t="shared" si="3709"/>
        <v>1</v>
      </c>
      <c r="AW282" s="656" t="e">
        <f t="shared" si="3710"/>
        <v>#DIV/0!</v>
      </c>
      <c r="AX282" s="591"/>
    </row>
    <row r="283" spans="1:50" hidden="1" outlineLevel="1">
      <c r="A283" s="590"/>
      <c r="B283" s="636" t="s">
        <v>378</v>
      </c>
      <c r="C283" s="636" t="s">
        <v>517</v>
      </c>
      <c r="D283" s="651" t="s">
        <v>379</v>
      </c>
      <c r="E283" s="653"/>
      <c r="F283" s="640">
        <v>40993.396597878447</v>
      </c>
      <c r="G283" s="640">
        <f t="shared" si="3791"/>
        <v>40993.396597878447</v>
      </c>
      <c r="H283" s="653">
        <f t="shared" ref="H283" si="4923">+H284*$F283</f>
        <v>0</v>
      </c>
      <c r="I283" s="653">
        <f t="shared" ref="I283" si="4924">+I284*$F283</f>
        <v>0</v>
      </c>
      <c r="J283" s="653">
        <f t="shared" ref="J283" si="4925">+J284*$F283</f>
        <v>0</v>
      </c>
      <c r="K283" s="653">
        <f t="shared" ref="K283" si="4926">+K284*$F283</f>
        <v>0</v>
      </c>
      <c r="L283" s="653">
        <f t="shared" ref="L283" si="4927">+L284*$F283</f>
        <v>0</v>
      </c>
      <c r="M283" s="653">
        <f t="shared" ref="M283" si="4928">+M284*$F283</f>
        <v>0</v>
      </c>
      <c r="N283" s="653">
        <f t="shared" ref="N283" si="4929">+N284*$F283</f>
        <v>0</v>
      </c>
      <c r="O283" s="653">
        <f t="shared" ref="O283" si="4930">+O284*$F283</f>
        <v>0</v>
      </c>
      <c r="P283" s="653">
        <f t="shared" ref="P283" si="4931">+P284*$F283</f>
        <v>0</v>
      </c>
      <c r="Q283" s="653">
        <f t="shared" ref="Q283" si="4932">+Q284*$F283</f>
        <v>0</v>
      </c>
      <c r="R283" s="653">
        <f t="shared" ref="R283" si="4933">+R284*$F283</f>
        <v>0</v>
      </c>
      <c r="S283" s="653">
        <f t="shared" ref="S283" si="4934">+S284*$F283</f>
        <v>0</v>
      </c>
      <c r="T283" s="653">
        <f t="shared" ref="T283" si="4935">+T284*$F283</f>
        <v>0</v>
      </c>
      <c r="U283" s="653">
        <f t="shared" ref="U283" si="4936">+U284*$F283</f>
        <v>0</v>
      </c>
      <c r="V283" s="653">
        <f t="shared" ref="V283" si="4937">+V284*$F283</f>
        <v>0</v>
      </c>
      <c r="W283" s="653">
        <f t="shared" ref="W283" si="4938">+W284*$F283</f>
        <v>0</v>
      </c>
      <c r="X283" s="653">
        <f t="shared" ref="X283" si="4939">+X284*$F283</f>
        <v>0</v>
      </c>
      <c r="Y283" s="653">
        <f t="shared" ref="Y283" si="4940">+Y284*$F283</f>
        <v>0</v>
      </c>
      <c r="Z283" s="653">
        <f t="shared" ref="Z283" si="4941">+Z284*$F283</f>
        <v>40993.396597878447</v>
      </c>
      <c r="AA283" s="653">
        <f t="shared" ref="AA283" si="4942">+AA284*$F283</f>
        <v>0</v>
      </c>
      <c r="AB283" s="653">
        <f t="shared" ref="AB283" si="4943">+AB284*$F283</f>
        <v>0</v>
      </c>
      <c r="AC283" s="653">
        <f t="shared" ref="AC283" si="4944">+AC284*$F283</f>
        <v>0</v>
      </c>
      <c r="AD283" s="653">
        <f t="shared" ref="AD283" si="4945">+AD284*$F283</f>
        <v>0</v>
      </c>
      <c r="AE283" s="653">
        <f t="shared" ref="AE283" si="4946">+AE284*$F283</f>
        <v>0</v>
      </c>
      <c r="AF283" s="653">
        <f t="shared" ref="AF283" si="4947">+AF284*$F283</f>
        <v>0</v>
      </c>
      <c r="AG283" s="653">
        <f t="shared" ref="AG283" si="4948">+AG284*$F283</f>
        <v>0</v>
      </c>
      <c r="AH283" s="653">
        <f t="shared" ref="AH283" si="4949">+AH284*$F283</f>
        <v>0</v>
      </c>
      <c r="AI283" s="653">
        <f t="shared" ref="AI283" si="4950">+AI284*$F283</f>
        <v>0</v>
      </c>
      <c r="AJ283" s="653">
        <f t="shared" ref="AJ283" si="4951">+AJ284*$F283</f>
        <v>0</v>
      </c>
      <c r="AK283" s="653">
        <f t="shared" ref="AK283" si="4952">+AK284*$F283</f>
        <v>0</v>
      </c>
      <c r="AL283" s="653">
        <f t="shared" ref="AL283" si="4953">+AL284*$F283</f>
        <v>0</v>
      </c>
      <c r="AM283" s="653">
        <f t="shared" ref="AM283" si="4954">+AM284*$F283</f>
        <v>0</v>
      </c>
      <c r="AN283" s="653">
        <f t="shared" ref="AN283" si="4955">+AN284*$F283</f>
        <v>0</v>
      </c>
      <c r="AO283" s="653">
        <f t="shared" ref="AO283" si="4956">+AO284*$F283</f>
        <v>0</v>
      </c>
      <c r="AP283" s="653">
        <f t="shared" ref="AP283" si="4957">+AP284*$F283</f>
        <v>0</v>
      </c>
      <c r="AQ283" s="653">
        <f t="shared" ref="AQ283" si="4958">+AQ284*$F283</f>
        <v>0</v>
      </c>
      <c r="AR283" s="653">
        <f t="shared" ref="AR283" si="4959">+AR284*$F283</f>
        <v>0</v>
      </c>
      <c r="AS283" s="653">
        <f t="shared" ref="AS283" si="4960">+AS284*$F283</f>
        <v>0</v>
      </c>
      <c r="AT283" s="653">
        <f t="shared" ref="AT283" si="4961">+AT284*$F283</f>
        <v>0</v>
      </c>
      <c r="AU283" s="613">
        <f t="shared" si="3750"/>
        <v>40993.396597878447</v>
      </c>
      <c r="AV283" s="645">
        <f t="shared" si="3709"/>
        <v>0</v>
      </c>
      <c r="AW283" s="656">
        <f t="shared" si="3710"/>
        <v>0</v>
      </c>
      <c r="AX283" s="591"/>
    </row>
    <row r="284" spans="1:50" hidden="1" outlineLevel="1">
      <c r="A284" s="590"/>
      <c r="B284" s="636"/>
      <c r="C284" s="636"/>
      <c r="D284" s="651"/>
      <c r="E284" s="653"/>
      <c r="F284" s="640"/>
      <c r="G284" s="640">
        <f t="shared" si="3791"/>
        <v>1</v>
      </c>
      <c r="H284" s="658">
        <v>0</v>
      </c>
      <c r="I284" s="658">
        <v>0</v>
      </c>
      <c r="J284" s="658">
        <v>0</v>
      </c>
      <c r="K284" s="658">
        <v>0</v>
      </c>
      <c r="L284" s="658">
        <v>0</v>
      </c>
      <c r="M284" s="658">
        <v>0</v>
      </c>
      <c r="N284" s="658">
        <v>0</v>
      </c>
      <c r="O284" s="658">
        <v>0</v>
      </c>
      <c r="P284" s="658">
        <v>0</v>
      </c>
      <c r="Q284" s="658">
        <v>0</v>
      </c>
      <c r="R284" s="658">
        <v>0</v>
      </c>
      <c r="S284" s="658">
        <v>0</v>
      </c>
      <c r="T284" s="658">
        <v>0</v>
      </c>
      <c r="U284" s="658">
        <v>0</v>
      </c>
      <c r="V284" s="658">
        <v>0</v>
      </c>
      <c r="W284" s="658">
        <v>0</v>
      </c>
      <c r="X284" s="658">
        <v>0</v>
      </c>
      <c r="Y284" s="658">
        <v>0</v>
      </c>
      <c r="Z284" s="658">
        <v>1</v>
      </c>
      <c r="AA284" s="658">
        <v>0</v>
      </c>
      <c r="AB284" s="658">
        <v>0</v>
      </c>
      <c r="AC284" s="658">
        <v>0</v>
      </c>
      <c r="AD284" s="658">
        <v>0</v>
      </c>
      <c r="AE284" s="654">
        <v>0</v>
      </c>
      <c r="AF284" s="658">
        <v>0</v>
      </c>
      <c r="AG284" s="658">
        <v>0</v>
      </c>
      <c r="AH284" s="658">
        <v>0</v>
      </c>
      <c r="AI284" s="658">
        <v>0</v>
      </c>
      <c r="AJ284" s="658">
        <v>0</v>
      </c>
      <c r="AK284" s="658">
        <v>0</v>
      </c>
      <c r="AL284" s="658">
        <v>0</v>
      </c>
      <c r="AM284" s="658">
        <v>0</v>
      </c>
      <c r="AN284" s="658">
        <v>0</v>
      </c>
      <c r="AO284" s="658">
        <v>0</v>
      </c>
      <c r="AP284" s="658">
        <v>0</v>
      </c>
      <c r="AQ284" s="658">
        <v>0</v>
      </c>
      <c r="AR284" s="658">
        <v>0</v>
      </c>
      <c r="AS284" s="658">
        <v>0</v>
      </c>
      <c r="AT284" s="658">
        <v>0</v>
      </c>
      <c r="AU284" s="613">
        <f t="shared" si="3750"/>
        <v>1</v>
      </c>
      <c r="AV284" s="645">
        <f t="shared" si="3709"/>
        <v>1</v>
      </c>
      <c r="AW284" s="656" t="e">
        <f t="shared" si="3710"/>
        <v>#DIV/0!</v>
      </c>
      <c r="AX284" s="591"/>
    </row>
    <row r="285" spans="1:50" hidden="1" outlineLevel="1">
      <c r="A285" s="590"/>
      <c r="B285" s="636" t="s">
        <v>378</v>
      </c>
      <c r="C285" s="636" t="s">
        <v>518</v>
      </c>
      <c r="D285" s="651" t="s">
        <v>391</v>
      </c>
      <c r="E285" s="653"/>
      <c r="F285" s="640">
        <v>102618.81379523856</v>
      </c>
      <c r="G285" s="640">
        <f t="shared" si="3791"/>
        <v>102618.81379523854</v>
      </c>
      <c r="H285" s="653">
        <f t="shared" ref="H285" si="4962">+H286*$F285</f>
        <v>0</v>
      </c>
      <c r="I285" s="653">
        <f t="shared" ref="I285" si="4963">+I286*$F285</f>
        <v>0</v>
      </c>
      <c r="J285" s="653">
        <f t="shared" ref="J285" si="4964">+J286*$F285</f>
        <v>0</v>
      </c>
      <c r="K285" s="653">
        <f t="shared" ref="K285" si="4965">+K286*$F285</f>
        <v>0</v>
      </c>
      <c r="L285" s="653">
        <f t="shared" ref="L285" si="4966">+L286*$F285</f>
        <v>0</v>
      </c>
      <c r="M285" s="653">
        <f t="shared" ref="M285" si="4967">+M286*$F285</f>
        <v>0</v>
      </c>
      <c r="N285" s="653">
        <f t="shared" ref="N285" si="4968">+N286*$F285</f>
        <v>0</v>
      </c>
      <c r="O285" s="653">
        <f t="shared" ref="O285" si="4969">+O286*$F285</f>
        <v>0</v>
      </c>
      <c r="P285" s="653">
        <f t="shared" ref="P285" si="4970">+P286*$F285</f>
        <v>0</v>
      </c>
      <c r="Q285" s="653">
        <f t="shared" ref="Q285" si="4971">+Q286*$F285</f>
        <v>0</v>
      </c>
      <c r="R285" s="653">
        <f t="shared" ref="R285" si="4972">+R286*$F285</f>
        <v>0</v>
      </c>
      <c r="S285" s="653">
        <f t="shared" ref="S285" si="4973">+S286*$F285</f>
        <v>0</v>
      </c>
      <c r="T285" s="653">
        <f t="shared" ref="T285" si="4974">+T286*$F285</f>
        <v>0</v>
      </c>
      <c r="U285" s="653">
        <f t="shared" ref="U285" si="4975">+U286*$F285</f>
        <v>0</v>
      </c>
      <c r="V285" s="653">
        <f t="shared" ref="V285" si="4976">+V286*$F285</f>
        <v>0</v>
      </c>
      <c r="W285" s="653">
        <f t="shared" ref="W285" si="4977">+W286*$F285</f>
        <v>0</v>
      </c>
      <c r="X285" s="653">
        <f t="shared" ref="X285" si="4978">+X286*$F285</f>
        <v>0</v>
      </c>
      <c r="Y285" s="653">
        <f t="shared" ref="Y285" si="4979">+Y286*$F285</f>
        <v>0</v>
      </c>
      <c r="Z285" s="653">
        <f t="shared" ref="Z285" si="4980">+Z286*$F285</f>
        <v>29759.456000619179</v>
      </c>
      <c r="AA285" s="653">
        <f t="shared" ref="AA285" si="4981">+AA286*$F285</f>
        <v>72859.357794619369</v>
      </c>
      <c r="AB285" s="653">
        <f t="shared" ref="AB285" si="4982">+AB286*$F285</f>
        <v>0</v>
      </c>
      <c r="AC285" s="653">
        <f t="shared" ref="AC285" si="4983">+AC286*$F285</f>
        <v>0</v>
      </c>
      <c r="AD285" s="653">
        <f t="shared" ref="AD285" si="4984">+AD286*$F285</f>
        <v>0</v>
      </c>
      <c r="AE285" s="653">
        <f t="shared" ref="AE285" si="4985">+AE286*$F285</f>
        <v>0</v>
      </c>
      <c r="AF285" s="653">
        <f t="shared" ref="AF285" si="4986">+AF286*$F285</f>
        <v>0</v>
      </c>
      <c r="AG285" s="653">
        <f t="shared" ref="AG285" si="4987">+AG286*$F285</f>
        <v>0</v>
      </c>
      <c r="AH285" s="653">
        <f t="shared" ref="AH285" si="4988">+AH286*$F285</f>
        <v>0</v>
      </c>
      <c r="AI285" s="653">
        <f t="shared" ref="AI285" si="4989">+AI286*$F285</f>
        <v>0</v>
      </c>
      <c r="AJ285" s="653">
        <f t="shared" ref="AJ285" si="4990">+AJ286*$F285</f>
        <v>0</v>
      </c>
      <c r="AK285" s="653">
        <f t="shared" ref="AK285" si="4991">+AK286*$F285</f>
        <v>0</v>
      </c>
      <c r="AL285" s="653">
        <f t="shared" ref="AL285" si="4992">+AL286*$F285</f>
        <v>0</v>
      </c>
      <c r="AM285" s="653">
        <f t="shared" ref="AM285" si="4993">+AM286*$F285</f>
        <v>0</v>
      </c>
      <c r="AN285" s="653">
        <f t="shared" ref="AN285" si="4994">+AN286*$F285</f>
        <v>0</v>
      </c>
      <c r="AO285" s="653">
        <f t="shared" ref="AO285" si="4995">+AO286*$F285</f>
        <v>0</v>
      </c>
      <c r="AP285" s="653">
        <f t="shared" ref="AP285" si="4996">+AP286*$F285</f>
        <v>0</v>
      </c>
      <c r="AQ285" s="653">
        <f t="shared" ref="AQ285" si="4997">+AQ286*$F285</f>
        <v>0</v>
      </c>
      <c r="AR285" s="653">
        <f t="shared" ref="AR285" si="4998">+AR286*$F285</f>
        <v>0</v>
      </c>
      <c r="AS285" s="653">
        <f t="shared" ref="AS285" si="4999">+AS286*$F285</f>
        <v>0</v>
      </c>
      <c r="AT285" s="653">
        <f t="shared" ref="AT285" si="5000">+AT286*$F285</f>
        <v>0</v>
      </c>
      <c r="AU285" s="613">
        <f t="shared" si="3750"/>
        <v>102618.81379523854</v>
      </c>
      <c r="AV285" s="645">
        <f t="shared" si="3709"/>
        <v>0</v>
      </c>
      <c r="AW285" s="656">
        <f t="shared" si="3710"/>
        <v>0</v>
      </c>
      <c r="AX285" s="591"/>
    </row>
    <row r="286" spans="1:50" hidden="1" outlineLevel="1">
      <c r="A286" s="590"/>
      <c r="B286" s="636"/>
      <c r="C286" s="636"/>
      <c r="D286" s="651"/>
      <c r="E286" s="653"/>
      <c r="F286" s="640"/>
      <c r="G286" s="640">
        <f t="shared" si="3791"/>
        <v>1</v>
      </c>
      <c r="H286" s="658">
        <v>0</v>
      </c>
      <c r="I286" s="658">
        <v>0</v>
      </c>
      <c r="J286" s="658">
        <v>0</v>
      </c>
      <c r="K286" s="658">
        <v>0</v>
      </c>
      <c r="L286" s="658">
        <v>0</v>
      </c>
      <c r="M286" s="658">
        <v>0</v>
      </c>
      <c r="N286" s="658">
        <v>0</v>
      </c>
      <c r="O286" s="658">
        <v>0</v>
      </c>
      <c r="P286" s="658">
        <v>0</v>
      </c>
      <c r="Q286" s="658">
        <v>0</v>
      </c>
      <c r="R286" s="658">
        <v>0</v>
      </c>
      <c r="S286" s="658">
        <v>0</v>
      </c>
      <c r="T286" s="658">
        <v>0</v>
      </c>
      <c r="U286" s="658">
        <v>0</v>
      </c>
      <c r="V286" s="658">
        <v>0</v>
      </c>
      <c r="W286" s="658">
        <v>0</v>
      </c>
      <c r="X286" s="658">
        <v>0</v>
      </c>
      <c r="Y286" s="658">
        <v>0</v>
      </c>
      <c r="Z286" s="658">
        <v>0.28999999999999998</v>
      </c>
      <c r="AA286" s="658">
        <v>0.71</v>
      </c>
      <c r="AB286" s="658">
        <v>0</v>
      </c>
      <c r="AC286" s="658">
        <v>0</v>
      </c>
      <c r="AD286" s="658">
        <v>0</v>
      </c>
      <c r="AE286" s="654">
        <v>0</v>
      </c>
      <c r="AF286" s="658">
        <v>0</v>
      </c>
      <c r="AG286" s="658">
        <v>0</v>
      </c>
      <c r="AH286" s="658">
        <v>0</v>
      </c>
      <c r="AI286" s="658">
        <v>0</v>
      </c>
      <c r="AJ286" s="658">
        <v>0</v>
      </c>
      <c r="AK286" s="658">
        <v>0</v>
      </c>
      <c r="AL286" s="658">
        <v>0</v>
      </c>
      <c r="AM286" s="658">
        <v>0</v>
      </c>
      <c r="AN286" s="658">
        <v>0</v>
      </c>
      <c r="AO286" s="658">
        <v>0</v>
      </c>
      <c r="AP286" s="658">
        <v>0</v>
      </c>
      <c r="AQ286" s="658">
        <v>0</v>
      </c>
      <c r="AR286" s="658">
        <v>0</v>
      </c>
      <c r="AS286" s="658">
        <v>0</v>
      </c>
      <c r="AT286" s="658">
        <v>0</v>
      </c>
      <c r="AU286" s="613">
        <f t="shared" si="3750"/>
        <v>1</v>
      </c>
      <c r="AV286" s="645">
        <f t="shared" si="3709"/>
        <v>1</v>
      </c>
      <c r="AW286" s="656" t="e">
        <f t="shared" si="3710"/>
        <v>#DIV/0!</v>
      </c>
      <c r="AX286" s="591"/>
    </row>
    <row r="287" spans="1:50" hidden="1" outlineLevel="1">
      <c r="A287" s="590"/>
      <c r="B287" s="646" t="s">
        <v>305</v>
      </c>
      <c r="C287" s="646" t="s">
        <v>519</v>
      </c>
      <c r="D287" s="647" t="s">
        <v>520</v>
      </c>
      <c r="E287" s="649"/>
      <c r="F287" s="650">
        <f>+F288+F290+F292</f>
        <v>388698.60507720214</v>
      </c>
      <c r="G287" s="650">
        <f t="shared" si="3791"/>
        <v>388698.60507720208</v>
      </c>
      <c r="H287" s="650">
        <f t="shared" ref="H287" si="5001">+H288+H290+H292</f>
        <v>0</v>
      </c>
      <c r="I287" s="650">
        <f t="shared" ref="I287" si="5002">+I288+I290+I292</f>
        <v>0</v>
      </c>
      <c r="J287" s="650">
        <f t="shared" ref="J287" si="5003">+J288+J290+J292</f>
        <v>0</v>
      </c>
      <c r="K287" s="650">
        <f t="shared" ref="K287" si="5004">+K288+K290+K292</f>
        <v>0</v>
      </c>
      <c r="L287" s="650">
        <f t="shared" ref="L287" si="5005">+L288+L290+L292</f>
        <v>0</v>
      </c>
      <c r="M287" s="650">
        <f t="shared" ref="M287" si="5006">+M288+M290+M292</f>
        <v>0</v>
      </c>
      <c r="N287" s="650">
        <f t="shared" ref="N287" si="5007">+N288+N290+N292</f>
        <v>0</v>
      </c>
      <c r="O287" s="650">
        <f t="shared" ref="O287" si="5008">+O288+O290+O292</f>
        <v>0</v>
      </c>
      <c r="P287" s="650">
        <f t="shared" ref="P287" si="5009">+P288+P290+P292</f>
        <v>0</v>
      </c>
      <c r="Q287" s="650">
        <f t="shared" ref="Q287" si="5010">+Q288+Q290+Q292</f>
        <v>0</v>
      </c>
      <c r="R287" s="650">
        <f t="shared" ref="R287" si="5011">+R288+R290+R292</f>
        <v>0</v>
      </c>
      <c r="S287" s="650">
        <f t="shared" ref="S287" si="5012">+S288+S290+S292</f>
        <v>0</v>
      </c>
      <c r="T287" s="650">
        <f t="shared" ref="T287" si="5013">+T288+T290+T292</f>
        <v>0</v>
      </c>
      <c r="U287" s="650">
        <f t="shared" ref="U287" si="5014">+U288+U290+U292</f>
        <v>0</v>
      </c>
      <c r="V287" s="650">
        <f t="shared" ref="V287" si="5015">+V288+V290+V292</f>
        <v>0</v>
      </c>
      <c r="W287" s="650">
        <f t="shared" ref="W287" si="5016">+W288+W290+W292</f>
        <v>0</v>
      </c>
      <c r="X287" s="650">
        <f t="shared" ref="X287" si="5017">+X288+X290+X292</f>
        <v>0</v>
      </c>
      <c r="Y287" s="650">
        <f t="shared" ref="Y287" si="5018">+Y288+Y290+Y292</f>
        <v>0</v>
      </c>
      <c r="Z287" s="650">
        <f t="shared" ref="Z287" si="5019">+Z288+Z290+Z292</f>
        <v>315839.24728258274</v>
      </c>
      <c r="AA287" s="650">
        <f t="shared" ref="AA287" si="5020">+AA288+AA290+AA292</f>
        <v>72859.357794619369</v>
      </c>
      <c r="AB287" s="650">
        <f t="shared" ref="AB287" si="5021">+AB288+AB290+AB292</f>
        <v>0</v>
      </c>
      <c r="AC287" s="650">
        <f t="shared" ref="AC287" si="5022">+AC288+AC290+AC292</f>
        <v>0</v>
      </c>
      <c r="AD287" s="650">
        <f t="shared" ref="AD287" si="5023">+AD288+AD290+AD292</f>
        <v>0</v>
      </c>
      <c r="AE287" s="650">
        <f t="shared" ref="AE287" si="5024">+AE288+AE290+AE292</f>
        <v>0</v>
      </c>
      <c r="AF287" s="650">
        <f t="shared" ref="AF287" si="5025">+AF288+AF290+AF292</f>
        <v>0</v>
      </c>
      <c r="AG287" s="650">
        <f t="shared" ref="AG287" si="5026">+AG288+AG290+AG292</f>
        <v>0</v>
      </c>
      <c r="AH287" s="650">
        <f t="shared" ref="AH287" si="5027">+AH288+AH290+AH292</f>
        <v>0</v>
      </c>
      <c r="AI287" s="650">
        <f t="shared" ref="AI287" si="5028">+AI288+AI290+AI292</f>
        <v>0</v>
      </c>
      <c r="AJ287" s="650">
        <f t="shared" ref="AJ287" si="5029">+AJ288+AJ290+AJ292</f>
        <v>0</v>
      </c>
      <c r="AK287" s="650">
        <f t="shared" ref="AK287" si="5030">+AK288+AK290+AK292</f>
        <v>0</v>
      </c>
      <c r="AL287" s="650">
        <f t="shared" ref="AL287" si="5031">+AL288+AL290+AL292</f>
        <v>0</v>
      </c>
      <c r="AM287" s="650">
        <f t="shared" ref="AM287" si="5032">+AM288+AM290+AM292</f>
        <v>0</v>
      </c>
      <c r="AN287" s="650">
        <f t="shared" ref="AN287" si="5033">+AN288+AN290+AN292</f>
        <v>0</v>
      </c>
      <c r="AO287" s="650">
        <f t="shared" ref="AO287" si="5034">+AO288+AO290+AO292</f>
        <v>0</v>
      </c>
      <c r="AP287" s="650">
        <f t="shared" ref="AP287" si="5035">+AP288+AP290+AP292</f>
        <v>0</v>
      </c>
      <c r="AQ287" s="650">
        <f t="shared" ref="AQ287" si="5036">+AQ288+AQ290+AQ292</f>
        <v>0</v>
      </c>
      <c r="AR287" s="650">
        <f t="shared" ref="AR287" si="5037">+AR288+AR290+AR292</f>
        <v>0</v>
      </c>
      <c r="AS287" s="650">
        <f t="shared" ref="AS287" si="5038">+AS288+AS290+AS292</f>
        <v>0</v>
      </c>
      <c r="AT287" s="650">
        <f t="shared" ref="AT287" si="5039">+AT288+AT290+AT292</f>
        <v>0</v>
      </c>
      <c r="AU287" s="613">
        <f t="shared" si="3750"/>
        <v>388698.60507720208</v>
      </c>
      <c r="AV287" s="645">
        <f t="shared" si="3709"/>
        <v>0</v>
      </c>
      <c r="AW287" s="656">
        <f t="shared" si="3710"/>
        <v>0</v>
      </c>
      <c r="AX287" s="591"/>
    </row>
    <row r="288" spans="1:50" hidden="1" outlineLevel="1">
      <c r="A288" s="590"/>
      <c r="B288" s="636" t="s">
        <v>378</v>
      </c>
      <c r="C288" s="636" t="s">
        <v>521</v>
      </c>
      <c r="D288" s="651" t="s">
        <v>441</v>
      </c>
      <c r="E288" s="653"/>
      <c r="F288" s="640">
        <v>245086.39468408513</v>
      </c>
      <c r="G288" s="640">
        <f t="shared" si="3791"/>
        <v>245086.39468408513</v>
      </c>
      <c r="H288" s="653">
        <f t="shared" ref="H288" si="5040">+H289*$F288</f>
        <v>0</v>
      </c>
      <c r="I288" s="653">
        <f t="shared" ref="I288" si="5041">+I289*$F288</f>
        <v>0</v>
      </c>
      <c r="J288" s="653">
        <f t="shared" ref="J288" si="5042">+J289*$F288</f>
        <v>0</v>
      </c>
      <c r="K288" s="653">
        <f t="shared" ref="K288" si="5043">+K289*$F288</f>
        <v>0</v>
      </c>
      <c r="L288" s="653">
        <f t="shared" ref="L288" si="5044">+L289*$F288</f>
        <v>0</v>
      </c>
      <c r="M288" s="653">
        <f t="shared" ref="M288" si="5045">+M289*$F288</f>
        <v>0</v>
      </c>
      <c r="N288" s="653">
        <f t="shared" ref="N288" si="5046">+N289*$F288</f>
        <v>0</v>
      </c>
      <c r="O288" s="653">
        <f t="shared" ref="O288" si="5047">+O289*$F288</f>
        <v>0</v>
      </c>
      <c r="P288" s="653">
        <f t="shared" ref="P288" si="5048">+P289*$F288</f>
        <v>0</v>
      </c>
      <c r="Q288" s="653">
        <f t="shared" ref="Q288" si="5049">+Q289*$F288</f>
        <v>0</v>
      </c>
      <c r="R288" s="653">
        <f t="shared" ref="R288" si="5050">+R289*$F288</f>
        <v>0</v>
      </c>
      <c r="S288" s="653">
        <f t="shared" ref="S288" si="5051">+S289*$F288</f>
        <v>0</v>
      </c>
      <c r="T288" s="653">
        <f t="shared" ref="T288" si="5052">+T289*$F288</f>
        <v>0</v>
      </c>
      <c r="U288" s="653">
        <f t="shared" ref="U288" si="5053">+U289*$F288</f>
        <v>0</v>
      </c>
      <c r="V288" s="653">
        <f t="shared" ref="V288" si="5054">+V289*$F288</f>
        <v>0</v>
      </c>
      <c r="W288" s="653">
        <f t="shared" ref="W288" si="5055">+W289*$F288</f>
        <v>0</v>
      </c>
      <c r="X288" s="653">
        <f t="shared" ref="X288" si="5056">+X289*$F288</f>
        <v>0</v>
      </c>
      <c r="Y288" s="653">
        <f t="shared" ref="Y288" si="5057">+Y289*$F288</f>
        <v>0</v>
      </c>
      <c r="Z288" s="653">
        <f t="shared" ref="Z288" si="5058">+Z289*$F288</f>
        <v>245086.39468408513</v>
      </c>
      <c r="AA288" s="653">
        <f t="shared" ref="AA288" si="5059">+AA289*$F288</f>
        <v>0</v>
      </c>
      <c r="AB288" s="653">
        <f t="shared" ref="AB288" si="5060">+AB289*$F288</f>
        <v>0</v>
      </c>
      <c r="AC288" s="653">
        <f t="shared" ref="AC288" si="5061">+AC289*$F288</f>
        <v>0</v>
      </c>
      <c r="AD288" s="653">
        <f t="shared" ref="AD288" si="5062">+AD289*$F288</f>
        <v>0</v>
      </c>
      <c r="AE288" s="653">
        <f t="shared" ref="AE288" si="5063">+AE289*$F288</f>
        <v>0</v>
      </c>
      <c r="AF288" s="653">
        <f t="shared" ref="AF288" si="5064">+AF289*$F288</f>
        <v>0</v>
      </c>
      <c r="AG288" s="653">
        <f t="shared" ref="AG288" si="5065">+AG289*$F288</f>
        <v>0</v>
      </c>
      <c r="AH288" s="653">
        <f t="shared" ref="AH288" si="5066">+AH289*$F288</f>
        <v>0</v>
      </c>
      <c r="AI288" s="653">
        <f t="shared" ref="AI288" si="5067">+AI289*$F288</f>
        <v>0</v>
      </c>
      <c r="AJ288" s="653">
        <f t="shared" ref="AJ288" si="5068">+AJ289*$F288</f>
        <v>0</v>
      </c>
      <c r="AK288" s="653">
        <f t="shared" ref="AK288" si="5069">+AK289*$F288</f>
        <v>0</v>
      </c>
      <c r="AL288" s="653">
        <f t="shared" ref="AL288" si="5070">+AL289*$F288</f>
        <v>0</v>
      </c>
      <c r="AM288" s="653">
        <f t="shared" ref="AM288" si="5071">+AM289*$F288</f>
        <v>0</v>
      </c>
      <c r="AN288" s="653">
        <f t="shared" ref="AN288" si="5072">+AN289*$F288</f>
        <v>0</v>
      </c>
      <c r="AO288" s="653">
        <f t="shared" ref="AO288" si="5073">+AO289*$F288</f>
        <v>0</v>
      </c>
      <c r="AP288" s="653">
        <f t="shared" ref="AP288" si="5074">+AP289*$F288</f>
        <v>0</v>
      </c>
      <c r="AQ288" s="653">
        <f t="shared" ref="AQ288" si="5075">+AQ289*$F288</f>
        <v>0</v>
      </c>
      <c r="AR288" s="653">
        <f t="shared" ref="AR288" si="5076">+AR289*$F288</f>
        <v>0</v>
      </c>
      <c r="AS288" s="653">
        <f t="shared" ref="AS288" si="5077">+AS289*$F288</f>
        <v>0</v>
      </c>
      <c r="AT288" s="653">
        <f t="shared" ref="AT288" si="5078">+AT289*$F288</f>
        <v>0</v>
      </c>
      <c r="AU288" s="613">
        <f t="shared" si="3750"/>
        <v>245086.39468408513</v>
      </c>
      <c r="AV288" s="645">
        <f t="shared" si="3709"/>
        <v>0</v>
      </c>
      <c r="AW288" s="656">
        <f t="shared" si="3710"/>
        <v>0</v>
      </c>
      <c r="AX288" s="591"/>
    </row>
    <row r="289" spans="1:50" hidden="1" outlineLevel="1">
      <c r="A289" s="590"/>
      <c r="B289" s="636"/>
      <c r="C289" s="636"/>
      <c r="D289" s="651"/>
      <c r="E289" s="653"/>
      <c r="F289" s="640"/>
      <c r="G289" s="640">
        <f t="shared" si="3791"/>
        <v>1</v>
      </c>
      <c r="H289" s="658">
        <v>0</v>
      </c>
      <c r="I289" s="658">
        <v>0</v>
      </c>
      <c r="J289" s="658">
        <v>0</v>
      </c>
      <c r="K289" s="658">
        <v>0</v>
      </c>
      <c r="L289" s="658">
        <v>0</v>
      </c>
      <c r="M289" s="658">
        <v>0</v>
      </c>
      <c r="N289" s="658">
        <v>0</v>
      </c>
      <c r="O289" s="658">
        <v>0</v>
      </c>
      <c r="P289" s="658">
        <v>0</v>
      </c>
      <c r="Q289" s="658">
        <v>0</v>
      </c>
      <c r="R289" s="658">
        <v>0</v>
      </c>
      <c r="S289" s="658">
        <v>0</v>
      </c>
      <c r="T289" s="658">
        <v>0</v>
      </c>
      <c r="U289" s="658">
        <v>0</v>
      </c>
      <c r="V289" s="658">
        <v>0</v>
      </c>
      <c r="W289" s="658">
        <v>0</v>
      </c>
      <c r="X289" s="658">
        <v>0</v>
      </c>
      <c r="Y289" s="658">
        <v>0</v>
      </c>
      <c r="Z289" s="658">
        <v>1</v>
      </c>
      <c r="AA289" s="658">
        <v>0</v>
      </c>
      <c r="AB289" s="658">
        <v>0</v>
      </c>
      <c r="AC289" s="658">
        <v>0</v>
      </c>
      <c r="AD289" s="658">
        <v>0</v>
      </c>
      <c r="AE289" s="654">
        <v>0</v>
      </c>
      <c r="AF289" s="658">
        <v>0</v>
      </c>
      <c r="AG289" s="658">
        <v>0</v>
      </c>
      <c r="AH289" s="658">
        <v>0</v>
      </c>
      <c r="AI289" s="658">
        <v>0</v>
      </c>
      <c r="AJ289" s="658">
        <v>0</v>
      </c>
      <c r="AK289" s="658">
        <v>0</v>
      </c>
      <c r="AL289" s="658">
        <v>0</v>
      </c>
      <c r="AM289" s="658">
        <v>0</v>
      </c>
      <c r="AN289" s="658">
        <v>0</v>
      </c>
      <c r="AO289" s="658">
        <v>0</v>
      </c>
      <c r="AP289" s="658">
        <v>0</v>
      </c>
      <c r="AQ289" s="658">
        <v>0</v>
      </c>
      <c r="AR289" s="658">
        <v>0</v>
      </c>
      <c r="AS289" s="658">
        <v>0</v>
      </c>
      <c r="AT289" s="658">
        <v>0</v>
      </c>
      <c r="AU289" s="613">
        <f t="shared" si="3750"/>
        <v>1</v>
      </c>
      <c r="AV289" s="645">
        <f t="shared" si="3709"/>
        <v>1</v>
      </c>
      <c r="AW289" s="656" t="e">
        <f t="shared" si="3710"/>
        <v>#DIV/0!</v>
      </c>
      <c r="AX289" s="591"/>
    </row>
    <row r="290" spans="1:50" hidden="1" outlineLevel="1">
      <c r="A290" s="590"/>
      <c r="B290" s="636" t="s">
        <v>378</v>
      </c>
      <c r="C290" s="636" t="s">
        <v>522</v>
      </c>
      <c r="D290" s="651" t="s">
        <v>379</v>
      </c>
      <c r="E290" s="653"/>
      <c r="F290" s="640">
        <v>40993.396597878447</v>
      </c>
      <c r="G290" s="640">
        <f t="shared" si="3791"/>
        <v>40993.396597878447</v>
      </c>
      <c r="H290" s="653">
        <f t="shared" ref="H290" si="5079">+H291*$F290</f>
        <v>0</v>
      </c>
      <c r="I290" s="653">
        <f t="shared" ref="I290" si="5080">+I291*$F290</f>
        <v>0</v>
      </c>
      <c r="J290" s="653">
        <f t="shared" ref="J290" si="5081">+J291*$F290</f>
        <v>0</v>
      </c>
      <c r="K290" s="653">
        <f t="shared" ref="K290" si="5082">+K291*$F290</f>
        <v>0</v>
      </c>
      <c r="L290" s="653">
        <f t="shared" ref="L290" si="5083">+L291*$F290</f>
        <v>0</v>
      </c>
      <c r="M290" s="653">
        <f t="shared" ref="M290" si="5084">+M291*$F290</f>
        <v>0</v>
      </c>
      <c r="N290" s="653">
        <f t="shared" ref="N290" si="5085">+N291*$F290</f>
        <v>0</v>
      </c>
      <c r="O290" s="653">
        <f t="shared" ref="O290" si="5086">+O291*$F290</f>
        <v>0</v>
      </c>
      <c r="P290" s="653">
        <f t="shared" ref="P290" si="5087">+P291*$F290</f>
        <v>0</v>
      </c>
      <c r="Q290" s="653">
        <f t="shared" ref="Q290" si="5088">+Q291*$F290</f>
        <v>0</v>
      </c>
      <c r="R290" s="653">
        <f t="shared" ref="R290" si="5089">+R291*$F290</f>
        <v>0</v>
      </c>
      <c r="S290" s="653">
        <f t="shared" ref="S290" si="5090">+S291*$F290</f>
        <v>0</v>
      </c>
      <c r="T290" s="653">
        <f t="shared" ref="T290" si="5091">+T291*$F290</f>
        <v>0</v>
      </c>
      <c r="U290" s="653">
        <f t="shared" ref="U290" si="5092">+U291*$F290</f>
        <v>0</v>
      </c>
      <c r="V290" s="653">
        <f t="shared" ref="V290" si="5093">+V291*$F290</f>
        <v>0</v>
      </c>
      <c r="W290" s="653">
        <f t="shared" ref="W290" si="5094">+W291*$F290</f>
        <v>0</v>
      </c>
      <c r="X290" s="653">
        <f t="shared" ref="X290" si="5095">+X291*$F290</f>
        <v>0</v>
      </c>
      <c r="Y290" s="653">
        <f t="shared" ref="Y290" si="5096">+Y291*$F290</f>
        <v>0</v>
      </c>
      <c r="Z290" s="653">
        <f t="shared" ref="Z290" si="5097">+Z291*$F290</f>
        <v>40993.396597878447</v>
      </c>
      <c r="AA290" s="653">
        <f t="shared" ref="AA290" si="5098">+AA291*$F290</f>
        <v>0</v>
      </c>
      <c r="AB290" s="653">
        <f t="shared" ref="AB290" si="5099">+AB291*$F290</f>
        <v>0</v>
      </c>
      <c r="AC290" s="653">
        <f t="shared" ref="AC290" si="5100">+AC291*$F290</f>
        <v>0</v>
      </c>
      <c r="AD290" s="653">
        <f t="shared" ref="AD290" si="5101">+AD291*$F290</f>
        <v>0</v>
      </c>
      <c r="AE290" s="653">
        <f t="shared" ref="AE290" si="5102">+AE291*$F290</f>
        <v>0</v>
      </c>
      <c r="AF290" s="653">
        <f t="shared" ref="AF290" si="5103">+AF291*$F290</f>
        <v>0</v>
      </c>
      <c r="AG290" s="653">
        <f t="shared" ref="AG290" si="5104">+AG291*$F290</f>
        <v>0</v>
      </c>
      <c r="AH290" s="653">
        <f t="shared" ref="AH290" si="5105">+AH291*$F290</f>
        <v>0</v>
      </c>
      <c r="AI290" s="653">
        <f t="shared" ref="AI290" si="5106">+AI291*$F290</f>
        <v>0</v>
      </c>
      <c r="AJ290" s="653">
        <f t="shared" ref="AJ290" si="5107">+AJ291*$F290</f>
        <v>0</v>
      </c>
      <c r="AK290" s="653">
        <f t="shared" ref="AK290" si="5108">+AK291*$F290</f>
        <v>0</v>
      </c>
      <c r="AL290" s="653">
        <f t="shared" ref="AL290" si="5109">+AL291*$F290</f>
        <v>0</v>
      </c>
      <c r="AM290" s="653">
        <f t="shared" ref="AM290" si="5110">+AM291*$F290</f>
        <v>0</v>
      </c>
      <c r="AN290" s="653">
        <f t="shared" ref="AN290" si="5111">+AN291*$F290</f>
        <v>0</v>
      </c>
      <c r="AO290" s="653">
        <f t="shared" ref="AO290" si="5112">+AO291*$F290</f>
        <v>0</v>
      </c>
      <c r="AP290" s="653">
        <f t="shared" ref="AP290" si="5113">+AP291*$F290</f>
        <v>0</v>
      </c>
      <c r="AQ290" s="653">
        <f t="shared" ref="AQ290" si="5114">+AQ291*$F290</f>
        <v>0</v>
      </c>
      <c r="AR290" s="653">
        <f t="shared" ref="AR290" si="5115">+AR291*$F290</f>
        <v>0</v>
      </c>
      <c r="AS290" s="653">
        <f t="shared" ref="AS290" si="5116">+AS291*$F290</f>
        <v>0</v>
      </c>
      <c r="AT290" s="653">
        <f t="shared" ref="AT290" si="5117">+AT291*$F290</f>
        <v>0</v>
      </c>
      <c r="AU290" s="613">
        <f t="shared" si="3750"/>
        <v>40993.396597878447</v>
      </c>
      <c r="AV290" s="645">
        <f t="shared" si="3709"/>
        <v>0</v>
      </c>
      <c r="AW290" s="656">
        <f t="shared" si="3710"/>
        <v>0</v>
      </c>
      <c r="AX290" s="591"/>
    </row>
    <row r="291" spans="1:50" hidden="1" outlineLevel="1">
      <c r="A291" s="590"/>
      <c r="B291" s="636"/>
      <c r="C291" s="636"/>
      <c r="D291" s="651"/>
      <c r="E291" s="653"/>
      <c r="F291" s="640"/>
      <c r="G291" s="640">
        <f t="shared" si="3791"/>
        <v>1</v>
      </c>
      <c r="H291" s="658">
        <v>0</v>
      </c>
      <c r="I291" s="658">
        <v>0</v>
      </c>
      <c r="J291" s="658">
        <v>0</v>
      </c>
      <c r="K291" s="658">
        <v>0</v>
      </c>
      <c r="L291" s="658">
        <v>0</v>
      </c>
      <c r="M291" s="658">
        <v>0</v>
      </c>
      <c r="N291" s="658">
        <v>0</v>
      </c>
      <c r="O291" s="658">
        <v>0</v>
      </c>
      <c r="P291" s="658">
        <v>0</v>
      </c>
      <c r="Q291" s="658">
        <v>0</v>
      </c>
      <c r="R291" s="658">
        <v>0</v>
      </c>
      <c r="S291" s="658">
        <v>0</v>
      </c>
      <c r="T291" s="658">
        <v>0</v>
      </c>
      <c r="U291" s="658">
        <v>0</v>
      </c>
      <c r="V291" s="658">
        <v>0</v>
      </c>
      <c r="W291" s="658">
        <v>0</v>
      </c>
      <c r="X291" s="658">
        <v>0</v>
      </c>
      <c r="Y291" s="658">
        <v>0</v>
      </c>
      <c r="Z291" s="658">
        <v>1</v>
      </c>
      <c r="AA291" s="658">
        <v>0</v>
      </c>
      <c r="AB291" s="658">
        <v>0</v>
      </c>
      <c r="AC291" s="658">
        <v>0</v>
      </c>
      <c r="AD291" s="658">
        <v>0</v>
      </c>
      <c r="AE291" s="654">
        <v>0</v>
      </c>
      <c r="AF291" s="658">
        <v>0</v>
      </c>
      <c r="AG291" s="658">
        <v>0</v>
      </c>
      <c r="AH291" s="658">
        <v>0</v>
      </c>
      <c r="AI291" s="658">
        <v>0</v>
      </c>
      <c r="AJ291" s="658">
        <v>0</v>
      </c>
      <c r="AK291" s="658">
        <v>0</v>
      </c>
      <c r="AL291" s="658">
        <v>0</v>
      </c>
      <c r="AM291" s="658">
        <v>0</v>
      </c>
      <c r="AN291" s="658">
        <v>0</v>
      </c>
      <c r="AO291" s="658">
        <v>0</v>
      </c>
      <c r="AP291" s="658">
        <v>0</v>
      </c>
      <c r="AQ291" s="658">
        <v>0</v>
      </c>
      <c r="AR291" s="658">
        <v>0</v>
      </c>
      <c r="AS291" s="658">
        <v>0</v>
      </c>
      <c r="AT291" s="658">
        <v>0</v>
      </c>
      <c r="AU291" s="613">
        <f t="shared" si="3750"/>
        <v>1</v>
      </c>
      <c r="AV291" s="645">
        <f t="shared" si="3709"/>
        <v>1</v>
      </c>
      <c r="AW291" s="656" t="e">
        <f t="shared" si="3710"/>
        <v>#DIV/0!</v>
      </c>
      <c r="AX291" s="591"/>
    </row>
    <row r="292" spans="1:50" hidden="1" outlineLevel="1">
      <c r="A292" s="590"/>
      <c r="B292" s="636" t="s">
        <v>378</v>
      </c>
      <c r="C292" s="636" t="s">
        <v>523</v>
      </c>
      <c r="D292" s="651" t="s">
        <v>391</v>
      </c>
      <c r="E292" s="653"/>
      <c r="F292" s="640">
        <v>102618.81379523856</v>
      </c>
      <c r="G292" s="640">
        <f t="shared" si="3791"/>
        <v>102618.81379523854</v>
      </c>
      <c r="H292" s="653">
        <f t="shared" ref="H292" si="5118">+H293*$F292</f>
        <v>0</v>
      </c>
      <c r="I292" s="653">
        <f t="shared" ref="I292" si="5119">+I293*$F292</f>
        <v>0</v>
      </c>
      <c r="J292" s="653">
        <f t="shared" ref="J292" si="5120">+J293*$F292</f>
        <v>0</v>
      </c>
      <c r="K292" s="653">
        <f t="shared" ref="K292" si="5121">+K293*$F292</f>
        <v>0</v>
      </c>
      <c r="L292" s="653">
        <f t="shared" ref="L292" si="5122">+L293*$F292</f>
        <v>0</v>
      </c>
      <c r="M292" s="653">
        <f t="shared" ref="M292" si="5123">+M293*$F292</f>
        <v>0</v>
      </c>
      <c r="N292" s="653">
        <f t="shared" ref="N292" si="5124">+N293*$F292</f>
        <v>0</v>
      </c>
      <c r="O292" s="653">
        <f t="shared" ref="O292" si="5125">+O293*$F292</f>
        <v>0</v>
      </c>
      <c r="P292" s="653">
        <f t="shared" ref="P292" si="5126">+P293*$F292</f>
        <v>0</v>
      </c>
      <c r="Q292" s="653">
        <f t="shared" ref="Q292" si="5127">+Q293*$F292</f>
        <v>0</v>
      </c>
      <c r="R292" s="653">
        <f t="shared" ref="R292" si="5128">+R293*$F292</f>
        <v>0</v>
      </c>
      <c r="S292" s="653">
        <f t="shared" ref="S292" si="5129">+S293*$F292</f>
        <v>0</v>
      </c>
      <c r="T292" s="653">
        <f t="shared" ref="T292" si="5130">+T293*$F292</f>
        <v>0</v>
      </c>
      <c r="U292" s="653">
        <f t="shared" ref="U292" si="5131">+U293*$F292</f>
        <v>0</v>
      </c>
      <c r="V292" s="653">
        <f t="shared" ref="V292" si="5132">+V293*$F292</f>
        <v>0</v>
      </c>
      <c r="W292" s="653">
        <f t="shared" ref="W292" si="5133">+W293*$F292</f>
        <v>0</v>
      </c>
      <c r="X292" s="653">
        <f t="shared" ref="X292" si="5134">+X293*$F292</f>
        <v>0</v>
      </c>
      <c r="Y292" s="653">
        <f t="shared" ref="Y292" si="5135">+Y293*$F292</f>
        <v>0</v>
      </c>
      <c r="Z292" s="653">
        <f t="shared" ref="Z292" si="5136">+Z293*$F292</f>
        <v>29759.456000619179</v>
      </c>
      <c r="AA292" s="653">
        <f t="shared" ref="AA292" si="5137">+AA293*$F292</f>
        <v>72859.357794619369</v>
      </c>
      <c r="AB292" s="653">
        <f t="shared" ref="AB292" si="5138">+AB293*$F292</f>
        <v>0</v>
      </c>
      <c r="AC292" s="653">
        <f t="shared" ref="AC292" si="5139">+AC293*$F292</f>
        <v>0</v>
      </c>
      <c r="AD292" s="653">
        <f t="shared" ref="AD292" si="5140">+AD293*$F292</f>
        <v>0</v>
      </c>
      <c r="AE292" s="653">
        <f t="shared" ref="AE292" si="5141">+AE293*$F292</f>
        <v>0</v>
      </c>
      <c r="AF292" s="653">
        <f t="shared" ref="AF292" si="5142">+AF293*$F292</f>
        <v>0</v>
      </c>
      <c r="AG292" s="653">
        <f t="shared" ref="AG292" si="5143">+AG293*$F292</f>
        <v>0</v>
      </c>
      <c r="AH292" s="653">
        <f t="shared" ref="AH292" si="5144">+AH293*$F292</f>
        <v>0</v>
      </c>
      <c r="AI292" s="653">
        <f t="shared" ref="AI292" si="5145">+AI293*$F292</f>
        <v>0</v>
      </c>
      <c r="AJ292" s="653">
        <f t="shared" ref="AJ292" si="5146">+AJ293*$F292</f>
        <v>0</v>
      </c>
      <c r="AK292" s="653">
        <f t="shared" ref="AK292" si="5147">+AK293*$F292</f>
        <v>0</v>
      </c>
      <c r="AL292" s="653">
        <f t="shared" ref="AL292" si="5148">+AL293*$F292</f>
        <v>0</v>
      </c>
      <c r="AM292" s="653">
        <f t="shared" ref="AM292" si="5149">+AM293*$F292</f>
        <v>0</v>
      </c>
      <c r="AN292" s="653">
        <f t="shared" ref="AN292" si="5150">+AN293*$F292</f>
        <v>0</v>
      </c>
      <c r="AO292" s="653">
        <f t="shared" ref="AO292" si="5151">+AO293*$F292</f>
        <v>0</v>
      </c>
      <c r="AP292" s="653">
        <f t="shared" ref="AP292" si="5152">+AP293*$F292</f>
        <v>0</v>
      </c>
      <c r="AQ292" s="653">
        <f t="shared" ref="AQ292" si="5153">+AQ293*$F292</f>
        <v>0</v>
      </c>
      <c r="AR292" s="653">
        <f t="shared" ref="AR292" si="5154">+AR293*$F292</f>
        <v>0</v>
      </c>
      <c r="AS292" s="653">
        <f t="shared" ref="AS292" si="5155">+AS293*$F292</f>
        <v>0</v>
      </c>
      <c r="AT292" s="653">
        <f t="shared" ref="AT292" si="5156">+AT293*$F292</f>
        <v>0</v>
      </c>
      <c r="AU292" s="613">
        <f t="shared" si="3750"/>
        <v>102618.81379523854</v>
      </c>
      <c r="AV292" s="645">
        <f t="shared" ref="AV292:AV355" si="5157">+G292-F292</f>
        <v>0</v>
      </c>
      <c r="AW292" s="656">
        <f t="shared" ref="AW292:AW355" si="5158">+AV292/F292</f>
        <v>0</v>
      </c>
      <c r="AX292" s="591"/>
    </row>
    <row r="293" spans="1:50" hidden="1" outlineLevel="1">
      <c r="A293" s="590"/>
      <c r="B293" s="636"/>
      <c r="C293" s="636"/>
      <c r="D293" s="651"/>
      <c r="E293" s="653"/>
      <c r="F293" s="640"/>
      <c r="G293" s="640">
        <f t="shared" si="3791"/>
        <v>1</v>
      </c>
      <c r="H293" s="658">
        <v>0</v>
      </c>
      <c r="I293" s="658">
        <v>0</v>
      </c>
      <c r="J293" s="658">
        <v>0</v>
      </c>
      <c r="K293" s="658">
        <v>0</v>
      </c>
      <c r="L293" s="658">
        <v>0</v>
      </c>
      <c r="M293" s="658">
        <v>0</v>
      </c>
      <c r="N293" s="658">
        <v>0</v>
      </c>
      <c r="O293" s="658">
        <v>0</v>
      </c>
      <c r="P293" s="658">
        <v>0</v>
      </c>
      <c r="Q293" s="658">
        <v>0</v>
      </c>
      <c r="R293" s="658">
        <v>0</v>
      </c>
      <c r="S293" s="658">
        <v>0</v>
      </c>
      <c r="T293" s="658">
        <v>0</v>
      </c>
      <c r="U293" s="658">
        <v>0</v>
      </c>
      <c r="V293" s="658">
        <v>0</v>
      </c>
      <c r="W293" s="658">
        <v>0</v>
      </c>
      <c r="X293" s="658">
        <v>0</v>
      </c>
      <c r="Y293" s="658">
        <v>0</v>
      </c>
      <c r="Z293" s="658">
        <v>0.28999999999999998</v>
      </c>
      <c r="AA293" s="658">
        <v>0.71</v>
      </c>
      <c r="AB293" s="658">
        <v>0</v>
      </c>
      <c r="AC293" s="658">
        <v>0</v>
      </c>
      <c r="AD293" s="658">
        <v>0</v>
      </c>
      <c r="AE293" s="654">
        <v>0</v>
      </c>
      <c r="AF293" s="658">
        <v>0</v>
      </c>
      <c r="AG293" s="658">
        <v>0</v>
      </c>
      <c r="AH293" s="658">
        <v>0</v>
      </c>
      <c r="AI293" s="658">
        <v>0</v>
      </c>
      <c r="AJ293" s="658">
        <v>0</v>
      </c>
      <c r="AK293" s="658">
        <v>0</v>
      </c>
      <c r="AL293" s="658">
        <v>0</v>
      </c>
      <c r="AM293" s="658">
        <v>0</v>
      </c>
      <c r="AN293" s="658">
        <v>0</v>
      </c>
      <c r="AO293" s="658">
        <v>0</v>
      </c>
      <c r="AP293" s="658">
        <v>0</v>
      </c>
      <c r="AQ293" s="658">
        <v>0</v>
      </c>
      <c r="AR293" s="658">
        <v>0</v>
      </c>
      <c r="AS293" s="658">
        <v>0</v>
      </c>
      <c r="AT293" s="658">
        <v>0</v>
      </c>
      <c r="AU293" s="613">
        <f t="shared" ref="AU293:AU356" si="5159">SUM(H293:AT293)</f>
        <v>1</v>
      </c>
      <c r="AV293" s="645">
        <f t="shared" si="5157"/>
        <v>1</v>
      </c>
      <c r="AW293" s="656" t="e">
        <f t="shared" si="5158"/>
        <v>#DIV/0!</v>
      </c>
      <c r="AX293" s="591"/>
    </row>
    <row r="294" spans="1:50" hidden="1" outlineLevel="1">
      <c r="A294" s="590"/>
      <c r="B294" s="646" t="s">
        <v>305</v>
      </c>
      <c r="C294" s="646" t="s">
        <v>524</v>
      </c>
      <c r="D294" s="647" t="s">
        <v>525</v>
      </c>
      <c r="E294" s="649"/>
      <c r="F294" s="650">
        <f>+F295+F297+F299+F301</f>
        <v>429692.00167508057</v>
      </c>
      <c r="G294" s="650">
        <f t="shared" si="3791"/>
        <v>429692.00167508057</v>
      </c>
      <c r="H294" s="649">
        <f t="shared" ref="H294:AT294" si="5160">+H295+H297+H299+H301</f>
        <v>0</v>
      </c>
      <c r="I294" s="649">
        <f t="shared" si="5160"/>
        <v>0</v>
      </c>
      <c r="J294" s="649">
        <f t="shared" si="5160"/>
        <v>0</v>
      </c>
      <c r="K294" s="649">
        <f t="shared" si="5160"/>
        <v>0</v>
      </c>
      <c r="L294" s="649">
        <f t="shared" si="5160"/>
        <v>0</v>
      </c>
      <c r="M294" s="649">
        <f t="shared" si="5160"/>
        <v>0</v>
      </c>
      <c r="N294" s="649">
        <f t="shared" si="5160"/>
        <v>0</v>
      </c>
      <c r="O294" s="649">
        <f t="shared" si="5160"/>
        <v>0</v>
      </c>
      <c r="P294" s="649">
        <f t="shared" si="5160"/>
        <v>290184.54383377312</v>
      </c>
      <c r="Q294" s="649">
        <f t="shared" si="5160"/>
        <v>98514.061243429009</v>
      </c>
      <c r="R294" s="649">
        <f t="shared" si="5160"/>
        <v>32794.717278302756</v>
      </c>
      <c r="S294" s="649">
        <f t="shared" si="5160"/>
        <v>8198.6793195756873</v>
      </c>
      <c r="T294" s="649">
        <f t="shared" si="5160"/>
        <v>0</v>
      </c>
      <c r="U294" s="649">
        <f t="shared" si="5160"/>
        <v>0</v>
      </c>
      <c r="V294" s="649">
        <f t="shared" si="5160"/>
        <v>0</v>
      </c>
      <c r="W294" s="649">
        <f t="shared" si="5160"/>
        <v>0</v>
      </c>
      <c r="X294" s="649">
        <f t="shared" si="5160"/>
        <v>0</v>
      </c>
      <c r="Y294" s="649">
        <f t="shared" si="5160"/>
        <v>0</v>
      </c>
      <c r="Z294" s="649">
        <f t="shared" si="5160"/>
        <v>0</v>
      </c>
      <c r="AA294" s="649">
        <f t="shared" si="5160"/>
        <v>0</v>
      </c>
      <c r="AB294" s="649">
        <f t="shared" si="5160"/>
        <v>0</v>
      </c>
      <c r="AC294" s="649">
        <f t="shared" si="5160"/>
        <v>0</v>
      </c>
      <c r="AD294" s="649">
        <f t="shared" si="5160"/>
        <v>0</v>
      </c>
      <c r="AE294" s="649">
        <f t="shared" si="5160"/>
        <v>0</v>
      </c>
      <c r="AF294" s="649">
        <f t="shared" si="5160"/>
        <v>0</v>
      </c>
      <c r="AG294" s="649">
        <f t="shared" si="5160"/>
        <v>0</v>
      </c>
      <c r="AH294" s="649">
        <f t="shared" si="5160"/>
        <v>0</v>
      </c>
      <c r="AI294" s="649">
        <f t="shared" si="5160"/>
        <v>0</v>
      </c>
      <c r="AJ294" s="649">
        <f t="shared" si="5160"/>
        <v>0</v>
      </c>
      <c r="AK294" s="649">
        <f t="shared" si="5160"/>
        <v>0</v>
      </c>
      <c r="AL294" s="649">
        <f t="shared" si="5160"/>
        <v>0</v>
      </c>
      <c r="AM294" s="649">
        <f t="shared" si="5160"/>
        <v>0</v>
      </c>
      <c r="AN294" s="649">
        <f t="shared" si="5160"/>
        <v>0</v>
      </c>
      <c r="AO294" s="649">
        <f t="shared" si="5160"/>
        <v>0</v>
      </c>
      <c r="AP294" s="649">
        <f t="shared" si="5160"/>
        <v>0</v>
      </c>
      <c r="AQ294" s="649">
        <f t="shared" si="5160"/>
        <v>0</v>
      </c>
      <c r="AR294" s="649">
        <f t="shared" si="5160"/>
        <v>0</v>
      </c>
      <c r="AS294" s="649">
        <f t="shared" si="5160"/>
        <v>0</v>
      </c>
      <c r="AT294" s="649">
        <f t="shared" si="5160"/>
        <v>0</v>
      </c>
      <c r="AU294" s="613">
        <f t="shared" si="5159"/>
        <v>429692.00167508057</v>
      </c>
      <c r="AV294" s="645">
        <f t="shared" si="5157"/>
        <v>0</v>
      </c>
      <c r="AW294" s="656">
        <f t="shared" si="5158"/>
        <v>0</v>
      </c>
      <c r="AX294" s="591"/>
    </row>
    <row r="295" spans="1:50" hidden="1" outlineLevel="1">
      <c r="A295" s="590"/>
      <c r="B295" s="636" t="s">
        <v>378</v>
      </c>
      <c r="C295" s="636" t="s">
        <v>526</v>
      </c>
      <c r="D295" s="651" t="s">
        <v>441</v>
      </c>
      <c r="E295" s="653"/>
      <c r="F295" s="640">
        <v>245086.39468408513</v>
      </c>
      <c r="G295" s="640">
        <f t="shared" ref="G295:G358" si="5161">SUM(H295:AT295)</f>
        <v>245086.39468408513</v>
      </c>
      <c r="H295" s="653">
        <f t="shared" ref="H295" si="5162">+H296*$F295</f>
        <v>0</v>
      </c>
      <c r="I295" s="653">
        <f t="shared" ref="I295" si="5163">+I296*$F295</f>
        <v>0</v>
      </c>
      <c r="J295" s="653">
        <f t="shared" ref="J295" si="5164">+J296*$F295</f>
        <v>0</v>
      </c>
      <c r="K295" s="653">
        <f t="shared" ref="K295" si="5165">+K296*$F295</f>
        <v>0</v>
      </c>
      <c r="L295" s="653">
        <f t="shared" ref="L295" si="5166">+L296*$F295</f>
        <v>0</v>
      </c>
      <c r="M295" s="653">
        <f t="shared" ref="M295" si="5167">+M296*$F295</f>
        <v>0</v>
      </c>
      <c r="N295" s="653">
        <f t="shared" ref="N295" si="5168">+N296*$F295</f>
        <v>0</v>
      </c>
      <c r="O295" s="653">
        <f t="shared" ref="O295" si="5169">+O296*$F295</f>
        <v>0</v>
      </c>
      <c r="P295" s="653">
        <f t="shared" ref="P295" si="5170">+P296*$F295</f>
        <v>245086.39468408513</v>
      </c>
      <c r="Q295" s="653">
        <f t="shared" ref="Q295" si="5171">+Q296*$F295</f>
        <v>0</v>
      </c>
      <c r="R295" s="653">
        <f t="shared" ref="R295" si="5172">+R296*$F295</f>
        <v>0</v>
      </c>
      <c r="S295" s="653">
        <f t="shared" ref="S295" si="5173">+S296*$F295</f>
        <v>0</v>
      </c>
      <c r="T295" s="653">
        <f t="shared" ref="T295" si="5174">+T296*$F295</f>
        <v>0</v>
      </c>
      <c r="U295" s="653">
        <f t="shared" ref="U295" si="5175">+U296*$F295</f>
        <v>0</v>
      </c>
      <c r="V295" s="653">
        <f t="shared" ref="V295" si="5176">+V296*$F295</f>
        <v>0</v>
      </c>
      <c r="W295" s="653">
        <f t="shared" ref="W295" si="5177">+W296*$F295</f>
        <v>0</v>
      </c>
      <c r="X295" s="653">
        <f t="shared" ref="X295" si="5178">+X296*$F295</f>
        <v>0</v>
      </c>
      <c r="Y295" s="653">
        <f t="shared" ref="Y295" si="5179">+Y296*$F295</f>
        <v>0</v>
      </c>
      <c r="Z295" s="653">
        <f t="shared" ref="Z295" si="5180">+Z296*$F295</f>
        <v>0</v>
      </c>
      <c r="AA295" s="653">
        <f t="shared" ref="AA295" si="5181">+AA296*$F295</f>
        <v>0</v>
      </c>
      <c r="AB295" s="653">
        <f t="shared" ref="AB295" si="5182">+AB296*$F295</f>
        <v>0</v>
      </c>
      <c r="AC295" s="653">
        <f t="shared" ref="AC295" si="5183">+AC296*$F295</f>
        <v>0</v>
      </c>
      <c r="AD295" s="653">
        <f t="shared" ref="AD295" si="5184">+AD296*$F295</f>
        <v>0</v>
      </c>
      <c r="AE295" s="653">
        <f t="shared" ref="AE295" si="5185">+AE296*$F295</f>
        <v>0</v>
      </c>
      <c r="AF295" s="653">
        <f t="shared" ref="AF295" si="5186">+AF296*$F295</f>
        <v>0</v>
      </c>
      <c r="AG295" s="653">
        <f t="shared" ref="AG295" si="5187">+AG296*$F295</f>
        <v>0</v>
      </c>
      <c r="AH295" s="653">
        <f t="shared" ref="AH295" si="5188">+AH296*$F295</f>
        <v>0</v>
      </c>
      <c r="AI295" s="653">
        <f t="shared" ref="AI295" si="5189">+AI296*$F295</f>
        <v>0</v>
      </c>
      <c r="AJ295" s="653">
        <f t="shared" ref="AJ295" si="5190">+AJ296*$F295</f>
        <v>0</v>
      </c>
      <c r="AK295" s="653">
        <f t="shared" ref="AK295" si="5191">+AK296*$F295</f>
        <v>0</v>
      </c>
      <c r="AL295" s="653">
        <f t="shared" ref="AL295" si="5192">+AL296*$F295</f>
        <v>0</v>
      </c>
      <c r="AM295" s="653">
        <f t="shared" ref="AM295" si="5193">+AM296*$F295</f>
        <v>0</v>
      </c>
      <c r="AN295" s="653">
        <f t="shared" ref="AN295" si="5194">+AN296*$F295</f>
        <v>0</v>
      </c>
      <c r="AO295" s="653">
        <f t="shared" ref="AO295" si="5195">+AO296*$F295</f>
        <v>0</v>
      </c>
      <c r="AP295" s="653">
        <f t="shared" ref="AP295" si="5196">+AP296*$F295</f>
        <v>0</v>
      </c>
      <c r="AQ295" s="653">
        <f t="shared" ref="AQ295" si="5197">+AQ296*$F295</f>
        <v>0</v>
      </c>
      <c r="AR295" s="653">
        <f t="shared" ref="AR295" si="5198">+AR296*$F295</f>
        <v>0</v>
      </c>
      <c r="AS295" s="653">
        <f t="shared" ref="AS295" si="5199">+AS296*$F295</f>
        <v>0</v>
      </c>
      <c r="AT295" s="653">
        <f t="shared" ref="AT295" si="5200">+AT296*$F295</f>
        <v>0</v>
      </c>
      <c r="AU295" s="613">
        <f t="shared" si="5159"/>
        <v>245086.39468408513</v>
      </c>
      <c r="AV295" s="645">
        <f t="shared" si="5157"/>
        <v>0</v>
      </c>
      <c r="AW295" s="656">
        <f t="shared" si="5158"/>
        <v>0</v>
      </c>
      <c r="AX295" s="591"/>
    </row>
    <row r="296" spans="1:50" hidden="1" outlineLevel="1">
      <c r="A296" s="590"/>
      <c r="B296" s="636"/>
      <c r="C296" s="636"/>
      <c r="D296" s="651"/>
      <c r="E296" s="653"/>
      <c r="F296" s="640"/>
      <c r="G296" s="640">
        <f t="shared" si="5161"/>
        <v>1</v>
      </c>
      <c r="H296" s="658">
        <v>0</v>
      </c>
      <c r="I296" s="658">
        <v>0</v>
      </c>
      <c r="J296" s="658">
        <v>0</v>
      </c>
      <c r="K296" s="658">
        <v>0</v>
      </c>
      <c r="L296" s="658">
        <v>0</v>
      </c>
      <c r="M296" s="658">
        <v>0</v>
      </c>
      <c r="N296" s="658">
        <v>0</v>
      </c>
      <c r="O296" s="658">
        <v>0</v>
      </c>
      <c r="P296" s="658">
        <v>1</v>
      </c>
      <c r="Q296" s="658">
        <v>0</v>
      </c>
      <c r="R296" s="658">
        <v>0</v>
      </c>
      <c r="S296" s="658">
        <v>0</v>
      </c>
      <c r="T296" s="658">
        <v>0</v>
      </c>
      <c r="U296" s="658">
        <v>0</v>
      </c>
      <c r="V296" s="658">
        <v>0</v>
      </c>
      <c r="W296" s="658">
        <v>0</v>
      </c>
      <c r="X296" s="658">
        <v>0</v>
      </c>
      <c r="Y296" s="658">
        <v>0</v>
      </c>
      <c r="Z296" s="658">
        <v>0</v>
      </c>
      <c r="AA296" s="658">
        <v>0</v>
      </c>
      <c r="AB296" s="658">
        <v>0</v>
      </c>
      <c r="AC296" s="658">
        <v>0</v>
      </c>
      <c r="AD296" s="658">
        <v>0</v>
      </c>
      <c r="AE296" s="654">
        <v>0</v>
      </c>
      <c r="AF296" s="658">
        <v>0</v>
      </c>
      <c r="AG296" s="658">
        <v>0</v>
      </c>
      <c r="AH296" s="658">
        <v>0</v>
      </c>
      <c r="AI296" s="658">
        <v>0</v>
      </c>
      <c r="AJ296" s="658">
        <v>0</v>
      </c>
      <c r="AK296" s="658">
        <v>0</v>
      </c>
      <c r="AL296" s="658">
        <v>0</v>
      </c>
      <c r="AM296" s="658">
        <v>0</v>
      </c>
      <c r="AN296" s="658">
        <v>0</v>
      </c>
      <c r="AO296" s="658">
        <v>0</v>
      </c>
      <c r="AP296" s="658">
        <v>0</v>
      </c>
      <c r="AQ296" s="658">
        <v>0</v>
      </c>
      <c r="AR296" s="658">
        <v>0</v>
      </c>
      <c r="AS296" s="658">
        <v>0</v>
      </c>
      <c r="AT296" s="658">
        <v>0</v>
      </c>
      <c r="AU296" s="613">
        <f t="shared" si="5159"/>
        <v>1</v>
      </c>
      <c r="AV296" s="645">
        <f t="shared" si="5157"/>
        <v>1</v>
      </c>
      <c r="AW296" s="656" t="e">
        <f t="shared" si="5158"/>
        <v>#DIV/0!</v>
      </c>
      <c r="AX296" s="591"/>
    </row>
    <row r="297" spans="1:50" hidden="1" outlineLevel="1">
      <c r="A297" s="590"/>
      <c r="B297" s="636" t="s">
        <v>378</v>
      </c>
      <c r="C297" s="636" t="s">
        <v>527</v>
      </c>
      <c r="D297" s="651" t="s">
        <v>379</v>
      </c>
      <c r="E297" s="653"/>
      <c r="F297" s="640">
        <v>40993.396597878447</v>
      </c>
      <c r="G297" s="640">
        <f t="shared" si="5161"/>
        <v>40993.396597878447</v>
      </c>
      <c r="H297" s="653">
        <f t="shared" ref="H297" si="5201">+H298*$F297</f>
        <v>0</v>
      </c>
      <c r="I297" s="653">
        <f t="shared" ref="I297" si="5202">+I298*$F297</f>
        <v>0</v>
      </c>
      <c r="J297" s="653">
        <f t="shared" ref="J297" si="5203">+J298*$F297</f>
        <v>0</v>
      </c>
      <c r="K297" s="653">
        <f t="shared" ref="K297" si="5204">+K298*$F297</f>
        <v>0</v>
      </c>
      <c r="L297" s="653">
        <f t="shared" ref="L297" si="5205">+L298*$F297</f>
        <v>0</v>
      </c>
      <c r="M297" s="653">
        <f t="shared" ref="M297" si="5206">+M298*$F297</f>
        <v>0</v>
      </c>
      <c r="N297" s="653">
        <f t="shared" ref="N297" si="5207">+N298*$F297</f>
        <v>0</v>
      </c>
      <c r="O297" s="653">
        <f t="shared" ref="O297" si="5208">+O298*$F297</f>
        <v>0</v>
      </c>
      <c r="P297" s="653">
        <f t="shared" ref="P297" si="5209">+P298*$F297</f>
        <v>40993.396597878447</v>
      </c>
      <c r="Q297" s="653">
        <f t="shared" ref="Q297" si="5210">+Q298*$F297</f>
        <v>0</v>
      </c>
      <c r="R297" s="653">
        <f t="shared" ref="R297" si="5211">+R298*$F297</f>
        <v>0</v>
      </c>
      <c r="S297" s="653">
        <f t="shared" ref="S297" si="5212">+S298*$F297</f>
        <v>0</v>
      </c>
      <c r="T297" s="653">
        <f t="shared" ref="T297" si="5213">+T298*$F297</f>
        <v>0</v>
      </c>
      <c r="U297" s="653">
        <f t="shared" ref="U297" si="5214">+U298*$F297</f>
        <v>0</v>
      </c>
      <c r="V297" s="653">
        <f t="shared" ref="V297" si="5215">+V298*$F297</f>
        <v>0</v>
      </c>
      <c r="W297" s="653">
        <f t="shared" ref="W297" si="5216">+W298*$F297</f>
        <v>0</v>
      </c>
      <c r="X297" s="653">
        <f t="shared" ref="X297" si="5217">+X298*$F297</f>
        <v>0</v>
      </c>
      <c r="Y297" s="653">
        <f t="shared" ref="Y297" si="5218">+Y298*$F297</f>
        <v>0</v>
      </c>
      <c r="Z297" s="653">
        <f t="shared" ref="Z297" si="5219">+Z298*$F297</f>
        <v>0</v>
      </c>
      <c r="AA297" s="653">
        <f t="shared" ref="AA297" si="5220">+AA298*$F297</f>
        <v>0</v>
      </c>
      <c r="AB297" s="653">
        <f t="shared" ref="AB297" si="5221">+AB298*$F297</f>
        <v>0</v>
      </c>
      <c r="AC297" s="653">
        <f t="shared" ref="AC297" si="5222">+AC298*$F297</f>
        <v>0</v>
      </c>
      <c r="AD297" s="653">
        <f t="shared" ref="AD297" si="5223">+AD298*$F297</f>
        <v>0</v>
      </c>
      <c r="AE297" s="653">
        <f t="shared" ref="AE297" si="5224">+AE298*$F297</f>
        <v>0</v>
      </c>
      <c r="AF297" s="653">
        <f t="shared" ref="AF297" si="5225">+AF298*$F297</f>
        <v>0</v>
      </c>
      <c r="AG297" s="653">
        <f t="shared" ref="AG297" si="5226">+AG298*$F297</f>
        <v>0</v>
      </c>
      <c r="AH297" s="653">
        <f t="shared" ref="AH297" si="5227">+AH298*$F297</f>
        <v>0</v>
      </c>
      <c r="AI297" s="653">
        <f t="shared" ref="AI297" si="5228">+AI298*$F297</f>
        <v>0</v>
      </c>
      <c r="AJ297" s="653">
        <f t="shared" ref="AJ297" si="5229">+AJ298*$F297</f>
        <v>0</v>
      </c>
      <c r="AK297" s="653">
        <f t="shared" ref="AK297" si="5230">+AK298*$F297</f>
        <v>0</v>
      </c>
      <c r="AL297" s="653">
        <f t="shared" ref="AL297" si="5231">+AL298*$F297</f>
        <v>0</v>
      </c>
      <c r="AM297" s="653">
        <f t="shared" ref="AM297" si="5232">+AM298*$F297</f>
        <v>0</v>
      </c>
      <c r="AN297" s="653">
        <f t="shared" ref="AN297" si="5233">+AN298*$F297</f>
        <v>0</v>
      </c>
      <c r="AO297" s="653">
        <f t="shared" ref="AO297" si="5234">+AO298*$F297</f>
        <v>0</v>
      </c>
      <c r="AP297" s="653">
        <f t="shared" ref="AP297" si="5235">+AP298*$F297</f>
        <v>0</v>
      </c>
      <c r="AQ297" s="653">
        <f t="shared" ref="AQ297" si="5236">+AQ298*$F297</f>
        <v>0</v>
      </c>
      <c r="AR297" s="653">
        <f t="shared" ref="AR297" si="5237">+AR298*$F297</f>
        <v>0</v>
      </c>
      <c r="AS297" s="653">
        <f t="shared" ref="AS297" si="5238">+AS298*$F297</f>
        <v>0</v>
      </c>
      <c r="AT297" s="653">
        <f t="shared" ref="AT297" si="5239">+AT298*$F297</f>
        <v>0</v>
      </c>
      <c r="AU297" s="613">
        <f t="shared" si="5159"/>
        <v>40993.396597878447</v>
      </c>
      <c r="AV297" s="645">
        <f t="shared" si="5157"/>
        <v>0</v>
      </c>
      <c r="AW297" s="656">
        <f t="shared" si="5158"/>
        <v>0</v>
      </c>
      <c r="AX297" s="591"/>
    </row>
    <row r="298" spans="1:50" hidden="1" outlineLevel="1">
      <c r="A298" s="590"/>
      <c r="B298" s="636"/>
      <c r="C298" s="636"/>
      <c r="D298" s="651"/>
      <c r="E298" s="653"/>
      <c r="F298" s="640"/>
      <c r="G298" s="640">
        <f t="shared" si="5161"/>
        <v>1</v>
      </c>
      <c r="H298" s="658">
        <v>0</v>
      </c>
      <c r="I298" s="658">
        <v>0</v>
      </c>
      <c r="J298" s="658">
        <v>0</v>
      </c>
      <c r="K298" s="658">
        <v>0</v>
      </c>
      <c r="L298" s="658">
        <v>0</v>
      </c>
      <c r="M298" s="658">
        <v>0</v>
      </c>
      <c r="N298" s="658">
        <v>0</v>
      </c>
      <c r="O298" s="658">
        <v>0</v>
      </c>
      <c r="P298" s="658">
        <v>1</v>
      </c>
      <c r="Q298" s="658">
        <v>0</v>
      </c>
      <c r="R298" s="658">
        <v>0</v>
      </c>
      <c r="S298" s="658">
        <v>0</v>
      </c>
      <c r="T298" s="658">
        <v>0</v>
      </c>
      <c r="U298" s="658">
        <v>0</v>
      </c>
      <c r="V298" s="658">
        <v>0</v>
      </c>
      <c r="W298" s="658">
        <v>0</v>
      </c>
      <c r="X298" s="658">
        <v>0</v>
      </c>
      <c r="Y298" s="658">
        <v>0</v>
      </c>
      <c r="Z298" s="658">
        <v>0</v>
      </c>
      <c r="AA298" s="658">
        <v>0</v>
      </c>
      <c r="AB298" s="658">
        <v>0</v>
      </c>
      <c r="AC298" s="658">
        <v>0</v>
      </c>
      <c r="AD298" s="658">
        <v>0</v>
      </c>
      <c r="AE298" s="654">
        <v>0</v>
      </c>
      <c r="AF298" s="658">
        <v>0</v>
      </c>
      <c r="AG298" s="658">
        <v>0</v>
      </c>
      <c r="AH298" s="658">
        <v>0</v>
      </c>
      <c r="AI298" s="658">
        <v>0</v>
      </c>
      <c r="AJ298" s="658">
        <v>0</v>
      </c>
      <c r="AK298" s="658">
        <v>0</v>
      </c>
      <c r="AL298" s="658">
        <v>0</v>
      </c>
      <c r="AM298" s="658">
        <v>0</v>
      </c>
      <c r="AN298" s="658">
        <v>0</v>
      </c>
      <c r="AO298" s="658">
        <v>0</v>
      </c>
      <c r="AP298" s="658">
        <v>0</v>
      </c>
      <c r="AQ298" s="658">
        <v>0</v>
      </c>
      <c r="AR298" s="658">
        <v>0</v>
      </c>
      <c r="AS298" s="658">
        <v>0</v>
      </c>
      <c r="AT298" s="658">
        <v>0</v>
      </c>
      <c r="AU298" s="613">
        <f t="shared" si="5159"/>
        <v>1</v>
      </c>
      <c r="AV298" s="645">
        <f t="shared" si="5157"/>
        <v>1</v>
      </c>
      <c r="AW298" s="656" t="e">
        <f t="shared" si="5158"/>
        <v>#DIV/0!</v>
      </c>
      <c r="AX298" s="591"/>
    </row>
    <row r="299" spans="1:50" hidden="1" outlineLevel="1">
      <c r="A299" s="590"/>
      <c r="B299" s="636" t="s">
        <v>378</v>
      </c>
      <c r="C299" s="636" t="s">
        <v>528</v>
      </c>
      <c r="D299" s="651" t="s">
        <v>391</v>
      </c>
      <c r="E299" s="653"/>
      <c r="F299" s="640">
        <v>102618.81379523856</v>
      </c>
      <c r="G299" s="640">
        <f t="shared" si="5161"/>
        <v>102618.81379523856</v>
      </c>
      <c r="H299" s="653">
        <f t="shared" ref="H299" si="5240">+H300*$F299</f>
        <v>0</v>
      </c>
      <c r="I299" s="653">
        <f t="shared" ref="I299" si="5241">+I300*$F299</f>
        <v>0</v>
      </c>
      <c r="J299" s="653">
        <f t="shared" ref="J299" si="5242">+J300*$F299</f>
        <v>0</v>
      </c>
      <c r="K299" s="653">
        <f t="shared" ref="K299" si="5243">+K300*$F299</f>
        <v>0</v>
      </c>
      <c r="L299" s="653">
        <f t="shared" ref="L299" si="5244">+L300*$F299</f>
        <v>0</v>
      </c>
      <c r="M299" s="653">
        <f t="shared" ref="M299" si="5245">+M300*$F299</f>
        <v>0</v>
      </c>
      <c r="N299" s="653">
        <f t="shared" ref="N299" si="5246">+N300*$F299</f>
        <v>0</v>
      </c>
      <c r="O299" s="653">
        <f t="shared" ref="O299" si="5247">+O300*$F299</f>
        <v>0</v>
      </c>
      <c r="P299" s="653">
        <f t="shared" ref="P299" si="5248">+P300*$F299</f>
        <v>4104.7525518095426</v>
      </c>
      <c r="Q299" s="653">
        <f t="shared" ref="Q299" si="5249">+Q300*$F299</f>
        <v>98514.061243429009</v>
      </c>
      <c r="R299" s="653">
        <f t="shared" ref="R299" si="5250">+R300*$F299</f>
        <v>0</v>
      </c>
      <c r="S299" s="653">
        <f t="shared" ref="S299" si="5251">+S300*$F299</f>
        <v>0</v>
      </c>
      <c r="T299" s="653">
        <f t="shared" ref="T299" si="5252">+T300*$F299</f>
        <v>0</v>
      </c>
      <c r="U299" s="653">
        <f t="shared" ref="U299" si="5253">+U300*$F299</f>
        <v>0</v>
      </c>
      <c r="V299" s="653">
        <f t="shared" ref="V299" si="5254">+V300*$F299</f>
        <v>0</v>
      </c>
      <c r="W299" s="653">
        <f t="shared" ref="W299" si="5255">+W300*$F299</f>
        <v>0</v>
      </c>
      <c r="X299" s="653">
        <f t="shared" ref="X299" si="5256">+X300*$F299</f>
        <v>0</v>
      </c>
      <c r="Y299" s="653">
        <f t="shared" ref="Y299" si="5257">+Y300*$F299</f>
        <v>0</v>
      </c>
      <c r="Z299" s="653">
        <f t="shared" ref="Z299" si="5258">+Z300*$F299</f>
        <v>0</v>
      </c>
      <c r="AA299" s="653">
        <f t="shared" ref="AA299" si="5259">+AA300*$F299</f>
        <v>0</v>
      </c>
      <c r="AB299" s="653">
        <f t="shared" ref="AB299" si="5260">+AB300*$F299</f>
        <v>0</v>
      </c>
      <c r="AC299" s="653">
        <f t="shared" ref="AC299" si="5261">+AC300*$F299</f>
        <v>0</v>
      </c>
      <c r="AD299" s="653">
        <f t="shared" ref="AD299" si="5262">+AD300*$F299</f>
        <v>0</v>
      </c>
      <c r="AE299" s="653">
        <f t="shared" ref="AE299" si="5263">+AE300*$F299</f>
        <v>0</v>
      </c>
      <c r="AF299" s="653">
        <f t="shared" ref="AF299" si="5264">+AF300*$F299</f>
        <v>0</v>
      </c>
      <c r="AG299" s="653">
        <f t="shared" ref="AG299" si="5265">+AG300*$F299</f>
        <v>0</v>
      </c>
      <c r="AH299" s="653">
        <f t="shared" ref="AH299" si="5266">+AH300*$F299</f>
        <v>0</v>
      </c>
      <c r="AI299" s="653">
        <f t="shared" ref="AI299" si="5267">+AI300*$F299</f>
        <v>0</v>
      </c>
      <c r="AJ299" s="653">
        <f t="shared" ref="AJ299" si="5268">+AJ300*$F299</f>
        <v>0</v>
      </c>
      <c r="AK299" s="653">
        <f t="shared" ref="AK299" si="5269">+AK300*$F299</f>
        <v>0</v>
      </c>
      <c r="AL299" s="653">
        <f t="shared" ref="AL299" si="5270">+AL300*$F299</f>
        <v>0</v>
      </c>
      <c r="AM299" s="653">
        <f t="shared" ref="AM299" si="5271">+AM300*$F299</f>
        <v>0</v>
      </c>
      <c r="AN299" s="653">
        <f t="shared" ref="AN299" si="5272">+AN300*$F299</f>
        <v>0</v>
      </c>
      <c r="AO299" s="653">
        <f t="shared" ref="AO299" si="5273">+AO300*$F299</f>
        <v>0</v>
      </c>
      <c r="AP299" s="653">
        <f t="shared" ref="AP299" si="5274">+AP300*$F299</f>
        <v>0</v>
      </c>
      <c r="AQ299" s="653">
        <f t="shared" ref="AQ299" si="5275">+AQ300*$F299</f>
        <v>0</v>
      </c>
      <c r="AR299" s="653">
        <f t="shared" ref="AR299" si="5276">+AR300*$F299</f>
        <v>0</v>
      </c>
      <c r="AS299" s="653">
        <f t="shared" ref="AS299" si="5277">+AS300*$F299</f>
        <v>0</v>
      </c>
      <c r="AT299" s="653">
        <f t="shared" ref="AT299" si="5278">+AT300*$F299</f>
        <v>0</v>
      </c>
      <c r="AU299" s="613">
        <f t="shared" si="5159"/>
        <v>102618.81379523856</v>
      </c>
      <c r="AV299" s="645">
        <f t="shared" si="5157"/>
        <v>0</v>
      </c>
      <c r="AW299" s="656">
        <f t="shared" si="5158"/>
        <v>0</v>
      </c>
      <c r="AX299" s="591"/>
    </row>
    <row r="300" spans="1:50" hidden="1" outlineLevel="1">
      <c r="A300" s="590"/>
      <c r="B300" s="636"/>
      <c r="C300" s="636"/>
      <c r="D300" s="651"/>
      <c r="E300" s="653"/>
      <c r="F300" s="640"/>
      <c r="G300" s="640">
        <f t="shared" si="5161"/>
        <v>1</v>
      </c>
      <c r="H300" s="658">
        <v>0</v>
      </c>
      <c r="I300" s="658">
        <v>0</v>
      </c>
      <c r="J300" s="658">
        <v>0</v>
      </c>
      <c r="K300" s="658">
        <v>0</v>
      </c>
      <c r="L300" s="658">
        <v>0</v>
      </c>
      <c r="M300" s="658">
        <v>0</v>
      </c>
      <c r="N300" s="658">
        <v>0</v>
      </c>
      <c r="O300" s="658">
        <v>0</v>
      </c>
      <c r="P300" s="658">
        <v>0.04</v>
      </c>
      <c r="Q300" s="658">
        <v>0.96</v>
      </c>
      <c r="R300" s="658">
        <v>0</v>
      </c>
      <c r="S300" s="658">
        <v>0</v>
      </c>
      <c r="T300" s="658">
        <v>0</v>
      </c>
      <c r="U300" s="658">
        <v>0</v>
      </c>
      <c r="V300" s="658">
        <v>0</v>
      </c>
      <c r="W300" s="658">
        <v>0</v>
      </c>
      <c r="X300" s="658">
        <v>0</v>
      </c>
      <c r="Y300" s="658">
        <v>0</v>
      </c>
      <c r="Z300" s="658">
        <v>0</v>
      </c>
      <c r="AA300" s="658">
        <v>0</v>
      </c>
      <c r="AB300" s="658">
        <v>0</v>
      </c>
      <c r="AC300" s="658">
        <v>0</v>
      </c>
      <c r="AD300" s="658">
        <v>0</v>
      </c>
      <c r="AE300" s="654">
        <v>0</v>
      </c>
      <c r="AF300" s="658">
        <v>0</v>
      </c>
      <c r="AG300" s="658">
        <v>0</v>
      </c>
      <c r="AH300" s="658">
        <v>0</v>
      </c>
      <c r="AI300" s="658">
        <v>0</v>
      </c>
      <c r="AJ300" s="658">
        <v>0</v>
      </c>
      <c r="AK300" s="658">
        <v>0</v>
      </c>
      <c r="AL300" s="658">
        <v>0</v>
      </c>
      <c r="AM300" s="658">
        <v>0</v>
      </c>
      <c r="AN300" s="658">
        <v>0</v>
      </c>
      <c r="AO300" s="658">
        <v>0</v>
      </c>
      <c r="AP300" s="658">
        <v>0</v>
      </c>
      <c r="AQ300" s="658">
        <v>0</v>
      </c>
      <c r="AR300" s="658">
        <v>0</v>
      </c>
      <c r="AS300" s="658">
        <v>0</v>
      </c>
      <c r="AT300" s="658">
        <v>0</v>
      </c>
      <c r="AU300" s="613">
        <f t="shared" si="5159"/>
        <v>1</v>
      </c>
      <c r="AV300" s="645">
        <f t="shared" si="5157"/>
        <v>1</v>
      </c>
      <c r="AW300" s="656" t="e">
        <f t="shared" si="5158"/>
        <v>#DIV/0!</v>
      </c>
      <c r="AX300" s="591"/>
    </row>
    <row r="301" spans="1:50" hidden="1" outlineLevel="1">
      <c r="A301" s="590"/>
      <c r="B301" s="636" t="s">
        <v>378</v>
      </c>
      <c r="C301" s="636" t="s">
        <v>529</v>
      </c>
      <c r="D301" s="651" t="s">
        <v>379</v>
      </c>
      <c r="E301" s="653"/>
      <c r="F301" s="640">
        <v>40993.396597878447</v>
      </c>
      <c r="G301" s="640">
        <f t="shared" si="5161"/>
        <v>40993.39659787844</v>
      </c>
      <c r="H301" s="653">
        <f t="shared" ref="H301" si="5279">+H302*$F301</f>
        <v>0</v>
      </c>
      <c r="I301" s="653">
        <f t="shared" ref="I301" si="5280">+I302*$F301</f>
        <v>0</v>
      </c>
      <c r="J301" s="653">
        <f t="shared" ref="J301" si="5281">+J302*$F301</f>
        <v>0</v>
      </c>
      <c r="K301" s="653">
        <f t="shared" ref="K301" si="5282">+K302*$F301</f>
        <v>0</v>
      </c>
      <c r="L301" s="653">
        <f t="shared" ref="L301" si="5283">+L302*$F301</f>
        <v>0</v>
      </c>
      <c r="M301" s="653">
        <f t="shared" ref="M301" si="5284">+M302*$F301</f>
        <v>0</v>
      </c>
      <c r="N301" s="653">
        <f t="shared" ref="N301" si="5285">+N302*$F301</f>
        <v>0</v>
      </c>
      <c r="O301" s="653">
        <f t="shared" ref="O301" si="5286">+O302*$F301</f>
        <v>0</v>
      </c>
      <c r="P301" s="653">
        <f t="shared" ref="P301" si="5287">+P302*$F301</f>
        <v>0</v>
      </c>
      <c r="Q301" s="653">
        <f t="shared" ref="Q301" si="5288">+Q302*$F301</f>
        <v>0</v>
      </c>
      <c r="R301" s="653">
        <f t="shared" ref="R301" si="5289">+R302*$F301</f>
        <v>32794.717278302756</v>
      </c>
      <c r="S301" s="653">
        <f t="shared" ref="S301" si="5290">+S302*$F301</f>
        <v>8198.6793195756873</v>
      </c>
      <c r="T301" s="653">
        <f t="shared" ref="T301" si="5291">+T302*$F301</f>
        <v>0</v>
      </c>
      <c r="U301" s="653">
        <f t="shared" ref="U301" si="5292">+U302*$F301</f>
        <v>0</v>
      </c>
      <c r="V301" s="653">
        <f t="shared" ref="V301" si="5293">+V302*$F301</f>
        <v>0</v>
      </c>
      <c r="W301" s="653">
        <f t="shared" ref="W301" si="5294">+W302*$F301</f>
        <v>0</v>
      </c>
      <c r="X301" s="653">
        <f t="shared" ref="X301" si="5295">+X302*$F301</f>
        <v>0</v>
      </c>
      <c r="Y301" s="653">
        <f t="shared" ref="Y301" si="5296">+Y302*$F301</f>
        <v>0</v>
      </c>
      <c r="Z301" s="653">
        <f t="shared" ref="Z301" si="5297">+Z302*$F301</f>
        <v>0</v>
      </c>
      <c r="AA301" s="653">
        <f t="shared" ref="AA301" si="5298">+AA302*$F301</f>
        <v>0</v>
      </c>
      <c r="AB301" s="653">
        <f t="shared" ref="AB301" si="5299">+AB302*$F301</f>
        <v>0</v>
      </c>
      <c r="AC301" s="653">
        <f t="shared" ref="AC301" si="5300">+AC302*$F301</f>
        <v>0</v>
      </c>
      <c r="AD301" s="653">
        <f t="shared" ref="AD301" si="5301">+AD302*$F301</f>
        <v>0</v>
      </c>
      <c r="AE301" s="653">
        <f t="shared" ref="AE301" si="5302">+AE302*$F301</f>
        <v>0</v>
      </c>
      <c r="AF301" s="653">
        <f t="shared" ref="AF301" si="5303">+AF302*$F301</f>
        <v>0</v>
      </c>
      <c r="AG301" s="653">
        <f t="shared" ref="AG301" si="5304">+AG302*$F301</f>
        <v>0</v>
      </c>
      <c r="AH301" s="653">
        <f t="shared" ref="AH301" si="5305">+AH302*$F301</f>
        <v>0</v>
      </c>
      <c r="AI301" s="653">
        <f t="shared" ref="AI301" si="5306">+AI302*$F301</f>
        <v>0</v>
      </c>
      <c r="AJ301" s="653">
        <f t="shared" ref="AJ301" si="5307">+AJ302*$F301</f>
        <v>0</v>
      </c>
      <c r="AK301" s="653">
        <f t="shared" ref="AK301" si="5308">+AK302*$F301</f>
        <v>0</v>
      </c>
      <c r="AL301" s="653">
        <f t="shared" ref="AL301" si="5309">+AL302*$F301</f>
        <v>0</v>
      </c>
      <c r="AM301" s="653">
        <f t="shared" ref="AM301" si="5310">+AM302*$F301</f>
        <v>0</v>
      </c>
      <c r="AN301" s="653">
        <f t="shared" ref="AN301" si="5311">+AN302*$F301</f>
        <v>0</v>
      </c>
      <c r="AO301" s="653">
        <f t="shared" ref="AO301" si="5312">+AO302*$F301</f>
        <v>0</v>
      </c>
      <c r="AP301" s="653">
        <f t="shared" ref="AP301" si="5313">+AP302*$F301</f>
        <v>0</v>
      </c>
      <c r="AQ301" s="653">
        <f t="shared" ref="AQ301" si="5314">+AQ302*$F301</f>
        <v>0</v>
      </c>
      <c r="AR301" s="653">
        <f t="shared" ref="AR301" si="5315">+AR302*$F301</f>
        <v>0</v>
      </c>
      <c r="AS301" s="653">
        <f t="shared" ref="AS301" si="5316">+AS302*$F301</f>
        <v>0</v>
      </c>
      <c r="AT301" s="653">
        <f t="shared" ref="AT301" si="5317">+AT302*$F301</f>
        <v>0</v>
      </c>
      <c r="AU301" s="613">
        <f t="shared" si="5159"/>
        <v>40993.39659787844</v>
      </c>
      <c r="AV301" s="645">
        <f t="shared" si="5157"/>
        <v>0</v>
      </c>
      <c r="AW301" s="656">
        <f t="shared" si="5158"/>
        <v>0</v>
      </c>
      <c r="AX301" s="591"/>
    </row>
    <row r="302" spans="1:50" hidden="1" outlineLevel="1">
      <c r="A302" s="590"/>
      <c r="B302" s="636"/>
      <c r="C302" s="636"/>
      <c r="D302" s="651"/>
      <c r="E302" s="653"/>
      <c r="F302" s="640"/>
      <c r="G302" s="640">
        <f t="shared" si="5161"/>
        <v>1</v>
      </c>
      <c r="H302" s="658">
        <v>0</v>
      </c>
      <c r="I302" s="658">
        <v>0</v>
      </c>
      <c r="J302" s="658">
        <v>0</v>
      </c>
      <c r="K302" s="658">
        <v>0</v>
      </c>
      <c r="L302" s="658">
        <v>0</v>
      </c>
      <c r="M302" s="658">
        <v>0</v>
      </c>
      <c r="N302" s="658">
        <v>0</v>
      </c>
      <c r="O302" s="658">
        <v>0</v>
      </c>
      <c r="P302" s="658">
        <v>0</v>
      </c>
      <c r="Q302" s="658">
        <v>0</v>
      </c>
      <c r="R302" s="658">
        <v>0.8</v>
      </c>
      <c r="S302" s="658">
        <v>0.19999999999999996</v>
      </c>
      <c r="T302" s="658">
        <v>0</v>
      </c>
      <c r="U302" s="658">
        <v>0</v>
      </c>
      <c r="V302" s="658">
        <v>0</v>
      </c>
      <c r="W302" s="658">
        <v>0</v>
      </c>
      <c r="X302" s="658">
        <v>0</v>
      </c>
      <c r="Y302" s="658">
        <v>0</v>
      </c>
      <c r="Z302" s="658">
        <v>0</v>
      </c>
      <c r="AA302" s="658">
        <v>0</v>
      </c>
      <c r="AB302" s="658">
        <v>0</v>
      </c>
      <c r="AC302" s="658">
        <v>0</v>
      </c>
      <c r="AD302" s="658">
        <v>0</v>
      </c>
      <c r="AE302" s="654">
        <v>0</v>
      </c>
      <c r="AF302" s="658">
        <v>0</v>
      </c>
      <c r="AG302" s="658">
        <v>0</v>
      </c>
      <c r="AH302" s="658">
        <v>0</v>
      </c>
      <c r="AI302" s="658">
        <v>0</v>
      </c>
      <c r="AJ302" s="658">
        <v>0</v>
      </c>
      <c r="AK302" s="658">
        <v>0</v>
      </c>
      <c r="AL302" s="658">
        <v>0</v>
      </c>
      <c r="AM302" s="658">
        <v>0</v>
      </c>
      <c r="AN302" s="658">
        <v>0</v>
      </c>
      <c r="AO302" s="658">
        <v>0</v>
      </c>
      <c r="AP302" s="658">
        <v>0</v>
      </c>
      <c r="AQ302" s="658">
        <v>0</v>
      </c>
      <c r="AR302" s="658">
        <v>0</v>
      </c>
      <c r="AS302" s="658">
        <v>0</v>
      </c>
      <c r="AT302" s="658">
        <v>0</v>
      </c>
      <c r="AU302" s="613">
        <f t="shared" si="5159"/>
        <v>1</v>
      </c>
      <c r="AV302" s="645">
        <f t="shared" si="5157"/>
        <v>1</v>
      </c>
      <c r="AW302" s="656" t="e">
        <f t="shared" si="5158"/>
        <v>#DIV/0!</v>
      </c>
      <c r="AX302" s="591"/>
    </row>
    <row r="303" spans="1:50" hidden="1" outlineLevel="1">
      <c r="A303" s="590"/>
      <c r="B303" s="629" t="s">
        <v>278</v>
      </c>
      <c r="C303" s="629" t="s">
        <v>530</v>
      </c>
      <c r="D303" s="630" t="s">
        <v>531</v>
      </c>
      <c r="E303" s="631"/>
      <c r="F303" s="632">
        <f>+F304</f>
        <v>725397.58185558987</v>
      </c>
      <c r="G303" s="632">
        <f t="shared" si="5161"/>
        <v>725397.58185558987</v>
      </c>
      <c r="H303" s="632">
        <f t="shared" ref="H303:AT303" si="5318">+H304</f>
        <v>0</v>
      </c>
      <c r="I303" s="632">
        <f t="shared" si="5318"/>
        <v>0</v>
      </c>
      <c r="J303" s="632">
        <f t="shared" si="5318"/>
        <v>0</v>
      </c>
      <c r="K303" s="632">
        <f t="shared" si="5318"/>
        <v>0</v>
      </c>
      <c r="L303" s="632">
        <f t="shared" si="5318"/>
        <v>0</v>
      </c>
      <c r="M303" s="632">
        <f t="shared" si="5318"/>
        <v>0</v>
      </c>
      <c r="N303" s="632">
        <f t="shared" si="5318"/>
        <v>0</v>
      </c>
      <c r="O303" s="632">
        <f t="shared" si="5318"/>
        <v>0</v>
      </c>
      <c r="P303" s="632">
        <f t="shared" si="5318"/>
        <v>0</v>
      </c>
      <c r="Q303" s="632">
        <f t="shared" si="5318"/>
        <v>0</v>
      </c>
      <c r="R303" s="632">
        <f t="shared" si="5318"/>
        <v>561140.57739373914</v>
      </c>
      <c r="S303" s="632">
        <f t="shared" si="5318"/>
        <v>164257.00446185074</v>
      </c>
      <c r="T303" s="632">
        <f t="shared" si="5318"/>
        <v>0</v>
      </c>
      <c r="U303" s="632">
        <f t="shared" si="5318"/>
        <v>0</v>
      </c>
      <c r="V303" s="632">
        <f t="shared" si="5318"/>
        <v>0</v>
      </c>
      <c r="W303" s="632">
        <f t="shared" si="5318"/>
        <v>0</v>
      </c>
      <c r="X303" s="632">
        <f t="shared" si="5318"/>
        <v>0</v>
      </c>
      <c r="Y303" s="632">
        <f t="shared" si="5318"/>
        <v>0</v>
      </c>
      <c r="Z303" s="632">
        <f t="shared" si="5318"/>
        <v>0</v>
      </c>
      <c r="AA303" s="632">
        <f t="shared" si="5318"/>
        <v>0</v>
      </c>
      <c r="AB303" s="632">
        <f t="shared" si="5318"/>
        <v>0</v>
      </c>
      <c r="AC303" s="632">
        <f t="shared" si="5318"/>
        <v>0</v>
      </c>
      <c r="AD303" s="632">
        <f t="shared" si="5318"/>
        <v>0</v>
      </c>
      <c r="AE303" s="632">
        <f t="shared" si="5318"/>
        <v>0</v>
      </c>
      <c r="AF303" s="632">
        <f t="shared" si="5318"/>
        <v>0</v>
      </c>
      <c r="AG303" s="632">
        <f t="shared" si="5318"/>
        <v>0</v>
      </c>
      <c r="AH303" s="632">
        <f t="shared" si="5318"/>
        <v>0</v>
      </c>
      <c r="AI303" s="632">
        <f t="shared" si="5318"/>
        <v>0</v>
      </c>
      <c r="AJ303" s="632">
        <f t="shared" si="5318"/>
        <v>0</v>
      </c>
      <c r="AK303" s="632">
        <f t="shared" si="5318"/>
        <v>0</v>
      </c>
      <c r="AL303" s="632">
        <f t="shared" si="5318"/>
        <v>0</v>
      </c>
      <c r="AM303" s="632">
        <f t="shared" si="5318"/>
        <v>0</v>
      </c>
      <c r="AN303" s="632">
        <f t="shared" si="5318"/>
        <v>0</v>
      </c>
      <c r="AO303" s="632">
        <f t="shared" si="5318"/>
        <v>0</v>
      </c>
      <c r="AP303" s="632">
        <f t="shared" si="5318"/>
        <v>0</v>
      </c>
      <c r="AQ303" s="632">
        <f t="shared" si="5318"/>
        <v>0</v>
      </c>
      <c r="AR303" s="632">
        <f t="shared" si="5318"/>
        <v>0</v>
      </c>
      <c r="AS303" s="632">
        <f t="shared" si="5318"/>
        <v>0</v>
      </c>
      <c r="AT303" s="632">
        <f t="shared" si="5318"/>
        <v>0</v>
      </c>
      <c r="AU303" s="613">
        <f t="shared" si="5159"/>
        <v>725397.58185558987</v>
      </c>
      <c r="AV303" s="645">
        <f t="shared" si="5157"/>
        <v>0</v>
      </c>
      <c r="AW303" s="656">
        <f t="shared" si="5158"/>
        <v>0</v>
      </c>
      <c r="AX303" s="591"/>
    </row>
    <row r="304" spans="1:50" hidden="1" outlineLevel="1">
      <c r="A304" s="590"/>
      <c r="B304" s="646" t="s">
        <v>305</v>
      </c>
      <c r="C304" s="646" t="s">
        <v>532</v>
      </c>
      <c r="D304" s="647" t="s">
        <v>533</v>
      </c>
      <c r="E304" s="649"/>
      <c r="F304" s="650">
        <f>+F305+F307+F309</f>
        <v>725397.58185558987</v>
      </c>
      <c r="G304" s="650">
        <f t="shared" si="5161"/>
        <v>725397.58185558987</v>
      </c>
      <c r="H304" s="650">
        <f t="shared" ref="H304:AT304" si="5319">+H305+H307+H309</f>
        <v>0</v>
      </c>
      <c r="I304" s="650">
        <f t="shared" si="5319"/>
        <v>0</v>
      </c>
      <c r="J304" s="650">
        <f t="shared" si="5319"/>
        <v>0</v>
      </c>
      <c r="K304" s="650">
        <f t="shared" si="5319"/>
        <v>0</v>
      </c>
      <c r="L304" s="650">
        <f t="shared" si="5319"/>
        <v>0</v>
      </c>
      <c r="M304" s="650">
        <f t="shared" si="5319"/>
        <v>0</v>
      </c>
      <c r="N304" s="650">
        <f t="shared" si="5319"/>
        <v>0</v>
      </c>
      <c r="O304" s="650">
        <f t="shared" si="5319"/>
        <v>0</v>
      </c>
      <c r="P304" s="650">
        <f t="shared" si="5319"/>
        <v>0</v>
      </c>
      <c r="Q304" s="650">
        <f t="shared" si="5319"/>
        <v>0</v>
      </c>
      <c r="R304" s="650">
        <f t="shared" si="5319"/>
        <v>561140.57739373914</v>
      </c>
      <c r="S304" s="650">
        <f t="shared" si="5319"/>
        <v>164257.00446185074</v>
      </c>
      <c r="T304" s="650">
        <f t="shared" si="5319"/>
        <v>0</v>
      </c>
      <c r="U304" s="650">
        <f t="shared" si="5319"/>
        <v>0</v>
      </c>
      <c r="V304" s="650">
        <f t="shared" si="5319"/>
        <v>0</v>
      </c>
      <c r="W304" s="650">
        <f t="shared" si="5319"/>
        <v>0</v>
      </c>
      <c r="X304" s="650">
        <f t="shared" si="5319"/>
        <v>0</v>
      </c>
      <c r="Y304" s="650">
        <f t="shared" si="5319"/>
        <v>0</v>
      </c>
      <c r="Z304" s="650">
        <f t="shared" si="5319"/>
        <v>0</v>
      </c>
      <c r="AA304" s="650">
        <f t="shared" si="5319"/>
        <v>0</v>
      </c>
      <c r="AB304" s="650">
        <f t="shared" si="5319"/>
        <v>0</v>
      </c>
      <c r="AC304" s="650">
        <f t="shared" si="5319"/>
        <v>0</v>
      </c>
      <c r="AD304" s="650">
        <f t="shared" si="5319"/>
        <v>0</v>
      </c>
      <c r="AE304" s="650">
        <f t="shared" si="5319"/>
        <v>0</v>
      </c>
      <c r="AF304" s="650">
        <f t="shared" si="5319"/>
        <v>0</v>
      </c>
      <c r="AG304" s="650">
        <f t="shared" si="5319"/>
        <v>0</v>
      </c>
      <c r="AH304" s="650">
        <f t="shared" si="5319"/>
        <v>0</v>
      </c>
      <c r="AI304" s="650">
        <f t="shared" si="5319"/>
        <v>0</v>
      </c>
      <c r="AJ304" s="650">
        <f t="shared" si="5319"/>
        <v>0</v>
      </c>
      <c r="AK304" s="650">
        <f t="shared" si="5319"/>
        <v>0</v>
      </c>
      <c r="AL304" s="650">
        <f t="shared" si="5319"/>
        <v>0</v>
      </c>
      <c r="AM304" s="650">
        <f t="shared" si="5319"/>
        <v>0</v>
      </c>
      <c r="AN304" s="650">
        <f t="shared" si="5319"/>
        <v>0</v>
      </c>
      <c r="AO304" s="650">
        <f t="shared" si="5319"/>
        <v>0</v>
      </c>
      <c r="AP304" s="650">
        <f t="shared" si="5319"/>
        <v>0</v>
      </c>
      <c r="AQ304" s="650">
        <f t="shared" si="5319"/>
        <v>0</v>
      </c>
      <c r="AR304" s="650">
        <f t="shared" si="5319"/>
        <v>0</v>
      </c>
      <c r="AS304" s="650">
        <f t="shared" si="5319"/>
        <v>0</v>
      </c>
      <c r="AT304" s="650">
        <f t="shared" si="5319"/>
        <v>0</v>
      </c>
      <c r="AU304" s="613">
        <f t="shared" si="5159"/>
        <v>725397.58185558987</v>
      </c>
      <c r="AV304" s="645">
        <f t="shared" si="5157"/>
        <v>0</v>
      </c>
      <c r="AW304" s="656">
        <f t="shared" si="5158"/>
        <v>0</v>
      </c>
      <c r="AX304" s="591"/>
    </row>
    <row r="305" spans="1:50" hidden="1" outlineLevel="1">
      <c r="A305" s="590"/>
      <c r="B305" s="636" t="s">
        <v>378</v>
      </c>
      <c r="C305" s="636" t="s">
        <v>532</v>
      </c>
      <c r="D305" s="651" t="s">
        <v>441</v>
      </c>
      <c r="E305" s="653"/>
      <c r="F305" s="640">
        <v>612715.98671021278</v>
      </c>
      <c r="G305" s="640">
        <f t="shared" si="5161"/>
        <v>612715.98671021278</v>
      </c>
      <c r="H305" s="653">
        <f t="shared" ref="H305" si="5320">+H306*$F305</f>
        <v>0</v>
      </c>
      <c r="I305" s="653">
        <f t="shared" ref="I305" si="5321">+I306*$F305</f>
        <v>0</v>
      </c>
      <c r="J305" s="653">
        <f t="shared" ref="J305" si="5322">+J306*$F305</f>
        <v>0</v>
      </c>
      <c r="K305" s="653">
        <f t="shared" ref="K305" si="5323">+K306*$F305</f>
        <v>0</v>
      </c>
      <c r="L305" s="653">
        <f t="shared" ref="L305" si="5324">+L306*$F305</f>
        <v>0</v>
      </c>
      <c r="M305" s="653">
        <f t="shared" ref="M305" si="5325">+M306*$F305</f>
        <v>0</v>
      </c>
      <c r="N305" s="653">
        <f t="shared" ref="N305" si="5326">+N306*$F305</f>
        <v>0</v>
      </c>
      <c r="O305" s="653">
        <f t="shared" ref="O305" si="5327">+O306*$F305</f>
        <v>0</v>
      </c>
      <c r="P305" s="653">
        <f t="shared" ref="P305" si="5328">+P306*$F305</f>
        <v>0</v>
      </c>
      <c r="Q305" s="653">
        <f t="shared" ref="Q305" si="5329">+Q306*$F305</f>
        <v>0</v>
      </c>
      <c r="R305" s="653">
        <f t="shared" ref="R305" si="5330">+R306*$F305</f>
        <v>465664.14989976172</v>
      </c>
      <c r="S305" s="653">
        <f t="shared" ref="S305" si="5331">+S306*$F305</f>
        <v>147051.83681045106</v>
      </c>
      <c r="T305" s="653">
        <f t="shared" ref="T305" si="5332">+T306*$F305</f>
        <v>0</v>
      </c>
      <c r="U305" s="653">
        <f t="shared" ref="U305" si="5333">+U306*$F305</f>
        <v>0</v>
      </c>
      <c r="V305" s="653">
        <f t="shared" ref="V305" si="5334">+V306*$F305</f>
        <v>0</v>
      </c>
      <c r="W305" s="653">
        <f t="shared" ref="W305" si="5335">+W306*$F305</f>
        <v>0</v>
      </c>
      <c r="X305" s="653">
        <f t="shared" ref="X305" si="5336">+X306*$F305</f>
        <v>0</v>
      </c>
      <c r="Y305" s="653">
        <f t="shared" ref="Y305" si="5337">+Y306*$F305</f>
        <v>0</v>
      </c>
      <c r="Z305" s="653">
        <f t="shared" ref="Z305" si="5338">+Z306*$F305</f>
        <v>0</v>
      </c>
      <c r="AA305" s="653">
        <f t="shared" ref="AA305" si="5339">+AA306*$F305</f>
        <v>0</v>
      </c>
      <c r="AB305" s="653">
        <f t="shared" ref="AB305" si="5340">+AB306*$F305</f>
        <v>0</v>
      </c>
      <c r="AC305" s="653">
        <f t="shared" ref="AC305" si="5341">+AC306*$F305</f>
        <v>0</v>
      </c>
      <c r="AD305" s="653">
        <f t="shared" ref="AD305" si="5342">+AD306*$F305</f>
        <v>0</v>
      </c>
      <c r="AE305" s="653">
        <f t="shared" ref="AE305" si="5343">+AE306*$F305</f>
        <v>0</v>
      </c>
      <c r="AF305" s="653">
        <f t="shared" ref="AF305" si="5344">+AF306*$F305</f>
        <v>0</v>
      </c>
      <c r="AG305" s="653">
        <f t="shared" ref="AG305" si="5345">+AG306*$F305</f>
        <v>0</v>
      </c>
      <c r="AH305" s="653">
        <f t="shared" ref="AH305" si="5346">+AH306*$F305</f>
        <v>0</v>
      </c>
      <c r="AI305" s="653">
        <f t="shared" ref="AI305" si="5347">+AI306*$F305</f>
        <v>0</v>
      </c>
      <c r="AJ305" s="653">
        <f t="shared" ref="AJ305" si="5348">+AJ306*$F305</f>
        <v>0</v>
      </c>
      <c r="AK305" s="653">
        <f t="shared" ref="AK305" si="5349">+AK306*$F305</f>
        <v>0</v>
      </c>
      <c r="AL305" s="653">
        <f t="shared" ref="AL305" si="5350">+AL306*$F305</f>
        <v>0</v>
      </c>
      <c r="AM305" s="653">
        <f t="shared" ref="AM305" si="5351">+AM306*$F305</f>
        <v>0</v>
      </c>
      <c r="AN305" s="653">
        <f t="shared" ref="AN305" si="5352">+AN306*$F305</f>
        <v>0</v>
      </c>
      <c r="AO305" s="653">
        <f t="shared" ref="AO305" si="5353">+AO306*$F305</f>
        <v>0</v>
      </c>
      <c r="AP305" s="653">
        <f t="shared" ref="AP305" si="5354">+AP306*$F305</f>
        <v>0</v>
      </c>
      <c r="AQ305" s="653">
        <f t="shared" ref="AQ305" si="5355">+AQ306*$F305</f>
        <v>0</v>
      </c>
      <c r="AR305" s="653">
        <f t="shared" ref="AR305" si="5356">+AR306*$F305</f>
        <v>0</v>
      </c>
      <c r="AS305" s="653">
        <f t="shared" ref="AS305" si="5357">+AS306*$F305</f>
        <v>0</v>
      </c>
      <c r="AT305" s="653">
        <f t="shared" ref="AT305" si="5358">+AT306*$F305</f>
        <v>0</v>
      </c>
      <c r="AU305" s="613">
        <f t="shared" si="5159"/>
        <v>612715.98671021278</v>
      </c>
      <c r="AV305" s="645">
        <f t="shared" si="5157"/>
        <v>0</v>
      </c>
      <c r="AW305" s="656">
        <f t="shared" si="5158"/>
        <v>0</v>
      </c>
      <c r="AX305" s="591"/>
    </row>
    <row r="306" spans="1:50" hidden="1" outlineLevel="1">
      <c r="A306" s="590"/>
      <c r="B306" s="636"/>
      <c r="C306" s="636"/>
      <c r="D306" s="651"/>
      <c r="E306" s="653"/>
      <c r="F306" s="640"/>
      <c r="G306" s="640">
        <f t="shared" si="5161"/>
        <v>1</v>
      </c>
      <c r="H306" s="658">
        <v>0</v>
      </c>
      <c r="I306" s="658">
        <v>0</v>
      </c>
      <c r="J306" s="658">
        <v>0</v>
      </c>
      <c r="K306" s="658">
        <v>0</v>
      </c>
      <c r="L306" s="658">
        <v>0</v>
      </c>
      <c r="M306" s="658">
        <v>0</v>
      </c>
      <c r="N306" s="658">
        <v>0</v>
      </c>
      <c r="O306" s="658">
        <v>0</v>
      </c>
      <c r="P306" s="658">
        <v>0</v>
      </c>
      <c r="Q306" s="658">
        <v>0</v>
      </c>
      <c r="R306" s="658">
        <v>0.76</v>
      </c>
      <c r="S306" s="658">
        <v>0.24</v>
      </c>
      <c r="T306" s="658">
        <v>0</v>
      </c>
      <c r="U306" s="658">
        <v>0</v>
      </c>
      <c r="V306" s="658">
        <v>0</v>
      </c>
      <c r="W306" s="658">
        <v>0</v>
      </c>
      <c r="X306" s="658">
        <v>0</v>
      </c>
      <c r="Y306" s="658">
        <v>0</v>
      </c>
      <c r="Z306" s="658">
        <v>0</v>
      </c>
      <c r="AA306" s="658">
        <v>0</v>
      </c>
      <c r="AB306" s="658">
        <v>0</v>
      </c>
      <c r="AC306" s="658">
        <v>0</v>
      </c>
      <c r="AD306" s="658">
        <v>0</v>
      </c>
      <c r="AE306" s="654">
        <v>0</v>
      </c>
      <c r="AF306" s="658">
        <v>0</v>
      </c>
      <c r="AG306" s="658">
        <v>0</v>
      </c>
      <c r="AH306" s="658">
        <v>0</v>
      </c>
      <c r="AI306" s="658">
        <v>0</v>
      </c>
      <c r="AJ306" s="658">
        <v>0</v>
      </c>
      <c r="AK306" s="658">
        <v>0</v>
      </c>
      <c r="AL306" s="658">
        <v>0</v>
      </c>
      <c r="AM306" s="658">
        <v>0</v>
      </c>
      <c r="AN306" s="658">
        <v>0</v>
      </c>
      <c r="AO306" s="658">
        <v>0</v>
      </c>
      <c r="AP306" s="658">
        <v>0</v>
      </c>
      <c r="AQ306" s="658">
        <v>0</v>
      </c>
      <c r="AR306" s="658">
        <v>0</v>
      </c>
      <c r="AS306" s="658">
        <v>0</v>
      </c>
      <c r="AT306" s="658">
        <v>0</v>
      </c>
      <c r="AU306" s="613">
        <f t="shared" si="5159"/>
        <v>1</v>
      </c>
      <c r="AV306" s="645">
        <f t="shared" si="5157"/>
        <v>1</v>
      </c>
      <c r="AW306" s="656" t="e">
        <f t="shared" si="5158"/>
        <v>#DIV/0!</v>
      </c>
      <c r="AX306" s="591"/>
    </row>
    <row r="307" spans="1:50" hidden="1" outlineLevel="1">
      <c r="A307" s="590"/>
      <c r="B307" s="636" t="s">
        <v>378</v>
      </c>
      <c r="C307" s="636" t="s">
        <v>534</v>
      </c>
      <c r="D307" s="651" t="s">
        <v>379</v>
      </c>
      <c r="E307" s="653"/>
      <c r="F307" s="640">
        <v>40993.396597878447</v>
      </c>
      <c r="G307" s="640">
        <f t="shared" si="5161"/>
        <v>40993.396597878447</v>
      </c>
      <c r="H307" s="653">
        <f t="shared" ref="H307" si="5359">+H308*$F307</f>
        <v>0</v>
      </c>
      <c r="I307" s="653">
        <f t="shared" ref="I307" si="5360">+I308*$F307</f>
        <v>0</v>
      </c>
      <c r="J307" s="653">
        <f t="shared" ref="J307" si="5361">+J308*$F307</f>
        <v>0</v>
      </c>
      <c r="K307" s="653">
        <f t="shared" ref="K307" si="5362">+K308*$F307</f>
        <v>0</v>
      </c>
      <c r="L307" s="653">
        <f t="shared" ref="L307" si="5363">+L308*$F307</f>
        <v>0</v>
      </c>
      <c r="M307" s="653">
        <f t="shared" ref="M307" si="5364">+M308*$F307</f>
        <v>0</v>
      </c>
      <c r="N307" s="653">
        <f t="shared" ref="N307" si="5365">+N308*$F307</f>
        <v>0</v>
      </c>
      <c r="O307" s="653">
        <f t="shared" ref="O307" si="5366">+O308*$F307</f>
        <v>0</v>
      </c>
      <c r="P307" s="653">
        <f t="shared" ref="P307" si="5367">+P308*$F307</f>
        <v>0</v>
      </c>
      <c r="Q307" s="653">
        <f t="shared" ref="Q307" si="5368">+Q308*$F307</f>
        <v>0</v>
      </c>
      <c r="R307" s="653">
        <f t="shared" ref="R307" si="5369">+R308*$F307</f>
        <v>40993.396597878447</v>
      </c>
      <c r="S307" s="653">
        <f t="shared" ref="S307" si="5370">+S308*$F307</f>
        <v>0</v>
      </c>
      <c r="T307" s="653">
        <f t="shared" ref="T307" si="5371">+T308*$F307</f>
        <v>0</v>
      </c>
      <c r="U307" s="653">
        <f t="shared" ref="U307" si="5372">+U308*$F307</f>
        <v>0</v>
      </c>
      <c r="V307" s="653">
        <f t="shared" ref="V307" si="5373">+V308*$F307</f>
        <v>0</v>
      </c>
      <c r="W307" s="653">
        <f t="shared" ref="W307" si="5374">+W308*$F307</f>
        <v>0</v>
      </c>
      <c r="X307" s="653">
        <f t="shared" ref="X307" si="5375">+X308*$F307</f>
        <v>0</v>
      </c>
      <c r="Y307" s="653">
        <f t="shared" ref="Y307" si="5376">+Y308*$F307</f>
        <v>0</v>
      </c>
      <c r="Z307" s="653">
        <f t="shared" ref="Z307" si="5377">+Z308*$F307</f>
        <v>0</v>
      </c>
      <c r="AA307" s="653">
        <f t="shared" ref="AA307" si="5378">+AA308*$F307</f>
        <v>0</v>
      </c>
      <c r="AB307" s="653">
        <f t="shared" ref="AB307" si="5379">+AB308*$F307</f>
        <v>0</v>
      </c>
      <c r="AC307" s="653">
        <f t="shared" ref="AC307" si="5380">+AC308*$F307</f>
        <v>0</v>
      </c>
      <c r="AD307" s="653">
        <f t="shared" ref="AD307" si="5381">+AD308*$F307</f>
        <v>0</v>
      </c>
      <c r="AE307" s="653">
        <f t="shared" ref="AE307" si="5382">+AE308*$F307</f>
        <v>0</v>
      </c>
      <c r="AF307" s="653">
        <f t="shared" ref="AF307" si="5383">+AF308*$F307</f>
        <v>0</v>
      </c>
      <c r="AG307" s="653">
        <f t="shared" ref="AG307" si="5384">+AG308*$F307</f>
        <v>0</v>
      </c>
      <c r="AH307" s="653">
        <f t="shared" ref="AH307" si="5385">+AH308*$F307</f>
        <v>0</v>
      </c>
      <c r="AI307" s="653">
        <f t="shared" ref="AI307" si="5386">+AI308*$F307</f>
        <v>0</v>
      </c>
      <c r="AJ307" s="653">
        <f t="shared" ref="AJ307" si="5387">+AJ308*$F307</f>
        <v>0</v>
      </c>
      <c r="AK307" s="653">
        <f t="shared" ref="AK307" si="5388">+AK308*$F307</f>
        <v>0</v>
      </c>
      <c r="AL307" s="653">
        <f t="shared" ref="AL307" si="5389">+AL308*$F307</f>
        <v>0</v>
      </c>
      <c r="AM307" s="653">
        <f t="shared" ref="AM307" si="5390">+AM308*$F307</f>
        <v>0</v>
      </c>
      <c r="AN307" s="653">
        <f t="shared" ref="AN307" si="5391">+AN308*$F307</f>
        <v>0</v>
      </c>
      <c r="AO307" s="653">
        <f t="shared" ref="AO307" si="5392">+AO308*$F307</f>
        <v>0</v>
      </c>
      <c r="AP307" s="653">
        <f t="shared" ref="AP307" si="5393">+AP308*$F307</f>
        <v>0</v>
      </c>
      <c r="AQ307" s="653">
        <f t="shared" ref="AQ307" si="5394">+AQ308*$F307</f>
        <v>0</v>
      </c>
      <c r="AR307" s="653">
        <f t="shared" ref="AR307" si="5395">+AR308*$F307</f>
        <v>0</v>
      </c>
      <c r="AS307" s="653">
        <f t="shared" ref="AS307" si="5396">+AS308*$F307</f>
        <v>0</v>
      </c>
      <c r="AT307" s="653">
        <f t="shared" ref="AT307" si="5397">+AT308*$F307</f>
        <v>0</v>
      </c>
      <c r="AU307" s="613">
        <f t="shared" si="5159"/>
        <v>40993.396597878447</v>
      </c>
      <c r="AV307" s="645">
        <f t="shared" si="5157"/>
        <v>0</v>
      </c>
      <c r="AW307" s="656">
        <f t="shared" si="5158"/>
        <v>0</v>
      </c>
      <c r="AX307" s="591"/>
    </row>
    <row r="308" spans="1:50" hidden="1" outlineLevel="1">
      <c r="A308" s="590"/>
      <c r="B308" s="636"/>
      <c r="C308" s="636"/>
      <c r="D308" s="651"/>
      <c r="E308" s="653"/>
      <c r="F308" s="640"/>
      <c r="G308" s="640">
        <f t="shared" si="5161"/>
        <v>1</v>
      </c>
      <c r="H308" s="658">
        <v>0</v>
      </c>
      <c r="I308" s="658">
        <v>0</v>
      </c>
      <c r="J308" s="658">
        <v>0</v>
      </c>
      <c r="K308" s="658">
        <v>0</v>
      </c>
      <c r="L308" s="658">
        <v>0</v>
      </c>
      <c r="M308" s="658">
        <v>0</v>
      </c>
      <c r="N308" s="658">
        <v>0</v>
      </c>
      <c r="O308" s="658">
        <v>0</v>
      </c>
      <c r="P308" s="658">
        <v>0</v>
      </c>
      <c r="Q308" s="658">
        <v>0</v>
      </c>
      <c r="R308" s="658">
        <v>1</v>
      </c>
      <c r="S308" s="658">
        <v>0</v>
      </c>
      <c r="T308" s="658">
        <v>0</v>
      </c>
      <c r="U308" s="658">
        <v>0</v>
      </c>
      <c r="V308" s="658">
        <v>0</v>
      </c>
      <c r="W308" s="658">
        <v>0</v>
      </c>
      <c r="X308" s="658">
        <v>0</v>
      </c>
      <c r="Y308" s="658">
        <v>0</v>
      </c>
      <c r="Z308" s="658">
        <v>0</v>
      </c>
      <c r="AA308" s="658">
        <v>0</v>
      </c>
      <c r="AB308" s="658">
        <v>0</v>
      </c>
      <c r="AC308" s="658">
        <v>0</v>
      </c>
      <c r="AD308" s="658">
        <v>0</v>
      </c>
      <c r="AE308" s="654">
        <v>0</v>
      </c>
      <c r="AF308" s="658">
        <v>0</v>
      </c>
      <c r="AG308" s="658">
        <v>0</v>
      </c>
      <c r="AH308" s="658">
        <v>0</v>
      </c>
      <c r="AI308" s="658">
        <v>0</v>
      </c>
      <c r="AJ308" s="658">
        <v>0</v>
      </c>
      <c r="AK308" s="658">
        <v>0</v>
      </c>
      <c r="AL308" s="658">
        <v>0</v>
      </c>
      <c r="AM308" s="658">
        <v>0</v>
      </c>
      <c r="AN308" s="658">
        <v>0</v>
      </c>
      <c r="AO308" s="658">
        <v>0</v>
      </c>
      <c r="AP308" s="658">
        <v>0</v>
      </c>
      <c r="AQ308" s="658">
        <v>0</v>
      </c>
      <c r="AR308" s="658">
        <v>0</v>
      </c>
      <c r="AS308" s="658">
        <v>0</v>
      </c>
      <c r="AT308" s="658">
        <v>0</v>
      </c>
      <c r="AU308" s="613">
        <f t="shared" si="5159"/>
        <v>1</v>
      </c>
      <c r="AV308" s="645">
        <f t="shared" si="5157"/>
        <v>1</v>
      </c>
      <c r="AW308" s="656" t="e">
        <f t="shared" si="5158"/>
        <v>#DIV/0!</v>
      </c>
      <c r="AX308" s="591"/>
    </row>
    <row r="309" spans="1:50" hidden="1" outlineLevel="1">
      <c r="A309" s="590"/>
      <c r="B309" s="636" t="s">
        <v>378</v>
      </c>
      <c r="C309" s="636" t="s">
        <v>535</v>
      </c>
      <c r="D309" s="651" t="s">
        <v>536</v>
      </c>
      <c r="E309" s="653"/>
      <c r="F309" s="640">
        <v>71688.198547498672</v>
      </c>
      <c r="G309" s="640">
        <f t="shared" si="5161"/>
        <v>71688.198547498672</v>
      </c>
      <c r="H309" s="653">
        <f t="shared" ref="H309" si="5398">+H310*$F309</f>
        <v>0</v>
      </c>
      <c r="I309" s="653">
        <f t="shared" ref="I309" si="5399">+I310*$F309</f>
        <v>0</v>
      </c>
      <c r="J309" s="653">
        <f t="shared" ref="J309" si="5400">+J310*$F309</f>
        <v>0</v>
      </c>
      <c r="K309" s="653">
        <f t="shared" ref="K309" si="5401">+K310*$F309</f>
        <v>0</v>
      </c>
      <c r="L309" s="653">
        <f t="shared" ref="L309" si="5402">+L310*$F309</f>
        <v>0</v>
      </c>
      <c r="M309" s="653">
        <f t="shared" ref="M309" si="5403">+M310*$F309</f>
        <v>0</v>
      </c>
      <c r="N309" s="653">
        <f t="shared" ref="N309" si="5404">+N310*$F309</f>
        <v>0</v>
      </c>
      <c r="O309" s="653">
        <f t="shared" ref="O309" si="5405">+O310*$F309</f>
        <v>0</v>
      </c>
      <c r="P309" s="653">
        <f t="shared" ref="P309" si="5406">+P310*$F309</f>
        <v>0</v>
      </c>
      <c r="Q309" s="653">
        <f t="shared" ref="Q309" si="5407">+Q310*$F309</f>
        <v>0</v>
      </c>
      <c r="R309" s="653">
        <f t="shared" ref="R309" si="5408">+R310*$F309</f>
        <v>54483.030896098993</v>
      </c>
      <c r="S309" s="653">
        <f t="shared" ref="S309" si="5409">+S310*$F309</f>
        <v>17205.167651399679</v>
      </c>
      <c r="T309" s="653">
        <f t="shared" ref="T309" si="5410">+T310*$F309</f>
        <v>0</v>
      </c>
      <c r="U309" s="653">
        <f t="shared" ref="U309" si="5411">+U310*$F309</f>
        <v>0</v>
      </c>
      <c r="V309" s="653">
        <f t="shared" ref="V309" si="5412">+V310*$F309</f>
        <v>0</v>
      </c>
      <c r="W309" s="653">
        <f t="shared" ref="W309" si="5413">+W310*$F309</f>
        <v>0</v>
      </c>
      <c r="X309" s="653">
        <f t="shared" ref="X309" si="5414">+X310*$F309</f>
        <v>0</v>
      </c>
      <c r="Y309" s="653">
        <f t="shared" ref="Y309" si="5415">+Y310*$F309</f>
        <v>0</v>
      </c>
      <c r="Z309" s="653">
        <f t="shared" ref="Z309" si="5416">+Z310*$F309</f>
        <v>0</v>
      </c>
      <c r="AA309" s="653">
        <f t="shared" ref="AA309" si="5417">+AA310*$F309</f>
        <v>0</v>
      </c>
      <c r="AB309" s="653">
        <f t="shared" ref="AB309" si="5418">+AB310*$F309</f>
        <v>0</v>
      </c>
      <c r="AC309" s="653">
        <f t="shared" ref="AC309" si="5419">+AC310*$F309</f>
        <v>0</v>
      </c>
      <c r="AD309" s="653">
        <f t="shared" ref="AD309" si="5420">+AD310*$F309</f>
        <v>0</v>
      </c>
      <c r="AE309" s="653">
        <f t="shared" ref="AE309" si="5421">+AE310*$F309</f>
        <v>0</v>
      </c>
      <c r="AF309" s="653">
        <f t="shared" ref="AF309" si="5422">+AF310*$F309</f>
        <v>0</v>
      </c>
      <c r="AG309" s="653">
        <f t="shared" ref="AG309" si="5423">+AG310*$F309</f>
        <v>0</v>
      </c>
      <c r="AH309" s="653">
        <f t="shared" ref="AH309" si="5424">+AH310*$F309</f>
        <v>0</v>
      </c>
      <c r="AI309" s="653">
        <f t="shared" ref="AI309" si="5425">+AI310*$F309</f>
        <v>0</v>
      </c>
      <c r="AJ309" s="653">
        <f t="shared" ref="AJ309" si="5426">+AJ310*$F309</f>
        <v>0</v>
      </c>
      <c r="AK309" s="653">
        <f t="shared" ref="AK309" si="5427">+AK310*$F309</f>
        <v>0</v>
      </c>
      <c r="AL309" s="653">
        <f t="shared" ref="AL309" si="5428">+AL310*$F309</f>
        <v>0</v>
      </c>
      <c r="AM309" s="653">
        <f t="shared" ref="AM309" si="5429">+AM310*$F309</f>
        <v>0</v>
      </c>
      <c r="AN309" s="653">
        <f t="shared" ref="AN309" si="5430">+AN310*$F309</f>
        <v>0</v>
      </c>
      <c r="AO309" s="653">
        <f t="shared" ref="AO309" si="5431">+AO310*$F309</f>
        <v>0</v>
      </c>
      <c r="AP309" s="653">
        <f t="shared" ref="AP309" si="5432">+AP310*$F309</f>
        <v>0</v>
      </c>
      <c r="AQ309" s="653">
        <f t="shared" ref="AQ309" si="5433">+AQ310*$F309</f>
        <v>0</v>
      </c>
      <c r="AR309" s="653">
        <f t="shared" ref="AR309" si="5434">+AR310*$F309</f>
        <v>0</v>
      </c>
      <c r="AS309" s="653">
        <f t="shared" ref="AS309" si="5435">+AS310*$F309</f>
        <v>0</v>
      </c>
      <c r="AT309" s="653">
        <f t="shared" ref="AT309" si="5436">+AT310*$F309</f>
        <v>0</v>
      </c>
      <c r="AU309" s="613">
        <f t="shared" si="5159"/>
        <v>71688.198547498672</v>
      </c>
      <c r="AV309" s="645">
        <f t="shared" si="5157"/>
        <v>0</v>
      </c>
      <c r="AW309" s="656">
        <f t="shared" si="5158"/>
        <v>0</v>
      </c>
      <c r="AX309" s="591"/>
    </row>
    <row r="310" spans="1:50" hidden="1" outlineLevel="1">
      <c r="A310" s="590"/>
      <c r="B310" s="636"/>
      <c r="C310" s="636"/>
      <c r="D310" s="651"/>
      <c r="E310" s="653"/>
      <c r="F310" s="640"/>
      <c r="G310" s="640">
        <f t="shared" si="5161"/>
        <v>1</v>
      </c>
      <c r="H310" s="658">
        <v>0</v>
      </c>
      <c r="I310" s="658">
        <v>0</v>
      </c>
      <c r="J310" s="658">
        <v>0</v>
      </c>
      <c r="K310" s="658">
        <v>0</v>
      </c>
      <c r="L310" s="658">
        <v>0</v>
      </c>
      <c r="M310" s="658">
        <v>0</v>
      </c>
      <c r="N310" s="658">
        <v>0</v>
      </c>
      <c r="O310" s="658">
        <v>0</v>
      </c>
      <c r="P310" s="658">
        <v>0</v>
      </c>
      <c r="Q310" s="658">
        <v>0</v>
      </c>
      <c r="R310" s="658">
        <v>0.76</v>
      </c>
      <c r="S310" s="658">
        <v>0.24</v>
      </c>
      <c r="T310" s="658">
        <v>0</v>
      </c>
      <c r="U310" s="658">
        <v>0</v>
      </c>
      <c r="V310" s="658">
        <v>0</v>
      </c>
      <c r="W310" s="658">
        <v>0</v>
      </c>
      <c r="X310" s="658">
        <v>0</v>
      </c>
      <c r="Y310" s="658">
        <v>0</v>
      </c>
      <c r="Z310" s="658">
        <v>0</v>
      </c>
      <c r="AA310" s="658">
        <v>0</v>
      </c>
      <c r="AB310" s="658">
        <v>0</v>
      </c>
      <c r="AC310" s="658">
        <v>0</v>
      </c>
      <c r="AD310" s="658">
        <v>0</v>
      </c>
      <c r="AE310" s="654">
        <v>0</v>
      </c>
      <c r="AF310" s="658">
        <v>0</v>
      </c>
      <c r="AG310" s="658">
        <v>0</v>
      </c>
      <c r="AH310" s="658">
        <v>0</v>
      </c>
      <c r="AI310" s="658">
        <v>0</v>
      </c>
      <c r="AJ310" s="658">
        <v>0</v>
      </c>
      <c r="AK310" s="658">
        <v>0</v>
      </c>
      <c r="AL310" s="658">
        <v>0</v>
      </c>
      <c r="AM310" s="658">
        <v>0</v>
      </c>
      <c r="AN310" s="658">
        <v>0</v>
      </c>
      <c r="AO310" s="658">
        <v>0</v>
      </c>
      <c r="AP310" s="658">
        <v>0</v>
      </c>
      <c r="AQ310" s="658">
        <v>0</v>
      </c>
      <c r="AR310" s="658">
        <v>0</v>
      </c>
      <c r="AS310" s="658">
        <v>0</v>
      </c>
      <c r="AT310" s="658">
        <v>0</v>
      </c>
      <c r="AU310" s="613">
        <f t="shared" si="5159"/>
        <v>1</v>
      </c>
      <c r="AV310" s="645">
        <f t="shared" si="5157"/>
        <v>1</v>
      </c>
      <c r="AW310" s="656" t="e">
        <f t="shared" si="5158"/>
        <v>#DIV/0!</v>
      </c>
      <c r="AX310" s="591"/>
    </row>
    <row r="311" spans="1:50" s="302" customFormat="1" collapsed="1">
      <c r="A311" s="621"/>
      <c r="B311" s="622" t="s">
        <v>234</v>
      </c>
      <c r="C311" s="622" t="s">
        <v>537</v>
      </c>
      <c r="D311" s="623" t="s">
        <v>538</v>
      </c>
      <c r="E311" s="624"/>
      <c r="F311" s="625">
        <f>+F312+F317+F330+F331+F338+F375</f>
        <v>17641523.515439332</v>
      </c>
      <c r="G311" s="625">
        <f t="shared" si="5161"/>
        <v>17641523.515439332</v>
      </c>
      <c r="H311" s="625">
        <f t="shared" ref="H311:AT311" si="5437">+H312+H317+H330+H331+H338+H375</f>
        <v>0</v>
      </c>
      <c r="I311" s="625">
        <f t="shared" si="5437"/>
        <v>0</v>
      </c>
      <c r="J311" s="625">
        <f t="shared" si="5437"/>
        <v>0</v>
      </c>
      <c r="K311" s="625">
        <f t="shared" si="5437"/>
        <v>0</v>
      </c>
      <c r="L311" s="625">
        <f t="shared" si="5437"/>
        <v>0</v>
      </c>
      <c r="M311" s="625">
        <f t="shared" si="5437"/>
        <v>0</v>
      </c>
      <c r="N311" s="625">
        <f t="shared" si="5437"/>
        <v>0</v>
      </c>
      <c r="O311" s="625">
        <f t="shared" si="5437"/>
        <v>0</v>
      </c>
      <c r="P311" s="625">
        <f t="shared" si="5437"/>
        <v>0</v>
      </c>
      <c r="Q311" s="625">
        <f t="shared" si="5437"/>
        <v>0</v>
      </c>
      <c r="R311" s="625">
        <f t="shared" si="5437"/>
        <v>45916.205479127617</v>
      </c>
      <c r="S311" s="625">
        <f t="shared" si="5437"/>
        <v>300616.84020093927</v>
      </c>
      <c r="T311" s="625">
        <f t="shared" si="5437"/>
        <v>430639.76365562156</v>
      </c>
      <c r="U311" s="625">
        <f t="shared" si="5437"/>
        <v>1851122.6139086643</v>
      </c>
      <c r="V311" s="625">
        <f t="shared" si="5437"/>
        <v>2774234.3640291393</v>
      </c>
      <c r="W311" s="625">
        <f t="shared" si="5437"/>
        <v>2043365.5429661691</v>
      </c>
      <c r="X311" s="625">
        <f t="shared" si="5437"/>
        <v>1893788.7363387949</v>
      </c>
      <c r="Y311" s="625">
        <f t="shared" si="5437"/>
        <v>1741208.6011835365</v>
      </c>
      <c r="Z311" s="625">
        <f t="shared" si="5437"/>
        <v>1889860.6872288191</v>
      </c>
      <c r="AA311" s="625">
        <f t="shared" si="5437"/>
        <v>1696285.5501290089</v>
      </c>
      <c r="AB311" s="625">
        <f t="shared" si="5437"/>
        <v>1298433.4423336936</v>
      </c>
      <c r="AC311" s="625">
        <f t="shared" si="5437"/>
        <v>1200950.0495016468</v>
      </c>
      <c r="AD311" s="625">
        <f t="shared" si="5437"/>
        <v>475101.11848416791</v>
      </c>
      <c r="AE311" s="625">
        <f t="shared" si="5437"/>
        <v>0</v>
      </c>
      <c r="AF311" s="625">
        <f t="shared" si="5437"/>
        <v>0</v>
      </c>
      <c r="AG311" s="625">
        <f t="shared" si="5437"/>
        <v>0</v>
      </c>
      <c r="AH311" s="625">
        <f t="shared" si="5437"/>
        <v>0</v>
      </c>
      <c r="AI311" s="625">
        <f t="shared" si="5437"/>
        <v>0</v>
      </c>
      <c r="AJ311" s="625">
        <f t="shared" si="5437"/>
        <v>0</v>
      </c>
      <c r="AK311" s="625">
        <f t="shared" si="5437"/>
        <v>0</v>
      </c>
      <c r="AL311" s="625">
        <f t="shared" si="5437"/>
        <v>0</v>
      </c>
      <c r="AM311" s="625">
        <f t="shared" si="5437"/>
        <v>0</v>
      </c>
      <c r="AN311" s="625">
        <f t="shared" si="5437"/>
        <v>0</v>
      </c>
      <c r="AO311" s="625">
        <f t="shared" si="5437"/>
        <v>0</v>
      </c>
      <c r="AP311" s="625">
        <f t="shared" si="5437"/>
        <v>0</v>
      </c>
      <c r="AQ311" s="625">
        <f t="shared" si="5437"/>
        <v>0</v>
      </c>
      <c r="AR311" s="625">
        <f t="shared" si="5437"/>
        <v>0</v>
      </c>
      <c r="AS311" s="625">
        <f t="shared" si="5437"/>
        <v>0</v>
      </c>
      <c r="AT311" s="625">
        <f t="shared" si="5437"/>
        <v>0</v>
      </c>
      <c r="AU311" s="613">
        <f t="shared" si="5159"/>
        <v>17641523.515439332</v>
      </c>
      <c r="AV311" s="645">
        <f t="shared" si="5157"/>
        <v>0</v>
      </c>
      <c r="AW311" s="656">
        <f t="shared" si="5158"/>
        <v>0</v>
      </c>
      <c r="AX311" s="626"/>
    </row>
    <row r="312" spans="1:50" hidden="1" outlineLevel="1">
      <c r="A312" s="660"/>
      <c r="B312" s="629" t="s">
        <v>278</v>
      </c>
      <c r="C312" s="629" t="s">
        <v>539</v>
      </c>
      <c r="D312" s="630" t="s">
        <v>540</v>
      </c>
      <c r="E312" s="631"/>
      <c r="F312" s="632">
        <f>+F313+F315</f>
        <v>0</v>
      </c>
      <c r="G312" s="632">
        <f t="shared" si="5161"/>
        <v>0</v>
      </c>
      <c r="H312" s="632">
        <f t="shared" ref="H312:AT312" si="5438">+H313+H315</f>
        <v>0</v>
      </c>
      <c r="I312" s="632">
        <f t="shared" si="5438"/>
        <v>0</v>
      </c>
      <c r="J312" s="632">
        <f t="shared" si="5438"/>
        <v>0</v>
      </c>
      <c r="K312" s="632">
        <f t="shared" si="5438"/>
        <v>0</v>
      </c>
      <c r="L312" s="632">
        <f t="shared" si="5438"/>
        <v>0</v>
      </c>
      <c r="M312" s="632">
        <f t="shared" si="5438"/>
        <v>0</v>
      </c>
      <c r="N312" s="632">
        <f t="shared" si="5438"/>
        <v>0</v>
      </c>
      <c r="O312" s="632">
        <f t="shared" si="5438"/>
        <v>0</v>
      </c>
      <c r="P312" s="632">
        <f t="shared" si="5438"/>
        <v>0</v>
      </c>
      <c r="Q312" s="632">
        <f t="shared" si="5438"/>
        <v>0</v>
      </c>
      <c r="R312" s="632">
        <f t="shared" si="5438"/>
        <v>0</v>
      </c>
      <c r="S312" s="632">
        <f t="shared" si="5438"/>
        <v>0</v>
      </c>
      <c r="T312" s="632">
        <f t="shared" si="5438"/>
        <v>0</v>
      </c>
      <c r="U312" s="632">
        <f t="shared" si="5438"/>
        <v>0</v>
      </c>
      <c r="V312" s="632">
        <f t="shared" si="5438"/>
        <v>0</v>
      </c>
      <c r="W312" s="632">
        <f t="shared" si="5438"/>
        <v>0</v>
      </c>
      <c r="X312" s="632">
        <f t="shared" si="5438"/>
        <v>0</v>
      </c>
      <c r="Y312" s="632">
        <f t="shared" si="5438"/>
        <v>0</v>
      </c>
      <c r="Z312" s="632">
        <f t="shared" si="5438"/>
        <v>0</v>
      </c>
      <c r="AA312" s="632">
        <f t="shared" si="5438"/>
        <v>0</v>
      </c>
      <c r="AB312" s="632">
        <f t="shared" si="5438"/>
        <v>0</v>
      </c>
      <c r="AC312" s="632">
        <f t="shared" si="5438"/>
        <v>0</v>
      </c>
      <c r="AD312" s="632">
        <f t="shared" si="5438"/>
        <v>0</v>
      </c>
      <c r="AE312" s="632">
        <f t="shared" si="5438"/>
        <v>0</v>
      </c>
      <c r="AF312" s="632">
        <f t="shared" si="5438"/>
        <v>0</v>
      </c>
      <c r="AG312" s="632">
        <f t="shared" si="5438"/>
        <v>0</v>
      </c>
      <c r="AH312" s="632">
        <f t="shared" si="5438"/>
        <v>0</v>
      </c>
      <c r="AI312" s="632">
        <f t="shared" si="5438"/>
        <v>0</v>
      </c>
      <c r="AJ312" s="632">
        <f t="shared" si="5438"/>
        <v>0</v>
      </c>
      <c r="AK312" s="632">
        <f t="shared" si="5438"/>
        <v>0</v>
      </c>
      <c r="AL312" s="632">
        <f t="shared" si="5438"/>
        <v>0</v>
      </c>
      <c r="AM312" s="632">
        <f t="shared" si="5438"/>
        <v>0</v>
      </c>
      <c r="AN312" s="632">
        <f t="shared" si="5438"/>
        <v>0</v>
      </c>
      <c r="AO312" s="632">
        <f t="shared" si="5438"/>
        <v>0</v>
      </c>
      <c r="AP312" s="632">
        <f t="shared" si="5438"/>
        <v>0</v>
      </c>
      <c r="AQ312" s="632">
        <f t="shared" si="5438"/>
        <v>0</v>
      </c>
      <c r="AR312" s="632">
        <f t="shared" si="5438"/>
        <v>0</v>
      </c>
      <c r="AS312" s="632">
        <f t="shared" si="5438"/>
        <v>0</v>
      </c>
      <c r="AT312" s="632">
        <f t="shared" si="5438"/>
        <v>0</v>
      </c>
      <c r="AU312" s="613">
        <f t="shared" si="5159"/>
        <v>0</v>
      </c>
      <c r="AV312" s="645">
        <f t="shared" si="5157"/>
        <v>0</v>
      </c>
      <c r="AW312" s="656" t="e">
        <f t="shared" si="5158"/>
        <v>#DIV/0!</v>
      </c>
      <c r="AX312" s="591"/>
    </row>
    <row r="313" spans="1:50" hidden="1" outlineLevel="1">
      <c r="A313" s="660"/>
      <c r="B313" s="646" t="s">
        <v>305</v>
      </c>
      <c r="C313" s="646" t="s">
        <v>541</v>
      </c>
      <c r="D313" s="647" t="s">
        <v>542</v>
      </c>
      <c r="E313" s="649"/>
      <c r="F313" s="650">
        <v>0</v>
      </c>
      <c r="G313" s="650">
        <f t="shared" si="5161"/>
        <v>0</v>
      </c>
      <c r="H313" s="649">
        <f t="shared" ref="H313" si="5439">+H314*$F313</f>
        <v>0</v>
      </c>
      <c r="I313" s="649">
        <f t="shared" ref="I313" si="5440">+I314*$F313</f>
        <v>0</v>
      </c>
      <c r="J313" s="649">
        <f t="shared" ref="J313" si="5441">+J314*$F313</f>
        <v>0</v>
      </c>
      <c r="K313" s="649">
        <f t="shared" ref="K313" si="5442">+K314*$F313</f>
        <v>0</v>
      </c>
      <c r="L313" s="649">
        <f t="shared" ref="L313" si="5443">+L314*$F313</f>
        <v>0</v>
      </c>
      <c r="M313" s="649">
        <f t="shared" ref="M313" si="5444">+M314*$F313</f>
        <v>0</v>
      </c>
      <c r="N313" s="649">
        <f t="shared" ref="N313" si="5445">+N314*$F313</f>
        <v>0</v>
      </c>
      <c r="O313" s="649">
        <f t="shared" ref="O313" si="5446">+O314*$F313</f>
        <v>0</v>
      </c>
      <c r="P313" s="649">
        <f t="shared" ref="P313" si="5447">+P314*$F313</f>
        <v>0</v>
      </c>
      <c r="Q313" s="649">
        <f t="shared" ref="Q313" si="5448">+Q314*$F313</f>
        <v>0</v>
      </c>
      <c r="R313" s="649">
        <f t="shared" ref="R313" si="5449">+R314*$F313</f>
        <v>0</v>
      </c>
      <c r="S313" s="649">
        <f t="shared" ref="S313" si="5450">+S314*$F313</f>
        <v>0</v>
      </c>
      <c r="T313" s="649">
        <f t="shared" ref="T313" si="5451">+T314*$F313</f>
        <v>0</v>
      </c>
      <c r="U313" s="649">
        <f t="shared" ref="U313" si="5452">+U314*$F313</f>
        <v>0</v>
      </c>
      <c r="V313" s="649">
        <f t="shared" ref="V313" si="5453">+V314*$F313</f>
        <v>0</v>
      </c>
      <c r="W313" s="649">
        <f t="shared" ref="W313" si="5454">+W314*$F313</f>
        <v>0</v>
      </c>
      <c r="X313" s="649">
        <f t="shared" ref="X313" si="5455">+X314*$F313</f>
        <v>0</v>
      </c>
      <c r="Y313" s="649">
        <f t="shared" ref="Y313" si="5456">+Y314*$F313</f>
        <v>0</v>
      </c>
      <c r="Z313" s="649">
        <f t="shared" ref="Z313" si="5457">+Z314*$F313</f>
        <v>0</v>
      </c>
      <c r="AA313" s="649">
        <f t="shared" ref="AA313" si="5458">+AA314*$F313</f>
        <v>0</v>
      </c>
      <c r="AB313" s="649">
        <f t="shared" ref="AB313" si="5459">+AB314*$F313</f>
        <v>0</v>
      </c>
      <c r="AC313" s="649">
        <f t="shared" ref="AC313" si="5460">+AC314*$F313</f>
        <v>0</v>
      </c>
      <c r="AD313" s="649">
        <f t="shared" ref="AD313" si="5461">+AD314*$F313</f>
        <v>0</v>
      </c>
      <c r="AE313" s="649">
        <f t="shared" ref="AE313" si="5462">+AE314*$F313</f>
        <v>0</v>
      </c>
      <c r="AF313" s="649">
        <f t="shared" ref="AF313" si="5463">+AF314*$F313</f>
        <v>0</v>
      </c>
      <c r="AG313" s="649">
        <f t="shared" ref="AG313" si="5464">+AG314*$F313</f>
        <v>0</v>
      </c>
      <c r="AH313" s="649">
        <f t="shared" ref="AH313" si="5465">+AH314*$F313</f>
        <v>0</v>
      </c>
      <c r="AI313" s="649">
        <f t="shared" ref="AI313" si="5466">+AI314*$F313</f>
        <v>0</v>
      </c>
      <c r="AJ313" s="649">
        <f t="shared" ref="AJ313" si="5467">+AJ314*$F313</f>
        <v>0</v>
      </c>
      <c r="AK313" s="649">
        <f t="shared" ref="AK313" si="5468">+AK314*$F313</f>
        <v>0</v>
      </c>
      <c r="AL313" s="649">
        <f t="shared" ref="AL313" si="5469">+AL314*$F313</f>
        <v>0</v>
      </c>
      <c r="AM313" s="649">
        <f t="shared" ref="AM313" si="5470">+AM314*$F313</f>
        <v>0</v>
      </c>
      <c r="AN313" s="649">
        <f t="shared" ref="AN313" si="5471">+AN314*$F313</f>
        <v>0</v>
      </c>
      <c r="AO313" s="649">
        <f t="shared" ref="AO313" si="5472">+AO314*$F313</f>
        <v>0</v>
      </c>
      <c r="AP313" s="649">
        <f t="shared" ref="AP313" si="5473">+AP314*$F313</f>
        <v>0</v>
      </c>
      <c r="AQ313" s="649">
        <f t="shared" ref="AQ313" si="5474">+AQ314*$F313</f>
        <v>0</v>
      </c>
      <c r="AR313" s="649">
        <f t="shared" ref="AR313" si="5475">+AR314*$F313</f>
        <v>0</v>
      </c>
      <c r="AS313" s="649">
        <f t="shared" ref="AS313" si="5476">+AS314*$F313</f>
        <v>0</v>
      </c>
      <c r="AT313" s="649">
        <f t="shared" ref="AT313" si="5477">+AT314*$F313</f>
        <v>0</v>
      </c>
      <c r="AU313" s="613">
        <f t="shared" si="5159"/>
        <v>0</v>
      </c>
      <c r="AV313" s="645">
        <f t="shared" si="5157"/>
        <v>0</v>
      </c>
      <c r="AW313" s="656" t="e">
        <f t="shared" si="5158"/>
        <v>#DIV/0!</v>
      </c>
      <c r="AX313" s="591"/>
    </row>
    <row r="314" spans="1:50" s="314" customFormat="1" hidden="1" outlineLevel="1">
      <c r="A314" s="642"/>
      <c r="B314" s="636"/>
      <c r="C314" s="636"/>
      <c r="D314" s="651"/>
      <c r="E314" s="653"/>
      <c r="F314" s="640"/>
      <c r="G314" s="640">
        <f t="shared" si="5161"/>
        <v>0</v>
      </c>
      <c r="H314" s="652">
        <v>0</v>
      </c>
      <c r="I314" s="652">
        <v>0</v>
      </c>
      <c r="J314" s="652">
        <v>0</v>
      </c>
      <c r="K314" s="652">
        <v>0</v>
      </c>
      <c r="L314" s="652">
        <v>0</v>
      </c>
      <c r="M314" s="652">
        <v>0</v>
      </c>
      <c r="N314" s="652">
        <v>0</v>
      </c>
      <c r="O314" s="652">
        <v>0</v>
      </c>
      <c r="P314" s="652">
        <v>0</v>
      </c>
      <c r="Q314" s="652">
        <v>0</v>
      </c>
      <c r="R314" s="652">
        <v>0</v>
      </c>
      <c r="S314" s="652">
        <v>0</v>
      </c>
      <c r="T314" s="652">
        <v>0</v>
      </c>
      <c r="U314" s="652">
        <v>0</v>
      </c>
      <c r="V314" s="652">
        <v>0</v>
      </c>
      <c r="W314" s="652">
        <v>0</v>
      </c>
      <c r="X314" s="652">
        <v>0</v>
      </c>
      <c r="Y314" s="652">
        <v>0</v>
      </c>
      <c r="Z314" s="652">
        <v>0</v>
      </c>
      <c r="AA314" s="652">
        <v>0</v>
      </c>
      <c r="AB314" s="652">
        <v>0</v>
      </c>
      <c r="AC314" s="652">
        <v>0</v>
      </c>
      <c r="AD314" s="652">
        <v>0</v>
      </c>
      <c r="AE314" s="652">
        <v>0</v>
      </c>
      <c r="AF314" s="652">
        <v>0</v>
      </c>
      <c r="AG314" s="652">
        <v>0</v>
      </c>
      <c r="AH314" s="652">
        <v>0</v>
      </c>
      <c r="AI314" s="652">
        <v>0</v>
      </c>
      <c r="AJ314" s="652">
        <v>0</v>
      </c>
      <c r="AK314" s="652">
        <v>0</v>
      </c>
      <c r="AL314" s="652">
        <v>0</v>
      </c>
      <c r="AM314" s="652">
        <v>0</v>
      </c>
      <c r="AN314" s="652">
        <v>0</v>
      </c>
      <c r="AO314" s="652">
        <v>0</v>
      </c>
      <c r="AP314" s="652">
        <v>0</v>
      </c>
      <c r="AQ314" s="652">
        <v>0</v>
      </c>
      <c r="AR314" s="652">
        <v>0</v>
      </c>
      <c r="AS314" s="652">
        <v>0</v>
      </c>
      <c r="AT314" s="652">
        <v>0</v>
      </c>
      <c r="AU314" s="613">
        <f t="shared" si="5159"/>
        <v>0</v>
      </c>
      <c r="AV314" s="645">
        <f t="shared" si="5157"/>
        <v>0</v>
      </c>
      <c r="AW314" s="656" t="e">
        <f t="shared" si="5158"/>
        <v>#DIV/0!</v>
      </c>
      <c r="AX314" s="661"/>
    </row>
    <row r="315" spans="1:50" hidden="1" outlineLevel="1">
      <c r="A315" s="660"/>
      <c r="B315" s="646" t="s">
        <v>305</v>
      </c>
      <c r="C315" s="646" t="s">
        <v>543</v>
      </c>
      <c r="D315" s="647" t="s">
        <v>544</v>
      </c>
      <c r="E315" s="649"/>
      <c r="F315" s="650">
        <v>0</v>
      </c>
      <c r="G315" s="650">
        <f t="shared" si="5161"/>
        <v>0</v>
      </c>
      <c r="H315" s="649">
        <f t="shared" ref="H315" si="5478">+H316*$F315</f>
        <v>0</v>
      </c>
      <c r="I315" s="649">
        <v>0</v>
      </c>
      <c r="J315" s="649">
        <v>0</v>
      </c>
      <c r="K315" s="649">
        <v>0</v>
      </c>
      <c r="L315" s="649">
        <v>0</v>
      </c>
      <c r="M315" s="649">
        <v>0</v>
      </c>
      <c r="N315" s="649">
        <v>0</v>
      </c>
      <c r="O315" s="649">
        <v>0</v>
      </c>
      <c r="P315" s="649">
        <v>0</v>
      </c>
      <c r="Q315" s="649">
        <v>0</v>
      </c>
      <c r="R315" s="649">
        <v>0</v>
      </c>
      <c r="S315" s="649">
        <v>0</v>
      </c>
      <c r="T315" s="649">
        <v>0</v>
      </c>
      <c r="U315" s="649">
        <v>0</v>
      </c>
      <c r="V315" s="649">
        <v>0</v>
      </c>
      <c r="W315" s="649">
        <v>0</v>
      </c>
      <c r="X315" s="649">
        <v>0</v>
      </c>
      <c r="Y315" s="649">
        <v>0</v>
      </c>
      <c r="Z315" s="649">
        <v>0</v>
      </c>
      <c r="AA315" s="649">
        <v>0</v>
      </c>
      <c r="AB315" s="649">
        <v>0</v>
      </c>
      <c r="AC315" s="649">
        <v>0</v>
      </c>
      <c r="AD315" s="649">
        <v>0</v>
      </c>
      <c r="AE315" s="649">
        <v>0</v>
      </c>
      <c r="AF315" s="649">
        <v>0</v>
      </c>
      <c r="AG315" s="649">
        <v>0</v>
      </c>
      <c r="AH315" s="649">
        <v>0</v>
      </c>
      <c r="AI315" s="649">
        <v>0</v>
      </c>
      <c r="AJ315" s="649">
        <v>0</v>
      </c>
      <c r="AK315" s="649">
        <v>0</v>
      </c>
      <c r="AL315" s="649">
        <v>0</v>
      </c>
      <c r="AM315" s="649">
        <v>0</v>
      </c>
      <c r="AN315" s="649">
        <v>0</v>
      </c>
      <c r="AO315" s="649">
        <v>0</v>
      </c>
      <c r="AP315" s="649">
        <v>0</v>
      </c>
      <c r="AQ315" s="649">
        <v>0</v>
      </c>
      <c r="AR315" s="649">
        <v>0</v>
      </c>
      <c r="AS315" s="649">
        <v>0</v>
      </c>
      <c r="AT315" s="649">
        <v>0</v>
      </c>
      <c r="AU315" s="613">
        <f t="shared" si="5159"/>
        <v>0</v>
      </c>
      <c r="AV315" s="645">
        <f t="shared" si="5157"/>
        <v>0</v>
      </c>
      <c r="AW315" s="656" t="e">
        <f t="shared" si="5158"/>
        <v>#DIV/0!</v>
      </c>
      <c r="AX315" s="591"/>
    </row>
    <row r="316" spans="1:50" s="314" customFormat="1" hidden="1" outlineLevel="1">
      <c r="A316" s="642"/>
      <c r="B316" s="636"/>
      <c r="C316" s="636"/>
      <c r="D316" s="651"/>
      <c r="E316" s="653"/>
      <c r="F316" s="640"/>
      <c r="G316" s="640">
        <f t="shared" si="5161"/>
        <v>0</v>
      </c>
      <c r="H316" s="652">
        <v>0</v>
      </c>
      <c r="I316" s="653">
        <v>0</v>
      </c>
      <c r="J316" s="653">
        <v>0</v>
      </c>
      <c r="K316" s="653">
        <v>0</v>
      </c>
      <c r="L316" s="653">
        <v>0</v>
      </c>
      <c r="M316" s="653">
        <v>0</v>
      </c>
      <c r="N316" s="653">
        <v>0</v>
      </c>
      <c r="O316" s="653">
        <v>0</v>
      </c>
      <c r="P316" s="653">
        <v>0</v>
      </c>
      <c r="Q316" s="653">
        <v>0</v>
      </c>
      <c r="R316" s="653">
        <v>0</v>
      </c>
      <c r="S316" s="653">
        <v>0</v>
      </c>
      <c r="T316" s="653">
        <v>0</v>
      </c>
      <c r="U316" s="653">
        <v>0</v>
      </c>
      <c r="V316" s="653">
        <v>0</v>
      </c>
      <c r="W316" s="653">
        <v>0</v>
      </c>
      <c r="X316" s="653">
        <v>0</v>
      </c>
      <c r="Y316" s="653">
        <v>0</v>
      </c>
      <c r="Z316" s="653">
        <v>0</v>
      </c>
      <c r="AA316" s="653">
        <v>0</v>
      </c>
      <c r="AB316" s="653">
        <v>0</v>
      </c>
      <c r="AC316" s="653">
        <v>0</v>
      </c>
      <c r="AD316" s="653">
        <v>0</v>
      </c>
      <c r="AE316" s="653">
        <v>0</v>
      </c>
      <c r="AF316" s="653">
        <v>0</v>
      </c>
      <c r="AG316" s="653">
        <v>0</v>
      </c>
      <c r="AH316" s="653">
        <v>0</v>
      </c>
      <c r="AI316" s="653">
        <v>0</v>
      </c>
      <c r="AJ316" s="653">
        <v>0</v>
      </c>
      <c r="AK316" s="653">
        <v>0</v>
      </c>
      <c r="AL316" s="653">
        <v>0</v>
      </c>
      <c r="AM316" s="653">
        <v>0</v>
      </c>
      <c r="AN316" s="653">
        <v>0</v>
      </c>
      <c r="AO316" s="653">
        <v>0</v>
      </c>
      <c r="AP316" s="653">
        <v>0</v>
      </c>
      <c r="AQ316" s="653">
        <v>0</v>
      </c>
      <c r="AR316" s="653">
        <v>0</v>
      </c>
      <c r="AS316" s="653">
        <v>0</v>
      </c>
      <c r="AT316" s="653">
        <v>0</v>
      </c>
      <c r="AU316" s="613">
        <f t="shared" si="5159"/>
        <v>0</v>
      </c>
      <c r="AV316" s="645">
        <f t="shared" si="5157"/>
        <v>0</v>
      </c>
      <c r="AW316" s="656" t="e">
        <f t="shared" si="5158"/>
        <v>#DIV/0!</v>
      </c>
      <c r="AX316" s="661"/>
    </row>
    <row r="317" spans="1:50" hidden="1" outlineLevel="1">
      <c r="A317" s="660"/>
      <c r="B317" s="629" t="s">
        <v>278</v>
      </c>
      <c r="C317" s="629" t="s">
        <v>545</v>
      </c>
      <c r="D317" s="630" t="s">
        <v>546</v>
      </c>
      <c r="E317" s="631"/>
      <c r="F317" s="632">
        <f>+F318+F320+F322+F324+F326+F328</f>
        <v>1749884.0778614054</v>
      </c>
      <c r="G317" s="632">
        <f t="shared" si="5161"/>
        <v>1749884.0778614054</v>
      </c>
      <c r="H317" s="632">
        <f t="shared" ref="H317:AT317" si="5479">+H318+H320+H322+H324+H326+H328</f>
        <v>0</v>
      </c>
      <c r="I317" s="632">
        <f t="shared" si="5479"/>
        <v>0</v>
      </c>
      <c r="J317" s="632">
        <f t="shared" si="5479"/>
        <v>0</v>
      </c>
      <c r="K317" s="632">
        <f t="shared" si="5479"/>
        <v>0</v>
      </c>
      <c r="L317" s="632">
        <f t="shared" si="5479"/>
        <v>0</v>
      </c>
      <c r="M317" s="632">
        <f t="shared" si="5479"/>
        <v>0</v>
      </c>
      <c r="N317" s="632">
        <f t="shared" si="5479"/>
        <v>0</v>
      </c>
      <c r="O317" s="632">
        <f t="shared" si="5479"/>
        <v>0</v>
      </c>
      <c r="P317" s="632">
        <f t="shared" si="5479"/>
        <v>0</v>
      </c>
      <c r="Q317" s="632">
        <f t="shared" si="5479"/>
        <v>0</v>
      </c>
      <c r="R317" s="632">
        <f t="shared" si="5479"/>
        <v>24595.659936165648</v>
      </c>
      <c r="S317" s="632">
        <f t="shared" si="5479"/>
        <v>170324.61743839388</v>
      </c>
      <c r="T317" s="632">
        <f t="shared" si="5479"/>
        <v>345357.58148377365</v>
      </c>
      <c r="U317" s="632">
        <f t="shared" si="5479"/>
        <v>733371.43041009968</v>
      </c>
      <c r="V317" s="632">
        <f t="shared" si="5479"/>
        <v>465669.31001635239</v>
      </c>
      <c r="W317" s="632">
        <f t="shared" si="5479"/>
        <v>10565.478576620042</v>
      </c>
      <c r="X317" s="632">
        <f t="shared" si="5479"/>
        <v>0</v>
      </c>
      <c r="Y317" s="632">
        <f t="shared" si="5479"/>
        <v>0</v>
      </c>
      <c r="Z317" s="632">
        <f t="shared" si="5479"/>
        <v>0</v>
      </c>
      <c r="AA317" s="632">
        <f t="shared" si="5479"/>
        <v>0</v>
      </c>
      <c r="AB317" s="632">
        <f t="shared" si="5479"/>
        <v>0</v>
      </c>
      <c r="AC317" s="632">
        <f t="shared" si="5479"/>
        <v>0</v>
      </c>
      <c r="AD317" s="632">
        <f t="shared" si="5479"/>
        <v>0</v>
      </c>
      <c r="AE317" s="632">
        <f t="shared" si="5479"/>
        <v>0</v>
      </c>
      <c r="AF317" s="632">
        <f t="shared" si="5479"/>
        <v>0</v>
      </c>
      <c r="AG317" s="632">
        <f t="shared" si="5479"/>
        <v>0</v>
      </c>
      <c r="AH317" s="632">
        <f t="shared" si="5479"/>
        <v>0</v>
      </c>
      <c r="AI317" s="632">
        <f t="shared" si="5479"/>
        <v>0</v>
      </c>
      <c r="AJ317" s="632">
        <f t="shared" si="5479"/>
        <v>0</v>
      </c>
      <c r="AK317" s="632">
        <f t="shared" si="5479"/>
        <v>0</v>
      </c>
      <c r="AL317" s="632">
        <f t="shared" si="5479"/>
        <v>0</v>
      </c>
      <c r="AM317" s="632">
        <f t="shared" si="5479"/>
        <v>0</v>
      </c>
      <c r="AN317" s="632">
        <f t="shared" si="5479"/>
        <v>0</v>
      </c>
      <c r="AO317" s="632">
        <f t="shared" si="5479"/>
        <v>0</v>
      </c>
      <c r="AP317" s="632">
        <f t="shared" si="5479"/>
        <v>0</v>
      </c>
      <c r="AQ317" s="632">
        <f t="shared" si="5479"/>
        <v>0</v>
      </c>
      <c r="AR317" s="632">
        <f t="shared" si="5479"/>
        <v>0</v>
      </c>
      <c r="AS317" s="632">
        <f t="shared" si="5479"/>
        <v>0</v>
      </c>
      <c r="AT317" s="632">
        <f t="shared" si="5479"/>
        <v>0</v>
      </c>
      <c r="AU317" s="613">
        <f t="shared" si="5159"/>
        <v>1749884.0778614054</v>
      </c>
      <c r="AV317" s="645">
        <f t="shared" si="5157"/>
        <v>0</v>
      </c>
      <c r="AW317" s="656">
        <f t="shared" si="5158"/>
        <v>0</v>
      </c>
      <c r="AX317" s="591"/>
    </row>
    <row r="318" spans="1:50" hidden="1" outlineLevel="1">
      <c r="A318" s="660"/>
      <c r="B318" s="646" t="s">
        <v>305</v>
      </c>
      <c r="C318" s="646" t="s">
        <v>547</v>
      </c>
      <c r="D318" s="647" t="s">
        <v>548</v>
      </c>
      <c r="E318" s="649"/>
      <c r="F318" s="650">
        <v>273285.11040184053</v>
      </c>
      <c r="G318" s="650">
        <f t="shared" si="5161"/>
        <v>273285.11040184053</v>
      </c>
      <c r="H318" s="649">
        <f t="shared" ref="H318" si="5480">+H319*$F318</f>
        <v>0</v>
      </c>
      <c r="I318" s="649">
        <f t="shared" ref="I318" si="5481">+I319*$F318</f>
        <v>0</v>
      </c>
      <c r="J318" s="649">
        <f t="shared" ref="J318" si="5482">+J319*$F318</f>
        <v>0</v>
      </c>
      <c r="K318" s="649">
        <f t="shared" ref="K318" si="5483">+K319*$F318</f>
        <v>0</v>
      </c>
      <c r="L318" s="649">
        <f t="shared" ref="L318" si="5484">+L319*$F318</f>
        <v>0</v>
      </c>
      <c r="M318" s="649">
        <f t="shared" ref="M318" si="5485">+M319*$F318</f>
        <v>0</v>
      </c>
      <c r="N318" s="649">
        <f t="shared" ref="N318" si="5486">+N319*$F318</f>
        <v>0</v>
      </c>
      <c r="O318" s="649">
        <f t="shared" ref="O318" si="5487">+O319*$F318</f>
        <v>0</v>
      </c>
      <c r="P318" s="649">
        <f t="shared" ref="P318" si="5488">+P319*$F318</f>
        <v>0</v>
      </c>
      <c r="Q318" s="649">
        <f t="shared" ref="Q318" si="5489">+Q319*$F318</f>
        <v>0</v>
      </c>
      <c r="R318" s="649">
        <f t="shared" ref="R318" si="5490">+R319*$F318</f>
        <v>24595.659936165648</v>
      </c>
      <c r="S318" s="649">
        <f t="shared" ref="S318" si="5491">+S319*$F318</f>
        <v>150306.8107210123</v>
      </c>
      <c r="T318" s="649">
        <f t="shared" ref="T318" si="5492">+T319*$F318</f>
        <v>98382.639744662592</v>
      </c>
      <c r="U318" s="649">
        <f t="shared" ref="U318" si="5493">+U319*$F318</f>
        <v>0</v>
      </c>
      <c r="V318" s="649">
        <f t="shared" ref="V318" si="5494">+V319*$F318</f>
        <v>0</v>
      </c>
      <c r="W318" s="649">
        <f t="shared" ref="W318" si="5495">+W319*$F318</f>
        <v>0</v>
      </c>
      <c r="X318" s="649">
        <f t="shared" ref="X318" si="5496">+X319*$F318</f>
        <v>0</v>
      </c>
      <c r="Y318" s="649">
        <f t="shared" ref="Y318" si="5497">+Y319*$F318</f>
        <v>0</v>
      </c>
      <c r="Z318" s="649">
        <f t="shared" ref="Z318" si="5498">+Z319*$F318</f>
        <v>0</v>
      </c>
      <c r="AA318" s="649">
        <f t="shared" ref="AA318" si="5499">+AA319*$F318</f>
        <v>0</v>
      </c>
      <c r="AB318" s="649">
        <f t="shared" ref="AB318" si="5500">+AB319*$F318</f>
        <v>0</v>
      </c>
      <c r="AC318" s="649">
        <f t="shared" ref="AC318" si="5501">+AC319*$F318</f>
        <v>0</v>
      </c>
      <c r="AD318" s="649">
        <f t="shared" ref="AD318" si="5502">+AD319*$F318</f>
        <v>0</v>
      </c>
      <c r="AE318" s="649">
        <f t="shared" ref="AE318" si="5503">+AE319*$F318</f>
        <v>0</v>
      </c>
      <c r="AF318" s="649">
        <f t="shared" ref="AF318" si="5504">+AF319*$F318</f>
        <v>0</v>
      </c>
      <c r="AG318" s="649">
        <f t="shared" ref="AG318" si="5505">+AG319*$F318</f>
        <v>0</v>
      </c>
      <c r="AH318" s="649">
        <f t="shared" ref="AH318" si="5506">+AH319*$F318</f>
        <v>0</v>
      </c>
      <c r="AI318" s="649">
        <f t="shared" ref="AI318" si="5507">+AI319*$F318</f>
        <v>0</v>
      </c>
      <c r="AJ318" s="649">
        <f t="shared" ref="AJ318" si="5508">+AJ319*$F318</f>
        <v>0</v>
      </c>
      <c r="AK318" s="649">
        <f t="shared" ref="AK318" si="5509">+AK319*$F318</f>
        <v>0</v>
      </c>
      <c r="AL318" s="649">
        <f t="shared" ref="AL318" si="5510">+AL319*$F318</f>
        <v>0</v>
      </c>
      <c r="AM318" s="649">
        <f t="shared" ref="AM318" si="5511">+AM319*$F318</f>
        <v>0</v>
      </c>
      <c r="AN318" s="649">
        <f t="shared" ref="AN318" si="5512">+AN319*$F318</f>
        <v>0</v>
      </c>
      <c r="AO318" s="649">
        <f t="shared" ref="AO318" si="5513">+AO319*$F318</f>
        <v>0</v>
      </c>
      <c r="AP318" s="649">
        <f t="shared" ref="AP318" si="5514">+AP319*$F318</f>
        <v>0</v>
      </c>
      <c r="AQ318" s="649">
        <f t="shared" ref="AQ318" si="5515">+AQ319*$F318</f>
        <v>0</v>
      </c>
      <c r="AR318" s="649">
        <f t="shared" ref="AR318" si="5516">+AR319*$F318</f>
        <v>0</v>
      </c>
      <c r="AS318" s="649">
        <f t="shared" ref="AS318" si="5517">+AS319*$F318</f>
        <v>0</v>
      </c>
      <c r="AT318" s="649">
        <f t="shared" ref="AT318" si="5518">+AT319*$F318</f>
        <v>0</v>
      </c>
      <c r="AU318" s="613">
        <f t="shared" si="5159"/>
        <v>273285.11040184053</v>
      </c>
      <c r="AV318" s="645">
        <f t="shared" si="5157"/>
        <v>0</v>
      </c>
      <c r="AW318" s="656">
        <f t="shared" si="5158"/>
        <v>0</v>
      </c>
      <c r="AX318" s="591"/>
    </row>
    <row r="319" spans="1:50" s="314" customFormat="1" hidden="1" outlineLevel="1">
      <c r="A319" s="642"/>
      <c r="B319" s="636"/>
      <c r="C319" s="636"/>
      <c r="D319" s="651"/>
      <c r="E319" s="653"/>
      <c r="F319" s="640"/>
      <c r="G319" s="640">
        <f t="shared" si="5161"/>
        <v>1</v>
      </c>
      <c r="H319" s="658">
        <v>0</v>
      </c>
      <c r="I319" s="658">
        <v>0</v>
      </c>
      <c r="J319" s="658">
        <v>0</v>
      </c>
      <c r="K319" s="658">
        <v>0</v>
      </c>
      <c r="L319" s="658">
        <v>0</v>
      </c>
      <c r="M319" s="658">
        <v>0</v>
      </c>
      <c r="N319" s="658">
        <v>0</v>
      </c>
      <c r="O319" s="658">
        <v>0</v>
      </c>
      <c r="P319" s="658">
        <v>0</v>
      </c>
      <c r="Q319" s="658">
        <v>0</v>
      </c>
      <c r="R319" s="658">
        <v>0.09</v>
      </c>
      <c r="S319" s="658">
        <v>0.55000000000000004</v>
      </c>
      <c r="T319" s="658">
        <v>0.36</v>
      </c>
      <c r="U319" s="658">
        <v>0</v>
      </c>
      <c r="V319" s="658">
        <v>0</v>
      </c>
      <c r="W319" s="658">
        <v>0</v>
      </c>
      <c r="X319" s="658">
        <v>0</v>
      </c>
      <c r="Y319" s="658">
        <v>0</v>
      </c>
      <c r="Z319" s="658">
        <v>0</v>
      </c>
      <c r="AA319" s="658">
        <v>0</v>
      </c>
      <c r="AB319" s="658">
        <v>0</v>
      </c>
      <c r="AC319" s="658">
        <v>0</v>
      </c>
      <c r="AD319" s="658">
        <v>0</v>
      </c>
      <c r="AE319" s="658">
        <v>0</v>
      </c>
      <c r="AF319" s="658">
        <v>0</v>
      </c>
      <c r="AG319" s="658">
        <v>0</v>
      </c>
      <c r="AH319" s="654">
        <v>0</v>
      </c>
      <c r="AI319" s="658">
        <v>0</v>
      </c>
      <c r="AJ319" s="658">
        <v>0</v>
      </c>
      <c r="AK319" s="658">
        <v>0</v>
      </c>
      <c r="AL319" s="658">
        <v>0</v>
      </c>
      <c r="AM319" s="658">
        <v>0</v>
      </c>
      <c r="AN319" s="658">
        <v>0</v>
      </c>
      <c r="AO319" s="658">
        <v>0</v>
      </c>
      <c r="AP319" s="658">
        <v>0</v>
      </c>
      <c r="AQ319" s="658">
        <v>0</v>
      </c>
      <c r="AR319" s="658">
        <v>0</v>
      </c>
      <c r="AS319" s="658">
        <v>0</v>
      </c>
      <c r="AT319" s="658">
        <v>0</v>
      </c>
      <c r="AU319" s="613">
        <f t="shared" si="5159"/>
        <v>1</v>
      </c>
      <c r="AV319" s="645">
        <f t="shared" si="5157"/>
        <v>1</v>
      </c>
      <c r="AW319" s="656" t="e">
        <f t="shared" si="5158"/>
        <v>#DIV/0!</v>
      </c>
      <c r="AX319" s="661"/>
    </row>
    <row r="320" spans="1:50" hidden="1" outlineLevel="1">
      <c r="A320" s="660"/>
      <c r="B320" s="646" t="s">
        <v>305</v>
      </c>
      <c r="C320" s="646" t="s">
        <v>549</v>
      </c>
      <c r="D320" s="647" t="s">
        <v>550</v>
      </c>
      <c r="E320" s="649"/>
      <c r="F320" s="650">
        <v>0</v>
      </c>
      <c r="G320" s="650">
        <f t="shared" si="5161"/>
        <v>0</v>
      </c>
      <c r="H320" s="649">
        <f t="shared" ref="H320" si="5519">+H321*$F320</f>
        <v>0</v>
      </c>
      <c r="I320" s="649">
        <f t="shared" ref="I320" si="5520">+I321*$F320</f>
        <v>0</v>
      </c>
      <c r="J320" s="649">
        <f t="shared" ref="J320" si="5521">+J321*$F320</f>
        <v>0</v>
      </c>
      <c r="K320" s="649">
        <f t="shared" ref="K320" si="5522">+K321*$F320</f>
        <v>0</v>
      </c>
      <c r="L320" s="649">
        <f t="shared" ref="L320" si="5523">+L321*$F320</f>
        <v>0</v>
      </c>
      <c r="M320" s="649">
        <f t="shared" ref="M320" si="5524">+M321*$F320</f>
        <v>0</v>
      </c>
      <c r="N320" s="649">
        <f t="shared" ref="N320" si="5525">+N321*$F320</f>
        <v>0</v>
      </c>
      <c r="O320" s="649">
        <f t="shared" ref="O320" si="5526">+O321*$F320</f>
        <v>0</v>
      </c>
      <c r="P320" s="649">
        <f t="shared" ref="P320" si="5527">+P321*$F320</f>
        <v>0</v>
      </c>
      <c r="Q320" s="649">
        <f t="shared" ref="Q320" si="5528">+Q321*$F320</f>
        <v>0</v>
      </c>
      <c r="R320" s="649">
        <f t="shared" ref="R320" si="5529">+R321*$F320</f>
        <v>0</v>
      </c>
      <c r="S320" s="649">
        <f t="shared" ref="S320" si="5530">+S321*$F320</f>
        <v>0</v>
      </c>
      <c r="T320" s="649">
        <f t="shared" ref="T320" si="5531">+T321*$F320</f>
        <v>0</v>
      </c>
      <c r="U320" s="649">
        <f t="shared" ref="U320" si="5532">+U321*$F320</f>
        <v>0</v>
      </c>
      <c r="V320" s="649">
        <f t="shared" ref="V320" si="5533">+V321*$F320</f>
        <v>0</v>
      </c>
      <c r="W320" s="649">
        <f t="shared" ref="W320" si="5534">+W321*$F320</f>
        <v>0</v>
      </c>
      <c r="X320" s="649">
        <f t="shared" ref="X320" si="5535">+X321*$F320</f>
        <v>0</v>
      </c>
      <c r="Y320" s="649">
        <f t="shared" ref="Y320" si="5536">+Y321*$F320</f>
        <v>0</v>
      </c>
      <c r="Z320" s="649">
        <f t="shared" ref="Z320" si="5537">+Z321*$F320</f>
        <v>0</v>
      </c>
      <c r="AA320" s="649">
        <f t="shared" ref="AA320" si="5538">+AA321*$F320</f>
        <v>0</v>
      </c>
      <c r="AB320" s="649">
        <f t="shared" ref="AB320" si="5539">+AB321*$F320</f>
        <v>0</v>
      </c>
      <c r="AC320" s="649">
        <f t="shared" ref="AC320" si="5540">+AC321*$F320</f>
        <v>0</v>
      </c>
      <c r="AD320" s="649">
        <f t="shared" ref="AD320" si="5541">+AD321*$F320</f>
        <v>0</v>
      </c>
      <c r="AE320" s="649">
        <f t="shared" ref="AE320" si="5542">+AE321*$F320</f>
        <v>0</v>
      </c>
      <c r="AF320" s="649">
        <f t="shared" ref="AF320" si="5543">+AF321*$F320</f>
        <v>0</v>
      </c>
      <c r="AG320" s="649">
        <f t="shared" ref="AG320" si="5544">+AG321*$F320</f>
        <v>0</v>
      </c>
      <c r="AH320" s="649">
        <f t="shared" ref="AH320" si="5545">+AH321*$F320</f>
        <v>0</v>
      </c>
      <c r="AI320" s="649">
        <f t="shared" ref="AI320" si="5546">+AI321*$F320</f>
        <v>0</v>
      </c>
      <c r="AJ320" s="649">
        <f t="shared" ref="AJ320" si="5547">+AJ321*$F320</f>
        <v>0</v>
      </c>
      <c r="AK320" s="649">
        <f t="shared" ref="AK320" si="5548">+AK321*$F320</f>
        <v>0</v>
      </c>
      <c r="AL320" s="649">
        <f t="shared" ref="AL320" si="5549">+AL321*$F320</f>
        <v>0</v>
      </c>
      <c r="AM320" s="649">
        <f t="shared" ref="AM320" si="5550">+AM321*$F320</f>
        <v>0</v>
      </c>
      <c r="AN320" s="649">
        <f t="shared" ref="AN320" si="5551">+AN321*$F320</f>
        <v>0</v>
      </c>
      <c r="AO320" s="649">
        <f t="shared" ref="AO320" si="5552">+AO321*$F320</f>
        <v>0</v>
      </c>
      <c r="AP320" s="649">
        <f t="shared" ref="AP320" si="5553">+AP321*$F320</f>
        <v>0</v>
      </c>
      <c r="AQ320" s="649">
        <f t="shared" ref="AQ320" si="5554">+AQ321*$F320</f>
        <v>0</v>
      </c>
      <c r="AR320" s="649">
        <f t="shared" ref="AR320" si="5555">+AR321*$F320</f>
        <v>0</v>
      </c>
      <c r="AS320" s="649">
        <f t="shared" ref="AS320" si="5556">+AS321*$F320</f>
        <v>0</v>
      </c>
      <c r="AT320" s="649">
        <f t="shared" ref="AT320" si="5557">+AT321*$F320</f>
        <v>0</v>
      </c>
      <c r="AU320" s="613">
        <f t="shared" si="5159"/>
        <v>0</v>
      </c>
      <c r="AV320" s="645">
        <f t="shared" si="5157"/>
        <v>0</v>
      </c>
      <c r="AW320" s="656" t="e">
        <f t="shared" si="5158"/>
        <v>#DIV/0!</v>
      </c>
      <c r="AX320" s="591"/>
    </row>
    <row r="321" spans="1:50" s="314" customFormat="1" hidden="1" outlineLevel="1">
      <c r="A321" s="642"/>
      <c r="B321" s="636"/>
      <c r="C321" s="636"/>
      <c r="D321" s="651"/>
      <c r="E321" s="653"/>
      <c r="F321" s="640"/>
      <c r="G321" s="640">
        <f t="shared" si="5161"/>
        <v>1</v>
      </c>
      <c r="H321" s="658">
        <v>0</v>
      </c>
      <c r="I321" s="658">
        <v>0</v>
      </c>
      <c r="J321" s="658">
        <v>0</v>
      </c>
      <c r="K321" s="658">
        <v>0</v>
      </c>
      <c r="L321" s="658">
        <v>0</v>
      </c>
      <c r="M321" s="658">
        <v>0</v>
      </c>
      <c r="N321" s="658">
        <v>0</v>
      </c>
      <c r="O321" s="658">
        <v>0</v>
      </c>
      <c r="P321" s="658">
        <v>0</v>
      </c>
      <c r="Q321" s="658">
        <v>0</v>
      </c>
      <c r="R321" s="658">
        <v>0.22</v>
      </c>
      <c r="S321" s="658">
        <v>0.56000000000000005</v>
      </c>
      <c r="T321" s="658">
        <v>0.21999999999999997</v>
      </c>
      <c r="U321" s="658">
        <v>0</v>
      </c>
      <c r="V321" s="658">
        <v>0</v>
      </c>
      <c r="W321" s="658">
        <v>0</v>
      </c>
      <c r="X321" s="658">
        <v>0</v>
      </c>
      <c r="Y321" s="658">
        <v>0</v>
      </c>
      <c r="Z321" s="658">
        <v>0</v>
      </c>
      <c r="AA321" s="658">
        <v>0</v>
      </c>
      <c r="AB321" s="658">
        <v>0</v>
      </c>
      <c r="AC321" s="658">
        <v>0</v>
      </c>
      <c r="AD321" s="658">
        <v>0</v>
      </c>
      <c r="AE321" s="658">
        <v>0</v>
      </c>
      <c r="AF321" s="658">
        <v>0</v>
      </c>
      <c r="AG321" s="658">
        <v>0</v>
      </c>
      <c r="AH321" s="654">
        <v>0</v>
      </c>
      <c r="AI321" s="658">
        <v>0</v>
      </c>
      <c r="AJ321" s="658">
        <v>0</v>
      </c>
      <c r="AK321" s="658">
        <v>0</v>
      </c>
      <c r="AL321" s="658">
        <v>0</v>
      </c>
      <c r="AM321" s="658">
        <v>0</v>
      </c>
      <c r="AN321" s="658">
        <v>0</v>
      </c>
      <c r="AO321" s="658">
        <v>0</v>
      </c>
      <c r="AP321" s="658">
        <v>0</v>
      </c>
      <c r="AQ321" s="658">
        <v>0</v>
      </c>
      <c r="AR321" s="658">
        <v>0</v>
      </c>
      <c r="AS321" s="658">
        <v>0</v>
      </c>
      <c r="AT321" s="658">
        <v>0</v>
      </c>
      <c r="AU321" s="613">
        <f t="shared" si="5159"/>
        <v>1</v>
      </c>
      <c r="AV321" s="645">
        <f t="shared" si="5157"/>
        <v>1</v>
      </c>
      <c r="AW321" s="656" t="e">
        <f t="shared" si="5158"/>
        <v>#DIV/0!</v>
      </c>
      <c r="AX321" s="661"/>
    </row>
    <row r="322" spans="1:50" hidden="1" outlineLevel="1">
      <c r="A322" s="660"/>
      <c r="B322" s="646" t="s">
        <v>305</v>
      </c>
      <c r="C322" s="646" t="s">
        <v>551</v>
      </c>
      <c r="D322" s="647" t="s">
        <v>552</v>
      </c>
      <c r="E322" s="649"/>
      <c r="F322" s="650">
        <v>181980.06106710536</v>
      </c>
      <c r="G322" s="650">
        <f t="shared" si="5161"/>
        <v>181980.06106710536</v>
      </c>
      <c r="H322" s="649">
        <f t="shared" ref="H322" si="5558">+H323*$F322</f>
        <v>0</v>
      </c>
      <c r="I322" s="649">
        <f t="shared" ref="I322" si="5559">+I323*$F322</f>
        <v>0</v>
      </c>
      <c r="J322" s="649">
        <f t="shared" ref="J322" si="5560">+J323*$F322</f>
        <v>0</v>
      </c>
      <c r="K322" s="649">
        <f t="shared" ref="K322" si="5561">+K323*$F322</f>
        <v>0</v>
      </c>
      <c r="L322" s="649">
        <f t="shared" ref="L322" si="5562">+L323*$F322</f>
        <v>0</v>
      </c>
      <c r="M322" s="649">
        <f t="shared" ref="M322" si="5563">+M323*$F322</f>
        <v>0</v>
      </c>
      <c r="N322" s="649">
        <f t="shared" ref="N322" si="5564">+N323*$F322</f>
        <v>0</v>
      </c>
      <c r="O322" s="649">
        <f t="shared" ref="O322" si="5565">+O323*$F322</f>
        <v>0</v>
      </c>
      <c r="P322" s="649">
        <f t="shared" ref="P322" si="5566">+P323*$F322</f>
        <v>0</v>
      </c>
      <c r="Q322" s="649">
        <f t="shared" ref="Q322" si="5567">+Q323*$F322</f>
        <v>0</v>
      </c>
      <c r="R322" s="649">
        <f t="shared" ref="R322" si="5568">+R323*$F322</f>
        <v>0</v>
      </c>
      <c r="S322" s="649">
        <f t="shared" ref="S322" si="5569">+S323*$F322</f>
        <v>20017.806717381591</v>
      </c>
      <c r="T322" s="649">
        <f t="shared" ref="T322" si="5570">+T323*$F322</f>
        <v>94629.631754894785</v>
      </c>
      <c r="U322" s="649">
        <f t="shared" ref="U322" si="5571">+U323*$F322</f>
        <v>67332.622594828979</v>
      </c>
      <c r="V322" s="649">
        <f t="shared" ref="V322" si="5572">+V323*$F322</f>
        <v>0</v>
      </c>
      <c r="W322" s="649">
        <f t="shared" ref="W322" si="5573">+W323*$F322</f>
        <v>0</v>
      </c>
      <c r="X322" s="649">
        <f t="shared" ref="X322" si="5574">+X323*$F322</f>
        <v>0</v>
      </c>
      <c r="Y322" s="649">
        <f t="shared" ref="Y322" si="5575">+Y323*$F322</f>
        <v>0</v>
      </c>
      <c r="Z322" s="649">
        <f t="shared" ref="Z322" si="5576">+Z323*$F322</f>
        <v>0</v>
      </c>
      <c r="AA322" s="649">
        <f t="shared" ref="AA322" si="5577">+AA323*$F322</f>
        <v>0</v>
      </c>
      <c r="AB322" s="649">
        <f t="shared" ref="AB322" si="5578">+AB323*$F322</f>
        <v>0</v>
      </c>
      <c r="AC322" s="649">
        <f t="shared" ref="AC322" si="5579">+AC323*$F322</f>
        <v>0</v>
      </c>
      <c r="AD322" s="649">
        <f t="shared" ref="AD322" si="5580">+AD323*$F322</f>
        <v>0</v>
      </c>
      <c r="AE322" s="649">
        <f t="shared" ref="AE322" si="5581">+AE323*$F322</f>
        <v>0</v>
      </c>
      <c r="AF322" s="649">
        <f t="shared" ref="AF322" si="5582">+AF323*$F322</f>
        <v>0</v>
      </c>
      <c r="AG322" s="649">
        <f t="shared" ref="AG322" si="5583">+AG323*$F322</f>
        <v>0</v>
      </c>
      <c r="AH322" s="649">
        <f t="shared" ref="AH322" si="5584">+AH323*$F322</f>
        <v>0</v>
      </c>
      <c r="AI322" s="649">
        <f t="shared" ref="AI322" si="5585">+AI323*$F322</f>
        <v>0</v>
      </c>
      <c r="AJ322" s="649">
        <f t="shared" ref="AJ322" si="5586">+AJ323*$F322</f>
        <v>0</v>
      </c>
      <c r="AK322" s="649">
        <f t="shared" ref="AK322" si="5587">+AK323*$F322</f>
        <v>0</v>
      </c>
      <c r="AL322" s="649">
        <f t="shared" ref="AL322" si="5588">+AL323*$F322</f>
        <v>0</v>
      </c>
      <c r="AM322" s="649">
        <f t="shared" ref="AM322" si="5589">+AM323*$F322</f>
        <v>0</v>
      </c>
      <c r="AN322" s="649">
        <f t="shared" ref="AN322" si="5590">+AN323*$F322</f>
        <v>0</v>
      </c>
      <c r="AO322" s="649">
        <f t="shared" ref="AO322" si="5591">+AO323*$F322</f>
        <v>0</v>
      </c>
      <c r="AP322" s="649">
        <f t="shared" ref="AP322" si="5592">+AP323*$F322</f>
        <v>0</v>
      </c>
      <c r="AQ322" s="649">
        <f t="shared" ref="AQ322" si="5593">+AQ323*$F322</f>
        <v>0</v>
      </c>
      <c r="AR322" s="649">
        <f t="shared" ref="AR322" si="5594">+AR323*$F322</f>
        <v>0</v>
      </c>
      <c r="AS322" s="649">
        <f t="shared" ref="AS322" si="5595">+AS323*$F322</f>
        <v>0</v>
      </c>
      <c r="AT322" s="649">
        <f t="shared" ref="AT322" si="5596">+AT323*$F322</f>
        <v>0</v>
      </c>
      <c r="AU322" s="613">
        <f t="shared" si="5159"/>
        <v>181980.06106710536</v>
      </c>
      <c r="AV322" s="645">
        <f t="shared" si="5157"/>
        <v>0</v>
      </c>
      <c r="AW322" s="656">
        <f t="shared" si="5158"/>
        <v>0</v>
      </c>
      <c r="AX322" s="591"/>
    </row>
    <row r="323" spans="1:50" s="314" customFormat="1" hidden="1" outlineLevel="1">
      <c r="A323" s="642"/>
      <c r="B323" s="636"/>
      <c r="C323" s="636"/>
      <c r="D323" s="651"/>
      <c r="E323" s="653"/>
      <c r="F323" s="640"/>
      <c r="G323" s="640">
        <f t="shared" si="5161"/>
        <v>1</v>
      </c>
      <c r="H323" s="658">
        <v>0</v>
      </c>
      <c r="I323" s="658">
        <v>0</v>
      </c>
      <c r="J323" s="658">
        <v>0</v>
      </c>
      <c r="K323" s="658">
        <v>0</v>
      </c>
      <c r="L323" s="658">
        <v>0</v>
      </c>
      <c r="M323" s="658">
        <v>0</v>
      </c>
      <c r="N323" s="658">
        <v>0</v>
      </c>
      <c r="O323" s="658">
        <v>0</v>
      </c>
      <c r="P323" s="658">
        <v>0</v>
      </c>
      <c r="Q323" s="658">
        <v>0</v>
      </c>
      <c r="R323" s="658">
        <v>0</v>
      </c>
      <c r="S323" s="658">
        <v>0.11</v>
      </c>
      <c r="T323" s="658">
        <v>0.52</v>
      </c>
      <c r="U323" s="658">
        <v>0.37</v>
      </c>
      <c r="V323" s="658">
        <v>0</v>
      </c>
      <c r="W323" s="658">
        <v>0</v>
      </c>
      <c r="X323" s="658">
        <v>0</v>
      </c>
      <c r="Y323" s="658">
        <v>0</v>
      </c>
      <c r="Z323" s="658">
        <v>0</v>
      </c>
      <c r="AA323" s="658">
        <v>0</v>
      </c>
      <c r="AB323" s="658">
        <v>0</v>
      </c>
      <c r="AC323" s="658">
        <v>0</v>
      </c>
      <c r="AD323" s="658">
        <v>0</v>
      </c>
      <c r="AE323" s="658">
        <v>0</v>
      </c>
      <c r="AF323" s="658">
        <v>0</v>
      </c>
      <c r="AG323" s="658">
        <v>0</v>
      </c>
      <c r="AH323" s="654">
        <v>0</v>
      </c>
      <c r="AI323" s="658">
        <v>0</v>
      </c>
      <c r="AJ323" s="658">
        <v>0</v>
      </c>
      <c r="AK323" s="658">
        <v>0</v>
      </c>
      <c r="AL323" s="658">
        <v>0</v>
      </c>
      <c r="AM323" s="658">
        <v>0</v>
      </c>
      <c r="AN323" s="658">
        <v>0</v>
      </c>
      <c r="AO323" s="658">
        <v>0</v>
      </c>
      <c r="AP323" s="658">
        <v>0</v>
      </c>
      <c r="AQ323" s="658">
        <v>0</v>
      </c>
      <c r="AR323" s="658">
        <v>0</v>
      </c>
      <c r="AS323" s="658">
        <v>0</v>
      </c>
      <c r="AT323" s="658">
        <v>0</v>
      </c>
      <c r="AU323" s="613">
        <f t="shared" si="5159"/>
        <v>1</v>
      </c>
      <c r="AV323" s="645">
        <f t="shared" si="5157"/>
        <v>1</v>
      </c>
      <c r="AW323" s="656" t="e">
        <f t="shared" si="5158"/>
        <v>#DIV/0!</v>
      </c>
      <c r="AX323" s="661"/>
    </row>
    <row r="324" spans="1:50" hidden="1" outlineLevel="1">
      <c r="A324" s="660"/>
      <c r="B324" s="646" t="s">
        <v>305</v>
      </c>
      <c r="C324" s="646" t="s">
        <v>553</v>
      </c>
      <c r="D324" s="647" t="s">
        <v>554</v>
      </c>
      <c r="E324" s="649"/>
      <c r="F324" s="650">
        <v>321835.80804008711</v>
      </c>
      <c r="G324" s="650">
        <f t="shared" si="5161"/>
        <v>321835.80804008705</v>
      </c>
      <c r="H324" s="649">
        <f t="shared" ref="H324" si="5597">+H325*$F324</f>
        <v>0</v>
      </c>
      <c r="I324" s="649">
        <f t="shared" ref="I324" si="5598">+I325*$F324</f>
        <v>0</v>
      </c>
      <c r="J324" s="649">
        <f t="shared" ref="J324" si="5599">+J325*$F324</f>
        <v>0</v>
      </c>
      <c r="K324" s="649">
        <f t="shared" ref="K324" si="5600">+K325*$F324</f>
        <v>0</v>
      </c>
      <c r="L324" s="649">
        <f t="shared" ref="L324" si="5601">+L325*$F324</f>
        <v>0</v>
      </c>
      <c r="M324" s="649">
        <f t="shared" ref="M324" si="5602">+M325*$F324</f>
        <v>0</v>
      </c>
      <c r="N324" s="649">
        <f t="shared" ref="N324" si="5603">+N325*$F324</f>
        <v>0</v>
      </c>
      <c r="O324" s="649">
        <f t="shared" ref="O324" si="5604">+O325*$F324</f>
        <v>0</v>
      </c>
      <c r="P324" s="649">
        <f t="shared" ref="P324" si="5605">+P325*$F324</f>
        <v>0</v>
      </c>
      <c r="Q324" s="649">
        <f t="shared" ref="Q324" si="5606">+Q325*$F324</f>
        <v>0</v>
      </c>
      <c r="R324" s="649">
        <f t="shared" ref="R324" si="5607">+R325*$F324</f>
        <v>0</v>
      </c>
      <c r="S324" s="649">
        <f t="shared" ref="S324" si="5608">+S325*$F324</f>
        <v>0</v>
      </c>
      <c r="T324" s="649">
        <f t="shared" ref="T324" si="5609">+T325*$F324</f>
        <v>90114.026251224393</v>
      </c>
      <c r="U324" s="649">
        <f t="shared" ref="U324" si="5610">+U325*$F324</f>
        <v>180228.05250244876</v>
      </c>
      <c r="V324" s="649">
        <f t="shared" ref="V324" si="5611">+V325*$F324</f>
        <v>51493.729286413945</v>
      </c>
      <c r="W324" s="649">
        <f t="shared" ref="W324" si="5612">+W325*$F324</f>
        <v>0</v>
      </c>
      <c r="X324" s="649">
        <f t="shared" ref="X324" si="5613">+X325*$F324</f>
        <v>0</v>
      </c>
      <c r="Y324" s="649">
        <f t="shared" ref="Y324" si="5614">+Y325*$F324</f>
        <v>0</v>
      </c>
      <c r="Z324" s="649">
        <f t="shared" ref="Z324" si="5615">+Z325*$F324</f>
        <v>0</v>
      </c>
      <c r="AA324" s="649">
        <f t="shared" ref="AA324" si="5616">+AA325*$F324</f>
        <v>0</v>
      </c>
      <c r="AB324" s="649">
        <f t="shared" ref="AB324" si="5617">+AB325*$F324</f>
        <v>0</v>
      </c>
      <c r="AC324" s="649">
        <f t="shared" ref="AC324" si="5618">+AC325*$F324</f>
        <v>0</v>
      </c>
      <c r="AD324" s="649">
        <f t="shared" ref="AD324" si="5619">+AD325*$F324</f>
        <v>0</v>
      </c>
      <c r="AE324" s="649">
        <f t="shared" ref="AE324" si="5620">+AE325*$F324</f>
        <v>0</v>
      </c>
      <c r="AF324" s="649">
        <f t="shared" ref="AF324" si="5621">+AF325*$F324</f>
        <v>0</v>
      </c>
      <c r="AG324" s="649">
        <f t="shared" ref="AG324" si="5622">+AG325*$F324</f>
        <v>0</v>
      </c>
      <c r="AH324" s="649">
        <f t="shared" ref="AH324" si="5623">+AH325*$F324</f>
        <v>0</v>
      </c>
      <c r="AI324" s="649">
        <f t="shared" ref="AI324" si="5624">+AI325*$F324</f>
        <v>0</v>
      </c>
      <c r="AJ324" s="649">
        <f t="shared" ref="AJ324" si="5625">+AJ325*$F324</f>
        <v>0</v>
      </c>
      <c r="AK324" s="649">
        <f t="shared" ref="AK324" si="5626">+AK325*$F324</f>
        <v>0</v>
      </c>
      <c r="AL324" s="649">
        <f t="shared" ref="AL324" si="5627">+AL325*$F324</f>
        <v>0</v>
      </c>
      <c r="AM324" s="649">
        <f t="shared" ref="AM324" si="5628">+AM325*$F324</f>
        <v>0</v>
      </c>
      <c r="AN324" s="649">
        <f t="shared" ref="AN324" si="5629">+AN325*$F324</f>
        <v>0</v>
      </c>
      <c r="AO324" s="649">
        <f t="shared" ref="AO324" si="5630">+AO325*$F324</f>
        <v>0</v>
      </c>
      <c r="AP324" s="649">
        <f t="shared" ref="AP324" si="5631">+AP325*$F324</f>
        <v>0</v>
      </c>
      <c r="AQ324" s="649">
        <f t="shared" ref="AQ324" si="5632">+AQ325*$F324</f>
        <v>0</v>
      </c>
      <c r="AR324" s="649">
        <f t="shared" ref="AR324" si="5633">+AR325*$F324</f>
        <v>0</v>
      </c>
      <c r="AS324" s="649">
        <f t="shared" ref="AS324" si="5634">+AS325*$F324</f>
        <v>0</v>
      </c>
      <c r="AT324" s="649">
        <f t="shared" ref="AT324" si="5635">+AT325*$F324</f>
        <v>0</v>
      </c>
      <c r="AU324" s="613">
        <f t="shared" si="5159"/>
        <v>321835.80804008705</v>
      </c>
      <c r="AV324" s="645">
        <f t="shared" si="5157"/>
        <v>0</v>
      </c>
      <c r="AW324" s="656">
        <f t="shared" si="5158"/>
        <v>0</v>
      </c>
      <c r="AX324" s="591"/>
    </row>
    <row r="325" spans="1:50" s="314" customFormat="1" hidden="1" outlineLevel="1">
      <c r="A325" s="642"/>
      <c r="B325" s="636"/>
      <c r="C325" s="636"/>
      <c r="D325" s="651"/>
      <c r="E325" s="653"/>
      <c r="F325" s="640"/>
      <c r="G325" s="640">
        <f t="shared" si="5161"/>
        <v>1</v>
      </c>
      <c r="H325" s="658">
        <v>0</v>
      </c>
      <c r="I325" s="658">
        <v>0</v>
      </c>
      <c r="J325" s="658">
        <v>0</v>
      </c>
      <c r="K325" s="658">
        <v>0</v>
      </c>
      <c r="L325" s="658">
        <v>0</v>
      </c>
      <c r="M325" s="658">
        <v>0</v>
      </c>
      <c r="N325" s="658">
        <v>0</v>
      </c>
      <c r="O325" s="658">
        <v>0</v>
      </c>
      <c r="P325" s="658">
        <v>0</v>
      </c>
      <c r="Q325" s="658">
        <v>0</v>
      </c>
      <c r="R325" s="658">
        <v>0</v>
      </c>
      <c r="S325" s="658">
        <v>0</v>
      </c>
      <c r="T325" s="658">
        <v>0.28000000000000003</v>
      </c>
      <c r="U325" s="658">
        <v>0.55999999999999994</v>
      </c>
      <c r="V325" s="658">
        <v>0.16000000000000003</v>
      </c>
      <c r="W325" s="658">
        <v>0</v>
      </c>
      <c r="X325" s="658">
        <v>0</v>
      </c>
      <c r="Y325" s="658">
        <v>0</v>
      </c>
      <c r="Z325" s="658">
        <v>0</v>
      </c>
      <c r="AA325" s="658">
        <v>0</v>
      </c>
      <c r="AB325" s="658">
        <v>0</v>
      </c>
      <c r="AC325" s="658">
        <v>0</v>
      </c>
      <c r="AD325" s="658">
        <v>0</v>
      </c>
      <c r="AE325" s="658">
        <v>0</v>
      </c>
      <c r="AF325" s="658">
        <v>0</v>
      </c>
      <c r="AG325" s="658">
        <v>0</v>
      </c>
      <c r="AH325" s="654">
        <v>0</v>
      </c>
      <c r="AI325" s="658">
        <v>0</v>
      </c>
      <c r="AJ325" s="658">
        <v>0</v>
      </c>
      <c r="AK325" s="658">
        <v>0</v>
      </c>
      <c r="AL325" s="658">
        <v>0</v>
      </c>
      <c r="AM325" s="658">
        <v>0</v>
      </c>
      <c r="AN325" s="658">
        <v>0</v>
      </c>
      <c r="AO325" s="658">
        <v>0</v>
      </c>
      <c r="AP325" s="658">
        <v>0</v>
      </c>
      <c r="AQ325" s="658">
        <v>0</v>
      </c>
      <c r="AR325" s="658">
        <v>0</v>
      </c>
      <c r="AS325" s="658">
        <v>0</v>
      </c>
      <c r="AT325" s="658">
        <v>0</v>
      </c>
      <c r="AU325" s="613">
        <f t="shared" si="5159"/>
        <v>1</v>
      </c>
      <c r="AV325" s="645">
        <f t="shared" si="5157"/>
        <v>1</v>
      </c>
      <c r="AW325" s="656" t="e">
        <f t="shared" si="5158"/>
        <v>#DIV/0!</v>
      </c>
      <c r="AX325" s="661"/>
    </row>
    <row r="326" spans="1:50" hidden="1" outlineLevel="1">
      <c r="A326" s="660"/>
      <c r="B326" s="646" t="s">
        <v>305</v>
      </c>
      <c r="C326" s="646" t="s">
        <v>555</v>
      </c>
      <c r="D326" s="647" t="s">
        <v>556</v>
      </c>
      <c r="E326" s="649"/>
      <c r="F326" s="650">
        <v>444509.16952137067</v>
      </c>
      <c r="G326" s="650">
        <f t="shared" si="5161"/>
        <v>444509.16952137067</v>
      </c>
      <c r="H326" s="649">
        <f t="shared" ref="H326" si="5636">+H327*$F326</f>
        <v>0</v>
      </c>
      <c r="I326" s="649">
        <f t="shared" ref="I326" si="5637">+I327*$F326</f>
        <v>0</v>
      </c>
      <c r="J326" s="649">
        <f t="shared" ref="J326" si="5638">+J327*$F326</f>
        <v>0</v>
      </c>
      <c r="K326" s="649">
        <f t="shared" ref="K326" si="5639">+K327*$F326</f>
        <v>0</v>
      </c>
      <c r="L326" s="649">
        <f t="shared" ref="L326" si="5640">+L327*$F326</f>
        <v>0</v>
      </c>
      <c r="M326" s="649">
        <f t="shared" ref="M326" si="5641">+M327*$F326</f>
        <v>0</v>
      </c>
      <c r="N326" s="649">
        <f t="shared" ref="N326" si="5642">+N327*$F326</f>
        <v>0</v>
      </c>
      <c r="O326" s="649">
        <f t="shared" ref="O326" si="5643">+O327*$F326</f>
        <v>0</v>
      </c>
      <c r="P326" s="649">
        <f t="shared" ref="P326" si="5644">+P327*$F326</f>
        <v>0</v>
      </c>
      <c r="Q326" s="649">
        <f t="shared" ref="Q326" si="5645">+Q327*$F326</f>
        <v>0</v>
      </c>
      <c r="R326" s="649">
        <f t="shared" ref="R326" si="5646">+R327*$F326</f>
        <v>0</v>
      </c>
      <c r="S326" s="649">
        <f t="shared" ref="S326" si="5647">+S327*$F326</f>
        <v>0</v>
      </c>
      <c r="T326" s="649">
        <f t="shared" ref="T326" si="5648">+T327*$F326</f>
        <v>62231.283732991898</v>
      </c>
      <c r="U326" s="649">
        <f t="shared" ref="U326" si="5649">+U327*$F326</f>
        <v>253370.22662718126</v>
      </c>
      <c r="V326" s="649">
        <f t="shared" ref="V326" si="5650">+V327*$F326</f>
        <v>128907.65916119752</v>
      </c>
      <c r="W326" s="649">
        <f t="shared" ref="W326" si="5651">+W327*$F326</f>
        <v>0</v>
      </c>
      <c r="X326" s="649">
        <f t="shared" ref="X326" si="5652">+X327*$F326</f>
        <v>0</v>
      </c>
      <c r="Y326" s="649">
        <f t="shared" ref="Y326" si="5653">+Y327*$F326</f>
        <v>0</v>
      </c>
      <c r="Z326" s="649">
        <f t="shared" ref="Z326" si="5654">+Z327*$F326</f>
        <v>0</v>
      </c>
      <c r="AA326" s="649">
        <f t="shared" ref="AA326" si="5655">+AA327*$F326</f>
        <v>0</v>
      </c>
      <c r="AB326" s="649">
        <f t="shared" ref="AB326" si="5656">+AB327*$F326</f>
        <v>0</v>
      </c>
      <c r="AC326" s="649">
        <f t="shared" ref="AC326" si="5657">+AC327*$F326</f>
        <v>0</v>
      </c>
      <c r="AD326" s="649">
        <f t="shared" ref="AD326" si="5658">+AD327*$F326</f>
        <v>0</v>
      </c>
      <c r="AE326" s="649">
        <f t="shared" ref="AE326" si="5659">+AE327*$F326</f>
        <v>0</v>
      </c>
      <c r="AF326" s="649">
        <f t="shared" ref="AF326" si="5660">+AF327*$F326</f>
        <v>0</v>
      </c>
      <c r="AG326" s="649">
        <f t="shared" ref="AG326" si="5661">+AG327*$F326</f>
        <v>0</v>
      </c>
      <c r="AH326" s="649">
        <f t="shared" ref="AH326" si="5662">+AH327*$F326</f>
        <v>0</v>
      </c>
      <c r="AI326" s="649">
        <f t="shared" ref="AI326" si="5663">+AI327*$F326</f>
        <v>0</v>
      </c>
      <c r="AJ326" s="649">
        <f t="shared" ref="AJ326" si="5664">+AJ327*$F326</f>
        <v>0</v>
      </c>
      <c r="AK326" s="649">
        <f t="shared" ref="AK326" si="5665">+AK327*$F326</f>
        <v>0</v>
      </c>
      <c r="AL326" s="649">
        <f t="shared" ref="AL326" si="5666">+AL327*$F326</f>
        <v>0</v>
      </c>
      <c r="AM326" s="649">
        <f t="shared" ref="AM326" si="5667">+AM327*$F326</f>
        <v>0</v>
      </c>
      <c r="AN326" s="649">
        <f t="shared" ref="AN326" si="5668">+AN327*$F326</f>
        <v>0</v>
      </c>
      <c r="AO326" s="649">
        <f t="shared" ref="AO326" si="5669">+AO327*$F326</f>
        <v>0</v>
      </c>
      <c r="AP326" s="649">
        <f t="shared" ref="AP326" si="5670">+AP327*$F326</f>
        <v>0</v>
      </c>
      <c r="AQ326" s="649">
        <f t="shared" ref="AQ326" si="5671">+AQ327*$F326</f>
        <v>0</v>
      </c>
      <c r="AR326" s="649">
        <f t="shared" ref="AR326" si="5672">+AR327*$F326</f>
        <v>0</v>
      </c>
      <c r="AS326" s="649">
        <f t="shared" ref="AS326" si="5673">+AS327*$F326</f>
        <v>0</v>
      </c>
      <c r="AT326" s="649">
        <f t="shared" ref="AT326" si="5674">+AT327*$F326</f>
        <v>0</v>
      </c>
      <c r="AU326" s="613">
        <f t="shared" si="5159"/>
        <v>444509.16952137067</v>
      </c>
      <c r="AV326" s="645">
        <f t="shared" si="5157"/>
        <v>0</v>
      </c>
      <c r="AW326" s="656">
        <f t="shared" si="5158"/>
        <v>0</v>
      </c>
      <c r="AX326" s="591"/>
    </row>
    <row r="327" spans="1:50" s="314" customFormat="1" hidden="1" outlineLevel="1">
      <c r="A327" s="642"/>
      <c r="B327" s="636"/>
      <c r="C327" s="636"/>
      <c r="D327" s="651"/>
      <c r="E327" s="653"/>
      <c r="F327" s="640"/>
      <c r="G327" s="640">
        <f t="shared" si="5161"/>
        <v>1</v>
      </c>
      <c r="H327" s="658">
        <v>0</v>
      </c>
      <c r="I327" s="658">
        <v>0</v>
      </c>
      <c r="J327" s="658">
        <v>0</v>
      </c>
      <c r="K327" s="658">
        <v>0</v>
      </c>
      <c r="L327" s="658">
        <v>0</v>
      </c>
      <c r="M327" s="658">
        <v>0</v>
      </c>
      <c r="N327" s="658">
        <v>0</v>
      </c>
      <c r="O327" s="658">
        <v>0</v>
      </c>
      <c r="P327" s="658">
        <v>0</v>
      </c>
      <c r="Q327" s="658">
        <v>0</v>
      </c>
      <c r="R327" s="658">
        <v>0</v>
      </c>
      <c r="S327" s="658">
        <v>0</v>
      </c>
      <c r="T327" s="658">
        <v>0.14000000000000001</v>
      </c>
      <c r="U327" s="658">
        <v>0.56999999999999995</v>
      </c>
      <c r="V327" s="658">
        <v>0.29000000000000004</v>
      </c>
      <c r="W327" s="658">
        <v>0</v>
      </c>
      <c r="X327" s="658">
        <v>0</v>
      </c>
      <c r="Y327" s="658">
        <v>0</v>
      </c>
      <c r="Z327" s="658">
        <v>0</v>
      </c>
      <c r="AA327" s="658">
        <v>0</v>
      </c>
      <c r="AB327" s="658">
        <v>0</v>
      </c>
      <c r="AC327" s="658">
        <v>0</v>
      </c>
      <c r="AD327" s="658">
        <v>0</v>
      </c>
      <c r="AE327" s="658">
        <v>0</v>
      </c>
      <c r="AF327" s="658">
        <v>0</v>
      </c>
      <c r="AG327" s="658">
        <v>0</v>
      </c>
      <c r="AH327" s="654">
        <v>0</v>
      </c>
      <c r="AI327" s="658">
        <v>0</v>
      </c>
      <c r="AJ327" s="658">
        <v>0</v>
      </c>
      <c r="AK327" s="658">
        <v>0</v>
      </c>
      <c r="AL327" s="658">
        <v>0</v>
      </c>
      <c r="AM327" s="658">
        <v>0</v>
      </c>
      <c r="AN327" s="658">
        <v>0</v>
      </c>
      <c r="AO327" s="658">
        <v>0</v>
      </c>
      <c r="AP327" s="658">
        <v>0</v>
      </c>
      <c r="AQ327" s="658">
        <v>0</v>
      </c>
      <c r="AR327" s="658">
        <v>0</v>
      </c>
      <c r="AS327" s="658">
        <v>0</v>
      </c>
      <c r="AT327" s="658">
        <v>0</v>
      </c>
      <c r="AU327" s="613">
        <f t="shared" si="5159"/>
        <v>1</v>
      </c>
      <c r="AV327" s="645">
        <f t="shared" si="5157"/>
        <v>1</v>
      </c>
      <c r="AW327" s="656" t="e">
        <f t="shared" si="5158"/>
        <v>#DIV/0!</v>
      </c>
      <c r="AX327" s="661"/>
    </row>
    <row r="328" spans="1:50" hidden="1" outlineLevel="1">
      <c r="A328" s="660"/>
      <c r="B328" s="646" t="s">
        <v>305</v>
      </c>
      <c r="C328" s="646" t="s">
        <v>557</v>
      </c>
      <c r="D328" s="647" t="s">
        <v>558</v>
      </c>
      <c r="E328" s="649"/>
      <c r="F328" s="650">
        <v>528273.92883100163</v>
      </c>
      <c r="G328" s="650">
        <f t="shared" si="5161"/>
        <v>528273.92883100163</v>
      </c>
      <c r="H328" s="649">
        <f t="shared" ref="H328" si="5675">+H329*$F328</f>
        <v>0</v>
      </c>
      <c r="I328" s="649">
        <f t="shared" ref="I328" si="5676">+I329*$F328</f>
        <v>0</v>
      </c>
      <c r="J328" s="649">
        <f t="shared" ref="J328" si="5677">+J329*$F328</f>
        <v>0</v>
      </c>
      <c r="K328" s="649">
        <f t="shared" ref="K328" si="5678">+K329*$F328</f>
        <v>0</v>
      </c>
      <c r="L328" s="649">
        <f t="shared" ref="L328" si="5679">+L329*$F328</f>
        <v>0</v>
      </c>
      <c r="M328" s="649">
        <f t="shared" ref="M328" si="5680">+M329*$F328</f>
        <v>0</v>
      </c>
      <c r="N328" s="649">
        <f t="shared" ref="N328" si="5681">+N329*$F328</f>
        <v>0</v>
      </c>
      <c r="O328" s="649">
        <f t="shared" ref="O328" si="5682">+O329*$F328</f>
        <v>0</v>
      </c>
      <c r="P328" s="649">
        <f t="shared" ref="P328" si="5683">+P329*$F328</f>
        <v>0</v>
      </c>
      <c r="Q328" s="649">
        <f t="shared" ref="Q328" si="5684">+Q329*$F328</f>
        <v>0</v>
      </c>
      <c r="R328" s="649">
        <f t="shared" ref="R328" si="5685">+R329*$F328</f>
        <v>0</v>
      </c>
      <c r="S328" s="649">
        <f t="shared" ref="S328" si="5686">+S329*$F328</f>
        <v>0</v>
      </c>
      <c r="T328" s="649">
        <f t="shared" ref="T328" si="5687">+T329*$F328</f>
        <v>0</v>
      </c>
      <c r="U328" s="649">
        <f t="shared" ref="U328" si="5688">+U329*$F328</f>
        <v>232440.52868564072</v>
      </c>
      <c r="V328" s="649">
        <f t="shared" ref="V328" si="5689">+V329*$F328</f>
        <v>285267.92156874092</v>
      </c>
      <c r="W328" s="649">
        <f t="shared" ref="W328" si="5690">+W329*$F328</f>
        <v>10565.478576620042</v>
      </c>
      <c r="X328" s="649">
        <f t="shared" ref="X328" si="5691">+X329*$F328</f>
        <v>0</v>
      </c>
      <c r="Y328" s="649">
        <f t="shared" ref="Y328" si="5692">+Y329*$F328</f>
        <v>0</v>
      </c>
      <c r="Z328" s="649">
        <f t="shared" ref="Z328" si="5693">+Z329*$F328</f>
        <v>0</v>
      </c>
      <c r="AA328" s="649">
        <f t="shared" ref="AA328" si="5694">+AA329*$F328</f>
        <v>0</v>
      </c>
      <c r="AB328" s="649">
        <f t="shared" ref="AB328" si="5695">+AB329*$F328</f>
        <v>0</v>
      </c>
      <c r="AC328" s="649">
        <f t="shared" ref="AC328" si="5696">+AC329*$F328</f>
        <v>0</v>
      </c>
      <c r="AD328" s="649">
        <f t="shared" ref="AD328" si="5697">+AD329*$F328</f>
        <v>0</v>
      </c>
      <c r="AE328" s="649">
        <f t="shared" ref="AE328" si="5698">+AE329*$F328</f>
        <v>0</v>
      </c>
      <c r="AF328" s="649">
        <f t="shared" ref="AF328" si="5699">+AF329*$F328</f>
        <v>0</v>
      </c>
      <c r="AG328" s="649">
        <f t="shared" ref="AG328" si="5700">+AG329*$F328</f>
        <v>0</v>
      </c>
      <c r="AH328" s="649">
        <f t="shared" ref="AH328" si="5701">+AH329*$F328</f>
        <v>0</v>
      </c>
      <c r="AI328" s="649">
        <f t="shared" ref="AI328" si="5702">+AI329*$F328</f>
        <v>0</v>
      </c>
      <c r="AJ328" s="649">
        <f t="shared" ref="AJ328" si="5703">+AJ329*$F328</f>
        <v>0</v>
      </c>
      <c r="AK328" s="649">
        <f t="shared" ref="AK328" si="5704">+AK329*$F328</f>
        <v>0</v>
      </c>
      <c r="AL328" s="649">
        <f t="shared" ref="AL328" si="5705">+AL329*$F328</f>
        <v>0</v>
      </c>
      <c r="AM328" s="649">
        <f t="shared" ref="AM328" si="5706">+AM329*$F328</f>
        <v>0</v>
      </c>
      <c r="AN328" s="649">
        <f t="shared" ref="AN328" si="5707">+AN329*$F328</f>
        <v>0</v>
      </c>
      <c r="AO328" s="649">
        <f t="shared" ref="AO328" si="5708">+AO329*$F328</f>
        <v>0</v>
      </c>
      <c r="AP328" s="649">
        <f t="shared" ref="AP328" si="5709">+AP329*$F328</f>
        <v>0</v>
      </c>
      <c r="AQ328" s="649">
        <f t="shared" ref="AQ328" si="5710">+AQ329*$F328</f>
        <v>0</v>
      </c>
      <c r="AR328" s="649">
        <f t="shared" ref="AR328" si="5711">+AR329*$F328</f>
        <v>0</v>
      </c>
      <c r="AS328" s="649">
        <f t="shared" ref="AS328" si="5712">+AS329*$F328</f>
        <v>0</v>
      </c>
      <c r="AT328" s="649">
        <f t="shared" ref="AT328" si="5713">+AT329*$F328</f>
        <v>0</v>
      </c>
      <c r="AU328" s="613">
        <f t="shared" si="5159"/>
        <v>528273.92883100163</v>
      </c>
      <c r="AV328" s="645">
        <f t="shared" si="5157"/>
        <v>0</v>
      </c>
      <c r="AW328" s="656">
        <f t="shared" si="5158"/>
        <v>0</v>
      </c>
      <c r="AX328" s="591"/>
    </row>
    <row r="329" spans="1:50" s="314" customFormat="1" hidden="1" outlineLevel="1">
      <c r="A329" s="642"/>
      <c r="B329" s="636"/>
      <c r="C329" s="636"/>
      <c r="D329" s="651"/>
      <c r="E329" s="653"/>
      <c r="F329" s="640"/>
      <c r="G329" s="640">
        <f t="shared" si="5161"/>
        <v>1</v>
      </c>
      <c r="H329" s="658">
        <v>0</v>
      </c>
      <c r="I329" s="658">
        <v>0</v>
      </c>
      <c r="J329" s="658">
        <v>0</v>
      </c>
      <c r="K329" s="658">
        <v>0</v>
      </c>
      <c r="L329" s="658">
        <v>0</v>
      </c>
      <c r="M329" s="658">
        <v>0</v>
      </c>
      <c r="N329" s="658">
        <v>0</v>
      </c>
      <c r="O329" s="658">
        <v>0</v>
      </c>
      <c r="P329" s="658">
        <v>0</v>
      </c>
      <c r="Q329" s="658">
        <v>0</v>
      </c>
      <c r="R329" s="658">
        <v>0</v>
      </c>
      <c r="S329" s="658">
        <v>0</v>
      </c>
      <c r="T329" s="658">
        <v>0</v>
      </c>
      <c r="U329" s="658">
        <v>0.44</v>
      </c>
      <c r="V329" s="658">
        <v>0.54</v>
      </c>
      <c r="W329" s="658">
        <v>2.0000000000000018E-2</v>
      </c>
      <c r="X329" s="658">
        <v>0</v>
      </c>
      <c r="Y329" s="658">
        <v>0</v>
      </c>
      <c r="Z329" s="658">
        <v>0</v>
      </c>
      <c r="AA329" s="658">
        <v>0</v>
      </c>
      <c r="AB329" s="658">
        <v>0</v>
      </c>
      <c r="AC329" s="658">
        <v>0</v>
      </c>
      <c r="AD329" s="658">
        <v>0</v>
      </c>
      <c r="AE329" s="658">
        <v>0</v>
      </c>
      <c r="AF329" s="658">
        <v>0</v>
      </c>
      <c r="AG329" s="658">
        <v>0</v>
      </c>
      <c r="AH329" s="654">
        <v>0</v>
      </c>
      <c r="AI329" s="658">
        <v>0</v>
      </c>
      <c r="AJ329" s="658">
        <v>0</v>
      </c>
      <c r="AK329" s="658">
        <v>0</v>
      </c>
      <c r="AL329" s="658">
        <v>0</v>
      </c>
      <c r="AM329" s="658">
        <v>0</v>
      </c>
      <c r="AN329" s="658">
        <v>0</v>
      </c>
      <c r="AO329" s="658">
        <v>0</v>
      </c>
      <c r="AP329" s="658">
        <v>0</v>
      </c>
      <c r="AQ329" s="658">
        <v>0</v>
      </c>
      <c r="AR329" s="658">
        <v>0</v>
      </c>
      <c r="AS329" s="658">
        <v>0</v>
      </c>
      <c r="AT329" s="658">
        <v>0</v>
      </c>
      <c r="AU329" s="613">
        <f t="shared" si="5159"/>
        <v>1</v>
      </c>
      <c r="AV329" s="645">
        <f t="shared" si="5157"/>
        <v>1</v>
      </c>
      <c r="AW329" s="656" t="e">
        <f t="shared" si="5158"/>
        <v>#DIV/0!</v>
      </c>
      <c r="AX329" s="661"/>
    </row>
    <row r="330" spans="1:50" hidden="1" outlineLevel="1">
      <c r="A330" s="660"/>
      <c r="B330" s="629" t="s">
        <v>278</v>
      </c>
      <c r="C330" s="629" t="s">
        <v>559</v>
      </c>
      <c r="D330" s="630" t="s">
        <v>560</v>
      </c>
      <c r="E330" s="631"/>
      <c r="F330" s="632">
        <v>0</v>
      </c>
      <c r="G330" s="632">
        <f t="shared" si="5161"/>
        <v>0</v>
      </c>
      <c r="H330" s="631">
        <v>0</v>
      </c>
      <c r="I330" s="631">
        <v>0</v>
      </c>
      <c r="J330" s="631">
        <v>0</v>
      </c>
      <c r="K330" s="631">
        <v>0</v>
      </c>
      <c r="L330" s="631">
        <v>0</v>
      </c>
      <c r="M330" s="631">
        <v>0</v>
      </c>
      <c r="N330" s="631">
        <v>0</v>
      </c>
      <c r="O330" s="631">
        <v>0</v>
      </c>
      <c r="P330" s="631">
        <v>0</v>
      </c>
      <c r="Q330" s="631">
        <v>0</v>
      </c>
      <c r="R330" s="631">
        <v>0</v>
      </c>
      <c r="S330" s="631">
        <v>0</v>
      </c>
      <c r="T330" s="631">
        <v>0</v>
      </c>
      <c r="U330" s="631">
        <v>0</v>
      </c>
      <c r="V330" s="631">
        <v>0</v>
      </c>
      <c r="W330" s="631">
        <v>0</v>
      </c>
      <c r="X330" s="631">
        <v>0</v>
      </c>
      <c r="Y330" s="631">
        <v>0</v>
      </c>
      <c r="Z330" s="631">
        <v>0</v>
      </c>
      <c r="AA330" s="631">
        <v>0</v>
      </c>
      <c r="AB330" s="631">
        <v>0</v>
      </c>
      <c r="AC330" s="631">
        <v>0</v>
      </c>
      <c r="AD330" s="631">
        <v>0</v>
      </c>
      <c r="AE330" s="631">
        <v>0</v>
      </c>
      <c r="AF330" s="631">
        <v>0</v>
      </c>
      <c r="AG330" s="631">
        <v>0</v>
      </c>
      <c r="AH330" s="631">
        <v>0</v>
      </c>
      <c r="AI330" s="631">
        <v>0</v>
      </c>
      <c r="AJ330" s="631">
        <v>0</v>
      </c>
      <c r="AK330" s="631">
        <v>0</v>
      </c>
      <c r="AL330" s="631">
        <v>0</v>
      </c>
      <c r="AM330" s="631">
        <v>0</v>
      </c>
      <c r="AN330" s="631">
        <v>0</v>
      </c>
      <c r="AO330" s="631">
        <v>0</v>
      </c>
      <c r="AP330" s="631">
        <v>0</v>
      </c>
      <c r="AQ330" s="631">
        <v>0</v>
      </c>
      <c r="AR330" s="631">
        <v>0</v>
      </c>
      <c r="AS330" s="631">
        <v>0</v>
      </c>
      <c r="AT330" s="631">
        <v>0</v>
      </c>
      <c r="AU330" s="613">
        <f t="shared" si="5159"/>
        <v>0</v>
      </c>
      <c r="AV330" s="645">
        <f t="shared" si="5157"/>
        <v>0</v>
      </c>
      <c r="AW330" s="656" t="e">
        <f t="shared" si="5158"/>
        <v>#DIV/0!</v>
      </c>
      <c r="AX330" s="591"/>
    </row>
    <row r="331" spans="1:50" hidden="1" outlineLevel="1">
      <c r="A331" s="660"/>
      <c r="B331" s="629" t="s">
        <v>278</v>
      </c>
      <c r="C331" s="629" t="s">
        <v>561</v>
      </c>
      <c r="D331" s="630" t="s">
        <v>562</v>
      </c>
      <c r="E331" s="631"/>
      <c r="F331" s="632">
        <f>+F332+F334+F336</f>
        <v>0</v>
      </c>
      <c r="G331" s="632">
        <f t="shared" si="5161"/>
        <v>0</v>
      </c>
      <c r="H331" s="632">
        <f t="shared" ref="H331:AT331" si="5714">+H332+H334+H336</f>
        <v>0</v>
      </c>
      <c r="I331" s="632">
        <f t="shared" si="5714"/>
        <v>0</v>
      </c>
      <c r="J331" s="632">
        <f t="shared" si="5714"/>
        <v>0</v>
      </c>
      <c r="K331" s="632">
        <f t="shared" si="5714"/>
        <v>0</v>
      </c>
      <c r="L331" s="632">
        <f t="shared" si="5714"/>
        <v>0</v>
      </c>
      <c r="M331" s="632">
        <f t="shared" si="5714"/>
        <v>0</v>
      </c>
      <c r="N331" s="632">
        <f t="shared" si="5714"/>
        <v>0</v>
      </c>
      <c r="O331" s="632">
        <f t="shared" si="5714"/>
        <v>0</v>
      </c>
      <c r="P331" s="632">
        <f t="shared" si="5714"/>
        <v>0</v>
      </c>
      <c r="Q331" s="632">
        <f t="shared" si="5714"/>
        <v>0</v>
      </c>
      <c r="R331" s="632">
        <f t="shared" si="5714"/>
        <v>0</v>
      </c>
      <c r="S331" s="632">
        <f t="shared" si="5714"/>
        <v>0</v>
      </c>
      <c r="T331" s="632">
        <f t="shared" si="5714"/>
        <v>0</v>
      </c>
      <c r="U331" s="632">
        <f t="shared" si="5714"/>
        <v>0</v>
      </c>
      <c r="V331" s="632">
        <f t="shared" si="5714"/>
        <v>0</v>
      </c>
      <c r="W331" s="632">
        <f t="shared" si="5714"/>
        <v>0</v>
      </c>
      <c r="X331" s="632">
        <f t="shared" si="5714"/>
        <v>0</v>
      </c>
      <c r="Y331" s="632">
        <f t="shared" si="5714"/>
        <v>0</v>
      </c>
      <c r="Z331" s="632">
        <f t="shared" si="5714"/>
        <v>0</v>
      </c>
      <c r="AA331" s="632">
        <f t="shared" si="5714"/>
        <v>0</v>
      </c>
      <c r="AB331" s="632">
        <f t="shared" si="5714"/>
        <v>0</v>
      </c>
      <c r="AC331" s="632">
        <f t="shared" si="5714"/>
        <v>0</v>
      </c>
      <c r="AD331" s="632">
        <f t="shared" si="5714"/>
        <v>0</v>
      </c>
      <c r="AE331" s="632">
        <f t="shared" si="5714"/>
        <v>0</v>
      </c>
      <c r="AF331" s="632">
        <f t="shared" si="5714"/>
        <v>0</v>
      </c>
      <c r="AG331" s="632">
        <f t="shared" si="5714"/>
        <v>0</v>
      </c>
      <c r="AH331" s="632">
        <f t="shared" si="5714"/>
        <v>0</v>
      </c>
      <c r="AI331" s="632">
        <f t="shared" si="5714"/>
        <v>0</v>
      </c>
      <c r="AJ331" s="632">
        <f t="shared" si="5714"/>
        <v>0</v>
      </c>
      <c r="AK331" s="632">
        <f t="shared" si="5714"/>
        <v>0</v>
      </c>
      <c r="AL331" s="632">
        <f t="shared" si="5714"/>
        <v>0</v>
      </c>
      <c r="AM331" s="632">
        <f t="shared" si="5714"/>
        <v>0</v>
      </c>
      <c r="AN331" s="632">
        <f t="shared" si="5714"/>
        <v>0</v>
      </c>
      <c r="AO331" s="632">
        <f t="shared" si="5714"/>
        <v>0</v>
      </c>
      <c r="AP331" s="632">
        <f t="shared" si="5714"/>
        <v>0</v>
      </c>
      <c r="AQ331" s="632">
        <f t="shared" si="5714"/>
        <v>0</v>
      </c>
      <c r="AR331" s="632">
        <f t="shared" si="5714"/>
        <v>0</v>
      </c>
      <c r="AS331" s="632">
        <f t="shared" si="5714"/>
        <v>0</v>
      </c>
      <c r="AT331" s="632">
        <f t="shared" si="5714"/>
        <v>0</v>
      </c>
      <c r="AU331" s="613">
        <f t="shared" si="5159"/>
        <v>0</v>
      </c>
      <c r="AV331" s="645">
        <f t="shared" si="5157"/>
        <v>0</v>
      </c>
      <c r="AW331" s="656" t="e">
        <f t="shared" si="5158"/>
        <v>#DIV/0!</v>
      </c>
      <c r="AX331" s="591"/>
    </row>
    <row r="332" spans="1:50" hidden="1" outlineLevel="1">
      <c r="A332" s="660"/>
      <c r="B332" s="646" t="s">
        <v>305</v>
      </c>
      <c r="C332" s="646" t="s">
        <v>563</v>
      </c>
      <c r="D332" s="647" t="s">
        <v>564</v>
      </c>
      <c r="E332" s="649"/>
      <c r="F332" s="650">
        <v>0</v>
      </c>
      <c r="G332" s="650">
        <f t="shared" si="5161"/>
        <v>0</v>
      </c>
      <c r="H332" s="649">
        <v>0</v>
      </c>
      <c r="I332" s="649">
        <v>0</v>
      </c>
      <c r="J332" s="649">
        <v>0</v>
      </c>
      <c r="K332" s="649">
        <v>0</v>
      </c>
      <c r="L332" s="649">
        <v>0</v>
      </c>
      <c r="M332" s="649">
        <v>0</v>
      </c>
      <c r="N332" s="649">
        <v>0</v>
      </c>
      <c r="O332" s="649">
        <v>0</v>
      </c>
      <c r="P332" s="649">
        <v>0</v>
      </c>
      <c r="Q332" s="649">
        <v>0</v>
      </c>
      <c r="R332" s="649">
        <v>0</v>
      </c>
      <c r="S332" s="649">
        <v>0</v>
      </c>
      <c r="T332" s="649">
        <v>0</v>
      </c>
      <c r="U332" s="649">
        <v>0</v>
      </c>
      <c r="V332" s="649">
        <v>0</v>
      </c>
      <c r="W332" s="649">
        <v>0</v>
      </c>
      <c r="X332" s="649">
        <v>0</v>
      </c>
      <c r="Y332" s="649">
        <v>0</v>
      </c>
      <c r="Z332" s="649">
        <v>0</v>
      </c>
      <c r="AA332" s="649">
        <v>0</v>
      </c>
      <c r="AB332" s="649">
        <v>0</v>
      </c>
      <c r="AC332" s="649">
        <v>0</v>
      </c>
      <c r="AD332" s="649">
        <v>0</v>
      </c>
      <c r="AE332" s="649">
        <v>0</v>
      </c>
      <c r="AF332" s="649">
        <v>0</v>
      </c>
      <c r="AG332" s="649">
        <v>0</v>
      </c>
      <c r="AH332" s="649">
        <v>0</v>
      </c>
      <c r="AI332" s="649">
        <v>0</v>
      </c>
      <c r="AJ332" s="649">
        <v>0</v>
      </c>
      <c r="AK332" s="649">
        <v>0</v>
      </c>
      <c r="AL332" s="649">
        <v>0</v>
      </c>
      <c r="AM332" s="649">
        <v>0</v>
      </c>
      <c r="AN332" s="649">
        <v>0</v>
      </c>
      <c r="AO332" s="649">
        <v>0</v>
      </c>
      <c r="AP332" s="649">
        <v>0</v>
      </c>
      <c r="AQ332" s="649">
        <v>0</v>
      </c>
      <c r="AR332" s="649">
        <v>0</v>
      </c>
      <c r="AS332" s="649">
        <v>0</v>
      </c>
      <c r="AT332" s="649">
        <v>0</v>
      </c>
      <c r="AU332" s="613">
        <f t="shared" si="5159"/>
        <v>0</v>
      </c>
      <c r="AV332" s="645">
        <f t="shared" si="5157"/>
        <v>0</v>
      </c>
      <c r="AW332" s="656" t="e">
        <f t="shared" si="5158"/>
        <v>#DIV/0!</v>
      </c>
      <c r="AX332" s="591"/>
    </row>
    <row r="333" spans="1:50" s="314" customFormat="1" hidden="1" outlineLevel="1">
      <c r="A333" s="642"/>
      <c r="B333" s="636"/>
      <c r="C333" s="636"/>
      <c r="D333" s="651"/>
      <c r="E333" s="653"/>
      <c r="F333" s="640"/>
      <c r="G333" s="640">
        <f t="shared" si="5161"/>
        <v>0</v>
      </c>
      <c r="H333" s="654">
        <v>0</v>
      </c>
      <c r="I333" s="654">
        <v>0</v>
      </c>
      <c r="J333" s="654">
        <v>0</v>
      </c>
      <c r="K333" s="654">
        <v>0</v>
      </c>
      <c r="L333" s="654">
        <v>0</v>
      </c>
      <c r="M333" s="654">
        <v>0</v>
      </c>
      <c r="N333" s="654">
        <v>0</v>
      </c>
      <c r="O333" s="654">
        <v>0</v>
      </c>
      <c r="P333" s="654">
        <v>0</v>
      </c>
      <c r="Q333" s="654">
        <v>0</v>
      </c>
      <c r="R333" s="654">
        <v>0</v>
      </c>
      <c r="S333" s="654">
        <v>0</v>
      </c>
      <c r="T333" s="654">
        <v>0</v>
      </c>
      <c r="U333" s="654">
        <v>0</v>
      </c>
      <c r="V333" s="654">
        <v>0</v>
      </c>
      <c r="W333" s="654">
        <v>0</v>
      </c>
      <c r="X333" s="654">
        <v>0</v>
      </c>
      <c r="Y333" s="654">
        <v>0</v>
      </c>
      <c r="Z333" s="654">
        <v>0</v>
      </c>
      <c r="AA333" s="654">
        <v>0</v>
      </c>
      <c r="AB333" s="654">
        <v>0</v>
      </c>
      <c r="AC333" s="654">
        <v>0</v>
      </c>
      <c r="AD333" s="654">
        <v>0</v>
      </c>
      <c r="AE333" s="654">
        <v>0</v>
      </c>
      <c r="AF333" s="654">
        <v>0</v>
      </c>
      <c r="AG333" s="654">
        <v>0</v>
      </c>
      <c r="AH333" s="654">
        <v>0</v>
      </c>
      <c r="AI333" s="654">
        <v>0</v>
      </c>
      <c r="AJ333" s="654">
        <v>0</v>
      </c>
      <c r="AK333" s="654">
        <v>0</v>
      </c>
      <c r="AL333" s="654">
        <v>0</v>
      </c>
      <c r="AM333" s="654">
        <v>0</v>
      </c>
      <c r="AN333" s="654">
        <v>0</v>
      </c>
      <c r="AO333" s="654">
        <v>0</v>
      </c>
      <c r="AP333" s="654">
        <v>0</v>
      </c>
      <c r="AQ333" s="654">
        <v>0</v>
      </c>
      <c r="AR333" s="654">
        <v>0</v>
      </c>
      <c r="AS333" s="654">
        <v>0</v>
      </c>
      <c r="AT333" s="654">
        <v>0</v>
      </c>
      <c r="AU333" s="613">
        <f t="shared" si="5159"/>
        <v>0</v>
      </c>
      <c r="AV333" s="645">
        <f t="shared" si="5157"/>
        <v>0</v>
      </c>
      <c r="AW333" s="656" t="e">
        <f t="shared" si="5158"/>
        <v>#DIV/0!</v>
      </c>
      <c r="AX333" s="661"/>
    </row>
    <row r="334" spans="1:50" hidden="1" outlineLevel="1">
      <c r="A334" s="660"/>
      <c r="B334" s="646" t="s">
        <v>305</v>
      </c>
      <c r="C334" s="646" t="s">
        <v>565</v>
      </c>
      <c r="D334" s="647" t="s">
        <v>566</v>
      </c>
      <c r="E334" s="649"/>
      <c r="F334" s="650">
        <v>0</v>
      </c>
      <c r="G334" s="650">
        <f t="shared" si="5161"/>
        <v>0</v>
      </c>
      <c r="H334" s="649">
        <v>0</v>
      </c>
      <c r="I334" s="649">
        <v>0</v>
      </c>
      <c r="J334" s="649">
        <v>0</v>
      </c>
      <c r="K334" s="649">
        <v>0</v>
      </c>
      <c r="L334" s="649">
        <v>0</v>
      </c>
      <c r="M334" s="649">
        <v>0</v>
      </c>
      <c r="N334" s="649">
        <v>0</v>
      </c>
      <c r="O334" s="649">
        <v>0</v>
      </c>
      <c r="P334" s="649">
        <v>0</v>
      </c>
      <c r="Q334" s="649">
        <v>0</v>
      </c>
      <c r="R334" s="649">
        <v>0</v>
      </c>
      <c r="S334" s="649">
        <v>0</v>
      </c>
      <c r="T334" s="649">
        <v>0</v>
      </c>
      <c r="U334" s="649">
        <v>0</v>
      </c>
      <c r="V334" s="649">
        <v>0</v>
      </c>
      <c r="W334" s="649">
        <v>0</v>
      </c>
      <c r="X334" s="649">
        <v>0</v>
      </c>
      <c r="Y334" s="649">
        <v>0</v>
      </c>
      <c r="Z334" s="649">
        <v>0</v>
      </c>
      <c r="AA334" s="649">
        <v>0</v>
      </c>
      <c r="AB334" s="649">
        <v>0</v>
      </c>
      <c r="AC334" s="649">
        <v>0</v>
      </c>
      <c r="AD334" s="649">
        <v>0</v>
      </c>
      <c r="AE334" s="649">
        <v>0</v>
      </c>
      <c r="AF334" s="649">
        <v>0</v>
      </c>
      <c r="AG334" s="649">
        <v>0</v>
      </c>
      <c r="AH334" s="649">
        <v>0</v>
      </c>
      <c r="AI334" s="649">
        <v>0</v>
      </c>
      <c r="AJ334" s="649">
        <v>0</v>
      </c>
      <c r="AK334" s="649">
        <v>0</v>
      </c>
      <c r="AL334" s="649">
        <v>0</v>
      </c>
      <c r="AM334" s="649">
        <v>0</v>
      </c>
      <c r="AN334" s="649">
        <v>0</v>
      </c>
      <c r="AO334" s="649">
        <v>0</v>
      </c>
      <c r="AP334" s="649">
        <v>0</v>
      </c>
      <c r="AQ334" s="649">
        <v>0</v>
      </c>
      <c r="AR334" s="649">
        <v>0</v>
      </c>
      <c r="AS334" s="649">
        <v>0</v>
      </c>
      <c r="AT334" s="649">
        <v>0</v>
      </c>
      <c r="AU334" s="613">
        <f t="shared" si="5159"/>
        <v>0</v>
      </c>
      <c r="AV334" s="645">
        <f t="shared" si="5157"/>
        <v>0</v>
      </c>
      <c r="AW334" s="656" t="e">
        <f t="shared" si="5158"/>
        <v>#DIV/0!</v>
      </c>
      <c r="AX334" s="591"/>
    </row>
    <row r="335" spans="1:50" s="314" customFormat="1" hidden="1" outlineLevel="1">
      <c r="A335" s="642"/>
      <c r="B335" s="636"/>
      <c r="C335" s="636"/>
      <c r="D335" s="651"/>
      <c r="E335" s="653"/>
      <c r="F335" s="640"/>
      <c r="G335" s="640">
        <f t="shared" si="5161"/>
        <v>0</v>
      </c>
      <c r="H335" s="654">
        <v>0</v>
      </c>
      <c r="I335" s="654">
        <v>0</v>
      </c>
      <c r="J335" s="654">
        <v>0</v>
      </c>
      <c r="K335" s="654">
        <v>0</v>
      </c>
      <c r="L335" s="654">
        <v>0</v>
      </c>
      <c r="M335" s="654">
        <v>0</v>
      </c>
      <c r="N335" s="654">
        <v>0</v>
      </c>
      <c r="O335" s="654">
        <v>0</v>
      </c>
      <c r="P335" s="654">
        <v>0</v>
      </c>
      <c r="Q335" s="654">
        <v>0</v>
      </c>
      <c r="R335" s="654">
        <v>0</v>
      </c>
      <c r="S335" s="654">
        <v>0</v>
      </c>
      <c r="T335" s="654">
        <v>0</v>
      </c>
      <c r="U335" s="654">
        <v>0</v>
      </c>
      <c r="V335" s="654">
        <v>0</v>
      </c>
      <c r="W335" s="654">
        <v>0</v>
      </c>
      <c r="X335" s="654">
        <v>0</v>
      </c>
      <c r="Y335" s="654">
        <v>0</v>
      </c>
      <c r="Z335" s="654">
        <v>0</v>
      </c>
      <c r="AA335" s="654">
        <v>0</v>
      </c>
      <c r="AB335" s="654">
        <v>0</v>
      </c>
      <c r="AC335" s="654">
        <v>0</v>
      </c>
      <c r="AD335" s="654">
        <v>0</v>
      </c>
      <c r="AE335" s="654">
        <v>0</v>
      </c>
      <c r="AF335" s="654">
        <v>0</v>
      </c>
      <c r="AG335" s="654">
        <v>0</v>
      </c>
      <c r="AH335" s="654">
        <v>0</v>
      </c>
      <c r="AI335" s="654">
        <v>0</v>
      </c>
      <c r="AJ335" s="654">
        <v>0</v>
      </c>
      <c r="AK335" s="654">
        <v>0</v>
      </c>
      <c r="AL335" s="654">
        <v>0</v>
      </c>
      <c r="AM335" s="654">
        <v>0</v>
      </c>
      <c r="AN335" s="654">
        <v>0</v>
      </c>
      <c r="AO335" s="654">
        <v>0</v>
      </c>
      <c r="AP335" s="654">
        <v>0</v>
      </c>
      <c r="AQ335" s="654">
        <v>0</v>
      </c>
      <c r="AR335" s="654">
        <v>0</v>
      </c>
      <c r="AS335" s="654">
        <v>0</v>
      </c>
      <c r="AT335" s="654">
        <v>0</v>
      </c>
      <c r="AU335" s="613">
        <f t="shared" si="5159"/>
        <v>0</v>
      </c>
      <c r="AV335" s="645">
        <f t="shared" si="5157"/>
        <v>0</v>
      </c>
      <c r="AW335" s="656" t="e">
        <f t="shared" si="5158"/>
        <v>#DIV/0!</v>
      </c>
      <c r="AX335" s="661"/>
    </row>
    <row r="336" spans="1:50" hidden="1" outlineLevel="1">
      <c r="A336" s="660"/>
      <c r="B336" s="646" t="s">
        <v>305</v>
      </c>
      <c r="C336" s="646" t="s">
        <v>567</v>
      </c>
      <c r="D336" s="647" t="s">
        <v>568</v>
      </c>
      <c r="E336" s="649"/>
      <c r="F336" s="650">
        <v>0</v>
      </c>
      <c r="G336" s="650">
        <f t="shared" si="5161"/>
        <v>0</v>
      </c>
      <c r="H336" s="649">
        <v>0</v>
      </c>
      <c r="I336" s="649">
        <v>0</v>
      </c>
      <c r="J336" s="649">
        <v>0</v>
      </c>
      <c r="K336" s="649">
        <v>0</v>
      </c>
      <c r="L336" s="649">
        <v>0</v>
      </c>
      <c r="M336" s="649">
        <v>0</v>
      </c>
      <c r="N336" s="649">
        <v>0</v>
      </c>
      <c r="O336" s="649">
        <v>0</v>
      </c>
      <c r="P336" s="649">
        <v>0</v>
      </c>
      <c r="Q336" s="649">
        <v>0</v>
      </c>
      <c r="R336" s="649">
        <v>0</v>
      </c>
      <c r="S336" s="649">
        <v>0</v>
      </c>
      <c r="T336" s="649">
        <v>0</v>
      </c>
      <c r="U336" s="649">
        <v>0</v>
      </c>
      <c r="V336" s="649">
        <v>0</v>
      </c>
      <c r="W336" s="649">
        <v>0</v>
      </c>
      <c r="X336" s="649">
        <v>0</v>
      </c>
      <c r="Y336" s="649">
        <v>0</v>
      </c>
      <c r="Z336" s="649">
        <v>0</v>
      </c>
      <c r="AA336" s="649">
        <v>0</v>
      </c>
      <c r="AB336" s="649">
        <v>0</v>
      </c>
      <c r="AC336" s="649">
        <v>0</v>
      </c>
      <c r="AD336" s="649">
        <v>0</v>
      </c>
      <c r="AE336" s="649">
        <v>0</v>
      </c>
      <c r="AF336" s="649">
        <v>0</v>
      </c>
      <c r="AG336" s="649">
        <v>0</v>
      </c>
      <c r="AH336" s="649">
        <v>0</v>
      </c>
      <c r="AI336" s="649">
        <v>0</v>
      </c>
      <c r="AJ336" s="649">
        <v>0</v>
      </c>
      <c r="AK336" s="649">
        <v>0</v>
      </c>
      <c r="AL336" s="649">
        <v>0</v>
      </c>
      <c r="AM336" s="649">
        <v>0</v>
      </c>
      <c r="AN336" s="649">
        <v>0</v>
      </c>
      <c r="AO336" s="649">
        <v>0</v>
      </c>
      <c r="AP336" s="649">
        <v>0</v>
      </c>
      <c r="AQ336" s="649">
        <v>0</v>
      </c>
      <c r="AR336" s="649">
        <v>0</v>
      </c>
      <c r="AS336" s="649">
        <v>0</v>
      </c>
      <c r="AT336" s="649">
        <v>0</v>
      </c>
      <c r="AU336" s="613">
        <f t="shared" si="5159"/>
        <v>0</v>
      </c>
      <c r="AV336" s="645">
        <f t="shared" si="5157"/>
        <v>0</v>
      </c>
      <c r="AW336" s="656" t="e">
        <f t="shared" si="5158"/>
        <v>#DIV/0!</v>
      </c>
      <c r="AX336" s="591"/>
    </row>
    <row r="337" spans="1:50" s="314" customFormat="1" hidden="1" outlineLevel="1">
      <c r="A337" s="642"/>
      <c r="B337" s="636"/>
      <c r="C337" s="636"/>
      <c r="D337" s="651"/>
      <c r="E337" s="653"/>
      <c r="F337" s="640"/>
      <c r="G337" s="640">
        <f t="shared" si="5161"/>
        <v>0</v>
      </c>
      <c r="H337" s="654">
        <v>0</v>
      </c>
      <c r="I337" s="654">
        <v>0</v>
      </c>
      <c r="J337" s="654">
        <v>0</v>
      </c>
      <c r="K337" s="654">
        <v>0</v>
      </c>
      <c r="L337" s="654">
        <v>0</v>
      </c>
      <c r="M337" s="654">
        <v>0</v>
      </c>
      <c r="N337" s="654">
        <v>0</v>
      </c>
      <c r="O337" s="654">
        <v>0</v>
      </c>
      <c r="P337" s="654">
        <v>0</v>
      </c>
      <c r="Q337" s="654">
        <v>0</v>
      </c>
      <c r="R337" s="654">
        <v>0</v>
      </c>
      <c r="S337" s="654">
        <v>0</v>
      </c>
      <c r="T337" s="654">
        <v>0</v>
      </c>
      <c r="U337" s="654">
        <v>0</v>
      </c>
      <c r="V337" s="654">
        <v>0</v>
      </c>
      <c r="W337" s="654">
        <v>0</v>
      </c>
      <c r="X337" s="654">
        <v>0</v>
      </c>
      <c r="Y337" s="654">
        <v>0</v>
      </c>
      <c r="Z337" s="654">
        <v>0</v>
      </c>
      <c r="AA337" s="654">
        <v>0</v>
      </c>
      <c r="AB337" s="654">
        <v>0</v>
      </c>
      <c r="AC337" s="654">
        <v>0</v>
      </c>
      <c r="AD337" s="654">
        <v>0</v>
      </c>
      <c r="AE337" s="654">
        <v>0</v>
      </c>
      <c r="AF337" s="654">
        <v>0</v>
      </c>
      <c r="AG337" s="654">
        <v>0</v>
      </c>
      <c r="AH337" s="654">
        <v>0</v>
      </c>
      <c r="AI337" s="654">
        <v>0</v>
      </c>
      <c r="AJ337" s="654">
        <v>0</v>
      </c>
      <c r="AK337" s="654">
        <v>0</v>
      </c>
      <c r="AL337" s="654">
        <v>0</v>
      </c>
      <c r="AM337" s="654">
        <v>0</v>
      </c>
      <c r="AN337" s="654">
        <v>0</v>
      </c>
      <c r="AO337" s="654">
        <v>0</v>
      </c>
      <c r="AP337" s="654">
        <v>0</v>
      </c>
      <c r="AQ337" s="654">
        <v>0</v>
      </c>
      <c r="AR337" s="654">
        <v>0</v>
      </c>
      <c r="AS337" s="654">
        <v>0</v>
      </c>
      <c r="AT337" s="654">
        <v>0</v>
      </c>
      <c r="AU337" s="613">
        <f t="shared" si="5159"/>
        <v>0</v>
      </c>
      <c r="AV337" s="645">
        <f t="shared" si="5157"/>
        <v>0</v>
      </c>
      <c r="AW337" s="656" t="e">
        <f t="shared" si="5158"/>
        <v>#DIV/0!</v>
      </c>
      <c r="AX337" s="661"/>
    </row>
    <row r="338" spans="1:50" hidden="1" outlineLevel="1">
      <c r="A338" s="660"/>
      <c r="B338" s="629" t="s">
        <v>278</v>
      </c>
      <c r="C338" s="629" t="s">
        <v>569</v>
      </c>
      <c r="D338" s="630" t="s">
        <v>570</v>
      </c>
      <c r="E338" s="631"/>
      <c r="F338" s="632">
        <f>+F339+F341+F343+F345+F347+F349+F351+F353+F355+F357+F359+F361+F363+F365+F367+F369+F371+F373</f>
        <v>14319395.485246668</v>
      </c>
      <c r="G338" s="632">
        <f t="shared" si="5161"/>
        <v>14319395.485246668</v>
      </c>
      <c r="H338" s="631">
        <f t="shared" ref="H338:AT338" si="5715">+H339+H341+H343+H345+H347+H349+H351+H353+H355+H357+H359+H361+H363+H365+H367+H369+H371+H373</f>
        <v>0</v>
      </c>
      <c r="I338" s="631">
        <f t="shared" si="5715"/>
        <v>0</v>
      </c>
      <c r="J338" s="631">
        <f t="shared" si="5715"/>
        <v>0</v>
      </c>
      <c r="K338" s="631">
        <f t="shared" si="5715"/>
        <v>0</v>
      </c>
      <c r="L338" s="631">
        <f t="shared" si="5715"/>
        <v>0</v>
      </c>
      <c r="M338" s="631">
        <f t="shared" si="5715"/>
        <v>0</v>
      </c>
      <c r="N338" s="631">
        <f t="shared" si="5715"/>
        <v>0</v>
      </c>
      <c r="O338" s="631">
        <f t="shared" si="5715"/>
        <v>0</v>
      </c>
      <c r="P338" s="631">
        <f t="shared" si="5715"/>
        <v>0</v>
      </c>
      <c r="Q338" s="631">
        <f t="shared" si="5715"/>
        <v>0</v>
      </c>
      <c r="R338" s="631">
        <f t="shared" si="5715"/>
        <v>21320.545542961972</v>
      </c>
      <c r="S338" s="631">
        <f t="shared" si="5715"/>
        <v>130292.2227625454</v>
      </c>
      <c r="T338" s="631">
        <f t="shared" si="5715"/>
        <v>85282.18217184789</v>
      </c>
      <c r="U338" s="631">
        <f t="shared" si="5715"/>
        <v>347351.64685624861</v>
      </c>
      <c r="V338" s="631">
        <f t="shared" si="5715"/>
        <v>1506720.6383238458</v>
      </c>
      <c r="W338" s="631">
        <f t="shared" si="5715"/>
        <v>2032800.064389549</v>
      </c>
      <c r="X338" s="631">
        <f t="shared" si="5715"/>
        <v>1893788.7363387949</v>
      </c>
      <c r="Y338" s="631">
        <f t="shared" si="5715"/>
        <v>1741208.6011835365</v>
      </c>
      <c r="Z338" s="631">
        <f t="shared" si="5715"/>
        <v>1889860.6872288191</v>
      </c>
      <c r="AA338" s="631">
        <f t="shared" si="5715"/>
        <v>1696285.5501290089</v>
      </c>
      <c r="AB338" s="631">
        <f t="shared" si="5715"/>
        <v>1298433.4423336936</v>
      </c>
      <c r="AC338" s="631">
        <f t="shared" si="5715"/>
        <v>1200950.0495016468</v>
      </c>
      <c r="AD338" s="631">
        <f t="shared" si="5715"/>
        <v>475101.11848416791</v>
      </c>
      <c r="AE338" s="631">
        <f t="shared" si="5715"/>
        <v>0</v>
      </c>
      <c r="AF338" s="631">
        <f t="shared" si="5715"/>
        <v>0</v>
      </c>
      <c r="AG338" s="631">
        <f t="shared" si="5715"/>
        <v>0</v>
      </c>
      <c r="AH338" s="631">
        <f t="shared" si="5715"/>
        <v>0</v>
      </c>
      <c r="AI338" s="631">
        <f t="shared" si="5715"/>
        <v>0</v>
      </c>
      <c r="AJ338" s="631">
        <f t="shared" si="5715"/>
        <v>0</v>
      </c>
      <c r="AK338" s="631">
        <f t="shared" si="5715"/>
        <v>0</v>
      </c>
      <c r="AL338" s="631">
        <f t="shared" si="5715"/>
        <v>0</v>
      </c>
      <c r="AM338" s="631">
        <f t="shared" si="5715"/>
        <v>0</v>
      </c>
      <c r="AN338" s="631">
        <f t="shared" si="5715"/>
        <v>0</v>
      </c>
      <c r="AO338" s="631">
        <f t="shared" si="5715"/>
        <v>0</v>
      </c>
      <c r="AP338" s="631">
        <f t="shared" si="5715"/>
        <v>0</v>
      </c>
      <c r="AQ338" s="631">
        <f t="shared" si="5715"/>
        <v>0</v>
      </c>
      <c r="AR338" s="631">
        <f t="shared" si="5715"/>
        <v>0</v>
      </c>
      <c r="AS338" s="631">
        <f t="shared" si="5715"/>
        <v>0</v>
      </c>
      <c r="AT338" s="631">
        <f t="shared" si="5715"/>
        <v>0</v>
      </c>
      <c r="AU338" s="613">
        <f t="shared" si="5159"/>
        <v>14319395.485246668</v>
      </c>
      <c r="AV338" s="645">
        <f t="shared" si="5157"/>
        <v>0</v>
      </c>
      <c r="AW338" s="656">
        <f t="shared" si="5158"/>
        <v>0</v>
      </c>
      <c r="AX338" s="591"/>
    </row>
    <row r="339" spans="1:50" hidden="1" outlineLevel="1">
      <c r="A339" s="660"/>
      <c r="B339" s="646" t="s">
        <v>305</v>
      </c>
      <c r="C339" s="646" t="s">
        <v>571</v>
      </c>
      <c r="D339" s="647" t="s">
        <v>572</v>
      </c>
      <c r="E339" s="649"/>
      <c r="F339" s="650">
        <v>862195.55266834539</v>
      </c>
      <c r="G339" s="650">
        <f t="shared" si="5161"/>
        <v>862195.55266834551</v>
      </c>
      <c r="H339" s="649">
        <f t="shared" ref="H339" si="5716">+H340*$F339</f>
        <v>0</v>
      </c>
      <c r="I339" s="649">
        <f t="shared" ref="I339" si="5717">+I340*$F339</f>
        <v>0</v>
      </c>
      <c r="J339" s="649">
        <f t="shared" ref="J339" si="5718">+J340*$F339</f>
        <v>0</v>
      </c>
      <c r="K339" s="649">
        <f t="shared" ref="K339" si="5719">+K340*$F339</f>
        <v>0</v>
      </c>
      <c r="L339" s="649">
        <f t="shared" ref="L339" si="5720">+L340*$F339</f>
        <v>0</v>
      </c>
      <c r="M339" s="649">
        <f t="shared" ref="M339" si="5721">+M340*$F339</f>
        <v>0</v>
      </c>
      <c r="N339" s="649">
        <f t="shared" ref="N339" si="5722">+N340*$F339</f>
        <v>0</v>
      </c>
      <c r="O339" s="649">
        <f t="shared" ref="O339" si="5723">+O340*$F339</f>
        <v>0</v>
      </c>
      <c r="P339" s="649">
        <f t="shared" ref="P339" si="5724">+P340*$F339</f>
        <v>0</v>
      </c>
      <c r="Q339" s="649">
        <f t="shared" ref="Q339" si="5725">+Q340*$F339</f>
        <v>0</v>
      </c>
      <c r="R339" s="649">
        <f t="shared" ref="R339" si="5726">+R340*$F339</f>
        <v>0</v>
      </c>
      <c r="S339" s="649">
        <f t="shared" ref="S339" si="5727">+S340*$F339</f>
        <v>0</v>
      </c>
      <c r="T339" s="649">
        <f t="shared" ref="T339" si="5728">+T340*$F339</f>
        <v>0</v>
      </c>
      <c r="U339" s="649">
        <f t="shared" ref="U339" si="5729">+U340*$F339</f>
        <v>284524.53238055401</v>
      </c>
      <c r="V339" s="649">
        <f t="shared" ref="V339" si="5730">+V340*$F339</f>
        <v>465585.59844090656</v>
      </c>
      <c r="W339" s="649">
        <f t="shared" ref="W339" si="5731">+W340*$F339</f>
        <v>112085.4218468849</v>
      </c>
      <c r="X339" s="649">
        <f t="shared" ref="X339" si="5732">+X340*$F339</f>
        <v>0</v>
      </c>
      <c r="Y339" s="649">
        <f t="shared" ref="Y339" si="5733">+Y340*$F339</f>
        <v>0</v>
      </c>
      <c r="Z339" s="649">
        <f t="shared" ref="Z339" si="5734">+Z340*$F339</f>
        <v>0</v>
      </c>
      <c r="AA339" s="649">
        <f t="shared" ref="AA339" si="5735">+AA340*$F339</f>
        <v>0</v>
      </c>
      <c r="AB339" s="649">
        <f t="shared" ref="AB339" si="5736">+AB340*$F339</f>
        <v>0</v>
      </c>
      <c r="AC339" s="649">
        <f t="shared" ref="AC339" si="5737">+AC340*$F339</f>
        <v>0</v>
      </c>
      <c r="AD339" s="649">
        <f t="shared" ref="AD339" si="5738">+AD340*$F339</f>
        <v>0</v>
      </c>
      <c r="AE339" s="649">
        <f t="shared" ref="AE339" si="5739">+AE340*$F339</f>
        <v>0</v>
      </c>
      <c r="AF339" s="649">
        <f t="shared" ref="AF339" si="5740">+AF340*$F339</f>
        <v>0</v>
      </c>
      <c r="AG339" s="649">
        <f t="shared" ref="AG339" si="5741">+AG340*$F339</f>
        <v>0</v>
      </c>
      <c r="AH339" s="649">
        <f t="shared" ref="AH339" si="5742">+AH340*$F339</f>
        <v>0</v>
      </c>
      <c r="AI339" s="649">
        <f t="shared" ref="AI339" si="5743">+AI340*$F339</f>
        <v>0</v>
      </c>
      <c r="AJ339" s="649">
        <f t="shared" ref="AJ339" si="5744">+AJ340*$F339</f>
        <v>0</v>
      </c>
      <c r="AK339" s="649">
        <f t="shared" ref="AK339" si="5745">+AK340*$F339</f>
        <v>0</v>
      </c>
      <c r="AL339" s="649">
        <f t="shared" ref="AL339" si="5746">+AL340*$F339</f>
        <v>0</v>
      </c>
      <c r="AM339" s="649">
        <f t="shared" ref="AM339" si="5747">+AM340*$F339</f>
        <v>0</v>
      </c>
      <c r="AN339" s="649">
        <f t="shared" ref="AN339" si="5748">+AN340*$F339</f>
        <v>0</v>
      </c>
      <c r="AO339" s="649">
        <f t="shared" ref="AO339" si="5749">+AO340*$F339</f>
        <v>0</v>
      </c>
      <c r="AP339" s="649">
        <f t="shared" ref="AP339" si="5750">+AP340*$F339</f>
        <v>0</v>
      </c>
      <c r="AQ339" s="649">
        <f t="shared" ref="AQ339" si="5751">+AQ340*$F339</f>
        <v>0</v>
      </c>
      <c r="AR339" s="649">
        <f t="shared" ref="AR339" si="5752">+AR340*$F339</f>
        <v>0</v>
      </c>
      <c r="AS339" s="649">
        <f t="shared" ref="AS339" si="5753">+AS340*$F339</f>
        <v>0</v>
      </c>
      <c r="AT339" s="649">
        <f t="shared" ref="AT339" si="5754">+AT340*$F339</f>
        <v>0</v>
      </c>
      <c r="AU339" s="613">
        <f t="shared" si="5159"/>
        <v>862195.55266834551</v>
      </c>
      <c r="AV339" s="645">
        <f t="shared" si="5157"/>
        <v>0</v>
      </c>
      <c r="AW339" s="656">
        <f t="shared" si="5158"/>
        <v>0</v>
      </c>
      <c r="AX339" s="591"/>
    </row>
    <row r="340" spans="1:50" s="314" customFormat="1" hidden="1" outlineLevel="1">
      <c r="A340" s="642"/>
      <c r="B340" s="636"/>
      <c r="C340" s="636"/>
      <c r="D340" s="651"/>
      <c r="E340" s="653"/>
      <c r="F340" s="640"/>
      <c r="G340" s="640">
        <f t="shared" si="5161"/>
        <v>1</v>
      </c>
      <c r="H340" s="658">
        <v>0</v>
      </c>
      <c r="I340" s="658">
        <v>0</v>
      </c>
      <c r="J340" s="658">
        <v>0</v>
      </c>
      <c r="K340" s="658">
        <v>0</v>
      </c>
      <c r="L340" s="658">
        <v>0</v>
      </c>
      <c r="M340" s="658">
        <v>0</v>
      </c>
      <c r="N340" s="658">
        <v>0</v>
      </c>
      <c r="O340" s="658">
        <v>0</v>
      </c>
      <c r="P340" s="658">
        <v>0</v>
      </c>
      <c r="Q340" s="658">
        <v>0</v>
      </c>
      <c r="R340" s="658">
        <v>0</v>
      </c>
      <c r="S340" s="658">
        <v>0</v>
      </c>
      <c r="T340" s="658">
        <v>0</v>
      </c>
      <c r="U340" s="658">
        <v>0.33</v>
      </c>
      <c r="V340" s="658">
        <v>0.54</v>
      </c>
      <c r="W340" s="658">
        <v>0.13</v>
      </c>
      <c r="X340" s="658">
        <v>0</v>
      </c>
      <c r="Y340" s="658">
        <v>0</v>
      </c>
      <c r="Z340" s="658">
        <v>0</v>
      </c>
      <c r="AA340" s="658">
        <v>0</v>
      </c>
      <c r="AB340" s="658">
        <v>0</v>
      </c>
      <c r="AC340" s="658">
        <v>0</v>
      </c>
      <c r="AD340" s="658">
        <v>0</v>
      </c>
      <c r="AE340" s="658">
        <v>0</v>
      </c>
      <c r="AF340" s="658">
        <v>0</v>
      </c>
      <c r="AG340" s="658">
        <v>0</v>
      </c>
      <c r="AH340" s="658">
        <v>0</v>
      </c>
      <c r="AI340" s="658">
        <v>0</v>
      </c>
      <c r="AJ340" s="658">
        <v>0</v>
      </c>
      <c r="AK340" s="658">
        <v>0</v>
      </c>
      <c r="AL340" s="658">
        <v>0</v>
      </c>
      <c r="AM340" s="658">
        <v>0</v>
      </c>
      <c r="AN340" s="658">
        <v>0</v>
      </c>
      <c r="AO340" s="658">
        <v>0</v>
      </c>
      <c r="AP340" s="658">
        <v>0</v>
      </c>
      <c r="AQ340" s="658">
        <v>0</v>
      </c>
      <c r="AR340" s="658">
        <v>0</v>
      </c>
      <c r="AS340" s="658">
        <v>0</v>
      </c>
      <c r="AT340" s="658">
        <v>0</v>
      </c>
      <c r="AU340" s="613">
        <f t="shared" si="5159"/>
        <v>1</v>
      </c>
      <c r="AV340" s="645">
        <f t="shared" si="5157"/>
        <v>1</v>
      </c>
      <c r="AW340" s="656" t="e">
        <f t="shared" si="5158"/>
        <v>#DIV/0!</v>
      </c>
      <c r="AX340" s="661"/>
    </row>
    <row r="341" spans="1:50" ht="15" hidden="1" customHeight="1" outlineLevel="1">
      <c r="A341" s="660"/>
      <c r="B341" s="646" t="s">
        <v>305</v>
      </c>
      <c r="C341" s="646" t="s">
        <v>573</v>
      </c>
      <c r="D341" s="647" t="s">
        <v>574</v>
      </c>
      <c r="E341" s="649"/>
      <c r="F341" s="650">
        <v>897530.20679563738</v>
      </c>
      <c r="G341" s="650">
        <f t="shared" si="5161"/>
        <v>897530.2067956375</v>
      </c>
      <c r="H341" s="649">
        <f t="shared" ref="H341" si="5755">+H342*$F341</f>
        <v>0</v>
      </c>
      <c r="I341" s="649">
        <f t="shared" ref="I341" si="5756">+I342*$F341</f>
        <v>0</v>
      </c>
      <c r="J341" s="649">
        <f t="shared" ref="J341" si="5757">+J342*$F341</f>
        <v>0</v>
      </c>
      <c r="K341" s="649">
        <f t="shared" ref="K341" si="5758">+K342*$F341</f>
        <v>0</v>
      </c>
      <c r="L341" s="649">
        <f t="shared" ref="L341" si="5759">+L342*$F341</f>
        <v>0</v>
      </c>
      <c r="M341" s="649">
        <f t="shared" ref="M341" si="5760">+M342*$F341</f>
        <v>0</v>
      </c>
      <c r="N341" s="649">
        <f t="shared" ref="N341" si="5761">+N342*$F341</f>
        <v>0</v>
      </c>
      <c r="O341" s="649">
        <f t="shared" ref="O341" si="5762">+O342*$F341</f>
        <v>0</v>
      </c>
      <c r="P341" s="649">
        <f t="shared" ref="P341" si="5763">+P342*$F341</f>
        <v>0</v>
      </c>
      <c r="Q341" s="649">
        <f t="shared" ref="Q341" si="5764">+Q342*$F341</f>
        <v>0</v>
      </c>
      <c r="R341" s="649">
        <f t="shared" ref="R341" si="5765">+R342*$F341</f>
        <v>0</v>
      </c>
      <c r="S341" s="649">
        <f t="shared" ref="S341" si="5766">+S342*$F341</f>
        <v>0</v>
      </c>
      <c r="T341" s="649">
        <f t="shared" ref="T341" si="5767">+T342*$F341</f>
        <v>0</v>
      </c>
      <c r="U341" s="649">
        <f t="shared" ref="U341" si="5768">+U342*$F341</f>
        <v>62827.114475694623</v>
      </c>
      <c r="V341" s="649">
        <f t="shared" ref="V341" si="5769">+V342*$F341</f>
        <v>475691.00960168784</v>
      </c>
      <c r="W341" s="649">
        <f t="shared" ref="W341" si="5770">+W342*$F341</f>
        <v>359012.082718255</v>
      </c>
      <c r="X341" s="649">
        <f t="shared" ref="X341" si="5771">+X342*$F341</f>
        <v>0</v>
      </c>
      <c r="Y341" s="649">
        <f t="shared" ref="Y341" si="5772">+Y342*$F341</f>
        <v>0</v>
      </c>
      <c r="Z341" s="649">
        <f t="shared" ref="Z341" si="5773">+Z342*$F341</f>
        <v>0</v>
      </c>
      <c r="AA341" s="649">
        <f t="shared" ref="AA341" si="5774">+AA342*$F341</f>
        <v>0</v>
      </c>
      <c r="AB341" s="649">
        <f t="shared" ref="AB341" si="5775">+AB342*$F341</f>
        <v>0</v>
      </c>
      <c r="AC341" s="649">
        <f t="shared" ref="AC341" si="5776">+AC342*$F341</f>
        <v>0</v>
      </c>
      <c r="AD341" s="649">
        <f t="shared" ref="AD341" si="5777">+AD342*$F341</f>
        <v>0</v>
      </c>
      <c r="AE341" s="649">
        <f t="shared" ref="AE341" si="5778">+AE342*$F341</f>
        <v>0</v>
      </c>
      <c r="AF341" s="649">
        <f t="shared" ref="AF341" si="5779">+AF342*$F341</f>
        <v>0</v>
      </c>
      <c r="AG341" s="649">
        <f t="shared" ref="AG341" si="5780">+AG342*$F341</f>
        <v>0</v>
      </c>
      <c r="AH341" s="649">
        <f t="shared" ref="AH341" si="5781">+AH342*$F341</f>
        <v>0</v>
      </c>
      <c r="AI341" s="649">
        <f t="shared" ref="AI341" si="5782">+AI342*$F341</f>
        <v>0</v>
      </c>
      <c r="AJ341" s="649">
        <f t="shared" ref="AJ341" si="5783">+AJ342*$F341</f>
        <v>0</v>
      </c>
      <c r="AK341" s="649">
        <f t="shared" ref="AK341" si="5784">+AK342*$F341</f>
        <v>0</v>
      </c>
      <c r="AL341" s="649">
        <f t="shared" ref="AL341" si="5785">+AL342*$F341</f>
        <v>0</v>
      </c>
      <c r="AM341" s="649">
        <f t="shared" ref="AM341" si="5786">+AM342*$F341</f>
        <v>0</v>
      </c>
      <c r="AN341" s="649">
        <f t="shared" ref="AN341" si="5787">+AN342*$F341</f>
        <v>0</v>
      </c>
      <c r="AO341" s="649">
        <f t="shared" ref="AO341" si="5788">+AO342*$F341</f>
        <v>0</v>
      </c>
      <c r="AP341" s="649">
        <f t="shared" ref="AP341" si="5789">+AP342*$F341</f>
        <v>0</v>
      </c>
      <c r="AQ341" s="649">
        <f t="shared" ref="AQ341" si="5790">+AQ342*$F341</f>
        <v>0</v>
      </c>
      <c r="AR341" s="649">
        <f t="shared" ref="AR341" si="5791">+AR342*$F341</f>
        <v>0</v>
      </c>
      <c r="AS341" s="649">
        <f t="shared" ref="AS341" si="5792">+AS342*$F341</f>
        <v>0</v>
      </c>
      <c r="AT341" s="649">
        <f t="shared" ref="AT341" si="5793">+AT342*$F341</f>
        <v>0</v>
      </c>
      <c r="AU341" s="613">
        <f t="shared" si="5159"/>
        <v>897530.2067956375</v>
      </c>
      <c r="AV341" s="645">
        <f t="shared" si="5157"/>
        <v>0</v>
      </c>
      <c r="AW341" s="656">
        <f t="shared" si="5158"/>
        <v>0</v>
      </c>
      <c r="AX341" s="591"/>
    </row>
    <row r="342" spans="1:50" s="314" customFormat="1" hidden="1" outlineLevel="1">
      <c r="A342" s="642"/>
      <c r="B342" s="636"/>
      <c r="C342" s="636"/>
      <c r="D342" s="651"/>
      <c r="E342" s="653"/>
      <c r="F342" s="640"/>
      <c r="G342" s="640">
        <f t="shared" si="5161"/>
        <v>1</v>
      </c>
      <c r="H342" s="658">
        <v>0</v>
      </c>
      <c r="I342" s="658">
        <v>0</v>
      </c>
      <c r="J342" s="658">
        <v>0</v>
      </c>
      <c r="K342" s="658">
        <v>0</v>
      </c>
      <c r="L342" s="658">
        <v>0</v>
      </c>
      <c r="M342" s="658">
        <v>0</v>
      </c>
      <c r="N342" s="658">
        <v>0</v>
      </c>
      <c r="O342" s="658">
        <v>0</v>
      </c>
      <c r="P342" s="658">
        <v>0</v>
      </c>
      <c r="Q342" s="658">
        <v>0</v>
      </c>
      <c r="R342" s="658">
        <v>0</v>
      </c>
      <c r="S342" s="658">
        <v>0</v>
      </c>
      <c r="T342" s="658">
        <v>0</v>
      </c>
      <c r="U342" s="658">
        <v>7.0000000000000007E-2</v>
      </c>
      <c r="V342" s="658">
        <v>0.53</v>
      </c>
      <c r="W342" s="658">
        <v>0.4</v>
      </c>
      <c r="X342" s="658">
        <v>0</v>
      </c>
      <c r="Y342" s="658">
        <v>0</v>
      </c>
      <c r="Z342" s="658">
        <v>0</v>
      </c>
      <c r="AA342" s="658">
        <v>0</v>
      </c>
      <c r="AB342" s="658">
        <v>0</v>
      </c>
      <c r="AC342" s="658">
        <v>0</v>
      </c>
      <c r="AD342" s="658">
        <v>0</v>
      </c>
      <c r="AE342" s="658">
        <v>0</v>
      </c>
      <c r="AF342" s="658">
        <v>0</v>
      </c>
      <c r="AG342" s="658">
        <v>0</v>
      </c>
      <c r="AH342" s="658">
        <v>0</v>
      </c>
      <c r="AI342" s="658">
        <v>0</v>
      </c>
      <c r="AJ342" s="658">
        <v>0</v>
      </c>
      <c r="AK342" s="658">
        <v>0</v>
      </c>
      <c r="AL342" s="658">
        <v>0</v>
      </c>
      <c r="AM342" s="658">
        <v>0</v>
      </c>
      <c r="AN342" s="658">
        <v>0</v>
      </c>
      <c r="AO342" s="658">
        <v>0</v>
      </c>
      <c r="AP342" s="658">
        <v>0</v>
      </c>
      <c r="AQ342" s="658">
        <v>0</v>
      </c>
      <c r="AR342" s="658">
        <v>0</v>
      </c>
      <c r="AS342" s="658">
        <v>0</v>
      </c>
      <c r="AT342" s="658">
        <v>0</v>
      </c>
      <c r="AU342" s="613">
        <f t="shared" si="5159"/>
        <v>1</v>
      </c>
      <c r="AV342" s="645">
        <f t="shared" si="5157"/>
        <v>1</v>
      </c>
      <c r="AW342" s="656" t="e">
        <f t="shared" si="5158"/>
        <v>#DIV/0!</v>
      </c>
      <c r="AX342" s="661"/>
    </row>
    <row r="343" spans="1:50" hidden="1" outlineLevel="1">
      <c r="A343" s="660"/>
      <c r="B343" s="646" t="s">
        <v>305</v>
      </c>
      <c r="C343" s="646" t="s">
        <v>575</v>
      </c>
      <c r="D343" s="647" t="s">
        <v>576</v>
      </c>
      <c r="E343" s="649"/>
      <c r="F343" s="650">
        <v>897530.20679563738</v>
      </c>
      <c r="G343" s="650">
        <f t="shared" si="5161"/>
        <v>897530.2067956375</v>
      </c>
      <c r="H343" s="649">
        <f t="shared" ref="H343" si="5794">+H344*$F343</f>
        <v>0</v>
      </c>
      <c r="I343" s="649">
        <f t="shared" ref="I343" si="5795">+I344*$F343</f>
        <v>0</v>
      </c>
      <c r="J343" s="649">
        <f t="shared" ref="J343" si="5796">+J344*$F343</f>
        <v>0</v>
      </c>
      <c r="K343" s="649">
        <f t="shared" ref="K343" si="5797">+K344*$F343</f>
        <v>0</v>
      </c>
      <c r="L343" s="649">
        <f t="shared" ref="L343" si="5798">+L344*$F343</f>
        <v>0</v>
      </c>
      <c r="M343" s="649">
        <f t="shared" ref="M343" si="5799">+M344*$F343</f>
        <v>0</v>
      </c>
      <c r="N343" s="649">
        <f t="shared" ref="N343" si="5800">+N344*$F343</f>
        <v>0</v>
      </c>
      <c r="O343" s="649">
        <f t="shared" ref="O343" si="5801">+O344*$F343</f>
        <v>0</v>
      </c>
      <c r="P343" s="649">
        <f t="shared" ref="P343" si="5802">+P344*$F343</f>
        <v>0</v>
      </c>
      <c r="Q343" s="649">
        <f t="shared" ref="Q343" si="5803">+Q344*$F343</f>
        <v>0</v>
      </c>
      <c r="R343" s="649">
        <f t="shared" ref="R343" si="5804">+R344*$F343</f>
        <v>0</v>
      </c>
      <c r="S343" s="649">
        <f t="shared" ref="S343" si="5805">+S344*$F343</f>
        <v>0</v>
      </c>
      <c r="T343" s="649">
        <f t="shared" ref="T343" si="5806">+T344*$F343</f>
        <v>0</v>
      </c>
      <c r="U343" s="649">
        <f t="shared" ref="U343" si="5807">+U344*$F343</f>
        <v>0</v>
      </c>
      <c r="V343" s="649">
        <f t="shared" ref="V343" si="5808">+V344*$F343</f>
        <v>403888.59305803681</v>
      </c>
      <c r="W343" s="649">
        <f t="shared" ref="W343" si="5809">+W344*$F343</f>
        <v>484666.3116696442</v>
      </c>
      <c r="X343" s="649">
        <f t="shared" ref="X343" si="5810">+X344*$F343</f>
        <v>8975.3020679563815</v>
      </c>
      <c r="Y343" s="649">
        <f t="shared" ref="Y343" si="5811">+Y344*$F343</f>
        <v>0</v>
      </c>
      <c r="Z343" s="649">
        <f t="shared" ref="Z343" si="5812">+Z344*$F343</f>
        <v>0</v>
      </c>
      <c r="AA343" s="649">
        <f t="shared" ref="AA343" si="5813">+AA344*$F343</f>
        <v>0</v>
      </c>
      <c r="AB343" s="649">
        <f t="shared" ref="AB343" si="5814">+AB344*$F343</f>
        <v>0</v>
      </c>
      <c r="AC343" s="649">
        <f t="shared" ref="AC343" si="5815">+AC344*$F343</f>
        <v>0</v>
      </c>
      <c r="AD343" s="649">
        <f t="shared" ref="AD343" si="5816">+AD344*$F343</f>
        <v>0</v>
      </c>
      <c r="AE343" s="649">
        <f t="shared" ref="AE343" si="5817">+AE344*$F343</f>
        <v>0</v>
      </c>
      <c r="AF343" s="649">
        <f t="shared" ref="AF343" si="5818">+AF344*$F343</f>
        <v>0</v>
      </c>
      <c r="AG343" s="649">
        <f t="shared" ref="AG343" si="5819">+AG344*$F343</f>
        <v>0</v>
      </c>
      <c r="AH343" s="649">
        <f t="shared" ref="AH343" si="5820">+AH344*$F343</f>
        <v>0</v>
      </c>
      <c r="AI343" s="649">
        <f t="shared" ref="AI343" si="5821">+AI344*$F343</f>
        <v>0</v>
      </c>
      <c r="AJ343" s="649">
        <f t="shared" ref="AJ343" si="5822">+AJ344*$F343</f>
        <v>0</v>
      </c>
      <c r="AK343" s="649">
        <f t="shared" ref="AK343" si="5823">+AK344*$F343</f>
        <v>0</v>
      </c>
      <c r="AL343" s="649">
        <f t="shared" ref="AL343" si="5824">+AL344*$F343</f>
        <v>0</v>
      </c>
      <c r="AM343" s="649">
        <f t="shared" ref="AM343" si="5825">+AM344*$F343</f>
        <v>0</v>
      </c>
      <c r="AN343" s="649">
        <f t="shared" ref="AN343" si="5826">+AN344*$F343</f>
        <v>0</v>
      </c>
      <c r="AO343" s="649">
        <f t="shared" ref="AO343" si="5827">+AO344*$F343</f>
        <v>0</v>
      </c>
      <c r="AP343" s="649">
        <f t="shared" ref="AP343" si="5828">+AP344*$F343</f>
        <v>0</v>
      </c>
      <c r="AQ343" s="649">
        <f t="shared" ref="AQ343" si="5829">+AQ344*$F343</f>
        <v>0</v>
      </c>
      <c r="AR343" s="649">
        <f t="shared" ref="AR343" si="5830">+AR344*$F343</f>
        <v>0</v>
      </c>
      <c r="AS343" s="649">
        <f t="shared" ref="AS343" si="5831">+AS344*$F343</f>
        <v>0</v>
      </c>
      <c r="AT343" s="649">
        <f t="shared" ref="AT343" si="5832">+AT344*$F343</f>
        <v>0</v>
      </c>
      <c r="AU343" s="613">
        <f t="shared" si="5159"/>
        <v>897530.2067956375</v>
      </c>
      <c r="AV343" s="645">
        <f t="shared" si="5157"/>
        <v>0</v>
      </c>
      <c r="AW343" s="656">
        <f t="shared" si="5158"/>
        <v>0</v>
      </c>
      <c r="AX343" s="591"/>
    </row>
    <row r="344" spans="1:50" s="314" customFormat="1" hidden="1" outlineLevel="1">
      <c r="A344" s="642"/>
      <c r="B344" s="636"/>
      <c r="C344" s="636"/>
      <c r="D344" s="651"/>
      <c r="E344" s="653"/>
      <c r="F344" s="640"/>
      <c r="G344" s="640">
        <f t="shared" si="5161"/>
        <v>1</v>
      </c>
      <c r="H344" s="658">
        <v>0</v>
      </c>
      <c r="I344" s="658">
        <v>0</v>
      </c>
      <c r="J344" s="658">
        <v>0</v>
      </c>
      <c r="K344" s="658">
        <v>0</v>
      </c>
      <c r="L344" s="658">
        <v>0</v>
      </c>
      <c r="M344" s="658">
        <v>0</v>
      </c>
      <c r="N344" s="658">
        <v>0</v>
      </c>
      <c r="O344" s="658">
        <v>0</v>
      </c>
      <c r="P344" s="658">
        <v>0</v>
      </c>
      <c r="Q344" s="658">
        <v>0</v>
      </c>
      <c r="R344" s="658">
        <v>0</v>
      </c>
      <c r="S344" s="658">
        <v>0</v>
      </c>
      <c r="T344" s="658">
        <v>0</v>
      </c>
      <c r="U344" s="658">
        <v>0</v>
      </c>
      <c r="V344" s="658">
        <v>0.45</v>
      </c>
      <c r="W344" s="658">
        <v>0.54</v>
      </c>
      <c r="X344" s="658">
        <v>1.0000000000000009E-2</v>
      </c>
      <c r="Y344" s="658">
        <v>0</v>
      </c>
      <c r="Z344" s="658">
        <v>0</v>
      </c>
      <c r="AA344" s="658">
        <v>0</v>
      </c>
      <c r="AB344" s="658">
        <v>0</v>
      </c>
      <c r="AC344" s="658">
        <v>0</v>
      </c>
      <c r="AD344" s="658">
        <v>0</v>
      </c>
      <c r="AE344" s="658">
        <v>0</v>
      </c>
      <c r="AF344" s="658">
        <v>0</v>
      </c>
      <c r="AG344" s="658">
        <v>0</v>
      </c>
      <c r="AH344" s="658">
        <v>0</v>
      </c>
      <c r="AI344" s="658">
        <v>0</v>
      </c>
      <c r="AJ344" s="658">
        <v>0</v>
      </c>
      <c r="AK344" s="658">
        <v>0</v>
      </c>
      <c r="AL344" s="658">
        <v>0</v>
      </c>
      <c r="AM344" s="658">
        <v>0</v>
      </c>
      <c r="AN344" s="658">
        <v>0</v>
      </c>
      <c r="AO344" s="658">
        <v>0</v>
      </c>
      <c r="AP344" s="658">
        <v>0</v>
      </c>
      <c r="AQ344" s="658">
        <v>0</v>
      </c>
      <c r="AR344" s="658">
        <v>0</v>
      </c>
      <c r="AS344" s="658">
        <v>0</v>
      </c>
      <c r="AT344" s="658">
        <v>0</v>
      </c>
      <c r="AU344" s="613">
        <f t="shared" si="5159"/>
        <v>1</v>
      </c>
      <c r="AV344" s="645">
        <f t="shared" si="5157"/>
        <v>1</v>
      </c>
      <c r="AW344" s="656" t="e">
        <f t="shared" si="5158"/>
        <v>#DIV/0!</v>
      </c>
      <c r="AX344" s="661"/>
    </row>
    <row r="345" spans="1:50" hidden="1" outlineLevel="1">
      <c r="A345" s="660"/>
      <c r="B345" s="646" t="s">
        <v>305</v>
      </c>
      <c r="C345" s="646" t="s">
        <v>577</v>
      </c>
      <c r="D345" s="647" t="s">
        <v>578</v>
      </c>
      <c r="E345" s="649"/>
      <c r="F345" s="650">
        <v>897530.20679563738</v>
      </c>
      <c r="G345" s="650">
        <f t="shared" si="5161"/>
        <v>897530.20679563738</v>
      </c>
      <c r="H345" s="649">
        <f t="shared" ref="H345" si="5833">+H346*$F345</f>
        <v>0</v>
      </c>
      <c r="I345" s="649">
        <f t="shared" ref="I345" si="5834">+I346*$F345</f>
        <v>0</v>
      </c>
      <c r="J345" s="649">
        <f t="shared" ref="J345" si="5835">+J346*$F345</f>
        <v>0</v>
      </c>
      <c r="K345" s="649">
        <f t="shared" ref="K345" si="5836">+K346*$F345</f>
        <v>0</v>
      </c>
      <c r="L345" s="649">
        <f t="shared" ref="L345" si="5837">+L346*$F345</f>
        <v>0</v>
      </c>
      <c r="M345" s="649">
        <f t="shared" ref="M345" si="5838">+M346*$F345</f>
        <v>0</v>
      </c>
      <c r="N345" s="649">
        <f t="shared" ref="N345" si="5839">+N346*$F345</f>
        <v>0</v>
      </c>
      <c r="O345" s="649">
        <f t="shared" ref="O345" si="5840">+O346*$F345</f>
        <v>0</v>
      </c>
      <c r="P345" s="649">
        <f t="shared" ref="P345" si="5841">+P346*$F345</f>
        <v>0</v>
      </c>
      <c r="Q345" s="649">
        <f t="shared" ref="Q345" si="5842">+Q346*$F345</f>
        <v>0</v>
      </c>
      <c r="R345" s="649">
        <f t="shared" ref="R345" si="5843">+R346*$F345</f>
        <v>0</v>
      </c>
      <c r="S345" s="649">
        <f t="shared" ref="S345" si="5844">+S346*$F345</f>
        <v>0</v>
      </c>
      <c r="T345" s="649">
        <f t="shared" ref="T345" si="5845">+T346*$F345</f>
        <v>0</v>
      </c>
      <c r="U345" s="649">
        <f t="shared" ref="U345" si="5846">+U346*$F345</f>
        <v>0</v>
      </c>
      <c r="V345" s="649">
        <f t="shared" ref="V345" si="5847">+V346*$F345</f>
        <v>161555.43722321471</v>
      </c>
      <c r="W345" s="649">
        <f t="shared" ref="W345" si="5848">+W346*$F345</f>
        <v>493641.61373760062</v>
      </c>
      <c r="X345" s="649">
        <f t="shared" ref="X345" si="5849">+X346*$F345</f>
        <v>242333.1558348221</v>
      </c>
      <c r="Y345" s="649">
        <f t="shared" ref="Y345" si="5850">+Y346*$F345</f>
        <v>0</v>
      </c>
      <c r="Z345" s="649">
        <f t="shared" ref="Z345" si="5851">+Z346*$F345</f>
        <v>0</v>
      </c>
      <c r="AA345" s="649">
        <f t="shared" ref="AA345" si="5852">+AA346*$F345</f>
        <v>0</v>
      </c>
      <c r="AB345" s="649">
        <f t="shared" ref="AB345" si="5853">+AB346*$F345</f>
        <v>0</v>
      </c>
      <c r="AC345" s="649">
        <f t="shared" ref="AC345" si="5854">+AC346*$F345</f>
        <v>0</v>
      </c>
      <c r="AD345" s="649">
        <f t="shared" ref="AD345" si="5855">+AD346*$F345</f>
        <v>0</v>
      </c>
      <c r="AE345" s="649">
        <f t="shared" ref="AE345" si="5856">+AE346*$F345</f>
        <v>0</v>
      </c>
      <c r="AF345" s="649">
        <f t="shared" ref="AF345" si="5857">+AF346*$F345</f>
        <v>0</v>
      </c>
      <c r="AG345" s="649">
        <f t="shared" ref="AG345" si="5858">+AG346*$F345</f>
        <v>0</v>
      </c>
      <c r="AH345" s="649">
        <f t="shared" ref="AH345" si="5859">+AH346*$F345</f>
        <v>0</v>
      </c>
      <c r="AI345" s="649">
        <f t="shared" ref="AI345" si="5860">+AI346*$F345</f>
        <v>0</v>
      </c>
      <c r="AJ345" s="649">
        <f t="shared" ref="AJ345" si="5861">+AJ346*$F345</f>
        <v>0</v>
      </c>
      <c r="AK345" s="649">
        <f t="shared" ref="AK345" si="5862">+AK346*$F345</f>
        <v>0</v>
      </c>
      <c r="AL345" s="649">
        <f t="shared" ref="AL345" si="5863">+AL346*$F345</f>
        <v>0</v>
      </c>
      <c r="AM345" s="649">
        <f t="shared" ref="AM345" si="5864">+AM346*$F345</f>
        <v>0</v>
      </c>
      <c r="AN345" s="649">
        <f t="shared" ref="AN345" si="5865">+AN346*$F345</f>
        <v>0</v>
      </c>
      <c r="AO345" s="649">
        <f t="shared" ref="AO345" si="5866">+AO346*$F345</f>
        <v>0</v>
      </c>
      <c r="AP345" s="649">
        <f t="shared" ref="AP345" si="5867">+AP346*$F345</f>
        <v>0</v>
      </c>
      <c r="AQ345" s="649">
        <f t="shared" ref="AQ345" si="5868">+AQ346*$F345</f>
        <v>0</v>
      </c>
      <c r="AR345" s="649">
        <f t="shared" ref="AR345" si="5869">+AR346*$F345</f>
        <v>0</v>
      </c>
      <c r="AS345" s="649">
        <f t="shared" ref="AS345" si="5870">+AS346*$F345</f>
        <v>0</v>
      </c>
      <c r="AT345" s="649">
        <f t="shared" ref="AT345" si="5871">+AT346*$F345</f>
        <v>0</v>
      </c>
      <c r="AU345" s="613">
        <f t="shared" si="5159"/>
        <v>897530.20679563738</v>
      </c>
      <c r="AV345" s="645">
        <f t="shared" si="5157"/>
        <v>0</v>
      </c>
      <c r="AW345" s="656">
        <f t="shared" si="5158"/>
        <v>0</v>
      </c>
      <c r="AX345" s="591"/>
    </row>
    <row r="346" spans="1:50" s="314" customFormat="1" hidden="1" outlineLevel="1">
      <c r="A346" s="642"/>
      <c r="B346" s="636"/>
      <c r="C346" s="636"/>
      <c r="D346" s="651"/>
      <c r="E346" s="653"/>
      <c r="F346" s="640"/>
      <c r="G346" s="640">
        <f t="shared" si="5161"/>
        <v>1</v>
      </c>
      <c r="H346" s="658">
        <v>0</v>
      </c>
      <c r="I346" s="658">
        <v>0</v>
      </c>
      <c r="J346" s="658">
        <v>0</v>
      </c>
      <c r="K346" s="658">
        <v>0</v>
      </c>
      <c r="L346" s="658">
        <v>0</v>
      </c>
      <c r="M346" s="658">
        <v>0</v>
      </c>
      <c r="N346" s="658">
        <v>0</v>
      </c>
      <c r="O346" s="658">
        <v>0</v>
      </c>
      <c r="P346" s="658">
        <v>0</v>
      </c>
      <c r="Q346" s="658">
        <v>0</v>
      </c>
      <c r="R346" s="658">
        <v>0</v>
      </c>
      <c r="S346" s="658">
        <v>0</v>
      </c>
      <c r="T346" s="658">
        <v>0</v>
      </c>
      <c r="U346" s="658">
        <v>0</v>
      </c>
      <c r="V346" s="658">
        <v>0.18</v>
      </c>
      <c r="W346" s="658">
        <v>0.55000000000000004</v>
      </c>
      <c r="X346" s="658">
        <v>0.27</v>
      </c>
      <c r="Y346" s="658">
        <v>0</v>
      </c>
      <c r="Z346" s="658">
        <v>0</v>
      </c>
      <c r="AA346" s="658">
        <v>0</v>
      </c>
      <c r="AB346" s="658">
        <v>0</v>
      </c>
      <c r="AC346" s="658">
        <v>0</v>
      </c>
      <c r="AD346" s="658">
        <v>0</v>
      </c>
      <c r="AE346" s="658">
        <v>0</v>
      </c>
      <c r="AF346" s="658">
        <v>0</v>
      </c>
      <c r="AG346" s="658">
        <v>0</v>
      </c>
      <c r="AH346" s="658">
        <v>0</v>
      </c>
      <c r="AI346" s="658">
        <v>0</v>
      </c>
      <c r="AJ346" s="658">
        <v>0</v>
      </c>
      <c r="AK346" s="658">
        <v>0</v>
      </c>
      <c r="AL346" s="658">
        <v>0</v>
      </c>
      <c r="AM346" s="658">
        <v>0</v>
      </c>
      <c r="AN346" s="658">
        <v>0</v>
      </c>
      <c r="AO346" s="658">
        <v>0</v>
      </c>
      <c r="AP346" s="658">
        <v>0</v>
      </c>
      <c r="AQ346" s="658">
        <v>0</v>
      </c>
      <c r="AR346" s="658">
        <v>0</v>
      </c>
      <c r="AS346" s="658">
        <v>0</v>
      </c>
      <c r="AT346" s="658">
        <v>0</v>
      </c>
      <c r="AU346" s="613">
        <f t="shared" si="5159"/>
        <v>1</v>
      </c>
      <c r="AV346" s="645">
        <f t="shared" si="5157"/>
        <v>1</v>
      </c>
      <c r="AW346" s="656" t="e">
        <f t="shared" si="5158"/>
        <v>#DIV/0!</v>
      </c>
      <c r="AX346" s="661"/>
    </row>
    <row r="347" spans="1:50" hidden="1" outlineLevel="1">
      <c r="A347" s="660"/>
      <c r="B347" s="646" t="s">
        <v>305</v>
      </c>
      <c r="C347" s="646" t="s">
        <v>579</v>
      </c>
      <c r="D347" s="647" t="s">
        <v>580</v>
      </c>
      <c r="E347" s="649"/>
      <c r="F347" s="650">
        <v>897530.20679563738</v>
      </c>
      <c r="G347" s="650">
        <f t="shared" si="5161"/>
        <v>897530.2067956375</v>
      </c>
      <c r="H347" s="649">
        <f t="shared" ref="H347" si="5872">+H348*$F347</f>
        <v>0</v>
      </c>
      <c r="I347" s="649">
        <f t="shared" ref="I347" si="5873">+I348*$F347</f>
        <v>0</v>
      </c>
      <c r="J347" s="649">
        <f t="shared" ref="J347" si="5874">+J348*$F347</f>
        <v>0</v>
      </c>
      <c r="K347" s="649">
        <f t="shared" ref="K347" si="5875">+K348*$F347</f>
        <v>0</v>
      </c>
      <c r="L347" s="649">
        <f t="shared" ref="L347" si="5876">+L348*$F347</f>
        <v>0</v>
      </c>
      <c r="M347" s="649">
        <f t="shared" ref="M347" si="5877">+M348*$F347</f>
        <v>0</v>
      </c>
      <c r="N347" s="649">
        <f t="shared" ref="N347" si="5878">+N348*$F347</f>
        <v>0</v>
      </c>
      <c r="O347" s="649">
        <f t="shared" ref="O347" si="5879">+O348*$F347</f>
        <v>0</v>
      </c>
      <c r="P347" s="649">
        <f t="shared" ref="P347" si="5880">+P348*$F347</f>
        <v>0</v>
      </c>
      <c r="Q347" s="649">
        <f t="shared" ref="Q347" si="5881">+Q348*$F347</f>
        <v>0</v>
      </c>
      <c r="R347" s="649">
        <f t="shared" ref="R347" si="5882">+R348*$F347</f>
        <v>0</v>
      </c>
      <c r="S347" s="649">
        <f t="shared" ref="S347" si="5883">+S348*$F347</f>
        <v>0</v>
      </c>
      <c r="T347" s="649">
        <f t="shared" ref="T347" si="5884">+T348*$F347</f>
        <v>0</v>
      </c>
      <c r="U347" s="649">
        <f t="shared" ref="U347" si="5885">+U348*$F347</f>
        <v>0</v>
      </c>
      <c r="V347" s="649">
        <f t="shared" ref="V347" si="5886">+V348*$F347</f>
        <v>0</v>
      </c>
      <c r="W347" s="649">
        <f t="shared" ref="W347" si="5887">+W348*$F347</f>
        <v>412863.89512599324</v>
      </c>
      <c r="X347" s="649">
        <f t="shared" ref="X347" si="5888">+X348*$F347</f>
        <v>484666.3116696442</v>
      </c>
      <c r="Y347" s="649">
        <f t="shared" ref="Y347" si="5889">+Y348*$F347</f>
        <v>0</v>
      </c>
      <c r="Z347" s="649">
        <f t="shared" ref="Z347" si="5890">+Z348*$F347</f>
        <v>0</v>
      </c>
      <c r="AA347" s="649">
        <f t="shared" ref="AA347" si="5891">+AA348*$F347</f>
        <v>0</v>
      </c>
      <c r="AB347" s="649">
        <f t="shared" ref="AB347" si="5892">+AB348*$F347</f>
        <v>0</v>
      </c>
      <c r="AC347" s="649">
        <f t="shared" ref="AC347" si="5893">+AC348*$F347</f>
        <v>0</v>
      </c>
      <c r="AD347" s="649">
        <f t="shared" ref="AD347" si="5894">+AD348*$F347</f>
        <v>0</v>
      </c>
      <c r="AE347" s="649">
        <f t="shared" ref="AE347" si="5895">+AE348*$F347</f>
        <v>0</v>
      </c>
      <c r="AF347" s="649">
        <f t="shared" ref="AF347" si="5896">+AF348*$F347</f>
        <v>0</v>
      </c>
      <c r="AG347" s="649">
        <f t="shared" ref="AG347" si="5897">+AG348*$F347</f>
        <v>0</v>
      </c>
      <c r="AH347" s="649">
        <f t="shared" ref="AH347" si="5898">+AH348*$F347</f>
        <v>0</v>
      </c>
      <c r="AI347" s="649">
        <f t="shared" ref="AI347" si="5899">+AI348*$F347</f>
        <v>0</v>
      </c>
      <c r="AJ347" s="649">
        <f t="shared" ref="AJ347" si="5900">+AJ348*$F347</f>
        <v>0</v>
      </c>
      <c r="AK347" s="649">
        <f t="shared" ref="AK347" si="5901">+AK348*$F347</f>
        <v>0</v>
      </c>
      <c r="AL347" s="649">
        <f t="shared" ref="AL347" si="5902">+AL348*$F347</f>
        <v>0</v>
      </c>
      <c r="AM347" s="649">
        <f t="shared" ref="AM347" si="5903">+AM348*$F347</f>
        <v>0</v>
      </c>
      <c r="AN347" s="649">
        <f t="shared" ref="AN347" si="5904">+AN348*$F347</f>
        <v>0</v>
      </c>
      <c r="AO347" s="649">
        <f t="shared" ref="AO347" si="5905">+AO348*$F347</f>
        <v>0</v>
      </c>
      <c r="AP347" s="649">
        <f t="shared" ref="AP347" si="5906">+AP348*$F347</f>
        <v>0</v>
      </c>
      <c r="AQ347" s="649">
        <f t="shared" ref="AQ347" si="5907">+AQ348*$F347</f>
        <v>0</v>
      </c>
      <c r="AR347" s="649">
        <f t="shared" ref="AR347" si="5908">+AR348*$F347</f>
        <v>0</v>
      </c>
      <c r="AS347" s="649">
        <f t="shared" ref="AS347" si="5909">+AS348*$F347</f>
        <v>0</v>
      </c>
      <c r="AT347" s="649">
        <f t="shared" ref="AT347" si="5910">+AT348*$F347</f>
        <v>0</v>
      </c>
      <c r="AU347" s="613">
        <f t="shared" si="5159"/>
        <v>897530.2067956375</v>
      </c>
      <c r="AV347" s="645">
        <f t="shared" si="5157"/>
        <v>0</v>
      </c>
      <c r="AW347" s="656">
        <f t="shared" si="5158"/>
        <v>0</v>
      </c>
      <c r="AX347" s="591"/>
    </row>
    <row r="348" spans="1:50" s="314" customFormat="1" hidden="1" outlineLevel="1">
      <c r="A348" s="642"/>
      <c r="B348" s="636"/>
      <c r="C348" s="636"/>
      <c r="D348" s="651"/>
      <c r="E348" s="653"/>
      <c r="F348" s="640"/>
      <c r="G348" s="640">
        <f t="shared" si="5161"/>
        <v>1</v>
      </c>
      <c r="H348" s="658">
        <v>0</v>
      </c>
      <c r="I348" s="658">
        <v>0</v>
      </c>
      <c r="J348" s="658">
        <v>0</v>
      </c>
      <c r="K348" s="658">
        <v>0</v>
      </c>
      <c r="L348" s="658">
        <v>0</v>
      </c>
      <c r="M348" s="658">
        <v>0</v>
      </c>
      <c r="N348" s="658">
        <v>0</v>
      </c>
      <c r="O348" s="658">
        <v>0</v>
      </c>
      <c r="P348" s="658">
        <v>0</v>
      </c>
      <c r="Q348" s="658">
        <v>0</v>
      </c>
      <c r="R348" s="658">
        <v>0</v>
      </c>
      <c r="S348" s="658">
        <v>0</v>
      </c>
      <c r="T348" s="658">
        <v>0</v>
      </c>
      <c r="U348" s="658">
        <v>0</v>
      </c>
      <c r="V348" s="658">
        <v>0</v>
      </c>
      <c r="W348" s="658">
        <v>0.46</v>
      </c>
      <c r="X348" s="658">
        <v>0.54</v>
      </c>
      <c r="Y348" s="658">
        <v>0</v>
      </c>
      <c r="Z348" s="658">
        <v>0</v>
      </c>
      <c r="AA348" s="658">
        <v>0</v>
      </c>
      <c r="AB348" s="658">
        <v>0</v>
      </c>
      <c r="AC348" s="658">
        <v>0</v>
      </c>
      <c r="AD348" s="658">
        <v>0</v>
      </c>
      <c r="AE348" s="658">
        <v>0</v>
      </c>
      <c r="AF348" s="658">
        <v>0</v>
      </c>
      <c r="AG348" s="658">
        <v>0</v>
      </c>
      <c r="AH348" s="658">
        <v>0</v>
      </c>
      <c r="AI348" s="658">
        <v>0</v>
      </c>
      <c r="AJ348" s="658">
        <v>0</v>
      </c>
      <c r="AK348" s="658">
        <v>0</v>
      </c>
      <c r="AL348" s="658">
        <v>0</v>
      </c>
      <c r="AM348" s="658">
        <v>0</v>
      </c>
      <c r="AN348" s="658">
        <v>0</v>
      </c>
      <c r="AO348" s="658">
        <v>0</v>
      </c>
      <c r="AP348" s="658">
        <v>0</v>
      </c>
      <c r="AQ348" s="658">
        <v>0</v>
      </c>
      <c r="AR348" s="658">
        <v>0</v>
      </c>
      <c r="AS348" s="658">
        <v>0</v>
      </c>
      <c r="AT348" s="658">
        <v>0</v>
      </c>
      <c r="AU348" s="613">
        <f t="shared" si="5159"/>
        <v>1</v>
      </c>
      <c r="AV348" s="645">
        <f t="shared" si="5157"/>
        <v>1</v>
      </c>
      <c r="AW348" s="656" t="e">
        <f t="shared" si="5158"/>
        <v>#DIV/0!</v>
      </c>
      <c r="AX348" s="661"/>
    </row>
    <row r="349" spans="1:50" hidden="1" outlineLevel="1">
      <c r="A349" s="660"/>
      <c r="B349" s="646" t="s">
        <v>305</v>
      </c>
      <c r="C349" s="646" t="s">
        <v>581</v>
      </c>
      <c r="D349" s="647" t="s">
        <v>582</v>
      </c>
      <c r="E349" s="649"/>
      <c r="F349" s="650">
        <v>897530.20679563738</v>
      </c>
      <c r="G349" s="650">
        <f t="shared" si="5161"/>
        <v>897530.20679563738</v>
      </c>
      <c r="H349" s="649">
        <f t="shared" ref="H349" si="5911">+H350*$F349</f>
        <v>0</v>
      </c>
      <c r="I349" s="649">
        <f t="shared" ref="I349" si="5912">+I350*$F349</f>
        <v>0</v>
      </c>
      <c r="J349" s="649">
        <f t="shared" ref="J349" si="5913">+J350*$F349</f>
        <v>0</v>
      </c>
      <c r="K349" s="649">
        <f t="shared" ref="K349" si="5914">+K350*$F349</f>
        <v>0</v>
      </c>
      <c r="L349" s="649">
        <f t="shared" ref="L349" si="5915">+L350*$F349</f>
        <v>0</v>
      </c>
      <c r="M349" s="649">
        <f t="shared" ref="M349" si="5916">+M350*$F349</f>
        <v>0</v>
      </c>
      <c r="N349" s="649">
        <f t="shared" ref="N349" si="5917">+N350*$F349</f>
        <v>0</v>
      </c>
      <c r="O349" s="649">
        <f t="shared" ref="O349" si="5918">+O350*$F349</f>
        <v>0</v>
      </c>
      <c r="P349" s="649">
        <f t="shared" ref="P349" si="5919">+P350*$F349</f>
        <v>0</v>
      </c>
      <c r="Q349" s="649">
        <f t="shared" ref="Q349" si="5920">+Q350*$F349</f>
        <v>0</v>
      </c>
      <c r="R349" s="649">
        <f t="shared" ref="R349" si="5921">+R350*$F349</f>
        <v>0</v>
      </c>
      <c r="S349" s="649">
        <f t="shared" ref="S349" si="5922">+S350*$F349</f>
        <v>0</v>
      </c>
      <c r="T349" s="649">
        <f t="shared" ref="T349" si="5923">+T350*$F349</f>
        <v>0</v>
      </c>
      <c r="U349" s="649">
        <f t="shared" ref="U349" si="5924">+U350*$F349</f>
        <v>0</v>
      </c>
      <c r="V349" s="649">
        <f t="shared" ref="V349" si="5925">+V350*$F349</f>
        <v>0</v>
      </c>
      <c r="W349" s="649">
        <f t="shared" ref="W349" si="5926">+W350*$F349</f>
        <v>170530.73929117111</v>
      </c>
      <c r="X349" s="649">
        <f t="shared" ref="X349" si="5927">+X350*$F349</f>
        <v>511592.21787351335</v>
      </c>
      <c r="Y349" s="649">
        <f t="shared" ref="Y349" si="5928">+Y350*$F349</f>
        <v>215407.24963095295</v>
      </c>
      <c r="Z349" s="649">
        <f t="shared" ref="Z349" si="5929">+Z350*$F349</f>
        <v>0</v>
      </c>
      <c r="AA349" s="649">
        <f t="shared" ref="AA349" si="5930">+AA350*$F349</f>
        <v>0</v>
      </c>
      <c r="AB349" s="649">
        <f t="shared" ref="AB349" si="5931">+AB350*$F349</f>
        <v>0</v>
      </c>
      <c r="AC349" s="649">
        <f t="shared" ref="AC349" si="5932">+AC350*$F349</f>
        <v>0</v>
      </c>
      <c r="AD349" s="649">
        <f t="shared" ref="AD349" si="5933">+AD350*$F349</f>
        <v>0</v>
      </c>
      <c r="AE349" s="649">
        <f t="shared" ref="AE349" si="5934">+AE350*$F349</f>
        <v>0</v>
      </c>
      <c r="AF349" s="649">
        <f t="shared" ref="AF349" si="5935">+AF350*$F349</f>
        <v>0</v>
      </c>
      <c r="AG349" s="649">
        <f t="shared" ref="AG349" si="5936">+AG350*$F349</f>
        <v>0</v>
      </c>
      <c r="AH349" s="649">
        <f t="shared" ref="AH349" si="5937">+AH350*$F349</f>
        <v>0</v>
      </c>
      <c r="AI349" s="649">
        <f t="shared" ref="AI349" si="5938">+AI350*$F349</f>
        <v>0</v>
      </c>
      <c r="AJ349" s="649">
        <f t="shared" ref="AJ349" si="5939">+AJ350*$F349</f>
        <v>0</v>
      </c>
      <c r="AK349" s="649">
        <f t="shared" ref="AK349" si="5940">+AK350*$F349</f>
        <v>0</v>
      </c>
      <c r="AL349" s="649">
        <f t="shared" ref="AL349" si="5941">+AL350*$F349</f>
        <v>0</v>
      </c>
      <c r="AM349" s="649">
        <f t="shared" ref="AM349" si="5942">+AM350*$F349</f>
        <v>0</v>
      </c>
      <c r="AN349" s="649">
        <f t="shared" ref="AN349" si="5943">+AN350*$F349</f>
        <v>0</v>
      </c>
      <c r="AO349" s="649">
        <f t="shared" ref="AO349" si="5944">+AO350*$F349</f>
        <v>0</v>
      </c>
      <c r="AP349" s="649">
        <f t="shared" ref="AP349" si="5945">+AP350*$F349</f>
        <v>0</v>
      </c>
      <c r="AQ349" s="649">
        <f t="shared" ref="AQ349" si="5946">+AQ350*$F349</f>
        <v>0</v>
      </c>
      <c r="AR349" s="649">
        <f t="shared" ref="AR349" si="5947">+AR350*$F349</f>
        <v>0</v>
      </c>
      <c r="AS349" s="649">
        <f t="shared" ref="AS349" si="5948">+AS350*$F349</f>
        <v>0</v>
      </c>
      <c r="AT349" s="649">
        <f t="shared" ref="AT349" si="5949">+AT350*$F349</f>
        <v>0</v>
      </c>
      <c r="AU349" s="613">
        <f t="shared" si="5159"/>
        <v>897530.20679563738</v>
      </c>
      <c r="AV349" s="645">
        <f t="shared" si="5157"/>
        <v>0</v>
      </c>
      <c r="AW349" s="656">
        <f t="shared" si="5158"/>
        <v>0</v>
      </c>
      <c r="AX349" s="591"/>
    </row>
    <row r="350" spans="1:50" s="314" customFormat="1" hidden="1" outlineLevel="1">
      <c r="A350" s="642"/>
      <c r="B350" s="636"/>
      <c r="C350" s="636"/>
      <c r="D350" s="651"/>
      <c r="E350" s="653"/>
      <c r="F350" s="640"/>
      <c r="G350" s="640">
        <f t="shared" si="5161"/>
        <v>1</v>
      </c>
      <c r="H350" s="658">
        <v>0</v>
      </c>
      <c r="I350" s="658">
        <v>0</v>
      </c>
      <c r="J350" s="658">
        <v>0</v>
      </c>
      <c r="K350" s="658">
        <v>0</v>
      </c>
      <c r="L350" s="658">
        <v>0</v>
      </c>
      <c r="M350" s="658">
        <v>0</v>
      </c>
      <c r="N350" s="658">
        <v>0</v>
      </c>
      <c r="O350" s="658">
        <v>0</v>
      </c>
      <c r="P350" s="658">
        <v>0</v>
      </c>
      <c r="Q350" s="658">
        <v>0</v>
      </c>
      <c r="R350" s="658">
        <v>0</v>
      </c>
      <c r="S350" s="658">
        <v>0</v>
      </c>
      <c r="T350" s="658">
        <v>0</v>
      </c>
      <c r="U350" s="658">
        <v>0</v>
      </c>
      <c r="V350" s="658">
        <v>0</v>
      </c>
      <c r="W350" s="658">
        <v>0.19</v>
      </c>
      <c r="X350" s="658">
        <v>0.57000000000000006</v>
      </c>
      <c r="Y350" s="658">
        <v>0.24</v>
      </c>
      <c r="Z350" s="658">
        <v>0</v>
      </c>
      <c r="AA350" s="658">
        <v>0</v>
      </c>
      <c r="AB350" s="658">
        <v>0</v>
      </c>
      <c r="AC350" s="658">
        <v>0</v>
      </c>
      <c r="AD350" s="658">
        <v>0</v>
      </c>
      <c r="AE350" s="658">
        <v>0</v>
      </c>
      <c r="AF350" s="658">
        <v>0</v>
      </c>
      <c r="AG350" s="658">
        <v>0</v>
      </c>
      <c r="AH350" s="658">
        <v>0</v>
      </c>
      <c r="AI350" s="658">
        <v>0</v>
      </c>
      <c r="AJ350" s="658">
        <v>0</v>
      </c>
      <c r="AK350" s="658">
        <v>0</v>
      </c>
      <c r="AL350" s="658">
        <v>0</v>
      </c>
      <c r="AM350" s="658">
        <v>0</v>
      </c>
      <c r="AN350" s="658">
        <v>0</v>
      </c>
      <c r="AO350" s="658">
        <v>0</v>
      </c>
      <c r="AP350" s="658">
        <v>0</v>
      </c>
      <c r="AQ350" s="658">
        <v>0</v>
      </c>
      <c r="AR350" s="658">
        <v>0</v>
      </c>
      <c r="AS350" s="658">
        <v>0</v>
      </c>
      <c r="AT350" s="658">
        <v>0</v>
      </c>
      <c r="AU350" s="613">
        <f t="shared" si="5159"/>
        <v>1</v>
      </c>
      <c r="AV350" s="645">
        <f t="shared" si="5157"/>
        <v>1</v>
      </c>
      <c r="AW350" s="656" t="e">
        <f t="shared" si="5158"/>
        <v>#DIV/0!</v>
      </c>
      <c r="AX350" s="661"/>
    </row>
    <row r="351" spans="1:50" hidden="1" outlineLevel="1">
      <c r="A351" s="660"/>
      <c r="B351" s="646" t="s">
        <v>305</v>
      </c>
      <c r="C351" s="646" t="s">
        <v>583</v>
      </c>
      <c r="D351" s="647" t="s">
        <v>584</v>
      </c>
      <c r="E351" s="649"/>
      <c r="F351" s="650">
        <v>897530.20679563738</v>
      </c>
      <c r="G351" s="650">
        <f t="shared" si="5161"/>
        <v>897530.20679563738</v>
      </c>
      <c r="H351" s="649">
        <f t="shared" ref="H351" si="5950">+H352*$F351</f>
        <v>0</v>
      </c>
      <c r="I351" s="649">
        <f t="shared" ref="I351" si="5951">+I352*$F351</f>
        <v>0</v>
      </c>
      <c r="J351" s="649">
        <f t="shared" ref="J351" si="5952">+J352*$F351</f>
        <v>0</v>
      </c>
      <c r="K351" s="649">
        <f t="shared" ref="K351" si="5953">+K352*$F351</f>
        <v>0</v>
      </c>
      <c r="L351" s="649">
        <f t="shared" ref="L351" si="5954">+L352*$F351</f>
        <v>0</v>
      </c>
      <c r="M351" s="649">
        <f t="shared" ref="M351" si="5955">+M352*$F351</f>
        <v>0</v>
      </c>
      <c r="N351" s="649">
        <f t="shared" ref="N351" si="5956">+N352*$F351</f>
        <v>0</v>
      </c>
      <c r="O351" s="649">
        <f t="shared" ref="O351" si="5957">+O352*$F351</f>
        <v>0</v>
      </c>
      <c r="P351" s="649">
        <f t="shared" ref="P351" si="5958">+P352*$F351</f>
        <v>0</v>
      </c>
      <c r="Q351" s="649">
        <f t="shared" ref="Q351" si="5959">+Q352*$F351</f>
        <v>0</v>
      </c>
      <c r="R351" s="649">
        <f t="shared" ref="R351" si="5960">+R352*$F351</f>
        <v>0</v>
      </c>
      <c r="S351" s="649">
        <f t="shared" ref="S351" si="5961">+S352*$F351</f>
        <v>0</v>
      </c>
      <c r="T351" s="649">
        <f t="shared" ref="T351" si="5962">+T352*$F351</f>
        <v>0</v>
      </c>
      <c r="U351" s="649">
        <f t="shared" ref="U351" si="5963">+U352*$F351</f>
        <v>0</v>
      </c>
      <c r="V351" s="649">
        <f t="shared" ref="V351" si="5964">+V352*$F351</f>
        <v>0</v>
      </c>
      <c r="W351" s="649">
        <f t="shared" ref="W351" si="5965">+W352*$F351</f>
        <v>0</v>
      </c>
      <c r="X351" s="649">
        <f t="shared" ref="X351" si="5966">+X352*$F351</f>
        <v>439789.80132986233</v>
      </c>
      <c r="Y351" s="649">
        <f t="shared" ref="Y351" si="5967">+Y352*$F351</f>
        <v>457740.40546577505</v>
      </c>
      <c r="Z351" s="649">
        <f t="shared" ref="Z351" si="5968">+Z352*$F351</f>
        <v>0</v>
      </c>
      <c r="AA351" s="649">
        <f t="shared" ref="AA351" si="5969">+AA352*$F351</f>
        <v>0</v>
      </c>
      <c r="AB351" s="649">
        <f t="shared" ref="AB351" si="5970">+AB352*$F351</f>
        <v>0</v>
      </c>
      <c r="AC351" s="649">
        <f t="shared" ref="AC351" si="5971">+AC352*$F351</f>
        <v>0</v>
      </c>
      <c r="AD351" s="649">
        <f t="shared" ref="AD351" si="5972">+AD352*$F351</f>
        <v>0</v>
      </c>
      <c r="AE351" s="649">
        <f t="shared" ref="AE351" si="5973">+AE352*$F351</f>
        <v>0</v>
      </c>
      <c r="AF351" s="649">
        <f t="shared" ref="AF351" si="5974">+AF352*$F351</f>
        <v>0</v>
      </c>
      <c r="AG351" s="649">
        <f t="shared" ref="AG351" si="5975">+AG352*$F351</f>
        <v>0</v>
      </c>
      <c r="AH351" s="649">
        <f t="shared" ref="AH351" si="5976">+AH352*$F351</f>
        <v>0</v>
      </c>
      <c r="AI351" s="649">
        <f t="shared" ref="AI351" si="5977">+AI352*$F351</f>
        <v>0</v>
      </c>
      <c r="AJ351" s="649">
        <f t="shared" ref="AJ351" si="5978">+AJ352*$F351</f>
        <v>0</v>
      </c>
      <c r="AK351" s="649">
        <f t="shared" ref="AK351" si="5979">+AK352*$F351</f>
        <v>0</v>
      </c>
      <c r="AL351" s="649">
        <f t="shared" ref="AL351" si="5980">+AL352*$F351</f>
        <v>0</v>
      </c>
      <c r="AM351" s="649">
        <f t="shared" ref="AM351" si="5981">+AM352*$F351</f>
        <v>0</v>
      </c>
      <c r="AN351" s="649">
        <f t="shared" ref="AN351" si="5982">+AN352*$F351</f>
        <v>0</v>
      </c>
      <c r="AO351" s="649">
        <f t="shared" ref="AO351" si="5983">+AO352*$F351</f>
        <v>0</v>
      </c>
      <c r="AP351" s="649">
        <f t="shared" ref="AP351" si="5984">+AP352*$F351</f>
        <v>0</v>
      </c>
      <c r="AQ351" s="649">
        <f t="shared" ref="AQ351" si="5985">+AQ352*$F351</f>
        <v>0</v>
      </c>
      <c r="AR351" s="649">
        <f t="shared" ref="AR351" si="5986">+AR352*$F351</f>
        <v>0</v>
      </c>
      <c r="AS351" s="649">
        <f t="shared" ref="AS351" si="5987">+AS352*$F351</f>
        <v>0</v>
      </c>
      <c r="AT351" s="649">
        <f t="shared" ref="AT351" si="5988">+AT352*$F351</f>
        <v>0</v>
      </c>
      <c r="AU351" s="613">
        <f t="shared" si="5159"/>
        <v>897530.20679563738</v>
      </c>
      <c r="AV351" s="645">
        <f t="shared" si="5157"/>
        <v>0</v>
      </c>
      <c r="AW351" s="656">
        <f t="shared" si="5158"/>
        <v>0</v>
      </c>
      <c r="AX351" s="591"/>
    </row>
    <row r="352" spans="1:50" s="314" customFormat="1" hidden="1" outlineLevel="1">
      <c r="A352" s="642"/>
      <c r="B352" s="636"/>
      <c r="C352" s="636"/>
      <c r="D352" s="651"/>
      <c r="E352" s="653"/>
      <c r="F352" s="640"/>
      <c r="G352" s="640">
        <f t="shared" si="5161"/>
        <v>1</v>
      </c>
      <c r="H352" s="658">
        <v>0</v>
      </c>
      <c r="I352" s="658">
        <v>0</v>
      </c>
      <c r="J352" s="658">
        <v>0</v>
      </c>
      <c r="K352" s="658">
        <v>0</v>
      </c>
      <c r="L352" s="658">
        <v>0</v>
      </c>
      <c r="M352" s="658">
        <v>0</v>
      </c>
      <c r="N352" s="658">
        <v>0</v>
      </c>
      <c r="O352" s="658">
        <v>0</v>
      </c>
      <c r="P352" s="658">
        <v>0</v>
      </c>
      <c r="Q352" s="658">
        <v>0</v>
      </c>
      <c r="R352" s="658">
        <v>0</v>
      </c>
      <c r="S352" s="658">
        <v>0</v>
      </c>
      <c r="T352" s="658">
        <v>0</v>
      </c>
      <c r="U352" s="658">
        <v>0</v>
      </c>
      <c r="V352" s="658">
        <v>0</v>
      </c>
      <c r="W352" s="658">
        <v>0</v>
      </c>
      <c r="X352" s="658">
        <v>0.49</v>
      </c>
      <c r="Y352" s="658">
        <v>0.51</v>
      </c>
      <c r="Z352" s="658">
        <v>0</v>
      </c>
      <c r="AA352" s="658">
        <v>0</v>
      </c>
      <c r="AB352" s="658">
        <v>0</v>
      </c>
      <c r="AC352" s="658">
        <v>0</v>
      </c>
      <c r="AD352" s="658">
        <v>0</v>
      </c>
      <c r="AE352" s="658">
        <v>0</v>
      </c>
      <c r="AF352" s="658">
        <v>0</v>
      </c>
      <c r="AG352" s="658">
        <v>0</v>
      </c>
      <c r="AH352" s="658">
        <v>0</v>
      </c>
      <c r="AI352" s="658">
        <v>0</v>
      </c>
      <c r="AJ352" s="658">
        <v>0</v>
      </c>
      <c r="AK352" s="658">
        <v>0</v>
      </c>
      <c r="AL352" s="658">
        <v>0</v>
      </c>
      <c r="AM352" s="658">
        <v>0</v>
      </c>
      <c r="AN352" s="658">
        <v>0</v>
      </c>
      <c r="AO352" s="658">
        <v>0</v>
      </c>
      <c r="AP352" s="658">
        <v>0</v>
      </c>
      <c r="AQ352" s="658">
        <v>0</v>
      </c>
      <c r="AR352" s="658">
        <v>0</v>
      </c>
      <c r="AS352" s="658">
        <v>0</v>
      </c>
      <c r="AT352" s="658">
        <v>0</v>
      </c>
      <c r="AU352" s="613">
        <f t="shared" si="5159"/>
        <v>1</v>
      </c>
      <c r="AV352" s="645">
        <f t="shared" si="5157"/>
        <v>1</v>
      </c>
      <c r="AW352" s="656" t="e">
        <f t="shared" si="5158"/>
        <v>#DIV/0!</v>
      </c>
      <c r="AX352" s="661"/>
    </row>
    <row r="353" spans="1:50" hidden="1" outlineLevel="1">
      <c r="A353" s="660"/>
      <c r="B353" s="646" t="s">
        <v>305</v>
      </c>
      <c r="C353" s="646" t="s">
        <v>585</v>
      </c>
      <c r="D353" s="647" t="s">
        <v>586</v>
      </c>
      <c r="E353" s="649"/>
      <c r="F353" s="650">
        <v>897530.20679563738</v>
      </c>
      <c r="G353" s="650">
        <f t="shared" si="5161"/>
        <v>897530.2067956375</v>
      </c>
      <c r="H353" s="649">
        <f t="shared" ref="H353" si="5989">+H354*$F353</f>
        <v>0</v>
      </c>
      <c r="I353" s="649">
        <f t="shared" ref="I353" si="5990">+I354*$F353</f>
        <v>0</v>
      </c>
      <c r="J353" s="649">
        <f t="shared" ref="J353" si="5991">+J354*$F353</f>
        <v>0</v>
      </c>
      <c r="K353" s="649">
        <f t="shared" ref="K353" si="5992">+K354*$F353</f>
        <v>0</v>
      </c>
      <c r="L353" s="649">
        <f t="shared" ref="L353" si="5993">+L354*$F353</f>
        <v>0</v>
      </c>
      <c r="M353" s="649">
        <f t="shared" ref="M353" si="5994">+M354*$F353</f>
        <v>0</v>
      </c>
      <c r="N353" s="649">
        <f t="shared" ref="N353" si="5995">+N354*$F353</f>
        <v>0</v>
      </c>
      <c r="O353" s="649">
        <f t="shared" ref="O353" si="5996">+O354*$F353</f>
        <v>0</v>
      </c>
      <c r="P353" s="649">
        <f t="shared" ref="P353" si="5997">+P354*$F353</f>
        <v>0</v>
      </c>
      <c r="Q353" s="649">
        <f t="shared" ref="Q353" si="5998">+Q354*$F353</f>
        <v>0</v>
      </c>
      <c r="R353" s="649">
        <f t="shared" ref="R353" si="5999">+R354*$F353</f>
        <v>0</v>
      </c>
      <c r="S353" s="649">
        <f t="shared" ref="S353" si="6000">+S354*$F353</f>
        <v>0</v>
      </c>
      <c r="T353" s="649">
        <f t="shared" ref="T353" si="6001">+T354*$F353</f>
        <v>0</v>
      </c>
      <c r="U353" s="649">
        <f t="shared" ref="U353" si="6002">+U354*$F353</f>
        <v>0</v>
      </c>
      <c r="V353" s="649">
        <f t="shared" ref="V353" si="6003">+V354*$F353</f>
        <v>0</v>
      </c>
      <c r="W353" s="649">
        <f t="shared" ref="W353" si="6004">+W354*$F353</f>
        <v>0</v>
      </c>
      <c r="X353" s="649">
        <f t="shared" ref="X353" si="6005">+X354*$F353</f>
        <v>206431.94756299662</v>
      </c>
      <c r="Y353" s="649">
        <f t="shared" ref="Y353" si="6006">+Y354*$F353</f>
        <v>457740.40546577505</v>
      </c>
      <c r="Z353" s="649">
        <f t="shared" ref="Z353" si="6007">+Z354*$F353</f>
        <v>233357.85376686574</v>
      </c>
      <c r="AA353" s="649">
        <f t="shared" ref="AA353" si="6008">+AA354*$F353</f>
        <v>0</v>
      </c>
      <c r="AB353" s="649">
        <f t="shared" ref="AB353" si="6009">+AB354*$F353</f>
        <v>0</v>
      </c>
      <c r="AC353" s="649">
        <f t="shared" ref="AC353" si="6010">+AC354*$F353</f>
        <v>0</v>
      </c>
      <c r="AD353" s="649">
        <f t="shared" ref="AD353" si="6011">+AD354*$F353</f>
        <v>0</v>
      </c>
      <c r="AE353" s="649">
        <f t="shared" ref="AE353" si="6012">+AE354*$F353</f>
        <v>0</v>
      </c>
      <c r="AF353" s="649">
        <f t="shared" ref="AF353" si="6013">+AF354*$F353</f>
        <v>0</v>
      </c>
      <c r="AG353" s="649">
        <f t="shared" ref="AG353" si="6014">+AG354*$F353</f>
        <v>0</v>
      </c>
      <c r="AH353" s="649">
        <f t="shared" ref="AH353" si="6015">+AH354*$F353</f>
        <v>0</v>
      </c>
      <c r="AI353" s="649">
        <f t="shared" ref="AI353" si="6016">+AI354*$F353</f>
        <v>0</v>
      </c>
      <c r="AJ353" s="649">
        <f t="shared" ref="AJ353" si="6017">+AJ354*$F353</f>
        <v>0</v>
      </c>
      <c r="AK353" s="649">
        <f t="shared" ref="AK353" si="6018">+AK354*$F353</f>
        <v>0</v>
      </c>
      <c r="AL353" s="649">
        <f t="shared" ref="AL353" si="6019">+AL354*$F353</f>
        <v>0</v>
      </c>
      <c r="AM353" s="649">
        <f t="shared" ref="AM353" si="6020">+AM354*$F353</f>
        <v>0</v>
      </c>
      <c r="AN353" s="649">
        <f t="shared" ref="AN353" si="6021">+AN354*$F353</f>
        <v>0</v>
      </c>
      <c r="AO353" s="649">
        <f t="shared" ref="AO353" si="6022">+AO354*$F353</f>
        <v>0</v>
      </c>
      <c r="AP353" s="649">
        <f t="shared" ref="AP353" si="6023">+AP354*$F353</f>
        <v>0</v>
      </c>
      <c r="AQ353" s="649">
        <f t="shared" ref="AQ353" si="6024">+AQ354*$F353</f>
        <v>0</v>
      </c>
      <c r="AR353" s="649">
        <f t="shared" ref="AR353" si="6025">+AR354*$F353</f>
        <v>0</v>
      </c>
      <c r="AS353" s="649">
        <f t="shared" ref="AS353" si="6026">+AS354*$F353</f>
        <v>0</v>
      </c>
      <c r="AT353" s="649">
        <f t="shared" ref="AT353" si="6027">+AT354*$F353</f>
        <v>0</v>
      </c>
      <c r="AU353" s="613">
        <f t="shared" si="5159"/>
        <v>897530.2067956375</v>
      </c>
      <c r="AV353" s="645">
        <f t="shared" si="5157"/>
        <v>0</v>
      </c>
      <c r="AW353" s="656">
        <f t="shared" si="5158"/>
        <v>0</v>
      </c>
      <c r="AX353" s="591"/>
    </row>
    <row r="354" spans="1:50" s="314" customFormat="1" hidden="1" outlineLevel="1">
      <c r="A354" s="642"/>
      <c r="B354" s="636"/>
      <c r="C354" s="636"/>
      <c r="D354" s="651"/>
      <c r="E354" s="653"/>
      <c r="F354" s="640"/>
      <c r="G354" s="640">
        <f t="shared" si="5161"/>
        <v>1</v>
      </c>
      <c r="H354" s="658">
        <v>0</v>
      </c>
      <c r="I354" s="658">
        <v>0</v>
      </c>
      <c r="J354" s="658">
        <v>0</v>
      </c>
      <c r="K354" s="658">
        <v>0</v>
      </c>
      <c r="L354" s="658">
        <v>0</v>
      </c>
      <c r="M354" s="658">
        <v>0</v>
      </c>
      <c r="N354" s="658">
        <v>0</v>
      </c>
      <c r="O354" s="658">
        <v>0</v>
      </c>
      <c r="P354" s="658">
        <v>0</v>
      </c>
      <c r="Q354" s="658">
        <v>0</v>
      </c>
      <c r="R354" s="658">
        <v>0</v>
      </c>
      <c r="S354" s="658">
        <v>0</v>
      </c>
      <c r="T354" s="658">
        <v>0</v>
      </c>
      <c r="U354" s="658">
        <v>0</v>
      </c>
      <c r="V354" s="658">
        <v>0</v>
      </c>
      <c r="W354" s="658">
        <v>0</v>
      </c>
      <c r="X354" s="658">
        <v>0.23</v>
      </c>
      <c r="Y354" s="658">
        <v>0.51</v>
      </c>
      <c r="Z354" s="658">
        <v>0.26</v>
      </c>
      <c r="AA354" s="658">
        <v>0</v>
      </c>
      <c r="AB354" s="658">
        <v>0</v>
      </c>
      <c r="AC354" s="658">
        <v>0</v>
      </c>
      <c r="AD354" s="658">
        <v>0</v>
      </c>
      <c r="AE354" s="658">
        <v>0</v>
      </c>
      <c r="AF354" s="658">
        <v>0</v>
      </c>
      <c r="AG354" s="658">
        <v>0</v>
      </c>
      <c r="AH354" s="658">
        <v>0</v>
      </c>
      <c r="AI354" s="658">
        <v>0</v>
      </c>
      <c r="AJ354" s="658">
        <v>0</v>
      </c>
      <c r="AK354" s="658">
        <v>0</v>
      </c>
      <c r="AL354" s="658">
        <v>0</v>
      </c>
      <c r="AM354" s="658">
        <v>0</v>
      </c>
      <c r="AN354" s="658">
        <v>0</v>
      </c>
      <c r="AO354" s="658">
        <v>0</v>
      </c>
      <c r="AP354" s="658">
        <v>0</v>
      </c>
      <c r="AQ354" s="658">
        <v>0</v>
      </c>
      <c r="AR354" s="658">
        <v>0</v>
      </c>
      <c r="AS354" s="658">
        <v>0</v>
      </c>
      <c r="AT354" s="658">
        <v>0</v>
      </c>
      <c r="AU354" s="613">
        <f t="shared" si="5159"/>
        <v>1</v>
      </c>
      <c r="AV354" s="645">
        <f t="shared" si="5157"/>
        <v>1</v>
      </c>
      <c r="AW354" s="656" t="e">
        <f t="shared" si="5158"/>
        <v>#DIV/0!</v>
      </c>
      <c r="AX354" s="661"/>
    </row>
    <row r="355" spans="1:50" hidden="1" outlineLevel="1">
      <c r="A355" s="660"/>
      <c r="B355" s="646" t="s">
        <v>305</v>
      </c>
      <c r="C355" s="646" t="s">
        <v>587</v>
      </c>
      <c r="D355" s="647" t="s">
        <v>588</v>
      </c>
      <c r="E355" s="649"/>
      <c r="F355" s="650">
        <v>897530.20679563738</v>
      </c>
      <c r="G355" s="650">
        <f t="shared" si="5161"/>
        <v>897530.20679563738</v>
      </c>
      <c r="H355" s="649">
        <f t="shared" ref="H355" si="6028">+H356*$F355</f>
        <v>0</v>
      </c>
      <c r="I355" s="649">
        <f t="shared" ref="I355" si="6029">+I356*$F355</f>
        <v>0</v>
      </c>
      <c r="J355" s="649">
        <f t="shared" ref="J355" si="6030">+J356*$F355</f>
        <v>0</v>
      </c>
      <c r="K355" s="649">
        <f t="shared" ref="K355" si="6031">+K356*$F355</f>
        <v>0</v>
      </c>
      <c r="L355" s="649">
        <f t="shared" ref="L355" si="6032">+L356*$F355</f>
        <v>0</v>
      </c>
      <c r="M355" s="649">
        <f t="shared" ref="M355" si="6033">+M356*$F355</f>
        <v>0</v>
      </c>
      <c r="N355" s="649">
        <f t="shared" ref="N355" si="6034">+N356*$F355</f>
        <v>0</v>
      </c>
      <c r="O355" s="649">
        <f t="shared" ref="O355" si="6035">+O356*$F355</f>
        <v>0</v>
      </c>
      <c r="P355" s="649">
        <f t="shared" ref="P355" si="6036">+P356*$F355</f>
        <v>0</v>
      </c>
      <c r="Q355" s="649">
        <f t="shared" ref="Q355" si="6037">+Q356*$F355</f>
        <v>0</v>
      </c>
      <c r="R355" s="649">
        <f t="shared" ref="R355" si="6038">+R356*$F355</f>
        <v>0</v>
      </c>
      <c r="S355" s="649">
        <f t="shared" ref="S355" si="6039">+S356*$F355</f>
        <v>0</v>
      </c>
      <c r="T355" s="649">
        <f t="shared" ref="T355" si="6040">+T356*$F355</f>
        <v>0</v>
      </c>
      <c r="U355" s="649">
        <f t="shared" ref="U355" si="6041">+U356*$F355</f>
        <v>0</v>
      </c>
      <c r="V355" s="649">
        <f t="shared" ref="V355" si="6042">+V356*$F355</f>
        <v>0</v>
      </c>
      <c r="W355" s="649">
        <f t="shared" ref="W355" si="6043">+W356*$F355</f>
        <v>0</v>
      </c>
      <c r="X355" s="649">
        <f t="shared" ref="X355" si="6044">+X356*$F355</f>
        <v>0</v>
      </c>
      <c r="Y355" s="649">
        <f t="shared" ref="Y355" si="6045">+Y356*$F355</f>
        <v>421839.19719394954</v>
      </c>
      <c r="Z355" s="649">
        <f t="shared" ref="Z355" si="6046">+Z356*$F355</f>
        <v>475691.00960168784</v>
      </c>
      <c r="AA355" s="649">
        <f t="shared" ref="AA355" si="6047">+AA356*$F355</f>
        <v>0</v>
      </c>
      <c r="AB355" s="649">
        <f t="shared" ref="AB355" si="6048">+AB356*$F355</f>
        <v>0</v>
      </c>
      <c r="AC355" s="649">
        <f t="shared" ref="AC355" si="6049">+AC356*$F355</f>
        <v>0</v>
      </c>
      <c r="AD355" s="649">
        <f t="shared" ref="AD355" si="6050">+AD356*$F355</f>
        <v>0</v>
      </c>
      <c r="AE355" s="649">
        <f t="shared" ref="AE355" si="6051">+AE356*$F355</f>
        <v>0</v>
      </c>
      <c r="AF355" s="649">
        <f t="shared" ref="AF355" si="6052">+AF356*$F355</f>
        <v>0</v>
      </c>
      <c r="AG355" s="649">
        <f t="shared" ref="AG355" si="6053">+AG356*$F355</f>
        <v>0</v>
      </c>
      <c r="AH355" s="649">
        <f t="shared" ref="AH355" si="6054">+AH356*$F355</f>
        <v>0</v>
      </c>
      <c r="AI355" s="649">
        <f t="shared" ref="AI355" si="6055">+AI356*$F355</f>
        <v>0</v>
      </c>
      <c r="AJ355" s="649">
        <f t="shared" ref="AJ355" si="6056">+AJ356*$F355</f>
        <v>0</v>
      </c>
      <c r="AK355" s="649">
        <f t="shared" ref="AK355" si="6057">+AK356*$F355</f>
        <v>0</v>
      </c>
      <c r="AL355" s="649">
        <f t="shared" ref="AL355" si="6058">+AL356*$F355</f>
        <v>0</v>
      </c>
      <c r="AM355" s="649">
        <f t="shared" ref="AM355" si="6059">+AM356*$F355</f>
        <v>0</v>
      </c>
      <c r="AN355" s="649">
        <f t="shared" ref="AN355" si="6060">+AN356*$F355</f>
        <v>0</v>
      </c>
      <c r="AO355" s="649">
        <f t="shared" ref="AO355" si="6061">+AO356*$F355</f>
        <v>0</v>
      </c>
      <c r="AP355" s="649">
        <f t="shared" ref="AP355" si="6062">+AP356*$F355</f>
        <v>0</v>
      </c>
      <c r="AQ355" s="649">
        <f t="shared" ref="AQ355" si="6063">+AQ356*$F355</f>
        <v>0</v>
      </c>
      <c r="AR355" s="649">
        <f t="shared" ref="AR355" si="6064">+AR356*$F355</f>
        <v>0</v>
      </c>
      <c r="AS355" s="649">
        <f t="shared" ref="AS355" si="6065">+AS356*$F355</f>
        <v>0</v>
      </c>
      <c r="AT355" s="649">
        <f t="shared" ref="AT355" si="6066">+AT356*$F355</f>
        <v>0</v>
      </c>
      <c r="AU355" s="613">
        <f t="shared" si="5159"/>
        <v>897530.20679563738</v>
      </c>
      <c r="AV355" s="645">
        <f t="shared" si="5157"/>
        <v>0</v>
      </c>
      <c r="AW355" s="656">
        <f t="shared" si="5158"/>
        <v>0</v>
      </c>
      <c r="AX355" s="591"/>
    </row>
    <row r="356" spans="1:50" s="314" customFormat="1" hidden="1" outlineLevel="1">
      <c r="A356" s="642"/>
      <c r="B356" s="636"/>
      <c r="C356" s="636"/>
      <c r="D356" s="651"/>
      <c r="E356" s="653"/>
      <c r="F356" s="640"/>
      <c r="G356" s="640">
        <f t="shared" si="5161"/>
        <v>1</v>
      </c>
      <c r="H356" s="658">
        <v>0</v>
      </c>
      <c r="I356" s="658">
        <v>0</v>
      </c>
      <c r="J356" s="658">
        <v>0</v>
      </c>
      <c r="K356" s="658">
        <v>0</v>
      </c>
      <c r="L356" s="658">
        <v>0</v>
      </c>
      <c r="M356" s="658">
        <v>0</v>
      </c>
      <c r="N356" s="658">
        <v>0</v>
      </c>
      <c r="O356" s="658">
        <v>0</v>
      </c>
      <c r="P356" s="658">
        <v>0</v>
      </c>
      <c r="Q356" s="658">
        <v>0</v>
      </c>
      <c r="R356" s="658">
        <v>0</v>
      </c>
      <c r="S356" s="658">
        <v>0</v>
      </c>
      <c r="T356" s="658">
        <v>0</v>
      </c>
      <c r="U356" s="658">
        <v>0</v>
      </c>
      <c r="V356" s="658">
        <v>0</v>
      </c>
      <c r="W356" s="658">
        <v>0</v>
      </c>
      <c r="X356" s="658">
        <v>0</v>
      </c>
      <c r="Y356" s="658">
        <v>0.47</v>
      </c>
      <c r="Z356" s="658">
        <v>0.53</v>
      </c>
      <c r="AA356" s="658">
        <v>0</v>
      </c>
      <c r="AB356" s="658">
        <v>0</v>
      </c>
      <c r="AC356" s="658">
        <v>0</v>
      </c>
      <c r="AD356" s="658">
        <v>0</v>
      </c>
      <c r="AE356" s="658">
        <v>0</v>
      </c>
      <c r="AF356" s="658">
        <v>0</v>
      </c>
      <c r="AG356" s="658">
        <v>0</v>
      </c>
      <c r="AH356" s="658">
        <v>0</v>
      </c>
      <c r="AI356" s="658">
        <v>0</v>
      </c>
      <c r="AJ356" s="658">
        <v>0</v>
      </c>
      <c r="AK356" s="658">
        <v>0</v>
      </c>
      <c r="AL356" s="658">
        <v>0</v>
      </c>
      <c r="AM356" s="658">
        <v>0</v>
      </c>
      <c r="AN356" s="658">
        <v>0</v>
      </c>
      <c r="AO356" s="658">
        <v>0</v>
      </c>
      <c r="AP356" s="658">
        <v>0</v>
      </c>
      <c r="AQ356" s="658">
        <v>0</v>
      </c>
      <c r="AR356" s="658">
        <v>0</v>
      </c>
      <c r="AS356" s="658">
        <v>0</v>
      </c>
      <c r="AT356" s="658">
        <v>0</v>
      </c>
      <c r="AU356" s="613">
        <f t="shared" si="5159"/>
        <v>1</v>
      </c>
      <c r="AV356" s="645">
        <f t="shared" ref="AV356:AV419" si="6067">+G356-F356</f>
        <v>1</v>
      </c>
      <c r="AW356" s="656" t="e">
        <f t="shared" ref="AW356:AW419" si="6068">+AV356/F356</f>
        <v>#DIV/0!</v>
      </c>
      <c r="AX356" s="661"/>
    </row>
    <row r="357" spans="1:50" hidden="1" outlineLevel="1">
      <c r="A357" s="660"/>
      <c r="B357" s="646" t="s">
        <v>305</v>
      </c>
      <c r="C357" s="646" t="s">
        <v>589</v>
      </c>
      <c r="D357" s="647" t="s">
        <v>590</v>
      </c>
      <c r="E357" s="649"/>
      <c r="F357" s="650">
        <v>897530.20679563738</v>
      </c>
      <c r="G357" s="650">
        <f t="shared" si="5161"/>
        <v>897530.2067956375</v>
      </c>
      <c r="H357" s="649">
        <f t="shared" ref="H357" si="6069">+H358*$F357</f>
        <v>0</v>
      </c>
      <c r="I357" s="649">
        <f t="shared" ref="I357" si="6070">+I358*$F357</f>
        <v>0</v>
      </c>
      <c r="J357" s="649">
        <f t="shared" ref="J357" si="6071">+J358*$F357</f>
        <v>0</v>
      </c>
      <c r="K357" s="649">
        <f t="shared" ref="K357" si="6072">+K358*$F357</f>
        <v>0</v>
      </c>
      <c r="L357" s="649">
        <f t="shared" ref="L357" si="6073">+L358*$F357</f>
        <v>0</v>
      </c>
      <c r="M357" s="649">
        <f t="shared" ref="M357" si="6074">+M358*$F357</f>
        <v>0</v>
      </c>
      <c r="N357" s="649">
        <f t="shared" ref="N357" si="6075">+N358*$F357</f>
        <v>0</v>
      </c>
      <c r="O357" s="649">
        <f t="shared" ref="O357" si="6076">+O358*$F357</f>
        <v>0</v>
      </c>
      <c r="P357" s="649">
        <f t="shared" ref="P357" si="6077">+P358*$F357</f>
        <v>0</v>
      </c>
      <c r="Q357" s="649">
        <f t="shared" ref="Q357" si="6078">+Q358*$F357</f>
        <v>0</v>
      </c>
      <c r="R357" s="649">
        <f t="shared" ref="R357" si="6079">+R358*$F357</f>
        <v>0</v>
      </c>
      <c r="S357" s="649">
        <f t="shared" ref="S357" si="6080">+S358*$F357</f>
        <v>0</v>
      </c>
      <c r="T357" s="649">
        <f t="shared" ref="T357" si="6081">+T358*$F357</f>
        <v>0</v>
      </c>
      <c r="U357" s="649">
        <f t="shared" ref="U357" si="6082">+U358*$F357</f>
        <v>0</v>
      </c>
      <c r="V357" s="649">
        <f t="shared" ref="V357" si="6083">+V358*$F357</f>
        <v>0</v>
      </c>
      <c r="W357" s="649">
        <f t="shared" ref="W357" si="6084">+W358*$F357</f>
        <v>0</v>
      </c>
      <c r="X357" s="649">
        <f t="shared" ref="X357" si="6085">+X358*$F357</f>
        <v>0</v>
      </c>
      <c r="Y357" s="649">
        <f t="shared" ref="Y357" si="6086">+Y358*$F357</f>
        <v>188481.34342708383</v>
      </c>
      <c r="Z357" s="649">
        <f t="shared" ref="Z357" si="6087">+Z358*$F357</f>
        <v>502616.91580555699</v>
      </c>
      <c r="AA357" s="649">
        <f t="shared" ref="AA357" si="6088">+AA358*$F357</f>
        <v>206431.94756299659</v>
      </c>
      <c r="AB357" s="649">
        <f t="shared" ref="AB357" si="6089">+AB358*$F357</f>
        <v>0</v>
      </c>
      <c r="AC357" s="649">
        <f t="shared" ref="AC357" si="6090">+AC358*$F357</f>
        <v>0</v>
      </c>
      <c r="AD357" s="649">
        <f t="shared" ref="AD357" si="6091">+AD358*$F357</f>
        <v>0</v>
      </c>
      <c r="AE357" s="649">
        <f t="shared" ref="AE357" si="6092">+AE358*$F357</f>
        <v>0</v>
      </c>
      <c r="AF357" s="649">
        <f t="shared" ref="AF357" si="6093">+AF358*$F357</f>
        <v>0</v>
      </c>
      <c r="AG357" s="649">
        <f t="shared" ref="AG357" si="6094">+AG358*$F357</f>
        <v>0</v>
      </c>
      <c r="AH357" s="649">
        <f t="shared" ref="AH357" si="6095">+AH358*$F357</f>
        <v>0</v>
      </c>
      <c r="AI357" s="649">
        <f t="shared" ref="AI357" si="6096">+AI358*$F357</f>
        <v>0</v>
      </c>
      <c r="AJ357" s="649">
        <f t="shared" ref="AJ357" si="6097">+AJ358*$F357</f>
        <v>0</v>
      </c>
      <c r="AK357" s="649">
        <f t="shared" ref="AK357" si="6098">+AK358*$F357</f>
        <v>0</v>
      </c>
      <c r="AL357" s="649">
        <f t="shared" ref="AL357" si="6099">+AL358*$F357</f>
        <v>0</v>
      </c>
      <c r="AM357" s="649">
        <f t="shared" ref="AM357" si="6100">+AM358*$F357</f>
        <v>0</v>
      </c>
      <c r="AN357" s="649">
        <f t="shared" ref="AN357" si="6101">+AN358*$F357</f>
        <v>0</v>
      </c>
      <c r="AO357" s="649">
        <f t="shared" ref="AO357" si="6102">+AO358*$F357</f>
        <v>0</v>
      </c>
      <c r="AP357" s="649">
        <f t="shared" ref="AP357" si="6103">+AP358*$F357</f>
        <v>0</v>
      </c>
      <c r="AQ357" s="649">
        <f t="shared" ref="AQ357" si="6104">+AQ358*$F357</f>
        <v>0</v>
      </c>
      <c r="AR357" s="649">
        <f t="shared" ref="AR357" si="6105">+AR358*$F357</f>
        <v>0</v>
      </c>
      <c r="AS357" s="649">
        <f t="shared" ref="AS357" si="6106">+AS358*$F357</f>
        <v>0</v>
      </c>
      <c r="AT357" s="649">
        <f t="shared" ref="AT357" si="6107">+AT358*$F357</f>
        <v>0</v>
      </c>
      <c r="AU357" s="613">
        <f t="shared" ref="AU357:AU420" si="6108">SUM(H357:AT357)</f>
        <v>897530.2067956375</v>
      </c>
      <c r="AV357" s="645">
        <f t="shared" si="6067"/>
        <v>0</v>
      </c>
      <c r="AW357" s="656">
        <f t="shared" si="6068"/>
        <v>0</v>
      </c>
      <c r="AX357" s="591"/>
    </row>
    <row r="358" spans="1:50" s="314" customFormat="1" hidden="1" outlineLevel="1">
      <c r="A358" s="642"/>
      <c r="B358" s="636"/>
      <c r="C358" s="636"/>
      <c r="D358" s="651"/>
      <c r="E358" s="653"/>
      <c r="F358" s="640"/>
      <c r="G358" s="640">
        <f t="shared" si="5161"/>
        <v>1</v>
      </c>
      <c r="H358" s="658">
        <v>0</v>
      </c>
      <c r="I358" s="658">
        <v>0</v>
      </c>
      <c r="J358" s="658">
        <v>0</v>
      </c>
      <c r="K358" s="658">
        <v>0</v>
      </c>
      <c r="L358" s="658">
        <v>0</v>
      </c>
      <c r="M358" s="658">
        <v>0</v>
      </c>
      <c r="N358" s="658">
        <v>0</v>
      </c>
      <c r="O358" s="658">
        <v>0</v>
      </c>
      <c r="P358" s="658">
        <v>0</v>
      </c>
      <c r="Q358" s="658">
        <v>0</v>
      </c>
      <c r="R358" s="658">
        <v>0</v>
      </c>
      <c r="S358" s="658">
        <v>0</v>
      </c>
      <c r="T358" s="658">
        <v>0</v>
      </c>
      <c r="U358" s="658">
        <v>0</v>
      </c>
      <c r="V358" s="658">
        <v>0</v>
      </c>
      <c r="W358" s="658">
        <v>0</v>
      </c>
      <c r="X358" s="658">
        <v>0</v>
      </c>
      <c r="Y358" s="658">
        <v>0.21</v>
      </c>
      <c r="Z358" s="658">
        <v>0.56000000000000005</v>
      </c>
      <c r="AA358" s="658">
        <v>0.22999999999999998</v>
      </c>
      <c r="AB358" s="658">
        <v>0</v>
      </c>
      <c r="AC358" s="658">
        <v>0</v>
      </c>
      <c r="AD358" s="658">
        <v>0</v>
      </c>
      <c r="AE358" s="658">
        <v>0</v>
      </c>
      <c r="AF358" s="658">
        <v>0</v>
      </c>
      <c r="AG358" s="658">
        <v>0</v>
      </c>
      <c r="AH358" s="658">
        <v>0</v>
      </c>
      <c r="AI358" s="658">
        <v>0</v>
      </c>
      <c r="AJ358" s="658">
        <v>0</v>
      </c>
      <c r="AK358" s="658">
        <v>0</v>
      </c>
      <c r="AL358" s="658">
        <v>0</v>
      </c>
      <c r="AM358" s="658">
        <v>0</v>
      </c>
      <c r="AN358" s="658">
        <v>0</v>
      </c>
      <c r="AO358" s="658">
        <v>0</v>
      </c>
      <c r="AP358" s="658">
        <v>0</v>
      </c>
      <c r="AQ358" s="658">
        <v>0</v>
      </c>
      <c r="AR358" s="658">
        <v>0</v>
      </c>
      <c r="AS358" s="658">
        <v>0</v>
      </c>
      <c r="AT358" s="658">
        <v>0</v>
      </c>
      <c r="AU358" s="613">
        <f t="shared" si="6108"/>
        <v>1</v>
      </c>
      <c r="AV358" s="645">
        <f t="shared" si="6067"/>
        <v>1</v>
      </c>
      <c r="AW358" s="656" t="e">
        <f t="shared" si="6068"/>
        <v>#DIV/0!</v>
      </c>
      <c r="AX358" s="661"/>
    </row>
    <row r="359" spans="1:50" hidden="1" outlineLevel="1">
      <c r="A359" s="660"/>
      <c r="B359" s="646" t="s">
        <v>305</v>
      </c>
      <c r="C359" s="646" t="s">
        <v>591</v>
      </c>
      <c r="D359" s="647" t="s">
        <v>592</v>
      </c>
      <c r="E359" s="649"/>
      <c r="F359" s="650">
        <v>897530.20679563738</v>
      </c>
      <c r="G359" s="650">
        <f t="shared" ref="G359:G422" si="6109">SUM(H359:AT359)</f>
        <v>897530.20679563738</v>
      </c>
      <c r="H359" s="649">
        <f t="shared" ref="H359" si="6110">+H360*$F359</f>
        <v>0</v>
      </c>
      <c r="I359" s="649">
        <f t="shared" ref="I359" si="6111">+I360*$F359</f>
        <v>0</v>
      </c>
      <c r="J359" s="649">
        <f t="shared" ref="J359" si="6112">+J360*$F359</f>
        <v>0</v>
      </c>
      <c r="K359" s="649">
        <f t="shared" ref="K359" si="6113">+K360*$F359</f>
        <v>0</v>
      </c>
      <c r="L359" s="649">
        <f t="shared" ref="L359" si="6114">+L360*$F359</f>
        <v>0</v>
      </c>
      <c r="M359" s="649">
        <f t="shared" ref="M359" si="6115">+M360*$F359</f>
        <v>0</v>
      </c>
      <c r="N359" s="649">
        <f t="shared" ref="N359" si="6116">+N360*$F359</f>
        <v>0</v>
      </c>
      <c r="O359" s="649">
        <f t="shared" ref="O359" si="6117">+O360*$F359</f>
        <v>0</v>
      </c>
      <c r="P359" s="649">
        <f t="shared" ref="P359" si="6118">+P360*$F359</f>
        <v>0</v>
      </c>
      <c r="Q359" s="649">
        <f t="shared" ref="Q359" si="6119">+Q360*$F359</f>
        <v>0</v>
      </c>
      <c r="R359" s="649">
        <f t="shared" ref="R359" si="6120">+R360*$F359</f>
        <v>0</v>
      </c>
      <c r="S359" s="649">
        <f t="shared" ref="S359" si="6121">+S360*$F359</f>
        <v>0</v>
      </c>
      <c r="T359" s="649">
        <f t="shared" ref="T359" si="6122">+T360*$F359</f>
        <v>0</v>
      </c>
      <c r="U359" s="649">
        <f t="shared" ref="U359" si="6123">+U360*$F359</f>
        <v>0</v>
      </c>
      <c r="V359" s="649">
        <f t="shared" ref="V359" si="6124">+V360*$F359</f>
        <v>0</v>
      </c>
      <c r="W359" s="649">
        <f t="shared" ref="W359" si="6125">+W360*$F359</f>
        <v>0</v>
      </c>
      <c r="X359" s="649">
        <f t="shared" ref="X359" si="6126">+X360*$F359</f>
        <v>0</v>
      </c>
      <c r="Y359" s="649">
        <f t="shared" ref="Y359" si="6127">+Y360*$F359</f>
        <v>0</v>
      </c>
      <c r="Z359" s="649">
        <f t="shared" ref="Z359" si="6128">+Z360*$F359</f>
        <v>457740.40546577505</v>
      </c>
      <c r="AA359" s="649">
        <f t="shared" ref="AA359" si="6129">+AA360*$F359</f>
        <v>439789.80132986233</v>
      </c>
      <c r="AB359" s="649">
        <f t="shared" ref="AB359" si="6130">+AB360*$F359</f>
        <v>0</v>
      </c>
      <c r="AC359" s="649">
        <f t="shared" ref="AC359" si="6131">+AC360*$F359</f>
        <v>0</v>
      </c>
      <c r="AD359" s="649">
        <f t="shared" ref="AD359" si="6132">+AD360*$F359</f>
        <v>0</v>
      </c>
      <c r="AE359" s="649">
        <f t="shared" ref="AE359" si="6133">+AE360*$F359</f>
        <v>0</v>
      </c>
      <c r="AF359" s="649">
        <f t="shared" ref="AF359" si="6134">+AF360*$F359</f>
        <v>0</v>
      </c>
      <c r="AG359" s="649">
        <f t="shared" ref="AG359" si="6135">+AG360*$F359</f>
        <v>0</v>
      </c>
      <c r="AH359" s="649">
        <f t="shared" ref="AH359" si="6136">+AH360*$F359</f>
        <v>0</v>
      </c>
      <c r="AI359" s="649">
        <f t="shared" ref="AI359" si="6137">+AI360*$F359</f>
        <v>0</v>
      </c>
      <c r="AJ359" s="649">
        <f t="shared" ref="AJ359" si="6138">+AJ360*$F359</f>
        <v>0</v>
      </c>
      <c r="AK359" s="649">
        <f t="shared" ref="AK359" si="6139">+AK360*$F359</f>
        <v>0</v>
      </c>
      <c r="AL359" s="649">
        <f t="shared" ref="AL359" si="6140">+AL360*$F359</f>
        <v>0</v>
      </c>
      <c r="AM359" s="649">
        <f t="shared" ref="AM359" si="6141">+AM360*$F359</f>
        <v>0</v>
      </c>
      <c r="AN359" s="649">
        <f t="shared" ref="AN359" si="6142">+AN360*$F359</f>
        <v>0</v>
      </c>
      <c r="AO359" s="649">
        <f t="shared" ref="AO359" si="6143">+AO360*$F359</f>
        <v>0</v>
      </c>
      <c r="AP359" s="649">
        <f t="shared" ref="AP359" si="6144">+AP360*$F359</f>
        <v>0</v>
      </c>
      <c r="AQ359" s="649">
        <f t="shared" ref="AQ359" si="6145">+AQ360*$F359</f>
        <v>0</v>
      </c>
      <c r="AR359" s="649">
        <f t="shared" ref="AR359" si="6146">+AR360*$F359</f>
        <v>0</v>
      </c>
      <c r="AS359" s="649">
        <f t="shared" ref="AS359" si="6147">+AS360*$F359</f>
        <v>0</v>
      </c>
      <c r="AT359" s="649">
        <f t="shared" ref="AT359" si="6148">+AT360*$F359</f>
        <v>0</v>
      </c>
      <c r="AU359" s="613">
        <f t="shared" si="6108"/>
        <v>897530.20679563738</v>
      </c>
      <c r="AV359" s="645">
        <f t="shared" si="6067"/>
        <v>0</v>
      </c>
      <c r="AW359" s="656">
        <f t="shared" si="6068"/>
        <v>0</v>
      </c>
      <c r="AX359" s="591"/>
    </row>
    <row r="360" spans="1:50" s="314" customFormat="1" hidden="1" outlineLevel="1">
      <c r="A360" s="642"/>
      <c r="B360" s="636"/>
      <c r="C360" s="636"/>
      <c r="D360" s="651"/>
      <c r="E360" s="653"/>
      <c r="F360" s="640"/>
      <c r="G360" s="640">
        <f t="shared" si="6109"/>
        <v>1</v>
      </c>
      <c r="H360" s="658">
        <v>0</v>
      </c>
      <c r="I360" s="658">
        <v>0</v>
      </c>
      <c r="J360" s="658">
        <v>0</v>
      </c>
      <c r="K360" s="658">
        <v>0</v>
      </c>
      <c r="L360" s="658">
        <v>0</v>
      </c>
      <c r="M360" s="658">
        <v>0</v>
      </c>
      <c r="N360" s="658">
        <v>0</v>
      </c>
      <c r="O360" s="658">
        <v>0</v>
      </c>
      <c r="P360" s="658">
        <v>0</v>
      </c>
      <c r="Q360" s="658">
        <v>0</v>
      </c>
      <c r="R360" s="658">
        <v>0</v>
      </c>
      <c r="S360" s="658">
        <v>0</v>
      </c>
      <c r="T360" s="658">
        <v>0</v>
      </c>
      <c r="U360" s="658">
        <v>0</v>
      </c>
      <c r="V360" s="658">
        <v>0</v>
      </c>
      <c r="W360" s="658">
        <v>0</v>
      </c>
      <c r="X360" s="658">
        <v>0</v>
      </c>
      <c r="Y360" s="658">
        <v>0</v>
      </c>
      <c r="Z360" s="658">
        <v>0.51</v>
      </c>
      <c r="AA360" s="658">
        <v>0.49</v>
      </c>
      <c r="AB360" s="658">
        <v>0</v>
      </c>
      <c r="AC360" s="658">
        <v>0</v>
      </c>
      <c r="AD360" s="658">
        <v>0</v>
      </c>
      <c r="AE360" s="658">
        <v>0</v>
      </c>
      <c r="AF360" s="658">
        <v>0</v>
      </c>
      <c r="AG360" s="658">
        <v>0</v>
      </c>
      <c r="AH360" s="658">
        <v>0</v>
      </c>
      <c r="AI360" s="658">
        <v>0</v>
      </c>
      <c r="AJ360" s="658">
        <v>0</v>
      </c>
      <c r="AK360" s="658">
        <v>0</v>
      </c>
      <c r="AL360" s="658">
        <v>0</v>
      </c>
      <c r="AM360" s="658">
        <v>0</v>
      </c>
      <c r="AN360" s="658">
        <v>0</v>
      </c>
      <c r="AO360" s="658">
        <v>0</v>
      </c>
      <c r="AP360" s="658">
        <v>0</v>
      </c>
      <c r="AQ360" s="658">
        <v>0</v>
      </c>
      <c r="AR360" s="658">
        <v>0</v>
      </c>
      <c r="AS360" s="658">
        <v>0</v>
      </c>
      <c r="AT360" s="658">
        <v>0</v>
      </c>
      <c r="AU360" s="613">
        <f t="shared" si="6108"/>
        <v>1</v>
      </c>
      <c r="AV360" s="645">
        <f t="shared" si="6067"/>
        <v>1</v>
      </c>
      <c r="AW360" s="656" t="e">
        <f t="shared" si="6068"/>
        <v>#DIV/0!</v>
      </c>
      <c r="AX360" s="661"/>
    </row>
    <row r="361" spans="1:50" hidden="1" outlineLevel="1">
      <c r="A361" s="660"/>
      <c r="B361" s="646" t="s">
        <v>305</v>
      </c>
      <c r="C361" s="646" t="s">
        <v>593</v>
      </c>
      <c r="D361" s="647" t="s">
        <v>594</v>
      </c>
      <c r="E361" s="649"/>
      <c r="F361" s="650">
        <v>918560.42745388963</v>
      </c>
      <c r="G361" s="650">
        <f t="shared" si="6109"/>
        <v>918560.42745388963</v>
      </c>
      <c r="H361" s="649">
        <f t="shared" ref="H361" si="6149">+H362*$F361</f>
        <v>0</v>
      </c>
      <c r="I361" s="649">
        <f t="shared" ref="I361" si="6150">+I362*$F361</f>
        <v>0</v>
      </c>
      <c r="J361" s="649">
        <f t="shared" ref="J361" si="6151">+J362*$F361</f>
        <v>0</v>
      </c>
      <c r="K361" s="649">
        <f t="shared" ref="K361" si="6152">+K362*$F361</f>
        <v>0</v>
      </c>
      <c r="L361" s="649">
        <f t="shared" ref="L361" si="6153">+L362*$F361</f>
        <v>0</v>
      </c>
      <c r="M361" s="649">
        <f t="shared" ref="M361" si="6154">+M362*$F361</f>
        <v>0</v>
      </c>
      <c r="N361" s="649">
        <f t="shared" ref="N361" si="6155">+N362*$F361</f>
        <v>0</v>
      </c>
      <c r="O361" s="649">
        <f t="shared" ref="O361" si="6156">+O362*$F361</f>
        <v>0</v>
      </c>
      <c r="P361" s="649">
        <f t="shared" ref="P361" si="6157">+P362*$F361</f>
        <v>0</v>
      </c>
      <c r="Q361" s="649">
        <f t="shared" ref="Q361" si="6158">+Q362*$F361</f>
        <v>0</v>
      </c>
      <c r="R361" s="649">
        <f t="shared" ref="R361" si="6159">+R362*$F361</f>
        <v>0</v>
      </c>
      <c r="S361" s="649">
        <f t="shared" ref="S361" si="6160">+S362*$F361</f>
        <v>0</v>
      </c>
      <c r="T361" s="649">
        <f t="shared" ref="T361" si="6161">+T362*$F361</f>
        <v>0</v>
      </c>
      <c r="U361" s="649">
        <f t="shared" ref="U361" si="6162">+U362*$F361</f>
        <v>0</v>
      </c>
      <c r="V361" s="649">
        <f t="shared" ref="V361" si="6163">+V362*$F361</f>
        <v>0</v>
      </c>
      <c r="W361" s="649">
        <f t="shared" ref="W361" si="6164">+W362*$F361</f>
        <v>0</v>
      </c>
      <c r="X361" s="649">
        <f t="shared" ref="X361" si="6165">+X362*$F361</f>
        <v>0</v>
      </c>
      <c r="Y361" s="649">
        <f t="shared" ref="Y361" si="6166">+Y362*$F361</f>
        <v>0</v>
      </c>
      <c r="Z361" s="649">
        <f t="shared" ref="Z361" si="6167">+Z362*$F361</f>
        <v>220454.50258893351</v>
      </c>
      <c r="AA361" s="649">
        <f t="shared" ref="AA361" si="6168">+AA362*$F361</f>
        <v>514393.83937417826</v>
      </c>
      <c r="AB361" s="649">
        <f t="shared" ref="AB361" si="6169">+AB362*$F361</f>
        <v>183712.08549077788</v>
      </c>
      <c r="AC361" s="649">
        <f t="shared" ref="AC361" si="6170">+AC362*$F361</f>
        <v>0</v>
      </c>
      <c r="AD361" s="649">
        <f t="shared" ref="AD361" si="6171">+AD362*$F361</f>
        <v>0</v>
      </c>
      <c r="AE361" s="649">
        <f t="shared" ref="AE361" si="6172">+AE362*$F361</f>
        <v>0</v>
      </c>
      <c r="AF361" s="649">
        <f t="shared" ref="AF361" si="6173">+AF362*$F361</f>
        <v>0</v>
      </c>
      <c r="AG361" s="649">
        <f t="shared" ref="AG361" si="6174">+AG362*$F361</f>
        <v>0</v>
      </c>
      <c r="AH361" s="649">
        <f t="shared" ref="AH361" si="6175">+AH362*$F361</f>
        <v>0</v>
      </c>
      <c r="AI361" s="649">
        <f t="shared" ref="AI361" si="6176">+AI362*$F361</f>
        <v>0</v>
      </c>
      <c r="AJ361" s="649">
        <f t="shared" ref="AJ361" si="6177">+AJ362*$F361</f>
        <v>0</v>
      </c>
      <c r="AK361" s="649">
        <f t="shared" ref="AK361" si="6178">+AK362*$F361</f>
        <v>0</v>
      </c>
      <c r="AL361" s="649">
        <f t="shared" ref="AL361" si="6179">+AL362*$F361</f>
        <v>0</v>
      </c>
      <c r="AM361" s="649">
        <f t="shared" ref="AM361" si="6180">+AM362*$F361</f>
        <v>0</v>
      </c>
      <c r="AN361" s="649">
        <f t="shared" ref="AN361" si="6181">+AN362*$F361</f>
        <v>0</v>
      </c>
      <c r="AO361" s="649">
        <f t="shared" ref="AO361" si="6182">+AO362*$F361</f>
        <v>0</v>
      </c>
      <c r="AP361" s="649">
        <f t="shared" ref="AP361" si="6183">+AP362*$F361</f>
        <v>0</v>
      </c>
      <c r="AQ361" s="649">
        <f t="shared" ref="AQ361" si="6184">+AQ362*$F361</f>
        <v>0</v>
      </c>
      <c r="AR361" s="649">
        <f t="shared" ref="AR361" si="6185">+AR362*$F361</f>
        <v>0</v>
      </c>
      <c r="AS361" s="649">
        <f t="shared" ref="AS361" si="6186">+AS362*$F361</f>
        <v>0</v>
      </c>
      <c r="AT361" s="649">
        <f t="shared" ref="AT361" si="6187">+AT362*$F361</f>
        <v>0</v>
      </c>
      <c r="AU361" s="613">
        <f t="shared" si="6108"/>
        <v>918560.42745388963</v>
      </c>
      <c r="AV361" s="645">
        <f t="shared" si="6067"/>
        <v>0</v>
      </c>
      <c r="AW361" s="656">
        <f t="shared" si="6068"/>
        <v>0</v>
      </c>
      <c r="AX361" s="591"/>
    </row>
    <row r="362" spans="1:50" s="314" customFormat="1" hidden="1" outlineLevel="1">
      <c r="A362" s="642"/>
      <c r="B362" s="636"/>
      <c r="C362" s="636"/>
      <c r="D362" s="651"/>
      <c r="E362" s="653"/>
      <c r="F362" s="640"/>
      <c r="G362" s="640">
        <f t="shared" si="6109"/>
        <v>1</v>
      </c>
      <c r="H362" s="658">
        <v>0</v>
      </c>
      <c r="I362" s="658">
        <v>0</v>
      </c>
      <c r="J362" s="658">
        <v>0</v>
      </c>
      <c r="K362" s="658">
        <v>0</v>
      </c>
      <c r="L362" s="658">
        <v>0</v>
      </c>
      <c r="M362" s="658">
        <v>0</v>
      </c>
      <c r="N362" s="658">
        <v>0</v>
      </c>
      <c r="O362" s="658">
        <v>0</v>
      </c>
      <c r="P362" s="658">
        <v>0</v>
      </c>
      <c r="Q362" s="658">
        <v>0</v>
      </c>
      <c r="R362" s="658">
        <v>0</v>
      </c>
      <c r="S362" s="658">
        <v>0</v>
      </c>
      <c r="T362" s="658">
        <v>0</v>
      </c>
      <c r="U362" s="658">
        <v>0</v>
      </c>
      <c r="V362" s="658">
        <v>0</v>
      </c>
      <c r="W362" s="658">
        <v>0</v>
      </c>
      <c r="X362" s="658">
        <v>0</v>
      </c>
      <c r="Y362" s="658">
        <v>0</v>
      </c>
      <c r="Z362" s="658">
        <v>0.24</v>
      </c>
      <c r="AA362" s="658">
        <v>0.56000000000000005</v>
      </c>
      <c r="AB362" s="658">
        <v>0.19999999999999996</v>
      </c>
      <c r="AC362" s="658">
        <v>0</v>
      </c>
      <c r="AD362" s="658">
        <v>0</v>
      </c>
      <c r="AE362" s="658">
        <v>0</v>
      </c>
      <c r="AF362" s="658">
        <v>0</v>
      </c>
      <c r="AG362" s="658">
        <v>0</v>
      </c>
      <c r="AH362" s="658">
        <v>0</v>
      </c>
      <c r="AI362" s="658">
        <v>0</v>
      </c>
      <c r="AJ362" s="658">
        <v>0</v>
      </c>
      <c r="AK362" s="658">
        <v>0</v>
      </c>
      <c r="AL362" s="658">
        <v>0</v>
      </c>
      <c r="AM362" s="658">
        <v>0</v>
      </c>
      <c r="AN362" s="658">
        <v>0</v>
      </c>
      <c r="AO362" s="658">
        <v>0</v>
      </c>
      <c r="AP362" s="658">
        <v>0</v>
      </c>
      <c r="AQ362" s="658">
        <v>0</v>
      </c>
      <c r="AR362" s="658">
        <v>0</v>
      </c>
      <c r="AS362" s="658">
        <v>0</v>
      </c>
      <c r="AT362" s="658">
        <v>0</v>
      </c>
      <c r="AU362" s="613">
        <f t="shared" si="6108"/>
        <v>1</v>
      </c>
      <c r="AV362" s="645">
        <f t="shared" si="6067"/>
        <v>1</v>
      </c>
      <c r="AW362" s="656" t="e">
        <f t="shared" si="6068"/>
        <v>#DIV/0!</v>
      </c>
      <c r="AX362" s="661"/>
    </row>
    <row r="363" spans="1:50" hidden="1" outlineLevel="1">
      <c r="A363" s="660"/>
      <c r="B363" s="646" t="s">
        <v>305</v>
      </c>
      <c r="C363" s="646" t="s">
        <v>595</v>
      </c>
      <c r="D363" s="647" t="s">
        <v>596</v>
      </c>
      <c r="E363" s="649"/>
      <c r="F363" s="650">
        <v>686991.82844532491</v>
      </c>
      <c r="G363" s="650">
        <f t="shared" si="6109"/>
        <v>686991.82844532491</v>
      </c>
      <c r="H363" s="649">
        <f t="shared" ref="H363" si="6188">+H364*$F363</f>
        <v>0</v>
      </c>
      <c r="I363" s="649">
        <f t="shared" ref="I363" si="6189">+I364*$F363</f>
        <v>0</v>
      </c>
      <c r="J363" s="649">
        <f t="shared" ref="J363" si="6190">+J364*$F363</f>
        <v>0</v>
      </c>
      <c r="K363" s="649">
        <f t="shared" ref="K363" si="6191">+K364*$F363</f>
        <v>0</v>
      </c>
      <c r="L363" s="649">
        <f t="shared" ref="L363" si="6192">+L364*$F363</f>
        <v>0</v>
      </c>
      <c r="M363" s="649">
        <f t="shared" ref="M363" si="6193">+M364*$F363</f>
        <v>0</v>
      </c>
      <c r="N363" s="649">
        <f t="shared" ref="N363" si="6194">+N364*$F363</f>
        <v>0</v>
      </c>
      <c r="O363" s="649">
        <f t="shared" ref="O363" si="6195">+O364*$F363</f>
        <v>0</v>
      </c>
      <c r="P363" s="649">
        <f t="shared" ref="P363" si="6196">+P364*$F363</f>
        <v>0</v>
      </c>
      <c r="Q363" s="649">
        <f t="shared" ref="Q363" si="6197">+Q364*$F363</f>
        <v>0</v>
      </c>
      <c r="R363" s="649">
        <f t="shared" ref="R363" si="6198">+R364*$F363</f>
        <v>0</v>
      </c>
      <c r="S363" s="649">
        <f t="shared" ref="S363" si="6199">+S364*$F363</f>
        <v>0</v>
      </c>
      <c r="T363" s="649">
        <f t="shared" ref="T363" si="6200">+T364*$F363</f>
        <v>0</v>
      </c>
      <c r="U363" s="649">
        <f t="shared" ref="U363" si="6201">+U364*$F363</f>
        <v>0</v>
      </c>
      <c r="V363" s="649">
        <f t="shared" ref="V363" si="6202">+V364*$F363</f>
        <v>0</v>
      </c>
      <c r="W363" s="649">
        <f t="shared" ref="W363" si="6203">+W364*$F363</f>
        <v>0</v>
      </c>
      <c r="X363" s="649">
        <f t="shared" ref="X363" si="6204">+X364*$F363</f>
        <v>0</v>
      </c>
      <c r="Y363" s="649">
        <f t="shared" ref="Y363" si="6205">+Y364*$F363</f>
        <v>0</v>
      </c>
      <c r="Z363" s="649">
        <f t="shared" ref="Z363" si="6206">+Z364*$F363</f>
        <v>0</v>
      </c>
      <c r="AA363" s="649">
        <f t="shared" ref="AA363" si="6207">+AA364*$F363</f>
        <v>364105.66907602223</v>
      </c>
      <c r="AB363" s="649">
        <f t="shared" ref="AB363" si="6208">+AB364*$F363</f>
        <v>322886.15936930268</v>
      </c>
      <c r="AC363" s="649">
        <f t="shared" ref="AC363" si="6209">+AC364*$F363</f>
        <v>0</v>
      </c>
      <c r="AD363" s="649">
        <f t="shared" ref="AD363" si="6210">+AD364*$F363</f>
        <v>0</v>
      </c>
      <c r="AE363" s="649">
        <f t="shared" ref="AE363" si="6211">+AE364*$F363</f>
        <v>0</v>
      </c>
      <c r="AF363" s="649">
        <f t="shared" ref="AF363" si="6212">+AF364*$F363</f>
        <v>0</v>
      </c>
      <c r="AG363" s="649">
        <f t="shared" ref="AG363" si="6213">+AG364*$F363</f>
        <v>0</v>
      </c>
      <c r="AH363" s="649">
        <f t="shared" ref="AH363" si="6214">+AH364*$F363</f>
        <v>0</v>
      </c>
      <c r="AI363" s="649">
        <f t="shared" ref="AI363" si="6215">+AI364*$F363</f>
        <v>0</v>
      </c>
      <c r="AJ363" s="649">
        <f t="shared" ref="AJ363" si="6216">+AJ364*$F363</f>
        <v>0</v>
      </c>
      <c r="AK363" s="649">
        <f t="shared" ref="AK363" si="6217">+AK364*$F363</f>
        <v>0</v>
      </c>
      <c r="AL363" s="649">
        <f t="shared" ref="AL363" si="6218">+AL364*$F363</f>
        <v>0</v>
      </c>
      <c r="AM363" s="649">
        <f t="shared" ref="AM363" si="6219">+AM364*$F363</f>
        <v>0</v>
      </c>
      <c r="AN363" s="649">
        <f t="shared" ref="AN363" si="6220">+AN364*$F363</f>
        <v>0</v>
      </c>
      <c r="AO363" s="649">
        <f t="shared" ref="AO363" si="6221">+AO364*$F363</f>
        <v>0</v>
      </c>
      <c r="AP363" s="649">
        <f t="shared" ref="AP363" si="6222">+AP364*$F363</f>
        <v>0</v>
      </c>
      <c r="AQ363" s="649">
        <f t="shared" ref="AQ363" si="6223">+AQ364*$F363</f>
        <v>0</v>
      </c>
      <c r="AR363" s="649">
        <f t="shared" ref="AR363" si="6224">+AR364*$F363</f>
        <v>0</v>
      </c>
      <c r="AS363" s="649">
        <f t="shared" ref="AS363" si="6225">+AS364*$F363</f>
        <v>0</v>
      </c>
      <c r="AT363" s="649">
        <f t="shared" ref="AT363" si="6226">+AT364*$F363</f>
        <v>0</v>
      </c>
      <c r="AU363" s="613">
        <f t="shared" si="6108"/>
        <v>686991.82844532491</v>
      </c>
      <c r="AV363" s="645">
        <f t="shared" si="6067"/>
        <v>0</v>
      </c>
      <c r="AW363" s="656">
        <f t="shared" si="6068"/>
        <v>0</v>
      </c>
      <c r="AX363" s="591"/>
    </row>
    <row r="364" spans="1:50" s="314" customFormat="1" hidden="1" outlineLevel="1">
      <c r="A364" s="642"/>
      <c r="B364" s="636"/>
      <c r="C364" s="636"/>
      <c r="D364" s="651"/>
      <c r="E364" s="653"/>
      <c r="F364" s="659"/>
      <c r="G364" s="640">
        <f t="shared" si="6109"/>
        <v>1</v>
      </c>
      <c r="H364" s="658">
        <v>0</v>
      </c>
      <c r="I364" s="658">
        <v>0</v>
      </c>
      <c r="J364" s="658">
        <v>0</v>
      </c>
      <c r="K364" s="658">
        <v>0</v>
      </c>
      <c r="L364" s="658">
        <v>0</v>
      </c>
      <c r="M364" s="658">
        <v>0</v>
      </c>
      <c r="N364" s="658">
        <v>0</v>
      </c>
      <c r="O364" s="658">
        <v>0</v>
      </c>
      <c r="P364" s="658">
        <v>0</v>
      </c>
      <c r="Q364" s="658">
        <v>0</v>
      </c>
      <c r="R364" s="658">
        <v>0</v>
      </c>
      <c r="S364" s="658">
        <v>0</v>
      </c>
      <c r="T364" s="658">
        <v>0</v>
      </c>
      <c r="U364" s="658">
        <v>0</v>
      </c>
      <c r="V364" s="658">
        <v>0</v>
      </c>
      <c r="W364" s="658">
        <v>0</v>
      </c>
      <c r="X364" s="658">
        <v>0</v>
      </c>
      <c r="Y364" s="658">
        <v>0</v>
      </c>
      <c r="Z364" s="658">
        <v>0</v>
      </c>
      <c r="AA364" s="658">
        <v>0.53</v>
      </c>
      <c r="AB364" s="658">
        <v>0.47</v>
      </c>
      <c r="AC364" s="658">
        <v>0</v>
      </c>
      <c r="AD364" s="658">
        <v>0</v>
      </c>
      <c r="AE364" s="658">
        <v>0</v>
      </c>
      <c r="AF364" s="658">
        <v>0</v>
      </c>
      <c r="AG364" s="658">
        <v>0</v>
      </c>
      <c r="AH364" s="658">
        <v>0</v>
      </c>
      <c r="AI364" s="658">
        <v>0</v>
      </c>
      <c r="AJ364" s="658">
        <v>0</v>
      </c>
      <c r="AK364" s="658">
        <v>0</v>
      </c>
      <c r="AL364" s="658">
        <v>0</v>
      </c>
      <c r="AM364" s="658">
        <v>0</v>
      </c>
      <c r="AN364" s="658">
        <v>0</v>
      </c>
      <c r="AO364" s="658">
        <v>0</v>
      </c>
      <c r="AP364" s="658">
        <v>0</v>
      </c>
      <c r="AQ364" s="658">
        <v>0</v>
      </c>
      <c r="AR364" s="658">
        <v>0</v>
      </c>
      <c r="AS364" s="658">
        <v>0</v>
      </c>
      <c r="AT364" s="658">
        <v>0</v>
      </c>
      <c r="AU364" s="613">
        <f t="shared" si="6108"/>
        <v>1</v>
      </c>
      <c r="AV364" s="645">
        <f t="shared" si="6067"/>
        <v>1</v>
      </c>
      <c r="AW364" s="656" t="e">
        <f t="shared" si="6068"/>
        <v>#DIV/0!</v>
      </c>
      <c r="AX364" s="661"/>
    </row>
    <row r="365" spans="1:50" hidden="1" outlineLevel="1">
      <c r="A365" s="660"/>
      <c r="B365" s="646" t="s">
        <v>305</v>
      </c>
      <c r="C365" s="646" t="s">
        <v>597</v>
      </c>
      <c r="D365" s="647" t="s">
        <v>598</v>
      </c>
      <c r="E365" s="649"/>
      <c r="F365" s="650">
        <v>659862.66456134431</v>
      </c>
      <c r="G365" s="650">
        <f t="shared" si="6109"/>
        <v>659862.66456134431</v>
      </c>
      <c r="H365" s="649">
        <f t="shared" ref="H365" si="6227">+H366*$F365</f>
        <v>0</v>
      </c>
      <c r="I365" s="649">
        <f t="shared" ref="I365" si="6228">+I366*$F365</f>
        <v>0</v>
      </c>
      <c r="J365" s="649">
        <f t="shared" ref="J365" si="6229">+J366*$F365</f>
        <v>0</v>
      </c>
      <c r="K365" s="649">
        <f t="shared" ref="K365" si="6230">+K366*$F365</f>
        <v>0</v>
      </c>
      <c r="L365" s="649">
        <f t="shared" ref="L365" si="6231">+L366*$F365</f>
        <v>0</v>
      </c>
      <c r="M365" s="649">
        <f t="shared" ref="M365" si="6232">+M366*$F365</f>
        <v>0</v>
      </c>
      <c r="N365" s="649">
        <f t="shared" ref="N365" si="6233">+N366*$F365</f>
        <v>0</v>
      </c>
      <c r="O365" s="649">
        <f t="shared" ref="O365" si="6234">+O366*$F365</f>
        <v>0</v>
      </c>
      <c r="P365" s="649">
        <f t="shared" ref="P365" si="6235">+P366*$F365</f>
        <v>0</v>
      </c>
      <c r="Q365" s="649">
        <f t="shared" ref="Q365" si="6236">+Q366*$F365</f>
        <v>0</v>
      </c>
      <c r="R365" s="649">
        <f t="shared" ref="R365" si="6237">+R366*$F365</f>
        <v>0</v>
      </c>
      <c r="S365" s="649">
        <f t="shared" ref="S365" si="6238">+S366*$F365</f>
        <v>0</v>
      </c>
      <c r="T365" s="649">
        <f t="shared" ref="T365" si="6239">+T366*$F365</f>
        <v>0</v>
      </c>
      <c r="U365" s="649">
        <f t="shared" ref="U365" si="6240">+U366*$F365</f>
        <v>0</v>
      </c>
      <c r="V365" s="649">
        <f t="shared" ref="V365" si="6241">+V366*$F365</f>
        <v>0</v>
      </c>
      <c r="W365" s="649">
        <f t="shared" ref="W365" si="6242">+W366*$F365</f>
        <v>0</v>
      </c>
      <c r="X365" s="649">
        <f t="shared" ref="X365" si="6243">+X366*$F365</f>
        <v>0</v>
      </c>
      <c r="Y365" s="649">
        <f t="shared" ref="Y365" si="6244">+Y366*$F365</f>
        <v>0</v>
      </c>
      <c r="Z365" s="649">
        <f t="shared" ref="Z365" si="6245">+Z366*$F365</f>
        <v>0</v>
      </c>
      <c r="AA365" s="649">
        <f t="shared" ref="AA365" si="6246">+AA366*$F365</f>
        <v>171564.29278594954</v>
      </c>
      <c r="AB365" s="649">
        <f t="shared" ref="AB365" si="6247">+AB366*$F365</f>
        <v>329931.33228067216</v>
      </c>
      <c r="AC365" s="649">
        <f t="shared" ref="AC365" si="6248">+AC366*$F365</f>
        <v>158367.03949472262</v>
      </c>
      <c r="AD365" s="649">
        <f t="shared" ref="AD365" si="6249">+AD366*$F365</f>
        <v>0</v>
      </c>
      <c r="AE365" s="649">
        <f t="shared" ref="AE365" si="6250">+AE366*$F365</f>
        <v>0</v>
      </c>
      <c r="AF365" s="649">
        <f t="shared" ref="AF365" si="6251">+AF366*$F365</f>
        <v>0</v>
      </c>
      <c r="AG365" s="649">
        <f t="shared" ref="AG365" si="6252">+AG366*$F365</f>
        <v>0</v>
      </c>
      <c r="AH365" s="649">
        <f t="shared" ref="AH365" si="6253">+AH366*$F365</f>
        <v>0</v>
      </c>
      <c r="AI365" s="649">
        <f t="shared" ref="AI365" si="6254">+AI366*$F365</f>
        <v>0</v>
      </c>
      <c r="AJ365" s="649">
        <f t="shared" ref="AJ365" si="6255">+AJ366*$F365</f>
        <v>0</v>
      </c>
      <c r="AK365" s="649">
        <f t="shared" ref="AK365" si="6256">+AK366*$F365</f>
        <v>0</v>
      </c>
      <c r="AL365" s="649">
        <f t="shared" ref="AL365" si="6257">+AL366*$F365</f>
        <v>0</v>
      </c>
      <c r="AM365" s="649">
        <f t="shared" ref="AM365" si="6258">+AM366*$F365</f>
        <v>0</v>
      </c>
      <c r="AN365" s="649">
        <f t="shared" ref="AN365" si="6259">+AN366*$F365</f>
        <v>0</v>
      </c>
      <c r="AO365" s="649">
        <f t="shared" ref="AO365" si="6260">+AO366*$F365</f>
        <v>0</v>
      </c>
      <c r="AP365" s="649">
        <f t="shared" ref="AP365" si="6261">+AP366*$F365</f>
        <v>0</v>
      </c>
      <c r="AQ365" s="649">
        <f t="shared" ref="AQ365" si="6262">+AQ366*$F365</f>
        <v>0</v>
      </c>
      <c r="AR365" s="649">
        <f t="shared" ref="AR365" si="6263">+AR366*$F365</f>
        <v>0</v>
      </c>
      <c r="AS365" s="649">
        <f t="shared" ref="AS365" si="6264">+AS366*$F365</f>
        <v>0</v>
      </c>
      <c r="AT365" s="649">
        <f t="shared" ref="AT365" si="6265">+AT366*$F365</f>
        <v>0</v>
      </c>
      <c r="AU365" s="613">
        <f t="shared" si="6108"/>
        <v>659862.66456134431</v>
      </c>
      <c r="AV365" s="645">
        <f t="shared" si="6067"/>
        <v>0</v>
      </c>
      <c r="AW365" s="656">
        <f t="shared" si="6068"/>
        <v>0</v>
      </c>
      <c r="AX365" s="591"/>
    </row>
    <row r="366" spans="1:50" s="314" customFormat="1" hidden="1" outlineLevel="1">
      <c r="A366" s="642"/>
      <c r="B366" s="636"/>
      <c r="C366" s="636"/>
      <c r="D366" s="651"/>
      <c r="E366" s="653"/>
      <c r="F366" s="640"/>
      <c r="G366" s="640">
        <f t="shared" si="6109"/>
        <v>1</v>
      </c>
      <c r="H366" s="658">
        <v>0</v>
      </c>
      <c r="I366" s="658">
        <v>0</v>
      </c>
      <c r="J366" s="658">
        <v>0</v>
      </c>
      <c r="K366" s="658">
        <v>0</v>
      </c>
      <c r="L366" s="658">
        <v>0</v>
      </c>
      <c r="M366" s="658">
        <v>0</v>
      </c>
      <c r="N366" s="658">
        <v>0</v>
      </c>
      <c r="O366" s="658">
        <v>0</v>
      </c>
      <c r="P366" s="658">
        <v>0</v>
      </c>
      <c r="Q366" s="658">
        <v>0</v>
      </c>
      <c r="R366" s="658">
        <v>0</v>
      </c>
      <c r="S366" s="658">
        <v>0</v>
      </c>
      <c r="T366" s="658">
        <v>0</v>
      </c>
      <c r="U366" s="658">
        <v>0</v>
      </c>
      <c r="V366" s="658">
        <v>0</v>
      </c>
      <c r="W366" s="658">
        <v>0</v>
      </c>
      <c r="X366" s="658">
        <v>0</v>
      </c>
      <c r="Y366" s="658">
        <v>0</v>
      </c>
      <c r="Z366" s="658">
        <v>0</v>
      </c>
      <c r="AA366" s="658">
        <v>0.26</v>
      </c>
      <c r="AB366" s="658">
        <v>0.5</v>
      </c>
      <c r="AC366" s="658">
        <v>0.24</v>
      </c>
      <c r="AD366" s="658">
        <v>0</v>
      </c>
      <c r="AE366" s="658">
        <v>0</v>
      </c>
      <c r="AF366" s="658">
        <v>0</v>
      </c>
      <c r="AG366" s="658">
        <v>0</v>
      </c>
      <c r="AH366" s="658">
        <v>0</v>
      </c>
      <c r="AI366" s="658">
        <v>0</v>
      </c>
      <c r="AJ366" s="658">
        <v>0</v>
      </c>
      <c r="AK366" s="658">
        <v>0</v>
      </c>
      <c r="AL366" s="658">
        <v>0</v>
      </c>
      <c r="AM366" s="658">
        <v>0</v>
      </c>
      <c r="AN366" s="658">
        <v>0</v>
      </c>
      <c r="AO366" s="658">
        <v>0</v>
      </c>
      <c r="AP366" s="658">
        <v>0</v>
      </c>
      <c r="AQ366" s="658">
        <v>0</v>
      </c>
      <c r="AR366" s="658">
        <v>0</v>
      </c>
      <c r="AS366" s="658">
        <v>0</v>
      </c>
      <c r="AT366" s="658">
        <v>0</v>
      </c>
      <c r="AU366" s="613">
        <f t="shared" si="6108"/>
        <v>1</v>
      </c>
      <c r="AV366" s="645">
        <f t="shared" si="6067"/>
        <v>1</v>
      </c>
      <c r="AW366" s="656" t="e">
        <f t="shared" si="6068"/>
        <v>#DIV/0!</v>
      </c>
      <c r="AX366" s="661"/>
    </row>
    <row r="367" spans="1:50" hidden="1" outlineLevel="1">
      <c r="A367" s="660"/>
      <c r="B367" s="646" t="s">
        <v>305</v>
      </c>
      <c r="C367" s="646" t="s">
        <v>599</v>
      </c>
      <c r="D367" s="647" t="s">
        <v>600</v>
      </c>
      <c r="E367" s="649"/>
      <c r="F367" s="650">
        <v>659862.66456134431</v>
      </c>
      <c r="G367" s="650">
        <f t="shared" si="6109"/>
        <v>659862.66456134431</v>
      </c>
      <c r="H367" s="649">
        <f t="shared" ref="H367" si="6266">+H368*$F367</f>
        <v>0</v>
      </c>
      <c r="I367" s="649">
        <f t="shared" ref="I367" si="6267">+I368*$F367</f>
        <v>0</v>
      </c>
      <c r="J367" s="649">
        <f t="shared" ref="J367" si="6268">+J368*$F367</f>
        <v>0</v>
      </c>
      <c r="K367" s="649">
        <f t="shared" ref="K367" si="6269">+K368*$F367</f>
        <v>0</v>
      </c>
      <c r="L367" s="649">
        <f t="shared" ref="L367" si="6270">+L368*$F367</f>
        <v>0</v>
      </c>
      <c r="M367" s="649">
        <f t="shared" ref="M367" si="6271">+M368*$F367</f>
        <v>0</v>
      </c>
      <c r="N367" s="649">
        <f t="shared" ref="N367" si="6272">+N368*$F367</f>
        <v>0</v>
      </c>
      <c r="O367" s="649">
        <f t="shared" ref="O367" si="6273">+O368*$F367</f>
        <v>0</v>
      </c>
      <c r="P367" s="649">
        <f t="shared" ref="P367" si="6274">+P368*$F367</f>
        <v>0</v>
      </c>
      <c r="Q367" s="649">
        <f t="shared" ref="Q367" si="6275">+Q368*$F367</f>
        <v>0</v>
      </c>
      <c r="R367" s="649">
        <f t="shared" ref="R367" si="6276">+R368*$F367</f>
        <v>0</v>
      </c>
      <c r="S367" s="649">
        <f t="shared" ref="S367" si="6277">+S368*$F367</f>
        <v>0</v>
      </c>
      <c r="T367" s="649">
        <f t="shared" ref="T367" si="6278">+T368*$F367</f>
        <v>0</v>
      </c>
      <c r="U367" s="649">
        <f t="shared" ref="U367" si="6279">+U368*$F367</f>
        <v>0</v>
      </c>
      <c r="V367" s="649">
        <f t="shared" ref="V367" si="6280">+V368*$F367</f>
        <v>0</v>
      </c>
      <c r="W367" s="649">
        <f t="shared" ref="W367" si="6281">+W368*$F367</f>
        <v>0</v>
      </c>
      <c r="X367" s="649">
        <f t="shared" ref="X367" si="6282">+X368*$F367</f>
        <v>0</v>
      </c>
      <c r="Y367" s="649">
        <f t="shared" ref="Y367" si="6283">+Y368*$F367</f>
        <v>0</v>
      </c>
      <c r="Z367" s="649">
        <f t="shared" ref="Z367" si="6284">+Z368*$F367</f>
        <v>0</v>
      </c>
      <c r="AA367" s="649">
        <f t="shared" ref="AA367" si="6285">+AA368*$F367</f>
        <v>0</v>
      </c>
      <c r="AB367" s="649">
        <f t="shared" ref="AB367" si="6286">+AB368*$F367</f>
        <v>329931.33228067216</v>
      </c>
      <c r="AC367" s="649">
        <f t="shared" ref="AC367" si="6287">+AC368*$F367</f>
        <v>329931.33228067216</v>
      </c>
      <c r="AD367" s="649">
        <f t="shared" ref="AD367" si="6288">+AD368*$F367</f>
        <v>0</v>
      </c>
      <c r="AE367" s="649">
        <f t="shared" ref="AE367" si="6289">+AE368*$F367</f>
        <v>0</v>
      </c>
      <c r="AF367" s="649">
        <f t="shared" ref="AF367" si="6290">+AF368*$F367</f>
        <v>0</v>
      </c>
      <c r="AG367" s="649">
        <f t="shared" ref="AG367" si="6291">+AG368*$F367</f>
        <v>0</v>
      </c>
      <c r="AH367" s="649">
        <f t="shared" ref="AH367" si="6292">+AH368*$F367</f>
        <v>0</v>
      </c>
      <c r="AI367" s="649">
        <f t="shared" ref="AI367" si="6293">+AI368*$F367</f>
        <v>0</v>
      </c>
      <c r="AJ367" s="649">
        <f t="shared" ref="AJ367" si="6294">+AJ368*$F367</f>
        <v>0</v>
      </c>
      <c r="AK367" s="649">
        <f t="shared" ref="AK367" si="6295">+AK368*$F367</f>
        <v>0</v>
      </c>
      <c r="AL367" s="649">
        <f t="shared" ref="AL367" si="6296">+AL368*$F367</f>
        <v>0</v>
      </c>
      <c r="AM367" s="649">
        <f t="shared" ref="AM367" si="6297">+AM368*$F367</f>
        <v>0</v>
      </c>
      <c r="AN367" s="649">
        <f t="shared" ref="AN367" si="6298">+AN368*$F367</f>
        <v>0</v>
      </c>
      <c r="AO367" s="649">
        <f t="shared" ref="AO367" si="6299">+AO368*$F367</f>
        <v>0</v>
      </c>
      <c r="AP367" s="649">
        <f t="shared" ref="AP367" si="6300">+AP368*$F367</f>
        <v>0</v>
      </c>
      <c r="AQ367" s="649">
        <f t="shared" ref="AQ367" si="6301">+AQ368*$F367</f>
        <v>0</v>
      </c>
      <c r="AR367" s="649">
        <f t="shared" ref="AR367" si="6302">+AR368*$F367</f>
        <v>0</v>
      </c>
      <c r="AS367" s="649">
        <f t="shared" ref="AS367" si="6303">+AS368*$F367</f>
        <v>0</v>
      </c>
      <c r="AT367" s="649">
        <f t="shared" ref="AT367" si="6304">+AT368*$F367</f>
        <v>0</v>
      </c>
      <c r="AU367" s="613">
        <f t="shared" si="6108"/>
        <v>659862.66456134431</v>
      </c>
      <c r="AV367" s="645">
        <f t="shared" si="6067"/>
        <v>0</v>
      </c>
      <c r="AW367" s="656">
        <f t="shared" si="6068"/>
        <v>0</v>
      </c>
      <c r="AX367" s="591"/>
    </row>
    <row r="368" spans="1:50" s="314" customFormat="1" hidden="1" outlineLevel="1">
      <c r="A368" s="642"/>
      <c r="B368" s="636"/>
      <c r="C368" s="636"/>
      <c r="D368" s="651"/>
      <c r="E368" s="653"/>
      <c r="F368" s="640"/>
      <c r="G368" s="640">
        <f t="shared" si="6109"/>
        <v>1</v>
      </c>
      <c r="H368" s="658">
        <v>0</v>
      </c>
      <c r="I368" s="658">
        <v>0</v>
      </c>
      <c r="J368" s="658">
        <v>0</v>
      </c>
      <c r="K368" s="658">
        <v>0</v>
      </c>
      <c r="L368" s="658">
        <v>0</v>
      </c>
      <c r="M368" s="658">
        <v>0</v>
      </c>
      <c r="N368" s="658">
        <v>0</v>
      </c>
      <c r="O368" s="658">
        <v>0</v>
      </c>
      <c r="P368" s="658">
        <v>0</v>
      </c>
      <c r="Q368" s="658">
        <v>0</v>
      </c>
      <c r="R368" s="658">
        <v>0</v>
      </c>
      <c r="S368" s="658">
        <v>0</v>
      </c>
      <c r="T368" s="658">
        <v>0</v>
      </c>
      <c r="U368" s="658">
        <v>0</v>
      </c>
      <c r="V368" s="658">
        <v>0</v>
      </c>
      <c r="W368" s="658">
        <v>0</v>
      </c>
      <c r="X368" s="658">
        <v>0</v>
      </c>
      <c r="Y368" s="658">
        <v>0</v>
      </c>
      <c r="Z368" s="658">
        <v>0</v>
      </c>
      <c r="AA368" s="658">
        <v>0</v>
      </c>
      <c r="AB368" s="658">
        <v>0.5</v>
      </c>
      <c r="AC368" s="658">
        <v>0.5</v>
      </c>
      <c r="AD368" s="658">
        <v>0</v>
      </c>
      <c r="AE368" s="658">
        <v>0</v>
      </c>
      <c r="AF368" s="658">
        <v>0</v>
      </c>
      <c r="AG368" s="658">
        <v>0</v>
      </c>
      <c r="AH368" s="658">
        <v>0</v>
      </c>
      <c r="AI368" s="658">
        <v>0</v>
      </c>
      <c r="AJ368" s="658">
        <v>0</v>
      </c>
      <c r="AK368" s="658">
        <v>0</v>
      </c>
      <c r="AL368" s="658">
        <v>0</v>
      </c>
      <c r="AM368" s="658">
        <v>0</v>
      </c>
      <c r="AN368" s="658">
        <v>0</v>
      </c>
      <c r="AO368" s="658">
        <v>0</v>
      </c>
      <c r="AP368" s="658">
        <v>0</v>
      </c>
      <c r="AQ368" s="658">
        <v>0</v>
      </c>
      <c r="AR368" s="658">
        <v>0</v>
      </c>
      <c r="AS368" s="658">
        <v>0</v>
      </c>
      <c r="AT368" s="658">
        <v>0</v>
      </c>
      <c r="AU368" s="613">
        <f t="shared" si="6108"/>
        <v>1</v>
      </c>
      <c r="AV368" s="645">
        <f t="shared" si="6067"/>
        <v>1</v>
      </c>
      <c r="AW368" s="656" t="e">
        <f t="shared" si="6068"/>
        <v>#DIV/0!</v>
      </c>
      <c r="AX368" s="661"/>
    </row>
    <row r="369" spans="1:50" hidden="1" outlineLevel="1">
      <c r="A369" s="660"/>
      <c r="B369" s="646" t="s">
        <v>305</v>
      </c>
      <c r="C369" s="646" t="s">
        <v>601</v>
      </c>
      <c r="D369" s="647" t="s">
        <v>602</v>
      </c>
      <c r="E369" s="649"/>
      <c r="F369" s="650">
        <v>659862.66456134431</v>
      </c>
      <c r="G369" s="650">
        <f t="shared" si="6109"/>
        <v>659862.66456134431</v>
      </c>
      <c r="H369" s="649">
        <f t="shared" ref="H369" si="6305">+H370*$F369</f>
        <v>0</v>
      </c>
      <c r="I369" s="649">
        <f t="shared" ref="I369" si="6306">+I370*$F369</f>
        <v>0</v>
      </c>
      <c r="J369" s="649">
        <f t="shared" ref="J369" si="6307">+J370*$F369</f>
        <v>0</v>
      </c>
      <c r="K369" s="649">
        <f t="shared" ref="K369" si="6308">+K370*$F369</f>
        <v>0</v>
      </c>
      <c r="L369" s="649">
        <f t="shared" ref="L369" si="6309">+L370*$F369</f>
        <v>0</v>
      </c>
      <c r="M369" s="649">
        <f t="shared" ref="M369" si="6310">+M370*$F369</f>
        <v>0</v>
      </c>
      <c r="N369" s="649">
        <f t="shared" ref="N369" si="6311">+N370*$F369</f>
        <v>0</v>
      </c>
      <c r="O369" s="649">
        <f t="shared" ref="O369" si="6312">+O370*$F369</f>
        <v>0</v>
      </c>
      <c r="P369" s="649">
        <f t="shared" ref="P369" si="6313">+P370*$F369</f>
        <v>0</v>
      </c>
      <c r="Q369" s="649">
        <f t="shared" ref="Q369" si="6314">+Q370*$F369</f>
        <v>0</v>
      </c>
      <c r="R369" s="649">
        <f t="shared" ref="R369" si="6315">+R370*$F369</f>
        <v>0</v>
      </c>
      <c r="S369" s="649">
        <f t="shared" ref="S369" si="6316">+S370*$F369</f>
        <v>0</v>
      </c>
      <c r="T369" s="649">
        <f t="shared" ref="T369" si="6317">+T370*$F369</f>
        <v>0</v>
      </c>
      <c r="U369" s="649">
        <f t="shared" ref="U369" si="6318">+U370*$F369</f>
        <v>0</v>
      </c>
      <c r="V369" s="649">
        <f t="shared" ref="V369" si="6319">+V370*$F369</f>
        <v>0</v>
      </c>
      <c r="W369" s="649">
        <f t="shared" ref="W369" si="6320">+W370*$F369</f>
        <v>0</v>
      </c>
      <c r="X369" s="649">
        <f t="shared" ref="X369" si="6321">+X370*$F369</f>
        <v>0</v>
      </c>
      <c r="Y369" s="649">
        <f t="shared" ref="Y369" si="6322">+Y370*$F369</f>
        <v>0</v>
      </c>
      <c r="Z369" s="649">
        <f t="shared" ref="Z369" si="6323">+Z370*$F369</f>
        <v>0</v>
      </c>
      <c r="AA369" s="649">
        <f t="shared" ref="AA369" si="6324">+AA370*$F369</f>
        <v>0</v>
      </c>
      <c r="AB369" s="649">
        <f t="shared" ref="AB369" si="6325">+AB370*$F369</f>
        <v>65986.266456134428</v>
      </c>
      <c r="AC369" s="649">
        <f t="shared" ref="AC369" si="6326">+AC370*$F369</f>
        <v>356325.83886312594</v>
      </c>
      <c r="AD369" s="649">
        <f t="shared" ref="AD369" si="6327">+AD370*$F369</f>
        <v>237550.55924208395</v>
      </c>
      <c r="AE369" s="649">
        <f t="shared" ref="AE369" si="6328">+AE370*$F369</f>
        <v>0</v>
      </c>
      <c r="AF369" s="649">
        <f t="shared" ref="AF369" si="6329">+AF370*$F369</f>
        <v>0</v>
      </c>
      <c r="AG369" s="649">
        <f t="shared" ref="AG369" si="6330">+AG370*$F369</f>
        <v>0</v>
      </c>
      <c r="AH369" s="649">
        <f t="shared" ref="AH369" si="6331">+AH370*$F369</f>
        <v>0</v>
      </c>
      <c r="AI369" s="649">
        <f t="shared" ref="AI369" si="6332">+AI370*$F369</f>
        <v>0</v>
      </c>
      <c r="AJ369" s="649">
        <f t="shared" ref="AJ369" si="6333">+AJ370*$F369</f>
        <v>0</v>
      </c>
      <c r="AK369" s="649">
        <f t="shared" ref="AK369" si="6334">+AK370*$F369</f>
        <v>0</v>
      </c>
      <c r="AL369" s="649">
        <f t="shared" ref="AL369" si="6335">+AL370*$F369</f>
        <v>0</v>
      </c>
      <c r="AM369" s="649">
        <f t="shared" ref="AM369" si="6336">+AM370*$F369</f>
        <v>0</v>
      </c>
      <c r="AN369" s="649">
        <f t="shared" ref="AN369" si="6337">+AN370*$F369</f>
        <v>0</v>
      </c>
      <c r="AO369" s="649">
        <f t="shared" ref="AO369" si="6338">+AO370*$F369</f>
        <v>0</v>
      </c>
      <c r="AP369" s="649">
        <f t="shared" ref="AP369" si="6339">+AP370*$F369</f>
        <v>0</v>
      </c>
      <c r="AQ369" s="649">
        <f t="shared" ref="AQ369" si="6340">+AQ370*$F369</f>
        <v>0</v>
      </c>
      <c r="AR369" s="649">
        <f t="shared" ref="AR369" si="6341">+AR370*$F369</f>
        <v>0</v>
      </c>
      <c r="AS369" s="649">
        <f t="shared" ref="AS369" si="6342">+AS370*$F369</f>
        <v>0</v>
      </c>
      <c r="AT369" s="649">
        <f t="shared" ref="AT369" si="6343">+AT370*$F369</f>
        <v>0</v>
      </c>
      <c r="AU369" s="613">
        <f t="shared" si="6108"/>
        <v>659862.66456134431</v>
      </c>
      <c r="AV369" s="645">
        <f t="shared" si="6067"/>
        <v>0</v>
      </c>
      <c r="AW369" s="656">
        <f t="shared" si="6068"/>
        <v>0</v>
      </c>
      <c r="AX369" s="591"/>
    </row>
    <row r="370" spans="1:50" s="314" customFormat="1" hidden="1" outlineLevel="1">
      <c r="A370" s="642"/>
      <c r="B370" s="636"/>
      <c r="C370" s="636"/>
      <c r="D370" s="651"/>
      <c r="E370" s="653"/>
      <c r="F370" s="640"/>
      <c r="G370" s="640">
        <f t="shared" si="6109"/>
        <v>1</v>
      </c>
      <c r="H370" s="658">
        <v>0</v>
      </c>
      <c r="I370" s="658">
        <v>0</v>
      </c>
      <c r="J370" s="658">
        <v>0</v>
      </c>
      <c r="K370" s="658">
        <v>0</v>
      </c>
      <c r="L370" s="658">
        <v>0</v>
      </c>
      <c r="M370" s="658">
        <v>0</v>
      </c>
      <c r="N370" s="658">
        <v>0</v>
      </c>
      <c r="O370" s="658">
        <v>0</v>
      </c>
      <c r="P370" s="658">
        <v>0</v>
      </c>
      <c r="Q370" s="658">
        <v>0</v>
      </c>
      <c r="R370" s="658">
        <v>0</v>
      </c>
      <c r="S370" s="658">
        <v>0</v>
      </c>
      <c r="T370" s="658">
        <v>0</v>
      </c>
      <c r="U370" s="658">
        <v>0</v>
      </c>
      <c r="V370" s="658">
        <v>0</v>
      </c>
      <c r="W370" s="658">
        <v>0</v>
      </c>
      <c r="X370" s="658">
        <v>0</v>
      </c>
      <c r="Y370" s="658">
        <v>0</v>
      </c>
      <c r="Z370" s="658">
        <v>0</v>
      </c>
      <c r="AA370" s="658">
        <v>0</v>
      </c>
      <c r="AB370" s="658">
        <v>0.1</v>
      </c>
      <c r="AC370" s="658">
        <v>0.54</v>
      </c>
      <c r="AD370" s="658">
        <v>0.36</v>
      </c>
      <c r="AE370" s="658">
        <v>0</v>
      </c>
      <c r="AF370" s="658">
        <v>0</v>
      </c>
      <c r="AG370" s="658">
        <v>0</v>
      </c>
      <c r="AH370" s="658">
        <v>0</v>
      </c>
      <c r="AI370" s="658">
        <v>0</v>
      </c>
      <c r="AJ370" s="658">
        <v>0</v>
      </c>
      <c r="AK370" s="658">
        <v>0</v>
      </c>
      <c r="AL370" s="658">
        <v>0</v>
      </c>
      <c r="AM370" s="658">
        <v>0</v>
      </c>
      <c r="AN370" s="658">
        <v>0</v>
      </c>
      <c r="AO370" s="658">
        <v>0</v>
      </c>
      <c r="AP370" s="658">
        <v>0</v>
      </c>
      <c r="AQ370" s="658">
        <v>0</v>
      </c>
      <c r="AR370" s="658">
        <v>0</v>
      </c>
      <c r="AS370" s="658">
        <v>0</v>
      </c>
      <c r="AT370" s="658">
        <v>0</v>
      </c>
      <c r="AU370" s="613">
        <f t="shared" si="6108"/>
        <v>1</v>
      </c>
      <c r="AV370" s="645">
        <f t="shared" si="6067"/>
        <v>1</v>
      </c>
      <c r="AW370" s="656" t="e">
        <f t="shared" si="6068"/>
        <v>#DIV/0!</v>
      </c>
      <c r="AX370" s="661"/>
    </row>
    <row r="371" spans="1:50" hidden="1" outlineLevel="1">
      <c r="A371" s="660"/>
      <c r="B371" s="646" t="s">
        <v>305</v>
      </c>
      <c r="C371" s="646" t="s">
        <v>603</v>
      </c>
      <c r="D371" s="647" t="s">
        <v>604</v>
      </c>
      <c r="E371" s="649"/>
      <c r="F371" s="650">
        <v>659862.66456134431</v>
      </c>
      <c r="G371" s="650">
        <f t="shared" si="6109"/>
        <v>659862.66456134431</v>
      </c>
      <c r="H371" s="649">
        <f t="shared" ref="H371" si="6344">+H372*$F371</f>
        <v>0</v>
      </c>
      <c r="I371" s="649">
        <f t="shared" ref="I371" si="6345">+I372*$F371</f>
        <v>0</v>
      </c>
      <c r="J371" s="649">
        <f t="shared" ref="J371" si="6346">+J372*$F371</f>
        <v>0</v>
      </c>
      <c r="K371" s="649">
        <f t="shared" ref="K371" si="6347">+K372*$F371</f>
        <v>0</v>
      </c>
      <c r="L371" s="649">
        <f t="shared" ref="L371" si="6348">+L372*$F371</f>
        <v>0</v>
      </c>
      <c r="M371" s="649">
        <f t="shared" ref="M371" si="6349">+M372*$F371</f>
        <v>0</v>
      </c>
      <c r="N371" s="649">
        <f t="shared" ref="N371" si="6350">+N372*$F371</f>
        <v>0</v>
      </c>
      <c r="O371" s="649">
        <f t="shared" ref="O371" si="6351">+O372*$F371</f>
        <v>0</v>
      </c>
      <c r="P371" s="649">
        <f t="shared" ref="P371" si="6352">+P372*$F371</f>
        <v>0</v>
      </c>
      <c r="Q371" s="649">
        <f t="shared" ref="Q371" si="6353">+Q372*$F371</f>
        <v>0</v>
      </c>
      <c r="R371" s="649">
        <f t="shared" ref="R371" si="6354">+R372*$F371</f>
        <v>0</v>
      </c>
      <c r="S371" s="649">
        <f t="shared" ref="S371" si="6355">+S372*$F371</f>
        <v>0</v>
      </c>
      <c r="T371" s="649">
        <f t="shared" ref="T371" si="6356">+T372*$F371</f>
        <v>0</v>
      </c>
      <c r="U371" s="649">
        <f t="shared" ref="U371" si="6357">+U372*$F371</f>
        <v>0</v>
      </c>
      <c r="V371" s="649">
        <f t="shared" ref="V371" si="6358">+V372*$F371</f>
        <v>0</v>
      </c>
      <c r="W371" s="649">
        <f t="shared" ref="W371" si="6359">+W372*$F371</f>
        <v>0</v>
      </c>
      <c r="X371" s="649">
        <f t="shared" ref="X371" si="6360">+X372*$F371</f>
        <v>0</v>
      </c>
      <c r="Y371" s="649">
        <f t="shared" ref="Y371" si="6361">+Y372*$F371</f>
        <v>0</v>
      </c>
      <c r="Z371" s="649">
        <f t="shared" ref="Z371" si="6362">+Z372*$F371</f>
        <v>0</v>
      </c>
      <c r="AA371" s="649">
        <f t="shared" ref="AA371" si="6363">+AA372*$F371</f>
        <v>0</v>
      </c>
      <c r="AB371" s="649">
        <f t="shared" ref="AB371" si="6364">+AB372*$F371</f>
        <v>65986.266456134428</v>
      </c>
      <c r="AC371" s="649">
        <f t="shared" ref="AC371" si="6365">+AC372*$F371</f>
        <v>356325.83886312594</v>
      </c>
      <c r="AD371" s="649">
        <f t="shared" ref="AD371" si="6366">+AD372*$F371</f>
        <v>237550.55924208395</v>
      </c>
      <c r="AE371" s="649">
        <f t="shared" ref="AE371" si="6367">+AE372*$F371</f>
        <v>0</v>
      </c>
      <c r="AF371" s="649">
        <f t="shared" ref="AF371" si="6368">+AF372*$F371</f>
        <v>0</v>
      </c>
      <c r="AG371" s="649">
        <f t="shared" ref="AG371" si="6369">+AG372*$F371</f>
        <v>0</v>
      </c>
      <c r="AH371" s="649">
        <f t="shared" ref="AH371" si="6370">+AH372*$F371</f>
        <v>0</v>
      </c>
      <c r="AI371" s="649">
        <f t="shared" ref="AI371" si="6371">+AI372*$F371</f>
        <v>0</v>
      </c>
      <c r="AJ371" s="649">
        <f t="shared" ref="AJ371" si="6372">+AJ372*$F371</f>
        <v>0</v>
      </c>
      <c r="AK371" s="649">
        <f t="shared" ref="AK371" si="6373">+AK372*$F371</f>
        <v>0</v>
      </c>
      <c r="AL371" s="649">
        <f t="shared" ref="AL371" si="6374">+AL372*$F371</f>
        <v>0</v>
      </c>
      <c r="AM371" s="649">
        <f t="shared" ref="AM371" si="6375">+AM372*$F371</f>
        <v>0</v>
      </c>
      <c r="AN371" s="649">
        <f t="shared" ref="AN371" si="6376">+AN372*$F371</f>
        <v>0</v>
      </c>
      <c r="AO371" s="649">
        <f t="shared" ref="AO371" si="6377">+AO372*$F371</f>
        <v>0</v>
      </c>
      <c r="AP371" s="649">
        <f t="shared" ref="AP371" si="6378">+AP372*$F371</f>
        <v>0</v>
      </c>
      <c r="AQ371" s="649">
        <f t="shared" ref="AQ371" si="6379">+AQ372*$F371</f>
        <v>0</v>
      </c>
      <c r="AR371" s="649">
        <f t="shared" ref="AR371" si="6380">+AR372*$F371</f>
        <v>0</v>
      </c>
      <c r="AS371" s="649">
        <f t="shared" ref="AS371" si="6381">+AS372*$F371</f>
        <v>0</v>
      </c>
      <c r="AT371" s="649">
        <f t="shared" ref="AT371" si="6382">+AT372*$F371</f>
        <v>0</v>
      </c>
      <c r="AU371" s="613">
        <f t="shared" si="6108"/>
        <v>659862.66456134431</v>
      </c>
      <c r="AV371" s="645">
        <f t="shared" si="6067"/>
        <v>0</v>
      </c>
      <c r="AW371" s="656">
        <f t="shared" si="6068"/>
        <v>0</v>
      </c>
      <c r="AX371" s="591"/>
    </row>
    <row r="372" spans="1:50" s="314" customFormat="1" hidden="1" outlineLevel="1">
      <c r="A372" s="642"/>
      <c r="B372" s="636"/>
      <c r="C372" s="636"/>
      <c r="D372" s="651"/>
      <c r="E372" s="653"/>
      <c r="F372" s="640"/>
      <c r="G372" s="640">
        <f t="shared" si="6109"/>
        <v>1</v>
      </c>
      <c r="H372" s="658">
        <v>0</v>
      </c>
      <c r="I372" s="658">
        <v>0</v>
      </c>
      <c r="J372" s="658">
        <v>0</v>
      </c>
      <c r="K372" s="658">
        <v>0</v>
      </c>
      <c r="L372" s="658">
        <v>0</v>
      </c>
      <c r="M372" s="658">
        <v>0</v>
      </c>
      <c r="N372" s="658">
        <v>0</v>
      </c>
      <c r="O372" s="658">
        <v>0</v>
      </c>
      <c r="P372" s="658">
        <v>0</v>
      </c>
      <c r="Q372" s="658">
        <v>0</v>
      </c>
      <c r="R372" s="658">
        <v>0</v>
      </c>
      <c r="S372" s="658">
        <v>0</v>
      </c>
      <c r="T372" s="658">
        <v>0</v>
      </c>
      <c r="U372" s="658">
        <v>0</v>
      </c>
      <c r="V372" s="658">
        <v>0</v>
      </c>
      <c r="W372" s="658">
        <v>0</v>
      </c>
      <c r="X372" s="658">
        <v>0</v>
      </c>
      <c r="Y372" s="658">
        <v>0</v>
      </c>
      <c r="Z372" s="658">
        <v>0</v>
      </c>
      <c r="AA372" s="658">
        <v>0</v>
      </c>
      <c r="AB372" s="658">
        <v>0.1</v>
      </c>
      <c r="AC372" s="658">
        <v>0.54</v>
      </c>
      <c r="AD372" s="658">
        <v>0.36</v>
      </c>
      <c r="AE372" s="658">
        <v>0</v>
      </c>
      <c r="AF372" s="658">
        <v>0</v>
      </c>
      <c r="AG372" s="658">
        <v>0</v>
      </c>
      <c r="AH372" s="658">
        <v>0</v>
      </c>
      <c r="AI372" s="658">
        <v>0</v>
      </c>
      <c r="AJ372" s="658">
        <v>0</v>
      </c>
      <c r="AK372" s="658">
        <v>0</v>
      </c>
      <c r="AL372" s="658">
        <v>0</v>
      </c>
      <c r="AM372" s="658">
        <v>0</v>
      </c>
      <c r="AN372" s="658">
        <v>0</v>
      </c>
      <c r="AO372" s="658">
        <v>0</v>
      </c>
      <c r="AP372" s="658">
        <v>0</v>
      </c>
      <c r="AQ372" s="658">
        <v>0</v>
      </c>
      <c r="AR372" s="658">
        <v>0</v>
      </c>
      <c r="AS372" s="658">
        <v>0</v>
      </c>
      <c r="AT372" s="658">
        <v>0</v>
      </c>
      <c r="AU372" s="613">
        <f t="shared" si="6108"/>
        <v>1</v>
      </c>
      <c r="AV372" s="645">
        <f t="shared" si="6067"/>
        <v>1</v>
      </c>
      <c r="AW372" s="656" t="e">
        <f t="shared" si="6068"/>
        <v>#DIV/0!</v>
      </c>
      <c r="AX372" s="661"/>
    </row>
    <row r="373" spans="1:50" hidden="1" outlineLevel="1">
      <c r="A373" s="660"/>
      <c r="B373" s="646" t="s">
        <v>305</v>
      </c>
      <c r="C373" s="646" t="s">
        <v>605</v>
      </c>
      <c r="D373" s="647" t="s">
        <v>606</v>
      </c>
      <c r="E373" s="649"/>
      <c r="F373" s="650">
        <v>236894.95047735525</v>
      </c>
      <c r="G373" s="650">
        <f t="shared" si="6109"/>
        <v>236894.95047735528</v>
      </c>
      <c r="H373" s="649">
        <f t="shared" ref="H373" si="6383">+H374*$F373</f>
        <v>0</v>
      </c>
      <c r="I373" s="649">
        <f t="shared" ref="I373" si="6384">+I374*$F373</f>
        <v>0</v>
      </c>
      <c r="J373" s="649">
        <f t="shared" ref="J373" si="6385">+J374*$F373</f>
        <v>0</v>
      </c>
      <c r="K373" s="649">
        <f t="shared" ref="K373" si="6386">+K374*$F373</f>
        <v>0</v>
      </c>
      <c r="L373" s="649">
        <f t="shared" ref="L373" si="6387">+L374*$F373</f>
        <v>0</v>
      </c>
      <c r="M373" s="649">
        <f t="shared" ref="M373" si="6388">+M374*$F373</f>
        <v>0</v>
      </c>
      <c r="N373" s="649">
        <f t="shared" ref="N373" si="6389">+N374*$F373</f>
        <v>0</v>
      </c>
      <c r="O373" s="649">
        <f t="shared" ref="O373" si="6390">+O374*$F373</f>
        <v>0</v>
      </c>
      <c r="P373" s="649">
        <f t="shared" ref="P373" si="6391">+P374*$F373</f>
        <v>0</v>
      </c>
      <c r="Q373" s="649">
        <f t="shared" ref="Q373" si="6392">+Q374*$F373</f>
        <v>0</v>
      </c>
      <c r="R373" s="649">
        <f t="shared" ref="R373" si="6393">+R374*$F373</f>
        <v>21320.545542961972</v>
      </c>
      <c r="S373" s="649">
        <f t="shared" ref="S373" si="6394">+S374*$F373</f>
        <v>130292.2227625454</v>
      </c>
      <c r="T373" s="649">
        <f t="shared" ref="T373" si="6395">+T374*$F373</f>
        <v>85282.18217184789</v>
      </c>
      <c r="U373" s="649">
        <f t="shared" ref="U373" si="6396">+U374*$F373</f>
        <v>0</v>
      </c>
      <c r="V373" s="649">
        <f t="shared" ref="V373" si="6397">+V374*$F373</f>
        <v>0</v>
      </c>
      <c r="W373" s="649">
        <f t="shared" ref="W373" si="6398">+W374*$F373</f>
        <v>0</v>
      </c>
      <c r="X373" s="649">
        <f t="shared" ref="X373" si="6399">+X374*$F373</f>
        <v>0</v>
      </c>
      <c r="Y373" s="649">
        <f t="shared" ref="Y373" si="6400">+Y374*$F373</f>
        <v>0</v>
      </c>
      <c r="Z373" s="649">
        <f t="shared" ref="Z373" si="6401">+Z374*$F373</f>
        <v>0</v>
      </c>
      <c r="AA373" s="649">
        <f t="shared" ref="AA373" si="6402">+AA374*$F373</f>
        <v>0</v>
      </c>
      <c r="AB373" s="649">
        <f t="shared" ref="AB373" si="6403">+AB374*$F373</f>
        <v>0</v>
      </c>
      <c r="AC373" s="649">
        <f t="shared" ref="AC373" si="6404">+AC374*$F373</f>
        <v>0</v>
      </c>
      <c r="AD373" s="649">
        <f t="shared" ref="AD373" si="6405">+AD374*$F373</f>
        <v>0</v>
      </c>
      <c r="AE373" s="649">
        <f t="shared" ref="AE373" si="6406">+AE374*$F373</f>
        <v>0</v>
      </c>
      <c r="AF373" s="649">
        <f t="shared" ref="AF373" si="6407">+AF374*$F373</f>
        <v>0</v>
      </c>
      <c r="AG373" s="649">
        <f t="shared" ref="AG373" si="6408">+AG374*$F373</f>
        <v>0</v>
      </c>
      <c r="AH373" s="649">
        <f t="shared" ref="AH373" si="6409">+AH374*$F373</f>
        <v>0</v>
      </c>
      <c r="AI373" s="649">
        <f t="shared" ref="AI373" si="6410">+AI374*$F373</f>
        <v>0</v>
      </c>
      <c r="AJ373" s="649">
        <f t="shared" ref="AJ373" si="6411">+AJ374*$F373</f>
        <v>0</v>
      </c>
      <c r="AK373" s="649">
        <f t="shared" ref="AK373" si="6412">+AK374*$F373</f>
        <v>0</v>
      </c>
      <c r="AL373" s="649">
        <f t="shared" ref="AL373" si="6413">+AL374*$F373</f>
        <v>0</v>
      </c>
      <c r="AM373" s="649">
        <f t="shared" ref="AM373" si="6414">+AM374*$F373</f>
        <v>0</v>
      </c>
      <c r="AN373" s="649">
        <f t="shared" ref="AN373" si="6415">+AN374*$F373</f>
        <v>0</v>
      </c>
      <c r="AO373" s="649">
        <f t="shared" ref="AO373" si="6416">+AO374*$F373</f>
        <v>0</v>
      </c>
      <c r="AP373" s="649">
        <f t="shared" ref="AP373" si="6417">+AP374*$F373</f>
        <v>0</v>
      </c>
      <c r="AQ373" s="649">
        <f t="shared" ref="AQ373" si="6418">+AQ374*$F373</f>
        <v>0</v>
      </c>
      <c r="AR373" s="649">
        <f t="shared" ref="AR373" si="6419">+AR374*$F373</f>
        <v>0</v>
      </c>
      <c r="AS373" s="649">
        <f t="shared" ref="AS373" si="6420">+AS374*$F373</f>
        <v>0</v>
      </c>
      <c r="AT373" s="649">
        <f t="shared" ref="AT373" si="6421">+AT374*$F373</f>
        <v>0</v>
      </c>
      <c r="AU373" s="613">
        <f t="shared" si="6108"/>
        <v>236894.95047735528</v>
      </c>
      <c r="AV373" s="645">
        <f t="shared" si="6067"/>
        <v>0</v>
      </c>
      <c r="AW373" s="656">
        <f t="shared" si="6068"/>
        <v>0</v>
      </c>
      <c r="AX373" s="591"/>
    </row>
    <row r="374" spans="1:50" s="314" customFormat="1" hidden="1" outlineLevel="1">
      <c r="A374" s="642"/>
      <c r="B374" s="636"/>
      <c r="C374" s="636"/>
      <c r="D374" s="651"/>
      <c r="E374" s="653"/>
      <c r="F374" s="640"/>
      <c r="G374" s="640">
        <f t="shared" si="6109"/>
        <v>1</v>
      </c>
      <c r="H374" s="658">
        <v>0</v>
      </c>
      <c r="I374" s="658">
        <v>0</v>
      </c>
      <c r="J374" s="658">
        <v>0</v>
      </c>
      <c r="K374" s="658">
        <v>0</v>
      </c>
      <c r="L374" s="658">
        <v>0</v>
      </c>
      <c r="M374" s="658">
        <v>0</v>
      </c>
      <c r="N374" s="658">
        <v>0</v>
      </c>
      <c r="O374" s="658">
        <v>0</v>
      </c>
      <c r="P374" s="658">
        <v>0</v>
      </c>
      <c r="Q374" s="658">
        <v>0</v>
      </c>
      <c r="R374" s="658">
        <v>0.09</v>
      </c>
      <c r="S374" s="658">
        <v>0.55000000000000004</v>
      </c>
      <c r="T374" s="658">
        <v>0.36</v>
      </c>
      <c r="U374" s="658">
        <v>0</v>
      </c>
      <c r="V374" s="658">
        <v>0</v>
      </c>
      <c r="W374" s="658">
        <v>0</v>
      </c>
      <c r="X374" s="658">
        <v>0</v>
      </c>
      <c r="Y374" s="658">
        <v>0</v>
      </c>
      <c r="Z374" s="658">
        <v>0</v>
      </c>
      <c r="AA374" s="658">
        <v>0</v>
      </c>
      <c r="AB374" s="658">
        <v>0</v>
      </c>
      <c r="AC374" s="658">
        <v>0</v>
      </c>
      <c r="AD374" s="658">
        <v>0</v>
      </c>
      <c r="AE374" s="658">
        <v>0</v>
      </c>
      <c r="AF374" s="658">
        <v>0</v>
      </c>
      <c r="AG374" s="658">
        <v>0</v>
      </c>
      <c r="AH374" s="658">
        <v>0</v>
      </c>
      <c r="AI374" s="658">
        <v>0</v>
      </c>
      <c r="AJ374" s="658">
        <v>0</v>
      </c>
      <c r="AK374" s="658">
        <v>0</v>
      </c>
      <c r="AL374" s="658">
        <v>0</v>
      </c>
      <c r="AM374" s="658">
        <v>0</v>
      </c>
      <c r="AN374" s="658">
        <v>0</v>
      </c>
      <c r="AO374" s="658">
        <v>0</v>
      </c>
      <c r="AP374" s="658">
        <v>0</v>
      </c>
      <c r="AQ374" s="658">
        <v>0</v>
      </c>
      <c r="AR374" s="658">
        <v>0</v>
      </c>
      <c r="AS374" s="658">
        <v>0</v>
      </c>
      <c r="AT374" s="658">
        <v>0</v>
      </c>
      <c r="AU374" s="613">
        <f t="shared" si="6108"/>
        <v>1</v>
      </c>
      <c r="AV374" s="645">
        <f t="shared" si="6067"/>
        <v>1</v>
      </c>
      <c r="AW374" s="656" t="e">
        <f t="shared" si="6068"/>
        <v>#DIV/0!</v>
      </c>
      <c r="AX374" s="661"/>
    </row>
    <row r="375" spans="1:50" hidden="1" outlineLevel="1">
      <c r="A375" s="660"/>
      <c r="B375" s="629" t="s">
        <v>278</v>
      </c>
      <c r="C375" s="629" t="s">
        <v>607</v>
      </c>
      <c r="D375" s="630" t="s">
        <v>608</v>
      </c>
      <c r="E375" s="631"/>
      <c r="F375" s="632">
        <f>+F376</f>
        <v>1572243.9523312571</v>
      </c>
      <c r="G375" s="632">
        <f t="shared" si="6109"/>
        <v>1572243.9523312571</v>
      </c>
      <c r="H375" s="632">
        <f t="shared" ref="H375:AT375" si="6422">+H376</f>
        <v>0</v>
      </c>
      <c r="I375" s="632">
        <f t="shared" si="6422"/>
        <v>0</v>
      </c>
      <c r="J375" s="632">
        <f t="shared" si="6422"/>
        <v>0</v>
      </c>
      <c r="K375" s="632">
        <f t="shared" si="6422"/>
        <v>0</v>
      </c>
      <c r="L375" s="632">
        <f t="shared" si="6422"/>
        <v>0</v>
      </c>
      <c r="M375" s="632">
        <f t="shared" si="6422"/>
        <v>0</v>
      </c>
      <c r="N375" s="632">
        <f t="shared" si="6422"/>
        <v>0</v>
      </c>
      <c r="O375" s="632">
        <f t="shared" si="6422"/>
        <v>0</v>
      </c>
      <c r="P375" s="632">
        <f t="shared" si="6422"/>
        <v>0</v>
      </c>
      <c r="Q375" s="632">
        <f t="shared" si="6422"/>
        <v>0</v>
      </c>
      <c r="R375" s="632">
        <f t="shared" si="6422"/>
        <v>0</v>
      </c>
      <c r="S375" s="632">
        <f t="shared" si="6422"/>
        <v>0</v>
      </c>
      <c r="T375" s="632">
        <f t="shared" si="6422"/>
        <v>0</v>
      </c>
      <c r="U375" s="632">
        <f t="shared" si="6422"/>
        <v>770399.53664231591</v>
      </c>
      <c r="V375" s="632">
        <f t="shared" si="6422"/>
        <v>801844.41568894114</v>
      </c>
      <c r="W375" s="632">
        <f t="shared" si="6422"/>
        <v>0</v>
      </c>
      <c r="X375" s="632">
        <f t="shared" si="6422"/>
        <v>0</v>
      </c>
      <c r="Y375" s="632">
        <f t="shared" si="6422"/>
        <v>0</v>
      </c>
      <c r="Z375" s="632">
        <f t="shared" si="6422"/>
        <v>0</v>
      </c>
      <c r="AA375" s="632">
        <f t="shared" si="6422"/>
        <v>0</v>
      </c>
      <c r="AB375" s="632">
        <f t="shared" si="6422"/>
        <v>0</v>
      </c>
      <c r="AC375" s="632">
        <f t="shared" si="6422"/>
        <v>0</v>
      </c>
      <c r="AD375" s="632">
        <f t="shared" si="6422"/>
        <v>0</v>
      </c>
      <c r="AE375" s="632">
        <f t="shared" si="6422"/>
        <v>0</v>
      </c>
      <c r="AF375" s="632">
        <f t="shared" si="6422"/>
        <v>0</v>
      </c>
      <c r="AG375" s="632">
        <f t="shared" si="6422"/>
        <v>0</v>
      </c>
      <c r="AH375" s="632">
        <f t="shared" si="6422"/>
        <v>0</v>
      </c>
      <c r="AI375" s="632">
        <f t="shared" si="6422"/>
        <v>0</v>
      </c>
      <c r="AJ375" s="632">
        <f t="shared" si="6422"/>
        <v>0</v>
      </c>
      <c r="AK375" s="632">
        <f t="shared" si="6422"/>
        <v>0</v>
      </c>
      <c r="AL375" s="632">
        <f t="shared" si="6422"/>
        <v>0</v>
      </c>
      <c r="AM375" s="632">
        <f t="shared" si="6422"/>
        <v>0</v>
      </c>
      <c r="AN375" s="632">
        <f t="shared" si="6422"/>
        <v>0</v>
      </c>
      <c r="AO375" s="632">
        <f t="shared" si="6422"/>
        <v>0</v>
      </c>
      <c r="AP375" s="632">
        <f t="shared" si="6422"/>
        <v>0</v>
      </c>
      <c r="AQ375" s="632">
        <f t="shared" si="6422"/>
        <v>0</v>
      </c>
      <c r="AR375" s="632">
        <f t="shared" si="6422"/>
        <v>0</v>
      </c>
      <c r="AS375" s="632">
        <f t="shared" si="6422"/>
        <v>0</v>
      </c>
      <c r="AT375" s="632">
        <f t="shared" si="6422"/>
        <v>0</v>
      </c>
      <c r="AU375" s="613">
        <f t="shared" si="6108"/>
        <v>1572243.9523312571</v>
      </c>
      <c r="AV375" s="645">
        <f t="shared" si="6067"/>
        <v>0</v>
      </c>
      <c r="AW375" s="656">
        <f t="shared" si="6068"/>
        <v>0</v>
      </c>
      <c r="AX375" s="591"/>
    </row>
    <row r="376" spans="1:50" hidden="1" outlineLevel="1">
      <c r="A376" s="660"/>
      <c r="B376" s="646" t="s">
        <v>305</v>
      </c>
      <c r="C376" s="646" t="s">
        <v>609</v>
      </c>
      <c r="D376" s="647" t="s">
        <v>610</v>
      </c>
      <c r="E376" s="649"/>
      <c r="F376" s="650">
        <v>1572243.9523312571</v>
      </c>
      <c r="G376" s="650">
        <f t="shared" si="6109"/>
        <v>1572243.9523312571</v>
      </c>
      <c r="H376" s="649">
        <f t="shared" ref="H376" si="6423">+H377*$F376</f>
        <v>0</v>
      </c>
      <c r="I376" s="649">
        <f t="shared" ref="I376" si="6424">+I377*$F376</f>
        <v>0</v>
      </c>
      <c r="J376" s="649">
        <f t="shared" ref="J376" si="6425">+J377*$F376</f>
        <v>0</v>
      </c>
      <c r="K376" s="649">
        <f t="shared" ref="K376" si="6426">+K377*$F376</f>
        <v>0</v>
      </c>
      <c r="L376" s="649">
        <f t="shared" ref="L376" si="6427">+L377*$F376</f>
        <v>0</v>
      </c>
      <c r="M376" s="649">
        <f t="shared" ref="M376" si="6428">+M377*$F376</f>
        <v>0</v>
      </c>
      <c r="N376" s="649">
        <f t="shared" ref="N376" si="6429">+N377*$F376</f>
        <v>0</v>
      </c>
      <c r="O376" s="649">
        <f t="shared" ref="O376" si="6430">+O377*$F376</f>
        <v>0</v>
      </c>
      <c r="P376" s="649">
        <f t="shared" ref="P376" si="6431">+P377*$F376</f>
        <v>0</v>
      </c>
      <c r="Q376" s="649">
        <f t="shared" ref="Q376" si="6432">+Q377*$F376</f>
        <v>0</v>
      </c>
      <c r="R376" s="649">
        <f t="shared" ref="R376" si="6433">+R377*$F376</f>
        <v>0</v>
      </c>
      <c r="S376" s="649">
        <f t="shared" ref="S376" si="6434">+S377*$F376</f>
        <v>0</v>
      </c>
      <c r="T376" s="649">
        <f t="shared" ref="T376" si="6435">+T377*$F376</f>
        <v>0</v>
      </c>
      <c r="U376" s="649">
        <f t="shared" ref="U376" si="6436">+U377*$F376</f>
        <v>770399.53664231591</v>
      </c>
      <c r="V376" s="649">
        <f t="shared" ref="V376" si="6437">+V377*$F376</f>
        <v>801844.41568894114</v>
      </c>
      <c r="W376" s="649">
        <f t="shared" ref="W376" si="6438">+W377*$F376</f>
        <v>0</v>
      </c>
      <c r="X376" s="649">
        <f t="shared" ref="X376" si="6439">+X377*$F376</f>
        <v>0</v>
      </c>
      <c r="Y376" s="649">
        <f t="shared" ref="Y376" si="6440">+Y377*$F376</f>
        <v>0</v>
      </c>
      <c r="Z376" s="649">
        <f t="shared" ref="Z376" si="6441">+Z377*$F376</f>
        <v>0</v>
      </c>
      <c r="AA376" s="649">
        <f t="shared" ref="AA376" si="6442">+AA377*$F376</f>
        <v>0</v>
      </c>
      <c r="AB376" s="649">
        <f t="shared" ref="AB376" si="6443">+AB377*$F376</f>
        <v>0</v>
      </c>
      <c r="AC376" s="649">
        <f t="shared" ref="AC376" si="6444">+AC377*$F376</f>
        <v>0</v>
      </c>
      <c r="AD376" s="649">
        <f t="shared" ref="AD376" si="6445">+AD377*$F376</f>
        <v>0</v>
      </c>
      <c r="AE376" s="649">
        <f t="shared" ref="AE376" si="6446">+AE377*$F376</f>
        <v>0</v>
      </c>
      <c r="AF376" s="649">
        <f t="shared" ref="AF376" si="6447">+AF377*$F376</f>
        <v>0</v>
      </c>
      <c r="AG376" s="649">
        <f t="shared" ref="AG376" si="6448">+AG377*$F376</f>
        <v>0</v>
      </c>
      <c r="AH376" s="649">
        <f t="shared" ref="AH376" si="6449">+AH377*$F376</f>
        <v>0</v>
      </c>
      <c r="AI376" s="649">
        <f t="shared" ref="AI376" si="6450">+AI377*$F376</f>
        <v>0</v>
      </c>
      <c r="AJ376" s="649">
        <f t="shared" ref="AJ376" si="6451">+AJ377*$F376</f>
        <v>0</v>
      </c>
      <c r="AK376" s="649">
        <f t="shared" ref="AK376" si="6452">+AK377*$F376</f>
        <v>0</v>
      </c>
      <c r="AL376" s="649">
        <f t="shared" ref="AL376" si="6453">+AL377*$F376</f>
        <v>0</v>
      </c>
      <c r="AM376" s="649">
        <f t="shared" ref="AM376" si="6454">+AM377*$F376</f>
        <v>0</v>
      </c>
      <c r="AN376" s="649">
        <f t="shared" ref="AN376" si="6455">+AN377*$F376</f>
        <v>0</v>
      </c>
      <c r="AO376" s="649">
        <f t="shared" ref="AO376" si="6456">+AO377*$F376</f>
        <v>0</v>
      </c>
      <c r="AP376" s="649">
        <f t="shared" ref="AP376" si="6457">+AP377*$F376</f>
        <v>0</v>
      </c>
      <c r="AQ376" s="649">
        <f t="shared" ref="AQ376" si="6458">+AQ377*$F376</f>
        <v>0</v>
      </c>
      <c r="AR376" s="649">
        <f t="shared" ref="AR376" si="6459">+AR377*$F376</f>
        <v>0</v>
      </c>
      <c r="AS376" s="649">
        <f t="shared" ref="AS376" si="6460">+AS377*$F376</f>
        <v>0</v>
      </c>
      <c r="AT376" s="649">
        <f t="shared" ref="AT376" si="6461">+AT377*$F376</f>
        <v>0</v>
      </c>
      <c r="AU376" s="613">
        <f t="shared" si="6108"/>
        <v>1572243.9523312571</v>
      </c>
      <c r="AV376" s="645">
        <f t="shared" si="6067"/>
        <v>0</v>
      </c>
      <c r="AW376" s="656">
        <f t="shared" si="6068"/>
        <v>0</v>
      </c>
      <c r="AX376" s="591"/>
    </row>
    <row r="377" spans="1:50" s="314" customFormat="1" hidden="1" outlineLevel="1">
      <c r="A377" s="642"/>
      <c r="B377" s="636"/>
      <c r="C377" s="636"/>
      <c r="D377" s="651"/>
      <c r="E377" s="653"/>
      <c r="F377" s="640"/>
      <c r="G377" s="640">
        <f t="shared" si="6109"/>
        <v>1</v>
      </c>
      <c r="H377" s="658">
        <v>0</v>
      </c>
      <c r="I377" s="658">
        <v>0</v>
      </c>
      <c r="J377" s="658">
        <v>0</v>
      </c>
      <c r="K377" s="658">
        <v>0</v>
      </c>
      <c r="L377" s="658">
        <v>0</v>
      </c>
      <c r="M377" s="658">
        <v>0</v>
      </c>
      <c r="N377" s="658">
        <v>0</v>
      </c>
      <c r="O377" s="658">
        <v>0</v>
      </c>
      <c r="P377" s="658">
        <v>0</v>
      </c>
      <c r="Q377" s="658">
        <v>0</v>
      </c>
      <c r="R377" s="658">
        <v>0</v>
      </c>
      <c r="S377" s="658">
        <v>0</v>
      </c>
      <c r="T377" s="658">
        <v>0</v>
      </c>
      <c r="U377" s="658">
        <v>0.49</v>
      </c>
      <c r="V377" s="658">
        <v>0.51</v>
      </c>
      <c r="W377" s="658">
        <v>0</v>
      </c>
      <c r="X377" s="658">
        <v>0</v>
      </c>
      <c r="Y377" s="658">
        <v>0</v>
      </c>
      <c r="Z377" s="658">
        <v>0</v>
      </c>
      <c r="AA377" s="658">
        <v>0</v>
      </c>
      <c r="AB377" s="658">
        <v>0</v>
      </c>
      <c r="AC377" s="658">
        <v>0</v>
      </c>
      <c r="AD377" s="658">
        <v>0</v>
      </c>
      <c r="AE377" s="658">
        <v>0</v>
      </c>
      <c r="AF377" s="658">
        <v>0</v>
      </c>
      <c r="AG377" s="658">
        <v>0</v>
      </c>
      <c r="AH377" s="658">
        <v>0</v>
      </c>
      <c r="AI377" s="658">
        <v>0</v>
      </c>
      <c r="AJ377" s="658">
        <v>0</v>
      </c>
      <c r="AK377" s="658">
        <v>0</v>
      </c>
      <c r="AL377" s="658">
        <v>0</v>
      </c>
      <c r="AM377" s="658">
        <v>0</v>
      </c>
      <c r="AN377" s="658">
        <v>0</v>
      </c>
      <c r="AO377" s="658">
        <v>0</v>
      </c>
      <c r="AP377" s="658">
        <v>0</v>
      </c>
      <c r="AQ377" s="658">
        <v>0</v>
      </c>
      <c r="AR377" s="658">
        <v>0</v>
      </c>
      <c r="AS377" s="658">
        <v>0</v>
      </c>
      <c r="AT377" s="658">
        <v>0</v>
      </c>
      <c r="AU377" s="613">
        <f t="shared" si="6108"/>
        <v>1</v>
      </c>
      <c r="AV377" s="645">
        <f t="shared" si="6067"/>
        <v>1</v>
      </c>
      <c r="AW377" s="656" t="e">
        <f t="shared" si="6068"/>
        <v>#DIV/0!</v>
      </c>
      <c r="AX377" s="661"/>
    </row>
    <row r="378" spans="1:50" s="302" customFormat="1" collapsed="1">
      <c r="A378" s="621"/>
      <c r="B378" s="622" t="s">
        <v>234</v>
      </c>
      <c r="C378" s="622" t="s">
        <v>611</v>
      </c>
      <c r="D378" s="623" t="s">
        <v>612</v>
      </c>
      <c r="E378" s="624"/>
      <c r="F378" s="625">
        <f>+F379+F384+F397+F398+F405+F442</f>
        <v>3574315.6930269049</v>
      </c>
      <c r="G378" s="625">
        <f t="shared" si="6109"/>
        <v>3574315.6930269049</v>
      </c>
      <c r="H378" s="625">
        <f t="shared" ref="H378:AT378" si="6462">+H379+H384+H397+H398+H405+H442</f>
        <v>0</v>
      </c>
      <c r="I378" s="625">
        <f t="shared" si="6462"/>
        <v>0</v>
      </c>
      <c r="J378" s="625">
        <f t="shared" si="6462"/>
        <v>0</v>
      </c>
      <c r="K378" s="625">
        <f t="shared" si="6462"/>
        <v>0</v>
      </c>
      <c r="L378" s="625">
        <f t="shared" si="6462"/>
        <v>0</v>
      </c>
      <c r="M378" s="625">
        <f t="shared" si="6462"/>
        <v>50732.360345835958</v>
      </c>
      <c r="N378" s="625">
        <f t="shared" si="6462"/>
        <v>0</v>
      </c>
      <c r="O378" s="625">
        <f t="shared" si="6462"/>
        <v>0</v>
      </c>
      <c r="P378" s="625">
        <f t="shared" si="6462"/>
        <v>0</v>
      </c>
      <c r="Q378" s="625">
        <f t="shared" si="6462"/>
        <v>371385.22499152675</v>
      </c>
      <c r="R378" s="625">
        <f t="shared" si="6462"/>
        <v>94493.638138424329</v>
      </c>
      <c r="S378" s="625">
        <f t="shared" si="6462"/>
        <v>10499.29312649159</v>
      </c>
      <c r="T378" s="625">
        <f t="shared" si="6462"/>
        <v>143621.33862231122</v>
      </c>
      <c r="U378" s="625">
        <f t="shared" si="6462"/>
        <v>497613.50252974668</v>
      </c>
      <c r="V378" s="625">
        <f t="shared" si="6462"/>
        <v>394263.24426411121</v>
      </c>
      <c r="W378" s="625">
        <f t="shared" si="6462"/>
        <v>1399132.7422369279</v>
      </c>
      <c r="X378" s="625">
        <f t="shared" si="6462"/>
        <v>86514.743091346725</v>
      </c>
      <c r="Y378" s="625">
        <f t="shared" si="6462"/>
        <v>62437.351000614799</v>
      </c>
      <c r="Z378" s="625">
        <f t="shared" si="6462"/>
        <v>76612.317173727337</v>
      </c>
      <c r="AA378" s="625">
        <f t="shared" si="6462"/>
        <v>91498.82532912615</v>
      </c>
      <c r="AB378" s="625">
        <f t="shared" si="6462"/>
        <v>91870.718493691515</v>
      </c>
      <c r="AC378" s="625">
        <f t="shared" si="6462"/>
        <v>70537.331670964821</v>
      </c>
      <c r="AD378" s="625">
        <f t="shared" si="6462"/>
        <v>89774.785763046137</v>
      </c>
      <c r="AE378" s="625">
        <f t="shared" si="6462"/>
        <v>0</v>
      </c>
      <c r="AF378" s="625">
        <f t="shared" si="6462"/>
        <v>0</v>
      </c>
      <c r="AG378" s="625">
        <f t="shared" si="6462"/>
        <v>0</v>
      </c>
      <c r="AH378" s="625">
        <f t="shared" si="6462"/>
        <v>43328.276249011469</v>
      </c>
      <c r="AI378" s="625">
        <f t="shared" si="6462"/>
        <v>0</v>
      </c>
      <c r="AJ378" s="625">
        <f t="shared" si="6462"/>
        <v>0</v>
      </c>
      <c r="AK378" s="625">
        <f t="shared" si="6462"/>
        <v>0</v>
      </c>
      <c r="AL378" s="625">
        <f t="shared" si="6462"/>
        <v>0</v>
      </c>
      <c r="AM378" s="625">
        <f t="shared" si="6462"/>
        <v>0</v>
      </c>
      <c r="AN378" s="625">
        <f t="shared" si="6462"/>
        <v>0</v>
      </c>
      <c r="AO378" s="625">
        <f t="shared" si="6462"/>
        <v>0</v>
      </c>
      <c r="AP378" s="625">
        <f t="shared" si="6462"/>
        <v>0</v>
      </c>
      <c r="AQ378" s="625">
        <f t="shared" si="6462"/>
        <v>0</v>
      </c>
      <c r="AR378" s="625">
        <f t="shared" si="6462"/>
        <v>0</v>
      </c>
      <c r="AS378" s="625">
        <f t="shared" si="6462"/>
        <v>0</v>
      </c>
      <c r="AT378" s="625">
        <f t="shared" si="6462"/>
        <v>0</v>
      </c>
      <c r="AU378" s="613">
        <f t="shared" si="6108"/>
        <v>3574315.6930269049</v>
      </c>
      <c r="AV378" s="645">
        <f t="shared" si="6067"/>
        <v>0</v>
      </c>
      <c r="AW378" s="656">
        <f t="shared" si="6068"/>
        <v>0</v>
      </c>
      <c r="AX378" s="626"/>
    </row>
    <row r="379" spans="1:50" hidden="1" outlineLevel="1">
      <c r="A379" s="590"/>
      <c r="B379" s="629" t="s">
        <v>278</v>
      </c>
      <c r="C379" s="629" t="s">
        <v>613</v>
      </c>
      <c r="D379" s="630" t="s">
        <v>614</v>
      </c>
      <c r="E379" s="631"/>
      <c r="F379" s="632">
        <f>+F380+F382</f>
        <v>206457.65195658783</v>
      </c>
      <c r="G379" s="632">
        <f t="shared" si="6109"/>
        <v>206457.65195658786</v>
      </c>
      <c r="H379" s="632">
        <f t="shared" ref="H379:AT379" si="6463">+H380+H382</f>
        <v>0</v>
      </c>
      <c r="I379" s="632">
        <f t="shared" si="6463"/>
        <v>0</v>
      </c>
      <c r="J379" s="632">
        <f t="shared" si="6463"/>
        <v>0</v>
      </c>
      <c r="K379" s="632">
        <f t="shared" si="6463"/>
        <v>0</v>
      </c>
      <c r="L379" s="632">
        <f t="shared" si="6463"/>
        <v>0</v>
      </c>
      <c r="M379" s="632">
        <f t="shared" si="6463"/>
        <v>50732.360345835958</v>
      </c>
      <c r="N379" s="632">
        <f t="shared" si="6463"/>
        <v>0</v>
      </c>
      <c r="O379" s="632">
        <f t="shared" si="6463"/>
        <v>0</v>
      </c>
      <c r="P379" s="632">
        <f t="shared" si="6463"/>
        <v>0</v>
      </c>
      <c r="Q379" s="632">
        <f t="shared" si="6463"/>
        <v>0</v>
      </c>
      <c r="R379" s="632">
        <f t="shared" si="6463"/>
        <v>94493.638138424329</v>
      </c>
      <c r="S379" s="632">
        <f t="shared" si="6463"/>
        <v>10499.29312649159</v>
      </c>
      <c r="T379" s="632">
        <f t="shared" si="6463"/>
        <v>0</v>
      </c>
      <c r="U379" s="632">
        <f t="shared" si="6463"/>
        <v>0</v>
      </c>
      <c r="V379" s="632">
        <f t="shared" si="6463"/>
        <v>0</v>
      </c>
      <c r="W379" s="632">
        <f t="shared" si="6463"/>
        <v>0</v>
      </c>
      <c r="X379" s="632">
        <f t="shared" si="6463"/>
        <v>0</v>
      </c>
      <c r="Y379" s="632">
        <f t="shared" si="6463"/>
        <v>0</v>
      </c>
      <c r="Z379" s="632">
        <f t="shared" si="6463"/>
        <v>0</v>
      </c>
      <c r="AA379" s="632">
        <f t="shared" si="6463"/>
        <v>17249.002517584231</v>
      </c>
      <c r="AB379" s="632">
        <f t="shared" si="6463"/>
        <v>33483.357828251726</v>
      </c>
      <c r="AC379" s="632">
        <f t="shared" si="6463"/>
        <v>0</v>
      </c>
      <c r="AD379" s="632">
        <f t="shared" si="6463"/>
        <v>0</v>
      </c>
      <c r="AE379" s="632">
        <f t="shared" si="6463"/>
        <v>0</v>
      </c>
      <c r="AF379" s="632">
        <f t="shared" si="6463"/>
        <v>0</v>
      </c>
      <c r="AG379" s="632">
        <f t="shared" si="6463"/>
        <v>0</v>
      </c>
      <c r="AH379" s="632">
        <f t="shared" si="6463"/>
        <v>0</v>
      </c>
      <c r="AI379" s="632">
        <f t="shared" si="6463"/>
        <v>0</v>
      </c>
      <c r="AJ379" s="632">
        <f t="shared" si="6463"/>
        <v>0</v>
      </c>
      <c r="AK379" s="632">
        <f t="shared" si="6463"/>
        <v>0</v>
      </c>
      <c r="AL379" s="632">
        <f t="shared" si="6463"/>
        <v>0</v>
      </c>
      <c r="AM379" s="632">
        <f t="shared" si="6463"/>
        <v>0</v>
      </c>
      <c r="AN379" s="632">
        <f t="shared" si="6463"/>
        <v>0</v>
      </c>
      <c r="AO379" s="632">
        <f t="shared" si="6463"/>
        <v>0</v>
      </c>
      <c r="AP379" s="632">
        <f t="shared" si="6463"/>
        <v>0</v>
      </c>
      <c r="AQ379" s="632">
        <f t="shared" si="6463"/>
        <v>0</v>
      </c>
      <c r="AR379" s="632">
        <f t="shared" si="6463"/>
        <v>0</v>
      </c>
      <c r="AS379" s="632">
        <f t="shared" si="6463"/>
        <v>0</v>
      </c>
      <c r="AT379" s="632">
        <f t="shared" si="6463"/>
        <v>0</v>
      </c>
      <c r="AU379" s="613">
        <f t="shared" si="6108"/>
        <v>206457.65195658786</v>
      </c>
      <c r="AV379" s="645">
        <f t="shared" si="6067"/>
        <v>0</v>
      </c>
      <c r="AW379" s="656">
        <f t="shared" si="6068"/>
        <v>0</v>
      </c>
      <c r="AX379" s="591"/>
    </row>
    <row r="380" spans="1:50" hidden="1" outlineLevel="1">
      <c r="A380" s="590"/>
      <c r="B380" s="646" t="s">
        <v>305</v>
      </c>
      <c r="C380" s="646" t="s">
        <v>615</v>
      </c>
      <c r="D380" s="647" t="s">
        <v>616</v>
      </c>
      <c r="E380" s="649"/>
      <c r="F380" s="650">
        <v>101464.72069167192</v>
      </c>
      <c r="G380" s="650">
        <f t="shared" si="6109"/>
        <v>101464.72069167192</v>
      </c>
      <c r="H380" s="649">
        <f t="shared" ref="H380" si="6464">+H381*$F380</f>
        <v>0</v>
      </c>
      <c r="I380" s="649">
        <f t="shared" ref="I380" si="6465">+I381*$F380</f>
        <v>0</v>
      </c>
      <c r="J380" s="649">
        <f t="shared" ref="J380" si="6466">+J381*$F380</f>
        <v>0</v>
      </c>
      <c r="K380" s="649">
        <f t="shared" ref="K380" si="6467">+K381*$F380</f>
        <v>0</v>
      </c>
      <c r="L380" s="649">
        <f t="shared" ref="L380" si="6468">+L381*$F380</f>
        <v>0</v>
      </c>
      <c r="M380" s="649">
        <f t="shared" ref="M380" si="6469">+M381*$F380</f>
        <v>50732.360345835958</v>
      </c>
      <c r="N380" s="649">
        <f t="shared" ref="N380" si="6470">+N381*$F380</f>
        <v>0</v>
      </c>
      <c r="O380" s="649">
        <f t="shared" ref="O380" si="6471">+O381*$F380</f>
        <v>0</v>
      </c>
      <c r="P380" s="649">
        <f t="shared" ref="P380" si="6472">+P381*$F380</f>
        <v>0</v>
      </c>
      <c r="Q380" s="649">
        <f t="shared" ref="Q380" si="6473">+Q381*$F380</f>
        <v>0</v>
      </c>
      <c r="R380" s="649">
        <f t="shared" ref="R380" si="6474">+R381*$F380</f>
        <v>0</v>
      </c>
      <c r="S380" s="649">
        <f t="shared" ref="S380" si="6475">+S381*$F380</f>
        <v>0</v>
      </c>
      <c r="T380" s="649">
        <f t="shared" ref="T380" si="6476">+T381*$F380</f>
        <v>0</v>
      </c>
      <c r="U380" s="649">
        <f t="shared" ref="U380" si="6477">+U381*$F380</f>
        <v>0</v>
      </c>
      <c r="V380" s="649">
        <f t="shared" ref="V380" si="6478">+V381*$F380</f>
        <v>0</v>
      </c>
      <c r="W380" s="649">
        <f t="shared" ref="W380" si="6479">+W381*$F380</f>
        <v>0</v>
      </c>
      <c r="X380" s="649">
        <f t="shared" ref="X380" si="6480">+X381*$F380</f>
        <v>0</v>
      </c>
      <c r="Y380" s="649">
        <f t="shared" ref="Y380" si="6481">+Y381*$F380</f>
        <v>0</v>
      </c>
      <c r="Z380" s="649">
        <f t="shared" ref="Z380" si="6482">+Z381*$F380</f>
        <v>0</v>
      </c>
      <c r="AA380" s="649">
        <f t="shared" ref="AA380" si="6483">+AA381*$F380</f>
        <v>17249.002517584231</v>
      </c>
      <c r="AB380" s="649">
        <f t="shared" ref="AB380" si="6484">+AB381*$F380</f>
        <v>33483.357828251726</v>
      </c>
      <c r="AC380" s="649">
        <f t="shared" ref="AC380" si="6485">+AC381*$F380</f>
        <v>0</v>
      </c>
      <c r="AD380" s="649">
        <f t="shared" ref="AD380" si="6486">+AD381*$F380</f>
        <v>0</v>
      </c>
      <c r="AE380" s="649">
        <f t="shared" ref="AE380" si="6487">+AE381*$F380</f>
        <v>0</v>
      </c>
      <c r="AF380" s="649">
        <f t="shared" ref="AF380" si="6488">+AF381*$F380</f>
        <v>0</v>
      </c>
      <c r="AG380" s="649">
        <f t="shared" ref="AG380" si="6489">+AG381*$F380</f>
        <v>0</v>
      </c>
      <c r="AH380" s="649">
        <f t="shared" ref="AH380" si="6490">+AH381*$F380</f>
        <v>0</v>
      </c>
      <c r="AI380" s="649">
        <f t="shared" ref="AI380" si="6491">+AI381*$F380</f>
        <v>0</v>
      </c>
      <c r="AJ380" s="649">
        <f t="shared" ref="AJ380" si="6492">+AJ381*$F380</f>
        <v>0</v>
      </c>
      <c r="AK380" s="649">
        <f t="shared" ref="AK380" si="6493">+AK381*$F380</f>
        <v>0</v>
      </c>
      <c r="AL380" s="649">
        <f t="shared" ref="AL380" si="6494">+AL381*$F380</f>
        <v>0</v>
      </c>
      <c r="AM380" s="649">
        <f t="shared" ref="AM380" si="6495">+AM381*$F380</f>
        <v>0</v>
      </c>
      <c r="AN380" s="649">
        <f t="shared" ref="AN380" si="6496">+AN381*$F380</f>
        <v>0</v>
      </c>
      <c r="AO380" s="649">
        <f t="shared" ref="AO380" si="6497">+AO381*$F380</f>
        <v>0</v>
      </c>
      <c r="AP380" s="649">
        <f t="shared" ref="AP380" si="6498">+AP381*$F380</f>
        <v>0</v>
      </c>
      <c r="AQ380" s="649">
        <f t="shared" ref="AQ380" si="6499">+AQ381*$F380</f>
        <v>0</v>
      </c>
      <c r="AR380" s="649">
        <f t="shared" ref="AR380" si="6500">+AR381*$F380</f>
        <v>0</v>
      </c>
      <c r="AS380" s="649">
        <f t="shared" ref="AS380" si="6501">+AS381*$F380</f>
        <v>0</v>
      </c>
      <c r="AT380" s="649">
        <f t="shared" ref="AT380" si="6502">+AT381*$F380</f>
        <v>0</v>
      </c>
      <c r="AU380" s="613">
        <f t="shared" si="6108"/>
        <v>101464.72069167192</v>
      </c>
      <c r="AV380" s="645">
        <f t="shared" si="6067"/>
        <v>0</v>
      </c>
      <c r="AW380" s="656">
        <f t="shared" si="6068"/>
        <v>0</v>
      </c>
      <c r="AX380" s="591"/>
    </row>
    <row r="381" spans="1:50" hidden="1" outlineLevel="1">
      <c r="A381" s="590"/>
      <c r="B381" s="636"/>
      <c r="C381" s="636"/>
      <c r="D381" s="651"/>
      <c r="E381" s="653"/>
      <c r="F381" s="640"/>
      <c r="G381" s="640">
        <f t="shared" si="6109"/>
        <v>1</v>
      </c>
      <c r="H381" s="658">
        <v>0</v>
      </c>
      <c r="I381" s="658">
        <v>0</v>
      </c>
      <c r="J381" s="658">
        <v>0</v>
      </c>
      <c r="K381" s="658">
        <v>0</v>
      </c>
      <c r="L381" s="658">
        <v>0</v>
      </c>
      <c r="M381" s="658">
        <v>0.5</v>
      </c>
      <c r="N381" s="658">
        <v>0</v>
      </c>
      <c r="O381" s="658">
        <v>0</v>
      </c>
      <c r="P381" s="658">
        <v>0</v>
      </c>
      <c r="Q381" s="658">
        <v>0</v>
      </c>
      <c r="R381" s="658">
        <v>0</v>
      </c>
      <c r="S381" s="658">
        <v>0</v>
      </c>
      <c r="T381" s="658">
        <v>0</v>
      </c>
      <c r="U381" s="658">
        <v>0</v>
      </c>
      <c r="V381" s="658">
        <v>0</v>
      </c>
      <c r="W381" s="658">
        <v>0</v>
      </c>
      <c r="X381" s="658">
        <v>0</v>
      </c>
      <c r="Y381" s="658">
        <v>0</v>
      </c>
      <c r="Z381" s="658">
        <v>0</v>
      </c>
      <c r="AA381" s="658">
        <v>0.17000000000000004</v>
      </c>
      <c r="AB381" s="658">
        <v>0.32999999999999996</v>
      </c>
      <c r="AC381" s="658">
        <v>0</v>
      </c>
      <c r="AD381" s="658">
        <v>0</v>
      </c>
      <c r="AE381" s="658">
        <v>0</v>
      </c>
      <c r="AF381" s="658">
        <v>0</v>
      </c>
      <c r="AG381" s="658">
        <v>0</v>
      </c>
      <c r="AH381" s="658">
        <v>0</v>
      </c>
      <c r="AI381" s="658">
        <v>0</v>
      </c>
      <c r="AJ381" s="658">
        <v>0</v>
      </c>
      <c r="AK381" s="658">
        <v>0</v>
      </c>
      <c r="AL381" s="658">
        <v>0</v>
      </c>
      <c r="AM381" s="658">
        <v>0</v>
      </c>
      <c r="AN381" s="658">
        <v>0</v>
      </c>
      <c r="AO381" s="658">
        <v>0</v>
      </c>
      <c r="AP381" s="658">
        <v>0</v>
      </c>
      <c r="AQ381" s="658">
        <v>0</v>
      </c>
      <c r="AR381" s="658">
        <v>0</v>
      </c>
      <c r="AS381" s="658">
        <v>0</v>
      </c>
      <c r="AT381" s="658">
        <v>0</v>
      </c>
      <c r="AU381" s="613">
        <f t="shared" si="6108"/>
        <v>1</v>
      </c>
      <c r="AV381" s="645">
        <f t="shared" si="6067"/>
        <v>1</v>
      </c>
      <c r="AW381" s="656" t="e">
        <f t="shared" si="6068"/>
        <v>#DIV/0!</v>
      </c>
      <c r="AX381" s="591"/>
    </row>
    <row r="382" spans="1:50" hidden="1" outlineLevel="1">
      <c r="A382" s="590"/>
      <c r="B382" s="646" t="s">
        <v>305</v>
      </c>
      <c r="C382" s="646" t="s">
        <v>617</v>
      </c>
      <c r="D382" s="647" t="s">
        <v>618</v>
      </c>
      <c r="E382" s="649"/>
      <c r="F382" s="650">
        <v>104992.93126491591</v>
      </c>
      <c r="G382" s="650">
        <f t="shared" si="6109"/>
        <v>104992.93126491591</v>
      </c>
      <c r="H382" s="649">
        <f t="shared" ref="H382" si="6503">+H383*$F382</f>
        <v>0</v>
      </c>
      <c r="I382" s="649">
        <f t="shared" ref="I382" si="6504">+I383*$F382</f>
        <v>0</v>
      </c>
      <c r="J382" s="649">
        <f t="shared" ref="J382" si="6505">+J383*$F382</f>
        <v>0</v>
      </c>
      <c r="K382" s="649">
        <f t="shared" ref="K382" si="6506">+K383*$F382</f>
        <v>0</v>
      </c>
      <c r="L382" s="649">
        <f t="shared" ref="L382" si="6507">+L383*$F382</f>
        <v>0</v>
      </c>
      <c r="M382" s="649">
        <f t="shared" ref="M382" si="6508">+M383*$F382</f>
        <v>0</v>
      </c>
      <c r="N382" s="649">
        <f t="shared" ref="N382" si="6509">+N383*$F382</f>
        <v>0</v>
      </c>
      <c r="O382" s="649">
        <f t="shared" ref="O382" si="6510">+O383*$F382</f>
        <v>0</v>
      </c>
      <c r="P382" s="649">
        <f t="shared" ref="P382" si="6511">+P383*$F382</f>
        <v>0</v>
      </c>
      <c r="Q382" s="649">
        <f t="shared" ref="Q382" si="6512">+Q383*$F382</f>
        <v>0</v>
      </c>
      <c r="R382" s="649">
        <f t="shared" ref="R382" si="6513">+R383*$F382</f>
        <v>94493.638138424329</v>
      </c>
      <c r="S382" s="649">
        <f t="shared" ref="S382" si="6514">+S383*$F382</f>
        <v>10499.29312649159</v>
      </c>
      <c r="T382" s="649">
        <f t="shared" ref="T382" si="6515">+T383*$F382</f>
        <v>0</v>
      </c>
      <c r="U382" s="649">
        <f t="shared" ref="U382" si="6516">+U383*$F382</f>
        <v>0</v>
      </c>
      <c r="V382" s="649">
        <f t="shared" ref="V382" si="6517">+V383*$F382</f>
        <v>0</v>
      </c>
      <c r="W382" s="649">
        <f t="shared" ref="W382" si="6518">+W383*$F382</f>
        <v>0</v>
      </c>
      <c r="X382" s="649">
        <f t="shared" ref="X382" si="6519">+X383*$F382</f>
        <v>0</v>
      </c>
      <c r="Y382" s="649">
        <f t="shared" ref="Y382" si="6520">+Y383*$F382</f>
        <v>0</v>
      </c>
      <c r="Z382" s="649">
        <f t="shared" ref="Z382" si="6521">+Z383*$F382</f>
        <v>0</v>
      </c>
      <c r="AA382" s="649">
        <f t="shared" ref="AA382" si="6522">+AA383*$F382</f>
        <v>0</v>
      </c>
      <c r="AB382" s="649">
        <f t="shared" ref="AB382" si="6523">+AB383*$F382</f>
        <v>0</v>
      </c>
      <c r="AC382" s="649">
        <f t="shared" ref="AC382" si="6524">+AC383*$F382</f>
        <v>0</v>
      </c>
      <c r="AD382" s="649">
        <f t="shared" ref="AD382" si="6525">+AD383*$F382</f>
        <v>0</v>
      </c>
      <c r="AE382" s="649">
        <f t="shared" ref="AE382" si="6526">+AE383*$F382</f>
        <v>0</v>
      </c>
      <c r="AF382" s="649">
        <f t="shared" ref="AF382" si="6527">+AF383*$F382</f>
        <v>0</v>
      </c>
      <c r="AG382" s="649">
        <f t="shared" ref="AG382" si="6528">+AG383*$F382</f>
        <v>0</v>
      </c>
      <c r="AH382" s="649">
        <f t="shared" ref="AH382" si="6529">+AH383*$F382</f>
        <v>0</v>
      </c>
      <c r="AI382" s="649">
        <f t="shared" ref="AI382" si="6530">+AI383*$F382</f>
        <v>0</v>
      </c>
      <c r="AJ382" s="649">
        <f t="shared" ref="AJ382" si="6531">+AJ383*$F382</f>
        <v>0</v>
      </c>
      <c r="AK382" s="649">
        <f t="shared" ref="AK382" si="6532">+AK383*$F382</f>
        <v>0</v>
      </c>
      <c r="AL382" s="649">
        <f t="shared" ref="AL382" si="6533">+AL383*$F382</f>
        <v>0</v>
      </c>
      <c r="AM382" s="649">
        <f t="shared" ref="AM382" si="6534">+AM383*$F382</f>
        <v>0</v>
      </c>
      <c r="AN382" s="649">
        <f t="shared" ref="AN382" si="6535">+AN383*$F382</f>
        <v>0</v>
      </c>
      <c r="AO382" s="649">
        <f t="shared" ref="AO382" si="6536">+AO383*$F382</f>
        <v>0</v>
      </c>
      <c r="AP382" s="649">
        <f t="shared" ref="AP382" si="6537">+AP383*$F382</f>
        <v>0</v>
      </c>
      <c r="AQ382" s="649">
        <f t="shared" ref="AQ382" si="6538">+AQ383*$F382</f>
        <v>0</v>
      </c>
      <c r="AR382" s="649">
        <f t="shared" ref="AR382" si="6539">+AR383*$F382</f>
        <v>0</v>
      </c>
      <c r="AS382" s="649">
        <f t="shared" ref="AS382" si="6540">+AS383*$F382</f>
        <v>0</v>
      </c>
      <c r="AT382" s="649">
        <f t="shared" ref="AT382" si="6541">+AT383*$F382</f>
        <v>0</v>
      </c>
      <c r="AU382" s="613">
        <f t="shared" si="6108"/>
        <v>104992.93126491591</v>
      </c>
      <c r="AV382" s="645">
        <f t="shared" si="6067"/>
        <v>0</v>
      </c>
      <c r="AW382" s="656">
        <f t="shared" si="6068"/>
        <v>0</v>
      </c>
      <c r="AX382" s="591"/>
    </row>
    <row r="383" spans="1:50" hidden="1" outlineLevel="1">
      <c r="A383" s="590"/>
      <c r="B383" s="636"/>
      <c r="C383" s="636"/>
      <c r="D383" s="651"/>
      <c r="E383" s="653"/>
      <c r="F383" s="640"/>
      <c r="G383" s="640">
        <f t="shared" si="6109"/>
        <v>1</v>
      </c>
      <c r="H383" s="658">
        <v>0</v>
      </c>
      <c r="I383" s="658">
        <v>0</v>
      </c>
      <c r="J383" s="658">
        <v>0</v>
      </c>
      <c r="K383" s="658">
        <v>0</v>
      </c>
      <c r="L383" s="658">
        <v>0</v>
      </c>
      <c r="M383" s="658">
        <v>0</v>
      </c>
      <c r="N383" s="658">
        <v>0</v>
      </c>
      <c r="O383" s="658">
        <v>0</v>
      </c>
      <c r="P383" s="658">
        <v>0</v>
      </c>
      <c r="Q383" s="658">
        <v>0</v>
      </c>
      <c r="R383" s="658">
        <v>0.9</v>
      </c>
      <c r="S383" s="658">
        <v>9.9999999999999978E-2</v>
      </c>
      <c r="T383" s="658">
        <v>0</v>
      </c>
      <c r="U383" s="658">
        <v>0</v>
      </c>
      <c r="V383" s="658">
        <v>0</v>
      </c>
      <c r="W383" s="658">
        <v>0</v>
      </c>
      <c r="X383" s="658">
        <v>0</v>
      </c>
      <c r="Y383" s="658">
        <v>0</v>
      </c>
      <c r="Z383" s="658">
        <v>0</v>
      </c>
      <c r="AA383" s="658">
        <v>0</v>
      </c>
      <c r="AB383" s="658">
        <v>0</v>
      </c>
      <c r="AC383" s="658">
        <v>0</v>
      </c>
      <c r="AD383" s="658">
        <v>0</v>
      </c>
      <c r="AE383" s="658">
        <v>0</v>
      </c>
      <c r="AF383" s="658">
        <v>0</v>
      </c>
      <c r="AG383" s="658">
        <v>0</v>
      </c>
      <c r="AH383" s="658">
        <v>0</v>
      </c>
      <c r="AI383" s="658">
        <v>0</v>
      </c>
      <c r="AJ383" s="658">
        <v>0</v>
      </c>
      <c r="AK383" s="658">
        <v>0</v>
      </c>
      <c r="AL383" s="658">
        <v>0</v>
      </c>
      <c r="AM383" s="658">
        <v>0</v>
      </c>
      <c r="AN383" s="658">
        <v>0</v>
      </c>
      <c r="AO383" s="658">
        <v>0</v>
      </c>
      <c r="AP383" s="658">
        <v>0</v>
      </c>
      <c r="AQ383" s="658">
        <v>0</v>
      </c>
      <c r="AR383" s="658">
        <v>0</v>
      </c>
      <c r="AS383" s="658">
        <v>0</v>
      </c>
      <c r="AT383" s="658">
        <v>0</v>
      </c>
      <c r="AU383" s="613">
        <f t="shared" si="6108"/>
        <v>1</v>
      </c>
      <c r="AV383" s="645">
        <f t="shared" si="6067"/>
        <v>1</v>
      </c>
      <c r="AW383" s="656" t="e">
        <f t="shared" si="6068"/>
        <v>#DIV/0!</v>
      </c>
      <c r="AX383" s="591"/>
    </row>
    <row r="384" spans="1:50" hidden="1" outlineLevel="1">
      <c r="A384" s="590"/>
      <c r="B384" s="629" t="s">
        <v>278</v>
      </c>
      <c r="C384" s="629" t="s">
        <v>619</v>
      </c>
      <c r="D384" s="630" t="s">
        <v>620</v>
      </c>
      <c r="E384" s="631"/>
      <c r="F384" s="632">
        <f>+F385+F387+F389+F391+F393+F395</f>
        <v>201280.00294035225</v>
      </c>
      <c r="G384" s="632">
        <f t="shared" si="6109"/>
        <v>201280.00294035222</v>
      </c>
      <c r="H384" s="631">
        <v>0</v>
      </c>
      <c r="I384" s="631">
        <v>0</v>
      </c>
      <c r="J384" s="631">
        <v>0</v>
      </c>
      <c r="K384" s="631">
        <v>0</v>
      </c>
      <c r="L384" s="631">
        <v>0</v>
      </c>
      <c r="M384" s="631">
        <v>0</v>
      </c>
      <c r="N384" s="631">
        <v>0</v>
      </c>
      <c r="O384" s="631">
        <v>0</v>
      </c>
      <c r="P384" s="631">
        <v>0</v>
      </c>
      <c r="Q384" s="631">
        <v>60384.000882105676</v>
      </c>
      <c r="R384" s="631">
        <v>0</v>
      </c>
      <c r="S384" s="631">
        <v>0</v>
      </c>
      <c r="T384" s="631">
        <v>45729.634496992832</v>
      </c>
      <c r="U384" s="631">
        <v>22955.661504079722</v>
      </c>
      <c r="V384" s="631">
        <v>48136.457365255621</v>
      </c>
      <c r="W384" s="631">
        <v>17029.448589006075</v>
      </c>
      <c r="X384" s="631">
        <v>0</v>
      </c>
      <c r="Y384" s="631">
        <v>0</v>
      </c>
      <c r="Z384" s="631">
        <v>0</v>
      </c>
      <c r="AA384" s="631">
        <v>0</v>
      </c>
      <c r="AB384" s="631">
        <v>0</v>
      </c>
      <c r="AC384" s="631">
        <v>0</v>
      </c>
      <c r="AD384" s="631">
        <v>0</v>
      </c>
      <c r="AE384" s="631">
        <v>0</v>
      </c>
      <c r="AF384" s="631">
        <v>0</v>
      </c>
      <c r="AG384" s="631">
        <v>0</v>
      </c>
      <c r="AH384" s="631">
        <v>7044.8001029123307</v>
      </c>
      <c r="AI384" s="631">
        <v>0</v>
      </c>
      <c r="AJ384" s="631">
        <v>0</v>
      </c>
      <c r="AK384" s="631">
        <v>0</v>
      </c>
      <c r="AL384" s="631">
        <v>0</v>
      </c>
      <c r="AM384" s="631">
        <v>0</v>
      </c>
      <c r="AN384" s="631">
        <v>0</v>
      </c>
      <c r="AO384" s="631">
        <v>0</v>
      </c>
      <c r="AP384" s="631">
        <v>0</v>
      </c>
      <c r="AQ384" s="631">
        <v>0</v>
      </c>
      <c r="AR384" s="631">
        <v>0</v>
      </c>
      <c r="AS384" s="631">
        <v>0</v>
      </c>
      <c r="AT384" s="631">
        <v>0</v>
      </c>
      <c r="AU384" s="613">
        <f t="shared" si="6108"/>
        <v>201280.00294035222</v>
      </c>
      <c r="AV384" s="645">
        <f t="shared" si="6067"/>
        <v>0</v>
      </c>
      <c r="AW384" s="656">
        <f t="shared" si="6068"/>
        <v>0</v>
      </c>
      <c r="AX384" s="591"/>
    </row>
    <row r="385" spans="1:50" hidden="1" outlineLevel="1">
      <c r="A385" s="590"/>
      <c r="B385" s="646" t="s">
        <v>305</v>
      </c>
      <c r="C385" s="646" t="s">
        <v>621</v>
      </c>
      <c r="D385" s="647" t="s">
        <v>622</v>
      </c>
      <c r="E385" s="649"/>
      <c r="F385" s="650">
        <v>72385.650173316724</v>
      </c>
      <c r="G385" s="650">
        <f t="shared" si="6109"/>
        <v>72385.650173316724</v>
      </c>
      <c r="H385" s="649">
        <f t="shared" ref="H385" si="6542">+H386*$F385</f>
        <v>0</v>
      </c>
      <c r="I385" s="649">
        <f t="shared" ref="I385" si="6543">+I386*$F385</f>
        <v>0</v>
      </c>
      <c r="J385" s="649">
        <f t="shared" ref="J385" si="6544">+J386*$F385</f>
        <v>0</v>
      </c>
      <c r="K385" s="649">
        <f t="shared" ref="K385" si="6545">+K386*$F385</f>
        <v>0</v>
      </c>
      <c r="L385" s="649">
        <f t="shared" ref="L385" si="6546">+L386*$F385</f>
        <v>0</v>
      </c>
      <c r="M385" s="649">
        <f t="shared" ref="M385" si="6547">+M386*$F385</f>
        <v>0</v>
      </c>
      <c r="N385" s="649">
        <f t="shared" ref="N385" si="6548">+N386*$F385</f>
        <v>0</v>
      </c>
      <c r="O385" s="649">
        <f t="shared" ref="O385" si="6549">+O386*$F385</f>
        <v>0</v>
      </c>
      <c r="P385" s="649">
        <f t="shared" ref="P385" si="6550">+P386*$F385</f>
        <v>0</v>
      </c>
      <c r="Q385" s="649">
        <f t="shared" ref="Q385" si="6551">+Q386*$F385</f>
        <v>0</v>
      </c>
      <c r="R385" s="649">
        <f t="shared" ref="R385" si="6552">+R386*$F385</f>
        <v>0</v>
      </c>
      <c r="S385" s="649">
        <f t="shared" ref="S385" si="6553">+S386*$F385</f>
        <v>0</v>
      </c>
      <c r="T385" s="649">
        <f t="shared" ref="T385" si="6554">+T386*$F385</f>
        <v>68766.367664650883</v>
      </c>
      <c r="U385" s="649">
        <f t="shared" ref="U385" si="6555">+U386*$F385</f>
        <v>3619.2825086658395</v>
      </c>
      <c r="V385" s="649">
        <f t="shared" ref="V385" si="6556">+V386*$F385</f>
        <v>0</v>
      </c>
      <c r="W385" s="649">
        <f t="shared" ref="W385" si="6557">+W386*$F385</f>
        <v>0</v>
      </c>
      <c r="X385" s="649">
        <f t="shared" ref="X385" si="6558">+X386*$F385</f>
        <v>0</v>
      </c>
      <c r="Y385" s="649">
        <f t="shared" ref="Y385" si="6559">+Y386*$F385</f>
        <v>0</v>
      </c>
      <c r="Z385" s="649">
        <f t="shared" ref="Z385" si="6560">+Z386*$F385</f>
        <v>0</v>
      </c>
      <c r="AA385" s="649">
        <f t="shared" ref="AA385" si="6561">+AA386*$F385</f>
        <v>0</v>
      </c>
      <c r="AB385" s="649">
        <f t="shared" ref="AB385" si="6562">+AB386*$F385</f>
        <v>0</v>
      </c>
      <c r="AC385" s="649">
        <f t="shared" ref="AC385" si="6563">+AC386*$F385</f>
        <v>0</v>
      </c>
      <c r="AD385" s="649">
        <f t="shared" ref="AD385" si="6564">+AD386*$F385</f>
        <v>0</v>
      </c>
      <c r="AE385" s="649">
        <f t="shared" ref="AE385" si="6565">+AE386*$F385</f>
        <v>0</v>
      </c>
      <c r="AF385" s="649">
        <f t="shared" ref="AF385" si="6566">+AF386*$F385</f>
        <v>0</v>
      </c>
      <c r="AG385" s="649">
        <f t="shared" ref="AG385" si="6567">+AG386*$F385</f>
        <v>0</v>
      </c>
      <c r="AH385" s="649">
        <f t="shared" ref="AH385" si="6568">+AH386*$F385</f>
        <v>0</v>
      </c>
      <c r="AI385" s="649">
        <f t="shared" ref="AI385" si="6569">+AI386*$F385</f>
        <v>0</v>
      </c>
      <c r="AJ385" s="649">
        <f t="shared" ref="AJ385" si="6570">+AJ386*$F385</f>
        <v>0</v>
      </c>
      <c r="AK385" s="649">
        <f t="shared" ref="AK385" si="6571">+AK386*$F385</f>
        <v>0</v>
      </c>
      <c r="AL385" s="649">
        <f t="shared" ref="AL385" si="6572">+AL386*$F385</f>
        <v>0</v>
      </c>
      <c r="AM385" s="649">
        <f t="shared" ref="AM385" si="6573">+AM386*$F385</f>
        <v>0</v>
      </c>
      <c r="AN385" s="649">
        <f t="shared" ref="AN385" si="6574">+AN386*$F385</f>
        <v>0</v>
      </c>
      <c r="AO385" s="649">
        <f t="shared" ref="AO385" si="6575">+AO386*$F385</f>
        <v>0</v>
      </c>
      <c r="AP385" s="649">
        <f t="shared" ref="AP385" si="6576">+AP386*$F385</f>
        <v>0</v>
      </c>
      <c r="AQ385" s="649">
        <f t="shared" ref="AQ385" si="6577">+AQ386*$F385</f>
        <v>0</v>
      </c>
      <c r="AR385" s="649">
        <f t="shared" ref="AR385" si="6578">+AR386*$F385</f>
        <v>0</v>
      </c>
      <c r="AS385" s="649">
        <f t="shared" ref="AS385" si="6579">+AS386*$F385</f>
        <v>0</v>
      </c>
      <c r="AT385" s="649">
        <f t="shared" ref="AT385" si="6580">+AT386*$F385</f>
        <v>0</v>
      </c>
      <c r="AU385" s="613">
        <f t="shared" si="6108"/>
        <v>72385.650173316724</v>
      </c>
      <c r="AV385" s="645">
        <f t="shared" si="6067"/>
        <v>0</v>
      </c>
      <c r="AW385" s="656">
        <f t="shared" si="6068"/>
        <v>0</v>
      </c>
      <c r="AX385" s="591"/>
    </row>
    <row r="386" spans="1:50" hidden="1" outlineLevel="1">
      <c r="A386" s="590"/>
      <c r="B386" s="636"/>
      <c r="C386" s="636"/>
      <c r="D386" s="651"/>
      <c r="E386" s="653"/>
      <c r="F386" s="640"/>
      <c r="G386" s="640">
        <f t="shared" si="6109"/>
        <v>1</v>
      </c>
      <c r="H386" s="658">
        <v>0</v>
      </c>
      <c r="I386" s="658">
        <v>0</v>
      </c>
      <c r="J386" s="658">
        <v>0</v>
      </c>
      <c r="K386" s="658">
        <v>0</v>
      </c>
      <c r="L386" s="658">
        <v>0</v>
      </c>
      <c r="M386" s="658">
        <v>0</v>
      </c>
      <c r="N386" s="658">
        <v>0</v>
      </c>
      <c r="O386" s="658">
        <v>0</v>
      </c>
      <c r="P386" s="658">
        <v>0</v>
      </c>
      <c r="Q386" s="658">
        <v>0</v>
      </c>
      <c r="R386" s="658">
        <v>0</v>
      </c>
      <c r="S386" s="658">
        <v>0</v>
      </c>
      <c r="T386" s="658">
        <v>0.95</v>
      </c>
      <c r="U386" s="658">
        <v>5.0000000000000044E-2</v>
      </c>
      <c r="V386" s="658">
        <v>0</v>
      </c>
      <c r="W386" s="658">
        <v>0</v>
      </c>
      <c r="X386" s="658">
        <v>0</v>
      </c>
      <c r="Y386" s="658">
        <v>0</v>
      </c>
      <c r="Z386" s="658">
        <v>0</v>
      </c>
      <c r="AA386" s="658">
        <v>0</v>
      </c>
      <c r="AB386" s="658">
        <v>0</v>
      </c>
      <c r="AC386" s="658">
        <v>0</v>
      </c>
      <c r="AD386" s="658">
        <v>0</v>
      </c>
      <c r="AE386" s="658">
        <v>0</v>
      </c>
      <c r="AF386" s="658">
        <v>0</v>
      </c>
      <c r="AG386" s="658">
        <v>0</v>
      </c>
      <c r="AH386" s="658">
        <v>0</v>
      </c>
      <c r="AI386" s="658">
        <v>0</v>
      </c>
      <c r="AJ386" s="658">
        <v>0</v>
      </c>
      <c r="AK386" s="658">
        <v>0</v>
      </c>
      <c r="AL386" s="658">
        <v>0</v>
      </c>
      <c r="AM386" s="658">
        <v>0</v>
      </c>
      <c r="AN386" s="658">
        <v>0</v>
      </c>
      <c r="AO386" s="658">
        <v>0</v>
      </c>
      <c r="AP386" s="658">
        <v>0</v>
      </c>
      <c r="AQ386" s="658">
        <v>0</v>
      </c>
      <c r="AR386" s="658">
        <v>0</v>
      </c>
      <c r="AS386" s="658">
        <v>0</v>
      </c>
      <c r="AT386" s="658">
        <v>0</v>
      </c>
      <c r="AU386" s="613">
        <f t="shared" si="6108"/>
        <v>1</v>
      </c>
      <c r="AV386" s="645">
        <f t="shared" si="6067"/>
        <v>1</v>
      </c>
      <c r="AW386" s="656" t="e">
        <f t="shared" si="6068"/>
        <v>#DIV/0!</v>
      </c>
      <c r="AX386" s="591"/>
    </row>
    <row r="387" spans="1:50" hidden="1" outlineLevel="1">
      <c r="A387" s="590"/>
      <c r="B387" s="646" t="s">
        <v>305</v>
      </c>
      <c r="C387" s="646" t="s">
        <v>623</v>
      </c>
      <c r="D387" s="647" t="s">
        <v>624</v>
      </c>
      <c r="E387" s="649"/>
      <c r="F387" s="650">
        <v>0</v>
      </c>
      <c r="G387" s="650">
        <f t="shared" si="6109"/>
        <v>0</v>
      </c>
      <c r="H387" s="649">
        <f t="shared" ref="H387" si="6581">+H388*$F387</f>
        <v>0</v>
      </c>
      <c r="I387" s="649">
        <f t="shared" ref="I387" si="6582">+I388*$F387</f>
        <v>0</v>
      </c>
      <c r="J387" s="649">
        <f t="shared" ref="J387" si="6583">+J388*$F387</f>
        <v>0</v>
      </c>
      <c r="K387" s="649">
        <f t="shared" ref="K387" si="6584">+K388*$F387</f>
        <v>0</v>
      </c>
      <c r="L387" s="649">
        <f t="shared" ref="L387" si="6585">+L388*$F387</f>
        <v>0</v>
      </c>
      <c r="M387" s="649">
        <f t="shared" ref="M387" si="6586">+M388*$F387</f>
        <v>0</v>
      </c>
      <c r="N387" s="649">
        <f t="shared" ref="N387" si="6587">+N388*$F387</f>
        <v>0</v>
      </c>
      <c r="O387" s="649">
        <f t="shared" ref="O387" si="6588">+O388*$F387</f>
        <v>0</v>
      </c>
      <c r="P387" s="649">
        <f t="shared" ref="P387" si="6589">+P388*$F387</f>
        <v>0</v>
      </c>
      <c r="Q387" s="649">
        <f t="shared" ref="Q387" si="6590">+Q388*$F387</f>
        <v>0</v>
      </c>
      <c r="R387" s="649">
        <f t="shared" ref="R387" si="6591">+R388*$F387</f>
        <v>0</v>
      </c>
      <c r="S387" s="649">
        <f t="shared" ref="S387" si="6592">+S388*$F387</f>
        <v>0</v>
      </c>
      <c r="T387" s="649">
        <f t="shared" ref="T387" si="6593">+T388*$F387</f>
        <v>0</v>
      </c>
      <c r="U387" s="649">
        <f t="shared" ref="U387" si="6594">+U388*$F387</f>
        <v>0</v>
      </c>
      <c r="V387" s="649">
        <f t="shared" ref="V387" si="6595">+V388*$F387</f>
        <v>0</v>
      </c>
      <c r="W387" s="649">
        <f t="shared" ref="W387" si="6596">+W388*$F387</f>
        <v>0</v>
      </c>
      <c r="X387" s="649">
        <f t="shared" ref="X387" si="6597">+X388*$F387</f>
        <v>0</v>
      </c>
      <c r="Y387" s="649">
        <f t="shared" ref="Y387" si="6598">+Y388*$F387</f>
        <v>0</v>
      </c>
      <c r="Z387" s="649">
        <f t="shared" ref="Z387" si="6599">+Z388*$F387</f>
        <v>0</v>
      </c>
      <c r="AA387" s="649">
        <f t="shared" ref="AA387" si="6600">+AA388*$F387</f>
        <v>0</v>
      </c>
      <c r="AB387" s="649">
        <f t="shared" ref="AB387" si="6601">+AB388*$F387</f>
        <v>0</v>
      </c>
      <c r="AC387" s="649">
        <f t="shared" ref="AC387" si="6602">+AC388*$F387</f>
        <v>0</v>
      </c>
      <c r="AD387" s="649">
        <f t="shared" ref="AD387" si="6603">+AD388*$F387</f>
        <v>0</v>
      </c>
      <c r="AE387" s="649">
        <f t="shared" ref="AE387" si="6604">+AE388*$F387</f>
        <v>0</v>
      </c>
      <c r="AF387" s="649">
        <f t="shared" ref="AF387" si="6605">+AF388*$F387</f>
        <v>0</v>
      </c>
      <c r="AG387" s="649">
        <f t="shared" ref="AG387" si="6606">+AG388*$F387</f>
        <v>0</v>
      </c>
      <c r="AH387" s="649">
        <f t="shared" ref="AH387" si="6607">+AH388*$F387</f>
        <v>0</v>
      </c>
      <c r="AI387" s="649">
        <f t="shared" ref="AI387" si="6608">+AI388*$F387</f>
        <v>0</v>
      </c>
      <c r="AJ387" s="649">
        <f t="shared" ref="AJ387" si="6609">+AJ388*$F387</f>
        <v>0</v>
      </c>
      <c r="AK387" s="649">
        <f t="shared" ref="AK387" si="6610">+AK388*$F387</f>
        <v>0</v>
      </c>
      <c r="AL387" s="649">
        <f t="shared" ref="AL387" si="6611">+AL388*$F387</f>
        <v>0</v>
      </c>
      <c r="AM387" s="649">
        <f t="shared" ref="AM387" si="6612">+AM388*$F387</f>
        <v>0</v>
      </c>
      <c r="AN387" s="649">
        <f t="shared" ref="AN387" si="6613">+AN388*$F387</f>
        <v>0</v>
      </c>
      <c r="AO387" s="649">
        <f t="shared" ref="AO387" si="6614">+AO388*$F387</f>
        <v>0</v>
      </c>
      <c r="AP387" s="649">
        <f t="shared" ref="AP387" si="6615">+AP388*$F387</f>
        <v>0</v>
      </c>
      <c r="AQ387" s="649">
        <f t="shared" ref="AQ387" si="6616">+AQ388*$F387</f>
        <v>0</v>
      </c>
      <c r="AR387" s="649">
        <f t="shared" ref="AR387" si="6617">+AR388*$F387</f>
        <v>0</v>
      </c>
      <c r="AS387" s="649">
        <f t="shared" ref="AS387" si="6618">+AS388*$F387</f>
        <v>0</v>
      </c>
      <c r="AT387" s="649">
        <f t="shared" ref="AT387" si="6619">+AT388*$F387</f>
        <v>0</v>
      </c>
      <c r="AU387" s="613">
        <f t="shared" si="6108"/>
        <v>0</v>
      </c>
      <c r="AV387" s="645">
        <f t="shared" si="6067"/>
        <v>0</v>
      </c>
      <c r="AW387" s="656" t="e">
        <f t="shared" si="6068"/>
        <v>#DIV/0!</v>
      </c>
      <c r="AX387" s="591"/>
    </row>
    <row r="388" spans="1:50" hidden="1" outlineLevel="1">
      <c r="A388" s="590"/>
      <c r="B388" s="636"/>
      <c r="C388" s="636"/>
      <c r="D388" s="651"/>
      <c r="E388" s="653"/>
      <c r="F388" s="640"/>
      <c r="G388" s="640">
        <f t="shared" si="6109"/>
        <v>1</v>
      </c>
      <c r="H388" s="658">
        <v>0</v>
      </c>
      <c r="I388" s="658">
        <v>0</v>
      </c>
      <c r="J388" s="658">
        <v>0</v>
      </c>
      <c r="K388" s="658">
        <v>0</v>
      </c>
      <c r="L388" s="658">
        <v>0</v>
      </c>
      <c r="M388" s="658">
        <v>0</v>
      </c>
      <c r="N388" s="658">
        <v>0</v>
      </c>
      <c r="O388" s="658">
        <v>0</v>
      </c>
      <c r="P388" s="658">
        <v>0</v>
      </c>
      <c r="Q388" s="658">
        <v>0</v>
      </c>
      <c r="R388" s="658">
        <v>0</v>
      </c>
      <c r="S388" s="658">
        <v>0</v>
      </c>
      <c r="T388" s="658">
        <v>1</v>
      </c>
      <c r="U388" s="658">
        <v>0</v>
      </c>
      <c r="V388" s="658">
        <v>0</v>
      </c>
      <c r="W388" s="658">
        <v>0</v>
      </c>
      <c r="X388" s="658">
        <v>0</v>
      </c>
      <c r="Y388" s="658">
        <v>0</v>
      </c>
      <c r="Z388" s="658">
        <v>0</v>
      </c>
      <c r="AA388" s="658">
        <v>0</v>
      </c>
      <c r="AB388" s="658">
        <v>0</v>
      </c>
      <c r="AC388" s="658">
        <v>0</v>
      </c>
      <c r="AD388" s="658">
        <v>0</v>
      </c>
      <c r="AE388" s="658">
        <v>0</v>
      </c>
      <c r="AF388" s="658">
        <v>0</v>
      </c>
      <c r="AG388" s="658">
        <v>0</v>
      </c>
      <c r="AH388" s="658">
        <v>0</v>
      </c>
      <c r="AI388" s="658">
        <v>0</v>
      </c>
      <c r="AJ388" s="658">
        <v>0</v>
      </c>
      <c r="AK388" s="658">
        <v>0</v>
      </c>
      <c r="AL388" s="658">
        <v>0</v>
      </c>
      <c r="AM388" s="658">
        <v>0</v>
      </c>
      <c r="AN388" s="658">
        <v>0</v>
      </c>
      <c r="AO388" s="658">
        <v>0</v>
      </c>
      <c r="AP388" s="658">
        <v>0</v>
      </c>
      <c r="AQ388" s="658">
        <v>0</v>
      </c>
      <c r="AR388" s="658">
        <v>0</v>
      </c>
      <c r="AS388" s="658">
        <v>0</v>
      </c>
      <c r="AT388" s="658">
        <v>0</v>
      </c>
      <c r="AU388" s="613">
        <f t="shared" si="6108"/>
        <v>1</v>
      </c>
      <c r="AV388" s="645">
        <f t="shared" si="6067"/>
        <v>1</v>
      </c>
      <c r="AW388" s="656" t="e">
        <f t="shared" si="6068"/>
        <v>#DIV/0!</v>
      </c>
      <c r="AX388" s="591"/>
    </row>
    <row r="389" spans="1:50" hidden="1" outlineLevel="1">
      <c r="A389" s="590"/>
      <c r="B389" s="646" t="s">
        <v>305</v>
      </c>
      <c r="C389" s="646" t="s">
        <v>625</v>
      </c>
      <c r="D389" s="647" t="s">
        <v>626</v>
      </c>
      <c r="E389" s="649"/>
      <c r="F389" s="650">
        <v>30900.509226792397</v>
      </c>
      <c r="G389" s="650">
        <f t="shared" si="6109"/>
        <v>30900.509226792397</v>
      </c>
      <c r="H389" s="649">
        <f t="shared" ref="H389" si="6620">+H390*$F389</f>
        <v>0</v>
      </c>
      <c r="I389" s="649">
        <f t="shared" ref="I389" si="6621">+I390*$F389</f>
        <v>0</v>
      </c>
      <c r="J389" s="649">
        <f t="shared" ref="J389" si="6622">+J390*$F389</f>
        <v>0</v>
      </c>
      <c r="K389" s="649">
        <f t="shared" ref="K389" si="6623">+K390*$F389</f>
        <v>0</v>
      </c>
      <c r="L389" s="649">
        <f t="shared" ref="L389" si="6624">+L390*$F389</f>
        <v>0</v>
      </c>
      <c r="M389" s="649">
        <f t="shared" ref="M389" si="6625">+M390*$F389</f>
        <v>0</v>
      </c>
      <c r="N389" s="649">
        <f t="shared" ref="N389" si="6626">+N390*$F389</f>
        <v>0</v>
      </c>
      <c r="O389" s="649">
        <f t="shared" ref="O389" si="6627">+O390*$F389</f>
        <v>0</v>
      </c>
      <c r="P389" s="649">
        <f t="shared" ref="P389" si="6628">+P390*$F389</f>
        <v>0</v>
      </c>
      <c r="Q389" s="649">
        <f t="shared" ref="Q389" si="6629">+Q390*$F389</f>
        <v>0</v>
      </c>
      <c r="R389" s="649">
        <f t="shared" ref="R389" si="6630">+R390*$F389</f>
        <v>0</v>
      </c>
      <c r="S389" s="649">
        <f t="shared" ref="S389" si="6631">+S390*$F389</f>
        <v>0</v>
      </c>
      <c r="T389" s="649">
        <f t="shared" ref="T389" si="6632">+T390*$F389</f>
        <v>0</v>
      </c>
      <c r="U389" s="649">
        <f t="shared" ref="U389" si="6633">+U390*$F389</f>
        <v>30900.509226792397</v>
      </c>
      <c r="V389" s="649">
        <f t="shared" ref="V389" si="6634">+V390*$F389</f>
        <v>0</v>
      </c>
      <c r="W389" s="649">
        <f t="shared" ref="W389" si="6635">+W390*$F389</f>
        <v>0</v>
      </c>
      <c r="X389" s="649">
        <f t="shared" ref="X389" si="6636">+X390*$F389</f>
        <v>0</v>
      </c>
      <c r="Y389" s="649">
        <f t="shared" ref="Y389" si="6637">+Y390*$F389</f>
        <v>0</v>
      </c>
      <c r="Z389" s="649">
        <f t="shared" ref="Z389" si="6638">+Z390*$F389</f>
        <v>0</v>
      </c>
      <c r="AA389" s="649">
        <f t="shared" ref="AA389" si="6639">+AA390*$F389</f>
        <v>0</v>
      </c>
      <c r="AB389" s="649">
        <f t="shared" ref="AB389" si="6640">+AB390*$F389</f>
        <v>0</v>
      </c>
      <c r="AC389" s="649">
        <f t="shared" ref="AC389" si="6641">+AC390*$F389</f>
        <v>0</v>
      </c>
      <c r="AD389" s="649">
        <f t="shared" ref="AD389" si="6642">+AD390*$F389</f>
        <v>0</v>
      </c>
      <c r="AE389" s="649">
        <f t="shared" ref="AE389" si="6643">+AE390*$F389</f>
        <v>0</v>
      </c>
      <c r="AF389" s="649">
        <f t="shared" ref="AF389" si="6644">+AF390*$F389</f>
        <v>0</v>
      </c>
      <c r="AG389" s="649">
        <f t="shared" ref="AG389" si="6645">+AG390*$F389</f>
        <v>0</v>
      </c>
      <c r="AH389" s="649">
        <f t="shared" ref="AH389" si="6646">+AH390*$F389</f>
        <v>0</v>
      </c>
      <c r="AI389" s="649">
        <f t="shared" ref="AI389" si="6647">+AI390*$F389</f>
        <v>0</v>
      </c>
      <c r="AJ389" s="649">
        <f t="shared" ref="AJ389" si="6648">+AJ390*$F389</f>
        <v>0</v>
      </c>
      <c r="AK389" s="649">
        <f t="shared" ref="AK389" si="6649">+AK390*$F389</f>
        <v>0</v>
      </c>
      <c r="AL389" s="649">
        <f t="shared" ref="AL389" si="6650">+AL390*$F389</f>
        <v>0</v>
      </c>
      <c r="AM389" s="649">
        <f t="shared" ref="AM389" si="6651">+AM390*$F389</f>
        <v>0</v>
      </c>
      <c r="AN389" s="649">
        <f t="shared" ref="AN389" si="6652">+AN390*$F389</f>
        <v>0</v>
      </c>
      <c r="AO389" s="649">
        <f t="shared" ref="AO389" si="6653">+AO390*$F389</f>
        <v>0</v>
      </c>
      <c r="AP389" s="649">
        <f t="shared" ref="AP389" si="6654">+AP390*$F389</f>
        <v>0</v>
      </c>
      <c r="AQ389" s="649">
        <f t="shared" ref="AQ389" si="6655">+AQ390*$F389</f>
        <v>0</v>
      </c>
      <c r="AR389" s="649">
        <f t="shared" ref="AR389" si="6656">+AR390*$F389</f>
        <v>0</v>
      </c>
      <c r="AS389" s="649">
        <f t="shared" ref="AS389" si="6657">+AS390*$F389</f>
        <v>0</v>
      </c>
      <c r="AT389" s="649">
        <f t="shared" ref="AT389" si="6658">+AT390*$F389</f>
        <v>0</v>
      </c>
      <c r="AU389" s="613">
        <f t="shared" si="6108"/>
        <v>30900.509226792397</v>
      </c>
      <c r="AV389" s="645">
        <f t="shared" si="6067"/>
        <v>0</v>
      </c>
      <c r="AW389" s="656">
        <f t="shared" si="6068"/>
        <v>0</v>
      </c>
      <c r="AX389" s="591"/>
    </row>
    <row r="390" spans="1:50" hidden="1" outlineLevel="1">
      <c r="A390" s="590"/>
      <c r="B390" s="636"/>
      <c r="C390" s="636"/>
      <c r="D390" s="651"/>
      <c r="E390" s="653"/>
      <c r="F390" s="640"/>
      <c r="G390" s="640">
        <f t="shared" si="6109"/>
        <v>1</v>
      </c>
      <c r="H390" s="658">
        <v>0</v>
      </c>
      <c r="I390" s="658">
        <v>0</v>
      </c>
      <c r="J390" s="658">
        <v>0</v>
      </c>
      <c r="K390" s="658">
        <v>0</v>
      </c>
      <c r="L390" s="658">
        <v>0</v>
      </c>
      <c r="M390" s="658">
        <v>0</v>
      </c>
      <c r="N390" s="658">
        <v>0</v>
      </c>
      <c r="O390" s="658">
        <v>0</v>
      </c>
      <c r="P390" s="658">
        <v>0</v>
      </c>
      <c r="Q390" s="658">
        <v>0</v>
      </c>
      <c r="R390" s="658">
        <v>0</v>
      </c>
      <c r="S390" s="658">
        <v>0</v>
      </c>
      <c r="T390" s="658">
        <v>0</v>
      </c>
      <c r="U390" s="658">
        <v>1</v>
      </c>
      <c r="V390" s="658">
        <v>0</v>
      </c>
      <c r="W390" s="658">
        <v>0</v>
      </c>
      <c r="X390" s="658">
        <v>0</v>
      </c>
      <c r="Y390" s="658">
        <v>0</v>
      </c>
      <c r="Z390" s="658">
        <v>0</v>
      </c>
      <c r="AA390" s="658">
        <v>0</v>
      </c>
      <c r="AB390" s="658">
        <v>0</v>
      </c>
      <c r="AC390" s="658">
        <v>0</v>
      </c>
      <c r="AD390" s="658">
        <v>0</v>
      </c>
      <c r="AE390" s="658">
        <v>0</v>
      </c>
      <c r="AF390" s="658">
        <v>0</v>
      </c>
      <c r="AG390" s="658">
        <v>0</v>
      </c>
      <c r="AH390" s="658">
        <v>0</v>
      </c>
      <c r="AI390" s="658">
        <v>0</v>
      </c>
      <c r="AJ390" s="658">
        <v>0</v>
      </c>
      <c r="AK390" s="658">
        <v>0</v>
      </c>
      <c r="AL390" s="658">
        <v>0</v>
      </c>
      <c r="AM390" s="658">
        <v>0</v>
      </c>
      <c r="AN390" s="658">
        <v>0</v>
      </c>
      <c r="AO390" s="658">
        <v>0</v>
      </c>
      <c r="AP390" s="658">
        <v>0</v>
      </c>
      <c r="AQ390" s="658">
        <v>0</v>
      </c>
      <c r="AR390" s="658">
        <v>0</v>
      </c>
      <c r="AS390" s="658">
        <v>0</v>
      </c>
      <c r="AT390" s="658">
        <v>0</v>
      </c>
      <c r="AU390" s="613">
        <f t="shared" si="6108"/>
        <v>1</v>
      </c>
      <c r="AV390" s="645">
        <f t="shared" si="6067"/>
        <v>1</v>
      </c>
      <c r="AW390" s="656" t="e">
        <f t="shared" si="6068"/>
        <v>#DIV/0!</v>
      </c>
      <c r="AX390" s="591"/>
    </row>
    <row r="391" spans="1:50" hidden="1" outlineLevel="1">
      <c r="A391" s="590"/>
      <c r="B391" s="646" t="s">
        <v>305</v>
      </c>
      <c r="C391" s="646" t="s">
        <v>627</v>
      </c>
      <c r="D391" s="647" t="s">
        <v>628</v>
      </c>
      <c r="E391" s="649"/>
      <c r="F391" s="650">
        <v>36192.825086658362</v>
      </c>
      <c r="G391" s="650">
        <f t="shared" si="6109"/>
        <v>36192.825086658362</v>
      </c>
      <c r="H391" s="649">
        <f t="shared" ref="H391" si="6659">+H392*$F391</f>
        <v>0</v>
      </c>
      <c r="I391" s="649">
        <f t="shared" ref="I391" si="6660">+I392*$F391</f>
        <v>0</v>
      </c>
      <c r="J391" s="649">
        <f t="shared" ref="J391" si="6661">+J392*$F391</f>
        <v>0</v>
      </c>
      <c r="K391" s="649">
        <f t="shared" ref="K391" si="6662">+K392*$F391</f>
        <v>0</v>
      </c>
      <c r="L391" s="649">
        <f t="shared" ref="L391" si="6663">+L392*$F391</f>
        <v>0</v>
      </c>
      <c r="M391" s="649">
        <f t="shared" ref="M391" si="6664">+M392*$F391</f>
        <v>0</v>
      </c>
      <c r="N391" s="649">
        <f t="shared" ref="N391" si="6665">+N392*$F391</f>
        <v>0</v>
      </c>
      <c r="O391" s="649">
        <f t="shared" ref="O391" si="6666">+O392*$F391</f>
        <v>0</v>
      </c>
      <c r="P391" s="649">
        <f t="shared" ref="P391" si="6667">+P392*$F391</f>
        <v>0</v>
      </c>
      <c r="Q391" s="649">
        <f t="shared" ref="Q391" si="6668">+Q392*$F391</f>
        <v>0</v>
      </c>
      <c r="R391" s="649">
        <f t="shared" ref="R391" si="6669">+R392*$F391</f>
        <v>0</v>
      </c>
      <c r="S391" s="649">
        <f t="shared" ref="S391" si="6670">+S392*$F391</f>
        <v>0</v>
      </c>
      <c r="T391" s="649">
        <f t="shared" ref="T391" si="6671">+T392*$F391</f>
        <v>0</v>
      </c>
      <c r="U391" s="649">
        <f t="shared" ref="U391" si="6672">+U392*$F391</f>
        <v>0</v>
      </c>
      <c r="V391" s="649">
        <f t="shared" ref="V391" si="6673">+V392*$F391</f>
        <v>36192.825086658362</v>
      </c>
      <c r="W391" s="649">
        <f t="shared" ref="W391" si="6674">+W392*$F391</f>
        <v>0</v>
      </c>
      <c r="X391" s="649">
        <f t="shared" ref="X391" si="6675">+X392*$F391</f>
        <v>0</v>
      </c>
      <c r="Y391" s="649">
        <f t="shared" ref="Y391" si="6676">+Y392*$F391</f>
        <v>0</v>
      </c>
      <c r="Z391" s="649">
        <f t="shared" ref="Z391" si="6677">+Z392*$F391</f>
        <v>0</v>
      </c>
      <c r="AA391" s="649">
        <f t="shared" ref="AA391" si="6678">+AA392*$F391</f>
        <v>0</v>
      </c>
      <c r="AB391" s="649">
        <f t="shared" ref="AB391" si="6679">+AB392*$F391</f>
        <v>0</v>
      </c>
      <c r="AC391" s="649">
        <f t="shared" ref="AC391" si="6680">+AC392*$F391</f>
        <v>0</v>
      </c>
      <c r="AD391" s="649">
        <f t="shared" ref="AD391" si="6681">+AD392*$F391</f>
        <v>0</v>
      </c>
      <c r="AE391" s="649">
        <f t="shared" ref="AE391" si="6682">+AE392*$F391</f>
        <v>0</v>
      </c>
      <c r="AF391" s="649">
        <f t="shared" ref="AF391" si="6683">+AF392*$F391</f>
        <v>0</v>
      </c>
      <c r="AG391" s="649">
        <f t="shared" ref="AG391" si="6684">+AG392*$F391</f>
        <v>0</v>
      </c>
      <c r="AH391" s="649">
        <f t="shared" ref="AH391" si="6685">+AH392*$F391</f>
        <v>0</v>
      </c>
      <c r="AI391" s="649">
        <f t="shared" ref="AI391" si="6686">+AI392*$F391</f>
        <v>0</v>
      </c>
      <c r="AJ391" s="649">
        <f t="shared" ref="AJ391" si="6687">+AJ392*$F391</f>
        <v>0</v>
      </c>
      <c r="AK391" s="649">
        <f t="shared" ref="AK391" si="6688">+AK392*$F391</f>
        <v>0</v>
      </c>
      <c r="AL391" s="649">
        <f t="shared" ref="AL391" si="6689">+AL392*$F391</f>
        <v>0</v>
      </c>
      <c r="AM391" s="649">
        <f t="shared" ref="AM391" si="6690">+AM392*$F391</f>
        <v>0</v>
      </c>
      <c r="AN391" s="649">
        <f t="shared" ref="AN391" si="6691">+AN392*$F391</f>
        <v>0</v>
      </c>
      <c r="AO391" s="649">
        <f t="shared" ref="AO391" si="6692">+AO392*$F391</f>
        <v>0</v>
      </c>
      <c r="AP391" s="649">
        <f t="shared" ref="AP391" si="6693">+AP392*$F391</f>
        <v>0</v>
      </c>
      <c r="AQ391" s="649">
        <f t="shared" ref="AQ391" si="6694">+AQ392*$F391</f>
        <v>0</v>
      </c>
      <c r="AR391" s="649">
        <f t="shared" ref="AR391" si="6695">+AR392*$F391</f>
        <v>0</v>
      </c>
      <c r="AS391" s="649">
        <f t="shared" ref="AS391" si="6696">+AS392*$F391</f>
        <v>0</v>
      </c>
      <c r="AT391" s="649">
        <f t="shared" ref="AT391" si="6697">+AT392*$F391</f>
        <v>0</v>
      </c>
      <c r="AU391" s="613">
        <f t="shared" si="6108"/>
        <v>36192.825086658362</v>
      </c>
      <c r="AV391" s="645">
        <f t="shared" si="6067"/>
        <v>0</v>
      </c>
      <c r="AW391" s="656">
        <f t="shared" si="6068"/>
        <v>0</v>
      </c>
      <c r="AX391" s="591"/>
    </row>
    <row r="392" spans="1:50" hidden="1" outlineLevel="1">
      <c r="A392" s="590"/>
      <c r="B392" s="636"/>
      <c r="C392" s="636"/>
      <c r="D392" s="651"/>
      <c r="E392" s="653"/>
      <c r="F392" s="640"/>
      <c r="G392" s="640">
        <f t="shared" si="6109"/>
        <v>1</v>
      </c>
      <c r="H392" s="658">
        <v>0</v>
      </c>
      <c r="I392" s="658">
        <v>0</v>
      </c>
      <c r="J392" s="658">
        <v>0</v>
      </c>
      <c r="K392" s="658">
        <v>0</v>
      </c>
      <c r="L392" s="658">
        <v>0</v>
      </c>
      <c r="M392" s="658">
        <v>0</v>
      </c>
      <c r="N392" s="658">
        <v>0</v>
      </c>
      <c r="O392" s="658">
        <v>0</v>
      </c>
      <c r="P392" s="658">
        <v>0</v>
      </c>
      <c r="Q392" s="658">
        <v>0</v>
      </c>
      <c r="R392" s="658">
        <v>0</v>
      </c>
      <c r="S392" s="658">
        <v>0</v>
      </c>
      <c r="T392" s="658">
        <v>0</v>
      </c>
      <c r="U392" s="658">
        <v>0</v>
      </c>
      <c r="V392" s="658">
        <v>1</v>
      </c>
      <c r="W392" s="658">
        <v>0</v>
      </c>
      <c r="X392" s="658">
        <v>0</v>
      </c>
      <c r="Y392" s="658">
        <v>0</v>
      </c>
      <c r="Z392" s="658">
        <v>0</v>
      </c>
      <c r="AA392" s="658">
        <v>0</v>
      </c>
      <c r="AB392" s="658">
        <v>0</v>
      </c>
      <c r="AC392" s="658">
        <v>0</v>
      </c>
      <c r="AD392" s="658">
        <v>0</v>
      </c>
      <c r="AE392" s="658">
        <v>0</v>
      </c>
      <c r="AF392" s="658">
        <v>0</v>
      </c>
      <c r="AG392" s="658">
        <v>0</v>
      </c>
      <c r="AH392" s="658">
        <v>0</v>
      </c>
      <c r="AI392" s="658">
        <v>0</v>
      </c>
      <c r="AJ392" s="658">
        <v>0</v>
      </c>
      <c r="AK392" s="658">
        <v>0</v>
      </c>
      <c r="AL392" s="658">
        <v>0</v>
      </c>
      <c r="AM392" s="658">
        <v>0</v>
      </c>
      <c r="AN392" s="658">
        <v>0</v>
      </c>
      <c r="AO392" s="658">
        <v>0</v>
      </c>
      <c r="AP392" s="658">
        <v>0</v>
      </c>
      <c r="AQ392" s="658">
        <v>0</v>
      </c>
      <c r="AR392" s="658">
        <v>0</v>
      </c>
      <c r="AS392" s="658">
        <v>0</v>
      </c>
      <c r="AT392" s="658">
        <v>0</v>
      </c>
      <c r="AU392" s="613">
        <f t="shared" si="6108"/>
        <v>1</v>
      </c>
      <c r="AV392" s="645">
        <f t="shared" si="6067"/>
        <v>1</v>
      </c>
      <c r="AW392" s="656" t="e">
        <f t="shared" si="6068"/>
        <v>#DIV/0!</v>
      </c>
      <c r="AX392" s="591"/>
    </row>
    <row r="393" spans="1:50" hidden="1" outlineLevel="1">
      <c r="A393" s="590"/>
      <c r="B393" s="646" t="s">
        <v>305</v>
      </c>
      <c r="C393" s="646" t="s">
        <v>629</v>
      </c>
      <c r="D393" s="647" t="s">
        <v>630</v>
      </c>
      <c r="E393" s="649"/>
      <c r="F393" s="650">
        <v>36192.825086658362</v>
      </c>
      <c r="G393" s="650">
        <f t="shared" si="6109"/>
        <v>36192.825086658362</v>
      </c>
      <c r="H393" s="649">
        <f t="shared" ref="H393" si="6698">+H394*$F393</f>
        <v>0</v>
      </c>
      <c r="I393" s="649">
        <f t="shared" ref="I393" si="6699">+I394*$F393</f>
        <v>0</v>
      </c>
      <c r="J393" s="649">
        <f t="shared" ref="J393" si="6700">+J394*$F393</f>
        <v>0</v>
      </c>
      <c r="K393" s="649">
        <f t="shared" ref="K393" si="6701">+K394*$F393</f>
        <v>0</v>
      </c>
      <c r="L393" s="649">
        <f t="shared" ref="L393" si="6702">+L394*$F393</f>
        <v>0</v>
      </c>
      <c r="M393" s="649">
        <f t="shared" ref="M393" si="6703">+M394*$F393</f>
        <v>0</v>
      </c>
      <c r="N393" s="649">
        <f t="shared" ref="N393" si="6704">+N394*$F393</f>
        <v>0</v>
      </c>
      <c r="O393" s="649">
        <f t="shared" ref="O393" si="6705">+O394*$F393</f>
        <v>0</v>
      </c>
      <c r="P393" s="649">
        <f t="shared" ref="P393" si="6706">+P394*$F393</f>
        <v>0</v>
      </c>
      <c r="Q393" s="649">
        <f t="shared" ref="Q393" si="6707">+Q394*$F393</f>
        <v>0</v>
      </c>
      <c r="R393" s="649">
        <f t="shared" ref="R393" si="6708">+R394*$F393</f>
        <v>0</v>
      </c>
      <c r="S393" s="649">
        <f t="shared" ref="S393" si="6709">+S394*$F393</f>
        <v>0</v>
      </c>
      <c r="T393" s="649">
        <f t="shared" ref="T393" si="6710">+T394*$F393</f>
        <v>0</v>
      </c>
      <c r="U393" s="649">
        <f t="shared" ref="U393" si="6711">+U394*$F393</f>
        <v>0</v>
      </c>
      <c r="V393" s="649">
        <f t="shared" ref="V393" si="6712">+V394*$F393</f>
        <v>36192.825086658362</v>
      </c>
      <c r="W393" s="649">
        <f t="shared" ref="W393" si="6713">+W394*$F393</f>
        <v>0</v>
      </c>
      <c r="X393" s="649">
        <f t="shared" ref="X393" si="6714">+X394*$F393</f>
        <v>0</v>
      </c>
      <c r="Y393" s="649">
        <f t="shared" ref="Y393" si="6715">+Y394*$F393</f>
        <v>0</v>
      </c>
      <c r="Z393" s="649">
        <f t="shared" ref="Z393" si="6716">+Z394*$F393</f>
        <v>0</v>
      </c>
      <c r="AA393" s="649">
        <f t="shared" ref="AA393" si="6717">+AA394*$F393</f>
        <v>0</v>
      </c>
      <c r="AB393" s="649">
        <f t="shared" ref="AB393" si="6718">+AB394*$F393</f>
        <v>0</v>
      </c>
      <c r="AC393" s="649">
        <f t="shared" ref="AC393" si="6719">+AC394*$F393</f>
        <v>0</v>
      </c>
      <c r="AD393" s="649">
        <f t="shared" ref="AD393" si="6720">+AD394*$F393</f>
        <v>0</v>
      </c>
      <c r="AE393" s="649">
        <f t="shared" ref="AE393" si="6721">+AE394*$F393</f>
        <v>0</v>
      </c>
      <c r="AF393" s="649">
        <f t="shared" ref="AF393" si="6722">+AF394*$F393</f>
        <v>0</v>
      </c>
      <c r="AG393" s="649">
        <f t="shared" ref="AG393" si="6723">+AG394*$F393</f>
        <v>0</v>
      </c>
      <c r="AH393" s="649">
        <f t="shared" ref="AH393" si="6724">+AH394*$F393</f>
        <v>0</v>
      </c>
      <c r="AI393" s="649">
        <f t="shared" ref="AI393" si="6725">+AI394*$F393</f>
        <v>0</v>
      </c>
      <c r="AJ393" s="649">
        <f t="shared" ref="AJ393" si="6726">+AJ394*$F393</f>
        <v>0</v>
      </c>
      <c r="AK393" s="649">
        <f t="shared" ref="AK393" si="6727">+AK394*$F393</f>
        <v>0</v>
      </c>
      <c r="AL393" s="649">
        <f t="shared" ref="AL393" si="6728">+AL394*$F393</f>
        <v>0</v>
      </c>
      <c r="AM393" s="649">
        <f t="shared" ref="AM393" si="6729">+AM394*$F393</f>
        <v>0</v>
      </c>
      <c r="AN393" s="649">
        <f t="shared" ref="AN393" si="6730">+AN394*$F393</f>
        <v>0</v>
      </c>
      <c r="AO393" s="649">
        <f t="shared" ref="AO393" si="6731">+AO394*$F393</f>
        <v>0</v>
      </c>
      <c r="AP393" s="649">
        <f t="shared" ref="AP393" si="6732">+AP394*$F393</f>
        <v>0</v>
      </c>
      <c r="AQ393" s="649">
        <f t="shared" ref="AQ393" si="6733">+AQ394*$F393</f>
        <v>0</v>
      </c>
      <c r="AR393" s="649">
        <f t="shared" ref="AR393" si="6734">+AR394*$F393</f>
        <v>0</v>
      </c>
      <c r="AS393" s="649">
        <f t="shared" ref="AS393" si="6735">+AS394*$F393</f>
        <v>0</v>
      </c>
      <c r="AT393" s="649">
        <f t="shared" ref="AT393" si="6736">+AT394*$F393</f>
        <v>0</v>
      </c>
      <c r="AU393" s="613">
        <f t="shared" si="6108"/>
        <v>36192.825086658362</v>
      </c>
      <c r="AV393" s="645">
        <f t="shared" si="6067"/>
        <v>0</v>
      </c>
      <c r="AW393" s="656">
        <f t="shared" si="6068"/>
        <v>0</v>
      </c>
      <c r="AX393" s="591"/>
    </row>
    <row r="394" spans="1:50" hidden="1" outlineLevel="1">
      <c r="A394" s="590"/>
      <c r="B394" s="636"/>
      <c r="C394" s="636"/>
      <c r="D394" s="651"/>
      <c r="E394" s="653"/>
      <c r="F394" s="640"/>
      <c r="G394" s="640">
        <f t="shared" si="6109"/>
        <v>1</v>
      </c>
      <c r="H394" s="658">
        <v>0</v>
      </c>
      <c r="I394" s="658">
        <v>0</v>
      </c>
      <c r="J394" s="658">
        <v>0</v>
      </c>
      <c r="K394" s="658">
        <v>0</v>
      </c>
      <c r="L394" s="658">
        <v>0</v>
      </c>
      <c r="M394" s="658">
        <v>0</v>
      </c>
      <c r="N394" s="658">
        <v>0</v>
      </c>
      <c r="O394" s="658">
        <v>0</v>
      </c>
      <c r="P394" s="658">
        <v>0</v>
      </c>
      <c r="Q394" s="658">
        <v>0</v>
      </c>
      <c r="R394" s="658">
        <v>0</v>
      </c>
      <c r="S394" s="658">
        <v>0</v>
      </c>
      <c r="T394" s="658">
        <v>0</v>
      </c>
      <c r="U394" s="658">
        <v>0</v>
      </c>
      <c r="V394" s="658">
        <v>1</v>
      </c>
      <c r="W394" s="658">
        <v>0</v>
      </c>
      <c r="X394" s="658">
        <v>0</v>
      </c>
      <c r="Y394" s="658">
        <v>0</v>
      </c>
      <c r="Z394" s="658">
        <v>0</v>
      </c>
      <c r="AA394" s="658">
        <v>0</v>
      </c>
      <c r="AB394" s="658">
        <v>0</v>
      </c>
      <c r="AC394" s="658">
        <v>0</v>
      </c>
      <c r="AD394" s="658">
        <v>0</v>
      </c>
      <c r="AE394" s="658">
        <v>0</v>
      </c>
      <c r="AF394" s="658">
        <v>0</v>
      </c>
      <c r="AG394" s="658">
        <v>0</v>
      </c>
      <c r="AH394" s="658">
        <v>0</v>
      </c>
      <c r="AI394" s="658">
        <v>0</v>
      </c>
      <c r="AJ394" s="658">
        <v>0</v>
      </c>
      <c r="AK394" s="658">
        <v>0</v>
      </c>
      <c r="AL394" s="658">
        <v>0</v>
      </c>
      <c r="AM394" s="658">
        <v>0</v>
      </c>
      <c r="AN394" s="658">
        <v>0</v>
      </c>
      <c r="AO394" s="658">
        <v>0</v>
      </c>
      <c r="AP394" s="658">
        <v>0</v>
      </c>
      <c r="AQ394" s="658">
        <v>0</v>
      </c>
      <c r="AR394" s="658">
        <v>0</v>
      </c>
      <c r="AS394" s="658">
        <v>0</v>
      </c>
      <c r="AT394" s="658">
        <v>0</v>
      </c>
      <c r="AU394" s="613">
        <f t="shared" si="6108"/>
        <v>1</v>
      </c>
      <c r="AV394" s="645">
        <f t="shared" si="6067"/>
        <v>1</v>
      </c>
      <c r="AW394" s="656" t="e">
        <f t="shared" si="6068"/>
        <v>#DIV/0!</v>
      </c>
      <c r="AX394" s="591"/>
    </row>
    <row r="395" spans="1:50" hidden="1" outlineLevel="1">
      <c r="A395" s="590"/>
      <c r="B395" s="646" t="s">
        <v>305</v>
      </c>
      <c r="C395" s="646" t="s">
        <v>631</v>
      </c>
      <c r="D395" s="647" t="s">
        <v>632</v>
      </c>
      <c r="E395" s="649"/>
      <c r="F395" s="650">
        <v>25608.193366926433</v>
      </c>
      <c r="G395" s="650">
        <f t="shared" si="6109"/>
        <v>25608.193366926433</v>
      </c>
      <c r="H395" s="649">
        <f t="shared" ref="H395" si="6737">+H396*$F395</f>
        <v>0</v>
      </c>
      <c r="I395" s="649">
        <f t="shared" ref="I395" si="6738">+I396*$F395</f>
        <v>0</v>
      </c>
      <c r="J395" s="649">
        <f t="shared" ref="J395" si="6739">+J396*$F395</f>
        <v>0</v>
      </c>
      <c r="K395" s="649">
        <f t="shared" ref="K395" si="6740">+K396*$F395</f>
        <v>0</v>
      </c>
      <c r="L395" s="649">
        <f t="shared" ref="L395" si="6741">+L396*$F395</f>
        <v>0</v>
      </c>
      <c r="M395" s="649">
        <f t="shared" ref="M395" si="6742">+M396*$F395</f>
        <v>0</v>
      </c>
      <c r="N395" s="649">
        <f t="shared" ref="N395" si="6743">+N396*$F395</f>
        <v>0</v>
      </c>
      <c r="O395" s="649">
        <f t="shared" ref="O395" si="6744">+O396*$F395</f>
        <v>0</v>
      </c>
      <c r="P395" s="649">
        <f t="shared" ref="P395" si="6745">+P396*$F395</f>
        <v>0</v>
      </c>
      <c r="Q395" s="649">
        <f t="shared" ref="Q395" si="6746">+Q396*$F395</f>
        <v>0</v>
      </c>
      <c r="R395" s="649">
        <f t="shared" ref="R395" si="6747">+R396*$F395</f>
        <v>0</v>
      </c>
      <c r="S395" s="649">
        <f t="shared" ref="S395" si="6748">+S396*$F395</f>
        <v>0</v>
      </c>
      <c r="T395" s="649">
        <f t="shared" ref="T395" si="6749">+T396*$F395</f>
        <v>0</v>
      </c>
      <c r="U395" s="649">
        <f t="shared" ref="U395" si="6750">+U396*$F395</f>
        <v>0</v>
      </c>
      <c r="V395" s="649">
        <f t="shared" ref="V395" si="6751">+V396*$F395</f>
        <v>0</v>
      </c>
      <c r="W395" s="649">
        <f t="shared" ref="W395" si="6752">+W396*$F395</f>
        <v>25608.193366926433</v>
      </c>
      <c r="X395" s="649">
        <f t="shared" ref="X395" si="6753">+X396*$F395</f>
        <v>0</v>
      </c>
      <c r="Y395" s="649">
        <f t="shared" ref="Y395" si="6754">+Y396*$F395</f>
        <v>0</v>
      </c>
      <c r="Z395" s="649">
        <f t="shared" ref="Z395" si="6755">+Z396*$F395</f>
        <v>0</v>
      </c>
      <c r="AA395" s="649">
        <f t="shared" ref="AA395" si="6756">+AA396*$F395</f>
        <v>0</v>
      </c>
      <c r="AB395" s="649">
        <f t="shared" ref="AB395" si="6757">+AB396*$F395</f>
        <v>0</v>
      </c>
      <c r="AC395" s="649">
        <f t="shared" ref="AC395" si="6758">+AC396*$F395</f>
        <v>0</v>
      </c>
      <c r="AD395" s="649">
        <f t="shared" ref="AD395" si="6759">+AD396*$F395</f>
        <v>0</v>
      </c>
      <c r="AE395" s="649">
        <f t="shared" ref="AE395" si="6760">+AE396*$F395</f>
        <v>0</v>
      </c>
      <c r="AF395" s="649">
        <f t="shared" ref="AF395" si="6761">+AF396*$F395</f>
        <v>0</v>
      </c>
      <c r="AG395" s="649">
        <f t="shared" ref="AG395" si="6762">+AG396*$F395</f>
        <v>0</v>
      </c>
      <c r="AH395" s="649">
        <f t="shared" ref="AH395" si="6763">+AH396*$F395</f>
        <v>0</v>
      </c>
      <c r="AI395" s="649">
        <f t="shared" ref="AI395" si="6764">+AI396*$F395</f>
        <v>0</v>
      </c>
      <c r="AJ395" s="649">
        <f t="shared" ref="AJ395" si="6765">+AJ396*$F395</f>
        <v>0</v>
      </c>
      <c r="AK395" s="649">
        <f t="shared" ref="AK395" si="6766">+AK396*$F395</f>
        <v>0</v>
      </c>
      <c r="AL395" s="649">
        <f t="shared" ref="AL395" si="6767">+AL396*$F395</f>
        <v>0</v>
      </c>
      <c r="AM395" s="649">
        <f t="shared" ref="AM395" si="6768">+AM396*$F395</f>
        <v>0</v>
      </c>
      <c r="AN395" s="649">
        <f t="shared" ref="AN395" si="6769">+AN396*$F395</f>
        <v>0</v>
      </c>
      <c r="AO395" s="649">
        <f t="shared" ref="AO395" si="6770">+AO396*$F395</f>
        <v>0</v>
      </c>
      <c r="AP395" s="649">
        <f t="shared" ref="AP395" si="6771">+AP396*$F395</f>
        <v>0</v>
      </c>
      <c r="AQ395" s="649">
        <f t="shared" ref="AQ395" si="6772">+AQ396*$F395</f>
        <v>0</v>
      </c>
      <c r="AR395" s="649">
        <f t="shared" ref="AR395" si="6773">+AR396*$F395</f>
        <v>0</v>
      </c>
      <c r="AS395" s="649">
        <f t="shared" ref="AS395" si="6774">+AS396*$F395</f>
        <v>0</v>
      </c>
      <c r="AT395" s="649">
        <f t="shared" ref="AT395" si="6775">+AT396*$F395</f>
        <v>0</v>
      </c>
      <c r="AU395" s="613">
        <f t="shared" si="6108"/>
        <v>25608.193366926433</v>
      </c>
      <c r="AV395" s="645">
        <f t="shared" si="6067"/>
        <v>0</v>
      </c>
      <c r="AW395" s="656">
        <f t="shared" si="6068"/>
        <v>0</v>
      </c>
      <c r="AX395" s="591"/>
    </row>
    <row r="396" spans="1:50" hidden="1" outlineLevel="1">
      <c r="A396" s="590"/>
      <c r="B396" s="636"/>
      <c r="C396" s="636"/>
      <c r="D396" s="651"/>
      <c r="E396" s="653"/>
      <c r="F396" s="640"/>
      <c r="G396" s="640">
        <f t="shared" si="6109"/>
        <v>1</v>
      </c>
      <c r="H396" s="658">
        <v>0</v>
      </c>
      <c r="I396" s="658">
        <v>0</v>
      </c>
      <c r="J396" s="658">
        <v>0</v>
      </c>
      <c r="K396" s="658">
        <v>0</v>
      </c>
      <c r="L396" s="658">
        <v>0</v>
      </c>
      <c r="M396" s="658">
        <v>0</v>
      </c>
      <c r="N396" s="658">
        <v>0</v>
      </c>
      <c r="O396" s="658">
        <v>0</v>
      </c>
      <c r="P396" s="658">
        <v>0</v>
      </c>
      <c r="Q396" s="658">
        <v>0</v>
      </c>
      <c r="R396" s="658">
        <v>0</v>
      </c>
      <c r="S396" s="658">
        <v>0</v>
      </c>
      <c r="T396" s="658">
        <v>0</v>
      </c>
      <c r="U396" s="658">
        <v>0</v>
      </c>
      <c r="V396" s="658">
        <v>0</v>
      </c>
      <c r="W396" s="658">
        <v>1</v>
      </c>
      <c r="X396" s="658">
        <v>0</v>
      </c>
      <c r="Y396" s="658">
        <v>0</v>
      </c>
      <c r="Z396" s="658">
        <v>0</v>
      </c>
      <c r="AA396" s="658">
        <v>0</v>
      </c>
      <c r="AB396" s="658">
        <v>0</v>
      </c>
      <c r="AC396" s="658">
        <v>0</v>
      </c>
      <c r="AD396" s="658">
        <v>0</v>
      </c>
      <c r="AE396" s="658">
        <v>0</v>
      </c>
      <c r="AF396" s="658">
        <v>0</v>
      </c>
      <c r="AG396" s="658">
        <v>0</v>
      </c>
      <c r="AH396" s="658">
        <v>0</v>
      </c>
      <c r="AI396" s="658">
        <v>0</v>
      </c>
      <c r="AJ396" s="658">
        <v>0</v>
      </c>
      <c r="AK396" s="658">
        <v>0</v>
      </c>
      <c r="AL396" s="658">
        <v>0</v>
      </c>
      <c r="AM396" s="658">
        <v>0</v>
      </c>
      <c r="AN396" s="658">
        <v>0</v>
      </c>
      <c r="AO396" s="658">
        <v>0</v>
      </c>
      <c r="AP396" s="658">
        <v>0</v>
      </c>
      <c r="AQ396" s="658">
        <v>0</v>
      </c>
      <c r="AR396" s="658">
        <v>0</v>
      </c>
      <c r="AS396" s="658">
        <v>0</v>
      </c>
      <c r="AT396" s="658">
        <v>0</v>
      </c>
      <c r="AU396" s="613">
        <f t="shared" si="6108"/>
        <v>1</v>
      </c>
      <c r="AV396" s="645">
        <f t="shared" si="6067"/>
        <v>1</v>
      </c>
      <c r="AW396" s="656" t="e">
        <f t="shared" si="6068"/>
        <v>#DIV/0!</v>
      </c>
      <c r="AX396" s="591"/>
    </row>
    <row r="397" spans="1:50" hidden="1" outlineLevel="1">
      <c r="A397" s="590"/>
      <c r="B397" s="629" t="s">
        <v>278</v>
      </c>
      <c r="C397" s="629" t="s">
        <v>633</v>
      </c>
      <c r="D397" s="630" t="s">
        <v>634</v>
      </c>
      <c r="E397" s="631"/>
      <c r="F397" s="632">
        <v>0</v>
      </c>
      <c r="G397" s="632">
        <f t="shared" si="6109"/>
        <v>0</v>
      </c>
      <c r="H397" s="631">
        <v>0</v>
      </c>
      <c r="I397" s="631">
        <v>0</v>
      </c>
      <c r="J397" s="631">
        <v>0</v>
      </c>
      <c r="K397" s="631">
        <v>0</v>
      </c>
      <c r="L397" s="631">
        <v>0</v>
      </c>
      <c r="M397" s="631">
        <v>0</v>
      </c>
      <c r="N397" s="631">
        <v>0</v>
      </c>
      <c r="O397" s="631">
        <v>0</v>
      </c>
      <c r="P397" s="631">
        <v>0</v>
      </c>
      <c r="Q397" s="631">
        <v>0</v>
      </c>
      <c r="R397" s="631">
        <v>0</v>
      </c>
      <c r="S397" s="631">
        <v>0</v>
      </c>
      <c r="T397" s="631">
        <v>0</v>
      </c>
      <c r="U397" s="631">
        <v>0</v>
      </c>
      <c r="V397" s="631">
        <v>0</v>
      </c>
      <c r="W397" s="631">
        <v>0</v>
      </c>
      <c r="X397" s="631">
        <v>0</v>
      </c>
      <c r="Y397" s="631">
        <v>0</v>
      </c>
      <c r="Z397" s="631">
        <v>0</v>
      </c>
      <c r="AA397" s="631">
        <v>0</v>
      </c>
      <c r="AB397" s="631">
        <v>0</v>
      </c>
      <c r="AC397" s="631">
        <v>0</v>
      </c>
      <c r="AD397" s="631">
        <v>0</v>
      </c>
      <c r="AE397" s="631">
        <v>0</v>
      </c>
      <c r="AF397" s="631">
        <v>0</v>
      </c>
      <c r="AG397" s="631">
        <v>0</v>
      </c>
      <c r="AH397" s="631">
        <v>0</v>
      </c>
      <c r="AI397" s="631">
        <v>0</v>
      </c>
      <c r="AJ397" s="631">
        <v>0</v>
      </c>
      <c r="AK397" s="631">
        <v>0</v>
      </c>
      <c r="AL397" s="631">
        <v>0</v>
      </c>
      <c r="AM397" s="631">
        <v>0</v>
      </c>
      <c r="AN397" s="631">
        <v>0</v>
      </c>
      <c r="AO397" s="631">
        <v>0</v>
      </c>
      <c r="AP397" s="631">
        <v>0</v>
      </c>
      <c r="AQ397" s="631">
        <v>0</v>
      </c>
      <c r="AR397" s="631">
        <v>0</v>
      </c>
      <c r="AS397" s="631">
        <v>0</v>
      </c>
      <c r="AT397" s="631">
        <v>0</v>
      </c>
      <c r="AU397" s="613">
        <f t="shared" si="6108"/>
        <v>0</v>
      </c>
      <c r="AV397" s="645">
        <f t="shared" si="6067"/>
        <v>0</v>
      </c>
      <c r="AW397" s="656" t="e">
        <f t="shared" si="6068"/>
        <v>#DIV/0!</v>
      </c>
      <c r="AX397" s="591"/>
    </row>
    <row r="398" spans="1:50" hidden="1" outlineLevel="1">
      <c r="A398" s="590"/>
      <c r="B398" s="629" t="s">
        <v>278</v>
      </c>
      <c r="C398" s="629" t="s">
        <v>635</v>
      </c>
      <c r="D398" s="630" t="s">
        <v>636</v>
      </c>
      <c r="E398" s="631"/>
      <c r="F398" s="632">
        <f>+F399+F401+F403</f>
        <v>1036670.7470314037</v>
      </c>
      <c r="G398" s="632">
        <f t="shared" si="6109"/>
        <v>1036670.7470314036</v>
      </c>
      <c r="H398" s="631">
        <v>0</v>
      </c>
      <c r="I398" s="631">
        <v>0</v>
      </c>
      <c r="J398" s="631">
        <v>0</v>
      </c>
      <c r="K398" s="631">
        <v>0</v>
      </c>
      <c r="L398" s="631">
        <v>0</v>
      </c>
      <c r="M398" s="631">
        <v>0</v>
      </c>
      <c r="N398" s="631">
        <v>0</v>
      </c>
      <c r="O398" s="631">
        <v>0</v>
      </c>
      <c r="P398" s="631">
        <v>0</v>
      </c>
      <c r="Q398" s="631">
        <v>311001.22410942108</v>
      </c>
      <c r="R398" s="631">
        <v>0</v>
      </c>
      <c r="S398" s="631">
        <v>0</v>
      </c>
      <c r="T398" s="631">
        <v>65829.280638516182</v>
      </c>
      <c r="U398" s="631">
        <v>472970.34505267738</v>
      </c>
      <c r="V398" s="631">
        <v>150586.42108468976</v>
      </c>
      <c r="W398" s="631">
        <v>0</v>
      </c>
      <c r="X398" s="631">
        <v>0</v>
      </c>
      <c r="Y398" s="631">
        <v>0</v>
      </c>
      <c r="Z398" s="631">
        <v>0</v>
      </c>
      <c r="AA398" s="631">
        <v>0</v>
      </c>
      <c r="AB398" s="631">
        <v>0</v>
      </c>
      <c r="AC398" s="631">
        <v>0</v>
      </c>
      <c r="AD398" s="631">
        <v>0</v>
      </c>
      <c r="AE398" s="631">
        <v>0</v>
      </c>
      <c r="AF398" s="631">
        <v>0</v>
      </c>
      <c r="AG398" s="631">
        <v>0</v>
      </c>
      <c r="AH398" s="631">
        <v>36283.476146099136</v>
      </c>
      <c r="AI398" s="631">
        <v>0</v>
      </c>
      <c r="AJ398" s="631">
        <v>0</v>
      </c>
      <c r="AK398" s="631">
        <v>0</v>
      </c>
      <c r="AL398" s="631">
        <v>0</v>
      </c>
      <c r="AM398" s="631">
        <v>0</v>
      </c>
      <c r="AN398" s="631">
        <v>0</v>
      </c>
      <c r="AO398" s="631">
        <v>0</v>
      </c>
      <c r="AP398" s="631">
        <v>0</v>
      </c>
      <c r="AQ398" s="631">
        <v>0</v>
      </c>
      <c r="AR398" s="631">
        <v>0</v>
      </c>
      <c r="AS398" s="631">
        <v>0</v>
      </c>
      <c r="AT398" s="631">
        <v>0</v>
      </c>
      <c r="AU398" s="613">
        <f t="shared" si="6108"/>
        <v>1036670.7470314036</v>
      </c>
      <c r="AV398" s="645">
        <f t="shared" si="6067"/>
        <v>0</v>
      </c>
      <c r="AW398" s="656">
        <f t="shared" si="6068"/>
        <v>0</v>
      </c>
      <c r="AX398" s="591"/>
    </row>
    <row r="399" spans="1:50" hidden="1" outlineLevel="1">
      <c r="A399" s="590"/>
      <c r="B399" s="646" t="s">
        <v>305</v>
      </c>
      <c r="C399" s="646" t="s">
        <v>637</v>
      </c>
      <c r="D399" s="647" t="s">
        <v>638</v>
      </c>
      <c r="E399" s="649"/>
      <c r="F399" s="650">
        <v>98991.399456415325</v>
      </c>
      <c r="G399" s="650">
        <f t="shared" si="6109"/>
        <v>98991.399456415325</v>
      </c>
      <c r="H399" s="649">
        <f t="shared" ref="H399" si="6776">+H400*$F399</f>
        <v>0</v>
      </c>
      <c r="I399" s="649">
        <f t="shared" ref="I399" si="6777">+I400*$F399</f>
        <v>0</v>
      </c>
      <c r="J399" s="649">
        <f t="shared" ref="J399" si="6778">+J400*$F399</f>
        <v>0</v>
      </c>
      <c r="K399" s="649">
        <f t="shared" ref="K399" si="6779">+K400*$F399</f>
        <v>0</v>
      </c>
      <c r="L399" s="649">
        <f t="shared" ref="L399" si="6780">+L400*$F399</f>
        <v>0</v>
      </c>
      <c r="M399" s="649">
        <f t="shared" ref="M399" si="6781">+M400*$F399</f>
        <v>0</v>
      </c>
      <c r="N399" s="649">
        <f t="shared" ref="N399" si="6782">+N400*$F399</f>
        <v>0</v>
      </c>
      <c r="O399" s="649">
        <f t="shared" ref="O399" si="6783">+O400*$F399</f>
        <v>0</v>
      </c>
      <c r="P399" s="649">
        <f t="shared" ref="P399" si="6784">+P400*$F399</f>
        <v>0</v>
      </c>
      <c r="Q399" s="649">
        <f t="shared" ref="Q399" si="6785">+Q400*$F399</f>
        <v>0</v>
      </c>
      <c r="R399" s="649">
        <f t="shared" ref="R399" si="6786">+R400*$F399</f>
        <v>0</v>
      </c>
      <c r="S399" s="649">
        <f t="shared" ref="S399" si="6787">+S400*$F399</f>
        <v>0</v>
      </c>
      <c r="T399" s="649">
        <f t="shared" ref="T399" si="6788">+T400*$F399</f>
        <v>98991.399456415325</v>
      </c>
      <c r="U399" s="649">
        <f t="shared" ref="U399" si="6789">+U400*$F399</f>
        <v>0</v>
      </c>
      <c r="V399" s="649">
        <f t="shared" ref="V399" si="6790">+V400*$F399</f>
        <v>0</v>
      </c>
      <c r="W399" s="649">
        <f t="shared" ref="W399" si="6791">+W400*$F399</f>
        <v>0</v>
      </c>
      <c r="X399" s="649">
        <f t="shared" ref="X399" si="6792">+X400*$F399</f>
        <v>0</v>
      </c>
      <c r="Y399" s="649">
        <f t="shared" ref="Y399" si="6793">+Y400*$F399</f>
        <v>0</v>
      </c>
      <c r="Z399" s="649">
        <f t="shared" ref="Z399" si="6794">+Z400*$F399</f>
        <v>0</v>
      </c>
      <c r="AA399" s="649">
        <f t="shared" ref="AA399" si="6795">+AA400*$F399</f>
        <v>0</v>
      </c>
      <c r="AB399" s="649">
        <f t="shared" ref="AB399" si="6796">+AB400*$F399</f>
        <v>0</v>
      </c>
      <c r="AC399" s="649">
        <f t="shared" ref="AC399" si="6797">+AC400*$F399</f>
        <v>0</v>
      </c>
      <c r="AD399" s="649">
        <f t="shared" ref="AD399" si="6798">+AD400*$F399</f>
        <v>0</v>
      </c>
      <c r="AE399" s="649">
        <f t="shared" ref="AE399" si="6799">+AE400*$F399</f>
        <v>0</v>
      </c>
      <c r="AF399" s="649">
        <f t="shared" ref="AF399" si="6800">+AF400*$F399</f>
        <v>0</v>
      </c>
      <c r="AG399" s="649">
        <f t="shared" ref="AG399" si="6801">+AG400*$F399</f>
        <v>0</v>
      </c>
      <c r="AH399" s="649">
        <f t="shared" ref="AH399" si="6802">+AH400*$F399</f>
        <v>0</v>
      </c>
      <c r="AI399" s="649">
        <f t="shared" ref="AI399" si="6803">+AI400*$F399</f>
        <v>0</v>
      </c>
      <c r="AJ399" s="649">
        <f t="shared" ref="AJ399" si="6804">+AJ400*$F399</f>
        <v>0</v>
      </c>
      <c r="AK399" s="649">
        <f t="shared" ref="AK399" si="6805">+AK400*$F399</f>
        <v>0</v>
      </c>
      <c r="AL399" s="649">
        <f t="shared" ref="AL399" si="6806">+AL400*$F399</f>
        <v>0</v>
      </c>
      <c r="AM399" s="649">
        <f t="shared" ref="AM399" si="6807">+AM400*$F399</f>
        <v>0</v>
      </c>
      <c r="AN399" s="649">
        <f t="shared" ref="AN399" si="6808">+AN400*$F399</f>
        <v>0</v>
      </c>
      <c r="AO399" s="649">
        <f t="shared" ref="AO399" si="6809">+AO400*$F399</f>
        <v>0</v>
      </c>
      <c r="AP399" s="649">
        <f t="shared" ref="AP399" si="6810">+AP400*$F399</f>
        <v>0</v>
      </c>
      <c r="AQ399" s="649">
        <f t="shared" ref="AQ399" si="6811">+AQ400*$F399</f>
        <v>0</v>
      </c>
      <c r="AR399" s="649">
        <f t="shared" ref="AR399" si="6812">+AR400*$F399</f>
        <v>0</v>
      </c>
      <c r="AS399" s="649">
        <f t="shared" ref="AS399" si="6813">+AS400*$F399</f>
        <v>0</v>
      </c>
      <c r="AT399" s="649">
        <f t="shared" ref="AT399" si="6814">+AT400*$F399</f>
        <v>0</v>
      </c>
      <c r="AU399" s="613">
        <f t="shared" si="6108"/>
        <v>98991.399456415325</v>
      </c>
      <c r="AV399" s="645">
        <f t="shared" si="6067"/>
        <v>0</v>
      </c>
      <c r="AW399" s="656">
        <f t="shared" si="6068"/>
        <v>0</v>
      </c>
      <c r="AX399" s="591"/>
    </row>
    <row r="400" spans="1:50" hidden="1" outlineLevel="1">
      <c r="A400" s="590"/>
      <c r="B400" s="636"/>
      <c r="C400" s="636"/>
      <c r="D400" s="651"/>
      <c r="E400" s="653"/>
      <c r="F400" s="640"/>
      <c r="G400" s="640">
        <f t="shared" si="6109"/>
        <v>1</v>
      </c>
      <c r="H400" s="658">
        <v>0</v>
      </c>
      <c r="I400" s="658">
        <v>0</v>
      </c>
      <c r="J400" s="658">
        <v>0</v>
      </c>
      <c r="K400" s="658">
        <v>0</v>
      </c>
      <c r="L400" s="658">
        <v>0</v>
      </c>
      <c r="M400" s="658">
        <v>0</v>
      </c>
      <c r="N400" s="658">
        <v>0</v>
      </c>
      <c r="O400" s="658">
        <v>0</v>
      </c>
      <c r="P400" s="658">
        <v>0</v>
      </c>
      <c r="Q400" s="658">
        <v>0</v>
      </c>
      <c r="R400" s="658">
        <v>0</v>
      </c>
      <c r="S400" s="658">
        <v>0</v>
      </c>
      <c r="T400" s="658">
        <v>1</v>
      </c>
      <c r="U400" s="658">
        <v>0</v>
      </c>
      <c r="V400" s="658">
        <v>0</v>
      </c>
      <c r="W400" s="658">
        <v>0</v>
      </c>
      <c r="X400" s="658">
        <v>0</v>
      </c>
      <c r="Y400" s="658">
        <v>0</v>
      </c>
      <c r="Z400" s="658">
        <v>0</v>
      </c>
      <c r="AA400" s="658">
        <v>0</v>
      </c>
      <c r="AB400" s="658">
        <v>0</v>
      </c>
      <c r="AC400" s="658">
        <v>0</v>
      </c>
      <c r="AD400" s="658">
        <v>0</v>
      </c>
      <c r="AE400" s="658">
        <v>0</v>
      </c>
      <c r="AF400" s="658">
        <v>0</v>
      </c>
      <c r="AG400" s="658">
        <v>0</v>
      </c>
      <c r="AH400" s="658">
        <v>0</v>
      </c>
      <c r="AI400" s="658">
        <v>0</v>
      </c>
      <c r="AJ400" s="658">
        <v>0</v>
      </c>
      <c r="AK400" s="658">
        <v>0</v>
      </c>
      <c r="AL400" s="658">
        <v>0</v>
      </c>
      <c r="AM400" s="658">
        <v>0</v>
      </c>
      <c r="AN400" s="658">
        <v>0</v>
      </c>
      <c r="AO400" s="658">
        <v>0</v>
      </c>
      <c r="AP400" s="658">
        <v>0</v>
      </c>
      <c r="AQ400" s="658">
        <v>0</v>
      </c>
      <c r="AR400" s="658">
        <v>0</v>
      </c>
      <c r="AS400" s="658">
        <v>0</v>
      </c>
      <c r="AT400" s="658">
        <v>0</v>
      </c>
      <c r="AU400" s="613">
        <f t="shared" si="6108"/>
        <v>1</v>
      </c>
      <c r="AV400" s="645">
        <f t="shared" si="6067"/>
        <v>1</v>
      </c>
      <c r="AW400" s="656" t="e">
        <f t="shared" si="6068"/>
        <v>#DIV/0!</v>
      </c>
      <c r="AX400" s="591"/>
    </row>
    <row r="401" spans="1:50" hidden="1" outlineLevel="1">
      <c r="A401" s="590"/>
      <c r="B401" s="646" t="s">
        <v>305</v>
      </c>
      <c r="C401" s="646" t="s">
        <v>639</v>
      </c>
      <c r="D401" s="647" t="s">
        <v>640</v>
      </c>
      <c r="E401" s="649"/>
      <c r="F401" s="650">
        <v>98991.399456415325</v>
      </c>
      <c r="G401" s="650">
        <f t="shared" si="6109"/>
        <v>98991.399456415325</v>
      </c>
      <c r="H401" s="649">
        <f t="shared" ref="H401" si="6815">+H402*$F401</f>
        <v>0</v>
      </c>
      <c r="I401" s="649">
        <f t="shared" ref="I401" si="6816">+I402*$F401</f>
        <v>0</v>
      </c>
      <c r="J401" s="649">
        <f t="shared" ref="J401" si="6817">+J402*$F401</f>
        <v>0</v>
      </c>
      <c r="K401" s="649">
        <f t="shared" ref="K401" si="6818">+K402*$F401</f>
        <v>0</v>
      </c>
      <c r="L401" s="649">
        <f t="shared" ref="L401" si="6819">+L402*$F401</f>
        <v>0</v>
      </c>
      <c r="M401" s="649">
        <f t="shared" ref="M401" si="6820">+M402*$F401</f>
        <v>0</v>
      </c>
      <c r="N401" s="649">
        <f t="shared" ref="N401" si="6821">+N402*$F401</f>
        <v>0</v>
      </c>
      <c r="O401" s="649">
        <f t="shared" ref="O401" si="6822">+O402*$F401</f>
        <v>0</v>
      </c>
      <c r="P401" s="649">
        <f t="shared" ref="P401" si="6823">+P402*$F401</f>
        <v>0</v>
      </c>
      <c r="Q401" s="649">
        <f t="shared" ref="Q401" si="6824">+Q402*$F401</f>
        <v>0</v>
      </c>
      <c r="R401" s="649">
        <f t="shared" ref="R401" si="6825">+R402*$F401</f>
        <v>0</v>
      </c>
      <c r="S401" s="649">
        <f t="shared" ref="S401" si="6826">+S402*$F401</f>
        <v>0</v>
      </c>
      <c r="T401" s="649">
        <f t="shared" ref="T401" si="6827">+T402*$F401</f>
        <v>0</v>
      </c>
      <c r="U401" s="649">
        <f t="shared" ref="U401" si="6828">+U402*$F401</f>
        <v>98991.399456415325</v>
      </c>
      <c r="V401" s="649">
        <f t="shared" ref="V401" si="6829">+V402*$F401</f>
        <v>0</v>
      </c>
      <c r="W401" s="649">
        <f t="shared" ref="W401" si="6830">+W402*$F401</f>
        <v>0</v>
      </c>
      <c r="X401" s="649">
        <f t="shared" ref="X401" si="6831">+X402*$F401</f>
        <v>0</v>
      </c>
      <c r="Y401" s="649">
        <f t="shared" ref="Y401" si="6832">+Y402*$F401</f>
        <v>0</v>
      </c>
      <c r="Z401" s="649">
        <f t="shared" ref="Z401" si="6833">+Z402*$F401</f>
        <v>0</v>
      </c>
      <c r="AA401" s="649">
        <f t="shared" ref="AA401" si="6834">+AA402*$F401</f>
        <v>0</v>
      </c>
      <c r="AB401" s="649">
        <f t="shared" ref="AB401" si="6835">+AB402*$F401</f>
        <v>0</v>
      </c>
      <c r="AC401" s="649">
        <f t="shared" ref="AC401" si="6836">+AC402*$F401</f>
        <v>0</v>
      </c>
      <c r="AD401" s="649">
        <f t="shared" ref="AD401" si="6837">+AD402*$F401</f>
        <v>0</v>
      </c>
      <c r="AE401" s="649">
        <f t="shared" ref="AE401" si="6838">+AE402*$F401</f>
        <v>0</v>
      </c>
      <c r="AF401" s="649">
        <f t="shared" ref="AF401" si="6839">+AF402*$F401</f>
        <v>0</v>
      </c>
      <c r="AG401" s="649">
        <f t="shared" ref="AG401" si="6840">+AG402*$F401</f>
        <v>0</v>
      </c>
      <c r="AH401" s="649">
        <f t="shared" ref="AH401" si="6841">+AH402*$F401</f>
        <v>0</v>
      </c>
      <c r="AI401" s="649">
        <f t="shared" ref="AI401" si="6842">+AI402*$F401</f>
        <v>0</v>
      </c>
      <c r="AJ401" s="649">
        <f t="shared" ref="AJ401" si="6843">+AJ402*$F401</f>
        <v>0</v>
      </c>
      <c r="AK401" s="649">
        <f t="shared" ref="AK401" si="6844">+AK402*$F401</f>
        <v>0</v>
      </c>
      <c r="AL401" s="649">
        <f t="shared" ref="AL401" si="6845">+AL402*$F401</f>
        <v>0</v>
      </c>
      <c r="AM401" s="649">
        <f t="shared" ref="AM401" si="6846">+AM402*$F401</f>
        <v>0</v>
      </c>
      <c r="AN401" s="649">
        <f t="shared" ref="AN401" si="6847">+AN402*$F401</f>
        <v>0</v>
      </c>
      <c r="AO401" s="649">
        <f t="shared" ref="AO401" si="6848">+AO402*$F401</f>
        <v>0</v>
      </c>
      <c r="AP401" s="649">
        <f t="shared" ref="AP401" si="6849">+AP402*$F401</f>
        <v>0</v>
      </c>
      <c r="AQ401" s="649">
        <f t="shared" ref="AQ401" si="6850">+AQ402*$F401</f>
        <v>0</v>
      </c>
      <c r="AR401" s="649">
        <f t="shared" ref="AR401" si="6851">+AR402*$F401</f>
        <v>0</v>
      </c>
      <c r="AS401" s="649">
        <f t="shared" ref="AS401" si="6852">+AS402*$F401</f>
        <v>0</v>
      </c>
      <c r="AT401" s="649">
        <f t="shared" ref="AT401" si="6853">+AT402*$F401</f>
        <v>0</v>
      </c>
      <c r="AU401" s="613">
        <f t="shared" si="6108"/>
        <v>98991.399456415325</v>
      </c>
      <c r="AV401" s="645">
        <f t="shared" si="6067"/>
        <v>0</v>
      </c>
      <c r="AW401" s="656">
        <f t="shared" si="6068"/>
        <v>0</v>
      </c>
      <c r="AX401" s="591"/>
    </row>
    <row r="402" spans="1:50" hidden="1" outlineLevel="1">
      <c r="A402" s="590"/>
      <c r="B402" s="636"/>
      <c r="C402" s="636"/>
      <c r="D402" s="651"/>
      <c r="E402" s="653"/>
      <c r="F402" s="640"/>
      <c r="G402" s="640">
        <f t="shared" si="6109"/>
        <v>1</v>
      </c>
      <c r="H402" s="658">
        <v>0</v>
      </c>
      <c r="I402" s="658">
        <v>0</v>
      </c>
      <c r="J402" s="658">
        <v>0</v>
      </c>
      <c r="K402" s="658">
        <v>0</v>
      </c>
      <c r="L402" s="658">
        <v>0</v>
      </c>
      <c r="M402" s="658">
        <v>0</v>
      </c>
      <c r="N402" s="658">
        <v>0</v>
      </c>
      <c r="O402" s="658">
        <v>0</v>
      </c>
      <c r="P402" s="658">
        <v>0</v>
      </c>
      <c r="Q402" s="658">
        <v>0</v>
      </c>
      <c r="R402" s="658">
        <v>0</v>
      </c>
      <c r="S402" s="658">
        <v>0</v>
      </c>
      <c r="T402" s="658">
        <v>0</v>
      </c>
      <c r="U402" s="658">
        <v>1</v>
      </c>
      <c r="V402" s="658">
        <v>0</v>
      </c>
      <c r="W402" s="658">
        <v>0</v>
      </c>
      <c r="X402" s="658">
        <v>0</v>
      </c>
      <c r="Y402" s="658">
        <v>0</v>
      </c>
      <c r="Z402" s="658">
        <v>0</v>
      </c>
      <c r="AA402" s="658">
        <v>0</v>
      </c>
      <c r="AB402" s="658">
        <v>0</v>
      </c>
      <c r="AC402" s="658">
        <v>0</v>
      </c>
      <c r="AD402" s="658">
        <v>0</v>
      </c>
      <c r="AE402" s="658">
        <v>0</v>
      </c>
      <c r="AF402" s="658">
        <v>0</v>
      </c>
      <c r="AG402" s="658">
        <v>0</v>
      </c>
      <c r="AH402" s="658">
        <v>0</v>
      </c>
      <c r="AI402" s="658">
        <v>0</v>
      </c>
      <c r="AJ402" s="658">
        <v>0</v>
      </c>
      <c r="AK402" s="658">
        <v>0</v>
      </c>
      <c r="AL402" s="658">
        <v>0</v>
      </c>
      <c r="AM402" s="658">
        <v>0</v>
      </c>
      <c r="AN402" s="658">
        <v>0</v>
      </c>
      <c r="AO402" s="658">
        <v>0</v>
      </c>
      <c r="AP402" s="658">
        <v>0</v>
      </c>
      <c r="AQ402" s="658">
        <v>0</v>
      </c>
      <c r="AR402" s="658">
        <v>0</v>
      </c>
      <c r="AS402" s="658">
        <v>0</v>
      </c>
      <c r="AT402" s="658">
        <v>0</v>
      </c>
      <c r="AU402" s="613">
        <f t="shared" si="6108"/>
        <v>1</v>
      </c>
      <c r="AV402" s="645">
        <f t="shared" si="6067"/>
        <v>1</v>
      </c>
      <c r="AW402" s="656" t="e">
        <f t="shared" si="6068"/>
        <v>#DIV/0!</v>
      </c>
      <c r="AX402" s="591"/>
    </row>
    <row r="403" spans="1:50" hidden="1" outlineLevel="1">
      <c r="A403" s="590"/>
      <c r="B403" s="646" t="s">
        <v>305</v>
      </c>
      <c r="C403" s="646" t="s">
        <v>641</v>
      </c>
      <c r="D403" s="647" t="s">
        <v>642</v>
      </c>
      <c r="E403" s="649"/>
      <c r="F403" s="650">
        <v>838687.94811857305</v>
      </c>
      <c r="G403" s="650">
        <f t="shared" si="6109"/>
        <v>838687.94811857305</v>
      </c>
      <c r="H403" s="649">
        <f t="shared" ref="H403" si="6854">+H404*$F403</f>
        <v>0</v>
      </c>
      <c r="I403" s="649">
        <f t="shared" ref="I403" si="6855">+I404*$F403</f>
        <v>0</v>
      </c>
      <c r="J403" s="649">
        <f t="shared" ref="J403" si="6856">+J404*$F403</f>
        <v>0</v>
      </c>
      <c r="K403" s="649">
        <f t="shared" ref="K403" si="6857">+K404*$F403</f>
        <v>0</v>
      </c>
      <c r="L403" s="649">
        <f t="shared" ref="L403" si="6858">+L404*$F403</f>
        <v>0</v>
      </c>
      <c r="M403" s="649">
        <f t="shared" ref="M403" si="6859">+M404*$F403</f>
        <v>0</v>
      </c>
      <c r="N403" s="649">
        <f t="shared" ref="N403" si="6860">+N404*$F403</f>
        <v>0</v>
      </c>
      <c r="O403" s="649">
        <f t="shared" ref="O403" si="6861">+O404*$F403</f>
        <v>0</v>
      </c>
      <c r="P403" s="649">
        <f t="shared" ref="P403" si="6862">+P404*$F403</f>
        <v>0</v>
      </c>
      <c r="Q403" s="649">
        <f t="shared" ref="Q403" si="6863">+Q404*$F403</f>
        <v>0</v>
      </c>
      <c r="R403" s="649">
        <f t="shared" ref="R403" si="6864">+R404*$F403</f>
        <v>0</v>
      </c>
      <c r="S403" s="649">
        <f t="shared" ref="S403" si="6865">+S404*$F403</f>
        <v>0</v>
      </c>
      <c r="T403" s="649">
        <f t="shared" ref="T403" si="6866">+T404*$F403</f>
        <v>0</v>
      </c>
      <c r="U403" s="649">
        <f t="shared" ref="U403" si="6867">+U404*$F403</f>
        <v>612242.20212655829</v>
      </c>
      <c r="V403" s="649">
        <f t="shared" ref="V403" si="6868">+V404*$F403</f>
        <v>226445.74599201474</v>
      </c>
      <c r="W403" s="649">
        <f t="shared" ref="W403" si="6869">+W404*$F403</f>
        <v>0</v>
      </c>
      <c r="X403" s="649">
        <f t="shared" ref="X403" si="6870">+X404*$F403</f>
        <v>0</v>
      </c>
      <c r="Y403" s="649">
        <f t="shared" ref="Y403" si="6871">+Y404*$F403</f>
        <v>0</v>
      </c>
      <c r="Z403" s="649">
        <f t="shared" ref="Z403" si="6872">+Z404*$F403</f>
        <v>0</v>
      </c>
      <c r="AA403" s="649">
        <f t="shared" ref="AA403" si="6873">+AA404*$F403</f>
        <v>0</v>
      </c>
      <c r="AB403" s="649">
        <f t="shared" ref="AB403" si="6874">+AB404*$F403</f>
        <v>0</v>
      </c>
      <c r="AC403" s="649">
        <f t="shared" ref="AC403" si="6875">+AC404*$F403</f>
        <v>0</v>
      </c>
      <c r="AD403" s="649">
        <f t="shared" ref="AD403" si="6876">+AD404*$F403</f>
        <v>0</v>
      </c>
      <c r="AE403" s="649">
        <f t="shared" ref="AE403" si="6877">+AE404*$F403</f>
        <v>0</v>
      </c>
      <c r="AF403" s="649">
        <f t="shared" ref="AF403" si="6878">+AF404*$F403</f>
        <v>0</v>
      </c>
      <c r="AG403" s="649">
        <f t="shared" ref="AG403" si="6879">+AG404*$F403</f>
        <v>0</v>
      </c>
      <c r="AH403" s="649">
        <f t="shared" ref="AH403" si="6880">+AH404*$F403</f>
        <v>0</v>
      </c>
      <c r="AI403" s="649">
        <f t="shared" ref="AI403" si="6881">+AI404*$F403</f>
        <v>0</v>
      </c>
      <c r="AJ403" s="649">
        <f t="shared" ref="AJ403" si="6882">+AJ404*$F403</f>
        <v>0</v>
      </c>
      <c r="AK403" s="649">
        <f t="shared" ref="AK403" si="6883">+AK404*$F403</f>
        <v>0</v>
      </c>
      <c r="AL403" s="649">
        <f t="shared" ref="AL403" si="6884">+AL404*$F403</f>
        <v>0</v>
      </c>
      <c r="AM403" s="649">
        <f t="shared" ref="AM403" si="6885">+AM404*$F403</f>
        <v>0</v>
      </c>
      <c r="AN403" s="649">
        <f t="shared" ref="AN403" si="6886">+AN404*$F403</f>
        <v>0</v>
      </c>
      <c r="AO403" s="649">
        <f t="shared" ref="AO403" si="6887">+AO404*$F403</f>
        <v>0</v>
      </c>
      <c r="AP403" s="649">
        <f t="shared" ref="AP403" si="6888">+AP404*$F403</f>
        <v>0</v>
      </c>
      <c r="AQ403" s="649">
        <f t="shared" ref="AQ403" si="6889">+AQ404*$F403</f>
        <v>0</v>
      </c>
      <c r="AR403" s="649">
        <f t="shared" ref="AR403" si="6890">+AR404*$F403</f>
        <v>0</v>
      </c>
      <c r="AS403" s="649">
        <f t="shared" ref="AS403" si="6891">+AS404*$F403</f>
        <v>0</v>
      </c>
      <c r="AT403" s="649">
        <f t="shared" ref="AT403" si="6892">+AT404*$F403</f>
        <v>0</v>
      </c>
      <c r="AU403" s="613">
        <f t="shared" si="6108"/>
        <v>838687.94811857305</v>
      </c>
      <c r="AV403" s="645">
        <f t="shared" si="6067"/>
        <v>0</v>
      </c>
      <c r="AW403" s="656">
        <f t="shared" si="6068"/>
        <v>0</v>
      </c>
      <c r="AX403" s="591"/>
    </row>
    <row r="404" spans="1:50" hidden="1" outlineLevel="1">
      <c r="A404" s="590"/>
      <c r="B404" s="636"/>
      <c r="C404" s="636"/>
      <c r="D404" s="651"/>
      <c r="E404" s="653"/>
      <c r="F404" s="640"/>
      <c r="G404" s="640">
        <f t="shared" si="6109"/>
        <v>1</v>
      </c>
      <c r="H404" s="658">
        <v>0</v>
      </c>
      <c r="I404" s="658">
        <v>0</v>
      </c>
      <c r="J404" s="658">
        <v>0</v>
      </c>
      <c r="K404" s="658">
        <v>0</v>
      </c>
      <c r="L404" s="658">
        <v>0</v>
      </c>
      <c r="M404" s="658">
        <v>0</v>
      </c>
      <c r="N404" s="658">
        <v>0</v>
      </c>
      <c r="O404" s="658">
        <v>0</v>
      </c>
      <c r="P404" s="658">
        <v>0</v>
      </c>
      <c r="Q404" s="658">
        <v>0</v>
      </c>
      <c r="R404" s="658">
        <v>0</v>
      </c>
      <c r="S404" s="658">
        <v>0</v>
      </c>
      <c r="T404" s="658">
        <v>0</v>
      </c>
      <c r="U404" s="658">
        <v>0.73</v>
      </c>
      <c r="V404" s="658">
        <v>0.27</v>
      </c>
      <c r="W404" s="658">
        <v>0</v>
      </c>
      <c r="X404" s="658">
        <v>0</v>
      </c>
      <c r="Y404" s="658">
        <v>0</v>
      </c>
      <c r="Z404" s="658">
        <v>0</v>
      </c>
      <c r="AA404" s="658">
        <v>0</v>
      </c>
      <c r="AB404" s="658">
        <v>0</v>
      </c>
      <c r="AC404" s="658">
        <v>0</v>
      </c>
      <c r="AD404" s="658">
        <v>0</v>
      </c>
      <c r="AE404" s="658">
        <v>0</v>
      </c>
      <c r="AF404" s="658">
        <v>0</v>
      </c>
      <c r="AG404" s="658">
        <v>0</v>
      </c>
      <c r="AH404" s="658">
        <v>0</v>
      </c>
      <c r="AI404" s="658">
        <v>0</v>
      </c>
      <c r="AJ404" s="658">
        <v>0</v>
      </c>
      <c r="AK404" s="658">
        <v>0</v>
      </c>
      <c r="AL404" s="658">
        <v>0</v>
      </c>
      <c r="AM404" s="658">
        <v>0</v>
      </c>
      <c r="AN404" s="658">
        <v>0</v>
      </c>
      <c r="AO404" s="658">
        <v>0</v>
      </c>
      <c r="AP404" s="658">
        <v>0</v>
      </c>
      <c r="AQ404" s="658">
        <v>0</v>
      </c>
      <c r="AR404" s="658">
        <v>0</v>
      </c>
      <c r="AS404" s="658">
        <v>0</v>
      </c>
      <c r="AT404" s="658">
        <v>0</v>
      </c>
      <c r="AU404" s="613">
        <f t="shared" si="6108"/>
        <v>1</v>
      </c>
      <c r="AV404" s="645">
        <f t="shared" si="6067"/>
        <v>1</v>
      </c>
      <c r="AW404" s="656" t="e">
        <f t="shared" si="6068"/>
        <v>#DIV/0!</v>
      </c>
      <c r="AX404" s="591"/>
    </row>
    <row r="405" spans="1:50" hidden="1" outlineLevel="1">
      <c r="A405" s="590"/>
      <c r="B405" s="629" t="s">
        <v>278</v>
      </c>
      <c r="C405" s="629" t="s">
        <v>643</v>
      </c>
      <c r="D405" s="630" t="s">
        <v>644</v>
      </c>
      <c r="E405" s="631"/>
      <c r="F405" s="632">
        <f>+F406+F408+F410+F412+F414+F416+F418+F420+F422+F424+F426+F428+F430+F432+F434+F436+F438+F440</f>
        <v>625750.63098959322</v>
      </c>
      <c r="G405" s="632">
        <f t="shared" si="6109"/>
        <v>625750.6309895931</v>
      </c>
      <c r="H405" s="632">
        <f t="shared" ref="H405:AT405" si="6893">+H406+H408+H410+H412+H414+H416+H418+H420+H422+H424+H426+H428+H430+H432+H434+H436+H438+H440</f>
        <v>0</v>
      </c>
      <c r="I405" s="632">
        <f t="shared" si="6893"/>
        <v>0</v>
      </c>
      <c r="J405" s="632">
        <f t="shared" si="6893"/>
        <v>0</v>
      </c>
      <c r="K405" s="632">
        <f t="shared" si="6893"/>
        <v>0</v>
      </c>
      <c r="L405" s="632">
        <f t="shared" si="6893"/>
        <v>0</v>
      </c>
      <c r="M405" s="632">
        <f t="shared" si="6893"/>
        <v>0</v>
      </c>
      <c r="N405" s="632">
        <f t="shared" si="6893"/>
        <v>0</v>
      </c>
      <c r="O405" s="632">
        <f t="shared" si="6893"/>
        <v>0</v>
      </c>
      <c r="P405" s="632">
        <f t="shared" si="6893"/>
        <v>0</v>
      </c>
      <c r="Q405" s="632">
        <f t="shared" si="6893"/>
        <v>0</v>
      </c>
      <c r="R405" s="632">
        <f t="shared" si="6893"/>
        <v>0</v>
      </c>
      <c r="S405" s="632">
        <f t="shared" si="6893"/>
        <v>0</v>
      </c>
      <c r="T405" s="632">
        <f t="shared" si="6893"/>
        <v>32062.423486802192</v>
      </c>
      <c r="U405" s="632">
        <f t="shared" si="6893"/>
        <v>1687.4959729895907</v>
      </c>
      <c r="V405" s="632">
        <f t="shared" si="6893"/>
        <v>0</v>
      </c>
      <c r="W405" s="632">
        <f t="shared" si="6893"/>
        <v>73486.999353119871</v>
      </c>
      <c r="X405" s="632">
        <f t="shared" si="6893"/>
        <v>86514.743091346725</v>
      </c>
      <c r="Y405" s="632">
        <f t="shared" si="6893"/>
        <v>62437.351000614799</v>
      </c>
      <c r="Z405" s="632">
        <f t="shared" si="6893"/>
        <v>76612.317173727337</v>
      </c>
      <c r="AA405" s="632">
        <f t="shared" si="6893"/>
        <v>74249.822811541919</v>
      </c>
      <c r="AB405" s="632">
        <f t="shared" si="6893"/>
        <v>58387.360665439788</v>
      </c>
      <c r="AC405" s="632">
        <f t="shared" si="6893"/>
        <v>70537.331670964821</v>
      </c>
      <c r="AD405" s="632">
        <f t="shared" si="6893"/>
        <v>89774.785763046137</v>
      </c>
      <c r="AE405" s="632">
        <f t="shared" si="6893"/>
        <v>0</v>
      </c>
      <c r="AF405" s="632">
        <f t="shared" si="6893"/>
        <v>0</v>
      </c>
      <c r="AG405" s="632">
        <f t="shared" si="6893"/>
        <v>0</v>
      </c>
      <c r="AH405" s="632">
        <f t="shared" si="6893"/>
        <v>0</v>
      </c>
      <c r="AI405" s="632">
        <f t="shared" si="6893"/>
        <v>0</v>
      </c>
      <c r="AJ405" s="632">
        <f t="shared" si="6893"/>
        <v>0</v>
      </c>
      <c r="AK405" s="632">
        <f t="shared" si="6893"/>
        <v>0</v>
      </c>
      <c r="AL405" s="632">
        <f t="shared" si="6893"/>
        <v>0</v>
      </c>
      <c r="AM405" s="632">
        <f t="shared" si="6893"/>
        <v>0</v>
      </c>
      <c r="AN405" s="632">
        <f t="shared" si="6893"/>
        <v>0</v>
      </c>
      <c r="AO405" s="632">
        <f t="shared" si="6893"/>
        <v>0</v>
      </c>
      <c r="AP405" s="632">
        <f t="shared" si="6893"/>
        <v>0</v>
      </c>
      <c r="AQ405" s="632">
        <f t="shared" si="6893"/>
        <v>0</v>
      </c>
      <c r="AR405" s="632">
        <f t="shared" si="6893"/>
        <v>0</v>
      </c>
      <c r="AS405" s="632">
        <f t="shared" si="6893"/>
        <v>0</v>
      </c>
      <c r="AT405" s="632">
        <f t="shared" si="6893"/>
        <v>0</v>
      </c>
      <c r="AU405" s="613">
        <f t="shared" si="6108"/>
        <v>625750.6309895931</v>
      </c>
      <c r="AV405" s="645">
        <f t="shared" si="6067"/>
        <v>0</v>
      </c>
      <c r="AW405" s="656">
        <f t="shared" si="6068"/>
        <v>0</v>
      </c>
      <c r="AX405" s="591"/>
    </row>
    <row r="406" spans="1:50" hidden="1" outlineLevel="1">
      <c r="A406" s="590"/>
      <c r="B406" s="646" t="s">
        <v>305</v>
      </c>
      <c r="C406" s="646" t="s">
        <v>645</v>
      </c>
      <c r="D406" s="647" t="s">
        <v>646</v>
      </c>
      <c r="E406" s="649"/>
      <c r="F406" s="650">
        <v>43787.0702285031</v>
      </c>
      <c r="G406" s="650">
        <f t="shared" si="6109"/>
        <v>43787.0702285031</v>
      </c>
      <c r="H406" s="649">
        <f t="shared" ref="H406" si="6894">+H407*$F406</f>
        <v>0</v>
      </c>
      <c r="I406" s="649">
        <f t="shared" ref="I406" si="6895">+I407*$F406</f>
        <v>0</v>
      </c>
      <c r="J406" s="649">
        <f t="shared" ref="J406" si="6896">+J407*$F406</f>
        <v>0</v>
      </c>
      <c r="K406" s="649">
        <f t="shared" ref="K406" si="6897">+K407*$F406</f>
        <v>0</v>
      </c>
      <c r="L406" s="649">
        <f t="shared" ref="L406" si="6898">+L407*$F406</f>
        <v>0</v>
      </c>
      <c r="M406" s="649">
        <f t="shared" ref="M406" si="6899">+M407*$F406</f>
        <v>0</v>
      </c>
      <c r="N406" s="649">
        <f t="shared" ref="N406" si="6900">+N407*$F406</f>
        <v>0</v>
      </c>
      <c r="O406" s="649">
        <f t="shared" ref="O406" si="6901">+O407*$F406</f>
        <v>0</v>
      </c>
      <c r="P406" s="649">
        <f t="shared" ref="P406" si="6902">+P407*$F406</f>
        <v>0</v>
      </c>
      <c r="Q406" s="649">
        <f t="shared" ref="Q406" si="6903">+Q407*$F406</f>
        <v>0</v>
      </c>
      <c r="R406" s="649">
        <f t="shared" ref="R406" si="6904">+R407*$F406</f>
        <v>0</v>
      </c>
      <c r="S406" s="649">
        <f t="shared" ref="S406" si="6905">+S407*$F406</f>
        <v>0</v>
      </c>
      <c r="T406" s="649">
        <f t="shared" ref="T406" si="6906">+T407*$F406</f>
        <v>0</v>
      </c>
      <c r="U406" s="649">
        <f t="shared" ref="U406" si="6907">+U407*$F406</f>
        <v>0</v>
      </c>
      <c r="V406" s="649">
        <f t="shared" ref="V406" si="6908">+V407*$F406</f>
        <v>0</v>
      </c>
      <c r="W406" s="649">
        <f t="shared" ref="W406" si="6909">+W407*$F406</f>
        <v>43787.0702285031</v>
      </c>
      <c r="X406" s="649">
        <f t="shared" ref="X406" si="6910">+X407*$F406</f>
        <v>0</v>
      </c>
      <c r="Y406" s="649">
        <f t="shared" ref="Y406" si="6911">+Y407*$F406</f>
        <v>0</v>
      </c>
      <c r="Z406" s="649">
        <f t="shared" ref="Z406" si="6912">+Z407*$F406</f>
        <v>0</v>
      </c>
      <c r="AA406" s="649">
        <f t="shared" ref="AA406" si="6913">+AA407*$F406</f>
        <v>0</v>
      </c>
      <c r="AB406" s="649">
        <f t="shared" ref="AB406" si="6914">+AB407*$F406</f>
        <v>0</v>
      </c>
      <c r="AC406" s="649">
        <f t="shared" ref="AC406" si="6915">+AC407*$F406</f>
        <v>0</v>
      </c>
      <c r="AD406" s="649">
        <f t="shared" ref="AD406" si="6916">+AD407*$F406</f>
        <v>0</v>
      </c>
      <c r="AE406" s="649">
        <f t="shared" ref="AE406" si="6917">+AE407*$F406</f>
        <v>0</v>
      </c>
      <c r="AF406" s="649">
        <f t="shared" ref="AF406" si="6918">+AF407*$F406</f>
        <v>0</v>
      </c>
      <c r="AG406" s="649">
        <f t="shared" ref="AG406" si="6919">+AG407*$F406</f>
        <v>0</v>
      </c>
      <c r="AH406" s="649">
        <f t="shared" ref="AH406" si="6920">+AH407*$F406</f>
        <v>0</v>
      </c>
      <c r="AI406" s="649">
        <f t="shared" ref="AI406" si="6921">+AI407*$F406</f>
        <v>0</v>
      </c>
      <c r="AJ406" s="649">
        <f t="shared" ref="AJ406" si="6922">+AJ407*$F406</f>
        <v>0</v>
      </c>
      <c r="AK406" s="649">
        <f t="shared" ref="AK406" si="6923">+AK407*$F406</f>
        <v>0</v>
      </c>
      <c r="AL406" s="649">
        <f t="shared" ref="AL406" si="6924">+AL407*$F406</f>
        <v>0</v>
      </c>
      <c r="AM406" s="649">
        <f t="shared" ref="AM406" si="6925">+AM407*$F406</f>
        <v>0</v>
      </c>
      <c r="AN406" s="649">
        <f t="shared" ref="AN406" si="6926">+AN407*$F406</f>
        <v>0</v>
      </c>
      <c r="AO406" s="649">
        <f t="shared" ref="AO406" si="6927">+AO407*$F406</f>
        <v>0</v>
      </c>
      <c r="AP406" s="649">
        <f t="shared" ref="AP406" si="6928">+AP407*$F406</f>
        <v>0</v>
      </c>
      <c r="AQ406" s="649">
        <f t="shared" ref="AQ406" si="6929">+AQ407*$F406</f>
        <v>0</v>
      </c>
      <c r="AR406" s="649">
        <f t="shared" ref="AR406" si="6930">+AR407*$F406</f>
        <v>0</v>
      </c>
      <c r="AS406" s="649">
        <f t="shared" ref="AS406" si="6931">+AS407*$F406</f>
        <v>0</v>
      </c>
      <c r="AT406" s="649">
        <f t="shared" ref="AT406" si="6932">+AT407*$F406</f>
        <v>0</v>
      </c>
      <c r="AU406" s="613">
        <f t="shared" si="6108"/>
        <v>43787.0702285031</v>
      </c>
      <c r="AV406" s="645">
        <f t="shared" si="6067"/>
        <v>0</v>
      </c>
      <c r="AW406" s="656">
        <f t="shared" si="6068"/>
        <v>0</v>
      </c>
      <c r="AX406" s="591"/>
    </row>
    <row r="407" spans="1:50" hidden="1" outlineLevel="1">
      <c r="A407" s="590"/>
      <c r="B407" s="636"/>
      <c r="C407" s="636"/>
      <c r="D407" s="651"/>
      <c r="E407" s="653"/>
      <c r="F407" s="640"/>
      <c r="G407" s="640">
        <f t="shared" si="6109"/>
        <v>1</v>
      </c>
      <c r="H407" s="658">
        <v>0</v>
      </c>
      <c r="I407" s="658">
        <v>0</v>
      </c>
      <c r="J407" s="658">
        <v>0</v>
      </c>
      <c r="K407" s="658">
        <v>0</v>
      </c>
      <c r="L407" s="658">
        <v>0</v>
      </c>
      <c r="M407" s="658">
        <v>0</v>
      </c>
      <c r="N407" s="658">
        <v>0</v>
      </c>
      <c r="O407" s="658">
        <v>0</v>
      </c>
      <c r="P407" s="658">
        <v>0</v>
      </c>
      <c r="Q407" s="658">
        <v>0</v>
      </c>
      <c r="R407" s="658">
        <v>0</v>
      </c>
      <c r="S407" s="658">
        <v>0</v>
      </c>
      <c r="T407" s="658">
        <v>0</v>
      </c>
      <c r="U407" s="658">
        <v>0</v>
      </c>
      <c r="V407" s="658">
        <v>0</v>
      </c>
      <c r="W407" s="658">
        <v>1</v>
      </c>
      <c r="X407" s="658">
        <v>0</v>
      </c>
      <c r="Y407" s="658">
        <v>0</v>
      </c>
      <c r="Z407" s="658">
        <v>0</v>
      </c>
      <c r="AA407" s="658">
        <v>0</v>
      </c>
      <c r="AB407" s="658">
        <v>0</v>
      </c>
      <c r="AC407" s="658">
        <v>0</v>
      </c>
      <c r="AD407" s="658">
        <v>0</v>
      </c>
      <c r="AE407" s="658">
        <v>0</v>
      </c>
      <c r="AF407" s="658">
        <v>0</v>
      </c>
      <c r="AG407" s="658">
        <v>0</v>
      </c>
      <c r="AH407" s="658">
        <v>0</v>
      </c>
      <c r="AI407" s="658">
        <v>0</v>
      </c>
      <c r="AJ407" s="658">
        <v>0</v>
      </c>
      <c r="AK407" s="658">
        <v>0</v>
      </c>
      <c r="AL407" s="658">
        <v>0</v>
      </c>
      <c r="AM407" s="658">
        <v>0</v>
      </c>
      <c r="AN407" s="658">
        <v>0</v>
      </c>
      <c r="AO407" s="658">
        <v>0</v>
      </c>
      <c r="AP407" s="658">
        <v>0</v>
      </c>
      <c r="AQ407" s="658">
        <v>0</v>
      </c>
      <c r="AR407" s="658">
        <v>0</v>
      </c>
      <c r="AS407" s="658">
        <v>0</v>
      </c>
      <c r="AT407" s="658">
        <v>0</v>
      </c>
      <c r="AU407" s="613">
        <f t="shared" si="6108"/>
        <v>1</v>
      </c>
      <c r="AV407" s="645">
        <f t="shared" si="6067"/>
        <v>1</v>
      </c>
      <c r="AW407" s="656" t="e">
        <f t="shared" si="6068"/>
        <v>#DIV/0!</v>
      </c>
      <c r="AX407" s="591"/>
    </row>
    <row r="408" spans="1:50" hidden="1" outlineLevel="1">
      <c r="A408" s="590"/>
      <c r="B408" s="646" t="s">
        <v>305</v>
      </c>
      <c r="C408" s="646" t="s">
        <v>647</v>
      </c>
      <c r="D408" s="647" t="s">
        <v>648</v>
      </c>
      <c r="E408" s="649"/>
      <c r="F408" s="650">
        <v>33749.919459791781</v>
      </c>
      <c r="G408" s="650">
        <f t="shared" si="6109"/>
        <v>33749.919459791781</v>
      </c>
      <c r="H408" s="649">
        <f t="shared" ref="H408" si="6933">+H409*$F408</f>
        <v>0</v>
      </c>
      <c r="I408" s="649">
        <f t="shared" ref="I408" si="6934">+I409*$F408</f>
        <v>0</v>
      </c>
      <c r="J408" s="649">
        <f t="shared" ref="J408" si="6935">+J409*$F408</f>
        <v>0</v>
      </c>
      <c r="K408" s="649">
        <f t="shared" ref="K408" si="6936">+K409*$F408</f>
        <v>0</v>
      </c>
      <c r="L408" s="649">
        <f t="shared" ref="L408" si="6937">+L409*$F408</f>
        <v>0</v>
      </c>
      <c r="M408" s="649">
        <f t="shared" ref="M408" si="6938">+M409*$F408</f>
        <v>0</v>
      </c>
      <c r="N408" s="649">
        <f t="shared" ref="N408" si="6939">+N409*$F408</f>
        <v>0</v>
      </c>
      <c r="O408" s="649">
        <f t="shared" ref="O408" si="6940">+O409*$F408</f>
        <v>0</v>
      </c>
      <c r="P408" s="649">
        <f t="shared" ref="P408" si="6941">+P409*$F408</f>
        <v>0</v>
      </c>
      <c r="Q408" s="649">
        <f t="shared" ref="Q408" si="6942">+Q409*$F408</f>
        <v>0</v>
      </c>
      <c r="R408" s="649">
        <f t="shared" ref="R408" si="6943">+R409*$F408</f>
        <v>0</v>
      </c>
      <c r="S408" s="649">
        <f t="shared" ref="S408" si="6944">+S409*$F408</f>
        <v>0</v>
      </c>
      <c r="T408" s="649">
        <f t="shared" ref="T408" si="6945">+T409*$F408</f>
        <v>0</v>
      </c>
      <c r="U408" s="649">
        <f t="shared" ref="U408" si="6946">+U409*$F408</f>
        <v>0</v>
      </c>
      <c r="V408" s="649">
        <f t="shared" ref="V408" si="6947">+V409*$F408</f>
        <v>0</v>
      </c>
      <c r="W408" s="649">
        <f t="shared" ref="W408" si="6948">+W409*$F408</f>
        <v>29699.929124616767</v>
      </c>
      <c r="X408" s="649">
        <f t="shared" ref="X408" si="6949">+X409*$F408</f>
        <v>4049.9903351750136</v>
      </c>
      <c r="Y408" s="649">
        <f t="shared" ref="Y408" si="6950">+Y409*$F408</f>
        <v>0</v>
      </c>
      <c r="Z408" s="649">
        <f t="shared" ref="Z408" si="6951">+Z409*$F408</f>
        <v>0</v>
      </c>
      <c r="AA408" s="649">
        <f t="shared" ref="AA408" si="6952">+AA409*$F408</f>
        <v>0</v>
      </c>
      <c r="AB408" s="649">
        <f t="shared" ref="AB408" si="6953">+AB409*$F408</f>
        <v>0</v>
      </c>
      <c r="AC408" s="649">
        <f t="shared" ref="AC408" si="6954">+AC409*$F408</f>
        <v>0</v>
      </c>
      <c r="AD408" s="649">
        <f t="shared" ref="AD408" si="6955">+AD409*$F408</f>
        <v>0</v>
      </c>
      <c r="AE408" s="649">
        <f t="shared" ref="AE408" si="6956">+AE409*$F408</f>
        <v>0</v>
      </c>
      <c r="AF408" s="649">
        <f t="shared" ref="AF408" si="6957">+AF409*$F408</f>
        <v>0</v>
      </c>
      <c r="AG408" s="649">
        <f t="shared" ref="AG408" si="6958">+AG409*$F408</f>
        <v>0</v>
      </c>
      <c r="AH408" s="649">
        <f t="shared" ref="AH408" si="6959">+AH409*$F408</f>
        <v>0</v>
      </c>
      <c r="AI408" s="649">
        <f t="shared" ref="AI408" si="6960">+AI409*$F408</f>
        <v>0</v>
      </c>
      <c r="AJ408" s="649">
        <f t="shared" ref="AJ408" si="6961">+AJ409*$F408</f>
        <v>0</v>
      </c>
      <c r="AK408" s="649">
        <f t="shared" ref="AK408" si="6962">+AK409*$F408</f>
        <v>0</v>
      </c>
      <c r="AL408" s="649">
        <f t="shared" ref="AL408" si="6963">+AL409*$F408</f>
        <v>0</v>
      </c>
      <c r="AM408" s="649">
        <f t="shared" ref="AM408" si="6964">+AM409*$F408</f>
        <v>0</v>
      </c>
      <c r="AN408" s="649">
        <f t="shared" ref="AN408" si="6965">+AN409*$F408</f>
        <v>0</v>
      </c>
      <c r="AO408" s="649">
        <f t="shared" ref="AO408" si="6966">+AO409*$F408</f>
        <v>0</v>
      </c>
      <c r="AP408" s="649">
        <f t="shared" ref="AP408" si="6967">+AP409*$F408</f>
        <v>0</v>
      </c>
      <c r="AQ408" s="649">
        <f t="shared" ref="AQ408" si="6968">+AQ409*$F408</f>
        <v>0</v>
      </c>
      <c r="AR408" s="649">
        <f t="shared" ref="AR408" si="6969">+AR409*$F408</f>
        <v>0</v>
      </c>
      <c r="AS408" s="649">
        <f t="shared" ref="AS408" si="6970">+AS409*$F408</f>
        <v>0</v>
      </c>
      <c r="AT408" s="649">
        <f t="shared" ref="AT408" si="6971">+AT409*$F408</f>
        <v>0</v>
      </c>
      <c r="AU408" s="613">
        <f t="shared" si="6108"/>
        <v>33749.919459791781</v>
      </c>
      <c r="AV408" s="645">
        <f t="shared" si="6067"/>
        <v>0</v>
      </c>
      <c r="AW408" s="656">
        <f t="shared" si="6068"/>
        <v>0</v>
      </c>
      <c r="AX408" s="591"/>
    </row>
    <row r="409" spans="1:50" hidden="1" outlineLevel="1">
      <c r="A409" s="590"/>
      <c r="B409" s="636"/>
      <c r="C409" s="636"/>
      <c r="D409" s="651"/>
      <c r="E409" s="653"/>
      <c r="F409" s="640"/>
      <c r="G409" s="640">
        <f t="shared" si="6109"/>
        <v>1</v>
      </c>
      <c r="H409" s="658">
        <v>0</v>
      </c>
      <c r="I409" s="658">
        <v>0</v>
      </c>
      <c r="J409" s="658">
        <v>0</v>
      </c>
      <c r="K409" s="658">
        <v>0</v>
      </c>
      <c r="L409" s="658">
        <v>0</v>
      </c>
      <c r="M409" s="658">
        <v>0</v>
      </c>
      <c r="N409" s="658">
        <v>0</v>
      </c>
      <c r="O409" s="658">
        <v>0</v>
      </c>
      <c r="P409" s="658">
        <v>0</v>
      </c>
      <c r="Q409" s="658">
        <v>0</v>
      </c>
      <c r="R409" s="658">
        <v>0</v>
      </c>
      <c r="S409" s="658">
        <v>0</v>
      </c>
      <c r="T409" s="658">
        <v>0</v>
      </c>
      <c r="U409" s="658">
        <v>0</v>
      </c>
      <c r="V409" s="658">
        <v>0</v>
      </c>
      <c r="W409" s="658">
        <v>0.88</v>
      </c>
      <c r="X409" s="658">
        <v>0.12</v>
      </c>
      <c r="Y409" s="658">
        <v>0</v>
      </c>
      <c r="Z409" s="658">
        <v>0</v>
      </c>
      <c r="AA409" s="658">
        <v>0</v>
      </c>
      <c r="AB409" s="658">
        <v>0</v>
      </c>
      <c r="AC409" s="658">
        <v>0</v>
      </c>
      <c r="AD409" s="658">
        <v>0</v>
      </c>
      <c r="AE409" s="658">
        <v>0</v>
      </c>
      <c r="AF409" s="658">
        <v>0</v>
      </c>
      <c r="AG409" s="658">
        <v>0</v>
      </c>
      <c r="AH409" s="658">
        <v>0</v>
      </c>
      <c r="AI409" s="658">
        <v>0</v>
      </c>
      <c r="AJ409" s="658">
        <v>0</v>
      </c>
      <c r="AK409" s="658">
        <v>0</v>
      </c>
      <c r="AL409" s="658">
        <v>0</v>
      </c>
      <c r="AM409" s="658">
        <v>0</v>
      </c>
      <c r="AN409" s="658">
        <v>0</v>
      </c>
      <c r="AO409" s="658">
        <v>0</v>
      </c>
      <c r="AP409" s="658">
        <v>0</v>
      </c>
      <c r="AQ409" s="658">
        <v>0</v>
      </c>
      <c r="AR409" s="658">
        <v>0</v>
      </c>
      <c r="AS409" s="658">
        <v>0</v>
      </c>
      <c r="AT409" s="658">
        <v>0</v>
      </c>
      <c r="AU409" s="613">
        <f t="shared" si="6108"/>
        <v>1</v>
      </c>
      <c r="AV409" s="645">
        <f t="shared" si="6067"/>
        <v>1</v>
      </c>
      <c r="AW409" s="656" t="e">
        <f t="shared" si="6068"/>
        <v>#DIV/0!</v>
      </c>
      <c r="AX409" s="591"/>
    </row>
    <row r="410" spans="1:50" hidden="1" outlineLevel="1">
      <c r="A410" s="590"/>
      <c r="B410" s="646" t="s">
        <v>305</v>
      </c>
      <c r="C410" s="646" t="s">
        <v>649</v>
      </c>
      <c r="D410" s="647" t="s">
        <v>650</v>
      </c>
      <c r="E410" s="649"/>
      <c r="F410" s="650">
        <v>33749.919459791781</v>
      </c>
      <c r="G410" s="650">
        <f t="shared" si="6109"/>
        <v>33749.919459791781</v>
      </c>
      <c r="H410" s="649">
        <f t="shared" ref="H410" si="6972">+H411*$F410</f>
        <v>0</v>
      </c>
      <c r="I410" s="649">
        <f t="shared" ref="I410" si="6973">+I411*$F410</f>
        <v>0</v>
      </c>
      <c r="J410" s="649">
        <f t="shared" ref="J410" si="6974">+J411*$F410</f>
        <v>0</v>
      </c>
      <c r="K410" s="649">
        <f t="shared" ref="K410" si="6975">+K411*$F410</f>
        <v>0</v>
      </c>
      <c r="L410" s="649">
        <f t="shared" ref="L410" si="6976">+L411*$F410</f>
        <v>0</v>
      </c>
      <c r="M410" s="649">
        <f t="shared" ref="M410" si="6977">+M411*$F410</f>
        <v>0</v>
      </c>
      <c r="N410" s="649">
        <f t="shared" ref="N410" si="6978">+N411*$F410</f>
        <v>0</v>
      </c>
      <c r="O410" s="649">
        <f t="shared" ref="O410" si="6979">+O411*$F410</f>
        <v>0</v>
      </c>
      <c r="P410" s="649">
        <f t="shared" ref="P410" si="6980">+P411*$F410</f>
        <v>0</v>
      </c>
      <c r="Q410" s="649">
        <f t="shared" ref="Q410" si="6981">+Q411*$F410</f>
        <v>0</v>
      </c>
      <c r="R410" s="649">
        <f t="shared" ref="R410" si="6982">+R411*$F410</f>
        <v>0</v>
      </c>
      <c r="S410" s="649">
        <f t="shared" ref="S410" si="6983">+S411*$F410</f>
        <v>0</v>
      </c>
      <c r="T410" s="649">
        <f t="shared" ref="T410" si="6984">+T411*$F410</f>
        <v>0</v>
      </c>
      <c r="U410" s="649">
        <f t="shared" ref="U410" si="6985">+U411*$F410</f>
        <v>0</v>
      </c>
      <c r="V410" s="649">
        <f t="shared" ref="V410" si="6986">+V411*$F410</f>
        <v>0</v>
      </c>
      <c r="W410" s="649">
        <f t="shared" ref="W410" si="6987">+W411*$F410</f>
        <v>0</v>
      </c>
      <c r="X410" s="649">
        <f t="shared" ref="X410" si="6988">+X411*$F410</f>
        <v>33749.919459791781</v>
      </c>
      <c r="Y410" s="649">
        <f t="shared" ref="Y410" si="6989">+Y411*$F410</f>
        <v>0</v>
      </c>
      <c r="Z410" s="649">
        <f t="shared" ref="Z410" si="6990">+Z411*$F410</f>
        <v>0</v>
      </c>
      <c r="AA410" s="649">
        <f t="shared" ref="AA410" si="6991">+AA411*$F410</f>
        <v>0</v>
      </c>
      <c r="AB410" s="649">
        <f t="shared" ref="AB410" si="6992">+AB411*$F410</f>
        <v>0</v>
      </c>
      <c r="AC410" s="649">
        <f t="shared" ref="AC410" si="6993">+AC411*$F410</f>
        <v>0</v>
      </c>
      <c r="AD410" s="649">
        <f t="shared" ref="AD410" si="6994">+AD411*$F410</f>
        <v>0</v>
      </c>
      <c r="AE410" s="649">
        <f t="shared" ref="AE410" si="6995">+AE411*$F410</f>
        <v>0</v>
      </c>
      <c r="AF410" s="649">
        <f t="shared" ref="AF410" si="6996">+AF411*$F410</f>
        <v>0</v>
      </c>
      <c r="AG410" s="649">
        <f t="shared" ref="AG410" si="6997">+AG411*$F410</f>
        <v>0</v>
      </c>
      <c r="AH410" s="649">
        <f t="shared" ref="AH410" si="6998">+AH411*$F410</f>
        <v>0</v>
      </c>
      <c r="AI410" s="649">
        <f t="shared" ref="AI410" si="6999">+AI411*$F410</f>
        <v>0</v>
      </c>
      <c r="AJ410" s="649">
        <f t="shared" ref="AJ410" si="7000">+AJ411*$F410</f>
        <v>0</v>
      </c>
      <c r="AK410" s="649">
        <f t="shared" ref="AK410" si="7001">+AK411*$F410</f>
        <v>0</v>
      </c>
      <c r="AL410" s="649">
        <f t="shared" ref="AL410" si="7002">+AL411*$F410</f>
        <v>0</v>
      </c>
      <c r="AM410" s="649">
        <f t="shared" ref="AM410" si="7003">+AM411*$F410</f>
        <v>0</v>
      </c>
      <c r="AN410" s="649">
        <f t="shared" ref="AN410" si="7004">+AN411*$F410</f>
        <v>0</v>
      </c>
      <c r="AO410" s="649">
        <f t="shared" ref="AO410" si="7005">+AO411*$F410</f>
        <v>0</v>
      </c>
      <c r="AP410" s="649">
        <f t="shared" ref="AP410" si="7006">+AP411*$F410</f>
        <v>0</v>
      </c>
      <c r="AQ410" s="649">
        <f t="shared" ref="AQ410" si="7007">+AQ411*$F410</f>
        <v>0</v>
      </c>
      <c r="AR410" s="649">
        <f t="shared" ref="AR410" si="7008">+AR411*$F410</f>
        <v>0</v>
      </c>
      <c r="AS410" s="649">
        <f t="shared" ref="AS410" si="7009">+AS411*$F410</f>
        <v>0</v>
      </c>
      <c r="AT410" s="649">
        <f t="shared" ref="AT410" si="7010">+AT411*$F410</f>
        <v>0</v>
      </c>
      <c r="AU410" s="613">
        <f t="shared" si="6108"/>
        <v>33749.919459791781</v>
      </c>
      <c r="AV410" s="645">
        <f t="shared" si="6067"/>
        <v>0</v>
      </c>
      <c r="AW410" s="656">
        <f t="shared" si="6068"/>
        <v>0</v>
      </c>
      <c r="AX410" s="591"/>
    </row>
    <row r="411" spans="1:50" hidden="1" outlineLevel="1">
      <c r="A411" s="590"/>
      <c r="B411" s="636"/>
      <c r="C411" s="636"/>
      <c r="D411" s="651"/>
      <c r="E411" s="653"/>
      <c r="F411" s="640"/>
      <c r="G411" s="640">
        <f t="shared" si="6109"/>
        <v>1</v>
      </c>
      <c r="H411" s="658">
        <v>0</v>
      </c>
      <c r="I411" s="658">
        <v>0</v>
      </c>
      <c r="J411" s="658">
        <v>0</v>
      </c>
      <c r="K411" s="658">
        <v>0</v>
      </c>
      <c r="L411" s="658">
        <v>0</v>
      </c>
      <c r="M411" s="658">
        <v>0</v>
      </c>
      <c r="N411" s="658">
        <v>0</v>
      </c>
      <c r="O411" s="658">
        <v>0</v>
      </c>
      <c r="P411" s="658">
        <v>0</v>
      </c>
      <c r="Q411" s="658">
        <v>0</v>
      </c>
      <c r="R411" s="658">
        <v>0</v>
      </c>
      <c r="S411" s="658">
        <v>0</v>
      </c>
      <c r="T411" s="658">
        <v>0</v>
      </c>
      <c r="U411" s="658">
        <v>0</v>
      </c>
      <c r="V411" s="658">
        <v>0</v>
      </c>
      <c r="W411" s="658">
        <v>0</v>
      </c>
      <c r="X411" s="658">
        <v>1</v>
      </c>
      <c r="Y411" s="658">
        <v>0</v>
      </c>
      <c r="Z411" s="658">
        <v>0</v>
      </c>
      <c r="AA411" s="658">
        <v>0</v>
      </c>
      <c r="AB411" s="658">
        <v>0</v>
      </c>
      <c r="AC411" s="658">
        <v>0</v>
      </c>
      <c r="AD411" s="658">
        <v>0</v>
      </c>
      <c r="AE411" s="658">
        <v>0</v>
      </c>
      <c r="AF411" s="658">
        <v>0</v>
      </c>
      <c r="AG411" s="658">
        <v>0</v>
      </c>
      <c r="AH411" s="658">
        <v>0</v>
      </c>
      <c r="AI411" s="658">
        <v>0</v>
      </c>
      <c r="AJ411" s="658">
        <v>0</v>
      </c>
      <c r="AK411" s="658">
        <v>0</v>
      </c>
      <c r="AL411" s="658">
        <v>0</v>
      </c>
      <c r="AM411" s="658">
        <v>0</v>
      </c>
      <c r="AN411" s="658">
        <v>0</v>
      </c>
      <c r="AO411" s="658">
        <v>0</v>
      </c>
      <c r="AP411" s="658">
        <v>0</v>
      </c>
      <c r="AQ411" s="658">
        <v>0</v>
      </c>
      <c r="AR411" s="658">
        <v>0</v>
      </c>
      <c r="AS411" s="658">
        <v>0</v>
      </c>
      <c r="AT411" s="658">
        <v>0</v>
      </c>
      <c r="AU411" s="613">
        <f t="shared" si="6108"/>
        <v>1</v>
      </c>
      <c r="AV411" s="645">
        <f t="shared" si="6067"/>
        <v>1</v>
      </c>
      <c r="AW411" s="656" t="e">
        <f t="shared" si="6068"/>
        <v>#DIV/0!</v>
      </c>
      <c r="AX411" s="591"/>
    </row>
    <row r="412" spans="1:50" hidden="1" outlineLevel="1">
      <c r="A412" s="590"/>
      <c r="B412" s="646" t="s">
        <v>305</v>
      </c>
      <c r="C412" s="646" t="s">
        <v>651</v>
      </c>
      <c r="D412" s="647" t="s">
        <v>652</v>
      </c>
      <c r="E412" s="649"/>
      <c r="F412" s="650">
        <v>41964.849404421577</v>
      </c>
      <c r="G412" s="650">
        <f t="shared" si="6109"/>
        <v>41964.849404421577</v>
      </c>
      <c r="H412" s="649">
        <f t="shared" ref="H412" si="7011">+H413*$F412</f>
        <v>0</v>
      </c>
      <c r="I412" s="649">
        <f t="shared" ref="I412" si="7012">+I413*$F412</f>
        <v>0</v>
      </c>
      <c r="J412" s="649">
        <f t="shared" ref="J412" si="7013">+J413*$F412</f>
        <v>0</v>
      </c>
      <c r="K412" s="649">
        <f t="shared" ref="K412" si="7014">+K413*$F412</f>
        <v>0</v>
      </c>
      <c r="L412" s="649">
        <f t="shared" ref="L412" si="7015">+L413*$F412</f>
        <v>0</v>
      </c>
      <c r="M412" s="649">
        <f t="shared" ref="M412" si="7016">+M413*$F412</f>
        <v>0</v>
      </c>
      <c r="N412" s="649">
        <f t="shared" ref="N412" si="7017">+N413*$F412</f>
        <v>0</v>
      </c>
      <c r="O412" s="649">
        <f t="shared" ref="O412" si="7018">+O413*$F412</f>
        <v>0</v>
      </c>
      <c r="P412" s="649">
        <f t="shared" ref="P412" si="7019">+P413*$F412</f>
        <v>0</v>
      </c>
      <c r="Q412" s="649">
        <f t="shared" ref="Q412" si="7020">+Q413*$F412</f>
        <v>0</v>
      </c>
      <c r="R412" s="649">
        <f t="shared" ref="R412" si="7021">+R413*$F412</f>
        <v>0</v>
      </c>
      <c r="S412" s="649">
        <f t="shared" ref="S412" si="7022">+S413*$F412</f>
        <v>0</v>
      </c>
      <c r="T412" s="649">
        <f t="shared" ref="T412" si="7023">+T413*$F412</f>
        <v>0</v>
      </c>
      <c r="U412" s="649">
        <f t="shared" ref="U412" si="7024">+U413*$F412</f>
        <v>0</v>
      </c>
      <c r="V412" s="649">
        <f t="shared" ref="V412" si="7025">+V413*$F412</f>
        <v>0</v>
      </c>
      <c r="W412" s="649">
        <f t="shared" ref="W412" si="7026">+W413*$F412</f>
        <v>0</v>
      </c>
      <c r="X412" s="649">
        <f t="shared" ref="X412" si="7027">+X413*$F412</f>
        <v>41964.849404421577</v>
      </c>
      <c r="Y412" s="649">
        <f t="shared" ref="Y412" si="7028">+Y413*$F412</f>
        <v>0</v>
      </c>
      <c r="Z412" s="649">
        <f t="shared" ref="Z412" si="7029">+Z413*$F412</f>
        <v>0</v>
      </c>
      <c r="AA412" s="649">
        <f t="shared" ref="AA412" si="7030">+AA413*$F412</f>
        <v>0</v>
      </c>
      <c r="AB412" s="649">
        <f t="shared" ref="AB412" si="7031">+AB413*$F412</f>
        <v>0</v>
      </c>
      <c r="AC412" s="649">
        <f t="shared" ref="AC412" si="7032">+AC413*$F412</f>
        <v>0</v>
      </c>
      <c r="AD412" s="649">
        <f t="shared" ref="AD412" si="7033">+AD413*$F412</f>
        <v>0</v>
      </c>
      <c r="AE412" s="649">
        <f t="shared" ref="AE412" si="7034">+AE413*$F412</f>
        <v>0</v>
      </c>
      <c r="AF412" s="649">
        <f t="shared" ref="AF412" si="7035">+AF413*$F412</f>
        <v>0</v>
      </c>
      <c r="AG412" s="649">
        <f t="shared" ref="AG412" si="7036">+AG413*$F412</f>
        <v>0</v>
      </c>
      <c r="AH412" s="649">
        <f t="shared" ref="AH412" si="7037">+AH413*$F412</f>
        <v>0</v>
      </c>
      <c r="AI412" s="649">
        <f t="shared" ref="AI412" si="7038">+AI413*$F412</f>
        <v>0</v>
      </c>
      <c r="AJ412" s="649">
        <f t="shared" ref="AJ412" si="7039">+AJ413*$F412</f>
        <v>0</v>
      </c>
      <c r="AK412" s="649">
        <f t="shared" ref="AK412" si="7040">+AK413*$F412</f>
        <v>0</v>
      </c>
      <c r="AL412" s="649">
        <f t="shared" ref="AL412" si="7041">+AL413*$F412</f>
        <v>0</v>
      </c>
      <c r="AM412" s="649">
        <f t="shared" ref="AM412" si="7042">+AM413*$F412</f>
        <v>0</v>
      </c>
      <c r="AN412" s="649">
        <f t="shared" ref="AN412" si="7043">+AN413*$F412</f>
        <v>0</v>
      </c>
      <c r="AO412" s="649">
        <f t="shared" ref="AO412" si="7044">+AO413*$F412</f>
        <v>0</v>
      </c>
      <c r="AP412" s="649">
        <f t="shared" ref="AP412" si="7045">+AP413*$F412</f>
        <v>0</v>
      </c>
      <c r="AQ412" s="649">
        <f t="shared" ref="AQ412" si="7046">+AQ413*$F412</f>
        <v>0</v>
      </c>
      <c r="AR412" s="649">
        <f t="shared" ref="AR412" si="7047">+AR413*$F412</f>
        <v>0</v>
      </c>
      <c r="AS412" s="649">
        <f t="shared" ref="AS412" si="7048">+AS413*$F412</f>
        <v>0</v>
      </c>
      <c r="AT412" s="649">
        <f t="shared" ref="AT412" si="7049">+AT413*$F412</f>
        <v>0</v>
      </c>
      <c r="AU412" s="613">
        <f t="shared" si="6108"/>
        <v>41964.849404421577</v>
      </c>
      <c r="AV412" s="645">
        <f t="shared" si="6067"/>
        <v>0</v>
      </c>
      <c r="AW412" s="656">
        <f t="shared" si="6068"/>
        <v>0</v>
      </c>
      <c r="AX412" s="591"/>
    </row>
    <row r="413" spans="1:50" hidden="1" outlineLevel="1">
      <c r="A413" s="590"/>
      <c r="B413" s="636"/>
      <c r="C413" s="636"/>
      <c r="D413" s="651"/>
      <c r="E413" s="653"/>
      <c r="F413" s="640"/>
      <c r="G413" s="640">
        <f t="shared" si="6109"/>
        <v>1</v>
      </c>
      <c r="H413" s="658">
        <v>0</v>
      </c>
      <c r="I413" s="658">
        <v>0</v>
      </c>
      <c r="J413" s="658">
        <v>0</v>
      </c>
      <c r="K413" s="658">
        <v>0</v>
      </c>
      <c r="L413" s="658">
        <v>0</v>
      </c>
      <c r="M413" s="658">
        <v>0</v>
      </c>
      <c r="N413" s="658">
        <v>0</v>
      </c>
      <c r="O413" s="658">
        <v>0</v>
      </c>
      <c r="P413" s="658">
        <v>0</v>
      </c>
      <c r="Q413" s="658">
        <v>0</v>
      </c>
      <c r="R413" s="658">
        <v>0</v>
      </c>
      <c r="S413" s="658">
        <v>0</v>
      </c>
      <c r="T413" s="658">
        <v>0</v>
      </c>
      <c r="U413" s="658">
        <v>0</v>
      </c>
      <c r="V413" s="658">
        <v>0</v>
      </c>
      <c r="W413" s="658">
        <v>0</v>
      </c>
      <c r="X413" s="658">
        <v>1</v>
      </c>
      <c r="Y413" s="658">
        <v>0</v>
      </c>
      <c r="Z413" s="658">
        <v>0</v>
      </c>
      <c r="AA413" s="658">
        <v>0</v>
      </c>
      <c r="AB413" s="658">
        <v>0</v>
      </c>
      <c r="AC413" s="658">
        <v>0</v>
      </c>
      <c r="AD413" s="658">
        <v>0</v>
      </c>
      <c r="AE413" s="658">
        <v>0</v>
      </c>
      <c r="AF413" s="658">
        <v>0</v>
      </c>
      <c r="AG413" s="658">
        <v>0</v>
      </c>
      <c r="AH413" s="658">
        <v>0</v>
      </c>
      <c r="AI413" s="658">
        <v>0</v>
      </c>
      <c r="AJ413" s="658">
        <v>0</v>
      </c>
      <c r="AK413" s="658">
        <v>0</v>
      </c>
      <c r="AL413" s="658">
        <v>0</v>
      </c>
      <c r="AM413" s="658">
        <v>0</v>
      </c>
      <c r="AN413" s="658">
        <v>0</v>
      </c>
      <c r="AO413" s="658">
        <v>0</v>
      </c>
      <c r="AP413" s="658">
        <v>0</v>
      </c>
      <c r="AQ413" s="658">
        <v>0</v>
      </c>
      <c r="AR413" s="658">
        <v>0</v>
      </c>
      <c r="AS413" s="658">
        <v>0</v>
      </c>
      <c r="AT413" s="658">
        <v>0</v>
      </c>
      <c r="AU413" s="613">
        <f t="shared" si="6108"/>
        <v>1</v>
      </c>
      <c r="AV413" s="645">
        <f t="shared" si="6067"/>
        <v>1</v>
      </c>
      <c r="AW413" s="656" t="e">
        <f t="shared" si="6068"/>
        <v>#DIV/0!</v>
      </c>
      <c r="AX413" s="591"/>
    </row>
    <row r="414" spans="1:50" hidden="1" outlineLevel="1">
      <c r="A414" s="590"/>
      <c r="B414" s="646" t="s">
        <v>305</v>
      </c>
      <c r="C414" s="646" t="s">
        <v>653</v>
      </c>
      <c r="D414" s="647" t="s">
        <v>654</v>
      </c>
      <c r="E414" s="649"/>
      <c r="F414" s="650">
        <v>33749.919459791781</v>
      </c>
      <c r="G414" s="650">
        <f t="shared" si="6109"/>
        <v>33749.919459791781</v>
      </c>
      <c r="H414" s="649">
        <f t="shared" ref="H414" si="7050">+H415*$F414</f>
        <v>0</v>
      </c>
      <c r="I414" s="649">
        <f t="shared" ref="I414" si="7051">+I415*$F414</f>
        <v>0</v>
      </c>
      <c r="J414" s="649">
        <f t="shared" ref="J414" si="7052">+J415*$F414</f>
        <v>0</v>
      </c>
      <c r="K414" s="649">
        <f t="shared" ref="K414" si="7053">+K415*$F414</f>
        <v>0</v>
      </c>
      <c r="L414" s="649">
        <f t="shared" ref="L414" si="7054">+L415*$F414</f>
        <v>0</v>
      </c>
      <c r="M414" s="649">
        <f t="shared" ref="M414" si="7055">+M415*$F414</f>
        <v>0</v>
      </c>
      <c r="N414" s="649">
        <f t="shared" ref="N414" si="7056">+N415*$F414</f>
        <v>0</v>
      </c>
      <c r="O414" s="649">
        <f t="shared" ref="O414" si="7057">+O415*$F414</f>
        <v>0</v>
      </c>
      <c r="P414" s="649">
        <f t="shared" ref="P414" si="7058">+P415*$F414</f>
        <v>0</v>
      </c>
      <c r="Q414" s="649">
        <f t="shared" ref="Q414" si="7059">+Q415*$F414</f>
        <v>0</v>
      </c>
      <c r="R414" s="649">
        <f t="shared" ref="R414" si="7060">+R415*$F414</f>
        <v>0</v>
      </c>
      <c r="S414" s="649">
        <f t="shared" ref="S414" si="7061">+S415*$F414</f>
        <v>0</v>
      </c>
      <c r="T414" s="649">
        <f t="shared" ref="T414" si="7062">+T415*$F414</f>
        <v>0</v>
      </c>
      <c r="U414" s="649">
        <f t="shared" ref="U414" si="7063">+U415*$F414</f>
        <v>0</v>
      </c>
      <c r="V414" s="649">
        <f t="shared" ref="V414" si="7064">+V415*$F414</f>
        <v>0</v>
      </c>
      <c r="W414" s="649">
        <f t="shared" ref="W414" si="7065">+W415*$F414</f>
        <v>0</v>
      </c>
      <c r="X414" s="649">
        <f t="shared" ref="X414" si="7066">+X415*$F414</f>
        <v>6749.9838919583563</v>
      </c>
      <c r="Y414" s="649">
        <f t="shared" ref="Y414" si="7067">+Y415*$F414</f>
        <v>26999.935567833425</v>
      </c>
      <c r="Z414" s="649">
        <f t="shared" ref="Z414" si="7068">+Z415*$F414</f>
        <v>0</v>
      </c>
      <c r="AA414" s="649">
        <f t="shared" ref="AA414" si="7069">+AA415*$F414</f>
        <v>0</v>
      </c>
      <c r="AB414" s="649">
        <f t="shared" ref="AB414" si="7070">+AB415*$F414</f>
        <v>0</v>
      </c>
      <c r="AC414" s="649">
        <f t="shared" ref="AC414" si="7071">+AC415*$F414</f>
        <v>0</v>
      </c>
      <c r="AD414" s="649">
        <f t="shared" ref="AD414" si="7072">+AD415*$F414</f>
        <v>0</v>
      </c>
      <c r="AE414" s="649">
        <f t="shared" ref="AE414" si="7073">+AE415*$F414</f>
        <v>0</v>
      </c>
      <c r="AF414" s="649">
        <f t="shared" ref="AF414" si="7074">+AF415*$F414</f>
        <v>0</v>
      </c>
      <c r="AG414" s="649">
        <f t="shared" ref="AG414" si="7075">+AG415*$F414</f>
        <v>0</v>
      </c>
      <c r="AH414" s="649">
        <f t="shared" ref="AH414" si="7076">+AH415*$F414</f>
        <v>0</v>
      </c>
      <c r="AI414" s="649">
        <f t="shared" ref="AI414" si="7077">+AI415*$F414</f>
        <v>0</v>
      </c>
      <c r="AJ414" s="649">
        <f t="shared" ref="AJ414" si="7078">+AJ415*$F414</f>
        <v>0</v>
      </c>
      <c r="AK414" s="649">
        <f t="shared" ref="AK414" si="7079">+AK415*$F414</f>
        <v>0</v>
      </c>
      <c r="AL414" s="649">
        <f t="shared" ref="AL414" si="7080">+AL415*$F414</f>
        <v>0</v>
      </c>
      <c r="AM414" s="649">
        <f t="shared" ref="AM414" si="7081">+AM415*$F414</f>
        <v>0</v>
      </c>
      <c r="AN414" s="649">
        <f t="shared" ref="AN414" si="7082">+AN415*$F414</f>
        <v>0</v>
      </c>
      <c r="AO414" s="649">
        <f t="shared" ref="AO414" si="7083">+AO415*$F414</f>
        <v>0</v>
      </c>
      <c r="AP414" s="649">
        <f t="shared" ref="AP414" si="7084">+AP415*$F414</f>
        <v>0</v>
      </c>
      <c r="AQ414" s="649">
        <f t="shared" ref="AQ414" si="7085">+AQ415*$F414</f>
        <v>0</v>
      </c>
      <c r="AR414" s="649">
        <f t="shared" ref="AR414" si="7086">+AR415*$F414</f>
        <v>0</v>
      </c>
      <c r="AS414" s="649">
        <f t="shared" ref="AS414" si="7087">+AS415*$F414</f>
        <v>0</v>
      </c>
      <c r="AT414" s="649">
        <f t="shared" ref="AT414" si="7088">+AT415*$F414</f>
        <v>0</v>
      </c>
      <c r="AU414" s="613">
        <f t="shared" si="6108"/>
        <v>33749.919459791781</v>
      </c>
      <c r="AV414" s="645">
        <f t="shared" si="6067"/>
        <v>0</v>
      </c>
      <c r="AW414" s="656">
        <f t="shared" si="6068"/>
        <v>0</v>
      </c>
      <c r="AX414" s="591"/>
    </row>
    <row r="415" spans="1:50" hidden="1" outlineLevel="1">
      <c r="A415" s="590"/>
      <c r="B415" s="636"/>
      <c r="C415" s="636"/>
      <c r="D415" s="651"/>
      <c r="E415" s="653"/>
      <c r="F415" s="640"/>
      <c r="G415" s="640">
        <f t="shared" si="6109"/>
        <v>1</v>
      </c>
      <c r="H415" s="658">
        <v>0</v>
      </c>
      <c r="I415" s="658">
        <v>0</v>
      </c>
      <c r="J415" s="658">
        <v>0</v>
      </c>
      <c r="K415" s="658">
        <v>0</v>
      </c>
      <c r="L415" s="658">
        <v>0</v>
      </c>
      <c r="M415" s="658">
        <v>0</v>
      </c>
      <c r="N415" s="658">
        <v>0</v>
      </c>
      <c r="O415" s="658">
        <v>0</v>
      </c>
      <c r="P415" s="658">
        <v>0</v>
      </c>
      <c r="Q415" s="658">
        <v>0</v>
      </c>
      <c r="R415" s="658">
        <v>0</v>
      </c>
      <c r="S415" s="658">
        <v>0</v>
      </c>
      <c r="T415" s="658">
        <v>0</v>
      </c>
      <c r="U415" s="658">
        <v>0</v>
      </c>
      <c r="V415" s="658">
        <v>0</v>
      </c>
      <c r="W415" s="658">
        <v>0</v>
      </c>
      <c r="X415" s="658">
        <v>0.2</v>
      </c>
      <c r="Y415" s="658">
        <v>0.8</v>
      </c>
      <c r="Z415" s="658">
        <v>0</v>
      </c>
      <c r="AA415" s="658">
        <v>0</v>
      </c>
      <c r="AB415" s="658">
        <v>0</v>
      </c>
      <c r="AC415" s="658">
        <v>0</v>
      </c>
      <c r="AD415" s="658">
        <v>0</v>
      </c>
      <c r="AE415" s="658">
        <v>0</v>
      </c>
      <c r="AF415" s="658">
        <v>0</v>
      </c>
      <c r="AG415" s="658">
        <v>0</v>
      </c>
      <c r="AH415" s="658">
        <v>0</v>
      </c>
      <c r="AI415" s="658">
        <v>0</v>
      </c>
      <c r="AJ415" s="658">
        <v>0</v>
      </c>
      <c r="AK415" s="658">
        <v>0</v>
      </c>
      <c r="AL415" s="658">
        <v>0</v>
      </c>
      <c r="AM415" s="658">
        <v>0</v>
      </c>
      <c r="AN415" s="658">
        <v>0</v>
      </c>
      <c r="AO415" s="658">
        <v>0</v>
      </c>
      <c r="AP415" s="658">
        <v>0</v>
      </c>
      <c r="AQ415" s="658">
        <v>0</v>
      </c>
      <c r="AR415" s="658">
        <v>0</v>
      </c>
      <c r="AS415" s="658">
        <v>0</v>
      </c>
      <c r="AT415" s="658">
        <v>0</v>
      </c>
      <c r="AU415" s="613">
        <f t="shared" si="6108"/>
        <v>1</v>
      </c>
      <c r="AV415" s="645">
        <f t="shared" si="6067"/>
        <v>1</v>
      </c>
      <c r="AW415" s="656" t="e">
        <f t="shared" si="6068"/>
        <v>#DIV/0!</v>
      </c>
      <c r="AX415" s="591"/>
    </row>
    <row r="416" spans="1:50" hidden="1" outlineLevel="1">
      <c r="A416" s="590"/>
      <c r="B416" s="646" t="s">
        <v>305</v>
      </c>
      <c r="C416" s="646" t="s">
        <v>655</v>
      </c>
      <c r="D416" s="647" t="s">
        <v>656</v>
      </c>
      <c r="E416" s="649"/>
      <c r="F416" s="650">
        <v>33749.919459791781</v>
      </c>
      <c r="G416" s="650">
        <f t="shared" si="6109"/>
        <v>33749.919459791781</v>
      </c>
      <c r="H416" s="649">
        <f t="shared" ref="H416" si="7089">+H417*$F416</f>
        <v>0</v>
      </c>
      <c r="I416" s="649">
        <f t="shared" ref="I416" si="7090">+I417*$F416</f>
        <v>0</v>
      </c>
      <c r="J416" s="649">
        <f t="shared" ref="J416" si="7091">+J417*$F416</f>
        <v>0</v>
      </c>
      <c r="K416" s="649">
        <f t="shared" ref="K416" si="7092">+K417*$F416</f>
        <v>0</v>
      </c>
      <c r="L416" s="649">
        <f t="shared" ref="L416" si="7093">+L417*$F416</f>
        <v>0</v>
      </c>
      <c r="M416" s="649">
        <f t="shared" ref="M416" si="7094">+M417*$F416</f>
        <v>0</v>
      </c>
      <c r="N416" s="649">
        <f t="shared" ref="N416" si="7095">+N417*$F416</f>
        <v>0</v>
      </c>
      <c r="O416" s="649">
        <f t="shared" ref="O416" si="7096">+O417*$F416</f>
        <v>0</v>
      </c>
      <c r="P416" s="649">
        <f t="shared" ref="P416" si="7097">+P417*$F416</f>
        <v>0</v>
      </c>
      <c r="Q416" s="649">
        <f t="shared" ref="Q416" si="7098">+Q417*$F416</f>
        <v>0</v>
      </c>
      <c r="R416" s="649">
        <f t="shared" ref="R416" si="7099">+R417*$F416</f>
        <v>0</v>
      </c>
      <c r="S416" s="649">
        <f t="shared" ref="S416" si="7100">+S417*$F416</f>
        <v>0</v>
      </c>
      <c r="T416" s="649">
        <f t="shared" ref="T416" si="7101">+T417*$F416</f>
        <v>0</v>
      </c>
      <c r="U416" s="649">
        <f t="shared" ref="U416" si="7102">+U417*$F416</f>
        <v>0</v>
      </c>
      <c r="V416" s="649">
        <f t="shared" ref="V416" si="7103">+V417*$F416</f>
        <v>0</v>
      </c>
      <c r="W416" s="649">
        <f t="shared" ref="W416" si="7104">+W417*$F416</f>
        <v>0</v>
      </c>
      <c r="X416" s="649">
        <f t="shared" ref="X416" si="7105">+X417*$F416</f>
        <v>0</v>
      </c>
      <c r="Y416" s="649">
        <f t="shared" ref="Y416" si="7106">+Y417*$F416</f>
        <v>33749.919459791781</v>
      </c>
      <c r="Z416" s="649">
        <f t="shared" ref="Z416" si="7107">+Z417*$F416</f>
        <v>0</v>
      </c>
      <c r="AA416" s="649">
        <f t="shared" ref="AA416" si="7108">+AA417*$F416</f>
        <v>0</v>
      </c>
      <c r="AB416" s="649">
        <f t="shared" ref="AB416" si="7109">+AB417*$F416</f>
        <v>0</v>
      </c>
      <c r="AC416" s="649">
        <f t="shared" ref="AC416" si="7110">+AC417*$F416</f>
        <v>0</v>
      </c>
      <c r="AD416" s="649">
        <f t="shared" ref="AD416" si="7111">+AD417*$F416</f>
        <v>0</v>
      </c>
      <c r="AE416" s="649">
        <f t="shared" ref="AE416" si="7112">+AE417*$F416</f>
        <v>0</v>
      </c>
      <c r="AF416" s="649">
        <f t="shared" ref="AF416" si="7113">+AF417*$F416</f>
        <v>0</v>
      </c>
      <c r="AG416" s="649">
        <f t="shared" ref="AG416" si="7114">+AG417*$F416</f>
        <v>0</v>
      </c>
      <c r="AH416" s="649">
        <f t="shared" ref="AH416" si="7115">+AH417*$F416</f>
        <v>0</v>
      </c>
      <c r="AI416" s="649">
        <f t="shared" ref="AI416" si="7116">+AI417*$F416</f>
        <v>0</v>
      </c>
      <c r="AJ416" s="649">
        <f t="shared" ref="AJ416" si="7117">+AJ417*$F416</f>
        <v>0</v>
      </c>
      <c r="AK416" s="649">
        <f t="shared" ref="AK416" si="7118">+AK417*$F416</f>
        <v>0</v>
      </c>
      <c r="AL416" s="649">
        <f t="shared" ref="AL416" si="7119">+AL417*$F416</f>
        <v>0</v>
      </c>
      <c r="AM416" s="649">
        <f t="shared" ref="AM416" si="7120">+AM417*$F416</f>
        <v>0</v>
      </c>
      <c r="AN416" s="649">
        <f t="shared" ref="AN416" si="7121">+AN417*$F416</f>
        <v>0</v>
      </c>
      <c r="AO416" s="649">
        <f t="shared" ref="AO416" si="7122">+AO417*$F416</f>
        <v>0</v>
      </c>
      <c r="AP416" s="649">
        <f t="shared" ref="AP416" si="7123">+AP417*$F416</f>
        <v>0</v>
      </c>
      <c r="AQ416" s="649">
        <f t="shared" ref="AQ416" si="7124">+AQ417*$F416</f>
        <v>0</v>
      </c>
      <c r="AR416" s="649">
        <f t="shared" ref="AR416" si="7125">+AR417*$F416</f>
        <v>0</v>
      </c>
      <c r="AS416" s="649">
        <f t="shared" ref="AS416" si="7126">+AS417*$F416</f>
        <v>0</v>
      </c>
      <c r="AT416" s="649">
        <f t="shared" ref="AT416" si="7127">+AT417*$F416</f>
        <v>0</v>
      </c>
      <c r="AU416" s="613">
        <f t="shared" si="6108"/>
        <v>33749.919459791781</v>
      </c>
      <c r="AV416" s="645">
        <f t="shared" si="6067"/>
        <v>0</v>
      </c>
      <c r="AW416" s="656">
        <f t="shared" si="6068"/>
        <v>0</v>
      </c>
      <c r="AX416" s="591"/>
    </row>
    <row r="417" spans="1:50" hidden="1" outlineLevel="1">
      <c r="A417" s="590"/>
      <c r="B417" s="636"/>
      <c r="C417" s="636"/>
      <c r="D417" s="651"/>
      <c r="E417" s="653"/>
      <c r="F417" s="640"/>
      <c r="G417" s="640">
        <f t="shared" si="6109"/>
        <v>1</v>
      </c>
      <c r="H417" s="658">
        <v>0</v>
      </c>
      <c r="I417" s="658">
        <v>0</v>
      </c>
      <c r="J417" s="658">
        <v>0</v>
      </c>
      <c r="K417" s="658">
        <v>0</v>
      </c>
      <c r="L417" s="658">
        <v>0</v>
      </c>
      <c r="M417" s="658">
        <v>0</v>
      </c>
      <c r="N417" s="658">
        <v>0</v>
      </c>
      <c r="O417" s="658">
        <v>0</v>
      </c>
      <c r="P417" s="658">
        <v>0</v>
      </c>
      <c r="Q417" s="658">
        <v>0</v>
      </c>
      <c r="R417" s="658">
        <v>0</v>
      </c>
      <c r="S417" s="658">
        <v>0</v>
      </c>
      <c r="T417" s="658">
        <v>0</v>
      </c>
      <c r="U417" s="658">
        <v>0</v>
      </c>
      <c r="V417" s="658">
        <v>0</v>
      </c>
      <c r="W417" s="658">
        <v>0</v>
      </c>
      <c r="X417" s="658">
        <v>0</v>
      </c>
      <c r="Y417" s="658">
        <v>1</v>
      </c>
      <c r="Z417" s="658">
        <v>0</v>
      </c>
      <c r="AA417" s="658">
        <v>0</v>
      </c>
      <c r="AB417" s="658">
        <v>0</v>
      </c>
      <c r="AC417" s="658">
        <v>0</v>
      </c>
      <c r="AD417" s="658">
        <v>0</v>
      </c>
      <c r="AE417" s="658">
        <v>0</v>
      </c>
      <c r="AF417" s="658">
        <v>0</v>
      </c>
      <c r="AG417" s="658">
        <v>0</v>
      </c>
      <c r="AH417" s="658">
        <v>0</v>
      </c>
      <c r="AI417" s="658">
        <v>0</v>
      </c>
      <c r="AJ417" s="658">
        <v>0</v>
      </c>
      <c r="AK417" s="658">
        <v>0</v>
      </c>
      <c r="AL417" s="658">
        <v>0</v>
      </c>
      <c r="AM417" s="658">
        <v>0</v>
      </c>
      <c r="AN417" s="658">
        <v>0</v>
      </c>
      <c r="AO417" s="658">
        <v>0</v>
      </c>
      <c r="AP417" s="658">
        <v>0</v>
      </c>
      <c r="AQ417" s="658">
        <v>0</v>
      </c>
      <c r="AR417" s="658">
        <v>0</v>
      </c>
      <c r="AS417" s="658">
        <v>0</v>
      </c>
      <c r="AT417" s="658">
        <v>0</v>
      </c>
      <c r="AU417" s="613">
        <f t="shared" si="6108"/>
        <v>1</v>
      </c>
      <c r="AV417" s="645">
        <f t="shared" si="6067"/>
        <v>1</v>
      </c>
      <c r="AW417" s="656" t="e">
        <f t="shared" si="6068"/>
        <v>#DIV/0!</v>
      </c>
      <c r="AX417" s="591"/>
    </row>
    <row r="418" spans="1:50" hidden="1" outlineLevel="1">
      <c r="A418" s="590"/>
      <c r="B418" s="646" t="s">
        <v>305</v>
      </c>
      <c r="C418" s="646" t="s">
        <v>657</v>
      </c>
      <c r="D418" s="647" t="s">
        <v>658</v>
      </c>
      <c r="E418" s="649"/>
      <c r="F418" s="650">
        <v>33749.919459791781</v>
      </c>
      <c r="G418" s="650">
        <f t="shared" si="6109"/>
        <v>33749.919459791781</v>
      </c>
      <c r="H418" s="649">
        <f t="shared" ref="H418" si="7128">+H419*$F418</f>
        <v>0</v>
      </c>
      <c r="I418" s="649">
        <f t="shared" ref="I418" si="7129">+I419*$F418</f>
        <v>0</v>
      </c>
      <c r="J418" s="649">
        <f t="shared" ref="J418" si="7130">+J419*$F418</f>
        <v>0</v>
      </c>
      <c r="K418" s="649">
        <f t="shared" ref="K418" si="7131">+K419*$F418</f>
        <v>0</v>
      </c>
      <c r="L418" s="649">
        <f t="shared" ref="L418" si="7132">+L419*$F418</f>
        <v>0</v>
      </c>
      <c r="M418" s="649">
        <f t="shared" ref="M418" si="7133">+M419*$F418</f>
        <v>0</v>
      </c>
      <c r="N418" s="649">
        <f t="shared" ref="N418" si="7134">+N419*$F418</f>
        <v>0</v>
      </c>
      <c r="O418" s="649">
        <f t="shared" ref="O418" si="7135">+O419*$F418</f>
        <v>0</v>
      </c>
      <c r="P418" s="649">
        <f t="shared" ref="P418" si="7136">+P419*$F418</f>
        <v>0</v>
      </c>
      <c r="Q418" s="649">
        <f t="shared" ref="Q418" si="7137">+Q419*$F418</f>
        <v>0</v>
      </c>
      <c r="R418" s="649">
        <f t="shared" ref="R418" si="7138">+R419*$F418</f>
        <v>0</v>
      </c>
      <c r="S418" s="649">
        <f t="shared" ref="S418" si="7139">+S419*$F418</f>
        <v>0</v>
      </c>
      <c r="T418" s="649">
        <f t="shared" ref="T418" si="7140">+T419*$F418</f>
        <v>0</v>
      </c>
      <c r="U418" s="649">
        <f t="shared" ref="U418" si="7141">+U419*$F418</f>
        <v>0</v>
      </c>
      <c r="V418" s="649">
        <f t="shared" ref="V418" si="7142">+V419*$F418</f>
        <v>0</v>
      </c>
      <c r="W418" s="649">
        <f t="shared" ref="W418" si="7143">+W419*$F418</f>
        <v>0</v>
      </c>
      <c r="X418" s="649">
        <f t="shared" ref="X418" si="7144">+X419*$F418</f>
        <v>0</v>
      </c>
      <c r="Y418" s="649">
        <f t="shared" ref="Y418" si="7145">+Y419*$F418</f>
        <v>1687.4959729895891</v>
      </c>
      <c r="Z418" s="649">
        <f t="shared" ref="Z418" si="7146">+Z419*$F418</f>
        <v>32062.423486802192</v>
      </c>
      <c r="AA418" s="649">
        <f t="shared" ref="AA418" si="7147">+AA419*$F418</f>
        <v>0</v>
      </c>
      <c r="AB418" s="649">
        <f t="shared" ref="AB418" si="7148">+AB419*$F418</f>
        <v>0</v>
      </c>
      <c r="AC418" s="649">
        <f t="shared" ref="AC418" si="7149">+AC419*$F418</f>
        <v>0</v>
      </c>
      <c r="AD418" s="649">
        <f t="shared" ref="AD418" si="7150">+AD419*$F418</f>
        <v>0</v>
      </c>
      <c r="AE418" s="649">
        <f t="shared" ref="AE418" si="7151">+AE419*$F418</f>
        <v>0</v>
      </c>
      <c r="AF418" s="649">
        <f t="shared" ref="AF418" si="7152">+AF419*$F418</f>
        <v>0</v>
      </c>
      <c r="AG418" s="649">
        <f t="shared" ref="AG418" si="7153">+AG419*$F418</f>
        <v>0</v>
      </c>
      <c r="AH418" s="649">
        <f t="shared" ref="AH418" si="7154">+AH419*$F418</f>
        <v>0</v>
      </c>
      <c r="AI418" s="649">
        <f t="shared" ref="AI418" si="7155">+AI419*$F418</f>
        <v>0</v>
      </c>
      <c r="AJ418" s="649">
        <f t="shared" ref="AJ418" si="7156">+AJ419*$F418</f>
        <v>0</v>
      </c>
      <c r="AK418" s="649">
        <f t="shared" ref="AK418" si="7157">+AK419*$F418</f>
        <v>0</v>
      </c>
      <c r="AL418" s="649">
        <f t="shared" ref="AL418" si="7158">+AL419*$F418</f>
        <v>0</v>
      </c>
      <c r="AM418" s="649">
        <f t="shared" ref="AM418" si="7159">+AM419*$F418</f>
        <v>0</v>
      </c>
      <c r="AN418" s="649">
        <f t="shared" ref="AN418" si="7160">+AN419*$F418</f>
        <v>0</v>
      </c>
      <c r="AO418" s="649">
        <f t="shared" ref="AO418" si="7161">+AO419*$F418</f>
        <v>0</v>
      </c>
      <c r="AP418" s="649">
        <f t="shared" ref="AP418" si="7162">+AP419*$F418</f>
        <v>0</v>
      </c>
      <c r="AQ418" s="649">
        <f t="shared" ref="AQ418" si="7163">+AQ419*$F418</f>
        <v>0</v>
      </c>
      <c r="AR418" s="649">
        <f t="shared" ref="AR418" si="7164">+AR419*$F418</f>
        <v>0</v>
      </c>
      <c r="AS418" s="649">
        <f t="shared" ref="AS418" si="7165">+AS419*$F418</f>
        <v>0</v>
      </c>
      <c r="AT418" s="649">
        <f t="shared" ref="AT418" si="7166">+AT419*$F418</f>
        <v>0</v>
      </c>
      <c r="AU418" s="613">
        <f t="shared" si="6108"/>
        <v>33749.919459791781</v>
      </c>
      <c r="AV418" s="645">
        <f t="shared" si="6067"/>
        <v>0</v>
      </c>
      <c r="AW418" s="656">
        <f t="shared" si="6068"/>
        <v>0</v>
      </c>
      <c r="AX418" s="591"/>
    </row>
    <row r="419" spans="1:50" hidden="1" outlineLevel="1">
      <c r="A419" s="590"/>
      <c r="B419" s="636"/>
      <c r="C419" s="636"/>
      <c r="D419" s="651"/>
      <c r="E419" s="653"/>
      <c r="F419" s="659"/>
      <c r="G419" s="640">
        <f t="shared" si="6109"/>
        <v>1</v>
      </c>
      <c r="H419" s="658">
        <v>0</v>
      </c>
      <c r="I419" s="658">
        <v>0</v>
      </c>
      <c r="J419" s="658">
        <v>0</v>
      </c>
      <c r="K419" s="658">
        <v>0</v>
      </c>
      <c r="L419" s="658">
        <v>0</v>
      </c>
      <c r="M419" s="658">
        <v>0</v>
      </c>
      <c r="N419" s="658">
        <v>0</v>
      </c>
      <c r="O419" s="658">
        <v>0</v>
      </c>
      <c r="P419" s="658">
        <v>0</v>
      </c>
      <c r="Q419" s="658">
        <v>0</v>
      </c>
      <c r="R419" s="658">
        <v>0</v>
      </c>
      <c r="S419" s="658">
        <v>0</v>
      </c>
      <c r="T419" s="658">
        <v>0</v>
      </c>
      <c r="U419" s="658">
        <v>0</v>
      </c>
      <c r="V419" s="658">
        <v>0</v>
      </c>
      <c r="W419" s="658">
        <v>0</v>
      </c>
      <c r="X419" s="658">
        <v>0</v>
      </c>
      <c r="Y419" s="658">
        <v>0.05</v>
      </c>
      <c r="Z419" s="658">
        <v>0.95</v>
      </c>
      <c r="AA419" s="658">
        <v>0</v>
      </c>
      <c r="AB419" s="658">
        <v>0</v>
      </c>
      <c r="AC419" s="658">
        <v>0</v>
      </c>
      <c r="AD419" s="658">
        <v>0</v>
      </c>
      <c r="AE419" s="658">
        <v>0</v>
      </c>
      <c r="AF419" s="658">
        <v>0</v>
      </c>
      <c r="AG419" s="658">
        <v>0</v>
      </c>
      <c r="AH419" s="658">
        <v>0</v>
      </c>
      <c r="AI419" s="658">
        <v>0</v>
      </c>
      <c r="AJ419" s="658">
        <v>0</v>
      </c>
      <c r="AK419" s="658">
        <v>0</v>
      </c>
      <c r="AL419" s="658">
        <v>0</v>
      </c>
      <c r="AM419" s="658">
        <v>0</v>
      </c>
      <c r="AN419" s="658">
        <v>0</v>
      </c>
      <c r="AO419" s="658">
        <v>0</v>
      </c>
      <c r="AP419" s="658">
        <v>0</v>
      </c>
      <c r="AQ419" s="658">
        <v>0</v>
      </c>
      <c r="AR419" s="658">
        <v>0</v>
      </c>
      <c r="AS419" s="658">
        <v>0</v>
      </c>
      <c r="AT419" s="658">
        <v>0</v>
      </c>
      <c r="AU419" s="613">
        <f t="shared" si="6108"/>
        <v>1</v>
      </c>
      <c r="AV419" s="645">
        <f t="shared" si="6067"/>
        <v>1</v>
      </c>
      <c r="AW419" s="656" t="e">
        <f t="shared" si="6068"/>
        <v>#DIV/0!</v>
      </c>
      <c r="AX419" s="591"/>
    </row>
    <row r="420" spans="1:50" hidden="1" outlineLevel="1">
      <c r="A420" s="590"/>
      <c r="B420" s="646" t="s">
        <v>305</v>
      </c>
      <c r="C420" s="646" t="s">
        <v>659</v>
      </c>
      <c r="D420" s="647" t="s">
        <v>660</v>
      </c>
      <c r="E420" s="649"/>
      <c r="F420" s="650">
        <v>33749.919459791781</v>
      </c>
      <c r="G420" s="650">
        <f t="shared" si="6109"/>
        <v>33749.919459791781</v>
      </c>
      <c r="H420" s="649">
        <f t="shared" ref="H420" si="7167">+H421*$F420</f>
        <v>0</v>
      </c>
      <c r="I420" s="649">
        <f t="shared" ref="I420" si="7168">+I421*$F420</f>
        <v>0</v>
      </c>
      <c r="J420" s="649">
        <f t="shared" ref="J420" si="7169">+J421*$F420</f>
        <v>0</v>
      </c>
      <c r="K420" s="649">
        <f t="shared" ref="K420" si="7170">+K421*$F420</f>
        <v>0</v>
      </c>
      <c r="L420" s="649">
        <f t="shared" ref="L420" si="7171">+L421*$F420</f>
        <v>0</v>
      </c>
      <c r="M420" s="649">
        <f t="shared" ref="M420" si="7172">+M421*$F420</f>
        <v>0</v>
      </c>
      <c r="N420" s="649">
        <f t="shared" ref="N420" si="7173">+N421*$F420</f>
        <v>0</v>
      </c>
      <c r="O420" s="649">
        <f t="shared" ref="O420" si="7174">+O421*$F420</f>
        <v>0</v>
      </c>
      <c r="P420" s="649">
        <f t="shared" ref="P420" si="7175">+P421*$F420</f>
        <v>0</v>
      </c>
      <c r="Q420" s="649">
        <f t="shared" ref="Q420" si="7176">+Q421*$F420</f>
        <v>0</v>
      </c>
      <c r="R420" s="649">
        <f t="shared" ref="R420" si="7177">+R421*$F420</f>
        <v>0</v>
      </c>
      <c r="S420" s="649">
        <f t="shared" ref="S420" si="7178">+S421*$F420</f>
        <v>0</v>
      </c>
      <c r="T420" s="649">
        <f t="shared" ref="T420" si="7179">+T421*$F420</f>
        <v>0</v>
      </c>
      <c r="U420" s="649">
        <f t="shared" ref="U420" si="7180">+U421*$F420</f>
        <v>0</v>
      </c>
      <c r="V420" s="649">
        <f t="shared" ref="V420" si="7181">+V421*$F420</f>
        <v>0</v>
      </c>
      <c r="W420" s="649">
        <f t="shared" ref="W420" si="7182">+W421*$F420</f>
        <v>0</v>
      </c>
      <c r="X420" s="649">
        <f t="shared" ref="X420" si="7183">+X421*$F420</f>
        <v>0</v>
      </c>
      <c r="Y420" s="649">
        <f t="shared" ref="Y420" si="7184">+Y421*$F420</f>
        <v>0</v>
      </c>
      <c r="Z420" s="649">
        <f t="shared" ref="Z420" si="7185">+Z421*$F420</f>
        <v>33749.919459791781</v>
      </c>
      <c r="AA420" s="649">
        <f t="shared" ref="AA420" si="7186">+AA421*$F420</f>
        <v>0</v>
      </c>
      <c r="AB420" s="649">
        <f t="shared" ref="AB420" si="7187">+AB421*$F420</f>
        <v>0</v>
      </c>
      <c r="AC420" s="649">
        <f t="shared" ref="AC420" si="7188">+AC421*$F420</f>
        <v>0</v>
      </c>
      <c r="AD420" s="649">
        <f t="shared" ref="AD420" si="7189">+AD421*$F420</f>
        <v>0</v>
      </c>
      <c r="AE420" s="649">
        <f t="shared" ref="AE420" si="7190">+AE421*$F420</f>
        <v>0</v>
      </c>
      <c r="AF420" s="649">
        <f t="shared" ref="AF420" si="7191">+AF421*$F420</f>
        <v>0</v>
      </c>
      <c r="AG420" s="649">
        <f t="shared" ref="AG420" si="7192">+AG421*$F420</f>
        <v>0</v>
      </c>
      <c r="AH420" s="649">
        <f t="shared" ref="AH420" si="7193">+AH421*$F420</f>
        <v>0</v>
      </c>
      <c r="AI420" s="649">
        <f t="shared" ref="AI420" si="7194">+AI421*$F420</f>
        <v>0</v>
      </c>
      <c r="AJ420" s="649">
        <f t="shared" ref="AJ420" si="7195">+AJ421*$F420</f>
        <v>0</v>
      </c>
      <c r="AK420" s="649">
        <f t="shared" ref="AK420" si="7196">+AK421*$F420</f>
        <v>0</v>
      </c>
      <c r="AL420" s="649">
        <f t="shared" ref="AL420" si="7197">+AL421*$F420</f>
        <v>0</v>
      </c>
      <c r="AM420" s="649">
        <f t="shared" ref="AM420" si="7198">+AM421*$F420</f>
        <v>0</v>
      </c>
      <c r="AN420" s="649">
        <f t="shared" ref="AN420" si="7199">+AN421*$F420</f>
        <v>0</v>
      </c>
      <c r="AO420" s="649">
        <f t="shared" ref="AO420" si="7200">+AO421*$F420</f>
        <v>0</v>
      </c>
      <c r="AP420" s="649">
        <f t="shared" ref="AP420" si="7201">+AP421*$F420</f>
        <v>0</v>
      </c>
      <c r="AQ420" s="649">
        <f t="shared" ref="AQ420" si="7202">+AQ421*$F420</f>
        <v>0</v>
      </c>
      <c r="AR420" s="649">
        <f t="shared" ref="AR420" si="7203">+AR421*$F420</f>
        <v>0</v>
      </c>
      <c r="AS420" s="649">
        <f t="shared" ref="AS420" si="7204">+AS421*$F420</f>
        <v>0</v>
      </c>
      <c r="AT420" s="649">
        <f t="shared" ref="AT420" si="7205">+AT421*$F420</f>
        <v>0</v>
      </c>
      <c r="AU420" s="613">
        <f t="shared" si="6108"/>
        <v>33749.919459791781</v>
      </c>
      <c r="AV420" s="645">
        <f t="shared" ref="AV420:AV483" si="7206">+G420-F420</f>
        <v>0</v>
      </c>
      <c r="AW420" s="656">
        <f t="shared" ref="AW420:AW483" si="7207">+AV420/F420</f>
        <v>0</v>
      </c>
      <c r="AX420" s="591"/>
    </row>
    <row r="421" spans="1:50" hidden="1" outlineLevel="1">
      <c r="A421" s="590"/>
      <c r="B421" s="636"/>
      <c r="C421" s="636"/>
      <c r="D421" s="651"/>
      <c r="E421" s="653"/>
      <c r="F421" s="640"/>
      <c r="G421" s="640">
        <f t="shared" si="6109"/>
        <v>1</v>
      </c>
      <c r="H421" s="658">
        <v>0</v>
      </c>
      <c r="I421" s="658">
        <v>0</v>
      </c>
      <c r="J421" s="658">
        <v>0</v>
      </c>
      <c r="K421" s="658">
        <v>0</v>
      </c>
      <c r="L421" s="658">
        <v>0</v>
      </c>
      <c r="M421" s="658">
        <v>0</v>
      </c>
      <c r="N421" s="658">
        <v>0</v>
      </c>
      <c r="O421" s="658">
        <v>0</v>
      </c>
      <c r="P421" s="658">
        <v>0</v>
      </c>
      <c r="Q421" s="658">
        <v>0</v>
      </c>
      <c r="R421" s="658">
        <v>0</v>
      </c>
      <c r="S421" s="658">
        <v>0</v>
      </c>
      <c r="T421" s="658">
        <v>0</v>
      </c>
      <c r="U421" s="658">
        <v>0</v>
      </c>
      <c r="V421" s="658">
        <v>0</v>
      </c>
      <c r="W421" s="658">
        <v>0</v>
      </c>
      <c r="X421" s="658">
        <v>0</v>
      </c>
      <c r="Y421" s="658">
        <v>0</v>
      </c>
      <c r="Z421" s="658">
        <v>1</v>
      </c>
      <c r="AA421" s="658">
        <v>0</v>
      </c>
      <c r="AB421" s="658">
        <v>0</v>
      </c>
      <c r="AC421" s="658">
        <v>0</v>
      </c>
      <c r="AD421" s="658">
        <v>0</v>
      </c>
      <c r="AE421" s="658">
        <v>0</v>
      </c>
      <c r="AF421" s="658">
        <v>0</v>
      </c>
      <c r="AG421" s="658">
        <v>0</v>
      </c>
      <c r="AH421" s="658">
        <v>0</v>
      </c>
      <c r="AI421" s="658">
        <v>0</v>
      </c>
      <c r="AJ421" s="658">
        <v>0</v>
      </c>
      <c r="AK421" s="658">
        <v>0</v>
      </c>
      <c r="AL421" s="658">
        <v>0</v>
      </c>
      <c r="AM421" s="658">
        <v>0</v>
      </c>
      <c r="AN421" s="658">
        <v>0</v>
      </c>
      <c r="AO421" s="658">
        <v>0</v>
      </c>
      <c r="AP421" s="658">
        <v>0</v>
      </c>
      <c r="AQ421" s="658">
        <v>0</v>
      </c>
      <c r="AR421" s="658">
        <v>0</v>
      </c>
      <c r="AS421" s="658">
        <v>0</v>
      </c>
      <c r="AT421" s="658">
        <v>0</v>
      </c>
      <c r="AU421" s="613">
        <f t="shared" ref="AU421:AU484" si="7208">SUM(H421:AT421)</f>
        <v>1</v>
      </c>
      <c r="AV421" s="645">
        <f t="shared" si="7206"/>
        <v>1</v>
      </c>
      <c r="AW421" s="656" t="e">
        <f t="shared" si="7207"/>
        <v>#DIV/0!</v>
      </c>
      <c r="AX421" s="591"/>
    </row>
    <row r="422" spans="1:50" hidden="1" outlineLevel="1">
      <c r="A422" s="590"/>
      <c r="B422" s="646" t="s">
        <v>305</v>
      </c>
      <c r="C422" s="646" t="s">
        <v>661</v>
      </c>
      <c r="D422" s="647" t="s">
        <v>662</v>
      </c>
      <c r="E422" s="649"/>
      <c r="F422" s="650">
        <v>33749.919459791781</v>
      </c>
      <c r="G422" s="650">
        <f t="shared" si="6109"/>
        <v>33749.919459791781</v>
      </c>
      <c r="H422" s="649">
        <f t="shared" ref="H422" si="7209">+H423*$F422</f>
        <v>0</v>
      </c>
      <c r="I422" s="649">
        <f t="shared" ref="I422" si="7210">+I423*$F422</f>
        <v>0</v>
      </c>
      <c r="J422" s="649">
        <f t="shared" ref="J422" si="7211">+J423*$F422</f>
        <v>0</v>
      </c>
      <c r="K422" s="649">
        <f t="shared" ref="K422" si="7212">+K423*$F422</f>
        <v>0</v>
      </c>
      <c r="L422" s="649">
        <f t="shared" ref="L422" si="7213">+L423*$F422</f>
        <v>0</v>
      </c>
      <c r="M422" s="649">
        <f t="shared" ref="M422" si="7214">+M423*$F422</f>
        <v>0</v>
      </c>
      <c r="N422" s="649">
        <f t="shared" ref="N422" si="7215">+N423*$F422</f>
        <v>0</v>
      </c>
      <c r="O422" s="649">
        <f t="shared" ref="O422" si="7216">+O423*$F422</f>
        <v>0</v>
      </c>
      <c r="P422" s="649">
        <f t="shared" ref="P422" si="7217">+P423*$F422</f>
        <v>0</v>
      </c>
      <c r="Q422" s="649">
        <f t="shared" ref="Q422" si="7218">+Q423*$F422</f>
        <v>0</v>
      </c>
      <c r="R422" s="649">
        <f t="shared" ref="R422" si="7219">+R423*$F422</f>
        <v>0</v>
      </c>
      <c r="S422" s="649">
        <f t="shared" ref="S422" si="7220">+S423*$F422</f>
        <v>0</v>
      </c>
      <c r="T422" s="649">
        <f t="shared" ref="T422" si="7221">+T423*$F422</f>
        <v>0</v>
      </c>
      <c r="U422" s="649">
        <f t="shared" ref="U422" si="7222">+U423*$F422</f>
        <v>0</v>
      </c>
      <c r="V422" s="649">
        <f t="shared" ref="V422" si="7223">+V423*$F422</f>
        <v>0</v>
      </c>
      <c r="W422" s="649">
        <f t="shared" ref="W422" si="7224">+W423*$F422</f>
        <v>0</v>
      </c>
      <c r="X422" s="649">
        <f t="shared" ref="X422" si="7225">+X423*$F422</f>
        <v>0</v>
      </c>
      <c r="Y422" s="649">
        <f t="shared" ref="Y422" si="7226">+Y423*$F422</f>
        <v>0</v>
      </c>
      <c r="Z422" s="649">
        <f t="shared" ref="Z422" si="7227">+Z423*$F422</f>
        <v>10799.974227133371</v>
      </c>
      <c r="AA422" s="649">
        <f t="shared" ref="AA422" si="7228">+AA423*$F422</f>
        <v>22949.945232658411</v>
      </c>
      <c r="AB422" s="649">
        <f t="shared" ref="AB422" si="7229">+AB423*$F422</f>
        <v>0</v>
      </c>
      <c r="AC422" s="649">
        <f t="shared" ref="AC422" si="7230">+AC423*$F422</f>
        <v>0</v>
      </c>
      <c r="AD422" s="649">
        <f t="shared" ref="AD422" si="7231">+AD423*$F422</f>
        <v>0</v>
      </c>
      <c r="AE422" s="649">
        <f t="shared" ref="AE422" si="7232">+AE423*$F422</f>
        <v>0</v>
      </c>
      <c r="AF422" s="649">
        <f t="shared" ref="AF422" si="7233">+AF423*$F422</f>
        <v>0</v>
      </c>
      <c r="AG422" s="649">
        <f t="shared" ref="AG422" si="7234">+AG423*$F422</f>
        <v>0</v>
      </c>
      <c r="AH422" s="649">
        <f t="shared" ref="AH422" si="7235">+AH423*$F422</f>
        <v>0</v>
      </c>
      <c r="AI422" s="649">
        <f t="shared" ref="AI422" si="7236">+AI423*$F422</f>
        <v>0</v>
      </c>
      <c r="AJ422" s="649">
        <f t="shared" ref="AJ422" si="7237">+AJ423*$F422</f>
        <v>0</v>
      </c>
      <c r="AK422" s="649">
        <f t="shared" ref="AK422" si="7238">+AK423*$F422</f>
        <v>0</v>
      </c>
      <c r="AL422" s="649">
        <f t="shared" ref="AL422" si="7239">+AL423*$F422</f>
        <v>0</v>
      </c>
      <c r="AM422" s="649">
        <f t="shared" ref="AM422" si="7240">+AM423*$F422</f>
        <v>0</v>
      </c>
      <c r="AN422" s="649">
        <f t="shared" ref="AN422" si="7241">+AN423*$F422</f>
        <v>0</v>
      </c>
      <c r="AO422" s="649">
        <f t="shared" ref="AO422" si="7242">+AO423*$F422</f>
        <v>0</v>
      </c>
      <c r="AP422" s="649">
        <f t="shared" ref="AP422" si="7243">+AP423*$F422</f>
        <v>0</v>
      </c>
      <c r="AQ422" s="649">
        <f t="shared" ref="AQ422" si="7244">+AQ423*$F422</f>
        <v>0</v>
      </c>
      <c r="AR422" s="649">
        <f t="shared" ref="AR422" si="7245">+AR423*$F422</f>
        <v>0</v>
      </c>
      <c r="AS422" s="649">
        <f t="shared" ref="AS422" si="7246">+AS423*$F422</f>
        <v>0</v>
      </c>
      <c r="AT422" s="649">
        <f t="shared" ref="AT422" si="7247">+AT423*$F422</f>
        <v>0</v>
      </c>
      <c r="AU422" s="613">
        <f t="shared" si="7208"/>
        <v>33749.919459791781</v>
      </c>
      <c r="AV422" s="645">
        <f t="shared" si="7206"/>
        <v>0</v>
      </c>
      <c r="AW422" s="656">
        <f t="shared" si="7207"/>
        <v>0</v>
      </c>
      <c r="AX422" s="591"/>
    </row>
    <row r="423" spans="1:50" hidden="1" outlineLevel="1">
      <c r="A423" s="590"/>
      <c r="B423" s="636"/>
      <c r="C423" s="636"/>
      <c r="D423" s="651"/>
      <c r="E423" s="653"/>
      <c r="F423" s="640"/>
      <c r="G423" s="640">
        <f t="shared" ref="G423:G486" si="7248">SUM(H423:AT423)</f>
        <v>1</v>
      </c>
      <c r="H423" s="658">
        <v>0</v>
      </c>
      <c r="I423" s="658">
        <v>0</v>
      </c>
      <c r="J423" s="658">
        <v>0</v>
      </c>
      <c r="K423" s="658">
        <v>0</v>
      </c>
      <c r="L423" s="658">
        <v>0</v>
      </c>
      <c r="M423" s="658">
        <v>0</v>
      </c>
      <c r="N423" s="658">
        <v>0</v>
      </c>
      <c r="O423" s="658">
        <v>0</v>
      </c>
      <c r="P423" s="658">
        <v>0</v>
      </c>
      <c r="Q423" s="658">
        <v>0</v>
      </c>
      <c r="R423" s="658">
        <v>0</v>
      </c>
      <c r="S423" s="658">
        <v>0</v>
      </c>
      <c r="T423" s="658">
        <v>0</v>
      </c>
      <c r="U423" s="658">
        <v>0</v>
      </c>
      <c r="V423" s="658">
        <v>0</v>
      </c>
      <c r="W423" s="658">
        <v>0</v>
      </c>
      <c r="X423" s="658">
        <v>0</v>
      </c>
      <c r="Y423" s="658">
        <v>0</v>
      </c>
      <c r="Z423" s="658">
        <v>0.32</v>
      </c>
      <c r="AA423" s="658">
        <v>0.67999999999999994</v>
      </c>
      <c r="AB423" s="658">
        <v>0</v>
      </c>
      <c r="AC423" s="658">
        <v>0</v>
      </c>
      <c r="AD423" s="658">
        <v>0</v>
      </c>
      <c r="AE423" s="658">
        <v>0</v>
      </c>
      <c r="AF423" s="658">
        <v>0</v>
      </c>
      <c r="AG423" s="658">
        <v>0</v>
      </c>
      <c r="AH423" s="658">
        <v>0</v>
      </c>
      <c r="AI423" s="658">
        <v>0</v>
      </c>
      <c r="AJ423" s="658">
        <v>0</v>
      </c>
      <c r="AK423" s="658">
        <v>0</v>
      </c>
      <c r="AL423" s="658">
        <v>0</v>
      </c>
      <c r="AM423" s="658">
        <v>0</v>
      </c>
      <c r="AN423" s="658">
        <v>0</v>
      </c>
      <c r="AO423" s="658">
        <v>0</v>
      </c>
      <c r="AP423" s="658">
        <v>0</v>
      </c>
      <c r="AQ423" s="658">
        <v>0</v>
      </c>
      <c r="AR423" s="658">
        <v>0</v>
      </c>
      <c r="AS423" s="658">
        <v>0</v>
      </c>
      <c r="AT423" s="658">
        <v>0</v>
      </c>
      <c r="AU423" s="613">
        <f t="shared" si="7208"/>
        <v>1</v>
      </c>
      <c r="AV423" s="645">
        <f t="shared" si="7206"/>
        <v>1</v>
      </c>
      <c r="AW423" s="656" t="e">
        <f t="shared" si="7207"/>
        <v>#DIV/0!</v>
      </c>
      <c r="AX423" s="591"/>
    </row>
    <row r="424" spans="1:50" hidden="1" outlineLevel="1">
      <c r="A424" s="590"/>
      <c r="B424" s="646" t="s">
        <v>305</v>
      </c>
      <c r="C424" s="646" t="s">
        <v>663</v>
      </c>
      <c r="D424" s="647" t="s">
        <v>664</v>
      </c>
      <c r="E424" s="649"/>
      <c r="F424" s="650">
        <v>33749.919459791781</v>
      </c>
      <c r="G424" s="650">
        <f t="shared" si="7248"/>
        <v>33749.919459791781</v>
      </c>
      <c r="H424" s="649">
        <f t="shared" ref="H424" si="7249">+H425*$F424</f>
        <v>0</v>
      </c>
      <c r="I424" s="649">
        <f t="shared" ref="I424" si="7250">+I425*$F424</f>
        <v>0</v>
      </c>
      <c r="J424" s="649">
        <f t="shared" ref="J424" si="7251">+J425*$F424</f>
        <v>0</v>
      </c>
      <c r="K424" s="649">
        <f t="shared" ref="K424" si="7252">+K425*$F424</f>
        <v>0</v>
      </c>
      <c r="L424" s="649">
        <f t="shared" ref="L424" si="7253">+L425*$F424</f>
        <v>0</v>
      </c>
      <c r="M424" s="649">
        <f t="shared" ref="M424" si="7254">+M425*$F424</f>
        <v>0</v>
      </c>
      <c r="N424" s="649">
        <f t="shared" ref="N424" si="7255">+N425*$F424</f>
        <v>0</v>
      </c>
      <c r="O424" s="649">
        <f t="shared" ref="O424" si="7256">+O425*$F424</f>
        <v>0</v>
      </c>
      <c r="P424" s="649">
        <f t="shared" ref="P424" si="7257">+P425*$F424</f>
        <v>0</v>
      </c>
      <c r="Q424" s="649">
        <f t="shared" ref="Q424" si="7258">+Q425*$F424</f>
        <v>0</v>
      </c>
      <c r="R424" s="649">
        <f t="shared" ref="R424" si="7259">+R425*$F424</f>
        <v>0</v>
      </c>
      <c r="S424" s="649">
        <f t="shared" ref="S424" si="7260">+S425*$F424</f>
        <v>0</v>
      </c>
      <c r="T424" s="649">
        <f t="shared" ref="T424" si="7261">+T425*$F424</f>
        <v>0</v>
      </c>
      <c r="U424" s="649">
        <f t="shared" ref="U424" si="7262">+U425*$F424</f>
        <v>0</v>
      </c>
      <c r="V424" s="649">
        <f t="shared" ref="V424" si="7263">+V425*$F424</f>
        <v>0</v>
      </c>
      <c r="W424" s="649">
        <f t="shared" ref="W424" si="7264">+W425*$F424</f>
        <v>0</v>
      </c>
      <c r="X424" s="649">
        <f t="shared" ref="X424" si="7265">+X425*$F424</f>
        <v>0</v>
      </c>
      <c r="Y424" s="649">
        <f t="shared" ref="Y424" si="7266">+Y425*$F424</f>
        <v>0</v>
      </c>
      <c r="Z424" s="649">
        <f t="shared" ref="Z424" si="7267">+Z425*$F424</f>
        <v>0</v>
      </c>
      <c r="AA424" s="649">
        <f t="shared" ref="AA424" si="7268">+AA425*$F424</f>
        <v>33749.919459791781</v>
      </c>
      <c r="AB424" s="649">
        <f t="shared" ref="AB424" si="7269">+AB425*$F424</f>
        <v>0</v>
      </c>
      <c r="AC424" s="649">
        <f t="shared" ref="AC424" si="7270">+AC425*$F424</f>
        <v>0</v>
      </c>
      <c r="AD424" s="649">
        <f t="shared" ref="AD424" si="7271">+AD425*$F424</f>
        <v>0</v>
      </c>
      <c r="AE424" s="649">
        <f t="shared" ref="AE424" si="7272">+AE425*$F424</f>
        <v>0</v>
      </c>
      <c r="AF424" s="649">
        <f t="shared" ref="AF424" si="7273">+AF425*$F424</f>
        <v>0</v>
      </c>
      <c r="AG424" s="649">
        <f t="shared" ref="AG424" si="7274">+AG425*$F424</f>
        <v>0</v>
      </c>
      <c r="AH424" s="649">
        <f t="shared" ref="AH424" si="7275">+AH425*$F424</f>
        <v>0</v>
      </c>
      <c r="AI424" s="649">
        <f t="shared" ref="AI424" si="7276">+AI425*$F424</f>
        <v>0</v>
      </c>
      <c r="AJ424" s="649">
        <f t="shared" ref="AJ424" si="7277">+AJ425*$F424</f>
        <v>0</v>
      </c>
      <c r="AK424" s="649">
        <f t="shared" ref="AK424" si="7278">+AK425*$F424</f>
        <v>0</v>
      </c>
      <c r="AL424" s="649">
        <f t="shared" ref="AL424" si="7279">+AL425*$F424</f>
        <v>0</v>
      </c>
      <c r="AM424" s="649">
        <f t="shared" ref="AM424" si="7280">+AM425*$F424</f>
        <v>0</v>
      </c>
      <c r="AN424" s="649">
        <f t="shared" ref="AN424" si="7281">+AN425*$F424</f>
        <v>0</v>
      </c>
      <c r="AO424" s="649">
        <f t="shared" ref="AO424" si="7282">+AO425*$F424</f>
        <v>0</v>
      </c>
      <c r="AP424" s="649">
        <f t="shared" ref="AP424" si="7283">+AP425*$F424</f>
        <v>0</v>
      </c>
      <c r="AQ424" s="649">
        <f t="shared" ref="AQ424" si="7284">+AQ425*$F424</f>
        <v>0</v>
      </c>
      <c r="AR424" s="649">
        <f t="shared" ref="AR424" si="7285">+AR425*$F424</f>
        <v>0</v>
      </c>
      <c r="AS424" s="649">
        <f t="shared" ref="AS424" si="7286">+AS425*$F424</f>
        <v>0</v>
      </c>
      <c r="AT424" s="649">
        <f t="shared" ref="AT424" si="7287">+AT425*$F424</f>
        <v>0</v>
      </c>
      <c r="AU424" s="613">
        <f t="shared" si="7208"/>
        <v>33749.919459791781</v>
      </c>
      <c r="AV424" s="645">
        <f t="shared" si="7206"/>
        <v>0</v>
      </c>
      <c r="AW424" s="656">
        <f t="shared" si="7207"/>
        <v>0</v>
      </c>
      <c r="AX424" s="591"/>
    </row>
    <row r="425" spans="1:50" hidden="1" outlineLevel="1">
      <c r="A425" s="590"/>
      <c r="B425" s="636"/>
      <c r="C425" s="636"/>
      <c r="D425" s="651"/>
      <c r="E425" s="653"/>
      <c r="F425" s="640"/>
      <c r="G425" s="640">
        <f t="shared" si="7248"/>
        <v>1</v>
      </c>
      <c r="H425" s="658">
        <v>0</v>
      </c>
      <c r="I425" s="658">
        <v>0</v>
      </c>
      <c r="J425" s="658">
        <v>0</v>
      </c>
      <c r="K425" s="658">
        <v>0</v>
      </c>
      <c r="L425" s="658">
        <v>0</v>
      </c>
      <c r="M425" s="658">
        <v>0</v>
      </c>
      <c r="N425" s="658">
        <v>0</v>
      </c>
      <c r="O425" s="658">
        <v>0</v>
      </c>
      <c r="P425" s="658">
        <v>0</v>
      </c>
      <c r="Q425" s="658">
        <v>0</v>
      </c>
      <c r="R425" s="658">
        <v>0</v>
      </c>
      <c r="S425" s="658">
        <v>0</v>
      </c>
      <c r="T425" s="658">
        <v>0</v>
      </c>
      <c r="U425" s="658">
        <v>0</v>
      </c>
      <c r="V425" s="658">
        <v>0</v>
      </c>
      <c r="W425" s="658">
        <v>0</v>
      </c>
      <c r="X425" s="658">
        <v>0</v>
      </c>
      <c r="Y425" s="658">
        <v>0</v>
      </c>
      <c r="Z425" s="658">
        <v>0</v>
      </c>
      <c r="AA425" s="658">
        <v>1</v>
      </c>
      <c r="AB425" s="658">
        <v>0</v>
      </c>
      <c r="AC425" s="658">
        <v>0</v>
      </c>
      <c r="AD425" s="658">
        <v>0</v>
      </c>
      <c r="AE425" s="658">
        <v>0</v>
      </c>
      <c r="AF425" s="658">
        <v>0</v>
      </c>
      <c r="AG425" s="658">
        <v>0</v>
      </c>
      <c r="AH425" s="658">
        <v>0</v>
      </c>
      <c r="AI425" s="658">
        <v>0</v>
      </c>
      <c r="AJ425" s="658">
        <v>0</v>
      </c>
      <c r="AK425" s="658">
        <v>0</v>
      </c>
      <c r="AL425" s="658">
        <v>0</v>
      </c>
      <c r="AM425" s="658">
        <v>0</v>
      </c>
      <c r="AN425" s="658">
        <v>0</v>
      </c>
      <c r="AO425" s="658">
        <v>0</v>
      </c>
      <c r="AP425" s="658">
        <v>0</v>
      </c>
      <c r="AQ425" s="658">
        <v>0</v>
      </c>
      <c r="AR425" s="658">
        <v>0</v>
      </c>
      <c r="AS425" s="658">
        <v>0</v>
      </c>
      <c r="AT425" s="658">
        <v>0</v>
      </c>
      <c r="AU425" s="613">
        <f t="shared" si="7208"/>
        <v>1</v>
      </c>
      <c r="AV425" s="645">
        <f t="shared" si="7206"/>
        <v>1</v>
      </c>
      <c r="AW425" s="656" t="e">
        <f t="shared" si="7207"/>
        <v>#DIV/0!</v>
      </c>
      <c r="AX425" s="591"/>
    </row>
    <row r="426" spans="1:50" hidden="1" outlineLevel="1">
      <c r="A426" s="590"/>
      <c r="B426" s="646" t="s">
        <v>305</v>
      </c>
      <c r="C426" s="646" t="s">
        <v>665</v>
      </c>
      <c r="D426" s="647" t="s">
        <v>666</v>
      </c>
      <c r="E426" s="649"/>
      <c r="F426" s="650">
        <v>33749.919459791781</v>
      </c>
      <c r="G426" s="650">
        <f t="shared" si="7248"/>
        <v>33749.919459791781</v>
      </c>
      <c r="H426" s="649">
        <f t="shared" ref="H426" si="7288">+H427*$F426</f>
        <v>0</v>
      </c>
      <c r="I426" s="649">
        <f t="shared" ref="I426" si="7289">+I427*$F426</f>
        <v>0</v>
      </c>
      <c r="J426" s="649">
        <f t="shared" ref="J426" si="7290">+J427*$F426</f>
        <v>0</v>
      </c>
      <c r="K426" s="649">
        <f t="shared" ref="K426" si="7291">+K427*$F426</f>
        <v>0</v>
      </c>
      <c r="L426" s="649">
        <f t="shared" ref="L426" si="7292">+L427*$F426</f>
        <v>0</v>
      </c>
      <c r="M426" s="649">
        <f t="shared" ref="M426" si="7293">+M427*$F426</f>
        <v>0</v>
      </c>
      <c r="N426" s="649">
        <f t="shared" ref="N426" si="7294">+N427*$F426</f>
        <v>0</v>
      </c>
      <c r="O426" s="649">
        <f t="shared" ref="O426" si="7295">+O427*$F426</f>
        <v>0</v>
      </c>
      <c r="P426" s="649">
        <f t="shared" ref="P426" si="7296">+P427*$F426</f>
        <v>0</v>
      </c>
      <c r="Q426" s="649">
        <f t="shared" ref="Q426" si="7297">+Q427*$F426</f>
        <v>0</v>
      </c>
      <c r="R426" s="649">
        <f t="shared" ref="R426" si="7298">+R427*$F426</f>
        <v>0</v>
      </c>
      <c r="S426" s="649">
        <f t="shared" ref="S426" si="7299">+S427*$F426</f>
        <v>0</v>
      </c>
      <c r="T426" s="649">
        <f t="shared" ref="T426" si="7300">+T427*$F426</f>
        <v>0</v>
      </c>
      <c r="U426" s="649">
        <f t="shared" ref="U426" si="7301">+U427*$F426</f>
        <v>0</v>
      </c>
      <c r="V426" s="649">
        <f t="shared" ref="V426" si="7302">+V427*$F426</f>
        <v>0</v>
      </c>
      <c r="W426" s="649">
        <f t="shared" ref="W426" si="7303">+W427*$F426</f>
        <v>0</v>
      </c>
      <c r="X426" s="649">
        <f t="shared" ref="X426" si="7304">+X427*$F426</f>
        <v>0</v>
      </c>
      <c r="Y426" s="649">
        <f t="shared" ref="Y426" si="7305">+Y427*$F426</f>
        <v>0</v>
      </c>
      <c r="Z426" s="649">
        <f t="shared" ref="Z426" si="7306">+Z427*$F426</f>
        <v>0</v>
      </c>
      <c r="AA426" s="649">
        <f t="shared" ref="AA426" si="7307">+AA427*$F426</f>
        <v>17549.958119091727</v>
      </c>
      <c r="AB426" s="649">
        <f t="shared" ref="AB426" si="7308">+AB427*$F426</f>
        <v>16199.961340700054</v>
      </c>
      <c r="AC426" s="649">
        <f t="shared" ref="AC426" si="7309">+AC427*$F426</f>
        <v>0</v>
      </c>
      <c r="AD426" s="649">
        <f t="shared" ref="AD426" si="7310">+AD427*$F426</f>
        <v>0</v>
      </c>
      <c r="AE426" s="649">
        <f t="shared" ref="AE426" si="7311">+AE427*$F426</f>
        <v>0</v>
      </c>
      <c r="AF426" s="649">
        <f t="shared" ref="AF426" si="7312">+AF427*$F426</f>
        <v>0</v>
      </c>
      <c r="AG426" s="649">
        <f t="shared" ref="AG426" si="7313">+AG427*$F426</f>
        <v>0</v>
      </c>
      <c r="AH426" s="649">
        <f t="shared" ref="AH426" si="7314">+AH427*$F426</f>
        <v>0</v>
      </c>
      <c r="AI426" s="649">
        <f t="shared" ref="AI426" si="7315">+AI427*$F426</f>
        <v>0</v>
      </c>
      <c r="AJ426" s="649">
        <f t="shared" ref="AJ426" si="7316">+AJ427*$F426</f>
        <v>0</v>
      </c>
      <c r="AK426" s="649">
        <f t="shared" ref="AK426" si="7317">+AK427*$F426</f>
        <v>0</v>
      </c>
      <c r="AL426" s="649">
        <f t="shared" ref="AL426" si="7318">+AL427*$F426</f>
        <v>0</v>
      </c>
      <c r="AM426" s="649">
        <f t="shared" ref="AM426" si="7319">+AM427*$F426</f>
        <v>0</v>
      </c>
      <c r="AN426" s="649">
        <f t="shared" ref="AN426" si="7320">+AN427*$F426</f>
        <v>0</v>
      </c>
      <c r="AO426" s="649">
        <f t="shared" ref="AO426" si="7321">+AO427*$F426</f>
        <v>0</v>
      </c>
      <c r="AP426" s="649">
        <f t="shared" ref="AP426" si="7322">+AP427*$F426</f>
        <v>0</v>
      </c>
      <c r="AQ426" s="649">
        <f t="shared" ref="AQ426" si="7323">+AQ427*$F426</f>
        <v>0</v>
      </c>
      <c r="AR426" s="649">
        <f t="shared" ref="AR426" si="7324">+AR427*$F426</f>
        <v>0</v>
      </c>
      <c r="AS426" s="649">
        <f t="shared" ref="AS426" si="7325">+AS427*$F426</f>
        <v>0</v>
      </c>
      <c r="AT426" s="649">
        <f t="shared" ref="AT426" si="7326">+AT427*$F426</f>
        <v>0</v>
      </c>
      <c r="AU426" s="613">
        <f t="shared" si="7208"/>
        <v>33749.919459791781</v>
      </c>
      <c r="AV426" s="645">
        <f t="shared" si="7206"/>
        <v>0</v>
      </c>
      <c r="AW426" s="656">
        <f t="shared" si="7207"/>
        <v>0</v>
      </c>
      <c r="AX426" s="591"/>
    </row>
    <row r="427" spans="1:50" hidden="1" outlineLevel="1">
      <c r="A427" s="590"/>
      <c r="B427" s="636"/>
      <c r="C427" s="636"/>
      <c r="D427" s="651"/>
      <c r="E427" s="653"/>
      <c r="F427" s="640"/>
      <c r="G427" s="640">
        <f t="shared" si="7248"/>
        <v>1</v>
      </c>
      <c r="H427" s="658">
        <v>0</v>
      </c>
      <c r="I427" s="658">
        <v>0</v>
      </c>
      <c r="J427" s="658">
        <v>0</v>
      </c>
      <c r="K427" s="658">
        <v>0</v>
      </c>
      <c r="L427" s="658">
        <v>0</v>
      </c>
      <c r="M427" s="658">
        <v>0</v>
      </c>
      <c r="N427" s="658">
        <v>0</v>
      </c>
      <c r="O427" s="658">
        <v>0</v>
      </c>
      <c r="P427" s="658">
        <v>0</v>
      </c>
      <c r="Q427" s="658">
        <v>0</v>
      </c>
      <c r="R427" s="658">
        <v>0</v>
      </c>
      <c r="S427" s="658">
        <v>0</v>
      </c>
      <c r="T427" s="658">
        <v>0</v>
      </c>
      <c r="U427" s="658">
        <v>0</v>
      </c>
      <c r="V427" s="658">
        <v>0</v>
      </c>
      <c r="W427" s="658">
        <v>0</v>
      </c>
      <c r="X427" s="658">
        <v>0</v>
      </c>
      <c r="Y427" s="658">
        <v>0</v>
      </c>
      <c r="Z427" s="658">
        <v>0</v>
      </c>
      <c r="AA427" s="658">
        <v>0.52</v>
      </c>
      <c r="AB427" s="658">
        <v>0.48</v>
      </c>
      <c r="AC427" s="658">
        <v>0</v>
      </c>
      <c r="AD427" s="658">
        <v>0</v>
      </c>
      <c r="AE427" s="658">
        <v>0</v>
      </c>
      <c r="AF427" s="658">
        <v>0</v>
      </c>
      <c r="AG427" s="658">
        <v>0</v>
      </c>
      <c r="AH427" s="658">
        <v>0</v>
      </c>
      <c r="AI427" s="658">
        <v>0</v>
      </c>
      <c r="AJ427" s="658">
        <v>0</v>
      </c>
      <c r="AK427" s="658">
        <v>0</v>
      </c>
      <c r="AL427" s="658">
        <v>0</v>
      </c>
      <c r="AM427" s="658">
        <v>0</v>
      </c>
      <c r="AN427" s="658">
        <v>0</v>
      </c>
      <c r="AO427" s="658">
        <v>0</v>
      </c>
      <c r="AP427" s="658">
        <v>0</v>
      </c>
      <c r="AQ427" s="658">
        <v>0</v>
      </c>
      <c r="AR427" s="658">
        <v>0</v>
      </c>
      <c r="AS427" s="658">
        <v>0</v>
      </c>
      <c r="AT427" s="658">
        <v>0</v>
      </c>
      <c r="AU427" s="613">
        <f t="shared" si="7208"/>
        <v>1</v>
      </c>
      <c r="AV427" s="645">
        <f t="shared" si="7206"/>
        <v>1</v>
      </c>
      <c r="AW427" s="656" t="e">
        <f t="shared" si="7207"/>
        <v>#DIV/0!</v>
      </c>
      <c r="AX427" s="591"/>
    </row>
    <row r="428" spans="1:50" hidden="1" outlineLevel="1">
      <c r="A428" s="590"/>
      <c r="B428" s="646" t="s">
        <v>305</v>
      </c>
      <c r="C428" s="646" t="s">
        <v>667</v>
      </c>
      <c r="D428" s="647" t="s">
        <v>668</v>
      </c>
      <c r="E428" s="649"/>
      <c r="F428" s="650">
        <v>33749.919459791781</v>
      </c>
      <c r="G428" s="650">
        <f t="shared" si="7248"/>
        <v>33749.919459791781</v>
      </c>
      <c r="H428" s="649">
        <f t="shared" ref="H428" si="7327">+H429*$F428</f>
        <v>0</v>
      </c>
      <c r="I428" s="649">
        <f t="shared" ref="I428" si="7328">+I429*$F428</f>
        <v>0</v>
      </c>
      <c r="J428" s="649">
        <f t="shared" ref="J428" si="7329">+J429*$F428</f>
        <v>0</v>
      </c>
      <c r="K428" s="649">
        <f t="shared" ref="K428" si="7330">+K429*$F428</f>
        <v>0</v>
      </c>
      <c r="L428" s="649">
        <f t="shared" ref="L428" si="7331">+L429*$F428</f>
        <v>0</v>
      </c>
      <c r="M428" s="649">
        <f t="shared" ref="M428" si="7332">+M429*$F428</f>
        <v>0</v>
      </c>
      <c r="N428" s="649">
        <f t="shared" ref="N428" si="7333">+N429*$F428</f>
        <v>0</v>
      </c>
      <c r="O428" s="649">
        <f t="shared" ref="O428" si="7334">+O429*$F428</f>
        <v>0</v>
      </c>
      <c r="P428" s="649">
        <f t="shared" ref="P428" si="7335">+P429*$F428</f>
        <v>0</v>
      </c>
      <c r="Q428" s="649">
        <f t="shared" ref="Q428" si="7336">+Q429*$F428</f>
        <v>0</v>
      </c>
      <c r="R428" s="649">
        <f t="shared" ref="R428" si="7337">+R429*$F428</f>
        <v>0</v>
      </c>
      <c r="S428" s="649">
        <f t="shared" ref="S428" si="7338">+S429*$F428</f>
        <v>0</v>
      </c>
      <c r="T428" s="649">
        <f t="shared" ref="T428" si="7339">+T429*$F428</f>
        <v>0</v>
      </c>
      <c r="U428" s="649">
        <f t="shared" ref="U428" si="7340">+U429*$F428</f>
        <v>0</v>
      </c>
      <c r="V428" s="649">
        <f t="shared" ref="V428" si="7341">+V429*$F428</f>
        <v>0</v>
      </c>
      <c r="W428" s="649">
        <f t="shared" ref="W428" si="7342">+W429*$F428</f>
        <v>0</v>
      </c>
      <c r="X428" s="649">
        <f t="shared" ref="X428" si="7343">+X429*$F428</f>
        <v>0</v>
      </c>
      <c r="Y428" s="649">
        <f t="shared" ref="Y428" si="7344">+Y429*$F428</f>
        <v>0</v>
      </c>
      <c r="Z428" s="649">
        <f t="shared" ref="Z428" si="7345">+Z429*$F428</f>
        <v>0</v>
      </c>
      <c r="AA428" s="649">
        <f t="shared" ref="AA428" si="7346">+AA429*$F428</f>
        <v>0</v>
      </c>
      <c r="AB428" s="649">
        <f t="shared" ref="AB428" si="7347">+AB429*$F428</f>
        <v>33749.919459791781</v>
      </c>
      <c r="AC428" s="649">
        <f t="shared" ref="AC428" si="7348">+AC429*$F428</f>
        <v>0</v>
      </c>
      <c r="AD428" s="649">
        <f t="shared" ref="AD428" si="7349">+AD429*$F428</f>
        <v>0</v>
      </c>
      <c r="AE428" s="649">
        <f t="shared" ref="AE428" si="7350">+AE429*$F428</f>
        <v>0</v>
      </c>
      <c r="AF428" s="649">
        <f t="shared" ref="AF428" si="7351">+AF429*$F428</f>
        <v>0</v>
      </c>
      <c r="AG428" s="649">
        <f t="shared" ref="AG428" si="7352">+AG429*$F428</f>
        <v>0</v>
      </c>
      <c r="AH428" s="649">
        <f t="shared" ref="AH428" si="7353">+AH429*$F428</f>
        <v>0</v>
      </c>
      <c r="AI428" s="649">
        <f t="shared" ref="AI428" si="7354">+AI429*$F428</f>
        <v>0</v>
      </c>
      <c r="AJ428" s="649">
        <f t="shared" ref="AJ428" si="7355">+AJ429*$F428</f>
        <v>0</v>
      </c>
      <c r="AK428" s="649">
        <f t="shared" ref="AK428" si="7356">+AK429*$F428</f>
        <v>0</v>
      </c>
      <c r="AL428" s="649">
        <f t="shared" ref="AL428" si="7357">+AL429*$F428</f>
        <v>0</v>
      </c>
      <c r="AM428" s="649">
        <f t="shared" ref="AM428" si="7358">+AM429*$F428</f>
        <v>0</v>
      </c>
      <c r="AN428" s="649">
        <f t="shared" ref="AN428" si="7359">+AN429*$F428</f>
        <v>0</v>
      </c>
      <c r="AO428" s="649">
        <f t="shared" ref="AO428" si="7360">+AO429*$F428</f>
        <v>0</v>
      </c>
      <c r="AP428" s="649">
        <f t="shared" ref="AP428" si="7361">+AP429*$F428</f>
        <v>0</v>
      </c>
      <c r="AQ428" s="649">
        <f t="shared" ref="AQ428" si="7362">+AQ429*$F428</f>
        <v>0</v>
      </c>
      <c r="AR428" s="649">
        <f t="shared" ref="AR428" si="7363">+AR429*$F428</f>
        <v>0</v>
      </c>
      <c r="AS428" s="649">
        <f t="shared" ref="AS428" si="7364">+AS429*$F428</f>
        <v>0</v>
      </c>
      <c r="AT428" s="649">
        <f t="shared" ref="AT428" si="7365">+AT429*$F428</f>
        <v>0</v>
      </c>
      <c r="AU428" s="613">
        <f t="shared" si="7208"/>
        <v>33749.919459791781</v>
      </c>
      <c r="AV428" s="645">
        <f t="shared" si="7206"/>
        <v>0</v>
      </c>
      <c r="AW428" s="656">
        <f t="shared" si="7207"/>
        <v>0</v>
      </c>
      <c r="AX428" s="591"/>
    </row>
    <row r="429" spans="1:50" hidden="1" outlineLevel="1">
      <c r="A429" s="590"/>
      <c r="B429" s="636"/>
      <c r="C429" s="636"/>
      <c r="D429" s="651"/>
      <c r="E429" s="653"/>
      <c r="F429" s="640"/>
      <c r="G429" s="640">
        <f t="shared" si="7248"/>
        <v>1</v>
      </c>
      <c r="H429" s="658">
        <v>0</v>
      </c>
      <c r="I429" s="658">
        <v>0</v>
      </c>
      <c r="J429" s="658">
        <v>0</v>
      </c>
      <c r="K429" s="658">
        <v>0</v>
      </c>
      <c r="L429" s="658">
        <v>0</v>
      </c>
      <c r="M429" s="658">
        <v>0</v>
      </c>
      <c r="N429" s="658">
        <v>0</v>
      </c>
      <c r="O429" s="658">
        <v>0</v>
      </c>
      <c r="P429" s="658">
        <v>0</v>
      </c>
      <c r="Q429" s="658">
        <v>0</v>
      </c>
      <c r="R429" s="658">
        <v>0</v>
      </c>
      <c r="S429" s="658">
        <v>0</v>
      </c>
      <c r="T429" s="658">
        <v>0</v>
      </c>
      <c r="U429" s="658">
        <v>0</v>
      </c>
      <c r="V429" s="658">
        <v>0</v>
      </c>
      <c r="W429" s="658">
        <v>0</v>
      </c>
      <c r="X429" s="658">
        <v>0</v>
      </c>
      <c r="Y429" s="658">
        <v>0</v>
      </c>
      <c r="Z429" s="658">
        <v>0</v>
      </c>
      <c r="AA429" s="658">
        <v>0</v>
      </c>
      <c r="AB429" s="658">
        <v>1</v>
      </c>
      <c r="AC429" s="658">
        <v>0</v>
      </c>
      <c r="AD429" s="658">
        <v>0</v>
      </c>
      <c r="AE429" s="658">
        <v>0</v>
      </c>
      <c r="AF429" s="658">
        <v>0</v>
      </c>
      <c r="AG429" s="658">
        <v>0</v>
      </c>
      <c r="AH429" s="658">
        <v>0</v>
      </c>
      <c r="AI429" s="658">
        <v>0</v>
      </c>
      <c r="AJ429" s="658">
        <v>0</v>
      </c>
      <c r="AK429" s="658">
        <v>0</v>
      </c>
      <c r="AL429" s="658">
        <v>0</v>
      </c>
      <c r="AM429" s="658">
        <v>0</v>
      </c>
      <c r="AN429" s="658">
        <v>0</v>
      </c>
      <c r="AO429" s="658">
        <v>0</v>
      </c>
      <c r="AP429" s="658">
        <v>0</v>
      </c>
      <c r="AQ429" s="658">
        <v>0</v>
      </c>
      <c r="AR429" s="658">
        <v>0</v>
      </c>
      <c r="AS429" s="658">
        <v>0</v>
      </c>
      <c r="AT429" s="658">
        <v>0</v>
      </c>
      <c r="AU429" s="613">
        <f t="shared" si="7208"/>
        <v>1</v>
      </c>
      <c r="AV429" s="645">
        <f t="shared" si="7206"/>
        <v>1</v>
      </c>
      <c r="AW429" s="656" t="e">
        <f t="shared" si="7207"/>
        <v>#DIV/0!</v>
      </c>
      <c r="AX429" s="591"/>
    </row>
    <row r="430" spans="1:50" hidden="1" outlineLevel="1">
      <c r="A430" s="590"/>
      <c r="B430" s="646" t="s">
        <v>305</v>
      </c>
      <c r="C430" s="646" t="s">
        <v>669</v>
      </c>
      <c r="D430" s="647" t="s">
        <v>670</v>
      </c>
      <c r="E430" s="649"/>
      <c r="F430" s="650">
        <v>33749.919459791781</v>
      </c>
      <c r="G430" s="650">
        <f t="shared" si="7248"/>
        <v>33749.919459791781</v>
      </c>
      <c r="H430" s="649">
        <f t="shared" ref="H430" si="7366">+H431*$F430</f>
        <v>0</v>
      </c>
      <c r="I430" s="649">
        <f t="shared" ref="I430" si="7367">+I431*$F430</f>
        <v>0</v>
      </c>
      <c r="J430" s="649">
        <f t="shared" ref="J430" si="7368">+J431*$F430</f>
        <v>0</v>
      </c>
      <c r="K430" s="649">
        <f t="shared" ref="K430" si="7369">+K431*$F430</f>
        <v>0</v>
      </c>
      <c r="L430" s="649">
        <f t="shared" ref="L430" si="7370">+L431*$F430</f>
        <v>0</v>
      </c>
      <c r="M430" s="649">
        <f t="shared" ref="M430" si="7371">+M431*$F430</f>
        <v>0</v>
      </c>
      <c r="N430" s="649">
        <f t="shared" ref="N430" si="7372">+N431*$F430</f>
        <v>0</v>
      </c>
      <c r="O430" s="649">
        <f t="shared" ref="O430" si="7373">+O431*$F430</f>
        <v>0</v>
      </c>
      <c r="P430" s="649">
        <f t="shared" ref="P430" si="7374">+P431*$F430</f>
        <v>0</v>
      </c>
      <c r="Q430" s="649">
        <f t="shared" ref="Q430" si="7375">+Q431*$F430</f>
        <v>0</v>
      </c>
      <c r="R430" s="649">
        <f t="shared" ref="R430" si="7376">+R431*$F430</f>
        <v>0</v>
      </c>
      <c r="S430" s="649">
        <f t="shared" ref="S430" si="7377">+S431*$F430</f>
        <v>0</v>
      </c>
      <c r="T430" s="649">
        <f t="shared" ref="T430" si="7378">+T431*$F430</f>
        <v>0</v>
      </c>
      <c r="U430" s="649">
        <f t="shared" ref="U430" si="7379">+U431*$F430</f>
        <v>0</v>
      </c>
      <c r="V430" s="649">
        <f t="shared" ref="V430" si="7380">+V431*$F430</f>
        <v>0</v>
      </c>
      <c r="W430" s="649">
        <f t="shared" ref="W430" si="7381">+W431*$F430</f>
        <v>0</v>
      </c>
      <c r="X430" s="649">
        <f t="shared" ref="X430" si="7382">+X431*$F430</f>
        <v>0</v>
      </c>
      <c r="Y430" s="649">
        <f t="shared" ref="Y430" si="7383">+Y431*$F430</f>
        <v>0</v>
      </c>
      <c r="Z430" s="649">
        <f t="shared" ref="Z430" si="7384">+Z431*$F430</f>
        <v>0</v>
      </c>
      <c r="AA430" s="649">
        <f t="shared" ref="AA430" si="7385">+AA431*$F430</f>
        <v>0</v>
      </c>
      <c r="AB430" s="649">
        <f t="shared" ref="AB430" si="7386">+AB431*$F430</f>
        <v>8437.4798649479453</v>
      </c>
      <c r="AC430" s="649">
        <f t="shared" ref="AC430" si="7387">+AC431*$F430</f>
        <v>25312.439594843836</v>
      </c>
      <c r="AD430" s="649">
        <f t="shared" ref="AD430" si="7388">+AD431*$F430</f>
        <v>0</v>
      </c>
      <c r="AE430" s="649">
        <f t="shared" ref="AE430" si="7389">+AE431*$F430</f>
        <v>0</v>
      </c>
      <c r="AF430" s="649">
        <f t="shared" ref="AF430" si="7390">+AF431*$F430</f>
        <v>0</v>
      </c>
      <c r="AG430" s="649">
        <f t="shared" ref="AG430" si="7391">+AG431*$F430</f>
        <v>0</v>
      </c>
      <c r="AH430" s="649">
        <f t="shared" ref="AH430" si="7392">+AH431*$F430</f>
        <v>0</v>
      </c>
      <c r="AI430" s="649">
        <f t="shared" ref="AI430" si="7393">+AI431*$F430</f>
        <v>0</v>
      </c>
      <c r="AJ430" s="649">
        <f t="shared" ref="AJ430" si="7394">+AJ431*$F430</f>
        <v>0</v>
      </c>
      <c r="AK430" s="649">
        <f t="shared" ref="AK430" si="7395">+AK431*$F430</f>
        <v>0</v>
      </c>
      <c r="AL430" s="649">
        <f t="shared" ref="AL430" si="7396">+AL431*$F430</f>
        <v>0</v>
      </c>
      <c r="AM430" s="649">
        <f t="shared" ref="AM430" si="7397">+AM431*$F430</f>
        <v>0</v>
      </c>
      <c r="AN430" s="649">
        <f t="shared" ref="AN430" si="7398">+AN431*$F430</f>
        <v>0</v>
      </c>
      <c r="AO430" s="649">
        <f t="shared" ref="AO430" si="7399">+AO431*$F430</f>
        <v>0</v>
      </c>
      <c r="AP430" s="649">
        <f t="shared" ref="AP430" si="7400">+AP431*$F430</f>
        <v>0</v>
      </c>
      <c r="AQ430" s="649">
        <f t="shared" ref="AQ430" si="7401">+AQ431*$F430</f>
        <v>0</v>
      </c>
      <c r="AR430" s="649">
        <f t="shared" ref="AR430" si="7402">+AR431*$F430</f>
        <v>0</v>
      </c>
      <c r="AS430" s="649">
        <f t="shared" ref="AS430" si="7403">+AS431*$F430</f>
        <v>0</v>
      </c>
      <c r="AT430" s="649">
        <f t="shared" ref="AT430" si="7404">+AT431*$F430</f>
        <v>0</v>
      </c>
      <c r="AU430" s="613">
        <f t="shared" si="7208"/>
        <v>33749.919459791781</v>
      </c>
      <c r="AV430" s="645">
        <f t="shared" si="7206"/>
        <v>0</v>
      </c>
      <c r="AW430" s="656">
        <f t="shared" si="7207"/>
        <v>0</v>
      </c>
      <c r="AX430" s="591"/>
    </row>
    <row r="431" spans="1:50" hidden="1" outlineLevel="1">
      <c r="A431" s="590"/>
      <c r="B431" s="636"/>
      <c r="C431" s="636"/>
      <c r="D431" s="651"/>
      <c r="E431" s="653"/>
      <c r="F431" s="640"/>
      <c r="G431" s="640">
        <f t="shared" si="7248"/>
        <v>1</v>
      </c>
      <c r="H431" s="658">
        <v>0</v>
      </c>
      <c r="I431" s="658">
        <v>0</v>
      </c>
      <c r="J431" s="658">
        <v>0</v>
      </c>
      <c r="K431" s="658">
        <v>0</v>
      </c>
      <c r="L431" s="658">
        <v>0</v>
      </c>
      <c r="M431" s="658">
        <v>0</v>
      </c>
      <c r="N431" s="658">
        <v>0</v>
      </c>
      <c r="O431" s="658">
        <v>0</v>
      </c>
      <c r="P431" s="658">
        <v>0</v>
      </c>
      <c r="Q431" s="658">
        <v>0</v>
      </c>
      <c r="R431" s="658">
        <v>0</v>
      </c>
      <c r="S431" s="658">
        <v>0</v>
      </c>
      <c r="T431" s="658">
        <v>0</v>
      </c>
      <c r="U431" s="658">
        <v>0</v>
      </c>
      <c r="V431" s="658">
        <v>0</v>
      </c>
      <c r="W431" s="658">
        <v>0</v>
      </c>
      <c r="X431" s="658">
        <v>0</v>
      </c>
      <c r="Y431" s="658">
        <v>0</v>
      </c>
      <c r="Z431" s="658">
        <v>0</v>
      </c>
      <c r="AA431" s="658">
        <v>0</v>
      </c>
      <c r="AB431" s="658">
        <v>0.25</v>
      </c>
      <c r="AC431" s="658">
        <v>0.75</v>
      </c>
      <c r="AD431" s="658">
        <v>0</v>
      </c>
      <c r="AE431" s="658">
        <v>0</v>
      </c>
      <c r="AF431" s="658">
        <v>0</v>
      </c>
      <c r="AG431" s="658">
        <v>0</v>
      </c>
      <c r="AH431" s="658">
        <v>0</v>
      </c>
      <c r="AI431" s="658">
        <v>0</v>
      </c>
      <c r="AJ431" s="658">
        <v>0</v>
      </c>
      <c r="AK431" s="658">
        <v>0</v>
      </c>
      <c r="AL431" s="658">
        <v>0</v>
      </c>
      <c r="AM431" s="658">
        <v>0</v>
      </c>
      <c r="AN431" s="658">
        <v>0</v>
      </c>
      <c r="AO431" s="658">
        <v>0</v>
      </c>
      <c r="AP431" s="658">
        <v>0</v>
      </c>
      <c r="AQ431" s="658">
        <v>0</v>
      </c>
      <c r="AR431" s="658">
        <v>0</v>
      </c>
      <c r="AS431" s="658">
        <v>0</v>
      </c>
      <c r="AT431" s="658">
        <v>0</v>
      </c>
      <c r="AU431" s="613">
        <f t="shared" si="7208"/>
        <v>1</v>
      </c>
      <c r="AV431" s="645">
        <f t="shared" si="7206"/>
        <v>1</v>
      </c>
      <c r="AW431" s="656" t="e">
        <f t="shared" si="7207"/>
        <v>#DIV/0!</v>
      </c>
      <c r="AX431" s="591"/>
    </row>
    <row r="432" spans="1:50" hidden="1" outlineLevel="1">
      <c r="A432" s="590"/>
      <c r="B432" s="646" t="s">
        <v>305</v>
      </c>
      <c r="C432" s="646" t="s">
        <v>671</v>
      </c>
      <c r="D432" s="647" t="s">
        <v>672</v>
      </c>
      <c r="E432" s="649"/>
      <c r="F432" s="650">
        <v>33749.919459791781</v>
      </c>
      <c r="G432" s="650">
        <f t="shared" si="7248"/>
        <v>33749.919459791781</v>
      </c>
      <c r="H432" s="649">
        <f t="shared" ref="H432" si="7405">+H433*$F432</f>
        <v>0</v>
      </c>
      <c r="I432" s="649">
        <f t="shared" ref="I432" si="7406">+I433*$F432</f>
        <v>0</v>
      </c>
      <c r="J432" s="649">
        <f t="shared" ref="J432" si="7407">+J433*$F432</f>
        <v>0</v>
      </c>
      <c r="K432" s="649">
        <f t="shared" ref="K432" si="7408">+K433*$F432</f>
        <v>0</v>
      </c>
      <c r="L432" s="649">
        <f t="shared" ref="L432" si="7409">+L433*$F432</f>
        <v>0</v>
      </c>
      <c r="M432" s="649">
        <f t="shared" ref="M432" si="7410">+M433*$F432</f>
        <v>0</v>
      </c>
      <c r="N432" s="649">
        <f t="shared" ref="N432" si="7411">+N433*$F432</f>
        <v>0</v>
      </c>
      <c r="O432" s="649">
        <f t="shared" ref="O432" si="7412">+O433*$F432</f>
        <v>0</v>
      </c>
      <c r="P432" s="649">
        <f t="shared" ref="P432" si="7413">+P433*$F432</f>
        <v>0</v>
      </c>
      <c r="Q432" s="649">
        <f t="shared" ref="Q432" si="7414">+Q433*$F432</f>
        <v>0</v>
      </c>
      <c r="R432" s="649">
        <f t="shared" ref="R432" si="7415">+R433*$F432</f>
        <v>0</v>
      </c>
      <c r="S432" s="649">
        <f t="shared" ref="S432" si="7416">+S433*$F432</f>
        <v>0</v>
      </c>
      <c r="T432" s="649">
        <f t="shared" ref="T432" si="7417">+T433*$F432</f>
        <v>0</v>
      </c>
      <c r="U432" s="649">
        <f t="shared" ref="U432" si="7418">+U433*$F432</f>
        <v>0</v>
      </c>
      <c r="V432" s="649">
        <f t="shared" ref="V432" si="7419">+V433*$F432</f>
        <v>0</v>
      </c>
      <c r="W432" s="649">
        <f t="shared" ref="W432" si="7420">+W433*$F432</f>
        <v>0</v>
      </c>
      <c r="X432" s="649">
        <f t="shared" ref="X432" si="7421">+X433*$F432</f>
        <v>0</v>
      </c>
      <c r="Y432" s="649">
        <f t="shared" ref="Y432" si="7422">+Y433*$F432</f>
        <v>0</v>
      </c>
      <c r="Z432" s="649">
        <f t="shared" ref="Z432" si="7423">+Z433*$F432</f>
        <v>0</v>
      </c>
      <c r="AA432" s="649">
        <f t="shared" ref="AA432" si="7424">+AA433*$F432</f>
        <v>0</v>
      </c>
      <c r="AB432" s="649">
        <f t="shared" ref="AB432" si="7425">+AB433*$F432</f>
        <v>0</v>
      </c>
      <c r="AC432" s="649">
        <f t="shared" ref="AC432" si="7426">+AC433*$F432</f>
        <v>33749.919459791781</v>
      </c>
      <c r="AD432" s="649">
        <f t="shared" ref="AD432" si="7427">+AD433*$F432</f>
        <v>0</v>
      </c>
      <c r="AE432" s="649">
        <f t="shared" ref="AE432" si="7428">+AE433*$F432</f>
        <v>0</v>
      </c>
      <c r="AF432" s="649">
        <f t="shared" ref="AF432" si="7429">+AF433*$F432</f>
        <v>0</v>
      </c>
      <c r="AG432" s="649">
        <f t="shared" ref="AG432" si="7430">+AG433*$F432</f>
        <v>0</v>
      </c>
      <c r="AH432" s="649">
        <f t="shared" ref="AH432" si="7431">+AH433*$F432</f>
        <v>0</v>
      </c>
      <c r="AI432" s="649">
        <f t="shared" ref="AI432" si="7432">+AI433*$F432</f>
        <v>0</v>
      </c>
      <c r="AJ432" s="649">
        <f t="shared" ref="AJ432" si="7433">+AJ433*$F432</f>
        <v>0</v>
      </c>
      <c r="AK432" s="649">
        <f t="shared" ref="AK432" si="7434">+AK433*$F432</f>
        <v>0</v>
      </c>
      <c r="AL432" s="649">
        <f t="shared" ref="AL432" si="7435">+AL433*$F432</f>
        <v>0</v>
      </c>
      <c r="AM432" s="649">
        <f t="shared" ref="AM432" si="7436">+AM433*$F432</f>
        <v>0</v>
      </c>
      <c r="AN432" s="649">
        <f t="shared" ref="AN432" si="7437">+AN433*$F432</f>
        <v>0</v>
      </c>
      <c r="AO432" s="649">
        <f t="shared" ref="AO432" si="7438">+AO433*$F432</f>
        <v>0</v>
      </c>
      <c r="AP432" s="649">
        <f t="shared" ref="AP432" si="7439">+AP433*$F432</f>
        <v>0</v>
      </c>
      <c r="AQ432" s="649">
        <f t="shared" ref="AQ432" si="7440">+AQ433*$F432</f>
        <v>0</v>
      </c>
      <c r="AR432" s="649">
        <f t="shared" ref="AR432" si="7441">+AR433*$F432</f>
        <v>0</v>
      </c>
      <c r="AS432" s="649">
        <f t="shared" ref="AS432" si="7442">+AS433*$F432</f>
        <v>0</v>
      </c>
      <c r="AT432" s="649">
        <f t="shared" ref="AT432" si="7443">+AT433*$F432</f>
        <v>0</v>
      </c>
      <c r="AU432" s="613">
        <f t="shared" si="7208"/>
        <v>33749.919459791781</v>
      </c>
      <c r="AV432" s="645">
        <f t="shared" si="7206"/>
        <v>0</v>
      </c>
      <c r="AW432" s="656">
        <f t="shared" si="7207"/>
        <v>0</v>
      </c>
      <c r="AX432" s="591"/>
    </row>
    <row r="433" spans="1:50" hidden="1" outlineLevel="1">
      <c r="A433" s="590"/>
      <c r="B433" s="636"/>
      <c r="C433" s="636"/>
      <c r="D433" s="651"/>
      <c r="E433" s="653"/>
      <c r="F433" s="640"/>
      <c r="G433" s="640">
        <f t="shared" si="7248"/>
        <v>1</v>
      </c>
      <c r="H433" s="658">
        <v>0</v>
      </c>
      <c r="I433" s="658">
        <v>0</v>
      </c>
      <c r="J433" s="658">
        <v>0</v>
      </c>
      <c r="K433" s="658">
        <v>0</v>
      </c>
      <c r="L433" s="658">
        <v>0</v>
      </c>
      <c r="M433" s="658">
        <v>0</v>
      </c>
      <c r="N433" s="658">
        <v>0</v>
      </c>
      <c r="O433" s="658">
        <v>0</v>
      </c>
      <c r="P433" s="658">
        <v>0</v>
      </c>
      <c r="Q433" s="658">
        <v>0</v>
      </c>
      <c r="R433" s="658">
        <v>0</v>
      </c>
      <c r="S433" s="658">
        <v>0</v>
      </c>
      <c r="T433" s="658">
        <v>0</v>
      </c>
      <c r="U433" s="658">
        <v>0</v>
      </c>
      <c r="V433" s="658">
        <v>0</v>
      </c>
      <c r="W433" s="658">
        <v>0</v>
      </c>
      <c r="X433" s="658">
        <v>0</v>
      </c>
      <c r="Y433" s="658">
        <v>0</v>
      </c>
      <c r="Z433" s="658">
        <v>0</v>
      </c>
      <c r="AA433" s="658">
        <v>0</v>
      </c>
      <c r="AB433" s="658">
        <v>0</v>
      </c>
      <c r="AC433" s="658">
        <v>1</v>
      </c>
      <c r="AD433" s="658">
        <v>0</v>
      </c>
      <c r="AE433" s="658">
        <v>0</v>
      </c>
      <c r="AF433" s="658">
        <v>0</v>
      </c>
      <c r="AG433" s="658">
        <v>0</v>
      </c>
      <c r="AH433" s="658">
        <v>0</v>
      </c>
      <c r="AI433" s="658">
        <v>0</v>
      </c>
      <c r="AJ433" s="658">
        <v>0</v>
      </c>
      <c r="AK433" s="658">
        <v>0</v>
      </c>
      <c r="AL433" s="658">
        <v>0</v>
      </c>
      <c r="AM433" s="658">
        <v>0</v>
      </c>
      <c r="AN433" s="658">
        <v>0</v>
      </c>
      <c r="AO433" s="658">
        <v>0</v>
      </c>
      <c r="AP433" s="658">
        <v>0</v>
      </c>
      <c r="AQ433" s="658">
        <v>0</v>
      </c>
      <c r="AR433" s="658">
        <v>0</v>
      </c>
      <c r="AS433" s="658">
        <v>0</v>
      </c>
      <c r="AT433" s="658">
        <v>0</v>
      </c>
      <c r="AU433" s="613">
        <f t="shared" si="7208"/>
        <v>1</v>
      </c>
      <c r="AV433" s="645">
        <f t="shared" si="7206"/>
        <v>1</v>
      </c>
      <c r="AW433" s="656" t="e">
        <f t="shared" si="7207"/>
        <v>#DIV/0!</v>
      </c>
      <c r="AX433" s="591"/>
    </row>
    <row r="434" spans="1:50" hidden="1" outlineLevel="1">
      <c r="A434" s="590"/>
      <c r="B434" s="646" t="s">
        <v>305</v>
      </c>
      <c r="C434" s="646" t="s">
        <v>673</v>
      </c>
      <c r="D434" s="647" t="s">
        <v>674</v>
      </c>
      <c r="E434" s="649"/>
      <c r="F434" s="650">
        <v>33749.919459791781</v>
      </c>
      <c r="G434" s="650">
        <f t="shared" si="7248"/>
        <v>33749.919459791781</v>
      </c>
      <c r="H434" s="649">
        <f t="shared" ref="H434" si="7444">+H435*$F434</f>
        <v>0</v>
      </c>
      <c r="I434" s="649">
        <f t="shared" ref="I434" si="7445">+I435*$F434</f>
        <v>0</v>
      </c>
      <c r="J434" s="649">
        <f t="shared" ref="J434" si="7446">+J435*$F434</f>
        <v>0</v>
      </c>
      <c r="K434" s="649">
        <f t="shared" ref="K434" si="7447">+K435*$F434</f>
        <v>0</v>
      </c>
      <c r="L434" s="649">
        <f t="shared" ref="L434" si="7448">+L435*$F434</f>
        <v>0</v>
      </c>
      <c r="M434" s="649">
        <f t="shared" ref="M434" si="7449">+M435*$F434</f>
        <v>0</v>
      </c>
      <c r="N434" s="649">
        <f t="shared" ref="N434" si="7450">+N435*$F434</f>
        <v>0</v>
      </c>
      <c r="O434" s="649">
        <f t="shared" ref="O434" si="7451">+O435*$F434</f>
        <v>0</v>
      </c>
      <c r="P434" s="649">
        <f t="shared" ref="P434" si="7452">+P435*$F434</f>
        <v>0</v>
      </c>
      <c r="Q434" s="649">
        <f t="shared" ref="Q434" si="7453">+Q435*$F434</f>
        <v>0</v>
      </c>
      <c r="R434" s="649">
        <f t="shared" ref="R434" si="7454">+R435*$F434</f>
        <v>0</v>
      </c>
      <c r="S434" s="649">
        <f t="shared" ref="S434" si="7455">+S435*$F434</f>
        <v>0</v>
      </c>
      <c r="T434" s="649">
        <f t="shared" ref="T434" si="7456">+T435*$F434</f>
        <v>0</v>
      </c>
      <c r="U434" s="649">
        <f t="shared" ref="U434" si="7457">+U435*$F434</f>
        <v>0</v>
      </c>
      <c r="V434" s="649">
        <f t="shared" ref="V434" si="7458">+V435*$F434</f>
        <v>0</v>
      </c>
      <c r="W434" s="649">
        <f t="shared" ref="W434" si="7459">+W435*$F434</f>
        <v>0</v>
      </c>
      <c r="X434" s="649">
        <f t="shared" ref="X434" si="7460">+X435*$F434</f>
        <v>0</v>
      </c>
      <c r="Y434" s="649">
        <f t="shared" ref="Y434" si="7461">+Y435*$F434</f>
        <v>0</v>
      </c>
      <c r="Z434" s="649">
        <f t="shared" ref="Z434" si="7462">+Z435*$F434</f>
        <v>0</v>
      </c>
      <c r="AA434" s="649">
        <f t="shared" ref="AA434" si="7463">+AA435*$F434</f>
        <v>0</v>
      </c>
      <c r="AB434" s="649">
        <f t="shared" ref="AB434" si="7464">+AB435*$F434</f>
        <v>0</v>
      </c>
      <c r="AC434" s="649">
        <f t="shared" ref="AC434" si="7465">+AC435*$F434</f>
        <v>11474.972616329207</v>
      </c>
      <c r="AD434" s="649">
        <f t="shared" ref="AD434" si="7466">+AD435*$F434</f>
        <v>22274.946843462574</v>
      </c>
      <c r="AE434" s="649">
        <f t="shared" ref="AE434" si="7467">+AE435*$F434</f>
        <v>0</v>
      </c>
      <c r="AF434" s="649">
        <f t="shared" ref="AF434" si="7468">+AF435*$F434</f>
        <v>0</v>
      </c>
      <c r="AG434" s="649">
        <f t="shared" ref="AG434" si="7469">+AG435*$F434</f>
        <v>0</v>
      </c>
      <c r="AH434" s="649">
        <f t="shared" ref="AH434" si="7470">+AH435*$F434</f>
        <v>0</v>
      </c>
      <c r="AI434" s="649">
        <f t="shared" ref="AI434" si="7471">+AI435*$F434</f>
        <v>0</v>
      </c>
      <c r="AJ434" s="649">
        <f t="shared" ref="AJ434" si="7472">+AJ435*$F434</f>
        <v>0</v>
      </c>
      <c r="AK434" s="649">
        <f t="shared" ref="AK434" si="7473">+AK435*$F434</f>
        <v>0</v>
      </c>
      <c r="AL434" s="649">
        <f t="shared" ref="AL434" si="7474">+AL435*$F434</f>
        <v>0</v>
      </c>
      <c r="AM434" s="649">
        <f t="shared" ref="AM434" si="7475">+AM435*$F434</f>
        <v>0</v>
      </c>
      <c r="AN434" s="649">
        <f t="shared" ref="AN434" si="7476">+AN435*$F434</f>
        <v>0</v>
      </c>
      <c r="AO434" s="649">
        <f t="shared" ref="AO434" si="7477">+AO435*$F434</f>
        <v>0</v>
      </c>
      <c r="AP434" s="649">
        <f t="shared" ref="AP434" si="7478">+AP435*$F434</f>
        <v>0</v>
      </c>
      <c r="AQ434" s="649">
        <f t="shared" ref="AQ434" si="7479">+AQ435*$F434</f>
        <v>0</v>
      </c>
      <c r="AR434" s="649">
        <f t="shared" ref="AR434" si="7480">+AR435*$F434</f>
        <v>0</v>
      </c>
      <c r="AS434" s="649">
        <f t="shared" ref="AS434" si="7481">+AS435*$F434</f>
        <v>0</v>
      </c>
      <c r="AT434" s="649">
        <f t="shared" ref="AT434" si="7482">+AT435*$F434</f>
        <v>0</v>
      </c>
      <c r="AU434" s="613">
        <f t="shared" si="7208"/>
        <v>33749.919459791781</v>
      </c>
      <c r="AV434" s="645">
        <f t="shared" si="7206"/>
        <v>0</v>
      </c>
      <c r="AW434" s="656">
        <f t="shared" si="7207"/>
        <v>0</v>
      </c>
      <c r="AX434" s="591"/>
    </row>
    <row r="435" spans="1:50" hidden="1" outlineLevel="1">
      <c r="A435" s="590"/>
      <c r="B435" s="636"/>
      <c r="C435" s="636"/>
      <c r="D435" s="651"/>
      <c r="E435" s="653"/>
      <c r="F435" s="640"/>
      <c r="G435" s="640">
        <f t="shared" si="7248"/>
        <v>1</v>
      </c>
      <c r="H435" s="658">
        <v>0</v>
      </c>
      <c r="I435" s="658">
        <v>0</v>
      </c>
      <c r="J435" s="658">
        <v>0</v>
      </c>
      <c r="K435" s="658">
        <v>0</v>
      </c>
      <c r="L435" s="658">
        <v>0</v>
      </c>
      <c r="M435" s="658">
        <v>0</v>
      </c>
      <c r="N435" s="658">
        <v>0</v>
      </c>
      <c r="O435" s="658">
        <v>0</v>
      </c>
      <c r="P435" s="658">
        <v>0</v>
      </c>
      <c r="Q435" s="658">
        <v>0</v>
      </c>
      <c r="R435" s="658">
        <v>0</v>
      </c>
      <c r="S435" s="658">
        <v>0</v>
      </c>
      <c r="T435" s="658">
        <v>0</v>
      </c>
      <c r="U435" s="658">
        <v>0</v>
      </c>
      <c r="V435" s="658">
        <v>0</v>
      </c>
      <c r="W435" s="658">
        <v>0</v>
      </c>
      <c r="X435" s="658">
        <v>0</v>
      </c>
      <c r="Y435" s="658">
        <v>0</v>
      </c>
      <c r="Z435" s="658">
        <v>0</v>
      </c>
      <c r="AA435" s="658">
        <v>0</v>
      </c>
      <c r="AB435" s="658">
        <v>0</v>
      </c>
      <c r="AC435" s="658">
        <v>0.34</v>
      </c>
      <c r="AD435" s="658">
        <v>0.65999999999999992</v>
      </c>
      <c r="AE435" s="658">
        <v>0</v>
      </c>
      <c r="AF435" s="658">
        <v>0</v>
      </c>
      <c r="AG435" s="658">
        <v>0</v>
      </c>
      <c r="AH435" s="658">
        <v>0</v>
      </c>
      <c r="AI435" s="658">
        <v>0</v>
      </c>
      <c r="AJ435" s="658">
        <v>0</v>
      </c>
      <c r="AK435" s="658">
        <v>0</v>
      </c>
      <c r="AL435" s="658">
        <v>0</v>
      </c>
      <c r="AM435" s="658">
        <v>0</v>
      </c>
      <c r="AN435" s="658">
        <v>0</v>
      </c>
      <c r="AO435" s="658">
        <v>0</v>
      </c>
      <c r="AP435" s="658">
        <v>0</v>
      </c>
      <c r="AQ435" s="658">
        <v>0</v>
      </c>
      <c r="AR435" s="658">
        <v>0</v>
      </c>
      <c r="AS435" s="658">
        <v>0</v>
      </c>
      <c r="AT435" s="658">
        <v>0</v>
      </c>
      <c r="AU435" s="613">
        <f t="shared" si="7208"/>
        <v>1</v>
      </c>
      <c r="AV435" s="645">
        <f t="shared" si="7206"/>
        <v>1</v>
      </c>
      <c r="AW435" s="656" t="e">
        <f t="shared" si="7207"/>
        <v>#DIV/0!</v>
      </c>
      <c r="AX435" s="591"/>
    </row>
    <row r="436" spans="1:50" hidden="1" outlineLevel="1">
      <c r="A436" s="590"/>
      <c r="B436" s="646" t="s">
        <v>305</v>
      </c>
      <c r="C436" s="646" t="s">
        <v>675</v>
      </c>
      <c r="D436" s="647" t="s">
        <v>676</v>
      </c>
      <c r="E436" s="649"/>
      <c r="F436" s="650">
        <v>33749.919459791781</v>
      </c>
      <c r="G436" s="650">
        <f t="shared" si="7248"/>
        <v>33749.919459791781</v>
      </c>
      <c r="H436" s="649">
        <f t="shared" ref="H436" si="7483">+H437*$F436</f>
        <v>0</v>
      </c>
      <c r="I436" s="649">
        <f t="shared" ref="I436" si="7484">+I437*$F436</f>
        <v>0</v>
      </c>
      <c r="J436" s="649">
        <f t="shared" ref="J436" si="7485">+J437*$F436</f>
        <v>0</v>
      </c>
      <c r="K436" s="649">
        <f t="shared" ref="K436" si="7486">+K437*$F436</f>
        <v>0</v>
      </c>
      <c r="L436" s="649">
        <f t="shared" ref="L436" si="7487">+L437*$F436</f>
        <v>0</v>
      </c>
      <c r="M436" s="649">
        <f t="shared" ref="M436" si="7488">+M437*$F436</f>
        <v>0</v>
      </c>
      <c r="N436" s="649">
        <f t="shared" ref="N436" si="7489">+N437*$F436</f>
        <v>0</v>
      </c>
      <c r="O436" s="649">
        <f t="shared" ref="O436" si="7490">+O437*$F436</f>
        <v>0</v>
      </c>
      <c r="P436" s="649">
        <f t="shared" ref="P436" si="7491">+P437*$F436</f>
        <v>0</v>
      </c>
      <c r="Q436" s="649">
        <f t="shared" ref="Q436" si="7492">+Q437*$F436</f>
        <v>0</v>
      </c>
      <c r="R436" s="649">
        <f t="shared" ref="R436" si="7493">+R437*$F436</f>
        <v>0</v>
      </c>
      <c r="S436" s="649">
        <f t="shared" ref="S436" si="7494">+S437*$F436</f>
        <v>0</v>
      </c>
      <c r="T436" s="649">
        <f t="shared" ref="T436" si="7495">+T437*$F436</f>
        <v>0</v>
      </c>
      <c r="U436" s="649">
        <f t="shared" ref="U436" si="7496">+U437*$F436</f>
        <v>0</v>
      </c>
      <c r="V436" s="649">
        <f t="shared" ref="V436" si="7497">+V437*$F436</f>
        <v>0</v>
      </c>
      <c r="W436" s="649">
        <f t="shared" ref="W436" si="7498">+W437*$F436</f>
        <v>0</v>
      </c>
      <c r="X436" s="649">
        <f t="shared" ref="X436" si="7499">+X437*$F436</f>
        <v>0</v>
      </c>
      <c r="Y436" s="649">
        <f t="shared" ref="Y436" si="7500">+Y437*$F436</f>
        <v>0</v>
      </c>
      <c r="Z436" s="649">
        <f t="shared" ref="Z436" si="7501">+Z437*$F436</f>
        <v>0</v>
      </c>
      <c r="AA436" s="649">
        <f t="shared" ref="AA436" si="7502">+AA437*$F436</f>
        <v>0</v>
      </c>
      <c r="AB436" s="649">
        <f t="shared" ref="AB436" si="7503">+AB437*$F436</f>
        <v>0</v>
      </c>
      <c r="AC436" s="649">
        <f t="shared" ref="AC436" si="7504">+AC437*$F436</f>
        <v>0</v>
      </c>
      <c r="AD436" s="649">
        <f t="shared" ref="AD436" si="7505">+AD437*$F436</f>
        <v>33749.919459791781</v>
      </c>
      <c r="AE436" s="649">
        <f t="shared" ref="AE436" si="7506">+AE437*$F436</f>
        <v>0</v>
      </c>
      <c r="AF436" s="649">
        <f t="shared" ref="AF436" si="7507">+AF437*$F436</f>
        <v>0</v>
      </c>
      <c r="AG436" s="649">
        <f t="shared" ref="AG436" si="7508">+AG437*$F436</f>
        <v>0</v>
      </c>
      <c r="AH436" s="649">
        <f t="shared" ref="AH436" si="7509">+AH437*$F436</f>
        <v>0</v>
      </c>
      <c r="AI436" s="649">
        <f t="shared" ref="AI436" si="7510">+AI437*$F436</f>
        <v>0</v>
      </c>
      <c r="AJ436" s="649">
        <f t="shared" ref="AJ436" si="7511">+AJ437*$F436</f>
        <v>0</v>
      </c>
      <c r="AK436" s="649">
        <f t="shared" ref="AK436" si="7512">+AK437*$F436</f>
        <v>0</v>
      </c>
      <c r="AL436" s="649">
        <f t="shared" ref="AL436" si="7513">+AL437*$F436</f>
        <v>0</v>
      </c>
      <c r="AM436" s="649">
        <f t="shared" ref="AM436" si="7514">+AM437*$F436</f>
        <v>0</v>
      </c>
      <c r="AN436" s="649">
        <f t="shared" ref="AN436" si="7515">+AN437*$F436</f>
        <v>0</v>
      </c>
      <c r="AO436" s="649">
        <f t="shared" ref="AO436" si="7516">+AO437*$F436</f>
        <v>0</v>
      </c>
      <c r="AP436" s="649">
        <f t="shared" ref="AP436" si="7517">+AP437*$F436</f>
        <v>0</v>
      </c>
      <c r="AQ436" s="649">
        <f t="shared" ref="AQ436" si="7518">+AQ437*$F436</f>
        <v>0</v>
      </c>
      <c r="AR436" s="649">
        <f t="shared" ref="AR436" si="7519">+AR437*$F436</f>
        <v>0</v>
      </c>
      <c r="AS436" s="649">
        <f t="shared" ref="AS436" si="7520">+AS437*$F436</f>
        <v>0</v>
      </c>
      <c r="AT436" s="649">
        <f t="shared" ref="AT436" si="7521">+AT437*$F436</f>
        <v>0</v>
      </c>
      <c r="AU436" s="613">
        <f t="shared" si="7208"/>
        <v>33749.919459791781</v>
      </c>
      <c r="AV436" s="645">
        <f t="shared" si="7206"/>
        <v>0</v>
      </c>
      <c r="AW436" s="656">
        <f t="shared" si="7207"/>
        <v>0</v>
      </c>
      <c r="AX436" s="591"/>
    </row>
    <row r="437" spans="1:50" hidden="1" outlineLevel="1">
      <c r="A437" s="590"/>
      <c r="B437" s="636"/>
      <c r="C437" s="636"/>
      <c r="D437" s="651"/>
      <c r="E437" s="653"/>
      <c r="F437" s="640"/>
      <c r="G437" s="640">
        <f t="shared" si="7248"/>
        <v>1</v>
      </c>
      <c r="H437" s="658">
        <v>0</v>
      </c>
      <c r="I437" s="658">
        <v>0</v>
      </c>
      <c r="J437" s="658">
        <v>0</v>
      </c>
      <c r="K437" s="658">
        <v>0</v>
      </c>
      <c r="L437" s="658">
        <v>0</v>
      </c>
      <c r="M437" s="658">
        <v>0</v>
      </c>
      <c r="N437" s="658">
        <v>0</v>
      </c>
      <c r="O437" s="658">
        <v>0</v>
      </c>
      <c r="P437" s="658">
        <v>0</v>
      </c>
      <c r="Q437" s="658">
        <v>0</v>
      </c>
      <c r="R437" s="658">
        <v>0</v>
      </c>
      <c r="S437" s="658">
        <v>0</v>
      </c>
      <c r="T437" s="658">
        <v>0</v>
      </c>
      <c r="U437" s="658">
        <v>0</v>
      </c>
      <c r="V437" s="658">
        <v>0</v>
      </c>
      <c r="W437" s="658">
        <v>0</v>
      </c>
      <c r="X437" s="658">
        <v>0</v>
      </c>
      <c r="Y437" s="658">
        <v>0</v>
      </c>
      <c r="Z437" s="658">
        <v>0</v>
      </c>
      <c r="AA437" s="658">
        <v>0</v>
      </c>
      <c r="AB437" s="658">
        <v>0</v>
      </c>
      <c r="AC437" s="658">
        <v>0</v>
      </c>
      <c r="AD437" s="658">
        <v>1</v>
      </c>
      <c r="AE437" s="658">
        <v>0</v>
      </c>
      <c r="AF437" s="658">
        <v>0</v>
      </c>
      <c r="AG437" s="658">
        <v>0</v>
      </c>
      <c r="AH437" s="658">
        <v>0</v>
      </c>
      <c r="AI437" s="658">
        <v>0</v>
      </c>
      <c r="AJ437" s="658">
        <v>0</v>
      </c>
      <c r="AK437" s="658">
        <v>0</v>
      </c>
      <c r="AL437" s="658">
        <v>0</v>
      </c>
      <c r="AM437" s="658">
        <v>0</v>
      </c>
      <c r="AN437" s="658">
        <v>0</v>
      </c>
      <c r="AO437" s="658">
        <v>0</v>
      </c>
      <c r="AP437" s="658">
        <v>0</v>
      </c>
      <c r="AQ437" s="658">
        <v>0</v>
      </c>
      <c r="AR437" s="658">
        <v>0</v>
      </c>
      <c r="AS437" s="658">
        <v>0</v>
      </c>
      <c r="AT437" s="658">
        <v>0</v>
      </c>
      <c r="AU437" s="613">
        <f t="shared" si="7208"/>
        <v>1</v>
      </c>
      <c r="AV437" s="645">
        <f t="shared" si="7206"/>
        <v>1</v>
      </c>
      <c r="AW437" s="656" t="e">
        <f t="shared" si="7207"/>
        <v>#DIV/0!</v>
      </c>
      <c r="AX437" s="591"/>
    </row>
    <row r="438" spans="1:50" hidden="1" outlineLevel="1">
      <c r="A438" s="590"/>
      <c r="B438" s="646" t="s">
        <v>305</v>
      </c>
      <c r="C438" s="646" t="s">
        <v>677</v>
      </c>
      <c r="D438" s="647" t="s">
        <v>678</v>
      </c>
      <c r="E438" s="649"/>
      <c r="F438" s="650">
        <v>33749.919459791781</v>
      </c>
      <c r="G438" s="650">
        <f t="shared" si="7248"/>
        <v>33749.919459791781</v>
      </c>
      <c r="H438" s="649">
        <f t="shared" ref="H438" si="7522">+H439*$F438</f>
        <v>0</v>
      </c>
      <c r="I438" s="649">
        <f t="shared" ref="I438" si="7523">+I439*$F438</f>
        <v>0</v>
      </c>
      <c r="J438" s="649">
        <f t="shared" ref="J438" si="7524">+J439*$F438</f>
        <v>0</v>
      </c>
      <c r="K438" s="649">
        <f t="shared" ref="K438" si="7525">+K439*$F438</f>
        <v>0</v>
      </c>
      <c r="L438" s="649">
        <f t="shared" ref="L438" si="7526">+L439*$F438</f>
        <v>0</v>
      </c>
      <c r="M438" s="649">
        <f t="shared" ref="M438" si="7527">+M439*$F438</f>
        <v>0</v>
      </c>
      <c r="N438" s="649">
        <f t="shared" ref="N438" si="7528">+N439*$F438</f>
        <v>0</v>
      </c>
      <c r="O438" s="649">
        <f t="shared" ref="O438" si="7529">+O439*$F438</f>
        <v>0</v>
      </c>
      <c r="P438" s="649">
        <f t="shared" ref="P438" si="7530">+P439*$F438</f>
        <v>0</v>
      </c>
      <c r="Q438" s="649">
        <f t="shared" ref="Q438" si="7531">+Q439*$F438</f>
        <v>0</v>
      </c>
      <c r="R438" s="649">
        <f t="shared" ref="R438" si="7532">+R439*$F438</f>
        <v>0</v>
      </c>
      <c r="S438" s="649">
        <f t="shared" ref="S438" si="7533">+S439*$F438</f>
        <v>0</v>
      </c>
      <c r="T438" s="649">
        <f t="shared" ref="T438" si="7534">+T439*$F438</f>
        <v>0</v>
      </c>
      <c r="U438" s="649">
        <f t="shared" ref="U438" si="7535">+U439*$F438</f>
        <v>0</v>
      </c>
      <c r="V438" s="649">
        <f t="shared" ref="V438" si="7536">+V439*$F438</f>
        <v>0</v>
      </c>
      <c r="W438" s="649">
        <f t="shared" ref="W438" si="7537">+W439*$F438</f>
        <v>0</v>
      </c>
      <c r="X438" s="649">
        <f t="shared" ref="X438" si="7538">+X439*$F438</f>
        <v>0</v>
      </c>
      <c r="Y438" s="649">
        <f t="shared" ref="Y438" si="7539">+Y439*$F438</f>
        <v>0</v>
      </c>
      <c r="Z438" s="649">
        <f t="shared" ref="Z438" si="7540">+Z439*$F438</f>
        <v>0</v>
      </c>
      <c r="AA438" s="649">
        <f t="shared" ref="AA438" si="7541">+AA439*$F438</f>
        <v>0</v>
      </c>
      <c r="AB438" s="649">
        <f t="shared" ref="AB438" si="7542">+AB439*$F438</f>
        <v>0</v>
      </c>
      <c r="AC438" s="649">
        <f t="shared" ref="AC438" si="7543">+AC439*$F438</f>
        <v>0</v>
      </c>
      <c r="AD438" s="649">
        <f t="shared" ref="AD438" si="7544">+AD439*$F438</f>
        <v>33749.919459791781</v>
      </c>
      <c r="AE438" s="649">
        <f t="shared" ref="AE438" si="7545">+AE439*$F438</f>
        <v>0</v>
      </c>
      <c r="AF438" s="649">
        <f t="shared" ref="AF438" si="7546">+AF439*$F438</f>
        <v>0</v>
      </c>
      <c r="AG438" s="649">
        <f t="shared" ref="AG438" si="7547">+AG439*$F438</f>
        <v>0</v>
      </c>
      <c r="AH438" s="649">
        <f t="shared" ref="AH438" si="7548">+AH439*$F438</f>
        <v>0</v>
      </c>
      <c r="AI438" s="649">
        <f t="shared" ref="AI438" si="7549">+AI439*$F438</f>
        <v>0</v>
      </c>
      <c r="AJ438" s="649">
        <f t="shared" ref="AJ438" si="7550">+AJ439*$F438</f>
        <v>0</v>
      </c>
      <c r="AK438" s="649">
        <f t="shared" ref="AK438" si="7551">+AK439*$F438</f>
        <v>0</v>
      </c>
      <c r="AL438" s="649">
        <f t="shared" ref="AL438" si="7552">+AL439*$F438</f>
        <v>0</v>
      </c>
      <c r="AM438" s="649">
        <f t="shared" ref="AM438" si="7553">+AM439*$F438</f>
        <v>0</v>
      </c>
      <c r="AN438" s="649">
        <f t="shared" ref="AN438" si="7554">+AN439*$F438</f>
        <v>0</v>
      </c>
      <c r="AO438" s="649">
        <f t="shared" ref="AO438" si="7555">+AO439*$F438</f>
        <v>0</v>
      </c>
      <c r="AP438" s="649">
        <f t="shared" ref="AP438" si="7556">+AP439*$F438</f>
        <v>0</v>
      </c>
      <c r="AQ438" s="649">
        <f t="shared" ref="AQ438" si="7557">+AQ439*$F438</f>
        <v>0</v>
      </c>
      <c r="AR438" s="649">
        <f t="shared" ref="AR438" si="7558">+AR439*$F438</f>
        <v>0</v>
      </c>
      <c r="AS438" s="649">
        <f t="shared" ref="AS438" si="7559">+AS439*$F438</f>
        <v>0</v>
      </c>
      <c r="AT438" s="649">
        <f t="shared" ref="AT438" si="7560">+AT439*$F438</f>
        <v>0</v>
      </c>
      <c r="AU438" s="613">
        <f t="shared" si="7208"/>
        <v>33749.919459791781</v>
      </c>
      <c r="AV438" s="645">
        <f t="shared" si="7206"/>
        <v>0</v>
      </c>
      <c r="AW438" s="656">
        <f t="shared" si="7207"/>
        <v>0</v>
      </c>
      <c r="AX438" s="591"/>
    </row>
    <row r="439" spans="1:50" hidden="1" outlineLevel="1">
      <c r="A439" s="590"/>
      <c r="B439" s="636"/>
      <c r="C439" s="636"/>
      <c r="D439" s="651"/>
      <c r="E439" s="653"/>
      <c r="F439" s="640"/>
      <c r="G439" s="640">
        <f t="shared" si="7248"/>
        <v>1</v>
      </c>
      <c r="H439" s="658">
        <v>0</v>
      </c>
      <c r="I439" s="658">
        <v>0</v>
      </c>
      <c r="J439" s="658">
        <v>0</v>
      </c>
      <c r="K439" s="658">
        <v>0</v>
      </c>
      <c r="L439" s="658">
        <v>0</v>
      </c>
      <c r="M439" s="658">
        <v>0</v>
      </c>
      <c r="N439" s="658">
        <v>0</v>
      </c>
      <c r="O439" s="658">
        <v>0</v>
      </c>
      <c r="P439" s="658">
        <v>0</v>
      </c>
      <c r="Q439" s="658">
        <v>0</v>
      </c>
      <c r="R439" s="658">
        <v>0</v>
      </c>
      <c r="S439" s="658">
        <v>0</v>
      </c>
      <c r="T439" s="658">
        <v>0</v>
      </c>
      <c r="U439" s="658">
        <v>0</v>
      </c>
      <c r="V439" s="658">
        <v>0</v>
      </c>
      <c r="W439" s="658">
        <v>0</v>
      </c>
      <c r="X439" s="658">
        <v>0</v>
      </c>
      <c r="Y439" s="658">
        <v>0</v>
      </c>
      <c r="Z439" s="658">
        <v>0</v>
      </c>
      <c r="AA439" s="658">
        <v>0</v>
      </c>
      <c r="AB439" s="658">
        <v>0</v>
      </c>
      <c r="AC439" s="658">
        <v>0</v>
      </c>
      <c r="AD439" s="658">
        <v>1</v>
      </c>
      <c r="AE439" s="658">
        <v>0</v>
      </c>
      <c r="AF439" s="658">
        <v>0</v>
      </c>
      <c r="AG439" s="658">
        <v>0</v>
      </c>
      <c r="AH439" s="658">
        <v>0</v>
      </c>
      <c r="AI439" s="658">
        <v>0</v>
      </c>
      <c r="AJ439" s="658">
        <v>0</v>
      </c>
      <c r="AK439" s="658">
        <v>0</v>
      </c>
      <c r="AL439" s="658">
        <v>0</v>
      </c>
      <c r="AM439" s="658">
        <v>0</v>
      </c>
      <c r="AN439" s="658">
        <v>0</v>
      </c>
      <c r="AO439" s="658">
        <v>0</v>
      </c>
      <c r="AP439" s="658">
        <v>0</v>
      </c>
      <c r="AQ439" s="658">
        <v>0</v>
      </c>
      <c r="AR439" s="658">
        <v>0</v>
      </c>
      <c r="AS439" s="658">
        <v>0</v>
      </c>
      <c r="AT439" s="658">
        <v>0</v>
      </c>
      <c r="AU439" s="613">
        <f t="shared" si="7208"/>
        <v>1</v>
      </c>
      <c r="AV439" s="645">
        <f t="shared" si="7206"/>
        <v>1</v>
      </c>
      <c r="AW439" s="656" t="e">
        <f t="shared" si="7207"/>
        <v>#DIV/0!</v>
      </c>
      <c r="AX439" s="591"/>
    </row>
    <row r="440" spans="1:50" hidden="1" outlineLevel="1">
      <c r="A440" s="590"/>
      <c r="B440" s="646" t="s">
        <v>305</v>
      </c>
      <c r="C440" s="646" t="s">
        <v>679</v>
      </c>
      <c r="D440" s="647" t="s">
        <v>680</v>
      </c>
      <c r="E440" s="649"/>
      <c r="F440" s="650">
        <v>33749.919459791781</v>
      </c>
      <c r="G440" s="650">
        <f t="shared" si="7248"/>
        <v>33749.919459791781</v>
      </c>
      <c r="H440" s="649">
        <f t="shared" ref="H440" si="7561">+H441*$F440</f>
        <v>0</v>
      </c>
      <c r="I440" s="649">
        <f t="shared" ref="I440" si="7562">+I441*$F440</f>
        <v>0</v>
      </c>
      <c r="J440" s="649">
        <f t="shared" ref="J440" si="7563">+J441*$F440</f>
        <v>0</v>
      </c>
      <c r="K440" s="649">
        <f t="shared" ref="K440" si="7564">+K441*$F440</f>
        <v>0</v>
      </c>
      <c r="L440" s="649">
        <f t="shared" ref="L440" si="7565">+L441*$F440</f>
        <v>0</v>
      </c>
      <c r="M440" s="649">
        <f t="shared" ref="M440" si="7566">+M441*$F440</f>
        <v>0</v>
      </c>
      <c r="N440" s="649">
        <f t="shared" ref="N440" si="7567">+N441*$F440</f>
        <v>0</v>
      </c>
      <c r="O440" s="649">
        <f t="shared" ref="O440" si="7568">+O441*$F440</f>
        <v>0</v>
      </c>
      <c r="P440" s="649">
        <f t="shared" ref="P440" si="7569">+P441*$F440</f>
        <v>0</v>
      </c>
      <c r="Q440" s="649">
        <f t="shared" ref="Q440" si="7570">+Q441*$F440</f>
        <v>0</v>
      </c>
      <c r="R440" s="649">
        <f t="shared" ref="R440" si="7571">+R441*$F440</f>
        <v>0</v>
      </c>
      <c r="S440" s="649">
        <f t="shared" ref="S440" si="7572">+S441*$F440</f>
        <v>0</v>
      </c>
      <c r="T440" s="649">
        <f t="shared" ref="T440" si="7573">+T441*$F440</f>
        <v>32062.423486802192</v>
      </c>
      <c r="U440" s="649">
        <f t="shared" ref="U440" si="7574">+U441*$F440</f>
        <v>1687.4959729895907</v>
      </c>
      <c r="V440" s="649">
        <f t="shared" ref="V440" si="7575">+V441*$F440</f>
        <v>0</v>
      </c>
      <c r="W440" s="649">
        <f t="shared" ref="W440" si="7576">+W441*$F440</f>
        <v>0</v>
      </c>
      <c r="X440" s="649">
        <f t="shared" ref="X440" si="7577">+X441*$F440</f>
        <v>0</v>
      </c>
      <c r="Y440" s="649">
        <f t="shared" ref="Y440" si="7578">+Y441*$F440</f>
        <v>0</v>
      </c>
      <c r="Z440" s="649">
        <f t="shared" ref="Z440" si="7579">+Z441*$F440</f>
        <v>0</v>
      </c>
      <c r="AA440" s="649">
        <f t="shared" ref="AA440" si="7580">+AA441*$F440</f>
        <v>0</v>
      </c>
      <c r="AB440" s="649">
        <f t="shared" ref="AB440" si="7581">+AB441*$F440</f>
        <v>0</v>
      </c>
      <c r="AC440" s="649">
        <f t="shared" ref="AC440" si="7582">+AC441*$F440</f>
        <v>0</v>
      </c>
      <c r="AD440" s="649">
        <f t="shared" ref="AD440" si="7583">+AD441*$F440</f>
        <v>0</v>
      </c>
      <c r="AE440" s="649">
        <f t="shared" ref="AE440" si="7584">+AE441*$F440</f>
        <v>0</v>
      </c>
      <c r="AF440" s="649">
        <f t="shared" ref="AF440" si="7585">+AF441*$F440</f>
        <v>0</v>
      </c>
      <c r="AG440" s="649">
        <f t="shared" ref="AG440" si="7586">+AG441*$F440</f>
        <v>0</v>
      </c>
      <c r="AH440" s="649">
        <f t="shared" ref="AH440" si="7587">+AH441*$F440</f>
        <v>0</v>
      </c>
      <c r="AI440" s="649">
        <f t="shared" ref="AI440" si="7588">+AI441*$F440</f>
        <v>0</v>
      </c>
      <c r="AJ440" s="649">
        <f t="shared" ref="AJ440" si="7589">+AJ441*$F440</f>
        <v>0</v>
      </c>
      <c r="AK440" s="649">
        <f t="shared" ref="AK440" si="7590">+AK441*$F440</f>
        <v>0</v>
      </c>
      <c r="AL440" s="649">
        <f t="shared" ref="AL440" si="7591">+AL441*$F440</f>
        <v>0</v>
      </c>
      <c r="AM440" s="649">
        <f t="shared" ref="AM440" si="7592">+AM441*$F440</f>
        <v>0</v>
      </c>
      <c r="AN440" s="649">
        <f t="shared" ref="AN440" si="7593">+AN441*$F440</f>
        <v>0</v>
      </c>
      <c r="AO440" s="649">
        <f t="shared" ref="AO440" si="7594">+AO441*$F440</f>
        <v>0</v>
      </c>
      <c r="AP440" s="649">
        <f t="shared" ref="AP440" si="7595">+AP441*$F440</f>
        <v>0</v>
      </c>
      <c r="AQ440" s="649">
        <f t="shared" ref="AQ440" si="7596">+AQ441*$F440</f>
        <v>0</v>
      </c>
      <c r="AR440" s="649">
        <f t="shared" ref="AR440" si="7597">+AR441*$F440</f>
        <v>0</v>
      </c>
      <c r="AS440" s="649">
        <f t="shared" ref="AS440" si="7598">+AS441*$F440</f>
        <v>0</v>
      </c>
      <c r="AT440" s="649">
        <f t="shared" ref="AT440" si="7599">+AT441*$F440</f>
        <v>0</v>
      </c>
      <c r="AU440" s="613">
        <f t="shared" si="7208"/>
        <v>33749.919459791781</v>
      </c>
      <c r="AV440" s="645">
        <f t="shared" si="7206"/>
        <v>0</v>
      </c>
      <c r="AW440" s="656">
        <f t="shared" si="7207"/>
        <v>0</v>
      </c>
      <c r="AX440" s="591"/>
    </row>
    <row r="441" spans="1:50" hidden="1" outlineLevel="1">
      <c r="A441" s="590"/>
      <c r="B441" s="636"/>
      <c r="C441" s="636"/>
      <c r="D441" s="651"/>
      <c r="E441" s="653"/>
      <c r="F441" s="640"/>
      <c r="G441" s="640">
        <f t="shared" si="7248"/>
        <v>1</v>
      </c>
      <c r="H441" s="658">
        <v>0</v>
      </c>
      <c r="I441" s="658">
        <v>0</v>
      </c>
      <c r="J441" s="658">
        <v>0</v>
      </c>
      <c r="K441" s="658">
        <v>0</v>
      </c>
      <c r="L441" s="658">
        <v>0</v>
      </c>
      <c r="M441" s="658">
        <v>0</v>
      </c>
      <c r="N441" s="658">
        <v>0</v>
      </c>
      <c r="O441" s="658">
        <v>0</v>
      </c>
      <c r="P441" s="658">
        <v>0</v>
      </c>
      <c r="Q441" s="658">
        <v>0</v>
      </c>
      <c r="R441" s="658">
        <v>0</v>
      </c>
      <c r="S441" s="658">
        <v>0</v>
      </c>
      <c r="T441" s="658">
        <v>0.95</v>
      </c>
      <c r="U441" s="658">
        <v>5.0000000000000044E-2</v>
      </c>
      <c r="V441" s="658">
        <v>0</v>
      </c>
      <c r="W441" s="658">
        <v>0</v>
      </c>
      <c r="X441" s="658">
        <v>0</v>
      </c>
      <c r="Y441" s="658">
        <v>0</v>
      </c>
      <c r="Z441" s="658">
        <v>0</v>
      </c>
      <c r="AA441" s="658">
        <v>0</v>
      </c>
      <c r="AB441" s="658">
        <v>0</v>
      </c>
      <c r="AC441" s="658">
        <v>0</v>
      </c>
      <c r="AD441" s="658">
        <v>0</v>
      </c>
      <c r="AE441" s="658">
        <v>0</v>
      </c>
      <c r="AF441" s="658">
        <v>0</v>
      </c>
      <c r="AG441" s="658">
        <v>0</v>
      </c>
      <c r="AH441" s="658">
        <v>0</v>
      </c>
      <c r="AI441" s="658">
        <v>0</v>
      </c>
      <c r="AJ441" s="658">
        <v>0</v>
      </c>
      <c r="AK441" s="658">
        <v>0</v>
      </c>
      <c r="AL441" s="658">
        <v>0</v>
      </c>
      <c r="AM441" s="658">
        <v>0</v>
      </c>
      <c r="AN441" s="658">
        <v>0</v>
      </c>
      <c r="AO441" s="658">
        <v>0</v>
      </c>
      <c r="AP441" s="658">
        <v>0</v>
      </c>
      <c r="AQ441" s="658">
        <v>0</v>
      </c>
      <c r="AR441" s="658">
        <v>0</v>
      </c>
      <c r="AS441" s="658">
        <v>0</v>
      </c>
      <c r="AT441" s="658">
        <v>0</v>
      </c>
      <c r="AU441" s="613">
        <f t="shared" si="7208"/>
        <v>1</v>
      </c>
      <c r="AV441" s="645">
        <f t="shared" si="7206"/>
        <v>1</v>
      </c>
      <c r="AW441" s="656" t="e">
        <f t="shared" si="7207"/>
        <v>#DIV/0!</v>
      </c>
      <c r="AX441" s="591"/>
    </row>
    <row r="442" spans="1:50" hidden="1" outlineLevel="1">
      <c r="A442" s="590"/>
      <c r="B442" s="629" t="s">
        <v>278</v>
      </c>
      <c r="C442" s="629" t="s">
        <v>681</v>
      </c>
      <c r="D442" s="630" t="s">
        <v>682</v>
      </c>
      <c r="E442" s="631"/>
      <c r="F442" s="632">
        <f>+F443</f>
        <v>1504156.6601089679</v>
      </c>
      <c r="G442" s="632">
        <f t="shared" si="7248"/>
        <v>1504156.6601089679</v>
      </c>
      <c r="H442" s="632">
        <f t="shared" ref="H442:AT442" si="7600">+H443</f>
        <v>0</v>
      </c>
      <c r="I442" s="632">
        <f t="shared" si="7600"/>
        <v>0</v>
      </c>
      <c r="J442" s="632">
        <f t="shared" si="7600"/>
        <v>0</v>
      </c>
      <c r="K442" s="632">
        <f t="shared" si="7600"/>
        <v>0</v>
      </c>
      <c r="L442" s="632">
        <f t="shared" si="7600"/>
        <v>0</v>
      </c>
      <c r="M442" s="632">
        <f t="shared" si="7600"/>
        <v>0</v>
      </c>
      <c r="N442" s="632">
        <f t="shared" si="7600"/>
        <v>0</v>
      </c>
      <c r="O442" s="632">
        <f t="shared" si="7600"/>
        <v>0</v>
      </c>
      <c r="P442" s="632">
        <f t="shared" si="7600"/>
        <v>0</v>
      </c>
      <c r="Q442" s="632">
        <f t="shared" si="7600"/>
        <v>0</v>
      </c>
      <c r="R442" s="632">
        <f t="shared" si="7600"/>
        <v>0</v>
      </c>
      <c r="S442" s="632">
        <f t="shared" si="7600"/>
        <v>0</v>
      </c>
      <c r="T442" s="632">
        <f t="shared" si="7600"/>
        <v>0</v>
      </c>
      <c r="U442" s="632">
        <f t="shared" si="7600"/>
        <v>0</v>
      </c>
      <c r="V442" s="632">
        <f t="shared" si="7600"/>
        <v>195540.36581416582</v>
      </c>
      <c r="W442" s="632">
        <f t="shared" si="7600"/>
        <v>1308616.294294802</v>
      </c>
      <c r="X442" s="632">
        <f t="shared" si="7600"/>
        <v>0</v>
      </c>
      <c r="Y442" s="632">
        <f t="shared" si="7600"/>
        <v>0</v>
      </c>
      <c r="Z442" s="632">
        <f t="shared" si="7600"/>
        <v>0</v>
      </c>
      <c r="AA442" s="632">
        <f t="shared" si="7600"/>
        <v>0</v>
      </c>
      <c r="AB442" s="632">
        <f t="shared" si="7600"/>
        <v>0</v>
      </c>
      <c r="AC442" s="632">
        <f t="shared" si="7600"/>
        <v>0</v>
      </c>
      <c r="AD442" s="632">
        <f t="shared" si="7600"/>
        <v>0</v>
      </c>
      <c r="AE442" s="632">
        <f t="shared" si="7600"/>
        <v>0</v>
      </c>
      <c r="AF442" s="632">
        <f t="shared" si="7600"/>
        <v>0</v>
      </c>
      <c r="AG442" s="632">
        <f t="shared" si="7600"/>
        <v>0</v>
      </c>
      <c r="AH442" s="632">
        <f t="shared" si="7600"/>
        <v>0</v>
      </c>
      <c r="AI442" s="632">
        <f t="shared" si="7600"/>
        <v>0</v>
      </c>
      <c r="AJ442" s="632">
        <f t="shared" si="7600"/>
        <v>0</v>
      </c>
      <c r="AK442" s="632">
        <f t="shared" si="7600"/>
        <v>0</v>
      </c>
      <c r="AL442" s="632">
        <f t="shared" si="7600"/>
        <v>0</v>
      </c>
      <c r="AM442" s="632">
        <f t="shared" si="7600"/>
        <v>0</v>
      </c>
      <c r="AN442" s="632">
        <f t="shared" si="7600"/>
        <v>0</v>
      </c>
      <c r="AO442" s="632">
        <f t="shared" si="7600"/>
        <v>0</v>
      </c>
      <c r="AP442" s="632">
        <f t="shared" si="7600"/>
        <v>0</v>
      </c>
      <c r="AQ442" s="632">
        <f t="shared" si="7600"/>
        <v>0</v>
      </c>
      <c r="AR442" s="632">
        <f t="shared" si="7600"/>
        <v>0</v>
      </c>
      <c r="AS442" s="632">
        <f t="shared" si="7600"/>
        <v>0</v>
      </c>
      <c r="AT442" s="632">
        <f t="shared" si="7600"/>
        <v>0</v>
      </c>
      <c r="AU442" s="613">
        <f t="shared" si="7208"/>
        <v>1504156.6601089679</v>
      </c>
      <c r="AV442" s="645">
        <f t="shared" si="7206"/>
        <v>0</v>
      </c>
      <c r="AW442" s="656">
        <f t="shared" si="7207"/>
        <v>0</v>
      </c>
      <c r="AX442" s="591"/>
    </row>
    <row r="443" spans="1:50" hidden="1" outlineLevel="1">
      <c r="A443" s="590"/>
      <c r="B443" s="646" t="s">
        <v>305</v>
      </c>
      <c r="C443" s="646" t="s">
        <v>683</v>
      </c>
      <c r="D443" s="647" t="s">
        <v>684</v>
      </c>
      <c r="E443" s="649"/>
      <c r="F443" s="650">
        <v>1504156.6601089679</v>
      </c>
      <c r="G443" s="650">
        <f t="shared" si="7248"/>
        <v>1504156.6601089679</v>
      </c>
      <c r="H443" s="649">
        <f t="shared" ref="H443" si="7601">+H444*$F443</f>
        <v>0</v>
      </c>
      <c r="I443" s="649">
        <f t="shared" ref="I443" si="7602">+I444*$F443</f>
        <v>0</v>
      </c>
      <c r="J443" s="649">
        <f t="shared" ref="J443" si="7603">+J444*$F443</f>
        <v>0</v>
      </c>
      <c r="K443" s="649">
        <f t="shared" ref="K443" si="7604">+K444*$F443</f>
        <v>0</v>
      </c>
      <c r="L443" s="649">
        <f t="shared" ref="L443" si="7605">+L444*$F443</f>
        <v>0</v>
      </c>
      <c r="M443" s="649">
        <f t="shared" ref="M443" si="7606">+M444*$F443</f>
        <v>0</v>
      </c>
      <c r="N443" s="649">
        <f t="shared" ref="N443" si="7607">+N444*$F443</f>
        <v>0</v>
      </c>
      <c r="O443" s="649">
        <f t="shared" ref="O443" si="7608">+O444*$F443</f>
        <v>0</v>
      </c>
      <c r="P443" s="649">
        <f t="shared" ref="P443" si="7609">+P444*$F443</f>
        <v>0</v>
      </c>
      <c r="Q443" s="649">
        <f t="shared" ref="Q443" si="7610">+Q444*$F443</f>
        <v>0</v>
      </c>
      <c r="R443" s="649">
        <f t="shared" ref="R443" si="7611">+R444*$F443</f>
        <v>0</v>
      </c>
      <c r="S443" s="649">
        <f t="shared" ref="S443" si="7612">+S444*$F443</f>
        <v>0</v>
      </c>
      <c r="T443" s="649">
        <f t="shared" ref="T443" si="7613">+T444*$F443</f>
        <v>0</v>
      </c>
      <c r="U443" s="649">
        <f t="shared" ref="U443" si="7614">+U444*$F443</f>
        <v>0</v>
      </c>
      <c r="V443" s="649">
        <f t="shared" ref="V443" si="7615">+V444*$F443</f>
        <v>195540.36581416582</v>
      </c>
      <c r="W443" s="649">
        <f t="shared" ref="W443" si="7616">+W444*$F443</f>
        <v>1308616.294294802</v>
      </c>
      <c r="X443" s="649">
        <f t="shared" ref="X443" si="7617">+X444*$F443</f>
        <v>0</v>
      </c>
      <c r="Y443" s="649">
        <f t="shared" ref="Y443" si="7618">+Y444*$F443</f>
        <v>0</v>
      </c>
      <c r="Z443" s="649">
        <f t="shared" ref="Z443" si="7619">+Z444*$F443</f>
        <v>0</v>
      </c>
      <c r="AA443" s="649">
        <f t="shared" ref="AA443" si="7620">+AA444*$F443</f>
        <v>0</v>
      </c>
      <c r="AB443" s="649">
        <f t="shared" ref="AB443" si="7621">+AB444*$F443</f>
        <v>0</v>
      </c>
      <c r="AC443" s="649">
        <f t="shared" ref="AC443" si="7622">+AC444*$F443</f>
        <v>0</v>
      </c>
      <c r="AD443" s="649">
        <f t="shared" ref="AD443" si="7623">+AD444*$F443</f>
        <v>0</v>
      </c>
      <c r="AE443" s="649">
        <f t="shared" ref="AE443" si="7624">+AE444*$F443</f>
        <v>0</v>
      </c>
      <c r="AF443" s="649">
        <f t="shared" ref="AF443" si="7625">+AF444*$F443</f>
        <v>0</v>
      </c>
      <c r="AG443" s="649">
        <f t="shared" ref="AG443" si="7626">+AG444*$F443</f>
        <v>0</v>
      </c>
      <c r="AH443" s="649">
        <f t="shared" ref="AH443" si="7627">+AH444*$F443</f>
        <v>0</v>
      </c>
      <c r="AI443" s="649">
        <f t="shared" ref="AI443" si="7628">+AI444*$F443</f>
        <v>0</v>
      </c>
      <c r="AJ443" s="649">
        <f t="shared" ref="AJ443" si="7629">+AJ444*$F443</f>
        <v>0</v>
      </c>
      <c r="AK443" s="649">
        <f t="shared" ref="AK443" si="7630">+AK444*$F443</f>
        <v>0</v>
      </c>
      <c r="AL443" s="649">
        <f t="shared" ref="AL443" si="7631">+AL444*$F443</f>
        <v>0</v>
      </c>
      <c r="AM443" s="649">
        <f t="shared" ref="AM443" si="7632">+AM444*$F443</f>
        <v>0</v>
      </c>
      <c r="AN443" s="649">
        <f t="shared" ref="AN443" si="7633">+AN444*$F443</f>
        <v>0</v>
      </c>
      <c r="AO443" s="649">
        <f t="shared" ref="AO443" si="7634">+AO444*$F443</f>
        <v>0</v>
      </c>
      <c r="AP443" s="649">
        <f t="shared" ref="AP443" si="7635">+AP444*$F443</f>
        <v>0</v>
      </c>
      <c r="AQ443" s="649">
        <f t="shared" ref="AQ443" si="7636">+AQ444*$F443</f>
        <v>0</v>
      </c>
      <c r="AR443" s="649">
        <f t="shared" ref="AR443" si="7637">+AR444*$F443</f>
        <v>0</v>
      </c>
      <c r="AS443" s="649">
        <f t="shared" ref="AS443" si="7638">+AS444*$F443</f>
        <v>0</v>
      </c>
      <c r="AT443" s="649">
        <f t="shared" ref="AT443" si="7639">+AT444*$F443</f>
        <v>0</v>
      </c>
      <c r="AU443" s="613">
        <f t="shared" si="7208"/>
        <v>1504156.6601089679</v>
      </c>
      <c r="AV443" s="645">
        <f t="shared" si="7206"/>
        <v>0</v>
      </c>
      <c r="AW443" s="656">
        <f t="shared" si="7207"/>
        <v>0</v>
      </c>
      <c r="AX443" s="591"/>
    </row>
    <row r="444" spans="1:50" hidden="1" outlineLevel="1">
      <c r="A444" s="590"/>
      <c r="B444" s="636"/>
      <c r="C444" s="636"/>
      <c r="D444" s="651"/>
      <c r="E444" s="653"/>
      <c r="F444" s="640"/>
      <c r="G444" s="640">
        <f t="shared" si="7248"/>
        <v>1</v>
      </c>
      <c r="H444" s="658">
        <v>0</v>
      </c>
      <c r="I444" s="658">
        <v>0</v>
      </c>
      <c r="J444" s="658">
        <v>0</v>
      </c>
      <c r="K444" s="658">
        <v>0</v>
      </c>
      <c r="L444" s="658">
        <v>0</v>
      </c>
      <c r="M444" s="658">
        <v>0</v>
      </c>
      <c r="N444" s="658">
        <v>0</v>
      </c>
      <c r="O444" s="658">
        <v>0</v>
      </c>
      <c r="P444" s="658">
        <v>0</v>
      </c>
      <c r="Q444" s="658">
        <v>0</v>
      </c>
      <c r="R444" s="658">
        <v>0</v>
      </c>
      <c r="S444" s="658">
        <v>0</v>
      </c>
      <c r="T444" s="658">
        <v>0</v>
      </c>
      <c r="U444" s="658">
        <v>0</v>
      </c>
      <c r="V444" s="658">
        <v>0.13</v>
      </c>
      <c r="W444" s="658">
        <v>0.87</v>
      </c>
      <c r="X444" s="658">
        <v>0</v>
      </c>
      <c r="Y444" s="658">
        <v>0</v>
      </c>
      <c r="Z444" s="658">
        <v>0</v>
      </c>
      <c r="AA444" s="658">
        <v>0</v>
      </c>
      <c r="AB444" s="658">
        <v>0</v>
      </c>
      <c r="AC444" s="658">
        <v>0</v>
      </c>
      <c r="AD444" s="658">
        <v>0</v>
      </c>
      <c r="AE444" s="658">
        <v>0</v>
      </c>
      <c r="AF444" s="658">
        <v>0</v>
      </c>
      <c r="AG444" s="658">
        <v>0</v>
      </c>
      <c r="AH444" s="658">
        <v>0</v>
      </c>
      <c r="AI444" s="658">
        <v>0</v>
      </c>
      <c r="AJ444" s="658">
        <v>0</v>
      </c>
      <c r="AK444" s="658">
        <v>0</v>
      </c>
      <c r="AL444" s="658">
        <v>0</v>
      </c>
      <c r="AM444" s="658">
        <v>0</v>
      </c>
      <c r="AN444" s="658">
        <v>0</v>
      </c>
      <c r="AO444" s="658">
        <v>0</v>
      </c>
      <c r="AP444" s="658">
        <v>0</v>
      </c>
      <c r="AQ444" s="658">
        <v>0</v>
      </c>
      <c r="AR444" s="658">
        <v>0</v>
      </c>
      <c r="AS444" s="658">
        <v>0</v>
      </c>
      <c r="AT444" s="658">
        <v>0</v>
      </c>
      <c r="AU444" s="613">
        <f t="shared" si="7208"/>
        <v>1</v>
      </c>
      <c r="AV444" s="645">
        <f t="shared" si="7206"/>
        <v>1</v>
      </c>
      <c r="AW444" s="656" t="e">
        <f t="shared" si="7207"/>
        <v>#DIV/0!</v>
      </c>
      <c r="AX444" s="591"/>
    </row>
    <row r="445" spans="1:50" s="302" customFormat="1" collapsed="1">
      <c r="A445" s="621"/>
      <c r="B445" s="622" t="s">
        <v>234</v>
      </c>
      <c r="C445" s="622" t="s">
        <v>685</v>
      </c>
      <c r="D445" s="623" t="s">
        <v>686</v>
      </c>
      <c r="E445" s="624"/>
      <c r="F445" s="625">
        <f>+F446+F449+F506+F507+F517+F750</f>
        <v>25598572.424537838</v>
      </c>
      <c r="G445" s="625">
        <f t="shared" si="7248"/>
        <v>25598572.424537834</v>
      </c>
      <c r="H445" s="624">
        <f t="shared" ref="H445" si="7640">+H446+H449+H506+H507+H517+H750</f>
        <v>0</v>
      </c>
      <c r="I445" s="624">
        <f t="shared" ref="I445" si="7641">+I446+I449+I506+I507+I517+I750</f>
        <v>0</v>
      </c>
      <c r="J445" s="624">
        <f t="shared" ref="J445" si="7642">+J446+J449+J506+J507+J517+J750</f>
        <v>0</v>
      </c>
      <c r="K445" s="624">
        <f t="shared" ref="K445" si="7643">+K446+K449+K506+K507+K517+K750</f>
        <v>0</v>
      </c>
      <c r="L445" s="624">
        <f t="shared" ref="L445" si="7644">+L446+L449+L506+L507+L517+L750</f>
        <v>0</v>
      </c>
      <c r="M445" s="624">
        <f t="shared" ref="M445" si="7645">+M446+M449+M506+M507+M517+M750</f>
        <v>0</v>
      </c>
      <c r="N445" s="624">
        <f t="shared" ref="N445" si="7646">+N446+N449+N506+N507+N517+N750</f>
        <v>0</v>
      </c>
      <c r="O445" s="624">
        <f t="shared" ref="O445" si="7647">+O446+O449+O506+O507+O517+O750</f>
        <v>0</v>
      </c>
      <c r="P445" s="624">
        <f t="shared" ref="P445" si="7648">+P446+P449+P506+P507+P517+P750</f>
        <v>34067.344352852277</v>
      </c>
      <c r="Q445" s="624">
        <f t="shared" ref="Q445" si="7649">+Q446+Q449+Q506+Q507+Q517+Q750</f>
        <v>638322.50801165635</v>
      </c>
      <c r="R445" s="624">
        <f t="shared" ref="R445" si="7650">+R446+R449+R506+R507+R517+R750</f>
        <v>1966114.5240976354</v>
      </c>
      <c r="S445" s="624">
        <f t="shared" ref="S445" si="7651">+S446+S449+S506+S507+S517+S750</f>
        <v>2301768.0976883331</v>
      </c>
      <c r="T445" s="624">
        <f t="shared" ref="T445" si="7652">+T446+T449+T506+T507+T517+T750</f>
        <v>3758680.5473455545</v>
      </c>
      <c r="U445" s="624">
        <f t="shared" ref="U445" si="7653">+U446+U449+U506+U507+U517+U750</f>
        <v>2632875.9344866471</v>
      </c>
      <c r="V445" s="624">
        <f t="shared" ref="V445" si="7654">+V446+V449+V506+V507+V517+V750</f>
        <v>2018980.0217852797</v>
      </c>
      <c r="W445" s="624">
        <f t="shared" ref="W445" si="7655">+W446+W449+W506+W507+W517+W750</f>
        <v>2050148.3943121613</v>
      </c>
      <c r="X445" s="624">
        <f t="shared" ref="X445" si="7656">+X446+X449+X506+X507+X517+X750</f>
        <v>2179179.585239348</v>
      </c>
      <c r="Y445" s="624">
        <f t="shared" ref="Y445" si="7657">+Y446+Y449+Y506+Y507+Y517+Y750</f>
        <v>1942809.8967852024</v>
      </c>
      <c r="Z445" s="624">
        <f t="shared" ref="Z445" si="7658">+Z446+Z449+Z506+Z507+Z517+Z750</f>
        <v>2395679.5559588801</v>
      </c>
      <c r="AA445" s="624">
        <f t="shared" ref="AA445" si="7659">+AA446+AA449+AA506+AA507+AA517+AA750</f>
        <v>2162094.9009767435</v>
      </c>
      <c r="AB445" s="624">
        <f t="shared" ref="AB445" si="7660">+AB446+AB449+AB506+AB507+AB517+AB750</f>
        <v>1513876.5899897083</v>
      </c>
      <c r="AC445" s="624">
        <f t="shared" ref="AC445" si="7661">+AC446+AC449+AC506+AC507+AC517+AC750</f>
        <v>0</v>
      </c>
      <c r="AD445" s="624">
        <f t="shared" ref="AD445" si="7662">+AD446+AD449+AD506+AD507+AD517+AD750</f>
        <v>0</v>
      </c>
      <c r="AE445" s="624">
        <f t="shared" ref="AE445" si="7663">+AE446+AE449+AE506+AE507+AE517+AE750</f>
        <v>0</v>
      </c>
      <c r="AF445" s="624">
        <f t="shared" ref="AF445" si="7664">+AF446+AF449+AF506+AF507+AF517+AF750</f>
        <v>0</v>
      </c>
      <c r="AG445" s="624">
        <f t="shared" ref="AG445" si="7665">+AG446+AG449+AG506+AG507+AG517+AG750</f>
        <v>0</v>
      </c>
      <c r="AH445" s="624">
        <f t="shared" ref="AH445" si="7666">+AH446+AH449+AH506+AH507+AH517+AH750</f>
        <v>3974.5235078327664</v>
      </c>
      <c r="AI445" s="624">
        <f t="shared" ref="AI445" si="7667">+AI446+AI449+AI506+AI507+AI517+AI750</f>
        <v>0</v>
      </c>
      <c r="AJ445" s="624">
        <f t="shared" ref="AJ445" si="7668">+AJ446+AJ449+AJ506+AJ507+AJ517+AJ750</f>
        <v>0</v>
      </c>
      <c r="AK445" s="624">
        <f t="shared" ref="AK445" si="7669">+AK446+AK449+AK506+AK507+AK517+AK750</f>
        <v>0</v>
      </c>
      <c r="AL445" s="624">
        <f t="shared" ref="AL445" si="7670">+AL446+AL449+AL506+AL507+AL517+AL750</f>
        <v>0</v>
      </c>
      <c r="AM445" s="624">
        <f t="shared" ref="AM445" si="7671">+AM446+AM449+AM506+AM507+AM517+AM750</f>
        <v>0</v>
      </c>
      <c r="AN445" s="624">
        <f t="shared" ref="AN445" si="7672">+AN446+AN449+AN506+AN507+AN517+AN750</f>
        <v>0</v>
      </c>
      <c r="AO445" s="624">
        <f t="shared" ref="AO445" si="7673">+AO446+AO449+AO506+AO507+AO517+AO750</f>
        <v>0</v>
      </c>
      <c r="AP445" s="624">
        <f t="shared" ref="AP445" si="7674">+AP446+AP449+AP506+AP507+AP517+AP750</f>
        <v>0</v>
      </c>
      <c r="AQ445" s="624">
        <f t="shared" ref="AQ445" si="7675">+AQ446+AQ449+AQ506+AQ507+AQ517+AQ750</f>
        <v>0</v>
      </c>
      <c r="AR445" s="624">
        <f t="shared" ref="AR445" si="7676">+AR446+AR449+AR506+AR507+AR517+AR750</f>
        <v>0</v>
      </c>
      <c r="AS445" s="624">
        <f t="shared" ref="AS445" si="7677">+AS446+AS449+AS506+AS507+AS517+AS750</f>
        <v>0</v>
      </c>
      <c r="AT445" s="624">
        <f t="shared" ref="AT445" si="7678">+AT446+AT449+AT506+AT507+AT517+AT750</f>
        <v>0</v>
      </c>
      <c r="AU445" s="613">
        <f t="shared" si="7208"/>
        <v>25598572.424537834</v>
      </c>
      <c r="AV445" s="645">
        <f t="shared" si="7206"/>
        <v>0</v>
      </c>
      <c r="AW445" s="656">
        <f t="shared" si="7207"/>
        <v>0</v>
      </c>
      <c r="AX445" s="626"/>
    </row>
    <row r="446" spans="1:50" hidden="1" outlineLevel="1">
      <c r="A446" s="590"/>
      <c r="B446" s="629" t="s">
        <v>278</v>
      </c>
      <c r="C446" s="629" t="s">
        <v>687</v>
      </c>
      <c r="D446" s="630" t="s">
        <v>688</v>
      </c>
      <c r="E446" s="631"/>
      <c r="F446" s="632">
        <f>+F447+F448</f>
        <v>0</v>
      </c>
      <c r="G446" s="632">
        <f t="shared" si="7248"/>
        <v>0</v>
      </c>
      <c r="H446" s="631">
        <f t="shared" ref="H446:AT446" si="7679">+H447+H448</f>
        <v>0</v>
      </c>
      <c r="I446" s="631">
        <f t="shared" si="7679"/>
        <v>0</v>
      </c>
      <c r="J446" s="631">
        <f t="shared" si="7679"/>
        <v>0</v>
      </c>
      <c r="K446" s="631">
        <f t="shared" si="7679"/>
        <v>0</v>
      </c>
      <c r="L446" s="631">
        <f t="shared" si="7679"/>
        <v>0</v>
      </c>
      <c r="M446" s="631">
        <f t="shared" si="7679"/>
        <v>0</v>
      </c>
      <c r="N446" s="631">
        <f t="shared" si="7679"/>
        <v>0</v>
      </c>
      <c r="O446" s="631">
        <f t="shared" si="7679"/>
        <v>0</v>
      </c>
      <c r="P446" s="631">
        <f t="shared" si="7679"/>
        <v>0</v>
      </c>
      <c r="Q446" s="631">
        <f t="shared" si="7679"/>
        <v>0</v>
      </c>
      <c r="R446" s="631">
        <f t="shared" si="7679"/>
        <v>0</v>
      </c>
      <c r="S446" s="631">
        <f t="shared" si="7679"/>
        <v>0</v>
      </c>
      <c r="T446" s="631">
        <f t="shared" si="7679"/>
        <v>0</v>
      </c>
      <c r="U446" s="631">
        <f t="shared" si="7679"/>
        <v>0</v>
      </c>
      <c r="V446" s="631">
        <f t="shared" si="7679"/>
        <v>0</v>
      </c>
      <c r="W446" s="631">
        <f t="shared" si="7679"/>
        <v>0</v>
      </c>
      <c r="X446" s="631">
        <f t="shared" si="7679"/>
        <v>0</v>
      </c>
      <c r="Y446" s="631">
        <f t="shared" si="7679"/>
        <v>0</v>
      </c>
      <c r="Z446" s="631">
        <f t="shared" si="7679"/>
        <v>0</v>
      </c>
      <c r="AA446" s="631">
        <f t="shared" si="7679"/>
        <v>0</v>
      </c>
      <c r="AB446" s="631">
        <f t="shared" si="7679"/>
        <v>0</v>
      </c>
      <c r="AC446" s="631">
        <f t="shared" si="7679"/>
        <v>0</v>
      </c>
      <c r="AD446" s="631">
        <f t="shared" si="7679"/>
        <v>0</v>
      </c>
      <c r="AE446" s="631">
        <f t="shared" si="7679"/>
        <v>0</v>
      </c>
      <c r="AF446" s="631">
        <f t="shared" si="7679"/>
        <v>0</v>
      </c>
      <c r="AG446" s="631">
        <f t="shared" si="7679"/>
        <v>0</v>
      </c>
      <c r="AH446" s="631">
        <f t="shared" si="7679"/>
        <v>0</v>
      </c>
      <c r="AI446" s="631">
        <f t="shared" si="7679"/>
        <v>0</v>
      </c>
      <c r="AJ446" s="631">
        <f t="shared" si="7679"/>
        <v>0</v>
      </c>
      <c r="AK446" s="631">
        <f t="shared" si="7679"/>
        <v>0</v>
      </c>
      <c r="AL446" s="631">
        <f t="shared" si="7679"/>
        <v>0</v>
      </c>
      <c r="AM446" s="631">
        <f t="shared" si="7679"/>
        <v>0</v>
      </c>
      <c r="AN446" s="631">
        <f t="shared" si="7679"/>
        <v>0</v>
      </c>
      <c r="AO446" s="631">
        <f t="shared" si="7679"/>
        <v>0</v>
      </c>
      <c r="AP446" s="631">
        <f t="shared" si="7679"/>
        <v>0</v>
      </c>
      <c r="AQ446" s="631">
        <f t="shared" si="7679"/>
        <v>0</v>
      </c>
      <c r="AR446" s="631">
        <f t="shared" si="7679"/>
        <v>0</v>
      </c>
      <c r="AS446" s="631">
        <f t="shared" si="7679"/>
        <v>0</v>
      </c>
      <c r="AT446" s="631">
        <f t="shared" si="7679"/>
        <v>0</v>
      </c>
      <c r="AU446" s="613">
        <f t="shared" si="7208"/>
        <v>0</v>
      </c>
      <c r="AV446" s="645">
        <f t="shared" si="7206"/>
        <v>0</v>
      </c>
      <c r="AW446" s="656" t="e">
        <f t="shared" si="7207"/>
        <v>#DIV/0!</v>
      </c>
      <c r="AX446" s="591"/>
    </row>
    <row r="447" spans="1:50" hidden="1" outlineLevel="1">
      <c r="A447" s="590"/>
      <c r="B447" s="646" t="s">
        <v>305</v>
      </c>
      <c r="C447" s="646" t="s">
        <v>689</v>
      </c>
      <c r="D447" s="647" t="s">
        <v>690</v>
      </c>
      <c r="E447" s="649"/>
      <c r="F447" s="650">
        <v>0</v>
      </c>
      <c r="G447" s="650">
        <f t="shared" si="7248"/>
        <v>0</v>
      </c>
      <c r="H447" s="649">
        <v>0</v>
      </c>
      <c r="I447" s="649">
        <v>0</v>
      </c>
      <c r="J447" s="649">
        <v>0</v>
      </c>
      <c r="K447" s="649">
        <v>0</v>
      </c>
      <c r="L447" s="649">
        <v>0</v>
      </c>
      <c r="M447" s="649">
        <v>0</v>
      </c>
      <c r="N447" s="649">
        <v>0</v>
      </c>
      <c r="O447" s="649">
        <v>0</v>
      </c>
      <c r="P447" s="649">
        <v>0</v>
      </c>
      <c r="Q447" s="649">
        <v>0</v>
      </c>
      <c r="R447" s="649">
        <v>0</v>
      </c>
      <c r="S447" s="649">
        <v>0</v>
      </c>
      <c r="T447" s="649">
        <v>0</v>
      </c>
      <c r="U447" s="649">
        <v>0</v>
      </c>
      <c r="V447" s="649">
        <v>0</v>
      </c>
      <c r="W447" s="649">
        <v>0</v>
      </c>
      <c r="X447" s="649">
        <v>0</v>
      </c>
      <c r="Y447" s="649">
        <v>0</v>
      </c>
      <c r="Z447" s="649">
        <v>0</v>
      </c>
      <c r="AA447" s="649">
        <v>0</v>
      </c>
      <c r="AB447" s="649">
        <v>0</v>
      </c>
      <c r="AC447" s="649">
        <v>0</v>
      </c>
      <c r="AD447" s="649">
        <v>0</v>
      </c>
      <c r="AE447" s="649">
        <v>0</v>
      </c>
      <c r="AF447" s="649">
        <v>0</v>
      </c>
      <c r="AG447" s="649">
        <v>0</v>
      </c>
      <c r="AH447" s="649">
        <v>0</v>
      </c>
      <c r="AI447" s="649">
        <v>0</v>
      </c>
      <c r="AJ447" s="649">
        <v>0</v>
      </c>
      <c r="AK447" s="649">
        <v>0</v>
      </c>
      <c r="AL447" s="649">
        <v>0</v>
      </c>
      <c r="AM447" s="649">
        <v>0</v>
      </c>
      <c r="AN447" s="649">
        <v>0</v>
      </c>
      <c r="AO447" s="649">
        <v>0</v>
      </c>
      <c r="AP447" s="649">
        <v>0</v>
      </c>
      <c r="AQ447" s="649">
        <v>0</v>
      </c>
      <c r="AR447" s="649">
        <v>0</v>
      </c>
      <c r="AS447" s="649">
        <v>0</v>
      </c>
      <c r="AT447" s="649">
        <v>0</v>
      </c>
      <c r="AU447" s="613">
        <f t="shared" si="7208"/>
        <v>0</v>
      </c>
      <c r="AV447" s="645">
        <f t="shared" si="7206"/>
        <v>0</v>
      </c>
      <c r="AW447" s="656" t="e">
        <f t="shared" si="7207"/>
        <v>#DIV/0!</v>
      </c>
      <c r="AX447" s="591"/>
    </row>
    <row r="448" spans="1:50" hidden="1" outlineLevel="1">
      <c r="A448" s="590"/>
      <c r="B448" s="646" t="s">
        <v>305</v>
      </c>
      <c r="C448" s="646" t="s">
        <v>691</v>
      </c>
      <c r="D448" s="647" t="s">
        <v>692</v>
      </c>
      <c r="E448" s="649"/>
      <c r="F448" s="650">
        <v>0</v>
      </c>
      <c r="G448" s="650">
        <f t="shared" si="7248"/>
        <v>0</v>
      </c>
      <c r="H448" s="649">
        <v>0</v>
      </c>
      <c r="I448" s="649">
        <v>0</v>
      </c>
      <c r="J448" s="649">
        <v>0</v>
      </c>
      <c r="K448" s="649">
        <v>0</v>
      </c>
      <c r="L448" s="649">
        <v>0</v>
      </c>
      <c r="M448" s="649">
        <v>0</v>
      </c>
      <c r="N448" s="649">
        <v>0</v>
      </c>
      <c r="O448" s="649">
        <v>0</v>
      </c>
      <c r="P448" s="649">
        <v>0</v>
      </c>
      <c r="Q448" s="649">
        <v>0</v>
      </c>
      <c r="R448" s="649">
        <v>0</v>
      </c>
      <c r="S448" s="649">
        <v>0</v>
      </c>
      <c r="T448" s="649">
        <v>0</v>
      </c>
      <c r="U448" s="649">
        <v>0</v>
      </c>
      <c r="V448" s="649">
        <v>0</v>
      </c>
      <c r="W448" s="649">
        <v>0</v>
      </c>
      <c r="X448" s="649">
        <v>0</v>
      </c>
      <c r="Y448" s="649">
        <v>0</v>
      </c>
      <c r="Z448" s="649">
        <v>0</v>
      </c>
      <c r="AA448" s="649">
        <v>0</v>
      </c>
      <c r="AB448" s="649">
        <v>0</v>
      </c>
      <c r="AC448" s="649">
        <v>0</v>
      </c>
      <c r="AD448" s="649">
        <v>0</v>
      </c>
      <c r="AE448" s="649">
        <v>0</v>
      </c>
      <c r="AF448" s="649">
        <v>0</v>
      </c>
      <c r="AG448" s="649">
        <v>0</v>
      </c>
      <c r="AH448" s="649">
        <v>0</v>
      </c>
      <c r="AI448" s="649">
        <v>0</v>
      </c>
      <c r="AJ448" s="649">
        <v>0</v>
      </c>
      <c r="AK448" s="649">
        <v>0</v>
      </c>
      <c r="AL448" s="649">
        <v>0</v>
      </c>
      <c r="AM448" s="649">
        <v>0</v>
      </c>
      <c r="AN448" s="649">
        <v>0</v>
      </c>
      <c r="AO448" s="649">
        <v>0</v>
      </c>
      <c r="AP448" s="649">
        <v>0</v>
      </c>
      <c r="AQ448" s="649">
        <v>0</v>
      </c>
      <c r="AR448" s="649">
        <v>0</v>
      </c>
      <c r="AS448" s="649">
        <v>0</v>
      </c>
      <c r="AT448" s="649">
        <v>0</v>
      </c>
      <c r="AU448" s="613">
        <f t="shared" si="7208"/>
        <v>0</v>
      </c>
      <c r="AV448" s="645">
        <f t="shared" si="7206"/>
        <v>0</v>
      </c>
      <c r="AW448" s="656" t="e">
        <f t="shared" si="7207"/>
        <v>#DIV/0!</v>
      </c>
      <c r="AX448" s="591"/>
    </row>
    <row r="449" spans="1:50" hidden="1" outlineLevel="1">
      <c r="A449" s="590"/>
      <c r="B449" s="629" t="s">
        <v>278</v>
      </c>
      <c r="C449" s="629" t="s">
        <v>693</v>
      </c>
      <c r="D449" s="630" t="s">
        <v>694</v>
      </c>
      <c r="E449" s="631"/>
      <c r="F449" s="632">
        <f>+F450+F461+F462+F473+F484+F495</f>
        <v>6106148.0315928757</v>
      </c>
      <c r="G449" s="632">
        <f t="shared" si="7248"/>
        <v>6106148.0315928767</v>
      </c>
      <c r="H449" s="631">
        <f t="shared" ref="H449" si="7680">+H450+H461+H462+H473+H484+H495</f>
        <v>0</v>
      </c>
      <c r="I449" s="631">
        <f t="shared" ref="I449" si="7681">+I450+I461+I462+I473+I484+I495</f>
        <v>0</v>
      </c>
      <c r="J449" s="631">
        <f t="shared" ref="J449" si="7682">+J450+J461+J462+J473+J484+J495</f>
        <v>0</v>
      </c>
      <c r="K449" s="631">
        <f t="shared" ref="K449" si="7683">+K450+K461+K462+K473+K484+K495</f>
        <v>0</v>
      </c>
      <c r="L449" s="631">
        <f t="shared" ref="L449" si="7684">+L450+L461+L462+L473+L484+L495</f>
        <v>0</v>
      </c>
      <c r="M449" s="631">
        <f t="shared" ref="M449" si="7685">+M450+M461+M462+M473+M484+M495</f>
        <v>0</v>
      </c>
      <c r="N449" s="631">
        <f t="shared" ref="N449" si="7686">+N450+N461+N462+N473+N484+N495</f>
        <v>0</v>
      </c>
      <c r="O449" s="631">
        <f t="shared" ref="O449" si="7687">+O450+O461+O462+O473+O484+O495</f>
        <v>0</v>
      </c>
      <c r="P449" s="631">
        <f t="shared" ref="P449" si="7688">+P450+P461+P462+P473+P484+P495</f>
        <v>0</v>
      </c>
      <c r="Q449" s="631">
        <f t="shared" ref="Q449" si="7689">+Q450+Q461+Q462+Q473+Q484+Q495</f>
        <v>292857.76783149672</v>
      </c>
      <c r="R449" s="631">
        <f t="shared" ref="R449" si="7690">+R450+R461+R462+R473+R484+R495</f>
        <v>1656946.3679850295</v>
      </c>
      <c r="S449" s="631">
        <f t="shared" ref="S449" si="7691">+S450+S461+S462+S473+S484+S495</f>
        <v>1979806.3676716716</v>
      </c>
      <c r="T449" s="631">
        <f t="shared" ref="T449" si="7692">+T450+T461+T462+T473+T484+T495</f>
        <v>2004819.4489406827</v>
      </c>
      <c r="U449" s="631">
        <f t="shared" ref="U449" si="7693">+U450+U461+U462+U473+U484+U495</f>
        <v>171718.0791639958</v>
      </c>
      <c r="V449" s="631">
        <f t="shared" ref="V449" si="7694">+V450+V461+V462+V473+V484+V495</f>
        <v>0</v>
      </c>
      <c r="W449" s="631">
        <f t="shared" ref="W449" si="7695">+W450+W461+W462+W473+W484+W495</f>
        <v>0</v>
      </c>
      <c r="X449" s="631">
        <f t="shared" ref="X449" si="7696">+X450+X461+X462+X473+X484+X495</f>
        <v>0</v>
      </c>
      <c r="Y449" s="631">
        <f t="shared" ref="Y449" si="7697">+Y450+Y461+Y462+Y473+Y484+Y495</f>
        <v>0</v>
      </c>
      <c r="Z449" s="631">
        <f t="shared" ref="Z449" si="7698">+Z450+Z461+Z462+Z473+Z484+Z495</f>
        <v>0</v>
      </c>
      <c r="AA449" s="631">
        <f t="shared" ref="AA449" si="7699">+AA450+AA461+AA462+AA473+AA484+AA495</f>
        <v>0</v>
      </c>
      <c r="AB449" s="631">
        <f t="shared" ref="AB449" si="7700">+AB450+AB461+AB462+AB473+AB484+AB495</f>
        <v>0</v>
      </c>
      <c r="AC449" s="631">
        <f t="shared" ref="AC449" si="7701">+AC450+AC461+AC462+AC473+AC484+AC495</f>
        <v>0</v>
      </c>
      <c r="AD449" s="631">
        <f t="shared" ref="AD449" si="7702">+AD450+AD461+AD462+AD473+AD484+AD495</f>
        <v>0</v>
      </c>
      <c r="AE449" s="631">
        <f t="shared" ref="AE449" si="7703">+AE450+AE461+AE462+AE473+AE484+AE495</f>
        <v>0</v>
      </c>
      <c r="AF449" s="631">
        <f t="shared" ref="AF449" si="7704">+AF450+AF461+AF462+AF473+AF484+AF495</f>
        <v>0</v>
      </c>
      <c r="AG449" s="631">
        <f t="shared" ref="AG449" si="7705">+AG450+AG461+AG462+AG473+AG484+AG495</f>
        <v>0</v>
      </c>
      <c r="AH449" s="631">
        <f t="shared" ref="AH449" si="7706">+AH450+AH461+AH462+AH473+AH484+AH495</f>
        <v>0</v>
      </c>
      <c r="AI449" s="631">
        <f t="shared" ref="AI449" si="7707">+AI450+AI461+AI462+AI473+AI484+AI495</f>
        <v>0</v>
      </c>
      <c r="AJ449" s="631">
        <f t="shared" ref="AJ449" si="7708">+AJ450+AJ461+AJ462+AJ473+AJ484+AJ495</f>
        <v>0</v>
      </c>
      <c r="AK449" s="631">
        <f t="shared" ref="AK449" si="7709">+AK450+AK461+AK462+AK473+AK484+AK495</f>
        <v>0</v>
      </c>
      <c r="AL449" s="631">
        <f t="shared" ref="AL449" si="7710">+AL450+AL461+AL462+AL473+AL484+AL495</f>
        <v>0</v>
      </c>
      <c r="AM449" s="631">
        <f t="shared" ref="AM449" si="7711">+AM450+AM461+AM462+AM473+AM484+AM495</f>
        <v>0</v>
      </c>
      <c r="AN449" s="631">
        <f t="shared" ref="AN449" si="7712">+AN450+AN461+AN462+AN473+AN484+AN495</f>
        <v>0</v>
      </c>
      <c r="AO449" s="631">
        <f t="shared" ref="AO449" si="7713">+AO450+AO461+AO462+AO473+AO484+AO495</f>
        <v>0</v>
      </c>
      <c r="AP449" s="631">
        <f t="shared" ref="AP449" si="7714">+AP450+AP461+AP462+AP473+AP484+AP495</f>
        <v>0</v>
      </c>
      <c r="AQ449" s="631">
        <f t="shared" ref="AQ449" si="7715">+AQ450+AQ461+AQ462+AQ473+AQ484+AQ495</f>
        <v>0</v>
      </c>
      <c r="AR449" s="631">
        <f t="shared" ref="AR449" si="7716">+AR450+AR461+AR462+AR473+AR484+AR495</f>
        <v>0</v>
      </c>
      <c r="AS449" s="631">
        <f t="shared" ref="AS449" si="7717">+AS450+AS461+AS462+AS473+AS484+AS495</f>
        <v>0</v>
      </c>
      <c r="AT449" s="631">
        <f t="shared" ref="AT449" si="7718">+AT450+AT461+AT462+AT473+AT484+AT495</f>
        <v>0</v>
      </c>
      <c r="AU449" s="613">
        <f t="shared" si="7208"/>
        <v>6106148.0315928767</v>
      </c>
      <c r="AV449" s="645">
        <f t="shared" si="7206"/>
        <v>0</v>
      </c>
      <c r="AW449" s="656">
        <f t="shared" si="7207"/>
        <v>0</v>
      </c>
      <c r="AX449" s="591"/>
    </row>
    <row r="450" spans="1:50" hidden="1" outlineLevel="1">
      <c r="A450" s="590"/>
      <c r="B450" s="646" t="s">
        <v>305</v>
      </c>
      <c r="C450" s="646" t="s">
        <v>695</v>
      </c>
      <c r="D450" s="647" t="s">
        <v>696</v>
      </c>
      <c r="E450" s="649"/>
      <c r="F450" s="649">
        <f>+F451+F453+F455+F457+F459</f>
        <v>1753553.416857579</v>
      </c>
      <c r="G450" s="650">
        <f t="shared" si="7248"/>
        <v>1753553.416857579</v>
      </c>
      <c r="H450" s="649">
        <f>+H451+H453+H455+H457+H459</f>
        <v>0</v>
      </c>
      <c r="I450" s="649">
        <f t="shared" ref="I450:AT450" si="7719">+I451+I453+I455+I457+I459</f>
        <v>0</v>
      </c>
      <c r="J450" s="649">
        <f t="shared" si="7719"/>
        <v>0</v>
      </c>
      <c r="K450" s="649">
        <f t="shared" si="7719"/>
        <v>0</v>
      </c>
      <c r="L450" s="649">
        <f t="shared" si="7719"/>
        <v>0</v>
      </c>
      <c r="M450" s="649">
        <f t="shared" si="7719"/>
        <v>0</v>
      </c>
      <c r="N450" s="649">
        <f t="shared" si="7719"/>
        <v>0</v>
      </c>
      <c r="O450" s="649">
        <f t="shared" si="7719"/>
        <v>0</v>
      </c>
      <c r="P450" s="649">
        <f t="shared" si="7719"/>
        <v>0</v>
      </c>
      <c r="Q450" s="649">
        <f t="shared" si="7719"/>
        <v>274773.16849321191</v>
      </c>
      <c r="R450" s="649">
        <f t="shared" si="7719"/>
        <v>1478780.2483643671</v>
      </c>
      <c r="S450" s="649">
        <f t="shared" si="7719"/>
        <v>0</v>
      </c>
      <c r="T450" s="649">
        <f t="shared" si="7719"/>
        <v>0</v>
      </c>
      <c r="U450" s="649">
        <f t="shared" si="7719"/>
        <v>0</v>
      </c>
      <c r="V450" s="649">
        <f t="shared" si="7719"/>
        <v>0</v>
      </c>
      <c r="W450" s="649">
        <f t="shared" si="7719"/>
        <v>0</v>
      </c>
      <c r="X450" s="649">
        <f t="shared" si="7719"/>
        <v>0</v>
      </c>
      <c r="Y450" s="649">
        <f t="shared" si="7719"/>
        <v>0</v>
      </c>
      <c r="Z450" s="649">
        <f t="shared" si="7719"/>
        <v>0</v>
      </c>
      <c r="AA450" s="649">
        <f t="shared" si="7719"/>
        <v>0</v>
      </c>
      <c r="AB450" s="649">
        <f t="shared" si="7719"/>
        <v>0</v>
      </c>
      <c r="AC450" s="649">
        <f t="shared" si="7719"/>
        <v>0</v>
      </c>
      <c r="AD450" s="649">
        <f t="shared" si="7719"/>
        <v>0</v>
      </c>
      <c r="AE450" s="649">
        <f t="shared" si="7719"/>
        <v>0</v>
      </c>
      <c r="AF450" s="649">
        <f t="shared" si="7719"/>
        <v>0</v>
      </c>
      <c r="AG450" s="649">
        <f t="shared" si="7719"/>
        <v>0</v>
      </c>
      <c r="AH450" s="649">
        <f t="shared" si="7719"/>
        <v>0</v>
      </c>
      <c r="AI450" s="649">
        <f t="shared" si="7719"/>
        <v>0</v>
      </c>
      <c r="AJ450" s="649">
        <f t="shared" si="7719"/>
        <v>0</v>
      </c>
      <c r="AK450" s="649">
        <f t="shared" si="7719"/>
        <v>0</v>
      </c>
      <c r="AL450" s="649">
        <f t="shared" si="7719"/>
        <v>0</v>
      </c>
      <c r="AM450" s="649">
        <f t="shared" si="7719"/>
        <v>0</v>
      </c>
      <c r="AN450" s="649">
        <f t="shared" si="7719"/>
        <v>0</v>
      </c>
      <c r="AO450" s="649">
        <f t="shared" si="7719"/>
        <v>0</v>
      </c>
      <c r="AP450" s="649">
        <f t="shared" si="7719"/>
        <v>0</v>
      </c>
      <c r="AQ450" s="649">
        <f t="shared" si="7719"/>
        <v>0</v>
      </c>
      <c r="AR450" s="649">
        <f t="shared" si="7719"/>
        <v>0</v>
      </c>
      <c r="AS450" s="649">
        <f t="shared" si="7719"/>
        <v>0</v>
      </c>
      <c r="AT450" s="649">
        <f t="shared" si="7719"/>
        <v>0</v>
      </c>
      <c r="AU450" s="613">
        <f t="shared" si="7208"/>
        <v>1753553.416857579</v>
      </c>
      <c r="AV450" s="645">
        <f t="shared" si="7206"/>
        <v>0</v>
      </c>
      <c r="AW450" s="656">
        <f t="shared" si="7207"/>
        <v>0</v>
      </c>
      <c r="AX450" s="591"/>
    </row>
    <row r="451" spans="1:50" hidden="1" outlineLevel="1">
      <c r="A451" s="590"/>
      <c r="B451" s="636" t="s">
        <v>378</v>
      </c>
      <c r="C451" s="636" t="s">
        <v>697</v>
      </c>
      <c r="D451" s="651" t="s">
        <v>698</v>
      </c>
      <c r="E451" s="653"/>
      <c r="F451" s="640">
        <v>1258662.91244053</v>
      </c>
      <c r="G451" s="640">
        <f t="shared" si="7248"/>
        <v>1258662.91244053</v>
      </c>
      <c r="H451" s="653">
        <f t="shared" ref="H451" si="7720">+H452*$F451</f>
        <v>0</v>
      </c>
      <c r="I451" s="653">
        <f t="shared" ref="I451" si="7721">+I452*$F451</f>
        <v>0</v>
      </c>
      <c r="J451" s="653">
        <f t="shared" ref="J451" si="7722">+J452*$F451</f>
        <v>0</v>
      </c>
      <c r="K451" s="653">
        <f t="shared" ref="K451" si="7723">+K452*$F451</f>
        <v>0</v>
      </c>
      <c r="L451" s="653">
        <f t="shared" ref="L451" si="7724">+L452*$F451</f>
        <v>0</v>
      </c>
      <c r="M451" s="653">
        <f t="shared" ref="M451" si="7725">+M452*$F451</f>
        <v>0</v>
      </c>
      <c r="N451" s="653">
        <f t="shared" ref="N451" si="7726">+N452*$F451</f>
        <v>0</v>
      </c>
      <c r="O451" s="653">
        <f t="shared" ref="O451" si="7727">+O452*$F451</f>
        <v>0</v>
      </c>
      <c r="P451" s="653">
        <f t="shared" ref="P451" si="7728">+P452*$F451</f>
        <v>0</v>
      </c>
      <c r="Q451" s="653">
        <f t="shared" ref="Q451" si="7729">+Q452*$F451</f>
        <v>0</v>
      </c>
      <c r="R451" s="653">
        <f t="shared" ref="R451" si="7730">+R452*$F451</f>
        <v>1258662.91244053</v>
      </c>
      <c r="S451" s="653">
        <f t="shared" ref="S451" si="7731">+S452*$F451</f>
        <v>0</v>
      </c>
      <c r="T451" s="653">
        <f t="shared" ref="T451" si="7732">+T452*$F451</f>
        <v>0</v>
      </c>
      <c r="U451" s="653">
        <f t="shared" ref="U451" si="7733">+U452*$F451</f>
        <v>0</v>
      </c>
      <c r="V451" s="653">
        <f t="shared" ref="V451" si="7734">+V452*$F451</f>
        <v>0</v>
      </c>
      <c r="W451" s="653">
        <f t="shared" ref="W451" si="7735">+W452*$F451</f>
        <v>0</v>
      </c>
      <c r="X451" s="653">
        <f t="shared" ref="X451" si="7736">+X452*$F451</f>
        <v>0</v>
      </c>
      <c r="Y451" s="653">
        <f t="shared" ref="Y451" si="7737">+Y452*$F451</f>
        <v>0</v>
      </c>
      <c r="Z451" s="653">
        <f t="shared" ref="Z451" si="7738">+Z452*$F451</f>
        <v>0</v>
      </c>
      <c r="AA451" s="653">
        <f t="shared" ref="AA451" si="7739">+AA452*$F451</f>
        <v>0</v>
      </c>
      <c r="AB451" s="653">
        <f t="shared" ref="AB451" si="7740">+AB452*$F451</f>
        <v>0</v>
      </c>
      <c r="AC451" s="653">
        <f t="shared" ref="AC451" si="7741">+AC452*$F451</f>
        <v>0</v>
      </c>
      <c r="AD451" s="653">
        <f t="shared" ref="AD451" si="7742">+AD452*$F451</f>
        <v>0</v>
      </c>
      <c r="AE451" s="653">
        <f t="shared" ref="AE451" si="7743">+AE452*$F451</f>
        <v>0</v>
      </c>
      <c r="AF451" s="653">
        <f t="shared" ref="AF451" si="7744">+AF452*$F451</f>
        <v>0</v>
      </c>
      <c r="AG451" s="653">
        <f t="shared" ref="AG451" si="7745">+AG452*$F451</f>
        <v>0</v>
      </c>
      <c r="AH451" s="653">
        <f t="shared" ref="AH451" si="7746">+AH452*$F451</f>
        <v>0</v>
      </c>
      <c r="AI451" s="653">
        <f t="shared" ref="AI451" si="7747">+AI452*$F451</f>
        <v>0</v>
      </c>
      <c r="AJ451" s="653">
        <f t="shared" ref="AJ451" si="7748">+AJ452*$F451</f>
        <v>0</v>
      </c>
      <c r="AK451" s="653">
        <f t="shared" ref="AK451" si="7749">+AK452*$F451</f>
        <v>0</v>
      </c>
      <c r="AL451" s="653">
        <f t="shared" ref="AL451" si="7750">+AL452*$F451</f>
        <v>0</v>
      </c>
      <c r="AM451" s="653">
        <f t="shared" ref="AM451" si="7751">+AM452*$F451</f>
        <v>0</v>
      </c>
      <c r="AN451" s="653">
        <f t="shared" ref="AN451" si="7752">+AN452*$F451</f>
        <v>0</v>
      </c>
      <c r="AO451" s="653">
        <f t="shared" ref="AO451" si="7753">+AO452*$F451</f>
        <v>0</v>
      </c>
      <c r="AP451" s="653">
        <f t="shared" ref="AP451" si="7754">+AP452*$F451</f>
        <v>0</v>
      </c>
      <c r="AQ451" s="653">
        <f t="shared" ref="AQ451" si="7755">+AQ452*$F451</f>
        <v>0</v>
      </c>
      <c r="AR451" s="653">
        <f t="shared" ref="AR451" si="7756">+AR452*$F451</f>
        <v>0</v>
      </c>
      <c r="AS451" s="653">
        <f t="shared" ref="AS451" si="7757">+AS452*$F451</f>
        <v>0</v>
      </c>
      <c r="AT451" s="653">
        <f t="shared" ref="AT451" si="7758">+AT452*$F451</f>
        <v>0</v>
      </c>
      <c r="AU451" s="613">
        <f t="shared" si="7208"/>
        <v>1258662.91244053</v>
      </c>
      <c r="AV451" s="645">
        <f t="shared" si="7206"/>
        <v>0</v>
      </c>
      <c r="AW451" s="656">
        <f t="shared" si="7207"/>
        <v>0</v>
      </c>
      <c r="AX451" s="591"/>
    </row>
    <row r="452" spans="1:50" hidden="1" outlineLevel="1">
      <c r="A452" s="590"/>
      <c r="B452" s="636"/>
      <c r="C452" s="636"/>
      <c r="D452" s="651"/>
      <c r="E452" s="653"/>
      <c r="F452" s="659"/>
      <c r="G452" s="640">
        <f t="shared" si="7248"/>
        <v>1</v>
      </c>
      <c r="H452" s="658">
        <v>0</v>
      </c>
      <c r="I452" s="658">
        <v>0</v>
      </c>
      <c r="J452" s="658">
        <v>0</v>
      </c>
      <c r="K452" s="658">
        <v>0</v>
      </c>
      <c r="L452" s="658">
        <v>0</v>
      </c>
      <c r="M452" s="658">
        <v>0</v>
      </c>
      <c r="N452" s="658">
        <v>0</v>
      </c>
      <c r="O452" s="658">
        <v>0</v>
      </c>
      <c r="P452" s="658">
        <v>0</v>
      </c>
      <c r="Q452" s="658">
        <v>0</v>
      </c>
      <c r="R452" s="658">
        <v>1</v>
      </c>
      <c r="S452" s="658">
        <v>0</v>
      </c>
      <c r="T452" s="658">
        <v>0</v>
      </c>
      <c r="U452" s="658">
        <v>0</v>
      </c>
      <c r="V452" s="658">
        <v>0</v>
      </c>
      <c r="W452" s="658">
        <v>0</v>
      </c>
      <c r="X452" s="658">
        <v>0</v>
      </c>
      <c r="Y452" s="658">
        <v>0</v>
      </c>
      <c r="Z452" s="658">
        <v>0</v>
      </c>
      <c r="AA452" s="658">
        <v>0</v>
      </c>
      <c r="AB452" s="658">
        <v>0</v>
      </c>
      <c r="AC452" s="658">
        <v>0</v>
      </c>
      <c r="AD452" s="658">
        <v>0</v>
      </c>
      <c r="AE452" s="658">
        <v>0</v>
      </c>
      <c r="AF452" s="658">
        <v>0</v>
      </c>
      <c r="AG452" s="658">
        <v>0</v>
      </c>
      <c r="AH452" s="658">
        <v>0</v>
      </c>
      <c r="AI452" s="658">
        <v>0</v>
      </c>
      <c r="AJ452" s="658">
        <v>0</v>
      </c>
      <c r="AK452" s="658">
        <v>0</v>
      </c>
      <c r="AL452" s="658">
        <v>0</v>
      </c>
      <c r="AM452" s="658">
        <v>0</v>
      </c>
      <c r="AN452" s="658">
        <v>0</v>
      </c>
      <c r="AO452" s="658">
        <v>0</v>
      </c>
      <c r="AP452" s="658">
        <v>0</v>
      </c>
      <c r="AQ452" s="658">
        <v>0</v>
      </c>
      <c r="AR452" s="658">
        <v>0</v>
      </c>
      <c r="AS452" s="658">
        <v>0</v>
      </c>
      <c r="AT452" s="658">
        <v>0</v>
      </c>
      <c r="AU452" s="613">
        <f t="shared" si="7208"/>
        <v>1</v>
      </c>
      <c r="AV452" s="645">
        <f t="shared" si="7206"/>
        <v>1</v>
      </c>
      <c r="AW452" s="656" t="e">
        <f t="shared" si="7207"/>
        <v>#DIV/0!</v>
      </c>
      <c r="AX452" s="591"/>
    </row>
    <row r="453" spans="1:50" hidden="1" outlineLevel="1">
      <c r="A453" s="590"/>
      <c r="B453" s="636" t="s">
        <v>378</v>
      </c>
      <c r="C453" s="636" t="s">
        <v>699</v>
      </c>
      <c r="D453" s="651" t="s">
        <v>700</v>
      </c>
      <c r="E453" s="653"/>
      <c r="F453" s="640">
        <v>208668.45390328657</v>
      </c>
      <c r="G453" s="640">
        <f t="shared" si="7248"/>
        <v>208668.45390328657</v>
      </c>
      <c r="H453" s="653">
        <f t="shared" ref="H453" si="7759">+H454*$F453</f>
        <v>0</v>
      </c>
      <c r="I453" s="653">
        <f t="shared" ref="I453" si="7760">+I454*$F453</f>
        <v>0</v>
      </c>
      <c r="J453" s="653">
        <f t="shared" ref="J453" si="7761">+J454*$F453</f>
        <v>0</v>
      </c>
      <c r="K453" s="653">
        <f t="shared" ref="K453" si="7762">+K454*$F453</f>
        <v>0</v>
      </c>
      <c r="L453" s="653">
        <f t="shared" ref="L453" si="7763">+L454*$F453</f>
        <v>0</v>
      </c>
      <c r="M453" s="653">
        <f t="shared" ref="M453" si="7764">+M454*$F453</f>
        <v>0</v>
      </c>
      <c r="N453" s="653">
        <f t="shared" ref="N453" si="7765">+N454*$F453</f>
        <v>0</v>
      </c>
      <c r="O453" s="653">
        <f t="shared" ref="O453" si="7766">+O454*$F453</f>
        <v>0</v>
      </c>
      <c r="P453" s="653">
        <f t="shared" ref="P453" si="7767">+P454*$F453</f>
        <v>0</v>
      </c>
      <c r="Q453" s="653">
        <f t="shared" ref="Q453" si="7768">+Q454*$F453</f>
        <v>0</v>
      </c>
      <c r="R453" s="653">
        <f t="shared" ref="R453" si="7769">+R454*$F453</f>
        <v>208668.45390328657</v>
      </c>
      <c r="S453" s="653">
        <f t="shared" ref="S453" si="7770">+S454*$F453</f>
        <v>0</v>
      </c>
      <c r="T453" s="653">
        <f t="shared" ref="T453" si="7771">+T454*$F453</f>
        <v>0</v>
      </c>
      <c r="U453" s="653">
        <f t="shared" ref="U453" si="7772">+U454*$F453</f>
        <v>0</v>
      </c>
      <c r="V453" s="653">
        <f t="shared" ref="V453" si="7773">+V454*$F453</f>
        <v>0</v>
      </c>
      <c r="W453" s="653">
        <f t="shared" ref="W453" si="7774">+W454*$F453</f>
        <v>0</v>
      </c>
      <c r="X453" s="653">
        <f t="shared" ref="X453" si="7775">+X454*$F453</f>
        <v>0</v>
      </c>
      <c r="Y453" s="653">
        <f t="shared" ref="Y453" si="7776">+Y454*$F453</f>
        <v>0</v>
      </c>
      <c r="Z453" s="653">
        <f t="shared" ref="Z453" si="7777">+Z454*$F453</f>
        <v>0</v>
      </c>
      <c r="AA453" s="653">
        <f t="shared" ref="AA453" si="7778">+AA454*$F453</f>
        <v>0</v>
      </c>
      <c r="AB453" s="653">
        <f t="shared" ref="AB453" si="7779">+AB454*$F453</f>
        <v>0</v>
      </c>
      <c r="AC453" s="653">
        <f t="shared" ref="AC453" si="7780">+AC454*$F453</f>
        <v>0</v>
      </c>
      <c r="AD453" s="653">
        <f t="shared" ref="AD453" si="7781">+AD454*$F453</f>
        <v>0</v>
      </c>
      <c r="AE453" s="653">
        <f t="shared" ref="AE453" si="7782">+AE454*$F453</f>
        <v>0</v>
      </c>
      <c r="AF453" s="653">
        <f t="shared" ref="AF453" si="7783">+AF454*$F453</f>
        <v>0</v>
      </c>
      <c r="AG453" s="653">
        <f t="shared" ref="AG453" si="7784">+AG454*$F453</f>
        <v>0</v>
      </c>
      <c r="AH453" s="653">
        <f t="shared" ref="AH453" si="7785">+AH454*$F453</f>
        <v>0</v>
      </c>
      <c r="AI453" s="653">
        <f t="shared" ref="AI453" si="7786">+AI454*$F453</f>
        <v>0</v>
      </c>
      <c r="AJ453" s="653">
        <f t="shared" ref="AJ453" si="7787">+AJ454*$F453</f>
        <v>0</v>
      </c>
      <c r="AK453" s="653">
        <f t="shared" ref="AK453" si="7788">+AK454*$F453</f>
        <v>0</v>
      </c>
      <c r="AL453" s="653">
        <f t="shared" ref="AL453" si="7789">+AL454*$F453</f>
        <v>0</v>
      </c>
      <c r="AM453" s="653">
        <f t="shared" ref="AM453" si="7790">+AM454*$F453</f>
        <v>0</v>
      </c>
      <c r="AN453" s="653">
        <f t="shared" ref="AN453" si="7791">+AN454*$F453</f>
        <v>0</v>
      </c>
      <c r="AO453" s="653">
        <f t="shared" ref="AO453" si="7792">+AO454*$F453</f>
        <v>0</v>
      </c>
      <c r="AP453" s="653">
        <f t="shared" ref="AP453" si="7793">+AP454*$F453</f>
        <v>0</v>
      </c>
      <c r="AQ453" s="653">
        <f t="shared" ref="AQ453" si="7794">+AQ454*$F453</f>
        <v>0</v>
      </c>
      <c r="AR453" s="653">
        <f t="shared" ref="AR453" si="7795">+AR454*$F453</f>
        <v>0</v>
      </c>
      <c r="AS453" s="653">
        <f t="shared" ref="AS453" si="7796">+AS454*$F453</f>
        <v>0</v>
      </c>
      <c r="AT453" s="653">
        <f t="shared" ref="AT453" si="7797">+AT454*$F453</f>
        <v>0</v>
      </c>
      <c r="AU453" s="613">
        <f t="shared" si="7208"/>
        <v>208668.45390328657</v>
      </c>
      <c r="AV453" s="645">
        <f t="shared" si="7206"/>
        <v>0</v>
      </c>
      <c r="AW453" s="656">
        <f t="shared" si="7207"/>
        <v>0</v>
      </c>
      <c r="AX453" s="591"/>
    </row>
    <row r="454" spans="1:50" hidden="1" outlineLevel="1">
      <c r="A454" s="590"/>
      <c r="B454" s="636"/>
      <c r="C454" s="636"/>
      <c r="D454" s="651"/>
      <c r="E454" s="653"/>
      <c r="F454" s="640"/>
      <c r="G454" s="640">
        <f t="shared" si="7248"/>
        <v>1</v>
      </c>
      <c r="H454" s="658">
        <v>0</v>
      </c>
      <c r="I454" s="658">
        <v>0</v>
      </c>
      <c r="J454" s="658">
        <v>0</v>
      </c>
      <c r="K454" s="658">
        <v>0</v>
      </c>
      <c r="L454" s="658">
        <v>0</v>
      </c>
      <c r="M454" s="658">
        <v>0</v>
      </c>
      <c r="N454" s="658">
        <v>0</v>
      </c>
      <c r="O454" s="658">
        <v>0</v>
      </c>
      <c r="P454" s="658">
        <v>0</v>
      </c>
      <c r="Q454" s="658">
        <v>0</v>
      </c>
      <c r="R454" s="658">
        <v>1</v>
      </c>
      <c r="S454" s="658">
        <v>0</v>
      </c>
      <c r="T454" s="658">
        <v>0</v>
      </c>
      <c r="U454" s="658">
        <v>0</v>
      </c>
      <c r="V454" s="658">
        <v>0</v>
      </c>
      <c r="W454" s="658">
        <v>0</v>
      </c>
      <c r="X454" s="658">
        <v>0</v>
      </c>
      <c r="Y454" s="658">
        <v>0</v>
      </c>
      <c r="Z454" s="658">
        <v>0</v>
      </c>
      <c r="AA454" s="658">
        <v>0</v>
      </c>
      <c r="AB454" s="658">
        <v>0</v>
      </c>
      <c r="AC454" s="658">
        <v>0</v>
      </c>
      <c r="AD454" s="658">
        <v>0</v>
      </c>
      <c r="AE454" s="658">
        <v>0</v>
      </c>
      <c r="AF454" s="658">
        <v>0</v>
      </c>
      <c r="AG454" s="658">
        <v>0</v>
      </c>
      <c r="AH454" s="658">
        <v>0</v>
      </c>
      <c r="AI454" s="658">
        <v>0</v>
      </c>
      <c r="AJ454" s="658">
        <v>0</v>
      </c>
      <c r="AK454" s="658">
        <v>0</v>
      </c>
      <c r="AL454" s="658">
        <v>0</v>
      </c>
      <c r="AM454" s="658">
        <v>0</v>
      </c>
      <c r="AN454" s="658">
        <v>0</v>
      </c>
      <c r="AO454" s="658">
        <v>0</v>
      </c>
      <c r="AP454" s="658">
        <v>0</v>
      </c>
      <c r="AQ454" s="658">
        <v>0</v>
      </c>
      <c r="AR454" s="658">
        <v>0</v>
      </c>
      <c r="AS454" s="658">
        <v>0</v>
      </c>
      <c r="AT454" s="658">
        <v>0</v>
      </c>
      <c r="AU454" s="613">
        <f t="shared" si="7208"/>
        <v>1</v>
      </c>
      <c r="AV454" s="645">
        <f t="shared" si="7206"/>
        <v>1</v>
      </c>
      <c r="AW454" s="656" t="e">
        <f t="shared" si="7207"/>
        <v>#DIV/0!</v>
      </c>
      <c r="AX454" s="591"/>
    </row>
    <row r="455" spans="1:50" hidden="1" outlineLevel="1">
      <c r="A455" s="590"/>
      <c r="B455" s="636" t="s">
        <v>378</v>
      </c>
      <c r="C455" s="636" t="s">
        <v>701</v>
      </c>
      <c r="D455" s="651" t="s">
        <v>721</v>
      </c>
      <c r="E455" s="653"/>
      <c r="F455" s="640">
        <v>0</v>
      </c>
      <c r="G455" s="640">
        <f t="shared" si="7248"/>
        <v>0</v>
      </c>
      <c r="H455" s="653">
        <f t="shared" ref="H455" si="7798">+H456*$F455</f>
        <v>0</v>
      </c>
      <c r="I455" s="653">
        <f t="shared" ref="I455" si="7799">+I456*$F455</f>
        <v>0</v>
      </c>
      <c r="J455" s="653">
        <f t="shared" ref="J455" si="7800">+J456*$F455</f>
        <v>0</v>
      </c>
      <c r="K455" s="653">
        <f t="shared" ref="K455" si="7801">+K456*$F455</f>
        <v>0</v>
      </c>
      <c r="L455" s="653">
        <f t="shared" ref="L455" si="7802">+L456*$F455</f>
        <v>0</v>
      </c>
      <c r="M455" s="653">
        <f t="shared" ref="M455" si="7803">+M456*$F455</f>
        <v>0</v>
      </c>
      <c r="N455" s="653">
        <f t="shared" ref="N455" si="7804">+N456*$F455</f>
        <v>0</v>
      </c>
      <c r="O455" s="653">
        <f t="shared" ref="O455" si="7805">+O456*$F455</f>
        <v>0</v>
      </c>
      <c r="P455" s="653">
        <f t="shared" ref="P455" si="7806">+P456*$F455</f>
        <v>0</v>
      </c>
      <c r="Q455" s="653">
        <f t="shared" ref="Q455" si="7807">+Q456*$F455</f>
        <v>0</v>
      </c>
      <c r="R455" s="653">
        <f t="shared" ref="R455" si="7808">+R456*$F455</f>
        <v>0</v>
      </c>
      <c r="S455" s="653">
        <f t="shared" ref="S455" si="7809">+S456*$F455</f>
        <v>0</v>
      </c>
      <c r="T455" s="653">
        <f t="shared" ref="T455" si="7810">+T456*$F455</f>
        <v>0</v>
      </c>
      <c r="U455" s="653">
        <f t="shared" ref="U455" si="7811">+U456*$F455</f>
        <v>0</v>
      </c>
      <c r="V455" s="653">
        <f t="shared" ref="V455" si="7812">+V456*$F455</f>
        <v>0</v>
      </c>
      <c r="W455" s="653">
        <f t="shared" ref="W455" si="7813">+W456*$F455</f>
        <v>0</v>
      </c>
      <c r="X455" s="653">
        <f t="shared" ref="X455" si="7814">+X456*$F455</f>
        <v>0</v>
      </c>
      <c r="Y455" s="653">
        <f t="shared" ref="Y455" si="7815">+Y456*$F455</f>
        <v>0</v>
      </c>
      <c r="Z455" s="653">
        <f t="shared" ref="Z455" si="7816">+Z456*$F455</f>
        <v>0</v>
      </c>
      <c r="AA455" s="653">
        <f t="shared" ref="AA455" si="7817">+AA456*$F455</f>
        <v>0</v>
      </c>
      <c r="AB455" s="653">
        <f t="shared" ref="AB455" si="7818">+AB456*$F455</f>
        <v>0</v>
      </c>
      <c r="AC455" s="653">
        <f t="shared" ref="AC455" si="7819">+AC456*$F455</f>
        <v>0</v>
      </c>
      <c r="AD455" s="653">
        <f t="shared" ref="AD455" si="7820">+AD456*$F455</f>
        <v>0</v>
      </c>
      <c r="AE455" s="653">
        <f t="shared" ref="AE455" si="7821">+AE456*$F455</f>
        <v>0</v>
      </c>
      <c r="AF455" s="653">
        <f t="shared" ref="AF455" si="7822">+AF456*$F455</f>
        <v>0</v>
      </c>
      <c r="AG455" s="653">
        <f t="shared" ref="AG455" si="7823">+AG456*$F455</f>
        <v>0</v>
      </c>
      <c r="AH455" s="653">
        <f t="shared" ref="AH455" si="7824">+AH456*$F455</f>
        <v>0</v>
      </c>
      <c r="AI455" s="653">
        <f t="shared" ref="AI455" si="7825">+AI456*$F455</f>
        <v>0</v>
      </c>
      <c r="AJ455" s="653">
        <f t="shared" ref="AJ455" si="7826">+AJ456*$F455</f>
        <v>0</v>
      </c>
      <c r="AK455" s="653">
        <f t="shared" ref="AK455" si="7827">+AK456*$F455</f>
        <v>0</v>
      </c>
      <c r="AL455" s="653">
        <f t="shared" ref="AL455" si="7828">+AL456*$F455</f>
        <v>0</v>
      </c>
      <c r="AM455" s="653">
        <f t="shared" ref="AM455" si="7829">+AM456*$F455</f>
        <v>0</v>
      </c>
      <c r="AN455" s="653">
        <f t="shared" ref="AN455" si="7830">+AN456*$F455</f>
        <v>0</v>
      </c>
      <c r="AO455" s="653">
        <f t="shared" ref="AO455" si="7831">+AO456*$F455</f>
        <v>0</v>
      </c>
      <c r="AP455" s="653">
        <f t="shared" ref="AP455" si="7832">+AP456*$F455</f>
        <v>0</v>
      </c>
      <c r="AQ455" s="653">
        <f t="shared" ref="AQ455" si="7833">+AQ456*$F455</f>
        <v>0</v>
      </c>
      <c r="AR455" s="653">
        <f t="shared" ref="AR455" si="7834">+AR456*$F455</f>
        <v>0</v>
      </c>
      <c r="AS455" s="653">
        <f t="shared" ref="AS455" si="7835">+AS456*$F455</f>
        <v>0</v>
      </c>
      <c r="AT455" s="653">
        <f t="shared" ref="AT455" si="7836">+AT456*$F455</f>
        <v>0</v>
      </c>
      <c r="AU455" s="613">
        <f t="shared" si="7208"/>
        <v>0</v>
      </c>
      <c r="AV455" s="645">
        <f t="shared" si="7206"/>
        <v>0</v>
      </c>
      <c r="AW455" s="656" t="e">
        <f t="shared" si="7207"/>
        <v>#DIV/0!</v>
      </c>
      <c r="AX455" s="591"/>
    </row>
    <row r="456" spans="1:50" hidden="1" outlineLevel="1">
      <c r="A456" s="590"/>
      <c r="B456" s="636"/>
      <c r="C456" s="636"/>
      <c r="D456" s="651"/>
      <c r="E456" s="653"/>
      <c r="F456" s="640"/>
      <c r="G456" s="640">
        <f t="shared" si="7248"/>
        <v>1</v>
      </c>
      <c r="H456" s="658">
        <v>0</v>
      </c>
      <c r="I456" s="658">
        <v>0</v>
      </c>
      <c r="J456" s="658">
        <v>0</v>
      </c>
      <c r="K456" s="658">
        <v>0</v>
      </c>
      <c r="L456" s="658">
        <v>0</v>
      </c>
      <c r="M456" s="658">
        <v>0</v>
      </c>
      <c r="N456" s="658">
        <v>0</v>
      </c>
      <c r="O456" s="658">
        <v>0</v>
      </c>
      <c r="P456" s="658">
        <v>0</v>
      </c>
      <c r="Q456" s="658">
        <v>0</v>
      </c>
      <c r="R456" s="658">
        <v>1</v>
      </c>
      <c r="S456" s="658">
        <v>0</v>
      </c>
      <c r="T456" s="658">
        <v>0</v>
      </c>
      <c r="U456" s="658">
        <v>0</v>
      </c>
      <c r="V456" s="658">
        <v>0</v>
      </c>
      <c r="W456" s="658">
        <v>0</v>
      </c>
      <c r="X456" s="658">
        <v>0</v>
      </c>
      <c r="Y456" s="658">
        <v>0</v>
      </c>
      <c r="Z456" s="658">
        <v>0</v>
      </c>
      <c r="AA456" s="658">
        <v>0</v>
      </c>
      <c r="AB456" s="658">
        <v>0</v>
      </c>
      <c r="AC456" s="658">
        <v>0</v>
      </c>
      <c r="AD456" s="658">
        <v>0</v>
      </c>
      <c r="AE456" s="658">
        <v>0</v>
      </c>
      <c r="AF456" s="658">
        <v>0</v>
      </c>
      <c r="AG456" s="658">
        <v>0</v>
      </c>
      <c r="AH456" s="658">
        <v>0</v>
      </c>
      <c r="AI456" s="658">
        <v>0</v>
      </c>
      <c r="AJ456" s="658">
        <v>0</v>
      </c>
      <c r="AK456" s="658">
        <v>0</v>
      </c>
      <c r="AL456" s="658">
        <v>0</v>
      </c>
      <c r="AM456" s="658">
        <v>0</v>
      </c>
      <c r="AN456" s="658">
        <v>0</v>
      </c>
      <c r="AO456" s="658">
        <v>0</v>
      </c>
      <c r="AP456" s="658">
        <v>0</v>
      </c>
      <c r="AQ456" s="658">
        <v>0</v>
      </c>
      <c r="AR456" s="658">
        <v>0</v>
      </c>
      <c r="AS456" s="658">
        <v>0</v>
      </c>
      <c r="AT456" s="658">
        <v>0</v>
      </c>
      <c r="AU456" s="613">
        <f t="shared" si="7208"/>
        <v>1</v>
      </c>
      <c r="AV456" s="645">
        <f t="shared" si="7206"/>
        <v>1</v>
      </c>
      <c r="AW456" s="656" t="e">
        <f t="shared" si="7207"/>
        <v>#DIV/0!</v>
      </c>
      <c r="AX456" s="591"/>
    </row>
    <row r="457" spans="1:50" hidden="1" outlineLevel="1">
      <c r="A457" s="590"/>
      <c r="B457" s="636" t="s">
        <v>378</v>
      </c>
      <c r="C457" s="636" t="s">
        <v>703</v>
      </c>
      <c r="D457" s="651" t="s">
        <v>704</v>
      </c>
      <c r="E457" s="653"/>
      <c r="F457" s="640">
        <v>259790.71301934612</v>
      </c>
      <c r="G457" s="640">
        <f t="shared" si="7248"/>
        <v>259790.71301934612</v>
      </c>
      <c r="H457" s="653">
        <f t="shared" ref="H457" si="7837">+H458*$F457</f>
        <v>0</v>
      </c>
      <c r="I457" s="653">
        <f t="shared" ref="I457" si="7838">+I458*$F457</f>
        <v>0</v>
      </c>
      <c r="J457" s="653">
        <f t="shared" ref="J457" si="7839">+J458*$F457</f>
        <v>0</v>
      </c>
      <c r="K457" s="653">
        <f t="shared" ref="K457" si="7840">+K458*$F457</f>
        <v>0</v>
      </c>
      <c r="L457" s="653">
        <f t="shared" ref="L457" si="7841">+L458*$F457</f>
        <v>0</v>
      </c>
      <c r="M457" s="653">
        <f t="shared" ref="M457" si="7842">+M458*$F457</f>
        <v>0</v>
      </c>
      <c r="N457" s="653">
        <f t="shared" ref="N457" si="7843">+N458*$F457</f>
        <v>0</v>
      </c>
      <c r="O457" s="653">
        <f t="shared" ref="O457" si="7844">+O458*$F457</f>
        <v>0</v>
      </c>
      <c r="P457" s="653">
        <f t="shared" ref="P457" si="7845">+P458*$F457</f>
        <v>0</v>
      </c>
      <c r="Q457" s="653">
        <f t="shared" ref="Q457" si="7846">+Q458*$F457</f>
        <v>249399.08449857228</v>
      </c>
      <c r="R457" s="653">
        <f t="shared" ref="R457" si="7847">+R458*$F457</f>
        <v>10391.628520773855</v>
      </c>
      <c r="S457" s="653">
        <f t="shared" ref="S457" si="7848">+S458*$F457</f>
        <v>0</v>
      </c>
      <c r="T457" s="653">
        <f t="shared" ref="T457" si="7849">+T458*$F457</f>
        <v>0</v>
      </c>
      <c r="U457" s="653">
        <f t="shared" ref="U457" si="7850">+U458*$F457</f>
        <v>0</v>
      </c>
      <c r="V457" s="653">
        <f t="shared" ref="V457" si="7851">+V458*$F457</f>
        <v>0</v>
      </c>
      <c r="W457" s="653">
        <f t="shared" ref="W457" si="7852">+W458*$F457</f>
        <v>0</v>
      </c>
      <c r="X457" s="653">
        <f t="shared" ref="X457" si="7853">+X458*$F457</f>
        <v>0</v>
      </c>
      <c r="Y457" s="653">
        <f t="shared" ref="Y457" si="7854">+Y458*$F457</f>
        <v>0</v>
      </c>
      <c r="Z457" s="653">
        <f t="shared" ref="Z457" si="7855">+Z458*$F457</f>
        <v>0</v>
      </c>
      <c r="AA457" s="653">
        <f t="shared" ref="AA457" si="7856">+AA458*$F457</f>
        <v>0</v>
      </c>
      <c r="AB457" s="653">
        <f t="shared" ref="AB457" si="7857">+AB458*$F457</f>
        <v>0</v>
      </c>
      <c r="AC457" s="653">
        <f t="shared" ref="AC457" si="7858">+AC458*$F457</f>
        <v>0</v>
      </c>
      <c r="AD457" s="653">
        <f t="shared" ref="AD457" si="7859">+AD458*$F457</f>
        <v>0</v>
      </c>
      <c r="AE457" s="653">
        <f t="shared" ref="AE457" si="7860">+AE458*$F457</f>
        <v>0</v>
      </c>
      <c r="AF457" s="653">
        <f t="shared" ref="AF457" si="7861">+AF458*$F457</f>
        <v>0</v>
      </c>
      <c r="AG457" s="653">
        <f t="shared" ref="AG457" si="7862">+AG458*$F457</f>
        <v>0</v>
      </c>
      <c r="AH457" s="653">
        <f t="shared" ref="AH457" si="7863">+AH458*$F457</f>
        <v>0</v>
      </c>
      <c r="AI457" s="653">
        <f t="shared" ref="AI457" si="7864">+AI458*$F457</f>
        <v>0</v>
      </c>
      <c r="AJ457" s="653">
        <f t="shared" ref="AJ457" si="7865">+AJ458*$F457</f>
        <v>0</v>
      </c>
      <c r="AK457" s="653">
        <f t="shared" ref="AK457" si="7866">+AK458*$F457</f>
        <v>0</v>
      </c>
      <c r="AL457" s="653">
        <f t="shared" ref="AL457" si="7867">+AL458*$F457</f>
        <v>0</v>
      </c>
      <c r="AM457" s="653">
        <f t="shared" ref="AM457" si="7868">+AM458*$F457</f>
        <v>0</v>
      </c>
      <c r="AN457" s="653">
        <f t="shared" ref="AN457" si="7869">+AN458*$F457</f>
        <v>0</v>
      </c>
      <c r="AO457" s="653">
        <f t="shared" ref="AO457" si="7870">+AO458*$F457</f>
        <v>0</v>
      </c>
      <c r="AP457" s="653">
        <f t="shared" ref="AP457" si="7871">+AP458*$F457</f>
        <v>0</v>
      </c>
      <c r="AQ457" s="653">
        <f t="shared" ref="AQ457" si="7872">+AQ458*$F457</f>
        <v>0</v>
      </c>
      <c r="AR457" s="653">
        <f t="shared" ref="AR457" si="7873">+AR458*$F457</f>
        <v>0</v>
      </c>
      <c r="AS457" s="653">
        <f t="shared" ref="AS457" si="7874">+AS458*$F457</f>
        <v>0</v>
      </c>
      <c r="AT457" s="653">
        <f t="shared" ref="AT457" si="7875">+AT458*$F457</f>
        <v>0</v>
      </c>
      <c r="AU457" s="613">
        <f t="shared" si="7208"/>
        <v>259790.71301934612</v>
      </c>
      <c r="AV457" s="645">
        <f t="shared" si="7206"/>
        <v>0</v>
      </c>
      <c r="AW457" s="656">
        <f t="shared" si="7207"/>
        <v>0</v>
      </c>
      <c r="AX457" s="591"/>
    </row>
    <row r="458" spans="1:50" hidden="1" outlineLevel="1">
      <c r="A458" s="590"/>
      <c r="B458" s="636"/>
      <c r="C458" s="636"/>
      <c r="D458" s="651"/>
      <c r="E458" s="653"/>
      <c r="F458" s="640"/>
      <c r="G458" s="640">
        <f t="shared" si="7248"/>
        <v>1</v>
      </c>
      <c r="H458" s="658">
        <v>0</v>
      </c>
      <c r="I458" s="658">
        <v>0</v>
      </c>
      <c r="J458" s="658">
        <v>0</v>
      </c>
      <c r="K458" s="658">
        <v>0</v>
      </c>
      <c r="L458" s="658">
        <v>0</v>
      </c>
      <c r="M458" s="658">
        <v>0</v>
      </c>
      <c r="N458" s="658">
        <v>0</v>
      </c>
      <c r="O458" s="658">
        <v>0</v>
      </c>
      <c r="P458" s="658">
        <v>0</v>
      </c>
      <c r="Q458" s="658">
        <v>0.96</v>
      </c>
      <c r="R458" s="658">
        <v>4.0000000000000036E-2</v>
      </c>
      <c r="S458" s="658">
        <v>0</v>
      </c>
      <c r="T458" s="658">
        <v>0</v>
      </c>
      <c r="U458" s="658">
        <v>0</v>
      </c>
      <c r="V458" s="658">
        <v>0</v>
      </c>
      <c r="W458" s="658">
        <v>0</v>
      </c>
      <c r="X458" s="658">
        <v>0</v>
      </c>
      <c r="Y458" s="658">
        <v>0</v>
      </c>
      <c r="Z458" s="658">
        <v>0</v>
      </c>
      <c r="AA458" s="658">
        <v>0</v>
      </c>
      <c r="AB458" s="658">
        <v>0</v>
      </c>
      <c r="AC458" s="658">
        <v>0</v>
      </c>
      <c r="AD458" s="658">
        <v>0</v>
      </c>
      <c r="AE458" s="658">
        <v>0</v>
      </c>
      <c r="AF458" s="658">
        <v>0</v>
      </c>
      <c r="AG458" s="658">
        <v>0</v>
      </c>
      <c r="AH458" s="658">
        <v>0</v>
      </c>
      <c r="AI458" s="658">
        <v>0</v>
      </c>
      <c r="AJ458" s="658">
        <v>0</v>
      </c>
      <c r="AK458" s="658">
        <v>0</v>
      </c>
      <c r="AL458" s="658">
        <v>0</v>
      </c>
      <c r="AM458" s="658">
        <v>0</v>
      </c>
      <c r="AN458" s="658">
        <v>0</v>
      </c>
      <c r="AO458" s="658">
        <v>0</v>
      </c>
      <c r="AP458" s="658">
        <v>0</v>
      </c>
      <c r="AQ458" s="658">
        <v>0</v>
      </c>
      <c r="AR458" s="658">
        <v>0</v>
      </c>
      <c r="AS458" s="658">
        <v>0</v>
      </c>
      <c r="AT458" s="658">
        <v>0</v>
      </c>
      <c r="AU458" s="613">
        <f t="shared" si="7208"/>
        <v>1</v>
      </c>
      <c r="AV458" s="645">
        <f t="shared" si="7206"/>
        <v>1</v>
      </c>
      <c r="AW458" s="656" t="e">
        <f t="shared" si="7207"/>
        <v>#DIV/0!</v>
      </c>
      <c r="AX458" s="591"/>
    </row>
    <row r="459" spans="1:50" hidden="1" outlineLevel="1">
      <c r="A459" s="590"/>
      <c r="B459" s="636" t="s">
        <v>378</v>
      </c>
      <c r="C459" s="636" t="s">
        <v>705</v>
      </c>
      <c r="D459" s="651" t="s">
        <v>706</v>
      </c>
      <c r="E459" s="653"/>
      <c r="F459" s="640">
        <v>26431.337494416301</v>
      </c>
      <c r="G459" s="640">
        <f t="shared" si="7248"/>
        <v>26431.337494416301</v>
      </c>
      <c r="H459" s="653">
        <f t="shared" ref="H459" si="7876">+H460*$F459</f>
        <v>0</v>
      </c>
      <c r="I459" s="653">
        <f t="shared" ref="I459" si="7877">+I460*$F459</f>
        <v>0</v>
      </c>
      <c r="J459" s="653">
        <f t="shared" ref="J459" si="7878">+J460*$F459</f>
        <v>0</v>
      </c>
      <c r="K459" s="653">
        <f t="shared" ref="K459" si="7879">+K460*$F459</f>
        <v>0</v>
      </c>
      <c r="L459" s="653">
        <f t="shared" ref="L459" si="7880">+L460*$F459</f>
        <v>0</v>
      </c>
      <c r="M459" s="653">
        <f t="shared" ref="M459" si="7881">+M460*$F459</f>
        <v>0</v>
      </c>
      <c r="N459" s="653">
        <f t="shared" ref="N459" si="7882">+N460*$F459</f>
        <v>0</v>
      </c>
      <c r="O459" s="653">
        <f t="shared" ref="O459" si="7883">+O460*$F459</f>
        <v>0</v>
      </c>
      <c r="P459" s="653">
        <f t="shared" ref="P459" si="7884">+P460*$F459</f>
        <v>0</v>
      </c>
      <c r="Q459" s="653">
        <f t="shared" ref="Q459" si="7885">+Q460*$F459</f>
        <v>25374.083994639648</v>
      </c>
      <c r="R459" s="653">
        <f t="shared" ref="R459" si="7886">+R460*$F459</f>
        <v>1057.2534997766529</v>
      </c>
      <c r="S459" s="653">
        <f t="shared" ref="S459" si="7887">+S460*$F459</f>
        <v>0</v>
      </c>
      <c r="T459" s="653">
        <f t="shared" ref="T459" si="7888">+T460*$F459</f>
        <v>0</v>
      </c>
      <c r="U459" s="653">
        <f t="shared" ref="U459" si="7889">+U460*$F459</f>
        <v>0</v>
      </c>
      <c r="V459" s="653">
        <f t="shared" ref="V459" si="7890">+V460*$F459</f>
        <v>0</v>
      </c>
      <c r="W459" s="653">
        <f t="shared" ref="W459" si="7891">+W460*$F459</f>
        <v>0</v>
      </c>
      <c r="X459" s="653">
        <f t="shared" ref="X459" si="7892">+X460*$F459</f>
        <v>0</v>
      </c>
      <c r="Y459" s="653">
        <f t="shared" ref="Y459" si="7893">+Y460*$F459</f>
        <v>0</v>
      </c>
      <c r="Z459" s="653">
        <f t="shared" ref="Z459" si="7894">+Z460*$F459</f>
        <v>0</v>
      </c>
      <c r="AA459" s="653">
        <f t="shared" ref="AA459" si="7895">+AA460*$F459</f>
        <v>0</v>
      </c>
      <c r="AB459" s="653">
        <f t="shared" ref="AB459" si="7896">+AB460*$F459</f>
        <v>0</v>
      </c>
      <c r="AC459" s="653">
        <f t="shared" ref="AC459" si="7897">+AC460*$F459</f>
        <v>0</v>
      </c>
      <c r="AD459" s="653">
        <f t="shared" ref="AD459" si="7898">+AD460*$F459</f>
        <v>0</v>
      </c>
      <c r="AE459" s="653">
        <f t="shared" ref="AE459" si="7899">+AE460*$F459</f>
        <v>0</v>
      </c>
      <c r="AF459" s="653">
        <f t="shared" ref="AF459" si="7900">+AF460*$F459</f>
        <v>0</v>
      </c>
      <c r="AG459" s="653">
        <f t="shared" ref="AG459" si="7901">+AG460*$F459</f>
        <v>0</v>
      </c>
      <c r="AH459" s="653">
        <f t="shared" ref="AH459" si="7902">+AH460*$F459</f>
        <v>0</v>
      </c>
      <c r="AI459" s="653">
        <f t="shared" ref="AI459" si="7903">+AI460*$F459</f>
        <v>0</v>
      </c>
      <c r="AJ459" s="653">
        <f t="shared" ref="AJ459" si="7904">+AJ460*$F459</f>
        <v>0</v>
      </c>
      <c r="AK459" s="653">
        <f t="shared" ref="AK459" si="7905">+AK460*$F459</f>
        <v>0</v>
      </c>
      <c r="AL459" s="653">
        <f t="shared" ref="AL459" si="7906">+AL460*$F459</f>
        <v>0</v>
      </c>
      <c r="AM459" s="653">
        <f t="shared" ref="AM459" si="7907">+AM460*$F459</f>
        <v>0</v>
      </c>
      <c r="AN459" s="653">
        <f t="shared" ref="AN459" si="7908">+AN460*$F459</f>
        <v>0</v>
      </c>
      <c r="AO459" s="653">
        <f t="shared" ref="AO459" si="7909">+AO460*$F459</f>
        <v>0</v>
      </c>
      <c r="AP459" s="653">
        <f t="shared" ref="AP459" si="7910">+AP460*$F459</f>
        <v>0</v>
      </c>
      <c r="AQ459" s="653">
        <f t="shared" ref="AQ459" si="7911">+AQ460*$F459</f>
        <v>0</v>
      </c>
      <c r="AR459" s="653">
        <f t="shared" ref="AR459" si="7912">+AR460*$F459</f>
        <v>0</v>
      </c>
      <c r="AS459" s="653">
        <f t="shared" ref="AS459" si="7913">+AS460*$F459</f>
        <v>0</v>
      </c>
      <c r="AT459" s="653">
        <f t="shared" ref="AT459" si="7914">+AT460*$F459</f>
        <v>0</v>
      </c>
      <c r="AU459" s="613">
        <f t="shared" si="7208"/>
        <v>26431.337494416301</v>
      </c>
      <c r="AV459" s="645">
        <f t="shared" si="7206"/>
        <v>0</v>
      </c>
      <c r="AW459" s="656">
        <f t="shared" si="7207"/>
        <v>0</v>
      </c>
      <c r="AX459" s="591"/>
    </row>
    <row r="460" spans="1:50" hidden="1" outlineLevel="1">
      <c r="A460" s="590"/>
      <c r="B460" s="636"/>
      <c r="C460" s="636"/>
      <c r="D460" s="651"/>
      <c r="E460" s="653"/>
      <c r="F460" s="640"/>
      <c r="G460" s="640">
        <f t="shared" si="7248"/>
        <v>1</v>
      </c>
      <c r="H460" s="658">
        <v>0</v>
      </c>
      <c r="I460" s="658">
        <v>0</v>
      </c>
      <c r="J460" s="658">
        <v>0</v>
      </c>
      <c r="K460" s="658">
        <v>0</v>
      </c>
      <c r="L460" s="658">
        <v>0</v>
      </c>
      <c r="M460" s="658">
        <v>0</v>
      </c>
      <c r="N460" s="658">
        <v>0</v>
      </c>
      <c r="O460" s="658">
        <v>0</v>
      </c>
      <c r="P460" s="658">
        <v>0</v>
      </c>
      <c r="Q460" s="658">
        <v>0.96</v>
      </c>
      <c r="R460" s="658">
        <v>4.0000000000000036E-2</v>
      </c>
      <c r="S460" s="658">
        <v>0</v>
      </c>
      <c r="T460" s="658">
        <v>0</v>
      </c>
      <c r="U460" s="658">
        <v>0</v>
      </c>
      <c r="V460" s="658">
        <v>0</v>
      </c>
      <c r="W460" s="658">
        <v>0</v>
      </c>
      <c r="X460" s="658">
        <v>0</v>
      </c>
      <c r="Y460" s="658">
        <v>0</v>
      </c>
      <c r="Z460" s="658">
        <v>0</v>
      </c>
      <c r="AA460" s="658">
        <v>0</v>
      </c>
      <c r="AB460" s="658">
        <v>0</v>
      </c>
      <c r="AC460" s="658">
        <v>0</v>
      </c>
      <c r="AD460" s="658">
        <v>0</v>
      </c>
      <c r="AE460" s="658">
        <v>0</v>
      </c>
      <c r="AF460" s="658">
        <v>0</v>
      </c>
      <c r="AG460" s="658">
        <v>0</v>
      </c>
      <c r="AH460" s="658">
        <v>0</v>
      </c>
      <c r="AI460" s="658">
        <v>0</v>
      </c>
      <c r="AJ460" s="658">
        <v>0</v>
      </c>
      <c r="AK460" s="658">
        <v>0</v>
      </c>
      <c r="AL460" s="658">
        <v>0</v>
      </c>
      <c r="AM460" s="658">
        <v>0</v>
      </c>
      <c r="AN460" s="658">
        <v>0</v>
      </c>
      <c r="AO460" s="658">
        <v>0</v>
      </c>
      <c r="AP460" s="658">
        <v>0</v>
      </c>
      <c r="AQ460" s="658">
        <v>0</v>
      </c>
      <c r="AR460" s="658">
        <v>0</v>
      </c>
      <c r="AS460" s="658">
        <v>0</v>
      </c>
      <c r="AT460" s="658">
        <v>0</v>
      </c>
      <c r="AU460" s="613">
        <f t="shared" si="7208"/>
        <v>1</v>
      </c>
      <c r="AV460" s="645">
        <f t="shared" si="7206"/>
        <v>1</v>
      </c>
      <c r="AW460" s="656" t="e">
        <f t="shared" si="7207"/>
        <v>#DIV/0!</v>
      </c>
      <c r="AX460" s="591"/>
    </row>
    <row r="461" spans="1:50" hidden="1" outlineLevel="1">
      <c r="A461" s="590"/>
      <c r="B461" s="646" t="s">
        <v>305</v>
      </c>
      <c r="C461" s="646" t="s">
        <v>707</v>
      </c>
      <c r="D461" s="647" t="s">
        <v>708</v>
      </c>
      <c r="E461" s="649"/>
      <c r="F461" s="650">
        <v>0</v>
      </c>
      <c r="G461" s="650">
        <f t="shared" si="7248"/>
        <v>0</v>
      </c>
      <c r="H461" s="649">
        <v>0</v>
      </c>
      <c r="I461" s="649">
        <v>0</v>
      </c>
      <c r="J461" s="649">
        <v>0</v>
      </c>
      <c r="K461" s="649">
        <v>0</v>
      </c>
      <c r="L461" s="649">
        <v>0</v>
      </c>
      <c r="M461" s="649">
        <v>0</v>
      </c>
      <c r="N461" s="649">
        <v>0</v>
      </c>
      <c r="O461" s="649">
        <v>0</v>
      </c>
      <c r="P461" s="649">
        <v>0</v>
      </c>
      <c r="Q461" s="649">
        <v>0</v>
      </c>
      <c r="R461" s="649">
        <v>0</v>
      </c>
      <c r="S461" s="649">
        <v>0</v>
      </c>
      <c r="T461" s="649">
        <v>0</v>
      </c>
      <c r="U461" s="649">
        <v>0</v>
      </c>
      <c r="V461" s="649">
        <v>0</v>
      </c>
      <c r="W461" s="649">
        <v>0</v>
      </c>
      <c r="X461" s="649">
        <v>0</v>
      </c>
      <c r="Y461" s="649">
        <v>0</v>
      </c>
      <c r="Z461" s="649">
        <v>0</v>
      </c>
      <c r="AA461" s="649">
        <v>0</v>
      </c>
      <c r="AB461" s="649">
        <v>0</v>
      </c>
      <c r="AC461" s="649">
        <v>0</v>
      </c>
      <c r="AD461" s="649">
        <v>0</v>
      </c>
      <c r="AE461" s="649">
        <v>0</v>
      </c>
      <c r="AF461" s="649">
        <v>0</v>
      </c>
      <c r="AG461" s="649">
        <v>0</v>
      </c>
      <c r="AH461" s="649">
        <v>0</v>
      </c>
      <c r="AI461" s="649">
        <v>0</v>
      </c>
      <c r="AJ461" s="649">
        <v>0</v>
      </c>
      <c r="AK461" s="649">
        <v>0</v>
      </c>
      <c r="AL461" s="649">
        <v>0</v>
      </c>
      <c r="AM461" s="649">
        <v>0</v>
      </c>
      <c r="AN461" s="649">
        <v>0</v>
      </c>
      <c r="AO461" s="649">
        <v>0</v>
      </c>
      <c r="AP461" s="649">
        <v>0</v>
      </c>
      <c r="AQ461" s="649">
        <v>0</v>
      </c>
      <c r="AR461" s="649">
        <v>0</v>
      </c>
      <c r="AS461" s="649">
        <v>0</v>
      </c>
      <c r="AT461" s="649">
        <v>0</v>
      </c>
      <c r="AU461" s="613">
        <f t="shared" si="7208"/>
        <v>0</v>
      </c>
      <c r="AV461" s="645">
        <f t="shared" si="7206"/>
        <v>0</v>
      </c>
      <c r="AW461" s="656" t="e">
        <f t="shared" si="7207"/>
        <v>#DIV/0!</v>
      </c>
      <c r="AX461" s="591"/>
    </row>
    <row r="462" spans="1:50" hidden="1" outlineLevel="1">
      <c r="A462" s="590"/>
      <c r="B462" s="646" t="s">
        <v>305</v>
      </c>
      <c r="C462" s="646" t="s">
        <v>709</v>
      </c>
      <c r="D462" s="647" t="s">
        <v>710</v>
      </c>
      <c r="E462" s="649"/>
      <c r="F462" s="649">
        <f>+F463+F465+F467+F469+F471</f>
        <v>1128849.0827966027</v>
      </c>
      <c r="G462" s="650">
        <f t="shared" si="7248"/>
        <v>1128849.082796603</v>
      </c>
      <c r="H462" s="649">
        <f>+H463+H465+H467+H469+H471</f>
        <v>0</v>
      </c>
      <c r="I462" s="649">
        <f t="shared" ref="I462:AT462" si="7915">+I463+I465+I467+I469+I471</f>
        <v>0</v>
      </c>
      <c r="J462" s="649">
        <f t="shared" si="7915"/>
        <v>0</v>
      </c>
      <c r="K462" s="649">
        <f t="shared" si="7915"/>
        <v>0</v>
      </c>
      <c r="L462" s="649">
        <f t="shared" si="7915"/>
        <v>0</v>
      </c>
      <c r="M462" s="649">
        <f t="shared" si="7915"/>
        <v>0</v>
      </c>
      <c r="N462" s="649">
        <f t="shared" si="7915"/>
        <v>0</v>
      </c>
      <c r="O462" s="649">
        <f t="shared" si="7915"/>
        <v>0</v>
      </c>
      <c r="P462" s="649">
        <f t="shared" si="7915"/>
        <v>0</v>
      </c>
      <c r="Q462" s="649">
        <f t="shared" si="7915"/>
        <v>0</v>
      </c>
      <c r="R462" s="649">
        <f t="shared" si="7915"/>
        <v>108088.29718480867</v>
      </c>
      <c r="S462" s="649">
        <f t="shared" si="7915"/>
        <v>1020760.7856117943</v>
      </c>
      <c r="T462" s="649">
        <f t="shared" si="7915"/>
        <v>0</v>
      </c>
      <c r="U462" s="649">
        <f t="shared" si="7915"/>
        <v>0</v>
      </c>
      <c r="V462" s="649">
        <f t="shared" si="7915"/>
        <v>0</v>
      </c>
      <c r="W462" s="649">
        <f t="shared" si="7915"/>
        <v>0</v>
      </c>
      <c r="X462" s="649">
        <f t="shared" si="7915"/>
        <v>0</v>
      </c>
      <c r="Y462" s="649">
        <f t="shared" si="7915"/>
        <v>0</v>
      </c>
      <c r="Z462" s="649">
        <f t="shared" si="7915"/>
        <v>0</v>
      </c>
      <c r="AA462" s="649">
        <f t="shared" si="7915"/>
        <v>0</v>
      </c>
      <c r="AB462" s="649">
        <f t="shared" si="7915"/>
        <v>0</v>
      </c>
      <c r="AC462" s="649">
        <f t="shared" si="7915"/>
        <v>0</v>
      </c>
      <c r="AD462" s="649">
        <f t="shared" si="7915"/>
        <v>0</v>
      </c>
      <c r="AE462" s="649">
        <f t="shared" si="7915"/>
        <v>0</v>
      </c>
      <c r="AF462" s="649">
        <f t="shared" si="7915"/>
        <v>0</v>
      </c>
      <c r="AG462" s="649">
        <f t="shared" si="7915"/>
        <v>0</v>
      </c>
      <c r="AH462" s="649">
        <f t="shared" si="7915"/>
        <v>0</v>
      </c>
      <c r="AI462" s="649">
        <f t="shared" si="7915"/>
        <v>0</v>
      </c>
      <c r="AJ462" s="649">
        <f t="shared" si="7915"/>
        <v>0</v>
      </c>
      <c r="AK462" s="649">
        <f t="shared" si="7915"/>
        <v>0</v>
      </c>
      <c r="AL462" s="649">
        <f t="shared" si="7915"/>
        <v>0</v>
      </c>
      <c r="AM462" s="649">
        <f t="shared" si="7915"/>
        <v>0</v>
      </c>
      <c r="AN462" s="649">
        <f t="shared" si="7915"/>
        <v>0</v>
      </c>
      <c r="AO462" s="649">
        <f t="shared" si="7915"/>
        <v>0</v>
      </c>
      <c r="AP462" s="649">
        <f t="shared" si="7915"/>
        <v>0</v>
      </c>
      <c r="AQ462" s="649">
        <f t="shared" si="7915"/>
        <v>0</v>
      </c>
      <c r="AR462" s="649">
        <f t="shared" si="7915"/>
        <v>0</v>
      </c>
      <c r="AS462" s="649">
        <f t="shared" si="7915"/>
        <v>0</v>
      </c>
      <c r="AT462" s="649">
        <f t="shared" si="7915"/>
        <v>0</v>
      </c>
      <c r="AU462" s="613">
        <f t="shared" si="7208"/>
        <v>1128849.082796603</v>
      </c>
      <c r="AV462" s="645">
        <f t="shared" si="7206"/>
        <v>0</v>
      </c>
      <c r="AW462" s="656">
        <f t="shared" si="7207"/>
        <v>0</v>
      </c>
      <c r="AX462" s="591"/>
    </row>
    <row r="463" spans="1:50" hidden="1" outlineLevel="1">
      <c r="A463" s="590"/>
      <c r="B463" s="636" t="s">
        <v>378</v>
      </c>
      <c r="C463" s="636" t="s">
        <v>711</v>
      </c>
      <c r="D463" s="651" t="s">
        <v>698</v>
      </c>
      <c r="E463" s="653"/>
      <c r="F463" s="640">
        <v>669969.76362545055</v>
      </c>
      <c r="G463" s="640">
        <f t="shared" si="7248"/>
        <v>669969.76362545055</v>
      </c>
      <c r="H463" s="653">
        <f t="shared" ref="H463" si="7916">+H464*$F463</f>
        <v>0</v>
      </c>
      <c r="I463" s="653">
        <f t="shared" ref="I463" si="7917">+I464*$F463</f>
        <v>0</v>
      </c>
      <c r="J463" s="653">
        <f t="shared" ref="J463" si="7918">+J464*$F463</f>
        <v>0</v>
      </c>
      <c r="K463" s="653">
        <f t="shared" ref="K463" si="7919">+K464*$F463</f>
        <v>0</v>
      </c>
      <c r="L463" s="653">
        <f t="shared" ref="L463" si="7920">+L464*$F463</f>
        <v>0</v>
      </c>
      <c r="M463" s="653">
        <f t="shared" ref="M463" si="7921">+M464*$F463</f>
        <v>0</v>
      </c>
      <c r="N463" s="653">
        <f t="shared" ref="N463" si="7922">+N464*$F463</f>
        <v>0</v>
      </c>
      <c r="O463" s="653">
        <f t="shared" ref="O463" si="7923">+O464*$F463</f>
        <v>0</v>
      </c>
      <c r="P463" s="653">
        <f t="shared" ref="P463" si="7924">+P464*$F463</f>
        <v>0</v>
      </c>
      <c r="Q463" s="653">
        <f t="shared" ref="Q463" si="7925">+Q464*$F463</f>
        <v>0</v>
      </c>
      <c r="R463" s="653">
        <f t="shared" ref="R463" si="7926">+R464*$F463</f>
        <v>0</v>
      </c>
      <c r="S463" s="653">
        <f t="shared" ref="S463" si="7927">+S464*$F463</f>
        <v>669969.76362545055</v>
      </c>
      <c r="T463" s="653">
        <f t="shared" ref="T463" si="7928">+T464*$F463</f>
        <v>0</v>
      </c>
      <c r="U463" s="653">
        <f t="shared" ref="U463" si="7929">+U464*$F463</f>
        <v>0</v>
      </c>
      <c r="V463" s="653">
        <f t="shared" ref="V463" si="7930">+V464*$F463</f>
        <v>0</v>
      </c>
      <c r="W463" s="653">
        <f t="shared" ref="W463" si="7931">+W464*$F463</f>
        <v>0</v>
      </c>
      <c r="X463" s="653">
        <f t="shared" ref="X463" si="7932">+X464*$F463</f>
        <v>0</v>
      </c>
      <c r="Y463" s="653">
        <f t="shared" ref="Y463" si="7933">+Y464*$F463</f>
        <v>0</v>
      </c>
      <c r="Z463" s="653">
        <f t="shared" ref="Z463" si="7934">+Z464*$F463</f>
        <v>0</v>
      </c>
      <c r="AA463" s="653">
        <f t="shared" ref="AA463" si="7935">+AA464*$F463</f>
        <v>0</v>
      </c>
      <c r="AB463" s="653">
        <f t="shared" ref="AB463" si="7936">+AB464*$F463</f>
        <v>0</v>
      </c>
      <c r="AC463" s="653">
        <f t="shared" ref="AC463" si="7937">+AC464*$F463</f>
        <v>0</v>
      </c>
      <c r="AD463" s="653">
        <f t="shared" ref="AD463" si="7938">+AD464*$F463</f>
        <v>0</v>
      </c>
      <c r="AE463" s="653">
        <f t="shared" ref="AE463" si="7939">+AE464*$F463</f>
        <v>0</v>
      </c>
      <c r="AF463" s="653">
        <f t="shared" ref="AF463" si="7940">+AF464*$F463</f>
        <v>0</v>
      </c>
      <c r="AG463" s="653">
        <f t="shared" ref="AG463" si="7941">+AG464*$F463</f>
        <v>0</v>
      </c>
      <c r="AH463" s="653">
        <f t="shared" ref="AH463" si="7942">+AH464*$F463</f>
        <v>0</v>
      </c>
      <c r="AI463" s="653">
        <f t="shared" ref="AI463" si="7943">+AI464*$F463</f>
        <v>0</v>
      </c>
      <c r="AJ463" s="653">
        <f t="shared" ref="AJ463" si="7944">+AJ464*$F463</f>
        <v>0</v>
      </c>
      <c r="AK463" s="653">
        <f t="shared" ref="AK463" si="7945">+AK464*$F463</f>
        <v>0</v>
      </c>
      <c r="AL463" s="653">
        <f t="shared" ref="AL463" si="7946">+AL464*$F463</f>
        <v>0</v>
      </c>
      <c r="AM463" s="653">
        <f t="shared" ref="AM463" si="7947">+AM464*$F463</f>
        <v>0</v>
      </c>
      <c r="AN463" s="653">
        <f t="shared" ref="AN463" si="7948">+AN464*$F463</f>
        <v>0</v>
      </c>
      <c r="AO463" s="653">
        <f t="shared" ref="AO463" si="7949">+AO464*$F463</f>
        <v>0</v>
      </c>
      <c r="AP463" s="653">
        <f t="shared" ref="AP463" si="7950">+AP464*$F463</f>
        <v>0</v>
      </c>
      <c r="AQ463" s="653">
        <f t="shared" ref="AQ463" si="7951">+AQ464*$F463</f>
        <v>0</v>
      </c>
      <c r="AR463" s="653">
        <f t="shared" ref="AR463" si="7952">+AR464*$F463</f>
        <v>0</v>
      </c>
      <c r="AS463" s="653">
        <f t="shared" ref="AS463" si="7953">+AS464*$F463</f>
        <v>0</v>
      </c>
      <c r="AT463" s="653">
        <f t="shared" ref="AT463" si="7954">+AT464*$F463</f>
        <v>0</v>
      </c>
      <c r="AU463" s="613">
        <f t="shared" si="7208"/>
        <v>669969.76362545055</v>
      </c>
      <c r="AV463" s="645">
        <f t="shared" si="7206"/>
        <v>0</v>
      </c>
      <c r="AW463" s="656">
        <f t="shared" si="7207"/>
        <v>0</v>
      </c>
      <c r="AX463" s="591"/>
    </row>
    <row r="464" spans="1:50" hidden="1" outlineLevel="1">
      <c r="A464" s="590"/>
      <c r="B464" s="636"/>
      <c r="C464" s="636"/>
      <c r="D464" s="651"/>
      <c r="E464" s="653"/>
      <c r="F464" s="640"/>
      <c r="G464" s="640">
        <f t="shared" si="7248"/>
        <v>1</v>
      </c>
      <c r="H464" s="658">
        <v>0</v>
      </c>
      <c r="I464" s="658">
        <v>0</v>
      </c>
      <c r="J464" s="658">
        <v>0</v>
      </c>
      <c r="K464" s="658">
        <v>0</v>
      </c>
      <c r="L464" s="658">
        <v>0</v>
      </c>
      <c r="M464" s="658">
        <v>0</v>
      </c>
      <c r="N464" s="658">
        <v>0</v>
      </c>
      <c r="O464" s="658">
        <v>0</v>
      </c>
      <c r="P464" s="658">
        <v>0</v>
      </c>
      <c r="Q464" s="658">
        <v>0</v>
      </c>
      <c r="R464" s="658">
        <v>0</v>
      </c>
      <c r="S464" s="658">
        <v>1</v>
      </c>
      <c r="T464" s="658">
        <v>0</v>
      </c>
      <c r="U464" s="658">
        <v>0</v>
      </c>
      <c r="V464" s="658">
        <v>0</v>
      </c>
      <c r="W464" s="658">
        <v>0</v>
      </c>
      <c r="X464" s="658">
        <v>0</v>
      </c>
      <c r="Y464" s="658">
        <v>0</v>
      </c>
      <c r="Z464" s="658">
        <v>0</v>
      </c>
      <c r="AA464" s="658">
        <v>0</v>
      </c>
      <c r="AB464" s="658">
        <v>0</v>
      </c>
      <c r="AC464" s="658">
        <v>0</v>
      </c>
      <c r="AD464" s="658">
        <v>0</v>
      </c>
      <c r="AE464" s="658">
        <v>0</v>
      </c>
      <c r="AF464" s="658">
        <v>0</v>
      </c>
      <c r="AG464" s="658">
        <v>0</v>
      </c>
      <c r="AH464" s="658">
        <v>0</v>
      </c>
      <c r="AI464" s="658">
        <v>0</v>
      </c>
      <c r="AJ464" s="658">
        <v>0</v>
      </c>
      <c r="AK464" s="658">
        <v>0</v>
      </c>
      <c r="AL464" s="658">
        <v>0</v>
      </c>
      <c r="AM464" s="658">
        <v>0</v>
      </c>
      <c r="AN464" s="658">
        <v>0</v>
      </c>
      <c r="AO464" s="658">
        <v>0</v>
      </c>
      <c r="AP464" s="658">
        <v>0</v>
      </c>
      <c r="AQ464" s="658">
        <v>0</v>
      </c>
      <c r="AR464" s="658">
        <v>0</v>
      </c>
      <c r="AS464" s="658">
        <v>0</v>
      </c>
      <c r="AT464" s="658">
        <v>0</v>
      </c>
      <c r="AU464" s="613">
        <f t="shared" si="7208"/>
        <v>1</v>
      </c>
      <c r="AV464" s="645">
        <f t="shared" si="7206"/>
        <v>1</v>
      </c>
      <c r="AW464" s="656" t="e">
        <f t="shared" si="7207"/>
        <v>#DIV/0!</v>
      </c>
      <c r="AX464" s="591"/>
    </row>
    <row r="465" spans="1:50" hidden="1" outlineLevel="1">
      <c r="A465" s="590"/>
      <c r="B465" s="636" t="s">
        <v>378</v>
      </c>
      <c r="C465" s="636" t="s">
        <v>712</v>
      </c>
      <c r="D465" s="651" t="s">
        <v>700</v>
      </c>
      <c r="E465" s="653"/>
      <c r="F465" s="640">
        <v>226057.49172856045</v>
      </c>
      <c r="G465" s="640">
        <f t="shared" si="7248"/>
        <v>226057.49172856045</v>
      </c>
      <c r="H465" s="653">
        <f t="shared" ref="H465" si="7955">+H466*$F465</f>
        <v>0</v>
      </c>
      <c r="I465" s="653">
        <f t="shared" ref="I465" si="7956">+I466*$F465</f>
        <v>0</v>
      </c>
      <c r="J465" s="653">
        <f t="shared" ref="J465" si="7957">+J466*$F465</f>
        <v>0</v>
      </c>
      <c r="K465" s="653">
        <f t="shared" ref="K465" si="7958">+K466*$F465</f>
        <v>0</v>
      </c>
      <c r="L465" s="653">
        <f t="shared" ref="L465" si="7959">+L466*$F465</f>
        <v>0</v>
      </c>
      <c r="M465" s="653">
        <f t="shared" ref="M465" si="7960">+M466*$F465</f>
        <v>0</v>
      </c>
      <c r="N465" s="653">
        <f t="shared" ref="N465" si="7961">+N466*$F465</f>
        <v>0</v>
      </c>
      <c r="O465" s="653">
        <f t="shared" ref="O465" si="7962">+O466*$F465</f>
        <v>0</v>
      </c>
      <c r="P465" s="653">
        <f t="shared" ref="P465" si="7963">+P466*$F465</f>
        <v>0</v>
      </c>
      <c r="Q465" s="653">
        <f t="shared" ref="Q465" si="7964">+Q466*$F465</f>
        <v>0</v>
      </c>
      <c r="R465" s="653">
        <f t="shared" ref="R465" si="7965">+R466*$F465</f>
        <v>0</v>
      </c>
      <c r="S465" s="653">
        <f t="shared" ref="S465" si="7966">+S466*$F465</f>
        <v>226057.49172856045</v>
      </c>
      <c r="T465" s="653">
        <f t="shared" ref="T465" si="7967">+T466*$F465</f>
        <v>0</v>
      </c>
      <c r="U465" s="653">
        <f t="shared" ref="U465" si="7968">+U466*$F465</f>
        <v>0</v>
      </c>
      <c r="V465" s="653">
        <f t="shared" ref="V465" si="7969">+V466*$F465</f>
        <v>0</v>
      </c>
      <c r="W465" s="653">
        <f t="shared" ref="W465" si="7970">+W466*$F465</f>
        <v>0</v>
      </c>
      <c r="X465" s="653">
        <f t="shared" ref="X465" si="7971">+X466*$F465</f>
        <v>0</v>
      </c>
      <c r="Y465" s="653">
        <f t="shared" ref="Y465" si="7972">+Y466*$F465</f>
        <v>0</v>
      </c>
      <c r="Z465" s="653">
        <f t="shared" ref="Z465" si="7973">+Z466*$F465</f>
        <v>0</v>
      </c>
      <c r="AA465" s="653">
        <f t="shared" ref="AA465" si="7974">+AA466*$F465</f>
        <v>0</v>
      </c>
      <c r="AB465" s="653">
        <f t="shared" ref="AB465" si="7975">+AB466*$F465</f>
        <v>0</v>
      </c>
      <c r="AC465" s="653">
        <f t="shared" ref="AC465" si="7976">+AC466*$F465</f>
        <v>0</v>
      </c>
      <c r="AD465" s="653">
        <f t="shared" ref="AD465" si="7977">+AD466*$F465</f>
        <v>0</v>
      </c>
      <c r="AE465" s="653">
        <f t="shared" ref="AE465" si="7978">+AE466*$F465</f>
        <v>0</v>
      </c>
      <c r="AF465" s="653">
        <f t="shared" ref="AF465" si="7979">+AF466*$F465</f>
        <v>0</v>
      </c>
      <c r="AG465" s="653">
        <f t="shared" ref="AG465" si="7980">+AG466*$F465</f>
        <v>0</v>
      </c>
      <c r="AH465" s="653">
        <f t="shared" ref="AH465" si="7981">+AH466*$F465</f>
        <v>0</v>
      </c>
      <c r="AI465" s="653">
        <f t="shared" ref="AI465" si="7982">+AI466*$F465</f>
        <v>0</v>
      </c>
      <c r="AJ465" s="653">
        <f t="shared" ref="AJ465" si="7983">+AJ466*$F465</f>
        <v>0</v>
      </c>
      <c r="AK465" s="653">
        <f t="shared" ref="AK465" si="7984">+AK466*$F465</f>
        <v>0</v>
      </c>
      <c r="AL465" s="653">
        <f t="shared" ref="AL465" si="7985">+AL466*$F465</f>
        <v>0</v>
      </c>
      <c r="AM465" s="653">
        <f t="shared" ref="AM465" si="7986">+AM466*$F465</f>
        <v>0</v>
      </c>
      <c r="AN465" s="653">
        <f t="shared" ref="AN465" si="7987">+AN466*$F465</f>
        <v>0</v>
      </c>
      <c r="AO465" s="653">
        <f t="shared" ref="AO465" si="7988">+AO466*$F465</f>
        <v>0</v>
      </c>
      <c r="AP465" s="653">
        <f t="shared" ref="AP465" si="7989">+AP466*$F465</f>
        <v>0</v>
      </c>
      <c r="AQ465" s="653">
        <f t="shared" ref="AQ465" si="7990">+AQ466*$F465</f>
        <v>0</v>
      </c>
      <c r="AR465" s="653">
        <f t="shared" ref="AR465" si="7991">+AR466*$F465</f>
        <v>0</v>
      </c>
      <c r="AS465" s="653">
        <f t="shared" ref="AS465" si="7992">+AS466*$F465</f>
        <v>0</v>
      </c>
      <c r="AT465" s="653">
        <f t="shared" ref="AT465" si="7993">+AT466*$F465</f>
        <v>0</v>
      </c>
      <c r="AU465" s="613">
        <f t="shared" si="7208"/>
        <v>226057.49172856045</v>
      </c>
      <c r="AV465" s="645">
        <f t="shared" si="7206"/>
        <v>0</v>
      </c>
      <c r="AW465" s="656">
        <f t="shared" si="7207"/>
        <v>0</v>
      </c>
      <c r="AX465" s="591"/>
    </row>
    <row r="466" spans="1:50" hidden="1" outlineLevel="1">
      <c r="A466" s="590"/>
      <c r="B466" s="636"/>
      <c r="C466" s="636"/>
      <c r="D466" s="651"/>
      <c r="E466" s="653"/>
      <c r="F466" s="640"/>
      <c r="G466" s="640">
        <f t="shared" si="7248"/>
        <v>1</v>
      </c>
      <c r="H466" s="658">
        <v>0</v>
      </c>
      <c r="I466" s="658">
        <v>0</v>
      </c>
      <c r="J466" s="658">
        <v>0</v>
      </c>
      <c r="K466" s="658">
        <v>0</v>
      </c>
      <c r="L466" s="658">
        <v>0</v>
      </c>
      <c r="M466" s="658">
        <v>0</v>
      </c>
      <c r="N466" s="658">
        <v>0</v>
      </c>
      <c r="O466" s="658">
        <v>0</v>
      </c>
      <c r="P466" s="658">
        <v>0</v>
      </c>
      <c r="Q466" s="658">
        <v>0</v>
      </c>
      <c r="R466" s="658">
        <v>0</v>
      </c>
      <c r="S466" s="658">
        <v>1</v>
      </c>
      <c r="T466" s="658">
        <v>0</v>
      </c>
      <c r="U466" s="658">
        <v>0</v>
      </c>
      <c r="V466" s="658">
        <v>0</v>
      </c>
      <c r="W466" s="658">
        <v>0</v>
      </c>
      <c r="X466" s="658">
        <v>0</v>
      </c>
      <c r="Y466" s="658">
        <v>0</v>
      </c>
      <c r="Z466" s="658">
        <v>0</v>
      </c>
      <c r="AA466" s="658">
        <v>0</v>
      </c>
      <c r="AB466" s="658">
        <v>0</v>
      </c>
      <c r="AC466" s="658">
        <v>0</v>
      </c>
      <c r="AD466" s="658">
        <v>0</v>
      </c>
      <c r="AE466" s="658">
        <v>0</v>
      </c>
      <c r="AF466" s="658">
        <v>0</v>
      </c>
      <c r="AG466" s="658">
        <v>0</v>
      </c>
      <c r="AH466" s="658">
        <v>0</v>
      </c>
      <c r="AI466" s="658">
        <v>0</v>
      </c>
      <c r="AJ466" s="658">
        <v>0</v>
      </c>
      <c r="AK466" s="658">
        <v>0</v>
      </c>
      <c r="AL466" s="658">
        <v>0</v>
      </c>
      <c r="AM466" s="658">
        <v>0</v>
      </c>
      <c r="AN466" s="658">
        <v>0</v>
      </c>
      <c r="AO466" s="658">
        <v>0</v>
      </c>
      <c r="AP466" s="658">
        <v>0</v>
      </c>
      <c r="AQ466" s="658">
        <v>0</v>
      </c>
      <c r="AR466" s="658">
        <v>0</v>
      </c>
      <c r="AS466" s="658">
        <v>0</v>
      </c>
      <c r="AT466" s="658">
        <v>0</v>
      </c>
      <c r="AU466" s="613">
        <f t="shared" si="7208"/>
        <v>1</v>
      </c>
      <c r="AV466" s="645">
        <f t="shared" si="7206"/>
        <v>1</v>
      </c>
      <c r="AW466" s="656" t="e">
        <f t="shared" si="7207"/>
        <v>#DIV/0!</v>
      </c>
      <c r="AX466" s="591"/>
    </row>
    <row r="467" spans="1:50" hidden="1" outlineLevel="1">
      <c r="A467" s="590"/>
      <c r="B467" s="636" t="s">
        <v>378</v>
      </c>
      <c r="C467" s="636" t="s">
        <v>713</v>
      </c>
      <c r="D467" s="651" t="s">
        <v>721</v>
      </c>
      <c r="E467" s="653"/>
      <c r="F467" s="640">
        <v>123641.72927611857</v>
      </c>
      <c r="G467" s="640">
        <f t="shared" si="7248"/>
        <v>123641.72927611857</v>
      </c>
      <c r="H467" s="653">
        <f t="shared" ref="H467" si="7994">+H468*$F467</f>
        <v>0</v>
      </c>
      <c r="I467" s="653">
        <f t="shared" ref="I467" si="7995">+I468*$F467</f>
        <v>0</v>
      </c>
      <c r="J467" s="653">
        <f t="shared" ref="J467" si="7996">+J468*$F467</f>
        <v>0</v>
      </c>
      <c r="K467" s="653">
        <f t="shared" ref="K467" si="7997">+K468*$F467</f>
        <v>0</v>
      </c>
      <c r="L467" s="653">
        <f t="shared" ref="L467" si="7998">+L468*$F467</f>
        <v>0</v>
      </c>
      <c r="M467" s="653">
        <f t="shared" ref="M467" si="7999">+M468*$F467</f>
        <v>0</v>
      </c>
      <c r="N467" s="653">
        <f t="shared" ref="N467" si="8000">+N468*$F467</f>
        <v>0</v>
      </c>
      <c r="O467" s="653">
        <f t="shared" ref="O467" si="8001">+O468*$F467</f>
        <v>0</v>
      </c>
      <c r="P467" s="653">
        <f t="shared" ref="P467" si="8002">+P468*$F467</f>
        <v>0</v>
      </c>
      <c r="Q467" s="653">
        <f t="shared" ref="Q467" si="8003">+Q468*$F467</f>
        <v>0</v>
      </c>
      <c r="R467" s="653">
        <f t="shared" ref="R467" si="8004">+R468*$F467</f>
        <v>0</v>
      </c>
      <c r="S467" s="653">
        <f t="shared" ref="S467" si="8005">+S468*$F467</f>
        <v>123641.72927611857</v>
      </c>
      <c r="T467" s="653">
        <f t="shared" ref="T467" si="8006">+T468*$F467</f>
        <v>0</v>
      </c>
      <c r="U467" s="653">
        <f t="shared" ref="U467" si="8007">+U468*$F467</f>
        <v>0</v>
      </c>
      <c r="V467" s="653">
        <f t="shared" ref="V467" si="8008">+V468*$F467</f>
        <v>0</v>
      </c>
      <c r="W467" s="653">
        <f t="shared" ref="W467" si="8009">+W468*$F467</f>
        <v>0</v>
      </c>
      <c r="X467" s="653">
        <f t="shared" ref="X467" si="8010">+X468*$F467</f>
        <v>0</v>
      </c>
      <c r="Y467" s="653">
        <f t="shared" ref="Y467" si="8011">+Y468*$F467</f>
        <v>0</v>
      </c>
      <c r="Z467" s="653">
        <f t="shared" ref="Z467" si="8012">+Z468*$F467</f>
        <v>0</v>
      </c>
      <c r="AA467" s="653">
        <f t="shared" ref="AA467" si="8013">+AA468*$F467</f>
        <v>0</v>
      </c>
      <c r="AB467" s="653">
        <f t="shared" ref="AB467" si="8014">+AB468*$F467</f>
        <v>0</v>
      </c>
      <c r="AC467" s="653">
        <f t="shared" ref="AC467" si="8015">+AC468*$F467</f>
        <v>0</v>
      </c>
      <c r="AD467" s="653">
        <f t="shared" ref="AD467" si="8016">+AD468*$F467</f>
        <v>0</v>
      </c>
      <c r="AE467" s="653">
        <f t="shared" ref="AE467" si="8017">+AE468*$F467</f>
        <v>0</v>
      </c>
      <c r="AF467" s="653">
        <f t="shared" ref="AF467" si="8018">+AF468*$F467</f>
        <v>0</v>
      </c>
      <c r="AG467" s="653">
        <f t="shared" ref="AG467" si="8019">+AG468*$F467</f>
        <v>0</v>
      </c>
      <c r="AH467" s="653">
        <f t="shared" ref="AH467" si="8020">+AH468*$F467</f>
        <v>0</v>
      </c>
      <c r="AI467" s="653">
        <f t="shared" ref="AI467" si="8021">+AI468*$F467</f>
        <v>0</v>
      </c>
      <c r="AJ467" s="653">
        <f t="shared" ref="AJ467" si="8022">+AJ468*$F467</f>
        <v>0</v>
      </c>
      <c r="AK467" s="653">
        <f t="shared" ref="AK467" si="8023">+AK468*$F467</f>
        <v>0</v>
      </c>
      <c r="AL467" s="653">
        <f t="shared" ref="AL467" si="8024">+AL468*$F467</f>
        <v>0</v>
      </c>
      <c r="AM467" s="653">
        <f t="shared" ref="AM467" si="8025">+AM468*$F467</f>
        <v>0</v>
      </c>
      <c r="AN467" s="653">
        <f t="shared" ref="AN467" si="8026">+AN468*$F467</f>
        <v>0</v>
      </c>
      <c r="AO467" s="653">
        <f t="shared" ref="AO467" si="8027">+AO468*$F467</f>
        <v>0</v>
      </c>
      <c r="AP467" s="653">
        <f t="shared" ref="AP467" si="8028">+AP468*$F467</f>
        <v>0</v>
      </c>
      <c r="AQ467" s="653">
        <f t="shared" ref="AQ467" si="8029">+AQ468*$F467</f>
        <v>0</v>
      </c>
      <c r="AR467" s="653">
        <f t="shared" ref="AR467" si="8030">+AR468*$F467</f>
        <v>0</v>
      </c>
      <c r="AS467" s="653">
        <f t="shared" ref="AS467" si="8031">+AS468*$F467</f>
        <v>0</v>
      </c>
      <c r="AT467" s="653">
        <f t="shared" ref="AT467" si="8032">+AT468*$F467</f>
        <v>0</v>
      </c>
      <c r="AU467" s="613">
        <f t="shared" si="7208"/>
        <v>123641.72927611857</v>
      </c>
      <c r="AV467" s="645">
        <f t="shared" si="7206"/>
        <v>0</v>
      </c>
      <c r="AW467" s="656">
        <f t="shared" si="7207"/>
        <v>0</v>
      </c>
      <c r="AX467" s="591"/>
    </row>
    <row r="468" spans="1:50" hidden="1" outlineLevel="1">
      <c r="A468" s="590"/>
      <c r="B468" s="636"/>
      <c r="C468" s="636"/>
      <c r="D468" s="651"/>
      <c r="E468" s="653"/>
      <c r="F468" s="640"/>
      <c r="G468" s="640">
        <f t="shared" si="7248"/>
        <v>1</v>
      </c>
      <c r="H468" s="658">
        <v>0</v>
      </c>
      <c r="I468" s="658">
        <v>0</v>
      </c>
      <c r="J468" s="658">
        <v>0</v>
      </c>
      <c r="K468" s="658">
        <v>0</v>
      </c>
      <c r="L468" s="658">
        <v>0</v>
      </c>
      <c r="M468" s="658">
        <v>0</v>
      </c>
      <c r="N468" s="658">
        <v>0</v>
      </c>
      <c r="O468" s="658">
        <v>0</v>
      </c>
      <c r="P468" s="658">
        <v>0</v>
      </c>
      <c r="Q468" s="658">
        <v>0</v>
      </c>
      <c r="R468" s="658">
        <v>0</v>
      </c>
      <c r="S468" s="658">
        <v>1</v>
      </c>
      <c r="T468" s="658">
        <v>0</v>
      </c>
      <c r="U468" s="658">
        <v>0</v>
      </c>
      <c r="V468" s="658">
        <v>0</v>
      </c>
      <c r="W468" s="658">
        <v>0</v>
      </c>
      <c r="X468" s="658">
        <v>0</v>
      </c>
      <c r="Y468" s="658">
        <v>0</v>
      </c>
      <c r="Z468" s="658">
        <v>0</v>
      </c>
      <c r="AA468" s="658">
        <v>0</v>
      </c>
      <c r="AB468" s="658">
        <v>0</v>
      </c>
      <c r="AC468" s="658">
        <v>0</v>
      </c>
      <c r="AD468" s="658">
        <v>0</v>
      </c>
      <c r="AE468" s="658">
        <v>0</v>
      </c>
      <c r="AF468" s="658">
        <v>0</v>
      </c>
      <c r="AG468" s="658">
        <v>0</v>
      </c>
      <c r="AH468" s="658">
        <v>0</v>
      </c>
      <c r="AI468" s="658">
        <v>0</v>
      </c>
      <c r="AJ468" s="658">
        <v>0</v>
      </c>
      <c r="AK468" s="658">
        <v>0</v>
      </c>
      <c r="AL468" s="658">
        <v>0</v>
      </c>
      <c r="AM468" s="658">
        <v>0</v>
      </c>
      <c r="AN468" s="658">
        <v>0</v>
      </c>
      <c r="AO468" s="658">
        <v>0</v>
      </c>
      <c r="AP468" s="658">
        <v>0</v>
      </c>
      <c r="AQ468" s="658">
        <v>0</v>
      </c>
      <c r="AR468" s="658">
        <v>0</v>
      </c>
      <c r="AS468" s="658">
        <v>0</v>
      </c>
      <c r="AT468" s="658">
        <v>0</v>
      </c>
      <c r="AU468" s="613">
        <f t="shared" si="7208"/>
        <v>1</v>
      </c>
      <c r="AV468" s="645">
        <f t="shared" si="7206"/>
        <v>1</v>
      </c>
      <c r="AW468" s="656" t="e">
        <f t="shared" si="7207"/>
        <v>#DIV/0!</v>
      </c>
      <c r="AX468" s="591"/>
    </row>
    <row r="469" spans="1:50" hidden="1" outlineLevel="1">
      <c r="A469" s="590"/>
      <c r="B469" s="636" t="s">
        <v>378</v>
      </c>
      <c r="C469" s="636" t="s">
        <v>714</v>
      </c>
      <c r="D469" s="651" t="s">
        <v>704</v>
      </c>
      <c r="E469" s="653"/>
      <c r="F469" s="640">
        <v>89356.595045661175</v>
      </c>
      <c r="G469" s="640">
        <f t="shared" si="7248"/>
        <v>89356.595045661175</v>
      </c>
      <c r="H469" s="653">
        <f t="shared" ref="H469" si="8033">+H470*$F469</f>
        <v>0</v>
      </c>
      <c r="I469" s="653">
        <f t="shared" ref="I469" si="8034">+I470*$F469</f>
        <v>0</v>
      </c>
      <c r="J469" s="653">
        <f t="shared" ref="J469" si="8035">+J470*$F469</f>
        <v>0</v>
      </c>
      <c r="K469" s="653">
        <f t="shared" ref="K469" si="8036">+K470*$F469</f>
        <v>0</v>
      </c>
      <c r="L469" s="653">
        <f t="shared" ref="L469" si="8037">+L470*$F469</f>
        <v>0</v>
      </c>
      <c r="M469" s="653">
        <f t="shared" ref="M469" si="8038">+M470*$F469</f>
        <v>0</v>
      </c>
      <c r="N469" s="653">
        <f t="shared" ref="N469" si="8039">+N470*$F469</f>
        <v>0</v>
      </c>
      <c r="O469" s="653">
        <f t="shared" ref="O469" si="8040">+O470*$F469</f>
        <v>0</v>
      </c>
      <c r="P469" s="653">
        <f t="shared" ref="P469" si="8041">+P470*$F469</f>
        <v>0</v>
      </c>
      <c r="Q469" s="653">
        <f t="shared" ref="Q469" si="8042">+Q470*$F469</f>
        <v>0</v>
      </c>
      <c r="R469" s="653">
        <f t="shared" ref="R469" si="8043">+R470*$F469</f>
        <v>88463.029095204562</v>
      </c>
      <c r="S469" s="653">
        <f t="shared" ref="S469" si="8044">+S470*$F469</f>
        <v>893.56595045661254</v>
      </c>
      <c r="T469" s="653">
        <f t="shared" ref="T469" si="8045">+T470*$F469</f>
        <v>0</v>
      </c>
      <c r="U469" s="653">
        <f t="shared" ref="U469" si="8046">+U470*$F469</f>
        <v>0</v>
      </c>
      <c r="V469" s="653">
        <f t="shared" ref="V469" si="8047">+V470*$F469</f>
        <v>0</v>
      </c>
      <c r="W469" s="653">
        <f t="shared" ref="W469" si="8048">+W470*$F469</f>
        <v>0</v>
      </c>
      <c r="X469" s="653">
        <f t="shared" ref="X469" si="8049">+X470*$F469</f>
        <v>0</v>
      </c>
      <c r="Y469" s="653">
        <f t="shared" ref="Y469" si="8050">+Y470*$F469</f>
        <v>0</v>
      </c>
      <c r="Z469" s="653">
        <f t="shared" ref="Z469" si="8051">+Z470*$F469</f>
        <v>0</v>
      </c>
      <c r="AA469" s="653">
        <f t="shared" ref="AA469" si="8052">+AA470*$F469</f>
        <v>0</v>
      </c>
      <c r="AB469" s="653">
        <f t="shared" ref="AB469" si="8053">+AB470*$F469</f>
        <v>0</v>
      </c>
      <c r="AC469" s="653">
        <f t="shared" ref="AC469" si="8054">+AC470*$F469</f>
        <v>0</v>
      </c>
      <c r="AD469" s="653">
        <f t="shared" ref="AD469" si="8055">+AD470*$F469</f>
        <v>0</v>
      </c>
      <c r="AE469" s="653">
        <f t="shared" ref="AE469" si="8056">+AE470*$F469</f>
        <v>0</v>
      </c>
      <c r="AF469" s="653">
        <f t="shared" ref="AF469" si="8057">+AF470*$F469</f>
        <v>0</v>
      </c>
      <c r="AG469" s="653">
        <f t="shared" ref="AG469" si="8058">+AG470*$F469</f>
        <v>0</v>
      </c>
      <c r="AH469" s="653">
        <f t="shared" ref="AH469" si="8059">+AH470*$F469</f>
        <v>0</v>
      </c>
      <c r="AI469" s="653">
        <f t="shared" ref="AI469" si="8060">+AI470*$F469</f>
        <v>0</v>
      </c>
      <c r="AJ469" s="653">
        <f t="shared" ref="AJ469" si="8061">+AJ470*$F469</f>
        <v>0</v>
      </c>
      <c r="AK469" s="653">
        <f t="shared" ref="AK469" si="8062">+AK470*$F469</f>
        <v>0</v>
      </c>
      <c r="AL469" s="653">
        <f t="shared" ref="AL469" si="8063">+AL470*$F469</f>
        <v>0</v>
      </c>
      <c r="AM469" s="653">
        <f t="shared" ref="AM469" si="8064">+AM470*$F469</f>
        <v>0</v>
      </c>
      <c r="AN469" s="653">
        <f t="shared" ref="AN469" si="8065">+AN470*$F469</f>
        <v>0</v>
      </c>
      <c r="AO469" s="653">
        <f t="shared" ref="AO469" si="8066">+AO470*$F469</f>
        <v>0</v>
      </c>
      <c r="AP469" s="653">
        <f t="shared" ref="AP469" si="8067">+AP470*$F469</f>
        <v>0</v>
      </c>
      <c r="AQ469" s="653">
        <f t="shared" ref="AQ469" si="8068">+AQ470*$F469</f>
        <v>0</v>
      </c>
      <c r="AR469" s="653">
        <f t="shared" ref="AR469" si="8069">+AR470*$F469</f>
        <v>0</v>
      </c>
      <c r="AS469" s="653">
        <f t="shared" ref="AS469" si="8070">+AS470*$F469</f>
        <v>0</v>
      </c>
      <c r="AT469" s="653">
        <f t="shared" ref="AT469" si="8071">+AT470*$F469</f>
        <v>0</v>
      </c>
      <c r="AU469" s="613">
        <f t="shared" si="7208"/>
        <v>89356.595045661175</v>
      </c>
      <c r="AV469" s="645">
        <f t="shared" si="7206"/>
        <v>0</v>
      </c>
      <c r="AW469" s="656">
        <f t="shared" si="7207"/>
        <v>0</v>
      </c>
      <c r="AX469" s="591"/>
    </row>
    <row r="470" spans="1:50" hidden="1" outlineLevel="1">
      <c r="A470" s="590"/>
      <c r="B470" s="636"/>
      <c r="C470" s="636"/>
      <c r="D470" s="651"/>
      <c r="E470" s="653"/>
      <c r="F470" s="640"/>
      <c r="G470" s="640">
        <f t="shared" si="7248"/>
        <v>1</v>
      </c>
      <c r="H470" s="658">
        <v>0</v>
      </c>
      <c r="I470" s="658">
        <v>0</v>
      </c>
      <c r="J470" s="658">
        <v>0</v>
      </c>
      <c r="K470" s="658">
        <v>0</v>
      </c>
      <c r="L470" s="658">
        <v>0</v>
      </c>
      <c r="M470" s="658">
        <v>0</v>
      </c>
      <c r="N470" s="658">
        <v>0</v>
      </c>
      <c r="O470" s="658">
        <v>0</v>
      </c>
      <c r="P470" s="658">
        <v>0</v>
      </c>
      <c r="Q470" s="658">
        <v>0</v>
      </c>
      <c r="R470" s="658">
        <v>0.99</v>
      </c>
      <c r="S470" s="658">
        <v>1.0000000000000009E-2</v>
      </c>
      <c r="T470" s="658">
        <v>0</v>
      </c>
      <c r="U470" s="658">
        <v>0</v>
      </c>
      <c r="V470" s="658">
        <v>0</v>
      </c>
      <c r="W470" s="658">
        <v>0</v>
      </c>
      <c r="X470" s="658">
        <v>0</v>
      </c>
      <c r="Y470" s="658">
        <v>0</v>
      </c>
      <c r="Z470" s="658">
        <v>0</v>
      </c>
      <c r="AA470" s="658">
        <v>0</v>
      </c>
      <c r="AB470" s="658">
        <v>0</v>
      </c>
      <c r="AC470" s="658">
        <v>0</v>
      </c>
      <c r="AD470" s="658">
        <v>0</v>
      </c>
      <c r="AE470" s="658">
        <v>0</v>
      </c>
      <c r="AF470" s="658">
        <v>0</v>
      </c>
      <c r="AG470" s="658">
        <v>0</v>
      </c>
      <c r="AH470" s="658">
        <v>0</v>
      </c>
      <c r="AI470" s="658">
        <v>0</v>
      </c>
      <c r="AJ470" s="658">
        <v>0</v>
      </c>
      <c r="AK470" s="658">
        <v>0</v>
      </c>
      <c r="AL470" s="658">
        <v>0</v>
      </c>
      <c r="AM470" s="658">
        <v>0</v>
      </c>
      <c r="AN470" s="658">
        <v>0</v>
      </c>
      <c r="AO470" s="658">
        <v>0</v>
      </c>
      <c r="AP470" s="658">
        <v>0</v>
      </c>
      <c r="AQ470" s="658">
        <v>0</v>
      </c>
      <c r="AR470" s="658">
        <v>0</v>
      </c>
      <c r="AS470" s="658">
        <v>0</v>
      </c>
      <c r="AT470" s="658">
        <v>0</v>
      </c>
      <c r="AU470" s="613">
        <f t="shared" si="7208"/>
        <v>1</v>
      </c>
      <c r="AV470" s="645">
        <f t="shared" si="7206"/>
        <v>1</v>
      </c>
      <c r="AW470" s="656" t="e">
        <f t="shared" si="7207"/>
        <v>#DIV/0!</v>
      </c>
      <c r="AX470" s="591"/>
    </row>
    <row r="471" spans="1:50" hidden="1" outlineLevel="1">
      <c r="A471" s="590"/>
      <c r="B471" s="636" t="s">
        <v>378</v>
      </c>
      <c r="C471" s="636" t="s">
        <v>715</v>
      </c>
      <c r="D471" s="651" t="s">
        <v>706</v>
      </c>
      <c r="E471" s="653"/>
      <c r="F471" s="640">
        <v>19823.503120812227</v>
      </c>
      <c r="G471" s="640">
        <f t="shared" si="7248"/>
        <v>19823.503120812227</v>
      </c>
      <c r="H471" s="653">
        <f t="shared" ref="H471" si="8072">+H472*$F471</f>
        <v>0</v>
      </c>
      <c r="I471" s="653">
        <f t="shared" ref="I471" si="8073">+I472*$F471</f>
        <v>0</v>
      </c>
      <c r="J471" s="653">
        <f t="shared" ref="J471" si="8074">+J472*$F471</f>
        <v>0</v>
      </c>
      <c r="K471" s="653">
        <f t="shared" ref="K471" si="8075">+K472*$F471</f>
        <v>0</v>
      </c>
      <c r="L471" s="653">
        <f t="shared" ref="L471" si="8076">+L472*$F471</f>
        <v>0</v>
      </c>
      <c r="M471" s="653">
        <f t="shared" ref="M471" si="8077">+M472*$F471</f>
        <v>0</v>
      </c>
      <c r="N471" s="653">
        <f t="shared" ref="N471" si="8078">+N472*$F471</f>
        <v>0</v>
      </c>
      <c r="O471" s="653">
        <f t="shared" ref="O471" si="8079">+O472*$F471</f>
        <v>0</v>
      </c>
      <c r="P471" s="653">
        <f t="shared" ref="P471" si="8080">+P472*$F471</f>
        <v>0</v>
      </c>
      <c r="Q471" s="653">
        <f t="shared" ref="Q471" si="8081">+Q472*$F471</f>
        <v>0</v>
      </c>
      <c r="R471" s="653">
        <f t="shared" ref="R471" si="8082">+R472*$F471</f>
        <v>19625.268089604106</v>
      </c>
      <c r="S471" s="653">
        <f t="shared" ref="S471" si="8083">+S472*$F471</f>
        <v>198.23503120812245</v>
      </c>
      <c r="T471" s="653">
        <f t="shared" ref="T471" si="8084">+T472*$F471</f>
        <v>0</v>
      </c>
      <c r="U471" s="653">
        <f t="shared" ref="U471" si="8085">+U472*$F471</f>
        <v>0</v>
      </c>
      <c r="V471" s="653">
        <f t="shared" ref="V471" si="8086">+V472*$F471</f>
        <v>0</v>
      </c>
      <c r="W471" s="653">
        <f t="shared" ref="W471" si="8087">+W472*$F471</f>
        <v>0</v>
      </c>
      <c r="X471" s="653">
        <f t="shared" ref="X471" si="8088">+X472*$F471</f>
        <v>0</v>
      </c>
      <c r="Y471" s="653">
        <f t="shared" ref="Y471" si="8089">+Y472*$F471</f>
        <v>0</v>
      </c>
      <c r="Z471" s="653">
        <f t="shared" ref="Z471" si="8090">+Z472*$F471</f>
        <v>0</v>
      </c>
      <c r="AA471" s="653">
        <f t="shared" ref="AA471" si="8091">+AA472*$F471</f>
        <v>0</v>
      </c>
      <c r="AB471" s="653">
        <f t="shared" ref="AB471" si="8092">+AB472*$F471</f>
        <v>0</v>
      </c>
      <c r="AC471" s="653">
        <f t="shared" ref="AC471" si="8093">+AC472*$F471</f>
        <v>0</v>
      </c>
      <c r="AD471" s="653">
        <f t="shared" ref="AD471" si="8094">+AD472*$F471</f>
        <v>0</v>
      </c>
      <c r="AE471" s="653">
        <f t="shared" ref="AE471" si="8095">+AE472*$F471</f>
        <v>0</v>
      </c>
      <c r="AF471" s="653">
        <f t="shared" ref="AF471" si="8096">+AF472*$F471</f>
        <v>0</v>
      </c>
      <c r="AG471" s="653">
        <f t="shared" ref="AG471" si="8097">+AG472*$F471</f>
        <v>0</v>
      </c>
      <c r="AH471" s="653">
        <f t="shared" ref="AH471" si="8098">+AH472*$F471</f>
        <v>0</v>
      </c>
      <c r="AI471" s="653">
        <f t="shared" ref="AI471" si="8099">+AI472*$F471</f>
        <v>0</v>
      </c>
      <c r="AJ471" s="653">
        <f t="shared" ref="AJ471" si="8100">+AJ472*$F471</f>
        <v>0</v>
      </c>
      <c r="AK471" s="653">
        <f t="shared" ref="AK471" si="8101">+AK472*$F471</f>
        <v>0</v>
      </c>
      <c r="AL471" s="653">
        <f t="shared" ref="AL471" si="8102">+AL472*$F471</f>
        <v>0</v>
      </c>
      <c r="AM471" s="653">
        <f t="shared" ref="AM471" si="8103">+AM472*$F471</f>
        <v>0</v>
      </c>
      <c r="AN471" s="653">
        <f t="shared" ref="AN471" si="8104">+AN472*$F471</f>
        <v>0</v>
      </c>
      <c r="AO471" s="653">
        <f t="shared" ref="AO471" si="8105">+AO472*$F471</f>
        <v>0</v>
      </c>
      <c r="AP471" s="653">
        <f t="shared" ref="AP471" si="8106">+AP472*$F471</f>
        <v>0</v>
      </c>
      <c r="AQ471" s="653">
        <f t="shared" ref="AQ471" si="8107">+AQ472*$F471</f>
        <v>0</v>
      </c>
      <c r="AR471" s="653">
        <f t="shared" ref="AR471" si="8108">+AR472*$F471</f>
        <v>0</v>
      </c>
      <c r="AS471" s="653">
        <f t="shared" ref="AS471" si="8109">+AS472*$F471</f>
        <v>0</v>
      </c>
      <c r="AT471" s="653">
        <f t="shared" ref="AT471" si="8110">+AT472*$F471</f>
        <v>0</v>
      </c>
      <c r="AU471" s="613">
        <f t="shared" si="7208"/>
        <v>19823.503120812227</v>
      </c>
      <c r="AV471" s="645">
        <f t="shared" si="7206"/>
        <v>0</v>
      </c>
      <c r="AW471" s="656">
        <f t="shared" si="7207"/>
        <v>0</v>
      </c>
      <c r="AX471" s="591"/>
    </row>
    <row r="472" spans="1:50" hidden="1" outlineLevel="1">
      <c r="A472" s="590"/>
      <c r="B472" s="636"/>
      <c r="C472" s="636"/>
      <c r="D472" s="651"/>
      <c r="E472" s="653"/>
      <c r="F472" s="640"/>
      <c r="G472" s="640">
        <f t="shared" si="7248"/>
        <v>1</v>
      </c>
      <c r="H472" s="658">
        <v>0</v>
      </c>
      <c r="I472" s="658">
        <v>0</v>
      </c>
      <c r="J472" s="658">
        <v>0</v>
      </c>
      <c r="K472" s="658">
        <v>0</v>
      </c>
      <c r="L472" s="658">
        <v>0</v>
      </c>
      <c r="M472" s="658">
        <v>0</v>
      </c>
      <c r="N472" s="658">
        <v>0</v>
      </c>
      <c r="O472" s="658">
        <v>0</v>
      </c>
      <c r="P472" s="658">
        <v>0</v>
      </c>
      <c r="Q472" s="658">
        <v>0</v>
      </c>
      <c r="R472" s="658">
        <v>0.99</v>
      </c>
      <c r="S472" s="658">
        <v>1.0000000000000009E-2</v>
      </c>
      <c r="T472" s="658">
        <v>0</v>
      </c>
      <c r="U472" s="658">
        <v>0</v>
      </c>
      <c r="V472" s="658">
        <v>0</v>
      </c>
      <c r="W472" s="658">
        <v>0</v>
      </c>
      <c r="X472" s="658">
        <v>0</v>
      </c>
      <c r="Y472" s="658">
        <v>0</v>
      </c>
      <c r="Z472" s="658">
        <v>0</v>
      </c>
      <c r="AA472" s="658">
        <v>0</v>
      </c>
      <c r="AB472" s="658">
        <v>0</v>
      </c>
      <c r="AC472" s="658">
        <v>0</v>
      </c>
      <c r="AD472" s="658">
        <v>0</v>
      </c>
      <c r="AE472" s="658">
        <v>0</v>
      </c>
      <c r="AF472" s="658">
        <v>0</v>
      </c>
      <c r="AG472" s="658">
        <v>0</v>
      </c>
      <c r="AH472" s="658">
        <v>0</v>
      </c>
      <c r="AI472" s="658">
        <v>0</v>
      </c>
      <c r="AJ472" s="658">
        <v>0</v>
      </c>
      <c r="AK472" s="658">
        <v>0</v>
      </c>
      <c r="AL472" s="658">
        <v>0</v>
      </c>
      <c r="AM472" s="658">
        <v>0</v>
      </c>
      <c r="AN472" s="658">
        <v>0</v>
      </c>
      <c r="AO472" s="658">
        <v>0</v>
      </c>
      <c r="AP472" s="658">
        <v>0</v>
      </c>
      <c r="AQ472" s="658">
        <v>0</v>
      </c>
      <c r="AR472" s="658">
        <v>0</v>
      </c>
      <c r="AS472" s="658">
        <v>0</v>
      </c>
      <c r="AT472" s="658">
        <v>0</v>
      </c>
      <c r="AU472" s="613">
        <f t="shared" si="7208"/>
        <v>1</v>
      </c>
      <c r="AV472" s="645">
        <f t="shared" si="7206"/>
        <v>1</v>
      </c>
      <c r="AW472" s="656" t="e">
        <f t="shared" si="7207"/>
        <v>#DIV/0!</v>
      </c>
      <c r="AX472" s="591"/>
    </row>
    <row r="473" spans="1:50" hidden="1" outlineLevel="1">
      <c r="A473" s="590"/>
      <c r="B473" s="646" t="s">
        <v>305</v>
      </c>
      <c r="C473" s="646" t="s">
        <v>716</v>
      </c>
      <c r="D473" s="647" t="s">
        <v>717</v>
      </c>
      <c r="E473" s="649"/>
      <c r="F473" s="650">
        <f>+F474+F476+F478+F480+F482</f>
        <v>1111712.0600122751</v>
      </c>
      <c r="G473" s="650">
        <f t="shared" si="7248"/>
        <v>1111712.0600122754</v>
      </c>
      <c r="H473" s="650">
        <f t="shared" ref="H473:AT473" si="8111">+H474+H476+H478+H480+H482</f>
        <v>0</v>
      </c>
      <c r="I473" s="650">
        <f t="shared" si="8111"/>
        <v>0</v>
      </c>
      <c r="J473" s="650">
        <f t="shared" si="8111"/>
        <v>0</v>
      </c>
      <c r="K473" s="650">
        <f t="shared" si="8111"/>
        <v>0</v>
      </c>
      <c r="L473" s="650">
        <f t="shared" si="8111"/>
        <v>0</v>
      </c>
      <c r="M473" s="650">
        <f t="shared" si="8111"/>
        <v>0</v>
      </c>
      <c r="N473" s="650">
        <f t="shared" si="8111"/>
        <v>0</v>
      </c>
      <c r="O473" s="650">
        <f t="shared" si="8111"/>
        <v>0</v>
      </c>
      <c r="P473" s="650">
        <f t="shared" si="8111"/>
        <v>0</v>
      </c>
      <c r="Q473" s="650">
        <f t="shared" si="8111"/>
        <v>0</v>
      </c>
      <c r="R473" s="650">
        <f t="shared" si="8111"/>
        <v>0</v>
      </c>
      <c r="S473" s="650">
        <f t="shared" si="8111"/>
        <v>612774.36414778605</v>
      </c>
      <c r="T473" s="650">
        <f t="shared" si="8111"/>
        <v>498937.69586448919</v>
      </c>
      <c r="U473" s="650">
        <f t="shared" si="8111"/>
        <v>0</v>
      </c>
      <c r="V473" s="650">
        <f t="shared" si="8111"/>
        <v>0</v>
      </c>
      <c r="W473" s="650">
        <f t="shared" si="8111"/>
        <v>0</v>
      </c>
      <c r="X473" s="650">
        <f t="shared" si="8111"/>
        <v>0</v>
      </c>
      <c r="Y473" s="650">
        <f t="shared" si="8111"/>
        <v>0</v>
      </c>
      <c r="Z473" s="650">
        <f t="shared" si="8111"/>
        <v>0</v>
      </c>
      <c r="AA473" s="650">
        <f t="shared" si="8111"/>
        <v>0</v>
      </c>
      <c r="AB473" s="650">
        <f t="shared" si="8111"/>
        <v>0</v>
      </c>
      <c r="AC473" s="650">
        <f t="shared" si="8111"/>
        <v>0</v>
      </c>
      <c r="AD473" s="650">
        <f t="shared" si="8111"/>
        <v>0</v>
      </c>
      <c r="AE473" s="650">
        <f t="shared" si="8111"/>
        <v>0</v>
      </c>
      <c r="AF473" s="650">
        <f t="shared" si="8111"/>
        <v>0</v>
      </c>
      <c r="AG473" s="650">
        <f t="shared" si="8111"/>
        <v>0</v>
      </c>
      <c r="AH473" s="650">
        <f t="shared" si="8111"/>
        <v>0</v>
      </c>
      <c r="AI473" s="650">
        <f t="shared" si="8111"/>
        <v>0</v>
      </c>
      <c r="AJ473" s="650">
        <f t="shared" si="8111"/>
        <v>0</v>
      </c>
      <c r="AK473" s="650">
        <f t="shared" si="8111"/>
        <v>0</v>
      </c>
      <c r="AL473" s="650">
        <f t="shared" si="8111"/>
        <v>0</v>
      </c>
      <c r="AM473" s="650">
        <f t="shared" si="8111"/>
        <v>0</v>
      </c>
      <c r="AN473" s="650">
        <f t="shared" si="8111"/>
        <v>0</v>
      </c>
      <c r="AO473" s="650">
        <f t="shared" si="8111"/>
        <v>0</v>
      </c>
      <c r="AP473" s="650">
        <f t="shared" si="8111"/>
        <v>0</v>
      </c>
      <c r="AQ473" s="650">
        <f t="shared" si="8111"/>
        <v>0</v>
      </c>
      <c r="AR473" s="650">
        <f t="shared" si="8111"/>
        <v>0</v>
      </c>
      <c r="AS473" s="650">
        <f t="shared" si="8111"/>
        <v>0</v>
      </c>
      <c r="AT473" s="650">
        <f t="shared" si="8111"/>
        <v>0</v>
      </c>
      <c r="AU473" s="613">
        <f t="shared" si="7208"/>
        <v>1111712.0600122754</v>
      </c>
      <c r="AV473" s="645">
        <f t="shared" si="7206"/>
        <v>0</v>
      </c>
      <c r="AW473" s="656">
        <f t="shared" si="7207"/>
        <v>0</v>
      </c>
      <c r="AX473" s="591"/>
    </row>
    <row r="474" spans="1:50" hidden="1" outlineLevel="1">
      <c r="A474" s="590"/>
      <c r="B474" s="636" t="s">
        <v>378</v>
      </c>
      <c r="C474" s="636" t="s">
        <v>718</v>
      </c>
      <c r="D474" s="651" t="s">
        <v>698</v>
      </c>
      <c r="E474" s="653"/>
      <c r="F474" s="640">
        <v>652832.74084112281</v>
      </c>
      <c r="G474" s="640">
        <f t="shared" si="7248"/>
        <v>652832.74084112281</v>
      </c>
      <c r="H474" s="653">
        <f t="shared" ref="H474" si="8112">+H475*$F474</f>
        <v>0</v>
      </c>
      <c r="I474" s="653">
        <f t="shared" ref="I474" si="8113">+I475*$F474</f>
        <v>0</v>
      </c>
      <c r="J474" s="653">
        <f t="shared" ref="J474" si="8114">+J475*$F474</f>
        <v>0</v>
      </c>
      <c r="K474" s="653">
        <f t="shared" ref="K474" si="8115">+K475*$F474</f>
        <v>0</v>
      </c>
      <c r="L474" s="653">
        <f t="shared" ref="L474" si="8116">+L475*$F474</f>
        <v>0</v>
      </c>
      <c r="M474" s="653">
        <f t="shared" ref="M474" si="8117">+M475*$F474</f>
        <v>0</v>
      </c>
      <c r="N474" s="653">
        <f t="shared" ref="N474" si="8118">+N475*$F474</f>
        <v>0</v>
      </c>
      <c r="O474" s="653">
        <f t="shared" ref="O474" si="8119">+O475*$F474</f>
        <v>0</v>
      </c>
      <c r="P474" s="653">
        <f t="shared" ref="P474" si="8120">+P475*$F474</f>
        <v>0</v>
      </c>
      <c r="Q474" s="653">
        <f t="shared" ref="Q474" si="8121">+Q475*$F474</f>
        <v>0</v>
      </c>
      <c r="R474" s="653">
        <f t="shared" ref="R474" si="8122">+R475*$F474</f>
        <v>0</v>
      </c>
      <c r="S474" s="653">
        <f t="shared" ref="S474" si="8123">+S475*$F474</f>
        <v>293774.73337850528</v>
      </c>
      <c r="T474" s="653">
        <f t="shared" ref="T474" si="8124">+T475*$F474</f>
        <v>359058.00746261759</v>
      </c>
      <c r="U474" s="653">
        <f t="shared" ref="U474" si="8125">+U475*$F474</f>
        <v>0</v>
      </c>
      <c r="V474" s="653">
        <f t="shared" ref="V474" si="8126">+V475*$F474</f>
        <v>0</v>
      </c>
      <c r="W474" s="653">
        <f t="shared" ref="W474" si="8127">+W475*$F474</f>
        <v>0</v>
      </c>
      <c r="X474" s="653">
        <f t="shared" ref="X474" si="8128">+X475*$F474</f>
        <v>0</v>
      </c>
      <c r="Y474" s="653">
        <f t="shared" ref="Y474" si="8129">+Y475*$F474</f>
        <v>0</v>
      </c>
      <c r="Z474" s="653">
        <f t="shared" ref="Z474" si="8130">+Z475*$F474</f>
        <v>0</v>
      </c>
      <c r="AA474" s="653">
        <f t="shared" ref="AA474" si="8131">+AA475*$F474</f>
        <v>0</v>
      </c>
      <c r="AB474" s="653">
        <f t="shared" ref="AB474" si="8132">+AB475*$F474</f>
        <v>0</v>
      </c>
      <c r="AC474" s="653">
        <f t="shared" ref="AC474" si="8133">+AC475*$F474</f>
        <v>0</v>
      </c>
      <c r="AD474" s="653">
        <f t="shared" ref="AD474" si="8134">+AD475*$F474</f>
        <v>0</v>
      </c>
      <c r="AE474" s="653">
        <f t="shared" ref="AE474" si="8135">+AE475*$F474</f>
        <v>0</v>
      </c>
      <c r="AF474" s="653">
        <f t="shared" ref="AF474" si="8136">+AF475*$F474</f>
        <v>0</v>
      </c>
      <c r="AG474" s="653">
        <f t="shared" ref="AG474" si="8137">+AG475*$F474</f>
        <v>0</v>
      </c>
      <c r="AH474" s="653">
        <f t="shared" ref="AH474" si="8138">+AH475*$F474</f>
        <v>0</v>
      </c>
      <c r="AI474" s="653">
        <f t="shared" ref="AI474" si="8139">+AI475*$F474</f>
        <v>0</v>
      </c>
      <c r="AJ474" s="653">
        <f t="shared" ref="AJ474" si="8140">+AJ475*$F474</f>
        <v>0</v>
      </c>
      <c r="AK474" s="653">
        <f t="shared" ref="AK474" si="8141">+AK475*$F474</f>
        <v>0</v>
      </c>
      <c r="AL474" s="653">
        <f t="shared" ref="AL474" si="8142">+AL475*$F474</f>
        <v>0</v>
      </c>
      <c r="AM474" s="653">
        <f t="shared" ref="AM474" si="8143">+AM475*$F474</f>
        <v>0</v>
      </c>
      <c r="AN474" s="653">
        <f t="shared" ref="AN474" si="8144">+AN475*$F474</f>
        <v>0</v>
      </c>
      <c r="AO474" s="653">
        <f t="shared" ref="AO474" si="8145">+AO475*$F474</f>
        <v>0</v>
      </c>
      <c r="AP474" s="653">
        <f t="shared" ref="AP474" si="8146">+AP475*$F474</f>
        <v>0</v>
      </c>
      <c r="AQ474" s="653">
        <f t="shared" ref="AQ474" si="8147">+AQ475*$F474</f>
        <v>0</v>
      </c>
      <c r="AR474" s="653">
        <f t="shared" ref="AR474" si="8148">+AR475*$F474</f>
        <v>0</v>
      </c>
      <c r="AS474" s="653">
        <f t="shared" ref="AS474" si="8149">+AS475*$F474</f>
        <v>0</v>
      </c>
      <c r="AT474" s="653">
        <f t="shared" ref="AT474" si="8150">+AT475*$F474</f>
        <v>0</v>
      </c>
      <c r="AU474" s="613">
        <f t="shared" si="7208"/>
        <v>652832.74084112281</v>
      </c>
      <c r="AV474" s="645">
        <f t="shared" si="7206"/>
        <v>0</v>
      </c>
      <c r="AW474" s="656">
        <f t="shared" si="7207"/>
        <v>0</v>
      </c>
      <c r="AX474" s="591"/>
    </row>
    <row r="475" spans="1:50" hidden="1" outlineLevel="1">
      <c r="A475" s="590"/>
      <c r="B475" s="636"/>
      <c r="C475" s="636"/>
      <c r="D475" s="651"/>
      <c r="E475" s="653"/>
      <c r="F475" s="640"/>
      <c r="G475" s="640">
        <f t="shared" si="7248"/>
        <v>1</v>
      </c>
      <c r="H475" s="658">
        <v>0</v>
      </c>
      <c r="I475" s="658">
        <v>0</v>
      </c>
      <c r="J475" s="658">
        <v>0</v>
      </c>
      <c r="K475" s="658">
        <v>0</v>
      </c>
      <c r="L475" s="658">
        <v>0</v>
      </c>
      <c r="M475" s="658">
        <v>0</v>
      </c>
      <c r="N475" s="658">
        <v>0</v>
      </c>
      <c r="O475" s="658">
        <v>0</v>
      </c>
      <c r="P475" s="658">
        <v>0</v>
      </c>
      <c r="Q475" s="658">
        <v>0</v>
      </c>
      <c r="R475" s="658">
        <v>0</v>
      </c>
      <c r="S475" s="658">
        <v>0.45</v>
      </c>
      <c r="T475" s="658">
        <v>0.55000000000000004</v>
      </c>
      <c r="U475" s="658">
        <v>0</v>
      </c>
      <c r="V475" s="658">
        <v>0</v>
      </c>
      <c r="W475" s="658">
        <v>0</v>
      </c>
      <c r="X475" s="658">
        <v>0</v>
      </c>
      <c r="Y475" s="658">
        <v>0</v>
      </c>
      <c r="Z475" s="658">
        <v>0</v>
      </c>
      <c r="AA475" s="658">
        <v>0</v>
      </c>
      <c r="AB475" s="658">
        <v>0</v>
      </c>
      <c r="AC475" s="658">
        <v>0</v>
      </c>
      <c r="AD475" s="658">
        <v>0</v>
      </c>
      <c r="AE475" s="658">
        <v>0</v>
      </c>
      <c r="AF475" s="658">
        <v>0</v>
      </c>
      <c r="AG475" s="658">
        <v>0</v>
      </c>
      <c r="AH475" s="658">
        <v>0</v>
      </c>
      <c r="AI475" s="658">
        <v>0</v>
      </c>
      <c r="AJ475" s="658">
        <v>0</v>
      </c>
      <c r="AK475" s="658">
        <v>0</v>
      </c>
      <c r="AL475" s="658">
        <v>0</v>
      </c>
      <c r="AM475" s="658">
        <v>0</v>
      </c>
      <c r="AN475" s="658">
        <v>0</v>
      </c>
      <c r="AO475" s="658">
        <v>0</v>
      </c>
      <c r="AP475" s="658">
        <v>0</v>
      </c>
      <c r="AQ475" s="658">
        <v>0</v>
      </c>
      <c r="AR475" s="658">
        <v>0</v>
      </c>
      <c r="AS475" s="658">
        <v>0</v>
      </c>
      <c r="AT475" s="658">
        <v>0</v>
      </c>
      <c r="AU475" s="613">
        <f t="shared" si="7208"/>
        <v>1</v>
      </c>
      <c r="AV475" s="645">
        <f t="shared" si="7206"/>
        <v>1</v>
      </c>
      <c r="AW475" s="656" t="e">
        <f t="shared" si="7207"/>
        <v>#DIV/0!</v>
      </c>
      <c r="AX475" s="591"/>
    </row>
    <row r="476" spans="1:50" hidden="1" outlineLevel="1">
      <c r="A476" s="590"/>
      <c r="B476" s="636" t="s">
        <v>378</v>
      </c>
      <c r="C476" s="636" t="s">
        <v>719</v>
      </c>
      <c r="D476" s="651" t="s">
        <v>700</v>
      </c>
      <c r="E476" s="653"/>
      <c r="F476" s="640">
        <v>226057.49172856045</v>
      </c>
      <c r="G476" s="640">
        <f t="shared" si="7248"/>
        <v>226057.49172856042</v>
      </c>
      <c r="H476" s="653">
        <f t="shared" ref="H476" si="8151">+H477*$F476</f>
        <v>0</v>
      </c>
      <c r="I476" s="653">
        <f t="shared" ref="I476" si="8152">+I477*$F476</f>
        <v>0</v>
      </c>
      <c r="J476" s="653">
        <f t="shared" ref="J476" si="8153">+J477*$F476</f>
        <v>0</v>
      </c>
      <c r="K476" s="653">
        <f t="shared" ref="K476" si="8154">+K477*$F476</f>
        <v>0</v>
      </c>
      <c r="L476" s="653">
        <f t="shared" ref="L476" si="8155">+L477*$F476</f>
        <v>0</v>
      </c>
      <c r="M476" s="653">
        <f t="shared" ref="M476" si="8156">+M477*$F476</f>
        <v>0</v>
      </c>
      <c r="N476" s="653">
        <f t="shared" ref="N476" si="8157">+N477*$F476</f>
        <v>0</v>
      </c>
      <c r="O476" s="653">
        <f t="shared" ref="O476" si="8158">+O477*$F476</f>
        <v>0</v>
      </c>
      <c r="P476" s="653">
        <f t="shared" ref="P476" si="8159">+P477*$F476</f>
        <v>0</v>
      </c>
      <c r="Q476" s="653">
        <f t="shared" ref="Q476" si="8160">+Q477*$F476</f>
        <v>0</v>
      </c>
      <c r="R476" s="653">
        <f t="shared" ref="R476" si="8161">+R477*$F476</f>
        <v>0</v>
      </c>
      <c r="S476" s="653">
        <f t="shared" ref="S476" si="8162">+S477*$F476</f>
        <v>135634.49503713625</v>
      </c>
      <c r="T476" s="653">
        <f t="shared" ref="T476" si="8163">+T477*$F476</f>
        <v>90422.996691424181</v>
      </c>
      <c r="U476" s="653">
        <f t="shared" ref="U476" si="8164">+U477*$F476</f>
        <v>0</v>
      </c>
      <c r="V476" s="653">
        <f t="shared" ref="V476" si="8165">+V477*$F476</f>
        <v>0</v>
      </c>
      <c r="W476" s="653">
        <f t="shared" ref="W476" si="8166">+W477*$F476</f>
        <v>0</v>
      </c>
      <c r="X476" s="653">
        <f t="shared" ref="X476" si="8167">+X477*$F476</f>
        <v>0</v>
      </c>
      <c r="Y476" s="653">
        <f t="shared" ref="Y476" si="8168">+Y477*$F476</f>
        <v>0</v>
      </c>
      <c r="Z476" s="653">
        <f t="shared" ref="Z476" si="8169">+Z477*$F476</f>
        <v>0</v>
      </c>
      <c r="AA476" s="653">
        <f t="shared" ref="AA476" si="8170">+AA477*$F476</f>
        <v>0</v>
      </c>
      <c r="AB476" s="653">
        <f t="shared" ref="AB476" si="8171">+AB477*$F476</f>
        <v>0</v>
      </c>
      <c r="AC476" s="653">
        <f t="shared" ref="AC476" si="8172">+AC477*$F476</f>
        <v>0</v>
      </c>
      <c r="AD476" s="653">
        <f t="shared" ref="AD476" si="8173">+AD477*$F476</f>
        <v>0</v>
      </c>
      <c r="AE476" s="653">
        <f t="shared" ref="AE476" si="8174">+AE477*$F476</f>
        <v>0</v>
      </c>
      <c r="AF476" s="653">
        <f t="shared" ref="AF476" si="8175">+AF477*$F476</f>
        <v>0</v>
      </c>
      <c r="AG476" s="653">
        <f t="shared" ref="AG476" si="8176">+AG477*$F476</f>
        <v>0</v>
      </c>
      <c r="AH476" s="653">
        <f t="shared" ref="AH476" si="8177">+AH477*$F476</f>
        <v>0</v>
      </c>
      <c r="AI476" s="653">
        <f t="shared" ref="AI476" si="8178">+AI477*$F476</f>
        <v>0</v>
      </c>
      <c r="AJ476" s="653">
        <f t="shared" ref="AJ476" si="8179">+AJ477*$F476</f>
        <v>0</v>
      </c>
      <c r="AK476" s="653">
        <f t="shared" ref="AK476" si="8180">+AK477*$F476</f>
        <v>0</v>
      </c>
      <c r="AL476" s="653">
        <f t="shared" ref="AL476" si="8181">+AL477*$F476</f>
        <v>0</v>
      </c>
      <c r="AM476" s="653">
        <f t="shared" ref="AM476" si="8182">+AM477*$F476</f>
        <v>0</v>
      </c>
      <c r="AN476" s="653">
        <f t="shared" ref="AN476" si="8183">+AN477*$F476</f>
        <v>0</v>
      </c>
      <c r="AO476" s="653">
        <f t="shared" ref="AO476" si="8184">+AO477*$F476</f>
        <v>0</v>
      </c>
      <c r="AP476" s="653">
        <f t="shared" ref="AP476" si="8185">+AP477*$F476</f>
        <v>0</v>
      </c>
      <c r="AQ476" s="653">
        <f t="shared" ref="AQ476" si="8186">+AQ477*$F476</f>
        <v>0</v>
      </c>
      <c r="AR476" s="653">
        <f t="shared" ref="AR476" si="8187">+AR477*$F476</f>
        <v>0</v>
      </c>
      <c r="AS476" s="653">
        <f t="shared" ref="AS476" si="8188">+AS477*$F476</f>
        <v>0</v>
      </c>
      <c r="AT476" s="653">
        <f t="shared" ref="AT476" si="8189">+AT477*$F476</f>
        <v>0</v>
      </c>
      <c r="AU476" s="613">
        <f t="shared" si="7208"/>
        <v>226057.49172856042</v>
      </c>
      <c r="AV476" s="645">
        <f t="shared" si="7206"/>
        <v>0</v>
      </c>
      <c r="AW476" s="656">
        <f t="shared" si="7207"/>
        <v>0</v>
      </c>
      <c r="AX476" s="591"/>
    </row>
    <row r="477" spans="1:50" hidden="1" outlineLevel="1">
      <c r="A477" s="590"/>
      <c r="B477" s="636"/>
      <c r="C477" s="636"/>
      <c r="D477" s="651"/>
      <c r="E477" s="653"/>
      <c r="F477" s="640"/>
      <c r="G477" s="640">
        <f t="shared" si="7248"/>
        <v>1</v>
      </c>
      <c r="H477" s="658">
        <v>0</v>
      </c>
      <c r="I477" s="658">
        <v>0</v>
      </c>
      <c r="J477" s="658">
        <v>0</v>
      </c>
      <c r="K477" s="658">
        <v>0</v>
      </c>
      <c r="L477" s="658">
        <v>0</v>
      </c>
      <c r="M477" s="658">
        <v>0</v>
      </c>
      <c r="N477" s="658">
        <v>0</v>
      </c>
      <c r="O477" s="658">
        <v>0</v>
      </c>
      <c r="P477" s="658">
        <v>0</v>
      </c>
      <c r="Q477" s="658">
        <v>0</v>
      </c>
      <c r="R477" s="658">
        <v>0</v>
      </c>
      <c r="S477" s="658">
        <v>0.6</v>
      </c>
      <c r="T477" s="658">
        <v>0.4</v>
      </c>
      <c r="U477" s="658">
        <v>0</v>
      </c>
      <c r="V477" s="658">
        <v>0</v>
      </c>
      <c r="W477" s="658">
        <v>0</v>
      </c>
      <c r="X477" s="658">
        <v>0</v>
      </c>
      <c r="Y477" s="658">
        <v>0</v>
      </c>
      <c r="Z477" s="658">
        <v>0</v>
      </c>
      <c r="AA477" s="658">
        <v>0</v>
      </c>
      <c r="AB477" s="658">
        <v>0</v>
      </c>
      <c r="AC477" s="658">
        <v>0</v>
      </c>
      <c r="AD477" s="658">
        <v>0</v>
      </c>
      <c r="AE477" s="658">
        <v>0</v>
      </c>
      <c r="AF477" s="658">
        <v>0</v>
      </c>
      <c r="AG477" s="658">
        <v>0</v>
      </c>
      <c r="AH477" s="658">
        <v>0</v>
      </c>
      <c r="AI477" s="658">
        <v>0</v>
      </c>
      <c r="AJ477" s="658">
        <v>0</v>
      </c>
      <c r="AK477" s="658">
        <v>0</v>
      </c>
      <c r="AL477" s="658">
        <v>0</v>
      </c>
      <c r="AM477" s="658">
        <v>0</v>
      </c>
      <c r="AN477" s="658">
        <v>0</v>
      </c>
      <c r="AO477" s="658">
        <v>0</v>
      </c>
      <c r="AP477" s="658">
        <v>0</v>
      </c>
      <c r="AQ477" s="658">
        <v>0</v>
      </c>
      <c r="AR477" s="658">
        <v>0</v>
      </c>
      <c r="AS477" s="658">
        <v>0</v>
      </c>
      <c r="AT477" s="658">
        <v>0</v>
      </c>
      <c r="AU477" s="613">
        <f t="shared" si="7208"/>
        <v>1</v>
      </c>
      <c r="AV477" s="645">
        <f t="shared" si="7206"/>
        <v>1</v>
      </c>
      <c r="AW477" s="656" t="e">
        <f t="shared" si="7207"/>
        <v>#DIV/0!</v>
      </c>
      <c r="AX477" s="591"/>
    </row>
    <row r="478" spans="1:50" hidden="1" outlineLevel="1">
      <c r="A478" s="590"/>
      <c r="B478" s="636" t="s">
        <v>378</v>
      </c>
      <c r="C478" s="636" t="s">
        <v>720</v>
      </c>
      <c r="D478" s="651" t="s">
        <v>721</v>
      </c>
      <c r="E478" s="653"/>
      <c r="F478" s="640">
        <v>123641.72927611857</v>
      </c>
      <c r="G478" s="640">
        <f t="shared" si="7248"/>
        <v>123641.72927611857</v>
      </c>
      <c r="H478" s="653">
        <f t="shared" ref="H478" si="8190">+H479*$F478</f>
        <v>0</v>
      </c>
      <c r="I478" s="653">
        <f t="shared" ref="I478" si="8191">+I479*$F478</f>
        <v>0</v>
      </c>
      <c r="J478" s="653">
        <f t="shared" ref="J478" si="8192">+J479*$F478</f>
        <v>0</v>
      </c>
      <c r="K478" s="653">
        <f t="shared" ref="K478" si="8193">+K479*$F478</f>
        <v>0</v>
      </c>
      <c r="L478" s="653">
        <f t="shared" ref="L478" si="8194">+L479*$F478</f>
        <v>0</v>
      </c>
      <c r="M478" s="653">
        <f t="shared" ref="M478" si="8195">+M479*$F478</f>
        <v>0</v>
      </c>
      <c r="N478" s="653">
        <f t="shared" ref="N478" si="8196">+N479*$F478</f>
        <v>0</v>
      </c>
      <c r="O478" s="653">
        <f t="shared" ref="O478" si="8197">+O479*$F478</f>
        <v>0</v>
      </c>
      <c r="P478" s="653">
        <f t="shared" ref="P478" si="8198">+P479*$F478</f>
        <v>0</v>
      </c>
      <c r="Q478" s="653">
        <f t="shared" ref="Q478" si="8199">+Q479*$F478</f>
        <v>0</v>
      </c>
      <c r="R478" s="653">
        <f t="shared" ref="R478" si="8200">+R479*$F478</f>
        <v>0</v>
      </c>
      <c r="S478" s="653">
        <f t="shared" ref="S478" si="8201">+S479*$F478</f>
        <v>74185.03756567114</v>
      </c>
      <c r="T478" s="653">
        <f t="shared" ref="T478" si="8202">+T479*$F478</f>
        <v>49456.691710447427</v>
      </c>
      <c r="U478" s="653">
        <f t="shared" ref="U478" si="8203">+U479*$F478</f>
        <v>0</v>
      </c>
      <c r="V478" s="653">
        <f t="shared" ref="V478" si="8204">+V479*$F478</f>
        <v>0</v>
      </c>
      <c r="W478" s="653">
        <f t="shared" ref="W478" si="8205">+W479*$F478</f>
        <v>0</v>
      </c>
      <c r="X478" s="653">
        <f t="shared" ref="X478" si="8206">+X479*$F478</f>
        <v>0</v>
      </c>
      <c r="Y478" s="653">
        <f t="shared" ref="Y478" si="8207">+Y479*$F478</f>
        <v>0</v>
      </c>
      <c r="Z478" s="653">
        <f t="shared" ref="Z478" si="8208">+Z479*$F478</f>
        <v>0</v>
      </c>
      <c r="AA478" s="653">
        <f t="shared" ref="AA478" si="8209">+AA479*$F478</f>
        <v>0</v>
      </c>
      <c r="AB478" s="653">
        <f t="shared" ref="AB478" si="8210">+AB479*$F478</f>
        <v>0</v>
      </c>
      <c r="AC478" s="653">
        <f t="shared" ref="AC478" si="8211">+AC479*$F478</f>
        <v>0</v>
      </c>
      <c r="AD478" s="653">
        <f t="shared" ref="AD478" si="8212">+AD479*$F478</f>
        <v>0</v>
      </c>
      <c r="AE478" s="653">
        <f t="shared" ref="AE478" si="8213">+AE479*$F478</f>
        <v>0</v>
      </c>
      <c r="AF478" s="653">
        <f t="shared" ref="AF478" si="8214">+AF479*$F478</f>
        <v>0</v>
      </c>
      <c r="AG478" s="653">
        <f t="shared" ref="AG478" si="8215">+AG479*$F478</f>
        <v>0</v>
      </c>
      <c r="AH478" s="653">
        <f t="shared" ref="AH478" si="8216">+AH479*$F478</f>
        <v>0</v>
      </c>
      <c r="AI478" s="653">
        <f t="shared" ref="AI478" si="8217">+AI479*$F478</f>
        <v>0</v>
      </c>
      <c r="AJ478" s="653">
        <f t="shared" ref="AJ478" si="8218">+AJ479*$F478</f>
        <v>0</v>
      </c>
      <c r="AK478" s="653">
        <f t="shared" ref="AK478" si="8219">+AK479*$F478</f>
        <v>0</v>
      </c>
      <c r="AL478" s="653">
        <f t="shared" ref="AL478" si="8220">+AL479*$F478</f>
        <v>0</v>
      </c>
      <c r="AM478" s="653">
        <f t="shared" ref="AM478" si="8221">+AM479*$F478</f>
        <v>0</v>
      </c>
      <c r="AN478" s="653">
        <f t="shared" ref="AN478" si="8222">+AN479*$F478</f>
        <v>0</v>
      </c>
      <c r="AO478" s="653">
        <f t="shared" ref="AO478" si="8223">+AO479*$F478</f>
        <v>0</v>
      </c>
      <c r="AP478" s="653">
        <f t="shared" ref="AP478" si="8224">+AP479*$F478</f>
        <v>0</v>
      </c>
      <c r="AQ478" s="653">
        <f t="shared" ref="AQ478" si="8225">+AQ479*$F478</f>
        <v>0</v>
      </c>
      <c r="AR478" s="653">
        <f t="shared" ref="AR478" si="8226">+AR479*$F478</f>
        <v>0</v>
      </c>
      <c r="AS478" s="653">
        <f t="shared" ref="AS478" si="8227">+AS479*$F478</f>
        <v>0</v>
      </c>
      <c r="AT478" s="653">
        <f t="shared" ref="AT478" si="8228">+AT479*$F478</f>
        <v>0</v>
      </c>
      <c r="AU478" s="613">
        <f t="shared" si="7208"/>
        <v>123641.72927611857</v>
      </c>
      <c r="AV478" s="645">
        <f t="shared" si="7206"/>
        <v>0</v>
      </c>
      <c r="AW478" s="656">
        <f t="shared" si="7207"/>
        <v>0</v>
      </c>
      <c r="AX478" s="591"/>
    </row>
    <row r="479" spans="1:50" hidden="1" outlineLevel="1">
      <c r="A479" s="590"/>
      <c r="B479" s="636"/>
      <c r="C479" s="636"/>
      <c r="D479" s="651"/>
      <c r="E479" s="653"/>
      <c r="F479" s="640"/>
      <c r="G479" s="640">
        <f t="shared" si="7248"/>
        <v>1</v>
      </c>
      <c r="H479" s="658">
        <v>0</v>
      </c>
      <c r="I479" s="658">
        <v>0</v>
      </c>
      <c r="J479" s="658">
        <v>0</v>
      </c>
      <c r="K479" s="658">
        <v>0</v>
      </c>
      <c r="L479" s="658">
        <v>0</v>
      </c>
      <c r="M479" s="658">
        <v>0</v>
      </c>
      <c r="N479" s="658">
        <v>0</v>
      </c>
      <c r="O479" s="658">
        <v>0</v>
      </c>
      <c r="P479" s="658">
        <v>0</v>
      </c>
      <c r="Q479" s="658">
        <v>0</v>
      </c>
      <c r="R479" s="658">
        <v>0</v>
      </c>
      <c r="S479" s="658">
        <v>0.6</v>
      </c>
      <c r="T479" s="658">
        <v>0.4</v>
      </c>
      <c r="U479" s="658">
        <v>0</v>
      </c>
      <c r="V479" s="658">
        <v>0</v>
      </c>
      <c r="W479" s="658">
        <v>0</v>
      </c>
      <c r="X479" s="658">
        <v>0</v>
      </c>
      <c r="Y479" s="658">
        <v>0</v>
      </c>
      <c r="Z479" s="658">
        <v>0</v>
      </c>
      <c r="AA479" s="658">
        <v>0</v>
      </c>
      <c r="AB479" s="658">
        <v>0</v>
      </c>
      <c r="AC479" s="658">
        <v>0</v>
      </c>
      <c r="AD479" s="658">
        <v>0</v>
      </c>
      <c r="AE479" s="658">
        <v>0</v>
      </c>
      <c r="AF479" s="658">
        <v>0</v>
      </c>
      <c r="AG479" s="658">
        <v>0</v>
      </c>
      <c r="AH479" s="658">
        <v>0</v>
      </c>
      <c r="AI479" s="658">
        <v>0</v>
      </c>
      <c r="AJ479" s="658">
        <v>0</v>
      </c>
      <c r="AK479" s="658">
        <v>0</v>
      </c>
      <c r="AL479" s="658">
        <v>0</v>
      </c>
      <c r="AM479" s="658">
        <v>0</v>
      </c>
      <c r="AN479" s="658">
        <v>0</v>
      </c>
      <c r="AO479" s="658">
        <v>0</v>
      </c>
      <c r="AP479" s="658">
        <v>0</v>
      </c>
      <c r="AQ479" s="658">
        <v>0</v>
      </c>
      <c r="AR479" s="658">
        <v>0</v>
      </c>
      <c r="AS479" s="658">
        <v>0</v>
      </c>
      <c r="AT479" s="658">
        <v>0</v>
      </c>
      <c r="AU479" s="613">
        <f t="shared" si="7208"/>
        <v>1</v>
      </c>
      <c r="AV479" s="645">
        <f t="shared" si="7206"/>
        <v>1</v>
      </c>
      <c r="AW479" s="656" t="e">
        <f t="shared" si="7207"/>
        <v>#DIV/0!</v>
      </c>
      <c r="AX479" s="591"/>
    </row>
    <row r="480" spans="1:50" hidden="1" outlineLevel="1">
      <c r="A480" s="590"/>
      <c r="B480" s="636" t="s">
        <v>378</v>
      </c>
      <c r="C480" s="636" t="s">
        <v>722</v>
      </c>
      <c r="D480" s="651" t="s">
        <v>704</v>
      </c>
      <c r="E480" s="653"/>
      <c r="F480" s="640">
        <v>89356.595045661175</v>
      </c>
      <c r="G480" s="640">
        <f t="shared" si="7248"/>
        <v>89356.595045661175</v>
      </c>
      <c r="H480" s="653">
        <f t="shared" ref="H480" si="8229">+H481*$F480</f>
        <v>0</v>
      </c>
      <c r="I480" s="653">
        <f t="shared" ref="I480" si="8230">+I481*$F480</f>
        <v>0</v>
      </c>
      <c r="J480" s="653">
        <f t="shared" ref="J480" si="8231">+J481*$F480</f>
        <v>0</v>
      </c>
      <c r="K480" s="653">
        <f t="shared" ref="K480" si="8232">+K481*$F480</f>
        <v>0</v>
      </c>
      <c r="L480" s="653">
        <f t="shared" ref="L480" si="8233">+L481*$F480</f>
        <v>0</v>
      </c>
      <c r="M480" s="653">
        <f t="shared" ref="M480" si="8234">+M481*$F480</f>
        <v>0</v>
      </c>
      <c r="N480" s="653">
        <f t="shared" ref="N480" si="8235">+N481*$F480</f>
        <v>0</v>
      </c>
      <c r="O480" s="653">
        <f t="shared" ref="O480" si="8236">+O481*$F480</f>
        <v>0</v>
      </c>
      <c r="P480" s="653">
        <f t="shared" ref="P480" si="8237">+P481*$F480</f>
        <v>0</v>
      </c>
      <c r="Q480" s="653">
        <f t="shared" ref="Q480" si="8238">+Q481*$F480</f>
        <v>0</v>
      </c>
      <c r="R480" s="653">
        <f t="shared" ref="R480" si="8239">+R481*$F480</f>
        <v>0</v>
      </c>
      <c r="S480" s="653">
        <f t="shared" ref="S480" si="8240">+S481*$F480</f>
        <v>89356.595045661175</v>
      </c>
      <c r="T480" s="653">
        <f t="shared" ref="T480" si="8241">+T481*$F480</f>
        <v>0</v>
      </c>
      <c r="U480" s="653">
        <f t="shared" ref="U480" si="8242">+U481*$F480</f>
        <v>0</v>
      </c>
      <c r="V480" s="653">
        <f t="shared" ref="V480" si="8243">+V481*$F480</f>
        <v>0</v>
      </c>
      <c r="W480" s="653">
        <f t="shared" ref="W480" si="8244">+W481*$F480</f>
        <v>0</v>
      </c>
      <c r="X480" s="653">
        <f t="shared" ref="X480" si="8245">+X481*$F480</f>
        <v>0</v>
      </c>
      <c r="Y480" s="653">
        <f t="shared" ref="Y480" si="8246">+Y481*$F480</f>
        <v>0</v>
      </c>
      <c r="Z480" s="653">
        <f t="shared" ref="Z480" si="8247">+Z481*$F480</f>
        <v>0</v>
      </c>
      <c r="AA480" s="653">
        <f t="shared" ref="AA480" si="8248">+AA481*$F480</f>
        <v>0</v>
      </c>
      <c r="AB480" s="653">
        <f t="shared" ref="AB480" si="8249">+AB481*$F480</f>
        <v>0</v>
      </c>
      <c r="AC480" s="653">
        <f t="shared" ref="AC480" si="8250">+AC481*$F480</f>
        <v>0</v>
      </c>
      <c r="AD480" s="653">
        <f t="shared" ref="AD480" si="8251">+AD481*$F480</f>
        <v>0</v>
      </c>
      <c r="AE480" s="653">
        <f t="shared" ref="AE480" si="8252">+AE481*$F480</f>
        <v>0</v>
      </c>
      <c r="AF480" s="653">
        <f t="shared" ref="AF480" si="8253">+AF481*$F480</f>
        <v>0</v>
      </c>
      <c r="AG480" s="653">
        <f t="shared" ref="AG480" si="8254">+AG481*$F480</f>
        <v>0</v>
      </c>
      <c r="AH480" s="653">
        <f t="shared" ref="AH480" si="8255">+AH481*$F480</f>
        <v>0</v>
      </c>
      <c r="AI480" s="653">
        <f t="shared" ref="AI480" si="8256">+AI481*$F480</f>
        <v>0</v>
      </c>
      <c r="AJ480" s="653">
        <f t="shared" ref="AJ480" si="8257">+AJ481*$F480</f>
        <v>0</v>
      </c>
      <c r="AK480" s="653">
        <f t="shared" ref="AK480" si="8258">+AK481*$F480</f>
        <v>0</v>
      </c>
      <c r="AL480" s="653">
        <f t="shared" ref="AL480" si="8259">+AL481*$F480</f>
        <v>0</v>
      </c>
      <c r="AM480" s="653">
        <f t="shared" ref="AM480" si="8260">+AM481*$F480</f>
        <v>0</v>
      </c>
      <c r="AN480" s="653">
        <f t="shared" ref="AN480" si="8261">+AN481*$F480</f>
        <v>0</v>
      </c>
      <c r="AO480" s="653">
        <f t="shared" ref="AO480" si="8262">+AO481*$F480</f>
        <v>0</v>
      </c>
      <c r="AP480" s="653">
        <f t="shared" ref="AP480" si="8263">+AP481*$F480</f>
        <v>0</v>
      </c>
      <c r="AQ480" s="653">
        <f t="shared" ref="AQ480" si="8264">+AQ481*$F480</f>
        <v>0</v>
      </c>
      <c r="AR480" s="653">
        <f t="shared" ref="AR480" si="8265">+AR481*$F480</f>
        <v>0</v>
      </c>
      <c r="AS480" s="653">
        <f t="shared" ref="AS480" si="8266">+AS481*$F480</f>
        <v>0</v>
      </c>
      <c r="AT480" s="653">
        <f t="shared" ref="AT480" si="8267">+AT481*$F480</f>
        <v>0</v>
      </c>
      <c r="AU480" s="613">
        <f t="shared" si="7208"/>
        <v>89356.595045661175</v>
      </c>
      <c r="AV480" s="645">
        <f t="shared" si="7206"/>
        <v>0</v>
      </c>
      <c r="AW480" s="656">
        <f t="shared" si="7207"/>
        <v>0</v>
      </c>
      <c r="AX480" s="591"/>
    </row>
    <row r="481" spans="1:50" hidden="1" outlineLevel="1">
      <c r="A481" s="590"/>
      <c r="B481" s="636"/>
      <c r="C481" s="636"/>
      <c r="D481" s="651"/>
      <c r="E481" s="653"/>
      <c r="F481" s="640"/>
      <c r="G481" s="640">
        <f t="shared" si="7248"/>
        <v>1</v>
      </c>
      <c r="H481" s="658">
        <v>0</v>
      </c>
      <c r="I481" s="658">
        <v>0</v>
      </c>
      <c r="J481" s="658">
        <v>0</v>
      </c>
      <c r="K481" s="658">
        <v>0</v>
      </c>
      <c r="L481" s="658">
        <v>0</v>
      </c>
      <c r="M481" s="658">
        <v>0</v>
      </c>
      <c r="N481" s="658">
        <v>0</v>
      </c>
      <c r="O481" s="658">
        <v>0</v>
      </c>
      <c r="P481" s="658">
        <v>0</v>
      </c>
      <c r="Q481" s="658">
        <v>0</v>
      </c>
      <c r="R481" s="658">
        <v>0</v>
      </c>
      <c r="S481" s="658">
        <v>1</v>
      </c>
      <c r="T481" s="658">
        <v>0</v>
      </c>
      <c r="U481" s="658">
        <v>0</v>
      </c>
      <c r="V481" s="658">
        <v>0</v>
      </c>
      <c r="W481" s="658">
        <v>0</v>
      </c>
      <c r="X481" s="658">
        <v>0</v>
      </c>
      <c r="Y481" s="658">
        <v>0</v>
      </c>
      <c r="Z481" s="658">
        <v>0</v>
      </c>
      <c r="AA481" s="658">
        <v>0</v>
      </c>
      <c r="AB481" s="658">
        <v>0</v>
      </c>
      <c r="AC481" s="658">
        <v>0</v>
      </c>
      <c r="AD481" s="658">
        <v>0</v>
      </c>
      <c r="AE481" s="658">
        <v>0</v>
      </c>
      <c r="AF481" s="658">
        <v>0</v>
      </c>
      <c r="AG481" s="658">
        <v>0</v>
      </c>
      <c r="AH481" s="658">
        <v>0</v>
      </c>
      <c r="AI481" s="658">
        <v>0</v>
      </c>
      <c r="AJ481" s="658">
        <v>0</v>
      </c>
      <c r="AK481" s="658">
        <v>0</v>
      </c>
      <c r="AL481" s="658">
        <v>0</v>
      </c>
      <c r="AM481" s="658">
        <v>0</v>
      </c>
      <c r="AN481" s="658">
        <v>0</v>
      </c>
      <c r="AO481" s="658">
        <v>0</v>
      </c>
      <c r="AP481" s="658">
        <v>0</v>
      </c>
      <c r="AQ481" s="658">
        <v>0</v>
      </c>
      <c r="AR481" s="658">
        <v>0</v>
      </c>
      <c r="AS481" s="658">
        <v>0</v>
      </c>
      <c r="AT481" s="658">
        <v>0</v>
      </c>
      <c r="AU481" s="613">
        <f t="shared" si="7208"/>
        <v>1</v>
      </c>
      <c r="AV481" s="645">
        <f t="shared" si="7206"/>
        <v>1</v>
      </c>
      <c r="AW481" s="656" t="e">
        <f t="shared" si="7207"/>
        <v>#DIV/0!</v>
      </c>
      <c r="AX481" s="591"/>
    </row>
    <row r="482" spans="1:50" hidden="1" outlineLevel="1">
      <c r="A482" s="590"/>
      <c r="B482" s="636" t="s">
        <v>378</v>
      </c>
      <c r="C482" s="636" t="s">
        <v>723</v>
      </c>
      <c r="D482" s="651" t="s">
        <v>706</v>
      </c>
      <c r="E482" s="653"/>
      <c r="F482" s="640">
        <v>19823.503120812227</v>
      </c>
      <c r="G482" s="640">
        <f t="shared" si="7248"/>
        <v>19823.503120812227</v>
      </c>
      <c r="H482" s="653">
        <f t="shared" ref="H482" si="8268">+H483*$F482</f>
        <v>0</v>
      </c>
      <c r="I482" s="653">
        <f t="shared" ref="I482" si="8269">+I483*$F482</f>
        <v>0</v>
      </c>
      <c r="J482" s="653">
        <f t="shared" ref="J482" si="8270">+J483*$F482</f>
        <v>0</v>
      </c>
      <c r="K482" s="653">
        <f t="shared" ref="K482" si="8271">+K483*$F482</f>
        <v>0</v>
      </c>
      <c r="L482" s="653">
        <f t="shared" ref="L482" si="8272">+L483*$F482</f>
        <v>0</v>
      </c>
      <c r="M482" s="653">
        <f t="shared" ref="M482" si="8273">+M483*$F482</f>
        <v>0</v>
      </c>
      <c r="N482" s="653">
        <f t="shared" ref="N482" si="8274">+N483*$F482</f>
        <v>0</v>
      </c>
      <c r="O482" s="653">
        <f t="shared" ref="O482" si="8275">+O483*$F482</f>
        <v>0</v>
      </c>
      <c r="P482" s="653">
        <f t="shared" ref="P482" si="8276">+P483*$F482</f>
        <v>0</v>
      </c>
      <c r="Q482" s="653">
        <f t="shared" ref="Q482" si="8277">+Q483*$F482</f>
        <v>0</v>
      </c>
      <c r="R482" s="653">
        <f t="shared" ref="R482" si="8278">+R483*$F482</f>
        <v>0</v>
      </c>
      <c r="S482" s="653">
        <f t="shared" ref="S482" si="8279">+S483*$F482</f>
        <v>19823.503120812227</v>
      </c>
      <c r="T482" s="653">
        <f t="shared" ref="T482" si="8280">+T483*$F482</f>
        <v>0</v>
      </c>
      <c r="U482" s="653">
        <f t="shared" ref="U482" si="8281">+U483*$F482</f>
        <v>0</v>
      </c>
      <c r="V482" s="653">
        <f t="shared" ref="V482" si="8282">+V483*$F482</f>
        <v>0</v>
      </c>
      <c r="W482" s="653">
        <f t="shared" ref="W482" si="8283">+W483*$F482</f>
        <v>0</v>
      </c>
      <c r="X482" s="653">
        <f t="shared" ref="X482" si="8284">+X483*$F482</f>
        <v>0</v>
      </c>
      <c r="Y482" s="653">
        <f t="shared" ref="Y482" si="8285">+Y483*$F482</f>
        <v>0</v>
      </c>
      <c r="Z482" s="653">
        <f t="shared" ref="Z482" si="8286">+Z483*$F482</f>
        <v>0</v>
      </c>
      <c r="AA482" s="653">
        <f t="shared" ref="AA482" si="8287">+AA483*$F482</f>
        <v>0</v>
      </c>
      <c r="AB482" s="653">
        <f t="shared" ref="AB482" si="8288">+AB483*$F482</f>
        <v>0</v>
      </c>
      <c r="AC482" s="653">
        <f t="shared" ref="AC482" si="8289">+AC483*$F482</f>
        <v>0</v>
      </c>
      <c r="AD482" s="653">
        <f t="shared" ref="AD482" si="8290">+AD483*$F482</f>
        <v>0</v>
      </c>
      <c r="AE482" s="653">
        <f t="shared" ref="AE482" si="8291">+AE483*$F482</f>
        <v>0</v>
      </c>
      <c r="AF482" s="653">
        <f t="shared" ref="AF482" si="8292">+AF483*$F482</f>
        <v>0</v>
      </c>
      <c r="AG482" s="653">
        <f t="shared" ref="AG482" si="8293">+AG483*$F482</f>
        <v>0</v>
      </c>
      <c r="AH482" s="653">
        <f t="shared" ref="AH482" si="8294">+AH483*$F482</f>
        <v>0</v>
      </c>
      <c r="AI482" s="653">
        <f t="shared" ref="AI482" si="8295">+AI483*$F482</f>
        <v>0</v>
      </c>
      <c r="AJ482" s="653">
        <f t="shared" ref="AJ482" si="8296">+AJ483*$F482</f>
        <v>0</v>
      </c>
      <c r="AK482" s="653">
        <f t="shared" ref="AK482" si="8297">+AK483*$F482</f>
        <v>0</v>
      </c>
      <c r="AL482" s="653">
        <f t="shared" ref="AL482" si="8298">+AL483*$F482</f>
        <v>0</v>
      </c>
      <c r="AM482" s="653">
        <f t="shared" ref="AM482" si="8299">+AM483*$F482</f>
        <v>0</v>
      </c>
      <c r="AN482" s="653">
        <f t="shared" ref="AN482" si="8300">+AN483*$F482</f>
        <v>0</v>
      </c>
      <c r="AO482" s="653">
        <f t="shared" ref="AO482" si="8301">+AO483*$F482</f>
        <v>0</v>
      </c>
      <c r="AP482" s="653">
        <f t="shared" ref="AP482" si="8302">+AP483*$F482</f>
        <v>0</v>
      </c>
      <c r="AQ482" s="653">
        <f t="shared" ref="AQ482" si="8303">+AQ483*$F482</f>
        <v>0</v>
      </c>
      <c r="AR482" s="653">
        <f t="shared" ref="AR482" si="8304">+AR483*$F482</f>
        <v>0</v>
      </c>
      <c r="AS482" s="653">
        <f t="shared" ref="AS482" si="8305">+AS483*$F482</f>
        <v>0</v>
      </c>
      <c r="AT482" s="653">
        <f t="shared" ref="AT482" si="8306">+AT483*$F482</f>
        <v>0</v>
      </c>
      <c r="AU482" s="613">
        <f t="shared" si="7208"/>
        <v>19823.503120812227</v>
      </c>
      <c r="AV482" s="645">
        <f t="shared" si="7206"/>
        <v>0</v>
      </c>
      <c r="AW482" s="656">
        <f t="shared" si="7207"/>
        <v>0</v>
      </c>
      <c r="AX482" s="591"/>
    </row>
    <row r="483" spans="1:50" hidden="1" outlineLevel="1">
      <c r="A483" s="590"/>
      <c r="B483" s="636"/>
      <c r="C483" s="636"/>
      <c r="D483" s="651"/>
      <c r="E483" s="653"/>
      <c r="F483" s="640"/>
      <c r="G483" s="640">
        <f t="shared" si="7248"/>
        <v>1</v>
      </c>
      <c r="H483" s="658">
        <v>0</v>
      </c>
      <c r="I483" s="658">
        <v>0</v>
      </c>
      <c r="J483" s="658">
        <v>0</v>
      </c>
      <c r="K483" s="658">
        <v>0</v>
      </c>
      <c r="L483" s="658">
        <v>0</v>
      </c>
      <c r="M483" s="658">
        <v>0</v>
      </c>
      <c r="N483" s="658">
        <v>0</v>
      </c>
      <c r="O483" s="658">
        <v>0</v>
      </c>
      <c r="P483" s="658">
        <v>0</v>
      </c>
      <c r="Q483" s="658">
        <v>0</v>
      </c>
      <c r="R483" s="658">
        <v>0</v>
      </c>
      <c r="S483" s="658">
        <v>1</v>
      </c>
      <c r="T483" s="658">
        <v>0</v>
      </c>
      <c r="U483" s="658">
        <v>0</v>
      </c>
      <c r="V483" s="658">
        <v>0</v>
      </c>
      <c r="W483" s="658">
        <v>0</v>
      </c>
      <c r="X483" s="658">
        <v>0</v>
      </c>
      <c r="Y483" s="658">
        <v>0</v>
      </c>
      <c r="Z483" s="658">
        <v>0</v>
      </c>
      <c r="AA483" s="658">
        <v>0</v>
      </c>
      <c r="AB483" s="658">
        <v>0</v>
      </c>
      <c r="AC483" s="658">
        <v>0</v>
      </c>
      <c r="AD483" s="658">
        <v>0</v>
      </c>
      <c r="AE483" s="658">
        <v>0</v>
      </c>
      <c r="AF483" s="658">
        <v>0</v>
      </c>
      <c r="AG483" s="658">
        <v>0</v>
      </c>
      <c r="AH483" s="658">
        <v>0</v>
      </c>
      <c r="AI483" s="658">
        <v>0</v>
      </c>
      <c r="AJ483" s="658">
        <v>0</v>
      </c>
      <c r="AK483" s="658">
        <v>0</v>
      </c>
      <c r="AL483" s="658">
        <v>0</v>
      </c>
      <c r="AM483" s="658">
        <v>0</v>
      </c>
      <c r="AN483" s="658">
        <v>0</v>
      </c>
      <c r="AO483" s="658">
        <v>0</v>
      </c>
      <c r="AP483" s="658">
        <v>0</v>
      </c>
      <c r="AQ483" s="658">
        <v>0</v>
      </c>
      <c r="AR483" s="658">
        <v>0</v>
      </c>
      <c r="AS483" s="658">
        <v>0</v>
      </c>
      <c r="AT483" s="658">
        <v>0</v>
      </c>
      <c r="AU483" s="613">
        <f t="shared" si="7208"/>
        <v>1</v>
      </c>
      <c r="AV483" s="645">
        <f t="shared" si="7206"/>
        <v>1</v>
      </c>
      <c r="AW483" s="656" t="e">
        <f t="shared" si="7207"/>
        <v>#DIV/0!</v>
      </c>
      <c r="AX483" s="591"/>
    </row>
    <row r="484" spans="1:50" hidden="1" outlineLevel="1">
      <c r="A484" s="590"/>
      <c r="B484" s="646" t="s">
        <v>305</v>
      </c>
      <c r="C484" s="646" t="s">
        <v>724</v>
      </c>
      <c r="D484" s="647" t="s">
        <v>725</v>
      </c>
      <c r="E484" s="649"/>
      <c r="F484" s="650">
        <f>+F485+F487+F489+F491+F493</f>
        <v>1056016.7359632095</v>
      </c>
      <c r="G484" s="650">
        <f t="shared" si="7248"/>
        <v>1056016.7359632095</v>
      </c>
      <c r="H484" s="650">
        <f t="shared" ref="H484:AT484" si="8307">+H485+H487+H489+H491+H493</f>
        <v>0</v>
      </c>
      <c r="I484" s="650">
        <f t="shared" si="8307"/>
        <v>0</v>
      </c>
      <c r="J484" s="650">
        <f t="shared" si="8307"/>
        <v>0</v>
      </c>
      <c r="K484" s="650">
        <f t="shared" si="8307"/>
        <v>0</v>
      </c>
      <c r="L484" s="650">
        <f t="shared" si="8307"/>
        <v>0</v>
      </c>
      <c r="M484" s="650">
        <f t="shared" si="8307"/>
        <v>0</v>
      </c>
      <c r="N484" s="650">
        <f t="shared" si="8307"/>
        <v>0</v>
      </c>
      <c r="O484" s="650">
        <f t="shared" si="8307"/>
        <v>0</v>
      </c>
      <c r="P484" s="650">
        <f t="shared" si="8307"/>
        <v>0</v>
      </c>
      <c r="Q484" s="650">
        <f t="shared" si="8307"/>
        <v>18084.599338284836</v>
      </c>
      <c r="R484" s="650">
        <f t="shared" si="8307"/>
        <v>70077.822435853741</v>
      </c>
      <c r="S484" s="650">
        <f t="shared" si="8307"/>
        <v>302599.17864550184</v>
      </c>
      <c r="T484" s="650">
        <f t="shared" si="8307"/>
        <v>665255.13554356911</v>
      </c>
      <c r="U484" s="650">
        <f t="shared" si="8307"/>
        <v>0</v>
      </c>
      <c r="V484" s="650">
        <f t="shared" si="8307"/>
        <v>0</v>
      </c>
      <c r="W484" s="650">
        <f t="shared" si="8307"/>
        <v>0</v>
      </c>
      <c r="X484" s="650">
        <f t="shared" si="8307"/>
        <v>0</v>
      </c>
      <c r="Y484" s="650">
        <f t="shared" si="8307"/>
        <v>0</v>
      </c>
      <c r="Z484" s="650">
        <f t="shared" si="8307"/>
        <v>0</v>
      </c>
      <c r="AA484" s="650">
        <f t="shared" si="8307"/>
        <v>0</v>
      </c>
      <c r="AB484" s="650">
        <f t="shared" si="8307"/>
        <v>0</v>
      </c>
      <c r="AC484" s="650">
        <f t="shared" si="8307"/>
        <v>0</v>
      </c>
      <c r="AD484" s="650">
        <f t="shared" si="8307"/>
        <v>0</v>
      </c>
      <c r="AE484" s="650">
        <f t="shared" si="8307"/>
        <v>0</v>
      </c>
      <c r="AF484" s="650">
        <f t="shared" si="8307"/>
        <v>0</v>
      </c>
      <c r="AG484" s="650">
        <f t="shared" si="8307"/>
        <v>0</v>
      </c>
      <c r="AH484" s="650">
        <f t="shared" si="8307"/>
        <v>0</v>
      </c>
      <c r="AI484" s="650">
        <f t="shared" si="8307"/>
        <v>0</v>
      </c>
      <c r="AJ484" s="650">
        <f t="shared" si="8307"/>
        <v>0</v>
      </c>
      <c r="AK484" s="650">
        <f t="shared" si="8307"/>
        <v>0</v>
      </c>
      <c r="AL484" s="650">
        <f t="shared" si="8307"/>
        <v>0</v>
      </c>
      <c r="AM484" s="650">
        <f t="shared" si="8307"/>
        <v>0</v>
      </c>
      <c r="AN484" s="650">
        <f t="shared" si="8307"/>
        <v>0</v>
      </c>
      <c r="AO484" s="650">
        <f t="shared" si="8307"/>
        <v>0</v>
      </c>
      <c r="AP484" s="650">
        <f t="shared" si="8307"/>
        <v>0</v>
      </c>
      <c r="AQ484" s="650">
        <f t="shared" si="8307"/>
        <v>0</v>
      </c>
      <c r="AR484" s="650">
        <f t="shared" si="8307"/>
        <v>0</v>
      </c>
      <c r="AS484" s="650">
        <f t="shared" si="8307"/>
        <v>0</v>
      </c>
      <c r="AT484" s="650">
        <f t="shared" si="8307"/>
        <v>0</v>
      </c>
      <c r="AU484" s="613">
        <f t="shared" si="7208"/>
        <v>1056016.7359632095</v>
      </c>
      <c r="AV484" s="645">
        <f t="shared" ref="AV484:AV547" si="8308">+G484-F484</f>
        <v>0</v>
      </c>
      <c r="AW484" s="656">
        <f t="shared" ref="AW484:AW547" si="8309">+AV484/F484</f>
        <v>0</v>
      </c>
      <c r="AX484" s="591"/>
    </row>
    <row r="485" spans="1:50" hidden="1" outlineLevel="1">
      <c r="A485" s="590"/>
      <c r="B485" s="636" t="s">
        <v>378</v>
      </c>
      <c r="C485" s="636" t="s">
        <v>726</v>
      </c>
      <c r="D485" s="651" t="s">
        <v>698</v>
      </c>
      <c r="E485" s="653"/>
      <c r="F485" s="640">
        <v>597137.41679205711</v>
      </c>
      <c r="G485" s="640">
        <f t="shared" si="7248"/>
        <v>597137.41679205711</v>
      </c>
      <c r="H485" s="653">
        <f t="shared" ref="H485" si="8310">+H486*$F485</f>
        <v>0</v>
      </c>
      <c r="I485" s="653">
        <f t="shared" ref="I485" si="8311">+I486*$F485</f>
        <v>0</v>
      </c>
      <c r="J485" s="653">
        <f t="shared" ref="J485" si="8312">+J486*$F485</f>
        <v>0</v>
      </c>
      <c r="K485" s="653">
        <f t="shared" ref="K485" si="8313">+K486*$F485</f>
        <v>0</v>
      </c>
      <c r="L485" s="653">
        <f t="shared" ref="L485" si="8314">+L486*$F485</f>
        <v>0</v>
      </c>
      <c r="M485" s="653">
        <f t="shared" ref="M485" si="8315">+M486*$F485</f>
        <v>0</v>
      </c>
      <c r="N485" s="653">
        <f t="shared" ref="N485" si="8316">+N486*$F485</f>
        <v>0</v>
      </c>
      <c r="O485" s="653">
        <f t="shared" ref="O485" si="8317">+O486*$F485</f>
        <v>0</v>
      </c>
      <c r="P485" s="653">
        <f t="shared" ref="P485" si="8318">+P486*$F485</f>
        <v>0</v>
      </c>
      <c r="Q485" s="653">
        <f t="shared" ref="Q485" si="8319">+Q486*$F485</f>
        <v>0</v>
      </c>
      <c r="R485" s="653">
        <f t="shared" ref="R485" si="8320">+R486*$F485</f>
        <v>0</v>
      </c>
      <c r="S485" s="653">
        <f t="shared" ref="S485" si="8321">+S486*$F485</f>
        <v>89570.612518808557</v>
      </c>
      <c r="T485" s="653">
        <f t="shared" ref="T485" si="8322">+T486*$F485</f>
        <v>507566.80427324853</v>
      </c>
      <c r="U485" s="653">
        <f t="shared" ref="U485" si="8323">+U486*$F485</f>
        <v>0</v>
      </c>
      <c r="V485" s="653">
        <f t="shared" ref="V485" si="8324">+V486*$F485</f>
        <v>0</v>
      </c>
      <c r="W485" s="653">
        <f t="shared" ref="W485" si="8325">+W486*$F485</f>
        <v>0</v>
      </c>
      <c r="X485" s="653">
        <f t="shared" ref="X485" si="8326">+X486*$F485</f>
        <v>0</v>
      </c>
      <c r="Y485" s="653">
        <f t="shared" ref="Y485" si="8327">+Y486*$F485</f>
        <v>0</v>
      </c>
      <c r="Z485" s="653">
        <f t="shared" ref="Z485" si="8328">+Z486*$F485</f>
        <v>0</v>
      </c>
      <c r="AA485" s="653">
        <f t="shared" ref="AA485" si="8329">+AA486*$F485</f>
        <v>0</v>
      </c>
      <c r="AB485" s="653">
        <f t="shared" ref="AB485" si="8330">+AB486*$F485</f>
        <v>0</v>
      </c>
      <c r="AC485" s="653">
        <f t="shared" ref="AC485" si="8331">+AC486*$F485</f>
        <v>0</v>
      </c>
      <c r="AD485" s="653">
        <f t="shared" ref="AD485" si="8332">+AD486*$F485</f>
        <v>0</v>
      </c>
      <c r="AE485" s="653">
        <f t="shared" ref="AE485" si="8333">+AE486*$F485</f>
        <v>0</v>
      </c>
      <c r="AF485" s="653">
        <f t="shared" ref="AF485" si="8334">+AF486*$F485</f>
        <v>0</v>
      </c>
      <c r="AG485" s="653">
        <f t="shared" ref="AG485" si="8335">+AG486*$F485</f>
        <v>0</v>
      </c>
      <c r="AH485" s="653">
        <f t="shared" ref="AH485" si="8336">+AH486*$F485</f>
        <v>0</v>
      </c>
      <c r="AI485" s="653">
        <f t="shared" ref="AI485" si="8337">+AI486*$F485</f>
        <v>0</v>
      </c>
      <c r="AJ485" s="653">
        <f t="shared" ref="AJ485" si="8338">+AJ486*$F485</f>
        <v>0</v>
      </c>
      <c r="AK485" s="653">
        <f t="shared" ref="AK485" si="8339">+AK486*$F485</f>
        <v>0</v>
      </c>
      <c r="AL485" s="653">
        <f t="shared" ref="AL485" si="8340">+AL486*$F485</f>
        <v>0</v>
      </c>
      <c r="AM485" s="653">
        <f t="shared" ref="AM485" si="8341">+AM486*$F485</f>
        <v>0</v>
      </c>
      <c r="AN485" s="653">
        <f t="shared" ref="AN485" si="8342">+AN486*$F485</f>
        <v>0</v>
      </c>
      <c r="AO485" s="653">
        <f t="shared" ref="AO485" si="8343">+AO486*$F485</f>
        <v>0</v>
      </c>
      <c r="AP485" s="653">
        <f t="shared" ref="AP485" si="8344">+AP486*$F485</f>
        <v>0</v>
      </c>
      <c r="AQ485" s="653">
        <f t="shared" ref="AQ485" si="8345">+AQ486*$F485</f>
        <v>0</v>
      </c>
      <c r="AR485" s="653">
        <f t="shared" ref="AR485" si="8346">+AR486*$F485</f>
        <v>0</v>
      </c>
      <c r="AS485" s="653">
        <f t="shared" ref="AS485" si="8347">+AS486*$F485</f>
        <v>0</v>
      </c>
      <c r="AT485" s="653">
        <f t="shared" ref="AT485" si="8348">+AT486*$F485</f>
        <v>0</v>
      </c>
      <c r="AU485" s="613">
        <f t="shared" ref="AU485:AU548" si="8349">SUM(H485:AT485)</f>
        <v>597137.41679205711</v>
      </c>
      <c r="AV485" s="645">
        <f t="shared" si="8308"/>
        <v>0</v>
      </c>
      <c r="AW485" s="656">
        <f t="shared" si="8309"/>
        <v>0</v>
      </c>
      <c r="AX485" s="591"/>
    </row>
    <row r="486" spans="1:50" hidden="1" outlineLevel="1">
      <c r="A486" s="590"/>
      <c r="B486" s="636"/>
      <c r="C486" s="636"/>
      <c r="D486" s="651"/>
      <c r="E486" s="653"/>
      <c r="F486" s="640"/>
      <c r="G486" s="640">
        <f t="shared" si="7248"/>
        <v>1</v>
      </c>
      <c r="H486" s="658">
        <v>0</v>
      </c>
      <c r="I486" s="658">
        <v>0</v>
      </c>
      <c r="J486" s="658">
        <v>0</v>
      </c>
      <c r="K486" s="658">
        <v>0</v>
      </c>
      <c r="L486" s="658">
        <v>0</v>
      </c>
      <c r="M486" s="658">
        <v>0</v>
      </c>
      <c r="N486" s="658">
        <v>0</v>
      </c>
      <c r="O486" s="658">
        <v>0</v>
      </c>
      <c r="P486" s="658">
        <v>0</v>
      </c>
      <c r="Q486" s="658">
        <v>0</v>
      </c>
      <c r="R486" s="658">
        <v>0</v>
      </c>
      <c r="S486" s="658">
        <v>0.15</v>
      </c>
      <c r="T486" s="658">
        <v>0.85</v>
      </c>
      <c r="U486" s="658">
        <v>0</v>
      </c>
      <c r="V486" s="658">
        <v>0</v>
      </c>
      <c r="W486" s="658">
        <v>0</v>
      </c>
      <c r="X486" s="658">
        <v>0</v>
      </c>
      <c r="Y486" s="658">
        <v>0</v>
      </c>
      <c r="Z486" s="658">
        <v>0</v>
      </c>
      <c r="AA486" s="658">
        <v>0</v>
      </c>
      <c r="AB486" s="658">
        <v>0</v>
      </c>
      <c r="AC486" s="658">
        <v>0</v>
      </c>
      <c r="AD486" s="658">
        <v>0</v>
      </c>
      <c r="AE486" s="658">
        <v>0</v>
      </c>
      <c r="AF486" s="658">
        <v>0</v>
      </c>
      <c r="AG486" s="658">
        <v>0</v>
      </c>
      <c r="AH486" s="658">
        <v>0</v>
      </c>
      <c r="AI486" s="658">
        <v>0</v>
      </c>
      <c r="AJ486" s="658">
        <v>0</v>
      </c>
      <c r="AK486" s="658">
        <v>0</v>
      </c>
      <c r="AL486" s="658">
        <v>0</v>
      </c>
      <c r="AM486" s="658">
        <v>0</v>
      </c>
      <c r="AN486" s="658">
        <v>0</v>
      </c>
      <c r="AO486" s="658">
        <v>0</v>
      </c>
      <c r="AP486" s="658">
        <v>0</v>
      </c>
      <c r="AQ486" s="658">
        <v>0</v>
      </c>
      <c r="AR486" s="658">
        <v>0</v>
      </c>
      <c r="AS486" s="658">
        <v>0</v>
      </c>
      <c r="AT486" s="658">
        <v>0</v>
      </c>
      <c r="AU486" s="613">
        <f t="shared" si="8349"/>
        <v>1</v>
      </c>
      <c r="AV486" s="645">
        <f t="shared" si="8308"/>
        <v>1</v>
      </c>
      <c r="AW486" s="656" t="e">
        <f t="shared" si="8309"/>
        <v>#DIV/0!</v>
      </c>
      <c r="AX486" s="591"/>
    </row>
    <row r="487" spans="1:50" hidden="1" outlineLevel="1">
      <c r="A487" s="590"/>
      <c r="B487" s="636" t="s">
        <v>378</v>
      </c>
      <c r="C487" s="636" t="s">
        <v>727</v>
      </c>
      <c r="D487" s="651" t="s">
        <v>700</v>
      </c>
      <c r="E487" s="653"/>
      <c r="F487" s="640">
        <v>226057.49172856045</v>
      </c>
      <c r="G487" s="640">
        <f t="shared" ref="G487:G550" si="8350">SUM(H487:AT487)</f>
        <v>226057.49172856045</v>
      </c>
      <c r="H487" s="653">
        <f t="shared" ref="H487" si="8351">+H488*$F487</f>
        <v>0</v>
      </c>
      <c r="I487" s="653">
        <f t="shared" ref="I487" si="8352">+I488*$F487</f>
        <v>0</v>
      </c>
      <c r="J487" s="653">
        <f t="shared" ref="J487" si="8353">+J488*$F487</f>
        <v>0</v>
      </c>
      <c r="K487" s="653">
        <f t="shared" ref="K487" si="8354">+K488*$F487</f>
        <v>0</v>
      </c>
      <c r="L487" s="653">
        <f t="shared" ref="L487" si="8355">+L488*$F487</f>
        <v>0</v>
      </c>
      <c r="M487" s="653">
        <f t="shared" ref="M487" si="8356">+M488*$F487</f>
        <v>0</v>
      </c>
      <c r="N487" s="653">
        <f t="shared" ref="N487" si="8357">+N488*$F487</f>
        <v>0</v>
      </c>
      <c r="O487" s="653">
        <f t="shared" ref="O487" si="8358">+O488*$F487</f>
        <v>0</v>
      </c>
      <c r="P487" s="653">
        <f t="shared" ref="P487" si="8359">+P488*$F487</f>
        <v>0</v>
      </c>
      <c r="Q487" s="653">
        <f t="shared" ref="Q487" si="8360">+Q488*$F487</f>
        <v>18084.599338284836</v>
      </c>
      <c r="R487" s="653">
        <f t="shared" ref="R487" si="8361">+R488*$F487</f>
        <v>70077.822435853741</v>
      </c>
      <c r="S487" s="653">
        <f t="shared" ref="S487" si="8362">+S488*$F487</f>
        <v>79120.122104996146</v>
      </c>
      <c r="T487" s="653">
        <f t="shared" ref="T487" si="8363">+T488*$F487</f>
        <v>58774.94784942572</v>
      </c>
      <c r="U487" s="653">
        <f t="shared" ref="U487" si="8364">+U488*$F487</f>
        <v>0</v>
      </c>
      <c r="V487" s="653">
        <f t="shared" ref="V487" si="8365">+V488*$F487</f>
        <v>0</v>
      </c>
      <c r="W487" s="653">
        <f t="shared" ref="W487" si="8366">+W488*$F487</f>
        <v>0</v>
      </c>
      <c r="X487" s="653">
        <f t="shared" ref="X487" si="8367">+X488*$F487</f>
        <v>0</v>
      </c>
      <c r="Y487" s="653">
        <f t="shared" ref="Y487" si="8368">+Y488*$F487</f>
        <v>0</v>
      </c>
      <c r="Z487" s="653">
        <f t="shared" ref="Z487" si="8369">+Z488*$F487</f>
        <v>0</v>
      </c>
      <c r="AA487" s="653">
        <f t="shared" ref="AA487" si="8370">+AA488*$F487</f>
        <v>0</v>
      </c>
      <c r="AB487" s="653">
        <f t="shared" ref="AB487" si="8371">+AB488*$F487</f>
        <v>0</v>
      </c>
      <c r="AC487" s="653">
        <f t="shared" ref="AC487" si="8372">+AC488*$F487</f>
        <v>0</v>
      </c>
      <c r="AD487" s="653">
        <f t="shared" ref="AD487" si="8373">+AD488*$F487</f>
        <v>0</v>
      </c>
      <c r="AE487" s="653">
        <f t="shared" ref="AE487" si="8374">+AE488*$F487</f>
        <v>0</v>
      </c>
      <c r="AF487" s="653">
        <f t="shared" ref="AF487" si="8375">+AF488*$F487</f>
        <v>0</v>
      </c>
      <c r="AG487" s="653">
        <f t="shared" ref="AG487" si="8376">+AG488*$F487</f>
        <v>0</v>
      </c>
      <c r="AH487" s="653">
        <f t="shared" ref="AH487" si="8377">+AH488*$F487</f>
        <v>0</v>
      </c>
      <c r="AI487" s="653">
        <f t="shared" ref="AI487" si="8378">+AI488*$F487</f>
        <v>0</v>
      </c>
      <c r="AJ487" s="653">
        <f t="shared" ref="AJ487" si="8379">+AJ488*$F487</f>
        <v>0</v>
      </c>
      <c r="AK487" s="653">
        <f t="shared" ref="AK487" si="8380">+AK488*$F487</f>
        <v>0</v>
      </c>
      <c r="AL487" s="653">
        <f t="shared" ref="AL487" si="8381">+AL488*$F487</f>
        <v>0</v>
      </c>
      <c r="AM487" s="653">
        <f t="shared" ref="AM487" si="8382">+AM488*$F487</f>
        <v>0</v>
      </c>
      <c r="AN487" s="653">
        <f t="shared" ref="AN487" si="8383">+AN488*$F487</f>
        <v>0</v>
      </c>
      <c r="AO487" s="653">
        <f t="shared" ref="AO487" si="8384">+AO488*$F487</f>
        <v>0</v>
      </c>
      <c r="AP487" s="653">
        <f t="shared" ref="AP487" si="8385">+AP488*$F487</f>
        <v>0</v>
      </c>
      <c r="AQ487" s="653">
        <f t="shared" ref="AQ487" si="8386">+AQ488*$F487</f>
        <v>0</v>
      </c>
      <c r="AR487" s="653">
        <f t="shared" ref="AR487" si="8387">+AR488*$F487</f>
        <v>0</v>
      </c>
      <c r="AS487" s="653">
        <f t="shared" ref="AS487" si="8388">+AS488*$F487</f>
        <v>0</v>
      </c>
      <c r="AT487" s="653">
        <f t="shared" ref="AT487" si="8389">+AT488*$F487</f>
        <v>0</v>
      </c>
      <c r="AU487" s="613">
        <f t="shared" si="8349"/>
        <v>226057.49172856045</v>
      </c>
      <c r="AV487" s="645">
        <f t="shared" si="8308"/>
        <v>0</v>
      </c>
      <c r="AW487" s="656">
        <f t="shared" si="8309"/>
        <v>0</v>
      </c>
      <c r="AX487" s="591"/>
    </row>
    <row r="488" spans="1:50" hidden="1" outlineLevel="1">
      <c r="A488" s="590"/>
      <c r="B488" s="636"/>
      <c r="C488" s="636"/>
      <c r="D488" s="651"/>
      <c r="E488" s="653"/>
      <c r="F488" s="640"/>
      <c r="G488" s="640">
        <f t="shared" si="8350"/>
        <v>1</v>
      </c>
      <c r="H488" s="658">
        <v>0</v>
      </c>
      <c r="I488" s="658">
        <v>0</v>
      </c>
      <c r="J488" s="658">
        <v>0</v>
      </c>
      <c r="K488" s="658">
        <v>0</v>
      </c>
      <c r="L488" s="658">
        <v>0</v>
      </c>
      <c r="M488" s="658">
        <v>0</v>
      </c>
      <c r="N488" s="658">
        <v>0</v>
      </c>
      <c r="O488" s="658">
        <v>0</v>
      </c>
      <c r="P488" s="658">
        <v>0</v>
      </c>
      <c r="Q488" s="658">
        <v>0.08</v>
      </c>
      <c r="R488" s="658">
        <v>0.31</v>
      </c>
      <c r="S488" s="658">
        <v>0.35</v>
      </c>
      <c r="T488" s="658">
        <v>0.26</v>
      </c>
      <c r="U488" s="658">
        <v>0</v>
      </c>
      <c r="V488" s="658">
        <v>0</v>
      </c>
      <c r="W488" s="658">
        <v>0</v>
      </c>
      <c r="X488" s="658">
        <v>0</v>
      </c>
      <c r="Y488" s="658">
        <v>0</v>
      </c>
      <c r="Z488" s="658">
        <v>0</v>
      </c>
      <c r="AA488" s="658">
        <v>0</v>
      </c>
      <c r="AB488" s="658">
        <v>0</v>
      </c>
      <c r="AC488" s="658">
        <v>0</v>
      </c>
      <c r="AD488" s="658">
        <v>0</v>
      </c>
      <c r="AE488" s="658">
        <v>0</v>
      </c>
      <c r="AF488" s="658">
        <v>0</v>
      </c>
      <c r="AG488" s="658">
        <v>0</v>
      </c>
      <c r="AH488" s="658">
        <v>0</v>
      </c>
      <c r="AI488" s="658">
        <v>0</v>
      </c>
      <c r="AJ488" s="658">
        <v>0</v>
      </c>
      <c r="AK488" s="658">
        <v>0</v>
      </c>
      <c r="AL488" s="658">
        <v>0</v>
      </c>
      <c r="AM488" s="658">
        <v>0</v>
      </c>
      <c r="AN488" s="658">
        <v>0</v>
      </c>
      <c r="AO488" s="658">
        <v>0</v>
      </c>
      <c r="AP488" s="658">
        <v>0</v>
      </c>
      <c r="AQ488" s="658">
        <v>0</v>
      </c>
      <c r="AR488" s="658">
        <v>0</v>
      </c>
      <c r="AS488" s="658">
        <v>0</v>
      </c>
      <c r="AT488" s="658">
        <v>0</v>
      </c>
      <c r="AU488" s="613">
        <f t="shared" si="8349"/>
        <v>1</v>
      </c>
      <c r="AV488" s="645">
        <f t="shared" si="8308"/>
        <v>1</v>
      </c>
      <c r="AW488" s="656" t="e">
        <f t="shared" si="8309"/>
        <v>#DIV/0!</v>
      </c>
      <c r="AX488" s="591"/>
    </row>
    <row r="489" spans="1:50" hidden="1" outlineLevel="1">
      <c r="A489" s="590"/>
      <c r="B489" s="636" t="s">
        <v>378</v>
      </c>
      <c r="C489" s="636" t="s">
        <v>728</v>
      </c>
      <c r="D489" s="651" t="s">
        <v>721</v>
      </c>
      <c r="E489" s="653"/>
      <c r="F489" s="640">
        <v>123641.72927611857</v>
      </c>
      <c r="G489" s="640">
        <f t="shared" si="8350"/>
        <v>123641.72927611857</v>
      </c>
      <c r="H489" s="653">
        <f t="shared" ref="H489" si="8390">+H490*$F489</f>
        <v>0</v>
      </c>
      <c r="I489" s="653">
        <f t="shared" ref="I489" si="8391">+I490*$F489</f>
        <v>0</v>
      </c>
      <c r="J489" s="653">
        <f t="shared" ref="J489" si="8392">+J490*$F489</f>
        <v>0</v>
      </c>
      <c r="K489" s="653">
        <f t="shared" ref="K489" si="8393">+K490*$F489</f>
        <v>0</v>
      </c>
      <c r="L489" s="653">
        <f t="shared" ref="L489" si="8394">+L490*$F489</f>
        <v>0</v>
      </c>
      <c r="M489" s="653">
        <f t="shared" ref="M489" si="8395">+M490*$F489</f>
        <v>0</v>
      </c>
      <c r="N489" s="653">
        <f t="shared" ref="N489" si="8396">+N490*$F489</f>
        <v>0</v>
      </c>
      <c r="O489" s="653">
        <f t="shared" ref="O489" si="8397">+O490*$F489</f>
        <v>0</v>
      </c>
      <c r="P489" s="653">
        <f t="shared" ref="P489" si="8398">+P490*$F489</f>
        <v>0</v>
      </c>
      <c r="Q489" s="653">
        <f t="shared" ref="Q489" si="8399">+Q490*$F489</f>
        <v>0</v>
      </c>
      <c r="R489" s="653">
        <f t="shared" ref="R489" si="8400">+R490*$F489</f>
        <v>0</v>
      </c>
      <c r="S489" s="653">
        <f t="shared" ref="S489" si="8401">+S490*$F489</f>
        <v>24728.345855223713</v>
      </c>
      <c r="T489" s="653">
        <f t="shared" ref="T489" si="8402">+T490*$F489</f>
        <v>98913.383420894854</v>
      </c>
      <c r="U489" s="653">
        <f t="shared" ref="U489" si="8403">+U490*$F489</f>
        <v>0</v>
      </c>
      <c r="V489" s="653">
        <f t="shared" ref="V489" si="8404">+V490*$F489</f>
        <v>0</v>
      </c>
      <c r="W489" s="653">
        <f t="shared" ref="W489" si="8405">+W490*$F489</f>
        <v>0</v>
      </c>
      <c r="X489" s="653">
        <f t="shared" ref="X489" si="8406">+X490*$F489</f>
        <v>0</v>
      </c>
      <c r="Y489" s="653">
        <f t="shared" ref="Y489" si="8407">+Y490*$F489</f>
        <v>0</v>
      </c>
      <c r="Z489" s="653">
        <f t="shared" ref="Z489" si="8408">+Z490*$F489</f>
        <v>0</v>
      </c>
      <c r="AA489" s="653">
        <f t="shared" ref="AA489" si="8409">+AA490*$F489</f>
        <v>0</v>
      </c>
      <c r="AB489" s="653">
        <f t="shared" ref="AB489" si="8410">+AB490*$F489</f>
        <v>0</v>
      </c>
      <c r="AC489" s="653">
        <f t="shared" ref="AC489" si="8411">+AC490*$F489</f>
        <v>0</v>
      </c>
      <c r="AD489" s="653">
        <f t="shared" ref="AD489" si="8412">+AD490*$F489</f>
        <v>0</v>
      </c>
      <c r="AE489" s="653">
        <f t="shared" ref="AE489" si="8413">+AE490*$F489</f>
        <v>0</v>
      </c>
      <c r="AF489" s="653">
        <f t="shared" ref="AF489" si="8414">+AF490*$F489</f>
        <v>0</v>
      </c>
      <c r="AG489" s="653">
        <f t="shared" ref="AG489" si="8415">+AG490*$F489</f>
        <v>0</v>
      </c>
      <c r="AH489" s="653">
        <f t="shared" ref="AH489" si="8416">+AH490*$F489</f>
        <v>0</v>
      </c>
      <c r="AI489" s="653">
        <f t="shared" ref="AI489" si="8417">+AI490*$F489</f>
        <v>0</v>
      </c>
      <c r="AJ489" s="653">
        <f t="shared" ref="AJ489" si="8418">+AJ490*$F489</f>
        <v>0</v>
      </c>
      <c r="AK489" s="653">
        <f t="shared" ref="AK489" si="8419">+AK490*$F489</f>
        <v>0</v>
      </c>
      <c r="AL489" s="653">
        <f t="shared" ref="AL489" si="8420">+AL490*$F489</f>
        <v>0</v>
      </c>
      <c r="AM489" s="653">
        <f t="shared" ref="AM489" si="8421">+AM490*$F489</f>
        <v>0</v>
      </c>
      <c r="AN489" s="653">
        <f t="shared" ref="AN489" si="8422">+AN490*$F489</f>
        <v>0</v>
      </c>
      <c r="AO489" s="653">
        <f t="shared" ref="AO489" si="8423">+AO490*$F489</f>
        <v>0</v>
      </c>
      <c r="AP489" s="653">
        <f t="shared" ref="AP489" si="8424">+AP490*$F489</f>
        <v>0</v>
      </c>
      <c r="AQ489" s="653">
        <f t="shared" ref="AQ489" si="8425">+AQ490*$F489</f>
        <v>0</v>
      </c>
      <c r="AR489" s="653">
        <f t="shared" ref="AR489" si="8426">+AR490*$F489</f>
        <v>0</v>
      </c>
      <c r="AS489" s="653">
        <f t="shared" ref="AS489" si="8427">+AS490*$F489</f>
        <v>0</v>
      </c>
      <c r="AT489" s="653">
        <f t="shared" ref="AT489" si="8428">+AT490*$F489</f>
        <v>0</v>
      </c>
      <c r="AU489" s="613">
        <f t="shared" si="8349"/>
        <v>123641.72927611857</v>
      </c>
      <c r="AV489" s="645">
        <f t="shared" si="8308"/>
        <v>0</v>
      </c>
      <c r="AW489" s="656">
        <f t="shared" si="8309"/>
        <v>0</v>
      </c>
      <c r="AX489" s="591"/>
    </row>
    <row r="490" spans="1:50" hidden="1" outlineLevel="1">
      <c r="A490" s="590"/>
      <c r="B490" s="636"/>
      <c r="C490" s="636"/>
      <c r="D490" s="651"/>
      <c r="E490" s="653"/>
      <c r="F490" s="640"/>
      <c r="G490" s="640">
        <f t="shared" si="8350"/>
        <v>1</v>
      </c>
      <c r="H490" s="658">
        <v>0</v>
      </c>
      <c r="I490" s="658">
        <v>0</v>
      </c>
      <c r="J490" s="658">
        <v>0</v>
      </c>
      <c r="K490" s="658">
        <v>0</v>
      </c>
      <c r="L490" s="658">
        <v>0</v>
      </c>
      <c r="M490" s="658">
        <v>0</v>
      </c>
      <c r="N490" s="658">
        <v>0</v>
      </c>
      <c r="O490" s="658">
        <v>0</v>
      </c>
      <c r="P490" s="658">
        <v>0</v>
      </c>
      <c r="Q490" s="658">
        <v>0</v>
      </c>
      <c r="R490" s="658">
        <v>0</v>
      </c>
      <c r="S490" s="658">
        <v>0.2</v>
      </c>
      <c r="T490" s="658">
        <v>0.8</v>
      </c>
      <c r="U490" s="658">
        <v>0</v>
      </c>
      <c r="V490" s="658">
        <v>0</v>
      </c>
      <c r="W490" s="658">
        <v>0</v>
      </c>
      <c r="X490" s="658">
        <v>0</v>
      </c>
      <c r="Y490" s="658">
        <v>0</v>
      </c>
      <c r="Z490" s="658">
        <v>0</v>
      </c>
      <c r="AA490" s="658">
        <v>0</v>
      </c>
      <c r="AB490" s="658">
        <v>0</v>
      </c>
      <c r="AC490" s="658">
        <v>0</v>
      </c>
      <c r="AD490" s="658">
        <v>0</v>
      </c>
      <c r="AE490" s="658">
        <v>0</v>
      </c>
      <c r="AF490" s="658">
        <v>0</v>
      </c>
      <c r="AG490" s="658">
        <v>0</v>
      </c>
      <c r="AH490" s="658">
        <v>0</v>
      </c>
      <c r="AI490" s="658">
        <v>0</v>
      </c>
      <c r="AJ490" s="658">
        <v>0</v>
      </c>
      <c r="AK490" s="658">
        <v>0</v>
      </c>
      <c r="AL490" s="658">
        <v>0</v>
      </c>
      <c r="AM490" s="658">
        <v>0</v>
      </c>
      <c r="AN490" s="658">
        <v>0</v>
      </c>
      <c r="AO490" s="658">
        <v>0</v>
      </c>
      <c r="AP490" s="658">
        <v>0</v>
      </c>
      <c r="AQ490" s="658">
        <v>0</v>
      </c>
      <c r="AR490" s="658">
        <v>0</v>
      </c>
      <c r="AS490" s="658">
        <v>0</v>
      </c>
      <c r="AT490" s="658">
        <v>0</v>
      </c>
      <c r="AU490" s="613">
        <f t="shared" si="8349"/>
        <v>1</v>
      </c>
      <c r="AV490" s="645">
        <f t="shared" si="8308"/>
        <v>1</v>
      </c>
      <c r="AW490" s="656" t="e">
        <f t="shared" si="8309"/>
        <v>#DIV/0!</v>
      </c>
      <c r="AX490" s="591"/>
    </row>
    <row r="491" spans="1:50" hidden="1" outlineLevel="1">
      <c r="A491" s="590"/>
      <c r="B491" s="636" t="s">
        <v>378</v>
      </c>
      <c r="C491" s="636" t="s">
        <v>729</v>
      </c>
      <c r="D491" s="651" t="s">
        <v>704</v>
      </c>
      <c r="E491" s="653"/>
      <c r="F491" s="640">
        <v>89356.595045661175</v>
      </c>
      <c r="G491" s="640">
        <f t="shared" si="8350"/>
        <v>89356.595045661175</v>
      </c>
      <c r="H491" s="653">
        <f t="shared" ref="H491" si="8429">+H492*$F491</f>
        <v>0</v>
      </c>
      <c r="I491" s="653">
        <f t="shared" ref="I491" si="8430">+I492*$F491</f>
        <v>0</v>
      </c>
      <c r="J491" s="653">
        <f t="shared" ref="J491" si="8431">+J492*$F491</f>
        <v>0</v>
      </c>
      <c r="K491" s="653">
        <f t="shared" ref="K491" si="8432">+K492*$F491</f>
        <v>0</v>
      </c>
      <c r="L491" s="653">
        <f t="shared" ref="L491" si="8433">+L492*$F491</f>
        <v>0</v>
      </c>
      <c r="M491" s="653">
        <f t="shared" ref="M491" si="8434">+M492*$F491</f>
        <v>0</v>
      </c>
      <c r="N491" s="653">
        <f t="shared" ref="N491" si="8435">+N492*$F491</f>
        <v>0</v>
      </c>
      <c r="O491" s="653">
        <f t="shared" ref="O491" si="8436">+O492*$F491</f>
        <v>0</v>
      </c>
      <c r="P491" s="653">
        <f t="shared" ref="P491" si="8437">+P492*$F491</f>
        <v>0</v>
      </c>
      <c r="Q491" s="653">
        <f t="shared" ref="Q491" si="8438">+Q492*$F491</f>
        <v>0</v>
      </c>
      <c r="R491" s="653">
        <f t="shared" ref="R491" si="8439">+R492*$F491</f>
        <v>0</v>
      </c>
      <c r="S491" s="653">
        <f t="shared" ref="S491" si="8440">+S492*$F491</f>
        <v>89356.595045661175</v>
      </c>
      <c r="T491" s="653">
        <f t="shared" ref="T491" si="8441">+T492*$F491</f>
        <v>0</v>
      </c>
      <c r="U491" s="653">
        <f t="shared" ref="U491" si="8442">+U492*$F491</f>
        <v>0</v>
      </c>
      <c r="V491" s="653">
        <f t="shared" ref="V491" si="8443">+V492*$F491</f>
        <v>0</v>
      </c>
      <c r="W491" s="653">
        <f t="shared" ref="W491" si="8444">+W492*$F491</f>
        <v>0</v>
      </c>
      <c r="X491" s="653">
        <f t="shared" ref="X491" si="8445">+X492*$F491</f>
        <v>0</v>
      </c>
      <c r="Y491" s="653">
        <f t="shared" ref="Y491" si="8446">+Y492*$F491</f>
        <v>0</v>
      </c>
      <c r="Z491" s="653">
        <f t="shared" ref="Z491" si="8447">+Z492*$F491</f>
        <v>0</v>
      </c>
      <c r="AA491" s="653">
        <f t="shared" ref="AA491" si="8448">+AA492*$F491</f>
        <v>0</v>
      </c>
      <c r="AB491" s="653">
        <f t="shared" ref="AB491" si="8449">+AB492*$F491</f>
        <v>0</v>
      </c>
      <c r="AC491" s="653">
        <f t="shared" ref="AC491" si="8450">+AC492*$F491</f>
        <v>0</v>
      </c>
      <c r="AD491" s="653">
        <f t="shared" ref="AD491" si="8451">+AD492*$F491</f>
        <v>0</v>
      </c>
      <c r="AE491" s="653">
        <f t="shared" ref="AE491" si="8452">+AE492*$F491</f>
        <v>0</v>
      </c>
      <c r="AF491" s="653">
        <f t="shared" ref="AF491" si="8453">+AF492*$F491</f>
        <v>0</v>
      </c>
      <c r="AG491" s="653">
        <f t="shared" ref="AG491" si="8454">+AG492*$F491</f>
        <v>0</v>
      </c>
      <c r="AH491" s="653">
        <f t="shared" ref="AH491" si="8455">+AH492*$F491</f>
        <v>0</v>
      </c>
      <c r="AI491" s="653">
        <f t="shared" ref="AI491" si="8456">+AI492*$F491</f>
        <v>0</v>
      </c>
      <c r="AJ491" s="653">
        <f t="shared" ref="AJ491" si="8457">+AJ492*$F491</f>
        <v>0</v>
      </c>
      <c r="AK491" s="653">
        <f t="shared" ref="AK491" si="8458">+AK492*$F491</f>
        <v>0</v>
      </c>
      <c r="AL491" s="653">
        <f t="shared" ref="AL491" si="8459">+AL492*$F491</f>
        <v>0</v>
      </c>
      <c r="AM491" s="653">
        <f t="shared" ref="AM491" si="8460">+AM492*$F491</f>
        <v>0</v>
      </c>
      <c r="AN491" s="653">
        <f t="shared" ref="AN491" si="8461">+AN492*$F491</f>
        <v>0</v>
      </c>
      <c r="AO491" s="653">
        <f t="shared" ref="AO491" si="8462">+AO492*$F491</f>
        <v>0</v>
      </c>
      <c r="AP491" s="653">
        <f t="shared" ref="AP491" si="8463">+AP492*$F491</f>
        <v>0</v>
      </c>
      <c r="AQ491" s="653">
        <f t="shared" ref="AQ491" si="8464">+AQ492*$F491</f>
        <v>0</v>
      </c>
      <c r="AR491" s="653">
        <f t="shared" ref="AR491" si="8465">+AR492*$F491</f>
        <v>0</v>
      </c>
      <c r="AS491" s="653">
        <f t="shared" ref="AS491" si="8466">+AS492*$F491</f>
        <v>0</v>
      </c>
      <c r="AT491" s="653">
        <f t="shared" ref="AT491" si="8467">+AT492*$F491</f>
        <v>0</v>
      </c>
      <c r="AU491" s="613">
        <f t="shared" si="8349"/>
        <v>89356.595045661175</v>
      </c>
      <c r="AV491" s="645">
        <f t="shared" si="8308"/>
        <v>0</v>
      </c>
      <c r="AW491" s="656">
        <f t="shared" si="8309"/>
        <v>0</v>
      </c>
      <c r="AX491" s="591"/>
    </row>
    <row r="492" spans="1:50" hidden="1" outlineLevel="1">
      <c r="A492" s="590"/>
      <c r="B492" s="636"/>
      <c r="C492" s="636"/>
      <c r="D492" s="651"/>
      <c r="E492" s="653"/>
      <c r="F492" s="640"/>
      <c r="G492" s="640">
        <f t="shared" si="8350"/>
        <v>1</v>
      </c>
      <c r="H492" s="658">
        <v>0</v>
      </c>
      <c r="I492" s="658">
        <v>0</v>
      </c>
      <c r="J492" s="658">
        <v>0</v>
      </c>
      <c r="K492" s="658">
        <v>0</v>
      </c>
      <c r="L492" s="658">
        <v>0</v>
      </c>
      <c r="M492" s="658">
        <v>0</v>
      </c>
      <c r="N492" s="658">
        <v>0</v>
      </c>
      <c r="O492" s="658">
        <v>0</v>
      </c>
      <c r="P492" s="658">
        <v>0</v>
      </c>
      <c r="Q492" s="658">
        <v>0</v>
      </c>
      <c r="R492" s="658">
        <v>0</v>
      </c>
      <c r="S492" s="658">
        <v>1</v>
      </c>
      <c r="T492" s="658">
        <v>0</v>
      </c>
      <c r="U492" s="658">
        <v>0</v>
      </c>
      <c r="V492" s="658">
        <v>0</v>
      </c>
      <c r="W492" s="658">
        <v>0</v>
      </c>
      <c r="X492" s="658">
        <v>0</v>
      </c>
      <c r="Y492" s="658">
        <v>0</v>
      </c>
      <c r="Z492" s="658">
        <v>0</v>
      </c>
      <c r="AA492" s="658">
        <v>0</v>
      </c>
      <c r="AB492" s="658">
        <v>0</v>
      </c>
      <c r="AC492" s="658">
        <v>0</v>
      </c>
      <c r="AD492" s="658">
        <v>0</v>
      </c>
      <c r="AE492" s="658">
        <v>0</v>
      </c>
      <c r="AF492" s="658">
        <v>0</v>
      </c>
      <c r="AG492" s="658">
        <v>0</v>
      </c>
      <c r="AH492" s="658">
        <v>0</v>
      </c>
      <c r="AI492" s="658">
        <v>0</v>
      </c>
      <c r="AJ492" s="658">
        <v>0</v>
      </c>
      <c r="AK492" s="658">
        <v>0</v>
      </c>
      <c r="AL492" s="658">
        <v>0</v>
      </c>
      <c r="AM492" s="658">
        <v>0</v>
      </c>
      <c r="AN492" s="658">
        <v>0</v>
      </c>
      <c r="AO492" s="658">
        <v>0</v>
      </c>
      <c r="AP492" s="658">
        <v>0</v>
      </c>
      <c r="AQ492" s="658">
        <v>0</v>
      </c>
      <c r="AR492" s="658">
        <v>0</v>
      </c>
      <c r="AS492" s="658">
        <v>0</v>
      </c>
      <c r="AT492" s="658">
        <v>0</v>
      </c>
      <c r="AU492" s="613">
        <f t="shared" si="8349"/>
        <v>1</v>
      </c>
      <c r="AV492" s="645">
        <f t="shared" si="8308"/>
        <v>1</v>
      </c>
      <c r="AW492" s="656" t="e">
        <f t="shared" si="8309"/>
        <v>#DIV/0!</v>
      </c>
      <c r="AX492" s="591"/>
    </row>
    <row r="493" spans="1:50" hidden="1" outlineLevel="1">
      <c r="A493" s="590"/>
      <c r="B493" s="636" t="s">
        <v>378</v>
      </c>
      <c r="C493" s="636" t="s">
        <v>730</v>
      </c>
      <c r="D493" s="651" t="s">
        <v>706</v>
      </c>
      <c r="E493" s="653"/>
      <c r="F493" s="640">
        <v>19823.503120812227</v>
      </c>
      <c r="G493" s="640">
        <f t="shared" si="8350"/>
        <v>19823.503120812227</v>
      </c>
      <c r="H493" s="653">
        <f t="shared" ref="H493" si="8468">+H494*$F493</f>
        <v>0</v>
      </c>
      <c r="I493" s="653">
        <f t="shared" ref="I493" si="8469">+I494*$F493</f>
        <v>0</v>
      </c>
      <c r="J493" s="653">
        <f t="shared" ref="J493" si="8470">+J494*$F493</f>
        <v>0</v>
      </c>
      <c r="K493" s="653">
        <f t="shared" ref="K493" si="8471">+K494*$F493</f>
        <v>0</v>
      </c>
      <c r="L493" s="653">
        <f t="shared" ref="L493" si="8472">+L494*$F493</f>
        <v>0</v>
      </c>
      <c r="M493" s="653">
        <f t="shared" ref="M493" si="8473">+M494*$F493</f>
        <v>0</v>
      </c>
      <c r="N493" s="653">
        <f t="shared" ref="N493" si="8474">+N494*$F493</f>
        <v>0</v>
      </c>
      <c r="O493" s="653">
        <f t="shared" ref="O493" si="8475">+O494*$F493</f>
        <v>0</v>
      </c>
      <c r="P493" s="653">
        <f t="shared" ref="P493" si="8476">+P494*$F493</f>
        <v>0</v>
      </c>
      <c r="Q493" s="653">
        <f t="shared" ref="Q493" si="8477">+Q494*$F493</f>
        <v>0</v>
      </c>
      <c r="R493" s="653">
        <f t="shared" ref="R493" si="8478">+R494*$F493</f>
        <v>0</v>
      </c>
      <c r="S493" s="653">
        <f t="shared" ref="S493" si="8479">+S494*$F493</f>
        <v>19823.503120812227</v>
      </c>
      <c r="T493" s="653">
        <f t="shared" ref="T493" si="8480">+T494*$F493</f>
        <v>0</v>
      </c>
      <c r="U493" s="653">
        <f t="shared" ref="U493" si="8481">+U494*$F493</f>
        <v>0</v>
      </c>
      <c r="V493" s="653">
        <f t="shared" ref="V493" si="8482">+V494*$F493</f>
        <v>0</v>
      </c>
      <c r="W493" s="653">
        <f t="shared" ref="W493" si="8483">+W494*$F493</f>
        <v>0</v>
      </c>
      <c r="X493" s="653">
        <f t="shared" ref="X493" si="8484">+X494*$F493</f>
        <v>0</v>
      </c>
      <c r="Y493" s="653">
        <f t="shared" ref="Y493" si="8485">+Y494*$F493</f>
        <v>0</v>
      </c>
      <c r="Z493" s="653">
        <f t="shared" ref="Z493" si="8486">+Z494*$F493</f>
        <v>0</v>
      </c>
      <c r="AA493" s="653">
        <f t="shared" ref="AA493" si="8487">+AA494*$F493</f>
        <v>0</v>
      </c>
      <c r="AB493" s="653">
        <f t="shared" ref="AB493" si="8488">+AB494*$F493</f>
        <v>0</v>
      </c>
      <c r="AC493" s="653">
        <f t="shared" ref="AC493" si="8489">+AC494*$F493</f>
        <v>0</v>
      </c>
      <c r="AD493" s="653">
        <f t="shared" ref="AD493" si="8490">+AD494*$F493</f>
        <v>0</v>
      </c>
      <c r="AE493" s="653">
        <f t="shared" ref="AE493" si="8491">+AE494*$F493</f>
        <v>0</v>
      </c>
      <c r="AF493" s="653">
        <f t="shared" ref="AF493" si="8492">+AF494*$F493</f>
        <v>0</v>
      </c>
      <c r="AG493" s="653">
        <f t="shared" ref="AG493" si="8493">+AG494*$F493</f>
        <v>0</v>
      </c>
      <c r="AH493" s="653">
        <f t="shared" ref="AH493" si="8494">+AH494*$F493</f>
        <v>0</v>
      </c>
      <c r="AI493" s="653">
        <f t="shared" ref="AI493" si="8495">+AI494*$F493</f>
        <v>0</v>
      </c>
      <c r="AJ493" s="653">
        <f t="shared" ref="AJ493" si="8496">+AJ494*$F493</f>
        <v>0</v>
      </c>
      <c r="AK493" s="653">
        <f t="shared" ref="AK493" si="8497">+AK494*$F493</f>
        <v>0</v>
      </c>
      <c r="AL493" s="653">
        <f t="shared" ref="AL493" si="8498">+AL494*$F493</f>
        <v>0</v>
      </c>
      <c r="AM493" s="653">
        <f t="shared" ref="AM493" si="8499">+AM494*$F493</f>
        <v>0</v>
      </c>
      <c r="AN493" s="653">
        <f t="shared" ref="AN493" si="8500">+AN494*$F493</f>
        <v>0</v>
      </c>
      <c r="AO493" s="653">
        <f t="shared" ref="AO493" si="8501">+AO494*$F493</f>
        <v>0</v>
      </c>
      <c r="AP493" s="653">
        <f t="shared" ref="AP493" si="8502">+AP494*$F493</f>
        <v>0</v>
      </c>
      <c r="AQ493" s="653">
        <f t="shared" ref="AQ493" si="8503">+AQ494*$F493</f>
        <v>0</v>
      </c>
      <c r="AR493" s="653">
        <f t="shared" ref="AR493" si="8504">+AR494*$F493</f>
        <v>0</v>
      </c>
      <c r="AS493" s="653">
        <f t="shared" ref="AS493" si="8505">+AS494*$F493</f>
        <v>0</v>
      </c>
      <c r="AT493" s="653">
        <f t="shared" ref="AT493" si="8506">+AT494*$F493</f>
        <v>0</v>
      </c>
      <c r="AU493" s="613">
        <f t="shared" si="8349"/>
        <v>19823.503120812227</v>
      </c>
      <c r="AV493" s="645">
        <f t="shared" si="8308"/>
        <v>0</v>
      </c>
      <c r="AW493" s="656">
        <f t="shared" si="8309"/>
        <v>0</v>
      </c>
      <c r="AX493" s="591"/>
    </row>
    <row r="494" spans="1:50" hidden="1" outlineLevel="1">
      <c r="A494" s="590"/>
      <c r="B494" s="636"/>
      <c r="C494" s="636"/>
      <c r="D494" s="651"/>
      <c r="E494" s="653"/>
      <c r="F494" s="640"/>
      <c r="G494" s="640">
        <f t="shared" si="8350"/>
        <v>1</v>
      </c>
      <c r="H494" s="658">
        <v>0</v>
      </c>
      <c r="I494" s="658">
        <v>0</v>
      </c>
      <c r="J494" s="658">
        <v>0</v>
      </c>
      <c r="K494" s="658">
        <v>0</v>
      </c>
      <c r="L494" s="658">
        <v>0</v>
      </c>
      <c r="M494" s="658">
        <v>0</v>
      </c>
      <c r="N494" s="658">
        <v>0</v>
      </c>
      <c r="O494" s="658">
        <v>0</v>
      </c>
      <c r="P494" s="658">
        <v>0</v>
      </c>
      <c r="Q494" s="658">
        <v>0</v>
      </c>
      <c r="R494" s="658">
        <v>0</v>
      </c>
      <c r="S494" s="658">
        <v>1</v>
      </c>
      <c r="T494" s="658">
        <v>0</v>
      </c>
      <c r="U494" s="658">
        <v>0</v>
      </c>
      <c r="V494" s="658">
        <v>0</v>
      </c>
      <c r="W494" s="658">
        <v>0</v>
      </c>
      <c r="X494" s="658">
        <v>0</v>
      </c>
      <c r="Y494" s="658">
        <v>0</v>
      </c>
      <c r="Z494" s="658">
        <v>0</v>
      </c>
      <c r="AA494" s="658">
        <v>0</v>
      </c>
      <c r="AB494" s="658">
        <v>0</v>
      </c>
      <c r="AC494" s="658">
        <v>0</v>
      </c>
      <c r="AD494" s="658">
        <v>0</v>
      </c>
      <c r="AE494" s="658">
        <v>0</v>
      </c>
      <c r="AF494" s="658">
        <v>0</v>
      </c>
      <c r="AG494" s="658">
        <v>0</v>
      </c>
      <c r="AH494" s="658">
        <v>0</v>
      </c>
      <c r="AI494" s="658">
        <v>0</v>
      </c>
      <c r="AJ494" s="658">
        <v>0</v>
      </c>
      <c r="AK494" s="658">
        <v>0</v>
      </c>
      <c r="AL494" s="658">
        <v>0</v>
      </c>
      <c r="AM494" s="658">
        <v>0</v>
      </c>
      <c r="AN494" s="658">
        <v>0</v>
      </c>
      <c r="AO494" s="658">
        <v>0</v>
      </c>
      <c r="AP494" s="658">
        <v>0</v>
      </c>
      <c r="AQ494" s="658">
        <v>0</v>
      </c>
      <c r="AR494" s="658">
        <v>0</v>
      </c>
      <c r="AS494" s="658">
        <v>0</v>
      </c>
      <c r="AT494" s="658">
        <v>0</v>
      </c>
      <c r="AU494" s="613">
        <f t="shared" si="8349"/>
        <v>1</v>
      </c>
      <c r="AV494" s="645">
        <f t="shared" si="8308"/>
        <v>1</v>
      </c>
      <c r="AW494" s="656" t="e">
        <f t="shared" si="8309"/>
        <v>#DIV/0!</v>
      </c>
      <c r="AX494" s="591"/>
    </row>
    <row r="495" spans="1:50" hidden="1" outlineLevel="1">
      <c r="A495" s="590"/>
      <c r="B495" s="646" t="s">
        <v>305</v>
      </c>
      <c r="C495" s="646" t="s">
        <v>731</v>
      </c>
      <c r="D495" s="647" t="s">
        <v>732</v>
      </c>
      <c r="E495" s="649"/>
      <c r="F495" s="650">
        <f>+F496+F498+F500+F502+F504</f>
        <v>1056016.7359632095</v>
      </c>
      <c r="G495" s="650">
        <f t="shared" si="8350"/>
        <v>1056016.7359632095</v>
      </c>
      <c r="H495" s="650">
        <f t="shared" ref="H495:AT495" si="8507">+H496+H498+H500+H502+H504</f>
        <v>0</v>
      </c>
      <c r="I495" s="650">
        <f t="shared" si="8507"/>
        <v>0</v>
      </c>
      <c r="J495" s="650">
        <f t="shared" si="8507"/>
        <v>0</v>
      </c>
      <c r="K495" s="650">
        <f t="shared" si="8507"/>
        <v>0</v>
      </c>
      <c r="L495" s="650">
        <f t="shared" si="8507"/>
        <v>0</v>
      </c>
      <c r="M495" s="650">
        <f t="shared" si="8507"/>
        <v>0</v>
      </c>
      <c r="N495" s="650">
        <f t="shared" si="8507"/>
        <v>0</v>
      </c>
      <c r="O495" s="650">
        <f t="shared" si="8507"/>
        <v>0</v>
      </c>
      <c r="P495" s="650">
        <f t="shared" si="8507"/>
        <v>0</v>
      </c>
      <c r="Q495" s="650">
        <f t="shared" si="8507"/>
        <v>0</v>
      </c>
      <c r="R495" s="650">
        <f t="shared" si="8507"/>
        <v>0</v>
      </c>
      <c r="S495" s="650">
        <f t="shared" si="8507"/>
        <v>43672.03926658936</v>
      </c>
      <c r="T495" s="650">
        <f t="shared" si="8507"/>
        <v>840626.61753262428</v>
      </c>
      <c r="U495" s="650">
        <f t="shared" si="8507"/>
        <v>171718.0791639958</v>
      </c>
      <c r="V495" s="650">
        <f t="shared" si="8507"/>
        <v>0</v>
      </c>
      <c r="W495" s="650">
        <f t="shared" si="8507"/>
        <v>0</v>
      </c>
      <c r="X495" s="650">
        <f t="shared" si="8507"/>
        <v>0</v>
      </c>
      <c r="Y495" s="650">
        <f t="shared" si="8507"/>
        <v>0</v>
      </c>
      <c r="Z495" s="650">
        <f t="shared" si="8507"/>
        <v>0</v>
      </c>
      <c r="AA495" s="650">
        <f t="shared" si="8507"/>
        <v>0</v>
      </c>
      <c r="AB495" s="650">
        <f t="shared" si="8507"/>
        <v>0</v>
      </c>
      <c r="AC495" s="650">
        <f t="shared" si="8507"/>
        <v>0</v>
      </c>
      <c r="AD495" s="650">
        <f t="shared" si="8507"/>
        <v>0</v>
      </c>
      <c r="AE495" s="650">
        <f t="shared" si="8507"/>
        <v>0</v>
      </c>
      <c r="AF495" s="650">
        <f t="shared" si="8507"/>
        <v>0</v>
      </c>
      <c r="AG495" s="650">
        <f t="shared" si="8507"/>
        <v>0</v>
      </c>
      <c r="AH495" s="650">
        <f t="shared" si="8507"/>
        <v>0</v>
      </c>
      <c r="AI495" s="650">
        <f t="shared" si="8507"/>
        <v>0</v>
      </c>
      <c r="AJ495" s="650">
        <f t="shared" si="8507"/>
        <v>0</v>
      </c>
      <c r="AK495" s="650">
        <f t="shared" si="8507"/>
        <v>0</v>
      </c>
      <c r="AL495" s="650">
        <f t="shared" si="8507"/>
        <v>0</v>
      </c>
      <c r="AM495" s="650">
        <f t="shared" si="8507"/>
        <v>0</v>
      </c>
      <c r="AN495" s="650">
        <f t="shared" si="8507"/>
        <v>0</v>
      </c>
      <c r="AO495" s="650">
        <f t="shared" si="8507"/>
        <v>0</v>
      </c>
      <c r="AP495" s="650">
        <f t="shared" si="8507"/>
        <v>0</v>
      </c>
      <c r="AQ495" s="650">
        <f t="shared" si="8507"/>
        <v>0</v>
      </c>
      <c r="AR495" s="650">
        <f t="shared" si="8507"/>
        <v>0</v>
      </c>
      <c r="AS495" s="650">
        <f t="shared" si="8507"/>
        <v>0</v>
      </c>
      <c r="AT495" s="650">
        <f t="shared" si="8507"/>
        <v>0</v>
      </c>
      <c r="AU495" s="613">
        <f t="shared" si="8349"/>
        <v>1056016.7359632095</v>
      </c>
      <c r="AV495" s="645">
        <f t="shared" si="8308"/>
        <v>0</v>
      </c>
      <c r="AW495" s="656">
        <f t="shared" si="8309"/>
        <v>0</v>
      </c>
      <c r="AX495" s="591"/>
    </row>
    <row r="496" spans="1:50" hidden="1" outlineLevel="1">
      <c r="A496" s="590"/>
      <c r="B496" s="636" t="s">
        <v>378</v>
      </c>
      <c r="C496" s="636" t="s">
        <v>733</v>
      </c>
      <c r="D496" s="651" t="s">
        <v>698</v>
      </c>
      <c r="E496" s="653"/>
      <c r="F496" s="640">
        <v>597137.41679205711</v>
      </c>
      <c r="G496" s="640">
        <f t="shared" si="8350"/>
        <v>597137.41679205711</v>
      </c>
      <c r="H496" s="653">
        <f t="shared" ref="H496" si="8508">+H497*$F496</f>
        <v>0</v>
      </c>
      <c r="I496" s="653">
        <f t="shared" ref="I496" si="8509">+I497*$F496</f>
        <v>0</v>
      </c>
      <c r="J496" s="653">
        <f t="shared" ref="J496" si="8510">+J497*$F496</f>
        <v>0</v>
      </c>
      <c r="K496" s="653">
        <f t="shared" ref="K496" si="8511">+K497*$F496</f>
        <v>0</v>
      </c>
      <c r="L496" s="653">
        <f t="shared" ref="L496" si="8512">+L497*$F496</f>
        <v>0</v>
      </c>
      <c r="M496" s="653">
        <f t="shared" ref="M496" si="8513">+M497*$F496</f>
        <v>0</v>
      </c>
      <c r="N496" s="653">
        <f t="shared" ref="N496" si="8514">+N497*$F496</f>
        <v>0</v>
      </c>
      <c r="O496" s="653">
        <f t="shared" ref="O496" si="8515">+O497*$F496</f>
        <v>0</v>
      </c>
      <c r="P496" s="653">
        <f t="shared" ref="P496" si="8516">+P497*$F496</f>
        <v>0</v>
      </c>
      <c r="Q496" s="653">
        <f t="shared" ref="Q496" si="8517">+Q497*$F496</f>
        <v>0</v>
      </c>
      <c r="R496" s="653">
        <f t="shared" ref="R496" si="8518">+R497*$F496</f>
        <v>0</v>
      </c>
      <c r="S496" s="653">
        <f t="shared" ref="S496" si="8519">+S497*$F496</f>
        <v>0</v>
      </c>
      <c r="T496" s="653">
        <f t="shared" ref="T496" si="8520">+T497*$F496</f>
        <v>435910.31425820169</v>
      </c>
      <c r="U496" s="653">
        <f t="shared" ref="U496" si="8521">+U497*$F496</f>
        <v>161227.10253385542</v>
      </c>
      <c r="V496" s="653">
        <f t="shared" ref="V496" si="8522">+V497*$F496</f>
        <v>0</v>
      </c>
      <c r="W496" s="653">
        <f t="shared" ref="W496" si="8523">+W497*$F496</f>
        <v>0</v>
      </c>
      <c r="X496" s="653">
        <f t="shared" ref="X496" si="8524">+X497*$F496</f>
        <v>0</v>
      </c>
      <c r="Y496" s="653">
        <f t="shared" ref="Y496" si="8525">+Y497*$F496</f>
        <v>0</v>
      </c>
      <c r="Z496" s="653">
        <f t="shared" ref="Z496" si="8526">+Z497*$F496</f>
        <v>0</v>
      </c>
      <c r="AA496" s="653">
        <f t="shared" ref="AA496" si="8527">+AA497*$F496</f>
        <v>0</v>
      </c>
      <c r="AB496" s="653">
        <f t="shared" ref="AB496" si="8528">+AB497*$F496</f>
        <v>0</v>
      </c>
      <c r="AC496" s="653">
        <f t="shared" ref="AC496" si="8529">+AC497*$F496</f>
        <v>0</v>
      </c>
      <c r="AD496" s="653">
        <f t="shared" ref="AD496" si="8530">+AD497*$F496</f>
        <v>0</v>
      </c>
      <c r="AE496" s="653">
        <f t="shared" ref="AE496" si="8531">+AE497*$F496</f>
        <v>0</v>
      </c>
      <c r="AF496" s="653">
        <f t="shared" ref="AF496" si="8532">+AF497*$F496</f>
        <v>0</v>
      </c>
      <c r="AG496" s="653">
        <f t="shared" ref="AG496" si="8533">+AG497*$F496</f>
        <v>0</v>
      </c>
      <c r="AH496" s="653">
        <f t="shared" ref="AH496" si="8534">+AH497*$F496</f>
        <v>0</v>
      </c>
      <c r="AI496" s="653">
        <f t="shared" ref="AI496" si="8535">+AI497*$F496</f>
        <v>0</v>
      </c>
      <c r="AJ496" s="653">
        <f t="shared" ref="AJ496" si="8536">+AJ497*$F496</f>
        <v>0</v>
      </c>
      <c r="AK496" s="653">
        <f t="shared" ref="AK496" si="8537">+AK497*$F496</f>
        <v>0</v>
      </c>
      <c r="AL496" s="653">
        <f t="shared" ref="AL496" si="8538">+AL497*$F496</f>
        <v>0</v>
      </c>
      <c r="AM496" s="653">
        <f t="shared" ref="AM496" si="8539">+AM497*$F496</f>
        <v>0</v>
      </c>
      <c r="AN496" s="653">
        <f t="shared" ref="AN496" si="8540">+AN497*$F496</f>
        <v>0</v>
      </c>
      <c r="AO496" s="653">
        <f t="shared" ref="AO496" si="8541">+AO497*$F496</f>
        <v>0</v>
      </c>
      <c r="AP496" s="653">
        <f t="shared" ref="AP496" si="8542">+AP497*$F496</f>
        <v>0</v>
      </c>
      <c r="AQ496" s="653">
        <f t="shared" ref="AQ496" si="8543">+AQ497*$F496</f>
        <v>0</v>
      </c>
      <c r="AR496" s="653">
        <f t="shared" ref="AR496" si="8544">+AR497*$F496</f>
        <v>0</v>
      </c>
      <c r="AS496" s="653">
        <f t="shared" ref="AS496" si="8545">+AS497*$F496</f>
        <v>0</v>
      </c>
      <c r="AT496" s="653">
        <f t="shared" ref="AT496" si="8546">+AT497*$F496</f>
        <v>0</v>
      </c>
      <c r="AU496" s="613">
        <f t="shared" si="8349"/>
        <v>597137.41679205711</v>
      </c>
      <c r="AV496" s="645">
        <f t="shared" si="8308"/>
        <v>0</v>
      </c>
      <c r="AW496" s="656">
        <f t="shared" si="8309"/>
        <v>0</v>
      </c>
      <c r="AX496" s="591"/>
    </row>
    <row r="497" spans="1:50" hidden="1" outlineLevel="1">
      <c r="A497" s="590"/>
      <c r="B497" s="636"/>
      <c r="C497" s="636"/>
      <c r="D497" s="651"/>
      <c r="E497" s="653"/>
      <c r="F497" s="640"/>
      <c r="G497" s="640">
        <f t="shared" si="8350"/>
        <v>1</v>
      </c>
      <c r="H497" s="658">
        <v>0</v>
      </c>
      <c r="I497" s="658">
        <v>0</v>
      </c>
      <c r="J497" s="658">
        <v>0</v>
      </c>
      <c r="K497" s="658">
        <v>0</v>
      </c>
      <c r="L497" s="658">
        <v>0</v>
      </c>
      <c r="M497" s="658">
        <v>0</v>
      </c>
      <c r="N497" s="658">
        <v>0</v>
      </c>
      <c r="O497" s="658">
        <v>0</v>
      </c>
      <c r="P497" s="658">
        <v>0</v>
      </c>
      <c r="Q497" s="658">
        <v>0</v>
      </c>
      <c r="R497" s="658">
        <v>0</v>
      </c>
      <c r="S497" s="658">
        <v>0</v>
      </c>
      <c r="T497" s="658">
        <v>0.73</v>
      </c>
      <c r="U497" s="658">
        <v>0.27</v>
      </c>
      <c r="V497" s="658">
        <v>0</v>
      </c>
      <c r="W497" s="658">
        <v>0</v>
      </c>
      <c r="X497" s="658">
        <v>0</v>
      </c>
      <c r="Y497" s="658">
        <v>0</v>
      </c>
      <c r="Z497" s="658">
        <v>0</v>
      </c>
      <c r="AA497" s="658">
        <v>0</v>
      </c>
      <c r="AB497" s="658">
        <v>0</v>
      </c>
      <c r="AC497" s="658">
        <v>0</v>
      </c>
      <c r="AD497" s="658">
        <v>0</v>
      </c>
      <c r="AE497" s="658">
        <v>0</v>
      </c>
      <c r="AF497" s="658">
        <v>0</v>
      </c>
      <c r="AG497" s="658">
        <v>0</v>
      </c>
      <c r="AH497" s="658">
        <v>0</v>
      </c>
      <c r="AI497" s="658">
        <v>0</v>
      </c>
      <c r="AJ497" s="658">
        <v>0</v>
      </c>
      <c r="AK497" s="658">
        <v>0</v>
      </c>
      <c r="AL497" s="658">
        <v>0</v>
      </c>
      <c r="AM497" s="658">
        <v>0</v>
      </c>
      <c r="AN497" s="658">
        <v>0</v>
      </c>
      <c r="AO497" s="658">
        <v>0</v>
      </c>
      <c r="AP497" s="658">
        <v>0</v>
      </c>
      <c r="AQ497" s="658">
        <v>0</v>
      </c>
      <c r="AR497" s="658">
        <v>0</v>
      </c>
      <c r="AS497" s="658">
        <v>0</v>
      </c>
      <c r="AT497" s="658">
        <v>0</v>
      </c>
      <c r="AU497" s="613">
        <f t="shared" si="8349"/>
        <v>1</v>
      </c>
      <c r="AV497" s="645">
        <f t="shared" si="8308"/>
        <v>1</v>
      </c>
      <c r="AW497" s="656" t="e">
        <f t="shared" si="8309"/>
        <v>#DIV/0!</v>
      </c>
      <c r="AX497" s="591"/>
    </row>
    <row r="498" spans="1:50" hidden="1" outlineLevel="1">
      <c r="A498" s="590"/>
      <c r="B498" s="636" t="s">
        <v>378</v>
      </c>
      <c r="C498" s="636" t="s">
        <v>734</v>
      </c>
      <c r="D498" s="651" t="s">
        <v>700</v>
      </c>
      <c r="E498" s="653"/>
      <c r="F498" s="640">
        <v>226057.49172856045</v>
      </c>
      <c r="G498" s="640">
        <f t="shared" si="8350"/>
        <v>226057.49172856045</v>
      </c>
      <c r="H498" s="653">
        <f t="shared" ref="H498" si="8547">+H499*$F498</f>
        <v>0</v>
      </c>
      <c r="I498" s="653">
        <f t="shared" ref="I498" si="8548">+I499*$F498</f>
        <v>0</v>
      </c>
      <c r="J498" s="653">
        <f t="shared" ref="J498" si="8549">+J499*$F498</f>
        <v>0</v>
      </c>
      <c r="K498" s="653">
        <f t="shared" ref="K498" si="8550">+K499*$F498</f>
        <v>0</v>
      </c>
      <c r="L498" s="653">
        <f t="shared" ref="L498" si="8551">+L499*$F498</f>
        <v>0</v>
      </c>
      <c r="M498" s="653">
        <f t="shared" ref="M498" si="8552">+M499*$F498</f>
        <v>0</v>
      </c>
      <c r="N498" s="653">
        <f t="shared" ref="N498" si="8553">+N499*$F498</f>
        <v>0</v>
      </c>
      <c r="O498" s="653">
        <f t="shared" ref="O498" si="8554">+O499*$F498</f>
        <v>0</v>
      </c>
      <c r="P498" s="653">
        <f t="shared" ref="P498" si="8555">+P499*$F498</f>
        <v>0</v>
      </c>
      <c r="Q498" s="653">
        <f t="shared" ref="Q498" si="8556">+Q499*$F498</f>
        <v>0</v>
      </c>
      <c r="R498" s="653">
        <f t="shared" ref="R498" si="8557">+R499*$F498</f>
        <v>0</v>
      </c>
      <c r="S498" s="653">
        <f t="shared" ref="S498" si="8558">+S499*$F498</f>
        <v>0</v>
      </c>
      <c r="T498" s="653">
        <f t="shared" ref="T498" si="8559">+T499*$F498</f>
        <v>219275.76697670363</v>
      </c>
      <c r="U498" s="653">
        <f t="shared" ref="U498" si="8560">+U499*$F498</f>
        <v>6781.7247518568192</v>
      </c>
      <c r="V498" s="653">
        <f t="shared" ref="V498" si="8561">+V499*$F498</f>
        <v>0</v>
      </c>
      <c r="W498" s="653">
        <f t="shared" ref="W498" si="8562">+W499*$F498</f>
        <v>0</v>
      </c>
      <c r="X498" s="653">
        <f t="shared" ref="X498" si="8563">+X499*$F498</f>
        <v>0</v>
      </c>
      <c r="Y498" s="653">
        <f t="shared" ref="Y498" si="8564">+Y499*$F498</f>
        <v>0</v>
      </c>
      <c r="Z498" s="653">
        <f t="shared" ref="Z498" si="8565">+Z499*$F498</f>
        <v>0</v>
      </c>
      <c r="AA498" s="653">
        <f t="shared" ref="AA498" si="8566">+AA499*$F498</f>
        <v>0</v>
      </c>
      <c r="AB498" s="653">
        <f t="shared" ref="AB498" si="8567">+AB499*$F498</f>
        <v>0</v>
      </c>
      <c r="AC498" s="653">
        <f t="shared" ref="AC498" si="8568">+AC499*$F498</f>
        <v>0</v>
      </c>
      <c r="AD498" s="653">
        <f t="shared" ref="AD498" si="8569">+AD499*$F498</f>
        <v>0</v>
      </c>
      <c r="AE498" s="653">
        <f t="shared" ref="AE498" si="8570">+AE499*$F498</f>
        <v>0</v>
      </c>
      <c r="AF498" s="653">
        <f t="shared" ref="AF498" si="8571">+AF499*$F498</f>
        <v>0</v>
      </c>
      <c r="AG498" s="653">
        <f t="shared" ref="AG498" si="8572">+AG499*$F498</f>
        <v>0</v>
      </c>
      <c r="AH498" s="653">
        <f t="shared" ref="AH498" si="8573">+AH499*$F498</f>
        <v>0</v>
      </c>
      <c r="AI498" s="653">
        <f t="shared" ref="AI498" si="8574">+AI499*$F498</f>
        <v>0</v>
      </c>
      <c r="AJ498" s="653">
        <f t="shared" ref="AJ498" si="8575">+AJ499*$F498</f>
        <v>0</v>
      </c>
      <c r="AK498" s="653">
        <f t="shared" ref="AK498" si="8576">+AK499*$F498</f>
        <v>0</v>
      </c>
      <c r="AL498" s="653">
        <f t="shared" ref="AL498" si="8577">+AL499*$F498</f>
        <v>0</v>
      </c>
      <c r="AM498" s="653">
        <f t="shared" ref="AM498" si="8578">+AM499*$F498</f>
        <v>0</v>
      </c>
      <c r="AN498" s="653">
        <f t="shared" ref="AN498" si="8579">+AN499*$F498</f>
        <v>0</v>
      </c>
      <c r="AO498" s="653">
        <f t="shared" ref="AO498" si="8580">+AO499*$F498</f>
        <v>0</v>
      </c>
      <c r="AP498" s="653">
        <f t="shared" ref="AP498" si="8581">+AP499*$F498</f>
        <v>0</v>
      </c>
      <c r="AQ498" s="653">
        <f t="shared" ref="AQ498" si="8582">+AQ499*$F498</f>
        <v>0</v>
      </c>
      <c r="AR498" s="653">
        <f t="shared" ref="AR498" si="8583">+AR499*$F498</f>
        <v>0</v>
      </c>
      <c r="AS498" s="653">
        <f t="shared" ref="AS498" si="8584">+AS499*$F498</f>
        <v>0</v>
      </c>
      <c r="AT498" s="653">
        <f t="shared" ref="AT498" si="8585">+AT499*$F498</f>
        <v>0</v>
      </c>
      <c r="AU498" s="613">
        <f t="shared" si="8349"/>
        <v>226057.49172856045</v>
      </c>
      <c r="AV498" s="645">
        <f t="shared" si="8308"/>
        <v>0</v>
      </c>
      <c r="AW498" s="656">
        <f t="shared" si="8309"/>
        <v>0</v>
      </c>
      <c r="AX498" s="591"/>
    </row>
    <row r="499" spans="1:50" hidden="1" outlineLevel="1">
      <c r="A499" s="590"/>
      <c r="B499" s="636"/>
      <c r="C499" s="636"/>
      <c r="D499" s="651"/>
      <c r="E499" s="653"/>
      <c r="F499" s="640"/>
      <c r="G499" s="640">
        <f t="shared" si="8350"/>
        <v>1</v>
      </c>
      <c r="H499" s="658">
        <v>0</v>
      </c>
      <c r="I499" s="658">
        <v>0</v>
      </c>
      <c r="J499" s="658">
        <v>0</v>
      </c>
      <c r="K499" s="658">
        <v>0</v>
      </c>
      <c r="L499" s="658">
        <v>0</v>
      </c>
      <c r="M499" s="658">
        <v>0</v>
      </c>
      <c r="N499" s="658">
        <v>0</v>
      </c>
      <c r="O499" s="658">
        <v>0</v>
      </c>
      <c r="P499" s="658">
        <v>0</v>
      </c>
      <c r="Q499" s="658">
        <v>0</v>
      </c>
      <c r="R499" s="658">
        <v>0</v>
      </c>
      <c r="S499" s="658">
        <v>0</v>
      </c>
      <c r="T499" s="658">
        <v>0.97</v>
      </c>
      <c r="U499" s="658">
        <v>3.0000000000000027E-2</v>
      </c>
      <c r="V499" s="658">
        <v>0</v>
      </c>
      <c r="W499" s="658">
        <v>0</v>
      </c>
      <c r="X499" s="658">
        <v>0</v>
      </c>
      <c r="Y499" s="658">
        <v>0</v>
      </c>
      <c r="Z499" s="658">
        <v>0</v>
      </c>
      <c r="AA499" s="658">
        <v>0</v>
      </c>
      <c r="AB499" s="658">
        <v>0</v>
      </c>
      <c r="AC499" s="658">
        <v>0</v>
      </c>
      <c r="AD499" s="658">
        <v>0</v>
      </c>
      <c r="AE499" s="658">
        <v>0</v>
      </c>
      <c r="AF499" s="658">
        <v>0</v>
      </c>
      <c r="AG499" s="658">
        <v>0</v>
      </c>
      <c r="AH499" s="658">
        <v>0</v>
      </c>
      <c r="AI499" s="658">
        <v>0</v>
      </c>
      <c r="AJ499" s="658">
        <v>0</v>
      </c>
      <c r="AK499" s="658">
        <v>0</v>
      </c>
      <c r="AL499" s="658">
        <v>0</v>
      </c>
      <c r="AM499" s="658">
        <v>0</v>
      </c>
      <c r="AN499" s="658">
        <v>0</v>
      </c>
      <c r="AO499" s="658">
        <v>0</v>
      </c>
      <c r="AP499" s="658">
        <v>0</v>
      </c>
      <c r="AQ499" s="658">
        <v>0</v>
      </c>
      <c r="AR499" s="658">
        <v>0</v>
      </c>
      <c r="AS499" s="658">
        <v>0</v>
      </c>
      <c r="AT499" s="658">
        <v>0</v>
      </c>
      <c r="AU499" s="613">
        <f t="shared" si="8349"/>
        <v>1</v>
      </c>
      <c r="AV499" s="645">
        <f t="shared" si="8308"/>
        <v>1</v>
      </c>
      <c r="AW499" s="656" t="e">
        <f t="shared" si="8309"/>
        <v>#DIV/0!</v>
      </c>
      <c r="AX499" s="591"/>
    </row>
    <row r="500" spans="1:50" hidden="1" outlineLevel="1">
      <c r="A500" s="590"/>
      <c r="B500" s="636" t="s">
        <v>378</v>
      </c>
      <c r="C500" s="636" t="s">
        <v>735</v>
      </c>
      <c r="D500" s="651" t="s">
        <v>721</v>
      </c>
      <c r="E500" s="653"/>
      <c r="F500" s="640">
        <v>123641.72927611857</v>
      </c>
      <c r="G500" s="640">
        <f t="shared" si="8350"/>
        <v>123641.72927611857</v>
      </c>
      <c r="H500" s="653">
        <f t="shared" ref="H500" si="8586">+H501*$F500</f>
        <v>0</v>
      </c>
      <c r="I500" s="653">
        <f t="shared" ref="I500" si="8587">+I501*$F500</f>
        <v>0</v>
      </c>
      <c r="J500" s="653">
        <f t="shared" ref="J500" si="8588">+J501*$F500</f>
        <v>0</v>
      </c>
      <c r="K500" s="653">
        <f t="shared" ref="K500" si="8589">+K501*$F500</f>
        <v>0</v>
      </c>
      <c r="L500" s="653">
        <f t="shared" ref="L500" si="8590">+L501*$F500</f>
        <v>0</v>
      </c>
      <c r="M500" s="653">
        <f t="shared" ref="M500" si="8591">+M501*$F500</f>
        <v>0</v>
      </c>
      <c r="N500" s="653">
        <f t="shared" ref="N500" si="8592">+N501*$F500</f>
        <v>0</v>
      </c>
      <c r="O500" s="653">
        <f t="shared" ref="O500" si="8593">+O501*$F500</f>
        <v>0</v>
      </c>
      <c r="P500" s="653">
        <f t="shared" ref="P500" si="8594">+P501*$F500</f>
        <v>0</v>
      </c>
      <c r="Q500" s="653">
        <f t="shared" ref="Q500" si="8595">+Q501*$F500</f>
        <v>0</v>
      </c>
      <c r="R500" s="653">
        <f t="shared" ref="R500" si="8596">+R501*$F500</f>
        <v>0</v>
      </c>
      <c r="S500" s="653">
        <f t="shared" ref="S500" si="8597">+S501*$F500</f>
        <v>0</v>
      </c>
      <c r="T500" s="653">
        <f t="shared" ref="T500" si="8598">+T501*$F500</f>
        <v>119932.47739783501</v>
      </c>
      <c r="U500" s="653">
        <f t="shared" ref="U500" si="8599">+U501*$F500</f>
        <v>3709.2518782835605</v>
      </c>
      <c r="V500" s="653">
        <f t="shared" ref="V500" si="8600">+V501*$F500</f>
        <v>0</v>
      </c>
      <c r="W500" s="653">
        <f t="shared" ref="W500" si="8601">+W501*$F500</f>
        <v>0</v>
      </c>
      <c r="X500" s="653">
        <f t="shared" ref="X500" si="8602">+X501*$F500</f>
        <v>0</v>
      </c>
      <c r="Y500" s="653">
        <f t="shared" ref="Y500" si="8603">+Y501*$F500</f>
        <v>0</v>
      </c>
      <c r="Z500" s="653">
        <f t="shared" ref="Z500" si="8604">+Z501*$F500</f>
        <v>0</v>
      </c>
      <c r="AA500" s="653">
        <f t="shared" ref="AA500" si="8605">+AA501*$F500</f>
        <v>0</v>
      </c>
      <c r="AB500" s="653">
        <f t="shared" ref="AB500" si="8606">+AB501*$F500</f>
        <v>0</v>
      </c>
      <c r="AC500" s="653">
        <f t="shared" ref="AC500" si="8607">+AC501*$F500</f>
        <v>0</v>
      </c>
      <c r="AD500" s="653">
        <f t="shared" ref="AD500" si="8608">+AD501*$F500</f>
        <v>0</v>
      </c>
      <c r="AE500" s="653">
        <f t="shared" ref="AE500" si="8609">+AE501*$F500</f>
        <v>0</v>
      </c>
      <c r="AF500" s="653">
        <f t="shared" ref="AF500" si="8610">+AF501*$F500</f>
        <v>0</v>
      </c>
      <c r="AG500" s="653">
        <f t="shared" ref="AG500" si="8611">+AG501*$F500</f>
        <v>0</v>
      </c>
      <c r="AH500" s="653">
        <f t="shared" ref="AH500" si="8612">+AH501*$F500</f>
        <v>0</v>
      </c>
      <c r="AI500" s="653">
        <f t="shared" ref="AI500" si="8613">+AI501*$F500</f>
        <v>0</v>
      </c>
      <c r="AJ500" s="653">
        <f t="shared" ref="AJ500" si="8614">+AJ501*$F500</f>
        <v>0</v>
      </c>
      <c r="AK500" s="653">
        <f t="shared" ref="AK500" si="8615">+AK501*$F500</f>
        <v>0</v>
      </c>
      <c r="AL500" s="653">
        <f t="shared" ref="AL500" si="8616">+AL501*$F500</f>
        <v>0</v>
      </c>
      <c r="AM500" s="653">
        <f t="shared" ref="AM500" si="8617">+AM501*$F500</f>
        <v>0</v>
      </c>
      <c r="AN500" s="653">
        <f t="shared" ref="AN500" si="8618">+AN501*$F500</f>
        <v>0</v>
      </c>
      <c r="AO500" s="653">
        <f t="shared" ref="AO500" si="8619">+AO501*$F500</f>
        <v>0</v>
      </c>
      <c r="AP500" s="653">
        <f t="shared" ref="AP500" si="8620">+AP501*$F500</f>
        <v>0</v>
      </c>
      <c r="AQ500" s="653">
        <f t="shared" ref="AQ500" si="8621">+AQ501*$F500</f>
        <v>0</v>
      </c>
      <c r="AR500" s="653">
        <f t="shared" ref="AR500" si="8622">+AR501*$F500</f>
        <v>0</v>
      </c>
      <c r="AS500" s="653">
        <f t="shared" ref="AS500" si="8623">+AS501*$F500</f>
        <v>0</v>
      </c>
      <c r="AT500" s="653">
        <f t="shared" ref="AT500" si="8624">+AT501*$F500</f>
        <v>0</v>
      </c>
      <c r="AU500" s="613">
        <f t="shared" si="8349"/>
        <v>123641.72927611857</v>
      </c>
      <c r="AV500" s="645">
        <f t="shared" si="8308"/>
        <v>0</v>
      </c>
      <c r="AW500" s="656">
        <f t="shared" si="8309"/>
        <v>0</v>
      </c>
      <c r="AX500" s="591"/>
    </row>
    <row r="501" spans="1:50" hidden="1" outlineLevel="1">
      <c r="A501" s="590"/>
      <c r="B501" s="636"/>
      <c r="C501" s="636"/>
      <c r="D501" s="651"/>
      <c r="E501" s="653"/>
      <c r="F501" s="640"/>
      <c r="G501" s="640">
        <f t="shared" si="8350"/>
        <v>1</v>
      </c>
      <c r="H501" s="658">
        <v>0</v>
      </c>
      <c r="I501" s="658">
        <v>0</v>
      </c>
      <c r="J501" s="658">
        <v>0</v>
      </c>
      <c r="K501" s="658">
        <v>0</v>
      </c>
      <c r="L501" s="658">
        <v>0</v>
      </c>
      <c r="M501" s="658">
        <v>0</v>
      </c>
      <c r="N501" s="658">
        <v>0</v>
      </c>
      <c r="O501" s="658">
        <v>0</v>
      </c>
      <c r="P501" s="658">
        <v>0</v>
      </c>
      <c r="Q501" s="658">
        <v>0</v>
      </c>
      <c r="R501" s="658">
        <v>0</v>
      </c>
      <c r="S501" s="658">
        <v>0</v>
      </c>
      <c r="T501" s="658">
        <v>0.97</v>
      </c>
      <c r="U501" s="658">
        <v>3.0000000000000027E-2</v>
      </c>
      <c r="V501" s="658">
        <v>0</v>
      </c>
      <c r="W501" s="658">
        <v>0</v>
      </c>
      <c r="X501" s="658">
        <v>0</v>
      </c>
      <c r="Y501" s="658">
        <v>0</v>
      </c>
      <c r="Z501" s="658">
        <v>0</v>
      </c>
      <c r="AA501" s="658">
        <v>0</v>
      </c>
      <c r="AB501" s="658">
        <v>0</v>
      </c>
      <c r="AC501" s="658">
        <v>0</v>
      </c>
      <c r="AD501" s="658">
        <v>0</v>
      </c>
      <c r="AE501" s="658">
        <v>0</v>
      </c>
      <c r="AF501" s="658">
        <v>0</v>
      </c>
      <c r="AG501" s="658">
        <v>0</v>
      </c>
      <c r="AH501" s="658">
        <v>0</v>
      </c>
      <c r="AI501" s="658">
        <v>0</v>
      </c>
      <c r="AJ501" s="658">
        <v>0</v>
      </c>
      <c r="AK501" s="658">
        <v>0</v>
      </c>
      <c r="AL501" s="658">
        <v>0</v>
      </c>
      <c r="AM501" s="658">
        <v>0</v>
      </c>
      <c r="AN501" s="658">
        <v>0</v>
      </c>
      <c r="AO501" s="658">
        <v>0</v>
      </c>
      <c r="AP501" s="658">
        <v>0</v>
      </c>
      <c r="AQ501" s="658">
        <v>0</v>
      </c>
      <c r="AR501" s="658">
        <v>0</v>
      </c>
      <c r="AS501" s="658">
        <v>0</v>
      </c>
      <c r="AT501" s="658">
        <v>0</v>
      </c>
      <c r="AU501" s="613">
        <f t="shared" si="8349"/>
        <v>1</v>
      </c>
      <c r="AV501" s="645">
        <f t="shared" si="8308"/>
        <v>1</v>
      </c>
      <c r="AW501" s="656" t="e">
        <f t="shared" si="8309"/>
        <v>#DIV/0!</v>
      </c>
      <c r="AX501" s="591"/>
    </row>
    <row r="502" spans="1:50" hidden="1" outlineLevel="1">
      <c r="A502" s="590"/>
      <c r="B502" s="636" t="s">
        <v>378</v>
      </c>
      <c r="C502" s="636" t="s">
        <v>736</v>
      </c>
      <c r="D502" s="651" t="s">
        <v>704</v>
      </c>
      <c r="E502" s="653"/>
      <c r="F502" s="640">
        <v>89356.595045661175</v>
      </c>
      <c r="G502" s="640">
        <f t="shared" si="8350"/>
        <v>89356.595045661175</v>
      </c>
      <c r="H502" s="653">
        <f t="shared" ref="H502" si="8625">+H503*$F502</f>
        <v>0</v>
      </c>
      <c r="I502" s="653">
        <f t="shared" ref="I502" si="8626">+I503*$F502</f>
        <v>0</v>
      </c>
      <c r="J502" s="653">
        <f t="shared" ref="J502" si="8627">+J503*$F502</f>
        <v>0</v>
      </c>
      <c r="K502" s="653">
        <f t="shared" ref="K502" si="8628">+K503*$F502</f>
        <v>0</v>
      </c>
      <c r="L502" s="653">
        <f t="shared" ref="L502" si="8629">+L503*$F502</f>
        <v>0</v>
      </c>
      <c r="M502" s="653">
        <f t="shared" ref="M502" si="8630">+M503*$F502</f>
        <v>0</v>
      </c>
      <c r="N502" s="653">
        <f t="shared" ref="N502" si="8631">+N503*$F502</f>
        <v>0</v>
      </c>
      <c r="O502" s="653">
        <f t="shared" ref="O502" si="8632">+O503*$F502</f>
        <v>0</v>
      </c>
      <c r="P502" s="653">
        <f t="shared" ref="P502" si="8633">+P503*$F502</f>
        <v>0</v>
      </c>
      <c r="Q502" s="653">
        <f t="shared" ref="Q502" si="8634">+Q503*$F502</f>
        <v>0</v>
      </c>
      <c r="R502" s="653">
        <f t="shared" ref="R502" si="8635">+R503*$F502</f>
        <v>0</v>
      </c>
      <c r="S502" s="653">
        <f t="shared" ref="S502" si="8636">+S503*$F502</f>
        <v>35742.638018264472</v>
      </c>
      <c r="T502" s="653">
        <f t="shared" ref="T502" si="8637">+T503*$F502</f>
        <v>53613.957027396704</v>
      </c>
      <c r="U502" s="653">
        <f t="shared" ref="U502" si="8638">+U503*$F502</f>
        <v>0</v>
      </c>
      <c r="V502" s="653">
        <f t="shared" ref="V502" si="8639">+V503*$F502</f>
        <v>0</v>
      </c>
      <c r="W502" s="653">
        <f t="shared" ref="W502" si="8640">+W503*$F502</f>
        <v>0</v>
      </c>
      <c r="X502" s="653">
        <f t="shared" ref="X502" si="8641">+X503*$F502</f>
        <v>0</v>
      </c>
      <c r="Y502" s="653">
        <f t="shared" ref="Y502" si="8642">+Y503*$F502</f>
        <v>0</v>
      </c>
      <c r="Z502" s="653">
        <f t="shared" ref="Z502" si="8643">+Z503*$F502</f>
        <v>0</v>
      </c>
      <c r="AA502" s="653">
        <f t="shared" ref="AA502" si="8644">+AA503*$F502</f>
        <v>0</v>
      </c>
      <c r="AB502" s="653">
        <f t="shared" ref="AB502" si="8645">+AB503*$F502</f>
        <v>0</v>
      </c>
      <c r="AC502" s="653">
        <f t="shared" ref="AC502" si="8646">+AC503*$F502</f>
        <v>0</v>
      </c>
      <c r="AD502" s="653">
        <f t="shared" ref="AD502" si="8647">+AD503*$F502</f>
        <v>0</v>
      </c>
      <c r="AE502" s="653">
        <f t="shared" ref="AE502" si="8648">+AE503*$F502</f>
        <v>0</v>
      </c>
      <c r="AF502" s="653">
        <f t="shared" ref="AF502" si="8649">+AF503*$F502</f>
        <v>0</v>
      </c>
      <c r="AG502" s="653">
        <f t="shared" ref="AG502" si="8650">+AG503*$F502</f>
        <v>0</v>
      </c>
      <c r="AH502" s="653">
        <f t="shared" ref="AH502" si="8651">+AH503*$F502</f>
        <v>0</v>
      </c>
      <c r="AI502" s="653">
        <f t="shared" ref="AI502" si="8652">+AI503*$F502</f>
        <v>0</v>
      </c>
      <c r="AJ502" s="653">
        <f t="shared" ref="AJ502" si="8653">+AJ503*$F502</f>
        <v>0</v>
      </c>
      <c r="AK502" s="653">
        <f t="shared" ref="AK502" si="8654">+AK503*$F502</f>
        <v>0</v>
      </c>
      <c r="AL502" s="653">
        <f t="shared" ref="AL502" si="8655">+AL503*$F502</f>
        <v>0</v>
      </c>
      <c r="AM502" s="653">
        <f t="shared" ref="AM502" si="8656">+AM503*$F502</f>
        <v>0</v>
      </c>
      <c r="AN502" s="653">
        <f t="shared" ref="AN502" si="8657">+AN503*$F502</f>
        <v>0</v>
      </c>
      <c r="AO502" s="653">
        <f t="shared" ref="AO502" si="8658">+AO503*$F502</f>
        <v>0</v>
      </c>
      <c r="AP502" s="653">
        <f t="shared" ref="AP502" si="8659">+AP503*$F502</f>
        <v>0</v>
      </c>
      <c r="AQ502" s="653">
        <f t="shared" ref="AQ502" si="8660">+AQ503*$F502</f>
        <v>0</v>
      </c>
      <c r="AR502" s="653">
        <f t="shared" ref="AR502" si="8661">+AR503*$F502</f>
        <v>0</v>
      </c>
      <c r="AS502" s="653">
        <f t="shared" ref="AS502" si="8662">+AS503*$F502</f>
        <v>0</v>
      </c>
      <c r="AT502" s="653">
        <f t="shared" ref="AT502" si="8663">+AT503*$F502</f>
        <v>0</v>
      </c>
      <c r="AU502" s="613">
        <f t="shared" si="8349"/>
        <v>89356.595045661175</v>
      </c>
      <c r="AV502" s="645">
        <f t="shared" si="8308"/>
        <v>0</v>
      </c>
      <c r="AW502" s="656">
        <f t="shared" si="8309"/>
        <v>0</v>
      </c>
      <c r="AX502" s="591"/>
    </row>
    <row r="503" spans="1:50" hidden="1" outlineLevel="1">
      <c r="A503" s="590"/>
      <c r="B503" s="636"/>
      <c r="C503" s="636"/>
      <c r="D503" s="651"/>
      <c r="E503" s="653"/>
      <c r="F503" s="640"/>
      <c r="G503" s="640">
        <f t="shared" si="8350"/>
        <v>1</v>
      </c>
      <c r="H503" s="658">
        <v>0</v>
      </c>
      <c r="I503" s="658">
        <v>0</v>
      </c>
      <c r="J503" s="658">
        <v>0</v>
      </c>
      <c r="K503" s="658">
        <v>0</v>
      </c>
      <c r="L503" s="658">
        <v>0</v>
      </c>
      <c r="M503" s="658">
        <v>0</v>
      </c>
      <c r="N503" s="658">
        <v>0</v>
      </c>
      <c r="O503" s="658">
        <v>0</v>
      </c>
      <c r="P503" s="658">
        <v>0</v>
      </c>
      <c r="Q503" s="658">
        <v>0</v>
      </c>
      <c r="R503" s="658">
        <v>0</v>
      </c>
      <c r="S503" s="658">
        <v>0.4</v>
      </c>
      <c r="T503" s="658">
        <v>0.6</v>
      </c>
      <c r="U503" s="658">
        <v>0</v>
      </c>
      <c r="V503" s="658">
        <v>0</v>
      </c>
      <c r="W503" s="658">
        <v>0</v>
      </c>
      <c r="X503" s="658">
        <v>0</v>
      </c>
      <c r="Y503" s="658">
        <v>0</v>
      </c>
      <c r="Z503" s="658">
        <v>0</v>
      </c>
      <c r="AA503" s="658">
        <v>0</v>
      </c>
      <c r="AB503" s="658">
        <v>0</v>
      </c>
      <c r="AC503" s="658">
        <v>0</v>
      </c>
      <c r="AD503" s="658">
        <v>0</v>
      </c>
      <c r="AE503" s="658">
        <v>0</v>
      </c>
      <c r="AF503" s="658">
        <v>0</v>
      </c>
      <c r="AG503" s="658">
        <v>0</v>
      </c>
      <c r="AH503" s="658">
        <v>0</v>
      </c>
      <c r="AI503" s="658">
        <v>0</v>
      </c>
      <c r="AJ503" s="658">
        <v>0</v>
      </c>
      <c r="AK503" s="658">
        <v>0</v>
      </c>
      <c r="AL503" s="658">
        <v>0</v>
      </c>
      <c r="AM503" s="658">
        <v>0</v>
      </c>
      <c r="AN503" s="658">
        <v>0</v>
      </c>
      <c r="AO503" s="658">
        <v>0</v>
      </c>
      <c r="AP503" s="658">
        <v>0</v>
      </c>
      <c r="AQ503" s="658">
        <v>0</v>
      </c>
      <c r="AR503" s="658">
        <v>0</v>
      </c>
      <c r="AS503" s="658">
        <v>0</v>
      </c>
      <c r="AT503" s="658">
        <v>0</v>
      </c>
      <c r="AU503" s="613">
        <f t="shared" si="8349"/>
        <v>1</v>
      </c>
      <c r="AV503" s="645">
        <f t="shared" si="8308"/>
        <v>1</v>
      </c>
      <c r="AW503" s="656" t="e">
        <f t="shared" si="8309"/>
        <v>#DIV/0!</v>
      </c>
      <c r="AX503" s="591"/>
    </row>
    <row r="504" spans="1:50" hidden="1" outlineLevel="1">
      <c r="A504" s="590"/>
      <c r="B504" s="636" t="s">
        <v>378</v>
      </c>
      <c r="C504" s="636" t="s">
        <v>737</v>
      </c>
      <c r="D504" s="651" t="s">
        <v>706</v>
      </c>
      <c r="E504" s="653"/>
      <c r="F504" s="640">
        <v>19823.503120812227</v>
      </c>
      <c r="G504" s="640">
        <f t="shared" si="8350"/>
        <v>19823.503120812227</v>
      </c>
      <c r="H504" s="653">
        <f t="shared" ref="H504" si="8664">+H505*$F504</f>
        <v>0</v>
      </c>
      <c r="I504" s="653">
        <f t="shared" ref="I504" si="8665">+I505*$F504</f>
        <v>0</v>
      </c>
      <c r="J504" s="653">
        <f t="shared" ref="J504" si="8666">+J505*$F504</f>
        <v>0</v>
      </c>
      <c r="K504" s="653">
        <f t="shared" ref="K504" si="8667">+K505*$F504</f>
        <v>0</v>
      </c>
      <c r="L504" s="653">
        <f t="shared" ref="L504" si="8668">+L505*$F504</f>
        <v>0</v>
      </c>
      <c r="M504" s="653">
        <f t="shared" ref="M504" si="8669">+M505*$F504</f>
        <v>0</v>
      </c>
      <c r="N504" s="653">
        <f t="shared" ref="N504" si="8670">+N505*$F504</f>
        <v>0</v>
      </c>
      <c r="O504" s="653">
        <f t="shared" ref="O504" si="8671">+O505*$F504</f>
        <v>0</v>
      </c>
      <c r="P504" s="653">
        <f t="shared" ref="P504" si="8672">+P505*$F504</f>
        <v>0</v>
      </c>
      <c r="Q504" s="653">
        <f t="shared" ref="Q504" si="8673">+Q505*$F504</f>
        <v>0</v>
      </c>
      <c r="R504" s="653">
        <f t="shared" ref="R504" si="8674">+R505*$F504</f>
        <v>0</v>
      </c>
      <c r="S504" s="653">
        <f t="shared" ref="S504" si="8675">+S505*$F504</f>
        <v>7929.4012483248916</v>
      </c>
      <c r="T504" s="653">
        <f t="shared" ref="T504" si="8676">+T505*$F504</f>
        <v>11894.101872487336</v>
      </c>
      <c r="U504" s="653">
        <f t="shared" ref="U504" si="8677">+U505*$F504</f>
        <v>0</v>
      </c>
      <c r="V504" s="653">
        <f t="shared" ref="V504" si="8678">+V505*$F504</f>
        <v>0</v>
      </c>
      <c r="W504" s="653">
        <f t="shared" ref="W504" si="8679">+W505*$F504</f>
        <v>0</v>
      </c>
      <c r="X504" s="653">
        <f t="shared" ref="X504" si="8680">+X505*$F504</f>
        <v>0</v>
      </c>
      <c r="Y504" s="653">
        <f t="shared" ref="Y504" si="8681">+Y505*$F504</f>
        <v>0</v>
      </c>
      <c r="Z504" s="653">
        <f t="shared" ref="Z504" si="8682">+Z505*$F504</f>
        <v>0</v>
      </c>
      <c r="AA504" s="653">
        <f t="shared" ref="AA504" si="8683">+AA505*$F504</f>
        <v>0</v>
      </c>
      <c r="AB504" s="653">
        <f t="shared" ref="AB504" si="8684">+AB505*$F504</f>
        <v>0</v>
      </c>
      <c r="AC504" s="653">
        <f t="shared" ref="AC504" si="8685">+AC505*$F504</f>
        <v>0</v>
      </c>
      <c r="AD504" s="653">
        <f t="shared" ref="AD504" si="8686">+AD505*$F504</f>
        <v>0</v>
      </c>
      <c r="AE504" s="653">
        <f t="shared" ref="AE504" si="8687">+AE505*$F504</f>
        <v>0</v>
      </c>
      <c r="AF504" s="653">
        <f t="shared" ref="AF504" si="8688">+AF505*$F504</f>
        <v>0</v>
      </c>
      <c r="AG504" s="653">
        <f t="shared" ref="AG504" si="8689">+AG505*$F504</f>
        <v>0</v>
      </c>
      <c r="AH504" s="653">
        <f t="shared" ref="AH504" si="8690">+AH505*$F504</f>
        <v>0</v>
      </c>
      <c r="AI504" s="653">
        <f t="shared" ref="AI504" si="8691">+AI505*$F504</f>
        <v>0</v>
      </c>
      <c r="AJ504" s="653">
        <f t="shared" ref="AJ504" si="8692">+AJ505*$F504</f>
        <v>0</v>
      </c>
      <c r="AK504" s="653">
        <f t="shared" ref="AK504" si="8693">+AK505*$F504</f>
        <v>0</v>
      </c>
      <c r="AL504" s="653">
        <f t="shared" ref="AL504" si="8694">+AL505*$F504</f>
        <v>0</v>
      </c>
      <c r="AM504" s="653">
        <f t="shared" ref="AM504" si="8695">+AM505*$F504</f>
        <v>0</v>
      </c>
      <c r="AN504" s="653">
        <f t="shared" ref="AN504" si="8696">+AN505*$F504</f>
        <v>0</v>
      </c>
      <c r="AO504" s="653">
        <f t="shared" ref="AO504" si="8697">+AO505*$F504</f>
        <v>0</v>
      </c>
      <c r="AP504" s="653">
        <f t="shared" ref="AP504" si="8698">+AP505*$F504</f>
        <v>0</v>
      </c>
      <c r="AQ504" s="653">
        <f t="shared" ref="AQ504" si="8699">+AQ505*$F504</f>
        <v>0</v>
      </c>
      <c r="AR504" s="653">
        <f t="shared" ref="AR504" si="8700">+AR505*$F504</f>
        <v>0</v>
      </c>
      <c r="AS504" s="653">
        <f t="shared" ref="AS504" si="8701">+AS505*$F504</f>
        <v>0</v>
      </c>
      <c r="AT504" s="653">
        <f t="shared" ref="AT504" si="8702">+AT505*$F504</f>
        <v>0</v>
      </c>
      <c r="AU504" s="613">
        <f t="shared" si="8349"/>
        <v>19823.503120812227</v>
      </c>
      <c r="AV504" s="645">
        <f t="shared" si="8308"/>
        <v>0</v>
      </c>
      <c r="AW504" s="656">
        <f t="shared" si="8309"/>
        <v>0</v>
      </c>
      <c r="AX504" s="591"/>
    </row>
    <row r="505" spans="1:50" hidden="1" outlineLevel="1">
      <c r="A505" s="590"/>
      <c r="B505" s="636"/>
      <c r="C505" s="636"/>
      <c r="D505" s="651"/>
      <c r="E505" s="653"/>
      <c r="F505" s="640"/>
      <c r="G505" s="640">
        <f t="shared" si="8350"/>
        <v>1</v>
      </c>
      <c r="H505" s="658">
        <v>0</v>
      </c>
      <c r="I505" s="658">
        <v>0</v>
      </c>
      <c r="J505" s="658">
        <v>0</v>
      </c>
      <c r="K505" s="658">
        <v>0</v>
      </c>
      <c r="L505" s="658">
        <v>0</v>
      </c>
      <c r="M505" s="658">
        <v>0</v>
      </c>
      <c r="N505" s="658">
        <v>0</v>
      </c>
      <c r="O505" s="658">
        <v>0</v>
      </c>
      <c r="P505" s="658">
        <v>0</v>
      </c>
      <c r="Q505" s="658">
        <v>0</v>
      </c>
      <c r="R505" s="658">
        <v>0</v>
      </c>
      <c r="S505" s="658">
        <v>0.4</v>
      </c>
      <c r="T505" s="658">
        <v>0.6</v>
      </c>
      <c r="U505" s="658">
        <v>0</v>
      </c>
      <c r="V505" s="658">
        <v>0</v>
      </c>
      <c r="W505" s="658">
        <v>0</v>
      </c>
      <c r="X505" s="658">
        <v>0</v>
      </c>
      <c r="Y505" s="658">
        <v>0</v>
      </c>
      <c r="Z505" s="658">
        <v>0</v>
      </c>
      <c r="AA505" s="658">
        <v>0</v>
      </c>
      <c r="AB505" s="658">
        <v>0</v>
      </c>
      <c r="AC505" s="658">
        <v>0</v>
      </c>
      <c r="AD505" s="658">
        <v>0</v>
      </c>
      <c r="AE505" s="658">
        <v>0</v>
      </c>
      <c r="AF505" s="658">
        <v>0</v>
      </c>
      <c r="AG505" s="658">
        <v>0</v>
      </c>
      <c r="AH505" s="658">
        <v>0</v>
      </c>
      <c r="AI505" s="658">
        <v>0</v>
      </c>
      <c r="AJ505" s="658">
        <v>0</v>
      </c>
      <c r="AK505" s="658">
        <v>0</v>
      </c>
      <c r="AL505" s="658">
        <v>0</v>
      </c>
      <c r="AM505" s="658">
        <v>0</v>
      </c>
      <c r="AN505" s="658">
        <v>0</v>
      </c>
      <c r="AO505" s="658">
        <v>0</v>
      </c>
      <c r="AP505" s="658">
        <v>0</v>
      </c>
      <c r="AQ505" s="658">
        <v>0</v>
      </c>
      <c r="AR505" s="658">
        <v>0</v>
      </c>
      <c r="AS505" s="658">
        <v>0</v>
      </c>
      <c r="AT505" s="658">
        <v>0</v>
      </c>
      <c r="AU505" s="613">
        <f t="shared" si="8349"/>
        <v>1</v>
      </c>
      <c r="AV505" s="645">
        <f t="shared" si="8308"/>
        <v>1</v>
      </c>
      <c r="AW505" s="656" t="e">
        <f t="shared" si="8309"/>
        <v>#DIV/0!</v>
      </c>
      <c r="AX505" s="591"/>
    </row>
    <row r="506" spans="1:50" hidden="1" outlineLevel="1">
      <c r="A506" s="590"/>
      <c r="B506" s="629" t="s">
        <v>278</v>
      </c>
      <c r="C506" s="629" t="s">
        <v>738</v>
      </c>
      <c r="D506" s="630" t="s">
        <v>739</v>
      </c>
      <c r="E506" s="631"/>
      <c r="F506" s="632">
        <v>0</v>
      </c>
      <c r="G506" s="632">
        <f t="shared" si="8350"/>
        <v>0</v>
      </c>
      <c r="H506" s="631">
        <v>0</v>
      </c>
      <c r="I506" s="631">
        <v>0</v>
      </c>
      <c r="J506" s="631">
        <v>0</v>
      </c>
      <c r="K506" s="631">
        <v>0</v>
      </c>
      <c r="L506" s="631">
        <v>0</v>
      </c>
      <c r="M506" s="631">
        <v>0</v>
      </c>
      <c r="N506" s="631">
        <v>0</v>
      </c>
      <c r="O506" s="631">
        <v>0</v>
      </c>
      <c r="P506" s="631">
        <v>0</v>
      </c>
      <c r="Q506" s="631">
        <v>0</v>
      </c>
      <c r="R506" s="631">
        <v>0</v>
      </c>
      <c r="S506" s="631">
        <v>0</v>
      </c>
      <c r="T506" s="631">
        <v>0</v>
      </c>
      <c r="U506" s="631">
        <v>0</v>
      </c>
      <c r="V506" s="631">
        <v>0</v>
      </c>
      <c r="W506" s="631">
        <v>0</v>
      </c>
      <c r="X506" s="631">
        <v>0</v>
      </c>
      <c r="Y506" s="631">
        <v>0</v>
      </c>
      <c r="Z506" s="631">
        <v>0</v>
      </c>
      <c r="AA506" s="631">
        <v>0</v>
      </c>
      <c r="AB506" s="631">
        <v>0</v>
      </c>
      <c r="AC506" s="631">
        <v>0</v>
      </c>
      <c r="AD506" s="631">
        <v>0</v>
      </c>
      <c r="AE506" s="631">
        <v>0</v>
      </c>
      <c r="AF506" s="631">
        <v>0</v>
      </c>
      <c r="AG506" s="631">
        <v>0</v>
      </c>
      <c r="AH506" s="631">
        <v>0</v>
      </c>
      <c r="AI506" s="631">
        <v>0</v>
      </c>
      <c r="AJ506" s="631">
        <v>0</v>
      </c>
      <c r="AK506" s="631">
        <v>0</v>
      </c>
      <c r="AL506" s="631">
        <v>0</v>
      </c>
      <c r="AM506" s="631">
        <v>0</v>
      </c>
      <c r="AN506" s="631">
        <v>0</v>
      </c>
      <c r="AO506" s="631">
        <v>0</v>
      </c>
      <c r="AP506" s="631">
        <v>0</v>
      </c>
      <c r="AQ506" s="631">
        <v>0</v>
      </c>
      <c r="AR506" s="631">
        <v>0</v>
      </c>
      <c r="AS506" s="631">
        <v>0</v>
      </c>
      <c r="AT506" s="631">
        <v>0</v>
      </c>
      <c r="AU506" s="613">
        <f t="shared" si="8349"/>
        <v>0</v>
      </c>
      <c r="AV506" s="645">
        <f t="shared" si="8308"/>
        <v>0</v>
      </c>
      <c r="AW506" s="656" t="e">
        <f t="shared" si="8309"/>
        <v>#DIV/0!</v>
      </c>
      <c r="AX506" s="591"/>
    </row>
    <row r="507" spans="1:50" hidden="1" outlineLevel="1">
      <c r="A507" s="590"/>
      <c r="B507" s="629" t="s">
        <v>278</v>
      </c>
      <c r="C507" s="629" t="s">
        <v>740</v>
      </c>
      <c r="D507" s="630" t="s">
        <v>741</v>
      </c>
      <c r="E507" s="631"/>
      <c r="F507" s="632">
        <f>+F508+F511+F514</f>
        <v>170336.7217642614</v>
      </c>
      <c r="G507" s="632">
        <f t="shared" si="8350"/>
        <v>170336.72176426137</v>
      </c>
      <c r="H507" s="632">
        <f t="shared" ref="H507:AT507" si="8703">+H508+H511+H514</f>
        <v>0</v>
      </c>
      <c r="I507" s="632">
        <f t="shared" si="8703"/>
        <v>0</v>
      </c>
      <c r="J507" s="632">
        <f t="shared" si="8703"/>
        <v>0</v>
      </c>
      <c r="K507" s="632">
        <f t="shared" si="8703"/>
        <v>0</v>
      </c>
      <c r="L507" s="632">
        <f t="shared" si="8703"/>
        <v>0</v>
      </c>
      <c r="M507" s="632">
        <f t="shared" si="8703"/>
        <v>0</v>
      </c>
      <c r="N507" s="632">
        <f t="shared" si="8703"/>
        <v>0</v>
      </c>
      <c r="O507" s="632">
        <f t="shared" si="8703"/>
        <v>0</v>
      </c>
      <c r="P507" s="632">
        <f t="shared" si="8703"/>
        <v>34067.344352852277</v>
      </c>
      <c r="Q507" s="632">
        <f t="shared" si="8703"/>
        <v>32931.766207757202</v>
      </c>
      <c r="R507" s="632">
        <f t="shared" si="8703"/>
        <v>60094.795438431422</v>
      </c>
      <c r="S507" s="632">
        <f t="shared" si="8703"/>
        <v>39268.292257387722</v>
      </c>
      <c r="T507" s="632">
        <f t="shared" si="8703"/>
        <v>0</v>
      </c>
      <c r="U507" s="632">
        <f t="shared" si="8703"/>
        <v>0</v>
      </c>
      <c r="V507" s="632">
        <f t="shared" si="8703"/>
        <v>0</v>
      </c>
      <c r="W507" s="632">
        <f t="shared" si="8703"/>
        <v>0</v>
      </c>
      <c r="X507" s="632">
        <f t="shared" si="8703"/>
        <v>0</v>
      </c>
      <c r="Y507" s="632">
        <f t="shared" si="8703"/>
        <v>0</v>
      </c>
      <c r="Z507" s="632">
        <f t="shared" si="8703"/>
        <v>0</v>
      </c>
      <c r="AA507" s="632">
        <f t="shared" si="8703"/>
        <v>0</v>
      </c>
      <c r="AB507" s="632">
        <f t="shared" si="8703"/>
        <v>0</v>
      </c>
      <c r="AC507" s="632">
        <f t="shared" si="8703"/>
        <v>0</v>
      </c>
      <c r="AD507" s="632">
        <f t="shared" si="8703"/>
        <v>0</v>
      </c>
      <c r="AE507" s="632">
        <f t="shared" si="8703"/>
        <v>0</v>
      </c>
      <c r="AF507" s="632">
        <f t="shared" si="8703"/>
        <v>0</v>
      </c>
      <c r="AG507" s="632">
        <f t="shared" si="8703"/>
        <v>0</v>
      </c>
      <c r="AH507" s="632">
        <f t="shared" si="8703"/>
        <v>3974.5235078327664</v>
      </c>
      <c r="AI507" s="632">
        <f t="shared" si="8703"/>
        <v>0</v>
      </c>
      <c r="AJ507" s="632">
        <f t="shared" si="8703"/>
        <v>0</v>
      </c>
      <c r="AK507" s="632">
        <f t="shared" si="8703"/>
        <v>0</v>
      </c>
      <c r="AL507" s="632">
        <f t="shared" si="8703"/>
        <v>0</v>
      </c>
      <c r="AM507" s="632">
        <f t="shared" si="8703"/>
        <v>0</v>
      </c>
      <c r="AN507" s="632">
        <f t="shared" si="8703"/>
        <v>0</v>
      </c>
      <c r="AO507" s="632">
        <f t="shared" si="8703"/>
        <v>0</v>
      </c>
      <c r="AP507" s="632">
        <f t="shared" si="8703"/>
        <v>0</v>
      </c>
      <c r="AQ507" s="632">
        <f t="shared" si="8703"/>
        <v>0</v>
      </c>
      <c r="AR507" s="632">
        <f t="shared" si="8703"/>
        <v>0</v>
      </c>
      <c r="AS507" s="632">
        <f t="shared" si="8703"/>
        <v>0</v>
      </c>
      <c r="AT507" s="632">
        <f t="shared" si="8703"/>
        <v>0</v>
      </c>
      <c r="AU507" s="613">
        <f t="shared" si="8349"/>
        <v>170336.72176426137</v>
      </c>
      <c r="AV507" s="645">
        <f t="shared" si="8308"/>
        <v>0</v>
      </c>
      <c r="AW507" s="656">
        <f t="shared" si="8309"/>
        <v>0</v>
      </c>
      <c r="AX507" s="591"/>
    </row>
    <row r="508" spans="1:50" hidden="1" outlineLevel="1">
      <c r="A508" s="590"/>
      <c r="B508" s="646" t="s">
        <v>305</v>
      </c>
      <c r="C508" s="646" t="s">
        <v>742</v>
      </c>
      <c r="D508" s="647" t="s">
        <v>743</v>
      </c>
      <c r="E508" s="649"/>
      <c r="F508" s="650">
        <f>+F509</f>
        <v>56778.907254753802</v>
      </c>
      <c r="G508" s="650">
        <f t="shared" si="8350"/>
        <v>56778.907254753802</v>
      </c>
      <c r="H508" s="649">
        <f>+H509</f>
        <v>0</v>
      </c>
      <c r="I508" s="649">
        <f t="shared" ref="I508:AT508" si="8704">+I509</f>
        <v>0</v>
      </c>
      <c r="J508" s="649">
        <f t="shared" si="8704"/>
        <v>0</v>
      </c>
      <c r="K508" s="649">
        <f t="shared" si="8704"/>
        <v>0</v>
      </c>
      <c r="L508" s="649">
        <f t="shared" si="8704"/>
        <v>0</v>
      </c>
      <c r="M508" s="649">
        <f t="shared" si="8704"/>
        <v>0</v>
      </c>
      <c r="N508" s="649">
        <f t="shared" si="8704"/>
        <v>0</v>
      </c>
      <c r="O508" s="649">
        <f t="shared" si="8704"/>
        <v>0</v>
      </c>
      <c r="P508" s="649">
        <f t="shared" si="8704"/>
        <v>0</v>
      </c>
      <c r="Q508" s="649">
        <f t="shared" si="8704"/>
        <v>32931.766207757202</v>
      </c>
      <c r="R508" s="649">
        <f t="shared" si="8704"/>
        <v>23847.141046996599</v>
      </c>
      <c r="S508" s="649">
        <f t="shared" si="8704"/>
        <v>0</v>
      </c>
      <c r="T508" s="649">
        <f t="shared" si="8704"/>
        <v>0</v>
      </c>
      <c r="U508" s="649">
        <f t="shared" si="8704"/>
        <v>0</v>
      </c>
      <c r="V508" s="649">
        <f t="shared" si="8704"/>
        <v>0</v>
      </c>
      <c r="W508" s="649">
        <f t="shared" si="8704"/>
        <v>0</v>
      </c>
      <c r="X508" s="649">
        <f t="shared" si="8704"/>
        <v>0</v>
      </c>
      <c r="Y508" s="649">
        <f t="shared" si="8704"/>
        <v>0</v>
      </c>
      <c r="Z508" s="649">
        <f t="shared" si="8704"/>
        <v>0</v>
      </c>
      <c r="AA508" s="649">
        <f t="shared" si="8704"/>
        <v>0</v>
      </c>
      <c r="AB508" s="649">
        <f t="shared" si="8704"/>
        <v>0</v>
      </c>
      <c r="AC508" s="649">
        <f t="shared" si="8704"/>
        <v>0</v>
      </c>
      <c r="AD508" s="649">
        <f t="shared" si="8704"/>
        <v>0</v>
      </c>
      <c r="AE508" s="649">
        <f t="shared" si="8704"/>
        <v>0</v>
      </c>
      <c r="AF508" s="649">
        <f t="shared" si="8704"/>
        <v>0</v>
      </c>
      <c r="AG508" s="649">
        <f t="shared" si="8704"/>
        <v>0</v>
      </c>
      <c r="AH508" s="649">
        <f t="shared" si="8704"/>
        <v>0</v>
      </c>
      <c r="AI508" s="649">
        <f t="shared" si="8704"/>
        <v>0</v>
      </c>
      <c r="AJ508" s="649">
        <f t="shared" si="8704"/>
        <v>0</v>
      </c>
      <c r="AK508" s="649">
        <f t="shared" si="8704"/>
        <v>0</v>
      </c>
      <c r="AL508" s="649">
        <f t="shared" si="8704"/>
        <v>0</v>
      </c>
      <c r="AM508" s="649">
        <f t="shared" si="8704"/>
        <v>0</v>
      </c>
      <c r="AN508" s="649">
        <f t="shared" si="8704"/>
        <v>0</v>
      </c>
      <c r="AO508" s="649">
        <f t="shared" si="8704"/>
        <v>0</v>
      </c>
      <c r="AP508" s="649">
        <f t="shared" si="8704"/>
        <v>0</v>
      </c>
      <c r="AQ508" s="649">
        <f t="shared" si="8704"/>
        <v>0</v>
      </c>
      <c r="AR508" s="649">
        <f t="shared" si="8704"/>
        <v>0</v>
      </c>
      <c r="AS508" s="649">
        <f t="shared" si="8704"/>
        <v>0</v>
      </c>
      <c r="AT508" s="649">
        <f t="shared" si="8704"/>
        <v>0</v>
      </c>
      <c r="AU508" s="613">
        <f t="shared" si="8349"/>
        <v>56778.907254753802</v>
      </c>
      <c r="AV508" s="645">
        <f t="shared" si="8308"/>
        <v>0</v>
      </c>
      <c r="AW508" s="656">
        <f t="shared" si="8309"/>
        <v>0</v>
      </c>
      <c r="AX508" s="591"/>
    </row>
    <row r="509" spans="1:50" hidden="1" outlineLevel="1">
      <c r="A509" s="590"/>
      <c r="B509" s="636" t="s">
        <v>378</v>
      </c>
      <c r="C509" s="636" t="s">
        <v>744</v>
      </c>
      <c r="D509" s="651" t="s">
        <v>704</v>
      </c>
      <c r="E509" s="653"/>
      <c r="F509" s="640">
        <v>56778.907254753802</v>
      </c>
      <c r="G509" s="640">
        <f t="shared" si="8350"/>
        <v>56778.907254753802</v>
      </c>
      <c r="H509" s="653">
        <f t="shared" ref="H509" si="8705">+H510*$F509</f>
        <v>0</v>
      </c>
      <c r="I509" s="653">
        <f t="shared" ref="I509" si="8706">+I510*$F509</f>
        <v>0</v>
      </c>
      <c r="J509" s="653">
        <f t="shared" ref="J509" si="8707">+J510*$F509</f>
        <v>0</v>
      </c>
      <c r="K509" s="653">
        <f t="shared" ref="K509" si="8708">+K510*$F509</f>
        <v>0</v>
      </c>
      <c r="L509" s="653">
        <f t="shared" ref="L509" si="8709">+L510*$F509</f>
        <v>0</v>
      </c>
      <c r="M509" s="653">
        <f t="shared" ref="M509" si="8710">+M510*$F509</f>
        <v>0</v>
      </c>
      <c r="N509" s="653">
        <f t="shared" ref="N509" si="8711">+N510*$F509</f>
        <v>0</v>
      </c>
      <c r="O509" s="653">
        <f t="shared" ref="O509" si="8712">+O510*$F509</f>
        <v>0</v>
      </c>
      <c r="P509" s="653">
        <f t="shared" ref="P509" si="8713">+P510*$F509</f>
        <v>0</v>
      </c>
      <c r="Q509" s="653">
        <f t="shared" ref="Q509" si="8714">+Q510*$F509</f>
        <v>32931.766207757202</v>
      </c>
      <c r="R509" s="653">
        <f t="shared" ref="R509" si="8715">+R510*$F509</f>
        <v>23847.141046996599</v>
      </c>
      <c r="S509" s="653">
        <f t="shared" ref="S509" si="8716">+S510*$F509</f>
        <v>0</v>
      </c>
      <c r="T509" s="653">
        <f t="shared" ref="T509" si="8717">+T510*$F509</f>
        <v>0</v>
      </c>
      <c r="U509" s="653">
        <f t="shared" ref="U509" si="8718">+U510*$F509</f>
        <v>0</v>
      </c>
      <c r="V509" s="653">
        <f t="shared" ref="V509" si="8719">+V510*$F509</f>
        <v>0</v>
      </c>
      <c r="W509" s="653">
        <f t="shared" ref="W509" si="8720">+W510*$F509</f>
        <v>0</v>
      </c>
      <c r="X509" s="653">
        <f t="shared" ref="X509" si="8721">+X510*$F509</f>
        <v>0</v>
      </c>
      <c r="Y509" s="653">
        <f t="shared" ref="Y509" si="8722">+Y510*$F509</f>
        <v>0</v>
      </c>
      <c r="Z509" s="653">
        <f t="shared" ref="Z509" si="8723">+Z510*$F509</f>
        <v>0</v>
      </c>
      <c r="AA509" s="653">
        <f t="shared" ref="AA509" si="8724">+AA510*$F509</f>
        <v>0</v>
      </c>
      <c r="AB509" s="653">
        <f t="shared" ref="AB509" si="8725">+AB510*$F509</f>
        <v>0</v>
      </c>
      <c r="AC509" s="653">
        <f t="shared" ref="AC509" si="8726">+AC510*$F509</f>
        <v>0</v>
      </c>
      <c r="AD509" s="653">
        <f t="shared" ref="AD509" si="8727">+AD510*$F509</f>
        <v>0</v>
      </c>
      <c r="AE509" s="653">
        <f t="shared" ref="AE509" si="8728">+AE510*$F509</f>
        <v>0</v>
      </c>
      <c r="AF509" s="653">
        <f t="shared" ref="AF509" si="8729">+AF510*$F509</f>
        <v>0</v>
      </c>
      <c r="AG509" s="653">
        <f t="shared" ref="AG509" si="8730">+AG510*$F509</f>
        <v>0</v>
      </c>
      <c r="AH509" s="653">
        <f t="shared" ref="AH509" si="8731">+AH510*$F509</f>
        <v>0</v>
      </c>
      <c r="AI509" s="653">
        <f t="shared" ref="AI509" si="8732">+AI510*$F509</f>
        <v>0</v>
      </c>
      <c r="AJ509" s="653">
        <f t="shared" ref="AJ509" si="8733">+AJ510*$F509</f>
        <v>0</v>
      </c>
      <c r="AK509" s="653">
        <f t="shared" ref="AK509" si="8734">+AK510*$F509</f>
        <v>0</v>
      </c>
      <c r="AL509" s="653">
        <f t="shared" ref="AL509" si="8735">+AL510*$F509</f>
        <v>0</v>
      </c>
      <c r="AM509" s="653">
        <f t="shared" ref="AM509" si="8736">+AM510*$F509</f>
        <v>0</v>
      </c>
      <c r="AN509" s="653">
        <f t="shared" ref="AN509" si="8737">+AN510*$F509</f>
        <v>0</v>
      </c>
      <c r="AO509" s="653">
        <f t="shared" ref="AO509" si="8738">+AO510*$F509</f>
        <v>0</v>
      </c>
      <c r="AP509" s="653">
        <f t="shared" ref="AP509" si="8739">+AP510*$F509</f>
        <v>0</v>
      </c>
      <c r="AQ509" s="653">
        <f t="shared" ref="AQ509" si="8740">+AQ510*$F509</f>
        <v>0</v>
      </c>
      <c r="AR509" s="653">
        <f t="shared" ref="AR509" si="8741">+AR510*$F509</f>
        <v>0</v>
      </c>
      <c r="AS509" s="653">
        <f t="shared" ref="AS509" si="8742">+AS510*$F509</f>
        <v>0</v>
      </c>
      <c r="AT509" s="653">
        <f t="shared" ref="AT509" si="8743">+AT510*$F509</f>
        <v>0</v>
      </c>
      <c r="AU509" s="613">
        <f t="shared" si="8349"/>
        <v>56778.907254753802</v>
      </c>
      <c r="AV509" s="645">
        <f t="shared" si="8308"/>
        <v>0</v>
      </c>
      <c r="AW509" s="656">
        <f t="shared" si="8309"/>
        <v>0</v>
      </c>
      <c r="AX509" s="591"/>
    </row>
    <row r="510" spans="1:50" hidden="1" outlineLevel="1">
      <c r="A510" s="590"/>
      <c r="B510" s="636"/>
      <c r="C510" s="636"/>
      <c r="D510" s="651"/>
      <c r="E510" s="653"/>
      <c r="F510" s="640"/>
      <c r="G510" s="640">
        <f t="shared" si="8350"/>
        <v>1</v>
      </c>
      <c r="H510" s="658">
        <v>0</v>
      </c>
      <c r="I510" s="658">
        <v>0</v>
      </c>
      <c r="J510" s="658">
        <v>0</v>
      </c>
      <c r="K510" s="658">
        <v>0</v>
      </c>
      <c r="L510" s="658">
        <v>0</v>
      </c>
      <c r="M510" s="658">
        <v>0</v>
      </c>
      <c r="N510" s="658">
        <v>0</v>
      </c>
      <c r="O510" s="658">
        <v>0</v>
      </c>
      <c r="P510" s="658">
        <v>0</v>
      </c>
      <c r="Q510" s="658">
        <v>0.57999999999999996</v>
      </c>
      <c r="R510" s="658">
        <v>0.42000000000000004</v>
      </c>
      <c r="S510" s="658">
        <v>0</v>
      </c>
      <c r="T510" s="658">
        <v>0</v>
      </c>
      <c r="U510" s="658">
        <v>0</v>
      </c>
      <c r="V510" s="658">
        <v>0</v>
      </c>
      <c r="W510" s="658">
        <v>0</v>
      </c>
      <c r="X510" s="658">
        <v>0</v>
      </c>
      <c r="Y510" s="658">
        <v>0</v>
      </c>
      <c r="Z510" s="658">
        <v>0</v>
      </c>
      <c r="AA510" s="658">
        <v>0</v>
      </c>
      <c r="AB510" s="658">
        <v>0</v>
      </c>
      <c r="AC510" s="658">
        <v>0</v>
      </c>
      <c r="AD510" s="658">
        <v>0</v>
      </c>
      <c r="AE510" s="658">
        <v>0</v>
      </c>
      <c r="AF510" s="658">
        <v>0</v>
      </c>
      <c r="AG510" s="658">
        <v>0</v>
      </c>
      <c r="AH510" s="658">
        <v>0</v>
      </c>
      <c r="AI510" s="658">
        <v>0</v>
      </c>
      <c r="AJ510" s="658">
        <v>0</v>
      </c>
      <c r="AK510" s="658">
        <v>0</v>
      </c>
      <c r="AL510" s="658">
        <v>0</v>
      </c>
      <c r="AM510" s="658">
        <v>0</v>
      </c>
      <c r="AN510" s="658">
        <v>0</v>
      </c>
      <c r="AO510" s="658">
        <v>0</v>
      </c>
      <c r="AP510" s="658">
        <v>0</v>
      </c>
      <c r="AQ510" s="658">
        <v>0</v>
      </c>
      <c r="AR510" s="658">
        <v>0</v>
      </c>
      <c r="AS510" s="658">
        <v>0</v>
      </c>
      <c r="AT510" s="658">
        <v>0</v>
      </c>
      <c r="AU510" s="613">
        <f t="shared" si="8349"/>
        <v>1</v>
      </c>
      <c r="AV510" s="645">
        <f t="shared" si="8308"/>
        <v>1</v>
      </c>
      <c r="AW510" s="656" t="e">
        <f t="shared" si="8309"/>
        <v>#DIV/0!</v>
      </c>
      <c r="AX510" s="591"/>
    </row>
    <row r="511" spans="1:50" hidden="1" outlineLevel="1">
      <c r="A511" s="590"/>
      <c r="B511" s="646" t="s">
        <v>305</v>
      </c>
      <c r="C511" s="646" t="s">
        <v>745</v>
      </c>
      <c r="D511" s="647" t="s">
        <v>746</v>
      </c>
      <c r="E511" s="649"/>
      <c r="F511" s="650">
        <f>+F512</f>
        <v>56778.907254753802</v>
      </c>
      <c r="G511" s="650">
        <f t="shared" si="8350"/>
        <v>56778.907254753794</v>
      </c>
      <c r="H511" s="649">
        <v>0</v>
      </c>
      <c r="I511" s="649">
        <v>0</v>
      </c>
      <c r="J511" s="649">
        <v>0</v>
      </c>
      <c r="K511" s="649">
        <v>0</v>
      </c>
      <c r="L511" s="649">
        <v>0</v>
      </c>
      <c r="M511" s="649">
        <v>0</v>
      </c>
      <c r="N511" s="649">
        <v>0</v>
      </c>
      <c r="O511" s="649">
        <v>0</v>
      </c>
      <c r="P511" s="649">
        <v>17033.672176426138</v>
      </c>
      <c r="Q511" s="649">
        <v>0</v>
      </c>
      <c r="R511" s="649">
        <v>30206.378659529018</v>
      </c>
      <c r="S511" s="649">
        <v>7551.5946648822528</v>
      </c>
      <c r="T511" s="649">
        <v>0</v>
      </c>
      <c r="U511" s="649">
        <v>0</v>
      </c>
      <c r="V511" s="649">
        <v>0</v>
      </c>
      <c r="W511" s="649">
        <v>0</v>
      </c>
      <c r="X511" s="649">
        <v>0</v>
      </c>
      <c r="Y511" s="649">
        <v>0</v>
      </c>
      <c r="Z511" s="649">
        <v>0</v>
      </c>
      <c r="AA511" s="649">
        <v>0</v>
      </c>
      <c r="AB511" s="649">
        <v>0</v>
      </c>
      <c r="AC511" s="649">
        <v>0</v>
      </c>
      <c r="AD511" s="649">
        <v>0</v>
      </c>
      <c r="AE511" s="649">
        <v>0</v>
      </c>
      <c r="AF511" s="649">
        <v>0</v>
      </c>
      <c r="AG511" s="649">
        <v>0</v>
      </c>
      <c r="AH511" s="649">
        <v>1987.2617539163832</v>
      </c>
      <c r="AI511" s="649">
        <v>0</v>
      </c>
      <c r="AJ511" s="649">
        <v>0</v>
      </c>
      <c r="AK511" s="649">
        <v>0</v>
      </c>
      <c r="AL511" s="649">
        <v>0</v>
      </c>
      <c r="AM511" s="649">
        <v>0</v>
      </c>
      <c r="AN511" s="649">
        <v>0</v>
      </c>
      <c r="AO511" s="649">
        <v>0</v>
      </c>
      <c r="AP511" s="649">
        <v>0</v>
      </c>
      <c r="AQ511" s="649">
        <v>0</v>
      </c>
      <c r="AR511" s="649">
        <v>0</v>
      </c>
      <c r="AS511" s="649">
        <v>0</v>
      </c>
      <c r="AT511" s="649">
        <v>0</v>
      </c>
      <c r="AU511" s="613">
        <f t="shared" si="8349"/>
        <v>56778.907254753794</v>
      </c>
      <c r="AV511" s="645">
        <f t="shared" si="8308"/>
        <v>0</v>
      </c>
      <c r="AW511" s="656">
        <f t="shared" si="8309"/>
        <v>0</v>
      </c>
      <c r="AX511" s="591"/>
    </row>
    <row r="512" spans="1:50" hidden="1" outlineLevel="1">
      <c r="A512" s="590"/>
      <c r="B512" s="636" t="s">
        <v>378</v>
      </c>
      <c r="C512" s="636" t="s">
        <v>747</v>
      </c>
      <c r="D512" s="651" t="s">
        <v>704</v>
      </c>
      <c r="E512" s="653"/>
      <c r="F512" s="640">
        <v>56778.907254753802</v>
      </c>
      <c r="G512" s="640">
        <f t="shared" si="8350"/>
        <v>56778.907254753802</v>
      </c>
      <c r="H512" s="653">
        <f t="shared" ref="H512" si="8744">+H513*$F512</f>
        <v>0</v>
      </c>
      <c r="I512" s="653">
        <f t="shared" ref="I512" si="8745">+I513*$F512</f>
        <v>0</v>
      </c>
      <c r="J512" s="653">
        <f t="shared" ref="J512" si="8746">+J513*$F512</f>
        <v>0</v>
      </c>
      <c r="K512" s="653">
        <f t="shared" ref="K512" si="8747">+K513*$F512</f>
        <v>0</v>
      </c>
      <c r="L512" s="653">
        <f t="shared" ref="L512" si="8748">+L513*$F512</f>
        <v>0</v>
      </c>
      <c r="M512" s="653">
        <f t="shared" ref="M512" si="8749">+M513*$F512</f>
        <v>0</v>
      </c>
      <c r="N512" s="653">
        <f t="shared" ref="N512" si="8750">+N513*$F512</f>
        <v>0</v>
      </c>
      <c r="O512" s="653">
        <f t="shared" ref="O512" si="8751">+O513*$F512</f>
        <v>0</v>
      </c>
      <c r="P512" s="653">
        <f t="shared" ref="P512" si="8752">+P513*$F512</f>
        <v>0</v>
      </c>
      <c r="Q512" s="653">
        <f t="shared" ref="Q512" si="8753">+Q513*$F512</f>
        <v>0</v>
      </c>
      <c r="R512" s="653">
        <f t="shared" ref="R512" si="8754">+R513*$F512</f>
        <v>45423.125803803043</v>
      </c>
      <c r="S512" s="653">
        <f t="shared" ref="S512" si="8755">+S513*$F512</f>
        <v>11355.781450950757</v>
      </c>
      <c r="T512" s="653">
        <f t="shared" ref="T512" si="8756">+T513*$F512</f>
        <v>0</v>
      </c>
      <c r="U512" s="653">
        <f t="shared" ref="U512" si="8757">+U513*$F512</f>
        <v>0</v>
      </c>
      <c r="V512" s="653">
        <f t="shared" ref="V512" si="8758">+V513*$F512</f>
        <v>0</v>
      </c>
      <c r="W512" s="653">
        <f t="shared" ref="W512" si="8759">+W513*$F512</f>
        <v>0</v>
      </c>
      <c r="X512" s="653">
        <f t="shared" ref="X512" si="8760">+X513*$F512</f>
        <v>0</v>
      </c>
      <c r="Y512" s="653">
        <f t="shared" ref="Y512" si="8761">+Y513*$F512</f>
        <v>0</v>
      </c>
      <c r="Z512" s="653">
        <f t="shared" ref="Z512" si="8762">+Z513*$F512</f>
        <v>0</v>
      </c>
      <c r="AA512" s="653">
        <f t="shared" ref="AA512" si="8763">+AA513*$F512</f>
        <v>0</v>
      </c>
      <c r="AB512" s="653">
        <f t="shared" ref="AB512" si="8764">+AB513*$F512</f>
        <v>0</v>
      </c>
      <c r="AC512" s="653">
        <f t="shared" ref="AC512" si="8765">+AC513*$F512</f>
        <v>0</v>
      </c>
      <c r="AD512" s="653">
        <f t="shared" ref="AD512" si="8766">+AD513*$F512</f>
        <v>0</v>
      </c>
      <c r="AE512" s="653">
        <f t="shared" ref="AE512" si="8767">+AE513*$F512</f>
        <v>0</v>
      </c>
      <c r="AF512" s="653">
        <f t="shared" ref="AF512" si="8768">+AF513*$F512</f>
        <v>0</v>
      </c>
      <c r="AG512" s="653">
        <f t="shared" ref="AG512" si="8769">+AG513*$F512</f>
        <v>0</v>
      </c>
      <c r="AH512" s="653">
        <f t="shared" ref="AH512" si="8770">+AH513*$F512</f>
        <v>0</v>
      </c>
      <c r="AI512" s="653">
        <f t="shared" ref="AI512" si="8771">+AI513*$F512</f>
        <v>0</v>
      </c>
      <c r="AJ512" s="653">
        <f t="shared" ref="AJ512" si="8772">+AJ513*$F512</f>
        <v>0</v>
      </c>
      <c r="AK512" s="653">
        <f t="shared" ref="AK512" si="8773">+AK513*$F512</f>
        <v>0</v>
      </c>
      <c r="AL512" s="653">
        <f t="shared" ref="AL512" si="8774">+AL513*$F512</f>
        <v>0</v>
      </c>
      <c r="AM512" s="653">
        <f t="shared" ref="AM512" si="8775">+AM513*$F512</f>
        <v>0</v>
      </c>
      <c r="AN512" s="653">
        <f t="shared" ref="AN512" si="8776">+AN513*$F512</f>
        <v>0</v>
      </c>
      <c r="AO512" s="653">
        <f t="shared" ref="AO512" si="8777">+AO513*$F512</f>
        <v>0</v>
      </c>
      <c r="AP512" s="653">
        <f t="shared" ref="AP512" si="8778">+AP513*$F512</f>
        <v>0</v>
      </c>
      <c r="AQ512" s="653">
        <f t="shared" ref="AQ512" si="8779">+AQ513*$F512</f>
        <v>0</v>
      </c>
      <c r="AR512" s="653">
        <f t="shared" ref="AR512" si="8780">+AR513*$F512</f>
        <v>0</v>
      </c>
      <c r="AS512" s="653">
        <f t="shared" ref="AS512" si="8781">+AS513*$F512</f>
        <v>0</v>
      </c>
      <c r="AT512" s="653">
        <f t="shared" ref="AT512" si="8782">+AT513*$F512</f>
        <v>0</v>
      </c>
      <c r="AU512" s="613">
        <f t="shared" si="8349"/>
        <v>56778.907254753802</v>
      </c>
      <c r="AV512" s="645">
        <f t="shared" si="8308"/>
        <v>0</v>
      </c>
      <c r="AW512" s="656">
        <f t="shared" si="8309"/>
        <v>0</v>
      </c>
      <c r="AX512" s="591"/>
    </row>
    <row r="513" spans="1:50" hidden="1" outlineLevel="1">
      <c r="A513" s="590"/>
      <c r="B513" s="636"/>
      <c r="C513" s="636"/>
      <c r="D513" s="651"/>
      <c r="E513" s="653"/>
      <c r="F513" s="640"/>
      <c r="G513" s="640">
        <f t="shared" si="8350"/>
        <v>1</v>
      </c>
      <c r="H513" s="658">
        <v>0</v>
      </c>
      <c r="I513" s="658">
        <v>0</v>
      </c>
      <c r="J513" s="658">
        <v>0</v>
      </c>
      <c r="K513" s="658">
        <v>0</v>
      </c>
      <c r="L513" s="658">
        <v>0</v>
      </c>
      <c r="M513" s="658">
        <v>0</v>
      </c>
      <c r="N513" s="658">
        <v>0</v>
      </c>
      <c r="O513" s="658">
        <v>0</v>
      </c>
      <c r="P513" s="658">
        <v>0</v>
      </c>
      <c r="Q513" s="658">
        <v>0</v>
      </c>
      <c r="R513" s="658">
        <v>0.8</v>
      </c>
      <c r="S513" s="658">
        <v>0.19999999999999996</v>
      </c>
      <c r="T513" s="658">
        <v>0</v>
      </c>
      <c r="U513" s="658">
        <v>0</v>
      </c>
      <c r="V513" s="658">
        <v>0</v>
      </c>
      <c r="W513" s="658">
        <v>0</v>
      </c>
      <c r="X513" s="658">
        <v>0</v>
      </c>
      <c r="Y513" s="658">
        <v>0</v>
      </c>
      <c r="Z513" s="658">
        <v>0</v>
      </c>
      <c r="AA513" s="658">
        <v>0</v>
      </c>
      <c r="AB513" s="658">
        <v>0</v>
      </c>
      <c r="AC513" s="658">
        <v>0</v>
      </c>
      <c r="AD513" s="658">
        <v>0</v>
      </c>
      <c r="AE513" s="658">
        <v>0</v>
      </c>
      <c r="AF513" s="658">
        <v>0</v>
      </c>
      <c r="AG513" s="658">
        <v>0</v>
      </c>
      <c r="AH513" s="658">
        <v>0</v>
      </c>
      <c r="AI513" s="658">
        <v>0</v>
      </c>
      <c r="AJ513" s="658">
        <v>0</v>
      </c>
      <c r="AK513" s="658">
        <v>0</v>
      </c>
      <c r="AL513" s="658">
        <v>0</v>
      </c>
      <c r="AM513" s="658">
        <v>0</v>
      </c>
      <c r="AN513" s="658">
        <v>0</v>
      </c>
      <c r="AO513" s="658">
        <v>0</v>
      </c>
      <c r="AP513" s="658">
        <v>0</v>
      </c>
      <c r="AQ513" s="658">
        <v>0</v>
      </c>
      <c r="AR513" s="658">
        <v>0</v>
      </c>
      <c r="AS513" s="658">
        <v>0</v>
      </c>
      <c r="AT513" s="658">
        <v>0</v>
      </c>
      <c r="AU513" s="613">
        <f t="shared" si="8349"/>
        <v>1</v>
      </c>
      <c r="AV513" s="645">
        <f t="shared" si="8308"/>
        <v>1</v>
      </c>
      <c r="AW513" s="656" t="e">
        <f t="shared" si="8309"/>
        <v>#DIV/0!</v>
      </c>
      <c r="AX513" s="591"/>
    </row>
    <row r="514" spans="1:50" hidden="1" outlineLevel="1">
      <c r="A514" s="590"/>
      <c r="B514" s="646" t="s">
        <v>305</v>
      </c>
      <c r="C514" s="646" t="s">
        <v>748</v>
      </c>
      <c r="D514" s="647" t="s">
        <v>749</v>
      </c>
      <c r="E514" s="649"/>
      <c r="F514" s="650">
        <f>+F515</f>
        <v>56778.907254753802</v>
      </c>
      <c r="G514" s="650">
        <f t="shared" si="8350"/>
        <v>56778.907254753794</v>
      </c>
      <c r="H514" s="649">
        <v>0</v>
      </c>
      <c r="I514" s="649">
        <v>0</v>
      </c>
      <c r="J514" s="649">
        <v>0</v>
      </c>
      <c r="K514" s="649">
        <v>0</v>
      </c>
      <c r="L514" s="649">
        <v>0</v>
      </c>
      <c r="M514" s="649">
        <v>0</v>
      </c>
      <c r="N514" s="649">
        <v>0</v>
      </c>
      <c r="O514" s="649">
        <v>0</v>
      </c>
      <c r="P514" s="649">
        <v>17033.672176426138</v>
      </c>
      <c r="Q514" s="649">
        <v>0</v>
      </c>
      <c r="R514" s="649">
        <v>6041.2757319058037</v>
      </c>
      <c r="S514" s="649">
        <v>31716.697592505468</v>
      </c>
      <c r="T514" s="649">
        <v>0</v>
      </c>
      <c r="U514" s="649">
        <v>0</v>
      </c>
      <c r="V514" s="649">
        <v>0</v>
      </c>
      <c r="W514" s="649">
        <v>0</v>
      </c>
      <c r="X514" s="649">
        <v>0</v>
      </c>
      <c r="Y514" s="649">
        <v>0</v>
      </c>
      <c r="Z514" s="649">
        <v>0</v>
      </c>
      <c r="AA514" s="649">
        <v>0</v>
      </c>
      <c r="AB514" s="649">
        <v>0</v>
      </c>
      <c r="AC514" s="649">
        <v>0</v>
      </c>
      <c r="AD514" s="649">
        <v>0</v>
      </c>
      <c r="AE514" s="649">
        <v>0</v>
      </c>
      <c r="AF514" s="649">
        <v>0</v>
      </c>
      <c r="AG514" s="649">
        <v>0</v>
      </c>
      <c r="AH514" s="649">
        <v>1987.2617539163832</v>
      </c>
      <c r="AI514" s="649">
        <v>0</v>
      </c>
      <c r="AJ514" s="649">
        <v>0</v>
      </c>
      <c r="AK514" s="649">
        <v>0</v>
      </c>
      <c r="AL514" s="649">
        <v>0</v>
      </c>
      <c r="AM514" s="649">
        <v>0</v>
      </c>
      <c r="AN514" s="649">
        <v>0</v>
      </c>
      <c r="AO514" s="649">
        <v>0</v>
      </c>
      <c r="AP514" s="649">
        <v>0</v>
      </c>
      <c r="AQ514" s="649">
        <v>0</v>
      </c>
      <c r="AR514" s="649">
        <v>0</v>
      </c>
      <c r="AS514" s="649">
        <v>0</v>
      </c>
      <c r="AT514" s="649">
        <v>0</v>
      </c>
      <c r="AU514" s="613">
        <f t="shared" si="8349"/>
        <v>56778.907254753794</v>
      </c>
      <c r="AV514" s="645">
        <f t="shared" si="8308"/>
        <v>0</v>
      </c>
      <c r="AW514" s="656">
        <f t="shared" si="8309"/>
        <v>0</v>
      </c>
      <c r="AX514" s="591"/>
    </row>
    <row r="515" spans="1:50" hidden="1" outlineLevel="1">
      <c r="A515" s="590"/>
      <c r="B515" s="636" t="s">
        <v>378</v>
      </c>
      <c r="C515" s="636" t="s">
        <v>750</v>
      </c>
      <c r="D515" s="651" t="s">
        <v>704</v>
      </c>
      <c r="E515" s="653"/>
      <c r="F515" s="640">
        <v>56778.907254753802</v>
      </c>
      <c r="G515" s="640">
        <f t="shared" si="8350"/>
        <v>56778.907254753794</v>
      </c>
      <c r="H515" s="653">
        <f t="shared" ref="H515" si="8783">+H516*$F515</f>
        <v>0</v>
      </c>
      <c r="I515" s="653">
        <v>0</v>
      </c>
      <c r="J515" s="653">
        <v>0</v>
      </c>
      <c r="K515" s="653">
        <v>0</v>
      </c>
      <c r="L515" s="653">
        <v>0</v>
      </c>
      <c r="M515" s="653">
        <v>0</v>
      </c>
      <c r="N515" s="653">
        <v>0</v>
      </c>
      <c r="O515" s="653">
        <v>0</v>
      </c>
      <c r="P515" s="653">
        <v>17033.672176426138</v>
      </c>
      <c r="Q515" s="653">
        <v>0</v>
      </c>
      <c r="R515" s="653">
        <v>6041.2757319058037</v>
      </c>
      <c r="S515" s="653">
        <v>31716.697592505468</v>
      </c>
      <c r="T515" s="653">
        <v>0</v>
      </c>
      <c r="U515" s="653">
        <v>0</v>
      </c>
      <c r="V515" s="653">
        <v>0</v>
      </c>
      <c r="W515" s="653">
        <v>0</v>
      </c>
      <c r="X515" s="653">
        <v>0</v>
      </c>
      <c r="Y515" s="653">
        <v>0</v>
      </c>
      <c r="Z515" s="653">
        <v>0</v>
      </c>
      <c r="AA515" s="653">
        <v>0</v>
      </c>
      <c r="AB515" s="653">
        <v>0</v>
      </c>
      <c r="AC515" s="653">
        <v>0</v>
      </c>
      <c r="AD515" s="653">
        <v>0</v>
      </c>
      <c r="AE515" s="653">
        <v>0</v>
      </c>
      <c r="AF515" s="653">
        <v>0</v>
      </c>
      <c r="AG515" s="653">
        <v>0</v>
      </c>
      <c r="AH515" s="653">
        <v>1987.2617539163832</v>
      </c>
      <c r="AI515" s="653">
        <v>0</v>
      </c>
      <c r="AJ515" s="653">
        <v>0</v>
      </c>
      <c r="AK515" s="653">
        <v>0</v>
      </c>
      <c r="AL515" s="653">
        <v>0</v>
      </c>
      <c r="AM515" s="653">
        <v>0</v>
      </c>
      <c r="AN515" s="653">
        <v>0</v>
      </c>
      <c r="AO515" s="653">
        <v>0</v>
      </c>
      <c r="AP515" s="653">
        <v>0</v>
      </c>
      <c r="AQ515" s="653">
        <v>0</v>
      </c>
      <c r="AR515" s="653">
        <v>0</v>
      </c>
      <c r="AS515" s="653">
        <v>0</v>
      </c>
      <c r="AT515" s="653">
        <v>0</v>
      </c>
      <c r="AU515" s="613">
        <f t="shared" si="8349"/>
        <v>56778.907254753794</v>
      </c>
      <c r="AV515" s="645">
        <f t="shared" si="8308"/>
        <v>0</v>
      </c>
      <c r="AW515" s="656">
        <f t="shared" si="8309"/>
        <v>0</v>
      </c>
      <c r="AX515" s="591"/>
    </row>
    <row r="516" spans="1:50" hidden="1" outlineLevel="1">
      <c r="A516" s="590"/>
      <c r="B516" s="636"/>
      <c r="C516" s="636"/>
      <c r="D516" s="651"/>
      <c r="E516" s="653"/>
      <c r="F516" s="640"/>
      <c r="G516" s="640">
        <f t="shared" si="8350"/>
        <v>1</v>
      </c>
      <c r="H516" s="658">
        <v>0</v>
      </c>
      <c r="I516" s="658">
        <v>0</v>
      </c>
      <c r="J516" s="658">
        <v>0</v>
      </c>
      <c r="K516" s="658">
        <v>0</v>
      </c>
      <c r="L516" s="658">
        <v>0</v>
      </c>
      <c r="M516" s="658">
        <v>0</v>
      </c>
      <c r="N516" s="658">
        <v>0</v>
      </c>
      <c r="O516" s="658">
        <v>0</v>
      </c>
      <c r="P516" s="658">
        <v>0</v>
      </c>
      <c r="Q516" s="658">
        <v>0</v>
      </c>
      <c r="R516" s="658">
        <v>0.16</v>
      </c>
      <c r="S516" s="658">
        <v>0.84</v>
      </c>
      <c r="T516" s="658">
        <v>0</v>
      </c>
      <c r="U516" s="658">
        <v>0</v>
      </c>
      <c r="V516" s="658">
        <v>0</v>
      </c>
      <c r="W516" s="658">
        <v>0</v>
      </c>
      <c r="X516" s="658">
        <v>0</v>
      </c>
      <c r="Y516" s="658">
        <v>0</v>
      </c>
      <c r="Z516" s="658">
        <v>0</v>
      </c>
      <c r="AA516" s="658">
        <v>0</v>
      </c>
      <c r="AB516" s="658">
        <v>0</v>
      </c>
      <c r="AC516" s="658">
        <v>0</v>
      </c>
      <c r="AD516" s="658">
        <v>0</v>
      </c>
      <c r="AE516" s="658">
        <v>0</v>
      </c>
      <c r="AF516" s="658">
        <v>0</v>
      </c>
      <c r="AG516" s="658">
        <v>0</v>
      </c>
      <c r="AH516" s="658">
        <v>0</v>
      </c>
      <c r="AI516" s="658">
        <v>0</v>
      </c>
      <c r="AJ516" s="658">
        <v>0</v>
      </c>
      <c r="AK516" s="658">
        <v>0</v>
      </c>
      <c r="AL516" s="658">
        <v>0</v>
      </c>
      <c r="AM516" s="658">
        <v>0</v>
      </c>
      <c r="AN516" s="658">
        <v>0</v>
      </c>
      <c r="AO516" s="658">
        <v>0</v>
      </c>
      <c r="AP516" s="658">
        <v>0</v>
      </c>
      <c r="AQ516" s="658">
        <v>0</v>
      </c>
      <c r="AR516" s="658">
        <v>0</v>
      </c>
      <c r="AS516" s="658">
        <v>0</v>
      </c>
      <c r="AT516" s="658">
        <v>0</v>
      </c>
      <c r="AU516" s="613">
        <f t="shared" si="8349"/>
        <v>1</v>
      </c>
      <c r="AV516" s="645">
        <f t="shared" si="8308"/>
        <v>1</v>
      </c>
      <c r="AW516" s="656" t="e">
        <f t="shared" si="8309"/>
        <v>#DIV/0!</v>
      </c>
      <c r="AX516" s="591"/>
    </row>
    <row r="517" spans="1:50" hidden="1" outlineLevel="1">
      <c r="A517" s="590"/>
      <c r="B517" s="629" t="s">
        <v>278</v>
      </c>
      <c r="C517" s="629" t="s">
        <v>751</v>
      </c>
      <c r="D517" s="630" t="s">
        <v>752</v>
      </c>
      <c r="E517" s="631"/>
      <c r="F517" s="632">
        <f>+F518+F529+F542+F555+F568+F581+F594+F607+F620+F633+F646+F659+F672+F685+F698+F711+F724+F737</f>
        <v>17431264.805950604</v>
      </c>
      <c r="G517" s="632">
        <f t="shared" si="8350"/>
        <v>17431264.805950604</v>
      </c>
      <c r="H517" s="632">
        <f t="shared" ref="H517:AT517" si="8784">+H518+H529+H542+H555+H568+H581+H594+H607+H620+H633+H646+H659+H672+H685+H698+H711+H724+H737</f>
        <v>0</v>
      </c>
      <c r="I517" s="632">
        <f t="shared" si="8784"/>
        <v>0</v>
      </c>
      <c r="J517" s="632">
        <f t="shared" si="8784"/>
        <v>0</v>
      </c>
      <c r="K517" s="632">
        <f t="shared" si="8784"/>
        <v>0</v>
      </c>
      <c r="L517" s="632">
        <f t="shared" si="8784"/>
        <v>0</v>
      </c>
      <c r="M517" s="632">
        <f t="shared" si="8784"/>
        <v>0</v>
      </c>
      <c r="N517" s="632">
        <f t="shared" si="8784"/>
        <v>0</v>
      </c>
      <c r="O517" s="632">
        <f t="shared" si="8784"/>
        <v>0</v>
      </c>
      <c r="P517" s="632">
        <f t="shared" si="8784"/>
        <v>0</v>
      </c>
      <c r="Q517" s="632">
        <f t="shared" si="8784"/>
        <v>312532.97397240234</v>
      </c>
      <c r="R517" s="632">
        <f t="shared" si="8784"/>
        <v>249073.36067417444</v>
      </c>
      <c r="S517" s="632">
        <f t="shared" si="8784"/>
        <v>25660.360219697039</v>
      </c>
      <c r="T517" s="632">
        <f t="shared" si="8784"/>
        <v>459025.3679596397</v>
      </c>
      <c r="U517" s="632">
        <f t="shared" si="8784"/>
        <v>2122203.7980773668</v>
      </c>
      <c r="V517" s="632">
        <f t="shared" si="8784"/>
        <v>2018980.0217852797</v>
      </c>
      <c r="W517" s="632">
        <f t="shared" si="8784"/>
        <v>2050148.3943121613</v>
      </c>
      <c r="X517" s="632">
        <f t="shared" si="8784"/>
        <v>2179179.585239348</v>
      </c>
      <c r="Y517" s="632">
        <f t="shared" si="8784"/>
        <v>1942809.8967852024</v>
      </c>
      <c r="Z517" s="632">
        <f t="shared" si="8784"/>
        <v>2395679.5559588801</v>
      </c>
      <c r="AA517" s="632">
        <f t="shared" si="8784"/>
        <v>2162094.9009767435</v>
      </c>
      <c r="AB517" s="632">
        <f t="shared" si="8784"/>
        <v>1513876.5899897083</v>
      </c>
      <c r="AC517" s="632">
        <f t="shared" si="8784"/>
        <v>0</v>
      </c>
      <c r="AD517" s="632">
        <f t="shared" si="8784"/>
        <v>0</v>
      </c>
      <c r="AE517" s="632">
        <f t="shared" si="8784"/>
        <v>0</v>
      </c>
      <c r="AF517" s="632">
        <f t="shared" si="8784"/>
        <v>0</v>
      </c>
      <c r="AG517" s="632">
        <f t="shared" si="8784"/>
        <v>0</v>
      </c>
      <c r="AH517" s="632">
        <f t="shared" si="8784"/>
        <v>0</v>
      </c>
      <c r="AI517" s="632">
        <f t="shared" si="8784"/>
        <v>0</v>
      </c>
      <c r="AJ517" s="632">
        <f t="shared" si="8784"/>
        <v>0</v>
      </c>
      <c r="AK517" s="632">
        <f t="shared" si="8784"/>
        <v>0</v>
      </c>
      <c r="AL517" s="632">
        <f t="shared" si="8784"/>
        <v>0</v>
      </c>
      <c r="AM517" s="632">
        <f t="shared" si="8784"/>
        <v>0</v>
      </c>
      <c r="AN517" s="632">
        <f t="shared" si="8784"/>
        <v>0</v>
      </c>
      <c r="AO517" s="632">
        <f t="shared" si="8784"/>
        <v>0</v>
      </c>
      <c r="AP517" s="632">
        <f t="shared" si="8784"/>
        <v>0</v>
      </c>
      <c r="AQ517" s="632">
        <f t="shared" si="8784"/>
        <v>0</v>
      </c>
      <c r="AR517" s="632">
        <f t="shared" si="8784"/>
        <v>0</v>
      </c>
      <c r="AS517" s="632">
        <f t="shared" si="8784"/>
        <v>0</v>
      </c>
      <c r="AT517" s="632">
        <f t="shared" si="8784"/>
        <v>0</v>
      </c>
      <c r="AU517" s="613">
        <f t="shared" si="8349"/>
        <v>17431264.805950604</v>
      </c>
      <c r="AV517" s="645">
        <f t="shared" si="8308"/>
        <v>0</v>
      </c>
      <c r="AW517" s="656">
        <f t="shared" si="8309"/>
        <v>0</v>
      </c>
      <c r="AX517" s="591"/>
    </row>
    <row r="518" spans="1:50" hidden="1" outlineLevel="1">
      <c r="A518" s="590"/>
      <c r="B518" s="646" t="s">
        <v>305</v>
      </c>
      <c r="C518" s="646" t="s">
        <v>753</v>
      </c>
      <c r="D518" s="647" t="s">
        <v>754</v>
      </c>
      <c r="E518" s="649"/>
      <c r="F518" s="650">
        <f>+F519+F521+F523+F525+F527</f>
        <v>557367.14043471473</v>
      </c>
      <c r="G518" s="650">
        <f t="shared" si="8350"/>
        <v>557367.14043471473</v>
      </c>
      <c r="H518" s="650">
        <f t="shared" ref="H518:AT518" si="8785">+H519+H521+H523+H525+H527</f>
        <v>0</v>
      </c>
      <c r="I518" s="650">
        <f t="shared" si="8785"/>
        <v>0</v>
      </c>
      <c r="J518" s="650">
        <f t="shared" si="8785"/>
        <v>0</v>
      </c>
      <c r="K518" s="650">
        <f t="shared" si="8785"/>
        <v>0</v>
      </c>
      <c r="L518" s="650">
        <f t="shared" si="8785"/>
        <v>0</v>
      </c>
      <c r="M518" s="650">
        <f t="shared" si="8785"/>
        <v>0</v>
      </c>
      <c r="N518" s="650">
        <f t="shared" si="8785"/>
        <v>0</v>
      </c>
      <c r="O518" s="650">
        <f t="shared" si="8785"/>
        <v>0</v>
      </c>
      <c r="P518" s="650">
        <f t="shared" si="8785"/>
        <v>0</v>
      </c>
      <c r="Q518" s="650">
        <f t="shared" si="8785"/>
        <v>0</v>
      </c>
      <c r="R518" s="650">
        <f t="shared" si="8785"/>
        <v>0</v>
      </c>
      <c r="S518" s="650">
        <f t="shared" si="8785"/>
        <v>25660.360219697039</v>
      </c>
      <c r="T518" s="650">
        <f t="shared" si="8785"/>
        <v>185117.44002341645</v>
      </c>
      <c r="U518" s="650">
        <f t="shared" si="8785"/>
        <v>346589.34019160125</v>
      </c>
      <c r="V518" s="650">
        <f t="shared" si="8785"/>
        <v>0</v>
      </c>
      <c r="W518" s="650">
        <f t="shared" si="8785"/>
        <v>0</v>
      </c>
      <c r="X518" s="650">
        <f t="shared" si="8785"/>
        <v>0</v>
      </c>
      <c r="Y518" s="650">
        <f t="shared" si="8785"/>
        <v>0</v>
      </c>
      <c r="Z518" s="650">
        <f t="shared" si="8785"/>
        <v>0</v>
      </c>
      <c r="AA518" s="650">
        <f t="shared" si="8785"/>
        <v>0</v>
      </c>
      <c r="AB518" s="650">
        <f t="shared" si="8785"/>
        <v>0</v>
      </c>
      <c r="AC518" s="650">
        <f t="shared" si="8785"/>
        <v>0</v>
      </c>
      <c r="AD518" s="650">
        <f t="shared" si="8785"/>
        <v>0</v>
      </c>
      <c r="AE518" s="650">
        <f t="shared" si="8785"/>
        <v>0</v>
      </c>
      <c r="AF518" s="650">
        <f t="shared" si="8785"/>
        <v>0</v>
      </c>
      <c r="AG518" s="650">
        <f t="shared" si="8785"/>
        <v>0</v>
      </c>
      <c r="AH518" s="650">
        <f t="shared" si="8785"/>
        <v>0</v>
      </c>
      <c r="AI518" s="650">
        <f t="shared" si="8785"/>
        <v>0</v>
      </c>
      <c r="AJ518" s="650">
        <f t="shared" si="8785"/>
        <v>0</v>
      </c>
      <c r="AK518" s="650">
        <f t="shared" si="8785"/>
        <v>0</v>
      </c>
      <c r="AL518" s="650">
        <f t="shared" si="8785"/>
        <v>0</v>
      </c>
      <c r="AM518" s="650">
        <f t="shared" si="8785"/>
        <v>0</v>
      </c>
      <c r="AN518" s="650">
        <f t="shared" si="8785"/>
        <v>0</v>
      </c>
      <c r="AO518" s="650">
        <f t="shared" si="8785"/>
        <v>0</v>
      </c>
      <c r="AP518" s="650">
        <f t="shared" si="8785"/>
        <v>0</v>
      </c>
      <c r="AQ518" s="650">
        <f t="shared" si="8785"/>
        <v>0</v>
      </c>
      <c r="AR518" s="650">
        <f t="shared" si="8785"/>
        <v>0</v>
      </c>
      <c r="AS518" s="650">
        <f t="shared" si="8785"/>
        <v>0</v>
      </c>
      <c r="AT518" s="650">
        <f t="shared" si="8785"/>
        <v>0</v>
      </c>
      <c r="AU518" s="613">
        <f t="shared" si="8349"/>
        <v>557367.14043471473</v>
      </c>
      <c r="AV518" s="645">
        <f t="shared" si="8308"/>
        <v>0</v>
      </c>
      <c r="AW518" s="656">
        <f t="shared" si="8309"/>
        <v>0</v>
      </c>
      <c r="AX518" s="591"/>
    </row>
    <row r="519" spans="1:50" hidden="1" outlineLevel="1">
      <c r="A519" s="590"/>
      <c r="B519" s="636" t="s">
        <v>378</v>
      </c>
      <c r="C519" s="636" t="s">
        <v>755</v>
      </c>
      <c r="D519" s="651" t="s">
        <v>756</v>
      </c>
      <c r="E519" s="653"/>
      <c r="F519" s="640">
        <v>470034.75192336639</v>
      </c>
      <c r="G519" s="640">
        <f t="shared" si="8350"/>
        <v>470034.75192336639</v>
      </c>
      <c r="H519" s="653">
        <f t="shared" ref="H519" si="8786">+H520*$F519</f>
        <v>0</v>
      </c>
      <c r="I519" s="653">
        <f t="shared" ref="I519" si="8787">+I520*$F519</f>
        <v>0</v>
      </c>
      <c r="J519" s="653">
        <f t="shared" ref="J519" si="8788">+J520*$F519</f>
        <v>0</v>
      </c>
      <c r="K519" s="653">
        <f t="shared" ref="K519" si="8789">+K520*$F519</f>
        <v>0</v>
      </c>
      <c r="L519" s="653">
        <f t="shared" ref="L519" si="8790">+L520*$F519</f>
        <v>0</v>
      </c>
      <c r="M519" s="653">
        <f t="shared" ref="M519" si="8791">+M520*$F519</f>
        <v>0</v>
      </c>
      <c r="N519" s="653">
        <f t="shared" ref="N519" si="8792">+N520*$F519</f>
        <v>0</v>
      </c>
      <c r="O519" s="653">
        <f t="shared" ref="O519" si="8793">+O520*$F519</f>
        <v>0</v>
      </c>
      <c r="P519" s="653">
        <f t="shared" ref="P519" si="8794">+P520*$F519</f>
        <v>0</v>
      </c>
      <c r="Q519" s="653">
        <f t="shared" ref="Q519" si="8795">+Q520*$F519</f>
        <v>0</v>
      </c>
      <c r="R519" s="653">
        <f t="shared" ref="R519" si="8796">+R520*$F519</f>
        <v>0</v>
      </c>
      <c r="S519" s="653">
        <f t="shared" ref="S519" si="8797">+S520*$F519</f>
        <v>0</v>
      </c>
      <c r="T519" s="653">
        <f t="shared" ref="T519" si="8798">+T520*$F519</f>
        <v>141010.42557700991</v>
      </c>
      <c r="U519" s="653">
        <f t="shared" ref="U519" si="8799">+U520*$F519</f>
        <v>329024.32634635648</v>
      </c>
      <c r="V519" s="653">
        <f t="shared" ref="V519" si="8800">+V520*$F519</f>
        <v>0</v>
      </c>
      <c r="W519" s="653">
        <f t="shared" ref="W519" si="8801">+W520*$F519</f>
        <v>0</v>
      </c>
      <c r="X519" s="653">
        <f t="shared" ref="X519" si="8802">+X520*$F519</f>
        <v>0</v>
      </c>
      <c r="Y519" s="653">
        <f t="shared" ref="Y519" si="8803">+Y520*$F519</f>
        <v>0</v>
      </c>
      <c r="Z519" s="653">
        <f t="shared" ref="Z519" si="8804">+Z520*$F519</f>
        <v>0</v>
      </c>
      <c r="AA519" s="653">
        <f t="shared" ref="AA519" si="8805">+AA520*$F519</f>
        <v>0</v>
      </c>
      <c r="AB519" s="653">
        <f t="shared" ref="AB519" si="8806">+AB520*$F519</f>
        <v>0</v>
      </c>
      <c r="AC519" s="653">
        <f t="shared" ref="AC519" si="8807">+AC520*$F519</f>
        <v>0</v>
      </c>
      <c r="AD519" s="653">
        <f t="shared" ref="AD519" si="8808">+AD520*$F519</f>
        <v>0</v>
      </c>
      <c r="AE519" s="653">
        <f t="shared" ref="AE519" si="8809">+AE520*$F519</f>
        <v>0</v>
      </c>
      <c r="AF519" s="653">
        <f t="shared" ref="AF519" si="8810">+AF520*$F519</f>
        <v>0</v>
      </c>
      <c r="AG519" s="653">
        <f t="shared" ref="AG519" si="8811">+AG520*$F519</f>
        <v>0</v>
      </c>
      <c r="AH519" s="653">
        <f t="shared" ref="AH519" si="8812">+AH520*$F519</f>
        <v>0</v>
      </c>
      <c r="AI519" s="653">
        <f t="shared" ref="AI519" si="8813">+AI520*$F519</f>
        <v>0</v>
      </c>
      <c r="AJ519" s="653">
        <f t="shared" ref="AJ519" si="8814">+AJ520*$F519</f>
        <v>0</v>
      </c>
      <c r="AK519" s="653">
        <f t="shared" ref="AK519" si="8815">+AK520*$F519</f>
        <v>0</v>
      </c>
      <c r="AL519" s="653">
        <f t="shared" ref="AL519" si="8816">+AL520*$F519</f>
        <v>0</v>
      </c>
      <c r="AM519" s="653">
        <f t="shared" ref="AM519" si="8817">+AM520*$F519</f>
        <v>0</v>
      </c>
      <c r="AN519" s="653">
        <f t="shared" ref="AN519" si="8818">+AN520*$F519</f>
        <v>0</v>
      </c>
      <c r="AO519" s="653">
        <f t="shared" ref="AO519" si="8819">+AO520*$F519</f>
        <v>0</v>
      </c>
      <c r="AP519" s="653">
        <f t="shared" ref="AP519" si="8820">+AP520*$F519</f>
        <v>0</v>
      </c>
      <c r="AQ519" s="653">
        <f t="shared" ref="AQ519" si="8821">+AQ520*$F519</f>
        <v>0</v>
      </c>
      <c r="AR519" s="653">
        <f t="shared" ref="AR519" si="8822">+AR520*$F519</f>
        <v>0</v>
      </c>
      <c r="AS519" s="653">
        <f t="shared" ref="AS519" si="8823">+AS520*$F519</f>
        <v>0</v>
      </c>
      <c r="AT519" s="653">
        <f t="shared" ref="AT519" si="8824">+AT520*$F519</f>
        <v>0</v>
      </c>
      <c r="AU519" s="613">
        <f t="shared" si="8349"/>
        <v>470034.75192336639</v>
      </c>
      <c r="AV519" s="645">
        <f t="shared" si="8308"/>
        <v>0</v>
      </c>
      <c r="AW519" s="656">
        <f t="shared" si="8309"/>
        <v>0</v>
      </c>
      <c r="AX519" s="591"/>
    </row>
    <row r="520" spans="1:50" hidden="1" outlineLevel="1">
      <c r="A520" s="590"/>
      <c r="B520" s="636"/>
      <c r="C520" s="636"/>
      <c r="D520" s="651"/>
      <c r="E520" s="653"/>
      <c r="F520" s="640"/>
      <c r="G520" s="640">
        <f t="shared" si="8350"/>
        <v>1</v>
      </c>
      <c r="H520" s="658">
        <v>0</v>
      </c>
      <c r="I520" s="658">
        <v>0</v>
      </c>
      <c r="J520" s="658">
        <v>0</v>
      </c>
      <c r="K520" s="658">
        <v>0</v>
      </c>
      <c r="L520" s="658">
        <v>0</v>
      </c>
      <c r="M520" s="658">
        <v>0</v>
      </c>
      <c r="N520" s="658">
        <v>0</v>
      </c>
      <c r="O520" s="658">
        <v>0</v>
      </c>
      <c r="P520" s="658">
        <v>0</v>
      </c>
      <c r="Q520" s="658">
        <v>0</v>
      </c>
      <c r="R520" s="658">
        <v>0</v>
      </c>
      <c r="S520" s="658">
        <v>0</v>
      </c>
      <c r="T520" s="658">
        <v>0.3</v>
      </c>
      <c r="U520" s="658">
        <v>0.7</v>
      </c>
      <c r="V520" s="658">
        <v>0</v>
      </c>
      <c r="W520" s="658">
        <v>0</v>
      </c>
      <c r="X520" s="658">
        <v>0</v>
      </c>
      <c r="Y520" s="658">
        <v>0</v>
      </c>
      <c r="Z520" s="658">
        <v>0</v>
      </c>
      <c r="AA520" s="658">
        <v>0</v>
      </c>
      <c r="AB520" s="658">
        <v>0</v>
      </c>
      <c r="AC520" s="658">
        <v>0</v>
      </c>
      <c r="AD520" s="658">
        <v>0</v>
      </c>
      <c r="AE520" s="658">
        <v>0</v>
      </c>
      <c r="AF520" s="658">
        <v>0</v>
      </c>
      <c r="AG520" s="658">
        <v>0</v>
      </c>
      <c r="AH520" s="658">
        <v>0</v>
      </c>
      <c r="AI520" s="658">
        <v>0</v>
      </c>
      <c r="AJ520" s="658">
        <v>0</v>
      </c>
      <c r="AK520" s="658">
        <v>0</v>
      </c>
      <c r="AL520" s="658">
        <v>0</v>
      </c>
      <c r="AM520" s="658">
        <v>0</v>
      </c>
      <c r="AN520" s="658">
        <v>0</v>
      </c>
      <c r="AO520" s="658">
        <v>0</v>
      </c>
      <c r="AP520" s="658">
        <v>0</v>
      </c>
      <c r="AQ520" s="658">
        <v>0</v>
      </c>
      <c r="AR520" s="658">
        <v>0</v>
      </c>
      <c r="AS520" s="658">
        <v>0</v>
      </c>
      <c r="AT520" s="658">
        <v>0</v>
      </c>
      <c r="AU520" s="613">
        <f t="shared" si="8349"/>
        <v>1</v>
      </c>
      <c r="AV520" s="645">
        <f t="shared" si="8308"/>
        <v>1</v>
      </c>
      <c r="AW520" s="656" t="e">
        <f t="shared" si="8309"/>
        <v>#DIV/0!</v>
      </c>
      <c r="AX520" s="591"/>
    </row>
    <row r="521" spans="1:50" hidden="1" outlineLevel="1">
      <c r="A521" s="590"/>
      <c r="B521" s="636" t="s">
        <v>378</v>
      </c>
      <c r="C521" s="636" t="s">
        <v>757</v>
      </c>
      <c r="D521" s="651" t="s">
        <v>758</v>
      </c>
      <c r="E521" s="653"/>
      <c r="F521" s="640">
        <v>0</v>
      </c>
      <c r="G521" s="640">
        <f t="shared" si="8350"/>
        <v>0</v>
      </c>
      <c r="H521" s="653">
        <f t="shared" ref="H521" si="8825">+H522*$F521</f>
        <v>0</v>
      </c>
      <c r="I521" s="653">
        <f t="shared" ref="I521" si="8826">+I522*$F521</f>
        <v>0</v>
      </c>
      <c r="J521" s="653">
        <f t="shared" ref="J521" si="8827">+J522*$F521</f>
        <v>0</v>
      </c>
      <c r="K521" s="653">
        <f t="shared" ref="K521" si="8828">+K522*$F521</f>
        <v>0</v>
      </c>
      <c r="L521" s="653">
        <f t="shared" ref="L521" si="8829">+L522*$F521</f>
        <v>0</v>
      </c>
      <c r="M521" s="653">
        <f t="shared" ref="M521" si="8830">+M522*$F521</f>
        <v>0</v>
      </c>
      <c r="N521" s="653">
        <f t="shared" ref="N521" si="8831">+N522*$F521</f>
        <v>0</v>
      </c>
      <c r="O521" s="653">
        <f t="shared" ref="O521" si="8832">+O522*$F521</f>
        <v>0</v>
      </c>
      <c r="P521" s="653">
        <f t="shared" ref="P521" si="8833">+P522*$F521</f>
        <v>0</v>
      </c>
      <c r="Q521" s="653">
        <f t="shared" ref="Q521" si="8834">+Q522*$F521</f>
        <v>0</v>
      </c>
      <c r="R521" s="653">
        <f t="shared" ref="R521" si="8835">+R522*$F521</f>
        <v>0</v>
      </c>
      <c r="S521" s="653">
        <f t="shared" ref="S521" si="8836">+S522*$F521</f>
        <v>0</v>
      </c>
      <c r="T521" s="653">
        <f t="shared" ref="T521" si="8837">+T522*$F521</f>
        <v>0</v>
      </c>
      <c r="U521" s="653">
        <f t="shared" ref="U521" si="8838">+U522*$F521</f>
        <v>0</v>
      </c>
      <c r="V521" s="653">
        <f t="shared" ref="V521" si="8839">+V522*$F521</f>
        <v>0</v>
      </c>
      <c r="W521" s="653">
        <f t="shared" ref="W521" si="8840">+W522*$F521</f>
        <v>0</v>
      </c>
      <c r="X521" s="653">
        <f t="shared" ref="X521" si="8841">+X522*$F521</f>
        <v>0</v>
      </c>
      <c r="Y521" s="653">
        <f t="shared" ref="Y521" si="8842">+Y522*$F521</f>
        <v>0</v>
      </c>
      <c r="Z521" s="653">
        <f t="shared" ref="Z521" si="8843">+Z522*$F521</f>
        <v>0</v>
      </c>
      <c r="AA521" s="653">
        <f t="shared" ref="AA521" si="8844">+AA522*$F521</f>
        <v>0</v>
      </c>
      <c r="AB521" s="653">
        <f t="shared" ref="AB521" si="8845">+AB522*$F521</f>
        <v>0</v>
      </c>
      <c r="AC521" s="653">
        <f t="shared" ref="AC521" si="8846">+AC522*$F521</f>
        <v>0</v>
      </c>
      <c r="AD521" s="653">
        <f t="shared" ref="AD521" si="8847">+AD522*$F521</f>
        <v>0</v>
      </c>
      <c r="AE521" s="653">
        <f t="shared" ref="AE521" si="8848">+AE522*$F521</f>
        <v>0</v>
      </c>
      <c r="AF521" s="653">
        <f t="shared" ref="AF521" si="8849">+AF522*$F521</f>
        <v>0</v>
      </c>
      <c r="AG521" s="653">
        <f t="shared" ref="AG521" si="8850">+AG522*$F521</f>
        <v>0</v>
      </c>
      <c r="AH521" s="653">
        <f t="shared" ref="AH521" si="8851">+AH522*$F521</f>
        <v>0</v>
      </c>
      <c r="AI521" s="653">
        <f t="shared" ref="AI521" si="8852">+AI522*$F521</f>
        <v>0</v>
      </c>
      <c r="AJ521" s="653">
        <f t="shared" ref="AJ521" si="8853">+AJ522*$F521</f>
        <v>0</v>
      </c>
      <c r="AK521" s="653">
        <f t="shared" ref="AK521" si="8854">+AK522*$F521</f>
        <v>0</v>
      </c>
      <c r="AL521" s="653">
        <f t="shared" ref="AL521" si="8855">+AL522*$F521</f>
        <v>0</v>
      </c>
      <c r="AM521" s="653">
        <f t="shared" ref="AM521" si="8856">+AM522*$F521</f>
        <v>0</v>
      </c>
      <c r="AN521" s="653">
        <f t="shared" ref="AN521" si="8857">+AN522*$F521</f>
        <v>0</v>
      </c>
      <c r="AO521" s="653">
        <f t="shared" ref="AO521" si="8858">+AO522*$F521</f>
        <v>0</v>
      </c>
      <c r="AP521" s="653">
        <f t="shared" ref="AP521" si="8859">+AP522*$F521</f>
        <v>0</v>
      </c>
      <c r="AQ521" s="653">
        <f t="shared" ref="AQ521" si="8860">+AQ522*$F521</f>
        <v>0</v>
      </c>
      <c r="AR521" s="653">
        <f t="shared" ref="AR521" si="8861">+AR522*$F521</f>
        <v>0</v>
      </c>
      <c r="AS521" s="653">
        <f t="shared" ref="AS521" si="8862">+AS522*$F521</f>
        <v>0</v>
      </c>
      <c r="AT521" s="653">
        <f t="shared" ref="AT521" si="8863">+AT522*$F521</f>
        <v>0</v>
      </c>
      <c r="AU521" s="613">
        <f t="shared" si="8349"/>
        <v>0</v>
      </c>
      <c r="AV521" s="645">
        <f t="shared" si="8308"/>
        <v>0</v>
      </c>
      <c r="AW521" s="656" t="e">
        <f t="shared" si="8309"/>
        <v>#DIV/0!</v>
      </c>
      <c r="AX521" s="591"/>
    </row>
    <row r="522" spans="1:50" hidden="1" outlineLevel="1">
      <c r="A522" s="590"/>
      <c r="B522" s="636"/>
      <c r="C522" s="636"/>
      <c r="D522" s="651"/>
      <c r="E522" s="653"/>
      <c r="F522" s="640"/>
      <c r="G522" s="640">
        <f t="shared" si="8350"/>
        <v>1</v>
      </c>
      <c r="H522" s="658">
        <v>0</v>
      </c>
      <c r="I522" s="658">
        <v>0</v>
      </c>
      <c r="J522" s="658">
        <v>0</v>
      </c>
      <c r="K522" s="658">
        <v>0</v>
      </c>
      <c r="L522" s="658">
        <v>0</v>
      </c>
      <c r="M522" s="658">
        <v>0</v>
      </c>
      <c r="N522" s="658">
        <v>0</v>
      </c>
      <c r="O522" s="658">
        <v>0</v>
      </c>
      <c r="P522" s="658">
        <v>0</v>
      </c>
      <c r="Q522" s="658">
        <v>0</v>
      </c>
      <c r="R522" s="658">
        <v>0</v>
      </c>
      <c r="S522" s="658">
        <v>0</v>
      </c>
      <c r="T522" s="658">
        <v>0.3</v>
      </c>
      <c r="U522" s="658">
        <v>0.7</v>
      </c>
      <c r="V522" s="658">
        <v>0</v>
      </c>
      <c r="W522" s="658">
        <v>0</v>
      </c>
      <c r="X522" s="658">
        <v>0</v>
      </c>
      <c r="Y522" s="658">
        <v>0</v>
      </c>
      <c r="Z522" s="658">
        <v>0</v>
      </c>
      <c r="AA522" s="658">
        <v>0</v>
      </c>
      <c r="AB522" s="658">
        <v>0</v>
      </c>
      <c r="AC522" s="658">
        <v>0</v>
      </c>
      <c r="AD522" s="658">
        <v>0</v>
      </c>
      <c r="AE522" s="658">
        <v>0</v>
      </c>
      <c r="AF522" s="658">
        <v>0</v>
      </c>
      <c r="AG522" s="658">
        <v>0</v>
      </c>
      <c r="AH522" s="658">
        <v>0</v>
      </c>
      <c r="AI522" s="658">
        <v>0</v>
      </c>
      <c r="AJ522" s="658">
        <v>0</v>
      </c>
      <c r="AK522" s="658">
        <v>0</v>
      </c>
      <c r="AL522" s="658">
        <v>0</v>
      </c>
      <c r="AM522" s="658">
        <v>0</v>
      </c>
      <c r="AN522" s="658">
        <v>0</v>
      </c>
      <c r="AO522" s="658">
        <v>0</v>
      </c>
      <c r="AP522" s="658">
        <v>0</v>
      </c>
      <c r="AQ522" s="658">
        <v>0</v>
      </c>
      <c r="AR522" s="658">
        <v>0</v>
      </c>
      <c r="AS522" s="658">
        <v>0</v>
      </c>
      <c r="AT522" s="658">
        <v>0</v>
      </c>
      <c r="AU522" s="613">
        <f t="shared" si="8349"/>
        <v>1</v>
      </c>
      <c r="AV522" s="645">
        <f t="shared" si="8308"/>
        <v>1</v>
      </c>
      <c r="AW522" s="656" t="e">
        <f t="shared" si="8309"/>
        <v>#DIV/0!</v>
      </c>
      <c r="AX522" s="591"/>
    </row>
    <row r="523" spans="1:50" hidden="1" outlineLevel="1">
      <c r="A523" s="590"/>
      <c r="B523" s="636" t="s">
        <v>378</v>
      </c>
      <c r="C523" s="636" t="s">
        <v>759</v>
      </c>
      <c r="D523" s="651" t="s">
        <v>702</v>
      </c>
      <c r="E523" s="653"/>
      <c r="F523" s="640">
        <v>25092.876921778283</v>
      </c>
      <c r="G523" s="640">
        <f t="shared" si="8350"/>
        <v>25092.876921778283</v>
      </c>
      <c r="H523" s="653">
        <f t="shared" ref="H523" si="8864">+H524*$F523</f>
        <v>0</v>
      </c>
      <c r="I523" s="653">
        <f t="shared" ref="I523" si="8865">+I524*$F523</f>
        <v>0</v>
      </c>
      <c r="J523" s="653">
        <f t="shared" ref="J523" si="8866">+J524*$F523</f>
        <v>0</v>
      </c>
      <c r="K523" s="653">
        <f t="shared" ref="K523" si="8867">+K524*$F523</f>
        <v>0</v>
      </c>
      <c r="L523" s="653">
        <f t="shared" ref="L523" si="8868">+L524*$F523</f>
        <v>0</v>
      </c>
      <c r="M523" s="653">
        <f t="shared" ref="M523" si="8869">+M524*$F523</f>
        <v>0</v>
      </c>
      <c r="N523" s="653">
        <f t="shared" ref="N523" si="8870">+N524*$F523</f>
        <v>0</v>
      </c>
      <c r="O523" s="653">
        <f t="shared" ref="O523" si="8871">+O524*$F523</f>
        <v>0</v>
      </c>
      <c r="P523" s="653">
        <f t="shared" ref="P523" si="8872">+P524*$F523</f>
        <v>0</v>
      </c>
      <c r="Q523" s="653">
        <f t="shared" ref="Q523" si="8873">+Q524*$F523</f>
        <v>0</v>
      </c>
      <c r="R523" s="653">
        <f t="shared" ref="R523" si="8874">+R524*$F523</f>
        <v>0</v>
      </c>
      <c r="S523" s="653">
        <f t="shared" ref="S523" si="8875">+S524*$F523</f>
        <v>0</v>
      </c>
      <c r="T523" s="653">
        <f t="shared" ref="T523" si="8876">+T524*$F523</f>
        <v>7527.8630765334847</v>
      </c>
      <c r="U523" s="653">
        <f t="shared" ref="U523" si="8877">+U524*$F523</f>
        <v>17565.013845244797</v>
      </c>
      <c r="V523" s="653">
        <f t="shared" ref="V523" si="8878">+V524*$F523</f>
        <v>0</v>
      </c>
      <c r="W523" s="653">
        <f t="shared" ref="W523" si="8879">+W524*$F523</f>
        <v>0</v>
      </c>
      <c r="X523" s="653">
        <f t="shared" ref="X523" si="8880">+X524*$F523</f>
        <v>0</v>
      </c>
      <c r="Y523" s="653">
        <f t="shared" ref="Y523" si="8881">+Y524*$F523</f>
        <v>0</v>
      </c>
      <c r="Z523" s="653">
        <f t="shared" ref="Z523" si="8882">+Z524*$F523</f>
        <v>0</v>
      </c>
      <c r="AA523" s="653">
        <f t="shared" ref="AA523" si="8883">+AA524*$F523</f>
        <v>0</v>
      </c>
      <c r="AB523" s="653">
        <f t="shared" ref="AB523" si="8884">+AB524*$F523</f>
        <v>0</v>
      </c>
      <c r="AC523" s="653">
        <f t="shared" ref="AC523" si="8885">+AC524*$F523</f>
        <v>0</v>
      </c>
      <c r="AD523" s="653">
        <f t="shared" ref="AD523" si="8886">+AD524*$F523</f>
        <v>0</v>
      </c>
      <c r="AE523" s="653">
        <f t="shared" ref="AE523" si="8887">+AE524*$F523</f>
        <v>0</v>
      </c>
      <c r="AF523" s="653">
        <f t="shared" ref="AF523" si="8888">+AF524*$F523</f>
        <v>0</v>
      </c>
      <c r="AG523" s="653">
        <f t="shared" ref="AG523" si="8889">+AG524*$F523</f>
        <v>0</v>
      </c>
      <c r="AH523" s="653">
        <f t="shared" ref="AH523" si="8890">+AH524*$F523</f>
        <v>0</v>
      </c>
      <c r="AI523" s="653">
        <f t="shared" ref="AI523" si="8891">+AI524*$F523</f>
        <v>0</v>
      </c>
      <c r="AJ523" s="653">
        <f t="shared" ref="AJ523" si="8892">+AJ524*$F523</f>
        <v>0</v>
      </c>
      <c r="AK523" s="653">
        <f t="shared" ref="AK523" si="8893">+AK524*$F523</f>
        <v>0</v>
      </c>
      <c r="AL523" s="653">
        <f t="shared" ref="AL523" si="8894">+AL524*$F523</f>
        <v>0</v>
      </c>
      <c r="AM523" s="653">
        <f t="shared" ref="AM523" si="8895">+AM524*$F523</f>
        <v>0</v>
      </c>
      <c r="AN523" s="653">
        <f t="shared" ref="AN523" si="8896">+AN524*$F523</f>
        <v>0</v>
      </c>
      <c r="AO523" s="653">
        <f t="shared" ref="AO523" si="8897">+AO524*$F523</f>
        <v>0</v>
      </c>
      <c r="AP523" s="653">
        <f t="shared" ref="AP523" si="8898">+AP524*$F523</f>
        <v>0</v>
      </c>
      <c r="AQ523" s="653">
        <f t="shared" ref="AQ523" si="8899">+AQ524*$F523</f>
        <v>0</v>
      </c>
      <c r="AR523" s="653">
        <f t="shared" ref="AR523" si="8900">+AR524*$F523</f>
        <v>0</v>
      </c>
      <c r="AS523" s="653">
        <f t="shared" ref="AS523" si="8901">+AS524*$F523</f>
        <v>0</v>
      </c>
      <c r="AT523" s="653">
        <f t="shared" ref="AT523" si="8902">+AT524*$F523</f>
        <v>0</v>
      </c>
      <c r="AU523" s="613">
        <f t="shared" si="8349"/>
        <v>25092.876921778283</v>
      </c>
      <c r="AV523" s="645">
        <f t="shared" si="8308"/>
        <v>0</v>
      </c>
      <c r="AW523" s="656">
        <f t="shared" si="8309"/>
        <v>0</v>
      </c>
      <c r="AX523" s="591"/>
    </row>
    <row r="524" spans="1:50" hidden="1" outlineLevel="1">
      <c r="A524" s="590"/>
      <c r="B524" s="636"/>
      <c r="C524" s="636"/>
      <c r="D524" s="651"/>
      <c r="E524" s="653"/>
      <c r="F524" s="640"/>
      <c r="G524" s="640">
        <f t="shared" si="8350"/>
        <v>1</v>
      </c>
      <c r="H524" s="658">
        <v>0</v>
      </c>
      <c r="I524" s="658">
        <v>0</v>
      </c>
      <c r="J524" s="658">
        <v>0</v>
      </c>
      <c r="K524" s="658">
        <v>0</v>
      </c>
      <c r="L524" s="658">
        <v>0</v>
      </c>
      <c r="M524" s="658">
        <v>0</v>
      </c>
      <c r="N524" s="658">
        <v>0</v>
      </c>
      <c r="O524" s="658">
        <v>0</v>
      </c>
      <c r="P524" s="658">
        <v>0</v>
      </c>
      <c r="Q524" s="658">
        <v>0</v>
      </c>
      <c r="R524" s="658">
        <v>0</v>
      </c>
      <c r="S524" s="658">
        <v>0</v>
      </c>
      <c r="T524" s="658">
        <v>0.3</v>
      </c>
      <c r="U524" s="658">
        <v>0.7</v>
      </c>
      <c r="V524" s="658">
        <v>0</v>
      </c>
      <c r="W524" s="658">
        <v>0</v>
      </c>
      <c r="X524" s="658">
        <v>0</v>
      </c>
      <c r="Y524" s="658">
        <v>0</v>
      </c>
      <c r="Z524" s="658">
        <v>0</v>
      </c>
      <c r="AA524" s="658">
        <v>0</v>
      </c>
      <c r="AB524" s="658">
        <v>0</v>
      </c>
      <c r="AC524" s="658">
        <v>0</v>
      </c>
      <c r="AD524" s="658">
        <v>0</v>
      </c>
      <c r="AE524" s="658">
        <v>0</v>
      </c>
      <c r="AF524" s="658">
        <v>0</v>
      </c>
      <c r="AG524" s="658">
        <v>0</v>
      </c>
      <c r="AH524" s="658">
        <v>0</v>
      </c>
      <c r="AI524" s="658">
        <v>0</v>
      </c>
      <c r="AJ524" s="658">
        <v>0</v>
      </c>
      <c r="AK524" s="658">
        <v>0</v>
      </c>
      <c r="AL524" s="658">
        <v>0</v>
      </c>
      <c r="AM524" s="658">
        <v>0</v>
      </c>
      <c r="AN524" s="658">
        <v>0</v>
      </c>
      <c r="AO524" s="658">
        <v>0</v>
      </c>
      <c r="AP524" s="658">
        <v>0</v>
      </c>
      <c r="AQ524" s="658">
        <v>0</v>
      </c>
      <c r="AR524" s="658">
        <v>0</v>
      </c>
      <c r="AS524" s="658">
        <v>0</v>
      </c>
      <c r="AT524" s="658">
        <v>0</v>
      </c>
      <c r="AU524" s="613">
        <f t="shared" si="8349"/>
        <v>1</v>
      </c>
      <c r="AV524" s="645">
        <f t="shared" si="8308"/>
        <v>1</v>
      </c>
      <c r="AW524" s="656" t="e">
        <f t="shared" si="8309"/>
        <v>#DIV/0!</v>
      </c>
      <c r="AX524" s="591"/>
    </row>
    <row r="525" spans="1:50" hidden="1" outlineLevel="1">
      <c r="A525" s="590"/>
      <c r="B525" s="636" t="s">
        <v>378</v>
      </c>
      <c r="C525" s="636" t="s">
        <v>760</v>
      </c>
      <c r="D525" s="651" t="s">
        <v>706</v>
      </c>
      <c r="E525" s="653"/>
      <c r="F525" s="640">
        <v>37596.299022230087</v>
      </c>
      <c r="G525" s="640">
        <f t="shared" si="8350"/>
        <v>37596.299022230087</v>
      </c>
      <c r="H525" s="653">
        <f t="shared" ref="H525" si="8903">+H526*$F525</f>
        <v>0</v>
      </c>
      <c r="I525" s="653">
        <f t="shared" ref="I525" si="8904">+I526*$F525</f>
        <v>0</v>
      </c>
      <c r="J525" s="653">
        <f t="shared" ref="J525" si="8905">+J526*$F525</f>
        <v>0</v>
      </c>
      <c r="K525" s="653">
        <f t="shared" ref="K525" si="8906">+K526*$F525</f>
        <v>0</v>
      </c>
      <c r="L525" s="653">
        <f t="shared" ref="L525" si="8907">+L526*$F525</f>
        <v>0</v>
      </c>
      <c r="M525" s="653">
        <f t="shared" ref="M525" si="8908">+M526*$F525</f>
        <v>0</v>
      </c>
      <c r="N525" s="653">
        <f t="shared" ref="N525" si="8909">+N526*$F525</f>
        <v>0</v>
      </c>
      <c r="O525" s="653">
        <f t="shared" ref="O525" si="8910">+O526*$F525</f>
        <v>0</v>
      </c>
      <c r="P525" s="653">
        <f t="shared" ref="P525" si="8911">+P526*$F525</f>
        <v>0</v>
      </c>
      <c r="Q525" s="653">
        <f t="shared" ref="Q525" si="8912">+Q526*$F525</f>
        <v>0</v>
      </c>
      <c r="R525" s="653">
        <f t="shared" ref="R525" si="8913">+R526*$F525</f>
        <v>0</v>
      </c>
      <c r="S525" s="653">
        <f t="shared" ref="S525" si="8914">+S526*$F525</f>
        <v>16542.371569781237</v>
      </c>
      <c r="T525" s="653">
        <f t="shared" ref="T525" si="8915">+T526*$F525</f>
        <v>21053.92745244885</v>
      </c>
      <c r="U525" s="653">
        <f t="shared" ref="U525" si="8916">+U526*$F525</f>
        <v>0</v>
      </c>
      <c r="V525" s="653">
        <f t="shared" ref="V525" si="8917">+V526*$F525</f>
        <v>0</v>
      </c>
      <c r="W525" s="653">
        <f t="shared" ref="W525" si="8918">+W526*$F525</f>
        <v>0</v>
      </c>
      <c r="X525" s="653">
        <f t="shared" ref="X525" si="8919">+X526*$F525</f>
        <v>0</v>
      </c>
      <c r="Y525" s="653">
        <f t="shared" ref="Y525" si="8920">+Y526*$F525</f>
        <v>0</v>
      </c>
      <c r="Z525" s="653">
        <f t="shared" ref="Z525" si="8921">+Z526*$F525</f>
        <v>0</v>
      </c>
      <c r="AA525" s="653">
        <f t="shared" ref="AA525" si="8922">+AA526*$F525</f>
        <v>0</v>
      </c>
      <c r="AB525" s="653">
        <f t="shared" ref="AB525" si="8923">+AB526*$F525</f>
        <v>0</v>
      </c>
      <c r="AC525" s="653">
        <f t="shared" ref="AC525" si="8924">+AC526*$F525</f>
        <v>0</v>
      </c>
      <c r="AD525" s="653">
        <f t="shared" ref="AD525" si="8925">+AD526*$F525</f>
        <v>0</v>
      </c>
      <c r="AE525" s="653">
        <f t="shared" ref="AE525" si="8926">+AE526*$F525</f>
        <v>0</v>
      </c>
      <c r="AF525" s="653">
        <f t="shared" ref="AF525" si="8927">+AF526*$F525</f>
        <v>0</v>
      </c>
      <c r="AG525" s="653">
        <f t="shared" ref="AG525" si="8928">+AG526*$F525</f>
        <v>0</v>
      </c>
      <c r="AH525" s="653">
        <f t="shared" ref="AH525" si="8929">+AH526*$F525</f>
        <v>0</v>
      </c>
      <c r="AI525" s="653">
        <f t="shared" ref="AI525" si="8930">+AI526*$F525</f>
        <v>0</v>
      </c>
      <c r="AJ525" s="653">
        <f t="shared" ref="AJ525" si="8931">+AJ526*$F525</f>
        <v>0</v>
      </c>
      <c r="AK525" s="653">
        <f t="shared" ref="AK525" si="8932">+AK526*$F525</f>
        <v>0</v>
      </c>
      <c r="AL525" s="653">
        <f t="shared" ref="AL525" si="8933">+AL526*$F525</f>
        <v>0</v>
      </c>
      <c r="AM525" s="653">
        <f t="shared" ref="AM525" si="8934">+AM526*$F525</f>
        <v>0</v>
      </c>
      <c r="AN525" s="653">
        <f t="shared" ref="AN525" si="8935">+AN526*$F525</f>
        <v>0</v>
      </c>
      <c r="AO525" s="653">
        <f t="shared" ref="AO525" si="8936">+AO526*$F525</f>
        <v>0</v>
      </c>
      <c r="AP525" s="653">
        <f t="shared" ref="AP525" si="8937">+AP526*$F525</f>
        <v>0</v>
      </c>
      <c r="AQ525" s="653">
        <f t="shared" ref="AQ525" si="8938">+AQ526*$F525</f>
        <v>0</v>
      </c>
      <c r="AR525" s="653">
        <f t="shared" ref="AR525" si="8939">+AR526*$F525</f>
        <v>0</v>
      </c>
      <c r="AS525" s="653">
        <f t="shared" ref="AS525" si="8940">+AS526*$F525</f>
        <v>0</v>
      </c>
      <c r="AT525" s="653">
        <f t="shared" ref="AT525" si="8941">+AT526*$F525</f>
        <v>0</v>
      </c>
      <c r="AU525" s="613">
        <f t="shared" si="8349"/>
        <v>37596.299022230087</v>
      </c>
      <c r="AV525" s="645">
        <f t="shared" si="8308"/>
        <v>0</v>
      </c>
      <c r="AW525" s="656">
        <f t="shared" si="8309"/>
        <v>0</v>
      </c>
      <c r="AX525" s="591"/>
    </row>
    <row r="526" spans="1:50" hidden="1" outlineLevel="1">
      <c r="A526" s="590"/>
      <c r="B526" s="636"/>
      <c r="C526" s="636"/>
      <c r="D526" s="651"/>
      <c r="E526" s="653"/>
      <c r="F526" s="640"/>
      <c r="G526" s="640">
        <f t="shared" si="8350"/>
        <v>1</v>
      </c>
      <c r="H526" s="658">
        <v>0</v>
      </c>
      <c r="I526" s="658">
        <v>0</v>
      </c>
      <c r="J526" s="658">
        <v>0</v>
      </c>
      <c r="K526" s="658">
        <v>0</v>
      </c>
      <c r="L526" s="658">
        <v>0</v>
      </c>
      <c r="M526" s="658">
        <v>0</v>
      </c>
      <c r="N526" s="658">
        <v>0</v>
      </c>
      <c r="O526" s="658">
        <v>0</v>
      </c>
      <c r="P526" s="658">
        <v>0</v>
      </c>
      <c r="Q526" s="658">
        <v>0</v>
      </c>
      <c r="R526" s="658">
        <v>0</v>
      </c>
      <c r="S526" s="658">
        <v>0.44</v>
      </c>
      <c r="T526" s="658">
        <v>0.56000000000000005</v>
      </c>
      <c r="U526" s="658">
        <v>0</v>
      </c>
      <c r="V526" s="658">
        <v>0</v>
      </c>
      <c r="W526" s="658">
        <v>0</v>
      </c>
      <c r="X526" s="658">
        <v>0</v>
      </c>
      <c r="Y526" s="658">
        <v>0</v>
      </c>
      <c r="Z526" s="658">
        <v>0</v>
      </c>
      <c r="AA526" s="658">
        <v>0</v>
      </c>
      <c r="AB526" s="658">
        <v>0</v>
      </c>
      <c r="AC526" s="658">
        <v>0</v>
      </c>
      <c r="AD526" s="658">
        <v>0</v>
      </c>
      <c r="AE526" s="658">
        <v>0</v>
      </c>
      <c r="AF526" s="658">
        <v>0</v>
      </c>
      <c r="AG526" s="658">
        <v>0</v>
      </c>
      <c r="AH526" s="658">
        <v>0</v>
      </c>
      <c r="AI526" s="658">
        <v>0</v>
      </c>
      <c r="AJ526" s="658">
        <v>0</v>
      </c>
      <c r="AK526" s="658">
        <v>0</v>
      </c>
      <c r="AL526" s="658">
        <v>0</v>
      </c>
      <c r="AM526" s="658">
        <v>0</v>
      </c>
      <c r="AN526" s="658">
        <v>0</v>
      </c>
      <c r="AO526" s="658">
        <v>0</v>
      </c>
      <c r="AP526" s="658">
        <v>0</v>
      </c>
      <c r="AQ526" s="658">
        <v>0</v>
      </c>
      <c r="AR526" s="658">
        <v>0</v>
      </c>
      <c r="AS526" s="658">
        <v>0</v>
      </c>
      <c r="AT526" s="658">
        <v>0</v>
      </c>
      <c r="AU526" s="613">
        <f t="shared" si="8349"/>
        <v>1</v>
      </c>
      <c r="AV526" s="645">
        <f t="shared" si="8308"/>
        <v>1</v>
      </c>
      <c r="AW526" s="656" t="e">
        <f t="shared" si="8309"/>
        <v>#DIV/0!</v>
      </c>
      <c r="AX526" s="591"/>
    </row>
    <row r="527" spans="1:50" hidden="1" outlineLevel="1">
      <c r="A527" s="590"/>
      <c r="B527" s="636" t="s">
        <v>378</v>
      </c>
      <c r="C527" s="636" t="s">
        <v>761</v>
      </c>
      <c r="D527" s="651" t="s">
        <v>704</v>
      </c>
      <c r="E527" s="653"/>
      <c r="F527" s="640">
        <v>24643.212567340011</v>
      </c>
      <c r="G527" s="640">
        <f t="shared" si="8350"/>
        <v>24643.212567340011</v>
      </c>
      <c r="H527" s="653">
        <f t="shared" ref="H527" si="8942">+H528*$F527</f>
        <v>0</v>
      </c>
      <c r="I527" s="653">
        <f t="shared" ref="I527" si="8943">+I528*$F527</f>
        <v>0</v>
      </c>
      <c r="J527" s="653">
        <f t="shared" ref="J527" si="8944">+J528*$F527</f>
        <v>0</v>
      </c>
      <c r="K527" s="653">
        <f t="shared" ref="K527" si="8945">+K528*$F527</f>
        <v>0</v>
      </c>
      <c r="L527" s="653">
        <f t="shared" ref="L527" si="8946">+L528*$F527</f>
        <v>0</v>
      </c>
      <c r="M527" s="653">
        <f t="shared" ref="M527" si="8947">+M528*$F527</f>
        <v>0</v>
      </c>
      <c r="N527" s="653">
        <f t="shared" ref="N527" si="8948">+N528*$F527</f>
        <v>0</v>
      </c>
      <c r="O527" s="653">
        <f t="shared" ref="O527" si="8949">+O528*$F527</f>
        <v>0</v>
      </c>
      <c r="P527" s="653">
        <f t="shared" ref="P527" si="8950">+P528*$F527</f>
        <v>0</v>
      </c>
      <c r="Q527" s="653">
        <f t="shared" ref="Q527" si="8951">+Q528*$F527</f>
        <v>0</v>
      </c>
      <c r="R527" s="653">
        <f t="shared" ref="R527" si="8952">+R528*$F527</f>
        <v>0</v>
      </c>
      <c r="S527" s="653">
        <f t="shared" ref="S527" si="8953">+S528*$F527</f>
        <v>9117.9886499158038</v>
      </c>
      <c r="T527" s="653">
        <f t="shared" ref="T527" si="8954">+T528*$F527</f>
        <v>15525.223917424208</v>
      </c>
      <c r="U527" s="653">
        <f t="shared" ref="U527" si="8955">+U528*$F527</f>
        <v>0</v>
      </c>
      <c r="V527" s="653">
        <f t="shared" ref="V527" si="8956">+V528*$F527</f>
        <v>0</v>
      </c>
      <c r="W527" s="653">
        <f t="shared" ref="W527" si="8957">+W528*$F527</f>
        <v>0</v>
      </c>
      <c r="X527" s="653">
        <f t="shared" ref="X527" si="8958">+X528*$F527</f>
        <v>0</v>
      </c>
      <c r="Y527" s="653">
        <f t="shared" ref="Y527" si="8959">+Y528*$F527</f>
        <v>0</v>
      </c>
      <c r="Z527" s="653">
        <f t="shared" ref="Z527" si="8960">+Z528*$F527</f>
        <v>0</v>
      </c>
      <c r="AA527" s="653">
        <f t="shared" ref="AA527" si="8961">+AA528*$F527</f>
        <v>0</v>
      </c>
      <c r="AB527" s="653">
        <f t="shared" ref="AB527" si="8962">+AB528*$F527</f>
        <v>0</v>
      </c>
      <c r="AC527" s="653">
        <f t="shared" ref="AC527" si="8963">+AC528*$F527</f>
        <v>0</v>
      </c>
      <c r="AD527" s="653">
        <f t="shared" ref="AD527" si="8964">+AD528*$F527</f>
        <v>0</v>
      </c>
      <c r="AE527" s="653">
        <f t="shared" ref="AE527" si="8965">+AE528*$F527</f>
        <v>0</v>
      </c>
      <c r="AF527" s="653">
        <f t="shared" ref="AF527" si="8966">+AF528*$F527</f>
        <v>0</v>
      </c>
      <c r="AG527" s="653">
        <f t="shared" ref="AG527" si="8967">+AG528*$F527</f>
        <v>0</v>
      </c>
      <c r="AH527" s="653">
        <f t="shared" ref="AH527" si="8968">+AH528*$F527</f>
        <v>0</v>
      </c>
      <c r="AI527" s="653">
        <f t="shared" ref="AI527" si="8969">+AI528*$F527</f>
        <v>0</v>
      </c>
      <c r="AJ527" s="653">
        <f t="shared" ref="AJ527" si="8970">+AJ528*$F527</f>
        <v>0</v>
      </c>
      <c r="AK527" s="653">
        <f t="shared" ref="AK527" si="8971">+AK528*$F527</f>
        <v>0</v>
      </c>
      <c r="AL527" s="653">
        <f t="shared" ref="AL527" si="8972">+AL528*$F527</f>
        <v>0</v>
      </c>
      <c r="AM527" s="653">
        <f t="shared" ref="AM527" si="8973">+AM528*$F527</f>
        <v>0</v>
      </c>
      <c r="AN527" s="653">
        <f t="shared" ref="AN527" si="8974">+AN528*$F527</f>
        <v>0</v>
      </c>
      <c r="AO527" s="653">
        <f t="shared" ref="AO527" si="8975">+AO528*$F527</f>
        <v>0</v>
      </c>
      <c r="AP527" s="653">
        <f t="shared" ref="AP527" si="8976">+AP528*$F527</f>
        <v>0</v>
      </c>
      <c r="AQ527" s="653">
        <f t="shared" ref="AQ527" si="8977">+AQ528*$F527</f>
        <v>0</v>
      </c>
      <c r="AR527" s="653">
        <f t="shared" ref="AR527" si="8978">+AR528*$F527</f>
        <v>0</v>
      </c>
      <c r="AS527" s="653">
        <f t="shared" ref="AS527" si="8979">+AS528*$F527</f>
        <v>0</v>
      </c>
      <c r="AT527" s="653">
        <f t="shared" ref="AT527" si="8980">+AT528*$F527</f>
        <v>0</v>
      </c>
      <c r="AU527" s="613">
        <f t="shared" si="8349"/>
        <v>24643.212567340011</v>
      </c>
      <c r="AV527" s="645">
        <f t="shared" si="8308"/>
        <v>0</v>
      </c>
      <c r="AW527" s="656">
        <f t="shared" si="8309"/>
        <v>0</v>
      </c>
      <c r="AX527" s="591"/>
    </row>
    <row r="528" spans="1:50" hidden="1" outlineLevel="1">
      <c r="A528" s="590"/>
      <c r="B528" s="636"/>
      <c r="C528" s="636"/>
      <c r="D528" s="651"/>
      <c r="E528" s="653"/>
      <c r="F528" s="640"/>
      <c r="G528" s="640">
        <f t="shared" si="8350"/>
        <v>1</v>
      </c>
      <c r="H528" s="658">
        <v>0</v>
      </c>
      <c r="I528" s="658">
        <v>0</v>
      </c>
      <c r="J528" s="658">
        <v>0</v>
      </c>
      <c r="K528" s="658">
        <v>0</v>
      </c>
      <c r="L528" s="658">
        <v>0</v>
      </c>
      <c r="M528" s="658">
        <v>0</v>
      </c>
      <c r="N528" s="658">
        <v>0</v>
      </c>
      <c r="O528" s="658">
        <v>0</v>
      </c>
      <c r="P528" s="658">
        <v>0</v>
      </c>
      <c r="Q528" s="658">
        <v>0</v>
      </c>
      <c r="R528" s="658">
        <v>0</v>
      </c>
      <c r="S528" s="658">
        <v>0.37</v>
      </c>
      <c r="T528" s="658">
        <v>0.63</v>
      </c>
      <c r="U528" s="658">
        <v>0</v>
      </c>
      <c r="V528" s="658">
        <v>0</v>
      </c>
      <c r="W528" s="658">
        <v>0</v>
      </c>
      <c r="X528" s="658">
        <v>0</v>
      </c>
      <c r="Y528" s="658">
        <v>0</v>
      </c>
      <c r="Z528" s="658">
        <v>0</v>
      </c>
      <c r="AA528" s="658">
        <v>0</v>
      </c>
      <c r="AB528" s="658">
        <v>0</v>
      </c>
      <c r="AC528" s="658">
        <v>0</v>
      </c>
      <c r="AD528" s="658">
        <v>0</v>
      </c>
      <c r="AE528" s="658">
        <v>0</v>
      </c>
      <c r="AF528" s="658">
        <v>0</v>
      </c>
      <c r="AG528" s="658">
        <v>0</v>
      </c>
      <c r="AH528" s="658">
        <v>0</v>
      </c>
      <c r="AI528" s="658">
        <v>0</v>
      </c>
      <c r="AJ528" s="658">
        <v>0</v>
      </c>
      <c r="AK528" s="658">
        <v>0</v>
      </c>
      <c r="AL528" s="658">
        <v>0</v>
      </c>
      <c r="AM528" s="658">
        <v>0</v>
      </c>
      <c r="AN528" s="658">
        <v>0</v>
      </c>
      <c r="AO528" s="658">
        <v>0</v>
      </c>
      <c r="AP528" s="658">
        <v>0</v>
      </c>
      <c r="AQ528" s="658">
        <v>0</v>
      </c>
      <c r="AR528" s="658">
        <v>0</v>
      </c>
      <c r="AS528" s="658">
        <v>0</v>
      </c>
      <c r="AT528" s="658">
        <v>0</v>
      </c>
      <c r="AU528" s="613">
        <f t="shared" si="8349"/>
        <v>1</v>
      </c>
      <c r="AV528" s="645">
        <f t="shared" si="8308"/>
        <v>1</v>
      </c>
      <c r="AW528" s="656" t="e">
        <f t="shared" si="8309"/>
        <v>#DIV/0!</v>
      </c>
      <c r="AX528" s="591"/>
    </row>
    <row r="529" spans="1:50" hidden="1" outlineLevel="1">
      <c r="A529" s="590"/>
      <c r="B529" s="646" t="s">
        <v>305</v>
      </c>
      <c r="C529" s="646" t="s">
        <v>762</v>
      </c>
      <c r="D529" s="647" t="s">
        <v>763</v>
      </c>
      <c r="E529" s="649"/>
      <c r="F529" s="650">
        <f>+F530+F532+F534+F536+F538+F540</f>
        <v>983705.99291572708</v>
      </c>
      <c r="G529" s="650">
        <f t="shared" si="8350"/>
        <v>983705.99291572708</v>
      </c>
      <c r="H529" s="650">
        <f t="shared" ref="H529:AT529" si="8981">+H530+H532+H534+H536+H538+H540</f>
        <v>0</v>
      </c>
      <c r="I529" s="650">
        <f t="shared" si="8981"/>
        <v>0</v>
      </c>
      <c r="J529" s="650">
        <f t="shared" si="8981"/>
        <v>0</v>
      </c>
      <c r="K529" s="650">
        <f t="shared" si="8981"/>
        <v>0</v>
      </c>
      <c r="L529" s="650">
        <f t="shared" si="8981"/>
        <v>0</v>
      </c>
      <c r="M529" s="650">
        <f t="shared" si="8981"/>
        <v>0</v>
      </c>
      <c r="N529" s="650">
        <f t="shared" si="8981"/>
        <v>0</v>
      </c>
      <c r="O529" s="650">
        <f t="shared" si="8981"/>
        <v>0</v>
      </c>
      <c r="P529" s="650">
        <f t="shared" si="8981"/>
        <v>0</v>
      </c>
      <c r="Q529" s="650">
        <f t="shared" si="8981"/>
        <v>0</v>
      </c>
      <c r="R529" s="650">
        <f t="shared" si="8981"/>
        <v>0</v>
      </c>
      <c r="S529" s="650">
        <f t="shared" si="8981"/>
        <v>0</v>
      </c>
      <c r="T529" s="650">
        <f t="shared" si="8981"/>
        <v>160268.33932552426</v>
      </c>
      <c r="U529" s="650">
        <f t="shared" si="8981"/>
        <v>823437.6535902028</v>
      </c>
      <c r="V529" s="650">
        <f t="shared" si="8981"/>
        <v>0</v>
      </c>
      <c r="W529" s="650">
        <f t="shared" si="8981"/>
        <v>0</v>
      </c>
      <c r="X529" s="650">
        <f t="shared" si="8981"/>
        <v>0</v>
      </c>
      <c r="Y529" s="650">
        <f t="shared" si="8981"/>
        <v>0</v>
      </c>
      <c r="Z529" s="650">
        <f t="shared" si="8981"/>
        <v>0</v>
      </c>
      <c r="AA529" s="650">
        <f t="shared" si="8981"/>
        <v>0</v>
      </c>
      <c r="AB529" s="650">
        <f t="shared" si="8981"/>
        <v>0</v>
      </c>
      <c r="AC529" s="650">
        <f t="shared" si="8981"/>
        <v>0</v>
      </c>
      <c r="AD529" s="650">
        <f t="shared" si="8981"/>
        <v>0</v>
      </c>
      <c r="AE529" s="650">
        <f t="shared" si="8981"/>
        <v>0</v>
      </c>
      <c r="AF529" s="650">
        <f t="shared" si="8981"/>
        <v>0</v>
      </c>
      <c r="AG529" s="650">
        <f t="shared" si="8981"/>
        <v>0</v>
      </c>
      <c r="AH529" s="650">
        <f t="shared" si="8981"/>
        <v>0</v>
      </c>
      <c r="AI529" s="650">
        <f t="shared" si="8981"/>
        <v>0</v>
      </c>
      <c r="AJ529" s="650">
        <f t="shared" si="8981"/>
        <v>0</v>
      </c>
      <c r="AK529" s="650">
        <f t="shared" si="8981"/>
        <v>0</v>
      </c>
      <c r="AL529" s="650">
        <f t="shared" si="8981"/>
        <v>0</v>
      </c>
      <c r="AM529" s="650">
        <f t="shared" si="8981"/>
        <v>0</v>
      </c>
      <c r="AN529" s="650">
        <f t="shared" si="8981"/>
        <v>0</v>
      </c>
      <c r="AO529" s="650">
        <f t="shared" si="8981"/>
        <v>0</v>
      </c>
      <c r="AP529" s="650">
        <f t="shared" si="8981"/>
        <v>0</v>
      </c>
      <c r="AQ529" s="650">
        <f t="shared" si="8981"/>
        <v>0</v>
      </c>
      <c r="AR529" s="650">
        <f t="shared" si="8981"/>
        <v>0</v>
      </c>
      <c r="AS529" s="650">
        <f t="shared" si="8981"/>
        <v>0</v>
      </c>
      <c r="AT529" s="650">
        <f t="shared" si="8981"/>
        <v>0</v>
      </c>
      <c r="AU529" s="613">
        <f t="shared" si="8349"/>
        <v>983705.99291572708</v>
      </c>
      <c r="AV529" s="645">
        <f t="shared" si="8308"/>
        <v>0</v>
      </c>
      <c r="AW529" s="656">
        <f t="shared" si="8309"/>
        <v>0</v>
      </c>
      <c r="AX529" s="591"/>
    </row>
    <row r="530" spans="1:50" hidden="1" outlineLevel="1">
      <c r="A530" s="590"/>
      <c r="B530" s="636" t="s">
        <v>378</v>
      </c>
      <c r="C530" s="636" t="s">
        <v>764</v>
      </c>
      <c r="D530" s="651" t="s">
        <v>756</v>
      </c>
      <c r="E530" s="653"/>
      <c r="F530" s="640">
        <v>592275.53827704</v>
      </c>
      <c r="G530" s="640">
        <f t="shared" si="8350"/>
        <v>592275.53827704</v>
      </c>
      <c r="H530" s="653">
        <f t="shared" ref="H530" si="8982">+H531*$F530</f>
        <v>0</v>
      </c>
      <c r="I530" s="653">
        <f t="shared" ref="I530" si="8983">+I531*$F530</f>
        <v>0</v>
      </c>
      <c r="J530" s="653">
        <f t="shared" ref="J530" si="8984">+J531*$F530</f>
        <v>0</v>
      </c>
      <c r="K530" s="653">
        <f t="shared" ref="K530" si="8985">+K531*$F530</f>
        <v>0</v>
      </c>
      <c r="L530" s="653">
        <f t="shared" ref="L530" si="8986">+L531*$F530</f>
        <v>0</v>
      </c>
      <c r="M530" s="653">
        <f t="shared" ref="M530" si="8987">+M531*$F530</f>
        <v>0</v>
      </c>
      <c r="N530" s="653">
        <f t="shared" ref="N530" si="8988">+N531*$F530</f>
        <v>0</v>
      </c>
      <c r="O530" s="653">
        <f t="shared" ref="O530" si="8989">+O531*$F530</f>
        <v>0</v>
      </c>
      <c r="P530" s="653">
        <f t="shared" ref="P530" si="8990">+P531*$F530</f>
        <v>0</v>
      </c>
      <c r="Q530" s="653">
        <f t="shared" ref="Q530" si="8991">+Q531*$F530</f>
        <v>0</v>
      </c>
      <c r="R530" s="653">
        <f t="shared" ref="R530" si="8992">+R531*$F530</f>
        <v>0</v>
      </c>
      <c r="S530" s="653">
        <f t="shared" ref="S530" si="8993">+S531*$F530</f>
        <v>0</v>
      </c>
      <c r="T530" s="653">
        <f t="shared" ref="T530" si="8994">+T531*$F530</f>
        <v>0</v>
      </c>
      <c r="U530" s="653">
        <f t="shared" ref="U530" si="8995">+U531*$F530</f>
        <v>592275.53827704</v>
      </c>
      <c r="V530" s="653">
        <f t="shared" ref="V530" si="8996">+V531*$F530</f>
        <v>0</v>
      </c>
      <c r="W530" s="653">
        <f t="shared" ref="W530" si="8997">+W531*$F530</f>
        <v>0</v>
      </c>
      <c r="X530" s="653">
        <f t="shared" ref="X530" si="8998">+X531*$F530</f>
        <v>0</v>
      </c>
      <c r="Y530" s="653">
        <f t="shared" ref="Y530" si="8999">+Y531*$F530</f>
        <v>0</v>
      </c>
      <c r="Z530" s="653">
        <f t="shared" ref="Z530" si="9000">+Z531*$F530</f>
        <v>0</v>
      </c>
      <c r="AA530" s="653">
        <f t="shared" ref="AA530" si="9001">+AA531*$F530</f>
        <v>0</v>
      </c>
      <c r="AB530" s="653">
        <f t="shared" ref="AB530" si="9002">+AB531*$F530</f>
        <v>0</v>
      </c>
      <c r="AC530" s="653">
        <f t="shared" ref="AC530" si="9003">+AC531*$F530</f>
        <v>0</v>
      </c>
      <c r="AD530" s="653">
        <f t="shared" ref="AD530" si="9004">+AD531*$F530</f>
        <v>0</v>
      </c>
      <c r="AE530" s="653">
        <f t="shared" ref="AE530" si="9005">+AE531*$F530</f>
        <v>0</v>
      </c>
      <c r="AF530" s="653">
        <f t="shared" ref="AF530" si="9006">+AF531*$F530</f>
        <v>0</v>
      </c>
      <c r="AG530" s="653">
        <f t="shared" ref="AG530" si="9007">+AG531*$F530</f>
        <v>0</v>
      </c>
      <c r="AH530" s="653">
        <f t="shared" ref="AH530" si="9008">+AH531*$F530</f>
        <v>0</v>
      </c>
      <c r="AI530" s="653">
        <f t="shared" ref="AI530" si="9009">+AI531*$F530</f>
        <v>0</v>
      </c>
      <c r="AJ530" s="653">
        <f t="shared" ref="AJ530" si="9010">+AJ531*$F530</f>
        <v>0</v>
      </c>
      <c r="AK530" s="653">
        <f t="shared" ref="AK530" si="9011">+AK531*$F530</f>
        <v>0</v>
      </c>
      <c r="AL530" s="653">
        <f t="shared" ref="AL530" si="9012">+AL531*$F530</f>
        <v>0</v>
      </c>
      <c r="AM530" s="653">
        <f t="shared" ref="AM530" si="9013">+AM531*$F530</f>
        <v>0</v>
      </c>
      <c r="AN530" s="653">
        <f t="shared" ref="AN530" si="9014">+AN531*$F530</f>
        <v>0</v>
      </c>
      <c r="AO530" s="653">
        <f t="shared" ref="AO530" si="9015">+AO531*$F530</f>
        <v>0</v>
      </c>
      <c r="AP530" s="653">
        <f t="shared" ref="AP530" si="9016">+AP531*$F530</f>
        <v>0</v>
      </c>
      <c r="AQ530" s="653">
        <f t="shared" ref="AQ530" si="9017">+AQ531*$F530</f>
        <v>0</v>
      </c>
      <c r="AR530" s="653">
        <f t="shared" ref="AR530" si="9018">+AR531*$F530</f>
        <v>0</v>
      </c>
      <c r="AS530" s="653">
        <f t="shared" ref="AS530" si="9019">+AS531*$F530</f>
        <v>0</v>
      </c>
      <c r="AT530" s="653">
        <f t="shared" ref="AT530" si="9020">+AT531*$F530</f>
        <v>0</v>
      </c>
      <c r="AU530" s="613">
        <f t="shared" si="8349"/>
        <v>592275.53827704</v>
      </c>
      <c r="AV530" s="645">
        <f t="shared" si="8308"/>
        <v>0</v>
      </c>
      <c r="AW530" s="656">
        <f t="shared" si="8309"/>
        <v>0</v>
      </c>
      <c r="AX530" s="591"/>
    </row>
    <row r="531" spans="1:50" hidden="1" outlineLevel="1">
      <c r="A531" s="590"/>
      <c r="B531" s="636"/>
      <c r="C531" s="636"/>
      <c r="D531" s="651"/>
      <c r="E531" s="653"/>
      <c r="F531" s="640"/>
      <c r="G531" s="640">
        <f t="shared" si="8350"/>
        <v>1</v>
      </c>
      <c r="H531" s="658">
        <v>0</v>
      </c>
      <c r="I531" s="658">
        <v>0</v>
      </c>
      <c r="J531" s="658">
        <v>0</v>
      </c>
      <c r="K531" s="658">
        <v>0</v>
      </c>
      <c r="L531" s="658">
        <v>0</v>
      </c>
      <c r="M531" s="658">
        <v>0</v>
      </c>
      <c r="N531" s="658">
        <v>0</v>
      </c>
      <c r="O531" s="658">
        <v>0</v>
      </c>
      <c r="P531" s="658">
        <v>0</v>
      </c>
      <c r="Q531" s="658">
        <v>0</v>
      </c>
      <c r="R531" s="658">
        <v>0</v>
      </c>
      <c r="S531" s="658">
        <v>0</v>
      </c>
      <c r="T531" s="658">
        <v>0</v>
      </c>
      <c r="U531" s="658">
        <v>1</v>
      </c>
      <c r="V531" s="658">
        <v>0</v>
      </c>
      <c r="W531" s="658">
        <v>0</v>
      </c>
      <c r="X531" s="658">
        <v>0</v>
      </c>
      <c r="Y531" s="658">
        <v>0</v>
      </c>
      <c r="Z531" s="658">
        <v>0</v>
      </c>
      <c r="AA531" s="658">
        <v>0</v>
      </c>
      <c r="AB531" s="658">
        <v>0</v>
      </c>
      <c r="AC531" s="658">
        <v>0</v>
      </c>
      <c r="AD531" s="658">
        <v>0</v>
      </c>
      <c r="AE531" s="658">
        <v>0</v>
      </c>
      <c r="AF531" s="658">
        <v>0</v>
      </c>
      <c r="AG531" s="658">
        <v>0</v>
      </c>
      <c r="AH531" s="658">
        <v>0</v>
      </c>
      <c r="AI531" s="658">
        <v>0</v>
      </c>
      <c r="AJ531" s="658">
        <v>0</v>
      </c>
      <c r="AK531" s="658">
        <v>0</v>
      </c>
      <c r="AL531" s="658">
        <v>0</v>
      </c>
      <c r="AM531" s="658">
        <v>0</v>
      </c>
      <c r="AN531" s="658">
        <v>0</v>
      </c>
      <c r="AO531" s="658">
        <v>0</v>
      </c>
      <c r="AP531" s="658">
        <v>0</v>
      </c>
      <c r="AQ531" s="658">
        <v>0</v>
      </c>
      <c r="AR531" s="658">
        <v>0</v>
      </c>
      <c r="AS531" s="658">
        <v>0</v>
      </c>
      <c r="AT531" s="658">
        <v>0</v>
      </c>
      <c r="AU531" s="613">
        <f t="shared" si="8349"/>
        <v>1</v>
      </c>
      <c r="AV531" s="645">
        <f t="shared" si="8308"/>
        <v>1</v>
      </c>
      <c r="AW531" s="656" t="e">
        <f t="shared" si="8309"/>
        <v>#DIV/0!</v>
      </c>
      <c r="AX531" s="591"/>
    </row>
    <row r="532" spans="1:50" hidden="1" outlineLevel="1">
      <c r="A532" s="590"/>
      <c r="B532" s="636" t="s">
        <v>378</v>
      </c>
      <c r="C532" s="636" t="s">
        <v>765</v>
      </c>
      <c r="D532" s="651" t="s">
        <v>758</v>
      </c>
      <c r="E532" s="653"/>
      <c r="F532" s="640">
        <v>0</v>
      </c>
      <c r="G532" s="640">
        <f t="shared" si="8350"/>
        <v>0</v>
      </c>
      <c r="H532" s="653">
        <f t="shared" ref="H532" si="9021">+H533*$F532</f>
        <v>0</v>
      </c>
      <c r="I532" s="653">
        <f t="shared" ref="I532" si="9022">+I533*$F532</f>
        <v>0</v>
      </c>
      <c r="J532" s="653">
        <f t="shared" ref="J532" si="9023">+J533*$F532</f>
        <v>0</v>
      </c>
      <c r="K532" s="653">
        <f t="shared" ref="K532" si="9024">+K533*$F532</f>
        <v>0</v>
      </c>
      <c r="L532" s="653">
        <f t="shared" ref="L532" si="9025">+L533*$F532</f>
        <v>0</v>
      </c>
      <c r="M532" s="653">
        <f t="shared" ref="M532" si="9026">+M533*$F532</f>
        <v>0</v>
      </c>
      <c r="N532" s="653">
        <f t="shared" ref="N532" si="9027">+N533*$F532</f>
        <v>0</v>
      </c>
      <c r="O532" s="653">
        <f t="shared" ref="O532" si="9028">+O533*$F532</f>
        <v>0</v>
      </c>
      <c r="P532" s="653">
        <f t="shared" ref="P532" si="9029">+P533*$F532</f>
        <v>0</v>
      </c>
      <c r="Q532" s="653">
        <f t="shared" ref="Q532" si="9030">+Q533*$F532</f>
        <v>0</v>
      </c>
      <c r="R532" s="653">
        <f t="shared" ref="R532" si="9031">+R533*$F532</f>
        <v>0</v>
      </c>
      <c r="S532" s="653">
        <f t="shared" ref="S532" si="9032">+S533*$F532</f>
        <v>0</v>
      </c>
      <c r="T532" s="653">
        <f t="shared" ref="T532" si="9033">+T533*$F532</f>
        <v>0</v>
      </c>
      <c r="U532" s="653">
        <f t="shared" ref="U532" si="9034">+U533*$F532</f>
        <v>0</v>
      </c>
      <c r="V532" s="653">
        <f t="shared" ref="V532" si="9035">+V533*$F532</f>
        <v>0</v>
      </c>
      <c r="W532" s="653">
        <f t="shared" ref="W532" si="9036">+W533*$F532</f>
        <v>0</v>
      </c>
      <c r="X532" s="653">
        <f t="shared" ref="X532" si="9037">+X533*$F532</f>
        <v>0</v>
      </c>
      <c r="Y532" s="653">
        <f t="shared" ref="Y532" si="9038">+Y533*$F532</f>
        <v>0</v>
      </c>
      <c r="Z532" s="653">
        <f t="shared" ref="Z532" si="9039">+Z533*$F532</f>
        <v>0</v>
      </c>
      <c r="AA532" s="653">
        <f t="shared" ref="AA532" si="9040">+AA533*$F532</f>
        <v>0</v>
      </c>
      <c r="AB532" s="653">
        <f t="shared" ref="AB532" si="9041">+AB533*$F532</f>
        <v>0</v>
      </c>
      <c r="AC532" s="653">
        <f t="shared" ref="AC532" si="9042">+AC533*$F532</f>
        <v>0</v>
      </c>
      <c r="AD532" s="653">
        <f t="shared" ref="AD532" si="9043">+AD533*$F532</f>
        <v>0</v>
      </c>
      <c r="AE532" s="653">
        <f t="shared" ref="AE532" si="9044">+AE533*$F532</f>
        <v>0</v>
      </c>
      <c r="AF532" s="653">
        <f t="shared" ref="AF532" si="9045">+AF533*$F532</f>
        <v>0</v>
      </c>
      <c r="AG532" s="653">
        <f t="shared" ref="AG532" si="9046">+AG533*$F532</f>
        <v>0</v>
      </c>
      <c r="AH532" s="653">
        <f t="shared" ref="AH532" si="9047">+AH533*$F532</f>
        <v>0</v>
      </c>
      <c r="AI532" s="653">
        <f t="shared" ref="AI532" si="9048">+AI533*$F532</f>
        <v>0</v>
      </c>
      <c r="AJ532" s="653">
        <f t="shared" ref="AJ532" si="9049">+AJ533*$F532</f>
        <v>0</v>
      </c>
      <c r="AK532" s="653">
        <f t="shared" ref="AK532" si="9050">+AK533*$F532</f>
        <v>0</v>
      </c>
      <c r="AL532" s="653">
        <f t="shared" ref="AL532" si="9051">+AL533*$F532</f>
        <v>0</v>
      </c>
      <c r="AM532" s="653">
        <f t="shared" ref="AM532" si="9052">+AM533*$F532</f>
        <v>0</v>
      </c>
      <c r="AN532" s="653">
        <f t="shared" ref="AN532" si="9053">+AN533*$F532</f>
        <v>0</v>
      </c>
      <c r="AO532" s="653">
        <f t="shared" ref="AO532" si="9054">+AO533*$F532</f>
        <v>0</v>
      </c>
      <c r="AP532" s="653">
        <f t="shared" ref="AP532" si="9055">+AP533*$F532</f>
        <v>0</v>
      </c>
      <c r="AQ532" s="653">
        <f t="shared" ref="AQ532" si="9056">+AQ533*$F532</f>
        <v>0</v>
      </c>
      <c r="AR532" s="653">
        <f t="shared" ref="AR532" si="9057">+AR533*$F532</f>
        <v>0</v>
      </c>
      <c r="AS532" s="653">
        <f t="shared" ref="AS532" si="9058">+AS533*$F532</f>
        <v>0</v>
      </c>
      <c r="AT532" s="653">
        <f t="shared" ref="AT532" si="9059">+AT533*$F532</f>
        <v>0</v>
      </c>
      <c r="AU532" s="613">
        <f t="shared" si="8349"/>
        <v>0</v>
      </c>
      <c r="AV532" s="645">
        <f t="shared" si="8308"/>
        <v>0</v>
      </c>
      <c r="AW532" s="656" t="e">
        <f t="shared" si="8309"/>
        <v>#DIV/0!</v>
      </c>
      <c r="AX532" s="591"/>
    </row>
    <row r="533" spans="1:50" hidden="1" outlineLevel="1">
      <c r="A533" s="590"/>
      <c r="B533" s="636"/>
      <c r="C533" s="636"/>
      <c r="D533" s="651"/>
      <c r="E533" s="653"/>
      <c r="F533" s="640"/>
      <c r="G533" s="640">
        <f t="shared" si="8350"/>
        <v>1</v>
      </c>
      <c r="H533" s="658">
        <v>0</v>
      </c>
      <c r="I533" s="658">
        <v>0</v>
      </c>
      <c r="J533" s="658">
        <v>0</v>
      </c>
      <c r="K533" s="658">
        <v>0</v>
      </c>
      <c r="L533" s="658">
        <v>0</v>
      </c>
      <c r="M533" s="658">
        <v>0</v>
      </c>
      <c r="N533" s="658">
        <v>0</v>
      </c>
      <c r="O533" s="658">
        <v>0</v>
      </c>
      <c r="P533" s="658">
        <v>0</v>
      </c>
      <c r="Q533" s="658">
        <v>0</v>
      </c>
      <c r="R533" s="658">
        <v>0</v>
      </c>
      <c r="S533" s="658">
        <v>0</v>
      </c>
      <c r="T533" s="658">
        <v>0</v>
      </c>
      <c r="U533" s="658">
        <v>1</v>
      </c>
      <c r="V533" s="658">
        <v>0</v>
      </c>
      <c r="W533" s="658">
        <v>0</v>
      </c>
      <c r="X533" s="658">
        <v>0</v>
      </c>
      <c r="Y533" s="658">
        <v>0</v>
      </c>
      <c r="Z533" s="658">
        <v>0</v>
      </c>
      <c r="AA533" s="658">
        <v>0</v>
      </c>
      <c r="AB533" s="658">
        <v>0</v>
      </c>
      <c r="AC533" s="658">
        <v>0</v>
      </c>
      <c r="AD533" s="658">
        <v>0</v>
      </c>
      <c r="AE533" s="658">
        <v>0</v>
      </c>
      <c r="AF533" s="658">
        <v>0</v>
      </c>
      <c r="AG533" s="658">
        <v>0</v>
      </c>
      <c r="AH533" s="658">
        <v>0</v>
      </c>
      <c r="AI533" s="658">
        <v>0</v>
      </c>
      <c r="AJ533" s="658">
        <v>0</v>
      </c>
      <c r="AK533" s="658">
        <v>0</v>
      </c>
      <c r="AL533" s="658">
        <v>0</v>
      </c>
      <c r="AM533" s="658">
        <v>0</v>
      </c>
      <c r="AN533" s="658">
        <v>0</v>
      </c>
      <c r="AO533" s="658">
        <v>0</v>
      </c>
      <c r="AP533" s="658">
        <v>0</v>
      </c>
      <c r="AQ533" s="658">
        <v>0</v>
      </c>
      <c r="AR533" s="658">
        <v>0</v>
      </c>
      <c r="AS533" s="658">
        <v>0</v>
      </c>
      <c r="AT533" s="658">
        <v>0</v>
      </c>
      <c r="AU533" s="613">
        <f t="shared" si="8349"/>
        <v>1</v>
      </c>
      <c r="AV533" s="645">
        <f t="shared" si="8308"/>
        <v>1</v>
      </c>
      <c r="AW533" s="656" t="e">
        <f t="shared" si="8309"/>
        <v>#DIV/0!</v>
      </c>
      <c r="AX533" s="591"/>
    </row>
    <row r="534" spans="1:50" hidden="1" outlineLevel="1">
      <c r="A534" s="590"/>
      <c r="B534" s="636" t="s">
        <v>378</v>
      </c>
      <c r="C534" s="636" t="s">
        <v>766</v>
      </c>
      <c r="D534" s="651" t="s">
        <v>721</v>
      </c>
      <c r="E534" s="653"/>
      <c r="F534" s="640">
        <v>18819.657691333712</v>
      </c>
      <c r="G534" s="640">
        <f t="shared" si="8350"/>
        <v>18819.657691333712</v>
      </c>
      <c r="H534" s="653">
        <f t="shared" ref="H534" si="9060">+H535*$F534</f>
        <v>0</v>
      </c>
      <c r="I534" s="653">
        <f t="shared" ref="I534" si="9061">+I535*$F534</f>
        <v>0</v>
      </c>
      <c r="J534" s="653">
        <f t="shared" ref="J534" si="9062">+J535*$F534</f>
        <v>0</v>
      </c>
      <c r="K534" s="653">
        <f t="shared" ref="K534" si="9063">+K535*$F534</f>
        <v>0</v>
      </c>
      <c r="L534" s="653">
        <f t="shared" ref="L534" si="9064">+L535*$F534</f>
        <v>0</v>
      </c>
      <c r="M534" s="653">
        <f t="shared" ref="M534" si="9065">+M535*$F534</f>
        <v>0</v>
      </c>
      <c r="N534" s="653">
        <f t="shared" ref="N534" si="9066">+N535*$F534</f>
        <v>0</v>
      </c>
      <c r="O534" s="653">
        <f t="shared" ref="O534" si="9067">+O535*$F534</f>
        <v>0</v>
      </c>
      <c r="P534" s="653">
        <f t="shared" ref="P534" si="9068">+P535*$F534</f>
        <v>0</v>
      </c>
      <c r="Q534" s="653">
        <f t="shared" ref="Q534" si="9069">+Q535*$F534</f>
        <v>0</v>
      </c>
      <c r="R534" s="653">
        <f t="shared" ref="R534" si="9070">+R535*$F534</f>
        <v>0</v>
      </c>
      <c r="S534" s="653">
        <f t="shared" ref="S534" si="9071">+S535*$F534</f>
        <v>0</v>
      </c>
      <c r="T534" s="653">
        <f t="shared" ref="T534" si="9072">+T535*$F534</f>
        <v>0</v>
      </c>
      <c r="U534" s="653">
        <f t="shared" ref="U534" si="9073">+U535*$F534</f>
        <v>18819.657691333712</v>
      </c>
      <c r="V534" s="653">
        <f t="shared" ref="V534" si="9074">+V535*$F534</f>
        <v>0</v>
      </c>
      <c r="W534" s="653">
        <f t="shared" ref="W534" si="9075">+W535*$F534</f>
        <v>0</v>
      </c>
      <c r="X534" s="653">
        <f t="shared" ref="X534" si="9076">+X535*$F534</f>
        <v>0</v>
      </c>
      <c r="Y534" s="653">
        <f t="shared" ref="Y534" si="9077">+Y535*$F534</f>
        <v>0</v>
      </c>
      <c r="Z534" s="653">
        <f t="shared" ref="Z534" si="9078">+Z535*$F534</f>
        <v>0</v>
      </c>
      <c r="AA534" s="653">
        <f t="shared" ref="AA534" si="9079">+AA535*$F534</f>
        <v>0</v>
      </c>
      <c r="AB534" s="653">
        <f t="shared" ref="AB534" si="9080">+AB535*$F534</f>
        <v>0</v>
      </c>
      <c r="AC534" s="653">
        <f t="shared" ref="AC534" si="9081">+AC535*$F534</f>
        <v>0</v>
      </c>
      <c r="AD534" s="653">
        <f t="shared" ref="AD534" si="9082">+AD535*$F534</f>
        <v>0</v>
      </c>
      <c r="AE534" s="653">
        <f t="shared" ref="AE534" si="9083">+AE535*$F534</f>
        <v>0</v>
      </c>
      <c r="AF534" s="653">
        <f t="shared" ref="AF534" si="9084">+AF535*$F534</f>
        <v>0</v>
      </c>
      <c r="AG534" s="653">
        <f t="shared" ref="AG534" si="9085">+AG535*$F534</f>
        <v>0</v>
      </c>
      <c r="AH534" s="653">
        <f t="shared" ref="AH534" si="9086">+AH535*$F534</f>
        <v>0</v>
      </c>
      <c r="AI534" s="653">
        <f t="shared" ref="AI534" si="9087">+AI535*$F534</f>
        <v>0</v>
      </c>
      <c r="AJ534" s="653">
        <f t="shared" ref="AJ534" si="9088">+AJ535*$F534</f>
        <v>0</v>
      </c>
      <c r="AK534" s="653">
        <f t="shared" ref="AK534" si="9089">+AK535*$F534</f>
        <v>0</v>
      </c>
      <c r="AL534" s="653">
        <f t="shared" ref="AL534" si="9090">+AL535*$F534</f>
        <v>0</v>
      </c>
      <c r="AM534" s="653">
        <f t="shared" ref="AM534" si="9091">+AM535*$F534</f>
        <v>0</v>
      </c>
      <c r="AN534" s="653">
        <f t="shared" ref="AN534" si="9092">+AN535*$F534</f>
        <v>0</v>
      </c>
      <c r="AO534" s="653">
        <f t="shared" ref="AO534" si="9093">+AO535*$F534</f>
        <v>0</v>
      </c>
      <c r="AP534" s="653">
        <f t="shared" ref="AP534" si="9094">+AP535*$F534</f>
        <v>0</v>
      </c>
      <c r="AQ534" s="653">
        <f t="shared" ref="AQ534" si="9095">+AQ535*$F534</f>
        <v>0</v>
      </c>
      <c r="AR534" s="653">
        <f t="shared" ref="AR534" si="9096">+AR535*$F534</f>
        <v>0</v>
      </c>
      <c r="AS534" s="653">
        <f t="shared" ref="AS534" si="9097">+AS535*$F534</f>
        <v>0</v>
      </c>
      <c r="AT534" s="653">
        <f t="shared" ref="AT534" si="9098">+AT535*$F534</f>
        <v>0</v>
      </c>
      <c r="AU534" s="613">
        <f t="shared" si="8349"/>
        <v>18819.657691333712</v>
      </c>
      <c r="AV534" s="645">
        <f t="shared" si="8308"/>
        <v>0</v>
      </c>
      <c r="AW534" s="656">
        <f t="shared" si="8309"/>
        <v>0</v>
      </c>
      <c r="AX534" s="591"/>
    </row>
    <row r="535" spans="1:50" hidden="1" outlineLevel="1">
      <c r="A535" s="590"/>
      <c r="B535" s="636"/>
      <c r="C535" s="636"/>
      <c r="D535" s="651"/>
      <c r="E535" s="653"/>
      <c r="F535" s="640"/>
      <c r="G535" s="640">
        <f t="shared" si="8350"/>
        <v>1</v>
      </c>
      <c r="H535" s="658">
        <v>0</v>
      </c>
      <c r="I535" s="658">
        <v>0</v>
      </c>
      <c r="J535" s="658">
        <v>0</v>
      </c>
      <c r="K535" s="658">
        <v>0</v>
      </c>
      <c r="L535" s="658">
        <v>0</v>
      </c>
      <c r="M535" s="658">
        <v>0</v>
      </c>
      <c r="N535" s="658">
        <v>0</v>
      </c>
      <c r="O535" s="658">
        <v>0</v>
      </c>
      <c r="P535" s="658">
        <v>0</v>
      </c>
      <c r="Q535" s="658">
        <v>0</v>
      </c>
      <c r="R535" s="658">
        <v>0</v>
      </c>
      <c r="S535" s="658">
        <v>0</v>
      </c>
      <c r="T535" s="658">
        <v>0</v>
      </c>
      <c r="U535" s="658">
        <v>1</v>
      </c>
      <c r="V535" s="658">
        <v>0</v>
      </c>
      <c r="W535" s="658">
        <v>0</v>
      </c>
      <c r="X535" s="658">
        <v>0</v>
      </c>
      <c r="Y535" s="658">
        <v>0</v>
      </c>
      <c r="Z535" s="658">
        <v>0</v>
      </c>
      <c r="AA535" s="658">
        <v>0</v>
      </c>
      <c r="AB535" s="658">
        <v>0</v>
      </c>
      <c r="AC535" s="658">
        <v>0</v>
      </c>
      <c r="AD535" s="658">
        <v>0</v>
      </c>
      <c r="AE535" s="658">
        <v>0</v>
      </c>
      <c r="AF535" s="658">
        <v>0</v>
      </c>
      <c r="AG535" s="658">
        <v>0</v>
      </c>
      <c r="AH535" s="658">
        <v>0</v>
      </c>
      <c r="AI535" s="658">
        <v>0</v>
      </c>
      <c r="AJ535" s="658">
        <v>0</v>
      </c>
      <c r="AK535" s="658">
        <v>0</v>
      </c>
      <c r="AL535" s="658">
        <v>0</v>
      </c>
      <c r="AM535" s="658">
        <v>0</v>
      </c>
      <c r="AN535" s="658">
        <v>0</v>
      </c>
      <c r="AO535" s="658">
        <v>0</v>
      </c>
      <c r="AP535" s="658">
        <v>0</v>
      </c>
      <c r="AQ535" s="658">
        <v>0</v>
      </c>
      <c r="AR535" s="658">
        <v>0</v>
      </c>
      <c r="AS535" s="658">
        <v>0</v>
      </c>
      <c r="AT535" s="658">
        <v>0</v>
      </c>
      <c r="AU535" s="613">
        <f t="shared" si="8349"/>
        <v>1</v>
      </c>
      <c r="AV535" s="645">
        <f t="shared" si="8308"/>
        <v>1</v>
      </c>
      <c r="AW535" s="656" t="e">
        <f t="shared" si="8309"/>
        <v>#DIV/0!</v>
      </c>
      <c r="AX535" s="591"/>
    </row>
    <row r="536" spans="1:50" hidden="1" outlineLevel="1">
      <c r="A536" s="590"/>
      <c r="B536" s="636" t="s">
        <v>378</v>
      </c>
      <c r="C536" s="636" t="s">
        <v>767</v>
      </c>
      <c r="D536" s="651" t="s">
        <v>706</v>
      </c>
      <c r="E536" s="653"/>
      <c r="F536" s="640">
        <v>93990.747555575217</v>
      </c>
      <c r="G536" s="640">
        <f t="shared" si="8350"/>
        <v>93990.747555575217</v>
      </c>
      <c r="H536" s="653">
        <f t="shared" ref="H536" si="9099">+H537*$F536</f>
        <v>0</v>
      </c>
      <c r="I536" s="653">
        <f t="shared" ref="I536" si="9100">+I537*$F536</f>
        <v>0</v>
      </c>
      <c r="J536" s="653">
        <f t="shared" ref="J536" si="9101">+J537*$F536</f>
        <v>0</v>
      </c>
      <c r="K536" s="653">
        <f t="shared" ref="K536" si="9102">+K537*$F536</f>
        <v>0</v>
      </c>
      <c r="L536" s="653">
        <f t="shared" ref="L536" si="9103">+L537*$F536</f>
        <v>0</v>
      </c>
      <c r="M536" s="653">
        <f t="shared" ref="M536" si="9104">+M537*$F536</f>
        <v>0</v>
      </c>
      <c r="N536" s="653">
        <f t="shared" ref="N536" si="9105">+N537*$F536</f>
        <v>0</v>
      </c>
      <c r="O536" s="653">
        <f t="shared" ref="O536" si="9106">+O537*$F536</f>
        <v>0</v>
      </c>
      <c r="P536" s="653">
        <f t="shared" ref="P536" si="9107">+P537*$F536</f>
        <v>0</v>
      </c>
      <c r="Q536" s="653">
        <f t="shared" ref="Q536" si="9108">+Q537*$F536</f>
        <v>0</v>
      </c>
      <c r="R536" s="653">
        <f t="shared" ref="R536" si="9109">+R537*$F536</f>
        <v>0</v>
      </c>
      <c r="S536" s="653">
        <f t="shared" ref="S536" si="9110">+S537*$F536</f>
        <v>0</v>
      </c>
      <c r="T536" s="653">
        <f t="shared" ref="T536" si="9111">+T537*$F536</f>
        <v>84591.672800017695</v>
      </c>
      <c r="U536" s="653">
        <f t="shared" ref="U536" si="9112">+U537*$F536</f>
        <v>9399.0747555575199</v>
      </c>
      <c r="V536" s="653">
        <f t="shared" ref="V536" si="9113">+V537*$F536</f>
        <v>0</v>
      </c>
      <c r="W536" s="653">
        <f t="shared" ref="W536" si="9114">+W537*$F536</f>
        <v>0</v>
      </c>
      <c r="X536" s="653">
        <f t="shared" ref="X536" si="9115">+X537*$F536</f>
        <v>0</v>
      </c>
      <c r="Y536" s="653">
        <f t="shared" ref="Y536" si="9116">+Y537*$F536</f>
        <v>0</v>
      </c>
      <c r="Z536" s="653">
        <f t="shared" ref="Z536" si="9117">+Z537*$F536</f>
        <v>0</v>
      </c>
      <c r="AA536" s="653">
        <f t="shared" ref="AA536" si="9118">+AA537*$F536</f>
        <v>0</v>
      </c>
      <c r="AB536" s="653">
        <f t="shared" ref="AB536" si="9119">+AB537*$F536</f>
        <v>0</v>
      </c>
      <c r="AC536" s="653">
        <f t="shared" ref="AC536" si="9120">+AC537*$F536</f>
        <v>0</v>
      </c>
      <c r="AD536" s="653">
        <f t="shared" ref="AD536" si="9121">+AD537*$F536</f>
        <v>0</v>
      </c>
      <c r="AE536" s="653">
        <f t="shared" ref="AE536" si="9122">+AE537*$F536</f>
        <v>0</v>
      </c>
      <c r="AF536" s="653">
        <f t="shared" ref="AF536" si="9123">+AF537*$F536</f>
        <v>0</v>
      </c>
      <c r="AG536" s="653">
        <f t="shared" ref="AG536" si="9124">+AG537*$F536</f>
        <v>0</v>
      </c>
      <c r="AH536" s="653">
        <f t="shared" ref="AH536" si="9125">+AH537*$F536</f>
        <v>0</v>
      </c>
      <c r="AI536" s="653">
        <f t="shared" ref="AI536" si="9126">+AI537*$F536</f>
        <v>0</v>
      </c>
      <c r="AJ536" s="653">
        <f t="shared" ref="AJ536" si="9127">+AJ537*$F536</f>
        <v>0</v>
      </c>
      <c r="AK536" s="653">
        <f t="shared" ref="AK536" si="9128">+AK537*$F536</f>
        <v>0</v>
      </c>
      <c r="AL536" s="653">
        <f t="shared" ref="AL536" si="9129">+AL537*$F536</f>
        <v>0</v>
      </c>
      <c r="AM536" s="653">
        <f t="shared" ref="AM536" si="9130">+AM537*$F536</f>
        <v>0</v>
      </c>
      <c r="AN536" s="653">
        <f t="shared" ref="AN536" si="9131">+AN537*$F536</f>
        <v>0</v>
      </c>
      <c r="AO536" s="653">
        <f t="shared" ref="AO536" si="9132">+AO537*$F536</f>
        <v>0</v>
      </c>
      <c r="AP536" s="653">
        <f t="shared" ref="AP536" si="9133">+AP537*$F536</f>
        <v>0</v>
      </c>
      <c r="AQ536" s="653">
        <f t="shared" ref="AQ536" si="9134">+AQ537*$F536</f>
        <v>0</v>
      </c>
      <c r="AR536" s="653">
        <f t="shared" ref="AR536" si="9135">+AR537*$F536</f>
        <v>0</v>
      </c>
      <c r="AS536" s="653">
        <f t="shared" ref="AS536" si="9136">+AS537*$F536</f>
        <v>0</v>
      </c>
      <c r="AT536" s="653">
        <f t="shared" ref="AT536" si="9137">+AT537*$F536</f>
        <v>0</v>
      </c>
      <c r="AU536" s="613">
        <f t="shared" si="8349"/>
        <v>93990.747555575217</v>
      </c>
      <c r="AV536" s="645">
        <f t="shared" si="8308"/>
        <v>0</v>
      </c>
      <c r="AW536" s="656">
        <f t="shared" si="8309"/>
        <v>0</v>
      </c>
      <c r="AX536" s="591"/>
    </row>
    <row r="537" spans="1:50" hidden="1" outlineLevel="1">
      <c r="A537" s="590"/>
      <c r="B537" s="636"/>
      <c r="C537" s="636"/>
      <c r="D537" s="651"/>
      <c r="E537" s="653"/>
      <c r="F537" s="640"/>
      <c r="G537" s="640">
        <f t="shared" si="8350"/>
        <v>1</v>
      </c>
      <c r="H537" s="658">
        <v>0</v>
      </c>
      <c r="I537" s="658">
        <v>0</v>
      </c>
      <c r="J537" s="658">
        <v>0</v>
      </c>
      <c r="K537" s="658">
        <v>0</v>
      </c>
      <c r="L537" s="658">
        <v>0</v>
      </c>
      <c r="M537" s="658">
        <v>0</v>
      </c>
      <c r="N537" s="658">
        <v>0</v>
      </c>
      <c r="O537" s="658">
        <v>0</v>
      </c>
      <c r="P537" s="658">
        <v>0</v>
      </c>
      <c r="Q537" s="658">
        <v>0</v>
      </c>
      <c r="R537" s="658">
        <v>0</v>
      </c>
      <c r="S537" s="658">
        <v>0</v>
      </c>
      <c r="T537" s="658">
        <v>0.9</v>
      </c>
      <c r="U537" s="658">
        <v>9.9999999999999978E-2</v>
      </c>
      <c r="V537" s="658">
        <v>0</v>
      </c>
      <c r="W537" s="658">
        <v>0</v>
      </c>
      <c r="X537" s="658">
        <v>0</v>
      </c>
      <c r="Y537" s="658">
        <v>0</v>
      </c>
      <c r="Z537" s="658">
        <v>0</v>
      </c>
      <c r="AA537" s="658">
        <v>0</v>
      </c>
      <c r="AB537" s="658">
        <v>0</v>
      </c>
      <c r="AC537" s="658">
        <v>0</v>
      </c>
      <c r="AD537" s="658">
        <v>0</v>
      </c>
      <c r="AE537" s="658">
        <v>0</v>
      </c>
      <c r="AF537" s="658">
        <v>0</v>
      </c>
      <c r="AG537" s="658">
        <v>0</v>
      </c>
      <c r="AH537" s="658">
        <v>0</v>
      </c>
      <c r="AI537" s="658">
        <v>0</v>
      </c>
      <c r="AJ537" s="658">
        <v>0</v>
      </c>
      <c r="AK537" s="658">
        <v>0</v>
      </c>
      <c r="AL537" s="658">
        <v>0</v>
      </c>
      <c r="AM537" s="658">
        <v>0</v>
      </c>
      <c r="AN537" s="658">
        <v>0</v>
      </c>
      <c r="AO537" s="658">
        <v>0</v>
      </c>
      <c r="AP537" s="658">
        <v>0</v>
      </c>
      <c r="AQ537" s="658">
        <v>0</v>
      </c>
      <c r="AR537" s="658">
        <v>0</v>
      </c>
      <c r="AS537" s="658">
        <v>0</v>
      </c>
      <c r="AT537" s="658">
        <v>0</v>
      </c>
      <c r="AU537" s="613">
        <f t="shared" si="8349"/>
        <v>1</v>
      </c>
      <c r="AV537" s="645">
        <f t="shared" si="8308"/>
        <v>1</v>
      </c>
      <c r="AW537" s="656" t="e">
        <f t="shared" si="8309"/>
        <v>#DIV/0!</v>
      </c>
      <c r="AX537" s="591"/>
    </row>
    <row r="538" spans="1:50" hidden="1" outlineLevel="1">
      <c r="A538" s="590"/>
      <c r="B538" s="636" t="s">
        <v>378</v>
      </c>
      <c r="C538" s="636" t="s">
        <v>768</v>
      </c>
      <c r="D538" s="651" t="s">
        <v>704</v>
      </c>
      <c r="E538" s="653"/>
      <c r="F538" s="640">
        <v>100902.22203400874</v>
      </c>
      <c r="G538" s="640">
        <f t="shared" si="8350"/>
        <v>100902.22203400874</v>
      </c>
      <c r="H538" s="653">
        <f t="shared" ref="H538" si="9138">+H539*$F538</f>
        <v>0</v>
      </c>
      <c r="I538" s="653">
        <f t="shared" ref="I538" si="9139">+I539*$F538</f>
        <v>0</v>
      </c>
      <c r="J538" s="653">
        <f t="shared" ref="J538" si="9140">+J539*$F538</f>
        <v>0</v>
      </c>
      <c r="K538" s="653">
        <f t="shared" ref="K538" si="9141">+K539*$F538</f>
        <v>0</v>
      </c>
      <c r="L538" s="653">
        <f t="shared" ref="L538" si="9142">+L539*$F538</f>
        <v>0</v>
      </c>
      <c r="M538" s="653">
        <f t="shared" ref="M538" si="9143">+M539*$F538</f>
        <v>0</v>
      </c>
      <c r="N538" s="653">
        <f t="shared" ref="N538" si="9144">+N539*$F538</f>
        <v>0</v>
      </c>
      <c r="O538" s="653">
        <f t="shared" ref="O538" si="9145">+O539*$F538</f>
        <v>0</v>
      </c>
      <c r="P538" s="653">
        <f t="shared" ref="P538" si="9146">+P539*$F538</f>
        <v>0</v>
      </c>
      <c r="Q538" s="653">
        <f t="shared" ref="Q538" si="9147">+Q539*$F538</f>
        <v>0</v>
      </c>
      <c r="R538" s="653">
        <f t="shared" ref="R538" si="9148">+R539*$F538</f>
        <v>0</v>
      </c>
      <c r="S538" s="653">
        <f t="shared" ref="S538" si="9149">+S539*$F538</f>
        <v>0</v>
      </c>
      <c r="T538" s="653">
        <f t="shared" ref="T538" si="9150">+T539*$F538</f>
        <v>75676.66652550656</v>
      </c>
      <c r="U538" s="653">
        <f t="shared" ref="U538" si="9151">+U539*$F538</f>
        <v>25225.555508502184</v>
      </c>
      <c r="V538" s="653">
        <f t="shared" ref="V538" si="9152">+V539*$F538</f>
        <v>0</v>
      </c>
      <c r="W538" s="653">
        <f t="shared" ref="W538" si="9153">+W539*$F538</f>
        <v>0</v>
      </c>
      <c r="X538" s="653">
        <f t="shared" ref="X538" si="9154">+X539*$F538</f>
        <v>0</v>
      </c>
      <c r="Y538" s="653">
        <f t="shared" ref="Y538" si="9155">+Y539*$F538</f>
        <v>0</v>
      </c>
      <c r="Z538" s="653">
        <f t="shared" ref="Z538" si="9156">+Z539*$F538</f>
        <v>0</v>
      </c>
      <c r="AA538" s="653">
        <f t="shared" ref="AA538" si="9157">+AA539*$F538</f>
        <v>0</v>
      </c>
      <c r="AB538" s="653">
        <f t="shared" ref="AB538" si="9158">+AB539*$F538</f>
        <v>0</v>
      </c>
      <c r="AC538" s="653">
        <f t="shared" ref="AC538" si="9159">+AC539*$F538</f>
        <v>0</v>
      </c>
      <c r="AD538" s="653">
        <f t="shared" ref="AD538" si="9160">+AD539*$F538</f>
        <v>0</v>
      </c>
      <c r="AE538" s="653">
        <f t="shared" ref="AE538" si="9161">+AE539*$F538</f>
        <v>0</v>
      </c>
      <c r="AF538" s="653">
        <f t="shared" ref="AF538" si="9162">+AF539*$F538</f>
        <v>0</v>
      </c>
      <c r="AG538" s="653">
        <f t="shared" ref="AG538" si="9163">+AG539*$F538</f>
        <v>0</v>
      </c>
      <c r="AH538" s="653">
        <f t="shared" ref="AH538" si="9164">+AH539*$F538</f>
        <v>0</v>
      </c>
      <c r="AI538" s="653">
        <f t="shared" ref="AI538" si="9165">+AI539*$F538</f>
        <v>0</v>
      </c>
      <c r="AJ538" s="653">
        <f t="shared" ref="AJ538" si="9166">+AJ539*$F538</f>
        <v>0</v>
      </c>
      <c r="AK538" s="653">
        <f t="shared" ref="AK538" si="9167">+AK539*$F538</f>
        <v>0</v>
      </c>
      <c r="AL538" s="653">
        <f t="shared" ref="AL538" si="9168">+AL539*$F538</f>
        <v>0</v>
      </c>
      <c r="AM538" s="653">
        <f t="shared" ref="AM538" si="9169">+AM539*$F538</f>
        <v>0</v>
      </c>
      <c r="AN538" s="653">
        <f t="shared" ref="AN538" si="9170">+AN539*$F538</f>
        <v>0</v>
      </c>
      <c r="AO538" s="653">
        <f t="shared" ref="AO538" si="9171">+AO539*$F538</f>
        <v>0</v>
      </c>
      <c r="AP538" s="653">
        <f t="shared" ref="AP538" si="9172">+AP539*$F538</f>
        <v>0</v>
      </c>
      <c r="AQ538" s="653">
        <f t="shared" ref="AQ538" si="9173">+AQ539*$F538</f>
        <v>0</v>
      </c>
      <c r="AR538" s="653">
        <f t="shared" ref="AR538" si="9174">+AR539*$F538</f>
        <v>0</v>
      </c>
      <c r="AS538" s="653">
        <f t="shared" ref="AS538" si="9175">+AS539*$F538</f>
        <v>0</v>
      </c>
      <c r="AT538" s="653">
        <f t="shared" ref="AT538" si="9176">+AT539*$F538</f>
        <v>0</v>
      </c>
      <c r="AU538" s="613">
        <f t="shared" si="8349"/>
        <v>100902.22203400874</v>
      </c>
      <c r="AV538" s="645">
        <f t="shared" si="8308"/>
        <v>0</v>
      </c>
      <c r="AW538" s="656">
        <f t="shared" si="8309"/>
        <v>0</v>
      </c>
      <c r="AX538" s="591"/>
    </row>
    <row r="539" spans="1:50" hidden="1" outlineLevel="1">
      <c r="A539" s="590"/>
      <c r="B539" s="636"/>
      <c r="C539" s="636"/>
      <c r="D539" s="651"/>
      <c r="E539" s="653"/>
      <c r="F539" s="640"/>
      <c r="G539" s="640">
        <f t="shared" si="8350"/>
        <v>1</v>
      </c>
      <c r="H539" s="658">
        <v>0</v>
      </c>
      <c r="I539" s="658">
        <v>0</v>
      </c>
      <c r="J539" s="658">
        <v>0</v>
      </c>
      <c r="K539" s="658">
        <v>0</v>
      </c>
      <c r="L539" s="658">
        <v>0</v>
      </c>
      <c r="M539" s="658">
        <v>0</v>
      </c>
      <c r="N539" s="658">
        <v>0</v>
      </c>
      <c r="O539" s="658">
        <v>0</v>
      </c>
      <c r="P539" s="658">
        <v>0</v>
      </c>
      <c r="Q539" s="658">
        <v>0</v>
      </c>
      <c r="R539" s="658">
        <v>0</v>
      </c>
      <c r="S539" s="658">
        <v>0</v>
      </c>
      <c r="T539" s="658">
        <v>0.75</v>
      </c>
      <c r="U539" s="658">
        <v>0.25</v>
      </c>
      <c r="V539" s="658">
        <v>0</v>
      </c>
      <c r="W539" s="658">
        <v>0</v>
      </c>
      <c r="X539" s="658">
        <v>0</v>
      </c>
      <c r="Y539" s="658">
        <v>0</v>
      </c>
      <c r="Z539" s="658">
        <v>0</v>
      </c>
      <c r="AA539" s="658">
        <v>0</v>
      </c>
      <c r="AB539" s="658">
        <v>0</v>
      </c>
      <c r="AC539" s="658">
        <v>0</v>
      </c>
      <c r="AD539" s="658">
        <v>0</v>
      </c>
      <c r="AE539" s="658">
        <v>0</v>
      </c>
      <c r="AF539" s="658">
        <v>0</v>
      </c>
      <c r="AG539" s="658">
        <v>0</v>
      </c>
      <c r="AH539" s="658">
        <v>0</v>
      </c>
      <c r="AI539" s="658">
        <v>0</v>
      </c>
      <c r="AJ539" s="658">
        <v>0</v>
      </c>
      <c r="AK539" s="658">
        <v>0</v>
      </c>
      <c r="AL539" s="658">
        <v>0</v>
      </c>
      <c r="AM539" s="658">
        <v>0</v>
      </c>
      <c r="AN539" s="658">
        <v>0</v>
      </c>
      <c r="AO539" s="658">
        <v>0</v>
      </c>
      <c r="AP539" s="658">
        <v>0</v>
      </c>
      <c r="AQ539" s="658">
        <v>0</v>
      </c>
      <c r="AR539" s="658">
        <v>0</v>
      </c>
      <c r="AS539" s="658">
        <v>0</v>
      </c>
      <c r="AT539" s="658">
        <v>0</v>
      </c>
      <c r="AU539" s="613">
        <f t="shared" si="8349"/>
        <v>1</v>
      </c>
      <c r="AV539" s="645">
        <f t="shared" si="8308"/>
        <v>1</v>
      </c>
      <c r="AW539" s="656" t="e">
        <f t="shared" si="8309"/>
        <v>#DIV/0!</v>
      </c>
      <c r="AX539" s="591"/>
    </row>
    <row r="540" spans="1:50" hidden="1" outlineLevel="1">
      <c r="A540" s="590"/>
      <c r="B540" s="636" t="s">
        <v>378</v>
      </c>
      <c r="C540" s="636" t="s">
        <v>769</v>
      </c>
      <c r="D540" s="651" t="s">
        <v>770</v>
      </c>
      <c r="E540" s="653"/>
      <c r="F540" s="640">
        <v>177717.82735776951</v>
      </c>
      <c r="G540" s="640">
        <f t="shared" si="8350"/>
        <v>177717.82735776951</v>
      </c>
      <c r="H540" s="653">
        <f t="shared" ref="H540" si="9177">+H541*$F540</f>
        <v>0</v>
      </c>
      <c r="I540" s="653">
        <f t="shared" ref="I540" si="9178">+I541*$F540</f>
        <v>0</v>
      </c>
      <c r="J540" s="653">
        <f t="shared" ref="J540" si="9179">+J541*$F540</f>
        <v>0</v>
      </c>
      <c r="K540" s="653">
        <f t="shared" ref="K540" si="9180">+K541*$F540</f>
        <v>0</v>
      </c>
      <c r="L540" s="653">
        <f t="shared" ref="L540" si="9181">+L541*$F540</f>
        <v>0</v>
      </c>
      <c r="M540" s="653">
        <f t="shared" ref="M540" si="9182">+M541*$F540</f>
        <v>0</v>
      </c>
      <c r="N540" s="653">
        <f t="shared" ref="N540" si="9183">+N541*$F540</f>
        <v>0</v>
      </c>
      <c r="O540" s="653">
        <f t="shared" ref="O540" si="9184">+O541*$F540</f>
        <v>0</v>
      </c>
      <c r="P540" s="653">
        <f t="shared" ref="P540" si="9185">+P541*$F540</f>
        <v>0</v>
      </c>
      <c r="Q540" s="653">
        <f t="shared" ref="Q540" si="9186">+Q541*$F540</f>
        <v>0</v>
      </c>
      <c r="R540" s="653">
        <f t="shared" ref="R540" si="9187">+R541*$F540</f>
        <v>0</v>
      </c>
      <c r="S540" s="653">
        <f t="shared" ref="S540" si="9188">+S541*$F540</f>
        <v>0</v>
      </c>
      <c r="T540" s="653">
        <f t="shared" ref="T540" si="9189">+T541*$F540</f>
        <v>0</v>
      </c>
      <c r="U540" s="653">
        <f t="shared" ref="U540" si="9190">+U541*$F540</f>
        <v>177717.82735776951</v>
      </c>
      <c r="V540" s="653">
        <f t="shared" ref="V540" si="9191">+V541*$F540</f>
        <v>0</v>
      </c>
      <c r="W540" s="653">
        <f t="shared" ref="W540" si="9192">+W541*$F540</f>
        <v>0</v>
      </c>
      <c r="X540" s="653">
        <f t="shared" ref="X540" si="9193">+X541*$F540</f>
        <v>0</v>
      </c>
      <c r="Y540" s="653">
        <f t="shared" ref="Y540" si="9194">+Y541*$F540</f>
        <v>0</v>
      </c>
      <c r="Z540" s="653">
        <f t="shared" ref="Z540" si="9195">+Z541*$F540</f>
        <v>0</v>
      </c>
      <c r="AA540" s="653">
        <f t="shared" ref="AA540" si="9196">+AA541*$F540</f>
        <v>0</v>
      </c>
      <c r="AB540" s="653">
        <f t="shared" ref="AB540" si="9197">+AB541*$F540</f>
        <v>0</v>
      </c>
      <c r="AC540" s="653">
        <f t="shared" ref="AC540" si="9198">+AC541*$F540</f>
        <v>0</v>
      </c>
      <c r="AD540" s="653">
        <f t="shared" ref="AD540" si="9199">+AD541*$F540</f>
        <v>0</v>
      </c>
      <c r="AE540" s="653">
        <f t="shared" ref="AE540" si="9200">+AE541*$F540</f>
        <v>0</v>
      </c>
      <c r="AF540" s="653">
        <f t="shared" ref="AF540" si="9201">+AF541*$F540</f>
        <v>0</v>
      </c>
      <c r="AG540" s="653">
        <f t="shared" ref="AG540" si="9202">+AG541*$F540</f>
        <v>0</v>
      </c>
      <c r="AH540" s="653">
        <f t="shared" ref="AH540" si="9203">+AH541*$F540</f>
        <v>0</v>
      </c>
      <c r="AI540" s="653">
        <f t="shared" ref="AI540" si="9204">+AI541*$F540</f>
        <v>0</v>
      </c>
      <c r="AJ540" s="653">
        <f t="shared" ref="AJ540" si="9205">+AJ541*$F540</f>
        <v>0</v>
      </c>
      <c r="AK540" s="653">
        <f t="shared" ref="AK540" si="9206">+AK541*$F540</f>
        <v>0</v>
      </c>
      <c r="AL540" s="653">
        <f t="shared" ref="AL540" si="9207">+AL541*$F540</f>
        <v>0</v>
      </c>
      <c r="AM540" s="653">
        <f t="shared" ref="AM540" si="9208">+AM541*$F540</f>
        <v>0</v>
      </c>
      <c r="AN540" s="653">
        <f t="shared" ref="AN540" si="9209">+AN541*$F540</f>
        <v>0</v>
      </c>
      <c r="AO540" s="653">
        <f t="shared" ref="AO540" si="9210">+AO541*$F540</f>
        <v>0</v>
      </c>
      <c r="AP540" s="653">
        <f t="shared" ref="AP540" si="9211">+AP541*$F540</f>
        <v>0</v>
      </c>
      <c r="AQ540" s="653">
        <f t="shared" ref="AQ540" si="9212">+AQ541*$F540</f>
        <v>0</v>
      </c>
      <c r="AR540" s="653">
        <f t="shared" ref="AR540" si="9213">+AR541*$F540</f>
        <v>0</v>
      </c>
      <c r="AS540" s="653">
        <f t="shared" ref="AS540" si="9214">+AS541*$F540</f>
        <v>0</v>
      </c>
      <c r="AT540" s="653">
        <f t="shared" ref="AT540" si="9215">+AT541*$F540</f>
        <v>0</v>
      </c>
      <c r="AU540" s="613">
        <f t="shared" si="8349"/>
        <v>177717.82735776951</v>
      </c>
      <c r="AV540" s="645">
        <f t="shared" si="8308"/>
        <v>0</v>
      </c>
      <c r="AW540" s="656">
        <f t="shared" si="8309"/>
        <v>0</v>
      </c>
      <c r="AX540" s="591"/>
    </row>
    <row r="541" spans="1:50" hidden="1" outlineLevel="1">
      <c r="A541" s="590"/>
      <c r="B541" s="636"/>
      <c r="C541" s="636"/>
      <c r="D541" s="651"/>
      <c r="E541" s="653"/>
      <c r="F541" s="640"/>
      <c r="G541" s="640">
        <f t="shared" si="8350"/>
        <v>1</v>
      </c>
      <c r="H541" s="658">
        <v>0</v>
      </c>
      <c r="I541" s="658">
        <v>0</v>
      </c>
      <c r="J541" s="658">
        <v>0</v>
      </c>
      <c r="K541" s="658">
        <v>0</v>
      </c>
      <c r="L541" s="658">
        <v>0</v>
      </c>
      <c r="M541" s="658">
        <v>0</v>
      </c>
      <c r="N541" s="658">
        <v>0</v>
      </c>
      <c r="O541" s="658">
        <v>0</v>
      </c>
      <c r="P541" s="658">
        <v>0</v>
      </c>
      <c r="Q541" s="658">
        <v>0</v>
      </c>
      <c r="R541" s="658">
        <v>0</v>
      </c>
      <c r="S541" s="658">
        <v>0</v>
      </c>
      <c r="T541" s="658">
        <v>0</v>
      </c>
      <c r="U541" s="658">
        <v>1</v>
      </c>
      <c r="V541" s="658">
        <v>0</v>
      </c>
      <c r="W541" s="658">
        <v>0</v>
      </c>
      <c r="X541" s="658">
        <v>0</v>
      </c>
      <c r="Y541" s="658">
        <v>0</v>
      </c>
      <c r="Z541" s="658">
        <v>0</v>
      </c>
      <c r="AA541" s="658">
        <v>0</v>
      </c>
      <c r="AB541" s="658">
        <v>0</v>
      </c>
      <c r="AC541" s="658">
        <v>0</v>
      </c>
      <c r="AD541" s="658">
        <v>0</v>
      </c>
      <c r="AE541" s="658">
        <v>0</v>
      </c>
      <c r="AF541" s="658">
        <v>0</v>
      </c>
      <c r="AG541" s="658">
        <v>0</v>
      </c>
      <c r="AH541" s="658">
        <v>0</v>
      </c>
      <c r="AI541" s="658">
        <v>0</v>
      </c>
      <c r="AJ541" s="658">
        <v>0</v>
      </c>
      <c r="AK541" s="658">
        <v>0</v>
      </c>
      <c r="AL541" s="658">
        <v>0</v>
      </c>
      <c r="AM541" s="658">
        <v>0</v>
      </c>
      <c r="AN541" s="658">
        <v>0</v>
      </c>
      <c r="AO541" s="658">
        <v>0</v>
      </c>
      <c r="AP541" s="658">
        <v>0</v>
      </c>
      <c r="AQ541" s="658">
        <v>0</v>
      </c>
      <c r="AR541" s="658">
        <v>0</v>
      </c>
      <c r="AS541" s="658">
        <v>0</v>
      </c>
      <c r="AT541" s="658">
        <v>0</v>
      </c>
      <c r="AU541" s="613">
        <f t="shared" si="8349"/>
        <v>1</v>
      </c>
      <c r="AV541" s="645">
        <f t="shared" si="8308"/>
        <v>1</v>
      </c>
      <c r="AW541" s="656" t="e">
        <f t="shared" si="8309"/>
        <v>#DIV/0!</v>
      </c>
      <c r="AX541" s="591"/>
    </row>
    <row r="542" spans="1:50" hidden="1" outlineLevel="1">
      <c r="A542" s="590"/>
      <c r="B542" s="646" t="s">
        <v>305</v>
      </c>
      <c r="C542" s="646" t="s">
        <v>771</v>
      </c>
      <c r="D542" s="647" t="s">
        <v>772</v>
      </c>
      <c r="E542" s="649"/>
      <c r="F542" s="650">
        <f>+F543+F545+F547+F549+F551+F553</f>
        <v>1004328.1555992754</v>
      </c>
      <c r="G542" s="650">
        <f t="shared" si="8350"/>
        <v>1004328.1555992754</v>
      </c>
      <c r="H542" s="650">
        <f t="shared" ref="H542:AT542" si="9216">+H543+H545+H547+H549+H551+H553</f>
        <v>0</v>
      </c>
      <c r="I542" s="650">
        <f t="shared" si="9216"/>
        <v>0</v>
      </c>
      <c r="J542" s="650">
        <f t="shared" si="9216"/>
        <v>0</v>
      </c>
      <c r="K542" s="650">
        <f t="shared" si="9216"/>
        <v>0</v>
      </c>
      <c r="L542" s="650">
        <f t="shared" si="9216"/>
        <v>0</v>
      </c>
      <c r="M542" s="650">
        <f t="shared" si="9216"/>
        <v>0</v>
      </c>
      <c r="N542" s="650">
        <f t="shared" si="9216"/>
        <v>0</v>
      </c>
      <c r="O542" s="650">
        <f t="shared" si="9216"/>
        <v>0</v>
      </c>
      <c r="P542" s="650">
        <f t="shared" si="9216"/>
        <v>0</v>
      </c>
      <c r="Q542" s="650">
        <f t="shared" si="9216"/>
        <v>0</v>
      </c>
      <c r="R542" s="650">
        <f t="shared" si="9216"/>
        <v>0</v>
      </c>
      <c r="S542" s="650">
        <f t="shared" si="9216"/>
        <v>0</v>
      </c>
      <c r="T542" s="650">
        <f t="shared" si="9216"/>
        <v>92567.142615081859</v>
      </c>
      <c r="U542" s="650">
        <f t="shared" si="9216"/>
        <v>683775.83082252671</v>
      </c>
      <c r="V542" s="650">
        <f t="shared" si="9216"/>
        <v>227985.18216166674</v>
      </c>
      <c r="W542" s="650">
        <f t="shared" si="9216"/>
        <v>0</v>
      </c>
      <c r="X542" s="650">
        <f t="shared" si="9216"/>
        <v>0</v>
      </c>
      <c r="Y542" s="650">
        <f t="shared" si="9216"/>
        <v>0</v>
      </c>
      <c r="Z542" s="650">
        <f t="shared" si="9216"/>
        <v>0</v>
      </c>
      <c r="AA542" s="650">
        <f t="shared" si="9216"/>
        <v>0</v>
      </c>
      <c r="AB542" s="650">
        <f t="shared" si="9216"/>
        <v>0</v>
      </c>
      <c r="AC542" s="650">
        <f t="shared" si="9216"/>
        <v>0</v>
      </c>
      <c r="AD542" s="650">
        <f t="shared" si="9216"/>
        <v>0</v>
      </c>
      <c r="AE542" s="650">
        <f t="shared" si="9216"/>
        <v>0</v>
      </c>
      <c r="AF542" s="650">
        <f t="shared" si="9216"/>
        <v>0</v>
      </c>
      <c r="AG542" s="650">
        <f t="shared" si="9216"/>
        <v>0</v>
      </c>
      <c r="AH542" s="650">
        <f t="shared" si="9216"/>
        <v>0</v>
      </c>
      <c r="AI542" s="650">
        <f t="shared" si="9216"/>
        <v>0</v>
      </c>
      <c r="AJ542" s="650">
        <f t="shared" si="9216"/>
        <v>0</v>
      </c>
      <c r="AK542" s="650">
        <f t="shared" si="9216"/>
        <v>0</v>
      </c>
      <c r="AL542" s="650">
        <f t="shared" si="9216"/>
        <v>0</v>
      </c>
      <c r="AM542" s="650">
        <f t="shared" si="9216"/>
        <v>0</v>
      </c>
      <c r="AN542" s="650">
        <f t="shared" si="9216"/>
        <v>0</v>
      </c>
      <c r="AO542" s="650">
        <f t="shared" si="9216"/>
        <v>0</v>
      </c>
      <c r="AP542" s="650">
        <f t="shared" si="9216"/>
        <v>0</v>
      </c>
      <c r="AQ542" s="650">
        <f t="shared" si="9216"/>
        <v>0</v>
      </c>
      <c r="AR542" s="650">
        <f t="shared" si="9216"/>
        <v>0</v>
      </c>
      <c r="AS542" s="650">
        <f t="shared" si="9216"/>
        <v>0</v>
      </c>
      <c r="AT542" s="650">
        <f t="shared" si="9216"/>
        <v>0</v>
      </c>
      <c r="AU542" s="613">
        <f t="shared" si="8349"/>
        <v>1004328.1555992754</v>
      </c>
      <c r="AV542" s="645">
        <f t="shared" si="8308"/>
        <v>0</v>
      </c>
      <c r="AW542" s="656">
        <f t="shared" si="8309"/>
        <v>0</v>
      </c>
      <c r="AX542" s="591"/>
    </row>
    <row r="543" spans="1:50" hidden="1" outlineLevel="1">
      <c r="A543" s="590"/>
      <c r="B543" s="636" t="s">
        <v>378</v>
      </c>
      <c r="C543" s="636" t="s">
        <v>773</v>
      </c>
      <c r="D543" s="651" t="s">
        <v>756</v>
      </c>
      <c r="E543" s="653"/>
      <c r="F543" s="640">
        <v>635932.96197478066</v>
      </c>
      <c r="G543" s="640">
        <f t="shared" si="8350"/>
        <v>635932.96197478066</v>
      </c>
      <c r="H543" s="653">
        <f t="shared" ref="H543" si="9217">+H544*$F543</f>
        <v>0</v>
      </c>
      <c r="I543" s="653">
        <f t="shared" ref="I543" si="9218">+I544*$F543</f>
        <v>0</v>
      </c>
      <c r="J543" s="653">
        <f t="shared" ref="J543" si="9219">+J544*$F543</f>
        <v>0</v>
      </c>
      <c r="K543" s="653">
        <f t="shared" ref="K543" si="9220">+K544*$F543</f>
        <v>0</v>
      </c>
      <c r="L543" s="653">
        <f t="shared" ref="L543" si="9221">+L544*$F543</f>
        <v>0</v>
      </c>
      <c r="M543" s="653">
        <f t="shared" ref="M543" si="9222">+M544*$F543</f>
        <v>0</v>
      </c>
      <c r="N543" s="653">
        <f t="shared" ref="N543" si="9223">+N544*$F543</f>
        <v>0</v>
      </c>
      <c r="O543" s="653">
        <f t="shared" ref="O543" si="9224">+O544*$F543</f>
        <v>0</v>
      </c>
      <c r="P543" s="653">
        <f t="shared" ref="P543" si="9225">+P544*$F543</f>
        <v>0</v>
      </c>
      <c r="Q543" s="653">
        <f t="shared" ref="Q543" si="9226">+Q544*$F543</f>
        <v>0</v>
      </c>
      <c r="R543" s="653">
        <f t="shared" ref="R543" si="9227">+R544*$F543</f>
        <v>0</v>
      </c>
      <c r="S543" s="653">
        <f t="shared" ref="S543" si="9228">+S544*$F543</f>
        <v>0</v>
      </c>
      <c r="T543" s="653">
        <f t="shared" ref="T543" si="9229">+T544*$F543</f>
        <v>0</v>
      </c>
      <c r="U543" s="653">
        <f t="shared" ref="U543" si="9230">+U544*$F543</f>
        <v>464231.06224158988</v>
      </c>
      <c r="V543" s="653">
        <f t="shared" ref="V543" si="9231">+V544*$F543</f>
        <v>171701.8997331908</v>
      </c>
      <c r="W543" s="653">
        <f t="shared" ref="W543" si="9232">+W544*$F543</f>
        <v>0</v>
      </c>
      <c r="X543" s="653">
        <f t="shared" ref="X543" si="9233">+X544*$F543</f>
        <v>0</v>
      </c>
      <c r="Y543" s="653">
        <f t="shared" ref="Y543" si="9234">+Y544*$F543</f>
        <v>0</v>
      </c>
      <c r="Z543" s="653">
        <f t="shared" ref="Z543" si="9235">+Z544*$F543</f>
        <v>0</v>
      </c>
      <c r="AA543" s="653">
        <f t="shared" ref="AA543" si="9236">+AA544*$F543</f>
        <v>0</v>
      </c>
      <c r="AB543" s="653">
        <f t="shared" ref="AB543" si="9237">+AB544*$F543</f>
        <v>0</v>
      </c>
      <c r="AC543" s="653">
        <f t="shared" ref="AC543" si="9238">+AC544*$F543</f>
        <v>0</v>
      </c>
      <c r="AD543" s="653">
        <f t="shared" ref="AD543" si="9239">+AD544*$F543</f>
        <v>0</v>
      </c>
      <c r="AE543" s="653">
        <f t="shared" ref="AE543" si="9240">+AE544*$F543</f>
        <v>0</v>
      </c>
      <c r="AF543" s="653">
        <f t="shared" ref="AF543" si="9241">+AF544*$F543</f>
        <v>0</v>
      </c>
      <c r="AG543" s="653">
        <f t="shared" ref="AG543" si="9242">+AG544*$F543</f>
        <v>0</v>
      </c>
      <c r="AH543" s="653">
        <f t="shared" ref="AH543" si="9243">+AH544*$F543</f>
        <v>0</v>
      </c>
      <c r="AI543" s="653">
        <f t="shared" ref="AI543" si="9244">+AI544*$F543</f>
        <v>0</v>
      </c>
      <c r="AJ543" s="653">
        <f t="shared" ref="AJ543" si="9245">+AJ544*$F543</f>
        <v>0</v>
      </c>
      <c r="AK543" s="653">
        <f t="shared" ref="AK543" si="9246">+AK544*$F543</f>
        <v>0</v>
      </c>
      <c r="AL543" s="653">
        <f t="shared" ref="AL543" si="9247">+AL544*$F543</f>
        <v>0</v>
      </c>
      <c r="AM543" s="653">
        <f t="shared" ref="AM543" si="9248">+AM544*$F543</f>
        <v>0</v>
      </c>
      <c r="AN543" s="653">
        <f t="shared" ref="AN543" si="9249">+AN544*$F543</f>
        <v>0</v>
      </c>
      <c r="AO543" s="653">
        <f t="shared" ref="AO543" si="9250">+AO544*$F543</f>
        <v>0</v>
      </c>
      <c r="AP543" s="653">
        <f t="shared" ref="AP543" si="9251">+AP544*$F543</f>
        <v>0</v>
      </c>
      <c r="AQ543" s="653">
        <f t="shared" ref="AQ543" si="9252">+AQ544*$F543</f>
        <v>0</v>
      </c>
      <c r="AR543" s="653">
        <f t="shared" ref="AR543" si="9253">+AR544*$F543</f>
        <v>0</v>
      </c>
      <c r="AS543" s="653">
        <f t="shared" ref="AS543" si="9254">+AS544*$F543</f>
        <v>0</v>
      </c>
      <c r="AT543" s="653">
        <f t="shared" ref="AT543" si="9255">+AT544*$F543</f>
        <v>0</v>
      </c>
      <c r="AU543" s="613">
        <f t="shared" si="8349"/>
        <v>635932.96197478066</v>
      </c>
      <c r="AV543" s="645">
        <f t="shared" si="8308"/>
        <v>0</v>
      </c>
      <c r="AW543" s="656">
        <f t="shared" si="8309"/>
        <v>0</v>
      </c>
      <c r="AX543" s="591"/>
    </row>
    <row r="544" spans="1:50" hidden="1" outlineLevel="1">
      <c r="A544" s="590"/>
      <c r="B544" s="636"/>
      <c r="C544" s="636"/>
      <c r="D544" s="651"/>
      <c r="E544" s="653"/>
      <c r="F544" s="640"/>
      <c r="G544" s="640">
        <f t="shared" si="8350"/>
        <v>1</v>
      </c>
      <c r="H544" s="658">
        <v>0</v>
      </c>
      <c r="I544" s="658">
        <v>0</v>
      </c>
      <c r="J544" s="658">
        <v>0</v>
      </c>
      <c r="K544" s="658">
        <v>0</v>
      </c>
      <c r="L544" s="658">
        <v>0</v>
      </c>
      <c r="M544" s="658">
        <v>0</v>
      </c>
      <c r="N544" s="658">
        <v>0</v>
      </c>
      <c r="O544" s="658">
        <v>0</v>
      </c>
      <c r="P544" s="658">
        <v>0</v>
      </c>
      <c r="Q544" s="658">
        <v>0</v>
      </c>
      <c r="R544" s="658">
        <v>0</v>
      </c>
      <c r="S544" s="658">
        <v>0</v>
      </c>
      <c r="T544" s="658">
        <v>0</v>
      </c>
      <c r="U544" s="658">
        <v>0.73</v>
      </c>
      <c r="V544" s="658">
        <v>0.27</v>
      </c>
      <c r="W544" s="658">
        <v>0</v>
      </c>
      <c r="X544" s="658">
        <v>0</v>
      </c>
      <c r="Y544" s="658">
        <v>0</v>
      </c>
      <c r="Z544" s="658">
        <v>0</v>
      </c>
      <c r="AA544" s="658">
        <v>0</v>
      </c>
      <c r="AB544" s="658">
        <v>0</v>
      </c>
      <c r="AC544" s="658">
        <v>0</v>
      </c>
      <c r="AD544" s="658">
        <v>0</v>
      </c>
      <c r="AE544" s="658">
        <v>0</v>
      </c>
      <c r="AF544" s="658">
        <v>0</v>
      </c>
      <c r="AG544" s="658">
        <v>0</v>
      </c>
      <c r="AH544" s="658">
        <v>0</v>
      </c>
      <c r="AI544" s="658">
        <v>0</v>
      </c>
      <c r="AJ544" s="658">
        <v>0</v>
      </c>
      <c r="AK544" s="658">
        <v>0</v>
      </c>
      <c r="AL544" s="658">
        <v>0</v>
      </c>
      <c r="AM544" s="658">
        <v>0</v>
      </c>
      <c r="AN544" s="658">
        <v>0</v>
      </c>
      <c r="AO544" s="658">
        <v>0</v>
      </c>
      <c r="AP544" s="658">
        <v>0</v>
      </c>
      <c r="AQ544" s="658">
        <v>0</v>
      </c>
      <c r="AR544" s="658">
        <v>0</v>
      </c>
      <c r="AS544" s="658">
        <v>0</v>
      </c>
      <c r="AT544" s="658">
        <v>0</v>
      </c>
      <c r="AU544" s="613">
        <f t="shared" si="8349"/>
        <v>1</v>
      </c>
      <c r="AV544" s="645">
        <f t="shared" si="8308"/>
        <v>1</v>
      </c>
      <c r="AW544" s="656" t="e">
        <f t="shared" si="8309"/>
        <v>#DIV/0!</v>
      </c>
      <c r="AX544" s="591"/>
    </row>
    <row r="545" spans="1:50" hidden="1" outlineLevel="1">
      <c r="A545" s="590"/>
      <c r="B545" s="636" t="s">
        <v>378</v>
      </c>
      <c r="C545" s="636" t="s">
        <v>774</v>
      </c>
      <c r="D545" s="651" t="s">
        <v>700</v>
      </c>
      <c r="E545" s="653"/>
      <c r="F545" s="640">
        <v>0</v>
      </c>
      <c r="G545" s="640">
        <f t="shared" si="8350"/>
        <v>0</v>
      </c>
      <c r="H545" s="653">
        <f t="shared" ref="H545" si="9256">+H546*$F545</f>
        <v>0</v>
      </c>
      <c r="I545" s="653">
        <f t="shared" ref="I545" si="9257">+I546*$F545</f>
        <v>0</v>
      </c>
      <c r="J545" s="653">
        <f t="shared" ref="J545" si="9258">+J546*$F545</f>
        <v>0</v>
      </c>
      <c r="K545" s="653">
        <f t="shared" ref="K545" si="9259">+K546*$F545</f>
        <v>0</v>
      </c>
      <c r="L545" s="653">
        <f t="shared" ref="L545" si="9260">+L546*$F545</f>
        <v>0</v>
      </c>
      <c r="M545" s="653">
        <f t="shared" ref="M545" si="9261">+M546*$F545</f>
        <v>0</v>
      </c>
      <c r="N545" s="653">
        <f t="shared" ref="N545" si="9262">+N546*$F545</f>
        <v>0</v>
      </c>
      <c r="O545" s="653">
        <f t="shared" ref="O545" si="9263">+O546*$F545</f>
        <v>0</v>
      </c>
      <c r="P545" s="653">
        <f t="shared" ref="P545" si="9264">+P546*$F545</f>
        <v>0</v>
      </c>
      <c r="Q545" s="653">
        <f t="shared" ref="Q545" si="9265">+Q546*$F545</f>
        <v>0</v>
      </c>
      <c r="R545" s="653">
        <f t="shared" ref="R545" si="9266">+R546*$F545</f>
        <v>0</v>
      </c>
      <c r="S545" s="653">
        <f t="shared" ref="S545" si="9267">+S546*$F545</f>
        <v>0</v>
      </c>
      <c r="T545" s="653">
        <f t="shared" ref="T545" si="9268">+T546*$F545</f>
        <v>0</v>
      </c>
      <c r="U545" s="653">
        <f t="shared" ref="U545" si="9269">+U546*$F545</f>
        <v>0</v>
      </c>
      <c r="V545" s="653">
        <f t="shared" ref="V545" si="9270">+V546*$F545</f>
        <v>0</v>
      </c>
      <c r="W545" s="653">
        <f t="shared" ref="W545" si="9271">+W546*$F545</f>
        <v>0</v>
      </c>
      <c r="X545" s="653">
        <f t="shared" ref="X545" si="9272">+X546*$F545</f>
        <v>0</v>
      </c>
      <c r="Y545" s="653">
        <f t="shared" ref="Y545" si="9273">+Y546*$F545</f>
        <v>0</v>
      </c>
      <c r="Z545" s="653">
        <f t="shared" ref="Z545" si="9274">+Z546*$F545</f>
        <v>0</v>
      </c>
      <c r="AA545" s="653">
        <f t="shared" ref="AA545" si="9275">+AA546*$F545</f>
        <v>0</v>
      </c>
      <c r="AB545" s="653">
        <f t="shared" ref="AB545" si="9276">+AB546*$F545</f>
        <v>0</v>
      </c>
      <c r="AC545" s="653">
        <f t="shared" ref="AC545" si="9277">+AC546*$F545</f>
        <v>0</v>
      </c>
      <c r="AD545" s="653">
        <f t="shared" ref="AD545" si="9278">+AD546*$F545</f>
        <v>0</v>
      </c>
      <c r="AE545" s="653">
        <f t="shared" ref="AE545" si="9279">+AE546*$F545</f>
        <v>0</v>
      </c>
      <c r="AF545" s="653">
        <f t="shared" ref="AF545" si="9280">+AF546*$F545</f>
        <v>0</v>
      </c>
      <c r="AG545" s="653">
        <f t="shared" ref="AG545" si="9281">+AG546*$F545</f>
        <v>0</v>
      </c>
      <c r="AH545" s="653">
        <f t="shared" ref="AH545" si="9282">+AH546*$F545</f>
        <v>0</v>
      </c>
      <c r="AI545" s="653">
        <f t="shared" ref="AI545" si="9283">+AI546*$F545</f>
        <v>0</v>
      </c>
      <c r="AJ545" s="653">
        <f t="shared" ref="AJ545" si="9284">+AJ546*$F545</f>
        <v>0</v>
      </c>
      <c r="AK545" s="653">
        <f t="shared" ref="AK545" si="9285">+AK546*$F545</f>
        <v>0</v>
      </c>
      <c r="AL545" s="653">
        <f t="shared" ref="AL545" si="9286">+AL546*$F545</f>
        <v>0</v>
      </c>
      <c r="AM545" s="653">
        <f t="shared" ref="AM545" si="9287">+AM546*$F545</f>
        <v>0</v>
      </c>
      <c r="AN545" s="653">
        <f t="shared" ref="AN545" si="9288">+AN546*$F545</f>
        <v>0</v>
      </c>
      <c r="AO545" s="653">
        <f t="shared" ref="AO545" si="9289">+AO546*$F545</f>
        <v>0</v>
      </c>
      <c r="AP545" s="653">
        <f t="shared" ref="AP545" si="9290">+AP546*$F545</f>
        <v>0</v>
      </c>
      <c r="AQ545" s="653">
        <f t="shared" ref="AQ545" si="9291">+AQ546*$F545</f>
        <v>0</v>
      </c>
      <c r="AR545" s="653">
        <f t="shared" ref="AR545" si="9292">+AR546*$F545</f>
        <v>0</v>
      </c>
      <c r="AS545" s="653">
        <f t="shared" ref="AS545" si="9293">+AS546*$F545</f>
        <v>0</v>
      </c>
      <c r="AT545" s="653">
        <f t="shared" ref="AT545" si="9294">+AT546*$F545</f>
        <v>0</v>
      </c>
      <c r="AU545" s="613">
        <f t="shared" si="8349"/>
        <v>0</v>
      </c>
      <c r="AV545" s="645">
        <f t="shared" si="8308"/>
        <v>0</v>
      </c>
      <c r="AW545" s="656" t="e">
        <f t="shared" si="8309"/>
        <v>#DIV/0!</v>
      </c>
      <c r="AX545" s="591"/>
    </row>
    <row r="546" spans="1:50" hidden="1" outlineLevel="1">
      <c r="A546" s="590"/>
      <c r="B546" s="636"/>
      <c r="C546" s="636"/>
      <c r="D546" s="651"/>
      <c r="E546" s="653"/>
      <c r="F546" s="640"/>
      <c r="G546" s="640">
        <f t="shared" si="8350"/>
        <v>1</v>
      </c>
      <c r="H546" s="658">
        <v>0</v>
      </c>
      <c r="I546" s="658">
        <v>0</v>
      </c>
      <c r="J546" s="658">
        <v>0</v>
      </c>
      <c r="K546" s="658">
        <v>0</v>
      </c>
      <c r="L546" s="658">
        <v>0</v>
      </c>
      <c r="M546" s="658">
        <v>0</v>
      </c>
      <c r="N546" s="658">
        <v>0</v>
      </c>
      <c r="O546" s="658">
        <v>0</v>
      </c>
      <c r="P546" s="658">
        <v>0</v>
      </c>
      <c r="Q546" s="658">
        <v>0</v>
      </c>
      <c r="R546" s="658">
        <v>0</v>
      </c>
      <c r="S546" s="658">
        <v>0</v>
      </c>
      <c r="T546" s="658">
        <v>0</v>
      </c>
      <c r="U546" s="658">
        <v>0.73</v>
      </c>
      <c r="V546" s="658">
        <v>0.27</v>
      </c>
      <c r="W546" s="658">
        <v>0</v>
      </c>
      <c r="X546" s="658">
        <v>0</v>
      </c>
      <c r="Y546" s="658">
        <v>0</v>
      </c>
      <c r="Z546" s="658">
        <v>0</v>
      </c>
      <c r="AA546" s="658">
        <v>0</v>
      </c>
      <c r="AB546" s="658">
        <v>0</v>
      </c>
      <c r="AC546" s="658">
        <v>0</v>
      </c>
      <c r="AD546" s="658">
        <v>0</v>
      </c>
      <c r="AE546" s="658">
        <v>0</v>
      </c>
      <c r="AF546" s="658">
        <v>0</v>
      </c>
      <c r="AG546" s="658">
        <v>0</v>
      </c>
      <c r="AH546" s="658">
        <v>0</v>
      </c>
      <c r="AI546" s="658">
        <v>0</v>
      </c>
      <c r="AJ546" s="658">
        <v>0</v>
      </c>
      <c r="AK546" s="658">
        <v>0</v>
      </c>
      <c r="AL546" s="658">
        <v>0</v>
      </c>
      <c r="AM546" s="658">
        <v>0</v>
      </c>
      <c r="AN546" s="658">
        <v>0</v>
      </c>
      <c r="AO546" s="658">
        <v>0</v>
      </c>
      <c r="AP546" s="658">
        <v>0</v>
      </c>
      <c r="AQ546" s="658">
        <v>0</v>
      </c>
      <c r="AR546" s="658">
        <v>0</v>
      </c>
      <c r="AS546" s="658">
        <v>0</v>
      </c>
      <c r="AT546" s="658">
        <v>0</v>
      </c>
      <c r="AU546" s="613">
        <f t="shared" si="8349"/>
        <v>1</v>
      </c>
      <c r="AV546" s="645">
        <f t="shared" si="8308"/>
        <v>1</v>
      </c>
      <c r="AW546" s="656" t="e">
        <f t="shared" si="8309"/>
        <v>#DIV/0!</v>
      </c>
      <c r="AX546" s="591"/>
    </row>
    <row r="547" spans="1:50" hidden="1" outlineLevel="1">
      <c r="A547" s="590"/>
      <c r="B547" s="636" t="s">
        <v>378</v>
      </c>
      <c r="C547" s="636" t="s">
        <v>775</v>
      </c>
      <c r="D547" s="651" t="s">
        <v>721</v>
      </c>
      <c r="E547" s="653"/>
      <c r="F547" s="640">
        <v>30738.774229178391</v>
      </c>
      <c r="G547" s="640">
        <f t="shared" si="8350"/>
        <v>30738.774229178394</v>
      </c>
      <c r="H547" s="653">
        <f t="shared" ref="H547" si="9295">+H548*$F547</f>
        <v>0</v>
      </c>
      <c r="I547" s="653">
        <f t="shared" ref="I547" si="9296">+I548*$F547</f>
        <v>0</v>
      </c>
      <c r="J547" s="653">
        <f t="shared" ref="J547" si="9297">+J548*$F547</f>
        <v>0</v>
      </c>
      <c r="K547" s="653">
        <f t="shared" ref="K547" si="9298">+K548*$F547</f>
        <v>0</v>
      </c>
      <c r="L547" s="653">
        <f t="shared" ref="L547" si="9299">+L548*$F547</f>
        <v>0</v>
      </c>
      <c r="M547" s="653">
        <f t="shared" ref="M547" si="9300">+M548*$F547</f>
        <v>0</v>
      </c>
      <c r="N547" s="653">
        <f t="shared" ref="N547" si="9301">+N548*$F547</f>
        <v>0</v>
      </c>
      <c r="O547" s="653">
        <f t="shared" ref="O547" si="9302">+O548*$F547</f>
        <v>0</v>
      </c>
      <c r="P547" s="653">
        <f t="shared" ref="P547" si="9303">+P548*$F547</f>
        <v>0</v>
      </c>
      <c r="Q547" s="653">
        <f t="shared" ref="Q547" si="9304">+Q548*$F547</f>
        <v>0</v>
      </c>
      <c r="R547" s="653">
        <f t="shared" ref="R547" si="9305">+R548*$F547</f>
        <v>0</v>
      </c>
      <c r="S547" s="653">
        <f t="shared" ref="S547" si="9306">+S548*$F547</f>
        <v>0</v>
      </c>
      <c r="T547" s="653">
        <f t="shared" ref="T547" si="9307">+T548*$F547</f>
        <v>0</v>
      </c>
      <c r="U547" s="653">
        <f t="shared" ref="U547" si="9308">+U548*$F547</f>
        <v>22439.305187300226</v>
      </c>
      <c r="V547" s="653">
        <f t="shared" ref="V547" si="9309">+V548*$F547</f>
        <v>8299.4690418781665</v>
      </c>
      <c r="W547" s="653">
        <f t="shared" ref="W547" si="9310">+W548*$F547</f>
        <v>0</v>
      </c>
      <c r="X547" s="653">
        <f t="shared" ref="X547" si="9311">+X548*$F547</f>
        <v>0</v>
      </c>
      <c r="Y547" s="653">
        <f t="shared" ref="Y547" si="9312">+Y548*$F547</f>
        <v>0</v>
      </c>
      <c r="Z547" s="653">
        <f t="shared" ref="Z547" si="9313">+Z548*$F547</f>
        <v>0</v>
      </c>
      <c r="AA547" s="653">
        <f t="shared" ref="AA547" si="9314">+AA548*$F547</f>
        <v>0</v>
      </c>
      <c r="AB547" s="653">
        <f t="shared" ref="AB547" si="9315">+AB548*$F547</f>
        <v>0</v>
      </c>
      <c r="AC547" s="653">
        <f t="shared" ref="AC547" si="9316">+AC548*$F547</f>
        <v>0</v>
      </c>
      <c r="AD547" s="653">
        <f t="shared" ref="AD547" si="9317">+AD548*$F547</f>
        <v>0</v>
      </c>
      <c r="AE547" s="653">
        <f t="shared" ref="AE547" si="9318">+AE548*$F547</f>
        <v>0</v>
      </c>
      <c r="AF547" s="653">
        <f t="shared" ref="AF547" si="9319">+AF548*$F547</f>
        <v>0</v>
      </c>
      <c r="AG547" s="653">
        <f t="shared" ref="AG547" si="9320">+AG548*$F547</f>
        <v>0</v>
      </c>
      <c r="AH547" s="653">
        <f t="shared" ref="AH547" si="9321">+AH548*$F547</f>
        <v>0</v>
      </c>
      <c r="AI547" s="653">
        <f t="shared" ref="AI547" si="9322">+AI548*$F547</f>
        <v>0</v>
      </c>
      <c r="AJ547" s="653">
        <f t="shared" ref="AJ547" si="9323">+AJ548*$F547</f>
        <v>0</v>
      </c>
      <c r="AK547" s="653">
        <f t="shared" ref="AK547" si="9324">+AK548*$F547</f>
        <v>0</v>
      </c>
      <c r="AL547" s="653">
        <f t="shared" ref="AL547" si="9325">+AL548*$F547</f>
        <v>0</v>
      </c>
      <c r="AM547" s="653">
        <f t="shared" ref="AM547" si="9326">+AM548*$F547</f>
        <v>0</v>
      </c>
      <c r="AN547" s="653">
        <f t="shared" ref="AN547" si="9327">+AN548*$F547</f>
        <v>0</v>
      </c>
      <c r="AO547" s="653">
        <f t="shared" ref="AO547" si="9328">+AO548*$F547</f>
        <v>0</v>
      </c>
      <c r="AP547" s="653">
        <f t="shared" ref="AP547" si="9329">+AP548*$F547</f>
        <v>0</v>
      </c>
      <c r="AQ547" s="653">
        <f t="shared" ref="AQ547" si="9330">+AQ548*$F547</f>
        <v>0</v>
      </c>
      <c r="AR547" s="653">
        <f t="shared" ref="AR547" si="9331">+AR548*$F547</f>
        <v>0</v>
      </c>
      <c r="AS547" s="653">
        <f t="shared" ref="AS547" si="9332">+AS548*$F547</f>
        <v>0</v>
      </c>
      <c r="AT547" s="653">
        <f t="shared" ref="AT547" si="9333">+AT548*$F547</f>
        <v>0</v>
      </c>
      <c r="AU547" s="613">
        <f t="shared" si="8349"/>
        <v>30738.774229178394</v>
      </c>
      <c r="AV547" s="645">
        <f t="shared" si="8308"/>
        <v>0</v>
      </c>
      <c r="AW547" s="656">
        <f t="shared" si="8309"/>
        <v>0</v>
      </c>
      <c r="AX547" s="591"/>
    </row>
    <row r="548" spans="1:50" hidden="1" outlineLevel="1">
      <c r="A548" s="590"/>
      <c r="B548" s="636"/>
      <c r="C548" s="636"/>
      <c r="D548" s="651"/>
      <c r="E548" s="653"/>
      <c r="F548" s="640"/>
      <c r="G548" s="640">
        <f t="shared" si="8350"/>
        <v>1</v>
      </c>
      <c r="H548" s="658">
        <v>0</v>
      </c>
      <c r="I548" s="658">
        <v>0</v>
      </c>
      <c r="J548" s="658">
        <v>0</v>
      </c>
      <c r="K548" s="658">
        <v>0</v>
      </c>
      <c r="L548" s="658">
        <v>0</v>
      </c>
      <c r="M548" s="658">
        <v>0</v>
      </c>
      <c r="N548" s="658">
        <v>0</v>
      </c>
      <c r="O548" s="658">
        <v>0</v>
      </c>
      <c r="P548" s="658">
        <v>0</v>
      </c>
      <c r="Q548" s="658">
        <v>0</v>
      </c>
      <c r="R548" s="658">
        <v>0</v>
      </c>
      <c r="S548" s="658">
        <v>0</v>
      </c>
      <c r="T548" s="658">
        <v>0</v>
      </c>
      <c r="U548" s="658">
        <v>0.73</v>
      </c>
      <c r="V548" s="658">
        <v>0.27</v>
      </c>
      <c r="W548" s="658">
        <v>0</v>
      </c>
      <c r="X548" s="658">
        <v>0</v>
      </c>
      <c r="Y548" s="658">
        <v>0</v>
      </c>
      <c r="Z548" s="658">
        <v>0</v>
      </c>
      <c r="AA548" s="658">
        <v>0</v>
      </c>
      <c r="AB548" s="658">
        <v>0</v>
      </c>
      <c r="AC548" s="658">
        <v>0</v>
      </c>
      <c r="AD548" s="658">
        <v>0</v>
      </c>
      <c r="AE548" s="658">
        <v>0</v>
      </c>
      <c r="AF548" s="658">
        <v>0</v>
      </c>
      <c r="AG548" s="658">
        <v>0</v>
      </c>
      <c r="AH548" s="658">
        <v>0</v>
      </c>
      <c r="AI548" s="658">
        <v>0</v>
      </c>
      <c r="AJ548" s="658">
        <v>0</v>
      </c>
      <c r="AK548" s="658">
        <v>0</v>
      </c>
      <c r="AL548" s="658">
        <v>0</v>
      </c>
      <c r="AM548" s="658">
        <v>0</v>
      </c>
      <c r="AN548" s="658">
        <v>0</v>
      </c>
      <c r="AO548" s="658">
        <v>0</v>
      </c>
      <c r="AP548" s="658">
        <v>0</v>
      </c>
      <c r="AQ548" s="658">
        <v>0</v>
      </c>
      <c r="AR548" s="658">
        <v>0</v>
      </c>
      <c r="AS548" s="658">
        <v>0</v>
      </c>
      <c r="AT548" s="658">
        <v>0</v>
      </c>
      <c r="AU548" s="613">
        <f t="shared" si="8349"/>
        <v>1</v>
      </c>
      <c r="AV548" s="645">
        <f t="shared" ref="AV548:AV611" si="9334">+G548-F548</f>
        <v>1</v>
      </c>
      <c r="AW548" s="656" t="e">
        <f t="shared" ref="AW548:AW611" si="9335">+AV548/F548</f>
        <v>#DIV/0!</v>
      </c>
      <c r="AX548" s="591"/>
    </row>
    <row r="549" spans="1:50" hidden="1" outlineLevel="1">
      <c r="A549" s="590"/>
      <c r="B549" s="636" t="s">
        <v>378</v>
      </c>
      <c r="C549" s="636" t="s">
        <v>776</v>
      </c>
      <c r="D549" s="651" t="s">
        <v>706</v>
      </c>
      <c r="E549" s="653"/>
      <c r="F549" s="640">
        <v>93990.747555575217</v>
      </c>
      <c r="G549" s="640">
        <f t="shared" si="8350"/>
        <v>93990.747555575217</v>
      </c>
      <c r="H549" s="653">
        <f t="shared" ref="H549" si="9336">+H550*$F549</f>
        <v>0</v>
      </c>
      <c r="I549" s="653">
        <f t="shared" ref="I549" si="9337">+I550*$F549</f>
        <v>0</v>
      </c>
      <c r="J549" s="653">
        <f t="shared" ref="J549" si="9338">+J550*$F549</f>
        <v>0</v>
      </c>
      <c r="K549" s="653">
        <f t="shared" ref="K549" si="9339">+K550*$F549</f>
        <v>0</v>
      </c>
      <c r="L549" s="653">
        <f t="shared" ref="L549" si="9340">+L550*$F549</f>
        <v>0</v>
      </c>
      <c r="M549" s="653">
        <f t="shared" ref="M549" si="9341">+M550*$F549</f>
        <v>0</v>
      </c>
      <c r="N549" s="653">
        <f t="shared" ref="N549" si="9342">+N550*$F549</f>
        <v>0</v>
      </c>
      <c r="O549" s="653">
        <f t="shared" ref="O549" si="9343">+O550*$F549</f>
        <v>0</v>
      </c>
      <c r="P549" s="653">
        <f t="shared" ref="P549" si="9344">+P550*$F549</f>
        <v>0</v>
      </c>
      <c r="Q549" s="653">
        <f t="shared" ref="Q549" si="9345">+Q550*$F549</f>
        <v>0</v>
      </c>
      <c r="R549" s="653">
        <f t="shared" ref="R549" si="9346">+R550*$F549</f>
        <v>0</v>
      </c>
      <c r="S549" s="653">
        <f t="shared" ref="S549" si="9347">+S550*$F549</f>
        <v>0</v>
      </c>
      <c r="T549" s="653">
        <f t="shared" ref="T549" si="9348">+T550*$F549</f>
        <v>58274.263484456635</v>
      </c>
      <c r="U549" s="653">
        <f t="shared" ref="U549" si="9349">+U550*$F549</f>
        <v>35716.484071118583</v>
      </c>
      <c r="V549" s="653">
        <f t="shared" ref="V549" si="9350">+V550*$F549</f>
        <v>0</v>
      </c>
      <c r="W549" s="653">
        <f t="shared" ref="W549" si="9351">+W550*$F549</f>
        <v>0</v>
      </c>
      <c r="X549" s="653">
        <f t="shared" ref="X549" si="9352">+X550*$F549</f>
        <v>0</v>
      </c>
      <c r="Y549" s="653">
        <f t="shared" ref="Y549" si="9353">+Y550*$F549</f>
        <v>0</v>
      </c>
      <c r="Z549" s="653">
        <f t="shared" ref="Z549" si="9354">+Z550*$F549</f>
        <v>0</v>
      </c>
      <c r="AA549" s="653">
        <f t="shared" ref="AA549" si="9355">+AA550*$F549</f>
        <v>0</v>
      </c>
      <c r="AB549" s="653">
        <f t="shared" ref="AB549" si="9356">+AB550*$F549</f>
        <v>0</v>
      </c>
      <c r="AC549" s="653">
        <f t="shared" ref="AC549" si="9357">+AC550*$F549</f>
        <v>0</v>
      </c>
      <c r="AD549" s="653">
        <f t="shared" ref="AD549" si="9358">+AD550*$F549</f>
        <v>0</v>
      </c>
      <c r="AE549" s="653">
        <f t="shared" ref="AE549" si="9359">+AE550*$F549</f>
        <v>0</v>
      </c>
      <c r="AF549" s="653">
        <f t="shared" ref="AF549" si="9360">+AF550*$F549</f>
        <v>0</v>
      </c>
      <c r="AG549" s="653">
        <f t="shared" ref="AG549" si="9361">+AG550*$F549</f>
        <v>0</v>
      </c>
      <c r="AH549" s="653">
        <f t="shared" ref="AH549" si="9362">+AH550*$F549</f>
        <v>0</v>
      </c>
      <c r="AI549" s="653">
        <f t="shared" ref="AI549" si="9363">+AI550*$F549</f>
        <v>0</v>
      </c>
      <c r="AJ549" s="653">
        <f t="shared" ref="AJ549" si="9364">+AJ550*$F549</f>
        <v>0</v>
      </c>
      <c r="AK549" s="653">
        <f t="shared" ref="AK549" si="9365">+AK550*$F549</f>
        <v>0</v>
      </c>
      <c r="AL549" s="653">
        <f t="shared" ref="AL549" si="9366">+AL550*$F549</f>
        <v>0</v>
      </c>
      <c r="AM549" s="653">
        <f t="shared" ref="AM549" si="9367">+AM550*$F549</f>
        <v>0</v>
      </c>
      <c r="AN549" s="653">
        <f t="shared" ref="AN549" si="9368">+AN550*$F549</f>
        <v>0</v>
      </c>
      <c r="AO549" s="653">
        <f t="shared" ref="AO549" si="9369">+AO550*$F549</f>
        <v>0</v>
      </c>
      <c r="AP549" s="653">
        <f t="shared" ref="AP549" si="9370">+AP550*$F549</f>
        <v>0</v>
      </c>
      <c r="AQ549" s="653">
        <f t="shared" ref="AQ549" si="9371">+AQ550*$F549</f>
        <v>0</v>
      </c>
      <c r="AR549" s="653">
        <f t="shared" ref="AR549" si="9372">+AR550*$F549</f>
        <v>0</v>
      </c>
      <c r="AS549" s="653">
        <f t="shared" ref="AS549" si="9373">+AS550*$F549</f>
        <v>0</v>
      </c>
      <c r="AT549" s="653">
        <f t="shared" ref="AT549" si="9374">+AT550*$F549</f>
        <v>0</v>
      </c>
      <c r="AU549" s="613">
        <f t="shared" ref="AU549:AU612" si="9375">SUM(H549:AT549)</f>
        <v>93990.747555575217</v>
      </c>
      <c r="AV549" s="645">
        <f t="shared" si="9334"/>
        <v>0</v>
      </c>
      <c r="AW549" s="656">
        <f t="shared" si="9335"/>
        <v>0</v>
      </c>
      <c r="AX549" s="591"/>
    </row>
    <row r="550" spans="1:50" hidden="1" outlineLevel="1">
      <c r="A550" s="590"/>
      <c r="B550" s="636"/>
      <c r="C550" s="636"/>
      <c r="D550" s="651"/>
      <c r="E550" s="653"/>
      <c r="F550" s="640"/>
      <c r="G550" s="640">
        <f t="shared" si="8350"/>
        <v>1</v>
      </c>
      <c r="H550" s="658">
        <v>0</v>
      </c>
      <c r="I550" s="658">
        <v>0</v>
      </c>
      <c r="J550" s="658">
        <v>0</v>
      </c>
      <c r="K550" s="658">
        <v>0</v>
      </c>
      <c r="L550" s="658">
        <v>0</v>
      </c>
      <c r="M550" s="658">
        <v>0</v>
      </c>
      <c r="N550" s="658">
        <v>0</v>
      </c>
      <c r="O550" s="658">
        <v>0</v>
      </c>
      <c r="P550" s="658">
        <v>0</v>
      </c>
      <c r="Q550" s="658">
        <v>0</v>
      </c>
      <c r="R550" s="658">
        <v>0</v>
      </c>
      <c r="S550" s="658">
        <v>0</v>
      </c>
      <c r="T550" s="658">
        <v>0.62</v>
      </c>
      <c r="U550" s="658">
        <v>0.38</v>
      </c>
      <c r="V550" s="658">
        <v>0</v>
      </c>
      <c r="W550" s="658">
        <v>0</v>
      </c>
      <c r="X550" s="658">
        <v>0</v>
      </c>
      <c r="Y550" s="658">
        <v>0</v>
      </c>
      <c r="Z550" s="658">
        <v>0</v>
      </c>
      <c r="AA550" s="658">
        <v>0</v>
      </c>
      <c r="AB550" s="658">
        <v>0</v>
      </c>
      <c r="AC550" s="658">
        <v>0</v>
      </c>
      <c r="AD550" s="658">
        <v>0</v>
      </c>
      <c r="AE550" s="658">
        <v>0</v>
      </c>
      <c r="AF550" s="658">
        <v>0</v>
      </c>
      <c r="AG550" s="658">
        <v>0</v>
      </c>
      <c r="AH550" s="658">
        <v>0</v>
      </c>
      <c r="AI550" s="658">
        <v>0</v>
      </c>
      <c r="AJ550" s="658">
        <v>0</v>
      </c>
      <c r="AK550" s="658">
        <v>0</v>
      </c>
      <c r="AL550" s="658">
        <v>0</v>
      </c>
      <c r="AM550" s="658">
        <v>0</v>
      </c>
      <c r="AN550" s="658">
        <v>0</v>
      </c>
      <c r="AO550" s="658">
        <v>0</v>
      </c>
      <c r="AP550" s="658">
        <v>0</v>
      </c>
      <c r="AQ550" s="658">
        <v>0</v>
      </c>
      <c r="AR550" s="658">
        <v>0</v>
      </c>
      <c r="AS550" s="658">
        <v>0</v>
      </c>
      <c r="AT550" s="658">
        <v>0</v>
      </c>
      <c r="AU550" s="613">
        <f t="shared" si="9375"/>
        <v>1</v>
      </c>
      <c r="AV550" s="645">
        <f t="shared" si="9334"/>
        <v>1</v>
      </c>
      <c r="AW550" s="656" t="e">
        <f t="shared" si="9335"/>
        <v>#DIV/0!</v>
      </c>
      <c r="AX550" s="591"/>
    </row>
    <row r="551" spans="1:50" hidden="1" outlineLevel="1">
      <c r="A551" s="590"/>
      <c r="B551" s="636" t="s">
        <v>378</v>
      </c>
      <c r="C551" s="636" t="s">
        <v>777</v>
      </c>
      <c r="D551" s="651" t="s">
        <v>704</v>
      </c>
      <c r="E551" s="653"/>
      <c r="F551" s="640">
        <v>65947.844481971581</v>
      </c>
      <c r="G551" s="640">
        <f t="shared" ref="G551:G614" si="9376">SUM(H551:AT551)</f>
        <v>65947.844481971581</v>
      </c>
      <c r="H551" s="653">
        <f t="shared" ref="H551" si="9377">+H552*$F551</f>
        <v>0</v>
      </c>
      <c r="I551" s="653">
        <f t="shared" ref="I551" si="9378">+I552*$F551</f>
        <v>0</v>
      </c>
      <c r="J551" s="653">
        <f t="shared" ref="J551" si="9379">+J552*$F551</f>
        <v>0</v>
      </c>
      <c r="K551" s="653">
        <f t="shared" ref="K551" si="9380">+K552*$F551</f>
        <v>0</v>
      </c>
      <c r="L551" s="653">
        <f t="shared" ref="L551" si="9381">+L552*$F551</f>
        <v>0</v>
      </c>
      <c r="M551" s="653">
        <f t="shared" ref="M551" si="9382">+M552*$F551</f>
        <v>0</v>
      </c>
      <c r="N551" s="653">
        <f t="shared" ref="N551" si="9383">+N552*$F551</f>
        <v>0</v>
      </c>
      <c r="O551" s="653">
        <f t="shared" ref="O551" si="9384">+O552*$F551</f>
        <v>0</v>
      </c>
      <c r="P551" s="653">
        <f t="shared" ref="P551" si="9385">+P552*$F551</f>
        <v>0</v>
      </c>
      <c r="Q551" s="653">
        <f t="shared" ref="Q551" si="9386">+Q552*$F551</f>
        <v>0</v>
      </c>
      <c r="R551" s="653">
        <f t="shared" ref="R551" si="9387">+R552*$F551</f>
        <v>0</v>
      </c>
      <c r="S551" s="653">
        <f t="shared" ref="S551" si="9388">+S552*$F551</f>
        <v>0</v>
      </c>
      <c r="T551" s="653">
        <f t="shared" ref="T551" si="9389">+T552*$F551</f>
        <v>34292.879130625224</v>
      </c>
      <c r="U551" s="653">
        <f t="shared" ref="U551" si="9390">+U552*$F551</f>
        <v>31654.965351346356</v>
      </c>
      <c r="V551" s="653">
        <f t="shared" ref="V551" si="9391">+V552*$F551</f>
        <v>0</v>
      </c>
      <c r="W551" s="653">
        <f t="shared" ref="W551" si="9392">+W552*$F551</f>
        <v>0</v>
      </c>
      <c r="X551" s="653">
        <f t="shared" ref="X551" si="9393">+X552*$F551</f>
        <v>0</v>
      </c>
      <c r="Y551" s="653">
        <f t="shared" ref="Y551" si="9394">+Y552*$F551</f>
        <v>0</v>
      </c>
      <c r="Z551" s="653">
        <f t="shared" ref="Z551" si="9395">+Z552*$F551</f>
        <v>0</v>
      </c>
      <c r="AA551" s="653">
        <f t="shared" ref="AA551" si="9396">+AA552*$F551</f>
        <v>0</v>
      </c>
      <c r="AB551" s="653">
        <f t="shared" ref="AB551" si="9397">+AB552*$F551</f>
        <v>0</v>
      </c>
      <c r="AC551" s="653">
        <f t="shared" ref="AC551" si="9398">+AC552*$F551</f>
        <v>0</v>
      </c>
      <c r="AD551" s="653">
        <f t="shared" ref="AD551" si="9399">+AD552*$F551</f>
        <v>0</v>
      </c>
      <c r="AE551" s="653">
        <f t="shared" ref="AE551" si="9400">+AE552*$F551</f>
        <v>0</v>
      </c>
      <c r="AF551" s="653">
        <f t="shared" ref="AF551" si="9401">+AF552*$F551</f>
        <v>0</v>
      </c>
      <c r="AG551" s="653">
        <f t="shared" ref="AG551" si="9402">+AG552*$F551</f>
        <v>0</v>
      </c>
      <c r="AH551" s="653">
        <f t="shared" ref="AH551" si="9403">+AH552*$F551</f>
        <v>0</v>
      </c>
      <c r="AI551" s="653">
        <f t="shared" ref="AI551" si="9404">+AI552*$F551</f>
        <v>0</v>
      </c>
      <c r="AJ551" s="653">
        <f t="shared" ref="AJ551" si="9405">+AJ552*$F551</f>
        <v>0</v>
      </c>
      <c r="AK551" s="653">
        <f t="shared" ref="AK551" si="9406">+AK552*$F551</f>
        <v>0</v>
      </c>
      <c r="AL551" s="653">
        <f t="shared" ref="AL551" si="9407">+AL552*$F551</f>
        <v>0</v>
      </c>
      <c r="AM551" s="653">
        <f t="shared" ref="AM551" si="9408">+AM552*$F551</f>
        <v>0</v>
      </c>
      <c r="AN551" s="653">
        <f t="shared" ref="AN551" si="9409">+AN552*$F551</f>
        <v>0</v>
      </c>
      <c r="AO551" s="653">
        <f t="shared" ref="AO551" si="9410">+AO552*$F551</f>
        <v>0</v>
      </c>
      <c r="AP551" s="653">
        <f t="shared" ref="AP551" si="9411">+AP552*$F551</f>
        <v>0</v>
      </c>
      <c r="AQ551" s="653">
        <f t="shared" ref="AQ551" si="9412">+AQ552*$F551</f>
        <v>0</v>
      </c>
      <c r="AR551" s="653">
        <f t="shared" ref="AR551" si="9413">+AR552*$F551</f>
        <v>0</v>
      </c>
      <c r="AS551" s="653">
        <f t="shared" ref="AS551" si="9414">+AS552*$F551</f>
        <v>0</v>
      </c>
      <c r="AT551" s="653">
        <f t="shared" ref="AT551" si="9415">+AT552*$F551</f>
        <v>0</v>
      </c>
      <c r="AU551" s="613">
        <f t="shared" si="9375"/>
        <v>65947.844481971581</v>
      </c>
      <c r="AV551" s="645">
        <f t="shared" si="9334"/>
        <v>0</v>
      </c>
      <c r="AW551" s="656">
        <f t="shared" si="9335"/>
        <v>0</v>
      </c>
      <c r="AX551" s="591"/>
    </row>
    <row r="552" spans="1:50" hidden="1" outlineLevel="1">
      <c r="A552" s="590"/>
      <c r="B552" s="636"/>
      <c r="C552" s="636"/>
      <c r="D552" s="651"/>
      <c r="E552" s="653"/>
      <c r="F552" s="640"/>
      <c r="G552" s="640">
        <f t="shared" si="9376"/>
        <v>1</v>
      </c>
      <c r="H552" s="658">
        <v>0</v>
      </c>
      <c r="I552" s="658">
        <v>0</v>
      </c>
      <c r="J552" s="658">
        <v>0</v>
      </c>
      <c r="K552" s="658">
        <v>0</v>
      </c>
      <c r="L552" s="658">
        <v>0</v>
      </c>
      <c r="M552" s="658">
        <v>0</v>
      </c>
      <c r="N552" s="658">
        <v>0</v>
      </c>
      <c r="O552" s="658">
        <v>0</v>
      </c>
      <c r="P552" s="658">
        <v>0</v>
      </c>
      <c r="Q552" s="658">
        <v>0</v>
      </c>
      <c r="R552" s="658">
        <v>0</v>
      </c>
      <c r="S552" s="658">
        <v>0</v>
      </c>
      <c r="T552" s="658">
        <v>0.52</v>
      </c>
      <c r="U552" s="658">
        <v>0.48</v>
      </c>
      <c r="V552" s="658">
        <v>0</v>
      </c>
      <c r="W552" s="658">
        <v>0</v>
      </c>
      <c r="X552" s="658">
        <v>0</v>
      </c>
      <c r="Y552" s="658">
        <v>0</v>
      </c>
      <c r="Z552" s="658">
        <v>0</v>
      </c>
      <c r="AA552" s="658">
        <v>0</v>
      </c>
      <c r="AB552" s="658">
        <v>0</v>
      </c>
      <c r="AC552" s="658">
        <v>0</v>
      </c>
      <c r="AD552" s="658">
        <v>0</v>
      </c>
      <c r="AE552" s="658">
        <v>0</v>
      </c>
      <c r="AF552" s="658">
        <v>0</v>
      </c>
      <c r="AG552" s="658">
        <v>0</v>
      </c>
      <c r="AH552" s="658">
        <v>0</v>
      </c>
      <c r="AI552" s="658">
        <v>0</v>
      </c>
      <c r="AJ552" s="658">
        <v>0</v>
      </c>
      <c r="AK552" s="658">
        <v>0</v>
      </c>
      <c r="AL552" s="658">
        <v>0</v>
      </c>
      <c r="AM552" s="658">
        <v>0</v>
      </c>
      <c r="AN552" s="658">
        <v>0</v>
      </c>
      <c r="AO552" s="658">
        <v>0</v>
      </c>
      <c r="AP552" s="658">
        <v>0</v>
      </c>
      <c r="AQ552" s="658">
        <v>0</v>
      </c>
      <c r="AR552" s="658">
        <v>0</v>
      </c>
      <c r="AS552" s="658">
        <v>0</v>
      </c>
      <c r="AT552" s="658">
        <v>0</v>
      </c>
      <c r="AU552" s="613">
        <f t="shared" si="9375"/>
        <v>1</v>
      </c>
      <c r="AV552" s="645">
        <f t="shared" si="9334"/>
        <v>1</v>
      </c>
      <c r="AW552" s="656" t="e">
        <f t="shared" si="9335"/>
        <v>#DIV/0!</v>
      </c>
      <c r="AX552" s="591"/>
    </row>
    <row r="553" spans="1:50" hidden="1" outlineLevel="1">
      <c r="A553" s="590"/>
      <c r="B553" s="636" t="s">
        <v>378</v>
      </c>
      <c r="C553" s="636" t="s">
        <v>778</v>
      </c>
      <c r="D553" s="651" t="s">
        <v>770</v>
      </c>
      <c r="E553" s="653"/>
      <c r="F553" s="640">
        <v>177717.82735776951</v>
      </c>
      <c r="G553" s="640">
        <f t="shared" si="9376"/>
        <v>177717.82735776951</v>
      </c>
      <c r="H553" s="653">
        <f t="shared" ref="H553" si="9416">+H554*$F553</f>
        <v>0</v>
      </c>
      <c r="I553" s="653">
        <f t="shared" ref="I553" si="9417">+I554*$F553</f>
        <v>0</v>
      </c>
      <c r="J553" s="653">
        <f t="shared" ref="J553" si="9418">+J554*$F553</f>
        <v>0</v>
      </c>
      <c r="K553" s="653">
        <f t="shared" ref="K553" si="9419">+K554*$F553</f>
        <v>0</v>
      </c>
      <c r="L553" s="653">
        <f t="shared" ref="L553" si="9420">+L554*$F553</f>
        <v>0</v>
      </c>
      <c r="M553" s="653">
        <f t="shared" ref="M553" si="9421">+M554*$F553</f>
        <v>0</v>
      </c>
      <c r="N553" s="653">
        <f t="shared" ref="N553" si="9422">+N554*$F553</f>
        <v>0</v>
      </c>
      <c r="O553" s="653">
        <f t="shared" ref="O553" si="9423">+O554*$F553</f>
        <v>0</v>
      </c>
      <c r="P553" s="653">
        <f t="shared" ref="P553" si="9424">+P554*$F553</f>
        <v>0</v>
      </c>
      <c r="Q553" s="653">
        <f t="shared" ref="Q553" si="9425">+Q554*$F553</f>
        <v>0</v>
      </c>
      <c r="R553" s="653">
        <f t="shared" ref="R553" si="9426">+R554*$F553</f>
        <v>0</v>
      </c>
      <c r="S553" s="653">
        <f t="shared" ref="S553" si="9427">+S554*$F553</f>
        <v>0</v>
      </c>
      <c r="T553" s="653">
        <f t="shared" ref="T553" si="9428">+T554*$F553</f>
        <v>0</v>
      </c>
      <c r="U553" s="653">
        <f t="shared" ref="U553" si="9429">+U554*$F553</f>
        <v>129734.01397117173</v>
      </c>
      <c r="V553" s="653">
        <f t="shared" ref="V553" si="9430">+V554*$F553</f>
        <v>47983.813386597772</v>
      </c>
      <c r="W553" s="653">
        <f t="shared" ref="W553" si="9431">+W554*$F553</f>
        <v>0</v>
      </c>
      <c r="X553" s="653">
        <f t="shared" ref="X553" si="9432">+X554*$F553</f>
        <v>0</v>
      </c>
      <c r="Y553" s="653">
        <f t="shared" ref="Y553" si="9433">+Y554*$F553</f>
        <v>0</v>
      </c>
      <c r="Z553" s="653">
        <f t="shared" ref="Z553" si="9434">+Z554*$F553</f>
        <v>0</v>
      </c>
      <c r="AA553" s="653">
        <f t="shared" ref="AA553" si="9435">+AA554*$F553</f>
        <v>0</v>
      </c>
      <c r="AB553" s="653">
        <f t="shared" ref="AB553" si="9436">+AB554*$F553</f>
        <v>0</v>
      </c>
      <c r="AC553" s="653">
        <f t="shared" ref="AC553" si="9437">+AC554*$F553</f>
        <v>0</v>
      </c>
      <c r="AD553" s="653">
        <f t="shared" ref="AD553" si="9438">+AD554*$F553</f>
        <v>0</v>
      </c>
      <c r="AE553" s="653">
        <f t="shared" ref="AE553" si="9439">+AE554*$F553</f>
        <v>0</v>
      </c>
      <c r="AF553" s="653">
        <f t="shared" ref="AF553" si="9440">+AF554*$F553</f>
        <v>0</v>
      </c>
      <c r="AG553" s="653">
        <f t="shared" ref="AG553" si="9441">+AG554*$F553</f>
        <v>0</v>
      </c>
      <c r="AH553" s="653">
        <f t="shared" ref="AH553" si="9442">+AH554*$F553</f>
        <v>0</v>
      </c>
      <c r="AI553" s="653">
        <f t="shared" ref="AI553" si="9443">+AI554*$F553</f>
        <v>0</v>
      </c>
      <c r="AJ553" s="653">
        <f t="shared" ref="AJ553" si="9444">+AJ554*$F553</f>
        <v>0</v>
      </c>
      <c r="AK553" s="653">
        <f t="shared" ref="AK553" si="9445">+AK554*$F553</f>
        <v>0</v>
      </c>
      <c r="AL553" s="653">
        <f t="shared" ref="AL553" si="9446">+AL554*$F553</f>
        <v>0</v>
      </c>
      <c r="AM553" s="653">
        <f t="shared" ref="AM553" si="9447">+AM554*$F553</f>
        <v>0</v>
      </c>
      <c r="AN553" s="653">
        <f t="shared" ref="AN553" si="9448">+AN554*$F553</f>
        <v>0</v>
      </c>
      <c r="AO553" s="653">
        <f t="shared" ref="AO553" si="9449">+AO554*$F553</f>
        <v>0</v>
      </c>
      <c r="AP553" s="653">
        <f t="shared" ref="AP553" si="9450">+AP554*$F553</f>
        <v>0</v>
      </c>
      <c r="AQ553" s="653">
        <f t="shared" ref="AQ553" si="9451">+AQ554*$F553</f>
        <v>0</v>
      </c>
      <c r="AR553" s="653">
        <f t="shared" ref="AR553" si="9452">+AR554*$F553</f>
        <v>0</v>
      </c>
      <c r="AS553" s="653">
        <f t="shared" ref="AS553" si="9453">+AS554*$F553</f>
        <v>0</v>
      </c>
      <c r="AT553" s="653">
        <f t="shared" ref="AT553" si="9454">+AT554*$F553</f>
        <v>0</v>
      </c>
      <c r="AU553" s="613">
        <f t="shared" si="9375"/>
        <v>177717.82735776951</v>
      </c>
      <c r="AV553" s="645">
        <f t="shared" si="9334"/>
        <v>0</v>
      </c>
      <c r="AW553" s="656">
        <f t="shared" si="9335"/>
        <v>0</v>
      </c>
      <c r="AX553" s="591"/>
    </row>
    <row r="554" spans="1:50" hidden="1" outlineLevel="1">
      <c r="A554" s="590"/>
      <c r="B554" s="636"/>
      <c r="C554" s="636"/>
      <c r="D554" s="651"/>
      <c r="E554" s="653"/>
      <c r="F554" s="640"/>
      <c r="G554" s="640">
        <f t="shared" si="9376"/>
        <v>1</v>
      </c>
      <c r="H554" s="658">
        <v>0</v>
      </c>
      <c r="I554" s="658">
        <v>0</v>
      </c>
      <c r="J554" s="658">
        <v>0</v>
      </c>
      <c r="K554" s="658">
        <v>0</v>
      </c>
      <c r="L554" s="658">
        <v>0</v>
      </c>
      <c r="M554" s="658">
        <v>0</v>
      </c>
      <c r="N554" s="658">
        <v>0</v>
      </c>
      <c r="O554" s="658">
        <v>0</v>
      </c>
      <c r="P554" s="658">
        <v>0</v>
      </c>
      <c r="Q554" s="658">
        <v>0</v>
      </c>
      <c r="R554" s="658">
        <v>0</v>
      </c>
      <c r="S554" s="658">
        <v>0</v>
      </c>
      <c r="T554" s="658">
        <v>0</v>
      </c>
      <c r="U554" s="658">
        <v>0.73</v>
      </c>
      <c r="V554" s="658">
        <v>0.27</v>
      </c>
      <c r="W554" s="658">
        <v>0</v>
      </c>
      <c r="X554" s="658">
        <v>0</v>
      </c>
      <c r="Y554" s="658">
        <v>0</v>
      </c>
      <c r="Z554" s="658">
        <v>0</v>
      </c>
      <c r="AA554" s="658">
        <v>0</v>
      </c>
      <c r="AB554" s="658">
        <v>0</v>
      </c>
      <c r="AC554" s="658">
        <v>0</v>
      </c>
      <c r="AD554" s="658">
        <v>0</v>
      </c>
      <c r="AE554" s="658">
        <v>0</v>
      </c>
      <c r="AF554" s="658">
        <v>0</v>
      </c>
      <c r="AG554" s="658">
        <v>0</v>
      </c>
      <c r="AH554" s="658">
        <v>0</v>
      </c>
      <c r="AI554" s="658">
        <v>0</v>
      </c>
      <c r="AJ554" s="658">
        <v>0</v>
      </c>
      <c r="AK554" s="658">
        <v>0</v>
      </c>
      <c r="AL554" s="658">
        <v>0</v>
      </c>
      <c r="AM554" s="658">
        <v>0</v>
      </c>
      <c r="AN554" s="658">
        <v>0</v>
      </c>
      <c r="AO554" s="658">
        <v>0</v>
      </c>
      <c r="AP554" s="658">
        <v>0</v>
      </c>
      <c r="AQ554" s="658">
        <v>0</v>
      </c>
      <c r="AR554" s="658">
        <v>0</v>
      </c>
      <c r="AS554" s="658">
        <v>0</v>
      </c>
      <c r="AT554" s="658">
        <v>0</v>
      </c>
      <c r="AU554" s="613">
        <f t="shared" si="9375"/>
        <v>1</v>
      </c>
      <c r="AV554" s="645">
        <f t="shared" si="9334"/>
        <v>1</v>
      </c>
      <c r="AW554" s="656" t="e">
        <f t="shared" si="9335"/>
        <v>#DIV/0!</v>
      </c>
      <c r="AX554" s="591"/>
    </row>
    <row r="555" spans="1:50" hidden="1" outlineLevel="1">
      <c r="A555" s="590"/>
      <c r="B555" s="646" t="s">
        <v>305</v>
      </c>
      <c r="C555" s="646" t="s">
        <v>779</v>
      </c>
      <c r="D555" s="647" t="s">
        <v>780</v>
      </c>
      <c r="E555" s="649"/>
      <c r="F555" s="650">
        <f>+F556+F558+F560+F562+F564+F566</f>
        <v>1004328.1555992754</v>
      </c>
      <c r="G555" s="650">
        <f t="shared" si="9376"/>
        <v>1004328.1555992754</v>
      </c>
      <c r="H555" s="650">
        <f t="shared" ref="H555:AT555" si="9455">+H556+H558+H560+H562+H564+H566</f>
        <v>0</v>
      </c>
      <c r="I555" s="650">
        <f t="shared" si="9455"/>
        <v>0</v>
      </c>
      <c r="J555" s="650">
        <f t="shared" si="9455"/>
        <v>0</v>
      </c>
      <c r="K555" s="650">
        <f t="shared" si="9455"/>
        <v>0</v>
      </c>
      <c r="L555" s="650">
        <f t="shared" si="9455"/>
        <v>0</v>
      </c>
      <c r="M555" s="650">
        <f t="shared" si="9455"/>
        <v>0</v>
      </c>
      <c r="N555" s="650">
        <f t="shared" si="9455"/>
        <v>0</v>
      </c>
      <c r="O555" s="650">
        <f t="shared" si="9455"/>
        <v>0</v>
      </c>
      <c r="P555" s="650">
        <f t="shared" si="9455"/>
        <v>0</v>
      </c>
      <c r="Q555" s="650">
        <f t="shared" si="9455"/>
        <v>0</v>
      </c>
      <c r="R555" s="650">
        <f t="shared" si="9455"/>
        <v>0</v>
      </c>
      <c r="S555" s="650">
        <f t="shared" si="9455"/>
        <v>0</v>
      </c>
      <c r="T555" s="650">
        <f t="shared" si="9455"/>
        <v>21072.445995617119</v>
      </c>
      <c r="U555" s="650">
        <f t="shared" si="9455"/>
        <v>136887.71070747054</v>
      </c>
      <c r="V555" s="650">
        <f t="shared" si="9455"/>
        <v>846367.99889618775</v>
      </c>
      <c r="W555" s="650">
        <f t="shared" si="9455"/>
        <v>0</v>
      </c>
      <c r="X555" s="650">
        <f t="shared" si="9455"/>
        <v>0</v>
      </c>
      <c r="Y555" s="650">
        <f t="shared" si="9455"/>
        <v>0</v>
      </c>
      <c r="Z555" s="650">
        <f t="shared" si="9455"/>
        <v>0</v>
      </c>
      <c r="AA555" s="650">
        <f t="shared" si="9455"/>
        <v>0</v>
      </c>
      <c r="AB555" s="650">
        <f t="shared" si="9455"/>
        <v>0</v>
      </c>
      <c r="AC555" s="650">
        <f t="shared" si="9455"/>
        <v>0</v>
      </c>
      <c r="AD555" s="650">
        <f t="shared" si="9455"/>
        <v>0</v>
      </c>
      <c r="AE555" s="650">
        <f t="shared" si="9455"/>
        <v>0</v>
      </c>
      <c r="AF555" s="650">
        <f t="shared" si="9455"/>
        <v>0</v>
      </c>
      <c r="AG555" s="650">
        <f t="shared" si="9455"/>
        <v>0</v>
      </c>
      <c r="AH555" s="650">
        <f t="shared" si="9455"/>
        <v>0</v>
      </c>
      <c r="AI555" s="650">
        <f t="shared" si="9455"/>
        <v>0</v>
      </c>
      <c r="AJ555" s="650">
        <f t="shared" si="9455"/>
        <v>0</v>
      </c>
      <c r="AK555" s="650">
        <f t="shared" si="9455"/>
        <v>0</v>
      </c>
      <c r="AL555" s="650">
        <f t="shared" si="9455"/>
        <v>0</v>
      </c>
      <c r="AM555" s="650">
        <f t="shared" si="9455"/>
        <v>0</v>
      </c>
      <c r="AN555" s="650">
        <f t="shared" si="9455"/>
        <v>0</v>
      </c>
      <c r="AO555" s="650">
        <f t="shared" si="9455"/>
        <v>0</v>
      </c>
      <c r="AP555" s="650">
        <f t="shared" si="9455"/>
        <v>0</v>
      </c>
      <c r="AQ555" s="650">
        <f t="shared" si="9455"/>
        <v>0</v>
      </c>
      <c r="AR555" s="650">
        <f t="shared" si="9455"/>
        <v>0</v>
      </c>
      <c r="AS555" s="650">
        <f t="shared" si="9455"/>
        <v>0</v>
      </c>
      <c r="AT555" s="650">
        <f t="shared" si="9455"/>
        <v>0</v>
      </c>
      <c r="AU555" s="613">
        <f t="shared" si="9375"/>
        <v>1004328.1555992754</v>
      </c>
      <c r="AV555" s="645">
        <f t="shared" si="9334"/>
        <v>0</v>
      </c>
      <c r="AW555" s="656">
        <f t="shared" si="9335"/>
        <v>0</v>
      </c>
      <c r="AX555" s="591"/>
    </row>
    <row r="556" spans="1:50" hidden="1" outlineLevel="1">
      <c r="A556" s="590"/>
      <c r="B556" s="636" t="s">
        <v>378</v>
      </c>
      <c r="C556" s="636" t="s">
        <v>781</v>
      </c>
      <c r="D556" s="651" t="s">
        <v>756</v>
      </c>
      <c r="E556" s="653"/>
      <c r="F556" s="640">
        <v>635932.96197478066</v>
      </c>
      <c r="G556" s="640">
        <f t="shared" si="9376"/>
        <v>635932.96197478066</v>
      </c>
      <c r="H556" s="653">
        <f t="shared" ref="H556" si="9456">+H557*$F556</f>
        <v>0</v>
      </c>
      <c r="I556" s="653">
        <f t="shared" ref="I556" si="9457">+I557*$F556</f>
        <v>0</v>
      </c>
      <c r="J556" s="653">
        <f t="shared" ref="J556" si="9458">+J557*$F556</f>
        <v>0</v>
      </c>
      <c r="K556" s="653">
        <f t="shared" ref="K556" si="9459">+K557*$F556</f>
        <v>0</v>
      </c>
      <c r="L556" s="653">
        <f t="shared" ref="L556" si="9460">+L557*$F556</f>
        <v>0</v>
      </c>
      <c r="M556" s="653">
        <f t="shared" ref="M556" si="9461">+M557*$F556</f>
        <v>0</v>
      </c>
      <c r="N556" s="653">
        <f t="shared" ref="N556" si="9462">+N557*$F556</f>
        <v>0</v>
      </c>
      <c r="O556" s="653">
        <f t="shared" ref="O556" si="9463">+O557*$F556</f>
        <v>0</v>
      </c>
      <c r="P556" s="653">
        <f t="shared" ref="P556" si="9464">+P557*$F556</f>
        <v>0</v>
      </c>
      <c r="Q556" s="653">
        <f t="shared" ref="Q556" si="9465">+Q557*$F556</f>
        <v>0</v>
      </c>
      <c r="R556" s="653">
        <f t="shared" ref="R556" si="9466">+R557*$F556</f>
        <v>0</v>
      </c>
      <c r="S556" s="653">
        <f t="shared" ref="S556" si="9467">+S557*$F556</f>
        <v>0</v>
      </c>
      <c r="T556" s="653">
        <f t="shared" ref="T556" si="9468">+T557*$F556</f>
        <v>0</v>
      </c>
      <c r="U556" s="653">
        <f t="shared" ref="U556" si="9469">+U557*$F556</f>
        <v>0</v>
      </c>
      <c r="V556" s="653">
        <f t="shared" ref="V556" si="9470">+V557*$F556</f>
        <v>635932.96197478066</v>
      </c>
      <c r="W556" s="653">
        <f t="shared" ref="W556" si="9471">+W557*$F556</f>
        <v>0</v>
      </c>
      <c r="X556" s="653">
        <f t="shared" ref="X556" si="9472">+X557*$F556</f>
        <v>0</v>
      </c>
      <c r="Y556" s="653">
        <f t="shared" ref="Y556" si="9473">+Y557*$F556</f>
        <v>0</v>
      </c>
      <c r="Z556" s="653">
        <f t="shared" ref="Z556" si="9474">+Z557*$F556</f>
        <v>0</v>
      </c>
      <c r="AA556" s="653">
        <f t="shared" ref="AA556" si="9475">+AA557*$F556</f>
        <v>0</v>
      </c>
      <c r="AB556" s="653">
        <f t="shared" ref="AB556" si="9476">+AB557*$F556</f>
        <v>0</v>
      </c>
      <c r="AC556" s="653">
        <f t="shared" ref="AC556" si="9477">+AC557*$F556</f>
        <v>0</v>
      </c>
      <c r="AD556" s="653">
        <f t="shared" ref="AD556" si="9478">+AD557*$F556</f>
        <v>0</v>
      </c>
      <c r="AE556" s="653">
        <f t="shared" ref="AE556" si="9479">+AE557*$F556</f>
        <v>0</v>
      </c>
      <c r="AF556" s="653">
        <f t="shared" ref="AF556" si="9480">+AF557*$F556</f>
        <v>0</v>
      </c>
      <c r="AG556" s="653">
        <f t="shared" ref="AG556" si="9481">+AG557*$F556</f>
        <v>0</v>
      </c>
      <c r="AH556" s="653">
        <f t="shared" ref="AH556" si="9482">+AH557*$F556</f>
        <v>0</v>
      </c>
      <c r="AI556" s="653">
        <f t="shared" ref="AI556" si="9483">+AI557*$F556</f>
        <v>0</v>
      </c>
      <c r="AJ556" s="653">
        <f t="shared" ref="AJ556" si="9484">+AJ557*$F556</f>
        <v>0</v>
      </c>
      <c r="AK556" s="653">
        <f t="shared" ref="AK556" si="9485">+AK557*$F556</f>
        <v>0</v>
      </c>
      <c r="AL556" s="653">
        <f t="shared" ref="AL556" si="9486">+AL557*$F556</f>
        <v>0</v>
      </c>
      <c r="AM556" s="653">
        <f t="shared" ref="AM556" si="9487">+AM557*$F556</f>
        <v>0</v>
      </c>
      <c r="AN556" s="653">
        <f t="shared" ref="AN556" si="9488">+AN557*$F556</f>
        <v>0</v>
      </c>
      <c r="AO556" s="653">
        <f t="shared" ref="AO556" si="9489">+AO557*$F556</f>
        <v>0</v>
      </c>
      <c r="AP556" s="653">
        <f t="shared" ref="AP556" si="9490">+AP557*$F556</f>
        <v>0</v>
      </c>
      <c r="AQ556" s="653">
        <f t="shared" ref="AQ556" si="9491">+AQ557*$F556</f>
        <v>0</v>
      </c>
      <c r="AR556" s="653">
        <f t="shared" ref="AR556" si="9492">+AR557*$F556</f>
        <v>0</v>
      </c>
      <c r="AS556" s="653">
        <f t="shared" ref="AS556" si="9493">+AS557*$F556</f>
        <v>0</v>
      </c>
      <c r="AT556" s="653">
        <f t="shared" ref="AT556" si="9494">+AT557*$F556</f>
        <v>0</v>
      </c>
      <c r="AU556" s="613">
        <f t="shared" si="9375"/>
        <v>635932.96197478066</v>
      </c>
      <c r="AV556" s="645">
        <f t="shared" si="9334"/>
        <v>0</v>
      </c>
      <c r="AW556" s="656">
        <f t="shared" si="9335"/>
        <v>0</v>
      </c>
      <c r="AX556" s="591"/>
    </row>
    <row r="557" spans="1:50" hidden="1" outlineLevel="1">
      <c r="A557" s="590"/>
      <c r="B557" s="636"/>
      <c r="C557" s="636"/>
      <c r="D557" s="651"/>
      <c r="E557" s="653"/>
      <c r="F557" s="640"/>
      <c r="G557" s="640">
        <f t="shared" si="9376"/>
        <v>1</v>
      </c>
      <c r="H557" s="658">
        <v>0</v>
      </c>
      <c r="I557" s="658">
        <v>0</v>
      </c>
      <c r="J557" s="658">
        <v>0</v>
      </c>
      <c r="K557" s="658">
        <v>0</v>
      </c>
      <c r="L557" s="658">
        <v>0</v>
      </c>
      <c r="M557" s="658">
        <v>0</v>
      </c>
      <c r="N557" s="658">
        <v>0</v>
      </c>
      <c r="O557" s="658">
        <v>0</v>
      </c>
      <c r="P557" s="658">
        <v>0</v>
      </c>
      <c r="Q557" s="658">
        <v>0</v>
      </c>
      <c r="R557" s="658">
        <v>0</v>
      </c>
      <c r="S557" s="658">
        <v>0</v>
      </c>
      <c r="T557" s="658">
        <v>0</v>
      </c>
      <c r="U557" s="658">
        <v>0</v>
      </c>
      <c r="V557" s="658">
        <v>1</v>
      </c>
      <c r="W557" s="658">
        <v>0</v>
      </c>
      <c r="X557" s="658">
        <v>0</v>
      </c>
      <c r="Y557" s="658">
        <v>0</v>
      </c>
      <c r="Z557" s="658">
        <v>0</v>
      </c>
      <c r="AA557" s="658">
        <v>0</v>
      </c>
      <c r="AB557" s="658">
        <v>0</v>
      </c>
      <c r="AC557" s="658">
        <v>0</v>
      </c>
      <c r="AD557" s="658">
        <v>0</v>
      </c>
      <c r="AE557" s="658">
        <v>0</v>
      </c>
      <c r="AF557" s="658">
        <v>0</v>
      </c>
      <c r="AG557" s="658">
        <v>0</v>
      </c>
      <c r="AH557" s="658">
        <v>0</v>
      </c>
      <c r="AI557" s="658">
        <v>0</v>
      </c>
      <c r="AJ557" s="658">
        <v>0</v>
      </c>
      <c r="AK557" s="658">
        <v>0</v>
      </c>
      <c r="AL557" s="658">
        <v>0</v>
      </c>
      <c r="AM557" s="658">
        <v>0</v>
      </c>
      <c r="AN557" s="658">
        <v>0</v>
      </c>
      <c r="AO557" s="658">
        <v>0</v>
      </c>
      <c r="AP557" s="658">
        <v>0</v>
      </c>
      <c r="AQ557" s="658">
        <v>0</v>
      </c>
      <c r="AR557" s="658">
        <v>0</v>
      </c>
      <c r="AS557" s="658">
        <v>0</v>
      </c>
      <c r="AT557" s="658">
        <v>0</v>
      </c>
      <c r="AU557" s="613">
        <f t="shared" si="9375"/>
        <v>1</v>
      </c>
      <c r="AV557" s="645">
        <f t="shared" si="9334"/>
        <v>1</v>
      </c>
      <c r="AW557" s="656" t="e">
        <f t="shared" si="9335"/>
        <v>#DIV/0!</v>
      </c>
      <c r="AX557" s="591"/>
    </row>
    <row r="558" spans="1:50" hidden="1" outlineLevel="1">
      <c r="A558" s="590"/>
      <c r="B558" s="636" t="s">
        <v>378</v>
      </c>
      <c r="C558" s="636" t="s">
        <v>782</v>
      </c>
      <c r="D558" s="651" t="s">
        <v>700</v>
      </c>
      <c r="E558" s="653"/>
      <c r="F558" s="640">
        <v>0</v>
      </c>
      <c r="G558" s="640">
        <f t="shared" si="9376"/>
        <v>0</v>
      </c>
      <c r="H558" s="653">
        <f t="shared" ref="H558" si="9495">+H559*$F558</f>
        <v>0</v>
      </c>
      <c r="I558" s="653">
        <f t="shared" ref="I558" si="9496">+I559*$F558</f>
        <v>0</v>
      </c>
      <c r="J558" s="653">
        <f t="shared" ref="J558" si="9497">+J559*$F558</f>
        <v>0</v>
      </c>
      <c r="K558" s="653">
        <f t="shared" ref="K558" si="9498">+K559*$F558</f>
        <v>0</v>
      </c>
      <c r="L558" s="653">
        <f t="shared" ref="L558" si="9499">+L559*$F558</f>
        <v>0</v>
      </c>
      <c r="M558" s="653">
        <f t="shared" ref="M558" si="9500">+M559*$F558</f>
        <v>0</v>
      </c>
      <c r="N558" s="653">
        <f t="shared" ref="N558" si="9501">+N559*$F558</f>
        <v>0</v>
      </c>
      <c r="O558" s="653">
        <f t="shared" ref="O558" si="9502">+O559*$F558</f>
        <v>0</v>
      </c>
      <c r="P558" s="653">
        <f t="shared" ref="P558" si="9503">+P559*$F558</f>
        <v>0</v>
      </c>
      <c r="Q558" s="653">
        <f t="shared" ref="Q558" si="9504">+Q559*$F558</f>
        <v>0</v>
      </c>
      <c r="R558" s="653">
        <f t="shared" ref="R558" si="9505">+R559*$F558</f>
        <v>0</v>
      </c>
      <c r="S558" s="653">
        <f t="shared" ref="S558" si="9506">+S559*$F558</f>
        <v>0</v>
      </c>
      <c r="T558" s="653">
        <f t="shared" ref="T558" si="9507">+T559*$F558</f>
        <v>0</v>
      </c>
      <c r="U558" s="653">
        <f t="shared" ref="U558" si="9508">+U559*$F558</f>
        <v>0</v>
      </c>
      <c r="V558" s="653">
        <f t="shared" ref="V558" si="9509">+V559*$F558</f>
        <v>0</v>
      </c>
      <c r="W558" s="653">
        <f t="shared" ref="W558" si="9510">+W559*$F558</f>
        <v>0</v>
      </c>
      <c r="X558" s="653">
        <f t="shared" ref="X558" si="9511">+X559*$F558</f>
        <v>0</v>
      </c>
      <c r="Y558" s="653">
        <f t="shared" ref="Y558" si="9512">+Y559*$F558</f>
        <v>0</v>
      </c>
      <c r="Z558" s="653">
        <f t="shared" ref="Z558" si="9513">+Z559*$F558</f>
        <v>0</v>
      </c>
      <c r="AA558" s="653">
        <f t="shared" ref="AA558" si="9514">+AA559*$F558</f>
        <v>0</v>
      </c>
      <c r="AB558" s="653">
        <f t="shared" ref="AB558" si="9515">+AB559*$F558</f>
        <v>0</v>
      </c>
      <c r="AC558" s="653">
        <f t="shared" ref="AC558" si="9516">+AC559*$F558</f>
        <v>0</v>
      </c>
      <c r="AD558" s="653">
        <f t="shared" ref="AD558" si="9517">+AD559*$F558</f>
        <v>0</v>
      </c>
      <c r="AE558" s="653">
        <f t="shared" ref="AE558" si="9518">+AE559*$F558</f>
        <v>0</v>
      </c>
      <c r="AF558" s="653">
        <f t="shared" ref="AF558" si="9519">+AF559*$F558</f>
        <v>0</v>
      </c>
      <c r="AG558" s="653">
        <f t="shared" ref="AG558" si="9520">+AG559*$F558</f>
        <v>0</v>
      </c>
      <c r="AH558" s="653">
        <f t="shared" ref="AH558" si="9521">+AH559*$F558</f>
        <v>0</v>
      </c>
      <c r="AI558" s="653">
        <f t="shared" ref="AI558" si="9522">+AI559*$F558</f>
        <v>0</v>
      </c>
      <c r="AJ558" s="653">
        <f t="shared" ref="AJ558" si="9523">+AJ559*$F558</f>
        <v>0</v>
      </c>
      <c r="AK558" s="653">
        <f t="shared" ref="AK558" si="9524">+AK559*$F558</f>
        <v>0</v>
      </c>
      <c r="AL558" s="653">
        <f t="shared" ref="AL558" si="9525">+AL559*$F558</f>
        <v>0</v>
      </c>
      <c r="AM558" s="653">
        <f t="shared" ref="AM558" si="9526">+AM559*$F558</f>
        <v>0</v>
      </c>
      <c r="AN558" s="653">
        <f t="shared" ref="AN558" si="9527">+AN559*$F558</f>
        <v>0</v>
      </c>
      <c r="AO558" s="653">
        <f t="shared" ref="AO558" si="9528">+AO559*$F558</f>
        <v>0</v>
      </c>
      <c r="AP558" s="653">
        <f t="shared" ref="AP558" si="9529">+AP559*$F558</f>
        <v>0</v>
      </c>
      <c r="AQ558" s="653">
        <f t="shared" ref="AQ558" si="9530">+AQ559*$F558</f>
        <v>0</v>
      </c>
      <c r="AR558" s="653">
        <f t="shared" ref="AR558" si="9531">+AR559*$F558</f>
        <v>0</v>
      </c>
      <c r="AS558" s="653">
        <f t="shared" ref="AS558" si="9532">+AS559*$F558</f>
        <v>0</v>
      </c>
      <c r="AT558" s="653">
        <f t="shared" ref="AT558" si="9533">+AT559*$F558</f>
        <v>0</v>
      </c>
      <c r="AU558" s="613">
        <f t="shared" si="9375"/>
        <v>0</v>
      </c>
      <c r="AV558" s="645">
        <f t="shared" si="9334"/>
        <v>0</v>
      </c>
      <c r="AW558" s="656" t="e">
        <f t="shared" si="9335"/>
        <v>#DIV/0!</v>
      </c>
      <c r="AX558" s="591"/>
    </row>
    <row r="559" spans="1:50" hidden="1" outlineLevel="1">
      <c r="A559" s="590"/>
      <c r="B559" s="636"/>
      <c r="C559" s="636"/>
      <c r="D559" s="651"/>
      <c r="E559" s="653"/>
      <c r="F559" s="640"/>
      <c r="G559" s="640">
        <f t="shared" si="9376"/>
        <v>1</v>
      </c>
      <c r="H559" s="658">
        <v>0</v>
      </c>
      <c r="I559" s="658">
        <v>0</v>
      </c>
      <c r="J559" s="658">
        <v>0</v>
      </c>
      <c r="K559" s="658">
        <v>0</v>
      </c>
      <c r="L559" s="658">
        <v>0</v>
      </c>
      <c r="M559" s="658">
        <v>0</v>
      </c>
      <c r="N559" s="658">
        <v>0</v>
      </c>
      <c r="O559" s="658">
        <v>0</v>
      </c>
      <c r="P559" s="658">
        <v>0</v>
      </c>
      <c r="Q559" s="658">
        <v>0</v>
      </c>
      <c r="R559" s="658">
        <v>0</v>
      </c>
      <c r="S559" s="658">
        <v>0</v>
      </c>
      <c r="T559" s="658">
        <v>0</v>
      </c>
      <c r="U559" s="658">
        <v>0</v>
      </c>
      <c r="V559" s="658">
        <v>1</v>
      </c>
      <c r="W559" s="658">
        <v>0</v>
      </c>
      <c r="X559" s="658">
        <v>0</v>
      </c>
      <c r="Y559" s="658">
        <v>0</v>
      </c>
      <c r="Z559" s="658">
        <v>0</v>
      </c>
      <c r="AA559" s="658">
        <v>0</v>
      </c>
      <c r="AB559" s="658">
        <v>0</v>
      </c>
      <c r="AC559" s="658">
        <v>0</v>
      </c>
      <c r="AD559" s="658">
        <v>0</v>
      </c>
      <c r="AE559" s="658">
        <v>0</v>
      </c>
      <c r="AF559" s="658">
        <v>0</v>
      </c>
      <c r="AG559" s="658">
        <v>0</v>
      </c>
      <c r="AH559" s="658">
        <v>0</v>
      </c>
      <c r="AI559" s="658">
        <v>0</v>
      </c>
      <c r="AJ559" s="658">
        <v>0</v>
      </c>
      <c r="AK559" s="658">
        <v>0</v>
      </c>
      <c r="AL559" s="658">
        <v>0</v>
      </c>
      <c r="AM559" s="658">
        <v>0</v>
      </c>
      <c r="AN559" s="658">
        <v>0</v>
      </c>
      <c r="AO559" s="658">
        <v>0</v>
      </c>
      <c r="AP559" s="658">
        <v>0</v>
      </c>
      <c r="AQ559" s="658">
        <v>0</v>
      </c>
      <c r="AR559" s="658">
        <v>0</v>
      </c>
      <c r="AS559" s="658">
        <v>0</v>
      </c>
      <c r="AT559" s="658">
        <v>0</v>
      </c>
      <c r="AU559" s="613">
        <f t="shared" si="9375"/>
        <v>1</v>
      </c>
      <c r="AV559" s="645">
        <f t="shared" si="9334"/>
        <v>1</v>
      </c>
      <c r="AW559" s="656" t="e">
        <f t="shared" si="9335"/>
        <v>#DIV/0!</v>
      </c>
      <c r="AX559" s="591"/>
    </row>
    <row r="560" spans="1:50" hidden="1" outlineLevel="1">
      <c r="A560" s="590"/>
      <c r="B560" s="636" t="s">
        <v>378</v>
      </c>
      <c r="C560" s="636" t="s">
        <v>783</v>
      </c>
      <c r="D560" s="651" t="s">
        <v>721</v>
      </c>
      <c r="E560" s="653"/>
      <c r="F560" s="640">
        <v>30738.774229178391</v>
      </c>
      <c r="G560" s="640">
        <f t="shared" si="9376"/>
        <v>30738.774229178391</v>
      </c>
      <c r="H560" s="653">
        <f t="shared" ref="H560" si="9534">+H561*$F560</f>
        <v>0</v>
      </c>
      <c r="I560" s="653">
        <f t="shared" ref="I560" si="9535">+I561*$F560</f>
        <v>0</v>
      </c>
      <c r="J560" s="653">
        <f t="shared" ref="J560" si="9536">+J561*$F560</f>
        <v>0</v>
      </c>
      <c r="K560" s="653">
        <f t="shared" ref="K560" si="9537">+K561*$F560</f>
        <v>0</v>
      </c>
      <c r="L560" s="653">
        <f t="shared" ref="L560" si="9538">+L561*$F560</f>
        <v>0</v>
      </c>
      <c r="M560" s="653">
        <f t="shared" ref="M560" si="9539">+M561*$F560</f>
        <v>0</v>
      </c>
      <c r="N560" s="653">
        <f t="shared" ref="N560" si="9540">+N561*$F560</f>
        <v>0</v>
      </c>
      <c r="O560" s="653">
        <f t="shared" ref="O560" si="9541">+O561*$F560</f>
        <v>0</v>
      </c>
      <c r="P560" s="653">
        <f t="shared" ref="P560" si="9542">+P561*$F560</f>
        <v>0</v>
      </c>
      <c r="Q560" s="653">
        <f t="shared" ref="Q560" si="9543">+Q561*$F560</f>
        <v>0</v>
      </c>
      <c r="R560" s="653">
        <f t="shared" ref="R560" si="9544">+R561*$F560</f>
        <v>0</v>
      </c>
      <c r="S560" s="653">
        <f t="shared" ref="S560" si="9545">+S561*$F560</f>
        <v>0</v>
      </c>
      <c r="T560" s="653">
        <f t="shared" ref="T560" si="9546">+T561*$F560</f>
        <v>0</v>
      </c>
      <c r="U560" s="653">
        <f t="shared" ref="U560" si="9547">+U561*$F560</f>
        <v>0</v>
      </c>
      <c r="V560" s="653">
        <f t="shared" ref="V560" si="9548">+V561*$F560</f>
        <v>30738.774229178391</v>
      </c>
      <c r="W560" s="653">
        <f t="shared" ref="W560" si="9549">+W561*$F560</f>
        <v>0</v>
      </c>
      <c r="X560" s="653">
        <f t="shared" ref="X560" si="9550">+X561*$F560</f>
        <v>0</v>
      </c>
      <c r="Y560" s="653">
        <f t="shared" ref="Y560" si="9551">+Y561*$F560</f>
        <v>0</v>
      </c>
      <c r="Z560" s="653">
        <f t="shared" ref="Z560" si="9552">+Z561*$F560</f>
        <v>0</v>
      </c>
      <c r="AA560" s="653">
        <f t="shared" ref="AA560" si="9553">+AA561*$F560</f>
        <v>0</v>
      </c>
      <c r="AB560" s="653">
        <f t="shared" ref="AB560" si="9554">+AB561*$F560</f>
        <v>0</v>
      </c>
      <c r="AC560" s="653">
        <f t="shared" ref="AC560" si="9555">+AC561*$F560</f>
        <v>0</v>
      </c>
      <c r="AD560" s="653">
        <f t="shared" ref="AD560" si="9556">+AD561*$F560</f>
        <v>0</v>
      </c>
      <c r="AE560" s="653">
        <f t="shared" ref="AE560" si="9557">+AE561*$F560</f>
        <v>0</v>
      </c>
      <c r="AF560" s="653">
        <f t="shared" ref="AF560" si="9558">+AF561*$F560</f>
        <v>0</v>
      </c>
      <c r="AG560" s="653">
        <f t="shared" ref="AG560" si="9559">+AG561*$F560</f>
        <v>0</v>
      </c>
      <c r="AH560" s="653">
        <f t="shared" ref="AH560" si="9560">+AH561*$F560</f>
        <v>0</v>
      </c>
      <c r="AI560" s="653">
        <f t="shared" ref="AI560" si="9561">+AI561*$F560</f>
        <v>0</v>
      </c>
      <c r="AJ560" s="653">
        <f t="shared" ref="AJ560" si="9562">+AJ561*$F560</f>
        <v>0</v>
      </c>
      <c r="AK560" s="653">
        <f t="shared" ref="AK560" si="9563">+AK561*$F560</f>
        <v>0</v>
      </c>
      <c r="AL560" s="653">
        <f t="shared" ref="AL560" si="9564">+AL561*$F560</f>
        <v>0</v>
      </c>
      <c r="AM560" s="653">
        <f t="shared" ref="AM560" si="9565">+AM561*$F560</f>
        <v>0</v>
      </c>
      <c r="AN560" s="653">
        <f t="shared" ref="AN560" si="9566">+AN561*$F560</f>
        <v>0</v>
      </c>
      <c r="AO560" s="653">
        <f t="shared" ref="AO560" si="9567">+AO561*$F560</f>
        <v>0</v>
      </c>
      <c r="AP560" s="653">
        <f t="shared" ref="AP560" si="9568">+AP561*$F560</f>
        <v>0</v>
      </c>
      <c r="AQ560" s="653">
        <f t="shared" ref="AQ560" si="9569">+AQ561*$F560</f>
        <v>0</v>
      </c>
      <c r="AR560" s="653">
        <f t="shared" ref="AR560" si="9570">+AR561*$F560</f>
        <v>0</v>
      </c>
      <c r="AS560" s="653">
        <f t="shared" ref="AS560" si="9571">+AS561*$F560</f>
        <v>0</v>
      </c>
      <c r="AT560" s="653">
        <f t="shared" ref="AT560" si="9572">+AT561*$F560</f>
        <v>0</v>
      </c>
      <c r="AU560" s="613">
        <f t="shared" si="9375"/>
        <v>30738.774229178391</v>
      </c>
      <c r="AV560" s="645">
        <f t="shared" si="9334"/>
        <v>0</v>
      </c>
      <c r="AW560" s="656">
        <f t="shared" si="9335"/>
        <v>0</v>
      </c>
      <c r="AX560" s="591"/>
    </row>
    <row r="561" spans="1:50" hidden="1" outlineLevel="1">
      <c r="A561" s="590"/>
      <c r="B561" s="636"/>
      <c r="C561" s="636"/>
      <c r="D561" s="651"/>
      <c r="E561" s="653"/>
      <c r="F561" s="640"/>
      <c r="G561" s="640">
        <f t="shared" si="9376"/>
        <v>1</v>
      </c>
      <c r="H561" s="658">
        <v>0</v>
      </c>
      <c r="I561" s="658">
        <v>0</v>
      </c>
      <c r="J561" s="658">
        <v>0</v>
      </c>
      <c r="K561" s="658">
        <v>0</v>
      </c>
      <c r="L561" s="658">
        <v>0</v>
      </c>
      <c r="M561" s="658">
        <v>0</v>
      </c>
      <c r="N561" s="658">
        <v>0</v>
      </c>
      <c r="O561" s="658">
        <v>0</v>
      </c>
      <c r="P561" s="658">
        <v>0</v>
      </c>
      <c r="Q561" s="658">
        <v>0</v>
      </c>
      <c r="R561" s="658">
        <v>0</v>
      </c>
      <c r="S561" s="658">
        <v>0</v>
      </c>
      <c r="T561" s="658">
        <v>0</v>
      </c>
      <c r="U561" s="658">
        <v>0</v>
      </c>
      <c r="V561" s="658">
        <v>1</v>
      </c>
      <c r="W561" s="658">
        <v>0</v>
      </c>
      <c r="X561" s="658">
        <v>0</v>
      </c>
      <c r="Y561" s="658">
        <v>0</v>
      </c>
      <c r="Z561" s="658">
        <v>0</v>
      </c>
      <c r="AA561" s="658">
        <v>0</v>
      </c>
      <c r="AB561" s="658">
        <v>0</v>
      </c>
      <c r="AC561" s="658">
        <v>0</v>
      </c>
      <c r="AD561" s="658">
        <v>0</v>
      </c>
      <c r="AE561" s="658">
        <v>0</v>
      </c>
      <c r="AF561" s="658">
        <v>0</v>
      </c>
      <c r="AG561" s="658">
        <v>0</v>
      </c>
      <c r="AH561" s="658">
        <v>0</v>
      </c>
      <c r="AI561" s="658">
        <v>0</v>
      </c>
      <c r="AJ561" s="658">
        <v>0</v>
      </c>
      <c r="AK561" s="658">
        <v>0</v>
      </c>
      <c r="AL561" s="658">
        <v>0</v>
      </c>
      <c r="AM561" s="658">
        <v>0</v>
      </c>
      <c r="AN561" s="658">
        <v>0</v>
      </c>
      <c r="AO561" s="658">
        <v>0</v>
      </c>
      <c r="AP561" s="658">
        <v>0</v>
      </c>
      <c r="AQ561" s="658">
        <v>0</v>
      </c>
      <c r="AR561" s="658">
        <v>0</v>
      </c>
      <c r="AS561" s="658">
        <v>0</v>
      </c>
      <c r="AT561" s="658">
        <v>0</v>
      </c>
      <c r="AU561" s="613">
        <f t="shared" si="9375"/>
        <v>1</v>
      </c>
      <c r="AV561" s="645">
        <f t="shared" si="9334"/>
        <v>1</v>
      </c>
      <c r="AW561" s="656" t="e">
        <f t="shared" si="9335"/>
        <v>#DIV/0!</v>
      </c>
      <c r="AX561" s="591"/>
    </row>
    <row r="562" spans="1:50" hidden="1" outlineLevel="1">
      <c r="A562" s="590"/>
      <c r="B562" s="636" t="s">
        <v>378</v>
      </c>
      <c r="C562" s="636" t="s">
        <v>784</v>
      </c>
      <c r="D562" s="651" t="s">
        <v>706</v>
      </c>
      <c r="E562" s="653"/>
      <c r="F562" s="640">
        <v>93990.747555575217</v>
      </c>
      <c r="G562" s="640">
        <f t="shared" si="9376"/>
        <v>93990.747555575217</v>
      </c>
      <c r="H562" s="653">
        <f t="shared" ref="H562" si="9573">+H563*$F562</f>
        <v>0</v>
      </c>
      <c r="I562" s="653">
        <f t="shared" ref="I562" si="9574">+I563*$F562</f>
        <v>0</v>
      </c>
      <c r="J562" s="653">
        <f t="shared" ref="J562" si="9575">+J563*$F562</f>
        <v>0</v>
      </c>
      <c r="K562" s="653">
        <f t="shared" ref="K562" si="9576">+K563*$F562</f>
        <v>0</v>
      </c>
      <c r="L562" s="653">
        <f t="shared" ref="L562" si="9577">+L563*$F562</f>
        <v>0</v>
      </c>
      <c r="M562" s="653">
        <f t="shared" ref="M562" si="9578">+M563*$F562</f>
        <v>0</v>
      </c>
      <c r="N562" s="653">
        <f t="shared" ref="N562" si="9579">+N563*$F562</f>
        <v>0</v>
      </c>
      <c r="O562" s="653">
        <f t="shared" ref="O562" si="9580">+O563*$F562</f>
        <v>0</v>
      </c>
      <c r="P562" s="653">
        <f t="shared" ref="P562" si="9581">+P563*$F562</f>
        <v>0</v>
      </c>
      <c r="Q562" s="653">
        <f t="shared" ref="Q562" si="9582">+Q563*$F562</f>
        <v>0</v>
      </c>
      <c r="R562" s="653">
        <f t="shared" ref="R562" si="9583">+R563*$F562</f>
        <v>0</v>
      </c>
      <c r="S562" s="653">
        <f t="shared" ref="S562" si="9584">+S563*$F562</f>
        <v>0</v>
      </c>
      <c r="T562" s="653">
        <f t="shared" ref="T562" si="9585">+T563*$F562</f>
        <v>13158.704657780532</v>
      </c>
      <c r="U562" s="653">
        <f t="shared" ref="U562" si="9586">+U563*$F562</f>
        <v>80832.042897794687</v>
      </c>
      <c r="V562" s="653">
        <f t="shared" ref="V562" si="9587">+V563*$F562</f>
        <v>0</v>
      </c>
      <c r="W562" s="653">
        <f t="shared" ref="W562" si="9588">+W563*$F562</f>
        <v>0</v>
      </c>
      <c r="X562" s="653">
        <f t="shared" ref="X562" si="9589">+X563*$F562</f>
        <v>0</v>
      </c>
      <c r="Y562" s="653">
        <f t="shared" ref="Y562" si="9590">+Y563*$F562</f>
        <v>0</v>
      </c>
      <c r="Z562" s="653">
        <f t="shared" ref="Z562" si="9591">+Z563*$F562</f>
        <v>0</v>
      </c>
      <c r="AA562" s="653">
        <f t="shared" ref="AA562" si="9592">+AA563*$F562</f>
        <v>0</v>
      </c>
      <c r="AB562" s="653">
        <f t="shared" ref="AB562" si="9593">+AB563*$F562</f>
        <v>0</v>
      </c>
      <c r="AC562" s="653">
        <f t="shared" ref="AC562" si="9594">+AC563*$F562</f>
        <v>0</v>
      </c>
      <c r="AD562" s="653">
        <f t="shared" ref="AD562" si="9595">+AD563*$F562</f>
        <v>0</v>
      </c>
      <c r="AE562" s="653">
        <f t="shared" ref="AE562" si="9596">+AE563*$F562</f>
        <v>0</v>
      </c>
      <c r="AF562" s="653">
        <f t="shared" ref="AF562" si="9597">+AF563*$F562</f>
        <v>0</v>
      </c>
      <c r="AG562" s="653">
        <f t="shared" ref="AG562" si="9598">+AG563*$F562</f>
        <v>0</v>
      </c>
      <c r="AH562" s="653">
        <f t="shared" ref="AH562" si="9599">+AH563*$F562</f>
        <v>0</v>
      </c>
      <c r="AI562" s="653">
        <f t="shared" ref="AI562" si="9600">+AI563*$F562</f>
        <v>0</v>
      </c>
      <c r="AJ562" s="653">
        <f t="shared" ref="AJ562" si="9601">+AJ563*$F562</f>
        <v>0</v>
      </c>
      <c r="AK562" s="653">
        <f t="shared" ref="AK562" si="9602">+AK563*$F562</f>
        <v>0</v>
      </c>
      <c r="AL562" s="653">
        <f t="shared" ref="AL562" si="9603">+AL563*$F562</f>
        <v>0</v>
      </c>
      <c r="AM562" s="653">
        <f t="shared" ref="AM562" si="9604">+AM563*$F562</f>
        <v>0</v>
      </c>
      <c r="AN562" s="653">
        <f t="shared" ref="AN562" si="9605">+AN563*$F562</f>
        <v>0</v>
      </c>
      <c r="AO562" s="653">
        <f t="shared" ref="AO562" si="9606">+AO563*$F562</f>
        <v>0</v>
      </c>
      <c r="AP562" s="653">
        <f t="shared" ref="AP562" si="9607">+AP563*$F562</f>
        <v>0</v>
      </c>
      <c r="AQ562" s="653">
        <f t="shared" ref="AQ562" si="9608">+AQ563*$F562</f>
        <v>0</v>
      </c>
      <c r="AR562" s="653">
        <f t="shared" ref="AR562" si="9609">+AR563*$F562</f>
        <v>0</v>
      </c>
      <c r="AS562" s="653">
        <f t="shared" ref="AS562" si="9610">+AS563*$F562</f>
        <v>0</v>
      </c>
      <c r="AT562" s="653">
        <f t="shared" ref="AT562" si="9611">+AT563*$F562</f>
        <v>0</v>
      </c>
      <c r="AU562" s="613">
        <f t="shared" si="9375"/>
        <v>93990.747555575217</v>
      </c>
      <c r="AV562" s="645">
        <f t="shared" si="9334"/>
        <v>0</v>
      </c>
      <c r="AW562" s="656">
        <f t="shared" si="9335"/>
        <v>0</v>
      </c>
      <c r="AX562" s="591"/>
    </row>
    <row r="563" spans="1:50" hidden="1" outlineLevel="1">
      <c r="A563" s="590"/>
      <c r="B563" s="636"/>
      <c r="C563" s="636"/>
      <c r="D563" s="651"/>
      <c r="E563" s="653"/>
      <c r="F563" s="640"/>
      <c r="G563" s="640">
        <f t="shared" si="9376"/>
        <v>1</v>
      </c>
      <c r="H563" s="658">
        <v>0</v>
      </c>
      <c r="I563" s="658">
        <v>0</v>
      </c>
      <c r="J563" s="658">
        <v>0</v>
      </c>
      <c r="K563" s="658">
        <v>0</v>
      </c>
      <c r="L563" s="658">
        <v>0</v>
      </c>
      <c r="M563" s="658">
        <v>0</v>
      </c>
      <c r="N563" s="658">
        <v>0</v>
      </c>
      <c r="O563" s="658">
        <v>0</v>
      </c>
      <c r="P563" s="658">
        <v>0</v>
      </c>
      <c r="Q563" s="658">
        <v>0</v>
      </c>
      <c r="R563" s="658">
        <v>0</v>
      </c>
      <c r="S563" s="658">
        <v>0</v>
      </c>
      <c r="T563" s="658">
        <v>0.14000000000000001</v>
      </c>
      <c r="U563" s="658">
        <v>0.86</v>
      </c>
      <c r="V563" s="658">
        <v>0</v>
      </c>
      <c r="W563" s="658">
        <v>0</v>
      </c>
      <c r="X563" s="658">
        <v>0</v>
      </c>
      <c r="Y563" s="658">
        <v>0</v>
      </c>
      <c r="Z563" s="658">
        <v>0</v>
      </c>
      <c r="AA563" s="658">
        <v>0</v>
      </c>
      <c r="AB563" s="658">
        <v>0</v>
      </c>
      <c r="AC563" s="658">
        <v>0</v>
      </c>
      <c r="AD563" s="658">
        <v>0</v>
      </c>
      <c r="AE563" s="658">
        <v>0</v>
      </c>
      <c r="AF563" s="658">
        <v>0</v>
      </c>
      <c r="AG563" s="658">
        <v>0</v>
      </c>
      <c r="AH563" s="658">
        <v>0</v>
      </c>
      <c r="AI563" s="658">
        <v>0</v>
      </c>
      <c r="AJ563" s="658">
        <v>0</v>
      </c>
      <c r="AK563" s="658">
        <v>0</v>
      </c>
      <c r="AL563" s="658">
        <v>0</v>
      </c>
      <c r="AM563" s="658">
        <v>0</v>
      </c>
      <c r="AN563" s="658">
        <v>0</v>
      </c>
      <c r="AO563" s="658">
        <v>0</v>
      </c>
      <c r="AP563" s="658">
        <v>0</v>
      </c>
      <c r="AQ563" s="658">
        <v>0</v>
      </c>
      <c r="AR563" s="658">
        <v>0</v>
      </c>
      <c r="AS563" s="658">
        <v>0</v>
      </c>
      <c r="AT563" s="658">
        <v>0</v>
      </c>
      <c r="AU563" s="613">
        <f t="shared" si="9375"/>
        <v>1</v>
      </c>
      <c r="AV563" s="645">
        <f t="shared" si="9334"/>
        <v>1</v>
      </c>
      <c r="AW563" s="656" t="e">
        <f t="shared" si="9335"/>
        <v>#DIV/0!</v>
      </c>
      <c r="AX563" s="591"/>
    </row>
    <row r="564" spans="1:50" hidden="1" outlineLevel="1">
      <c r="A564" s="590"/>
      <c r="B564" s="636" t="s">
        <v>378</v>
      </c>
      <c r="C564" s="636" t="s">
        <v>785</v>
      </c>
      <c r="D564" s="651" t="s">
        <v>704</v>
      </c>
      <c r="E564" s="653"/>
      <c r="F564" s="640">
        <v>65947.844481971581</v>
      </c>
      <c r="G564" s="640">
        <f t="shared" si="9376"/>
        <v>65947.844481971581</v>
      </c>
      <c r="H564" s="653">
        <f t="shared" ref="H564" si="9612">+H565*$F564</f>
        <v>0</v>
      </c>
      <c r="I564" s="653">
        <f t="shared" ref="I564" si="9613">+I565*$F564</f>
        <v>0</v>
      </c>
      <c r="J564" s="653">
        <f t="shared" ref="J564" si="9614">+J565*$F564</f>
        <v>0</v>
      </c>
      <c r="K564" s="653">
        <f t="shared" ref="K564" si="9615">+K565*$F564</f>
        <v>0</v>
      </c>
      <c r="L564" s="653">
        <f t="shared" ref="L564" si="9616">+L565*$F564</f>
        <v>0</v>
      </c>
      <c r="M564" s="653">
        <f t="shared" ref="M564" si="9617">+M565*$F564</f>
        <v>0</v>
      </c>
      <c r="N564" s="653">
        <f t="shared" ref="N564" si="9618">+N565*$F564</f>
        <v>0</v>
      </c>
      <c r="O564" s="653">
        <f t="shared" ref="O564" si="9619">+O565*$F564</f>
        <v>0</v>
      </c>
      <c r="P564" s="653">
        <f t="shared" ref="P564" si="9620">+P565*$F564</f>
        <v>0</v>
      </c>
      <c r="Q564" s="653">
        <f t="shared" ref="Q564" si="9621">+Q565*$F564</f>
        <v>0</v>
      </c>
      <c r="R564" s="653">
        <f t="shared" ref="R564" si="9622">+R565*$F564</f>
        <v>0</v>
      </c>
      <c r="S564" s="653">
        <f t="shared" ref="S564" si="9623">+S565*$F564</f>
        <v>0</v>
      </c>
      <c r="T564" s="653">
        <f t="shared" ref="T564" si="9624">+T565*$F564</f>
        <v>7913.7413378365891</v>
      </c>
      <c r="U564" s="653">
        <f t="shared" ref="U564" si="9625">+U565*$F564</f>
        <v>56055.667809675841</v>
      </c>
      <c r="V564" s="653">
        <f t="shared" ref="V564" si="9626">+V565*$F564</f>
        <v>1978.4353344591491</v>
      </c>
      <c r="W564" s="653">
        <f t="shared" ref="W564" si="9627">+W565*$F564</f>
        <v>0</v>
      </c>
      <c r="X564" s="653">
        <f t="shared" ref="X564" si="9628">+X565*$F564</f>
        <v>0</v>
      </c>
      <c r="Y564" s="653">
        <f t="shared" ref="Y564" si="9629">+Y565*$F564</f>
        <v>0</v>
      </c>
      <c r="Z564" s="653">
        <f t="shared" ref="Z564" si="9630">+Z565*$F564</f>
        <v>0</v>
      </c>
      <c r="AA564" s="653">
        <f t="shared" ref="AA564" si="9631">+AA565*$F564</f>
        <v>0</v>
      </c>
      <c r="AB564" s="653">
        <f t="shared" ref="AB564" si="9632">+AB565*$F564</f>
        <v>0</v>
      </c>
      <c r="AC564" s="653">
        <f t="shared" ref="AC564" si="9633">+AC565*$F564</f>
        <v>0</v>
      </c>
      <c r="AD564" s="653">
        <f t="shared" ref="AD564" si="9634">+AD565*$F564</f>
        <v>0</v>
      </c>
      <c r="AE564" s="653">
        <f t="shared" ref="AE564" si="9635">+AE565*$F564</f>
        <v>0</v>
      </c>
      <c r="AF564" s="653">
        <f t="shared" ref="AF564" si="9636">+AF565*$F564</f>
        <v>0</v>
      </c>
      <c r="AG564" s="653">
        <f t="shared" ref="AG564" si="9637">+AG565*$F564</f>
        <v>0</v>
      </c>
      <c r="AH564" s="653">
        <f t="shared" ref="AH564" si="9638">+AH565*$F564</f>
        <v>0</v>
      </c>
      <c r="AI564" s="653">
        <f t="shared" ref="AI564" si="9639">+AI565*$F564</f>
        <v>0</v>
      </c>
      <c r="AJ564" s="653">
        <f t="shared" ref="AJ564" si="9640">+AJ565*$F564</f>
        <v>0</v>
      </c>
      <c r="AK564" s="653">
        <f t="shared" ref="AK564" si="9641">+AK565*$F564</f>
        <v>0</v>
      </c>
      <c r="AL564" s="653">
        <f t="shared" ref="AL564" si="9642">+AL565*$F564</f>
        <v>0</v>
      </c>
      <c r="AM564" s="653">
        <f t="shared" ref="AM564" si="9643">+AM565*$F564</f>
        <v>0</v>
      </c>
      <c r="AN564" s="653">
        <f t="shared" ref="AN564" si="9644">+AN565*$F564</f>
        <v>0</v>
      </c>
      <c r="AO564" s="653">
        <f t="shared" ref="AO564" si="9645">+AO565*$F564</f>
        <v>0</v>
      </c>
      <c r="AP564" s="653">
        <f t="shared" ref="AP564" si="9646">+AP565*$F564</f>
        <v>0</v>
      </c>
      <c r="AQ564" s="653">
        <f t="shared" ref="AQ564" si="9647">+AQ565*$F564</f>
        <v>0</v>
      </c>
      <c r="AR564" s="653">
        <f t="shared" ref="AR564" si="9648">+AR565*$F564</f>
        <v>0</v>
      </c>
      <c r="AS564" s="653">
        <f t="shared" ref="AS564" si="9649">+AS565*$F564</f>
        <v>0</v>
      </c>
      <c r="AT564" s="653">
        <f t="shared" ref="AT564" si="9650">+AT565*$F564</f>
        <v>0</v>
      </c>
      <c r="AU564" s="613">
        <f t="shared" si="9375"/>
        <v>65947.844481971581</v>
      </c>
      <c r="AV564" s="645">
        <f t="shared" si="9334"/>
        <v>0</v>
      </c>
      <c r="AW564" s="656">
        <f t="shared" si="9335"/>
        <v>0</v>
      </c>
      <c r="AX564" s="591"/>
    </row>
    <row r="565" spans="1:50" hidden="1" outlineLevel="1">
      <c r="A565" s="590"/>
      <c r="B565" s="636"/>
      <c r="C565" s="636"/>
      <c r="D565" s="651"/>
      <c r="E565" s="653"/>
      <c r="F565" s="640"/>
      <c r="G565" s="640">
        <f t="shared" si="9376"/>
        <v>1</v>
      </c>
      <c r="H565" s="658">
        <v>0</v>
      </c>
      <c r="I565" s="658">
        <v>0</v>
      </c>
      <c r="J565" s="658">
        <v>0</v>
      </c>
      <c r="K565" s="658">
        <v>0</v>
      </c>
      <c r="L565" s="658">
        <v>0</v>
      </c>
      <c r="M565" s="658">
        <v>0</v>
      </c>
      <c r="N565" s="658">
        <v>0</v>
      </c>
      <c r="O565" s="658">
        <v>0</v>
      </c>
      <c r="P565" s="658">
        <v>0</v>
      </c>
      <c r="Q565" s="658">
        <v>0</v>
      </c>
      <c r="R565" s="658">
        <v>0</v>
      </c>
      <c r="S565" s="658">
        <v>0</v>
      </c>
      <c r="T565" s="658">
        <v>0.12</v>
      </c>
      <c r="U565" s="658">
        <v>0.85</v>
      </c>
      <c r="V565" s="658">
        <v>3.0000000000000027E-2</v>
      </c>
      <c r="W565" s="658">
        <v>0</v>
      </c>
      <c r="X565" s="658">
        <v>0</v>
      </c>
      <c r="Y565" s="658">
        <v>0</v>
      </c>
      <c r="Z565" s="658">
        <v>0</v>
      </c>
      <c r="AA565" s="658">
        <v>0</v>
      </c>
      <c r="AB565" s="658">
        <v>0</v>
      </c>
      <c r="AC565" s="658">
        <v>0</v>
      </c>
      <c r="AD565" s="658">
        <v>0</v>
      </c>
      <c r="AE565" s="658">
        <v>0</v>
      </c>
      <c r="AF565" s="658">
        <v>0</v>
      </c>
      <c r="AG565" s="658">
        <v>0</v>
      </c>
      <c r="AH565" s="658">
        <v>0</v>
      </c>
      <c r="AI565" s="658">
        <v>0</v>
      </c>
      <c r="AJ565" s="658">
        <v>0</v>
      </c>
      <c r="AK565" s="658">
        <v>0</v>
      </c>
      <c r="AL565" s="658">
        <v>0</v>
      </c>
      <c r="AM565" s="658">
        <v>0</v>
      </c>
      <c r="AN565" s="658">
        <v>0</v>
      </c>
      <c r="AO565" s="658">
        <v>0</v>
      </c>
      <c r="AP565" s="658">
        <v>0</v>
      </c>
      <c r="AQ565" s="658">
        <v>0</v>
      </c>
      <c r="AR565" s="658">
        <v>0</v>
      </c>
      <c r="AS565" s="658">
        <v>0</v>
      </c>
      <c r="AT565" s="658">
        <v>0</v>
      </c>
      <c r="AU565" s="613">
        <f t="shared" si="9375"/>
        <v>1</v>
      </c>
      <c r="AV565" s="645">
        <f t="shared" si="9334"/>
        <v>1</v>
      </c>
      <c r="AW565" s="656" t="e">
        <f t="shared" si="9335"/>
        <v>#DIV/0!</v>
      </c>
      <c r="AX565" s="591"/>
    </row>
    <row r="566" spans="1:50" hidden="1" outlineLevel="1">
      <c r="A566" s="590"/>
      <c r="B566" s="636" t="s">
        <v>378</v>
      </c>
      <c r="C566" s="636" t="s">
        <v>786</v>
      </c>
      <c r="D566" s="651" t="s">
        <v>770</v>
      </c>
      <c r="E566" s="653"/>
      <c r="F566" s="640">
        <v>177717.82735776951</v>
      </c>
      <c r="G566" s="640">
        <f t="shared" si="9376"/>
        <v>177717.82735776951</v>
      </c>
      <c r="H566" s="653">
        <f t="shared" ref="H566" si="9651">+H567*$F566</f>
        <v>0</v>
      </c>
      <c r="I566" s="653">
        <f t="shared" ref="I566" si="9652">+I567*$F566</f>
        <v>0</v>
      </c>
      <c r="J566" s="653">
        <f t="shared" ref="J566" si="9653">+J567*$F566</f>
        <v>0</v>
      </c>
      <c r="K566" s="653">
        <f t="shared" ref="K566" si="9654">+K567*$F566</f>
        <v>0</v>
      </c>
      <c r="L566" s="653">
        <f t="shared" ref="L566" si="9655">+L567*$F566</f>
        <v>0</v>
      </c>
      <c r="M566" s="653">
        <f t="shared" ref="M566" si="9656">+M567*$F566</f>
        <v>0</v>
      </c>
      <c r="N566" s="653">
        <f t="shared" ref="N566" si="9657">+N567*$F566</f>
        <v>0</v>
      </c>
      <c r="O566" s="653">
        <f t="shared" ref="O566" si="9658">+O567*$F566</f>
        <v>0</v>
      </c>
      <c r="P566" s="653">
        <f t="shared" ref="P566" si="9659">+P567*$F566</f>
        <v>0</v>
      </c>
      <c r="Q566" s="653">
        <f t="shared" ref="Q566" si="9660">+Q567*$F566</f>
        <v>0</v>
      </c>
      <c r="R566" s="653">
        <f t="shared" ref="R566" si="9661">+R567*$F566</f>
        <v>0</v>
      </c>
      <c r="S566" s="653">
        <f t="shared" ref="S566" si="9662">+S567*$F566</f>
        <v>0</v>
      </c>
      <c r="T566" s="653">
        <f t="shared" ref="T566" si="9663">+T567*$F566</f>
        <v>0</v>
      </c>
      <c r="U566" s="653">
        <f t="shared" ref="U566" si="9664">+U567*$F566</f>
        <v>0</v>
      </c>
      <c r="V566" s="653">
        <f t="shared" ref="V566" si="9665">+V567*$F566</f>
        <v>177717.82735776951</v>
      </c>
      <c r="W566" s="653">
        <f t="shared" ref="W566" si="9666">+W567*$F566</f>
        <v>0</v>
      </c>
      <c r="X566" s="653">
        <f t="shared" ref="X566" si="9667">+X567*$F566</f>
        <v>0</v>
      </c>
      <c r="Y566" s="653">
        <f t="shared" ref="Y566" si="9668">+Y567*$F566</f>
        <v>0</v>
      </c>
      <c r="Z566" s="653">
        <f t="shared" ref="Z566" si="9669">+Z567*$F566</f>
        <v>0</v>
      </c>
      <c r="AA566" s="653">
        <f t="shared" ref="AA566" si="9670">+AA567*$F566</f>
        <v>0</v>
      </c>
      <c r="AB566" s="653">
        <f t="shared" ref="AB566" si="9671">+AB567*$F566</f>
        <v>0</v>
      </c>
      <c r="AC566" s="653">
        <f t="shared" ref="AC566" si="9672">+AC567*$F566</f>
        <v>0</v>
      </c>
      <c r="AD566" s="653">
        <f t="shared" ref="AD566" si="9673">+AD567*$F566</f>
        <v>0</v>
      </c>
      <c r="AE566" s="653">
        <f t="shared" ref="AE566" si="9674">+AE567*$F566</f>
        <v>0</v>
      </c>
      <c r="AF566" s="653">
        <f t="shared" ref="AF566" si="9675">+AF567*$F566</f>
        <v>0</v>
      </c>
      <c r="AG566" s="653">
        <f t="shared" ref="AG566" si="9676">+AG567*$F566</f>
        <v>0</v>
      </c>
      <c r="AH566" s="653">
        <f t="shared" ref="AH566" si="9677">+AH567*$F566</f>
        <v>0</v>
      </c>
      <c r="AI566" s="653">
        <f t="shared" ref="AI566" si="9678">+AI567*$F566</f>
        <v>0</v>
      </c>
      <c r="AJ566" s="653">
        <f t="shared" ref="AJ566" si="9679">+AJ567*$F566</f>
        <v>0</v>
      </c>
      <c r="AK566" s="653">
        <f t="shared" ref="AK566" si="9680">+AK567*$F566</f>
        <v>0</v>
      </c>
      <c r="AL566" s="653">
        <f t="shared" ref="AL566" si="9681">+AL567*$F566</f>
        <v>0</v>
      </c>
      <c r="AM566" s="653">
        <f t="shared" ref="AM566" si="9682">+AM567*$F566</f>
        <v>0</v>
      </c>
      <c r="AN566" s="653">
        <f t="shared" ref="AN566" si="9683">+AN567*$F566</f>
        <v>0</v>
      </c>
      <c r="AO566" s="653">
        <f t="shared" ref="AO566" si="9684">+AO567*$F566</f>
        <v>0</v>
      </c>
      <c r="AP566" s="653">
        <f t="shared" ref="AP566" si="9685">+AP567*$F566</f>
        <v>0</v>
      </c>
      <c r="AQ566" s="653">
        <f t="shared" ref="AQ566" si="9686">+AQ567*$F566</f>
        <v>0</v>
      </c>
      <c r="AR566" s="653">
        <f t="shared" ref="AR566" si="9687">+AR567*$F566</f>
        <v>0</v>
      </c>
      <c r="AS566" s="653">
        <f t="shared" ref="AS566" si="9688">+AS567*$F566</f>
        <v>0</v>
      </c>
      <c r="AT566" s="653">
        <f t="shared" ref="AT566" si="9689">+AT567*$F566</f>
        <v>0</v>
      </c>
      <c r="AU566" s="613">
        <f t="shared" si="9375"/>
        <v>177717.82735776951</v>
      </c>
      <c r="AV566" s="645">
        <f t="shared" si="9334"/>
        <v>0</v>
      </c>
      <c r="AW566" s="656">
        <f t="shared" si="9335"/>
        <v>0</v>
      </c>
      <c r="AX566" s="591"/>
    </row>
    <row r="567" spans="1:50" hidden="1" outlineLevel="1">
      <c r="A567" s="590"/>
      <c r="B567" s="636"/>
      <c r="C567" s="636"/>
      <c r="D567" s="651"/>
      <c r="E567" s="653"/>
      <c r="F567" s="640"/>
      <c r="G567" s="640">
        <f t="shared" si="9376"/>
        <v>1</v>
      </c>
      <c r="H567" s="658">
        <v>0</v>
      </c>
      <c r="I567" s="658">
        <v>0</v>
      </c>
      <c r="J567" s="658">
        <v>0</v>
      </c>
      <c r="K567" s="658">
        <v>0</v>
      </c>
      <c r="L567" s="658">
        <v>0</v>
      </c>
      <c r="M567" s="658">
        <v>0</v>
      </c>
      <c r="N567" s="658">
        <v>0</v>
      </c>
      <c r="O567" s="658">
        <v>0</v>
      </c>
      <c r="P567" s="658">
        <v>0</v>
      </c>
      <c r="Q567" s="658">
        <v>0</v>
      </c>
      <c r="R567" s="658">
        <v>0</v>
      </c>
      <c r="S567" s="658">
        <v>0</v>
      </c>
      <c r="T567" s="658">
        <v>0</v>
      </c>
      <c r="U567" s="658">
        <v>0</v>
      </c>
      <c r="V567" s="658">
        <v>1</v>
      </c>
      <c r="W567" s="658">
        <v>0</v>
      </c>
      <c r="X567" s="658">
        <v>0</v>
      </c>
      <c r="Y567" s="658">
        <v>0</v>
      </c>
      <c r="Z567" s="658">
        <v>0</v>
      </c>
      <c r="AA567" s="658">
        <v>0</v>
      </c>
      <c r="AB567" s="658">
        <v>0</v>
      </c>
      <c r="AC567" s="658">
        <v>0</v>
      </c>
      <c r="AD567" s="658">
        <v>0</v>
      </c>
      <c r="AE567" s="658">
        <v>0</v>
      </c>
      <c r="AF567" s="658">
        <v>0</v>
      </c>
      <c r="AG567" s="658">
        <v>0</v>
      </c>
      <c r="AH567" s="658">
        <v>0</v>
      </c>
      <c r="AI567" s="658">
        <v>0</v>
      </c>
      <c r="AJ567" s="658">
        <v>0</v>
      </c>
      <c r="AK567" s="658">
        <v>0</v>
      </c>
      <c r="AL567" s="658">
        <v>0</v>
      </c>
      <c r="AM567" s="658">
        <v>0</v>
      </c>
      <c r="AN567" s="658">
        <v>0</v>
      </c>
      <c r="AO567" s="658">
        <v>0</v>
      </c>
      <c r="AP567" s="658">
        <v>0</v>
      </c>
      <c r="AQ567" s="658">
        <v>0</v>
      </c>
      <c r="AR567" s="658">
        <v>0</v>
      </c>
      <c r="AS567" s="658">
        <v>0</v>
      </c>
      <c r="AT567" s="658">
        <v>0</v>
      </c>
      <c r="AU567" s="613">
        <f t="shared" si="9375"/>
        <v>1</v>
      </c>
      <c r="AV567" s="645">
        <f t="shared" si="9334"/>
        <v>1</v>
      </c>
      <c r="AW567" s="656" t="e">
        <f t="shared" si="9335"/>
        <v>#DIV/0!</v>
      </c>
      <c r="AX567" s="591"/>
    </row>
    <row r="568" spans="1:50" hidden="1" outlineLevel="1">
      <c r="A568" s="590"/>
      <c r="B568" s="646" t="s">
        <v>305</v>
      </c>
      <c r="C568" s="646" t="s">
        <v>787</v>
      </c>
      <c r="D568" s="647" t="s">
        <v>788</v>
      </c>
      <c r="E568" s="649"/>
      <c r="F568" s="650">
        <f>+F569+F571+F573+F575+F577+F579</f>
        <v>1004328.1555992754</v>
      </c>
      <c r="G568" s="650">
        <f t="shared" si="9376"/>
        <v>1004328.1555992754</v>
      </c>
      <c r="H568" s="650">
        <f t="shared" ref="H568:AT568" si="9690">+H569+H571+H573+H575+H577+H579</f>
        <v>0</v>
      </c>
      <c r="I568" s="650">
        <f t="shared" si="9690"/>
        <v>0</v>
      </c>
      <c r="J568" s="650">
        <f t="shared" si="9690"/>
        <v>0</v>
      </c>
      <c r="K568" s="650">
        <f t="shared" si="9690"/>
        <v>0</v>
      </c>
      <c r="L568" s="650">
        <f t="shared" si="9690"/>
        <v>0</v>
      </c>
      <c r="M568" s="650">
        <f t="shared" si="9690"/>
        <v>0</v>
      </c>
      <c r="N568" s="650">
        <f t="shared" si="9690"/>
        <v>0</v>
      </c>
      <c r="O568" s="650">
        <f t="shared" si="9690"/>
        <v>0</v>
      </c>
      <c r="P568" s="650">
        <f t="shared" si="9690"/>
        <v>0</v>
      </c>
      <c r="Q568" s="650">
        <f t="shared" si="9690"/>
        <v>0</v>
      </c>
      <c r="R568" s="650">
        <f t="shared" si="9690"/>
        <v>0</v>
      </c>
      <c r="S568" s="650">
        <f t="shared" si="9690"/>
        <v>0</v>
      </c>
      <c r="T568" s="650">
        <f t="shared" si="9690"/>
        <v>0</v>
      </c>
      <c r="U568" s="650">
        <f t="shared" si="9690"/>
        <v>101503.97969251496</v>
      </c>
      <c r="V568" s="650">
        <f t="shared" si="9690"/>
        <v>683282.8893807109</v>
      </c>
      <c r="W568" s="650">
        <f t="shared" si="9690"/>
        <v>219541.28652604943</v>
      </c>
      <c r="X568" s="650">
        <f t="shared" si="9690"/>
        <v>0</v>
      </c>
      <c r="Y568" s="650">
        <f t="shared" si="9690"/>
        <v>0</v>
      </c>
      <c r="Z568" s="650">
        <f t="shared" si="9690"/>
        <v>0</v>
      </c>
      <c r="AA568" s="650">
        <f t="shared" si="9690"/>
        <v>0</v>
      </c>
      <c r="AB568" s="650">
        <f t="shared" si="9690"/>
        <v>0</v>
      </c>
      <c r="AC568" s="650">
        <f t="shared" si="9690"/>
        <v>0</v>
      </c>
      <c r="AD568" s="650">
        <f t="shared" si="9690"/>
        <v>0</v>
      </c>
      <c r="AE568" s="650">
        <f t="shared" si="9690"/>
        <v>0</v>
      </c>
      <c r="AF568" s="650">
        <f t="shared" si="9690"/>
        <v>0</v>
      </c>
      <c r="AG568" s="650">
        <f t="shared" si="9690"/>
        <v>0</v>
      </c>
      <c r="AH568" s="650">
        <f t="shared" si="9690"/>
        <v>0</v>
      </c>
      <c r="AI568" s="650">
        <f t="shared" si="9690"/>
        <v>0</v>
      </c>
      <c r="AJ568" s="650">
        <f t="shared" si="9690"/>
        <v>0</v>
      </c>
      <c r="AK568" s="650">
        <f t="shared" si="9690"/>
        <v>0</v>
      </c>
      <c r="AL568" s="650">
        <f t="shared" si="9690"/>
        <v>0</v>
      </c>
      <c r="AM568" s="650">
        <f t="shared" si="9690"/>
        <v>0</v>
      </c>
      <c r="AN568" s="650">
        <f t="shared" si="9690"/>
        <v>0</v>
      </c>
      <c r="AO568" s="650">
        <f t="shared" si="9690"/>
        <v>0</v>
      </c>
      <c r="AP568" s="650">
        <f t="shared" si="9690"/>
        <v>0</v>
      </c>
      <c r="AQ568" s="650">
        <f t="shared" si="9690"/>
        <v>0</v>
      </c>
      <c r="AR568" s="650">
        <f t="shared" si="9690"/>
        <v>0</v>
      </c>
      <c r="AS568" s="650">
        <f t="shared" si="9690"/>
        <v>0</v>
      </c>
      <c r="AT568" s="650">
        <f t="shared" si="9690"/>
        <v>0</v>
      </c>
      <c r="AU568" s="613">
        <f t="shared" si="9375"/>
        <v>1004328.1555992754</v>
      </c>
      <c r="AV568" s="645">
        <f t="shared" si="9334"/>
        <v>0</v>
      </c>
      <c r="AW568" s="656">
        <f t="shared" si="9335"/>
        <v>0</v>
      </c>
      <c r="AX568" s="591"/>
    </row>
    <row r="569" spans="1:50" hidden="1" outlineLevel="1">
      <c r="A569" s="590"/>
      <c r="B569" s="636" t="s">
        <v>378</v>
      </c>
      <c r="C569" s="636" t="s">
        <v>789</v>
      </c>
      <c r="D569" s="651" t="s">
        <v>756</v>
      </c>
      <c r="E569" s="653"/>
      <c r="F569" s="640">
        <v>635932.96197478066</v>
      </c>
      <c r="G569" s="640">
        <f t="shared" si="9376"/>
        <v>635932.96197478066</v>
      </c>
      <c r="H569" s="653">
        <f t="shared" ref="H569" si="9691">+H570*$F569</f>
        <v>0</v>
      </c>
      <c r="I569" s="653">
        <f t="shared" ref="I569" si="9692">+I570*$F569</f>
        <v>0</v>
      </c>
      <c r="J569" s="653">
        <f t="shared" ref="J569" si="9693">+J570*$F569</f>
        <v>0</v>
      </c>
      <c r="K569" s="653">
        <f t="shared" ref="K569" si="9694">+K570*$F569</f>
        <v>0</v>
      </c>
      <c r="L569" s="653">
        <f t="shared" ref="L569" si="9695">+L570*$F569</f>
        <v>0</v>
      </c>
      <c r="M569" s="653">
        <f t="shared" ref="M569" si="9696">+M570*$F569</f>
        <v>0</v>
      </c>
      <c r="N569" s="653">
        <f t="shared" ref="N569" si="9697">+N570*$F569</f>
        <v>0</v>
      </c>
      <c r="O569" s="653">
        <f t="shared" ref="O569" si="9698">+O570*$F569</f>
        <v>0</v>
      </c>
      <c r="P569" s="653">
        <f t="shared" ref="P569" si="9699">+P570*$F569</f>
        <v>0</v>
      </c>
      <c r="Q569" s="653">
        <f t="shared" ref="Q569" si="9700">+Q570*$F569</f>
        <v>0</v>
      </c>
      <c r="R569" s="653">
        <f t="shared" ref="R569" si="9701">+R570*$F569</f>
        <v>0</v>
      </c>
      <c r="S569" s="653">
        <f t="shared" ref="S569" si="9702">+S570*$F569</f>
        <v>0</v>
      </c>
      <c r="T569" s="653">
        <f t="shared" ref="T569" si="9703">+T570*$F569</f>
        <v>0</v>
      </c>
      <c r="U569" s="653">
        <f t="shared" ref="U569" si="9704">+U570*$F569</f>
        <v>0</v>
      </c>
      <c r="V569" s="653">
        <f t="shared" ref="V569" si="9705">+V570*$F569</f>
        <v>470590.3918613377</v>
      </c>
      <c r="W569" s="653">
        <f t="shared" ref="W569" si="9706">+W570*$F569</f>
        <v>165342.57011344298</v>
      </c>
      <c r="X569" s="653">
        <f t="shared" ref="X569" si="9707">+X570*$F569</f>
        <v>0</v>
      </c>
      <c r="Y569" s="653">
        <f t="shared" ref="Y569" si="9708">+Y570*$F569</f>
        <v>0</v>
      </c>
      <c r="Z569" s="653">
        <f t="shared" ref="Z569" si="9709">+Z570*$F569</f>
        <v>0</v>
      </c>
      <c r="AA569" s="653">
        <f t="shared" ref="AA569" si="9710">+AA570*$F569</f>
        <v>0</v>
      </c>
      <c r="AB569" s="653">
        <f t="shared" ref="AB569" si="9711">+AB570*$F569</f>
        <v>0</v>
      </c>
      <c r="AC569" s="653">
        <f t="shared" ref="AC569" si="9712">+AC570*$F569</f>
        <v>0</v>
      </c>
      <c r="AD569" s="653">
        <f t="shared" ref="AD569" si="9713">+AD570*$F569</f>
        <v>0</v>
      </c>
      <c r="AE569" s="653">
        <f t="shared" ref="AE569" si="9714">+AE570*$F569</f>
        <v>0</v>
      </c>
      <c r="AF569" s="653">
        <f t="shared" ref="AF569" si="9715">+AF570*$F569</f>
        <v>0</v>
      </c>
      <c r="AG569" s="653">
        <f t="shared" ref="AG569" si="9716">+AG570*$F569</f>
        <v>0</v>
      </c>
      <c r="AH569" s="653">
        <f t="shared" ref="AH569" si="9717">+AH570*$F569</f>
        <v>0</v>
      </c>
      <c r="AI569" s="653">
        <f t="shared" ref="AI569" si="9718">+AI570*$F569</f>
        <v>0</v>
      </c>
      <c r="AJ569" s="653">
        <f t="shared" ref="AJ569" si="9719">+AJ570*$F569</f>
        <v>0</v>
      </c>
      <c r="AK569" s="653">
        <f t="shared" ref="AK569" si="9720">+AK570*$F569</f>
        <v>0</v>
      </c>
      <c r="AL569" s="653">
        <f t="shared" ref="AL569" si="9721">+AL570*$F569</f>
        <v>0</v>
      </c>
      <c r="AM569" s="653">
        <f t="shared" ref="AM569" si="9722">+AM570*$F569</f>
        <v>0</v>
      </c>
      <c r="AN569" s="653">
        <f t="shared" ref="AN569" si="9723">+AN570*$F569</f>
        <v>0</v>
      </c>
      <c r="AO569" s="653">
        <f t="shared" ref="AO569" si="9724">+AO570*$F569</f>
        <v>0</v>
      </c>
      <c r="AP569" s="653">
        <f t="shared" ref="AP569" si="9725">+AP570*$F569</f>
        <v>0</v>
      </c>
      <c r="AQ569" s="653">
        <f t="shared" ref="AQ569" si="9726">+AQ570*$F569</f>
        <v>0</v>
      </c>
      <c r="AR569" s="653">
        <f t="shared" ref="AR569" si="9727">+AR570*$F569</f>
        <v>0</v>
      </c>
      <c r="AS569" s="653">
        <f t="shared" ref="AS569" si="9728">+AS570*$F569</f>
        <v>0</v>
      </c>
      <c r="AT569" s="653">
        <f t="shared" ref="AT569" si="9729">+AT570*$F569</f>
        <v>0</v>
      </c>
      <c r="AU569" s="613">
        <f t="shared" si="9375"/>
        <v>635932.96197478066</v>
      </c>
      <c r="AV569" s="645">
        <f t="shared" si="9334"/>
        <v>0</v>
      </c>
      <c r="AW569" s="656">
        <f t="shared" si="9335"/>
        <v>0</v>
      </c>
      <c r="AX569" s="591"/>
    </row>
    <row r="570" spans="1:50" hidden="1" outlineLevel="1">
      <c r="A570" s="590"/>
      <c r="B570" s="636"/>
      <c r="C570" s="636"/>
      <c r="D570" s="651"/>
      <c r="E570" s="653"/>
      <c r="F570" s="640"/>
      <c r="G570" s="640">
        <f t="shared" si="9376"/>
        <v>1</v>
      </c>
      <c r="H570" s="658">
        <v>0</v>
      </c>
      <c r="I570" s="658">
        <v>0</v>
      </c>
      <c r="J570" s="658">
        <v>0</v>
      </c>
      <c r="K570" s="658">
        <v>0</v>
      </c>
      <c r="L570" s="658">
        <v>0</v>
      </c>
      <c r="M570" s="658">
        <v>0</v>
      </c>
      <c r="N570" s="658">
        <v>0</v>
      </c>
      <c r="O570" s="658">
        <v>0</v>
      </c>
      <c r="P570" s="658">
        <v>0</v>
      </c>
      <c r="Q570" s="658">
        <v>0</v>
      </c>
      <c r="R570" s="658">
        <v>0</v>
      </c>
      <c r="S570" s="658">
        <v>0</v>
      </c>
      <c r="T570" s="658">
        <v>0</v>
      </c>
      <c r="U570" s="658">
        <v>0</v>
      </c>
      <c r="V570" s="658">
        <v>0.74</v>
      </c>
      <c r="W570" s="658">
        <v>0.26</v>
      </c>
      <c r="X570" s="658">
        <v>0</v>
      </c>
      <c r="Y570" s="658">
        <v>0</v>
      </c>
      <c r="Z570" s="658">
        <v>0</v>
      </c>
      <c r="AA570" s="658">
        <v>0</v>
      </c>
      <c r="AB570" s="658">
        <v>0</v>
      </c>
      <c r="AC570" s="658">
        <v>0</v>
      </c>
      <c r="AD570" s="658">
        <v>0</v>
      </c>
      <c r="AE570" s="658">
        <v>0</v>
      </c>
      <c r="AF570" s="658">
        <v>0</v>
      </c>
      <c r="AG570" s="658">
        <v>0</v>
      </c>
      <c r="AH570" s="658">
        <v>0</v>
      </c>
      <c r="AI570" s="658">
        <v>0</v>
      </c>
      <c r="AJ570" s="658">
        <v>0</v>
      </c>
      <c r="AK570" s="658">
        <v>0</v>
      </c>
      <c r="AL570" s="658">
        <v>0</v>
      </c>
      <c r="AM570" s="658">
        <v>0</v>
      </c>
      <c r="AN570" s="658">
        <v>0</v>
      </c>
      <c r="AO570" s="658">
        <v>0</v>
      </c>
      <c r="AP570" s="658">
        <v>0</v>
      </c>
      <c r="AQ570" s="658">
        <v>0</v>
      </c>
      <c r="AR570" s="658">
        <v>0</v>
      </c>
      <c r="AS570" s="658">
        <v>0</v>
      </c>
      <c r="AT570" s="658">
        <v>0</v>
      </c>
      <c r="AU570" s="613">
        <f t="shared" si="9375"/>
        <v>1</v>
      </c>
      <c r="AV570" s="645">
        <f t="shared" si="9334"/>
        <v>1</v>
      </c>
      <c r="AW570" s="656" t="e">
        <f t="shared" si="9335"/>
        <v>#DIV/0!</v>
      </c>
      <c r="AX570" s="591"/>
    </row>
    <row r="571" spans="1:50" hidden="1" outlineLevel="1">
      <c r="A571" s="590"/>
      <c r="B571" s="636" t="s">
        <v>378</v>
      </c>
      <c r="C571" s="636" t="s">
        <v>790</v>
      </c>
      <c r="D571" s="651" t="s">
        <v>700</v>
      </c>
      <c r="E571" s="653"/>
      <c r="F571" s="640">
        <v>0</v>
      </c>
      <c r="G571" s="640">
        <f t="shared" si="9376"/>
        <v>0</v>
      </c>
      <c r="H571" s="653">
        <f t="shared" ref="H571" si="9730">+H572*$F571</f>
        <v>0</v>
      </c>
      <c r="I571" s="653">
        <f t="shared" ref="I571" si="9731">+I572*$F571</f>
        <v>0</v>
      </c>
      <c r="J571" s="653">
        <f t="shared" ref="J571" si="9732">+J572*$F571</f>
        <v>0</v>
      </c>
      <c r="K571" s="653">
        <f t="shared" ref="K571" si="9733">+K572*$F571</f>
        <v>0</v>
      </c>
      <c r="L571" s="653">
        <f t="shared" ref="L571" si="9734">+L572*$F571</f>
        <v>0</v>
      </c>
      <c r="M571" s="653">
        <f t="shared" ref="M571" si="9735">+M572*$F571</f>
        <v>0</v>
      </c>
      <c r="N571" s="653">
        <f t="shared" ref="N571" si="9736">+N572*$F571</f>
        <v>0</v>
      </c>
      <c r="O571" s="653">
        <f t="shared" ref="O571" si="9737">+O572*$F571</f>
        <v>0</v>
      </c>
      <c r="P571" s="653">
        <f t="shared" ref="P571" si="9738">+P572*$F571</f>
        <v>0</v>
      </c>
      <c r="Q571" s="653">
        <f t="shared" ref="Q571" si="9739">+Q572*$F571</f>
        <v>0</v>
      </c>
      <c r="R571" s="653">
        <f t="shared" ref="R571" si="9740">+R572*$F571</f>
        <v>0</v>
      </c>
      <c r="S571" s="653">
        <f t="shared" ref="S571" si="9741">+S572*$F571</f>
        <v>0</v>
      </c>
      <c r="T571" s="653">
        <f t="shared" ref="T571" si="9742">+T572*$F571</f>
        <v>0</v>
      </c>
      <c r="U571" s="653">
        <f t="shared" ref="U571" si="9743">+U572*$F571</f>
        <v>0</v>
      </c>
      <c r="V571" s="653">
        <f t="shared" ref="V571" si="9744">+V572*$F571</f>
        <v>0</v>
      </c>
      <c r="W571" s="653">
        <f t="shared" ref="W571" si="9745">+W572*$F571</f>
        <v>0</v>
      </c>
      <c r="X571" s="653">
        <f t="shared" ref="X571" si="9746">+X572*$F571</f>
        <v>0</v>
      </c>
      <c r="Y571" s="653">
        <f t="shared" ref="Y571" si="9747">+Y572*$F571</f>
        <v>0</v>
      </c>
      <c r="Z571" s="653">
        <f t="shared" ref="Z571" si="9748">+Z572*$F571</f>
        <v>0</v>
      </c>
      <c r="AA571" s="653">
        <f t="shared" ref="AA571" si="9749">+AA572*$F571</f>
        <v>0</v>
      </c>
      <c r="AB571" s="653">
        <f t="shared" ref="AB571" si="9750">+AB572*$F571</f>
        <v>0</v>
      </c>
      <c r="AC571" s="653">
        <f t="shared" ref="AC571" si="9751">+AC572*$F571</f>
        <v>0</v>
      </c>
      <c r="AD571" s="653">
        <f t="shared" ref="AD571" si="9752">+AD572*$F571</f>
        <v>0</v>
      </c>
      <c r="AE571" s="653">
        <f t="shared" ref="AE571" si="9753">+AE572*$F571</f>
        <v>0</v>
      </c>
      <c r="AF571" s="653">
        <f t="shared" ref="AF571" si="9754">+AF572*$F571</f>
        <v>0</v>
      </c>
      <c r="AG571" s="653">
        <f t="shared" ref="AG571" si="9755">+AG572*$F571</f>
        <v>0</v>
      </c>
      <c r="AH571" s="653">
        <f t="shared" ref="AH571" si="9756">+AH572*$F571</f>
        <v>0</v>
      </c>
      <c r="AI571" s="653">
        <f t="shared" ref="AI571" si="9757">+AI572*$F571</f>
        <v>0</v>
      </c>
      <c r="AJ571" s="653">
        <f t="shared" ref="AJ571" si="9758">+AJ572*$F571</f>
        <v>0</v>
      </c>
      <c r="AK571" s="653">
        <f t="shared" ref="AK571" si="9759">+AK572*$F571</f>
        <v>0</v>
      </c>
      <c r="AL571" s="653">
        <f t="shared" ref="AL571" si="9760">+AL572*$F571</f>
        <v>0</v>
      </c>
      <c r="AM571" s="653">
        <f t="shared" ref="AM571" si="9761">+AM572*$F571</f>
        <v>0</v>
      </c>
      <c r="AN571" s="653">
        <f t="shared" ref="AN571" si="9762">+AN572*$F571</f>
        <v>0</v>
      </c>
      <c r="AO571" s="653">
        <f t="shared" ref="AO571" si="9763">+AO572*$F571</f>
        <v>0</v>
      </c>
      <c r="AP571" s="653">
        <f t="shared" ref="AP571" si="9764">+AP572*$F571</f>
        <v>0</v>
      </c>
      <c r="AQ571" s="653">
        <f t="shared" ref="AQ571" si="9765">+AQ572*$F571</f>
        <v>0</v>
      </c>
      <c r="AR571" s="653">
        <f t="shared" ref="AR571" si="9766">+AR572*$F571</f>
        <v>0</v>
      </c>
      <c r="AS571" s="653">
        <f t="shared" ref="AS571" si="9767">+AS572*$F571</f>
        <v>0</v>
      </c>
      <c r="AT571" s="653">
        <f t="shared" ref="AT571" si="9768">+AT572*$F571</f>
        <v>0</v>
      </c>
      <c r="AU571" s="613">
        <f t="shared" si="9375"/>
        <v>0</v>
      </c>
      <c r="AV571" s="645">
        <f t="shared" si="9334"/>
        <v>0</v>
      </c>
      <c r="AW571" s="656" t="e">
        <f t="shared" si="9335"/>
        <v>#DIV/0!</v>
      </c>
      <c r="AX571" s="591"/>
    </row>
    <row r="572" spans="1:50" hidden="1" outlineLevel="1">
      <c r="A572" s="590"/>
      <c r="B572" s="636"/>
      <c r="C572" s="636"/>
      <c r="D572" s="651"/>
      <c r="E572" s="653"/>
      <c r="F572" s="640"/>
      <c r="G572" s="640">
        <f t="shared" si="9376"/>
        <v>1</v>
      </c>
      <c r="H572" s="658">
        <v>0</v>
      </c>
      <c r="I572" s="658">
        <v>0</v>
      </c>
      <c r="J572" s="658">
        <v>0</v>
      </c>
      <c r="K572" s="658">
        <v>0</v>
      </c>
      <c r="L572" s="658">
        <v>0</v>
      </c>
      <c r="M572" s="658">
        <v>0</v>
      </c>
      <c r="N572" s="658">
        <v>0</v>
      </c>
      <c r="O572" s="658">
        <v>0</v>
      </c>
      <c r="P572" s="658">
        <v>0</v>
      </c>
      <c r="Q572" s="658">
        <v>0</v>
      </c>
      <c r="R572" s="658">
        <v>0</v>
      </c>
      <c r="S572" s="658">
        <v>0</v>
      </c>
      <c r="T572" s="658">
        <v>0</v>
      </c>
      <c r="U572" s="658">
        <v>0</v>
      </c>
      <c r="V572" s="658">
        <v>0.74</v>
      </c>
      <c r="W572" s="658">
        <v>0.26</v>
      </c>
      <c r="X572" s="658">
        <v>0</v>
      </c>
      <c r="Y572" s="658">
        <v>0</v>
      </c>
      <c r="Z572" s="658">
        <v>0</v>
      </c>
      <c r="AA572" s="658">
        <v>0</v>
      </c>
      <c r="AB572" s="658">
        <v>0</v>
      </c>
      <c r="AC572" s="658">
        <v>0</v>
      </c>
      <c r="AD572" s="658">
        <v>0</v>
      </c>
      <c r="AE572" s="658">
        <v>0</v>
      </c>
      <c r="AF572" s="658">
        <v>0</v>
      </c>
      <c r="AG572" s="658">
        <v>0</v>
      </c>
      <c r="AH572" s="658">
        <v>0</v>
      </c>
      <c r="AI572" s="658">
        <v>0</v>
      </c>
      <c r="AJ572" s="658">
        <v>0</v>
      </c>
      <c r="AK572" s="658">
        <v>0</v>
      </c>
      <c r="AL572" s="658">
        <v>0</v>
      </c>
      <c r="AM572" s="658">
        <v>0</v>
      </c>
      <c r="AN572" s="658">
        <v>0</v>
      </c>
      <c r="AO572" s="658">
        <v>0</v>
      </c>
      <c r="AP572" s="658">
        <v>0</v>
      </c>
      <c r="AQ572" s="658">
        <v>0</v>
      </c>
      <c r="AR572" s="658">
        <v>0</v>
      </c>
      <c r="AS572" s="658">
        <v>0</v>
      </c>
      <c r="AT572" s="658">
        <v>0</v>
      </c>
      <c r="AU572" s="613">
        <f t="shared" si="9375"/>
        <v>1</v>
      </c>
      <c r="AV572" s="645">
        <f t="shared" si="9334"/>
        <v>1</v>
      </c>
      <c r="AW572" s="656" t="e">
        <f t="shared" si="9335"/>
        <v>#DIV/0!</v>
      </c>
      <c r="AX572" s="591"/>
    </row>
    <row r="573" spans="1:50" hidden="1" outlineLevel="1">
      <c r="A573" s="590"/>
      <c r="B573" s="636" t="s">
        <v>378</v>
      </c>
      <c r="C573" s="636" t="s">
        <v>791</v>
      </c>
      <c r="D573" s="651" t="s">
        <v>721</v>
      </c>
      <c r="E573" s="653"/>
      <c r="F573" s="640">
        <v>30738.774229178391</v>
      </c>
      <c r="G573" s="640">
        <f t="shared" si="9376"/>
        <v>30738.774229178391</v>
      </c>
      <c r="H573" s="653">
        <f t="shared" ref="H573" si="9769">+H574*$F573</f>
        <v>0</v>
      </c>
      <c r="I573" s="653">
        <f t="shared" ref="I573" si="9770">+I574*$F573</f>
        <v>0</v>
      </c>
      <c r="J573" s="653">
        <f t="shared" ref="J573" si="9771">+J574*$F573</f>
        <v>0</v>
      </c>
      <c r="K573" s="653">
        <f t="shared" ref="K573" si="9772">+K574*$F573</f>
        <v>0</v>
      </c>
      <c r="L573" s="653">
        <f t="shared" ref="L573" si="9773">+L574*$F573</f>
        <v>0</v>
      </c>
      <c r="M573" s="653">
        <f t="shared" ref="M573" si="9774">+M574*$F573</f>
        <v>0</v>
      </c>
      <c r="N573" s="653">
        <f t="shared" ref="N573" si="9775">+N574*$F573</f>
        <v>0</v>
      </c>
      <c r="O573" s="653">
        <f t="shared" ref="O573" si="9776">+O574*$F573</f>
        <v>0</v>
      </c>
      <c r="P573" s="653">
        <f t="shared" ref="P573" si="9777">+P574*$F573</f>
        <v>0</v>
      </c>
      <c r="Q573" s="653">
        <f t="shared" ref="Q573" si="9778">+Q574*$F573</f>
        <v>0</v>
      </c>
      <c r="R573" s="653">
        <f t="shared" ref="R573" si="9779">+R574*$F573</f>
        <v>0</v>
      </c>
      <c r="S573" s="653">
        <f t="shared" ref="S573" si="9780">+S574*$F573</f>
        <v>0</v>
      </c>
      <c r="T573" s="653">
        <f t="shared" ref="T573" si="9781">+T574*$F573</f>
        <v>0</v>
      </c>
      <c r="U573" s="653">
        <f t="shared" ref="U573" si="9782">+U574*$F573</f>
        <v>0</v>
      </c>
      <c r="V573" s="653">
        <f t="shared" ref="V573" si="9783">+V574*$F573</f>
        <v>22746.692929592009</v>
      </c>
      <c r="W573" s="653">
        <f t="shared" ref="W573" si="9784">+W574*$F573</f>
        <v>7992.0812995863816</v>
      </c>
      <c r="X573" s="653">
        <f t="shared" ref="X573" si="9785">+X574*$F573</f>
        <v>0</v>
      </c>
      <c r="Y573" s="653">
        <f t="shared" ref="Y573" si="9786">+Y574*$F573</f>
        <v>0</v>
      </c>
      <c r="Z573" s="653">
        <f t="shared" ref="Z573" si="9787">+Z574*$F573</f>
        <v>0</v>
      </c>
      <c r="AA573" s="653">
        <f t="shared" ref="AA573" si="9788">+AA574*$F573</f>
        <v>0</v>
      </c>
      <c r="AB573" s="653">
        <f t="shared" ref="AB573" si="9789">+AB574*$F573</f>
        <v>0</v>
      </c>
      <c r="AC573" s="653">
        <f t="shared" ref="AC573" si="9790">+AC574*$F573</f>
        <v>0</v>
      </c>
      <c r="AD573" s="653">
        <f t="shared" ref="AD573" si="9791">+AD574*$F573</f>
        <v>0</v>
      </c>
      <c r="AE573" s="653">
        <f t="shared" ref="AE573" si="9792">+AE574*$F573</f>
        <v>0</v>
      </c>
      <c r="AF573" s="653">
        <f t="shared" ref="AF573" si="9793">+AF574*$F573</f>
        <v>0</v>
      </c>
      <c r="AG573" s="653">
        <f t="shared" ref="AG573" si="9794">+AG574*$F573</f>
        <v>0</v>
      </c>
      <c r="AH573" s="653">
        <f t="shared" ref="AH573" si="9795">+AH574*$F573</f>
        <v>0</v>
      </c>
      <c r="AI573" s="653">
        <f t="shared" ref="AI573" si="9796">+AI574*$F573</f>
        <v>0</v>
      </c>
      <c r="AJ573" s="653">
        <f t="shared" ref="AJ573" si="9797">+AJ574*$F573</f>
        <v>0</v>
      </c>
      <c r="AK573" s="653">
        <f t="shared" ref="AK573" si="9798">+AK574*$F573</f>
        <v>0</v>
      </c>
      <c r="AL573" s="653">
        <f t="shared" ref="AL573" si="9799">+AL574*$F573</f>
        <v>0</v>
      </c>
      <c r="AM573" s="653">
        <f t="shared" ref="AM573" si="9800">+AM574*$F573</f>
        <v>0</v>
      </c>
      <c r="AN573" s="653">
        <f t="shared" ref="AN573" si="9801">+AN574*$F573</f>
        <v>0</v>
      </c>
      <c r="AO573" s="653">
        <f t="shared" ref="AO573" si="9802">+AO574*$F573</f>
        <v>0</v>
      </c>
      <c r="AP573" s="653">
        <f t="shared" ref="AP573" si="9803">+AP574*$F573</f>
        <v>0</v>
      </c>
      <c r="AQ573" s="653">
        <f t="shared" ref="AQ573" si="9804">+AQ574*$F573</f>
        <v>0</v>
      </c>
      <c r="AR573" s="653">
        <f t="shared" ref="AR573" si="9805">+AR574*$F573</f>
        <v>0</v>
      </c>
      <c r="AS573" s="653">
        <f t="shared" ref="AS573" si="9806">+AS574*$F573</f>
        <v>0</v>
      </c>
      <c r="AT573" s="653">
        <f t="shared" ref="AT573" si="9807">+AT574*$F573</f>
        <v>0</v>
      </c>
      <c r="AU573" s="613">
        <f t="shared" si="9375"/>
        <v>30738.774229178391</v>
      </c>
      <c r="AV573" s="645">
        <f t="shared" si="9334"/>
        <v>0</v>
      </c>
      <c r="AW573" s="656">
        <f t="shared" si="9335"/>
        <v>0</v>
      </c>
      <c r="AX573" s="591"/>
    </row>
    <row r="574" spans="1:50" hidden="1" outlineLevel="1">
      <c r="A574" s="590"/>
      <c r="B574" s="636"/>
      <c r="C574" s="636"/>
      <c r="D574" s="651"/>
      <c r="E574" s="653"/>
      <c r="F574" s="640"/>
      <c r="G574" s="640">
        <f t="shared" si="9376"/>
        <v>1</v>
      </c>
      <c r="H574" s="658">
        <v>0</v>
      </c>
      <c r="I574" s="658">
        <v>0</v>
      </c>
      <c r="J574" s="658">
        <v>0</v>
      </c>
      <c r="K574" s="658">
        <v>0</v>
      </c>
      <c r="L574" s="658">
        <v>0</v>
      </c>
      <c r="M574" s="658">
        <v>0</v>
      </c>
      <c r="N574" s="658">
        <v>0</v>
      </c>
      <c r="O574" s="658">
        <v>0</v>
      </c>
      <c r="P574" s="658">
        <v>0</v>
      </c>
      <c r="Q574" s="658">
        <v>0</v>
      </c>
      <c r="R574" s="658">
        <v>0</v>
      </c>
      <c r="S574" s="658">
        <v>0</v>
      </c>
      <c r="T574" s="658">
        <v>0</v>
      </c>
      <c r="U574" s="658">
        <v>0</v>
      </c>
      <c r="V574" s="658">
        <v>0.74</v>
      </c>
      <c r="W574" s="658">
        <v>0.26</v>
      </c>
      <c r="X574" s="658">
        <v>0</v>
      </c>
      <c r="Y574" s="658">
        <v>0</v>
      </c>
      <c r="Z574" s="658">
        <v>0</v>
      </c>
      <c r="AA574" s="658">
        <v>0</v>
      </c>
      <c r="AB574" s="658">
        <v>0</v>
      </c>
      <c r="AC574" s="658">
        <v>0</v>
      </c>
      <c r="AD574" s="658">
        <v>0</v>
      </c>
      <c r="AE574" s="658">
        <v>0</v>
      </c>
      <c r="AF574" s="658">
        <v>0</v>
      </c>
      <c r="AG574" s="658">
        <v>0</v>
      </c>
      <c r="AH574" s="658">
        <v>0</v>
      </c>
      <c r="AI574" s="658">
        <v>0</v>
      </c>
      <c r="AJ574" s="658">
        <v>0</v>
      </c>
      <c r="AK574" s="658">
        <v>0</v>
      </c>
      <c r="AL574" s="658">
        <v>0</v>
      </c>
      <c r="AM574" s="658">
        <v>0</v>
      </c>
      <c r="AN574" s="658">
        <v>0</v>
      </c>
      <c r="AO574" s="658">
        <v>0</v>
      </c>
      <c r="AP574" s="658">
        <v>0</v>
      </c>
      <c r="AQ574" s="658">
        <v>0</v>
      </c>
      <c r="AR574" s="658">
        <v>0</v>
      </c>
      <c r="AS574" s="658">
        <v>0</v>
      </c>
      <c r="AT574" s="658">
        <v>0</v>
      </c>
      <c r="AU574" s="613">
        <f t="shared" si="9375"/>
        <v>1</v>
      </c>
      <c r="AV574" s="645">
        <f t="shared" si="9334"/>
        <v>1</v>
      </c>
      <c r="AW574" s="656" t="e">
        <f t="shared" si="9335"/>
        <v>#DIV/0!</v>
      </c>
      <c r="AX574" s="591"/>
    </row>
    <row r="575" spans="1:50" hidden="1" outlineLevel="1">
      <c r="A575" s="590"/>
      <c r="B575" s="636" t="s">
        <v>378</v>
      </c>
      <c r="C575" s="636" t="s">
        <v>792</v>
      </c>
      <c r="D575" s="651" t="s">
        <v>706</v>
      </c>
      <c r="E575" s="653"/>
      <c r="F575" s="640">
        <v>93990.747555575217</v>
      </c>
      <c r="G575" s="640">
        <f t="shared" si="9376"/>
        <v>93990.747555575217</v>
      </c>
      <c r="H575" s="653">
        <f t="shared" ref="H575" si="9808">+H576*$F575</f>
        <v>0</v>
      </c>
      <c r="I575" s="653">
        <f t="shared" ref="I575" si="9809">+I576*$F575</f>
        <v>0</v>
      </c>
      <c r="J575" s="653">
        <f t="shared" ref="J575" si="9810">+J576*$F575</f>
        <v>0</v>
      </c>
      <c r="K575" s="653">
        <f t="shared" ref="K575" si="9811">+K576*$F575</f>
        <v>0</v>
      </c>
      <c r="L575" s="653">
        <f t="shared" ref="L575" si="9812">+L576*$F575</f>
        <v>0</v>
      </c>
      <c r="M575" s="653">
        <f t="shared" ref="M575" si="9813">+M576*$F575</f>
        <v>0</v>
      </c>
      <c r="N575" s="653">
        <f t="shared" ref="N575" si="9814">+N576*$F575</f>
        <v>0</v>
      </c>
      <c r="O575" s="653">
        <f t="shared" ref="O575" si="9815">+O576*$F575</f>
        <v>0</v>
      </c>
      <c r="P575" s="653">
        <f t="shared" ref="P575" si="9816">+P576*$F575</f>
        <v>0</v>
      </c>
      <c r="Q575" s="653">
        <f t="shared" ref="Q575" si="9817">+Q576*$F575</f>
        <v>0</v>
      </c>
      <c r="R575" s="653">
        <f t="shared" ref="R575" si="9818">+R576*$F575</f>
        <v>0</v>
      </c>
      <c r="S575" s="653">
        <f t="shared" ref="S575" si="9819">+S576*$F575</f>
        <v>0</v>
      </c>
      <c r="T575" s="653">
        <f t="shared" ref="T575" si="9820">+T576*$F575</f>
        <v>0</v>
      </c>
      <c r="U575" s="653">
        <f t="shared" ref="U575" si="9821">+U576*$F575</f>
        <v>63913.708337791155</v>
      </c>
      <c r="V575" s="653">
        <f t="shared" ref="V575" si="9822">+V576*$F575</f>
        <v>30077.039217784066</v>
      </c>
      <c r="W575" s="653">
        <f t="shared" ref="W575" si="9823">+W576*$F575</f>
        <v>0</v>
      </c>
      <c r="X575" s="653">
        <f t="shared" ref="X575" si="9824">+X576*$F575</f>
        <v>0</v>
      </c>
      <c r="Y575" s="653">
        <f t="shared" ref="Y575" si="9825">+Y576*$F575</f>
        <v>0</v>
      </c>
      <c r="Z575" s="653">
        <f t="shared" ref="Z575" si="9826">+Z576*$F575</f>
        <v>0</v>
      </c>
      <c r="AA575" s="653">
        <f t="shared" ref="AA575" si="9827">+AA576*$F575</f>
        <v>0</v>
      </c>
      <c r="AB575" s="653">
        <f t="shared" ref="AB575" si="9828">+AB576*$F575</f>
        <v>0</v>
      </c>
      <c r="AC575" s="653">
        <f t="shared" ref="AC575" si="9829">+AC576*$F575</f>
        <v>0</v>
      </c>
      <c r="AD575" s="653">
        <f t="shared" ref="AD575" si="9830">+AD576*$F575</f>
        <v>0</v>
      </c>
      <c r="AE575" s="653">
        <f t="shared" ref="AE575" si="9831">+AE576*$F575</f>
        <v>0</v>
      </c>
      <c r="AF575" s="653">
        <f t="shared" ref="AF575" si="9832">+AF576*$F575</f>
        <v>0</v>
      </c>
      <c r="AG575" s="653">
        <f t="shared" ref="AG575" si="9833">+AG576*$F575</f>
        <v>0</v>
      </c>
      <c r="AH575" s="653">
        <f t="shared" ref="AH575" si="9834">+AH576*$F575</f>
        <v>0</v>
      </c>
      <c r="AI575" s="653">
        <f t="shared" ref="AI575" si="9835">+AI576*$F575</f>
        <v>0</v>
      </c>
      <c r="AJ575" s="653">
        <f t="shared" ref="AJ575" si="9836">+AJ576*$F575</f>
        <v>0</v>
      </c>
      <c r="AK575" s="653">
        <f t="shared" ref="AK575" si="9837">+AK576*$F575</f>
        <v>0</v>
      </c>
      <c r="AL575" s="653">
        <f t="shared" ref="AL575" si="9838">+AL576*$F575</f>
        <v>0</v>
      </c>
      <c r="AM575" s="653">
        <f t="shared" ref="AM575" si="9839">+AM576*$F575</f>
        <v>0</v>
      </c>
      <c r="AN575" s="653">
        <f t="shared" ref="AN575" si="9840">+AN576*$F575</f>
        <v>0</v>
      </c>
      <c r="AO575" s="653">
        <f t="shared" ref="AO575" si="9841">+AO576*$F575</f>
        <v>0</v>
      </c>
      <c r="AP575" s="653">
        <f t="shared" ref="AP575" si="9842">+AP576*$F575</f>
        <v>0</v>
      </c>
      <c r="AQ575" s="653">
        <f t="shared" ref="AQ575" si="9843">+AQ576*$F575</f>
        <v>0</v>
      </c>
      <c r="AR575" s="653">
        <f t="shared" ref="AR575" si="9844">+AR576*$F575</f>
        <v>0</v>
      </c>
      <c r="AS575" s="653">
        <f t="shared" ref="AS575" si="9845">+AS576*$F575</f>
        <v>0</v>
      </c>
      <c r="AT575" s="653">
        <f t="shared" ref="AT575" si="9846">+AT576*$F575</f>
        <v>0</v>
      </c>
      <c r="AU575" s="613">
        <f t="shared" si="9375"/>
        <v>93990.747555575217</v>
      </c>
      <c r="AV575" s="645">
        <f t="shared" si="9334"/>
        <v>0</v>
      </c>
      <c r="AW575" s="656">
        <f t="shared" si="9335"/>
        <v>0</v>
      </c>
      <c r="AX575" s="591"/>
    </row>
    <row r="576" spans="1:50" hidden="1" outlineLevel="1">
      <c r="A576" s="590"/>
      <c r="B576" s="636"/>
      <c r="C576" s="636"/>
      <c r="D576" s="651"/>
      <c r="E576" s="653"/>
      <c r="F576" s="640"/>
      <c r="G576" s="640">
        <f t="shared" si="9376"/>
        <v>1</v>
      </c>
      <c r="H576" s="658">
        <v>0</v>
      </c>
      <c r="I576" s="658">
        <v>0</v>
      </c>
      <c r="J576" s="658">
        <v>0</v>
      </c>
      <c r="K576" s="658">
        <v>0</v>
      </c>
      <c r="L576" s="658">
        <v>0</v>
      </c>
      <c r="M576" s="658">
        <v>0</v>
      </c>
      <c r="N576" s="658">
        <v>0</v>
      </c>
      <c r="O576" s="658">
        <v>0</v>
      </c>
      <c r="P576" s="658">
        <v>0</v>
      </c>
      <c r="Q576" s="658">
        <v>0</v>
      </c>
      <c r="R576" s="658">
        <v>0</v>
      </c>
      <c r="S576" s="658">
        <v>0</v>
      </c>
      <c r="T576" s="658">
        <v>0</v>
      </c>
      <c r="U576" s="658">
        <v>0.68</v>
      </c>
      <c r="V576" s="658">
        <v>0.31999999999999995</v>
      </c>
      <c r="W576" s="658">
        <v>0</v>
      </c>
      <c r="X576" s="658">
        <v>0</v>
      </c>
      <c r="Y576" s="658">
        <v>0</v>
      </c>
      <c r="Z576" s="658">
        <v>0</v>
      </c>
      <c r="AA576" s="658">
        <v>0</v>
      </c>
      <c r="AB576" s="658">
        <v>0</v>
      </c>
      <c r="AC576" s="658">
        <v>0</v>
      </c>
      <c r="AD576" s="658">
        <v>0</v>
      </c>
      <c r="AE576" s="658">
        <v>0</v>
      </c>
      <c r="AF576" s="658">
        <v>0</v>
      </c>
      <c r="AG576" s="658">
        <v>0</v>
      </c>
      <c r="AH576" s="658">
        <v>0</v>
      </c>
      <c r="AI576" s="658">
        <v>0</v>
      </c>
      <c r="AJ576" s="658">
        <v>0</v>
      </c>
      <c r="AK576" s="658">
        <v>0</v>
      </c>
      <c r="AL576" s="658">
        <v>0</v>
      </c>
      <c r="AM576" s="658">
        <v>0</v>
      </c>
      <c r="AN576" s="658">
        <v>0</v>
      </c>
      <c r="AO576" s="658">
        <v>0</v>
      </c>
      <c r="AP576" s="658">
        <v>0</v>
      </c>
      <c r="AQ576" s="658">
        <v>0</v>
      </c>
      <c r="AR576" s="658">
        <v>0</v>
      </c>
      <c r="AS576" s="658">
        <v>0</v>
      </c>
      <c r="AT576" s="658">
        <v>0</v>
      </c>
      <c r="AU576" s="613">
        <f t="shared" si="9375"/>
        <v>1</v>
      </c>
      <c r="AV576" s="645">
        <f t="shared" si="9334"/>
        <v>1</v>
      </c>
      <c r="AW576" s="656" t="e">
        <f t="shared" si="9335"/>
        <v>#DIV/0!</v>
      </c>
      <c r="AX576" s="591"/>
    </row>
    <row r="577" spans="1:50" hidden="1" outlineLevel="1">
      <c r="A577" s="590"/>
      <c r="B577" s="636" t="s">
        <v>378</v>
      </c>
      <c r="C577" s="636" t="s">
        <v>793</v>
      </c>
      <c r="D577" s="651" t="s">
        <v>704</v>
      </c>
      <c r="E577" s="653"/>
      <c r="F577" s="640">
        <v>65947.844481971581</v>
      </c>
      <c r="G577" s="640">
        <f t="shared" si="9376"/>
        <v>65947.844481971581</v>
      </c>
      <c r="H577" s="653">
        <f t="shared" ref="H577" si="9847">+H578*$F577</f>
        <v>0</v>
      </c>
      <c r="I577" s="653">
        <f t="shared" ref="I577" si="9848">+I578*$F577</f>
        <v>0</v>
      </c>
      <c r="J577" s="653">
        <f t="shared" ref="J577" si="9849">+J578*$F577</f>
        <v>0</v>
      </c>
      <c r="K577" s="653">
        <f t="shared" ref="K577" si="9850">+K578*$F577</f>
        <v>0</v>
      </c>
      <c r="L577" s="653">
        <f t="shared" ref="L577" si="9851">+L578*$F577</f>
        <v>0</v>
      </c>
      <c r="M577" s="653">
        <f t="shared" ref="M577" si="9852">+M578*$F577</f>
        <v>0</v>
      </c>
      <c r="N577" s="653">
        <f t="shared" ref="N577" si="9853">+N578*$F577</f>
        <v>0</v>
      </c>
      <c r="O577" s="653">
        <f t="shared" ref="O577" si="9854">+O578*$F577</f>
        <v>0</v>
      </c>
      <c r="P577" s="653">
        <f t="shared" ref="P577" si="9855">+P578*$F577</f>
        <v>0</v>
      </c>
      <c r="Q577" s="653">
        <f t="shared" ref="Q577" si="9856">+Q578*$F577</f>
        <v>0</v>
      </c>
      <c r="R577" s="653">
        <f t="shared" ref="R577" si="9857">+R578*$F577</f>
        <v>0</v>
      </c>
      <c r="S577" s="653">
        <f t="shared" ref="S577" si="9858">+S578*$F577</f>
        <v>0</v>
      </c>
      <c r="T577" s="653">
        <f t="shared" ref="T577" si="9859">+T578*$F577</f>
        <v>0</v>
      </c>
      <c r="U577" s="653">
        <f t="shared" ref="U577" si="9860">+U578*$F577</f>
        <v>37590.271354723795</v>
      </c>
      <c r="V577" s="653">
        <f t="shared" ref="V577" si="9861">+V578*$F577</f>
        <v>28357.573127247782</v>
      </c>
      <c r="W577" s="653">
        <f t="shared" ref="W577" si="9862">+W578*$F577</f>
        <v>0</v>
      </c>
      <c r="X577" s="653">
        <f t="shared" ref="X577" si="9863">+X578*$F577</f>
        <v>0</v>
      </c>
      <c r="Y577" s="653">
        <f t="shared" ref="Y577" si="9864">+Y578*$F577</f>
        <v>0</v>
      </c>
      <c r="Z577" s="653">
        <f t="shared" ref="Z577" si="9865">+Z578*$F577</f>
        <v>0</v>
      </c>
      <c r="AA577" s="653">
        <f t="shared" ref="AA577" si="9866">+AA578*$F577</f>
        <v>0</v>
      </c>
      <c r="AB577" s="653">
        <f t="shared" ref="AB577" si="9867">+AB578*$F577</f>
        <v>0</v>
      </c>
      <c r="AC577" s="653">
        <f t="shared" ref="AC577" si="9868">+AC578*$F577</f>
        <v>0</v>
      </c>
      <c r="AD577" s="653">
        <f t="shared" ref="AD577" si="9869">+AD578*$F577</f>
        <v>0</v>
      </c>
      <c r="AE577" s="653">
        <f t="shared" ref="AE577" si="9870">+AE578*$F577</f>
        <v>0</v>
      </c>
      <c r="AF577" s="653">
        <f t="shared" ref="AF577" si="9871">+AF578*$F577</f>
        <v>0</v>
      </c>
      <c r="AG577" s="653">
        <f t="shared" ref="AG577" si="9872">+AG578*$F577</f>
        <v>0</v>
      </c>
      <c r="AH577" s="653">
        <f t="shared" ref="AH577" si="9873">+AH578*$F577</f>
        <v>0</v>
      </c>
      <c r="AI577" s="653">
        <f t="shared" ref="AI577" si="9874">+AI578*$F577</f>
        <v>0</v>
      </c>
      <c r="AJ577" s="653">
        <f t="shared" ref="AJ577" si="9875">+AJ578*$F577</f>
        <v>0</v>
      </c>
      <c r="AK577" s="653">
        <f t="shared" ref="AK577" si="9876">+AK578*$F577</f>
        <v>0</v>
      </c>
      <c r="AL577" s="653">
        <f t="shared" ref="AL577" si="9877">+AL578*$F577</f>
        <v>0</v>
      </c>
      <c r="AM577" s="653">
        <f t="shared" ref="AM577" si="9878">+AM578*$F577</f>
        <v>0</v>
      </c>
      <c r="AN577" s="653">
        <f t="shared" ref="AN577" si="9879">+AN578*$F577</f>
        <v>0</v>
      </c>
      <c r="AO577" s="653">
        <f t="shared" ref="AO577" si="9880">+AO578*$F577</f>
        <v>0</v>
      </c>
      <c r="AP577" s="653">
        <f t="shared" ref="AP577" si="9881">+AP578*$F577</f>
        <v>0</v>
      </c>
      <c r="AQ577" s="653">
        <f t="shared" ref="AQ577" si="9882">+AQ578*$F577</f>
        <v>0</v>
      </c>
      <c r="AR577" s="653">
        <f t="shared" ref="AR577" si="9883">+AR578*$F577</f>
        <v>0</v>
      </c>
      <c r="AS577" s="653">
        <f t="shared" ref="AS577" si="9884">+AS578*$F577</f>
        <v>0</v>
      </c>
      <c r="AT577" s="653">
        <f t="shared" ref="AT577" si="9885">+AT578*$F577</f>
        <v>0</v>
      </c>
      <c r="AU577" s="613">
        <f t="shared" si="9375"/>
        <v>65947.844481971581</v>
      </c>
      <c r="AV577" s="645">
        <f t="shared" si="9334"/>
        <v>0</v>
      </c>
      <c r="AW577" s="656">
        <f t="shared" si="9335"/>
        <v>0</v>
      </c>
      <c r="AX577" s="591"/>
    </row>
    <row r="578" spans="1:50" hidden="1" outlineLevel="1">
      <c r="A578" s="590"/>
      <c r="B578" s="636"/>
      <c r="C578" s="636"/>
      <c r="D578" s="651"/>
      <c r="E578" s="653"/>
      <c r="F578" s="640"/>
      <c r="G578" s="640">
        <f t="shared" si="9376"/>
        <v>1</v>
      </c>
      <c r="H578" s="658">
        <v>0</v>
      </c>
      <c r="I578" s="658">
        <v>0</v>
      </c>
      <c r="J578" s="658">
        <v>0</v>
      </c>
      <c r="K578" s="658">
        <v>0</v>
      </c>
      <c r="L578" s="658">
        <v>0</v>
      </c>
      <c r="M578" s="658">
        <v>0</v>
      </c>
      <c r="N578" s="658">
        <v>0</v>
      </c>
      <c r="O578" s="658">
        <v>0</v>
      </c>
      <c r="P578" s="658">
        <v>0</v>
      </c>
      <c r="Q578" s="658">
        <v>0</v>
      </c>
      <c r="R578" s="658">
        <v>0</v>
      </c>
      <c r="S578" s="658">
        <v>0</v>
      </c>
      <c r="T578" s="658">
        <v>0</v>
      </c>
      <c r="U578" s="658">
        <v>0.56999999999999995</v>
      </c>
      <c r="V578" s="658">
        <v>0.43000000000000005</v>
      </c>
      <c r="W578" s="658">
        <v>0</v>
      </c>
      <c r="X578" s="658">
        <v>0</v>
      </c>
      <c r="Y578" s="658">
        <v>0</v>
      </c>
      <c r="Z578" s="658">
        <v>0</v>
      </c>
      <c r="AA578" s="658">
        <v>0</v>
      </c>
      <c r="AB578" s="658">
        <v>0</v>
      </c>
      <c r="AC578" s="658">
        <v>0</v>
      </c>
      <c r="AD578" s="658">
        <v>0</v>
      </c>
      <c r="AE578" s="658">
        <v>0</v>
      </c>
      <c r="AF578" s="658">
        <v>0</v>
      </c>
      <c r="AG578" s="658">
        <v>0</v>
      </c>
      <c r="AH578" s="658">
        <v>0</v>
      </c>
      <c r="AI578" s="658">
        <v>0</v>
      </c>
      <c r="AJ578" s="658">
        <v>0</v>
      </c>
      <c r="AK578" s="658">
        <v>0</v>
      </c>
      <c r="AL578" s="658">
        <v>0</v>
      </c>
      <c r="AM578" s="658">
        <v>0</v>
      </c>
      <c r="AN578" s="658">
        <v>0</v>
      </c>
      <c r="AO578" s="658">
        <v>0</v>
      </c>
      <c r="AP578" s="658">
        <v>0</v>
      </c>
      <c r="AQ578" s="658">
        <v>0</v>
      </c>
      <c r="AR578" s="658">
        <v>0</v>
      </c>
      <c r="AS578" s="658">
        <v>0</v>
      </c>
      <c r="AT578" s="658">
        <v>0</v>
      </c>
      <c r="AU578" s="613">
        <f t="shared" si="9375"/>
        <v>1</v>
      </c>
      <c r="AV578" s="645">
        <f t="shared" si="9334"/>
        <v>1</v>
      </c>
      <c r="AW578" s="656" t="e">
        <f t="shared" si="9335"/>
        <v>#DIV/0!</v>
      </c>
      <c r="AX578" s="591"/>
    </row>
    <row r="579" spans="1:50" hidden="1" outlineLevel="1">
      <c r="A579" s="590"/>
      <c r="B579" s="636" t="s">
        <v>378</v>
      </c>
      <c r="C579" s="636" t="s">
        <v>794</v>
      </c>
      <c r="D579" s="651" t="s">
        <v>770</v>
      </c>
      <c r="E579" s="653"/>
      <c r="F579" s="640">
        <v>177717.82735776951</v>
      </c>
      <c r="G579" s="640">
        <f t="shared" si="9376"/>
        <v>177717.82735776951</v>
      </c>
      <c r="H579" s="653">
        <f t="shared" ref="H579" si="9886">+H580*$F579</f>
        <v>0</v>
      </c>
      <c r="I579" s="653">
        <f t="shared" ref="I579" si="9887">+I580*$F579</f>
        <v>0</v>
      </c>
      <c r="J579" s="653">
        <f t="shared" ref="J579" si="9888">+J580*$F579</f>
        <v>0</v>
      </c>
      <c r="K579" s="653">
        <f t="shared" ref="K579" si="9889">+K580*$F579</f>
        <v>0</v>
      </c>
      <c r="L579" s="653">
        <f t="shared" ref="L579" si="9890">+L580*$F579</f>
        <v>0</v>
      </c>
      <c r="M579" s="653">
        <f t="shared" ref="M579" si="9891">+M580*$F579</f>
        <v>0</v>
      </c>
      <c r="N579" s="653">
        <f t="shared" ref="N579" si="9892">+N580*$F579</f>
        <v>0</v>
      </c>
      <c r="O579" s="653">
        <f t="shared" ref="O579" si="9893">+O580*$F579</f>
        <v>0</v>
      </c>
      <c r="P579" s="653">
        <f t="shared" ref="P579" si="9894">+P580*$F579</f>
        <v>0</v>
      </c>
      <c r="Q579" s="653">
        <f t="shared" ref="Q579" si="9895">+Q580*$F579</f>
        <v>0</v>
      </c>
      <c r="R579" s="653">
        <f t="shared" ref="R579" si="9896">+R580*$F579</f>
        <v>0</v>
      </c>
      <c r="S579" s="653">
        <f t="shared" ref="S579" si="9897">+S580*$F579</f>
        <v>0</v>
      </c>
      <c r="T579" s="653">
        <f t="shared" ref="T579" si="9898">+T580*$F579</f>
        <v>0</v>
      </c>
      <c r="U579" s="653">
        <f t="shared" ref="U579" si="9899">+U580*$F579</f>
        <v>0</v>
      </c>
      <c r="V579" s="653">
        <f t="shared" ref="V579" si="9900">+V580*$F579</f>
        <v>131511.19224474943</v>
      </c>
      <c r="W579" s="653">
        <f t="shared" ref="W579" si="9901">+W580*$F579</f>
        <v>46206.635113020071</v>
      </c>
      <c r="X579" s="653">
        <f t="shared" ref="X579" si="9902">+X580*$F579</f>
        <v>0</v>
      </c>
      <c r="Y579" s="653">
        <f t="shared" ref="Y579" si="9903">+Y580*$F579</f>
        <v>0</v>
      </c>
      <c r="Z579" s="653">
        <f t="shared" ref="Z579" si="9904">+Z580*$F579</f>
        <v>0</v>
      </c>
      <c r="AA579" s="653">
        <f t="shared" ref="AA579" si="9905">+AA580*$F579</f>
        <v>0</v>
      </c>
      <c r="AB579" s="653">
        <f t="shared" ref="AB579" si="9906">+AB580*$F579</f>
        <v>0</v>
      </c>
      <c r="AC579" s="653">
        <f t="shared" ref="AC579" si="9907">+AC580*$F579</f>
        <v>0</v>
      </c>
      <c r="AD579" s="653">
        <f t="shared" ref="AD579" si="9908">+AD580*$F579</f>
        <v>0</v>
      </c>
      <c r="AE579" s="653">
        <f t="shared" ref="AE579" si="9909">+AE580*$F579</f>
        <v>0</v>
      </c>
      <c r="AF579" s="653">
        <f t="shared" ref="AF579" si="9910">+AF580*$F579</f>
        <v>0</v>
      </c>
      <c r="AG579" s="653">
        <f t="shared" ref="AG579" si="9911">+AG580*$F579</f>
        <v>0</v>
      </c>
      <c r="AH579" s="653">
        <f t="shared" ref="AH579" si="9912">+AH580*$F579</f>
        <v>0</v>
      </c>
      <c r="AI579" s="653">
        <f t="shared" ref="AI579" si="9913">+AI580*$F579</f>
        <v>0</v>
      </c>
      <c r="AJ579" s="653">
        <f t="shared" ref="AJ579" si="9914">+AJ580*$F579</f>
        <v>0</v>
      </c>
      <c r="AK579" s="653">
        <f t="shared" ref="AK579" si="9915">+AK580*$F579</f>
        <v>0</v>
      </c>
      <c r="AL579" s="653">
        <f t="shared" ref="AL579" si="9916">+AL580*$F579</f>
        <v>0</v>
      </c>
      <c r="AM579" s="653">
        <f t="shared" ref="AM579" si="9917">+AM580*$F579</f>
        <v>0</v>
      </c>
      <c r="AN579" s="653">
        <f t="shared" ref="AN579" si="9918">+AN580*$F579</f>
        <v>0</v>
      </c>
      <c r="AO579" s="653">
        <f t="shared" ref="AO579" si="9919">+AO580*$F579</f>
        <v>0</v>
      </c>
      <c r="AP579" s="653">
        <f t="shared" ref="AP579" si="9920">+AP580*$F579</f>
        <v>0</v>
      </c>
      <c r="AQ579" s="653">
        <f t="shared" ref="AQ579" si="9921">+AQ580*$F579</f>
        <v>0</v>
      </c>
      <c r="AR579" s="653">
        <f t="shared" ref="AR579" si="9922">+AR580*$F579</f>
        <v>0</v>
      </c>
      <c r="AS579" s="653">
        <f t="shared" ref="AS579" si="9923">+AS580*$F579</f>
        <v>0</v>
      </c>
      <c r="AT579" s="653">
        <f t="shared" ref="AT579" si="9924">+AT580*$F579</f>
        <v>0</v>
      </c>
      <c r="AU579" s="613">
        <f t="shared" si="9375"/>
        <v>177717.82735776951</v>
      </c>
      <c r="AV579" s="645">
        <f t="shared" si="9334"/>
        <v>0</v>
      </c>
      <c r="AW579" s="656">
        <f t="shared" si="9335"/>
        <v>0</v>
      </c>
      <c r="AX579" s="591"/>
    </row>
    <row r="580" spans="1:50" hidden="1" outlineLevel="1">
      <c r="A580" s="590"/>
      <c r="B580" s="636"/>
      <c r="C580" s="636"/>
      <c r="D580" s="651"/>
      <c r="E580" s="653"/>
      <c r="F580" s="640"/>
      <c r="G580" s="640">
        <f t="shared" si="9376"/>
        <v>1</v>
      </c>
      <c r="H580" s="658">
        <v>0</v>
      </c>
      <c r="I580" s="658">
        <v>0</v>
      </c>
      <c r="J580" s="658">
        <v>0</v>
      </c>
      <c r="K580" s="658">
        <v>0</v>
      </c>
      <c r="L580" s="658">
        <v>0</v>
      </c>
      <c r="M580" s="658">
        <v>0</v>
      </c>
      <c r="N580" s="658">
        <v>0</v>
      </c>
      <c r="O580" s="658">
        <v>0</v>
      </c>
      <c r="P580" s="658">
        <v>0</v>
      </c>
      <c r="Q580" s="658">
        <v>0</v>
      </c>
      <c r="R580" s="658">
        <v>0</v>
      </c>
      <c r="S580" s="658">
        <v>0</v>
      </c>
      <c r="T580" s="658">
        <v>0</v>
      </c>
      <c r="U580" s="658">
        <v>0</v>
      </c>
      <c r="V580" s="658">
        <v>0.74</v>
      </c>
      <c r="W580" s="658">
        <v>0.26</v>
      </c>
      <c r="X580" s="658">
        <v>0</v>
      </c>
      <c r="Y580" s="658">
        <v>0</v>
      </c>
      <c r="Z580" s="658">
        <v>0</v>
      </c>
      <c r="AA580" s="658">
        <v>0</v>
      </c>
      <c r="AB580" s="658">
        <v>0</v>
      </c>
      <c r="AC580" s="658">
        <v>0</v>
      </c>
      <c r="AD580" s="658">
        <v>0</v>
      </c>
      <c r="AE580" s="658">
        <v>0</v>
      </c>
      <c r="AF580" s="658">
        <v>0</v>
      </c>
      <c r="AG580" s="658">
        <v>0</v>
      </c>
      <c r="AH580" s="658">
        <v>0</v>
      </c>
      <c r="AI580" s="658">
        <v>0</v>
      </c>
      <c r="AJ580" s="658">
        <v>0</v>
      </c>
      <c r="AK580" s="658">
        <v>0</v>
      </c>
      <c r="AL580" s="658">
        <v>0</v>
      </c>
      <c r="AM580" s="658">
        <v>0</v>
      </c>
      <c r="AN580" s="658">
        <v>0</v>
      </c>
      <c r="AO580" s="658">
        <v>0</v>
      </c>
      <c r="AP580" s="658">
        <v>0</v>
      </c>
      <c r="AQ580" s="658">
        <v>0</v>
      </c>
      <c r="AR580" s="658">
        <v>0</v>
      </c>
      <c r="AS580" s="658">
        <v>0</v>
      </c>
      <c r="AT580" s="658">
        <v>0</v>
      </c>
      <c r="AU580" s="613">
        <f t="shared" si="9375"/>
        <v>1</v>
      </c>
      <c r="AV580" s="645">
        <f t="shared" si="9334"/>
        <v>1</v>
      </c>
      <c r="AW580" s="656" t="e">
        <f t="shared" si="9335"/>
        <v>#DIV/0!</v>
      </c>
      <c r="AX580" s="591"/>
    </row>
    <row r="581" spans="1:50" hidden="1" outlineLevel="1">
      <c r="A581" s="590"/>
      <c r="B581" s="646" t="s">
        <v>305</v>
      </c>
      <c r="C581" s="646" t="s">
        <v>795</v>
      </c>
      <c r="D581" s="647" t="s">
        <v>796</v>
      </c>
      <c r="E581" s="649"/>
      <c r="F581" s="650">
        <f>+F582+F584+F586+F588+F590+F592</f>
        <v>1004328.1555992754</v>
      </c>
      <c r="G581" s="650">
        <f t="shared" si="9376"/>
        <v>1004328.1555992754</v>
      </c>
      <c r="H581" s="650">
        <f t="shared" ref="H581:AT581" si="9925">+H582+H584+H586+H588+H590+H592</f>
        <v>0</v>
      </c>
      <c r="I581" s="650">
        <f t="shared" si="9925"/>
        <v>0</v>
      </c>
      <c r="J581" s="650">
        <f t="shared" si="9925"/>
        <v>0</v>
      </c>
      <c r="K581" s="650">
        <f t="shared" si="9925"/>
        <v>0</v>
      </c>
      <c r="L581" s="650">
        <f t="shared" si="9925"/>
        <v>0</v>
      </c>
      <c r="M581" s="650">
        <f t="shared" si="9925"/>
        <v>0</v>
      </c>
      <c r="N581" s="650">
        <f t="shared" si="9925"/>
        <v>0</v>
      </c>
      <c r="O581" s="650">
        <f t="shared" si="9925"/>
        <v>0</v>
      </c>
      <c r="P581" s="650">
        <f t="shared" si="9925"/>
        <v>0</v>
      </c>
      <c r="Q581" s="650">
        <f t="shared" si="9925"/>
        <v>0</v>
      </c>
      <c r="R581" s="650">
        <f t="shared" si="9925"/>
        <v>0</v>
      </c>
      <c r="S581" s="650">
        <f t="shared" si="9925"/>
        <v>0</v>
      </c>
      <c r="T581" s="650">
        <f t="shared" si="9925"/>
        <v>0</v>
      </c>
      <c r="U581" s="650">
        <f t="shared" si="9925"/>
        <v>30009.283073050214</v>
      </c>
      <c r="V581" s="650">
        <f t="shared" si="9925"/>
        <v>127950.87363003744</v>
      </c>
      <c r="W581" s="650">
        <f t="shared" si="9925"/>
        <v>846367.99889618775</v>
      </c>
      <c r="X581" s="650">
        <f t="shared" si="9925"/>
        <v>0</v>
      </c>
      <c r="Y581" s="650">
        <f t="shared" si="9925"/>
        <v>0</v>
      </c>
      <c r="Z581" s="650">
        <f t="shared" si="9925"/>
        <v>0</v>
      </c>
      <c r="AA581" s="650">
        <f t="shared" si="9925"/>
        <v>0</v>
      </c>
      <c r="AB581" s="650">
        <f t="shared" si="9925"/>
        <v>0</v>
      </c>
      <c r="AC581" s="650">
        <f t="shared" si="9925"/>
        <v>0</v>
      </c>
      <c r="AD581" s="650">
        <f t="shared" si="9925"/>
        <v>0</v>
      </c>
      <c r="AE581" s="650">
        <f t="shared" si="9925"/>
        <v>0</v>
      </c>
      <c r="AF581" s="650">
        <f t="shared" si="9925"/>
        <v>0</v>
      </c>
      <c r="AG581" s="650">
        <f t="shared" si="9925"/>
        <v>0</v>
      </c>
      <c r="AH581" s="650">
        <f t="shared" si="9925"/>
        <v>0</v>
      </c>
      <c r="AI581" s="650">
        <f t="shared" si="9925"/>
        <v>0</v>
      </c>
      <c r="AJ581" s="650">
        <f t="shared" si="9925"/>
        <v>0</v>
      </c>
      <c r="AK581" s="650">
        <f t="shared" si="9925"/>
        <v>0</v>
      </c>
      <c r="AL581" s="650">
        <f t="shared" si="9925"/>
        <v>0</v>
      </c>
      <c r="AM581" s="650">
        <f t="shared" si="9925"/>
        <v>0</v>
      </c>
      <c r="AN581" s="650">
        <f t="shared" si="9925"/>
        <v>0</v>
      </c>
      <c r="AO581" s="650">
        <f t="shared" si="9925"/>
        <v>0</v>
      </c>
      <c r="AP581" s="650">
        <f t="shared" si="9925"/>
        <v>0</v>
      </c>
      <c r="AQ581" s="650">
        <f t="shared" si="9925"/>
        <v>0</v>
      </c>
      <c r="AR581" s="650">
        <f t="shared" si="9925"/>
        <v>0</v>
      </c>
      <c r="AS581" s="650">
        <f t="shared" si="9925"/>
        <v>0</v>
      </c>
      <c r="AT581" s="650">
        <f t="shared" si="9925"/>
        <v>0</v>
      </c>
      <c r="AU581" s="613">
        <f t="shared" si="9375"/>
        <v>1004328.1555992754</v>
      </c>
      <c r="AV581" s="645">
        <f t="shared" si="9334"/>
        <v>0</v>
      </c>
      <c r="AW581" s="656">
        <f t="shared" si="9335"/>
        <v>0</v>
      </c>
      <c r="AX581" s="591"/>
    </row>
    <row r="582" spans="1:50" hidden="1" outlineLevel="1">
      <c r="A582" s="590"/>
      <c r="B582" s="636" t="s">
        <v>378</v>
      </c>
      <c r="C582" s="636" t="s">
        <v>797</v>
      </c>
      <c r="D582" s="651" t="s">
        <v>756</v>
      </c>
      <c r="E582" s="653"/>
      <c r="F582" s="640">
        <v>635932.96197478066</v>
      </c>
      <c r="G582" s="640">
        <f t="shared" si="9376"/>
        <v>635932.96197478066</v>
      </c>
      <c r="H582" s="653">
        <f t="shared" ref="H582" si="9926">+H583*$F582</f>
        <v>0</v>
      </c>
      <c r="I582" s="653">
        <f t="shared" ref="I582" si="9927">+I583*$F582</f>
        <v>0</v>
      </c>
      <c r="J582" s="653">
        <f t="shared" ref="J582" si="9928">+J583*$F582</f>
        <v>0</v>
      </c>
      <c r="K582" s="653">
        <f t="shared" ref="K582" si="9929">+K583*$F582</f>
        <v>0</v>
      </c>
      <c r="L582" s="653">
        <f t="shared" ref="L582" si="9930">+L583*$F582</f>
        <v>0</v>
      </c>
      <c r="M582" s="653">
        <f t="shared" ref="M582" si="9931">+M583*$F582</f>
        <v>0</v>
      </c>
      <c r="N582" s="653">
        <f t="shared" ref="N582" si="9932">+N583*$F582</f>
        <v>0</v>
      </c>
      <c r="O582" s="653">
        <f t="shared" ref="O582" si="9933">+O583*$F582</f>
        <v>0</v>
      </c>
      <c r="P582" s="653">
        <f t="shared" ref="P582" si="9934">+P583*$F582</f>
        <v>0</v>
      </c>
      <c r="Q582" s="653">
        <f t="shared" ref="Q582" si="9935">+Q583*$F582</f>
        <v>0</v>
      </c>
      <c r="R582" s="653">
        <f t="shared" ref="R582" si="9936">+R583*$F582</f>
        <v>0</v>
      </c>
      <c r="S582" s="653">
        <f t="shared" ref="S582" si="9937">+S583*$F582</f>
        <v>0</v>
      </c>
      <c r="T582" s="653">
        <f t="shared" ref="T582" si="9938">+T583*$F582</f>
        <v>0</v>
      </c>
      <c r="U582" s="653">
        <f t="shared" ref="U582" si="9939">+U583*$F582</f>
        <v>0</v>
      </c>
      <c r="V582" s="653">
        <f t="shared" ref="V582" si="9940">+V583*$F582</f>
        <v>0</v>
      </c>
      <c r="W582" s="653">
        <f t="shared" ref="W582" si="9941">+W583*$F582</f>
        <v>635932.96197478066</v>
      </c>
      <c r="X582" s="653">
        <f t="shared" ref="X582" si="9942">+X583*$F582</f>
        <v>0</v>
      </c>
      <c r="Y582" s="653">
        <f t="shared" ref="Y582" si="9943">+Y583*$F582</f>
        <v>0</v>
      </c>
      <c r="Z582" s="653">
        <f t="shared" ref="Z582" si="9944">+Z583*$F582</f>
        <v>0</v>
      </c>
      <c r="AA582" s="653">
        <f t="shared" ref="AA582" si="9945">+AA583*$F582</f>
        <v>0</v>
      </c>
      <c r="AB582" s="653">
        <f t="shared" ref="AB582" si="9946">+AB583*$F582</f>
        <v>0</v>
      </c>
      <c r="AC582" s="653">
        <f t="shared" ref="AC582" si="9947">+AC583*$F582</f>
        <v>0</v>
      </c>
      <c r="AD582" s="653">
        <f t="shared" ref="AD582" si="9948">+AD583*$F582</f>
        <v>0</v>
      </c>
      <c r="AE582" s="653">
        <f t="shared" ref="AE582" si="9949">+AE583*$F582</f>
        <v>0</v>
      </c>
      <c r="AF582" s="653">
        <f t="shared" ref="AF582" si="9950">+AF583*$F582</f>
        <v>0</v>
      </c>
      <c r="AG582" s="653">
        <f t="shared" ref="AG582" si="9951">+AG583*$F582</f>
        <v>0</v>
      </c>
      <c r="AH582" s="653">
        <f t="shared" ref="AH582" si="9952">+AH583*$F582</f>
        <v>0</v>
      </c>
      <c r="AI582" s="653">
        <f t="shared" ref="AI582" si="9953">+AI583*$F582</f>
        <v>0</v>
      </c>
      <c r="AJ582" s="653">
        <f t="shared" ref="AJ582" si="9954">+AJ583*$F582</f>
        <v>0</v>
      </c>
      <c r="AK582" s="653">
        <f t="shared" ref="AK582" si="9955">+AK583*$F582</f>
        <v>0</v>
      </c>
      <c r="AL582" s="653">
        <f t="shared" ref="AL582" si="9956">+AL583*$F582</f>
        <v>0</v>
      </c>
      <c r="AM582" s="653">
        <f t="shared" ref="AM582" si="9957">+AM583*$F582</f>
        <v>0</v>
      </c>
      <c r="AN582" s="653">
        <f t="shared" ref="AN582" si="9958">+AN583*$F582</f>
        <v>0</v>
      </c>
      <c r="AO582" s="653">
        <f t="shared" ref="AO582" si="9959">+AO583*$F582</f>
        <v>0</v>
      </c>
      <c r="AP582" s="653">
        <f t="shared" ref="AP582" si="9960">+AP583*$F582</f>
        <v>0</v>
      </c>
      <c r="AQ582" s="653">
        <f t="shared" ref="AQ582" si="9961">+AQ583*$F582</f>
        <v>0</v>
      </c>
      <c r="AR582" s="653">
        <f t="shared" ref="AR582" si="9962">+AR583*$F582</f>
        <v>0</v>
      </c>
      <c r="AS582" s="653">
        <f t="shared" ref="AS582" si="9963">+AS583*$F582</f>
        <v>0</v>
      </c>
      <c r="AT582" s="653">
        <f t="shared" ref="AT582" si="9964">+AT583*$F582</f>
        <v>0</v>
      </c>
      <c r="AU582" s="613">
        <f t="shared" si="9375"/>
        <v>635932.96197478066</v>
      </c>
      <c r="AV582" s="645">
        <f t="shared" si="9334"/>
        <v>0</v>
      </c>
      <c r="AW582" s="656">
        <f t="shared" si="9335"/>
        <v>0</v>
      </c>
      <c r="AX582" s="591"/>
    </row>
    <row r="583" spans="1:50" hidden="1" outlineLevel="1">
      <c r="A583" s="590"/>
      <c r="B583" s="636"/>
      <c r="C583" s="636"/>
      <c r="D583" s="651"/>
      <c r="E583" s="653"/>
      <c r="F583" s="640"/>
      <c r="G583" s="640">
        <f t="shared" si="9376"/>
        <v>1</v>
      </c>
      <c r="H583" s="658">
        <v>0</v>
      </c>
      <c r="I583" s="658">
        <v>0</v>
      </c>
      <c r="J583" s="658">
        <v>0</v>
      </c>
      <c r="K583" s="658">
        <v>0</v>
      </c>
      <c r="L583" s="658">
        <v>0</v>
      </c>
      <c r="M583" s="658">
        <v>0</v>
      </c>
      <c r="N583" s="658">
        <v>0</v>
      </c>
      <c r="O583" s="658">
        <v>0</v>
      </c>
      <c r="P583" s="658">
        <v>0</v>
      </c>
      <c r="Q583" s="658">
        <v>0</v>
      </c>
      <c r="R583" s="658">
        <v>0</v>
      </c>
      <c r="S583" s="658">
        <v>0</v>
      </c>
      <c r="T583" s="658">
        <v>0</v>
      </c>
      <c r="U583" s="658">
        <v>0</v>
      </c>
      <c r="V583" s="658">
        <v>0</v>
      </c>
      <c r="W583" s="658">
        <v>1</v>
      </c>
      <c r="X583" s="658">
        <v>0</v>
      </c>
      <c r="Y583" s="658">
        <v>0</v>
      </c>
      <c r="Z583" s="658">
        <v>0</v>
      </c>
      <c r="AA583" s="658">
        <v>0</v>
      </c>
      <c r="AB583" s="658">
        <v>0</v>
      </c>
      <c r="AC583" s="658">
        <v>0</v>
      </c>
      <c r="AD583" s="658">
        <v>0</v>
      </c>
      <c r="AE583" s="658">
        <v>0</v>
      </c>
      <c r="AF583" s="658">
        <v>0</v>
      </c>
      <c r="AG583" s="658">
        <v>0</v>
      </c>
      <c r="AH583" s="658">
        <v>0</v>
      </c>
      <c r="AI583" s="658">
        <v>0</v>
      </c>
      <c r="AJ583" s="658">
        <v>0</v>
      </c>
      <c r="AK583" s="658">
        <v>0</v>
      </c>
      <c r="AL583" s="658">
        <v>0</v>
      </c>
      <c r="AM583" s="658">
        <v>0</v>
      </c>
      <c r="AN583" s="658">
        <v>0</v>
      </c>
      <c r="AO583" s="658">
        <v>0</v>
      </c>
      <c r="AP583" s="658">
        <v>0</v>
      </c>
      <c r="AQ583" s="658">
        <v>0</v>
      </c>
      <c r="AR583" s="658">
        <v>0</v>
      </c>
      <c r="AS583" s="658">
        <v>0</v>
      </c>
      <c r="AT583" s="658">
        <v>0</v>
      </c>
      <c r="AU583" s="613">
        <f t="shared" si="9375"/>
        <v>1</v>
      </c>
      <c r="AV583" s="645">
        <f t="shared" si="9334"/>
        <v>1</v>
      </c>
      <c r="AW583" s="656" t="e">
        <f t="shared" si="9335"/>
        <v>#DIV/0!</v>
      </c>
      <c r="AX583" s="591"/>
    </row>
    <row r="584" spans="1:50" hidden="1" outlineLevel="1">
      <c r="A584" s="590"/>
      <c r="B584" s="636" t="s">
        <v>378</v>
      </c>
      <c r="C584" s="636" t="s">
        <v>798</v>
      </c>
      <c r="D584" s="651" t="s">
        <v>700</v>
      </c>
      <c r="E584" s="653"/>
      <c r="F584" s="640">
        <v>0</v>
      </c>
      <c r="G584" s="640">
        <f t="shared" si="9376"/>
        <v>0</v>
      </c>
      <c r="H584" s="653">
        <f t="shared" ref="H584" si="9965">+H585*$F584</f>
        <v>0</v>
      </c>
      <c r="I584" s="653">
        <f t="shared" ref="I584" si="9966">+I585*$F584</f>
        <v>0</v>
      </c>
      <c r="J584" s="653">
        <f t="shared" ref="J584" si="9967">+J585*$F584</f>
        <v>0</v>
      </c>
      <c r="K584" s="653">
        <f t="shared" ref="K584" si="9968">+K585*$F584</f>
        <v>0</v>
      </c>
      <c r="L584" s="653">
        <f t="shared" ref="L584" si="9969">+L585*$F584</f>
        <v>0</v>
      </c>
      <c r="M584" s="653">
        <f t="shared" ref="M584" si="9970">+M585*$F584</f>
        <v>0</v>
      </c>
      <c r="N584" s="653">
        <f t="shared" ref="N584" si="9971">+N585*$F584</f>
        <v>0</v>
      </c>
      <c r="O584" s="653">
        <f t="shared" ref="O584" si="9972">+O585*$F584</f>
        <v>0</v>
      </c>
      <c r="P584" s="653">
        <f t="shared" ref="P584" si="9973">+P585*$F584</f>
        <v>0</v>
      </c>
      <c r="Q584" s="653">
        <f t="shared" ref="Q584" si="9974">+Q585*$F584</f>
        <v>0</v>
      </c>
      <c r="R584" s="653">
        <f t="shared" ref="R584" si="9975">+R585*$F584</f>
        <v>0</v>
      </c>
      <c r="S584" s="653">
        <f t="shared" ref="S584" si="9976">+S585*$F584</f>
        <v>0</v>
      </c>
      <c r="T584" s="653">
        <f t="shared" ref="T584" si="9977">+T585*$F584</f>
        <v>0</v>
      </c>
      <c r="U584" s="653">
        <f t="shared" ref="U584" si="9978">+U585*$F584</f>
        <v>0</v>
      </c>
      <c r="V584" s="653">
        <f t="shared" ref="V584" si="9979">+V585*$F584</f>
        <v>0</v>
      </c>
      <c r="W584" s="653">
        <f t="shared" ref="W584" si="9980">+W585*$F584</f>
        <v>0</v>
      </c>
      <c r="X584" s="653">
        <f t="shared" ref="X584" si="9981">+X585*$F584</f>
        <v>0</v>
      </c>
      <c r="Y584" s="653">
        <f t="shared" ref="Y584" si="9982">+Y585*$F584</f>
        <v>0</v>
      </c>
      <c r="Z584" s="653">
        <f t="shared" ref="Z584" si="9983">+Z585*$F584</f>
        <v>0</v>
      </c>
      <c r="AA584" s="653">
        <f t="shared" ref="AA584" si="9984">+AA585*$F584</f>
        <v>0</v>
      </c>
      <c r="AB584" s="653">
        <f t="shared" ref="AB584" si="9985">+AB585*$F584</f>
        <v>0</v>
      </c>
      <c r="AC584" s="653">
        <f t="shared" ref="AC584" si="9986">+AC585*$F584</f>
        <v>0</v>
      </c>
      <c r="AD584" s="653">
        <f t="shared" ref="AD584" si="9987">+AD585*$F584</f>
        <v>0</v>
      </c>
      <c r="AE584" s="653">
        <f t="shared" ref="AE584" si="9988">+AE585*$F584</f>
        <v>0</v>
      </c>
      <c r="AF584" s="653">
        <f t="shared" ref="AF584" si="9989">+AF585*$F584</f>
        <v>0</v>
      </c>
      <c r="AG584" s="653">
        <f t="shared" ref="AG584" si="9990">+AG585*$F584</f>
        <v>0</v>
      </c>
      <c r="AH584" s="653">
        <f t="shared" ref="AH584" si="9991">+AH585*$F584</f>
        <v>0</v>
      </c>
      <c r="AI584" s="653">
        <f t="shared" ref="AI584" si="9992">+AI585*$F584</f>
        <v>0</v>
      </c>
      <c r="AJ584" s="653">
        <f t="shared" ref="AJ584" si="9993">+AJ585*$F584</f>
        <v>0</v>
      </c>
      <c r="AK584" s="653">
        <f t="shared" ref="AK584" si="9994">+AK585*$F584</f>
        <v>0</v>
      </c>
      <c r="AL584" s="653">
        <f t="shared" ref="AL584" si="9995">+AL585*$F584</f>
        <v>0</v>
      </c>
      <c r="AM584" s="653">
        <f t="shared" ref="AM584" si="9996">+AM585*$F584</f>
        <v>0</v>
      </c>
      <c r="AN584" s="653">
        <f t="shared" ref="AN584" si="9997">+AN585*$F584</f>
        <v>0</v>
      </c>
      <c r="AO584" s="653">
        <f t="shared" ref="AO584" si="9998">+AO585*$F584</f>
        <v>0</v>
      </c>
      <c r="AP584" s="653">
        <f t="shared" ref="AP584" si="9999">+AP585*$F584</f>
        <v>0</v>
      </c>
      <c r="AQ584" s="653">
        <f t="shared" ref="AQ584" si="10000">+AQ585*$F584</f>
        <v>0</v>
      </c>
      <c r="AR584" s="653">
        <f t="shared" ref="AR584" si="10001">+AR585*$F584</f>
        <v>0</v>
      </c>
      <c r="AS584" s="653">
        <f t="shared" ref="AS584" si="10002">+AS585*$F584</f>
        <v>0</v>
      </c>
      <c r="AT584" s="653">
        <f t="shared" ref="AT584" si="10003">+AT585*$F584</f>
        <v>0</v>
      </c>
      <c r="AU584" s="613">
        <f t="shared" si="9375"/>
        <v>0</v>
      </c>
      <c r="AV584" s="645">
        <f t="shared" si="9334"/>
        <v>0</v>
      </c>
      <c r="AW584" s="656" t="e">
        <f t="shared" si="9335"/>
        <v>#DIV/0!</v>
      </c>
      <c r="AX584" s="591"/>
    </row>
    <row r="585" spans="1:50" hidden="1" outlineLevel="1">
      <c r="A585" s="590"/>
      <c r="B585" s="636"/>
      <c r="C585" s="636"/>
      <c r="D585" s="651"/>
      <c r="E585" s="653"/>
      <c r="F585" s="640"/>
      <c r="G585" s="640">
        <f t="shared" si="9376"/>
        <v>1</v>
      </c>
      <c r="H585" s="658">
        <v>0</v>
      </c>
      <c r="I585" s="658">
        <v>0</v>
      </c>
      <c r="J585" s="658">
        <v>0</v>
      </c>
      <c r="K585" s="658">
        <v>0</v>
      </c>
      <c r="L585" s="658">
        <v>0</v>
      </c>
      <c r="M585" s="658">
        <v>0</v>
      </c>
      <c r="N585" s="658">
        <v>0</v>
      </c>
      <c r="O585" s="658">
        <v>0</v>
      </c>
      <c r="P585" s="658">
        <v>0</v>
      </c>
      <c r="Q585" s="658">
        <v>0</v>
      </c>
      <c r="R585" s="658">
        <v>0</v>
      </c>
      <c r="S585" s="658">
        <v>0</v>
      </c>
      <c r="T585" s="658">
        <v>0</v>
      </c>
      <c r="U585" s="658">
        <v>0</v>
      </c>
      <c r="V585" s="658">
        <v>0</v>
      </c>
      <c r="W585" s="658">
        <v>1</v>
      </c>
      <c r="X585" s="658">
        <v>0</v>
      </c>
      <c r="Y585" s="658">
        <v>0</v>
      </c>
      <c r="Z585" s="658">
        <v>0</v>
      </c>
      <c r="AA585" s="658">
        <v>0</v>
      </c>
      <c r="AB585" s="658">
        <v>0</v>
      </c>
      <c r="AC585" s="658">
        <v>0</v>
      </c>
      <c r="AD585" s="658">
        <v>0</v>
      </c>
      <c r="AE585" s="658">
        <v>0</v>
      </c>
      <c r="AF585" s="658">
        <v>0</v>
      </c>
      <c r="AG585" s="658">
        <v>0</v>
      </c>
      <c r="AH585" s="658">
        <v>0</v>
      </c>
      <c r="AI585" s="658">
        <v>0</v>
      </c>
      <c r="AJ585" s="658">
        <v>0</v>
      </c>
      <c r="AK585" s="658">
        <v>0</v>
      </c>
      <c r="AL585" s="658">
        <v>0</v>
      </c>
      <c r="AM585" s="658">
        <v>0</v>
      </c>
      <c r="AN585" s="658">
        <v>0</v>
      </c>
      <c r="AO585" s="658">
        <v>0</v>
      </c>
      <c r="AP585" s="658">
        <v>0</v>
      </c>
      <c r="AQ585" s="658">
        <v>0</v>
      </c>
      <c r="AR585" s="658">
        <v>0</v>
      </c>
      <c r="AS585" s="658">
        <v>0</v>
      </c>
      <c r="AT585" s="658">
        <v>0</v>
      </c>
      <c r="AU585" s="613">
        <f t="shared" si="9375"/>
        <v>1</v>
      </c>
      <c r="AV585" s="645">
        <f t="shared" si="9334"/>
        <v>1</v>
      </c>
      <c r="AW585" s="656" t="e">
        <f t="shared" si="9335"/>
        <v>#DIV/0!</v>
      </c>
      <c r="AX585" s="591"/>
    </row>
    <row r="586" spans="1:50" hidden="1" outlineLevel="1">
      <c r="A586" s="590"/>
      <c r="B586" s="636" t="s">
        <v>378</v>
      </c>
      <c r="C586" s="636" t="s">
        <v>799</v>
      </c>
      <c r="D586" s="651" t="s">
        <v>721</v>
      </c>
      <c r="E586" s="653"/>
      <c r="F586" s="640">
        <v>30738.774229178391</v>
      </c>
      <c r="G586" s="640">
        <f t="shared" si="9376"/>
        <v>30738.774229178391</v>
      </c>
      <c r="H586" s="653">
        <f t="shared" ref="H586" si="10004">+H587*$F586</f>
        <v>0</v>
      </c>
      <c r="I586" s="653">
        <f t="shared" ref="I586" si="10005">+I587*$F586</f>
        <v>0</v>
      </c>
      <c r="J586" s="653">
        <f t="shared" ref="J586" si="10006">+J587*$F586</f>
        <v>0</v>
      </c>
      <c r="K586" s="653">
        <f t="shared" ref="K586" si="10007">+K587*$F586</f>
        <v>0</v>
      </c>
      <c r="L586" s="653">
        <f t="shared" ref="L586" si="10008">+L587*$F586</f>
        <v>0</v>
      </c>
      <c r="M586" s="653">
        <f t="shared" ref="M586" si="10009">+M587*$F586</f>
        <v>0</v>
      </c>
      <c r="N586" s="653">
        <f t="shared" ref="N586" si="10010">+N587*$F586</f>
        <v>0</v>
      </c>
      <c r="O586" s="653">
        <f t="shared" ref="O586" si="10011">+O587*$F586</f>
        <v>0</v>
      </c>
      <c r="P586" s="653">
        <f t="shared" ref="P586" si="10012">+P587*$F586</f>
        <v>0</v>
      </c>
      <c r="Q586" s="653">
        <f t="shared" ref="Q586" si="10013">+Q587*$F586</f>
        <v>0</v>
      </c>
      <c r="R586" s="653">
        <f t="shared" ref="R586" si="10014">+R587*$F586</f>
        <v>0</v>
      </c>
      <c r="S586" s="653">
        <f t="shared" ref="S586" si="10015">+S587*$F586</f>
        <v>0</v>
      </c>
      <c r="T586" s="653">
        <f t="shared" ref="T586" si="10016">+T587*$F586</f>
        <v>0</v>
      </c>
      <c r="U586" s="653">
        <f t="shared" ref="U586" si="10017">+U587*$F586</f>
        <v>0</v>
      </c>
      <c r="V586" s="653">
        <f t="shared" ref="V586" si="10018">+V587*$F586</f>
        <v>0</v>
      </c>
      <c r="W586" s="653">
        <f t="shared" ref="W586" si="10019">+W587*$F586</f>
        <v>30738.774229178391</v>
      </c>
      <c r="X586" s="653">
        <f t="shared" ref="X586" si="10020">+X587*$F586</f>
        <v>0</v>
      </c>
      <c r="Y586" s="653">
        <f t="shared" ref="Y586" si="10021">+Y587*$F586</f>
        <v>0</v>
      </c>
      <c r="Z586" s="653">
        <f t="shared" ref="Z586" si="10022">+Z587*$F586</f>
        <v>0</v>
      </c>
      <c r="AA586" s="653">
        <f t="shared" ref="AA586" si="10023">+AA587*$F586</f>
        <v>0</v>
      </c>
      <c r="AB586" s="653">
        <f t="shared" ref="AB586" si="10024">+AB587*$F586</f>
        <v>0</v>
      </c>
      <c r="AC586" s="653">
        <f t="shared" ref="AC586" si="10025">+AC587*$F586</f>
        <v>0</v>
      </c>
      <c r="AD586" s="653">
        <f t="shared" ref="AD586" si="10026">+AD587*$F586</f>
        <v>0</v>
      </c>
      <c r="AE586" s="653">
        <f t="shared" ref="AE586" si="10027">+AE587*$F586</f>
        <v>0</v>
      </c>
      <c r="AF586" s="653">
        <f t="shared" ref="AF586" si="10028">+AF587*$F586</f>
        <v>0</v>
      </c>
      <c r="AG586" s="653">
        <f t="shared" ref="AG586" si="10029">+AG587*$F586</f>
        <v>0</v>
      </c>
      <c r="AH586" s="653">
        <f t="shared" ref="AH586" si="10030">+AH587*$F586</f>
        <v>0</v>
      </c>
      <c r="AI586" s="653">
        <f t="shared" ref="AI586" si="10031">+AI587*$F586</f>
        <v>0</v>
      </c>
      <c r="AJ586" s="653">
        <f t="shared" ref="AJ586" si="10032">+AJ587*$F586</f>
        <v>0</v>
      </c>
      <c r="AK586" s="653">
        <f t="shared" ref="AK586" si="10033">+AK587*$F586</f>
        <v>0</v>
      </c>
      <c r="AL586" s="653">
        <f t="shared" ref="AL586" si="10034">+AL587*$F586</f>
        <v>0</v>
      </c>
      <c r="AM586" s="653">
        <f t="shared" ref="AM586" si="10035">+AM587*$F586</f>
        <v>0</v>
      </c>
      <c r="AN586" s="653">
        <f t="shared" ref="AN586" si="10036">+AN587*$F586</f>
        <v>0</v>
      </c>
      <c r="AO586" s="653">
        <f t="shared" ref="AO586" si="10037">+AO587*$F586</f>
        <v>0</v>
      </c>
      <c r="AP586" s="653">
        <f t="shared" ref="AP586" si="10038">+AP587*$F586</f>
        <v>0</v>
      </c>
      <c r="AQ586" s="653">
        <f t="shared" ref="AQ586" si="10039">+AQ587*$F586</f>
        <v>0</v>
      </c>
      <c r="AR586" s="653">
        <f t="shared" ref="AR586" si="10040">+AR587*$F586</f>
        <v>0</v>
      </c>
      <c r="AS586" s="653">
        <f t="shared" ref="AS586" si="10041">+AS587*$F586</f>
        <v>0</v>
      </c>
      <c r="AT586" s="653">
        <f t="shared" ref="AT586" si="10042">+AT587*$F586</f>
        <v>0</v>
      </c>
      <c r="AU586" s="613">
        <f t="shared" si="9375"/>
        <v>30738.774229178391</v>
      </c>
      <c r="AV586" s="645">
        <f t="shared" si="9334"/>
        <v>0</v>
      </c>
      <c r="AW586" s="656">
        <f t="shared" si="9335"/>
        <v>0</v>
      </c>
      <c r="AX586" s="591"/>
    </row>
    <row r="587" spans="1:50" hidden="1" outlineLevel="1">
      <c r="A587" s="590"/>
      <c r="B587" s="636"/>
      <c r="C587" s="636"/>
      <c r="D587" s="651"/>
      <c r="E587" s="653"/>
      <c r="F587" s="640"/>
      <c r="G587" s="640">
        <f t="shared" si="9376"/>
        <v>1</v>
      </c>
      <c r="H587" s="658">
        <v>0</v>
      </c>
      <c r="I587" s="658">
        <v>0</v>
      </c>
      <c r="J587" s="658">
        <v>0</v>
      </c>
      <c r="K587" s="658">
        <v>0</v>
      </c>
      <c r="L587" s="658">
        <v>0</v>
      </c>
      <c r="M587" s="658">
        <v>0</v>
      </c>
      <c r="N587" s="658">
        <v>0</v>
      </c>
      <c r="O587" s="658">
        <v>0</v>
      </c>
      <c r="P587" s="658">
        <v>0</v>
      </c>
      <c r="Q587" s="658">
        <v>0</v>
      </c>
      <c r="R587" s="658">
        <v>0</v>
      </c>
      <c r="S587" s="658">
        <v>0</v>
      </c>
      <c r="T587" s="658">
        <v>0</v>
      </c>
      <c r="U587" s="658">
        <v>0</v>
      </c>
      <c r="V587" s="658">
        <v>0</v>
      </c>
      <c r="W587" s="658">
        <v>1</v>
      </c>
      <c r="X587" s="658">
        <v>0</v>
      </c>
      <c r="Y587" s="658">
        <v>0</v>
      </c>
      <c r="Z587" s="658">
        <v>0</v>
      </c>
      <c r="AA587" s="658">
        <v>0</v>
      </c>
      <c r="AB587" s="658">
        <v>0</v>
      </c>
      <c r="AC587" s="658">
        <v>0</v>
      </c>
      <c r="AD587" s="658">
        <v>0</v>
      </c>
      <c r="AE587" s="658">
        <v>0</v>
      </c>
      <c r="AF587" s="658">
        <v>0</v>
      </c>
      <c r="AG587" s="658">
        <v>0</v>
      </c>
      <c r="AH587" s="658">
        <v>0</v>
      </c>
      <c r="AI587" s="658">
        <v>0</v>
      </c>
      <c r="AJ587" s="658">
        <v>0</v>
      </c>
      <c r="AK587" s="658">
        <v>0</v>
      </c>
      <c r="AL587" s="658">
        <v>0</v>
      </c>
      <c r="AM587" s="658">
        <v>0</v>
      </c>
      <c r="AN587" s="658">
        <v>0</v>
      </c>
      <c r="AO587" s="658">
        <v>0</v>
      </c>
      <c r="AP587" s="658">
        <v>0</v>
      </c>
      <c r="AQ587" s="658">
        <v>0</v>
      </c>
      <c r="AR587" s="658">
        <v>0</v>
      </c>
      <c r="AS587" s="658">
        <v>0</v>
      </c>
      <c r="AT587" s="658">
        <v>0</v>
      </c>
      <c r="AU587" s="613">
        <f t="shared" si="9375"/>
        <v>1</v>
      </c>
      <c r="AV587" s="645">
        <f t="shared" si="9334"/>
        <v>1</v>
      </c>
      <c r="AW587" s="656" t="e">
        <f t="shared" si="9335"/>
        <v>#DIV/0!</v>
      </c>
      <c r="AX587" s="591"/>
    </row>
    <row r="588" spans="1:50" hidden="1" outlineLevel="1">
      <c r="A588" s="590"/>
      <c r="B588" s="636" t="s">
        <v>378</v>
      </c>
      <c r="C588" s="636" t="s">
        <v>800</v>
      </c>
      <c r="D588" s="651" t="s">
        <v>706</v>
      </c>
      <c r="E588" s="653"/>
      <c r="F588" s="640">
        <v>93990.747555575217</v>
      </c>
      <c r="G588" s="640">
        <f t="shared" si="9376"/>
        <v>93990.747555575217</v>
      </c>
      <c r="H588" s="653">
        <f t="shared" ref="H588" si="10043">+H589*$F588</f>
        <v>0</v>
      </c>
      <c r="I588" s="653">
        <f t="shared" ref="I588" si="10044">+I589*$F588</f>
        <v>0</v>
      </c>
      <c r="J588" s="653">
        <f t="shared" ref="J588" si="10045">+J589*$F588</f>
        <v>0</v>
      </c>
      <c r="K588" s="653">
        <f t="shared" ref="K588" si="10046">+K589*$F588</f>
        <v>0</v>
      </c>
      <c r="L588" s="653">
        <f t="shared" ref="L588" si="10047">+L589*$F588</f>
        <v>0</v>
      </c>
      <c r="M588" s="653">
        <f t="shared" ref="M588" si="10048">+M589*$F588</f>
        <v>0</v>
      </c>
      <c r="N588" s="653">
        <f t="shared" ref="N588" si="10049">+N589*$F588</f>
        <v>0</v>
      </c>
      <c r="O588" s="653">
        <f t="shared" ref="O588" si="10050">+O589*$F588</f>
        <v>0</v>
      </c>
      <c r="P588" s="653">
        <f t="shared" ref="P588" si="10051">+P589*$F588</f>
        <v>0</v>
      </c>
      <c r="Q588" s="653">
        <f t="shared" ref="Q588" si="10052">+Q589*$F588</f>
        <v>0</v>
      </c>
      <c r="R588" s="653">
        <f t="shared" ref="R588" si="10053">+R589*$F588</f>
        <v>0</v>
      </c>
      <c r="S588" s="653">
        <f t="shared" ref="S588" si="10054">+S589*$F588</f>
        <v>0</v>
      </c>
      <c r="T588" s="653">
        <f t="shared" ref="T588" si="10055">+T589*$F588</f>
        <v>0</v>
      </c>
      <c r="U588" s="653">
        <f t="shared" ref="U588" si="10056">+U589*$F588</f>
        <v>18798.149511115043</v>
      </c>
      <c r="V588" s="653">
        <f t="shared" ref="V588" si="10057">+V589*$F588</f>
        <v>75192.598044460174</v>
      </c>
      <c r="W588" s="653">
        <f t="shared" ref="W588" si="10058">+W589*$F588</f>
        <v>0</v>
      </c>
      <c r="X588" s="653">
        <f t="shared" ref="X588" si="10059">+X589*$F588</f>
        <v>0</v>
      </c>
      <c r="Y588" s="653">
        <f t="shared" ref="Y588" si="10060">+Y589*$F588</f>
        <v>0</v>
      </c>
      <c r="Z588" s="653">
        <f t="shared" ref="Z588" si="10061">+Z589*$F588</f>
        <v>0</v>
      </c>
      <c r="AA588" s="653">
        <f t="shared" ref="AA588" si="10062">+AA589*$F588</f>
        <v>0</v>
      </c>
      <c r="AB588" s="653">
        <f t="shared" ref="AB588" si="10063">+AB589*$F588</f>
        <v>0</v>
      </c>
      <c r="AC588" s="653">
        <f t="shared" ref="AC588" si="10064">+AC589*$F588</f>
        <v>0</v>
      </c>
      <c r="AD588" s="653">
        <f t="shared" ref="AD588" si="10065">+AD589*$F588</f>
        <v>0</v>
      </c>
      <c r="AE588" s="653">
        <f t="shared" ref="AE588" si="10066">+AE589*$F588</f>
        <v>0</v>
      </c>
      <c r="AF588" s="653">
        <f t="shared" ref="AF588" si="10067">+AF589*$F588</f>
        <v>0</v>
      </c>
      <c r="AG588" s="653">
        <f t="shared" ref="AG588" si="10068">+AG589*$F588</f>
        <v>0</v>
      </c>
      <c r="AH588" s="653">
        <f t="shared" ref="AH588" si="10069">+AH589*$F588</f>
        <v>0</v>
      </c>
      <c r="AI588" s="653">
        <f t="shared" ref="AI588" si="10070">+AI589*$F588</f>
        <v>0</v>
      </c>
      <c r="AJ588" s="653">
        <f t="shared" ref="AJ588" si="10071">+AJ589*$F588</f>
        <v>0</v>
      </c>
      <c r="AK588" s="653">
        <f t="shared" ref="AK588" si="10072">+AK589*$F588</f>
        <v>0</v>
      </c>
      <c r="AL588" s="653">
        <f t="shared" ref="AL588" si="10073">+AL589*$F588</f>
        <v>0</v>
      </c>
      <c r="AM588" s="653">
        <f t="shared" ref="AM588" si="10074">+AM589*$F588</f>
        <v>0</v>
      </c>
      <c r="AN588" s="653">
        <f t="shared" ref="AN588" si="10075">+AN589*$F588</f>
        <v>0</v>
      </c>
      <c r="AO588" s="653">
        <f t="shared" ref="AO588" si="10076">+AO589*$F588</f>
        <v>0</v>
      </c>
      <c r="AP588" s="653">
        <f t="shared" ref="AP588" si="10077">+AP589*$F588</f>
        <v>0</v>
      </c>
      <c r="AQ588" s="653">
        <f t="shared" ref="AQ588" si="10078">+AQ589*$F588</f>
        <v>0</v>
      </c>
      <c r="AR588" s="653">
        <f t="shared" ref="AR588" si="10079">+AR589*$F588</f>
        <v>0</v>
      </c>
      <c r="AS588" s="653">
        <f t="shared" ref="AS588" si="10080">+AS589*$F588</f>
        <v>0</v>
      </c>
      <c r="AT588" s="653">
        <f t="shared" ref="AT588" si="10081">+AT589*$F588</f>
        <v>0</v>
      </c>
      <c r="AU588" s="613">
        <f t="shared" si="9375"/>
        <v>93990.747555575217</v>
      </c>
      <c r="AV588" s="645">
        <f t="shared" si="9334"/>
        <v>0</v>
      </c>
      <c r="AW588" s="656">
        <f t="shared" si="9335"/>
        <v>0</v>
      </c>
      <c r="AX588" s="591"/>
    </row>
    <row r="589" spans="1:50" hidden="1" outlineLevel="1">
      <c r="A589" s="590"/>
      <c r="B589" s="636"/>
      <c r="C589" s="636"/>
      <c r="D589" s="651"/>
      <c r="E589" s="653"/>
      <c r="F589" s="640"/>
      <c r="G589" s="640">
        <f t="shared" si="9376"/>
        <v>1</v>
      </c>
      <c r="H589" s="658">
        <v>0</v>
      </c>
      <c r="I589" s="658">
        <v>0</v>
      </c>
      <c r="J589" s="658">
        <v>0</v>
      </c>
      <c r="K589" s="658">
        <v>0</v>
      </c>
      <c r="L589" s="658">
        <v>0</v>
      </c>
      <c r="M589" s="658">
        <v>0</v>
      </c>
      <c r="N589" s="658">
        <v>0</v>
      </c>
      <c r="O589" s="658">
        <v>0</v>
      </c>
      <c r="P589" s="658">
        <v>0</v>
      </c>
      <c r="Q589" s="658">
        <v>0</v>
      </c>
      <c r="R589" s="658">
        <v>0</v>
      </c>
      <c r="S589" s="658">
        <v>0</v>
      </c>
      <c r="T589" s="658">
        <v>0</v>
      </c>
      <c r="U589" s="658">
        <v>0.2</v>
      </c>
      <c r="V589" s="658">
        <v>0.8</v>
      </c>
      <c r="W589" s="658">
        <v>0</v>
      </c>
      <c r="X589" s="658">
        <v>0</v>
      </c>
      <c r="Y589" s="658">
        <v>0</v>
      </c>
      <c r="Z589" s="658">
        <v>0</v>
      </c>
      <c r="AA589" s="658">
        <v>0</v>
      </c>
      <c r="AB589" s="658">
        <v>0</v>
      </c>
      <c r="AC589" s="658">
        <v>0</v>
      </c>
      <c r="AD589" s="658">
        <v>0</v>
      </c>
      <c r="AE589" s="658">
        <v>0</v>
      </c>
      <c r="AF589" s="658">
        <v>0</v>
      </c>
      <c r="AG589" s="658">
        <v>0</v>
      </c>
      <c r="AH589" s="658">
        <v>0</v>
      </c>
      <c r="AI589" s="658">
        <v>0</v>
      </c>
      <c r="AJ589" s="658">
        <v>0</v>
      </c>
      <c r="AK589" s="658">
        <v>0</v>
      </c>
      <c r="AL589" s="658">
        <v>0</v>
      </c>
      <c r="AM589" s="658">
        <v>0</v>
      </c>
      <c r="AN589" s="658">
        <v>0</v>
      </c>
      <c r="AO589" s="658">
        <v>0</v>
      </c>
      <c r="AP589" s="658">
        <v>0</v>
      </c>
      <c r="AQ589" s="658">
        <v>0</v>
      </c>
      <c r="AR589" s="658">
        <v>0</v>
      </c>
      <c r="AS589" s="658">
        <v>0</v>
      </c>
      <c r="AT589" s="658">
        <v>0</v>
      </c>
      <c r="AU589" s="613">
        <f t="shared" si="9375"/>
        <v>1</v>
      </c>
      <c r="AV589" s="645">
        <f t="shared" si="9334"/>
        <v>1</v>
      </c>
      <c r="AW589" s="656" t="e">
        <f t="shared" si="9335"/>
        <v>#DIV/0!</v>
      </c>
      <c r="AX589" s="591"/>
    </row>
    <row r="590" spans="1:50" hidden="1" outlineLevel="1">
      <c r="A590" s="590"/>
      <c r="B590" s="636" t="s">
        <v>378</v>
      </c>
      <c r="C590" s="636" t="s">
        <v>801</v>
      </c>
      <c r="D590" s="651" t="s">
        <v>704</v>
      </c>
      <c r="E590" s="653"/>
      <c r="F590" s="640">
        <v>65947.844481971581</v>
      </c>
      <c r="G590" s="640">
        <f t="shared" si="9376"/>
        <v>65947.844481971581</v>
      </c>
      <c r="H590" s="653">
        <f t="shared" ref="H590" si="10082">+H591*$F590</f>
        <v>0</v>
      </c>
      <c r="I590" s="653">
        <f t="shared" ref="I590" si="10083">+I591*$F590</f>
        <v>0</v>
      </c>
      <c r="J590" s="653">
        <f t="shared" ref="J590" si="10084">+J591*$F590</f>
        <v>0</v>
      </c>
      <c r="K590" s="653">
        <f t="shared" ref="K590" si="10085">+K591*$F590</f>
        <v>0</v>
      </c>
      <c r="L590" s="653">
        <f t="shared" ref="L590" si="10086">+L591*$F590</f>
        <v>0</v>
      </c>
      <c r="M590" s="653">
        <f t="shared" ref="M590" si="10087">+M591*$F590</f>
        <v>0</v>
      </c>
      <c r="N590" s="653">
        <f t="shared" ref="N590" si="10088">+N591*$F590</f>
        <v>0</v>
      </c>
      <c r="O590" s="653">
        <f t="shared" ref="O590" si="10089">+O591*$F590</f>
        <v>0</v>
      </c>
      <c r="P590" s="653">
        <f t="shared" ref="P590" si="10090">+P591*$F590</f>
        <v>0</v>
      </c>
      <c r="Q590" s="653">
        <f t="shared" ref="Q590" si="10091">+Q591*$F590</f>
        <v>0</v>
      </c>
      <c r="R590" s="653">
        <f t="shared" ref="R590" si="10092">+R591*$F590</f>
        <v>0</v>
      </c>
      <c r="S590" s="653">
        <f t="shared" ref="S590" si="10093">+S591*$F590</f>
        <v>0</v>
      </c>
      <c r="T590" s="653">
        <f t="shared" ref="T590" si="10094">+T591*$F590</f>
        <v>0</v>
      </c>
      <c r="U590" s="653">
        <f t="shared" ref="U590" si="10095">+U591*$F590</f>
        <v>11211.13356193517</v>
      </c>
      <c r="V590" s="653">
        <f t="shared" ref="V590" si="10096">+V591*$F590</f>
        <v>52758.275585577263</v>
      </c>
      <c r="W590" s="653">
        <f t="shared" ref="W590" si="10097">+W591*$F590</f>
        <v>1978.4353344591491</v>
      </c>
      <c r="X590" s="653">
        <f t="shared" ref="X590" si="10098">+X591*$F590</f>
        <v>0</v>
      </c>
      <c r="Y590" s="653">
        <f t="shared" ref="Y590" si="10099">+Y591*$F590</f>
        <v>0</v>
      </c>
      <c r="Z590" s="653">
        <f t="shared" ref="Z590" si="10100">+Z591*$F590</f>
        <v>0</v>
      </c>
      <c r="AA590" s="653">
        <f t="shared" ref="AA590" si="10101">+AA591*$F590</f>
        <v>0</v>
      </c>
      <c r="AB590" s="653">
        <f t="shared" ref="AB590" si="10102">+AB591*$F590</f>
        <v>0</v>
      </c>
      <c r="AC590" s="653">
        <f t="shared" ref="AC590" si="10103">+AC591*$F590</f>
        <v>0</v>
      </c>
      <c r="AD590" s="653">
        <f t="shared" ref="AD590" si="10104">+AD591*$F590</f>
        <v>0</v>
      </c>
      <c r="AE590" s="653">
        <f t="shared" ref="AE590" si="10105">+AE591*$F590</f>
        <v>0</v>
      </c>
      <c r="AF590" s="653">
        <f t="shared" ref="AF590" si="10106">+AF591*$F590</f>
        <v>0</v>
      </c>
      <c r="AG590" s="653">
        <f t="shared" ref="AG590" si="10107">+AG591*$F590</f>
        <v>0</v>
      </c>
      <c r="AH590" s="653">
        <f t="shared" ref="AH590" si="10108">+AH591*$F590</f>
        <v>0</v>
      </c>
      <c r="AI590" s="653">
        <f t="shared" ref="AI590" si="10109">+AI591*$F590</f>
        <v>0</v>
      </c>
      <c r="AJ590" s="653">
        <f t="shared" ref="AJ590" si="10110">+AJ591*$F590</f>
        <v>0</v>
      </c>
      <c r="AK590" s="653">
        <f t="shared" ref="AK590" si="10111">+AK591*$F590</f>
        <v>0</v>
      </c>
      <c r="AL590" s="653">
        <f t="shared" ref="AL590" si="10112">+AL591*$F590</f>
        <v>0</v>
      </c>
      <c r="AM590" s="653">
        <f t="shared" ref="AM590" si="10113">+AM591*$F590</f>
        <v>0</v>
      </c>
      <c r="AN590" s="653">
        <f t="shared" ref="AN590" si="10114">+AN591*$F590</f>
        <v>0</v>
      </c>
      <c r="AO590" s="653">
        <f t="shared" ref="AO590" si="10115">+AO591*$F590</f>
        <v>0</v>
      </c>
      <c r="AP590" s="653">
        <f t="shared" ref="AP590" si="10116">+AP591*$F590</f>
        <v>0</v>
      </c>
      <c r="AQ590" s="653">
        <f t="shared" ref="AQ590" si="10117">+AQ591*$F590</f>
        <v>0</v>
      </c>
      <c r="AR590" s="653">
        <f t="shared" ref="AR590" si="10118">+AR591*$F590</f>
        <v>0</v>
      </c>
      <c r="AS590" s="653">
        <f t="shared" ref="AS590" si="10119">+AS591*$F590</f>
        <v>0</v>
      </c>
      <c r="AT590" s="653">
        <f t="shared" ref="AT590" si="10120">+AT591*$F590</f>
        <v>0</v>
      </c>
      <c r="AU590" s="613">
        <f t="shared" si="9375"/>
        <v>65947.844481971581</v>
      </c>
      <c r="AV590" s="645">
        <f t="shared" si="9334"/>
        <v>0</v>
      </c>
      <c r="AW590" s="656">
        <f t="shared" si="9335"/>
        <v>0</v>
      </c>
      <c r="AX590" s="591"/>
    </row>
    <row r="591" spans="1:50" hidden="1" outlineLevel="1">
      <c r="A591" s="590"/>
      <c r="B591" s="636"/>
      <c r="C591" s="636"/>
      <c r="D591" s="651"/>
      <c r="E591" s="653"/>
      <c r="F591" s="640"/>
      <c r="G591" s="640">
        <f t="shared" si="9376"/>
        <v>1</v>
      </c>
      <c r="H591" s="658">
        <v>0</v>
      </c>
      <c r="I591" s="658">
        <v>0</v>
      </c>
      <c r="J591" s="658">
        <v>0</v>
      </c>
      <c r="K591" s="658">
        <v>0</v>
      </c>
      <c r="L591" s="658">
        <v>0</v>
      </c>
      <c r="M591" s="658">
        <v>0</v>
      </c>
      <c r="N591" s="658">
        <v>0</v>
      </c>
      <c r="O591" s="658">
        <v>0</v>
      </c>
      <c r="P591" s="658">
        <v>0</v>
      </c>
      <c r="Q591" s="658">
        <v>0</v>
      </c>
      <c r="R591" s="658">
        <v>0</v>
      </c>
      <c r="S591" s="658">
        <v>0</v>
      </c>
      <c r="T591" s="658">
        <v>0</v>
      </c>
      <c r="U591" s="658">
        <v>0.17</v>
      </c>
      <c r="V591" s="658">
        <v>0.79999999999999993</v>
      </c>
      <c r="W591" s="658">
        <v>3.0000000000000027E-2</v>
      </c>
      <c r="X591" s="658">
        <v>0</v>
      </c>
      <c r="Y591" s="658">
        <v>0</v>
      </c>
      <c r="Z591" s="658">
        <v>0</v>
      </c>
      <c r="AA591" s="658">
        <v>0</v>
      </c>
      <c r="AB591" s="658">
        <v>0</v>
      </c>
      <c r="AC591" s="658">
        <v>0</v>
      </c>
      <c r="AD591" s="658">
        <v>0</v>
      </c>
      <c r="AE591" s="658">
        <v>0</v>
      </c>
      <c r="AF591" s="658">
        <v>0</v>
      </c>
      <c r="AG591" s="658">
        <v>0</v>
      </c>
      <c r="AH591" s="658">
        <v>0</v>
      </c>
      <c r="AI591" s="658">
        <v>0</v>
      </c>
      <c r="AJ591" s="658">
        <v>0</v>
      </c>
      <c r="AK591" s="658">
        <v>0</v>
      </c>
      <c r="AL591" s="658">
        <v>0</v>
      </c>
      <c r="AM591" s="658">
        <v>0</v>
      </c>
      <c r="AN591" s="658">
        <v>0</v>
      </c>
      <c r="AO591" s="658">
        <v>0</v>
      </c>
      <c r="AP591" s="658">
        <v>0</v>
      </c>
      <c r="AQ591" s="658">
        <v>0</v>
      </c>
      <c r="AR591" s="658">
        <v>0</v>
      </c>
      <c r="AS591" s="658">
        <v>0</v>
      </c>
      <c r="AT591" s="658">
        <v>0</v>
      </c>
      <c r="AU591" s="613">
        <f t="shared" si="9375"/>
        <v>1</v>
      </c>
      <c r="AV591" s="645">
        <f t="shared" si="9334"/>
        <v>1</v>
      </c>
      <c r="AW591" s="656" t="e">
        <f t="shared" si="9335"/>
        <v>#DIV/0!</v>
      </c>
      <c r="AX591" s="591"/>
    </row>
    <row r="592" spans="1:50" hidden="1" outlineLevel="1">
      <c r="A592" s="590"/>
      <c r="B592" s="636" t="s">
        <v>378</v>
      </c>
      <c r="C592" s="636" t="s">
        <v>802</v>
      </c>
      <c r="D592" s="651" t="s">
        <v>770</v>
      </c>
      <c r="E592" s="653"/>
      <c r="F592" s="640">
        <v>177717.82735776951</v>
      </c>
      <c r="G592" s="640">
        <f t="shared" si="9376"/>
        <v>177717.82735776951</v>
      </c>
      <c r="H592" s="653">
        <f t="shared" ref="H592" si="10121">+H593*$F592</f>
        <v>0</v>
      </c>
      <c r="I592" s="653">
        <f t="shared" ref="I592" si="10122">+I593*$F592</f>
        <v>0</v>
      </c>
      <c r="J592" s="653">
        <f t="shared" ref="J592" si="10123">+J593*$F592</f>
        <v>0</v>
      </c>
      <c r="K592" s="653">
        <f t="shared" ref="K592" si="10124">+K593*$F592</f>
        <v>0</v>
      </c>
      <c r="L592" s="653">
        <f t="shared" ref="L592" si="10125">+L593*$F592</f>
        <v>0</v>
      </c>
      <c r="M592" s="653">
        <f t="shared" ref="M592" si="10126">+M593*$F592</f>
        <v>0</v>
      </c>
      <c r="N592" s="653">
        <f t="shared" ref="N592" si="10127">+N593*$F592</f>
        <v>0</v>
      </c>
      <c r="O592" s="653">
        <f t="shared" ref="O592" si="10128">+O593*$F592</f>
        <v>0</v>
      </c>
      <c r="P592" s="653">
        <f t="shared" ref="P592" si="10129">+P593*$F592</f>
        <v>0</v>
      </c>
      <c r="Q592" s="653">
        <f t="shared" ref="Q592" si="10130">+Q593*$F592</f>
        <v>0</v>
      </c>
      <c r="R592" s="653">
        <f t="shared" ref="R592" si="10131">+R593*$F592</f>
        <v>0</v>
      </c>
      <c r="S592" s="653">
        <f t="shared" ref="S592" si="10132">+S593*$F592</f>
        <v>0</v>
      </c>
      <c r="T592" s="653">
        <f t="shared" ref="T592" si="10133">+T593*$F592</f>
        <v>0</v>
      </c>
      <c r="U592" s="653">
        <f t="shared" ref="U592" si="10134">+U593*$F592</f>
        <v>0</v>
      </c>
      <c r="V592" s="653">
        <f t="shared" ref="V592" si="10135">+V593*$F592</f>
        <v>0</v>
      </c>
      <c r="W592" s="653">
        <f t="shared" ref="W592" si="10136">+W593*$F592</f>
        <v>177717.82735776951</v>
      </c>
      <c r="X592" s="653">
        <f t="shared" ref="X592" si="10137">+X593*$F592</f>
        <v>0</v>
      </c>
      <c r="Y592" s="653">
        <f t="shared" ref="Y592" si="10138">+Y593*$F592</f>
        <v>0</v>
      </c>
      <c r="Z592" s="653">
        <f t="shared" ref="Z592" si="10139">+Z593*$F592</f>
        <v>0</v>
      </c>
      <c r="AA592" s="653">
        <f t="shared" ref="AA592" si="10140">+AA593*$F592</f>
        <v>0</v>
      </c>
      <c r="AB592" s="653">
        <f t="shared" ref="AB592" si="10141">+AB593*$F592</f>
        <v>0</v>
      </c>
      <c r="AC592" s="653">
        <f t="shared" ref="AC592" si="10142">+AC593*$F592</f>
        <v>0</v>
      </c>
      <c r="AD592" s="653">
        <f t="shared" ref="AD592" si="10143">+AD593*$F592</f>
        <v>0</v>
      </c>
      <c r="AE592" s="653">
        <f t="shared" ref="AE592" si="10144">+AE593*$F592</f>
        <v>0</v>
      </c>
      <c r="AF592" s="653">
        <f t="shared" ref="AF592" si="10145">+AF593*$F592</f>
        <v>0</v>
      </c>
      <c r="AG592" s="653">
        <f t="shared" ref="AG592" si="10146">+AG593*$F592</f>
        <v>0</v>
      </c>
      <c r="AH592" s="653">
        <f t="shared" ref="AH592" si="10147">+AH593*$F592</f>
        <v>0</v>
      </c>
      <c r="AI592" s="653">
        <f t="shared" ref="AI592" si="10148">+AI593*$F592</f>
        <v>0</v>
      </c>
      <c r="AJ592" s="653">
        <f t="shared" ref="AJ592" si="10149">+AJ593*$F592</f>
        <v>0</v>
      </c>
      <c r="AK592" s="653">
        <f t="shared" ref="AK592" si="10150">+AK593*$F592</f>
        <v>0</v>
      </c>
      <c r="AL592" s="653">
        <f t="shared" ref="AL592" si="10151">+AL593*$F592</f>
        <v>0</v>
      </c>
      <c r="AM592" s="653">
        <f t="shared" ref="AM592" si="10152">+AM593*$F592</f>
        <v>0</v>
      </c>
      <c r="AN592" s="653">
        <f t="shared" ref="AN592" si="10153">+AN593*$F592</f>
        <v>0</v>
      </c>
      <c r="AO592" s="653">
        <f t="shared" ref="AO592" si="10154">+AO593*$F592</f>
        <v>0</v>
      </c>
      <c r="AP592" s="653">
        <f t="shared" ref="AP592" si="10155">+AP593*$F592</f>
        <v>0</v>
      </c>
      <c r="AQ592" s="653">
        <f t="shared" ref="AQ592" si="10156">+AQ593*$F592</f>
        <v>0</v>
      </c>
      <c r="AR592" s="653">
        <f t="shared" ref="AR592" si="10157">+AR593*$F592</f>
        <v>0</v>
      </c>
      <c r="AS592" s="653">
        <f t="shared" ref="AS592" si="10158">+AS593*$F592</f>
        <v>0</v>
      </c>
      <c r="AT592" s="653">
        <f t="shared" ref="AT592" si="10159">+AT593*$F592</f>
        <v>0</v>
      </c>
      <c r="AU592" s="613">
        <f t="shared" si="9375"/>
        <v>177717.82735776951</v>
      </c>
      <c r="AV592" s="645">
        <f t="shared" si="9334"/>
        <v>0</v>
      </c>
      <c r="AW592" s="656">
        <f t="shared" si="9335"/>
        <v>0</v>
      </c>
      <c r="AX592" s="591"/>
    </row>
    <row r="593" spans="1:50" hidden="1" outlineLevel="1">
      <c r="A593" s="590"/>
      <c r="B593" s="636"/>
      <c r="C593" s="636"/>
      <c r="D593" s="651"/>
      <c r="E593" s="653"/>
      <c r="F593" s="640"/>
      <c r="G593" s="640">
        <f t="shared" si="9376"/>
        <v>1</v>
      </c>
      <c r="H593" s="658">
        <v>0</v>
      </c>
      <c r="I593" s="658">
        <v>0</v>
      </c>
      <c r="J593" s="658">
        <v>0</v>
      </c>
      <c r="K593" s="658">
        <v>0</v>
      </c>
      <c r="L593" s="658">
        <v>0</v>
      </c>
      <c r="M593" s="658">
        <v>0</v>
      </c>
      <c r="N593" s="658">
        <v>0</v>
      </c>
      <c r="O593" s="658">
        <v>0</v>
      </c>
      <c r="P593" s="658">
        <v>0</v>
      </c>
      <c r="Q593" s="658">
        <v>0</v>
      </c>
      <c r="R593" s="658">
        <v>0</v>
      </c>
      <c r="S593" s="658">
        <v>0</v>
      </c>
      <c r="T593" s="658">
        <v>0</v>
      </c>
      <c r="U593" s="658">
        <v>0</v>
      </c>
      <c r="V593" s="658">
        <v>0</v>
      </c>
      <c r="W593" s="658">
        <v>1</v>
      </c>
      <c r="X593" s="658">
        <v>0</v>
      </c>
      <c r="Y593" s="658">
        <v>0</v>
      </c>
      <c r="Z593" s="658">
        <v>0</v>
      </c>
      <c r="AA593" s="658">
        <v>0</v>
      </c>
      <c r="AB593" s="658">
        <v>0</v>
      </c>
      <c r="AC593" s="658">
        <v>0</v>
      </c>
      <c r="AD593" s="658">
        <v>0</v>
      </c>
      <c r="AE593" s="658">
        <v>0</v>
      </c>
      <c r="AF593" s="658">
        <v>0</v>
      </c>
      <c r="AG593" s="658">
        <v>0</v>
      </c>
      <c r="AH593" s="658">
        <v>0</v>
      </c>
      <c r="AI593" s="658">
        <v>0</v>
      </c>
      <c r="AJ593" s="658">
        <v>0</v>
      </c>
      <c r="AK593" s="658">
        <v>0</v>
      </c>
      <c r="AL593" s="658">
        <v>0</v>
      </c>
      <c r="AM593" s="658">
        <v>0</v>
      </c>
      <c r="AN593" s="658">
        <v>0</v>
      </c>
      <c r="AO593" s="658">
        <v>0</v>
      </c>
      <c r="AP593" s="658">
        <v>0</v>
      </c>
      <c r="AQ593" s="658">
        <v>0</v>
      </c>
      <c r="AR593" s="658">
        <v>0</v>
      </c>
      <c r="AS593" s="658">
        <v>0</v>
      </c>
      <c r="AT593" s="658">
        <v>0</v>
      </c>
      <c r="AU593" s="613">
        <f t="shared" si="9375"/>
        <v>1</v>
      </c>
      <c r="AV593" s="645">
        <f t="shared" si="9334"/>
        <v>1</v>
      </c>
      <c r="AW593" s="656" t="e">
        <f t="shared" si="9335"/>
        <v>#DIV/0!</v>
      </c>
      <c r="AX593" s="591"/>
    </row>
    <row r="594" spans="1:50" hidden="1" outlineLevel="1">
      <c r="A594" s="590"/>
      <c r="B594" s="646" t="s">
        <v>305</v>
      </c>
      <c r="C594" s="646" t="s">
        <v>803</v>
      </c>
      <c r="D594" s="647" t="s">
        <v>804</v>
      </c>
      <c r="E594" s="649"/>
      <c r="F594" s="650">
        <f>+F595+F597+F599+F601+F603+F605</f>
        <v>1004328.1555992754</v>
      </c>
      <c r="G594" s="650">
        <f t="shared" si="9376"/>
        <v>1004328.1555992754</v>
      </c>
      <c r="H594" s="650">
        <f t="shared" ref="H594:AT594" si="10160">+H595+H597+H599+H601+H603+H605</f>
        <v>0</v>
      </c>
      <c r="I594" s="650">
        <f t="shared" si="10160"/>
        <v>0</v>
      </c>
      <c r="J594" s="650">
        <f t="shared" si="10160"/>
        <v>0</v>
      </c>
      <c r="K594" s="650">
        <f t="shared" si="10160"/>
        <v>0</v>
      </c>
      <c r="L594" s="650">
        <f t="shared" si="10160"/>
        <v>0</v>
      </c>
      <c r="M594" s="650">
        <f t="shared" si="10160"/>
        <v>0</v>
      </c>
      <c r="N594" s="650">
        <f t="shared" si="10160"/>
        <v>0</v>
      </c>
      <c r="O594" s="650">
        <f t="shared" si="10160"/>
        <v>0</v>
      </c>
      <c r="P594" s="650">
        <f t="shared" si="10160"/>
        <v>0</v>
      </c>
      <c r="Q594" s="650">
        <f t="shared" si="10160"/>
        <v>0</v>
      </c>
      <c r="R594" s="650">
        <f t="shared" si="10160"/>
        <v>0</v>
      </c>
      <c r="S594" s="650">
        <f t="shared" si="10160"/>
        <v>0</v>
      </c>
      <c r="T594" s="650">
        <f t="shared" si="10160"/>
        <v>0</v>
      </c>
      <c r="U594" s="650">
        <f t="shared" si="10160"/>
        <v>0</v>
      </c>
      <c r="V594" s="650">
        <f t="shared" si="10160"/>
        <v>102443.88716807068</v>
      </c>
      <c r="W594" s="650">
        <f t="shared" si="10160"/>
        <v>716118.56444762438</v>
      </c>
      <c r="X594" s="650">
        <f t="shared" si="10160"/>
        <v>185765.70398358029</v>
      </c>
      <c r="Y594" s="650">
        <f t="shared" si="10160"/>
        <v>0</v>
      </c>
      <c r="Z594" s="650">
        <f t="shared" si="10160"/>
        <v>0</v>
      </c>
      <c r="AA594" s="650">
        <f t="shared" si="10160"/>
        <v>0</v>
      </c>
      <c r="AB594" s="650">
        <f t="shared" si="10160"/>
        <v>0</v>
      </c>
      <c r="AC594" s="650">
        <f t="shared" si="10160"/>
        <v>0</v>
      </c>
      <c r="AD594" s="650">
        <f t="shared" si="10160"/>
        <v>0</v>
      </c>
      <c r="AE594" s="650">
        <f t="shared" si="10160"/>
        <v>0</v>
      </c>
      <c r="AF594" s="650">
        <f t="shared" si="10160"/>
        <v>0</v>
      </c>
      <c r="AG594" s="650">
        <f t="shared" si="10160"/>
        <v>0</v>
      </c>
      <c r="AH594" s="650">
        <f t="shared" si="10160"/>
        <v>0</v>
      </c>
      <c r="AI594" s="650">
        <f t="shared" si="10160"/>
        <v>0</v>
      </c>
      <c r="AJ594" s="650">
        <f t="shared" si="10160"/>
        <v>0</v>
      </c>
      <c r="AK594" s="650">
        <f t="shared" si="10160"/>
        <v>0</v>
      </c>
      <c r="AL594" s="650">
        <f t="shared" si="10160"/>
        <v>0</v>
      </c>
      <c r="AM594" s="650">
        <f t="shared" si="10160"/>
        <v>0</v>
      </c>
      <c r="AN594" s="650">
        <f t="shared" si="10160"/>
        <v>0</v>
      </c>
      <c r="AO594" s="650">
        <f t="shared" si="10160"/>
        <v>0</v>
      </c>
      <c r="AP594" s="650">
        <f t="shared" si="10160"/>
        <v>0</v>
      </c>
      <c r="AQ594" s="650">
        <f t="shared" si="10160"/>
        <v>0</v>
      </c>
      <c r="AR594" s="650">
        <f t="shared" si="10160"/>
        <v>0</v>
      </c>
      <c r="AS594" s="650">
        <f t="shared" si="10160"/>
        <v>0</v>
      </c>
      <c r="AT594" s="650">
        <f t="shared" si="10160"/>
        <v>0</v>
      </c>
      <c r="AU594" s="613">
        <f t="shared" si="9375"/>
        <v>1004328.1555992754</v>
      </c>
      <c r="AV594" s="645">
        <f t="shared" si="9334"/>
        <v>0</v>
      </c>
      <c r="AW594" s="656">
        <f t="shared" si="9335"/>
        <v>0</v>
      </c>
      <c r="AX594" s="591"/>
    </row>
    <row r="595" spans="1:50" hidden="1" outlineLevel="1">
      <c r="A595" s="590"/>
      <c r="B595" s="636" t="s">
        <v>378</v>
      </c>
      <c r="C595" s="636" t="s">
        <v>805</v>
      </c>
      <c r="D595" s="651" t="s">
        <v>756</v>
      </c>
      <c r="E595" s="653"/>
      <c r="F595" s="640">
        <v>635932.96197478066</v>
      </c>
      <c r="G595" s="640">
        <f t="shared" si="9376"/>
        <v>635932.96197478066</v>
      </c>
      <c r="H595" s="653">
        <f t="shared" ref="H595" si="10161">+H596*$F595</f>
        <v>0</v>
      </c>
      <c r="I595" s="653">
        <f t="shared" ref="I595" si="10162">+I596*$F595</f>
        <v>0</v>
      </c>
      <c r="J595" s="653">
        <f t="shared" ref="J595" si="10163">+J596*$F595</f>
        <v>0</v>
      </c>
      <c r="K595" s="653">
        <f t="shared" ref="K595" si="10164">+K596*$F595</f>
        <v>0</v>
      </c>
      <c r="L595" s="653">
        <f t="shared" ref="L595" si="10165">+L596*$F595</f>
        <v>0</v>
      </c>
      <c r="M595" s="653">
        <f t="shared" ref="M595" si="10166">+M596*$F595</f>
        <v>0</v>
      </c>
      <c r="N595" s="653">
        <f t="shared" ref="N595" si="10167">+N596*$F595</f>
        <v>0</v>
      </c>
      <c r="O595" s="653">
        <f t="shared" ref="O595" si="10168">+O596*$F595</f>
        <v>0</v>
      </c>
      <c r="P595" s="653">
        <f t="shared" ref="P595" si="10169">+P596*$F595</f>
        <v>0</v>
      </c>
      <c r="Q595" s="653">
        <f t="shared" ref="Q595" si="10170">+Q596*$F595</f>
        <v>0</v>
      </c>
      <c r="R595" s="653">
        <f t="shared" ref="R595" si="10171">+R596*$F595</f>
        <v>0</v>
      </c>
      <c r="S595" s="653">
        <f t="shared" ref="S595" si="10172">+S596*$F595</f>
        <v>0</v>
      </c>
      <c r="T595" s="653">
        <f t="shared" ref="T595" si="10173">+T596*$F595</f>
        <v>0</v>
      </c>
      <c r="U595" s="653">
        <f t="shared" ref="U595" si="10174">+U596*$F595</f>
        <v>0</v>
      </c>
      <c r="V595" s="653">
        <f t="shared" ref="V595" si="10175">+V596*$F595</f>
        <v>0</v>
      </c>
      <c r="W595" s="653">
        <f t="shared" ref="W595" si="10176">+W596*$F595</f>
        <v>496027.71034032892</v>
      </c>
      <c r="X595" s="653">
        <f t="shared" ref="X595" si="10177">+X596*$F595</f>
        <v>139905.25163445174</v>
      </c>
      <c r="Y595" s="653">
        <f t="shared" ref="Y595" si="10178">+Y596*$F595</f>
        <v>0</v>
      </c>
      <c r="Z595" s="653">
        <f t="shared" ref="Z595" si="10179">+Z596*$F595</f>
        <v>0</v>
      </c>
      <c r="AA595" s="653">
        <f t="shared" ref="AA595" si="10180">+AA596*$F595</f>
        <v>0</v>
      </c>
      <c r="AB595" s="653">
        <f t="shared" ref="AB595" si="10181">+AB596*$F595</f>
        <v>0</v>
      </c>
      <c r="AC595" s="653">
        <f t="shared" ref="AC595" si="10182">+AC596*$F595</f>
        <v>0</v>
      </c>
      <c r="AD595" s="653">
        <f t="shared" ref="AD595" si="10183">+AD596*$F595</f>
        <v>0</v>
      </c>
      <c r="AE595" s="653">
        <f t="shared" ref="AE595" si="10184">+AE596*$F595</f>
        <v>0</v>
      </c>
      <c r="AF595" s="653">
        <f t="shared" ref="AF595" si="10185">+AF596*$F595</f>
        <v>0</v>
      </c>
      <c r="AG595" s="653">
        <f t="shared" ref="AG595" si="10186">+AG596*$F595</f>
        <v>0</v>
      </c>
      <c r="AH595" s="653">
        <f t="shared" ref="AH595" si="10187">+AH596*$F595</f>
        <v>0</v>
      </c>
      <c r="AI595" s="653">
        <f t="shared" ref="AI595" si="10188">+AI596*$F595</f>
        <v>0</v>
      </c>
      <c r="AJ595" s="653">
        <f t="shared" ref="AJ595" si="10189">+AJ596*$F595</f>
        <v>0</v>
      </c>
      <c r="AK595" s="653">
        <f t="shared" ref="AK595" si="10190">+AK596*$F595</f>
        <v>0</v>
      </c>
      <c r="AL595" s="653">
        <f t="shared" ref="AL595" si="10191">+AL596*$F595</f>
        <v>0</v>
      </c>
      <c r="AM595" s="653">
        <f t="shared" ref="AM595" si="10192">+AM596*$F595</f>
        <v>0</v>
      </c>
      <c r="AN595" s="653">
        <f t="shared" ref="AN595" si="10193">+AN596*$F595</f>
        <v>0</v>
      </c>
      <c r="AO595" s="653">
        <f t="shared" ref="AO595" si="10194">+AO596*$F595</f>
        <v>0</v>
      </c>
      <c r="AP595" s="653">
        <f t="shared" ref="AP595" si="10195">+AP596*$F595</f>
        <v>0</v>
      </c>
      <c r="AQ595" s="653">
        <f t="shared" ref="AQ595" si="10196">+AQ596*$F595</f>
        <v>0</v>
      </c>
      <c r="AR595" s="653">
        <f t="shared" ref="AR595" si="10197">+AR596*$F595</f>
        <v>0</v>
      </c>
      <c r="AS595" s="653">
        <f t="shared" ref="AS595" si="10198">+AS596*$F595</f>
        <v>0</v>
      </c>
      <c r="AT595" s="653">
        <f t="shared" ref="AT595" si="10199">+AT596*$F595</f>
        <v>0</v>
      </c>
      <c r="AU595" s="613">
        <f t="shared" si="9375"/>
        <v>635932.96197478066</v>
      </c>
      <c r="AV595" s="645">
        <f t="shared" si="9334"/>
        <v>0</v>
      </c>
      <c r="AW595" s="656">
        <f t="shared" si="9335"/>
        <v>0</v>
      </c>
      <c r="AX595" s="591"/>
    </row>
    <row r="596" spans="1:50" hidden="1" outlineLevel="1">
      <c r="A596" s="590"/>
      <c r="B596" s="636"/>
      <c r="C596" s="636"/>
      <c r="D596" s="651"/>
      <c r="E596" s="653"/>
      <c r="F596" s="640"/>
      <c r="G596" s="640">
        <f t="shared" si="9376"/>
        <v>1</v>
      </c>
      <c r="H596" s="658">
        <v>0</v>
      </c>
      <c r="I596" s="658">
        <v>0</v>
      </c>
      <c r="J596" s="658">
        <v>0</v>
      </c>
      <c r="K596" s="658">
        <v>0</v>
      </c>
      <c r="L596" s="658">
        <v>0</v>
      </c>
      <c r="M596" s="658">
        <v>0</v>
      </c>
      <c r="N596" s="658">
        <v>0</v>
      </c>
      <c r="O596" s="658">
        <v>0</v>
      </c>
      <c r="P596" s="658">
        <v>0</v>
      </c>
      <c r="Q596" s="658">
        <v>0</v>
      </c>
      <c r="R596" s="658">
        <v>0</v>
      </c>
      <c r="S596" s="658">
        <v>0</v>
      </c>
      <c r="T596" s="658">
        <v>0</v>
      </c>
      <c r="U596" s="658">
        <v>0</v>
      </c>
      <c r="V596" s="658">
        <v>0</v>
      </c>
      <c r="W596" s="658">
        <v>0.78</v>
      </c>
      <c r="X596" s="658">
        <v>0.21999999999999997</v>
      </c>
      <c r="Y596" s="658">
        <v>0</v>
      </c>
      <c r="Z596" s="658">
        <v>0</v>
      </c>
      <c r="AA596" s="658">
        <v>0</v>
      </c>
      <c r="AB596" s="658">
        <v>0</v>
      </c>
      <c r="AC596" s="658">
        <v>0</v>
      </c>
      <c r="AD596" s="658">
        <v>0</v>
      </c>
      <c r="AE596" s="658">
        <v>0</v>
      </c>
      <c r="AF596" s="658">
        <v>0</v>
      </c>
      <c r="AG596" s="658">
        <v>0</v>
      </c>
      <c r="AH596" s="658">
        <v>0</v>
      </c>
      <c r="AI596" s="658">
        <v>0</v>
      </c>
      <c r="AJ596" s="658">
        <v>0</v>
      </c>
      <c r="AK596" s="658">
        <v>0</v>
      </c>
      <c r="AL596" s="658">
        <v>0</v>
      </c>
      <c r="AM596" s="658">
        <v>0</v>
      </c>
      <c r="AN596" s="658">
        <v>0</v>
      </c>
      <c r="AO596" s="658">
        <v>0</v>
      </c>
      <c r="AP596" s="658">
        <v>0</v>
      </c>
      <c r="AQ596" s="658">
        <v>0</v>
      </c>
      <c r="AR596" s="658">
        <v>0</v>
      </c>
      <c r="AS596" s="658">
        <v>0</v>
      </c>
      <c r="AT596" s="658">
        <v>0</v>
      </c>
      <c r="AU596" s="613">
        <f t="shared" si="9375"/>
        <v>1</v>
      </c>
      <c r="AV596" s="645">
        <f t="shared" si="9334"/>
        <v>1</v>
      </c>
      <c r="AW596" s="656" t="e">
        <f t="shared" si="9335"/>
        <v>#DIV/0!</v>
      </c>
      <c r="AX596" s="591"/>
    </row>
    <row r="597" spans="1:50" hidden="1" outlineLevel="1">
      <c r="A597" s="590"/>
      <c r="B597" s="636" t="s">
        <v>378</v>
      </c>
      <c r="C597" s="636" t="s">
        <v>806</v>
      </c>
      <c r="D597" s="651" t="s">
        <v>700</v>
      </c>
      <c r="E597" s="653"/>
      <c r="F597" s="640">
        <v>0</v>
      </c>
      <c r="G597" s="640">
        <f t="shared" si="9376"/>
        <v>0</v>
      </c>
      <c r="H597" s="653">
        <f t="shared" ref="H597" si="10200">+H598*$F597</f>
        <v>0</v>
      </c>
      <c r="I597" s="653">
        <f t="shared" ref="I597" si="10201">+I598*$F597</f>
        <v>0</v>
      </c>
      <c r="J597" s="653">
        <f t="shared" ref="J597" si="10202">+J598*$F597</f>
        <v>0</v>
      </c>
      <c r="K597" s="653">
        <f t="shared" ref="K597" si="10203">+K598*$F597</f>
        <v>0</v>
      </c>
      <c r="L597" s="653">
        <f t="shared" ref="L597" si="10204">+L598*$F597</f>
        <v>0</v>
      </c>
      <c r="M597" s="653">
        <f t="shared" ref="M597" si="10205">+M598*$F597</f>
        <v>0</v>
      </c>
      <c r="N597" s="653">
        <f t="shared" ref="N597" si="10206">+N598*$F597</f>
        <v>0</v>
      </c>
      <c r="O597" s="653">
        <f t="shared" ref="O597" si="10207">+O598*$F597</f>
        <v>0</v>
      </c>
      <c r="P597" s="653">
        <f t="shared" ref="P597" si="10208">+P598*$F597</f>
        <v>0</v>
      </c>
      <c r="Q597" s="653">
        <f t="shared" ref="Q597" si="10209">+Q598*$F597</f>
        <v>0</v>
      </c>
      <c r="R597" s="653">
        <f t="shared" ref="R597" si="10210">+R598*$F597</f>
        <v>0</v>
      </c>
      <c r="S597" s="653">
        <f t="shared" ref="S597" si="10211">+S598*$F597</f>
        <v>0</v>
      </c>
      <c r="T597" s="653">
        <f t="shared" ref="T597" si="10212">+T598*$F597</f>
        <v>0</v>
      </c>
      <c r="U597" s="653">
        <f t="shared" ref="U597" si="10213">+U598*$F597</f>
        <v>0</v>
      </c>
      <c r="V597" s="653">
        <f t="shared" ref="V597" si="10214">+V598*$F597</f>
        <v>0</v>
      </c>
      <c r="W597" s="653">
        <f t="shared" ref="W597" si="10215">+W598*$F597</f>
        <v>0</v>
      </c>
      <c r="X597" s="653">
        <f t="shared" ref="X597" si="10216">+X598*$F597</f>
        <v>0</v>
      </c>
      <c r="Y597" s="653">
        <f t="shared" ref="Y597" si="10217">+Y598*$F597</f>
        <v>0</v>
      </c>
      <c r="Z597" s="653">
        <f t="shared" ref="Z597" si="10218">+Z598*$F597</f>
        <v>0</v>
      </c>
      <c r="AA597" s="653">
        <f t="shared" ref="AA597" si="10219">+AA598*$F597</f>
        <v>0</v>
      </c>
      <c r="AB597" s="653">
        <f t="shared" ref="AB597" si="10220">+AB598*$F597</f>
        <v>0</v>
      </c>
      <c r="AC597" s="653">
        <f t="shared" ref="AC597" si="10221">+AC598*$F597</f>
        <v>0</v>
      </c>
      <c r="AD597" s="653">
        <f t="shared" ref="AD597" si="10222">+AD598*$F597</f>
        <v>0</v>
      </c>
      <c r="AE597" s="653">
        <f t="shared" ref="AE597" si="10223">+AE598*$F597</f>
        <v>0</v>
      </c>
      <c r="AF597" s="653">
        <f t="shared" ref="AF597" si="10224">+AF598*$F597</f>
        <v>0</v>
      </c>
      <c r="AG597" s="653">
        <f t="shared" ref="AG597" si="10225">+AG598*$F597</f>
        <v>0</v>
      </c>
      <c r="AH597" s="653">
        <f t="shared" ref="AH597" si="10226">+AH598*$F597</f>
        <v>0</v>
      </c>
      <c r="AI597" s="653">
        <f t="shared" ref="AI597" si="10227">+AI598*$F597</f>
        <v>0</v>
      </c>
      <c r="AJ597" s="653">
        <f t="shared" ref="AJ597" si="10228">+AJ598*$F597</f>
        <v>0</v>
      </c>
      <c r="AK597" s="653">
        <f t="shared" ref="AK597" si="10229">+AK598*$F597</f>
        <v>0</v>
      </c>
      <c r="AL597" s="653">
        <f t="shared" ref="AL597" si="10230">+AL598*$F597</f>
        <v>0</v>
      </c>
      <c r="AM597" s="653">
        <f t="shared" ref="AM597" si="10231">+AM598*$F597</f>
        <v>0</v>
      </c>
      <c r="AN597" s="653">
        <f t="shared" ref="AN597" si="10232">+AN598*$F597</f>
        <v>0</v>
      </c>
      <c r="AO597" s="653">
        <f t="shared" ref="AO597" si="10233">+AO598*$F597</f>
        <v>0</v>
      </c>
      <c r="AP597" s="653">
        <f t="shared" ref="AP597" si="10234">+AP598*$F597</f>
        <v>0</v>
      </c>
      <c r="AQ597" s="653">
        <f t="shared" ref="AQ597" si="10235">+AQ598*$F597</f>
        <v>0</v>
      </c>
      <c r="AR597" s="653">
        <f t="shared" ref="AR597" si="10236">+AR598*$F597</f>
        <v>0</v>
      </c>
      <c r="AS597" s="653">
        <f t="shared" ref="AS597" si="10237">+AS598*$F597</f>
        <v>0</v>
      </c>
      <c r="AT597" s="653">
        <f t="shared" ref="AT597" si="10238">+AT598*$F597</f>
        <v>0</v>
      </c>
      <c r="AU597" s="613">
        <f t="shared" si="9375"/>
        <v>0</v>
      </c>
      <c r="AV597" s="645">
        <f t="shared" si="9334"/>
        <v>0</v>
      </c>
      <c r="AW597" s="656" t="e">
        <f t="shared" si="9335"/>
        <v>#DIV/0!</v>
      </c>
      <c r="AX597" s="591"/>
    </row>
    <row r="598" spans="1:50" hidden="1" outlineLevel="1">
      <c r="A598" s="590"/>
      <c r="B598" s="636"/>
      <c r="C598" s="636"/>
      <c r="D598" s="651"/>
      <c r="E598" s="653"/>
      <c r="F598" s="640"/>
      <c r="G598" s="640">
        <f t="shared" si="9376"/>
        <v>1</v>
      </c>
      <c r="H598" s="658">
        <v>0</v>
      </c>
      <c r="I598" s="658">
        <v>0</v>
      </c>
      <c r="J598" s="658">
        <v>0</v>
      </c>
      <c r="K598" s="658">
        <v>0</v>
      </c>
      <c r="L598" s="658">
        <v>0</v>
      </c>
      <c r="M598" s="658">
        <v>0</v>
      </c>
      <c r="N598" s="658">
        <v>0</v>
      </c>
      <c r="O598" s="658">
        <v>0</v>
      </c>
      <c r="P598" s="658">
        <v>0</v>
      </c>
      <c r="Q598" s="658">
        <v>0</v>
      </c>
      <c r="R598" s="658">
        <v>0</v>
      </c>
      <c r="S598" s="658">
        <v>0</v>
      </c>
      <c r="T598" s="658">
        <v>0</v>
      </c>
      <c r="U598" s="658">
        <v>0</v>
      </c>
      <c r="V598" s="658">
        <v>0</v>
      </c>
      <c r="W598" s="658">
        <v>0.78</v>
      </c>
      <c r="X598" s="658">
        <v>0.21999999999999997</v>
      </c>
      <c r="Y598" s="658">
        <v>0</v>
      </c>
      <c r="Z598" s="658">
        <v>0</v>
      </c>
      <c r="AA598" s="658">
        <v>0</v>
      </c>
      <c r="AB598" s="658">
        <v>0</v>
      </c>
      <c r="AC598" s="658">
        <v>0</v>
      </c>
      <c r="AD598" s="658">
        <v>0</v>
      </c>
      <c r="AE598" s="658">
        <v>0</v>
      </c>
      <c r="AF598" s="658">
        <v>0</v>
      </c>
      <c r="AG598" s="658">
        <v>0</v>
      </c>
      <c r="AH598" s="658">
        <v>0</v>
      </c>
      <c r="AI598" s="658">
        <v>0</v>
      </c>
      <c r="AJ598" s="658">
        <v>0</v>
      </c>
      <c r="AK598" s="658">
        <v>0</v>
      </c>
      <c r="AL598" s="658">
        <v>0</v>
      </c>
      <c r="AM598" s="658">
        <v>0</v>
      </c>
      <c r="AN598" s="658">
        <v>0</v>
      </c>
      <c r="AO598" s="658">
        <v>0</v>
      </c>
      <c r="AP598" s="658">
        <v>0</v>
      </c>
      <c r="AQ598" s="658">
        <v>0</v>
      </c>
      <c r="AR598" s="658">
        <v>0</v>
      </c>
      <c r="AS598" s="658">
        <v>0</v>
      </c>
      <c r="AT598" s="658">
        <v>0</v>
      </c>
      <c r="AU598" s="613">
        <f t="shared" si="9375"/>
        <v>1</v>
      </c>
      <c r="AV598" s="645">
        <f t="shared" si="9334"/>
        <v>1</v>
      </c>
      <c r="AW598" s="656" t="e">
        <f t="shared" si="9335"/>
        <v>#DIV/0!</v>
      </c>
      <c r="AX598" s="591"/>
    </row>
    <row r="599" spans="1:50" hidden="1" outlineLevel="1">
      <c r="A599" s="590"/>
      <c r="B599" s="636" t="s">
        <v>378</v>
      </c>
      <c r="C599" s="636" t="s">
        <v>807</v>
      </c>
      <c r="D599" s="651" t="s">
        <v>721</v>
      </c>
      <c r="E599" s="653"/>
      <c r="F599" s="640">
        <v>30738.774229178391</v>
      </c>
      <c r="G599" s="640">
        <f t="shared" si="9376"/>
        <v>30738.774229178391</v>
      </c>
      <c r="H599" s="653">
        <f t="shared" ref="H599" si="10239">+H600*$F599</f>
        <v>0</v>
      </c>
      <c r="I599" s="653">
        <f t="shared" ref="I599" si="10240">+I600*$F599</f>
        <v>0</v>
      </c>
      <c r="J599" s="653">
        <f t="shared" ref="J599" si="10241">+J600*$F599</f>
        <v>0</v>
      </c>
      <c r="K599" s="653">
        <f t="shared" ref="K599" si="10242">+K600*$F599</f>
        <v>0</v>
      </c>
      <c r="L599" s="653">
        <f t="shared" ref="L599" si="10243">+L600*$F599</f>
        <v>0</v>
      </c>
      <c r="M599" s="653">
        <f t="shared" ref="M599" si="10244">+M600*$F599</f>
        <v>0</v>
      </c>
      <c r="N599" s="653">
        <f t="shared" ref="N599" si="10245">+N600*$F599</f>
        <v>0</v>
      </c>
      <c r="O599" s="653">
        <f t="shared" ref="O599" si="10246">+O600*$F599</f>
        <v>0</v>
      </c>
      <c r="P599" s="653">
        <f t="shared" ref="P599" si="10247">+P600*$F599</f>
        <v>0</v>
      </c>
      <c r="Q599" s="653">
        <f t="shared" ref="Q599" si="10248">+Q600*$F599</f>
        <v>0</v>
      </c>
      <c r="R599" s="653">
        <f t="shared" ref="R599" si="10249">+R600*$F599</f>
        <v>0</v>
      </c>
      <c r="S599" s="653">
        <f t="shared" ref="S599" si="10250">+S600*$F599</f>
        <v>0</v>
      </c>
      <c r="T599" s="653">
        <f t="shared" ref="T599" si="10251">+T600*$F599</f>
        <v>0</v>
      </c>
      <c r="U599" s="653">
        <f t="shared" ref="U599" si="10252">+U600*$F599</f>
        <v>0</v>
      </c>
      <c r="V599" s="653">
        <f t="shared" ref="V599" si="10253">+V600*$F599</f>
        <v>0</v>
      </c>
      <c r="W599" s="653">
        <f t="shared" ref="W599" si="10254">+W600*$F599</f>
        <v>23976.243898759145</v>
      </c>
      <c r="X599" s="653">
        <f t="shared" ref="X599" si="10255">+X600*$F599</f>
        <v>6762.5303304192448</v>
      </c>
      <c r="Y599" s="653">
        <f t="shared" ref="Y599" si="10256">+Y600*$F599</f>
        <v>0</v>
      </c>
      <c r="Z599" s="653">
        <f t="shared" ref="Z599" si="10257">+Z600*$F599</f>
        <v>0</v>
      </c>
      <c r="AA599" s="653">
        <f t="shared" ref="AA599" si="10258">+AA600*$F599</f>
        <v>0</v>
      </c>
      <c r="AB599" s="653">
        <f t="shared" ref="AB599" si="10259">+AB600*$F599</f>
        <v>0</v>
      </c>
      <c r="AC599" s="653">
        <f t="shared" ref="AC599" si="10260">+AC600*$F599</f>
        <v>0</v>
      </c>
      <c r="AD599" s="653">
        <f t="shared" ref="AD599" si="10261">+AD600*$F599</f>
        <v>0</v>
      </c>
      <c r="AE599" s="653">
        <f t="shared" ref="AE599" si="10262">+AE600*$F599</f>
        <v>0</v>
      </c>
      <c r="AF599" s="653">
        <f t="shared" ref="AF599" si="10263">+AF600*$F599</f>
        <v>0</v>
      </c>
      <c r="AG599" s="653">
        <f t="shared" ref="AG599" si="10264">+AG600*$F599</f>
        <v>0</v>
      </c>
      <c r="AH599" s="653">
        <f t="shared" ref="AH599" si="10265">+AH600*$F599</f>
        <v>0</v>
      </c>
      <c r="AI599" s="653">
        <f t="shared" ref="AI599" si="10266">+AI600*$F599</f>
        <v>0</v>
      </c>
      <c r="AJ599" s="653">
        <f t="shared" ref="AJ599" si="10267">+AJ600*$F599</f>
        <v>0</v>
      </c>
      <c r="AK599" s="653">
        <f t="shared" ref="AK599" si="10268">+AK600*$F599</f>
        <v>0</v>
      </c>
      <c r="AL599" s="653">
        <f t="shared" ref="AL599" si="10269">+AL600*$F599</f>
        <v>0</v>
      </c>
      <c r="AM599" s="653">
        <f t="shared" ref="AM599" si="10270">+AM600*$F599</f>
        <v>0</v>
      </c>
      <c r="AN599" s="653">
        <f t="shared" ref="AN599" si="10271">+AN600*$F599</f>
        <v>0</v>
      </c>
      <c r="AO599" s="653">
        <f t="shared" ref="AO599" si="10272">+AO600*$F599</f>
        <v>0</v>
      </c>
      <c r="AP599" s="653">
        <f t="shared" ref="AP599" si="10273">+AP600*$F599</f>
        <v>0</v>
      </c>
      <c r="AQ599" s="653">
        <f t="shared" ref="AQ599" si="10274">+AQ600*$F599</f>
        <v>0</v>
      </c>
      <c r="AR599" s="653">
        <f t="shared" ref="AR599" si="10275">+AR600*$F599</f>
        <v>0</v>
      </c>
      <c r="AS599" s="653">
        <f t="shared" ref="AS599" si="10276">+AS600*$F599</f>
        <v>0</v>
      </c>
      <c r="AT599" s="653">
        <f t="shared" ref="AT599" si="10277">+AT600*$F599</f>
        <v>0</v>
      </c>
      <c r="AU599" s="613">
        <f t="shared" si="9375"/>
        <v>30738.774229178391</v>
      </c>
      <c r="AV599" s="645">
        <f t="shared" si="9334"/>
        <v>0</v>
      </c>
      <c r="AW599" s="656">
        <f t="shared" si="9335"/>
        <v>0</v>
      </c>
      <c r="AX599" s="591"/>
    </row>
    <row r="600" spans="1:50" hidden="1" outlineLevel="1">
      <c r="A600" s="590"/>
      <c r="B600" s="636"/>
      <c r="C600" s="636"/>
      <c r="D600" s="651"/>
      <c r="E600" s="653"/>
      <c r="F600" s="640"/>
      <c r="G600" s="640">
        <f t="shared" si="9376"/>
        <v>1</v>
      </c>
      <c r="H600" s="658">
        <v>0</v>
      </c>
      <c r="I600" s="658">
        <v>0</v>
      </c>
      <c r="J600" s="658">
        <v>0</v>
      </c>
      <c r="K600" s="658">
        <v>0</v>
      </c>
      <c r="L600" s="658">
        <v>0</v>
      </c>
      <c r="M600" s="658">
        <v>0</v>
      </c>
      <c r="N600" s="658">
        <v>0</v>
      </c>
      <c r="O600" s="658">
        <v>0</v>
      </c>
      <c r="P600" s="658">
        <v>0</v>
      </c>
      <c r="Q600" s="658">
        <v>0</v>
      </c>
      <c r="R600" s="658">
        <v>0</v>
      </c>
      <c r="S600" s="658">
        <v>0</v>
      </c>
      <c r="T600" s="658">
        <v>0</v>
      </c>
      <c r="U600" s="658">
        <v>0</v>
      </c>
      <c r="V600" s="658">
        <v>0</v>
      </c>
      <c r="W600" s="658">
        <v>0.78</v>
      </c>
      <c r="X600" s="658">
        <v>0.21999999999999997</v>
      </c>
      <c r="Y600" s="658">
        <v>0</v>
      </c>
      <c r="Z600" s="658">
        <v>0</v>
      </c>
      <c r="AA600" s="658">
        <v>0</v>
      </c>
      <c r="AB600" s="658">
        <v>0</v>
      </c>
      <c r="AC600" s="658">
        <v>0</v>
      </c>
      <c r="AD600" s="658">
        <v>0</v>
      </c>
      <c r="AE600" s="658">
        <v>0</v>
      </c>
      <c r="AF600" s="658">
        <v>0</v>
      </c>
      <c r="AG600" s="658">
        <v>0</v>
      </c>
      <c r="AH600" s="658">
        <v>0</v>
      </c>
      <c r="AI600" s="658">
        <v>0</v>
      </c>
      <c r="AJ600" s="658">
        <v>0</v>
      </c>
      <c r="AK600" s="658">
        <v>0</v>
      </c>
      <c r="AL600" s="658">
        <v>0</v>
      </c>
      <c r="AM600" s="658">
        <v>0</v>
      </c>
      <c r="AN600" s="658">
        <v>0</v>
      </c>
      <c r="AO600" s="658">
        <v>0</v>
      </c>
      <c r="AP600" s="658">
        <v>0</v>
      </c>
      <c r="AQ600" s="658">
        <v>0</v>
      </c>
      <c r="AR600" s="658">
        <v>0</v>
      </c>
      <c r="AS600" s="658">
        <v>0</v>
      </c>
      <c r="AT600" s="658">
        <v>0</v>
      </c>
      <c r="AU600" s="613">
        <f t="shared" si="9375"/>
        <v>1</v>
      </c>
      <c r="AV600" s="645">
        <f t="shared" si="9334"/>
        <v>1</v>
      </c>
      <c r="AW600" s="656" t="e">
        <f t="shared" si="9335"/>
        <v>#DIV/0!</v>
      </c>
      <c r="AX600" s="591"/>
    </row>
    <row r="601" spans="1:50" hidden="1" outlineLevel="1">
      <c r="A601" s="590"/>
      <c r="B601" s="636" t="s">
        <v>378</v>
      </c>
      <c r="C601" s="636" t="s">
        <v>808</v>
      </c>
      <c r="D601" s="651" t="s">
        <v>706</v>
      </c>
      <c r="E601" s="653"/>
      <c r="F601" s="640">
        <v>93990.747555575217</v>
      </c>
      <c r="G601" s="640">
        <f t="shared" si="9376"/>
        <v>93990.747555575217</v>
      </c>
      <c r="H601" s="653">
        <f t="shared" ref="H601" si="10278">+H602*$F601</f>
        <v>0</v>
      </c>
      <c r="I601" s="653">
        <f t="shared" ref="I601" si="10279">+I602*$F601</f>
        <v>0</v>
      </c>
      <c r="J601" s="653">
        <f t="shared" ref="J601" si="10280">+J602*$F601</f>
        <v>0</v>
      </c>
      <c r="K601" s="653">
        <f t="shared" ref="K601" si="10281">+K602*$F601</f>
        <v>0</v>
      </c>
      <c r="L601" s="653">
        <f t="shared" ref="L601" si="10282">+L602*$F601</f>
        <v>0</v>
      </c>
      <c r="M601" s="653">
        <f t="shared" ref="M601" si="10283">+M602*$F601</f>
        <v>0</v>
      </c>
      <c r="N601" s="653">
        <f t="shared" ref="N601" si="10284">+N602*$F601</f>
        <v>0</v>
      </c>
      <c r="O601" s="653">
        <f t="shared" ref="O601" si="10285">+O602*$F601</f>
        <v>0</v>
      </c>
      <c r="P601" s="653">
        <f t="shared" ref="P601" si="10286">+P602*$F601</f>
        <v>0</v>
      </c>
      <c r="Q601" s="653">
        <f t="shared" ref="Q601" si="10287">+Q602*$F601</f>
        <v>0</v>
      </c>
      <c r="R601" s="653">
        <f t="shared" ref="R601" si="10288">+R602*$F601</f>
        <v>0</v>
      </c>
      <c r="S601" s="653">
        <f t="shared" ref="S601" si="10289">+S602*$F601</f>
        <v>0</v>
      </c>
      <c r="T601" s="653">
        <f t="shared" ref="T601" si="10290">+T602*$F601</f>
        <v>0</v>
      </c>
      <c r="U601" s="653">
        <f t="shared" ref="U601" si="10291">+U602*$F601</f>
        <v>0</v>
      </c>
      <c r="V601" s="653">
        <f t="shared" ref="V601" si="10292">+V602*$F601</f>
        <v>64853.615813346893</v>
      </c>
      <c r="W601" s="653">
        <f t="shared" ref="W601" si="10293">+W602*$F601</f>
        <v>29137.131742228321</v>
      </c>
      <c r="X601" s="653">
        <f t="shared" ref="X601" si="10294">+X602*$F601</f>
        <v>0</v>
      </c>
      <c r="Y601" s="653">
        <f t="shared" ref="Y601" si="10295">+Y602*$F601</f>
        <v>0</v>
      </c>
      <c r="Z601" s="653">
        <f t="shared" ref="Z601" si="10296">+Z602*$F601</f>
        <v>0</v>
      </c>
      <c r="AA601" s="653">
        <f t="shared" ref="AA601" si="10297">+AA602*$F601</f>
        <v>0</v>
      </c>
      <c r="AB601" s="653">
        <f t="shared" ref="AB601" si="10298">+AB602*$F601</f>
        <v>0</v>
      </c>
      <c r="AC601" s="653">
        <f t="shared" ref="AC601" si="10299">+AC602*$F601</f>
        <v>0</v>
      </c>
      <c r="AD601" s="653">
        <f t="shared" ref="AD601" si="10300">+AD602*$F601</f>
        <v>0</v>
      </c>
      <c r="AE601" s="653">
        <f t="shared" ref="AE601" si="10301">+AE602*$F601</f>
        <v>0</v>
      </c>
      <c r="AF601" s="653">
        <f t="shared" ref="AF601" si="10302">+AF602*$F601</f>
        <v>0</v>
      </c>
      <c r="AG601" s="653">
        <f t="shared" ref="AG601" si="10303">+AG602*$F601</f>
        <v>0</v>
      </c>
      <c r="AH601" s="653">
        <f t="shared" ref="AH601" si="10304">+AH602*$F601</f>
        <v>0</v>
      </c>
      <c r="AI601" s="653">
        <f t="shared" ref="AI601" si="10305">+AI602*$F601</f>
        <v>0</v>
      </c>
      <c r="AJ601" s="653">
        <f t="shared" ref="AJ601" si="10306">+AJ602*$F601</f>
        <v>0</v>
      </c>
      <c r="AK601" s="653">
        <f t="shared" ref="AK601" si="10307">+AK602*$F601</f>
        <v>0</v>
      </c>
      <c r="AL601" s="653">
        <f t="shared" ref="AL601" si="10308">+AL602*$F601</f>
        <v>0</v>
      </c>
      <c r="AM601" s="653">
        <f t="shared" ref="AM601" si="10309">+AM602*$F601</f>
        <v>0</v>
      </c>
      <c r="AN601" s="653">
        <f t="shared" ref="AN601" si="10310">+AN602*$F601</f>
        <v>0</v>
      </c>
      <c r="AO601" s="653">
        <f t="shared" ref="AO601" si="10311">+AO602*$F601</f>
        <v>0</v>
      </c>
      <c r="AP601" s="653">
        <f t="shared" ref="AP601" si="10312">+AP602*$F601</f>
        <v>0</v>
      </c>
      <c r="AQ601" s="653">
        <f t="shared" ref="AQ601" si="10313">+AQ602*$F601</f>
        <v>0</v>
      </c>
      <c r="AR601" s="653">
        <f t="shared" ref="AR601" si="10314">+AR602*$F601</f>
        <v>0</v>
      </c>
      <c r="AS601" s="653">
        <f t="shared" ref="AS601" si="10315">+AS602*$F601</f>
        <v>0</v>
      </c>
      <c r="AT601" s="653">
        <f t="shared" ref="AT601" si="10316">+AT602*$F601</f>
        <v>0</v>
      </c>
      <c r="AU601" s="613">
        <f t="shared" si="9375"/>
        <v>93990.747555575217</v>
      </c>
      <c r="AV601" s="645">
        <f t="shared" si="9334"/>
        <v>0</v>
      </c>
      <c r="AW601" s="656">
        <f t="shared" si="9335"/>
        <v>0</v>
      </c>
      <c r="AX601" s="591"/>
    </row>
    <row r="602" spans="1:50" hidden="1" outlineLevel="1">
      <c r="A602" s="590"/>
      <c r="B602" s="636"/>
      <c r="C602" s="636"/>
      <c r="D602" s="651"/>
      <c r="E602" s="653"/>
      <c r="F602" s="640"/>
      <c r="G602" s="640">
        <f t="shared" si="9376"/>
        <v>1</v>
      </c>
      <c r="H602" s="658">
        <v>0</v>
      </c>
      <c r="I602" s="658">
        <v>0</v>
      </c>
      <c r="J602" s="658">
        <v>0</v>
      </c>
      <c r="K602" s="658">
        <v>0</v>
      </c>
      <c r="L602" s="658">
        <v>0</v>
      </c>
      <c r="M602" s="658">
        <v>0</v>
      </c>
      <c r="N602" s="658">
        <v>0</v>
      </c>
      <c r="O602" s="658">
        <v>0</v>
      </c>
      <c r="P602" s="658">
        <v>0</v>
      </c>
      <c r="Q602" s="658">
        <v>0</v>
      </c>
      <c r="R602" s="658">
        <v>0</v>
      </c>
      <c r="S602" s="658">
        <v>0</v>
      </c>
      <c r="T602" s="658">
        <v>0</v>
      </c>
      <c r="U602" s="658">
        <v>0</v>
      </c>
      <c r="V602" s="658">
        <v>0.69</v>
      </c>
      <c r="W602" s="658">
        <v>0.31000000000000005</v>
      </c>
      <c r="X602" s="658">
        <v>0</v>
      </c>
      <c r="Y602" s="658">
        <v>0</v>
      </c>
      <c r="Z602" s="658">
        <v>0</v>
      </c>
      <c r="AA602" s="658">
        <v>0</v>
      </c>
      <c r="AB602" s="658">
        <v>0</v>
      </c>
      <c r="AC602" s="658">
        <v>0</v>
      </c>
      <c r="AD602" s="658">
        <v>0</v>
      </c>
      <c r="AE602" s="658">
        <v>0</v>
      </c>
      <c r="AF602" s="658">
        <v>0</v>
      </c>
      <c r="AG602" s="658">
        <v>0</v>
      </c>
      <c r="AH602" s="658">
        <v>0</v>
      </c>
      <c r="AI602" s="658">
        <v>0</v>
      </c>
      <c r="AJ602" s="658">
        <v>0</v>
      </c>
      <c r="AK602" s="658">
        <v>0</v>
      </c>
      <c r="AL602" s="658">
        <v>0</v>
      </c>
      <c r="AM602" s="658">
        <v>0</v>
      </c>
      <c r="AN602" s="658">
        <v>0</v>
      </c>
      <c r="AO602" s="658">
        <v>0</v>
      </c>
      <c r="AP602" s="658">
        <v>0</v>
      </c>
      <c r="AQ602" s="658">
        <v>0</v>
      </c>
      <c r="AR602" s="658">
        <v>0</v>
      </c>
      <c r="AS602" s="658">
        <v>0</v>
      </c>
      <c r="AT602" s="658">
        <v>0</v>
      </c>
      <c r="AU602" s="613">
        <f t="shared" si="9375"/>
        <v>1</v>
      </c>
      <c r="AV602" s="645">
        <f t="shared" si="9334"/>
        <v>1</v>
      </c>
      <c r="AW602" s="656" t="e">
        <f t="shared" si="9335"/>
        <v>#DIV/0!</v>
      </c>
      <c r="AX602" s="591"/>
    </row>
    <row r="603" spans="1:50" hidden="1" outlineLevel="1">
      <c r="A603" s="590"/>
      <c r="B603" s="636" t="s">
        <v>378</v>
      </c>
      <c r="C603" s="636" t="s">
        <v>809</v>
      </c>
      <c r="D603" s="651" t="s">
        <v>704</v>
      </c>
      <c r="E603" s="653"/>
      <c r="F603" s="640">
        <v>65947.844481971581</v>
      </c>
      <c r="G603" s="640">
        <f t="shared" si="9376"/>
        <v>65947.844481971581</v>
      </c>
      <c r="H603" s="653">
        <f t="shared" ref="H603" si="10317">+H604*$F603</f>
        <v>0</v>
      </c>
      <c r="I603" s="653">
        <f t="shared" ref="I603" si="10318">+I604*$F603</f>
        <v>0</v>
      </c>
      <c r="J603" s="653">
        <f t="shared" ref="J603" si="10319">+J604*$F603</f>
        <v>0</v>
      </c>
      <c r="K603" s="653">
        <f t="shared" ref="K603" si="10320">+K604*$F603</f>
        <v>0</v>
      </c>
      <c r="L603" s="653">
        <f t="shared" ref="L603" si="10321">+L604*$F603</f>
        <v>0</v>
      </c>
      <c r="M603" s="653">
        <f t="shared" ref="M603" si="10322">+M604*$F603</f>
        <v>0</v>
      </c>
      <c r="N603" s="653">
        <f t="shared" ref="N603" si="10323">+N604*$F603</f>
        <v>0</v>
      </c>
      <c r="O603" s="653">
        <f t="shared" ref="O603" si="10324">+O604*$F603</f>
        <v>0</v>
      </c>
      <c r="P603" s="653">
        <f t="shared" ref="P603" si="10325">+P604*$F603</f>
        <v>0</v>
      </c>
      <c r="Q603" s="653">
        <f t="shared" ref="Q603" si="10326">+Q604*$F603</f>
        <v>0</v>
      </c>
      <c r="R603" s="653">
        <f t="shared" ref="R603" si="10327">+R604*$F603</f>
        <v>0</v>
      </c>
      <c r="S603" s="653">
        <f t="shared" ref="S603" si="10328">+S604*$F603</f>
        <v>0</v>
      </c>
      <c r="T603" s="653">
        <f t="shared" ref="T603" si="10329">+T604*$F603</f>
        <v>0</v>
      </c>
      <c r="U603" s="653">
        <f t="shared" ref="U603" si="10330">+U604*$F603</f>
        <v>0</v>
      </c>
      <c r="V603" s="653">
        <f t="shared" ref="V603" si="10331">+V604*$F603</f>
        <v>37590.271354723795</v>
      </c>
      <c r="W603" s="653">
        <f t="shared" ref="W603" si="10332">+W604*$F603</f>
        <v>28357.573127247782</v>
      </c>
      <c r="X603" s="653">
        <f t="shared" ref="X603" si="10333">+X604*$F603</f>
        <v>0</v>
      </c>
      <c r="Y603" s="653">
        <f t="shared" ref="Y603" si="10334">+Y604*$F603</f>
        <v>0</v>
      </c>
      <c r="Z603" s="653">
        <f t="shared" ref="Z603" si="10335">+Z604*$F603</f>
        <v>0</v>
      </c>
      <c r="AA603" s="653">
        <f t="shared" ref="AA603" si="10336">+AA604*$F603</f>
        <v>0</v>
      </c>
      <c r="AB603" s="653">
        <f t="shared" ref="AB603" si="10337">+AB604*$F603</f>
        <v>0</v>
      </c>
      <c r="AC603" s="653">
        <f t="shared" ref="AC603" si="10338">+AC604*$F603</f>
        <v>0</v>
      </c>
      <c r="AD603" s="653">
        <f t="shared" ref="AD603" si="10339">+AD604*$F603</f>
        <v>0</v>
      </c>
      <c r="AE603" s="653">
        <f t="shared" ref="AE603" si="10340">+AE604*$F603</f>
        <v>0</v>
      </c>
      <c r="AF603" s="653">
        <f t="shared" ref="AF603" si="10341">+AF604*$F603</f>
        <v>0</v>
      </c>
      <c r="AG603" s="653">
        <f t="shared" ref="AG603" si="10342">+AG604*$F603</f>
        <v>0</v>
      </c>
      <c r="AH603" s="653">
        <f t="shared" ref="AH603" si="10343">+AH604*$F603</f>
        <v>0</v>
      </c>
      <c r="AI603" s="653">
        <f t="shared" ref="AI603" si="10344">+AI604*$F603</f>
        <v>0</v>
      </c>
      <c r="AJ603" s="653">
        <f t="shared" ref="AJ603" si="10345">+AJ604*$F603</f>
        <v>0</v>
      </c>
      <c r="AK603" s="653">
        <f t="shared" ref="AK603" si="10346">+AK604*$F603</f>
        <v>0</v>
      </c>
      <c r="AL603" s="653">
        <f t="shared" ref="AL603" si="10347">+AL604*$F603</f>
        <v>0</v>
      </c>
      <c r="AM603" s="653">
        <f t="shared" ref="AM603" si="10348">+AM604*$F603</f>
        <v>0</v>
      </c>
      <c r="AN603" s="653">
        <f t="shared" ref="AN603" si="10349">+AN604*$F603</f>
        <v>0</v>
      </c>
      <c r="AO603" s="653">
        <f t="shared" ref="AO603" si="10350">+AO604*$F603</f>
        <v>0</v>
      </c>
      <c r="AP603" s="653">
        <f t="shared" ref="AP603" si="10351">+AP604*$F603</f>
        <v>0</v>
      </c>
      <c r="AQ603" s="653">
        <f t="shared" ref="AQ603" si="10352">+AQ604*$F603</f>
        <v>0</v>
      </c>
      <c r="AR603" s="653">
        <f t="shared" ref="AR603" si="10353">+AR604*$F603</f>
        <v>0</v>
      </c>
      <c r="AS603" s="653">
        <f t="shared" ref="AS603" si="10354">+AS604*$F603</f>
        <v>0</v>
      </c>
      <c r="AT603" s="653">
        <f t="shared" ref="AT603" si="10355">+AT604*$F603</f>
        <v>0</v>
      </c>
      <c r="AU603" s="613">
        <f t="shared" si="9375"/>
        <v>65947.844481971581</v>
      </c>
      <c r="AV603" s="645">
        <f t="shared" si="9334"/>
        <v>0</v>
      </c>
      <c r="AW603" s="656">
        <f t="shared" si="9335"/>
        <v>0</v>
      </c>
      <c r="AX603" s="591"/>
    </row>
    <row r="604" spans="1:50" hidden="1" outlineLevel="1">
      <c r="A604" s="590"/>
      <c r="B604" s="636"/>
      <c r="C604" s="636"/>
      <c r="D604" s="651"/>
      <c r="E604" s="653"/>
      <c r="F604" s="640"/>
      <c r="G604" s="640">
        <f t="shared" si="9376"/>
        <v>1</v>
      </c>
      <c r="H604" s="658">
        <v>0</v>
      </c>
      <c r="I604" s="658">
        <v>0</v>
      </c>
      <c r="J604" s="658">
        <v>0</v>
      </c>
      <c r="K604" s="658">
        <v>0</v>
      </c>
      <c r="L604" s="658">
        <v>0</v>
      </c>
      <c r="M604" s="658">
        <v>0</v>
      </c>
      <c r="N604" s="658">
        <v>0</v>
      </c>
      <c r="O604" s="658">
        <v>0</v>
      </c>
      <c r="P604" s="658">
        <v>0</v>
      </c>
      <c r="Q604" s="658">
        <v>0</v>
      </c>
      <c r="R604" s="658">
        <v>0</v>
      </c>
      <c r="S604" s="658">
        <v>0</v>
      </c>
      <c r="T604" s="658">
        <v>0</v>
      </c>
      <c r="U604" s="658">
        <v>0</v>
      </c>
      <c r="V604" s="658">
        <v>0.56999999999999995</v>
      </c>
      <c r="W604" s="658">
        <v>0.43000000000000005</v>
      </c>
      <c r="X604" s="658">
        <v>0</v>
      </c>
      <c r="Y604" s="658">
        <v>0</v>
      </c>
      <c r="Z604" s="658">
        <v>0</v>
      </c>
      <c r="AA604" s="658">
        <v>0</v>
      </c>
      <c r="AB604" s="658">
        <v>0</v>
      </c>
      <c r="AC604" s="658">
        <v>0</v>
      </c>
      <c r="AD604" s="658">
        <v>0</v>
      </c>
      <c r="AE604" s="658">
        <v>0</v>
      </c>
      <c r="AF604" s="658">
        <v>0</v>
      </c>
      <c r="AG604" s="658">
        <v>0</v>
      </c>
      <c r="AH604" s="658">
        <v>0</v>
      </c>
      <c r="AI604" s="658">
        <v>0</v>
      </c>
      <c r="AJ604" s="658">
        <v>0</v>
      </c>
      <c r="AK604" s="658">
        <v>0</v>
      </c>
      <c r="AL604" s="658">
        <v>0</v>
      </c>
      <c r="AM604" s="658">
        <v>0</v>
      </c>
      <c r="AN604" s="658">
        <v>0</v>
      </c>
      <c r="AO604" s="658">
        <v>0</v>
      </c>
      <c r="AP604" s="658">
        <v>0</v>
      </c>
      <c r="AQ604" s="658">
        <v>0</v>
      </c>
      <c r="AR604" s="658">
        <v>0</v>
      </c>
      <c r="AS604" s="658">
        <v>0</v>
      </c>
      <c r="AT604" s="658">
        <v>0</v>
      </c>
      <c r="AU604" s="613">
        <f t="shared" si="9375"/>
        <v>1</v>
      </c>
      <c r="AV604" s="645">
        <f t="shared" si="9334"/>
        <v>1</v>
      </c>
      <c r="AW604" s="656" t="e">
        <f t="shared" si="9335"/>
        <v>#DIV/0!</v>
      </c>
      <c r="AX604" s="591"/>
    </row>
    <row r="605" spans="1:50" hidden="1" outlineLevel="1">
      <c r="A605" s="590"/>
      <c r="B605" s="636" t="s">
        <v>378</v>
      </c>
      <c r="C605" s="636" t="s">
        <v>810</v>
      </c>
      <c r="D605" s="651" t="s">
        <v>770</v>
      </c>
      <c r="E605" s="653"/>
      <c r="F605" s="640">
        <v>177717.82735776951</v>
      </c>
      <c r="G605" s="640">
        <f t="shared" si="9376"/>
        <v>177717.82735776954</v>
      </c>
      <c r="H605" s="653">
        <f t="shared" ref="H605" si="10356">+H606*$F605</f>
        <v>0</v>
      </c>
      <c r="I605" s="653">
        <f t="shared" ref="I605" si="10357">+I606*$F605</f>
        <v>0</v>
      </c>
      <c r="J605" s="653">
        <f t="shared" ref="J605" si="10358">+J606*$F605</f>
        <v>0</v>
      </c>
      <c r="K605" s="653">
        <f t="shared" ref="K605" si="10359">+K606*$F605</f>
        <v>0</v>
      </c>
      <c r="L605" s="653">
        <f t="shared" ref="L605" si="10360">+L606*$F605</f>
        <v>0</v>
      </c>
      <c r="M605" s="653">
        <f t="shared" ref="M605" si="10361">+M606*$F605</f>
        <v>0</v>
      </c>
      <c r="N605" s="653">
        <f t="shared" ref="N605" si="10362">+N606*$F605</f>
        <v>0</v>
      </c>
      <c r="O605" s="653">
        <f t="shared" ref="O605" si="10363">+O606*$F605</f>
        <v>0</v>
      </c>
      <c r="P605" s="653">
        <f t="shared" ref="P605" si="10364">+P606*$F605</f>
        <v>0</v>
      </c>
      <c r="Q605" s="653">
        <f t="shared" ref="Q605" si="10365">+Q606*$F605</f>
        <v>0</v>
      </c>
      <c r="R605" s="653">
        <f t="shared" ref="R605" si="10366">+R606*$F605</f>
        <v>0</v>
      </c>
      <c r="S605" s="653">
        <f t="shared" ref="S605" si="10367">+S606*$F605</f>
        <v>0</v>
      </c>
      <c r="T605" s="653">
        <f t="shared" ref="T605" si="10368">+T606*$F605</f>
        <v>0</v>
      </c>
      <c r="U605" s="653">
        <f t="shared" ref="U605" si="10369">+U606*$F605</f>
        <v>0</v>
      </c>
      <c r="V605" s="653">
        <f t="shared" ref="V605" si="10370">+V606*$F605</f>
        <v>0</v>
      </c>
      <c r="W605" s="653">
        <f t="shared" ref="W605" si="10371">+W606*$F605</f>
        <v>138619.90533906023</v>
      </c>
      <c r="X605" s="653">
        <f t="shared" ref="X605" si="10372">+X606*$F605</f>
        <v>39097.922018709287</v>
      </c>
      <c r="Y605" s="653">
        <f t="shared" ref="Y605" si="10373">+Y606*$F605</f>
        <v>0</v>
      </c>
      <c r="Z605" s="653">
        <f t="shared" ref="Z605" si="10374">+Z606*$F605</f>
        <v>0</v>
      </c>
      <c r="AA605" s="653">
        <f t="shared" ref="AA605" si="10375">+AA606*$F605</f>
        <v>0</v>
      </c>
      <c r="AB605" s="653">
        <f t="shared" ref="AB605" si="10376">+AB606*$F605</f>
        <v>0</v>
      </c>
      <c r="AC605" s="653">
        <f t="shared" ref="AC605" si="10377">+AC606*$F605</f>
        <v>0</v>
      </c>
      <c r="AD605" s="653">
        <f t="shared" ref="AD605" si="10378">+AD606*$F605</f>
        <v>0</v>
      </c>
      <c r="AE605" s="653">
        <f t="shared" ref="AE605" si="10379">+AE606*$F605</f>
        <v>0</v>
      </c>
      <c r="AF605" s="653">
        <f t="shared" ref="AF605" si="10380">+AF606*$F605</f>
        <v>0</v>
      </c>
      <c r="AG605" s="653">
        <f t="shared" ref="AG605" si="10381">+AG606*$F605</f>
        <v>0</v>
      </c>
      <c r="AH605" s="653">
        <f t="shared" ref="AH605" si="10382">+AH606*$F605</f>
        <v>0</v>
      </c>
      <c r="AI605" s="653">
        <f t="shared" ref="AI605" si="10383">+AI606*$F605</f>
        <v>0</v>
      </c>
      <c r="AJ605" s="653">
        <f t="shared" ref="AJ605" si="10384">+AJ606*$F605</f>
        <v>0</v>
      </c>
      <c r="AK605" s="653">
        <f t="shared" ref="AK605" si="10385">+AK606*$F605</f>
        <v>0</v>
      </c>
      <c r="AL605" s="653">
        <f t="shared" ref="AL605" si="10386">+AL606*$F605</f>
        <v>0</v>
      </c>
      <c r="AM605" s="653">
        <f t="shared" ref="AM605" si="10387">+AM606*$F605</f>
        <v>0</v>
      </c>
      <c r="AN605" s="653">
        <f t="shared" ref="AN605" si="10388">+AN606*$F605</f>
        <v>0</v>
      </c>
      <c r="AO605" s="653">
        <f t="shared" ref="AO605" si="10389">+AO606*$F605</f>
        <v>0</v>
      </c>
      <c r="AP605" s="653">
        <f t="shared" ref="AP605" si="10390">+AP606*$F605</f>
        <v>0</v>
      </c>
      <c r="AQ605" s="653">
        <f t="shared" ref="AQ605" si="10391">+AQ606*$F605</f>
        <v>0</v>
      </c>
      <c r="AR605" s="653">
        <f t="shared" ref="AR605" si="10392">+AR606*$F605</f>
        <v>0</v>
      </c>
      <c r="AS605" s="653">
        <f t="shared" ref="AS605" si="10393">+AS606*$F605</f>
        <v>0</v>
      </c>
      <c r="AT605" s="653">
        <f t="shared" ref="AT605" si="10394">+AT606*$F605</f>
        <v>0</v>
      </c>
      <c r="AU605" s="613">
        <f t="shared" si="9375"/>
        <v>177717.82735776954</v>
      </c>
      <c r="AV605" s="645">
        <f t="shared" si="9334"/>
        <v>0</v>
      </c>
      <c r="AW605" s="656">
        <f t="shared" si="9335"/>
        <v>0</v>
      </c>
      <c r="AX605" s="591"/>
    </row>
    <row r="606" spans="1:50" hidden="1" outlineLevel="1">
      <c r="A606" s="590"/>
      <c r="B606" s="636"/>
      <c r="C606" s="636"/>
      <c r="D606" s="651"/>
      <c r="E606" s="653"/>
      <c r="F606" s="640"/>
      <c r="G606" s="640">
        <f t="shared" si="9376"/>
        <v>1</v>
      </c>
      <c r="H606" s="658">
        <v>0</v>
      </c>
      <c r="I606" s="658">
        <v>0</v>
      </c>
      <c r="J606" s="658">
        <v>0</v>
      </c>
      <c r="K606" s="658">
        <v>0</v>
      </c>
      <c r="L606" s="658">
        <v>0</v>
      </c>
      <c r="M606" s="658">
        <v>0</v>
      </c>
      <c r="N606" s="658">
        <v>0</v>
      </c>
      <c r="O606" s="658">
        <v>0</v>
      </c>
      <c r="P606" s="658">
        <v>0</v>
      </c>
      <c r="Q606" s="658">
        <v>0</v>
      </c>
      <c r="R606" s="658">
        <v>0</v>
      </c>
      <c r="S606" s="658">
        <v>0</v>
      </c>
      <c r="T606" s="658">
        <v>0</v>
      </c>
      <c r="U606" s="658">
        <v>0</v>
      </c>
      <c r="V606" s="658">
        <v>0</v>
      </c>
      <c r="W606" s="658">
        <v>0.78</v>
      </c>
      <c r="X606" s="658">
        <v>0.21999999999999997</v>
      </c>
      <c r="Y606" s="658">
        <v>0</v>
      </c>
      <c r="Z606" s="658">
        <v>0</v>
      </c>
      <c r="AA606" s="658">
        <v>0</v>
      </c>
      <c r="AB606" s="658">
        <v>0</v>
      </c>
      <c r="AC606" s="658">
        <v>0</v>
      </c>
      <c r="AD606" s="658">
        <v>0</v>
      </c>
      <c r="AE606" s="658">
        <v>0</v>
      </c>
      <c r="AF606" s="658">
        <v>0</v>
      </c>
      <c r="AG606" s="658">
        <v>0</v>
      </c>
      <c r="AH606" s="658">
        <v>0</v>
      </c>
      <c r="AI606" s="658">
        <v>0</v>
      </c>
      <c r="AJ606" s="658">
        <v>0</v>
      </c>
      <c r="AK606" s="658">
        <v>0</v>
      </c>
      <c r="AL606" s="658">
        <v>0</v>
      </c>
      <c r="AM606" s="658">
        <v>0</v>
      </c>
      <c r="AN606" s="658">
        <v>0</v>
      </c>
      <c r="AO606" s="658">
        <v>0</v>
      </c>
      <c r="AP606" s="658">
        <v>0</v>
      </c>
      <c r="AQ606" s="658">
        <v>0</v>
      </c>
      <c r="AR606" s="658">
        <v>0</v>
      </c>
      <c r="AS606" s="658">
        <v>0</v>
      </c>
      <c r="AT606" s="658">
        <v>0</v>
      </c>
      <c r="AU606" s="613">
        <f t="shared" si="9375"/>
        <v>1</v>
      </c>
      <c r="AV606" s="645">
        <f t="shared" si="9334"/>
        <v>1</v>
      </c>
      <c r="AW606" s="656" t="e">
        <f t="shared" si="9335"/>
        <v>#DIV/0!</v>
      </c>
      <c r="AX606" s="591"/>
    </row>
    <row r="607" spans="1:50" hidden="1" outlineLevel="1">
      <c r="A607" s="590"/>
      <c r="B607" s="646" t="s">
        <v>305</v>
      </c>
      <c r="C607" s="646" t="s">
        <v>811</v>
      </c>
      <c r="D607" s="647" t="s">
        <v>812</v>
      </c>
      <c r="E607" s="649"/>
      <c r="F607" s="650">
        <f>+F608+F610+F612+F614+F616+F618</f>
        <v>1004328.1555992754</v>
      </c>
      <c r="G607" s="650">
        <f t="shared" si="9376"/>
        <v>1004328.1555992754</v>
      </c>
      <c r="H607" s="650">
        <f t="shared" ref="H607:AT607" si="10395">+H608+H610+H612+H614+H616+H618</f>
        <v>0</v>
      </c>
      <c r="I607" s="650">
        <f t="shared" si="10395"/>
        <v>0</v>
      </c>
      <c r="J607" s="650">
        <f t="shared" si="10395"/>
        <v>0</v>
      </c>
      <c r="K607" s="650">
        <f t="shared" si="10395"/>
        <v>0</v>
      </c>
      <c r="L607" s="650">
        <f t="shared" si="10395"/>
        <v>0</v>
      </c>
      <c r="M607" s="650">
        <f t="shared" si="10395"/>
        <v>0</v>
      </c>
      <c r="N607" s="650">
        <f t="shared" si="10395"/>
        <v>0</v>
      </c>
      <c r="O607" s="650">
        <f t="shared" si="10395"/>
        <v>0</v>
      </c>
      <c r="P607" s="650">
        <f t="shared" si="10395"/>
        <v>0</v>
      </c>
      <c r="Q607" s="650">
        <f t="shared" si="10395"/>
        <v>0</v>
      </c>
      <c r="R607" s="650">
        <f t="shared" si="10395"/>
        <v>0</v>
      </c>
      <c r="S607" s="650">
        <f t="shared" si="10395"/>
        <v>0</v>
      </c>
      <c r="T607" s="650">
        <f t="shared" si="10395"/>
        <v>0</v>
      </c>
      <c r="U607" s="650">
        <f t="shared" si="10395"/>
        <v>0</v>
      </c>
      <c r="V607" s="650">
        <f t="shared" si="10395"/>
        <v>30949.190548605966</v>
      </c>
      <c r="W607" s="650">
        <f t="shared" si="10395"/>
        <v>128329.92304412111</v>
      </c>
      <c r="X607" s="650">
        <f t="shared" si="10395"/>
        <v>845049.04200654826</v>
      </c>
      <c r="Y607" s="650">
        <f t="shared" si="10395"/>
        <v>0</v>
      </c>
      <c r="Z607" s="650">
        <f t="shared" si="10395"/>
        <v>0</v>
      </c>
      <c r="AA607" s="650">
        <f t="shared" si="10395"/>
        <v>0</v>
      </c>
      <c r="AB607" s="650">
        <f t="shared" si="10395"/>
        <v>0</v>
      </c>
      <c r="AC607" s="650">
        <f t="shared" si="10395"/>
        <v>0</v>
      </c>
      <c r="AD607" s="650">
        <f t="shared" si="10395"/>
        <v>0</v>
      </c>
      <c r="AE607" s="650">
        <f t="shared" si="10395"/>
        <v>0</v>
      </c>
      <c r="AF607" s="650">
        <f t="shared" si="10395"/>
        <v>0</v>
      </c>
      <c r="AG607" s="650">
        <f t="shared" si="10395"/>
        <v>0</v>
      </c>
      <c r="AH607" s="650">
        <f t="shared" si="10395"/>
        <v>0</v>
      </c>
      <c r="AI607" s="650">
        <f t="shared" si="10395"/>
        <v>0</v>
      </c>
      <c r="AJ607" s="650">
        <f t="shared" si="10395"/>
        <v>0</v>
      </c>
      <c r="AK607" s="650">
        <f t="shared" si="10395"/>
        <v>0</v>
      </c>
      <c r="AL607" s="650">
        <f t="shared" si="10395"/>
        <v>0</v>
      </c>
      <c r="AM607" s="650">
        <f t="shared" si="10395"/>
        <v>0</v>
      </c>
      <c r="AN607" s="650">
        <f t="shared" si="10395"/>
        <v>0</v>
      </c>
      <c r="AO607" s="650">
        <f t="shared" si="10395"/>
        <v>0</v>
      </c>
      <c r="AP607" s="650">
        <f t="shared" si="10395"/>
        <v>0</v>
      </c>
      <c r="AQ607" s="650">
        <f t="shared" si="10395"/>
        <v>0</v>
      </c>
      <c r="AR607" s="650">
        <f t="shared" si="10395"/>
        <v>0</v>
      </c>
      <c r="AS607" s="650">
        <f t="shared" si="10395"/>
        <v>0</v>
      </c>
      <c r="AT607" s="650">
        <f t="shared" si="10395"/>
        <v>0</v>
      </c>
      <c r="AU607" s="613">
        <f t="shared" si="9375"/>
        <v>1004328.1555992754</v>
      </c>
      <c r="AV607" s="645">
        <f t="shared" si="9334"/>
        <v>0</v>
      </c>
      <c r="AW607" s="656">
        <f t="shared" si="9335"/>
        <v>0</v>
      </c>
      <c r="AX607" s="591"/>
    </row>
    <row r="608" spans="1:50" hidden="1" outlineLevel="1">
      <c r="A608" s="590"/>
      <c r="B608" s="636" t="s">
        <v>378</v>
      </c>
      <c r="C608" s="636" t="s">
        <v>813</v>
      </c>
      <c r="D608" s="651" t="s">
        <v>756</v>
      </c>
      <c r="E608" s="653"/>
      <c r="F608" s="640">
        <v>635932.96197478066</v>
      </c>
      <c r="G608" s="640">
        <f t="shared" si="9376"/>
        <v>635932.96197478066</v>
      </c>
      <c r="H608" s="653">
        <f t="shared" ref="H608" si="10396">+H609*$F608</f>
        <v>0</v>
      </c>
      <c r="I608" s="653">
        <f t="shared" ref="I608" si="10397">+I609*$F608</f>
        <v>0</v>
      </c>
      <c r="J608" s="653">
        <f t="shared" ref="J608" si="10398">+J609*$F608</f>
        <v>0</v>
      </c>
      <c r="K608" s="653">
        <f t="shared" ref="K608" si="10399">+K609*$F608</f>
        <v>0</v>
      </c>
      <c r="L608" s="653">
        <f t="shared" ref="L608" si="10400">+L609*$F608</f>
        <v>0</v>
      </c>
      <c r="M608" s="653">
        <f t="shared" ref="M608" si="10401">+M609*$F608</f>
        <v>0</v>
      </c>
      <c r="N608" s="653">
        <f t="shared" ref="N608" si="10402">+N609*$F608</f>
        <v>0</v>
      </c>
      <c r="O608" s="653">
        <f t="shared" ref="O608" si="10403">+O609*$F608</f>
        <v>0</v>
      </c>
      <c r="P608" s="653">
        <f t="shared" ref="P608" si="10404">+P609*$F608</f>
        <v>0</v>
      </c>
      <c r="Q608" s="653">
        <f t="shared" ref="Q608" si="10405">+Q609*$F608</f>
        <v>0</v>
      </c>
      <c r="R608" s="653">
        <f t="shared" ref="R608" si="10406">+R609*$F608</f>
        <v>0</v>
      </c>
      <c r="S608" s="653">
        <f t="shared" ref="S608" si="10407">+S609*$F608</f>
        <v>0</v>
      </c>
      <c r="T608" s="653">
        <f t="shared" ref="T608" si="10408">+T609*$F608</f>
        <v>0</v>
      </c>
      <c r="U608" s="653">
        <f t="shared" ref="U608" si="10409">+U609*$F608</f>
        <v>0</v>
      </c>
      <c r="V608" s="653">
        <f t="shared" ref="V608" si="10410">+V609*$F608</f>
        <v>0</v>
      </c>
      <c r="W608" s="653">
        <f t="shared" ref="W608" si="10411">+W609*$F608</f>
        <v>0</v>
      </c>
      <c r="X608" s="653">
        <f t="shared" ref="X608" si="10412">+X609*$F608</f>
        <v>635932.96197478066</v>
      </c>
      <c r="Y608" s="653">
        <f t="shared" ref="Y608" si="10413">+Y609*$F608</f>
        <v>0</v>
      </c>
      <c r="Z608" s="653">
        <f t="shared" ref="Z608" si="10414">+Z609*$F608</f>
        <v>0</v>
      </c>
      <c r="AA608" s="653">
        <f t="shared" ref="AA608" si="10415">+AA609*$F608</f>
        <v>0</v>
      </c>
      <c r="AB608" s="653">
        <f t="shared" ref="AB608" si="10416">+AB609*$F608</f>
        <v>0</v>
      </c>
      <c r="AC608" s="653">
        <f t="shared" ref="AC608" si="10417">+AC609*$F608</f>
        <v>0</v>
      </c>
      <c r="AD608" s="653">
        <f t="shared" ref="AD608" si="10418">+AD609*$F608</f>
        <v>0</v>
      </c>
      <c r="AE608" s="653">
        <f t="shared" ref="AE608" si="10419">+AE609*$F608</f>
        <v>0</v>
      </c>
      <c r="AF608" s="653">
        <f t="shared" ref="AF608" si="10420">+AF609*$F608</f>
        <v>0</v>
      </c>
      <c r="AG608" s="653">
        <f t="shared" ref="AG608" si="10421">+AG609*$F608</f>
        <v>0</v>
      </c>
      <c r="AH608" s="653">
        <f t="shared" ref="AH608" si="10422">+AH609*$F608</f>
        <v>0</v>
      </c>
      <c r="AI608" s="653">
        <f t="shared" ref="AI608" si="10423">+AI609*$F608</f>
        <v>0</v>
      </c>
      <c r="AJ608" s="653">
        <f t="shared" ref="AJ608" si="10424">+AJ609*$F608</f>
        <v>0</v>
      </c>
      <c r="AK608" s="653">
        <f t="shared" ref="AK608" si="10425">+AK609*$F608</f>
        <v>0</v>
      </c>
      <c r="AL608" s="653">
        <f t="shared" ref="AL608" si="10426">+AL609*$F608</f>
        <v>0</v>
      </c>
      <c r="AM608" s="653">
        <f t="shared" ref="AM608" si="10427">+AM609*$F608</f>
        <v>0</v>
      </c>
      <c r="AN608" s="653">
        <f t="shared" ref="AN608" si="10428">+AN609*$F608</f>
        <v>0</v>
      </c>
      <c r="AO608" s="653">
        <f t="shared" ref="AO608" si="10429">+AO609*$F608</f>
        <v>0</v>
      </c>
      <c r="AP608" s="653">
        <f t="shared" ref="AP608" si="10430">+AP609*$F608</f>
        <v>0</v>
      </c>
      <c r="AQ608" s="653">
        <f t="shared" ref="AQ608" si="10431">+AQ609*$F608</f>
        <v>0</v>
      </c>
      <c r="AR608" s="653">
        <f t="shared" ref="AR608" si="10432">+AR609*$F608</f>
        <v>0</v>
      </c>
      <c r="AS608" s="653">
        <f t="shared" ref="AS608" si="10433">+AS609*$F608</f>
        <v>0</v>
      </c>
      <c r="AT608" s="653">
        <f t="shared" ref="AT608" si="10434">+AT609*$F608</f>
        <v>0</v>
      </c>
      <c r="AU608" s="613">
        <f t="shared" si="9375"/>
        <v>635932.96197478066</v>
      </c>
      <c r="AV608" s="645">
        <f t="shared" si="9334"/>
        <v>0</v>
      </c>
      <c r="AW608" s="656">
        <f t="shared" si="9335"/>
        <v>0</v>
      </c>
      <c r="AX608" s="591"/>
    </row>
    <row r="609" spans="1:50" hidden="1" outlineLevel="1">
      <c r="A609" s="590"/>
      <c r="B609" s="636"/>
      <c r="C609" s="636"/>
      <c r="D609" s="651"/>
      <c r="E609" s="653"/>
      <c r="F609" s="640"/>
      <c r="G609" s="640">
        <f t="shared" si="9376"/>
        <v>1</v>
      </c>
      <c r="H609" s="658">
        <v>0</v>
      </c>
      <c r="I609" s="658">
        <v>0</v>
      </c>
      <c r="J609" s="658">
        <v>0</v>
      </c>
      <c r="K609" s="658">
        <v>0</v>
      </c>
      <c r="L609" s="658">
        <v>0</v>
      </c>
      <c r="M609" s="658">
        <v>0</v>
      </c>
      <c r="N609" s="658">
        <v>0</v>
      </c>
      <c r="O609" s="658">
        <v>0</v>
      </c>
      <c r="P609" s="658">
        <v>0</v>
      </c>
      <c r="Q609" s="658">
        <v>0</v>
      </c>
      <c r="R609" s="658">
        <v>0</v>
      </c>
      <c r="S609" s="658">
        <v>0</v>
      </c>
      <c r="T609" s="658">
        <v>0</v>
      </c>
      <c r="U609" s="658">
        <v>0</v>
      </c>
      <c r="V609" s="658">
        <v>0</v>
      </c>
      <c r="W609" s="658">
        <v>0</v>
      </c>
      <c r="X609" s="658">
        <v>1</v>
      </c>
      <c r="Y609" s="658">
        <v>0</v>
      </c>
      <c r="Z609" s="658">
        <v>0</v>
      </c>
      <c r="AA609" s="658">
        <v>0</v>
      </c>
      <c r="AB609" s="658">
        <v>0</v>
      </c>
      <c r="AC609" s="658">
        <v>0</v>
      </c>
      <c r="AD609" s="658">
        <v>0</v>
      </c>
      <c r="AE609" s="658">
        <v>0</v>
      </c>
      <c r="AF609" s="658">
        <v>0</v>
      </c>
      <c r="AG609" s="658">
        <v>0</v>
      </c>
      <c r="AH609" s="658">
        <v>0</v>
      </c>
      <c r="AI609" s="658">
        <v>0</v>
      </c>
      <c r="AJ609" s="658">
        <v>0</v>
      </c>
      <c r="AK609" s="658">
        <v>0</v>
      </c>
      <c r="AL609" s="658">
        <v>0</v>
      </c>
      <c r="AM609" s="658">
        <v>0</v>
      </c>
      <c r="AN609" s="658">
        <v>0</v>
      </c>
      <c r="AO609" s="658">
        <v>0</v>
      </c>
      <c r="AP609" s="658">
        <v>0</v>
      </c>
      <c r="AQ609" s="658">
        <v>0</v>
      </c>
      <c r="AR609" s="658">
        <v>0</v>
      </c>
      <c r="AS609" s="658">
        <v>0</v>
      </c>
      <c r="AT609" s="658">
        <v>0</v>
      </c>
      <c r="AU609" s="613">
        <f t="shared" si="9375"/>
        <v>1</v>
      </c>
      <c r="AV609" s="645">
        <f t="shared" si="9334"/>
        <v>1</v>
      </c>
      <c r="AW609" s="656" t="e">
        <f t="shared" si="9335"/>
        <v>#DIV/0!</v>
      </c>
      <c r="AX609" s="591"/>
    </row>
    <row r="610" spans="1:50" hidden="1" outlineLevel="1">
      <c r="A610" s="590"/>
      <c r="B610" s="636" t="s">
        <v>378</v>
      </c>
      <c r="C610" s="636" t="s">
        <v>814</v>
      </c>
      <c r="D610" s="651" t="s">
        <v>700</v>
      </c>
      <c r="E610" s="653"/>
      <c r="F610" s="640">
        <v>0</v>
      </c>
      <c r="G610" s="640">
        <f t="shared" si="9376"/>
        <v>0</v>
      </c>
      <c r="H610" s="653">
        <f t="shared" ref="H610" si="10435">+H611*$F610</f>
        <v>0</v>
      </c>
      <c r="I610" s="653">
        <f t="shared" ref="I610" si="10436">+I611*$F610</f>
        <v>0</v>
      </c>
      <c r="J610" s="653">
        <f t="shared" ref="J610" si="10437">+J611*$F610</f>
        <v>0</v>
      </c>
      <c r="K610" s="653">
        <f t="shared" ref="K610" si="10438">+K611*$F610</f>
        <v>0</v>
      </c>
      <c r="L610" s="653">
        <f t="shared" ref="L610" si="10439">+L611*$F610</f>
        <v>0</v>
      </c>
      <c r="M610" s="653">
        <f t="shared" ref="M610" si="10440">+M611*$F610</f>
        <v>0</v>
      </c>
      <c r="N610" s="653">
        <f t="shared" ref="N610" si="10441">+N611*$F610</f>
        <v>0</v>
      </c>
      <c r="O610" s="653">
        <f t="shared" ref="O610" si="10442">+O611*$F610</f>
        <v>0</v>
      </c>
      <c r="P610" s="653">
        <f t="shared" ref="P610" si="10443">+P611*$F610</f>
        <v>0</v>
      </c>
      <c r="Q610" s="653">
        <f t="shared" ref="Q610" si="10444">+Q611*$F610</f>
        <v>0</v>
      </c>
      <c r="R610" s="653">
        <f t="shared" ref="R610" si="10445">+R611*$F610</f>
        <v>0</v>
      </c>
      <c r="S610" s="653">
        <f t="shared" ref="S610" si="10446">+S611*$F610</f>
        <v>0</v>
      </c>
      <c r="T610" s="653">
        <f t="shared" ref="T610" si="10447">+T611*$F610</f>
        <v>0</v>
      </c>
      <c r="U610" s="653">
        <f t="shared" ref="U610" si="10448">+U611*$F610</f>
        <v>0</v>
      </c>
      <c r="V610" s="653">
        <f t="shared" ref="V610" si="10449">+V611*$F610</f>
        <v>0</v>
      </c>
      <c r="W610" s="653">
        <f t="shared" ref="W610" si="10450">+W611*$F610</f>
        <v>0</v>
      </c>
      <c r="X610" s="653">
        <f t="shared" ref="X610" si="10451">+X611*$F610</f>
        <v>0</v>
      </c>
      <c r="Y610" s="653">
        <f t="shared" ref="Y610" si="10452">+Y611*$F610</f>
        <v>0</v>
      </c>
      <c r="Z610" s="653">
        <f t="shared" ref="Z610" si="10453">+Z611*$F610</f>
        <v>0</v>
      </c>
      <c r="AA610" s="653">
        <f t="shared" ref="AA610" si="10454">+AA611*$F610</f>
        <v>0</v>
      </c>
      <c r="AB610" s="653">
        <f t="shared" ref="AB610" si="10455">+AB611*$F610</f>
        <v>0</v>
      </c>
      <c r="AC610" s="653">
        <f t="shared" ref="AC610" si="10456">+AC611*$F610</f>
        <v>0</v>
      </c>
      <c r="AD610" s="653">
        <f t="shared" ref="AD610" si="10457">+AD611*$F610</f>
        <v>0</v>
      </c>
      <c r="AE610" s="653">
        <f t="shared" ref="AE610" si="10458">+AE611*$F610</f>
        <v>0</v>
      </c>
      <c r="AF610" s="653">
        <f t="shared" ref="AF610" si="10459">+AF611*$F610</f>
        <v>0</v>
      </c>
      <c r="AG610" s="653">
        <f t="shared" ref="AG610" si="10460">+AG611*$F610</f>
        <v>0</v>
      </c>
      <c r="AH610" s="653">
        <f t="shared" ref="AH610" si="10461">+AH611*$F610</f>
        <v>0</v>
      </c>
      <c r="AI610" s="653">
        <f t="shared" ref="AI610" si="10462">+AI611*$F610</f>
        <v>0</v>
      </c>
      <c r="AJ610" s="653">
        <f t="shared" ref="AJ610" si="10463">+AJ611*$F610</f>
        <v>0</v>
      </c>
      <c r="AK610" s="653">
        <f t="shared" ref="AK610" si="10464">+AK611*$F610</f>
        <v>0</v>
      </c>
      <c r="AL610" s="653">
        <f t="shared" ref="AL610" si="10465">+AL611*$F610</f>
        <v>0</v>
      </c>
      <c r="AM610" s="653">
        <f t="shared" ref="AM610" si="10466">+AM611*$F610</f>
        <v>0</v>
      </c>
      <c r="AN610" s="653">
        <f t="shared" ref="AN610" si="10467">+AN611*$F610</f>
        <v>0</v>
      </c>
      <c r="AO610" s="653">
        <f t="shared" ref="AO610" si="10468">+AO611*$F610</f>
        <v>0</v>
      </c>
      <c r="AP610" s="653">
        <f t="shared" ref="AP610" si="10469">+AP611*$F610</f>
        <v>0</v>
      </c>
      <c r="AQ610" s="653">
        <f t="shared" ref="AQ610" si="10470">+AQ611*$F610</f>
        <v>0</v>
      </c>
      <c r="AR610" s="653">
        <f t="shared" ref="AR610" si="10471">+AR611*$F610</f>
        <v>0</v>
      </c>
      <c r="AS610" s="653">
        <f t="shared" ref="AS610" si="10472">+AS611*$F610</f>
        <v>0</v>
      </c>
      <c r="AT610" s="653">
        <f t="shared" ref="AT610" si="10473">+AT611*$F610</f>
        <v>0</v>
      </c>
      <c r="AU610" s="613">
        <f t="shared" si="9375"/>
        <v>0</v>
      </c>
      <c r="AV610" s="645">
        <f t="shared" si="9334"/>
        <v>0</v>
      </c>
      <c r="AW610" s="656" t="e">
        <f t="shared" si="9335"/>
        <v>#DIV/0!</v>
      </c>
      <c r="AX610" s="591"/>
    </row>
    <row r="611" spans="1:50" hidden="1" outlineLevel="1">
      <c r="A611" s="590"/>
      <c r="B611" s="636"/>
      <c r="C611" s="636"/>
      <c r="D611" s="651"/>
      <c r="E611" s="653"/>
      <c r="F611" s="640"/>
      <c r="G611" s="640">
        <f t="shared" si="9376"/>
        <v>1</v>
      </c>
      <c r="H611" s="658">
        <v>0</v>
      </c>
      <c r="I611" s="658">
        <v>0</v>
      </c>
      <c r="J611" s="658">
        <v>0</v>
      </c>
      <c r="K611" s="658">
        <v>0</v>
      </c>
      <c r="L611" s="658">
        <v>0</v>
      </c>
      <c r="M611" s="658">
        <v>0</v>
      </c>
      <c r="N611" s="658">
        <v>0</v>
      </c>
      <c r="O611" s="658">
        <v>0</v>
      </c>
      <c r="P611" s="658">
        <v>0</v>
      </c>
      <c r="Q611" s="658">
        <v>0</v>
      </c>
      <c r="R611" s="658">
        <v>0</v>
      </c>
      <c r="S611" s="658">
        <v>0</v>
      </c>
      <c r="T611" s="658">
        <v>0</v>
      </c>
      <c r="U611" s="658">
        <v>0</v>
      </c>
      <c r="V611" s="658">
        <v>0</v>
      </c>
      <c r="W611" s="658">
        <v>0</v>
      </c>
      <c r="X611" s="658">
        <v>1</v>
      </c>
      <c r="Y611" s="658">
        <v>0</v>
      </c>
      <c r="Z611" s="658">
        <v>0</v>
      </c>
      <c r="AA611" s="658">
        <v>0</v>
      </c>
      <c r="AB611" s="658">
        <v>0</v>
      </c>
      <c r="AC611" s="658">
        <v>0</v>
      </c>
      <c r="AD611" s="658">
        <v>0</v>
      </c>
      <c r="AE611" s="658">
        <v>0</v>
      </c>
      <c r="AF611" s="658">
        <v>0</v>
      </c>
      <c r="AG611" s="658">
        <v>0</v>
      </c>
      <c r="AH611" s="658">
        <v>0</v>
      </c>
      <c r="AI611" s="658">
        <v>0</v>
      </c>
      <c r="AJ611" s="658">
        <v>0</v>
      </c>
      <c r="AK611" s="658">
        <v>0</v>
      </c>
      <c r="AL611" s="658">
        <v>0</v>
      </c>
      <c r="AM611" s="658">
        <v>0</v>
      </c>
      <c r="AN611" s="658">
        <v>0</v>
      </c>
      <c r="AO611" s="658">
        <v>0</v>
      </c>
      <c r="AP611" s="658">
        <v>0</v>
      </c>
      <c r="AQ611" s="658">
        <v>0</v>
      </c>
      <c r="AR611" s="658">
        <v>0</v>
      </c>
      <c r="AS611" s="658">
        <v>0</v>
      </c>
      <c r="AT611" s="658">
        <v>0</v>
      </c>
      <c r="AU611" s="613">
        <f t="shared" si="9375"/>
        <v>1</v>
      </c>
      <c r="AV611" s="645">
        <f t="shared" si="9334"/>
        <v>1</v>
      </c>
      <c r="AW611" s="656" t="e">
        <f t="shared" si="9335"/>
        <v>#DIV/0!</v>
      </c>
      <c r="AX611" s="591"/>
    </row>
    <row r="612" spans="1:50" hidden="1" outlineLevel="1">
      <c r="A612" s="590"/>
      <c r="B612" s="636" t="s">
        <v>378</v>
      </c>
      <c r="C612" s="636" t="s">
        <v>815</v>
      </c>
      <c r="D612" s="651" t="s">
        <v>721</v>
      </c>
      <c r="E612" s="653"/>
      <c r="F612" s="640">
        <v>30738.774229178391</v>
      </c>
      <c r="G612" s="640">
        <f t="shared" si="9376"/>
        <v>30738.774229178391</v>
      </c>
      <c r="H612" s="653">
        <f t="shared" ref="H612" si="10474">+H613*$F612</f>
        <v>0</v>
      </c>
      <c r="I612" s="653">
        <f t="shared" ref="I612" si="10475">+I613*$F612</f>
        <v>0</v>
      </c>
      <c r="J612" s="653">
        <f t="shared" ref="J612" si="10476">+J613*$F612</f>
        <v>0</v>
      </c>
      <c r="K612" s="653">
        <f t="shared" ref="K612" si="10477">+K613*$F612</f>
        <v>0</v>
      </c>
      <c r="L612" s="653">
        <f t="shared" ref="L612" si="10478">+L613*$F612</f>
        <v>0</v>
      </c>
      <c r="M612" s="653">
        <f t="shared" ref="M612" si="10479">+M613*$F612</f>
        <v>0</v>
      </c>
      <c r="N612" s="653">
        <f t="shared" ref="N612" si="10480">+N613*$F612</f>
        <v>0</v>
      </c>
      <c r="O612" s="653">
        <f t="shared" ref="O612" si="10481">+O613*$F612</f>
        <v>0</v>
      </c>
      <c r="P612" s="653">
        <f t="shared" ref="P612" si="10482">+P613*$F612</f>
        <v>0</v>
      </c>
      <c r="Q612" s="653">
        <f t="shared" ref="Q612" si="10483">+Q613*$F612</f>
        <v>0</v>
      </c>
      <c r="R612" s="653">
        <f t="shared" ref="R612" si="10484">+R613*$F612</f>
        <v>0</v>
      </c>
      <c r="S612" s="653">
        <f t="shared" ref="S612" si="10485">+S613*$F612</f>
        <v>0</v>
      </c>
      <c r="T612" s="653">
        <f t="shared" ref="T612" si="10486">+T613*$F612</f>
        <v>0</v>
      </c>
      <c r="U612" s="653">
        <f t="shared" ref="U612" si="10487">+U613*$F612</f>
        <v>0</v>
      </c>
      <c r="V612" s="653">
        <f t="shared" ref="V612" si="10488">+V613*$F612</f>
        <v>0</v>
      </c>
      <c r="W612" s="653">
        <f t="shared" ref="W612" si="10489">+W613*$F612</f>
        <v>0</v>
      </c>
      <c r="X612" s="653">
        <f t="shared" ref="X612" si="10490">+X613*$F612</f>
        <v>30738.774229178391</v>
      </c>
      <c r="Y612" s="653">
        <f t="shared" ref="Y612" si="10491">+Y613*$F612</f>
        <v>0</v>
      </c>
      <c r="Z612" s="653">
        <f t="shared" ref="Z612" si="10492">+Z613*$F612</f>
        <v>0</v>
      </c>
      <c r="AA612" s="653">
        <f t="shared" ref="AA612" si="10493">+AA613*$F612</f>
        <v>0</v>
      </c>
      <c r="AB612" s="653">
        <f t="shared" ref="AB612" si="10494">+AB613*$F612</f>
        <v>0</v>
      </c>
      <c r="AC612" s="653">
        <f t="shared" ref="AC612" si="10495">+AC613*$F612</f>
        <v>0</v>
      </c>
      <c r="AD612" s="653">
        <f t="shared" ref="AD612" si="10496">+AD613*$F612</f>
        <v>0</v>
      </c>
      <c r="AE612" s="653">
        <f t="shared" ref="AE612" si="10497">+AE613*$F612</f>
        <v>0</v>
      </c>
      <c r="AF612" s="653">
        <f t="shared" ref="AF612" si="10498">+AF613*$F612</f>
        <v>0</v>
      </c>
      <c r="AG612" s="653">
        <f t="shared" ref="AG612" si="10499">+AG613*$F612</f>
        <v>0</v>
      </c>
      <c r="AH612" s="653">
        <f t="shared" ref="AH612" si="10500">+AH613*$F612</f>
        <v>0</v>
      </c>
      <c r="AI612" s="653">
        <f t="shared" ref="AI612" si="10501">+AI613*$F612</f>
        <v>0</v>
      </c>
      <c r="AJ612" s="653">
        <f t="shared" ref="AJ612" si="10502">+AJ613*$F612</f>
        <v>0</v>
      </c>
      <c r="AK612" s="653">
        <f t="shared" ref="AK612" si="10503">+AK613*$F612</f>
        <v>0</v>
      </c>
      <c r="AL612" s="653">
        <f t="shared" ref="AL612" si="10504">+AL613*$F612</f>
        <v>0</v>
      </c>
      <c r="AM612" s="653">
        <f t="shared" ref="AM612" si="10505">+AM613*$F612</f>
        <v>0</v>
      </c>
      <c r="AN612" s="653">
        <f t="shared" ref="AN612" si="10506">+AN613*$F612</f>
        <v>0</v>
      </c>
      <c r="AO612" s="653">
        <f t="shared" ref="AO612" si="10507">+AO613*$F612</f>
        <v>0</v>
      </c>
      <c r="AP612" s="653">
        <f t="shared" ref="AP612" si="10508">+AP613*$F612</f>
        <v>0</v>
      </c>
      <c r="AQ612" s="653">
        <f t="shared" ref="AQ612" si="10509">+AQ613*$F612</f>
        <v>0</v>
      </c>
      <c r="AR612" s="653">
        <f t="shared" ref="AR612" si="10510">+AR613*$F612</f>
        <v>0</v>
      </c>
      <c r="AS612" s="653">
        <f t="shared" ref="AS612" si="10511">+AS613*$F612</f>
        <v>0</v>
      </c>
      <c r="AT612" s="653">
        <f t="shared" ref="AT612" si="10512">+AT613*$F612</f>
        <v>0</v>
      </c>
      <c r="AU612" s="613">
        <f t="shared" si="9375"/>
        <v>30738.774229178391</v>
      </c>
      <c r="AV612" s="645">
        <f t="shared" ref="AV612:AV675" si="10513">+G612-F612</f>
        <v>0</v>
      </c>
      <c r="AW612" s="656">
        <f t="shared" ref="AW612:AW675" si="10514">+AV612/F612</f>
        <v>0</v>
      </c>
      <c r="AX612" s="591"/>
    </row>
    <row r="613" spans="1:50" hidden="1" outlineLevel="1">
      <c r="A613" s="590"/>
      <c r="B613" s="636"/>
      <c r="C613" s="636"/>
      <c r="D613" s="651"/>
      <c r="E613" s="653"/>
      <c r="F613" s="640"/>
      <c r="G613" s="640">
        <f t="shared" si="9376"/>
        <v>1</v>
      </c>
      <c r="H613" s="658">
        <v>0</v>
      </c>
      <c r="I613" s="658">
        <v>0</v>
      </c>
      <c r="J613" s="658">
        <v>0</v>
      </c>
      <c r="K613" s="658">
        <v>0</v>
      </c>
      <c r="L613" s="658">
        <v>0</v>
      </c>
      <c r="M613" s="658">
        <v>0</v>
      </c>
      <c r="N613" s="658">
        <v>0</v>
      </c>
      <c r="O613" s="658">
        <v>0</v>
      </c>
      <c r="P613" s="658">
        <v>0</v>
      </c>
      <c r="Q613" s="658">
        <v>0</v>
      </c>
      <c r="R613" s="658">
        <v>0</v>
      </c>
      <c r="S613" s="658">
        <v>0</v>
      </c>
      <c r="T613" s="658">
        <v>0</v>
      </c>
      <c r="U613" s="658">
        <v>0</v>
      </c>
      <c r="V613" s="658">
        <v>0</v>
      </c>
      <c r="W613" s="658">
        <v>0</v>
      </c>
      <c r="X613" s="658">
        <v>1</v>
      </c>
      <c r="Y613" s="658">
        <v>0</v>
      </c>
      <c r="Z613" s="658">
        <v>0</v>
      </c>
      <c r="AA613" s="658">
        <v>0</v>
      </c>
      <c r="AB613" s="658">
        <v>0</v>
      </c>
      <c r="AC613" s="658">
        <v>0</v>
      </c>
      <c r="AD613" s="658">
        <v>0</v>
      </c>
      <c r="AE613" s="658">
        <v>0</v>
      </c>
      <c r="AF613" s="658">
        <v>0</v>
      </c>
      <c r="AG613" s="658">
        <v>0</v>
      </c>
      <c r="AH613" s="658">
        <v>0</v>
      </c>
      <c r="AI613" s="658">
        <v>0</v>
      </c>
      <c r="AJ613" s="658">
        <v>0</v>
      </c>
      <c r="AK613" s="658">
        <v>0</v>
      </c>
      <c r="AL613" s="658">
        <v>0</v>
      </c>
      <c r="AM613" s="658">
        <v>0</v>
      </c>
      <c r="AN613" s="658">
        <v>0</v>
      </c>
      <c r="AO613" s="658">
        <v>0</v>
      </c>
      <c r="AP613" s="658">
        <v>0</v>
      </c>
      <c r="AQ613" s="658">
        <v>0</v>
      </c>
      <c r="AR613" s="658">
        <v>0</v>
      </c>
      <c r="AS613" s="658">
        <v>0</v>
      </c>
      <c r="AT613" s="658">
        <v>0</v>
      </c>
      <c r="AU613" s="613">
        <f t="shared" ref="AU613:AU676" si="10515">SUM(H613:AT613)</f>
        <v>1</v>
      </c>
      <c r="AV613" s="645">
        <f t="shared" si="10513"/>
        <v>1</v>
      </c>
      <c r="AW613" s="656" t="e">
        <f t="shared" si="10514"/>
        <v>#DIV/0!</v>
      </c>
      <c r="AX613" s="591"/>
    </row>
    <row r="614" spans="1:50" hidden="1" outlineLevel="1">
      <c r="A614" s="590"/>
      <c r="B614" s="636" t="s">
        <v>378</v>
      </c>
      <c r="C614" s="636" t="s">
        <v>816</v>
      </c>
      <c r="D614" s="651" t="s">
        <v>706</v>
      </c>
      <c r="E614" s="653"/>
      <c r="F614" s="640">
        <v>93990.747555575217</v>
      </c>
      <c r="G614" s="640">
        <f t="shared" si="9376"/>
        <v>93990.747555575217</v>
      </c>
      <c r="H614" s="653">
        <f t="shared" ref="H614" si="10516">+H615*$F614</f>
        <v>0</v>
      </c>
      <c r="I614" s="653">
        <f t="shared" ref="I614" si="10517">+I615*$F614</f>
        <v>0</v>
      </c>
      <c r="J614" s="653">
        <f t="shared" ref="J614" si="10518">+J615*$F614</f>
        <v>0</v>
      </c>
      <c r="K614" s="653">
        <f t="shared" ref="K614" si="10519">+K615*$F614</f>
        <v>0</v>
      </c>
      <c r="L614" s="653">
        <f t="shared" ref="L614" si="10520">+L615*$F614</f>
        <v>0</v>
      </c>
      <c r="M614" s="653">
        <f t="shared" ref="M614" si="10521">+M615*$F614</f>
        <v>0</v>
      </c>
      <c r="N614" s="653">
        <f t="shared" ref="N614" si="10522">+N615*$F614</f>
        <v>0</v>
      </c>
      <c r="O614" s="653">
        <f t="shared" ref="O614" si="10523">+O615*$F614</f>
        <v>0</v>
      </c>
      <c r="P614" s="653">
        <f t="shared" ref="P614" si="10524">+P615*$F614</f>
        <v>0</v>
      </c>
      <c r="Q614" s="653">
        <f t="shared" ref="Q614" si="10525">+Q615*$F614</f>
        <v>0</v>
      </c>
      <c r="R614" s="653">
        <f t="shared" ref="R614" si="10526">+R615*$F614</f>
        <v>0</v>
      </c>
      <c r="S614" s="653">
        <f t="shared" ref="S614" si="10527">+S615*$F614</f>
        <v>0</v>
      </c>
      <c r="T614" s="653">
        <f t="shared" ref="T614" si="10528">+T615*$F614</f>
        <v>0</v>
      </c>
      <c r="U614" s="653">
        <f t="shared" ref="U614" si="10529">+U615*$F614</f>
        <v>0</v>
      </c>
      <c r="V614" s="653">
        <f t="shared" ref="V614" si="10530">+V615*$F614</f>
        <v>19738.056986670796</v>
      </c>
      <c r="W614" s="653">
        <f t="shared" ref="W614" si="10531">+W615*$F614</f>
        <v>74252.690568904422</v>
      </c>
      <c r="X614" s="653">
        <f t="shared" ref="X614" si="10532">+X615*$F614</f>
        <v>0</v>
      </c>
      <c r="Y614" s="653">
        <f t="shared" ref="Y614" si="10533">+Y615*$F614</f>
        <v>0</v>
      </c>
      <c r="Z614" s="653">
        <f t="shared" ref="Z614" si="10534">+Z615*$F614</f>
        <v>0</v>
      </c>
      <c r="AA614" s="653">
        <f t="shared" ref="AA614" si="10535">+AA615*$F614</f>
        <v>0</v>
      </c>
      <c r="AB614" s="653">
        <f t="shared" ref="AB614" si="10536">+AB615*$F614</f>
        <v>0</v>
      </c>
      <c r="AC614" s="653">
        <f t="shared" ref="AC614" si="10537">+AC615*$F614</f>
        <v>0</v>
      </c>
      <c r="AD614" s="653">
        <f t="shared" ref="AD614" si="10538">+AD615*$F614</f>
        <v>0</v>
      </c>
      <c r="AE614" s="653">
        <f t="shared" ref="AE614" si="10539">+AE615*$F614</f>
        <v>0</v>
      </c>
      <c r="AF614" s="653">
        <f t="shared" ref="AF614" si="10540">+AF615*$F614</f>
        <v>0</v>
      </c>
      <c r="AG614" s="653">
        <f t="shared" ref="AG614" si="10541">+AG615*$F614</f>
        <v>0</v>
      </c>
      <c r="AH614" s="653">
        <f t="shared" ref="AH614" si="10542">+AH615*$F614</f>
        <v>0</v>
      </c>
      <c r="AI614" s="653">
        <f t="shared" ref="AI614" si="10543">+AI615*$F614</f>
        <v>0</v>
      </c>
      <c r="AJ614" s="653">
        <f t="shared" ref="AJ614" si="10544">+AJ615*$F614</f>
        <v>0</v>
      </c>
      <c r="AK614" s="653">
        <f t="shared" ref="AK614" si="10545">+AK615*$F614</f>
        <v>0</v>
      </c>
      <c r="AL614" s="653">
        <f t="shared" ref="AL614" si="10546">+AL615*$F614</f>
        <v>0</v>
      </c>
      <c r="AM614" s="653">
        <f t="shared" ref="AM614" si="10547">+AM615*$F614</f>
        <v>0</v>
      </c>
      <c r="AN614" s="653">
        <f t="shared" ref="AN614" si="10548">+AN615*$F614</f>
        <v>0</v>
      </c>
      <c r="AO614" s="653">
        <f t="shared" ref="AO614" si="10549">+AO615*$F614</f>
        <v>0</v>
      </c>
      <c r="AP614" s="653">
        <f t="shared" ref="AP614" si="10550">+AP615*$F614</f>
        <v>0</v>
      </c>
      <c r="AQ614" s="653">
        <f t="shared" ref="AQ614" si="10551">+AQ615*$F614</f>
        <v>0</v>
      </c>
      <c r="AR614" s="653">
        <f t="shared" ref="AR614" si="10552">+AR615*$F614</f>
        <v>0</v>
      </c>
      <c r="AS614" s="653">
        <f t="shared" ref="AS614" si="10553">+AS615*$F614</f>
        <v>0</v>
      </c>
      <c r="AT614" s="653">
        <f t="shared" ref="AT614" si="10554">+AT615*$F614</f>
        <v>0</v>
      </c>
      <c r="AU614" s="613">
        <f t="shared" si="10515"/>
        <v>93990.747555575217</v>
      </c>
      <c r="AV614" s="645">
        <f t="shared" si="10513"/>
        <v>0</v>
      </c>
      <c r="AW614" s="656">
        <f t="shared" si="10514"/>
        <v>0</v>
      </c>
      <c r="AX614" s="591"/>
    </row>
    <row r="615" spans="1:50" hidden="1" outlineLevel="1">
      <c r="A615" s="590"/>
      <c r="B615" s="636"/>
      <c r="C615" s="636"/>
      <c r="D615" s="651"/>
      <c r="E615" s="653"/>
      <c r="F615" s="640"/>
      <c r="G615" s="640">
        <f t="shared" ref="G615:G678" si="10555">SUM(H615:AT615)</f>
        <v>1</v>
      </c>
      <c r="H615" s="658">
        <v>0</v>
      </c>
      <c r="I615" s="658">
        <v>0</v>
      </c>
      <c r="J615" s="658">
        <v>0</v>
      </c>
      <c r="K615" s="658">
        <v>0</v>
      </c>
      <c r="L615" s="658">
        <v>0</v>
      </c>
      <c r="M615" s="658">
        <v>0</v>
      </c>
      <c r="N615" s="658">
        <v>0</v>
      </c>
      <c r="O615" s="658">
        <v>0</v>
      </c>
      <c r="P615" s="658">
        <v>0</v>
      </c>
      <c r="Q615" s="658">
        <v>0</v>
      </c>
      <c r="R615" s="658">
        <v>0</v>
      </c>
      <c r="S615" s="658">
        <v>0</v>
      </c>
      <c r="T615" s="658">
        <v>0</v>
      </c>
      <c r="U615" s="658">
        <v>0</v>
      </c>
      <c r="V615" s="658">
        <v>0.21</v>
      </c>
      <c r="W615" s="658">
        <v>0.79</v>
      </c>
      <c r="X615" s="658">
        <v>0</v>
      </c>
      <c r="Y615" s="658">
        <v>0</v>
      </c>
      <c r="Z615" s="658">
        <v>0</v>
      </c>
      <c r="AA615" s="658">
        <v>0</v>
      </c>
      <c r="AB615" s="658">
        <v>0</v>
      </c>
      <c r="AC615" s="658">
        <v>0</v>
      </c>
      <c r="AD615" s="658">
        <v>0</v>
      </c>
      <c r="AE615" s="658">
        <v>0</v>
      </c>
      <c r="AF615" s="658">
        <v>0</v>
      </c>
      <c r="AG615" s="658">
        <v>0</v>
      </c>
      <c r="AH615" s="658">
        <v>0</v>
      </c>
      <c r="AI615" s="658">
        <v>0</v>
      </c>
      <c r="AJ615" s="658">
        <v>0</v>
      </c>
      <c r="AK615" s="658">
        <v>0</v>
      </c>
      <c r="AL615" s="658">
        <v>0</v>
      </c>
      <c r="AM615" s="658">
        <v>0</v>
      </c>
      <c r="AN615" s="658">
        <v>0</v>
      </c>
      <c r="AO615" s="658">
        <v>0</v>
      </c>
      <c r="AP615" s="658">
        <v>0</v>
      </c>
      <c r="AQ615" s="658">
        <v>0</v>
      </c>
      <c r="AR615" s="658">
        <v>0</v>
      </c>
      <c r="AS615" s="658">
        <v>0</v>
      </c>
      <c r="AT615" s="658">
        <v>0</v>
      </c>
      <c r="AU615" s="613">
        <f t="shared" si="10515"/>
        <v>1</v>
      </c>
      <c r="AV615" s="645">
        <f t="shared" si="10513"/>
        <v>1</v>
      </c>
      <c r="AW615" s="656" t="e">
        <f t="shared" si="10514"/>
        <v>#DIV/0!</v>
      </c>
      <c r="AX615" s="591"/>
    </row>
    <row r="616" spans="1:50" hidden="1" outlineLevel="1">
      <c r="A616" s="590"/>
      <c r="B616" s="636" t="s">
        <v>378</v>
      </c>
      <c r="C616" s="636" t="s">
        <v>817</v>
      </c>
      <c r="D616" s="651" t="s">
        <v>704</v>
      </c>
      <c r="E616" s="653"/>
      <c r="F616" s="640">
        <v>65947.844481971581</v>
      </c>
      <c r="G616" s="640">
        <f t="shared" si="10555"/>
        <v>65947.844481971581</v>
      </c>
      <c r="H616" s="653">
        <f t="shared" ref="H616" si="10556">+H617*$F616</f>
        <v>0</v>
      </c>
      <c r="I616" s="653">
        <f t="shared" ref="I616" si="10557">+I617*$F616</f>
        <v>0</v>
      </c>
      <c r="J616" s="653">
        <f t="shared" ref="J616" si="10558">+J617*$F616</f>
        <v>0</v>
      </c>
      <c r="K616" s="653">
        <f t="shared" ref="K616" si="10559">+K617*$F616</f>
        <v>0</v>
      </c>
      <c r="L616" s="653">
        <f t="shared" ref="L616" si="10560">+L617*$F616</f>
        <v>0</v>
      </c>
      <c r="M616" s="653">
        <f t="shared" ref="M616" si="10561">+M617*$F616</f>
        <v>0</v>
      </c>
      <c r="N616" s="653">
        <f t="shared" ref="N616" si="10562">+N617*$F616</f>
        <v>0</v>
      </c>
      <c r="O616" s="653">
        <f t="shared" ref="O616" si="10563">+O617*$F616</f>
        <v>0</v>
      </c>
      <c r="P616" s="653">
        <f t="shared" ref="P616" si="10564">+P617*$F616</f>
        <v>0</v>
      </c>
      <c r="Q616" s="653">
        <f t="shared" ref="Q616" si="10565">+Q617*$F616</f>
        <v>0</v>
      </c>
      <c r="R616" s="653">
        <f t="shared" ref="R616" si="10566">+R617*$F616</f>
        <v>0</v>
      </c>
      <c r="S616" s="653">
        <f t="shared" ref="S616" si="10567">+S617*$F616</f>
        <v>0</v>
      </c>
      <c r="T616" s="653">
        <f t="shared" ref="T616" si="10568">+T617*$F616</f>
        <v>0</v>
      </c>
      <c r="U616" s="653">
        <f t="shared" ref="U616" si="10569">+U617*$F616</f>
        <v>0</v>
      </c>
      <c r="V616" s="653">
        <f t="shared" ref="V616" si="10570">+V617*$F616</f>
        <v>11211.13356193517</v>
      </c>
      <c r="W616" s="653">
        <f t="shared" ref="W616" si="10571">+W617*$F616</f>
        <v>54077.23247521669</v>
      </c>
      <c r="X616" s="653">
        <f t="shared" ref="X616" si="10572">+X617*$F616</f>
        <v>659.4784448197164</v>
      </c>
      <c r="Y616" s="653">
        <f t="shared" ref="Y616" si="10573">+Y617*$F616</f>
        <v>0</v>
      </c>
      <c r="Z616" s="653">
        <f t="shared" ref="Z616" si="10574">+Z617*$F616</f>
        <v>0</v>
      </c>
      <c r="AA616" s="653">
        <f t="shared" ref="AA616" si="10575">+AA617*$F616</f>
        <v>0</v>
      </c>
      <c r="AB616" s="653">
        <f t="shared" ref="AB616" si="10576">+AB617*$F616</f>
        <v>0</v>
      </c>
      <c r="AC616" s="653">
        <f t="shared" ref="AC616" si="10577">+AC617*$F616</f>
        <v>0</v>
      </c>
      <c r="AD616" s="653">
        <f t="shared" ref="AD616" si="10578">+AD617*$F616</f>
        <v>0</v>
      </c>
      <c r="AE616" s="653">
        <f t="shared" ref="AE616" si="10579">+AE617*$F616</f>
        <v>0</v>
      </c>
      <c r="AF616" s="653">
        <f t="shared" ref="AF616" si="10580">+AF617*$F616</f>
        <v>0</v>
      </c>
      <c r="AG616" s="653">
        <f t="shared" ref="AG616" si="10581">+AG617*$F616</f>
        <v>0</v>
      </c>
      <c r="AH616" s="653">
        <f t="shared" ref="AH616" si="10582">+AH617*$F616</f>
        <v>0</v>
      </c>
      <c r="AI616" s="653">
        <f t="shared" ref="AI616" si="10583">+AI617*$F616</f>
        <v>0</v>
      </c>
      <c r="AJ616" s="653">
        <f t="shared" ref="AJ616" si="10584">+AJ617*$F616</f>
        <v>0</v>
      </c>
      <c r="AK616" s="653">
        <f t="shared" ref="AK616" si="10585">+AK617*$F616</f>
        <v>0</v>
      </c>
      <c r="AL616" s="653">
        <f t="shared" ref="AL616" si="10586">+AL617*$F616</f>
        <v>0</v>
      </c>
      <c r="AM616" s="653">
        <f t="shared" ref="AM616" si="10587">+AM617*$F616</f>
        <v>0</v>
      </c>
      <c r="AN616" s="653">
        <f t="shared" ref="AN616" si="10588">+AN617*$F616</f>
        <v>0</v>
      </c>
      <c r="AO616" s="653">
        <f t="shared" ref="AO616" si="10589">+AO617*$F616</f>
        <v>0</v>
      </c>
      <c r="AP616" s="653">
        <f t="shared" ref="AP616" si="10590">+AP617*$F616</f>
        <v>0</v>
      </c>
      <c r="AQ616" s="653">
        <f t="shared" ref="AQ616" si="10591">+AQ617*$F616</f>
        <v>0</v>
      </c>
      <c r="AR616" s="653">
        <f t="shared" ref="AR616" si="10592">+AR617*$F616</f>
        <v>0</v>
      </c>
      <c r="AS616" s="653">
        <f t="shared" ref="AS616" si="10593">+AS617*$F616</f>
        <v>0</v>
      </c>
      <c r="AT616" s="653">
        <f t="shared" ref="AT616" si="10594">+AT617*$F616</f>
        <v>0</v>
      </c>
      <c r="AU616" s="613">
        <f t="shared" si="10515"/>
        <v>65947.844481971581</v>
      </c>
      <c r="AV616" s="645">
        <f t="shared" si="10513"/>
        <v>0</v>
      </c>
      <c r="AW616" s="656">
        <f t="shared" si="10514"/>
        <v>0</v>
      </c>
      <c r="AX616" s="591"/>
    </row>
    <row r="617" spans="1:50" hidden="1" outlineLevel="1">
      <c r="A617" s="590"/>
      <c r="B617" s="636"/>
      <c r="C617" s="636"/>
      <c r="D617" s="651"/>
      <c r="E617" s="653"/>
      <c r="F617" s="640"/>
      <c r="G617" s="640">
        <f t="shared" si="10555"/>
        <v>1</v>
      </c>
      <c r="H617" s="658">
        <v>0</v>
      </c>
      <c r="I617" s="658">
        <v>0</v>
      </c>
      <c r="J617" s="658">
        <v>0</v>
      </c>
      <c r="K617" s="658">
        <v>0</v>
      </c>
      <c r="L617" s="658">
        <v>0</v>
      </c>
      <c r="M617" s="658">
        <v>0</v>
      </c>
      <c r="N617" s="658">
        <v>0</v>
      </c>
      <c r="O617" s="658">
        <v>0</v>
      </c>
      <c r="P617" s="658">
        <v>0</v>
      </c>
      <c r="Q617" s="658">
        <v>0</v>
      </c>
      <c r="R617" s="658">
        <v>0</v>
      </c>
      <c r="S617" s="658">
        <v>0</v>
      </c>
      <c r="T617" s="658">
        <v>0</v>
      </c>
      <c r="U617" s="658">
        <v>0</v>
      </c>
      <c r="V617" s="658">
        <v>0.17</v>
      </c>
      <c r="W617" s="658">
        <v>0.82</v>
      </c>
      <c r="X617" s="658">
        <v>1.0000000000000009E-2</v>
      </c>
      <c r="Y617" s="658">
        <v>0</v>
      </c>
      <c r="Z617" s="658">
        <v>0</v>
      </c>
      <c r="AA617" s="658">
        <v>0</v>
      </c>
      <c r="AB617" s="658">
        <v>0</v>
      </c>
      <c r="AC617" s="658">
        <v>0</v>
      </c>
      <c r="AD617" s="658">
        <v>0</v>
      </c>
      <c r="AE617" s="658">
        <v>0</v>
      </c>
      <c r="AF617" s="658">
        <v>0</v>
      </c>
      <c r="AG617" s="658">
        <v>0</v>
      </c>
      <c r="AH617" s="658">
        <v>0</v>
      </c>
      <c r="AI617" s="658">
        <v>0</v>
      </c>
      <c r="AJ617" s="658">
        <v>0</v>
      </c>
      <c r="AK617" s="658">
        <v>0</v>
      </c>
      <c r="AL617" s="658">
        <v>0</v>
      </c>
      <c r="AM617" s="658">
        <v>0</v>
      </c>
      <c r="AN617" s="658">
        <v>0</v>
      </c>
      <c r="AO617" s="658">
        <v>0</v>
      </c>
      <c r="AP617" s="658">
        <v>0</v>
      </c>
      <c r="AQ617" s="658">
        <v>0</v>
      </c>
      <c r="AR617" s="658">
        <v>0</v>
      </c>
      <c r="AS617" s="658">
        <v>0</v>
      </c>
      <c r="AT617" s="658">
        <v>0</v>
      </c>
      <c r="AU617" s="613">
        <f t="shared" si="10515"/>
        <v>1</v>
      </c>
      <c r="AV617" s="645">
        <f t="shared" si="10513"/>
        <v>1</v>
      </c>
      <c r="AW617" s="656" t="e">
        <f t="shared" si="10514"/>
        <v>#DIV/0!</v>
      </c>
      <c r="AX617" s="591"/>
    </row>
    <row r="618" spans="1:50" hidden="1" outlineLevel="1">
      <c r="A618" s="590"/>
      <c r="B618" s="636" t="s">
        <v>378</v>
      </c>
      <c r="C618" s="636" t="s">
        <v>818</v>
      </c>
      <c r="D618" s="651" t="s">
        <v>770</v>
      </c>
      <c r="E618" s="653"/>
      <c r="F618" s="640">
        <v>177717.82735776951</v>
      </c>
      <c r="G618" s="640">
        <f t="shared" si="10555"/>
        <v>177717.82735776951</v>
      </c>
      <c r="H618" s="653">
        <f t="shared" ref="H618" si="10595">+H619*$F618</f>
        <v>0</v>
      </c>
      <c r="I618" s="653">
        <f t="shared" ref="I618" si="10596">+I619*$F618</f>
        <v>0</v>
      </c>
      <c r="J618" s="653">
        <f t="shared" ref="J618" si="10597">+J619*$F618</f>
        <v>0</v>
      </c>
      <c r="K618" s="653">
        <f t="shared" ref="K618" si="10598">+K619*$F618</f>
        <v>0</v>
      </c>
      <c r="L618" s="653">
        <f t="shared" ref="L618" si="10599">+L619*$F618</f>
        <v>0</v>
      </c>
      <c r="M618" s="653">
        <f t="shared" ref="M618" si="10600">+M619*$F618</f>
        <v>0</v>
      </c>
      <c r="N618" s="653">
        <f t="shared" ref="N618" si="10601">+N619*$F618</f>
        <v>0</v>
      </c>
      <c r="O618" s="653">
        <f t="shared" ref="O618" si="10602">+O619*$F618</f>
        <v>0</v>
      </c>
      <c r="P618" s="653">
        <f t="shared" ref="P618" si="10603">+P619*$F618</f>
        <v>0</v>
      </c>
      <c r="Q618" s="653">
        <f t="shared" ref="Q618" si="10604">+Q619*$F618</f>
        <v>0</v>
      </c>
      <c r="R618" s="653">
        <f t="shared" ref="R618" si="10605">+R619*$F618</f>
        <v>0</v>
      </c>
      <c r="S618" s="653">
        <f t="shared" ref="S618" si="10606">+S619*$F618</f>
        <v>0</v>
      </c>
      <c r="T618" s="653">
        <f t="shared" ref="T618" si="10607">+T619*$F618</f>
        <v>0</v>
      </c>
      <c r="U618" s="653">
        <f t="shared" ref="U618" si="10608">+U619*$F618</f>
        <v>0</v>
      </c>
      <c r="V618" s="653">
        <f t="shared" ref="V618" si="10609">+V619*$F618</f>
        <v>0</v>
      </c>
      <c r="W618" s="653">
        <f t="shared" ref="W618" si="10610">+W619*$F618</f>
        <v>0</v>
      </c>
      <c r="X618" s="653">
        <f t="shared" ref="X618" si="10611">+X619*$F618</f>
        <v>177717.82735776951</v>
      </c>
      <c r="Y618" s="653">
        <f t="shared" ref="Y618" si="10612">+Y619*$F618</f>
        <v>0</v>
      </c>
      <c r="Z618" s="653">
        <f t="shared" ref="Z618" si="10613">+Z619*$F618</f>
        <v>0</v>
      </c>
      <c r="AA618" s="653">
        <f t="shared" ref="AA618" si="10614">+AA619*$F618</f>
        <v>0</v>
      </c>
      <c r="AB618" s="653">
        <f t="shared" ref="AB618" si="10615">+AB619*$F618</f>
        <v>0</v>
      </c>
      <c r="AC618" s="653">
        <f t="shared" ref="AC618" si="10616">+AC619*$F618</f>
        <v>0</v>
      </c>
      <c r="AD618" s="653">
        <f t="shared" ref="AD618" si="10617">+AD619*$F618</f>
        <v>0</v>
      </c>
      <c r="AE618" s="653">
        <f t="shared" ref="AE618" si="10618">+AE619*$F618</f>
        <v>0</v>
      </c>
      <c r="AF618" s="653">
        <f t="shared" ref="AF618" si="10619">+AF619*$F618</f>
        <v>0</v>
      </c>
      <c r="AG618" s="653">
        <f t="shared" ref="AG618" si="10620">+AG619*$F618</f>
        <v>0</v>
      </c>
      <c r="AH618" s="653">
        <f t="shared" ref="AH618" si="10621">+AH619*$F618</f>
        <v>0</v>
      </c>
      <c r="AI618" s="653">
        <f t="shared" ref="AI618" si="10622">+AI619*$F618</f>
        <v>0</v>
      </c>
      <c r="AJ618" s="653">
        <f t="shared" ref="AJ618" si="10623">+AJ619*$F618</f>
        <v>0</v>
      </c>
      <c r="AK618" s="653">
        <f t="shared" ref="AK618" si="10624">+AK619*$F618</f>
        <v>0</v>
      </c>
      <c r="AL618" s="653">
        <f t="shared" ref="AL618" si="10625">+AL619*$F618</f>
        <v>0</v>
      </c>
      <c r="AM618" s="653">
        <f t="shared" ref="AM618" si="10626">+AM619*$F618</f>
        <v>0</v>
      </c>
      <c r="AN618" s="653">
        <f t="shared" ref="AN618" si="10627">+AN619*$F618</f>
        <v>0</v>
      </c>
      <c r="AO618" s="653">
        <f t="shared" ref="AO618" si="10628">+AO619*$F618</f>
        <v>0</v>
      </c>
      <c r="AP618" s="653">
        <f t="shared" ref="AP618" si="10629">+AP619*$F618</f>
        <v>0</v>
      </c>
      <c r="AQ618" s="653">
        <f t="shared" ref="AQ618" si="10630">+AQ619*$F618</f>
        <v>0</v>
      </c>
      <c r="AR618" s="653">
        <f t="shared" ref="AR618" si="10631">+AR619*$F618</f>
        <v>0</v>
      </c>
      <c r="AS618" s="653">
        <f t="shared" ref="AS618" si="10632">+AS619*$F618</f>
        <v>0</v>
      </c>
      <c r="AT618" s="653">
        <f t="shared" ref="AT618" si="10633">+AT619*$F618</f>
        <v>0</v>
      </c>
      <c r="AU618" s="613">
        <f t="shared" si="10515"/>
        <v>177717.82735776951</v>
      </c>
      <c r="AV618" s="645">
        <f t="shared" si="10513"/>
        <v>0</v>
      </c>
      <c r="AW618" s="656">
        <f t="shared" si="10514"/>
        <v>0</v>
      </c>
      <c r="AX618" s="591"/>
    </row>
    <row r="619" spans="1:50" hidden="1" outlineLevel="1">
      <c r="A619" s="590"/>
      <c r="B619" s="636"/>
      <c r="C619" s="636"/>
      <c r="D619" s="651"/>
      <c r="E619" s="653"/>
      <c r="F619" s="640"/>
      <c r="G619" s="640">
        <f t="shared" si="10555"/>
        <v>1</v>
      </c>
      <c r="H619" s="658">
        <v>0</v>
      </c>
      <c r="I619" s="658">
        <v>0</v>
      </c>
      <c r="J619" s="658">
        <v>0</v>
      </c>
      <c r="K619" s="658">
        <v>0</v>
      </c>
      <c r="L619" s="658">
        <v>0</v>
      </c>
      <c r="M619" s="658">
        <v>0</v>
      </c>
      <c r="N619" s="658">
        <v>0</v>
      </c>
      <c r="O619" s="658">
        <v>0</v>
      </c>
      <c r="P619" s="658">
        <v>0</v>
      </c>
      <c r="Q619" s="658">
        <v>0</v>
      </c>
      <c r="R619" s="658">
        <v>0</v>
      </c>
      <c r="S619" s="658">
        <v>0</v>
      </c>
      <c r="T619" s="658">
        <v>0</v>
      </c>
      <c r="U619" s="658">
        <v>0</v>
      </c>
      <c r="V619" s="658">
        <v>0</v>
      </c>
      <c r="W619" s="658">
        <v>0</v>
      </c>
      <c r="X619" s="658">
        <v>1</v>
      </c>
      <c r="Y619" s="658">
        <v>0</v>
      </c>
      <c r="Z619" s="658">
        <v>0</v>
      </c>
      <c r="AA619" s="658">
        <v>0</v>
      </c>
      <c r="AB619" s="658">
        <v>0</v>
      </c>
      <c r="AC619" s="658">
        <v>0</v>
      </c>
      <c r="AD619" s="658">
        <v>0</v>
      </c>
      <c r="AE619" s="658">
        <v>0</v>
      </c>
      <c r="AF619" s="658">
        <v>0</v>
      </c>
      <c r="AG619" s="658">
        <v>0</v>
      </c>
      <c r="AH619" s="658">
        <v>0</v>
      </c>
      <c r="AI619" s="658">
        <v>0</v>
      </c>
      <c r="AJ619" s="658">
        <v>0</v>
      </c>
      <c r="AK619" s="658">
        <v>0</v>
      </c>
      <c r="AL619" s="658">
        <v>0</v>
      </c>
      <c r="AM619" s="658">
        <v>0</v>
      </c>
      <c r="AN619" s="658">
        <v>0</v>
      </c>
      <c r="AO619" s="658">
        <v>0</v>
      </c>
      <c r="AP619" s="658">
        <v>0</v>
      </c>
      <c r="AQ619" s="658">
        <v>0</v>
      </c>
      <c r="AR619" s="658">
        <v>0</v>
      </c>
      <c r="AS619" s="658">
        <v>0</v>
      </c>
      <c r="AT619" s="658">
        <v>0</v>
      </c>
      <c r="AU619" s="613">
        <f t="shared" si="10515"/>
        <v>1</v>
      </c>
      <c r="AV619" s="645">
        <f t="shared" si="10513"/>
        <v>1</v>
      </c>
      <c r="AW619" s="656" t="e">
        <f t="shared" si="10514"/>
        <v>#DIV/0!</v>
      </c>
      <c r="AX619" s="591"/>
    </row>
    <row r="620" spans="1:50" hidden="1" outlineLevel="1">
      <c r="A620" s="590"/>
      <c r="B620" s="646" t="s">
        <v>305</v>
      </c>
      <c r="C620" s="646" t="s">
        <v>819</v>
      </c>
      <c r="D620" s="647" t="s">
        <v>820</v>
      </c>
      <c r="E620" s="649"/>
      <c r="F620" s="650">
        <f>+F621+F623+F625+F627+F629+F631</f>
        <v>1004328.1555992754</v>
      </c>
      <c r="G620" s="650">
        <f t="shared" si="10555"/>
        <v>1004328.1555992754</v>
      </c>
      <c r="H620" s="650">
        <f t="shared" ref="H620:AT620" si="10634">+H621+H623+H625+H627+H629+H631</f>
        <v>0</v>
      </c>
      <c r="I620" s="650">
        <f t="shared" si="10634"/>
        <v>0</v>
      </c>
      <c r="J620" s="650">
        <f t="shared" si="10634"/>
        <v>0</v>
      </c>
      <c r="K620" s="650">
        <f t="shared" si="10634"/>
        <v>0</v>
      </c>
      <c r="L620" s="650">
        <f t="shared" si="10634"/>
        <v>0</v>
      </c>
      <c r="M620" s="650">
        <f t="shared" si="10634"/>
        <v>0</v>
      </c>
      <c r="N620" s="650">
        <f t="shared" si="10634"/>
        <v>0</v>
      </c>
      <c r="O620" s="650">
        <f t="shared" si="10634"/>
        <v>0</v>
      </c>
      <c r="P620" s="650">
        <f t="shared" si="10634"/>
        <v>0</v>
      </c>
      <c r="Q620" s="650">
        <f t="shared" si="10634"/>
        <v>0</v>
      </c>
      <c r="R620" s="650">
        <f t="shared" si="10634"/>
        <v>0</v>
      </c>
      <c r="S620" s="650">
        <f t="shared" si="10634"/>
        <v>0</v>
      </c>
      <c r="T620" s="650">
        <f t="shared" si="10634"/>
        <v>0</v>
      </c>
      <c r="U620" s="650">
        <f t="shared" si="10634"/>
        <v>0</v>
      </c>
      <c r="V620" s="650">
        <f t="shared" si="10634"/>
        <v>0</v>
      </c>
      <c r="W620" s="650">
        <f t="shared" si="10634"/>
        <v>105642.65900882163</v>
      </c>
      <c r="X620" s="650">
        <f t="shared" si="10634"/>
        <v>797358.74896304635</v>
      </c>
      <c r="Y620" s="650">
        <f t="shared" si="10634"/>
        <v>101326.74762740743</v>
      </c>
      <c r="Z620" s="650">
        <f t="shared" si="10634"/>
        <v>0</v>
      </c>
      <c r="AA620" s="650">
        <f t="shared" si="10634"/>
        <v>0</v>
      </c>
      <c r="AB620" s="650">
        <f t="shared" si="10634"/>
        <v>0</v>
      </c>
      <c r="AC620" s="650">
        <f t="shared" si="10634"/>
        <v>0</v>
      </c>
      <c r="AD620" s="650">
        <f t="shared" si="10634"/>
        <v>0</v>
      </c>
      <c r="AE620" s="650">
        <f t="shared" si="10634"/>
        <v>0</v>
      </c>
      <c r="AF620" s="650">
        <f t="shared" si="10634"/>
        <v>0</v>
      </c>
      <c r="AG620" s="650">
        <f t="shared" si="10634"/>
        <v>0</v>
      </c>
      <c r="AH620" s="650">
        <f t="shared" si="10634"/>
        <v>0</v>
      </c>
      <c r="AI620" s="650">
        <f t="shared" si="10634"/>
        <v>0</v>
      </c>
      <c r="AJ620" s="650">
        <f t="shared" si="10634"/>
        <v>0</v>
      </c>
      <c r="AK620" s="650">
        <f t="shared" si="10634"/>
        <v>0</v>
      </c>
      <c r="AL620" s="650">
        <f t="shared" si="10634"/>
        <v>0</v>
      </c>
      <c r="AM620" s="650">
        <f t="shared" si="10634"/>
        <v>0</v>
      </c>
      <c r="AN620" s="650">
        <f t="shared" si="10634"/>
        <v>0</v>
      </c>
      <c r="AO620" s="650">
        <f t="shared" si="10634"/>
        <v>0</v>
      </c>
      <c r="AP620" s="650">
        <f t="shared" si="10634"/>
        <v>0</v>
      </c>
      <c r="AQ620" s="650">
        <f t="shared" si="10634"/>
        <v>0</v>
      </c>
      <c r="AR620" s="650">
        <f t="shared" si="10634"/>
        <v>0</v>
      </c>
      <c r="AS620" s="650">
        <f t="shared" si="10634"/>
        <v>0</v>
      </c>
      <c r="AT620" s="650">
        <f t="shared" si="10634"/>
        <v>0</v>
      </c>
      <c r="AU620" s="613">
        <f t="shared" si="10515"/>
        <v>1004328.1555992754</v>
      </c>
      <c r="AV620" s="645">
        <f t="shared" si="10513"/>
        <v>0</v>
      </c>
      <c r="AW620" s="656">
        <f t="shared" si="10514"/>
        <v>0</v>
      </c>
      <c r="AX620" s="591"/>
    </row>
    <row r="621" spans="1:50" hidden="1" outlineLevel="1">
      <c r="A621" s="590"/>
      <c r="B621" s="636" t="s">
        <v>378</v>
      </c>
      <c r="C621" s="636" t="s">
        <v>821</v>
      </c>
      <c r="D621" s="651" t="s">
        <v>756</v>
      </c>
      <c r="E621" s="653"/>
      <c r="F621" s="640">
        <v>635932.96197478066</v>
      </c>
      <c r="G621" s="640">
        <f t="shared" si="10555"/>
        <v>635932.96197478066</v>
      </c>
      <c r="H621" s="653">
        <f t="shared" ref="H621" si="10635">+H622*$F621</f>
        <v>0</v>
      </c>
      <c r="I621" s="653">
        <f t="shared" ref="I621" si="10636">+I622*$F621</f>
        <v>0</v>
      </c>
      <c r="J621" s="653">
        <f t="shared" ref="J621" si="10637">+J622*$F621</f>
        <v>0</v>
      </c>
      <c r="K621" s="653">
        <f t="shared" ref="K621" si="10638">+K622*$F621</f>
        <v>0</v>
      </c>
      <c r="L621" s="653">
        <f t="shared" ref="L621" si="10639">+L622*$F621</f>
        <v>0</v>
      </c>
      <c r="M621" s="653">
        <f t="shared" ref="M621" si="10640">+M622*$F621</f>
        <v>0</v>
      </c>
      <c r="N621" s="653">
        <f t="shared" ref="N621" si="10641">+N622*$F621</f>
        <v>0</v>
      </c>
      <c r="O621" s="653">
        <f t="shared" ref="O621" si="10642">+O622*$F621</f>
        <v>0</v>
      </c>
      <c r="P621" s="653">
        <f t="shared" ref="P621" si="10643">+P622*$F621</f>
        <v>0</v>
      </c>
      <c r="Q621" s="653">
        <f t="shared" ref="Q621" si="10644">+Q622*$F621</f>
        <v>0</v>
      </c>
      <c r="R621" s="653">
        <f t="shared" ref="R621" si="10645">+R622*$F621</f>
        <v>0</v>
      </c>
      <c r="S621" s="653">
        <f t="shared" ref="S621" si="10646">+S622*$F621</f>
        <v>0</v>
      </c>
      <c r="T621" s="653">
        <f t="shared" ref="T621" si="10647">+T622*$F621</f>
        <v>0</v>
      </c>
      <c r="U621" s="653">
        <f t="shared" ref="U621" si="10648">+U622*$F621</f>
        <v>0</v>
      </c>
      <c r="V621" s="653">
        <f t="shared" ref="V621" si="10649">+V622*$F621</f>
        <v>0</v>
      </c>
      <c r="W621" s="653">
        <f t="shared" ref="W621" si="10650">+W622*$F621</f>
        <v>0</v>
      </c>
      <c r="X621" s="653">
        <f t="shared" ref="X621" si="10651">+X622*$F621</f>
        <v>559621.00653780694</v>
      </c>
      <c r="Y621" s="653">
        <f t="shared" ref="Y621" si="10652">+Y622*$F621</f>
        <v>76311.955436973672</v>
      </c>
      <c r="Z621" s="653">
        <f t="shared" ref="Z621" si="10653">+Z622*$F621</f>
        <v>0</v>
      </c>
      <c r="AA621" s="653">
        <f t="shared" ref="AA621" si="10654">+AA622*$F621</f>
        <v>0</v>
      </c>
      <c r="AB621" s="653">
        <f t="shared" ref="AB621" si="10655">+AB622*$F621</f>
        <v>0</v>
      </c>
      <c r="AC621" s="653">
        <f t="shared" ref="AC621" si="10656">+AC622*$F621</f>
        <v>0</v>
      </c>
      <c r="AD621" s="653">
        <f t="shared" ref="AD621" si="10657">+AD622*$F621</f>
        <v>0</v>
      </c>
      <c r="AE621" s="653">
        <f t="shared" ref="AE621" si="10658">+AE622*$F621</f>
        <v>0</v>
      </c>
      <c r="AF621" s="653">
        <f t="shared" ref="AF621" si="10659">+AF622*$F621</f>
        <v>0</v>
      </c>
      <c r="AG621" s="653">
        <f t="shared" ref="AG621" si="10660">+AG622*$F621</f>
        <v>0</v>
      </c>
      <c r="AH621" s="653">
        <f t="shared" ref="AH621" si="10661">+AH622*$F621</f>
        <v>0</v>
      </c>
      <c r="AI621" s="653">
        <f t="shared" ref="AI621" si="10662">+AI622*$F621</f>
        <v>0</v>
      </c>
      <c r="AJ621" s="653">
        <f t="shared" ref="AJ621" si="10663">+AJ622*$F621</f>
        <v>0</v>
      </c>
      <c r="AK621" s="653">
        <f t="shared" ref="AK621" si="10664">+AK622*$F621</f>
        <v>0</v>
      </c>
      <c r="AL621" s="653">
        <f t="shared" ref="AL621" si="10665">+AL622*$F621</f>
        <v>0</v>
      </c>
      <c r="AM621" s="653">
        <f t="shared" ref="AM621" si="10666">+AM622*$F621</f>
        <v>0</v>
      </c>
      <c r="AN621" s="653">
        <f t="shared" ref="AN621" si="10667">+AN622*$F621</f>
        <v>0</v>
      </c>
      <c r="AO621" s="653">
        <f t="shared" ref="AO621" si="10668">+AO622*$F621</f>
        <v>0</v>
      </c>
      <c r="AP621" s="653">
        <f t="shared" ref="AP621" si="10669">+AP622*$F621</f>
        <v>0</v>
      </c>
      <c r="AQ621" s="653">
        <f t="shared" ref="AQ621" si="10670">+AQ622*$F621</f>
        <v>0</v>
      </c>
      <c r="AR621" s="653">
        <f t="shared" ref="AR621" si="10671">+AR622*$F621</f>
        <v>0</v>
      </c>
      <c r="AS621" s="653">
        <f t="shared" ref="AS621" si="10672">+AS622*$F621</f>
        <v>0</v>
      </c>
      <c r="AT621" s="653">
        <f t="shared" ref="AT621" si="10673">+AT622*$F621</f>
        <v>0</v>
      </c>
      <c r="AU621" s="613">
        <f t="shared" si="10515"/>
        <v>635932.96197478066</v>
      </c>
      <c r="AV621" s="645">
        <f t="shared" si="10513"/>
        <v>0</v>
      </c>
      <c r="AW621" s="656">
        <f t="shared" si="10514"/>
        <v>0</v>
      </c>
      <c r="AX621" s="591"/>
    </row>
    <row r="622" spans="1:50" hidden="1" outlineLevel="1">
      <c r="A622" s="590"/>
      <c r="B622" s="636"/>
      <c r="C622" s="636"/>
      <c r="D622" s="651"/>
      <c r="E622" s="653"/>
      <c r="F622" s="640"/>
      <c r="G622" s="640">
        <f t="shared" si="10555"/>
        <v>1</v>
      </c>
      <c r="H622" s="658">
        <v>0</v>
      </c>
      <c r="I622" s="658">
        <v>0</v>
      </c>
      <c r="J622" s="658">
        <v>0</v>
      </c>
      <c r="K622" s="658">
        <v>0</v>
      </c>
      <c r="L622" s="658">
        <v>0</v>
      </c>
      <c r="M622" s="658">
        <v>0</v>
      </c>
      <c r="N622" s="658">
        <v>0</v>
      </c>
      <c r="O622" s="658">
        <v>0</v>
      </c>
      <c r="P622" s="658">
        <v>0</v>
      </c>
      <c r="Q622" s="658">
        <v>0</v>
      </c>
      <c r="R622" s="658">
        <v>0</v>
      </c>
      <c r="S622" s="658">
        <v>0</v>
      </c>
      <c r="T622" s="658">
        <v>0</v>
      </c>
      <c r="U622" s="658">
        <v>0</v>
      </c>
      <c r="V622" s="658">
        <v>0</v>
      </c>
      <c r="W622" s="658">
        <v>0</v>
      </c>
      <c r="X622" s="658">
        <v>0.88</v>
      </c>
      <c r="Y622" s="658">
        <v>0.12</v>
      </c>
      <c r="Z622" s="658">
        <v>0</v>
      </c>
      <c r="AA622" s="658">
        <v>0</v>
      </c>
      <c r="AB622" s="658">
        <v>0</v>
      </c>
      <c r="AC622" s="658">
        <v>0</v>
      </c>
      <c r="AD622" s="658">
        <v>0</v>
      </c>
      <c r="AE622" s="658">
        <v>0</v>
      </c>
      <c r="AF622" s="658">
        <v>0</v>
      </c>
      <c r="AG622" s="658">
        <v>0</v>
      </c>
      <c r="AH622" s="658">
        <v>0</v>
      </c>
      <c r="AI622" s="658">
        <v>0</v>
      </c>
      <c r="AJ622" s="658">
        <v>0</v>
      </c>
      <c r="AK622" s="658">
        <v>0</v>
      </c>
      <c r="AL622" s="658">
        <v>0</v>
      </c>
      <c r="AM622" s="658">
        <v>0</v>
      </c>
      <c r="AN622" s="658">
        <v>0</v>
      </c>
      <c r="AO622" s="658">
        <v>0</v>
      </c>
      <c r="AP622" s="658">
        <v>0</v>
      </c>
      <c r="AQ622" s="658">
        <v>0</v>
      </c>
      <c r="AR622" s="658">
        <v>0</v>
      </c>
      <c r="AS622" s="658">
        <v>0</v>
      </c>
      <c r="AT622" s="658">
        <v>0</v>
      </c>
      <c r="AU622" s="613">
        <f t="shared" si="10515"/>
        <v>1</v>
      </c>
      <c r="AV622" s="645">
        <f t="shared" si="10513"/>
        <v>1</v>
      </c>
      <c r="AW622" s="656" t="e">
        <f t="shared" si="10514"/>
        <v>#DIV/0!</v>
      </c>
      <c r="AX622" s="591"/>
    </row>
    <row r="623" spans="1:50" hidden="1" outlineLevel="1">
      <c r="A623" s="590"/>
      <c r="B623" s="636" t="s">
        <v>378</v>
      </c>
      <c r="C623" s="636" t="s">
        <v>822</v>
      </c>
      <c r="D623" s="651" t="s">
        <v>700</v>
      </c>
      <c r="E623" s="653"/>
      <c r="F623" s="640">
        <v>0</v>
      </c>
      <c r="G623" s="640">
        <f t="shared" si="10555"/>
        <v>0</v>
      </c>
      <c r="H623" s="653">
        <f t="shared" ref="H623" si="10674">+H624*$F623</f>
        <v>0</v>
      </c>
      <c r="I623" s="653">
        <f t="shared" ref="I623" si="10675">+I624*$F623</f>
        <v>0</v>
      </c>
      <c r="J623" s="653">
        <f t="shared" ref="J623" si="10676">+J624*$F623</f>
        <v>0</v>
      </c>
      <c r="K623" s="653">
        <f t="shared" ref="K623" si="10677">+K624*$F623</f>
        <v>0</v>
      </c>
      <c r="L623" s="653">
        <f t="shared" ref="L623" si="10678">+L624*$F623</f>
        <v>0</v>
      </c>
      <c r="M623" s="653">
        <f t="shared" ref="M623" si="10679">+M624*$F623</f>
        <v>0</v>
      </c>
      <c r="N623" s="653">
        <f t="shared" ref="N623" si="10680">+N624*$F623</f>
        <v>0</v>
      </c>
      <c r="O623" s="653">
        <f t="shared" ref="O623" si="10681">+O624*$F623</f>
        <v>0</v>
      </c>
      <c r="P623" s="653">
        <f t="shared" ref="P623" si="10682">+P624*$F623</f>
        <v>0</v>
      </c>
      <c r="Q623" s="653">
        <f t="shared" ref="Q623" si="10683">+Q624*$F623</f>
        <v>0</v>
      </c>
      <c r="R623" s="653">
        <f t="shared" ref="R623" si="10684">+R624*$F623</f>
        <v>0</v>
      </c>
      <c r="S623" s="653">
        <f t="shared" ref="S623" si="10685">+S624*$F623</f>
        <v>0</v>
      </c>
      <c r="T623" s="653">
        <f t="shared" ref="T623" si="10686">+T624*$F623</f>
        <v>0</v>
      </c>
      <c r="U623" s="653">
        <f t="shared" ref="U623" si="10687">+U624*$F623</f>
        <v>0</v>
      </c>
      <c r="V623" s="653">
        <f t="shared" ref="V623" si="10688">+V624*$F623</f>
        <v>0</v>
      </c>
      <c r="W623" s="653">
        <f t="shared" ref="W623" si="10689">+W624*$F623</f>
        <v>0</v>
      </c>
      <c r="X623" s="653">
        <f t="shared" ref="X623" si="10690">+X624*$F623</f>
        <v>0</v>
      </c>
      <c r="Y623" s="653">
        <f t="shared" ref="Y623" si="10691">+Y624*$F623</f>
        <v>0</v>
      </c>
      <c r="Z623" s="653">
        <f t="shared" ref="Z623" si="10692">+Z624*$F623</f>
        <v>0</v>
      </c>
      <c r="AA623" s="653">
        <f t="shared" ref="AA623" si="10693">+AA624*$F623</f>
        <v>0</v>
      </c>
      <c r="AB623" s="653">
        <f t="shared" ref="AB623" si="10694">+AB624*$F623</f>
        <v>0</v>
      </c>
      <c r="AC623" s="653">
        <f t="shared" ref="AC623" si="10695">+AC624*$F623</f>
        <v>0</v>
      </c>
      <c r="AD623" s="653">
        <f t="shared" ref="AD623" si="10696">+AD624*$F623</f>
        <v>0</v>
      </c>
      <c r="AE623" s="653">
        <f t="shared" ref="AE623" si="10697">+AE624*$F623</f>
        <v>0</v>
      </c>
      <c r="AF623" s="653">
        <f t="shared" ref="AF623" si="10698">+AF624*$F623</f>
        <v>0</v>
      </c>
      <c r="AG623" s="653">
        <f t="shared" ref="AG623" si="10699">+AG624*$F623</f>
        <v>0</v>
      </c>
      <c r="AH623" s="653">
        <f t="shared" ref="AH623" si="10700">+AH624*$F623</f>
        <v>0</v>
      </c>
      <c r="AI623" s="653">
        <f t="shared" ref="AI623" si="10701">+AI624*$F623</f>
        <v>0</v>
      </c>
      <c r="AJ623" s="653">
        <f t="shared" ref="AJ623" si="10702">+AJ624*$F623</f>
        <v>0</v>
      </c>
      <c r="AK623" s="653">
        <f t="shared" ref="AK623" si="10703">+AK624*$F623</f>
        <v>0</v>
      </c>
      <c r="AL623" s="653">
        <f t="shared" ref="AL623" si="10704">+AL624*$F623</f>
        <v>0</v>
      </c>
      <c r="AM623" s="653">
        <f t="shared" ref="AM623" si="10705">+AM624*$F623</f>
        <v>0</v>
      </c>
      <c r="AN623" s="653">
        <f t="shared" ref="AN623" si="10706">+AN624*$F623</f>
        <v>0</v>
      </c>
      <c r="AO623" s="653">
        <f t="shared" ref="AO623" si="10707">+AO624*$F623</f>
        <v>0</v>
      </c>
      <c r="AP623" s="653">
        <f t="shared" ref="AP623" si="10708">+AP624*$F623</f>
        <v>0</v>
      </c>
      <c r="AQ623" s="653">
        <f t="shared" ref="AQ623" si="10709">+AQ624*$F623</f>
        <v>0</v>
      </c>
      <c r="AR623" s="653">
        <f t="shared" ref="AR623" si="10710">+AR624*$F623</f>
        <v>0</v>
      </c>
      <c r="AS623" s="653">
        <f t="shared" ref="AS623" si="10711">+AS624*$F623</f>
        <v>0</v>
      </c>
      <c r="AT623" s="653">
        <f t="shared" ref="AT623" si="10712">+AT624*$F623</f>
        <v>0</v>
      </c>
      <c r="AU623" s="613">
        <f t="shared" si="10515"/>
        <v>0</v>
      </c>
      <c r="AV623" s="645">
        <f t="shared" si="10513"/>
        <v>0</v>
      </c>
      <c r="AW623" s="656" t="e">
        <f t="shared" si="10514"/>
        <v>#DIV/0!</v>
      </c>
      <c r="AX623" s="591"/>
    </row>
    <row r="624" spans="1:50" hidden="1" outlineLevel="1">
      <c r="A624" s="590"/>
      <c r="B624" s="636"/>
      <c r="C624" s="636"/>
      <c r="D624" s="651"/>
      <c r="E624" s="653"/>
      <c r="F624" s="640"/>
      <c r="G624" s="640">
        <f t="shared" si="10555"/>
        <v>1</v>
      </c>
      <c r="H624" s="658">
        <v>0</v>
      </c>
      <c r="I624" s="658">
        <v>0</v>
      </c>
      <c r="J624" s="658">
        <v>0</v>
      </c>
      <c r="K624" s="658">
        <v>0</v>
      </c>
      <c r="L624" s="658">
        <v>0</v>
      </c>
      <c r="M624" s="658">
        <v>0</v>
      </c>
      <c r="N624" s="658">
        <v>0</v>
      </c>
      <c r="O624" s="658">
        <v>0</v>
      </c>
      <c r="P624" s="658">
        <v>0</v>
      </c>
      <c r="Q624" s="658">
        <v>0</v>
      </c>
      <c r="R624" s="658">
        <v>0</v>
      </c>
      <c r="S624" s="658">
        <v>0</v>
      </c>
      <c r="T624" s="658">
        <v>0</v>
      </c>
      <c r="U624" s="658">
        <v>0</v>
      </c>
      <c r="V624" s="658">
        <v>0</v>
      </c>
      <c r="W624" s="658">
        <v>0</v>
      </c>
      <c r="X624" s="658">
        <v>0.88</v>
      </c>
      <c r="Y624" s="658">
        <v>0.12</v>
      </c>
      <c r="Z624" s="658">
        <v>0</v>
      </c>
      <c r="AA624" s="658">
        <v>0</v>
      </c>
      <c r="AB624" s="658">
        <v>0</v>
      </c>
      <c r="AC624" s="658">
        <v>0</v>
      </c>
      <c r="AD624" s="658">
        <v>0</v>
      </c>
      <c r="AE624" s="658">
        <v>0</v>
      </c>
      <c r="AF624" s="658">
        <v>0</v>
      </c>
      <c r="AG624" s="658">
        <v>0</v>
      </c>
      <c r="AH624" s="658">
        <v>0</v>
      </c>
      <c r="AI624" s="658">
        <v>0</v>
      </c>
      <c r="AJ624" s="658">
        <v>0</v>
      </c>
      <c r="AK624" s="658">
        <v>0</v>
      </c>
      <c r="AL624" s="658">
        <v>0</v>
      </c>
      <c r="AM624" s="658">
        <v>0</v>
      </c>
      <c r="AN624" s="658">
        <v>0</v>
      </c>
      <c r="AO624" s="658">
        <v>0</v>
      </c>
      <c r="AP624" s="658">
        <v>0</v>
      </c>
      <c r="AQ624" s="658">
        <v>0</v>
      </c>
      <c r="AR624" s="658">
        <v>0</v>
      </c>
      <c r="AS624" s="658">
        <v>0</v>
      </c>
      <c r="AT624" s="658">
        <v>0</v>
      </c>
      <c r="AU624" s="613">
        <f t="shared" si="10515"/>
        <v>1</v>
      </c>
      <c r="AV624" s="645">
        <f t="shared" si="10513"/>
        <v>1</v>
      </c>
      <c r="AW624" s="656" t="e">
        <f t="shared" si="10514"/>
        <v>#DIV/0!</v>
      </c>
      <c r="AX624" s="591"/>
    </row>
    <row r="625" spans="1:50" hidden="1" outlineLevel="1">
      <c r="A625" s="590"/>
      <c r="B625" s="636" t="s">
        <v>378</v>
      </c>
      <c r="C625" s="636" t="s">
        <v>823</v>
      </c>
      <c r="D625" s="651" t="s">
        <v>721</v>
      </c>
      <c r="E625" s="653"/>
      <c r="F625" s="640">
        <v>30738.774229178391</v>
      </c>
      <c r="G625" s="640">
        <f t="shared" si="10555"/>
        <v>30738.774229178391</v>
      </c>
      <c r="H625" s="653">
        <f t="shared" ref="H625" si="10713">+H626*$F625</f>
        <v>0</v>
      </c>
      <c r="I625" s="653">
        <f t="shared" ref="I625" si="10714">+I626*$F625</f>
        <v>0</v>
      </c>
      <c r="J625" s="653">
        <f t="shared" ref="J625" si="10715">+J626*$F625</f>
        <v>0</v>
      </c>
      <c r="K625" s="653">
        <f t="shared" ref="K625" si="10716">+K626*$F625</f>
        <v>0</v>
      </c>
      <c r="L625" s="653">
        <f t="shared" ref="L625" si="10717">+L626*$F625</f>
        <v>0</v>
      </c>
      <c r="M625" s="653">
        <f t="shared" ref="M625" si="10718">+M626*$F625</f>
        <v>0</v>
      </c>
      <c r="N625" s="653">
        <f t="shared" ref="N625" si="10719">+N626*$F625</f>
        <v>0</v>
      </c>
      <c r="O625" s="653">
        <f t="shared" ref="O625" si="10720">+O626*$F625</f>
        <v>0</v>
      </c>
      <c r="P625" s="653">
        <f t="shared" ref="P625" si="10721">+P626*$F625</f>
        <v>0</v>
      </c>
      <c r="Q625" s="653">
        <f t="shared" ref="Q625" si="10722">+Q626*$F625</f>
        <v>0</v>
      </c>
      <c r="R625" s="653">
        <f t="shared" ref="R625" si="10723">+R626*$F625</f>
        <v>0</v>
      </c>
      <c r="S625" s="653">
        <f t="shared" ref="S625" si="10724">+S626*$F625</f>
        <v>0</v>
      </c>
      <c r="T625" s="653">
        <f t="shared" ref="T625" si="10725">+T626*$F625</f>
        <v>0</v>
      </c>
      <c r="U625" s="653">
        <f t="shared" ref="U625" si="10726">+U626*$F625</f>
        <v>0</v>
      </c>
      <c r="V625" s="653">
        <f t="shared" ref="V625" si="10727">+V626*$F625</f>
        <v>0</v>
      </c>
      <c r="W625" s="653">
        <f t="shared" ref="W625" si="10728">+W626*$F625</f>
        <v>0</v>
      </c>
      <c r="X625" s="653">
        <f t="shared" ref="X625" si="10729">+X626*$F625</f>
        <v>27050.121321676983</v>
      </c>
      <c r="Y625" s="653">
        <f t="shared" ref="Y625" si="10730">+Y626*$F625</f>
        <v>3688.6529075014068</v>
      </c>
      <c r="Z625" s="653">
        <f t="shared" ref="Z625" si="10731">+Z626*$F625</f>
        <v>0</v>
      </c>
      <c r="AA625" s="653">
        <f t="shared" ref="AA625" si="10732">+AA626*$F625</f>
        <v>0</v>
      </c>
      <c r="AB625" s="653">
        <f t="shared" ref="AB625" si="10733">+AB626*$F625</f>
        <v>0</v>
      </c>
      <c r="AC625" s="653">
        <f t="shared" ref="AC625" si="10734">+AC626*$F625</f>
        <v>0</v>
      </c>
      <c r="AD625" s="653">
        <f t="shared" ref="AD625" si="10735">+AD626*$F625</f>
        <v>0</v>
      </c>
      <c r="AE625" s="653">
        <f t="shared" ref="AE625" si="10736">+AE626*$F625</f>
        <v>0</v>
      </c>
      <c r="AF625" s="653">
        <f t="shared" ref="AF625" si="10737">+AF626*$F625</f>
        <v>0</v>
      </c>
      <c r="AG625" s="653">
        <f t="shared" ref="AG625" si="10738">+AG626*$F625</f>
        <v>0</v>
      </c>
      <c r="AH625" s="653">
        <f t="shared" ref="AH625" si="10739">+AH626*$F625</f>
        <v>0</v>
      </c>
      <c r="AI625" s="653">
        <f t="shared" ref="AI625" si="10740">+AI626*$F625</f>
        <v>0</v>
      </c>
      <c r="AJ625" s="653">
        <f t="shared" ref="AJ625" si="10741">+AJ626*$F625</f>
        <v>0</v>
      </c>
      <c r="AK625" s="653">
        <f t="shared" ref="AK625" si="10742">+AK626*$F625</f>
        <v>0</v>
      </c>
      <c r="AL625" s="653">
        <f t="shared" ref="AL625" si="10743">+AL626*$F625</f>
        <v>0</v>
      </c>
      <c r="AM625" s="653">
        <f t="shared" ref="AM625" si="10744">+AM626*$F625</f>
        <v>0</v>
      </c>
      <c r="AN625" s="653">
        <f t="shared" ref="AN625" si="10745">+AN626*$F625</f>
        <v>0</v>
      </c>
      <c r="AO625" s="653">
        <f t="shared" ref="AO625" si="10746">+AO626*$F625</f>
        <v>0</v>
      </c>
      <c r="AP625" s="653">
        <f t="shared" ref="AP625" si="10747">+AP626*$F625</f>
        <v>0</v>
      </c>
      <c r="AQ625" s="653">
        <f t="shared" ref="AQ625" si="10748">+AQ626*$F625</f>
        <v>0</v>
      </c>
      <c r="AR625" s="653">
        <f t="shared" ref="AR625" si="10749">+AR626*$F625</f>
        <v>0</v>
      </c>
      <c r="AS625" s="653">
        <f t="shared" ref="AS625" si="10750">+AS626*$F625</f>
        <v>0</v>
      </c>
      <c r="AT625" s="653">
        <f t="shared" ref="AT625" si="10751">+AT626*$F625</f>
        <v>0</v>
      </c>
      <c r="AU625" s="613">
        <f t="shared" si="10515"/>
        <v>30738.774229178391</v>
      </c>
      <c r="AV625" s="645">
        <f t="shared" si="10513"/>
        <v>0</v>
      </c>
      <c r="AW625" s="656">
        <f t="shared" si="10514"/>
        <v>0</v>
      </c>
      <c r="AX625" s="591"/>
    </row>
    <row r="626" spans="1:50" hidden="1" outlineLevel="1">
      <c r="A626" s="590"/>
      <c r="B626" s="636"/>
      <c r="C626" s="636"/>
      <c r="D626" s="651"/>
      <c r="E626" s="653"/>
      <c r="F626" s="640"/>
      <c r="G626" s="640">
        <f t="shared" si="10555"/>
        <v>1</v>
      </c>
      <c r="H626" s="658">
        <v>0</v>
      </c>
      <c r="I626" s="658">
        <v>0</v>
      </c>
      <c r="J626" s="658">
        <v>0</v>
      </c>
      <c r="K626" s="658">
        <v>0</v>
      </c>
      <c r="L626" s="658">
        <v>0</v>
      </c>
      <c r="M626" s="658">
        <v>0</v>
      </c>
      <c r="N626" s="658">
        <v>0</v>
      </c>
      <c r="O626" s="658">
        <v>0</v>
      </c>
      <c r="P626" s="658">
        <v>0</v>
      </c>
      <c r="Q626" s="658">
        <v>0</v>
      </c>
      <c r="R626" s="658">
        <v>0</v>
      </c>
      <c r="S626" s="658">
        <v>0</v>
      </c>
      <c r="T626" s="658">
        <v>0</v>
      </c>
      <c r="U626" s="658">
        <v>0</v>
      </c>
      <c r="V626" s="658">
        <v>0</v>
      </c>
      <c r="W626" s="658">
        <v>0</v>
      </c>
      <c r="X626" s="658">
        <v>0.88</v>
      </c>
      <c r="Y626" s="658">
        <v>0.12</v>
      </c>
      <c r="Z626" s="658">
        <v>0</v>
      </c>
      <c r="AA626" s="658">
        <v>0</v>
      </c>
      <c r="AB626" s="658">
        <v>0</v>
      </c>
      <c r="AC626" s="658">
        <v>0</v>
      </c>
      <c r="AD626" s="658">
        <v>0</v>
      </c>
      <c r="AE626" s="658">
        <v>0</v>
      </c>
      <c r="AF626" s="658">
        <v>0</v>
      </c>
      <c r="AG626" s="658">
        <v>0</v>
      </c>
      <c r="AH626" s="658">
        <v>0</v>
      </c>
      <c r="AI626" s="658">
        <v>0</v>
      </c>
      <c r="AJ626" s="658">
        <v>0</v>
      </c>
      <c r="AK626" s="658">
        <v>0</v>
      </c>
      <c r="AL626" s="658">
        <v>0</v>
      </c>
      <c r="AM626" s="658">
        <v>0</v>
      </c>
      <c r="AN626" s="658">
        <v>0</v>
      </c>
      <c r="AO626" s="658">
        <v>0</v>
      </c>
      <c r="AP626" s="658">
        <v>0</v>
      </c>
      <c r="AQ626" s="658">
        <v>0</v>
      </c>
      <c r="AR626" s="658">
        <v>0</v>
      </c>
      <c r="AS626" s="658">
        <v>0</v>
      </c>
      <c r="AT626" s="658">
        <v>0</v>
      </c>
      <c r="AU626" s="613">
        <f t="shared" si="10515"/>
        <v>1</v>
      </c>
      <c r="AV626" s="645">
        <f t="shared" si="10513"/>
        <v>1</v>
      </c>
      <c r="AW626" s="656" t="e">
        <f t="shared" si="10514"/>
        <v>#DIV/0!</v>
      </c>
      <c r="AX626" s="591"/>
    </row>
    <row r="627" spans="1:50" hidden="1" outlineLevel="1">
      <c r="A627" s="590"/>
      <c r="B627" s="636" t="s">
        <v>378</v>
      </c>
      <c r="C627" s="636" t="s">
        <v>824</v>
      </c>
      <c r="D627" s="651" t="s">
        <v>706</v>
      </c>
      <c r="E627" s="653"/>
      <c r="F627" s="640">
        <v>93990.747555575217</v>
      </c>
      <c r="G627" s="640">
        <f t="shared" si="10555"/>
        <v>93990.747555575217</v>
      </c>
      <c r="H627" s="653">
        <f t="shared" ref="H627" si="10752">+H628*$F627</f>
        <v>0</v>
      </c>
      <c r="I627" s="653">
        <f t="shared" ref="I627" si="10753">+I628*$F627</f>
        <v>0</v>
      </c>
      <c r="J627" s="653">
        <f t="shared" ref="J627" si="10754">+J628*$F627</f>
        <v>0</v>
      </c>
      <c r="K627" s="653">
        <f t="shared" ref="K627" si="10755">+K628*$F627</f>
        <v>0</v>
      </c>
      <c r="L627" s="653">
        <f t="shared" ref="L627" si="10756">+L628*$F627</f>
        <v>0</v>
      </c>
      <c r="M627" s="653">
        <f t="shared" ref="M627" si="10757">+M628*$F627</f>
        <v>0</v>
      </c>
      <c r="N627" s="653">
        <f t="shared" ref="N627" si="10758">+N628*$F627</f>
        <v>0</v>
      </c>
      <c r="O627" s="653">
        <f t="shared" ref="O627" si="10759">+O628*$F627</f>
        <v>0</v>
      </c>
      <c r="P627" s="653">
        <f t="shared" ref="P627" si="10760">+P628*$F627</f>
        <v>0</v>
      </c>
      <c r="Q627" s="653">
        <f t="shared" ref="Q627" si="10761">+Q628*$F627</f>
        <v>0</v>
      </c>
      <c r="R627" s="653">
        <f t="shared" ref="R627" si="10762">+R628*$F627</f>
        <v>0</v>
      </c>
      <c r="S627" s="653">
        <f t="shared" ref="S627" si="10763">+S628*$F627</f>
        <v>0</v>
      </c>
      <c r="T627" s="653">
        <f t="shared" ref="T627" si="10764">+T628*$F627</f>
        <v>0</v>
      </c>
      <c r="U627" s="653">
        <f t="shared" ref="U627" si="10765">+U628*$F627</f>
        <v>0</v>
      </c>
      <c r="V627" s="653">
        <f t="shared" ref="V627" si="10766">+V628*$F627</f>
        <v>0</v>
      </c>
      <c r="W627" s="653">
        <f t="shared" ref="W627" si="10767">+W628*$F627</f>
        <v>66733.430764458404</v>
      </c>
      <c r="X627" s="653">
        <f t="shared" ref="X627" si="10768">+X628*$F627</f>
        <v>27257.316791116817</v>
      </c>
      <c r="Y627" s="653">
        <f t="shared" ref="Y627" si="10769">+Y628*$F627</f>
        <v>0</v>
      </c>
      <c r="Z627" s="653">
        <f t="shared" ref="Z627" si="10770">+Z628*$F627</f>
        <v>0</v>
      </c>
      <c r="AA627" s="653">
        <f t="shared" ref="AA627" si="10771">+AA628*$F627</f>
        <v>0</v>
      </c>
      <c r="AB627" s="653">
        <f t="shared" ref="AB627" si="10772">+AB628*$F627</f>
        <v>0</v>
      </c>
      <c r="AC627" s="653">
        <f t="shared" ref="AC627" si="10773">+AC628*$F627</f>
        <v>0</v>
      </c>
      <c r="AD627" s="653">
        <f t="shared" ref="AD627" si="10774">+AD628*$F627</f>
        <v>0</v>
      </c>
      <c r="AE627" s="653">
        <f t="shared" ref="AE627" si="10775">+AE628*$F627</f>
        <v>0</v>
      </c>
      <c r="AF627" s="653">
        <f t="shared" ref="AF627" si="10776">+AF628*$F627</f>
        <v>0</v>
      </c>
      <c r="AG627" s="653">
        <f t="shared" ref="AG627" si="10777">+AG628*$F627</f>
        <v>0</v>
      </c>
      <c r="AH627" s="653">
        <f t="shared" ref="AH627" si="10778">+AH628*$F627</f>
        <v>0</v>
      </c>
      <c r="AI627" s="653">
        <f t="shared" ref="AI627" si="10779">+AI628*$F627</f>
        <v>0</v>
      </c>
      <c r="AJ627" s="653">
        <f t="shared" ref="AJ627" si="10780">+AJ628*$F627</f>
        <v>0</v>
      </c>
      <c r="AK627" s="653">
        <f t="shared" ref="AK627" si="10781">+AK628*$F627</f>
        <v>0</v>
      </c>
      <c r="AL627" s="653">
        <f t="shared" ref="AL627" si="10782">+AL628*$F627</f>
        <v>0</v>
      </c>
      <c r="AM627" s="653">
        <f t="shared" ref="AM627" si="10783">+AM628*$F627</f>
        <v>0</v>
      </c>
      <c r="AN627" s="653">
        <f t="shared" ref="AN627" si="10784">+AN628*$F627</f>
        <v>0</v>
      </c>
      <c r="AO627" s="653">
        <f t="shared" ref="AO627" si="10785">+AO628*$F627</f>
        <v>0</v>
      </c>
      <c r="AP627" s="653">
        <f t="shared" ref="AP627" si="10786">+AP628*$F627</f>
        <v>0</v>
      </c>
      <c r="AQ627" s="653">
        <f t="shared" ref="AQ627" si="10787">+AQ628*$F627</f>
        <v>0</v>
      </c>
      <c r="AR627" s="653">
        <f t="shared" ref="AR627" si="10788">+AR628*$F627</f>
        <v>0</v>
      </c>
      <c r="AS627" s="653">
        <f t="shared" ref="AS627" si="10789">+AS628*$F627</f>
        <v>0</v>
      </c>
      <c r="AT627" s="653">
        <f t="shared" ref="AT627" si="10790">+AT628*$F627</f>
        <v>0</v>
      </c>
      <c r="AU627" s="613">
        <f t="shared" si="10515"/>
        <v>93990.747555575217</v>
      </c>
      <c r="AV627" s="645">
        <f t="shared" si="10513"/>
        <v>0</v>
      </c>
      <c r="AW627" s="656">
        <f t="shared" si="10514"/>
        <v>0</v>
      </c>
      <c r="AX627" s="591"/>
    </row>
    <row r="628" spans="1:50" hidden="1" outlineLevel="1">
      <c r="A628" s="590"/>
      <c r="B628" s="636"/>
      <c r="C628" s="636"/>
      <c r="D628" s="651"/>
      <c r="E628" s="653"/>
      <c r="F628" s="640"/>
      <c r="G628" s="640">
        <f t="shared" si="10555"/>
        <v>1</v>
      </c>
      <c r="H628" s="658">
        <v>0</v>
      </c>
      <c r="I628" s="658">
        <v>0</v>
      </c>
      <c r="J628" s="658">
        <v>0</v>
      </c>
      <c r="K628" s="658">
        <v>0</v>
      </c>
      <c r="L628" s="658">
        <v>0</v>
      </c>
      <c r="M628" s="658">
        <v>0</v>
      </c>
      <c r="N628" s="658">
        <v>0</v>
      </c>
      <c r="O628" s="658">
        <v>0</v>
      </c>
      <c r="P628" s="658">
        <v>0</v>
      </c>
      <c r="Q628" s="658">
        <v>0</v>
      </c>
      <c r="R628" s="658">
        <v>0</v>
      </c>
      <c r="S628" s="658">
        <v>0</v>
      </c>
      <c r="T628" s="658">
        <v>0</v>
      </c>
      <c r="U628" s="658">
        <v>0</v>
      </c>
      <c r="V628" s="658">
        <v>0</v>
      </c>
      <c r="W628" s="658">
        <v>0.71</v>
      </c>
      <c r="X628" s="658">
        <v>0.29000000000000004</v>
      </c>
      <c r="Y628" s="658">
        <v>0</v>
      </c>
      <c r="Z628" s="658">
        <v>0</v>
      </c>
      <c r="AA628" s="658">
        <v>0</v>
      </c>
      <c r="AB628" s="658">
        <v>0</v>
      </c>
      <c r="AC628" s="658">
        <v>0</v>
      </c>
      <c r="AD628" s="658">
        <v>0</v>
      </c>
      <c r="AE628" s="658">
        <v>0</v>
      </c>
      <c r="AF628" s="658">
        <v>0</v>
      </c>
      <c r="AG628" s="658">
        <v>0</v>
      </c>
      <c r="AH628" s="658">
        <v>0</v>
      </c>
      <c r="AI628" s="658">
        <v>0</v>
      </c>
      <c r="AJ628" s="658">
        <v>0</v>
      </c>
      <c r="AK628" s="658">
        <v>0</v>
      </c>
      <c r="AL628" s="658">
        <v>0</v>
      </c>
      <c r="AM628" s="658">
        <v>0</v>
      </c>
      <c r="AN628" s="658">
        <v>0</v>
      </c>
      <c r="AO628" s="658">
        <v>0</v>
      </c>
      <c r="AP628" s="658">
        <v>0</v>
      </c>
      <c r="AQ628" s="658">
        <v>0</v>
      </c>
      <c r="AR628" s="658">
        <v>0</v>
      </c>
      <c r="AS628" s="658">
        <v>0</v>
      </c>
      <c r="AT628" s="658">
        <v>0</v>
      </c>
      <c r="AU628" s="613">
        <f t="shared" si="10515"/>
        <v>1</v>
      </c>
      <c r="AV628" s="645">
        <f t="shared" si="10513"/>
        <v>1</v>
      </c>
      <c r="AW628" s="656" t="e">
        <f t="shared" si="10514"/>
        <v>#DIV/0!</v>
      </c>
      <c r="AX628" s="591"/>
    </row>
    <row r="629" spans="1:50" hidden="1" outlineLevel="1">
      <c r="A629" s="590"/>
      <c r="B629" s="636" t="s">
        <v>378</v>
      </c>
      <c r="C629" s="636" t="s">
        <v>825</v>
      </c>
      <c r="D629" s="651" t="s">
        <v>704</v>
      </c>
      <c r="E629" s="653"/>
      <c r="F629" s="640">
        <v>65947.844481971581</v>
      </c>
      <c r="G629" s="640">
        <f t="shared" si="10555"/>
        <v>65947.844481971581</v>
      </c>
      <c r="H629" s="653">
        <f t="shared" ref="H629" si="10791">+H630*$F629</f>
        <v>0</v>
      </c>
      <c r="I629" s="653">
        <f t="shared" ref="I629" si="10792">+I630*$F629</f>
        <v>0</v>
      </c>
      <c r="J629" s="653">
        <f t="shared" ref="J629" si="10793">+J630*$F629</f>
        <v>0</v>
      </c>
      <c r="K629" s="653">
        <f t="shared" ref="K629" si="10794">+K630*$F629</f>
        <v>0</v>
      </c>
      <c r="L629" s="653">
        <f t="shared" ref="L629" si="10795">+L630*$F629</f>
        <v>0</v>
      </c>
      <c r="M629" s="653">
        <f t="shared" ref="M629" si="10796">+M630*$F629</f>
        <v>0</v>
      </c>
      <c r="N629" s="653">
        <f t="shared" ref="N629" si="10797">+N630*$F629</f>
        <v>0</v>
      </c>
      <c r="O629" s="653">
        <f t="shared" ref="O629" si="10798">+O630*$F629</f>
        <v>0</v>
      </c>
      <c r="P629" s="653">
        <f t="shared" ref="P629" si="10799">+P630*$F629</f>
        <v>0</v>
      </c>
      <c r="Q629" s="653">
        <f t="shared" ref="Q629" si="10800">+Q630*$F629</f>
        <v>0</v>
      </c>
      <c r="R629" s="653">
        <f t="shared" ref="R629" si="10801">+R630*$F629</f>
        <v>0</v>
      </c>
      <c r="S629" s="653">
        <f t="shared" ref="S629" si="10802">+S630*$F629</f>
        <v>0</v>
      </c>
      <c r="T629" s="653">
        <f t="shared" ref="T629" si="10803">+T630*$F629</f>
        <v>0</v>
      </c>
      <c r="U629" s="653">
        <f t="shared" ref="U629" si="10804">+U630*$F629</f>
        <v>0</v>
      </c>
      <c r="V629" s="653">
        <f t="shared" ref="V629" si="10805">+V630*$F629</f>
        <v>0</v>
      </c>
      <c r="W629" s="653">
        <f t="shared" ref="W629" si="10806">+W630*$F629</f>
        <v>38909.228244363228</v>
      </c>
      <c r="X629" s="653">
        <f t="shared" ref="X629" si="10807">+X630*$F629</f>
        <v>27038.616237608348</v>
      </c>
      <c r="Y629" s="653">
        <f t="shared" ref="Y629" si="10808">+Y630*$F629</f>
        <v>0</v>
      </c>
      <c r="Z629" s="653">
        <f t="shared" ref="Z629" si="10809">+Z630*$F629</f>
        <v>0</v>
      </c>
      <c r="AA629" s="653">
        <f t="shared" ref="AA629" si="10810">+AA630*$F629</f>
        <v>0</v>
      </c>
      <c r="AB629" s="653">
        <f t="shared" ref="AB629" si="10811">+AB630*$F629</f>
        <v>0</v>
      </c>
      <c r="AC629" s="653">
        <f t="shared" ref="AC629" si="10812">+AC630*$F629</f>
        <v>0</v>
      </c>
      <c r="AD629" s="653">
        <f t="shared" ref="AD629" si="10813">+AD630*$F629</f>
        <v>0</v>
      </c>
      <c r="AE629" s="653">
        <f t="shared" ref="AE629" si="10814">+AE630*$F629</f>
        <v>0</v>
      </c>
      <c r="AF629" s="653">
        <f t="shared" ref="AF629" si="10815">+AF630*$F629</f>
        <v>0</v>
      </c>
      <c r="AG629" s="653">
        <f t="shared" ref="AG629" si="10816">+AG630*$F629</f>
        <v>0</v>
      </c>
      <c r="AH629" s="653">
        <f t="shared" ref="AH629" si="10817">+AH630*$F629</f>
        <v>0</v>
      </c>
      <c r="AI629" s="653">
        <f t="shared" ref="AI629" si="10818">+AI630*$F629</f>
        <v>0</v>
      </c>
      <c r="AJ629" s="653">
        <f t="shared" ref="AJ629" si="10819">+AJ630*$F629</f>
        <v>0</v>
      </c>
      <c r="AK629" s="653">
        <f t="shared" ref="AK629" si="10820">+AK630*$F629</f>
        <v>0</v>
      </c>
      <c r="AL629" s="653">
        <f t="shared" ref="AL629" si="10821">+AL630*$F629</f>
        <v>0</v>
      </c>
      <c r="AM629" s="653">
        <f t="shared" ref="AM629" si="10822">+AM630*$F629</f>
        <v>0</v>
      </c>
      <c r="AN629" s="653">
        <f t="shared" ref="AN629" si="10823">+AN630*$F629</f>
        <v>0</v>
      </c>
      <c r="AO629" s="653">
        <f t="shared" ref="AO629" si="10824">+AO630*$F629</f>
        <v>0</v>
      </c>
      <c r="AP629" s="653">
        <f t="shared" ref="AP629" si="10825">+AP630*$F629</f>
        <v>0</v>
      </c>
      <c r="AQ629" s="653">
        <f t="shared" ref="AQ629" si="10826">+AQ630*$F629</f>
        <v>0</v>
      </c>
      <c r="AR629" s="653">
        <f t="shared" ref="AR629" si="10827">+AR630*$F629</f>
        <v>0</v>
      </c>
      <c r="AS629" s="653">
        <f t="shared" ref="AS629" si="10828">+AS630*$F629</f>
        <v>0</v>
      </c>
      <c r="AT629" s="653">
        <f t="shared" ref="AT629" si="10829">+AT630*$F629</f>
        <v>0</v>
      </c>
      <c r="AU629" s="613">
        <f t="shared" si="10515"/>
        <v>65947.844481971581</v>
      </c>
      <c r="AV629" s="645">
        <f t="shared" si="10513"/>
        <v>0</v>
      </c>
      <c r="AW629" s="656">
        <f t="shared" si="10514"/>
        <v>0</v>
      </c>
      <c r="AX629" s="591"/>
    </row>
    <row r="630" spans="1:50" hidden="1" outlineLevel="1">
      <c r="A630" s="590"/>
      <c r="B630" s="636"/>
      <c r="C630" s="636"/>
      <c r="D630" s="651"/>
      <c r="E630" s="653"/>
      <c r="F630" s="640"/>
      <c r="G630" s="640">
        <f t="shared" si="10555"/>
        <v>1</v>
      </c>
      <c r="H630" s="658">
        <v>0</v>
      </c>
      <c r="I630" s="658">
        <v>0</v>
      </c>
      <c r="J630" s="658">
        <v>0</v>
      </c>
      <c r="K630" s="658">
        <v>0</v>
      </c>
      <c r="L630" s="658">
        <v>0</v>
      </c>
      <c r="M630" s="658">
        <v>0</v>
      </c>
      <c r="N630" s="658">
        <v>0</v>
      </c>
      <c r="O630" s="658">
        <v>0</v>
      </c>
      <c r="P630" s="658">
        <v>0</v>
      </c>
      <c r="Q630" s="658">
        <v>0</v>
      </c>
      <c r="R630" s="658">
        <v>0</v>
      </c>
      <c r="S630" s="658">
        <v>0</v>
      </c>
      <c r="T630" s="658">
        <v>0</v>
      </c>
      <c r="U630" s="658">
        <v>0</v>
      </c>
      <c r="V630" s="658">
        <v>0</v>
      </c>
      <c r="W630" s="658">
        <v>0.59</v>
      </c>
      <c r="X630" s="658">
        <v>0.41000000000000003</v>
      </c>
      <c r="Y630" s="658">
        <v>0</v>
      </c>
      <c r="Z630" s="658">
        <v>0</v>
      </c>
      <c r="AA630" s="658">
        <v>0</v>
      </c>
      <c r="AB630" s="658">
        <v>0</v>
      </c>
      <c r="AC630" s="658">
        <v>0</v>
      </c>
      <c r="AD630" s="658">
        <v>0</v>
      </c>
      <c r="AE630" s="658">
        <v>0</v>
      </c>
      <c r="AF630" s="658">
        <v>0</v>
      </c>
      <c r="AG630" s="658">
        <v>0</v>
      </c>
      <c r="AH630" s="658">
        <v>0</v>
      </c>
      <c r="AI630" s="658">
        <v>0</v>
      </c>
      <c r="AJ630" s="658">
        <v>0</v>
      </c>
      <c r="AK630" s="658">
        <v>0</v>
      </c>
      <c r="AL630" s="658">
        <v>0</v>
      </c>
      <c r="AM630" s="658">
        <v>0</v>
      </c>
      <c r="AN630" s="658">
        <v>0</v>
      </c>
      <c r="AO630" s="658">
        <v>0</v>
      </c>
      <c r="AP630" s="658">
        <v>0</v>
      </c>
      <c r="AQ630" s="658">
        <v>0</v>
      </c>
      <c r="AR630" s="658">
        <v>0</v>
      </c>
      <c r="AS630" s="658">
        <v>0</v>
      </c>
      <c r="AT630" s="658">
        <v>0</v>
      </c>
      <c r="AU630" s="613">
        <f t="shared" si="10515"/>
        <v>1</v>
      </c>
      <c r="AV630" s="645">
        <f t="shared" si="10513"/>
        <v>1</v>
      </c>
      <c r="AW630" s="656" t="e">
        <f t="shared" si="10514"/>
        <v>#DIV/0!</v>
      </c>
      <c r="AX630" s="591"/>
    </row>
    <row r="631" spans="1:50" hidden="1" outlineLevel="1">
      <c r="A631" s="590"/>
      <c r="B631" s="636" t="s">
        <v>378</v>
      </c>
      <c r="C631" s="636" t="s">
        <v>826</v>
      </c>
      <c r="D631" s="651" t="s">
        <v>770</v>
      </c>
      <c r="E631" s="653"/>
      <c r="F631" s="640">
        <v>177717.82735776951</v>
      </c>
      <c r="G631" s="640">
        <f t="shared" si="10555"/>
        <v>177717.82735776951</v>
      </c>
      <c r="H631" s="653">
        <f t="shared" ref="H631" si="10830">+H632*$F631</f>
        <v>0</v>
      </c>
      <c r="I631" s="653">
        <f t="shared" ref="I631" si="10831">+I632*$F631</f>
        <v>0</v>
      </c>
      <c r="J631" s="653">
        <f t="shared" ref="J631" si="10832">+J632*$F631</f>
        <v>0</v>
      </c>
      <c r="K631" s="653">
        <f t="shared" ref="K631" si="10833">+K632*$F631</f>
        <v>0</v>
      </c>
      <c r="L631" s="653">
        <f t="shared" ref="L631" si="10834">+L632*$F631</f>
        <v>0</v>
      </c>
      <c r="M631" s="653">
        <f t="shared" ref="M631" si="10835">+M632*$F631</f>
        <v>0</v>
      </c>
      <c r="N631" s="653">
        <f t="shared" ref="N631" si="10836">+N632*$F631</f>
        <v>0</v>
      </c>
      <c r="O631" s="653">
        <f t="shared" ref="O631" si="10837">+O632*$F631</f>
        <v>0</v>
      </c>
      <c r="P631" s="653">
        <f t="shared" ref="P631" si="10838">+P632*$F631</f>
        <v>0</v>
      </c>
      <c r="Q631" s="653">
        <f t="shared" ref="Q631" si="10839">+Q632*$F631</f>
        <v>0</v>
      </c>
      <c r="R631" s="653">
        <f t="shared" ref="R631" si="10840">+R632*$F631</f>
        <v>0</v>
      </c>
      <c r="S631" s="653">
        <f t="shared" ref="S631" si="10841">+S632*$F631</f>
        <v>0</v>
      </c>
      <c r="T631" s="653">
        <f t="shared" ref="T631" si="10842">+T632*$F631</f>
        <v>0</v>
      </c>
      <c r="U631" s="653">
        <f t="shared" ref="U631" si="10843">+U632*$F631</f>
        <v>0</v>
      </c>
      <c r="V631" s="653">
        <f t="shared" ref="V631" si="10844">+V632*$F631</f>
        <v>0</v>
      </c>
      <c r="W631" s="653">
        <f t="shared" ref="W631" si="10845">+W632*$F631</f>
        <v>0</v>
      </c>
      <c r="X631" s="653">
        <f t="shared" ref="X631" si="10846">+X632*$F631</f>
        <v>156391.68807483718</v>
      </c>
      <c r="Y631" s="653">
        <f t="shared" ref="Y631" si="10847">+Y632*$F631</f>
        <v>21326.139282932341</v>
      </c>
      <c r="Z631" s="653">
        <f t="shared" ref="Z631" si="10848">+Z632*$F631</f>
        <v>0</v>
      </c>
      <c r="AA631" s="653">
        <f t="shared" ref="AA631" si="10849">+AA632*$F631</f>
        <v>0</v>
      </c>
      <c r="AB631" s="653">
        <f t="shared" ref="AB631" si="10850">+AB632*$F631</f>
        <v>0</v>
      </c>
      <c r="AC631" s="653">
        <f t="shared" ref="AC631" si="10851">+AC632*$F631</f>
        <v>0</v>
      </c>
      <c r="AD631" s="653">
        <f t="shared" ref="AD631" si="10852">+AD632*$F631</f>
        <v>0</v>
      </c>
      <c r="AE631" s="653">
        <f t="shared" ref="AE631" si="10853">+AE632*$F631</f>
        <v>0</v>
      </c>
      <c r="AF631" s="653">
        <f t="shared" ref="AF631" si="10854">+AF632*$F631</f>
        <v>0</v>
      </c>
      <c r="AG631" s="653">
        <f t="shared" ref="AG631" si="10855">+AG632*$F631</f>
        <v>0</v>
      </c>
      <c r="AH631" s="653">
        <f t="shared" ref="AH631" si="10856">+AH632*$F631</f>
        <v>0</v>
      </c>
      <c r="AI631" s="653">
        <f t="shared" ref="AI631" si="10857">+AI632*$F631</f>
        <v>0</v>
      </c>
      <c r="AJ631" s="653">
        <f t="shared" ref="AJ631" si="10858">+AJ632*$F631</f>
        <v>0</v>
      </c>
      <c r="AK631" s="653">
        <f t="shared" ref="AK631" si="10859">+AK632*$F631</f>
        <v>0</v>
      </c>
      <c r="AL631" s="653">
        <f t="shared" ref="AL631" si="10860">+AL632*$F631</f>
        <v>0</v>
      </c>
      <c r="AM631" s="653">
        <f t="shared" ref="AM631" si="10861">+AM632*$F631</f>
        <v>0</v>
      </c>
      <c r="AN631" s="653">
        <f t="shared" ref="AN631" si="10862">+AN632*$F631</f>
        <v>0</v>
      </c>
      <c r="AO631" s="653">
        <f t="shared" ref="AO631" si="10863">+AO632*$F631</f>
        <v>0</v>
      </c>
      <c r="AP631" s="653">
        <f t="shared" ref="AP631" si="10864">+AP632*$F631</f>
        <v>0</v>
      </c>
      <c r="AQ631" s="653">
        <f t="shared" ref="AQ631" si="10865">+AQ632*$F631</f>
        <v>0</v>
      </c>
      <c r="AR631" s="653">
        <f t="shared" ref="AR631" si="10866">+AR632*$F631</f>
        <v>0</v>
      </c>
      <c r="AS631" s="653">
        <f t="shared" ref="AS631" si="10867">+AS632*$F631</f>
        <v>0</v>
      </c>
      <c r="AT631" s="653">
        <f t="shared" ref="AT631" si="10868">+AT632*$F631</f>
        <v>0</v>
      </c>
      <c r="AU631" s="613">
        <f t="shared" si="10515"/>
        <v>177717.82735776951</v>
      </c>
      <c r="AV631" s="645">
        <f t="shared" si="10513"/>
        <v>0</v>
      </c>
      <c r="AW631" s="656">
        <f t="shared" si="10514"/>
        <v>0</v>
      </c>
      <c r="AX631" s="591"/>
    </row>
    <row r="632" spans="1:50" hidden="1" outlineLevel="1">
      <c r="A632" s="590"/>
      <c r="B632" s="636"/>
      <c r="C632" s="636"/>
      <c r="D632" s="651"/>
      <c r="E632" s="653"/>
      <c r="F632" s="640"/>
      <c r="G632" s="640">
        <f t="shared" si="10555"/>
        <v>1</v>
      </c>
      <c r="H632" s="658">
        <v>0</v>
      </c>
      <c r="I632" s="658">
        <v>0</v>
      </c>
      <c r="J632" s="658">
        <v>0</v>
      </c>
      <c r="K632" s="658">
        <v>0</v>
      </c>
      <c r="L632" s="658">
        <v>0</v>
      </c>
      <c r="M632" s="658">
        <v>0</v>
      </c>
      <c r="N632" s="658">
        <v>0</v>
      </c>
      <c r="O632" s="658">
        <v>0</v>
      </c>
      <c r="P632" s="658">
        <v>0</v>
      </c>
      <c r="Q632" s="658">
        <v>0</v>
      </c>
      <c r="R632" s="658">
        <v>0</v>
      </c>
      <c r="S632" s="658">
        <v>0</v>
      </c>
      <c r="T632" s="658">
        <v>0</v>
      </c>
      <c r="U632" s="658">
        <v>0</v>
      </c>
      <c r="V632" s="658">
        <v>0</v>
      </c>
      <c r="W632" s="658">
        <v>0</v>
      </c>
      <c r="X632" s="658">
        <v>0.88</v>
      </c>
      <c r="Y632" s="658">
        <v>0.12</v>
      </c>
      <c r="Z632" s="658">
        <v>0</v>
      </c>
      <c r="AA632" s="658">
        <v>0</v>
      </c>
      <c r="AB632" s="658">
        <v>0</v>
      </c>
      <c r="AC632" s="658">
        <v>0</v>
      </c>
      <c r="AD632" s="658">
        <v>0</v>
      </c>
      <c r="AE632" s="658">
        <v>0</v>
      </c>
      <c r="AF632" s="658">
        <v>0</v>
      </c>
      <c r="AG632" s="658">
        <v>0</v>
      </c>
      <c r="AH632" s="658">
        <v>0</v>
      </c>
      <c r="AI632" s="658">
        <v>0</v>
      </c>
      <c r="AJ632" s="658">
        <v>0</v>
      </c>
      <c r="AK632" s="658">
        <v>0</v>
      </c>
      <c r="AL632" s="658">
        <v>0</v>
      </c>
      <c r="AM632" s="658">
        <v>0</v>
      </c>
      <c r="AN632" s="658">
        <v>0</v>
      </c>
      <c r="AO632" s="658">
        <v>0</v>
      </c>
      <c r="AP632" s="658">
        <v>0</v>
      </c>
      <c r="AQ632" s="658">
        <v>0</v>
      </c>
      <c r="AR632" s="658">
        <v>0</v>
      </c>
      <c r="AS632" s="658">
        <v>0</v>
      </c>
      <c r="AT632" s="658">
        <v>0</v>
      </c>
      <c r="AU632" s="613">
        <f t="shared" si="10515"/>
        <v>1</v>
      </c>
      <c r="AV632" s="645">
        <f t="shared" si="10513"/>
        <v>1</v>
      </c>
      <c r="AW632" s="656" t="e">
        <f t="shared" si="10514"/>
        <v>#DIV/0!</v>
      </c>
      <c r="AX632" s="591"/>
    </row>
    <row r="633" spans="1:50" hidden="1" outlineLevel="1">
      <c r="A633" s="590"/>
      <c r="B633" s="646" t="s">
        <v>305</v>
      </c>
      <c r="C633" s="646" t="s">
        <v>827</v>
      </c>
      <c r="D633" s="647" t="s">
        <v>828</v>
      </c>
      <c r="E633" s="649"/>
      <c r="F633" s="650">
        <f>+F634+F636+F638+F640+F642+F644</f>
        <v>1004328.1555992754</v>
      </c>
      <c r="G633" s="650">
        <f t="shared" si="10555"/>
        <v>1004328.1555992754</v>
      </c>
      <c r="H633" s="650">
        <f t="shared" ref="H633:AT633" si="10869">+H634+H636+H638+H640+H642+H644</f>
        <v>0</v>
      </c>
      <c r="I633" s="650">
        <f t="shared" si="10869"/>
        <v>0</v>
      </c>
      <c r="J633" s="650">
        <f t="shared" si="10869"/>
        <v>0</v>
      </c>
      <c r="K633" s="650">
        <f t="shared" si="10869"/>
        <v>0</v>
      </c>
      <c r="L633" s="650">
        <f t="shared" si="10869"/>
        <v>0</v>
      </c>
      <c r="M633" s="650">
        <f t="shared" si="10869"/>
        <v>0</v>
      </c>
      <c r="N633" s="650">
        <f t="shared" si="10869"/>
        <v>0</v>
      </c>
      <c r="O633" s="650">
        <f t="shared" si="10869"/>
        <v>0</v>
      </c>
      <c r="P633" s="650">
        <f t="shared" si="10869"/>
        <v>0</v>
      </c>
      <c r="Q633" s="650">
        <f t="shared" si="10869"/>
        <v>0</v>
      </c>
      <c r="R633" s="650">
        <f t="shared" si="10869"/>
        <v>0</v>
      </c>
      <c r="S633" s="650">
        <f t="shared" si="10869"/>
        <v>0</v>
      </c>
      <c r="T633" s="650">
        <f t="shared" si="10869"/>
        <v>0</v>
      </c>
      <c r="U633" s="650">
        <f t="shared" si="10869"/>
        <v>0</v>
      </c>
      <c r="V633" s="650">
        <f t="shared" si="10869"/>
        <v>0</v>
      </c>
      <c r="W633" s="650">
        <f t="shared" si="10869"/>
        <v>34147.962389356901</v>
      </c>
      <c r="X633" s="650">
        <f t="shared" si="10869"/>
        <v>193341.79473312819</v>
      </c>
      <c r="Y633" s="650">
        <f t="shared" si="10869"/>
        <v>776838.39847679029</v>
      </c>
      <c r="Z633" s="650">
        <f t="shared" si="10869"/>
        <v>0</v>
      </c>
      <c r="AA633" s="650">
        <f t="shared" si="10869"/>
        <v>0</v>
      </c>
      <c r="AB633" s="650">
        <f t="shared" si="10869"/>
        <v>0</v>
      </c>
      <c r="AC633" s="650">
        <f t="shared" si="10869"/>
        <v>0</v>
      </c>
      <c r="AD633" s="650">
        <f t="shared" si="10869"/>
        <v>0</v>
      </c>
      <c r="AE633" s="650">
        <f t="shared" si="10869"/>
        <v>0</v>
      </c>
      <c r="AF633" s="650">
        <f t="shared" si="10869"/>
        <v>0</v>
      </c>
      <c r="AG633" s="650">
        <f t="shared" si="10869"/>
        <v>0</v>
      </c>
      <c r="AH633" s="650">
        <f t="shared" si="10869"/>
        <v>0</v>
      </c>
      <c r="AI633" s="650">
        <f t="shared" si="10869"/>
        <v>0</v>
      </c>
      <c r="AJ633" s="650">
        <f t="shared" si="10869"/>
        <v>0</v>
      </c>
      <c r="AK633" s="650">
        <f t="shared" si="10869"/>
        <v>0</v>
      </c>
      <c r="AL633" s="650">
        <f t="shared" si="10869"/>
        <v>0</v>
      </c>
      <c r="AM633" s="650">
        <f t="shared" si="10869"/>
        <v>0</v>
      </c>
      <c r="AN633" s="650">
        <f t="shared" si="10869"/>
        <v>0</v>
      </c>
      <c r="AO633" s="650">
        <f t="shared" si="10869"/>
        <v>0</v>
      </c>
      <c r="AP633" s="650">
        <f t="shared" si="10869"/>
        <v>0</v>
      </c>
      <c r="AQ633" s="650">
        <f t="shared" si="10869"/>
        <v>0</v>
      </c>
      <c r="AR633" s="650">
        <f t="shared" si="10869"/>
        <v>0</v>
      </c>
      <c r="AS633" s="650">
        <f t="shared" si="10869"/>
        <v>0</v>
      </c>
      <c r="AT633" s="650">
        <f t="shared" si="10869"/>
        <v>0</v>
      </c>
      <c r="AU633" s="613">
        <f t="shared" si="10515"/>
        <v>1004328.1555992754</v>
      </c>
      <c r="AV633" s="645">
        <f t="shared" si="10513"/>
        <v>0</v>
      </c>
      <c r="AW633" s="656">
        <f t="shared" si="10514"/>
        <v>0</v>
      </c>
      <c r="AX633" s="591"/>
    </row>
    <row r="634" spans="1:50" hidden="1" outlineLevel="1">
      <c r="A634" s="590"/>
      <c r="B634" s="636" t="s">
        <v>378</v>
      </c>
      <c r="C634" s="636" t="s">
        <v>829</v>
      </c>
      <c r="D634" s="651" t="s">
        <v>756</v>
      </c>
      <c r="E634" s="653"/>
      <c r="F634" s="640">
        <v>635932.96197478066</v>
      </c>
      <c r="G634" s="640">
        <f t="shared" si="10555"/>
        <v>635932.96197478066</v>
      </c>
      <c r="H634" s="653">
        <f t="shared" ref="H634" si="10870">+H635*$F634</f>
        <v>0</v>
      </c>
      <c r="I634" s="653">
        <f t="shared" ref="I634" si="10871">+I635*$F634</f>
        <v>0</v>
      </c>
      <c r="J634" s="653">
        <f t="shared" ref="J634" si="10872">+J635*$F634</f>
        <v>0</v>
      </c>
      <c r="K634" s="653">
        <f t="shared" ref="K634" si="10873">+K635*$F634</f>
        <v>0</v>
      </c>
      <c r="L634" s="653">
        <f t="shared" ref="L634" si="10874">+L635*$F634</f>
        <v>0</v>
      </c>
      <c r="M634" s="653">
        <f t="shared" ref="M634" si="10875">+M635*$F634</f>
        <v>0</v>
      </c>
      <c r="N634" s="653">
        <f t="shared" ref="N634" si="10876">+N635*$F634</f>
        <v>0</v>
      </c>
      <c r="O634" s="653">
        <f t="shared" ref="O634" si="10877">+O635*$F634</f>
        <v>0</v>
      </c>
      <c r="P634" s="653">
        <f t="shared" ref="P634" si="10878">+P635*$F634</f>
        <v>0</v>
      </c>
      <c r="Q634" s="653">
        <f t="shared" ref="Q634" si="10879">+Q635*$F634</f>
        <v>0</v>
      </c>
      <c r="R634" s="653">
        <f t="shared" ref="R634" si="10880">+R635*$F634</f>
        <v>0</v>
      </c>
      <c r="S634" s="653">
        <f t="shared" ref="S634" si="10881">+S635*$F634</f>
        <v>0</v>
      </c>
      <c r="T634" s="653">
        <f t="shared" ref="T634" si="10882">+T635*$F634</f>
        <v>0</v>
      </c>
      <c r="U634" s="653">
        <f t="shared" ref="U634" si="10883">+U635*$F634</f>
        <v>0</v>
      </c>
      <c r="V634" s="653">
        <f t="shared" ref="V634" si="10884">+V635*$F634</f>
        <v>0</v>
      </c>
      <c r="W634" s="653">
        <f t="shared" ref="W634" si="10885">+W635*$F634</f>
        <v>0</v>
      </c>
      <c r="X634" s="653">
        <f t="shared" ref="X634" si="10886">+X635*$F634</f>
        <v>50874.636957982453</v>
      </c>
      <c r="Y634" s="653">
        <f t="shared" ref="Y634" si="10887">+Y635*$F634</f>
        <v>585058.32501679822</v>
      </c>
      <c r="Z634" s="653">
        <f t="shared" ref="Z634" si="10888">+Z635*$F634</f>
        <v>0</v>
      </c>
      <c r="AA634" s="653">
        <f t="shared" ref="AA634" si="10889">+AA635*$F634</f>
        <v>0</v>
      </c>
      <c r="AB634" s="653">
        <f t="shared" ref="AB634" si="10890">+AB635*$F634</f>
        <v>0</v>
      </c>
      <c r="AC634" s="653">
        <f t="shared" ref="AC634" si="10891">+AC635*$F634</f>
        <v>0</v>
      </c>
      <c r="AD634" s="653">
        <f t="shared" ref="AD634" si="10892">+AD635*$F634</f>
        <v>0</v>
      </c>
      <c r="AE634" s="653">
        <f t="shared" ref="AE634" si="10893">+AE635*$F634</f>
        <v>0</v>
      </c>
      <c r="AF634" s="653">
        <f t="shared" ref="AF634" si="10894">+AF635*$F634</f>
        <v>0</v>
      </c>
      <c r="AG634" s="653">
        <f t="shared" ref="AG634" si="10895">+AG635*$F634</f>
        <v>0</v>
      </c>
      <c r="AH634" s="653">
        <f t="shared" ref="AH634" si="10896">+AH635*$F634</f>
        <v>0</v>
      </c>
      <c r="AI634" s="653">
        <f t="shared" ref="AI634" si="10897">+AI635*$F634</f>
        <v>0</v>
      </c>
      <c r="AJ634" s="653">
        <f t="shared" ref="AJ634" si="10898">+AJ635*$F634</f>
        <v>0</v>
      </c>
      <c r="AK634" s="653">
        <f t="shared" ref="AK634" si="10899">+AK635*$F634</f>
        <v>0</v>
      </c>
      <c r="AL634" s="653">
        <f t="shared" ref="AL634" si="10900">+AL635*$F634</f>
        <v>0</v>
      </c>
      <c r="AM634" s="653">
        <f t="shared" ref="AM634" si="10901">+AM635*$F634</f>
        <v>0</v>
      </c>
      <c r="AN634" s="653">
        <f t="shared" ref="AN634" si="10902">+AN635*$F634</f>
        <v>0</v>
      </c>
      <c r="AO634" s="653">
        <f t="shared" ref="AO634" si="10903">+AO635*$F634</f>
        <v>0</v>
      </c>
      <c r="AP634" s="653">
        <f t="shared" ref="AP634" si="10904">+AP635*$F634</f>
        <v>0</v>
      </c>
      <c r="AQ634" s="653">
        <f t="shared" ref="AQ634" si="10905">+AQ635*$F634</f>
        <v>0</v>
      </c>
      <c r="AR634" s="653">
        <f t="shared" ref="AR634" si="10906">+AR635*$F634</f>
        <v>0</v>
      </c>
      <c r="AS634" s="653">
        <f t="shared" ref="AS634" si="10907">+AS635*$F634</f>
        <v>0</v>
      </c>
      <c r="AT634" s="653">
        <f t="shared" ref="AT634" si="10908">+AT635*$F634</f>
        <v>0</v>
      </c>
      <c r="AU634" s="613">
        <f t="shared" si="10515"/>
        <v>635932.96197478066</v>
      </c>
      <c r="AV634" s="645">
        <f t="shared" si="10513"/>
        <v>0</v>
      </c>
      <c r="AW634" s="656">
        <f t="shared" si="10514"/>
        <v>0</v>
      </c>
      <c r="AX634" s="591"/>
    </row>
    <row r="635" spans="1:50" hidden="1" outlineLevel="1">
      <c r="A635" s="590"/>
      <c r="B635" s="636"/>
      <c r="C635" s="636"/>
      <c r="D635" s="651"/>
      <c r="E635" s="653"/>
      <c r="F635" s="640"/>
      <c r="G635" s="640">
        <f t="shared" si="10555"/>
        <v>1</v>
      </c>
      <c r="H635" s="658">
        <v>0</v>
      </c>
      <c r="I635" s="658">
        <v>0</v>
      </c>
      <c r="J635" s="658">
        <v>0</v>
      </c>
      <c r="K635" s="658">
        <v>0</v>
      </c>
      <c r="L635" s="658">
        <v>0</v>
      </c>
      <c r="M635" s="658">
        <v>0</v>
      </c>
      <c r="N635" s="658">
        <v>0</v>
      </c>
      <c r="O635" s="658">
        <v>0</v>
      </c>
      <c r="P635" s="658">
        <v>0</v>
      </c>
      <c r="Q635" s="658">
        <v>0</v>
      </c>
      <c r="R635" s="658">
        <v>0</v>
      </c>
      <c r="S635" s="658">
        <v>0</v>
      </c>
      <c r="T635" s="658">
        <v>0</v>
      </c>
      <c r="U635" s="658">
        <v>0</v>
      </c>
      <c r="V635" s="658">
        <v>0</v>
      </c>
      <c r="W635" s="658">
        <v>0</v>
      </c>
      <c r="X635" s="658">
        <v>0.08</v>
      </c>
      <c r="Y635" s="658">
        <v>0.92</v>
      </c>
      <c r="Z635" s="658">
        <v>0</v>
      </c>
      <c r="AA635" s="658">
        <v>0</v>
      </c>
      <c r="AB635" s="658">
        <v>0</v>
      </c>
      <c r="AC635" s="658">
        <v>0</v>
      </c>
      <c r="AD635" s="658">
        <v>0</v>
      </c>
      <c r="AE635" s="658">
        <v>0</v>
      </c>
      <c r="AF635" s="658">
        <v>0</v>
      </c>
      <c r="AG635" s="658">
        <v>0</v>
      </c>
      <c r="AH635" s="658">
        <v>0</v>
      </c>
      <c r="AI635" s="658">
        <v>0</v>
      </c>
      <c r="AJ635" s="658">
        <v>0</v>
      </c>
      <c r="AK635" s="658">
        <v>0</v>
      </c>
      <c r="AL635" s="658">
        <v>0</v>
      </c>
      <c r="AM635" s="658">
        <v>0</v>
      </c>
      <c r="AN635" s="658">
        <v>0</v>
      </c>
      <c r="AO635" s="658">
        <v>0</v>
      </c>
      <c r="AP635" s="658">
        <v>0</v>
      </c>
      <c r="AQ635" s="658">
        <v>0</v>
      </c>
      <c r="AR635" s="658">
        <v>0</v>
      </c>
      <c r="AS635" s="658">
        <v>0</v>
      </c>
      <c r="AT635" s="658">
        <v>0</v>
      </c>
      <c r="AU635" s="613">
        <f t="shared" si="10515"/>
        <v>1</v>
      </c>
      <c r="AV635" s="645">
        <f t="shared" si="10513"/>
        <v>1</v>
      </c>
      <c r="AW635" s="656" t="e">
        <f t="shared" si="10514"/>
        <v>#DIV/0!</v>
      </c>
      <c r="AX635" s="591"/>
    </row>
    <row r="636" spans="1:50" hidden="1" outlineLevel="1">
      <c r="A636" s="590"/>
      <c r="B636" s="636" t="s">
        <v>378</v>
      </c>
      <c r="C636" s="636" t="s">
        <v>830</v>
      </c>
      <c r="D636" s="651" t="s">
        <v>700</v>
      </c>
      <c r="E636" s="653"/>
      <c r="F636" s="640">
        <v>0</v>
      </c>
      <c r="G636" s="640">
        <f t="shared" si="10555"/>
        <v>0</v>
      </c>
      <c r="H636" s="653">
        <f t="shared" ref="H636" si="10909">+H637*$F636</f>
        <v>0</v>
      </c>
      <c r="I636" s="653">
        <f t="shared" ref="I636" si="10910">+I637*$F636</f>
        <v>0</v>
      </c>
      <c r="J636" s="653">
        <f t="shared" ref="J636" si="10911">+J637*$F636</f>
        <v>0</v>
      </c>
      <c r="K636" s="653">
        <f t="shared" ref="K636" si="10912">+K637*$F636</f>
        <v>0</v>
      </c>
      <c r="L636" s="653">
        <f t="shared" ref="L636" si="10913">+L637*$F636</f>
        <v>0</v>
      </c>
      <c r="M636" s="653">
        <f t="shared" ref="M636" si="10914">+M637*$F636</f>
        <v>0</v>
      </c>
      <c r="N636" s="653">
        <f t="shared" ref="N636" si="10915">+N637*$F636</f>
        <v>0</v>
      </c>
      <c r="O636" s="653">
        <f t="shared" ref="O636" si="10916">+O637*$F636</f>
        <v>0</v>
      </c>
      <c r="P636" s="653">
        <f t="shared" ref="P636" si="10917">+P637*$F636</f>
        <v>0</v>
      </c>
      <c r="Q636" s="653">
        <f t="shared" ref="Q636" si="10918">+Q637*$F636</f>
        <v>0</v>
      </c>
      <c r="R636" s="653">
        <f t="shared" ref="R636" si="10919">+R637*$F636</f>
        <v>0</v>
      </c>
      <c r="S636" s="653">
        <f t="shared" ref="S636" si="10920">+S637*$F636</f>
        <v>0</v>
      </c>
      <c r="T636" s="653">
        <f t="shared" ref="T636" si="10921">+T637*$F636</f>
        <v>0</v>
      </c>
      <c r="U636" s="653">
        <f t="shared" ref="U636" si="10922">+U637*$F636</f>
        <v>0</v>
      </c>
      <c r="V636" s="653">
        <f t="shared" ref="V636" si="10923">+V637*$F636</f>
        <v>0</v>
      </c>
      <c r="W636" s="653">
        <f t="shared" ref="W636" si="10924">+W637*$F636</f>
        <v>0</v>
      </c>
      <c r="X636" s="653">
        <f t="shared" ref="X636" si="10925">+X637*$F636</f>
        <v>0</v>
      </c>
      <c r="Y636" s="653">
        <f t="shared" ref="Y636" si="10926">+Y637*$F636</f>
        <v>0</v>
      </c>
      <c r="Z636" s="653">
        <f t="shared" ref="Z636" si="10927">+Z637*$F636</f>
        <v>0</v>
      </c>
      <c r="AA636" s="653">
        <f t="shared" ref="AA636" si="10928">+AA637*$F636</f>
        <v>0</v>
      </c>
      <c r="AB636" s="653">
        <f t="shared" ref="AB636" si="10929">+AB637*$F636</f>
        <v>0</v>
      </c>
      <c r="AC636" s="653">
        <f t="shared" ref="AC636" si="10930">+AC637*$F636</f>
        <v>0</v>
      </c>
      <c r="AD636" s="653">
        <f t="shared" ref="AD636" si="10931">+AD637*$F636</f>
        <v>0</v>
      </c>
      <c r="AE636" s="653">
        <f t="shared" ref="AE636" si="10932">+AE637*$F636</f>
        <v>0</v>
      </c>
      <c r="AF636" s="653">
        <f t="shared" ref="AF636" si="10933">+AF637*$F636</f>
        <v>0</v>
      </c>
      <c r="AG636" s="653">
        <f t="shared" ref="AG636" si="10934">+AG637*$F636</f>
        <v>0</v>
      </c>
      <c r="AH636" s="653">
        <f t="shared" ref="AH636" si="10935">+AH637*$F636</f>
        <v>0</v>
      </c>
      <c r="AI636" s="653">
        <f t="shared" ref="AI636" si="10936">+AI637*$F636</f>
        <v>0</v>
      </c>
      <c r="AJ636" s="653">
        <f t="shared" ref="AJ636" si="10937">+AJ637*$F636</f>
        <v>0</v>
      </c>
      <c r="AK636" s="653">
        <f t="shared" ref="AK636" si="10938">+AK637*$F636</f>
        <v>0</v>
      </c>
      <c r="AL636" s="653">
        <f t="shared" ref="AL636" si="10939">+AL637*$F636</f>
        <v>0</v>
      </c>
      <c r="AM636" s="653">
        <f t="shared" ref="AM636" si="10940">+AM637*$F636</f>
        <v>0</v>
      </c>
      <c r="AN636" s="653">
        <f t="shared" ref="AN636" si="10941">+AN637*$F636</f>
        <v>0</v>
      </c>
      <c r="AO636" s="653">
        <f t="shared" ref="AO636" si="10942">+AO637*$F636</f>
        <v>0</v>
      </c>
      <c r="AP636" s="653">
        <f t="shared" ref="AP636" si="10943">+AP637*$F636</f>
        <v>0</v>
      </c>
      <c r="AQ636" s="653">
        <f t="shared" ref="AQ636" si="10944">+AQ637*$F636</f>
        <v>0</v>
      </c>
      <c r="AR636" s="653">
        <f t="shared" ref="AR636" si="10945">+AR637*$F636</f>
        <v>0</v>
      </c>
      <c r="AS636" s="653">
        <f t="shared" ref="AS636" si="10946">+AS637*$F636</f>
        <v>0</v>
      </c>
      <c r="AT636" s="653">
        <f t="shared" ref="AT636" si="10947">+AT637*$F636</f>
        <v>0</v>
      </c>
      <c r="AU636" s="613">
        <f t="shared" si="10515"/>
        <v>0</v>
      </c>
      <c r="AV636" s="645">
        <f t="shared" si="10513"/>
        <v>0</v>
      </c>
      <c r="AW636" s="656" t="e">
        <f t="shared" si="10514"/>
        <v>#DIV/0!</v>
      </c>
      <c r="AX636" s="591"/>
    </row>
    <row r="637" spans="1:50" hidden="1" outlineLevel="1">
      <c r="A637" s="590"/>
      <c r="B637" s="636"/>
      <c r="C637" s="636"/>
      <c r="D637" s="651"/>
      <c r="E637" s="653"/>
      <c r="F637" s="640"/>
      <c r="G637" s="640">
        <f t="shared" si="10555"/>
        <v>1</v>
      </c>
      <c r="H637" s="658">
        <v>0</v>
      </c>
      <c r="I637" s="658">
        <v>0</v>
      </c>
      <c r="J637" s="658">
        <v>0</v>
      </c>
      <c r="K637" s="658">
        <v>0</v>
      </c>
      <c r="L637" s="658">
        <v>0</v>
      </c>
      <c r="M637" s="658">
        <v>0</v>
      </c>
      <c r="N637" s="658">
        <v>0</v>
      </c>
      <c r="O637" s="658">
        <v>0</v>
      </c>
      <c r="P637" s="658">
        <v>0</v>
      </c>
      <c r="Q637" s="658">
        <v>0</v>
      </c>
      <c r="R637" s="658">
        <v>0</v>
      </c>
      <c r="S637" s="658">
        <v>0</v>
      </c>
      <c r="T637" s="658">
        <v>0</v>
      </c>
      <c r="U637" s="658">
        <v>0</v>
      </c>
      <c r="V637" s="658">
        <v>0</v>
      </c>
      <c r="W637" s="658">
        <v>0</v>
      </c>
      <c r="X637" s="658">
        <v>0.08</v>
      </c>
      <c r="Y637" s="658">
        <v>0.92</v>
      </c>
      <c r="Z637" s="658">
        <v>0</v>
      </c>
      <c r="AA637" s="658">
        <v>0</v>
      </c>
      <c r="AB637" s="658">
        <v>0</v>
      </c>
      <c r="AC637" s="658">
        <v>0</v>
      </c>
      <c r="AD637" s="658">
        <v>0</v>
      </c>
      <c r="AE637" s="658">
        <v>0</v>
      </c>
      <c r="AF637" s="658">
        <v>0</v>
      </c>
      <c r="AG637" s="658">
        <v>0</v>
      </c>
      <c r="AH637" s="658">
        <v>0</v>
      </c>
      <c r="AI637" s="658">
        <v>0</v>
      </c>
      <c r="AJ637" s="658">
        <v>0</v>
      </c>
      <c r="AK637" s="658">
        <v>0</v>
      </c>
      <c r="AL637" s="658">
        <v>0</v>
      </c>
      <c r="AM637" s="658">
        <v>0</v>
      </c>
      <c r="AN637" s="658">
        <v>0</v>
      </c>
      <c r="AO637" s="658">
        <v>0</v>
      </c>
      <c r="AP637" s="658">
        <v>0</v>
      </c>
      <c r="AQ637" s="658">
        <v>0</v>
      </c>
      <c r="AR637" s="658">
        <v>0</v>
      </c>
      <c r="AS637" s="658">
        <v>0</v>
      </c>
      <c r="AT637" s="658">
        <v>0</v>
      </c>
      <c r="AU637" s="613">
        <f t="shared" si="10515"/>
        <v>1</v>
      </c>
      <c r="AV637" s="645">
        <f t="shared" si="10513"/>
        <v>1</v>
      </c>
      <c r="AW637" s="656" t="e">
        <f t="shared" si="10514"/>
        <v>#DIV/0!</v>
      </c>
      <c r="AX637" s="591"/>
    </row>
    <row r="638" spans="1:50" hidden="1" outlineLevel="1">
      <c r="A638" s="590"/>
      <c r="B638" s="636" t="s">
        <v>378</v>
      </c>
      <c r="C638" s="636" t="s">
        <v>831</v>
      </c>
      <c r="D638" s="651" t="s">
        <v>721</v>
      </c>
      <c r="E638" s="653"/>
      <c r="F638" s="640">
        <v>30738.774229178391</v>
      </c>
      <c r="G638" s="640">
        <f t="shared" si="10555"/>
        <v>30738.774229178391</v>
      </c>
      <c r="H638" s="653">
        <f t="shared" ref="H638" si="10948">+H639*$F638</f>
        <v>0</v>
      </c>
      <c r="I638" s="653">
        <f t="shared" ref="I638" si="10949">+I639*$F638</f>
        <v>0</v>
      </c>
      <c r="J638" s="653">
        <f t="shared" ref="J638" si="10950">+J639*$F638</f>
        <v>0</v>
      </c>
      <c r="K638" s="653">
        <f t="shared" ref="K638" si="10951">+K639*$F638</f>
        <v>0</v>
      </c>
      <c r="L638" s="653">
        <f t="shared" ref="L638" si="10952">+L639*$F638</f>
        <v>0</v>
      </c>
      <c r="M638" s="653">
        <f t="shared" ref="M638" si="10953">+M639*$F638</f>
        <v>0</v>
      </c>
      <c r="N638" s="653">
        <f t="shared" ref="N638" si="10954">+N639*$F638</f>
        <v>0</v>
      </c>
      <c r="O638" s="653">
        <f t="shared" ref="O638" si="10955">+O639*$F638</f>
        <v>0</v>
      </c>
      <c r="P638" s="653">
        <f t="shared" ref="P638" si="10956">+P639*$F638</f>
        <v>0</v>
      </c>
      <c r="Q638" s="653">
        <f t="shared" ref="Q638" si="10957">+Q639*$F638</f>
        <v>0</v>
      </c>
      <c r="R638" s="653">
        <f t="shared" ref="R638" si="10958">+R639*$F638</f>
        <v>0</v>
      </c>
      <c r="S638" s="653">
        <f t="shared" ref="S638" si="10959">+S639*$F638</f>
        <v>0</v>
      </c>
      <c r="T638" s="653">
        <f t="shared" ref="T638" si="10960">+T639*$F638</f>
        <v>0</v>
      </c>
      <c r="U638" s="653">
        <f t="shared" ref="U638" si="10961">+U639*$F638</f>
        <v>0</v>
      </c>
      <c r="V638" s="653">
        <f t="shared" ref="V638" si="10962">+V639*$F638</f>
        <v>0</v>
      </c>
      <c r="W638" s="653">
        <f t="shared" ref="W638" si="10963">+W639*$F638</f>
        <v>0</v>
      </c>
      <c r="X638" s="653">
        <f t="shared" ref="X638" si="10964">+X639*$F638</f>
        <v>2459.1019383342714</v>
      </c>
      <c r="Y638" s="653">
        <f t="shared" ref="Y638" si="10965">+Y639*$F638</f>
        <v>28279.672290844119</v>
      </c>
      <c r="Z638" s="653">
        <f t="shared" ref="Z638" si="10966">+Z639*$F638</f>
        <v>0</v>
      </c>
      <c r="AA638" s="653">
        <f t="shared" ref="AA638" si="10967">+AA639*$F638</f>
        <v>0</v>
      </c>
      <c r="AB638" s="653">
        <f t="shared" ref="AB638" si="10968">+AB639*$F638</f>
        <v>0</v>
      </c>
      <c r="AC638" s="653">
        <f t="shared" ref="AC638" si="10969">+AC639*$F638</f>
        <v>0</v>
      </c>
      <c r="AD638" s="653">
        <f t="shared" ref="AD638" si="10970">+AD639*$F638</f>
        <v>0</v>
      </c>
      <c r="AE638" s="653">
        <f t="shared" ref="AE638" si="10971">+AE639*$F638</f>
        <v>0</v>
      </c>
      <c r="AF638" s="653">
        <f t="shared" ref="AF638" si="10972">+AF639*$F638</f>
        <v>0</v>
      </c>
      <c r="AG638" s="653">
        <f t="shared" ref="AG638" si="10973">+AG639*$F638</f>
        <v>0</v>
      </c>
      <c r="AH638" s="653">
        <f t="shared" ref="AH638" si="10974">+AH639*$F638</f>
        <v>0</v>
      </c>
      <c r="AI638" s="653">
        <f t="shared" ref="AI638" si="10975">+AI639*$F638</f>
        <v>0</v>
      </c>
      <c r="AJ638" s="653">
        <f t="shared" ref="AJ638" si="10976">+AJ639*$F638</f>
        <v>0</v>
      </c>
      <c r="AK638" s="653">
        <f t="shared" ref="AK638" si="10977">+AK639*$F638</f>
        <v>0</v>
      </c>
      <c r="AL638" s="653">
        <f t="shared" ref="AL638" si="10978">+AL639*$F638</f>
        <v>0</v>
      </c>
      <c r="AM638" s="653">
        <f t="shared" ref="AM638" si="10979">+AM639*$F638</f>
        <v>0</v>
      </c>
      <c r="AN638" s="653">
        <f t="shared" ref="AN638" si="10980">+AN639*$F638</f>
        <v>0</v>
      </c>
      <c r="AO638" s="653">
        <f t="shared" ref="AO638" si="10981">+AO639*$F638</f>
        <v>0</v>
      </c>
      <c r="AP638" s="653">
        <f t="shared" ref="AP638" si="10982">+AP639*$F638</f>
        <v>0</v>
      </c>
      <c r="AQ638" s="653">
        <f t="shared" ref="AQ638" si="10983">+AQ639*$F638</f>
        <v>0</v>
      </c>
      <c r="AR638" s="653">
        <f t="shared" ref="AR638" si="10984">+AR639*$F638</f>
        <v>0</v>
      </c>
      <c r="AS638" s="653">
        <f t="shared" ref="AS638" si="10985">+AS639*$F638</f>
        <v>0</v>
      </c>
      <c r="AT638" s="653">
        <f t="shared" ref="AT638" si="10986">+AT639*$F638</f>
        <v>0</v>
      </c>
      <c r="AU638" s="613">
        <f t="shared" si="10515"/>
        <v>30738.774229178391</v>
      </c>
      <c r="AV638" s="645">
        <f t="shared" si="10513"/>
        <v>0</v>
      </c>
      <c r="AW638" s="656">
        <f t="shared" si="10514"/>
        <v>0</v>
      </c>
      <c r="AX638" s="591"/>
    </row>
    <row r="639" spans="1:50" hidden="1" outlineLevel="1">
      <c r="A639" s="590"/>
      <c r="B639" s="636"/>
      <c r="C639" s="636"/>
      <c r="D639" s="651"/>
      <c r="E639" s="653"/>
      <c r="F639" s="640"/>
      <c r="G639" s="640">
        <f t="shared" si="10555"/>
        <v>1</v>
      </c>
      <c r="H639" s="658">
        <v>0</v>
      </c>
      <c r="I639" s="658">
        <v>0</v>
      </c>
      <c r="J639" s="658">
        <v>0</v>
      </c>
      <c r="K639" s="658">
        <v>0</v>
      </c>
      <c r="L639" s="658">
        <v>0</v>
      </c>
      <c r="M639" s="658">
        <v>0</v>
      </c>
      <c r="N639" s="658">
        <v>0</v>
      </c>
      <c r="O639" s="658">
        <v>0</v>
      </c>
      <c r="P639" s="658">
        <v>0</v>
      </c>
      <c r="Q639" s="658">
        <v>0</v>
      </c>
      <c r="R639" s="658">
        <v>0</v>
      </c>
      <c r="S639" s="658">
        <v>0</v>
      </c>
      <c r="T639" s="658">
        <v>0</v>
      </c>
      <c r="U639" s="658">
        <v>0</v>
      </c>
      <c r="V639" s="658">
        <v>0</v>
      </c>
      <c r="W639" s="658">
        <v>0</v>
      </c>
      <c r="X639" s="658">
        <v>0.08</v>
      </c>
      <c r="Y639" s="658">
        <v>0.92</v>
      </c>
      <c r="Z639" s="658">
        <v>0</v>
      </c>
      <c r="AA639" s="658">
        <v>0</v>
      </c>
      <c r="AB639" s="658">
        <v>0</v>
      </c>
      <c r="AC639" s="658">
        <v>0</v>
      </c>
      <c r="AD639" s="658">
        <v>0</v>
      </c>
      <c r="AE639" s="658">
        <v>0</v>
      </c>
      <c r="AF639" s="658">
        <v>0</v>
      </c>
      <c r="AG639" s="658">
        <v>0</v>
      </c>
      <c r="AH639" s="658">
        <v>0</v>
      </c>
      <c r="AI639" s="658">
        <v>0</v>
      </c>
      <c r="AJ639" s="658">
        <v>0</v>
      </c>
      <c r="AK639" s="658">
        <v>0</v>
      </c>
      <c r="AL639" s="658">
        <v>0</v>
      </c>
      <c r="AM639" s="658">
        <v>0</v>
      </c>
      <c r="AN639" s="658">
        <v>0</v>
      </c>
      <c r="AO639" s="658">
        <v>0</v>
      </c>
      <c r="AP639" s="658">
        <v>0</v>
      </c>
      <c r="AQ639" s="658">
        <v>0</v>
      </c>
      <c r="AR639" s="658">
        <v>0</v>
      </c>
      <c r="AS639" s="658">
        <v>0</v>
      </c>
      <c r="AT639" s="658">
        <v>0</v>
      </c>
      <c r="AU639" s="613">
        <f t="shared" si="10515"/>
        <v>1</v>
      </c>
      <c r="AV639" s="645">
        <f t="shared" si="10513"/>
        <v>1</v>
      </c>
      <c r="AW639" s="656" t="e">
        <f t="shared" si="10514"/>
        <v>#DIV/0!</v>
      </c>
      <c r="AX639" s="591"/>
    </row>
    <row r="640" spans="1:50" hidden="1" outlineLevel="1">
      <c r="A640" s="590"/>
      <c r="B640" s="636" t="s">
        <v>378</v>
      </c>
      <c r="C640" s="636" t="s">
        <v>832</v>
      </c>
      <c r="D640" s="651" t="s">
        <v>706</v>
      </c>
      <c r="E640" s="653"/>
      <c r="F640" s="640">
        <v>93990.747555575217</v>
      </c>
      <c r="G640" s="640">
        <f t="shared" si="10555"/>
        <v>93990.747555575217</v>
      </c>
      <c r="H640" s="653">
        <f t="shared" ref="H640" si="10987">+H641*$F640</f>
        <v>0</v>
      </c>
      <c r="I640" s="653">
        <f t="shared" ref="I640" si="10988">+I641*$F640</f>
        <v>0</v>
      </c>
      <c r="J640" s="653">
        <f t="shared" ref="J640" si="10989">+J641*$F640</f>
        <v>0</v>
      </c>
      <c r="K640" s="653">
        <f t="shared" ref="K640" si="10990">+K641*$F640</f>
        <v>0</v>
      </c>
      <c r="L640" s="653">
        <f t="shared" ref="L640" si="10991">+L641*$F640</f>
        <v>0</v>
      </c>
      <c r="M640" s="653">
        <f t="shared" ref="M640" si="10992">+M641*$F640</f>
        <v>0</v>
      </c>
      <c r="N640" s="653">
        <f t="shared" ref="N640" si="10993">+N641*$F640</f>
        <v>0</v>
      </c>
      <c r="O640" s="653">
        <f t="shared" ref="O640" si="10994">+O641*$F640</f>
        <v>0</v>
      </c>
      <c r="P640" s="653">
        <f t="shared" ref="P640" si="10995">+P641*$F640</f>
        <v>0</v>
      </c>
      <c r="Q640" s="653">
        <f t="shared" ref="Q640" si="10996">+Q641*$F640</f>
        <v>0</v>
      </c>
      <c r="R640" s="653">
        <f t="shared" ref="R640" si="10997">+R641*$F640</f>
        <v>0</v>
      </c>
      <c r="S640" s="653">
        <f t="shared" ref="S640" si="10998">+S641*$F640</f>
        <v>0</v>
      </c>
      <c r="T640" s="653">
        <f t="shared" ref="T640" si="10999">+T641*$F640</f>
        <v>0</v>
      </c>
      <c r="U640" s="653">
        <f t="shared" ref="U640" si="11000">+U641*$F640</f>
        <v>0</v>
      </c>
      <c r="V640" s="653">
        <f t="shared" ref="V640" si="11001">+V641*$F640</f>
        <v>0</v>
      </c>
      <c r="W640" s="653">
        <f t="shared" ref="W640" si="11002">+W641*$F640</f>
        <v>21617.8719377823</v>
      </c>
      <c r="X640" s="653">
        <f t="shared" ref="X640" si="11003">+X641*$F640</f>
        <v>72372.875617792917</v>
      </c>
      <c r="Y640" s="653">
        <f t="shared" ref="Y640" si="11004">+Y641*$F640</f>
        <v>0</v>
      </c>
      <c r="Z640" s="653">
        <f t="shared" ref="Z640" si="11005">+Z641*$F640</f>
        <v>0</v>
      </c>
      <c r="AA640" s="653">
        <f t="shared" ref="AA640" si="11006">+AA641*$F640</f>
        <v>0</v>
      </c>
      <c r="AB640" s="653">
        <f t="shared" ref="AB640" si="11007">+AB641*$F640</f>
        <v>0</v>
      </c>
      <c r="AC640" s="653">
        <f t="shared" ref="AC640" si="11008">+AC641*$F640</f>
        <v>0</v>
      </c>
      <c r="AD640" s="653">
        <f t="shared" ref="AD640" si="11009">+AD641*$F640</f>
        <v>0</v>
      </c>
      <c r="AE640" s="653">
        <f t="shared" ref="AE640" si="11010">+AE641*$F640</f>
        <v>0</v>
      </c>
      <c r="AF640" s="653">
        <f t="shared" ref="AF640" si="11011">+AF641*$F640</f>
        <v>0</v>
      </c>
      <c r="AG640" s="653">
        <f t="shared" ref="AG640" si="11012">+AG641*$F640</f>
        <v>0</v>
      </c>
      <c r="AH640" s="653">
        <f t="shared" ref="AH640" si="11013">+AH641*$F640</f>
        <v>0</v>
      </c>
      <c r="AI640" s="653">
        <f t="shared" ref="AI640" si="11014">+AI641*$F640</f>
        <v>0</v>
      </c>
      <c r="AJ640" s="653">
        <f t="shared" ref="AJ640" si="11015">+AJ641*$F640</f>
        <v>0</v>
      </c>
      <c r="AK640" s="653">
        <f t="shared" ref="AK640" si="11016">+AK641*$F640</f>
        <v>0</v>
      </c>
      <c r="AL640" s="653">
        <f t="shared" ref="AL640" si="11017">+AL641*$F640</f>
        <v>0</v>
      </c>
      <c r="AM640" s="653">
        <f t="shared" ref="AM640" si="11018">+AM641*$F640</f>
        <v>0</v>
      </c>
      <c r="AN640" s="653">
        <f t="shared" ref="AN640" si="11019">+AN641*$F640</f>
        <v>0</v>
      </c>
      <c r="AO640" s="653">
        <f t="shared" ref="AO640" si="11020">+AO641*$F640</f>
        <v>0</v>
      </c>
      <c r="AP640" s="653">
        <f t="shared" ref="AP640" si="11021">+AP641*$F640</f>
        <v>0</v>
      </c>
      <c r="AQ640" s="653">
        <f t="shared" ref="AQ640" si="11022">+AQ641*$F640</f>
        <v>0</v>
      </c>
      <c r="AR640" s="653">
        <f t="shared" ref="AR640" si="11023">+AR641*$F640</f>
        <v>0</v>
      </c>
      <c r="AS640" s="653">
        <f t="shared" ref="AS640" si="11024">+AS641*$F640</f>
        <v>0</v>
      </c>
      <c r="AT640" s="653">
        <f t="shared" ref="AT640" si="11025">+AT641*$F640</f>
        <v>0</v>
      </c>
      <c r="AU640" s="613">
        <f t="shared" si="10515"/>
        <v>93990.747555575217</v>
      </c>
      <c r="AV640" s="645">
        <f t="shared" si="10513"/>
        <v>0</v>
      </c>
      <c r="AW640" s="656">
        <f t="shared" si="10514"/>
        <v>0</v>
      </c>
      <c r="AX640" s="591"/>
    </row>
    <row r="641" spans="1:50" hidden="1" outlineLevel="1">
      <c r="A641" s="590"/>
      <c r="B641" s="636"/>
      <c r="C641" s="636"/>
      <c r="D641" s="651"/>
      <c r="E641" s="653"/>
      <c r="F641" s="640"/>
      <c r="G641" s="640">
        <f t="shared" si="10555"/>
        <v>1</v>
      </c>
      <c r="H641" s="658">
        <v>0</v>
      </c>
      <c r="I641" s="658">
        <v>0</v>
      </c>
      <c r="J641" s="658">
        <v>0</v>
      </c>
      <c r="K641" s="658">
        <v>0</v>
      </c>
      <c r="L641" s="658">
        <v>0</v>
      </c>
      <c r="M641" s="658">
        <v>0</v>
      </c>
      <c r="N641" s="658">
        <v>0</v>
      </c>
      <c r="O641" s="658">
        <v>0</v>
      </c>
      <c r="P641" s="658">
        <v>0</v>
      </c>
      <c r="Q641" s="658">
        <v>0</v>
      </c>
      <c r="R641" s="658">
        <v>0</v>
      </c>
      <c r="S641" s="658">
        <v>0</v>
      </c>
      <c r="T641" s="658">
        <v>0</v>
      </c>
      <c r="U641" s="658">
        <v>0</v>
      </c>
      <c r="V641" s="658">
        <v>0</v>
      </c>
      <c r="W641" s="658">
        <v>0.23</v>
      </c>
      <c r="X641" s="658">
        <v>0.77</v>
      </c>
      <c r="Y641" s="658">
        <v>0</v>
      </c>
      <c r="Z641" s="658">
        <v>0</v>
      </c>
      <c r="AA641" s="658">
        <v>0</v>
      </c>
      <c r="AB641" s="658">
        <v>0</v>
      </c>
      <c r="AC641" s="658">
        <v>0</v>
      </c>
      <c r="AD641" s="658">
        <v>0</v>
      </c>
      <c r="AE641" s="658">
        <v>0</v>
      </c>
      <c r="AF641" s="658">
        <v>0</v>
      </c>
      <c r="AG641" s="658">
        <v>0</v>
      </c>
      <c r="AH641" s="658">
        <v>0</v>
      </c>
      <c r="AI641" s="658">
        <v>0</v>
      </c>
      <c r="AJ641" s="658">
        <v>0</v>
      </c>
      <c r="AK641" s="658">
        <v>0</v>
      </c>
      <c r="AL641" s="658">
        <v>0</v>
      </c>
      <c r="AM641" s="658">
        <v>0</v>
      </c>
      <c r="AN641" s="658">
        <v>0</v>
      </c>
      <c r="AO641" s="658">
        <v>0</v>
      </c>
      <c r="AP641" s="658">
        <v>0</v>
      </c>
      <c r="AQ641" s="658">
        <v>0</v>
      </c>
      <c r="AR641" s="658">
        <v>0</v>
      </c>
      <c r="AS641" s="658">
        <v>0</v>
      </c>
      <c r="AT641" s="658">
        <v>0</v>
      </c>
      <c r="AU641" s="613">
        <f t="shared" si="10515"/>
        <v>1</v>
      </c>
      <c r="AV641" s="645">
        <f t="shared" si="10513"/>
        <v>1</v>
      </c>
      <c r="AW641" s="656" t="e">
        <f t="shared" si="10514"/>
        <v>#DIV/0!</v>
      </c>
      <c r="AX641" s="591"/>
    </row>
    <row r="642" spans="1:50" hidden="1" outlineLevel="1">
      <c r="A642" s="590"/>
      <c r="B642" s="636" t="s">
        <v>378</v>
      </c>
      <c r="C642" s="636" t="s">
        <v>833</v>
      </c>
      <c r="D642" s="651" t="s">
        <v>704</v>
      </c>
      <c r="E642" s="653"/>
      <c r="F642" s="640">
        <v>65947.844481971581</v>
      </c>
      <c r="G642" s="640">
        <f t="shared" si="10555"/>
        <v>65947.844481971581</v>
      </c>
      <c r="H642" s="653">
        <f t="shared" ref="H642" si="11026">+H643*$F642</f>
        <v>0</v>
      </c>
      <c r="I642" s="653">
        <f t="shared" ref="I642" si="11027">+I643*$F642</f>
        <v>0</v>
      </c>
      <c r="J642" s="653">
        <f t="shared" ref="J642" si="11028">+J643*$F642</f>
        <v>0</v>
      </c>
      <c r="K642" s="653">
        <f t="shared" ref="K642" si="11029">+K643*$F642</f>
        <v>0</v>
      </c>
      <c r="L642" s="653">
        <f t="shared" ref="L642" si="11030">+L643*$F642</f>
        <v>0</v>
      </c>
      <c r="M642" s="653">
        <f t="shared" ref="M642" si="11031">+M643*$F642</f>
        <v>0</v>
      </c>
      <c r="N642" s="653">
        <f t="shared" ref="N642" si="11032">+N643*$F642</f>
        <v>0</v>
      </c>
      <c r="O642" s="653">
        <f t="shared" ref="O642" si="11033">+O643*$F642</f>
        <v>0</v>
      </c>
      <c r="P642" s="653">
        <f t="shared" ref="P642" si="11034">+P643*$F642</f>
        <v>0</v>
      </c>
      <c r="Q642" s="653">
        <f t="shared" ref="Q642" si="11035">+Q643*$F642</f>
        <v>0</v>
      </c>
      <c r="R642" s="653">
        <f t="shared" ref="R642" si="11036">+R643*$F642</f>
        <v>0</v>
      </c>
      <c r="S642" s="653">
        <f t="shared" ref="S642" si="11037">+S643*$F642</f>
        <v>0</v>
      </c>
      <c r="T642" s="653">
        <f t="shared" ref="T642" si="11038">+T643*$F642</f>
        <v>0</v>
      </c>
      <c r="U642" s="653">
        <f t="shared" ref="U642" si="11039">+U643*$F642</f>
        <v>0</v>
      </c>
      <c r="V642" s="653">
        <f t="shared" ref="V642" si="11040">+V643*$F642</f>
        <v>0</v>
      </c>
      <c r="W642" s="653">
        <f t="shared" ref="W642" si="11041">+W643*$F642</f>
        <v>12530.090451574601</v>
      </c>
      <c r="X642" s="653">
        <f t="shared" ref="X642" si="11042">+X643*$F642</f>
        <v>53417.754030396987</v>
      </c>
      <c r="Y642" s="653">
        <f t="shared" ref="Y642" si="11043">+Y643*$F642</f>
        <v>0</v>
      </c>
      <c r="Z642" s="653">
        <f t="shared" ref="Z642" si="11044">+Z643*$F642</f>
        <v>0</v>
      </c>
      <c r="AA642" s="653">
        <f t="shared" ref="AA642" si="11045">+AA643*$F642</f>
        <v>0</v>
      </c>
      <c r="AB642" s="653">
        <f t="shared" ref="AB642" si="11046">+AB643*$F642</f>
        <v>0</v>
      </c>
      <c r="AC642" s="653">
        <f t="shared" ref="AC642" si="11047">+AC643*$F642</f>
        <v>0</v>
      </c>
      <c r="AD642" s="653">
        <f t="shared" ref="AD642" si="11048">+AD643*$F642</f>
        <v>0</v>
      </c>
      <c r="AE642" s="653">
        <f t="shared" ref="AE642" si="11049">+AE643*$F642</f>
        <v>0</v>
      </c>
      <c r="AF642" s="653">
        <f t="shared" ref="AF642" si="11050">+AF643*$F642</f>
        <v>0</v>
      </c>
      <c r="AG642" s="653">
        <f t="shared" ref="AG642" si="11051">+AG643*$F642</f>
        <v>0</v>
      </c>
      <c r="AH642" s="653">
        <f t="shared" ref="AH642" si="11052">+AH643*$F642</f>
        <v>0</v>
      </c>
      <c r="AI642" s="653">
        <f t="shared" ref="AI642" si="11053">+AI643*$F642</f>
        <v>0</v>
      </c>
      <c r="AJ642" s="653">
        <f t="shared" ref="AJ642" si="11054">+AJ643*$F642</f>
        <v>0</v>
      </c>
      <c r="AK642" s="653">
        <f t="shared" ref="AK642" si="11055">+AK643*$F642</f>
        <v>0</v>
      </c>
      <c r="AL642" s="653">
        <f t="shared" ref="AL642" si="11056">+AL643*$F642</f>
        <v>0</v>
      </c>
      <c r="AM642" s="653">
        <f t="shared" ref="AM642" si="11057">+AM643*$F642</f>
        <v>0</v>
      </c>
      <c r="AN642" s="653">
        <f t="shared" ref="AN642" si="11058">+AN643*$F642</f>
        <v>0</v>
      </c>
      <c r="AO642" s="653">
        <f t="shared" ref="AO642" si="11059">+AO643*$F642</f>
        <v>0</v>
      </c>
      <c r="AP642" s="653">
        <f t="shared" ref="AP642" si="11060">+AP643*$F642</f>
        <v>0</v>
      </c>
      <c r="AQ642" s="653">
        <f t="shared" ref="AQ642" si="11061">+AQ643*$F642</f>
        <v>0</v>
      </c>
      <c r="AR642" s="653">
        <f t="shared" ref="AR642" si="11062">+AR643*$F642</f>
        <v>0</v>
      </c>
      <c r="AS642" s="653">
        <f t="shared" ref="AS642" si="11063">+AS643*$F642</f>
        <v>0</v>
      </c>
      <c r="AT642" s="653">
        <f t="shared" ref="AT642" si="11064">+AT643*$F642</f>
        <v>0</v>
      </c>
      <c r="AU642" s="613">
        <f t="shared" si="10515"/>
        <v>65947.844481971581</v>
      </c>
      <c r="AV642" s="645">
        <f t="shared" si="10513"/>
        <v>0</v>
      </c>
      <c r="AW642" s="656">
        <f t="shared" si="10514"/>
        <v>0</v>
      </c>
      <c r="AX642" s="591"/>
    </row>
    <row r="643" spans="1:50" hidden="1" outlineLevel="1">
      <c r="A643" s="590"/>
      <c r="B643" s="636"/>
      <c r="C643" s="636"/>
      <c r="D643" s="651"/>
      <c r="E643" s="653"/>
      <c r="F643" s="640"/>
      <c r="G643" s="640">
        <f t="shared" si="10555"/>
        <v>1</v>
      </c>
      <c r="H643" s="658">
        <v>0</v>
      </c>
      <c r="I643" s="658">
        <v>0</v>
      </c>
      <c r="J643" s="658">
        <v>0</v>
      </c>
      <c r="K643" s="658">
        <v>0</v>
      </c>
      <c r="L643" s="658">
        <v>0</v>
      </c>
      <c r="M643" s="658">
        <v>0</v>
      </c>
      <c r="N643" s="658">
        <v>0</v>
      </c>
      <c r="O643" s="658">
        <v>0</v>
      </c>
      <c r="P643" s="658">
        <v>0</v>
      </c>
      <c r="Q643" s="658">
        <v>0</v>
      </c>
      <c r="R643" s="658">
        <v>0</v>
      </c>
      <c r="S643" s="658">
        <v>0</v>
      </c>
      <c r="T643" s="658">
        <v>0</v>
      </c>
      <c r="U643" s="658">
        <v>0</v>
      </c>
      <c r="V643" s="658">
        <v>0</v>
      </c>
      <c r="W643" s="658">
        <v>0.19</v>
      </c>
      <c r="X643" s="658">
        <v>0.81</v>
      </c>
      <c r="Y643" s="658">
        <v>0</v>
      </c>
      <c r="Z643" s="658">
        <v>0</v>
      </c>
      <c r="AA643" s="658">
        <v>0</v>
      </c>
      <c r="AB643" s="658">
        <v>0</v>
      </c>
      <c r="AC643" s="658">
        <v>0</v>
      </c>
      <c r="AD643" s="658">
        <v>0</v>
      </c>
      <c r="AE643" s="658">
        <v>0</v>
      </c>
      <c r="AF643" s="658">
        <v>0</v>
      </c>
      <c r="AG643" s="658">
        <v>0</v>
      </c>
      <c r="AH643" s="658">
        <v>0</v>
      </c>
      <c r="AI643" s="658">
        <v>0</v>
      </c>
      <c r="AJ643" s="658">
        <v>0</v>
      </c>
      <c r="AK643" s="658">
        <v>0</v>
      </c>
      <c r="AL643" s="658">
        <v>0</v>
      </c>
      <c r="AM643" s="658">
        <v>0</v>
      </c>
      <c r="AN643" s="658">
        <v>0</v>
      </c>
      <c r="AO643" s="658">
        <v>0</v>
      </c>
      <c r="AP643" s="658">
        <v>0</v>
      </c>
      <c r="AQ643" s="658">
        <v>0</v>
      </c>
      <c r="AR643" s="658">
        <v>0</v>
      </c>
      <c r="AS643" s="658">
        <v>0</v>
      </c>
      <c r="AT643" s="658">
        <v>0</v>
      </c>
      <c r="AU643" s="613">
        <f t="shared" si="10515"/>
        <v>1</v>
      </c>
      <c r="AV643" s="645">
        <f t="shared" si="10513"/>
        <v>1</v>
      </c>
      <c r="AW643" s="656" t="e">
        <f t="shared" si="10514"/>
        <v>#DIV/0!</v>
      </c>
      <c r="AX643" s="591"/>
    </row>
    <row r="644" spans="1:50" hidden="1" outlineLevel="1">
      <c r="A644" s="590"/>
      <c r="B644" s="636" t="s">
        <v>378</v>
      </c>
      <c r="C644" s="636" t="s">
        <v>834</v>
      </c>
      <c r="D644" s="651" t="s">
        <v>770</v>
      </c>
      <c r="E644" s="653"/>
      <c r="F644" s="640">
        <v>177717.82735776951</v>
      </c>
      <c r="G644" s="640">
        <f t="shared" si="10555"/>
        <v>177717.82735776951</v>
      </c>
      <c r="H644" s="653">
        <f t="shared" ref="H644" si="11065">+H645*$F644</f>
        <v>0</v>
      </c>
      <c r="I644" s="653">
        <f t="shared" ref="I644" si="11066">+I645*$F644</f>
        <v>0</v>
      </c>
      <c r="J644" s="653">
        <f t="shared" ref="J644" si="11067">+J645*$F644</f>
        <v>0</v>
      </c>
      <c r="K644" s="653">
        <f t="shared" ref="K644" si="11068">+K645*$F644</f>
        <v>0</v>
      </c>
      <c r="L644" s="653">
        <f t="shared" ref="L644" si="11069">+L645*$F644</f>
        <v>0</v>
      </c>
      <c r="M644" s="653">
        <f t="shared" ref="M644" si="11070">+M645*$F644</f>
        <v>0</v>
      </c>
      <c r="N644" s="653">
        <f t="shared" ref="N644" si="11071">+N645*$F644</f>
        <v>0</v>
      </c>
      <c r="O644" s="653">
        <f t="shared" ref="O644" si="11072">+O645*$F644</f>
        <v>0</v>
      </c>
      <c r="P644" s="653">
        <f t="shared" ref="P644" si="11073">+P645*$F644</f>
        <v>0</v>
      </c>
      <c r="Q644" s="653">
        <f t="shared" ref="Q644" si="11074">+Q645*$F644</f>
        <v>0</v>
      </c>
      <c r="R644" s="653">
        <f t="shared" ref="R644" si="11075">+R645*$F644</f>
        <v>0</v>
      </c>
      <c r="S644" s="653">
        <f t="shared" ref="S644" si="11076">+S645*$F644</f>
        <v>0</v>
      </c>
      <c r="T644" s="653">
        <f t="shared" ref="T644" si="11077">+T645*$F644</f>
        <v>0</v>
      </c>
      <c r="U644" s="653">
        <f t="shared" ref="U644" si="11078">+U645*$F644</f>
        <v>0</v>
      </c>
      <c r="V644" s="653">
        <f t="shared" ref="V644" si="11079">+V645*$F644</f>
        <v>0</v>
      </c>
      <c r="W644" s="653">
        <f t="shared" ref="W644" si="11080">+W645*$F644</f>
        <v>0</v>
      </c>
      <c r="X644" s="653">
        <f t="shared" ref="X644" si="11081">+X645*$F644</f>
        <v>14217.426188621561</v>
      </c>
      <c r="Y644" s="653">
        <f t="shared" ref="Y644" si="11082">+Y645*$F644</f>
        <v>163500.40116914795</v>
      </c>
      <c r="Z644" s="653">
        <f t="shared" ref="Z644" si="11083">+Z645*$F644</f>
        <v>0</v>
      </c>
      <c r="AA644" s="653">
        <f t="shared" ref="AA644" si="11084">+AA645*$F644</f>
        <v>0</v>
      </c>
      <c r="AB644" s="653">
        <f t="shared" ref="AB644" si="11085">+AB645*$F644</f>
        <v>0</v>
      </c>
      <c r="AC644" s="653">
        <f t="shared" ref="AC644" si="11086">+AC645*$F644</f>
        <v>0</v>
      </c>
      <c r="AD644" s="653">
        <f t="shared" ref="AD644" si="11087">+AD645*$F644</f>
        <v>0</v>
      </c>
      <c r="AE644" s="653">
        <f t="shared" ref="AE644" si="11088">+AE645*$F644</f>
        <v>0</v>
      </c>
      <c r="AF644" s="653">
        <f t="shared" ref="AF644" si="11089">+AF645*$F644</f>
        <v>0</v>
      </c>
      <c r="AG644" s="653">
        <f t="shared" ref="AG644" si="11090">+AG645*$F644</f>
        <v>0</v>
      </c>
      <c r="AH644" s="653">
        <f t="shared" ref="AH644" si="11091">+AH645*$F644</f>
        <v>0</v>
      </c>
      <c r="AI644" s="653">
        <f t="shared" ref="AI644" si="11092">+AI645*$F644</f>
        <v>0</v>
      </c>
      <c r="AJ644" s="653">
        <f t="shared" ref="AJ644" si="11093">+AJ645*$F644</f>
        <v>0</v>
      </c>
      <c r="AK644" s="653">
        <f t="shared" ref="AK644" si="11094">+AK645*$F644</f>
        <v>0</v>
      </c>
      <c r="AL644" s="653">
        <f t="shared" ref="AL644" si="11095">+AL645*$F644</f>
        <v>0</v>
      </c>
      <c r="AM644" s="653">
        <f t="shared" ref="AM644" si="11096">+AM645*$F644</f>
        <v>0</v>
      </c>
      <c r="AN644" s="653">
        <f t="shared" ref="AN644" si="11097">+AN645*$F644</f>
        <v>0</v>
      </c>
      <c r="AO644" s="653">
        <f t="shared" ref="AO644" si="11098">+AO645*$F644</f>
        <v>0</v>
      </c>
      <c r="AP644" s="653">
        <f t="shared" ref="AP644" si="11099">+AP645*$F644</f>
        <v>0</v>
      </c>
      <c r="AQ644" s="653">
        <f t="shared" ref="AQ644" si="11100">+AQ645*$F644</f>
        <v>0</v>
      </c>
      <c r="AR644" s="653">
        <f t="shared" ref="AR644" si="11101">+AR645*$F644</f>
        <v>0</v>
      </c>
      <c r="AS644" s="653">
        <f t="shared" ref="AS644" si="11102">+AS645*$F644</f>
        <v>0</v>
      </c>
      <c r="AT644" s="653">
        <f t="shared" ref="AT644" si="11103">+AT645*$F644</f>
        <v>0</v>
      </c>
      <c r="AU644" s="613">
        <f t="shared" si="10515"/>
        <v>177717.82735776951</v>
      </c>
      <c r="AV644" s="645">
        <f t="shared" si="10513"/>
        <v>0</v>
      </c>
      <c r="AW644" s="656">
        <f t="shared" si="10514"/>
        <v>0</v>
      </c>
      <c r="AX644" s="591"/>
    </row>
    <row r="645" spans="1:50" hidden="1" outlineLevel="1">
      <c r="A645" s="590"/>
      <c r="B645" s="636"/>
      <c r="C645" s="636"/>
      <c r="D645" s="651"/>
      <c r="E645" s="653"/>
      <c r="F645" s="640"/>
      <c r="G645" s="640">
        <f t="shared" si="10555"/>
        <v>1</v>
      </c>
      <c r="H645" s="658">
        <v>0</v>
      </c>
      <c r="I645" s="658">
        <v>0</v>
      </c>
      <c r="J645" s="658">
        <v>0</v>
      </c>
      <c r="K645" s="658">
        <v>0</v>
      </c>
      <c r="L645" s="658">
        <v>0</v>
      </c>
      <c r="M645" s="658">
        <v>0</v>
      </c>
      <c r="N645" s="658">
        <v>0</v>
      </c>
      <c r="O645" s="658">
        <v>0</v>
      </c>
      <c r="P645" s="658">
        <v>0</v>
      </c>
      <c r="Q645" s="658">
        <v>0</v>
      </c>
      <c r="R645" s="658">
        <v>0</v>
      </c>
      <c r="S645" s="658">
        <v>0</v>
      </c>
      <c r="T645" s="658">
        <v>0</v>
      </c>
      <c r="U645" s="658">
        <v>0</v>
      </c>
      <c r="V645" s="658">
        <v>0</v>
      </c>
      <c r="W645" s="658">
        <v>0</v>
      </c>
      <c r="X645" s="658">
        <v>0.08</v>
      </c>
      <c r="Y645" s="658">
        <v>0.92</v>
      </c>
      <c r="Z645" s="658">
        <v>0</v>
      </c>
      <c r="AA645" s="658">
        <v>0</v>
      </c>
      <c r="AB645" s="658">
        <v>0</v>
      </c>
      <c r="AC645" s="658">
        <v>0</v>
      </c>
      <c r="AD645" s="658">
        <v>0</v>
      </c>
      <c r="AE645" s="658">
        <v>0</v>
      </c>
      <c r="AF645" s="658">
        <v>0</v>
      </c>
      <c r="AG645" s="658">
        <v>0</v>
      </c>
      <c r="AH645" s="658">
        <v>0</v>
      </c>
      <c r="AI645" s="658">
        <v>0</v>
      </c>
      <c r="AJ645" s="658">
        <v>0</v>
      </c>
      <c r="AK645" s="658">
        <v>0</v>
      </c>
      <c r="AL645" s="658">
        <v>0</v>
      </c>
      <c r="AM645" s="658">
        <v>0</v>
      </c>
      <c r="AN645" s="658">
        <v>0</v>
      </c>
      <c r="AO645" s="658">
        <v>0</v>
      </c>
      <c r="AP645" s="658">
        <v>0</v>
      </c>
      <c r="AQ645" s="658">
        <v>0</v>
      </c>
      <c r="AR645" s="658">
        <v>0</v>
      </c>
      <c r="AS645" s="658">
        <v>0</v>
      </c>
      <c r="AT645" s="658">
        <v>0</v>
      </c>
      <c r="AU645" s="613">
        <f t="shared" si="10515"/>
        <v>1</v>
      </c>
      <c r="AV645" s="645">
        <f t="shared" si="10513"/>
        <v>1</v>
      </c>
      <c r="AW645" s="656" t="e">
        <f t="shared" si="10514"/>
        <v>#DIV/0!</v>
      </c>
      <c r="AX645" s="591"/>
    </row>
    <row r="646" spans="1:50" hidden="1" outlineLevel="1">
      <c r="A646" s="590"/>
      <c r="B646" s="646" t="s">
        <v>305</v>
      </c>
      <c r="C646" s="646" t="s">
        <v>835</v>
      </c>
      <c r="D646" s="647" t="s">
        <v>836</v>
      </c>
      <c r="E646" s="649"/>
      <c r="F646" s="650">
        <f>+F647+F649+F651+F653+F655+F657</f>
        <v>1004328.1555992754</v>
      </c>
      <c r="G646" s="650">
        <f t="shared" si="10555"/>
        <v>1004328.1555992753</v>
      </c>
      <c r="H646" s="650">
        <f t="shared" ref="H646:AT646" si="11104">+H647+H649+H651+H653+H655+H657</f>
        <v>0</v>
      </c>
      <c r="I646" s="650">
        <f t="shared" si="11104"/>
        <v>0</v>
      </c>
      <c r="J646" s="650">
        <f t="shared" si="11104"/>
        <v>0</v>
      </c>
      <c r="K646" s="650">
        <f t="shared" si="11104"/>
        <v>0</v>
      </c>
      <c r="L646" s="650">
        <f t="shared" si="11104"/>
        <v>0</v>
      </c>
      <c r="M646" s="650">
        <f t="shared" si="11104"/>
        <v>0</v>
      </c>
      <c r="N646" s="650">
        <f t="shared" si="11104"/>
        <v>0</v>
      </c>
      <c r="O646" s="650">
        <f t="shared" si="11104"/>
        <v>0</v>
      </c>
      <c r="P646" s="650">
        <f t="shared" si="11104"/>
        <v>0</v>
      </c>
      <c r="Q646" s="650">
        <f t="shared" si="11104"/>
        <v>0</v>
      </c>
      <c r="R646" s="650">
        <f t="shared" si="11104"/>
        <v>0</v>
      </c>
      <c r="S646" s="650">
        <f t="shared" si="11104"/>
        <v>0</v>
      </c>
      <c r="T646" s="650">
        <f t="shared" si="11104"/>
        <v>0</v>
      </c>
      <c r="U646" s="650">
        <f t="shared" si="11104"/>
        <v>0</v>
      </c>
      <c r="V646" s="650">
        <f t="shared" si="11104"/>
        <v>0</v>
      </c>
      <c r="W646" s="650">
        <f t="shared" si="11104"/>
        <v>0</v>
      </c>
      <c r="X646" s="650">
        <f t="shared" si="11104"/>
        <v>114579.49608625473</v>
      </c>
      <c r="Y646" s="650">
        <f t="shared" si="11104"/>
        <v>737758.53807190934</v>
      </c>
      <c r="Z646" s="650">
        <f t="shared" si="11104"/>
        <v>151990.12144111117</v>
      </c>
      <c r="AA646" s="650">
        <f t="shared" si="11104"/>
        <v>0</v>
      </c>
      <c r="AB646" s="650">
        <f t="shared" si="11104"/>
        <v>0</v>
      </c>
      <c r="AC646" s="650">
        <f t="shared" si="11104"/>
        <v>0</v>
      </c>
      <c r="AD646" s="650">
        <f t="shared" si="11104"/>
        <v>0</v>
      </c>
      <c r="AE646" s="650">
        <f t="shared" si="11104"/>
        <v>0</v>
      </c>
      <c r="AF646" s="650">
        <f t="shared" si="11104"/>
        <v>0</v>
      </c>
      <c r="AG646" s="650">
        <f t="shared" si="11104"/>
        <v>0</v>
      </c>
      <c r="AH646" s="650">
        <f t="shared" si="11104"/>
        <v>0</v>
      </c>
      <c r="AI646" s="650">
        <f t="shared" si="11104"/>
        <v>0</v>
      </c>
      <c r="AJ646" s="650">
        <f t="shared" si="11104"/>
        <v>0</v>
      </c>
      <c r="AK646" s="650">
        <f t="shared" si="11104"/>
        <v>0</v>
      </c>
      <c r="AL646" s="650">
        <f t="shared" si="11104"/>
        <v>0</v>
      </c>
      <c r="AM646" s="650">
        <f t="shared" si="11104"/>
        <v>0</v>
      </c>
      <c r="AN646" s="650">
        <f t="shared" si="11104"/>
        <v>0</v>
      </c>
      <c r="AO646" s="650">
        <f t="shared" si="11104"/>
        <v>0</v>
      </c>
      <c r="AP646" s="650">
        <f t="shared" si="11104"/>
        <v>0</v>
      </c>
      <c r="AQ646" s="650">
        <f t="shared" si="11104"/>
        <v>0</v>
      </c>
      <c r="AR646" s="650">
        <f t="shared" si="11104"/>
        <v>0</v>
      </c>
      <c r="AS646" s="650">
        <f t="shared" si="11104"/>
        <v>0</v>
      </c>
      <c r="AT646" s="650">
        <f t="shared" si="11104"/>
        <v>0</v>
      </c>
      <c r="AU646" s="613">
        <f t="shared" si="10515"/>
        <v>1004328.1555992753</v>
      </c>
      <c r="AV646" s="645">
        <f t="shared" si="10513"/>
        <v>0</v>
      </c>
      <c r="AW646" s="656">
        <f t="shared" si="10514"/>
        <v>0</v>
      </c>
      <c r="AX646" s="591"/>
    </row>
    <row r="647" spans="1:50" hidden="1" outlineLevel="1">
      <c r="A647" s="590"/>
      <c r="B647" s="636" t="s">
        <v>378</v>
      </c>
      <c r="C647" s="636" t="s">
        <v>837</v>
      </c>
      <c r="D647" s="651" t="s">
        <v>756</v>
      </c>
      <c r="E647" s="653"/>
      <c r="F647" s="640">
        <v>635932.96197478066</v>
      </c>
      <c r="G647" s="640">
        <f t="shared" si="10555"/>
        <v>635932.96197478066</v>
      </c>
      <c r="H647" s="653">
        <f t="shared" ref="H647" si="11105">+H648*$F647</f>
        <v>0</v>
      </c>
      <c r="I647" s="653">
        <f t="shared" ref="I647" si="11106">+I648*$F647</f>
        <v>0</v>
      </c>
      <c r="J647" s="653">
        <f t="shared" ref="J647" si="11107">+J648*$F647</f>
        <v>0</v>
      </c>
      <c r="K647" s="653">
        <f t="shared" ref="K647" si="11108">+K648*$F647</f>
        <v>0</v>
      </c>
      <c r="L647" s="653">
        <f t="shared" ref="L647" si="11109">+L648*$F647</f>
        <v>0</v>
      </c>
      <c r="M647" s="653">
        <f t="shared" ref="M647" si="11110">+M648*$F647</f>
        <v>0</v>
      </c>
      <c r="N647" s="653">
        <f t="shared" ref="N647" si="11111">+N648*$F647</f>
        <v>0</v>
      </c>
      <c r="O647" s="653">
        <f t="shared" ref="O647" si="11112">+O648*$F647</f>
        <v>0</v>
      </c>
      <c r="P647" s="653">
        <f t="shared" ref="P647" si="11113">+P648*$F647</f>
        <v>0</v>
      </c>
      <c r="Q647" s="653">
        <f t="shared" ref="Q647" si="11114">+Q648*$F647</f>
        <v>0</v>
      </c>
      <c r="R647" s="653">
        <f t="shared" ref="R647" si="11115">+R648*$F647</f>
        <v>0</v>
      </c>
      <c r="S647" s="653">
        <f t="shared" ref="S647" si="11116">+S648*$F647</f>
        <v>0</v>
      </c>
      <c r="T647" s="653">
        <f t="shared" ref="T647" si="11117">+T648*$F647</f>
        <v>0</v>
      </c>
      <c r="U647" s="653">
        <f t="shared" ref="U647" si="11118">+U648*$F647</f>
        <v>0</v>
      </c>
      <c r="V647" s="653">
        <f t="shared" ref="V647" si="11119">+V648*$F647</f>
        <v>0</v>
      </c>
      <c r="W647" s="653">
        <f t="shared" ref="W647" si="11120">+W648*$F647</f>
        <v>0</v>
      </c>
      <c r="X647" s="653">
        <f t="shared" ref="X647" si="11121">+X648*$F647</f>
        <v>0</v>
      </c>
      <c r="Y647" s="653">
        <f t="shared" ref="Y647" si="11122">+Y648*$F647</f>
        <v>521465.02881932008</v>
      </c>
      <c r="Z647" s="653">
        <f t="shared" ref="Z647" si="11123">+Z648*$F647</f>
        <v>114467.93315546055</v>
      </c>
      <c r="AA647" s="653">
        <f t="shared" ref="AA647" si="11124">+AA648*$F647</f>
        <v>0</v>
      </c>
      <c r="AB647" s="653">
        <f t="shared" ref="AB647" si="11125">+AB648*$F647</f>
        <v>0</v>
      </c>
      <c r="AC647" s="653">
        <f t="shared" ref="AC647" si="11126">+AC648*$F647</f>
        <v>0</v>
      </c>
      <c r="AD647" s="653">
        <f t="shared" ref="AD647" si="11127">+AD648*$F647</f>
        <v>0</v>
      </c>
      <c r="AE647" s="653">
        <f t="shared" ref="AE647" si="11128">+AE648*$F647</f>
        <v>0</v>
      </c>
      <c r="AF647" s="653">
        <f t="shared" ref="AF647" si="11129">+AF648*$F647</f>
        <v>0</v>
      </c>
      <c r="AG647" s="653">
        <f t="shared" ref="AG647" si="11130">+AG648*$F647</f>
        <v>0</v>
      </c>
      <c r="AH647" s="653">
        <f t="shared" ref="AH647" si="11131">+AH648*$F647</f>
        <v>0</v>
      </c>
      <c r="AI647" s="653">
        <f t="shared" ref="AI647" si="11132">+AI648*$F647</f>
        <v>0</v>
      </c>
      <c r="AJ647" s="653">
        <f t="shared" ref="AJ647" si="11133">+AJ648*$F647</f>
        <v>0</v>
      </c>
      <c r="AK647" s="653">
        <f t="shared" ref="AK647" si="11134">+AK648*$F647</f>
        <v>0</v>
      </c>
      <c r="AL647" s="653">
        <f t="shared" ref="AL647" si="11135">+AL648*$F647</f>
        <v>0</v>
      </c>
      <c r="AM647" s="653">
        <f t="shared" ref="AM647" si="11136">+AM648*$F647</f>
        <v>0</v>
      </c>
      <c r="AN647" s="653">
        <f t="shared" ref="AN647" si="11137">+AN648*$F647</f>
        <v>0</v>
      </c>
      <c r="AO647" s="653">
        <f t="shared" ref="AO647" si="11138">+AO648*$F647</f>
        <v>0</v>
      </c>
      <c r="AP647" s="653">
        <f t="shared" ref="AP647" si="11139">+AP648*$F647</f>
        <v>0</v>
      </c>
      <c r="AQ647" s="653">
        <f t="shared" ref="AQ647" si="11140">+AQ648*$F647</f>
        <v>0</v>
      </c>
      <c r="AR647" s="653">
        <f t="shared" ref="AR647" si="11141">+AR648*$F647</f>
        <v>0</v>
      </c>
      <c r="AS647" s="653">
        <f t="shared" ref="AS647" si="11142">+AS648*$F647</f>
        <v>0</v>
      </c>
      <c r="AT647" s="653">
        <f t="shared" ref="AT647" si="11143">+AT648*$F647</f>
        <v>0</v>
      </c>
      <c r="AU647" s="613">
        <f t="shared" si="10515"/>
        <v>635932.96197478066</v>
      </c>
      <c r="AV647" s="645">
        <f t="shared" si="10513"/>
        <v>0</v>
      </c>
      <c r="AW647" s="656">
        <f t="shared" si="10514"/>
        <v>0</v>
      </c>
      <c r="AX647" s="591"/>
    </row>
    <row r="648" spans="1:50" hidden="1" outlineLevel="1">
      <c r="A648" s="590"/>
      <c r="B648" s="636"/>
      <c r="C648" s="636"/>
      <c r="D648" s="651"/>
      <c r="E648" s="653"/>
      <c r="F648" s="640"/>
      <c r="G648" s="640">
        <f t="shared" si="10555"/>
        <v>1</v>
      </c>
      <c r="H648" s="658">
        <v>0</v>
      </c>
      <c r="I648" s="658">
        <v>0</v>
      </c>
      <c r="J648" s="658">
        <v>0</v>
      </c>
      <c r="K648" s="658">
        <v>0</v>
      </c>
      <c r="L648" s="658">
        <v>0</v>
      </c>
      <c r="M648" s="658">
        <v>0</v>
      </c>
      <c r="N648" s="658">
        <v>0</v>
      </c>
      <c r="O648" s="658">
        <v>0</v>
      </c>
      <c r="P648" s="658">
        <v>0</v>
      </c>
      <c r="Q648" s="658">
        <v>0</v>
      </c>
      <c r="R648" s="658">
        <v>0</v>
      </c>
      <c r="S648" s="658">
        <v>0</v>
      </c>
      <c r="T648" s="658">
        <v>0</v>
      </c>
      <c r="U648" s="658">
        <v>0</v>
      </c>
      <c r="V648" s="658">
        <v>0</v>
      </c>
      <c r="W648" s="658">
        <v>0</v>
      </c>
      <c r="X648" s="658">
        <v>0</v>
      </c>
      <c r="Y648" s="658">
        <v>0.82</v>
      </c>
      <c r="Z648" s="658">
        <v>0.18000000000000005</v>
      </c>
      <c r="AA648" s="658">
        <v>0</v>
      </c>
      <c r="AB648" s="658">
        <v>0</v>
      </c>
      <c r="AC648" s="658">
        <v>0</v>
      </c>
      <c r="AD648" s="658">
        <v>0</v>
      </c>
      <c r="AE648" s="658">
        <v>0</v>
      </c>
      <c r="AF648" s="658">
        <v>0</v>
      </c>
      <c r="AG648" s="658">
        <v>0</v>
      </c>
      <c r="AH648" s="658">
        <v>0</v>
      </c>
      <c r="AI648" s="658">
        <v>0</v>
      </c>
      <c r="AJ648" s="658">
        <v>0</v>
      </c>
      <c r="AK648" s="658">
        <v>0</v>
      </c>
      <c r="AL648" s="658">
        <v>0</v>
      </c>
      <c r="AM648" s="658">
        <v>0</v>
      </c>
      <c r="AN648" s="658">
        <v>0</v>
      </c>
      <c r="AO648" s="658">
        <v>0</v>
      </c>
      <c r="AP648" s="658">
        <v>0</v>
      </c>
      <c r="AQ648" s="658">
        <v>0</v>
      </c>
      <c r="AR648" s="658">
        <v>0</v>
      </c>
      <c r="AS648" s="658">
        <v>0</v>
      </c>
      <c r="AT648" s="658">
        <v>0</v>
      </c>
      <c r="AU648" s="613">
        <f t="shared" si="10515"/>
        <v>1</v>
      </c>
      <c r="AV648" s="645">
        <f t="shared" si="10513"/>
        <v>1</v>
      </c>
      <c r="AW648" s="656" t="e">
        <f t="shared" si="10514"/>
        <v>#DIV/0!</v>
      </c>
      <c r="AX648" s="591"/>
    </row>
    <row r="649" spans="1:50" hidden="1" outlineLevel="1">
      <c r="A649" s="590"/>
      <c r="B649" s="636" t="s">
        <v>378</v>
      </c>
      <c r="C649" s="636" t="s">
        <v>838</v>
      </c>
      <c r="D649" s="651" t="s">
        <v>700</v>
      </c>
      <c r="E649" s="653"/>
      <c r="F649" s="640">
        <v>0</v>
      </c>
      <c r="G649" s="640">
        <f t="shared" si="10555"/>
        <v>0</v>
      </c>
      <c r="H649" s="653">
        <f t="shared" ref="H649" si="11144">+H650*$F649</f>
        <v>0</v>
      </c>
      <c r="I649" s="653">
        <f t="shared" ref="I649" si="11145">+I650*$F649</f>
        <v>0</v>
      </c>
      <c r="J649" s="653">
        <f t="shared" ref="J649" si="11146">+J650*$F649</f>
        <v>0</v>
      </c>
      <c r="K649" s="653">
        <f t="shared" ref="K649" si="11147">+K650*$F649</f>
        <v>0</v>
      </c>
      <c r="L649" s="653">
        <f t="shared" ref="L649" si="11148">+L650*$F649</f>
        <v>0</v>
      </c>
      <c r="M649" s="653">
        <f t="shared" ref="M649" si="11149">+M650*$F649</f>
        <v>0</v>
      </c>
      <c r="N649" s="653">
        <f t="shared" ref="N649" si="11150">+N650*$F649</f>
        <v>0</v>
      </c>
      <c r="O649" s="653">
        <f t="shared" ref="O649" si="11151">+O650*$F649</f>
        <v>0</v>
      </c>
      <c r="P649" s="653">
        <f t="shared" ref="P649" si="11152">+P650*$F649</f>
        <v>0</v>
      </c>
      <c r="Q649" s="653">
        <f t="shared" ref="Q649" si="11153">+Q650*$F649</f>
        <v>0</v>
      </c>
      <c r="R649" s="653">
        <f t="shared" ref="R649" si="11154">+R650*$F649</f>
        <v>0</v>
      </c>
      <c r="S649" s="653">
        <f t="shared" ref="S649" si="11155">+S650*$F649</f>
        <v>0</v>
      </c>
      <c r="T649" s="653">
        <f t="shared" ref="T649" si="11156">+T650*$F649</f>
        <v>0</v>
      </c>
      <c r="U649" s="653">
        <f t="shared" ref="U649" si="11157">+U650*$F649</f>
        <v>0</v>
      </c>
      <c r="V649" s="653">
        <f t="shared" ref="V649" si="11158">+V650*$F649</f>
        <v>0</v>
      </c>
      <c r="W649" s="653">
        <f t="shared" ref="W649" si="11159">+W650*$F649</f>
        <v>0</v>
      </c>
      <c r="X649" s="653">
        <f t="shared" ref="X649" si="11160">+X650*$F649</f>
        <v>0</v>
      </c>
      <c r="Y649" s="653">
        <f t="shared" ref="Y649" si="11161">+Y650*$F649</f>
        <v>0</v>
      </c>
      <c r="Z649" s="653">
        <f t="shared" ref="Z649" si="11162">+Z650*$F649</f>
        <v>0</v>
      </c>
      <c r="AA649" s="653">
        <f t="shared" ref="AA649" si="11163">+AA650*$F649</f>
        <v>0</v>
      </c>
      <c r="AB649" s="653">
        <f t="shared" ref="AB649" si="11164">+AB650*$F649</f>
        <v>0</v>
      </c>
      <c r="AC649" s="653">
        <f t="shared" ref="AC649" si="11165">+AC650*$F649</f>
        <v>0</v>
      </c>
      <c r="AD649" s="653">
        <f t="shared" ref="AD649" si="11166">+AD650*$F649</f>
        <v>0</v>
      </c>
      <c r="AE649" s="653">
        <f t="shared" ref="AE649" si="11167">+AE650*$F649</f>
        <v>0</v>
      </c>
      <c r="AF649" s="653">
        <f t="shared" ref="AF649" si="11168">+AF650*$F649</f>
        <v>0</v>
      </c>
      <c r="AG649" s="653">
        <f t="shared" ref="AG649" si="11169">+AG650*$F649</f>
        <v>0</v>
      </c>
      <c r="AH649" s="653">
        <f t="shared" ref="AH649" si="11170">+AH650*$F649</f>
        <v>0</v>
      </c>
      <c r="AI649" s="653">
        <f t="shared" ref="AI649" si="11171">+AI650*$F649</f>
        <v>0</v>
      </c>
      <c r="AJ649" s="653">
        <f t="shared" ref="AJ649" si="11172">+AJ650*$F649</f>
        <v>0</v>
      </c>
      <c r="AK649" s="653">
        <f t="shared" ref="AK649" si="11173">+AK650*$F649</f>
        <v>0</v>
      </c>
      <c r="AL649" s="653">
        <f t="shared" ref="AL649" si="11174">+AL650*$F649</f>
        <v>0</v>
      </c>
      <c r="AM649" s="653">
        <f t="shared" ref="AM649" si="11175">+AM650*$F649</f>
        <v>0</v>
      </c>
      <c r="AN649" s="653">
        <f t="shared" ref="AN649" si="11176">+AN650*$F649</f>
        <v>0</v>
      </c>
      <c r="AO649" s="653">
        <f t="shared" ref="AO649" si="11177">+AO650*$F649</f>
        <v>0</v>
      </c>
      <c r="AP649" s="653">
        <f t="shared" ref="AP649" si="11178">+AP650*$F649</f>
        <v>0</v>
      </c>
      <c r="AQ649" s="653">
        <f t="shared" ref="AQ649" si="11179">+AQ650*$F649</f>
        <v>0</v>
      </c>
      <c r="AR649" s="653">
        <f t="shared" ref="AR649" si="11180">+AR650*$F649</f>
        <v>0</v>
      </c>
      <c r="AS649" s="653">
        <f t="shared" ref="AS649" si="11181">+AS650*$F649</f>
        <v>0</v>
      </c>
      <c r="AT649" s="653">
        <f t="shared" ref="AT649" si="11182">+AT650*$F649</f>
        <v>0</v>
      </c>
      <c r="AU649" s="613">
        <f t="shared" si="10515"/>
        <v>0</v>
      </c>
      <c r="AV649" s="645">
        <f t="shared" si="10513"/>
        <v>0</v>
      </c>
      <c r="AW649" s="656" t="e">
        <f t="shared" si="10514"/>
        <v>#DIV/0!</v>
      </c>
      <c r="AX649" s="591"/>
    </row>
    <row r="650" spans="1:50" hidden="1" outlineLevel="1">
      <c r="A650" s="590"/>
      <c r="B650" s="636"/>
      <c r="C650" s="636"/>
      <c r="D650" s="651"/>
      <c r="E650" s="653"/>
      <c r="F650" s="640"/>
      <c r="G650" s="640">
        <f t="shared" si="10555"/>
        <v>1</v>
      </c>
      <c r="H650" s="658">
        <v>0</v>
      </c>
      <c r="I650" s="658">
        <v>0</v>
      </c>
      <c r="J650" s="658">
        <v>0</v>
      </c>
      <c r="K650" s="658">
        <v>0</v>
      </c>
      <c r="L650" s="658">
        <v>0</v>
      </c>
      <c r="M650" s="658">
        <v>0</v>
      </c>
      <c r="N650" s="658">
        <v>0</v>
      </c>
      <c r="O650" s="658">
        <v>0</v>
      </c>
      <c r="P650" s="658">
        <v>0</v>
      </c>
      <c r="Q650" s="658">
        <v>0</v>
      </c>
      <c r="R650" s="658">
        <v>0</v>
      </c>
      <c r="S650" s="658">
        <v>0</v>
      </c>
      <c r="T650" s="658">
        <v>0</v>
      </c>
      <c r="U650" s="658">
        <v>0</v>
      </c>
      <c r="V650" s="658">
        <v>0</v>
      </c>
      <c r="W650" s="658">
        <v>0</v>
      </c>
      <c r="X650" s="658">
        <v>0</v>
      </c>
      <c r="Y650" s="658">
        <v>0.82</v>
      </c>
      <c r="Z650" s="658">
        <v>0.18000000000000005</v>
      </c>
      <c r="AA650" s="658">
        <v>0</v>
      </c>
      <c r="AB650" s="658">
        <v>0</v>
      </c>
      <c r="AC650" s="658">
        <v>0</v>
      </c>
      <c r="AD650" s="658">
        <v>0</v>
      </c>
      <c r="AE650" s="658">
        <v>0</v>
      </c>
      <c r="AF650" s="658">
        <v>0</v>
      </c>
      <c r="AG650" s="658">
        <v>0</v>
      </c>
      <c r="AH650" s="658">
        <v>0</v>
      </c>
      <c r="AI650" s="658">
        <v>0</v>
      </c>
      <c r="AJ650" s="658">
        <v>0</v>
      </c>
      <c r="AK650" s="658">
        <v>0</v>
      </c>
      <c r="AL650" s="658">
        <v>0</v>
      </c>
      <c r="AM650" s="658">
        <v>0</v>
      </c>
      <c r="AN650" s="658">
        <v>0</v>
      </c>
      <c r="AO650" s="658">
        <v>0</v>
      </c>
      <c r="AP650" s="658">
        <v>0</v>
      </c>
      <c r="AQ650" s="658">
        <v>0</v>
      </c>
      <c r="AR650" s="658">
        <v>0</v>
      </c>
      <c r="AS650" s="658">
        <v>0</v>
      </c>
      <c r="AT650" s="658">
        <v>0</v>
      </c>
      <c r="AU650" s="613">
        <f t="shared" si="10515"/>
        <v>1</v>
      </c>
      <c r="AV650" s="645">
        <f t="shared" si="10513"/>
        <v>1</v>
      </c>
      <c r="AW650" s="656" t="e">
        <f t="shared" si="10514"/>
        <v>#DIV/0!</v>
      </c>
      <c r="AX650" s="591"/>
    </row>
    <row r="651" spans="1:50" hidden="1" outlineLevel="1">
      <c r="A651" s="590"/>
      <c r="B651" s="636" t="s">
        <v>378</v>
      </c>
      <c r="C651" s="636" t="s">
        <v>839</v>
      </c>
      <c r="D651" s="651" t="s">
        <v>721</v>
      </c>
      <c r="E651" s="653"/>
      <c r="F651" s="640">
        <v>30738.774229178391</v>
      </c>
      <c r="G651" s="640">
        <f t="shared" si="10555"/>
        <v>30738.774229178387</v>
      </c>
      <c r="H651" s="653">
        <f t="shared" ref="H651" si="11183">+H652*$F651</f>
        <v>0</v>
      </c>
      <c r="I651" s="653">
        <f t="shared" ref="I651" si="11184">+I652*$F651</f>
        <v>0</v>
      </c>
      <c r="J651" s="653">
        <f t="shared" ref="J651" si="11185">+J652*$F651</f>
        <v>0</v>
      </c>
      <c r="K651" s="653">
        <f t="shared" ref="K651" si="11186">+K652*$F651</f>
        <v>0</v>
      </c>
      <c r="L651" s="653">
        <f t="shared" ref="L651" si="11187">+L652*$F651</f>
        <v>0</v>
      </c>
      <c r="M651" s="653">
        <f t="shared" ref="M651" si="11188">+M652*$F651</f>
        <v>0</v>
      </c>
      <c r="N651" s="653">
        <f t="shared" ref="N651" si="11189">+N652*$F651</f>
        <v>0</v>
      </c>
      <c r="O651" s="653">
        <f t="shared" ref="O651" si="11190">+O652*$F651</f>
        <v>0</v>
      </c>
      <c r="P651" s="653">
        <f t="shared" ref="P651" si="11191">+P652*$F651</f>
        <v>0</v>
      </c>
      <c r="Q651" s="653">
        <f t="shared" ref="Q651" si="11192">+Q652*$F651</f>
        <v>0</v>
      </c>
      <c r="R651" s="653">
        <f t="shared" ref="R651" si="11193">+R652*$F651</f>
        <v>0</v>
      </c>
      <c r="S651" s="653">
        <f t="shared" ref="S651" si="11194">+S652*$F651</f>
        <v>0</v>
      </c>
      <c r="T651" s="653">
        <f t="shared" ref="T651" si="11195">+T652*$F651</f>
        <v>0</v>
      </c>
      <c r="U651" s="653">
        <f t="shared" ref="U651" si="11196">+U652*$F651</f>
        <v>0</v>
      </c>
      <c r="V651" s="653">
        <f t="shared" ref="V651" si="11197">+V652*$F651</f>
        <v>0</v>
      </c>
      <c r="W651" s="653">
        <f t="shared" ref="W651" si="11198">+W652*$F651</f>
        <v>0</v>
      </c>
      <c r="X651" s="653">
        <f t="shared" ref="X651" si="11199">+X652*$F651</f>
        <v>0</v>
      </c>
      <c r="Y651" s="653">
        <f t="shared" ref="Y651" si="11200">+Y652*$F651</f>
        <v>25205.794867926277</v>
      </c>
      <c r="Z651" s="653">
        <f t="shared" ref="Z651" si="11201">+Z652*$F651</f>
        <v>5532.9793612521116</v>
      </c>
      <c r="AA651" s="653">
        <f t="shared" ref="AA651" si="11202">+AA652*$F651</f>
        <v>0</v>
      </c>
      <c r="AB651" s="653">
        <f t="shared" ref="AB651" si="11203">+AB652*$F651</f>
        <v>0</v>
      </c>
      <c r="AC651" s="653">
        <f t="shared" ref="AC651" si="11204">+AC652*$F651</f>
        <v>0</v>
      </c>
      <c r="AD651" s="653">
        <f t="shared" ref="AD651" si="11205">+AD652*$F651</f>
        <v>0</v>
      </c>
      <c r="AE651" s="653">
        <f t="shared" ref="AE651" si="11206">+AE652*$F651</f>
        <v>0</v>
      </c>
      <c r="AF651" s="653">
        <f t="shared" ref="AF651" si="11207">+AF652*$F651</f>
        <v>0</v>
      </c>
      <c r="AG651" s="653">
        <f t="shared" ref="AG651" si="11208">+AG652*$F651</f>
        <v>0</v>
      </c>
      <c r="AH651" s="653">
        <f t="shared" ref="AH651" si="11209">+AH652*$F651</f>
        <v>0</v>
      </c>
      <c r="AI651" s="653">
        <f t="shared" ref="AI651" si="11210">+AI652*$F651</f>
        <v>0</v>
      </c>
      <c r="AJ651" s="653">
        <f t="shared" ref="AJ651" si="11211">+AJ652*$F651</f>
        <v>0</v>
      </c>
      <c r="AK651" s="653">
        <f t="shared" ref="AK651" si="11212">+AK652*$F651</f>
        <v>0</v>
      </c>
      <c r="AL651" s="653">
        <f t="shared" ref="AL651" si="11213">+AL652*$F651</f>
        <v>0</v>
      </c>
      <c r="AM651" s="653">
        <f t="shared" ref="AM651" si="11214">+AM652*$F651</f>
        <v>0</v>
      </c>
      <c r="AN651" s="653">
        <f t="shared" ref="AN651" si="11215">+AN652*$F651</f>
        <v>0</v>
      </c>
      <c r="AO651" s="653">
        <f t="shared" ref="AO651" si="11216">+AO652*$F651</f>
        <v>0</v>
      </c>
      <c r="AP651" s="653">
        <f t="shared" ref="AP651" si="11217">+AP652*$F651</f>
        <v>0</v>
      </c>
      <c r="AQ651" s="653">
        <f t="shared" ref="AQ651" si="11218">+AQ652*$F651</f>
        <v>0</v>
      </c>
      <c r="AR651" s="653">
        <f t="shared" ref="AR651" si="11219">+AR652*$F651</f>
        <v>0</v>
      </c>
      <c r="AS651" s="653">
        <f t="shared" ref="AS651" si="11220">+AS652*$F651</f>
        <v>0</v>
      </c>
      <c r="AT651" s="653">
        <f t="shared" ref="AT651" si="11221">+AT652*$F651</f>
        <v>0</v>
      </c>
      <c r="AU651" s="613">
        <f t="shared" si="10515"/>
        <v>30738.774229178387</v>
      </c>
      <c r="AV651" s="645">
        <f t="shared" si="10513"/>
        <v>0</v>
      </c>
      <c r="AW651" s="656">
        <f t="shared" si="10514"/>
        <v>0</v>
      </c>
      <c r="AX651" s="591"/>
    </row>
    <row r="652" spans="1:50" hidden="1" outlineLevel="1">
      <c r="A652" s="590"/>
      <c r="B652" s="636"/>
      <c r="C652" s="636"/>
      <c r="D652" s="651"/>
      <c r="E652" s="653"/>
      <c r="F652" s="640"/>
      <c r="G652" s="640">
        <f t="shared" si="10555"/>
        <v>1</v>
      </c>
      <c r="H652" s="658">
        <v>0</v>
      </c>
      <c r="I652" s="658">
        <v>0</v>
      </c>
      <c r="J652" s="658">
        <v>0</v>
      </c>
      <c r="K652" s="658">
        <v>0</v>
      </c>
      <c r="L652" s="658">
        <v>0</v>
      </c>
      <c r="M652" s="658">
        <v>0</v>
      </c>
      <c r="N652" s="658">
        <v>0</v>
      </c>
      <c r="O652" s="658">
        <v>0</v>
      </c>
      <c r="P652" s="658">
        <v>0</v>
      </c>
      <c r="Q652" s="658">
        <v>0</v>
      </c>
      <c r="R652" s="658">
        <v>0</v>
      </c>
      <c r="S652" s="658">
        <v>0</v>
      </c>
      <c r="T652" s="658">
        <v>0</v>
      </c>
      <c r="U652" s="658">
        <v>0</v>
      </c>
      <c r="V652" s="658">
        <v>0</v>
      </c>
      <c r="W652" s="658">
        <v>0</v>
      </c>
      <c r="X652" s="658">
        <v>0</v>
      </c>
      <c r="Y652" s="658">
        <v>0.82</v>
      </c>
      <c r="Z652" s="658">
        <v>0.18000000000000005</v>
      </c>
      <c r="AA652" s="658">
        <v>0</v>
      </c>
      <c r="AB652" s="658">
        <v>0</v>
      </c>
      <c r="AC652" s="658">
        <v>0</v>
      </c>
      <c r="AD652" s="658">
        <v>0</v>
      </c>
      <c r="AE652" s="658">
        <v>0</v>
      </c>
      <c r="AF652" s="658">
        <v>0</v>
      </c>
      <c r="AG652" s="658">
        <v>0</v>
      </c>
      <c r="AH652" s="658">
        <v>0</v>
      </c>
      <c r="AI652" s="658">
        <v>0</v>
      </c>
      <c r="AJ652" s="658">
        <v>0</v>
      </c>
      <c r="AK652" s="658">
        <v>0</v>
      </c>
      <c r="AL652" s="658">
        <v>0</v>
      </c>
      <c r="AM652" s="658">
        <v>0</v>
      </c>
      <c r="AN652" s="658">
        <v>0</v>
      </c>
      <c r="AO652" s="658">
        <v>0</v>
      </c>
      <c r="AP652" s="658">
        <v>0</v>
      </c>
      <c r="AQ652" s="658">
        <v>0</v>
      </c>
      <c r="AR652" s="658">
        <v>0</v>
      </c>
      <c r="AS652" s="658">
        <v>0</v>
      </c>
      <c r="AT652" s="658">
        <v>0</v>
      </c>
      <c r="AU652" s="613">
        <f t="shared" si="10515"/>
        <v>1</v>
      </c>
      <c r="AV652" s="645">
        <f t="shared" si="10513"/>
        <v>1</v>
      </c>
      <c r="AW652" s="656" t="e">
        <f t="shared" si="10514"/>
        <v>#DIV/0!</v>
      </c>
      <c r="AX652" s="591"/>
    </row>
    <row r="653" spans="1:50" hidden="1" outlineLevel="1">
      <c r="A653" s="590"/>
      <c r="B653" s="636" t="s">
        <v>378</v>
      </c>
      <c r="C653" s="636" t="s">
        <v>840</v>
      </c>
      <c r="D653" s="651" t="s">
        <v>706</v>
      </c>
      <c r="E653" s="653"/>
      <c r="F653" s="640">
        <v>93990.747555575217</v>
      </c>
      <c r="G653" s="640">
        <f t="shared" si="10555"/>
        <v>93990.747555575217</v>
      </c>
      <c r="H653" s="653">
        <f t="shared" ref="H653" si="11222">+H654*$F653</f>
        <v>0</v>
      </c>
      <c r="I653" s="653">
        <f t="shared" ref="I653" si="11223">+I654*$F653</f>
        <v>0</v>
      </c>
      <c r="J653" s="653">
        <f t="shared" ref="J653" si="11224">+J654*$F653</f>
        <v>0</v>
      </c>
      <c r="K653" s="653">
        <f t="shared" ref="K653" si="11225">+K654*$F653</f>
        <v>0</v>
      </c>
      <c r="L653" s="653">
        <f t="shared" ref="L653" si="11226">+L654*$F653</f>
        <v>0</v>
      </c>
      <c r="M653" s="653">
        <f t="shared" ref="M653" si="11227">+M654*$F653</f>
        <v>0</v>
      </c>
      <c r="N653" s="653">
        <f t="shared" ref="N653" si="11228">+N654*$F653</f>
        <v>0</v>
      </c>
      <c r="O653" s="653">
        <f t="shared" ref="O653" si="11229">+O654*$F653</f>
        <v>0</v>
      </c>
      <c r="P653" s="653">
        <f t="shared" ref="P653" si="11230">+P654*$F653</f>
        <v>0</v>
      </c>
      <c r="Q653" s="653">
        <f t="shared" ref="Q653" si="11231">+Q654*$F653</f>
        <v>0</v>
      </c>
      <c r="R653" s="653">
        <f t="shared" ref="R653" si="11232">+R654*$F653</f>
        <v>0</v>
      </c>
      <c r="S653" s="653">
        <f t="shared" ref="S653" si="11233">+S654*$F653</f>
        <v>0</v>
      </c>
      <c r="T653" s="653">
        <f t="shared" ref="T653" si="11234">+T654*$F653</f>
        <v>0</v>
      </c>
      <c r="U653" s="653">
        <f t="shared" ref="U653" si="11235">+U654*$F653</f>
        <v>0</v>
      </c>
      <c r="V653" s="653">
        <f t="shared" ref="V653" si="11236">+V654*$F653</f>
        <v>0</v>
      </c>
      <c r="W653" s="653">
        <f t="shared" ref="W653" si="11237">+W654*$F653</f>
        <v>0</v>
      </c>
      <c r="X653" s="653">
        <f t="shared" ref="X653" si="11238">+X654*$F653</f>
        <v>72372.875617792917</v>
      </c>
      <c r="Y653" s="653">
        <f t="shared" ref="Y653" si="11239">+Y654*$F653</f>
        <v>21617.8719377823</v>
      </c>
      <c r="Z653" s="653">
        <f t="shared" ref="Z653" si="11240">+Z654*$F653</f>
        <v>0</v>
      </c>
      <c r="AA653" s="653">
        <f t="shared" ref="AA653" si="11241">+AA654*$F653</f>
        <v>0</v>
      </c>
      <c r="AB653" s="653">
        <f t="shared" ref="AB653" si="11242">+AB654*$F653</f>
        <v>0</v>
      </c>
      <c r="AC653" s="653">
        <f t="shared" ref="AC653" si="11243">+AC654*$F653</f>
        <v>0</v>
      </c>
      <c r="AD653" s="653">
        <f t="shared" ref="AD653" si="11244">+AD654*$F653</f>
        <v>0</v>
      </c>
      <c r="AE653" s="653">
        <f t="shared" ref="AE653" si="11245">+AE654*$F653</f>
        <v>0</v>
      </c>
      <c r="AF653" s="653">
        <f t="shared" ref="AF653" si="11246">+AF654*$F653</f>
        <v>0</v>
      </c>
      <c r="AG653" s="653">
        <f t="shared" ref="AG653" si="11247">+AG654*$F653</f>
        <v>0</v>
      </c>
      <c r="AH653" s="653">
        <f t="shared" ref="AH653" si="11248">+AH654*$F653</f>
        <v>0</v>
      </c>
      <c r="AI653" s="653">
        <f t="shared" ref="AI653" si="11249">+AI654*$F653</f>
        <v>0</v>
      </c>
      <c r="AJ653" s="653">
        <f t="shared" ref="AJ653" si="11250">+AJ654*$F653</f>
        <v>0</v>
      </c>
      <c r="AK653" s="653">
        <f t="shared" ref="AK653" si="11251">+AK654*$F653</f>
        <v>0</v>
      </c>
      <c r="AL653" s="653">
        <f t="shared" ref="AL653" si="11252">+AL654*$F653</f>
        <v>0</v>
      </c>
      <c r="AM653" s="653">
        <f t="shared" ref="AM653" si="11253">+AM654*$F653</f>
        <v>0</v>
      </c>
      <c r="AN653" s="653">
        <f t="shared" ref="AN653" si="11254">+AN654*$F653</f>
        <v>0</v>
      </c>
      <c r="AO653" s="653">
        <f t="shared" ref="AO653" si="11255">+AO654*$F653</f>
        <v>0</v>
      </c>
      <c r="AP653" s="653">
        <f t="shared" ref="AP653" si="11256">+AP654*$F653</f>
        <v>0</v>
      </c>
      <c r="AQ653" s="653">
        <f t="shared" ref="AQ653" si="11257">+AQ654*$F653</f>
        <v>0</v>
      </c>
      <c r="AR653" s="653">
        <f t="shared" ref="AR653" si="11258">+AR654*$F653</f>
        <v>0</v>
      </c>
      <c r="AS653" s="653">
        <f t="shared" ref="AS653" si="11259">+AS654*$F653</f>
        <v>0</v>
      </c>
      <c r="AT653" s="653">
        <f t="shared" ref="AT653" si="11260">+AT654*$F653</f>
        <v>0</v>
      </c>
      <c r="AU653" s="613">
        <f t="shared" si="10515"/>
        <v>93990.747555575217</v>
      </c>
      <c r="AV653" s="645">
        <f t="shared" si="10513"/>
        <v>0</v>
      </c>
      <c r="AW653" s="656">
        <f t="shared" si="10514"/>
        <v>0</v>
      </c>
      <c r="AX653" s="591"/>
    </row>
    <row r="654" spans="1:50" hidden="1" outlineLevel="1">
      <c r="A654" s="590"/>
      <c r="B654" s="636"/>
      <c r="C654" s="636"/>
      <c r="D654" s="651"/>
      <c r="E654" s="653"/>
      <c r="F654" s="640"/>
      <c r="G654" s="640">
        <f t="shared" si="10555"/>
        <v>1</v>
      </c>
      <c r="H654" s="658">
        <v>0</v>
      </c>
      <c r="I654" s="658">
        <v>0</v>
      </c>
      <c r="J654" s="658">
        <v>0</v>
      </c>
      <c r="K654" s="658">
        <v>0</v>
      </c>
      <c r="L654" s="658">
        <v>0</v>
      </c>
      <c r="M654" s="658">
        <v>0</v>
      </c>
      <c r="N654" s="658">
        <v>0</v>
      </c>
      <c r="O654" s="658">
        <v>0</v>
      </c>
      <c r="P654" s="658">
        <v>0</v>
      </c>
      <c r="Q654" s="658">
        <v>0</v>
      </c>
      <c r="R654" s="658">
        <v>0</v>
      </c>
      <c r="S654" s="658">
        <v>0</v>
      </c>
      <c r="T654" s="658">
        <v>0</v>
      </c>
      <c r="U654" s="658">
        <v>0</v>
      </c>
      <c r="V654" s="658">
        <v>0</v>
      </c>
      <c r="W654" s="658">
        <v>0</v>
      </c>
      <c r="X654" s="658">
        <v>0.77</v>
      </c>
      <c r="Y654" s="658">
        <v>0.22999999999999998</v>
      </c>
      <c r="Z654" s="658">
        <v>0</v>
      </c>
      <c r="AA654" s="658">
        <v>0</v>
      </c>
      <c r="AB654" s="658">
        <v>0</v>
      </c>
      <c r="AC654" s="658">
        <v>0</v>
      </c>
      <c r="AD654" s="658">
        <v>0</v>
      </c>
      <c r="AE654" s="658">
        <v>0</v>
      </c>
      <c r="AF654" s="658">
        <v>0</v>
      </c>
      <c r="AG654" s="658">
        <v>0</v>
      </c>
      <c r="AH654" s="658">
        <v>0</v>
      </c>
      <c r="AI654" s="658">
        <v>0</v>
      </c>
      <c r="AJ654" s="658">
        <v>0</v>
      </c>
      <c r="AK654" s="658">
        <v>0</v>
      </c>
      <c r="AL654" s="658">
        <v>0</v>
      </c>
      <c r="AM654" s="658">
        <v>0</v>
      </c>
      <c r="AN654" s="658">
        <v>0</v>
      </c>
      <c r="AO654" s="658">
        <v>0</v>
      </c>
      <c r="AP654" s="658">
        <v>0</v>
      </c>
      <c r="AQ654" s="658">
        <v>0</v>
      </c>
      <c r="AR654" s="658">
        <v>0</v>
      </c>
      <c r="AS654" s="658">
        <v>0</v>
      </c>
      <c r="AT654" s="658">
        <v>0</v>
      </c>
      <c r="AU654" s="613">
        <f t="shared" si="10515"/>
        <v>1</v>
      </c>
      <c r="AV654" s="645">
        <f t="shared" si="10513"/>
        <v>1</v>
      </c>
      <c r="AW654" s="656" t="e">
        <f t="shared" si="10514"/>
        <v>#DIV/0!</v>
      </c>
      <c r="AX654" s="591"/>
    </row>
    <row r="655" spans="1:50" hidden="1" outlineLevel="1">
      <c r="A655" s="590"/>
      <c r="B655" s="636" t="s">
        <v>378</v>
      </c>
      <c r="C655" s="636" t="s">
        <v>841</v>
      </c>
      <c r="D655" s="651" t="s">
        <v>704</v>
      </c>
      <c r="E655" s="653"/>
      <c r="F655" s="640">
        <v>65947.844481971581</v>
      </c>
      <c r="G655" s="640">
        <f t="shared" si="10555"/>
        <v>65947.844481971581</v>
      </c>
      <c r="H655" s="653">
        <f t="shared" ref="H655" si="11261">+H656*$F655</f>
        <v>0</v>
      </c>
      <c r="I655" s="653">
        <f t="shared" ref="I655" si="11262">+I656*$F655</f>
        <v>0</v>
      </c>
      <c r="J655" s="653">
        <f t="shared" ref="J655" si="11263">+J656*$F655</f>
        <v>0</v>
      </c>
      <c r="K655" s="653">
        <f t="shared" ref="K655" si="11264">+K656*$F655</f>
        <v>0</v>
      </c>
      <c r="L655" s="653">
        <f t="shared" ref="L655" si="11265">+L656*$F655</f>
        <v>0</v>
      </c>
      <c r="M655" s="653">
        <f t="shared" ref="M655" si="11266">+M656*$F655</f>
        <v>0</v>
      </c>
      <c r="N655" s="653">
        <f t="shared" ref="N655" si="11267">+N656*$F655</f>
        <v>0</v>
      </c>
      <c r="O655" s="653">
        <f t="shared" ref="O655" si="11268">+O656*$F655</f>
        <v>0</v>
      </c>
      <c r="P655" s="653">
        <f t="shared" ref="P655" si="11269">+P656*$F655</f>
        <v>0</v>
      </c>
      <c r="Q655" s="653">
        <f t="shared" ref="Q655" si="11270">+Q656*$F655</f>
        <v>0</v>
      </c>
      <c r="R655" s="653">
        <f t="shared" ref="R655" si="11271">+R656*$F655</f>
        <v>0</v>
      </c>
      <c r="S655" s="653">
        <f t="shared" ref="S655" si="11272">+S656*$F655</f>
        <v>0</v>
      </c>
      <c r="T655" s="653">
        <f t="shared" ref="T655" si="11273">+T656*$F655</f>
        <v>0</v>
      </c>
      <c r="U655" s="653">
        <f t="shared" ref="U655" si="11274">+U656*$F655</f>
        <v>0</v>
      </c>
      <c r="V655" s="653">
        <f t="shared" ref="V655" si="11275">+V656*$F655</f>
        <v>0</v>
      </c>
      <c r="W655" s="653">
        <f t="shared" ref="W655" si="11276">+W656*$F655</f>
        <v>0</v>
      </c>
      <c r="X655" s="653">
        <f t="shared" ref="X655" si="11277">+X656*$F655</f>
        <v>42206.620468461813</v>
      </c>
      <c r="Y655" s="653">
        <f t="shared" ref="Y655" si="11278">+Y656*$F655</f>
        <v>23741.224013509767</v>
      </c>
      <c r="Z655" s="653">
        <f t="shared" ref="Z655" si="11279">+Z656*$F655</f>
        <v>0</v>
      </c>
      <c r="AA655" s="653">
        <f t="shared" ref="AA655" si="11280">+AA656*$F655</f>
        <v>0</v>
      </c>
      <c r="AB655" s="653">
        <f t="shared" ref="AB655" si="11281">+AB656*$F655</f>
        <v>0</v>
      </c>
      <c r="AC655" s="653">
        <f t="shared" ref="AC655" si="11282">+AC656*$F655</f>
        <v>0</v>
      </c>
      <c r="AD655" s="653">
        <f t="shared" ref="AD655" si="11283">+AD656*$F655</f>
        <v>0</v>
      </c>
      <c r="AE655" s="653">
        <f t="shared" ref="AE655" si="11284">+AE656*$F655</f>
        <v>0</v>
      </c>
      <c r="AF655" s="653">
        <f t="shared" ref="AF655" si="11285">+AF656*$F655</f>
        <v>0</v>
      </c>
      <c r="AG655" s="653">
        <f t="shared" ref="AG655" si="11286">+AG656*$F655</f>
        <v>0</v>
      </c>
      <c r="AH655" s="653">
        <f t="shared" ref="AH655" si="11287">+AH656*$F655</f>
        <v>0</v>
      </c>
      <c r="AI655" s="653">
        <f t="shared" ref="AI655" si="11288">+AI656*$F655</f>
        <v>0</v>
      </c>
      <c r="AJ655" s="653">
        <f t="shared" ref="AJ655" si="11289">+AJ656*$F655</f>
        <v>0</v>
      </c>
      <c r="AK655" s="653">
        <f t="shared" ref="AK655" si="11290">+AK656*$F655</f>
        <v>0</v>
      </c>
      <c r="AL655" s="653">
        <f t="shared" ref="AL655" si="11291">+AL656*$F655</f>
        <v>0</v>
      </c>
      <c r="AM655" s="653">
        <f t="shared" ref="AM655" si="11292">+AM656*$F655</f>
        <v>0</v>
      </c>
      <c r="AN655" s="653">
        <f t="shared" ref="AN655" si="11293">+AN656*$F655</f>
        <v>0</v>
      </c>
      <c r="AO655" s="653">
        <f t="shared" ref="AO655" si="11294">+AO656*$F655</f>
        <v>0</v>
      </c>
      <c r="AP655" s="653">
        <f t="shared" ref="AP655" si="11295">+AP656*$F655</f>
        <v>0</v>
      </c>
      <c r="AQ655" s="653">
        <f t="shared" ref="AQ655" si="11296">+AQ656*$F655</f>
        <v>0</v>
      </c>
      <c r="AR655" s="653">
        <f t="shared" ref="AR655" si="11297">+AR656*$F655</f>
        <v>0</v>
      </c>
      <c r="AS655" s="653">
        <f t="shared" ref="AS655" si="11298">+AS656*$F655</f>
        <v>0</v>
      </c>
      <c r="AT655" s="653">
        <f t="shared" ref="AT655" si="11299">+AT656*$F655</f>
        <v>0</v>
      </c>
      <c r="AU655" s="613">
        <f t="shared" si="10515"/>
        <v>65947.844481971581</v>
      </c>
      <c r="AV655" s="645">
        <f t="shared" si="10513"/>
        <v>0</v>
      </c>
      <c r="AW655" s="656">
        <f t="shared" si="10514"/>
        <v>0</v>
      </c>
      <c r="AX655" s="591"/>
    </row>
    <row r="656" spans="1:50" hidden="1" outlineLevel="1">
      <c r="A656" s="590"/>
      <c r="B656" s="636"/>
      <c r="C656" s="636"/>
      <c r="D656" s="651"/>
      <c r="E656" s="653"/>
      <c r="F656" s="640"/>
      <c r="G656" s="640">
        <f t="shared" si="10555"/>
        <v>1</v>
      </c>
      <c r="H656" s="658">
        <v>0</v>
      </c>
      <c r="I656" s="658">
        <v>0</v>
      </c>
      <c r="J656" s="658">
        <v>0</v>
      </c>
      <c r="K656" s="658">
        <v>0</v>
      </c>
      <c r="L656" s="658">
        <v>0</v>
      </c>
      <c r="M656" s="658">
        <v>0</v>
      </c>
      <c r="N656" s="658">
        <v>0</v>
      </c>
      <c r="O656" s="658">
        <v>0</v>
      </c>
      <c r="P656" s="658">
        <v>0</v>
      </c>
      <c r="Q656" s="658">
        <v>0</v>
      </c>
      <c r="R656" s="658">
        <v>0</v>
      </c>
      <c r="S656" s="658">
        <v>0</v>
      </c>
      <c r="T656" s="658">
        <v>0</v>
      </c>
      <c r="U656" s="658">
        <v>0</v>
      </c>
      <c r="V656" s="658">
        <v>0</v>
      </c>
      <c r="W656" s="658">
        <v>0</v>
      </c>
      <c r="X656" s="658">
        <v>0.64</v>
      </c>
      <c r="Y656" s="658">
        <v>0.36</v>
      </c>
      <c r="Z656" s="658">
        <v>0</v>
      </c>
      <c r="AA656" s="658">
        <v>0</v>
      </c>
      <c r="AB656" s="658">
        <v>0</v>
      </c>
      <c r="AC656" s="658">
        <v>0</v>
      </c>
      <c r="AD656" s="658">
        <v>0</v>
      </c>
      <c r="AE656" s="658">
        <v>0</v>
      </c>
      <c r="AF656" s="658">
        <v>0</v>
      </c>
      <c r="AG656" s="658">
        <v>0</v>
      </c>
      <c r="AH656" s="658">
        <v>0</v>
      </c>
      <c r="AI656" s="658">
        <v>0</v>
      </c>
      <c r="AJ656" s="658">
        <v>0</v>
      </c>
      <c r="AK656" s="658">
        <v>0</v>
      </c>
      <c r="AL656" s="658">
        <v>0</v>
      </c>
      <c r="AM656" s="658">
        <v>0</v>
      </c>
      <c r="AN656" s="658">
        <v>0</v>
      </c>
      <c r="AO656" s="658">
        <v>0</v>
      </c>
      <c r="AP656" s="658">
        <v>0</v>
      </c>
      <c r="AQ656" s="658">
        <v>0</v>
      </c>
      <c r="AR656" s="658">
        <v>0</v>
      </c>
      <c r="AS656" s="658">
        <v>0</v>
      </c>
      <c r="AT656" s="658">
        <v>0</v>
      </c>
      <c r="AU656" s="613">
        <f t="shared" si="10515"/>
        <v>1</v>
      </c>
      <c r="AV656" s="645">
        <f t="shared" si="10513"/>
        <v>1</v>
      </c>
      <c r="AW656" s="656" t="e">
        <f t="shared" si="10514"/>
        <v>#DIV/0!</v>
      </c>
      <c r="AX656" s="591"/>
    </row>
    <row r="657" spans="1:50" hidden="1" outlineLevel="1">
      <c r="A657" s="590"/>
      <c r="B657" s="636" t="s">
        <v>378</v>
      </c>
      <c r="C657" s="636" t="s">
        <v>842</v>
      </c>
      <c r="D657" s="651" t="s">
        <v>770</v>
      </c>
      <c r="E657" s="653"/>
      <c r="F657" s="640">
        <v>177717.82735776951</v>
      </c>
      <c r="G657" s="640">
        <f t="shared" si="10555"/>
        <v>177717.82735776951</v>
      </c>
      <c r="H657" s="653">
        <f t="shared" ref="H657" si="11300">+H658*$F657</f>
        <v>0</v>
      </c>
      <c r="I657" s="653">
        <f t="shared" ref="I657" si="11301">+I658*$F657</f>
        <v>0</v>
      </c>
      <c r="J657" s="653">
        <f t="shared" ref="J657" si="11302">+J658*$F657</f>
        <v>0</v>
      </c>
      <c r="K657" s="653">
        <f t="shared" ref="K657" si="11303">+K658*$F657</f>
        <v>0</v>
      </c>
      <c r="L657" s="653">
        <f t="shared" ref="L657" si="11304">+L658*$F657</f>
        <v>0</v>
      </c>
      <c r="M657" s="653">
        <f t="shared" ref="M657" si="11305">+M658*$F657</f>
        <v>0</v>
      </c>
      <c r="N657" s="653">
        <f t="shared" ref="N657" si="11306">+N658*$F657</f>
        <v>0</v>
      </c>
      <c r="O657" s="653">
        <f t="shared" ref="O657" si="11307">+O658*$F657</f>
        <v>0</v>
      </c>
      <c r="P657" s="653">
        <f t="shared" ref="P657" si="11308">+P658*$F657</f>
        <v>0</v>
      </c>
      <c r="Q657" s="653">
        <f t="shared" ref="Q657" si="11309">+Q658*$F657</f>
        <v>0</v>
      </c>
      <c r="R657" s="653">
        <f t="shared" ref="R657" si="11310">+R658*$F657</f>
        <v>0</v>
      </c>
      <c r="S657" s="653">
        <f t="shared" ref="S657" si="11311">+S658*$F657</f>
        <v>0</v>
      </c>
      <c r="T657" s="653">
        <f t="shared" ref="T657" si="11312">+T658*$F657</f>
        <v>0</v>
      </c>
      <c r="U657" s="653">
        <f t="shared" ref="U657" si="11313">+U658*$F657</f>
        <v>0</v>
      </c>
      <c r="V657" s="653">
        <f t="shared" ref="V657" si="11314">+V658*$F657</f>
        <v>0</v>
      </c>
      <c r="W657" s="653">
        <f t="shared" ref="W657" si="11315">+W658*$F657</f>
        <v>0</v>
      </c>
      <c r="X657" s="653">
        <f t="shared" ref="X657" si="11316">+X658*$F657</f>
        <v>0</v>
      </c>
      <c r="Y657" s="653">
        <f t="shared" ref="Y657" si="11317">+Y658*$F657</f>
        <v>145728.61843337098</v>
      </c>
      <c r="Z657" s="653">
        <f t="shared" ref="Z657" si="11318">+Z658*$F657</f>
        <v>31989.208924398521</v>
      </c>
      <c r="AA657" s="653">
        <f t="shared" ref="AA657" si="11319">+AA658*$F657</f>
        <v>0</v>
      </c>
      <c r="AB657" s="653">
        <f t="shared" ref="AB657" si="11320">+AB658*$F657</f>
        <v>0</v>
      </c>
      <c r="AC657" s="653">
        <f t="shared" ref="AC657" si="11321">+AC658*$F657</f>
        <v>0</v>
      </c>
      <c r="AD657" s="653">
        <f t="shared" ref="AD657" si="11322">+AD658*$F657</f>
        <v>0</v>
      </c>
      <c r="AE657" s="653">
        <f t="shared" ref="AE657" si="11323">+AE658*$F657</f>
        <v>0</v>
      </c>
      <c r="AF657" s="653">
        <f t="shared" ref="AF657" si="11324">+AF658*$F657</f>
        <v>0</v>
      </c>
      <c r="AG657" s="653">
        <f t="shared" ref="AG657" si="11325">+AG658*$F657</f>
        <v>0</v>
      </c>
      <c r="AH657" s="653">
        <f t="shared" ref="AH657" si="11326">+AH658*$F657</f>
        <v>0</v>
      </c>
      <c r="AI657" s="653">
        <f t="shared" ref="AI657" si="11327">+AI658*$F657</f>
        <v>0</v>
      </c>
      <c r="AJ657" s="653">
        <f t="shared" ref="AJ657" si="11328">+AJ658*$F657</f>
        <v>0</v>
      </c>
      <c r="AK657" s="653">
        <f t="shared" ref="AK657" si="11329">+AK658*$F657</f>
        <v>0</v>
      </c>
      <c r="AL657" s="653">
        <f t="shared" ref="AL657" si="11330">+AL658*$F657</f>
        <v>0</v>
      </c>
      <c r="AM657" s="653">
        <f t="shared" ref="AM657" si="11331">+AM658*$F657</f>
        <v>0</v>
      </c>
      <c r="AN657" s="653">
        <f t="shared" ref="AN657" si="11332">+AN658*$F657</f>
        <v>0</v>
      </c>
      <c r="AO657" s="653">
        <f t="shared" ref="AO657" si="11333">+AO658*$F657</f>
        <v>0</v>
      </c>
      <c r="AP657" s="653">
        <f t="shared" ref="AP657" si="11334">+AP658*$F657</f>
        <v>0</v>
      </c>
      <c r="AQ657" s="653">
        <f t="shared" ref="AQ657" si="11335">+AQ658*$F657</f>
        <v>0</v>
      </c>
      <c r="AR657" s="653">
        <f t="shared" ref="AR657" si="11336">+AR658*$F657</f>
        <v>0</v>
      </c>
      <c r="AS657" s="653">
        <f t="shared" ref="AS657" si="11337">+AS658*$F657</f>
        <v>0</v>
      </c>
      <c r="AT657" s="653">
        <f t="shared" ref="AT657" si="11338">+AT658*$F657</f>
        <v>0</v>
      </c>
      <c r="AU657" s="613">
        <f t="shared" si="10515"/>
        <v>177717.82735776951</v>
      </c>
      <c r="AV657" s="645">
        <f t="shared" si="10513"/>
        <v>0</v>
      </c>
      <c r="AW657" s="656">
        <f t="shared" si="10514"/>
        <v>0</v>
      </c>
      <c r="AX657" s="591"/>
    </row>
    <row r="658" spans="1:50" hidden="1" outlineLevel="1">
      <c r="A658" s="590"/>
      <c r="B658" s="636"/>
      <c r="C658" s="636"/>
      <c r="D658" s="651"/>
      <c r="E658" s="653"/>
      <c r="F658" s="640"/>
      <c r="G658" s="640">
        <f t="shared" si="10555"/>
        <v>1</v>
      </c>
      <c r="H658" s="658">
        <v>0</v>
      </c>
      <c r="I658" s="658">
        <v>0</v>
      </c>
      <c r="J658" s="658">
        <v>0</v>
      </c>
      <c r="K658" s="658">
        <v>0</v>
      </c>
      <c r="L658" s="658">
        <v>0</v>
      </c>
      <c r="M658" s="658">
        <v>0</v>
      </c>
      <c r="N658" s="658">
        <v>0</v>
      </c>
      <c r="O658" s="658">
        <v>0</v>
      </c>
      <c r="P658" s="658">
        <v>0</v>
      </c>
      <c r="Q658" s="658">
        <v>0</v>
      </c>
      <c r="R658" s="658">
        <v>0</v>
      </c>
      <c r="S658" s="658">
        <v>0</v>
      </c>
      <c r="T658" s="658">
        <v>0</v>
      </c>
      <c r="U658" s="658">
        <v>0</v>
      </c>
      <c r="V658" s="658">
        <v>0</v>
      </c>
      <c r="W658" s="658">
        <v>0</v>
      </c>
      <c r="X658" s="658">
        <v>0</v>
      </c>
      <c r="Y658" s="658">
        <v>0.82</v>
      </c>
      <c r="Z658" s="658">
        <v>0.18000000000000005</v>
      </c>
      <c r="AA658" s="658">
        <v>0</v>
      </c>
      <c r="AB658" s="658">
        <v>0</v>
      </c>
      <c r="AC658" s="658">
        <v>0</v>
      </c>
      <c r="AD658" s="658">
        <v>0</v>
      </c>
      <c r="AE658" s="658">
        <v>0</v>
      </c>
      <c r="AF658" s="658">
        <v>0</v>
      </c>
      <c r="AG658" s="658">
        <v>0</v>
      </c>
      <c r="AH658" s="658">
        <v>0</v>
      </c>
      <c r="AI658" s="658">
        <v>0</v>
      </c>
      <c r="AJ658" s="658">
        <v>0</v>
      </c>
      <c r="AK658" s="658">
        <v>0</v>
      </c>
      <c r="AL658" s="658">
        <v>0</v>
      </c>
      <c r="AM658" s="658">
        <v>0</v>
      </c>
      <c r="AN658" s="658">
        <v>0</v>
      </c>
      <c r="AO658" s="658">
        <v>0</v>
      </c>
      <c r="AP658" s="658">
        <v>0</v>
      </c>
      <c r="AQ658" s="658">
        <v>0</v>
      </c>
      <c r="AR658" s="658">
        <v>0</v>
      </c>
      <c r="AS658" s="658">
        <v>0</v>
      </c>
      <c r="AT658" s="658">
        <v>0</v>
      </c>
      <c r="AU658" s="613">
        <f t="shared" si="10515"/>
        <v>1</v>
      </c>
      <c r="AV658" s="645">
        <f t="shared" si="10513"/>
        <v>1</v>
      </c>
      <c r="AW658" s="656" t="e">
        <f t="shared" si="10514"/>
        <v>#DIV/0!</v>
      </c>
      <c r="AX658" s="591"/>
    </row>
    <row r="659" spans="1:50" hidden="1" outlineLevel="1">
      <c r="A659" s="590"/>
      <c r="B659" s="646" t="s">
        <v>305</v>
      </c>
      <c r="C659" s="646" t="s">
        <v>843</v>
      </c>
      <c r="D659" s="647" t="s">
        <v>844</v>
      </c>
      <c r="E659" s="649"/>
      <c r="F659" s="650">
        <f>+F660+F662+F664+F666+F668+F670</f>
        <v>1004328.1555992754</v>
      </c>
      <c r="G659" s="650">
        <f t="shared" si="10555"/>
        <v>1004328.1555992754</v>
      </c>
      <c r="H659" s="650">
        <f t="shared" ref="H659:AT659" si="11339">+H660+H662+H664+H666+H668+H670</f>
        <v>0</v>
      </c>
      <c r="I659" s="650">
        <f t="shared" si="11339"/>
        <v>0</v>
      </c>
      <c r="J659" s="650">
        <f t="shared" si="11339"/>
        <v>0</v>
      </c>
      <c r="K659" s="650">
        <f t="shared" si="11339"/>
        <v>0</v>
      </c>
      <c r="L659" s="650">
        <f t="shared" si="11339"/>
        <v>0</v>
      </c>
      <c r="M659" s="650">
        <f t="shared" si="11339"/>
        <v>0</v>
      </c>
      <c r="N659" s="650">
        <f t="shared" si="11339"/>
        <v>0</v>
      </c>
      <c r="O659" s="650">
        <f t="shared" si="11339"/>
        <v>0</v>
      </c>
      <c r="P659" s="650">
        <f t="shared" si="11339"/>
        <v>0</v>
      </c>
      <c r="Q659" s="650">
        <f t="shared" si="11339"/>
        <v>0</v>
      </c>
      <c r="R659" s="650">
        <f t="shared" si="11339"/>
        <v>0</v>
      </c>
      <c r="S659" s="650">
        <f t="shared" si="11339"/>
        <v>0</v>
      </c>
      <c r="T659" s="650">
        <f t="shared" si="11339"/>
        <v>0</v>
      </c>
      <c r="U659" s="650">
        <f t="shared" si="11339"/>
        <v>0</v>
      </c>
      <c r="V659" s="650">
        <f t="shared" si="11339"/>
        <v>0</v>
      </c>
      <c r="W659" s="650">
        <f t="shared" si="11339"/>
        <v>0</v>
      </c>
      <c r="X659" s="650">
        <f t="shared" si="11339"/>
        <v>43084.799466789991</v>
      </c>
      <c r="Y659" s="650">
        <f t="shared" si="11339"/>
        <v>133741.58384199138</v>
      </c>
      <c r="Z659" s="650">
        <f t="shared" si="11339"/>
        <v>827501.77229049406</v>
      </c>
      <c r="AA659" s="650">
        <f t="shared" si="11339"/>
        <v>0</v>
      </c>
      <c r="AB659" s="650">
        <f t="shared" si="11339"/>
        <v>0</v>
      </c>
      <c r="AC659" s="650">
        <f t="shared" si="11339"/>
        <v>0</v>
      </c>
      <c r="AD659" s="650">
        <f t="shared" si="11339"/>
        <v>0</v>
      </c>
      <c r="AE659" s="650">
        <f t="shared" si="11339"/>
        <v>0</v>
      </c>
      <c r="AF659" s="650">
        <f t="shared" si="11339"/>
        <v>0</v>
      </c>
      <c r="AG659" s="650">
        <f t="shared" si="11339"/>
        <v>0</v>
      </c>
      <c r="AH659" s="650">
        <f t="shared" si="11339"/>
        <v>0</v>
      </c>
      <c r="AI659" s="650">
        <f t="shared" si="11339"/>
        <v>0</v>
      </c>
      <c r="AJ659" s="650">
        <f t="shared" si="11339"/>
        <v>0</v>
      </c>
      <c r="AK659" s="650">
        <f t="shared" si="11339"/>
        <v>0</v>
      </c>
      <c r="AL659" s="650">
        <f t="shared" si="11339"/>
        <v>0</v>
      </c>
      <c r="AM659" s="650">
        <f t="shared" si="11339"/>
        <v>0</v>
      </c>
      <c r="AN659" s="650">
        <f t="shared" si="11339"/>
        <v>0</v>
      </c>
      <c r="AO659" s="650">
        <f t="shared" si="11339"/>
        <v>0</v>
      </c>
      <c r="AP659" s="650">
        <f t="shared" si="11339"/>
        <v>0</v>
      </c>
      <c r="AQ659" s="650">
        <f t="shared" si="11339"/>
        <v>0</v>
      </c>
      <c r="AR659" s="650">
        <f t="shared" si="11339"/>
        <v>0</v>
      </c>
      <c r="AS659" s="650">
        <f t="shared" si="11339"/>
        <v>0</v>
      </c>
      <c r="AT659" s="650">
        <f t="shared" si="11339"/>
        <v>0</v>
      </c>
      <c r="AU659" s="613">
        <f t="shared" si="10515"/>
        <v>1004328.1555992754</v>
      </c>
      <c r="AV659" s="645">
        <f t="shared" si="10513"/>
        <v>0</v>
      </c>
      <c r="AW659" s="656">
        <f t="shared" si="10514"/>
        <v>0</v>
      </c>
      <c r="AX659" s="591"/>
    </row>
    <row r="660" spans="1:50" hidden="1" outlineLevel="1">
      <c r="A660" s="590"/>
      <c r="B660" s="636" t="s">
        <v>378</v>
      </c>
      <c r="C660" s="636" t="s">
        <v>845</v>
      </c>
      <c r="D660" s="651" t="s">
        <v>756</v>
      </c>
      <c r="E660" s="653"/>
      <c r="F660" s="640">
        <v>635932.96197478066</v>
      </c>
      <c r="G660" s="640">
        <f t="shared" si="10555"/>
        <v>635932.96197478066</v>
      </c>
      <c r="H660" s="653">
        <f t="shared" ref="H660" si="11340">+H661*$F660</f>
        <v>0</v>
      </c>
      <c r="I660" s="653">
        <f t="shared" ref="I660" si="11341">+I661*$F660</f>
        <v>0</v>
      </c>
      <c r="J660" s="653">
        <f t="shared" ref="J660" si="11342">+J661*$F660</f>
        <v>0</v>
      </c>
      <c r="K660" s="653">
        <f t="shared" ref="K660" si="11343">+K661*$F660</f>
        <v>0</v>
      </c>
      <c r="L660" s="653">
        <f t="shared" ref="L660" si="11344">+L661*$F660</f>
        <v>0</v>
      </c>
      <c r="M660" s="653">
        <f t="shared" ref="M660" si="11345">+M661*$F660</f>
        <v>0</v>
      </c>
      <c r="N660" s="653">
        <f t="shared" ref="N660" si="11346">+N661*$F660</f>
        <v>0</v>
      </c>
      <c r="O660" s="653">
        <f t="shared" ref="O660" si="11347">+O661*$F660</f>
        <v>0</v>
      </c>
      <c r="P660" s="653">
        <f t="shared" ref="P660" si="11348">+P661*$F660</f>
        <v>0</v>
      </c>
      <c r="Q660" s="653">
        <f t="shared" ref="Q660" si="11349">+Q661*$F660</f>
        <v>0</v>
      </c>
      <c r="R660" s="653">
        <f t="shared" ref="R660" si="11350">+R661*$F660</f>
        <v>0</v>
      </c>
      <c r="S660" s="653">
        <f t="shared" ref="S660" si="11351">+S661*$F660</f>
        <v>0</v>
      </c>
      <c r="T660" s="653">
        <f t="shared" ref="T660" si="11352">+T661*$F660</f>
        <v>0</v>
      </c>
      <c r="U660" s="653">
        <f t="shared" ref="U660" si="11353">+U661*$F660</f>
        <v>0</v>
      </c>
      <c r="V660" s="653">
        <f t="shared" ref="V660" si="11354">+V661*$F660</f>
        <v>0</v>
      </c>
      <c r="W660" s="653">
        <f t="shared" ref="W660" si="11355">+W661*$F660</f>
        <v>0</v>
      </c>
      <c r="X660" s="653">
        <f t="shared" ref="X660" si="11356">+X661*$F660</f>
        <v>0</v>
      </c>
      <c r="Y660" s="653">
        <f t="shared" ref="Y660" si="11357">+Y661*$F660</f>
        <v>12718.659239495613</v>
      </c>
      <c r="Z660" s="653">
        <f t="shared" ref="Z660" si="11358">+Z661*$F660</f>
        <v>623214.30273528502</v>
      </c>
      <c r="AA660" s="653">
        <f t="shared" ref="AA660" si="11359">+AA661*$F660</f>
        <v>0</v>
      </c>
      <c r="AB660" s="653">
        <f t="shared" ref="AB660" si="11360">+AB661*$F660</f>
        <v>0</v>
      </c>
      <c r="AC660" s="653">
        <f t="shared" ref="AC660" si="11361">+AC661*$F660</f>
        <v>0</v>
      </c>
      <c r="AD660" s="653">
        <f t="shared" ref="AD660" si="11362">+AD661*$F660</f>
        <v>0</v>
      </c>
      <c r="AE660" s="653">
        <f t="shared" ref="AE660" si="11363">+AE661*$F660</f>
        <v>0</v>
      </c>
      <c r="AF660" s="653">
        <f t="shared" ref="AF660" si="11364">+AF661*$F660</f>
        <v>0</v>
      </c>
      <c r="AG660" s="653">
        <f t="shared" ref="AG660" si="11365">+AG661*$F660</f>
        <v>0</v>
      </c>
      <c r="AH660" s="653">
        <f t="shared" ref="AH660" si="11366">+AH661*$F660</f>
        <v>0</v>
      </c>
      <c r="AI660" s="653">
        <f t="shared" ref="AI660" si="11367">+AI661*$F660</f>
        <v>0</v>
      </c>
      <c r="AJ660" s="653">
        <f t="shared" ref="AJ660" si="11368">+AJ661*$F660</f>
        <v>0</v>
      </c>
      <c r="AK660" s="653">
        <f t="shared" ref="AK660" si="11369">+AK661*$F660</f>
        <v>0</v>
      </c>
      <c r="AL660" s="653">
        <f t="shared" ref="AL660" si="11370">+AL661*$F660</f>
        <v>0</v>
      </c>
      <c r="AM660" s="653">
        <f t="shared" ref="AM660" si="11371">+AM661*$F660</f>
        <v>0</v>
      </c>
      <c r="AN660" s="653">
        <f t="shared" ref="AN660" si="11372">+AN661*$F660</f>
        <v>0</v>
      </c>
      <c r="AO660" s="653">
        <f t="shared" ref="AO660" si="11373">+AO661*$F660</f>
        <v>0</v>
      </c>
      <c r="AP660" s="653">
        <f t="shared" ref="AP660" si="11374">+AP661*$F660</f>
        <v>0</v>
      </c>
      <c r="AQ660" s="653">
        <f t="shared" ref="AQ660" si="11375">+AQ661*$F660</f>
        <v>0</v>
      </c>
      <c r="AR660" s="653">
        <f t="shared" ref="AR660" si="11376">+AR661*$F660</f>
        <v>0</v>
      </c>
      <c r="AS660" s="653">
        <f t="shared" ref="AS660" si="11377">+AS661*$F660</f>
        <v>0</v>
      </c>
      <c r="AT660" s="653">
        <f t="shared" ref="AT660" si="11378">+AT661*$F660</f>
        <v>0</v>
      </c>
      <c r="AU660" s="613">
        <f t="shared" si="10515"/>
        <v>635932.96197478066</v>
      </c>
      <c r="AV660" s="645">
        <f t="shared" si="10513"/>
        <v>0</v>
      </c>
      <c r="AW660" s="656">
        <f t="shared" si="10514"/>
        <v>0</v>
      </c>
      <c r="AX660" s="591"/>
    </row>
    <row r="661" spans="1:50" hidden="1" outlineLevel="1">
      <c r="A661" s="590"/>
      <c r="B661" s="636"/>
      <c r="C661" s="636"/>
      <c r="D661" s="651"/>
      <c r="E661" s="653"/>
      <c r="F661" s="640"/>
      <c r="G661" s="640">
        <f t="shared" si="10555"/>
        <v>1</v>
      </c>
      <c r="H661" s="658">
        <v>0</v>
      </c>
      <c r="I661" s="658">
        <v>0</v>
      </c>
      <c r="J661" s="658">
        <v>0</v>
      </c>
      <c r="K661" s="658">
        <v>0</v>
      </c>
      <c r="L661" s="658">
        <v>0</v>
      </c>
      <c r="M661" s="658">
        <v>0</v>
      </c>
      <c r="N661" s="658">
        <v>0</v>
      </c>
      <c r="O661" s="658">
        <v>0</v>
      </c>
      <c r="P661" s="658">
        <v>0</v>
      </c>
      <c r="Q661" s="658">
        <v>0</v>
      </c>
      <c r="R661" s="658">
        <v>0</v>
      </c>
      <c r="S661" s="658">
        <v>0</v>
      </c>
      <c r="T661" s="658">
        <v>0</v>
      </c>
      <c r="U661" s="658">
        <v>0</v>
      </c>
      <c r="V661" s="658">
        <v>0</v>
      </c>
      <c r="W661" s="658">
        <v>0</v>
      </c>
      <c r="X661" s="658">
        <v>0</v>
      </c>
      <c r="Y661" s="658">
        <v>0.02</v>
      </c>
      <c r="Z661" s="658">
        <v>0.98</v>
      </c>
      <c r="AA661" s="658">
        <v>0</v>
      </c>
      <c r="AB661" s="658">
        <v>0</v>
      </c>
      <c r="AC661" s="658">
        <v>0</v>
      </c>
      <c r="AD661" s="658">
        <v>0</v>
      </c>
      <c r="AE661" s="658">
        <v>0</v>
      </c>
      <c r="AF661" s="658">
        <v>0</v>
      </c>
      <c r="AG661" s="658">
        <v>0</v>
      </c>
      <c r="AH661" s="658">
        <v>0</v>
      </c>
      <c r="AI661" s="658">
        <v>0</v>
      </c>
      <c r="AJ661" s="658">
        <v>0</v>
      </c>
      <c r="AK661" s="658">
        <v>0</v>
      </c>
      <c r="AL661" s="658">
        <v>0</v>
      </c>
      <c r="AM661" s="658">
        <v>0</v>
      </c>
      <c r="AN661" s="658">
        <v>0</v>
      </c>
      <c r="AO661" s="658">
        <v>0</v>
      </c>
      <c r="AP661" s="658">
        <v>0</v>
      </c>
      <c r="AQ661" s="658">
        <v>0</v>
      </c>
      <c r="AR661" s="658">
        <v>0</v>
      </c>
      <c r="AS661" s="658">
        <v>0</v>
      </c>
      <c r="AT661" s="658">
        <v>0</v>
      </c>
      <c r="AU661" s="613">
        <f t="shared" si="10515"/>
        <v>1</v>
      </c>
      <c r="AV661" s="645">
        <f t="shared" si="10513"/>
        <v>1</v>
      </c>
      <c r="AW661" s="656" t="e">
        <f t="shared" si="10514"/>
        <v>#DIV/0!</v>
      </c>
      <c r="AX661" s="591"/>
    </row>
    <row r="662" spans="1:50" hidden="1" outlineLevel="1">
      <c r="A662" s="590"/>
      <c r="B662" s="636" t="s">
        <v>378</v>
      </c>
      <c r="C662" s="636" t="s">
        <v>846</v>
      </c>
      <c r="D662" s="651" t="s">
        <v>700</v>
      </c>
      <c r="E662" s="653"/>
      <c r="F662" s="640">
        <v>0</v>
      </c>
      <c r="G662" s="640">
        <f t="shared" si="10555"/>
        <v>0</v>
      </c>
      <c r="H662" s="653">
        <f t="shared" ref="H662" si="11379">+H663*$F662</f>
        <v>0</v>
      </c>
      <c r="I662" s="653">
        <f t="shared" ref="I662" si="11380">+I663*$F662</f>
        <v>0</v>
      </c>
      <c r="J662" s="653">
        <f t="shared" ref="J662" si="11381">+J663*$F662</f>
        <v>0</v>
      </c>
      <c r="K662" s="653">
        <f t="shared" ref="K662" si="11382">+K663*$F662</f>
        <v>0</v>
      </c>
      <c r="L662" s="653">
        <f t="shared" ref="L662" si="11383">+L663*$F662</f>
        <v>0</v>
      </c>
      <c r="M662" s="653">
        <f t="shared" ref="M662" si="11384">+M663*$F662</f>
        <v>0</v>
      </c>
      <c r="N662" s="653">
        <f t="shared" ref="N662" si="11385">+N663*$F662</f>
        <v>0</v>
      </c>
      <c r="O662" s="653">
        <f t="shared" ref="O662" si="11386">+O663*$F662</f>
        <v>0</v>
      </c>
      <c r="P662" s="653">
        <f t="shared" ref="P662" si="11387">+P663*$F662</f>
        <v>0</v>
      </c>
      <c r="Q662" s="653">
        <f t="shared" ref="Q662" si="11388">+Q663*$F662</f>
        <v>0</v>
      </c>
      <c r="R662" s="653">
        <f t="shared" ref="R662" si="11389">+R663*$F662</f>
        <v>0</v>
      </c>
      <c r="S662" s="653">
        <f t="shared" ref="S662" si="11390">+S663*$F662</f>
        <v>0</v>
      </c>
      <c r="T662" s="653">
        <f t="shared" ref="T662" si="11391">+T663*$F662</f>
        <v>0</v>
      </c>
      <c r="U662" s="653">
        <f t="shared" ref="U662" si="11392">+U663*$F662</f>
        <v>0</v>
      </c>
      <c r="V662" s="653">
        <f t="shared" ref="V662" si="11393">+V663*$F662</f>
        <v>0</v>
      </c>
      <c r="W662" s="653">
        <f t="shared" ref="W662" si="11394">+W663*$F662</f>
        <v>0</v>
      </c>
      <c r="X662" s="653">
        <f t="shared" ref="X662" si="11395">+X663*$F662</f>
        <v>0</v>
      </c>
      <c r="Y662" s="653">
        <f t="shared" ref="Y662" si="11396">+Y663*$F662</f>
        <v>0</v>
      </c>
      <c r="Z662" s="653">
        <f t="shared" ref="Z662" si="11397">+Z663*$F662</f>
        <v>0</v>
      </c>
      <c r="AA662" s="653">
        <f t="shared" ref="AA662" si="11398">+AA663*$F662</f>
        <v>0</v>
      </c>
      <c r="AB662" s="653">
        <f t="shared" ref="AB662" si="11399">+AB663*$F662</f>
        <v>0</v>
      </c>
      <c r="AC662" s="653">
        <f t="shared" ref="AC662" si="11400">+AC663*$F662</f>
        <v>0</v>
      </c>
      <c r="AD662" s="653">
        <f t="shared" ref="AD662" si="11401">+AD663*$F662</f>
        <v>0</v>
      </c>
      <c r="AE662" s="653">
        <f t="shared" ref="AE662" si="11402">+AE663*$F662</f>
        <v>0</v>
      </c>
      <c r="AF662" s="653">
        <f t="shared" ref="AF662" si="11403">+AF663*$F662</f>
        <v>0</v>
      </c>
      <c r="AG662" s="653">
        <f t="shared" ref="AG662" si="11404">+AG663*$F662</f>
        <v>0</v>
      </c>
      <c r="AH662" s="653">
        <f t="shared" ref="AH662" si="11405">+AH663*$F662</f>
        <v>0</v>
      </c>
      <c r="AI662" s="653">
        <f t="shared" ref="AI662" si="11406">+AI663*$F662</f>
        <v>0</v>
      </c>
      <c r="AJ662" s="653">
        <f t="shared" ref="AJ662" si="11407">+AJ663*$F662</f>
        <v>0</v>
      </c>
      <c r="AK662" s="653">
        <f t="shared" ref="AK662" si="11408">+AK663*$F662</f>
        <v>0</v>
      </c>
      <c r="AL662" s="653">
        <f t="shared" ref="AL662" si="11409">+AL663*$F662</f>
        <v>0</v>
      </c>
      <c r="AM662" s="653">
        <f t="shared" ref="AM662" si="11410">+AM663*$F662</f>
        <v>0</v>
      </c>
      <c r="AN662" s="653">
        <f t="shared" ref="AN662" si="11411">+AN663*$F662</f>
        <v>0</v>
      </c>
      <c r="AO662" s="653">
        <f t="shared" ref="AO662" si="11412">+AO663*$F662</f>
        <v>0</v>
      </c>
      <c r="AP662" s="653">
        <f t="shared" ref="AP662" si="11413">+AP663*$F662</f>
        <v>0</v>
      </c>
      <c r="AQ662" s="653">
        <f t="shared" ref="AQ662" si="11414">+AQ663*$F662</f>
        <v>0</v>
      </c>
      <c r="AR662" s="653">
        <f t="shared" ref="AR662" si="11415">+AR663*$F662</f>
        <v>0</v>
      </c>
      <c r="AS662" s="653">
        <f t="shared" ref="AS662" si="11416">+AS663*$F662</f>
        <v>0</v>
      </c>
      <c r="AT662" s="653">
        <f t="shared" ref="AT662" si="11417">+AT663*$F662</f>
        <v>0</v>
      </c>
      <c r="AU662" s="613">
        <f t="shared" si="10515"/>
        <v>0</v>
      </c>
      <c r="AV662" s="645">
        <f t="shared" si="10513"/>
        <v>0</v>
      </c>
      <c r="AW662" s="656" t="e">
        <f t="shared" si="10514"/>
        <v>#DIV/0!</v>
      </c>
      <c r="AX662" s="591"/>
    </row>
    <row r="663" spans="1:50" hidden="1" outlineLevel="1">
      <c r="A663" s="590"/>
      <c r="B663" s="636"/>
      <c r="C663" s="636"/>
      <c r="D663" s="651"/>
      <c r="E663" s="653"/>
      <c r="F663" s="640"/>
      <c r="G663" s="640">
        <f t="shared" si="10555"/>
        <v>1</v>
      </c>
      <c r="H663" s="658">
        <v>0</v>
      </c>
      <c r="I663" s="658">
        <v>0</v>
      </c>
      <c r="J663" s="658">
        <v>0</v>
      </c>
      <c r="K663" s="658">
        <v>0</v>
      </c>
      <c r="L663" s="658">
        <v>0</v>
      </c>
      <c r="M663" s="658">
        <v>0</v>
      </c>
      <c r="N663" s="658">
        <v>0</v>
      </c>
      <c r="O663" s="658">
        <v>0</v>
      </c>
      <c r="P663" s="658">
        <v>0</v>
      </c>
      <c r="Q663" s="658">
        <v>0</v>
      </c>
      <c r="R663" s="658">
        <v>0</v>
      </c>
      <c r="S663" s="658">
        <v>0</v>
      </c>
      <c r="T663" s="658">
        <v>0</v>
      </c>
      <c r="U663" s="658">
        <v>0</v>
      </c>
      <c r="V663" s="658">
        <v>0</v>
      </c>
      <c r="W663" s="658">
        <v>0</v>
      </c>
      <c r="X663" s="658">
        <v>0</v>
      </c>
      <c r="Y663" s="658">
        <v>0.02</v>
      </c>
      <c r="Z663" s="658">
        <v>0.98</v>
      </c>
      <c r="AA663" s="658">
        <v>0</v>
      </c>
      <c r="AB663" s="658">
        <v>0</v>
      </c>
      <c r="AC663" s="658">
        <v>0</v>
      </c>
      <c r="AD663" s="658">
        <v>0</v>
      </c>
      <c r="AE663" s="658">
        <v>0</v>
      </c>
      <c r="AF663" s="658">
        <v>0</v>
      </c>
      <c r="AG663" s="658">
        <v>0</v>
      </c>
      <c r="AH663" s="658">
        <v>0</v>
      </c>
      <c r="AI663" s="658">
        <v>0</v>
      </c>
      <c r="AJ663" s="658">
        <v>0</v>
      </c>
      <c r="AK663" s="658">
        <v>0</v>
      </c>
      <c r="AL663" s="658">
        <v>0</v>
      </c>
      <c r="AM663" s="658">
        <v>0</v>
      </c>
      <c r="AN663" s="658">
        <v>0</v>
      </c>
      <c r="AO663" s="658">
        <v>0</v>
      </c>
      <c r="AP663" s="658">
        <v>0</v>
      </c>
      <c r="AQ663" s="658">
        <v>0</v>
      </c>
      <c r="AR663" s="658">
        <v>0</v>
      </c>
      <c r="AS663" s="658">
        <v>0</v>
      </c>
      <c r="AT663" s="658">
        <v>0</v>
      </c>
      <c r="AU663" s="613">
        <f t="shared" si="10515"/>
        <v>1</v>
      </c>
      <c r="AV663" s="645">
        <f t="shared" si="10513"/>
        <v>1</v>
      </c>
      <c r="AW663" s="656" t="e">
        <f t="shared" si="10514"/>
        <v>#DIV/0!</v>
      </c>
      <c r="AX663" s="591"/>
    </row>
    <row r="664" spans="1:50" hidden="1" outlineLevel="1">
      <c r="A664" s="590"/>
      <c r="B664" s="636" t="s">
        <v>378</v>
      </c>
      <c r="C664" s="636" t="s">
        <v>847</v>
      </c>
      <c r="D664" s="651" t="s">
        <v>721</v>
      </c>
      <c r="E664" s="653"/>
      <c r="F664" s="640">
        <v>30738.774229178391</v>
      </c>
      <c r="G664" s="640">
        <f t="shared" si="10555"/>
        <v>30738.774229178387</v>
      </c>
      <c r="H664" s="653">
        <f t="shared" ref="H664" si="11418">+H665*$F664</f>
        <v>0</v>
      </c>
      <c r="I664" s="653">
        <f t="shared" ref="I664" si="11419">+I665*$F664</f>
        <v>0</v>
      </c>
      <c r="J664" s="653">
        <f t="shared" ref="J664" si="11420">+J665*$F664</f>
        <v>0</v>
      </c>
      <c r="K664" s="653">
        <f t="shared" ref="K664" si="11421">+K665*$F664</f>
        <v>0</v>
      </c>
      <c r="L664" s="653">
        <f t="shared" ref="L664" si="11422">+L665*$F664</f>
        <v>0</v>
      </c>
      <c r="M664" s="653">
        <f t="shared" ref="M664" si="11423">+M665*$F664</f>
        <v>0</v>
      </c>
      <c r="N664" s="653">
        <f t="shared" ref="N664" si="11424">+N665*$F664</f>
        <v>0</v>
      </c>
      <c r="O664" s="653">
        <f t="shared" ref="O664" si="11425">+O665*$F664</f>
        <v>0</v>
      </c>
      <c r="P664" s="653">
        <f t="shared" ref="P664" si="11426">+P665*$F664</f>
        <v>0</v>
      </c>
      <c r="Q664" s="653">
        <f t="shared" ref="Q664" si="11427">+Q665*$F664</f>
        <v>0</v>
      </c>
      <c r="R664" s="653">
        <f t="shared" ref="R664" si="11428">+R665*$F664</f>
        <v>0</v>
      </c>
      <c r="S664" s="653">
        <f t="shared" ref="S664" si="11429">+S665*$F664</f>
        <v>0</v>
      </c>
      <c r="T664" s="653">
        <f t="shared" ref="T664" si="11430">+T665*$F664</f>
        <v>0</v>
      </c>
      <c r="U664" s="653">
        <f t="shared" ref="U664" si="11431">+U665*$F664</f>
        <v>0</v>
      </c>
      <c r="V664" s="653">
        <f t="shared" ref="V664" si="11432">+V665*$F664</f>
        <v>0</v>
      </c>
      <c r="W664" s="653">
        <f t="shared" ref="W664" si="11433">+W665*$F664</f>
        <v>0</v>
      </c>
      <c r="X664" s="653">
        <f t="shared" ref="X664" si="11434">+X665*$F664</f>
        <v>0</v>
      </c>
      <c r="Y664" s="653">
        <f t="shared" ref="Y664" si="11435">+Y665*$F664</f>
        <v>614.77548458356785</v>
      </c>
      <c r="Z664" s="653">
        <f t="shared" ref="Z664" si="11436">+Z665*$F664</f>
        <v>30123.998744594821</v>
      </c>
      <c r="AA664" s="653">
        <f t="shared" ref="AA664" si="11437">+AA665*$F664</f>
        <v>0</v>
      </c>
      <c r="AB664" s="653">
        <f t="shared" ref="AB664" si="11438">+AB665*$F664</f>
        <v>0</v>
      </c>
      <c r="AC664" s="653">
        <f t="shared" ref="AC664" si="11439">+AC665*$F664</f>
        <v>0</v>
      </c>
      <c r="AD664" s="653">
        <f t="shared" ref="AD664" si="11440">+AD665*$F664</f>
        <v>0</v>
      </c>
      <c r="AE664" s="653">
        <f t="shared" ref="AE664" si="11441">+AE665*$F664</f>
        <v>0</v>
      </c>
      <c r="AF664" s="653">
        <f t="shared" ref="AF664" si="11442">+AF665*$F664</f>
        <v>0</v>
      </c>
      <c r="AG664" s="653">
        <f t="shared" ref="AG664" si="11443">+AG665*$F664</f>
        <v>0</v>
      </c>
      <c r="AH664" s="653">
        <f t="shared" ref="AH664" si="11444">+AH665*$F664</f>
        <v>0</v>
      </c>
      <c r="AI664" s="653">
        <f t="shared" ref="AI664" si="11445">+AI665*$F664</f>
        <v>0</v>
      </c>
      <c r="AJ664" s="653">
        <f t="shared" ref="AJ664" si="11446">+AJ665*$F664</f>
        <v>0</v>
      </c>
      <c r="AK664" s="653">
        <f t="shared" ref="AK664" si="11447">+AK665*$F664</f>
        <v>0</v>
      </c>
      <c r="AL664" s="653">
        <f t="shared" ref="AL664" si="11448">+AL665*$F664</f>
        <v>0</v>
      </c>
      <c r="AM664" s="653">
        <f t="shared" ref="AM664" si="11449">+AM665*$F664</f>
        <v>0</v>
      </c>
      <c r="AN664" s="653">
        <f t="shared" ref="AN664" si="11450">+AN665*$F664</f>
        <v>0</v>
      </c>
      <c r="AO664" s="653">
        <f t="shared" ref="AO664" si="11451">+AO665*$F664</f>
        <v>0</v>
      </c>
      <c r="AP664" s="653">
        <f t="shared" ref="AP664" si="11452">+AP665*$F664</f>
        <v>0</v>
      </c>
      <c r="AQ664" s="653">
        <f t="shared" ref="AQ664" si="11453">+AQ665*$F664</f>
        <v>0</v>
      </c>
      <c r="AR664" s="653">
        <f t="shared" ref="AR664" si="11454">+AR665*$F664</f>
        <v>0</v>
      </c>
      <c r="AS664" s="653">
        <f t="shared" ref="AS664" si="11455">+AS665*$F664</f>
        <v>0</v>
      </c>
      <c r="AT664" s="653">
        <f t="shared" ref="AT664" si="11456">+AT665*$F664</f>
        <v>0</v>
      </c>
      <c r="AU664" s="613">
        <f t="shared" si="10515"/>
        <v>30738.774229178387</v>
      </c>
      <c r="AV664" s="645">
        <f t="shared" si="10513"/>
        <v>0</v>
      </c>
      <c r="AW664" s="656">
        <f t="shared" si="10514"/>
        <v>0</v>
      </c>
      <c r="AX664" s="591"/>
    </row>
    <row r="665" spans="1:50" hidden="1" outlineLevel="1">
      <c r="A665" s="590"/>
      <c r="B665" s="636"/>
      <c r="C665" s="636"/>
      <c r="D665" s="651"/>
      <c r="E665" s="653"/>
      <c r="F665" s="640"/>
      <c r="G665" s="640">
        <f t="shared" si="10555"/>
        <v>1</v>
      </c>
      <c r="H665" s="658">
        <v>0</v>
      </c>
      <c r="I665" s="658">
        <v>0</v>
      </c>
      <c r="J665" s="658">
        <v>0</v>
      </c>
      <c r="K665" s="658">
        <v>0</v>
      </c>
      <c r="L665" s="658">
        <v>0</v>
      </c>
      <c r="M665" s="658">
        <v>0</v>
      </c>
      <c r="N665" s="658">
        <v>0</v>
      </c>
      <c r="O665" s="658">
        <v>0</v>
      </c>
      <c r="P665" s="658">
        <v>0</v>
      </c>
      <c r="Q665" s="658">
        <v>0</v>
      </c>
      <c r="R665" s="658">
        <v>0</v>
      </c>
      <c r="S665" s="658">
        <v>0</v>
      </c>
      <c r="T665" s="658">
        <v>0</v>
      </c>
      <c r="U665" s="658">
        <v>0</v>
      </c>
      <c r="V665" s="658">
        <v>0</v>
      </c>
      <c r="W665" s="658">
        <v>0</v>
      </c>
      <c r="X665" s="658">
        <v>0</v>
      </c>
      <c r="Y665" s="658">
        <v>0.02</v>
      </c>
      <c r="Z665" s="658">
        <v>0.98</v>
      </c>
      <c r="AA665" s="658">
        <v>0</v>
      </c>
      <c r="AB665" s="658">
        <v>0</v>
      </c>
      <c r="AC665" s="658">
        <v>0</v>
      </c>
      <c r="AD665" s="658">
        <v>0</v>
      </c>
      <c r="AE665" s="658">
        <v>0</v>
      </c>
      <c r="AF665" s="658">
        <v>0</v>
      </c>
      <c r="AG665" s="658">
        <v>0</v>
      </c>
      <c r="AH665" s="658">
        <v>0</v>
      </c>
      <c r="AI665" s="658">
        <v>0</v>
      </c>
      <c r="AJ665" s="658">
        <v>0</v>
      </c>
      <c r="AK665" s="658">
        <v>0</v>
      </c>
      <c r="AL665" s="658">
        <v>0</v>
      </c>
      <c r="AM665" s="658">
        <v>0</v>
      </c>
      <c r="AN665" s="658">
        <v>0</v>
      </c>
      <c r="AO665" s="658">
        <v>0</v>
      </c>
      <c r="AP665" s="658">
        <v>0</v>
      </c>
      <c r="AQ665" s="658">
        <v>0</v>
      </c>
      <c r="AR665" s="658">
        <v>0</v>
      </c>
      <c r="AS665" s="658">
        <v>0</v>
      </c>
      <c r="AT665" s="658">
        <v>0</v>
      </c>
      <c r="AU665" s="613">
        <f t="shared" si="10515"/>
        <v>1</v>
      </c>
      <c r="AV665" s="645">
        <f t="shared" si="10513"/>
        <v>1</v>
      </c>
      <c r="AW665" s="656" t="e">
        <f t="shared" si="10514"/>
        <v>#DIV/0!</v>
      </c>
      <c r="AX665" s="591"/>
    </row>
    <row r="666" spans="1:50" hidden="1" outlineLevel="1">
      <c r="A666" s="590"/>
      <c r="B666" s="636" t="s">
        <v>378</v>
      </c>
      <c r="C666" s="636" t="s">
        <v>848</v>
      </c>
      <c r="D666" s="651" t="s">
        <v>706</v>
      </c>
      <c r="E666" s="653"/>
      <c r="F666" s="640">
        <v>93990.747555575217</v>
      </c>
      <c r="G666" s="640">
        <f t="shared" si="10555"/>
        <v>93990.747555575217</v>
      </c>
      <c r="H666" s="653">
        <f t="shared" ref="H666" si="11457">+H667*$F666</f>
        <v>0</v>
      </c>
      <c r="I666" s="653">
        <f t="shared" ref="I666" si="11458">+I667*$F666</f>
        <v>0</v>
      </c>
      <c r="J666" s="653">
        <f t="shared" ref="J666" si="11459">+J667*$F666</f>
        <v>0</v>
      </c>
      <c r="K666" s="653">
        <f t="shared" ref="K666" si="11460">+K667*$F666</f>
        <v>0</v>
      </c>
      <c r="L666" s="653">
        <f t="shared" ref="L666" si="11461">+L667*$F666</f>
        <v>0</v>
      </c>
      <c r="M666" s="653">
        <f t="shared" ref="M666" si="11462">+M667*$F666</f>
        <v>0</v>
      </c>
      <c r="N666" s="653">
        <f t="shared" ref="N666" si="11463">+N667*$F666</f>
        <v>0</v>
      </c>
      <c r="O666" s="653">
        <f t="shared" ref="O666" si="11464">+O667*$F666</f>
        <v>0</v>
      </c>
      <c r="P666" s="653">
        <f t="shared" ref="P666" si="11465">+P667*$F666</f>
        <v>0</v>
      </c>
      <c r="Q666" s="653">
        <f t="shared" ref="Q666" si="11466">+Q667*$F666</f>
        <v>0</v>
      </c>
      <c r="R666" s="653">
        <f t="shared" ref="R666" si="11467">+R667*$F666</f>
        <v>0</v>
      </c>
      <c r="S666" s="653">
        <f t="shared" ref="S666" si="11468">+S667*$F666</f>
        <v>0</v>
      </c>
      <c r="T666" s="653">
        <f t="shared" ref="T666" si="11469">+T667*$F666</f>
        <v>0</v>
      </c>
      <c r="U666" s="653">
        <f t="shared" ref="U666" si="11470">+U667*$F666</f>
        <v>0</v>
      </c>
      <c r="V666" s="653">
        <f t="shared" ref="V666" si="11471">+V667*$F666</f>
        <v>0</v>
      </c>
      <c r="W666" s="653">
        <f t="shared" ref="W666" si="11472">+W667*$F666</f>
        <v>0</v>
      </c>
      <c r="X666" s="653">
        <f t="shared" ref="X666" si="11473">+X667*$F666</f>
        <v>27257.316791116809</v>
      </c>
      <c r="Y666" s="653">
        <f t="shared" ref="Y666" si="11474">+Y667*$F666</f>
        <v>66733.430764458404</v>
      </c>
      <c r="Z666" s="653">
        <f t="shared" ref="Z666" si="11475">+Z667*$F666</f>
        <v>0</v>
      </c>
      <c r="AA666" s="653">
        <f t="shared" ref="AA666" si="11476">+AA667*$F666</f>
        <v>0</v>
      </c>
      <c r="AB666" s="653">
        <f t="shared" ref="AB666" si="11477">+AB667*$F666</f>
        <v>0</v>
      </c>
      <c r="AC666" s="653">
        <f t="shared" ref="AC666" si="11478">+AC667*$F666</f>
        <v>0</v>
      </c>
      <c r="AD666" s="653">
        <f t="shared" ref="AD666" si="11479">+AD667*$F666</f>
        <v>0</v>
      </c>
      <c r="AE666" s="653">
        <f t="shared" ref="AE666" si="11480">+AE667*$F666</f>
        <v>0</v>
      </c>
      <c r="AF666" s="653">
        <f t="shared" ref="AF666" si="11481">+AF667*$F666</f>
        <v>0</v>
      </c>
      <c r="AG666" s="653">
        <f t="shared" ref="AG666" si="11482">+AG667*$F666</f>
        <v>0</v>
      </c>
      <c r="AH666" s="653">
        <f t="shared" ref="AH666" si="11483">+AH667*$F666</f>
        <v>0</v>
      </c>
      <c r="AI666" s="653">
        <f t="shared" ref="AI666" si="11484">+AI667*$F666</f>
        <v>0</v>
      </c>
      <c r="AJ666" s="653">
        <f t="shared" ref="AJ666" si="11485">+AJ667*$F666</f>
        <v>0</v>
      </c>
      <c r="AK666" s="653">
        <f t="shared" ref="AK666" si="11486">+AK667*$F666</f>
        <v>0</v>
      </c>
      <c r="AL666" s="653">
        <f t="shared" ref="AL666" si="11487">+AL667*$F666</f>
        <v>0</v>
      </c>
      <c r="AM666" s="653">
        <f t="shared" ref="AM666" si="11488">+AM667*$F666</f>
        <v>0</v>
      </c>
      <c r="AN666" s="653">
        <f t="shared" ref="AN666" si="11489">+AN667*$F666</f>
        <v>0</v>
      </c>
      <c r="AO666" s="653">
        <f t="shared" ref="AO666" si="11490">+AO667*$F666</f>
        <v>0</v>
      </c>
      <c r="AP666" s="653">
        <f t="shared" ref="AP666" si="11491">+AP667*$F666</f>
        <v>0</v>
      </c>
      <c r="AQ666" s="653">
        <f t="shared" ref="AQ666" si="11492">+AQ667*$F666</f>
        <v>0</v>
      </c>
      <c r="AR666" s="653">
        <f t="shared" ref="AR666" si="11493">+AR667*$F666</f>
        <v>0</v>
      </c>
      <c r="AS666" s="653">
        <f t="shared" ref="AS666" si="11494">+AS667*$F666</f>
        <v>0</v>
      </c>
      <c r="AT666" s="653">
        <f t="shared" ref="AT666" si="11495">+AT667*$F666</f>
        <v>0</v>
      </c>
      <c r="AU666" s="613">
        <f t="shared" si="10515"/>
        <v>93990.747555575217</v>
      </c>
      <c r="AV666" s="645">
        <f t="shared" si="10513"/>
        <v>0</v>
      </c>
      <c r="AW666" s="656">
        <f t="shared" si="10514"/>
        <v>0</v>
      </c>
      <c r="AX666" s="591"/>
    </row>
    <row r="667" spans="1:50" hidden="1" outlineLevel="1">
      <c r="A667" s="590"/>
      <c r="B667" s="636"/>
      <c r="C667" s="636"/>
      <c r="D667" s="651"/>
      <c r="E667" s="653"/>
      <c r="F667" s="640"/>
      <c r="G667" s="640">
        <f t="shared" si="10555"/>
        <v>1</v>
      </c>
      <c r="H667" s="658">
        <v>0</v>
      </c>
      <c r="I667" s="658">
        <v>0</v>
      </c>
      <c r="J667" s="658">
        <v>0</v>
      </c>
      <c r="K667" s="658">
        <v>0</v>
      </c>
      <c r="L667" s="658">
        <v>0</v>
      </c>
      <c r="M667" s="658">
        <v>0</v>
      </c>
      <c r="N667" s="658">
        <v>0</v>
      </c>
      <c r="O667" s="658">
        <v>0</v>
      </c>
      <c r="P667" s="658">
        <v>0</v>
      </c>
      <c r="Q667" s="658">
        <v>0</v>
      </c>
      <c r="R667" s="658">
        <v>0</v>
      </c>
      <c r="S667" s="658">
        <v>0</v>
      </c>
      <c r="T667" s="658">
        <v>0</v>
      </c>
      <c r="U667" s="658">
        <v>0</v>
      </c>
      <c r="V667" s="658">
        <v>0</v>
      </c>
      <c r="W667" s="658">
        <v>0</v>
      </c>
      <c r="X667" s="658">
        <v>0.28999999999999998</v>
      </c>
      <c r="Y667" s="658">
        <v>0.71</v>
      </c>
      <c r="Z667" s="658">
        <v>0</v>
      </c>
      <c r="AA667" s="658">
        <v>0</v>
      </c>
      <c r="AB667" s="658">
        <v>0</v>
      </c>
      <c r="AC667" s="658">
        <v>0</v>
      </c>
      <c r="AD667" s="658">
        <v>0</v>
      </c>
      <c r="AE667" s="658">
        <v>0</v>
      </c>
      <c r="AF667" s="658">
        <v>0</v>
      </c>
      <c r="AG667" s="658">
        <v>0</v>
      </c>
      <c r="AH667" s="658">
        <v>0</v>
      </c>
      <c r="AI667" s="658">
        <v>0</v>
      </c>
      <c r="AJ667" s="658">
        <v>0</v>
      </c>
      <c r="AK667" s="658">
        <v>0</v>
      </c>
      <c r="AL667" s="658">
        <v>0</v>
      </c>
      <c r="AM667" s="658">
        <v>0</v>
      </c>
      <c r="AN667" s="658">
        <v>0</v>
      </c>
      <c r="AO667" s="658">
        <v>0</v>
      </c>
      <c r="AP667" s="658">
        <v>0</v>
      </c>
      <c r="AQ667" s="658">
        <v>0</v>
      </c>
      <c r="AR667" s="658">
        <v>0</v>
      </c>
      <c r="AS667" s="658">
        <v>0</v>
      </c>
      <c r="AT667" s="658">
        <v>0</v>
      </c>
      <c r="AU667" s="613">
        <f t="shared" si="10515"/>
        <v>1</v>
      </c>
      <c r="AV667" s="645">
        <f t="shared" si="10513"/>
        <v>1</v>
      </c>
      <c r="AW667" s="656" t="e">
        <f t="shared" si="10514"/>
        <v>#DIV/0!</v>
      </c>
      <c r="AX667" s="591"/>
    </row>
    <row r="668" spans="1:50" hidden="1" outlineLevel="1">
      <c r="A668" s="590"/>
      <c r="B668" s="636" t="s">
        <v>378</v>
      </c>
      <c r="C668" s="636" t="s">
        <v>849</v>
      </c>
      <c r="D668" s="651" t="s">
        <v>704</v>
      </c>
      <c r="E668" s="653"/>
      <c r="F668" s="640">
        <v>65947.844481971581</v>
      </c>
      <c r="G668" s="640">
        <f t="shared" si="10555"/>
        <v>65947.844481971581</v>
      </c>
      <c r="H668" s="653">
        <f t="shared" ref="H668" si="11496">+H669*$F668</f>
        <v>0</v>
      </c>
      <c r="I668" s="653">
        <f t="shared" ref="I668" si="11497">+I669*$F668</f>
        <v>0</v>
      </c>
      <c r="J668" s="653">
        <f t="shared" ref="J668" si="11498">+J669*$F668</f>
        <v>0</v>
      </c>
      <c r="K668" s="653">
        <f t="shared" ref="K668" si="11499">+K669*$F668</f>
        <v>0</v>
      </c>
      <c r="L668" s="653">
        <f t="shared" ref="L668" si="11500">+L669*$F668</f>
        <v>0</v>
      </c>
      <c r="M668" s="653">
        <f t="shared" ref="M668" si="11501">+M669*$F668</f>
        <v>0</v>
      </c>
      <c r="N668" s="653">
        <f t="shared" ref="N668" si="11502">+N669*$F668</f>
        <v>0</v>
      </c>
      <c r="O668" s="653">
        <f t="shared" ref="O668" si="11503">+O669*$F668</f>
        <v>0</v>
      </c>
      <c r="P668" s="653">
        <f t="shared" ref="P668" si="11504">+P669*$F668</f>
        <v>0</v>
      </c>
      <c r="Q668" s="653">
        <f t="shared" ref="Q668" si="11505">+Q669*$F668</f>
        <v>0</v>
      </c>
      <c r="R668" s="653">
        <f t="shared" ref="R668" si="11506">+R669*$F668</f>
        <v>0</v>
      </c>
      <c r="S668" s="653">
        <f t="shared" ref="S668" si="11507">+S669*$F668</f>
        <v>0</v>
      </c>
      <c r="T668" s="653">
        <f t="shared" ref="T668" si="11508">+T669*$F668</f>
        <v>0</v>
      </c>
      <c r="U668" s="653">
        <f t="shared" ref="U668" si="11509">+U669*$F668</f>
        <v>0</v>
      </c>
      <c r="V668" s="653">
        <f t="shared" ref="V668" si="11510">+V669*$F668</f>
        <v>0</v>
      </c>
      <c r="W668" s="653">
        <f t="shared" ref="W668" si="11511">+W669*$F668</f>
        <v>0</v>
      </c>
      <c r="X668" s="653">
        <f t="shared" ref="X668" si="11512">+X669*$F668</f>
        <v>15827.482675673178</v>
      </c>
      <c r="Y668" s="653">
        <f t="shared" ref="Y668" si="11513">+Y669*$F668</f>
        <v>50120.361806298402</v>
      </c>
      <c r="Z668" s="653">
        <f t="shared" ref="Z668" si="11514">+Z669*$F668</f>
        <v>0</v>
      </c>
      <c r="AA668" s="653">
        <f t="shared" ref="AA668" si="11515">+AA669*$F668</f>
        <v>0</v>
      </c>
      <c r="AB668" s="653">
        <f t="shared" ref="AB668" si="11516">+AB669*$F668</f>
        <v>0</v>
      </c>
      <c r="AC668" s="653">
        <f t="shared" ref="AC668" si="11517">+AC669*$F668</f>
        <v>0</v>
      </c>
      <c r="AD668" s="653">
        <f t="shared" ref="AD668" si="11518">+AD669*$F668</f>
        <v>0</v>
      </c>
      <c r="AE668" s="653">
        <f t="shared" ref="AE668" si="11519">+AE669*$F668</f>
        <v>0</v>
      </c>
      <c r="AF668" s="653">
        <f t="shared" ref="AF668" si="11520">+AF669*$F668</f>
        <v>0</v>
      </c>
      <c r="AG668" s="653">
        <f t="shared" ref="AG668" si="11521">+AG669*$F668</f>
        <v>0</v>
      </c>
      <c r="AH668" s="653">
        <f t="shared" ref="AH668" si="11522">+AH669*$F668</f>
        <v>0</v>
      </c>
      <c r="AI668" s="653">
        <f t="shared" ref="AI668" si="11523">+AI669*$F668</f>
        <v>0</v>
      </c>
      <c r="AJ668" s="653">
        <f t="shared" ref="AJ668" si="11524">+AJ669*$F668</f>
        <v>0</v>
      </c>
      <c r="AK668" s="653">
        <f t="shared" ref="AK668" si="11525">+AK669*$F668</f>
        <v>0</v>
      </c>
      <c r="AL668" s="653">
        <f t="shared" ref="AL668" si="11526">+AL669*$F668</f>
        <v>0</v>
      </c>
      <c r="AM668" s="653">
        <f t="shared" ref="AM668" si="11527">+AM669*$F668</f>
        <v>0</v>
      </c>
      <c r="AN668" s="653">
        <f t="shared" ref="AN668" si="11528">+AN669*$F668</f>
        <v>0</v>
      </c>
      <c r="AO668" s="653">
        <f t="shared" ref="AO668" si="11529">+AO669*$F668</f>
        <v>0</v>
      </c>
      <c r="AP668" s="653">
        <f t="shared" ref="AP668" si="11530">+AP669*$F668</f>
        <v>0</v>
      </c>
      <c r="AQ668" s="653">
        <f t="shared" ref="AQ668" si="11531">+AQ669*$F668</f>
        <v>0</v>
      </c>
      <c r="AR668" s="653">
        <f t="shared" ref="AR668" si="11532">+AR669*$F668</f>
        <v>0</v>
      </c>
      <c r="AS668" s="653">
        <f t="shared" ref="AS668" si="11533">+AS669*$F668</f>
        <v>0</v>
      </c>
      <c r="AT668" s="653">
        <f t="shared" ref="AT668" si="11534">+AT669*$F668</f>
        <v>0</v>
      </c>
      <c r="AU668" s="613">
        <f t="shared" si="10515"/>
        <v>65947.844481971581</v>
      </c>
      <c r="AV668" s="645">
        <f t="shared" si="10513"/>
        <v>0</v>
      </c>
      <c r="AW668" s="656">
        <f t="shared" si="10514"/>
        <v>0</v>
      </c>
      <c r="AX668" s="591"/>
    </row>
    <row r="669" spans="1:50" hidden="1" outlineLevel="1">
      <c r="A669" s="590"/>
      <c r="B669" s="636"/>
      <c r="C669" s="636"/>
      <c r="D669" s="651"/>
      <c r="E669" s="653"/>
      <c r="F669" s="640"/>
      <c r="G669" s="640">
        <f t="shared" si="10555"/>
        <v>1</v>
      </c>
      <c r="H669" s="658">
        <v>0</v>
      </c>
      <c r="I669" s="658">
        <v>0</v>
      </c>
      <c r="J669" s="658">
        <v>0</v>
      </c>
      <c r="K669" s="658">
        <v>0</v>
      </c>
      <c r="L669" s="658">
        <v>0</v>
      </c>
      <c r="M669" s="658">
        <v>0</v>
      </c>
      <c r="N669" s="658">
        <v>0</v>
      </c>
      <c r="O669" s="658">
        <v>0</v>
      </c>
      <c r="P669" s="658">
        <v>0</v>
      </c>
      <c r="Q669" s="658">
        <v>0</v>
      </c>
      <c r="R669" s="658">
        <v>0</v>
      </c>
      <c r="S669" s="658">
        <v>0</v>
      </c>
      <c r="T669" s="658">
        <v>0</v>
      </c>
      <c r="U669" s="658">
        <v>0</v>
      </c>
      <c r="V669" s="658">
        <v>0</v>
      </c>
      <c r="W669" s="658">
        <v>0</v>
      </c>
      <c r="X669" s="658">
        <v>0.24</v>
      </c>
      <c r="Y669" s="658">
        <v>0.76</v>
      </c>
      <c r="Z669" s="658">
        <v>0</v>
      </c>
      <c r="AA669" s="658">
        <v>0</v>
      </c>
      <c r="AB669" s="658">
        <v>0</v>
      </c>
      <c r="AC669" s="658">
        <v>0</v>
      </c>
      <c r="AD669" s="658">
        <v>0</v>
      </c>
      <c r="AE669" s="658">
        <v>0</v>
      </c>
      <c r="AF669" s="658">
        <v>0</v>
      </c>
      <c r="AG669" s="658">
        <v>0</v>
      </c>
      <c r="AH669" s="658">
        <v>0</v>
      </c>
      <c r="AI669" s="658">
        <v>0</v>
      </c>
      <c r="AJ669" s="658">
        <v>0</v>
      </c>
      <c r="AK669" s="658">
        <v>0</v>
      </c>
      <c r="AL669" s="658">
        <v>0</v>
      </c>
      <c r="AM669" s="658">
        <v>0</v>
      </c>
      <c r="AN669" s="658">
        <v>0</v>
      </c>
      <c r="AO669" s="658">
        <v>0</v>
      </c>
      <c r="AP669" s="658">
        <v>0</v>
      </c>
      <c r="AQ669" s="658">
        <v>0</v>
      </c>
      <c r="AR669" s="658">
        <v>0</v>
      </c>
      <c r="AS669" s="658">
        <v>0</v>
      </c>
      <c r="AT669" s="658">
        <v>0</v>
      </c>
      <c r="AU669" s="613">
        <f t="shared" si="10515"/>
        <v>1</v>
      </c>
      <c r="AV669" s="645">
        <f t="shared" si="10513"/>
        <v>1</v>
      </c>
      <c r="AW669" s="656" t="e">
        <f t="shared" si="10514"/>
        <v>#DIV/0!</v>
      </c>
      <c r="AX669" s="591"/>
    </row>
    <row r="670" spans="1:50" hidden="1" outlineLevel="1">
      <c r="A670" s="590"/>
      <c r="B670" s="636" t="s">
        <v>378</v>
      </c>
      <c r="C670" s="636" t="s">
        <v>850</v>
      </c>
      <c r="D670" s="651" t="s">
        <v>770</v>
      </c>
      <c r="E670" s="653"/>
      <c r="F670" s="640">
        <v>177717.82735776951</v>
      </c>
      <c r="G670" s="640">
        <f t="shared" si="10555"/>
        <v>177717.82735776951</v>
      </c>
      <c r="H670" s="653">
        <f t="shared" ref="H670" si="11535">+H671*$F670</f>
        <v>0</v>
      </c>
      <c r="I670" s="653">
        <f t="shared" ref="I670" si="11536">+I671*$F670</f>
        <v>0</v>
      </c>
      <c r="J670" s="653">
        <f t="shared" ref="J670" si="11537">+J671*$F670</f>
        <v>0</v>
      </c>
      <c r="K670" s="653">
        <f t="shared" ref="K670" si="11538">+K671*$F670</f>
        <v>0</v>
      </c>
      <c r="L670" s="653">
        <f t="shared" ref="L670" si="11539">+L671*$F670</f>
        <v>0</v>
      </c>
      <c r="M670" s="653">
        <f t="shared" ref="M670" si="11540">+M671*$F670</f>
        <v>0</v>
      </c>
      <c r="N670" s="653">
        <f t="shared" ref="N670" si="11541">+N671*$F670</f>
        <v>0</v>
      </c>
      <c r="O670" s="653">
        <f t="shared" ref="O670" si="11542">+O671*$F670</f>
        <v>0</v>
      </c>
      <c r="P670" s="653">
        <f t="shared" ref="P670" si="11543">+P671*$F670</f>
        <v>0</v>
      </c>
      <c r="Q670" s="653">
        <f t="shared" ref="Q670" si="11544">+Q671*$F670</f>
        <v>0</v>
      </c>
      <c r="R670" s="653">
        <f t="shared" ref="R670" si="11545">+R671*$F670</f>
        <v>0</v>
      </c>
      <c r="S670" s="653">
        <f t="shared" ref="S670" si="11546">+S671*$F670</f>
        <v>0</v>
      </c>
      <c r="T670" s="653">
        <f t="shared" ref="T670" si="11547">+T671*$F670</f>
        <v>0</v>
      </c>
      <c r="U670" s="653">
        <f t="shared" ref="U670" si="11548">+U671*$F670</f>
        <v>0</v>
      </c>
      <c r="V670" s="653">
        <f t="shared" ref="V670" si="11549">+V671*$F670</f>
        <v>0</v>
      </c>
      <c r="W670" s="653">
        <f t="shared" ref="W670" si="11550">+W671*$F670</f>
        <v>0</v>
      </c>
      <c r="X670" s="653">
        <f t="shared" ref="X670" si="11551">+X671*$F670</f>
        <v>0</v>
      </c>
      <c r="Y670" s="653">
        <f t="shared" ref="Y670" si="11552">+Y671*$F670</f>
        <v>3554.3565471553902</v>
      </c>
      <c r="Z670" s="653">
        <f t="shared" ref="Z670" si="11553">+Z671*$F670</f>
        <v>174163.47081061412</v>
      </c>
      <c r="AA670" s="653">
        <f t="shared" ref="AA670" si="11554">+AA671*$F670</f>
        <v>0</v>
      </c>
      <c r="AB670" s="653">
        <f t="shared" ref="AB670" si="11555">+AB671*$F670</f>
        <v>0</v>
      </c>
      <c r="AC670" s="653">
        <f t="shared" ref="AC670" si="11556">+AC671*$F670</f>
        <v>0</v>
      </c>
      <c r="AD670" s="653">
        <f t="shared" ref="AD670" si="11557">+AD671*$F670</f>
        <v>0</v>
      </c>
      <c r="AE670" s="653">
        <f t="shared" ref="AE670" si="11558">+AE671*$F670</f>
        <v>0</v>
      </c>
      <c r="AF670" s="653">
        <f t="shared" ref="AF670" si="11559">+AF671*$F670</f>
        <v>0</v>
      </c>
      <c r="AG670" s="653">
        <f t="shared" ref="AG670" si="11560">+AG671*$F670</f>
        <v>0</v>
      </c>
      <c r="AH670" s="653">
        <f t="shared" ref="AH670" si="11561">+AH671*$F670</f>
        <v>0</v>
      </c>
      <c r="AI670" s="653">
        <f t="shared" ref="AI670" si="11562">+AI671*$F670</f>
        <v>0</v>
      </c>
      <c r="AJ670" s="653">
        <f t="shared" ref="AJ670" si="11563">+AJ671*$F670</f>
        <v>0</v>
      </c>
      <c r="AK670" s="653">
        <f t="shared" ref="AK670" si="11564">+AK671*$F670</f>
        <v>0</v>
      </c>
      <c r="AL670" s="653">
        <f t="shared" ref="AL670" si="11565">+AL671*$F670</f>
        <v>0</v>
      </c>
      <c r="AM670" s="653">
        <f t="shared" ref="AM670" si="11566">+AM671*$F670</f>
        <v>0</v>
      </c>
      <c r="AN670" s="653">
        <f t="shared" ref="AN670" si="11567">+AN671*$F670</f>
        <v>0</v>
      </c>
      <c r="AO670" s="653">
        <f t="shared" ref="AO670" si="11568">+AO671*$F670</f>
        <v>0</v>
      </c>
      <c r="AP670" s="653">
        <f t="shared" ref="AP670" si="11569">+AP671*$F670</f>
        <v>0</v>
      </c>
      <c r="AQ670" s="653">
        <f t="shared" ref="AQ670" si="11570">+AQ671*$F670</f>
        <v>0</v>
      </c>
      <c r="AR670" s="653">
        <f t="shared" ref="AR670" si="11571">+AR671*$F670</f>
        <v>0</v>
      </c>
      <c r="AS670" s="653">
        <f t="shared" ref="AS670" si="11572">+AS671*$F670</f>
        <v>0</v>
      </c>
      <c r="AT670" s="653">
        <f t="shared" ref="AT670" si="11573">+AT671*$F670</f>
        <v>0</v>
      </c>
      <c r="AU670" s="613">
        <f t="shared" si="10515"/>
        <v>177717.82735776951</v>
      </c>
      <c r="AV670" s="645">
        <f t="shared" si="10513"/>
        <v>0</v>
      </c>
      <c r="AW670" s="656">
        <f t="shared" si="10514"/>
        <v>0</v>
      </c>
      <c r="AX670" s="591"/>
    </row>
    <row r="671" spans="1:50" hidden="1" outlineLevel="1">
      <c r="A671" s="590"/>
      <c r="B671" s="636"/>
      <c r="C671" s="636"/>
      <c r="D671" s="651"/>
      <c r="E671" s="653"/>
      <c r="F671" s="640"/>
      <c r="G671" s="640">
        <f t="shared" si="10555"/>
        <v>1</v>
      </c>
      <c r="H671" s="658">
        <v>0</v>
      </c>
      <c r="I671" s="658">
        <v>0</v>
      </c>
      <c r="J671" s="658">
        <v>0</v>
      </c>
      <c r="K671" s="658">
        <v>0</v>
      </c>
      <c r="L671" s="658">
        <v>0</v>
      </c>
      <c r="M671" s="658">
        <v>0</v>
      </c>
      <c r="N671" s="658">
        <v>0</v>
      </c>
      <c r="O671" s="658">
        <v>0</v>
      </c>
      <c r="P671" s="658">
        <v>0</v>
      </c>
      <c r="Q671" s="658">
        <v>0</v>
      </c>
      <c r="R671" s="658">
        <v>0</v>
      </c>
      <c r="S671" s="658">
        <v>0</v>
      </c>
      <c r="T671" s="658">
        <v>0</v>
      </c>
      <c r="U671" s="658">
        <v>0</v>
      </c>
      <c r="V671" s="658">
        <v>0</v>
      </c>
      <c r="W671" s="658">
        <v>0</v>
      </c>
      <c r="X671" s="658">
        <v>0</v>
      </c>
      <c r="Y671" s="658">
        <v>0.02</v>
      </c>
      <c r="Z671" s="658">
        <v>0.98</v>
      </c>
      <c r="AA671" s="658">
        <v>0</v>
      </c>
      <c r="AB671" s="658">
        <v>0</v>
      </c>
      <c r="AC671" s="658">
        <v>0</v>
      </c>
      <c r="AD671" s="658">
        <v>0</v>
      </c>
      <c r="AE671" s="658">
        <v>0</v>
      </c>
      <c r="AF671" s="658">
        <v>0</v>
      </c>
      <c r="AG671" s="658">
        <v>0</v>
      </c>
      <c r="AH671" s="658">
        <v>0</v>
      </c>
      <c r="AI671" s="658">
        <v>0</v>
      </c>
      <c r="AJ671" s="658">
        <v>0</v>
      </c>
      <c r="AK671" s="658">
        <v>0</v>
      </c>
      <c r="AL671" s="658">
        <v>0</v>
      </c>
      <c r="AM671" s="658">
        <v>0</v>
      </c>
      <c r="AN671" s="658">
        <v>0</v>
      </c>
      <c r="AO671" s="658">
        <v>0</v>
      </c>
      <c r="AP671" s="658">
        <v>0</v>
      </c>
      <c r="AQ671" s="658">
        <v>0</v>
      </c>
      <c r="AR671" s="658">
        <v>0</v>
      </c>
      <c r="AS671" s="658">
        <v>0</v>
      </c>
      <c r="AT671" s="658">
        <v>0</v>
      </c>
      <c r="AU671" s="613">
        <f t="shared" si="10515"/>
        <v>1</v>
      </c>
      <c r="AV671" s="645">
        <f t="shared" si="10513"/>
        <v>1</v>
      </c>
      <c r="AW671" s="656" t="e">
        <f t="shared" si="10514"/>
        <v>#DIV/0!</v>
      </c>
      <c r="AX671" s="591"/>
    </row>
    <row r="672" spans="1:50" hidden="1" outlineLevel="1">
      <c r="A672" s="590"/>
      <c r="B672" s="646" t="s">
        <v>305</v>
      </c>
      <c r="C672" s="646" t="s">
        <v>851</v>
      </c>
      <c r="D672" s="647" t="s">
        <v>852</v>
      </c>
      <c r="E672" s="649"/>
      <c r="F672" s="650">
        <f>+F673+F675+F677+F679+F681+F683</f>
        <v>916455.99899205822</v>
      </c>
      <c r="G672" s="650">
        <f t="shared" ref="G672" si="11574">SUM(H672:AT672)</f>
        <v>916455.99899205833</v>
      </c>
      <c r="H672" s="649">
        <f t="shared" ref="H672" si="11575">+H673+H675+H677+H679+H681+H683</f>
        <v>0</v>
      </c>
      <c r="I672" s="649">
        <f t="shared" ref="I672" si="11576">+I673+I675+I677+I679+I681+I683</f>
        <v>0</v>
      </c>
      <c r="J672" s="649">
        <f t="shared" ref="J672" si="11577">+J673+J675+J677+J679+J681+J683</f>
        <v>0</v>
      </c>
      <c r="K672" s="649">
        <f t="shared" ref="K672" si="11578">+K673+K675+K677+K679+K681+K683</f>
        <v>0</v>
      </c>
      <c r="L672" s="649">
        <f t="shared" ref="L672" si="11579">+L673+L675+L677+L679+L681+L683</f>
        <v>0</v>
      </c>
      <c r="M672" s="649">
        <f t="shared" ref="M672" si="11580">+M673+M675+M677+M679+M681+M683</f>
        <v>0</v>
      </c>
      <c r="N672" s="649">
        <f t="shared" ref="N672" si="11581">+N673+N675+N677+N679+N681+N683</f>
        <v>0</v>
      </c>
      <c r="O672" s="649">
        <f t="shared" ref="O672" si="11582">+O673+O675+O677+O679+O681+O683</f>
        <v>0</v>
      </c>
      <c r="P672" s="649">
        <f t="shared" ref="P672" si="11583">+P673+P675+P677+P679+P681+P683</f>
        <v>0</v>
      </c>
      <c r="Q672" s="649">
        <f t="shared" ref="Q672" si="11584">+Q673+Q675+Q677+Q679+Q681+Q683</f>
        <v>0</v>
      </c>
      <c r="R672" s="649">
        <f t="shared" ref="R672" si="11585">+R673+R675+R677+R679+R681+R683</f>
        <v>0</v>
      </c>
      <c r="S672" s="649">
        <f t="shared" ref="S672" si="11586">+S673+S675+S677+S679+S681+S683</f>
        <v>0</v>
      </c>
      <c r="T672" s="649">
        <f t="shared" ref="T672" si="11587">+T673+T675+T677+T679+T681+T683</f>
        <v>0</v>
      </c>
      <c r="U672" s="649">
        <f t="shared" ref="U672" si="11588">+U673+U675+U677+U679+U681+U683</f>
        <v>0</v>
      </c>
      <c r="V672" s="649">
        <f t="shared" ref="V672" si="11589">+V673+V675+V677+V679+V681+V683</f>
        <v>0</v>
      </c>
      <c r="W672" s="649">
        <f t="shared" ref="W672" si="11590">+W673+W675+W677+W679+W681+W683</f>
        <v>0</v>
      </c>
      <c r="X672" s="649">
        <f t="shared" ref="X672" si="11591">+X673+X675+X677+X679+X681+X683</f>
        <v>0</v>
      </c>
      <c r="Y672" s="649">
        <f t="shared" ref="Y672" si="11592">+Y673+Y675+Y677+Y679+Y681+Y683</f>
        <v>112500.48670874475</v>
      </c>
      <c r="Z672" s="649">
        <f t="shared" ref="Z672" si="11593">+Z673+Z675+Z677+Z679+Z681+Z683</f>
        <v>743913.99590520479</v>
      </c>
      <c r="AA672" s="649">
        <f t="shared" ref="AA672" si="11594">+AA673+AA675+AA677+AA679+AA681+AA683</f>
        <v>60041.516378108798</v>
      </c>
      <c r="AB672" s="649">
        <f t="shared" ref="AB672" si="11595">+AB673+AB675+AB677+AB679+AB681+AB683</f>
        <v>0</v>
      </c>
      <c r="AC672" s="649">
        <f t="shared" ref="AC672" si="11596">+AC673+AC675+AC677+AC679+AC681+AC683</f>
        <v>0</v>
      </c>
      <c r="AD672" s="649">
        <f t="shared" ref="AD672" si="11597">+AD673+AD675+AD677+AD679+AD681+AD683</f>
        <v>0</v>
      </c>
      <c r="AE672" s="649">
        <f t="shared" ref="AE672" si="11598">+AE673+AE675+AE677+AE679+AE681+AE683</f>
        <v>0</v>
      </c>
      <c r="AF672" s="649">
        <f t="shared" ref="AF672" si="11599">+AF673+AF675+AF677+AF679+AF681+AF683</f>
        <v>0</v>
      </c>
      <c r="AG672" s="649">
        <f t="shared" ref="AG672" si="11600">+AG673+AG675+AG677+AG679+AG681+AG683</f>
        <v>0</v>
      </c>
      <c r="AH672" s="649">
        <f t="shared" ref="AH672" si="11601">+AH673+AH675+AH677+AH679+AH681+AH683</f>
        <v>0</v>
      </c>
      <c r="AI672" s="649">
        <f t="shared" ref="AI672" si="11602">+AI673+AI675+AI677+AI679+AI681+AI683</f>
        <v>0</v>
      </c>
      <c r="AJ672" s="649">
        <f t="shared" ref="AJ672" si="11603">+AJ673+AJ675+AJ677+AJ679+AJ681+AJ683</f>
        <v>0</v>
      </c>
      <c r="AK672" s="649">
        <f t="shared" ref="AK672" si="11604">+AK673+AK675+AK677+AK679+AK681+AK683</f>
        <v>0</v>
      </c>
      <c r="AL672" s="649">
        <f t="shared" ref="AL672" si="11605">+AL673+AL675+AL677+AL679+AL681+AL683</f>
        <v>0</v>
      </c>
      <c r="AM672" s="649">
        <f t="shared" ref="AM672" si="11606">+AM673+AM675+AM677+AM679+AM681+AM683</f>
        <v>0</v>
      </c>
      <c r="AN672" s="649">
        <f t="shared" ref="AN672" si="11607">+AN673+AN675+AN677+AN679+AN681+AN683</f>
        <v>0</v>
      </c>
      <c r="AO672" s="649">
        <f t="shared" ref="AO672" si="11608">+AO673+AO675+AO677+AO679+AO681+AO683</f>
        <v>0</v>
      </c>
      <c r="AP672" s="649">
        <f t="shared" ref="AP672" si="11609">+AP673+AP675+AP677+AP679+AP681+AP683</f>
        <v>0</v>
      </c>
      <c r="AQ672" s="649">
        <f t="shared" ref="AQ672" si="11610">+AQ673+AQ675+AQ677+AQ679+AQ681+AQ683</f>
        <v>0</v>
      </c>
      <c r="AR672" s="649">
        <f t="shared" ref="AR672" si="11611">+AR673+AR675+AR677+AR679+AR681+AR683</f>
        <v>0</v>
      </c>
      <c r="AS672" s="649">
        <f t="shared" ref="AS672" si="11612">+AS673+AS675+AS677+AS679+AS681+AS683</f>
        <v>0</v>
      </c>
      <c r="AT672" s="649">
        <f t="shared" ref="AT672" si="11613">+AT673+AT675+AT677+AT679+AT681+AT683</f>
        <v>0</v>
      </c>
      <c r="AU672" s="613">
        <f t="shared" si="10515"/>
        <v>916455.99899205833</v>
      </c>
      <c r="AV672" s="645">
        <f t="shared" si="10513"/>
        <v>0</v>
      </c>
      <c r="AW672" s="656">
        <f t="shared" si="10514"/>
        <v>0</v>
      </c>
      <c r="AX672" s="591"/>
    </row>
    <row r="673" spans="1:50" hidden="1" outlineLevel="1">
      <c r="A673" s="590"/>
      <c r="B673" s="636" t="s">
        <v>378</v>
      </c>
      <c r="C673" s="636" t="s">
        <v>853</v>
      </c>
      <c r="D673" s="651" t="s">
        <v>756</v>
      </c>
      <c r="E673" s="653"/>
      <c r="F673" s="640">
        <v>555029.34463281382</v>
      </c>
      <c r="G673" s="640">
        <f t="shared" si="10555"/>
        <v>555029.34463281382</v>
      </c>
      <c r="H673" s="653">
        <f t="shared" ref="H673" si="11614">+H674*$F673</f>
        <v>0</v>
      </c>
      <c r="I673" s="653">
        <f t="shared" ref="I673" si="11615">+I674*$F673</f>
        <v>0</v>
      </c>
      <c r="J673" s="653">
        <f t="shared" ref="J673" si="11616">+J674*$F673</f>
        <v>0</v>
      </c>
      <c r="K673" s="653">
        <f t="shared" ref="K673" si="11617">+K674*$F673</f>
        <v>0</v>
      </c>
      <c r="L673" s="653">
        <f t="shared" ref="L673" si="11618">+L674*$F673</f>
        <v>0</v>
      </c>
      <c r="M673" s="653">
        <f t="shared" ref="M673" si="11619">+M674*$F673</f>
        <v>0</v>
      </c>
      <c r="N673" s="653">
        <f t="shared" ref="N673" si="11620">+N674*$F673</f>
        <v>0</v>
      </c>
      <c r="O673" s="653">
        <f t="shared" ref="O673" si="11621">+O674*$F673</f>
        <v>0</v>
      </c>
      <c r="P673" s="653">
        <f t="shared" ref="P673" si="11622">+P674*$F673</f>
        <v>0</v>
      </c>
      <c r="Q673" s="653">
        <f t="shared" ref="Q673" si="11623">+Q674*$F673</f>
        <v>0</v>
      </c>
      <c r="R673" s="653">
        <f t="shared" ref="R673" si="11624">+R674*$F673</f>
        <v>0</v>
      </c>
      <c r="S673" s="653">
        <f t="shared" ref="S673" si="11625">+S674*$F673</f>
        <v>0</v>
      </c>
      <c r="T673" s="653">
        <f t="shared" ref="T673" si="11626">+T674*$F673</f>
        <v>0</v>
      </c>
      <c r="U673" s="653">
        <f t="shared" ref="U673" si="11627">+U674*$F673</f>
        <v>0</v>
      </c>
      <c r="V673" s="653">
        <f t="shared" ref="V673" si="11628">+V674*$F673</f>
        <v>0</v>
      </c>
      <c r="W673" s="653">
        <f t="shared" ref="W673" si="11629">+W674*$F673</f>
        <v>0</v>
      </c>
      <c r="X673" s="653">
        <f t="shared" ref="X673" si="11630">+X674*$F673</f>
        <v>0</v>
      </c>
      <c r="Y673" s="653">
        <f t="shared" ref="Y673" si="11631">+Y674*$F673</f>
        <v>0</v>
      </c>
      <c r="Z673" s="653">
        <f t="shared" ref="Z673" si="11632">+Z674*$F673</f>
        <v>510626.99706218875</v>
      </c>
      <c r="AA673" s="653">
        <f t="shared" ref="AA673" si="11633">+AA674*$F673</f>
        <v>44402.347570625083</v>
      </c>
      <c r="AB673" s="653">
        <f t="shared" ref="AB673" si="11634">+AB674*$F673</f>
        <v>0</v>
      </c>
      <c r="AC673" s="653">
        <f t="shared" ref="AC673" si="11635">+AC674*$F673</f>
        <v>0</v>
      </c>
      <c r="AD673" s="653">
        <f t="shared" ref="AD673" si="11636">+AD674*$F673</f>
        <v>0</v>
      </c>
      <c r="AE673" s="653">
        <f t="shared" ref="AE673" si="11637">+AE674*$F673</f>
        <v>0</v>
      </c>
      <c r="AF673" s="653">
        <f t="shared" ref="AF673" si="11638">+AF674*$F673</f>
        <v>0</v>
      </c>
      <c r="AG673" s="653">
        <f t="shared" ref="AG673" si="11639">+AG674*$F673</f>
        <v>0</v>
      </c>
      <c r="AH673" s="653">
        <f t="shared" ref="AH673" si="11640">+AH674*$F673</f>
        <v>0</v>
      </c>
      <c r="AI673" s="653">
        <f t="shared" ref="AI673" si="11641">+AI674*$F673</f>
        <v>0</v>
      </c>
      <c r="AJ673" s="653">
        <f t="shared" ref="AJ673" si="11642">+AJ674*$F673</f>
        <v>0</v>
      </c>
      <c r="AK673" s="653">
        <f t="shared" ref="AK673" si="11643">+AK674*$F673</f>
        <v>0</v>
      </c>
      <c r="AL673" s="653">
        <f t="shared" ref="AL673" si="11644">+AL674*$F673</f>
        <v>0</v>
      </c>
      <c r="AM673" s="653">
        <f t="shared" ref="AM673" si="11645">+AM674*$F673</f>
        <v>0</v>
      </c>
      <c r="AN673" s="653">
        <f t="shared" ref="AN673" si="11646">+AN674*$F673</f>
        <v>0</v>
      </c>
      <c r="AO673" s="653">
        <f t="shared" ref="AO673" si="11647">+AO674*$F673</f>
        <v>0</v>
      </c>
      <c r="AP673" s="653">
        <f t="shared" ref="AP673" si="11648">+AP674*$F673</f>
        <v>0</v>
      </c>
      <c r="AQ673" s="653">
        <f t="shared" ref="AQ673" si="11649">+AQ674*$F673</f>
        <v>0</v>
      </c>
      <c r="AR673" s="653">
        <f t="shared" ref="AR673" si="11650">+AR674*$F673</f>
        <v>0</v>
      </c>
      <c r="AS673" s="653">
        <f t="shared" ref="AS673" si="11651">+AS674*$F673</f>
        <v>0</v>
      </c>
      <c r="AT673" s="653">
        <f t="shared" ref="AT673" si="11652">+AT674*$F673</f>
        <v>0</v>
      </c>
      <c r="AU673" s="613">
        <f t="shared" si="10515"/>
        <v>555029.34463281382</v>
      </c>
      <c r="AV673" s="645">
        <f t="shared" si="10513"/>
        <v>0</v>
      </c>
      <c r="AW673" s="656">
        <f t="shared" si="10514"/>
        <v>0</v>
      </c>
      <c r="AX673" s="591"/>
    </row>
    <row r="674" spans="1:50" hidden="1" outlineLevel="1">
      <c r="A674" s="590"/>
      <c r="B674" s="636"/>
      <c r="C674" s="636"/>
      <c r="D674" s="651"/>
      <c r="E674" s="653"/>
      <c r="F674" s="640"/>
      <c r="G674" s="640">
        <f t="shared" si="10555"/>
        <v>1</v>
      </c>
      <c r="H674" s="658">
        <v>0</v>
      </c>
      <c r="I674" s="658">
        <v>0</v>
      </c>
      <c r="J674" s="658">
        <v>0</v>
      </c>
      <c r="K674" s="658">
        <v>0</v>
      </c>
      <c r="L674" s="658">
        <v>0</v>
      </c>
      <c r="M674" s="658">
        <v>0</v>
      </c>
      <c r="N674" s="658">
        <v>0</v>
      </c>
      <c r="O674" s="658">
        <v>0</v>
      </c>
      <c r="P674" s="658">
        <v>0</v>
      </c>
      <c r="Q674" s="658">
        <v>0</v>
      </c>
      <c r="R674" s="658">
        <v>0</v>
      </c>
      <c r="S674" s="658">
        <v>0</v>
      </c>
      <c r="T674" s="658">
        <v>0</v>
      </c>
      <c r="U674" s="658">
        <v>0</v>
      </c>
      <c r="V674" s="658">
        <v>0</v>
      </c>
      <c r="W674" s="658">
        <v>0</v>
      </c>
      <c r="X674" s="658">
        <v>0</v>
      </c>
      <c r="Y674" s="658">
        <v>0</v>
      </c>
      <c r="Z674" s="658">
        <v>0.92</v>
      </c>
      <c r="AA674" s="658">
        <v>7.999999999999996E-2</v>
      </c>
      <c r="AB674" s="658">
        <v>0</v>
      </c>
      <c r="AC674" s="658">
        <v>0</v>
      </c>
      <c r="AD674" s="658">
        <v>0</v>
      </c>
      <c r="AE674" s="658">
        <v>0</v>
      </c>
      <c r="AF674" s="658">
        <v>0</v>
      </c>
      <c r="AG674" s="658">
        <v>0</v>
      </c>
      <c r="AH674" s="658">
        <v>0</v>
      </c>
      <c r="AI674" s="658">
        <v>0</v>
      </c>
      <c r="AJ674" s="658">
        <v>0</v>
      </c>
      <c r="AK674" s="658">
        <v>0</v>
      </c>
      <c r="AL674" s="658">
        <v>0</v>
      </c>
      <c r="AM674" s="658">
        <v>0</v>
      </c>
      <c r="AN674" s="658">
        <v>0</v>
      </c>
      <c r="AO674" s="658">
        <v>0</v>
      </c>
      <c r="AP674" s="658">
        <v>0</v>
      </c>
      <c r="AQ674" s="658">
        <v>0</v>
      </c>
      <c r="AR674" s="658">
        <v>0</v>
      </c>
      <c r="AS674" s="658">
        <v>0</v>
      </c>
      <c r="AT674" s="658">
        <v>0</v>
      </c>
      <c r="AU674" s="613">
        <f t="shared" si="10515"/>
        <v>1</v>
      </c>
      <c r="AV674" s="645">
        <f t="shared" si="10513"/>
        <v>1</v>
      </c>
      <c r="AW674" s="656" t="e">
        <f t="shared" si="10514"/>
        <v>#DIV/0!</v>
      </c>
      <c r="AX674" s="591"/>
    </row>
    <row r="675" spans="1:50" hidden="1" outlineLevel="1">
      <c r="A675" s="590"/>
      <c r="B675" s="636" t="s">
        <v>378</v>
      </c>
      <c r="C675" s="636" t="s">
        <v>854</v>
      </c>
      <c r="D675" s="651" t="s">
        <v>700</v>
      </c>
      <c r="E675" s="653"/>
      <c r="F675" s="640">
        <v>0</v>
      </c>
      <c r="G675" s="640">
        <f t="shared" si="10555"/>
        <v>0</v>
      </c>
      <c r="H675" s="653">
        <f t="shared" ref="H675" si="11653">+H676*$F675</f>
        <v>0</v>
      </c>
      <c r="I675" s="653">
        <f t="shared" ref="I675" si="11654">+I676*$F675</f>
        <v>0</v>
      </c>
      <c r="J675" s="653">
        <f t="shared" ref="J675" si="11655">+J676*$F675</f>
        <v>0</v>
      </c>
      <c r="K675" s="653">
        <f t="shared" ref="K675" si="11656">+K676*$F675</f>
        <v>0</v>
      </c>
      <c r="L675" s="653">
        <f t="shared" ref="L675" si="11657">+L676*$F675</f>
        <v>0</v>
      </c>
      <c r="M675" s="653">
        <f t="shared" ref="M675" si="11658">+M676*$F675</f>
        <v>0</v>
      </c>
      <c r="N675" s="653">
        <f t="shared" ref="N675" si="11659">+N676*$F675</f>
        <v>0</v>
      </c>
      <c r="O675" s="653">
        <f t="shared" ref="O675" si="11660">+O676*$F675</f>
        <v>0</v>
      </c>
      <c r="P675" s="653">
        <f t="shared" ref="P675" si="11661">+P676*$F675</f>
        <v>0</v>
      </c>
      <c r="Q675" s="653">
        <f t="shared" ref="Q675" si="11662">+Q676*$F675</f>
        <v>0</v>
      </c>
      <c r="R675" s="653">
        <f t="shared" ref="R675" si="11663">+R676*$F675</f>
        <v>0</v>
      </c>
      <c r="S675" s="653">
        <f t="shared" ref="S675" si="11664">+S676*$F675</f>
        <v>0</v>
      </c>
      <c r="T675" s="653">
        <f t="shared" ref="T675" si="11665">+T676*$F675</f>
        <v>0</v>
      </c>
      <c r="U675" s="653">
        <f t="shared" ref="U675" si="11666">+U676*$F675</f>
        <v>0</v>
      </c>
      <c r="V675" s="653">
        <f t="shared" ref="V675" si="11667">+V676*$F675</f>
        <v>0</v>
      </c>
      <c r="W675" s="653">
        <f t="shared" ref="W675" si="11668">+W676*$F675</f>
        <v>0</v>
      </c>
      <c r="X675" s="653">
        <f t="shared" ref="X675" si="11669">+X676*$F675</f>
        <v>0</v>
      </c>
      <c r="Y675" s="653">
        <f t="shared" ref="Y675" si="11670">+Y676*$F675</f>
        <v>0</v>
      </c>
      <c r="Z675" s="653">
        <f t="shared" ref="Z675" si="11671">+Z676*$F675</f>
        <v>0</v>
      </c>
      <c r="AA675" s="653">
        <f t="shared" ref="AA675" si="11672">+AA676*$F675</f>
        <v>0</v>
      </c>
      <c r="AB675" s="653">
        <f t="shared" ref="AB675" si="11673">+AB676*$F675</f>
        <v>0</v>
      </c>
      <c r="AC675" s="653">
        <f t="shared" ref="AC675" si="11674">+AC676*$F675</f>
        <v>0</v>
      </c>
      <c r="AD675" s="653">
        <f t="shared" ref="AD675" si="11675">+AD676*$F675</f>
        <v>0</v>
      </c>
      <c r="AE675" s="653">
        <f t="shared" ref="AE675" si="11676">+AE676*$F675</f>
        <v>0</v>
      </c>
      <c r="AF675" s="653">
        <f t="shared" ref="AF675" si="11677">+AF676*$F675</f>
        <v>0</v>
      </c>
      <c r="AG675" s="653">
        <f t="shared" ref="AG675" si="11678">+AG676*$F675</f>
        <v>0</v>
      </c>
      <c r="AH675" s="653">
        <f t="shared" ref="AH675" si="11679">+AH676*$F675</f>
        <v>0</v>
      </c>
      <c r="AI675" s="653">
        <f t="shared" ref="AI675" si="11680">+AI676*$F675</f>
        <v>0</v>
      </c>
      <c r="AJ675" s="653">
        <f t="shared" ref="AJ675" si="11681">+AJ676*$F675</f>
        <v>0</v>
      </c>
      <c r="AK675" s="653">
        <f t="shared" ref="AK675" si="11682">+AK676*$F675</f>
        <v>0</v>
      </c>
      <c r="AL675" s="653">
        <f t="shared" ref="AL675" si="11683">+AL676*$F675</f>
        <v>0</v>
      </c>
      <c r="AM675" s="653">
        <f t="shared" ref="AM675" si="11684">+AM676*$F675</f>
        <v>0</v>
      </c>
      <c r="AN675" s="653">
        <f t="shared" ref="AN675" si="11685">+AN676*$F675</f>
        <v>0</v>
      </c>
      <c r="AO675" s="653">
        <f t="shared" ref="AO675" si="11686">+AO676*$F675</f>
        <v>0</v>
      </c>
      <c r="AP675" s="653">
        <f t="shared" ref="AP675" si="11687">+AP676*$F675</f>
        <v>0</v>
      </c>
      <c r="AQ675" s="653">
        <f t="shared" ref="AQ675" si="11688">+AQ676*$F675</f>
        <v>0</v>
      </c>
      <c r="AR675" s="653">
        <f t="shared" ref="AR675" si="11689">+AR676*$F675</f>
        <v>0</v>
      </c>
      <c r="AS675" s="653">
        <f t="shared" ref="AS675" si="11690">+AS676*$F675</f>
        <v>0</v>
      </c>
      <c r="AT675" s="653">
        <f t="shared" ref="AT675" si="11691">+AT676*$F675</f>
        <v>0</v>
      </c>
      <c r="AU675" s="613">
        <f t="shared" si="10515"/>
        <v>0</v>
      </c>
      <c r="AV675" s="645">
        <f t="shared" si="10513"/>
        <v>0</v>
      </c>
      <c r="AW675" s="656" t="e">
        <f t="shared" si="10514"/>
        <v>#DIV/0!</v>
      </c>
      <c r="AX675" s="591"/>
    </row>
    <row r="676" spans="1:50" hidden="1" outlineLevel="1">
      <c r="A676" s="590"/>
      <c r="B676" s="636"/>
      <c r="C676" s="636"/>
      <c r="D676" s="651"/>
      <c r="E676" s="653"/>
      <c r="F676" s="640"/>
      <c r="G676" s="640">
        <f t="shared" si="10555"/>
        <v>1</v>
      </c>
      <c r="H676" s="658">
        <v>0</v>
      </c>
      <c r="I676" s="658">
        <v>0</v>
      </c>
      <c r="J676" s="658">
        <v>0</v>
      </c>
      <c r="K676" s="658">
        <v>0</v>
      </c>
      <c r="L676" s="658">
        <v>0</v>
      </c>
      <c r="M676" s="658">
        <v>0</v>
      </c>
      <c r="N676" s="658">
        <v>0</v>
      </c>
      <c r="O676" s="658">
        <v>0</v>
      </c>
      <c r="P676" s="658">
        <v>0</v>
      </c>
      <c r="Q676" s="658">
        <v>0</v>
      </c>
      <c r="R676" s="658">
        <v>0</v>
      </c>
      <c r="S676" s="658">
        <v>0</v>
      </c>
      <c r="T676" s="658">
        <v>0</v>
      </c>
      <c r="U676" s="658">
        <v>0</v>
      </c>
      <c r="V676" s="658">
        <v>0</v>
      </c>
      <c r="W676" s="658">
        <v>0</v>
      </c>
      <c r="X676" s="658">
        <v>0</v>
      </c>
      <c r="Y676" s="658">
        <v>0</v>
      </c>
      <c r="Z676" s="658">
        <v>0.92</v>
      </c>
      <c r="AA676" s="658">
        <v>7.999999999999996E-2</v>
      </c>
      <c r="AB676" s="658">
        <v>0</v>
      </c>
      <c r="AC676" s="658">
        <v>0</v>
      </c>
      <c r="AD676" s="658">
        <v>0</v>
      </c>
      <c r="AE676" s="658">
        <v>0</v>
      </c>
      <c r="AF676" s="658">
        <v>0</v>
      </c>
      <c r="AG676" s="658">
        <v>0</v>
      </c>
      <c r="AH676" s="658">
        <v>0</v>
      </c>
      <c r="AI676" s="658">
        <v>0</v>
      </c>
      <c r="AJ676" s="658">
        <v>0</v>
      </c>
      <c r="AK676" s="658">
        <v>0</v>
      </c>
      <c r="AL676" s="658">
        <v>0</v>
      </c>
      <c r="AM676" s="658">
        <v>0</v>
      </c>
      <c r="AN676" s="658">
        <v>0</v>
      </c>
      <c r="AO676" s="658">
        <v>0</v>
      </c>
      <c r="AP676" s="658">
        <v>0</v>
      </c>
      <c r="AQ676" s="658">
        <v>0</v>
      </c>
      <c r="AR676" s="658">
        <v>0</v>
      </c>
      <c r="AS676" s="658">
        <v>0</v>
      </c>
      <c r="AT676" s="658">
        <v>0</v>
      </c>
      <c r="AU676" s="613">
        <f t="shared" si="10515"/>
        <v>1</v>
      </c>
      <c r="AV676" s="645">
        <f t="shared" ref="AV676:AV739" si="11692">+G676-F676</f>
        <v>1</v>
      </c>
      <c r="AW676" s="656" t="e">
        <f t="shared" ref="AW676:AW739" si="11693">+AV676/F676</f>
        <v>#DIV/0!</v>
      </c>
      <c r="AX676" s="591"/>
    </row>
    <row r="677" spans="1:50" hidden="1" outlineLevel="1">
      <c r="A677" s="590"/>
      <c r="B677" s="636" t="s">
        <v>378</v>
      </c>
      <c r="C677" s="636" t="s">
        <v>855</v>
      </c>
      <c r="D677" s="651" t="s">
        <v>721</v>
      </c>
      <c r="E677" s="653"/>
      <c r="F677" s="640">
        <v>0</v>
      </c>
      <c r="G677" s="640">
        <f t="shared" si="10555"/>
        <v>0</v>
      </c>
      <c r="H677" s="653">
        <f t="shared" ref="H677" si="11694">+H678*$F677</f>
        <v>0</v>
      </c>
      <c r="I677" s="653">
        <f t="shared" ref="I677" si="11695">+I678*$F677</f>
        <v>0</v>
      </c>
      <c r="J677" s="653">
        <f t="shared" ref="J677" si="11696">+J678*$F677</f>
        <v>0</v>
      </c>
      <c r="K677" s="653">
        <f t="shared" ref="K677" si="11697">+K678*$F677</f>
        <v>0</v>
      </c>
      <c r="L677" s="653">
        <f t="shared" ref="L677" si="11698">+L678*$F677</f>
        <v>0</v>
      </c>
      <c r="M677" s="653">
        <f t="shared" ref="M677" si="11699">+M678*$F677</f>
        <v>0</v>
      </c>
      <c r="N677" s="653">
        <f t="shared" ref="N677" si="11700">+N678*$F677</f>
        <v>0</v>
      </c>
      <c r="O677" s="653">
        <f t="shared" ref="O677" si="11701">+O678*$F677</f>
        <v>0</v>
      </c>
      <c r="P677" s="653">
        <f t="shared" ref="P677" si="11702">+P678*$F677</f>
        <v>0</v>
      </c>
      <c r="Q677" s="653">
        <f t="shared" ref="Q677" si="11703">+Q678*$F677</f>
        <v>0</v>
      </c>
      <c r="R677" s="653">
        <f t="shared" ref="R677" si="11704">+R678*$F677</f>
        <v>0</v>
      </c>
      <c r="S677" s="653">
        <f t="shared" ref="S677" si="11705">+S678*$F677</f>
        <v>0</v>
      </c>
      <c r="T677" s="653">
        <f t="shared" ref="T677" si="11706">+T678*$F677</f>
        <v>0</v>
      </c>
      <c r="U677" s="653">
        <f t="shared" ref="U677" si="11707">+U678*$F677</f>
        <v>0</v>
      </c>
      <c r="V677" s="653">
        <f t="shared" ref="V677" si="11708">+V678*$F677</f>
        <v>0</v>
      </c>
      <c r="W677" s="653">
        <f t="shared" ref="W677" si="11709">+W678*$F677</f>
        <v>0</v>
      </c>
      <c r="X677" s="653">
        <f t="shared" ref="X677" si="11710">+X678*$F677</f>
        <v>0</v>
      </c>
      <c r="Y677" s="653">
        <f t="shared" ref="Y677" si="11711">+Y678*$F677</f>
        <v>0</v>
      </c>
      <c r="Z677" s="653">
        <f t="shared" ref="Z677" si="11712">+Z678*$F677</f>
        <v>0</v>
      </c>
      <c r="AA677" s="653">
        <f t="shared" ref="AA677" si="11713">+AA678*$F677</f>
        <v>0</v>
      </c>
      <c r="AB677" s="653">
        <f t="shared" ref="AB677" si="11714">+AB678*$F677</f>
        <v>0</v>
      </c>
      <c r="AC677" s="653">
        <f t="shared" ref="AC677" si="11715">+AC678*$F677</f>
        <v>0</v>
      </c>
      <c r="AD677" s="653">
        <f t="shared" ref="AD677" si="11716">+AD678*$F677</f>
        <v>0</v>
      </c>
      <c r="AE677" s="653">
        <f t="shared" ref="AE677" si="11717">+AE678*$F677</f>
        <v>0</v>
      </c>
      <c r="AF677" s="653">
        <f t="shared" ref="AF677" si="11718">+AF678*$F677</f>
        <v>0</v>
      </c>
      <c r="AG677" s="653">
        <f t="shared" ref="AG677" si="11719">+AG678*$F677</f>
        <v>0</v>
      </c>
      <c r="AH677" s="653">
        <f t="shared" ref="AH677" si="11720">+AH678*$F677</f>
        <v>0</v>
      </c>
      <c r="AI677" s="653">
        <f t="shared" ref="AI677" si="11721">+AI678*$F677</f>
        <v>0</v>
      </c>
      <c r="AJ677" s="653">
        <f t="shared" ref="AJ677" si="11722">+AJ678*$F677</f>
        <v>0</v>
      </c>
      <c r="AK677" s="653">
        <f t="shared" ref="AK677" si="11723">+AK678*$F677</f>
        <v>0</v>
      </c>
      <c r="AL677" s="653">
        <f t="shared" ref="AL677" si="11724">+AL678*$F677</f>
        <v>0</v>
      </c>
      <c r="AM677" s="653">
        <f t="shared" ref="AM677" si="11725">+AM678*$F677</f>
        <v>0</v>
      </c>
      <c r="AN677" s="653">
        <f t="shared" ref="AN677" si="11726">+AN678*$F677</f>
        <v>0</v>
      </c>
      <c r="AO677" s="653">
        <f t="shared" ref="AO677" si="11727">+AO678*$F677</f>
        <v>0</v>
      </c>
      <c r="AP677" s="653">
        <f t="shared" ref="AP677" si="11728">+AP678*$F677</f>
        <v>0</v>
      </c>
      <c r="AQ677" s="653">
        <f t="shared" ref="AQ677" si="11729">+AQ678*$F677</f>
        <v>0</v>
      </c>
      <c r="AR677" s="653">
        <f t="shared" ref="AR677" si="11730">+AR678*$F677</f>
        <v>0</v>
      </c>
      <c r="AS677" s="653">
        <f t="shared" ref="AS677" si="11731">+AS678*$F677</f>
        <v>0</v>
      </c>
      <c r="AT677" s="653">
        <f t="shared" ref="AT677" si="11732">+AT678*$F677</f>
        <v>0</v>
      </c>
      <c r="AU677" s="613">
        <f t="shared" ref="AU677:AU740" si="11733">SUM(H677:AT677)</f>
        <v>0</v>
      </c>
      <c r="AV677" s="645">
        <f t="shared" si="11692"/>
        <v>0</v>
      </c>
      <c r="AW677" s="656" t="e">
        <f t="shared" si="11693"/>
        <v>#DIV/0!</v>
      </c>
      <c r="AX677" s="591"/>
    </row>
    <row r="678" spans="1:50" hidden="1" outlineLevel="1">
      <c r="A678" s="590"/>
      <c r="B678" s="636"/>
      <c r="C678" s="636"/>
      <c r="D678" s="651"/>
      <c r="E678" s="653"/>
      <c r="F678" s="640"/>
      <c r="G678" s="640">
        <f t="shared" si="10555"/>
        <v>1</v>
      </c>
      <c r="H678" s="658">
        <v>0</v>
      </c>
      <c r="I678" s="658">
        <v>0</v>
      </c>
      <c r="J678" s="658">
        <v>0</v>
      </c>
      <c r="K678" s="658">
        <v>0</v>
      </c>
      <c r="L678" s="658">
        <v>0</v>
      </c>
      <c r="M678" s="658">
        <v>0</v>
      </c>
      <c r="N678" s="658">
        <v>0</v>
      </c>
      <c r="O678" s="658">
        <v>0</v>
      </c>
      <c r="P678" s="658">
        <v>0</v>
      </c>
      <c r="Q678" s="658">
        <v>0</v>
      </c>
      <c r="R678" s="658">
        <v>0</v>
      </c>
      <c r="S678" s="658">
        <v>0</v>
      </c>
      <c r="T678" s="658">
        <v>0</v>
      </c>
      <c r="U678" s="658">
        <v>0</v>
      </c>
      <c r="V678" s="658">
        <v>0</v>
      </c>
      <c r="W678" s="658">
        <v>0</v>
      </c>
      <c r="X678" s="658">
        <v>0</v>
      </c>
      <c r="Y678" s="658">
        <v>0</v>
      </c>
      <c r="Z678" s="658">
        <v>0.92</v>
      </c>
      <c r="AA678" s="658">
        <v>7.999999999999996E-2</v>
      </c>
      <c r="AB678" s="658">
        <v>0</v>
      </c>
      <c r="AC678" s="658">
        <v>0</v>
      </c>
      <c r="AD678" s="658">
        <v>0</v>
      </c>
      <c r="AE678" s="658">
        <v>0</v>
      </c>
      <c r="AF678" s="658">
        <v>0</v>
      </c>
      <c r="AG678" s="658">
        <v>0</v>
      </c>
      <c r="AH678" s="658">
        <v>0</v>
      </c>
      <c r="AI678" s="658">
        <v>0</v>
      </c>
      <c r="AJ678" s="658">
        <v>0</v>
      </c>
      <c r="AK678" s="658">
        <v>0</v>
      </c>
      <c r="AL678" s="658">
        <v>0</v>
      </c>
      <c r="AM678" s="658">
        <v>0</v>
      </c>
      <c r="AN678" s="658">
        <v>0</v>
      </c>
      <c r="AO678" s="658">
        <v>0</v>
      </c>
      <c r="AP678" s="658">
        <v>0</v>
      </c>
      <c r="AQ678" s="658">
        <v>0</v>
      </c>
      <c r="AR678" s="658">
        <v>0</v>
      </c>
      <c r="AS678" s="658">
        <v>0</v>
      </c>
      <c r="AT678" s="658">
        <v>0</v>
      </c>
      <c r="AU678" s="613">
        <f t="shared" si="11733"/>
        <v>1</v>
      </c>
      <c r="AV678" s="645">
        <f t="shared" si="11692"/>
        <v>1</v>
      </c>
      <c r="AW678" s="656" t="e">
        <f t="shared" si="11693"/>
        <v>#DIV/0!</v>
      </c>
      <c r="AX678" s="591"/>
    </row>
    <row r="679" spans="1:50" hidden="1" outlineLevel="1">
      <c r="A679" s="590"/>
      <c r="B679" s="636" t="s">
        <v>378</v>
      </c>
      <c r="C679" s="636" t="s">
        <v>856</v>
      </c>
      <c r="D679" s="651" t="s">
        <v>706</v>
      </c>
      <c r="E679" s="653"/>
      <c r="F679" s="640">
        <v>93990.747555575217</v>
      </c>
      <c r="G679" s="640">
        <f t="shared" ref="G679:G742" si="11734">SUM(H679:AT679)</f>
        <v>93990.747555575217</v>
      </c>
      <c r="H679" s="653">
        <f t="shared" ref="H679" si="11735">+H680*$F679</f>
        <v>0</v>
      </c>
      <c r="I679" s="653">
        <f t="shared" ref="I679" si="11736">+I680*$F679</f>
        <v>0</v>
      </c>
      <c r="J679" s="653">
        <f t="shared" ref="J679" si="11737">+J680*$F679</f>
        <v>0</v>
      </c>
      <c r="K679" s="653">
        <f t="shared" ref="K679" si="11738">+K680*$F679</f>
        <v>0</v>
      </c>
      <c r="L679" s="653">
        <f t="shared" ref="L679" si="11739">+L680*$F679</f>
        <v>0</v>
      </c>
      <c r="M679" s="653">
        <f t="shared" ref="M679" si="11740">+M680*$F679</f>
        <v>0</v>
      </c>
      <c r="N679" s="653">
        <f t="shared" ref="N679" si="11741">+N680*$F679</f>
        <v>0</v>
      </c>
      <c r="O679" s="653">
        <f t="shared" ref="O679" si="11742">+O680*$F679</f>
        <v>0</v>
      </c>
      <c r="P679" s="653">
        <f t="shared" ref="P679" si="11743">+P680*$F679</f>
        <v>0</v>
      </c>
      <c r="Q679" s="653">
        <f t="shared" ref="Q679" si="11744">+Q680*$F679</f>
        <v>0</v>
      </c>
      <c r="R679" s="653">
        <f t="shared" ref="R679" si="11745">+R680*$F679</f>
        <v>0</v>
      </c>
      <c r="S679" s="653">
        <f t="shared" ref="S679" si="11746">+S680*$F679</f>
        <v>0</v>
      </c>
      <c r="T679" s="653">
        <f t="shared" ref="T679" si="11747">+T680*$F679</f>
        <v>0</v>
      </c>
      <c r="U679" s="653">
        <f t="shared" ref="U679" si="11748">+U680*$F679</f>
        <v>0</v>
      </c>
      <c r="V679" s="653">
        <f t="shared" ref="V679" si="11749">+V680*$F679</f>
        <v>0</v>
      </c>
      <c r="W679" s="653">
        <f t="shared" ref="W679" si="11750">+W680*$F679</f>
        <v>0</v>
      </c>
      <c r="X679" s="653">
        <f t="shared" ref="X679" si="11751">+X680*$F679</f>
        <v>0</v>
      </c>
      <c r="Y679" s="653">
        <f t="shared" ref="Y679" si="11752">+Y680*$F679</f>
        <v>68613.245715569908</v>
      </c>
      <c r="Z679" s="653">
        <f t="shared" ref="Z679" si="11753">+Z680*$F679</f>
        <v>25377.501840005309</v>
      </c>
      <c r="AA679" s="653">
        <f t="shared" ref="AA679" si="11754">+AA680*$F679</f>
        <v>0</v>
      </c>
      <c r="AB679" s="653">
        <f t="shared" ref="AB679" si="11755">+AB680*$F679</f>
        <v>0</v>
      </c>
      <c r="AC679" s="653">
        <f t="shared" ref="AC679" si="11756">+AC680*$F679</f>
        <v>0</v>
      </c>
      <c r="AD679" s="653">
        <f t="shared" ref="AD679" si="11757">+AD680*$F679</f>
        <v>0</v>
      </c>
      <c r="AE679" s="653">
        <f t="shared" ref="AE679" si="11758">+AE680*$F679</f>
        <v>0</v>
      </c>
      <c r="AF679" s="653">
        <f t="shared" ref="AF679" si="11759">+AF680*$F679</f>
        <v>0</v>
      </c>
      <c r="AG679" s="653">
        <f t="shared" ref="AG679" si="11760">+AG680*$F679</f>
        <v>0</v>
      </c>
      <c r="AH679" s="653">
        <f t="shared" ref="AH679" si="11761">+AH680*$F679</f>
        <v>0</v>
      </c>
      <c r="AI679" s="653">
        <f t="shared" ref="AI679" si="11762">+AI680*$F679</f>
        <v>0</v>
      </c>
      <c r="AJ679" s="653">
        <f t="shared" ref="AJ679" si="11763">+AJ680*$F679</f>
        <v>0</v>
      </c>
      <c r="AK679" s="653">
        <f t="shared" ref="AK679" si="11764">+AK680*$F679</f>
        <v>0</v>
      </c>
      <c r="AL679" s="653">
        <f t="shared" ref="AL679" si="11765">+AL680*$F679</f>
        <v>0</v>
      </c>
      <c r="AM679" s="653">
        <f t="shared" ref="AM679" si="11766">+AM680*$F679</f>
        <v>0</v>
      </c>
      <c r="AN679" s="653">
        <f t="shared" ref="AN679" si="11767">+AN680*$F679</f>
        <v>0</v>
      </c>
      <c r="AO679" s="653">
        <f t="shared" ref="AO679" si="11768">+AO680*$F679</f>
        <v>0</v>
      </c>
      <c r="AP679" s="653">
        <f t="shared" ref="AP679" si="11769">+AP680*$F679</f>
        <v>0</v>
      </c>
      <c r="AQ679" s="653">
        <f t="shared" ref="AQ679" si="11770">+AQ680*$F679</f>
        <v>0</v>
      </c>
      <c r="AR679" s="653">
        <f t="shared" ref="AR679" si="11771">+AR680*$F679</f>
        <v>0</v>
      </c>
      <c r="AS679" s="653">
        <f t="shared" ref="AS679" si="11772">+AS680*$F679</f>
        <v>0</v>
      </c>
      <c r="AT679" s="653">
        <f t="shared" ref="AT679" si="11773">+AT680*$F679</f>
        <v>0</v>
      </c>
      <c r="AU679" s="613">
        <f t="shared" si="11733"/>
        <v>93990.747555575217</v>
      </c>
      <c r="AV679" s="645">
        <f t="shared" si="11692"/>
        <v>0</v>
      </c>
      <c r="AW679" s="656">
        <f t="shared" si="11693"/>
        <v>0</v>
      </c>
      <c r="AX679" s="591"/>
    </row>
    <row r="680" spans="1:50" hidden="1" outlineLevel="1">
      <c r="A680" s="590"/>
      <c r="B680" s="636"/>
      <c r="C680" s="636"/>
      <c r="D680" s="651"/>
      <c r="E680" s="653"/>
      <c r="F680" s="640"/>
      <c r="G680" s="640">
        <f t="shared" si="11734"/>
        <v>1</v>
      </c>
      <c r="H680" s="658">
        <v>0</v>
      </c>
      <c r="I680" s="658">
        <v>0</v>
      </c>
      <c r="J680" s="658">
        <v>0</v>
      </c>
      <c r="K680" s="658">
        <v>0</v>
      </c>
      <c r="L680" s="658">
        <v>0</v>
      </c>
      <c r="M680" s="658">
        <v>0</v>
      </c>
      <c r="N680" s="658">
        <v>0</v>
      </c>
      <c r="O680" s="658">
        <v>0</v>
      </c>
      <c r="P680" s="658">
        <v>0</v>
      </c>
      <c r="Q680" s="658">
        <v>0</v>
      </c>
      <c r="R680" s="658">
        <v>0</v>
      </c>
      <c r="S680" s="658">
        <v>0</v>
      </c>
      <c r="T680" s="658">
        <v>0</v>
      </c>
      <c r="U680" s="658">
        <v>0</v>
      </c>
      <c r="V680" s="658">
        <v>0</v>
      </c>
      <c r="W680" s="658">
        <v>0</v>
      </c>
      <c r="X680" s="658">
        <v>0</v>
      </c>
      <c r="Y680" s="658">
        <v>0.73</v>
      </c>
      <c r="Z680" s="658">
        <v>0.27</v>
      </c>
      <c r="AA680" s="658">
        <v>0</v>
      </c>
      <c r="AB680" s="658">
        <v>0</v>
      </c>
      <c r="AC680" s="658">
        <v>0</v>
      </c>
      <c r="AD680" s="658">
        <v>0</v>
      </c>
      <c r="AE680" s="658">
        <v>0</v>
      </c>
      <c r="AF680" s="658">
        <v>0</v>
      </c>
      <c r="AG680" s="658">
        <v>0</v>
      </c>
      <c r="AH680" s="658">
        <v>0</v>
      </c>
      <c r="AI680" s="658">
        <v>0</v>
      </c>
      <c r="AJ680" s="658">
        <v>0</v>
      </c>
      <c r="AK680" s="658">
        <v>0</v>
      </c>
      <c r="AL680" s="658">
        <v>0</v>
      </c>
      <c r="AM680" s="658">
        <v>0</v>
      </c>
      <c r="AN680" s="658">
        <v>0</v>
      </c>
      <c r="AO680" s="658">
        <v>0</v>
      </c>
      <c r="AP680" s="658">
        <v>0</v>
      </c>
      <c r="AQ680" s="658">
        <v>0</v>
      </c>
      <c r="AR680" s="658">
        <v>0</v>
      </c>
      <c r="AS680" s="658">
        <v>0</v>
      </c>
      <c r="AT680" s="658">
        <v>0</v>
      </c>
      <c r="AU680" s="613">
        <f t="shared" si="11733"/>
        <v>1</v>
      </c>
      <c r="AV680" s="645">
        <f t="shared" si="11692"/>
        <v>1</v>
      </c>
      <c r="AW680" s="656" t="e">
        <f t="shared" si="11693"/>
        <v>#DIV/0!</v>
      </c>
      <c r="AX680" s="591"/>
    </row>
    <row r="681" spans="1:50" hidden="1" outlineLevel="1">
      <c r="A681" s="590"/>
      <c r="B681" s="636" t="s">
        <v>378</v>
      </c>
      <c r="C681" s="636" t="s">
        <v>857</v>
      </c>
      <c r="D681" s="651" t="s">
        <v>704</v>
      </c>
      <c r="E681" s="653"/>
      <c r="F681" s="640">
        <v>71946.296710122697</v>
      </c>
      <c r="G681" s="640">
        <f t="shared" si="11734"/>
        <v>71946.296710122697</v>
      </c>
      <c r="H681" s="653">
        <f t="shared" ref="H681" si="11774">+H682*$F681</f>
        <v>0</v>
      </c>
      <c r="I681" s="653">
        <f t="shared" ref="I681" si="11775">+I682*$F681</f>
        <v>0</v>
      </c>
      <c r="J681" s="653">
        <f t="shared" ref="J681" si="11776">+J682*$F681</f>
        <v>0</v>
      </c>
      <c r="K681" s="653">
        <f t="shared" ref="K681" si="11777">+K682*$F681</f>
        <v>0</v>
      </c>
      <c r="L681" s="653">
        <f t="shared" ref="L681" si="11778">+L682*$F681</f>
        <v>0</v>
      </c>
      <c r="M681" s="653">
        <f t="shared" ref="M681" si="11779">+M682*$F681</f>
        <v>0</v>
      </c>
      <c r="N681" s="653">
        <f t="shared" ref="N681" si="11780">+N682*$F681</f>
        <v>0</v>
      </c>
      <c r="O681" s="653">
        <f t="shared" ref="O681" si="11781">+O682*$F681</f>
        <v>0</v>
      </c>
      <c r="P681" s="653">
        <f t="shared" ref="P681" si="11782">+P682*$F681</f>
        <v>0</v>
      </c>
      <c r="Q681" s="653">
        <f t="shared" ref="Q681" si="11783">+Q682*$F681</f>
        <v>0</v>
      </c>
      <c r="R681" s="653">
        <f t="shared" ref="R681" si="11784">+R682*$F681</f>
        <v>0</v>
      </c>
      <c r="S681" s="653">
        <f t="shared" ref="S681" si="11785">+S682*$F681</f>
        <v>0</v>
      </c>
      <c r="T681" s="653">
        <f t="shared" ref="T681" si="11786">+T682*$F681</f>
        <v>0</v>
      </c>
      <c r="U681" s="653">
        <f t="shared" ref="U681" si="11787">+U682*$F681</f>
        <v>0</v>
      </c>
      <c r="V681" s="653">
        <f t="shared" ref="V681" si="11788">+V682*$F681</f>
        <v>0</v>
      </c>
      <c r="W681" s="653">
        <f t="shared" ref="W681" si="11789">+W682*$F681</f>
        <v>0</v>
      </c>
      <c r="X681" s="653">
        <f t="shared" ref="X681" si="11790">+X682*$F681</f>
        <v>0</v>
      </c>
      <c r="Y681" s="653">
        <f t="shared" ref="Y681" si="11791">+Y682*$F681</f>
        <v>43887.240993174841</v>
      </c>
      <c r="Z681" s="653">
        <f t="shared" ref="Z681" si="11792">+Z682*$F681</f>
        <v>28059.055716947852</v>
      </c>
      <c r="AA681" s="653">
        <f t="shared" ref="AA681" si="11793">+AA682*$F681</f>
        <v>0</v>
      </c>
      <c r="AB681" s="653">
        <f t="shared" ref="AB681" si="11794">+AB682*$F681</f>
        <v>0</v>
      </c>
      <c r="AC681" s="653">
        <f t="shared" ref="AC681" si="11795">+AC682*$F681</f>
        <v>0</v>
      </c>
      <c r="AD681" s="653">
        <f t="shared" ref="AD681" si="11796">+AD682*$F681</f>
        <v>0</v>
      </c>
      <c r="AE681" s="653">
        <f t="shared" ref="AE681" si="11797">+AE682*$F681</f>
        <v>0</v>
      </c>
      <c r="AF681" s="653">
        <f t="shared" ref="AF681" si="11798">+AF682*$F681</f>
        <v>0</v>
      </c>
      <c r="AG681" s="653">
        <f t="shared" ref="AG681" si="11799">+AG682*$F681</f>
        <v>0</v>
      </c>
      <c r="AH681" s="653">
        <f t="shared" ref="AH681" si="11800">+AH682*$F681</f>
        <v>0</v>
      </c>
      <c r="AI681" s="653">
        <f t="shared" ref="AI681" si="11801">+AI682*$F681</f>
        <v>0</v>
      </c>
      <c r="AJ681" s="653">
        <f t="shared" ref="AJ681" si="11802">+AJ682*$F681</f>
        <v>0</v>
      </c>
      <c r="AK681" s="653">
        <f t="shared" ref="AK681" si="11803">+AK682*$F681</f>
        <v>0</v>
      </c>
      <c r="AL681" s="653">
        <f t="shared" ref="AL681" si="11804">+AL682*$F681</f>
        <v>0</v>
      </c>
      <c r="AM681" s="653">
        <f t="shared" ref="AM681" si="11805">+AM682*$F681</f>
        <v>0</v>
      </c>
      <c r="AN681" s="653">
        <f t="shared" ref="AN681" si="11806">+AN682*$F681</f>
        <v>0</v>
      </c>
      <c r="AO681" s="653">
        <f t="shared" ref="AO681" si="11807">+AO682*$F681</f>
        <v>0</v>
      </c>
      <c r="AP681" s="653">
        <f t="shared" ref="AP681" si="11808">+AP682*$F681</f>
        <v>0</v>
      </c>
      <c r="AQ681" s="653">
        <f t="shared" ref="AQ681" si="11809">+AQ682*$F681</f>
        <v>0</v>
      </c>
      <c r="AR681" s="653">
        <f t="shared" ref="AR681" si="11810">+AR682*$F681</f>
        <v>0</v>
      </c>
      <c r="AS681" s="653">
        <f t="shared" ref="AS681" si="11811">+AS682*$F681</f>
        <v>0</v>
      </c>
      <c r="AT681" s="653">
        <f t="shared" ref="AT681" si="11812">+AT682*$F681</f>
        <v>0</v>
      </c>
      <c r="AU681" s="613">
        <f t="shared" si="11733"/>
        <v>71946.296710122697</v>
      </c>
      <c r="AV681" s="645">
        <f t="shared" si="11692"/>
        <v>0</v>
      </c>
      <c r="AW681" s="656">
        <f t="shared" si="11693"/>
        <v>0</v>
      </c>
      <c r="AX681" s="591"/>
    </row>
    <row r="682" spans="1:50" hidden="1" outlineLevel="1">
      <c r="A682" s="590"/>
      <c r="B682" s="636"/>
      <c r="C682" s="636"/>
      <c r="D682" s="651"/>
      <c r="E682" s="653"/>
      <c r="F682" s="640"/>
      <c r="G682" s="640">
        <f t="shared" si="11734"/>
        <v>1</v>
      </c>
      <c r="H682" s="658">
        <v>0</v>
      </c>
      <c r="I682" s="658">
        <v>0</v>
      </c>
      <c r="J682" s="658">
        <v>0</v>
      </c>
      <c r="K682" s="658">
        <v>0</v>
      </c>
      <c r="L682" s="658">
        <v>0</v>
      </c>
      <c r="M682" s="658">
        <v>0</v>
      </c>
      <c r="N682" s="658">
        <v>0</v>
      </c>
      <c r="O682" s="658">
        <v>0</v>
      </c>
      <c r="P682" s="658">
        <v>0</v>
      </c>
      <c r="Q682" s="658">
        <v>0</v>
      </c>
      <c r="R682" s="658">
        <v>0</v>
      </c>
      <c r="S682" s="658">
        <v>0</v>
      </c>
      <c r="T682" s="658">
        <v>0</v>
      </c>
      <c r="U682" s="658">
        <v>0</v>
      </c>
      <c r="V682" s="658">
        <v>0</v>
      </c>
      <c r="W682" s="658">
        <v>0</v>
      </c>
      <c r="X682" s="658">
        <v>0</v>
      </c>
      <c r="Y682" s="658">
        <v>0.61</v>
      </c>
      <c r="Z682" s="658">
        <v>0.39</v>
      </c>
      <c r="AA682" s="658">
        <v>0</v>
      </c>
      <c r="AB682" s="658">
        <v>0</v>
      </c>
      <c r="AC682" s="658">
        <v>0</v>
      </c>
      <c r="AD682" s="658">
        <v>0</v>
      </c>
      <c r="AE682" s="658">
        <v>0</v>
      </c>
      <c r="AF682" s="658">
        <v>0</v>
      </c>
      <c r="AG682" s="658">
        <v>0</v>
      </c>
      <c r="AH682" s="658">
        <v>0</v>
      </c>
      <c r="AI682" s="658">
        <v>0</v>
      </c>
      <c r="AJ682" s="658">
        <v>0</v>
      </c>
      <c r="AK682" s="658">
        <v>0</v>
      </c>
      <c r="AL682" s="658">
        <v>0</v>
      </c>
      <c r="AM682" s="658">
        <v>0</v>
      </c>
      <c r="AN682" s="658">
        <v>0</v>
      </c>
      <c r="AO682" s="658">
        <v>0</v>
      </c>
      <c r="AP682" s="658">
        <v>0</v>
      </c>
      <c r="AQ682" s="658">
        <v>0</v>
      </c>
      <c r="AR682" s="658">
        <v>0</v>
      </c>
      <c r="AS682" s="658">
        <v>0</v>
      </c>
      <c r="AT682" s="658">
        <v>0</v>
      </c>
      <c r="AU682" s="613">
        <f t="shared" si="11733"/>
        <v>1</v>
      </c>
      <c r="AV682" s="645">
        <f t="shared" si="11692"/>
        <v>1</v>
      </c>
      <c r="AW682" s="656" t="e">
        <f t="shared" si="11693"/>
        <v>#DIV/0!</v>
      </c>
      <c r="AX682" s="591"/>
    </row>
    <row r="683" spans="1:50" hidden="1" outlineLevel="1">
      <c r="A683" s="590"/>
      <c r="B683" s="636" t="s">
        <v>378</v>
      </c>
      <c r="C683" s="636" t="s">
        <v>858</v>
      </c>
      <c r="D683" s="651" t="s">
        <v>770</v>
      </c>
      <c r="E683" s="653"/>
      <c r="F683" s="640">
        <v>195489.61009354651</v>
      </c>
      <c r="G683" s="640">
        <f t="shared" si="11734"/>
        <v>195489.61009354651</v>
      </c>
      <c r="H683" s="653">
        <f t="shared" ref="H683" si="11813">+H684*$F683</f>
        <v>0</v>
      </c>
      <c r="I683" s="653">
        <f t="shared" ref="I683" si="11814">+I684*$F683</f>
        <v>0</v>
      </c>
      <c r="J683" s="653">
        <f t="shared" ref="J683" si="11815">+J684*$F683</f>
        <v>0</v>
      </c>
      <c r="K683" s="653">
        <f t="shared" ref="K683" si="11816">+K684*$F683</f>
        <v>0</v>
      </c>
      <c r="L683" s="653">
        <f t="shared" ref="L683" si="11817">+L684*$F683</f>
        <v>0</v>
      </c>
      <c r="M683" s="653">
        <f t="shared" ref="M683" si="11818">+M684*$F683</f>
        <v>0</v>
      </c>
      <c r="N683" s="653">
        <f t="shared" ref="N683" si="11819">+N684*$F683</f>
        <v>0</v>
      </c>
      <c r="O683" s="653">
        <f t="shared" ref="O683" si="11820">+O684*$F683</f>
        <v>0</v>
      </c>
      <c r="P683" s="653">
        <f t="shared" ref="P683" si="11821">+P684*$F683</f>
        <v>0</v>
      </c>
      <c r="Q683" s="653">
        <f t="shared" ref="Q683" si="11822">+Q684*$F683</f>
        <v>0</v>
      </c>
      <c r="R683" s="653">
        <f t="shared" ref="R683" si="11823">+R684*$F683</f>
        <v>0</v>
      </c>
      <c r="S683" s="653">
        <f t="shared" ref="S683" si="11824">+S684*$F683</f>
        <v>0</v>
      </c>
      <c r="T683" s="653">
        <f t="shared" ref="T683" si="11825">+T684*$F683</f>
        <v>0</v>
      </c>
      <c r="U683" s="653">
        <f t="shared" ref="U683" si="11826">+U684*$F683</f>
        <v>0</v>
      </c>
      <c r="V683" s="653">
        <f t="shared" ref="V683" si="11827">+V684*$F683</f>
        <v>0</v>
      </c>
      <c r="W683" s="653">
        <f t="shared" ref="W683" si="11828">+W684*$F683</f>
        <v>0</v>
      </c>
      <c r="X683" s="653">
        <f t="shared" ref="X683" si="11829">+X684*$F683</f>
        <v>0</v>
      </c>
      <c r="Y683" s="653">
        <f t="shared" ref="Y683" si="11830">+Y684*$F683</f>
        <v>0</v>
      </c>
      <c r="Z683" s="653">
        <f t="shared" ref="Z683" si="11831">+Z684*$F683</f>
        <v>179850.44128606279</v>
      </c>
      <c r="AA683" s="653">
        <f t="shared" ref="AA683" si="11832">+AA684*$F683</f>
        <v>15639.168807483713</v>
      </c>
      <c r="AB683" s="653">
        <f t="shared" ref="AB683" si="11833">+AB684*$F683</f>
        <v>0</v>
      </c>
      <c r="AC683" s="653">
        <f t="shared" ref="AC683" si="11834">+AC684*$F683</f>
        <v>0</v>
      </c>
      <c r="AD683" s="653">
        <f t="shared" ref="AD683" si="11835">+AD684*$F683</f>
        <v>0</v>
      </c>
      <c r="AE683" s="653">
        <f t="shared" ref="AE683" si="11836">+AE684*$F683</f>
        <v>0</v>
      </c>
      <c r="AF683" s="653">
        <f t="shared" ref="AF683" si="11837">+AF684*$F683</f>
        <v>0</v>
      </c>
      <c r="AG683" s="653">
        <f t="shared" ref="AG683" si="11838">+AG684*$F683</f>
        <v>0</v>
      </c>
      <c r="AH683" s="653">
        <f t="shared" ref="AH683" si="11839">+AH684*$F683</f>
        <v>0</v>
      </c>
      <c r="AI683" s="653">
        <f t="shared" ref="AI683" si="11840">+AI684*$F683</f>
        <v>0</v>
      </c>
      <c r="AJ683" s="653">
        <f t="shared" ref="AJ683" si="11841">+AJ684*$F683</f>
        <v>0</v>
      </c>
      <c r="AK683" s="653">
        <f t="shared" ref="AK683" si="11842">+AK684*$F683</f>
        <v>0</v>
      </c>
      <c r="AL683" s="653">
        <f t="shared" ref="AL683" si="11843">+AL684*$F683</f>
        <v>0</v>
      </c>
      <c r="AM683" s="653">
        <f t="shared" ref="AM683" si="11844">+AM684*$F683</f>
        <v>0</v>
      </c>
      <c r="AN683" s="653">
        <f t="shared" ref="AN683" si="11845">+AN684*$F683</f>
        <v>0</v>
      </c>
      <c r="AO683" s="653">
        <f t="shared" ref="AO683" si="11846">+AO684*$F683</f>
        <v>0</v>
      </c>
      <c r="AP683" s="653">
        <f t="shared" ref="AP683" si="11847">+AP684*$F683</f>
        <v>0</v>
      </c>
      <c r="AQ683" s="653">
        <f t="shared" ref="AQ683" si="11848">+AQ684*$F683</f>
        <v>0</v>
      </c>
      <c r="AR683" s="653">
        <f t="shared" ref="AR683" si="11849">+AR684*$F683</f>
        <v>0</v>
      </c>
      <c r="AS683" s="653">
        <f t="shared" ref="AS683" si="11850">+AS684*$F683</f>
        <v>0</v>
      </c>
      <c r="AT683" s="653">
        <f t="shared" ref="AT683" si="11851">+AT684*$F683</f>
        <v>0</v>
      </c>
      <c r="AU683" s="613">
        <f t="shared" si="11733"/>
        <v>195489.61009354651</v>
      </c>
      <c r="AV683" s="645">
        <f t="shared" si="11692"/>
        <v>0</v>
      </c>
      <c r="AW683" s="656">
        <f t="shared" si="11693"/>
        <v>0</v>
      </c>
      <c r="AX683" s="591"/>
    </row>
    <row r="684" spans="1:50" hidden="1" outlineLevel="1">
      <c r="A684" s="590"/>
      <c r="B684" s="636"/>
      <c r="C684" s="636"/>
      <c r="D684" s="651"/>
      <c r="E684" s="653"/>
      <c r="F684" s="640"/>
      <c r="G684" s="640">
        <f t="shared" si="11734"/>
        <v>1</v>
      </c>
      <c r="H684" s="658">
        <v>0</v>
      </c>
      <c r="I684" s="658">
        <v>0</v>
      </c>
      <c r="J684" s="658">
        <v>0</v>
      </c>
      <c r="K684" s="658">
        <v>0</v>
      </c>
      <c r="L684" s="658">
        <v>0</v>
      </c>
      <c r="M684" s="658">
        <v>0</v>
      </c>
      <c r="N684" s="658">
        <v>0</v>
      </c>
      <c r="O684" s="658">
        <v>0</v>
      </c>
      <c r="P684" s="658">
        <v>0</v>
      </c>
      <c r="Q684" s="658">
        <v>0</v>
      </c>
      <c r="R684" s="658">
        <v>0</v>
      </c>
      <c r="S684" s="658">
        <v>0</v>
      </c>
      <c r="T684" s="658">
        <v>0</v>
      </c>
      <c r="U684" s="658">
        <v>0</v>
      </c>
      <c r="V684" s="658">
        <v>0</v>
      </c>
      <c r="W684" s="658">
        <v>0</v>
      </c>
      <c r="X684" s="658">
        <v>0</v>
      </c>
      <c r="Y684" s="658">
        <v>0</v>
      </c>
      <c r="Z684" s="658">
        <v>0.92</v>
      </c>
      <c r="AA684" s="658">
        <v>7.999999999999996E-2</v>
      </c>
      <c r="AB684" s="658">
        <v>0</v>
      </c>
      <c r="AC684" s="658">
        <v>0</v>
      </c>
      <c r="AD684" s="658">
        <v>0</v>
      </c>
      <c r="AE684" s="658">
        <v>0</v>
      </c>
      <c r="AF684" s="658">
        <v>0</v>
      </c>
      <c r="AG684" s="658">
        <v>0</v>
      </c>
      <c r="AH684" s="658">
        <v>0</v>
      </c>
      <c r="AI684" s="658">
        <v>0</v>
      </c>
      <c r="AJ684" s="658">
        <v>0</v>
      </c>
      <c r="AK684" s="658">
        <v>0</v>
      </c>
      <c r="AL684" s="658">
        <v>0</v>
      </c>
      <c r="AM684" s="658">
        <v>0</v>
      </c>
      <c r="AN684" s="658">
        <v>0</v>
      </c>
      <c r="AO684" s="658">
        <v>0</v>
      </c>
      <c r="AP684" s="658">
        <v>0</v>
      </c>
      <c r="AQ684" s="658">
        <v>0</v>
      </c>
      <c r="AR684" s="658">
        <v>0</v>
      </c>
      <c r="AS684" s="658">
        <v>0</v>
      </c>
      <c r="AT684" s="658">
        <v>0</v>
      </c>
      <c r="AU684" s="613">
        <f t="shared" si="11733"/>
        <v>1</v>
      </c>
      <c r="AV684" s="645">
        <f t="shared" si="11692"/>
        <v>1</v>
      </c>
      <c r="AW684" s="656" t="e">
        <f t="shared" si="11693"/>
        <v>#DIV/0!</v>
      </c>
      <c r="AX684" s="591"/>
    </row>
    <row r="685" spans="1:50" hidden="1" outlineLevel="1">
      <c r="A685" s="590"/>
      <c r="B685" s="646" t="s">
        <v>305</v>
      </c>
      <c r="C685" s="646" t="s">
        <v>859</v>
      </c>
      <c r="D685" s="647" t="s">
        <v>860</v>
      </c>
      <c r="E685" s="649"/>
      <c r="F685" s="650">
        <f>+F686+F688+F690+F692+F694+F696</f>
        <v>1092211.9457421931</v>
      </c>
      <c r="G685" s="650">
        <f t="shared" si="11734"/>
        <v>1092211.9457421931</v>
      </c>
      <c r="H685" s="649">
        <f t="shared" ref="H685" si="11852">+H686+H688+H690+H692+H694+H696</f>
        <v>0</v>
      </c>
      <c r="I685" s="649">
        <f t="shared" ref="I685" si="11853">+I686+I688+I690+I692+I694+I696</f>
        <v>0</v>
      </c>
      <c r="J685" s="649">
        <f t="shared" ref="J685" si="11854">+J686+J688+J690+J692+J694+J696</f>
        <v>0</v>
      </c>
      <c r="K685" s="649">
        <f t="shared" ref="K685" si="11855">+K686+K688+K690+K692+K694+K696</f>
        <v>0</v>
      </c>
      <c r="L685" s="649">
        <f t="shared" ref="L685" si="11856">+L686+L688+L690+L692+L694+L696</f>
        <v>0</v>
      </c>
      <c r="M685" s="649">
        <f t="shared" ref="M685" si="11857">+M686+M688+M690+M692+M694+M696</f>
        <v>0</v>
      </c>
      <c r="N685" s="649">
        <f t="shared" ref="N685" si="11858">+N686+N688+N690+N692+N694+N696</f>
        <v>0</v>
      </c>
      <c r="O685" s="649">
        <f t="shared" ref="O685" si="11859">+O686+O688+O690+O692+O694+O696</f>
        <v>0</v>
      </c>
      <c r="P685" s="649">
        <f t="shared" ref="P685" si="11860">+P686+P688+P690+P692+P694+P696</f>
        <v>0</v>
      </c>
      <c r="Q685" s="649">
        <f t="shared" ref="Q685" si="11861">+Q686+Q688+Q690+Q692+Q694+Q696</f>
        <v>0</v>
      </c>
      <c r="R685" s="649">
        <f t="shared" ref="R685" si="11862">+R686+R688+R690+R692+R694+R696</f>
        <v>0</v>
      </c>
      <c r="S685" s="649">
        <f t="shared" ref="S685" si="11863">+S686+S688+S690+S692+S694+S696</f>
        <v>0</v>
      </c>
      <c r="T685" s="649">
        <f t="shared" ref="T685" si="11864">+T686+T688+T690+T692+T694+T696</f>
        <v>0</v>
      </c>
      <c r="U685" s="649">
        <f t="shared" ref="U685" si="11865">+U686+U688+U690+U692+U694+U696</f>
        <v>0</v>
      </c>
      <c r="V685" s="649">
        <f t="shared" ref="V685" si="11866">+V686+V688+V690+V692+V694+V696</f>
        <v>0</v>
      </c>
      <c r="W685" s="649">
        <f t="shared" ref="W685" si="11867">+W686+W688+W690+W692+W694+W696</f>
        <v>0</v>
      </c>
      <c r="X685" s="649">
        <f t="shared" ref="X685" si="11868">+X686+X688+X690+X692+X694+X696</f>
        <v>0</v>
      </c>
      <c r="Y685" s="649">
        <f t="shared" ref="Y685" si="11869">+Y686+Y688+Y690+Y692+Y694+Y696</f>
        <v>80644.142058359372</v>
      </c>
      <c r="Z685" s="649">
        <f t="shared" ref="Z685" si="11870">+Z686+Z688+Z690+Z692+Z694+Z696</f>
        <v>372604.00903737044</v>
      </c>
      <c r="AA685" s="649">
        <f t="shared" ref="AA685" si="11871">+AA686+AA688+AA690+AA692+AA694+AA696</f>
        <v>638963.79464646324</v>
      </c>
      <c r="AB685" s="649">
        <f t="shared" ref="AB685" si="11872">+AB686+AB688+AB690+AB692+AB694+AB696</f>
        <v>0</v>
      </c>
      <c r="AC685" s="649">
        <f t="shared" ref="AC685" si="11873">+AC686+AC688+AC690+AC692+AC694+AC696</f>
        <v>0</v>
      </c>
      <c r="AD685" s="649">
        <f t="shared" ref="AD685" si="11874">+AD686+AD688+AD690+AD692+AD694+AD696</f>
        <v>0</v>
      </c>
      <c r="AE685" s="649">
        <f t="shared" ref="AE685" si="11875">+AE686+AE688+AE690+AE692+AE694+AE696</f>
        <v>0</v>
      </c>
      <c r="AF685" s="649">
        <f t="shared" ref="AF685" si="11876">+AF686+AF688+AF690+AF692+AF694+AF696</f>
        <v>0</v>
      </c>
      <c r="AG685" s="649">
        <f t="shared" ref="AG685" si="11877">+AG686+AG688+AG690+AG692+AG694+AG696</f>
        <v>0</v>
      </c>
      <c r="AH685" s="649">
        <f t="shared" ref="AH685" si="11878">+AH686+AH688+AH690+AH692+AH694+AH696</f>
        <v>0</v>
      </c>
      <c r="AI685" s="649">
        <f t="shared" ref="AI685" si="11879">+AI686+AI688+AI690+AI692+AI694+AI696</f>
        <v>0</v>
      </c>
      <c r="AJ685" s="649">
        <f t="shared" ref="AJ685" si="11880">+AJ686+AJ688+AJ690+AJ692+AJ694+AJ696</f>
        <v>0</v>
      </c>
      <c r="AK685" s="649">
        <f t="shared" ref="AK685" si="11881">+AK686+AK688+AK690+AK692+AK694+AK696</f>
        <v>0</v>
      </c>
      <c r="AL685" s="649">
        <f t="shared" ref="AL685" si="11882">+AL686+AL688+AL690+AL692+AL694+AL696</f>
        <v>0</v>
      </c>
      <c r="AM685" s="649">
        <f t="shared" ref="AM685" si="11883">+AM686+AM688+AM690+AM692+AM694+AM696</f>
        <v>0</v>
      </c>
      <c r="AN685" s="649">
        <f t="shared" ref="AN685" si="11884">+AN686+AN688+AN690+AN692+AN694+AN696</f>
        <v>0</v>
      </c>
      <c r="AO685" s="649">
        <f t="shared" ref="AO685" si="11885">+AO686+AO688+AO690+AO692+AO694+AO696</f>
        <v>0</v>
      </c>
      <c r="AP685" s="649">
        <f t="shared" ref="AP685" si="11886">+AP686+AP688+AP690+AP692+AP694+AP696</f>
        <v>0</v>
      </c>
      <c r="AQ685" s="649">
        <f t="shared" ref="AQ685" si="11887">+AQ686+AQ688+AQ690+AQ692+AQ694+AQ696</f>
        <v>0</v>
      </c>
      <c r="AR685" s="649">
        <f t="shared" ref="AR685" si="11888">+AR686+AR688+AR690+AR692+AR694+AR696</f>
        <v>0</v>
      </c>
      <c r="AS685" s="649">
        <f t="shared" ref="AS685" si="11889">+AS686+AS688+AS690+AS692+AS694+AS696</f>
        <v>0</v>
      </c>
      <c r="AT685" s="649">
        <f t="shared" ref="AT685" si="11890">+AT686+AT688+AT690+AT692+AT694+AT696</f>
        <v>0</v>
      </c>
      <c r="AU685" s="613">
        <f t="shared" si="11733"/>
        <v>1092211.9457421931</v>
      </c>
      <c r="AV685" s="645">
        <f t="shared" si="11692"/>
        <v>0</v>
      </c>
      <c r="AW685" s="656">
        <f t="shared" si="11693"/>
        <v>0</v>
      </c>
      <c r="AX685" s="591"/>
    </row>
    <row r="686" spans="1:50" hidden="1" outlineLevel="1">
      <c r="A686" s="590"/>
      <c r="B686" s="636" t="s">
        <v>378</v>
      </c>
      <c r="C686" s="636" t="s">
        <v>861</v>
      </c>
      <c r="D686" s="651" t="s">
        <v>756</v>
      </c>
      <c r="E686" s="653"/>
      <c r="F686" s="640">
        <v>530605.61109561624</v>
      </c>
      <c r="G686" s="640">
        <f t="shared" si="11734"/>
        <v>530605.61109561624</v>
      </c>
      <c r="H686" s="653">
        <f t="shared" ref="H686" si="11891">+H687*$F686</f>
        <v>0</v>
      </c>
      <c r="I686" s="653">
        <f t="shared" ref="I686" si="11892">+I687*$F686</f>
        <v>0</v>
      </c>
      <c r="J686" s="653">
        <f t="shared" ref="J686" si="11893">+J687*$F686</f>
        <v>0</v>
      </c>
      <c r="K686" s="653">
        <f t="shared" ref="K686" si="11894">+K687*$F686</f>
        <v>0</v>
      </c>
      <c r="L686" s="653">
        <f t="shared" ref="L686" si="11895">+L687*$F686</f>
        <v>0</v>
      </c>
      <c r="M686" s="653">
        <f t="shared" ref="M686" si="11896">+M687*$F686</f>
        <v>0</v>
      </c>
      <c r="N686" s="653">
        <f t="shared" ref="N686" si="11897">+N687*$F686</f>
        <v>0</v>
      </c>
      <c r="O686" s="653">
        <f t="shared" ref="O686" si="11898">+O687*$F686</f>
        <v>0</v>
      </c>
      <c r="P686" s="653">
        <f t="shared" ref="P686" si="11899">+P687*$F686</f>
        <v>0</v>
      </c>
      <c r="Q686" s="653">
        <f t="shared" ref="Q686" si="11900">+Q687*$F686</f>
        <v>0</v>
      </c>
      <c r="R686" s="653">
        <f t="shared" ref="R686" si="11901">+R687*$F686</f>
        <v>0</v>
      </c>
      <c r="S686" s="653">
        <f t="shared" ref="S686" si="11902">+S687*$F686</f>
        <v>0</v>
      </c>
      <c r="T686" s="653">
        <f t="shared" ref="T686" si="11903">+T687*$F686</f>
        <v>0</v>
      </c>
      <c r="U686" s="653">
        <f t="shared" ref="U686" si="11904">+U687*$F686</f>
        <v>0</v>
      </c>
      <c r="V686" s="653">
        <f t="shared" ref="V686" si="11905">+V687*$F686</f>
        <v>0</v>
      </c>
      <c r="W686" s="653">
        <f t="shared" ref="W686" si="11906">+W687*$F686</f>
        <v>0</v>
      </c>
      <c r="X686" s="653">
        <f t="shared" ref="X686" si="11907">+X687*$F686</f>
        <v>0</v>
      </c>
      <c r="Y686" s="653">
        <f t="shared" ref="Y686" si="11908">+Y687*$F686</f>
        <v>0</v>
      </c>
      <c r="Z686" s="653">
        <f t="shared" ref="Z686" si="11909">+Z687*$F686</f>
        <v>63672.673331473947</v>
      </c>
      <c r="AA686" s="653">
        <f t="shared" ref="AA686" si="11910">+AA687*$F686</f>
        <v>466932.93776414229</v>
      </c>
      <c r="AB686" s="653">
        <f t="shared" ref="AB686" si="11911">+AB687*$F686</f>
        <v>0</v>
      </c>
      <c r="AC686" s="653">
        <f t="shared" ref="AC686" si="11912">+AC687*$F686</f>
        <v>0</v>
      </c>
      <c r="AD686" s="653">
        <f t="shared" ref="AD686" si="11913">+AD687*$F686</f>
        <v>0</v>
      </c>
      <c r="AE686" s="653">
        <f t="shared" ref="AE686" si="11914">+AE687*$F686</f>
        <v>0</v>
      </c>
      <c r="AF686" s="653">
        <f t="shared" ref="AF686" si="11915">+AF687*$F686</f>
        <v>0</v>
      </c>
      <c r="AG686" s="653">
        <f t="shared" ref="AG686" si="11916">+AG687*$F686</f>
        <v>0</v>
      </c>
      <c r="AH686" s="653">
        <f t="shared" ref="AH686" si="11917">+AH687*$F686</f>
        <v>0</v>
      </c>
      <c r="AI686" s="653">
        <f t="shared" ref="AI686" si="11918">+AI687*$F686</f>
        <v>0</v>
      </c>
      <c r="AJ686" s="653">
        <f t="shared" ref="AJ686" si="11919">+AJ687*$F686</f>
        <v>0</v>
      </c>
      <c r="AK686" s="653">
        <f t="shared" ref="AK686" si="11920">+AK687*$F686</f>
        <v>0</v>
      </c>
      <c r="AL686" s="653">
        <f t="shared" ref="AL686" si="11921">+AL687*$F686</f>
        <v>0</v>
      </c>
      <c r="AM686" s="653">
        <f t="shared" ref="AM686" si="11922">+AM687*$F686</f>
        <v>0</v>
      </c>
      <c r="AN686" s="653">
        <f t="shared" ref="AN686" si="11923">+AN687*$F686</f>
        <v>0</v>
      </c>
      <c r="AO686" s="653">
        <f t="shared" ref="AO686" si="11924">+AO687*$F686</f>
        <v>0</v>
      </c>
      <c r="AP686" s="653">
        <f t="shared" ref="AP686" si="11925">+AP687*$F686</f>
        <v>0</v>
      </c>
      <c r="AQ686" s="653">
        <f t="shared" ref="AQ686" si="11926">+AQ687*$F686</f>
        <v>0</v>
      </c>
      <c r="AR686" s="653">
        <f t="shared" ref="AR686" si="11927">+AR687*$F686</f>
        <v>0</v>
      </c>
      <c r="AS686" s="653">
        <f t="shared" ref="AS686" si="11928">+AS687*$F686</f>
        <v>0</v>
      </c>
      <c r="AT686" s="653">
        <f t="shared" ref="AT686" si="11929">+AT687*$F686</f>
        <v>0</v>
      </c>
      <c r="AU686" s="613">
        <f t="shared" si="11733"/>
        <v>530605.61109561624</v>
      </c>
      <c r="AV686" s="645">
        <f t="shared" si="11692"/>
        <v>0</v>
      </c>
      <c r="AW686" s="656">
        <f t="shared" si="11693"/>
        <v>0</v>
      </c>
      <c r="AX686" s="591"/>
    </row>
    <row r="687" spans="1:50" hidden="1" outlineLevel="1">
      <c r="A687" s="590"/>
      <c r="B687" s="636"/>
      <c r="C687" s="636"/>
      <c r="D687" s="651"/>
      <c r="E687" s="653"/>
      <c r="F687" s="640"/>
      <c r="G687" s="640">
        <f t="shared" si="11734"/>
        <v>1</v>
      </c>
      <c r="H687" s="658">
        <v>0</v>
      </c>
      <c r="I687" s="658">
        <v>0</v>
      </c>
      <c r="J687" s="658">
        <v>0</v>
      </c>
      <c r="K687" s="658">
        <v>0</v>
      </c>
      <c r="L687" s="658">
        <v>0</v>
      </c>
      <c r="M687" s="658">
        <v>0</v>
      </c>
      <c r="N687" s="658">
        <v>0</v>
      </c>
      <c r="O687" s="658">
        <v>0</v>
      </c>
      <c r="P687" s="658">
        <v>0</v>
      </c>
      <c r="Q687" s="658">
        <v>0</v>
      </c>
      <c r="R687" s="658">
        <v>0</v>
      </c>
      <c r="S687" s="658">
        <v>0</v>
      </c>
      <c r="T687" s="658">
        <v>0</v>
      </c>
      <c r="U687" s="658">
        <v>0</v>
      </c>
      <c r="V687" s="658">
        <v>0</v>
      </c>
      <c r="W687" s="658">
        <v>0</v>
      </c>
      <c r="X687" s="658">
        <v>0</v>
      </c>
      <c r="Y687" s="658">
        <v>0</v>
      </c>
      <c r="Z687" s="658">
        <v>0.12</v>
      </c>
      <c r="AA687" s="658">
        <v>0.88</v>
      </c>
      <c r="AB687" s="658">
        <v>0</v>
      </c>
      <c r="AC687" s="658">
        <v>0</v>
      </c>
      <c r="AD687" s="658">
        <v>0</v>
      </c>
      <c r="AE687" s="658">
        <v>0</v>
      </c>
      <c r="AF687" s="658">
        <v>0</v>
      </c>
      <c r="AG687" s="658">
        <v>0</v>
      </c>
      <c r="AH687" s="658">
        <v>0</v>
      </c>
      <c r="AI687" s="658">
        <v>0</v>
      </c>
      <c r="AJ687" s="658">
        <v>0</v>
      </c>
      <c r="AK687" s="658">
        <v>0</v>
      </c>
      <c r="AL687" s="658">
        <v>0</v>
      </c>
      <c r="AM687" s="658">
        <v>0</v>
      </c>
      <c r="AN687" s="658">
        <v>0</v>
      </c>
      <c r="AO687" s="658">
        <v>0</v>
      </c>
      <c r="AP687" s="658">
        <v>0</v>
      </c>
      <c r="AQ687" s="658">
        <v>0</v>
      </c>
      <c r="AR687" s="658">
        <v>0</v>
      </c>
      <c r="AS687" s="658">
        <v>0</v>
      </c>
      <c r="AT687" s="658">
        <v>0</v>
      </c>
      <c r="AU687" s="613">
        <f t="shared" si="11733"/>
        <v>1</v>
      </c>
      <c r="AV687" s="645">
        <f t="shared" si="11692"/>
        <v>1</v>
      </c>
      <c r="AW687" s="656" t="e">
        <f t="shared" si="11693"/>
        <v>#DIV/0!</v>
      </c>
      <c r="AX687" s="591"/>
    </row>
    <row r="688" spans="1:50" hidden="1" outlineLevel="1">
      <c r="A688" s="590"/>
      <c r="B688" s="636" t="s">
        <v>378</v>
      </c>
      <c r="C688" s="636" t="s">
        <v>862</v>
      </c>
      <c r="D688" s="651" t="s">
        <v>700</v>
      </c>
      <c r="E688" s="653"/>
      <c r="F688" s="640">
        <v>0</v>
      </c>
      <c r="G688" s="640">
        <f t="shared" si="11734"/>
        <v>0</v>
      </c>
      <c r="H688" s="653">
        <f t="shared" ref="H688" si="11930">+H689*$F688</f>
        <v>0</v>
      </c>
      <c r="I688" s="653">
        <f t="shared" ref="I688" si="11931">+I689*$F688</f>
        <v>0</v>
      </c>
      <c r="J688" s="653">
        <f t="shared" ref="J688" si="11932">+J689*$F688</f>
        <v>0</v>
      </c>
      <c r="K688" s="653">
        <f t="shared" ref="K688" si="11933">+K689*$F688</f>
        <v>0</v>
      </c>
      <c r="L688" s="653">
        <f t="shared" ref="L688" si="11934">+L689*$F688</f>
        <v>0</v>
      </c>
      <c r="M688" s="653">
        <f t="shared" ref="M688" si="11935">+M689*$F688</f>
        <v>0</v>
      </c>
      <c r="N688" s="653">
        <f t="shared" ref="N688" si="11936">+N689*$F688</f>
        <v>0</v>
      </c>
      <c r="O688" s="653">
        <f t="shared" ref="O688" si="11937">+O689*$F688</f>
        <v>0</v>
      </c>
      <c r="P688" s="653">
        <f t="shared" ref="P688" si="11938">+P689*$F688</f>
        <v>0</v>
      </c>
      <c r="Q688" s="653">
        <f t="shared" ref="Q688" si="11939">+Q689*$F688</f>
        <v>0</v>
      </c>
      <c r="R688" s="653">
        <f t="shared" ref="R688" si="11940">+R689*$F688</f>
        <v>0</v>
      </c>
      <c r="S688" s="653">
        <f t="shared" ref="S688" si="11941">+S689*$F688</f>
        <v>0</v>
      </c>
      <c r="T688" s="653">
        <f t="shared" ref="T688" si="11942">+T689*$F688</f>
        <v>0</v>
      </c>
      <c r="U688" s="653">
        <f t="shared" ref="U688" si="11943">+U689*$F688</f>
        <v>0</v>
      </c>
      <c r="V688" s="653">
        <f t="shared" ref="V688" si="11944">+V689*$F688</f>
        <v>0</v>
      </c>
      <c r="W688" s="653">
        <f t="shared" ref="W688" si="11945">+W689*$F688</f>
        <v>0</v>
      </c>
      <c r="X688" s="653">
        <f t="shared" ref="X688" si="11946">+X689*$F688</f>
        <v>0</v>
      </c>
      <c r="Y688" s="653">
        <f t="shared" ref="Y688" si="11947">+Y689*$F688</f>
        <v>0</v>
      </c>
      <c r="Z688" s="653">
        <f t="shared" ref="Z688" si="11948">+Z689*$F688</f>
        <v>0</v>
      </c>
      <c r="AA688" s="653">
        <f t="shared" ref="AA688" si="11949">+AA689*$F688</f>
        <v>0</v>
      </c>
      <c r="AB688" s="653">
        <f t="shared" ref="AB688" si="11950">+AB689*$F688</f>
        <v>0</v>
      </c>
      <c r="AC688" s="653">
        <f t="shared" ref="AC688" si="11951">+AC689*$F688</f>
        <v>0</v>
      </c>
      <c r="AD688" s="653">
        <f t="shared" ref="AD688" si="11952">+AD689*$F688</f>
        <v>0</v>
      </c>
      <c r="AE688" s="653">
        <f t="shared" ref="AE688" si="11953">+AE689*$F688</f>
        <v>0</v>
      </c>
      <c r="AF688" s="653">
        <f t="shared" ref="AF688" si="11954">+AF689*$F688</f>
        <v>0</v>
      </c>
      <c r="AG688" s="653">
        <f t="shared" ref="AG688" si="11955">+AG689*$F688</f>
        <v>0</v>
      </c>
      <c r="AH688" s="653">
        <f t="shared" ref="AH688" si="11956">+AH689*$F688</f>
        <v>0</v>
      </c>
      <c r="AI688" s="653">
        <f t="shared" ref="AI688" si="11957">+AI689*$F688</f>
        <v>0</v>
      </c>
      <c r="AJ688" s="653">
        <f t="shared" ref="AJ688" si="11958">+AJ689*$F688</f>
        <v>0</v>
      </c>
      <c r="AK688" s="653">
        <f t="shared" ref="AK688" si="11959">+AK689*$F688</f>
        <v>0</v>
      </c>
      <c r="AL688" s="653">
        <f t="shared" ref="AL688" si="11960">+AL689*$F688</f>
        <v>0</v>
      </c>
      <c r="AM688" s="653">
        <f t="shared" ref="AM688" si="11961">+AM689*$F688</f>
        <v>0</v>
      </c>
      <c r="AN688" s="653">
        <f t="shared" ref="AN688" si="11962">+AN689*$F688</f>
        <v>0</v>
      </c>
      <c r="AO688" s="653">
        <f t="shared" ref="AO688" si="11963">+AO689*$F688</f>
        <v>0</v>
      </c>
      <c r="AP688" s="653">
        <f t="shared" ref="AP688" si="11964">+AP689*$F688</f>
        <v>0</v>
      </c>
      <c r="AQ688" s="653">
        <f t="shared" ref="AQ688" si="11965">+AQ689*$F688</f>
        <v>0</v>
      </c>
      <c r="AR688" s="653">
        <f t="shared" ref="AR688" si="11966">+AR689*$F688</f>
        <v>0</v>
      </c>
      <c r="AS688" s="653">
        <f t="shared" ref="AS688" si="11967">+AS689*$F688</f>
        <v>0</v>
      </c>
      <c r="AT688" s="653">
        <f t="shared" ref="AT688" si="11968">+AT689*$F688</f>
        <v>0</v>
      </c>
      <c r="AU688" s="613">
        <f t="shared" si="11733"/>
        <v>0</v>
      </c>
      <c r="AV688" s="645">
        <f t="shared" si="11692"/>
        <v>0</v>
      </c>
      <c r="AW688" s="656" t="e">
        <f t="shared" si="11693"/>
        <v>#DIV/0!</v>
      </c>
      <c r="AX688" s="591"/>
    </row>
    <row r="689" spans="1:50" hidden="1" outlineLevel="1">
      <c r="A689" s="590"/>
      <c r="B689" s="636"/>
      <c r="C689" s="636"/>
      <c r="D689" s="651"/>
      <c r="E689" s="653"/>
      <c r="F689" s="640"/>
      <c r="G689" s="640">
        <f t="shared" si="11734"/>
        <v>1</v>
      </c>
      <c r="H689" s="658">
        <v>0</v>
      </c>
      <c r="I689" s="658">
        <v>0</v>
      </c>
      <c r="J689" s="658">
        <v>0</v>
      </c>
      <c r="K689" s="658">
        <v>0</v>
      </c>
      <c r="L689" s="658">
        <v>0</v>
      </c>
      <c r="M689" s="658">
        <v>0</v>
      </c>
      <c r="N689" s="658">
        <v>0</v>
      </c>
      <c r="O689" s="658">
        <v>0</v>
      </c>
      <c r="P689" s="658">
        <v>0</v>
      </c>
      <c r="Q689" s="658">
        <v>0</v>
      </c>
      <c r="R689" s="658">
        <v>0</v>
      </c>
      <c r="S689" s="658">
        <v>0</v>
      </c>
      <c r="T689" s="658">
        <v>0</v>
      </c>
      <c r="U689" s="658">
        <v>0</v>
      </c>
      <c r="V689" s="658">
        <v>0</v>
      </c>
      <c r="W689" s="658">
        <v>0</v>
      </c>
      <c r="X689" s="658">
        <v>0</v>
      </c>
      <c r="Y689" s="658">
        <v>0</v>
      </c>
      <c r="Z689" s="658">
        <v>0.12</v>
      </c>
      <c r="AA689" s="658">
        <v>0.88</v>
      </c>
      <c r="AB689" s="658">
        <v>0</v>
      </c>
      <c r="AC689" s="658">
        <v>0</v>
      </c>
      <c r="AD689" s="658">
        <v>0</v>
      </c>
      <c r="AE689" s="658">
        <v>0</v>
      </c>
      <c r="AF689" s="658">
        <v>0</v>
      </c>
      <c r="AG689" s="658">
        <v>0</v>
      </c>
      <c r="AH689" s="658">
        <v>0</v>
      </c>
      <c r="AI689" s="658">
        <v>0</v>
      </c>
      <c r="AJ689" s="658">
        <v>0</v>
      </c>
      <c r="AK689" s="658">
        <v>0</v>
      </c>
      <c r="AL689" s="658">
        <v>0</v>
      </c>
      <c r="AM689" s="658">
        <v>0</v>
      </c>
      <c r="AN689" s="658">
        <v>0</v>
      </c>
      <c r="AO689" s="658">
        <v>0</v>
      </c>
      <c r="AP689" s="658">
        <v>0</v>
      </c>
      <c r="AQ689" s="658">
        <v>0</v>
      </c>
      <c r="AR689" s="658">
        <v>0</v>
      </c>
      <c r="AS689" s="658">
        <v>0</v>
      </c>
      <c r="AT689" s="658">
        <v>0</v>
      </c>
      <c r="AU689" s="613">
        <f t="shared" si="11733"/>
        <v>1</v>
      </c>
      <c r="AV689" s="645">
        <f t="shared" si="11692"/>
        <v>1</v>
      </c>
      <c r="AW689" s="656" t="e">
        <f t="shared" si="11693"/>
        <v>#DIV/0!</v>
      </c>
      <c r="AX689" s="591"/>
    </row>
    <row r="690" spans="1:50" hidden="1" outlineLevel="1">
      <c r="A690" s="590"/>
      <c r="B690" s="636" t="s">
        <v>378</v>
      </c>
      <c r="C690" s="636" t="s">
        <v>863</v>
      </c>
      <c r="D690" s="651" t="s">
        <v>721</v>
      </c>
      <c r="E690" s="653"/>
      <c r="F690" s="640">
        <v>0</v>
      </c>
      <c r="G690" s="640">
        <f t="shared" si="11734"/>
        <v>0</v>
      </c>
      <c r="H690" s="653">
        <f t="shared" ref="H690" si="11969">+H691*$F690</f>
        <v>0</v>
      </c>
      <c r="I690" s="653">
        <f t="shared" ref="I690" si="11970">+I691*$F690</f>
        <v>0</v>
      </c>
      <c r="J690" s="653">
        <f t="shared" ref="J690" si="11971">+J691*$F690</f>
        <v>0</v>
      </c>
      <c r="K690" s="653">
        <f t="shared" ref="K690" si="11972">+K691*$F690</f>
        <v>0</v>
      </c>
      <c r="L690" s="653">
        <f t="shared" ref="L690" si="11973">+L691*$F690</f>
        <v>0</v>
      </c>
      <c r="M690" s="653">
        <f t="shared" ref="M690" si="11974">+M691*$F690</f>
        <v>0</v>
      </c>
      <c r="N690" s="653">
        <f t="shared" ref="N690" si="11975">+N691*$F690</f>
        <v>0</v>
      </c>
      <c r="O690" s="653">
        <f t="shared" ref="O690" si="11976">+O691*$F690</f>
        <v>0</v>
      </c>
      <c r="P690" s="653">
        <f t="shared" ref="P690" si="11977">+P691*$F690</f>
        <v>0</v>
      </c>
      <c r="Q690" s="653">
        <f t="shared" ref="Q690" si="11978">+Q691*$F690</f>
        <v>0</v>
      </c>
      <c r="R690" s="653">
        <f t="shared" ref="R690" si="11979">+R691*$F690</f>
        <v>0</v>
      </c>
      <c r="S690" s="653">
        <f t="shared" ref="S690" si="11980">+S691*$F690</f>
        <v>0</v>
      </c>
      <c r="T690" s="653">
        <f t="shared" ref="T690" si="11981">+T691*$F690</f>
        <v>0</v>
      </c>
      <c r="U690" s="653">
        <f t="shared" ref="U690" si="11982">+U691*$F690</f>
        <v>0</v>
      </c>
      <c r="V690" s="653">
        <f t="shared" ref="V690" si="11983">+V691*$F690</f>
        <v>0</v>
      </c>
      <c r="W690" s="653">
        <f t="shared" ref="W690" si="11984">+W691*$F690</f>
        <v>0</v>
      </c>
      <c r="X690" s="653">
        <f t="shared" ref="X690" si="11985">+X691*$F690</f>
        <v>0</v>
      </c>
      <c r="Y690" s="653">
        <f t="shared" ref="Y690" si="11986">+Y691*$F690</f>
        <v>0</v>
      </c>
      <c r="Z690" s="653">
        <f t="shared" ref="Z690" si="11987">+Z691*$F690</f>
        <v>0</v>
      </c>
      <c r="AA690" s="653">
        <f t="shared" ref="AA690" si="11988">+AA691*$F690</f>
        <v>0</v>
      </c>
      <c r="AB690" s="653">
        <f t="shared" ref="AB690" si="11989">+AB691*$F690</f>
        <v>0</v>
      </c>
      <c r="AC690" s="653">
        <f t="shared" ref="AC690" si="11990">+AC691*$F690</f>
        <v>0</v>
      </c>
      <c r="AD690" s="653">
        <f t="shared" ref="AD690" si="11991">+AD691*$F690</f>
        <v>0</v>
      </c>
      <c r="AE690" s="653">
        <f t="shared" ref="AE690" si="11992">+AE691*$F690</f>
        <v>0</v>
      </c>
      <c r="AF690" s="653">
        <f t="shared" ref="AF690" si="11993">+AF691*$F690</f>
        <v>0</v>
      </c>
      <c r="AG690" s="653">
        <f t="shared" ref="AG690" si="11994">+AG691*$F690</f>
        <v>0</v>
      </c>
      <c r="AH690" s="653">
        <f t="shared" ref="AH690" si="11995">+AH691*$F690</f>
        <v>0</v>
      </c>
      <c r="AI690" s="653">
        <f t="shared" ref="AI690" si="11996">+AI691*$F690</f>
        <v>0</v>
      </c>
      <c r="AJ690" s="653">
        <f t="shared" ref="AJ690" si="11997">+AJ691*$F690</f>
        <v>0</v>
      </c>
      <c r="AK690" s="653">
        <f t="shared" ref="AK690" si="11998">+AK691*$F690</f>
        <v>0</v>
      </c>
      <c r="AL690" s="653">
        <f t="shared" ref="AL690" si="11999">+AL691*$F690</f>
        <v>0</v>
      </c>
      <c r="AM690" s="653">
        <f t="shared" ref="AM690" si="12000">+AM691*$F690</f>
        <v>0</v>
      </c>
      <c r="AN690" s="653">
        <f t="shared" ref="AN690" si="12001">+AN691*$F690</f>
        <v>0</v>
      </c>
      <c r="AO690" s="653">
        <f t="shared" ref="AO690" si="12002">+AO691*$F690</f>
        <v>0</v>
      </c>
      <c r="AP690" s="653">
        <f t="shared" ref="AP690" si="12003">+AP691*$F690</f>
        <v>0</v>
      </c>
      <c r="AQ690" s="653">
        <f t="shared" ref="AQ690" si="12004">+AQ691*$F690</f>
        <v>0</v>
      </c>
      <c r="AR690" s="653">
        <f t="shared" ref="AR690" si="12005">+AR691*$F690</f>
        <v>0</v>
      </c>
      <c r="AS690" s="653">
        <f t="shared" ref="AS690" si="12006">+AS691*$F690</f>
        <v>0</v>
      </c>
      <c r="AT690" s="653">
        <f t="shared" ref="AT690" si="12007">+AT691*$F690</f>
        <v>0</v>
      </c>
      <c r="AU690" s="613">
        <f t="shared" si="11733"/>
        <v>0</v>
      </c>
      <c r="AV690" s="645">
        <f t="shared" si="11692"/>
        <v>0</v>
      </c>
      <c r="AW690" s="656" t="e">
        <f t="shared" si="11693"/>
        <v>#DIV/0!</v>
      </c>
      <c r="AX690" s="591"/>
    </row>
    <row r="691" spans="1:50" hidden="1" outlineLevel="1">
      <c r="A691" s="590"/>
      <c r="B691" s="636"/>
      <c r="C691" s="636"/>
      <c r="D691" s="651"/>
      <c r="E691" s="653"/>
      <c r="F691" s="640"/>
      <c r="G691" s="640">
        <f t="shared" si="11734"/>
        <v>1</v>
      </c>
      <c r="H691" s="658">
        <v>0</v>
      </c>
      <c r="I691" s="658">
        <v>0</v>
      </c>
      <c r="J691" s="658">
        <v>0</v>
      </c>
      <c r="K691" s="658">
        <v>0</v>
      </c>
      <c r="L691" s="658">
        <v>0</v>
      </c>
      <c r="M691" s="658">
        <v>0</v>
      </c>
      <c r="N691" s="658">
        <v>0</v>
      </c>
      <c r="O691" s="658">
        <v>0</v>
      </c>
      <c r="P691" s="658">
        <v>0</v>
      </c>
      <c r="Q691" s="658">
        <v>0</v>
      </c>
      <c r="R691" s="658">
        <v>0</v>
      </c>
      <c r="S691" s="658">
        <v>0</v>
      </c>
      <c r="T691" s="658">
        <v>0</v>
      </c>
      <c r="U691" s="658">
        <v>0</v>
      </c>
      <c r="V691" s="658">
        <v>0</v>
      </c>
      <c r="W691" s="658">
        <v>0</v>
      </c>
      <c r="X691" s="658">
        <v>0</v>
      </c>
      <c r="Y691" s="658">
        <v>0</v>
      </c>
      <c r="Z691" s="658">
        <v>0.12</v>
      </c>
      <c r="AA691" s="658">
        <v>0.88</v>
      </c>
      <c r="AB691" s="658">
        <v>0</v>
      </c>
      <c r="AC691" s="658">
        <v>0</v>
      </c>
      <c r="AD691" s="658">
        <v>0</v>
      </c>
      <c r="AE691" s="658">
        <v>0</v>
      </c>
      <c r="AF691" s="658">
        <v>0</v>
      </c>
      <c r="AG691" s="658">
        <v>0</v>
      </c>
      <c r="AH691" s="658">
        <v>0</v>
      </c>
      <c r="AI691" s="658">
        <v>0</v>
      </c>
      <c r="AJ691" s="658">
        <v>0</v>
      </c>
      <c r="AK691" s="658">
        <v>0</v>
      </c>
      <c r="AL691" s="658">
        <v>0</v>
      </c>
      <c r="AM691" s="658">
        <v>0</v>
      </c>
      <c r="AN691" s="658">
        <v>0</v>
      </c>
      <c r="AO691" s="658">
        <v>0</v>
      </c>
      <c r="AP691" s="658">
        <v>0</v>
      </c>
      <c r="AQ691" s="658">
        <v>0</v>
      </c>
      <c r="AR691" s="658">
        <v>0</v>
      </c>
      <c r="AS691" s="658">
        <v>0</v>
      </c>
      <c r="AT691" s="658">
        <v>0</v>
      </c>
      <c r="AU691" s="613">
        <f t="shared" si="11733"/>
        <v>1</v>
      </c>
      <c r="AV691" s="645">
        <f t="shared" si="11692"/>
        <v>1</v>
      </c>
      <c r="AW691" s="656" t="e">
        <f t="shared" si="11693"/>
        <v>#DIV/0!</v>
      </c>
      <c r="AX691" s="591"/>
    </row>
    <row r="692" spans="1:50" hidden="1" outlineLevel="1">
      <c r="A692" s="590"/>
      <c r="B692" s="636" t="s">
        <v>378</v>
      </c>
      <c r="C692" s="636" t="s">
        <v>864</v>
      </c>
      <c r="D692" s="651" t="s">
        <v>706</v>
      </c>
      <c r="E692" s="653"/>
      <c r="F692" s="640">
        <v>93990.747555575217</v>
      </c>
      <c r="G692" s="640">
        <f t="shared" si="11734"/>
        <v>93990.747555575217</v>
      </c>
      <c r="H692" s="653">
        <f t="shared" ref="H692" si="12008">+H693*$F692</f>
        <v>0</v>
      </c>
      <c r="I692" s="653">
        <f t="shared" ref="I692" si="12009">+I693*$F692</f>
        <v>0</v>
      </c>
      <c r="J692" s="653">
        <f t="shared" ref="J692" si="12010">+J693*$F692</f>
        <v>0</v>
      </c>
      <c r="K692" s="653">
        <f t="shared" ref="K692" si="12011">+K693*$F692</f>
        <v>0</v>
      </c>
      <c r="L692" s="653">
        <f t="shared" ref="L692" si="12012">+L693*$F692</f>
        <v>0</v>
      </c>
      <c r="M692" s="653">
        <f t="shared" ref="M692" si="12013">+M693*$F692</f>
        <v>0</v>
      </c>
      <c r="N692" s="653">
        <f t="shared" ref="N692" si="12014">+N693*$F692</f>
        <v>0</v>
      </c>
      <c r="O692" s="653">
        <f t="shared" ref="O692" si="12015">+O693*$F692</f>
        <v>0</v>
      </c>
      <c r="P692" s="653">
        <f t="shared" ref="P692" si="12016">+P693*$F692</f>
        <v>0</v>
      </c>
      <c r="Q692" s="653">
        <f t="shared" ref="Q692" si="12017">+Q693*$F692</f>
        <v>0</v>
      </c>
      <c r="R692" s="653">
        <f t="shared" ref="R692" si="12018">+R693*$F692</f>
        <v>0</v>
      </c>
      <c r="S692" s="653">
        <f t="shared" ref="S692" si="12019">+S693*$F692</f>
        <v>0</v>
      </c>
      <c r="T692" s="653">
        <f t="shared" ref="T692" si="12020">+T693*$F692</f>
        <v>0</v>
      </c>
      <c r="U692" s="653">
        <f t="shared" ref="U692" si="12021">+U693*$F692</f>
        <v>0</v>
      </c>
      <c r="V692" s="653">
        <f t="shared" ref="V692" si="12022">+V693*$F692</f>
        <v>0</v>
      </c>
      <c r="W692" s="653">
        <f t="shared" ref="W692" si="12023">+W693*$F692</f>
        <v>0</v>
      </c>
      <c r="X692" s="653">
        <f t="shared" ref="X692" si="12024">+X693*$F692</f>
        <v>0</v>
      </c>
      <c r="Y692" s="653">
        <f t="shared" ref="Y692" si="12025">+Y693*$F692</f>
        <v>23497.686888893804</v>
      </c>
      <c r="Z692" s="653">
        <f t="shared" ref="Z692" si="12026">+Z693*$F692</f>
        <v>70493.060666681413</v>
      </c>
      <c r="AA692" s="653">
        <f t="shared" ref="AA692" si="12027">+AA693*$F692</f>
        <v>0</v>
      </c>
      <c r="AB692" s="653">
        <f t="shared" ref="AB692" si="12028">+AB693*$F692</f>
        <v>0</v>
      </c>
      <c r="AC692" s="653">
        <f t="shared" ref="AC692" si="12029">+AC693*$F692</f>
        <v>0</v>
      </c>
      <c r="AD692" s="653">
        <f t="shared" ref="AD692" si="12030">+AD693*$F692</f>
        <v>0</v>
      </c>
      <c r="AE692" s="653">
        <f t="shared" ref="AE692" si="12031">+AE693*$F692</f>
        <v>0</v>
      </c>
      <c r="AF692" s="653">
        <f t="shared" ref="AF692" si="12032">+AF693*$F692</f>
        <v>0</v>
      </c>
      <c r="AG692" s="653">
        <f t="shared" ref="AG692" si="12033">+AG693*$F692</f>
        <v>0</v>
      </c>
      <c r="AH692" s="653">
        <f t="shared" ref="AH692" si="12034">+AH693*$F692</f>
        <v>0</v>
      </c>
      <c r="AI692" s="653">
        <f t="shared" ref="AI692" si="12035">+AI693*$F692</f>
        <v>0</v>
      </c>
      <c r="AJ692" s="653">
        <f t="shared" ref="AJ692" si="12036">+AJ693*$F692</f>
        <v>0</v>
      </c>
      <c r="AK692" s="653">
        <f t="shared" ref="AK692" si="12037">+AK693*$F692</f>
        <v>0</v>
      </c>
      <c r="AL692" s="653">
        <f t="shared" ref="AL692" si="12038">+AL693*$F692</f>
        <v>0</v>
      </c>
      <c r="AM692" s="653">
        <f t="shared" ref="AM692" si="12039">+AM693*$F692</f>
        <v>0</v>
      </c>
      <c r="AN692" s="653">
        <f t="shared" ref="AN692" si="12040">+AN693*$F692</f>
        <v>0</v>
      </c>
      <c r="AO692" s="653">
        <f t="shared" ref="AO692" si="12041">+AO693*$F692</f>
        <v>0</v>
      </c>
      <c r="AP692" s="653">
        <f t="shared" ref="AP692" si="12042">+AP693*$F692</f>
        <v>0</v>
      </c>
      <c r="AQ692" s="653">
        <f t="shared" ref="AQ692" si="12043">+AQ693*$F692</f>
        <v>0</v>
      </c>
      <c r="AR692" s="653">
        <f t="shared" ref="AR692" si="12044">+AR693*$F692</f>
        <v>0</v>
      </c>
      <c r="AS692" s="653">
        <f t="shared" ref="AS692" si="12045">+AS693*$F692</f>
        <v>0</v>
      </c>
      <c r="AT692" s="653">
        <f t="shared" ref="AT692" si="12046">+AT693*$F692</f>
        <v>0</v>
      </c>
      <c r="AU692" s="613">
        <f t="shared" si="11733"/>
        <v>93990.747555575217</v>
      </c>
      <c r="AV692" s="645">
        <f t="shared" si="11692"/>
        <v>0</v>
      </c>
      <c r="AW692" s="656">
        <f t="shared" si="11693"/>
        <v>0</v>
      </c>
      <c r="AX692" s="591"/>
    </row>
    <row r="693" spans="1:50" hidden="1" outlineLevel="1">
      <c r="A693" s="590"/>
      <c r="B693" s="636"/>
      <c r="C693" s="636"/>
      <c r="D693" s="651"/>
      <c r="E693" s="653"/>
      <c r="F693" s="640"/>
      <c r="G693" s="640">
        <f t="shared" si="11734"/>
        <v>1</v>
      </c>
      <c r="H693" s="658">
        <v>0</v>
      </c>
      <c r="I693" s="658">
        <v>0</v>
      </c>
      <c r="J693" s="658">
        <v>0</v>
      </c>
      <c r="K693" s="658">
        <v>0</v>
      </c>
      <c r="L693" s="658">
        <v>0</v>
      </c>
      <c r="M693" s="658">
        <v>0</v>
      </c>
      <c r="N693" s="658">
        <v>0</v>
      </c>
      <c r="O693" s="658">
        <v>0</v>
      </c>
      <c r="P693" s="658">
        <v>0</v>
      </c>
      <c r="Q693" s="658">
        <v>0</v>
      </c>
      <c r="R693" s="658">
        <v>0</v>
      </c>
      <c r="S693" s="658">
        <v>0</v>
      </c>
      <c r="T693" s="658">
        <v>0</v>
      </c>
      <c r="U693" s="658">
        <v>0</v>
      </c>
      <c r="V693" s="658">
        <v>0</v>
      </c>
      <c r="W693" s="658">
        <v>0</v>
      </c>
      <c r="X693" s="658">
        <v>0</v>
      </c>
      <c r="Y693" s="658">
        <v>0.25</v>
      </c>
      <c r="Z693" s="658">
        <v>0.75</v>
      </c>
      <c r="AA693" s="658">
        <v>0</v>
      </c>
      <c r="AB693" s="658">
        <v>0</v>
      </c>
      <c r="AC693" s="658">
        <v>0</v>
      </c>
      <c r="AD693" s="658">
        <v>0</v>
      </c>
      <c r="AE693" s="658">
        <v>0</v>
      </c>
      <c r="AF693" s="658">
        <v>0</v>
      </c>
      <c r="AG693" s="658">
        <v>0</v>
      </c>
      <c r="AH693" s="658">
        <v>0</v>
      </c>
      <c r="AI693" s="658">
        <v>0</v>
      </c>
      <c r="AJ693" s="658">
        <v>0</v>
      </c>
      <c r="AK693" s="658">
        <v>0</v>
      </c>
      <c r="AL693" s="658">
        <v>0</v>
      </c>
      <c r="AM693" s="658">
        <v>0</v>
      </c>
      <c r="AN693" s="658">
        <v>0</v>
      </c>
      <c r="AO693" s="658">
        <v>0</v>
      </c>
      <c r="AP693" s="658">
        <v>0</v>
      </c>
      <c r="AQ693" s="658">
        <v>0</v>
      </c>
      <c r="AR693" s="658">
        <v>0</v>
      </c>
      <c r="AS693" s="658">
        <v>0</v>
      </c>
      <c r="AT693" s="658">
        <v>0</v>
      </c>
      <c r="AU693" s="613">
        <f t="shared" si="11733"/>
        <v>1</v>
      </c>
      <c r="AV693" s="645">
        <f t="shared" si="11692"/>
        <v>1</v>
      </c>
      <c r="AW693" s="656" t="e">
        <f t="shared" si="11693"/>
        <v>#DIV/0!</v>
      </c>
      <c r="AX693" s="591"/>
    </row>
    <row r="694" spans="1:50" hidden="1" outlineLevel="1">
      <c r="A694" s="590"/>
      <c r="B694" s="636" t="s">
        <v>378</v>
      </c>
      <c r="C694" s="636" t="s">
        <v>865</v>
      </c>
      <c r="D694" s="651" t="s">
        <v>704</v>
      </c>
      <c r="E694" s="653"/>
      <c r="F694" s="640">
        <v>272125.97699745506</v>
      </c>
      <c r="G694" s="640">
        <f t="shared" si="11734"/>
        <v>272125.97699745506</v>
      </c>
      <c r="H694" s="653">
        <f t="shared" ref="H694" si="12047">+H695*$F694</f>
        <v>0</v>
      </c>
      <c r="I694" s="653">
        <f t="shared" ref="I694" si="12048">+I695*$F694</f>
        <v>0</v>
      </c>
      <c r="J694" s="653">
        <f t="shared" ref="J694" si="12049">+J695*$F694</f>
        <v>0</v>
      </c>
      <c r="K694" s="653">
        <f t="shared" ref="K694" si="12050">+K695*$F694</f>
        <v>0</v>
      </c>
      <c r="L694" s="653">
        <f t="shared" ref="L694" si="12051">+L695*$F694</f>
        <v>0</v>
      </c>
      <c r="M694" s="653">
        <f t="shared" ref="M694" si="12052">+M695*$F694</f>
        <v>0</v>
      </c>
      <c r="N694" s="653">
        <f t="shared" ref="N694" si="12053">+N695*$F694</f>
        <v>0</v>
      </c>
      <c r="O694" s="653">
        <f t="shared" ref="O694" si="12054">+O695*$F694</f>
        <v>0</v>
      </c>
      <c r="P694" s="653">
        <f t="shared" ref="P694" si="12055">+P695*$F694</f>
        <v>0</v>
      </c>
      <c r="Q694" s="653">
        <f t="shared" ref="Q694" si="12056">+Q695*$F694</f>
        <v>0</v>
      </c>
      <c r="R694" s="653">
        <f t="shared" ref="R694" si="12057">+R695*$F694</f>
        <v>0</v>
      </c>
      <c r="S694" s="653">
        <f t="shared" ref="S694" si="12058">+S695*$F694</f>
        <v>0</v>
      </c>
      <c r="T694" s="653">
        <f t="shared" ref="T694" si="12059">+T695*$F694</f>
        <v>0</v>
      </c>
      <c r="U694" s="653">
        <f t="shared" ref="U694" si="12060">+U695*$F694</f>
        <v>0</v>
      </c>
      <c r="V694" s="653">
        <f t="shared" ref="V694" si="12061">+V695*$F694</f>
        <v>0</v>
      </c>
      <c r="W694" s="653">
        <f t="shared" ref="W694" si="12062">+W695*$F694</f>
        <v>0</v>
      </c>
      <c r="X694" s="653">
        <f t="shared" ref="X694" si="12063">+X695*$F694</f>
        <v>0</v>
      </c>
      <c r="Y694" s="653">
        <f t="shared" ref="Y694" si="12064">+Y695*$F694</f>
        <v>57146.45516946556</v>
      </c>
      <c r="Z694" s="653">
        <f t="shared" ref="Z694" si="12065">+Z695*$F694</f>
        <v>214979.52182798952</v>
      </c>
      <c r="AA694" s="653">
        <f t="shared" ref="AA694" si="12066">+AA695*$F694</f>
        <v>0</v>
      </c>
      <c r="AB694" s="653">
        <f t="shared" ref="AB694" si="12067">+AB695*$F694</f>
        <v>0</v>
      </c>
      <c r="AC694" s="653">
        <f t="shared" ref="AC694" si="12068">+AC695*$F694</f>
        <v>0</v>
      </c>
      <c r="AD694" s="653">
        <f t="shared" ref="AD694" si="12069">+AD695*$F694</f>
        <v>0</v>
      </c>
      <c r="AE694" s="653">
        <f t="shared" ref="AE694" si="12070">+AE695*$F694</f>
        <v>0</v>
      </c>
      <c r="AF694" s="653">
        <f t="shared" ref="AF694" si="12071">+AF695*$F694</f>
        <v>0</v>
      </c>
      <c r="AG694" s="653">
        <f t="shared" ref="AG694" si="12072">+AG695*$F694</f>
        <v>0</v>
      </c>
      <c r="AH694" s="653">
        <f t="shared" ref="AH694" si="12073">+AH695*$F694</f>
        <v>0</v>
      </c>
      <c r="AI694" s="653">
        <f t="shared" ref="AI694" si="12074">+AI695*$F694</f>
        <v>0</v>
      </c>
      <c r="AJ694" s="653">
        <f t="shared" ref="AJ694" si="12075">+AJ695*$F694</f>
        <v>0</v>
      </c>
      <c r="AK694" s="653">
        <f t="shared" ref="AK694" si="12076">+AK695*$F694</f>
        <v>0</v>
      </c>
      <c r="AL694" s="653">
        <f t="shared" ref="AL694" si="12077">+AL695*$F694</f>
        <v>0</v>
      </c>
      <c r="AM694" s="653">
        <f t="shared" ref="AM694" si="12078">+AM695*$F694</f>
        <v>0</v>
      </c>
      <c r="AN694" s="653">
        <f t="shared" ref="AN694" si="12079">+AN695*$F694</f>
        <v>0</v>
      </c>
      <c r="AO694" s="653">
        <f t="shared" ref="AO694" si="12080">+AO695*$F694</f>
        <v>0</v>
      </c>
      <c r="AP694" s="653">
        <f t="shared" ref="AP694" si="12081">+AP695*$F694</f>
        <v>0</v>
      </c>
      <c r="AQ694" s="653">
        <f t="shared" ref="AQ694" si="12082">+AQ695*$F694</f>
        <v>0</v>
      </c>
      <c r="AR694" s="653">
        <f t="shared" ref="AR694" si="12083">+AR695*$F694</f>
        <v>0</v>
      </c>
      <c r="AS694" s="653">
        <f t="shared" ref="AS694" si="12084">+AS695*$F694</f>
        <v>0</v>
      </c>
      <c r="AT694" s="653">
        <f t="shared" ref="AT694" si="12085">+AT695*$F694</f>
        <v>0</v>
      </c>
      <c r="AU694" s="613">
        <f t="shared" si="11733"/>
        <v>272125.97699745506</v>
      </c>
      <c r="AV694" s="645">
        <f t="shared" si="11692"/>
        <v>0</v>
      </c>
      <c r="AW694" s="656">
        <f t="shared" si="11693"/>
        <v>0</v>
      </c>
      <c r="AX694" s="591"/>
    </row>
    <row r="695" spans="1:50" hidden="1" outlineLevel="1">
      <c r="A695" s="590"/>
      <c r="B695" s="636"/>
      <c r="C695" s="636"/>
      <c r="D695" s="651"/>
      <c r="E695" s="653"/>
      <c r="F695" s="640"/>
      <c r="G695" s="640">
        <f t="shared" si="11734"/>
        <v>1</v>
      </c>
      <c r="H695" s="658">
        <v>0</v>
      </c>
      <c r="I695" s="658">
        <v>0</v>
      </c>
      <c r="J695" s="658">
        <v>0</v>
      </c>
      <c r="K695" s="658">
        <v>0</v>
      </c>
      <c r="L695" s="658">
        <v>0</v>
      </c>
      <c r="M695" s="658">
        <v>0</v>
      </c>
      <c r="N695" s="658">
        <v>0</v>
      </c>
      <c r="O695" s="658">
        <v>0</v>
      </c>
      <c r="P695" s="658">
        <v>0</v>
      </c>
      <c r="Q695" s="658">
        <v>0</v>
      </c>
      <c r="R695" s="658">
        <v>0</v>
      </c>
      <c r="S695" s="658">
        <v>0</v>
      </c>
      <c r="T695" s="658">
        <v>0</v>
      </c>
      <c r="U695" s="658">
        <v>0</v>
      </c>
      <c r="V695" s="658">
        <v>0</v>
      </c>
      <c r="W695" s="658">
        <v>0</v>
      </c>
      <c r="X695" s="658">
        <v>0</v>
      </c>
      <c r="Y695" s="658">
        <v>0.21</v>
      </c>
      <c r="Z695" s="658">
        <v>0.79</v>
      </c>
      <c r="AA695" s="658">
        <v>0</v>
      </c>
      <c r="AB695" s="658">
        <v>0</v>
      </c>
      <c r="AC695" s="658">
        <v>0</v>
      </c>
      <c r="AD695" s="658">
        <v>0</v>
      </c>
      <c r="AE695" s="658">
        <v>0</v>
      </c>
      <c r="AF695" s="658">
        <v>0</v>
      </c>
      <c r="AG695" s="658">
        <v>0</v>
      </c>
      <c r="AH695" s="658">
        <v>0</v>
      </c>
      <c r="AI695" s="658">
        <v>0</v>
      </c>
      <c r="AJ695" s="658">
        <v>0</v>
      </c>
      <c r="AK695" s="658">
        <v>0</v>
      </c>
      <c r="AL695" s="658">
        <v>0</v>
      </c>
      <c r="AM695" s="658">
        <v>0</v>
      </c>
      <c r="AN695" s="658">
        <v>0</v>
      </c>
      <c r="AO695" s="658">
        <v>0</v>
      </c>
      <c r="AP695" s="658">
        <v>0</v>
      </c>
      <c r="AQ695" s="658">
        <v>0</v>
      </c>
      <c r="AR695" s="658">
        <v>0</v>
      </c>
      <c r="AS695" s="658">
        <v>0</v>
      </c>
      <c r="AT695" s="658">
        <v>0</v>
      </c>
      <c r="AU695" s="613">
        <f t="shared" si="11733"/>
        <v>1</v>
      </c>
      <c r="AV695" s="645">
        <f t="shared" si="11692"/>
        <v>1</v>
      </c>
      <c r="AW695" s="656" t="e">
        <f t="shared" si="11693"/>
        <v>#DIV/0!</v>
      </c>
      <c r="AX695" s="591"/>
    </row>
    <row r="696" spans="1:50" hidden="1" outlineLevel="1">
      <c r="A696" s="590"/>
      <c r="B696" s="636" t="s">
        <v>378</v>
      </c>
      <c r="C696" s="636" t="s">
        <v>866</v>
      </c>
      <c r="D696" s="651" t="s">
        <v>770</v>
      </c>
      <c r="E696" s="653"/>
      <c r="F696" s="640">
        <v>195489.61009354651</v>
      </c>
      <c r="G696" s="640">
        <f t="shared" si="11734"/>
        <v>195489.61009354651</v>
      </c>
      <c r="H696" s="653">
        <f t="shared" ref="H696" si="12086">+H697*$F696</f>
        <v>0</v>
      </c>
      <c r="I696" s="653">
        <f t="shared" ref="I696" si="12087">+I697*$F696</f>
        <v>0</v>
      </c>
      <c r="J696" s="653">
        <f t="shared" ref="J696" si="12088">+J697*$F696</f>
        <v>0</v>
      </c>
      <c r="K696" s="653">
        <f t="shared" ref="K696" si="12089">+K697*$F696</f>
        <v>0</v>
      </c>
      <c r="L696" s="653">
        <f t="shared" ref="L696" si="12090">+L697*$F696</f>
        <v>0</v>
      </c>
      <c r="M696" s="653">
        <f t="shared" ref="M696" si="12091">+M697*$F696</f>
        <v>0</v>
      </c>
      <c r="N696" s="653">
        <f t="shared" ref="N696" si="12092">+N697*$F696</f>
        <v>0</v>
      </c>
      <c r="O696" s="653">
        <f t="shared" ref="O696" si="12093">+O697*$F696</f>
        <v>0</v>
      </c>
      <c r="P696" s="653">
        <f t="shared" ref="P696" si="12094">+P697*$F696</f>
        <v>0</v>
      </c>
      <c r="Q696" s="653">
        <f t="shared" ref="Q696" si="12095">+Q697*$F696</f>
        <v>0</v>
      </c>
      <c r="R696" s="653">
        <f t="shared" ref="R696" si="12096">+R697*$F696</f>
        <v>0</v>
      </c>
      <c r="S696" s="653">
        <f t="shared" ref="S696" si="12097">+S697*$F696</f>
        <v>0</v>
      </c>
      <c r="T696" s="653">
        <f t="shared" ref="T696" si="12098">+T697*$F696</f>
        <v>0</v>
      </c>
      <c r="U696" s="653">
        <f t="shared" ref="U696" si="12099">+U697*$F696</f>
        <v>0</v>
      </c>
      <c r="V696" s="653">
        <f t="shared" ref="V696" si="12100">+V697*$F696</f>
        <v>0</v>
      </c>
      <c r="W696" s="653">
        <f t="shared" ref="W696" si="12101">+W697*$F696</f>
        <v>0</v>
      </c>
      <c r="X696" s="653">
        <f t="shared" ref="X696" si="12102">+X697*$F696</f>
        <v>0</v>
      </c>
      <c r="Y696" s="653">
        <f t="shared" ref="Y696" si="12103">+Y697*$F696</f>
        <v>0</v>
      </c>
      <c r="Z696" s="653">
        <f t="shared" ref="Z696" si="12104">+Z697*$F696</f>
        <v>23458.753211225579</v>
      </c>
      <c r="AA696" s="653">
        <f t="shared" ref="AA696" si="12105">+AA697*$F696</f>
        <v>172030.85688232092</v>
      </c>
      <c r="AB696" s="653">
        <f t="shared" ref="AB696" si="12106">+AB697*$F696</f>
        <v>0</v>
      </c>
      <c r="AC696" s="653">
        <f t="shared" ref="AC696" si="12107">+AC697*$F696</f>
        <v>0</v>
      </c>
      <c r="AD696" s="653">
        <f t="shared" ref="AD696" si="12108">+AD697*$F696</f>
        <v>0</v>
      </c>
      <c r="AE696" s="653">
        <f t="shared" ref="AE696" si="12109">+AE697*$F696</f>
        <v>0</v>
      </c>
      <c r="AF696" s="653">
        <f t="shared" ref="AF696" si="12110">+AF697*$F696</f>
        <v>0</v>
      </c>
      <c r="AG696" s="653">
        <f t="shared" ref="AG696" si="12111">+AG697*$F696</f>
        <v>0</v>
      </c>
      <c r="AH696" s="653">
        <f t="shared" ref="AH696" si="12112">+AH697*$F696</f>
        <v>0</v>
      </c>
      <c r="AI696" s="653">
        <f t="shared" ref="AI696" si="12113">+AI697*$F696</f>
        <v>0</v>
      </c>
      <c r="AJ696" s="653">
        <f t="shared" ref="AJ696" si="12114">+AJ697*$F696</f>
        <v>0</v>
      </c>
      <c r="AK696" s="653">
        <f t="shared" ref="AK696" si="12115">+AK697*$F696</f>
        <v>0</v>
      </c>
      <c r="AL696" s="653">
        <f t="shared" ref="AL696" si="12116">+AL697*$F696</f>
        <v>0</v>
      </c>
      <c r="AM696" s="653">
        <f t="shared" ref="AM696" si="12117">+AM697*$F696</f>
        <v>0</v>
      </c>
      <c r="AN696" s="653">
        <f t="shared" ref="AN696" si="12118">+AN697*$F696</f>
        <v>0</v>
      </c>
      <c r="AO696" s="653">
        <f t="shared" ref="AO696" si="12119">+AO697*$F696</f>
        <v>0</v>
      </c>
      <c r="AP696" s="653">
        <f t="shared" ref="AP696" si="12120">+AP697*$F696</f>
        <v>0</v>
      </c>
      <c r="AQ696" s="653">
        <f t="shared" ref="AQ696" si="12121">+AQ697*$F696</f>
        <v>0</v>
      </c>
      <c r="AR696" s="653">
        <f t="shared" ref="AR696" si="12122">+AR697*$F696</f>
        <v>0</v>
      </c>
      <c r="AS696" s="653">
        <f t="shared" ref="AS696" si="12123">+AS697*$F696</f>
        <v>0</v>
      </c>
      <c r="AT696" s="653">
        <f t="shared" ref="AT696" si="12124">+AT697*$F696</f>
        <v>0</v>
      </c>
      <c r="AU696" s="613">
        <f t="shared" si="11733"/>
        <v>195489.61009354651</v>
      </c>
      <c r="AV696" s="645">
        <f t="shared" si="11692"/>
        <v>0</v>
      </c>
      <c r="AW696" s="656">
        <f t="shared" si="11693"/>
        <v>0</v>
      </c>
      <c r="AX696" s="591"/>
    </row>
    <row r="697" spans="1:50" hidden="1" outlineLevel="1">
      <c r="A697" s="590"/>
      <c r="B697" s="636"/>
      <c r="C697" s="636"/>
      <c r="D697" s="651"/>
      <c r="E697" s="653"/>
      <c r="F697" s="640"/>
      <c r="G697" s="640">
        <f t="shared" si="11734"/>
        <v>1</v>
      </c>
      <c r="H697" s="658">
        <v>0</v>
      </c>
      <c r="I697" s="658">
        <v>0</v>
      </c>
      <c r="J697" s="658">
        <v>0</v>
      </c>
      <c r="K697" s="658">
        <v>0</v>
      </c>
      <c r="L697" s="658">
        <v>0</v>
      </c>
      <c r="M697" s="658">
        <v>0</v>
      </c>
      <c r="N697" s="658">
        <v>0</v>
      </c>
      <c r="O697" s="658">
        <v>0</v>
      </c>
      <c r="P697" s="658">
        <v>0</v>
      </c>
      <c r="Q697" s="658">
        <v>0</v>
      </c>
      <c r="R697" s="658">
        <v>0</v>
      </c>
      <c r="S697" s="658">
        <v>0</v>
      </c>
      <c r="T697" s="658">
        <v>0</v>
      </c>
      <c r="U697" s="658">
        <v>0</v>
      </c>
      <c r="V697" s="658">
        <v>0</v>
      </c>
      <c r="W697" s="658">
        <v>0</v>
      </c>
      <c r="X697" s="658">
        <v>0</v>
      </c>
      <c r="Y697" s="658">
        <v>0</v>
      </c>
      <c r="Z697" s="658">
        <v>0.12</v>
      </c>
      <c r="AA697" s="658">
        <v>0.88</v>
      </c>
      <c r="AB697" s="658">
        <v>0</v>
      </c>
      <c r="AC697" s="658">
        <v>0</v>
      </c>
      <c r="AD697" s="658">
        <v>0</v>
      </c>
      <c r="AE697" s="658">
        <v>0</v>
      </c>
      <c r="AF697" s="658">
        <v>0</v>
      </c>
      <c r="AG697" s="658">
        <v>0</v>
      </c>
      <c r="AH697" s="658">
        <v>0</v>
      </c>
      <c r="AI697" s="658">
        <v>0</v>
      </c>
      <c r="AJ697" s="658">
        <v>0</v>
      </c>
      <c r="AK697" s="658">
        <v>0</v>
      </c>
      <c r="AL697" s="658">
        <v>0</v>
      </c>
      <c r="AM697" s="658">
        <v>0</v>
      </c>
      <c r="AN697" s="658">
        <v>0</v>
      </c>
      <c r="AO697" s="658">
        <v>0</v>
      </c>
      <c r="AP697" s="658">
        <v>0</v>
      </c>
      <c r="AQ697" s="658">
        <v>0</v>
      </c>
      <c r="AR697" s="658">
        <v>0</v>
      </c>
      <c r="AS697" s="658">
        <v>0</v>
      </c>
      <c r="AT697" s="658">
        <v>0</v>
      </c>
      <c r="AU697" s="613">
        <f t="shared" si="11733"/>
        <v>1</v>
      </c>
      <c r="AV697" s="645">
        <f t="shared" si="11692"/>
        <v>1</v>
      </c>
      <c r="AW697" s="656" t="e">
        <f t="shared" si="11693"/>
        <v>#DIV/0!</v>
      </c>
      <c r="AX697" s="591"/>
    </row>
    <row r="698" spans="1:50" hidden="1" outlineLevel="1">
      <c r="A698" s="590"/>
      <c r="B698" s="646" t="s">
        <v>305</v>
      </c>
      <c r="C698" s="646" t="s">
        <v>867</v>
      </c>
      <c r="D698" s="647" t="s">
        <v>868</v>
      </c>
      <c r="E698" s="649"/>
      <c r="F698" s="650">
        <f>+F699+F701+F703+F705+F707+F709</f>
        <v>1092211.9457421931</v>
      </c>
      <c r="G698" s="650">
        <f t="shared" si="11734"/>
        <v>1092211.9457421929</v>
      </c>
      <c r="H698" s="649">
        <f t="shared" ref="H698" si="12125">+H699+H701+H703+H705+H707+H709</f>
        <v>0</v>
      </c>
      <c r="I698" s="649">
        <f t="shared" ref="I698" si="12126">+I699+I701+I703+I705+I707+I709</f>
        <v>0</v>
      </c>
      <c r="J698" s="649">
        <f t="shared" ref="J698" si="12127">+J699+J701+J703+J705+J707+J709</f>
        <v>0</v>
      </c>
      <c r="K698" s="649">
        <f t="shared" ref="K698" si="12128">+K699+K701+K703+K705+K707+K709</f>
        <v>0</v>
      </c>
      <c r="L698" s="649">
        <f t="shared" ref="L698" si="12129">+L699+L701+L703+L705+L707+L709</f>
        <v>0</v>
      </c>
      <c r="M698" s="649">
        <f t="shared" ref="M698" si="12130">+M699+M701+M703+M705+M707+M709</f>
        <v>0</v>
      </c>
      <c r="N698" s="649">
        <f t="shared" ref="N698" si="12131">+N699+N701+N703+N705+N707+N709</f>
        <v>0</v>
      </c>
      <c r="O698" s="649">
        <f t="shared" ref="O698" si="12132">+O699+O701+O703+O705+O707+O709</f>
        <v>0</v>
      </c>
      <c r="P698" s="649">
        <f t="shared" ref="P698" si="12133">+P699+P701+P703+P705+P707+P709</f>
        <v>0</v>
      </c>
      <c r="Q698" s="649">
        <f t="shared" ref="Q698" si="12134">+Q699+Q701+Q703+Q705+Q707+Q709</f>
        <v>0</v>
      </c>
      <c r="R698" s="649">
        <f t="shared" ref="R698" si="12135">+R699+R701+R703+R705+R707+R709</f>
        <v>0</v>
      </c>
      <c r="S698" s="649">
        <f t="shared" ref="S698" si="12136">+S699+S701+S703+S705+S707+S709</f>
        <v>0</v>
      </c>
      <c r="T698" s="649">
        <f t="shared" ref="T698" si="12137">+T699+T701+T703+T705+T707+T709</f>
        <v>0</v>
      </c>
      <c r="U698" s="649">
        <f t="shared" ref="U698" si="12138">+U699+U701+U703+U705+U707+U709</f>
        <v>0</v>
      </c>
      <c r="V698" s="649">
        <f t="shared" ref="V698" si="12139">+V699+V701+V703+V705+V707+V709</f>
        <v>0</v>
      </c>
      <c r="W698" s="649">
        <f t="shared" ref="W698" si="12140">+W699+W701+W703+W705+W707+W709</f>
        <v>0</v>
      </c>
      <c r="X698" s="649">
        <f t="shared" ref="X698" si="12141">+X699+X701+X703+X705+X707+X709</f>
        <v>0</v>
      </c>
      <c r="Y698" s="649">
        <f t="shared" ref="Y698" si="12142">+Y699+Y701+Y703+Y705+Y707+Y709</f>
        <v>0</v>
      </c>
      <c r="Z698" s="649">
        <f t="shared" ref="Z698" si="12143">+Z699+Z701+Z703+Z705+Z707+Z709</f>
        <v>253855.83538722477</v>
      </c>
      <c r="AA698" s="649">
        <f t="shared" ref="AA698" si="12144">+AA699+AA701+AA703+AA705+AA707+AA709</f>
        <v>831095.1581430767</v>
      </c>
      <c r="AB698" s="649">
        <f t="shared" ref="AB698" si="12145">+AB699+AB701+AB703+AB705+AB707+AB709</f>
        <v>7260.9522118916339</v>
      </c>
      <c r="AC698" s="649">
        <f t="shared" ref="AC698" si="12146">+AC699+AC701+AC703+AC705+AC707+AC709</f>
        <v>0</v>
      </c>
      <c r="AD698" s="649">
        <f t="shared" ref="AD698" si="12147">+AD699+AD701+AD703+AD705+AD707+AD709</f>
        <v>0</v>
      </c>
      <c r="AE698" s="649">
        <f t="shared" ref="AE698" si="12148">+AE699+AE701+AE703+AE705+AE707+AE709</f>
        <v>0</v>
      </c>
      <c r="AF698" s="649">
        <f t="shared" ref="AF698" si="12149">+AF699+AF701+AF703+AF705+AF707+AF709</f>
        <v>0</v>
      </c>
      <c r="AG698" s="649">
        <f t="shared" ref="AG698" si="12150">+AG699+AG701+AG703+AG705+AG707+AG709</f>
        <v>0</v>
      </c>
      <c r="AH698" s="649">
        <f t="shared" ref="AH698" si="12151">+AH699+AH701+AH703+AH705+AH707+AH709</f>
        <v>0</v>
      </c>
      <c r="AI698" s="649">
        <f t="shared" ref="AI698" si="12152">+AI699+AI701+AI703+AI705+AI707+AI709</f>
        <v>0</v>
      </c>
      <c r="AJ698" s="649">
        <f t="shared" ref="AJ698" si="12153">+AJ699+AJ701+AJ703+AJ705+AJ707+AJ709</f>
        <v>0</v>
      </c>
      <c r="AK698" s="649">
        <f t="shared" ref="AK698" si="12154">+AK699+AK701+AK703+AK705+AK707+AK709</f>
        <v>0</v>
      </c>
      <c r="AL698" s="649">
        <f t="shared" ref="AL698" si="12155">+AL699+AL701+AL703+AL705+AL707+AL709</f>
        <v>0</v>
      </c>
      <c r="AM698" s="649">
        <f t="shared" ref="AM698" si="12156">+AM699+AM701+AM703+AM705+AM707+AM709</f>
        <v>0</v>
      </c>
      <c r="AN698" s="649">
        <f t="shared" ref="AN698" si="12157">+AN699+AN701+AN703+AN705+AN707+AN709</f>
        <v>0</v>
      </c>
      <c r="AO698" s="649">
        <f t="shared" ref="AO698" si="12158">+AO699+AO701+AO703+AO705+AO707+AO709</f>
        <v>0</v>
      </c>
      <c r="AP698" s="649">
        <f t="shared" ref="AP698" si="12159">+AP699+AP701+AP703+AP705+AP707+AP709</f>
        <v>0</v>
      </c>
      <c r="AQ698" s="649">
        <f t="shared" ref="AQ698" si="12160">+AQ699+AQ701+AQ703+AQ705+AQ707+AQ709</f>
        <v>0</v>
      </c>
      <c r="AR698" s="649">
        <f t="shared" ref="AR698" si="12161">+AR699+AR701+AR703+AR705+AR707+AR709</f>
        <v>0</v>
      </c>
      <c r="AS698" s="649">
        <f t="shared" ref="AS698" si="12162">+AS699+AS701+AS703+AS705+AS707+AS709</f>
        <v>0</v>
      </c>
      <c r="AT698" s="649">
        <f t="shared" ref="AT698" si="12163">+AT699+AT701+AT703+AT705+AT707+AT709</f>
        <v>0</v>
      </c>
      <c r="AU698" s="613">
        <f t="shared" si="11733"/>
        <v>1092211.9457421929</v>
      </c>
      <c r="AV698" s="645">
        <f t="shared" si="11692"/>
        <v>0</v>
      </c>
      <c r="AW698" s="656">
        <f t="shared" si="11693"/>
        <v>0</v>
      </c>
      <c r="AX698" s="591"/>
    </row>
    <row r="699" spans="1:50" hidden="1" outlineLevel="1">
      <c r="A699" s="590"/>
      <c r="B699" s="636" t="s">
        <v>378</v>
      </c>
      <c r="C699" s="636" t="s">
        <v>869</v>
      </c>
      <c r="D699" s="651" t="s">
        <v>756</v>
      </c>
      <c r="E699" s="653"/>
      <c r="F699" s="640">
        <v>530605.61109561624</v>
      </c>
      <c r="G699" s="640">
        <f t="shared" si="11734"/>
        <v>530605.61109561624</v>
      </c>
      <c r="H699" s="653">
        <f t="shared" ref="H699" si="12164">+H700*$F699</f>
        <v>0</v>
      </c>
      <c r="I699" s="653">
        <f t="shared" ref="I699" si="12165">+I700*$F699</f>
        <v>0</v>
      </c>
      <c r="J699" s="653">
        <f t="shared" ref="J699" si="12166">+J700*$F699</f>
        <v>0</v>
      </c>
      <c r="K699" s="653">
        <f t="shared" ref="K699" si="12167">+K700*$F699</f>
        <v>0</v>
      </c>
      <c r="L699" s="653">
        <f t="shared" ref="L699" si="12168">+L700*$F699</f>
        <v>0</v>
      </c>
      <c r="M699" s="653">
        <f t="shared" ref="M699" si="12169">+M700*$F699</f>
        <v>0</v>
      </c>
      <c r="N699" s="653">
        <f t="shared" ref="N699" si="12170">+N700*$F699</f>
        <v>0</v>
      </c>
      <c r="O699" s="653">
        <f t="shared" ref="O699" si="12171">+O700*$F699</f>
        <v>0</v>
      </c>
      <c r="P699" s="653">
        <f t="shared" ref="P699" si="12172">+P700*$F699</f>
        <v>0</v>
      </c>
      <c r="Q699" s="653">
        <f t="shared" ref="Q699" si="12173">+Q700*$F699</f>
        <v>0</v>
      </c>
      <c r="R699" s="653">
        <f t="shared" ref="R699" si="12174">+R700*$F699</f>
        <v>0</v>
      </c>
      <c r="S699" s="653">
        <f t="shared" ref="S699" si="12175">+S700*$F699</f>
        <v>0</v>
      </c>
      <c r="T699" s="653">
        <f t="shared" ref="T699" si="12176">+T700*$F699</f>
        <v>0</v>
      </c>
      <c r="U699" s="653">
        <f t="shared" ref="U699" si="12177">+U700*$F699</f>
        <v>0</v>
      </c>
      <c r="V699" s="653">
        <f t="shared" ref="V699" si="12178">+V700*$F699</f>
        <v>0</v>
      </c>
      <c r="W699" s="653">
        <f t="shared" ref="W699" si="12179">+W700*$F699</f>
        <v>0</v>
      </c>
      <c r="X699" s="653">
        <f t="shared" ref="X699" si="12180">+X700*$F699</f>
        <v>0</v>
      </c>
      <c r="Y699" s="653">
        <f t="shared" ref="Y699" si="12181">+Y700*$F699</f>
        <v>0</v>
      </c>
      <c r="Z699" s="653">
        <f t="shared" ref="Z699" si="12182">+Z700*$F699</f>
        <v>0</v>
      </c>
      <c r="AA699" s="653">
        <f t="shared" ref="AA699" si="12183">+AA700*$F699</f>
        <v>525299.55498466012</v>
      </c>
      <c r="AB699" s="653">
        <f t="shared" ref="AB699" si="12184">+AB700*$F699</f>
        <v>5306.0561109561668</v>
      </c>
      <c r="AC699" s="653">
        <f t="shared" ref="AC699" si="12185">+AC700*$F699</f>
        <v>0</v>
      </c>
      <c r="AD699" s="653">
        <f t="shared" ref="AD699" si="12186">+AD700*$F699</f>
        <v>0</v>
      </c>
      <c r="AE699" s="653">
        <f t="shared" ref="AE699" si="12187">+AE700*$F699</f>
        <v>0</v>
      </c>
      <c r="AF699" s="653">
        <f t="shared" ref="AF699" si="12188">+AF700*$F699</f>
        <v>0</v>
      </c>
      <c r="AG699" s="653">
        <f t="shared" ref="AG699" si="12189">+AG700*$F699</f>
        <v>0</v>
      </c>
      <c r="AH699" s="653">
        <f t="shared" ref="AH699" si="12190">+AH700*$F699</f>
        <v>0</v>
      </c>
      <c r="AI699" s="653">
        <f t="shared" ref="AI699" si="12191">+AI700*$F699</f>
        <v>0</v>
      </c>
      <c r="AJ699" s="653">
        <f t="shared" ref="AJ699" si="12192">+AJ700*$F699</f>
        <v>0</v>
      </c>
      <c r="AK699" s="653">
        <f t="shared" ref="AK699" si="12193">+AK700*$F699</f>
        <v>0</v>
      </c>
      <c r="AL699" s="653">
        <f t="shared" ref="AL699" si="12194">+AL700*$F699</f>
        <v>0</v>
      </c>
      <c r="AM699" s="653">
        <f t="shared" ref="AM699" si="12195">+AM700*$F699</f>
        <v>0</v>
      </c>
      <c r="AN699" s="653">
        <f t="shared" ref="AN699" si="12196">+AN700*$F699</f>
        <v>0</v>
      </c>
      <c r="AO699" s="653">
        <f t="shared" ref="AO699" si="12197">+AO700*$F699</f>
        <v>0</v>
      </c>
      <c r="AP699" s="653">
        <f t="shared" ref="AP699" si="12198">+AP700*$F699</f>
        <v>0</v>
      </c>
      <c r="AQ699" s="653">
        <f t="shared" ref="AQ699" si="12199">+AQ700*$F699</f>
        <v>0</v>
      </c>
      <c r="AR699" s="653">
        <f t="shared" ref="AR699" si="12200">+AR700*$F699</f>
        <v>0</v>
      </c>
      <c r="AS699" s="653">
        <f t="shared" ref="AS699" si="12201">+AS700*$F699</f>
        <v>0</v>
      </c>
      <c r="AT699" s="653">
        <f t="shared" ref="AT699" si="12202">+AT700*$F699</f>
        <v>0</v>
      </c>
      <c r="AU699" s="613">
        <f t="shared" si="11733"/>
        <v>530605.61109561624</v>
      </c>
      <c r="AV699" s="645">
        <f t="shared" si="11692"/>
        <v>0</v>
      </c>
      <c r="AW699" s="656">
        <f t="shared" si="11693"/>
        <v>0</v>
      </c>
      <c r="AX699" s="591"/>
    </row>
    <row r="700" spans="1:50" hidden="1" outlineLevel="1">
      <c r="A700" s="590"/>
      <c r="B700" s="636"/>
      <c r="C700" s="636"/>
      <c r="D700" s="651"/>
      <c r="E700" s="653"/>
      <c r="F700" s="640"/>
      <c r="G700" s="640">
        <f t="shared" si="11734"/>
        <v>1</v>
      </c>
      <c r="H700" s="658">
        <v>0</v>
      </c>
      <c r="I700" s="658">
        <v>0</v>
      </c>
      <c r="J700" s="658">
        <v>0</v>
      </c>
      <c r="K700" s="658">
        <v>0</v>
      </c>
      <c r="L700" s="658">
        <v>0</v>
      </c>
      <c r="M700" s="658">
        <v>0</v>
      </c>
      <c r="N700" s="658">
        <v>0</v>
      </c>
      <c r="O700" s="658">
        <v>0</v>
      </c>
      <c r="P700" s="658">
        <v>0</v>
      </c>
      <c r="Q700" s="658">
        <v>0</v>
      </c>
      <c r="R700" s="658">
        <v>0</v>
      </c>
      <c r="S700" s="658">
        <v>0</v>
      </c>
      <c r="T700" s="658">
        <v>0</v>
      </c>
      <c r="U700" s="658">
        <v>0</v>
      </c>
      <c r="V700" s="658">
        <v>0</v>
      </c>
      <c r="W700" s="658">
        <v>0</v>
      </c>
      <c r="X700" s="658">
        <v>0</v>
      </c>
      <c r="Y700" s="658">
        <v>0</v>
      </c>
      <c r="Z700" s="658">
        <v>0</v>
      </c>
      <c r="AA700" s="658">
        <v>0.99</v>
      </c>
      <c r="AB700" s="658">
        <v>1.0000000000000009E-2</v>
      </c>
      <c r="AC700" s="658">
        <v>0</v>
      </c>
      <c r="AD700" s="658">
        <v>0</v>
      </c>
      <c r="AE700" s="658">
        <v>0</v>
      </c>
      <c r="AF700" s="658">
        <v>0</v>
      </c>
      <c r="AG700" s="658">
        <v>0</v>
      </c>
      <c r="AH700" s="658">
        <v>0</v>
      </c>
      <c r="AI700" s="658">
        <v>0</v>
      </c>
      <c r="AJ700" s="658">
        <v>0</v>
      </c>
      <c r="AK700" s="658">
        <v>0</v>
      </c>
      <c r="AL700" s="658">
        <v>0</v>
      </c>
      <c r="AM700" s="658">
        <v>0</v>
      </c>
      <c r="AN700" s="658">
        <v>0</v>
      </c>
      <c r="AO700" s="658">
        <v>0</v>
      </c>
      <c r="AP700" s="658">
        <v>0</v>
      </c>
      <c r="AQ700" s="658">
        <v>0</v>
      </c>
      <c r="AR700" s="658">
        <v>0</v>
      </c>
      <c r="AS700" s="658">
        <v>0</v>
      </c>
      <c r="AT700" s="658">
        <v>0</v>
      </c>
      <c r="AU700" s="613">
        <f t="shared" si="11733"/>
        <v>1</v>
      </c>
      <c r="AV700" s="645">
        <f t="shared" si="11692"/>
        <v>1</v>
      </c>
      <c r="AW700" s="656" t="e">
        <f t="shared" si="11693"/>
        <v>#DIV/0!</v>
      </c>
      <c r="AX700" s="591"/>
    </row>
    <row r="701" spans="1:50" hidden="1" outlineLevel="1">
      <c r="A701" s="590"/>
      <c r="B701" s="636" t="s">
        <v>378</v>
      </c>
      <c r="C701" s="636" t="s">
        <v>870</v>
      </c>
      <c r="D701" s="651" t="s">
        <v>700</v>
      </c>
      <c r="E701" s="653"/>
      <c r="F701" s="640">
        <v>0</v>
      </c>
      <c r="G701" s="640">
        <f t="shared" si="11734"/>
        <v>0</v>
      </c>
      <c r="H701" s="653">
        <f t="shared" ref="H701" si="12203">+H702*$F701</f>
        <v>0</v>
      </c>
      <c r="I701" s="653">
        <f t="shared" ref="I701" si="12204">+I702*$F701</f>
        <v>0</v>
      </c>
      <c r="J701" s="653">
        <f t="shared" ref="J701" si="12205">+J702*$F701</f>
        <v>0</v>
      </c>
      <c r="K701" s="653">
        <f t="shared" ref="K701" si="12206">+K702*$F701</f>
        <v>0</v>
      </c>
      <c r="L701" s="653">
        <f t="shared" ref="L701" si="12207">+L702*$F701</f>
        <v>0</v>
      </c>
      <c r="M701" s="653">
        <f t="shared" ref="M701" si="12208">+M702*$F701</f>
        <v>0</v>
      </c>
      <c r="N701" s="653">
        <f t="shared" ref="N701" si="12209">+N702*$F701</f>
        <v>0</v>
      </c>
      <c r="O701" s="653">
        <f t="shared" ref="O701" si="12210">+O702*$F701</f>
        <v>0</v>
      </c>
      <c r="P701" s="653">
        <f t="shared" ref="P701" si="12211">+P702*$F701</f>
        <v>0</v>
      </c>
      <c r="Q701" s="653">
        <f t="shared" ref="Q701" si="12212">+Q702*$F701</f>
        <v>0</v>
      </c>
      <c r="R701" s="653">
        <f t="shared" ref="R701" si="12213">+R702*$F701</f>
        <v>0</v>
      </c>
      <c r="S701" s="653">
        <f t="shared" ref="S701" si="12214">+S702*$F701</f>
        <v>0</v>
      </c>
      <c r="T701" s="653">
        <f t="shared" ref="T701" si="12215">+T702*$F701</f>
        <v>0</v>
      </c>
      <c r="U701" s="653">
        <f t="shared" ref="U701" si="12216">+U702*$F701</f>
        <v>0</v>
      </c>
      <c r="V701" s="653">
        <f t="shared" ref="V701" si="12217">+V702*$F701</f>
        <v>0</v>
      </c>
      <c r="W701" s="653">
        <f t="shared" ref="W701" si="12218">+W702*$F701</f>
        <v>0</v>
      </c>
      <c r="X701" s="653">
        <f t="shared" ref="X701" si="12219">+X702*$F701</f>
        <v>0</v>
      </c>
      <c r="Y701" s="653">
        <f t="shared" ref="Y701" si="12220">+Y702*$F701</f>
        <v>0</v>
      </c>
      <c r="Z701" s="653">
        <f t="shared" ref="Z701" si="12221">+Z702*$F701</f>
        <v>0</v>
      </c>
      <c r="AA701" s="653">
        <f t="shared" ref="AA701" si="12222">+AA702*$F701</f>
        <v>0</v>
      </c>
      <c r="AB701" s="653">
        <f t="shared" ref="AB701" si="12223">+AB702*$F701</f>
        <v>0</v>
      </c>
      <c r="AC701" s="653">
        <f t="shared" ref="AC701" si="12224">+AC702*$F701</f>
        <v>0</v>
      </c>
      <c r="AD701" s="653">
        <f t="shared" ref="AD701" si="12225">+AD702*$F701</f>
        <v>0</v>
      </c>
      <c r="AE701" s="653">
        <f t="shared" ref="AE701" si="12226">+AE702*$F701</f>
        <v>0</v>
      </c>
      <c r="AF701" s="653">
        <f t="shared" ref="AF701" si="12227">+AF702*$F701</f>
        <v>0</v>
      </c>
      <c r="AG701" s="653">
        <f t="shared" ref="AG701" si="12228">+AG702*$F701</f>
        <v>0</v>
      </c>
      <c r="AH701" s="653">
        <f t="shared" ref="AH701" si="12229">+AH702*$F701</f>
        <v>0</v>
      </c>
      <c r="AI701" s="653">
        <f t="shared" ref="AI701" si="12230">+AI702*$F701</f>
        <v>0</v>
      </c>
      <c r="AJ701" s="653">
        <f t="shared" ref="AJ701" si="12231">+AJ702*$F701</f>
        <v>0</v>
      </c>
      <c r="AK701" s="653">
        <f t="shared" ref="AK701" si="12232">+AK702*$F701</f>
        <v>0</v>
      </c>
      <c r="AL701" s="653">
        <f t="shared" ref="AL701" si="12233">+AL702*$F701</f>
        <v>0</v>
      </c>
      <c r="AM701" s="653">
        <f t="shared" ref="AM701" si="12234">+AM702*$F701</f>
        <v>0</v>
      </c>
      <c r="AN701" s="653">
        <f t="shared" ref="AN701" si="12235">+AN702*$F701</f>
        <v>0</v>
      </c>
      <c r="AO701" s="653">
        <f t="shared" ref="AO701" si="12236">+AO702*$F701</f>
        <v>0</v>
      </c>
      <c r="AP701" s="653">
        <f t="shared" ref="AP701" si="12237">+AP702*$F701</f>
        <v>0</v>
      </c>
      <c r="AQ701" s="653">
        <f t="shared" ref="AQ701" si="12238">+AQ702*$F701</f>
        <v>0</v>
      </c>
      <c r="AR701" s="653">
        <f t="shared" ref="AR701" si="12239">+AR702*$F701</f>
        <v>0</v>
      </c>
      <c r="AS701" s="653">
        <f t="shared" ref="AS701" si="12240">+AS702*$F701</f>
        <v>0</v>
      </c>
      <c r="AT701" s="653">
        <f t="shared" ref="AT701" si="12241">+AT702*$F701</f>
        <v>0</v>
      </c>
      <c r="AU701" s="613">
        <f t="shared" si="11733"/>
        <v>0</v>
      </c>
      <c r="AV701" s="645">
        <f t="shared" si="11692"/>
        <v>0</v>
      </c>
      <c r="AW701" s="656" t="e">
        <f t="shared" si="11693"/>
        <v>#DIV/0!</v>
      </c>
      <c r="AX701" s="591"/>
    </row>
    <row r="702" spans="1:50" hidden="1" outlineLevel="1">
      <c r="A702" s="590"/>
      <c r="B702" s="636"/>
      <c r="C702" s="636"/>
      <c r="D702" s="651"/>
      <c r="E702" s="653"/>
      <c r="F702" s="640"/>
      <c r="G702" s="640">
        <f t="shared" si="11734"/>
        <v>1</v>
      </c>
      <c r="H702" s="658">
        <v>0</v>
      </c>
      <c r="I702" s="658">
        <v>0</v>
      </c>
      <c r="J702" s="658">
        <v>0</v>
      </c>
      <c r="K702" s="658">
        <v>0</v>
      </c>
      <c r="L702" s="658">
        <v>0</v>
      </c>
      <c r="M702" s="658">
        <v>0</v>
      </c>
      <c r="N702" s="658">
        <v>0</v>
      </c>
      <c r="O702" s="658">
        <v>0</v>
      </c>
      <c r="P702" s="658">
        <v>0</v>
      </c>
      <c r="Q702" s="658">
        <v>0</v>
      </c>
      <c r="R702" s="658">
        <v>0</v>
      </c>
      <c r="S702" s="658">
        <v>0</v>
      </c>
      <c r="T702" s="658">
        <v>0</v>
      </c>
      <c r="U702" s="658">
        <v>0</v>
      </c>
      <c r="V702" s="658">
        <v>0</v>
      </c>
      <c r="W702" s="658">
        <v>0</v>
      </c>
      <c r="X702" s="658">
        <v>0</v>
      </c>
      <c r="Y702" s="658">
        <v>0</v>
      </c>
      <c r="Z702" s="658">
        <v>0</v>
      </c>
      <c r="AA702" s="658">
        <v>0.99</v>
      </c>
      <c r="AB702" s="658">
        <v>1.0000000000000009E-2</v>
      </c>
      <c r="AC702" s="658">
        <v>0</v>
      </c>
      <c r="AD702" s="658">
        <v>0</v>
      </c>
      <c r="AE702" s="658">
        <v>0</v>
      </c>
      <c r="AF702" s="658">
        <v>0</v>
      </c>
      <c r="AG702" s="658">
        <v>0</v>
      </c>
      <c r="AH702" s="658">
        <v>0</v>
      </c>
      <c r="AI702" s="658">
        <v>0</v>
      </c>
      <c r="AJ702" s="658">
        <v>0</v>
      </c>
      <c r="AK702" s="658">
        <v>0</v>
      </c>
      <c r="AL702" s="658">
        <v>0</v>
      </c>
      <c r="AM702" s="658">
        <v>0</v>
      </c>
      <c r="AN702" s="658">
        <v>0</v>
      </c>
      <c r="AO702" s="658">
        <v>0</v>
      </c>
      <c r="AP702" s="658">
        <v>0</v>
      </c>
      <c r="AQ702" s="658">
        <v>0</v>
      </c>
      <c r="AR702" s="658">
        <v>0</v>
      </c>
      <c r="AS702" s="658">
        <v>0</v>
      </c>
      <c r="AT702" s="658">
        <v>0</v>
      </c>
      <c r="AU702" s="613">
        <f t="shared" si="11733"/>
        <v>1</v>
      </c>
      <c r="AV702" s="645">
        <f t="shared" si="11692"/>
        <v>1</v>
      </c>
      <c r="AW702" s="656" t="e">
        <f t="shared" si="11693"/>
        <v>#DIV/0!</v>
      </c>
      <c r="AX702" s="591"/>
    </row>
    <row r="703" spans="1:50" hidden="1" outlineLevel="1">
      <c r="A703" s="590"/>
      <c r="B703" s="636" t="s">
        <v>378</v>
      </c>
      <c r="C703" s="636" t="s">
        <v>871</v>
      </c>
      <c r="D703" s="651" t="s">
        <v>721</v>
      </c>
      <c r="E703" s="653"/>
      <c r="F703" s="640">
        <v>0</v>
      </c>
      <c r="G703" s="640">
        <f t="shared" si="11734"/>
        <v>0</v>
      </c>
      <c r="H703" s="653">
        <f t="shared" ref="H703" si="12242">+H704*$F703</f>
        <v>0</v>
      </c>
      <c r="I703" s="653">
        <f t="shared" ref="I703" si="12243">+I704*$F703</f>
        <v>0</v>
      </c>
      <c r="J703" s="653">
        <f t="shared" ref="J703" si="12244">+J704*$F703</f>
        <v>0</v>
      </c>
      <c r="K703" s="653">
        <f t="shared" ref="K703" si="12245">+K704*$F703</f>
        <v>0</v>
      </c>
      <c r="L703" s="653">
        <f t="shared" ref="L703" si="12246">+L704*$F703</f>
        <v>0</v>
      </c>
      <c r="M703" s="653">
        <f t="shared" ref="M703" si="12247">+M704*$F703</f>
        <v>0</v>
      </c>
      <c r="N703" s="653">
        <f t="shared" ref="N703" si="12248">+N704*$F703</f>
        <v>0</v>
      </c>
      <c r="O703" s="653">
        <f t="shared" ref="O703" si="12249">+O704*$F703</f>
        <v>0</v>
      </c>
      <c r="P703" s="653">
        <f t="shared" ref="P703" si="12250">+P704*$F703</f>
        <v>0</v>
      </c>
      <c r="Q703" s="653">
        <f t="shared" ref="Q703" si="12251">+Q704*$F703</f>
        <v>0</v>
      </c>
      <c r="R703" s="653">
        <f t="shared" ref="R703" si="12252">+R704*$F703</f>
        <v>0</v>
      </c>
      <c r="S703" s="653">
        <f t="shared" ref="S703" si="12253">+S704*$F703</f>
        <v>0</v>
      </c>
      <c r="T703" s="653">
        <f t="shared" ref="T703" si="12254">+T704*$F703</f>
        <v>0</v>
      </c>
      <c r="U703" s="653">
        <f t="shared" ref="U703" si="12255">+U704*$F703</f>
        <v>0</v>
      </c>
      <c r="V703" s="653">
        <f t="shared" ref="V703" si="12256">+V704*$F703</f>
        <v>0</v>
      </c>
      <c r="W703" s="653">
        <f t="shared" ref="W703" si="12257">+W704*$F703</f>
        <v>0</v>
      </c>
      <c r="X703" s="653">
        <f t="shared" ref="X703" si="12258">+X704*$F703</f>
        <v>0</v>
      </c>
      <c r="Y703" s="653">
        <f t="shared" ref="Y703" si="12259">+Y704*$F703</f>
        <v>0</v>
      </c>
      <c r="Z703" s="653">
        <f t="shared" ref="Z703" si="12260">+Z704*$F703</f>
        <v>0</v>
      </c>
      <c r="AA703" s="653">
        <f t="shared" ref="AA703" si="12261">+AA704*$F703</f>
        <v>0</v>
      </c>
      <c r="AB703" s="653">
        <f t="shared" ref="AB703" si="12262">+AB704*$F703</f>
        <v>0</v>
      </c>
      <c r="AC703" s="653">
        <f t="shared" ref="AC703" si="12263">+AC704*$F703</f>
        <v>0</v>
      </c>
      <c r="AD703" s="653">
        <f t="shared" ref="AD703" si="12264">+AD704*$F703</f>
        <v>0</v>
      </c>
      <c r="AE703" s="653">
        <f t="shared" ref="AE703" si="12265">+AE704*$F703</f>
        <v>0</v>
      </c>
      <c r="AF703" s="653">
        <f t="shared" ref="AF703" si="12266">+AF704*$F703</f>
        <v>0</v>
      </c>
      <c r="AG703" s="653">
        <f t="shared" ref="AG703" si="12267">+AG704*$F703</f>
        <v>0</v>
      </c>
      <c r="AH703" s="653">
        <f t="shared" ref="AH703" si="12268">+AH704*$F703</f>
        <v>0</v>
      </c>
      <c r="AI703" s="653">
        <f t="shared" ref="AI703" si="12269">+AI704*$F703</f>
        <v>0</v>
      </c>
      <c r="AJ703" s="653">
        <f t="shared" ref="AJ703" si="12270">+AJ704*$F703</f>
        <v>0</v>
      </c>
      <c r="AK703" s="653">
        <f t="shared" ref="AK703" si="12271">+AK704*$F703</f>
        <v>0</v>
      </c>
      <c r="AL703" s="653">
        <f t="shared" ref="AL703" si="12272">+AL704*$F703</f>
        <v>0</v>
      </c>
      <c r="AM703" s="653">
        <f t="shared" ref="AM703" si="12273">+AM704*$F703</f>
        <v>0</v>
      </c>
      <c r="AN703" s="653">
        <f t="shared" ref="AN703" si="12274">+AN704*$F703</f>
        <v>0</v>
      </c>
      <c r="AO703" s="653">
        <f t="shared" ref="AO703" si="12275">+AO704*$F703</f>
        <v>0</v>
      </c>
      <c r="AP703" s="653">
        <f t="shared" ref="AP703" si="12276">+AP704*$F703</f>
        <v>0</v>
      </c>
      <c r="AQ703" s="653">
        <f t="shared" ref="AQ703" si="12277">+AQ704*$F703</f>
        <v>0</v>
      </c>
      <c r="AR703" s="653">
        <f t="shared" ref="AR703" si="12278">+AR704*$F703</f>
        <v>0</v>
      </c>
      <c r="AS703" s="653">
        <f t="shared" ref="AS703" si="12279">+AS704*$F703</f>
        <v>0</v>
      </c>
      <c r="AT703" s="653">
        <f t="shared" ref="AT703" si="12280">+AT704*$F703</f>
        <v>0</v>
      </c>
      <c r="AU703" s="613">
        <f t="shared" si="11733"/>
        <v>0</v>
      </c>
      <c r="AV703" s="645">
        <f t="shared" si="11692"/>
        <v>0</v>
      </c>
      <c r="AW703" s="656" t="e">
        <f t="shared" si="11693"/>
        <v>#DIV/0!</v>
      </c>
      <c r="AX703" s="591"/>
    </row>
    <row r="704" spans="1:50" hidden="1" outlineLevel="1">
      <c r="A704" s="590"/>
      <c r="B704" s="636"/>
      <c r="C704" s="636"/>
      <c r="D704" s="651"/>
      <c r="E704" s="653"/>
      <c r="F704" s="640"/>
      <c r="G704" s="640">
        <f t="shared" si="11734"/>
        <v>1</v>
      </c>
      <c r="H704" s="658">
        <v>0</v>
      </c>
      <c r="I704" s="658">
        <v>0</v>
      </c>
      <c r="J704" s="658">
        <v>0</v>
      </c>
      <c r="K704" s="658">
        <v>0</v>
      </c>
      <c r="L704" s="658">
        <v>0</v>
      </c>
      <c r="M704" s="658">
        <v>0</v>
      </c>
      <c r="N704" s="658">
        <v>0</v>
      </c>
      <c r="O704" s="658">
        <v>0</v>
      </c>
      <c r="P704" s="658">
        <v>0</v>
      </c>
      <c r="Q704" s="658">
        <v>0</v>
      </c>
      <c r="R704" s="658">
        <v>0</v>
      </c>
      <c r="S704" s="658">
        <v>0</v>
      </c>
      <c r="T704" s="658">
        <v>0</v>
      </c>
      <c r="U704" s="658">
        <v>0</v>
      </c>
      <c r="V704" s="658">
        <v>0</v>
      </c>
      <c r="W704" s="658">
        <v>0</v>
      </c>
      <c r="X704" s="658">
        <v>0</v>
      </c>
      <c r="Y704" s="658">
        <v>0</v>
      </c>
      <c r="Z704" s="658">
        <v>0</v>
      </c>
      <c r="AA704" s="658">
        <v>0.99</v>
      </c>
      <c r="AB704" s="658">
        <v>1.0000000000000009E-2</v>
      </c>
      <c r="AC704" s="658">
        <v>0</v>
      </c>
      <c r="AD704" s="658">
        <v>0</v>
      </c>
      <c r="AE704" s="658">
        <v>0</v>
      </c>
      <c r="AF704" s="658">
        <v>0</v>
      </c>
      <c r="AG704" s="658">
        <v>0</v>
      </c>
      <c r="AH704" s="658">
        <v>0</v>
      </c>
      <c r="AI704" s="658">
        <v>0</v>
      </c>
      <c r="AJ704" s="658">
        <v>0</v>
      </c>
      <c r="AK704" s="658">
        <v>0</v>
      </c>
      <c r="AL704" s="658">
        <v>0</v>
      </c>
      <c r="AM704" s="658">
        <v>0</v>
      </c>
      <c r="AN704" s="658">
        <v>0</v>
      </c>
      <c r="AO704" s="658">
        <v>0</v>
      </c>
      <c r="AP704" s="658">
        <v>0</v>
      </c>
      <c r="AQ704" s="658">
        <v>0</v>
      </c>
      <c r="AR704" s="658">
        <v>0</v>
      </c>
      <c r="AS704" s="658">
        <v>0</v>
      </c>
      <c r="AT704" s="658">
        <v>0</v>
      </c>
      <c r="AU704" s="613">
        <f t="shared" si="11733"/>
        <v>1</v>
      </c>
      <c r="AV704" s="645">
        <f t="shared" si="11692"/>
        <v>1</v>
      </c>
      <c r="AW704" s="656" t="e">
        <f t="shared" si="11693"/>
        <v>#DIV/0!</v>
      </c>
      <c r="AX704" s="591"/>
    </row>
    <row r="705" spans="1:50" hidden="1" outlineLevel="1">
      <c r="A705" s="590"/>
      <c r="B705" s="636" t="s">
        <v>378</v>
      </c>
      <c r="C705" s="636" t="s">
        <v>872</v>
      </c>
      <c r="D705" s="651" t="s">
        <v>706</v>
      </c>
      <c r="E705" s="653"/>
      <c r="F705" s="640">
        <v>93990.747555575217</v>
      </c>
      <c r="G705" s="640">
        <f t="shared" si="11734"/>
        <v>93990.747555575217</v>
      </c>
      <c r="H705" s="653">
        <f t="shared" ref="H705" si="12281">+H706*$F705</f>
        <v>0</v>
      </c>
      <c r="I705" s="653">
        <f t="shared" ref="I705" si="12282">+I706*$F705</f>
        <v>0</v>
      </c>
      <c r="J705" s="653">
        <f t="shared" ref="J705" si="12283">+J706*$F705</f>
        <v>0</v>
      </c>
      <c r="K705" s="653">
        <f t="shared" ref="K705" si="12284">+K706*$F705</f>
        <v>0</v>
      </c>
      <c r="L705" s="653">
        <f t="shared" ref="L705" si="12285">+L706*$F705</f>
        <v>0</v>
      </c>
      <c r="M705" s="653">
        <f t="shared" ref="M705" si="12286">+M706*$F705</f>
        <v>0</v>
      </c>
      <c r="N705" s="653">
        <f t="shared" ref="N705" si="12287">+N706*$F705</f>
        <v>0</v>
      </c>
      <c r="O705" s="653">
        <f t="shared" ref="O705" si="12288">+O706*$F705</f>
        <v>0</v>
      </c>
      <c r="P705" s="653">
        <f t="shared" ref="P705" si="12289">+P706*$F705</f>
        <v>0</v>
      </c>
      <c r="Q705" s="653">
        <f t="shared" ref="Q705" si="12290">+Q706*$F705</f>
        <v>0</v>
      </c>
      <c r="R705" s="653">
        <f t="shared" ref="R705" si="12291">+R706*$F705</f>
        <v>0</v>
      </c>
      <c r="S705" s="653">
        <f t="shared" ref="S705" si="12292">+S706*$F705</f>
        <v>0</v>
      </c>
      <c r="T705" s="653">
        <f t="shared" ref="T705" si="12293">+T706*$F705</f>
        <v>0</v>
      </c>
      <c r="U705" s="653">
        <f t="shared" ref="U705" si="12294">+U706*$F705</f>
        <v>0</v>
      </c>
      <c r="V705" s="653">
        <f t="shared" ref="V705" si="12295">+V706*$F705</f>
        <v>0</v>
      </c>
      <c r="W705" s="653">
        <f t="shared" ref="W705" si="12296">+W706*$F705</f>
        <v>0</v>
      </c>
      <c r="X705" s="653">
        <f t="shared" ref="X705" si="12297">+X706*$F705</f>
        <v>0</v>
      </c>
      <c r="Y705" s="653">
        <f t="shared" ref="Y705" si="12298">+Y706*$F705</f>
        <v>0</v>
      </c>
      <c r="Z705" s="653">
        <f t="shared" ref="Z705" si="12299">+Z706*$F705</f>
        <v>74252.690568904422</v>
      </c>
      <c r="AA705" s="653">
        <f t="shared" ref="AA705" si="12300">+AA706*$F705</f>
        <v>19738.056986670792</v>
      </c>
      <c r="AB705" s="653">
        <f t="shared" ref="AB705" si="12301">+AB706*$F705</f>
        <v>0</v>
      </c>
      <c r="AC705" s="653">
        <f t="shared" ref="AC705" si="12302">+AC706*$F705</f>
        <v>0</v>
      </c>
      <c r="AD705" s="653">
        <f t="shared" ref="AD705" si="12303">+AD706*$F705</f>
        <v>0</v>
      </c>
      <c r="AE705" s="653">
        <f t="shared" ref="AE705" si="12304">+AE706*$F705</f>
        <v>0</v>
      </c>
      <c r="AF705" s="653">
        <f t="shared" ref="AF705" si="12305">+AF706*$F705</f>
        <v>0</v>
      </c>
      <c r="AG705" s="653">
        <f t="shared" ref="AG705" si="12306">+AG706*$F705</f>
        <v>0</v>
      </c>
      <c r="AH705" s="653">
        <f t="shared" ref="AH705" si="12307">+AH706*$F705</f>
        <v>0</v>
      </c>
      <c r="AI705" s="653">
        <f t="shared" ref="AI705" si="12308">+AI706*$F705</f>
        <v>0</v>
      </c>
      <c r="AJ705" s="653">
        <f t="shared" ref="AJ705" si="12309">+AJ706*$F705</f>
        <v>0</v>
      </c>
      <c r="AK705" s="653">
        <f t="shared" ref="AK705" si="12310">+AK706*$F705</f>
        <v>0</v>
      </c>
      <c r="AL705" s="653">
        <f t="shared" ref="AL705" si="12311">+AL706*$F705</f>
        <v>0</v>
      </c>
      <c r="AM705" s="653">
        <f t="shared" ref="AM705" si="12312">+AM706*$F705</f>
        <v>0</v>
      </c>
      <c r="AN705" s="653">
        <f t="shared" ref="AN705" si="12313">+AN706*$F705</f>
        <v>0</v>
      </c>
      <c r="AO705" s="653">
        <f t="shared" ref="AO705" si="12314">+AO706*$F705</f>
        <v>0</v>
      </c>
      <c r="AP705" s="653">
        <f t="shared" ref="AP705" si="12315">+AP706*$F705</f>
        <v>0</v>
      </c>
      <c r="AQ705" s="653">
        <f t="shared" ref="AQ705" si="12316">+AQ706*$F705</f>
        <v>0</v>
      </c>
      <c r="AR705" s="653">
        <f t="shared" ref="AR705" si="12317">+AR706*$F705</f>
        <v>0</v>
      </c>
      <c r="AS705" s="653">
        <f t="shared" ref="AS705" si="12318">+AS706*$F705</f>
        <v>0</v>
      </c>
      <c r="AT705" s="653">
        <f t="shared" ref="AT705" si="12319">+AT706*$F705</f>
        <v>0</v>
      </c>
      <c r="AU705" s="613">
        <f t="shared" si="11733"/>
        <v>93990.747555575217</v>
      </c>
      <c r="AV705" s="645">
        <f t="shared" si="11692"/>
        <v>0</v>
      </c>
      <c r="AW705" s="656">
        <f t="shared" si="11693"/>
        <v>0</v>
      </c>
      <c r="AX705" s="591"/>
    </row>
    <row r="706" spans="1:50" hidden="1" outlineLevel="1">
      <c r="A706" s="590"/>
      <c r="B706" s="636"/>
      <c r="C706" s="636"/>
      <c r="D706" s="651"/>
      <c r="E706" s="653"/>
      <c r="F706" s="640"/>
      <c r="G706" s="640">
        <f t="shared" si="11734"/>
        <v>1</v>
      </c>
      <c r="H706" s="658">
        <v>0</v>
      </c>
      <c r="I706" s="658">
        <v>0</v>
      </c>
      <c r="J706" s="658">
        <v>0</v>
      </c>
      <c r="K706" s="658">
        <v>0</v>
      </c>
      <c r="L706" s="658">
        <v>0</v>
      </c>
      <c r="M706" s="658">
        <v>0</v>
      </c>
      <c r="N706" s="658">
        <v>0</v>
      </c>
      <c r="O706" s="658">
        <v>0</v>
      </c>
      <c r="P706" s="658">
        <v>0</v>
      </c>
      <c r="Q706" s="658">
        <v>0</v>
      </c>
      <c r="R706" s="658">
        <v>0</v>
      </c>
      <c r="S706" s="658">
        <v>0</v>
      </c>
      <c r="T706" s="658">
        <v>0</v>
      </c>
      <c r="U706" s="658">
        <v>0</v>
      </c>
      <c r="V706" s="658">
        <v>0</v>
      </c>
      <c r="W706" s="658">
        <v>0</v>
      </c>
      <c r="X706" s="658">
        <v>0</v>
      </c>
      <c r="Y706" s="658">
        <v>0</v>
      </c>
      <c r="Z706" s="658">
        <v>0.79</v>
      </c>
      <c r="AA706" s="658">
        <v>0.20999999999999996</v>
      </c>
      <c r="AB706" s="658">
        <v>0</v>
      </c>
      <c r="AC706" s="658">
        <v>0</v>
      </c>
      <c r="AD706" s="658">
        <v>0</v>
      </c>
      <c r="AE706" s="658">
        <v>0</v>
      </c>
      <c r="AF706" s="658">
        <v>0</v>
      </c>
      <c r="AG706" s="658">
        <v>0</v>
      </c>
      <c r="AH706" s="658">
        <v>0</v>
      </c>
      <c r="AI706" s="658">
        <v>0</v>
      </c>
      <c r="AJ706" s="658">
        <v>0</v>
      </c>
      <c r="AK706" s="658">
        <v>0</v>
      </c>
      <c r="AL706" s="658">
        <v>0</v>
      </c>
      <c r="AM706" s="658">
        <v>0</v>
      </c>
      <c r="AN706" s="658">
        <v>0</v>
      </c>
      <c r="AO706" s="658">
        <v>0</v>
      </c>
      <c r="AP706" s="658">
        <v>0</v>
      </c>
      <c r="AQ706" s="658">
        <v>0</v>
      </c>
      <c r="AR706" s="658">
        <v>0</v>
      </c>
      <c r="AS706" s="658">
        <v>0</v>
      </c>
      <c r="AT706" s="658">
        <v>0</v>
      </c>
      <c r="AU706" s="613">
        <f t="shared" si="11733"/>
        <v>1</v>
      </c>
      <c r="AV706" s="645">
        <f t="shared" si="11692"/>
        <v>1</v>
      </c>
      <c r="AW706" s="656" t="e">
        <f t="shared" si="11693"/>
        <v>#DIV/0!</v>
      </c>
      <c r="AX706" s="591"/>
    </row>
    <row r="707" spans="1:50" hidden="1" outlineLevel="1">
      <c r="A707" s="590"/>
      <c r="B707" s="636" t="s">
        <v>378</v>
      </c>
      <c r="C707" s="636" t="s">
        <v>873</v>
      </c>
      <c r="D707" s="651" t="s">
        <v>704</v>
      </c>
      <c r="E707" s="653"/>
      <c r="F707" s="640">
        <v>272125.97699745506</v>
      </c>
      <c r="G707" s="640">
        <f t="shared" si="11734"/>
        <v>272125.97699745506</v>
      </c>
      <c r="H707" s="653">
        <f t="shared" ref="H707" si="12320">+H708*$F707</f>
        <v>0</v>
      </c>
      <c r="I707" s="653">
        <f t="shared" ref="I707" si="12321">+I708*$F707</f>
        <v>0</v>
      </c>
      <c r="J707" s="653">
        <f t="shared" ref="J707" si="12322">+J708*$F707</f>
        <v>0</v>
      </c>
      <c r="K707" s="653">
        <f t="shared" ref="K707" si="12323">+K708*$F707</f>
        <v>0</v>
      </c>
      <c r="L707" s="653">
        <f t="shared" ref="L707" si="12324">+L708*$F707</f>
        <v>0</v>
      </c>
      <c r="M707" s="653">
        <f t="shared" ref="M707" si="12325">+M708*$F707</f>
        <v>0</v>
      </c>
      <c r="N707" s="653">
        <f t="shared" ref="N707" si="12326">+N708*$F707</f>
        <v>0</v>
      </c>
      <c r="O707" s="653">
        <f t="shared" ref="O707" si="12327">+O708*$F707</f>
        <v>0</v>
      </c>
      <c r="P707" s="653">
        <f t="shared" ref="P707" si="12328">+P708*$F707</f>
        <v>0</v>
      </c>
      <c r="Q707" s="653">
        <f t="shared" ref="Q707" si="12329">+Q708*$F707</f>
        <v>0</v>
      </c>
      <c r="R707" s="653">
        <f t="shared" ref="R707" si="12330">+R708*$F707</f>
        <v>0</v>
      </c>
      <c r="S707" s="653">
        <f t="shared" ref="S707" si="12331">+S708*$F707</f>
        <v>0</v>
      </c>
      <c r="T707" s="653">
        <f t="shared" ref="T707" si="12332">+T708*$F707</f>
        <v>0</v>
      </c>
      <c r="U707" s="653">
        <f t="shared" ref="U707" si="12333">+U708*$F707</f>
        <v>0</v>
      </c>
      <c r="V707" s="653">
        <f t="shared" ref="V707" si="12334">+V708*$F707</f>
        <v>0</v>
      </c>
      <c r="W707" s="653">
        <f t="shared" ref="W707" si="12335">+W708*$F707</f>
        <v>0</v>
      </c>
      <c r="X707" s="653">
        <f t="shared" ref="X707" si="12336">+X708*$F707</f>
        <v>0</v>
      </c>
      <c r="Y707" s="653">
        <f t="shared" ref="Y707" si="12337">+Y708*$F707</f>
        <v>0</v>
      </c>
      <c r="Z707" s="653">
        <f t="shared" ref="Z707" si="12338">+Z708*$F707</f>
        <v>179603.14481832035</v>
      </c>
      <c r="AA707" s="653">
        <f t="shared" ref="AA707" si="12339">+AA708*$F707</f>
        <v>92522.832179134712</v>
      </c>
      <c r="AB707" s="653">
        <f t="shared" ref="AB707" si="12340">+AB708*$F707</f>
        <v>0</v>
      </c>
      <c r="AC707" s="653">
        <f t="shared" ref="AC707" si="12341">+AC708*$F707</f>
        <v>0</v>
      </c>
      <c r="AD707" s="653">
        <f t="shared" ref="AD707" si="12342">+AD708*$F707</f>
        <v>0</v>
      </c>
      <c r="AE707" s="653">
        <f t="shared" ref="AE707" si="12343">+AE708*$F707</f>
        <v>0</v>
      </c>
      <c r="AF707" s="653">
        <f t="shared" ref="AF707" si="12344">+AF708*$F707</f>
        <v>0</v>
      </c>
      <c r="AG707" s="653">
        <f t="shared" ref="AG707" si="12345">+AG708*$F707</f>
        <v>0</v>
      </c>
      <c r="AH707" s="653">
        <f t="shared" ref="AH707" si="12346">+AH708*$F707</f>
        <v>0</v>
      </c>
      <c r="AI707" s="653">
        <f t="shared" ref="AI707" si="12347">+AI708*$F707</f>
        <v>0</v>
      </c>
      <c r="AJ707" s="653">
        <f t="shared" ref="AJ707" si="12348">+AJ708*$F707</f>
        <v>0</v>
      </c>
      <c r="AK707" s="653">
        <f t="shared" ref="AK707" si="12349">+AK708*$F707</f>
        <v>0</v>
      </c>
      <c r="AL707" s="653">
        <f t="shared" ref="AL707" si="12350">+AL708*$F707</f>
        <v>0</v>
      </c>
      <c r="AM707" s="653">
        <f t="shared" ref="AM707" si="12351">+AM708*$F707</f>
        <v>0</v>
      </c>
      <c r="AN707" s="653">
        <f t="shared" ref="AN707" si="12352">+AN708*$F707</f>
        <v>0</v>
      </c>
      <c r="AO707" s="653">
        <f t="shared" ref="AO707" si="12353">+AO708*$F707</f>
        <v>0</v>
      </c>
      <c r="AP707" s="653">
        <f t="shared" ref="AP707" si="12354">+AP708*$F707</f>
        <v>0</v>
      </c>
      <c r="AQ707" s="653">
        <f t="shared" ref="AQ707" si="12355">+AQ708*$F707</f>
        <v>0</v>
      </c>
      <c r="AR707" s="653">
        <f t="shared" ref="AR707" si="12356">+AR708*$F707</f>
        <v>0</v>
      </c>
      <c r="AS707" s="653">
        <f t="shared" ref="AS707" si="12357">+AS708*$F707</f>
        <v>0</v>
      </c>
      <c r="AT707" s="653">
        <f t="shared" ref="AT707" si="12358">+AT708*$F707</f>
        <v>0</v>
      </c>
      <c r="AU707" s="613">
        <f t="shared" si="11733"/>
        <v>272125.97699745506</v>
      </c>
      <c r="AV707" s="645">
        <f t="shared" si="11692"/>
        <v>0</v>
      </c>
      <c r="AW707" s="656">
        <f t="shared" si="11693"/>
        <v>0</v>
      </c>
      <c r="AX707" s="591"/>
    </row>
    <row r="708" spans="1:50" hidden="1" outlineLevel="1">
      <c r="A708" s="590"/>
      <c r="B708" s="636"/>
      <c r="C708" s="636"/>
      <c r="D708" s="651"/>
      <c r="E708" s="653"/>
      <c r="F708" s="640"/>
      <c r="G708" s="640">
        <f t="shared" si="11734"/>
        <v>1</v>
      </c>
      <c r="H708" s="658">
        <v>0</v>
      </c>
      <c r="I708" s="658">
        <v>0</v>
      </c>
      <c r="J708" s="658">
        <v>0</v>
      </c>
      <c r="K708" s="658">
        <v>0</v>
      </c>
      <c r="L708" s="658">
        <v>0</v>
      </c>
      <c r="M708" s="658">
        <v>0</v>
      </c>
      <c r="N708" s="658">
        <v>0</v>
      </c>
      <c r="O708" s="658">
        <v>0</v>
      </c>
      <c r="P708" s="658">
        <v>0</v>
      </c>
      <c r="Q708" s="658">
        <v>0</v>
      </c>
      <c r="R708" s="658">
        <v>0</v>
      </c>
      <c r="S708" s="658">
        <v>0</v>
      </c>
      <c r="T708" s="658">
        <v>0</v>
      </c>
      <c r="U708" s="658">
        <v>0</v>
      </c>
      <c r="V708" s="658">
        <v>0</v>
      </c>
      <c r="W708" s="658">
        <v>0</v>
      </c>
      <c r="X708" s="658">
        <v>0</v>
      </c>
      <c r="Y708" s="658">
        <v>0</v>
      </c>
      <c r="Z708" s="658">
        <v>0.66</v>
      </c>
      <c r="AA708" s="658">
        <v>0.33999999999999997</v>
      </c>
      <c r="AB708" s="658">
        <v>0</v>
      </c>
      <c r="AC708" s="658">
        <v>0</v>
      </c>
      <c r="AD708" s="658">
        <v>0</v>
      </c>
      <c r="AE708" s="658">
        <v>0</v>
      </c>
      <c r="AF708" s="658">
        <v>0</v>
      </c>
      <c r="AG708" s="658">
        <v>0</v>
      </c>
      <c r="AH708" s="658">
        <v>0</v>
      </c>
      <c r="AI708" s="658">
        <v>0</v>
      </c>
      <c r="AJ708" s="658">
        <v>0</v>
      </c>
      <c r="AK708" s="658">
        <v>0</v>
      </c>
      <c r="AL708" s="658">
        <v>0</v>
      </c>
      <c r="AM708" s="658">
        <v>0</v>
      </c>
      <c r="AN708" s="658">
        <v>0</v>
      </c>
      <c r="AO708" s="658">
        <v>0</v>
      </c>
      <c r="AP708" s="658">
        <v>0</v>
      </c>
      <c r="AQ708" s="658">
        <v>0</v>
      </c>
      <c r="AR708" s="658">
        <v>0</v>
      </c>
      <c r="AS708" s="658">
        <v>0</v>
      </c>
      <c r="AT708" s="658">
        <v>0</v>
      </c>
      <c r="AU708" s="613">
        <f t="shared" si="11733"/>
        <v>1</v>
      </c>
      <c r="AV708" s="645">
        <f t="shared" si="11692"/>
        <v>1</v>
      </c>
      <c r="AW708" s="656" t="e">
        <f t="shared" si="11693"/>
        <v>#DIV/0!</v>
      </c>
      <c r="AX708" s="591"/>
    </row>
    <row r="709" spans="1:50" hidden="1" outlineLevel="1">
      <c r="A709" s="590"/>
      <c r="B709" s="636" t="s">
        <v>378</v>
      </c>
      <c r="C709" s="636" t="s">
        <v>874</v>
      </c>
      <c r="D709" s="651" t="s">
        <v>770</v>
      </c>
      <c r="E709" s="653"/>
      <c r="F709" s="640">
        <v>195489.61009354651</v>
      </c>
      <c r="G709" s="640">
        <f t="shared" si="11734"/>
        <v>195489.61009354651</v>
      </c>
      <c r="H709" s="653">
        <f t="shared" ref="H709" si="12359">+H710*$F709</f>
        <v>0</v>
      </c>
      <c r="I709" s="653">
        <f t="shared" ref="I709" si="12360">+I710*$F709</f>
        <v>0</v>
      </c>
      <c r="J709" s="653">
        <f t="shared" ref="J709" si="12361">+J710*$F709</f>
        <v>0</v>
      </c>
      <c r="K709" s="653">
        <f t="shared" ref="K709" si="12362">+K710*$F709</f>
        <v>0</v>
      </c>
      <c r="L709" s="653">
        <f t="shared" ref="L709" si="12363">+L710*$F709</f>
        <v>0</v>
      </c>
      <c r="M709" s="653">
        <f t="shared" ref="M709" si="12364">+M710*$F709</f>
        <v>0</v>
      </c>
      <c r="N709" s="653">
        <f t="shared" ref="N709" si="12365">+N710*$F709</f>
        <v>0</v>
      </c>
      <c r="O709" s="653">
        <f t="shared" ref="O709" si="12366">+O710*$F709</f>
        <v>0</v>
      </c>
      <c r="P709" s="653">
        <f t="shared" ref="P709" si="12367">+P710*$F709</f>
        <v>0</v>
      </c>
      <c r="Q709" s="653">
        <f t="shared" ref="Q709" si="12368">+Q710*$F709</f>
        <v>0</v>
      </c>
      <c r="R709" s="653">
        <f t="shared" ref="R709" si="12369">+R710*$F709</f>
        <v>0</v>
      </c>
      <c r="S709" s="653">
        <f t="shared" ref="S709" si="12370">+S710*$F709</f>
        <v>0</v>
      </c>
      <c r="T709" s="653">
        <f t="shared" ref="T709" si="12371">+T710*$F709</f>
        <v>0</v>
      </c>
      <c r="U709" s="653">
        <f t="shared" ref="U709" si="12372">+U710*$F709</f>
        <v>0</v>
      </c>
      <c r="V709" s="653">
        <f t="shared" ref="V709" si="12373">+V710*$F709</f>
        <v>0</v>
      </c>
      <c r="W709" s="653">
        <f t="shared" ref="W709" si="12374">+W710*$F709</f>
        <v>0</v>
      </c>
      <c r="X709" s="653">
        <f t="shared" ref="X709" si="12375">+X710*$F709</f>
        <v>0</v>
      </c>
      <c r="Y709" s="653">
        <f t="shared" ref="Y709" si="12376">+Y710*$F709</f>
        <v>0</v>
      </c>
      <c r="Z709" s="653">
        <f t="shared" ref="Z709" si="12377">+Z710*$F709</f>
        <v>0</v>
      </c>
      <c r="AA709" s="653">
        <f t="shared" ref="AA709" si="12378">+AA710*$F709</f>
        <v>193534.71399261104</v>
      </c>
      <c r="AB709" s="653">
        <f t="shared" ref="AB709" si="12379">+AB710*$F709</f>
        <v>1954.8961009354668</v>
      </c>
      <c r="AC709" s="653">
        <f t="shared" ref="AC709" si="12380">+AC710*$F709</f>
        <v>0</v>
      </c>
      <c r="AD709" s="653">
        <f t="shared" ref="AD709" si="12381">+AD710*$F709</f>
        <v>0</v>
      </c>
      <c r="AE709" s="653">
        <f t="shared" ref="AE709" si="12382">+AE710*$F709</f>
        <v>0</v>
      </c>
      <c r="AF709" s="653">
        <f t="shared" ref="AF709" si="12383">+AF710*$F709</f>
        <v>0</v>
      </c>
      <c r="AG709" s="653">
        <f t="shared" ref="AG709" si="12384">+AG710*$F709</f>
        <v>0</v>
      </c>
      <c r="AH709" s="653">
        <f t="shared" ref="AH709" si="12385">+AH710*$F709</f>
        <v>0</v>
      </c>
      <c r="AI709" s="653">
        <f t="shared" ref="AI709" si="12386">+AI710*$F709</f>
        <v>0</v>
      </c>
      <c r="AJ709" s="653">
        <f t="shared" ref="AJ709" si="12387">+AJ710*$F709</f>
        <v>0</v>
      </c>
      <c r="AK709" s="653">
        <f t="shared" ref="AK709" si="12388">+AK710*$F709</f>
        <v>0</v>
      </c>
      <c r="AL709" s="653">
        <f t="shared" ref="AL709" si="12389">+AL710*$F709</f>
        <v>0</v>
      </c>
      <c r="AM709" s="653">
        <f t="shared" ref="AM709" si="12390">+AM710*$F709</f>
        <v>0</v>
      </c>
      <c r="AN709" s="653">
        <f t="shared" ref="AN709" si="12391">+AN710*$F709</f>
        <v>0</v>
      </c>
      <c r="AO709" s="653">
        <f t="shared" ref="AO709" si="12392">+AO710*$F709</f>
        <v>0</v>
      </c>
      <c r="AP709" s="653">
        <f t="shared" ref="AP709" si="12393">+AP710*$F709</f>
        <v>0</v>
      </c>
      <c r="AQ709" s="653">
        <f t="shared" ref="AQ709" si="12394">+AQ710*$F709</f>
        <v>0</v>
      </c>
      <c r="AR709" s="653">
        <f t="shared" ref="AR709" si="12395">+AR710*$F709</f>
        <v>0</v>
      </c>
      <c r="AS709" s="653">
        <f t="shared" ref="AS709" si="12396">+AS710*$F709</f>
        <v>0</v>
      </c>
      <c r="AT709" s="653">
        <f t="shared" ref="AT709" si="12397">+AT710*$F709</f>
        <v>0</v>
      </c>
      <c r="AU709" s="613">
        <f t="shared" si="11733"/>
        <v>195489.61009354651</v>
      </c>
      <c r="AV709" s="645">
        <f t="shared" si="11692"/>
        <v>0</v>
      </c>
      <c r="AW709" s="656">
        <f t="shared" si="11693"/>
        <v>0</v>
      </c>
      <c r="AX709" s="591"/>
    </row>
    <row r="710" spans="1:50" hidden="1" outlineLevel="1">
      <c r="A710" s="590"/>
      <c r="B710" s="636"/>
      <c r="C710" s="636"/>
      <c r="D710" s="651"/>
      <c r="E710" s="653"/>
      <c r="F710" s="640"/>
      <c r="G710" s="640">
        <f t="shared" si="11734"/>
        <v>1</v>
      </c>
      <c r="H710" s="658">
        <v>0</v>
      </c>
      <c r="I710" s="658">
        <v>0</v>
      </c>
      <c r="J710" s="658">
        <v>0</v>
      </c>
      <c r="K710" s="658">
        <v>0</v>
      </c>
      <c r="L710" s="658">
        <v>0</v>
      </c>
      <c r="M710" s="658">
        <v>0</v>
      </c>
      <c r="N710" s="658">
        <v>0</v>
      </c>
      <c r="O710" s="658">
        <v>0</v>
      </c>
      <c r="P710" s="658">
        <v>0</v>
      </c>
      <c r="Q710" s="658">
        <v>0</v>
      </c>
      <c r="R710" s="658">
        <v>0</v>
      </c>
      <c r="S710" s="658">
        <v>0</v>
      </c>
      <c r="T710" s="658">
        <v>0</v>
      </c>
      <c r="U710" s="658">
        <v>0</v>
      </c>
      <c r="V710" s="658">
        <v>0</v>
      </c>
      <c r="W710" s="658">
        <v>0</v>
      </c>
      <c r="X710" s="658">
        <v>0</v>
      </c>
      <c r="Y710" s="658">
        <v>0</v>
      </c>
      <c r="Z710" s="658">
        <v>0</v>
      </c>
      <c r="AA710" s="658">
        <v>0.99</v>
      </c>
      <c r="AB710" s="658">
        <v>1.0000000000000009E-2</v>
      </c>
      <c r="AC710" s="658">
        <v>0</v>
      </c>
      <c r="AD710" s="658">
        <v>0</v>
      </c>
      <c r="AE710" s="658">
        <v>0</v>
      </c>
      <c r="AF710" s="658">
        <v>0</v>
      </c>
      <c r="AG710" s="658">
        <v>0</v>
      </c>
      <c r="AH710" s="658">
        <v>0</v>
      </c>
      <c r="AI710" s="658">
        <v>0</v>
      </c>
      <c r="AJ710" s="658">
        <v>0</v>
      </c>
      <c r="AK710" s="658">
        <v>0</v>
      </c>
      <c r="AL710" s="658">
        <v>0</v>
      </c>
      <c r="AM710" s="658">
        <v>0</v>
      </c>
      <c r="AN710" s="658">
        <v>0</v>
      </c>
      <c r="AO710" s="658">
        <v>0</v>
      </c>
      <c r="AP710" s="658">
        <v>0</v>
      </c>
      <c r="AQ710" s="658">
        <v>0</v>
      </c>
      <c r="AR710" s="658">
        <v>0</v>
      </c>
      <c r="AS710" s="658">
        <v>0</v>
      </c>
      <c r="AT710" s="658">
        <v>0</v>
      </c>
      <c r="AU710" s="613">
        <f t="shared" si="11733"/>
        <v>1</v>
      </c>
      <c r="AV710" s="645">
        <f t="shared" si="11692"/>
        <v>1</v>
      </c>
      <c r="AW710" s="656" t="e">
        <f t="shared" si="11693"/>
        <v>#DIV/0!</v>
      </c>
      <c r="AX710" s="591"/>
    </row>
    <row r="711" spans="1:50" hidden="1" outlineLevel="1">
      <c r="A711" s="590"/>
      <c r="B711" s="646" t="s">
        <v>305</v>
      </c>
      <c r="C711" s="646" t="s">
        <v>875</v>
      </c>
      <c r="D711" s="647" t="s">
        <v>876</v>
      </c>
      <c r="E711" s="649"/>
      <c r="F711" s="650">
        <f>+F712+F714+F716+F718+F720+F722</f>
        <v>1092211.9457421931</v>
      </c>
      <c r="G711" s="650">
        <f t="shared" si="11734"/>
        <v>1092211.9457421931</v>
      </c>
      <c r="H711" s="649">
        <f t="shared" ref="H711" si="12398">+H712+H714+H716+H718+H720+H722</f>
        <v>0</v>
      </c>
      <c r="I711" s="649">
        <f t="shared" ref="I711" si="12399">+I712+I714+I716+I718+I720+I722</f>
        <v>0</v>
      </c>
      <c r="J711" s="649">
        <f t="shared" ref="J711" si="12400">+J712+J714+J716+J718+J720+J722</f>
        <v>0</v>
      </c>
      <c r="K711" s="649">
        <f t="shared" ref="K711" si="12401">+K712+K714+K716+K718+K720+K722</f>
        <v>0</v>
      </c>
      <c r="L711" s="649">
        <f t="shared" ref="L711" si="12402">+L712+L714+L716+L718+L720+L722</f>
        <v>0</v>
      </c>
      <c r="M711" s="649">
        <f t="shared" ref="M711" si="12403">+M712+M714+M716+M718+M720+M722</f>
        <v>0</v>
      </c>
      <c r="N711" s="649">
        <f t="shared" ref="N711" si="12404">+N712+N714+N716+N718+N720+N722</f>
        <v>0</v>
      </c>
      <c r="O711" s="649">
        <f t="shared" ref="O711" si="12405">+O712+O714+O716+O718+O720+O722</f>
        <v>0</v>
      </c>
      <c r="P711" s="649">
        <f t="shared" ref="P711" si="12406">+P712+P714+P716+P718+P720+P722</f>
        <v>0</v>
      </c>
      <c r="Q711" s="649">
        <f t="shared" ref="Q711" si="12407">+Q712+Q714+Q716+Q718+Q720+Q722</f>
        <v>0</v>
      </c>
      <c r="R711" s="649">
        <f t="shared" ref="R711" si="12408">+R712+R714+R716+R718+R720+R722</f>
        <v>0</v>
      </c>
      <c r="S711" s="649">
        <f t="shared" ref="S711" si="12409">+S712+S714+S716+S718+S720+S722</f>
        <v>0</v>
      </c>
      <c r="T711" s="649">
        <f t="shared" ref="T711" si="12410">+T712+T714+T716+T718+T720+T722</f>
        <v>0</v>
      </c>
      <c r="U711" s="649">
        <f t="shared" ref="U711" si="12411">+U712+U714+U716+U718+U720+U722</f>
        <v>0</v>
      </c>
      <c r="V711" s="649">
        <f t="shared" ref="V711" si="12412">+V712+V714+V716+V718+V720+V722</f>
        <v>0</v>
      </c>
      <c r="W711" s="649">
        <f t="shared" ref="W711" si="12413">+W712+W714+W716+W718+W720+W722</f>
        <v>0</v>
      </c>
      <c r="X711" s="649">
        <f t="shared" ref="X711" si="12414">+X712+X714+X716+X718+X720+X722</f>
        <v>0</v>
      </c>
      <c r="Y711" s="649">
        <f t="shared" ref="Y711" si="12415">+Y712+Y714+Y716+Y718+Y720+Y722</f>
        <v>0</v>
      </c>
      <c r="Z711" s="649">
        <f t="shared" ref="Z711" si="12416">+Z712+Z714+Z716+Z718+Z720+Z722</f>
        <v>22906.910948737568</v>
      </c>
      <c r="AA711" s="649">
        <f t="shared" ref="AA711" si="12417">+AA712+AA714+AA716+AA718+AA720+AA722</f>
        <v>315997.21590454725</v>
      </c>
      <c r="AB711" s="649">
        <f t="shared" ref="AB711" si="12418">+AB712+AB714+AB716+AB718+AB720+AB722</f>
        <v>753307.81888890825</v>
      </c>
      <c r="AC711" s="649">
        <f t="shared" ref="AC711" si="12419">+AC712+AC714+AC716+AC718+AC720+AC722</f>
        <v>0</v>
      </c>
      <c r="AD711" s="649">
        <f t="shared" ref="AD711" si="12420">+AD712+AD714+AD716+AD718+AD720+AD722</f>
        <v>0</v>
      </c>
      <c r="AE711" s="649">
        <f t="shared" ref="AE711" si="12421">+AE712+AE714+AE716+AE718+AE720+AE722</f>
        <v>0</v>
      </c>
      <c r="AF711" s="649">
        <f t="shared" ref="AF711" si="12422">+AF712+AF714+AF716+AF718+AF720+AF722</f>
        <v>0</v>
      </c>
      <c r="AG711" s="649">
        <f t="shared" ref="AG711" si="12423">+AG712+AG714+AG716+AG718+AG720+AG722</f>
        <v>0</v>
      </c>
      <c r="AH711" s="649">
        <f t="shared" ref="AH711" si="12424">+AH712+AH714+AH716+AH718+AH720+AH722</f>
        <v>0</v>
      </c>
      <c r="AI711" s="649">
        <f t="shared" ref="AI711" si="12425">+AI712+AI714+AI716+AI718+AI720+AI722</f>
        <v>0</v>
      </c>
      <c r="AJ711" s="649">
        <f t="shared" ref="AJ711" si="12426">+AJ712+AJ714+AJ716+AJ718+AJ720+AJ722</f>
        <v>0</v>
      </c>
      <c r="AK711" s="649">
        <f t="shared" ref="AK711" si="12427">+AK712+AK714+AK716+AK718+AK720+AK722</f>
        <v>0</v>
      </c>
      <c r="AL711" s="649">
        <f t="shared" ref="AL711" si="12428">+AL712+AL714+AL716+AL718+AL720+AL722</f>
        <v>0</v>
      </c>
      <c r="AM711" s="649">
        <f t="shared" ref="AM711" si="12429">+AM712+AM714+AM716+AM718+AM720+AM722</f>
        <v>0</v>
      </c>
      <c r="AN711" s="649">
        <f t="shared" ref="AN711" si="12430">+AN712+AN714+AN716+AN718+AN720+AN722</f>
        <v>0</v>
      </c>
      <c r="AO711" s="649">
        <f t="shared" ref="AO711" si="12431">+AO712+AO714+AO716+AO718+AO720+AO722</f>
        <v>0</v>
      </c>
      <c r="AP711" s="649">
        <f t="shared" ref="AP711" si="12432">+AP712+AP714+AP716+AP718+AP720+AP722</f>
        <v>0</v>
      </c>
      <c r="AQ711" s="649">
        <f t="shared" ref="AQ711" si="12433">+AQ712+AQ714+AQ716+AQ718+AQ720+AQ722</f>
        <v>0</v>
      </c>
      <c r="AR711" s="649">
        <f t="shared" ref="AR711" si="12434">+AR712+AR714+AR716+AR718+AR720+AR722</f>
        <v>0</v>
      </c>
      <c r="AS711" s="649">
        <f t="shared" ref="AS711" si="12435">+AS712+AS714+AS716+AS718+AS720+AS722</f>
        <v>0</v>
      </c>
      <c r="AT711" s="649">
        <f t="shared" ref="AT711" si="12436">+AT712+AT714+AT716+AT718+AT720+AT722</f>
        <v>0</v>
      </c>
      <c r="AU711" s="613">
        <f t="shared" si="11733"/>
        <v>1092211.9457421931</v>
      </c>
      <c r="AV711" s="645">
        <f t="shared" si="11692"/>
        <v>0</v>
      </c>
      <c r="AW711" s="656">
        <f t="shared" si="11693"/>
        <v>0</v>
      </c>
      <c r="AX711" s="591"/>
    </row>
    <row r="712" spans="1:50" hidden="1" outlineLevel="1">
      <c r="A712" s="590"/>
      <c r="B712" s="636" t="s">
        <v>378</v>
      </c>
      <c r="C712" s="636" t="s">
        <v>877</v>
      </c>
      <c r="D712" s="651" t="s">
        <v>756</v>
      </c>
      <c r="E712" s="653"/>
      <c r="F712" s="640">
        <v>530605.61109561624</v>
      </c>
      <c r="G712" s="640">
        <f t="shared" si="11734"/>
        <v>530605.61109561624</v>
      </c>
      <c r="H712" s="653">
        <f t="shared" ref="H712" si="12437">+H713*$F712</f>
        <v>0</v>
      </c>
      <c r="I712" s="653">
        <f t="shared" ref="I712" si="12438">+I713*$F712</f>
        <v>0</v>
      </c>
      <c r="J712" s="653">
        <f t="shared" ref="J712" si="12439">+J713*$F712</f>
        <v>0</v>
      </c>
      <c r="K712" s="653">
        <f t="shared" ref="K712" si="12440">+K713*$F712</f>
        <v>0</v>
      </c>
      <c r="L712" s="653">
        <f t="shared" ref="L712" si="12441">+L713*$F712</f>
        <v>0</v>
      </c>
      <c r="M712" s="653">
        <f t="shared" ref="M712" si="12442">+M713*$F712</f>
        <v>0</v>
      </c>
      <c r="N712" s="653">
        <f t="shared" ref="N712" si="12443">+N713*$F712</f>
        <v>0</v>
      </c>
      <c r="O712" s="653">
        <f t="shared" ref="O712" si="12444">+O713*$F712</f>
        <v>0</v>
      </c>
      <c r="P712" s="653">
        <f t="shared" ref="P712" si="12445">+P713*$F712</f>
        <v>0</v>
      </c>
      <c r="Q712" s="653">
        <f t="shared" ref="Q712" si="12446">+Q713*$F712</f>
        <v>0</v>
      </c>
      <c r="R712" s="653">
        <f t="shared" ref="R712" si="12447">+R713*$F712</f>
        <v>0</v>
      </c>
      <c r="S712" s="653">
        <f t="shared" ref="S712" si="12448">+S713*$F712</f>
        <v>0</v>
      </c>
      <c r="T712" s="653">
        <f t="shared" ref="T712" si="12449">+T713*$F712</f>
        <v>0</v>
      </c>
      <c r="U712" s="653">
        <f t="shared" ref="U712" si="12450">+U713*$F712</f>
        <v>0</v>
      </c>
      <c r="V712" s="653">
        <f t="shared" ref="V712" si="12451">+V713*$F712</f>
        <v>0</v>
      </c>
      <c r="W712" s="653">
        <f t="shared" ref="W712" si="12452">+W713*$F712</f>
        <v>0</v>
      </c>
      <c r="X712" s="653">
        <f t="shared" ref="X712" si="12453">+X713*$F712</f>
        <v>0</v>
      </c>
      <c r="Y712" s="653">
        <f t="shared" ref="Y712" si="12454">+Y713*$F712</f>
        <v>0</v>
      </c>
      <c r="Z712" s="653">
        <f t="shared" ref="Z712" si="12455">+Z713*$F712</f>
        <v>0</v>
      </c>
      <c r="AA712" s="653">
        <f t="shared" ref="AA712" si="12456">+AA713*$F712</f>
        <v>0</v>
      </c>
      <c r="AB712" s="653">
        <f t="shared" ref="AB712" si="12457">+AB713*$F712</f>
        <v>530605.61109561624</v>
      </c>
      <c r="AC712" s="653">
        <f t="shared" ref="AC712" si="12458">+AC713*$F712</f>
        <v>0</v>
      </c>
      <c r="AD712" s="653">
        <f t="shared" ref="AD712" si="12459">+AD713*$F712</f>
        <v>0</v>
      </c>
      <c r="AE712" s="653">
        <f t="shared" ref="AE712" si="12460">+AE713*$F712</f>
        <v>0</v>
      </c>
      <c r="AF712" s="653">
        <f t="shared" ref="AF712" si="12461">+AF713*$F712</f>
        <v>0</v>
      </c>
      <c r="AG712" s="653">
        <f t="shared" ref="AG712" si="12462">+AG713*$F712</f>
        <v>0</v>
      </c>
      <c r="AH712" s="653">
        <f t="shared" ref="AH712" si="12463">+AH713*$F712</f>
        <v>0</v>
      </c>
      <c r="AI712" s="653">
        <f t="shared" ref="AI712" si="12464">+AI713*$F712</f>
        <v>0</v>
      </c>
      <c r="AJ712" s="653">
        <f t="shared" ref="AJ712" si="12465">+AJ713*$F712</f>
        <v>0</v>
      </c>
      <c r="AK712" s="653">
        <f t="shared" ref="AK712" si="12466">+AK713*$F712</f>
        <v>0</v>
      </c>
      <c r="AL712" s="653">
        <f t="shared" ref="AL712" si="12467">+AL713*$F712</f>
        <v>0</v>
      </c>
      <c r="AM712" s="653">
        <f t="shared" ref="AM712" si="12468">+AM713*$F712</f>
        <v>0</v>
      </c>
      <c r="AN712" s="653">
        <f t="shared" ref="AN712" si="12469">+AN713*$F712</f>
        <v>0</v>
      </c>
      <c r="AO712" s="653">
        <f t="shared" ref="AO712" si="12470">+AO713*$F712</f>
        <v>0</v>
      </c>
      <c r="AP712" s="653">
        <f t="shared" ref="AP712" si="12471">+AP713*$F712</f>
        <v>0</v>
      </c>
      <c r="AQ712" s="653">
        <f t="shared" ref="AQ712" si="12472">+AQ713*$F712</f>
        <v>0</v>
      </c>
      <c r="AR712" s="653">
        <f t="shared" ref="AR712" si="12473">+AR713*$F712</f>
        <v>0</v>
      </c>
      <c r="AS712" s="653">
        <f t="shared" ref="AS712" si="12474">+AS713*$F712</f>
        <v>0</v>
      </c>
      <c r="AT712" s="653">
        <f t="shared" ref="AT712" si="12475">+AT713*$F712</f>
        <v>0</v>
      </c>
      <c r="AU712" s="613">
        <f t="shared" si="11733"/>
        <v>530605.61109561624</v>
      </c>
      <c r="AV712" s="645">
        <f t="shared" si="11692"/>
        <v>0</v>
      </c>
      <c r="AW712" s="656">
        <f t="shared" si="11693"/>
        <v>0</v>
      </c>
      <c r="AX712" s="591"/>
    </row>
    <row r="713" spans="1:50" hidden="1" outlineLevel="1">
      <c r="A713" s="590"/>
      <c r="B713" s="636"/>
      <c r="C713" s="636"/>
      <c r="D713" s="651"/>
      <c r="E713" s="653"/>
      <c r="F713" s="640"/>
      <c r="G713" s="640">
        <f t="shared" si="11734"/>
        <v>1</v>
      </c>
      <c r="H713" s="658">
        <v>0</v>
      </c>
      <c r="I713" s="658">
        <v>0</v>
      </c>
      <c r="J713" s="658">
        <v>0</v>
      </c>
      <c r="K713" s="658">
        <v>0</v>
      </c>
      <c r="L713" s="658">
        <v>0</v>
      </c>
      <c r="M713" s="658">
        <v>0</v>
      </c>
      <c r="N713" s="658">
        <v>0</v>
      </c>
      <c r="O713" s="658">
        <v>0</v>
      </c>
      <c r="P713" s="658">
        <v>0</v>
      </c>
      <c r="Q713" s="658">
        <v>0</v>
      </c>
      <c r="R713" s="658">
        <v>0</v>
      </c>
      <c r="S713" s="658">
        <v>0</v>
      </c>
      <c r="T713" s="658">
        <v>0</v>
      </c>
      <c r="U713" s="658">
        <v>0</v>
      </c>
      <c r="V713" s="658">
        <v>0</v>
      </c>
      <c r="W713" s="658">
        <v>0</v>
      </c>
      <c r="X713" s="658">
        <v>0</v>
      </c>
      <c r="Y713" s="658">
        <v>0</v>
      </c>
      <c r="Z713" s="658">
        <v>0</v>
      </c>
      <c r="AA713" s="658">
        <v>0</v>
      </c>
      <c r="AB713" s="658">
        <v>1</v>
      </c>
      <c r="AC713" s="658">
        <v>0</v>
      </c>
      <c r="AD713" s="658">
        <v>0</v>
      </c>
      <c r="AE713" s="658">
        <v>0</v>
      </c>
      <c r="AF713" s="658">
        <v>0</v>
      </c>
      <c r="AG713" s="658">
        <v>0</v>
      </c>
      <c r="AH713" s="658">
        <v>0</v>
      </c>
      <c r="AI713" s="658">
        <v>0</v>
      </c>
      <c r="AJ713" s="658">
        <v>0</v>
      </c>
      <c r="AK713" s="658">
        <v>0</v>
      </c>
      <c r="AL713" s="658">
        <v>0</v>
      </c>
      <c r="AM713" s="658">
        <v>0</v>
      </c>
      <c r="AN713" s="658">
        <v>0</v>
      </c>
      <c r="AO713" s="658">
        <v>0</v>
      </c>
      <c r="AP713" s="658">
        <v>0</v>
      </c>
      <c r="AQ713" s="658">
        <v>0</v>
      </c>
      <c r="AR713" s="658">
        <v>0</v>
      </c>
      <c r="AS713" s="658">
        <v>0</v>
      </c>
      <c r="AT713" s="658">
        <v>0</v>
      </c>
      <c r="AU713" s="613">
        <f t="shared" si="11733"/>
        <v>1</v>
      </c>
      <c r="AV713" s="645">
        <f t="shared" si="11692"/>
        <v>1</v>
      </c>
      <c r="AW713" s="656" t="e">
        <f t="shared" si="11693"/>
        <v>#DIV/0!</v>
      </c>
      <c r="AX713" s="591"/>
    </row>
    <row r="714" spans="1:50" hidden="1" outlineLevel="1">
      <c r="A714" s="590"/>
      <c r="B714" s="636" t="s">
        <v>378</v>
      </c>
      <c r="C714" s="636" t="s">
        <v>878</v>
      </c>
      <c r="D714" s="651" t="s">
        <v>700</v>
      </c>
      <c r="E714" s="653"/>
      <c r="F714" s="640">
        <v>0</v>
      </c>
      <c r="G714" s="640">
        <f t="shared" si="11734"/>
        <v>0</v>
      </c>
      <c r="H714" s="653">
        <f t="shared" ref="H714" si="12476">+H715*$F714</f>
        <v>0</v>
      </c>
      <c r="I714" s="653">
        <f t="shared" ref="I714" si="12477">+I715*$F714</f>
        <v>0</v>
      </c>
      <c r="J714" s="653">
        <f t="shared" ref="J714" si="12478">+J715*$F714</f>
        <v>0</v>
      </c>
      <c r="K714" s="653">
        <f t="shared" ref="K714" si="12479">+K715*$F714</f>
        <v>0</v>
      </c>
      <c r="L714" s="653">
        <f t="shared" ref="L714" si="12480">+L715*$F714</f>
        <v>0</v>
      </c>
      <c r="M714" s="653">
        <f t="shared" ref="M714" si="12481">+M715*$F714</f>
        <v>0</v>
      </c>
      <c r="N714" s="653">
        <f t="shared" ref="N714" si="12482">+N715*$F714</f>
        <v>0</v>
      </c>
      <c r="O714" s="653">
        <f t="shared" ref="O714" si="12483">+O715*$F714</f>
        <v>0</v>
      </c>
      <c r="P714" s="653">
        <f t="shared" ref="P714" si="12484">+P715*$F714</f>
        <v>0</v>
      </c>
      <c r="Q714" s="653">
        <f t="shared" ref="Q714" si="12485">+Q715*$F714</f>
        <v>0</v>
      </c>
      <c r="R714" s="653">
        <f t="shared" ref="R714" si="12486">+R715*$F714</f>
        <v>0</v>
      </c>
      <c r="S714" s="653">
        <f t="shared" ref="S714" si="12487">+S715*$F714</f>
        <v>0</v>
      </c>
      <c r="T714" s="653">
        <f t="shared" ref="T714" si="12488">+T715*$F714</f>
        <v>0</v>
      </c>
      <c r="U714" s="653">
        <f t="shared" ref="U714" si="12489">+U715*$F714</f>
        <v>0</v>
      </c>
      <c r="V714" s="653">
        <f t="shared" ref="V714" si="12490">+V715*$F714</f>
        <v>0</v>
      </c>
      <c r="W714" s="653">
        <f t="shared" ref="W714" si="12491">+W715*$F714</f>
        <v>0</v>
      </c>
      <c r="X714" s="653">
        <f t="shared" ref="X714" si="12492">+X715*$F714</f>
        <v>0</v>
      </c>
      <c r="Y714" s="653">
        <f t="shared" ref="Y714" si="12493">+Y715*$F714</f>
        <v>0</v>
      </c>
      <c r="Z714" s="653">
        <f t="shared" ref="Z714" si="12494">+Z715*$F714</f>
        <v>0</v>
      </c>
      <c r="AA714" s="653">
        <f t="shared" ref="AA714" si="12495">+AA715*$F714</f>
        <v>0</v>
      </c>
      <c r="AB714" s="653">
        <f t="shared" ref="AB714" si="12496">+AB715*$F714</f>
        <v>0</v>
      </c>
      <c r="AC714" s="653">
        <f t="shared" ref="AC714" si="12497">+AC715*$F714</f>
        <v>0</v>
      </c>
      <c r="AD714" s="653">
        <f t="shared" ref="AD714" si="12498">+AD715*$F714</f>
        <v>0</v>
      </c>
      <c r="AE714" s="653">
        <f t="shared" ref="AE714" si="12499">+AE715*$F714</f>
        <v>0</v>
      </c>
      <c r="AF714" s="653">
        <f t="shared" ref="AF714" si="12500">+AF715*$F714</f>
        <v>0</v>
      </c>
      <c r="AG714" s="653">
        <f t="shared" ref="AG714" si="12501">+AG715*$F714</f>
        <v>0</v>
      </c>
      <c r="AH714" s="653">
        <f t="shared" ref="AH714" si="12502">+AH715*$F714</f>
        <v>0</v>
      </c>
      <c r="AI714" s="653">
        <f t="shared" ref="AI714" si="12503">+AI715*$F714</f>
        <v>0</v>
      </c>
      <c r="AJ714" s="653">
        <f t="shared" ref="AJ714" si="12504">+AJ715*$F714</f>
        <v>0</v>
      </c>
      <c r="AK714" s="653">
        <f t="shared" ref="AK714" si="12505">+AK715*$F714</f>
        <v>0</v>
      </c>
      <c r="AL714" s="653">
        <f t="shared" ref="AL714" si="12506">+AL715*$F714</f>
        <v>0</v>
      </c>
      <c r="AM714" s="653">
        <f t="shared" ref="AM714" si="12507">+AM715*$F714</f>
        <v>0</v>
      </c>
      <c r="AN714" s="653">
        <f t="shared" ref="AN714" si="12508">+AN715*$F714</f>
        <v>0</v>
      </c>
      <c r="AO714" s="653">
        <f t="shared" ref="AO714" si="12509">+AO715*$F714</f>
        <v>0</v>
      </c>
      <c r="AP714" s="653">
        <f t="shared" ref="AP714" si="12510">+AP715*$F714</f>
        <v>0</v>
      </c>
      <c r="AQ714" s="653">
        <f t="shared" ref="AQ714" si="12511">+AQ715*$F714</f>
        <v>0</v>
      </c>
      <c r="AR714" s="653">
        <f t="shared" ref="AR714" si="12512">+AR715*$F714</f>
        <v>0</v>
      </c>
      <c r="AS714" s="653">
        <f t="shared" ref="AS714" si="12513">+AS715*$F714</f>
        <v>0</v>
      </c>
      <c r="AT714" s="653">
        <f t="shared" ref="AT714" si="12514">+AT715*$F714</f>
        <v>0</v>
      </c>
      <c r="AU714" s="613">
        <f t="shared" si="11733"/>
        <v>0</v>
      </c>
      <c r="AV714" s="645">
        <f t="shared" si="11692"/>
        <v>0</v>
      </c>
      <c r="AW714" s="656" t="e">
        <f t="shared" si="11693"/>
        <v>#DIV/0!</v>
      </c>
      <c r="AX714" s="591"/>
    </row>
    <row r="715" spans="1:50" hidden="1" outlineLevel="1">
      <c r="A715" s="590"/>
      <c r="B715" s="636"/>
      <c r="C715" s="636"/>
      <c r="D715" s="651"/>
      <c r="E715" s="653"/>
      <c r="F715" s="640"/>
      <c r="G715" s="640">
        <f t="shared" si="11734"/>
        <v>1</v>
      </c>
      <c r="H715" s="658">
        <v>0</v>
      </c>
      <c r="I715" s="658">
        <v>0</v>
      </c>
      <c r="J715" s="658">
        <v>0</v>
      </c>
      <c r="K715" s="658">
        <v>0</v>
      </c>
      <c r="L715" s="658">
        <v>0</v>
      </c>
      <c r="M715" s="658">
        <v>0</v>
      </c>
      <c r="N715" s="658">
        <v>0</v>
      </c>
      <c r="O715" s="658">
        <v>0</v>
      </c>
      <c r="P715" s="658">
        <v>0</v>
      </c>
      <c r="Q715" s="658">
        <v>0</v>
      </c>
      <c r="R715" s="658">
        <v>0</v>
      </c>
      <c r="S715" s="658">
        <v>0</v>
      </c>
      <c r="T715" s="658">
        <v>0</v>
      </c>
      <c r="U715" s="658">
        <v>0</v>
      </c>
      <c r="V715" s="658">
        <v>0</v>
      </c>
      <c r="W715" s="658">
        <v>0</v>
      </c>
      <c r="X715" s="658">
        <v>0</v>
      </c>
      <c r="Y715" s="658">
        <v>0</v>
      </c>
      <c r="Z715" s="658">
        <v>0</v>
      </c>
      <c r="AA715" s="658">
        <v>0</v>
      </c>
      <c r="AB715" s="658">
        <v>1</v>
      </c>
      <c r="AC715" s="658">
        <v>0</v>
      </c>
      <c r="AD715" s="658">
        <v>0</v>
      </c>
      <c r="AE715" s="658">
        <v>0</v>
      </c>
      <c r="AF715" s="658">
        <v>0</v>
      </c>
      <c r="AG715" s="658">
        <v>0</v>
      </c>
      <c r="AH715" s="658">
        <v>0</v>
      </c>
      <c r="AI715" s="658">
        <v>0</v>
      </c>
      <c r="AJ715" s="658">
        <v>0</v>
      </c>
      <c r="AK715" s="658">
        <v>0</v>
      </c>
      <c r="AL715" s="658">
        <v>0</v>
      </c>
      <c r="AM715" s="658">
        <v>0</v>
      </c>
      <c r="AN715" s="658">
        <v>0</v>
      </c>
      <c r="AO715" s="658">
        <v>0</v>
      </c>
      <c r="AP715" s="658">
        <v>0</v>
      </c>
      <c r="AQ715" s="658">
        <v>0</v>
      </c>
      <c r="AR715" s="658">
        <v>0</v>
      </c>
      <c r="AS715" s="658">
        <v>0</v>
      </c>
      <c r="AT715" s="658">
        <v>0</v>
      </c>
      <c r="AU715" s="613">
        <f t="shared" si="11733"/>
        <v>1</v>
      </c>
      <c r="AV715" s="645">
        <f t="shared" si="11692"/>
        <v>1</v>
      </c>
      <c r="AW715" s="656" t="e">
        <f t="shared" si="11693"/>
        <v>#DIV/0!</v>
      </c>
      <c r="AX715" s="591"/>
    </row>
    <row r="716" spans="1:50" hidden="1" outlineLevel="1">
      <c r="A716" s="590"/>
      <c r="B716" s="636" t="s">
        <v>378</v>
      </c>
      <c r="C716" s="636" t="s">
        <v>879</v>
      </c>
      <c r="D716" s="651" t="s">
        <v>721</v>
      </c>
      <c r="E716" s="653"/>
      <c r="F716" s="640">
        <v>0</v>
      </c>
      <c r="G716" s="640">
        <f t="shared" si="11734"/>
        <v>0</v>
      </c>
      <c r="H716" s="653">
        <f t="shared" ref="H716" si="12515">+H717*$F716</f>
        <v>0</v>
      </c>
      <c r="I716" s="653">
        <f t="shared" ref="I716" si="12516">+I717*$F716</f>
        <v>0</v>
      </c>
      <c r="J716" s="653">
        <f t="shared" ref="J716" si="12517">+J717*$F716</f>
        <v>0</v>
      </c>
      <c r="K716" s="653">
        <f t="shared" ref="K716" si="12518">+K717*$F716</f>
        <v>0</v>
      </c>
      <c r="L716" s="653">
        <f t="shared" ref="L716" si="12519">+L717*$F716</f>
        <v>0</v>
      </c>
      <c r="M716" s="653">
        <f t="shared" ref="M716" si="12520">+M717*$F716</f>
        <v>0</v>
      </c>
      <c r="N716" s="653">
        <f t="shared" ref="N716" si="12521">+N717*$F716</f>
        <v>0</v>
      </c>
      <c r="O716" s="653">
        <f t="shared" ref="O716" si="12522">+O717*$F716</f>
        <v>0</v>
      </c>
      <c r="P716" s="653">
        <f t="shared" ref="P716" si="12523">+P717*$F716</f>
        <v>0</v>
      </c>
      <c r="Q716" s="653">
        <f t="shared" ref="Q716" si="12524">+Q717*$F716</f>
        <v>0</v>
      </c>
      <c r="R716" s="653">
        <f t="shared" ref="R716" si="12525">+R717*$F716</f>
        <v>0</v>
      </c>
      <c r="S716" s="653">
        <f t="shared" ref="S716" si="12526">+S717*$F716</f>
        <v>0</v>
      </c>
      <c r="T716" s="653">
        <f t="shared" ref="T716" si="12527">+T717*$F716</f>
        <v>0</v>
      </c>
      <c r="U716" s="653">
        <f t="shared" ref="U716" si="12528">+U717*$F716</f>
        <v>0</v>
      </c>
      <c r="V716" s="653">
        <f t="shared" ref="V716" si="12529">+V717*$F716</f>
        <v>0</v>
      </c>
      <c r="W716" s="653">
        <f t="shared" ref="W716" si="12530">+W717*$F716</f>
        <v>0</v>
      </c>
      <c r="X716" s="653">
        <f t="shared" ref="X716" si="12531">+X717*$F716</f>
        <v>0</v>
      </c>
      <c r="Y716" s="653">
        <f t="shared" ref="Y716" si="12532">+Y717*$F716</f>
        <v>0</v>
      </c>
      <c r="Z716" s="653">
        <f t="shared" ref="Z716" si="12533">+Z717*$F716</f>
        <v>0</v>
      </c>
      <c r="AA716" s="653">
        <f t="shared" ref="AA716" si="12534">+AA717*$F716</f>
        <v>0</v>
      </c>
      <c r="AB716" s="653">
        <f t="shared" ref="AB716" si="12535">+AB717*$F716</f>
        <v>0</v>
      </c>
      <c r="AC716" s="653">
        <f t="shared" ref="AC716" si="12536">+AC717*$F716</f>
        <v>0</v>
      </c>
      <c r="AD716" s="653">
        <f t="shared" ref="AD716" si="12537">+AD717*$F716</f>
        <v>0</v>
      </c>
      <c r="AE716" s="653">
        <f t="shared" ref="AE716" si="12538">+AE717*$F716</f>
        <v>0</v>
      </c>
      <c r="AF716" s="653">
        <f t="shared" ref="AF716" si="12539">+AF717*$F716</f>
        <v>0</v>
      </c>
      <c r="AG716" s="653">
        <f t="shared" ref="AG716" si="12540">+AG717*$F716</f>
        <v>0</v>
      </c>
      <c r="AH716" s="653">
        <f t="shared" ref="AH716" si="12541">+AH717*$F716</f>
        <v>0</v>
      </c>
      <c r="AI716" s="653">
        <f t="shared" ref="AI716" si="12542">+AI717*$F716</f>
        <v>0</v>
      </c>
      <c r="AJ716" s="653">
        <f t="shared" ref="AJ716" si="12543">+AJ717*$F716</f>
        <v>0</v>
      </c>
      <c r="AK716" s="653">
        <f t="shared" ref="AK716" si="12544">+AK717*$F716</f>
        <v>0</v>
      </c>
      <c r="AL716" s="653">
        <f t="shared" ref="AL716" si="12545">+AL717*$F716</f>
        <v>0</v>
      </c>
      <c r="AM716" s="653">
        <f t="shared" ref="AM716" si="12546">+AM717*$F716</f>
        <v>0</v>
      </c>
      <c r="AN716" s="653">
        <f t="shared" ref="AN716" si="12547">+AN717*$F716</f>
        <v>0</v>
      </c>
      <c r="AO716" s="653">
        <f t="shared" ref="AO716" si="12548">+AO717*$F716</f>
        <v>0</v>
      </c>
      <c r="AP716" s="653">
        <f t="shared" ref="AP716" si="12549">+AP717*$F716</f>
        <v>0</v>
      </c>
      <c r="AQ716" s="653">
        <f t="shared" ref="AQ716" si="12550">+AQ717*$F716</f>
        <v>0</v>
      </c>
      <c r="AR716" s="653">
        <f t="shared" ref="AR716" si="12551">+AR717*$F716</f>
        <v>0</v>
      </c>
      <c r="AS716" s="653">
        <f t="shared" ref="AS716" si="12552">+AS717*$F716</f>
        <v>0</v>
      </c>
      <c r="AT716" s="653">
        <f t="shared" ref="AT716" si="12553">+AT717*$F716</f>
        <v>0</v>
      </c>
      <c r="AU716" s="613">
        <f t="shared" si="11733"/>
        <v>0</v>
      </c>
      <c r="AV716" s="645">
        <f t="shared" si="11692"/>
        <v>0</v>
      </c>
      <c r="AW716" s="656" t="e">
        <f t="shared" si="11693"/>
        <v>#DIV/0!</v>
      </c>
      <c r="AX716" s="591"/>
    </row>
    <row r="717" spans="1:50" hidden="1" outlineLevel="1">
      <c r="A717" s="590"/>
      <c r="B717" s="636"/>
      <c r="C717" s="636"/>
      <c r="D717" s="651"/>
      <c r="E717" s="653"/>
      <c r="F717" s="640"/>
      <c r="G717" s="640">
        <f t="shared" si="11734"/>
        <v>1</v>
      </c>
      <c r="H717" s="658">
        <v>0</v>
      </c>
      <c r="I717" s="658">
        <v>0</v>
      </c>
      <c r="J717" s="658">
        <v>0</v>
      </c>
      <c r="K717" s="658">
        <v>0</v>
      </c>
      <c r="L717" s="658">
        <v>0</v>
      </c>
      <c r="M717" s="658">
        <v>0</v>
      </c>
      <c r="N717" s="658">
        <v>0</v>
      </c>
      <c r="O717" s="658">
        <v>0</v>
      </c>
      <c r="P717" s="658">
        <v>0</v>
      </c>
      <c r="Q717" s="658">
        <v>0</v>
      </c>
      <c r="R717" s="658">
        <v>0</v>
      </c>
      <c r="S717" s="658">
        <v>0</v>
      </c>
      <c r="T717" s="658">
        <v>0</v>
      </c>
      <c r="U717" s="658">
        <v>0</v>
      </c>
      <c r="V717" s="658">
        <v>0</v>
      </c>
      <c r="W717" s="658">
        <v>0</v>
      </c>
      <c r="X717" s="658">
        <v>0</v>
      </c>
      <c r="Y717" s="658">
        <v>0</v>
      </c>
      <c r="Z717" s="658">
        <v>0</v>
      </c>
      <c r="AA717" s="658">
        <v>0</v>
      </c>
      <c r="AB717" s="658">
        <v>1</v>
      </c>
      <c r="AC717" s="658">
        <v>0</v>
      </c>
      <c r="AD717" s="658">
        <v>0</v>
      </c>
      <c r="AE717" s="658">
        <v>0</v>
      </c>
      <c r="AF717" s="658">
        <v>0</v>
      </c>
      <c r="AG717" s="658">
        <v>0</v>
      </c>
      <c r="AH717" s="658">
        <v>0</v>
      </c>
      <c r="AI717" s="658">
        <v>0</v>
      </c>
      <c r="AJ717" s="658">
        <v>0</v>
      </c>
      <c r="AK717" s="658">
        <v>0</v>
      </c>
      <c r="AL717" s="658">
        <v>0</v>
      </c>
      <c r="AM717" s="658">
        <v>0</v>
      </c>
      <c r="AN717" s="658">
        <v>0</v>
      </c>
      <c r="AO717" s="658">
        <v>0</v>
      </c>
      <c r="AP717" s="658">
        <v>0</v>
      </c>
      <c r="AQ717" s="658">
        <v>0</v>
      </c>
      <c r="AR717" s="658">
        <v>0</v>
      </c>
      <c r="AS717" s="658">
        <v>0</v>
      </c>
      <c r="AT717" s="658">
        <v>0</v>
      </c>
      <c r="AU717" s="613">
        <f t="shared" si="11733"/>
        <v>1</v>
      </c>
      <c r="AV717" s="645">
        <f t="shared" si="11692"/>
        <v>1</v>
      </c>
      <c r="AW717" s="656" t="e">
        <f t="shared" si="11693"/>
        <v>#DIV/0!</v>
      </c>
      <c r="AX717" s="591"/>
    </row>
    <row r="718" spans="1:50" hidden="1" outlineLevel="1">
      <c r="A718" s="590"/>
      <c r="B718" s="636" t="s">
        <v>378</v>
      </c>
      <c r="C718" s="636" t="s">
        <v>880</v>
      </c>
      <c r="D718" s="651" t="s">
        <v>706</v>
      </c>
      <c r="E718" s="653"/>
      <c r="F718" s="640">
        <v>93990.747555575217</v>
      </c>
      <c r="G718" s="640">
        <f t="shared" si="11734"/>
        <v>93990.747555575217</v>
      </c>
      <c r="H718" s="653">
        <f t="shared" ref="H718" si="12554">+H719*$F718</f>
        <v>0</v>
      </c>
      <c r="I718" s="653">
        <f t="shared" ref="I718" si="12555">+I719*$F718</f>
        <v>0</v>
      </c>
      <c r="J718" s="653">
        <f t="shared" ref="J718" si="12556">+J719*$F718</f>
        <v>0</v>
      </c>
      <c r="K718" s="653">
        <f t="shared" ref="K718" si="12557">+K719*$F718</f>
        <v>0</v>
      </c>
      <c r="L718" s="653">
        <f t="shared" ref="L718" si="12558">+L719*$F718</f>
        <v>0</v>
      </c>
      <c r="M718" s="653">
        <f t="shared" ref="M718" si="12559">+M719*$F718</f>
        <v>0</v>
      </c>
      <c r="N718" s="653">
        <f t="shared" ref="N718" si="12560">+N719*$F718</f>
        <v>0</v>
      </c>
      <c r="O718" s="653">
        <f t="shared" ref="O718" si="12561">+O719*$F718</f>
        <v>0</v>
      </c>
      <c r="P718" s="653">
        <f t="shared" ref="P718" si="12562">+P719*$F718</f>
        <v>0</v>
      </c>
      <c r="Q718" s="653">
        <f t="shared" ref="Q718" si="12563">+Q719*$F718</f>
        <v>0</v>
      </c>
      <c r="R718" s="653">
        <f t="shared" ref="R718" si="12564">+R719*$F718</f>
        <v>0</v>
      </c>
      <c r="S718" s="653">
        <f t="shared" ref="S718" si="12565">+S719*$F718</f>
        <v>0</v>
      </c>
      <c r="T718" s="653">
        <f t="shared" ref="T718" si="12566">+T719*$F718</f>
        <v>0</v>
      </c>
      <c r="U718" s="653">
        <f t="shared" ref="U718" si="12567">+U719*$F718</f>
        <v>0</v>
      </c>
      <c r="V718" s="653">
        <f t="shared" ref="V718" si="12568">+V719*$F718</f>
        <v>0</v>
      </c>
      <c r="W718" s="653">
        <f t="shared" ref="W718" si="12569">+W719*$F718</f>
        <v>0</v>
      </c>
      <c r="X718" s="653">
        <f t="shared" ref="X718" si="12570">+X719*$F718</f>
        <v>0</v>
      </c>
      <c r="Y718" s="653">
        <f t="shared" ref="Y718" si="12571">+Y719*$F718</f>
        <v>0</v>
      </c>
      <c r="Z718" s="653">
        <f t="shared" ref="Z718" si="12572">+Z719*$F718</f>
        <v>6579.3523288902661</v>
      </c>
      <c r="AA718" s="653">
        <f t="shared" ref="AA718" si="12573">+AA719*$F718</f>
        <v>87411.395226684952</v>
      </c>
      <c r="AB718" s="653">
        <f t="shared" ref="AB718" si="12574">+AB719*$F718</f>
        <v>0</v>
      </c>
      <c r="AC718" s="653">
        <f t="shared" ref="AC718" si="12575">+AC719*$F718</f>
        <v>0</v>
      </c>
      <c r="AD718" s="653">
        <f t="shared" ref="AD718" si="12576">+AD719*$F718</f>
        <v>0</v>
      </c>
      <c r="AE718" s="653">
        <f t="shared" ref="AE718" si="12577">+AE719*$F718</f>
        <v>0</v>
      </c>
      <c r="AF718" s="653">
        <f t="shared" ref="AF718" si="12578">+AF719*$F718</f>
        <v>0</v>
      </c>
      <c r="AG718" s="653">
        <f t="shared" ref="AG718" si="12579">+AG719*$F718</f>
        <v>0</v>
      </c>
      <c r="AH718" s="653">
        <f t="shared" ref="AH718" si="12580">+AH719*$F718</f>
        <v>0</v>
      </c>
      <c r="AI718" s="653">
        <f t="shared" ref="AI718" si="12581">+AI719*$F718</f>
        <v>0</v>
      </c>
      <c r="AJ718" s="653">
        <f t="shared" ref="AJ718" si="12582">+AJ719*$F718</f>
        <v>0</v>
      </c>
      <c r="AK718" s="653">
        <f t="shared" ref="AK718" si="12583">+AK719*$F718</f>
        <v>0</v>
      </c>
      <c r="AL718" s="653">
        <f t="shared" ref="AL718" si="12584">+AL719*$F718</f>
        <v>0</v>
      </c>
      <c r="AM718" s="653">
        <f t="shared" ref="AM718" si="12585">+AM719*$F718</f>
        <v>0</v>
      </c>
      <c r="AN718" s="653">
        <f t="shared" ref="AN718" si="12586">+AN719*$F718</f>
        <v>0</v>
      </c>
      <c r="AO718" s="653">
        <f t="shared" ref="AO718" si="12587">+AO719*$F718</f>
        <v>0</v>
      </c>
      <c r="AP718" s="653">
        <f t="shared" ref="AP718" si="12588">+AP719*$F718</f>
        <v>0</v>
      </c>
      <c r="AQ718" s="653">
        <f t="shared" ref="AQ718" si="12589">+AQ719*$F718</f>
        <v>0</v>
      </c>
      <c r="AR718" s="653">
        <f t="shared" ref="AR718" si="12590">+AR719*$F718</f>
        <v>0</v>
      </c>
      <c r="AS718" s="653">
        <f t="shared" ref="AS718" si="12591">+AS719*$F718</f>
        <v>0</v>
      </c>
      <c r="AT718" s="653">
        <f t="shared" ref="AT718" si="12592">+AT719*$F718</f>
        <v>0</v>
      </c>
      <c r="AU718" s="613">
        <f t="shared" si="11733"/>
        <v>93990.747555575217</v>
      </c>
      <c r="AV718" s="645">
        <f t="shared" si="11692"/>
        <v>0</v>
      </c>
      <c r="AW718" s="656">
        <f t="shared" si="11693"/>
        <v>0</v>
      </c>
      <c r="AX718" s="591"/>
    </row>
    <row r="719" spans="1:50" hidden="1" outlineLevel="1">
      <c r="A719" s="590"/>
      <c r="B719" s="636"/>
      <c r="C719" s="636"/>
      <c r="D719" s="651"/>
      <c r="E719" s="653"/>
      <c r="F719" s="640"/>
      <c r="G719" s="640">
        <f t="shared" si="11734"/>
        <v>1</v>
      </c>
      <c r="H719" s="658">
        <v>0</v>
      </c>
      <c r="I719" s="658">
        <v>0</v>
      </c>
      <c r="J719" s="658">
        <v>0</v>
      </c>
      <c r="K719" s="658">
        <v>0</v>
      </c>
      <c r="L719" s="658">
        <v>0</v>
      </c>
      <c r="M719" s="658">
        <v>0</v>
      </c>
      <c r="N719" s="658">
        <v>0</v>
      </c>
      <c r="O719" s="658">
        <v>0</v>
      </c>
      <c r="P719" s="658">
        <v>0</v>
      </c>
      <c r="Q719" s="658">
        <v>0</v>
      </c>
      <c r="R719" s="658">
        <v>0</v>
      </c>
      <c r="S719" s="658">
        <v>0</v>
      </c>
      <c r="T719" s="658">
        <v>0</v>
      </c>
      <c r="U719" s="658">
        <v>0</v>
      </c>
      <c r="V719" s="658">
        <v>0</v>
      </c>
      <c r="W719" s="658">
        <v>0</v>
      </c>
      <c r="X719" s="658">
        <v>0</v>
      </c>
      <c r="Y719" s="658">
        <v>0</v>
      </c>
      <c r="Z719" s="658">
        <v>7.0000000000000007E-2</v>
      </c>
      <c r="AA719" s="658">
        <v>0.92999999999999994</v>
      </c>
      <c r="AB719" s="658">
        <v>0</v>
      </c>
      <c r="AC719" s="658">
        <v>0</v>
      </c>
      <c r="AD719" s="658">
        <v>0</v>
      </c>
      <c r="AE719" s="658">
        <v>0</v>
      </c>
      <c r="AF719" s="658">
        <v>0</v>
      </c>
      <c r="AG719" s="658">
        <v>0</v>
      </c>
      <c r="AH719" s="658">
        <v>0</v>
      </c>
      <c r="AI719" s="658">
        <v>0</v>
      </c>
      <c r="AJ719" s="658">
        <v>0</v>
      </c>
      <c r="AK719" s="658">
        <v>0</v>
      </c>
      <c r="AL719" s="658">
        <v>0</v>
      </c>
      <c r="AM719" s="658">
        <v>0</v>
      </c>
      <c r="AN719" s="658">
        <v>0</v>
      </c>
      <c r="AO719" s="658">
        <v>0</v>
      </c>
      <c r="AP719" s="658">
        <v>0</v>
      </c>
      <c r="AQ719" s="658">
        <v>0</v>
      </c>
      <c r="AR719" s="658">
        <v>0</v>
      </c>
      <c r="AS719" s="658">
        <v>0</v>
      </c>
      <c r="AT719" s="658">
        <v>0</v>
      </c>
      <c r="AU719" s="613">
        <f t="shared" si="11733"/>
        <v>1</v>
      </c>
      <c r="AV719" s="645">
        <f t="shared" si="11692"/>
        <v>1</v>
      </c>
      <c r="AW719" s="656" t="e">
        <f t="shared" si="11693"/>
        <v>#DIV/0!</v>
      </c>
      <c r="AX719" s="591"/>
    </row>
    <row r="720" spans="1:50" hidden="1" outlineLevel="1">
      <c r="A720" s="590"/>
      <c r="B720" s="636" t="s">
        <v>378</v>
      </c>
      <c r="C720" s="636" t="s">
        <v>881</v>
      </c>
      <c r="D720" s="651" t="s">
        <v>704</v>
      </c>
      <c r="E720" s="653"/>
      <c r="F720" s="640">
        <v>272125.97699745506</v>
      </c>
      <c r="G720" s="640">
        <f t="shared" si="11734"/>
        <v>272125.97699745506</v>
      </c>
      <c r="H720" s="653">
        <f t="shared" ref="H720" si="12593">+H721*$F720</f>
        <v>0</v>
      </c>
      <c r="I720" s="653">
        <f t="shared" ref="I720" si="12594">+I721*$F720</f>
        <v>0</v>
      </c>
      <c r="J720" s="653">
        <f t="shared" ref="J720" si="12595">+J721*$F720</f>
        <v>0</v>
      </c>
      <c r="K720" s="653">
        <f t="shared" ref="K720" si="12596">+K721*$F720</f>
        <v>0</v>
      </c>
      <c r="L720" s="653">
        <f t="shared" ref="L720" si="12597">+L721*$F720</f>
        <v>0</v>
      </c>
      <c r="M720" s="653">
        <f t="shared" ref="M720" si="12598">+M721*$F720</f>
        <v>0</v>
      </c>
      <c r="N720" s="653">
        <f t="shared" ref="N720" si="12599">+N721*$F720</f>
        <v>0</v>
      </c>
      <c r="O720" s="653">
        <f t="shared" ref="O720" si="12600">+O721*$F720</f>
        <v>0</v>
      </c>
      <c r="P720" s="653">
        <f t="shared" ref="P720" si="12601">+P721*$F720</f>
        <v>0</v>
      </c>
      <c r="Q720" s="653">
        <f t="shared" ref="Q720" si="12602">+Q721*$F720</f>
        <v>0</v>
      </c>
      <c r="R720" s="653">
        <f t="shared" ref="R720" si="12603">+R721*$F720</f>
        <v>0</v>
      </c>
      <c r="S720" s="653">
        <f t="shared" ref="S720" si="12604">+S721*$F720</f>
        <v>0</v>
      </c>
      <c r="T720" s="653">
        <f t="shared" ref="T720" si="12605">+T721*$F720</f>
        <v>0</v>
      </c>
      <c r="U720" s="653">
        <f t="shared" ref="U720" si="12606">+U721*$F720</f>
        <v>0</v>
      </c>
      <c r="V720" s="653">
        <f t="shared" ref="V720" si="12607">+V721*$F720</f>
        <v>0</v>
      </c>
      <c r="W720" s="653">
        <f t="shared" ref="W720" si="12608">+W721*$F720</f>
        <v>0</v>
      </c>
      <c r="X720" s="653">
        <f t="shared" ref="X720" si="12609">+X721*$F720</f>
        <v>0</v>
      </c>
      <c r="Y720" s="653">
        <f t="shared" ref="Y720" si="12610">+Y721*$F720</f>
        <v>0</v>
      </c>
      <c r="Z720" s="653">
        <f t="shared" ref="Z720" si="12611">+Z721*$F720</f>
        <v>16327.558619847303</v>
      </c>
      <c r="AA720" s="653">
        <f t="shared" ref="AA720" si="12612">+AA721*$F720</f>
        <v>228585.82067786227</v>
      </c>
      <c r="AB720" s="653">
        <f t="shared" ref="AB720" si="12613">+AB721*$F720</f>
        <v>27212.5976997455</v>
      </c>
      <c r="AC720" s="653">
        <f t="shared" ref="AC720" si="12614">+AC721*$F720</f>
        <v>0</v>
      </c>
      <c r="AD720" s="653">
        <f t="shared" ref="AD720" si="12615">+AD721*$F720</f>
        <v>0</v>
      </c>
      <c r="AE720" s="653">
        <f t="shared" ref="AE720" si="12616">+AE721*$F720</f>
        <v>0</v>
      </c>
      <c r="AF720" s="653">
        <f t="shared" ref="AF720" si="12617">+AF721*$F720</f>
        <v>0</v>
      </c>
      <c r="AG720" s="653">
        <f t="shared" ref="AG720" si="12618">+AG721*$F720</f>
        <v>0</v>
      </c>
      <c r="AH720" s="653">
        <f t="shared" ref="AH720" si="12619">+AH721*$F720</f>
        <v>0</v>
      </c>
      <c r="AI720" s="653">
        <f t="shared" ref="AI720" si="12620">+AI721*$F720</f>
        <v>0</v>
      </c>
      <c r="AJ720" s="653">
        <f t="shared" ref="AJ720" si="12621">+AJ721*$F720</f>
        <v>0</v>
      </c>
      <c r="AK720" s="653">
        <f t="shared" ref="AK720" si="12622">+AK721*$F720</f>
        <v>0</v>
      </c>
      <c r="AL720" s="653">
        <f t="shared" ref="AL720" si="12623">+AL721*$F720</f>
        <v>0</v>
      </c>
      <c r="AM720" s="653">
        <f t="shared" ref="AM720" si="12624">+AM721*$F720</f>
        <v>0</v>
      </c>
      <c r="AN720" s="653">
        <f t="shared" ref="AN720" si="12625">+AN721*$F720</f>
        <v>0</v>
      </c>
      <c r="AO720" s="653">
        <f t="shared" ref="AO720" si="12626">+AO721*$F720</f>
        <v>0</v>
      </c>
      <c r="AP720" s="653">
        <f t="shared" ref="AP720" si="12627">+AP721*$F720</f>
        <v>0</v>
      </c>
      <c r="AQ720" s="653">
        <f t="shared" ref="AQ720" si="12628">+AQ721*$F720</f>
        <v>0</v>
      </c>
      <c r="AR720" s="653">
        <f t="shared" ref="AR720" si="12629">+AR721*$F720</f>
        <v>0</v>
      </c>
      <c r="AS720" s="653">
        <f t="shared" ref="AS720" si="12630">+AS721*$F720</f>
        <v>0</v>
      </c>
      <c r="AT720" s="653">
        <f t="shared" ref="AT720" si="12631">+AT721*$F720</f>
        <v>0</v>
      </c>
      <c r="AU720" s="613">
        <f t="shared" si="11733"/>
        <v>272125.97699745506</v>
      </c>
      <c r="AV720" s="645">
        <f t="shared" si="11692"/>
        <v>0</v>
      </c>
      <c r="AW720" s="656">
        <f t="shared" si="11693"/>
        <v>0</v>
      </c>
      <c r="AX720" s="591"/>
    </row>
    <row r="721" spans="1:50" hidden="1" outlineLevel="1">
      <c r="A721" s="590"/>
      <c r="B721" s="636"/>
      <c r="C721" s="636"/>
      <c r="D721" s="651"/>
      <c r="E721" s="653"/>
      <c r="F721" s="640"/>
      <c r="G721" s="640">
        <f t="shared" si="11734"/>
        <v>1</v>
      </c>
      <c r="H721" s="658">
        <v>0</v>
      </c>
      <c r="I721" s="658">
        <v>0</v>
      </c>
      <c r="J721" s="658">
        <v>0</v>
      </c>
      <c r="K721" s="658">
        <v>0</v>
      </c>
      <c r="L721" s="658">
        <v>0</v>
      </c>
      <c r="M721" s="658">
        <v>0</v>
      </c>
      <c r="N721" s="658">
        <v>0</v>
      </c>
      <c r="O721" s="658">
        <v>0</v>
      </c>
      <c r="P721" s="658">
        <v>0</v>
      </c>
      <c r="Q721" s="658">
        <v>0</v>
      </c>
      <c r="R721" s="658">
        <v>0</v>
      </c>
      <c r="S721" s="658">
        <v>0</v>
      </c>
      <c r="T721" s="658">
        <v>0</v>
      </c>
      <c r="U721" s="658">
        <v>0</v>
      </c>
      <c r="V721" s="658">
        <v>0</v>
      </c>
      <c r="W721" s="658">
        <v>0</v>
      </c>
      <c r="X721" s="658">
        <v>0</v>
      </c>
      <c r="Y721" s="658">
        <v>0</v>
      </c>
      <c r="Z721" s="658">
        <v>0.06</v>
      </c>
      <c r="AA721" s="658">
        <v>0.84000000000000008</v>
      </c>
      <c r="AB721" s="658">
        <v>9.9999999999999978E-2</v>
      </c>
      <c r="AC721" s="658">
        <v>0</v>
      </c>
      <c r="AD721" s="658">
        <v>0</v>
      </c>
      <c r="AE721" s="658">
        <v>0</v>
      </c>
      <c r="AF721" s="658">
        <v>0</v>
      </c>
      <c r="AG721" s="658">
        <v>0</v>
      </c>
      <c r="AH721" s="658">
        <v>0</v>
      </c>
      <c r="AI721" s="658">
        <v>0</v>
      </c>
      <c r="AJ721" s="658">
        <v>0</v>
      </c>
      <c r="AK721" s="658">
        <v>0</v>
      </c>
      <c r="AL721" s="658">
        <v>0</v>
      </c>
      <c r="AM721" s="658">
        <v>0</v>
      </c>
      <c r="AN721" s="658">
        <v>0</v>
      </c>
      <c r="AO721" s="658">
        <v>0</v>
      </c>
      <c r="AP721" s="658">
        <v>0</v>
      </c>
      <c r="AQ721" s="658">
        <v>0</v>
      </c>
      <c r="AR721" s="658">
        <v>0</v>
      </c>
      <c r="AS721" s="658">
        <v>0</v>
      </c>
      <c r="AT721" s="658">
        <v>0</v>
      </c>
      <c r="AU721" s="613">
        <f t="shared" si="11733"/>
        <v>1</v>
      </c>
      <c r="AV721" s="645">
        <f t="shared" si="11692"/>
        <v>1</v>
      </c>
      <c r="AW721" s="656" t="e">
        <f t="shared" si="11693"/>
        <v>#DIV/0!</v>
      </c>
      <c r="AX721" s="591"/>
    </row>
    <row r="722" spans="1:50" hidden="1" outlineLevel="1">
      <c r="A722" s="590"/>
      <c r="B722" s="636" t="s">
        <v>378</v>
      </c>
      <c r="C722" s="636" t="s">
        <v>882</v>
      </c>
      <c r="D722" s="651" t="s">
        <v>770</v>
      </c>
      <c r="E722" s="653"/>
      <c r="F722" s="640">
        <v>195489.61009354651</v>
      </c>
      <c r="G722" s="640">
        <f t="shared" si="11734"/>
        <v>195489.61009354651</v>
      </c>
      <c r="H722" s="653">
        <f t="shared" ref="H722" si="12632">+H723*$F722</f>
        <v>0</v>
      </c>
      <c r="I722" s="653">
        <f t="shared" ref="I722" si="12633">+I723*$F722</f>
        <v>0</v>
      </c>
      <c r="J722" s="653">
        <f t="shared" ref="J722" si="12634">+J723*$F722</f>
        <v>0</v>
      </c>
      <c r="K722" s="653">
        <f t="shared" ref="K722" si="12635">+K723*$F722</f>
        <v>0</v>
      </c>
      <c r="L722" s="653">
        <f t="shared" ref="L722" si="12636">+L723*$F722</f>
        <v>0</v>
      </c>
      <c r="M722" s="653">
        <f t="shared" ref="M722" si="12637">+M723*$F722</f>
        <v>0</v>
      </c>
      <c r="N722" s="653">
        <f t="shared" ref="N722" si="12638">+N723*$F722</f>
        <v>0</v>
      </c>
      <c r="O722" s="653">
        <f t="shared" ref="O722" si="12639">+O723*$F722</f>
        <v>0</v>
      </c>
      <c r="P722" s="653">
        <f t="shared" ref="P722" si="12640">+P723*$F722</f>
        <v>0</v>
      </c>
      <c r="Q722" s="653">
        <f t="shared" ref="Q722" si="12641">+Q723*$F722</f>
        <v>0</v>
      </c>
      <c r="R722" s="653">
        <f t="shared" ref="R722" si="12642">+R723*$F722</f>
        <v>0</v>
      </c>
      <c r="S722" s="653">
        <f t="shared" ref="S722" si="12643">+S723*$F722</f>
        <v>0</v>
      </c>
      <c r="T722" s="653">
        <f t="shared" ref="T722" si="12644">+T723*$F722</f>
        <v>0</v>
      </c>
      <c r="U722" s="653">
        <f t="shared" ref="U722" si="12645">+U723*$F722</f>
        <v>0</v>
      </c>
      <c r="V722" s="653">
        <f t="shared" ref="V722" si="12646">+V723*$F722</f>
        <v>0</v>
      </c>
      <c r="W722" s="653">
        <f t="shared" ref="W722" si="12647">+W723*$F722</f>
        <v>0</v>
      </c>
      <c r="X722" s="653">
        <f t="shared" ref="X722" si="12648">+X723*$F722</f>
        <v>0</v>
      </c>
      <c r="Y722" s="653">
        <f t="shared" ref="Y722" si="12649">+Y723*$F722</f>
        <v>0</v>
      </c>
      <c r="Z722" s="653">
        <f t="shared" ref="Z722" si="12650">+Z723*$F722</f>
        <v>0</v>
      </c>
      <c r="AA722" s="653">
        <f t="shared" ref="AA722" si="12651">+AA723*$F722</f>
        <v>0</v>
      </c>
      <c r="AB722" s="653">
        <f t="shared" ref="AB722" si="12652">+AB723*$F722</f>
        <v>195489.61009354651</v>
      </c>
      <c r="AC722" s="653">
        <f t="shared" ref="AC722" si="12653">+AC723*$F722</f>
        <v>0</v>
      </c>
      <c r="AD722" s="653">
        <f t="shared" ref="AD722" si="12654">+AD723*$F722</f>
        <v>0</v>
      </c>
      <c r="AE722" s="653">
        <f t="shared" ref="AE722" si="12655">+AE723*$F722</f>
        <v>0</v>
      </c>
      <c r="AF722" s="653">
        <f t="shared" ref="AF722" si="12656">+AF723*$F722</f>
        <v>0</v>
      </c>
      <c r="AG722" s="653">
        <f t="shared" ref="AG722" si="12657">+AG723*$F722</f>
        <v>0</v>
      </c>
      <c r="AH722" s="653">
        <f t="shared" ref="AH722" si="12658">+AH723*$F722</f>
        <v>0</v>
      </c>
      <c r="AI722" s="653">
        <f t="shared" ref="AI722" si="12659">+AI723*$F722</f>
        <v>0</v>
      </c>
      <c r="AJ722" s="653">
        <f t="shared" ref="AJ722" si="12660">+AJ723*$F722</f>
        <v>0</v>
      </c>
      <c r="AK722" s="653">
        <f t="shared" ref="AK722" si="12661">+AK723*$F722</f>
        <v>0</v>
      </c>
      <c r="AL722" s="653">
        <f t="shared" ref="AL722" si="12662">+AL723*$F722</f>
        <v>0</v>
      </c>
      <c r="AM722" s="653">
        <f t="shared" ref="AM722" si="12663">+AM723*$F722</f>
        <v>0</v>
      </c>
      <c r="AN722" s="653">
        <f t="shared" ref="AN722" si="12664">+AN723*$F722</f>
        <v>0</v>
      </c>
      <c r="AO722" s="653">
        <f t="shared" ref="AO722" si="12665">+AO723*$F722</f>
        <v>0</v>
      </c>
      <c r="AP722" s="653">
        <f t="shared" ref="AP722" si="12666">+AP723*$F722</f>
        <v>0</v>
      </c>
      <c r="AQ722" s="653">
        <f t="shared" ref="AQ722" si="12667">+AQ723*$F722</f>
        <v>0</v>
      </c>
      <c r="AR722" s="653">
        <f t="shared" ref="AR722" si="12668">+AR723*$F722</f>
        <v>0</v>
      </c>
      <c r="AS722" s="653">
        <f t="shared" ref="AS722" si="12669">+AS723*$F722</f>
        <v>0</v>
      </c>
      <c r="AT722" s="653">
        <f t="shared" ref="AT722" si="12670">+AT723*$F722</f>
        <v>0</v>
      </c>
      <c r="AU722" s="613">
        <f t="shared" si="11733"/>
        <v>195489.61009354651</v>
      </c>
      <c r="AV722" s="645">
        <f t="shared" si="11692"/>
        <v>0</v>
      </c>
      <c r="AW722" s="656">
        <f t="shared" si="11693"/>
        <v>0</v>
      </c>
      <c r="AX722" s="591"/>
    </row>
    <row r="723" spans="1:50" hidden="1" outlineLevel="1">
      <c r="A723" s="590"/>
      <c r="B723" s="636"/>
      <c r="C723" s="636"/>
      <c r="D723" s="651"/>
      <c r="E723" s="653"/>
      <c r="F723" s="640"/>
      <c r="G723" s="640">
        <f t="shared" si="11734"/>
        <v>1</v>
      </c>
      <c r="H723" s="658">
        <v>0</v>
      </c>
      <c r="I723" s="658">
        <v>0</v>
      </c>
      <c r="J723" s="658">
        <v>0</v>
      </c>
      <c r="K723" s="658">
        <v>0</v>
      </c>
      <c r="L723" s="658">
        <v>0</v>
      </c>
      <c r="M723" s="658">
        <v>0</v>
      </c>
      <c r="N723" s="658">
        <v>0</v>
      </c>
      <c r="O723" s="658">
        <v>0</v>
      </c>
      <c r="P723" s="658">
        <v>0</v>
      </c>
      <c r="Q723" s="658">
        <v>0</v>
      </c>
      <c r="R723" s="658">
        <v>0</v>
      </c>
      <c r="S723" s="658">
        <v>0</v>
      </c>
      <c r="T723" s="658">
        <v>0</v>
      </c>
      <c r="U723" s="658">
        <v>0</v>
      </c>
      <c r="V723" s="658">
        <v>0</v>
      </c>
      <c r="W723" s="658">
        <v>0</v>
      </c>
      <c r="X723" s="658">
        <v>0</v>
      </c>
      <c r="Y723" s="658">
        <v>0</v>
      </c>
      <c r="Z723" s="658">
        <v>0</v>
      </c>
      <c r="AA723" s="658">
        <v>0</v>
      </c>
      <c r="AB723" s="658">
        <v>1</v>
      </c>
      <c r="AC723" s="658">
        <v>0</v>
      </c>
      <c r="AD723" s="658">
        <v>0</v>
      </c>
      <c r="AE723" s="658">
        <v>0</v>
      </c>
      <c r="AF723" s="658">
        <v>0</v>
      </c>
      <c r="AG723" s="658">
        <v>0</v>
      </c>
      <c r="AH723" s="658">
        <v>0</v>
      </c>
      <c r="AI723" s="658">
        <v>0</v>
      </c>
      <c r="AJ723" s="658">
        <v>0</v>
      </c>
      <c r="AK723" s="658">
        <v>0</v>
      </c>
      <c r="AL723" s="658">
        <v>0</v>
      </c>
      <c r="AM723" s="658">
        <v>0</v>
      </c>
      <c r="AN723" s="658">
        <v>0</v>
      </c>
      <c r="AO723" s="658">
        <v>0</v>
      </c>
      <c r="AP723" s="658">
        <v>0</v>
      </c>
      <c r="AQ723" s="658">
        <v>0</v>
      </c>
      <c r="AR723" s="658">
        <v>0</v>
      </c>
      <c r="AS723" s="658">
        <v>0</v>
      </c>
      <c r="AT723" s="658">
        <v>0</v>
      </c>
      <c r="AU723" s="613">
        <f t="shared" si="11733"/>
        <v>1</v>
      </c>
      <c r="AV723" s="645">
        <f t="shared" si="11692"/>
        <v>1</v>
      </c>
      <c r="AW723" s="656" t="e">
        <f t="shared" si="11693"/>
        <v>#DIV/0!</v>
      </c>
      <c r="AX723" s="591"/>
    </row>
    <row r="724" spans="1:50" hidden="1" outlineLevel="1">
      <c r="A724" s="590"/>
      <c r="B724" s="646" t="s">
        <v>305</v>
      </c>
      <c r="C724" s="646" t="s">
        <v>883</v>
      </c>
      <c r="D724" s="647" t="s">
        <v>884</v>
      </c>
      <c r="E724" s="649"/>
      <c r="F724" s="650">
        <f>+F725+F727+F729+F731+F733+F735</f>
        <v>1092211.9457421931</v>
      </c>
      <c r="G724" s="650">
        <f t="shared" si="11734"/>
        <v>1092211.9457421931</v>
      </c>
      <c r="H724" s="649">
        <f t="shared" ref="H724" si="12671">+H725+H727+H729+H731+H733+H735</f>
        <v>0</v>
      </c>
      <c r="I724" s="649">
        <f t="shared" ref="I724" si="12672">+I725+I727+I729+I731+I733+I735</f>
        <v>0</v>
      </c>
      <c r="J724" s="649">
        <f t="shared" ref="J724" si="12673">+J725+J727+J729+J731+J733+J735</f>
        <v>0</v>
      </c>
      <c r="K724" s="649">
        <f t="shared" ref="K724" si="12674">+K725+K727+K729+K731+K733+K735</f>
        <v>0</v>
      </c>
      <c r="L724" s="649">
        <f t="shared" ref="L724" si="12675">+L725+L727+L729+L731+L733+L735</f>
        <v>0</v>
      </c>
      <c r="M724" s="649">
        <f t="shared" ref="M724" si="12676">+M725+M727+M729+M731+M733+M735</f>
        <v>0</v>
      </c>
      <c r="N724" s="649">
        <f t="shared" ref="N724" si="12677">+N725+N727+N729+N731+N733+N735</f>
        <v>0</v>
      </c>
      <c r="O724" s="649">
        <f t="shared" ref="O724" si="12678">+O725+O727+O729+O731+O733+O735</f>
        <v>0</v>
      </c>
      <c r="P724" s="649">
        <f t="shared" ref="P724" si="12679">+P725+P727+P729+P731+P733+P735</f>
        <v>0</v>
      </c>
      <c r="Q724" s="649">
        <f t="shared" ref="Q724" si="12680">+Q725+Q727+Q729+Q731+Q733+Q735</f>
        <v>0</v>
      </c>
      <c r="R724" s="649">
        <f t="shared" ref="R724" si="12681">+R725+R727+R729+R731+R733+R735</f>
        <v>0</v>
      </c>
      <c r="S724" s="649">
        <f t="shared" ref="S724" si="12682">+S725+S727+S729+S731+S733+S735</f>
        <v>0</v>
      </c>
      <c r="T724" s="649">
        <f t="shared" ref="T724" si="12683">+T725+T727+T729+T731+T733+T735</f>
        <v>0</v>
      </c>
      <c r="U724" s="649">
        <f t="shared" ref="U724" si="12684">+U725+U727+U729+U731+U733+U735</f>
        <v>0</v>
      </c>
      <c r="V724" s="649">
        <f t="shared" ref="V724" si="12685">+V725+V727+V729+V731+V733+V735</f>
        <v>0</v>
      </c>
      <c r="W724" s="649">
        <f t="shared" ref="W724" si="12686">+W725+W727+W729+W731+W733+W735</f>
        <v>0</v>
      </c>
      <c r="X724" s="649">
        <f t="shared" ref="X724" si="12687">+X725+X727+X729+X731+X733+X735</f>
        <v>0</v>
      </c>
      <c r="Y724" s="649">
        <f t="shared" ref="Y724" si="12688">+Y725+Y727+Y729+Y731+Y733+Y735</f>
        <v>0</v>
      </c>
      <c r="Z724" s="649">
        <f t="shared" ref="Z724" si="12689">+Z725+Z727+Z729+Z731+Z733+Z735</f>
        <v>22906.910948737568</v>
      </c>
      <c r="AA724" s="649">
        <f t="shared" ref="AA724" si="12690">+AA725+AA727+AA729+AA731+AA733+AA735</f>
        <v>315997.21590454725</v>
      </c>
      <c r="AB724" s="649">
        <f t="shared" ref="AB724" si="12691">+AB725+AB727+AB729+AB731+AB733+AB735</f>
        <v>753307.81888890825</v>
      </c>
      <c r="AC724" s="649">
        <f t="shared" ref="AC724" si="12692">+AC725+AC727+AC729+AC731+AC733+AC735</f>
        <v>0</v>
      </c>
      <c r="AD724" s="649">
        <f t="shared" ref="AD724" si="12693">+AD725+AD727+AD729+AD731+AD733+AD735</f>
        <v>0</v>
      </c>
      <c r="AE724" s="649">
        <f t="shared" ref="AE724" si="12694">+AE725+AE727+AE729+AE731+AE733+AE735</f>
        <v>0</v>
      </c>
      <c r="AF724" s="649">
        <f t="shared" ref="AF724" si="12695">+AF725+AF727+AF729+AF731+AF733+AF735</f>
        <v>0</v>
      </c>
      <c r="AG724" s="649">
        <f t="shared" ref="AG724" si="12696">+AG725+AG727+AG729+AG731+AG733+AG735</f>
        <v>0</v>
      </c>
      <c r="AH724" s="649">
        <f t="shared" ref="AH724" si="12697">+AH725+AH727+AH729+AH731+AH733+AH735</f>
        <v>0</v>
      </c>
      <c r="AI724" s="649">
        <f t="shared" ref="AI724" si="12698">+AI725+AI727+AI729+AI731+AI733+AI735</f>
        <v>0</v>
      </c>
      <c r="AJ724" s="649">
        <f t="shared" ref="AJ724" si="12699">+AJ725+AJ727+AJ729+AJ731+AJ733+AJ735</f>
        <v>0</v>
      </c>
      <c r="AK724" s="649">
        <f t="shared" ref="AK724" si="12700">+AK725+AK727+AK729+AK731+AK733+AK735</f>
        <v>0</v>
      </c>
      <c r="AL724" s="649">
        <f t="shared" ref="AL724" si="12701">+AL725+AL727+AL729+AL731+AL733+AL735</f>
        <v>0</v>
      </c>
      <c r="AM724" s="649">
        <f t="shared" ref="AM724" si="12702">+AM725+AM727+AM729+AM731+AM733+AM735</f>
        <v>0</v>
      </c>
      <c r="AN724" s="649">
        <f t="shared" ref="AN724" si="12703">+AN725+AN727+AN729+AN731+AN733+AN735</f>
        <v>0</v>
      </c>
      <c r="AO724" s="649">
        <f t="shared" ref="AO724" si="12704">+AO725+AO727+AO729+AO731+AO733+AO735</f>
        <v>0</v>
      </c>
      <c r="AP724" s="649">
        <f t="shared" ref="AP724" si="12705">+AP725+AP727+AP729+AP731+AP733+AP735</f>
        <v>0</v>
      </c>
      <c r="AQ724" s="649">
        <f t="shared" ref="AQ724" si="12706">+AQ725+AQ727+AQ729+AQ731+AQ733+AQ735</f>
        <v>0</v>
      </c>
      <c r="AR724" s="649">
        <f t="shared" ref="AR724" si="12707">+AR725+AR727+AR729+AR731+AR733+AR735</f>
        <v>0</v>
      </c>
      <c r="AS724" s="649">
        <f t="shared" ref="AS724" si="12708">+AS725+AS727+AS729+AS731+AS733+AS735</f>
        <v>0</v>
      </c>
      <c r="AT724" s="649">
        <f t="shared" ref="AT724" si="12709">+AT725+AT727+AT729+AT731+AT733+AT735</f>
        <v>0</v>
      </c>
      <c r="AU724" s="613">
        <f t="shared" si="11733"/>
        <v>1092211.9457421931</v>
      </c>
      <c r="AV724" s="645">
        <f t="shared" si="11692"/>
        <v>0</v>
      </c>
      <c r="AW724" s="656">
        <f t="shared" si="11693"/>
        <v>0</v>
      </c>
      <c r="AX724" s="591"/>
    </row>
    <row r="725" spans="1:50" hidden="1" outlineLevel="1">
      <c r="A725" s="590"/>
      <c r="B725" s="636" t="s">
        <v>378</v>
      </c>
      <c r="C725" s="636" t="s">
        <v>885</v>
      </c>
      <c r="D725" s="651" t="s">
        <v>756</v>
      </c>
      <c r="E725" s="653"/>
      <c r="F725" s="640">
        <v>530605.61109561624</v>
      </c>
      <c r="G725" s="640">
        <f t="shared" si="11734"/>
        <v>530605.61109561624</v>
      </c>
      <c r="H725" s="653">
        <f t="shared" ref="H725" si="12710">+H726*$F725</f>
        <v>0</v>
      </c>
      <c r="I725" s="653">
        <f t="shared" ref="I725" si="12711">+I726*$F725</f>
        <v>0</v>
      </c>
      <c r="J725" s="653">
        <f t="shared" ref="J725" si="12712">+J726*$F725</f>
        <v>0</v>
      </c>
      <c r="K725" s="653">
        <f t="shared" ref="K725" si="12713">+K726*$F725</f>
        <v>0</v>
      </c>
      <c r="L725" s="653">
        <f t="shared" ref="L725" si="12714">+L726*$F725</f>
        <v>0</v>
      </c>
      <c r="M725" s="653">
        <f t="shared" ref="M725" si="12715">+M726*$F725</f>
        <v>0</v>
      </c>
      <c r="N725" s="653">
        <f t="shared" ref="N725" si="12716">+N726*$F725</f>
        <v>0</v>
      </c>
      <c r="O725" s="653">
        <f t="shared" ref="O725" si="12717">+O726*$F725</f>
        <v>0</v>
      </c>
      <c r="P725" s="653">
        <f t="shared" ref="P725" si="12718">+P726*$F725</f>
        <v>0</v>
      </c>
      <c r="Q725" s="653">
        <f t="shared" ref="Q725" si="12719">+Q726*$F725</f>
        <v>0</v>
      </c>
      <c r="R725" s="653">
        <f t="shared" ref="R725" si="12720">+R726*$F725</f>
        <v>0</v>
      </c>
      <c r="S725" s="653">
        <f t="shared" ref="S725" si="12721">+S726*$F725</f>
        <v>0</v>
      </c>
      <c r="T725" s="653">
        <f t="shared" ref="T725" si="12722">+T726*$F725</f>
        <v>0</v>
      </c>
      <c r="U725" s="653">
        <f t="shared" ref="U725" si="12723">+U726*$F725</f>
        <v>0</v>
      </c>
      <c r="V725" s="653">
        <f t="shared" ref="V725" si="12724">+V726*$F725</f>
        <v>0</v>
      </c>
      <c r="W725" s="653">
        <f t="shared" ref="W725" si="12725">+W726*$F725</f>
        <v>0</v>
      </c>
      <c r="X725" s="653">
        <f t="shared" ref="X725" si="12726">+X726*$F725</f>
        <v>0</v>
      </c>
      <c r="Y725" s="653">
        <f t="shared" ref="Y725" si="12727">+Y726*$F725</f>
        <v>0</v>
      </c>
      <c r="Z725" s="653">
        <f t="shared" ref="Z725" si="12728">+Z726*$F725</f>
        <v>0</v>
      </c>
      <c r="AA725" s="653">
        <f t="shared" ref="AA725" si="12729">+AA726*$F725</f>
        <v>0</v>
      </c>
      <c r="AB725" s="653">
        <f t="shared" ref="AB725" si="12730">+AB726*$F725</f>
        <v>530605.61109561624</v>
      </c>
      <c r="AC725" s="653">
        <f t="shared" ref="AC725" si="12731">+AC726*$F725</f>
        <v>0</v>
      </c>
      <c r="AD725" s="653">
        <f t="shared" ref="AD725" si="12732">+AD726*$F725</f>
        <v>0</v>
      </c>
      <c r="AE725" s="653">
        <f t="shared" ref="AE725" si="12733">+AE726*$F725</f>
        <v>0</v>
      </c>
      <c r="AF725" s="653">
        <f t="shared" ref="AF725" si="12734">+AF726*$F725</f>
        <v>0</v>
      </c>
      <c r="AG725" s="653">
        <f t="shared" ref="AG725" si="12735">+AG726*$F725</f>
        <v>0</v>
      </c>
      <c r="AH725" s="653">
        <f t="shared" ref="AH725" si="12736">+AH726*$F725</f>
        <v>0</v>
      </c>
      <c r="AI725" s="653">
        <f t="shared" ref="AI725" si="12737">+AI726*$F725</f>
        <v>0</v>
      </c>
      <c r="AJ725" s="653">
        <f t="shared" ref="AJ725" si="12738">+AJ726*$F725</f>
        <v>0</v>
      </c>
      <c r="AK725" s="653">
        <f t="shared" ref="AK725" si="12739">+AK726*$F725</f>
        <v>0</v>
      </c>
      <c r="AL725" s="653">
        <f t="shared" ref="AL725" si="12740">+AL726*$F725</f>
        <v>0</v>
      </c>
      <c r="AM725" s="653">
        <f t="shared" ref="AM725" si="12741">+AM726*$F725</f>
        <v>0</v>
      </c>
      <c r="AN725" s="653">
        <f t="shared" ref="AN725" si="12742">+AN726*$F725</f>
        <v>0</v>
      </c>
      <c r="AO725" s="653">
        <f t="shared" ref="AO725" si="12743">+AO726*$F725</f>
        <v>0</v>
      </c>
      <c r="AP725" s="653">
        <f t="shared" ref="AP725" si="12744">+AP726*$F725</f>
        <v>0</v>
      </c>
      <c r="AQ725" s="653">
        <f t="shared" ref="AQ725" si="12745">+AQ726*$F725</f>
        <v>0</v>
      </c>
      <c r="AR725" s="653">
        <f t="shared" ref="AR725" si="12746">+AR726*$F725</f>
        <v>0</v>
      </c>
      <c r="AS725" s="653">
        <f t="shared" ref="AS725" si="12747">+AS726*$F725</f>
        <v>0</v>
      </c>
      <c r="AT725" s="653">
        <f t="shared" ref="AT725" si="12748">+AT726*$F725</f>
        <v>0</v>
      </c>
      <c r="AU725" s="613">
        <f t="shared" si="11733"/>
        <v>530605.61109561624</v>
      </c>
      <c r="AV725" s="645">
        <f t="shared" si="11692"/>
        <v>0</v>
      </c>
      <c r="AW725" s="656">
        <f t="shared" si="11693"/>
        <v>0</v>
      </c>
      <c r="AX725" s="591"/>
    </row>
    <row r="726" spans="1:50" hidden="1" outlineLevel="1">
      <c r="A726" s="590"/>
      <c r="B726" s="636"/>
      <c r="C726" s="636"/>
      <c r="D726" s="651"/>
      <c r="E726" s="653"/>
      <c r="F726" s="640"/>
      <c r="G726" s="640">
        <f t="shared" si="11734"/>
        <v>1</v>
      </c>
      <c r="H726" s="658">
        <v>0</v>
      </c>
      <c r="I726" s="658">
        <v>0</v>
      </c>
      <c r="J726" s="658">
        <v>0</v>
      </c>
      <c r="K726" s="658">
        <v>0</v>
      </c>
      <c r="L726" s="658">
        <v>0</v>
      </c>
      <c r="M726" s="658">
        <v>0</v>
      </c>
      <c r="N726" s="658">
        <v>0</v>
      </c>
      <c r="O726" s="658">
        <v>0</v>
      </c>
      <c r="P726" s="658">
        <v>0</v>
      </c>
      <c r="Q726" s="658">
        <v>0</v>
      </c>
      <c r="R726" s="658">
        <v>0</v>
      </c>
      <c r="S726" s="658">
        <v>0</v>
      </c>
      <c r="T726" s="658">
        <v>0</v>
      </c>
      <c r="U726" s="658">
        <v>0</v>
      </c>
      <c r="V726" s="658">
        <v>0</v>
      </c>
      <c r="W726" s="658">
        <v>0</v>
      </c>
      <c r="X726" s="658">
        <v>0</v>
      </c>
      <c r="Y726" s="658">
        <v>0</v>
      </c>
      <c r="Z726" s="658">
        <v>0</v>
      </c>
      <c r="AA726" s="658">
        <v>0</v>
      </c>
      <c r="AB726" s="658">
        <v>1</v>
      </c>
      <c r="AC726" s="658">
        <v>0</v>
      </c>
      <c r="AD726" s="658">
        <v>0</v>
      </c>
      <c r="AE726" s="658">
        <v>0</v>
      </c>
      <c r="AF726" s="658">
        <v>0</v>
      </c>
      <c r="AG726" s="658">
        <v>0</v>
      </c>
      <c r="AH726" s="658">
        <v>0</v>
      </c>
      <c r="AI726" s="658">
        <v>0</v>
      </c>
      <c r="AJ726" s="658">
        <v>0</v>
      </c>
      <c r="AK726" s="658">
        <v>0</v>
      </c>
      <c r="AL726" s="658">
        <v>0</v>
      </c>
      <c r="AM726" s="658">
        <v>0</v>
      </c>
      <c r="AN726" s="658">
        <v>0</v>
      </c>
      <c r="AO726" s="658">
        <v>0</v>
      </c>
      <c r="AP726" s="658">
        <v>0</v>
      </c>
      <c r="AQ726" s="658">
        <v>0</v>
      </c>
      <c r="AR726" s="658">
        <v>0</v>
      </c>
      <c r="AS726" s="658">
        <v>0</v>
      </c>
      <c r="AT726" s="658">
        <v>0</v>
      </c>
      <c r="AU726" s="613">
        <f t="shared" si="11733"/>
        <v>1</v>
      </c>
      <c r="AV726" s="645">
        <f t="shared" si="11692"/>
        <v>1</v>
      </c>
      <c r="AW726" s="656" t="e">
        <f t="shared" si="11693"/>
        <v>#DIV/0!</v>
      </c>
      <c r="AX726" s="591"/>
    </row>
    <row r="727" spans="1:50" hidden="1" outlineLevel="1">
      <c r="A727" s="590"/>
      <c r="B727" s="636" t="s">
        <v>378</v>
      </c>
      <c r="C727" s="636" t="s">
        <v>886</v>
      </c>
      <c r="D727" s="651" t="s">
        <v>700</v>
      </c>
      <c r="E727" s="653"/>
      <c r="F727" s="640">
        <v>0</v>
      </c>
      <c r="G727" s="640">
        <f t="shared" si="11734"/>
        <v>0</v>
      </c>
      <c r="H727" s="653">
        <f t="shared" ref="H727" si="12749">+H728*$F727</f>
        <v>0</v>
      </c>
      <c r="I727" s="653">
        <f t="shared" ref="I727" si="12750">+I728*$F727</f>
        <v>0</v>
      </c>
      <c r="J727" s="653">
        <f t="shared" ref="J727" si="12751">+J728*$F727</f>
        <v>0</v>
      </c>
      <c r="K727" s="653">
        <f t="shared" ref="K727" si="12752">+K728*$F727</f>
        <v>0</v>
      </c>
      <c r="L727" s="653">
        <f t="shared" ref="L727" si="12753">+L728*$F727</f>
        <v>0</v>
      </c>
      <c r="M727" s="653">
        <f t="shared" ref="M727" si="12754">+M728*$F727</f>
        <v>0</v>
      </c>
      <c r="N727" s="653">
        <f t="shared" ref="N727" si="12755">+N728*$F727</f>
        <v>0</v>
      </c>
      <c r="O727" s="653">
        <f t="shared" ref="O727" si="12756">+O728*$F727</f>
        <v>0</v>
      </c>
      <c r="P727" s="653">
        <f t="shared" ref="P727" si="12757">+P728*$F727</f>
        <v>0</v>
      </c>
      <c r="Q727" s="653">
        <f t="shared" ref="Q727" si="12758">+Q728*$F727</f>
        <v>0</v>
      </c>
      <c r="R727" s="653">
        <f t="shared" ref="R727" si="12759">+R728*$F727</f>
        <v>0</v>
      </c>
      <c r="S727" s="653">
        <f t="shared" ref="S727" si="12760">+S728*$F727</f>
        <v>0</v>
      </c>
      <c r="T727" s="653">
        <f t="shared" ref="T727" si="12761">+T728*$F727</f>
        <v>0</v>
      </c>
      <c r="U727" s="653">
        <f t="shared" ref="U727" si="12762">+U728*$F727</f>
        <v>0</v>
      </c>
      <c r="V727" s="653">
        <f t="shared" ref="V727" si="12763">+V728*$F727</f>
        <v>0</v>
      </c>
      <c r="W727" s="653">
        <f t="shared" ref="W727" si="12764">+W728*$F727</f>
        <v>0</v>
      </c>
      <c r="X727" s="653">
        <f t="shared" ref="X727" si="12765">+X728*$F727</f>
        <v>0</v>
      </c>
      <c r="Y727" s="653">
        <f t="shared" ref="Y727" si="12766">+Y728*$F727</f>
        <v>0</v>
      </c>
      <c r="Z727" s="653">
        <f t="shared" ref="Z727" si="12767">+Z728*$F727</f>
        <v>0</v>
      </c>
      <c r="AA727" s="653">
        <f t="shared" ref="AA727" si="12768">+AA728*$F727</f>
        <v>0</v>
      </c>
      <c r="AB727" s="653">
        <f t="shared" ref="AB727" si="12769">+AB728*$F727</f>
        <v>0</v>
      </c>
      <c r="AC727" s="653">
        <f t="shared" ref="AC727" si="12770">+AC728*$F727</f>
        <v>0</v>
      </c>
      <c r="AD727" s="653">
        <f t="shared" ref="AD727" si="12771">+AD728*$F727</f>
        <v>0</v>
      </c>
      <c r="AE727" s="653">
        <f t="shared" ref="AE727" si="12772">+AE728*$F727</f>
        <v>0</v>
      </c>
      <c r="AF727" s="653">
        <f t="shared" ref="AF727" si="12773">+AF728*$F727</f>
        <v>0</v>
      </c>
      <c r="AG727" s="653">
        <f t="shared" ref="AG727" si="12774">+AG728*$F727</f>
        <v>0</v>
      </c>
      <c r="AH727" s="653">
        <f t="shared" ref="AH727" si="12775">+AH728*$F727</f>
        <v>0</v>
      </c>
      <c r="AI727" s="653">
        <f t="shared" ref="AI727" si="12776">+AI728*$F727</f>
        <v>0</v>
      </c>
      <c r="AJ727" s="653">
        <f t="shared" ref="AJ727" si="12777">+AJ728*$F727</f>
        <v>0</v>
      </c>
      <c r="AK727" s="653">
        <f t="shared" ref="AK727" si="12778">+AK728*$F727</f>
        <v>0</v>
      </c>
      <c r="AL727" s="653">
        <f t="shared" ref="AL727" si="12779">+AL728*$F727</f>
        <v>0</v>
      </c>
      <c r="AM727" s="653">
        <f t="shared" ref="AM727" si="12780">+AM728*$F727</f>
        <v>0</v>
      </c>
      <c r="AN727" s="653">
        <f t="shared" ref="AN727" si="12781">+AN728*$F727</f>
        <v>0</v>
      </c>
      <c r="AO727" s="653">
        <f t="shared" ref="AO727" si="12782">+AO728*$F727</f>
        <v>0</v>
      </c>
      <c r="AP727" s="653">
        <f t="shared" ref="AP727" si="12783">+AP728*$F727</f>
        <v>0</v>
      </c>
      <c r="AQ727" s="653">
        <f t="shared" ref="AQ727" si="12784">+AQ728*$F727</f>
        <v>0</v>
      </c>
      <c r="AR727" s="653">
        <f t="shared" ref="AR727" si="12785">+AR728*$F727</f>
        <v>0</v>
      </c>
      <c r="AS727" s="653">
        <f t="shared" ref="AS727" si="12786">+AS728*$F727</f>
        <v>0</v>
      </c>
      <c r="AT727" s="653">
        <f t="shared" ref="AT727" si="12787">+AT728*$F727</f>
        <v>0</v>
      </c>
      <c r="AU727" s="613">
        <f t="shared" si="11733"/>
        <v>0</v>
      </c>
      <c r="AV727" s="645">
        <f t="shared" si="11692"/>
        <v>0</v>
      </c>
      <c r="AW727" s="656" t="e">
        <f t="shared" si="11693"/>
        <v>#DIV/0!</v>
      </c>
      <c r="AX727" s="591"/>
    </row>
    <row r="728" spans="1:50" hidden="1" outlineLevel="1">
      <c r="A728" s="590"/>
      <c r="B728" s="636"/>
      <c r="C728" s="636"/>
      <c r="D728" s="651"/>
      <c r="E728" s="653"/>
      <c r="F728" s="640"/>
      <c r="G728" s="640">
        <f t="shared" si="11734"/>
        <v>1</v>
      </c>
      <c r="H728" s="658">
        <v>0</v>
      </c>
      <c r="I728" s="658">
        <v>0</v>
      </c>
      <c r="J728" s="658">
        <v>0</v>
      </c>
      <c r="K728" s="658">
        <v>0</v>
      </c>
      <c r="L728" s="658">
        <v>0</v>
      </c>
      <c r="M728" s="658">
        <v>0</v>
      </c>
      <c r="N728" s="658">
        <v>0</v>
      </c>
      <c r="O728" s="658">
        <v>0</v>
      </c>
      <c r="P728" s="658">
        <v>0</v>
      </c>
      <c r="Q728" s="658">
        <v>0</v>
      </c>
      <c r="R728" s="658">
        <v>0</v>
      </c>
      <c r="S728" s="658">
        <v>0</v>
      </c>
      <c r="T728" s="658">
        <v>0</v>
      </c>
      <c r="U728" s="658">
        <v>0</v>
      </c>
      <c r="V728" s="658">
        <v>0</v>
      </c>
      <c r="W728" s="658">
        <v>0</v>
      </c>
      <c r="X728" s="658">
        <v>0</v>
      </c>
      <c r="Y728" s="658">
        <v>0</v>
      </c>
      <c r="Z728" s="658">
        <v>0</v>
      </c>
      <c r="AA728" s="658">
        <v>0</v>
      </c>
      <c r="AB728" s="658">
        <v>1</v>
      </c>
      <c r="AC728" s="658">
        <v>0</v>
      </c>
      <c r="AD728" s="658">
        <v>0</v>
      </c>
      <c r="AE728" s="658">
        <v>0</v>
      </c>
      <c r="AF728" s="658">
        <v>0</v>
      </c>
      <c r="AG728" s="658">
        <v>0</v>
      </c>
      <c r="AH728" s="658">
        <v>0</v>
      </c>
      <c r="AI728" s="658">
        <v>0</v>
      </c>
      <c r="AJ728" s="658">
        <v>0</v>
      </c>
      <c r="AK728" s="658">
        <v>0</v>
      </c>
      <c r="AL728" s="658">
        <v>0</v>
      </c>
      <c r="AM728" s="658">
        <v>0</v>
      </c>
      <c r="AN728" s="658">
        <v>0</v>
      </c>
      <c r="AO728" s="658">
        <v>0</v>
      </c>
      <c r="AP728" s="658">
        <v>0</v>
      </c>
      <c r="AQ728" s="658">
        <v>0</v>
      </c>
      <c r="AR728" s="658">
        <v>0</v>
      </c>
      <c r="AS728" s="658">
        <v>0</v>
      </c>
      <c r="AT728" s="658">
        <v>0</v>
      </c>
      <c r="AU728" s="613">
        <f t="shared" si="11733"/>
        <v>1</v>
      </c>
      <c r="AV728" s="645">
        <f t="shared" si="11692"/>
        <v>1</v>
      </c>
      <c r="AW728" s="656" t="e">
        <f t="shared" si="11693"/>
        <v>#DIV/0!</v>
      </c>
      <c r="AX728" s="591"/>
    </row>
    <row r="729" spans="1:50" hidden="1" outlineLevel="1">
      <c r="A729" s="590"/>
      <c r="B729" s="636" t="s">
        <v>378</v>
      </c>
      <c r="C729" s="636" t="s">
        <v>887</v>
      </c>
      <c r="D729" s="651" t="s">
        <v>721</v>
      </c>
      <c r="E729" s="653"/>
      <c r="F729" s="640">
        <v>0</v>
      </c>
      <c r="G729" s="640">
        <f t="shared" si="11734"/>
        <v>0</v>
      </c>
      <c r="H729" s="653">
        <f t="shared" ref="H729" si="12788">+H730*$F729</f>
        <v>0</v>
      </c>
      <c r="I729" s="653">
        <f t="shared" ref="I729" si="12789">+I730*$F729</f>
        <v>0</v>
      </c>
      <c r="J729" s="653">
        <f t="shared" ref="J729" si="12790">+J730*$F729</f>
        <v>0</v>
      </c>
      <c r="K729" s="653">
        <f t="shared" ref="K729" si="12791">+K730*$F729</f>
        <v>0</v>
      </c>
      <c r="L729" s="653">
        <f t="shared" ref="L729" si="12792">+L730*$F729</f>
        <v>0</v>
      </c>
      <c r="M729" s="653">
        <f t="shared" ref="M729" si="12793">+M730*$F729</f>
        <v>0</v>
      </c>
      <c r="N729" s="653">
        <f t="shared" ref="N729" si="12794">+N730*$F729</f>
        <v>0</v>
      </c>
      <c r="O729" s="653">
        <f t="shared" ref="O729" si="12795">+O730*$F729</f>
        <v>0</v>
      </c>
      <c r="P729" s="653">
        <f t="shared" ref="P729" si="12796">+P730*$F729</f>
        <v>0</v>
      </c>
      <c r="Q729" s="653">
        <f t="shared" ref="Q729" si="12797">+Q730*$F729</f>
        <v>0</v>
      </c>
      <c r="R729" s="653">
        <f t="shared" ref="R729" si="12798">+R730*$F729</f>
        <v>0</v>
      </c>
      <c r="S729" s="653">
        <f t="shared" ref="S729" si="12799">+S730*$F729</f>
        <v>0</v>
      </c>
      <c r="T729" s="653">
        <f t="shared" ref="T729" si="12800">+T730*$F729</f>
        <v>0</v>
      </c>
      <c r="U729" s="653">
        <f t="shared" ref="U729" si="12801">+U730*$F729</f>
        <v>0</v>
      </c>
      <c r="V729" s="653">
        <f t="shared" ref="V729" si="12802">+V730*$F729</f>
        <v>0</v>
      </c>
      <c r="W729" s="653">
        <f t="shared" ref="W729" si="12803">+W730*$F729</f>
        <v>0</v>
      </c>
      <c r="X729" s="653">
        <f t="shared" ref="X729" si="12804">+X730*$F729</f>
        <v>0</v>
      </c>
      <c r="Y729" s="653">
        <f t="shared" ref="Y729" si="12805">+Y730*$F729</f>
        <v>0</v>
      </c>
      <c r="Z729" s="653">
        <f t="shared" ref="Z729" si="12806">+Z730*$F729</f>
        <v>0</v>
      </c>
      <c r="AA729" s="653">
        <f t="shared" ref="AA729" si="12807">+AA730*$F729</f>
        <v>0</v>
      </c>
      <c r="AB729" s="653">
        <f t="shared" ref="AB729" si="12808">+AB730*$F729</f>
        <v>0</v>
      </c>
      <c r="AC729" s="653">
        <f t="shared" ref="AC729" si="12809">+AC730*$F729</f>
        <v>0</v>
      </c>
      <c r="AD729" s="653">
        <f t="shared" ref="AD729" si="12810">+AD730*$F729</f>
        <v>0</v>
      </c>
      <c r="AE729" s="653">
        <f t="shared" ref="AE729" si="12811">+AE730*$F729</f>
        <v>0</v>
      </c>
      <c r="AF729" s="653">
        <f t="shared" ref="AF729" si="12812">+AF730*$F729</f>
        <v>0</v>
      </c>
      <c r="AG729" s="653">
        <f t="shared" ref="AG729" si="12813">+AG730*$F729</f>
        <v>0</v>
      </c>
      <c r="AH729" s="653">
        <f t="shared" ref="AH729" si="12814">+AH730*$F729</f>
        <v>0</v>
      </c>
      <c r="AI729" s="653">
        <f t="shared" ref="AI729" si="12815">+AI730*$F729</f>
        <v>0</v>
      </c>
      <c r="AJ729" s="653">
        <f t="shared" ref="AJ729" si="12816">+AJ730*$F729</f>
        <v>0</v>
      </c>
      <c r="AK729" s="653">
        <f t="shared" ref="AK729" si="12817">+AK730*$F729</f>
        <v>0</v>
      </c>
      <c r="AL729" s="653">
        <f t="shared" ref="AL729" si="12818">+AL730*$F729</f>
        <v>0</v>
      </c>
      <c r="AM729" s="653">
        <f t="shared" ref="AM729" si="12819">+AM730*$F729</f>
        <v>0</v>
      </c>
      <c r="AN729" s="653">
        <f t="shared" ref="AN729" si="12820">+AN730*$F729</f>
        <v>0</v>
      </c>
      <c r="AO729" s="653">
        <f t="shared" ref="AO729" si="12821">+AO730*$F729</f>
        <v>0</v>
      </c>
      <c r="AP729" s="653">
        <f t="shared" ref="AP729" si="12822">+AP730*$F729</f>
        <v>0</v>
      </c>
      <c r="AQ729" s="653">
        <f t="shared" ref="AQ729" si="12823">+AQ730*$F729</f>
        <v>0</v>
      </c>
      <c r="AR729" s="653">
        <f t="shared" ref="AR729" si="12824">+AR730*$F729</f>
        <v>0</v>
      </c>
      <c r="AS729" s="653">
        <f t="shared" ref="AS729" si="12825">+AS730*$F729</f>
        <v>0</v>
      </c>
      <c r="AT729" s="653">
        <f t="shared" ref="AT729" si="12826">+AT730*$F729</f>
        <v>0</v>
      </c>
      <c r="AU729" s="613">
        <f t="shared" si="11733"/>
        <v>0</v>
      </c>
      <c r="AV729" s="645">
        <f t="shared" si="11692"/>
        <v>0</v>
      </c>
      <c r="AW729" s="656" t="e">
        <f t="shared" si="11693"/>
        <v>#DIV/0!</v>
      </c>
      <c r="AX729" s="591"/>
    </row>
    <row r="730" spans="1:50" hidden="1" outlineLevel="1">
      <c r="A730" s="590"/>
      <c r="B730" s="636"/>
      <c r="C730" s="636"/>
      <c r="D730" s="651"/>
      <c r="E730" s="653"/>
      <c r="F730" s="640"/>
      <c r="G730" s="640">
        <f t="shared" si="11734"/>
        <v>1</v>
      </c>
      <c r="H730" s="658">
        <v>0</v>
      </c>
      <c r="I730" s="658">
        <v>0</v>
      </c>
      <c r="J730" s="658">
        <v>0</v>
      </c>
      <c r="K730" s="658">
        <v>0</v>
      </c>
      <c r="L730" s="658">
        <v>0</v>
      </c>
      <c r="M730" s="658">
        <v>0</v>
      </c>
      <c r="N730" s="658">
        <v>0</v>
      </c>
      <c r="O730" s="658">
        <v>0</v>
      </c>
      <c r="P730" s="658">
        <v>0</v>
      </c>
      <c r="Q730" s="658">
        <v>0</v>
      </c>
      <c r="R730" s="658">
        <v>0</v>
      </c>
      <c r="S730" s="658">
        <v>0</v>
      </c>
      <c r="T730" s="658">
        <v>0</v>
      </c>
      <c r="U730" s="658">
        <v>0</v>
      </c>
      <c r="V730" s="658">
        <v>0</v>
      </c>
      <c r="W730" s="658">
        <v>0</v>
      </c>
      <c r="X730" s="658">
        <v>0</v>
      </c>
      <c r="Y730" s="658">
        <v>0</v>
      </c>
      <c r="Z730" s="658">
        <v>0</v>
      </c>
      <c r="AA730" s="658">
        <v>0</v>
      </c>
      <c r="AB730" s="658">
        <v>1</v>
      </c>
      <c r="AC730" s="658">
        <v>0</v>
      </c>
      <c r="AD730" s="658">
        <v>0</v>
      </c>
      <c r="AE730" s="658">
        <v>0</v>
      </c>
      <c r="AF730" s="658">
        <v>0</v>
      </c>
      <c r="AG730" s="658">
        <v>0</v>
      </c>
      <c r="AH730" s="658">
        <v>0</v>
      </c>
      <c r="AI730" s="658">
        <v>0</v>
      </c>
      <c r="AJ730" s="658">
        <v>0</v>
      </c>
      <c r="AK730" s="658">
        <v>0</v>
      </c>
      <c r="AL730" s="658">
        <v>0</v>
      </c>
      <c r="AM730" s="658">
        <v>0</v>
      </c>
      <c r="AN730" s="658">
        <v>0</v>
      </c>
      <c r="AO730" s="658">
        <v>0</v>
      </c>
      <c r="AP730" s="658">
        <v>0</v>
      </c>
      <c r="AQ730" s="658">
        <v>0</v>
      </c>
      <c r="AR730" s="658">
        <v>0</v>
      </c>
      <c r="AS730" s="658">
        <v>0</v>
      </c>
      <c r="AT730" s="658">
        <v>0</v>
      </c>
      <c r="AU730" s="613">
        <f t="shared" si="11733"/>
        <v>1</v>
      </c>
      <c r="AV730" s="645">
        <f t="shared" si="11692"/>
        <v>1</v>
      </c>
      <c r="AW730" s="656" t="e">
        <f t="shared" si="11693"/>
        <v>#DIV/0!</v>
      </c>
      <c r="AX730" s="591"/>
    </row>
    <row r="731" spans="1:50" hidden="1" outlineLevel="1">
      <c r="A731" s="590"/>
      <c r="B731" s="636" t="s">
        <v>378</v>
      </c>
      <c r="C731" s="636" t="s">
        <v>888</v>
      </c>
      <c r="D731" s="651" t="s">
        <v>706</v>
      </c>
      <c r="E731" s="653"/>
      <c r="F731" s="640">
        <v>93990.747555575217</v>
      </c>
      <c r="G731" s="640">
        <f t="shared" si="11734"/>
        <v>93990.747555575217</v>
      </c>
      <c r="H731" s="653">
        <f t="shared" ref="H731" si="12827">+H732*$F731</f>
        <v>0</v>
      </c>
      <c r="I731" s="653">
        <f t="shared" ref="I731" si="12828">+I732*$F731</f>
        <v>0</v>
      </c>
      <c r="J731" s="653">
        <f t="shared" ref="J731" si="12829">+J732*$F731</f>
        <v>0</v>
      </c>
      <c r="K731" s="653">
        <f t="shared" ref="K731" si="12830">+K732*$F731</f>
        <v>0</v>
      </c>
      <c r="L731" s="653">
        <f t="shared" ref="L731" si="12831">+L732*$F731</f>
        <v>0</v>
      </c>
      <c r="M731" s="653">
        <f t="shared" ref="M731" si="12832">+M732*$F731</f>
        <v>0</v>
      </c>
      <c r="N731" s="653">
        <f t="shared" ref="N731" si="12833">+N732*$F731</f>
        <v>0</v>
      </c>
      <c r="O731" s="653">
        <f t="shared" ref="O731" si="12834">+O732*$F731</f>
        <v>0</v>
      </c>
      <c r="P731" s="653">
        <f t="shared" ref="P731" si="12835">+P732*$F731</f>
        <v>0</v>
      </c>
      <c r="Q731" s="653">
        <f t="shared" ref="Q731" si="12836">+Q732*$F731</f>
        <v>0</v>
      </c>
      <c r="R731" s="653">
        <f t="shared" ref="R731" si="12837">+R732*$F731</f>
        <v>0</v>
      </c>
      <c r="S731" s="653">
        <f t="shared" ref="S731" si="12838">+S732*$F731</f>
        <v>0</v>
      </c>
      <c r="T731" s="653">
        <f t="shared" ref="T731" si="12839">+T732*$F731</f>
        <v>0</v>
      </c>
      <c r="U731" s="653">
        <f t="shared" ref="U731" si="12840">+U732*$F731</f>
        <v>0</v>
      </c>
      <c r="V731" s="653">
        <f t="shared" ref="V731" si="12841">+V732*$F731</f>
        <v>0</v>
      </c>
      <c r="W731" s="653">
        <f t="shared" ref="W731" si="12842">+W732*$F731</f>
        <v>0</v>
      </c>
      <c r="X731" s="653">
        <f t="shared" ref="X731" si="12843">+X732*$F731</f>
        <v>0</v>
      </c>
      <c r="Y731" s="653">
        <f t="shared" ref="Y731" si="12844">+Y732*$F731</f>
        <v>0</v>
      </c>
      <c r="Z731" s="653">
        <f t="shared" ref="Z731" si="12845">+Z732*$F731</f>
        <v>6579.3523288902661</v>
      </c>
      <c r="AA731" s="653">
        <f t="shared" ref="AA731" si="12846">+AA732*$F731</f>
        <v>87411.395226684952</v>
      </c>
      <c r="AB731" s="653">
        <f t="shared" ref="AB731" si="12847">+AB732*$F731</f>
        <v>0</v>
      </c>
      <c r="AC731" s="653">
        <f t="shared" ref="AC731" si="12848">+AC732*$F731</f>
        <v>0</v>
      </c>
      <c r="AD731" s="653">
        <f t="shared" ref="AD731" si="12849">+AD732*$F731</f>
        <v>0</v>
      </c>
      <c r="AE731" s="653">
        <f t="shared" ref="AE731" si="12850">+AE732*$F731</f>
        <v>0</v>
      </c>
      <c r="AF731" s="653">
        <f t="shared" ref="AF731" si="12851">+AF732*$F731</f>
        <v>0</v>
      </c>
      <c r="AG731" s="653">
        <f t="shared" ref="AG731" si="12852">+AG732*$F731</f>
        <v>0</v>
      </c>
      <c r="AH731" s="653">
        <f t="shared" ref="AH731" si="12853">+AH732*$F731</f>
        <v>0</v>
      </c>
      <c r="AI731" s="653">
        <f t="shared" ref="AI731" si="12854">+AI732*$F731</f>
        <v>0</v>
      </c>
      <c r="AJ731" s="653">
        <f t="shared" ref="AJ731" si="12855">+AJ732*$F731</f>
        <v>0</v>
      </c>
      <c r="AK731" s="653">
        <f t="shared" ref="AK731" si="12856">+AK732*$F731</f>
        <v>0</v>
      </c>
      <c r="AL731" s="653">
        <f t="shared" ref="AL731" si="12857">+AL732*$F731</f>
        <v>0</v>
      </c>
      <c r="AM731" s="653">
        <f t="shared" ref="AM731" si="12858">+AM732*$F731</f>
        <v>0</v>
      </c>
      <c r="AN731" s="653">
        <f t="shared" ref="AN731" si="12859">+AN732*$F731</f>
        <v>0</v>
      </c>
      <c r="AO731" s="653">
        <f t="shared" ref="AO731" si="12860">+AO732*$F731</f>
        <v>0</v>
      </c>
      <c r="AP731" s="653">
        <f t="shared" ref="AP731" si="12861">+AP732*$F731</f>
        <v>0</v>
      </c>
      <c r="AQ731" s="653">
        <f t="shared" ref="AQ731" si="12862">+AQ732*$F731</f>
        <v>0</v>
      </c>
      <c r="AR731" s="653">
        <f t="shared" ref="AR731" si="12863">+AR732*$F731</f>
        <v>0</v>
      </c>
      <c r="AS731" s="653">
        <f t="shared" ref="AS731" si="12864">+AS732*$F731</f>
        <v>0</v>
      </c>
      <c r="AT731" s="653">
        <f t="shared" ref="AT731" si="12865">+AT732*$F731</f>
        <v>0</v>
      </c>
      <c r="AU731" s="613">
        <f t="shared" si="11733"/>
        <v>93990.747555575217</v>
      </c>
      <c r="AV731" s="645">
        <f t="shared" si="11692"/>
        <v>0</v>
      </c>
      <c r="AW731" s="656">
        <f t="shared" si="11693"/>
        <v>0</v>
      </c>
      <c r="AX731" s="591"/>
    </row>
    <row r="732" spans="1:50" hidden="1" outlineLevel="1">
      <c r="A732" s="590"/>
      <c r="B732" s="636"/>
      <c r="C732" s="636"/>
      <c r="D732" s="651"/>
      <c r="E732" s="653"/>
      <c r="F732" s="640"/>
      <c r="G732" s="640">
        <f t="shared" si="11734"/>
        <v>1</v>
      </c>
      <c r="H732" s="658">
        <v>0</v>
      </c>
      <c r="I732" s="658">
        <v>0</v>
      </c>
      <c r="J732" s="658">
        <v>0</v>
      </c>
      <c r="K732" s="658">
        <v>0</v>
      </c>
      <c r="L732" s="658">
        <v>0</v>
      </c>
      <c r="M732" s="658">
        <v>0</v>
      </c>
      <c r="N732" s="658">
        <v>0</v>
      </c>
      <c r="O732" s="658">
        <v>0</v>
      </c>
      <c r="P732" s="658">
        <v>0</v>
      </c>
      <c r="Q732" s="658">
        <v>0</v>
      </c>
      <c r="R732" s="658">
        <v>0</v>
      </c>
      <c r="S732" s="658">
        <v>0</v>
      </c>
      <c r="T732" s="658">
        <v>0</v>
      </c>
      <c r="U732" s="658">
        <v>0</v>
      </c>
      <c r="V732" s="658">
        <v>0</v>
      </c>
      <c r="W732" s="658">
        <v>0</v>
      </c>
      <c r="X732" s="658">
        <v>0</v>
      </c>
      <c r="Y732" s="658">
        <v>0</v>
      </c>
      <c r="Z732" s="658">
        <v>7.0000000000000007E-2</v>
      </c>
      <c r="AA732" s="658">
        <v>0.92999999999999994</v>
      </c>
      <c r="AB732" s="658">
        <v>0</v>
      </c>
      <c r="AC732" s="658">
        <v>0</v>
      </c>
      <c r="AD732" s="658">
        <v>0</v>
      </c>
      <c r="AE732" s="658">
        <v>0</v>
      </c>
      <c r="AF732" s="658">
        <v>0</v>
      </c>
      <c r="AG732" s="658">
        <v>0</v>
      </c>
      <c r="AH732" s="658">
        <v>0</v>
      </c>
      <c r="AI732" s="658">
        <v>0</v>
      </c>
      <c r="AJ732" s="658">
        <v>0</v>
      </c>
      <c r="AK732" s="658">
        <v>0</v>
      </c>
      <c r="AL732" s="658">
        <v>0</v>
      </c>
      <c r="AM732" s="658">
        <v>0</v>
      </c>
      <c r="AN732" s="658">
        <v>0</v>
      </c>
      <c r="AO732" s="658">
        <v>0</v>
      </c>
      <c r="AP732" s="658">
        <v>0</v>
      </c>
      <c r="AQ732" s="658">
        <v>0</v>
      </c>
      <c r="AR732" s="658">
        <v>0</v>
      </c>
      <c r="AS732" s="658">
        <v>0</v>
      </c>
      <c r="AT732" s="658">
        <v>0</v>
      </c>
      <c r="AU732" s="613">
        <f t="shared" si="11733"/>
        <v>1</v>
      </c>
      <c r="AV732" s="645">
        <f t="shared" si="11692"/>
        <v>1</v>
      </c>
      <c r="AW732" s="656" t="e">
        <f t="shared" si="11693"/>
        <v>#DIV/0!</v>
      </c>
      <c r="AX732" s="591"/>
    </row>
    <row r="733" spans="1:50" hidden="1" outlineLevel="1">
      <c r="A733" s="590"/>
      <c r="B733" s="636" t="s">
        <v>378</v>
      </c>
      <c r="C733" s="636" t="s">
        <v>889</v>
      </c>
      <c r="D733" s="651" t="s">
        <v>704</v>
      </c>
      <c r="E733" s="653"/>
      <c r="F733" s="640">
        <v>272125.97699745506</v>
      </c>
      <c r="G733" s="640">
        <f t="shared" si="11734"/>
        <v>272125.97699745506</v>
      </c>
      <c r="H733" s="653">
        <f t="shared" ref="H733" si="12866">+H734*$F733</f>
        <v>0</v>
      </c>
      <c r="I733" s="653">
        <f t="shared" ref="I733" si="12867">+I734*$F733</f>
        <v>0</v>
      </c>
      <c r="J733" s="653">
        <f t="shared" ref="J733" si="12868">+J734*$F733</f>
        <v>0</v>
      </c>
      <c r="K733" s="653">
        <f t="shared" ref="K733" si="12869">+K734*$F733</f>
        <v>0</v>
      </c>
      <c r="L733" s="653">
        <f t="shared" ref="L733" si="12870">+L734*$F733</f>
        <v>0</v>
      </c>
      <c r="M733" s="653">
        <f t="shared" ref="M733" si="12871">+M734*$F733</f>
        <v>0</v>
      </c>
      <c r="N733" s="653">
        <f t="shared" ref="N733" si="12872">+N734*$F733</f>
        <v>0</v>
      </c>
      <c r="O733" s="653">
        <f t="shared" ref="O733" si="12873">+O734*$F733</f>
        <v>0</v>
      </c>
      <c r="P733" s="653">
        <f t="shared" ref="P733" si="12874">+P734*$F733</f>
        <v>0</v>
      </c>
      <c r="Q733" s="653">
        <f t="shared" ref="Q733" si="12875">+Q734*$F733</f>
        <v>0</v>
      </c>
      <c r="R733" s="653">
        <f t="shared" ref="R733" si="12876">+R734*$F733</f>
        <v>0</v>
      </c>
      <c r="S733" s="653">
        <f t="shared" ref="S733" si="12877">+S734*$F733</f>
        <v>0</v>
      </c>
      <c r="T733" s="653">
        <f t="shared" ref="T733" si="12878">+T734*$F733</f>
        <v>0</v>
      </c>
      <c r="U733" s="653">
        <f t="shared" ref="U733" si="12879">+U734*$F733</f>
        <v>0</v>
      </c>
      <c r="V733" s="653">
        <f t="shared" ref="V733" si="12880">+V734*$F733</f>
        <v>0</v>
      </c>
      <c r="W733" s="653">
        <f t="shared" ref="W733" si="12881">+W734*$F733</f>
        <v>0</v>
      </c>
      <c r="X733" s="653">
        <f t="shared" ref="X733" si="12882">+X734*$F733</f>
        <v>0</v>
      </c>
      <c r="Y733" s="653">
        <f t="shared" ref="Y733" si="12883">+Y734*$F733</f>
        <v>0</v>
      </c>
      <c r="Z733" s="653">
        <f t="shared" ref="Z733" si="12884">+Z734*$F733</f>
        <v>16327.558619847303</v>
      </c>
      <c r="AA733" s="653">
        <f t="shared" ref="AA733" si="12885">+AA734*$F733</f>
        <v>228585.82067786227</v>
      </c>
      <c r="AB733" s="653">
        <f t="shared" ref="AB733" si="12886">+AB734*$F733</f>
        <v>27212.5976997455</v>
      </c>
      <c r="AC733" s="653">
        <f t="shared" ref="AC733" si="12887">+AC734*$F733</f>
        <v>0</v>
      </c>
      <c r="AD733" s="653">
        <f t="shared" ref="AD733" si="12888">+AD734*$F733</f>
        <v>0</v>
      </c>
      <c r="AE733" s="653">
        <f t="shared" ref="AE733" si="12889">+AE734*$F733</f>
        <v>0</v>
      </c>
      <c r="AF733" s="653">
        <f t="shared" ref="AF733" si="12890">+AF734*$F733</f>
        <v>0</v>
      </c>
      <c r="AG733" s="653">
        <f t="shared" ref="AG733" si="12891">+AG734*$F733</f>
        <v>0</v>
      </c>
      <c r="AH733" s="653">
        <f t="shared" ref="AH733" si="12892">+AH734*$F733</f>
        <v>0</v>
      </c>
      <c r="AI733" s="653">
        <f t="shared" ref="AI733" si="12893">+AI734*$F733</f>
        <v>0</v>
      </c>
      <c r="AJ733" s="653">
        <f t="shared" ref="AJ733" si="12894">+AJ734*$F733</f>
        <v>0</v>
      </c>
      <c r="AK733" s="653">
        <f t="shared" ref="AK733" si="12895">+AK734*$F733</f>
        <v>0</v>
      </c>
      <c r="AL733" s="653">
        <f t="shared" ref="AL733" si="12896">+AL734*$F733</f>
        <v>0</v>
      </c>
      <c r="AM733" s="653">
        <f t="shared" ref="AM733" si="12897">+AM734*$F733</f>
        <v>0</v>
      </c>
      <c r="AN733" s="653">
        <f t="shared" ref="AN733" si="12898">+AN734*$F733</f>
        <v>0</v>
      </c>
      <c r="AO733" s="653">
        <f t="shared" ref="AO733" si="12899">+AO734*$F733</f>
        <v>0</v>
      </c>
      <c r="AP733" s="653">
        <f t="shared" ref="AP733" si="12900">+AP734*$F733</f>
        <v>0</v>
      </c>
      <c r="AQ733" s="653">
        <f t="shared" ref="AQ733" si="12901">+AQ734*$F733</f>
        <v>0</v>
      </c>
      <c r="AR733" s="653">
        <f t="shared" ref="AR733" si="12902">+AR734*$F733</f>
        <v>0</v>
      </c>
      <c r="AS733" s="653">
        <f t="shared" ref="AS733" si="12903">+AS734*$F733</f>
        <v>0</v>
      </c>
      <c r="AT733" s="653">
        <f t="shared" ref="AT733" si="12904">+AT734*$F733</f>
        <v>0</v>
      </c>
      <c r="AU733" s="613">
        <f t="shared" si="11733"/>
        <v>272125.97699745506</v>
      </c>
      <c r="AV733" s="645">
        <f t="shared" si="11692"/>
        <v>0</v>
      </c>
      <c r="AW733" s="656">
        <f t="shared" si="11693"/>
        <v>0</v>
      </c>
      <c r="AX733" s="591"/>
    </row>
    <row r="734" spans="1:50" hidden="1" outlineLevel="1">
      <c r="A734" s="590"/>
      <c r="B734" s="636"/>
      <c r="C734" s="636"/>
      <c r="D734" s="651"/>
      <c r="E734" s="653"/>
      <c r="F734" s="640"/>
      <c r="G734" s="640">
        <f t="shared" si="11734"/>
        <v>1</v>
      </c>
      <c r="H734" s="658">
        <v>0</v>
      </c>
      <c r="I734" s="658">
        <v>0</v>
      </c>
      <c r="J734" s="658">
        <v>0</v>
      </c>
      <c r="K734" s="658">
        <v>0</v>
      </c>
      <c r="L734" s="658">
        <v>0</v>
      </c>
      <c r="M734" s="658">
        <v>0</v>
      </c>
      <c r="N734" s="658">
        <v>0</v>
      </c>
      <c r="O734" s="658">
        <v>0</v>
      </c>
      <c r="P734" s="658">
        <v>0</v>
      </c>
      <c r="Q734" s="658">
        <v>0</v>
      </c>
      <c r="R734" s="658">
        <v>0</v>
      </c>
      <c r="S734" s="658">
        <v>0</v>
      </c>
      <c r="T734" s="658">
        <v>0</v>
      </c>
      <c r="U734" s="658">
        <v>0</v>
      </c>
      <c r="V734" s="658">
        <v>0</v>
      </c>
      <c r="W734" s="658">
        <v>0</v>
      </c>
      <c r="X734" s="658">
        <v>0</v>
      </c>
      <c r="Y734" s="658">
        <v>0</v>
      </c>
      <c r="Z734" s="658">
        <v>0.06</v>
      </c>
      <c r="AA734" s="658">
        <v>0.84000000000000008</v>
      </c>
      <c r="AB734" s="658">
        <v>9.9999999999999978E-2</v>
      </c>
      <c r="AC734" s="658">
        <v>0</v>
      </c>
      <c r="AD734" s="658">
        <v>0</v>
      </c>
      <c r="AE734" s="658">
        <v>0</v>
      </c>
      <c r="AF734" s="658">
        <v>0</v>
      </c>
      <c r="AG734" s="658">
        <v>0</v>
      </c>
      <c r="AH734" s="658">
        <v>0</v>
      </c>
      <c r="AI734" s="658">
        <v>0</v>
      </c>
      <c r="AJ734" s="658">
        <v>0</v>
      </c>
      <c r="AK734" s="658">
        <v>0</v>
      </c>
      <c r="AL734" s="658">
        <v>0</v>
      </c>
      <c r="AM734" s="658">
        <v>0</v>
      </c>
      <c r="AN734" s="658">
        <v>0</v>
      </c>
      <c r="AO734" s="658">
        <v>0</v>
      </c>
      <c r="AP734" s="658">
        <v>0</v>
      </c>
      <c r="AQ734" s="658">
        <v>0</v>
      </c>
      <c r="AR734" s="658">
        <v>0</v>
      </c>
      <c r="AS734" s="658">
        <v>0</v>
      </c>
      <c r="AT734" s="658">
        <v>0</v>
      </c>
      <c r="AU734" s="613">
        <f t="shared" si="11733"/>
        <v>1</v>
      </c>
      <c r="AV734" s="645">
        <f t="shared" si="11692"/>
        <v>1</v>
      </c>
      <c r="AW734" s="656" t="e">
        <f t="shared" si="11693"/>
        <v>#DIV/0!</v>
      </c>
      <c r="AX734" s="591"/>
    </row>
    <row r="735" spans="1:50" hidden="1" outlineLevel="1">
      <c r="A735" s="590"/>
      <c r="B735" s="636" t="s">
        <v>378</v>
      </c>
      <c r="C735" s="636" t="s">
        <v>890</v>
      </c>
      <c r="D735" s="651" t="s">
        <v>770</v>
      </c>
      <c r="E735" s="653"/>
      <c r="F735" s="640">
        <v>195489.61009354651</v>
      </c>
      <c r="G735" s="640">
        <f t="shared" si="11734"/>
        <v>195489.61009354651</v>
      </c>
      <c r="H735" s="653">
        <f t="shared" ref="H735" si="12905">+H736*$F735</f>
        <v>0</v>
      </c>
      <c r="I735" s="653">
        <f t="shared" ref="I735" si="12906">+I736*$F735</f>
        <v>0</v>
      </c>
      <c r="J735" s="653">
        <f t="shared" ref="J735" si="12907">+J736*$F735</f>
        <v>0</v>
      </c>
      <c r="K735" s="653">
        <f t="shared" ref="K735" si="12908">+K736*$F735</f>
        <v>0</v>
      </c>
      <c r="L735" s="653">
        <f t="shared" ref="L735" si="12909">+L736*$F735</f>
        <v>0</v>
      </c>
      <c r="M735" s="653">
        <f t="shared" ref="M735" si="12910">+M736*$F735</f>
        <v>0</v>
      </c>
      <c r="N735" s="653">
        <f t="shared" ref="N735" si="12911">+N736*$F735</f>
        <v>0</v>
      </c>
      <c r="O735" s="653">
        <f t="shared" ref="O735" si="12912">+O736*$F735</f>
        <v>0</v>
      </c>
      <c r="P735" s="653">
        <f t="shared" ref="P735" si="12913">+P736*$F735</f>
        <v>0</v>
      </c>
      <c r="Q735" s="653">
        <f t="shared" ref="Q735" si="12914">+Q736*$F735</f>
        <v>0</v>
      </c>
      <c r="R735" s="653">
        <f t="shared" ref="R735" si="12915">+R736*$F735</f>
        <v>0</v>
      </c>
      <c r="S735" s="653">
        <f t="shared" ref="S735" si="12916">+S736*$F735</f>
        <v>0</v>
      </c>
      <c r="T735" s="653">
        <f t="shared" ref="T735" si="12917">+T736*$F735</f>
        <v>0</v>
      </c>
      <c r="U735" s="653">
        <f t="shared" ref="U735" si="12918">+U736*$F735</f>
        <v>0</v>
      </c>
      <c r="V735" s="653">
        <f t="shared" ref="V735" si="12919">+V736*$F735</f>
        <v>0</v>
      </c>
      <c r="W735" s="653">
        <f t="shared" ref="W735" si="12920">+W736*$F735</f>
        <v>0</v>
      </c>
      <c r="X735" s="653">
        <f t="shared" ref="X735" si="12921">+X736*$F735</f>
        <v>0</v>
      </c>
      <c r="Y735" s="653">
        <f t="shared" ref="Y735" si="12922">+Y736*$F735</f>
        <v>0</v>
      </c>
      <c r="Z735" s="653">
        <f t="shared" ref="Z735" si="12923">+Z736*$F735</f>
        <v>0</v>
      </c>
      <c r="AA735" s="653">
        <f t="shared" ref="AA735" si="12924">+AA736*$F735</f>
        <v>0</v>
      </c>
      <c r="AB735" s="653">
        <f t="shared" ref="AB735" si="12925">+AB736*$F735</f>
        <v>195489.61009354651</v>
      </c>
      <c r="AC735" s="653">
        <f t="shared" ref="AC735" si="12926">+AC736*$F735</f>
        <v>0</v>
      </c>
      <c r="AD735" s="653">
        <f t="shared" ref="AD735" si="12927">+AD736*$F735</f>
        <v>0</v>
      </c>
      <c r="AE735" s="653">
        <f t="shared" ref="AE735" si="12928">+AE736*$F735</f>
        <v>0</v>
      </c>
      <c r="AF735" s="653">
        <f t="shared" ref="AF735" si="12929">+AF736*$F735</f>
        <v>0</v>
      </c>
      <c r="AG735" s="653">
        <f t="shared" ref="AG735" si="12930">+AG736*$F735</f>
        <v>0</v>
      </c>
      <c r="AH735" s="653">
        <f t="shared" ref="AH735" si="12931">+AH736*$F735</f>
        <v>0</v>
      </c>
      <c r="AI735" s="653">
        <f t="shared" ref="AI735" si="12932">+AI736*$F735</f>
        <v>0</v>
      </c>
      <c r="AJ735" s="653">
        <f t="shared" ref="AJ735" si="12933">+AJ736*$F735</f>
        <v>0</v>
      </c>
      <c r="AK735" s="653">
        <f t="shared" ref="AK735" si="12934">+AK736*$F735</f>
        <v>0</v>
      </c>
      <c r="AL735" s="653">
        <f t="shared" ref="AL735" si="12935">+AL736*$F735</f>
        <v>0</v>
      </c>
      <c r="AM735" s="653">
        <f t="shared" ref="AM735" si="12936">+AM736*$F735</f>
        <v>0</v>
      </c>
      <c r="AN735" s="653">
        <f t="shared" ref="AN735" si="12937">+AN736*$F735</f>
        <v>0</v>
      </c>
      <c r="AO735" s="653">
        <f t="shared" ref="AO735" si="12938">+AO736*$F735</f>
        <v>0</v>
      </c>
      <c r="AP735" s="653">
        <f t="shared" ref="AP735" si="12939">+AP736*$F735</f>
        <v>0</v>
      </c>
      <c r="AQ735" s="653">
        <f t="shared" ref="AQ735" si="12940">+AQ736*$F735</f>
        <v>0</v>
      </c>
      <c r="AR735" s="653">
        <f t="shared" ref="AR735" si="12941">+AR736*$F735</f>
        <v>0</v>
      </c>
      <c r="AS735" s="653">
        <f t="shared" ref="AS735" si="12942">+AS736*$F735</f>
        <v>0</v>
      </c>
      <c r="AT735" s="653">
        <f t="shared" ref="AT735" si="12943">+AT736*$F735</f>
        <v>0</v>
      </c>
      <c r="AU735" s="613">
        <f t="shared" si="11733"/>
        <v>195489.61009354651</v>
      </c>
      <c r="AV735" s="645">
        <f t="shared" si="11692"/>
        <v>0</v>
      </c>
      <c r="AW735" s="656">
        <f t="shared" si="11693"/>
        <v>0</v>
      </c>
      <c r="AX735" s="591"/>
    </row>
    <row r="736" spans="1:50" hidden="1" outlineLevel="1">
      <c r="A736" s="590"/>
      <c r="B736" s="636"/>
      <c r="C736" s="636"/>
      <c r="D736" s="651"/>
      <c r="E736" s="653"/>
      <c r="F736" s="640"/>
      <c r="G736" s="640">
        <f t="shared" si="11734"/>
        <v>1</v>
      </c>
      <c r="H736" s="658">
        <v>0</v>
      </c>
      <c r="I736" s="658">
        <v>0</v>
      </c>
      <c r="J736" s="658">
        <v>0</v>
      </c>
      <c r="K736" s="658">
        <v>0</v>
      </c>
      <c r="L736" s="658">
        <v>0</v>
      </c>
      <c r="M736" s="658">
        <v>0</v>
      </c>
      <c r="N736" s="658">
        <v>0</v>
      </c>
      <c r="O736" s="658">
        <v>0</v>
      </c>
      <c r="P736" s="658">
        <v>0</v>
      </c>
      <c r="Q736" s="658">
        <v>0</v>
      </c>
      <c r="R736" s="658">
        <v>0</v>
      </c>
      <c r="S736" s="658">
        <v>0</v>
      </c>
      <c r="T736" s="658">
        <v>0</v>
      </c>
      <c r="U736" s="658">
        <v>0</v>
      </c>
      <c r="V736" s="658">
        <v>0</v>
      </c>
      <c r="W736" s="658">
        <v>0</v>
      </c>
      <c r="X736" s="658">
        <v>0</v>
      </c>
      <c r="Y736" s="658">
        <v>0</v>
      </c>
      <c r="Z736" s="658">
        <v>0</v>
      </c>
      <c r="AA736" s="658">
        <v>0</v>
      </c>
      <c r="AB736" s="658">
        <v>1</v>
      </c>
      <c r="AC736" s="658">
        <v>0</v>
      </c>
      <c r="AD736" s="658">
        <v>0</v>
      </c>
      <c r="AE736" s="658">
        <v>0</v>
      </c>
      <c r="AF736" s="658">
        <v>0</v>
      </c>
      <c r="AG736" s="658">
        <v>0</v>
      </c>
      <c r="AH736" s="658">
        <v>0</v>
      </c>
      <c r="AI736" s="658">
        <v>0</v>
      </c>
      <c r="AJ736" s="658">
        <v>0</v>
      </c>
      <c r="AK736" s="658">
        <v>0</v>
      </c>
      <c r="AL736" s="658">
        <v>0</v>
      </c>
      <c r="AM736" s="658">
        <v>0</v>
      </c>
      <c r="AN736" s="658">
        <v>0</v>
      </c>
      <c r="AO736" s="658">
        <v>0</v>
      </c>
      <c r="AP736" s="658">
        <v>0</v>
      </c>
      <c r="AQ736" s="658">
        <v>0</v>
      </c>
      <c r="AR736" s="658">
        <v>0</v>
      </c>
      <c r="AS736" s="658">
        <v>0</v>
      </c>
      <c r="AT736" s="658">
        <v>0</v>
      </c>
      <c r="AU736" s="613">
        <f t="shared" si="11733"/>
        <v>1</v>
      </c>
      <c r="AV736" s="645">
        <f t="shared" si="11692"/>
        <v>1</v>
      </c>
      <c r="AW736" s="656" t="e">
        <f t="shared" si="11693"/>
        <v>#DIV/0!</v>
      </c>
      <c r="AX736" s="591"/>
    </row>
    <row r="737" spans="1:50" hidden="1" outlineLevel="1">
      <c r="A737" s="590"/>
      <c r="B737" s="646" t="s">
        <v>305</v>
      </c>
      <c r="C737" s="646" t="s">
        <v>891</v>
      </c>
      <c r="D737" s="647" t="s">
        <v>892</v>
      </c>
      <c r="E737" s="649"/>
      <c r="F737" s="650">
        <f>+F738+F740+F742+F744+F746+F748</f>
        <v>561606.33464657678</v>
      </c>
      <c r="G737" s="650">
        <f t="shared" si="11734"/>
        <v>561606.33464657678</v>
      </c>
      <c r="H737" s="649">
        <f t="shared" ref="H737" si="12944">+H738+H740+H742+H744+H746+H748</f>
        <v>0</v>
      </c>
      <c r="I737" s="649">
        <f t="shared" ref="I737" si="12945">+I738+I740+I742+I744+I746+I748</f>
        <v>0</v>
      </c>
      <c r="J737" s="649">
        <f t="shared" ref="J737" si="12946">+J738+J740+J742+J744+J746+J748</f>
        <v>0</v>
      </c>
      <c r="K737" s="649">
        <f t="shared" ref="K737" si="12947">+K738+K740+K742+K744+K746+K748</f>
        <v>0</v>
      </c>
      <c r="L737" s="649">
        <f t="shared" ref="L737" si="12948">+L738+L740+L742+L744+L746+L748</f>
        <v>0</v>
      </c>
      <c r="M737" s="649">
        <f t="shared" ref="M737" si="12949">+M738+M740+M742+M744+M746+M748</f>
        <v>0</v>
      </c>
      <c r="N737" s="649">
        <f t="shared" ref="N737" si="12950">+N738+N740+N742+N744+N746+N748</f>
        <v>0</v>
      </c>
      <c r="O737" s="649">
        <f t="shared" ref="O737" si="12951">+O738+O740+O742+O744+O746+O748</f>
        <v>0</v>
      </c>
      <c r="P737" s="649">
        <f t="shared" ref="P737" si="12952">+P738+P740+P742+P744+P746+P748</f>
        <v>0</v>
      </c>
      <c r="Q737" s="649">
        <f t="shared" ref="Q737" si="12953">+Q738+Q740+Q742+Q744+Q746+Q748</f>
        <v>312532.97397240234</v>
      </c>
      <c r="R737" s="649">
        <f t="shared" ref="R737" si="12954">+R738+R740+R742+R744+R746+R748</f>
        <v>249073.36067417444</v>
      </c>
      <c r="S737" s="649">
        <f t="shared" ref="S737" si="12955">+S738+S740+S742+S744+S746+S748</f>
        <v>0</v>
      </c>
      <c r="T737" s="649">
        <f t="shared" ref="T737" si="12956">+T738+T740+T742+T744+T746+T748</f>
        <v>0</v>
      </c>
      <c r="U737" s="649">
        <f t="shared" ref="U737" si="12957">+U738+U740+U742+U744+U746+U748</f>
        <v>0</v>
      </c>
      <c r="V737" s="649">
        <f t="shared" ref="V737" si="12958">+V738+V740+V742+V744+V746+V748</f>
        <v>0</v>
      </c>
      <c r="W737" s="649">
        <f t="shared" ref="W737" si="12959">+W738+W740+W742+W744+W746+W748</f>
        <v>0</v>
      </c>
      <c r="X737" s="649">
        <f t="shared" ref="X737" si="12960">+X738+X740+X742+X744+X746+X748</f>
        <v>0</v>
      </c>
      <c r="Y737" s="649">
        <f t="shared" ref="Y737" si="12961">+Y738+Y740+Y742+Y744+Y746+Y748</f>
        <v>0</v>
      </c>
      <c r="Z737" s="649">
        <f t="shared" ref="Z737" si="12962">+Z738+Z740+Z742+Z744+Z746+Z748</f>
        <v>0</v>
      </c>
      <c r="AA737" s="649">
        <f t="shared" ref="AA737" si="12963">+AA738+AA740+AA742+AA744+AA746+AA748</f>
        <v>0</v>
      </c>
      <c r="AB737" s="649">
        <f t="shared" ref="AB737" si="12964">+AB738+AB740+AB742+AB744+AB746+AB748</f>
        <v>0</v>
      </c>
      <c r="AC737" s="649">
        <f t="shared" ref="AC737" si="12965">+AC738+AC740+AC742+AC744+AC746+AC748</f>
        <v>0</v>
      </c>
      <c r="AD737" s="649">
        <f t="shared" ref="AD737" si="12966">+AD738+AD740+AD742+AD744+AD746+AD748</f>
        <v>0</v>
      </c>
      <c r="AE737" s="649">
        <f t="shared" ref="AE737" si="12967">+AE738+AE740+AE742+AE744+AE746+AE748</f>
        <v>0</v>
      </c>
      <c r="AF737" s="649">
        <f t="shared" ref="AF737" si="12968">+AF738+AF740+AF742+AF744+AF746+AF748</f>
        <v>0</v>
      </c>
      <c r="AG737" s="649">
        <f t="shared" ref="AG737" si="12969">+AG738+AG740+AG742+AG744+AG746+AG748</f>
        <v>0</v>
      </c>
      <c r="AH737" s="649">
        <f t="shared" ref="AH737" si="12970">+AH738+AH740+AH742+AH744+AH746+AH748</f>
        <v>0</v>
      </c>
      <c r="AI737" s="649">
        <f t="shared" ref="AI737" si="12971">+AI738+AI740+AI742+AI744+AI746+AI748</f>
        <v>0</v>
      </c>
      <c r="AJ737" s="649">
        <f t="shared" ref="AJ737" si="12972">+AJ738+AJ740+AJ742+AJ744+AJ746+AJ748</f>
        <v>0</v>
      </c>
      <c r="AK737" s="649">
        <f t="shared" ref="AK737" si="12973">+AK738+AK740+AK742+AK744+AK746+AK748</f>
        <v>0</v>
      </c>
      <c r="AL737" s="649">
        <f t="shared" ref="AL737" si="12974">+AL738+AL740+AL742+AL744+AL746+AL748</f>
        <v>0</v>
      </c>
      <c r="AM737" s="649">
        <f t="shared" ref="AM737" si="12975">+AM738+AM740+AM742+AM744+AM746+AM748</f>
        <v>0</v>
      </c>
      <c r="AN737" s="649">
        <f t="shared" ref="AN737" si="12976">+AN738+AN740+AN742+AN744+AN746+AN748</f>
        <v>0</v>
      </c>
      <c r="AO737" s="649">
        <f t="shared" ref="AO737" si="12977">+AO738+AO740+AO742+AO744+AO746+AO748</f>
        <v>0</v>
      </c>
      <c r="AP737" s="649">
        <f t="shared" ref="AP737" si="12978">+AP738+AP740+AP742+AP744+AP746+AP748</f>
        <v>0</v>
      </c>
      <c r="AQ737" s="649">
        <f t="shared" ref="AQ737" si="12979">+AQ738+AQ740+AQ742+AQ744+AQ746+AQ748</f>
        <v>0</v>
      </c>
      <c r="AR737" s="649">
        <f t="shared" ref="AR737" si="12980">+AR738+AR740+AR742+AR744+AR746+AR748</f>
        <v>0</v>
      </c>
      <c r="AS737" s="649">
        <f t="shared" ref="AS737" si="12981">+AS738+AS740+AS742+AS744+AS746+AS748</f>
        <v>0</v>
      </c>
      <c r="AT737" s="649">
        <f t="shared" ref="AT737" si="12982">+AT738+AT740+AT742+AT744+AT746+AT748</f>
        <v>0</v>
      </c>
      <c r="AU737" s="613">
        <f t="shared" si="11733"/>
        <v>561606.33464657678</v>
      </c>
      <c r="AV737" s="645">
        <f t="shared" si="11692"/>
        <v>0</v>
      </c>
      <c r="AW737" s="656">
        <f t="shared" si="11693"/>
        <v>0</v>
      </c>
      <c r="AX737" s="591"/>
    </row>
    <row r="738" spans="1:50" hidden="1" outlineLevel="1">
      <c r="A738" s="590"/>
      <c r="B738" s="636" t="s">
        <v>378</v>
      </c>
      <c r="C738" s="636" t="s">
        <v>893</v>
      </c>
      <c r="D738" s="651" t="s">
        <v>756</v>
      </c>
      <c r="E738" s="653"/>
      <c r="F738" s="640">
        <v>0</v>
      </c>
      <c r="G738" s="640">
        <f t="shared" si="11734"/>
        <v>0</v>
      </c>
      <c r="H738" s="653">
        <f t="shared" ref="H738" si="12983">+H739*$F738</f>
        <v>0</v>
      </c>
      <c r="I738" s="653">
        <f t="shared" ref="I738" si="12984">+I739*$F738</f>
        <v>0</v>
      </c>
      <c r="J738" s="653">
        <f t="shared" ref="J738" si="12985">+J739*$F738</f>
        <v>0</v>
      </c>
      <c r="K738" s="653">
        <f t="shared" ref="K738" si="12986">+K739*$F738</f>
        <v>0</v>
      </c>
      <c r="L738" s="653">
        <f t="shared" ref="L738" si="12987">+L739*$F738</f>
        <v>0</v>
      </c>
      <c r="M738" s="653">
        <f t="shared" ref="M738" si="12988">+M739*$F738</f>
        <v>0</v>
      </c>
      <c r="N738" s="653">
        <f t="shared" ref="N738" si="12989">+N739*$F738</f>
        <v>0</v>
      </c>
      <c r="O738" s="653">
        <f t="shared" ref="O738" si="12990">+O739*$F738</f>
        <v>0</v>
      </c>
      <c r="P738" s="653">
        <f t="shared" ref="P738" si="12991">+P739*$F738</f>
        <v>0</v>
      </c>
      <c r="Q738" s="653">
        <f t="shared" ref="Q738" si="12992">+Q739*$F738</f>
        <v>0</v>
      </c>
      <c r="R738" s="653">
        <f t="shared" ref="R738" si="12993">+R739*$F738</f>
        <v>0</v>
      </c>
      <c r="S738" s="653">
        <f t="shared" ref="S738" si="12994">+S739*$F738</f>
        <v>0</v>
      </c>
      <c r="T738" s="653">
        <f t="shared" ref="T738" si="12995">+T739*$F738</f>
        <v>0</v>
      </c>
      <c r="U738" s="653">
        <f t="shared" ref="U738" si="12996">+U739*$F738</f>
        <v>0</v>
      </c>
      <c r="V738" s="653">
        <f t="shared" ref="V738" si="12997">+V739*$F738</f>
        <v>0</v>
      </c>
      <c r="W738" s="653">
        <f t="shared" ref="W738" si="12998">+W739*$F738</f>
        <v>0</v>
      </c>
      <c r="X738" s="653">
        <f t="shared" ref="X738" si="12999">+X739*$F738</f>
        <v>0</v>
      </c>
      <c r="Y738" s="653">
        <f t="shared" ref="Y738" si="13000">+Y739*$F738</f>
        <v>0</v>
      </c>
      <c r="Z738" s="653">
        <f t="shared" ref="Z738" si="13001">+Z739*$F738</f>
        <v>0</v>
      </c>
      <c r="AA738" s="653">
        <f t="shared" ref="AA738" si="13002">+AA739*$F738</f>
        <v>0</v>
      </c>
      <c r="AB738" s="653">
        <f t="shared" ref="AB738" si="13003">+AB739*$F738</f>
        <v>0</v>
      </c>
      <c r="AC738" s="653">
        <f t="shared" ref="AC738" si="13004">+AC739*$F738</f>
        <v>0</v>
      </c>
      <c r="AD738" s="653">
        <f t="shared" ref="AD738" si="13005">+AD739*$F738</f>
        <v>0</v>
      </c>
      <c r="AE738" s="653">
        <f t="shared" ref="AE738" si="13006">+AE739*$F738</f>
        <v>0</v>
      </c>
      <c r="AF738" s="653">
        <f t="shared" ref="AF738" si="13007">+AF739*$F738</f>
        <v>0</v>
      </c>
      <c r="AG738" s="653">
        <f t="shared" ref="AG738" si="13008">+AG739*$F738</f>
        <v>0</v>
      </c>
      <c r="AH738" s="653">
        <f t="shared" ref="AH738" si="13009">+AH739*$F738</f>
        <v>0</v>
      </c>
      <c r="AI738" s="653">
        <f t="shared" ref="AI738" si="13010">+AI739*$F738</f>
        <v>0</v>
      </c>
      <c r="AJ738" s="653">
        <f t="shared" ref="AJ738" si="13011">+AJ739*$F738</f>
        <v>0</v>
      </c>
      <c r="AK738" s="653">
        <f t="shared" ref="AK738" si="13012">+AK739*$F738</f>
        <v>0</v>
      </c>
      <c r="AL738" s="653">
        <f t="shared" ref="AL738" si="13013">+AL739*$F738</f>
        <v>0</v>
      </c>
      <c r="AM738" s="653">
        <f t="shared" ref="AM738" si="13014">+AM739*$F738</f>
        <v>0</v>
      </c>
      <c r="AN738" s="653">
        <f t="shared" ref="AN738" si="13015">+AN739*$F738</f>
        <v>0</v>
      </c>
      <c r="AO738" s="653">
        <f t="shared" ref="AO738" si="13016">+AO739*$F738</f>
        <v>0</v>
      </c>
      <c r="AP738" s="653">
        <f t="shared" ref="AP738" si="13017">+AP739*$F738</f>
        <v>0</v>
      </c>
      <c r="AQ738" s="653">
        <f t="shared" ref="AQ738" si="13018">+AQ739*$F738</f>
        <v>0</v>
      </c>
      <c r="AR738" s="653">
        <f t="shared" ref="AR738" si="13019">+AR739*$F738</f>
        <v>0</v>
      </c>
      <c r="AS738" s="653">
        <f t="shared" ref="AS738" si="13020">+AS739*$F738</f>
        <v>0</v>
      </c>
      <c r="AT738" s="653">
        <f t="shared" ref="AT738" si="13021">+AT739*$F738</f>
        <v>0</v>
      </c>
      <c r="AU738" s="613">
        <f t="shared" si="11733"/>
        <v>0</v>
      </c>
      <c r="AV738" s="645">
        <f t="shared" si="11692"/>
        <v>0</v>
      </c>
      <c r="AW738" s="656" t="e">
        <f t="shared" si="11693"/>
        <v>#DIV/0!</v>
      </c>
      <c r="AX738" s="591"/>
    </row>
    <row r="739" spans="1:50" hidden="1" outlineLevel="1">
      <c r="A739" s="590"/>
      <c r="B739" s="636"/>
      <c r="C739" s="636"/>
      <c r="D739" s="651"/>
      <c r="E739" s="653"/>
      <c r="F739" s="640"/>
      <c r="G739" s="640">
        <f t="shared" si="11734"/>
        <v>1</v>
      </c>
      <c r="H739" s="658">
        <v>0</v>
      </c>
      <c r="I739" s="658">
        <v>0</v>
      </c>
      <c r="J739" s="658">
        <v>0</v>
      </c>
      <c r="K739" s="658">
        <v>0</v>
      </c>
      <c r="L739" s="658">
        <v>0</v>
      </c>
      <c r="M739" s="658">
        <v>0</v>
      </c>
      <c r="N739" s="658">
        <v>0</v>
      </c>
      <c r="O739" s="658">
        <v>0</v>
      </c>
      <c r="P739" s="658">
        <v>0</v>
      </c>
      <c r="Q739" s="658">
        <v>0</v>
      </c>
      <c r="R739" s="658">
        <v>1</v>
      </c>
      <c r="S739" s="658">
        <v>0</v>
      </c>
      <c r="T739" s="658">
        <v>0</v>
      </c>
      <c r="U739" s="658">
        <v>0</v>
      </c>
      <c r="V739" s="658">
        <v>0</v>
      </c>
      <c r="W739" s="658">
        <v>0</v>
      </c>
      <c r="X739" s="658">
        <v>0</v>
      </c>
      <c r="Y739" s="658">
        <v>0</v>
      </c>
      <c r="Z739" s="658">
        <v>0</v>
      </c>
      <c r="AA739" s="658">
        <v>0</v>
      </c>
      <c r="AB739" s="658">
        <v>0</v>
      </c>
      <c r="AC739" s="658">
        <v>0</v>
      </c>
      <c r="AD739" s="658">
        <v>0</v>
      </c>
      <c r="AE739" s="658">
        <v>0</v>
      </c>
      <c r="AF739" s="658">
        <v>0</v>
      </c>
      <c r="AG739" s="658">
        <v>0</v>
      </c>
      <c r="AH739" s="658">
        <v>0</v>
      </c>
      <c r="AI739" s="658">
        <v>0</v>
      </c>
      <c r="AJ739" s="658">
        <v>0</v>
      </c>
      <c r="AK739" s="658">
        <v>0</v>
      </c>
      <c r="AL739" s="658">
        <v>0</v>
      </c>
      <c r="AM739" s="658">
        <v>0</v>
      </c>
      <c r="AN739" s="658">
        <v>0</v>
      </c>
      <c r="AO739" s="658">
        <v>0</v>
      </c>
      <c r="AP739" s="658">
        <v>0</v>
      </c>
      <c r="AQ739" s="658">
        <v>0</v>
      </c>
      <c r="AR739" s="658">
        <v>0</v>
      </c>
      <c r="AS739" s="658">
        <v>0</v>
      </c>
      <c r="AT739" s="658">
        <v>0</v>
      </c>
      <c r="AU739" s="613">
        <f t="shared" si="11733"/>
        <v>1</v>
      </c>
      <c r="AV739" s="645">
        <f t="shared" si="11692"/>
        <v>1</v>
      </c>
      <c r="AW739" s="656" t="e">
        <f t="shared" si="11693"/>
        <v>#DIV/0!</v>
      </c>
      <c r="AX739" s="591"/>
    </row>
    <row r="740" spans="1:50" hidden="1" outlineLevel="1">
      <c r="A740" s="590"/>
      <c r="B740" s="636" t="s">
        <v>378</v>
      </c>
      <c r="C740" s="636" t="s">
        <v>894</v>
      </c>
      <c r="D740" s="651" t="s">
        <v>700</v>
      </c>
      <c r="E740" s="653"/>
      <c r="F740" s="640">
        <v>0</v>
      </c>
      <c r="G740" s="640">
        <f t="shared" si="11734"/>
        <v>0</v>
      </c>
      <c r="H740" s="653">
        <f t="shared" ref="H740" si="13022">+H741*$F740</f>
        <v>0</v>
      </c>
      <c r="I740" s="653">
        <f t="shared" ref="I740" si="13023">+I741*$F740</f>
        <v>0</v>
      </c>
      <c r="J740" s="653">
        <f t="shared" ref="J740" si="13024">+J741*$F740</f>
        <v>0</v>
      </c>
      <c r="K740" s="653">
        <f t="shared" ref="K740" si="13025">+K741*$F740</f>
        <v>0</v>
      </c>
      <c r="L740" s="653">
        <f t="shared" ref="L740" si="13026">+L741*$F740</f>
        <v>0</v>
      </c>
      <c r="M740" s="653">
        <f t="shared" ref="M740" si="13027">+M741*$F740</f>
        <v>0</v>
      </c>
      <c r="N740" s="653">
        <f t="shared" ref="N740" si="13028">+N741*$F740</f>
        <v>0</v>
      </c>
      <c r="O740" s="653">
        <f t="shared" ref="O740" si="13029">+O741*$F740</f>
        <v>0</v>
      </c>
      <c r="P740" s="653">
        <f t="shared" ref="P740" si="13030">+P741*$F740</f>
        <v>0</v>
      </c>
      <c r="Q740" s="653">
        <f t="shared" ref="Q740" si="13031">+Q741*$F740</f>
        <v>0</v>
      </c>
      <c r="R740" s="653">
        <f t="shared" ref="R740" si="13032">+R741*$F740</f>
        <v>0</v>
      </c>
      <c r="S740" s="653">
        <f t="shared" ref="S740" si="13033">+S741*$F740</f>
        <v>0</v>
      </c>
      <c r="T740" s="653">
        <f t="shared" ref="T740" si="13034">+T741*$F740</f>
        <v>0</v>
      </c>
      <c r="U740" s="653">
        <f t="shared" ref="U740" si="13035">+U741*$F740</f>
        <v>0</v>
      </c>
      <c r="V740" s="653">
        <f t="shared" ref="V740" si="13036">+V741*$F740</f>
        <v>0</v>
      </c>
      <c r="W740" s="653">
        <f t="shared" ref="W740" si="13037">+W741*$F740</f>
        <v>0</v>
      </c>
      <c r="X740" s="653">
        <f t="shared" ref="X740" si="13038">+X741*$F740</f>
        <v>0</v>
      </c>
      <c r="Y740" s="653">
        <f t="shared" ref="Y740" si="13039">+Y741*$F740</f>
        <v>0</v>
      </c>
      <c r="Z740" s="653">
        <f t="shared" ref="Z740" si="13040">+Z741*$F740</f>
        <v>0</v>
      </c>
      <c r="AA740" s="653">
        <f t="shared" ref="AA740" si="13041">+AA741*$F740</f>
        <v>0</v>
      </c>
      <c r="AB740" s="653">
        <f t="shared" ref="AB740" si="13042">+AB741*$F740</f>
        <v>0</v>
      </c>
      <c r="AC740" s="653">
        <f t="shared" ref="AC740" si="13043">+AC741*$F740</f>
        <v>0</v>
      </c>
      <c r="AD740" s="653">
        <f t="shared" ref="AD740" si="13044">+AD741*$F740</f>
        <v>0</v>
      </c>
      <c r="AE740" s="653">
        <f t="shared" ref="AE740" si="13045">+AE741*$F740</f>
        <v>0</v>
      </c>
      <c r="AF740" s="653">
        <f t="shared" ref="AF740" si="13046">+AF741*$F740</f>
        <v>0</v>
      </c>
      <c r="AG740" s="653">
        <f t="shared" ref="AG740" si="13047">+AG741*$F740</f>
        <v>0</v>
      </c>
      <c r="AH740" s="653">
        <f t="shared" ref="AH740" si="13048">+AH741*$F740</f>
        <v>0</v>
      </c>
      <c r="AI740" s="653">
        <f t="shared" ref="AI740" si="13049">+AI741*$F740</f>
        <v>0</v>
      </c>
      <c r="AJ740" s="653">
        <f t="shared" ref="AJ740" si="13050">+AJ741*$F740</f>
        <v>0</v>
      </c>
      <c r="AK740" s="653">
        <f t="shared" ref="AK740" si="13051">+AK741*$F740</f>
        <v>0</v>
      </c>
      <c r="AL740" s="653">
        <f t="shared" ref="AL740" si="13052">+AL741*$F740</f>
        <v>0</v>
      </c>
      <c r="AM740" s="653">
        <f t="shared" ref="AM740" si="13053">+AM741*$F740</f>
        <v>0</v>
      </c>
      <c r="AN740" s="653">
        <f t="shared" ref="AN740" si="13054">+AN741*$F740</f>
        <v>0</v>
      </c>
      <c r="AO740" s="653">
        <f t="shared" ref="AO740" si="13055">+AO741*$F740</f>
        <v>0</v>
      </c>
      <c r="AP740" s="653">
        <f t="shared" ref="AP740" si="13056">+AP741*$F740</f>
        <v>0</v>
      </c>
      <c r="AQ740" s="653">
        <f t="shared" ref="AQ740" si="13057">+AQ741*$F740</f>
        <v>0</v>
      </c>
      <c r="AR740" s="653">
        <f t="shared" ref="AR740" si="13058">+AR741*$F740</f>
        <v>0</v>
      </c>
      <c r="AS740" s="653">
        <f t="shared" ref="AS740" si="13059">+AS741*$F740</f>
        <v>0</v>
      </c>
      <c r="AT740" s="653">
        <f t="shared" ref="AT740" si="13060">+AT741*$F740</f>
        <v>0</v>
      </c>
      <c r="AU740" s="613">
        <f t="shared" si="11733"/>
        <v>0</v>
      </c>
      <c r="AV740" s="645">
        <f t="shared" ref="AV740:AV803" si="13061">+G740-F740</f>
        <v>0</v>
      </c>
      <c r="AW740" s="656" t="e">
        <f t="shared" ref="AW740:AW803" si="13062">+AV740/F740</f>
        <v>#DIV/0!</v>
      </c>
      <c r="AX740" s="591"/>
    </row>
    <row r="741" spans="1:50" hidden="1" outlineLevel="1">
      <c r="A741" s="590"/>
      <c r="B741" s="636"/>
      <c r="C741" s="636"/>
      <c r="D741" s="651"/>
      <c r="E741" s="653"/>
      <c r="F741" s="640"/>
      <c r="G741" s="640">
        <f t="shared" si="11734"/>
        <v>1</v>
      </c>
      <c r="H741" s="658">
        <v>0</v>
      </c>
      <c r="I741" s="658">
        <v>0</v>
      </c>
      <c r="J741" s="658">
        <v>0</v>
      </c>
      <c r="K741" s="658">
        <v>0</v>
      </c>
      <c r="L741" s="658">
        <v>0</v>
      </c>
      <c r="M741" s="658">
        <v>0</v>
      </c>
      <c r="N741" s="658">
        <v>0</v>
      </c>
      <c r="O741" s="658">
        <v>0</v>
      </c>
      <c r="P741" s="658">
        <v>0</v>
      </c>
      <c r="Q741" s="658">
        <v>0</v>
      </c>
      <c r="R741" s="658">
        <v>1</v>
      </c>
      <c r="S741" s="658">
        <v>0</v>
      </c>
      <c r="T741" s="658">
        <v>0</v>
      </c>
      <c r="U741" s="658">
        <v>0</v>
      </c>
      <c r="V741" s="658">
        <v>0</v>
      </c>
      <c r="W741" s="658">
        <v>0</v>
      </c>
      <c r="X741" s="658">
        <v>0</v>
      </c>
      <c r="Y741" s="658">
        <v>0</v>
      </c>
      <c r="Z741" s="658">
        <v>0</v>
      </c>
      <c r="AA741" s="658">
        <v>0</v>
      </c>
      <c r="AB741" s="658">
        <v>0</v>
      </c>
      <c r="AC741" s="658">
        <v>0</v>
      </c>
      <c r="AD741" s="658">
        <v>0</v>
      </c>
      <c r="AE741" s="658">
        <v>0</v>
      </c>
      <c r="AF741" s="658">
        <v>0</v>
      </c>
      <c r="AG741" s="658">
        <v>0</v>
      </c>
      <c r="AH741" s="658">
        <v>0</v>
      </c>
      <c r="AI741" s="658">
        <v>0</v>
      </c>
      <c r="AJ741" s="658">
        <v>0</v>
      </c>
      <c r="AK741" s="658">
        <v>0</v>
      </c>
      <c r="AL741" s="658">
        <v>0</v>
      </c>
      <c r="AM741" s="658">
        <v>0</v>
      </c>
      <c r="AN741" s="658">
        <v>0</v>
      </c>
      <c r="AO741" s="658">
        <v>0</v>
      </c>
      <c r="AP741" s="658">
        <v>0</v>
      </c>
      <c r="AQ741" s="658">
        <v>0</v>
      </c>
      <c r="AR741" s="658">
        <v>0</v>
      </c>
      <c r="AS741" s="658">
        <v>0</v>
      </c>
      <c r="AT741" s="658">
        <v>0</v>
      </c>
      <c r="AU741" s="613">
        <f t="shared" ref="AU741:AU804" si="13063">SUM(H741:AT741)</f>
        <v>1</v>
      </c>
      <c r="AV741" s="645">
        <f t="shared" si="13061"/>
        <v>1</v>
      </c>
      <c r="AW741" s="656" t="e">
        <f t="shared" si="13062"/>
        <v>#DIV/0!</v>
      </c>
      <c r="AX741" s="591"/>
    </row>
    <row r="742" spans="1:50" hidden="1" outlineLevel="1">
      <c r="A742" s="590"/>
      <c r="B742" s="636" t="s">
        <v>378</v>
      </c>
      <c r="C742" s="636" t="s">
        <v>895</v>
      </c>
      <c r="D742" s="651" t="s">
        <v>721</v>
      </c>
      <c r="E742" s="653"/>
      <c r="F742" s="640">
        <v>0</v>
      </c>
      <c r="G742" s="640">
        <f t="shared" si="11734"/>
        <v>0</v>
      </c>
      <c r="H742" s="653">
        <f t="shared" ref="H742" si="13064">+H743*$F742</f>
        <v>0</v>
      </c>
      <c r="I742" s="653">
        <f t="shared" ref="I742" si="13065">+I743*$F742</f>
        <v>0</v>
      </c>
      <c r="J742" s="653">
        <f t="shared" ref="J742" si="13066">+J743*$F742</f>
        <v>0</v>
      </c>
      <c r="K742" s="653">
        <f t="shared" ref="K742" si="13067">+K743*$F742</f>
        <v>0</v>
      </c>
      <c r="L742" s="653">
        <f t="shared" ref="L742" si="13068">+L743*$F742</f>
        <v>0</v>
      </c>
      <c r="M742" s="653">
        <f t="shared" ref="M742" si="13069">+M743*$F742</f>
        <v>0</v>
      </c>
      <c r="N742" s="653">
        <f t="shared" ref="N742" si="13070">+N743*$F742</f>
        <v>0</v>
      </c>
      <c r="O742" s="653">
        <f t="shared" ref="O742" si="13071">+O743*$F742</f>
        <v>0</v>
      </c>
      <c r="P742" s="653">
        <f t="shared" ref="P742" si="13072">+P743*$F742</f>
        <v>0</v>
      </c>
      <c r="Q742" s="653">
        <f t="shared" ref="Q742" si="13073">+Q743*$F742</f>
        <v>0</v>
      </c>
      <c r="R742" s="653">
        <f t="shared" ref="R742" si="13074">+R743*$F742</f>
        <v>0</v>
      </c>
      <c r="S742" s="653">
        <f t="shared" ref="S742" si="13075">+S743*$F742</f>
        <v>0</v>
      </c>
      <c r="T742" s="653">
        <f t="shared" ref="T742" si="13076">+T743*$F742</f>
        <v>0</v>
      </c>
      <c r="U742" s="653">
        <f t="shared" ref="U742" si="13077">+U743*$F742</f>
        <v>0</v>
      </c>
      <c r="V742" s="653">
        <f t="shared" ref="V742" si="13078">+V743*$F742</f>
        <v>0</v>
      </c>
      <c r="W742" s="653">
        <f t="shared" ref="W742" si="13079">+W743*$F742</f>
        <v>0</v>
      </c>
      <c r="X742" s="653">
        <f t="shared" ref="X742" si="13080">+X743*$F742</f>
        <v>0</v>
      </c>
      <c r="Y742" s="653">
        <f t="shared" ref="Y742" si="13081">+Y743*$F742</f>
        <v>0</v>
      </c>
      <c r="Z742" s="653">
        <f t="shared" ref="Z742" si="13082">+Z743*$F742</f>
        <v>0</v>
      </c>
      <c r="AA742" s="653">
        <f t="shared" ref="AA742" si="13083">+AA743*$F742</f>
        <v>0</v>
      </c>
      <c r="AB742" s="653">
        <f t="shared" ref="AB742" si="13084">+AB743*$F742</f>
        <v>0</v>
      </c>
      <c r="AC742" s="653">
        <f t="shared" ref="AC742" si="13085">+AC743*$F742</f>
        <v>0</v>
      </c>
      <c r="AD742" s="653">
        <f t="shared" ref="AD742" si="13086">+AD743*$F742</f>
        <v>0</v>
      </c>
      <c r="AE742" s="653">
        <f t="shared" ref="AE742" si="13087">+AE743*$F742</f>
        <v>0</v>
      </c>
      <c r="AF742" s="653">
        <f t="shared" ref="AF742" si="13088">+AF743*$F742</f>
        <v>0</v>
      </c>
      <c r="AG742" s="653">
        <f t="shared" ref="AG742" si="13089">+AG743*$F742</f>
        <v>0</v>
      </c>
      <c r="AH742" s="653">
        <f t="shared" ref="AH742" si="13090">+AH743*$F742</f>
        <v>0</v>
      </c>
      <c r="AI742" s="653">
        <f t="shared" ref="AI742" si="13091">+AI743*$F742</f>
        <v>0</v>
      </c>
      <c r="AJ742" s="653">
        <f t="shared" ref="AJ742" si="13092">+AJ743*$F742</f>
        <v>0</v>
      </c>
      <c r="AK742" s="653">
        <f t="shared" ref="AK742" si="13093">+AK743*$F742</f>
        <v>0</v>
      </c>
      <c r="AL742" s="653">
        <f t="shared" ref="AL742" si="13094">+AL743*$F742</f>
        <v>0</v>
      </c>
      <c r="AM742" s="653">
        <f t="shared" ref="AM742" si="13095">+AM743*$F742</f>
        <v>0</v>
      </c>
      <c r="AN742" s="653">
        <f t="shared" ref="AN742" si="13096">+AN743*$F742</f>
        <v>0</v>
      </c>
      <c r="AO742" s="653">
        <f t="shared" ref="AO742" si="13097">+AO743*$F742</f>
        <v>0</v>
      </c>
      <c r="AP742" s="653">
        <f t="shared" ref="AP742" si="13098">+AP743*$F742</f>
        <v>0</v>
      </c>
      <c r="AQ742" s="653">
        <f t="shared" ref="AQ742" si="13099">+AQ743*$F742</f>
        <v>0</v>
      </c>
      <c r="AR742" s="653">
        <f t="shared" ref="AR742" si="13100">+AR743*$F742</f>
        <v>0</v>
      </c>
      <c r="AS742" s="653">
        <f t="shared" ref="AS742" si="13101">+AS743*$F742</f>
        <v>0</v>
      </c>
      <c r="AT742" s="653">
        <f t="shared" ref="AT742" si="13102">+AT743*$F742</f>
        <v>0</v>
      </c>
      <c r="AU742" s="613">
        <f t="shared" si="13063"/>
        <v>0</v>
      </c>
      <c r="AV742" s="645">
        <f t="shared" si="13061"/>
        <v>0</v>
      </c>
      <c r="AW742" s="656" t="e">
        <f t="shared" si="13062"/>
        <v>#DIV/0!</v>
      </c>
      <c r="AX742" s="591"/>
    </row>
    <row r="743" spans="1:50" hidden="1" outlineLevel="1">
      <c r="A743" s="590"/>
      <c r="B743" s="636"/>
      <c r="C743" s="636"/>
      <c r="D743" s="651"/>
      <c r="E743" s="653"/>
      <c r="F743" s="640"/>
      <c r="G743" s="640">
        <f t="shared" ref="G743:G806" si="13103">SUM(H743:AT743)</f>
        <v>1</v>
      </c>
      <c r="H743" s="658">
        <v>0</v>
      </c>
      <c r="I743" s="658">
        <v>0</v>
      </c>
      <c r="J743" s="658">
        <v>0</v>
      </c>
      <c r="K743" s="658">
        <v>0</v>
      </c>
      <c r="L743" s="658">
        <v>0</v>
      </c>
      <c r="M743" s="658">
        <v>0</v>
      </c>
      <c r="N743" s="658">
        <v>0</v>
      </c>
      <c r="O743" s="658">
        <v>0</v>
      </c>
      <c r="P743" s="658">
        <v>0</v>
      </c>
      <c r="Q743" s="658">
        <v>0</v>
      </c>
      <c r="R743" s="658">
        <v>1</v>
      </c>
      <c r="S743" s="658">
        <v>0</v>
      </c>
      <c r="T743" s="658">
        <v>0</v>
      </c>
      <c r="U743" s="658">
        <v>0</v>
      </c>
      <c r="V743" s="658">
        <v>0</v>
      </c>
      <c r="W743" s="658">
        <v>0</v>
      </c>
      <c r="X743" s="658">
        <v>0</v>
      </c>
      <c r="Y743" s="658">
        <v>0</v>
      </c>
      <c r="Z743" s="658">
        <v>0</v>
      </c>
      <c r="AA743" s="658">
        <v>0</v>
      </c>
      <c r="AB743" s="658">
        <v>0</v>
      </c>
      <c r="AC743" s="658">
        <v>0</v>
      </c>
      <c r="AD743" s="658">
        <v>0</v>
      </c>
      <c r="AE743" s="658">
        <v>0</v>
      </c>
      <c r="AF743" s="658">
        <v>0</v>
      </c>
      <c r="AG743" s="658">
        <v>0</v>
      </c>
      <c r="AH743" s="658">
        <v>0</v>
      </c>
      <c r="AI743" s="658">
        <v>0</v>
      </c>
      <c r="AJ743" s="658">
        <v>0</v>
      </c>
      <c r="AK743" s="658">
        <v>0</v>
      </c>
      <c r="AL743" s="658">
        <v>0</v>
      </c>
      <c r="AM743" s="658">
        <v>0</v>
      </c>
      <c r="AN743" s="658">
        <v>0</v>
      </c>
      <c r="AO743" s="658">
        <v>0</v>
      </c>
      <c r="AP743" s="658">
        <v>0</v>
      </c>
      <c r="AQ743" s="658">
        <v>0</v>
      </c>
      <c r="AR743" s="658">
        <v>0</v>
      </c>
      <c r="AS743" s="658">
        <v>0</v>
      </c>
      <c r="AT743" s="658">
        <v>0</v>
      </c>
      <c r="AU743" s="613">
        <f t="shared" si="13063"/>
        <v>1</v>
      </c>
      <c r="AV743" s="645">
        <f t="shared" si="13061"/>
        <v>1</v>
      </c>
      <c r="AW743" s="656" t="e">
        <f t="shared" si="13062"/>
        <v>#DIV/0!</v>
      </c>
      <c r="AX743" s="591"/>
    </row>
    <row r="744" spans="1:50" hidden="1" outlineLevel="1">
      <c r="A744" s="590"/>
      <c r="B744" s="636" t="s">
        <v>378</v>
      </c>
      <c r="C744" s="636" t="s">
        <v>896</v>
      </c>
      <c r="D744" s="651" t="s">
        <v>706</v>
      </c>
      <c r="E744" s="653"/>
      <c r="F744" s="640">
        <v>93990.747555575217</v>
      </c>
      <c r="G744" s="640">
        <f t="shared" si="13103"/>
        <v>93990.747555575217</v>
      </c>
      <c r="H744" s="653">
        <f t="shared" ref="H744" si="13104">+H745*$F744</f>
        <v>0</v>
      </c>
      <c r="I744" s="653">
        <f t="shared" ref="I744" si="13105">+I745*$F744</f>
        <v>0</v>
      </c>
      <c r="J744" s="653">
        <f t="shared" ref="J744" si="13106">+J745*$F744</f>
        <v>0</v>
      </c>
      <c r="K744" s="653">
        <f t="shared" ref="K744" si="13107">+K745*$F744</f>
        <v>0</v>
      </c>
      <c r="L744" s="653">
        <f t="shared" ref="L744" si="13108">+L745*$F744</f>
        <v>0</v>
      </c>
      <c r="M744" s="653">
        <f t="shared" ref="M744" si="13109">+M745*$F744</f>
        <v>0</v>
      </c>
      <c r="N744" s="653">
        <f t="shared" ref="N744" si="13110">+N745*$F744</f>
        <v>0</v>
      </c>
      <c r="O744" s="653">
        <f t="shared" ref="O744" si="13111">+O745*$F744</f>
        <v>0</v>
      </c>
      <c r="P744" s="653">
        <f t="shared" ref="P744" si="13112">+P745*$F744</f>
        <v>0</v>
      </c>
      <c r="Q744" s="653">
        <f t="shared" ref="Q744" si="13113">+Q745*$F744</f>
        <v>92110.932604463713</v>
      </c>
      <c r="R744" s="653">
        <f t="shared" ref="R744" si="13114">+R745*$F744</f>
        <v>1879.8149511115059</v>
      </c>
      <c r="S744" s="653">
        <f t="shared" ref="S744" si="13115">+S745*$F744</f>
        <v>0</v>
      </c>
      <c r="T744" s="653">
        <f t="shared" ref="T744" si="13116">+T745*$F744</f>
        <v>0</v>
      </c>
      <c r="U744" s="653">
        <f t="shared" ref="U744" si="13117">+U745*$F744</f>
        <v>0</v>
      </c>
      <c r="V744" s="653">
        <f t="shared" ref="V744" si="13118">+V745*$F744</f>
        <v>0</v>
      </c>
      <c r="W744" s="653">
        <f t="shared" ref="W744" si="13119">+W745*$F744</f>
        <v>0</v>
      </c>
      <c r="X744" s="653">
        <f t="shared" ref="X744" si="13120">+X745*$F744</f>
        <v>0</v>
      </c>
      <c r="Y744" s="653">
        <f t="shared" ref="Y744" si="13121">+Y745*$F744</f>
        <v>0</v>
      </c>
      <c r="Z744" s="653">
        <f t="shared" ref="Z744" si="13122">+Z745*$F744</f>
        <v>0</v>
      </c>
      <c r="AA744" s="653">
        <f t="shared" ref="AA744" si="13123">+AA745*$F744</f>
        <v>0</v>
      </c>
      <c r="AB744" s="653">
        <f t="shared" ref="AB744" si="13124">+AB745*$F744</f>
        <v>0</v>
      </c>
      <c r="AC744" s="653">
        <f t="shared" ref="AC744" si="13125">+AC745*$F744</f>
        <v>0</v>
      </c>
      <c r="AD744" s="653">
        <f t="shared" ref="AD744" si="13126">+AD745*$F744</f>
        <v>0</v>
      </c>
      <c r="AE744" s="653">
        <f t="shared" ref="AE744" si="13127">+AE745*$F744</f>
        <v>0</v>
      </c>
      <c r="AF744" s="653">
        <f t="shared" ref="AF744" si="13128">+AF745*$F744</f>
        <v>0</v>
      </c>
      <c r="AG744" s="653">
        <f t="shared" ref="AG744" si="13129">+AG745*$F744</f>
        <v>0</v>
      </c>
      <c r="AH744" s="653">
        <f t="shared" ref="AH744" si="13130">+AH745*$F744</f>
        <v>0</v>
      </c>
      <c r="AI744" s="653">
        <f t="shared" ref="AI744" si="13131">+AI745*$F744</f>
        <v>0</v>
      </c>
      <c r="AJ744" s="653">
        <f t="shared" ref="AJ744" si="13132">+AJ745*$F744</f>
        <v>0</v>
      </c>
      <c r="AK744" s="653">
        <f t="shared" ref="AK744" si="13133">+AK745*$F744</f>
        <v>0</v>
      </c>
      <c r="AL744" s="653">
        <f t="shared" ref="AL744" si="13134">+AL745*$F744</f>
        <v>0</v>
      </c>
      <c r="AM744" s="653">
        <f t="shared" ref="AM744" si="13135">+AM745*$F744</f>
        <v>0</v>
      </c>
      <c r="AN744" s="653">
        <f t="shared" ref="AN744" si="13136">+AN745*$F744</f>
        <v>0</v>
      </c>
      <c r="AO744" s="653">
        <f t="shared" ref="AO744" si="13137">+AO745*$F744</f>
        <v>0</v>
      </c>
      <c r="AP744" s="653">
        <f t="shared" ref="AP744" si="13138">+AP745*$F744</f>
        <v>0</v>
      </c>
      <c r="AQ744" s="653">
        <f t="shared" ref="AQ744" si="13139">+AQ745*$F744</f>
        <v>0</v>
      </c>
      <c r="AR744" s="653">
        <f t="shared" ref="AR744" si="13140">+AR745*$F744</f>
        <v>0</v>
      </c>
      <c r="AS744" s="653">
        <f t="shared" ref="AS744" si="13141">+AS745*$F744</f>
        <v>0</v>
      </c>
      <c r="AT744" s="653">
        <f t="shared" ref="AT744" si="13142">+AT745*$F744</f>
        <v>0</v>
      </c>
      <c r="AU744" s="613">
        <f t="shared" si="13063"/>
        <v>93990.747555575217</v>
      </c>
      <c r="AV744" s="645">
        <f t="shared" si="13061"/>
        <v>0</v>
      </c>
      <c r="AW744" s="656">
        <f t="shared" si="13062"/>
        <v>0</v>
      </c>
      <c r="AX744" s="591"/>
    </row>
    <row r="745" spans="1:50" hidden="1" outlineLevel="1">
      <c r="A745" s="590"/>
      <c r="B745" s="636"/>
      <c r="C745" s="636"/>
      <c r="D745" s="651"/>
      <c r="E745" s="653"/>
      <c r="F745" s="640"/>
      <c r="G745" s="640">
        <f t="shared" si="13103"/>
        <v>1</v>
      </c>
      <c r="H745" s="658">
        <v>0</v>
      </c>
      <c r="I745" s="658">
        <v>0</v>
      </c>
      <c r="J745" s="658">
        <v>0</v>
      </c>
      <c r="K745" s="658">
        <v>0</v>
      </c>
      <c r="L745" s="658">
        <v>0</v>
      </c>
      <c r="M745" s="658">
        <v>0</v>
      </c>
      <c r="N745" s="658">
        <v>0</v>
      </c>
      <c r="O745" s="658">
        <v>0</v>
      </c>
      <c r="P745" s="658">
        <v>0</v>
      </c>
      <c r="Q745" s="658">
        <v>0.98</v>
      </c>
      <c r="R745" s="658">
        <v>2.0000000000000018E-2</v>
      </c>
      <c r="S745" s="658">
        <v>0</v>
      </c>
      <c r="T745" s="658">
        <v>0</v>
      </c>
      <c r="U745" s="658">
        <v>0</v>
      </c>
      <c r="V745" s="658">
        <v>0</v>
      </c>
      <c r="W745" s="658">
        <v>0</v>
      </c>
      <c r="X745" s="658">
        <v>0</v>
      </c>
      <c r="Y745" s="658">
        <v>0</v>
      </c>
      <c r="Z745" s="658">
        <v>0</v>
      </c>
      <c r="AA745" s="658">
        <v>0</v>
      </c>
      <c r="AB745" s="658">
        <v>0</v>
      </c>
      <c r="AC745" s="658">
        <v>0</v>
      </c>
      <c r="AD745" s="658">
        <v>0</v>
      </c>
      <c r="AE745" s="658">
        <v>0</v>
      </c>
      <c r="AF745" s="658">
        <v>0</v>
      </c>
      <c r="AG745" s="658">
        <v>0</v>
      </c>
      <c r="AH745" s="658">
        <v>0</v>
      </c>
      <c r="AI745" s="658">
        <v>0</v>
      </c>
      <c r="AJ745" s="658">
        <v>0</v>
      </c>
      <c r="AK745" s="658">
        <v>0</v>
      </c>
      <c r="AL745" s="658">
        <v>0</v>
      </c>
      <c r="AM745" s="658">
        <v>0</v>
      </c>
      <c r="AN745" s="658">
        <v>0</v>
      </c>
      <c r="AO745" s="658">
        <v>0</v>
      </c>
      <c r="AP745" s="658">
        <v>0</v>
      </c>
      <c r="AQ745" s="658">
        <v>0</v>
      </c>
      <c r="AR745" s="658">
        <v>0</v>
      </c>
      <c r="AS745" s="658">
        <v>0</v>
      </c>
      <c r="AT745" s="658">
        <v>0</v>
      </c>
      <c r="AU745" s="613">
        <f t="shared" si="13063"/>
        <v>1</v>
      </c>
      <c r="AV745" s="645">
        <f t="shared" si="13061"/>
        <v>1</v>
      </c>
      <c r="AW745" s="656" t="e">
        <f t="shared" si="13062"/>
        <v>#DIV/0!</v>
      </c>
      <c r="AX745" s="591"/>
    </row>
    <row r="746" spans="1:50" hidden="1" outlineLevel="1">
      <c r="A746" s="590"/>
      <c r="B746" s="636" t="s">
        <v>378</v>
      </c>
      <c r="C746" s="636" t="s">
        <v>897</v>
      </c>
      <c r="D746" s="651" t="s">
        <v>704</v>
      </c>
      <c r="E746" s="653"/>
      <c r="F746" s="640">
        <v>272125.97699745506</v>
      </c>
      <c r="G746" s="640">
        <f t="shared" si="13103"/>
        <v>272125.97699745506</v>
      </c>
      <c r="H746" s="653">
        <f t="shared" ref="H746" si="13143">+H747*$F746</f>
        <v>0</v>
      </c>
      <c r="I746" s="653">
        <f t="shared" ref="I746" si="13144">+I747*$F746</f>
        <v>0</v>
      </c>
      <c r="J746" s="653">
        <f t="shared" ref="J746" si="13145">+J747*$F746</f>
        <v>0</v>
      </c>
      <c r="K746" s="653">
        <f t="shared" ref="K746" si="13146">+K747*$F746</f>
        <v>0</v>
      </c>
      <c r="L746" s="653">
        <f t="shared" ref="L746" si="13147">+L747*$F746</f>
        <v>0</v>
      </c>
      <c r="M746" s="653">
        <f t="shared" ref="M746" si="13148">+M747*$F746</f>
        <v>0</v>
      </c>
      <c r="N746" s="653">
        <f t="shared" ref="N746" si="13149">+N747*$F746</f>
        <v>0</v>
      </c>
      <c r="O746" s="653">
        <f t="shared" ref="O746" si="13150">+O747*$F746</f>
        <v>0</v>
      </c>
      <c r="P746" s="653">
        <f t="shared" ref="P746" si="13151">+P747*$F746</f>
        <v>0</v>
      </c>
      <c r="Q746" s="653">
        <f t="shared" ref="Q746" si="13152">+Q747*$F746</f>
        <v>220422.04136793863</v>
      </c>
      <c r="R746" s="653">
        <f t="shared" ref="R746" si="13153">+R747*$F746</f>
        <v>51703.935629516447</v>
      </c>
      <c r="S746" s="653">
        <f t="shared" ref="S746" si="13154">+S747*$F746</f>
        <v>0</v>
      </c>
      <c r="T746" s="653">
        <f t="shared" ref="T746" si="13155">+T747*$F746</f>
        <v>0</v>
      </c>
      <c r="U746" s="653">
        <f t="shared" ref="U746" si="13156">+U747*$F746</f>
        <v>0</v>
      </c>
      <c r="V746" s="653">
        <f t="shared" ref="V746" si="13157">+V747*$F746</f>
        <v>0</v>
      </c>
      <c r="W746" s="653">
        <f t="shared" ref="W746" si="13158">+W747*$F746</f>
        <v>0</v>
      </c>
      <c r="X746" s="653">
        <f t="shared" ref="X746" si="13159">+X747*$F746</f>
        <v>0</v>
      </c>
      <c r="Y746" s="653">
        <f t="shared" ref="Y746" si="13160">+Y747*$F746</f>
        <v>0</v>
      </c>
      <c r="Z746" s="653">
        <f t="shared" ref="Z746" si="13161">+Z747*$F746</f>
        <v>0</v>
      </c>
      <c r="AA746" s="653">
        <f t="shared" ref="AA746" si="13162">+AA747*$F746</f>
        <v>0</v>
      </c>
      <c r="AB746" s="653">
        <f t="shared" ref="AB746" si="13163">+AB747*$F746</f>
        <v>0</v>
      </c>
      <c r="AC746" s="653">
        <f t="shared" ref="AC746" si="13164">+AC747*$F746</f>
        <v>0</v>
      </c>
      <c r="AD746" s="653">
        <f t="shared" ref="AD746" si="13165">+AD747*$F746</f>
        <v>0</v>
      </c>
      <c r="AE746" s="653">
        <f t="shared" ref="AE746" si="13166">+AE747*$F746</f>
        <v>0</v>
      </c>
      <c r="AF746" s="653">
        <f t="shared" ref="AF746" si="13167">+AF747*$F746</f>
        <v>0</v>
      </c>
      <c r="AG746" s="653">
        <f t="shared" ref="AG746" si="13168">+AG747*$F746</f>
        <v>0</v>
      </c>
      <c r="AH746" s="653">
        <f t="shared" ref="AH746" si="13169">+AH747*$F746</f>
        <v>0</v>
      </c>
      <c r="AI746" s="653">
        <f t="shared" ref="AI746" si="13170">+AI747*$F746</f>
        <v>0</v>
      </c>
      <c r="AJ746" s="653">
        <f t="shared" ref="AJ746" si="13171">+AJ747*$F746</f>
        <v>0</v>
      </c>
      <c r="AK746" s="653">
        <f t="shared" ref="AK746" si="13172">+AK747*$F746</f>
        <v>0</v>
      </c>
      <c r="AL746" s="653">
        <f t="shared" ref="AL746" si="13173">+AL747*$F746</f>
        <v>0</v>
      </c>
      <c r="AM746" s="653">
        <f t="shared" ref="AM746" si="13174">+AM747*$F746</f>
        <v>0</v>
      </c>
      <c r="AN746" s="653">
        <f t="shared" ref="AN746" si="13175">+AN747*$F746</f>
        <v>0</v>
      </c>
      <c r="AO746" s="653">
        <f t="shared" ref="AO746" si="13176">+AO747*$F746</f>
        <v>0</v>
      </c>
      <c r="AP746" s="653">
        <f t="shared" ref="AP746" si="13177">+AP747*$F746</f>
        <v>0</v>
      </c>
      <c r="AQ746" s="653">
        <f t="shared" ref="AQ746" si="13178">+AQ747*$F746</f>
        <v>0</v>
      </c>
      <c r="AR746" s="653">
        <f t="shared" ref="AR746" si="13179">+AR747*$F746</f>
        <v>0</v>
      </c>
      <c r="AS746" s="653">
        <f t="shared" ref="AS746" si="13180">+AS747*$F746</f>
        <v>0</v>
      </c>
      <c r="AT746" s="653">
        <f t="shared" ref="AT746" si="13181">+AT747*$F746</f>
        <v>0</v>
      </c>
      <c r="AU746" s="613">
        <f t="shared" si="13063"/>
        <v>272125.97699745506</v>
      </c>
      <c r="AV746" s="645">
        <f t="shared" si="13061"/>
        <v>0</v>
      </c>
      <c r="AW746" s="656">
        <f t="shared" si="13062"/>
        <v>0</v>
      </c>
      <c r="AX746" s="591"/>
    </row>
    <row r="747" spans="1:50" hidden="1" outlineLevel="1">
      <c r="A747" s="590"/>
      <c r="B747" s="636"/>
      <c r="C747" s="636"/>
      <c r="D747" s="651"/>
      <c r="E747" s="653"/>
      <c r="F747" s="640"/>
      <c r="G747" s="640">
        <f t="shared" si="13103"/>
        <v>1</v>
      </c>
      <c r="H747" s="658">
        <v>0</v>
      </c>
      <c r="I747" s="658">
        <v>0</v>
      </c>
      <c r="J747" s="658">
        <v>0</v>
      </c>
      <c r="K747" s="658">
        <v>0</v>
      </c>
      <c r="L747" s="658">
        <v>0</v>
      </c>
      <c r="M747" s="658">
        <v>0</v>
      </c>
      <c r="N747" s="658">
        <v>0</v>
      </c>
      <c r="O747" s="658">
        <v>0</v>
      </c>
      <c r="P747" s="658">
        <v>0</v>
      </c>
      <c r="Q747" s="658">
        <v>0.81</v>
      </c>
      <c r="R747" s="658">
        <v>0.18999999999999995</v>
      </c>
      <c r="S747" s="658">
        <v>0</v>
      </c>
      <c r="T747" s="658">
        <v>0</v>
      </c>
      <c r="U747" s="658">
        <v>0</v>
      </c>
      <c r="V747" s="658">
        <v>0</v>
      </c>
      <c r="W747" s="658">
        <v>0</v>
      </c>
      <c r="X747" s="658">
        <v>0</v>
      </c>
      <c r="Y747" s="658">
        <v>0</v>
      </c>
      <c r="Z747" s="658">
        <v>0</v>
      </c>
      <c r="AA747" s="658">
        <v>0</v>
      </c>
      <c r="AB747" s="658">
        <v>0</v>
      </c>
      <c r="AC747" s="658">
        <v>0</v>
      </c>
      <c r="AD747" s="658">
        <v>0</v>
      </c>
      <c r="AE747" s="658">
        <v>0</v>
      </c>
      <c r="AF747" s="658">
        <v>0</v>
      </c>
      <c r="AG747" s="658">
        <v>0</v>
      </c>
      <c r="AH747" s="658">
        <v>0</v>
      </c>
      <c r="AI747" s="658">
        <v>0</v>
      </c>
      <c r="AJ747" s="658">
        <v>0</v>
      </c>
      <c r="AK747" s="658">
        <v>0</v>
      </c>
      <c r="AL747" s="658">
        <v>0</v>
      </c>
      <c r="AM747" s="658">
        <v>0</v>
      </c>
      <c r="AN747" s="658">
        <v>0</v>
      </c>
      <c r="AO747" s="658">
        <v>0</v>
      </c>
      <c r="AP747" s="658">
        <v>0</v>
      </c>
      <c r="AQ747" s="658">
        <v>0</v>
      </c>
      <c r="AR747" s="658">
        <v>0</v>
      </c>
      <c r="AS747" s="658">
        <v>0</v>
      </c>
      <c r="AT747" s="658">
        <v>0</v>
      </c>
      <c r="AU747" s="613">
        <f t="shared" si="13063"/>
        <v>1</v>
      </c>
      <c r="AV747" s="645">
        <f t="shared" si="13061"/>
        <v>1</v>
      </c>
      <c r="AW747" s="656" t="e">
        <f t="shared" si="13062"/>
        <v>#DIV/0!</v>
      </c>
      <c r="AX747" s="591"/>
    </row>
    <row r="748" spans="1:50" hidden="1" outlineLevel="1">
      <c r="A748" s="590"/>
      <c r="B748" s="636" t="s">
        <v>378</v>
      </c>
      <c r="C748" s="636" t="s">
        <v>898</v>
      </c>
      <c r="D748" s="651" t="s">
        <v>770</v>
      </c>
      <c r="E748" s="653"/>
      <c r="F748" s="640">
        <v>195489.61009354651</v>
      </c>
      <c r="G748" s="640">
        <f t="shared" si="13103"/>
        <v>195489.61009354651</v>
      </c>
      <c r="H748" s="653">
        <f t="shared" ref="H748" si="13182">+H749*$F748</f>
        <v>0</v>
      </c>
      <c r="I748" s="653">
        <f t="shared" ref="I748" si="13183">+I749*$F748</f>
        <v>0</v>
      </c>
      <c r="J748" s="653">
        <f t="shared" ref="J748" si="13184">+J749*$F748</f>
        <v>0</v>
      </c>
      <c r="K748" s="653">
        <f t="shared" ref="K748" si="13185">+K749*$F748</f>
        <v>0</v>
      </c>
      <c r="L748" s="653">
        <f t="shared" ref="L748" si="13186">+L749*$F748</f>
        <v>0</v>
      </c>
      <c r="M748" s="653">
        <f t="shared" ref="M748" si="13187">+M749*$F748</f>
        <v>0</v>
      </c>
      <c r="N748" s="653">
        <f t="shared" ref="N748" si="13188">+N749*$F748</f>
        <v>0</v>
      </c>
      <c r="O748" s="653">
        <f t="shared" ref="O748" si="13189">+O749*$F748</f>
        <v>0</v>
      </c>
      <c r="P748" s="653">
        <f t="shared" ref="P748" si="13190">+P749*$F748</f>
        <v>0</v>
      </c>
      <c r="Q748" s="653">
        <f t="shared" ref="Q748" si="13191">+Q749*$F748</f>
        <v>0</v>
      </c>
      <c r="R748" s="653">
        <f t="shared" ref="R748" si="13192">+R749*$F748</f>
        <v>195489.61009354651</v>
      </c>
      <c r="S748" s="653">
        <f t="shared" ref="S748" si="13193">+S749*$F748</f>
        <v>0</v>
      </c>
      <c r="T748" s="653">
        <f t="shared" ref="T748" si="13194">+T749*$F748</f>
        <v>0</v>
      </c>
      <c r="U748" s="653">
        <f t="shared" ref="U748" si="13195">+U749*$F748</f>
        <v>0</v>
      </c>
      <c r="V748" s="653">
        <f t="shared" ref="V748" si="13196">+V749*$F748</f>
        <v>0</v>
      </c>
      <c r="W748" s="653">
        <f t="shared" ref="W748" si="13197">+W749*$F748</f>
        <v>0</v>
      </c>
      <c r="X748" s="653">
        <f t="shared" ref="X748" si="13198">+X749*$F748</f>
        <v>0</v>
      </c>
      <c r="Y748" s="653">
        <f t="shared" ref="Y748" si="13199">+Y749*$F748</f>
        <v>0</v>
      </c>
      <c r="Z748" s="653">
        <f t="shared" ref="Z748" si="13200">+Z749*$F748</f>
        <v>0</v>
      </c>
      <c r="AA748" s="653">
        <f t="shared" ref="AA748" si="13201">+AA749*$F748</f>
        <v>0</v>
      </c>
      <c r="AB748" s="653">
        <f t="shared" ref="AB748" si="13202">+AB749*$F748</f>
        <v>0</v>
      </c>
      <c r="AC748" s="653">
        <f t="shared" ref="AC748" si="13203">+AC749*$F748</f>
        <v>0</v>
      </c>
      <c r="AD748" s="653">
        <f t="shared" ref="AD748" si="13204">+AD749*$F748</f>
        <v>0</v>
      </c>
      <c r="AE748" s="653">
        <f t="shared" ref="AE748" si="13205">+AE749*$F748</f>
        <v>0</v>
      </c>
      <c r="AF748" s="653">
        <f t="shared" ref="AF748" si="13206">+AF749*$F748</f>
        <v>0</v>
      </c>
      <c r="AG748" s="653">
        <f t="shared" ref="AG748" si="13207">+AG749*$F748</f>
        <v>0</v>
      </c>
      <c r="AH748" s="653">
        <f t="shared" ref="AH748" si="13208">+AH749*$F748</f>
        <v>0</v>
      </c>
      <c r="AI748" s="653">
        <f t="shared" ref="AI748" si="13209">+AI749*$F748</f>
        <v>0</v>
      </c>
      <c r="AJ748" s="653">
        <f t="shared" ref="AJ748" si="13210">+AJ749*$F748</f>
        <v>0</v>
      </c>
      <c r="AK748" s="653">
        <f t="shared" ref="AK748" si="13211">+AK749*$F748</f>
        <v>0</v>
      </c>
      <c r="AL748" s="653">
        <f t="shared" ref="AL748" si="13212">+AL749*$F748</f>
        <v>0</v>
      </c>
      <c r="AM748" s="653">
        <f t="shared" ref="AM748" si="13213">+AM749*$F748</f>
        <v>0</v>
      </c>
      <c r="AN748" s="653">
        <f t="shared" ref="AN748" si="13214">+AN749*$F748</f>
        <v>0</v>
      </c>
      <c r="AO748" s="653">
        <f t="shared" ref="AO748" si="13215">+AO749*$F748</f>
        <v>0</v>
      </c>
      <c r="AP748" s="653">
        <f t="shared" ref="AP748" si="13216">+AP749*$F748</f>
        <v>0</v>
      </c>
      <c r="AQ748" s="653">
        <f t="shared" ref="AQ748" si="13217">+AQ749*$F748</f>
        <v>0</v>
      </c>
      <c r="AR748" s="653">
        <f t="shared" ref="AR748" si="13218">+AR749*$F748</f>
        <v>0</v>
      </c>
      <c r="AS748" s="653">
        <f t="shared" ref="AS748" si="13219">+AS749*$F748</f>
        <v>0</v>
      </c>
      <c r="AT748" s="653">
        <f t="shared" ref="AT748" si="13220">+AT749*$F748</f>
        <v>0</v>
      </c>
      <c r="AU748" s="613">
        <f t="shared" si="13063"/>
        <v>195489.61009354651</v>
      </c>
      <c r="AV748" s="645">
        <f t="shared" si="13061"/>
        <v>0</v>
      </c>
      <c r="AW748" s="656">
        <f t="shared" si="13062"/>
        <v>0</v>
      </c>
      <c r="AX748" s="591"/>
    </row>
    <row r="749" spans="1:50" hidden="1" outlineLevel="1">
      <c r="A749" s="590"/>
      <c r="B749" s="636"/>
      <c r="C749" s="636"/>
      <c r="D749" s="651"/>
      <c r="E749" s="653"/>
      <c r="F749" s="640"/>
      <c r="G749" s="640">
        <f t="shared" si="13103"/>
        <v>1</v>
      </c>
      <c r="H749" s="658">
        <v>0</v>
      </c>
      <c r="I749" s="658">
        <v>0</v>
      </c>
      <c r="J749" s="658">
        <v>0</v>
      </c>
      <c r="K749" s="658">
        <v>0</v>
      </c>
      <c r="L749" s="658">
        <v>0</v>
      </c>
      <c r="M749" s="658">
        <v>0</v>
      </c>
      <c r="N749" s="658">
        <v>0</v>
      </c>
      <c r="O749" s="658">
        <v>0</v>
      </c>
      <c r="P749" s="658">
        <v>0</v>
      </c>
      <c r="Q749" s="658">
        <v>0</v>
      </c>
      <c r="R749" s="658">
        <v>1</v>
      </c>
      <c r="S749" s="658">
        <v>0</v>
      </c>
      <c r="T749" s="658">
        <v>0</v>
      </c>
      <c r="U749" s="658">
        <v>0</v>
      </c>
      <c r="V749" s="658">
        <v>0</v>
      </c>
      <c r="W749" s="658">
        <v>0</v>
      </c>
      <c r="X749" s="658">
        <v>0</v>
      </c>
      <c r="Y749" s="658">
        <v>0</v>
      </c>
      <c r="Z749" s="658">
        <v>0</v>
      </c>
      <c r="AA749" s="658">
        <v>0</v>
      </c>
      <c r="AB749" s="658">
        <v>0</v>
      </c>
      <c r="AC749" s="658">
        <v>0</v>
      </c>
      <c r="AD749" s="658">
        <v>0</v>
      </c>
      <c r="AE749" s="658">
        <v>0</v>
      </c>
      <c r="AF749" s="658">
        <v>0</v>
      </c>
      <c r="AG749" s="658">
        <v>0</v>
      </c>
      <c r="AH749" s="658">
        <v>0</v>
      </c>
      <c r="AI749" s="658">
        <v>0</v>
      </c>
      <c r="AJ749" s="658">
        <v>0</v>
      </c>
      <c r="AK749" s="658">
        <v>0</v>
      </c>
      <c r="AL749" s="658">
        <v>0</v>
      </c>
      <c r="AM749" s="658">
        <v>0</v>
      </c>
      <c r="AN749" s="658">
        <v>0</v>
      </c>
      <c r="AO749" s="658">
        <v>0</v>
      </c>
      <c r="AP749" s="658">
        <v>0</v>
      </c>
      <c r="AQ749" s="658">
        <v>0</v>
      </c>
      <c r="AR749" s="658">
        <v>0</v>
      </c>
      <c r="AS749" s="658">
        <v>0</v>
      </c>
      <c r="AT749" s="658">
        <v>0</v>
      </c>
      <c r="AU749" s="613">
        <f t="shared" si="13063"/>
        <v>1</v>
      </c>
      <c r="AV749" s="645">
        <f t="shared" si="13061"/>
        <v>1</v>
      </c>
      <c r="AW749" s="656" t="e">
        <f t="shared" si="13062"/>
        <v>#DIV/0!</v>
      </c>
      <c r="AX749" s="591"/>
    </row>
    <row r="750" spans="1:50" hidden="1" outlineLevel="1">
      <c r="A750" s="590"/>
      <c r="B750" s="629" t="s">
        <v>278</v>
      </c>
      <c r="C750" s="629" t="s">
        <v>899</v>
      </c>
      <c r="D750" s="630" t="s">
        <v>900</v>
      </c>
      <c r="E750" s="631"/>
      <c r="F750" s="632">
        <f>+F751</f>
        <v>1890822.865230093</v>
      </c>
      <c r="G750" s="632">
        <f t="shared" si="13103"/>
        <v>1890822.865230093</v>
      </c>
      <c r="H750" s="632">
        <f t="shared" ref="H750:AT750" si="13221">+H751</f>
        <v>0</v>
      </c>
      <c r="I750" s="632">
        <f t="shared" si="13221"/>
        <v>0</v>
      </c>
      <c r="J750" s="632">
        <f t="shared" si="13221"/>
        <v>0</v>
      </c>
      <c r="K750" s="632">
        <f t="shared" si="13221"/>
        <v>0</v>
      </c>
      <c r="L750" s="632">
        <f t="shared" si="13221"/>
        <v>0</v>
      </c>
      <c r="M750" s="632">
        <f t="shared" si="13221"/>
        <v>0</v>
      </c>
      <c r="N750" s="632">
        <f t="shared" si="13221"/>
        <v>0</v>
      </c>
      <c r="O750" s="632">
        <f t="shared" si="13221"/>
        <v>0</v>
      </c>
      <c r="P750" s="632">
        <f t="shared" si="13221"/>
        <v>0</v>
      </c>
      <c r="Q750" s="632">
        <f t="shared" si="13221"/>
        <v>0</v>
      </c>
      <c r="R750" s="632">
        <f t="shared" si="13221"/>
        <v>0</v>
      </c>
      <c r="S750" s="632">
        <f t="shared" si="13221"/>
        <v>257033.07753957674</v>
      </c>
      <c r="T750" s="632">
        <f t="shared" si="13221"/>
        <v>1294835.7304452322</v>
      </c>
      <c r="U750" s="632">
        <f t="shared" si="13221"/>
        <v>338954.05724528414</v>
      </c>
      <c r="V750" s="632">
        <f t="shared" si="13221"/>
        <v>0</v>
      </c>
      <c r="W750" s="632">
        <f t="shared" si="13221"/>
        <v>0</v>
      </c>
      <c r="X750" s="632">
        <f t="shared" si="13221"/>
        <v>0</v>
      </c>
      <c r="Y750" s="632">
        <f t="shared" si="13221"/>
        <v>0</v>
      </c>
      <c r="Z750" s="632">
        <f t="shared" si="13221"/>
        <v>0</v>
      </c>
      <c r="AA750" s="632">
        <f t="shared" si="13221"/>
        <v>0</v>
      </c>
      <c r="AB750" s="632">
        <f t="shared" si="13221"/>
        <v>0</v>
      </c>
      <c r="AC750" s="632">
        <f t="shared" si="13221"/>
        <v>0</v>
      </c>
      <c r="AD750" s="632">
        <f t="shared" si="13221"/>
        <v>0</v>
      </c>
      <c r="AE750" s="632">
        <f t="shared" si="13221"/>
        <v>0</v>
      </c>
      <c r="AF750" s="632">
        <f t="shared" si="13221"/>
        <v>0</v>
      </c>
      <c r="AG750" s="632">
        <f t="shared" si="13221"/>
        <v>0</v>
      </c>
      <c r="AH750" s="632">
        <f t="shared" si="13221"/>
        <v>0</v>
      </c>
      <c r="AI750" s="632">
        <f t="shared" si="13221"/>
        <v>0</v>
      </c>
      <c r="AJ750" s="632">
        <f t="shared" si="13221"/>
        <v>0</v>
      </c>
      <c r="AK750" s="632">
        <f t="shared" si="13221"/>
        <v>0</v>
      </c>
      <c r="AL750" s="632">
        <f t="shared" si="13221"/>
        <v>0</v>
      </c>
      <c r="AM750" s="632">
        <f t="shared" si="13221"/>
        <v>0</v>
      </c>
      <c r="AN750" s="632">
        <f t="shared" si="13221"/>
        <v>0</v>
      </c>
      <c r="AO750" s="632">
        <f t="shared" si="13221"/>
        <v>0</v>
      </c>
      <c r="AP750" s="632">
        <f t="shared" si="13221"/>
        <v>0</v>
      </c>
      <c r="AQ750" s="632">
        <f t="shared" si="13221"/>
        <v>0</v>
      </c>
      <c r="AR750" s="632">
        <f t="shared" si="13221"/>
        <v>0</v>
      </c>
      <c r="AS750" s="632">
        <f t="shared" si="13221"/>
        <v>0</v>
      </c>
      <c r="AT750" s="632">
        <f t="shared" si="13221"/>
        <v>0</v>
      </c>
      <c r="AU750" s="613">
        <f t="shared" si="13063"/>
        <v>1890822.865230093</v>
      </c>
      <c r="AV750" s="645">
        <f t="shared" si="13061"/>
        <v>0</v>
      </c>
      <c r="AW750" s="656">
        <f t="shared" si="13062"/>
        <v>0</v>
      </c>
      <c r="AX750" s="591"/>
    </row>
    <row r="751" spans="1:50" hidden="1" outlineLevel="1">
      <c r="A751" s="590"/>
      <c r="B751" s="646" t="s">
        <v>305</v>
      </c>
      <c r="C751" s="646" t="s">
        <v>901</v>
      </c>
      <c r="D751" s="647" t="s">
        <v>902</v>
      </c>
      <c r="E751" s="649"/>
      <c r="F751" s="650">
        <f>+F752+F754+F756+F758+F760+F762</f>
        <v>1890822.865230093</v>
      </c>
      <c r="G751" s="650">
        <f t="shared" si="13103"/>
        <v>1890822.865230093</v>
      </c>
      <c r="H751" s="650">
        <f t="shared" ref="H751:AT751" si="13222">+H752+H754+H756+H758+H760+H762</f>
        <v>0</v>
      </c>
      <c r="I751" s="650">
        <f t="shared" si="13222"/>
        <v>0</v>
      </c>
      <c r="J751" s="650">
        <f t="shared" si="13222"/>
        <v>0</v>
      </c>
      <c r="K751" s="650">
        <f t="shared" si="13222"/>
        <v>0</v>
      </c>
      <c r="L751" s="650">
        <f t="shared" si="13222"/>
        <v>0</v>
      </c>
      <c r="M751" s="650">
        <f t="shared" si="13222"/>
        <v>0</v>
      </c>
      <c r="N751" s="650">
        <f t="shared" si="13222"/>
        <v>0</v>
      </c>
      <c r="O751" s="650">
        <f t="shared" si="13222"/>
        <v>0</v>
      </c>
      <c r="P751" s="650">
        <f t="shared" si="13222"/>
        <v>0</v>
      </c>
      <c r="Q751" s="650">
        <f t="shared" si="13222"/>
        <v>0</v>
      </c>
      <c r="R751" s="650">
        <f t="shared" si="13222"/>
        <v>0</v>
      </c>
      <c r="S751" s="650">
        <f t="shared" si="13222"/>
        <v>257033.07753957674</v>
      </c>
      <c r="T751" s="650">
        <f t="shared" si="13222"/>
        <v>1294835.7304452322</v>
      </c>
      <c r="U751" s="650">
        <f t="shared" si="13222"/>
        <v>338954.05724528414</v>
      </c>
      <c r="V751" s="650">
        <f t="shared" si="13222"/>
        <v>0</v>
      </c>
      <c r="W751" s="650">
        <f t="shared" si="13222"/>
        <v>0</v>
      </c>
      <c r="X751" s="650">
        <f t="shared" si="13222"/>
        <v>0</v>
      </c>
      <c r="Y751" s="650">
        <f t="shared" si="13222"/>
        <v>0</v>
      </c>
      <c r="Z751" s="650">
        <f t="shared" si="13222"/>
        <v>0</v>
      </c>
      <c r="AA751" s="650">
        <f t="shared" si="13222"/>
        <v>0</v>
      </c>
      <c r="AB751" s="650">
        <f t="shared" si="13222"/>
        <v>0</v>
      </c>
      <c r="AC751" s="650">
        <f t="shared" si="13222"/>
        <v>0</v>
      </c>
      <c r="AD751" s="650">
        <f t="shared" si="13222"/>
        <v>0</v>
      </c>
      <c r="AE751" s="650">
        <f t="shared" si="13222"/>
        <v>0</v>
      </c>
      <c r="AF751" s="650">
        <f t="shared" si="13222"/>
        <v>0</v>
      </c>
      <c r="AG751" s="650">
        <f t="shared" si="13222"/>
        <v>0</v>
      </c>
      <c r="AH751" s="650">
        <f t="shared" si="13222"/>
        <v>0</v>
      </c>
      <c r="AI751" s="650">
        <f t="shared" si="13222"/>
        <v>0</v>
      </c>
      <c r="AJ751" s="650">
        <f t="shared" si="13222"/>
        <v>0</v>
      </c>
      <c r="AK751" s="650">
        <f t="shared" si="13222"/>
        <v>0</v>
      </c>
      <c r="AL751" s="650">
        <f t="shared" si="13222"/>
        <v>0</v>
      </c>
      <c r="AM751" s="650">
        <f t="shared" si="13222"/>
        <v>0</v>
      </c>
      <c r="AN751" s="650">
        <f t="shared" si="13222"/>
        <v>0</v>
      </c>
      <c r="AO751" s="650">
        <f t="shared" si="13222"/>
        <v>0</v>
      </c>
      <c r="AP751" s="650">
        <f t="shared" si="13222"/>
        <v>0</v>
      </c>
      <c r="AQ751" s="650">
        <f t="shared" si="13222"/>
        <v>0</v>
      </c>
      <c r="AR751" s="650">
        <f t="shared" si="13222"/>
        <v>0</v>
      </c>
      <c r="AS751" s="650">
        <f t="shared" si="13222"/>
        <v>0</v>
      </c>
      <c r="AT751" s="650">
        <f t="shared" si="13222"/>
        <v>0</v>
      </c>
      <c r="AU751" s="613">
        <f t="shared" si="13063"/>
        <v>1890822.865230093</v>
      </c>
      <c r="AV751" s="645">
        <f t="shared" si="13061"/>
        <v>0</v>
      </c>
      <c r="AW751" s="656">
        <f t="shared" si="13062"/>
        <v>0</v>
      </c>
      <c r="AX751" s="591"/>
    </row>
    <row r="752" spans="1:50" hidden="1" outlineLevel="1">
      <c r="A752" s="590"/>
      <c r="B752" s="636" t="s">
        <v>378</v>
      </c>
      <c r="C752" s="636" t="s">
        <v>903</v>
      </c>
      <c r="D752" s="651" t="s">
        <v>698</v>
      </c>
      <c r="E752" s="653"/>
      <c r="F752" s="640">
        <v>898335.44916504668</v>
      </c>
      <c r="G752" s="640">
        <f t="shared" si="13103"/>
        <v>898335.44916504668</v>
      </c>
      <c r="H752" s="653">
        <f t="shared" ref="H752" si="13223">+H753*$F752</f>
        <v>0</v>
      </c>
      <c r="I752" s="653">
        <f t="shared" ref="I752" si="13224">+I753*$F752</f>
        <v>0</v>
      </c>
      <c r="J752" s="653">
        <f t="shared" ref="J752" si="13225">+J753*$F752</f>
        <v>0</v>
      </c>
      <c r="K752" s="653">
        <f t="shared" ref="K752" si="13226">+K753*$F752</f>
        <v>0</v>
      </c>
      <c r="L752" s="653">
        <f t="shared" ref="L752" si="13227">+L753*$F752</f>
        <v>0</v>
      </c>
      <c r="M752" s="653">
        <f t="shared" ref="M752" si="13228">+M753*$F752</f>
        <v>0</v>
      </c>
      <c r="N752" s="653">
        <f t="shared" ref="N752" si="13229">+N753*$F752</f>
        <v>0</v>
      </c>
      <c r="O752" s="653">
        <f t="shared" ref="O752" si="13230">+O753*$F752</f>
        <v>0</v>
      </c>
      <c r="P752" s="653">
        <f t="shared" ref="P752" si="13231">+P753*$F752</f>
        <v>0</v>
      </c>
      <c r="Q752" s="653">
        <f t="shared" ref="Q752" si="13232">+Q753*$F752</f>
        <v>0</v>
      </c>
      <c r="R752" s="653">
        <f t="shared" ref="R752" si="13233">+R753*$F752</f>
        <v>0</v>
      </c>
      <c r="S752" s="653">
        <f t="shared" ref="S752" si="13234">+S753*$F752</f>
        <v>0</v>
      </c>
      <c r="T752" s="653">
        <f t="shared" ref="T752" si="13235">+T753*$F752</f>
        <v>691718.29585708596</v>
      </c>
      <c r="U752" s="653">
        <f t="shared" ref="U752" si="13236">+U753*$F752</f>
        <v>206617.15330796072</v>
      </c>
      <c r="V752" s="653">
        <f t="shared" ref="V752" si="13237">+V753*$F752</f>
        <v>0</v>
      </c>
      <c r="W752" s="653">
        <f t="shared" ref="W752" si="13238">+W753*$F752</f>
        <v>0</v>
      </c>
      <c r="X752" s="653">
        <f t="shared" ref="X752" si="13239">+X753*$F752</f>
        <v>0</v>
      </c>
      <c r="Y752" s="653">
        <f t="shared" ref="Y752" si="13240">+Y753*$F752</f>
        <v>0</v>
      </c>
      <c r="Z752" s="653">
        <f t="shared" ref="Z752" si="13241">+Z753*$F752</f>
        <v>0</v>
      </c>
      <c r="AA752" s="653">
        <f t="shared" ref="AA752" si="13242">+AA753*$F752</f>
        <v>0</v>
      </c>
      <c r="AB752" s="653">
        <f t="shared" ref="AB752" si="13243">+AB753*$F752</f>
        <v>0</v>
      </c>
      <c r="AC752" s="653">
        <f t="shared" ref="AC752" si="13244">+AC753*$F752</f>
        <v>0</v>
      </c>
      <c r="AD752" s="653">
        <f t="shared" ref="AD752" si="13245">+AD753*$F752</f>
        <v>0</v>
      </c>
      <c r="AE752" s="653">
        <f t="shared" ref="AE752" si="13246">+AE753*$F752</f>
        <v>0</v>
      </c>
      <c r="AF752" s="653">
        <f t="shared" ref="AF752" si="13247">+AF753*$F752</f>
        <v>0</v>
      </c>
      <c r="AG752" s="653">
        <f t="shared" ref="AG752" si="13248">+AG753*$F752</f>
        <v>0</v>
      </c>
      <c r="AH752" s="653">
        <f t="shared" ref="AH752" si="13249">+AH753*$F752</f>
        <v>0</v>
      </c>
      <c r="AI752" s="653">
        <f t="shared" ref="AI752" si="13250">+AI753*$F752</f>
        <v>0</v>
      </c>
      <c r="AJ752" s="653">
        <f t="shared" ref="AJ752" si="13251">+AJ753*$F752</f>
        <v>0</v>
      </c>
      <c r="AK752" s="653">
        <f t="shared" ref="AK752" si="13252">+AK753*$F752</f>
        <v>0</v>
      </c>
      <c r="AL752" s="653">
        <f t="shared" ref="AL752" si="13253">+AL753*$F752</f>
        <v>0</v>
      </c>
      <c r="AM752" s="653">
        <f t="shared" ref="AM752" si="13254">+AM753*$F752</f>
        <v>0</v>
      </c>
      <c r="AN752" s="653">
        <f t="shared" ref="AN752" si="13255">+AN753*$F752</f>
        <v>0</v>
      </c>
      <c r="AO752" s="653">
        <f t="shared" ref="AO752" si="13256">+AO753*$F752</f>
        <v>0</v>
      </c>
      <c r="AP752" s="653">
        <f t="shared" ref="AP752" si="13257">+AP753*$F752</f>
        <v>0</v>
      </c>
      <c r="AQ752" s="653">
        <f t="shared" ref="AQ752" si="13258">+AQ753*$F752</f>
        <v>0</v>
      </c>
      <c r="AR752" s="653">
        <f t="shared" ref="AR752" si="13259">+AR753*$F752</f>
        <v>0</v>
      </c>
      <c r="AS752" s="653">
        <f t="shared" ref="AS752" si="13260">+AS753*$F752</f>
        <v>0</v>
      </c>
      <c r="AT752" s="653">
        <f t="shared" ref="AT752" si="13261">+AT753*$F752</f>
        <v>0</v>
      </c>
      <c r="AU752" s="613">
        <f t="shared" si="13063"/>
        <v>898335.44916504668</v>
      </c>
      <c r="AV752" s="645">
        <f t="shared" si="13061"/>
        <v>0</v>
      </c>
      <c r="AW752" s="656">
        <f t="shared" si="13062"/>
        <v>0</v>
      </c>
      <c r="AX752" s="591"/>
    </row>
    <row r="753" spans="1:50" hidden="1" outlineLevel="1">
      <c r="A753" s="590"/>
      <c r="B753" s="636"/>
      <c r="C753" s="636"/>
      <c r="D753" s="651"/>
      <c r="E753" s="653"/>
      <c r="F753" s="640"/>
      <c r="G753" s="640">
        <f t="shared" si="13103"/>
        <v>1</v>
      </c>
      <c r="H753" s="658">
        <v>0</v>
      </c>
      <c r="I753" s="658">
        <v>0</v>
      </c>
      <c r="J753" s="658">
        <v>0</v>
      </c>
      <c r="K753" s="658">
        <v>0</v>
      </c>
      <c r="L753" s="658">
        <v>0</v>
      </c>
      <c r="M753" s="658">
        <v>0</v>
      </c>
      <c r="N753" s="658">
        <v>0</v>
      </c>
      <c r="O753" s="658">
        <v>0</v>
      </c>
      <c r="P753" s="658">
        <v>0</v>
      </c>
      <c r="Q753" s="658">
        <v>0</v>
      </c>
      <c r="R753" s="658">
        <v>0</v>
      </c>
      <c r="S753" s="658">
        <v>0</v>
      </c>
      <c r="T753" s="658">
        <v>0.77</v>
      </c>
      <c r="U753" s="658">
        <v>0.22999999999999998</v>
      </c>
      <c r="V753" s="658">
        <v>0</v>
      </c>
      <c r="W753" s="658">
        <v>0</v>
      </c>
      <c r="X753" s="658">
        <v>0</v>
      </c>
      <c r="Y753" s="658">
        <v>0</v>
      </c>
      <c r="Z753" s="658">
        <v>0</v>
      </c>
      <c r="AA753" s="658">
        <v>0</v>
      </c>
      <c r="AB753" s="658">
        <v>0</v>
      </c>
      <c r="AC753" s="658">
        <v>0</v>
      </c>
      <c r="AD753" s="658">
        <v>0</v>
      </c>
      <c r="AE753" s="658">
        <v>0</v>
      </c>
      <c r="AF753" s="658">
        <v>0</v>
      </c>
      <c r="AG753" s="658">
        <v>0</v>
      </c>
      <c r="AH753" s="658">
        <v>0</v>
      </c>
      <c r="AI753" s="658">
        <v>0</v>
      </c>
      <c r="AJ753" s="658">
        <v>0</v>
      </c>
      <c r="AK753" s="658">
        <v>0</v>
      </c>
      <c r="AL753" s="658">
        <v>0</v>
      </c>
      <c r="AM753" s="658">
        <v>0</v>
      </c>
      <c r="AN753" s="658">
        <v>0</v>
      </c>
      <c r="AO753" s="658">
        <v>0</v>
      </c>
      <c r="AP753" s="658">
        <v>0</v>
      </c>
      <c r="AQ753" s="658">
        <v>0</v>
      </c>
      <c r="AR753" s="658">
        <v>0</v>
      </c>
      <c r="AS753" s="658">
        <v>0</v>
      </c>
      <c r="AT753" s="658">
        <v>0</v>
      </c>
      <c r="AU753" s="613">
        <f t="shared" si="13063"/>
        <v>1</v>
      </c>
      <c r="AV753" s="645">
        <f t="shared" si="13061"/>
        <v>1</v>
      </c>
      <c r="AW753" s="656" t="e">
        <f t="shared" si="13062"/>
        <v>#DIV/0!</v>
      </c>
      <c r="AX753" s="591"/>
    </row>
    <row r="754" spans="1:50" hidden="1" outlineLevel="1">
      <c r="A754" s="590"/>
      <c r="B754" s="636" t="s">
        <v>378</v>
      </c>
      <c r="C754" s="636" t="s">
        <v>904</v>
      </c>
      <c r="D754" s="651" t="s">
        <v>700</v>
      </c>
      <c r="E754" s="653"/>
      <c r="F754" s="640">
        <v>263833.67734898307</v>
      </c>
      <c r="G754" s="640">
        <f t="shared" si="13103"/>
        <v>263833.67734898307</v>
      </c>
      <c r="H754" s="653">
        <f t="shared" ref="H754" si="13262">+H755*$F754</f>
        <v>0</v>
      </c>
      <c r="I754" s="653">
        <f t="shared" ref="I754" si="13263">+I755*$F754</f>
        <v>0</v>
      </c>
      <c r="J754" s="653">
        <f t="shared" ref="J754" si="13264">+J755*$F754</f>
        <v>0</v>
      </c>
      <c r="K754" s="653">
        <f t="shared" ref="K754" si="13265">+K755*$F754</f>
        <v>0</v>
      </c>
      <c r="L754" s="653">
        <f t="shared" ref="L754" si="13266">+L755*$F754</f>
        <v>0</v>
      </c>
      <c r="M754" s="653">
        <f t="shared" ref="M754" si="13267">+M755*$F754</f>
        <v>0</v>
      </c>
      <c r="N754" s="653">
        <f t="shared" ref="N754" si="13268">+N755*$F754</f>
        <v>0</v>
      </c>
      <c r="O754" s="653">
        <f t="shared" ref="O754" si="13269">+O755*$F754</f>
        <v>0</v>
      </c>
      <c r="P754" s="653">
        <f t="shared" ref="P754" si="13270">+P755*$F754</f>
        <v>0</v>
      </c>
      <c r="Q754" s="653">
        <f t="shared" ref="Q754" si="13271">+Q755*$F754</f>
        <v>0</v>
      </c>
      <c r="R754" s="653">
        <f t="shared" ref="R754" si="13272">+R755*$F754</f>
        <v>0</v>
      </c>
      <c r="S754" s="653">
        <f t="shared" ref="S754" si="13273">+S755*$F754</f>
        <v>0</v>
      </c>
      <c r="T754" s="653">
        <f t="shared" ref="T754" si="13274">+T755*$F754</f>
        <v>203151.93155871695</v>
      </c>
      <c r="U754" s="653">
        <f t="shared" ref="U754" si="13275">+U755*$F754</f>
        <v>60681.745790266097</v>
      </c>
      <c r="V754" s="653">
        <f t="shared" ref="V754" si="13276">+V755*$F754</f>
        <v>0</v>
      </c>
      <c r="W754" s="653">
        <f t="shared" ref="W754" si="13277">+W755*$F754</f>
        <v>0</v>
      </c>
      <c r="X754" s="653">
        <f t="shared" ref="X754" si="13278">+X755*$F754</f>
        <v>0</v>
      </c>
      <c r="Y754" s="653">
        <f t="shared" ref="Y754" si="13279">+Y755*$F754</f>
        <v>0</v>
      </c>
      <c r="Z754" s="653">
        <f t="shared" ref="Z754" si="13280">+Z755*$F754</f>
        <v>0</v>
      </c>
      <c r="AA754" s="653">
        <f t="shared" ref="AA754" si="13281">+AA755*$F754</f>
        <v>0</v>
      </c>
      <c r="AB754" s="653">
        <f t="shared" ref="AB754" si="13282">+AB755*$F754</f>
        <v>0</v>
      </c>
      <c r="AC754" s="653">
        <f t="shared" ref="AC754" si="13283">+AC755*$F754</f>
        <v>0</v>
      </c>
      <c r="AD754" s="653">
        <f t="shared" ref="AD754" si="13284">+AD755*$F754</f>
        <v>0</v>
      </c>
      <c r="AE754" s="653">
        <f t="shared" ref="AE754" si="13285">+AE755*$F754</f>
        <v>0</v>
      </c>
      <c r="AF754" s="653">
        <f t="shared" ref="AF754" si="13286">+AF755*$F754</f>
        <v>0</v>
      </c>
      <c r="AG754" s="653">
        <f t="shared" ref="AG754" si="13287">+AG755*$F754</f>
        <v>0</v>
      </c>
      <c r="AH754" s="653">
        <f t="shared" ref="AH754" si="13288">+AH755*$F754</f>
        <v>0</v>
      </c>
      <c r="AI754" s="653">
        <f t="shared" ref="AI754" si="13289">+AI755*$F754</f>
        <v>0</v>
      </c>
      <c r="AJ754" s="653">
        <f t="shared" ref="AJ754" si="13290">+AJ755*$F754</f>
        <v>0</v>
      </c>
      <c r="AK754" s="653">
        <f t="shared" ref="AK754" si="13291">+AK755*$F754</f>
        <v>0</v>
      </c>
      <c r="AL754" s="653">
        <f t="shared" ref="AL754" si="13292">+AL755*$F754</f>
        <v>0</v>
      </c>
      <c r="AM754" s="653">
        <f t="shared" ref="AM754" si="13293">+AM755*$F754</f>
        <v>0</v>
      </c>
      <c r="AN754" s="653">
        <f t="shared" ref="AN754" si="13294">+AN755*$F754</f>
        <v>0</v>
      </c>
      <c r="AO754" s="653">
        <f t="shared" ref="AO754" si="13295">+AO755*$F754</f>
        <v>0</v>
      </c>
      <c r="AP754" s="653">
        <f t="shared" ref="AP754" si="13296">+AP755*$F754</f>
        <v>0</v>
      </c>
      <c r="AQ754" s="653">
        <f t="shared" ref="AQ754" si="13297">+AQ755*$F754</f>
        <v>0</v>
      </c>
      <c r="AR754" s="653">
        <f t="shared" ref="AR754" si="13298">+AR755*$F754</f>
        <v>0</v>
      </c>
      <c r="AS754" s="653">
        <f t="shared" ref="AS754" si="13299">+AS755*$F754</f>
        <v>0</v>
      </c>
      <c r="AT754" s="653">
        <f t="shared" ref="AT754" si="13300">+AT755*$F754</f>
        <v>0</v>
      </c>
      <c r="AU754" s="613">
        <f t="shared" si="13063"/>
        <v>263833.67734898307</v>
      </c>
      <c r="AV754" s="645">
        <f t="shared" si="13061"/>
        <v>0</v>
      </c>
      <c r="AW754" s="656">
        <f t="shared" si="13062"/>
        <v>0</v>
      </c>
      <c r="AX754" s="591"/>
    </row>
    <row r="755" spans="1:50" hidden="1" outlineLevel="1">
      <c r="A755" s="590"/>
      <c r="B755" s="636"/>
      <c r="C755" s="636"/>
      <c r="D755" s="651"/>
      <c r="E755" s="653"/>
      <c r="F755" s="640"/>
      <c r="G755" s="640">
        <f t="shared" si="13103"/>
        <v>1</v>
      </c>
      <c r="H755" s="658">
        <v>0</v>
      </c>
      <c r="I755" s="658">
        <v>0</v>
      </c>
      <c r="J755" s="658">
        <v>0</v>
      </c>
      <c r="K755" s="658">
        <v>0</v>
      </c>
      <c r="L755" s="658">
        <v>0</v>
      </c>
      <c r="M755" s="658">
        <v>0</v>
      </c>
      <c r="N755" s="658">
        <v>0</v>
      </c>
      <c r="O755" s="658">
        <v>0</v>
      </c>
      <c r="P755" s="658">
        <v>0</v>
      </c>
      <c r="Q755" s="658">
        <v>0</v>
      </c>
      <c r="R755" s="658">
        <v>0</v>
      </c>
      <c r="S755" s="658">
        <v>0</v>
      </c>
      <c r="T755" s="658">
        <v>0.77</v>
      </c>
      <c r="U755" s="658">
        <v>0.22999999999999998</v>
      </c>
      <c r="V755" s="658">
        <v>0</v>
      </c>
      <c r="W755" s="658">
        <v>0</v>
      </c>
      <c r="X755" s="658">
        <v>0</v>
      </c>
      <c r="Y755" s="658">
        <v>0</v>
      </c>
      <c r="Z755" s="658">
        <v>0</v>
      </c>
      <c r="AA755" s="658">
        <v>0</v>
      </c>
      <c r="AB755" s="658">
        <v>0</v>
      </c>
      <c r="AC755" s="658">
        <v>0</v>
      </c>
      <c r="AD755" s="658">
        <v>0</v>
      </c>
      <c r="AE755" s="658">
        <v>0</v>
      </c>
      <c r="AF755" s="658">
        <v>0</v>
      </c>
      <c r="AG755" s="658">
        <v>0</v>
      </c>
      <c r="AH755" s="658">
        <v>0</v>
      </c>
      <c r="AI755" s="658">
        <v>0</v>
      </c>
      <c r="AJ755" s="658">
        <v>0</v>
      </c>
      <c r="AK755" s="658">
        <v>0</v>
      </c>
      <c r="AL755" s="658">
        <v>0</v>
      </c>
      <c r="AM755" s="658">
        <v>0</v>
      </c>
      <c r="AN755" s="658">
        <v>0</v>
      </c>
      <c r="AO755" s="658">
        <v>0</v>
      </c>
      <c r="AP755" s="658">
        <v>0</v>
      </c>
      <c r="AQ755" s="658">
        <v>0</v>
      </c>
      <c r="AR755" s="658">
        <v>0</v>
      </c>
      <c r="AS755" s="658">
        <v>0</v>
      </c>
      <c r="AT755" s="658">
        <v>0</v>
      </c>
      <c r="AU755" s="613">
        <f t="shared" si="13063"/>
        <v>1</v>
      </c>
      <c r="AV755" s="645">
        <f t="shared" si="13061"/>
        <v>1</v>
      </c>
      <c r="AW755" s="656" t="e">
        <f t="shared" si="13062"/>
        <v>#DIV/0!</v>
      </c>
      <c r="AX755" s="591"/>
    </row>
    <row r="756" spans="1:50" hidden="1" outlineLevel="1">
      <c r="A756" s="590"/>
      <c r="B756" s="636" t="s">
        <v>378</v>
      </c>
      <c r="C756" s="636" t="s">
        <v>905</v>
      </c>
      <c r="D756" s="651" t="s">
        <v>721</v>
      </c>
      <c r="E756" s="653"/>
      <c r="F756" s="640">
        <v>116054.55576322455</v>
      </c>
      <c r="G756" s="640">
        <f t="shared" si="13103"/>
        <v>116054.55576322455</v>
      </c>
      <c r="H756" s="653">
        <f t="shared" ref="H756" si="13301">+H757*$F756</f>
        <v>0</v>
      </c>
      <c r="I756" s="653">
        <f t="shared" ref="I756" si="13302">+I757*$F756</f>
        <v>0</v>
      </c>
      <c r="J756" s="653">
        <f t="shared" ref="J756" si="13303">+J757*$F756</f>
        <v>0</v>
      </c>
      <c r="K756" s="653">
        <f t="shared" ref="K756" si="13304">+K757*$F756</f>
        <v>0</v>
      </c>
      <c r="L756" s="653">
        <f t="shared" ref="L756" si="13305">+L757*$F756</f>
        <v>0</v>
      </c>
      <c r="M756" s="653">
        <f t="shared" ref="M756" si="13306">+M757*$F756</f>
        <v>0</v>
      </c>
      <c r="N756" s="653">
        <f t="shared" ref="N756" si="13307">+N757*$F756</f>
        <v>0</v>
      </c>
      <c r="O756" s="653">
        <f t="shared" ref="O756" si="13308">+O757*$F756</f>
        <v>0</v>
      </c>
      <c r="P756" s="653">
        <f t="shared" ref="P756" si="13309">+P757*$F756</f>
        <v>0</v>
      </c>
      <c r="Q756" s="653">
        <f t="shared" ref="Q756" si="13310">+Q757*$F756</f>
        <v>0</v>
      </c>
      <c r="R756" s="653">
        <f t="shared" ref="R756" si="13311">+R757*$F756</f>
        <v>0</v>
      </c>
      <c r="S756" s="653">
        <f t="shared" ref="S756" si="13312">+S757*$F756</f>
        <v>0</v>
      </c>
      <c r="T756" s="653">
        <f t="shared" ref="T756" si="13313">+T757*$F756</f>
        <v>89362.007937682909</v>
      </c>
      <c r="U756" s="653">
        <f t="shared" ref="U756" si="13314">+U757*$F756</f>
        <v>26692.547825541646</v>
      </c>
      <c r="V756" s="653">
        <f t="shared" ref="V756" si="13315">+V757*$F756</f>
        <v>0</v>
      </c>
      <c r="W756" s="653">
        <f t="shared" ref="W756" si="13316">+W757*$F756</f>
        <v>0</v>
      </c>
      <c r="X756" s="653">
        <f t="shared" ref="X756" si="13317">+X757*$F756</f>
        <v>0</v>
      </c>
      <c r="Y756" s="653">
        <f t="shared" ref="Y756" si="13318">+Y757*$F756</f>
        <v>0</v>
      </c>
      <c r="Z756" s="653">
        <f t="shared" ref="Z756" si="13319">+Z757*$F756</f>
        <v>0</v>
      </c>
      <c r="AA756" s="653">
        <f t="shared" ref="AA756" si="13320">+AA757*$F756</f>
        <v>0</v>
      </c>
      <c r="AB756" s="653">
        <f t="shared" ref="AB756" si="13321">+AB757*$F756</f>
        <v>0</v>
      </c>
      <c r="AC756" s="653">
        <f t="shared" ref="AC756" si="13322">+AC757*$F756</f>
        <v>0</v>
      </c>
      <c r="AD756" s="653">
        <f t="shared" ref="AD756" si="13323">+AD757*$F756</f>
        <v>0</v>
      </c>
      <c r="AE756" s="653">
        <f t="shared" ref="AE756" si="13324">+AE757*$F756</f>
        <v>0</v>
      </c>
      <c r="AF756" s="653">
        <f t="shared" ref="AF756" si="13325">+AF757*$F756</f>
        <v>0</v>
      </c>
      <c r="AG756" s="653">
        <f t="shared" ref="AG756" si="13326">+AG757*$F756</f>
        <v>0</v>
      </c>
      <c r="AH756" s="653">
        <f t="shared" ref="AH756" si="13327">+AH757*$F756</f>
        <v>0</v>
      </c>
      <c r="AI756" s="653">
        <f t="shared" ref="AI756" si="13328">+AI757*$F756</f>
        <v>0</v>
      </c>
      <c r="AJ756" s="653">
        <f t="shared" ref="AJ756" si="13329">+AJ757*$F756</f>
        <v>0</v>
      </c>
      <c r="AK756" s="653">
        <f t="shared" ref="AK756" si="13330">+AK757*$F756</f>
        <v>0</v>
      </c>
      <c r="AL756" s="653">
        <f t="shared" ref="AL756" si="13331">+AL757*$F756</f>
        <v>0</v>
      </c>
      <c r="AM756" s="653">
        <f t="shared" ref="AM756" si="13332">+AM757*$F756</f>
        <v>0</v>
      </c>
      <c r="AN756" s="653">
        <f t="shared" ref="AN756" si="13333">+AN757*$F756</f>
        <v>0</v>
      </c>
      <c r="AO756" s="653">
        <f t="shared" ref="AO756" si="13334">+AO757*$F756</f>
        <v>0</v>
      </c>
      <c r="AP756" s="653">
        <f t="shared" ref="AP756" si="13335">+AP757*$F756</f>
        <v>0</v>
      </c>
      <c r="AQ756" s="653">
        <f t="shared" ref="AQ756" si="13336">+AQ757*$F756</f>
        <v>0</v>
      </c>
      <c r="AR756" s="653">
        <f t="shared" ref="AR756" si="13337">+AR757*$F756</f>
        <v>0</v>
      </c>
      <c r="AS756" s="653">
        <f t="shared" ref="AS756" si="13338">+AS757*$F756</f>
        <v>0</v>
      </c>
      <c r="AT756" s="653">
        <f t="shared" ref="AT756" si="13339">+AT757*$F756</f>
        <v>0</v>
      </c>
      <c r="AU756" s="613">
        <f t="shared" si="13063"/>
        <v>116054.55576322455</v>
      </c>
      <c r="AV756" s="645">
        <f t="shared" si="13061"/>
        <v>0</v>
      </c>
      <c r="AW756" s="656">
        <f t="shared" si="13062"/>
        <v>0</v>
      </c>
      <c r="AX756" s="591"/>
    </row>
    <row r="757" spans="1:50" hidden="1" outlineLevel="1">
      <c r="A757" s="590"/>
      <c r="B757" s="636"/>
      <c r="C757" s="636"/>
      <c r="D757" s="651"/>
      <c r="E757" s="653"/>
      <c r="F757" s="640"/>
      <c r="G757" s="640">
        <f t="shared" si="13103"/>
        <v>1</v>
      </c>
      <c r="H757" s="658">
        <v>0</v>
      </c>
      <c r="I757" s="658">
        <v>0</v>
      </c>
      <c r="J757" s="658">
        <v>0</v>
      </c>
      <c r="K757" s="658">
        <v>0</v>
      </c>
      <c r="L757" s="658">
        <v>0</v>
      </c>
      <c r="M757" s="658">
        <v>0</v>
      </c>
      <c r="N757" s="658">
        <v>0</v>
      </c>
      <c r="O757" s="658">
        <v>0</v>
      </c>
      <c r="P757" s="658">
        <v>0</v>
      </c>
      <c r="Q757" s="658">
        <v>0</v>
      </c>
      <c r="R757" s="658">
        <v>0</v>
      </c>
      <c r="S757" s="658">
        <v>0</v>
      </c>
      <c r="T757" s="658">
        <v>0.77</v>
      </c>
      <c r="U757" s="658">
        <v>0.22999999999999998</v>
      </c>
      <c r="V757" s="658">
        <v>0</v>
      </c>
      <c r="W757" s="658">
        <v>0</v>
      </c>
      <c r="X757" s="658">
        <v>0</v>
      </c>
      <c r="Y757" s="658">
        <v>0</v>
      </c>
      <c r="Z757" s="658">
        <v>0</v>
      </c>
      <c r="AA757" s="658">
        <v>0</v>
      </c>
      <c r="AB757" s="658">
        <v>0</v>
      </c>
      <c r="AC757" s="658">
        <v>0</v>
      </c>
      <c r="AD757" s="658">
        <v>0</v>
      </c>
      <c r="AE757" s="658">
        <v>0</v>
      </c>
      <c r="AF757" s="658">
        <v>0</v>
      </c>
      <c r="AG757" s="658">
        <v>0</v>
      </c>
      <c r="AH757" s="658">
        <v>0</v>
      </c>
      <c r="AI757" s="658">
        <v>0</v>
      </c>
      <c r="AJ757" s="658">
        <v>0</v>
      </c>
      <c r="AK757" s="658">
        <v>0</v>
      </c>
      <c r="AL757" s="658">
        <v>0</v>
      </c>
      <c r="AM757" s="658">
        <v>0</v>
      </c>
      <c r="AN757" s="658">
        <v>0</v>
      </c>
      <c r="AO757" s="658">
        <v>0</v>
      </c>
      <c r="AP757" s="658">
        <v>0</v>
      </c>
      <c r="AQ757" s="658">
        <v>0</v>
      </c>
      <c r="AR757" s="658">
        <v>0</v>
      </c>
      <c r="AS757" s="658">
        <v>0</v>
      </c>
      <c r="AT757" s="658">
        <v>0</v>
      </c>
      <c r="AU757" s="613">
        <f t="shared" si="13063"/>
        <v>1</v>
      </c>
      <c r="AV757" s="645">
        <f t="shared" si="13061"/>
        <v>1</v>
      </c>
      <c r="AW757" s="656" t="e">
        <f t="shared" si="13062"/>
        <v>#DIV/0!</v>
      </c>
      <c r="AX757" s="591"/>
    </row>
    <row r="758" spans="1:50" hidden="1" outlineLevel="1">
      <c r="A758" s="590"/>
      <c r="B758" s="636" t="s">
        <v>378</v>
      </c>
      <c r="C758" s="636" t="s">
        <v>906</v>
      </c>
      <c r="D758" s="651" t="s">
        <v>706</v>
      </c>
      <c r="E758" s="653"/>
      <c r="F758" s="640">
        <v>56394.44853334513</v>
      </c>
      <c r="G758" s="640">
        <f t="shared" si="13103"/>
        <v>56394.44853334513</v>
      </c>
      <c r="H758" s="653">
        <f t="shared" ref="H758" si="13340">+H759*$F758</f>
        <v>0</v>
      </c>
      <c r="I758" s="653">
        <f t="shared" ref="I758" si="13341">+I759*$F758</f>
        <v>0</v>
      </c>
      <c r="J758" s="653">
        <f t="shared" ref="J758" si="13342">+J759*$F758</f>
        <v>0</v>
      </c>
      <c r="K758" s="653">
        <f t="shared" ref="K758" si="13343">+K759*$F758</f>
        <v>0</v>
      </c>
      <c r="L758" s="653">
        <f t="shared" ref="L758" si="13344">+L759*$F758</f>
        <v>0</v>
      </c>
      <c r="M758" s="653">
        <f t="shared" ref="M758" si="13345">+M759*$F758</f>
        <v>0</v>
      </c>
      <c r="N758" s="653">
        <f t="shared" ref="N758" si="13346">+N759*$F758</f>
        <v>0</v>
      </c>
      <c r="O758" s="653">
        <f t="shared" ref="O758" si="13347">+O759*$F758</f>
        <v>0</v>
      </c>
      <c r="P758" s="653">
        <f t="shared" ref="P758" si="13348">+P759*$F758</f>
        <v>0</v>
      </c>
      <c r="Q758" s="653">
        <f t="shared" ref="Q758" si="13349">+Q759*$F758</f>
        <v>0</v>
      </c>
      <c r="R758" s="653">
        <f t="shared" ref="R758" si="13350">+R759*$F758</f>
        <v>0</v>
      </c>
      <c r="S758" s="653">
        <f t="shared" ref="S758" si="13351">+S759*$F758</f>
        <v>40604.002944008491</v>
      </c>
      <c r="T758" s="653">
        <f t="shared" ref="T758" si="13352">+T759*$F758</f>
        <v>15790.445589336638</v>
      </c>
      <c r="U758" s="653">
        <f t="shared" ref="U758" si="13353">+U759*$F758</f>
        <v>0</v>
      </c>
      <c r="V758" s="653">
        <f t="shared" ref="V758" si="13354">+V759*$F758</f>
        <v>0</v>
      </c>
      <c r="W758" s="653">
        <f t="shared" ref="W758" si="13355">+W759*$F758</f>
        <v>0</v>
      </c>
      <c r="X758" s="653">
        <f t="shared" ref="X758" si="13356">+X759*$F758</f>
        <v>0</v>
      </c>
      <c r="Y758" s="653">
        <f t="shared" ref="Y758" si="13357">+Y759*$F758</f>
        <v>0</v>
      </c>
      <c r="Z758" s="653">
        <f t="shared" ref="Z758" si="13358">+Z759*$F758</f>
        <v>0</v>
      </c>
      <c r="AA758" s="653">
        <f t="shared" ref="AA758" si="13359">+AA759*$F758</f>
        <v>0</v>
      </c>
      <c r="AB758" s="653">
        <f t="shared" ref="AB758" si="13360">+AB759*$F758</f>
        <v>0</v>
      </c>
      <c r="AC758" s="653">
        <f t="shared" ref="AC758" si="13361">+AC759*$F758</f>
        <v>0</v>
      </c>
      <c r="AD758" s="653">
        <f t="shared" ref="AD758" si="13362">+AD759*$F758</f>
        <v>0</v>
      </c>
      <c r="AE758" s="653">
        <f t="shared" ref="AE758" si="13363">+AE759*$F758</f>
        <v>0</v>
      </c>
      <c r="AF758" s="653">
        <f t="shared" ref="AF758" si="13364">+AF759*$F758</f>
        <v>0</v>
      </c>
      <c r="AG758" s="653">
        <f t="shared" ref="AG758" si="13365">+AG759*$F758</f>
        <v>0</v>
      </c>
      <c r="AH758" s="653">
        <f t="shared" ref="AH758" si="13366">+AH759*$F758</f>
        <v>0</v>
      </c>
      <c r="AI758" s="653">
        <f t="shared" ref="AI758" si="13367">+AI759*$F758</f>
        <v>0</v>
      </c>
      <c r="AJ758" s="653">
        <f t="shared" ref="AJ758" si="13368">+AJ759*$F758</f>
        <v>0</v>
      </c>
      <c r="AK758" s="653">
        <f t="shared" ref="AK758" si="13369">+AK759*$F758</f>
        <v>0</v>
      </c>
      <c r="AL758" s="653">
        <f t="shared" ref="AL758" si="13370">+AL759*$F758</f>
        <v>0</v>
      </c>
      <c r="AM758" s="653">
        <f t="shared" ref="AM758" si="13371">+AM759*$F758</f>
        <v>0</v>
      </c>
      <c r="AN758" s="653">
        <f t="shared" ref="AN758" si="13372">+AN759*$F758</f>
        <v>0</v>
      </c>
      <c r="AO758" s="653">
        <f t="shared" ref="AO758" si="13373">+AO759*$F758</f>
        <v>0</v>
      </c>
      <c r="AP758" s="653">
        <f t="shared" ref="AP758" si="13374">+AP759*$F758</f>
        <v>0</v>
      </c>
      <c r="AQ758" s="653">
        <f t="shared" ref="AQ758" si="13375">+AQ759*$F758</f>
        <v>0</v>
      </c>
      <c r="AR758" s="653">
        <f t="shared" ref="AR758" si="13376">+AR759*$F758</f>
        <v>0</v>
      </c>
      <c r="AS758" s="653">
        <f t="shared" ref="AS758" si="13377">+AS759*$F758</f>
        <v>0</v>
      </c>
      <c r="AT758" s="653">
        <f t="shared" ref="AT758" si="13378">+AT759*$F758</f>
        <v>0</v>
      </c>
      <c r="AU758" s="613">
        <f t="shared" si="13063"/>
        <v>56394.44853334513</v>
      </c>
      <c r="AV758" s="645">
        <f t="shared" si="13061"/>
        <v>0</v>
      </c>
      <c r="AW758" s="656">
        <f t="shared" si="13062"/>
        <v>0</v>
      </c>
      <c r="AX758" s="591"/>
    </row>
    <row r="759" spans="1:50" hidden="1" outlineLevel="1">
      <c r="A759" s="590"/>
      <c r="B759" s="636"/>
      <c r="C759" s="636"/>
      <c r="D759" s="651"/>
      <c r="E759" s="653"/>
      <c r="F759" s="640"/>
      <c r="G759" s="640">
        <f t="shared" si="13103"/>
        <v>1</v>
      </c>
      <c r="H759" s="658">
        <v>0</v>
      </c>
      <c r="I759" s="658">
        <v>0</v>
      </c>
      <c r="J759" s="658">
        <v>0</v>
      </c>
      <c r="K759" s="658">
        <v>0</v>
      </c>
      <c r="L759" s="658">
        <v>0</v>
      </c>
      <c r="M759" s="658">
        <v>0</v>
      </c>
      <c r="N759" s="658">
        <v>0</v>
      </c>
      <c r="O759" s="658">
        <v>0</v>
      </c>
      <c r="P759" s="658">
        <v>0</v>
      </c>
      <c r="Q759" s="658">
        <v>0</v>
      </c>
      <c r="R759" s="658">
        <v>0</v>
      </c>
      <c r="S759" s="658">
        <v>0.72</v>
      </c>
      <c r="T759" s="658">
        <v>0.28000000000000003</v>
      </c>
      <c r="U759" s="658">
        <v>0</v>
      </c>
      <c r="V759" s="658">
        <v>0</v>
      </c>
      <c r="W759" s="658">
        <v>0</v>
      </c>
      <c r="X759" s="658">
        <v>0</v>
      </c>
      <c r="Y759" s="658">
        <v>0</v>
      </c>
      <c r="Z759" s="658">
        <v>0</v>
      </c>
      <c r="AA759" s="658">
        <v>0</v>
      </c>
      <c r="AB759" s="658">
        <v>0</v>
      </c>
      <c r="AC759" s="658">
        <v>0</v>
      </c>
      <c r="AD759" s="658">
        <v>0</v>
      </c>
      <c r="AE759" s="658">
        <v>0</v>
      </c>
      <c r="AF759" s="658">
        <v>0</v>
      </c>
      <c r="AG759" s="658">
        <v>0</v>
      </c>
      <c r="AH759" s="658">
        <v>0</v>
      </c>
      <c r="AI759" s="658">
        <v>0</v>
      </c>
      <c r="AJ759" s="658">
        <v>0</v>
      </c>
      <c r="AK759" s="658">
        <v>0</v>
      </c>
      <c r="AL759" s="658">
        <v>0</v>
      </c>
      <c r="AM759" s="658">
        <v>0</v>
      </c>
      <c r="AN759" s="658">
        <v>0</v>
      </c>
      <c r="AO759" s="658">
        <v>0</v>
      </c>
      <c r="AP759" s="658">
        <v>0</v>
      </c>
      <c r="AQ759" s="658">
        <v>0</v>
      </c>
      <c r="AR759" s="658">
        <v>0</v>
      </c>
      <c r="AS759" s="658">
        <v>0</v>
      </c>
      <c r="AT759" s="658">
        <v>0</v>
      </c>
      <c r="AU759" s="613">
        <f t="shared" si="13063"/>
        <v>1</v>
      </c>
      <c r="AV759" s="645">
        <f t="shared" si="13061"/>
        <v>1</v>
      </c>
      <c r="AW759" s="656" t="e">
        <f t="shared" si="13062"/>
        <v>#DIV/0!</v>
      </c>
      <c r="AX759" s="591"/>
    </row>
    <row r="760" spans="1:50" hidden="1" outlineLevel="1">
      <c r="A760" s="590"/>
      <c r="B760" s="636" t="s">
        <v>378</v>
      </c>
      <c r="C760" s="636" t="s">
        <v>907</v>
      </c>
      <c r="D760" s="651" t="s">
        <v>704</v>
      </c>
      <c r="E760" s="653"/>
      <c r="F760" s="640">
        <v>360715.12432594714</v>
      </c>
      <c r="G760" s="640">
        <f t="shared" si="13103"/>
        <v>360715.12432594714</v>
      </c>
      <c r="H760" s="653">
        <f t="shared" ref="H760" si="13379">+H761*$F760</f>
        <v>0</v>
      </c>
      <c r="I760" s="653">
        <f t="shared" ref="I760" si="13380">+I761*$F760</f>
        <v>0</v>
      </c>
      <c r="J760" s="653">
        <f t="shared" ref="J760" si="13381">+J761*$F760</f>
        <v>0</v>
      </c>
      <c r="K760" s="653">
        <f t="shared" ref="K760" si="13382">+K761*$F760</f>
        <v>0</v>
      </c>
      <c r="L760" s="653">
        <f t="shared" ref="L760" si="13383">+L761*$F760</f>
        <v>0</v>
      </c>
      <c r="M760" s="653">
        <f t="shared" ref="M760" si="13384">+M761*$F760</f>
        <v>0</v>
      </c>
      <c r="N760" s="653">
        <f t="shared" ref="N760" si="13385">+N761*$F760</f>
        <v>0</v>
      </c>
      <c r="O760" s="653">
        <f t="shared" ref="O760" si="13386">+O761*$F760</f>
        <v>0</v>
      </c>
      <c r="P760" s="653">
        <f t="shared" ref="P760" si="13387">+P761*$F760</f>
        <v>0</v>
      </c>
      <c r="Q760" s="653">
        <f t="shared" ref="Q760" si="13388">+Q761*$F760</f>
        <v>0</v>
      </c>
      <c r="R760" s="653">
        <f t="shared" ref="R760" si="13389">+R761*$F760</f>
        <v>0</v>
      </c>
      <c r="S760" s="653">
        <f t="shared" ref="S760" si="13390">+S761*$F760</f>
        <v>216429.07459556827</v>
      </c>
      <c r="T760" s="653">
        <f t="shared" ref="T760" si="13391">+T761*$F760</f>
        <v>144286.04973037887</v>
      </c>
      <c r="U760" s="653">
        <f t="shared" ref="U760" si="13392">+U761*$F760</f>
        <v>0</v>
      </c>
      <c r="V760" s="653">
        <f t="shared" ref="V760" si="13393">+V761*$F760</f>
        <v>0</v>
      </c>
      <c r="W760" s="653">
        <f t="shared" ref="W760" si="13394">+W761*$F760</f>
        <v>0</v>
      </c>
      <c r="X760" s="653">
        <f t="shared" ref="X760" si="13395">+X761*$F760</f>
        <v>0</v>
      </c>
      <c r="Y760" s="653">
        <f t="shared" ref="Y760" si="13396">+Y761*$F760</f>
        <v>0</v>
      </c>
      <c r="Z760" s="653">
        <f t="shared" ref="Z760" si="13397">+Z761*$F760</f>
        <v>0</v>
      </c>
      <c r="AA760" s="653">
        <f t="shared" ref="AA760" si="13398">+AA761*$F760</f>
        <v>0</v>
      </c>
      <c r="AB760" s="653">
        <f t="shared" ref="AB760" si="13399">+AB761*$F760</f>
        <v>0</v>
      </c>
      <c r="AC760" s="653">
        <f t="shared" ref="AC760" si="13400">+AC761*$F760</f>
        <v>0</v>
      </c>
      <c r="AD760" s="653">
        <f t="shared" ref="AD760" si="13401">+AD761*$F760</f>
        <v>0</v>
      </c>
      <c r="AE760" s="653">
        <f t="shared" ref="AE760" si="13402">+AE761*$F760</f>
        <v>0</v>
      </c>
      <c r="AF760" s="653">
        <f t="shared" ref="AF760" si="13403">+AF761*$F760</f>
        <v>0</v>
      </c>
      <c r="AG760" s="653">
        <f t="shared" ref="AG760" si="13404">+AG761*$F760</f>
        <v>0</v>
      </c>
      <c r="AH760" s="653">
        <f t="shared" ref="AH760" si="13405">+AH761*$F760</f>
        <v>0</v>
      </c>
      <c r="AI760" s="653">
        <f t="shared" ref="AI760" si="13406">+AI761*$F760</f>
        <v>0</v>
      </c>
      <c r="AJ760" s="653">
        <f t="shared" ref="AJ760" si="13407">+AJ761*$F760</f>
        <v>0</v>
      </c>
      <c r="AK760" s="653">
        <f t="shared" ref="AK760" si="13408">+AK761*$F760</f>
        <v>0</v>
      </c>
      <c r="AL760" s="653">
        <f t="shared" ref="AL760" si="13409">+AL761*$F760</f>
        <v>0</v>
      </c>
      <c r="AM760" s="653">
        <f t="shared" ref="AM760" si="13410">+AM761*$F760</f>
        <v>0</v>
      </c>
      <c r="AN760" s="653">
        <f t="shared" ref="AN760" si="13411">+AN761*$F760</f>
        <v>0</v>
      </c>
      <c r="AO760" s="653">
        <f t="shared" ref="AO760" si="13412">+AO761*$F760</f>
        <v>0</v>
      </c>
      <c r="AP760" s="653">
        <f t="shared" ref="AP760" si="13413">+AP761*$F760</f>
        <v>0</v>
      </c>
      <c r="AQ760" s="653">
        <f t="shared" ref="AQ760" si="13414">+AQ761*$F760</f>
        <v>0</v>
      </c>
      <c r="AR760" s="653">
        <f t="shared" ref="AR760" si="13415">+AR761*$F760</f>
        <v>0</v>
      </c>
      <c r="AS760" s="653">
        <f t="shared" ref="AS760" si="13416">+AS761*$F760</f>
        <v>0</v>
      </c>
      <c r="AT760" s="653">
        <f t="shared" ref="AT760" si="13417">+AT761*$F760</f>
        <v>0</v>
      </c>
      <c r="AU760" s="613">
        <f t="shared" si="13063"/>
        <v>360715.12432594714</v>
      </c>
      <c r="AV760" s="645">
        <f t="shared" si="13061"/>
        <v>0</v>
      </c>
      <c r="AW760" s="656">
        <f t="shared" si="13062"/>
        <v>0</v>
      </c>
      <c r="AX760" s="591"/>
    </row>
    <row r="761" spans="1:50" hidden="1" outlineLevel="1">
      <c r="A761" s="590"/>
      <c r="B761" s="636"/>
      <c r="C761" s="636"/>
      <c r="D761" s="651"/>
      <c r="E761" s="653"/>
      <c r="F761" s="640"/>
      <c r="G761" s="640">
        <f t="shared" si="13103"/>
        <v>1</v>
      </c>
      <c r="H761" s="658">
        <v>0</v>
      </c>
      <c r="I761" s="658">
        <v>0</v>
      </c>
      <c r="J761" s="658">
        <v>0</v>
      </c>
      <c r="K761" s="658">
        <v>0</v>
      </c>
      <c r="L761" s="658">
        <v>0</v>
      </c>
      <c r="M761" s="658">
        <v>0</v>
      </c>
      <c r="N761" s="658">
        <v>0</v>
      </c>
      <c r="O761" s="658">
        <v>0</v>
      </c>
      <c r="P761" s="658">
        <v>0</v>
      </c>
      <c r="Q761" s="658">
        <v>0</v>
      </c>
      <c r="R761" s="658">
        <v>0</v>
      </c>
      <c r="S761" s="658">
        <v>0.6</v>
      </c>
      <c r="T761" s="658">
        <v>0.4</v>
      </c>
      <c r="U761" s="658">
        <v>0</v>
      </c>
      <c r="V761" s="658">
        <v>0</v>
      </c>
      <c r="W761" s="658">
        <v>0</v>
      </c>
      <c r="X761" s="658">
        <v>0</v>
      </c>
      <c r="Y761" s="658">
        <v>0</v>
      </c>
      <c r="Z761" s="658">
        <v>0</v>
      </c>
      <c r="AA761" s="658">
        <v>0</v>
      </c>
      <c r="AB761" s="658">
        <v>0</v>
      </c>
      <c r="AC761" s="658">
        <v>0</v>
      </c>
      <c r="AD761" s="658">
        <v>0</v>
      </c>
      <c r="AE761" s="658">
        <v>0</v>
      </c>
      <c r="AF761" s="658">
        <v>0</v>
      </c>
      <c r="AG761" s="658">
        <v>0</v>
      </c>
      <c r="AH761" s="658">
        <v>0</v>
      </c>
      <c r="AI761" s="658">
        <v>0</v>
      </c>
      <c r="AJ761" s="658">
        <v>0</v>
      </c>
      <c r="AK761" s="658">
        <v>0</v>
      </c>
      <c r="AL761" s="658">
        <v>0</v>
      </c>
      <c r="AM761" s="658">
        <v>0</v>
      </c>
      <c r="AN761" s="658">
        <v>0</v>
      </c>
      <c r="AO761" s="658">
        <v>0</v>
      </c>
      <c r="AP761" s="658">
        <v>0</v>
      </c>
      <c r="AQ761" s="658">
        <v>0</v>
      </c>
      <c r="AR761" s="658">
        <v>0</v>
      </c>
      <c r="AS761" s="658">
        <v>0</v>
      </c>
      <c r="AT761" s="658">
        <v>0</v>
      </c>
      <c r="AU761" s="613">
        <f t="shared" si="13063"/>
        <v>1</v>
      </c>
      <c r="AV761" s="645">
        <f t="shared" si="13061"/>
        <v>1</v>
      </c>
      <c r="AW761" s="656" t="e">
        <f t="shared" si="13062"/>
        <v>#DIV/0!</v>
      </c>
      <c r="AX761" s="591"/>
    </row>
    <row r="762" spans="1:50" hidden="1" outlineLevel="1">
      <c r="A762" s="590"/>
      <c r="B762" s="636" t="s">
        <v>378</v>
      </c>
      <c r="C762" s="636" t="s">
        <v>908</v>
      </c>
      <c r="D762" s="651" t="s">
        <v>770</v>
      </c>
      <c r="E762" s="653"/>
      <c r="F762" s="640">
        <v>195489.61009354651</v>
      </c>
      <c r="G762" s="640">
        <f t="shared" si="13103"/>
        <v>195489.61009354651</v>
      </c>
      <c r="H762" s="653">
        <f t="shared" ref="H762" si="13418">+H763*$F762</f>
        <v>0</v>
      </c>
      <c r="I762" s="653">
        <f t="shared" ref="I762" si="13419">+I763*$F762</f>
        <v>0</v>
      </c>
      <c r="J762" s="653">
        <f t="shared" ref="J762" si="13420">+J763*$F762</f>
        <v>0</v>
      </c>
      <c r="K762" s="653">
        <f t="shared" ref="K762" si="13421">+K763*$F762</f>
        <v>0</v>
      </c>
      <c r="L762" s="653">
        <f t="shared" ref="L762" si="13422">+L763*$F762</f>
        <v>0</v>
      </c>
      <c r="M762" s="653">
        <f t="shared" ref="M762" si="13423">+M763*$F762</f>
        <v>0</v>
      </c>
      <c r="N762" s="653">
        <f t="shared" ref="N762" si="13424">+N763*$F762</f>
        <v>0</v>
      </c>
      <c r="O762" s="653">
        <f t="shared" ref="O762" si="13425">+O763*$F762</f>
        <v>0</v>
      </c>
      <c r="P762" s="653">
        <f t="shared" ref="P762" si="13426">+P763*$F762</f>
        <v>0</v>
      </c>
      <c r="Q762" s="653">
        <f t="shared" ref="Q762" si="13427">+Q763*$F762</f>
        <v>0</v>
      </c>
      <c r="R762" s="653">
        <f t="shared" ref="R762" si="13428">+R763*$F762</f>
        <v>0</v>
      </c>
      <c r="S762" s="653">
        <f t="shared" ref="S762" si="13429">+S763*$F762</f>
        <v>0</v>
      </c>
      <c r="T762" s="653">
        <f t="shared" ref="T762" si="13430">+T763*$F762</f>
        <v>150526.9997720308</v>
      </c>
      <c r="U762" s="653">
        <f t="shared" ref="U762" si="13431">+U763*$F762</f>
        <v>44962.610321515691</v>
      </c>
      <c r="V762" s="653">
        <f t="shared" ref="V762" si="13432">+V763*$F762</f>
        <v>0</v>
      </c>
      <c r="W762" s="653">
        <f t="shared" ref="W762" si="13433">+W763*$F762</f>
        <v>0</v>
      </c>
      <c r="X762" s="653">
        <f t="shared" ref="X762" si="13434">+X763*$F762</f>
        <v>0</v>
      </c>
      <c r="Y762" s="653">
        <f t="shared" ref="Y762" si="13435">+Y763*$F762</f>
        <v>0</v>
      </c>
      <c r="Z762" s="653">
        <f t="shared" ref="Z762" si="13436">+Z763*$F762</f>
        <v>0</v>
      </c>
      <c r="AA762" s="653">
        <f t="shared" ref="AA762" si="13437">+AA763*$F762</f>
        <v>0</v>
      </c>
      <c r="AB762" s="653">
        <f t="shared" ref="AB762" si="13438">+AB763*$F762</f>
        <v>0</v>
      </c>
      <c r="AC762" s="653">
        <f t="shared" ref="AC762" si="13439">+AC763*$F762</f>
        <v>0</v>
      </c>
      <c r="AD762" s="653">
        <f t="shared" ref="AD762" si="13440">+AD763*$F762</f>
        <v>0</v>
      </c>
      <c r="AE762" s="653">
        <f t="shared" ref="AE762" si="13441">+AE763*$F762</f>
        <v>0</v>
      </c>
      <c r="AF762" s="653">
        <f t="shared" ref="AF762" si="13442">+AF763*$F762</f>
        <v>0</v>
      </c>
      <c r="AG762" s="653">
        <f t="shared" ref="AG762" si="13443">+AG763*$F762</f>
        <v>0</v>
      </c>
      <c r="AH762" s="653">
        <f t="shared" ref="AH762" si="13444">+AH763*$F762</f>
        <v>0</v>
      </c>
      <c r="AI762" s="653">
        <f t="shared" ref="AI762" si="13445">+AI763*$F762</f>
        <v>0</v>
      </c>
      <c r="AJ762" s="653">
        <f t="shared" ref="AJ762" si="13446">+AJ763*$F762</f>
        <v>0</v>
      </c>
      <c r="AK762" s="653">
        <f t="shared" ref="AK762" si="13447">+AK763*$F762</f>
        <v>0</v>
      </c>
      <c r="AL762" s="653">
        <f t="shared" ref="AL762" si="13448">+AL763*$F762</f>
        <v>0</v>
      </c>
      <c r="AM762" s="653">
        <f t="shared" ref="AM762" si="13449">+AM763*$F762</f>
        <v>0</v>
      </c>
      <c r="AN762" s="653">
        <f t="shared" ref="AN762" si="13450">+AN763*$F762</f>
        <v>0</v>
      </c>
      <c r="AO762" s="653">
        <f t="shared" ref="AO762" si="13451">+AO763*$F762</f>
        <v>0</v>
      </c>
      <c r="AP762" s="653">
        <f t="shared" ref="AP762" si="13452">+AP763*$F762</f>
        <v>0</v>
      </c>
      <c r="AQ762" s="653">
        <f t="shared" ref="AQ762" si="13453">+AQ763*$F762</f>
        <v>0</v>
      </c>
      <c r="AR762" s="653">
        <f t="shared" ref="AR762" si="13454">+AR763*$F762</f>
        <v>0</v>
      </c>
      <c r="AS762" s="653">
        <f t="shared" ref="AS762" si="13455">+AS763*$F762</f>
        <v>0</v>
      </c>
      <c r="AT762" s="653">
        <f t="shared" ref="AT762" si="13456">+AT763*$F762</f>
        <v>0</v>
      </c>
      <c r="AU762" s="613">
        <f t="shared" si="13063"/>
        <v>195489.61009354651</v>
      </c>
      <c r="AV762" s="645">
        <f t="shared" si="13061"/>
        <v>0</v>
      </c>
      <c r="AW762" s="656">
        <f t="shared" si="13062"/>
        <v>0</v>
      </c>
      <c r="AX762" s="591"/>
    </row>
    <row r="763" spans="1:50" hidden="1" outlineLevel="1">
      <c r="A763" s="590"/>
      <c r="B763" s="636"/>
      <c r="C763" s="636"/>
      <c r="D763" s="651"/>
      <c r="E763" s="653"/>
      <c r="F763" s="640"/>
      <c r="G763" s="640">
        <f t="shared" si="13103"/>
        <v>1</v>
      </c>
      <c r="H763" s="658">
        <v>0</v>
      </c>
      <c r="I763" s="658">
        <v>0</v>
      </c>
      <c r="J763" s="658">
        <v>0</v>
      </c>
      <c r="K763" s="658">
        <v>0</v>
      </c>
      <c r="L763" s="658">
        <v>0</v>
      </c>
      <c r="M763" s="658">
        <v>0</v>
      </c>
      <c r="N763" s="658">
        <v>0</v>
      </c>
      <c r="O763" s="658">
        <v>0</v>
      </c>
      <c r="P763" s="658">
        <v>0</v>
      </c>
      <c r="Q763" s="658">
        <v>0</v>
      </c>
      <c r="R763" s="658">
        <v>0</v>
      </c>
      <c r="S763" s="658">
        <v>0</v>
      </c>
      <c r="T763" s="658">
        <v>0.77</v>
      </c>
      <c r="U763" s="658">
        <v>0.22999999999999998</v>
      </c>
      <c r="V763" s="658">
        <v>0</v>
      </c>
      <c r="W763" s="658">
        <v>0</v>
      </c>
      <c r="X763" s="658">
        <v>0</v>
      </c>
      <c r="Y763" s="658">
        <v>0</v>
      </c>
      <c r="Z763" s="658">
        <v>0</v>
      </c>
      <c r="AA763" s="658">
        <v>0</v>
      </c>
      <c r="AB763" s="658">
        <v>0</v>
      </c>
      <c r="AC763" s="658">
        <v>0</v>
      </c>
      <c r="AD763" s="658">
        <v>0</v>
      </c>
      <c r="AE763" s="658">
        <v>0</v>
      </c>
      <c r="AF763" s="658">
        <v>0</v>
      </c>
      <c r="AG763" s="658">
        <v>0</v>
      </c>
      <c r="AH763" s="658">
        <v>0</v>
      </c>
      <c r="AI763" s="658">
        <v>0</v>
      </c>
      <c r="AJ763" s="658">
        <v>0</v>
      </c>
      <c r="AK763" s="658">
        <v>0</v>
      </c>
      <c r="AL763" s="658">
        <v>0</v>
      </c>
      <c r="AM763" s="658">
        <v>0</v>
      </c>
      <c r="AN763" s="658">
        <v>0</v>
      </c>
      <c r="AO763" s="658">
        <v>0</v>
      </c>
      <c r="AP763" s="658">
        <v>0</v>
      </c>
      <c r="AQ763" s="658">
        <v>0</v>
      </c>
      <c r="AR763" s="658">
        <v>0</v>
      </c>
      <c r="AS763" s="658">
        <v>0</v>
      </c>
      <c r="AT763" s="658">
        <v>0</v>
      </c>
      <c r="AU763" s="613">
        <f t="shared" si="13063"/>
        <v>1</v>
      </c>
      <c r="AV763" s="645">
        <f t="shared" si="13061"/>
        <v>1</v>
      </c>
      <c r="AW763" s="656" t="e">
        <f t="shared" si="13062"/>
        <v>#DIV/0!</v>
      </c>
      <c r="AX763" s="591"/>
    </row>
    <row r="764" spans="1:50" s="302" customFormat="1" collapsed="1">
      <c r="A764" s="621"/>
      <c r="B764" s="622" t="s">
        <v>234</v>
      </c>
      <c r="C764" s="622" t="s">
        <v>909</v>
      </c>
      <c r="D764" s="623" t="s">
        <v>910</v>
      </c>
      <c r="E764" s="624"/>
      <c r="F764" s="757">
        <f>+F765+F770+F783+F784+F791+F828</f>
        <v>18073884.978683453</v>
      </c>
      <c r="G764" s="625">
        <f t="shared" si="13103"/>
        <v>18073884.978683453</v>
      </c>
      <c r="H764" s="625">
        <f t="shared" ref="H764:AT764" si="13457">+H765+H770+H783+H784+H791+H828</f>
        <v>0</v>
      </c>
      <c r="I764" s="625">
        <f t="shared" si="13457"/>
        <v>0</v>
      </c>
      <c r="J764" s="625">
        <f t="shared" si="13457"/>
        <v>0</v>
      </c>
      <c r="K764" s="625">
        <f t="shared" si="13457"/>
        <v>0</v>
      </c>
      <c r="L764" s="625">
        <f t="shared" si="13457"/>
        <v>0</v>
      </c>
      <c r="M764" s="625">
        <f t="shared" si="13457"/>
        <v>0</v>
      </c>
      <c r="N764" s="625">
        <f t="shared" si="13457"/>
        <v>99779.193064779276</v>
      </c>
      <c r="O764" s="625">
        <f t="shared" si="13457"/>
        <v>1309999.2381726699</v>
      </c>
      <c r="P764" s="625">
        <f t="shared" si="13457"/>
        <v>1304397.6411954139</v>
      </c>
      <c r="Q764" s="625">
        <f t="shared" si="13457"/>
        <v>1202777.3324901555</v>
      </c>
      <c r="R764" s="625">
        <f t="shared" si="13457"/>
        <v>2911472.3002527747</v>
      </c>
      <c r="S764" s="625">
        <f t="shared" si="13457"/>
        <v>3650003.9991044281</v>
      </c>
      <c r="T764" s="625">
        <f t="shared" si="13457"/>
        <v>1149589.1644040814</v>
      </c>
      <c r="U764" s="625">
        <f t="shared" si="13457"/>
        <v>1160338.1685891836</v>
      </c>
      <c r="V764" s="625">
        <f t="shared" si="13457"/>
        <v>1110845.0713507824</v>
      </c>
      <c r="W764" s="625">
        <f t="shared" si="13457"/>
        <v>1121843.5374037605</v>
      </c>
      <c r="X764" s="625">
        <f t="shared" si="13457"/>
        <v>1155516.0560923386</v>
      </c>
      <c r="Y764" s="625">
        <f t="shared" si="13457"/>
        <v>834768.24239017372</v>
      </c>
      <c r="Z764" s="625">
        <f t="shared" si="13457"/>
        <v>778209.3208026964</v>
      </c>
      <c r="AA764" s="625">
        <f t="shared" si="13457"/>
        <v>284345.71337021602</v>
      </c>
      <c r="AB764" s="625">
        <f t="shared" si="13457"/>
        <v>0</v>
      </c>
      <c r="AC764" s="625">
        <f t="shared" si="13457"/>
        <v>0</v>
      </c>
      <c r="AD764" s="625">
        <f t="shared" si="13457"/>
        <v>0</v>
      </c>
      <c r="AE764" s="625">
        <f t="shared" si="13457"/>
        <v>0</v>
      </c>
      <c r="AF764" s="625">
        <f t="shared" si="13457"/>
        <v>0</v>
      </c>
      <c r="AG764" s="625">
        <f t="shared" si="13457"/>
        <v>0</v>
      </c>
      <c r="AH764" s="625">
        <f t="shared" si="13457"/>
        <v>0</v>
      </c>
      <c r="AI764" s="625">
        <f t="shared" si="13457"/>
        <v>0</v>
      </c>
      <c r="AJ764" s="625">
        <f t="shared" si="13457"/>
        <v>0</v>
      </c>
      <c r="AK764" s="625">
        <f t="shared" si="13457"/>
        <v>0</v>
      </c>
      <c r="AL764" s="625">
        <f t="shared" si="13457"/>
        <v>0</v>
      </c>
      <c r="AM764" s="625">
        <f t="shared" si="13457"/>
        <v>0</v>
      </c>
      <c r="AN764" s="625">
        <f t="shared" si="13457"/>
        <v>0</v>
      </c>
      <c r="AO764" s="625">
        <f t="shared" si="13457"/>
        <v>0</v>
      </c>
      <c r="AP764" s="625">
        <f t="shared" si="13457"/>
        <v>0</v>
      </c>
      <c r="AQ764" s="625">
        <f t="shared" si="13457"/>
        <v>0</v>
      </c>
      <c r="AR764" s="625">
        <f t="shared" si="13457"/>
        <v>0</v>
      </c>
      <c r="AS764" s="625">
        <f t="shared" si="13457"/>
        <v>0</v>
      </c>
      <c r="AT764" s="625">
        <f t="shared" si="13457"/>
        <v>0</v>
      </c>
      <c r="AU764" s="613">
        <f t="shared" si="13063"/>
        <v>18073884.978683453</v>
      </c>
      <c r="AV764" s="645">
        <f t="shared" si="13061"/>
        <v>0</v>
      </c>
      <c r="AW764" s="656">
        <f t="shared" si="13062"/>
        <v>0</v>
      </c>
      <c r="AX764" s="626"/>
    </row>
    <row r="765" spans="1:50" hidden="1" outlineLevel="1">
      <c r="A765" s="590"/>
      <c r="B765" s="629" t="s">
        <v>278</v>
      </c>
      <c r="C765" s="629" t="s">
        <v>911</v>
      </c>
      <c r="D765" s="630" t="s">
        <v>912</v>
      </c>
      <c r="E765" s="631"/>
      <c r="F765" s="632">
        <f>+F766+F768</f>
        <v>2221277.9599358542</v>
      </c>
      <c r="G765" s="632">
        <f t="shared" si="13103"/>
        <v>2221277.9599358542</v>
      </c>
      <c r="H765" s="632">
        <f t="shared" ref="H765:AT765" si="13458">+H766+H768</f>
        <v>0</v>
      </c>
      <c r="I765" s="632">
        <f t="shared" si="13458"/>
        <v>0</v>
      </c>
      <c r="J765" s="632">
        <f t="shared" si="13458"/>
        <v>0</v>
      </c>
      <c r="K765" s="632">
        <f t="shared" si="13458"/>
        <v>0</v>
      </c>
      <c r="L765" s="632">
        <f t="shared" si="13458"/>
        <v>0</v>
      </c>
      <c r="M765" s="632">
        <f t="shared" si="13458"/>
        <v>0</v>
      </c>
      <c r="N765" s="632">
        <f t="shared" si="13458"/>
        <v>99779.193064779276</v>
      </c>
      <c r="O765" s="632">
        <f t="shared" si="13458"/>
        <v>1309999.2381726699</v>
      </c>
      <c r="P765" s="632">
        <f t="shared" si="13458"/>
        <v>811499.52869840502</v>
      </c>
      <c r="Q765" s="632">
        <f t="shared" si="13458"/>
        <v>0</v>
      </c>
      <c r="R765" s="632">
        <f t="shared" si="13458"/>
        <v>0</v>
      </c>
      <c r="S765" s="632">
        <f t="shared" si="13458"/>
        <v>0</v>
      </c>
      <c r="T765" s="632">
        <f t="shared" si="13458"/>
        <v>0</v>
      </c>
      <c r="U765" s="632">
        <f t="shared" si="13458"/>
        <v>0</v>
      </c>
      <c r="V765" s="632">
        <f t="shared" si="13458"/>
        <v>0</v>
      </c>
      <c r="W765" s="632">
        <f t="shared" si="13458"/>
        <v>0</v>
      </c>
      <c r="X765" s="632">
        <f t="shared" si="13458"/>
        <v>0</v>
      </c>
      <c r="Y765" s="632">
        <f t="shared" si="13458"/>
        <v>0</v>
      </c>
      <c r="Z765" s="632">
        <f t="shared" si="13458"/>
        <v>0</v>
      </c>
      <c r="AA765" s="632">
        <f t="shared" si="13458"/>
        <v>0</v>
      </c>
      <c r="AB765" s="632">
        <f t="shared" si="13458"/>
        <v>0</v>
      </c>
      <c r="AC765" s="632">
        <f t="shared" si="13458"/>
        <v>0</v>
      </c>
      <c r="AD765" s="632">
        <f t="shared" si="13458"/>
        <v>0</v>
      </c>
      <c r="AE765" s="632">
        <f t="shared" si="13458"/>
        <v>0</v>
      </c>
      <c r="AF765" s="632">
        <f t="shared" si="13458"/>
        <v>0</v>
      </c>
      <c r="AG765" s="632">
        <f t="shared" si="13458"/>
        <v>0</v>
      </c>
      <c r="AH765" s="632">
        <f t="shared" si="13458"/>
        <v>0</v>
      </c>
      <c r="AI765" s="632">
        <f t="shared" si="13458"/>
        <v>0</v>
      </c>
      <c r="AJ765" s="632">
        <f t="shared" si="13458"/>
        <v>0</v>
      </c>
      <c r="AK765" s="632">
        <f t="shared" si="13458"/>
        <v>0</v>
      </c>
      <c r="AL765" s="632">
        <f t="shared" si="13458"/>
        <v>0</v>
      </c>
      <c r="AM765" s="632">
        <f t="shared" si="13458"/>
        <v>0</v>
      </c>
      <c r="AN765" s="632">
        <f t="shared" si="13458"/>
        <v>0</v>
      </c>
      <c r="AO765" s="632">
        <f t="shared" si="13458"/>
        <v>0</v>
      </c>
      <c r="AP765" s="632">
        <f t="shared" si="13458"/>
        <v>0</v>
      </c>
      <c r="AQ765" s="632">
        <f t="shared" si="13458"/>
        <v>0</v>
      </c>
      <c r="AR765" s="632">
        <f t="shared" si="13458"/>
        <v>0</v>
      </c>
      <c r="AS765" s="632">
        <f t="shared" si="13458"/>
        <v>0</v>
      </c>
      <c r="AT765" s="632">
        <f t="shared" si="13458"/>
        <v>0</v>
      </c>
      <c r="AU765" s="613">
        <f t="shared" si="13063"/>
        <v>2221277.9599358542</v>
      </c>
      <c r="AV765" s="645">
        <f t="shared" si="13061"/>
        <v>0</v>
      </c>
      <c r="AW765" s="656">
        <f t="shared" si="13062"/>
        <v>0</v>
      </c>
      <c r="AX765" s="591"/>
    </row>
    <row r="766" spans="1:50" hidden="1" outlineLevel="1">
      <c r="A766" s="590"/>
      <c r="B766" s="646" t="s">
        <v>305</v>
      </c>
      <c r="C766" s="646" t="s">
        <v>913</v>
      </c>
      <c r="D766" s="647" t="s">
        <v>914</v>
      </c>
      <c r="E766" s="649"/>
      <c r="F766" s="650">
        <v>1108657.7007197698</v>
      </c>
      <c r="G766" s="650">
        <f t="shared" si="13103"/>
        <v>1108657.7007197698</v>
      </c>
      <c r="H766" s="649">
        <f t="shared" ref="H766" si="13459">+H767*$F766</f>
        <v>0</v>
      </c>
      <c r="I766" s="649">
        <f t="shared" ref="I766" si="13460">+I767*$F766</f>
        <v>0</v>
      </c>
      <c r="J766" s="649">
        <f t="shared" ref="J766" si="13461">+J767*$F766</f>
        <v>0</v>
      </c>
      <c r="K766" s="649">
        <f t="shared" ref="K766" si="13462">+K767*$F766</f>
        <v>0</v>
      </c>
      <c r="L766" s="649">
        <f t="shared" ref="L766" si="13463">+L767*$F766</f>
        <v>0</v>
      </c>
      <c r="M766" s="649">
        <f t="shared" ref="M766" si="13464">+M767*$F766</f>
        <v>0</v>
      </c>
      <c r="N766" s="649">
        <f t="shared" ref="N766" si="13465">+N767*$F766</f>
        <v>99779.193064779276</v>
      </c>
      <c r="O766" s="649">
        <f t="shared" ref="O766" si="13466">+O767*$F766</f>
        <v>809320.12152543198</v>
      </c>
      <c r="P766" s="649">
        <f t="shared" ref="P766" si="13467">+P767*$F766</f>
        <v>199558.38612955861</v>
      </c>
      <c r="Q766" s="649">
        <f t="shared" ref="Q766" si="13468">+Q767*$F766</f>
        <v>0</v>
      </c>
      <c r="R766" s="649">
        <f t="shared" ref="R766" si="13469">+R767*$F766</f>
        <v>0</v>
      </c>
      <c r="S766" s="649">
        <f t="shared" ref="S766" si="13470">+S767*$F766</f>
        <v>0</v>
      </c>
      <c r="T766" s="649">
        <f t="shared" ref="T766" si="13471">+T767*$F766</f>
        <v>0</v>
      </c>
      <c r="U766" s="649">
        <f t="shared" ref="U766" si="13472">+U767*$F766</f>
        <v>0</v>
      </c>
      <c r="V766" s="649">
        <f t="shared" ref="V766" si="13473">+V767*$F766</f>
        <v>0</v>
      </c>
      <c r="W766" s="649">
        <f t="shared" ref="W766" si="13474">+W767*$F766</f>
        <v>0</v>
      </c>
      <c r="X766" s="649">
        <f t="shared" ref="X766" si="13475">+X767*$F766</f>
        <v>0</v>
      </c>
      <c r="Y766" s="649">
        <f t="shared" ref="Y766" si="13476">+Y767*$F766</f>
        <v>0</v>
      </c>
      <c r="Z766" s="649">
        <f t="shared" ref="Z766" si="13477">+Z767*$F766</f>
        <v>0</v>
      </c>
      <c r="AA766" s="649">
        <f t="shared" ref="AA766" si="13478">+AA767*$F766</f>
        <v>0</v>
      </c>
      <c r="AB766" s="649">
        <f t="shared" ref="AB766" si="13479">+AB767*$F766</f>
        <v>0</v>
      </c>
      <c r="AC766" s="649">
        <f t="shared" ref="AC766" si="13480">+AC767*$F766</f>
        <v>0</v>
      </c>
      <c r="AD766" s="649">
        <f t="shared" ref="AD766" si="13481">+AD767*$F766</f>
        <v>0</v>
      </c>
      <c r="AE766" s="649">
        <f t="shared" ref="AE766" si="13482">+AE767*$F766</f>
        <v>0</v>
      </c>
      <c r="AF766" s="649">
        <f t="shared" ref="AF766" si="13483">+AF767*$F766</f>
        <v>0</v>
      </c>
      <c r="AG766" s="649">
        <f t="shared" ref="AG766" si="13484">+AG767*$F766</f>
        <v>0</v>
      </c>
      <c r="AH766" s="649">
        <f t="shared" ref="AH766" si="13485">+AH767*$F766</f>
        <v>0</v>
      </c>
      <c r="AI766" s="649">
        <f t="shared" ref="AI766" si="13486">+AI767*$F766</f>
        <v>0</v>
      </c>
      <c r="AJ766" s="649">
        <f t="shared" ref="AJ766" si="13487">+AJ767*$F766</f>
        <v>0</v>
      </c>
      <c r="AK766" s="649">
        <f t="shared" ref="AK766" si="13488">+AK767*$F766</f>
        <v>0</v>
      </c>
      <c r="AL766" s="649">
        <f t="shared" ref="AL766" si="13489">+AL767*$F766</f>
        <v>0</v>
      </c>
      <c r="AM766" s="649">
        <f t="shared" ref="AM766" si="13490">+AM767*$F766</f>
        <v>0</v>
      </c>
      <c r="AN766" s="649">
        <f t="shared" ref="AN766" si="13491">+AN767*$F766</f>
        <v>0</v>
      </c>
      <c r="AO766" s="649">
        <f t="shared" ref="AO766" si="13492">+AO767*$F766</f>
        <v>0</v>
      </c>
      <c r="AP766" s="649">
        <f t="shared" ref="AP766" si="13493">+AP767*$F766</f>
        <v>0</v>
      </c>
      <c r="AQ766" s="649">
        <f t="shared" ref="AQ766" si="13494">+AQ767*$F766</f>
        <v>0</v>
      </c>
      <c r="AR766" s="649">
        <f t="shared" ref="AR766" si="13495">+AR767*$F766</f>
        <v>0</v>
      </c>
      <c r="AS766" s="649">
        <f t="shared" ref="AS766" si="13496">+AS767*$F766</f>
        <v>0</v>
      </c>
      <c r="AT766" s="649">
        <f t="shared" ref="AT766" si="13497">+AT767*$F766</f>
        <v>0</v>
      </c>
      <c r="AU766" s="613">
        <f t="shared" si="13063"/>
        <v>1108657.7007197698</v>
      </c>
      <c r="AV766" s="645">
        <f t="shared" si="13061"/>
        <v>0</v>
      </c>
      <c r="AW766" s="656">
        <f t="shared" si="13062"/>
        <v>0</v>
      </c>
      <c r="AX766" s="591"/>
    </row>
    <row r="767" spans="1:50" s="314" customFormat="1" hidden="1" outlineLevel="1">
      <c r="A767" s="642"/>
      <c r="B767" s="636"/>
      <c r="C767" s="636"/>
      <c r="D767" s="651"/>
      <c r="E767" s="653"/>
      <c r="F767" s="659"/>
      <c r="G767" s="640">
        <f t="shared" si="13103"/>
        <v>1</v>
      </c>
      <c r="H767" s="658">
        <v>0</v>
      </c>
      <c r="I767" s="658">
        <v>0</v>
      </c>
      <c r="J767" s="658">
        <v>0</v>
      </c>
      <c r="K767" s="658">
        <v>0</v>
      </c>
      <c r="L767" s="658">
        <v>0</v>
      </c>
      <c r="M767" s="658">
        <v>0</v>
      </c>
      <c r="N767" s="658">
        <v>0.09</v>
      </c>
      <c r="O767" s="658">
        <v>0.73</v>
      </c>
      <c r="P767" s="658">
        <v>0.18000000000000005</v>
      </c>
      <c r="Q767" s="658">
        <v>0</v>
      </c>
      <c r="R767" s="658">
        <v>0</v>
      </c>
      <c r="S767" s="658">
        <v>0</v>
      </c>
      <c r="T767" s="658">
        <v>0</v>
      </c>
      <c r="U767" s="658">
        <v>0</v>
      </c>
      <c r="V767" s="658">
        <v>0</v>
      </c>
      <c r="W767" s="658">
        <v>0</v>
      </c>
      <c r="X767" s="658">
        <v>0</v>
      </c>
      <c r="Y767" s="658">
        <v>0</v>
      </c>
      <c r="Z767" s="658">
        <v>0</v>
      </c>
      <c r="AA767" s="658">
        <v>0</v>
      </c>
      <c r="AB767" s="658">
        <v>0</v>
      </c>
      <c r="AC767" s="658">
        <v>0</v>
      </c>
      <c r="AD767" s="658">
        <v>0</v>
      </c>
      <c r="AE767" s="658">
        <v>0</v>
      </c>
      <c r="AF767" s="658">
        <v>0</v>
      </c>
      <c r="AG767" s="658">
        <v>0</v>
      </c>
      <c r="AH767" s="658">
        <v>0</v>
      </c>
      <c r="AI767" s="658">
        <v>0</v>
      </c>
      <c r="AJ767" s="658">
        <v>0</v>
      </c>
      <c r="AK767" s="658">
        <v>0</v>
      </c>
      <c r="AL767" s="658">
        <v>0</v>
      </c>
      <c r="AM767" s="658">
        <v>0</v>
      </c>
      <c r="AN767" s="658">
        <v>0</v>
      </c>
      <c r="AO767" s="658">
        <v>0</v>
      </c>
      <c r="AP767" s="658">
        <v>0</v>
      </c>
      <c r="AQ767" s="658">
        <v>0</v>
      </c>
      <c r="AR767" s="658">
        <v>0</v>
      </c>
      <c r="AS767" s="658">
        <v>0</v>
      </c>
      <c r="AT767" s="658">
        <v>0</v>
      </c>
      <c r="AU767" s="613">
        <f t="shared" si="13063"/>
        <v>1</v>
      </c>
      <c r="AV767" s="645">
        <f t="shared" si="13061"/>
        <v>1</v>
      </c>
      <c r="AW767" s="656" t="e">
        <f t="shared" si="13062"/>
        <v>#DIV/0!</v>
      </c>
      <c r="AX767" s="661"/>
    </row>
    <row r="768" spans="1:50" hidden="1" outlineLevel="1">
      <c r="A768" s="590"/>
      <c r="B768" s="646" t="s">
        <v>305</v>
      </c>
      <c r="C768" s="646" t="s">
        <v>915</v>
      </c>
      <c r="D768" s="647" t="s">
        <v>916</v>
      </c>
      <c r="E768" s="649"/>
      <c r="F768" s="650">
        <v>1112620.2592160841</v>
      </c>
      <c r="G768" s="650">
        <f t="shared" si="13103"/>
        <v>1112620.2592160841</v>
      </c>
      <c r="H768" s="649">
        <f t="shared" ref="H768" si="13498">+H769*$F768</f>
        <v>0</v>
      </c>
      <c r="I768" s="649">
        <f t="shared" ref="I768" si="13499">+I769*$F768</f>
        <v>0</v>
      </c>
      <c r="J768" s="649">
        <f t="shared" ref="J768" si="13500">+J769*$F768</f>
        <v>0</v>
      </c>
      <c r="K768" s="649">
        <f t="shared" ref="K768" si="13501">+K769*$F768</f>
        <v>0</v>
      </c>
      <c r="L768" s="649">
        <f t="shared" ref="L768" si="13502">+L769*$F768</f>
        <v>0</v>
      </c>
      <c r="M768" s="649">
        <f t="shared" ref="M768" si="13503">+M769*$F768</f>
        <v>0</v>
      </c>
      <c r="N768" s="649">
        <f t="shared" ref="N768" si="13504">+N769*$F768</f>
        <v>0</v>
      </c>
      <c r="O768" s="649">
        <f t="shared" ref="O768" si="13505">+O769*$F768</f>
        <v>500679.11664723785</v>
      </c>
      <c r="P768" s="649">
        <f t="shared" ref="P768" si="13506">+P769*$F768</f>
        <v>611941.14256884635</v>
      </c>
      <c r="Q768" s="649">
        <f t="shared" ref="Q768" si="13507">+Q769*$F768</f>
        <v>0</v>
      </c>
      <c r="R768" s="649">
        <f t="shared" ref="R768" si="13508">+R769*$F768</f>
        <v>0</v>
      </c>
      <c r="S768" s="649">
        <f t="shared" ref="S768" si="13509">+S769*$F768</f>
        <v>0</v>
      </c>
      <c r="T768" s="649">
        <f t="shared" ref="T768" si="13510">+T769*$F768</f>
        <v>0</v>
      </c>
      <c r="U768" s="649">
        <f t="shared" ref="U768" si="13511">+U769*$F768</f>
        <v>0</v>
      </c>
      <c r="V768" s="649">
        <f t="shared" ref="V768" si="13512">+V769*$F768</f>
        <v>0</v>
      </c>
      <c r="W768" s="649">
        <f t="shared" ref="W768" si="13513">+W769*$F768</f>
        <v>0</v>
      </c>
      <c r="X768" s="649">
        <f t="shared" ref="X768" si="13514">+X769*$F768</f>
        <v>0</v>
      </c>
      <c r="Y768" s="649">
        <f t="shared" ref="Y768" si="13515">+Y769*$F768</f>
        <v>0</v>
      </c>
      <c r="Z768" s="649">
        <f t="shared" ref="Z768" si="13516">+Z769*$F768</f>
        <v>0</v>
      </c>
      <c r="AA768" s="649">
        <f t="shared" ref="AA768" si="13517">+AA769*$F768</f>
        <v>0</v>
      </c>
      <c r="AB768" s="649">
        <f t="shared" ref="AB768" si="13518">+AB769*$F768</f>
        <v>0</v>
      </c>
      <c r="AC768" s="649">
        <f t="shared" ref="AC768" si="13519">+AC769*$F768</f>
        <v>0</v>
      </c>
      <c r="AD768" s="649">
        <f t="shared" ref="AD768" si="13520">+AD769*$F768</f>
        <v>0</v>
      </c>
      <c r="AE768" s="649">
        <f t="shared" ref="AE768" si="13521">+AE769*$F768</f>
        <v>0</v>
      </c>
      <c r="AF768" s="649">
        <f t="shared" ref="AF768" si="13522">+AF769*$F768</f>
        <v>0</v>
      </c>
      <c r="AG768" s="649">
        <f t="shared" ref="AG768" si="13523">+AG769*$F768</f>
        <v>0</v>
      </c>
      <c r="AH768" s="649">
        <f t="shared" ref="AH768" si="13524">+AH769*$F768</f>
        <v>0</v>
      </c>
      <c r="AI768" s="649">
        <f t="shared" ref="AI768" si="13525">+AI769*$F768</f>
        <v>0</v>
      </c>
      <c r="AJ768" s="649">
        <f t="shared" ref="AJ768" si="13526">+AJ769*$F768</f>
        <v>0</v>
      </c>
      <c r="AK768" s="649">
        <f t="shared" ref="AK768" si="13527">+AK769*$F768</f>
        <v>0</v>
      </c>
      <c r="AL768" s="649">
        <f t="shared" ref="AL768" si="13528">+AL769*$F768</f>
        <v>0</v>
      </c>
      <c r="AM768" s="649">
        <f t="shared" ref="AM768" si="13529">+AM769*$F768</f>
        <v>0</v>
      </c>
      <c r="AN768" s="649">
        <f t="shared" ref="AN768" si="13530">+AN769*$F768</f>
        <v>0</v>
      </c>
      <c r="AO768" s="649">
        <f t="shared" ref="AO768" si="13531">+AO769*$F768</f>
        <v>0</v>
      </c>
      <c r="AP768" s="649">
        <f t="shared" ref="AP768" si="13532">+AP769*$F768</f>
        <v>0</v>
      </c>
      <c r="AQ768" s="649">
        <f t="shared" ref="AQ768" si="13533">+AQ769*$F768</f>
        <v>0</v>
      </c>
      <c r="AR768" s="649">
        <f t="shared" ref="AR768" si="13534">+AR769*$F768</f>
        <v>0</v>
      </c>
      <c r="AS768" s="649">
        <f t="shared" ref="AS768" si="13535">+AS769*$F768</f>
        <v>0</v>
      </c>
      <c r="AT768" s="649">
        <f t="shared" ref="AT768" si="13536">+AT769*$F768</f>
        <v>0</v>
      </c>
      <c r="AU768" s="613">
        <f t="shared" si="13063"/>
        <v>1112620.2592160841</v>
      </c>
      <c r="AV768" s="645">
        <f t="shared" si="13061"/>
        <v>0</v>
      </c>
      <c r="AW768" s="656">
        <f t="shared" si="13062"/>
        <v>0</v>
      </c>
      <c r="AX768" s="591"/>
    </row>
    <row r="769" spans="1:50" s="314" customFormat="1" hidden="1" outlineLevel="1">
      <c r="A769" s="642"/>
      <c r="B769" s="636"/>
      <c r="C769" s="636"/>
      <c r="D769" s="651"/>
      <c r="E769" s="653"/>
      <c r="F769" s="640"/>
      <c r="G769" s="640">
        <f t="shared" si="13103"/>
        <v>1</v>
      </c>
      <c r="H769" s="658">
        <v>0</v>
      </c>
      <c r="I769" s="658">
        <v>0</v>
      </c>
      <c r="J769" s="658">
        <v>0</v>
      </c>
      <c r="K769" s="658">
        <v>0</v>
      </c>
      <c r="L769" s="658">
        <v>0</v>
      </c>
      <c r="M769" s="658">
        <v>0</v>
      </c>
      <c r="N769" s="658">
        <v>0</v>
      </c>
      <c r="O769" s="658">
        <v>0.45</v>
      </c>
      <c r="P769" s="658">
        <v>0.55000000000000004</v>
      </c>
      <c r="Q769" s="658">
        <v>0</v>
      </c>
      <c r="R769" s="658">
        <v>0</v>
      </c>
      <c r="S769" s="658">
        <v>0</v>
      </c>
      <c r="T769" s="658">
        <v>0</v>
      </c>
      <c r="U769" s="658">
        <v>0</v>
      </c>
      <c r="V769" s="658">
        <v>0</v>
      </c>
      <c r="W769" s="658">
        <v>0</v>
      </c>
      <c r="X769" s="658">
        <v>0</v>
      </c>
      <c r="Y769" s="658">
        <v>0</v>
      </c>
      <c r="Z769" s="658">
        <v>0</v>
      </c>
      <c r="AA769" s="658">
        <v>0</v>
      </c>
      <c r="AB769" s="658">
        <v>0</v>
      </c>
      <c r="AC769" s="658">
        <v>0</v>
      </c>
      <c r="AD769" s="658">
        <v>0</v>
      </c>
      <c r="AE769" s="658">
        <v>0</v>
      </c>
      <c r="AF769" s="658">
        <v>0</v>
      </c>
      <c r="AG769" s="658">
        <v>0</v>
      </c>
      <c r="AH769" s="658">
        <v>0</v>
      </c>
      <c r="AI769" s="658">
        <v>0</v>
      </c>
      <c r="AJ769" s="658">
        <v>0</v>
      </c>
      <c r="AK769" s="658">
        <v>0</v>
      </c>
      <c r="AL769" s="658">
        <v>0</v>
      </c>
      <c r="AM769" s="658">
        <v>0</v>
      </c>
      <c r="AN769" s="658">
        <v>0</v>
      </c>
      <c r="AO769" s="658">
        <v>0</v>
      </c>
      <c r="AP769" s="658">
        <v>0</v>
      </c>
      <c r="AQ769" s="658">
        <v>0</v>
      </c>
      <c r="AR769" s="658">
        <v>0</v>
      </c>
      <c r="AS769" s="658">
        <v>0</v>
      </c>
      <c r="AT769" s="658">
        <v>0</v>
      </c>
      <c r="AU769" s="613">
        <f t="shared" si="13063"/>
        <v>1</v>
      </c>
      <c r="AV769" s="645">
        <f t="shared" si="13061"/>
        <v>1</v>
      </c>
      <c r="AW769" s="656" t="e">
        <f t="shared" si="13062"/>
        <v>#DIV/0!</v>
      </c>
      <c r="AX769" s="661"/>
    </row>
    <row r="770" spans="1:50" hidden="1" outlineLevel="1">
      <c r="A770" s="590"/>
      <c r="B770" s="629" t="s">
        <v>278</v>
      </c>
      <c r="C770" s="629" t="s">
        <v>917</v>
      </c>
      <c r="D770" s="630" t="s">
        <v>918</v>
      </c>
      <c r="E770" s="631"/>
      <c r="F770" s="632">
        <f>+F771+F773+F775+F777+F779+F781</f>
        <v>2109103.6534268484</v>
      </c>
      <c r="G770" s="632">
        <f t="shared" si="13103"/>
        <v>2109103.6534268484</v>
      </c>
      <c r="H770" s="632">
        <f t="shared" ref="H770:AT770" si="13537">+H771+H773+H775+H777+H779+H781</f>
        <v>0</v>
      </c>
      <c r="I770" s="632">
        <f t="shared" si="13537"/>
        <v>0</v>
      </c>
      <c r="J770" s="632">
        <f t="shared" si="13537"/>
        <v>0</v>
      </c>
      <c r="K770" s="632">
        <f t="shared" si="13537"/>
        <v>0</v>
      </c>
      <c r="L770" s="632">
        <f t="shared" si="13537"/>
        <v>0</v>
      </c>
      <c r="M770" s="632">
        <f t="shared" si="13537"/>
        <v>0</v>
      </c>
      <c r="N770" s="632">
        <f t="shared" si="13537"/>
        <v>0</v>
      </c>
      <c r="O770" s="632">
        <f t="shared" si="13537"/>
        <v>0</v>
      </c>
      <c r="P770" s="632">
        <f t="shared" si="13537"/>
        <v>255987.13125599732</v>
      </c>
      <c r="Q770" s="632">
        <f t="shared" si="13537"/>
        <v>379308.61738353013</v>
      </c>
      <c r="R770" s="632">
        <f t="shared" si="13537"/>
        <v>653908.5215416532</v>
      </c>
      <c r="S770" s="632">
        <f t="shared" si="13537"/>
        <v>722953.12212800479</v>
      </c>
      <c r="T770" s="632">
        <f t="shared" si="13537"/>
        <v>96946.261117662812</v>
      </c>
      <c r="U770" s="632">
        <f t="shared" si="13537"/>
        <v>0</v>
      </c>
      <c r="V770" s="632">
        <f t="shared" si="13537"/>
        <v>0</v>
      </c>
      <c r="W770" s="632">
        <f t="shared" si="13537"/>
        <v>0</v>
      </c>
      <c r="X770" s="632">
        <f t="shared" si="13537"/>
        <v>0</v>
      </c>
      <c r="Y770" s="632">
        <f t="shared" si="13537"/>
        <v>0</v>
      </c>
      <c r="Z770" s="632">
        <f t="shared" si="13537"/>
        <v>0</v>
      </c>
      <c r="AA770" s="632">
        <f t="shared" si="13537"/>
        <v>0</v>
      </c>
      <c r="AB770" s="632">
        <f t="shared" si="13537"/>
        <v>0</v>
      </c>
      <c r="AC770" s="632">
        <f t="shared" si="13537"/>
        <v>0</v>
      </c>
      <c r="AD770" s="632">
        <f t="shared" si="13537"/>
        <v>0</v>
      </c>
      <c r="AE770" s="632">
        <f t="shared" si="13537"/>
        <v>0</v>
      </c>
      <c r="AF770" s="632">
        <f t="shared" si="13537"/>
        <v>0</v>
      </c>
      <c r="AG770" s="632">
        <f t="shared" si="13537"/>
        <v>0</v>
      </c>
      <c r="AH770" s="632">
        <f t="shared" si="13537"/>
        <v>0</v>
      </c>
      <c r="AI770" s="632">
        <f t="shared" si="13537"/>
        <v>0</v>
      </c>
      <c r="AJ770" s="632">
        <f t="shared" si="13537"/>
        <v>0</v>
      </c>
      <c r="AK770" s="632">
        <f t="shared" si="13537"/>
        <v>0</v>
      </c>
      <c r="AL770" s="632">
        <f t="shared" si="13537"/>
        <v>0</v>
      </c>
      <c r="AM770" s="632">
        <f t="shared" si="13537"/>
        <v>0</v>
      </c>
      <c r="AN770" s="632">
        <f t="shared" si="13537"/>
        <v>0</v>
      </c>
      <c r="AO770" s="632">
        <f t="shared" si="13537"/>
        <v>0</v>
      </c>
      <c r="AP770" s="632">
        <f t="shared" si="13537"/>
        <v>0</v>
      </c>
      <c r="AQ770" s="632">
        <f t="shared" si="13537"/>
        <v>0</v>
      </c>
      <c r="AR770" s="632">
        <f t="shared" si="13537"/>
        <v>0</v>
      </c>
      <c r="AS770" s="632">
        <f t="shared" si="13537"/>
        <v>0</v>
      </c>
      <c r="AT770" s="632">
        <f t="shared" si="13537"/>
        <v>0</v>
      </c>
      <c r="AU770" s="613">
        <f t="shared" si="13063"/>
        <v>2109103.6534268484</v>
      </c>
      <c r="AV770" s="645">
        <f t="shared" si="13061"/>
        <v>0</v>
      </c>
      <c r="AW770" s="656">
        <f t="shared" si="13062"/>
        <v>0</v>
      </c>
      <c r="AX770" s="591"/>
    </row>
    <row r="771" spans="1:50" hidden="1" outlineLevel="1">
      <c r="A771" s="590"/>
      <c r="B771" s="646" t="s">
        <v>305</v>
      </c>
      <c r="C771" s="646" t="s">
        <v>919</v>
      </c>
      <c r="D771" s="647" t="s">
        <v>920</v>
      </c>
      <c r="E771" s="649"/>
      <c r="F771" s="650">
        <v>581788.9346727212</v>
      </c>
      <c r="G771" s="650">
        <f t="shared" si="13103"/>
        <v>581788.9346727212</v>
      </c>
      <c r="H771" s="649">
        <f t="shared" ref="H771" si="13538">+H772*$F771</f>
        <v>0</v>
      </c>
      <c r="I771" s="649">
        <f t="shared" ref="I771" si="13539">+I772*$F771</f>
        <v>0</v>
      </c>
      <c r="J771" s="649">
        <f t="shared" ref="J771" si="13540">+J772*$F771</f>
        <v>0</v>
      </c>
      <c r="K771" s="649">
        <f t="shared" ref="K771" si="13541">+K772*$F771</f>
        <v>0</v>
      </c>
      <c r="L771" s="649">
        <f t="shared" ref="L771" si="13542">+L772*$F771</f>
        <v>0</v>
      </c>
      <c r="M771" s="649">
        <f t="shared" ref="M771" si="13543">+M772*$F771</f>
        <v>0</v>
      </c>
      <c r="N771" s="649">
        <f t="shared" ref="N771" si="13544">+N772*$F771</f>
        <v>0</v>
      </c>
      <c r="O771" s="649">
        <f t="shared" ref="O771" si="13545">+O772*$F771</f>
        <v>0</v>
      </c>
      <c r="P771" s="649">
        <f t="shared" ref="P771" si="13546">+P772*$F771</f>
        <v>255987.13125599732</v>
      </c>
      <c r="Q771" s="649">
        <f t="shared" ref="Q771" si="13547">+Q772*$F771</f>
        <v>325801.80341672391</v>
      </c>
      <c r="R771" s="649">
        <f t="shared" ref="R771" si="13548">+R772*$F771</f>
        <v>0</v>
      </c>
      <c r="S771" s="649">
        <f t="shared" ref="S771" si="13549">+S772*$F771</f>
        <v>0</v>
      </c>
      <c r="T771" s="649">
        <f t="shared" ref="T771" si="13550">+T772*$F771</f>
        <v>0</v>
      </c>
      <c r="U771" s="649">
        <f t="shared" ref="U771" si="13551">+U772*$F771</f>
        <v>0</v>
      </c>
      <c r="V771" s="649">
        <f t="shared" ref="V771" si="13552">+V772*$F771</f>
        <v>0</v>
      </c>
      <c r="W771" s="649">
        <f t="shared" ref="W771" si="13553">+W772*$F771</f>
        <v>0</v>
      </c>
      <c r="X771" s="649">
        <f t="shared" ref="X771" si="13554">+X772*$F771</f>
        <v>0</v>
      </c>
      <c r="Y771" s="649">
        <f t="shared" ref="Y771" si="13555">+Y772*$F771</f>
        <v>0</v>
      </c>
      <c r="Z771" s="649">
        <f t="shared" ref="Z771" si="13556">+Z772*$F771</f>
        <v>0</v>
      </c>
      <c r="AA771" s="649">
        <f t="shared" ref="AA771" si="13557">+AA772*$F771</f>
        <v>0</v>
      </c>
      <c r="AB771" s="649">
        <f t="shared" ref="AB771" si="13558">+AB772*$F771</f>
        <v>0</v>
      </c>
      <c r="AC771" s="649">
        <f t="shared" ref="AC771" si="13559">+AC772*$F771</f>
        <v>0</v>
      </c>
      <c r="AD771" s="649">
        <f t="shared" ref="AD771" si="13560">+AD772*$F771</f>
        <v>0</v>
      </c>
      <c r="AE771" s="649">
        <f t="shared" ref="AE771" si="13561">+AE772*$F771</f>
        <v>0</v>
      </c>
      <c r="AF771" s="649">
        <f t="shared" ref="AF771" si="13562">+AF772*$F771</f>
        <v>0</v>
      </c>
      <c r="AG771" s="649">
        <f t="shared" ref="AG771" si="13563">+AG772*$F771</f>
        <v>0</v>
      </c>
      <c r="AH771" s="649">
        <f t="shared" ref="AH771" si="13564">+AH772*$F771</f>
        <v>0</v>
      </c>
      <c r="AI771" s="649">
        <f t="shared" ref="AI771" si="13565">+AI772*$F771</f>
        <v>0</v>
      </c>
      <c r="AJ771" s="649">
        <f t="shared" ref="AJ771" si="13566">+AJ772*$F771</f>
        <v>0</v>
      </c>
      <c r="AK771" s="649">
        <f t="shared" ref="AK771" si="13567">+AK772*$F771</f>
        <v>0</v>
      </c>
      <c r="AL771" s="649">
        <f t="shared" ref="AL771" si="13568">+AL772*$F771</f>
        <v>0</v>
      </c>
      <c r="AM771" s="649">
        <f t="shared" ref="AM771" si="13569">+AM772*$F771</f>
        <v>0</v>
      </c>
      <c r="AN771" s="649">
        <f t="shared" ref="AN771" si="13570">+AN772*$F771</f>
        <v>0</v>
      </c>
      <c r="AO771" s="649">
        <f t="shared" ref="AO771" si="13571">+AO772*$F771</f>
        <v>0</v>
      </c>
      <c r="AP771" s="649">
        <f t="shared" ref="AP771" si="13572">+AP772*$F771</f>
        <v>0</v>
      </c>
      <c r="AQ771" s="649">
        <f t="shared" ref="AQ771" si="13573">+AQ772*$F771</f>
        <v>0</v>
      </c>
      <c r="AR771" s="649">
        <f t="shared" ref="AR771" si="13574">+AR772*$F771</f>
        <v>0</v>
      </c>
      <c r="AS771" s="649">
        <f t="shared" ref="AS771" si="13575">+AS772*$F771</f>
        <v>0</v>
      </c>
      <c r="AT771" s="649">
        <f t="shared" ref="AT771" si="13576">+AT772*$F771</f>
        <v>0</v>
      </c>
      <c r="AU771" s="613">
        <f t="shared" si="13063"/>
        <v>581788.9346727212</v>
      </c>
      <c r="AV771" s="645">
        <f t="shared" si="13061"/>
        <v>0</v>
      </c>
      <c r="AW771" s="656">
        <f t="shared" si="13062"/>
        <v>0</v>
      </c>
      <c r="AX771" s="591"/>
    </row>
    <row r="772" spans="1:50" s="314" customFormat="1" hidden="1" outlineLevel="1">
      <c r="A772" s="642"/>
      <c r="B772" s="636"/>
      <c r="C772" s="636"/>
      <c r="D772" s="651"/>
      <c r="E772" s="653"/>
      <c r="F772" s="640"/>
      <c r="G772" s="640">
        <f t="shared" si="13103"/>
        <v>1</v>
      </c>
      <c r="H772" s="658">
        <v>0</v>
      </c>
      <c r="I772" s="658">
        <v>0</v>
      </c>
      <c r="J772" s="658">
        <v>0</v>
      </c>
      <c r="K772" s="658">
        <v>0</v>
      </c>
      <c r="L772" s="658">
        <v>0</v>
      </c>
      <c r="M772" s="658">
        <v>0</v>
      </c>
      <c r="N772" s="658">
        <v>0</v>
      </c>
      <c r="O772" s="658">
        <v>0</v>
      </c>
      <c r="P772" s="658">
        <v>0.44</v>
      </c>
      <c r="Q772" s="658">
        <v>0.56000000000000005</v>
      </c>
      <c r="R772" s="658">
        <v>0</v>
      </c>
      <c r="S772" s="658">
        <v>0</v>
      </c>
      <c r="T772" s="658">
        <v>0</v>
      </c>
      <c r="U772" s="658">
        <v>0</v>
      </c>
      <c r="V772" s="658">
        <v>0</v>
      </c>
      <c r="W772" s="658">
        <v>0</v>
      </c>
      <c r="X772" s="658">
        <v>0</v>
      </c>
      <c r="Y772" s="658">
        <v>0</v>
      </c>
      <c r="Z772" s="658">
        <v>0</v>
      </c>
      <c r="AA772" s="658">
        <v>0</v>
      </c>
      <c r="AB772" s="658">
        <v>0</v>
      </c>
      <c r="AC772" s="658">
        <v>0</v>
      </c>
      <c r="AD772" s="658">
        <v>0</v>
      </c>
      <c r="AE772" s="658">
        <v>0</v>
      </c>
      <c r="AF772" s="658">
        <v>0</v>
      </c>
      <c r="AG772" s="658">
        <v>0</v>
      </c>
      <c r="AH772" s="658">
        <v>0</v>
      </c>
      <c r="AI772" s="658">
        <v>0</v>
      </c>
      <c r="AJ772" s="658">
        <v>0</v>
      </c>
      <c r="AK772" s="658">
        <v>0</v>
      </c>
      <c r="AL772" s="658">
        <v>0</v>
      </c>
      <c r="AM772" s="658">
        <v>0</v>
      </c>
      <c r="AN772" s="658">
        <v>0</v>
      </c>
      <c r="AO772" s="658">
        <v>0</v>
      </c>
      <c r="AP772" s="658">
        <v>0</v>
      </c>
      <c r="AQ772" s="658">
        <v>0</v>
      </c>
      <c r="AR772" s="658">
        <v>0</v>
      </c>
      <c r="AS772" s="658">
        <v>0</v>
      </c>
      <c r="AT772" s="658">
        <v>0</v>
      </c>
      <c r="AU772" s="613">
        <f t="shared" si="13063"/>
        <v>1</v>
      </c>
      <c r="AV772" s="645">
        <f t="shared" si="13061"/>
        <v>1</v>
      </c>
      <c r="AW772" s="656" t="e">
        <f t="shared" si="13062"/>
        <v>#DIV/0!</v>
      </c>
      <c r="AX772" s="661"/>
    </row>
    <row r="773" spans="1:50" hidden="1" outlineLevel="1">
      <c r="A773" s="590"/>
      <c r="B773" s="646" t="s">
        <v>305</v>
      </c>
      <c r="C773" s="646" t="s">
        <v>921</v>
      </c>
      <c r="D773" s="647" t="s">
        <v>922</v>
      </c>
      <c r="E773" s="649"/>
      <c r="F773" s="650">
        <v>0</v>
      </c>
      <c r="G773" s="650">
        <f t="shared" si="13103"/>
        <v>0</v>
      </c>
      <c r="H773" s="649">
        <f t="shared" ref="H773" si="13577">+H774*$F773</f>
        <v>0</v>
      </c>
      <c r="I773" s="649">
        <f t="shared" ref="I773" si="13578">+I774*$F773</f>
        <v>0</v>
      </c>
      <c r="J773" s="649">
        <f t="shared" ref="J773" si="13579">+J774*$F773</f>
        <v>0</v>
      </c>
      <c r="K773" s="649">
        <f t="shared" ref="K773" si="13580">+K774*$F773</f>
        <v>0</v>
      </c>
      <c r="L773" s="649">
        <f t="shared" ref="L773" si="13581">+L774*$F773</f>
        <v>0</v>
      </c>
      <c r="M773" s="649">
        <f t="shared" ref="M773" si="13582">+M774*$F773</f>
        <v>0</v>
      </c>
      <c r="N773" s="649">
        <f t="shared" ref="N773" si="13583">+N774*$F773</f>
        <v>0</v>
      </c>
      <c r="O773" s="649">
        <f t="shared" ref="O773" si="13584">+O774*$F773</f>
        <v>0</v>
      </c>
      <c r="P773" s="649">
        <f t="shared" ref="P773" si="13585">+P774*$F773</f>
        <v>0</v>
      </c>
      <c r="Q773" s="649">
        <f t="shared" ref="Q773" si="13586">+Q774*$F773</f>
        <v>0</v>
      </c>
      <c r="R773" s="649">
        <f t="shared" ref="R773" si="13587">+R774*$F773</f>
        <v>0</v>
      </c>
      <c r="S773" s="649">
        <f t="shared" ref="S773" si="13588">+S774*$F773</f>
        <v>0</v>
      </c>
      <c r="T773" s="649">
        <f t="shared" ref="T773" si="13589">+T774*$F773</f>
        <v>0</v>
      </c>
      <c r="U773" s="649">
        <f t="shared" ref="U773" si="13590">+U774*$F773</f>
        <v>0</v>
      </c>
      <c r="V773" s="649">
        <f t="shared" ref="V773" si="13591">+V774*$F773</f>
        <v>0</v>
      </c>
      <c r="W773" s="649">
        <f t="shared" ref="W773" si="13592">+W774*$F773</f>
        <v>0</v>
      </c>
      <c r="X773" s="649">
        <f t="shared" ref="X773" si="13593">+X774*$F773</f>
        <v>0</v>
      </c>
      <c r="Y773" s="649">
        <f t="shared" ref="Y773" si="13594">+Y774*$F773</f>
        <v>0</v>
      </c>
      <c r="Z773" s="649">
        <f t="shared" ref="Z773" si="13595">+Z774*$F773</f>
        <v>0</v>
      </c>
      <c r="AA773" s="649">
        <f t="shared" ref="AA773" si="13596">+AA774*$F773</f>
        <v>0</v>
      </c>
      <c r="AB773" s="649">
        <f t="shared" ref="AB773" si="13597">+AB774*$F773</f>
        <v>0</v>
      </c>
      <c r="AC773" s="649">
        <f t="shared" ref="AC773" si="13598">+AC774*$F773</f>
        <v>0</v>
      </c>
      <c r="AD773" s="649">
        <f t="shared" ref="AD773" si="13599">+AD774*$F773</f>
        <v>0</v>
      </c>
      <c r="AE773" s="649">
        <f t="shared" ref="AE773" si="13600">+AE774*$F773</f>
        <v>0</v>
      </c>
      <c r="AF773" s="649">
        <f t="shared" ref="AF773" si="13601">+AF774*$F773</f>
        <v>0</v>
      </c>
      <c r="AG773" s="649">
        <f t="shared" ref="AG773" si="13602">+AG774*$F773</f>
        <v>0</v>
      </c>
      <c r="AH773" s="649">
        <f t="shared" ref="AH773" si="13603">+AH774*$F773</f>
        <v>0</v>
      </c>
      <c r="AI773" s="649">
        <f t="shared" ref="AI773" si="13604">+AI774*$F773</f>
        <v>0</v>
      </c>
      <c r="AJ773" s="649">
        <f t="shared" ref="AJ773" si="13605">+AJ774*$F773</f>
        <v>0</v>
      </c>
      <c r="AK773" s="649">
        <f t="shared" ref="AK773" si="13606">+AK774*$F773</f>
        <v>0</v>
      </c>
      <c r="AL773" s="649">
        <f t="shared" ref="AL773" si="13607">+AL774*$F773</f>
        <v>0</v>
      </c>
      <c r="AM773" s="649">
        <f t="shared" ref="AM773" si="13608">+AM774*$F773</f>
        <v>0</v>
      </c>
      <c r="AN773" s="649">
        <f t="shared" ref="AN773" si="13609">+AN774*$F773</f>
        <v>0</v>
      </c>
      <c r="AO773" s="649">
        <f t="shared" ref="AO773" si="13610">+AO774*$F773</f>
        <v>0</v>
      </c>
      <c r="AP773" s="649">
        <f t="shared" ref="AP773" si="13611">+AP774*$F773</f>
        <v>0</v>
      </c>
      <c r="AQ773" s="649">
        <f t="shared" ref="AQ773" si="13612">+AQ774*$F773</f>
        <v>0</v>
      </c>
      <c r="AR773" s="649">
        <f t="shared" ref="AR773" si="13613">+AR774*$F773</f>
        <v>0</v>
      </c>
      <c r="AS773" s="649">
        <f t="shared" ref="AS773" si="13614">+AS774*$F773</f>
        <v>0</v>
      </c>
      <c r="AT773" s="649">
        <f t="shared" ref="AT773" si="13615">+AT774*$F773</f>
        <v>0</v>
      </c>
      <c r="AU773" s="613">
        <f t="shared" si="13063"/>
        <v>0</v>
      </c>
      <c r="AV773" s="645">
        <f t="shared" si="13061"/>
        <v>0</v>
      </c>
      <c r="AW773" s="656" t="e">
        <f t="shared" si="13062"/>
        <v>#DIV/0!</v>
      </c>
      <c r="AX773" s="591"/>
    </row>
    <row r="774" spans="1:50" s="314" customFormat="1" hidden="1" outlineLevel="1">
      <c r="A774" s="642"/>
      <c r="B774" s="636"/>
      <c r="C774" s="636"/>
      <c r="D774" s="651"/>
      <c r="E774" s="653"/>
      <c r="F774" s="640"/>
      <c r="G774" s="640">
        <f t="shared" si="13103"/>
        <v>1</v>
      </c>
      <c r="H774" s="658">
        <v>0</v>
      </c>
      <c r="I774" s="658">
        <v>0</v>
      </c>
      <c r="J774" s="658">
        <v>0</v>
      </c>
      <c r="K774" s="658">
        <v>0</v>
      </c>
      <c r="L774" s="658">
        <v>0</v>
      </c>
      <c r="M774" s="658">
        <v>0</v>
      </c>
      <c r="N774" s="658">
        <v>0</v>
      </c>
      <c r="O774" s="658">
        <v>0</v>
      </c>
      <c r="P774" s="658">
        <v>0</v>
      </c>
      <c r="Q774" s="658">
        <v>0.57999999999999996</v>
      </c>
      <c r="R774" s="658">
        <v>0.42000000000000004</v>
      </c>
      <c r="S774" s="658">
        <v>0</v>
      </c>
      <c r="T774" s="658">
        <v>0</v>
      </c>
      <c r="U774" s="658">
        <v>0</v>
      </c>
      <c r="V774" s="658">
        <v>0</v>
      </c>
      <c r="W774" s="658">
        <v>0</v>
      </c>
      <c r="X774" s="658">
        <v>0</v>
      </c>
      <c r="Y774" s="658">
        <v>0</v>
      </c>
      <c r="Z774" s="658">
        <v>0</v>
      </c>
      <c r="AA774" s="658">
        <v>0</v>
      </c>
      <c r="AB774" s="658">
        <v>0</v>
      </c>
      <c r="AC774" s="658">
        <v>0</v>
      </c>
      <c r="AD774" s="658">
        <v>0</v>
      </c>
      <c r="AE774" s="658">
        <v>0</v>
      </c>
      <c r="AF774" s="658">
        <v>0</v>
      </c>
      <c r="AG774" s="658">
        <v>0</v>
      </c>
      <c r="AH774" s="658">
        <v>0</v>
      </c>
      <c r="AI774" s="658">
        <v>0</v>
      </c>
      <c r="AJ774" s="658">
        <v>0</v>
      </c>
      <c r="AK774" s="658">
        <v>0</v>
      </c>
      <c r="AL774" s="658">
        <v>0</v>
      </c>
      <c r="AM774" s="658">
        <v>0</v>
      </c>
      <c r="AN774" s="658">
        <v>0</v>
      </c>
      <c r="AO774" s="658">
        <v>0</v>
      </c>
      <c r="AP774" s="658">
        <v>0</v>
      </c>
      <c r="AQ774" s="658">
        <v>0</v>
      </c>
      <c r="AR774" s="658">
        <v>0</v>
      </c>
      <c r="AS774" s="658">
        <v>0</v>
      </c>
      <c r="AT774" s="658">
        <v>0</v>
      </c>
      <c r="AU774" s="613">
        <f t="shared" si="13063"/>
        <v>1</v>
      </c>
      <c r="AV774" s="645">
        <f t="shared" si="13061"/>
        <v>1</v>
      </c>
      <c r="AW774" s="656" t="e">
        <f t="shared" si="13062"/>
        <v>#DIV/0!</v>
      </c>
      <c r="AX774" s="661"/>
    </row>
    <row r="775" spans="1:50" hidden="1" outlineLevel="1">
      <c r="A775" s="590"/>
      <c r="B775" s="646" t="s">
        <v>305</v>
      </c>
      <c r="C775" s="646" t="s">
        <v>923</v>
      </c>
      <c r="D775" s="647" t="s">
        <v>924</v>
      </c>
      <c r="E775" s="649"/>
      <c r="F775" s="650">
        <v>411590.87666774</v>
      </c>
      <c r="G775" s="650">
        <f t="shared" si="13103"/>
        <v>411590.87666774</v>
      </c>
      <c r="H775" s="649">
        <f t="shared" ref="H775" si="13616">+H776*$F775</f>
        <v>0</v>
      </c>
      <c r="I775" s="649">
        <f t="shared" ref="I775" si="13617">+I776*$F775</f>
        <v>0</v>
      </c>
      <c r="J775" s="649">
        <f t="shared" ref="J775" si="13618">+J776*$F775</f>
        <v>0</v>
      </c>
      <c r="K775" s="649">
        <f t="shared" ref="K775" si="13619">+K776*$F775</f>
        <v>0</v>
      </c>
      <c r="L775" s="649">
        <f t="shared" ref="L775" si="13620">+L776*$F775</f>
        <v>0</v>
      </c>
      <c r="M775" s="649">
        <f t="shared" ref="M775" si="13621">+M776*$F775</f>
        <v>0</v>
      </c>
      <c r="N775" s="649">
        <f t="shared" ref="N775" si="13622">+N776*$F775</f>
        <v>0</v>
      </c>
      <c r="O775" s="649">
        <f t="shared" ref="O775" si="13623">+O776*$F775</f>
        <v>0</v>
      </c>
      <c r="P775" s="649">
        <f t="shared" ref="P775" si="13624">+P776*$F775</f>
        <v>0</v>
      </c>
      <c r="Q775" s="649">
        <f t="shared" ref="Q775" si="13625">+Q776*$F775</f>
        <v>53506.813966806199</v>
      </c>
      <c r="R775" s="649">
        <f t="shared" ref="R775" si="13626">+R776*$F775</f>
        <v>288113.61366741796</v>
      </c>
      <c r="S775" s="649">
        <f t="shared" ref="S775" si="13627">+S776*$F775</f>
        <v>69970.449033515819</v>
      </c>
      <c r="T775" s="649">
        <f t="shared" ref="T775" si="13628">+T776*$F775</f>
        <v>0</v>
      </c>
      <c r="U775" s="649">
        <f t="shared" ref="U775" si="13629">+U776*$F775</f>
        <v>0</v>
      </c>
      <c r="V775" s="649">
        <f t="shared" ref="V775" si="13630">+V776*$F775</f>
        <v>0</v>
      </c>
      <c r="W775" s="649">
        <f t="shared" ref="W775" si="13631">+W776*$F775</f>
        <v>0</v>
      </c>
      <c r="X775" s="649">
        <f t="shared" ref="X775" si="13632">+X776*$F775</f>
        <v>0</v>
      </c>
      <c r="Y775" s="649">
        <f t="shared" ref="Y775" si="13633">+Y776*$F775</f>
        <v>0</v>
      </c>
      <c r="Z775" s="649">
        <f t="shared" ref="Z775" si="13634">+Z776*$F775</f>
        <v>0</v>
      </c>
      <c r="AA775" s="649">
        <f t="shared" ref="AA775" si="13635">+AA776*$F775</f>
        <v>0</v>
      </c>
      <c r="AB775" s="649">
        <f t="shared" ref="AB775" si="13636">+AB776*$F775</f>
        <v>0</v>
      </c>
      <c r="AC775" s="649">
        <f t="shared" ref="AC775" si="13637">+AC776*$F775</f>
        <v>0</v>
      </c>
      <c r="AD775" s="649">
        <f t="shared" ref="AD775" si="13638">+AD776*$F775</f>
        <v>0</v>
      </c>
      <c r="AE775" s="649">
        <f t="shared" ref="AE775" si="13639">+AE776*$F775</f>
        <v>0</v>
      </c>
      <c r="AF775" s="649">
        <f t="shared" ref="AF775" si="13640">+AF776*$F775</f>
        <v>0</v>
      </c>
      <c r="AG775" s="649">
        <f t="shared" ref="AG775" si="13641">+AG776*$F775</f>
        <v>0</v>
      </c>
      <c r="AH775" s="649">
        <f t="shared" ref="AH775" si="13642">+AH776*$F775</f>
        <v>0</v>
      </c>
      <c r="AI775" s="649">
        <f t="shared" ref="AI775" si="13643">+AI776*$F775</f>
        <v>0</v>
      </c>
      <c r="AJ775" s="649">
        <f t="shared" ref="AJ775" si="13644">+AJ776*$F775</f>
        <v>0</v>
      </c>
      <c r="AK775" s="649">
        <f t="shared" ref="AK775" si="13645">+AK776*$F775</f>
        <v>0</v>
      </c>
      <c r="AL775" s="649">
        <f t="shared" ref="AL775" si="13646">+AL776*$F775</f>
        <v>0</v>
      </c>
      <c r="AM775" s="649">
        <f t="shared" ref="AM775" si="13647">+AM776*$F775</f>
        <v>0</v>
      </c>
      <c r="AN775" s="649">
        <f t="shared" ref="AN775" si="13648">+AN776*$F775</f>
        <v>0</v>
      </c>
      <c r="AO775" s="649">
        <f t="shared" ref="AO775" si="13649">+AO776*$F775</f>
        <v>0</v>
      </c>
      <c r="AP775" s="649">
        <f t="shared" ref="AP775" si="13650">+AP776*$F775</f>
        <v>0</v>
      </c>
      <c r="AQ775" s="649">
        <f t="shared" ref="AQ775" si="13651">+AQ776*$F775</f>
        <v>0</v>
      </c>
      <c r="AR775" s="649">
        <f t="shared" ref="AR775" si="13652">+AR776*$F775</f>
        <v>0</v>
      </c>
      <c r="AS775" s="649">
        <f t="shared" ref="AS775" si="13653">+AS776*$F775</f>
        <v>0</v>
      </c>
      <c r="AT775" s="649">
        <f t="shared" ref="AT775" si="13654">+AT776*$F775</f>
        <v>0</v>
      </c>
      <c r="AU775" s="613">
        <f t="shared" si="13063"/>
        <v>411590.87666774</v>
      </c>
      <c r="AV775" s="645">
        <f t="shared" si="13061"/>
        <v>0</v>
      </c>
      <c r="AW775" s="656">
        <f t="shared" si="13062"/>
        <v>0</v>
      </c>
      <c r="AX775" s="591"/>
    </row>
    <row r="776" spans="1:50" s="314" customFormat="1" hidden="1" outlineLevel="1">
      <c r="A776" s="642"/>
      <c r="B776" s="636"/>
      <c r="C776" s="636"/>
      <c r="D776" s="651"/>
      <c r="E776" s="653"/>
      <c r="F776" s="640"/>
      <c r="G776" s="640">
        <f t="shared" si="13103"/>
        <v>1</v>
      </c>
      <c r="H776" s="658">
        <v>0</v>
      </c>
      <c r="I776" s="658">
        <v>0</v>
      </c>
      <c r="J776" s="658">
        <v>0</v>
      </c>
      <c r="K776" s="658">
        <v>0</v>
      </c>
      <c r="L776" s="658">
        <v>0</v>
      </c>
      <c r="M776" s="658">
        <v>0</v>
      </c>
      <c r="N776" s="658">
        <v>0</v>
      </c>
      <c r="O776" s="658">
        <v>0</v>
      </c>
      <c r="P776" s="658">
        <v>0</v>
      </c>
      <c r="Q776" s="658">
        <v>0.13</v>
      </c>
      <c r="R776" s="658">
        <v>0.7</v>
      </c>
      <c r="S776" s="658">
        <v>0.17000000000000004</v>
      </c>
      <c r="T776" s="658">
        <v>0</v>
      </c>
      <c r="U776" s="658">
        <v>0</v>
      </c>
      <c r="V776" s="658">
        <v>0</v>
      </c>
      <c r="W776" s="658">
        <v>0</v>
      </c>
      <c r="X776" s="658">
        <v>0</v>
      </c>
      <c r="Y776" s="658">
        <v>0</v>
      </c>
      <c r="Z776" s="658">
        <v>0</v>
      </c>
      <c r="AA776" s="658">
        <v>0</v>
      </c>
      <c r="AB776" s="658">
        <v>0</v>
      </c>
      <c r="AC776" s="658">
        <v>0</v>
      </c>
      <c r="AD776" s="658">
        <v>0</v>
      </c>
      <c r="AE776" s="658">
        <v>0</v>
      </c>
      <c r="AF776" s="658">
        <v>0</v>
      </c>
      <c r="AG776" s="658">
        <v>0</v>
      </c>
      <c r="AH776" s="658">
        <v>0</v>
      </c>
      <c r="AI776" s="658">
        <v>0</v>
      </c>
      <c r="AJ776" s="658">
        <v>0</v>
      </c>
      <c r="AK776" s="658">
        <v>0</v>
      </c>
      <c r="AL776" s="658">
        <v>0</v>
      </c>
      <c r="AM776" s="658">
        <v>0</v>
      </c>
      <c r="AN776" s="658">
        <v>0</v>
      </c>
      <c r="AO776" s="658">
        <v>0</v>
      </c>
      <c r="AP776" s="658">
        <v>0</v>
      </c>
      <c r="AQ776" s="658">
        <v>0</v>
      </c>
      <c r="AR776" s="658">
        <v>0</v>
      </c>
      <c r="AS776" s="658">
        <v>0</v>
      </c>
      <c r="AT776" s="658">
        <v>0</v>
      </c>
      <c r="AU776" s="613">
        <f t="shared" si="13063"/>
        <v>1</v>
      </c>
      <c r="AV776" s="645">
        <f t="shared" si="13061"/>
        <v>1</v>
      </c>
      <c r="AW776" s="656" t="e">
        <f t="shared" si="13062"/>
        <v>#DIV/0!</v>
      </c>
      <c r="AX776" s="661"/>
    </row>
    <row r="777" spans="1:50" hidden="1" outlineLevel="1">
      <c r="A777" s="590"/>
      <c r="B777" s="646" t="s">
        <v>305</v>
      </c>
      <c r="C777" s="646" t="s">
        <v>925</v>
      </c>
      <c r="D777" s="647" t="s">
        <v>926</v>
      </c>
      <c r="E777" s="649"/>
      <c r="F777" s="650">
        <v>343725.81748564116</v>
      </c>
      <c r="G777" s="650">
        <f t="shared" si="13103"/>
        <v>343725.81748564116</v>
      </c>
      <c r="H777" s="649">
        <f t="shared" ref="H777" si="13655">+H778*$F777</f>
        <v>0</v>
      </c>
      <c r="I777" s="649">
        <f t="shared" ref="I777" si="13656">+I778*$F777</f>
        <v>0</v>
      </c>
      <c r="J777" s="649">
        <f t="shared" ref="J777" si="13657">+J778*$F777</f>
        <v>0</v>
      </c>
      <c r="K777" s="649">
        <f t="shared" ref="K777" si="13658">+K778*$F777</f>
        <v>0</v>
      </c>
      <c r="L777" s="649">
        <f t="shared" ref="L777" si="13659">+L778*$F777</f>
        <v>0</v>
      </c>
      <c r="M777" s="649">
        <f t="shared" ref="M777" si="13660">+M778*$F777</f>
        <v>0</v>
      </c>
      <c r="N777" s="649">
        <f t="shared" ref="N777" si="13661">+N778*$F777</f>
        <v>0</v>
      </c>
      <c r="O777" s="649">
        <f t="shared" ref="O777" si="13662">+O778*$F777</f>
        <v>0</v>
      </c>
      <c r="P777" s="649">
        <f t="shared" ref="P777" si="13663">+P778*$F777</f>
        <v>0</v>
      </c>
      <c r="Q777" s="649">
        <f t="shared" ref="Q777" si="13664">+Q778*$F777</f>
        <v>0</v>
      </c>
      <c r="R777" s="649">
        <f t="shared" ref="R777" si="13665">+R778*$F777</f>
        <v>223421.78136566677</v>
      </c>
      <c r="S777" s="649">
        <f t="shared" ref="S777" si="13666">+S778*$F777</f>
        <v>120304.03611997439</v>
      </c>
      <c r="T777" s="649">
        <f t="shared" ref="T777" si="13667">+T778*$F777</f>
        <v>0</v>
      </c>
      <c r="U777" s="649">
        <f t="shared" ref="U777" si="13668">+U778*$F777</f>
        <v>0</v>
      </c>
      <c r="V777" s="649">
        <f t="shared" ref="V777" si="13669">+V778*$F777</f>
        <v>0</v>
      </c>
      <c r="W777" s="649">
        <f t="shared" ref="W777" si="13670">+W778*$F777</f>
        <v>0</v>
      </c>
      <c r="X777" s="649">
        <f t="shared" ref="X777" si="13671">+X778*$F777</f>
        <v>0</v>
      </c>
      <c r="Y777" s="649">
        <f t="shared" ref="Y777" si="13672">+Y778*$F777</f>
        <v>0</v>
      </c>
      <c r="Z777" s="649">
        <f t="shared" ref="Z777" si="13673">+Z778*$F777</f>
        <v>0</v>
      </c>
      <c r="AA777" s="649">
        <f t="shared" ref="AA777" si="13674">+AA778*$F777</f>
        <v>0</v>
      </c>
      <c r="AB777" s="649">
        <f t="shared" ref="AB777" si="13675">+AB778*$F777</f>
        <v>0</v>
      </c>
      <c r="AC777" s="649">
        <f t="shared" ref="AC777" si="13676">+AC778*$F777</f>
        <v>0</v>
      </c>
      <c r="AD777" s="649">
        <f t="shared" ref="AD777" si="13677">+AD778*$F777</f>
        <v>0</v>
      </c>
      <c r="AE777" s="649">
        <f t="shared" ref="AE777" si="13678">+AE778*$F777</f>
        <v>0</v>
      </c>
      <c r="AF777" s="649">
        <f t="shared" ref="AF777" si="13679">+AF778*$F777</f>
        <v>0</v>
      </c>
      <c r="AG777" s="649">
        <f t="shared" ref="AG777" si="13680">+AG778*$F777</f>
        <v>0</v>
      </c>
      <c r="AH777" s="649">
        <f t="shared" ref="AH777" si="13681">+AH778*$F777</f>
        <v>0</v>
      </c>
      <c r="AI777" s="649">
        <f t="shared" ref="AI777" si="13682">+AI778*$F777</f>
        <v>0</v>
      </c>
      <c r="AJ777" s="649">
        <f t="shared" ref="AJ777" si="13683">+AJ778*$F777</f>
        <v>0</v>
      </c>
      <c r="AK777" s="649">
        <f t="shared" ref="AK777" si="13684">+AK778*$F777</f>
        <v>0</v>
      </c>
      <c r="AL777" s="649">
        <f t="shared" ref="AL777" si="13685">+AL778*$F777</f>
        <v>0</v>
      </c>
      <c r="AM777" s="649">
        <f t="shared" ref="AM777" si="13686">+AM778*$F777</f>
        <v>0</v>
      </c>
      <c r="AN777" s="649">
        <f t="shared" ref="AN777" si="13687">+AN778*$F777</f>
        <v>0</v>
      </c>
      <c r="AO777" s="649">
        <f t="shared" ref="AO777" si="13688">+AO778*$F777</f>
        <v>0</v>
      </c>
      <c r="AP777" s="649">
        <f t="shared" ref="AP777" si="13689">+AP778*$F777</f>
        <v>0</v>
      </c>
      <c r="AQ777" s="649">
        <f t="shared" ref="AQ777" si="13690">+AQ778*$F777</f>
        <v>0</v>
      </c>
      <c r="AR777" s="649">
        <f t="shared" ref="AR777" si="13691">+AR778*$F777</f>
        <v>0</v>
      </c>
      <c r="AS777" s="649">
        <f t="shared" ref="AS777" si="13692">+AS778*$F777</f>
        <v>0</v>
      </c>
      <c r="AT777" s="649">
        <f t="shared" ref="AT777" si="13693">+AT778*$F777</f>
        <v>0</v>
      </c>
      <c r="AU777" s="613">
        <f t="shared" si="13063"/>
        <v>343725.81748564116</v>
      </c>
      <c r="AV777" s="645">
        <f t="shared" si="13061"/>
        <v>0</v>
      </c>
      <c r="AW777" s="656">
        <f t="shared" si="13062"/>
        <v>0</v>
      </c>
      <c r="AX777" s="591"/>
    </row>
    <row r="778" spans="1:50" s="314" customFormat="1" hidden="1" outlineLevel="1">
      <c r="A778" s="642"/>
      <c r="B778" s="636"/>
      <c r="C778" s="636"/>
      <c r="D778" s="651"/>
      <c r="E778" s="653"/>
      <c r="F778" s="640"/>
      <c r="G778" s="640">
        <f t="shared" si="13103"/>
        <v>1</v>
      </c>
      <c r="H778" s="658">
        <v>0</v>
      </c>
      <c r="I778" s="658">
        <v>0</v>
      </c>
      <c r="J778" s="658">
        <v>0</v>
      </c>
      <c r="K778" s="658">
        <v>0</v>
      </c>
      <c r="L778" s="658">
        <v>0</v>
      </c>
      <c r="M778" s="658">
        <v>0</v>
      </c>
      <c r="N778" s="658">
        <v>0</v>
      </c>
      <c r="O778" s="658">
        <v>0</v>
      </c>
      <c r="P778" s="658">
        <v>0</v>
      </c>
      <c r="Q778" s="658">
        <v>0</v>
      </c>
      <c r="R778" s="658">
        <v>0.65</v>
      </c>
      <c r="S778" s="658">
        <v>0.35</v>
      </c>
      <c r="T778" s="658">
        <v>0</v>
      </c>
      <c r="U778" s="658">
        <v>0</v>
      </c>
      <c r="V778" s="658">
        <v>0</v>
      </c>
      <c r="W778" s="658">
        <v>0</v>
      </c>
      <c r="X778" s="658">
        <v>0</v>
      </c>
      <c r="Y778" s="658">
        <v>0</v>
      </c>
      <c r="Z778" s="658">
        <v>0</v>
      </c>
      <c r="AA778" s="658">
        <v>0</v>
      </c>
      <c r="AB778" s="658">
        <v>0</v>
      </c>
      <c r="AC778" s="658">
        <v>0</v>
      </c>
      <c r="AD778" s="658">
        <v>0</v>
      </c>
      <c r="AE778" s="658">
        <v>0</v>
      </c>
      <c r="AF778" s="658">
        <v>0</v>
      </c>
      <c r="AG778" s="658">
        <v>0</v>
      </c>
      <c r="AH778" s="658">
        <v>0</v>
      </c>
      <c r="AI778" s="658">
        <v>0</v>
      </c>
      <c r="AJ778" s="658">
        <v>0</v>
      </c>
      <c r="AK778" s="658">
        <v>0</v>
      </c>
      <c r="AL778" s="658">
        <v>0</v>
      </c>
      <c r="AM778" s="658">
        <v>0</v>
      </c>
      <c r="AN778" s="658">
        <v>0</v>
      </c>
      <c r="AO778" s="658">
        <v>0</v>
      </c>
      <c r="AP778" s="658">
        <v>0</v>
      </c>
      <c r="AQ778" s="658">
        <v>0</v>
      </c>
      <c r="AR778" s="658">
        <v>0</v>
      </c>
      <c r="AS778" s="658">
        <v>0</v>
      </c>
      <c r="AT778" s="658">
        <v>0</v>
      </c>
      <c r="AU778" s="613">
        <f t="shared" si="13063"/>
        <v>1</v>
      </c>
      <c r="AV778" s="645">
        <f t="shared" si="13061"/>
        <v>1</v>
      </c>
      <c r="AW778" s="656" t="e">
        <f t="shared" si="13062"/>
        <v>#DIV/0!</v>
      </c>
      <c r="AX778" s="661"/>
    </row>
    <row r="779" spans="1:50" hidden="1" outlineLevel="1">
      <c r="A779" s="590"/>
      <c r="B779" s="646" t="s">
        <v>305</v>
      </c>
      <c r="C779" s="646" t="s">
        <v>927</v>
      </c>
      <c r="D779" s="647" t="s">
        <v>928</v>
      </c>
      <c r="E779" s="649"/>
      <c r="F779" s="650">
        <v>459268.15002764005</v>
      </c>
      <c r="G779" s="650">
        <f t="shared" si="13103"/>
        <v>459268.15002764005</v>
      </c>
      <c r="H779" s="649">
        <f t="shared" ref="H779" si="13694">+H780*$F779</f>
        <v>0</v>
      </c>
      <c r="I779" s="649">
        <f t="shared" ref="I779" si="13695">+I780*$F779</f>
        <v>0</v>
      </c>
      <c r="J779" s="649">
        <f t="shared" ref="J779" si="13696">+J780*$F779</f>
        <v>0</v>
      </c>
      <c r="K779" s="649">
        <f t="shared" ref="K779" si="13697">+K780*$F779</f>
        <v>0</v>
      </c>
      <c r="L779" s="649">
        <f t="shared" ref="L779" si="13698">+L780*$F779</f>
        <v>0</v>
      </c>
      <c r="M779" s="649">
        <f t="shared" ref="M779" si="13699">+M780*$F779</f>
        <v>0</v>
      </c>
      <c r="N779" s="649">
        <f t="shared" ref="N779" si="13700">+N780*$F779</f>
        <v>0</v>
      </c>
      <c r="O779" s="649">
        <f t="shared" ref="O779" si="13701">+O780*$F779</f>
        <v>0</v>
      </c>
      <c r="P779" s="649">
        <f t="shared" ref="P779" si="13702">+P780*$F779</f>
        <v>0</v>
      </c>
      <c r="Q779" s="649">
        <f t="shared" ref="Q779" si="13703">+Q780*$F779</f>
        <v>0</v>
      </c>
      <c r="R779" s="649">
        <f t="shared" ref="R779" si="13704">+R780*$F779</f>
        <v>142373.12650856841</v>
      </c>
      <c r="S779" s="649">
        <f t="shared" ref="S779" si="13705">+S780*$F779</f>
        <v>316895.02351907163</v>
      </c>
      <c r="T779" s="649">
        <f t="shared" ref="T779" si="13706">+T780*$F779</f>
        <v>0</v>
      </c>
      <c r="U779" s="649">
        <f t="shared" ref="U779" si="13707">+U780*$F779</f>
        <v>0</v>
      </c>
      <c r="V779" s="649">
        <f t="shared" ref="V779" si="13708">+V780*$F779</f>
        <v>0</v>
      </c>
      <c r="W779" s="649">
        <f t="shared" ref="W779" si="13709">+W780*$F779</f>
        <v>0</v>
      </c>
      <c r="X779" s="649">
        <f t="shared" ref="X779" si="13710">+X780*$F779</f>
        <v>0</v>
      </c>
      <c r="Y779" s="649">
        <f t="shared" ref="Y779" si="13711">+Y780*$F779</f>
        <v>0</v>
      </c>
      <c r="Z779" s="649">
        <f t="shared" ref="Z779" si="13712">+Z780*$F779</f>
        <v>0</v>
      </c>
      <c r="AA779" s="649">
        <f t="shared" ref="AA779" si="13713">+AA780*$F779</f>
        <v>0</v>
      </c>
      <c r="AB779" s="649">
        <f t="shared" ref="AB779" si="13714">+AB780*$F779</f>
        <v>0</v>
      </c>
      <c r="AC779" s="649">
        <f t="shared" ref="AC779" si="13715">+AC780*$F779</f>
        <v>0</v>
      </c>
      <c r="AD779" s="649">
        <f t="shared" ref="AD779" si="13716">+AD780*$F779</f>
        <v>0</v>
      </c>
      <c r="AE779" s="649">
        <f t="shared" ref="AE779" si="13717">+AE780*$F779</f>
        <v>0</v>
      </c>
      <c r="AF779" s="649">
        <f t="shared" ref="AF779" si="13718">+AF780*$F779</f>
        <v>0</v>
      </c>
      <c r="AG779" s="649">
        <f t="shared" ref="AG779" si="13719">+AG780*$F779</f>
        <v>0</v>
      </c>
      <c r="AH779" s="649">
        <f t="shared" ref="AH779" si="13720">+AH780*$F779</f>
        <v>0</v>
      </c>
      <c r="AI779" s="649">
        <f t="shared" ref="AI779" si="13721">+AI780*$F779</f>
        <v>0</v>
      </c>
      <c r="AJ779" s="649">
        <f t="shared" ref="AJ779" si="13722">+AJ780*$F779</f>
        <v>0</v>
      </c>
      <c r="AK779" s="649">
        <f t="shared" ref="AK779" si="13723">+AK780*$F779</f>
        <v>0</v>
      </c>
      <c r="AL779" s="649">
        <f t="shared" ref="AL779" si="13724">+AL780*$F779</f>
        <v>0</v>
      </c>
      <c r="AM779" s="649">
        <f t="shared" ref="AM779" si="13725">+AM780*$F779</f>
        <v>0</v>
      </c>
      <c r="AN779" s="649">
        <f t="shared" ref="AN779" si="13726">+AN780*$F779</f>
        <v>0</v>
      </c>
      <c r="AO779" s="649">
        <f t="shared" ref="AO779" si="13727">+AO780*$F779</f>
        <v>0</v>
      </c>
      <c r="AP779" s="649">
        <f t="shared" ref="AP779" si="13728">+AP780*$F779</f>
        <v>0</v>
      </c>
      <c r="AQ779" s="649">
        <f t="shared" ref="AQ779" si="13729">+AQ780*$F779</f>
        <v>0</v>
      </c>
      <c r="AR779" s="649">
        <f t="shared" ref="AR779" si="13730">+AR780*$F779</f>
        <v>0</v>
      </c>
      <c r="AS779" s="649">
        <f t="shared" ref="AS779" si="13731">+AS780*$F779</f>
        <v>0</v>
      </c>
      <c r="AT779" s="649">
        <f t="shared" ref="AT779" si="13732">+AT780*$F779</f>
        <v>0</v>
      </c>
      <c r="AU779" s="613">
        <f t="shared" si="13063"/>
        <v>459268.15002764005</v>
      </c>
      <c r="AV779" s="645">
        <f t="shared" si="13061"/>
        <v>0</v>
      </c>
      <c r="AW779" s="656">
        <f t="shared" si="13062"/>
        <v>0</v>
      </c>
      <c r="AX779" s="591"/>
    </row>
    <row r="780" spans="1:50" s="314" customFormat="1" hidden="1" outlineLevel="1">
      <c r="A780" s="642"/>
      <c r="B780" s="636"/>
      <c r="C780" s="636"/>
      <c r="D780" s="651"/>
      <c r="E780" s="653"/>
      <c r="F780" s="640"/>
      <c r="G780" s="640">
        <f t="shared" si="13103"/>
        <v>1</v>
      </c>
      <c r="H780" s="658">
        <v>0</v>
      </c>
      <c r="I780" s="658">
        <v>0</v>
      </c>
      <c r="J780" s="658">
        <v>0</v>
      </c>
      <c r="K780" s="658">
        <v>0</v>
      </c>
      <c r="L780" s="658">
        <v>0</v>
      </c>
      <c r="M780" s="658">
        <v>0</v>
      </c>
      <c r="N780" s="658">
        <v>0</v>
      </c>
      <c r="O780" s="658">
        <v>0</v>
      </c>
      <c r="P780" s="658">
        <v>0</v>
      </c>
      <c r="Q780" s="658">
        <v>0</v>
      </c>
      <c r="R780" s="658">
        <v>0.31</v>
      </c>
      <c r="S780" s="658">
        <v>0.69</v>
      </c>
      <c r="T780" s="658">
        <v>0</v>
      </c>
      <c r="U780" s="658">
        <v>0</v>
      </c>
      <c r="V780" s="658">
        <v>0</v>
      </c>
      <c r="W780" s="658">
        <v>0</v>
      </c>
      <c r="X780" s="658">
        <v>0</v>
      </c>
      <c r="Y780" s="658">
        <v>0</v>
      </c>
      <c r="Z780" s="658">
        <v>0</v>
      </c>
      <c r="AA780" s="658">
        <v>0</v>
      </c>
      <c r="AB780" s="658">
        <v>0</v>
      </c>
      <c r="AC780" s="658">
        <v>0</v>
      </c>
      <c r="AD780" s="658">
        <v>0</v>
      </c>
      <c r="AE780" s="658">
        <v>0</v>
      </c>
      <c r="AF780" s="658">
        <v>0</v>
      </c>
      <c r="AG780" s="658">
        <v>0</v>
      </c>
      <c r="AH780" s="658">
        <v>0</v>
      </c>
      <c r="AI780" s="658">
        <v>0</v>
      </c>
      <c r="AJ780" s="658">
        <v>0</v>
      </c>
      <c r="AK780" s="658">
        <v>0</v>
      </c>
      <c r="AL780" s="658">
        <v>0</v>
      </c>
      <c r="AM780" s="658">
        <v>0</v>
      </c>
      <c r="AN780" s="658">
        <v>0</v>
      </c>
      <c r="AO780" s="658">
        <v>0</v>
      </c>
      <c r="AP780" s="658">
        <v>0</v>
      </c>
      <c r="AQ780" s="658">
        <v>0</v>
      </c>
      <c r="AR780" s="658">
        <v>0</v>
      </c>
      <c r="AS780" s="658">
        <v>0</v>
      </c>
      <c r="AT780" s="658">
        <v>0</v>
      </c>
      <c r="AU780" s="613">
        <f t="shared" si="13063"/>
        <v>1</v>
      </c>
      <c r="AV780" s="645">
        <f t="shared" si="13061"/>
        <v>1</v>
      </c>
      <c r="AW780" s="656" t="e">
        <f t="shared" si="13062"/>
        <v>#DIV/0!</v>
      </c>
      <c r="AX780" s="661"/>
    </row>
    <row r="781" spans="1:50" hidden="1" outlineLevel="1">
      <c r="A781" s="590"/>
      <c r="B781" s="646" t="s">
        <v>305</v>
      </c>
      <c r="C781" s="646" t="s">
        <v>929</v>
      </c>
      <c r="D781" s="647" t="s">
        <v>930</v>
      </c>
      <c r="E781" s="649"/>
      <c r="F781" s="650">
        <v>312729.87457310577</v>
      </c>
      <c r="G781" s="650">
        <f t="shared" si="13103"/>
        <v>312729.87457310577</v>
      </c>
      <c r="H781" s="649">
        <f t="shared" ref="H781" si="13733">+H782*$F781</f>
        <v>0</v>
      </c>
      <c r="I781" s="649">
        <f t="shared" ref="I781" si="13734">+I782*$F781</f>
        <v>0</v>
      </c>
      <c r="J781" s="649">
        <f t="shared" ref="J781" si="13735">+J782*$F781</f>
        <v>0</v>
      </c>
      <c r="K781" s="649">
        <f t="shared" ref="K781" si="13736">+K782*$F781</f>
        <v>0</v>
      </c>
      <c r="L781" s="649">
        <f t="shared" ref="L781" si="13737">+L782*$F781</f>
        <v>0</v>
      </c>
      <c r="M781" s="649">
        <f t="shared" ref="M781" si="13738">+M782*$F781</f>
        <v>0</v>
      </c>
      <c r="N781" s="649">
        <f t="shared" ref="N781" si="13739">+N782*$F781</f>
        <v>0</v>
      </c>
      <c r="O781" s="649">
        <f t="shared" ref="O781" si="13740">+O782*$F781</f>
        <v>0</v>
      </c>
      <c r="P781" s="649">
        <f t="shared" ref="P781" si="13741">+P782*$F781</f>
        <v>0</v>
      </c>
      <c r="Q781" s="649">
        <f t="shared" ref="Q781" si="13742">+Q782*$F781</f>
        <v>0</v>
      </c>
      <c r="R781" s="649">
        <f t="shared" ref="R781" si="13743">+R782*$F781</f>
        <v>0</v>
      </c>
      <c r="S781" s="649">
        <f t="shared" ref="S781" si="13744">+S782*$F781</f>
        <v>215783.61345544297</v>
      </c>
      <c r="T781" s="649">
        <f t="shared" ref="T781" si="13745">+T782*$F781</f>
        <v>96946.261117662812</v>
      </c>
      <c r="U781" s="649">
        <f t="shared" ref="U781" si="13746">+U782*$F781</f>
        <v>0</v>
      </c>
      <c r="V781" s="649">
        <f t="shared" ref="V781" si="13747">+V782*$F781</f>
        <v>0</v>
      </c>
      <c r="W781" s="649">
        <f t="shared" ref="W781" si="13748">+W782*$F781</f>
        <v>0</v>
      </c>
      <c r="X781" s="649">
        <f t="shared" ref="X781" si="13749">+X782*$F781</f>
        <v>0</v>
      </c>
      <c r="Y781" s="649">
        <f t="shared" ref="Y781" si="13750">+Y782*$F781</f>
        <v>0</v>
      </c>
      <c r="Z781" s="649">
        <f t="shared" ref="Z781" si="13751">+Z782*$F781</f>
        <v>0</v>
      </c>
      <c r="AA781" s="649">
        <f t="shared" ref="AA781" si="13752">+AA782*$F781</f>
        <v>0</v>
      </c>
      <c r="AB781" s="649">
        <f t="shared" ref="AB781" si="13753">+AB782*$F781</f>
        <v>0</v>
      </c>
      <c r="AC781" s="649">
        <f t="shared" ref="AC781" si="13754">+AC782*$F781</f>
        <v>0</v>
      </c>
      <c r="AD781" s="649">
        <f t="shared" ref="AD781" si="13755">+AD782*$F781</f>
        <v>0</v>
      </c>
      <c r="AE781" s="649">
        <f t="shared" ref="AE781" si="13756">+AE782*$F781</f>
        <v>0</v>
      </c>
      <c r="AF781" s="649">
        <f t="shared" ref="AF781" si="13757">+AF782*$F781</f>
        <v>0</v>
      </c>
      <c r="AG781" s="649">
        <f t="shared" ref="AG781" si="13758">+AG782*$F781</f>
        <v>0</v>
      </c>
      <c r="AH781" s="649">
        <f t="shared" ref="AH781" si="13759">+AH782*$F781</f>
        <v>0</v>
      </c>
      <c r="AI781" s="649">
        <f t="shared" ref="AI781" si="13760">+AI782*$F781</f>
        <v>0</v>
      </c>
      <c r="AJ781" s="649">
        <f t="shared" ref="AJ781" si="13761">+AJ782*$F781</f>
        <v>0</v>
      </c>
      <c r="AK781" s="649">
        <f t="shared" ref="AK781" si="13762">+AK782*$F781</f>
        <v>0</v>
      </c>
      <c r="AL781" s="649">
        <f t="shared" ref="AL781" si="13763">+AL782*$F781</f>
        <v>0</v>
      </c>
      <c r="AM781" s="649">
        <f t="shared" ref="AM781" si="13764">+AM782*$F781</f>
        <v>0</v>
      </c>
      <c r="AN781" s="649">
        <f t="shared" ref="AN781" si="13765">+AN782*$F781</f>
        <v>0</v>
      </c>
      <c r="AO781" s="649">
        <f t="shared" ref="AO781" si="13766">+AO782*$F781</f>
        <v>0</v>
      </c>
      <c r="AP781" s="649">
        <f t="shared" ref="AP781" si="13767">+AP782*$F781</f>
        <v>0</v>
      </c>
      <c r="AQ781" s="649">
        <f t="shared" ref="AQ781" si="13768">+AQ782*$F781</f>
        <v>0</v>
      </c>
      <c r="AR781" s="649">
        <f t="shared" ref="AR781" si="13769">+AR782*$F781</f>
        <v>0</v>
      </c>
      <c r="AS781" s="649">
        <f t="shared" ref="AS781" si="13770">+AS782*$F781</f>
        <v>0</v>
      </c>
      <c r="AT781" s="649">
        <f t="shared" ref="AT781" si="13771">+AT782*$F781</f>
        <v>0</v>
      </c>
      <c r="AU781" s="613">
        <f t="shared" si="13063"/>
        <v>312729.87457310577</v>
      </c>
      <c r="AV781" s="645">
        <f t="shared" si="13061"/>
        <v>0</v>
      </c>
      <c r="AW781" s="656">
        <f t="shared" si="13062"/>
        <v>0</v>
      </c>
      <c r="AX781" s="591"/>
    </row>
    <row r="782" spans="1:50" s="314" customFormat="1" hidden="1" outlineLevel="1">
      <c r="A782" s="642"/>
      <c r="B782" s="636"/>
      <c r="C782" s="636"/>
      <c r="D782" s="651"/>
      <c r="E782" s="653"/>
      <c r="F782" s="640"/>
      <c r="G782" s="640">
        <f t="shared" si="13103"/>
        <v>1</v>
      </c>
      <c r="H782" s="658">
        <v>0</v>
      </c>
      <c r="I782" s="658">
        <v>0</v>
      </c>
      <c r="J782" s="658">
        <v>0</v>
      </c>
      <c r="K782" s="658">
        <v>0</v>
      </c>
      <c r="L782" s="658">
        <v>0</v>
      </c>
      <c r="M782" s="658">
        <v>0</v>
      </c>
      <c r="N782" s="658">
        <v>0</v>
      </c>
      <c r="O782" s="658">
        <v>0</v>
      </c>
      <c r="P782" s="658">
        <v>0</v>
      </c>
      <c r="Q782" s="658">
        <v>0</v>
      </c>
      <c r="R782" s="658">
        <v>0</v>
      </c>
      <c r="S782" s="658">
        <v>0.69</v>
      </c>
      <c r="T782" s="658">
        <v>0.31000000000000005</v>
      </c>
      <c r="U782" s="658">
        <v>0</v>
      </c>
      <c r="V782" s="658">
        <v>0</v>
      </c>
      <c r="W782" s="658">
        <v>0</v>
      </c>
      <c r="X782" s="658">
        <v>0</v>
      </c>
      <c r="Y782" s="658">
        <v>0</v>
      </c>
      <c r="Z782" s="658">
        <v>0</v>
      </c>
      <c r="AA782" s="658">
        <v>0</v>
      </c>
      <c r="AB782" s="658">
        <v>0</v>
      </c>
      <c r="AC782" s="658">
        <v>0</v>
      </c>
      <c r="AD782" s="658">
        <v>0</v>
      </c>
      <c r="AE782" s="658">
        <v>0</v>
      </c>
      <c r="AF782" s="658">
        <v>0</v>
      </c>
      <c r="AG782" s="658">
        <v>0</v>
      </c>
      <c r="AH782" s="658">
        <v>0</v>
      </c>
      <c r="AI782" s="658">
        <v>0</v>
      </c>
      <c r="AJ782" s="658">
        <v>0</v>
      </c>
      <c r="AK782" s="658">
        <v>0</v>
      </c>
      <c r="AL782" s="658">
        <v>0</v>
      </c>
      <c r="AM782" s="658">
        <v>0</v>
      </c>
      <c r="AN782" s="658">
        <v>0</v>
      </c>
      <c r="AO782" s="658">
        <v>0</v>
      </c>
      <c r="AP782" s="658">
        <v>0</v>
      </c>
      <c r="AQ782" s="658">
        <v>0</v>
      </c>
      <c r="AR782" s="658">
        <v>0</v>
      </c>
      <c r="AS782" s="658">
        <v>0</v>
      </c>
      <c r="AT782" s="658">
        <v>0</v>
      </c>
      <c r="AU782" s="613">
        <f t="shared" si="13063"/>
        <v>1</v>
      </c>
      <c r="AV782" s="645">
        <f t="shared" si="13061"/>
        <v>1</v>
      </c>
      <c r="AW782" s="656" t="e">
        <f t="shared" si="13062"/>
        <v>#DIV/0!</v>
      </c>
      <c r="AX782" s="661"/>
    </row>
    <row r="783" spans="1:50" hidden="1" outlineLevel="1">
      <c r="A783" s="590"/>
      <c r="B783" s="629" t="s">
        <v>278</v>
      </c>
      <c r="C783" s="629" t="s">
        <v>931</v>
      </c>
      <c r="D783" s="630" t="s">
        <v>932</v>
      </c>
      <c r="E783" s="631"/>
      <c r="F783" s="632">
        <v>0</v>
      </c>
      <c r="G783" s="632">
        <f t="shared" si="13103"/>
        <v>0</v>
      </c>
      <c r="H783" s="631">
        <v>0</v>
      </c>
      <c r="I783" s="631">
        <v>0</v>
      </c>
      <c r="J783" s="631">
        <v>0</v>
      </c>
      <c r="K783" s="631">
        <v>0</v>
      </c>
      <c r="L783" s="631">
        <v>0</v>
      </c>
      <c r="M783" s="631">
        <v>0</v>
      </c>
      <c r="N783" s="631">
        <v>0</v>
      </c>
      <c r="O783" s="631">
        <v>0</v>
      </c>
      <c r="P783" s="631">
        <v>0</v>
      </c>
      <c r="Q783" s="631">
        <v>0</v>
      </c>
      <c r="R783" s="631">
        <v>0</v>
      </c>
      <c r="S783" s="631">
        <v>0</v>
      </c>
      <c r="T783" s="631">
        <v>0</v>
      </c>
      <c r="U783" s="631">
        <v>0</v>
      </c>
      <c r="V783" s="631">
        <v>0</v>
      </c>
      <c r="W783" s="631">
        <v>0</v>
      </c>
      <c r="X783" s="631">
        <v>0</v>
      </c>
      <c r="Y783" s="631">
        <v>0</v>
      </c>
      <c r="Z783" s="631">
        <v>0</v>
      </c>
      <c r="AA783" s="631">
        <v>0</v>
      </c>
      <c r="AB783" s="631">
        <v>0</v>
      </c>
      <c r="AC783" s="631">
        <v>0</v>
      </c>
      <c r="AD783" s="631">
        <v>0</v>
      </c>
      <c r="AE783" s="631">
        <v>0</v>
      </c>
      <c r="AF783" s="631">
        <v>0</v>
      </c>
      <c r="AG783" s="631">
        <v>0</v>
      </c>
      <c r="AH783" s="631">
        <v>0</v>
      </c>
      <c r="AI783" s="631">
        <v>0</v>
      </c>
      <c r="AJ783" s="631">
        <v>0</v>
      </c>
      <c r="AK783" s="631">
        <v>0</v>
      </c>
      <c r="AL783" s="631">
        <v>0</v>
      </c>
      <c r="AM783" s="631">
        <v>0</v>
      </c>
      <c r="AN783" s="631">
        <v>0</v>
      </c>
      <c r="AO783" s="631">
        <v>0</v>
      </c>
      <c r="AP783" s="631">
        <v>0</v>
      </c>
      <c r="AQ783" s="631">
        <v>0</v>
      </c>
      <c r="AR783" s="631">
        <v>0</v>
      </c>
      <c r="AS783" s="631">
        <v>0</v>
      </c>
      <c r="AT783" s="631">
        <v>0</v>
      </c>
      <c r="AU783" s="613">
        <f t="shared" si="13063"/>
        <v>0</v>
      </c>
      <c r="AV783" s="645">
        <f t="shared" si="13061"/>
        <v>0</v>
      </c>
      <c r="AW783" s="656" t="e">
        <f t="shared" si="13062"/>
        <v>#DIV/0!</v>
      </c>
      <c r="AX783" s="591"/>
    </row>
    <row r="784" spans="1:50" hidden="1" outlineLevel="1">
      <c r="A784" s="590"/>
      <c r="B784" s="629" t="s">
        <v>278</v>
      </c>
      <c r="C784" s="629" t="s">
        <v>933</v>
      </c>
      <c r="D784" s="630" t="s">
        <v>934</v>
      </c>
      <c r="E784" s="631"/>
      <c r="F784" s="632">
        <f>+F785+F787+F789</f>
        <v>2181029.1090253582</v>
      </c>
      <c r="G784" s="632">
        <f t="shared" si="13103"/>
        <v>2181029.1090253582</v>
      </c>
      <c r="H784" s="632">
        <f t="shared" ref="H784:AT784" si="13772">+H785+H787+H789</f>
        <v>0</v>
      </c>
      <c r="I784" s="632">
        <f t="shared" si="13772"/>
        <v>0</v>
      </c>
      <c r="J784" s="632">
        <f t="shared" si="13772"/>
        <v>0</v>
      </c>
      <c r="K784" s="632">
        <f t="shared" si="13772"/>
        <v>0</v>
      </c>
      <c r="L784" s="632">
        <f t="shared" si="13772"/>
        <v>0</v>
      </c>
      <c r="M784" s="632">
        <f t="shared" si="13772"/>
        <v>0</v>
      </c>
      <c r="N784" s="632">
        <f t="shared" si="13772"/>
        <v>0</v>
      </c>
      <c r="O784" s="632">
        <f t="shared" si="13772"/>
        <v>0</v>
      </c>
      <c r="P784" s="632">
        <f t="shared" si="13772"/>
        <v>0</v>
      </c>
      <c r="Q784" s="632">
        <f t="shared" si="13772"/>
        <v>513684.62099229509</v>
      </c>
      <c r="R784" s="632">
        <f t="shared" si="13772"/>
        <v>1288031.347066124</v>
      </c>
      <c r="S784" s="632">
        <f t="shared" si="13772"/>
        <v>379313.14096693933</v>
      </c>
      <c r="T784" s="632">
        <f t="shared" si="13772"/>
        <v>0</v>
      </c>
      <c r="U784" s="632">
        <f t="shared" si="13772"/>
        <v>0</v>
      </c>
      <c r="V784" s="632">
        <f t="shared" si="13772"/>
        <v>0</v>
      </c>
      <c r="W784" s="632">
        <f t="shared" si="13772"/>
        <v>0</v>
      </c>
      <c r="X784" s="632">
        <f t="shared" si="13772"/>
        <v>0</v>
      </c>
      <c r="Y784" s="632">
        <f t="shared" si="13772"/>
        <v>0</v>
      </c>
      <c r="Z784" s="632">
        <f t="shared" si="13772"/>
        <v>0</v>
      </c>
      <c r="AA784" s="632">
        <f t="shared" si="13772"/>
        <v>0</v>
      </c>
      <c r="AB784" s="632">
        <f t="shared" si="13772"/>
        <v>0</v>
      </c>
      <c r="AC784" s="632">
        <f t="shared" si="13772"/>
        <v>0</v>
      </c>
      <c r="AD784" s="632">
        <f t="shared" si="13772"/>
        <v>0</v>
      </c>
      <c r="AE784" s="632">
        <f t="shared" si="13772"/>
        <v>0</v>
      </c>
      <c r="AF784" s="632">
        <f t="shared" si="13772"/>
        <v>0</v>
      </c>
      <c r="AG784" s="632">
        <f t="shared" si="13772"/>
        <v>0</v>
      </c>
      <c r="AH784" s="632">
        <f t="shared" si="13772"/>
        <v>0</v>
      </c>
      <c r="AI784" s="632">
        <f t="shared" si="13772"/>
        <v>0</v>
      </c>
      <c r="AJ784" s="632">
        <f t="shared" si="13772"/>
        <v>0</v>
      </c>
      <c r="AK784" s="632">
        <f t="shared" si="13772"/>
        <v>0</v>
      </c>
      <c r="AL784" s="632">
        <f t="shared" si="13772"/>
        <v>0</v>
      </c>
      <c r="AM784" s="632">
        <f t="shared" si="13772"/>
        <v>0</v>
      </c>
      <c r="AN784" s="632">
        <f t="shared" si="13772"/>
        <v>0</v>
      </c>
      <c r="AO784" s="632">
        <f t="shared" si="13772"/>
        <v>0</v>
      </c>
      <c r="AP784" s="632">
        <f t="shared" si="13772"/>
        <v>0</v>
      </c>
      <c r="AQ784" s="632">
        <f t="shared" si="13772"/>
        <v>0</v>
      </c>
      <c r="AR784" s="632">
        <f t="shared" si="13772"/>
        <v>0</v>
      </c>
      <c r="AS784" s="632">
        <f t="shared" si="13772"/>
        <v>0</v>
      </c>
      <c r="AT784" s="632">
        <f t="shared" si="13772"/>
        <v>0</v>
      </c>
      <c r="AU784" s="613">
        <f t="shared" si="13063"/>
        <v>2181029.1090253582</v>
      </c>
      <c r="AV784" s="645">
        <f t="shared" si="13061"/>
        <v>0</v>
      </c>
      <c r="AW784" s="656">
        <f t="shared" si="13062"/>
        <v>0</v>
      </c>
      <c r="AX784" s="591"/>
    </row>
    <row r="785" spans="1:50" hidden="1" outlineLevel="1">
      <c r="A785" s="590"/>
      <c r="B785" s="646" t="s">
        <v>305</v>
      </c>
      <c r="C785" s="646" t="s">
        <v>935</v>
      </c>
      <c r="D785" s="647" t="s">
        <v>936</v>
      </c>
      <c r="E785" s="649"/>
      <c r="F785" s="650">
        <v>722192.11619119556</v>
      </c>
      <c r="G785" s="650">
        <f t="shared" si="13103"/>
        <v>722192.11619119556</v>
      </c>
      <c r="H785" s="649">
        <f t="shared" ref="H785" si="13773">+H786*$F785</f>
        <v>0</v>
      </c>
      <c r="I785" s="649">
        <f t="shared" ref="I785" si="13774">+I786*$F785</f>
        <v>0</v>
      </c>
      <c r="J785" s="649">
        <f t="shared" ref="J785" si="13775">+J786*$F785</f>
        <v>0</v>
      </c>
      <c r="K785" s="649">
        <f t="shared" ref="K785" si="13776">+K786*$F785</f>
        <v>0</v>
      </c>
      <c r="L785" s="649">
        <f t="shared" ref="L785" si="13777">+L786*$F785</f>
        <v>0</v>
      </c>
      <c r="M785" s="649">
        <f t="shared" ref="M785" si="13778">+M786*$F785</f>
        <v>0</v>
      </c>
      <c r="N785" s="649">
        <f t="shared" ref="N785" si="13779">+N786*$F785</f>
        <v>0</v>
      </c>
      <c r="O785" s="649">
        <f t="shared" ref="O785" si="13780">+O786*$F785</f>
        <v>0</v>
      </c>
      <c r="P785" s="649">
        <f t="shared" ref="P785" si="13781">+P786*$F785</f>
        <v>0</v>
      </c>
      <c r="Q785" s="649">
        <f t="shared" ref="Q785" si="13782">+Q786*$F785</f>
        <v>418871.4273908934</v>
      </c>
      <c r="R785" s="649">
        <f t="shared" ref="R785" si="13783">+R786*$F785</f>
        <v>303320.68880030216</v>
      </c>
      <c r="S785" s="649">
        <f t="shared" ref="S785" si="13784">+S786*$F785</f>
        <v>0</v>
      </c>
      <c r="T785" s="649">
        <f t="shared" ref="T785" si="13785">+T786*$F785</f>
        <v>0</v>
      </c>
      <c r="U785" s="649">
        <f t="shared" ref="U785" si="13786">+U786*$F785</f>
        <v>0</v>
      </c>
      <c r="V785" s="649">
        <f t="shared" ref="V785" si="13787">+V786*$F785</f>
        <v>0</v>
      </c>
      <c r="W785" s="649">
        <f t="shared" ref="W785" si="13788">+W786*$F785</f>
        <v>0</v>
      </c>
      <c r="X785" s="649">
        <f t="shared" ref="X785" si="13789">+X786*$F785</f>
        <v>0</v>
      </c>
      <c r="Y785" s="649">
        <f t="shared" ref="Y785" si="13790">+Y786*$F785</f>
        <v>0</v>
      </c>
      <c r="Z785" s="649">
        <f t="shared" ref="Z785" si="13791">+Z786*$F785</f>
        <v>0</v>
      </c>
      <c r="AA785" s="649">
        <f t="shared" ref="AA785" si="13792">+AA786*$F785</f>
        <v>0</v>
      </c>
      <c r="AB785" s="649">
        <f t="shared" ref="AB785" si="13793">+AB786*$F785</f>
        <v>0</v>
      </c>
      <c r="AC785" s="649">
        <f t="shared" ref="AC785" si="13794">+AC786*$F785</f>
        <v>0</v>
      </c>
      <c r="AD785" s="649">
        <f t="shared" ref="AD785" si="13795">+AD786*$F785</f>
        <v>0</v>
      </c>
      <c r="AE785" s="649">
        <f t="shared" ref="AE785" si="13796">+AE786*$F785</f>
        <v>0</v>
      </c>
      <c r="AF785" s="649">
        <f t="shared" ref="AF785" si="13797">+AF786*$F785</f>
        <v>0</v>
      </c>
      <c r="AG785" s="649">
        <f t="shared" ref="AG785" si="13798">+AG786*$F785</f>
        <v>0</v>
      </c>
      <c r="AH785" s="649">
        <f t="shared" ref="AH785" si="13799">+AH786*$F785</f>
        <v>0</v>
      </c>
      <c r="AI785" s="649">
        <f t="shared" ref="AI785" si="13800">+AI786*$F785</f>
        <v>0</v>
      </c>
      <c r="AJ785" s="649">
        <f t="shared" ref="AJ785" si="13801">+AJ786*$F785</f>
        <v>0</v>
      </c>
      <c r="AK785" s="649">
        <f t="shared" ref="AK785" si="13802">+AK786*$F785</f>
        <v>0</v>
      </c>
      <c r="AL785" s="649">
        <f t="shared" ref="AL785" si="13803">+AL786*$F785</f>
        <v>0</v>
      </c>
      <c r="AM785" s="649">
        <f t="shared" ref="AM785" si="13804">+AM786*$F785</f>
        <v>0</v>
      </c>
      <c r="AN785" s="649">
        <f t="shared" ref="AN785" si="13805">+AN786*$F785</f>
        <v>0</v>
      </c>
      <c r="AO785" s="649">
        <f t="shared" ref="AO785" si="13806">+AO786*$F785</f>
        <v>0</v>
      </c>
      <c r="AP785" s="649">
        <f t="shared" ref="AP785" si="13807">+AP786*$F785</f>
        <v>0</v>
      </c>
      <c r="AQ785" s="649">
        <f t="shared" ref="AQ785" si="13808">+AQ786*$F785</f>
        <v>0</v>
      </c>
      <c r="AR785" s="649">
        <f t="shared" ref="AR785" si="13809">+AR786*$F785</f>
        <v>0</v>
      </c>
      <c r="AS785" s="649">
        <f t="shared" ref="AS785" si="13810">+AS786*$F785</f>
        <v>0</v>
      </c>
      <c r="AT785" s="649">
        <f t="shared" ref="AT785" si="13811">+AT786*$F785</f>
        <v>0</v>
      </c>
      <c r="AU785" s="613">
        <f t="shared" si="13063"/>
        <v>722192.11619119556</v>
      </c>
      <c r="AV785" s="645">
        <f t="shared" si="13061"/>
        <v>0</v>
      </c>
      <c r="AW785" s="656">
        <f t="shared" si="13062"/>
        <v>0</v>
      </c>
      <c r="AX785" s="591"/>
    </row>
    <row r="786" spans="1:50" s="314" customFormat="1" hidden="1" outlineLevel="1">
      <c r="A786" s="642"/>
      <c r="B786" s="636"/>
      <c r="C786" s="636"/>
      <c r="D786" s="651"/>
      <c r="E786" s="653"/>
      <c r="F786" s="640"/>
      <c r="G786" s="640">
        <f t="shared" si="13103"/>
        <v>1</v>
      </c>
      <c r="H786" s="658">
        <v>0</v>
      </c>
      <c r="I786" s="658">
        <v>0</v>
      </c>
      <c r="J786" s="658">
        <v>0</v>
      </c>
      <c r="K786" s="658">
        <v>0</v>
      </c>
      <c r="L786" s="658">
        <v>0</v>
      </c>
      <c r="M786" s="658">
        <v>0</v>
      </c>
      <c r="N786" s="658">
        <v>0</v>
      </c>
      <c r="O786" s="658">
        <v>0</v>
      </c>
      <c r="P786" s="658">
        <v>0</v>
      </c>
      <c r="Q786" s="658">
        <v>0.57999999999999996</v>
      </c>
      <c r="R786" s="658">
        <v>0.42000000000000004</v>
      </c>
      <c r="S786" s="658">
        <v>0</v>
      </c>
      <c r="T786" s="658">
        <v>0</v>
      </c>
      <c r="U786" s="658">
        <v>0</v>
      </c>
      <c r="V786" s="658">
        <v>0</v>
      </c>
      <c r="W786" s="658">
        <v>0</v>
      </c>
      <c r="X786" s="658">
        <v>0</v>
      </c>
      <c r="Y786" s="658">
        <v>0</v>
      </c>
      <c r="Z786" s="658">
        <v>0</v>
      </c>
      <c r="AA786" s="658">
        <v>0</v>
      </c>
      <c r="AB786" s="658">
        <v>0</v>
      </c>
      <c r="AC786" s="658">
        <v>0</v>
      </c>
      <c r="AD786" s="658">
        <v>0</v>
      </c>
      <c r="AE786" s="658">
        <v>0</v>
      </c>
      <c r="AF786" s="658">
        <v>0</v>
      </c>
      <c r="AG786" s="658">
        <v>0</v>
      </c>
      <c r="AH786" s="658">
        <v>0</v>
      </c>
      <c r="AI786" s="658">
        <v>0</v>
      </c>
      <c r="AJ786" s="658">
        <v>0</v>
      </c>
      <c r="AK786" s="658">
        <v>0</v>
      </c>
      <c r="AL786" s="658">
        <v>0</v>
      </c>
      <c r="AM786" s="658">
        <v>0</v>
      </c>
      <c r="AN786" s="658">
        <v>0</v>
      </c>
      <c r="AO786" s="658">
        <v>0</v>
      </c>
      <c r="AP786" s="658">
        <v>0</v>
      </c>
      <c r="AQ786" s="658">
        <v>0</v>
      </c>
      <c r="AR786" s="658">
        <v>0</v>
      </c>
      <c r="AS786" s="658">
        <v>0</v>
      </c>
      <c r="AT786" s="658">
        <v>0</v>
      </c>
      <c r="AU786" s="613">
        <f t="shared" si="13063"/>
        <v>1</v>
      </c>
      <c r="AV786" s="645">
        <f t="shared" si="13061"/>
        <v>1</v>
      </c>
      <c r="AW786" s="656" t="e">
        <f t="shared" si="13062"/>
        <v>#DIV/0!</v>
      </c>
      <c r="AX786" s="661"/>
    </row>
    <row r="787" spans="1:50" hidden="1" outlineLevel="1">
      <c r="A787" s="590"/>
      <c r="B787" s="646" t="s">
        <v>305</v>
      </c>
      <c r="C787" s="646" t="s">
        <v>937</v>
      </c>
      <c r="D787" s="647" t="s">
        <v>938</v>
      </c>
      <c r="E787" s="649"/>
      <c r="F787" s="650">
        <v>729332.25847232051</v>
      </c>
      <c r="G787" s="650">
        <f t="shared" si="13103"/>
        <v>729332.25847232051</v>
      </c>
      <c r="H787" s="649">
        <f t="shared" ref="H787" si="13812">+H788*$F787</f>
        <v>0</v>
      </c>
      <c r="I787" s="649">
        <f t="shared" ref="I787" si="13813">+I788*$F787</f>
        <v>0</v>
      </c>
      <c r="J787" s="649">
        <f t="shared" ref="J787" si="13814">+J788*$F787</f>
        <v>0</v>
      </c>
      <c r="K787" s="649">
        <f t="shared" ref="K787" si="13815">+K788*$F787</f>
        <v>0</v>
      </c>
      <c r="L787" s="649">
        <f t="shared" ref="L787" si="13816">+L788*$F787</f>
        <v>0</v>
      </c>
      <c r="M787" s="649">
        <f t="shared" ref="M787" si="13817">+M788*$F787</f>
        <v>0</v>
      </c>
      <c r="N787" s="649">
        <f t="shared" ref="N787" si="13818">+N788*$F787</f>
        <v>0</v>
      </c>
      <c r="O787" s="649">
        <f t="shared" ref="O787" si="13819">+O788*$F787</f>
        <v>0</v>
      </c>
      <c r="P787" s="649">
        <f t="shared" ref="P787" si="13820">+P788*$F787</f>
        <v>0</v>
      </c>
      <c r="Q787" s="649">
        <f t="shared" ref="Q787" si="13821">+Q788*$F787</f>
        <v>94813.193601401668</v>
      </c>
      <c r="R787" s="649">
        <f t="shared" ref="R787" si="13822">+R788*$F787</f>
        <v>510532.58093062433</v>
      </c>
      <c r="S787" s="649">
        <f t="shared" ref="S787" si="13823">+S788*$F787</f>
        <v>123986.48394029452</v>
      </c>
      <c r="T787" s="649">
        <f t="shared" ref="T787" si="13824">+T788*$F787</f>
        <v>0</v>
      </c>
      <c r="U787" s="649">
        <f t="shared" ref="U787" si="13825">+U788*$F787</f>
        <v>0</v>
      </c>
      <c r="V787" s="649">
        <f t="shared" ref="V787" si="13826">+V788*$F787</f>
        <v>0</v>
      </c>
      <c r="W787" s="649">
        <f t="shared" ref="W787" si="13827">+W788*$F787</f>
        <v>0</v>
      </c>
      <c r="X787" s="649">
        <f t="shared" ref="X787" si="13828">+X788*$F787</f>
        <v>0</v>
      </c>
      <c r="Y787" s="649">
        <f t="shared" ref="Y787" si="13829">+Y788*$F787</f>
        <v>0</v>
      </c>
      <c r="Z787" s="649">
        <f t="shared" ref="Z787" si="13830">+Z788*$F787</f>
        <v>0</v>
      </c>
      <c r="AA787" s="649">
        <f t="shared" ref="AA787" si="13831">+AA788*$F787</f>
        <v>0</v>
      </c>
      <c r="AB787" s="649">
        <f t="shared" ref="AB787" si="13832">+AB788*$F787</f>
        <v>0</v>
      </c>
      <c r="AC787" s="649">
        <f t="shared" ref="AC787" si="13833">+AC788*$F787</f>
        <v>0</v>
      </c>
      <c r="AD787" s="649">
        <f t="shared" ref="AD787" si="13834">+AD788*$F787</f>
        <v>0</v>
      </c>
      <c r="AE787" s="649">
        <f t="shared" ref="AE787" si="13835">+AE788*$F787</f>
        <v>0</v>
      </c>
      <c r="AF787" s="649">
        <f t="shared" ref="AF787" si="13836">+AF788*$F787</f>
        <v>0</v>
      </c>
      <c r="AG787" s="649">
        <f t="shared" ref="AG787" si="13837">+AG788*$F787</f>
        <v>0</v>
      </c>
      <c r="AH787" s="649">
        <f t="shared" ref="AH787" si="13838">+AH788*$F787</f>
        <v>0</v>
      </c>
      <c r="AI787" s="649">
        <f t="shared" ref="AI787" si="13839">+AI788*$F787</f>
        <v>0</v>
      </c>
      <c r="AJ787" s="649">
        <f t="shared" ref="AJ787" si="13840">+AJ788*$F787</f>
        <v>0</v>
      </c>
      <c r="AK787" s="649">
        <f t="shared" ref="AK787" si="13841">+AK788*$F787</f>
        <v>0</v>
      </c>
      <c r="AL787" s="649">
        <f t="shared" ref="AL787" si="13842">+AL788*$F787</f>
        <v>0</v>
      </c>
      <c r="AM787" s="649">
        <f t="shared" ref="AM787" si="13843">+AM788*$F787</f>
        <v>0</v>
      </c>
      <c r="AN787" s="649">
        <f t="shared" ref="AN787" si="13844">+AN788*$F787</f>
        <v>0</v>
      </c>
      <c r="AO787" s="649">
        <f t="shared" ref="AO787" si="13845">+AO788*$F787</f>
        <v>0</v>
      </c>
      <c r="AP787" s="649">
        <f t="shared" ref="AP787" si="13846">+AP788*$F787</f>
        <v>0</v>
      </c>
      <c r="AQ787" s="649">
        <f t="shared" ref="AQ787" si="13847">+AQ788*$F787</f>
        <v>0</v>
      </c>
      <c r="AR787" s="649">
        <f t="shared" ref="AR787" si="13848">+AR788*$F787</f>
        <v>0</v>
      </c>
      <c r="AS787" s="649">
        <f t="shared" ref="AS787" si="13849">+AS788*$F787</f>
        <v>0</v>
      </c>
      <c r="AT787" s="649">
        <f t="shared" ref="AT787" si="13850">+AT788*$F787</f>
        <v>0</v>
      </c>
      <c r="AU787" s="613">
        <f t="shared" si="13063"/>
        <v>729332.25847232051</v>
      </c>
      <c r="AV787" s="645">
        <f t="shared" si="13061"/>
        <v>0</v>
      </c>
      <c r="AW787" s="656">
        <f t="shared" si="13062"/>
        <v>0</v>
      </c>
      <c r="AX787" s="591"/>
    </row>
    <row r="788" spans="1:50" s="314" customFormat="1" hidden="1" outlineLevel="1">
      <c r="A788" s="642"/>
      <c r="B788" s="636"/>
      <c r="C788" s="636"/>
      <c r="D788" s="651"/>
      <c r="E788" s="653"/>
      <c r="F788" s="640"/>
      <c r="G788" s="640">
        <f t="shared" si="13103"/>
        <v>1</v>
      </c>
      <c r="H788" s="658">
        <v>0</v>
      </c>
      <c r="I788" s="658">
        <v>0</v>
      </c>
      <c r="J788" s="658">
        <v>0</v>
      </c>
      <c r="K788" s="658">
        <v>0</v>
      </c>
      <c r="L788" s="658">
        <v>0</v>
      </c>
      <c r="M788" s="658">
        <v>0</v>
      </c>
      <c r="N788" s="658">
        <v>0</v>
      </c>
      <c r="O788" s="658">
        <v>0</v>
      </c>
      <c r="P788" s="658">
        <v>0</v>
      </c>
      <c r="Q788" s="658">
        <v>0.13</v>
      </c>
      <c r="R788" s="658">
        <v>0.7</v>
      </c>
      <c r="S788" s="658">
        <v>0.17000000000000004</v>
      </c>
      <c r="T788" s="658">
        <v>0</v>
      </c>
      <c r="U788" s="658">
        <v>0</v>
      </c>
      <c r="V788" s="658">
        <v>0</v>
      </c>
      <c r="W788" s="658">
        <v>0</v>
      </c>
      <c r="X788" s="658">
        <v>0</v>
      </c>
      <c r="Y788" s="658">
        <v>0</v>
      </c>
      <c r="Z788" s="658">
        <v>0</v>
      </c>
      <c r="AA788" s="658">
        <v>0</v>
      </c>
      <c r="AB788" s="658">
        <v>0</v>
      </c>
      <c r="AC788" s="658">
        <v>0</v>
      </c>
      <c r="AD788" s="658">
        <v>0</v>
      </c>
      <c r="AE788" s="658">
        <v>0</v>
      </c>
      <c r="AF788" s="658">
        <v>0</v>
      </c>
      <c r="AG788" s="658">
        <v>0</v>
      </c>
      <c r="AH788" s="658">
        <v>0</v>
      </c>
      <c r="AI788" s="658">
        <v>0</v>
      </c>
      <c r="AJ788" s="658">
        <v>0</v>
      </c>
      <c r="AK788" s="658">
        <v>0</v>
      </c>
      <c r="AL788" s="658">
        <v>0</v>
      </c>
      <c r="AM788" s="658">
        <v>0</v>
      </c>
      <c r="AN788" s="658">
        <v>0</v>
      </c>
      <c r="AO788" s="658">
        <v>0</v>
      </c>
      <c r="AP788" s="658">
        <v>0</v>
      </c>
      <c r="AQ788" s="658">
        <v>0</v>
      </c>
      <c r="AR788" s="658">
        <v>0</v>
      </c>
      <c r="AS788" s="658">
        <v>0</v>
      </c>
      <c r="AT788" s="658">
        <v>0</v>
      </c>
      <c r="AU788" s="613">
        <f t="shared" si="13063"/>
        <v>1</v>
      </c>
      <c r="AV788" s="645">
        <f t="shared" si="13061"/>
        <v>1</v>
      </c>
      <c r="AW788" s="656" t="e">
        <f t="shared" si="13062"/>
        <v>#DIV/0!</v>
      </c>
      <c r="AX788" s="661"/>
    </row>
    <row r="789" spans="1:50" hidden="1" outlineLevel="1">
      <c r="A789" s="590"/>
      <c r="B789" s="646" t="s">
        <v>305</v>
      </c>
      <c r="C789" s="646" t="s">
        <v>939</v>
      </c>
      <c r="D789" s="647" t="s">
        <v>940</v>
      </c>
      <c r="E789" s="649"/>
      <c r="F789" s="650">
        <v>729504.73436184239</v>
      </c>
      <c r="G789" s="650">
        <f t="shared" si="13103"/>
        <v>729504.73436184239</v>
      </c>
      <c r="H789" s="649">
        <f t="shared" ref="H789" si="13851">+H790*$F789</f>
        <v>0</v>
      </c>
      <c r="I789" s="649">
        <f t="shared" ref="I789" si="13852">+I790*$F789</f>
        <v>0</v>
      </c>
      <c r="J789" s="649">
        <f t="shared" ref="J789" si="13853">+J790*$F789</f>
        <v>0</v>
      </c>
      <c r="K789" s="649">
        <f t="shared" ref="K789" si="13854">+K790*$F789</f>
        <v>0</v>
      </c>
      <c r="L789" s="649">
        <f t="shared" ref="L789" si="13855">+L790*$F789</f>
        <v>0</v>
      </c>
      <c r="M789" s="649">
        <f t="shared" ref="M789" si="13856">+M790*$F789</f>
        <v>0</v>
      </c>
      <c r="N789" s="649">
        <f t="shared" ref="N789" si="13857">+N790*$F789</f>
        <v>0</v>
      </c>
      <c r="O789" s="649">
        <f t="shared" ref="O789" si="13858">+O790*$F789</f>
        <v>0</v>
      </c>
      <c r="P789" s="649">
        <f t="shared" ref="P789" si="13859">+P790*$F789</f>
        <v>0</v>
      </c>
      <c r="Q789" s="649">
        <f t="shared" ref="Q789" si="13860">+Q790*$F789</f>
        <v>0</v>
      </c>
      <c r="R789" s="649">
        <f t="shared" ref="R789" si="13861">+R790*$F789</f>
        <v>474178.07733519759</v>
      </c>
      <c r="S789" s="649">
        <f t="shared" ref="S789" si="13862">+S790*$F789</f>
        <v>255326.65702664483</v>
      </c>
      <c r="T789" s="649">
        <f t="shared" ref="T789" si="13863">+T790*$F789</f>
        <v>0</v>
      </c>
      <c r="U789" s="649">
        <f t="shared" ref="U789" si="13864">+U790*$F789</f>
        <v>0</v>
      </c>
      <c r="V789" s="649">
        <f t="shared" ref="V789" si="13865">+V790*$F789</f>
        <v>0</v>
      </c>
      <c r="W789" s="649">
        <f t="shared" ref="W789" si="13866">+W790*$F789</f>
        <v>0</v>
      </c>
      <c r="X789" s="649">
        <f t="shared" ref="X789" si="13867">+X790*$F789</f>
        <v>0</v>
      </c>
      <c r="Y789" s="649">
        <f t="shared" ref="Y789" si="13868">+Y790*$F789</f>
        <v>0</v>
      </c>
      <c r="Z789" s="649">
        <f t="shared" ref="Z789" si="13869">+Z790*$F789</f>
        <v>0</v>
      </c>
      <c r="AA789" s="649">
        <f t="shared" ref="AA789" si="13870">+AA790*$F789</f>
        <v>0</v>
      </c>
      <c r="AB789" s="649">
        <f t="shared" ref="AB789" si="13871">+AB790*$F789</f>
        <v>0</v>
      </c>
      <c r="AC789" s="649">
        <f t="shared" ref="AC789" si="13872">+AC790*$F789</f>
        <v>0</v>
      </c>
      <c r="AD789" s="649">
        <f t="shared" ref="AD789" si="13873">+AD790*$F789</f>
        <v>0</v>
      </c>
      <c r="AE789" s="649">
        <f t="shared" ref="AE789" si="13874">+AE790*$F789</f>
        <v>0</v>
      </c>
      <c r="AF789" s="649">
        <f t="shared" ref="AF789" si="13875">+AF790*$F789</f>
        <v>0</v>
      </c>
      <c r="AG789" s="649">
        <f t="shared" ref="AG789" si="13876">+AG790*$F789</f>
        <v>0</v>
      </c>
      <c r="AH789" s="649">
        <f t="shared" ref="AH789" si="13877">+AH790*$F789</f>
        <v>0</v>
      </c>
      <c r="AI789" s="649">
        <f t="shared" ref="AI789" si="13878">+AI790*$F789</f>
        <v>0</v>
      </c>
      <c r="AJ789" s="649">
        <f t="shared" ref="AJ789" si="13879">+AJ790*$F789</f>
        <v>0</v>
      </c>
      <c r="AK789" s="649">
        <f t="shared" ref="AK789" si="13880">+AK790*$F789</f>
        <v>0</v>
      </c>
      <c r="AL789" s="649">
        <f t="shared" ref="AL789" si="13881">+AL790*$F789</f>
        <v>0</v>
      </c>
      <c r="AM789" s="649">
        <f t="shared" ref="AM789" si="13882">+AM790*$F789</f>
        <v>0</v>
      </c>
      <c r="AN789" s="649">
        <f t="shared" ref="AN789" si="13883">+AN790*$F789</f>
        <v>0</v>
      </c>
      <c r="AO789" s="649">
        <f t="shared" ref="AO789" si="13884">+AO790*$F789</f>
        <v>0</v>
      </c>
      <c r="AP789" s="649">
        <f t="shared" ref="AP789" si="13885">+AP790*$F789</f>
        <v>0</v>
      </c>
      <c r="AQ789" s="649">
        <f t="shared" ref="AQ789" si="13886">+AQ790*$F789</f>
        <v>0</v>
      </c>
      <c r="AR789" s="649">
        <f t="shared" ref="AR789" si="13887">+AR790*$F789</f>
        <v>0</v>
      </c>
      <c r="AS789" s="649">
        <f t="shared" ref="AS789" si="13888">+AS790*$F789</f>
        <v>0</v>
      </c>
      <c r="AT789" s="649">
        <f t="shared" ref="AT789" si="13889">+AT790*$F789</f>
        <v>0</v>
      </c>
      <c r="AU789" s="613">
        <f t="shared" si="13063"/>
        <v>729504.73436184239</v>
      </c>
      <c r="AV789" s="645">
        <f t="shared" si="13061"/>
        <v>0</v>
      </c>
      <c r="AW789" s="656">
        <f t="shared" si="13062"/>
        <v>0</v>
      </c>
      <c r="AX789" s="591"/>
    </row>
    <row r="790" spans="1:50" s="314" customFormat="1" hidden="1" outlineLevel="1">
      <c r="A790" s="642"/>
      <c r="B790" s="636"/>
      <c r="C790" s="636"/>
      <c r="D790" s="651"/>
      <c r="E790" s="653"/>
      <c r="F790" s="640"/>
      <c r="G790" s="640">
        <f t="shared" si="13103"/>
        <v>1</v>
      </c>
      <c r="H790" s="658">
        <v>0</v>
      </c>
      <c r="I790" s="658">
        <v>0</v>
      </c>
      <c r="J790" s="658">
        <v>0</v>
      </c>
      <c r="K790" s="658">
        <v>0</v>
      </c>
      <c r="L790" s="658">
        <v>0</v>
      </c>
      <c r="M790" s="658">
        <v>0</v>
      </c>
      <c r="N790" s="658">
        <v>0</v>
      </c>
      <c r="O790" s="658">
        <v>0</v>
      </c>
      <c r="P790" s="658">
        <v>0</v>
      </c>
      <c r="Q790" s="658">
        <v>0</v>
      </c>
      <c r="R790" s="658">
        <v>0.65</v>
      </c>
      <c r="S790" s="658">
        <v>0.35</v>
      </c>
      <c r="T790" s="658">
        <v>0</v>
      </c>
      <c r="U790" s="658">
        <v>0</v>
      </c>
      <c r="V790" s="658">
        <v>0</v>
      </c>
      <c r="W790" s="658">
        <v>0</v>
      </c>
      <c r="X790" s="658">
        <v>0</v>
      </c>
      <c r="Y790" s="658">
        <v>0</v>
      </c>
      <c r="Z790" s="658">
        <v>0</v>
      </c>
      <c r="AA790" s="658">
        <v>0</v>
      </c>
      <c r="AB790" s="658">
        <v>0</v>
      </c>
      <c r="AC790" s="658">
        <v>0</v>
      </c>
      <c r="AD790" s="658">
        <v>0</v>
      </c>
      <c r="AE790" s="658">
        <v>0</v>
      </c>
      <c r="AF790" s="658">
        <v>0</v>
      </c>
      <c r="AG790" s="658">
        <v>0</v>
      </c>
      <c r="AH790" s="658">
        <v>0</v>
      </c>
      <c r="AI790" s="658">
        <v>0</v>
      </c>
      <c r="AJ790" s="658">
        <v>0</v>
      </c>
      <c r="AK790" s="658">
        <v>0</v>
      </c>
      <c r="AL790" s="658">
        <v>0</v>
      </c>
      <c r="AM790" s="658">
        <v>0</v>
      </c>
      <c r="AN790" s="658">
        <v>0</v>
      </c>
      <c r="AO790" s="658">
        <v>0</v>
      </c>
      <c r="AP790" s="658">
        <v>0</v>
      </c>
      <c r="AQ790" s="658">
        <v>0</v>
      </c>
      <c r="AR790" s="658">
        <v>0</v>
      </c>
      <c r="AS790" s="658">
        <v>0</v>
      </c>
      <c r="AT790" s="658">
        <v>0</v>
      </c>
      <c r="AU790" s="613">
        <f t="shared" si="13063"/>
        <v>1</v>
      </c>
      <c r="AV790" s="645">
        <f t="shared" si="13061"/>
        <v>1</v>
      </c>
      <c r="AW790" s="656" t="e">
        <f t="shared" si="13062"/>
        <v>#DIV/0!</v>
      </c>
      <c r="AX790" s="661"/>
    </row>
    <row r="791" spans="1:50" hidden="1" outlineLevel="1">
      <c r="A791" s="590"/>
      <c r="B791" s="629" t="s">
        <v>278</v>
      </c>
      <c r="C791" s="629" t="s">
        <v>941</v>
      </c>
      <c r="D791" s="630" t="s">
        <v>942</v>
      </c>
      <c r="E791" s="631"/>
      <c r="F791" s="632">
        <f>+F792+F794+F796+F798+F800+F802+F804+F806+F808+F810+F812+F814+F816+F818+F820+F822+F824+F826</f>
        <v>8591949.1059907209</v>
      </c>
      <c r="G791" s="632">
        <f t="shared" si="13103"/>
        <v>8591949.1059907209</v>
      </c>
      <c r="H791" s="632">
        <f t="shared" ref="H791:AT791" si="13890">+H792+H794+H796+H798+H800+H802+H804+H806+H808+H810+H812+H814+H816+H818+H820+H822+H824+H826</f>
        <v>0</v>
      </c>
      <c r="I791" s="632">
        <f t="shared" si="13890"/>
        <v>0</v>
      </c>
      <c r="J791" s="632">
        <f t="shared" si="13890"/>
        <v>0</v>
      </c>
      <c r="K791" s="632">
        <f t="shared" si="13890"/>
        <v>0</v>
      </c>
      <c r="L791" s="632">
        <f t="shared" si="13890"/>
        <v>0</v>
      </c>
      <c r="M791" s="632">
        <f t="shared" si="13890"/>
        <v>0</v>
      </c>
      <c r="N791" s="632">
        <f t="shared" si="13890"/>
        <v>0</v>
      </c>
      <c r="O791" s="632">
        <f t="shared" si="13890"/>
        <v>0</v>
      </c>
      <c r="P791" s="632">
        <f t="shared" si="13890"/>
        <v>236910.98124101158</v>
      </c>
      <c r="Q791" s="632">
        <f t="shared" si="13890"/>
        <v>309784.09411433025</v>
      </c>
      <c r="R791" s="632">
        <f t="shared" si="13890"/>
        <v>48669.635050549303</v>
      </c>
      <c r="S791" s="632">
        <f t="shared" si="13890"/>
        <v>498075.38229926024</v>
      </c>
      <c r="T791" s="632">
        <f t="shared" si="13890"/>
        <v>1052642.9032864186</v>
      </c>
      <c r="U791" s="632">
        <f t="shared" si="13890"/>
        <v>1160338.1685891836</v>
      </c>
      <c r="V791" s="632">
        <f t="shared" si="13890"/>
        <v>1110845.0713507824</v>
      </c>
      <c r="W791" s="632">
        <f t="shared" si="13890"/>
        <v>1121843.5374037605</v>
      </c>
      <c r="X791" s="632">
        <f t="shared" si="13890"/>
        <v>1155516.0560923386</v>
      </c>
      <c r="Y791" s="632">
        <f t="shared" si="13890"/>
        <v>834768.24239017372</v>
      </c>
      <c r="Z791" s="632">
        <f t="shared" si="13890"/>
        <v>778209.3208026964</v>
      </c>
      <c r="AA791" s="632">
        <f t="shared" si="13890"/>
        <v>284345.71337021602</v>
      </c>
      <c r="AB791" s="632">
        <f t="shared" si="13890"/>
        <v>0</v>
      </c>
      <c r="AC791" s="632">
        <f t="shared" si="13890"/>
        <v>0</v>
      </c>
      <c r="AD791" s="632">
        <f t="shared" si="13890"/>
        <v>0</v>
      </c>
      <c r="AE791" s="632">
        <f t="shared" si="13890"/>
        <v>0</v>
      </c>
      <c r="AF791" s="632">
        <f t="shared" si="13890"/>
        <v>0</v>
      </c>
      <c r="AG791" s="632">
        <f t="shared" si="13890"/>
        <v>0</v>
      </c>
      <c r="AH791" s="632">
        <f t="shared" si="13890"/>
        <v>0</v>
      </c>
      <c r="AI791" s="632">
        <f t="shared" si="13890"/>
        <v>0</v>
      </c>
      <c r="AJ791" s="632">
        <f t="shared" si="13890"/>
        <v>0</v>
      </c>
      <c r="AK791" s="632">
        <f t="shared" si="13890"/>
        <v>0</v>
      </c>
      <c r="AL791" s="632">
        <f t="shared" si="13890"/>
        <v>0</v>
      </c>
      <c r="AM791" s="632">
        <f t="shared" si="13890"/>
        <v>0</v>
      </c>
      <c r="AN791" s="632">
        <f t="shared" si="13890"/>
        <v>0</v>
      </c>
      <c r="AO791" s="632">
        <f t="shared" si="13890"/>
        <v>0</v>
      </c>
      <c r="AP791" s="632">
        <f t="shared" si="13890"/>
        <v>0</v>
      </c>
      <c r="AQ791" s="632">
        <f t="shared" si="13890"/>
        <v>0</v>
      </c>
      <c r="AR791" s="632">
        <f t="shared" si="13890"/>
        <v>0</v>
      </c>
      <c r="AS791" s="632">
        <f t="shared" si="13890"/>
        <v>0</v>
      </c>
      <c r="AT791" s="632">
        <f t="shared" si="13890"/>
        <v>0</v>
      </c>
      <c r="AU791" s="613">
        <f t="shared" si="13063"/>
        <v>8591949.1059907209</v>
      </c>
      <c r="AV791" s="645">
        <f t="shared" si="13061"/>
        <v>0</v>
      </c>
      <c r="AW791" s="656">
        <f t="shared" si="13062"/>
        <v>0</v>
      </c>
      <c r="AX791" s="591"/>
    </row>
    <row r="792" spans="1:50" hidden="1" outlineLevel="1">
      <c r="A792" s="590"/>
      <c r="B792" s="646" t="s">
        <v>305</v>
      </c>
      <c r="C792" s="646" t="s">
        <v>943</v>
      </c>
      <c r="D792" s="647" t="s">
        <v>944</v>
      </c>
      <c r="E792" s="649"/>
      <c r="F792" s="650">
        <v>450871.68028787459</v>
      </c>
      <c r="G792" s="650">
        <f t="shared" si="13103"/>
        <v>450871.68028787459</v>
      </c>
      <c r="H792" s="649">
        <f t="shared" ref="H792" si="13891">+H793*$F792</f>
        <v>0</v>
      </c>
      <c r="I792" s="649">
        <f t="shared" ref="I792" si="13892">+I793*$F792</f>
        <v>0</v>
      </c>
      <c r="J792" s="649">
        <f t="shared" ref="J792" si="13893">+J793*$F792</f>
        <v>0</v>
      </c>
      <c r="K792" s="649">
        <f t="shared" ref="K792" si="13894">+K793*$F792</f>
        <v>0</v>
      </c>
      <c r="L792" s="649">
        <f t="shared" ref="L792" si="13895">+L793*$F792</f>
        <v>0</v>
      </c>
      <c r="M792" s="649">
        <f t="shared" ref="M792" si="13896">+M793*$F792</f>
        <v>0</v>
      </c>
      <c r="N792" s="649">
        <f t="shared" ref="N792" si="13897">+N793*$F792</f>
        <v>0</v>
      </c>
      <c r="O792" s="649">
        <f t="shared" ref="O792" si="13898">+O793*$F792</f>
        <v>0</v>
      </c>
      <c r="P792" s="649">
        <f t="shared" ref="P792" si="13899">+P793*$F792</f>
        <v>0</v>
      </c>
      <c r="Q792" s="649">
        <f t="shared" ref="Q792" si="13900">+Q793*$F792</f>
        <v>0</v>
      </c>
      <c r="R792" s="649">
        <f t="shared" ref="R792" si="13901">+R793*$F792</f>
        <v>0</v>
      </c>
      <c r="S792" s="649">
        <f t="shared" ref="S792" si="13902">+S793*$F792</f>
        <v>311101.45939863345</v>
      </c>
      <c r="T792" s="649">
        <f t="shared" ref="T792" si="13903">+T793*$F792</f>
        <v>139770.22088924114</v>
      </c>
      <c r="U792" s="649">
        <f t="shared" ref="U792" si="13904">+U793*$F792</f>
        <v>0</v>
      </c>
      <c r="V792" s="649">
        <f t="shared" ref="V792" si="13905">+V793*$F792</f>
        <v>0</v>
      </c>
      <c r="W792" s="649">
        <f t="shared" ref="W792" si="13906">+W793*$F792</f>
        <v>0</v>
      </c>
      <c r="X792" s="649">
        <f t="shared" ref="X792" si="13907">+X793*$F792</f>
        <v>0</v>
      </c>
      <c r="Y792" s="649">
        <f t="shared" ref="Y792" si="13908">+Y793*$F792</f>
        <v>0</v>
      </c>
      <c r="Z792" s="649">
        <f t="shared" ref="Z792" si="13909">+Z793*$F792</f>
        <v>0</v>
      </c>
      <c r="AA792" s="649">
        <f t="shared" ref="AA792" si="13910">+AA793*$F792</f>
        <v>0</v>
      </c>
      <c r="AB792" s="649">
        <f t="shared" ref="AB792" si="13911">+AB793*$F792</f>
        <v>0</v>
      </c>
      <c r="AC792" s="649">
        <f t="shared" ref="AC792" si="13912">+AC793*$F792</f>
        <v>0</v>
      </c>
      <c r="AD792" s="649">
        <f t="shared" ref="AD792" si="13913">+AD793*$F792</f>
        <v>0</v>
      </c>
      <c r="AE792" s="649">
        <f t="shared" ref="AE792" si="13914">+AE793*$F792</f>
        <v>0</v>
      </c>
      <c r="AF792" s="649">
        <f t="shared" ref="AF792" si="13915">+AF793*$F792</f>
        <v>0</v>
      </c>
      <c r="AG792" s="649">
        <f t="shared" ref="AG792" si="13916">+AG793*$F792</f>
        <v>0</v>
      </c>
      <c r="AH792" s="649">
        <f t="shared" ref="AH792" si="13917">+AH793*$F792</f>
        <v>0</v>
      </c>
      <c r="AI792" s="649">
        <f t="shared" ref="AI792" si="13918">+AI793*$F792</f>
        <v>0</v>
      </c>
      <c r="AJ792" s="649">
        <f t="shared" ref="AJ792" si="13919">+AJ793*$F792</f>
        <v>0</v>
      </c>
      <c r="AK792" s="649">
        <f t="shared" ref="AK792" si="13920">+AK793*$F792</f>
        <v>0</v>
      </c>
      <c r="AL792" s="649">
        <f t="shared" ref="AL792" si="13921">+AL793*$F792</f>
        <v>0</v>
      </c>
      <c r="AM792" s="649">
        <f t="shared" ref="AM792" si="13922">+AM793*$F792</f>
        <v>0</v>
      </c>
      <c r="AN792" s="649">
        <f t="shared" ref="AN792" si="13923">+AN793*$F792</f>
        <v>0</v>
      </c>
      <c r="AO792" s="649">
        <f t="shared" ref="AO792" si="13924">+AO793*$F792</f>
        <v>0</v>
      </c>
      <c r="AP792" s="649">
        <f t="shared" ref="AP792" si="13925">+AP793*$F792</f>
        <v>0</v>
      </c>
      <c r="AQ792" s="649">
        <f t="shared" ref="AQ792" si="13926">+AQ793*$F792</f>
        <v>0</v>
      </c>
      <c r="AR792" s="649">
        <f t="shared" ref="AR792" si="13927">+AR793*$F792</f>
        <v>0</v>
      </c>
      <c r="AS792" s="649">
        <f t="shared" ref="AS792" si="13928">+AS793*$F792</f>
        <v>0</v>
      </c>
      <c r="AT792" s="649">
        <f t="shared" ref="AT792" si="13929">+AT793*$F792</f>
        <v>0</v>
      </c>
      <c r="AU792" s="613">
        <f t="shared" si="13063"/>
        <v>450871.68028787459</v>
      </c>
      <c r="AV792" s="645">
        <f t="shared" si="13061"/>
        <v>0</v>
      </c>
      <c r="AW792" s="656">
        <f t="shared" si="13062"/>
        <v>0</v>
      </c>
      <c r="AX792" s="591"/>
    </row>
    <row r="793" spans="1:50" s="314" customFormat="1" hidden="1" outlineLevel="1">
      <c r="A793" s="642"/>
      <c r="B793" s="636"/>
      <c r="C793" s="636"/>
      <c r="D793" s="651"/>
      <c r="E793" s="653"/>
      <c r="F793" s="640"/>
      <c r="G793" s="640">
        <f t="shared" si="13103"/>
        <v>1</v>
      </c>
      <c r="H793" s="658">
        <v>0</v>
      </c>
      <c r="I793" s="658">
        <v>0</v>
      </c>
      <c r="J793" s="658">
        <v>0</v>
      </c>
      <c r="K793" s="658">
        <v>0</v>
      </c>
      <c r="L793" s="658">
        <v>0</v>
      </c>
      <c r="M793" s="658">
        <v>0</v>
      </c>
      <c r="N793" s="658">
        <v>0</v>
      </c>
      <c r="O793" s="658">
        <v>0</v>
      </c>
      <c r="P793" s="658">
        <v>0</v>
      </c>
      <c r="Q793" s="658">
        <v>0</v>
      </c>
      <c r="R793" s="658">
        <v>0</v>
      </c>
      <c r="S793" s="658">
        <v>0.69</v>
      </c>
      <c r="T793" s="658">
        <v>0.31000000000000005</v>
      </c>
      <c r="U793" s="658">
        <v>0</v>
      </c>
      <c r="V793" s="658">
        <v>0</v>
      </c>
      <c r="W793" s="658">
        <v>0</v>
      </c>
      <c r="X793" s="658">
        <v>0</v>
      </c>
      <c r="Y793" s="658">
        <v>0</v>
      </c>
      <c r="Z793" s="658">
        <v>0</v>
      </c>
      <c r="AA793" s="658">
        <v>0</v>
      </c>
      <c r="AB793" s="658">
        <v>0</v>
      </c>
      <c r="AC793" s="658">
        <v>0</v>
      </c>
      <c r="AD793" s="658">
        <v>0</v>
      </c>
      <c r="AE793" s="658">
        <v>0</v>
      </c>
      <c r="AF793" s="658">
        <v>0</v>
      </c>
      <c r="AG793" s="658">
        <v>0</v>
      </c>
      <c r="AH793" s="658">
        <v>0</v>
      </c>
      <c r="AI793" s="658">
        <v>0</v>
      </c>
      <c r="AJ793" s="658">
        <v>0</v>
      </c>
      <c r="AK793" s="658">
        <v>0</v>
      </c>
      <c r="AL793" s="658">
        <v>0</v>
      </c>
      <c r="AM793" s="658">
        <v>0</v>
      </c>
      <c r="AN793" s="658">
        <v>0</v>
      </c>
      <c r="AO793" s="658">
        <v>0</v>
      </c>
      <c r="AP793" s="658">
        <v>0</v>
      </c>
      <c r="AQ793" s="658">
        <v>0</v>
      </c>
      <c r="AR793" s="658">
        <v>0</v>
      </c>
      <c r="AS793" s="658">
        <v>0</v>
      </c>
      <c r="AT793" s="658">
        <v>0</v>
      </c>
      <c r="AU793" s="613">
        <f t="shared" si="13063"/>
        <v>1</v>
      </c>
      <c r="AV793" s="645">
        <f t="shared" si="13061"/>
        <v>1</v>
      </c>
      <c r="AW793" s="656" t="e">
        <f t="shared" si="13062"/>
        <v>#DIV/0!</v>
      </c>
      <c r="AX793" s="661"/>
    </row>
    <row r="794" spans="1:50" hidden="1" outlineLevel="1">
      <c r="A794" s="590"/>
      <c r="B794" s="646" t="s">
        <v>305</v>
      </c>
      <c r="C794" s="646" t="s">
        <v>945</v>
      </c>
      <c r="D794" s="647" t="s">
        <v>946</v>
      </c>
      <c r="E794" s="649"/>
      <c r="F794" s="650">
        <v>549923.30264890217</v>
      </c>
      <c r="G794" s="650">
        <f t="shared" si="13103"/>
        <v>549923.30264890217</v>
      </c>
      <c r="H794" s="649">
        <f t="shared" ref="H794" si="13930">+H795*$F794</f>
        <v>0</v>
      </c>
      <c r="I794" s="649">
        <f t="shared" ref="I794" si="13931">+I795*$F794</f>
        <v>0</v>
      </c>
      <c r="J794" s="649">
        <f t="shared" ref="J794" si="13932">+J795*$F794</f>
        <v>0</v>
      </c>
      <c r="K794" s="649">
        <f t="shared" ref="K794" si="13933">+K795*$F794</f>
        <v>0</v>
      </c>
      <c r="L794" s="649">
        <f t="shared" ref="L794" si="13934">+L795*$F794</f>
        <v>0</v>
      </c>
      <c r="M794" s="649">
        <f t="shared" ref="M794" si="13935">+M795*$F794</f>
        <v>0</v>
      </c>
      <c r="N794" s="649">
        <f t="shared" ref="N794" si="13936">+N795*$F794</f>
        <v>0</v>
      </c>
      <c r="O794" s="649">
        <f t="shared" ref="O794" si="13937">+O795*$F794</f>
        <v>0</v>
      </c>
      <c r="P794" s="649">
        <f t="shared" ref="P794" si="13938">+P795*$F794</f>
        <v>0</v>
      </c>
      <c r="Q794" s="649">
        <f t="shared" ref="Q794" si="13939">+Q795*$F794</f>
        <v>0</v>
      </c>
      <c r="R794" s="649">
        <f t="shared" ref="R794" si="13940">+R795*$F794</f>
        <v>0</v>
      </c>
      <c r="S794" s="649">
        <f t="shared" ref="S794" si="13941">+S795*$F794</f>
        <v>186973.92290062676</v>
      </c>
      <c r="T794" s="649">
        <f t="shared" ref="T794" si="13942">+T795*$F794</f>
        <v>362949.37974827539</v>
      </c>
      <c r="U794" s="649">
        <f t="shared" ref="U794" si="13943">+U795*$F794</f>
        <v>0</v>
      </c>
      <c r="V794" s="649">
        <f t="shared" ref="V794" si="13944">+V795*$F794</f>
        <v>0</v>
      </c>
      <c r="W794" s="649">
        <f t="shared" ref="W794" si="13945">+W795*$F794</f>
        <v>0</v>
      </c>
      <c r="X794" s="649">
        <f t="shared" ref="X794" si="13946">+X795*$F794</f>
        <v>0</v>
      </c>
      <c r="Y794" s="649">
        <f t="shared" ref="Y794" si="13947">+Y795*$F794</f>
        <v>0</v>
      </c>
      <c r="Z794" s="649">
        <f t="shared" ref="Z794" si="13948">+Z795*$F794</f>
        <v>0</v>
      </c>
      <c r="AA794" s="649">
        <f t="shared" ref="AA794" si="13949">+AA795*$F794</f>
        <v>0</v>
      </c>
      <c r="AB794" s="649">
        <f t="shared" ref="AB794" si="13950">+AB795*$F794</f>
        <v>0</v>
      </c>
      <c r="AC794" s="649">
        <f t="shared" ref="AC794" si="13951">+AC795*$F794</f>
        <v>0</v>
      </c>
      <c r="AD794" s="649">
        <f t="shared" ref="AD794" si="13952">+AD795*$F794</f>
        <v>0</v>
      </c>
      <c r="AE794" s="649">
        <f t="shared" ref="AE794" si="13953">+AE795*$F794</f>
        <v>0</v>
      </c>
      <c r="AF794" s="649">
        <f t="shared" ref="AF794" si="13954">+AF795*$F794</f>
        <v>0</v>
      </c>
      <c r="AG794" s="649">
        <f t="shared" ref="AG794" si="13955">+AG795*$F794</f>
        <v>0</v>
      </c>
      <c r="AH794" s="649">
        <f t="shared" ref="AH794" si="13956">+AH795*$F794</f>
        <v>0</v>
      </c>
      <c r="AI794" s="649">
        <f t="shared" ref="AI794" si="13957">+AI795*$F794</f>
        <v>0</v>
      </c>
      <c r="AJ794" s="649">
        <f t="shared" ref="AJ794" si="13958">+AJ795*$F794</f>
        <v>0</v>
      </c>
      <c r="AK794" s="649">
        <f t="shared" ref="AK794" si="13959">+AK795*$F794</f>
        <v>0</v>
      </c>
      <c r="AL794" s="649">
        <f t="shared" ref="AL794" si="13960">+AL795*$F794</f>
        <v>0</v>
      </c>
      <c r="AM794" s="649">
        <f t="shared" ref="AM794" si="13961">+AM795*$F794</f>
        <v>0</v>
      </c>
      <c r="AN794" s="649">
        <f t="shared" ref="AN794" si="13962">+AN795*$F794</f>
        <v>0</v>
      </c>
      <c r="AO794" s="649">
        <f t="shared" ref="AO794" si="13963">+AO795*$F794</f>
        <v>0</v>
      </c>
      <c r="AP794" s="649">
        <f t="shared" ref="AP794" si="13964">+AP795*$F794</f>
        <v>0</v>
      </c>
      <c r="AQ794" s="649">
        <f t="shared" ref="AQ794" si="13965">+AQ795*$F794</f>
        <v>0</v>
      </c>
      <c r="AR794" s="649">
        <f t="shared" ref="AR794" si="13966">+AR795*$F794</f>
        <v>0</v>
      </c>
      <c r="AS794" s="649">
        <f t="shared" ref="AS794" si="13967">+AS795*$F794</f>
        <v>0</v>
      </c>
      <c r="AT794" s="649">
        <f t="shared" ref="AT794" si="13968">+AT795*$F794</f>
        <v>0</v>
      </c>
      <c r="AU794" s="613">
        <f t="shared" si="13063"/>
        <v>549923.30264890217</v>
      </c>
      <c r="AV794" s="645">
        <f t="shared" si="13061"/>
        <v>0</v>
      </c>
      <c r="AW794" s="656">
        <f t="shared" si="13062"/>
        <v>0</v>
      </c>
      <c r="AX794" s="591"/>
    </row>
    <row r="795" spans="1:50" s="314" customFormat="1" hidden="1" outlineLevel="1">
      <c r="A795" s="642"/>
      <c r="B795" s="636"/>
      <c r="C795" s="636"/>
      <c r="D795" s="651"/>
      <c r="E795" s="653"/>
      <c r="F795" s="640"/>
      <c r="G795" s="640">
        <f t="shared" si="13103"/>
        <v>1</v>
      </c>
      <c r="H795" s="658">
        <v>0</v>
      </c>
      <c r="I795" s="658">
        <v>0</v>
      </c>
      <c r="J795" s="658">
        <v>0</v>
      </c>
      <c r="K795" s="658">
        <v>0</v>
      </c>
      <c r="L795" s="658">
        <v>0</v>
      </c>
      <c r="M795" s="658">
        <v>0</v>
      </c>
      <c r="N795" s="658">
        <v>0</v>
      </c>
      <c r="O795" s="658">
        <v>0</v>
      </c>
      <c r="P795" s="658">
        <v>0</v>
      </c>
      <c r="Q795" s="658">
        <v>0</v>
      </c>
      <c r="R795" s="658">
        <v>0</v>
      </c>
      <c r="S795" s="658">
        <v>0.34</v>
      </c>
      <c r="T795" s="658">
        <v>0.65999999999999992</v>
      </c>
      <c r="U795" s="658">
        <v>0</v>
      </c>
      <c r="V795" s="658">
        <v>0</v>
      </c>
      <c r="W795" s="658">
        <v>0</v>
      </c>
      <c r="X795" s="658">
        <v>0</v>
      </c>
      <c r="Y795" s="658">
        <v>0</v>
      </c>
      <c r="Z795" s="658">
        <v>0</v>
      </c>
      <c r="AA795" s="658">
        <v>0</v>
      </c>
      <c r="AB795" s="658">
        <v>0</v>
      </c>
      <c r="AC795" s="658">
        <v>0</v>
      </c>
      <c r="AD795" s="658">
        <v>0</v>
      </c>
      <c r="AE795" s="658">
        <v>0</v>
      </c>
      <c r="AF795" s="658">
        <v>0</v>
      </c>
      <c r="AG795" s="658">
        <v>0</v>
      </c>
      <c r="AH795" s="658">
        <v>0</v>
      </c>
      <c r="AI795" s="658">
        <v>0</v>
      </c>
      <c r="AJ795" s="658">
        <v>0</v>
      </c>
      <c r="AK795" s="658">
        <v>0</v>
      </c>
      <c r="AL795" s="658">
        <v>0</v>
      </c>
      <c r="AM795" s="658">
        <v>0</v>
      </c>
      <c r="AN795" s="658">
        <v>0</v>
      </c>
      <c r="AO795" s="658">
        <v>0</v>
      </c>
      <c r="AP795" s="658">
        <v>0</v>
      </c>
      <c r="AQ795" s="658">
        <v>0</v>
      </c>
      <c r="AR795" s="658">
        <v>0</v>
      </c>
      <c r="AS795" s="658">
        <v>0</v>
      </c>
      <c r="AT795" s="658">
        <v>0</v>
      </c>
      <c r="AU795" s="613">
        <f t="shared" si="13063"/>
        <v>1</v>
      </c>
      <c r="AV795" s="645">
        <f t="shared" si="13061"/>
        <v>1</v>
      </c>
      <c r="AW795" s="656" t="e">
        <f t="shared" si="13062"/>
        <v>#DIV/0!</v>
      </c>
      <c r="AX795" s="661"/>
    </row>
    <row r="796" spans="1:50" hidden="1" outlineLevel="1">
      <c r="A796" s="590"/>
      <c r="B796" s="646" t="s">
        <v>305</v>
      </c>
      <c r="C796" s="646" t="s">
        <v>947</v>
      </c>
      <c r="D796" s="647" t="s">
        <v>948</v>
      </c>
      <c r="E796" s="649"/>
      <c r="F796" s="650">
        <v>549923.30264890217</v>
      </c>
      <c r="G796" s="650">
        <f t="shared" si="13103"/>
        <v>549923.30264890217</v>
      </c>
      <c r="H796" s="649">
        <f t="shared" ref="H796" si="13969">+H797*$F796</f>
        <v>0</v>
      </c>
      <c r="I796" s="649">
        <f t="shared" ref="I796" si="13970">+I797*$F796</f>
        <v>0</v>
      </c>
      <c r="J796" s="649">
        <f t="shared" ref="J796" si="13971">+J797*$F796</f>
        <v>0</v>
      </c>
      <c r="K796" s="649">
        <f t="shared" ref="K796" si="13972">+K797*$F796</f>
        <v>0</v>
      </c>
      <c r="L796" s="649">
        <f t="shared" ref="L796" si="13973">+L797*$F796</f>
        <v>0</v>
      </c>
      <c r="M796" s="649">
        <f t="shared" ref="M796" si="13974">+M797*$F796</f>
        <v>0</v>
      </c>
      <c r="N796" s="649">
        <f t="shared" ref="N796" si="13975">+N797*$F796</f>
        <v>0</v>
      </c>
      <c r="O796" s="649">
        <f t="shared" ref="O796" si="13976">+O797*$F796</f>
        <v>0</v>
      </c>
      <c r="P796" s="649">
        <f t="shared" ref="P796" si="13977">+P797*$F796</f>
        <v>0</v>
      </c>
      <c r="Q796" s="649">
        <f t="shared" ref="Q796" si="13978">+Q797*$F796</f>
        <v>0</v>
      </c>
      <c r="R796" s="649">
        <f t="shared" ref="R796" si="13979">+R797*$F796</f>
        <v>0</v>
      </c>
      <c r="S796" s="649">
        <f t="shared" ref="S796" si="13980">+S797*$F796</f>
        <v>0</v>
      </c>
      <c r="T796" s="649">
        <f t="shared" ref="T796" si="13981">+T797*$F796</f>
        <v>368448.61277476448</v>
      </c>
      <c r="U796" s="649">
        <f t="shared" ref="U796" si="13982">+U797*$F796</f>
        <v>181474.68987413769</v>
      </c>
      <c r="V796" s="649">
        <f t="shared" ref="V796" si="13983">+V797*$F796</f>
        <v>0</v>
      </c>
      <c r="W796" s="649">
        <f t="shared" ref="W796" si="13984">+W797*$F796</f>
        <v>0</v>
      </c>
      <c r="X796" s="649">
        <f t="shared" ref="X796" si="13985">+X797*$F796</f>
        <v>0</v>
      </c>
      <c r="Y796" s="649">
        <f t="shared" ref="Y796" si="13986">+Y797*$F796</f>
        <v>0</v>
      </c>
      <c r="Z796" s="649">
        <f t="shared" ref="Z796" si="13987">+Z797*$F796</f>
        <v>0</v>
      </c>
      <c r="AA796" s="649">
        <f t="shared" ref="AA796" si="13988">+AA797*$F796</f>
        <v>0</v>
      </c>
      <c r="AB796" s="649">
        <f t="shared" ref="AB796" si="13989">+AB797*$F796</f>
        <v>0</v>
      </c>
      <c r="AC796" s="649">
        <f t="shared" ref="AC796" si="13990">+AC797*$F796</f>
        <v>0</v>
      </c>
      <c r="AD796" s="649">
        <f t="shared" ref="AD796" si="13991">+AD797*$F796</f>
        <v>0</v>
      </c>
      <c r="AE796" s="649">
        <f t="shared" ref="AE796" si="13992">+AE797*$F796</f>
        <v>0</v>
      </c>
      <c r="AF796" s="649">
        <f t="shared" ref="AF796" si="13993">+AF797*$F796</f>
        <v>0</v>
      </c>
      <c r="AG796" s="649">
        <f t="shared" ref="AG796" si="13994">+AG797*$F796</f>
        <v>0</v>
      </c>
      <c r="AH796" s="649">
        <f t="shared" ref="AH796" si="13995">+AH797*$F796</f>
        <v>0</v>
      </c>
      <c r="AI796" s="649">
        <f t="shared" ref="AI796" si="13996">+AI797*$F796</f>
        <v>0</v>
      </c>
      <c r="AJ796" s="649">
        <f t="shared" ref="AJ796" si="13997">+AJ797*$F796</f>
        <v>0</v>
      </c>
      <c r="AK796" s="649">
        <f t="shared" ref="AK796" si="13998">+AK797*$F796</f>
        <v>0</v>
      </c>
      <c r="AL796" s="649">
        <f t="shared" ref="AL796" si="13999">+AL797*$F796</f>
        <v>0</v>
      </c>
      <c r="AM796" s="649">
        <f t="shared" ref="AM796" si="14000">+AM797*$F796</f>
        <v>0</v>
      </c>
      <c r="AN796" s="649">
        <f t="shared" ref="AN796" si="14001">+AN797*$F796</f>
        <v>0</v>
      </c>
      <c r="AO796" s="649">
        <f t="shared" ref="AO796" si="14002">+AO797*$F796</f>
        <v>0</v>
      </c>
      <c r="AP796" s="649">
        <f t="shared" ref="AP796" si="14003">+AP797*$F796</f>
        <v>0</v>
      </c>
      <c r="AQ796" s="649">
        <f t="shared" ref="AQ796" si="14004">+AQ797*$F796</f>
        <v>0</v>
      </c>
      <c r="AR796" s="649">
        <f t="shared" ref="AR796" si="14005">+AR797*$F796</f>
        <v>0</v>
      </c>
      <c r="AS796" s="649">
        <f t="shared" ref="AS796" si="14006">+AS797*$F796</f>
        <v>0</v>
      </c>
      <c r="AT796" s="649">
        <f t="shared" ref="AT796" si="14007">+AT797*$F796</f>
        <v>0</v>
      </c>
      <c r="AU796" s="613">
        <f t="shared" si="13063"/>
        <v>549923.30264890217</v>
      </c>
      <c r="AV796" s="645">
        <f t="shared" si="13061"/>
        <v>0</v>
      </c>
      <c r="AW796" s="656">
        <f t="shared" si="13062"/>
        <v>0</v>
      </c>
      <c r="AX796" s="591"/>
    </row>
    <row r="797" spans="1:50" s="314" customFormat="1" hidden="1" outlineLevel="1">
      <c r="A797" s="642"/>
      <c r="B797" s="636"/>
      <c r="C797" s="636"/>
      <c r="D797" s="651"/>
      <c r="E797" s="653"/>
      <c r="F797" s="640"/>
      <c r="G797" s="640">
        <f t="shared" si="13103"/>
        <v>1</v>
      </c>
      <c r="H797" s="658">
        <v>0</v>
      </c>
      <c r="I797" s="658">
        <v>0</v>
      </c>
      <c r="J797" s="658">
        <v>0</v>
      </c>
      <c r="K797" s="658">
        <v>0</v>
      </c>
      <c r="L797" s="658">
        <v>0</v>
      </c>
      <c r="M797" s="658">
        <v>0</v>
      </c>
      <c r="N797" s="658">
        <v>0</v>
      </c>
      <c r="O797" s="658">
        <v>0</v>
      </c>
      <c r="P797" s="658">
        <v>0</v>
      </c>
      <c r="Q797" s="658">
        <v>0</v>
      </c>
      <c r="R797" s="658">
        <v>0</v>
      </c>
      <c r="S797" s="658">
        <v>0</v>
      </c>
      <c r="T797" s="658">
        <v>0.67</v>
      </c>
      <c r="U797" s="658">
        <v>0.32999999999999996</v>
      </c>
      <c r="V797" s="658">
        <v>0</v>
      </c>
      <c r="W797" s="658">
        <v>0</v>
      </c>
      <c r="X797" s="658">
        <v>0</v>
      </c>
      <c r="Y797" s="658">
        <v>0</v>
      </c>
      <c r="Z797" s="658">
        <v>0</v>
      </c>
      <c r="AA797" s="658">
        <v>0</v>
      </c>
      <c r="AB797" s="658">
        <v>0</v>
      </c>
      <c r="AC797" s="658">
        <v>0</v>
      </c>
      <c r="AD797" s="658">
        <v>0</v>
      </c>
      <c r="AE797" s="658">
        <v>0</v>
      </c>
      <c r="AF797" s="658">
        <v>0</v>
      </c>
      <c r="AG797" s="658">
        <v>0</v>
      </c>
      <c r="AH797" s="658">
        <v>0</v>
      </c>
      <c r="AI797" s="658">
        <v>0</v>
      </c>
      <c r="AJ797" s="658">
        <v>0</v>
      </c>
      <c r="AK797" s="658">
        <v>0</v>
      </c>
      <c r="AL797" s="658">
        <v>0</v>
      </c>
      <c r="AM797" s="658">
        <v>0</v>
      </c>
      <c r="AN797" s="658">
        <v>0</v>
      </c>
      <c r="AO797" s="658">
        <v>0</v>
      </c>
      <c r="AP797" s="658">
        <v>0</v>
      </c>
      <c r="AQ797" s="658">
        <v>0</v>
      </c>
      <c r="AR797" s="658">
        <v>0</v>
      </c>
      <c r="AS797" s="658">
        <v>0</v>
      </c>
      <c r="AT797" s="658">
        <v>0</v>
      </c>
      <c r="AU797" s="613">
        <f t="shared" si="13063"/>
        <v>1</v>
      </c>
      <c r="AV797" s="645">
        <f t="shared" si="13061"/>
        <v>1</v>
      </c>
      <c r="AW797" s="656" t="e">
        <f t="shared" si="13062"/>
        <v>#DIV/0!</v>
      </c>
      <c r="AX797" s="661"/>
    </row>
    <row r="798" spans="1:50" hidden="1" outlineLevel="1">
      <c r="A798" s="590"/>
      <c r="B798" s="646" t="s">
        <v>305</v>
      </c>
      <c r="C798" s="646" t="s">
        <v>949</v>
      </c>
      <c r="D798" s="647" t="s">
        <v>950</v>
      </c>
      <c r="E798" s="649"/>
      <c r="F798" s="650">
        <v>549923.30264890217</v>
      </c>
      <c r="G798" s="650">
        <f t="shared" si="13103"/>
        <v>549923.30264890217</v>
      </c>
      <c r="H798" s="649">
        <f t="shared" ref="H798" si="14008">+H799*$F798</f>
        <v>0</v>
      </c>
      <c r="I798" s="649">
        <f t="shared" ref="I798" si="14009">+I799*$F798</f>
        <v>0</v>
      </c>
      <c r="J798" s="649">
        <f t="shared" ref="J798" si="14010">+J799*$F798</f>
        <v>0</v>
      </c>
      <c r="K798" s="649">
        <f t="shared" ref="K798" si="14011">+K799*$F798</f>
        <v>0</v>
      </c>
      <c r="L798" s="649">
        <f t="shared" ref="L798" si="14012">+L799*$F798</f>
        <v>0</v>
      </c>
      <c r="M798" s="649">
        <f t="shared" ref="M798" si="14013">+M799*$F798</f>
        <v>0</v>
      </c>
      <c r="N798" s="649">
        <f t="shared" ref="N798" si="14014">+N799*$F798</f>
        <v>0</v>
      </c>
      <c r="O798" s="649">
        <f t="shared" ref="O798" si="14015">+O799*$F798</f>
        <v>0</v>
      </c>
      <c r="P798" s="649">
        <f t="shared" ref="P798" si="14016">+P799*$F798</f>
        <v>0</v>
      </c>
      <c r="Q798" s="649">
        <f t="shared" ref="Q798" si="14017">+Q799*$F798</f>
        <v>0</v>
      </c>
      <c r="R798" s="649">
        <f t="shared" ref="R798" si="14018">+R799*$F798</f>
        <v>0</v>
      </c>
      <c r="S798" s="649">
        <f t="shared" ref="S798" si="14019">+S799*$F798</f>
        <v>0</v>
      </c>
      <c r="T798" s="649">
        <f t="shared" ref="T798" si="14020">+T799*$F798</f>
        <v>181474.68987413772</v>
      </c>
      <c r="U798" s="649">
        <f t="shared" ref="U798" si="14021">+U799*$F798</f>
        <v>368448.61277476442</v>
      </c>
      <c r="V798" s="649">
        <f t="shared" ref="V798" si="14022">+V799*$F798</f>
        <v>0</v>
      </c>
      <c r="W798" s="649">
        <f t="shared" ref="W798" si="14023">+W799*$F798</f>
        <v>0</v>
      </c>
      <c r="X798" s="649">
        <f t="shared" ref="X798" si="14024">+X799*$F798</f>
        <v>0</v>
      </c>
      <c r="Y798" s="649">
        <f t="shared" ref="Y798" si="14025">+Y799*$F798</f>
        <v>0</v>
      </c>
      <c r="Z798" s="649">
        <f t="shared" ref="Z798" si="14026">+Z799*$F798</f>
        <v>0</v>
      </c>
      <c r="AA798" s="649">
        <f t="shared" ref="AA798" si="14027">+AA799*$F798</f>
        <v>0</v>
      </c>
      <c r="AB798" s="649">
        <f t="shared" ref="AB798" si="14028">+AB799*$F798</f>
        <v>0</v>
      </c>
      <c r="AC798" s="649">
        <f t="shared" ref="AC798" si="14029">+AC799*$F798</f>
        <v>0</v>
      </c>
      <c r="AD798" s="649">
        <f t="shared" ref="AD798" si="14030">+AD799*$F798</f>
        <v>0</v>
      </c>
      <c r="AE798" s="649">
        <f t="shared" ref="AE798" si="14031">+AE799*$F798</f>
        <v>0</v>
      </c>
      <c r="AF798" s="649">
        <f t="shared" ref="AF798" si="14032">+AF799*$F798</f>
        <v>0</v>
      </c>
      <c r="AG798" s="649">
        <f t="shared" ref="AG798" si="14033">+AG799*$F798</f>
        <v>0</v>
      </c>
      <c r="AH798" s="649">
        <f t="shared" ref="AH798" si="14034">+AH799*$F798</f>
        <v>0</v>
      </c>
      <c r="AI798" s="649">
        <f t="shared" ref="AI798" si="14035">+AI799*$F798</f>
        <v>0</v>
      </c>
      <c r="AJ798" s="649">
        <f t="shared" ref="AJ798" si="14036">+AJ799*$F798</f>
        <v>0</v>
      </c>
      <c r="AK798" s="649">
        <f t="shared" ref="AK798" si="14037">+AK799*$F798</f>
        <v>0</v>
      </c>
      <c r="AL798" s="649">
        <f t="shared" ref="AL798" si="14038">+AL799*$F798</f>
        <v>0</v>
      </c>
      <c r="AM798" s="649">
        <f t="shared" ref="AM798" si="14039">+AM799*$F798</f>
        <v>0</v>
      </c>
      <c r="AN798" s="649">
        <f t="shared" ref="AN798" si="14040">+AN799*$F798</f>
        <v>0</v>
      </c>
      <c r="AO798" s="649">
        <f t="shared" ref="AO798" si="14041">+AO799*$F798</f>
        <v>0</v>
      </c>
      <c r="AP798" s="649">
        <f t="shared" ref="AP798" si="14042">+AP799*$F798</f>
        <v>0</v>
      </c>
      <c r="AQ798" s="649">
        <f t="shared" ref="AQ798" si="14043">+AQ799*$F798</f>
        <v>0</v>
      </c>
      <c r="AR798" s="649">
        <f t="shared" ref="AR798" si="14044">+AR799*$F798</f>
        <v>0</v>
      </c>
      <c r="AS798" s="649">
        <f t="shared" ref="AS798" si="14045">+AS799*$F798</f>
        <v>0</v>
      </c>
      <c r="AT798" s="649">
        <f t="shared" ref="AT798" si="14046">+AT799*$F798</f>
        <v>0</v>
      </c>
      <c r="AU798" s="613">
        <f t="shared" si="13063"/>
        <v>549923.30264890217</v>
      </c>
      <c r="AV798" s="645">
        <f t="shared" si="13061"/>
        <v>0</v>
      </c>
      <c r="AW798" s="656">
        <f t="shared" si="13062"/>
        <v>0</v>
      </c>
      <c r="AX798" s="591"/>
    </row>
    <row r="799" spans="1:50" s="314" customFormat="1" hidden="1" outlineLevel="1">
      <c r="A799" s="642"/>
      <c r="B799" s="636"/>
      <c r="C799" s="636"/>
      <c r="D799" s="651"/>
      <c r="E799" s="653"/>
      <c r="F799" s="640"/>
      <c r="G799" s="640">
        <f t="shared" si="13103"/>
        <v>1</v>
      </c>
      <c r="H799" s="658">
        <v>0</v>
      </c>
      <c r="I799" s="658">
        <v>0</v>
      </c>
      <c r="J799" s="658">
        <v>0</v>
      </c>
      <c r="K799" s="658">
        <v>0</v>
      </c>
      <c r="L799" s="658">
        <v>0</v>
      </c>
      <c r="M799" s="658">
        <v>0</v>
      </c>
      <c r="N799" s="658">
        <v>0</v>
      </c>
      <c r="O799" s="658">
        <v>0</v>
      </c>
      <c r="P799" s="658">
        <v>0</v>
      </c>
      <c r="Q799" s="658">
        <v>0</v>
      </c>
      <c r="R799" s="658">
        <v>0</v>
      </c>
      <c r="S799" s="658">
        <v>0</v>
      </c>
      <c r="T799" s="658">
        <v>0.33</v>
      </c>
      <c r="U799" s="658">
        <v>0.66999999999999993</v>
      </c>
      <c r="V799" s="658">
        <v>0</v>
      </c>
      <c r="W799" s="658">
        <v>0</v>
      </c>
      <c r="X799" s="658">
        <v>0</v>
      </c>
      <c r="Y799" s="658">
        <v>0</v>
      </c>
      <c r="Z799" s="658">
        <v>0</v>
      </c>
      <c r="AA799" s="658">
        <v>0</v>
      </c>
      <c r="AB799" s="658">
        <v>0</v>
      </c>
      <c r="AC799" s="658">
        <v>0</v>
      </c>
      <c r="AD799" s="658">
        <v>0</v>
      </c>
      <c r="AE799" s="658">
        <v>0</v>
      </c>
      <c r="AF799" s="658">
        <v>0</v>
      </c>
      <c r="AG799" s="658">
        <v>0</v>
      </c>
      <c r="AH799" s="658">
        <v>0</v>
      </c>
      <c r="AI799" s="658">
        <v>0</v>
      </c>
      <c r="AJ799" s="658">
        <v>0</v>
      </c>
      <c r="AK799" s="658">
        <v>0</v>
      </c>
      <c r="AL799" s="658">
        <v>0</v>
      </c>
      <c r="AM799" s="658">
        <v>0</v>
      </c>
      <c r="AN799" s="658">
        <v>0</v>
      </c>
      <c r="AO799" s="658">
        <v>0</v>
      </c>
      <c r="AP799" s="658">
        <v>0</v>
      </c>
      <c r="AQ799" s="658">
        <v>0</v>
      </c>
      <c r="AR799" s="658">
        <v>0</v>
      </c>
      <c r="AS799" s="658">
        <v>0</v>
      </c>
      <c r="AT799" s="658">
        <v>0</v>
      </c>
      <c r="AU799" s="613">
        <f t="shared" si="13063"/>
        <v>1</v>
      </c>
      <c r="AV799" s="645">
        <f t="shared" si="13061"/>
        <v>1</v>
      </c>
      <c r="AW799" s="656" t="e">
        <f t="shared" si="13062"/>
        <v>#DIV/0!</v>
      </c>
      <c r="AX799" s="661"/>
    </row>
    <row r="800" spans="1:50" hidden="1" outlineLevel="1">
      <c r="A800" s="590"/>
      <c r="B800" s="646" t="s">
        <v>305</v>
      </c>
      <c r="C800" s="646" t="s">
        <v>951</v>
      </c>
      <c r="D800" s="647" t="s">
        <v>952</v>
      </c>
      <c r="E800" s="649"/>
      <c r="F800" s="650">
        <v>549923.30264890217</v>
      </c>
      <c r="G800" s="650">
        <f t="shared" si="13103"/>
        <v>549923.30264890217</v>
      </c>
      <c r="H800" s="649">
        <f t="shared" ref="H800" si="14047">+H801*$F800</f>
        <v>0</v>
      </c>
      <c r="I800" s="649">
        <f t="shared" ref="I800" si="14048">+I801*$F800</f>
        <v>0</v>
      </c>
      <c r="J800" s="649">
        <f t="shared" ref="J800" si="14049">+J801*$F800</f>
        <v>0</v>
      </c>
      <c r="K800" s="649">
        <f t="shared" ref="K800" si="14050">+K801*$F800</f>
        <v>0</v>
      </c>
      <c r="L800" s="649">
        <f t="shared" ref="L800" si="14051">+L801*$F800</f>
        <v>0</v>
      </c>
      <c r="M800" s="649">
        <f t="shared" ref="M800" si="14052">+M801*$F800</f>
        <v>0</v>
      </c>
      <c r="N800" s="649">
        <f t="shared" ref="N800" si="14053">+N801*$F800</f>
        <v>0</v>
      </c>
      <c r="O800" s="649">
        <f t="shared" ref="O800" si="14054">+O801*$F800</f>
        <v>0</v>
      </c>
      <c r="P800" s="649">
        <f t="shared" ref="P800" si="14055">+P801*$F800</f>
        <v>0</v>
      </c>
      <c r="Q800" s="649">
        <f t="shared" ref="Q800" si="14056">+Q801*$F800</f>
        <v>0</v>
      </c>
      <c r="R800" s="649">
        <f t="shared" ref="R800" si="14057">+R801*$F800</f>
        <v>0</v>
      </c>
      <c r="S800" s="649">
        <f t="shared" ref="S800" si="14058">+S801*$F800</f>
        <v>0</v>
      </c>
      <c r="T800" s="649">
        <f t="shared" ref="T800" si="14059">+T801*$F800</f>
        <v>0</v>
      </c>
      <c r="U800" s="649">
        <f t="shared" ref="U800" si="14060">+U801*$F800</f>
        <v>390445.5448807205</v>
      </c>
      <c r="V800" s="649">
        <f t="shared" ref="V800" si="14061">+V801*$F800</f>
        <v>159477.75776818165</v>
      </c>
      <c r="W800" s="649">
        <f t="shared" ref="W800" si="14062">+W801*$F800</f>
        <v>0</v>
      </c>
      <c r="X800" s="649">
        <f t="shared" ref="X800" si="14063">+X801*$F800</f>
        <v>0</v>
      </c>
      <c r="Y800" s="649">
        <f t="shared" ref="Y800" si="14064">+Y801*$F800</f>
        <v>0</v>
      </c>
      <c r="Z800" s="649">
        <f t="shared" ref="Z800" si="14065">+Z801*$F800</f>
        <v>0</v>
      </c>
      <c r="AA800" s="649">
        <f t="shared" ref="AA800" si="14066">+AA801*$F800</f>
        <v>0</v>
      </c>
      <c r="AB800" s="649">
        <f t="shared" ref="AB800" si="14067">+AB801*$F800</f>
        <v>0</v>
      </c>
      <c r="AC800" s="649">
        <f t="shared" ref="AC800" si="14068">+AC801*$F800</f>
        <v>0</v>
      </c>
      <c r="AD800" s="649">
        <f t="shared" ref="AD800" si="14069">+AD801*$F800</f>
        <v>0</v>
      </c>
      <c r="AE800" s="649">
        <f t="shared" ref="AE800" si="14070">+AE801*$F800</f>
        <v>0</v>
      </c>
      <c r="AF800" s="649">
        <f t="shared" ref="AF800" si="14071">+AF801*$F800</f>
        <v>0</v>
      </c>
      <c r="AG800" s="649">
        <f t="shared" ref="AG800" si="14072">+AG801*$F800</f>
        <v>0</v>
      </c>
      <c r="AH800" s="649">
        <f t="shared" ref="AH800" si="14073">+AH801*$F800</f>
        <v>0</v>
      </c>
      <c r="AI800" s="649">
        <f t="shared" ref="AI800" si="14074">+AI801*$F800</f>
        <v>0</v>
      </c>
      <c r="AJ800" s="649">
        <f t="shared" ref="AJ800" si="14075">+AJ801*$F800</f>
        <v>0</v>
      </c>
      <c r="AK800" s="649">
        <f t="shared" ref="AK800" si="14076">+AK801*$F800</f>
        <v>0</v>
      </c>
      <c r="AL800" s="649">
        <f t="shared" ref="AL800" si="14077">+AL801*$F800</f>
        <v>0</v>
      </c>
      <c r="AM800" s="649">
        <f t="shared" ref="AM800" si="14078">+AM801*$F800</f>
        <v>0</v>
      </c>
      <c r="AN800" s="649">
        <f t="shared" ref="AN800" si="14079">+AN801*$F800</f>
        <v>0</v>
      </c>
      <c r="AO800" s="649">
        <f t="shared" ref="AO800" si="14080">+AO801*$F800</f>
        <v>0</v>
      </c>
      <c r="AP800" s="649">
        <f t="shared" ref="AP800" si="14081">+AP801*$F800</f>
        <v>0</v>
      </c>
      <c r="AQ800" s="649">
        <f t="shared" ref="AQ800" si="14082">+AQ801*$F800</f>
        <v>0</v>
      </c>
      <c r="AR800" s="649">
        <f t="shared" ref="AR800" si="14083">+AR801*$F800</f>
        <v>0</v>
      </c>
      <c r="AS800" s="649">
        <f t="shared" ref="AS800" si="14084">+AS801*$F800</f>
        <v>0</v>
      </c>
      <c r="AT800" s="649">
        <f t="shared" ref="AT800" si="14085">+AT801*$F800</f>
        <v>0</v>
      </c>
      <c r="AU800" s="613">
        <f t="shared" si="13063"/>
        <v>549923.30264890217</v>
      </c>
      <c r="AV800" s="645">
        <f t="shared" si="13061"/>
        <v>0</v>
      </c>
      <c r="AW800" s="656">
        <f t="shared" si="13062"/>
        <v>0</v>
      </c>
      <c r="AX800" s="591"/>
    </row>
    <row r="801" spans="1:50" s="314" customFormat="1" hidden="1" outlineLevel="1">
      <c r="A801" s="642"/>
      <c r="B801" s="636"/>
      <c r="C801" s="636"/>
      <c r="D801" s="651"/>
      <c r="E801" s="653"/>
      <c r="F801" s="640"/>
      <c r="G801" s="640">
        <f t="shared" si="13103"/>
        <v>1</v>
      </c>
      <c r="H801" s="658">
        <v>0</v>
      </c>
      <c r="I801" s="658">
        <v>0</v>
      </c>
      <c r="J801" s="658">
        <v>0</v>
      </c>
      <c r="K801" s="658">
        <v>0</v>
      </c>
      <c r="L801" s="658">
        <v>0</v>
      </c>
      <c r="M801" s="658">
        <v>0</v>
      </c>
      <c r="N801" s="658">
        <v>0</v>
      </c>
      <c r="O801" s="658">
        <v>0</v>
      </c>
      <c r="P801" s="658">
        <v>0</v>
      </c>
      <c r="Q801" s="658">
        <v>0</v>
      </c>
      <c r="R801" s="658">
        <v>0</v>
      </c>
      <c r="S801" s="658">
        <v>0</v>
      </c>
      <c r="T801" s="658">
        <v>0</v>
      </c>
      <c r="U801" s="658">
        <v>0.71</v>
      </c>
      <c r="V801" s="658">
        <v>0.29000000000000004</v>
      </c>
      <c r="W801" s="658">
        <v>0</v>
      </c>
      <c r="X801" s="658">
        <v>0</v>
      </c>
      <c r="Y801" s="658">
        <v>0</v>
      </c>
      <c r="Z801" s="658">
        <v>0</v>
      </c>
      <c r="AA801" s="658">
        <v>0</v>
      </c>
      <c r="AB801" s="658">
        <v>0</v>
      </c>
      <c r="AC801" s="658">
        <v>0</v>
      </c>
      <c r="AD801" s="658">
        <v>0</v>
      </c>
      <c r="AE801" s="658">
        <v>0</v>
      </c>
      <c r="AF801" s="658">
        <v>0</v>
      </c>
      <c r="AG801" s="658">
        <v>0</v>
      </c>
      <c r="AH801" s="658">
        <v>0</v>
      </c>
      <c r="AI801" s="658">
        <v>0</v>
      </c>
      <c r="AJ801" s="658">
        <v>0</v>
      </c>
      <c r="AK801" s="658">
        <v>0</v>
      </c>
      <c r="AL801" s="658">
        <v>0</v>
      </c>
      <c r="AM801" s="658">
        <v>0</v>
      </c>
      <c r="AN801" s="658">
        <v>0</v>
      </c>
      <c r="AO801" s="658">
        <v>0</v>
      </c>
      <c r="AP801" s="658">
        <v>0</v>
      </c>
      <c r="AQ801" s="658">
        <v>0</v>
      </c>
      <c r="AR801" s="658">
        <v>0</v>
      </c>
      <c r="AS801" s="658">
        <v>0</v>
      </c>
      <c r="AT801" s="658">
        <v>0</v>
      </c>
      <c r="AU801" s="613">
        <f t="shared" si="13063"/>
        <v>1</v>
      </c>
      <c r="AV801" s="645">
        <f t="shared" si="13061"/>
        <v>1</v>
      </c>
      <c r="AW801" s="656" t="e">
        <f t="shared" si="13062"/>
        <v>#DIV/0!</v>
      </c>
      <c r="AX801" s="661"/>
    </row>
    <row r="802" spans="1:50" hidden="1" outlineLevel="1">
      <c r="A802" s="590"/>
      <c r="B802" s="646" t="s">
        <v>305</v>
      </c>
      <c r="C802" s="646" t="s">
        <v>953</v>
      </c>
      <c r="D802" s="647" t="s">
        <v>954</v>
      </c>
      <c r="E802" s="649"/>
      <c r="F802" s="650">
        <v>549923.30264890217</v>
      </c>
      <c r="G802" s="650">
        <f t="shared" si="13103"/>
        <v>549923.30264890217</v>
      </c>
      <c r="H802" s="649">
        <f t="shared" ref="H802" si="14086">+H803*$F802</f>
        <v>0</v>
      </c>
      <c r="I802" s="649">
        <f t="shared" ref="I802" si="14087">+I803*$F802</f>
        <v>0</v>
      </c>
      <c r="J802" s="649">
        <f t="shared" ref="J802" si="14088">+J803*$F802</f>
        <v>0</v>
      </c>
      <c r="K802" s="649">
        <f t="shared" ref="K802" si="14089">+K803*$F802</f>
        <v>0</v>
      </c>
      <c r="L802" s="649">
        <f t="shared" ref="L802" si="14090">+L803*$F802</f>
        <v>0</v>
      </c>
      <c r="M802" s="649">
        <f t="shared" ref="M802" si="14091">+M803*$F802</f>
        <v>0</v>
      </c>
      <c r="N802" s="649">
        <f t="shared" ref="N802" si="14092">+N803*$F802</f>
        <v>0</v>
      </c>
      <c r="O802" s="649">
        <f t="shared" ref="O802" si="14093">+O803*$F802</f>
        <v>0</v>
      </c>
      <c r="P802" s="649">
        <f t="shared" ref="P802" si="14094">+P803*$F802</f>
        <v>0</v>
      </c>
      <c r="Q802" s="649">
        <f t="shared" ref="Q802" si="14095">+Q803*$F802</f>
        <v>0</v>
      </c>
      <c r="R802" s="649">
        <f t="shared" ref="R802" si="14096">+R803*$F802</f>
        <v>0</v>
      </c>
      <c r="S802" s="649">
        <f t="shared" ref="S802" si="14097">+S803*$F802</f>
        <v>0</v>
      </c>
      <c r="T802" s="649">
        <f t="shared" ref="T802" si="14098">+T803*$F802</f>
        <v>0</v>
      </c>
      <c r="U802" s="649">
        <f t="shared" ref="U802" si="14099">+U803*$F802</f>
        <v>203471.6219800938</v>
      </c>
      <c r="V802" s="649">
        <f t="shared" ref="V802" si="14100">+V803*$F802</f>
        <v>346451.68066880835</v>
      </c>
      <c r="W802" s="649">
        <f t="shared" ref="W802" si="14101">+W803*$F802</f>
        <v>0</v>
      </c>
      <c r="X802" s="649">
        <f t="shared" ref="X802" si="14102">+X803*$F802</f>
        <v>0</v>
      </c>
      <c r="Y802" s="649">
        <f t="shared" ref="Y802" si="14103">+Y803*$F802</f>
        <v>0</v>
      </c>
      <c r="Z802" s="649">
        <f t="shared" ref="Z802" si="14104">+Z803*$F802</f>
        <v>0</v>
      </c>
      <c r="AA802" s="649">
        <f t="shared" ref="AA802" si="14105">+AA803*$F802</f>
        <v>0</v>
      </c>
      <c r="AB802" s="649">
        <f t="shared" ref="AB802" si="14106">+AB803*$F802</f>
        <v>0</v>
      </c>
      <c r="AC802" s="649">
        <f t="shared" ref="AC802" si="14107">+AC803*$F802</f>
        <v>0</v>
      </c>
      <c r="AD802" s="649">
        <f t="shared" ref="AD802" si="14108">+AD803*$F802</f>
        <v>0</v>
      </c>
      <c r="AE802" s="649">
        <f t="shared" ref="AE802" si="14109">+AE803*$F802</f>
        <v>0</v>
      </c>
      <c r="AF802" s="649">
        <f t="shared" ref="AF802" si="14110">+AF803*$F802</f>
        <v>0</v>
      </c>
      <c r="AG802" s="649">
        <f t="shared" ref="AG802" si="14111">+AG803*$F802</f>
        <v>0</v>
      </c>
      <c r="AH802" s="649">
        <f t="shared" ref="AH802" si="14112">+AH803*$F802</f>
        <v>0</v>
      </c>
      <c r="AI802" s="649">
        <f t="shared" ref="AI802" si="14113">+AI803*$F802</f>
        <v>0</v>
      </c>
      <c r="AJ802" s="649">
        <f t="shared" ref="AJ802" si="14114">+AJ803*$F802</f>
        <v>0</v>
      </c>
      <c r="AK802" s="649">
        <f t="shared" ref="AK802" si="14115">+AK803*$F802</f>
        <v>0</v>
      </c>
      <c r="AL802" s="649">
        <f t="shared" ref="AL802" si="14116">+AL803*$F802</f>
        <v>0</v>
      </c>
      <c r="AM802" s="649">
        <f t="shared" ref="AM802" si="14117">+AM803*$F802</f>
        <v>0</v>
      </c>
      <c r="AN802" s="649">
        <f t="shared" ref="AN802" si="14118">+AN803*$F802</f>
        <v>0</v>
      </c>
      <c r="AO802" s="649">
        <f t="shared" ref="AO802" si="14119">+AO803*$F802</f>
        <v>0</v>
      </c>
      <c r="AP802" s="649">
        <f t="shared" ref="AP802" si="14120">+AP803*$F802</f>
        <v>0</v>
      </c>
      <c r="AQ802" s="649">
        <f t="shared" ref="AQ802" si="14121">+AQ803*$F802</f>
        <v>0</v>
      </c>
      <c r="AR802" s="649">
        <f t="shared" ref="AR802" si="14122">+AR803*$F802</f>
        <v>0</v>
      </c>
      <c r="AS802" s="649">
        <f t="shared" ref="AS802" si="14123">+AS803*$F802</f>
        <v>0</v>
      </c>
      <c r="AT802" s="649">
        <f t="shared" ref="AT802" si="14124">+AT803*$F802</f>
        <v>0</v>
      </c>
      <c r="AU802" s="613">
        <f t="shared" si="13063"/>
        <v>549923.30264890217</v>
      </c>
      <c r="AV802" s="645">
        <f t="shared" si="13061"/>
        <v>0</v>
      </c>
      <c r="AW802" s="656">
        <f t="shared" si="13062"/>
        <v>0</v>
      </c>
      <c r="AX802" s="591"/>
    </row>
    <row r="803" spans="1:50" s="314" customFormat="1" hidden="1" outlineLevel="1">
      <c r="A803" s="642"/>
      <c r="B803" s="636"/>
      <c r="C803" s="636"/>
      <c r="D803" s="651"/>
      <c r="E803" s="653"/>
      <c r="F803" s="640"/>
      <c r="G803" s="640">
        <f t="shared" si="13103"/>
        <v>1</v>
      </c>
      <c r="H803" s="658">
        <v>0</v>
      </c>
      <c r="I803" s="658">
        <v>0</v>
      </c>
      <c r="J803" s="658">
        <v>0</v>
      </c>
      <c r="K803" s="658">
        <v>0</v>
      </c>
      <c r="L803" s="658">
        <v>0</v>
      </c>
      <c r="M803" s="658">
        <v>0</v>
      </c>
      <c r="N803" s="658">
        <v>0</v>
      </c>
      <c r="O803" s="658">
        <v>0</v>
      </c>
      <c r="P803" s="658">
        <v>0</v>
      </c>
      <c r="Q803" s="658">
        <v>0</v>
      </c>
      <c r="R803" s="658">
        <v>0</v>
      </c>
      <c r="S803" s="658">
        <v>0</v>
      </c>
      <c r="T803" s="658">
        <v>0</v>
      </c>
      <c r="U803" s="658">
        <v>0.37</v>
      </c>
      <c r="V803" s="658">
        <v>0.63</v>
      </c>
      <c r="W803" s="658">
        <v>0</v>
      </c>
      <c r="X803" s="658">
        <v>0</v>
      </c>
      <c r="Y803" s="658">
        <v>0</v>
      </c>
      <c r="Z803" s="658">
        <v>0</v>
      </c>
      <c r="AA803" s="658">
        <v>0</v>
      </c>
      <c r="AB803" s="658">
        <v>0</v>
      </c>
      <c r="AC803" s="658">
        <v>0</v>
      </c>
      <c r="AD803" s="658">
        <v>0</v>
      </c>
      <c r="AE803" s="658">
        <v>0</v>
      </c>
      <c r="AF803" s="658">
        <v>0</v>
      </c>
      <c r="AG803" s="658">
        <v>0</v>
      </c>
      <c r="AH803" s="658">
        <v>0</v>
      </c>
      <c r="AI803" s="658">
        <v>0</v>
      </c>
      <c r="AJ803" s="658">
        <v>0</v>
      </c>
      <c r="AK803" s="658">
        <v>0</v>
      </c>
      <c r="AL803" s="658">
        <v>0</v>
      </c>
      <c r="AM803" s="658">
        <v>0</v>
      </c>
      <c r="AN803" s="658">
        <v>0</v>
      </c>
      <c r="AO803" s="658">
        <v>0</v>
      </c>
      <c r="AP803" s="658">
        <v>0</v>
      </c>
      <c r="AQ803" s="658">
        <v>0</v>
      </c>
      <c r="AR803" s="658">
        <v>0</v>
      </c>
      <c r="AS803" s="658">
        <v>0</v>
      </c>
      <c r="AT803" s="658">
        <v>0</v>
      </c>
      <c r="AU803" s="613">
        <f t="shared" si="13063"/>
        <v>1</v>
      </c>
      <c r="AV803" s="645">
        <f t="shared" si="13061"/>
        <v>1</v>
      </c>
      <c r="AW803" s="656" t="e">
        <f t="shared" si="13062"/>
        <v>#DIV/0!</v>
      </c>
      <c r="AX803" s="661"/>
    </row>
    <row r="804" spans="1:50" hidden="1" outlineLevel="1">
      <c r="A804" s="590"/>
      <c r="B804" s="646" t="s">
        <v>305</v>
      </c>
      <c r="C804" s="646" t="s">
        <v>955</v>
      </c>
      <c r="D804" s="647" t="s">
        <v>956</v>
      </c>
      <c r="E804" s="649"/>
      <c r="F804" s="650">
        <v>549923.30264890217</v>
      </c>
      <c r="G804" s="650">
        <f t="shared" si="13103"/>
        <v>549923.30264890217</v>
      </c>
      <c r="H804" s="649">
        <f t="shared" ref="H804" si="14125">+H805*$F804</f>
        <v>0</v>
      </c>
      <c r="I804" s="649">
        <f t="shared" ref="I804" si="14126">+I805*$F804</f>
        <v>0</v>
      </c>
      <c r="J804" s="649">
        <f t="shared" ref="J804" si="14127">+J805*$F804</f>
        <v>0</v>
      </c>
      <c r="K804" s="649">
        <f t="shared" ref="K804" si="14128">+K805*$F804</f>
        <v>0</v>
      </c>
      <c r="L804" s="649">
        <f t="shared" ref="L804" si="14129">+L805*$F804</f>
        <v>0</v>
      </c>
      <c r="M804" s="649">
        <f t="shared" ref="M804" si="14130">+M805*$F804</f>
        <v>0</v>
      </c>
      <c r="N804" s="649">
        <f t="shared" ref="N804" si="14131">+N805*$F804</f>
        <v>0</v>
      </c>
      <c r="O804" s="649">
        <f t="shared" ref="O804" si="14132">+O805*$F804</f>
        <v>0</v>
      </c>
      <c r="P804" s="649">
        <f t="shared" ref="P804" si="14133">+P805*$F804</f>
        <v>0</v>
      </c>
      <c r="Q804" s="649">
        <f t="shared" ref="Q804" si="14134">+Q805*$F804</f>
        <v>0</v>
      </c>
      <c r="R804" s="649">
        <f t="shared" ref="R804" si="14135">+R805*$F804</f>
        <v>0</v>
      </c>
      <c r="S804" s="649">
        <f t="shared" ref="S804" si="14136">+S805*$F804</f>
        <v>0</v>
      </c>
      <c r="T804" s="649">
        <f t="shared" ref="T804" si="14137">+T805*$F804</f>
        <v>0</v>
      </c>
      <c r="U804" s="649">
        <f t="shared" ref="U804" si="14138">+U805*$F804</f>
        <v>16497.699079467064</v>
      </c>
      <c r="V804" s="649">
        <f t="shared" ref="V804" si="14139">+V805*$F804</f>
        <v>379447.07882774249</v>
      </c>
      <c r="W804" s="649">
        <f t="shared" ref="W804" si="14140">+W805*$F804</f>
        <v>153978.52474169261</v>
      </c>
      <c r="X804" s="649">
        <f t="shared" ref="X804" si="14141">+X805*$F804</f>
        <v>0</v>
      </c>
      <c r="Y804" s="649">
        <f t="shared" ref="Y804" si="14142">+Y805*$F804</f>
        <v>0</v>
      </c>
      <c r="Z804" s="649">
        <f t="shared" ref="Z804" si="14143">+Z805*$F804</f>
        <v>0</v>
      </c>
      <c r="AA804" s="649">
        <f t="shared" ref="AA804" si="14144">+AA805*$F804</f>
        <v>0</v>
      </c>
      <c r="AB804" s="649">
        <f t="shared" ref="AB804" si="14145">+AB805*$F804</f>
        <v>0</v>
      </c>
      <c r="AC804" s="649">
        <f t="shared" ref="AC804" si="14146">+AC805*$F804</f>
        <v>0</v>
      </c>
      <c r="AD804" s="649">
        <f t="shared" ref="AD804" si="14147">+AD805*$F804</f>
        <v>0</v>
      </c>
      <c r="AE804" s="649">
        <f t="shared" ref="AE804" si="14148">+AE805*$F804</f>
        <v>0</v>
      </c>
      <c r="AF804" s="649">
        <f t="shared" ref="AF804" si="14149">+AF805*$F804</f>
        <v>0</v>
      </c>
      <c r="AG804" s="649">
        <f t="shared" ref="AG804" si="14150">+AG805*$F804</f>
        <v>0</v>
      </c>
      <c r="AH804" s="649">
        <f t="shared" ref="AH804" si="14151">+AH805*$F804</f>
        <v>0</v>
      </c>
      <c r="AI804" s="649">
        <f t="shared" ref="AI804" si="14152">+AI805*$F804</f>
        <v>0</v>
      </c>
      <c r="AJ804" s="649">
        <f t="shared" ref="AJ804" si="14153">+AJ805*$F804</f>
        <v>0</v>
      </c>
      <c r="AK804" s="649">
        <f t="shared" ref="AK804" si="14154">+AK805*$F804</f>
        <v>0</v>
      </c>
      <c r="AL804" s="649">
        <f t="shared" ref="AL804" si="14155">+AL805*$F804</f>
        <v>0</v>
      </c>
      <c r="AM804" s="649">
        <f t="shared" ref="AM804" si="14156">+AM805*$F804</f>
        <v>0</v>
      </c>
      <c r="AN804" s="649">
        <f t="shared" ref="AN804" si="14157">+AN805*$F804</f>
        <v>0</v>
      </c>
      <c r="AO804" s="649">
        <f t="shared" ref="AO804" si="14158">+AO805*$F804</f>
        <v>0</v>
      </c>
      <c r="AP804" s="649">
        <f t="shared" ref="AP804" si="14159">+AP805*$F804</f>
        <v>0</v>
      </c>
      <c r="AQ804" s="649">
        <f t="shared" ref="AQ804" si="14160">+AQ805*$F804</f>
        <v>0</v>
      </c>
      <c r="AR804" s="649">
        <f t="shared" ref="AR804" si="14161">+AR805*$F804</f>
        <v>0</v>
      </c>
      <c r="AS804" s="649">
        <f t="shared" ref="AS804" si="14162">+AS805*$F804</f>
        <v>0</v>
      </c>
      <c r="AT804" s="649">
        <f t="shared" ref="AT804" si="14163">+AT805*$F804</f>
        <v>0</v>
      </c>
      <c r="AU804" s="613">
        <f t="shared" si="13063"/>
        <v>549923.30264890217</v>
      </c>
      <c r="AV804" s="645">
        <f t="shared" ref="AV804:AV867" si="14164">+G804-F804</f>
        <v>0</v>
      </c>
      <c r="AW804" s="656">
        <f t="shared" ref="AW804:AW867" si="14165">+AV804/F804</f>
        <v>0</v>
      </c>
      <c r="AX804" s="591"/>
    </row>
    <row r="805" spans="1:50" s="314" customFormat="1" hidden="1" outlineLevel="1">
      <c r="A805" s="642"/>
      <c r="B805" s="636"/>
      <c r="C805" s="636"/>
      <c r="D805" s="651"/>
      <c r="E805" s="653"/>
      <c r="F805" s="640"/>
      <c r="G805" s="640">
        <f t="shared" si="13103"/>
        <v>1</v>
      </c>
      <c r="H805" s="658">
        <v>0</v>
      </c>
      <c r="I805" s="658">
        <v>0</v>
      </c>
      <c r="J805" s="658">
        <v>0</v>
      </c>
      <c r="K805" s="658">
        <v>0</v>
      </c>
      <c r="L805" s="658">
        <v>0</v>
      </c>
      <c r="M805" s="658">
        <v>0</v>
      </c>
      <c r="N805" s="658">
        <v>0</v>
      </c>
      <c r="O805" s="658">
        <v>0</v>
      </c>
      <c r="P805" s="658">
        <v>0</v>
      </c>
      <c r="Q805" s="658">
        <v>0</v>
      </c>
      <c r="R805" s="658">
        <v>0</v>
      </c>
      <c r="S805" s="658">
        <v>0</v>
      </c>
      <c r="T805" s="658">
        <v>0</v>
      </c>
      <c r="U805" s="658">
        <v>0.03</v>
      </c>
      <c r="V805" s="658">
        <v>0.69</v>
      </c>
      <c r="W805" s="658">
        <v>0.28000000000000003</v>
      </c>
      <c r="X805" s="658">
        <v>0</v>
      </c>
      <c r="Y805" s="658">
        <v>0</v>
      </c>
      <c r="Z805" s="658">
        <v>0</v>
      </c>
      <c r="AA805" s="658">
        <v>0</v>
      </c>
      <c r="AB805" s="658">
        <v>0</v>
      </c>
      <c r="AC805" s="658">
        <v>0</v>
      </c>
      <c r="AD805" s="658">
        <v>0</v>
      </c>
      <c r="AE805" s="658">
        <v>0</v>
      </c>
      <c r="AF805" s="658">
        <v>0</v>
      </c>
      <c r="AG805" s="658">
        <v>0</v>
      </c>
      <c r="AH805" s="658">
        <v>0</v>
      </c>
      <c r="AI805" s="658">
        <v>0</v>
      </c>
      <c r="AJ805" s="658">
        <v>0</v>
      </c>
      <c r="AK805" s="658">
        <v>0</v>
      </c>
      <c r="AL805" s="658">
        <v>0</v>
      </c>
      <c r="AM805" s="658">
        <v>0</v>
      </c>
      <c r="AN805" s="658">
        <v>0</v>
      </c>
      <c r="AO805" s="658">
        <v>0</v>
      </c>
      <c r="AP805" s="658">
        <v>0</v>
      </c>
      <c r="AQ805" s="658">
        <v>0</v>
      </c>
      <c r="AR805" s="658">
        <v>0</v>
      </c>
      <c r="AS805" s="658">
        <v>0</v>
      </c>
      <c r="AT805" s="658">
        <v>0</v>
      </c>
      <c r="AU805" s="613">
        <f t="shared" ref="AU805:AU868" si="14166">SUM(H805:AT805)</f>
        <v>1</v>
      </c>
      <c r="AV805" s="645">
        <f t="shared" si="14164"/>
        <v>1</v>
      </c>
      <c r="AW805" s="656" t="e">
        <f t="shared" si="14165"/>
        <v>#DIV/0!</v>
      </c>
      <c r="AX805" s="661"/>
    </row>
    <row r="806" spans="1:50" hidden="1" outlineLevel="1">
      <c r="A806" s="590"/>
      <c r="B806" s="646" t="s">
        <v>305</v>
      </c>
      <c r="C806" s="646" t="s">
        <v>957</v>
      </c>
      <c r="D806" s="647" t="s">
        <v>958</v>
      </c>
      <c r="E806" s="649"/>
      <c r="F806" s="650">
        <v>549923.30264890217</v>
      </c>
      <c r="G806" s="650">
        <f t="shared" si="13103"/>
        <v>549923.30264890217</v>
      </c>
      <c r="H806" s="649">
        <f t="shared" ref="H806" si="14167">+H807*$F806</f>
        <v>0</v>
      </c>
      <c r="I806" s="649">
        <f t="shared" ref="I806" si="14168">+I807*$F806</f>
        <v>0</v>
      </c>
      <c r="J806" s="649">
        <f t="shared" ref="J806" si="14169">+J807*$F806</f>
        <v>0</v>
      </c>
      <c r="K806" s="649">
        <f t="shared" ref="K806" si="14170">+K807*$F806</f>
        <v>0</v>
      </c>
      <c r="L806" s="649">
        <f t="shared" ref="L806" si="14171">+L807*$F806</f>
        <v>0</v>
      </c>
      <c r="M806" s="649">
        <f t="shared" ref="M806" si="14172">+M807*$F806</f>
        <v>0</v>
      </c>
      <c r="N806" s="649">
        <f t="shared" ref="N806" si="14173">+N807*$F806</f>
        <v>0</v>
      </c>
      <c r="O806" s="649">
        <f t="shared" ref="O806" si="14174">+O807*$F806</f>
        <v>0</v>
      </c>
      <c r="P806" s="649">
        <f t="shared" ref="P806" si="14175">+P807*$F806</f>
        <v>0</v>
      </c>
      <c r="Q806" s="649">
        <f t="shared" ref="Q806" si="14176">+Q807*$F806</f>
        <v>0</v>
      </c>
      <c r="R806" s="649">
        <f t="shared" ref="R806" si="14177">+R807*$F806</f>
        <v>0</v>
      </c>
      <c r="S806" s="649">
        <f t="shared" ref="S806" si="14178">+S807*$F806</f>
        <v>0</v>
      </c>
      <c r="T806" s="649">
        <f t="shared" ref="T806" si="14179">+T807*$F806</f>
        <v>0</v>
      </c>
      <c r="U806" s="649">
        <f t="shared" ref="U806" si="14180">+U807*$F806</f>
        <v>0</v>
      </c>
      <c r="V806" s="649">
        <f t="shared" ref="V806" si="14181">+V807*$F806</f>
        <v>208970.85500658283</v>
      </c>
      <c r="W806" s="649">
        <f t="shared" ref="W806" si="14182">+W807*$F806</f>
        <v>340952.44764231937</v>
      </c>
      <c r="X806" s="649">
        <f t="shared" ref="X806" si="14183">+X807*$F806</f>
        <v>0</v>
      </c>
      <c r="Y806" s="649">
        <f t="shared" ref="Y806" si="14184">+Y807*$F806</f>
        <v>0</v>
      </c>
      <c r="Z806" s="649">
        <f t="shared" ref="Z806" si="14185">+Z807*$F806</f>
        <v>0</v>
      </c>
      <c r="AA806" s="649">
        <f t="shared" ref="AA806" si="14186">+AA807*$F806</f>
        <v>0</v>
      </c>
      <c r="AB806" s="649">
        <f t="shared" ref="AB806" si="14187">+AB807*$F806</f>
        <v>0</v>
      </c>
      <c r="AC806" s="649">
        <f t="shared" ref="AC806" si="14188">+AC807*$F806</f>
        <v>0</v>
      </c>
      <c r="AD806" s="649">
        <f t="shared" ref="AD806" si="14189">+AD807*$F806</f>
        <v>0</v>
      </c>
      <c r="AE806" s="649">
        <f t="shared" ref="AE806" si="14190">+AE807*$F806</f>
        <v>0</v>
      </c>
      <c r="AF806" s="649">
        <f t="shared" ref="AF806" si="14191">+AF807*$F806</f>
        <v>0</v>
      </c>
      <c r="AG806" s="649">
        <f t="shared" ref="AG806" si="14192">+AG807*$F806</f>
        <v>0</v>
      </c>
      <c r="AH806" s="649">
        <f t="shared" ref="AH806" si="14193">+AH807*$F806</f>
        <v>0</v>
      </c>
      <c r="AI806" s="649">
        <f t="shared" ref="AI806" si="14194">+AI807*$F806</f>
        <v>0</v>
      </c>
      <c r="AJ806" s="649">
        <f t="shared" ref="AJ806" si="14195">+AJ807*$F806</f>
        <v>0</v>
      </c>
      <c r="AK806" s="649">
        <f t="shared" ref="AK806" si="14196">+AK807*$F806</f>
        <v>0</v>
      </c>
      <c r="AL806" s="649">
        <f t="shared" ref="AL806" si="14197">+AL807*$F806</f>
        <v>0</v>
      </c>
      <c r="AM806" s="649">
        <f t="shared" ref="AM806" si="14198">+AM807*$F806</f>
        <v>0</v>
      </c>
      <c r="AN806" s="649">
        <f t="shared" ref="AN806" si="14199">+AN807*$F806</f>
        <v>0</v>
      </c>
      <c r="AO806" s="649">
        <f t="shared" ref="AO806" si="14200">+AO807*$F806</f>
        <v>0</v>
      </c>
      <c r="AP806" s="649">
        <f t="shared" ref="AP806" si="14201">+AP807*$F806</f>
        <v>0</v>
      </c>
      <c r="AQ806" s="649">
        <f t="shared" ref="AQ806" si="14202">+AQ807*$F806</f>
        <v>0</v>
      </c>
      <c r="AR806" s="649">
        <f t="shared" ref="AR806" si="14203">+AR807*$F806</f>
        <v>0</v>
      </c>
      <c r="AS806" s="649">
        <f t="shared" ref="AS806" si="14204">+AS807*$F806</f>
        <v>0</v>
      </c>
      <c r="AT806" s="649">
        <f t="shared" ref="AT806" si="14205">+AT807*$F806</f>
        <v>0</v>
      </c>
      <c r="AU806" s="613">
        <f t="shared" si="14166"/>
        <v>549923.30264890217</v>
      </c>
      <c r="AV806" s="645">
        <f t="shared" si="14164"/>
        <v>0</v>
      </c>
      <c r="AW806" s="656">
        <f t="shared" si="14165"/>
        <v>0</v>
      </c>
      <c r="AX806" s="591"/>
    </row>
    <row r="807" spans="1:50" s="314" customFormat="1" hidden="1" outlineLevel="1">
      <c r="A807" s="642"/>
      <c r="B807" s="636"/>
      <c r="C807" s="636"/>
      <c r="D807" s="651"/>
      <c r="E807" s="653"/>
      <c r="F807" s="640"/>
      <c r="G807" s="640">
        <f t="shared" ref="G807:G870" si="14206">SUM(H807:AT807)</f>
        <v>1</v>
      </c>
      <c r="H807" s="658">
        <v>0</v>
      </c>
      <c r="I807" s="658">
        <v>0</v>
      </c>
      <c r="J807" s="658">
        <v>0</v>
      </c>
      <c r="K807" s="658">
        <v>0</v>
      </c>
      <c r="L807" s="658">
        <v>0</v>
      </c>
      <c r="M807" s="658">
        <v>0</v>
      </c>
      <c r="N807" s="658">
        <v>0</v>
      </c>
      <c r="O807" s="658">
        <v>0</v>
      </c>
      <c r="P807" s="658">
        <v>0</v>
      </c>
      <c r="Q807" s="658">
        <v>0</v>
      </c>
      <c r="R807" s="658">
        <v>0</v>
      </c>
      <c r="S807" s="658">
        <v>0</v>
      </c>
      <c r="T807" s="658">
        <v>0</v>
      </c>
      <c r="U807" s="658">
        <v>0</v>
      </c>
      <c r="V807" s="658">
        <v>0.38</v>
      </c>
      <c r="W807" s="658">
        <v>0.62</v>
      </c>
      <c r="X807" s="658">
        <v>0</v>
      </c>
      <c r="Y807" s="658">
        <v>0</v>
      </c>
      <c r="Z807" s="658">
        <v>0</v>
      </c>
      <c r="AA807" s="658">
        <v>0</v>
      </c>
      <c r="AB807" s="658">
        <v>0</v>
      </c>
      <c r="AC807" s="658">
        <v>0</v>
      </c>
      <c r="AD807" s="658">
        <v>0</v>
      </c>
      <c r="AE807" s="658">
        <v>0</v>
      </c>
      <c r="AF807" s="658">
        <v>0</v>
      </c>
      <c r="AG807" s="658">
        <v>0</v>
      </c>
      <c r="AH807" s="658">
        <v>0</v>
      </c>
      <c r="AI807" s="658">
        <v>0</v>
      </c>
      <c r="AJ807" s="658">
        <v>0</v>
      </c>
      <c r="AK807" s="658">
        <v>0</v>
      </c>
      <c r="AL807" s="658">
        <v>0</v>
      </c>
      <c r="AM807" s="658">
        <v>0</v>
      </c>
      <c r="AN807" s="658">
        <v>0</v>
      </c>
      <c r="AO807" s="658">
        <v>0</v>
      </c>
      <c r="AP807" s="658">
        <v>0</v>
      </c>
      <c r="AQ807" s="658">
        <v>0</v>
      </c>
      <c r="AR807" s="658">
        <v>0</v>
      </c>
      <c r="AS807" s="658">
        <v>0</v>
      </c>
      <c r="AT807" s="658">
        <v>0</v>
      </c>
      <c r="AU807" s="613">
        <f t="shared" si="14166"/>
        <v>1</v>
      </c>
      <c r="AV807" s="645">
        <f t="shared" si="14164"/>
        <v>1</v>
      </c>
      <c r="AW807" s="656" t="e">
        <f t="shared" si="14165"/>
        <v>#DIV/0!</v>
      </c>
      <c r="AX807" s="661"/>
    </row>
    <row r="808" spans="1:50" hidden="1" outlineLevel="1">
      <c r="A808" s="590"/>
      <c r="B808" s="646" t="s">
        <v>305</v>
      </c>
      <c r="C808" s="646" t="s">
        <v>959</v>
      </c>
      <c r="D808" s="647" t="s">
        <v>960</v>
      </c>
      <c r="E808" s="649"/>
      <c r="F808" s="650">
        <v>549923.30264890217</v>
      </c>
      <c r="G808" s="650">
        <f t="shared" si="14206"/>
        <v>549923.30264890217</v>
      </c>
      <c r="H808" s="649">
        <f t="shared" ref="H808" si="14207">+H809*$F808</f>
        <v>0</v>
      </c>
      <c r="I808" s="649">
        <f t="shared" ref="I808" si="14208">+I809*$F808</f>
        <v>0</v>
      </c>
      <c r="J808" s="649">
        <f t="shared" ref="J808" si="14209">+J809*$F808</f>
        <v>0</v>
      </c>
      <c r="K808" s="649">
        <f t="shared" ref="K808" si="14210">+K809*$F808</f>
        <v>0</v>
      </c>
      <c r="L808" s="649">
        <f t="shared" ref="L808" si="14211">+L809*$F808</f>
        <v>0</v>
      </c>
      <c r="M808" s="649">
        <f t="shared" ref="M808" si="14212">+M809*$F808</f>
        <v>0</v>
      </c>
      <c r="N808" s="649">
        <f t="shared" ref="N808" si="14213">+N809*$F808</f>
        <v>0</v>
      </c>
      <c r="O808" s="649">
        <f t="shared" ref="O808" si="14214">+O809*$F808</f>
        <v>0</v>
      </c>
      <c r="P808" s="649">
        <f t="shared" ref="P808" si="14215">+P809*$F808</f>
        <v>0</v>
      </c>
      <c r="Q808" s="649">
        <f t="shared" ref="Q808" si="14216">+Q809*$F808</f>
        <v>0</v>
      </c>
      <c r="R808" s="649">
        <f t="shared" ref="R808" si="14217">+R809*$F808</f>
        <v>0</v>
      </c>
      <c r="S808" s="649">
        <f t="shared" ref="S808" si="14218">+S809*$F808</f>
        <v>0</v>
      </c>
      <c r="T808" s="649">
        <f t="shared" ref="T808" si="14219">+T809*$F808</f>
        <v>0</v>
      </c>
      <c r="U808" s="649">
        <f t="shared" ref="U808" si="14220">+U809*$F808</f>
        <v>0</v>
      </c>
      <c r="V808" s="649">
        <f t="shared" ref="V808" si="14221">+V809*$F808</f>
        <v>16497.699079467064</v>
      </c>
      <c r="W808" s="649">
        <f t="shared" ref="W808" si="14222">+W809*$F808</f>
        <v>384946.31185423152</v>
      </c>
      <c r="X808" s="649">
        <f t="shared" ref="X808" si="14223">+X809*$F808</f>
        <v>148479.29171520361</v>
      </c>
      <c r="Y808" s="649">
        <f t="shared" ref="Y808" si="14224">+Y809*$F808</f>
        <v>0</v>
      </c>
      <c r="Z808" s="649">
        <f t="shared" ref="Z808" si="14225">+Z809*$F808</f>
        <v>0</v>
      </c>
      <c r="AA808" s="649">
        <f t="shared" ref="AA808" si="14226">+AA809*$F808</f>
        <v>0</v>
      </c>
      <c r="AB808" s="649">
        <f t="shared" ref="AB808" si="14227">+AB809*$F808</f>
        <v>0</v>
      </c>
      <c r="AC808" s="649">
        <f t="shared" ref="AC808" si="14228">+AC809*$F808</f>
        <v>0</v>
      </c>
      <c r="AD808" s="649">
        <f t="shared" ref="AD808" si="14229">+AD809*$F808</f>
        <v>0</v>
      </c>
      <c r="AE808" s="649">
        <f t="shared" ref="AE808" si="14230">+AE809*$F808</f>
        <v>0</v>
      </c>
      <c r="AF808" s="649">
        <f t="shared" ref="AF808" si="14231">+AF809*$F808</f>
        <v>0</v>
      </c>
      <c r="AG808" s="649">
        <f t="shared" ref="AG808" si="14232">+AG809*$F808</f>
        <v>0</v>
      </c>
      <c r="AH808" s="649">
        <f t="shared" ref="AH808" si="14233">+AH809*$F808</f>
        <v>0</v>
      </c>
      <c r="AI808" s="649">
        <f t="shared" ref="AI808" si="14234">+AI809*$F808</f>
        <v>0</v>
      </c>
      <c r="AJ808" s="649">
        <f t="shared" ref="AJ808" si="14235">+AJ809*$F808</f>
        <v>0</v>
      </c>
      <c r="AK808" s="649">
        <f t="shared" ref="AK808" si="14236">+AK809*$F808</f>
        <v>0</v>
      </c>
      <c r="AL808" s="649">
        <f t="shared" ref="AL808" si="14237">+AL809*$F808</f>
        <v>0</v>
      </c>
      <c r="AM808" s="649">
        <f t="shared" ref="AM808" si="14238">+AM809*$F808</f>
        <v>0</v>
      </c>
      <c r="AN808" s="649">
        <f t="shared" ref="AN808" si="14239">+AN809*$F808</f>
        <v>0</v>
      </c>
      <c r="AO808" s="649">
        <f t="shared" ref="AO808" si="14240">+AO809*$F808</f>
        <v>0</v>
      </c>
      <c r="AP808" s="649">
        <f t="shared" ref="AP808" si="14241">+AP809*$F808</f>
        <v>0</v>
      </c>
      <c r="AQ808" s="649">
        <f t="shared" ref="AQ808" si="14242">+AQ809*$F808</f>
        <v>0</v>
      </c>
      <c r="AR808" s="649">
        <f t="shared" ref="AR808" si="14243">+AR809*$F808</f>
        <v>0</v>
      </c>
      <c r="AS808" s="649">
        <f t="shared" ref="AS808" si="14244">+AS809*$F808</f>
        <v>0</v>
      </c>
      <c r="AT808" s="649">
        <f t="shared" ref="AT808" si="14245">+AT809*$F808</f>
        <v>0</v>
      </c>
      <c r="AU808" s="613">
        <f t="shared" si="14166"/>
        <v>549923.30264890217</v>
      </c>
      <c r="AV808" s="645">
        <f t="shared" si="14164"/>
        <v>0</v>
      </c>
      <c r="AW808" s="656">
        <f t="shared" si="14165"/>
        <v>0</v>
      </c>
      <c r="AX808" s="591"/>
    </row>
    <row r="809" spans="1:50" s="314" customFormat="1" hidden="1" outlineLevel="1">
      <c r="A809" s="642"/>
      <c r="B809" s="636"/>
      <c r="C809" s="636"/>
      <c r="D809" s="651"/>
      <c r="E809" s="653"/>
      <c r="F809" s="640"/>
      <c r="G809" s="640">
        <f t="shared" si="14206"/>
        <v>1</v>
      </c>
      <c r="H809" s="658">
        <v>0</v>
      </c>
      <c r="I809" s="658">
        <v>0</v>
      </c>
      <c r="J809" s="658">
        <v>0</v>
      </c>
      <c r="K809" s="658">
        <v>0</v>
      </c>
      <c r="L809" s="658">
        <v>0</v>
      </c>
      <c r="M809" s="658">
        <v>0</v>
      </c>
      <c r="N809" s="658">
        <v>0</v>
      </c>
      <c r="O809" s="658">
        <v>0</v>
      </c>
      <c r="P809" s="658">
        <v>0</v>
      </c>
      <c r="Q809" s="658">
        <v>0</v>
      </c>
      <c r="R809" s="658">
        <v>0</v>
      </c>
      <c r="S809" s="658">
        <v>0</v>
      </c>
      <c r="T809" s="658">
        <v>0</v>
      </c>
      <c r="U809" s="658">
        <v>0</v>
      </c>
      <c r="V809" s="658">
        <v>0.03</v>
      </c>
      <c r="W809" s="658">
        <v>0.7</v>
      </c>
      <c r="X809" s="658">
        <v>0.27</v>
      </c>
      <c r="Y809" s="658">
        <v>0</v>
      </c>
      <c r="Z809" s="658">
        <v>0</v>
      </c>
      <c r="AA809" s="658">
        <v>0</v>
      </c>
      <c r="AB809" s="658">
        <v>0</v>
      </c>
      <c r="AC809" s="658">
        <v>0</v>
      </c>
      <c r="AD809" s="658">
        <v>0</v>
      </c>
      <c r="AE809" s="658">
        <v>0</v>
      </c>
      <c r="AF809" s="658">
        <v>0</v>
      </c>
      <c r="AG809" s="658">
        <v>0</v>
      </c>
      <c r="AH809" s="658">
        <v>0</v>
      </c>
      <c r="AI809" s="658">
        <v>0</v>
      </c>
      <c r="AJ809" s="658">
        <v>0</v>
      </c>
      <c r="AK809" s="658">
        <v>0</v>
      </c>
      <c r="AL809" s="658">
        <v>0</v>
      </c>
      <c r="AM809" s="658">
        <v>0</v>
      </c>
      <c r="AN809" s="658">
        <v>0</v>
      </c>
      <c r="AO809" s="658">
        <v>0</v>
      </c>
      <c r="AP809" s="658">
        <v>0</v>
      </c>
      <c r="AQ809" s="658">
        <v>0</v>
      </c>
      <c r="AR809" s="658">
        <v>0</v>
      </c>
      <c r="AS809" s="658">
        <v>0</v>
      </c>
      <c r="AT809" s="658">
        <v>0</v>
      </c>
      <c r="AU809" s="613">
        <f t="shared" si="14166"/>
        <v>1</v>
      </c>
      <c r="AV809" s="645">
        <f t="shared" si="14164"/>
        <v>1</v>
      </c>
      <c r="AW809" s="656" t="e">
        <f t="shared" si="14165"/>
        <v>#DIV/0!</v>
      </c>
      <c r="AX809" s="661"/>
    </row>
    <row r="810" spans="1:50" hidden="1" outlineLevel="1">
      <c r="A810" s="590"/>
      <c r="B810" s="646" t="s">
        <v>305</v>
      </c>
      <c r="C810" s="646" t="s">
        <v>961</v>
      </c>
      <c r="D810" s="647" t="s">
        <v>962</v>
      </c>
      <c r="E810" s="649"/>
      <c r="F810" s="650">
        <v>549923.30264890217</v>
      </c>
      <c r="G810" s="650">
        <f t="shared" si="14206"/>
        <v>549923.30264890217</v>
      </c>
      <c r="H810" s="649">
        <f t="shared" ref="H810" si="14246">+H811*$F810</f>
        <v>0</v>
      </c>
      <c r="I810" s="649">
        <f t="shared" ref="I810" si="14247">+I811*$F810</f>
        <v>0</v>
      </c>
      <c r="J810" s="649">
        <f t="shared" ref="J810" si="14248">+J811*$F810</f>
        <v>0</v>
      </c>
      <c r="K810" s="649">
        <f t="shared" ref="K810" si="14249">+K811*$F810</f>
        <v>0</v>
      </c>
      <c r="L810" s="649">
        <f t="shared" ref="L810" si="14250">+L811*$F810</f>
        <v>0</v>
      </c>
      <c r="M810" s="649">
        <f t="shared" ref="M810" si="14251">+M811*$F810</f>
        <v>0</v>
      </c>
      <c r="N810" s="649">
        <f t="shared" ref="N810" si="14252">+N811*$F810</f>
        <v>0</v>
      </c>
      <c r="O810" s="649">
        <f t="shared" ref="O810" si="14253">+O811*$F810</f>
        <v>0</v>
      </c>
      <c r="P810" s="649">
        <f t="shared" ref="P810" si="14254">+P811*$F810</f>
        <v>0</v>
      </c>
      <c r="Q810" s="649">
        <f t="shared" ref="Q810" si="14255">+Q811*$F810</f>
        <v>0</v>
      </c>
      <c r="R810" s="649">
        <f t="shared" ref="R810" si="14256">+R811*$F810</f>
        <v>0</v>
      </c>
      <c r="S810" s="649">
        <f t="shared" ref="S810" si="14257">+S811*$F810</f>
        <v>0</v>
      </c>
      <c r="T810" s="649">
        <f t="shared" ref="T810" si="14258">+T811*$F810</f>
        <v>0</v>
      </c>
      <c r="U810" s="649">
        <f t="shared" ref="U810" si="14259">+U811*$F810</f>
        <v>0</v>
      </c>
      <c r="V810" s="649">
        <f t="shared" ref="V810" si="14260">+V811*$F810</f>
        <v>0</v>
      </c>
      <c r="W810" s="649">
        <f t="shared" ref="W810" si="14261">+W811*$F810</f>
        <v>214470.08803307186</v>
      </c>
      <c r="X810" s="649">
        <f t="shared" ref="X810" si="14262">+X811*$F810</f>
        <v>335453.21461583034</v>
      </c>
      <c r="Y810" s="649">
        <f t="shared" ref="Y810" si="14263">+Y811*$F810</f>
        <v>0</v>
      </c>
      <c r="Z810" s="649">
        <f t="shared" ref="Z810" si="14264">+Z811*$F810</f>
        <v>0</v>
      </c>
      <c r="AA810" s="649">
        <f t="shared" ref="AA810" si="14265">+AA811*$F810</f>
        <v>0</v>
      </c>
      <c r="AB810" s="649">
        <f t="shared" ref="AB810" si="14266">+AB811*$F810</f>
        <v>0</v>
      </c>
      <c r="AC810" s="649">
        <f t="shared" ref="AC810" si="14267">+AC811*$F810</f>
        <v>0</v>
      </c>
      <c r="AD810" s="649">
        <f t="shared" ref="AD810" si="14268">+AD811*$F810</f>
        <v>0</v>
      </c>
      <c r="AE810" s="649">
        <f t="shared" ref="AE810" si="14269">+AE811*$F810</f>
        <v>0</v>
      </c>
      <c r="AF810" s="649">
        <f t="shared" ref="AF810" si="14270">+AF811*$F810</f>
        <v>0</v>
      </c>
      <c r="AG810" s="649">
        <f t="shared" ref="AG810" si="14271">+AG811*$F810</f>
        <v>0</v>
      </c>
      <c r="AH810" s="649">
        <f t="shared" ref="AH810" si="14272">+AH811*$F810</f>
        <v>0</v>
      </c>
      <c r="AI810" s="649">
        <f t="shared" ref="AI810" si="14273">+AI811*$F810</f>
        <v>0</v>
      </c>
      <c r="AJ810" s="649">
        <f t="shared" ref="AJ810" si="14274">+AJ811*$F810</f>
        <v>0</v>
      </c>
      <c r="AK810" s="649">
        <f t="shared" ref="AK810" si="14275">+AK811*$F810</f>
        <v>0</v>
      </c>
      <c r="AL810" s="649">
        <f t="shared" ref="AL810" si="14276">+AL811*$F810</f>
        <v>0</v>
      </c>
      <c r="AM810" s="649">
        <f t="shared" ref="AM810" si="14277">+AM811*$F810</f>
        <v>0</v>
      </c>
      <c r="AN810" s="649">
        <f t="shared" ref="AN810" si="14278">+AN811*$F810</f>
        <v>0</v>
      </c>
      <c r="AO810" s="649">
        <f t="shared" ref="AO810" si="14279">+AO811*$F810</f>
        <v>0</v>
      </c>
      <c r="AP810" s="649">
        <f t="shared" ref="AP810" si="14280">+AP811*$F810</f>
        <v>0</v>
      </c>
      <c r="AQ810" s="649">
        <f t="shared" ref="AQ810" si="14281">+AQ811*$F810</f>
        <v>0</v>
      </c>
      <c r="AR810" s="649">
        <f t="shared" ref="AR810" si="14282">+AR811*$F810</f>
        <v>0</v>
      </c>
      <c r="AS810" s="649">
        <f t="shared" ref="AS810" si="14283">+AS811*$F810</f>
        <v>0</v>
      </c>
      <c r="AT810" s="649">
        <f t="shared" ref="AT810" si="14284">+AT811*$F810</f>
        <v>0</v>
      </c>
      <c r="AU810" s="613">
        <f t="shared" si="14166"/>
        <v>549923.30264890217</v>
      </c>
      <c r="AV810" s="645">
        <f t="shared" si="14164"/>
        <v>0</v>
      </c>
      <c r="AW810" s="656">
        <f t="shared" si="14165"/>
        <v>0</v>
      </c>
      <c r="AX810" s="591"/>
    </row>
    <row r="811" spans="1:50" s="314" customFormat="1" hidden="1" outlineLevel="1">
      <c r="A811" s="642"/>
      <c r="B811" s="636"/>
      <c r="C811" s="636"/>
      <c r="D811" s="651"/>
      <c r="E811" s="653"/>
      <c r="F811" s="640"/>
      <c r="G811" s="640">
        <f t="shared" si="14206"/>
        <v>1</v>
      </c>
      <c r="H811" s="658">
        <v>0</v>
      </c>
      <c r="I811" s="658">
        <v>0</v>
      </c>
      <c r="J811" s="658">
        <v>0</v>
      </c>
      <c r="K811" s="658">
        <v>0</v>
      </c>
      <c r="L811" s="658">
        <v>0</v>
      </c>
      <c r="M811" s="658">
        <v>0</v>
      </c>
      <c r="N811" s="658">
        <v>0</v>
      </c>
      <c r="O811" s="658">
        <v>0</v>
      </c>
      <c r="P811" s="658">
        <v>0</v>
      </c>
      <c r="Q811" s="658">
        <v>0</v>
      </c>
      <c r="R811" s="658">
        <v>0</v>
      </c>
      <c r="S811" s="658">
        <v>0</v>
      </c>
      <c r="T811" s="658">
        <v>0</v>
      </c>
      <c r="U811" s="658">
        <v>0</v>
      </c>
      <c r="V811" s="658">
        <v>0</v>
      </c>
      <c r="W811" s="658">
        <v>0.39</v>
      </c>
      <c r="X811" s="658">
        <v>0.61</v>
      </c>
      <c r="Y811" s="658">
        <v>0</v>
      </c>
      <c r="Z811" s="658">
        <v>0</v>
      </c>
      <c r="AA811" s="658">
        <v>0</v>
      </c>
      <c r="AB811" s="658">
        <v>0</v>
      </c>
      <c r="AC811" s="658">
        <v>0</v>
      </c>
      <c r="AD811" s="658">
        <v>0</v>
      </c>
      <c r="AE811" s="658">
        <v>0</v>
      </c>
      <c r="AF811" s="658">
        <v>0</v>
      </c>
      <c r="AG811" s="658">
        <v>0</v>
      </c>
      <c r="AH811" s="658">
        <v>0</v>
      </c>
      <c r="AI811" s="658">
        <v>0</v>
      </c>
      <c r="AJ811" s="658">
        <v>0</v>
      </c>
      <c r="AK811" s="658">
        <v>0</v>
      </c>
      <c r="AL811" s="658">
        <v>0</v>
      </c>
      <c r="AM811" s="658">
        <v>0</v>
      </c>
      <c r="AN811" s="658">
        <v>0</v>
      </c>
      <c r="AO811" s="658">
        <v>0</v>
      </c>
      <c r="AP811" s="658">
        <v>0</v>
      </c>
      <c r="AQ811" s="658">
        <v>0</v>
      </c>
      <c r="AR811" s="658">
        <v>0</v>
      </c>
      <c r="AS811" s="658">
        <v>0</v>
      </c>
      <c r="AT811" s="658">
        <v>0</v>
      </c>
      <c r="AU811" s="613">
        <f t="shared" si="14166"/>
        <v>1</v>
      </c>
      <c r="AV811" s="645">
        <f t="shared" si="14164"/>
        <v>1</v>
      </c>
      <c r="AW811" s="656" t="e">
        <f t="shared" si="14165"/>
        <v>#DIV/0!</v>
      </c>
      <c r="AX811" s="661"/>
    </row>
    <row r="812" spans="1:50" hidden="1" outlineLevel="1">
      <c r="A812" s="590"/>
      <c r="B812" s="646" t="s">
        <v>305</v>
      </c>
      <c r="C812" s="646" t="s">
        <v>963</v>
      </c>
      <c r="D812" s="647" t="s">
        <v>964</v>
      </c>
      <c r="E812" s="649"/>
      <c r="F812" s="650">
        <v>549923.30264890217</v>
      </c>
      <c r="G812" s="650">
        <f t="shared" si="14206"/>
        <v>549923.30264890217</v>
      </c>
      <c r="H812" s="649">
        <f t="shared" ref="H812" si="14285">+H813*$F812</f>
        <v>0</v>
      </c>
      <c r="I812" s="649">
        <f t="shared" ref="I812" si="14286">+I813*$F812</f>
        <v>0</v>
      </c>
      <c r="J812" s="649">
        <f t="shared" ref="J812" si="14287">+J813*$F812</f>
        <v>0</v>
      </c>
      <c r="K812" s="649">
        <f t="shared" ref="K812" si="14288">+K813*$F812</f>
        <v>0</v>
      </c>
      <c r="L812" s="649">
        <f t="shared" ref="L812" si="14289">+L813*$F812</f>
        <v>0</v>
      </c>
      <c r="M812" s="649">
        <f t="shared" ref="M812" si="14290">+M813*$F812</f>
        <v>0</v>
      </c>
      <c r="N812" s="649">
        <f t="shared" ref="N812" si="14291">+N813*$F812</f>
        <v>0</v>
      </c>
      <c r="O812" s="649">
        <f t="shared" ref="O812" si="14292">+O813*$F812</f>
        <v>0</v>
      </c>
      <c r="P812" s="649">
        <f t="shared" ref="P812" si="14293">+P813*$F812</f>
        <v>0</v>
      </c>
      <c r="Q812" s="649">
        <f t="shared" ref="Q812" si="14294">+Q813*$F812</f>
        <v>0</v>
      </c>
      <c r="R812" s="649">
        <f t="shared" ref="R812" si="14295">+R813*$F812</f>
        <v>0</v>
      </c>
      <c r="S812" s="649">
        <f t="shared" ref="S812" si="14296">+S813*$F812</f>
        <v>0</v>
      </c>
      <c r="T812" s="649">
        <f t="shared" ref="T812" si="14297">+T813*$F812</f>
        <v>0</v>
      </c>
      <c r="U812" s="649">
        <f t="shared" ref="U812" si="14298">+U813*$F812</f>
        <v>0</v>
      </c>
      <c r="V812" s="649">
        <f t="shared" ref="V812" si="14299">+V813*$F812</f>
        <v>0</v>
      </c>
      <c r="W812" s="649">
        <f t="shared" ref="W812" si="14300">+W813*$F812</f>
        <v>27496.165132445109</v>
      </c>
      <c r="X812" s="649">
        <f t="shared" ref="X812" si="14301">+X813*$F812</f>
        <v>401444.01093369856</v>
      </c>
      <c r="Y812" s="649">
        <f t="shared" ref="Y812" si="14302">+Y813*$F812</f>
        <v>120983.12658275846</v>
      </c>
      <c r="Z812" s="649">
        <f t="shared" ref="Z812" si="14303">+Z813*$F812</f>
        <v>0</v>
      </c>
      <c r="AA812" s="649">
        <f t="shared" ref="AA812" si="14304">+AA813*$F812</f>
        <v>0</v>
      </c>
      <c r="AB812" s="649">
        <f t="shared" ref="AB812" si="14305">+AB813*$F812</f>
        <v>0</v>
      </c>
      <c r="AC812" s="649">
        <f t="shared" ref="AC812" si="14306">+AC813*$F812</f>
        <v>0</v>
      </c>
      <c r="AD812" s="649">
        <f t="shared" ref="AD812" si="14307">+AD813*$F812</f>
        <v>0</v>
      </c>
      <c r="AE812" s="649">
        <f t="shared" ref="AE812" si="14308">+AE813*$F812</f>
        <v>0</v>
      </c>
      <c r="AF812" s="649">
        <f t="shared" ref="AF812" si="14309">+AF813*$F812</f>
        <v>0</v>
      </c>
      <c r="AG812" s="649">
        <f t="shared" ref="AG812" si="14310">+AG813*$F812</f>
        <v>0</v>
      </c>
      <c r="AH812" s="649">
        <f t="shared" ref="AH812" si="14311">+AH813*$F812</f>
        <v>0</v>
      </c>
      <c r="AI812" s="649">
        <f t="shared" ref="AI812" si="14312">+AI813*$F812</f>
        <v>0</v>
      </c>
      <c r="AJ812" s="649">
        <f t="shared" ref="AJ812" si="14313">+AJ813*$F812</f>
        <v>0</v>
      </c>
      <c r="AK812" s="649">
        <f t="shared" ref="AK812" si="14314">+AK813*$F812</f>
        <v>0</v>
      </c>
      <c r="AL812" s="649">
        <f t="shared" ref="AL812" si="14315">+AL813*$F812</f>
        <v>0</v>
      </c>
      <c r="AM812" s="649">
        <f t="shared" ref="AM812" si="14316">+AM813*$F812</f>
        <v>0</v>
      </c>
      <c r="AN812" s="649">
        <f t="shared" ref="AN812" si="14317">+AN813*$F812</f>
        <v>0</v>
      </c>
      <c r="AO812" s="649">
        <f t="shared" ref="AO812" si="14318">+AO813*$F812</f>
        <v>0</v>
      </c>
      <c r="AP812" s="649">
        <f t="shared" ref="AP812" si="14319">+AP813*$F812</f>
        <v>0</v>
      </c>
      <c r="AQ812" s="649">
        <f t="shared" ref="AQ812" si="14320">+AQ813*$F812</f>
        <v>0</v>
      </c>
      <c r="AR812" s="649">
        <f t="shared" ref="AR812" si="14321">+AR813*$F812</f>
        <v>0</v>
      </c>
      <c r="AS812" s="649">
        <f t="shared" ref="AS812" si="14322">+AS813*$F812</f>
        <v>0</v>
      </c>
      <c r="AT812" s="649">
        <f t="shared" ref="AT812" si="14323">+AT813*$F812</f>
        <v>0</v>
      </c>
      <c r="AU812" s="613">
        <f t="shared" si="14166"/>
        <v>549923.30264890217</v>
      </c>
      <c r="AV812" s="645">
        <f t="shared" si="14164"/>
        <v>0</v>
      </c>
      <c r="AW812" s="656">
        <f t="shared" si="14165"/>
        <v>0</v>
      </c>
      <c r="AX812" s="591"/>
    </row>
    <row r="813" spans="1:50" s="314" customFormat="1" hidden="1" outlineLevel="1">
      <c r="A813" s="642"/>
      <c r="B813" s="636"/>
      <c r="C813" s="636"/>
      <c r="D813" s="651"/>
      <c r="E813" s="653"/>
      <c r="F813" s="640"/>
      <c r="G813" s="640">
        <f t="shared" si="14206"/>
        <v>1</v>
      </c>
      <c r="H813" s="658">
        <v>0</v>
      </c>
      <c r="I813" s="658">
        <v>0</v>
      </c>
      <c r="J813" s="658">
        <v>0</v>
      </c>
      <c r="K813" s="658">
        <v>0</v>
      </c>
      <c r="L813" s="658">
        <v>0</v>
      </c>
      <c r="M813" s="658">
        <v>0</v>
      </c>
      <c r="N813" s="658">
        <v>0</v>
      </c>
      <c r="O813" s="658">
        <v>0</v>
      </c>
      <c r="P813" s="658">
        <v>0</v>
      </c>
      <c r="Q813" s="658">
        <v>0</v>
      </c>
      <c r="R813" s="658">
        <v>0</v>
      </c>
      <c r="S813" s="658">
        <v>0</v>
      </c>
      <c r="T813" s="658">
        <v>0</v>
      </c>
      <c r="U813" s="658">
        <v>0</v>
      </c>
      <c r="V813" s="658">
        <v>0</v>
      </c>
      <c r="W813" s="658">
        <v>0.05</v>
      </c>
      <c r="X813" s="658">
        <v>0.73</v>
      </c>
      <c r="Y813" s="658">
        <v>0.21999999999999997</v>
      </c>
      <c r="Z813" s="658">
        <v>0</v>
      </c>
      <c r="AA813" s="658">
        <v>0</v>
      </c>
      <c r="AB813" s="658">
        <v>0</v>
      </c>
      <c r="AC813" s="658">
        <v>0</v>
      </c>
      <c r="AD813" s="658">
        <v>0</v>
      </c>
      <c r="AE813" s="658">
        <v>0</v>
      </c>
      <c r="AF813" s="658">
        <v>0</v>
      </c>
      <c r="AG813" s="658">
        <v>0</v>
      </c>
      <c r="AH813" s="658">
        <v>0</v>
      </c>
      <c r="AI813" s="658">
        <v>0</v>
      </c>
      <c r="AJ813" s="658">
        <v>0</v>
      </c>
      <c r="AK813" s="658">
        <v>0</v>
      </c>
      <c r="AL813" s="658">
        <v>0</v>
      </c>
      <c r="AM813" s="658">
        <v>0</v>
      </c>
      <c r="AN813" s="658">
        <v>0</v>
      </c>
      <c r="AO813" s="658">
        <v>0</v>
      </c>
      <c r="AP813" s="658">
        <v>0</v>
      </c>
      <c r="AQ813" s="658">
        <v>0</v>
      </c>
      <c r="AR813" s="658">
        <v>0</v>
      </c>
      <c r="AS813" s="658">
        <v>0</v>
      </c>
      <c r="AT813" s="658">
        <v>0</v>
      </c>
      <c r="AU813" s="613">
        <f t="shared" si="14166"/>
        <v>1</v>
      </c>
      <c r="AV813" s="645">
        <f t="shared" si="14164"/>
        <v>1</v>
      </c>
      <c r="AW813" s="656" t="e">
        <f t="shared" si="14165"/>
        <v>#DIV/0!</v>
      </c>
      <c r="AX813" s="661"/>
    </row>
    <row r="814" spans="1:50" hidden="1" outlineLevel="1">
      <c r="A814" s="590"/>
      <c r="B814" s="646" t="s">
        <v>305</v>
      </c>
      <c r="C814" s="646" t="s">
        <v>965</v>
      </c>
      <c r="D814" s="647" t="s">
        <v>966</v>
      </c>
      <c r="E814" s="649"/>
      <c r="F814" s="650">
        <v>549923.30264890217</v>
      </c>
      <c r="G814" s="650">
        <f t="shared" si="14206"/>
        <v>549923.30264890217</v>
      </c>
      <c r="H814" s="649">
        <f t="shared" ref="H814" si="14324">+H815*$F814</f>
        <v>0</v>
      </c>
      <c r="I814" s="649">
        <f t="shared" ref="I814" si="14325">+I815*$F814</f>
        <v>0</v>
      </c>
      <c r="J814" s="649">
        <f t="shared" ref="J814" si="14326">+J815*$F814</f>
        <v>0</v>
      </c>
      <c r="K814" s="649">
        <f t="shared" ref="K814" si="14327">+K815*$F814</f>
        <v>0</v>
      </c>
      <c r="L814" s="649">
        <f t="shared" ref="L814" si="14328">+L815*$F814</f>
        <v>0</v>
      </c>
      <c r="M814" s="649">
        <f t="shared" ref="M814" si="14329">+M815*$F814</f>
        <v>0</v>
      </c>
      <c r="N814" s="649">
        <f t="shared" ref="N814" si="14330">+N815*$F814</f>
        <v>0</v>
      </c>
      <c r="O814" s="649">
        <f t="shared" ref="O814" si="14331">+O815*$F814</f>
        <v>0</v>
      </c>
      <c r="P814" s="649">
        <f t="shared" ref="P814" si="14332">+P815*$F814</f>
        <v>0</v>
      </c>
      <c r="Q814" s="649">
        <f t="shared" ref="Q814" si="14333">+Q815*$F814</f>
        <v>0</v>
      </c>
      <c r="R814" s="649">
        <f t="shared" ref="R814" si="14334">+R815*$F814</f>
        <v>0</v>
      </c>
      <c r="S814" s="649">
        <f t="shared" ref="S814" si="14335">+S815*$F814</f>
        <v>0</v>
      </c>
      <c r="T814" s="649">
        <f t="shared" ref="T814" si="14336">+T815*$F814</f>
        <v>0</v>
      </c>
      <c r="U814" s="649">
        <f t="shared" ref="U814" si="14337">+U815*$F814</f>
        <v>0</v>
      </c>
      <c r="V814" s="649">
        <f t="shared" ref="V814" si="14338">+V815*$F814</f>
        <v>0</v>
      </c>
      <c r="W814" s="649">
        <f t="shared" ref="W814" si="14339">+W815*$F814</f>
        <v>0</v>
      </c>
      <c r="X814" s="649">
        <f t="shared" ref="X814" si="14340">+X815*$F814</f>
        <v>236467.02013902794</v>
      </c>
      <c r="Y814" s="649">
        <f t="shared" ref="Y814" si="14341">+Y815*$F814</f>
        <v>313456.28250987426</v>
      </c>
      <c r="Z814" s="649">
        <f t="shared" ref="Z814" si="14342">+Z815*$F814</f>
        <v>0</v>
      </c>
      <c r="AA814" s="649">
        <f t="shared" ref="AA814" si="14343">+AA815*$F814</f>
        <v>0</v>
      </c>
      <c r="AB814" s="649">
        <f t="shared" ref="AB814" si="14344">+AB815*$F814</f>
        <v>0</v>
      </c>
      <c r="AC814" s="649">
        <f t="shared" ref="AC814" si="14345">+AC815*$F814</f>
        <v>0</v>
      </c>
      <c r="AD814" s="649">
        <f t="shared" ref="AD814" si="14346">+AD815*$F814</f>
        <v>0</v>
      </c>
      <c r="AE814" s="649">
        <f t="shared" ref="AE814" si="14347">+AE815*$F814</f>
        <v>0</v>
      </c>
      <c r="AF814" s="649">
        <f t="shared" ref="AF814" si="14348">+AF815*$F814</f>
        <v>0</v>
      </c>
      <c r="AG814" s="649">
        <f t="shared" ref="AG814" si="14349">+AG815*$F814</f>
        <v>0</v>
      </c>
      <c r="AH814" s="649">
        <f t="shared" ref="AH814" si="14350">+AH815*$F814</f>
        <v>0</v>
      </c>
      <c r="AI814" s="649">
        <f t="shared" ref="AI814" si="14351">+AI815*$F814</f>
        <v>0</v>
      </c>
      <c r="AJ814" s="649">
        <f t="shared" ref="AJ814" si="14352">+AJ815*$F814</f>
        <v>0</v>
      </c>
      <c r="AK814" s="649">
        <f t="shared" ref="AK814" si="14353">+AK815*$F814</f>
        <v>0</v>
      </c>
      <c r="AL814" s="649">
        <f t="shared" ref="AL814" si="14354">+AL815*$F814</f>
        <v>0</v>
      </c>
      <c r="AM814" s="649">
        <f t="shared" ref="AM814" si="14355">+AM815*$F814</f>
        <v>0</v>
      </c>
      <c r="AN814" s="649">
        <f t="shared" ref="AN814" si="14356">+AN815*$F814</f>
        <v>0</v>
      </c>
      <c r="AO814" s="649">
        <f t="shared" ref="AO814" si="14357">+AO815*$F814</f>
        <v>0</v>
      </c>
      <c r="AP814" s="649">
        <f t="shared" ref="AP814" si="14358">+AP815*$F814</f>
        <v>0</v>
      </c>
      <c r="AQ814" s="649">
        <f t="shared" ref="AQ814" si="14359">+AQ815*$F814</f>
        <v>0</v>
      </c>
      <c r="AR814" s="649">
        <f t="shared" ref="AR814" si="14360">+AR815*$F814</f>
        <v>0</v>
      </c>
      <c r="AS814" s="649">
        <f t="shared" ref="AS814" si="14361">+AS815*$F814</f>
        <v>0</v>
      </c>
      <c r="AT814" s="649">
        <f t="shared" ref="AT814" si="14362">+AT815*$F814</f>
        <v>0</v>
      </c>
      <c r="AU814" s="613">
        <f t="shared" si="14166"/>
        <v>549923.30264890217</v>
      </c>
      <c r="AV814" s="645">
        <f t="shared" si="14164"/>
        <v>0</v>
      </c>
      <c r="AW814" s="656">
        <f t="shared" si="14165"/>
        <v>0</v>
      </c>
      <c r="AX814" s="591"/>
    </row>
    <row r="815" spans="1:50" s="314" customFormat="1" hidden="1" outlineLevel="1">
      <c r="A815" s="642"/>
      <c r="B815" s="636"/>
      <c r="C815" s="636"/>
      <c r="D815" s="651"/>
      <c r="E815" s="653"/>
      <c r="F815" s="640"/>
      <c r="G815" s="640">
        <f t="shared" si="14206"/>
        <v>1</v>
      </c>
      <c r="H815" s="658">
        <v>0</v>
      </c>
      <c r="I815" s="658">
        <v>0</v>
      </c>
      <c r="J815" s="658">
        <v>0</v>
      </c>
      <c r="K815" s="658">
        <v>0</v>
      </c>
      <c r="L815" s="658">
        <v>0</v>
      </c>
      <c r="M815" s="658">
        <v>0</v>
      </c>
      <c r="N815" s="658">
        <v>0</v>
      </c>
      <c r="O815" s="658">
        <v>0</v>
      </c>
      <c r="P815" s="658">
        <v>0</v>
      </c>
      <c r="Q815" s="658">
        <v>0</v>
      </c>
      <c r="R815" s="658">
        <v>0</v>
      </c>
      <c r="S815" s="658">
        <v>0</v>
      </c>
      <c r="T815" s="658">
        <v>0</v>
      </c>
      <c r="U815" s="658">
        <v>0</v>
      </c>
      <c r="V815" s="658">
        <v>0</v>
      </c>
      <c r="W815" s="658">
        <v>0</v>
      </c>
      <c r="X815" s="658">
        <v>0.43</v>
      </c>
      <c r="Y815" s="658">
        <v>0.57000000000000006</v>
      </c>
      <c r="Z815" s="658">
        <v>0</v>
      </c>
      <c r="AA815" s="658">
        <v>0</v>
      </c>
      <c r="AB815" s="658">
        <v>0</v>
      </c>
      <c r="AC815" s="658">
        <v>0</v>
      </c>
      <c r="AD815" s="658">
        <v>0</v>
      </c>
      <c r="AE815" s="658">
        <v>0</v>
      </c>
      <c r="AF815" s="658">
        <v>0</v>
      </c>
      <c r="AG815" s="658">
        <v>0</v>
      </c>
      <c r="AH815" s="658">
        <v>0</v>
      </c>
      <c r="AI815" s="658">
        <v>0</v>
      </c>
      <c r="AJ815" s="658">
        <v>0</v>
      </c>
      <c r="AK815" s="658">
        <v>0</v>
      </c>
      <c r="AL815" s="658">
        <v>0</v>
      </c>
      <c r="AM815" s="658">
        <v>0</v>
      </c>
      <c r="AN815" s="658">
        <v>0</v>
      </c>
      <c r="AO815" s="658">
        <v>0</v>
      </c>
      <c r="AP815" s="658">
        <v>0</v>
      </c>
      <c r="AQ815" s="658">
        <v>0</v>
      </c>
      <c r="AR815" s="658">
        <v>0</v>
      </c>
      <c r="AS815" s="658">
        <v>0</v>
      </c>
      <c r="AT815" s="658">
        <v>0</v>
      </c>
      <c r="AU815" s="613">
        <f t="shared" si="14166"/>
        <v>1</v>
      </c>
      <c r="AV815" s="645">
        <f t="shared" si="14164"/>
        <v>1</v>
      </c>
      <c r="AW815" s="656" t="e">
        <f t="shared" si="14165"/>
        <v>#DIV/0!</v>
      </c>
      <c r="AX815" s="661"/>
    </row>
    <row r="816" spans="1:50" hidden="1" outlineLevel="1">
      <c r="A816" s="590"/>
      <c r="B816" s="646" t="s">
        <v>305</v>
      </c>
      <c r="C816" s="646" t="s">
        <v>967</v>
      </c>
      <c r="D816" s="647" t="s">
        <v>968</v>
      </c>
      <c r="E816" s="649"/>
      <c r="F816" s="650">
        <v>374139.09653975791</v>
      </c>
      <c r="G816" s="650">
        <f t="shared" si="14206"/>
        <v>374139.09653975791</v>
      </c>
      <c r="H816" s="649">
        <f t="shared" ref="H816" si="14363">+H817*$F816</f>
        <v>0</v>
      </c>
      <c r="I816" s="649">
        <f t="shared" ref="I816" si="14364">+I817*$F816</f>
        <v>0</v>
      </c>
      <c r="J816" s="649">
        <f t="shared" ref="J816" si="14365">+J817*$F816</f>
        <v>0</v>
      </c>
      <c r="K816" s="649">
        <f t="shared" ref="K816" si="14366">+K817*$F816</f>
        <v>0</v>
      </c>
      <c r="L816" s="649">
        <f t="shared" ref="L816" si="14367">+L817*$F816</f>
        <v>0</v>
      </c>
      <c r="M816" s="649">
        <f t="shared" ref="M816" si="14368">+M817*$F816</f>
        <v>0</v>
      </c>
      <c r="N816" s="649">
        <f t="shared" ref="N816" si="14369">+N817*$F816</f>
        <v>0</v>
      </c>
      <c r="O816" s="649">
        <f t="shared" ref="O816" si="14370">+O817*$F816</f>
        <v>0</v>
      </c>
      <c r="P816" s="649">
        <f t="shared" ref="P816" si="14371">+P817*$F816</f>
        <v>0</v>
      </c>
      <c r="Q816" s="649">
        <f t="shared" ref="Q816" si="14372">+Q817*$F816</f>
        <v>0</v>
      </c>
      <c r="R816" s="649">
        <f t="shared" ref="R816" si="14373">+R817*$F816</f>
        <v>0</v>
      </c>
      <c r="S816" s="649">
        <f t="shared" ref="S816" si="14374">+S817*$F816</f>
        <v>0</v>
      </c>
      <c r="T816" s="649">
        <f t="shared" ref="T816" si="14375">+T817*$F816</f>
        <v>0</v>
      </c>
      <c r="U816" s="649">
        <f t="shared" ref="U816" si="14376">+U817*$F816</f>
        <v>0</v>
      </c>
      <c r="V816" s="649">
        <f t="shared" ref="V816" si="14377">+V817*$F816</f>
        <v>0</v>
      </c>
      <c r="W816" s="649">
        <f t="shared" ref="W816" si="14378">+W817*$F816</f>
        <v>0</v>
      </c>
      <c r="X816" s="649">
        <f t="shared" ref="X816" si="14379">+X817*$F816</f>
        <v>33672.51868857821</v>
      </c>
      <c r="Y816" s="649">
        <f t="shared" ref="Y816" si="14380">+Y817*$F816</f>
        <v>246931.80371624025</v>
      </c>
      <c r="Z816" s="649">
        <f t="shared" ref="Z816" si="14381">+Z817*$F816</f>
        <v>93534.774134939478</v>
      </c>
      <c r="AA816" s="649">
        <f t="shared" ref="AA816" si="14382">+AA817*$F816</f>
        <v>0</v>
      </c>
      <c r="AB816" s="649">
        <f t="shared" ref="AB816" si="14383">+AB817*$F816</f>
        <v>0</v>
      </c>
      <c r="AC816" s="649">
        <f t="shared" ref="AC816" si="14384">+AC817*$F816</f>
        <v>0</v>
      </c>
      <c r="AD816" s="649">
        <f t="shared" ref="AD816" si="14385">+AD817*$F816</f>
        <v>0</v>
      </c>
      <c r="AE816" s="649">
        <f t="shared" ref="AE816" si="14386">+AE817*$F816</f>
        <v>0</v>
      </c>
      <c r="AF816" s="649">
        <f t="shared" ref="AF816" si="14387">+AF817*$F816</f>
        <v>0</v>
      </c>
      <c r="AG816" s="649">
        <f t="shared" ref="AG816" si="14388">+AG817*$F816</f>
        <v>0</v>
      </c>
      <c r="AH816" s="649">
        <f t="shared" ref="AH816" si="14389">+AH817*$F816</f>
        <v>0</v>
      </c>
      <c r="AI816" s="649">
        <f t="shared" ref="AI816" si="14390">+AI817*$F816</f>
        <v>0</v>
      </c>
      <c r="AJ816" s="649">
        <f t="shared" ref="AJ816" si="14391">+AJ817*$F816</f>
        <v>0</v>
      </c>
      <c r="AK816" s="649">
        <f t="shared" ref="AK816" si="14392">+AK817*$F816</f>
        <v>0</v>
      </c>
      <c r="AL816" s="649">
        <f t="shared" ref="AL816" si="14393">+AL817*$F816</f>
        <v>0</v>
      </c>
      <c r="AM816" s="649">
        <f t="shared" ref="AM816" si="14394">+AM817*$F816</f>
        <v>0</v>
      </c>
      <c r="AN816" s="649">
        <f t="shared" ref="AN816" si="14395">+AN817*$F816</f>
        <v>0</v>
      </c>
      <c r="AO816" s="649">
        <f t="shared" ref="AO816" si="14396">+AO817*$F816</f>
        <v>0</v>
      </c>
      <c r="AP816" s="649">
        <f t="shared" ref="AP816" si="14397">+AP817*$F816</f>
        <v>0</v>
      </c>
      <c r="AQ816" s="649">
        <f t="shared" ref="AQ816" si="14398">+AQ817*$F816</f>
        <v>0</v>
      </c>
      <c r="AR816" s="649">
        <f t="shared" ref="AR816" si="14399">+AR817*$F816</f>
        <v>0</v>
      </c>
      <c r="AS816" s="649">
        <f t="shared" ref="AS816" si="14400">+AS817*$F816</f>
        <v>0</v>
      </c>
      <c r="AT816" s="649">
        <f t="shared" ref="AT816" si="14401">+AT817*$F816</f>
        <v>0</v>
      </c>
      <c r="AU816" s="613">
        <f t="shared" si="14166"/>
        <v>374139.09653975791</v>
      </c>
      <c r="AV816" s="645">
        <f t="shared" si="14164"/>
        <v>0</v>
      </c>
      <c r="AW816" s="656">
        <f t="shared" si="14165"/>
        <v>0</v>
      </c>
      <c r="AX816" s="591"/>
    </row>
    <row r="817" spans="1:50" s="314" customFormat="1" hidden="1" outlineLevel="1">
      <c r="A817" s="642"/>
      <c r="B817" s="636"/>
      <c r="C817" s="636"/>
      <c r="D817" s="651"/>
      <c r="E817" s="653"/>
      <c r="F817" s="640"/>
      <c r="G817" s="640">
        <f t="shared" si="14206"/>
        <v>1</v>
      </c>
      <c r="H817" s="658">
        <v>0</v>
      </c>
      <c r="I817" s="658">
        <v>0</v>
      </c>
      <c r="J817" s="658">
        <v>0</v>
      </c>
      <c r="K817" s="658">
        <v>0</v>
      </c>
      <c r="L817" s="658">
        <v>0</v>
      </c>
      <c r="M817" s="658">
        <v>0</v>
      </c>
      <c r="N817" s="658">
        <v>0</v>
      </c>
      <c r="O817" s="658">
        <v>0</v>
      </c>
      <c r="P817" s="658">
        <v>0</v>
      </c>
      <c r="Q817" s="658">
        <v>0</v>
      </c>
      <c r="R817" s="658">
        <v>0</v>
      </c>
      <c r="S817" s="658">
        <v>0</v>
      </c>
      <c r="T817" s="658">
        <v>0</v>
      </c>
      <c r="U817" s="658">
        <v>0</v>
      </c>
      <c r="V817" s="658">
        <v>0</v>
      </c>
      <c r="W817" s="658">
        <v>0</v>
      </c>
      <c r="X817" s="658">
        <v>0.09</v>
      </c>
      <c r="Y817" s="658">
        <v>0.66</v>
      </c>
      <c r="Z817" s="658">
        <v>0.25</v>
      </c>
      <c r="AA817" s="658">
        <v>0</v>
      </c>
      <c r="AB817" s="658">
        <v>0</v>
      </c>
      <c r="AC817" s="658">
        <v>0</v>
      </c>
      <c r="AD817" s="658">
        <v>0</v>
      </c>
      <c r="AE817" s="658">
        <v>0</v>
      </c>
      <c r="AF817" s="658">
        <v>0</v>
      </c>
      <c r="AG817" s="658">
        <v>0</v>
      </c>
      <c r="AH817" s="658">
        <v>0</v>
      </c>
      <c r="AI817" s="658">
        <v>0</v>
      </c>
      <c r="AJ817" s="658">
        <v>0</v>
      </c>
      <c r="AK817" s="658">
        <v>0</v>
      </c>
      <c r="AL817" s="658">
        <v>0</v>
      </c>
      <c r="AM817" s="658">
        <v>0</v>
      </c>
      <c r="AN817" s="658">
        <v>0</v>
      </c>
      <c r="AO817" s="658">
        <v>0</v>
      </c>
      <c r="AP817" s="658">
        <v>0</v>
      </c>
      <c r="AQ817" s="658">
        <v>0</v>
      </c>
      <c r="AR817" s="658">
        <v>0</v>
      </c>
      <c r="AS817" s="658">
        <v>0</v>
      </c>
      <c r="AT817" s="658">
        <v>0</v>
      </c>
      <c r="AU817" s="613">
        <f t="shared" si="14166"/>
        <v>1</v>
      </c>
      <c r="AV817" s="645">
        <f t="shared" si="14164"/>
        <v>1</v>
      </c>
      <c r="AW817" s="656" t="e">
        <f t="shared" si="14165"/>
        <v>#DIV/0!</v>
      </c>
      <c r="AX817" s="661"/>
    </row>
    <row r="818" spans="1:50" hidden="1" outlineLevel="1">
      <c r="A818" s="590"/>
      <c r="B818" s="646" t="s">
        <v>305</v>
      </c>
      <c r="C818" s="646" t="s">
        <v>969</v>
      </c>
      <c r="D818" s="647" t="s">
        <v>970</v>
      </c>
      <c r="E818" s="649"/>
      <c r="F818" s="650">
        <v>374139.09653975791</v>
      </c>
      <c r="G818" s="650">
        <f t="shared" si="14206"/>
        <v>374139.09653975791</v>
      </c>
      <c r="H818" s="649">
        <f t="shared" ref="H818" si="14402">+H819*$F818</f>
        <v>0</v>
      </c>
      <c r="I818" s="649">
        <f t="shared" ref="I818" si="14403">+I819*$F818</f>
        <v>0</v>
      </c>
      <c r="J818" s="649">
        <f t="shared" ref="J818" si="14404">+J819*$F818</f>
        <v>0</v>
      </c>
      <c r="K818" s="649">
        <f t="shared" ref="K818" si="14405">+K819*$F818</f>
        <v>0</v>
      </c>
      <c r="L818" s="649">
        <f t="shared" ref="L818" si="14406">+L819*$F818</f>
        <v>0</v>
      </c>
      <c r="M818" s="649">
        <f t="shared" ref="M818" si="14407">+M819*$F818</f>
        <v>0</v>
      </c>
      <c r="N818" s="649">
        <f t="shared" ref="N818" si="14408">+N819*$F818</f>
        <v>0</v>
      </c>
      <c r="O818" s="649">
        <f t="shared" ref="O818" si="14409">+O819*$F818</f>
        <v>0</v>
      </c>
      <c r="P818" s="649">
        <f t="shared" ref="P818" si="14410">+P819*$F818</f>
        <v>0</v>
      </c>
      <c r="Q818" s="649">
        <f t="shared" ref="Q818" si="14411">+Q819*$F818</f>
        <v>0</v>
      </c>
      <c r="R818" s="649">
        <f t="shared" ref="R818" si="14412">+R819*$F818</f>
        <v>0</v>
      </c>
      <c r="S818" s="649">
        <f t="shared" ref="S818" si="14413">+S819*$F818</f>
        <v>0</v>
      </c>
      <c r="T818" s="649">
        <f t="shared" ref="T818" si="14414">+T819*$F818</f>
        <v>0</v>
      </c>
      <c r="U818" s="649">
        <f t="shared" ref="U818" si="14415">+U819*$F818</f>
        <v>0</v>
      </c>
      <c r="V818" s="649">
        <f t="shared" ref="V818" si="14416">+V819*$F818</f>
        <v>0</v>
      </c>
      <c r="W818" s="649">
        <f t="shared" ref="W818" si="14417">+W819*$F818</f>
        <v>0</v>
      </c>
      <c r="X818" s="649">
        <f t="shared" ref="X818" si="14418">+X819*$F818</f>
        <v>0</v>
      </c>
      <c r="Y818" s="649">
        <f t="shared" ref="Y818" si="14419">+Y819*$F818</f>
        <v>153397.02958130074</v>
      </c>
      <c r="Z818" s="649">
        <f t="shared" ref="Z818" si="14420">+Z819*$F818</f>
        <v>220742.0669584572</v>
      </c>
      <c r="AA818" s="649">
        <f t="shared" ref="AA818" si="14421">+AA819*$F818</f>
        <v>0</v>
      </c>
      <c r="AB818" s="649">
        <f t="shared" ref="AB818" si="14422">+AB819*$F818</f>
        <v>0</v>
      </c>
      <c r="AC818" s="649">
        <f t="shared" ref="AC818" si="14423">+AC819*$F818</f>
        <v>0</v>
      </c>
      <c r="AD818" s="649">
        <f t="shared" ref="AD818" si="14424">+AD819*$F818</f>
        <v>0</v>
      </c>
      <c r="AE818" s="649">
        <f t="shared" ref="AE818" si="14425">+AE819*$F818</f>
        <v>0</v>
      </c>
      <c r="AF818" s="649">
        <f t="shared" ref="AF818" si="14426">+AF819*$F818</f>
        <v>0</v>
      </c>
      <c r="AG818" s="649">
        <f t="shared" ref="AG818" si="14427">+AG819*$F818</f>
        <v>0</v>
      </c>
      <c r="AH818" s="649">
        <f t="shared" ref="AH818" si="14428">+AH819*$F818</f>
        <v>0</v>
      </c>
      <c r="AI818" s="649">
        <f t="shared" ref="AI818" si="14429">+AI819*$F818</f>
        <v>0</v>
      </c>
      <c r="AJ818" s="649">
        <f t="shared" ref="AJ818" si="14430">+AJ819*$F818</f>
        <v>0</v>
      </c>
      <c r="AK818" s="649">
        <f t="shared" ref="AK818" si="14431">+AK819*$F818</f>
        <v>0</v>
      </c>
      <c r="AL818" s="649">
        <f t="shared" ref="AL818" si="14432">+AL819*$F818</f>
        <v>0</v>
      </c>
      <c r="AM818" s="649">
        <f t="shared" ref="AM818" si="14433">+AM819*$F818</f>
        <v>0</v>
      </c>
      <c r="AN818" s="649">
        <f t="shared" ref="AN818" si="14434">+AN819*$F818</f>
        <v>0</v>
      </c>
      <c r="AO818" s="649">
        <f t="shared" ref="AO818" si="14435">+AO819*$F818</f>
        <v>0</v>
      </c>
      <c r="AP818" s="649">
        <f t="shared" ref="AP818" si="14436">+AP819*$F818</f>
        <v>0</v>
      </c>
      <c r="AQ818" s="649">
        <f t="shared" ref="AQ818" si="14437">+AQ819*$F818</f>
        <v>0</v>
      </c>
      <c r="AR818" s="649">
        <f t="shared" ref="AR818" si="14438">+AR819*$F818</f>
        <v>0</v>
      </c>
      <c r="AS818" s="649">
        <f t="shared" ref="AS818" si="14439">+AS819*$F818</f>
        <v>0</v>
      </c>
      <c r="AT818" s="649">
        <f t="shared" ref="AT818" si="14440">+AT819*$F818</f>
        <v>0</v>
      </c>
      <c r="AU818" s="613">
        <f t="shared" si="14166"/>
        <v>374139.09653975791</v>
      </c>
      <c r="AV818" s="645">
        <f t="shared" si="14164"/>
        <v>0</v>
      </c>
      <c r="AW818" s="656">
        <f t="shared" si="14165"/>
        <v>0</v>
      </c>
      <c r="AX818" s="591"/>
    </row>
    <row r="819" spans="1:50" s="314" customFormat="1" hidden="1" outlineLevel="1">
      <c r="A819" s="642"/>
      <c r="B819" s="636"/>
      <c r="C819" s="636"/>
      <c r="D819" s="651"/>
      <c r="E819" s="653"/>
      <c r="F819" s="640"/>
      <c r="G819" s="640">
        <f t="shared" si="14206"/>
        <v>1</v>
      </c>
      <c r="H819" s="658">
        <v>0</v>
      </c>
      <c r="I819" s="658">
        <v>0</v>
      </c>
      <c r="J819" s="658">
        <v>0</v>
      </c>
      <c r="K819" s="658">
        <v>0</v>
      </c>
      <c r="L819" s="658">
        <v>0</v>
      </c>
      <c r="M819" s="658">
        <v>0</v>
      </c>
      <c r="N819" s="658">
        <v>0</v>
      </c>
      <c r="O819" s="658">
        <v>0</v>
      </c>
      <c r="P819" s="658">
        <v>0</v>
      </c>
      <c r="Q819" s="658">
        <v>0</v>
      </c>
      <c r="R819" s="658">
        <v>0</v>
      </c>
      <c r="S819" s="658">
        <v>0</v>
      </c>
      <c r="T819" s="658">
        <v>0</v>
      </c>
      <c r="U819" s="658">
        <v>0</v>
      </c>
      <c r="V819" s="658">
        <v>0</v>
      </c>
      <c r="W819" s="658">
        <v>0</v>
      </c>
      <c r="X819" s="658">
        <v>0</v>
      </c>
      <c r="Y819" s="658">
        <v>0.41</v>
      </c>
      <c r="Z819" s="658">
        <v>0.59000000000000008</v>
      </c>
      <c r="AA819" s="658">
        <v>0</v>
      </c>
      <c r="AB819" s="658">
        <v>0</v>
      </c>
      <c r="AC819" s="658">
        <v>0</v>
      </c>
      <c r="AD819" s="658">
        <v>0</v>
      </c>
      <c r="AE819" s="658">
        <v>0</v>
      </c>
      <c r="AF819" s="658">
        <v>0</v>
      </c>
      <c r="AG819" s="658">
        <v>0</v>
      </c>
      <c r="AH819" s="658">
        <v>0</v>
      </c>
      <c r="AI819" s="658">
        <v>0</v>
      </c>
      <c r="AJ819" s="658">
        <v>0</v>
      </c>
      <c r="AK819" s="658">
        <v>0</v>
      </c>
      <c r="AL819" s="658">
        <v>0</v>
      </c>
      <c r="AM819" s="658">
        <v>0</v>
      </c>
      <c r="AN819" s="658">
        <v>0</v>
      </c>
      <c r="AO819" s="658">
        <v>0</v>
      </c>
      <c r="AP819" s="658">
        <v>0</v>
      </c>
      <c r="AQ819" s="658">
        <v>0</v>
      </c>
      <c r="AR819" s="658">
        <v>0</v>
      </c>
      <c r="AS819" s="658">
        <v>0</v>
      </c>
      <c r="AT819" s="658">
        <v>0</v>
      </c>
      <c r="AU819" s="613">
        <f t="shared" si="14166"/>
        <v>1</v>
      </c>
      <c r="AV819" s="645">
        <f t="shared" si="14164"/>
        <v>1</v>
      </c>
      <c r="AW819" s="656" t="e">
        <f t="shared" si="14165"/>
        <v>#DIV/0!</v>
      </c>
      <c r="AX819" s="661"/>
    </row>
    <row r="820" spans="1:50" hidden="1" outlineLevel="1">
      <c r="A820" s="590"/>
      <c r="B820" s="646" t="s">
        <v>305</v>
      </c>
      <c r="C820" s="646" t="s">
        <v>971</v>
      </c>
      <c r="D820" s="647" t="s">
        <v>972</v>
      </c>
      <c r="E820" s="649"/>
      <c r="F820" s="650">
        <v>374139.09653975791</v>
      </c>
      <c r="G820" s="650">
        <f t="shared" si="14206"/>
        <v>374139.09653975791</v>
      </c>
      <c r="H820" s="649">
        <f t="shared" ref="H820" si="14441">+H821*$F820</f>
        <v>0</v>
      </c>
      <c r="I820" s="649">
        <f t="shared" ref="I820" si="14442">+I821*$F820</f>
        <v>0</v>
      </c>
      <c r="J820" s="649">
        <f t="shared" ref="J820" si="14443">+J821*$F820</f>
        <v>0</v>
      </c>
      <c r="K820" s="649">
        <f t="shared" ref="K820" si="14444">+K821*$F820</f>
        <v>0</v>
      </c>
      <c r="L820" s="649">
        <f t="shared" ref="L820" si="14445">+L821*$F820</f>
        <v>0</v>
      </c>
      <c r="M820" s="649">
        <f t="shared" ref="M820" si="14446">+M821*$F820</f>
        <v>0</v>
      </c>
      <c r="N820" s="649">
        <f t="shared" ref="N820" si="14447">+N821*$F820</f>
        <v>0</v>
      </c>
      <c r="O820" s="649">
        <f t="shared" ref="O820" si="14448">+O821*$F820</f>
        <v>0</v>
      </c>
      <c r="P820" s="649">
        <f t="shared" ref="P820" si="14449">+P821*$F820</f>
        <v>0</v>
      </c>
      <c r="Q820" s="649">
        <f t="shared" ref="Q820" si="14450">+Q821*$F820</f>
        <v>0</v>
      </c>
      <c r="R820" s="649">
        <f t="shared" ref="R820" si="14451">+R821*$F820</f>
        <v>0</v>
      </c>
      <c r="S820" s="649">
        <f t="shared" ref="S820" si="14452">+S821*$F820</f>
        <v>0</v>
      </c>
      <c r="T820" s="649">
        <f t="shared" ref="T820" si="14453">+T821*$F820</f>
        <v>0</v>
      </c>
      <c r="U820" s="649">
        <f t="shared" ref="U820" si="14454">+U821*$F820</f>
        <v>0</v>
      </c>
      <c r="V820" s="649">
        <f t="shared" ref="V820" si="14455">+V821*$F820</f>
        <v>0</v>
      </c>
      <c r="W820" s="649">
        <f t="shared" ref="W820" si="14456">+W821*$F820</f>
        <v>0</v>
      </c>
      <c r="X820" s="649">
        <f t="shared" ref="X820" si="14457">+X821*$F820</f>
        <v>0</v>
      </c>
      <c r="Y820" s="649">
        <f t="shared" ref="Y820" si="14458">+Y821*$F820</f>
        <v>0</v>
      </c>
      <c r="Z820" s="649">
        <f t="shared" ref="Z820" si="14459">+Z821*$F820</f>
        <v>231966.2398546499</v>
      </c>
      <c r="AA820" s="649">
        <f t="shared" ref="AA820" si="14460">+AA821*$F820</f>
        <v>142172.85668510801</v>
      </c>
      <c r="AB820" s="649">
        <f t="shared" ref="AB820" si="14461">+AB821*$F820</f>
        <v>0</v>
      </c>
      <c r="AC820" s="649">
        <f t="shared" ref="AC820" si="14462">+AC821*$F820</f>
        <v>0</v>
      </c>
      <c r="AD820" s="649">
        <f t="shared" ref="AD820" si="14463">+AD821*$F820</f>
        <v>0</v>
      </c>
      <c r="AE820" s="649">
        <f t="shared" ref="AE820" si="14464">+AE821*$F820</f>
        <v>0</v>
      </c>
      <c r="AF820" s="649">
        <f t="shared" ref="AF820" si="14465">+AF821*$F820</f>
        <v>0</v>
      </c>
      <c r="AG820" s="649">
        <f t="shared" ref="AG820" si="14466">+AG821*$F820</f>
        <v>0</v>
      </c>
      <c r="AH820" s="649">
        <f t="shared" ref="AH820" si="14467">+AH821*$F820</f>
        <v>0</v>
      </c>
      <c r="AI820" s="649">
        <f t="shared" ref="AI820" si="14468">+AI821*$F820</f>
        <v>0</v>
      </c>
      <c r="AJ820" s="649">
        <f t="shared" ref="AJ820" si="14469">+AJ821*$F820</f>
        <v>0</v>
      </c>
      <c r="AK820" s="649">
        <f t="shared" ref="AK820" si="14470">+AK821*$F820</f>
        <v>0</v>
      </c>
      <c r="AL820" s="649">
        <f t="shared" ref="AL820" si="14471">+AL821*$F820</f>
        <v>0</v>
      </c>
      <c r="AM820" s="649">
        <f t="shared" ref="AM820" si="14472">+AM821*$F820</f>
        <v>0</v>
      </c>
      <c r="AN820" s="649">
        <f t="shared" ref="AN820" si="14473">+AN821*$F820</f>
        <v>0</v>
      </c>
      <c r="AO820" s="649">
        <f t="shared" ref="AO820" si="14474">+AO821*$F820</f>
        <v>0</v>
      </c>
      <c r="AP820" s="649">
        <f t="shared" ref="AP820" si="14475">+AP821*$F820</f>
        <v>0</v>
      </c>
      <c r="AQ820" s="649">
        <f t="shared" ref="AQ820" si="14476">+AQ821*$F820</f>
        <v>0</v>
      </c>
      <c r="AR820" s="649">
        <f t="shared" ref="AR820" si="14477">+AR821*$F820</f>
        <v>0</v>
      </c>
      <c r="AS820" s="649">
        <f t="shared" ref="AS820" si="14478">+AS821*$F820</f>
        <v>0</v>
      </c>
      <c r="AT820" s="649">
        <f t="shared" ref="AT820" si="14479">+AT821*$F820</f>
        <v>0</v>
      </c>
      <c r="AU820" s="613">
        <f t="shared" si="14166"/>
        <v>374139.09653975791</v>
      </c>
      <c r="AV820" s="645">
        <f t="shared" si="14164"/>
        <v>0</v>
      </c>
      <c r="AW820" s="656">
        <f t="shared" si="14165"/>
        <v>0</v>
      </c>
      <c r="AX820" s="591"/>
    </row>
    <row r="821" spans="1:50" s="314" customFormat="1" hidden="1" outlineLevel="1">
      <c r="A821" s="642"/>
      <c r="B821" s="636"/>
      <c r="C821" s="636"/>
      <c r="D821" s="651"/>
      <c r="E821" s="653"/>
      <c r="F821" s="640"/>
      <c r="G821" s="640">
        <f t="shared" si="14206"/>
        <v>1</v>
      </c>
      <c r="H821" s="658">
        <v>0</v>
      </c>
      <c r="I821" s="658">
        <v>0</v>
      </c>
      <c r="J821" s="658">
        <v>0</v>
      </c>
      <c r="K821" s="658">
        <v>0</v>
      </c>
      <c r="L821" s="658">
        <v>0</v>
      </c>
      <c r="M821" s="658">
        <v>0</v>
      </c>
      <c r="N821" s="658">
        <v>0</v>
      </c>
      <c r="O821" s="658">
        <v>0</v>
      </c>
      <c r="P821" s="658">
        <v>0</v>
      </c>
      <c r="Q821" s="658">
        <v>0</v>
      </c>
      <c r="R821" s="658">
        <v>0</v>
      </c>
      <c r="S821" s="658">
        <v>0</v>
      </c>
      <c r="T821" s="658">
        <v>0</v>
      </c>
      <c r="U821" s="658">
        <v>0</v>
      </c>
      <c r="V821" s="658">
        <v>0</v>
      </c>
      <c r="W821" s="658">
        <v>0</v>
      </c>
      <c r="X821" s="658">
        <v>0</v>
      </c>
      <c r="Y821" s="658">
        <v>0</v>
      </c>
      <c r="Z821" s="658">
        <v>0.62</v>
      </c>
      <c r="AA821" s="658">
        <v>0.38</v>
      </c>
      <c r="AB821" s="658">
        <v>0</v>
      </c>
      <c r="AC821" s="658">
        <v>0</v>
      </c>
      <c r="AD821" s="658">
        <v>0</v>
      </c>
      <c r="AE821" s="658">
        <v>0</v>
      </c>
      <c r="AF821" s="658">
        <v>0</v>
      </c>
      <c r="AG821" s="658">
        <v>0</v>
      </c>
      <c r="AH821" s="658">
        <v>0</v>
      </c>
      <c r="AI821" s="658">
        <v>0</v>
      </c>
      <c r="AJ821" s="658">
        <v>0</v>
      </c>
      <c r="AK821" s="658">
        <v>0</v>
      </c>
      <c r="AL821" s="658">
        <v>0</v>
      </c>
      <c r="AM821" s="658">
        <v>0</v>
      </c>
      <c r="AN821" s="658">
        <v>0</v>
      </c>
      <c r="AO821" s="658">
        <v>0</v>
      </c>
      <c r="AP821" s="658">
        <v>0</v>
      </c>
      <c r="AQ821" s="658">
        <v>0</v>
      </c>
      <c r="AR821" s="658">
        <v>0</v>
      </c>
      <c r="AS821" s="658">
        <v>0</v>
      </c>
      <c r="AT821" s="658">
        <v>0</v>
      </c>
      <c r="AU821" s="613">
        <f t="shared" si="14166"/>
        <v>1</v>
      </c>
      <c r="AV821" s="645">
        <f t="shared" si="14164"/>
        <v>1</v>
      </c>
      <c r="AW821" s="656" t="e">
        <f t="shared" si="14165"/>
        <v>#DIV/0!</v>
      </c>
      <c r="AX821" s="661"/>
    </row>
    <row r="822" spans="1:50" hidden="1" outlineLevel="1">
      <c r="A822" s="590"/>
      <c r="B822" s="646" t="s">
        <v>305</v>
      </c>
      <c r="C822" s="646" t="s">
        <v>973</v>
      </c>
      <c r="D822" s="647" t="s">
        <v>974</v>
      </c>
      <c r="E822" s="649"/>
      <c r="F822" s="650">
        <v>374139.09653975791</v>
      </c>
      <c r="G822" s="650">
        <f t="shared" si="14206"/>
        <v>374139.09653975791</v>
      </c>
      <c r="H822" s="649">
        <f t="shared" ref="H822" si="14480">+H823*$F822</f>
        <v>0</v>
      </c>
      <c r="I822" s="649">
        <f t="shared" ref="I822" si="14481">+I823*$F822</f>
        <v>0</v>
      </c>
      <c r="J822" s="649">
        <f t="shared" ref="J822" si="14482">+J823*$F822</f>
        <v>0</v>
      </c>
      <c r="K822" s="649">
        <f t="shared" ref="K822" si="14483">+K823*$F822</f>
        <v>0</v>
      </c>
      <c r="L822" s="649">
        <f t="shared" ref="L822" si="14484">+L823*$F822</f>
        <v>0</v>
      </c>
      <c r="M822" s="649">
        <f t="shared" ref="M822" si="14485">+M823*$F822</f>
        <v>0</v>
      </c>
      <c r="N822" s="649">
        <f t="shared" ref="N822" si="14486">+N823*$F822</f>
        <v>0</v>
      </c>
      <c r="O822" s="649">
        <f t="shared" ref="O822" si="14487">+O823*$F822</f>
        <v>0</v>
      </c>
      <c r="P822" s="649">
        <f t="shared" ref="P822" si="14488">+P823*$F822</f>
        <v>0</v>
      </c>
      <c r="Q822" s="649">
        <f t="shared" ref="Q822" si="14489">+Q823*$F822</f>
        <v>0</v>
      </c>
      <c r="R822" s="649">
        <f t="shared" ref="R822" si="14490">+R823*$F822</f>
        <v>0</v>
      </c>
      <c r="S822" s="649">
        <f t="shared" ref="S822" si="14491">+S823*$F822</f>
        <v>0</v>
      </c>
      <c r="T822" s="649">
        <f t="shared" ref="T822" si="14492">+T823*$F822</f>
        <v>0</v>
      </c>
      <c r="U822" s="649">
        <f t="shared" ref="U822" si="14493">+U823*$F822</f>
        <v>0</v>
      </c>
      <c r="V822" s="649">
        <f t="shared" ref="V822" si="14494">+V823*$F822</f>
        <v>0</v>
      </c>
      <c r="W822" s="649">
        <f t="shared" ref="W822" si="14495">+W823*$F822</f>
        <v>0</v>
      </c>
      <c r="X822" s="649">
        <f t="shared" ref="X822" si="14496">+X823*$F822</f>
        <v>0</v>
      </c>
      <c r="Y822" s="649">
        <f t="shared" ref="Y822" si="14497">+Y823*$F822</f>
        <v>0</v>
      </c>
      <c r="Z822" s="649">
        <f t="shared" ref="Z822" si="14498">+Z823*$F822</f>
        <v>231966.2398546499</v>
      </c>
      <c r="AA822" s="649">
        <f t="shared" ref="AA822" si="14499">+AA823*$F822</f>
        <v>142172.85668510801</v>
      </c>
      <c r="AB822" s="649">
        <f t="shared" ref="AB822" si="14500">+AB823*$F822</f>
        <v>0</v>
      </c>
      <c r="AC822" s="649">
        <f t="shared" ref="AC822" si="14501">+AC823*$F822</f>
        <v>0</v>
      </c>
      <c r="AD822" s="649">
        <f t="shared" ref="AD822" si="14502">+AD823*$F822</f>
        <v>0</v>
      </c>
      <c r="AE822" s="649">
        <f t="shared" ref="AE822" si="14503">+AE823*$F822</f>
        <v>0</v>
      </c>
      <c r="AF822" s="649">
        <f t="shared" ref="AF822" si="14504">+AF823*$F822</f>
        <v>0</v>
      </c>
      <c r="AG822" s="649">
        <f t="shared" ref="AG822" si="14505">+AG823*$F822</f>
        <v>0</v>
      </c>
      <c r="AH822" s="649">
        <f t="shared" ref="AH822" si="14506">+AH823*$F822</f>
        <v>0</v>
      </c>
      <c r="AI822" s="649">
        <f t="shared" ref="AI822" si="14507">+AI823*$F822</f>
        <v>0</v>
      </c>
      <c r="AJ822" s="649">
        <f t="shared" ref="AJ822" si="14508">+AJ823*$F822</f>
        <v>0</v>
      </c>
      <c r="AK822" s="649">
        <f t="shared" ref="AK822" si="14509">+AK823*$F822</f>
        <v>0</v>
      </c>
      <c r="AL822" s="649">
        <f t="shared" ref="AL822" si="14510">+AL823*$F822</f>
        <v>0</v>
      </c>
      <c r="AM822" s="649">
        <f t="shared" ref="AM822" si="14511">+AM823*$F822</f>
        <v>0</v>
      </c>
      <c r="AN822" s="649">
        <f t="shared" ref="AN822" si="14512">+AN823*$F822</f>
        <v>0</v>
      </c>
      <c r="AO822" s="649">
        <f t="shared" ref="AO822" si="14513">+AO823*$F822</f>
        <v>0</v>
      </c>
      <c r="AP822" s="649">
        <f t="shared" ref="AP822" si="14514">+AP823*$F822</f>
        <v>0</v>
      </c>
      <c r="AQ822" s="649">
        <f t="shared" ref="AQ822" si="14515">+AQ823*$F822</f>
        <v>0</v>
      </c>
      <c r="AR822" s="649">
        <f t="shared" ref="AR822" si="14516">+AR823*$F822</f>
        <v>0</v>
      </c>
      <c r="AS822" s="649">
        <f t="shared" ref="AS822" si="14517">+AS823*$F822</f>
        <v>0</v>
      </c>
      <c r="AT822" s="649">
        <f t="shared" ref="AT822" si="14518">+AT823*$F822</f>
        <v>0</v>
      </c>
      <c r="AU822" s="613">
        <f t="shared" si="14166"/>
        <v>374139.09653975791</v>
      </c>
      <c r="AV822" s="645">
        <f t="shared" si="14164"/>
        <v>0</v>
      </c>
      <c r="AW822" s="656">
        <f t="shared" si="14165"/>
        <v>0</v>
      </c>
      <c r="AX822" s="591"/>
    </row>
    <row r="823" spans="1:50" s="314" customFormat="1" hidden="1" outlineLevel="1">
      <c r="A823" s="642"/>
      <c r="B823" s="636"/>
      <c r="C823" s="636"/>
      <c r="D823" s="651"/>
      <c r="E823" s="653"/>
      <c r="F823" s="640"/>
      <c r="G823" s="640">
        <f t="shared" si="14206"/>
        <v>1</v>
      </c>
      <c r="H823" s="658">
        <v>0</v>
      </c>
      <c r="I823" s="658">
        <v>0</v>
      </c>
      <c r="J823" s="658">
        <v>0</v>
      </c>
      <c r="K823" s="658">
        <v>0</v>
      </c>
      <c r="L823" s="658">
        <v>0</v>
      </c>
      <c r="M823" s="658">
        <v>0</v>
      </c>
      <c r="N823" s="658">
        <v>0</v>
      </c>
      <c r="O823" s="658">
        <v>0</v>
      </c>
      <c r="P823" s="658">
        <v>0</v>
      </c>
      <c r="Q823" s="658">
        <v>0</v>
      </c>
      <c r="R823" s="658">
        <v>0</v>
      </c>
      <c r="S823" s="658">
        <v>0</v>
      </c>
      <c r="T823" s="658">
        <v>0</v>
      </c>
      <c r="U823" s="658">
        <v>0</v>
      </c>
      <c r="V823" s="658">
        <v>0</v>
      </c>
      <c r="W823" s="658">
        <v>0</v>
      </c>
      <c r="X823" s="658">
        <v>0</v>
      </c>
      <c r="Y823" s="658">
        <v>0</v>
      </c>
      <c r="Z823" s="658">
        <v>0.62</v>
      </c>
      <c r="AA823" s="658">
        <v>0.38</v>
      </c>
      <c r="AB823" s="658">
        <v>0</v>
      </c>
      <c r="AC823" s="658">
        <v>0</v>
      </c>
      <c r="AD823" s="658">
        <v>0</v>
      </c>
      <c r="AE823" s="658">
        <v>0</v>
      </c>
      <c r="AF823" s="658">
        <v>0</v>
      </c>
      <c r="AG823" s="658">
        <v>0</v>
      </c>
      <c r="AH823" s="658">
        <v>0</v>
      </c>
      <c r="AI823" s="658">
        <v>0</v>
      </c>
      <c r="AJ823" s="658">
        <v>0</v>
      </c>
      <c r="AK823" s="658">
        <v>0</v>
      </c>
      <c r="AL823" s="658">
        <v>0</v>
      </c>
      <c r="AM823" s="658">
        <v>0</v>
      </c>
      <c r="AN823" s="658">
        <v>0</v>
      </c>
      <c r="AO823" s="658">
        <v>0</v>
      </c>
      <c r="AP823" s="658">
        <v>0</v>
      </c>
      <c r="AQ823" s="658">
        <v>0</v>
      </c>
      <c r="AR823" s="658">
        <v>0</v>
      </c>
      <c r="AS823" s="658">
        <v>0</v>
      </c>
      <c r="AT823" s="658">
        <v>0</v>
      </c>
      <c r="AU823" s="613">
        <f t="shared" si="14166"/>
        <v>1</v>
      </c>
      <c r="AV823" s="645">
        <f t="shared" si="14164"/>
        <v>1</v>
      </c>
      <c r="AW823" s="656" t="e">
        <f t="shared" si="14165"/>
        <v>#DIV/0!</v>
      </c>
      <c r="AX823" s="661"/>
    </row>
    <row r="824" spans="1:50" hidden="1" outlineLevel="1">
      <c r="A824" s="590"/>
      <c r="B824" s="646" t="s">
        <v>305</v>
      </c>
      <c r="C824" s="646" t="s">
        <v>975</v>
      </c>
      <c r="D824" s="647" t="s">
        <v>976</v>
      </c>
      <c r="E824" s="649"/>
      <c r="F824" s="650">
        <v>374139.09653975791</v>
      </c>
      <c r="G824" s="650">
        <f t="shared" si="14206"/>
        <v>374139.09653975791</v>
      </c>
      <c r="H824" s="649">
        <f t="shared" ref="H824" si="14519">+H825*$F824</f>
        <v>0</v>
      </c>
      <c r="I824" s="649">
        <f t="shared" ref="I824" si="14520">+I825*$F824</f>
        <v>0</v>
      </c>
      <c r="J824" s="649">
        <f t="shared" ref="J824" si="14521">+J825*$F824</f>
        <v>0</v>
      </c>
      <c r="K824" s="649">
        <f t="shared" ref="K824" si="14522">+K825*$F824</f>
        <v>0</v>
      </c>
      <c r="L824" s="649">
        <f t="shared" ref="L824" si="14523">+L825*$F824</f>
        <v>0</v>
      </c>
      <c r="M824" s="649">
        <f t="shared" ref="M824" si="14524">+M825*$F824</f>
        <v>0</v>
      </c>
      <c r="N824" s="649">
        <f t="shared" ref="N824" si="14525">+N825*$F824</f>
        <v>0</v>
      </c>
      <c r="O824" s="649">
        <f t="shared" ref="O824" si="14526">+O825*$F824</f>
        <v>0</v>
      </c>
      <c r="P824" s="649">
        <f t="shared" ref="P824" si="14527">+P825*$F824</f>
        <v>217000.67599305959</v>
      </c>
      <c r="Q824" s="649">
        <f t="shared" ref="Q824" si="14528">+Q825*$F824</f>
        <v>157138.42054669833</v>
      </c>
      <c r="R824" s="649">
        <f t="shared" ref="R824" si="14529">+R825*$F824</f>
        <v>0</v>
      </c>
      <c r="S824" s="649">
        <f t="shared" ref="S824" si="14530">+S825*$F824</f>
        <v>0</v>
      </c>
      <c r="T824" s="649">
        <f t="shared" ref="T824" si="14531">+T825*$F824</f>
        <v>0</v>
      </c>
      <c r="U824" s="649">
        <f t="shared" ref="U824" si="14532">+U825*$F824</f>
        <v>0</v>
      </c>
      <c r="V824" s="649">
        <f t="shared" ref="V824" si="14533">+V825*$F824</f>
        <v>0</v>
      </c>
      <c r="W824" s="649">
        <f t="shared" ref="W824" si="14534">+W825*$F824</f>
        <v>0</v>
      </c>
      <c r="X824" s="649">
        <f t="shared" ref="X824" si="14535">+X825*$F824</f>
        <v>0</v>
      </c>
      <c r="Y824" s="649">
        <f t="shared" ref="Y824" si="14536">+Y825*$F824</f>
        <v>0</v>
      </c>
      <c r="Z824" s="649">
        <f t="shared" ref="Z824" si="14537">+Z825*$F824</f>
        <v>0</v>
      </c>
      <c r="AA824" s="649">
        <f t="shared" ref="AA824" si="14538">+AA825*$F824</f>
        <v>0</v>
      </c>
      <c r="AB824" s="649">
        <f t="shared" ref="AB824" si="14539">+AB825*$F824</f>
        <v>0</v>
      </c>
      <c r="AC824" s="649">
        <f t="shared" ref="AC824" si="14540">+AC825*$F824</f>
        <v>0</v>
      </c>
      <c r="AD824" s="649">
        <f t="shared" ref="AD824" si="14541">+AD825*$F824</f>
        <v>0</v>
      </c>
      <c r="AE824" s="649">
        <f t="shared" ref="AE824" si="14542">+AE825*$F824</f>
        <v>0</v>
      </c>
      <c r="AF824" s="649">
        <f t="shared" ref="AF824" si="14543">+AF825*$F824</f>
        <v>0</v>
      </c>
      <c r="AG824" s="649">
        <f t="shared" ref="AG824" si="14544">+AG825*$F824</f>
        <v>0</v>
      </c>
      <c r="AH824" s="649">
        <f t="shared" ref="AH824" si="14545">+AH825*$F824</f>
        <v>0</v>
      </c>
      <c r="AI824" s="649">
        <f t="shared" ref="AI824" si="14546">+AI825*$F824</f>
        <v>0</v>
      </c>
      <c r="AJ824" s="649">
        <f t="shared" ref="AJ824" si="14547">+AJ825*$F824</f>
        <v>0</v>
      </c>
      <c r="AK824" s="649">
        <f t="shared" ref="AK824" si="14548">+AK825*$F824</f>
        <v>0</v>
      </c>
      <c r="AL824" s="649">
        <f t="shared" ref="AL824" si="14549">+AL825*$F824</f>
        <v>0</v>
      </c>
      <c r="AM824" s="649">
        <f t="shared" ref="AM824" si="14550">+AM825*$F824</f>
        <v>0</v>
      </c>
      <c r="AN824" s="649">
        <f t="shared" ref="AN824" si="14551">+AN825*$F824</f>
        <v>0</v>
      </c>
      <c r="AO824" s="649">
        <f t="shared" ref="AO824" si="14552">+AO825*$F824</f>
        <v>0</v>
      </c>
      <c r="AP824" s="649">
        <f t="shared" ref="AP824" si="14553">+AP825*$F824</f>
        <v>0</v>
      </c>
      <c r="AQ824" s="649">
        <f t="shared" ref="AQ824" si="14554">+AQ825*$F824</f>
        <v>0</v>
      </c>
      <c r="AR824" s="649">
        <f t="shared" ref="AR824" si="14555">+AR825*$F824</f>
        <v>0</v>
      </c>
      <c r="AS824" s="649">
        <f t="shared" ref="AS824" si="14556">+AS825*$F824</f>
        <v>0</v>
      </c>
      <c r="AT824" s="649">
        <f t="shared" ref="AT824" si="14557">+AT825*$F824</f>
        <v>0</v>
      </c>
      <c r="AU824" s="613">
        <f t="shared" si="14166"/>
        <v>374139.09653975791</v>
      </c>
      <c r="AV824" s="645">
        <f t="shared" si="14164"/>
        <v>0</v>
      </c>
      <c r="AW824" s="656">
        <f t="shared" si="14165"/>
        <v>0</v>
      </c>
      <c r="AX824" s="591"/>
    </row>
    <row r="825" spans="1:50" s="314" customFormat="1" hidden="1" outlineLevel="1">
      <c r="A825" s="642"/>
      <c r="B825" s="636"/>
      <c r="C825" s="636"/>
      <c r="D825" s="651"/>
      <c r="E825" s="653"/>
      <c r="F825" s="640"/>
      <c r="G825" s="640">
        <f t="shared" si="14206"/>
        <v>1</v>
      </c>
      <c r="H825" s="658">
        <v>0</v>
      </c>
      <c r="I825" s="658">
        <v>0</v>
      </c>
      <c r="J825" s="658">
        <v>0</v>
      </c>
      <c r="K825" s="658">
        <v>0</v>
      </c>
      <c r="L825" s="658">
        <v>0</v>
      </c>
      <c r="M825" s="658">
        <v>0</v>
      </c>
      <c r="N825" s="658">
        <v>0</v>
      </c>
      <c r="O825" s="658">
        <v>0</v>
      </c>
      <c r="P825" s="658">
        <v>0.57999999999999996</v>
      </c>
      <c r="Q825" s="658">
        <v>0.42000000000000004</v>
      </c>
      <c r="R825" s="658">
        <v>0</v>
      </c>
      <c r="S825" s="658">
        <v>0</v>
      </c>
      <c r="T825" s="658">
        <v>0</v>
      </c>
      <c r="U825" s="658">
        <v>0</v>
      </c>
      <c r="V825" s="658">
        <v>0</v>
      </c>
      <c r="W825" s="658">
        <v>0</v>
      </c>
      <c r="X825" s="658">
        <v>0</v>
      </c>
      <c r="Y825" s="658">
        <v>0</v>
      </c>
      <c r="Z825" s="658">
        <v>0</v>
      </c>
      <c r="AA825" s="658">
        <v>0</v>
      </c>
      <c r="AB825" s="658">
        <v>0</v>
      </c>
      <c r="AC825" s="658">
        <v>0</v>
      </c>
      <c r="AD825" s="658">
        <v>0</v>
      </c>
      <c r="AE825" s="658">
        <v>0</v>
      </c>
      <c r="AF825" s="658">
        <v>0</v>
      </c>
      <c r="AG825" s="658">
        <v>0</v>
      </c>
      <c r="AH825" s="658">
        <v>0</v>
      </c>
      <c r="AI825" s="658">
        <v>0</v>
      </c>
      <c r="AJ825" s="658">
        <v>0</v>
      </c>
      <c r="AK825" s="658">
        <v>0</v>
      </c>
      <c r="AL825" s="658">
        <v>0</v>
      </c>
      <c r="AM825" s="658">
        <v>0</v>
      </c>
      <c r="AN825" s="658">
        <v>0</v>
      </c>
      <c r="AO825" s="658">
        <v>0</v>
      </c>
      <c r="AP825" s="658">
        <v>0</v>
      </c>
      <c r="AQ825" s="658">
        <v>0</v>
      </c>
      <c r="AR825" s="658">
        <v>0</v>
      </c>
      <c r="AS825" s="658">
        <v>0</v>
      </c>
      <c r="AT825" s="658">
        <v>0</v>
      </c>
      <c r="AU825" s="613">
        <f t="shared" si="14166"/>
        <v>1</v>
      </c>
      <c r="AV825" s="645">
        <f t="shared" si="14164"/>
        <v>1</v>
      </c>
      <c r="AW825" s="656" t="e">
        <f t="shared" si="14165"/>
        <v>#DIV/0!</v>
      </c>
      <c r="AX825" s="661"/>
    </row>
    <row r="826" spans="1:50" hidden="1" outlineLevel="1">
      <c r="A826" s="590"/>
      <c r="B826" s="646" t="s">
        <v>305</v>
      </c>
      <c r="C826" s="646" t="s">
        <v>977</v>
      </c>
      <c r="D826" s="647" t="s">
        <v>978</v>
      </c>
      <c r="E826" s="649"/>
      <c r="F826" s="650">
        <v>221225.61386613324</v>
      </c>
      <c r="G826" s="650">
        <f t="shared" si="14206"/>
        <v>221225.61386613327</v>
      </c>
      <c r="H826" s="649">
        <f t="shared" ref="H826" si="14558">+H827*$F826</f>
        <v>0</v>
      </c>
      <c r="I826" s="649">
        <f t="shared" ref="I826" si="14559">+I827*$F826</f>
        <v>0</v>
      </c>
      <c r="J826" s="649">
        <f t="shared" ref="J826" si="14560">+J827*$F826</f>
        <v>0</v>
      </c>
      <c r="K826" s="649">
        <f t="shared" ref="K826" si="14561">+K827*$F826</f>
        <v>0</v>
      </c>
      <c r="L826" s="649">
        <f t="shared" ref="L826" si="14562">+L827*$F826</f>
        <v>0</v>
      </c>
      <c r="M826" s="649">
        <f t="shared" ref="M826" si="14563">+M827*$F826</f>
        <v>0</v>
      </c>
      <c r="N826" s="649">
        <f t="shared" ref="N826" si="14564">+N827*$F826</f>
        <v>0</v>
      </c>
      <c r="O826" s="649">
        <f t="shared" ref="O826" si="14565">+O827*$F826</f>
        <v>0</v>
      </c>
      <c r="P826" s="649">
        <f t="shared" ref="P826" si="14566">+P827*$F826</f>
        <v>19910.30524795199</v>
      </c>
      <c r="Q826" s="649">
        <f t="shared" ref="Q826" si="14567">+Q827*$F826</f>
        <v>152645.67356763195</v>
      </c>
      <c r="R826" s="649">
        <f t="shared" ref="R826" si="14568">+R827*$F826</f>
        <v>48669.635050549303</v>
      </c>
      <c r="S826" s="649">
        <f t="shared" ref="S826" si="14569">+S827*$F826</f>
        <v>0</v>
      </c>
      <c r="T826" s="649">
        <f t="shared" ref="T826" si="14570">+T827*$F826</f>
        <v>0</v>
      </c>
      <c r="U826" s="649">
        <f t="shared" ref="U826" si="14571">+U827*$F826</f>
        <v>0</v>
      </c>
      <c r="V826" s="649">
        <f t="shared" ref="V826" si="14572">+V827*$F826</f>
        <v>0</v>
      </c>
      <c r="W826" s="649">
        <f t="shared" ref="W826" si="14573">+W827*$F826</f>
        <v>0</v>
      </c>
      <c r="X826" s="649">
        <f t="shared" ref="X826" si="14574">+X827*$F826</f>
        <v>0</v>
      </c>
      <c r="Y826" s="649">
        <f t="shared" ref="Y826" si="14575">+Y827*$F826</f>
        <v>0</v>
      </c>
      <c r="Z826" s="649">
        <f t="shared" ref="Z826" si="14576">+Z827*$F826</f>
        <v>0</v>
      </c>
      <c r="AA826" s="649">
        <f t="shared" ref="AA826" si="14577">+AA827*$F826</f>
        <v>0</v>
      </c>
      <c r="AB826" s="649">
        <f t="shared" ref="AB826" si="14578">+AB827*$F826</f>
        <v>0</v>
      </c>
      <c r="AC826" s="649">
        <f t="shared" ref="AC826" si="14579">+AC827*$F826</f>
        <v>0</v>
      </c>
      <c r="AD826" s="649">
        <f t="shared" ref="AD826" si="14580">+AD827*$F826</f>
        <v>0</v>
      </c>
      <c r="AE826" s="649">
        <f t="shared" ref="AE826" si="14581">+AE827*$F826</f>
        <v>0</v>
      </c>
      <c r="AF826" s="649">
        <f t="shared" ref="AF826" si="14582">+AF827*$F826</f>
        <v>0</v>
      </c>
      <c r="AG826" s="649">
        <f t="shared" ref="AG826" si="14583">+AG827*$F826</f>
        <v>0</v>
      </c>
      <c r="AH826" s="649">
        <f t="shared" ref="AH826" si="14584">+AH827*$F826</f>
        <v>0</v>
      </c>
      <c r="AI826" s="649">
        <f t="shared" ref="AI826" si="14585">+AI827*$F826</f>
        <v>0</v>
      </c>
      <c r="AJ826" s="649">
        <f t="shared" ref="AJ826" si="14586">+AJ827*$F826</f>
        <v>0</v>
      </c>
      <c r="AK826" s="649">
        <f t="shared" ref="AK826" si="14587">+AK827*$F826</f>
        <v>0</v>
      </c>
      <c r="AL826" s="649">
        <f t="shared" ref="AL826" si="14588">+AL827*$F826</f>
        <v>0</v>
      </c>
      <c r="AM826" s="649">
        <f t="shared" ref="AM826" si="14589">+AM827*$F826</f>
        <v>0</v>
      </c>
      <c r="AN826" s="649">
        <f t="shared" ref="AN826" si="14590">+AN827*$F826</f>
        <v>0</v>
      </c>
      <c r="AO826" s="649">
        <f t="shared" ref="AO826" si="14591">+AO827*$F826</f>
        <v>0</v>
      </c>
      <c r="AP826" s="649">
        <f t="shared" ref="AP826" si="14592">+AP827*$F826</f>
        <v>0</v>
      </c>
      <c r="AQ826" s="649">
        <f t="shared" ref="AQ826" si="14593">+AQ827*$F826</f>
        <v>0</v>
      </c>
      <c r="AR826" s="649">
        <f t="shared" ref="AR826" si="14594">+AR827*$F826</f>
        <v>0</v>
      </c>
      <c r="AS826" s="649">
        <f t="shared" ref="AS826" si="14595">+AS827*$F826</f>
        <v>0</v>
      </c>
      <c r="AT826" s="649">
        <f t="shared" ref="AT826" si="14596">+AT827*$F826</f>
        <v>0</v>
      </c>
      <c r="AU826" s="613">
        <f t="shared" si="14166"/>
        <v>221225.61386613327</v>
      </c>
      <c r="AV826" s="645">
        <f t="shared" si="14164"/>
        <v>0</v>
      </c>
      <c r="AW826" s="656">
        <f t="shared" si="14165"/>
        <v>0</v>
      </c>
      <c r="AX826" s="591"/>
    </row>
    <row r="827" spans="1:50" s="314" customFormat="1" hidden="1" outlineLevel="1">
      <c r="A827" s="642"/>
      <c r="B827" s="636"/>
      <c r="C827" s="636"/>
      <c r="D827" s="651"/>
      <c r="E827" s="653"/>
      <c r="F827" s="640"/>
      <c r="G827" s="640">
        <f t="shared" si="14206"/>
        <v>1</v>
      </c>
      <c r="H827" s="658">
        <v>0</v>
      </c>
      <c r="I827" s="658">
        <v>0</v>
      </c>
      <c r="J827" s="658">
        <v>0</v>
      </c>
      <c r="K827" s="658">
        <v>0</v>
      </c>
      <c r="L827" s="658">
        <v>0</v>
      </c>
      <c r="M827" s="658">
        <v>0</v>
      </c>
      <c r="N827" s="658">
        <v>0</v>
      </c>
      <c r="O827" s="658">
        <v>0</v>
      </c>
      <c r="P827" s="658">
        <v>0.09</v>
      </c>
      <c r="Q827" s="658">
        <v>0.69000000000000006</v>
      </c>
      <c r="R827" s="658">
        <v>0.21999999999999997</v>
      </c>
      <c r="S827" s="658">
        <v>0</v>
      </c>
      <c r="T827" s="658">
        <v>0</v>
      </c>
      <c r="U827" s="658">
        <v>0</v>
      </c>
      <c r="V827" s="658">
        <v>0</v>
      </c>
      <c r="W827" s="658">
        <v>0</v>
      </c>
      <c r="X827" s="658">
        <v>0</v>
      </c>
      <c r="Y827" s="658">
        <v>0</v>
      </c>
      <c r="Z827" s="658">
        <v>0</v>
      </c>
      <c r="AA827" s="658">
        <v>0</v>
      </c>
      <c r="AB827" s="658">
        <v>0</v>
      </c>
      <c r="AC827" s="658">
        <v>0</v>
      </c>
      <c r="AD827" s="658">
        <v>0</v>
      </c>
      <c r="AE827" s="658">
        <v>0</v>
      </c>
      <c r="AF827" s="658">
        <v>0</v>
      </c>
      <c r="AG827" s="658">
        <v>0</v>
      </c>
      <c r="AH827" s="658">
        <v>0</v>
      </c>
      <c r="AI827" s="658">
        <v>0</v>
      </c>
      <c r="AJ827" s="658">
        <v>0</v>
      </c>
      <c r="AK827" s="658">
        <v>0</v>
      </c>
      <c r="AL827" s="658">
        <v>0</v>
      </c>
      <c r="AM827" s="658">
        <v>0</v>
      </c>
      <c r="AN827" s="658">
        <v>0</v>
      </c>
      <c r="AO827" s="658">
        <v>0</v>
      </c>
      <c r="AP827" s="658">
        <v>0</v>
      </c>
      <c r="AQ827" s="658">
        <v>0</v>
      </c>
      <c r="AR827" s="658">
        <v>0</v>
      </c>
      <c r="AS827" s="658">
        <v>0</v>
      </c>
      <c r="AT827" s="658">
        <v>0</v>
      </c>
      <c r="AU827" s="613">
        <f t="shared" si="14166"/>
        <v>1</v>
      </c>
      <c r="AV827" s="645">
        <f t="shared" si="14164"/>
        <v>1</v>
      </c>
      <c r="AW827" s="656" t="e">
        <f t="shared" si="14165"/>
        <v>#DIV/0!</v>
      </c>
      <c r="AX827" s="661"/>
    </row>
    <row r="828" spans="1:50" hidden="1" outlineLevel="1">
      <c r="A828" s="590"/>
      <c r="B828" s="629" t="s">
        <v>278</v>
      </c>
      <c r="C828" s="629" t="s">
        <v>979</v>
      </c>
      <c r="D828" s="630" t="s">
        <v>980</v>
      </c>
      <c r="E828" s="631"/>
      <c r="F828" s="632">
        <f>+F829</f>
        <v>2970525.1503046718</v>
      </c>
      <c r="G828" s="632">
        <f t="shared" si="14206"/>
        <v>2970525.1503046718</v>
      </c>
      <c r="H828" s="632">
        <f t="shared" ref="H828:AT828" si="14597">+H829</f>
        <v>0</v>
      </c>
      <c r="I828" s="632">
        <f t="shared" si="14597"/>
        <v>0</v>
      </c>
      <c r="J828" s="632">
        <f t="shared" si="14597"/>
        <v>0</v>
      </c>
      <c r="K828" s="632">
        <f t="shared" si="14597"/>
        <v>0</v>
      </c>
      <c r="L828" s="632">
        <f t="shared" si="14597"/>
        <v>0</v>
      </c>
      <c r="M828" s="632">
        <f t="shared" si="14597"/>
        <v>0</v>
      </c>
      <c r="N828" s="632">
        <f t="shared" si="14597"/>
        <v>0</v>
      </c>
      <c r="O828" s="632">
        <f t="shared" si="14597"/>
        <v>0</v>
      </c>
      <c r="P828" s="632">
        <f t="shared" si="14597"/>
        <v>0</v>
      </c>
      <c r="Q828" s="632">
        <f t="shared" si="14597"/>
        <v>0</v>
      </c>
      <c r="R828" s="632">
        <f t="shared" si="14597"/>
        <v>920862.79659444827</v>
      </c>
      <c r="S828" s="632">
        <f t="shared" si="14597"/>
        <v>2049662.3537102235</v>
      </c>
      <c r="T828" s="632">
        <f t="shared" si="14597"/>
        <v>0</v>
      </c>
      <c r="U828" s="632">
        <f t="shared" si="14597"/>
        <v>0</v>
      </c>
      <c r="V828" s="632">
        <f t="shared" si="14597"/>
        <v>0</v>
      </c>
      <c r="W828" s="632">
        <f t="shared" si="14597"/>
        <v>0</v>
      </c>
      <c r="X828" s="632">
        <f t="shared" si="14597"/>
        <v>0</v>
      </c>
      <c r="Y828" s="632">
        <f t="shared" si="14597"/>
        <v>0</v>
      </c>
      <c r="Z828" s="632">
        <f t="shared" si="14597"/>
        <v>0</v>
      </c>
      <c r="AA828" s="632">
        <f t="shared" si="14597"/>
        <v>0</v>
      </c>
      <c r="AB828" s="632">
        <f t="shared" si="14597"/>
        <v>0</v>
      </c>
      <c r="AC828" s="632">
        <f t="shared" si="14597"/>
        <v>0</v>
      </c>
      <c r="AD828" s="632">
        <f t="shared" si="14597"/>
        <v>0</v>
      </c>
      <c r="AE828" s="632">
        <f t="shared" si="14597"/>
        <v>0</v>
      </c>
      <c r="AF828" s="632">
        <f t="shared" si="14597"/>
        <v>0</v>
      </c>
      <c r="AG828" s="632">
        <f t="shared" si="14597"/>
        <v>0</v>
      </c>
      <c r="AH828" s="632">
        <f t="shared" si="14597"/>
        <v>0</v>
      </c>
      <c r="AI828" s="632">
        <f t="shared" si="14597"/>
        <v>0</v>
      </c>
      <c r="AJ828" s="632">
        <f t="shared" si="14597"/>
        <v>0</v>
      </c>
      <c r="AK828" s="632">
        <f t="shared" si="14597"/>
        <v>0</v>
      </c>
      <c r="AL828" s="632">
        <f t="shared" si="14597"/>
        <v>0</v>
      </c>
      <c r="AM828" s="632">
        <f t="shared" si="14597"/>
        <v>0</v>
      </c>
      <c r="AN828" s="632">
        <f t="shared" si="14597"/>
        <v>0</v>
      </c>
      <c r="AO828" s="632">
        <f t="shared" si="14597"/>
        <v>0</v>
      </c>
      <c r="AP828" s="632">
        <f t="shared" si="14597"/>
        <v>0</v>
      </c>
      <c r="AQ828" s="632">
        <f t="shared" si="14597"/>
        <v>0</v>
      </c>
      <c r="AR828" s="632">
        <f t="shared" si="14597"/>
        <v>0</v>
      </c>
      <c r="AS828" s="632">
        <f t="shared" si="14597"/>
        <v>0</v>
      </c>
      <c r="AT828" s="632">
        <f t="shared" si="14597"/>
        <v>0</v>
      </c>
      <c r="AU828" s="613">
        <f t="shared" si="14166"/>
        <v>2970525.1503046718</v>
      </c>
      <c r="AV828" s="645">
        <f t="shared" si="14164"/>
        <v>0</v>
      </c>
      <c r="AW828" s="656">
        <f t="shared" si="14165"/>
        <v>0</v>
      </c>
      <c r="AX828" s="591"/>
    </row>
    <row r="829" spans="1:50" hidden="1" outlineLevel="1">
      <c r="A829" s="590"/>
      <c r="B829" s="646" t="s">
        <v>305</v>
      </c>
      <c r="C829" s="646" t="s">
        <v>981</v>
      </c>
      <c r="D829" s="647" t="s">
        <v>982</v>
      </c>
      <c r="E829" s="649"/>
      <c r="F829" s="650">
        <v>2970525.1503046718</v>
      </c>
      <c r="G829" s="650">
        <f t="shared" si="14206"/>
        <v>2970525.1503046718</v>
      </c>
      <c r="H829" s="649">
        <f t="shared" ref="H829" si="14598">+H830*$F829</f>
        <v>0</v>
      </c>
      <c r="I829" s="649">
        <f t="shared" ref="I829" si="14599">+I830*$F829</f>
        <v>0</v>
      </c>
      <c r="J829" s="649">
        <f t="shared" ref="J829" si="14600">+J830*$F829</f>
        <v>0</v>
      </c>
      <c r="K829" s="649">
        <f t="shared" ref="K829" si="14601">+K830*$F829</f>
        <v>0</v>
      </c>
      <c r="L829" s="649">
        <f t="shared" ref="L829" si="14602">+L830*$F829</f>
        <v>0</v>
      </c>
      <c r="M829" s="649">
        <f t="shared" ref="M829" si="14603">+M830*$F829</f>
        <v>0</v>
      </c>
      <c r="N829" s="649">
        <f t="shared" ref="N829" si="14604">+N830*$F829</f>
        <v>0</v>
      </c>
      <c r="O829" s="649">
        <f t="shared" ref="O829" si="14605">+O830*$F829</f>
        <v>0</v>
      </c>
      <c r="P829" s="649">
        <f t="shared" ref="P829" si="14606">+P830*$F829</f>
        <v>0</v>
      </c>
      <c r="Q829" s="649">
        <f t="shared" ref="Q829" si="14607">+Q830*$F829</f>
        <v>0</v>
      </c>
      <c r="R829" s="649">
        <f t="shared" ref="R829" si="14608">+R830*$F829</f>
        <v>920862.79659444827</v>
      </c>
      <c r="S829" s="649">
        <f t="shared" ref="S829" si="14609">+S830*$F829</f>
        <v>2049662.3537102235</v>
      </c>
      <c r="T829" s="649">
        <f t="shared" ref="T829" si="14610">+T830*$F829</f>
        <v>0</v>
      </c>
      <c r="U829" s="649">
        <f t="shared" ref="U829" si="14611">+U830*$F829</f>
        <v>0</v>
      </c>
      <c r="V829" s="649">
        <f t="shared" ref="V829" si="14612">+V830*$F829</f>
        <v>0</v>
      </c>
      <c r="W829" s="649">
        <f t="shared" ref="W829" si="14613">+W830*$F829</f>
        <v>0</v>
      </c>
      <c r="X829" s="649">
        <f t="shared" ref="X829" si="14614">+X830*$F829</f>
        <v>0</v>
      </c>
      <c r="Y829" s="649">
        <f t="shared" ref="Y829" si="14615">+Y830*$F829</f>
        <v>0</v>
      </c>
      <c r="Z829" s="649">
        <f t="shared" ref="Z829" si="14616">+Z830*$F829</f>
        <v>0</v>
      </c>
      <c r="AA829" s="649">
        <f t="shared" ref="AA829" si="14617">+AA830*$F829</f>
        <v>0</v>
      </c>
      <c r="AB829" s="649">
        <f t="shared" ref="AB829" si="14618">+AB830*$F829</f>
        <v>0</v>
      </c>
      <c r="AC829" s="649">
        <f t="shared" ref="AC829" si="14619">+AC830*$F829</f>
        <v>0</v>
      </c>
      <c r="AD829" s="649">
        <f t="shared" ref="AD829" si="14620">+AD830*$F829</f>
        <v>0</v>
      </c>
      <c r="AE829" s="649">
        <f t="shared" ref="AE829" si="14621">+AE830*$F829</f>
        <v>0</v>
      </c>
      <c r="AF829" s="649">
        <f t="shared" ref="AF829" si="14622">+AF830*$F829</f>
        <v>0</v>
      </c>
      <c r="AG829" s="649">
        <f t="shared" ref="AG829" si="14623">+AG830*$F829</f>
        <v>0</v>
      </c>
      <c r="AH829" s="649">
        <f t="shared" ref="AH829" si="14624">+AH830*$F829</f>
        <v>0</v>
      </c>
      <c r="AI829" s="649">
        <f t="shared" ref="AI829" si="14625">+AI830*$F829</f>
        <v>0</v>
      </c>
      <c r="AJ829" s="649">
        <f t="shared" ref="AJ829" si="14626">+AJ830*$F829</f>
        <v>0</v>
      </c>
      <c r="AK829" s="649">
        <f t="shared" ref="AK829" si="14627">+AK830*$F829</f>
        <v>0</v>
      </c>
      <c r="AL829" s="649">
        <f t="shared" ref="AL829" si="14628">+AL830*$F829</f>
        <v>0</v>
      </c>
      <c r="AM829" s="649">
        <f t="shared" ref="AM829" si="14629">+AM830*$F829</f>
        <v>0</v>
      </c>
      <c r="AN829" s="649">
        <f t="shared" ref="AN829" si="14630">+AN830*$F829</f>
        <v>0</v>
      </c>
      <c r="AO829" s="649">
        <f t="shared" ref="AO829" si="14631">+AO830*$F829</f>
        <v>0</v>
      </c>
      <c r="AP829" s="649">
        <f t="shared" ref="AP829" si="14632">+AP830*$F829</f>
        <v>0</v>
      </c>
      <c r="AQ829" s="649">
        <f t="shared" ref="AQ829" si="14633">+AQ830*$F829</f>
        <v>0</v>
      </c>
      <c r="AR829" s="649">
        <f t="shared" ref="AR829" si="14634">+AR830*$F829</f>
        <v>0</v>
      </c>
      <c r="AS829" s="649">
        <f t="shared" ref="AS829" si="14635">+AS830*$F829</f>
        <v>0</v>
      </c>
      <c r="AT829" s="649">
        <f t="shared" ref="AT829" si="14636">+AT830*$F829</f>
        <v>0</v>
      </c>
      <c r="AU829" s="613">
        <f t="shared" si="14166"/>
        <v>2970525.1503046718</v>
      </c>
      <c r="AV829" s="645">
        <f t="shared" si="14164"/>
        <v>0</v>
      </c>
      <c r="AW829" s="656">
        <f t="shared" si="14165"/>
        <v>0</v>
      </c>
      <c r="AX829" s="591"/>
    </row>
    <row r="830" spans="1:50" s="314" customFormat="1" hidden="1" outlineLevel="1">
      <c r="A830" s="642"/>
      <c r="B830" s="636"/>
      <c r="C830" s="636"/>
      <c r="D830" s="651"/>
      <c r="E830" s="653"/>
      <c r="F830" s="640"/>
      <c r="G830" s="640">
        <f t="shared" si="14206"/>
        <v>1</v>
      </c>
      <c r="H830" s="658">
        <v>0</v>
      </c>
      <c r="I830" s="658">
        <v>0</v>
      </c>
      <c r="J830" s="658">
        <v>0</v>
      </c>
      <c r="K830" s="658">
        <v>0</v>
      </c>
      <c r="L830" s="658">
        <v>0</v>
      </c>
      <c r="M830" s="658">
        <v>0</v>
      </c>
      <c r="N830" s="658">
        <v>0</v>
      </c>
      <c r="O830" s="658">
        <v>0</v>
      </c>
      <c r="P830" s="658">
        <v>0</v>
      </c>
      <c r="Q830" s="658">
        <v>0</v>
      </c>
      <c r="R830" s="658">
        <v>0.31</v>
      </c>
      <c r="S830" s="658">
        <v>0.69</v>
      </c>
      <c r="T830" s="658">
        <v>0</v>
      </c>
      <c r="U830" s="658">
        <v>0</v>
      </c>
      <c r="V830" s="658">
        <v>0</v>
      </c>
      <c r="W830" s="658">
        <v>0</v>
      </c>
      <c r="X830" s="658">
        <v>0</v>
      </c>
      <c r="Y830" s="658">
        <v>0</v>
      </c>
      <c r="Z830" s="658">
        <v>0</v>
      </c>
      <c r="AA830" s="658">
        <v>0</v>
      </c>
      <c r="AB830" s="658">
        <v>0</v>
      </c>
      <c r="AC830" s="658">
        <v>0</v>
      </c>
      <c r="AD830" s="658">
        <v>0</v>
      </c>
      <c r="AE830" s="658">
        <v>0</v>
      </c>
      <c r="AF830" s="658">
        <v>0</v>
      </c>
      <c r="AG830" s="658">
        <v>0</v>
      </c>
      <c r="AH830" s="658">
        <v>0</v>
      </c>
      <c r="AI830" s="658">
        <v>0</v>
      </c>
      <c r="AJ830" s="658">
        <v>0</v>
      </c>
      <c r="AK830" s="658">
        <v>0</v>
      </c>
      <c r="AL830" s="658">
        <v>0</v>
      </c>
      <c r="AM830" s="658">
        <v>0</v>
      </c>
      <c r="AN830" s="658">
        <v>0</v>
      </c>
      <c r="AO830" s="658">
        <v>0</v>
      </c>
      <c r="AP830" s="658">
        <v>0</v>
      </c>
      <c r="AQ830" s="658">
        <v>0</v>
      </c>
      <c r="AR830" s="658">
        <v>0</v>
      </c>
      <c r="AS830" s="658">
        <v>0</v>
      </c>
      <c r="AT830" s="658">
        <v>0</v>
      </c>
      <c r="AU830" s="613">
        <f t="shared" si="14166"/>
        <v>1</v>
      </c>
      <c r="AV830" s="645">
        <f t="shared" si="14164"/>
        <v>1</v>
      </c>
      <c r="AW830" s="656" t="e">
        <f t="shared" si="14165"/>
        <v>#DIV/0!</v>
      </c>
      <c r="AX830" s="661"/>
    </row>
    <row r="831" spans="1:50" s="302" customFormat="1" collapsed="1">
      <c r="A831" s="621"/>
      <c r="B831" s="622" t="s">
        <v>234</v>
      </c>
      <c r="C831" s="622" t="s">
        <v>983</v>
      </c>
      <c r="D831" s="623" t="s">
        <v>984</v>
      </c>
      <c r="E831" s="624"/>
      <c r="F831" s="625">
        <f>+F832+F837+F850+F851+F858+F895</f>
        <v>10903164.226772854</v>
      </c>
      <c r="G831" s="625">
        <f t="shared" si="14206"/>
        <v>10903164.22677285</v>
      </c>
      <c r="H831" s="625">
        <f t="shared" ref="H831:AT831" si="14637">+H832+H837+H850+H851+H858+H895</f>
        <v>0</v>
      </c>
      <c r="I831" s="625">
        <f t="shared" si="14637"/>
        <v>0</v>
      </c>
      <c r="J831" s="625">
        <f t="shared" si="14637"/>
        <v>0</v>
      </c>
      <c r="K831" s="625">
        <f t="shared" si="14637"/>
        <v>0</v>
      </c>
      <c r="L831" s="625">
        <f t="shared" si="14637"/>
        <v>0</v>
      </c>
      <c r="M831" s="625">
        <f t="shared" si="14637"/>
        <v>0</v>
      </c>
      <c r="N831" s="625">
        <f t="shared" si="14637"/>
        <v>0</v>
      </c>
      <c r="O831" s="625">
        <f t="shared" si="14637"/>
        <v>0</v>
      </c>
      <c r="P831" s="625">
        <f t="shared" si="14637"/>
        <v>42279.319095245453</v>
      </c>
      <c r="Q831" s="625">
        <f t="shared" si="14637"/>
        <v>772747.39795125625</v>
      </c>
      <c r="R831" s="625">
        <f t="shared" si="14637"/>
        <v>1469434.2285783356</v>
      </c>
      <c r="S831" s="625">
        <f t="shared" si="14637"/>
        <v>1910239.994387957</v>
      </c>
      <c r="T831" s="625">
        <f t="shared" si="14637"/>
        <v>952646.19086914556</v>
      </c>
      <c r="U831" s="625">
        <f t="shared" si="14637"/>
        <v>1104912.3656918246</v>
      </c>
      <c r="V831" s="625">
        <f t="shared" si="14637"/>
        <v>991228.85219017172</v>
      </c>
      <c r="W831" s="625">
        <f t="shared" si="14637"/>
        <v>1084406.3401750049</v>
      </c>
      <c r="X831" s="625">
        <f t="shared" si="14637"/>
        <v>921390.9031016489</v>
      </c>
      <c r="Y831" s="625">
        <f t="shared" si="14637"/>
        <v>589535.09500265878</v>
      </c>
      <c r="Z831" s="625">
        <f t="shared" si="14637"/>
        <v>499591.168910373</v>
      </c>
      <c r="AA831" s="625">
        <f t="shared" si="14637"/>
        <v>334633.92740473873</v>
      </c>
      <c r="AB831" s="625">
        <f t="shared" si="14637"/>
        <v>198873.73943142191</v>
      </c>
      <c r="AC831" s="625">
        <f t="shared" si="14637"/>
        <v>31244.703983068688</v>
      </c>
      <c r="AD831" s="625">
        <f t="shared" si="14637"/>
        <v>0</v>
      </c>
      <c r="AE831" s="625">
        <f t="shared" si="14637"/>
        <v>0</v>
      </c>
      <c r="AF831" s="625">
        <f t="shared" si="14637"/>
        <v>0</v>
      </c>
      <c r="AG831" s="625">
        <f t="shared" si="14637"/>
        <v>0</v>
      </c>
      <c r="AH831" s="625">
        <f t="shared" si="14637"/>
        <v>0</v>
      </c>
      <c r="AI831" s="625">
        <f t="shared" si="14637"/>
        <v>0</v>
      </c>
      <c r="AJ831" s="625">
        <f t="shared" si="14637"/>
        <v>0</v>
      </c>
      <c r="AK831" s="625">
        <f t="shared" si="14637"/>
        <v>0</v>
      </c>
      <c r="AL831" s="625">
        <f t="shared" si="14637"/>
        <v>0</v>
      </c>
      <c r="AM831" s="625">
        <f t="shared" si="14637"/>
        <v>0</v>
      </c>
      <c r="AN831" s="625">
        <f t="shared" si="14637"/>
        <v>0</v>
      </c>
      <c r="AO831" s="625">
        <f t="shared" si="14637"/>
        <v>0</v>
      </c>
      <c r="AP831" s="625">
        <f t="shared" si="14637"/>
        <v>0</v>
      </c>
      <c r="AQ831" s="625">
        <f t="shared" si="14637"/>
        <v>0</v>
      </c>
      <c r="AR831" s="625">
        <f t="shared" si="14637"/>
        <v>0</v>
      </c>
      <c r="AS831" s="625">
        <f t="shared" si="14637"/>
        <v>0</v>
      </c>
      <c r="AT831" s="625">
        <f t="shared" si="14637"/>
        <v>0</v>
      </c>
      <c r="AU831" s="613">
        <f t="shared" si="14166"/>
        <v>10903164.22677285</v>
      </c>
      <c r="AV831" s="645">
        <f t="shared" si="14164"/>
        <v>0</v>
      </c>
      <c r="AW831" s="656">
        <f t="shared" si="14165"/>
        <v>0</v>
      </c>
      <c r="AX831" s="626"/>
    </row>
    <row r="832" spans="1:50" hidden="1" outlineLevel="1">
      <c r="A832" s="590"/>
      <c r="B832" s="629" t="s">
        <v>278</v>
      </c>
      <c r="C832" s="629" t="s">
        <v>985</v>
      </c>
      <c r="D832" s="630" t="s">
        <v>986</v>
      </c>
      <c r="E832" s="631"/>
      <c r="F832" s="632">
        <f>+F833+F835</f>
        <v>941219.47454909072</v>
      </c>
      <c r="G832" s="632">
        <f t="shared" si="14206"/>
        <v>941219.47454909072</v>
      </c>
      <c r="H832" s="632">
        <f t="shared" ref="H832:AT832" si="14638">+H833+H835</f>
        <v>0</v>
      </c>
      <c r="I832" s="632">
        <f t="shared" si="14638"/>
        <v>0</v>
      </c>
      <c r="J832" s="632">
        <f t="shared" si="14638"/>
        <v>0</v>
      </c>
      <c r="K832" s="632">
        <f t="shared" si="14638"/>
        <v>0</v>
      </c>
      <c r="L832" s="632">
        <f t="shared" si="14638"/>
        <v>0</v>
      </c>
      <c r="M832" s="632">
        <f t="shared" si="14638"/>
        <v>0</v>
      </c>
      <c r="N832" s="632">
        <f t="shared" si="14638"/>
        <v>0</v>
      </c>
      <c r="O832" s="632">
        <f t="shared" si="14638"/>
        <v>0</v>
      </c>
      <c r="P832" s="632">
        <f t="shared" si="14638"/>
        <v>42279.319095245453</v>
      </c>
      <c r="Q832" s="632">
        <f t="shared" si="14638"/>
        <v>555084.42295452114</v>
      </c>
      <c r="R832" s="632">
        <f t="shared" si="14638"/>
        <v>343855.73249932413</v>
      </c>
      <c r="S832" s="632">
        <f t="shared" si="14638"/>
        <v>0</v>
      </c>
      <c r="T832" s="632">
        <f t="shared" si="14638"/>
        <v>0</v>
      </c>
      <c r="U832" s="632">
        <f t="shared" si="14638"/>
        <v>0</v>
      </c>
      <c r="V832" s="632">
        <f t="shared" si="14638"/>
        <v>0</v>
      </c>
      <c r="W832" s="632">
        <f t="shared" si="14638"/>
        <v>0</v>
      </c>
      <c r="X832" s="632">
        <f t="shared" si="14638"/>
        <v>0</v>
      </c>
      <c r="Y832" s="632">
        <f t="shared" si="14638"/>
        <v>0</v>
      </c>
      <c r="Z832" s="632">
        <f t="shared" si="14638"/>
        <v>0</v>
      </c>
      <c r="AA832" s="632">
        <f t="shared" si="14638"/>
        <v>0</v>
      </c>
      <c r="AB832" s="632">
        <f t="shared" si="14638"/>
        <v>0</v>
      </c>
      <c r="AC832" s="632">
        <f t="shared" si="14638"/>
        <v>0</v>
      </c>
      <c r="AD832" s="632">
        <f t="shared" si="14638"/>
        <v>0</v>
      </c>
      <c r="AE832" s="632">
        <f t="shared" si="14638"/>
        <v>0</v>
      </c>
      <c r="AF832" s="632">
        <f t="shared" si="14638"/>
        <v>0</v>
      </c>
      <c r="AG832" s="632">
        <f t="shared" si="14638"/>
        <v>0</v>
      </c>
      <c r="AH832" s="632">
        <f t="shared" si="14638"/>
        <v>0</v>
      </c>
      <c r="AI832" s="632">
        <f t="shared" si="14638"/>
        <v>0</v>
      </c>
      <c r="AJ832" s="632">
        <f t="shared" si="14638"/>
        <v>0</v>
      </c>
      <c r="AK832" s="632">
        <f t="shared" si="14638"/>
        <v>0</v>
      </c>
      <c r="AL832" s="632">
        <f t="shared" si="14638"/>
        <v>0</v>
      </c>
      <c r="AM832" s="632">
        <f t="shared" si="14638"/>
        <v>0</v>
      </c>
      <c r="AN832" s="632">
        <f t="shared" si="14638"/>
        <v>0</v>
      </c>
      <c r="AO832" s="632">
        <f t="shared" si="14638"/>
        <v>0</v>
      </c>
      <c r="AP832" s="632">
        <f t="shared" si="14638"/>
        <v>0</v>
      </c>
      <c r="AQ832" s="632">
        <f t="shared" si="14638"/>
        <v>0</v>
      </c>
      <c r="AR832" s="632">
        <f t="shared" si="14638"/>
        <v>0</v>
      </c>
      <c r="AS832" s="632">
        <f t="shared" si="14638"/>
        <v>0</v>
      </c>
      <c r="AT832" s="632">
        <f t="shared" si="14638"/>
        <v>0</v>
      </c>
      <c r="AU832" s="613">
        <f t="shared" si="14166"/>
        <v>941219.47454909072</v>
      </c>
      <c r="AV832" s="645">
        <f t="shared" si="14164"/>
        <v>0</v>
      </c>
      <c r="AW832" s="656">
        <f t="shared" si="14165"/>
        <v>0</v>
      </c>
      <c r="AX832" s="591"/>
    </row>
    <row r="833" spans="1:50" hidden="1" outlineLevel="1">
      <c r="A833" s="590"/>
      <c r="B833" s="646" t="s">
        <v>305</v>
      </c>
      <c r="C833" s="646" t="s">
        <v>987</v>
      </c>
      <c r="D833" s="647" t="s">
        <v>988</v>
      </c>
      <c r="E833" s="649"/>
      <c r="F833" s="650">
        <v>469770.21216939396</v>
      </c>
      <c r="G833" s="650">
        <f t="shared" si="14206"/>
        <v>469770.21216939396</v>
      </c>
      <c r="H833" s="649">
        <f t="shared" ref="H833" si="14639">+H834*$F833</f>
        <v>0</v>
      </c>
      <c r="I833" s="649">
        <f t="shared" ref="I833" si="14640">+I834*$F833</f>
        <v>0</v>
      </c>
      <c r="J833" s="649">
        <f t="shared" ref="J833" si="14641">+J834*$F833</f>
        <v>0</v>
      </c>
      <c r="K833" s="649">
        <f t="shared" ref="K833" si="14642">+K834*$F833</f>
        <v>0</v>
      </c>
      <c r="L833" s="649">
        <f t="shared" ref="L833" si="14643">+L834*$F833</f>
        <v>0</v>
      </c>
      <c r="M833" s="649">
        <f t="shared" ref="M833" si="14644">+M834*$F833</f>
        <v>0</v>
      </c>
      <c r="N833" s="649">
        <f t="shared" ref="N833" si="14645">+N834*$F833</f>
        <v>0</v>
      </c>
      <c r="O833" s="649">
        <f t="shared" ref="O833" si="14646">+O834*$F833</f>
        <v>0</v>
      </c>
      <c r="P833" s="649">
        <f t="shared" ref="P833" si="14647">+P834*$F833</f>
        <v>42279.319095245453</v>
      </c>
      <c r="Q833" s="649">
        <f t="shared" ref="Q833" si="14648">+Q834*$F833</f>
        <v>342932.25488365756</v>
      </c>
      <c r="R833" s="649">
        <f t="shared" ref="R833" si="14649">+R834*$F833</f>
        <v>84558.638190490936</v>
      </c>
      <c r="S833" s="649">
        <f t="shared" ref="S833" si="14650">+S834*$F833</f>
        <v>0</v>
      </c>
      <c r="T833" s="649">
        <f t="shared" ref="T833" si="14651">+T834*$F833</f>
        <v>0</v>
      </c>
      <c r="U833" s="649">
        <f t="shared" ref="U833" si="14652">+U834*$F833</f>
        <v>0</v>
      </c>
      <c r="V833" s="649">
        <f t="shared" ref="V833" si="14653">+V834*$F833</f>
        <v>0</v>
      </c>
      <c r="W833" s="649">
        <f t="shared" ref="W833" si="14654">+W834*$F833</f>
        <v>0</v>
      </c>
      <c r="X833" s="649">
        <f t="shared" ref="X833" si="14655">+X834*$F833</f>
        <v>0</v>
      </c>
      <c r="Y833" s="649">
        <f t="shared" ref="Y833" si="14656">+Y834*$F833</f>
        <v>0</v>
      </c>
      <c r="Z833" s="649">
        <f t="shared" ref="Z833" si="14657">+Z834*$F833</f>
        <v>0</v>
      </c>
      <c r="AA833" s="649">
        <f t="shared" ref="AA833" si="14658">+AA834*$F833</f>
        <v>0</v>
      </c>
      <c r="AB833" s="649">
        <f t="shared" ref="AB833" si="14659">+AB834*$F833</f>
        <v>0</v>
      </c>
      <c r="AC833" s="649">
        <f t="shared" ref="AC833" si="14660">+AC834*$F833</f>
        <v>0</v>
      </c>
      <c r="AD833" s="649">
        <f t="shared" ref="AD833" si="14661">+AD834*$F833</f>
        <v>0</v>
      </c>
      <c r="AE833" s="649">
        <f t="shared" ref="AE833" si="14662">+AE834*$F833</f>
        <v>0</v>
      </c>
      <c r="AF833" s="649">
        <f t="shared" ref="AF833" si="14663">+AF834*$F833</f>
        <v>0</v>
      </c>
      <c r="AG833" s="649">
        <f t="shared" ref="AG833" si="14664">+AG834*$F833</f>
        <v>0</v>
      </c>
      <c r="AH833" s="649">
        <f t="shared" ref="AH833" si="14665">+AH834*$F833</f>
        <v>0</v>
      </c>
      <c r="AI833" s="649">
        <f t="shared" ref="AI833" si="14666">+AI834*$F833</f>
        <v>0</v>
      </c>
      <c r="AJ833" s="649">
        <f t="shared" ref="AJ833" si="14667">+AJ834*$F833</f>
        <v>0</v>
      </c>
      <c r="AK833" s="649">
        <f t="shared" ref="AK833" si="14668">+AK834*$F833</f>
        <v>0</v>
      </c>
      <c r="AL833" s="649">
        <f t="shared" ref="AL833" si="14669">+AL834*$F833</f>
        <v>0</v>
      </c>
      <c r="AM833" s="649">
        <f t="shared" ref="AM833" si="14670">+AM834*$F833</f>
        <v>0</v>
      </c>
      <c r="AN833" s="649">
        <f t="shared" ref="AN833" si="14671">+AN834*$F833</f>
        <v>0</v>
      </c>
      <c r="AO833" s="649">
        <f t="shared" ref="AO833" si="14672">+AO834*$F833</f>
        <v>0</v>
      </c>
      <c r="AP833" s="649">
        <f t="shared" ref="AP833" si="14673">+AP834*$F833</f>
        <v>0</v>
      </c>
      <c r="AQ833" s="649">
        <f t="shared" ref="AQ833" si="14674">+AQ834*$F833</f>
        <v>0</v>
      </c>
      <c r="AR833" s="649">
        <f t="shared" ref="AR833" si="14675">+AR834*$F833</f>
        <v>0</v>
      </c>
      <c r="AS833" s="649">
        <f t="shared" ref="AS833" si="14676">+AS834*$F833</f>
        <v>0</v>
      </c>
      <c r="AT833" s="649">
        <f t="shared" ref="AT833" si="14677">+AT834*$F833</f>
        <v>0</v>
      </c>
      <c r="AU833" s="613">
        <f t="shared" si="14166"/>
        <v>469770.21216939396</v>
      </c>
      <c r="AV833" s="645">
        <f t="shared" si="14164"/>
        <v>0</v>
      </c>
      <c r="AW833" s="656">
        <f t="shared" si="14165"/>
        <v>0</v>
      </c>
      <c r="AX833" s="591"/>
    </row>
    <row r="834" spans="1:50" s="314" customFormat="1" hidden="1" outlineLevel="1">
      <c r="A834" s="642"/>
      <c r="B834" s="636"/>
      <c r="C834" s="636"/>
      <c r="D834" s="651"/>
      <c r="E834" s="653"/>
      <c r="F834" s="659"/>
      <c r="G834" s="640">
        <f t="shared" si="14206"/>
        <v>1</v>
      </c>
      <c r="H834" s="658">
        <v>0</v>
      </c>
      <c r="I834" s="658">
        <v>0</v>
      </c>
      <c r="J834" s="658">
        <v>0</v>
      </c>
      <c r="K834" s="658">
        <v>0</v>
      </c>
      <c r="L834" s="658">
        <v>0</v>
      </c>
      <c r="M834" s="658">
        <v>0</v>
      </c>
      <c r="N834" s="658">
        <v>0</v>
      </c>
      <c r="O834" s="658">
        <v>0</v>
      </c>
      <c r="P834" s="658">
        <v>0.09</v>
      </c>
      <c r="Q834" s="658">
        <v>0.73</v>
      </c>
      <c r="R834" s="658">
        <v>0.18000000000000005</v>
      </c>
      <c r="S834" s="658">
        <v>0</v>
      </c>
      <c r="T834" s="658">
        <v>0</v>
      </c>
      <c r="U834" s="658">
        <v>0</v>
      </c>
      <c r="V834" s="658">
        <v>0</v>
      </c>
      <c r="W834" s="658">
        <v>0</v>
      </c>
      <c r="X834" s="658">
        <v>0</v>
      </c>
      <c r="Y834" s="658">
        <v>0</v>
      </c>
      <c r="Z834" s="658">
        <v>0</v>
      </c>
      <c r="AA834" s="658">
        <v>0</v>
      </c>
      <c r="AB834" s="658">
        <v>0</v>
      </c>
      <c r="AC834" s="658">
        <v>0</v>
      </c>
      <c r="AD834" s="658">
        <v>0</v>
      </c>
      <c r="AE834" s="658">
        <v>0</v>
      </c>
      <c r="AF834" s="658">
        <v>0</v>
      </c>
      <c r="AG834" s="658">
        <v>0</v>
      </c>
      <c r="AH834" s="658">
        <v>0</v>
      </c>
      <c r="AI834" s="658">
        <v>0</v>
      </c>
      <c r="AJ834" s="658">
        <v>0</v>
      </c>
      <c r="AK834" s="658">
        <v>0</v>
      </c>
      <c r="AL834" s="658">
        <v>0</v>
      </c>
      <c r="AM834" s="658">
        <v>0</v>
      </c>
      <c r="AN834" s="658">
        <v>0</v>
      </c>
      <c r="AO834" s="658">
        <v>0</v>
      </c>
      <c r="AP834" s="658">
        <v>0</v>
      </c>
      <c r="AQ834" s="658">
        <v>0</v>
      </c>
      <c r="AR834" s="658">
        <v>0</v>
      </c>
      <c r="AS834" s="658">
        <v>0</v>
      </c>
      <c r="AT834" s="658">
        <v>0</v>
      </c>
      <c r="AU834" s="613">
        <f t="shared" si="14166"/>
        <v>1</v>
      </c>
      <c r="AV834" s="645">
        <f t="shared" si="14164"/>
        <v>1</v>
      </c>
      <c r="AW834" s="656" t="e">
        <f t="shared" si="14165"/>
        <v>#DIV/0!</v>
      </c>
      <c r="AX834" s="661"/>
    </row>
    <row r="835" spans="1:50" hidden="1" outlineLevel="1">
      <c r="A835" s="590"/>
      <c r="B835" s="646" t="s">
        <v>305</v>
      </c>
      <c r="C835" s="646" t="s">
        <v>989</v>
      </c>
      <c r="D835" s="647" t="s">
        <v>990</v>
      </c>
      <c r="E835" s="649"/>
      <c r="F835" s="650">
        <v>471449.26237969671</v>
      </c>
      <c r="G835" s="650">
        <f t="shared" si="14206"/>
        <v>471449.26237969671</v>
      </c>
      <c r="H835" s="649">
        <f t="shared" ref="H835" si="14678">+H836*$F835</f>
        <v>0</v>
      </c>
      <c r="I835" s="649">
        <f t="shared" ref="I835" si="14679">+I836*$F835</f>
        <v>0</v>
      </c>
      <c r="J835" s="649">
        <f t="shared" ref="J835" si="14680">+J836*$F835</f>
        <v>0</v>
      </c>
      <c r="K835" s="649">
        <f t="shared" ref="K835" si="14681">+K836*$F835</f>
        <v>0</v>
      </c>
      <c r="L835" s="649">
        <f t="shared" ref="L835" si="14682">+L836*$F835</f>
        <v>0</v>
      </c>
      <c r="M835" s="649">
        <f t="shared" ref="M835" si="14683">+M836*$F835</f>
        <v>0</v>
      </c>
      <c r="N835" s="649">
        <f t="shared" ref="N835" si="14684">+N836*$F835</f>
        <v>0</v>
      </c>
      <c r="O835" s="649">
        <f t="shared" ref="O835" si="14685">+O836*$F835</f>
        <v>0</v>
      </c>
      <c r="P835" s="649">
        <f t="shared" ref="P835" si="14686">+P836*$F835</f>
        <v>0</v>
      </c>
      <c r="Q835" s="649">
        <f t="shared" ref="Q835" si="14687">+Q836*$F835</f>
        <v>212152.16807086352</v>
      </c>
      <c r="R835" s="649">
        <f t="shared" ref="R835" si="14688">+R836*$F835</f>
        <v>259297.09430883321</v>
      </c>
      <c r="S835" s="649">
        <f t="shared" ref="S835" si="14689">+S836*$F835</f>
        <v>0</v>
      </c>
      <c r="T835" s="649">
        <f t="shared" ref="T835" si="14690">+T836*$F835</f>
        <v>0</v>
      </c>
      <c r="U835" s="649">
        <f t="shared" ref="U835" si="14691">+U836*$F835</f>
        <v>0</v>
      </c>
      <c r="V835" s="649">
        <f t="shared" ref="V835" si="14692">+V836*$F835</f>
        <v>0</v>
      </c>
      <c r="W835" s="649">
        <f t="shared" ref="W835" si="14693">+W836*$F835</f>
        <v>0</v>
      </c>
      <c r="X835" s="649">
        <f t="shared" ref="X835" si="14694">+X836*$F835</f>
        <v>0</v>
      </c>
      <c r="Y835" s="649">
        <f t="shared" ref="Y835" si="14695">+Y836*$F835</f>
        <v>0</v>
      </c>
      <c r="Z835" s="649">
        <f t="shared" ref="Z835" si="14696">+Z836*$F835</f>
        <v>0</v>
      </c>
      <c r="AA835" s="649">
        <f t="shared" ref="AA835" si="14697">+AA836*$F835</f>
        <v>0</v>
      </c>
      <c r="AB835" s="649">
        <f t="shared" ref="AB835" si="14698">+AB836*$F835</f>
        <v>0</v>
      </c>
      <c r="AC835" s="649">
        <f t="shared" ref="AC835" si="14699">+AC836*$F835</f>
        <v>0</v>
      </c>
      <c r="AD835" s="649">
        <f t="shared" ref="AD835" si="14700">+AD836*$F835</f>
        <v>0</v>
      </c>
      <c r="AE835" s="649">
        <f t="shared" ref="AE835" si="14701">+AE836*$F835</f>
        <v>0</v>
      </c>
      <c r="AF835" s="649">
        <f t="shared" ref="AF835" si="14702">+AF836*$F835</f>
        <v>0</v>
      </c>
      <c r="AG835" s="649">
        <f t="shared" ref="AG835" si="14703">+AG836*$F835</f>
        <v>0</v>
      </c>
      <c r="AH835" s="649">
        <f t="shared" ref="AH835" si="14704">+AH836*$F835</f>
        <v>0</v>
      </c>
      <c r="AI835" s="649">
        <f t="shared" ref="AI835" si="14705">+AI836*$F835</f>
        <v>0</v>
      </c>
      <c r="AJ835" s="649">
        <f t="shared" ref="AJ835" si="14706">+AJ836*$F835</f>
        <v>0</v>
      </c>
      <c r="AK835" s="649">
        <f t="shared" ref="AK835" si="14707">+AK836*$F835</f>
        <v>0</v>
      </c>
      <c r="AL835" s="649">
        <f t="shared" ref="AL835" si="14708">+AL836*$F835</f>
        <v>0</v>
      </c>
      <c r="AM835" s="649">
        <f t="shared" ref="AM835" si="14709">+AM836*$F835</f>
        <v>0</v>
      </c>
      <c r="AN835" s="649">
        <f t="shared" ref="AN835" si="14710">+AN836*$F835</f>
        <v>0</v>
      </c>
      <c r="AO835" s="649">
        <f t="shared" ref="AO835" si="14711">+AO836*$F835</f>
        <v>0</v>
      </c>
      <c r="AP835" s="649">
        <f t="shared" ref="AP835" si="14712">+AP836*$F835</f>
        <v>0</v>
      </c>
      <c r="AQ835" s="649">
        <f t="shared" ref="AQ835" si="14713">+AQ836*$F835</f>
        <v>0</v>
      </c>
      <c r="AR835" s="649">
        <f t="shared" ref="AR835" si="14714">+AR836*$F835</f>
        <v>0</v>
      </c>
      <c r="AS835" s="649">
        <f t="shared" ref="AS835" si="14715">+AS836*$F835</f>
        <v>0</v>
      </c>
      <c r="AT835" s="649">
        <f t="shared" ref="AT835" si="14716">+AT836*$F835</f>
        <v>0</v>
      </c>
      <c r="AU835" s="613">
        <f t="shared" si="14166"/>
        <v>471449.26237969671</v>
      </c>
      <c r="AV835" s="645">
        <f t="shared" si="14164"/>
        <v>0</v>
      </c>
      <c r="AW835" s="656">
        <f t="shared" si="14165"/>
        <v>0</v>
      </c>
      <c r="AX835" s="591"/>
    </row>
    <row r="836" spans="1:50" s="314" customFormat="1" hidden="1" outlineLevel="1">
      <c r="A836" s="642"/>
      <c r="B836" s="636"/>
      <c r="C836" s="636"/>
      <c r="D836" s="651"/>
      <c r="E836" s="653"/>
      <c r="F836" s="640"/>
      <c r="G836" s="640">
        <f t="shared" si="14206"/>
        <v>1</v>
      </c>
      <c r="H836" s="658">
        <v>0</v>
      </c>
      <c r="I836" s="658">
        <v>0</v>
      </c>
      <c r="J836" s="658">
        <v>0</v>
      </c>
      <c r="K836" s="658">
        <v>0</v>
      </c>
      <c r="L836" s="658">
        <v>0</v>
      </c>
      <c r="M836" s="658">
        <v>0</v>
      </c>
      <c r="N836" s="658">
        <v>0</v>
      </c>
      <c r="O836" s="658">
        <v>0</v>
      </c>
      <c r="P836" s="658">
        <v>0</v>
      </c>
      <c r="Q836" s="658">
        <v>0.45</v>
      </c>
      <c r="R836" s="658">
        <v>0.55000000000000004</v>
      </c>
      <c r="S836" s="658">
        <v>0</v>
      </c>
      <c r="T836" s="658">
        <v>0</v>
      </c>
      <c r="U836" s="658">
        <v>0</v>
      </c>
      <c r="V836" s="658">
        <v>0</v>
      </c>
      <c r="W836" s="658">
        <v>0</v>
      </c>
      <c r="X836" s="658">
        <v>0</v>
      </c>
      <c r="Y836" s="658">
        <v>0</v>
      </c>
      <c r="Z836" s="658">
        <v>0</v>
      </c>
      <c r="AA836" s="658">
        <v>0</v>
      </c>
      <c r="AB836" s="658">
        <v>0</v>
      </c>
      <c r="AC836" s="658">
        <v>0</v>
      </c>
      <c r="AD836" s="658">
        <v>0</v>
      </c>
      <c r="AE836" s="658">
        <v>0</v>
      </c>
      <c r="AF836" s="658">
        <v>0</v>
      </c>
      <c r="AG836" s="658">
        <v>0</v>
      </c>
      <c r="AH836" s="658">
        <v>0</v>
      </c>
      <c r="AI836" s="658">
        <v>0</v>
      </c>
      <c r="AJ836" s="658">
        <v>0</v>
      </c>
      <c r="AK836" s="658">
        <v>0</v>
      </c>
      <c r="AL836" s="658">
        <v>0</v>
      </c>
      <c r="AM836" s="658">
        <v>0</v>
      </c>
      <c r="AN836" s="658">
        <v>0</v>
      </c>
      <c r="AO836" s="658">
        <v>0</v>
      </c>
      <c r="AP836" s="658">
        <v>0</v>
      </c>
      <c r="AQ836" s="658">
        <v>0</v>
      </c>
      <c r="AR836" s="658">
        <v>0</v>
      </c>
      <c r="AS836" s="658">
        <v>0</v>
      </c>
      <c r="AT836" s="658">
        <v>0</v>
      </c>
      <c r="AU836" s="613">
        <f t="shared" si="14166"/>
        <v>1</v>
      </c>
      <c r="AV836" s="645">
        <f t="shared" si="14164"/>
        <v>1</v>
      </c>
      <c r="AW836" s="656" t="e">
        <f t="shared" si="14165"/>
        <v>#DIV/0!</v>
      </c>
      <c r="AX836" s="661"/>
    </row>
    <row r="837" spans="1:50" hidden="1" outlineLevel="1">
      <c r="A837" s="590"/>
      <c r="B837" s="629" t="s">
        <v>278</v>
      </c>
      <c r="C837" s="629" t="s">
        <v>991</v>
      </c>
      <c r="D837" s="630" t="s">
        <v>992</v>
      </c>
      <c r="E837" s="631"/>
      <c r="F837" s="632">
        <f>+F838+F840+F842+F844+F846+F848</f>
        <v>893687.98874018993</v>
      </c>
      <c r="G837" s="632">
        <f t="shared" si="14206"/>
        <v>893687.98874018993</v>
      </c>
      <c r="H837" s="632">
        <f t="shared" ref="H837:AT837" si="14717">+H838+H840+H842+H844+H846+H848</f>
        <v>0</v>
      </c>
      <c r="I837" s="632">
        <f t="shared" si="14717"/>
        <v>0</v>
      </c>
      <c r="J837" s="632">
        <f t="shared" si="14717"/>
        <v>0</v>
      </c>
      <c r="K837" s="632">
        <f t="shared" si="14717"/>
        <v>0</v>
      </c>
      <c r="L837" s="632">
        <f t="shared" si="14717"/>
        <v>0</v>
      </c>
      <c r="M837" s="632">
        <f t="shared" si="14717"/>
        <v>0</v>
      </c>
      <c r="N837" s="632">
        <f t="shared" si="14717"/>
        <v>0</v>
      </c>
      <c r="O837" s="632">
        <f t="shared" si="14717"/>
        <v>0</v>
      </c>
      <c r="P837" s="632">
        <f t="shared" si="14717"/>
        <v>0</v>
      </c>
      <c r="Q837" s="632">
        <f t="shared" si="14717"/>
        <v>0</v>
      </c>
      <c r="R837" s="632">
        <f t="shared" si="14717"/>
        <v>0</v>
      </c>
      <c r="S837" s="632">
        <f t="shared" si="14717"/>
        <v>108469.12341355819</v>
      </c>
      <c r="T837" s="632">
        <f t="shared" si="14717"/>
        <v>160723.99041675005</v>
      </c>
      <c r="U837" s="632">
        <f t="shared" si="14717"/>
        <v>216752.28603096813</v>
      </c>
      <c r="V837" s="632">
        <f t="shared" si="14717"/>
        <v>140952.37782290622</v>
      </c>
      <c r="W837" s="632">
        <f t="shared" si="14717"/>
        <v>225711.28685360789</v>
      </c>
      <c r="X837" s="632">
        <f t="shared" si="14717"/>
        <v>41078.924202399496</v>
      </c>
      <c r="Y837" s="632">
        <f t="shared" si="14717"/>
        <v>0</v>
      </c>
      <c r="Z837" s="632">
        <f t="shared" si="14717"/>
        <v>0</v>
      </c>
      <c r="AA837" s="632">
        <f t="shared" si="14717"/>
        <v>0</v>
      </c>
      <c r="AB837" s="632">
        <f t="shared" si="14717"/>
        <v>0</v>
      </c>
      <c r="AC837" s="632">
        <f t="shared" si="14717"/>
        <v>0</v>
      </c>
      <c r="AD837" s="632">
        <f t="shared" si="14717"/>
        <v>0</v>
      </c>
      <c r="AE837" s="632">
        <f t="shared" si="14717"/>
        <v>0</v>
      </c>
      <c r="AF837" s="632">
        <f t="shared" si="14717"/>
        <v>0</v>
      </c>
      <c r="AG837" s="632">
        <f t="shared" si="14717"/>
        <v>0</v>
      </c>
      <c r="AH837" s="632">
        <f t="shared" si="14717"/>
        <v>0</v>
      </c>
      <c r="AI837" s="632">
        <f t="shared" si="14717"/>
        <v>0</v>
      </c>
      <c r="AJ837" s="632">
        <f t="shared" si="14717"/>
        <v>0</v>
      </c>
      <c r="AK837" s="632">
        <f t="shared" si="14717"/>
        <v>0</v>
      </c>
      <c r="AL837" s="632">
        <f t="shared" si="14717"/>
        <v>0</v>
      </c>
      <c r="AM837" s="632">
        <f t="shared" si="14717"/>
        <v>0</v>
      </c>
      <c r="AN837" s="632">
        <f t="shared" si="14717"/>
        <v>0</v>
      </c>
      <c r="AO837" s="632">
        <f t="shared" si="14717"/>
        <v>0</v>
      </c>
      <c r="AP837" s="632">
        <f t="shared" si="14717"/>
        <v>0</v>
      </c>
      <c r="AQ837" s="632">
        <f t="shared" si="14717"/>
        <v>0</v>
      </c>
      <c r="AR837" s="632">
        <f t="shared" si="14717"/>
        <v>0</v>
      </c>
      <c r="AS837" s="632">
        <f t="shared" si="14717"/>
        <v>0</v>
      </c>
      <c r="AT837" s="632">
        <f t="shared" si="14717"/>
        <v>0</v>
      </c>
      <c r="AU837" s="613">
        <f t="shared" si="14166"/>
        <v>893687.98874018993</v>
      </c>
      <c r="AV837" s="645">
        <f t="shared" si="14164"/>
        <v>0</v>
      </c>
      <c r="AW837" s="656">
        <f t="shared" si="14165"/>
        <v>0</v>
      </c>
      <c r="AX837" s="591"/>
    </row>
    <row r="838" spans="1:50" hidden="1" outlineLevel="1">
      <c r="A838" s="590"/>
      <c r="B838" s="646" t="s">
        <v>305</v>
      </c>
      <c r="C838" s="646" t="s">
        <v>993</v>
      </c>
      <c r="D838" s="647" t="s">
        <v>994</v>
      </c>
      <c r="E838" s="649"/>
      <c r="F838" s="650">
        <v>246520.73503081407</v>
      </c>
      <c r="G838" s="650">
        <f t="shared" si="14206"/>
        <v>246520.73503081407</v>
      </c>
      <c r="H838" s="649">
        <f t="shared" ref="H838" si="14718">+H839*$F838</f>
        <v>0</v>
      </c>
      <c r="I838" s="649">
        <f t="shared" ref="I838" si="14719">+I839*$F838</f>
        <v>0</v>
      </c>
      <c r="J838" s="649">
        <f t="shared" ref="J838" si="14720">+J839*$F838</f>
        <v>0</v>
      </c>
      <c r="K838" s="649">
        <f t="shared" ref="K838" si="14721">+K839*$F838</f>
        <v>0</v>
      </c>
      <c r="L838" s="649">
        <f t="shared" ref="L838" si="14722">+L839*$F838</f>
        <v>0</v>
      </c>
      <c r="M838" s="649">
        <f t="shared" ref="M838" si="14723">+M839*$F838</f>
        <v>0</v>
      </c>
      <c r="N838" s="649">
        <f t="shared" ref="N838" si="14724">+N839*$F838</f>
        <v>0</v>
      </c>
      <c r="O838" s="649">
        <f t="shared" ref="O838" si="14725">+O839*$F838</f>
        <v>0</v>
      </c>
      <c r="P838" s="649">
        <f t="shared" ref="P838" si="14726">+P839*$F838</f>
        <v>0</v>
      </c>
      <c r="Q838" s="649">
        <f t="shared" ref="Q838" si="14727">+Q839*$F838</f>
        <v>0</v>
      </c>
      <c r="R838" s="649">
        <f t="shared" ref="R838" si="14728">+R839*$F838</f>
        <v>0</v>
      </c>
      <c r="S838" s="649">
        <f t="shared" ref="S838" si="14729">+S839*$F838</f>
        <v>108469.12341355819</v>
      </c>
      <c r="T838" s="649">
        <f t="shared" ref="T838" si="14730">+T839*$F838</f>
        <v>138051.6116172559</v>
      </c>
      <c r="U838" s="649">
        <f t="shared" ref="U838" si="14731">+U839*$F838</f>
        <v>0</v>
      </c>
      <c r="V838" s="649">
        <f t="shared" ref="V838" si="14732">+V839*$F838</f>
        <v>0</v>
      </c>
      <c r="W838" s="649">
        <f t="shared" ref="W838" si="14733">+W839*$F838</f>
        <v>0</v>
      </c>
      <c r="X838" s="649">
        <f t="shared" ref="X838" si="14734">+X839*$F838</f>
        <v>0</v>
      </c>
      <c r="Y838" s="649">
        <f t="shared" ref="Y838" si="14735">+Y839*$F838</f>
        <v>0</v>
      </c>
      <c r="Z838" s="649">
        <f t="shared" ref="Z838" si="14736">+Z839*$F838</f>
        <v>0</v>
      </c>
      <c r="AA838" s="649">
        <f t="shared" ref="AA838" si="14737">+AA839*$F838</f>
        <v>0</v>
      </c>
      <c r="AB838" s="649">
        <f t="shared" ref="AB838" si="14738">+AB839*$F838</f>
        <v>0</v>
      </c>
      <c r="AC838" s="649">
        <f t="shared" ref="AC838" si="14739">+AC839*$F838</f>
        <v>0</v>
      </c>
      <c r="AD838" s="649">
        <f t="shared" ref="AD838" si="14740">+AD839*$F838</f>
        <v>0</v>
      </c>
      <c r="AE838" s="649">
        <f t="shared" ref="AE838" si="14741">+AE839*$F838</f>
        <v>0</v>
      </c>
      <c r="AF838" s="649">
        <f t="shared" ref="AF838" si="14742">+AF839*$F838</f>
        <v>0</v>
      </c>
      <c r="AG838" s="649">
        <f t="shared" ref="AG838" si="14743">+AG839*$F838</f>
        <v>0</v>
      </c>
      <c r="AH838" s="649">
        <f t="shared" ref="AH838" si="14744">+AH839*$F838</f>
        <v>0</v>
      </c>
      <c r="AI838" s="649">
        <f t="shared" ref="AI838" si="14745">+AI839*$F838</f>
        <v>0</v>
      </c>
      <c r="AJ838" s="649">
        <f t="shared" ref="AJ838" si="14746">+AJ839*$F838</f>
        <v>0</v>
      </c>
      <c r="AK838" s="649">
        <f t="shared" ref="AK838" si="14747">+AK839*$F838</f>
        <v>0</v>
      </c>
      <c r="AL838" s="649">
        <f t="shared" ref="AL838" si="14748">+AL839*$F838</f>
        <v>0</v>
      </c>
      <c r="AM838" s="649">
        <f t="shared" ref="AM838" si="14749">+AM839*$F838</f>
        <v>0</v>
      </c>
      <c r="AN838" s="649">
        <f t="shared" ref="AN838" si="14750">+AN839*$F838</f>
        <v>0</v>
      </c>
      <c r="AO838" s="649">
        <f t="shared" ref="AO838" si="14751">+AO839*$F838</f>
        <v>0</v>
      </c>
      <c r="AP838" s="649">
        <f t="shared" ref="AP838" si="14752">+AP839*$F838</f>
        <v>0</v>
      </c>
      <c r="AQ838" s="649">
        <f t="shared" ref="AQ838" si="14753">+AQ839*$F838</f>
        <v>0</v>
      </c>
      <c r="AR838" s="649">
        <f t="shared" ref="AR838" si="14754">+AR839*$F838</f>
        <v>0</v>
      </c>
      <c r="AS838" s="649">
        <f t="shared" ref="AS838" si="14755">+AS839*$F838</f>
        <v>0</v>
      </c>
      <c r="AT838" s="649">
        <f t="shared" ref="AT838" si="14756">+AT839*$F838</f>
        <v>0</v>
      </c>
      <c r="AU838" s="613">
        <f t="shared" si="14166"/>
        <v>246520.73503081407</v>
      </c>
      <c r="AV838" s="645">
        <f t="shared" si="14164"/>
        <v>0</v>
      </c>
      <c r="AW838" s="656">
        <f t="shared" si="14165"/>
        <v>0</v>
      </c>
      <c r="AX838" s="591"/>
    </row>
    <row r="839" spans="1:50" s="314" customFormat="1" hidden="1" outlineLevel="1">
      <c r="A839" s="642"/>
      <c r="B839" s="636"/>
      <c r="C839" s="636"/>
      <c r="D839" s="651"/>
      <c r="E839" s="653"/>
      <c r="F839" s="640"/>
      <c r="G839" s="640">
        <f t="shared" si="14206"/>
        <v>1</v>
      </c>
      <c r="H839" s="658">
        <v>0</v>
      </c>
      <c r="I839" s="658">
        <v>0</v>
      </c>
      <c r="J839" s="658">
        <v>0</v>
      </c>
      <c r="K839" s="658">
        <v>0</v>
      </c>
      <c r="L839" s="658">
        <v>0</v>
      </c>
      <c r="M839" s="658">
        <v>0</v>
      </c>
      <c r="N839" s="658">
        <v>0</v>
      </c>
      <c r="O839" s="658">
        <v>0</v>
      </c>
      <c r="P839" s="658">
        <v>0</v>
      </c>
      <c r="Q839" s="658">
        <v>0</v>
      </c>
      <c r="R839" s="658">
        <v>0</v>
      </c>
      <c r="S839" s="658">
        <v>0.44</v>
      </c>
      <c r="T839" s="658">
        <v>0.56000000000000005</v>
      </c>
      <c r="U839" s="658">
        <v>0</v>
      </c>
      <c r="V839" s="658">
        <v>0</v>
      </c>
      <c r="W839" s="658">
        <v>0</v>
      </c>
      <c r="X839" s="658">
        <v>0</v>
      </c>
      <c r="Y839" s="658">
        <v>0</v>
      </c>
      <c r="Z839" s="658">
        <v>0</v>
      </c>
      <c r="AA839" s="658">
        <v>0</v>
      </c>
      <c r="AB839" s="658">
        <v>0</v>
      </c>
      <c r="AC839" s="658">
        <v>0</v>
      </c>
      <c r="AD839" s="658">
        <v>0</v>
      </c>
      <c r="AE839" s="658">
        <v>0</v>
      </c>
      <c r="AF839" s="658">
        <v>0</v>
      </c>
      <c r="AG839" s="658">
        <v>0</v>
      </c>
      <c r="AH839" s="658">
        <v>0</v>
      </c>
      <c r="AI839" s="658">
        <v>0</v>
      </c>
      <c r="AJ839" s="658">
        <v>0</v>
      </c>
      <c r="AK839" s="658">
        <v>0</v>
      </c>
      <c r="AL839" s="658">
        <v>0</v>
      </c>
      <c r="AM839" s="658">
        <v>0</v>
      </c>
      <c r="AN839" s="658">
        <v>0</v>
      </c>
      <c r="AO839" s="658">
        <v>0</v>
      </c>
      <c r="AP839" s="658">
        <v>0</v>
      </c>
      <c r="AQ839" s="658">
        <v>0</v>
      </c>
      <c r="AR839" s="658">
        <v>0</v>
      </c>
      <c r="AS839" s="658">
        <v>0</v>
      </c>
      <c r="AT839" s="658">
        <v>0</v>
      </c>
      <c r="AU839" s="613">
        <f t="shared" si="14166"/>
        <v>1</v>
      </c>
      <c r="AV839" s="645">
        <f t="shared" si="14164"/>
        <v>1</v>
      </c>
      <c r="AW839" s="656" t="e">
        <f t="shared" si="14165"/>
        <v>#DIV/0!</v>
      </c>
      <c r="AX839" s="661"/>
    </row>
    <row r="840" spans="1:50" hidden="1" outlineLevel="1">
      <c r="A840" s="590"/>
      <c r="B840" s="646" t="s">
        <v>305</v>
      </c>
      <c r="C840" s="646" t="s">
        <v>995</v>
      </c>
      <c r="D840" s="647" t="s">
        <v>996</v>
      </c>
      <c r="E840" s="649"/>
      <c r="F840" s="650">
        <v>0</v>
      </c>
      <c r="G840" s="650">
        <f t="shared" si="14206"/>
        <v>0</v>
      </c>
      <c r="H840" s="649">
        <f t="shared" ref="H840" si="14757">+H841*$F840</f>
        <v>0</v>
      </c>
      <c r="I840" s="649">
        <f t="shared" ref="I840" si="14758">+I841*$F840</f>
        <v>0</v>
      </c>
      <c r="J840" s="649">
        <f t="shared" ref="J840" si="14759">+J841*$F840</f>
        <v>0</v>
      </c>
      <c r="K840" s="649">
        <f t="shared" ref="K840" si="14760">+K841*$F840</f>
        <v>0</v>
      </c>
      <c r="L840" s="649">
        <f t="shared" ref="L840" si="14761">+L841*$F840</f>
        <v>0</v>
      </c>
      <c r="M840" s="649">
        <f t="shared" ref="M840" si="14762">+M841*$F840</f>
        <v>0</v>
      </c>
      <c r="N840" s="649">
        <f t="shared" ref="N840" si="14763">+N841*$F840</f>
        <v>0</v>
      </c>
      <c r="O840" s="649">
        <f t="shared" ref="O840" si="14764">+O841*$F840</f>
        <v>0</v>
      </c>
      <c r="P840" s="649">
        <f t="shared" ref="P840" si="14765">+P841*$F840</f>
        <v>0</v>
      </c>
      <c r="Q840" s="649">
        <f t="shared" ref="Q840" si="14766">+Q841*$F840</f>
        <v>0</v>
      </c>
      <c r="R840" s="649">
        <f t="shared" ref="R840" si="14767">+R841*$F840</f>
        <v>0</v>
      </c>
      <c r="S840" s="649">
        <f t="shared" ref="S840" si="14768">+S841*$F840</f>
        <v>0</v>
      </c>
      <c r="T840" s="649">
        <f t="shared" ref="T840" si="14769">+T841*$F840</f>
        <v>0</v>
      </c>
      <c r="U840" s="649">
        <f t="shared" ref="U840" si="14770">+U841*$F840</f>
        <v>0</v>
      </c>
      <c r="V840" s="649">
        <f t="shared" ref="V840" si="14771">+V841*$F840</f>
        <v>0</v>
      </c>
      <c r="W840" s="649">
        <f t="shared" ref="W840" si="14772">+W841*$F840</f>
        <v>0</v>
      </c>
      <c r="X840" s="649">
        <f t="shared" ref="X840" si="14773">+X841*$F840</f>
        <v>0</v>
      </c>
      <c r="Y840" s="649">
        <f t="shared" ref="Y840" si="14774">+Y841*$F840</f>
        <v>0</v>
      </c>
      <c r="Z840" s="649">
        <f t="shared" ref="Z840" si="14775">+Z841*$F840</f>
        <v>0</v>
      </c>
      <c r="AA840" s="649">
        <f t="shared" ref="AA840" si="14776">+AA841*$F840</f>
        <v>0</v>
      </c>
      <c r="AB840" s="649">
        <f t="shared" ref="AB840" si="14777">+AB841*$F840</f>
        <v>0</v>
      </c>
      <c r="AC840" s="649">
        <f t="shared" ref="AC840" si="14778">+AC841*$F840</f>
        <v>0</v>
      </c>
      <c r="AD840" s="649">
        <f t="shared" ref="AD840" si="14779">+AD841*$F840</f>
        <v>0</v>
      </c>
      <c r="AE840" s="649">
        <f t="shared" ref="AE840" si="14780">+AE841*$F840</f>
        <v>0</v>
      </c>
      <c r="AF840" s="649">
        <f t="shared" ref="AF840" si="14781">+AF841*$F840</f>
        <v>0</v>
      </c>
      <c r="AG840" s="649">
        <f t="shared" ref="AG840" si="14782">+AG841*$F840</f>
        <v>0</v>
      </c>
      <c r="AH840" s="649">
        <f t="shared" ref="AH840" si="14783">+AH841*$F840</f>
        <v>0</v>
      </c>
      <c r="AI840" s="649">
        <f t="shared" ref="AI840" si="14784">+AI841*$F840</f>
        <v>0</v>
      </c>
      <c r="AJ840" s="649">
        <f t="shared" ref="AJ840" si="14785">+AJ841*$F840</f>
        <v>0</v>
      </c>
      <c r="AK840" s="649">
        <f t="shared" ref="AK840" si="14786">+AK841*$F840</f>
        <v>0</v>
      </c>
      <c r="AL840" s="649">
        <f t="shared" ref="AL840" si="14787">+AL841*$F840</f>
        <v>0</v>
      </c>
      <c r="AM840" s="649">
        <f t="shared" ref="AM840" si="14788">+AM841*$F840</f>
        <v>0</v>
      </c>
      <c r="AN840" s="649">
        <f t="shared" ref="AN840" si="14789">+AN841*$F840</f>
        <v>0</v>
      </c>
      <c r="AO840" s="649">
        <f t="shared" ref="AO840" si="14790">+AO841*$F840</f>
        <v>0</v>
      </c>
      <c r="AP840" s="649">
        <f t="shared" ref="AP840" si="14791">+AP841*$F840</f>
        <v>0</v>
      </c>
      <c r="AQ840" s="649">
        <f t="shared" ref="AQ840" si="14792">+AQ841*$F840</f>
        <v>0</v>
      </c>
      <c r="AR840" s="649">
        <f t="shared" ref="AR840" si="14793">+AR841*$F840</f>
        <v>0</v>
      </c>
      <c r="AS840" s="649">
        <f t="shared" ref="AS840" si="14794">+AS841*$F840</f>
        <v>0</v>
      </c>
      <c r="AT840" s="649">
        <f t="shared" ref="AT840" si="14795">+AT841*$F840</f>
        <v>0</v>
      </c>
      <c r="AU840" s="613">
        <f t="shared" si="14166"/>
        <v>0</v>
      </c>
      <c r="AV840" s="645">
        <f t="shared" si="14164"/>
        <v>0</v>
      </c>
      <c r="AW840" s="656" t="e">
        <f t="shared" si="14165"/>
        <v>#DIV/0!</v>
      </c>
      <c r="AX840" s="591"/>
    </row>
    <row r="841" spans="1:50" s="314" customFormat="1" hidden="1" outlineLevel="1">
      <c r="A841" s="642"/>
      <c r="B841" s="636"/>
      <c r="C841" s="636"/>
      <c r="D841" s="651"/>
      <c r="E841" s="653"/>
      <c r="F841" s="640"/>
      <c r="G841" s="640">
        <f t="shared" si="14206"/>
        <v>1</v>
      </c>
      <c r="H841" s="658">
        <v>0</v>
      </c>
      <c r="I841" s="658">
        <v>0</v>
      </c>
      <c r="J841" s="658">
        <v>0</v>
      </c>
      <c r="K841" s="658">
        <v>0</v>
      </c>
      <c r="L841" s="658">
        <v>0</v>
      </c>
      <c r="M841" s="658">
        <v>0</v>
      </c>
      <c r="N841" s="658">
        <v>0</v>
      </c>
      <c r="O841" s="658">
        <v>0</v>
      </c>
      <c r="P841" s="658">
        <v>0</v>
      </c>
      <c r="Q841" s="658">
        <v>0</v>
      </c>
      <c r="R841" s="658">
        <v>0</v>
      </c>
      <c r="S841" s="658">
        <v>0</v>
      </c>
      <c r="T841" s="658">
        <v>0.57999999999999996</v>
      </c>
      <c r="U841" s="658">
        <v>0.42000000000000004</v>
      </c>
      <c r="V841" s="658">
        <v>0</v>
      </c>
      <c r="W841" s="658">
        <v>0</v>
      </c>
      <c r="X841" s="658">
        <v>0</v>
      </c>
      <c r="Y841" s="658">
        <v>0</v>
      </c>
      <c r="Z841" s="658">
        <v>0</v>
      </c>
      <c r="AA841" s="658">
        <v>0</v>
      </c>
      <c r="AB841" s="658">
        <v>0</v>
      </c>
      <c r="AC841" s="658">
        <v>0</v>
      </c>
      <c r="AD841" s="658">
        <v>0</v>
      </c>
      <c r="AE841" s="658">
        <v>0</v>
      </c>
      <c r="AF841" s="658">
        <v>0</v>
      </c>
      <c r="AG841" s="658">
        <v>0</v>
      </c>
      <c r="AH841" s="658">
        <v>0</v>
      </c>
      <c r="AI841" s="658">
        <v>0</v>
      </c>
      <c r="AJ841" s="658">
        <v>0</v>
      </c>
      <c r="AK841" s="658">
        <v>0</v>
      </c>
      <c r="AL841" s="658">
        <v>0</v>
      </c>
      <c r="AM841" s="658">
        <v>0</v>
      </c>
      <c r="AN841" s="658">
        <v>0</v>
      </c>
      <c r="AO841" s="658">
        <v>0</v>
      </c>
      <c r="AP841" s="658">
        <v>0</v>
      </c>
      <c r="AQ841" s="658">
        <v>0</v>
      </c>
      <c r="AR841" s="658">
        <v>0</v>
      </c>
      <c r="AS841" s="658">
        <v>0</v>
      </c>
      <c r="AT841" s="658">
        <v>0</v>
      </c>
      <c r="AU841" s="613">
        <f t="shared" si="14166"/>
        <v>1</v>
      </c>
      <c r="AV841" s="645">
        <f t="shared" si="14164"/>
        <v>1</v>
      </c>
      <c r="AW841" s="656" t="e">
        <f t="shared" si="14165"/>
        <v>#DIV/0!</v>
      </c>
      <c r="AX841" s="661"/>
    </row>
    <row r="842" spans="1:50" hidden="1" outlineLevel="1">
      <c r="A842" s="590"/>
      <c r="B842" s="646" t="s">
        <v>305</v>
      </c>
      <c r="C842" s="646" t="s">
        <v>997</v>
      </c>
      <c r="D842" s="647" t="s">
        <v>998</v>
      </c>
      <c r="E842" s="649"/>
      <c r="F842" s="650">
        <v>174402.91384226273</v>
      </c>
      <c r="G842" s="650">
        <f t="shared" si="14206"/>
        <v>174402.91384226273</v>
      </c>
      <c r="H842" s="649">
        <f t="shared" ref="H842" si="14796">+H843*$F842</f>
        <v>0</v>
      </c>
      <c r="I842" s="649">
        <f t="shared" ref="I842" si="14797">+I843*$F842</f>
        <v>0</v>
      </c>
      <c r="J842" s="649">
        <f t="shared" ref="J842" si="14798">+J843*$F842</f>
        <v>0</v>
      </c>
      <c r="K842" s="649">
        <f t="shared" ref="K842" si="14799">+K843*$F842</f>
        <v>0</v>
      </c>
      <c r="L842" s="649">
        <f t="shared" ref="L842" si="14800">+L843*$F842</f>
        <v>0</v>
      </c>
      <c r="M842" s="649">
        <f t="shared" ref="M842" si="14801">+M843*$F842</f>
        <v>0</v>
      </c>
      <c r="N842" s="649">
        <f t="shared" ref="N842" si="14802">+N843*$F842</f>
        <v>0</v>
      </c>
      <c r="O842" s="649">
        <f t="shared" ref="O842" si="14803">+O843*$F842</f>
        <v>0</v>
      </c>
      <c r="P842" s="649">
        <f t="shared" ref="P842" si="14804">+P843*$F842</f>
        <v>0</v>
      </c>
      <c r="Q842" s="649">
        <f t="shared" ref="Q842" si="14805">+Q843*$F842</f>
        <v>0</v>
      </c>
      <c r="R842" s="649">
        <f t="shared" ref="R842" si="14806">+R843*$F842</f>
        <v>0</v>
      </c>
      <c r="S842" s="649">
        <f t="shared" ref="S842" si="14807">+S843*$F842</f>
        <v>0</v>
      </c>
      <c r="T842" s="649">
        <f t="shared" ref="T842" si="14808">+T843*$F842</f>
        <v>22672.378799494156</v>
      </c>
      <c r="U842" s="649">
        <f t="shared" ref="U842" si="14809">+U843*$F842</f>
        <v>122082.03968958391</v>
      </c>
      <c r="V842" s="649">
        <f t="shared" ref="V842" si="14810">+V843*$F842</f>
        <v>29648.49535318467</v>
      </c>
      <c r="W842" s="649">
        <f t="shared" ref="W842" si="14811">+W843*$F842</f>
        <v>0</v>
      </c>
      <c r="X842" s="649">
        <f t="shared" ref="X842" si="14812">+X843*$F842</f>
        <v>0</v>
      </c>
      <c r="Y842" s="649">
        <f t="shared" ref="Y842" si="14813">+Y843*$F842</f>
        <v>0</v>
      </c>
      <c r="Z842" s="649">
        <f t="shared" ref="Z842" si="14814">+Z843*$F842</f>
        <v>0</v>
      </c>
      <c r="AA842" s="649">
        <f t="shared" ref="AA842" si="14815">+AA843*$F842</f>
        <v>0</v>
      </c>
      <c r="AB842" s="649">
        <f t="shared" ref="AB842" si="14816">+AB843*$F842</f>
        <v>0</v>
      </c>
      <c r="AC842" s="649">
        <f t="shared" ref="AC842" si="14817">+AC843*$F842</f>
        <v>0</v>
      </c>
      <c r="AD842" s="649">
        <f t="shared" ref="AD842" si="14818">+AD843*$F842</f>
        <v>0</v>
      </c>
      <c r="AE842" s="649">
        <f t="shared" ref="AE842" si="14819">+AE843*$F842</f>
        <v>0</v>
      </c>
      <c r="AF842" s="649">
        <f t="shared" ref="AF842" si="14820">+AF843*$F842</f>
        <v>0</v>
      </c>
      <c r="AG842" s="649">
        <f t="shared" ref="AG842" si="14821">+AG843*$F842</f>
        <v>0</v>
      </c>
      <c r="AH842" s="649">
        <f t="shared" ref="AH842" si="14822">+AH843*$F842</f>
        <v>0</v>
      </c>
      <c r="AI842" s="649">
        <f t="shared" ref="AI842" si="14823">+AI843*$F842</f>
        <v>0</v>
      </c>
      <c r="AJ842" s="649">
        <f t="shared" ref="AJ842" si="14824">+AJ843*$F842</f>
        <v>0</v>
      </c>
      <c r="AK842" s="649">
        <f t="shared" ref="AK842" si="14825">+AK843*$F842</f>
        <v>0</v>
      </c>
      <c r="AL842" s="649">
        <f t="shared" ref="AL842" si="14826">+AL843*$F842</f>
        <v>0</v>
      </c>
      <c r="AM842" s="649">
        <f t="shared" ref="AM842" si="14827">+AM843*$F842</f>
        <v>0</v>
      </c>
      <c r="AN842" s="649">
        <f t="shared" ref="AN842" si="14828">+AN843*$F842</f>
        <v>0</v>
      </c>
      <c r="AO842" s="649">
        <f t="shared" ref="AO842" si="14829">+AO843*$F842</f>
        <v>0</v>
      </c>
      <c r="AP842" s="649">
        <f t="shared" ref="AP842" si="14830">+AP843*$F842</f>
        <v>0</v>
      </c>
      <c r="AQ842" s="649">
        <f t="shared" ref="AQ842" si="14831">+AQ843*$F842</f>
        <v>0</v>
      </c>
      <c r="AR842" s="649">
        <f t="shared" ref="AR842" si="14832">+AR843*$F842</f>
        <v>0</v>
      </c>
      <c r="AS842" s="649">
        <f t="shared" ref="AS842" si="14833">+AS843*$F842</f>
        <v>0</v>
      </c>
      <c r="AT842" s="649">
        <f t="shared" ref="AT842" si="14834">+AT843*$F842</f>
        <v>0</v>
      </c>
      <c r="AU842" s="613">
        <f t="shared" si="14166"/>
        <v>174402.91384226273</v>
      </c>
      <c r="AV842" s="645">
        <f t="shared" si="14164"/>
        <v>0</v>
      </c>
      <c r="AW842" s="656">
        <f t="shared" si="14165"/>
        <v>0</v>
      </c>
      <c r="AX842" s="591"/>
    </row>
    <row r="843" spans="1:50" s="314" customFormat="1" hidden="1" outlineLevel="1">
      <c r="A843" s="642"/>
      <c r="B843" s="636"/>
      <c r="C843" s="636"/>
      <c r="D843" s="651"/>
      <c r="E843" s="653"/>
      <c r="F843" s="640"/>
      <c r="G843" s="640">
        <f t="shared" si="14206"/>
        <v>1</v>
      </c>
      <c r="H843" s="658">
        <v>0</v>
      </c>
      <c r="I843" s="658">
        <v>0</v>
      </c>
      <c r="J843" s="658">
        <v>0</v>
      </c>
      <c r="K843" s="658">
        <v>0</v>
      </c>
      <c r="L843" s="658">
        <v>0</v>
      </c>
      <c r="M843" s="658">
        <v>0</v>
      </c>
      <c r="N843" s="658">
        <v>0</v>
      </c>
      <c r="O843" s="658">
        <v>0</v>
      </c>
      <c r="P843" s="658">
        <v>0</v>
      </c>
      <c r="Q843" s="658">
        <v>0</v>
      </c>
      <c r="R843" s="658">
        <v>0</v>
      </c>
      <c r="S843" s="658">
        <v>0</v>
      </c>
      <c r="T843" s="658">
        <v>0.13</v>
      </c>
      <c r="U843" s="658">
        <v>0.7</v>
      </c>
      <c r="V843" s="658">
        <v>0.17000000000000004</v>
      </c>
      <c r="W843" s="658">
        <v>0</v>
      </c>
      <c r="X843" s="658">
        <v>0</v>
      </c>
      <c r="Y843" s="658">
        <v>0</v>
      </c>
      <c r="Z843" s="658">
        <v>0</v>
      </c>
      <c r="AA843" s="658">
        <v>0</v>
      </c>
      <c r="AB843" s="658">
        <v>0</v>
      </c>
      <c r="AC843" s="658">
        <v>0</v>
      </c>
      <c r="AD843" s="658">
        <v>0</v>
      </c>
      <c r="AE843" s="658">
        <v>0</v>
      </c>
      <c r="AF843" s="658">
        <v>0</v>
      </c>
      <c r="AG843" s="658">
        <v>0</v>
      </c>
      <c r="AH843" s="658">
        <v>0</v>
      </c>
      <c r="AI843" s="658">
        <v>0</v>
      </c>
      <c r="AJ843" s="658">
        <v>0</v>
      </c>
      <c r="AK843" s="658">
        <v>0</v>
      </c>
      <c r="AL843" s="658">
        <v>0</v>
      </c>
      <c r="AM843" s="658">
        <v>0</v>
      </c>
      <c r="AN843" s="658">
        <v>0</v>
      </c>
      <c r="AO843" s="658">
        <v>0</v>
      </c>
      <c r="AP843" s="658">
        <v>0</v>
      </c>
      <c r="AQ843" s="658">
        <v>0</v>
      </c>
      <c r="AR843" s="658">
        <v>0</v>
      </c>
      <c r="AS843" s="658">
        <v>0</v>
      </c>
      <c r="AT843" s="658">
        <v>0</v>
      </c>
      <c r="AU843" s="613">
        <f t="shared" si="14166"/>
        <v>1</v>
      </c>
      <c r="AV843" s="645">
        <f t="shared" si="14164"/>
        <v>1</v>
      </c>
      <c r="AW843" s="656" t="e">
        <f t="shared" si="14165"/>
        <v>#DIV/0!</v>
      </c>
      <c r="AX843" s="661"/>
    </row>
    <row r="844" spans="1:50" hidden="1" outlineLevel="1">
      <c r="A844" s="590"/>
      <c r="B844" s="646" t="s">
        <v>305</v>
      </c>
      <c r="C844" s="646" t="s">
        <v>999</v>
      </c>
      <c r="D844" s="647" t="s">
        <v>1000</v>
      </c>
      <c r="E844" s="649"/>
      <c r="F844" s="650">
        <v>145646.53283289881</v>
      </c>
      <c r="G844" s="650">
        <f t="shared" si="14206"/>
        <v>145646.53283289881</v>
      </c>
      <c r="H844" s="649">
        <f t="shared" ref="H844" si="14835">+H845*$F844</f>
        <v>0</v>
      </c>
      <c r="I844" s="649">
        <f t="shared" ref="I844" si="14836">+I845*$F844</f>
        <v>0</v>
      </c>
      <c r="J844" s="649">
        <f t="shared" ref="J844" si="14837">+J845*$F844</f>
        <v>0</v>
      </c>
      <c r="K844" s="649">
        <f t="shared" ref="K844" si="14838">+K845*$F844</f>
        <v>0</v>
      </c>
      <c r="L844" s="649">
        <f t="shared" ref="L844" si="14839">+L845*$F844</f>
        <v>0</v>
      </c>
      <c r="M844" s="649">
        <f t="shared" ref="M844" si="14840">+M845*$F844</f>
        <v>0</v>
      </c>
      <c r="N844" s="649">
        <f t="shared" ref="N844" si="14841">+N845*$F844</f>
        <v>0</v>
      </c>
      <c r="O844" s="649">
        <f t="shared" ref="O844" si="14842">+O845*$F844</f>
        <v>0</v>
      </c>
      <c r="P844" s="649">
        <f t="shared" ref="P844" si="14843">+P845*$F844</f>
        <v>0</v>
      </c>
      <c r="Q844" s="649">
        <f t="shared" ref="Q844" si="14844">+Q845*$F844</f>
        <v>0</v>
      </c>
      <c r="R844" s="649">
        <f t="shared" ref="R844" si="14845">+R845*$F844</f>
        <v>0</v>
      </c>
      <c r="S844" s="649">
        <f t="shared" ref="S844" si="14846">+S845*$F844</f>
        <v>0</v>
      </c>
      <c r="T844" s="649">
        <f t="shared" ref="T844" si="14847">+T845*$F844</f>
        <v>0</v>
      </c>
      <c r="U844" s="649">
        <f t="shared" ref="U844" si="14848">+U845*$F844</f>
        <v>94670.246341384234</v>
      </c>
      <c r="V844" s="649">
        <f t="shared" ref="V844" si="14849">+V845*$F844</f>
        <v>50976.286491514584</v>
      </c>
      <c r="W844" s="649">
        <f t="shared" ref="W844" si="14850">+W845*$F844</f>
        <v>0</v>
      </c>
      <c r="X844" s="649">
        <f t="shared" ref="X844" si="14851">+X845*$F844</f>
        <v>0</v>
      </c>
      <c r="Y844" s="649">
        <f t="shared" ref="Y844" si="14852">+Y845*$F844</f>
        <v>0</v>
      </c>
      <c r="Z844" s="649">
        <f t="shared" ref="Z844" si="14853">+Z845*$F844</f>
        <v>0</v>
      </c>
      <c r="AA844" s="649">
        <f t="shared" ref="AA844" si="14854">+AA845*$F844</f>
        <v>0</v>
      </c>
      <c r="AB844" s="649">
        <f t="shared" ref="AB844" si="14855">+AB845*$F844</f>
        <v>0</v>
      </c>
      <c r="AC844" s="649">
        <f t="shared" ref="AC844" si="14856">+AC845*$F844</f>
        <v>0</v>
      </c>
      <c r="AD844" s="649">
        <f t="shared" ref="AD844" si="14857">+AD845*$F844</f>
        <v>0</v>
      </c>
      <c r="AE844" s="649">
        <f t="shared" ref="AE844" si="14858">+AE845*$F844</f>
        <v>0</v>
      </c>
      <c r="AF844" s="649">
        <f t="shared" ref="AF844" si="14859">+AF845*$F844</f>
        <v>0</v>
      </c>
      <c r="AG844" s="649">
        <f t="shared" ref="AG844" si="14860">+AG845*$F844</f>
        <v>0</v>
      </c>
      <c r="AH844" s="649">
        <f t="shared" ref="AH844" si="14861">+AH845*$F844</f>
        <v>0</v>
      </c>
      <c r="AI844" s="649">
        <f t="shared" ref="AI844" si="14862">+AI845*$F844</f>
        <v>0</v>
      </c>
      <c r="AJ844" s="649">
        <f t="shared" ref="AJ844" si="14863">+AJ845*$F844</f>
        <v>0</v>
      </c>
      <c r="AK844" s="649">
        <f t="shared" ref="AK844" si="14864">+AK845*$F844</f>
        <v>0</v>
      </c>
      <c r="AL844" s="649">
        <f t="shared" ref="AL844" si="14865">+AL845*$F844</f>
        <v>0</v>
      </c>
      <c r="AM844" s="649">
        <f t="shared" ref="AM844" si="14866">+AM845*$F844</f>
        <v>0</v>
      </c>
      <c r="AN844" s="649">
        <f t="shared" ref="AN844" si="14867">+AN845*$F844</f>
        <v>0</v>
      </c>
      <c r="AO844" s="649">
        <f t="shared" ref="AO844" si="14868">+AO845*$F844</f>
        <v>0</v>
      </c>
      <c r="AP844" s="649">
        <f t="shared" ref="AP844" si="14869">+AP845*$F844</f>
        <v>0</v>
      </c>
      <c r="AQ844" s="649">
        <f t="shared" ref="AQ844" si="14870">+AQ845*$F844</f>
        <v>0</v>
      </c>
      <c r="AR844" s="649">
        <f t="shared" ref="AR844" si="14871">+AR845*$F844</f>
        <v>0</v>
      </c>
      <c r="AS844" s="649">
        <f t="shared" ref="AS844" si="14872">+AS845*$F844</f>
        <v>0</v>
      </c>
      <c r="AT844" s="649">
        <f t="shared" ref="AT844" si="14873">+AT845*$F844</f>
        <v>0</v>
      </c>
      <c r="AU844" s="613">
        <f t="shared" si="14166"/>
        <v>145646.53283289881</v>
      </c>
      <c r="AV844" s="645">
        <f t="shared" si="14164"/>
        <v>0</v>
      </c>
      <c r="AW844" s="656">
        <f t="shared" si="14165"/>
        <v>0</v>
      </c>
      <c r="AX844" s="591"/>
    </row>
    <row r="845" spans="1:50" s="314" customFormat="1" hidden="1" outlineLevel="1">
      <c r="A845" s="642"/>
      <c r="B845" s="636"/>
      <c r="C845" s="636"/>
      <c r="D845" s="651"/>
      <c r="E845" s="653"/>
      <c r="F845" s="640"/>
      <c r="G845" s="640">
        <f t="shared" si="14206"/>
        <v>1</v>
      </c>
      <c r="H845" s="658">
        <v>0</v>
      </c>
      <c r="I845" s="658">
        <v>0</v>
      </c>
      <c r="J845" s="658">
        <v>0</v>
      </c>
      <c r="K845" s="658">
        <v>0</v>
      </c>
      <c r="L845" s="658">
        <v>0</v>
      </c>
      <c r="M845" s="658">
        <v>0</v>
      </c>
      <c r="N845" s="658">
        <v>0</v>
      </c>
      <c r="O845" s="658">
        <v>0</v>
      </c>
      <c r="P845" s="658">
        <v>0</v>
      </c>
      <c r="Q845" s="658">
        <v>0</v>
      </c>
      <c r="R845" s="658">
        <v>0</v>
      </c>
      <c r="S845" s="658">
        <v>0</v>
      </c>
      <c r="T845" s="658">
        <v>0</v>
      </c>
      <c r="U845" s="658">
        <v>0.65</v>
      </c>
      <c r="V845" s="658">
        <v>0.35</v>
      </c>
      <c r="W845" s="658">
        <v>0</v>
      </c>
      <c r="X845" s="658">
        <v>0</v>
      </c>
      <c r="Y845" s="658">
        <v>0</v>
      </c>
      <c r="Z845" s="658">
        <v>0</v>
      </c>
      <c r="AA845" s="658">
        <v>0</v>
      </c>
      <c r="AB845" s="658">
        <v>0</v>
      </c>
      <c r="AC845" s="658">
        <v>0</v>
      </c>
      <c r="AD845" s="658">
        <v>0</v>
      </c>
      <c r="AE845" s="658">
        <v>0</v>
      </c>
      <c r="AF845" s="658">
        <v>0</v>
      </c>
      <c r="AG845" s="658">
        <v>0</v>
      </c>
      <c r="AH845" s="658">
        <v>0</v>
      </c>
      <c r="AI845" s="658">
        <v>0</v>
      </c>
      <c r="AJ845" s="658">
        <v>0</v>
      </c>
      <c r="AK845" s="658">
        <v>0</v>
      </c>
      <c r="AL845" s="658">
        <v>0</v>
      </c>
      <c r="AM845" s="658">
        <v>0</v>
      </c>
      <c r="AN845" s="658">
        <v>0</v>
      </c>
      <c r="AO845" s="658">
        <v>0</v>
      </c>
      <c r="AP845" s="658">
        <v>0</v>
      </c>
      <c r="AQ845" s="658">
        <v>0</v>
      </c>
      <c r="AR845" s="658">
        <v>0</v>
      </c>
      <c r="AS845" s="658">
        <v>0</v>
      </c>
      <c r="AT845" s="658">
        <v>0</v>
      </c>
      <c r="AU845" s="613">
        <f t="shared" si="14166"/>
        <v>1</v>
      </c>
      <c r="AV845" s="645">
        <f t="shared" si="14164"/>
        <v>1</v>
      </c>
      <c r="AW845" s="656" t="e">
        <f t="shared" si="14165"/>
        <v>#DIV/0!</v>
      </c>
      <c r="AX845" s="661"/>
    </row>
    <row r="846" spans="1:50" hidden="1" outlineLevel="1">
      <c r="A846" s="590"/>
      <c r="B846" s="646" t="s">
        <v>305</v>
      </c>
      <c r="C846" s="646" t="s">
        <v>1001</v>
      </c>
      <c r="D846" s="647" t="s">
        <v>1002</v>
      </c>
      <c r="E846" s="649"/>
      <c r="F846" s="650">
        <v>194605.14831679664</v>
      </c>
      <c r="G846" s="650">
        <f t="shared" si="14206"/>
        <v>194605.14831679664</v>
      </c>
      <c r="H846" s="649">
        <f t="shared" ref="H846" si="14874">+H847*$F846</f>
        <v>0</v>
      </c>
      <c r="I846" s="649">
        <f t="shared" ref="I846" si="14875">+I847*$F846</f>
        <v>0</v>
      </c>
      <c r="J846" s="649">
        <f t="shared" ref="J846" si="14876">+J847*$F846</f>
        <v>0</v>
      </c>
      <c r="K846" s="649">
        <f t="shared" ref="K846" si="14877">+K847*$F846</f>
        <v>0</v>
      </c>
      <c r="L846" s="649">
        <f t="shared" ref="L846" si="14878">+L847*$F846</f>
        <v>0</v>
      </c>
      <c r="M846" s="649">
        <f t="shared" ref="M846" si="14879">+M847*$F846</f>
        <v>0</v>
      </c>
      <c r="N846" s="649">
        <f t="shared" ref="N846" si="14880">+N847*$F846</f>
        <v>0</v>
      </c>
      <c r="O846" s="649">
        <f t="shared" ref="O846" si="14881">+O847*$F846</f>
        <v>0</v>
      </c>
      <c r="P846" s="649">
        <f t="shared" ref="P846" si="14882">+P847*$F846</f>
        <v>0</v>
      </c>
      <c r="Q846" s="649">
        <f t="shared" ref="Q846" si="14883">+Q847*$F846</f>
        <v>0</v>
      </c>
      <c r="R846" s="649">
        <f t="shared" ref="R846" si="14884">+R847*$F846</f>
        <v>0</v>
      </c>
      <c r="S846" s="649">
        <f t="shared" ref="S846" si="14885">+S847*$F846</f>
        <v>0</v>
      </c>
      <c r="T846" s="649">
        <f t="shared" ref="T846" si="14886">+T847*$F846</f>
        <v>0</v>
      </c>
      <c r="U846" s="649">
        <f t="shared" ref="U846" si="14887">+U847*$F846</f>
        <v>0</v>
      </c>
      <c r="V846" s="649">
        <f t="shared" ref="V846" si="14888">+V847*$F846</f>
        <v>60327.595978206955</v>
      </c>
      <c r="W846" s="649">
        <f t="shared" ref="W846" si="14889">+W847*$F846</f>
        <v>134277.55233858968</v>
      </c>
      <c r="X846" s="649">
        <f t="shared" ref="X846" si="14890">+X847*$F846</f>
        <v>0</v>
      </c>
      <c r="Y846" s="649">
        <f t="shared" ref="Y846" si="14891">+Y847*$F846</f>
        <v>0</v>
      </c>
      <c r="Z846" s="649">
        <f t="shared" ref="Z846" si="14892">+Z847*$F846</f>
        <v>0</v>
      </c>
      <c r="AA846" s="649">
        <f t="shared" ref="AA846" si="14893">+AA847*$F846</f>
        <v>0</v>
      </c>
      <c r="AB846" s="649">
        <f t="shared" ref="AB846" si="14894">+AB847*$F846</f>
        <v>0</v>
      </c>
      <c r="AC846" s="649">
        <f t="shared" ref="AC846" si="14895">+AC847*$F846</f>
        <v>0</v>
      </c>
      <c r="AD846" s="649">
        <f t="shared" ref="AD846" si="14896">+AD847*$F846</f>
        <v>0</v>
      </c>
      <c r="AE846" s="649">
        <f t="shared" ref="AE846" si="14897">+AE847*$F846</f>
        <v>0</v>
      </c>
      <c r="AF846" s="649">
        <f t="shared" ref="AF846" si="14898">+AF847*$F846</f>
        <v>0</v>
      </c>
      <c r="AG846" s="649">
        <f t="shared" ref="AG846" si="14899">+AG847*$F846</f>
        <v>0</v>
      </c>
      <c r="AH846" s="649">
        <f t="shared" ref="AH846" si="14900">+AH847*$F846</f>
        <v>0</v>
      </c>
      <c r="AI846" s="649">
        <f t="shared" ref="AI846" si="14901">+AI847*$F846</f>
        <v>0</v>
      </c>
      <c r="AJ846" s="649">
        <f t="shared" ref="AJ846" si="14902">+AJ847*$F846</f>
        <v>0</v>
      </c>
      <c r="AK846" s="649">
        <f t="shared" ref="AK846" si="14903">+AK847*$F846</f>
        <v>0</v>
      </c>
      <c r="AL846" s="649">
        <f t="shared" ref="AL846" si="14904">+AL847*$F846</f>
        <v>0</v>
      </c>
      <c r="AM846" s="649">
        <f t="shared" ref="AM846" si="14905">+AM847*$F846</f>
        <v>0</v>
      </c>
      <c r="AN846" s="649">
        <f t="shared" ref="AN846" si="14906">+AN847*$F846</f>
        <v>0</v>
      </c>
      <c r="AO846" s="649">
        <f t="shared" ref="AO846" si="14907">+AO847*$F846</f>
        <v>0</v>
      </c>
      <c r="AP846" s="649">
        <f t="shared" ref="AP846" si="14908">+AP847*$F846</f>
        <v>0</v>
      </c>
      <c r="AQ846" s="649">
        <f t="shared" ref="AQ846" si="14909">+AQ847*$F846</f>
        <v>0</v>
      </c>
      <c r="AR846" s="649">
        <f t="shared" ref="AR846" si="14910">+AR847*$F846</f>
        <v>0</v>
      </c>
      <c r="AS846" s="649">
        <f t="shared" ref="AS846" si="14911">+AS847*$F846</f>
        <v>0</v>
      </c>
      <c r="AT846" s="649">
        <f t="shared" ref="AT846" si="14912">+AT847*$F846</f>
        <v>0</v>
      </c>
      <c r="AU846" s="613">
        <f t="shared" si="14166"/>
        <v>194605.14831679664</v>
      </c>
      <c r="AV846" s="645">
        <f t="shared" si="14164"/>
        <v>0</v>
      </c>
      <c r="AW846" s="656">
        <f t="shared" si="14165"/>
        <v>0</v>
      </c>
      <c r="AX846" s="591"/>
    </row>
    <row r="847" spans="1:50" s="314" customFormat="1" hidden="1" outlineLevel="1">
      <c r="A847" s="642"/>
      <c r="B847" s="636"/>
      <c r="C847" s="636"/>
      <c r="D847" s="651"/>
      <c r="E847" s="653"/>
      <c r="F847" s="640"/>
      <c r="G847" s="640">
        <f t="shared" si="14206"/>
        <v>1</v>
      </c>
      <c r="H847" s="658">
        <v>0</v>
      </c>
      <c r="I847" s="658">
        <v>0</v>
      </c>
      <c r="J847" s="658">
        <v>0</v>
      </c>
      <c r="K847" s="658">
        <v>0</v>
      </c>
      <c r="L847" s="658">
        <v>0</v>
      </c>
      <c r="M847" s="658">
        <v>0</v>
      </c>
      <c r="N847" s="658">
        <v>0</v>
      </c>
      <c r="O847" s="658">
        <v>0</v>
      </c>
      <c r="P847" s="658">
        <v>0</v>
      </c>
      <c r="Q847" s="658">
        <v>0</v>
      </c>
      <c r="R847" s="658">
        <v>0</v>
      </c>
      <c r="S847" s="658">
        <v>0</v>
      </c>
      <c r="T847" s="658">
        <v>0</v>
      </c>
      <c r="U847" s="658">
        <v>0</v>
      </c>
      <c r="V847" s="658">
        <v>0.31</v>
      </c>
      <c r="W847" s="658">
        <v>0.69</v>
      </c>
      <c r="X847" s="658">
        <v>0</v>
      </c>
      <c r="Y847" s="658">
        <v>0</v>
      </c>
      <c r="Z847" s="658">
        <v>0</v>
      </c>
      <c r="AA847" s="658">
        <v>0</v>
      </c>
      <c r="AB847" s="658">
        <v>0</v>
      </c>
      <c r="AC847" s="658">
        <v>0</v>
      </c>
      <c r="AD847" s="658">
        <v>0</v>
      </c>
      <c r="AE847" s="658">
        <v>0</v>
      </c>
      <c r="AF847" s="658">
        <v>0</v>
      </c>
      <c r="AG847" s="658">
        <v>0</v>
      </c>
      <c r="AH847" s="658">
        <v>0</v>
      </c>
      <c r="AI847" s="658">
        <v>0</v>
      </c>
      <c r="AJ847" s="658">
        <v>0</v>
      </c>
      <c r="AK847" s="658">
        <v>0</v>
      </c>
      <c r="AL847" s="658">
        <v>0</v>
      </c>
      <c r="AM847" s="658">
        <v>0</v>
      </c>
      <c r="AN847" s="658">
        <v>0</v>
      </c>
      <c r="AO847" s="658">
        <v>0</v>
      </c>
      <c r="AP847" s="658">
        <v>0</v>
      </c>
      <c r="AQ847" s="658">
        <v>0</v>
      </c>
      <c r="AR847" s="658">
        <v>0</v>
      </c>
      <c r="AS847" s="658">
        <v>0</v>
      </c>
      <c r="AT847" s="658">
        <v>0</v>
      </c>
      <c r="AU847" s="613">
        <f t="shared" si="14166"/>
        <v>1</v>
      </c>
      <c r="AV847" s="645">
        <f t="shared" si="14164"/>
        <v>1</v>
      </c>
      <c r="AW847" s="656" t="e">
        <f t="shared" si="14165"/>
        <v>#DIV/0!</v>
      </c>
      <c r="AX847" s="661"/>
    </row>
    <row r="848" spans="1:50" hidden="1" outlineLevel="1">
      <c r="A848" s="590"/>
      <c r="B848" s="646" t="s">
        <v>305</v>
      </c>
      <c r="C848" s="646" t="s">
        <v>1003</v>
      </c>
      <c r="D848" s="647" t="s">
        <v>1004</v>
      </c>
      <c r="E848" s="649"/>
      <c r="F848" s="650">
        <v>132512.65871741771</v>
      </c>
      <c r="G848" s="650">
        <f t="shared" si="14206"/>
        <v>132512.65871741771</v>
      </c>
      <c r="H848" s="649">
        <f t="shared" ref="H848" si="14913">+H849*$F848</f>
        <v>0</v>
      </c>
      <c r="I848" s="649">
        <f t="shared" ref="I848" si="14914">+I849*$F848</f>
        <v>0</v>
      </c>
      <c r="J848" s="649">
        <f t="shared" ref="J848" si="14915">+J849*$F848</f>
        <v>0</v>
      </c>
      <c r="K848" s="649">
        <f t="shared" ref="K848" si="14916">+K849*$F848</f>
        <v>0</v>
      </c>
      <c r="L848" s="649">
        <f t="shared" ref="L848" si="14917">+L849*$F848</f>
        <v>0</v>
      </c>
      <c r="M848" s="649">
        <f t="shared" ref="M848" si="14918">+M849*$F848</f>
        <v>0</v>
      </c>
      <c r="N848" s="649">
        <f t="shared" ref="N848" si="14919">+N849*$F848</f>
        <v>0</v>
      </c>
      <c r="O848" s="649">
        <f t="shared" ref="O848" si="14920">+O849*$F848</f>
        <v>0</v>
      </c>
      <c r="P848" s="649">
        <f t="shared" ref="P848" si="14921">+P849*$F848</f>
        <v>0</v>
      </c>
      <c r="Q848" s="649">
        <f t="shared" ref="Q848" si="14922">+Q849*$F848</f>
        <v>0</v>
      </c>
      <c r="R848" s="649">
        <f t="shared" ref="R848" si="14923">+R849*$F848</f>
        <v>0</v>
      </c>
      <c r="S848" s="649">
        <f t="shared" ref="S848" si="14924">+S849*$F848</f>
        <v>0</v>
      </c>
      <c r="T848" s="649">
        <f t="shared" ref="T848" si="14925">+T849*$F848</f>
        <v>0</v>
      </c>
      <c r="U848" s="649">
        <f t="shared" ref="U848" si="14926">+U849*$F848</f>
        <v>0</v>
      </c>
      <c r="V848" s="649">
        <f t="shared" ref="V848" si="14927">+V849*$F848</f>
        <v>0</v>
      </c>
      <c r="W848" s="649">
        <f t="shared" ref="W848" si="14928">+W849*$F848</f>
        <v>91433.734515018208</v>
      </c>
      <c r="X848" s="649">
        <f t="shared" ref="X848" si="14929">+X849*$F848</f>
        <v>41078.924202399496</v>
      </c>
      <c r="Y848" s="649">
        <f t="shared" ref="Y848" si="14930">+Y849*$F848</f>
        <v>0</v>
      </c>
      <c r="Z848" s="649">
        <f t="shared" ref="Z848" si="14931">+Z849*$F848</f>
        <v>0</v>
      </c>
      <c r="AA848" s="649">
        <f t="shared" ref="AA848" si="14932">+AA849*$F848</f>
        <v>0</v>
      </c>
      <c r="AB848" s="649">
        <f t="shared" ref="AB848" si="14933">+AB849*$F848</f>
        <v>0</v>
      </c>
      <c r="AC848" s="649">
        <f t="shared" ref="AC848" si="14934">+AC849*$F848</f>
        <v>0</v>
      </c>
      <c r="AD848" s="649">
        <f t="shared" ref="AD848" si="14935">+AD849*$F848</f>
        <v>0</v>
      </c>
      <c r="AE848" s="649">
        <f t="shared" ref="AE848" si="14936">+AE849*$F848</f>
        <v>0</v>
      </c>
      <c r="AF848" s="649">
        <f t="shared" ref="AF848" si="14937">+AF849*$F848</f>
        <v>0</v>
      </c>
      <c r="AG848" s="649">
        <f t="shared" ref="AG848" si="14938">+AG849*$F848</f>
        <v>0</v>
      </c>
      <c r="AH848" s="649">
        <f t="shared" ref="AH848" si="14939">+AH849*$F848</f>
        <v>0</v>
      </c>
      <c r="AI848" s="649">
        <f t="shared" ref="AI848" si="14940">+AI849*$F848</f>
        <v>0</v>
      </c>
      <c r="AJ848" s="649">
        <f t="shared" ref="AJ848" si="14941">+AJ849*$F848</f>
        <v>0</v>
      </c>
      <c r="AK848" s="649">
        <f t="shared" ref="AK848" si="14942">+AK849*$F848</f>
        <v>0</v>
      </c>
      <c r="AL848" s="649">
        <f t="shared" ref="AL848" si="14943">+AL849*$F848</f>
        <v>0</v>
      </c>
      <c r="AM848" s="649">
        <f t="shared" ref="AM848" si="14944">+AM849*$F848</f>
        <v>0</v>
      </c>
      <c r="AN848" s="649">
        <f t="shared" ref="AN848" si="14945">+AN849*$F848</f>
        <v>0</v>
      </c>
      <c r="AO848" s="649">
        <f t="shared" ref="AO848" si="14946">+AO849*$F848</f>
        <v>0</v>
      </c>
      <c r="AP848" s="649">
        <f t="shared" ref="AP848" si="14947">+AP849*$F848</f>
        <v>0</v>
      </c>
      <c r="AQ848" s="649">
        <f t="shared" ref="AQ848" si="14948">+AQ849*$F848</f>
        <v>0</v>
      </c>
      <c r="AR848" s="649">
        <f t="shared" ref="AR848" si="14949">+AR849*$F848</f>
        <v>0</v>
      </c>
      <c r="AS848" s="649">
        <f t="shared" ref="AS848" si="14950">+AS849*$F848</f>
        <v>0</v>
      </c>
      <c r="AT848" s="649">
        <f t="shared" ref="AT848" si="14951">+AT849*$F848</f>
        <v>0</v>
      </c>
      <c r="AU848" s="613">
        <f t="shared" si="14166"/>
        <v>132512.65871741771</v>
      </c>
      <c r="AV848" s="645">
        <f t="shared" si="14164"/>
        <v>0</v>
      </c>
      <c r="AW848" s="656">
        <f t="shared" si="14165"/>
        <v>0</v>
      </c>
      <c r="AX848" s="591"/>
    </row>
    <row r="849" spans="1:50" s="314" customFormat="1" hidden="1" outlineLevel="1">
      <c r="A849" s="642"/>
      <c r="B849" s="636"/>
      <c r="C849" s="636"/>
      <c r="D849" s="651"/>
      <c r="E849" s="653"/>
      <c r="F849" s="640"/>
      <c r="G849" s="640">
        <f t="shared" si="14206"/>
        <v>1</v>
      </c>
      <c r="H849" s="658">
        <v>0</v>
      </c>
      <c r="I849" s="658">
        <v>0</v>
      </c>
      <c r="J849" s="658">
        <v>0</v>
      </c>
      <c r="K849" s="658">
        <v>0</v>
      </c>
      <c r="L849" s="658">
        <v>0</v>
      </c>
      <c r="M849" s="658">
        <v>0</v>
      </c>
      <c r="N849" s="658">
        <v>0</v>
      </c>
      <c r="O849" s="658">
        <v>0</v>
      </c>
      <c r="P849" s="658">
        <v>0</v>
      </c>
      <c r="Q849" s="658">
        <v>0</v>
      </c>
      <c r="R849" s="658">
        <v>0</v>
      </c>
      <c r="S849" s="658">
        <v>0</v>
      </c>
      <c r="T849" s="658">
        <v>0</v>
      </c>
      <c r="U849" s="658">
        <v>0</v>
      </c>
      <c r="V849" s="658">
        <v>0</v>
      </c>
      <c r="W849" s="658">
        <v>0.69</v>
      </c>
      <c r="X849" s="658">
        <v>0.31000000000000005</v>
      </c>
      <c r="Y849" s="658">
        <v>0</v>
      </c>
      <c r="Z849" s="658">
        <v>0</v>
      </c>
      <c r="AA849" s="658">
        <v>0</v>
      </c>
      <c r="AB849" s="658">
        <v>0</v>
      </c>
      <c r="AC849" s="658">
        <v>0</v>
      </c>
      <c r="AD849" s="658">
        <v>0</v>
      </c>
      <c r="AE849" s="658">
        <v>0</v>
      </c>
      <c r="AF849" s="658">
        <v>0</v>
      </c>
      <c r="AG849" s="658">
        <v>0</v>
      </c>
      <c r="AH849" s="658">
        <v>0</v>
      </c>
      <c r="AI849" s="658">
        <v>0</v>
      </c>
      <c r="AJ849" s="658">
        <v>0</v>
      </c>
      <c r="AK849" s="658">
        <v>0</v>
      </c>
      <c r="AL849" s="658">
        <v>0</v>
      </c>
      <c r="AM849" s="658">
        <v>0</v>
      </c>
      <c r="AN849" s="658">
        <v>0</v>
      </c>
      <c r="AO849" s="658">
        <v>0</v>
      </c>
      <c r="AP849" s="658">
        <v>0</v>
      </c>
      <c r="AQ849" s="658">
        <v>0</v>
      </c>
      <c r="AR849" s="658">
        <v>0</v>
      </c>
      <c r="AS849" s="658">
        <v>0</v>
      </c>
      <c r="AT849" s="658">
        <v>0</v>
      </c>
      <c r="AU849" s="613">
        <f t="shared" si="14166"/>
        <v>1</v>
      </c>
      <c r="AV849" s="645">
        <f t="shared" si="14164"/>
        <v>1</v>
      </c>
      <c r="AW849" s="656" t="e">
        <f t="shared" si="14165"/>
        <v>#DIV/0!</v>
      </c>
      <c r="AX849" s="661"/>
    </row>
    <row r="850" spans="1:50" hidden="1" outlineLevel="1">
      <c r="A850" s="590"/>
      <c r="B850" s="629" t="s">
        <v>278</v>
      </c>
      <c r="C850" s="629" t="s">
        <v>1005</v>
      </c>
      <c r="D850" s="630" t="s">
        <v>1006</v>
      </c>
      <c r="E850" s="631"/>
      <c r="F850" s="632">
        <v>0</v>
      </c>
      <c r="G850" s="632">
        <f t="shared" si="14206"/>
        <v>0</v>
      </c>
      <c r="H850" s="631">
        <v>0</v>
      </c>
      <c r="I850" s="631">
        <v>0</v>
      </c>
      <c r="J850" s="631">
        <v>0</v>
      </c>
      <c r="K850" s="631">
        <v>0</v>
      </c>
      <c r="L850" s="631">
        <v>0</v>
      </c>
      <c r="M850" s="631">
        <v>0</v>
      </c>
      <c r="N850" s="631">
        <v>0</v>
      </c>
      <c r="O850" s="631">
        <v>0</v>
      </c>
      <c r="P850" s="631">
        <v>0</v>
      </c>
      <c r="Q850" s="631">
        <v>0</v>
      </c>
      <c r="R850" s="631">
        <v>0</v>
      </c>
      <c r="S850" s="631">
        <v>0</v>
      </c>
      <c r="T850" s="631">
        <v>0</v>
      </c>
      <c r="U850" s="631">
        <v>0</v>
      </c>
      <c r="V850" s="631">
        <v>0</v>
      </c>
      <c r="W850" s="631">
        <v>0</v>
      </c>
      <c r="X850" s="631">
        <v>0</v>
      </c>
      <c r="Y850" s="631">
        <v>0</v>
      </c>
      <c r="Z850" s="631">
        <v>0</v>
      </c>
      <c r="AA850" s="631">
        <v>0</v>
      </c>
      <c r="AB850" s="631">
        <v>0</v>
      </c>
      <c r="AC850" s="631">
        <v>0</v>
      </c>
      <c r="AD850" s="631">
        <v>0</v>
      </c>
      <c r="AE850" s="631">
        <v>0</v>
      </c>
      <c r="AF850" s="631">
        <v>0</v>
      </c>
      <c r="AG850" s="631">
        <v>0</v>
      </c>
      <c r="AH850" s="631">
        <v>0</v>
      </c>
      <c r="AI850" s="631">
        <v>0</v>
      </c>
      <c r="AJ850" s="631">
        <v>0</v>
      </c>
      <c r="AK850" s="631">
        <v>0</v>
      </c>
      <c r="AL850" s="631">
        <v>0</v>
      </c>
      <c r="AM850" s="631">
        <v>0</v>
      </c>
      <c r="AN850" s="631">
        <v>0</v>
      </c>
      <c r="AO850" s="631">
        <v>0</v>
      </c>
      <c r="AP850" s="631">
        <v>0</v>
      </c>
      <c r="AQ850" s="631">
        <v>0</v>
      </c>
      <c r="AR850" s="631">
        <v>0</v>
      </c>
      <c r="AS850" s="631">
        <v>0</v>
      </c>
      <c r="AT850" s="631">
        <v>0</v>
      </c>
      <c r="AU850" s="613">
        <f t="shared" si="14166"/>
        <v>0</v>
      </c>
      <c r="AV850" s="645">
        <f t="shared" si="14164"/>
        <v>0</v>
      </c>
      <c r="AW850" s="656" t="e">
        <f t="shared" si="14165"/>
        <v>#DIV/0!</v>
      </c>
      <c r="AX850" s="591"/>
    </row>
    <row r="851" spans="1:50" hidden="1" outlineLevel="1">
      <c r="A851" s="590"/>
      <c r="B851" s="629" t="s">
        <v>278</v>
      </c>
      <c r="C851" s="629" t="s">
        <v>1007</v>
      </c>
      <c r="D851" s="630" t="s">
        <v>1008</v>
      </c>
      <c r="E851" s="631"/>
      <c r="F851" s="632">
        <f>+F852+F854+F856</f>
        <v>924164.87670566048</v>
      </c>
      <c r="G851" s="632">
        <f t="shared" si="14206"/>
        <v>924164.87670566025</v>
      </c>
      <c r="H851" s="632">
        <f t="shared" ref="H851:AT851" si="14952">+H852+H854+H856</f>
        <v>0</v>
      </c>
      <c r="I851" s="632">
        <f t="shared" si="14952"/>
        <v>0</v>
      </c>
      <c r="J851" s="632">
        <f t="shared" si="14952"/>
        <v>0</v>
      </c>
      <c r="K851" s="632">
        <f t="shared" si="14952"/>
        <v>0</v>
      </c>
      <c r="L851" s="632">
        <f t="shared" si="14952"/>
        <v>0</v>
      </c>
      <c r="M851" s="632">
        <f t="shared" si="14952"/>
        <v>0</v>
      </c>
      <c r="N851" s="632">
        <f t="shared" si="14952"/>
        <v>0</v>
      </c>
      <c r="O851" s="632">
        <f t="shared" si="14952"/>
        <v>0</v>
      </c>
      <c r="P851" s="632">
        <f t="shared" si="14952"/>
        <v>0</v>
      </c>
      <c r="Q851" s="632">
        <f t="shared" si="14952"/>
        <v>217662.97499673517</v>
      </c>
      <c r="R851" s="632">
        <f t="shared" si="14952"/>
        <v>545775.99451954407</v>
      </c>
      <c r="S851" s="632">
        <f t="shared" si="14952"/>
        <v>160725.90718938108</v>
      </c>
      <c r="T851" s="632">
        <f t="shared" si="14952"/>
        <v>0</v>
      </c>
      <c r="U851" s="632">
        <f t="shared" si="14952"/>
        <v>0</v>
      </c>
      <c r="V851" s="632">
        <f t="shared" si="14952"/>
        <v>0</v>
      </c>
      <c r="W851" s="632">
        <f t="shared" si="14952"/>
        <v>0</v>
      </c>
      <c r="X851" s="632">
        <f t="shared" si="14952"/>
        <v>0</v>
      </c>
      <c r="Y851" s="632">
        <f t="shared" si="14952"/>
        <v>0</v>
      </c>
      <c r="Z851" s="632">
        <f t="shared" si="14952"/>
        <v>0</v>
      </c>
      <c r="AA851" s="632">
        <f t="shared" si="14952"/>
        <v>0</v>
      </c>
      <c r="AB851" s="632">
        <f t="shared" si="14952"/>
        <v>0</v>
      </c>
      <c r="AC851" s="632">
        <f t="shared" si="14952"/>
        <v>0</v>
      </c>
      <c r="AD851" s="632">
        <f t="shared" si="14952"/>
        <v>0</v>
      </c>
      <c r="AE851" s="632">
        <f t="shared" si="14952"/>
        <v>0</v>
      </c>
      <c r="AF851" s="632">
        <f t="shared" si="14952"/>
        <v>0</v>
      </c>
      <c r="AG851" s="632">
        <f t="shared" si="14952"/>
        <v>0</v>
      </c>
      <c r="AH851" s="632">
        <f t="shared" si="14952"/>
        <v>0</v>
      </c>
      <c r="AI851" s="632">
        <f t="shared" si="14952"/>
        <v>0</v>
      </c>
      <c r="AJ851" s="632">
        <f t="shared" si="14952"/>
        <v>0</v>
      </c>
      <c r="AK851" s="632">
        <f t="shared" si="14952"/>
        <v>0</v>
      </c>
      <c r="AL851" s="632">
        <f t="shared" si="14952"/>
        <v>0</v>
      </c>
      <c r="AM851" s="632">
        <f t="shared" si="14952"/>
        <v>0</v>
      </c>
      <c r="AN851" s="632">
        <f t="shared" si="14952"/>
        <v>0</v>
      </c>
      <c r="AO851" s="632">
        <f t="shared" si="14952"/>
        <v>0</v>
      </c>
      <c r="AP851" s="632">
        <f t="shared" si="14952"/>
        <v>0</v>
      </c>
      <c r="AQ851" s="632">
        <f t="shared" si="14952"/>
        <v>0</v>
      </c>
      <c r="AR851" s="632">
        <f t="shared" si="14952"/>
        <v>0</v>
      </c>
      <c r="AS851" s="632">
        <f t="shared" si="14952"/>
        <v>0</v>
      </c>
      <c r="AT851" s="632">
        <f t="shared" si="14952"/>
        <v>0</v>
      </c>
      <c r="AU851" s="613">
        <f t="shared" si="14166"/>
        <v>924164.87670566025</v>
      </c>
      <c r="AV851" s="645">
        <f t="shared" si="14164"/>
        <v>0</v>
      </c>
      <c r="AW851" s="656">
        <f t="shared" si="14165"/>
        <v>0</v>
      </c>
      <c r="AX851" s="591"/>
    </row>
    <row r="852" spans="1:50" hidden="1" outlineLevel="1">
      <c r="A852" s="590"/>
      <c r="B852" s="646" t="s">
        <v>305</v>
      </c>
      <c r="C852" s="646" t="s">
        <v>1009</v>
      </c>
      <c r="D852" s="647" t="s">
        <v>1010</v>
      </c>
      <c r="E852" s="649"/>
      <c r="F852" s="650">
        <v>306013.60855559132</v>
      </c>
      <c r="G852" s="650">
        <f t="shared" si="14206"/>
        <v>306013.60855559132</v>
      </c>
      <c r="H852" s="649">
        <f t="shared" ref="H852" si="14953">+H853*$F852</f>
        <v>0</v>
      </c>
      <c r="I852" s="649">
        <f t="shared" ref="I852" si="14954">+I853*$F852</f>
        <v>0</v>
      </c>
      <c r="J852" s="649">
        <f t="shared" ref="J852" si="14955">+J853*$F852</f>
        <v>0</v>
      </c>
      <c r="K852" s="649">
        <f t="shared" ref="K852" si="14956">+K853*$F852</f>
        <v>0</v>
      </c>
      <c r="L852" s="649">
        <f t="shared" ref="L852" si="14957">+L853*$F852</f>
        <v>0</v>
      </c>
      <c r="M852" s="649">
        <f t="shared" ref="M852" si="14958">+M853*$F852</f>
        <v>0</v>
      </c>
      <c r="N852" s="649">
        <f t="shared" ref="N852" si="14959">+N853*$F852</f>
        <v>0</v>
      </c>
      <c r="O852" s="649">
        <f t="shared" ref="O852" si="14960">+O853*$F852</f>
        <v>0</v>
      </c>
      <c r="P852" s="649">
        <f t="shared" ref="P852" si="14961">+P853*$F852</f>
        <v>0</v>
      </c>
      <c r="Q852" s="649">
        <f t="shared" ref="Q852" si="14962">+Q853*$F852</f>
        <v>177487.89296224294</v>
      </c>
      <c r="R852" s="649">
        <f t="shared" ref="R852" si="14963">+R853*$F852</f>
        <v>128525.71559334836</v>
      </c>
      <c r="S852" s="649">
        <f t="shared" ref="S852" si="14964">+S853*$F852</f>
        <v>0</v>
      </c>
      <c r="T852" s="649">
        <f t="shared" ref="T852" si="14965">+T853*$F852</f>
        <v>0</v>
      </c>
      <c r="U852" s="649">
        <f t="shared" ref="U852" si="14966">+U853*$F852</f>
        <v>0</v>
      </c>
      <c r="V852" s="649">
        <f t="shared" ref="V852" si="14967">+V853*$F852</f>
        <v>0</v>
      </c>
      <c r="W852" s="649">
        <f t="shared" ref="W852" si="14968">+W853*$F852</f>
        <v>0</v>
      </c>
      <c r="X852" s="649">
        <f t="shared" ref="X852" si="14969">+X853*$F852</f>
        <v>0</v>
      </c>
      <c r="Y852" s="649">
        <f t="shared" ref="Y852" si="14970">+Y853*$F852</f>
        <v>0</v>
      </c>
      <c r="Z852" s="649">
        <f t="shared" ref="Z852" si="14971">+Z853*$F852</f>
        <v>0</v>
      </c>
      <c r="AA852" s="649">
        <f t="shared" ref="AA852" si="14972">+AA853*$F852</f>
        <v>0</v>
      </c>
      <c r="AB852" s="649">
        <f t="shared" ref="AB852" si="14973">+AB853*$F852</f>
        <v>0</v>
      </c>
      <c r="AC852" s="649">
        <f t="shared" ref="AC852" si="14974">+AC853*$F852</f>
        <v>0</v>
      </c>
      <c r="AD852" s="649">
        <f t="shared" ref="AD852" si="14975">+AD853*$F852</f>
        <v>0</v>
      </c>
      <c r="AE852" s="649">
        <f t="shared" ref="AE852" si="14976">+AE853*$F852</f>
        <v>0</v>
      </c>
      <c r="AF852" s="649">
        <f t="shared" ref="AF852" si="14977">+AF853*$F852</f>
        <v>0</v>
      </c>
      <c r="AG852" s="649">
        <f t="shared" ref="AG852" si="14978">+AG853*$F852</f>
        <v>0</v>
      </c>
      <c r="AH852" s="649">
        <f t="shared" ref="AH852" si="14979">+AH853*$F852</f>
        <v>0</v>
      </c>
      <c r="AI852" s="649">
        <f t="shared" ref="AI852" si="14980">+AI853*$F852</f>
        <v>0</v>
      </c>
      <c r="AJ852" s="649">
        <f t="shared" ref="AJ852" si="14981">+AJ853*$F852</f>
        <v>0</v>
      </c>
      <c r="AK852" s="649">
        <f t="shared" ref="AK852" si="14982">+AK853*$F852</f>
        <v>0</v>
      </c>
      <c r="AL852" s="649">
        <f t="shared" ref="AL852" si="14983">+AL853*$F852</f>
        <v>0</v>
      </c>
      <c r="AM852" s="649">
        <f t="shared" ref="AM852" si="14984">+AM853*$F852</f>
        <v>0</v>
      </c>
      <c r="AN852" s="649">
        <f t="shared" ref="AN852" si="14985">+AN853*$F852</f>
        <v>0</v>
      </c>
      <c r="AO852" s="649">
        <f t="shared" ref="AO852" si="14986">+AO853*$F852</f>
        <v>0</v>
      </c>
      <c r="AP852" s="649">
        <f t="shared" ref="AP852" si="14987">+AP853*$F852</f>
        <v>0</v>
      </c>
      <c r="AQ852" s="649">
        <f t="shared" ref="AQ852" si="14988">+AQ853*$F852</f>
        <v>0</v>
      </c>
      <c r="AR852" s="649">
        <f t="shared" ref="AR852" si="14989">+AR853*$F852</f>
        <v>0</v>
      </c>
      <c r="AS852" s="649">
        <f t="shared" ref="AS852" si="14990">+AS853*$F852</f>
        <v>0</v>
      </c>
      <c r="AT852" s="649">
        <f t="shared" ref="AT852" si="14991">+AT853*$F852</f>
        <v>0</v>
      </c>
      <c r="AU852" s="613">
        <f t="shared" si="14166"/>
        <v>306013.60855559132</v>
      </c>
      <c r="AV852" s="645">
        <f t="shared" si="14164"/>
        <v>0</v>
      </c>
      <c r="AW852" s="656">
        <f t="shared" si="14165"/>
        <v>0</v>
      </c>
      <c r="AX852" s="591"/>
    </row>
    <row r="853" spans="1:50" s="314" customFormat="1" hidden="1" outlineLevel="1">
      <c r="A853" s="642"/>
      <c r="B853" s="636"/>
      <c r="C853" s="636"/>
      <c r="D853" s="651"/>
      <c r="E853" s="653"/>
      <c r="F853" s="640"/>
      <c r="G853" s="640">
        <f t="shared" si="14206"/>
        <v>1</v>
      </c>
      <c r="H853" s="658">
        <v>0</v>
      </c>
      <c r="I853" s="658">
        <v>0</v>
      </c>
      <c r="J853" s="658">
        <v>0</v>
      </c>
      <c r="K853" s="658">
        <v>0</v>
      </c>
      <c r="L853" s="658">
        <v>0</v>
      </c>
      <c r="M853" s="658">
        <v>0</v>
      </c>
      <c r="N853" s="658">
        <v>0</v>
      </c>
      <c r="O853" s="658">
        <v>0</v>
      </c>
      <c r="P853" s="658">
        <v>0</v>
      </c>
      <c r="Q853" s="658">
        <v>0.57999999999999996</v>
      </c>
      <c r="R853" s="658">
        <v>0.42000000000000004</v>
      </c>
      <c r="S853" s="658">
        <v>0</v>
      </c>
      <c r="T853" s="658">
        <v>0</v>
      </c>
      <c r="U853" s="658">
        <v>0</v>
      </c>
      <c r="V853" s="658">
        <v>0</v>
      </c>
      <c r="W853" s="658">
        <v>0</v>
      </c>
      <c r="X853" s="658">
        <v>0</v>
      </c>
      <c r="Y853" s="658">
        <v>0</v>
      </c>
      <c r="Z853" s="658">
        <v>0</v>
      </c>
      <c r="AA853" s="658">
        <v>0</v>
      </c>
      <c r="AB853" s="658">
        <v>0</v>
      </c>
      <c r="AC853" s="658">
        <v>0</v>
      </c>
      <c r="AD853" s="658">
        <v>0</v>
      </c>
      <c r="AE853" s="658">
        <v>0</v>
      </c>
      <c r="AF853" s="658">
        <v>0</v>
      </c>
      <c r="AG853" s="658">
        <v>0</v>
      </c>
      <c r="AH853" s="658">
        <v>0</v>
      </c>
      <c r="AI853" s="658">
        <v>0</v>
      </c>
      <c r="AJ853" s="658">
        <v>0</v>
      </c>
      <c r="AK853" s="658">
        <v>0</v>
      </c>
      <c r="AL853" s="658">
        <v>0</v>
      </c>
      <c r="AM853" s="658">
        <v>0</v>
      </c>
      <c r="AN853" s="658">
        <v>0</v>
      </c>
      <c r="AO853" s="658">
        <v>0</v>
      </c>
      <c r="AP853" s="658">
        <v>0</v>
      </c>
      <c r="AQ853" s="658">
        <v>0</v>
      </c>
      <c r="AR853" s="658">
        <v>0</v>
      </c>
      <c r="AS853" s="658">
        <v>0</v>
      </c>
      <c r="AT853" s="658">
        <v>0</v>
      </c>
      <c r="AU853" s="613">
        <f t="shared" si="14166"/>
        <v>1</v>
      </c>
      <c r="AV853" s="645">
        <f t="shared" si="14164"/>
        <v>1</v>
      </c>
      <c r="AW853" s="656" t="e">
        <f t="shared" si="14165"/>
        <v>#DIV/0!</v>
      </c>
      <c r="AX853" s="661"/>
    </row>
    <row r="854" spans="1:50" hidden="1" outlineLevel="1">
      <c r="A854" s="590"/>
      <c r="B854" s="646" t="s">
        <v>305</v>
      </c>
      <c r="C854" s="646" t="s">
        <v>1011</v>
      </c>
      <c r="D854" s="647" t="s">
        <v>1012</v>
      </c>
      <c r="E854" s="649"/>
      <c r="F854" s="650">
        <v>309039.09257301717</v>
      </c>
      <c r="G854" s="650">
        <f t="shared" si="14206"/>
        <v>309039.09257301717</v>
      </c>
      <c r="H854" s="649">
        <f t="shared" ref="H854" si="14992">+H855*$F854</f>
        <v>0</v>
      </c>
      <c r="I854" s="649">
        <f t="shared" ref="I854" si="14993">+I855*$F854</f>
        <v>0</v>
      </c>
      <c r="J854" s="649">
        <f t="shared" ref="J854" si="14994">+J855*$F854</f>
        <v>0</v>
      </c>
      <c r="K854" s="649">
        <f t="shared" ref="K854" si="14995">+K855*$F854</f>
        <v>0</v>
      </c>
      <c r="L854" s="649">
        <f t="shared" ref="L854" si="14996">+L855*$F854</f>
        <v>0</v>
      </c>
      <c r="M854" s="649">
        <f t="shared" ref="M854" si="14997">+M855*$F854</f>
        <v>0</v>
      </c>
      <c r="N854" s="649">
        <f t="shared" ref="N854" si="14998">+N855*$F854</f>
        <v>0</v>
      </c>
      <c r="O854" s="649">
        <f t="shared" ref="O854" si="14999">+O855*$F854</f>
        <v>0</v>
      </c>
      <c r="P854" s="649">
        <f t="shared" ref="P854" si="15000">+P855*$F854</f>
        <v>0</v>
      </c>
      <c r="Q854" s="649">
        <f t="shared" ref="Q854" si="15001">+Q855*$F854</f>
        <v>40175.082034492232</v>
      </c>
      <c r="R854" s="649">
        <f t="shared" ref="R854" si="15002">+R855*$F854</f>
        <v>216327.36480111201</v>
      </c>
      <c r="S854" s="649">
        <f t="shared" ref="S854" si="15003">+S855*$F854</f>
        <v>52536.645737412931</v>
      </c>
      <c r="T854" s="649">
        <f t="shared" ref="T854" si="15004">+T855*$F854</f>
        <v>0</v>
      </c>
      <c r="U854" s="649">
        <f t="shared" ref="U854" si="15005">+U855*$F854</f>
        <v>0</v>
      </c>
      <c r="V854" s="649">
        <f t="shared" ref="V854" si="15006">+V855*$F854</f>
        <v>0</v>
      </c>
      <c r="W854" s="649">
        <f t="shared" ref="W854" si="15007">+W855*$F854</f>
        <v>0</v>
      </c>
      <c r="X854" s="649">
        <f t="shared" ref="X854" si="15008">+X855*$F854</f>
        <v>0</v>
      </c>
      <c r="Y854" s="649">
        <f t="shared" ref="Y854" si="15009">+Y855*$F854</f>
        <v>0</v>
      </c>
      <c r="Z854" s="649">
        <f t="shared" ref="Z854" si="15010">+Z855*$F854</f>
        <v>0</v>
      </c>
      <c r="AA854" s="649">
        <f t="shared" ref="AA854" si="15011">+AA855*$F854</f>
        <v>0</v>
      </c>
      <c r="AB854" s="649">
        <f t="shared" ref="AB854" si="15012">+AB855*$F854</f>
        <v>0</v>
      </c>
      <c r="AC854" s="649">
        <f t="shared" ref="AC854" si="15013">+AC855*$F854</f>
        <v>0</v>
      </c>
      <c r="AD854" s="649">
        <f t="shared" ref="AD854" si="15014">+AD855*$F854</f>
        <v>0</v>
      </c>
      <c r="AE854" s="649">
        <f t="shared" ref="AE854" si="15015">+AE855*$F854</f>
        <v>0</v>
      </c>
      <c r="AF854" s="649">
        <f t="shared" ref="AF854" si="15016">+AF855*$F854</f>
        <v>0</v>
      </c>
      <c r="AG854" s="649">
        <f t="shared" ref="AG854" si="15017">+AG855*$F854</f>
        <v>0</v>
      </c>
      <c r="AH854" s="649">
        <f t="shared" ref="AH854" si="15018">+AH855*$F854</f>
        <v>0</v>
      </c>
      <c r="AI854" s="649">
        <f t="shared" ref="AI854" si="15019">+AI855*$F854</f>
        <v>0</v>
      </c>
      <c r="AJ854" s="649">
        <f t="shared" ref="AJ854" si="15020">+AJ855*$F854</f>
        <v>0</v>
      </c>
      <c r="AK854" s="649">
        <f t="shared" ref="AK854" si="15021">+AK855*$F854</f>
        <v>0</v>
      </c>
      <c r="AL854" s="649">
        <f t="shared" ref="AL854" si="15022">+AL855*$F854</f>
        <v>0</v>
      </c>
      <c r="AM854" s="649">
        <f t="shared" ref="AM854" si="15023">+AM855*$F854</f>
        <v>0</v>
      </c>
      <c r="AN854" s="649">
        <f t="shared" ref="AN854" si="15024">+AN855*$F854</f>
        <v>0</v>
      </c>
      <c r="AO854" s="649">
        <f t="shared" ref="AO854" si="15025">+AO855*$F854</f>
        <v>0</v>
      </c>
      <c r="AP854" s="649">
        <f t="shared" ref="AP854" si="15026">+AP855*$F854</f>
        <v>0</v>
      </c>
      <c r="AQ854" s="649">
        <f t="shared" ref="AQ854" si="15027">+AQ855*$F854</f>
        <v>0</v>
      </c>
      <c r="AR854" s="649">
        <f t="shared" ref="AR854" si="15028">+AR855*$F854</f>
        <v>0</v>
      </c>
      <c r="AS854" s="649">
        <f t="shared" ref="AS854" si="15029">+AS855*$F854</f>
        <v>0</v>
      </c>
      <c r="AT854" s="649">
        <f t="shared" ref="AT854" si="15030">+AT855*$F854</f>
        <v>0</v>
      </c>
      <c r="AU854" s="613">
        <f t="shared" si="14166"/>
        <v>309039.09257301717</v>
      </c>
      <c r="AV854" s="645">
        <f t="shared" si="14164"/>
        <v>0</v>
      </c>
      <c r="AW854" s="656">
        <f t="shared" si="14165"/>
        <v>0</v>
      </c>
      <c r="AX854" s="591"/>
    </row>
    <row r="855" spans="1:50" s="314" customFormat="1" hidden="1" outlineLevel="1">
      <c r="A855" s="642"/>
      <c r="B855" s="636"/>
      <c r="C855" s="636"/>
      <c r="D855" s="651"/>
      <c r="E855" s="653"/>
      <c r="F855" s="640"/>
      <c r="G855" s="640">
        <f t="shared" si="14206"/>
        <v>1</v>
      </c>
      <c r="H855" s="658">
        <v>0</v>
      </c>
      <c r="I855" s="658">
        <v>0</v>
      </c>
      <c r="J855" s="658">
        <v>0</v>
      </c>
      <c r="K855" s="658">
        <v>0</v>
      </c>
      <c r="L855" s="658">
        <v>0</v>
      </c>
      <c r="M855" s="658">
        <v>0</v>
      </c>
      <c r="N855" s="658">
        <v>0</v>
      </c>
      <c r="O855" s="658">
        <v>0</v>
      </c>
      <c r="P855" s="658">
        <v>0</v>
      </c>
      <c r="Q855" s="658">
        <v>0.13</v>
      </c>
      <c r="R855" s="658">
        <v>0.7</v>
      </c>
      <c r="S855" s="658">
        <v>0.17000000000000004</v>
      </c>
      <c r="T855" s="658">
        <v>0</v>
      </c>
      <c r="U855" s="658">
        <v>0</v>
      </c>
      <c r="V855" s="658">
        <v>0</v>
      </c>
      <c r="W855" s="658">
        <v>0</v>
      </c>
      <c r="X855" s="658">
        <v>0</v>
      </c>
      <c r="Y855" s="658">
        <v>0</v>
      </c>
      <c r="Z855" s="658">
        <v>0</v>
      </c>
      <c r="AA855" s="658">
        <v>0</v>
      </c>
      <c r="AB855" s="658">
        <v>0</v>
      </c>
      <c r="AC855" s="658">
        <v>0</v>
      </c>
      <c r="AD855" s="658">
        <v>0</v>
      </c>
      <c r="AE855" s="658">
        <v>0</v>
      </c>
      <c r="AF855" s="658">
        <v>0</v>
      </c>
      <c r="AG855" s="658">
        <v>0</v>
      </c>
      <c r="AH855" s="658">
        <v>0</v>
      </c>
      <c r="AI855" s="658">
        <v>0</v>
      </c>
      <c r="AJ855" s="658">
        <v>0</v>
      </c>
      <c r="AK855" s="658">
        <v>0</v>
      </c>
      <c r="AL855" s="658">
        <v>0</v>
      </c>
      <c r="AM855" s="658">
        <v>0</v>
      </c>
      <c r="AN855" s="658">
        <v>0</v>
      </c>
      <c r="AO855" s="658">
        <v>0</v>
      </c>
      <c r="AP855" s="658">
        <v>0</v>
      </c>
      <c r="AQ855" s="658">
        <v>0</v>
      </c>
      <c r="AR855" s="658">
        <v>0</v>
      </c>
      <c r="AS855" s="658">
        <v>0</v>
      </c>
      <c r="AT855" s="658">
        <v>0</v>
      </c>
      <c r="AU855" s="613">
        <f t="shared" si="14166"/>
        <v>1</v>
      </c>
      <c r="AV855" s="645">
        <f t="shared" si="14164"/>
        <v>1</v>
      </c>
      <c r="AW855" s="656" t="e">
        <f t="shared" si="14165"/>
        <v>#DIV/0!</v>
      </c>
      <c r="AX855" s="661"/>
    </row>
    <row r="856" spans="1:50" hidden="1" outlineLevel="1">
      <c r="A856" s="590"/>
      <c r="B856" s="646" t="s">
        <v>305</v>
      </c>
      <c r="C856" s="646" t="s">
        <v>1013</v>
      </c>
      <c r="D856" s="647" t="s">
        <v>1014</v>
      </c>
      <c r="E856" s="649"/>
      <c r="F856" s="650">
        <v>309112.17557705188</v>
      </c>
      <c r="G856" s="650">
        <f t="shared" si="14206"/>
        <v>309112.17557705188</v>
      </c>
      <c r="H856" s="649">
        <f t="shared" ref="H856" si="15031">+H857*$F856</f>
        <v>0</v>
      </c>
      <c r="I856" s="649">
        <f t="shared" ref="I856" si="15032">+I857*$F856</f>
        <v>0</v>
      </c>
      <c r="J856" s="649">
        <f t="shared" ref="J856" si="15033">+J857*$F856</f>
        <v>0</v>
      </c>
      <c r="K856" s="649">
        <f t="shared" ref="K856" si="15034">+K857*$F856</f>
        <v>0</v>
      </c>
      <c r="L856" s="649">
        <f t="shared" ref="L856" si="15035">+L857*$F856</f>
        <v>0</v>
      </c>
      <c r="M856" s="649">
        <f t="shared" ref="M856" si="15036">+M857*$F856</f>
        <v>0</v>
      </c>
      <c r="N856" s="649">
        <f t="shared" ref="N856" si="15037">+N857*$F856</f>
        <v>0</v>
      </c>
      <c r="O856" s="649">
        <f t="shared" ref="O856" si="15038">+O857*$F856</f>
        <v>0</v>
      </c>
      <c r="P856" s="649">
        <f t="shared" ref="P856" si="15039">+P857*$F856</f>
        <v>0</v>
      </c>
      <c r="Q856" s="649">
        <f t="shared" ref="Q856" si="15040">+Q857*$F856</f>
        <v>0</v>
      </c>
      <c r="R856" s="649">
        <f t="shared" ref="R856" si="15041">+R857*$F856</f>
        <v>200922.91412508374</v>
      </c>
      <c r="S856" s="649">
        <f t="shared" ref="S856" si="15042">+S857*$F856</f>
        <v>108189.26145196815</v>
      </c>
      <c r="T856" s="649">
        <f t="shared" ref="T856" si="15043">+T857*$F856</f>
        <v>0</v>
      </c>
      <c r="U856" s="649">
        <f t="shared" ref="U856" si="15044">+U857*$F856</f>
        <v>0</v>
      </c>
      <c r="V856" s="649">
        <f t="shared" ref="V856" si="15045">+V857*$F856</f>
        <v>0</v>
      </c>
      <c r="W856" s="649">
        <f t="shared" ref="W856" si="15046">+W857*$F856</f>
        <v>0</v>
      </c>
      <c r="X856" s="649">
        <f t="shared" ref="X856" si="15047">+X857*$F856</f>
        <v>0</v>
      </c>
      <c r="Y856" s="649">
        <f t="shared" ref="Y856" si="15048">+Y857*$F856</f>
        <v>0</v>
      </c>
      <c r="Z856" s="649">
        <f t="shared" ref="Z856" si="15049">+Z857*$F856</f>
        <v>0</v>
      </c>
      <c r="AA856" s="649">
        <f t="shared" ref="AA856" si="15050">+AA857*$F856</f>
        <v>0</v>
      </c>
      <c r="AB856" s="649">
        <f t="shared" ref="AB856" si="15051">+AB857*$F856</f>
        <v>0</v>
      </c>
      <c r="AC856" s="649">
        <f t="shared" ref="AC856" si="15052">+AC857*$F856</f>
        <v>0</v>
      </c>
      <c r="AD856" s="649">
        <f t="shared" ref="AD856" si="15053">+AD857*$F856</f>
        <v>0</v>
      </c>
      <c r="AE856" s="649">
        <f t="shared" ref="AE856" si="15054">+AE857*$F856</f>
        <v>0</v>
      </c>
      <c r="AF856" s="649">
        <f t="shared" ref="AF856" si="15055">+AF857*$F856</f>
        <v>0</v>
      </c>
      <c r="AG856" s="649">
        <f t="shared" ref="AG856" si="15056">+AG857*$F856</f>
        <v>0</v>
      </c>
      <c r="AH856" s="649">
        <f t="shared" ref="AH856" si="15057">+AH857*$F856</f>
        <v>0</v>
      </c>
      <c r="AI856" s="649">
        <f t="shared" ref="AI856" si="15058">+AI857*$F856</f>
        <v>0</v>
      </c>
      <c r="AJ856" s="649">
        <f t="shared" ref="AJ856" si="15059">+AJ857*$F856</f>
        <v>0</v>
      </c>
      <c r="AK856" s="649">
        <f t="shared" ref="AK856" si="15060">+AK857*$F856</f>
        <v>0</v>
      </c>
      <c r="AL856" s="649">
        <f t="shared" ref="AL856" si="15061">+AL857*$F856</f>
        <v>0</v>
      </c>
      <c r="AM856" s="649">
        <f t="shared" ref="AM856" si="15062">+AM857*$F856</f>
        <v>0</v>
      </c>
      <c r="AN856" s="649">
        <f t="shared" ref="AN856" si="15063">+AN857*$F856</f>
        <v>0</v>
      </c>
      <c r="AO856" s="649">
        <f t="shared" ref="AO856" si="15064">+AO857*$F856</f>
        <v>0</v>
      </c>
      <c r="AP856" s="649">
        <f t="shared" ref="AP856" si="15065">+AP857*$F856</f>
        <v>0</v>
      </c>
      <c r="AQ856" s="649">
        <f t="shared" ref="AQ856" si="15066">+AQ857*$F856</f>
        <v>0</v>
      </c>
      <c r="AR856" s="649">
        <f t="shared" ref="AR856" si="15067">+AR857*$F856</f>
        <v>0</v>
      </c>
      <c r="AS856" s="649">
        <f t="shared" ref="AS856" si="15068">+AS857*$F856</f>
        <v>0</v>
      </c>
      <c r="AT856" s="649">
        <f t="shared" ref="AT856" si="15069">+AT857*$F856</f>
        <v>0</v>
      </c>
      <c r="AU856" s="613">
        <f t="shared" si="14166"/>
        <v>309112.17557705188</v>
      </c>
      <c r="AV856" s="645">
        <f t="shared" si="14164"/>
        <v>0</v>
      </c>
      <c r="AW856" s="656">
        <f t="shared" si="14165"/>
        <v>0</v>
      </c>
      <c r="AX856" s="591"/>
    </row>
    <row r="857" spans="1:50" s="314" customFormat="1" hidden="1" outlineLevel="1">
      <c r="A857" s="642"/>
      <c r="B857" s="636"/>
      <c r="C857" s="636"/>
      <c r="D857" s="651"/>
      <c r="E857" s="653"/>
      <c r="F857" s="640"/>
      <c r="G857" s="640">
        <f t="shared" si="14206"/>
        <v>1</v>
      </c>
      <c r="H857" s="658">
        <v>0</v>
      </c>
      <c r="I857" s="658">
        <v>0</v>
      </c>
      <c r="J857" s="658">
        <v>0</v>
      </c>
      <c r="K857" s="658">
        <v>0</v>
      </c>
      <c r="L857" s="658">
        <v>0</v>
      </c>
      <c r="M857" s="658">
        <v>0</v>
      </c>
      <c r="N857" s="658">
        <v>0</v>
      </c>
      <c r="O857" s="658">
        <v>0</v>
      </c>
      <c r="P857" s="658">
        <v>0</v>
      </c>
      <c r="Q857" s="658">
        <v>0</v>
      </c>
      <c r="R857" s="658">
        <v>0.65</v>
      </c>
      <c r="S857" s="658">
        <v>0.35</v>
      </c>
      <c r="T857" s="658">
        <v>0</v>
      </c>
      <c r="U857" s="658">
        <v>0</v>
      </c>
      <c r="V857" s="658">
        <v>0</v>
      </c>
      <c r="W857" s="658">
        <v>0</v>
      </c>
      <c r="X857" s="658">
        <v>0</v>
      </c>
      <c r="Y857" s="658">
        <v>0</v>
      </c>
      <c r="Z857" s="658">
        <v>0</v>
      </c>
      <c r="AA857" s="658">
        <v>0</v>
      </c>
      <c r="AB857" s="658">
        <v>0</v>
      </c>
      <c r="AC857" s="658">
        <v>0</v>
      </c>
      <c r="AD857" s="658">
        <v>0</v>
      </c>
      <c r="AE857" s="658">
        <v>0</v>
      </c>
      <c r="AF857" s="658">
        <v>0</v>
      </c>
      <c r="AG857" s="658">
        <v>0</v>
      </c>
      <c r="AH857" s="658">
        <v>0</v>
      </c>
      <c r="AI857" s="658">
        <v>0</v>
      </c>
      <c r="AJ857" s="658">
        <v>0</v>
      </c>
      <c r="AK857" s="658">
        <v>0</v>
      </c>
      <c r="AL857" s="658">
        <v>0</v>
      </c>
      <c r="AM857" s="658">
        <v>0</v>
      </c>
      <c r="AN857" s="658">
        <v>0</v>
      </c>
      <c r="AO857" s="658">
        <v>0</v>
      </c>
      <c r="AP857" s="658">
        <v>0</v>
      </c>
      <c r="AQ857" s="658">
        <v>0</v>
      </c>
      <c r="AR857" s="658">
        <v>0</v>
      </c>
      <c r="AS857" s="658">
        <v>0</v>
      </c>
      <c r="AT857" s="658">
        <v>0</v>
      </c>
      <c r="AU857" s="613">
        <f t="shared" si="14166"/>
        <v>1</v>
      </c>
      <c r="AV857" s="645">
        <f t="shared" si="14164"/>
        <v>1</v>
      </c>
      <c r="AW857" s="656" t="e">
        <f t="shared" si="14165"/>
        <v>#DIV/0!</v>
      </c>
      <c r="AX857" s="661"/>
    </row>
    <row r="858" spans="1:50" hidden="1" outlineLevel="1">
      <c r="A858" s="590"/>
      <c r="B858" s="629" t="s">
        <v>278</v>
      </c>
      <c r="C858" s="629" t="s">
        <v>1015</v>
      </c>
      <c r="D858" s="630" t="s">
        <v>1016</v>
      </c>
      <c r="E858" s="631"/>
      <c r="F858" s="632">
        <f>+F859+F861+F863+F865+F867+F869+F871+F873+F875+F877+F879+F881+F883+F885+F887+F889+F891+F893</f>
        <v>6273761.2365860818</v>
      </c>
      <c r="G858" s="632">
        <f t="shared" si="14206"/>
        <v>6273761.2365860799</v>
      </c>
      <c r="H858" s="632">
        <f t="shared" ref="H858:AT858" si="15070">+H859+H861+H863+H865+H867+H869+H871+H873+H875+H877+H879+H881+H883+H885+H887+H889+H891+H893</f>
        <v>0</v>
      </c>
      <c r="I858" s="632">
        <f t="shared" si="15070"/>
        <v>0</v>
      </c>
      <c r="J858" s="632">
        <f t="shared" si="15070"/>
        <v>0</v>
      </c>
      <c r="K858" s="632">
        <f t="shared" si="15070"/>
        <v>0</v>
      </c>
      <c r="L858" s="632">
        <f t="shared" si="15070"/>
        <v>0</v>
      </c>
      <c r="M858" s="632">
        <f t="shared" si="15070"/>
        <v>0</v>
      </c>
      <c r="N858" s="632">
        <f t="shared" si="15070"/>
        <v>0</v>
      </c>
      <c r="O858" s="632">
        <f t="shared" si="15070"/>
        <v>0</v>
      </c>
      <c r="P858" s="632">
        <f t="shared" si="15070"/>
        <v>0</v>
      </c>
      <c r="Q858" s="632">
        <f t="shared" si="15070"/>
        <v>0</v>
      </c>
      <c r="R858" s="632">
        <f t="shared" si="15070"/>
        <v>0</v>
      </c>
      <c r="S858" s="632">
        <f t="shared" si="15070"/>
        <v>350516.81515265512</v>
      </c>
      <c r="T858" s="632">
        <f t="shared" si="15070"/>
        <v>791922.20045239548</v>
      </c>
      <c r="U858" s="632">
        <f t="shared" si="15070"/>
        <v>888160.0796608564</v>
      </c>
      <c r="V858" s="632">
        <f t="shared" si="15070"/>
        <v>850276.47436726547</v>
      </c>
      <c r="W858" s="632">
        <f t="shared" si="15070"/>
        <v>858695.05332139693</v>
      </c>
      <c r="X858" s="632">
        <f t="shared" si="15070"/>
        <v>880311.97889924946</v>
      </c>
      <c r="Y858" s="632">
        <f t="shared" si="15070"/>
        <v>589535.09500265878</v>
      </c>
      <c r="Z858" s="632">
        <f t="shared" si="15070"/>
        <v>499591.168910373</v>
      </c>
      <c r="AA858" s="632">
        <f t="shared" si="15070"/>
        <v>334633.92740473873</v>
      </c>
      <c r="AB858" s="632">
        <f t="shared" si="15070"/>
        <v>198873.73943142191</v>
      </c>
      <c r="AC858" s="632">
        <f t="shared" si="15070"/>
        <v>31244.703983068688</v>
      </c>
      <c r="AD858" s="632">
        <f t="shared" si="15070"/>
        <v>0</v>
      </c>
      <c r="AE858" s="632">
        <f t="shared" si="15070"/>
        <v>0</v>
      </c>
      <c r="AF858" s="632">
        <f t="shared" si="15070"/>
        <v>0</v>
      </c>
      <c r="AG858" s="632">
        <f t="shared" si="15070"/>
        <v>0</v>
      </c>
      <c r="AH858" s="632">
        <f t="shared" si="15070"/>
        <v>0</v>
      </c>
      <c r="AI858" s="632">
        <f t="shared" si="15070"/>
        <v>0</v>
      </c>
      <c r="AJ858" s="632">
        <f t="shared" si="15070"/>
        <v>0</v>
      </c>
      <c r="AK858" s="632">
        <f t="shared" si="15070"/>
        <v>0</v>
      </c>
      <c r="AL858" s="632">
        <f t="shared" si="15070"/>
        <v>0</v>
      </c>
      <c r="AM858" s="632">
        <f t="shared" si="15070"/>
        <v>0</v>
      </c>
      <c r="AN858" s="632">
        <f t="shared" si="15070"/>
        <v>0</v>
      </c>
      <c r="AO858" s="632">
        <f t="shared" si="15070"/>
        <v>0</v>
      </c>
      <c r="AP858" s="632">
        <f t="shared" si="15070"/>
        <v>0</v>
      </c>
      <c r="AQ858" s="632">
        <f t="shared" si="15070"/>
        <v>0</v>
      </c>
      <c r="AR858" s="632">
        <f t="shared" si="15070"/>
        <v>0</v>
      </c>
      <c r="AS858" s="632">
        <f t="shared" si="15070"/>
        <v>0</v>
      </c>
      <c r="AT858" s="632">
        <f t="shared" si="15070"/>
        <v>0</v>
      </c>
      <c r="AU858" s="613">
        <f t="shared" si="14166"/>
        <v>6273761.2365860799</v>
      </c>
      <c r="AV858" s="645">
        <f t="shared" si="14164"/>
        <v>0</v>
      </c>
      <c r="AW858" s="656">
        <f t="shared" si="14165"/>
        <v>0</v>
      </c>
      <c r="AX858" s="591"/>
    </row>
    <row r="859" spans="1:50" hidden="1" outlineLevel="1">
      <c r="A859" s="590"/>
      <c r="B859" s="646" t="s">
        <v>305</v>
      </c>
      <c r="C859" s="646" t="s">
        <v>1017</v>
      </c>
      <c r="D859" s="647" t="s">
        <v>1018</v>
      </c>
      <c r="E859" s="649"/>
      <c r="F859" s="650">
        <v>300581.12019191642</v>
      </c>
      <c r="G859" s="650">
        <f t="shared" si="14206"/>
        <v>300581.12019191642</v>
      </c>
      <c r="H859" s="649">
        <f t="shared" ref="H859" si="15071">+H860*$F859</f>
        <v>0</v>
      </c>
      <c r="I859" s="649">
        <f t="shared" ref="I859" si="15072">+I860*$F859</f>
        <v>0</v>
      </c>
      <c r="J859" s="649">
        <f t="shared" ref="J859" si="15073">+J860*$F859</f>
        <v>0</v>
      </c>
      <c r="K859" s="649">
        <f t="shared" ref="K859" si="15074">+K860*$F859</f>
        <v>0</v>
      </c>
      <c r="L859" s="649">
        <f t="shared" ref="L859" si="15075">+L860*$F859</f>
        <v>0</v>
      </c>
      <c r="M859" s="649">
        <f t="shared" ref="M859" si="15076">+M860*$F859</f>
        <v>0</v>
      </c>
      <c r="N859" s="649">
        <f t="shared" ref="N859" si="15077">+N860*$F859</f>
        <v>0</v>
      </c>
      <c r="O859" s="649">
        <f t="shared" ref="O859" si="15078">+O860*$F859</f>
        <v>0</v>
      </c>
      <c r="P859" s="649">
        <f t="shared" ref="P859" si="15079">+P860*$F859</f>
        <v>0</v>
      </c>
      <c r="Q859" s="649">
        <f t="shared" ref="Q859" si="15080">+Q860*$F859</f>
        <v>0</v>
      </c>
      <c r="R859" s="649">
        <f t="shared" ref="R859" si="15081">+R860*$F859</f>
        <v>0</v>
      </c>
      <c r="S859" s="649">
        <f t="shared" ref="S859" si="15082">+S860*$F859</f>
        <v>207400.9729324223</v>
      </c>
      <c r="T859" s="649">
        <f t="shared" ref="T859" si="15083">+T860*$F859</f>
        <v>93180.147259494101</v>
      </c>
      <c r="U859" s="649">
        <f t="shared" ref="U859" si="15084">+U860*$F859</f>
        <v>0</v>
      </c>
      <c r="V859" s="649">
        <f t="shared" ref="V859" si="15085">+V860*$F859</f>
        <v>0</v>
      </c>
      <c r="W859" s="649">
        <f t="shared" ref="W859" si="15086">+W860*$F859</f>
        <v>0</v>
      </c>
      <c r="X859" s="649">
        <f t="shared" ref="X859" si="15087">+X860*$F859</f>
        <v>0</v>
      </c>
      <c r="Y859" s="649">
        <f t="shared" ref="Y859" si="15088">+Y860*$F859</f>
        <v>0</v>
      </c>
      <c r="Z859" s="649">
        <f t="shared" ref="Z859" si="15089">+Z860*$F859</f>
        <v>0</v>
      </c>
      <c r="AA859" s="649">
        <f t="shared" ref="AA859" si="15090">+AA860*$F859</f>
        <v>0</v>
      </c>
      <c r="AB859" s="649">
        <f t="shared" ref="AB859" si="15091">+AB860*$F859</f>
        <v>0</v>
      </c>
      <c r="AC859" s="649">
        <f t="shared" ref="AC859" si="15092">+AC860*$F859</f>
        <v>0</v>
      </c>
      <c r="AD859" s="649">
        <f t="shared" ref="AD859" si="15093">+AD860*$F859</f>
        <v>0</v>
      </c>
      <c r="AE859" s="649">
        <f t="shared" ref="AE859" si="15094">+AE860*$F859</f>
        <v>0</v>
      </c>
      <c r="AF859" s="649">
        <f t="shared" ref="AF859" si="15095">+AF860*$F859</f>
        <v>0</v>
      </c>
      <c r="AG859" s="649">
        <f t="shared" ref="AG859" si="15096">+AG860*$F859</f>
        <v>0</v>
      </c>
      <c r="AH859" s="649">
        <f t="shared" ref="AH859" si="15097">+AH860*$F859</f>
        <v>0</v>
      </c>
      <c r="AI859" s="649">
        <f t="shared" ref="AI859" si="15098">+AI860*$F859</f>
        <v>0</v>
      </c>
      <c r="AJ859" s="649">
        <f t="shared" ref="AJ859" si="15099">+AJ860*$F859</f>
        <v>0</v>
      </c>
      <c r="AK859" s="649">
        <f t="shared" ref="AK859" si="15100">+AK860*$F859</f>
        <v>0</v>
      </c>
      <c r="AL859" s="649">
        <f t="shared" ref="AL859" si="15101">+AL860*$F859</f>
        <v>0</v>
      </c>
      <c r="AM859" s="649">
        <f t="shared" ref="AM859" si="15102">+AM860*$F859</f>
        <v>0</v>
      </c>
      <c r="AN859" s="649">
        <f t="shared" ref="AN859" si="15103">+AN860*$F859</f>
        <v>0</v>
      </c>
      <c r="AO859" s="649">
        <f t="shared" ref="AO859" si="15104">+AO860*$F859</f>
        <v>0</v>
      </c>
      <c r="AP859" s="649">
        <f t="shared" ref="AP859" si="15105">+AP860*$F859</f>
        <v>0</v>
      </c>
      <c r="AQ859" s="649">
        <f t="shared" ref="AQ859" si="15106">+AQ860*$F859</f>
        <v>0</v>
      </c>
      <c r="AR859" s="649">
        <f t="shared" ref="AR859" si="15107">+AR860*$F859</f>
        <v>0</v>
      </c>
      <c r="AS859" s="649">
        <f t="shared" ref="AS859" si="15108">+AS860*$F859</f>
        <v>0</v>
      </c>
      <c r="AT859" s="649">
        <f t="shared" ref="AT859" si="15109">+AT860*$F859</f>
        <v>0</v>
      </c>
      <c r="AU859" s="613">
        <f t="shared" si="14166"/>
        <v>300581.12019191642</v>
      </c>
      <c r="AV859" s="645">
        <f t="shared" si="14164"/>
        <v>0</v>
      </c>
      <c r="AW859" s="656">
        <f t="shared" si="14165"/>
        <v>0</v>
      </c>
      <c r="AX859" s="591"/>
    </row>
    <row r="860" spans="1:50" s="314" customFormat="1" hidden="1" outlineLevel="1">
      <c r="A860" s="642"/>
      <c r="B860" s="636"/>
      <c r="C860" s="636"/>
      <c r="D860" s="651"/>
      <c r="E860" s="653"/>
      <c r="F860" s="640"/>
      <c r="G860" s="640">
        <f t="shared" si="14206"/>
        <v>1</v>
      </c>
      <c r="H860" s="658">
        <v>0</v>
      </c>
      <c r="I860" s="658">
        <v>0</v>
      </c>
      <c r="J860" s="658">
        <v>0</v>
      </c>
      <c r="K860" s="658">
        <v>0</v>
      </c>
      <c r="L860" s="658">
        <v>0</v>
      </c>
      <c r="M860" s="658">
        <v>0</v>
      </c>
      <c r="N860" s="658">
        <v>0</v>
      </c>
      <c r="O860" s="658">
        <v>0</v>
      </c>
      <c r="P860" s="658">
        <v>0</v>
      </c>
      <c r="Q860" s="658">
        <v>0</v>
      </c>
      <c r="R860" s="658">
        <v>0</v>
      </c>
      <c r="S860" s="658">
        <v>0.69</v>
      </c>
      <c r="T860" s="658">
        <v>0.31000000000000005</v>
      </c>
      <c r="U860" s="658">
        <v>0</v>
      </c>
      <c r="V860" s="658">
        <v>0</v>
      </c>
      <c r="W860" s="658">
        <v>0</v>
      </c>
      <c r="X860" s="658">
        <v>0</v>
      </c>
      <c r="Y860" s="658">
        <v>0</v>
      </c>
      <c r="Z860" s="658">
        <v>0</v>
      </c>
      <c r="AA860" s="658">
        <v>0</v>
      </c>
      <c r="AB860" s="658">
        <v>0</v>
      </c>
      <c r="AC860" s="658">
        <v>0</v>
      </c>
      <c r="AD860" s="658">
        <v>0</v>
      </c>
      <c r="AE860" s="658">
        <v>0</v>
      </c>
      <c r="AF860" s="658">
        <v>0</v>
      </c>
      <c r="AG860" s="658">
        <v>0</v>
      </c>
      <c r="AH860" s="658">
        <v>0</v>
      </c>
      <c r="AI860" s="658">
        <v>0</v>
      </c>
      <c r="AJ860" s="658">
        <v>0</v>
      </c>
      <c r="AK860" s="658">
        <v>0</v>
      </c>
      <c r="AL860" s="658">
        <v>0</v>
      </c>
      <c r="AM860" s="658">
        <v>0</v>
      </c>
      <c r="AN860" s="658">
        <v>0</v>
      </c>
      <c r="AO860" s="658">
        <v>0</v>
      </c>
      <c r="AP860" s="658">
        <v>0</v>
      </c>
      <c r="AQ860" s="658">
        <v>0</v>
      </c>
      <c r="AR860" s="658">
        <v>0</v>
      </c>
      <c r="AS860" s="658">
        <v>0</v>
      </c>
      <c r="AT860" s="658">
        <v>0</v>
      </c>
      <c r="AU860" s="613">
        <f t="shared" si="14166"/>
        <v>1</v>
      </c>
      <c r="AV860" s="645">
        <f t="shared" si="14164"/>
        <v>1</v>
      </c>
      <c r="AW860" s="656" t="e">
        <f t="shared" si="14165"/>
        <v>#DIV/0!</v>
      </c>
      <c r="AX860" s="661"/>
    </row>
    <row r="861" spans="1:50" hidden="1" outlineLevel="1">
      <c r="A861" s="590"/>
      <c r="B861" s="646" t="s">
        <v>305</v>
      </c>
      <c r="C861" s="646" t="s">
        <v>1019</v>
      </c>
      <c r="D861" s="647" t="s">
        <v>1020</v>
      </c>
      <c r="E861" s="649"/>
      <c r="F861" s="650">
        <v>420928.94770656707</v>
      </c>
      <c r="G861" s="650">
        <f t="shared" si="14206"/>
        <v>420928.94770656707</v>
      </c>
      <c r="H861" s="649">
        <f t="shared" ref="H861" si="15110">+H862*$F861</f>
        <v>0</v>
      </c>
      <c r="I861" s="649">
        <f t="shared" ref="I861" si="15111">+I862*$F861</f>
        <v>0</v>
      </c>
      <c r="J861" s="649">
        <f t="shared" ref="J861" si="15112">+J862*$F861</f>
        <v>0</v>
      </c>
      <c r="K861" s="649">
        <f t="shared" ref="K861" si="15113">+K862*$F861</f>
        <v>0</v>
      </c>
      <c r="L861" s="649">
        <f t="shared" ref="L861" si="15114">+L862*$F861</f>
        <v>0</v>
      </c>
      <c r="M861" s="649">
        <f t="shared" ref="M861" si="15115">+M862*$F861</f>
        <v>0</v>
      </c>
      <c r="N861" s="649">
        <f t="shared" ref="N861" si="15116">+N862*$F861</f>
        <v>0</v>
      </c>
      <c r="O861" s="649">
        <f t="shared" ref="O861" si="15117">+O862*$F861</f>
        <v>0</v>
      </c>
      <c r="P861" s="649">
        <f t="shared" ref="P861" si="15118">+P862*$F861</f>
        <v>0</v>
      </c>
      <c r="Q861" s="649">
        <f t="shared" ref="Q861" si="15119">+Q862*$F861</f>
        <v>0</v>
      </c>
      <c r="R861" s="649">
        <f t="shared" ref="R861" si="15120">+R862*$F861</f>
        <v>0</v>
      </c>
      <c r="S861" s="649">
        <f t="shared" ref="S861" si="15121">+S862*$F861</f>
        <v>143115.84222023282</v>
      </c>
      <c r="T861" s="649">
        <f t="shared" ref="T861" si="15122">+T862*$F861</f>
        <v>277813.10548633424</v>
      </c>
      <c r="U861" s="649">
        <f t="shared" ref="U861" si="15123">+U862*$F861</f>
        <v>0</v>
      </c>
      <c r="V861" s="649">
        <f t="shared" ref="V861" si="15124">+V862*$F861</f>
        <v>0</v>
      </c>
      <c r="W861" s="649">
        <f t="shared" ref="W861" si="15125">+W862*$F861</f>
        <v>0</v>
      </c>
      <c r="X861" s="649">
        <f t="shared" ref="X861" si="15126">+X862*$F861</f>
        <v>0</v>
      </c>
      <c r="Y861" s="649">
        <f t="shared" ref="Y861" si="15127">+Y862*$F861</f>
        <v>0</v>
      </c>
      <c r="Z861" s="649">
        <f t="shared" ref="Z861" si="15128">+Z862*$F861</f>
        <v>0</v>
      </c>
      <c r="AA861" s="649">
        <f t="shared" ref="AA861" si="15129">+AA862*$F861</f>
        <v>0</v>
      </c>
      <c r="AB861" s="649">
        <f t="shared" ref="AB861" si="15130">+AB862*$F861</f>
        <v>0</v>
      </c>
      <c r="AC861" s="649">
        <f t="shared" ref="AC861" si="15131">+AC862*$F861</f>
        <v>0</v>
      </c>
      <c r="AD861" s="649">
        <f t="shared" ref="AD861" si="15132">+AD862*$F861</f>
        <v>0</v>
      </c>
      <c r="AE861" s="649">
        <f t="shared" ref="AE861" si="15133">+AE862*$F861</f>
        <v>0</v>
      </c>
      <c r="AF861" s="649">
        <f t="shared" ref="AF861" si="15134">+AF862*$F861</f>
        <v>0</v>
      </c>
      <c r="AG861" s="649">
        <f t="shared" ref="AG861" si="15135">+AG862*$F861</f>
        <v>0</v>
      </c>
      <c r="AH861" s="649">
        <f t="shared" ref="AH861" si="15136">+AH862*$F861</f>
        <v>0</v>
      </c>
      <c r="AI861" s="649">
        <f t="shared" ref="AI861" si="15137">+AI862*$F861</f>
        <v>0</v>
      </c>
      <c r="AJ861" s="649">
        <f t="shared" ref="AJ861" si="15138">+AJ862*$F861</f>
        <v>0</v>
      </c>
      <c r="AK861" s="649">
        <f t="shared" ref="AK861" si="15139">+AK862*$F861</f>
        <v>0</v>
      </c>
      <c r="AL861" s="649">
        <f t="shared" ref="AL861" si="15140">+AL862*$F861</f>
        <v>0</v>
      </c>
      <c r="AM861" s="649">
        <f t="shared" ref="AM861" si="15141">+AM862*$F861</f>
        <v>0</v>
      </c>
      <c r="AN861" s="649">
        <f t="shared" ref="AN861" si="15142">+AN862*$F861</f>
        <v>0</v>
      </c>
      <c r="AO861" s="649">
        <f t="shared" ref="AO861" si="15143">+AO862*$F861</f>
        <v>0</v>
      </c>
      <c r="AP861" s="649">
        <f t="shared" ref="AP861" si="15144">+AP862*$F861</f>
        <v>0</v>
      </c>
      <c r="AQ861" s="649">
        <f t="shared" ref="AQ861" si="15145">+AQ862*$F861</f>
        <v>0</v>
      </c>
      <c r="AR861" s="649">
        <f t="shared" ref="AR861" si="15146">+AR862*$F861</f>
        <v>0</v>
      </c>
      <c r="AS861" s="649">
        <f t="shared" ref="AS861" si="15147">+AS862*$F861</f>
        <v>0</v>
      </c>
      <c r="AT861" s="649">
        <f t="shared" ref="AT861" si="15148">+AT862*$F861</f>
        <v>0</v>
      </c>
      <c r="AU861" s="613">
        <f t="shared" si="14166"/>
        <v>420928.94770656707</v>
      </c>
      <c r="AV861" s="645">
        <f t="shared" si="14164"/>
        <v>0</v>
      </c>
      <c r="AW861" s="656">
        <f t="shared" si="14165"/>
        <v>0</v>
      </c>
      <c r="AX861" s="591"/>
    </row>
    <row r="862" spans="1:50" s="314" customFormat="1" hidden="1" outlineLevel="1">
      <c r="A862" s="642"/>
      <c r="B862" s="636"/>
      <c r="C862" s="636"/>
      <c r="D862" s="651"/>
      <c r="E862" s="653"/>
      <c r="F862" s="640"/>
      <c r="G862" s="640">
        <f t="shared" si="14206"/>
        <v>1</v>
      </c>
      <c r="H862" s="658">
        <v>0</v>
      </c>
      <c r="I862" s="658">
        <v>0</v>
      </c>
      <c r="J862" s="658">
        <v>0</v>
      </c>
      <c r="K862" s="658">
        <v>0</v>
      </c>
      <c r="L862" s="658">
        <v>0</v>
      </c>
      <c r="M862" s="658">
        <v>0</v>
      </c>
      <c r="N862" s="658">
        <v>0</v>
      </c>
      <c r="O862" s="658">
        <v>0</v>
      </c>
      <c r="P862" s="658">
        <v>0</v>
      </c>
      <c r="Q862" s="658">
        <v>0</v>
      </c>
      <c r="R862" s="658">
        <v>0</v>
      </c>
      <c r="S862" s="658">
        <v>0.34</v>
      </c>
      <c r="T862" s="658">
        <v>0.65999999999999992</v>
      </c>
      <c r="U862" s="658">
        <v>0</v>
      </c>
      <c r="V862" s="658">
        <v>0</v>
      </c>
      <c r="W862" s="658">
        <v>0</v>
      </c>
      <c r="X862" s="658">
        <v>0</v>
      </c>
      <c r="Y862" s="658">
        <v>0</v>
      </c>
      <c r="Z862" s="658">
        <v>0</v>
      </c>
      <c r="AA862" s="658">
        <v>0</v>
      </c>
      <c r="AB862" s="658">
        <v>0</v>
      </c>
      <c r="AC862" s="658">
        <v>0</v>
      </c>
      <c r="AD862" s="658">
        <v>0</v>
      </c>
      <c r="AE862" s="658">
        <v>0</v>
      </c>
      <c r="AF862" s="658">
        <v>0</v>
      </c>
      <c r="AG862" s="658">
        <v>0</v>
      </c>
      <c r="AH862" s="658">
        <v>0</v>
      </c>
      <c r="AI862" s="658">
        <v>0</v>
      </c>
      <c r="AJ862" s="658">
        <v>0</v>
      </c>
      <c r="AK862" s="658">
        <v>0</v>
      </c>
      <c r="AL862" s="658">
        <v>0</v>
      </c>
      <c r="AM862" s="658">
        <v>0</v>
      </c>
      <c r="AN862" s="658">
        <v>0</v>
      </c>
      <c r="AO862" s="658">
        <v>0</v>
      </c>
      <c r="AP862" s="658">
        <v>0</v>
      </c>
      <c r="AQ862" s="658">
        <v>0</v>
      </c>
      <c r="AR862" s="658">
        <v>0</v>
      </c>
      <c r="AS862" s="658">
        <v>0</v>
      </c>
      <c r="AT862" s="658">
        <v>0</v>
      </c>
      <c r="AU862" s="613">
        <f t="shared" si="14166"/>
        <v>1</v>
      </c>
      <c r="AV862" s="645">
        <f t="shared" si="14164"/>
        <v>1</v>
      </c>
      <c r="AW862" s="656" t="e">
        <f t="shared" si="14165"/>
        <v>#DIV/0!</v>
      </c>
      <c r="AX862" s="661"/>
    </row>
    <row r="863" spans="1:50" hidden="1" outlineLevel="1">
      <c r="A863" s="590"/>
      <c r="B863" s="646" t="s">
        <v>305</v>
      </c>
      <c r="C863" s="646" t="s">
        <v>1021</v>
      </c>
      <c r="D863" s="647" t="s">
        <v>1022</v>
      </c>
      <c r="E863" s="649"/>
      <c r="F863" s="650">
        <v>420928.94770656707</v>
      </c>
      <c r="G863" s="650">
        <f t="shared" si="14206"/>
        <v>420928.94770656712</v>
      </c>
      <c r="H863" s="649">
        <f t="shared" ref="H863" si="15149">+H864*$F863</f>
        <v>0</v>
      </c>
      <c r="I863" s="649">
        <f t="shared" ref="I863" si="15150">+I864*$F863</f>
        <v>0</v>
      </c>
      <c r="J863" s="649">
        <f t="shared" ref="J863" si="15151">+J864*$F863</f>
        <v>0</v>
      </c>
      <c r="K863" s="649">
        <f t="shared" ref="K863" si="15152">+K864*$F863</f>
        <v>0</v>
      </c>
      <c r="L863" s="649">
        <f t="shared" ref="L863" si="15153">+L864*$F863</f>
        <v>0</v>
      </c>
      <c r="M863" s="649">
        <f t="shared" ref="M863" si="15154">+M864*$F863</f>
        <v>0</v>
      </c>
      <c r="N863" s="649">
        <f t="shared" ref="N863" si="15155">+N864*$F863</f>
        <v>0</v>
      </c>
      <c r="O863" s="649">
        <f t="shared" ref="O863" si="15156">+O864*$F863</f>
        <v>0</v>
      </c>
      <c r="P863" s="649">
        <f t="shared" ref="P863" si="15157">+P864*$F863</f>
        <v>0</v>
      </c>
      <c r="Q863" s="649">
        <f t="shared" ref="Q863" si="15158">+Q864*$F863</f>
        <v>0</v>
      </c>
      <c r="R863" s="649">
        <f t="shared" ref="R863" si="15159">+R864*$F863</f>
        <v>0</v>
      </c>
      <c r="S863" s="649">
        <f t="shared" ref="S863" si="15160">+S864*$F863</f>
        <v>0</v>
      </c>
      <c r="T863" s="649">
        <f t="shared" ref="T863" si="15161">+T864*$F863</f>
        <v>282022.39496339997</v>
      </c>
      <c r="U863" s="649">
        <f t="shared" ref="U863" si="15162">+U864*$F863</f>
        <v>138906.55274316712</v>
      </c>
      <c r="V863" s="649">
        <f t="shared" ref="V863" si="15163">+V864*$F863</f>
        <v>0</v>
      </c>
      <c r="W863" s="649">
        <f t="shared" ref="W863" si="15164">+W864*$F863</f>
        <v>0</v>
      </c>
      <c r="X863" s="649">
        <f t="shared" ref="X863" si="15165">+X864*$F863</f>
        <v>0</v>
      </c>
      <c r="Y863" s="649">
        <f t="shared" ref="Y863" si="15166">+Y864*$F863</f>
        <v>0</v>
      </c>
      <c r="Z863" s="649">
        <f t="shared" ref="Z863" si="15167">+Z864*$F863</f>
        <v>0</v>
      </c>
      <c r="AA863" s="649">
        <f t="shared" ref="AA863" si="15168">+AA864*$F863</f>
        <v>0</v>
      </c>
      <c r="AB863" s="649">
        <f t="shared" ref="AB863" si="15169">+AB864*$F863</f>
        <v>0</v>
      </c>
      <c r="AC863" s="649">
        <f t="shared" ref="AC863" si="15170">+AC864*$F863</f>
        <v>0</v>
      </c>
      <c r="AD863" s="649">
        <f t="shared" ref="AD863" si="15171">+AD864*$F863</f>
        <v>0</v>
      </c>
      <c r="AE863" s="649">
        <f t="shared" ref="AE863" si="15172">+AE864*$F863</f>
        <v>0</v>
      </c>
      <c r="AF863" s="649">
        <f t="shared" ref="AF863" si="15173">+AF864*$F863</f>
        <v>0</v>
      </c>
      <c r="AG863" s="649">
        <f t="shared" ref="AG863" si="15174">+AG864*$F863</f>
        <v>0</v>
      </c>
      <c r="AH863" s="649">
        <f t="shared" ref="AH863" si="15175">+AH864*$F863</f>
        <v>0</v>
      </c>
      <c r="AI863" s="649">
        <f t="shared" ref="AI863" si="15176">+AI864*$F863</f>
        <v>0</v>
      </c>
      <c r="AJ863" s="649">
        <f t="shared" ref="AJ863" si="15177">+AJ864*$F863</f>
        <v>0</v>
      </c>
      <c r="AK863" s="649">
        <f t="shared" ref="AK863" si="15178">+AK864*$F863</f>
        <v>0</v>
      </c>
      <c r="AL863" s="649">
        <f t="shared" ref="AL863" si="15179">+AL864*$F863</f>
        <v>0</v>
      </c>
      <c r="AM863" s="649">
        <f t="shared" ref="AM863" si="15180">+AM864*$F863</f>
        <v>0</v>
      </c>
      <c r="AN863" s="649">
        <f t="shared" ref="AN863" si="15181">+AN864*$F863</f>
        <v>0</v>
      </c>
      <c r="AO863" s="649">
        <f t="shared" ref="AO863" si="15182">+AO864*$F863</f>
        <v>0</v>
      </c>
      <c r="AP863" s="649">
        <f t="shared" ref="AP863" si="15183">+AP864*$F863</f>
        <v>0</v>
      </c>
      <c r="AQ863" s="649">
        <f t="shared" ref="AQ863" si="15184">+AQ864*$F863</f>
        <v>0</v>
      </c>
      <c r="AR863" s="649">
        <f t="shared" ref="AR863" si="15185">+AR864*$F863</f>
        <v>0</v>
      </c>
      <c r="AS863" s="649">
        <f t="shared" ref="AS863" si="15186">+AS864*$F863</f>
        <v>0</v>
      </c>
      <c r="AT863" s="649">
        <f t="shared" ref="AT863" si="15187">+AT864*$F863</f>
        <v>0</v>
      </c>
      <c r="AU863" s="613">
        <f t="shared" si="14166"/>
        <v>420928.94770656712</v>
      </c>
      <c r="AV863" s="645">
        <f t="shared" si="14164"/>
        <v>0</v>
      </c>
      <c r="AW863" s="656">
        <f t="shared" si="14165"/>
        <v>0</v>
      </c>
      <c r="AX863" s="591"/>
    </row>
    <row r="864" spans="1:50" s="314" customFormat="1" hidden="1" outlineLevel="1">
      <c r="A864" s="642"/>
      <c r="B864" s="636"/>
      <c r="C864" s="636"/>
      <c r="D864" s="651"/>
      <c r="E864" s="653"/>
      <c r="F864" s="640"/>
      <c r="G864" s="640">
        <f t="shared" si="14206"/>
        <v>1</v>
      </c>
      <c r="H864" s="658">
        <v>0</v>
      </c>
      <c r="I864" s="658">
        <v>0</v>
      </c>
      <c r="J864" s="658">
        <v>0</v>
      </c>
      <c r="K864" s="658">
        <v>0</v>
      </c>
      <c r="L864" s="658">
        <v>0</v>
      </c>
      <c r="M864" s="658">
        <v>0</v>
      </c>
      <c r="N864" s="658">
        <v>0</v>
      </c>
      <c r="O864" s="658">
        <v>0</v>
      </c>
      <c r="P864" s="658">
        <v>0</v>
      </c>
      <c r="Q864" s="658">
        <v>0</v>
      </c>
      <c r="R864" s="658">
        <v>0</v>
      </c>
      <c r="S864" s="658">
        <v>0</v>
      </c>
      <c r="T864" s="658">
        <v>0.67</v>
      </c>
      <c r="U864" s="658">
        <v>0.32999999999999996</v>
      </c>
      <c r="V864" s="658">
        <v>0</v>
      </c>
      <c r="W864" s="658">
        <v>0</v>
      </c>
      <c r="X864" s="658">
        <v>0</v>
      </c>
      <c r="Y864" s="658">
        <v>0</v>
      </c>
      <c r="Z864" s="658">
        <v>0</v>
      </c>
      <c r="AA864" s="658">
        <v>0</v>
      </c>
      <c r="AB864" s="658">
        <v>0</v>
      </c>
      <c r="AC864" s="658">
        <v>0</v>
      </c>
      <c r="AD864" s="658">
        <v>0</v>
      </c>
      <c r="AE864" s="658">
        <v>0</v>
      </c>
      <c r="AF864" s="658">
        <v>0</v>
      </c>
      <c r="AG864" s="658">
        <v>0</v>
      </c>
      <c r="AH864" s="658">
        <v>0</v>
      </c>
      <c r="AI864" s="658">
        <v>0</v>
      </c>
      <c r="AJ864" s="658">
        <v>0</v>
      </c>
      <c r="AK864" s="658">
        <v>0</v>
      </c>
      <c r="AL864" s="658">
        <v>0</v>
      </c>
      <c r="AM864" s="658">
        <v>0</v>
      </c>
      <c r="AN864" s="658">
        <v>0</v>
      </c>
      <c r="AO864" s="658">
        <v>0</v>
      </c>
      <c r="AP864" s="658">
        <v>0</v>
      </c>
      <c r="AQ864" s="658">
        <v>0</v>
      </c>
      <c r="AR864" s="658">
        <v>0</v>
      </c>
      <c r="AS864" s="658">
        <v>0</v>
      </c>
      <c r="AT864" s="658">
        <v>0</v>
      </c>
      <c r="AU864" s="613">
        <f t="shared" si="14166"/>
        <v>1</v>
      </c>
      <c r="AV864" s="645">
        <f t="shared" si="14164"/>
        <v>1</v>
      </c>
      <c r="AW864" s="656" t="e">
        <f t="shared" si="14165"/>
        <v>#DIV/0!</v>
      </c>
      <c r="AX864" s="661"/>
    </row>
    <row r="865" spans="1:50" hidden="1" outlineLevel="1">
      <c r="A865" s="590"/>
      <c r="B865" s="646" t="s">
        <v>305</v>
      </c>
      <c r="C865" s="646" t="s">
        <v>1023</v>
      </c>
      <c r="D865" s="647" t="s">
        <v>1024</v>
      </c>
      <c r="E865" s="649"/>
      <c r="F865" s="650">
        <v>420928.94770656707</v>
      </c>
      <c r="G865" s="650">
        <f t="shared" si="14206"/>
        <v>420928.94770656707</v>
      </c>
      <c r="H865" s="649">
        <f t="shared" ref="H865" si="15188">+H866*$F865</f>
        <v>0</v>
      </c>
      <c r="I865" s="649">
        <f t="shared" ref="I865" si="15189">+I866*$F865</f>
        <v>0</v>
      </c>
      <c r="J865" s="649">
        <f t="shared" ref="J865" si="15190">+J866*$F865</f>
        <v>0</v>
      </c>
      <c r="K865" s="649">
        <f t="shared" ref="K865" si="15191">+K866*$F865</f>
        <v>0</v>
      </c>
      <c r="L865" s="649">
        <f t="shared" ref="L865" si="15192">+L866*$F865</f>
        <v>0</v>
      </c>
      <c r="M865" s="649">
        <f t="shared" ref="M865" si="15193">+M866*$F865</f>
        <v>0</v>
      </c>
      <c r="N865" s="649">
        <f t="shared" ref="N865" si="15194">+N866*$F865</f>
        <v>0</v>
      </c>
      <c r="O865" s="649">
        <f t="shared" ref="O865" si="15195">+O866*$F865</f>
        <v>0</v>
      </c>
      <c r="P865" s="649">
        <f t="shared" ref="P865" si="15196">+P866*$F865</f>
        <v>0</v>
      </c>
      <c r="Q865" s="649">
        <f t="shared" ref="Q865" si="15197">+Q866*$F865</f>
        <v>0</v>
      </c>
      <c r="R865" s="649">
        <f t="shared" ref="R865" si="15198">+R866*$F865</f>
        <v>0</v>
      </c>
      <c r="S865" s="649">
        <f t="shared" ref="S865" si="15199">+S866*$F865</f>
        <v>0</v>
      </c>
      <c r="T865" s="649">
        <f t="shared" ref="T865" si="15200">+T866*$F865</f>
        <v>138906.55274316715</v>
      </c>
      <c r="U865" s="649">
        <f t="shared" ref="U865" si="15201">+U866*$F865</f>
        <v>282022.39496339991</v>
      </c>
      <c r="V865" s="649">
        <f t="shared" ref="V865" si="15202">+V866*$F865</f>
        <v>0</v>
      </c>
      <c r="W865" s="649">
        <f t="shared" ref="W865" si="15203">+W866*$F865</f>
        <v>0</v>
      </c>
      <c r="X865" s="649">
        <f t="shared" ref="X865" si="15204">+X866*$F865</f>
        <v>0</v>
      </c>
      <c r="Y865" s="649">
        <f t="shared" ref="Y865" si="15205">+Y866*$F865</f>
        <v>0</v>
      </c>
      <c r="Z865" s="649">
        <f t="shared" ref="Z865" si="15206">+Z866*$F865</f>
        <v>0</v>
      </c>
      <c r="AA865" s="649">
        <f t="shared" ref="AA865" si="15207">+AA866*$F865</f>
        <v>0</v>
      </c>
      <c r="AB865" s="649">
        <f t="shared" ref="AB865" si="15208">+AB866*$F865</f>
        <v>0</v>
      </c>
      <c r="AC865" s="649">
        <f t="shared" ref="AC865" si="15209">+AC866*$F865</f>
        <v>0</v>
      </c>
      <c r="AD865" s="649">
        <f t="shared" ref="AD865" si="15210">+AD866*$F865</f>
        <v>0</v>
      </c>
      <c r="AE865" s="649">
        <f t="shared" ref="AE865" si="15211">+AE866*$F865</f>
        <v>0</v>
      </c>
      <c r="AF865" s="649">
        <f t="shared" ref="AF865" si="15212">+AF866*$F865</f>
        <v>0</v>
      </c>
      <c r="AG865" s="649">
        <f t="shared" ref="AG865" si="15213">+AG866*$F865</f>
        <v>0</v>
      </c>
      <c r="AH865" s="649">
        <f t="shared" ref="AH865" si="15214">+AH866*$F865</f>
        <v>0</v>
      </c>
      <c r="AI865" s="649">
        <f t="shared" ref="AI865" si="15215">+AI866*$F865</f>
        <v>0</v>
      </c>
      <c r="AJ865" s="649">
        <f t="shared" ref="AJ865" si="15216">+AJ866*$F865</f>
        <v>0</v>
      </c>
      <c r="AK865" s="649">
        <f t="shared" ref="AK865" si="15217">+AK866*$F865</f>
        <v>0</v>
      </c>
      <c r="AL865" s="649">
        <f t="shared" ref="AL865" si="15218">+AL866*$F865</f>
        <v>0</v>
      </c>
      <c r="AM865" s="649">
        <f t="shared" ref="AM865" si="15219">+AM866*$F865</f>
        <v>0</v>
      </c>
      <c r="AN865" s="649">
        <f t="shared" ref="AN865" si="15220">+AN866*$F865</f>
        <v>0</v>
      </c>
      <c r="AO865" s="649">
        <f t="shared" ref="AO865" si="15221">+AO866*$F865</f>
        <v>0</v>
      </c>
      <c r="AP865" s="649">
        <f t="shared" ref="AP865" si="15222">+AP866*$F865</f>
        <v>0</v>
      </c>
      <c r="AQ865" s="649">
        <f t="shared" ref="AQ865" si="15223">+AQ866*$F865</f>
        <v>0</v>
      </c>
      <c r="AR865" s="649">
        <f t="shared" ref="AR865" si="15224">+AR866*$F865</f>
        <v>0</v>
      </c>
      <c r="AS865" s="649">
        <f t="shared" ref="AS865" si="15225">+AS866*$F865</f>
        <v>0</v>
      </c>
      <c r="AT865" s="649">
        <f t="shared" ref="AT865" si="15226">+AT866*$F865</f>
        <v>0</v>
      </c>
      <c r="AU865" s="613">
        <f t="shared" si="14166"/>
        <v>420928.94770656707</v>
      </c>
      <c r="AV865" s="645">
        <f t="shared" si="14164"/>
        <v>0</v>
      </c>
      <c r="AW865" s="656">
        <f t="shared" si="14165"/>
        <v>0</v>
      </c>
      <c r="AX865" s="591"/>
    </row>
    <row r="866" spans="1:50" s="314" customFormat="1" hidden="1" outlineLevel="1">
      <c r="A866" s="642"/>
      <c r="B866" s="636"/>
      <c r="C866" s="636"/>
      <c r="D866" s="651"/>
      <c r="E866" s="653"/>
      <c r="F866" s="640"/>
      <c r="G866" s="640">
        <f t="shared" si="14206"/>
        <v>1</v>
      </c>
      <c r="H866" s="658">
        <v>0</v>
      </c>
      <c r="I866" s="658">
        <v>0</v>
      </c>
      <c r="J866" s="658">
        <v>0</v>
      </c>
      <c r="K866" s="658">
        <v>0</v>
      </c>
      <c r="L866" s="658">
        <v>0</v>
      </c>
      <c r="M866" s="658">
        <v>0</v>
      </c>
      <c r="N866" s="658">
        <v>0</v>
      </c>
      <c r="O866" s="658">
        <v>0</v>
      </c>
      <c r="P866" s="658">
        <v>0</v>
      </c>
      <c r="Q866" s="658">
        <v>0</v>
      </c>
      <c r="R866" s="658">
        <v>0</v>
      </c>
      <c r="S866" s="658">
        <v>0</v>
      </c>
      <c r="T866" s="658">
        <v>0.33</v>
      </c>
      <c r="U866" s="658">
        <v>0.66999999999999993</v>
      </c>
      <c r="V866" s="658">
        <v>0</v>
      </c>
      <c r="W866" s="658">
        <v>0</v>
      </c>
      <c r="X866" s="658">
        <v>0</v>
      </c>
      <c r="Y866" s="658">
        <v>0</v>
      </c>
      <c r="Z866" s="658">
        <v>0</v>
      </c>
      <c r="AA866" s="658">
        <v>0</v>
      </c>
      <c r="AB866" s="658">
        <v>0</v>
      </c>
      <c r="AC866" s="658">
        <v>0</v>
      </c>
      <c r="AD866" s="658">
        <v>0</v>
      </c>
      <c r="AE866" s="658">
        <v>0</v>
      </c>
      <c r="AF866" s="658">
        <v>0</v>
      </c>
      <c r="AG866" s="658">
        <v>0</v>
      </c>
      <c r="AH866" s="658">
        <v>0</v>
      </c>
      <c r="AI866" s="658">
        <v>0</v>
      </c>
      <c r="AJ866" s="658">
        <v>0</v>
      </c>
      <c r="AK866" s="658">
        <v>0</v>
      </c>
      <c r="AL866" s="658">
        <v>0</v>
      </c>
      <c r="AM866" s="658">
        <v>0</v>
      </c>
      <c r="AN866" s="658">
        <v>0</v>
      </c>
      <c r="AO866" s="658">
        <v>0</v>
      </c>
      <c r="AP866" s="658">
        <v>0</v>
      </c>
      <c r="AQ866" s="658">
        <v>0</v>
      </c>
      <c r="AR866" s="658">
        <v>0</v>
      </c>
      <c r="AS866" s="658">
        <v>0</v>
      </c>
      <c r="AT866" s="658">
        <v>0</v>
      </c>
      <c r="AU866" s="613">
        <f t="shared" si="14166"/>
        <v>1</v>
      </c>
      <c r="AV866" s="645">
        <f t="shared" si="14164"/>
        <v>1</v>
      </c>
      <c r="AW866" s="656" t="e">
        <f t="shared" si="14165"/>
        <v>#DIV/0!</v>
      </c>
      <c r="AX866" s="661"/>
    </row>
    <row r="867" spans="1:50" hidden="1" outlineLevel="1">
      <c r="A867" s="590"/>
      <c r="B867" s="646" t="s">
        <v>305</v>
      </c>
      <c r="C867" s="646" t="s">
        <v>1025</v>
      </c>
      <c r="D867" s="647" t="s">
        <v>1026</v>
      </c>
      <c r="E867" s="649"/>
      <c r="F867" s="650">
        <v>420928.94770656707</v>
      </c>
      <c r="G867" s="650">
        <f t="shared" si="14206"/>
        <v>420928.94770656707</v>
      </c>
      <c r="H867" s="649">
        <f t="shared" ref="H867" si="15227">+H868*$F867</f>
        <v>0</v>
      </c>
      <c r="I867" s="649">
        <f t="shared" ref="I867" si="15228">+I868*$F867</f>
        <v>0</v>
      </c>
      <c r="J867" s="649">
        <f t="shared" ref="J867" si="15229">+J868*$F867</f>
        <v>0</v>
      </c>
      <c r="K867" s="649">
        <f t="shared" ref="K867" si="15230">+K868*$F867</f>
        <v>0</v>
      </c>
      <c r="L867" s="649">
        <f t="shared" ref="L867" si="15231">+L868*$F867</f>
        <v>0</v>
      </c>
      <c r="M867" s="649">
        <f t="shared" ref="M867" si="15232">+M868*$F867</f>
        <v>0</v>
      </c>
      <c r="N867" s="649">
        <f t="shared" ref="N867" si="15233">+N868*$F867</f>
        <v>0</v>
      </c>
      <c r="O867" s="649">
        <f t="shared" ref="O867" si="15234">+O868*$F867</f>
        <v>0</v>
      </c>
      <c r="P867" s="649">
        <f t="shared" ref="P867" si="15235">+P868*$F867</f>
        <v>0</v>
      </c>
      <c r="Q867" s="649">
        <f t="shared" ref="Q867" si="15236">+Q868*$F867</f>
        <v>0</v>
      </c>
      <c r="R867" s="649">
        <f t="shared" ref="R867" si="15237">+R868*$F867</f>
        <v>0</v>
      </c>
      <c r="S867" s="649">
        <f t="shared" ref="S867" si="15238">+S868*$F867</f>
        <v>0</v>
      </c>
      <c r="T867" s="649">
        <f t="shared" ref="T867" si="15239">+T868*$F867</f>
        <v>0</v>
      </c>
      <c r="U867" s="649">
        <f t="shared" ref="U867" si="15240">+U868*$F867</f>
        <v>298859.5528716626</v>
      </c>
      <c r="V867" s="649">
        <f t="shared" ref="V867" si="15241">+V868*$F867</f>
        <v>122069.39483490447</v>
      </c>
      <c r="W867" s="649">
        <f t="shared" ref="W867" si="15242">+W868*$F867</f>
        <v>0</v>
      </c>
      <c r="X867" s="649">
        <f t="shared" ref="X867" si="15243">+X868*$F867</f>
        <v>0</v>
      </c>
      <c r="Y867" s="649">
        <f t="shared" ref="Y867" si="15244">+Y868*$F867</f>
        <v>0</v>
      </c>
      <c r="Z867" s="649">
        <f t="shared" ref="Z867" si="15245">+Z868*$F867</f>
        <v>0</v>
      </c>
      <c r="AA867" s="649">
        <f t="shared" ref="AA867" si="15246">+AA868*$F867</f>
        <v>0</v>
      </c>
      <c r="AB867" s="649">
        <f t="shared" ref="AB867" si="15247">+AB868*$F867</f>
        <v>0</v>
      </c>
      <c r="AC867" s="649">
        <f t="shared" ref="AC867" si="15248">+AC868*$F867</f>
        <v>0</v>
      </c>
      <c r="AD867" s="649">
        <f t="shared" ref="AD867" si="15249">+AD868*$F867</f>
        <v>0</v>
      </c>
      <c r="AE867" s="649">
        <f t="shared" ref="AE867" si="15250">+AE868*$F867</f>
        <v>0</v>
      </c>
      <c r="AF867" s="649">
        <f t="shared" ref="AF867" si="15251">+AF868*$F867</f>
        <v>0</v>
      </c>
      <c r="AG867" s="649">
        <f t="shared" ref="AG867" si="15252">+AG868*$F867</f>
        <v>0</v>
      </c>
      <c r="AH867" s="649">
        <f t="shared" ref="AH867" si="15253">+AH868*$F867</f>
        <v>0</v>
      </c>
      <c r="AI867" s="649">
        <f t="shared" ref="AI867" si="15254">+AI868*$F867</f>
        <v>0</v>
      </c>
      <c r="AJ867" s="649">
        <f t="shared" ref="AJ867" si="15255">+AJ868*$F867</f>
        <v>0</v>
      </c>
      <c r="AK867" s="649">
        <f t="shared" ref="AK867" si="15256">+AK868*$F867</f>
        <v>0</v>
      </c>
      <c r="AL867" s="649">
        <f t="shared" ref="AL867" si="15257">+AL868*$F867</f>
        <v>0</v>
      </c>
      <c r="AM867" s="649">
        <f t="shared" ref="AM867" si="15258">+AM868*$F867</f>
        <v>0</v>
      </c>
      <c r="AN867" s="649">
        <f t="shared" ref="AN867" si="15259">+AN868*$F867</f>
        <v>0</v>
      </c>
      <c r="AO867" s="649">
        <f t="shared" ref="AO867" si="15260">+AO868*$F867</f>
        <v>0</v>
      </c>
      <c r="AP867" s="649">
        <f t="shared" ref="AP867" si="15261">+AP868*$F867</f>
        <v>0</v>
      </c>
      <c r="AQ867" s="649">
        <f t="shared" ref="AQ867" si="15262">+AQ868*$F867</f>
        <v>0</v>
      </c>
      <c r="AR867" s="649">
        <f t="shared" ref="AR867" si="15263">+AR868*$F867</f>
        <v>0</v>
      </c>
      <c r="AS867" s="649">
        <f t="shared" ref="AS867" si="15264">+AS868*$F867</f>
        <v>0</v>
      </c>
      <c r="AT867" s="649">
        <f t="shared" ref="AT867" si="15265">+AT868*$F867</f>
        <v>0</v>
      </c>
      <c r="AU867" s="613">
        <f t="shared" si="14166"/>
        <v>420928.94770656707</v>
      </c>
      <c r="AV867" s="645">
        <f t="shared" si="14164"/>
        <v>0</v>
      </c>
      <c r="AW867" s="656">
        <f t="shared" si="14165"/>
        <v>0</v>
      </c>
      <c r="AX867" s="591"/>
    </row>
    <row r="868" spans="1:50" s="314" customFormat="1" hidden="1" outlineLevel="1">
      <c r="A868" s="642"/>
      <c r="B868" s="636"/>
      <c r="C868" s="636"/>
      <c r="D868" s="651"/>
      <c r="E868" s="653"/>
      <c r="F868" s="640"/>
      <c r="G868" s="640">
        <f t="shared" si="14206"/>
        <v>1</v>
      </c>
      <c r="H868" s="658">
        <v>0</v>
      </c>
      <c r="I868" s="658">
        <v>0</v>
      </c>
      <c r="J868" s="658">
        <v>0</v>
      </c>
      <c r="K868" s="658">
        <v>0</v>
      </c>
      <c r="L868" s="658">
        <v>0</v>
      </c>
      <c r="M868" s="658">
        <v>0</v>
      </c>
      <c r="N868" s="658">
        <v>0</v>
      </c>
      <c r="O868" s="658">
        <v>0</v>
      </c>
      <c r="P868" s="658">
        <v>0</v>
      </c>
      <c r="Q868" s="658">
        <v>0</v>
      </c>
      <c r="R868" s="658">
        <v>0</v>
      </c>
      <c r="S868" s="658">
        <v>0</v>
      </c>
      <c r="T868" s="658">
        <v>0</v>
      </c>
      <c r="U868" s="658">
        <v>0.71</v>
      </c>
      <c r="V868" s="658">
        <v>0.29000000000000004</v>
      </c>
      <c r="W868" s="658">
        <v>0</v>
      </c>
      <c r="X868" s="658">
        <v>0</v>
      </c>
      <c r="Y868" s="658">
        <v>0</v>
      </c>
      <c r="Z868" s="658">
        <v>0</v>
      </c>
      <c r="AA868" s="658">
        <v>0</v>
      </c>
      <c r="AB868" s="658">
        <v>0</v>
      </c>
      <c r="AC868" s="658">
        <v>0</v>
      </c>
      <c r="AD868" s="658">
        <v>0</v>
      </c>
      <c r="AE868" s="658">
        <v>0</v>
      </c>
      <c r="AF868" s="658">
        <v>0</v>
      </c>
      <c r="AG868" s="658">
        <v>0</v>
      </c>
      <c r="AH868" s="658">
        <v>0</v>
      </c>
      <c r="AI868" s="658">
        <v>0</v>
      </c>
      <c r="AJ868" s="658">
        <v>0</v>
      </c>
      <c r="AK868" s="658">
        <v>0</v>
      </c>
      <c r="AL868" s="658">
        <v>0</v>
      </c>
      <c r="AM868" s="658">
        <v>0</v>
      </c>
      <c r="AN868" s="658">
        <v>0</v>
      </c>
      <c r="AO868" s="658">
        <v>0</v>
      </c>
      <c r="AP868" s="658">
        <v>0</v>
      </c>
      <c r="AQ868" s="658">
        <v>0</v>
      </c>
      <c r="AR868" s="658">
        <v>0</v>
      </c>
      <c r="AS868" s="658">
        <v>0</v>
      </c>
      <c r="AT868" s="658">
        <v>0</v>
      </c>
      <c r="AU868" s="613">
        <f t="shared" si="14166"/>
        <v>1</v>
      </c>
      <c r="AV868" s="645">
        <f t="shared" ref="AV868:AV931" si="15266">+G868-F868</f>
        <v>1</v>
      </c>
      <c r="AW868" s="656" t="e">
        <f t="shared" ref="AW868:AW931" si="15267">+AV868/F868</f>
        <v>#DIV/0!</v>
      </c>
      <c r="AX868" s="661"/>
    </row>
    <row r="869" spans="1:50" hidden="1" outlineLevel="1">
      <c r="A869" s="590"/>
      <c r="B869" s="646" t="s">
        <v>305</v>
      </c>
      <c r="C869" s="646" t="s">
        <v>1027</v>
      </c>
      <c r="D869" s="647" t="s">
        <v>1028</v>
      </c>
      <c r="E869" s="649"/>
      <c r="F869" s="650">
        <v>420928.94770656707</v>
      </c>
      <c r="G869" s="650">
        <f t="shared" si="14206"/>
        <v>420928.94770656701</v>
      </c>
      <c r="H869" s="649">
        <f t="shared" ref="H869" si="15268">+H870*$F869</f>
        <v>0</v>
      </c>
      <c r="I869" s="649">
        <f t="shared" ref="I869" si="15269">+I870*$F869</f>
        <v>0</v>
      </c>
      <c r="J869" s="649">
        <f t="shared" ref="J869" si="15270">+J870*$F869</f>
        <v>0</v>
      </c>
      <c r="K869" s="649">
        <f t="shared" ref="K869" si="15271">+K870*$F869</f>
        <v>0</v>
      </c>
      <c r="L869" s="649">
        <f t="shared" ref="L869" si="15272">+L870*$F869</f>
        <v>0</v>
      </c>
      <c r="M869" s="649">
        <f t="shared" ref="M869" si="15273">+M870*$F869</f>
        <v>0</v>
      </c>
      <c r="N869" s="649">
        <f t="shared" ref="N869" si="15274">+N870*$F869</f>
        <v>0</v>
      </c>
      <c r="O869" s="649">
        <f t="shared" ref="O869" si="15275">+O870*$F869</f>
        <v>0</v>
      </c>
      <c r="P869" s="649">
        <f t="shared" ref="P869" si="15276">+P870*$F869</f>
        <v>0</v>
      </c>
      <c r="Q869" s="649">
        <f t="shared" ref="Q869" si="15277">+Q870*$F869</f>
        <v>0</v>
      </c>
      <c r="R869" s="649">
        <f t="shared" ref="R869" si="15278">+R870*$F869</f>
        <v>0</v>
      </c>
      <c r="S869" s="649">
        <f t="shared" ref="S869" si="15279">+S870*$F869</f>
        <v>0</v>
      </c>
      <c r="T869" s="649">
        <f t="shared" ref="T869" si="15280">+T870*$F869</f>
        <v>0</v>
      </c>
      <c r="U869" s="649">
        <f t="shared" ref="U869" si="15281">+U870*$F869</f>
        <v>155743.71065142981</v>
      </c>
      <c r="V869" s="649">
        <f t="shared" ref="V869" si="15282">+V870*$F869</f>
        <v>265185.23705513723</v>
      </c>
      <c r="W869" s="649">
        <f t="shared" ref="W869" si="15283">+W870*$F869</f>
        <v>0</v>
      </c>
      <c r="X869" s="649">
        <f t="shared" ref="X869" si="15284">+X870*$F869</f>
        <v>0</v>
      </c>
      <c r="Y869" s="649">
        <f t="shared" ref="Y869" si="15285">+Y870*$F869</f>
        <v>0</v>
      </c>
      <c r="Z869" s="649">
        <f t="shared" ref="Z869" si="15286">+Z870*$F869</f>
        <v>0</v>
      </c>
      <c r="AA869" s="649">
        <f t="shared" ref="AA869" si="15287">+AA870*$F869</f>
        <v>0</v>
      </c>
      <c r="AB869" s="649">
        <f t="shared" ref="AB869" si="15288">+AB870*$F869</f>
        <v>0</v>
      </c>
      <c r="AC869" s="649">
        <f t="shared" ref="AC869" si="15289">+AC870*$F869</f>
        <v>0</v>
      </c>
      <c r="AD869" s="649">
        <f t="shared" ref="AD869" si="15290">+AD870*$F869</f>
        <v>0</v>
      </c>
      <c r="AE869" s="649">
        <f t="shared" ref="AE869" si="15291">+AE870*$F869</f>
        <v>0</v>
      </c>
      <c r="AF869" s="649">
        <f t="shared" ref="AF869" si="15292">+AF870*$F869</f>
        <v>0</v>
      </c>
      <c r="AG869" s="649">
        <f t="shared" ref="AG869" si="15293">+AG870*$F869</f>
        <v>0</v>
      </c>
      <c r="AH869" s="649">
        <f t="shared" ref="AH869" si="15294">+AH870*$F869</f>
        <v>0</v>
      </c>
      <c r="AI869" s="649">
        <f t="shared" ref="AI869" si="15295">+AI870*$F869</f>
        <v>0</v>
      </c>
      <c r="AJ869" s="649">
        <f t="shared" ref="AJ869" si="15296">+AJ870*$F869</f>
        <v>0</v>
      </c>
      <c r="AK869" s="649">
        <f t="shared" ref="AK869" si="15297">+AK870*$F869</f>
        <v>0</v>
      </c>
      <c r="AL869" s="649">
        <f t="shared" ref="AL869" si="15298">+AL870*$F869</f>
        <v>0</v>
      </c>
      <c r="AM869" s="649">
        <f t="shared" ref="AM869" si="15299">+AM870*$F869</f>
        <v>0</v>
      </c>
      <c r="AN869" s="649">
        <f t="shared" ref="AN869" si="15300">+AN870*$F869</f>
        <v>0</v>
      </c>
      <c r="AO869" s="649">
        <f t="shared" ref="AO869" si="15301">+AO870*$F869</f>
        <v>0</v>
      </c>
      <c r="AP869" s="649">
        <f t="shared" ref="AP869" si="15302">+AP870*$F869</f>
        <v>0</v>
      </c>
      <c r="AQ869" s="649">
        <f t="shared" ref="AQ869" si="15303">+AQ870*$F869</f>
        <v>0</v>
      </c>
      <c r="AR869" s="649">
        <f t="shared" ref="AR869" si="15304">+AR870*$F869</f>
        <v>0</v>
      </c>
      <c r="AS869" s="649">
        <f t="shared" ref="AS869" si="15305">+AS870*$F869</f>
        <v>0</v>
      </c>
      <c r="AT869" s="649">
        <f t="shared" ref="AT869" si="15306">+AT870*$F869</f>
        <v>0</v>
      </c>
      <c r="AU869" s="613">
        <f t="shared" ref="AU869:AU932" si="15307">SUM(H869:AT869)</f>
        <v>420928.94770656701</v>
      </c>
      <c r="AV869" s="645">
        <f t="shared" si="15266"/>
        <v>0</v>
      </c>
      <c r="AW869" s="656">
        <f t="shared" si="15267"/>
        <v>0</v>
      </c>
      <c r="AX869" s="591"/>
    </row>
    <row r="870" spans="1:50" s="314" customFormat="1" hidden="1" outlineLevel="1">
      <c r="A870" s="642"/>
      <c r="B870" s="636"/>
      <c r="C870" s="636"/>
      <c r="D870" s="651"/>
      <c r="E870" s="653"/>
      <c r="F870" s="640"/>
      <c r="G870" s="640">
        <f t="shared" si="14206"/>
        <v>1</v>
      </c>
      <c r="H870" s="658">
        <v>0</v>
      </c>
      <c r="I870" s="658">
        <v>0</v>
      </c>
      <c r="J870" s="658">
        <v>0</v>
      </c>
      <c r="K870" s="658">
        <v>0</v>
      </c>
      <c r="L870" s="658">
        <v>0</v>
      </c>
      <c r="M870" s="658">
        <v>0</v>
      </c>
      <c r="N870" s="658">
        <v>0</v>
      </c>
      <c r="O870" s="658">
        <v>0</v>
      </c>
      <c r="P870" s="658">
        <v>0</v>
      </c>
      <c r="Q870" s="658">
        <v>0</v>
      </c>
      <c r="R870" s="658">
        <v>0</v>
      </c>
      <c r="S870" s="658">
        <v>0</v>
      </c>
      <c r="T870" s="658">
        <v>0</v>
      </c>
      <c r="U870" s="658">
        <v>0.37</v>
      </c>
      <c r="V870" s="658">
        <v>0.63</v>
      </c>
      <c r="W870" s="658">
        <v>0</v>
      </c>
      <c r="X870" s="658">
        <v>0</v>
      </c>
      <c r="Y870" s="658">
        <v>0</v>
      </c>
      <c r="Z870" s="658">
        <v>0</v>
      </c>
      <c r="AA870" s="658">
        <v>0</v>
      </c>
      <c r="AB870" s="658">
        <v>0</v>
      </c>
      <c r="AC870" s="658">
        <v>0</v>
      </c>
      <c r="AD870" s="658">
        <v>0</v>
      </c>
      <c r="AE870" s="658">
        <v>0</v>
      </c>
      <c r="AF870" s="658">
        <v>0</v>
      </c>
      <c r="AG870" s="658">
        <v>0</v>
      </c>
      <c r="AH870" s="658">
        <v>0</v>
      </c>
      <c r="AI870" s="658">
        <v>0</v>
      </c>
      <c r="AJ870" s="658">
        <v>0</v>
      </c>
      <c r="AK870" s="658">
        <v>0</v>
      </c>
      <c r="AL870" s="658">
        <v>0</v>
      </c>
      <c r="AM870" s="658">
        <v>0</v>
      </c>
      <c r="AN870" s="658">
        <v>0</v>
      </c>
      <c r="AO870" s="658">
        <v>0</v>
      </c>
      <c r="AP870" s="658">
        <v>0</v>
      </c>
      <c r="AQ870" s="658">
        <v>0</v>
      </c>
      <c r="AR870" s="658">
        <v>0</v>
      </c>
      <c r="AS870" s="658">
        <v>0</v>
      </c>
      <c r="AT870" s="658">
        <v>0</v>
      </c>
      <c r="AU870" s="613">
        <f t="shared" si="15307"/>
        <v>1</v>
      </c>
      <c r="AV870" s="645">
        <f t="shared" si="15266"/>
        <v>1</v>
      </c>
      <c r="AW870" s="656" t="e">
        <f t="shared" si="15267"/>
        <v>#DIV/0!</v>
      </c>
      <c r="AX870" s="661"/>
    </row>
    <row r="871" spans="1:50" hidden="1" outlineLevel="1">
      <c r="A871" s="590"/>
      <c r="B871" s="646" t="s">
        <v>305</v>
      </c>
      <c r="C871" s="646" t="s">
        <v>1029</v>
      </c>
      <c r="D871" s="647" t="s">
        <v>1030</v>
      </c>
      <c r="E871" s="649"/>
      <c r="F871" s="650">
        <v>420928.94770656707</v>
      </c>
      <c r="G871" s="650">
        <f t="shared" ref="G871:G934" si="15308">SUM(H871:AT871)</f>
        <v>420928.94770656707</v>
      </c>
      <c r="H871" s="649">
        <f t="shared" ref="H871" si="15309">+H872*$F871</f>
        <v>0</v>
      </c>
      <c r="I871" s="649">
        <f t="shared" ref="I871" si="15310">+I872*$F871</f>
        <v>0</v>
      </c>
      <c r="J871" s="649">
        <f t="shared" ref="J871" si="15311">+J872*$F871</f>
        <v>0</v>
      </c>
      <c r="K871" s="649">
        <f t="shared" ref="K871" si="15312">+K872*$F871</f>
        <v>0</v>
      </c>
      <c r="L871" s="649">
        <f t="shared" ref="L871" si="15313">+L872*$F871</f>
        <v>0</v>
      </c>
      <c r="M871" s="649">
        <f t="shared" ref="M871" si="15314">+M872*$F871</f>
        <v>0</v>
      </c>
      <c r="N871" s="649">
        <f t="shared" ref="N871" si="15315">+N872*$F871</f>
        <v>0</v>
      </c>
      <c r="O871" s="649">
        <f t="shared" ref="O871" si="15316">+O872*$F871</f>
        <v>0</v>
      </c>
      <c r="P871" s="649">
        <f t="shared" ref="P871" si="15317">+P872*$F871</f>
        <v>0</v>
      </c>
      <c r="Q871" s="649">
        <f t="shared" ref="Q871" si="15318">+Q872*$F871</f>
        <v>0</v>
      </c>
      <c r="R871" s="649">
        <f t="shared" ref="R871" si="15319">+R872*$F871</f>
        <v>0</v>
      </c>
      <c r="S871" s="649">
        <f t="shared" ref="S871" si="15320">+S872*$F871</f>
        <v>0</v>
      </c>
      <c r="T871" s="649">
        <f t="shared" ref="T871" si="15321">+T872*$F871</f>
        <v>0</v>
      </c>
      <c r="U871" s="649">
        <f t="shared" ref="U871" si="15322">+U872*$F871</f>
        <v>12627.868431197012</v>
      </c>
      <c r="V871" s="649">
        <f t="shared" ref="V871" si="15323">+V872*$F871</f>
        <v>290440.97391753126</v>
      </c>
      <c r="W871" s="649">
        <f t="shared" ref="W871" si="15324">+W872*$F871</f>
        <v>117860.10535783879</v>
      </c>
      <c r="X871" s="649">
        <f t="shared" ref="X871" si="15325">+X872*$F871</f>
        <v>0</v>
      </c>
      <c r="Y871" s="649">
        <f t="shared" ref="Y871" si="15326">+Y872*$F871</f>
        <v>0</v>
      </c>
      <c r="Z871" s="649">
        <f t="shared" ref="Z871" si="15327">+Z872*$F871</f>
        <v>0</v>
      </c>
      <c r="AA871" s="649">
        <f t="shared" ref="AA871" si="15328">+AA872*$F871</f>
        <v>0</v>
      </c>
      <c r="AB871" s="649">
        <f t="shared" ref="AB871" si="15329">+AB872*$F871</f>
        <v>0</v>
      </c>
      <c r="AC871" s="649">
        <f t="shared" ref="AC871" si="15330">+AC872*$F871</f>
        <v>0</v>
      </c>
      <c r="AD871" s="649">
        <f t="shared" ref="AD871" si="15331">+AD872*$F871</f>
        <v>0</v>
      </c>
      <c r="AE871" s="649">
        <f t="shared" ref="AE871" si="15332">+AE872*$F871</f>
        <v>0</v>
      </c>
      <c r="AF871" s="649">
        <f t="shared" ref="AF871" si="15333">+AF872*$F871</f>
        <v>0</v>
      </c>
      <c r="AG871" s="649">
        <f t="shared" ref="AG871" si="15334">+AG872*$F871</f>
        <v>0</v>
      </c>
      <c r="AH871" s="649">
        <f t="shared" ref="AH871" si="15335">+AH872*$F871</f>
        <v>0</v>
      </c>
      <c r="AI871" s="649">
        <f t="shared" ref="AI871" si="15336">+AI872*$F871</f>
        <v>0</v>
      </c>
      <c r="AJ871" s="649">
        <f t="shared" ref="AJ871" si="15337">+AJ872*$F871</f>
        <v>0</v>
      </c>
      <c r="AK871" s="649">
        <f t="shared" ref="AK871" si="15338">+AK872*$F871</f>
        <v>0</v>
      </c>
      <c r="AL871" s="649">
        <f t="shared" ref="AL871" si="15339">+AL872*$F871</f>
        <v>0</v>
      </c>
      <c r="AM871" s="649">
        <f t="shared" ref="AM871" si="15340">+AM872*$F871</f>
        <v>0</v>
      </c>
      <c r="AN871" s="649">
        <f t="shared" ref="AN871" si="15341">+AN872*$F871</f>
        <v>0</v>
      </c>
      <c r="AO871" s="649">
        <f t="shared" ref="AO871" si="15342">+AO872*$F871</f>
        <v>0</v>
      </c>
      <c r="AP871" s="649">
        <f t="shared" ref="AP871" si="15343">+AP872*$F871</f>
        <v>0</v>
      </c>
      <c r="AQ871" s="649">
        <f t="shared" ref="AQ871" si="15344">+AQ872*$F871</f>
        <v>0</v>
      </c>
      <c r="AR871" s="649">
        <f t="shared" ref="AR871" si="15345">+AR872*$F871</f>
        <v>0</v>
      </c>
      <c r="AS871" s="649">
        <f t="shared" ref="AS871" si="15346">+AS872*$F871</f>
        <v>0</v>
      </c>
      <c r="AT871" s="649">
        <f t="shared" ref="AT871" si="15347">+AT872*$F871</f>
        <v>0</v>
      </c>
      <c r="AU871" s="613">
        <f t="shared" si="15307"/>
        <v>420928.94770656707</v>
      </c>
      <c r="AV871" s="645">
        <f t="shared" si="15266"/>
        <v>0</v>
      </c>
      <c r="AW871" s="656">
        <f t="shared" si="15267"/>
        <v>0</v>
      </c>
      <c r="AX871" s="591"/>
    </row>
    <row r="872" spans="1:50" s="314" customFormat="1" hidden="1" outlineLevel="1">
      <c r="A872" s="642"/>
      <c r="B872" s="636"/>
      <c r="C872" s="636"/>
      <c r="D872" s="651"/>
      <c r="E872" s="653"/>
      <c r="F872" s="640"/>
      <c r="G872" s="640">
        <f t="shared" si="15308"/>
        <v>1</v>
      </c>
      <c r="H872" s="658">
        <v>0</v>
      </c>
      <c r="I872" s="658">
        <v>0</v>
      </c>
      <c r="J872" s="658">
        <v>0</v>
      </c>
      <c r="K872" s="658">
        <v>0</v>
      </c>
      <c r="L872" s="658">
        <v>0</v>
      </c>
      <c r="M872" s="658">
        <v>0</v>
      </c>
      <c r="N872" s="658">
        <v>0</v>
      </c>
      <c r="O872" s="658">
        <v>0</v>
      </c>
      <c r="P872" s="658">
        <v>0</v>
      </c>
      <c r="Q872" s="658">
        <v>0</v>
      </c>
      <c r="R872" s="658">
        <v>0</v>
      </c>
      <c r="S872" s="658">
        <v>0</v>
      </c>
      <c r="T872" s="658">
        <v>0</v>
      </c>
      <c r="U872" s="658">
        <v>0.03</v>
      </c>
      <c r="V872" s="658">
        <v>0.69</v>
      </c>
      <c r="W872" s="658">
        <v>0.28000000000000003</v>
      </c>
      <c r="X872" s="658">
        <v>0</v>
      </c>
      <c r="Y872" s="658">
        <v>0</v>
      </c>
      <c r="Z872" s="658">
        <v>0</v>
      </c>
      <c r="AA872" s="658">
        <v>0</v>
      </c>
      <c r="AB872" s="658">
        <v>0</v>
      </c>
      <c r="AC872" s="658">
        <v>0</v>
      </c>
      <c r="AD872" s="658">
        <v>0</v>
      </c>
      <c r="AE872" s="658">
        <v>0</v>
      </c>
      <c r="AF872" s="658">
        <v>0</v>
      </c>
      <c r="AG872" s="658">
        <v>0</v>
      </c>
      <c r="AH872" s="658">
        <v>0</v>
      </c>
      <c r="AI872" s="658">
        <v>0</v>
      </c>
      <c r="AJ872" s="658">
        <v>0</v>
      </c>
      <c r="AK872" s="658">
        <v>0</v>
      </c>
      <c r="AL872" s="658">
        <v>0</v>
      </c>
      <c r="AM872" s="658">
        <v>0</v>
      </c>
      <c r="AN872" s="658">
        <v>0</v>
      </c>
      <c r="AO872" s="658">
        <v>0</v>
      </c>
      <c r="AP872" s="658">
        <v>0</v>
      </c>
      <c r="AQ872" s="658">
        <v>0</v>
      </c>
      <c r="AR872" s="658">
        <v>0</v>
      </c>
      <c r="AS872" s="658">
        <v>0</v>
      </c>
      <c r="AT872" s="658">
        <v>0</v>
      </c>
      <c r="AU872" s="613">
        <f t="shared" si="15307"/>
        <v>1</v>
      </c>
      <c r="AV872" s="645">
        <f t="shared" si="15266"/>
        <v>1</v>
      </c>
      <c r="AW872" s="656" t="e">
        <f t="shared" si="15267"/>
        <v>#DIV/0!</v>
      </c>
      <c r="AX872" s="661"/>
    </row>
    <row r="873" spans="1:50" hidden="1" outlineLevel="1">
      <c r="A873" s="590"/>
      <c r="B873" s="646" t="s">
        <v>305</v>
      </c>
      <c r="C873" s="646" t="s">
        <v>1031</v>
      </c>
      <c r="D873" s="647" t="s">
        <v>1032</v>
      </c>
      <c r="E873" s="649"/>
      <c r="F873" s="650">
        <v>420928.94770656707</v>
      </c>
      <c r="G873" s="650">
        <f t="shared" si="15308"/>
        <v>420928.94770656707</v>
      </c>
      <c r="H873" s="649">
        <f t="shared" ref="H873" si="15348">+H874*$F873</f>
        <v>0</v>
      </c>
      <c r="I873" s="649">
        <f t="shared" ref="I873" si="15349">+I874*$F873</f>
        <v>0</v>
      </c>
      <c r="J873" s="649">
        <f t="shared" ref="J873" si="15350">+J874*$F873</f>
        <v>0</v>
      </c>
      <c r="K873" s="649">
        <f t="shared" ref="K873" si="15351">+K874*$F873</f>
        <v>0</v>
      </c>
      <c r="L873" s="649">
        <f t="shared" ref="L873" si="15352">+L874*$F873</f>
        <v>0</v>
      </c>
      <c r="M873" s="649">
        <f t="shared" ref="M873" si="15353">+M874*$F873</f>
        <v>0</v>
      </c>
      <c r="N873" s="649">
        <f t="shared" ref="N873" si="15354">+N874*$F873</f>
        <v>0</v>
      </c>
      <c r="O873" s="649">
        <f t="shared" ref="O873" si="15355">+O874*$F873</f>
        <v>0</v>
      </c>
      <c r="P873" s="649">
        <f t="shared" ref="P873" si="15356">+P874*$F873</f>
        <v>0</v>
      </c>
      <c r="Q873" s="649">
        <f t="shared" ref="Q873" si="15357">+Q874*$F873</f>
        <v>0</v>
      </c>
      <c r="R873" s="649">
        <f t="shared" ref="R873" si="15358">+R874*$F873</f>
        <v>0</v>
      </c>
      <c r="S873" s="649">
        <f t="shared" ref="S873" si="15359">+S874*$F873</f>
        <v>0</v>
      </c>
      <c r="T873" s="649">
        <f t="shared" ref="T873" si="15360">+T874*$F873</f>
        <v>0</v>
      </c>
      <c r="U873" s="649">
        <f t="shared" ref="U873" si="15361">+U874*$F873</f>
        <v>0</v>
      </c>
      <c r="V873" s="649">
        <f t="shared" ref="V873" si="15362">+V874*$F873</f>
        <v>159953.00012849548</v>
      </c>
      <c r="W873" s="649">
        <f t="shared" ref="W873" si="15363">+W874*$F873</f>
        <v>260975.94757807159</v>
      </c>
      <c r="X873" s="649">
        <f t="shared" ref="X873" si="15364">+X874*$F873</f>
        <v>0</v>
      </c>
      <c r="Y873" s="649">
        <f t="shared" ref="Y873" si="15365">+Y874*$F873</f>
        <v>0</v>
      </c>
      <c r="Z873" s="649">
        <f t="shared" ref="Z873" si="15366">+Z874*$F873</f>
        <v>0</v>
      </c>
      <c r="AA873" s="649">
        <f t="shared" ref="AA873" si="15367">+AA874*$F873</f>
        <v>0</v>
      </c>
      <c r="AB873" s="649">
        <f t="shared" ref="AB873" si="15368">+AB874*$F873</f>
        <v>0</v>
      </c>
      <c r="AC873" s="649">
        <f t="shared" ref="AC873" si="15369">+AC874*$F873</f>
        <v>0</v>
      </c>
      <c r="AD873" s="649">
        <f t="shared" ref="AD873" si="15370">+AD874*$F873</f>
        <v>0</v>
      </c>
      <c r="AE873" s="649">
        <f t="shared" ref="AE873" si="15371">+AE874*$F873</f>
        <v>0</v>
      </c>
      <c r="AF873" s="649">
        <f t="shared" ref="AF873" si="15372">+AF874*$F873</f>
        <v>0</v>
      </c>
      <c r="AG873" s="649">
        <f t="shared" ref="AG873" si="15373">+AG874*$F873</f>
        <v>0</v>
      </c>
      <c r="AH873" s="649">
        <f t="shared" ref="AH873" si="15374">+AH874*$F873</f>
        <v>0</v>
      </c>
      <c r="AI873" s="649">
        <f t="shared" ref="AI873" si="15375">+AI874*$F873</f>
        <v>0</v>
      </c>
      <c r="AJ873" s="649">
        <f t="shared" ref="AJ873" si="15376">+AJ874*$F873</f>
        <v>0</v>
      </c>
      <c r="AK873" s="649">
        <f t="shared" ref="AK873" si="15377">+AK874*$F873</f>
        <v>0</v>
      </c>
      <c r="AL873" s="649">
        <f t="shared" ref="AL873" si="15378">+AL874*$F873</f>
        <v>0</v>
      </c>
      <c r="AM873" s="649">
        <f t="shared" ref="AM873" si="15379">+AM874*$F873</f>
        <v>0</v>
      </c>
      <c r="AN873" s="649">
        <f t="shared" ref="AN873" si="15380">+AN874*$F873</f>
        <v>0</v>
      </c>
      <c r="AO873" s="649">
        <f t="shared" ref="AO873" si="15381">+AO874*$F873</f>
        <v>0</v>
      </c>
      <c r="AP873" s="649">
        <f t="shared" ref="AP873" si="15382">+AP874*$F873</f>
        <v>0</v>
      </c>
      <c r="AQ873" s="649">
        <f t="shared" ref="AQ873" si="15383">+AQ874*$F873</f>
        <v>0</v>
      </c>
      <c r="AR873" s="649">
        <f t="shared" ref="AR873" si="15384">+AR874*$F873</f>
        <v>0</v>
      </c>
      <c r="AS873" s="649">
        <f t="shared" ref="AS873" si="15385">+AS874*$F873</f>
        <v>0</v>
      </c>
      <c r="AT873" s="649">
        <f t="shared" ref="AT873" si="15386">+AT874*$F873</f>
        <v>0</v>
      </c>
      <c r="AU873" s="613">
        <f t="shared" si="15307"/>
        <v>420928.94770656707</v>
      </c>
      <c r="AV873" s="645">
        <f t="shared" si="15266"/>
        <v>0</v>
      </c>
      <c r="AW873" s="656">
        <f t="shared" si="15267"/>
        <v>0</v>
      </c>
      <c r="AX873" s="591"/>
    </row>
    <row r="874" spans="1:50" s="314" customFormat="1" hidden="1" outlineLevel="1">
      <c r="A874" s="642"/>
      <c r="B874" s="636"/>
      <c r="C874" s="636"/>
      <c r="D874" s="651"/>
      <c r="E874" s="653"/>
      <c r="F874" s="640"/>
      <c r="G874" s="640">
        <f t="shared" si="15308"/>
        <v>1</v>
      </c>
      <c r="H874" s="658">
        <v>0</v>
      </c>
      <c r="I874" s="658">
        <v>0</v>
      </c>
      <c r="J874" s="658">
        <v>0</v>
      </c>
      <c r="K874" s="658">
        <v>0</v>
      </c>
      <c r="L874" s="658">
        <v>0</v>
      </c>
      <c r="M874" s="658">
        <v>0</v>
      </c>
      <c r="N874" s="658">
        <v>0</v>
      </c>
      <c r="O874" s="658">
        <v>0</v>
      </c>
      <c r="P874" s="658">
        <v>0</v>
      </c>
      <c r="Q874" s="658">
        <v>0</v>
      </c>
      <c r="R874" s="658">
        <v>0</v>
      </c>
      <c r="S874" s="658">
        <v>0</v>
      </c>
      <c r="T874" s="658">
        <v>0</v>
      </c>
      <c r="U874" s="658">
        <v>0</v>
      </c>
      <c r="V874" s="658">
        <v>0.38</v>
      </c>
      <c r="W874" s="658">
        <v>0.62</v>
      </c>
      <c r="X874" s="658">
        <v>0</v>
      </c>
      <c r="Y874" s="658">
        <v>0</v>
      </c>
      <c r="Z874" s="658">
        <v>0</v>
      </c>
      <c r="AA874" s="658">
        <v>0</v>
      </c>
      <c r="AB874" s="658">
        <v>0</v>
      </c>
      <c r="AC874" s="658">
        <v>0</v>
      </c>
      <c r="AD874" s="658">
        <v>0</v>
      </c>
      <c r="AE874" s="658">
        <v>0</v>
      </c>
      <c r="AF874" s="658">
        <v>0</v>
      </c>
      <c r="AG874" s="658">
        <v>0</v>
      </c>
      <c r="AH874" s="658">
        <v>0</v>
      </c>
      <c r="AI874" s="658">
        <v>0</v>
      </c>
      <c r="AJ874" s="658">
        <v>0</v>
      </c>
      <c r="AK874" s="658">
        <v>0</v>
      </c>
      <c r="AL874" s="658">
        <v>0</v>
      </c>
      <c r="AM874" s="658">
        <v>0</v>
      </c>
      <c r="AN874" s="658">
        <v>0</v>
      </c>
      <c r="AO874" s="658">
        <v>0</v>
      </c>
      <c r="AP874" s="658">
        <v>0</v>
      </c>
      <c r="AQ874" s="658">
        <v>0</v>
      </c>
      <c r="AR874" s="658">
        <v>0</v>
      </c>
      <c r="AS874" s="658">
        <v>0</v>
      </c>
      <c r="AT874" s="658">
        <v>0</v>
      </c>
      <c r="AU874" s="613">
        <f t="shared" si="15307"/>
        <v>1</v>
      </c>
      <c r="AV874" s="645">
        <f t="shared" si="15266"/>
        <v>1</v>
      </c>
      <c r="AW874" s="656" t="e">
        <f t="shared" si="15267"/>
        <v>#DIV/0!</v>
      </c>
      <c r="AX874" s="661"/>
    </row>
    <row r="875" spans="1:50" hidden="1" outlineLevel="1">
      <c r="A875" s="590"/>
      <c r="B875" s="646" t="s">
        <v>305</v>
      </c>
      <c r="C875" s="646" t="s">
        <v>1033</v>
      </c>
      <c r="D875" s="647" t="s">
        <v>1034</v>
      </c>
      <c r="E875" s="649"/>
      <c r="F875" s="650">
        <v>420928.94770656707</v>
      </c>
      <c r="G875" s="650">
        <f t="shared" si="15308"/>
        <v>420928.94770656707</v>
      </c>
      <c r="H875" s="649">
        <f t="shared" ref="H875" si="15387">+H876*$F875</f>
        <v>0</v>
      </c>
      <c r="I875" s="649">
        <f t="shared" ref="I875" si="15388">+I876*$F875</f>
        <v>0</v>
      </c>
      <c r="J875" s="649">
        <f t="shared" ref="J875" si="15389">+J876*$F875</f>
        <v>0</v>
      </c>
      <c r="K875" s="649">
        <f t="shared" ref="K875" si="15390">+K876*$F875</f>
        <v>0</v>
      </c>
      <c r="L875" s="649">
        <f t="shared" ref="L875" si="15391">+L876*$F875</f>
        <v>0</v>
      </c>
      <c r="M875" s="649">
        <f t="shared" ref="M875" si="15392">+M876*$F875</f>
        <v>0</v>
      </c>
      <c r="N875" s="649">
        <f t="shared" ref="N875" si="15393">+N876*$F875</f>
        <v>0</v>
      </c>
      <c r="O875" s="649">
        <f t="shared" ref="O875" si="15394">+O876*$F875</f>
        <v>0</v>
      </c>
      <c r="P875" s="649">
        <f t="shared" ref="P875" si="15395">+P876*$F875</f>
        <v>0</v>
      </c>
      <c r="Q875" s="649">
        <f t="shared" ref="Q875" si="15396">+Q876*$F875</f>
        <v>0</v>
      </c>
      <c r="R875" s="649">
        <f t="shared" ref="R875" si="15397">+R876*$F875</f>
        <v>0</v>
      </c>
      <c r="S875" s="649">
        <f t="shared" ref="S875" si="15398">+S876*$F875</f>
        <v>0</v>
      </c>
      <c r="T875" s="649">
        <f t="shared" ref="T875" si="15399">+T876*$F875</f>
        <v>0</v>
      </c>
      <c r="U875" s="649">
        <f t="shared" ref="U875" si="15400">+U876*$F875</f>
        <v>0</v>
      </c>
      <c r="V875" s="649">
        <f t="shared" ref="V875" si="15401">+V876*$F875</f>
        <v>12627.868431197012</v>
      </c>
      <c r="W875" s="649">
        <f t="shared" ref="W875" si="15402">+W876*$F875</f>
        <v>294650.26339459693</v>
      </c>
      <c r="X875" s="649">
        <f t="shared" ref="X875" si="15403">+X876*$F875</f>
        <v>113650.81588077311</v>
      </c>
      <c r="Y875" s="649">
        <f t="shared" ref="Y875" si="15404">+Y876*$F875</f>
        <v>0</v>
      </c>
      <c r="Z875" s="649">
        <f t="shared" ref="Z875" si="15405">+Z876*$F875</f>
        <v>0</v>
      </c>
      <c r="AA875" s="649">
        <f t="shared" ref="AA875" si="15406">+AA876*$F875</f>
        <v>0</v>
      </c>
      <c r="AB875" s="649">
        <f t="shared" ref="AB875" si="15407">+AB876*$F875</f>
        <v>0</v>
      </c>
      <c r="AC875" s="649">
        <f t="shared" ref="AC875" si="15408">+AC876*$F875</f>
        <v>0</v>
      </c>
      <c r="AD875" s="649">
        <f t="shared" ref="AD875" si="15409">+AD876*$F875</f>
        <v>0</v>
      </c>
      <c r="AE875" s="649">
        <f t="shared" ref="AE875" si="15410">+AE876*$F875</f>
        <v>0</v>
      </c>
      <c r="AF875" s="649">
        <f t="shared" ref="AF875" si="15411">+AF876*$F875</f>
        <v>0</v>
      </c>
      <c r="AG875" s="649">
        <f t="shared" ref="AG875" si="15412">+AG876*$F875</f>
        <v>0</v>
      </c>
      <c r="AH875" s="649">
        <f t="shared" ref="AH875" si="15413">+AH876*$F875</f>
        <v>0</v>
      </c>
      <c r="AI875" s="649">
        <f t="shared" ref="AI875" si="15414">+AI876*$F875</f>
        <v>0</v>
      </c>
      <c r="AJ875" s="649">
        <f t="shared" ref="AJ875" si="15415">+AJ876*$F875</f>
        <v>0</v>
      </c>
      <c r="AK875" s="649">
        <f t="shared" ref="AK875" si="15416">+AK876*$F875</f>
        <v>0</v>
      </c>
      <c r="AL875" s="649">
        <f t="shared" ref="AL875" si="15417">+AL876*$F875</f>
        <v>0</v>
      </c>
      <c r="AM875" s="649">
        <f t="shared" ref="AM875" si="15418">+AM876*$F875</f>
        <v>0</v>
      </c>
      <c r="AN875" s="649">
        <f t="shared" ref="AN875" si="15419">+AN876*$F875</f>
        <v>0</v>
      </c>
      <c r="AO875" s="649">
        <f t="shared" ref="AO875" si="15420">+AO876*$F875</f>
        <v>0</v>
      </c>
      <c r="AP875" s="649">
        <f t="shared" ref="AP875" si="15421">+AP876*$F875</f>
        <v>0</v>
      </c>
      <c r="AQ875" s="649">
        <f t="shared" ref="AQ875" si="15422">+AQ876*$F875</f>
        <v>0</v>
      </c>
      <c r="AR875" s="649">
        <f t="shared" ref="AR875" si="15423">+AR876*$F875</f>
        <v>0</v>
      </c>
      <c r="AS875" s="649">
        <f t="shared" ref="AS875" si="15424">+AS876*$F875</f>
        <v>0</v>
      </c>
      <c r="AT875" s="649">
        <f t="shared" ref="AT875" si="15425">+AT876*$F875</f>
        <v>0</v>
      </c>
      <c r="AU875" s="613">
        <f t="shared" si="15307"/>
        <v>420928.94770656707</v>
      </c>
      <c r="AV875" s="645">
        <f t="shared" si="15266"/>
        <v>0</v>
      </c>
      <c r="AW875" s="656">
        <f t="shared" si="15267"/>
        <v>0</v>
      </c>
      <c r="AX875" s="591"/>
    </row>
    <row r="876" spans="1:50" s="314" customFormat="1" hidden="1" outlineLevel="1">
      <c r="A876" s="642"/>
      <c r="B876" s="636"/>
      <c r="C876" s="636"/>
      <c r="D876" s="651"/>
      <c r="E876" s="653"/>
      <c r="F876" s="640"/>
      <c r="G876" s="640">
        <f t="shared" si="15308"/>
        <v>1</v>
      </c>
      <c r="H876" s="658">
        <v>0</v>
      </c>
      <c r="I876" s="658">
        <v>0</v>
      </c>
      <c r="J876" s="658">
        <v>0</v>
      </c>
      <c r="K876" s="658">
        <v>0</v>
      </c>
      <c r="L876" s="658">
        <v>0</v>
      </c>
      <c r="M876" s="658">
        <v>0</v>
      </c>
      <c r="N876" s="658">
        <v>0</v>
      </c>
      <c r="O876" s="658">
        <v>0</v>
      </c>
      <c r="P876" s="658">
        <v>0</v>
      </c>
      <c r="Q876" s="658">
        <v>0</v>
      </c>
      <c r="R876" s="658">
        <v>0</v>
      </c>
      <c r="S876" s="658">
        <v>0</v>
      </c>
      <c r="T876" s="658">
        <v>0</v>
      </c>
      <c r="U876" s="658">
        <v>0</v>
      </c>
      <c r="V876" s="658">
        <v>0.03</v>
      </c>
      <c r="W876" s="658">
        <v>0.7</v>
      </c>
      <c r="X876" s="658">
        <v>0.27</v>
      </c>
      <c r="Y876" s="658">
        <v>0</v>
      </c>
      <c r="Z876" s="658">
        <v>0</v>
      </c>
      <c r="AA876" s="658">
        <v>0</v>
      </c>
      <c r="AB876" s="658">
        <v>0</v>
      </c>
      <c r="AC876" s="658">
        <v>0</v>
      </c>
      <c r="AD876" s="658">
        <v>0</v>
      </c>
      <c r="AE876" s="658">
        <v>0</v>
      </c>
      <c r="AF876" s="658">
        <v>0</v>
      </c>
      <c r="AG876" s="658">
        <v>0</v>
      </c>
      <c r="AH876" s="658">
        <v>0</v>
      </c>
      <c r="AI876" s="658">
        <v>0</v>
      </c>
      <c r="AJ876" s="658">
        <v>0</v>
      </c>
      <c r="AK876" s="658">
        <v>0</v>
      </c>
      <c r="AL876" s="658">
        <v>0</v>
      </c>
      <c r="AM876" s="658">
        <v>0</v>
      </c>
      <c r="AN876" s="658">
        <v>0</v>
      </c>
      <c r="AO876" s="658">
        <v>0</v>
      </c>
      <c r="AP876" s="658">
        <v>0</v>
      </c>
      <c r="AQ876" s="658">
        <v>0</v>
      </c>
      <c r="AR876" s="658">
        <v>0</v>
      </c>
      <c r="AS876" s="658">
        <v>0</v>
      </c>
      <c r="AT876" s="658">
        <v>0</v>
      </c>
      <c r="AU876" s="613">
        <f t="shared" si="15307"/>
        <v>1</v>
      </c>
      <c r="AV876" s="645">
        <f t="shared" si="15266"/>
        <v>1</v>
      </c>
      <c r="AW876" s="656" t="e">
        <f t="shared" si="15267"/>
        <v>#DIV/0!</v>
      </c>
      <c r="AX876" s="661"/>
    </row>
    <row r="877" spans="1:50" hidden="1" outlineLevel="1">
      <c r="A877" s="590"/>
      <c r="B877" s="646" t="s">
        <v>305</v>
      </c>
      <c r="C877" s="646" t="s">
        <v>1035</v>
      </c>
      <c r="D877" s="647" t="s">
        <v>1036</v>
      </c>
      <c r="E877" s="649"/>
      <c r="F877" s="650">
        <v>420928.94770656707</v>
      </c>
      <c r="G877" s="650">
        <f t="shared" si="15308"/>
        <v>420928.94770656707</v>
      </c>
      <c r="H877" s="649">
        <f t="shared" ref="H877" si="15426">+H878*$F877</f>
        <v>0</v>
      </c>
      <c r="I877" s="649">
        <f t="shared" ref="I877" si="15427">+I878*$F877</f>
        <v>0</v>
      </c>
      <c r="J877" s="649">
        <f t="shared" ref="J877" si="15428">+J878*$F877</f>
        <v>0</v>
      </c>
      <c r="K877" s="649">
        <f t="shared" ref="K877" si="15429">+K878*$F877</f>
        <v>0</v>
      </c>
      <c r="L877" s="649">
        <f t="shared" ref="L877" si="15430">+L878*$F877</f>
        <v>0</v>
      </c>
      <c r="M877" s="649">
        <f t="shared" ref="M877" si="15431">+M878*$F877</f>
        <v>0</v>
      </c>
      <c r="N877" s="649">
        <f t="shared" ref="N877" si="15432">+N878*$F877</f>
        <v>0</v>
      </c>
      <c r="O877" s="649">
        <f t="shared" ref="O877" si="15433">+O878*$F877</f>
        <v>0</v>
      </c>
      <c r="P877" s="649">
        <f t="shared" ref="P877" si="15434">+P878*$F877</f>
        <v>0</v>
      </c>
      <c r="Q877" s="649">
        <f t="shared" ref="Q877" si="15435">+Q878*$F877</f>
        <v>0</v>
      </c>
      <c r="R877" s="649">
        <f t="shared" ref="R877" si="15436">+R878*$F877</f>
        <v>0</v>
      </c>
      <c r="S877" s="649">
        <f t="shared" ref="S877" si="15437">+S878*$F877</f>
        <v>0</v>
      </c>
      <c r="T877" s="649">
        <f t="shared" ref="T877" si="15438">+T878*$F877</f>
        <v>0</v>
      </c>
      <c r="U877" s="649">
        <f t="shared" ref="U877" si="15439">+U878*$F877</f>
        <v>0</v>
      </c>
      <c r="V877" s="649">
        <f t="shared" ref="V877" si="15440">+V878*$F877</f>
        <v>0</v>
      </c>
      <c r="W877" s="649">
        <f t="shared" ref="W877" si="15441">+W878*$F877</f>
        <v>164162.28960556115</v>
      </c>
      <c r="X877" s="649">
        <f t="shared" ref="X877" si="15442">+X878*$F877</f>
        <v>256766.65810100592</v>
      </c>
      <c r="Y877" s="649">
        <f t="shared" ref="Y877" si="15443">+Y878*$F877</f>
        <v>0</v>
      </c>
      <c r="Z877" s="649">
        <f t="shared" ref="Z877" si="15444">+Z878*$F877</f>
        <v>0</v>
      </c>
      <c r="AA877" s="649">
        <f t="shared" ref="AA877" si="15445">+AA878*$F877</f>
        <v>0</v>
      </c>
      <c r="AB877" s="649">
        <f t="shared" ref="AB877" si="15446">+AB878*$F877</f>
        <v>0</v>
      </c>
      <c r="AC877" s="649">
        <f t="shared" ref="AC877" si="15447">+AC878*$F877</f>
        <v>0</v>
      </c>
      <c r="AD877" s="649">
        <f t="shared" ref="AD877" si="15448">+AD878*$F877</f>
        <v>0</v>
      </c>
      <c r="AE877" s="649">
        <f t="shared" ref="AE877" si="15449">+AE878*$F877</f>
        <v>0</v>
      </c>
      <c r="AF877" s="649">
        <f t="shared" ref="AF877" si="15450">+AF878*$F877</f>
        <v>0</v>
      </c>
      <c r="AG877" s="649">
        <f t="shared" ref="AG877" si="15451">+AG878*$F877</f>
        <v>0</v>
      </c>
      <c r="AH877" s="649">
        <f t="shared" ref="AH877" si="15452">+AH878*$F877</f>
        <v>0</v>
      </c>
      <c r="AI877" s="649">
        <f t="shared" ref="AI877" si="15453">+AI878*$F877</f>
        <v>0</v>
      </c>
      <c r="AJ877" s="649">
        <f t="shared" ref="AJ877" si="15454">+AJ878*$F877</f>
        <v>0</v>
      </c>
      <c r="AK877" s="649">
        <f t="shared" ref="AK877" si="15455">+AK878*$F877</f>
        <v>0</v>
      </c>
      <c r="AL877" s="649">
        <f t="shared" ref="AL877" si="15456">+AL878*$F877</f>
        <v>0</v>
      </c>
      <c r="AM877" s="649">
        <f t="shared" ref="AM877" si="15457">+AM878*$F877</f>
        <v>0</v>
      </c>
      <c r="AN877" s="649">
        <f t="shared" ref="AN877" si="15458">+AN878*$F877</f>
        <v>0</v>
      </c>
      <c r="AO877" s="649">
        <f t="shared" ref="AO877" si="15459">+AO878*$F877</f>
        <v>0</v>
      </c>
      <c r="AP877" s="649">
        <f t="shared" ref="AP877" si="15460">+AP878*$F877</f>
        <v>0</v>
      </c>
      <c r="AQ877" s="649">
        <f t="shared" ref="AQ877" si="15461">+AQ878*$F877</f>
        <v>0</v>
      </c>
      <c r="AR877" s="649">
        <f t="shared" ref="AR877" si="15462">+AR878*$F877</f>
        <v>0</v>
      </c>
      <c r="AS877" s="649">
        <f t="shared" ref="AS877" si="15463">+AS878*$F877</f>
        <v>0</v>
      </c>
      <c r="AT877" s="649">
        <f t="shared" ref="AT877" si="15464">+AT878*$F877</f>
        <v>0</v>
      </c>
      <c r="AU877" s="613">
        <f t="shared" si="15307"/>
        <v>420928.94770656707</v>
      </c>
      <c r="AV877" s="645">
        <f t="shared" si="15266"/>
        <v>0</v>
      </c>
      <c r="AW877" s="656">
        <f t="shared" si="15267"/>
        <v>0</v>
      </c>
      <c r="AX877" s="591"/>
    </row>
    <row r="878" spans="1:50" s="314" customFormat="1" hidden="1" outlineLevel="1">
      <c r="A878" s="642"/>
      <c r="B878" s="636"/>
      <c r="C878" s="636"/>
      <c r="D878" s="651"/>
      <c r="E878" s="653"/>
      <c r="F878" s="640"/>
      <c r="G878" s="640">
        <f t="shared" si="15308"/>
        <v>1</v>
      </c>
      <c r="H878" s="658">
        <v>0</v>
      </c>
      <c r="I878" s="658">
        <v>0</v>
      </c>
      <c r="J878" s="658">
        <v>0</v>
      </c>
      <c r="K878" s="658">
        <v>0</v>
      </c>
      <c r="L878" s="658">
        <v>0</v>
      </c>
      <c r="M878" s="658">
        <v>0</v>
      </c>
      <c r="N878" s="658">
        <v>0</v>
      </c>
      <c r="O878" s="658">
        <v>0</v>
      </c>
      <c r="P878" s="658">
        <v>0</v>
      </c>
      <c r="Q878" s="658">
        <v>0</v>
      </c>
      <c r="R878" s="658">
        <v>0</v>
      </c>
      <c r="S878" s="658">
        <v>0</v>
      </c>
      <c r="T878" s="658">
        <v>0</v>
      </c>
      <c r="U878" s="658">
        <v>0</v>
      </c>
      <c r="V878" s="658">
        <v>0</v>
      </c>
      <c r="W878" s="658">
        <v>0.39</v>
      </c>
      <c r="X878" s="658">
        <v>0.61</v>
      </c>
      <c r="Y878" s="658">
        <v>0</v>
      </c>
      <c r="Z878" s="658">
        <v>0</v>
      </c>
      <c r="AA878" s="658">
        <v>0</v>
      </c>
      <c r="AB878" s="658">
        <v>0</v>
      </c>
      <c r="AC878" s="658">
        <v>0</v>
      </c>
      <c r="AD878" s="658">
        <v>0</v>
      </c>
      <c r="AE878" s="658">
        <v>0</v>
      </c>
      <c r="AF878" s="658">
        <v>0</v>
      </c>
      <c r="AG878" s="658">
        <v>0</v>
      </c>
      <c r="AH878" s="658">
        <v>0</v>
      </c>
      <c r="AI878" s="658">
        <v>0</v>
      </c>
      <c r="AJ878" s="658">
        <v>0</v>
      </c>
      <c r="AK878" s="658">
        <v>0</v>
      </c>
      <c r="AL878" s="658">
        <v>0</v>
      </c>
      <c r="AM878" s="658">
        <v>0</v>
      </c>
      <c r="AN878" s="658">
        <v>0</v>
      </c>
      <c r="AO878" s="658">
        <v>0</v>
      </c>
      <c r="AP878" s="658">
        <v>0</v>
      </c>
      <c r="AQ878" s="658">
        <v>0</v>
      </c>
      <c r="AR878" s="658">
        <v>0</v>
      </c>
      <c r="AS878" s="658">
        <v>0</v>
      </c>
      <c r="AT878" s="658">
        <v>0</v>
      </c>
      <c r="AU878" s="613">
        <f t="shared" si="15307"/>
        <v>1</v>
      </c>
      <c r="AV878" s="645">
        <f t="shared" si="15266"/>
        <v>1</v>
      </c>
      <c r="AW878" s="656" t="e">
        <f t="shared" si="15267"/>
        <v>#DIV/0!</v>
      </c>
      <c r="AX878" s="661"/>
    </row>
    <row r="879" spans="1:50" hidden="1" outlineLevel="1">
      <c r="A879" s="590"/>
      <c r="B879" s="646" t="s">
        <v>305</v>
      </c>
      <c r="C879" s="646" t="s">
        <v>1037</v>
      </c>
      <c r="D879" s="647" t="s">
        <v>1038</v>
      </c>
      <c r="E879" s="649"/>
      <c r="F879" s="650">
        <v>420928.94770656707</v>
      </c>
      <c r="G879" s="650">
        <f t="shared" si="15308"/>
        <v>420928.94770656701</v>
      </c>
      <c r="H879" s="649">
        <f t="shared" ref="H879" si="15465">+H880*$F879</f>
        <v>0</v>
      </c>
      <c r="I879" s="649">
        <f t="shared" ref="I879" si="15466">+I880*$F879</f>
        <v>0</v>
      </c>
      <c r="J879" s="649">
        <f t="shared" ref="J879" si="15467">+J880*$F879</f>
        <v>0</v>
      </c>
      <c r="K879" s="649">
        <f t="shared" ref="K879" si="15468">+K880*$F879</f>
        <v>0</v>
      </c>
      <c r="L879" s="649">
        <f t="shared" ref="L879" si="15469">+L880*$F879</f>
        <v>0</v>
      </c>
      <c r="M879" s="649">
        <f t="shared" ref="M879" si="15470">+M880*$F879</f>
        <v>0</v>
      </c>
      <c r="N879" s="649">
        <f t="shared" ref="N879" si="15471">+N880*$F879</f>
        <v>0</v>
      </c>
      <c r="O879" s="649">
        <f t="shared" ref="O879" si="15472">+O880*$F879</f>
        <v>0</v>
      </c>
      <c r="P879" s="649">
        <f t="shared" ref="P879" si="15473">+P880*$F879</f>
        <v>0</v>
      </c>
      <c r="Q879" s="649">
        <f t="shared" ref="Q879" si="15474">+Q880*$F879</f>
        <v>0</v>
      </c>
      <c r="R879" s="649">
        <f t="shared" ref="R879" si="15475">+R880*$F879</f>
        <v>0</v>
      </c>
      <c r="S879" s="649">
        <f t="shared" ref="S879" si="15476">+S880*$F879</f>
        <v>0</v>
      </c>
      <c r="T879" s="649">
        <f t="shared" ref="T879" si="15477">+T880*$F879</f>
        <v>0</v>
      </c>
      <c r="U879" s="649">
        <f t="shared" ref="U879" si="15478">+U880*$F879</f>
        <v>0</v>
      </c>
      <c r="V879" s="649">
        <f t="shared" ref="V879" si="15479">+V880*$F879</f>
        <v>0</v>
      </c>
      <c r="W879" s="649">
        <f t="shared" ref="W879" si="15480">+W880*$F879</f>
        <v>21046.447385328356</v>
      </c>
      <c r="X879" s="649">
        <f t="shared" ref="X879" si="15481">+X880*$F879</f>
        <v>307278.13182579394</v>
      </c>
      <c r="Y879" s="649">
        <f t="shared" ref="Y879" si="15482">+Y880*$F879</f>
        <v>92604.368495444738</v>
      </c>
      <c r="Z879" s="649">
        <f t="shared" ref="Z879" si="15483">+Z880*$F879</f>
        <v>0</v>
      </c>
      <c r="AA879" s="649">
        <f t="shared" ref="AA879" si="15484">+AA880*$F879</f>
        <v>0</v>
      </c>
      <c r="AB879" s="649">
        <f t="shared" ref="AB879" si="15485">+AB880*$F879</f>
        <v>0</v>
      </c>
      <c r="AC879" s="649">
        <f t="shared" ref="AC879" si="15486">+AC880*$F879</f>
        <v>0</v>
      </c>
      <c r="AD879" s="649">
        <f t="shared" ref="AD879" si="15487">+AD880*$F879</f>
        <v>0</v>
      </c>
      <c r="AE879" s="649">
        <f t="shared" ref="AE879" si="15488">+AE880*$F879</f>
        <v>0</v>
      </c>
      <c r="AF879" s="649">
        <f t="shared" ref="AF879" si="15489">+AF880*$F879</f>
        <v>0</v>
      </c>
      <c r="AG879" s="649">
        <f t="shared" ref="AG879" si="15490">+AG880*$F879</f>
        <v>0</v>
      </c>
      <c r="AH879" s="649">
        <f t="shared" ref="AH879" si="15491">+AH880*$F879</f>
        <v>0</v>
      </c>
      <c r="AI879" s="649">
        <f t="shared" ref="AI879" si="15492">+AI880*$F879</f>
        <v>0</v>
      </c>
      <c r="AJ879" s="649">
        <f t="shared" ref="AJ879" si="15493">+AJ880*$F879</f>
        <v>0</v>
      </c>
      <c r="AK879" s="649">
        <f t="shared" ref="AK879" si="15494">+AK880*$F879</f>
        <v>0</v>
      </c>
      <c r="AL879" s="649">
        <f t="shared" ref="AL879" si="15495">+AL880*$F879</f>
        <v>0</v>
      </c>
      <c r="AM879" s="649">
        <f t="shared" ref="AM879" si="15496">+AM880*$F879</f>
        <v>0</v>
      </c>
      <c r="AN879" s="649">
        <f t="shared" ref="AN879" si="15497">+AN880*$F879</f>
        <v>0</v>
      </c>
      <c r="AO879" s="649">
        <f t="shared" ref="AO879" si="15498">+AO880*$F879</f>
        <v>0</v>
      </c>
      <c r="AP879" s="649">
        <f t="shared" ref="AP879" si="15499">+AP880*$F879</f>
        <v>0</v>
      </c>
      <c r="AQ879" s="649">
        <f t="shared" ref="AQ879" si="15500">+AQ880*$F879</f>
        <v>0</v>
      </c>
      <c r="AR879" s="649">
        <f t="shared" ref="AR879" si="15501">+AR880*$F879</f>
        <v>0</v>
      </c>
      <c r="AS879" s="649">
        <f t="shared" ref="AS879" si="15502">+AS880*$F879</f>
        <v>0</v>
      </c>
      <c r="AT879" s="649">
        <f t="shared" ref="AT879" si="15503">+AT880*$F879</f>
        <v>0</v>
      </c>
      <c r="AU879" s="613">
        <f t="shared" si="15307"/>
        <v>420928.94770656701</v>
      </c>
      <c r="AV879" s="645">
        <f t="shared" si="15266"/>
        <v>0</v>
      </c>
      <c r="AW879" s="656">
        <f t="shared" si="15267"/>
        <v>0</v>
      </c>
      <c r="AX879" s="591"/>
    </row>
    <row r="880" spans="1:50" s="314" customFormat="1" hidden="1" outlineLevel="1">
      <c r="A880" s="642"/>
      <c r="B880" s="636"/>
      <c r="C880" s="636"/>
      <c r="D880" s="651"/>
      <c r="E880" s="653"/>
      <c r="F880" s="640"/>
      <c r="G880" s="640">
        <f t="shared" si="15308"/>
        <v>1</v>
      </c>
      <c r="H880" s="658">
        <v>0</v>
      </c>
      <c r="I880" s="658">
        <v>0</v>
      </c>
      <c r="J880" s="658">
        <v>0</v>
      </c>
      <c r="K880" s="658">
        <v>0</v>
      </c>
      <c r="L880" s="658">
        <v>0</v>
      </c>
      <c r="M880" s="658">
        <v>0</v>
      </c>
      <c r="N880" s="658">
        <v>0</v>
      </c>
      <c r="O880" s="658">
        <v>0</v>
      </c>
      <c r="P880" s="658">
        <v>0</v>
      </c>
      <c r="Q880" s="658">
        <v>0</v>
      </c>
      <c r="R880" s="658">
        <v>0</v>
      </c>
      <c r="S880" s="658">
        <v>0</v>
      </c>
      <c r="T880" s="658">
        <v>0</v>
      </c>
      <c r="U880" s="658">
        <v>0</v>
      </c>
      <c r="V880" s="658">
        <v>0</v>
      </c>
      <c r="W880" s="658">
        <v>0.05</v>
      </c>
      <c r="X880" s="658">
        <v>0.73</v>
      </c>
      <c r="Y880" s="658">
        <v>0.21999999999999997</v>
      </c>
      <c r="Z880" s="658">
        <v>0</v>
      </c>
      <c r="AA880" s="658">
        <v>0</v>
      </c>
      <c r="AB880" s="658">
        <v>0</v>
      </c>
      <c r="AC880" s="658">
        <v>0</v>
      </c>
      <c r="AD880" s="658">
        <v>0</v>
      </c>
      <c r="AE880" s="658">
        <v>0</v>
      </c>
      <c r="AF880" s="658">
        <v>0</v>
      </c>
      <c r="AG880" s="658">
        <v>0</v>
      </c>
      <c r="AH880" s="658">
        <v>0</v>
      </c>
      <c r="AI880" s="658">
        <v>0</v>
      </c>
      <c r="AJ880" s="658">
        <v>0</v>
      </c>
      <c r="AK880" s="658">
        <v>0</v>
      </c>
      <c r="AL880" s="658">
        <v>0</v>
      </c>
      <c r="AM880" s="658">
        <v>0</v>
      </c>
      <c r="AN880" s="658">
        <v>0</v>
      </c>
      <c r="AO880" s="658">
        <v>0</v>
      </c>
      <c r="AP880" s="658">
        <v>0</v>
      </c>
      <c r="AQ880" s="658">
        <v>0</v>
      </c>
      <c r="AR880" s="658">
        <v>0</v>
      </c>
      <c r="AS880" s="658">
        <v>0</v>
      </c>
      <c r="AT880" s="658">
        <v>0</v>
      </c>
      <c r="AU880" s="613">
        <f t="shared" si="15307"/>
        <v>1</v>
      </c>
      <c r="AV880" s="645">
        <f t="shared" si="15266"/>
        <v>1</v>
      </c>
      <c r="AW880" s="656" t="e">
        <f t="shared" si="15267"/>
        <v>#DIV/0!</v>
      </c>
      <c r="AX880" s="661"/>
    </row>
    <row r="881" spans="1:50" hidden="1" outlineLevel="1">
      <c r="A881" s="590"/>
      <c r="B881" s="646" t="s">
        <v>305</v>
      </c>
      <c r="C881" s="646" t="s">
        <v>1039</v>
      </c>
      <c r="D881" s="647" t="s">
        <v>1040</v>
      </c>
      <c r="E881" s="649"/>
      <c r="F881" s="650">
        <v>420928.94770656707</v>
      </c>
      <c r="G881" s="650">
        <f t="shared" si="15308"/>
        <v>420928.94770656712</v>
      </c>
      <c r="H881" s="649">
        <f t="shared" ref="H881" si="15504">+H882*$F881</f>
        <v>0</v>
      </c>
      <c r="I881" s="649">
        <f t="shared" ref="I881" si="15505">+I882*$F881</f>
        <v>0</v>
      </c>
      <c r="J881" s="649">
        <f t="shared" ref="J881" si="15506">+J882*$F881</f>
        <v>0</v>
      </c>
      <c r="K881" s="649">
        <f t="shared" ref="K881" si="15507">+K882*$F881</f>
        <v>0</v>
      </c>
      <c r="L881" s="649">
        <f t="shared" ref="L881" si="15508">+L882*$F881</f>
        <v>0</v>
      </c>
      <c r="M881" s="649">
        <f t="shared" ref="M881" si="15509">+M882*$F881</f>
        <v>0</v>
      </c>
      <c r="N881" s="649">
        <f t="shared" ref="N881" si="15510">+N882*$F881</f>
        <v>0</v>
      </c>
      <c r="O881" s="649">
        <f t="shared" ref="O881" si="15511">+O882*$F881</f>
        <v>0</v>
      </c>
      <c r="P881" s="649">
        <f t="shared" ref="P881" si="15512">+P882*$F881</f>
        <v>0</v>
      </c>
      <c r="Q881" s="649">
        <f t="shared" ref="Q881" si="15513">+Q882*$F881</f>
        <v>0</v>
      </c>
      <c r="R881" s="649">
        <f t="shared" ref="R881" si="15514">+R882*$F881</f>
        <v>0</v>
      </c>
      <c r="S881" s="649">
        <f t="shared" ref="S881" si="15515">+S882*$F881</f>
        <v>0</v>
      </c>
      <c r="T881" s="649">
        <f t="shared" ref="T881" si="15516">+T882*$F881</f>
        <v>0</v>
      </c>
      <c r="U881" s="649">
        <f t="shared" ref="U881" si="15517">+U882*$F881</f>
        <v>0</v>
      </c>
      <c r="V881" s="649">
        <f t="shared" ref="V881" si="15518">+V882*$F881</f>
        <v>0</v>
      </c>
      <c r="W881" s="649">
        <f t="shared" ref="W881" si="15519">+W882*$F881</f>
        <v>0</v>
      </c>
      <c r="X881" s="649">
        <f t="shared" ref="X881" si="15520">+X882*$F881</f>
        <v>180999.44751382383</v>
      </c>
      <c r="Y881" s="649">
        <f t="shared" ref="Y881" si="15521">+Y882*$F881</f>
        <v>239929.50019274326</v>
      </c>
      <c r="Z881" s="649">
        <f t="shared" ref="Z881" si="15522">+Z882*$F881</f>
        <v>0</v>
      </c>
      <c r="AA881" s="649">
        <f t="shared" ref="AA881" si="15523">+AA882*$F881</f>
        <v>0</v>
      </c>
      <c r="AB881" s="649">
        <f t="shared" ref="AB881" si="15524">+AB882*$F881</f>
        <v>0</v>
      </c>
      <c r="AC881" s="649">
        <f t="shared" ref="AC881" si="15525">+AC882*$F881</f>
        <v>0</v>
      </c>
      <c r="AD881" s="649">
        <f t="shared" ref="AD881" si="15526">+AD882*$F881</f>
        <v>0</v>
      </c>
      <c r="AE881" s="649">
        <f t="shared" ref="AE881" si="15527">+AE882*$F881</f>
        <v>0</v>
      </c>
      <c r="AF881" s="649">
        <f t="shared" ref="AF881" si="15528">+AF882*$F881</f>
        <v>0</v>
      </c>
      <c r="AG881" s="649">
        <f t="shared" ref="AG881" si="15529">+AG882*$F881</f>
        <v>0</v>
      </c>
      <c r="AH881" s="649">
        <f t="shared" ref="AH881" si="15530">+AH882*$F881</f>
        <v>0</v>
      </c>
      <c r="AI881" s="649">
        <f t="shared" ref="AI881" si="15531">+AI882*$F881</f>
        <v>0</v>
      </c>
      <c r="AJ881" s="649">
        <f t="shared" ref="AJ881" si="15532">+AJ882*$F881</f>
        <v>0</v>
      </c>
      <c r="AK881" s="649">
        <f t="shared" ref="AK881" si="15533">+AK882*$F881</f>
        <v>0</v>
      </c>
      <c r="AL881" s="649">
        <f t="shared" ref="AL881" si="15534">+AL882*$F881</f>
        <v>0</v>
      </c>
      <c r="AM881" s="649">
        <f t="shared" ref="AM881" si="15535">+AM882*$F881</f>
        <v>0</v>
      </c>
      <c r="AN881" s="649">
        <f t="shared" ref="AN881" si="15536">+AN882*$F881</f>
        <v>0</v>
      </c>
      <c r="AO881" s="649">
        <f t="shared" ref="AO881" si="15537">+AO882*$F881</f>
        <v>0</v>
      </c>
      <c r="AP881" s="649">
        <f t="shared" ref="AP881" si="15538">+AP882*$F881</f>
        <v>0</v>
      </c>
      <c r="AQ881" s="649">
        <f t="shared" ref="AQ881" si="15539">+AQ882*$F881</f>
        <v>0</v>
      </c>
      <c r="AR881" s="649">
        <f t="shared" ref="AR881" si="15540">+AR882*$F881</f>
        <v>0</v>
      </c>
      <c r="AS881" s="649">
        <f t="shared" ref="AS881" si="15541">+AS882*$F881</f>
        <v>0</v>
      </c>
      <c r="AT881" s="649">
        <f t="shared" ref="AT881" si="15542">+AT882*$F881</f>
        <v>0</v>
      </c>
      <c r="AU881" s="613">
        <f t="shared" si="15307"/>
        <v>420928.94770656712</v>
      </c>
      <c r="AV881" s="645">
        <f t="shared" si="15266"/>
        <v>0</v>
      </c>
      <c r="AW881" s="656">
        <f t="shared" si="15267"/>
        <v>0</v>
      </c>
      <c r="AX881" s="591"/>
    </row>
    <row r="882" spans="1:50" s="314" customFormat="1" hidden="1" outlineLevel="1">
      <c r="A882" s="642"/>
      <c r="B882" s="636"/>
      <c r="C882" s="636"/>
      <c r="D882" s="651"/>
      <c r="E882" s="653"/>
      <c r="F882" s="640"/>
      <c r="G882" s="640">
        <f t="shared" si="15308"/>
        <v>1</v>
      </c>
      <c r="H882" s="658">
        <v>0</v>
      </c>
      <c r="I882" s="658">
        <v>0</v>
      </c>
      <c r="J882" s="658">
        <v>0</v>
      </c>
      <c r="K882" s="658">
        <v>0</v>
      </c>
      <c r="L882" s="658">
        <v>0</v>
      </c>
      <c r="M882" s="658">
        <v>0</v>
      </c>
      <c r="N882" s="658">
        <v>0</v>
      </c>
      <c r="O882" s="658">
        <v>0</v>
      </c>
      <c r="P882" s="658">
        <v>0</v>
      </c>
      <c r="Q882" s="658">
        <v>0</v>
      </c>
      <c r="R882" s="658">
        <v>0</v>
      </c>
      <c r="S882" s="658">
        <v>0</v>
      </c>
      <c r="T882" s="658">
        <v>0</v>
      </c>
      <c r="U882" s="658">
        <v>0</v>
      </c>
      <c r="V882" s="658">
        <v>0</v>
      </c>
      <c r="W882" s="658">
        <v>0</v>
      </c>
      <c r="X882" s="658">
        <v>0.43</v>
      </c>
      <c r="Y882" s="658">
        <v>0.57000000000000006</v>
      </c>
      <c r="Z882" s="658">
        <v>0</v>
      </c>
      <c r="AA882" s="658">
        <v>0</v>
      </c>
      <c r="AB882" s="658">
        <v>0</v>
      </c>
      <c r="AC882" s="658">
        <v>0</v>
      </c>
      <c r="AD882" s="658">
        <v>0</v>
      </c>
      <c r="AE882" s="658">
        <v>0</v>
      </c>
      <c r="AF882" s="658">
        <v>0</v>
      </c>
      <c r="AG882" s="658">
        <v>0</v>
      </c>
      <c r="AH882" s="658">
        <v>0</v>
      </c>
      <c r="AI882" s="658">
        <v>0</v>
      </c>
      <c r="AJ882" s="658">
        <v>0</v>
      </c>
      <c r="AK882" s="658">
        <v>0</v>
      </c>
      <c r="AL882" s="658">
        <v>0</v>
      </c>
      <c r="AM882" s="658">
        <v>0</v>
      </c>
      <c r="AN882" s="658">
        <v>0</v>
      </c>
      <c r="AO882" s="658">
        <v>0</v>
      </c>
      <c r="AP882" s="658">
        <v>0</v>
      </c>
      <c r="AQ882" s="658">
        <v>0</v>
      </c>
      <c r="AR882" s="658">
        <v>0</v>
      </c>
      <c r="AS882" s="658">
        <v>0</v>
      </c>
      <c r="AT882" s="658">
        <v>0</v>
      </c>
      <c r="AU882" s="613">
        <f t="shared" si="15307"/>
        <v>1</v>
      </c>
      <c r="AV882" s="645">
        <f t="shared" si="15266"/>
        <v>1</v>
      </c>
      <c r="AW882" s="656" t="e">
        <f t="shared" si="15267"/>
        <v>#DIV/0!</v>
      </c>
      <c r="AX882" s="661"/>
    </row>
    <row r="883" spans="1:50" hidden="1" outlineLevel="1">
      <c r="A883" s="590"/>
      <c r="B883" s="646" t="s">
        <v>305</v>
      </c>
      <c r="C883" s="646" t="s">
        <v>1041</v>
      </c>
      <c r="D883" s="647" t="s">
        <v>1042</v>
      </c>
      <c r="E883" s="649"/>
      <c r="F883" s="650">
        <v>240188.06197614089</v>
      </c>
      <c r="G883" s="650">
        <f t="shared" si="15308"/>
        <v>240188.06197614089</v>
      </c>
      <c r="H883" s="649">
        <f t="shared" ref="H883" si="15543">+H884*$F883</f>
        <v>0</v>
      </c>
      <c r="I883" s="649">
        <f t="shared" ref="I883" si="15544">+I884*$F883</f>
        <v>0</v>
      </c>
      <c r="J883" s="649">
        <f t="shared" ref="J883" si="15545">+J884*$F883</f>
        <v>0</v>
      </c>
      <c r="K883" s="649">
        <f t="shared" ref="K883" si="15546">+K884*$F883</f>
        <v>0</v>
      </c>
      <c r="L883" s="649">
        <f t="shared" ref="L883" si="15547">+L884*$F883</f>
        <v>0</v>
      </c>
      <c r="M883" s="649">
        <f t="shared" ref="M883" si="15548">+M884*$F883</f>
        <v>0</v>
      </c>
      <c r="N883" s="649">
        <f t="shared" ref="N883" si="15549">+N884*$F883</f>
        <v>0</v>
      </c>
      <c r="O883" s="649">
        <f t="shared" ref="O883" si="15550">+O884*$F883</f>
        <v>0</v>
      </c>
      <c r="P883" s="649">
        <f t="shared" ref="P883" si="15551">+P884*$F883</f>
        <v>0</v>
      </c>
      <c r="Q883" s="649">
        <f t="shared" ref="Q883" si="15552">+Q884*$F883</f>
        <v>0</v>
      </c>
      <c r="R883" s="649">
        <f t="shared" ref="R883" si="15553">+R884*$F883</f>
        <v>0</v>
      </c>
      <c r="S883" s="649">
        <f t="shared" ref="S883" si="15554">+S884*$F883</f>
        <v>0</v>
      </c>
      <c r="T883" s="649">
        <f t="shared" ref="T883" si="15555">+T884*$F883</f>
        <v>0</v>
      </c>
      <c r="U883" s="649">
        <f t="shared" ref="U883" si="15556">+U884*$F883</f>
        <v>0</v>
      </c>
      <c r="V883" s="649">
        <f t="shared" ref="V883" si="15557">+V884*$F883</f>
        <v>0</v>
      </c>
      <c r="W883" s="649">
        <f t="shared" ref="W883" si="15558">+W884*$F883</f>
        <v>0</v>
      </c>
      <c r="X883" s="649">
        <f t="shared" ref="X883" si="15559">+X884*$F883</f>
        <v>21616.925577852679</v>
      </c>
      <c r="Y883" s="649">
        <f t="shared" ref="Y883" si="15560">+Y884*$F883</f>
        <v>158524.12090425298</v>
      </c>
      <c r="Z883" s="649">
        <f t="shared" ref="Z883" si="15561">+Z884*$F883</f>
        <v>60047.015494035222</v>
      </c>
      <c r="AA883" s="649">
        <f t="shared" ref="AA883" si="15562">+AA884*$F883</f>
        <v>0</v>
      </c>
      <c r="AB883" s="649">
        <f t="shared" ref="AB883" si="15563">+AB884*$F883</f>
        <v>0</v>
      </c>
      <c r="AC883" s="649">
        <f t="shared" ref="AC883" si="15564">+AC884*$F883</f>
        <v>0</v>
      </c>
      <c r="AD883" s="649">
        <f t="shared" ref="AD883" si="15565">+AD884*$F883</f>
        <v>0</v>
      </c>
      <c r="AE883" s="649">
        <f t="shared" ref="AE883" si="15566">+AE884*$F883</f>
        <v>0</v>
      </c>
      <c r="AF883" s="649">
        <f t="shared" ref="AF883" si="15567">+AF884*$F883</f>
        <v>0</v>
      </c>
      <c r="AG883" s="649">
        <f t="shared" ref="AG883" si="15568">+AG884*$F883</f>
        <v>0</v>
      </c>
      <c r="AH883" s="649">
        <f t="shared" ref="AH883" si="15569">+AH884*$F883</f>
        <v>0</v>
      </c>
      <c r="AI883" s="649">
        <f t="shared" ref="AI883" si="15570">+AI884*$F883</f>
        <v>0</v>
      </c>
      <c r="AJ883" s="649">
        <f t="shared" ref="AJ883" si="15571">+AJ884*$F883</f>
        <v>0</v>
      </c>
      <c r="AK883" s="649">
        <f t="shared" ref="AK883" si="15572">+AK884*$F883</f>
        <v>0</v>
      </c>
      <c r="AL883" s="649">
        <f t="shared" ref="AL883" si="15573">+AL884*$F883</f>
        <v>0</v>
      </c>
      <c r="AM883" s="649">
        <f t="shared" ref="AM883" si="15574">+AM884*$F883</f>
        <v>0</v>
      </c>
      <c r="AN883" s="649">
        <f t="shared" ref="AN883" si="15575">+AN884*$F883</f>
        <v>0</v>
      </c>
      <c r="AO883" s="649">
        <f t="shared" ref="AO883" si="15576">+AO884*$F883</f>
        <v>0</v>
      </c>
      <c r="AP883" s="649">
        <f t="shared" ref="AP883" si="15577">+AP884*$F883</f>
        <v>0</v>
      </c>
      <c r="AQ883" s="649">
        <f t="shared" ref="AQ883" si="15578">+AQ884*$F883</f>
        <v>0</v>
      </c>
      <c r="AR883" s="649">
        <f t="shared" ref="AR883" si="15579">+AR884*$F883</f>
        <v>0</v>
      </c>
      <c r="AS883" s="649">
        <f t="shared" ref="AS883" si="15580">+AS884*$F883</f>
        <v>0</v>
      </c>
      <c r="AT883" s="649">
        <f t="shared" ref="AT883" si="15581">+AT884*$F883</f>
        <v>0</v>
      </c>
      <c r="AU883" s="613">
        <f t="shared" si="15307"/>
        <v>240188.06197614089</v>
      </c>
      <c r="AV883" s="645">
        <f t="shared" si="15266"/>
        <v>0</v>
      </c>
      <c r="AW883" s="656">
        <f t="shared" si="15267"/>
        <v>0</v>
      </c>
      <c r="AX883" s="591"/>
    </row>
    <row r="884" spans="1:50" s="314" customFormat="1" hidden="1" outlineLevel="1">
      <c r="A884" s="642"/>
      <c r="B884" s="636"/>
      <c r="C884" s="636"/>
      <c r="D884" s="651"/>
      <c r="E884" s="653"/>
      <c r="F884" s="640"/>
      <c r="G884" s="640">
        <f t="shared" si="15308"/>
        <v>1</v>
      </c>
      <c r="H884" s="658">
        <v>0</v>
      </c>
      <c r="I884" s="658">
        <v>0</v>
      </c>
      <c r="J884" s="658">
        <v>0</v>
      </c>
      <c r="K884" s="658">
        <v>0</v>
      </c>
      <c r="L884" s="658">
        <v>0</v>
      </c>
      <c r="M884" s="658">
        <v>0</v>
      </c>
      <c r="N884" s="658">
        <v>0</v>
      </c>
      <c r="O884" s="658">
        <v>0</v>
      </c>
      <c r="P884" s="658">
        <v>0</v>
      </c>
      <c r="Q884" s="658">
        <v>0</v>
      </c>
      <c r="R884" s="658">
        <v>0</v>
      </c>
      <c r="S884" s="658">
        <v>0</v>
      </c>
      <c r="T884" s="658">
        <v>0</v>
      </c>
      <c r="U884" s="658">
        <v>0</v>
      </c>
      <c r="V884" s="658">
        <v>0</v>
      </c>
      <c r="W884" s="658">
        <v>0</v>
      </c>
      <c r="X884" s="658">
        <v>0.09</v>
      </c>
      <c r="Y884" s="658">
        <v>0.66</v>
      </c>
      <c r="Z884" s="658">
        <v>0.25</v>
      </c>
      <c r="AA884" s="658">
        <v>0</v>
      </c>
      <c r="AB884" s="658">
        <v>0</v>
      </c>
      <c r="AC884" s="658">
        <v>0</v>
      </c>
      <c r="AD884" s="658">
        <v>0</v>
      </c>
      <c r="AE884" s="658">
        <v>0</v>
      </c>
      <c r="AF884" s="658">
        <v>0</v>
      </c>
      <c r="AG884" s="658">
        <v>0</v>
      </c>
      <c r="AH884" s="658">
        <v>0</v>
      </c>
      <c r="AI884" s="658">
        <v>0</v>
      </c>
      <c r="AJ884" s="658">
        <v>0</v>
      </c>
      <c r="AK884" s="658">
        <v>0</v>
      </c>
      <c r="AL884" s="658">
        <v>0</v>
      </c>
      <c r="AM884" s="658">
        <v>0</v>
      </c>
      <c r="AN884" s="658">
        <v>0</v>
      </c>
      <c r="AO884" s="658">
        <v>0</v>
      </c>
      <c r="AP884" s="658">
        <v>0</v>
      </c>
      <c r="AQ884" s="658">
        <v>0</v>
      </c>
      <c r="AR884" s="658">
        <v>0</v>
      </c>
      <c r="AS884" s="658">
        <v>0</v>
      </c>
      <c r="AT884" s="658">
        <v>0</v>
      </c>
      <c r="AU884" s="613">
        <f t="shared" si="15307"/>
        <v>1</v>
      </c>
      <c r="AV884" s="645">
        <f t="shared" si="15266"/>
        <v>1</v>
      </c>
      <c r="AW884" s="656" t="e">
        <f t="shared" si="15267"/>
        <v>#DIV/0!</v>
      </c>
      <c r="AX884" s="661"/>
    </row>
    <row r="885" spans="1:50" hidden="1" outlineLevel="1">
      <c r="A885" s="590"/>
      <c r="B885" s="646" t="s">
        <v>305</v>
      </c>
      <c r="C885" s="646" t="s">
        <v>1043</v>
      </c>
      <c r="D885" s="647" t="s">
        <v>1044</v>
      </c>
      <c r="E885" s="649"/>
      <c r="F885" s="650">
        <v>240188.06197614089</v>
      </c>
      <c r="G885" s="650">
        <f t="shared" si="15308"/>
        <v>240188.06197614089</v>
      </c>
      <c r="H885" s="649">
        <f t="shared" ref="H885" si="15582">+H886*$F885</f>
        <v>0</v>
      </c>
      <c r="I885" s="649">
        <f t="shared" ref="I885" si="15583">+I886*$F885</f>
        <v>0</v>
      </c>
      <c r="J885" s="649">
        <f t="shared" ref="J885" si="15584">+J886*$F885</f>
        <v>0</v>
      </c>
      <c r="K885" s="649">
        <f t="shared" ref="K885" si="15585">+K886*$F885</f>
        <v>0</v>
      </c>
      <c r="L885" s="649">
        <f t="shared" ref="L885" si="15586">+L886*$F885</f>
        <v>0</v>
      </c>
      <c r="M885" s="649">
        <f t="shared" ref="M885" si="15587">+M886*$F885</f>
        <v>0</v>
      </c>
      <c r="N885" s="649">
        <f t="shared" ref="N885" si="15588">+N886*$F885</f>
        <v>0</v>
      </c>
      <c r="O885" s="649">
        <f t="shared" ref="O885" si="15589">+O886*$F885</f>
        <v>0</v>
      </c>
      <c r="P885" s="649">
        <f t="shared" ref="P885" si="15590">+P886*$F885</f>
        <v>0</v>
      </c>
      <c r="Q885" s="649">
        <f t="shared" ref="Q885" si="15591">+Q886*$F885</f>
        <v>0</v>
      </c>
      <c r="R885" s="649">
        <f t="shared" ref="R885" si="15592">+R886*$F885</f>
        <v>0</v>
      </c>
      <c r="S885" s="649">
        <f t="shared" ref="S885" si="15593">+S886*$F885</f>
        <v>0</v>
      </c>
      <c r="T885" s="649">
        <f t="shared" ref="T885" si="15594">+T886*$F885</f>
        <v>0</v>
      </c>
      <c r="U885" s="649">
        <f t="shared" ref="U885" si="15595">+U886*$F885</f>
        <v>0</v>
      </c>
      <c r="V885" s="649">
        <f t="shared" ref="V885" si="15596">+V886*$F885</f>
        <v>0</v>
      </c>
      <c r="W885" s="649">
        <f t="shared" ref="W885" si="15597">+W886*$F885</f>
        <v>0</v>
      </c>
      <c r="X885" s="649">
        <f t="shared" ref="X885" si="15598">+X886*$F885</f>
        <v>0</v>
      </c>
      <c r="Y885" s="649">
        <f t="shared" ref="Y885" si="15599">+Y886*$F885</f>
        <v>98477.105410217759</v>
      </c>
      <c r="Z885" s="649">
        <f t="shared" ref="Z885" si="15600">+Z886*$F885</f>
        <v>141710.95656592314</v>
      </c>
      <c r="AA885" s="649">
        <f t="shared" ref="AA885" si="15601">+AA886*$F885</f>
        <v>0</v>
      </c>
      <c r="AB885" s="649">
        <f t="shared" ref="AB885" si="15602">+AB886*$F885</f>
        <v>0</v>
      </c>
      <c r="AC885" s="649">
        <f t="shared" ref="AC885" si="15603">+AC886*$F885</f>
        <v>0</v>
      </c>
      <c r="AD885" s="649">
        <f t="shared" ref="AD885" si="15604">+AD886*$F885</f>
        <v>0</v>
      </c>
      <c r="AE885" s="649">
        <f t="shared" ref="AE885" si="15605">+AE886*$F885</f>
        <v>0</v>
      </c>
      <c r="AF885" s="649">
        <f t="shared" ref="AF885" si="15606">+AF886*$F885</f>
        <v>0</v>
      </c>
      <c r="AG885" s="649">
        <f t="shared" ref="AG885" si="15607">+AG886*$F885</f>
        <v>0</v>
      </c>
      <c r="AH885" s="649">
        <f t="shared" ref="AH885" si="15608">+AH886*$F885</f>
        <v>0</v>
      </c>
      <c r="AI885" s="649">
        <f t="shared" ref="AI885" si="15609">+AI886*$F885</f>
        <v>0</v>
      </c>
      <c r="AJ885" s="649">
        <f t="shared" ref="AJ885" si="15610">+AJ886*$F885</f>
        <v>0</v>
      </c>
      <c r="AK885" s="649">
        <f t="shared" ref="AK885" si="15611">+AK886*$F885</f>
        <v>0</v>
      </c>
      <c r="AL885" s="649">
        <f t="shared" ref="AL885" si="15612">+AL886*$F885</f>
        <v>0</v>
      </c>
      <c r="AM885" s="649">
        <f t="shared" ref="AM885" si="15613">+AM886*$F885</f>
        <v>0</v>
      </c>
      <c r="AN885" s="649">
        <f t="shared" ref="AN885" si="15614">+AN886*$F885</f>
        <v>0</v>
      </c>
      <c r="AO885" s="649">
        <f t="shared" ref="AO885" si="15615">+AO886*$F885</f>
        <v>0</v>
      </c>
      <c r="AP885" s="649">
        <f t="shared" ref="AP885" si="15616">+AP886*$F885</f>
        <v>0</v>
      </c>
      <c r="AQ885" s="649">
        <f t="shared" ref="AQ885" si="15617">+AQ886*$F885</f>
        <v>0</v>
      </c>
      <c r="AR885" s="649">
        <f t="shared" ref="AR885" si="15618">+AR886*$F885</f>
        <v>0</v>
      </c>
      <c r="AS885" s="649">
        <f t="shared" ref="AS885" si="15619">+AS886*$F885</f>
        <v>0</v>
      </c>
      <c r="AT885" s="649">
        <f t="shared" ref="AT885" si="15620">+AT886*$F885</f>
        <v>0</v>
      </c>
      <c r="AU885" s="613">
        <f t="shared" si="15307"/>
        <v>240188.06197614089</v>
      </c>
      <c r="AV885" s="645">
        <f t="shared" si="15266"/>
        <v>0</v>
      </c>
      <c r="AW885" s="656">
        <f t="shared" si="15267"/>
        <v>0</v>
      </c>
      <c r="AX885" s="591"/>
    </row>
    <row r="886" spans="1:50" s="314" customFormat="1" hidden="1" outlineLevel="1">
      <c r="A886" s="642"/>
      <c r="B886" s="636"/>
      <c r="C886" s="636"/>
      <c r="D886" s="651"/>
      <c r="E886" s="653"/>
      <c r="F886" s="640"/>
      <c r="G886" s="640">
        <f t="shared" si="15308"/>
        <v>1</v>
      </c>
      <c r="H886" s="658">
        <v>0</v>
      </c>
      <c r="I886" s="658">
        <v>0</v>
      </c>
      <c r="J886" s="658">
        <v>0</v>
      </c>
      <c r="K886" s="658">
        <v>0</v>
      </c>
      <c r="L886" s="658">
        <v>0</v>
      </c>
      <c r="M886" s="658">
        <v>0</v>
      </c>
      <c r="N886" s="658">
        <v>0</v>
      </c>
      <c r="O886" s="658">
        <v>0</v>
      </c>
      <c r="P886" s="658">
        <v>0</v>
      </c>
      <c r="Q886" s="658">
        <v>0</v>
      </c>
      <c r="R886" s="658">
        <v>0</v>
      </c>
      <c r="S886" s="658">
        <v>0</v>
      </c>
      <c r="T886" s="658">
        <v>0</v>
      </c>
      <c r="U886" s="658">
        <v>0</v>
      </c>
      <c r="V886" s="658">
        <v>0</v>
      </c>
      <c r="W886" s="658">
        <v>0</v>
      </c>
      <c r="X886" s="658">
        <v>0</v>
      </c>
      <c r="Y886" s="658">
        <v>0.41</v>
      </c>
      <c r="Z886" s="658">
        <v>0.59000000000000008</v>
      </c>
      <c r="AA886" s="658">
        <v>0</v>
      </c>
      <c r="AB886" s="658">
        <v>0</v>
      </c>
      <c r="AC886" s="658">
        <v>0</v>
      </c>
      <c r="AD886" s="658">
        <v>0</v>
      </c>
      <c r="AE886" s="658">
        <v>0</v>
      </c>
      <c r="AF886" s="658">
        <v>0</v>
      </c>
      <c r="AG886" s="658">
        <v>0</v>
      </c>
      <c r="AH886" s="658">
        <v>0</v>
      </c>
      <c r="AI886" s="658">
        <v>0</v>
      </c>
      <c r="AJ886" s="658">
        <v>0</v>
      </c>
      <c r="AK886" s="658">
        <v>0</v>
      </c>
      <c r="AL886" s="658">
        <v>0</v>
      </c>
      <c r="AM886" s="658">
        <v>0</v>
      </c>
      <c r="AN886" s="658">
        <v>0</v>
      </c>
      <c r="AO886" s="658">
        <v>0</v>
      </c>
      <c r="AP886" s="658">
        <v>0</v>
      </c>
      <c r="AQ886" s="658">
        <v>0</v>
      </c>
      <c r="AR886" s="658">
        <v>0</v>
      </c>
      <c r="AS886" s="658">
        <v>0</v>
      </c>
      <c r="AT886" s="658">
        <v>0</v>
      </c>
      <c r="AU886" s="613">
        <f t="shared" si="15307"/>
        <v>1</v>
      </c>
      <c r="AV886" s="645">
        <f t="shared" si="15266"/>
        <v>1</v>
      </c>
      <c r="AW886" s="656" t="e">
        <f t="shared" si="15267"/>
        <v>#DIV/0!</v>
      </c>
      <c r="AX886" s="661"/>
    </row>
    <row r="887" spans="1:50" hidden="1" outlineLevel="1">
      <c r="A887" s="590"/>
      <c r="B887" s="646" t="s">
        <v>305</v>
      </c>
      <c r="C887" s="646" t="s">
        <v>1045</v>
      </c>
      <c r="D887" s="647" t="s">
        <v>1046</v>
      </c>
      <c r="E887" s="649"/>
      <c r="F887" s="650">
        <v>240188.06197614089</v>
      </c>
      <c r="G887" s="650">
        <f t="shared" si="15308"/>
        <v>240188.06197614089</v>
      </c>
      <c r="H887" s="649">
        <f t="shared" ref="H887" si="15621">+H888*$F887</f>
        <v>0</v>
      </c>
      <c r="I887" s="649">
        <f t="shared" ref="I887" si="15622">+I888*$F887</f>
        <v>0</v>
      </c>
      <c r="J887" s="649">
        <f t="shared" ref="J887" si="15623">+J888*$F887</f>
        <v>0</v>
      </c>
      <c r="K887" s="649">
        <f t="shared" ref="K887" si="15624">+K888*$F887</f>
        <v>0</v>
      </c>
      <c r="L887" s="649">
        <f t="shared" ref="L887" si="15625">+L888*$F887</f>
        <v>0</v>
      </c>
      <c r="M887" s="649">
        <f t="shared" ref="M887" si="15626">+M888*$F887</f>
        <v>0</v>
      </c>
      <c r="N887" s="649">
        <f t="shared" ref="N887" si="15627">+N888*$F887</f>
        <v>0</v>
      </c>
      <c r="O887" s="649">
        <f t="shared" ref="O887" si="15628">+O888*$F887</f>
        <v>0</v>
      </c>
      <c r="P887" s="649">
        <f t="shared" ref="P887" si="15629">+P888*$F887</f>
        <v>0</v>
      </c>
      <c r="Q887" s="649">
        <f t="shared" ref="Q887" si="15630">+Q888*$F887</f>
        <v>0</v>
      </c>
      <c r="R887" s="649">
        <f t="shared" ref="R887" si="15631">+R888*$F887</f>
        <v>0</v>
      </c>
      <c r="S887" s="649">
        <f t="shared" ref="S887" si="15632">+S888*$F887</f>
        <v>0</v>
      </c>
      <c r="T887" s="649">
        <f t="shared" ref="T887" si="15633">+T888*$F887</f>
        <v>0</v>
      </c>
      <c r="U887" s="649">
        <f t="shared" ref="U887" si="15634">+U888*$F887</f>
        <v>0</v>
      </c>
      <c r="V887" s="649">
        <f t="shared" ref="V887" si="15635">+V888*$F887</f>
        <v>0</v>
      </c>
      <c r="W887" s="649">
        <f t="shared" ref="W887" si="15636">+W888*$F887</f>
        <v>0</v>
      </c>
      <c r="X887" s="649">
        <f t="shared" ref="X887" si="15637">+X888*$F887</f>
        <v>0</v>
      </c>
      <c r="Y887" s="649">
        <f t="shared" ref="Y887" si="15638">+Y888*$F887</f>
        <v>0</v>
      </c>
      <c r="Z887" s="649">
        <f t="shared" ref="Z887" si="15639">+Z888*$F887</f>
        <v>148916.59842520734</v>
      </c>
      <c r="AA887" s="649">
        <f t="shared" ref="AA887" si="15640">+AA888*$F887</f>
        <v>91271.463550933535</v>
      </c>
      <c r="AB887" s="649">
        <f t="shared" ref="AB887" si="15641">+AB888*$F887</f>
        <v>0</v>
      </c>
      <c r="AC887" s="649">
        <f t="shared" ref="AC887" si="15642">+AC888*$F887</f>
        <v>0</v>
      </c>
      <c r="AD887" s="649">
        <f t="shared" ref="AD887" si="15643">+AD888*$F887</f>
        <v>0</v>
      </c>
      <c r="AE887" s="649">
        <f t="shared" ref="AE887" si="15644">+AE888*$F887</f>
        <v>0</v>
      </c>
      <c r="AF887" s="649">
        <f t="shared" ref="AF887" si="15645">+AF888*$F887</f>
        <v>0</v>
      </c>
      <c r="AG887" s="649">
        <f t="shared" ref="AG887" si="15646">+AG888*$F887</f>
        <v>0</v>
      </c>
      <c r="AH887" s="649">
        <f t="shared" ref="AH887" si="15647">+AH888*$F887</f>
        <v>0</v>
      </c>
      <c r="AI887" s="649">
        <f t="shared" ref="AI887" si="15648">+AI888*$F887</f>
        <v>0</v>
      </c>
      <c r="AJ887" s="649">
        <f t="shared" ref="AJ887" si="15649">+AJ888*$F887</f>
        <v>0</v>
      </c>
      <c r="AK887" s="649">
        <f t="shared" ref="AK887" si="15650">+AK888*$F887</f>
        <v>0</v>
      </c>
      <c r="AL887" s="649">
        <f t="shared" ref="AL887" si="15651">+AL888*$F887</f>
        <v>0</v>
      </c>
      <c r="AM887" s="649">
        <f t="shared" ref="AM887" si="15652">+AM888*$F887</f>
        <v>0</v>
      </c>
      <c r="AN887" s="649">
        <f t="shared" ref="AN887" si="15653">+AN888*$F887</f>
        <v>0</v>
      </c>
      <c r="AO887" s="649">
        <f t="shared" ref="AO887" si="15654">+AO888*$F887</f>
        <v>0</v>
      </c>
      <c r="AP887" s="649">
        <f t="shared" ref="AP887" si="15655">+AP888*$F887</f>
        <v>0</v>
      </c>
      <c r="AQ887" s="649">
        <f t="shared" ref="AQ887" si="15656">+AQ888*$F887</f>
        <v>0</v>
      </c>
      <c r="AR887" s="649">
        <f t="shared" ref="AR887" si="15657">+AR888*$F887</f>
        <v>0</v>
      </c>
      <c r="AS887" s="649">
        <f t="shared" ref="AS887" si="15658">+AS888*$F887</f>
        <v>0</v>
      </c>
      <c r="AT887" s="649">
        <f t="shared" ref="AT887" si="15659">+AT888*$F887</f>
        <v>0</v>
      </c>
      <c r="AU887" s="613">
        <f t="shared" si="15307"/>
        <v>240188.06197614089</v>
      </c>
      <c r="AV887" s="645">
        <f t="shared" si="15266"/>
        <v>0</v>
      </c>
      <c r="AW887" s="656">
        <f t="shared" si="15267"/>
        <v>0</v>
      </c>
      <c r="AX887" s="591"/>
    </row>
    <row r="888" spans="1:50" s="314" customFormat="1" hidden="1" outlineLevel="1">
      <c r="A888" s="642"/>
      <c r="B888" s="636"/>
      <c r="C888" s="636"/>
      <c r="D888" s="651"/>
      <c r="E888" s="653"/>
      <c r="F888" s="640"/>
      <c r="G888" s="640">
        <f t="shared" si="15308"/>
        <v>1</v>
      </c>
      <c r="H888" s="658">
        <v>0</v>
      </c>
      <c r="I888" s="658">
        <v>0</v>
      </c>
      <c r="J888" s="658">
        <v>0</v>
      </c>
      <c r="K888" s="658">
        <v>0</v>
      </c>
      <c r="L888" s="658">
        <v>0</v>
      </c>
      <c r="M888" s="658">
        <v>0</v>
      </c>
      <c r="N888" s="658">
        <v>0</v>
      </c>
      <c r="O888" s="658">
        <v>0</v>
      </c>
      <c r="P888" s="658">
        <v>0</v>
      </c>
      <c r="Q888" s="658">
        <v>0</v>
      </c>
      <c r="R888" s="658">
        <v>0</v>
      </c>
      <c r="S888" s="658">
        <v>0</v>
      </c>
      <c r="T888" s="658">
        <v>0</v>
      </c>
      <c r="U888" s="658">
        <v>0</v>
      </c>
      <c r="V888" s="658">
        <v>0</v>
      </c>
      <c r="W888" s="658">
        <v>0</v>
      </c>
      <c r="X888" s="658">
        <v>0</v>
      </c>
      <c r="Y888" s="658">
        <v>0</v>
      </c>
      <c r="Z888" s="658">
        <v>0.62</v>
      </c>
      <c r="AA888" s="658">
        <v>0.38</v>
      </c>
      <c r="AB888" s="658">
        <v>0</v>
      </c>
      <c r="AC888" s="658">
        <v>0</v>
      </c>
      <c r="AD888" s="658">
        <v>0</v>
      </c>
      <c r="AE888" s="658">
        <v>0</v>
      </c>
      <c r="AF888" s="658">
        <v>0</v>
      </c>
      <c r="AG888" s="658">
        <v>0</v>
      </c>
      <c r="AH888" s="658">
        <v>0</v>
      </c>
      <c r="AI888" s="658">
        <v>0</v>
      </c>
      <c r="AJ888" s="658">
        <v>0</v>
      </c>
      <c r="AK888" s="658">
        <v>0</v>
      </c>
      <c r="AL888" s="658">
        <v>0</v>
      </c>
      <c r="AM888" s="658">
        <v>0</v>
      </c>
      <c r="AN888" s="658">
        <v>0</v>
      </c>
      <c r="AO888" s="658">
        <v>0</v>
      </c>
      <c r="AP888" s="658">
        <v>0</v>
      </c>
      <c r="AQ888" s="658">
        <v>0</v>
      </c>
      <c r="AR888" s="658">
        <v>0</v>
      </c>
      <c r="AS888" s="658">
        <v>0</v>
      </c>
      <c r="AT888" s="658">
        <v>0</v>
      </c>
      <c r="AU888" s="613">
        <f t="shared" si="15307"/>
        <v>1</v>
      </c>
      <c r="AV888" s="645">
        <f t="shared" si="15266"/>
        <v>1</v>
      </c>
      <c r="AW888" s="656" t="e">
        <f t="shared" si="15267"/>
        <v>#DIV/0!</v>
      </c>
      <c r="AX888" s="661"/>
    </row>
    <row r="889" spans="1:50" hidden="1" outlineLevel="1">
      <c r="A889" s="590"/>
      <c r="B889" s="646" t="s">
        <v>305</v>
      </c>
      <c r="C889" s="646" t="s">
        <v>1047</v>
      </c>
      <c r="D889" s="647" t="s">
        <v>1048</v>
      </c>
      <c r="E889" s="649"/>
      <c r="F889" s="650">
        <v>240188.06197614089</v>
      </c>
      <c r="G889" s="650">
        <f t="shared" si="15308"/>
        <v>240188.06197614089</v>
      </c>
      <c r="H889" s="649">
        <f t="shared" ref="H889" si="15660">+H890*$F889</f>
        <v>0</v>
      </c>
      <c r="I889" s="649">
        <f t="shared" ref="I889" si="15661">+I890*$F889</f>
        <v>0</v>
      </c>
      <c r="J889" s="649">
        <f t="shared" ref="J889" si="15662">+J890*$F889</f>
        <v>0</v>
      </c>
      <c r="K889" s="649">
        <f t="shared" ref="K889" si="15663">+K890*$F889</f>
        <v>0</v>
      </c>
      <c r="L889" s="649">
        <f t="shared" ref="L889" si="15664">+L890*$F889</f>
        <v>0</v>
      </c>
      <c r="M889" s="649">
        <f t="shared" ref="M889" si="15665">+M890*$F889</f>
        <v>0</v>
      </c>
      <c r="N889" s="649">
        <f t="shared" ref="N889" si="15666">+N890*$F889</f>
        <v>0</v>
      </c>
      <c r="O889" s="649">
        <f t="shared" ref="O889" si="15667">+O890*$F889</f>
        <v>0</v>
      </c>
      <c r="P889" s="649">
        <f t="shared" ref="P889" si="15668">+P890*$F889</f>
        <v>0</v>
      </c>
      <c r="Q889" s="649">
        <f t="shared" ref="Q889" si="15669">+Q890*$F889</f>
        <v>0</v>
      </c>
      <c r="R889" s="649">
        <f t="shared" ref="R889" si="15670">+R890*$F889</f>
        <v>0</v>
      </c>
      <c r="S889" s="649">
        <f t="shared" ref="S889" si="15671">+S890*$F889</f>
        <v>0</v>
      </c>
      <c r="T889" s="649">
        <f t="shared" ref="T889" si="15672">+T890*$F889</f>
        <v>0</v>
      </c>
      <c r="U889" s="649">
        <f t="shared" ref="U889" si="15673">+U890*$F889</f>
        <v>0</v>
      </c>
      <c r="V889" s="649">
        <f t="shared" ref="V889" si="15674">+V890*$F889</f>
        <v>0</v>
      </c>
      <c r="W889" s="649">
        <f t="shared" ref="W889" si="15675">+W890*$F889</f>
        <v>0</v>
      </c>
      <c r="X889" s="649">
        <f t="shared" ref="X889" si="15676">+X890*$F889</f>
        <v>0</v>
      </c>
      <c r="Y889" s="649">
        <f t="shared" ref="Y889" si="15677">+Y890*$F889</f>
        <v>0</v>
      </c>
      <c r="Z889" s="649">
        <f t="shared" ref="Z889" si="15678">+Z890*$F889</f>
        <v>148916.59842520734</v>
      </c>
      <c r="AA889" s="649">
        <f t="shared" ref="AA889" si="15679">+AA890*$F889</f>
        <v>91271.463550933535</v>
      </c>
      <c r="AB889" s="649">
        <f t="shared" ref="AB889" si="15680">+AB890*$F889</f>
        <v>0</v>
      </c>
      <c r="AC889" s="649">
        <f t="shared" ref="AC889" si="15681">+AC890*$F889</f>
        <v>0</v>
      </c>
      <c r="AD889" s="649">
        <f t="shared" ref="AD889" si="15682">+AD890*$F889</f>
        <v>0</v>
      </c>
      <c r="AE889" s="649">
        <f t="shared" ref="AE889" si="15683">+AE890*$F889</f>
        <v>0</v>
      </c>
      <c r="AF889" s="649">
        <f t="shared" ref="AF889" si="15684">+AF890*$F889</f>
        <v>0</v>
      </c>
      <c r="AG889" s="649">
        <f t="shared" ref="AG889" si="15685">+AG890*$F889</f>
        <v>0</v>
      </c>
      <c r="AH889" s="649">
        <f t="shared" ref="AH889" si="15686">+AH890*$F889</f>
        <v>0</v>
      </c>
      <c r="AI889" s="649">
        <f t="shared" ref="AI889" si="15687">+AI890*$F889</f>
        <v>0</v>
      </c>
      <c r="AJ889" s="649">
        <f t="shared" ref="AJ889" si="15688">+AJ890*$F889</f>
        <v>0</v>
      </c>
      <c r="AK889" s="649">
        <f t="shared" ref="AK889" si="15689">+AK890*$F889</f>
        <v>0</v>
      </c>
      <c r="AL889" s="649">
        <f t="shared" ref="AL889" si="15690">+AL890*$F889</f>
        <v>0</v>
      </c>
      <c r="AM889" s="649">
        <f t="shared" ref="AM889" si="15691">+AM890*$F889</f>
        <v>0</v>
      </c>
      <c r="AN889" s="649">
        <f t="shared" ref="AN889" si="15692">+AN890*$F889</f>
        <v>0</v>
      </c>
      <c r="AO889" s="649">
        <f t="shared" ref="AO889" si="15693">+AO890*$F889</f>
        <v>0</v>
      </c>
      <c r="AP889" s="649">
        <f t="shared" ref="AP889" si="15694">+AP890*$F889</f>
        <v>0</v>
      </c>
      <c r="AQ889" s="649">
        <f t="shared" ref="AQ889" si="15695">+AQ890*$F889</f>
        <v>0</v>
      </c>
      <c r="AR889" s="649">
        <f t="shared" ref="AR889" si="15696">+AR890*$F889</f>
        <v>0</v>
      </c>
      <c r="AS889" s="649">
        <f t="shared" ref="AS889" si="15697">+AS890*$F889</f>
        <v>0</v>
      </c>
      <c r="AT889" s="649">
        <f t="shared" ref="AT889" si="15698">+AT890*$F889</f>
        <v>0</v>
      </c>
      <c r="AU889" s="613">
        <f t="shared" si="15307"/>
        <v>240188.06197614089</v>
      </c>
      <c r="AV889" s="645">
        <f t="shared" si="15266"/>
        <v>0</v>
      </c>
      <c r="AW889" s="656">
        <f t="shared" si="15267"/>
        <v>0</v>
      </c>
      <c r="AX889" s="591"/>
    </row>
    <row r="890" spans="1:50" s="314" customFormat="1" hidden="1" outlineLevel="1">
      <c r="A890" s="642"/>
      <c r="B890" s="636"/>
      <c r="C890" s="636"/>
      <c r="D890" s="651"/>
      <c r="E890" s="653"/>
      <c r="F890" s="640"/>
      <c r="G890" s="640">
        <f t="shared" si="15308"/>
        <v>1</v>
      </c>
      <c r="H890" s="658">
        <v>0</v>
      </c>
      <c r="I890" s="658">
        <v>0</v>
      </c>
      <c r="J890" s="658">
        <v>0</v>
      </c>
      <c r="K890" s="658">
        <v>0</v>
      </c>
      <c r="L890" s="658">
        <v>0</v>
      </c>
      <c r="M890" s="658">
        <v>0</v>
      </c>
      <c r="N890" s="658">
        <v>0</v>
      </c>
      <c r="O890" s="658">
        <v>0</v>
      </c>
      <c r="P890" s="658">
        <v>0</v>
      </c>
      <c r="Q890" s="658">
        <v>0</v>
      </c>
      <c r="R890" s="658">
        <v>0</v>
      </c>
      <c r="S890" s="658">
        <v>0</v>
      </c>
      <c r="T890" s="658">
        <v>0</v>
      </c>
      <c r="U890" s="658">
        <v>0</v>
      </c>
      <c r="V890" s="658">
        <v>0</v>
      </c>
      <c r="W890" s="658">
        <v>0</v>
      </c>
      <c r="X890" s="658">
        <v>0</v>
      </c>
      <c r="Y890" s="658">
        <v>0</v>
      </c>
      <c r="Z890" s="658">
        <v>0.62</v>
      </c>
      <c r="AA890" s="658">
        <v>0.38</v>
      </c>
      <c r="AB890" s="658">
        <v>0</v>
      </c>
      <c r="AC890" s="658">
        <v>0</v>
      </c>
      <c r="AD890" s="658">
        <v>0</v>
      </c>
      <c r="AE890" s="658">
        <v>0</v>
      </c>
      <c r="AF890" s="658">
        <v>0</v>
      </c>
      <c r="AG890" s="658">
        <v>0</v>
      </c>
      <c r="AH890" s="658">
        <v>0</v>
      </c>
      <c r="AI890" s="658">
        <v>0</v>
      </c>
      <c r="AJ890" s="658">
        <v>0</v>
      </c>
      <c r="AK890" s="658">
        <v>0</v>
      </c>
      <c r="AL890" s="658">
        <v>0</v>
      </c>
      <c r="AM890" s="658">
        <v>0</v>
      </c>
      <c r="AN890" s="658">
        <v>0</v>
      </c>
      <c r="AO890" s="658">
        <v>0</v>
      </c>
      <c r="AP890" s="658">
        <v>0</v>
      </c>
      <c r="AQ890" s="658">
        <v>0</v>
      </c>
      <c r="AR890" s="658">
        <v>0</v>
      </c>
      <c r="AS890" s="658">
        <v>0</v>
      </c>
      <c r="AT890" s="658">
        <v>0</v>
      </c>
      <c r="AU890" s="613">
        <f t="shared" si="15307"/>
        <v>1</v>
      </c>
      <c r="AV890" s="645">
        <f t="shared" si="15266"/>
        <v>1</v>
      </c>
      <c r="AW890" s="656" t="e">
        <f t="shared" si="15267"/>
        <v>#DIV/0!</v>
      </c>
      <c r="AX890" s="661"/>
    </row>
    <row r="891" spans="1:50" hidden="1" outlineLevel="1">
      <c r="A891" s="590"/>
      <c r="B891" s="646" t="s">
        <v>305</v>
      </c>
      <c r="C891" s="646" t="s">
        <v>1049</v>
      </c>
      <c r="D891" s="647" t="s">
        <v>1050</v>
      </c>
      <c r="E891" s="649"/>
      <c r="F891" s="650">
        <v>240188.06197614089</v>
      </c>
      <c r="G891" s="650">
        <f t="shared" si="15308"/>
        <v>240188.06197614089</v>
      </c>
      <c r="H891" s="649">
        <f t="shared" ref="H891" si="15699">+H892*$F891</f>
        <v>0</v>
      </c>
      <c r="I891" s="649">
        <f t="shared" ref="I891" si="15700">+I892*$F891</f>
        <v>0</v>
      </c>
      <c r="J891" s="649">
        <f t="shared" ref="J891" si="15701">+J892*$F891</f>
        <v>0</v>
      </c>
      <c r="K891" s="649">
        <f t="shared" ref="K891" si="15702">+K892*$F891</f>
        <v>0</v>
      </c>
      <c r="L891" s="649">
        <f t="shared" ref="L891" si="15703">+L892*$F891</f>
        <v>0</v>
      </c>
      <c r="M891" s="649">
        <f t="shared" ref="M891" si="15704">+M892*$F891</f>
        <v>0</v>
      </c>
      <c r="N891" s="649">
        <f t="shared" ref="N891" si="15705">+N892*$F891</f>
        <v>0</v>
      </c>
      <c r="O891" s="649">
        <f t="shared" ref="O891" si="15706">+O892*$F891</f>
        <v>0</v>
      </c>
      <c r="P891" s="649">
        <f t="shared" ref="P891" si="15707">+P892*$F891</f>
        <v>0</v>
      </c>
      <c r="Q891" s="649">
        <f t="shared" ref="Q891" si="15708">+Q892*$F891</f>
        <v>0</v>
      </c>
      <c r="R891" s="649">
        <f t="shared" ref="R891" si="15709">+R892*$F891</f>
        <v>0</v>
      </c>
      <c r="S891" s="649">
        <f t="shared" ref="S891" si="15710">+S892*$F891</f>
        <v>0</v>
      </c>
      <c r="T891" s="649">
        <f t="shared" ref="T891" si="15711">+T892*$F891</f>
        <v>0</v>
      </c>
      <c r="U891" s="649">
        <f t="shared" ref="U891" si="15712">+U892*$F891</f>
        <v>0</v>
      </c>
      <c r="V891" s="649">
        <f t="shared" ref="V891" si="15713">+V892*$F891</f>
        <v>0</v>
      </c>
      <c r="W891" s="649">
        <f t="shared" ref="W891" si="15714">+W892*$F891</f>
        <v>0</v>
      </c>
      <c r="X891" s="649">
        <f t="shared" ref="X891" si="15715">+X892*$F891</f>
        <v>0</v>
      </c>
      <c r="Y891" s="649">
        <f t="shared" ref="Y891" si="15716">+Y892*$F891</f>
        <v>0</v>
      </c>
      <c r="Z891" s="649">
        <f t="shared" ref="Z891" si="15717">+Z892*$F891</f>
        <v>0</v>
      </c>
      <c r="AA891" s="649">
        <f t="shared" ref="AA891" si="15718">+AA892*$F891</f>
        <v>139309.0759461617</v>
      </c>
      <c r="AB891" s="649">
        <f t="shared" ref="AB891" si="15719">+AB892*$F891</f>
        <v>100878.98602997918</v>
      </c>
      <c r="AC891" s="649">
        <f t="shared" ref="AC891" si="15720">+AC892*$F891</f>
        <v>0</v>
      </c>
      <c r="AD891" s="649">
        <f t="shared" ref="AD891" si="15721">+AD892*$F891</f>
        <v>0</v>
      </c>
      <c r="AE891" s="649">
        <f t="shared" ref="AE891" si="15722">+AE892*$F891</f>
        <v>0</v>
      </c>
      <c r="AF891" s="649">
        <f t="shared" ref="AF891" si="15723">+AF892*$F891</f>
        <v>0</v>
      </c>
      <c r="AG891" s="649">
        <f t="shared" ref="AG891" si="15724">+AG892*$F891</f>
        <v>0</v>
      </c>
      <c r="AH891" s="649">
        <f t="shared" ref="AH891" si="15725">+AH892*$F891</f>
        <v>0</v>
      </c>
      <c r="AI891" s="649">
        <f t="shared" ref="AI891" si="15726">+AI892*$F891</f>
        <v>0</v>
      </c>
      <c r="AJ891" s="649">
        <f t="shared" ref="AJ891" si="15727">+AJ892*$F891</f>
        <v>0</v>
      </c>
      <c r="AK891" s="649">
        <f t="shared" ref="AK891" si="15728">+AK892*$F891</f>
        <v>0</v>
      </c>
      <c r="AL891" s="649">
        <f t="shared" ref="AL891" si="15729">+AL892*$F891</f>
        <v>0</v>
      </c>
      <c r="AM891" s="649">
        <f t="shared" ref="AM891" si="15730">+AM892*$F891</f>
        <v>0</v>
      </c>
      <c r="AN891" s="649">
        <f t="shared" ref="AN891" si="15731">+AN892*$F891</f>
        <v>0</v>
      </c>
      <c r="AO891" s="649">
        <f t="shared" ref="AO891" si="15732">+AO892*$F891</f>
        <v>0</v>
      </c>
      <c r="AP891" s="649">
        <f t="shared" ref="AP891" si="15733">+AP892*$F891</f>
        <v>0</v>
      </c>
      <c r="AQ891" s="649">
        <f t="shared" ref="AQ891" si="15734">+AQ892*$F891</f>
        <v>0</v>
      </c>
      <c r="AR891" s="649">
        <f t="shared" ref="AR891" si="15735">+AR892*$F891</f>
        <v>0</v>
      </c>
      <c r="AS891" s="649">
        <f t="shared" ref="AS891" si="15736">+AS892*$F891</f>
        <v>0</v>
      </c>
      <c r="AT891" s="649">
        <f t="shared" ref="AT891" si="15737">+AT892*$F891</f>
        <v>0</v>
      </c>
      <c r="AU891" s="613">
        <f t="shared" si="15307"/>
        <v>240188.06197614089</v>
      </c>
      <c r="AV891" s="645">
        <f t="shared" si="15266"/>
        <v>0</v>
      </c>
      <c r="AW891" s="656">
        <f t="shared" si="15267"/>
        <v>0</v>
      </c>
      <c r="AX891" s="591"/>
    </row>
    <row r="892" spans="1:50" s="314" customFormat="1" hidden="1" outlineLevel="1">
      <c r="A892" s="642"/>
      <c r="B892" s="636"/>
      <c r="C892" s="636"/>
      <c r="D892" s="651"/>
      <c r="E892" s="653"/>
      <c r="F892" s="640"/>
      <c r="G892" s="640">
        <f t="shared" si="15308"/>
        <v>1</v>
      </c>
      <c r="H892" s="658">
        <v>0</v>
      </c>
      <c r="I892" s="658">
        <v>0</v>
      </c>
      <c r="J892" s="658">
        <v>0</v>
      </c>
      <c r="K892" s="658">
        <v>0</v>
      </c>
      <c r="L892" s="658">
        <v>0</v>
      </c>
      <c r="M892" s="658">
        <v>0</v>
      </c>
      <c r="N892" s="658">
        <v>0</v>
      </c>
      <c r="O892" s="658">
        <v>0</v>
      </c>
      <c r="P892" s="658">
        <v>0</v>
      </c>
      <c r="Q892" s="658">
        <v>0</v>
      </c>
      <c r="R892" s="658">
        <v>0</v>
      </c>
      <c r="S892" s="658">
        <v>0</v>
      </c>
      <c r="T892" s="658">
        <v>0</v>
      </c>
      <c r="U892" s="658">
        <v>0</v>
      </c>
      <c r="V892" s="658">
        <v>0</v>
      </c>
      <c r="W892" s="658">
        <v>0</v>
      </c>
      <c r="X892" s="658">
        <v>0</v>
      </c>
      <c r="Y892" s="658">
        <v>0</v>
      </c>
      <c r="Z892" s="658">
        <v>0</v>
      </c>
      <c r="AA892" s="658">
        <v>0.57999999999999996</v>
      </c>
      <c r="AB892" s="658">
        <v>0.42000000000000004</v>
      </c>
      <c r="AC892" s="658">
        <v>0</v>
      </c>
      <c r="AD892" s="658">
        <v>0</v>
      </c>
      <c r="AE892" s="658">
        <v>0</v>
      </c>
      <c r="AF892" s="658">
        <v>0</v>
      </c>
      <c r="AG892" s="658">
        <v>0</v>
      </c>
      <c r="AH892" s="658">
        <v>0</v>
      </c>
      <c r="AI892" s="658">
        <v>0</v>
      </c>
      <c r="AJ892" s="658">
        <v>0</v>
      </c>
      <c r="AK892" s="658">
        <v>0</v>
      </c>
      <c r="AL892" s="658">
        <v>0</v>
      </c>
      <c r="AM892" s="658">
        <v>0</v>
      </c>
      <c r="AN892" s="658">
        <v>0</v>
      </c>
      <c r="AO892" s="658">
        <v>0</v>
      </c>
      <c r="AP892" s="658">
        <v>0</v>
      </c>
      <c r="AQ892" s="658">
        <v>0</v>
      </c>
      <c r="AR892" s="658">
        <v>0</v>
      </c>
      <c r="AS892" s="658">
        <v>0</v>
      </c>
      <c r="AT892" s="658">
        <v>0</v>
      </c>
      <c r="AU892" s="613">
        <f t="shared" si="15307"/>
        <v>1</v>
      </c>
      <c r="AV892" s="645">
        <f t="shared" si="15266"/>
        <v>1</v>
      </c>
      <c r="AW892" s="656" t="e">
        <f t="shared" si="15267"/>
        <v>#DIV/0!</v>
      </c>
      <c r="AX892" s="661"/>
    </row>
    <row r="893" spans="1:50" hidden="1" outlineLevel="1">
      <c r="A893" s="590"/>
      <c r="B893" s="646" t="s">
        <v>305</v>
      </c>
      <c r="C893" s="646" t="s">
        <v>1051</v>
      </c>
      <c r="D893" s="647" t="s">
        <v>1052</v>
      </c>
      <c r="E893" s="649"/>
      <c r="F893" s="650">
        <v>142021.38174122132</v>
      </c>
      <c r="G893" s="650">
        <f t="shared" si="15308"/>
        <v>142021.38174122132</v>
      </c>
      <c r="H893" s="649">
        <f t="shared" ref="H893" si="15738">+H894*$F893</f>
        <v>0</v>
      </c>
      <c r="I893" s="649">
        <f t="shared" ref="I893" si="15739">+I894*$F893</f>
        <v>0</v>
      </c>
      <c r="J893" s="649">
        <f t="shared" ref="J893" si="15740">+J894*$F893</f>
        <v>0</v>
      </c>
      <c r="K893" s="649">
        <f t="shared" ref="K893" si="15741">+K894*$F893</f>
        <v>0</v>
      </c>
      <c r="L893" s="649">
        <f t="shared" ref="L893" si="15742">+L894*$F893</f>
        <v>0</v>
      </c>
      <c r="M893" s="649">
        <f t="shared" ref="M893" si="15743">+M894*$F893</f>
        <v>0</v>
      </c>
      <c r="N893" s="649">
        <f t="shared" ref="N893" si="15744">+N894*$F893</f>
        <v>0</v>
      </c>
      <c r="O893" s="649">
        <f t="shared" ref="O893" si="15745">+O894*$F893</f>
        <v>0</v>
      </c>
      <c r="P893" s="649">
        <f t="shared" ref="P893" si="15746">+P894*$F893</f>
        <v>0</v>
      </c>
      <c r="Q893" s="649">
        <f t="shared" ref="Q893" si="15747">+Q894*$F893</f>
        <v>0</v>
      </c>
      <c r="R893" s="649">
        <f t="shared" ref="R893" si="15748">+R894*$F893</f>
        <v>0</v>
      </c>
      <c r="S893" s="649">
        <f t="shared" ref="S893" si="15749">+S894*$F893</f>
        <v>0</v>
      </c>
      <c r="T893" s="649">
        <f t="shared" ref="T893" si="15750">+T894*$F893</f>
        <v>0</v>
      </c>
      <c r="U893" s="649">
        <f t="shared" ref="U893" si="15751">+U894*$F893</f>
        <v>0</v>
      </c>
      <c r="V893" s="649">
        <f t="shared" ref="V893" si="15752">+V894*$F893</f>
        <v>0</v>
      </c>
      <c r="W893" s="649">
        <f t="shared" ref="W893" si="15753">+W894*$F893</f>
        <v>0</v>
      </c>
      <c r="X893" s="649">
        <f t="shared" ref="X893" si="15754">+X894*$F893</f>
        <v>0</v>
      </c>
      <c r="Y893" s="649">
        <f t="shared" ref="Y893" si="15755">+Y894*$F893</f>
        <v>0</v>
      </c>
      <c r="Z893" s="649">
        <f t="shared" ref="Z893" si="15756">+Z894*$F893</f>
        <v>0</v>
      </c>
      <c r="AA893" s="649">
        <f t="shared" ref="AA893" si="15757">+AA894*$F893</f>
        <v>12781.924356709918</v>
      </c>
      <c r="AB893" s="649">
        <f t="shared" ref="AB893" si="15758">+AB894*$F893</f>
        <v>97994.753401442722</v>
      </c>
      <c r="AC893" s="649">
        <f t="shared" ref="AC893" si="15759">+AC894*$F893</f>
        <v>31244.703983068688</v>
      </c>
      <c r="AD893" s="649">
        <f t="shared" ref="AD893" si="15760">+AD894*$F893</f>
        <v>0</v>
      </c>
      <c r="AE893" s="649">
        <f t="shared" ref="AE893" si="15761">+AE894*$F893</f>
        <v>0</v>
      </c>
      <c r="AF893" s="649">
        <f t="shared" ref="AF893" si="15762">+AF894*$F893</f>
        <v>0</v>
      </c>
      <c r="AG893" s="649">
        <f t="shared" ref="AG893" si="15763">+AG894*$F893</f>
        <v>0</v>
      </c>
      <c r="AH893" s="649">
        <f t="shared" ref="AH893" si="15764">+AH894*$F893</f>
        <v>0</v>
      </c>
      <c r="AI893" s="649">
        <f t="shared" ref="AI893" si="15765">+AI894*$F893</f>
        <v>0</v>
      </c>
      <c r="AJ893" s="649">
        <f t="shared" ref="AJ893" si="15766">+AJ894*$F893</f>
        <v>0</v>
      </c>
      <c r="AK893" s="649">
        <f t="shared" ref="AK893" si="15767">+AK894*$F893</f>
        <v>0</v>
      </c>
      <c r="AL893" s="649">
        <f t="shared" ref="AL893" si="15768">+AL894*$F893</f>
        <v>0</v>
      </c>
      <c r="AM893" s="649">
        <f t="shared" ref="AM893" si="15769">+AM894*$F893</f>
        <v>0</v>
      </c>
      <c r="AN893" s="649">
        <f t="shared" ref="AN893" si="15770">+AN894*$F893</f>
        <v>0</v>
      </c>
      <c r="AO893" s="649">
        <f t="shared" ref="AO893" si="15771">+AO894*$F893</f>
        <v>0</v>
      </c>
      <c r="AP893" s="649">
        <f t="shared" ref="AP893" si="15772">+AP894*$F893</f>
        <v>0</v>
      </c>
      <c r="AQ893" s="649">
        <f t="shared" ref="AQ893" si="15773">+AQ894*$F893</f>
        <v>0</v>
      </c>
      <c r="AR893" s="649">
        <f t="shared" ref="AR893" si="15774">+AR894*$F893</f>
        <v>0</v>
      </c>
      <c r="AS893" s="649">
        <f t="shared" ref="AS893" si="15775">+AS894*$F893</f>
        <v>0</v>
      </c>
      <c r="AT893" s="649">
        <f t="shared" ref="AT893" si="15776">+AT894*$F893</f>
        <v>0</v>
      </c>
      <c r="AU893" s="613">
        <f t="shared" si="15307"/>
        <v>142021.38174122132</v>
      </c>
      <c r="AV893" s="645">
        <f t="shared" si="15266"/>
        <v>0</v>
      </c>
      <c r="AW893" s="656">
        <f t="shared" si="15267"/>
        <v>0</v>
      </c>
      <c r="AX893" s="591"/>
    </row>
    <row r="894" spans="1:50" s="314" customFormat="1" hidden="1" outlineLevel="1">
      <c r="A894" s="642"/>
      <c r="B894" s="636"/>
      <c r="C894" s="636"/>
      <c r="D894" s="651"/>
      <c r="E894" s="653"/>
      <c r="F894" s="640"/>
      <c r="G894" s="640">
        <f t="shared" si="15308"/>
        <v>1</v>
      </c>
      <c r="H894" s="658">
        <v>0</v>
      </c>
      <c r="I894" s="658">
        <v>0</v>
      </c>
      <c r="J894" s="658">
        <v>0</v>
      </c>
      <c r="K894" s="658">
        <v>0</v>
      </c>
      <c r="L894" s="658">
        <v>0</v>
      </c>
      <c r="M894" s="658">
        <v>0</v>
      </c>
      <c r="N894" s="658">
        <v>0</v>
      </c>
      <c r="O894" s="658">
        <v>0</v>
      </c>
      <c r="P894" s="658">
        <v>0</v>
      </c>
      <c r="Q894" s="658">
        <v>0</v>
      </c>
      <c r="R894" s="658">
        <v>0</v>
      </c>
      <c r="S894" s="658">
        <v>0</v>
      </c>
      <c r="T894" s="658">
        <v>0</v>
      </c>
      <c r="U894" s="658">
        <v>0</v>
      </c>
      <c r="V894" s="658">
        <v>0</v>
      </c>
      <c r="W894" s="658">
        <v>0</v>
      </c>
      <c r="X894" s="658">
        <v>0</v>
      </c>
      <c r="Y894" s="658">
        <v>0</v>
      </c>
      <c r="Z894" s="658">
        <v>0</v>
      </c>
      <c r="AA894" s="658">
        <v>0.09</v>
      </c>
      <c r="AB894" s="658">
        <v>0.69000000000000006</v>
      </c>
      <c r="AC894" s="658">
        <v>0.21999999999999997</v>
      </c>
      <c r="AD894" s="658">
        <v>0</v>
      </c>
      <c r="AE894" s="658">
        <v>0</v>
      </c>
      <c r="AF894" s="658">
        <v>0</v>
      </c>
      <c r="AG894" s="658">
        <v>0</v>
      </c>
      <c r="AH894" s="658">
        <v>0</v>
      </c>
      <c r="AI894" s="658">
        <v>0</v>
      </c>
      <c r="AJ894" s="658">
        <v>0</v>
      </c>
      <c r="AK894" s="658">
        <v>0</v>
      </c>
      <c r="AL894" s="658">
        <v>0</v>
      </c>
      <c r="AM894" s="658">
        <v>0</v>
      </c>
      <c r="AN894" s="658">
        <v>0</v>
      </c>
      <c r="AO894" s="658">
        <v>0</v>
      </c>
      <c r="AP894" s="658">
        <v>0</v>
      </c>
      <c r="AQ894" s="658">
        <v>0</v>
      </c>
      <c r="AR894" s="658">
        <v>0</v>
      </c>
      <c r="AS894" s="658">
        <v>0</v>
      </c>
      <c r="AT894" s="658">
        <v>0</v>
      </c>
      <c r="AU894" s="613">
        <f t="shared" si="15307"/>
        <v>1</v>
      </c>
      <c r="AV894" s="645">
        <f t="shared" si="15266"/>
        <v>1</v>
      </c>
      <c r="AW894" s="656" t="e">
        <f t="shared" si="15267"/>
        <v>#DIV/0!</v>
      </c>
      <c r="AX894" s="661"/>
    </row>
    <row r="895" spans="1:50" hidden="1" outlineLevel="1">
      <c r="A895" s="590"/>
      <c r="B895" s="629" t="s">
        <v>278</v>
      </c>
      <c r="C895" s="629" t="s">
        <v>1053</v>
      </c>
      <c r="D895" s="630" t="s">
        <v>1054</v>
      </c>
      <c r="E895" s="631"/>
      <c r="F895" s="632">
        <f>+F896</f>
        <v>1870330.6501918302</v>
      </c>
      <c r="G895" s="632">
        <f t="shared" si="15308"/>
        <v>1870330.65019183</v>
      </c>
      <c r="H895" s="632">
        <f t="shared" ref="H895:AT895" si="15777">+H896</f>
        <v>0</v>
      </c>
      <c r="I895" s="632">
        <f t="shared" si="15777"/>
        <v>0</v>
      </c>
      <c r="J895" s="632">
        <f t="shared" si="15777"/>
        <v>0</v>
      </c>
      <c r="K895" s="632">
        <f t="shared" si="15777"/>
        <v>0</v>
      </c>
      <c r="L895" s="632">
        <f t="shared" si="15777"/>
        <v>0</v>
      </c>
      <c r="M895" s="632">
        <f t="shared" si="15777"/>
        <v>0</v>
      </c>
      <c r="N895" s="632">
        <f t="shared" si="15777"/>
        <v>0</v>
      </c>
      <c r="O895" s="632">
        <f t="shared" si="15777"/>
        <v>0</v>
      </c>
      <c r="P895" s="632">
        <f t="shared" si="15777"/>
        <v>0</v>
      </c>
      <c r="Q895" s="632">
        <f t="shared" si="15777"/>
        <v>0</v>
      </c>
      <c r="R895" s="632">
        <f t="shared" si="15777"/>
        <v>579802.5015594674</v>
      </c>
      <c r="S895" s="632">
        <f t="shared" si="15777"/>
        <v>1290528.1486323627</v>
      </c>
      <c r="T895" s="632">
        <f t="shared" si="15777"/>
        <v>0</v>
      </c>
      <c r="U895" s="632">
        <f t="shared" si="15777"/>
        <v>0</v>
      </c>
      <c r="V895" s="632">
        <f t="shared" si="15777"/>
        <v>0</v>
      </c>
      <c r="W895" s="632">
        <f t="shared" si="15777"/>
        <v>0</v>
      </c>
      <c r="X895" s="632">
        <f t="shared" si="15777"/>
        <v>0</v>
      </c>
      <c r="Y895" s="632">
        <f t="shared" si="15777"/>
        <v>0</v>
      </c>
      <c r="Z895" s="632">
        <f t="shared" si="15777"/>
        <v>0</v>
      </c>
      <c r="AA895" s="632">
        <f t="shared" si="15777"/>
        <v>0</v>
      </c>
      <c r="AB895" s="632">
        <f t="shared" si="15777"/>
        <v>0</v>
      </c>
      <c r="AC895" s="632">
        <f t="shared" si="15777"/>
        <v>0</v>
      </c>
      <c r="AD895" s="632">
        <f t="shared" si="15777"/>
        <v>0</v>
      </c>
      <c r="AE895" s="632">
        <f t="shared" si="15777"/>
        <v>0</v>
      </c>
      <c r="AF895" s="632">
        <f t="shared" si="15777"/>
        <v>0</v>
      </c>
      <c r="AG895" s="632">
        <f t="shared" si="15777"/>
        <v>0</v>
      </c>
      <c r="AH895" s="632">
        <f t="shared" si="15777"/>
        <v>0</v>
      </c>
      <c r="AI895" s="632">
        <f t="shared" si="15777"/>
        <v>0</v>
      </c>
      <c r="AJ895" s="632">
        <f t="shared" si="15777"/>
        <v>0</v>
      </c>
      <c r="AK895" s="632">
        <f t="shared" si="15777"/>
        <v>0</v>
      </c>
      <c r="AL895" s="632">
        <f t="shared" si="15777"/>
        <v>0</v>
      </c>
      <c r="AM895" s="632">
        <f t="shared" si="15777"/>
        <v>0</v>
      </c>
      <c r="AN895" s="632">
        <f t="shared" si="15777"/>
        <v>0</v>
      </c>
      <c r="AO895" s="632">
        <f t="shared" si="15777"/>
        <v>0</v>
      </c>
      <c r="AP895" s="632">
        <f t="shared" si="15777"/>
        <v>0</v>
      </c>
      <c r="AQ895" s="632">
        <f t="shared" si="15777"/>
        <v>0</v>
      </c>
      <c r="AR895" s="632">
        <f t="shared" si="15777"/>
        <v>0</v>
      </c>
      <c r="AS895" s="632">
        <f t="shared" si="15777"/>
        <v>0</v>
      </c>
      <c r="AT895" s="632">
        <f t="shared" si="15777"/>
        <v>0</v>
      </c>
      <c r="AU895" s="613">
        <f t="shared" si="15307"/>
        <v>1870330.65019183</v>
      </c>
      <c r="AV895" s="645">
        <f t="shared" si="15266"/>
        <v>0</v>
      </c>
      <c r="AW895" s="656">
        <f t="shared" si="15267"/>
        <v>0</v>
      </c>
      <c r="AX895" s="591"/>
    </row>
    <row r="896" spans="1:50" hidden="1" outlineLevel="1">
      <c r="A896" s="590"/>
      <c r="B896" s="646" t="s">
        <v>305</v>
      </c>
      <c r="C896" s="646" t="s">
        <v>1055</v>
      </c>
      <c r="D896" s="647" t="s">
        <v>1056</v>
      </c>
      <c r="E896" s="649"/>
      <c r="F896" s="650">
        <v>1870330.6501918302</v>
      </c>
      <c r="G896" s="650">
        <f t="shared" si="15308"/>
        <v>1870330.65019183</v>
      </c>
      <c r="H896" s="649">
        <f t="shared" ref="H896" si="15778">+H897*$F896</f>
        <v>0</v>
      </c>
      <c r="I896" s="649">
        <f t="shared" ref="I896" si="15779">+I897*$F896</f>
        <v>0</v>
      </c>
      <c r="J896" s="649">
        <f t="shared" ref="J896" si="15780">+J897*$F896</f>
        <v>0</v>
      </c>
      <c r="K896" s="649">
        <f t="shared" ref="K896" si="15781">+K897*$F896</f>
        <v>0</v>
      </c>
      <c r="L896" s="649">
        <f t="shared" ref="L896" si="15782">+L897*$F896</f>
        <v>0</v>
      </c>
      <c r="M896" s="649">
        <f t="shared" ref="M896" si="15783">+M897*$F896</f>
        <v>0</v>
      </c>
      <c r="N896" s="649">
        <f t="shared" ref="N896" si="15784">+N897*$F896</f>
        <v>0</v>
      </c>
      <c r="O896" s="649">
        <f t="shared" ref="O896" si="15785">+O897*$F896</f>
        <v>0</v>
      </c>
      <c r="P896" s="649">
        <f t="shared" ref="P896" si="15786">+P897*$F896</f>
        <v>0</v>
      </c>
      <c r="Q896" s="649">
        <f t="shared" ref="Q896" si="15787">+Q897*$F896</f>
        <v>0</v>
      </c>
      <c r="R896" s="649">
        <f t="shared" ref="R896" si="15788">+R897*$F896</f>
        <v>579802.5015594674</v>
      </c>
      <c r="S896" s="649">
        <f t="shared" ref="S896" si="15789">+S897*$F896</f>
        <v>1290528.1486323627</v>
      </c>
      <c r="T896" s="649">
        <f t="shared" ref="T896" si="15790">+T897*$F896</f>
        <v>0</v>
      </c>
      <c r="U896" s="649">
        <f t="shared" ref="U896" si="15791">+U897*$F896</f>
        <v>0</v>
      </c>
      <c r="V896" s="649">
        <f t="shared" ref="V896" si="15792">+V897*$F896</f>
        <v>0</v>
      </c>
      <c r="W896" s="649">
        <f t="shared" ref="W896" si="15793">+W897*$F896</f>
        <v>0</v>
      </c>
      <c r="X896" s="649">
        <f t="shared" ref="X896" si="15794">+X897*$F896</f>
        <v>0</v>
      </c>
      <c r="Y896" s="649">
        <f t="shared" ref="Y896" si="15795">+Y897*$F896</f>
        <v>0</v>
      </c>
      <c r="Z896" s="649">
        <f t="shared" ref="Z896" si="15796">+Z897*$F896</f>
        <v>0</v>
      </c>
      <c r="AA896" s="649">
        <f t="shared" ref="AA896" si="15797">+AA897*$F896</f>
        <v>0</v>
      </c>
      <c r="AB896" s="649">
        <f t="shared" ref="AB896" si="15798">+AB897*$F896</f>
        <v>0</v>
      </c>
      <c r="AC896" s="649">
        <f t="shared" ref="AC896" si="15799">+AC897*$F896</f>
        <v>0</v>
      </c>
      <c r="AD896" s="649">
        <f t="shared" ref="AD896" si="15800">+AD897*$F896</f>
        <v>0</v>
      </c>
      <c r="AE896" s="649">
        <f t="shared" ref="AE896" si="15801">+AE897*$F896</f>
        <v>0</v>
      </c>
      <c r="AF896" s="649">
        <f t="shared" ref="AF896" si="15802">+AF897*$F896</f>
        <v>0</v>
      </c>
      <c r="AG896" s="649">
        <f t="shared" ref="AG896" si="15803">+AG897*$F896</f>
        <v>0</v>
      </c>
      <c r="AH896" s="649">
        <f t="shared" ref="AH896" si="15804">+AH897*$F896</f>
        <v>0</v>
      </c>
      <c r="AI896" s="649">
        <f t="shared" ref="AI896" si="15805">+AI897*$F896</f>
        <v>0</v>
      </c>
      <c r="AJ896" s="649">
        <f t="shared" ref="AJ896" si="15806">+AJ897*$F896</f>
        <v>0</v>
      </c>
      <c r="AK896" s="649">
        <f t="shared" ref="AK896" si="15807">+AK897*$F896</f>
        <v>0</v>
      </c>
      <c r="AL896" s="649">
        <f t="shared" ref="AL896" si="15808">+AL897*$F896</f>
        <v>0</v>
      </c>
      <c r="AM896" s="649">
        <f t="shared" ref="AM896" si="15809">+AM897*$F896</f>
        <v>0</v>
      </c>
      <c r="AN896" s="649">
        <f t="shared" ref="AN896" si="15810">+AN897*$F896</f>
        <v>0</v>
      </c>
      <c r="AO896" s="649">
        <f t="shared" ref="AO896" si="15811">+AO897*$F896</f>
        <v>0</v>
      </c>
      <c r="AP896" s="649">
        <f t="shared" ref="AP896" si="15812">+AP897*$F896</f>
        <v>0</v>
      </c>
      <c r="AQ896" s="649">
        <f t="shared" ref="AQ896" si="15813">+AQ897*$F896</f>
        <v>0</v>
      </c>
      <c r="AR896" s="649">
        <f t="shared" ref="AR896" si="15814">+AR897*$F896</f>
        <v>0</v>
      </c>
      <c r="AS896" s="649">
        <f t="shared" ref="AS896" si="15815">+AS897*$F896</f>
        <v>0</v>
      </c>
      <c r="AT896" s="649">
        <f t="shared" ref="AT896" si="15816">+AT897*$F896</f>
        <v>0</v>
      </c>
      <c r="AU896" s="613">
        <f t="shared" si="15307"/>
        <v>1870330.65019183</v>
      </c>
      <c r="AV896" s="645">
        <f t="shared" si="15266"/>
        <v>0</v>
      </c>
      <c r="AW896" s="656">
        <f t="shared" si="15267"/>
        <v>0</v>
      </c>
      <c r="AX896" s="591"/>
    </row>
    <row r="897" spans="1:50" s="314" customFormat="1" hidden="1" outlineLevel="1">
      <c r="A897" s="642"/>
      <c r="B897" s="636"/>
      <c r="C897" s="636"/>
      <c r="D897" s="651"/>
      <c r="E897" s="653"/>
      <c r="F897" s="640"/>
      <c r="G897" s="640">
        <f t="shared" si="15308"/>
        <v>1</v>
      </c>
      <c r="H897" s="658">
        <v>0</v>
      </c>
      <c r="I897" s="658">
        <v>0</v>
      </c>
      <c r="J897" s="658">
        <v>0</v>
      </c>
      <c r="K897" s="658">
        <v>0</v>
      </c>
      <c r="L897" s="658">
        <v>0</v>
      </c>
      <c r="M897" s="658">
        <v>0</v>
      </c>
      <c r="N897" s="658">
        <v>0</v>
      </c>
      <c r="O897" s="658">
        <v>0</v>
      </c>
      <c r="P897" s="658">
        <v>0</v>
      </c>
      <c r="Q897" s="658">
        <v>0</v>
      </c>
      <c r="R897" s="658">
        <v>0.31</v>
      </c>
      <c r="S897" s="658">
        <v>0.69</v>
      </c>
      <c r="T897" s="658">
        <v>0</v>
      </c>
      <c r="U897" s="658">
        <v>0</v>
      </c>
      <c r="V897" s="658">
        <v>0</v>
      </c>
      <c r="W897" s="658">
        <v>0</v>
      </c>
      <c r="X897" s="658">
        <v>0</v>
      </c>
      <c r="Y897" s="658">
        <v>0</v>
      </c>
      <c r="Z897" s="658">
        <v>0</v>
      </c>
      <c r="AA897" s="658">
        <v>0</v>
      </c>
      <c r="AB897" s="658">
        <v>0</v>
      </c>
      <c r="AC897" s="658">
        <v>0</v>
      </c>
      <c r="AD897" s="658">
        <v>0</v>
      </c>
      <c r="AE897" s="658">
        <v>0</v>
      </c>
      <c r="AF897" s="658">
        <v>0</v>
      </c>
      <c r="AG897" s="658">
        <v>0</v>
      </c>
      <c r="AH897" s="658">
        <v>0</v>
      </c>
      <c r="AI897" s="658">
        <v>0</v>
      </c>
      <c r="AJ897" s="658">
        <v>0</v>
      </c>
      <c r="AK897" s="658">
        <v>0</v>
      </c>
      <c r="AL897" s="658">
        <v>0</v>
      </c>
      <c r="AM897" s="658">
        <v>0</v>
      </c>
      <c r="AN897" s="658">
        <v>0</v>
      </c>
      <c r="AO897" s="658">
        <v>0</v>
      </c>
      <c r="AP897" s="658">
        <v>0</v>
      </c>
      <c r="AQ897" s="658">
        <v>0</v>
      </c>
      <c r="AR897" s="658">
        <v>0</v>
      </c>
      <c r="AS897" s="658">
        <v>0</v>
      </c>
      <c r="AT897" s="658">
        <v>0</v>
      </c>
      <c r="AU897" s="613">
        <f t="shared" si="15307"/>
        <v>1</v>
      </c>
      <c r="AV897" s="645">
        <f t="shared" si="15266"/>
        <v>1</v>
      </c>
      <c r="AW897" s="656" t="e">
        <f t="shared" si="15267"/>
        <v>#DIV/0!</v>
      </c>
      <c r="AX897" s="661"/>
    </row>
    <row r="898" spans="1:50" s="302" customFormat="1" collapsed="1">
      <c r="A898" s="621"/>
      <c r="B898" s="622" t="s">
        <v>234</v>
      </c>
      <c r="C898" s="622" t="s">
        <v>1057</v>
      </c>
      <c r="D898" s="623" t="s">
        <v>1058</v>
      </c>
      <c r="E898" s="624"/>
      <c r="F898" s="625">
        <f>++F904+F917+F918+F925+F962+F899</f>
        <v>10664719.980384974</v>
      </c>
      <c r="G898" s="625">
        <f t="shared" si="15308"/>
        <v>10664719.980384972</v>
      </c>
      <c r="H898" s="625">
        <f t="shared" ref="H898:AT898" si="15817">++H904+H917+H918+H925+H962+H899</f>
        <v>0</v>
      </c>
      <c r="I898" s="625">
        <f t="shared" si="15817"/>
        <v>0</v>
      </c>
      <c r="J898" s="625">
        <f t="shared" si="15817"/>
        <v>0</v>
      </c>
      <c r="K898" s="625">
        <f t="shared" si="15817"/>
        <v>0</v>
      </c>
      <c r="L898" s="625">
        <f t="shared" si="15817"/>
        <v>0</v>
      </c>
      <c r="M898" s="625">
        <f t="shared" si="15817"/>
        <v>0</v>
      </c>
      <c r="N898" s="625">
        <f t="shared" si="15817"/>
        <v>0</v>
      </c>
      <c r="O898" s="625">
        <f t="shared" si="15817"/>
        <v>0</v>
      </c>
      <c r="P898" s="625">
        <f t="shared" si="15817"/>
        <v>169639.96187627988</v>
      </c>
      <c r="Q898" s="625">
        <f t="shared" si="15817"/>
        <v>598722.25085515867</v>
      </c>
      <c r="R898" s="625">
        <f t="shared" si="15817"/>
        <v>2025700.5025809847</v>
      </c>
      <c r="S898" s="625">
        <f t="shared" si="15817"/>
        <v>2447130.3348715184</v>
      </c>
      <c r="T898" s="625">
        <f t="shared" si="15817"/>
        <v>807968.48106583755</v>
      </c>
      <c r="U898" s="625">
        <f t="shared" si="15817"/>
        <v>830859.42936015606</v>
      </c>
      <c r="V898" s="625">
        <f t="shared" si="15817"/>
        <v>795419.92763389368</v>
      </c>
      <c r="W898" s="625">
        <f t="shared" si="15817"/>
        <v>803295.37246195192</v>
      </c>
      <c r="X898" s="625">
        <f t="shared" si="15817"/>
        <v>827406.55868340307</v>
      </c>
      <c r="Y898" s="625">
        <f t="shared" si="15817"/>
        <v>597735.2846744454</v>
      </c>
      <c r="Z898" s="625">
        <f t="shared" si="15817"/>
        <v>557236.30378464679</v>
      </c>
      <c r="AA898" s="625">
        <f t="shared" si="15817"/>
        <v>203605.57253669787</v>
      </c>
      <c r="AB898" s="625">
        <f t="shared" si="15817"/>
        <v>0</v>
      </c>
      <c r="AC898" s="625">
        <f t="shared" si="15817"/>
        <v>0</v>
      </c>
      <c r="AD898" s="625">
        <f t="shared" si="15817"/>
        <v>0</v>
      </c>
      <c r="AE898" s="625">
        <f t="shared" si="15817"/>
        <v>0</v>
      </c>
      <c r="AF898" s="625">
        <f t="shared" si="15817"/>
        <v>0</v>
      </c>
      <c r="AG898" s="625">
        <f t="shared" si="15817"/>
        <v>0</v>
      </c>
      <c r="AH898" s="625">
        <f t="shared" si="15817"/>
        <v>0</v>
      </c>
      <c r="AI898" s="625">
        <f t="shared" si="15817"/>
        <v>0</v>
      </c>
      <c r="AJ898" s="625">
        <f t="shared" si="15817"/>
        <v>0</v>
      </c>
      <c r="AK898" s="625">
        <f t="shared" si="15817"/>
        <v>0</v>
      </c>
      <c r="AL898" s="625">
        <f t="shared" si="15817"/>
        <v>0</v>
      </c>
      <c r="AM898" s="625">
        <f t="shared" si="15817"/>
        <v>0</v>
      </c>
      <c r="AN898" s="625">
        <f t="shared" si="15817"/>
        <v>0</v>
      </c>
      <c r="AO898" s="625">
        <f t="shared" si="15817"/>
        <v>0</v>
      </c>
      <c r="AP898" s="625">
        <f t="shared" si="15817"/>
        <v>0</v>
      </c>
      <c r="AQ898" s="625">
        <f t="shared" si="15817"/>
        <v>0</v>
      </c>
      <c r="AR898" s="625">
        <f t="shared" si="15817"/>
        <v>0</v>
      </c>
      <c r="AS898" s="625">
        <f t="shared" si="15817"/>
        <v>0</v>
      </c>
      <c r="AT898" s="625">
        <f t="shared" si="15817"/>
        <v>0</v>
      </c>
      <c r="AU898" s="613">
        <f t="shared" si="15307"/>
        <v>10664719.980384972</v>
      </c>
      <c r="AV898" s="645">
        <f t="shared" si="15266"/>
        <v>0</v>
      </c>
      <c r="AW898" s="656">
        <f t="shared" si="15267"/>
        <v>0</v>
      </c>
      <c r="AX898" s="626"/>
    </row>
    <row r="899" spans="1:50" hidden="1" outlineLevel="1">
      <c r="A899" s="590"/>
      <c r="B899" s="629" t="s">
        <v>278</v>
      </c>
      <c r="C899" s="629" t="s">
        <v>1059</v>
      </c>
      <c r="D899" s="630" t="s">
        <v>1060</v>
      </c>
      <c r="E899" s="631"/>
      <c r="F899" s="632">
        <f>+F900+F902</f>
        <v>737916.06804648717</v>
      </c>
      <c r="G899" s="632">
        <f t="shared" si="15308"/>
        <v>737916.06804648717</v>
      </c>
      <c r="H899" s="632">
        <f t="shared" ref="H899:AT899" si="15818">+H900+H902</f>
        <v>0</v>
      </c>
      <c r="I899" s="632">
        <f t="shared" si="15818"/>
        <v>0</v>
      </c>
      <c r="J899" s="632">
        <f t="shared" si="15818"/>
        <v>0</v>
      </c>
      <c r="K899" s="632">
        <f t="shared" si="15818"/>
        <v>0</v>
      </c>
      <c r="L899" s="632">
        <f t="shared" si="15818"/>
        <v>0</v>
      </c>
      <c r="M899" s="632">
        <f t="shared" si="15818"/>
        <v>0</v>
      </c>
      <c r="N899" s="632">
        <f t="shared" si="15818"/>
        <v>0</v>
      </c>
      <c r="O899" s="632">
        <f t="shared" si="15818"/>
        <v>0</v>
      </c>
      <c r="P899" s="632">
        <f t="shared" si="15818"/>
        <v>0</v>
      </c>
      <c r="Q899" s="632">
        <f t="shared" si="15818"/>
        <v>33146.98617067244</v>
      </c>
      <c r="R899" s="632">
        <f t="shared" si="15818"/>
        <v>435186.18759634456</v>
      </c>
      <c r="S899" s="632">
        <f t="shared" si="15818"/>
        <v>269582.89427947014</v>
      </c>
      <c r="T899" s="632">
        <f t="shared" si="15818"/>
        <v>0</v>
      </c>
      <c r="U899" s="632">
        <f t="shared" si="15818"/>
        <v>0</v>
      </c>
      <c r="V899" s="632">
        <f t="shared" si="15818"/>
        <v>0</v>
      </c>
      <c r="W899" s="632">
        <f t="shared" si="15818"/>
        <v>0</v>
      </c>
      <c r="X899" s="632">
        <f t="shared" si="15818"/>
        <v>0</v>
      </c>
      <c r="Y899" s="632">
        <f t="shared" si="15818"/>
        <v>0</v>
      </c>
      <c r="Z899" s="632">
        <f t="shared" si="15818"/>
        <v>0</v>
      </c>
      <c r="AA899" s="632">
        <f t="shared" si="15818"/>
        <v>0</v>
      </c>
      <c r="AB899" s="632">
        <f t="shared" si="15818"/>
        <v>0</v>
      </c>
      <c r="AC899" s="632">
        <f t="shared" si="15818"/>
        <v>0</v>
      </c>
      <c r="AD899" s="632">
        <f t="shared" si="15818"/>
        <v>0</v>
      </c>
      <c r="AE899" s="632">
        <f t="shared" si="15818"/>
        <v>0</v>
      </c>
      <c r="AF899" s="632">
        <f t="shared" si="15818"/>
        <v>0</v>
      </c>
      <c r="AG899" s="632">
        <f t="shared" si="15818"/>
        <v>0</v>
      </c>
      <c r="AH899" s="632">
        <f t="shared" si="15818"/>
        <v>0</v>
      </c>
      <c r="AI899" s="632">
        <f t="shared" si="15818"/>
        <v>0</v>
      </c>
      <c r="AJ899" s="632">
        <f t="shared" si="15818"/>
        <v>0</v>
      </c>
      <c r="AK899" s="632">
        <f t="shared" si="15818"/>
        <v>0</v>
      </c>
      <c r="AL899" s="632">
        <f t="shared" si="15818"/>
        <v>0</v>
      </c>
      <c r="AM899" s="632">
        <f t="shared" si="15818"/>
        <v>0</v>
      </c>
      <c r="AN899" s="632">
        <f t="shared" si="15818"/>
        <v>0</v>
      </c>
      <c r="AO899" s="632">
        <f t="shared" si="15818"/>
        <v>0</v>
      </c>
      <c r="AP899" s="632">
        <f t="shared" si="15818"/>
        <v>0</v>
      </c>
      <c r="AQ899" s="632">
        <f t="shared" si="15818"/>
        <v>0</v>
      </c>
      <c r="AR899" s="632">
        <f t="shared" si="15818"/>
        <v>0</v>
      </c>
      <c r="AS899" s="632">
        <f t="shared" si="15818"/>
        <v>0</v>
      </c>
      <c r="AT899" s="632">
        <f t="shared" si="15818"/>
        <v>0</v>
      </c>
      <c r="AU899" s="613">
        <f t="shared" si="15307"/>
        <v>737916.06804648717</v>
      </c>
      <c r="AV899" s="645">
        <f t="shared" si="15266"/>
        <v>0</v>
      </c>
      <c r="AW899" s="656">
        <f t="shared" si="15267"/>
        <v>0</v>
      </c>
      <c r="AX899" s="591"/>
    </row>
    <row r="900" spans="1:50" hidden="1" outlineLevel="1">
      <c r="A900" s="590"/>
      <c r="B900" s="646" t="s">
        <v>305</v>
      </c>
      <c r="C900" s="646" t="s">
        <v>1061</v>
      </c>
      <c r="D900" s="647" t="s">
        <v>1062</v>
      </c>
      <c r="E900" s="649"/>
      <c r="F900" s="650">
        <v>368299.84634080488</v>
      </c>
      <c r="G900" s="650">
        <f t="shared" si="15308"/>
        <v>368299.84634080494</v>
      </c>
      <c r="H900" s="649">
        <f t="shared" ref="H900" si="15819">+H901*$F900</f>
        <v>0</v>
      </c>
      <c r="I900" s="649">
        <f t="shared" ref="I900" si="15820">+I901*$F900</f>
        <v>0</v>
      </c>
      <c r="J900" s="649">
        <f t="shared" ref="J900" si="15821">+J901*$F900</f>
        <v>0</v>
      </c>
      <c r="K900" s="649">
        <f t="shared" ref="K900" si="15822">+K901*$F900</f>
        <v>0</v>
      </c>
      <c r="L900" s="649">
        <f t="shared" ref="L900" si="15823">+L901*$F900</f>
        <v>0</v>
      </c>
      <c r="M900" s="649">
        <f t="shared" ref="M900" si="15824">+M901*$F900</f>
        <v>0</v>
      </c>
      <c r="N900" s="649">
        <f t="shared" ref="N900" si="15825">+N901*$F900</f>
        <v>0</v>
      </c>
      <c r="O900" s="649">
        <f t="shared" ref="O900" si="15826">+O901*$F900</f>
        <v>0</v>
      </c>
      <c r="P900" s="649">
        <f t="shared" ref="P900" si="15827">+P901*$F900</f>
        <v>0</v>
      </c>
      <c r="Q900" s="649">
        <f t="shared" ref="Q900" si="15828">+Q901*$F900</f>
        <v>33146.98617067244</v>
      </c>
      <c r="R900" s="649">
        <f t="shared" ref="R900" si="15829">+R901*$F900</f>
        <v>268858.88782878756</v>
      </c>
      <c r="S900" s="649">
        <f t="shared" ref="S900" si="15830">+S901*$F900</f>
        <v>66293.972341344896</v>
      </c>
      <c r="T900" s="649">
        <f t="shared" ref="T900" si="15831">+T901*$F900</f>
        <v>0</v>
      </c>
      <c r="U900" s="649">
        <f t="shared" ref="U900" si="15832">+U901*$F900</f>
        <v>0</v>
      </c>
      <c r="V900" s="649">
        <f t="shared" ref="V900" si="15833">+V901*$F900</f>
        <v>0</v>
      </c>
      <c r="W900" s="649">
        <f t="shared" ref="W900" si="15834">+W901*$F900</f>
        <v>0</v>
      </c>
      <c r="X900" s="649">
        <f t="shared" ref="X900" si="15835">+X901*$F900</f>
        <v>0</v>
      </c>
      <c r="Y900" s="649">
        <f t="shared" ref="Y900" si="15836">+Y901*$F900</f>
        <v>0</v>
      </c>
      <c r="Z900" s="649">
        <f t="shared" ref="Z900" si="15837">+Z901*$F900</f>
        <v>0</v>
      </c>
      <c r="AA900" s="649">
        <f t="shared" ref="AA900" si="15838">+AA901*$F900</f>
        <v>0</v>
      </c>
      <c r="AB900" s="649">
        <f t="shared" ref="AB900" si="15839">+AB901*$F900</f>
        <v>0</v>
      </c>
      <c r="AC900" s="649">
        <f t="shared" ref="AC900" si="15840">+AC901*$F900</f>
        <v>0</v>
      </c>
      <c r="AD900" s="649">
        <f t="shared" ref="AD900" si="15841">+AD901*$F900</f>
        <v>0</v>
      </c>
      <c r="AE900" s="649">
        <f t="shared" ref="AE900" si="15842">+AE901*$F900</f>
        <v>0</v>
      </c>
      <c r="AF900" s="649">
        <f t="shared" ref="AF900" si="15843">+AF901*$F900</f>
        <v>0</v>
      </c>
      <c r="AG900" s="649">
        <f t="shared" ref="AG900" si="15844">+AG901*$F900</f>
        <v>0</v>
      </c>
      <c r="AH900" s="649">
        <f t="shared" ref="AH900" si="15845">+AH901*$F900</f>
        <v>0</v>
      </c>
      <c r="AI900" s="649">
        <f t="shared" ref="AI900" si="15846">+AI901*$F900</f>
        <v>0</v>
      </c>
      <c r="AJ900" s="649">
        <f t="shared" ref="AJ900" si="15847">+AJ901*$F900</f>
        <v>0</v>
      </c>
      <c r="AK900" s="649">
        <f t="shared" ref="AK900" si="15848">+AK901*$F900</f>
        <v>0</v>
      </c>
      <c r="AL900" s="649">
        <f t="shared" ref="AL900" si="15849">+AL901*$F900</f>
        <v>0</v>
      </c>
      <c r="AM900" s="649">
        <f t="shared" ref="AM900" si="15850">+AM901*$F900</f>
        <v>0</v>
      </c>
      <c r="AN900" s="649">
        <f t="shared" ref="AN900" si="15851">+AN901*$F900</f>
        <v>0</v>
      </c>
      <c r="AO900" s="649">
        <f t="shared" ref="AO900" si="15852">+AO901*$F900</f>
        <v>0</v>
      </c>
      <c r="AP900" s="649">
        <f t="shared" ref="AP900" si="15853">+AP901*$F900</f>
        <v>0</v>
      </c>
      <c r="AQ900" s="649">
        <f t="shared" ref="AQ900" si="15854">+AQ901*$F900</f>
        <v>0</v>
      </c>
      <c r="AR900" s="649">
        <f t="shared" ref="AR900" si="15855">+AR901*$F900</f>
        <v>0</v>
      </c>
      <c r="AS900" s="649">
        <f t="shared" ref="AS900" si="15856">+AS901*$F900</f>
        <v>0</v>
      </c>
      <c r="AT900" s="649">
        <f t="shared" ref="AT900" si="15857">+AT901*$F900</f>
        <v>0</v>
      </c>
      <c r="AU900" s="613">
        <f t="shared" si="15307"/>
        <v>368299.84634080494</v>
      </c>
      <c r="AV900" s="645">
        <f t="shared" si="15266"/>
        <v>0</v>
      </c>
      <c r="AW900" s="656">
        <f t="shared" si="15267"/>
        <v>0</v>
      </c>
      <c r="AX900" s="591"/>
    </row>
    <row r="901" spans="1:50" s="314" customFormat="1" hidden="1" outlineLevel="1">
      <c r="A901" s="642"/>
      <c r="B901" s="636"/>
      <c r="C901" s="636"/>
      <c r="D901" s="651"/>
      <c r="E901" s="653"/>
      <c r="F901" s="659"/>
      <c r="G901" s="640">
        <f t="shared" si="15308"/>
        <v>1</v>
      </c>
      <c r="H901" s="658">
        <v>0</v>
      </c>
      <c r="I901" s="658">
        <v>0</v>
      </c>
      <c r="J901" s="658">
        <v>0</v>
      </c>
      <c r="K901" s="658">
        <v>0</v>
      </c>
      <c r="L901" s="658">
        <v>0</v>
      </c>
      <c r="M901" s="658">
        <v>0</v>
      </c>
      <c r="N901" s="658">
        <v>0</v>
      </c>
      <c r="O901" s="658">
        <v>0</v>
      </c>
      <c r="P901" s="658">
        <v>0</v>
      </c>
      <c r="Q901" s="658">
        <v>0.09</v>
      </c>
      <c r="R901" s="658">
        <v>0.73</v>
      </c>
      <c r="S901" s="658">
        <v>0.18000000000000005</v>
      </c>
      <c r="T901" s="658">
        <v>0</v>
      </c>
      <c r="U901" s="658">
        <v>0</v>
      </c>
      <c r="V901" s="658">
        <v>0</v>
      </c>
      <c r="W901" s="658">
        <v>0</v>
      </c>
      <c r="X901" s="658">
        <v>0</v>
      </c>
      <c r="Y901" s="658">
        <v>0</v>
      </c>
      <c r="Z901" s="658">
        <v>0</v>
      </c>
      <c r="AA901" s="658">
        <v>0</v>
      </c>
      <c r="AB901" s="658">
        <v>0</v>
      </c>
      <c r="AC901" s="658">
        <v>0</v>
      </c>
      <c r="AD901" s="658">
        <v>0</v>
      </c>
      <c r="AE901" s="658">
        <v>0</v>
      </c>
      <c r="AF901" s="658">
        <v>0</v>
      </c>
      <c r="AG901" s="658">
        <v>0</v>
      </c>
      <c r="AH901" s="658">
        <v>0</v>
      </c>
      <c r="AI901" s="658">
        <v>0</v>
      </c>
      <c r="AJ901" s="658">
        <v>0</v>
      </c>
      <c r="AK901" s="658">
        <v>0</v>
      </c>
      <c r="AL901" s="658">
        <v>0</v>
      </c>
      <c r="AM901" s="658">
        <v>0</v>
      </c>
      <c r="AN901" s="658">
        <v>0</v>
      </c>
      <c r="AO901" s="658">
        <v>0</v>
      </c>
      <c r="AP901" s="658">
        <v>0</v>
      </c>
      <c r="AQ901" s="658">
        <v>0</v>
      </c>
      <c r="AR901" s="658">
        <v>0</v>
      </c>
      <c r="AS901" s="658">
        <v>0</v>
      </c>
      <c r="AT901" s="658">
        <v>0</v>
      </c>
      <c r="AU901" s="613">
        <f t="shared" si="15307"/>
        <v>1</v>
      </c>
      <c r="AV901" s="645">
        <f t="shared" si="15266"/>
        <v>1</v>
      </c>
      <c r="AW901" s="656" t="e">
        <f t="shared" si="15267"/>
        <v>#DIV/0!</v>
      </c>
      <c r="AX901" s="661"/>
    </row>
    <row r="902" spans="1:50" hidden="1" outlineLevel="1">
      <c r="A902" s="590"/>
      <c r="B902" s="646" t="s">
        <v>305</v>
      </c>
      <c r="C902" s="646" t="s">
        <v>1063</v>
      </c>
      <c r="D902" s="647" t="s">
        <v>1064</v>
      </c>
      <c r="E902" s="649"/>
      <c r="F902" s="650">
        <v>369616.22170568223</v>
      </c>
      <c r="G902" s="650">
        <f t="shared" si="15308"/>
        <v>369616.22170568223</v>
      </c>
      <c r="H902" s="649">
        <f t="shared" ref="H902" si="15858">+H903*$F902</f>
        <v>0</v>
      </c>
      <c r="I902" s="649">
        <f t="shared" ref="I902" si="15859">+I903*$F902</f>
        <v>0</v>
      </c>
      <c r="J902" s="649">
        <f t="shared" ref="J902" si="15860">+J903*$F902</f>
        <v>0</v>
      </c>
      <c r="K902" s="649">
        <f t="shared" ref="K902" si="15861">+K903*$F902</f>
        <v>0</v>
      </c>
      <c r="L902" s="649">
        <f t="shared" ref="L902" si="15862">+L903*$F902</f>
        <v>0</v>
      </c>
      <c r="M902" s="649">
        <f t="shared" ref="M902" si="15863">+M903*$F902</f>
        <v>0</v>
      </c>
      <c r="N902" s="649">
        <f t="shared" ref="N902" si="15864">+N903*$F902</f>
        <v>0</v>
      </c>
      <c r="O902" s="649">
        <f t="shared" ref="O902" si="15865">+O903*$F902</f>
        <v>0</v>
      </c>
      <c r="P902" s="649">
        <f t="shared" ref="P902" si="15866">+P903*$F902</f>
        <v>0</v>
      </c>
      <c r="Q902" s="649">
        <f t="shared" ref="Q902" si="15867">+Q903*$F902</f>
        <v>0</v>
      </c>
      <c r="R902" s="649">
        <f t="shared" ref="R902" si="15868">+R903*$F902</f>
        <v>166327.29976755701</v>
      </c>
      <c r="S902" s="649">
        <f t="shared" ref="S902" si="15869">+S903*$F902</f>
        <v>203288.92193812525</v>
      </c>
      <c r="T902" s="649">
        <f t="shared" ref="T902" si="15870">+T903*$F902</f>
        <v>0</v>
      </c>
      <c r="U902" s="649">
        <f t="shared" ref="U902" si="15871">+U903*$F902</f>
        <v>0</v>
      </c>
      <c r="V902" s="649">
        <f t="shared" ref="V902" si="15872">+V903*$F902</f>
        <v>0</v>
      </c>
      <c r="W902" s="649">
        <f t="shared" ref="W902" si="15873">+W903*$F902</f>
        <v>0</v>
      </c>
      <c r="X902" s="649">
        <f t="shared" ref="X902" si="15874">+X903*$F902</f>
        <v>0</v>
      </c>
      <c r="Y902" s="649">
        <f t="shared" ref="Y902" si="15875">+Y903*$F902</f>
        <v>0</v>
      </c>
      <c r="Z902" s="649">
        <f t="shared" ref="Z902" si="15876">+Z903*$F902</f>
        <v>0</v>
      </c>
      <c r="AA902" s="649">
        <f t="shared" ref="AA902" si="15877">+AA903*$F902</f>
        <v>0</v>
      </c>
      <c r="AB902" s="649">
        <f t="shared" ref="AB902" si="15878">+AB903*$F902</f>
        <v>0</v>
      </c>
      <c r="AC902" s="649">
        <f t="shared" ref="AC902" si="15879">+AC903*$F902</f>
        <v>0</v>
      </c>
      <c r="AD902" s="649">
        <f t="shared" ref="AD902" si="15880">+AD903*$F902</f>
        <v>0</v>
      </c>
      <c r="AE902" s="649">
        <f t="shared" ref="AE902" si="15881">+AE903*$F902</f>
        <v>0</v>
      </c>
      <c r="AF902" s="649">
        <f t="shared" ref="AF902" si="15882">+AF903*$F902</f>
        <v>0</v>
      </c>
      <c r="AG902" s="649">
        <f t="shared" ref="AG902" si="15883">+AG903*$F902</f>
        <v>0</v>
      </c>
      <c r="AH902" s="649">
        <f t="shared" ref="AH902" si="15884">+AH903*$F902</f>
        <v>0</v>
      </c>
      <c r="AI902" s="649">
        <f t="shared" ref="AI902" si="15885">+AI903*$F902</f>
        <v>0</v>
      </c>
      <c r="AJ902" s="649">
        <f t="shared" ref="AJ902" si="15886">+AJ903*$F902</f>
        <v>0</v>
      </c>
      <c r="AK902" s="649">
        <f t="shared" ref="AK902" si="15887">+AK903*$F902</f>
        <v>0</v>
      </c>
      <c r="AL902" s="649">
        <f t="shared" ref="AL902" si="15888">+AL903*$F902</f>
        <v>0</v>
      </c>
      <c r="AM902" s="649">
        <f t="shared" ref="AM902" si="15889">+AM903*$F902</f>
        <v>0</v>
      </c>
      <c r="AN902" s="649">
        <f t="shared" ref="AN902" si="15890">+AN903*$F902</f>
        <v>0</v>
      </c>
      <c r="AO902" s="649">
        <f t="shared" ref="AO902" si="15891">+AO903*$F902</f>
        <v>0</v>
      </c>
      <c r="AP902" s="649">
        <f t="shared" ref="AP902" si="15892">+AP903*$F902</f>
        <v>0</v>
      </c>
      <c r="AQ902" s="649">
        <f t="shared" ref="AQ902" si="15893">+AQ903*$F902</f>
        <v>0</v>
      </c>
      <c r="AR902" s="649">
        <f t="shared" ref="AR902" si="15894">+AR903*$F902</f>
        <v>0</v>
      </c>
      <c r="AS902" s="649">
        <f t="shared" ref="AS902" si="15895">+AS903*$F902</f>
        <v>0</v>
      </c>
      <c r="AT902" s="649">
        <f t="shared" ref="AT902" si="15896">+AT903*$F902</f>
        <v>0</v>
      </c>
      <c r="AU902" s="613">
        <f t="shared" si="15307"/>
        <v>369616.22170568223</v>
      </c>
      <c r="AV902" s="645">
        <f t="shared" si="15266"/>
        <v>0</v>
      </c>
      <c r="AW902" s="656">
        <f t="shared" si="15267"/>
        <v>0</v>
      </c>
      <c r="AX902" s="591"/>
    </row>
    <row r="903" spans="1:50" s="314" customFormat="1" hidden="1" outlineLevel="1">
      <c r="A903" s="642"/>
      <c r="B903" s="636"/>
      <c r="C903" s="636"/>
      <c r="D903" s="651"/>
      <c r="E903" s="653"/>
      <c r="F903" s="640"/>
      <c r="G903" s="640">
        <f t="shared" si="15308"/>
        <v>1</v>
      </c>
      <c r="H903" s="658">
        <v>0</v>
      </c>
      <c r="I903" s="658">
        <v>0</v>
      </c>
      <c r="J903" s="658">
        <v>0</v>
      </c>
      <c r="K903" s="658">
        <v>0</v>
      </c>
      <c r="L903" s="658">
        <v>0</v>
      </c>
      <c r="M903" s="658">
        <v>0</v>
      </c>
      <c r="N903" s="658">
        <v>0</v>
      </c>
      <c r="O903" s="658">
        <v>0</v>
      </c>
      <c r="P903" s="658">
        <v>0</v>
      </c>
      <c r="Q903" s="658">
        <v>0</v>
      </c>
      <c r="R903" s="658">
        <v>0.45</v>
      </c>
      <c r="S903" s="658">
        <v>0.55000000000000004</v>
      </c>
      <c r="T903" s="658">
        <v>0</v>
      </c>
      <c r="U903" s="658">
        <v>0</v>
      </c>
      <c r="V903" s="658">
        <v>0</v>
      </c>
      <c r="W903" s="658">
        <v>0</v>
      </c>
      <c r="X903" s="658">
        <v>0</v>
      </c>
      <c r="Y903" s="658">
        <v>0</v>
      </c>
      <c r="Z903" s="658">
        <v>0</v>
      </c>
      <c r="AA903" s="658">
        <v>0</v>
      </c>
      <c r="AB903" s="658">
        <v>0</v>
      </c>
      <c r="AC903" s="658">
        <v>0</v>
      </c>
      <c r="AD903" s="658">
        <v>0</v>
      </c>
      <c r="AE903" s="658">
        <v>0</v>
      </c>
      <c r="AF903" s="658">
        <v>0</v>
      </c>
      <c r="AG903" s="658">
        <v>0</v>
      </c>
      <c r="AH903" s="658">
        <v>0</v>
      </c>
      <c r="AI903" s="658">
        <v>0</v>
      </c>
      <c r="AJ903" s="658">
        <v>0</v>
      </c>
      <c r="AK903" s="658">
        <v>0</v>
      </c>
      <c r="AL903" s="658">
        <v>0</v>
      </c>
      <c r="AM903" s="658">
        <v>0</v>
      </c>
      <c r="AN903" s="658">
        <v>0</v>
      </c>
      <c r="AO903" s="658">
        <v>0</v>
      </c>
      <c r="AP903" s="658">
        <v>0</v>
      </c>
      <c r="AQ903" s="658">
        <v>0</v>
      </c>
      <c r="AR903" s="658">
        <v>0</v>
      </c>
      <c r="AS903" s="658">
        <v>0</v>
      </c>
      <c r="AT903" s="658">
        <v>0</v>
      </c>
      <c r="AU903" s="613">
        <f t="shared" si="15307"/>
        <v>1</v>
      </c>
      <c r="AV903" s="645">
        <f t="shared" si="15266"/>
        <v>1</v>
      </c>
      <c r="AW903" s="656" t="e">
        <f t="shared" si="15267"/>
        <v>#DIV/0!</v>
      </c>
      <c r="AX903" s="661"/>
    </row>
    <row r="904" spans="1:50" hidden="1" outlineLevel="1">
      <c r="A904" s="590"/>
      <c r="B904" s="629" t="s">
        <v>278</v>
      </c>
      <c r="C904" s="629" t="s">
        <v>1065</v>
      </c>
      <c r="D904" s="630" t="s">
        <v>1066</v>
      </c>
      <c r="E904" s="631"/>
      <c r="F904" s="632">
        <f>+F905+F907+F909+F911+F913+F915</f>
        <v>1179668.1451370507</v>
      </c>
      <c r="G904" s="632">
        <f t="shared" si="15308"/>
        <v>1179668.1451370509</v>
      </c>
      <c r="H904" s="632">
        <f t="shared" ref="H904:AT904" si="15897">+H905+H907+H909+H911+H913+H915</f>
        <v>0</v>
      </c>
      <c r="I904" s="632">
        <f t="shared" si="15897"/>
        <v>0</v>
      </c>
      <c r="J904" s="632">
        <f t="shared" si="15897"/>
        <v>0</v>
      </c>
      <c r="K904" s="632">
        <f t="shared" si="15897"/>
        <v>0</v>
      </c>
      <c r="L904" s="632">
        <f t="shared" si="15897"/>
        <v>0</v>
      </c>
      <c r="M904" s="632">
        <f t="shared" si="15897"/>
        <v>0</v>
      </c>
      <c r="N904" s="632">
        <f t="shared" si="15897"/>
        <v>0</v>
      </c>
      <c r="O904" s="632">
        <f t="shared" si="15897"/>
        <v>0</v>
      </c>
      <c r="P904" s="632">
        <f t="shared" si="15897"/>
        <v>0</v>
      </c>
      <c r="Q904" s="632">
        <f t="shared" si="15897"/>
        <v>173106.78292122908</v>
      </c>
      <c r="R904" s="632">
        <f t="shared" si="15897"/>
        <v>547973.57158688887</v>
      </c>
      <c r="S904" s="632">
        <f t="shared" si="15897"/>
        <v>404363.61068176536</v>
      </c>
      <c r="T904" s="632">
        <f t="shared" si="15897"/>
        <v>54224.179947167337</v>
      </c>
      <c r="U904" s="632">
        <f t="shared" si="15897"/>
        <v>0</v>
      </c>
      <c r="V904" s="632">
        <f t="shared" si="15897"/>
        <v>0</v>
      </c>
      <c r="W904" s="632">
        <f t="shared" si="15897"/>
        <v>0</v>
      </c>
      <c r="X904" s="632">
        <f t="shared" si="15897"/>
        <v>0</v>
      </c>
      <c r="Y904" s="632">
        <f t="shared" si="15897"/>
        <v>0</v>
      </c>
      <c r="Z904" s="632">
        <f t="shared" si="15897"/>
        <v>0</v>
      </c>
      <c r="AA904" s="632">
        <f t="shared" si="15897"/>
        <v>0</v>
      </c>
      <c r="AB904" s="632">
        <f t="shared" si="15897"/>
        <v>0</v>
      </c>
      <c r="AC904" s="632">
        <f t="shared" si="15897"/>
        <v>0</v>
      </c>
      <c r="AD904" s="632">
        <f t="shared" si="15897"/>
        <v>0</v>
      </c>
      <c r="AE904" s="632">
        <f t="shared" si="15897"/>
        <v>0</v>
      </c>
      <c r="AF904" s="632">
        <f t="shared" si="15897"/>
        <v>0</v>
      </c>
      <c r="AG904" s="632">
        <f t="shared" si="15897"/>
        <v>0</v>
      </c>
      <c r="AH904" s="632">
        <f t="shared" si="15897"/>
        <v>0</v>
      </c>
      <c r="AI904" s="632">
        <f t="shared" si="15897"/>
        <v>0</v>
      </c>
      <c r="AJ904" s="632">
        <f t="shared" si="15897"/>
        <v>0</v>
      </c>
      <c r="AK904" s="632">
        <f t="shared" si="15897"/>
        <v>0</v>
      </c>
      <c r="AL904" s="632">
        <f t="shared" si="15897"/>
        <v>0</v>
      </c>
      <c r="AM904" s="632">
        <f t="shared" si="15897"/>
        <v>0</v>
      </c>
      <c r="AN904" s="632">
        <f t="shared" si="15897"/>
        <v>0</v>
      </c>
      <c r="AO904" s="632">
        <f t="shared" si="15897"/>
        <v>0</v>
      </c>
      <c r="AP904" s="632">
        <f t="shared" si="15897"/>
        <v>0</v>
      </c>
      <c r="AQ904" s="632">
        <f t="shared" si="15897"/>
        <v>0</v>
      </c>
      <c r="AR904" s="632">
        <f t="shared" si="15897"/>
        <v>0</v>
      </c>
      <c r="AS904" s="632">
        <f t="shared" si="15897"/>
        <v>0</v>
      </c>
      <c r="AT904" s="632">
        <f t="shared" si="15897"/>
        <v>0</v>
      </c>
      <c r="AU904" s="613">
        <f t="shared" si="15307"/>
        <v>1179668.1451370509</v>
      </c>
      <c r="AV904" s="645">
        <f t="shared" si="15266"/>
        <v>0</v>
      </c>
      <c r="AW904" s="656">
        <f t="shared" si="15267"/>
        <v>0</v>
      </c>
      <c r="AX904" s="591"/>
    </row>
    <row r="905" spans="1:50" hidden="1" outlineLevel="1">
      <c r="A905" s="590"/>
      <c r="B905" s="646" t="s">
        <v>305</v>
      </c>
      <c r="C905" s="646" t="s">
        <v>1067</v>
      </c>
      <c r="D905" s="647" t="s">
        <v>1068</v>
      </c>
      <c r="E905" s="649"/>
      <c r="F905" s="650">
        <v>325407.37024067453</v>
      </c>
      <c r="G905" s="650">
        <f t="shared" si="15308"/>
        <v>325407.37024067459</v>
      </c>
      <c r="H905" s="649">
        <f t="shared" ref="H905" si="15898">+H906*$F905</f>
        <v>0</v>
      </c>
      <c r="I905" s="649">
        <f t="shared" ref="I905" si="15899">+I906*$F905</f>
        <v>0</v>
      </c>
      <c r="J905" s="649">
        <f t="shared" ref="J905" si="15900">+J906*$F905</f>
        <v>0</v>
      </c>
      <c r="K905" s="649">
        <f t="shared" ref="K905" si="15901">+K906*$F905</f>
        <v>0</v>
      </c>
      <c r="L905" s="649">
        <f t="shared" ref="L905" si="15902">+L906*$F905</f>
        <v>0</v>
      </c>
      <c r="M905" s="649">
        <f t="shared" ref="M905" si="15903">+M906*$F905</f>
        <v>0</v>
      </c>
      <c r="N905" s="649">
        <f t="shared" ref="N905" si="15904">+N906*$F905</f>
        <v>0</v>
      </c>
      <c r="O905" s="649">
        <f t="shared" ref="O905" si="15905">+O906*$F905</f>
        <v>0</v>
      </c>
      <c r="P905" s="649">
        <f t="shared" ref="P905" si="15906">+P906*$F905</f>
        <v>0</v>
      </c>
      <c r="Q905" s="649">
        <f t="shared" ref="Q905" si="15907">+Q906*$F905</f>
        <v>143179.2429058968</v>
      </c>
      <c r="R905" s="649">
        <f t="shared" ref="R905" si="15908">+R906*$F905</f>
        <v>182228.12733477776</v>
      </c>
      <c r="S905" s="649">
        <f t="shared" ref="S905" si="15909">+S906*$F905</f>
        <v>0</v>
      </c>
      <c r="T905" s="649">
        <f t="shared" ref="T905" si="15910">+T906*$F905</f>
        <v>0</v>
      </c>
      <c r="U905" s="649">
        <f t="shared" ref="U905" si="15911">+U906*$F905</f>
        <v>0</v>
      </c>
      <c r="V905" s="649">
        <f t="shared" ref="V905" si="15912">+V906*$F905</f>
        <v>0</v>
      </c>
      <c r="W905" s="649">
        <f t="shared" ref="W905" si="15913">+W906*$F905</f>
        <v>0</v>
      </c>
      <c r="X905" s="649">
        <f t="shared" ref="X905" si="15914">+X906*$F905</f>
        <v>0</v>
      </c>
      <c r="Y905" s="649">
        <f t="shared" ref="Y905" si="15915">+Y906*$F905</f>
        <v>0</v>
      </c>
      <c r="Z905" s="649">
        <f t="shared" ref="Z905" si="15916">+Z906*$F905</f>
        <v>0</v>
      </c>
      <c r="AA905" s="649">
        <f t="shared" ref="AA905" si="15917">+AA906*$F905</f>
        <v>0</v>
      </c>
      <c r="AB905" s="649">
        <f t="shared" ref="AB905" si="15918">+AB906*$F905</f>
        <v>0</v>
      </c>
      <c r="AC905" s="649">
        <f t="shared" ref="AC905" si="15919">+AC906*$F905</f>
        <v>0</v>
      </c>
      <c r="AD905" s="649">
        <f t="shared" ref="AD905" si="15920">+AD906*$F905</f>
        <v>0</v>
      </c>
      <c r="AE905" s="649">
        <f t="shared" ref="AE905" si="15921">+AE906*$F905</f>
        <v>0</v>
      </c>
      <c r="AF905" s="649">
        <f t="shared" ref="AF905" si="15922">+AF906*$F905</f>
        <v>0</v>
      </c>
      <c r="AG905" s="649">
        <f t="shared" ref="AG905" si="15923">+AG906*$F905</f>
        <v>0</v>
      </c>
      <c r="AH905" s="649">
        <f t="shared" ref="AH905" si="15924">+AH906*$F905</f>
        <v>0</v>
      </c>
      <c r="AI905" s="649">
        <f t="shared" ref="AI905" si="15925">+AI906*$F905</f>
        <v>0</v>
      </c>
      <c r="AJ905" s="649">
        <f t="shared" ref="AJ905" si="15926">+AJ906*$F905</f>
        <v>0</v>
      </c>
      <c r="AK905" s="649">
        <f t="shared" ref="AK905" si="15927">+AK906*$F905</f>
        <v>0</v>
      </c>
      <c r="AL905" s="649">
        <f t="shared" ref="AL905" si="15928">+AL906*$F905</f>
        <v>0</v>
      </c>
      <c r="AM905" s="649">
        <f t="shared" ref="AM905" si="15929">+AM906*$F905</f>
        <v>0</v>
      </c>
      <c r="AN905" s="649">
        <f t="shared" ref="AN905" si="15930">+AN906*$F905</f>
        <v>0</v>
      </c>
      <c r="AO905" s="649">
        <f t="shared" ref="AO905" si="15931">+AO906*$F905</f>
        <v>0</v>
      </c>
      <c r="AP905" s="649">
        <f t="shared" ref="AP905" si="15932">+AP906*$F905</f>
        <v>0</v>
      </c>
      <c r="AQ905" s="649">
        <f t="shared" ref="AQ905" si="15933">+AQ906*$F905</f>
        <v>0</v>
      </c>
      <c r="AR905" s="649">
        <f t="shared" ref="AR905" si="15934">+AR906*$F905</f>
        <v>0</v>
      </c>
      <c r="AS905" s="649">
        <f t="shared" ref="AS905" si="15935">+AS906*$F905</f>
        <v>0</v>
      </c>
      <c r="AT905" s="649">
        <f t="shared" ref="AT905" si="15936">+AT906*$F905</f>
        <v>0</v>
      </c>
      <c r="AU905" s="613">
        <f t="shared" si="15307"/>
        <v>325407.37024067459</v>
      </c>
      <c r="AV905" s="645">
        <f t="shared" si="15266"/>
        <v>0</v>
      </c>
      <c r="AW905" s="656">
        <f t="shared" si="15267"/>
        <v>0</v>
      </c>
      <c r="AX905" s="591"/>
    </row>
    <row r="906" spans="1:50" s="314" customFormat="1" hidden="1" outlineLevel="1">
      <c r="A906" s="642"/>
      <c r="B906" s="636"/>
      <c r="C906" s="636"/>
      <c r="D906" s="651"/>
      <c r="E906" s="653"/>
      <c r="F906" s="640"/>
      <c r="G906" s="640">
        <f t="shared" si="15308"/>
        <v>1</v>
      </c>
      <c r="H906" s="658">
        <v>0</v>
      </c>
      <c r="I906" s="658">
        <v>0</v>
      </c>
      <c r="J906" s="658">
        <v>0</v>
      </c>
      <c r="K906" s="658">
        <v>0</v>
      </c>
      <c r="L906" s="658">
        <v>0</v>
      </c>
      <c r="M906" s="658">
        <v>0</v>
      </c>
      <c r="N906" s="658">
        <v>0</v>
      </c>
      <c r="O906" s="658">
        <v>0</v>
      </c>
      <c r="P906" s="658">
        <v>0</v>
      </c>
      <c r="Q906" s="658">
        <v>0.44</v>
      </c>
      <c r="R906" s="658">
        <v>0.56000000000000005</v>
      </c>
      <c r="S906" s="658">
        <v>0</v>
      </c>
      <c r="T906" s="658">
        <v>0</v>
      </c>
      <c r="U906" s="658">
        <v>0</v>
      </c>
      <c r="V906" s="658">
        <v>0</v>
      </c>
      <c r="W906" s="658">
        <v>0</v>
      </c>
      <c r="X906" s="658">
        <v>0</v>
      </c>
      <c r="Y906" s="658">
        <v>0</v>
      </c>
      <c r="Z906" s="658">
        <v>0</v>
      </c>
      <c r="AA906" s="658">
        <v>0</v>
      </c>
      <c r="AB906" s="658">
        <v>0</v>
      </c>
      <c r="AC906" s="658">
        <v>0</v>
      </c>
      <c r="AD906" s="658">
        <v>0</v>
      </c>
      <c r="AE906" s="658">
        <v>0</v>
      </c>
      <c r="AF906" s="658">
        <v>0</v>
      </c>
      <c r="AG906" s="658">
        <v>0</v>
      </c>
      <c r="AH906" s="658">
        <v>0</v>
      </c>
      <c r="AI906" s="658">
        <v>0</v>
      </c>
      <c r="AJ906" s="658">
        <v>0</v>
      </c>
      <c r="AK906" s="658">
        <v>0</v>
      </c>
      <c r="AL906" s="658">
        <v>0</v>
      </c>
      <c r="AM906" s="658">
        <v>0</v>
      </c>
      <c r="AN906" s="658">
        <v>0</v>
      </c>
      <c r="AO906" s="658">
        <v>0</v>
      </c>
      <c r="AP906" s="658">
        <v>0</v>
      </c>
      <c r="AQ906" s="658">
        <v>0</v>
      </c>
      <c r="AR906" s="658">
        <v>0</v>
      </c>
      <c r="AS906" s="658">
        <v>0</v>
      </c>
      <c r="AT906" s="658">
        <v>0</v>
      </c>
      <c r="AU906" s="613">
        <f t="shared" si="15307"/>
        <v>1</v>
      </c>
      <c r="AV906" s="645">
        <f t="shared" si="15266"/>
        <v>1</v>
      </c>
      <c r="AW906" s="656" t="e">
        <f t="shared" si="15267"/>
        <v>#DIV/0!</v>
      </c>
      <c r="AX906" s="661"/>
    </row>
    <row r="907" spans="1:50" hidden="1" outlineLevel="1">
      <c r="A907" s="590"/>
      <c r="B907" s="646" t="s">
        <v>305</v>
      </c>
      <c r="C907" s="646" t="s">
        <v>1069</v>
      </c>
      <c r="D907" s="647" t="s">
        <v>1070</v>
      </c>
      <c r="E907" s="649"/>
      <c r="F907" s="650">
        <v>0</v>
      </c>
      <c r="G907" s="650">
        <f t="shared" si="15308"/>
        <v>0</v>
      </c>
      <c r="H907" s="649">
        <f t="shared" ref="H907" si="15937">+H908*$F907</f>
        <v>0</v>
      </c>
      <c r="I907" s="649">
        <f t="shared" ref="I907" si="15938">+I908*$F907</f>
        <v>0</v>
      </c>
      <c r="J907" s="649">
        <f t="shared" ref="J907" si="15939">+J908*$F907</f>
        <v>0</v>
      </c>
      <c r="K907" s="649">
        <f t="shared" ref="K907" si="15940">+K908*$F907</f>
        <v>0</v>
      </c>
      <c r="L907" s="649">
        <f t="shared" ref="L907" si="15941">+L908*$F907</f>
        <v>0</v>
      </c>
      <c r="M907" s="649">
        <f t="shared" ref="M907" si="15942">+M908*$F907</f>
        <v>0</v>
      </c>
      <c r="N907" s="649">
        <f t="shared" ref="N907" si="15943">+N908*$F907</f>
        <v>0</v>
      </c>
      <c r="O907" s="649">
        <f t="shared" ref="O907" si="15944">+O908*$F907</f>
        <v>0</v>
      </c>
      <c r="P907" s="649">
        <f t="shared" ref="P907" si="15945">+P908*$F907</f>
        <v>0</v>
      </c>
      <c r="Q907" s="649">
        <f t="shared" ref="Q907" si="15946">+Q908*$F907</f>
        <v>0</v>
      </c>
      <c r="R907" s="649">
        <f t="shared" ref="R907" si="15947">+R908*$F907</f>
        <v>0</v>
      </c>
      <c r="S907" s="649">
        <f t="shared" ref="S907" si="15948">+S908*$F907</f>
        <v>0</v>
      </c>
      <c r="T907" s="649">
        <f t="shared" ref="T907" si="15949">+T908*$F907</f>
        <v>0</v>
      </c>
      <c r="U907" s="649">
        <f t="shared" ref="U907" si="15950">+U908*$F907</f>
        <v>0</v>
      </c>
      <c r="V907" s="649">
        <f t="shared" ref="V907" si="15951">+V908*$F907</f>
        <v>0</v>
      </c>
      <c r="W907" s="649">
        <f t="shared" ref="W907" si="15952">+W908*$F907</f>
        <v>0</v>
      </c>
      <c r="X907" s="649">
        <f t="shared" ref="X907" si="15953">+X908*$F907</f>
        <v>0</v>
      </c>
      <c r="Y907" s="649">
        <f t="shared" ref="Y907" si="15954">+Y908*$F907</f>
        <v>0</v>
      </c>
      <c r="Z907" s="649">
        <f t="shared" ref="Z907" si="15955">+Z908*$F907</f>
        <v>0</v>
      </c>
      <c r="AA907" s="649">
        <f t="shared" ref="AA907" si="15956">+AA908*$F907</f>
        <v>0</v>
      </c>
      <c r="AB907" s="649">
        <f t="shared" ref="AB907" si="15957">+AB908*$F907</f>
        <v>0</v>
      </c>
      <c r="AC907" s="649">
        <f t="shared" ref="AC907" si="15958">+AC908*$F907</f>
        <v>0</v>
      </c>
      <c r="AD907" s="649">
        <f t="shared" ref="AD907" si="15959">+AD908*$F907</f>
        <v>0</v>
      </c>
      <c r="AE907" s="649">
        <f t="shared" ref="AE907" si="15960">+AE908*$F907</f>
        <v>0</v>
      </c>
      <c r="AF907" s="649">
        <f t="shared" ref="AF907" si="15961">+AF908*$F907</f>
        <v>0</v>
      </c>
      <c r="AG907" s="649">
        <f t="shared" ref="AG907" si="15962">+AG908*$F907</f>
        <v>0</v>
      </c>
      <c r="AH907" s="649">
        <f t="shared" ref="AH907" si="15963">+AH908*$F907</f>
        <v>0</v>
      </c>
      <c r="AI907" s="649">
        <f t="shared" ref="AI907" si="15964">+AI908*$F907</f>
        <v>0</v>
      </c>
      <c r="AJ907" s="649">
        <f t="shared" ref="AJ907" si="15965">+AJ908*$F907</f>
        <v>0</v>
      </c>
      <c r="AK907" s="649">
        <f t="shared" ref="AK907" si="15966">+AK908*$F907</f>
        <v>0</v>
      </c>
      <c r="AL907" s="649">
        <f t="shared" ref="AL907" si="15967">+AL908*$F907</f>
        <v>0</v>
      </c>
      <c r="AM907" s="649">
        <f t="shared" ref="AM907" si="15968">+AM908*$F907</f>
        <v>0</v>
      </c>
      <c r="AN907" s="649">
        <f t="shared" ref="AN907" si="15969">+AN908*$F907</f>
        <v>0</v>
      </c>
      <c r="AO907" s="649">
        <f t="shared" ref="AO907" si="15970">+AO908*$F907</f>
        <v>0</v>
      </c>
      <c r="AP907" s="649">
        <f t="shared" ref="AP907" si="15971">+AP908*$F907</f>
        <v>0</v>
      </c>
      <c r="AQ907" s="649">
        <f t="shared" ref="AQ907" si="15972">+AQ908*$F907</f>
        <v>0</v>
      </c>
      <c r="AR907" s="649">
        <f t="shared" ref="AR907" si="15973">+AR908*$F907</f>
        <v>0</v>
      </c>
      <c r="AS907" s="649">
        <f t="shared" ref="AS907" si="15974">+AS908*$F907</f>
        <v>0</v>
      </c>
      <c r="AT907" s="649">
        <f t="shared" ref="AT907" si="15975">+AT908*$F907</f>
        <v>0</v>
      </c>
      <c r="AU907" s="613">
        <f t="shared" si="15307"/>
        <v>0</v>
      </c>
      <c r="AV907" s="645">
        <f t="shared" si="15266"/>
        <v>0</v>
      </c>
      <c r="AW907" s="656" t="e">
        <f t="shared" si="15267"/>
        <v>#DIV/0!</v>
      </c>
      <c r="AX907" s="591"/>
    </row>
    <row r="908" spans="1:50" s="314" customFormat="1" hidden="1" outlineLevel="1">
      <c r="A908" s="642"/>
      <c r="B908" s="636"/>
      <c r="C908" s="636"/>
      <c r="D908" s="651"/>
      <c r="E908" s="653"/>
      <c r="F908" s="640"/>
      <c r="G908" s="640">
        <f t="shared" si="15308"/>
        <v>1</v>
      </c>
      <c r="H908" s="658">
        <v>0</v>
      </c>
      <c r="I908" s="658">
        <v>0</v>
      </c>
      <c r="J908" s="658">
        <v>0</v>
      </c>
      <c r="K908" s="658">
        <v>0</v>
      </c>
      <c r="L908" s="658">
        <v>0</v>
      </c>
      <c r="M908" s="658">
        <v>0</v>
      </c>
      <c r="N908" s="658">
        <v>0</v>
      </c>
      <c r="O908" s="658">
        <v>0</v>
      </c>
      <c r="P908" s="658">
        <v>0</v>
      </c>
      <c r="Q908" s="658">
        <v>0.57999999999999996</v>
      </c>
      <c r="R908" s="658">
        <v>0.42000000000000004</v>
      </c>
      <c r="S908" s="658">
        <v>0</v>
      </c>
      <c r="T908" s="658">
        <v>0</v>
      </c>
      <c r="U908" s="658">
        <v>0</v>
      </c>
      <c r="V908" s="658">
        <v>0</v>
      </c>
      <c r="W908" s="658">
        <v>0</v>
      </c>
      <c r="X908" s="658">
        <v>0</v>
      </c>
      <c r="Y908" s="658">
        <v>0</v>
      </c>
      <c r="Z908" s="658">
        <v>0</v>
      </c>
      <c r="AA908" s="658">
        <v>0</v>
      </c>
      <c r="AB908" s="658">
        <v>0</v>
      </c>
      <c r="AC908" s="658">
        <v>0</v>
      </c>
      <c r="AD908" s="658">
        <v>0</v>
      </c>
      <c r="AE908" s="658">
        <v>0</v>
      </c>
      <c r="AF908" s="658">
        <v>0</v>
      </c>
      <c r="AG908" s="658">
        <v>0</v>
      </c>
      <c r="AH908" s="658">
        <v>0</v>
      </c>
      <c r="AI908" s="658">
        <v>0</v>
      </c>
      <c r="AJ908" s="658">
        <v>0</v>
      </c>
      <c r="AK908" s="658">
        <v>0</v>
      </c>
      <c r="AL908" s="658">
        <v>0</v>
      </c>
      <c r="AM908" s="658">
        <v>0</v>
      </c>
      <c r="AN908" s="658">
        <v>0</v>
      </c>
      <c r="AO908" s="658">
        <v>0</v>
      </c>
      <c r="AP908" s="658">
        <v>0</v>
      </c>
      <c r="AQ908" s="658">
        <v>0</v>
      </c>
      <c r="AR908" s="658">
        <v>0</v>
      </c>
      <c r="AS908" s="658">
        <v>0</v>
      </c>
      <c r="AT908" s="658">
        <v>0</v>
      </c>
      <c r="AU908" s="613">
        <f t="shared" si="15307"/>
        <v>1</v>
      </c>
      <c r="AV908" s="645">
        <f t="shared" si="15266"/>
        <v>1</v>
      </c>
      <c r="AW908" s="656" t="e">
        <f t="shared" si="15267"/>
        <v>#DIV/0!</v>
      </c>
      <c r="AX908" s="661"/>
    </row>
    <row r="909" spans="1:50" hidden="1" outlineLevel="1">
      <c r="A909" s="590"/>
      <c r="B909" s="646" t="s">
        <v>305</v>
      </c>
      <c r="C909" s="646" t="s">
        <v>1071</v>
      </c>
      <c r="D909" s="647" t="s">
        <v>1072</v>
      </c>
      <c r="E909" s="649"/>
      <c r="F909" s="650">
        <v>230211.84627178681</v>
      </c>
      <c r="G909" s="650">
        <f t="shared" si="15308"/>
        <v>230211.84627178678</v>
      </c>
      <c r="H909" s="649">
        <f t="shared" ref="H909" si="15976">+H910*$F909</f>
        <v>0</v>
      </c>
      <c r="I909" s="649">
        <f t="shared" ref="I909" si="15977">+I910*$F909</f>
        <v>0</v>
      </c>
      <c r="J909" s="649">
        <f t="shared" ref="J909" si="15978">+J910*$F909</f>
        <v>0</v>
      </c>
      <c r="K909" s="649">
        <f t="shared" ref="K909" si="15979">+K910*$F909</f>
        <v>0</v>
      </c>
      <c r="L909" s="649">
        <f t="shared" ref="L909" si="15980">+L910*$F909</f>
        <v>0</v>
      </c>
      <c r="M909" s="649">
        <f t="shared" ref="M909" si="15981">+M910*$F909</f>
        <v>0</v>
      </c>
      <c r="N909" s="649">
        <f t="shared" ref="N909" si="15982">+N910*$F909</f>
        <v>0</v>
      </c>
      <c r="O909" s="649">
        <f t="shared" ref="O909" si="15983">+O910*$F909</f>
        <v>0</v>
      </c>
      <c r="P909" s="649">
        <f t="shared" ref="P909" si="15984">+P910*$F909</f>
        <v>0</v>
      </c>
      <c r="Q909" s="649">
        <f t="shared" ref="Q909" si="15985">+Q910*$F909</f>
        <v>29927.540015332288</v>
      </c>
      <c r="R909" s="649">
        <f t="shared" ref="R909" si="15986">+R910*$F909</f>
        <v>161148.29239025075</v>
      </c>
      <c r="S909" s="649">
        <f t="shared" ref="S909" si="15987">+S910*$F909</f>
        <v>39136.013866203764</v>
      </c>
      <c r="T909" s="649">
        <f t="shared" ref="T909" si="15988">+T910*$F909</f>
        <v>0</v>
      </c>
      <c r="U909" s="649">
        <f t="shared" ref="U909" si="15989">+U910*$F909</f>
        <v>0</v>
      </c>
      <c r="V909" s="649">
        <f t="shared" ref="V909" si="15990">+V910*$F909</f>
        <v>0</v>
      </c>
      <c r="W909" s="649">
        <f t="shared" ref="W909" si="15991">+W910*$F909</f>
        <v>0</v>
      </c>
      <c r="X909" s="649">
        <f t="shared" ref="X909" si="15992">+X910*$F909</f>
        <v>0</v>
      </c>
      <c r="Y909" s="649">
        <f t="shared" ref="Y909" si="15993">+Y910*$F909</f>
        <v>0</v>
      </c>
      <c r="Z909" s="649">
        <f t="shared" ref="Z909" si="15994">+Z910*$F909</f>
        <v>0</v>
      </c>
      <c r="AA909" s="649">
        <f t="shared" ref="AA909" si="15995">+AA910*$F909</f>
        <v>0</v>
      </c>
      <c r="AB909" s="649">
        <f t="shared" ref="AB909" si="15996">+AB910*$F909</f>
        <v>0</v>
      </c>
      <c r="AC909" s="649">
        <f t="shared" ref="AC909" si="15997">+AC910*$F909</f>
        <v>0</v>
      </c>
      <c r="AD909" s="649">
        <f t="shared" ref="AD909" si="15998">+AD910*$F909</f>
        <v>0</v>
      </c>
      <c r="AE909" s="649">
        <f t="shared" ref="AE909" si="15999">+AE910*$F909</f>
        <v>0</v>
      </c>
      <c r="AF909" s="649">
        <f t="shared" ref="AF909" si="16000">+AF910*$F909</f>
        <v>0</v>
      </c>
      <c r="AG909" s="649">
        <f t="shared" ref="AG909" si="16001">+AG910*$F909</f>
        <v>0</v>
      </c>
      <c r="AH909" s="649">
        <f t="shared" ref="AH909" si="16002">+AH910*$F909</f>
        <v>0</v>
      </c>
      <c r="AI909" s="649">
        <f t="shared" ref="AI909" si="16003">+AI910*$F909</f>
        <v>0</v>
      </c>
      <c r="AJ909" s="649">
        <f t="shared" ref="AJ909" si="16004">+AJ910*$F909</f>
        <v>0</v>
      </c>
      <c r="AK909" s="649">
        <f t="shared" ref="AK909" si="16005">+AK910*$F909</f>
        <v>0</v>
      </c>
      <c r="AL909" s="649">
        <f t="shared" ref="AL909" si="16006">+AL910*$F909</f>
        <v>0</v>
      </c>
      <c r="AM909" s="649">
        <f t="shared" ref="AM909" si="16007">+AM910*$F909</f>
        <v>0</v>
      </c>
      <c r="AN909" s="649">
        <f t="shared" ref="AN909" si="16008">+AN910*$F909</f>
        <v>0</v>
      </c>
      <c r="AO909" s="649">
        <f t="shared" ref="AO909" si="16009">+AO910*$F909</f>
        <v>0</v>
      </c>
      <c r="AP909" s="649">
        <f t="shared" ref="AP909" si="16010">+AP910*$F909</f>
        <v>0</v>
      </c>
      <c r="AQ909" s="649">
        <f t="shared" ref="AQ909" si="16011">+AQ910*$F909</f>
        <v>0</v>
      </c>
      <c r="AR909" s="649">
        <f t="shared" ref="AR909" si="16012">+AR910*$F909</f>
        <v>0</v>
      </c>
      <c r="AS909" s="649">
        <f t="shared" ref="AS909" si="16013">+AS910*$F909</f>
        <v>0</v>
      </c>
      <c r="AT909" s="649">
        <f t="shared" ref="AT909" si="16014">+AT910*$F909</f>
        <v>0</v>
      </c>
      <c r="AU909" s="613">
        <f t="shared" si="15307"/>
        <v>230211.84627178678</v>
      </c>
      <c r="AV909" s="645">
        <f t="shared" si="15266"/>
        <v>0</v>
      </c>
      <c r="AW909" s="656">
        <f t="shared" si="15267"/>
        <v>0</v>
      </c>
      <c r="AX909" s="591"/>
    </row>
    <row r="910" spans="1:50" s="314" customFormat="1" hidden="1" outlineLevel="1">
      <c r="A910" s="642"/>
      <c r="B910" s="636"/>
      <c r="C910" s="636"/>
      <c r="D910" s="651"/>
      <c r="E910" s="653"/>
      <c r="F910" s="640"/>
      <c r="G910" s="640">
        <f t="shared" si="15308"/>
        <v>1</v>
      </c>
      <c r="H910" s="658">
        <v>0</v>
      </c>
      <c r="I910" s="658">
        <v>0</v>
      </c>
      <c r="J910" s="658">
        <v>0</v>
      </c>
      <c r="K910" s="658">
        <v>0</v>
      </c>
      <c r="L910" s="658">
        <v>0</v>
      </c>
      <c r="M910" s="658">
        <v>0</v>
      </c>
      <c r="N910" s="658">
        <v>0</v>
      </c>
      <c r="O910" s="658">
        <v>0</v>
      </c>
      <c r="P910" s="658">
        <v>0</v>
      </c>
      <c r="Q910" s="658">
        <v>0.13</v>
      </c>
      <c r="R910" s="658">
        <v>0.7</v>
      </c>
      <c r="S910" s="658">
        <v>0.17000000000000004</v>
      </c>
      <c r="T910" s="658">
        <v>0</v>
      </c>
      <c r="U910" s="658">
        <v>0</v>
      </c>
      <c r="V910" s="658">
        <v>0</v>
      </c>
      <c r="W910" s="658">
        <v>0</v>
      </c>
      <c r="X910" s="658">
        <v>0</v>
      </c>
      <c r="Y910" s="658">
        <v>0</v>
      </c>
      <c r="Z910" s="658">
        <v>0</v>
      </c>
      <c r="AA910" s="658">
        <v>0</v>
      </c>
      <c r="AB910" s="658">
        <v>0</v>
      </c>
      <c r="AC910" s="658">
        <v>0</v>
      </c>
      <c r="AD910" s="658">
        <v>0</v>
      </c>
      <c r="AE910" s="658">
        <v>0</v>
      </c>
      <c r="AF910" s="658">
        <v>0</v>
      </c>
      <c r="AG910" s="658">
        <v>0</v>
      </c>
      <c r="AH910" s="658">
        <v>0</v>
      </c>
      <c r="AI910" s="658">
        <v>0</v>
      </c>
      <c r="AJ910" s="658">
        <v>0</v>
      </c>
      <c r="AK910" s="658">
        <v>0</v>
      </c>
      <c r="AL910" s="658">
        <v>0</v>
      </c>
      <c r="AM910" s="658">
        <v>0</v>
      </c>
      <c r="AN910" s="658">
        <v>0</v>
      </c>
      <c r="AO910" s="658">
        <v>0</v>
      </c>
      <c r="AP910" s="658">
        <v>0</v>
      </c>
      <c r="AQ910" s="658">
        <v>0</v>
      </c>
      <c r="AR910" s="658">
        <v>0</v>
      </c>
      <c r="AS910" s="658">
        <v>0</v>
      </c>
      <c r="AT910" s="658">
        <v>0</v>
      </c>
      <c r="AU910" s="613">
        <f t="shared" si="15307"/>
        <v>1</v>
      </c>
      <c r="AV910" s="645">
        <f t="shared" si="15266"/>
        <v>1</v>
      </c>
      <c r="AW910" s="656" t="e">
        <f t="shared" si="15267"/>
        <v>#DIV/0!</v>
      </c>
      <c r="AX910" s="661"/>
    </row>
    <row r="911" spans="1:50" hidden="1" outlineLevel="1">
      <c r="A911" s="590"/>
      <c r="B911" s="646" t="s">
        <v>305</v>
      </c>
      <c r="C911" s="646" t="s">
        <v>1073</v>
      </c>
      <c r="D911" s="647" t="s">
        <v>1074</v>
      </c>
      <c r="E911" s="649"/>
      <c r="F911" s="650">
        <v>192253.4233394264</v>
      </c>
      <c r="G911" s="650">
        <f t="shared" si="15308"/>
        <v>192253.4233394264</v>
      </c>
      <c r="H911" s="649">
        <f t="shared" ref="H911" si="16015">+H912*$F911</f>
        <v>0</v>
      </c>
      <c r="I911" s="649">
        <f t="shared" ref="I911" si="16016">+I912*$F911</f>
        <v>0</v>
      </c>
      <c r="J911" s="649">
        <f t="shared" ref="J911" si="16017">+J912*$F911</f>
        <v>0</v>
      </c>
      <c r="K911" s="649">
        <f t="shared" ref="K911" si="16018">+K912*$F911</f>
        <v>0</v>
      </c>
      <c r="L911" s="649">
        <f t="shared" ref="L911" si="16019">+L912*$F911</f>
        <v>0</v>
      </c>
      <c r="M911" s="649">
        <f t="shared" ref="M911" si="16020">+M912*$F911</f>
        <v>0</v>
      </c>
      <c r="N911" s="649">
        <f t="shared" ref="N911" si="16021">+N912*$F911</f>
        <v>0</v>
      </c>
      <c r="O911" s="649">
        <f t="shared" ref="O911" si="16022">+O912*$F911</f>
        <v>0</v>
      </c>
      <c r="P911" s="649">
        <f t="shared" ref="P911" si="16023">+P912*$F911</f>
        <v>0</v>
      </c>
      <c r="Q911" s="649">
        <f t="shared" ref="Q911" si="16024">+Q912*$F911</f>
        <v>0</v>
      </c>
      <c r="R911" s="649">
        <f t="shared" ref="R911" si="16025">+R912*$F911</f>
        <v>124964.72517062716</v>
      </c>
      <c r="S911" s="649">
        <f t="shared" ref="S911" si="16026">+S912*$F911</f>
        <v>67288.698168799237</v>
      </c>
      <c r="T911" s="649">
        <f t="shared" ref="T911" si="16027">+T912*$F911</f>
        <v>0</v>
      </c>
      <c r="U911" s="649">
        <f t="shared" ref="U911" si="16028">+U912*$F911</f>
        <v>0</v>
      </c>
      <c r="V911" s="649">
        <f t="shared" ref="V911" si="16029">+V912*$F911</f>
        <v>0</v>
      </c>
      <c r="W911" s="649">
        <f t="shared" ref="W911" si="16030">+W912*$F911</f>
        <v>0</v>
      </c>
      <c r="X911" s="649">
        <f t="shared" ref="X911" si="16031">+X912*$F911</f>
        <v>0</v>
      </c>
      <c r="Y911" s="649">
        <f t="shared" ref="Y911" si="16032">+Y912*$F911</f>
        <v>0</v>
      </c>
      <c r="Z911" s="649">
        <f t="shared" ref="Z911" si="16033">+Z912*$F911</f>
        <v>0</v>
      </c>
      <c r="AA911" s="649">
        <f t="shared" ref="AA911" si="16034">+AA912*$F911</f>
        <v>0</v>
      </c>
      <c r="AB911" s="649">
        <f t="shared" ref="AB911" si="16035">+AB912*$F911</f>
        <v>0</v>
      </c>
      <c r="AC911" s="649">
        <f t="shared" ref="AC911" si="16036">+AC912*$F911</f>
        <v>0</v>
      </c>
      <c r="AD911" s="649">
        <f t="shared" ref="AD911" si="16037">+AD912*$F911</f>
        <v>0</v>
      </c>
      <c r="AE911" s="649">
        <f t="shared" ref="AE911" si="16038">+AE912*$F911</f>
        <v>0</v>
      </c>
      <c r="AF911" s="649">
        <f t="shared" ref="AF911" si="16039">+AF912*$F911</f>
        <v>0</v>
      </c>
      <c r="AG911" s="649">
        <f t="shared" ref="AG911" si="16040">+AG912*$F911</f>
        <v>0</v>
      </c>
      <c r="AH911" s="649">
        <f t="shared" ref="AH911" si="16041">+AH912*$F911</f>
        <v>0</v>
      </c>
      <c r="AI911" s="649">
        <f t="shared" ref="AI911" si="16042">+AI912*$F911</f>
        <v>0</v>
      </c>
      <c r="AJ911" s="649">
        <f t="shared" ref="AJ911" si="16043">+AJ912*$F911</f>
        <v>0</v>
      </c>
      <c r="AK911" s="649">
        <f t="shared" ref="AK911" si="16044">+AK912*$F911</f>
        <v>0</v>
      </c>
      <c r="AL911" s="649">
        <f t="shared" ref="AL911" si="16045">+AL912*$F911</f>
        <v>0</v>
      </c>
      <c r="AM911" s="649">
        <f t="shared" ref="AM911" si="16046">+AM912*$F911</f>
        <v>0</v>
      </c>
      <c r="AN911" s="649">
        <f t="shared" ref="AN911" si="16047">+AN912*$F911</f>
        <v>0</v>
      </c>
      <c r="AO911" s="649">
        <f t="shared" ref="AO911" si="16048">+AO912*$F911</f>
        <v>0</v>
      </c>
      <c r="AP911" s="649">
        <f t="shared" ref="AP911" si="16049">+AP912*$F911</f>
        <v>0</v>
      </c>
      <c r="AQ911" s="649">
        <f t="shared" ref="AQ911" si="16050">+AQ912*$F911</f>
        <v>0</v>
      </c>
      <c r="AR911" s="649">
        <f t="shared" ref="AR911" si="16051">+AR912*$F911</f>
        <v>0</v>
      </c>
      <c r="AS911" s="649">
        <f t="shared" ref="AS911" si="16052">+AS912*$F911</f>
        <v>0</v>
      </c>
      <c r="AT911" s="649">
        <f t="shared" ref="AT911" si="16053">+AT912*$F911</f>
        <v>0</v>
      </c>
      <c r="AU911" s="613">
        <f t="shared" si="15307"/>
        <v>192253.4233394264</v>
      </c>
      <c r="AV911" s="645">
        <f t="shared" si="15266"/>
        <v>0</v>
      </c>
      <c r="AW911" s="656">
        <f t="shared" si="15267"/>
        <v>0</v>
      </c>
      <c r="AX911" s="591"/>
    </row>
    <row r="912" spans="1:50" s="314" customFormat="1" hidden="1" outlineLevel="1">
      <c r="A912" s="642"/>
      <c r="B912" s="636"/>
      <c r="C912" s="636"/>
      <c r="D912" s="651"/>
      <c r="E912" s="653"/>
      <c r="F912" s="640"/>
      <c r="G912" s="640">
        <f t="shared" si="15308"/>
        <v>1</v>
      </c>
      <c r="H912" s="658">
        <v>0</v>
      </c>
      <c r="I912" s="658">
        <v>0</v>
      </c>
      <c r="J912" s="658">
        <v>0</v>
      </c>
      <c r="K912" s="658">
        <v>0</v>
      </c>
      <c r="L912" s="658">
        <v>0</v>
      </c>
      <c r="M912" s="658">
        <v>0</v>
      </c>
      <c r="N912" s="658">
        <v>0</v>
      </c>
      <c r="O912" s="658">
        <v>0</v>
      </c>
      <c r="P912" s="658">
        <v>0</v>
      </c>
      <c r="Q912" s="658">
        <v>0</v>
      </c>
      <c r="R912" s="658">
        <v>0.65</v>
      </c>
      <c r="S912" s="658">
        <v>0.35</v>
      </c>
      <c r="T912" s="658">
        <v>0</v>
      </c>
      <c r="U912" s="658">
        <v>0</v>
      </c>
      <c r="V912" s="658">
        <v>0</v>
      </c>
      <c r="W912" s="658">
        <v>0</v>
      </c>
      <c r="X912" s="658">
        <v>0</v>
      </c>
      <c r="Y912" s="658">
        <v>0</v>
      </c>
      <c r="Z912" s="658">
        <v>0</v>
      </c>
      <c r="AA912" s="658">
        <v>0</v>
      </c>
      <c r="AB912" s="658">
        <v>0</v>
      </c>
      <c r="AC912" s="658">
        <v>0</v>
      </c>
      <c r="AD912" s="658">
        <v>0</v>
      </c>
      <c r="AE912" s="658">
        <v>0</v>
      </c>
      <c r="AF912" s="658">
        <v>0</v>
      </c>
      <c r="AG912" s="658">
        <v>0</v>
      </c>
      <c r="AH912" s="658">
        <v>0</v>
      </c>
      <c r="AI912" s="658">
        <v>0</v>
      </c>
      <c r="AJ912" s="658">
        <v>0</v>
      </c>
      <c r="AK912" s="658">
        <v>0</v>
      </c>
      <c r="AL912" s="658">
        <v>0</v>
      </c>
      <c r="AM912" s="658">
        <v>0</v>
      </c>
      <c r="AN912" s="658">
        <v>0</v>
      </c>
      <c r="AO912" s="658">
        <v>0</v>
      </c>
      <c r="AP912" s="658">
        <v>0</v>
      </c>
      <c r="AQ912" s="658">
        <v>0</v>
      </c>
      <c r="AR912" s="658">
        <v>0</v>
      </c>
      <c r="AS912" s="658">
        <v>0</v>
      </c>
      <c r="AT912" s="658">
        <v>0</v>
      </c>
      <c r="AU912" s="613">
        <f t="shared" si="15307"/>
        <v>1</v>
      </c>
      <c r="AV912" s="645">
        <f t="shared" si="15266"/>
        <v>1</v>
      </c>
      <c r="AW912" s="656" t="e">
        <f t="shared" si="15267"/>
        <v>#DIV/0!</v>
      </c>
      <c r="AX912" s="661"/>
    </row>
    <row r="913" spans="1:50" hidden="1" outlineLevel="1">
      <c r="A913" s="590"/>
      <c r="B913" s="646" t="s">
        <v>305</v>
      </c>
      <c r="C913" s="646" t="s">
        <v>1075</v>
      </c>
      <c r="D913" s="647" t="s">
        <v>1076</v>
      </c>
      <c r="E913" s="649"/>
      <c r="F913" s="650">
        <v>256878.79577817154</v>
      </c>
      <c r="G913" s="650">
        <f t="shared" si="15308"/>
        <v>256878.79577817154</v>
      </c>
      <c r="H913" s="649">
        <f t="shared" ref="H913" si="16054">+H914*$F913</f>
        <v>0</v>
      </c>
      <c r="I913" s="649">
        <f t="shared" ref="I913" si="16055">+I914*$F913</f>
        <v>0</v>
      </c>
      <c r="J913" s="649">
        <f t="shared" ref="J913" si="16056">+J914*$F913</f>
        <v>0</v>
      </c>
      <c r="K913" s="649">
        <f t="shared" ref="K913" si="16057">+K914*$F913</f>
        <v>0</v>
      </c>
      <c r="L913" s="649">
        <f t="shared" ref="L913" si="16058">+L914*$F913</f>
        <v>0</v>
      </c>
      <c r="M913" s="649">
        <f t="shared" ref="M913" si="16059">+M914*$F913</f>
        <v>0</v>
      </c>
      <c r="N913" s="649">
        <f t="shared" ref="N913" si="16060">+N914*$F913</f>
        <v>0</v>
      </c>
      <c r="O913" s="649">
        <f t="shared" ref="O913" si="16061">+O914*$F913</f>
        <v>0</v>
      </c>
      <c r="P913" s="649">
        <f t="shared" ref="P913" si="16062">+P914*$F913</f>
        <v>0</v>
      </c>
      <c r="Q913" s="649">
        <f t="shared" ref="Q913" si="16063">+Q914*$F913</f>
        <v>0</v>
      </c>
      <c r="R913" s="649">
        <f t="shared" ref="R913" si="16064">+R914*$F913</f>
        <v>79632.42669123318</v>
      </c>
      <c r="S913" s="649">
        <f t="shared" ref="S913" si="16065">+S914*$F913</f>
        <v>177246.36908693836</v>
      </c>
      <c r="T913" s="649">
        <f t="shared" ref="T913" si="16066">+T914*$F913</f>
        <v>0</v>
      </c>
      <c r="U913" s="649">
        <f t="shared" ref="U913" si="16067">+U914*$F913</f>
        <v>0</v>
      </c>
      <c r="V913" s="649">
        <f t="shared" ref="V913" si="16068">+V914*$F913</f>
        <v>0</v>
      </c>
      <c r="W913" s="649">
        <f t="shared" ref="W913" si="16069">+W914*$F913</f>
        <v>0</v>
      </c>
      <c r="X913" s="649">
        <f t="shared" ref="X913" si="16070">+X914*$F913</f>
        <v>0</v>
      </c>
      <c r="Y913" s="649">
        <f t="shared" ref="Y913" si="16071">+Y914*$F913</f>
        <v>0</v>
      </c>
      <c r="Z913" s="649">
        <f t="shared" ref="Z913" si="16072">+Z914*$F913</f>
        <v>0</v>
      </c>
      <c r="AA913" s="649">
        <f t="shared" ref="AA913" si="16073">+AA914*$F913</f>
        <v>0</v>
      </c>
      <c r="AB913" s="649">
        <f t="shared" ref="AB913" si="16074">+AB914*$F913</f>
        <v>0</v>
      </c>
      <c r="AC913" s="649">
        <f t="shared" ref="AC913" si="16075">+AC914*$F913</f>
        <v>0</v>
      </c>
      <c r="AD913" s="649">
        <f t="shared" ref="AD913" si="16076">+AD914*$F913</f>
        <v>0</v>
      </c>
      <c r="AE913" s="649">
        <f t="shared" ref="AE913" si="16077">+AE914*$F913</f>
        <v>0</v>
      </c>
      <c r="AF913" s="649">
        <f t="shared" ref="AF913" si="16078">+AF914*$F913</f>
        <v>0</v>
      </c>
      <c r="AG913" s="649">
        <f t="shared" ref="AG913" si="16079">+AG914*$F913</f>
        <v>0</v>
      </c>
      <c r="AH913" s="649">
        <f t="shared" ref="AH913" si="16080">+AH914*$F913</f>
        <v>0</v>
      </c>
      <c r="AI913" s="649">
        <f t="shared" ref="AI913" si="16081">+AI914*$F913</f>
        <v>0</v>
      </c>
      <c r="AJ913" s="649">
        <f t="shared" ref="AJ913" si="16082">+AJ914*$F913</f>
        <v>0</v>
      </c>
      <c r="AK913" s="649">
        <f t="shared" ref="AK913" si="16083">+AK914*$F913</f>
        <v>0</v>
      </c>
      <c r="AL913" s="649">
        <f t="shared" ref="AL913" si="16084">+AL914*$F913</f>
        <v>0</v>
      </c>
      <c r="AM913" s="649">
        <f t="shared" ref="AM913" si="16085">+AM914*$F913</f>
        <v>0</v>
      </c>
      <c r="AN913" s="649">
        <f t="shared" ref="AN913" si="16086">+AN914*$F913</f>
        <v>0</v>
      </c>
      <c r="AO913" s="649">
        <f t="shared" ref="AO913" si="16087">+AO914*$F913</f>
        <v>0</v>
      </c>
      <c r="AP913" s="649">
        <f t="shared" ref="AP913" si="16088">+AP914*$F913</f>
        <v>0</v>
      </c>
      <c r="AQ913" s="649">
        <f t="shared" ref="AQ913" si="16089">+AQ914*$F913</f>
        <v>0</v>
      </c>
      <c r="AR913" s="649">
        <f t="shared" ref="AR913" si="16090">+AR914*$F913</f>
        <v>0</v>
      </c>
      <c r="AS913" s="649">
        <f t="shared" ref="AS913" si="16091">+AS914*$F913</f>
        <v>0</v>
      </c>
      <c r="AT913" s="649">
        <f t="shared" ref="AT913" si="16092">+AT914*$F913</f>
        <v>0</v>
      </c>
      <c r="AU913" s="613">
        <f t="shared" si="15307"/>
        <v>256878.79577817154</v>
      </c>
      <c r="AV913" s="645">
        <f t="shared" si="15266"/>
        <v>0</v>
      </c>
      <c r="AW913" s="656">
        <f t="shared" si="15267"/>
        <v>0</v>
      </c>
      <c r="AX913" s="591"/>
    </row>
    <row r="914" spans="1:50" s="314" customFormat="1" hidden="1" outlineLevel="1">
      <c r="A914" s="642"/>
      <c r="B914" s="636"/>
      <c r="C914" s="636"/>
      <c r="D914" s="651"/>
      <c r="E914" s="653"/>
      <c r="F914" s="640"/>
      <c r="G914" s="640">
        <f t="shared" si="15308"/>
        <v>1</v>
      </c>
      <c r="H914" s="658">
        <v>0</v>
      </c>
      <c r="I914" s="658">
        <v>0</v>
      </c>
      <c r="J914" s="658">
        <v>0</v>
      </c>
      <c r="K914" s="658">
        <v>0</v>
      </c>
      <c r="L914" s="658">
        <v>0</v>
      </c>
      <c r="M914" s="658">
        <v>0</v>
      </c>
      <c r="N914" s="658">
        <v>0</v>
      </c>
      <c r="O914" s="658">
        <v>0</v>
      </c>
      <c r="P914" s="658">
        <v>0</v>
      </c>
      <c r="Q914" s="658">
        <v>0</v>
      </c>
      <c r="R914" s="658">
        <v>0.31</v>
      </c>
      <c r="S914" s="658">
        <v>0.69</v>
      </c>
      <c r="T914" s="658">
        <v>0</v>
      </c>
      <c r="U914" s="658">
        <v>0</v>
      </c>
      <c r="V914" s="658">
        <v>0</v>
      </c>
      <c r="W914" s="658">
        <v>0</v>
      </c>
      <c r="X914" s="658">
        <v>0</v>
      </c>
      <c r="Y914" s="658">
        <v>0</v>
      </c>
      <c r="Z914" s="658">
        <v>0</v>
      </c>
      <c r="AA914" s="658">
        <v>0</v>
      </c>
      <c r="AB914" s="658">
        <v>0</v>
      </c>
      <c r="AC914" s="658">
        <v>0</v>
      </c>
      <c r="AD914" s="658">
        <v>0</v>
      </c>
      <c r="AE914" s="658">
        <v>0</v>
      </c>
      <c r="AF914" s="658">
        <v>0</v>
      </c>
      <c r="AG914" s="658">
        <v>0</v>
      </c>
      <c r="AH914" s="658">
        <v>0</v>
      </c>
      <c r="AI914" s="658">
        <v>0</v>
      </c>
      <c r="AJ914" s="658">
        <v>0</v>
      </c>
      <c r="AK914" s="658">
        <v>0</v>
      </c>
      <c r="AL914" s="658">
        <v>0</v>
      </c>
      <c r="AM914" s="658">
        <v>0</v>
      </c>
      <c r="AN914" s="658">
        <v>0</v>
      </c>
      <c r="AO914" s="658">
        <v>0</v>
      </c>
      <c r="AP914" s="658">
        <v>0</v>
      </c>
      <c r="AQ914" s="658">
        <v>0</v>
      </c>
      <c r="AR914" s="658">
        <v>0</v>
      </c>
      <c r="AS914" s="658">
        <v>0</v>
      </c>
      <c r="AT914" s="658">
        <v>0</v>
      </c>
      <c r="AU914" s="613">
        <f t="shared" si="15307"/>
        <v>1</v>
      </c>
      <c r="AV914" s="645">
        <f t="shared" si="15266"/>
        <v>1</v>
      </c>
      <c r="AW914" s="656" t="e">
        <f t="shared" si="15267"/>
        <v>#DIV/0!</v>
      </c>
      <c r="AX914" s="661"/>
    </row>
    <row r="915" spans="1:50" hidden="1" outlineLevel="1">
      <c r="A915" s="590"/>
      <c r="B915" s="646" t="s">
        <v>305</v>
      </c>
      <c r="C915" s="646" t="s">
        <v>1077</v>
      </c>
      <c r="D915" s="647" t="s">
        <v>1078</v>
      </c>
      <c r="E915" s="649"/>
      <c r="F915" s="650">
        <v>174916.70950699138</v>
      </c>
      <c r="G915" s="650">
        <f t="shared" si="15308"/>
        <v>174916.70950699138</v>
      </c>
      <c r="H915" s="649">
        <f t="shared" ref="H915" si="16093">+H916*$F915</f>
        <v>0</v>
      </c>
      <c r="I915" s="649">
        <f t="shared" ref="I915" si="16094">+I916*$F915</f>
        <v>0</v>
      </c>
      <c r="J915" s="649">
        <f t="shared" ref="J915" si="16095">+J916*$F915</f>
        <v>0</v>
      </c>
      <c r="K915" s="649">
        <f t="shared" ref="K915" si="16096">+K916*$F915</f>
        <v>0</v>
      </c>
      <c r="L915" s="649">
        <f t="shared" ref="L915" si="16097">+L916*$F915</f>
        <v>0</v>
      </c>
      <c r="M915" s="649">
        <f t="shared" ref="M915" si="16098">+M916*$F915</f>
        <v>0</v>
      </c>
      <c r="N915" s="649">
        <f t="shared" ref="N915" si="16099">+N916*$F915</f>
        <v>0</v>
      </c>
      <c r="O915" s="649">
        <f t="shared" ref="O915" si="16100">+O916*$F915</f>
        <v>0</v>
      </c>
      <c r="P915" s="649">
        <f t="shared" ref="P915" si="16101">+P916*$F915</f>
        <v>0</v>
      </c>
      <c r="Q915" s="649">
        <f t="shared" ref="Q915" si="16102">+Q916*$F915</f>
        <v>0</v>
      </c>
      <c r="R915" s="649">
        <f t="shared" ref="R915" si="16103">+R916*$F915</f>
        <v>0</v>
      </c>
      <c r="S915" s="649">
        <f t="shared" ref="S915" si="16104">+S916*$F915</f>
        <v>120692.52955982405</v>
      </c>
      <c r="T915" s="649">
        <f t="shared" ref="T915" si="16105">+T916*$F915</f>
        <v>54224.179947167337</v>
      </c>
      <c r="U915" s="649">
        <f t="shared" ref="U915" si="16106">+U916*$F915</f>
        <v>0</v>
      </c>
      <c r="V915" s="649">
        <f t="shared" ref="V915" si="16107">+V916*$F915</f>
        <v>0</v>
      </c>
      <c r="W915" s="649">
        <f t="shared" ref="W915" si="16108">+W916*$F915</f>
        <v>0</v>
      </c>
      <c r="X915" s="649">
        <f t="shared" ref="X915" si="16109">+X916*$F915</f>
        <v>0</v>
      </c>
      <c r="Y915" s="649">
        <f t="shared" ref="Y915" si="16110">+Y916*$F915</f>
        <v>0</v>
      </c>
      <c r="Z915" s="649">
        <f t="shared" ref="Z915" si="16111">+Z916*$F915</f>
        <v>0</v>
      </c>
      <c r="AA915" s="649">
        <f t="shared" ref="AA915" si="16112">+AA916*$F915</f>
        <v>0</v>
      </c>
      <c r="AB915" s="649">
        <f t="shared" ref="AB915" si="16113">+AB916*$F915</f>
        <v>0</v>
      </c>
      <c r="AC915" s="649">
        <f t="shared" ref="AC915" si="16114">+AC916*$F915</f>
        <v>0</v>
      </c>
      <c r="AD915" s="649">
        <f t="shared" ref="AD915" si="16115">+AD916*$F915</f>
        <v>0</v>
      </c>
      <c r="AE915" s="649">
        <f t="shared" ref="AE915" si="16116">+AE916*$F915</f>
        <v>0</v>
      </c>
      <c r="AF915" s="649">
        <f t="shared" ref="AF915" si="16117">+AF916*$F915</f>
        <v>0</v>
      </c>
      <c r="AG915" s="649">
        <f t="shared" ref="AG915" si="16118">+AG916*$F915</f>
        <v>0</v>
      </c>
      <c r="AH915" s="649">
        <f t="shared" ref="AH915" si="16119">+AH916*$F915</f>
        <v>0</v>
      </c>
      <c r="AI915" s="649">
        <f t="shared" ref="AI915" si="16120">+AI916*$F915</f>
        <v>0</v>
      </c>
      <c r="AJ915" s="649">
        <f t="shared" ref="AJ915" si="16121">+AJ916*$F915</f>
        <v>0</v>
      </c>
      <c r="AK915" s="649">
        <f t="shared" ref="AK915" si="16122">+AK916*$F915</f>
        <v>0</v>
      </c>
      <c r="AL915" s="649">
        <f t="shared" ref="AL915" si="16123">+AL916*$F915</f>
        <v>0</v>
      </c>
      <c r="AM915" s="649">
        <f t="shared" ref="AM915" si="16124">+AM916*$F915</f>
        <v>0</v>
      </c>
      <c r="AN915" s="649">
        <f t="shared" ref="AN915" si="16125">+AN916*$F915</f>
        <v>0</v>
      </c>
      <c r="AO915" s="649">
        <f t="shared" ref="AO915" si="16126">+AO916*$F915</f>
        <v>0</v>
      </c>
      <c r="AP915" s="649">
        <f t="shared" ref="AP915" si="16127">+AP916*$F915</f>
        <v>0</v>
      </c>
      <c r="AQ915" s="649">
        <f t="shared" ref="AQ915" si="16128">+AQ916*$F915</f>
        <v>0</v>
      </c>
      <c r="AR915" s="649">
        <f t="shared" ref="AR915" si="16129">+AR916*$F915</f>
        <v>0</v>
      </c>
      <c r="AS915" s="649">
        <f t="shared" ref="AS915" si="16130">+AS916*$F915</f>
        <v>0</v>
      </c>
      <c r="AT915" s="649">
        <f t="shared" ref="AT915" si="16131">+AT916*$F915</f>
        <v>0</v>
      </c>
      <c r="AU915" s="613">
        <f t="shared" si="15307"/>
        <v>174916.70950699138</v>
      </c>
      <c r="AV915" s="645">
        <f t="shared" si="15266"/>
        <v>0</v>
      </c>
      <c r="AW915" s="656">
        <f t="shared" si="15267"/>
        <v>0</v>
      </c>
      <c r="AX915" s="591"/>
    </row>
    <row r="916" spans="1:50" s="314" customFormat="1" hidden="1" outlineLevel="1">
      <c r="A916" s="642"/>
      <c r="B916" s="636"/>
      <c r="C916" s="636"/>
      <c r="D916" s="651"/>
      <c r="E916" s="653"/>
      <c r="F916" s="640"/>
      <c r="G916" s="640">
        <f t="shared" si="15308"/>
        <v>1</v>
      </c>
      <c r="H916" s="658">
        <v>0</v>
      </c>
      <c r="I916" s="658">
        <v>0</v>
      </c>
      <c r="J916" s="658">
        <v>0</v>
      </c>
      <c r="K916" s="658">
        <v>0</v>
      </c>
      <c r="L916" s="658">
        <v>0</v>
      </c>
      <c r="M916" s="658">
        <v>0</v>
      </c>
      <c r="N916" s="658">
        <v>0</v>
      </c>
      <c r="O916" s="658">
        <v>0</v>
      </c>
      <c r="P916" s="658">
        <v>0</v>
      </c>
      <c r="Q916" s="658">
        <v>0</v>
      </c>
      <c r="R916" s="658">
        <v>0</v>
      </c>
      <c r="S916" s="658">
        <v>0.69</v>
      </c>
      <c r="T916" s="658">
        <v>0.31000000000000005</v>
      </c>
      <c r="U916" s="658">
        <v>0</v>
      </c>
      <c r="V916" s="658">
        <v>0</v>
      </c>
      <c r="W916" s="658">
        <v>0</v>
      </c>
      <c r="X916" s="658">
        <v>0</v>
      </c>
      <c r="Y916" s="658">
        <v>0</v>
      </c>
      <c r="Z916" s="658">
        <v>0</v>
      </c>
      <c r="AA916" s="658">
        <v>0</v>
      </c>
      <c r="AB916" s="658">
        <v>0</v>
      </c>
      <c r="AC916" s="658">
        <v>0</v>
      </c>
      <c r="AD916" s="658">
        <v>0</v>
      </c>
      <c r="AE916" s="658">
        <v>0</v>
      </c>
      <c r="AF916" s="658">
        <v>0</v>
      </c>
      <c r="AG916" s="658">
        <v>0</v>
      </c>
      <c r="AH916" s="658">
        <v>0</v>
      </c>
      <c r="AI916" s="658">
        <v>0</v>
      </c>
      <c r="AJ916" s="658">
        <v>0</v>
      </c>
      <c r="AK916" s="658">
        <v>0</v>
      </c>
      <c r="AL916" s="658">
        <v>0</v>
      </c>
      <c r="AM916" s="658">
        <v>0</v>
      </c>
      <c r="AN916" s="658">
        <v>0</v>
      </c>
      <c r="AO916" s="658">
        <v>0</v>
      </c>
      <c r="AP916" s="658">
        <v>0</v>
      </c>
      <c r="AQ916" s="658">
        <v>0</v>
      </c>
      <c r="AR916" s="658">
        <v>0</v>
      </c>
      <c r="AS916" s="658">
        <v>0</v>
      </c>
      <c r="AT916" s="658">
        <v>0</v>
      </c>
      <c r="AU916" s="613">
        <f t="shared" si="15307"/>
        <v>1</v>
      </c>
      <c r="AV916" s="645">
        <f t="shared" si="15266"/>
        <v>1</v>
      </c>
      <c r="AW916" s="656" t="e">
        <f t="shared" si="15267"/>
        <v>#DIV/0!</v>
      </c>
      <c r="AX916" s="661"/>
    </row>
    <row r="917" spans="1:50" hidden="1" outlineLevel="1">
      <c r="A917" s="590"/>
      <c r="B917" s="629" t="s">
        <v>278</v>
      </c>
      <c r="C917" s="629" t="s">
        <v>1079</v>
      </c>
      <c r="D917" s="630" t="s">
        <v>1080</v>
      </c>
      <c r="E917" s="631"/>
      <c r="F917" s="632">
        <v>0</v>
      </c>
      <c r="G917" s="632">
        <f t="shared" si="15308"/>
        <v>0</v>
      </c>
      <c r="H917" s="631">
        <v>0</v>
      </c>
      <c r="I917" s="631">
        <v>0</v>
      </c>
      <c r="J917" s="631">
        <v>0</v>
      </c>
      <c r="K917" s="631">
        <v>0</v>
      </c>
      <c r="L917" s="631">
        <v>0</v>
      </c>
      <c r="M917" s="631">
        <v>0</v>
      </c>
      <c r="N917" s="631">
        <v>0</v>
      </c>
      <c r="O917" s="631">
        <v>0</v>
      </c>
      <c r="P917" s="631">
        <v>0</v>
      </c>
      <c r="Q917" s="631">
        <v>0</v>
      </c>
      <c r="R917" s="631">
        <v>0</v>
      </c>
      <c r="S917" s="631">
        <v>0</v>
      </c>
      <c r="T917" s="631">
        <v>0</v>
      </c>
      <c r="U917" s="631">
        <v>0</v>
      </c>
      <c r="V917" s="631">
        <v>0</v>
      </c>
      <c r="W917" s="631">
        <v>0</v>
      </c>
      <c r="X917" s="631">
        <v>0</v>
      </c>
      <c r="Y917" s="631">
        <v>0</v>
      </c>
      <c r="Z917" s="631">
        <v>0</v>
      </c>
      <c r="AA917" s="631">
        <v>0</v>
      </c>
      <c r="AB917" s="631">
        <v>0</v>
      </c>
      <c r="AC917" s="631">
        <v>0</v>
      </c>
      <c r="AD917" s="631">
        <v>0</v>
      </c>
      <c r="AE917" s="631">
        <v>0</v>
      </c>
      <c r="AF917" s="631">
        <v>0</v>
      </c>
      <c r="AG917" s="631">
        <v>0</v>
      </c>
      <c r="AH917" s="631">
        <v>0</v>
      </c>
      <c r="AI917" s="631">
        <v>0</v>
      </c>
      <c r="AJ917" s="631">
        <v>0</v>
      </c>
      <c r="AK917" s="631">
        <v>0</v>
      </c>
      <c r="AL917" s="631">
        <v>0</v>
      </c>
      <c r="AM917" s="631">
        <v>0</v>
      </c>
      <c r="AN917" s="631">
        <v>0</v>
      </c>
      <c r="AO917" s="631">
        <v>0</v>
      </c>
      <c r="AP917" s="631">
        <v>0</v>
      </c>
      <c r="AQ917" s="631">
        <v>0</v>
      </c>
      <c r="AR917" s="631">
        <v>0</v>
      </c>
      <c r="AS917" s="631">
        <v>0</v>
      </c>
      <c r="AT917" s="631">
        <v>0</v>
      </c>
      <c r="AU917" s="613">
        <f t="shared" si="15307"/>
        <v>0</v>
      </c>
      <c r="AV917" s="645">
        <f t="shared" si="15266"/>
        <v>0</v>
      </c>
      <c r="AW917" s="656" t="e">
        <f t="shared" si="15267"/>
        <v>#DIV/0!</v>
      </c>
      <c r="AX917" s="591"/>
    </row>
    <row r="918" spans="1:50" hidden="1" outlineLevel="1">
      <c r="A918" s="590"/>
      <c r="B918" s="629" t="s">
        <v>278</v>
      </c>
      <c r="C918" s="629" t="s">
        <v>1081</v>
      </c>
      <c r="D918" s="630" t="s">
        <v>1082</v>
      </c>
      <c r="E918" s="631"/>
      <c r="F918" s="632">
        <f>+F919+F921+F923</f>
        <v>724545.26333723776</v>
      </c>
      <c r="G918" s="632">
        <f t="shared" si="15308"/>
        <v>724545.26333723764</v>
      </c>
      <c r="H918" s="632">
        <f t="shared" ref="H918:AT918" si="16132">+H919+H921+H923</f>
        <v>0</v>
      </c>
      <c r="I918" s="632">
        <f t="shared" si="16132"/>
        <v>0</v>
      </c>
      <c r="J918" s="632">
        <f t="shared" si="16132"/>
        <v>0</v>
      </c>
      <c r="K918" s="632">
        <f t="shared" si="16132"/>
        <v>0</v>
      </c>
      <c r="L918" s="632">
        <f t="shared" si="16132"/>
        <v>0</v>
      </c>
      <c r="M918" s="632">
        <f t="shared" si="16132"/>
        <v>0</v>
      </c>
      <c r="N918" s="632">
        <f t="shared" si="16132"/>
        <v>0</v>
      </c>
      <c r="O918" s="632">
        <f t="shared" si="16132"/>
        <v>0</v>
      </c>
      <c r="P918" s="632">
        <f t="shared" si="16132"/>
        <v>0</v>
      </c>
      <c r="Q918" s="632">
        <f t="shared" si="16132"/>
        <v>170647.77239744039</v>
      </c>
      <c r="R918" s="632">
        <f t="shared" si="16132"/>
        <v>427888.37970332254</v>
      </c>
      <c r="S918" s="632">
        <f t="shared" si="16132"/>
        <v>126009.11123647475</v>
      </c>
      <c r="T918" s="632">
        <f t="shared" si="16132"/>
        <v>0</v>
      </c>
      <c r="U918" s="632">
        <f t="shared" si="16132"/>
        <v>0</v>
      </c>
      <c r="V918" s="632">
        <f t="shared" si="16132"/>
        <v>0</v>
      </c>
      <c r="W918" s="632">
        <f t="shared" si="16132"/>
        <v>0</v>
      </c>
      <c r="X918" s="632">
        <f t="shared" si="16132"/>
        <v>0</v>
      </c>
      <c r="Y918" s="632">
        <f t="shared" si="16132"/>
        <v>0</v>
      </c>
      <c r="Z918" s="632">
        <f t="shared" si="16132"/>
        <v>0</v>
      </c>
      <c r="AA918" s="632">
        <f t="shared" si="16132"/>
        <v>0</v>
      </c>
      <c r="AB918" s="632">
        <f t="shared" si="16132"/>
        <v>0</v>
      </c>
      <c r="AC918" s="632">
        <f t="shared" si="16132"/>
        <v>0</v>
      </c>
      <c r="AD918" s="632">
        <f t="shared" si="16132"/>
        <v>0</v>
      </c>
      <c r="AE918" s="632">
        <f t="shared" si="16132"/>
        <v>0</v>
      </c>
      <c r="AF918" s="632">
        <f t="shared" si="16132"/>
        <v>0</v>
      </c>
      <c r="AG918" s="632">
        <f t="shared" si="16132"/>
        <v>0</v>
      </c>
      <c r="AH918" s="632">
        <f t="shared" si="16132"/>
        <v>0</v>
      </c>
      <c r="AI918" s="632">
        <f t="shared" si="16132"/>
        <v>0</v>
      </c>
      <c r="AJ918" s="632">
        <f t="shared" si="16132"/>
        <v>0</v>
      </c>
      <c r="AK918" s="632">
        <f t="shared" si="16132"/>
        <v>0</v>
      </c>
      <c r="AL918" s="632">
        <f t="shared" si="16132"/>
        <v>0</v>
      </c>
      <c r="AM918" s="632">
        <f t="shared" si="16132"/>
        <v>0</v>
      </c>
      <c r="AN918" s="632">
        <f t="shared" si="16132"/>
        <v>0</v>
      </c>
      <c r="AO918" s="632">
        <f t="shared" si="16132"/>
        <v>0</v>
      </c>
      <c r="AP918" s="632">
        <f t="shared" si="16132"/>
        <v>0</v>
      </c>
      <c r="AQ918" s="632">
        <f t="shared" si="16132"/>
        <v>0</v>
      </c>
      <c r="AR918" s="632">
        <f t="shared" si="16132"/>
        <v>0</v>
      </c>
      <c r="AS918" s="632">
        <f t="shared" si="16132"/>
        <v>0</v>
      </c>
      <c r="AT918" s="632">
        <f t="shared" si="16132"/>
        <v>0</v>
      </c>
      <c r="AU918" s="613">
        <f t="shared" si="15307"/>
        <v>724545.26333723764</v>
      </c>
      <c r="AV918" s="645">
        <f t="shared" si="15266"/>
        <v>0</v>
      </c>
      <c r="AW918" s="656">
        <f t="shared" si="15267"/>
        <v>0</v>
      </c>
      <c r="AX918" s="591"/>
    </row>
    <row r="919" spans="1:50" hidden="1" outlineLevel="1">
      <c r="A919" s="590"/>
      <c r="B919" s="646" t="s">
        <v>305</v>
      </c>
      <c r="C919" s="646" t="s">
        <v>1083</v>
      </c>
      <c r="D919" s="647" t="s">
        <v>1084</v>
      </c>
      <c r="E919" s="649"/>
      <c r="F919" s="650">
        <v>239914.66910758361</v>
      </c>
      <c r="G919" s="650">
        <f t="shared" si="15308"/>
        <v>239914.66910758358</v>
      </c>
      <c r="H919" s="649">
        <f t="shared" ref="H919" si="16133">+H920*$F919</f>
        <v>0</v>
      </c>
      <c r="I919" s="649">
        <f t="shared" ref="I919" si="16134">+I920*$F919</f>
        <v>0</v>
      </c>
      <c r="J919" s="649">
        <f t="shared" ref="J919" si="16135">+J920*$F919</f>
        <v>0</v>
      </c>
      <c r="K919" s="649">
        <f t="shared" ref="K919" si="16136">+K920*$F919</f>
        <v>0</v>
      </c>
      <c r="L919" s="649">
        <f t="shared" ref="L919" si="16137">+L920*$F919</f>
        <v>0</v>
      </c>
      <c r="M919" s="649">
        <f t="shared" ref="M919" si="16138">+M920*$F919</f>
        <v>0</v>
      </c>
      <c r="N919" s="649">
        <f t="shared" ref="N919" si="16139">+N920*$F919</f>
        <v>0</v>
      </c>
      <c r="O919" s="649">
        <f t="shared" ref="O919" si="16140">+O920*$F919</f>
        <v>0</v>
      </c>
      <c r="P919" s="649">
        <f t="shared" ref="P919" si="16141">+P920*$F919</f>
        <v>0</v>
      </c>
      <c r="Q919" s="649">
        <f t="shared" ref="Q919" si="16142">+Q920*$F919</f>
        <v>139150.50808239848</v>
      </c>
      <c r="R919" s="649">
        <f t="shared" ref="R919" si="16143">+R920*$F919</f>
        <v>100764.16102518512</v>
      </c>
      <c r="S919" s="649">
        <f t="shared" ref="S919" si="16144">+S920*$F919</f>
        <v>0</v>
      </c>
      <c r="T919" s="649">
        <f t="shared" ref="T919" si="16145">+T920*$F919</f>
        <v>0</v>
      </c>
      <c r="U919" s="649">
        <f t="shared" ref="U919" si="16146">+U920*$F919</f>
        <v>0</v>
      </c>
      <c r="V919" s="649">
        <f t="shared" ref="V919" si="16147">+V920*$F919</f>
        <v>0</v>
      </c>
      <c r="W919" s="649">
        <f t="shared" ref="W919" si="16148">+W920*$F919</f>
        <v>0</v>
      </c>
      <c r="X919" s="649">
        <f t="shared" ref="X919" si="16149">+X920*$F919</f>
        <v>0</v>
      </c>
      <c r="Y919" s="649">
        <f t="shared" ref="Y919" si="16150">+Y920*$F919</f>
        <v>0</v>
      </c>
      <c r="Z919" s="649">
        <f t="shared" ref="Z919" si="16151">+Z920*$F919</f>
        <v>0</v>
      </c>
      <c r="AA919" s="649">
        <f t="shared" ref="AA919" si="16152">+AA920*$F919</f>
        <v>0</v>
      </c>
      <c r="AB919" s="649">
        <f t="shared" ref="AB919" si="16153">+AB920*$F919</f>
        <v>0</v>
      </c>
      <c r="AC919" s="649">
        <f t="shared" ref="AC919" si="16154">+AC920*$F919</f>
        <v>0</v>
      </c>
      <c r="AD919" s="649">
        <f t="shared" ref="AD919" si="16155">+AD920*$F919</f>
        <v>0</v>
      </c>
      <c r="AE919" s="649">
        <f t="shared" ref="AE919" si="16156">+AE920*$F919</f>
        <v>0</v>
      </c>
      <c r="AF919" s="649">
        <f t="shared" ref="AF919" si="16157">+AF920*$F919</f>
        <v>0</v>
      </c>
      <c r="AG919" s="649">
        <f t="shared" ref="AG919" si="16158">+AG920*$F919</f>
        <v>0</v>
      </c>
      <c r="AH919" s="649">
        <f t="shared" ref="AH919" si="16159">+AH920*$F919</f>
        <v>0</v>
      </c>
      <c r="AI919" s="649">
        <f t="shared" ref="AI919" si="16160">+AI920*$F919</f>
        <v>0</v>
      </c>
      <c r="AJ919" s="649">
        <f t="shared" ref="AJ919" si="16161">+AJ920*$F919</f>
        <v>0</v>
      </c>
      <c r="AK919" s="649">
        <f t="shared" ref="AK919" si="16162">+AK920*$F919</f>
        <v>0</v>
      </c>
      <c r="AL919" s="649">
        <f t="shared" ref="AL919" si="16163">+AL920*$F919</f>
        <v>0</v>
      </c>
      <c r="AM919" s="649">
        <f t="shared" ref="AM919" si="16164">+AM920*$F919</f>
        <v>0</v>
      </c>
      <c r="AN919" s="649">
        <f t="shared" ref="AN919" si="16165">+AN920*$F919</f>
        <v>0</v>
      </c>
      <c r="AO919" s="649">
        <f t="shared" ref="AO919" si="16166">+AO920*$F919</f>
        <v>0</v>
      </c>
      <c r="AP919" s="649">
        <f t="shared" ref="AP919" si="16167">+AP920*$F919</f>
        <v>0</v>
      </c>
      <c r="AQ919" s="649">
        <f t="shared" ref="AQ919" si="16168">+AQ920*$F919</f>
        <v>0</v>
      </c>
      <c r="AR919" s="649">
        <f t="shared" ref="AR919" si="16169">+AR920*$F919</f>
        <v>0</v>
      </c>
      <c r="AS919" s="649">
        <f t="shared" ref="AS919" si="16170">+AS920*$F919</f>
        <v>0</v>
      </c>
      <c r="AT919" s="649">
        <f t="shared" ref="AT919" si="16171">+AT920*$F919</f>
        <v>0</v>
      </c>
      <c r="AU919" s="613">
        <f t="shared" si="15307"/>
        <v>239914.66910758358</v>
      </c>
      <c r="AV919" s="645">
        <f t="shared" si="15266"/>
        <v>0</v>
      </c>
      <c r="AW919" s="656">
        <f t="shared" si="15267"/>
        <v>0</v>
      </c>
      <c r="AX919" s="591"/>
    </row>
    <row r="920" spans="1:50" s="314" customFormat="1" hidden="1" outlineLevel="1">
      <c r="A920" s="642"/>
      <c r="B920" s="636"/>
      <c r="C920" s="636"/>
      <c r="D920" s="651"/>
      <c r="E920" s="653"/>
      <c r="F920" s="640"/>
      <c r="G920" s="640">
        <f t="shared" si="15308"/>
        <v>1</v>
      </c>
      <c r="H920" s="658">
        <v>0</v>
      </c>
      <c r="I920" s="658">
        <v>0</v>
      </c>
      <c r="J920" s="658">
        <v>0</v>
      </c>
      <c r="K920" s="658">
        <v>0</v>
      </c>
      <c r="L920" s="658">
        <v>0</v>
      </c>
      <c r="M920" s="658">
        <v>0</v>
      </c>
      <c r="N920" s="658">
        <v>0</v>
      </c>
      <c r="O920" s="658">
        <v>0</v>
      </c>
      <c r="P920" s="658">
        <v>0</v>
      </c>
      <c r="Q920" s="658">
        <v>0.57999999999999996</v>
      </c>
      <c r="R920" s="658">
        <v>0.42000000000000004</v>
      </c>
      <c r="S920" s="658">
        <v>0</v>
      </c>
      <c r="T920" s="658">
        <v>0</v>
      </c>
      <c r="U920" s="658">
        <v>0</v>
      </c>
      <c r="V920" s="658">
        <v>0</v>
      </c>
      <c r="W920" s="658">
        <v>0</v>
      </c>
      <c r="X920" s="658">
        <v>0</v>
      </c>
      <c r="Y920" s="658">
        <v>0</v>
      </c>
      <c r="Z920" s="658">
        <v>0</v>
      </c>
      <c r="AA920" s="658">
        <v>0</v>
      </c>
      <c r="AB920" s="658">
        <v>0</v>
      </c>
      <c r="AC920" s="658">
        <v>0</v>
      </c>
      <c r="AD920" s="658">
        <v>0</v>
      </c>
      <c r="AE920" s="658">
        <v>0</v>
      </c>
      <c r="AF920" s="658">
        <v>0</v>
      </c>
      <c r="AG920" s="658">
        <v>0</v>
      </c>
      <c r="AH920" s="658">
        <v>0</v>
      </c>
      <c r="AI920" s="658">
        <v>0</v>
      </c>
      <c r="AJ920" s="658">
        <v>0</v>
      </c>
      <c r="AK920" s="658">
        <v>0</v>
      </c>
      <c r="AL920" s="658">
        <v>0</v>
      </c>
      <c r="AM920" s="658">
        <v>0</v>
      </c>
      <c r="AN920" s="658">
        <v>0</v>
      </c>
      <c r="AO920" s="658">
        <v>0</v>
      </c>
      <c r="AP920" s="658">
        <v>0</v>
      </c>
      <c r="AQ920" s="658">
        <v>0</v>
      </c>
      <c r="AR920" s="658">
        <v>0</v>
      </c>
      <c r="AS920" s="658">
        <v>0</v>
      </c>
      <c r="AT920" s="658">
        <v>0</v>
      </c>
      <c r="AU920" s="613">
        <f t="shared" si="15307"/>
        <v>1</v>
      </c>
      <c r="AV920" s="645">
        <f t="shared" si="15266"/>
        <v>1</v>
      </c>
      <c r="AW920" s="656" t="e">
        <f t="shared" si="15267"/>
        <v>#DIV/0!</v>
      </c>
      <c r="AX920" s="661"/>
    </row>
    <row r="921" spans="1:50" hidden="1" outlineLevel="1">
      <c r="A921" s="590"/>
      <c r="B921" s="646" t="s">
        <v>305</v>
      </c>
      <c r="C921" s="646" t="s">
        <v>1085</v>
      </c>
      <c r="D921" s="647" t="s">
        <v>1086</v>
      </c>
      <c r="E921" s="649"/>
      <c r="F921" s="650">
        <v>242286.64857724545</v>
      </c>
      <c r="G921" s="650">
        <f t="shared" si="15308"/>
        <v>242286.64857724548</v>
      </c>
      <c r="H921" s="649">
        <f t="shared" ref="H921" si="16172">+H922*$F921</f>
        <v>0</v>
      </c>
      <c r="I921" s="649">
        <f t="shared" ref="I921" si="16173">+I922*$F921</f>
        <v>0</v>
      </c>
      <c r="J921" s="649">
        <f t="shared" ref="J921" si="16174">+J922*$F921</f>
        <v>0</v>
      </c>
      <c r="K921" s="649">
        <f t="shared" ref="K921" si="16175">+K922*$F921</f>
        <v>0</v>
      </c>
      <c r="L921" s="649">
        <f t="shared" ref="L921" si="16176">+L922*$F921</f>
        <v>0</v>
      </c>
      <c r="M921" s="649">
        <f t="shared" ref="M921" si="16177">+M922*$F921</f>
        <v>0</v>
      </c>
      <c r="N921" s="649">
        <f t="shared" ref="N921" si="16178">+N922*$F921</f>
        <v>0</v>
      </c>
      <c r="O921" s="649">
        <f t="shared" ref="O921" si="16179">+O922*$F921</f>
        <v>0</v>
      </c>
      <c r="P921" s="649">
        <f t="shared" ref="P921" si="16180">+P922*$F921</f>
        <v>0</v>
      </c>
      <c r="Q921" s="649">
        <f t="shared" ref="Q921" si="16181">+Q922*$F921</f>
        <v>31497.26431504191</v>
      </c>
      <c r="R921" s="649">
        <f t="shared" ref="R921" si="16182">+R922*$F921</f>
        <v>169600.65400407181</v>
      </c>
      <c r="S921" s="649">
        <f t="shared" ref="S921" si="16183">+S922*$F921</f>
        <v>41188.730258131734</v>
      </c>
      <c r="T921" s="649">
        <f t="shared" ref="T921" si="16184">+T922*$F921</f>
        <v>0</v>
      </c>
      <c r="U921" s="649">
        <f t="shared" ref="U921" si="16185">+U922*$F921</f>
        <v>0</v>
      </c>
      <c r="V921" s="649">
        <f t="shared" ref="V921" si="16186">+V922*$F921</f>
        <v>0</v>
      </c>
      <c r="W921" s="649">
        <f t="shared" ref="W921" si="16187">+W922*$F921</f>
        <v>0</v>
      </c>
      <c r="X921" s="649">
        <f t="shared" ref="X921" si="16188">+X922*$F921</f>
        <v>0</v>
      </c>
      <c r="Y921" s="649">
        <f t="shared" ref="Y921" si="16189">+Y922*$F921</f>
        <v>0</v>
      </c>
      <c r="Z921" s="649">
        <f t="shared" ref="Z921" si="16190">+Z922*$F921</f>
        <v>0</v>
      </c>
      <c r="AA921" s="649">
        <f t="shared" ref="AA921" si="16191">+AA922*$F921</f>
        <v>0</v>
      </c>
      <c r="AB921" s="649">
        <f t="shared" ref="AB921" si="16192">+AB922*$F921</f>
        <v>0</v>
      </c>
      <c r="AC921" s="649">
        <f t="shared" ref="AC921" si="16193">+AC922*$F921</f>
        <v>0</v>
      </c>
      <c r="AD921" s="649">
        <f t="shared" ref="AD921" si="16194">+AD922*$F921</f>
        <v>0</v>
      </c>
      <c r="AE921" s="649">
        <f t="shared" ref="AE921" si="16195">+AE922*$F921</f>
        <v>0</v>
      </c>
      <c r="AF921" s="649">
        <f t="shared" ref="AF921" si="16196">+AF922*$F921</f>
        <v>0</v>
      </c>
      <c r="AG921" s="649">
        <f t="shared" ref="AG921" si="16197">+AG922*$F921</f>
        <v>0</v>
      </c>
      <c r="AH921" s="649">
        <f t="shared" ref="AH921" si="16198">+AH922*$F921</f>
        <v>0</v>
      </c>
      <c r="AI921" s="649">
        <f t="shared" ref="AI921" si="16199">+AI922*$F921</f>
        <v>0</v>
      </c>
      <c r="AJ921" s="649">
        <f t="shared" ref="AJ921" si="16200">+AJ922*$F921</f>
        <v>0</v>
      </c>
      <c r="AK921" s="649">
        <f t="shared" ref="AK921" si="16201">+AK922*$F921</f>
        <v>0</v>
      </c>
      <c r="AL921" s="649">
        <f t="shared" ref="AL921" si="16202">+AL922*$F921</f>
        <v>0</v>
      </c>
      <c r="AM921" s="649">
        <f t="shared" ref="AM921" si="16203">+AM922*$F921</f>
        <v>0</v>
      </c>
      <c r="AN921" s="649">
        <f t="shared" ref="AN921" si="16204">+AN922*$F921</f>
        <v>0</v>
      </c>
      <c r="AO921" s="649">
        <f t="shared" ref="AO921" si="16205">+AO922*$F921</f>
        <v>0</v>
      </c>
      <c r="AP921" s="649">
        <f t="shared" ref="AP921" si="16206">+AP922*$F921</f>
        <v>0</v>
      </c>
      <c r="AQ921" s="649">
        <f t="shared" ref="AQ921" si="16207">+AQ922*$F921</f>
        <v>0</v>
      </c>
      <c r="AR921" s="649">
        <f t="shared" ref="AR921" si="16208">+AR922*$F921</f>
        <v>0</v>
      </c>
      <c r="AS921" s="649">
        <f t="shared" ref="AS921" si="16209">+AS922*$F921</f>
        <v>0</v>
      </c>
      <c r="AT921" s="649">
        <f t="shared" ref="AT921" si="16210">+AT922*$F921</f>
        <v>0</v>
      </c>
      <c r="AU921" s="613">
        <f t="shared" si="15307"/>
        <v>242286.64857724548</v>
      </c>
      <c r="AV921" s="645">
        <f t="shared" si="15266"/>
        <v>0</v>
      </c>
      <c r="AW921" s="656">
        <f t="shared" si="15267"/>
        <v>0</v>
      </c>
      <c r="AX921" s="591"/>
    </row>
    <row r="922" spans="1:50" s="314" customFormat="1" hidden="1" outlineLevel="1">
      <c r="A922" s="642"/>
      <c r="B922" s="636"/>
      <c r="C922" s="636"/>
      <c r="D922" s="651"/>
      <c r="E922" s="653"/>
      <c r="F922" s="640"/>
      <c r="G922" s="640">
        <f t="shared" si="15308"/>
        <v>1</v>
      </c>
      <c r="H922" s="658">
        <v>0</v>
      </c>
      <c r="I922" s="658">
        <v>0</v>
      </c>
      <c r="J922" s="658">
        <v>0</v>
      </c>
      <c r="K922" s="658">
        <v>0</v>
      </c>
      <c r="L922" s="658">
        <v>0</v>
      </c>
      <c r="M922" s="658">
        <v>0</v>
      </c>
      <c r="N922" s="658">
        <v>0</v>
      </c>
      <c r="O922" s="658">
        <v>0</v>
      </c>
      <c r="P922" s="658">
        <v>0</v>
      </c>
      <c r="Q922" s="658">
        <v>0.13</v>
      </c>
      <c r="R922" s="658">
        <v>0.7</v>
      </c>
      <c r="S922" s="658">
        <v>0.17000000000000004</v>
      </c>
      <c r="T922" s="658">
        <v>0</v>
      </c>
      <c r="U922" s="658">
        <v>0</v>
      </c>
      <c r="V922" s="658">
        <v>0</v>
      </c>
      <c r="W922" s="658">
        <v>0</v>
      </c>
      <c r="X922" s="658">
        <v>0</v>
      </c>
      <c r="Y922" s="658">
        <v>0</v>
      </c>
      <c r="Z922" s="658">
        <v>0</v>
      </c>
      <c r="AA922" s="658">
        <v>0</v>
      </c>
      <c r="AB922" s="658">
        <v>0</v>
      </c>
      <c r="AC922" s="658">
        <v>0</v>
      </c>
      <c r="AD922" s="658">
        <v>0</v>
      </c>
      <c r="AE922" s="658">
        <v>0</v>
      </c>
      <c r="AF922" s="658">
        <v>0</v>
      </c>
      <c r="AG922" s="658">
        <v>0</v>
      </c>
      <c r="AH922" s="658">
        <v>0</v>
      </c>
      <c r="AI922" s="658">
        <v>0</v>
      </c>
      <c r="AJ922" s="658">
        <v>0</v>
      </c>
      <c r="AK922" s="658">
        <v>0</v>
      </c>
      <c r="AL922" s="658">
        <v>0</v>
      </c>
      <c r="AM922" s="658">
        <v>0</v>
      </c>
      <c r="AN922" s="658">
        <v>0</v>
      </c>
      <c r="AO922" s="658">
        <v>0</v>
      </c>
      <c r="AP922" s="658">
        <v>0</v>
      </c>
      <c r="AQ922" s="658">
        <v>0</v>
      </c>
      <c r="AR922" s="658">
        <v>0</v>
      </c>
      <c r="AS922" s="658">
        <v>0</v>
      </c>
      <c r="AT922" s="658">
        <v>0</v>
      </c>
      <c r="AU922" s="613">
        <f t="shared" si="15307"/>
        <v>1</v>
      </c>
      <c r="AV922" s="645">
        <f t="shared" si="15266"/>
        <v>1</v>
      </c>
      <c r="AW922" s="656" t="e">
        <f t="shared" si="15267"/>
        <v>#DIV/0!</v>
      </c>
      <c r="AX922" s="661"/>
    </row>
    <row r="923" spans="1:50" hidden="1" outlineLevel="1">
      <c r="A923" s="590"/>
      <c r="B923" s="646" t="s">
        <v>305</v>
      </c>
      <c r="C923" s="646" t="s">
        <v>1087</v>
      </c>
      <c r="D923" s="647" t="s">
        <v>1088</v>
      </c>
      <c r="E923" s="649"/>
      <c r="F923" s="650">
        <v>242343.94565240864</v>
      </c>
      <c r="G923" s="650">
        <f t="shared" si="15308"/>
        <v>242343.94565240864</v>
      </c>
      <c r="H923" s="649">
        <f t="shared" ref="H923" si="16211">+H924*$F923</f>
        <v>0</v>
      </c>
      <c r="I923" s="649">
        <f t="shared" ref="I923" si="16212">+I924*$F923</f>
        <v>0</v>
      </c>
      <c r="J923" s="649">
        <f t="shared" ref="J923" si="16213">+J924*$F923</f>
        <v>0</v>
      </c>
      <c r="K923" s="649">
        <f t="shared" ref="K923" si="16214">+K924*$F923</f>
        <v>0</v>
      </c>
      <c r="L923" s="649">
        <f t="shared" ref="L923" si="16215">+L924*$F923</f>
        <v>0</v>
      </c>
      <c r="M923" s="649">
        <f t="shared" ref="M923" si="16216">+M924*$F923</f>
        <v>0</v>
      </c>
      <c r="N923" s="649">
        <f t="shared" ref="N923" si="16217">+N924*$F923</f>
        <v>0</v>
      </c>
      <c r="O923" s="649">
        <f t="shared" ref="O923" si="16218">+O924*$F923</f>
        <v>0</v>
      </c>
      <c r="P923" s="649">
        <f t="shared" ref="P923" si="16219">+P924*$F923</f>
        <v>0</v>
      </c>
      <c r="Q923" s="649">
        <f t="shared" ref="Q923" si="16220">+Q924*$F923</f>
        <v>0</v>
      </c>
      <c r="R923" s="649">
        <f t="shared" ref="R923" si="16221">+R924*$F923</f>
        <v>157523.56467406562</v>
      </c>
      <c r="S923" s="649">
        <f t="shared" ref="S923" si="16222">+S924*$F923</f>
        <v>84820.380978343019</v>
      </c>
      <c r="T923" s="649">
        <f t="shared" ref="T923" si="16223">+T924*$F923</f>
        <v>0</v>
      </c>
      <c r="U923" s="649">
        <f t="shared" ref="U923" si="16224">+U924*$F923</f>
        <v>0</v>
      </c>
      <c r="V923" s="649">
        <f t="shared" ref="V923" si="16225">+V924*$F923</f>
        <v>0</v>
      </c>
      <c r="W923" s="649">
        <f t="shared" ref="W923" si="16226">+W924*$F923</f>
        <v>0</v>
      </c>
      <c r="X923" s="649">
        <f t="shared" ref="X923" si="16227">+X924*$F923</f>
        <v>0</v>
      </c>
      <c r="Y923" s="649">
        <f t="shared" ref="Y923" si="16228">+Y924*$F923</f>
        <v>0</v>
      </c>
      <c r="Z923" s="649">
        <f t="shared" ref="Z923" si="16229">+Z924*$F923</f>
        <v>0</v>
      </c>
      <c r="AA923" s="649">
        <f t="shared" ref="AA923" si="16230">+AA924*$F923</f>
        <v>0</v>
      </c>
      <c r="AB923" s="649">
        <f t="shared" ref="AB923" si="16231">+AB924*$F923</f>
        <v>0</v>
      </c>
      <c r="AC923" s="649">
        <f t="shared" ref="AC923" si="16232">+AC924*$F923</f>
        <v>0</v>
      </c>
      <c r="AD923" s="649">
        <f t="shared" ref="AD923" si="16233">+AD924*$F923</f>
        <v>0</v>
      </c>
      <c r="AE923" s="649">
        <f t="shared" ref="AE923" si="16234">+AE924*$F923</f>
        <v>0</v>
      </c>
      <c r="AF923" s="649">
        <f t="shared" ref="AF923" si="16235">+AF924*$F923</f>
        <v>0</v>
      </c>
      <c r="AG923" s="649">
        <f t="shared" ref="AG923" si="16236">+AG924*$F923</f>
        <v>0</v>
      </c>
      <c r="AH923" s="649">
        <f t="shared" ref="AH923" si="16237">+AH924*$F923</f>
        <v>0</v>
      </c>
      <c r="AI923" s="649">
        <f t="shared" ref="AI923" si="16238">+AI924*$F923</f>
        <v>0</v>
      </c>
      <c r="AJ923" s="649">
        <f t="shared" ref="AJ923" si="16239">+AJ924*$F923</f>
        <v>0</v>
      </c>
      <c r="AK923" s="649">
        <f t="shared" ref="AK923" si="16240">+AK924*$F923</f>
        <v>0</v>
      </c>
      <c r="AL923" s="649">
        <f t="shared" ref="AL923" si="16241">+AL924*$F923</f>
        <v>0</v>
      </c>
      <c r="AM923" s="649">
        <f t="shared" ref="AM923" si="16242">+AM924*$F923</f>
        <v>0</v>
      </c>
      <c r="AN923" s="649">
        <f t="shared" ref="AN923" si="16243">+AN924*$F923</f>
        <v>0</v>
      </c>
      <c r="AO923" s="649">
        <f t="shared" ref="AO923" si="16244">+AO924*$F923</f>
        <v>0</v>
      </c>
      <c r="AP923" s="649">
        <f t="shared" ref="AP923" si="16245">+AP924*$F923</f>
        <v>0</v>
      </c>
      <c r="AQ923" s="649">
        <f t="shared" ref="AQ923" si="16246">+AQ924*$F923</f>
        <v>0</v>
      </c>
      <c r="AR923" s="649">
        <f t="shared" ref="AR923" si="16247">+AR924*$F923</f>
        <v>0</v>
      </c>
      <c r="AS923" s="649">
        <f t="shared" ref="AS923" si="16248">+AS924*$F923</f>
        <v>0</v>
      </c>
      <c r="AT923" s="649">
        <f t="shared" ref="AT923" si="16249">+AT924*$F923</f>
        <v>0</v>
      </c>
      <c r="AU923" s="613">
        <f t="shared" si="15307"/>
        <v>242343.94565240864</v>
      </c>
      <c r="AV923" s="645">
        <f t="shared" si="15266"/>
        <v>0</v>
      </c>
      <c r="AW923" s="656">
        <f t="shared" si="15267"/>
        <v>0</v>
      </c>
      <c r="AX923" s="591"/>
    </row>
    <row r="924" spans="1:50" s="314" customFormat="1" hidden="1" outlineLevel="1">
      <c r="A924" s="642"/>
      <c r="B924" s="636"/>
      <c r="C924" s="636"/>
      <c r="D924" s="651"/>
      <c r="E924" s="653"/>
      <c r="F924" s="640"/>
      <c r="G924" s="640">
        <f t="shared" si="15308"/>
        <v>1</v>
      </c>
      <c r="H924" s="658">
        <v>0</v>
      </c>
      <c r="I924" s="658">
        <v>0</v>
      </c>
      <c r="J924" s="658">
        <v>0</v>
      </c>
      <c r="K924" s="658">
        <v>0</v>
      </c>
      <c r="L924" s="658">
        <v>0</v>
      </c>
      <c r="M924" s="658">
        <v>0</v>
      </c>
      <c r="N924" s="658">
        <v>0</v>
      </c>
      <c r="O924" s="658">
        <v>0</v>
      </c>
      <c r="P924" s="658">
        <v>0</v>
      </c>
      <c r="Q924" s="658">
        <v>0</v>
      </c>
      <c r="R924" s="658">
        <v>0.65</v>
      </c>
      <c r="S924" s="658">
        <v>0.35</v>
      </c>
      <c r="T924" s="658">
        <v>0</v>
      </c>
      <c r="U924" s="658">
        <v>0</v>
      </c>
      <c r="V924" s="658">
        <v>0</v>
      </c>
      <c r="W924" s="658">
        <v>0</v>
      </c>
      <c r="X924" s="658">
        <v>0</v>
      </c>
      <c r="Y924" s="658">
        <v>0</v>
      </c>
      <c r="Z924" s="658">
        <v>0</v>
      </c>
      <c r="AA924" s="658">
        <v>0</v>
      </c>
      <c r="AB924" s="658">
        <v>0</v>
      </c>
      <c r="AC924" s="658">
        <v>0</v>
      </c>
      <c r="AD924" s="658">
        <v>0</v>
      </c>
      <c r="AE924" s="658">
        <v>0</v>
      </c>
      <c r="AF924" s="658">
        <v>0</v>
      </c>
      <c r="AG924" s="658">
        <v>0</v>
      </c>
      <c r="AH924" s="658">
        <v>0</v>
      </c>
      <c r="AI924" s="658">
        <v>0</v>
      </c>
      <c r="AJ924" s="658">
        <v>0</v>
      </c>
      <c r="AK924" s="658">
        <v>0</v>
      </c>
      <c r="AL924" s="658">
        <v>0</v>
      </c>
      <c r="AM924" s="658">
        <v>0</v>
      </c>
      <c r="AN924" s="658">
        <v>0</v>
      </c>
      <c r="AO924" s="658">
        <v>0</v>
      </c>
      <c r="AP924" s="658">
        <v>0</v>
      </c>
      <c r="AQ924" s="658">
        <v>0</v>
      </c>
      <c r="AR924" s="658">
        <v>0</v>
      </c>
      <c r="AS924" s="658">
        <v>0</v>
      </c>
      <c r="AT924" s="658">
        <v>0</v>
      </c>
      <c r="AU924" s="613">
        <f t="shared" si="15307"/>
        <v>1</v>
      </c>
      <c r="AV924" s="645">
        <f t="shared" si="15266"/>
        <v>1</v>
      </c>
      <c r="AW924" s="656" t="e">
        <f t="shared" si="15267"/>
        <v>#DIV/0!</v>
      </c>
      <c r="AX924" s="661"/>
    </row>
    <row r="925" spans="1:50" hidden="1" outlineLevel="1">
      <c r="A925" s="590"/>
      <c r="B925" s="629" t="s">
        <v>278</v>
      </c>
      <c r="C925" s="629" t="s">
        <v>1089</v>
      </c>
      <c r="D925" s="630" t="s">
        <v>1090</v>
      </c>
      <c r="E925" s="631"/>
      <c r="F925" s="632">
        <f>+F926+F928+F930+F932+F934+F936+F938+F940+F942+F944+F946+F948+F950+F952+F954+F956+F958+F960</f>
        <v>6152259.8536723666</v>
      </c>
      <c r="G925" s="632">
        <f t="shared" si="15308"/>
        <v>6152259.8536723685</v>
      </c>
      <c r="H925" s="632">
        <f t="shared" ref="H925:AT925" si="16250">+H926+H928+H930+H932+H934+H936+H938+H940+H942+H944+H946+H948+H950+H952+H954+H956+H958+H960</f>
        <v>0</v>
      </c>
      <c r="I925" s="632">
        <f t="shared" si="16250"/>
        <v>0</v>
      </c>
      <c r="J925" s="632">
        <f t="shared" si="16250"/>
        <v>0</v>
      </c>
      <c r="K925" s="632">
        <f t="shared" si="16250"/>
        <v>0</v>
      </c>
      <c r="L925" s="632">
        <f t="shared" si="16250"/>
        <v>0</v>
      </c>
      <c r="M925" s="632">
        <f t="shared" si="16250"/>
        <v>0</v>
      </c>
      <c r="N925" s="632">
        <f t="shared" si="16250"/>
        <v>0</v>
      </c>
      <c r="O925" s="632">
        <f t="shared" si="16250"/>
        <v>0</v>
      </c>
      <c r="P925" s="632">
        <f t="shared" si="16250"/>
        <v>169639.96187627988</v>
      </c>
      <c r="Q925" s="632">
        <f t="shared" si="16250"/>
        <v>221820.70936581673</v>
      </c>
      <c r="R925" s="632">
        <f t="shared" si="16250"/>
        <v>34849.862134961222</v>
      </c>
      <c r="S925" s="632">
        <f t="shared" si="16250"/>
        <v>356646.57004144555</v>
      </c>
      <c r="T925" s="632">
        <f t="shared" si="16250"/>
        <v>753744.30111867026</v>
      </c>
      <c r="U925" s="632">
        <f t="shared" si="16250"/>
        <v>830859.42936015606</v>
      </c>
      <c r="V925" s="632">
        <f t="shared" si="16250"/>
        <v>795419.92763389368</v>
      </c>
      <c r="W925" s="632">
        <f t="shared" si="16250"/>
        <v>803295.37246195192</v>
      </c>
      <c r="X925" s="632">
        <f t="shared" si="16250"/>
        <v>827406.55868340307</v>
      </c>
      <c r="Y925" s="632">
        <f t="shared" si="16250"/>
        <v>597735.2846744454</v>
      </c>
      <c r="Z925" s="632">
        <f t="shared" si="16250"/>
        <v>557236.30378464679</v>
      </c>
      <c r="AA925" s="632">
        <f t="shared" si="16250"/>
        <v>203605.57253669787</v>
      </c>
      <c r="AB925" s="632">
        <f t="shared" si="16250"/>
        <v>0</v>
      </c>
      <c r="AC925" s="632">
        <f t="shared" si="16250"/>
        <v>0</v>
      </c>
      <c r="AD925" s="632">
        <f t="shared" si="16250"/>
        <v>0</v>
      </c>
      <c r="AE925" s="632">
        <f t="shared" si="16250"/>
        <v>0</v>
      </c>
      <c r="AF925" s="632">
        <f t="shared" si="16250"/>
        <v>0</v>
      </c>
      <c r="AG925" s="632">
        <f t="shared" si="16250"/>
        <v>0</v>
      </c>
      <c r="AH925" s="632">
        <f t="shared" si="16250"/>
        <v>0</v>
      </c>
      <c r="AI925" s="632">
        <f t="shared" si="16250"/>
        <v>0</v>
      </c>
      <c r="AJ925" s="632">
        <f t="shared" si="16250"/>
        <v>0</v>
      </c>
      <c r="AK925" s="632">
        <f t="shared" si="16250"/>
        <v>0</v>
      </c>
      <c r="AL925" s="632">
        <f t="shared" si="16250"/>
        <v>0</v>
      </c>
      <c r="AM925" s="632">
        <f t="shared" si="16250"/>
        <v>0</v>
      </c>
      <c r="AN925" s="632">
        <f t="shared" si="16250"/>
        <v>0</v>
      </c>
      <c r="AO925" s="632">
        <f t="shared" si="16250"/>
        <v>0</v>
      </c>
      <c r="AP925" s="632">
        <f t="shared" si="16250"/>
        <v>0</v>
      </c>
      <c r="AQ925" s="632">
        <f t="shared" si="16250"/>
        <v>0</v>
      </c>
      <c r="AR925" s="632">
        <f t="shared" si="16250"/>
        <v>0</v>
      </c>
      <c r="AS925" s="632">
        <f t="shared" si="16250"/>
        <v>0</v>
      </c>
      <c r="AT925" s="632">
        <f t="shared" si="16250"/>
        <v>0</v>
      </c>
      <c r="AU925" s="613">
        <f t="shared" si="15307"/>
        <v>6152259.8536723685</v>
      </c>
      <c r="AV925" s="645">
        <f t="shared" si="15266"/>
        <v>0</v>
      </c>
      <c r="AW925" s="656">
        <f t="shared" si="15267"/>
        <v>0</v>
      </c>
      <c r="AX925" s="591"/>
    </row>
    <row r="926" spans="1:50" hidden="1" outlineLevel="1">
      <c r="A926" s="590"/>
      <c r="B926" s="646" t="s">
        <v>305</v>
      </c>
      <c r="C926" s="646" t="s">
        <v>1091</v>
      </c>
      <c r="D926" s="647" t="s">
        <v>1092</v>
      </c>
      <c r="E926" s="649"/>
      <c r="F926" s="650">
        <v>322846.3883542805</v>
      </c>
      <c r="G926" s="650">
        <f t="shared" si="15308"/>
        <v>322846.3883542805</v>
      </c>
      <c r="H926" s="649">
        <f t="shared" ref="H926" si="16251">+H927*$F926</f>
        <v>0</v>
      </c>
      <c r="I926" s="649">
        <f t="shared" ref="I926" si="16252">+I927*$F926</f>
        <v>0</v>
      </c>
      <c r="J926" s="649">
        <f t="shared" ref="J926" si="16253">+J927*$F926</f>
        <v>0</v>
      </c>
      <c r="K926" s="649">
        <f t="shared" ref="K926" si="16254">+K927*$F926</f>
        <v>0</v>
      </c>
      <c r="L926" s="649">
        <f t="shared" ref="L926" si="16255">+L927*$F926</f>
        <v>0</v>
      </c>
      <c r="M926" s="649">
        <f t="shared" ref="M926" si="16256">+M927*$F926</f>
        <v>0</v>
      </c>
      <c r="N926" s="649">
        <f t="shared" ref="N926" si="16257">+N927*$F926</f>
        <v>0</v>
      </c>
      <c r="O926" s="649">
        <f t="shared" ref="O926" si="16258">+O927*$F926</f>
        <v>0</v>
      </c>
      <c r="P926" s="649">
        <f t="shared" ref="P926" si="16259">+P927*$F926</f>
        <v>0</v>
      </c>
      <c r="Q926" s="649">
        <f t="shared" ref="Q926" si="16260">+Q927*$F926</f>
        <v>0</v>
      </c>
      <c r="R926" s="649">
        <f t="shared" ref="R926" si="16261">+R927*$F926</f>
        <v>0</v>
      </c>
      <c r="S926" s="649">
        <f t="shared" ref="S926" si="16262">+S927*$F926</f>
        <v>222764.00796445351</v>
      </c>
      <c r="T926" s="649">
        <f t="shared" ref="T926" si="16263">+T927*$F926</f>
        <v>100082.38038982697</v>
      </c>
      <c r="U926" s="649">
        <f t="shared" ref="U926" si="16264">+U927*$F926</f>
        <v>0</v>
      </c>
      <c r="V926" s="649">
        <f t="shared" ref="V926" si="16265">+V927*$F926</f>
        <v>0</v>
      </c>
      <c r="W926" s="649">
        <f t="shared" ref="W926" si="16266">+W927*$F926</f>
        <v>0</v>
      </c>
      <c r="X926" s="649">
        <f t="shared" ref="X926" si="16267">+X927*$F926</f>
        <v>0</v>
      </c>
      <c r="Y926" s="649">
        <f t="shared" ref="Y926" si="16268">+Y927*$F926</f>
        <v>0</v>
      </c>
      <c r="Z926" s="649">
        <f t="shared" ref="Z926" si="16269">+Z927*$F926</f>
        <v>0</v>
      </c>
      <c r="AA926" s="649">
        <f t="shared" ref="AA926" si="16270">+AA927*$F926</f>
        <v>0</v>
      </c>
      <c r="AB926" s="649">
        <f t="shared" ref="AB926" si="16271">+AB927*$F926</f>
        <v>0</v>
      </c>
      <c r="AC926" s="649">
        <f t="shared" ref="AC926" si="16272">+AC927*$F926</f>
        <v>0</v>
      </c>
      <c r="AD926" s="649">
        <f t="shared" ref="AD926" si="16273">+AD927*$F926</f>
        <v>0</v>
      </c>
      <c r="AE926" s="649">
        <f t="shared" ref="AE926" si="16274">+AE927*$F926</f>
        <v>0</v>
      </c>
      <c r="AF926" s="649">
        <f t="shared" ref="AF926" si="16275">+AF927*$F926</f>
        <v>0</v>
      </c>
      <c r="AG926" s="649">
        <f t="shared" ref="AG926" si="16276">+AG927*$F926</f>
        <v>0</v>
      </c>
      <c r="AH926" s="649">
        <f t="shared" ref="AH926" si="16277">+AH927*$F926</f>
        <v>0</v>
      </c>
      <c r="AI926" s="649">
        <f t="shared" ref="AI926" si="16278">+AI927*$F926</f>
        <v>0</v>
      </c>
      <c r="AJ926" s="649">
        <f t="shared" ref="AJ926" si="16279">+AJ927*$F926</f>
        <v>0</v>
      </c>
      <c r="AK926" s="649">
        <f t="shared" ref="AK926" si="16280">+AK927*$F926</f>
        <v>0</v>
      </c>
      <c r="AL926" s="649">
        <f t="shared" ref="AL926" si="16281">+AL927*$F926</f>
        <v>0</v>
      </c>
      <c r="AM926" s="649">
        <f t="shared" ref="AM926" si="16282">+AM927*$F926</f>
        <v>0</v>
      </c>
      <c r="AN926" s="649">
        <f t="shared" ref="AN926" si="16283">+AN927*$F926</f>
        <v>0</v>
      </c>
      <c r="AO926" s="649">
        <f t="shared" ref="AO926" si="16284">+AO927*$F926</f>
        <v>0</v>
      </c>
      <c r="AP926" s="649">
        <f t="shared" ref="AP926" si="16285">+AP927*$F926</f>
        <v>0</v>
      </c>
      <c r="AQ926" s="649">
        <f t="shared" ref="AQ926" si="16286">+AQ927*$F926</f>
        <v>0</v>
      </c>
      <c r="AR926" s="649">
        <f t="shared" ref="AR926" si="16287">+AR927*$F926</f>
        <v>0</v>
      </c>
      <c r="AS926" s="649">
        <f t="shared" ref="AS926" si="16288">+AS927*$F926</f>
        <v>0</v>
      </c>
      <c r="AT926" s="649">
        <f t="shared" ref="AT926" si="16289">+AT927*$F926</f>
        <v>0</v>
      </c>
      <c r="AU926" s="613">
        <f t="shared" si="15307"/>
        <v>322846.3883542805</v>
      </c>
      <c r="AV926" s="645">
        <f t="shared" si="15266"/>
        <v>0</v>
      </c>
      <c r="AW926" s="656">
        <f t="shared" si="15267"/>
        <v>0</v>
      </c>
      <c r="AX926" s="591"/>
    </row>
    <row r="927" spans="1:50" s="314" customFormat="1" hidden="1" outlineLevel="1">
      <c r="A927" s="642"/>
      <c r="B927" s="636"/>
      <c r="C927" s="636"/>
      <c r="D927" s="651"/>
      <c r="E927" s="653"/>
      <c r="F927" s="640"/>
      <c r="G927" s="640">
        <f t="shared" si="15308"/>
        <v>1</v>
      </c>
      <c r="H927" s="658">
        <v>0</v>
      </c>
      <c r="I927" s="658">
        <v>0</v>
      </c>
      <c r="J927" s="658">
        <v>0</v>
      </c>
      <c r="K927" s="658">
        <v>0</v>
      </c>
      <c r="L927" s="658">
        <v>0</v>
      </c>
      <c r="M927" s="658">
        <v>0</v>
      </c>
      <c r="N927" s="658">
        <v>0</v>
      </c>
      <c r="O927" s="658">
        <v>0</v>
      </c>
      <c r="P927" s="658">
        <v>0</v>
      </c>
      <c r="Q927" s="658">
        <v>0</v>
      </c>
      <c r="R927" s="658">
        <v>0</v>
      </c>
      <c r="S927" s="658">
        <v>0.69</v>
      </c>
      <c r="T927" s="658">
        <v>0.31000000000000005</v>
      </c>
      <c r="U927" s="658">
        <v>0</v>
      </c>
      <c r="V927" s="658">
        <v>0</v>
      </c>
      <c r="W927" s="658">
        <v>0</v>
      </c>
      <c r="X927" s="658">
        <v>0</v>
      </c>
      <c r="Y927" s="658">
        <v>0</v>
      </c>
      <c r="Z927" s="658">
        <v>0</v>
      </c>
      <c r="AA927" s="658">
        <v>0</v>
      </c>
      <c r="AB927" s="658">
        <v>0</v>
      </c>
      <c r="AC927" s="658">
        <v>0</v>
      </c>
      <c r="AD927" s="658">
        <v>0</v>
      </c>
      <c r="AE927" s="658">
        <v>0</v>
      </c>
      <c r="AF927" s="658">
        <v>0</v>
      </c>
      <c r="AG927" s="658">
        <v>0</v>
      </c>
      <c r="AH927" s="658">
        <v>0</v>
      </c>
      <c r="AI927" s="658">
        <v>0</v>
      </c>
      <c r="AJ927" s="658">
        <v>0</v>
      </c>
      <c r="AK927" s="658">
        <v>0</v>
      </c>
      <c r="AL927" s="658">
        <v>0</v>
      </c>
      <c r="AM927" s="658">
        <v>0</v>
      </c>
      <c r="AN927" s="658">
        <v>0</v>
      </c>
      <c r="AO927" s="658">
        <v>0</v>
      </c>
      <c r="AP927" s="658">
        <v>0</v>
      </c>
      <c r="AQ927" s="658">
        <v>0</v>
      </c>
      <c r="AR927" s="658">
        <v>0</v>
      </c>
      <c r="AS927" s="658">
        <v>0</v>
      </c>
      <c r="AT927" s="658">
        <v>0</v>
      </c>
      <c r="AU927" s="613">
        <f t="shared" si="15307"/>
        <v>1</v>
      </c>
      <c r="AV927" s="645">
        <f t="shared" si="15266"/>
        <v>1</v>
      </c>
      <c r="AW927" s="656" t="e">
        <f t="shared" si="15267"/>
        <v>#DIV/0!</v>
      </c>
      <c r="AX927" s="661"/>
    </row>
    <row r="928" spans="1:50" hidden="1" outlineLevel="1">
      <c r="A928" s="590"/>
      <c r="B928" s="646" t="s">
        <v>305</v>
      </c>
      <c r="C928" s="646" t="s">
        <v>1093</v>
      </c>
      <c r="D928" s="647" t="s">
        <v>1094</v>
      </c>
      <c r="E928" s="649"/>
      <c r="F928" s="650">
        <v>393772.2414029176</v>
      </c>
      <c r="G928" s="650">
        <f t="shared" si="15308"/>
        <v>393772.2414029176</v>
      </c>
      <c r="H928" s="649">
        <f t="shared" ref="H928" si="16290">+H929*$F928</f>
        <v>0</v>
      </c>
      <c r="I928" s="649">
        <f t="shared" ref="I928" si="16291">+I929*$F928</f>
        <v>0</v>
      </c>
      <c r="J928" s="649">
        <f t="shared" ref="J928" si="16292">+J929*$F928</f>
        <v>0</v>
      </c>
      <c r="K928" s="649">
        <f t="shared" ref="K928" si="16293">+K929*$F928</f>
        <v>0</v>
      </c>
      <c r="L928" s="649">
        <f t="shared" ref="L928" si="16294">+L929*$F928</f>
        <v>0</v>
      </c>
      <c r="M928" s="649">
        <f t="shared" ref="M928" si="16295">+M929*$F928</f>
        <v>0</v>
      </c>
      <c r="N928" s="649">
        <f t="shared" ref="N928" si="16296">+N929*$F928</f>
        <v>0</v>
      </c>
      <c r="O928" s="649">
        <f t="shared" ref="O928" si="16297">+O929*$F928</f>
        <v>0</v>
      </c>
      <c r="P928" s="649">
        <f t="shared" ref="P928" si="16298">+P929*$F928</f>
        <v>0</v>
      </c>
      <c r="Q928" s="649">
        <f t="shared" ref="Q928" si="16299">+Q929*$F928</f>
        <v>0</v>
      </c>
      <c r="R928" s="649">
        <f t="shared" ref="R928" si="16300">+R929*$F928</f>
        <v>0</v>
      </c>
      <c r="S928" s="649">
        <f t="shared" ref="S928" si="16301">+S929*$F928</f>
        <v>133882.56207699201</v>
      </c>
      <c r="T928" s="649">
        <f t="shared" ref="T928" si="16302">+T929*$F928</f>
        <v>259889.67932592559</v>
      </c>
      <c r="U928" s="649">
        <f t="shared" ref="U928" si="16303">+U929*$F928</f>
        <v>0</v>
      </c>
      <c r="V928" s="649">
        <f t="shared" ref="V928" si="16304">+V929*$F928</f>
        <v>0</v>
      </c>
      <c r="W928" s="649">
        <f t="shared" ref="W928" si="16305">+W929*$F928</f>
        <v>0</v>
      </c>
      <c r="X928" s="649">
        <f t="shared" ref="X928" si="16306">+X929*$F928</f>
        <v>0</v>
      </c>
      <c r="Y928" s="649">
        <f t="shared" ref="Y928" si="16307">+Y929*$F928</f>
        <v>0</v>
      </c>
      <c r="Z928" s="649">
        <f t="shared" ref="Z928" si="16308">+Z929*$F928</f>
        <v>0</v>
      </c>
      <c r="AA928" s="649">
        <f t="shared" ref="AA928" si="16309">+AA929*$F928</f>
        <v>0</v>
      </c>
      <c r="AB928" s="649">
        <f t="shared" ref="AB928" si="16310">+AB929*$F928</f>
        <v>0</v>
      </c>
      <c r="AC928" s="649">
        <f t="shared" ref="AC928" si="16311">+AC929*$F928</f>
        <v>0</v>
      </c>
      <c r="AD928" s="649">
        <f t="shared" ref="AD928" si="16312">+AD929*$F928</f>
        <v>0</v>
      </c>
      <c r="AE928" s="649">
        <f t="shared" ref="AE928" si="16313">+AE929*$F928</f>
        <v>0</v>
      </c>
      <c r="AF928" s="649">
        <f t="shared" ref="AF928" si="16314">+AF929*$F928</f>
        <v>0</v>
      </c>
      <c r="AG928" s="649">
        <f t="shared" ref="AG928" si="16315">+AG929*$F928</f>
        <v>0</v>
      </c>
      <c r="AH928" s="649">
        <f t="shared" ref="AH928" si="16316">+AH929*$F928</f>
        <v>0</v>
      </c>
      <c r="AI928" s="649">
        <f t="shared" ref="AI928" si="16317">+AI929*$F928</f>
        <v>0</v>
      </c>
      <c r="AJ928" s="649">
        <f t="shared" ref="AJ928" si="16318">+AJ929*$F928</f>
        <v>0</v>
      </c>
      <c r="AK928" s="649">
        <f t="shared" ref="AK928" si="16319">+AK929*$F928</f>
        <v>0</v>
      </c>
      <c r="AL928" s="649">
        <f t="shared" ref="AL928" si="16320">+AL929*$F928</f>
        <v>0</v>
      </c>
      <c r="AM928" s="649">
        <f t="shared" ref="AM928" si="16321">+AM929*$F928</f>
        <v>0</v>
      </c>
      <c r="AN928" s="649">
        <f t="shared" ref="AN928" si="16322">+AN929*$F928</f>
        <v>0</v>
      </c>
      <c r="AO928" s="649">
        <f t="shared" ref="AO928" si="16323">+AO929*$F928</f>
        <v>0</v>
      </c>
      <c r="AP928" s="649">
        <f t="shared" ref="AP928" si="16324">+AP929*$F928</f>
        <v>0</v>
      </c>
      <c r="AQ928" s="649">
        <f t="shared" ref="AQ928" si="16325">+AQ929*$F928</f>
        <v>0</v>
      </c>
      <c r="AR928" s="649">
        <f t="shared" ref="AR928" si="16326">+AR929*$F928</f>
        <v>0</v>
      </c>
      <c r="AS928" s="649">
        <f t="shared" ref="AS928" si="16327">+AS929*$F928</f>
        <v>0</v>
      </c>
      <c r="AT928" s="649">
        <f t="shared" ref="AT928" si="16328">+AT929*$F928</f>
        <v>0</v>
      </c>
      <c r="AU928" s="613">
        <f t="shared" si="15307"/>
        <v>393772.2414029176</v>
      </c>
      <c r="AV928" s="645">
        <f t="shared" si="15266"/>
        <v>0</v>
      </c>
      <c r="AW928" s="656">
        <f t="shared" si="15267"/>
        <v>0</v>
      </c>
      <c r="AX928" s="591"/>
    </row>
    <row r="929" spans="1:50" s="314" customFormat="1" hidden="1" outlineLevel="1">
      <c r="A929" s="642"/>
      <c r="B929" s="636"/>
      <c r="C929" s="636"/>
      <c r="D929" s="651"/>
      <c r="E929" s="653"/>
      <c r="F929" s="640"/>
      <c r="G929" s="640">
        <f t="shared" si="15308"/>
        <v>1</v>
      </c>
      <c r="H929" s="658">
        <v>0</v>
      </c>
      <c r="I929" s="658">
        <v>0</v>
      </c>
      <c r="J929" s="658">
        <v>0</v>
      </c>
      <c r="K929" s="658">
        <v>0</v>
      </c>
      <c r="L929" s="658">
        <v>0</v>
      </c>
      <c r="M929" s="658">
        <v>0</v>
      </c>
      <c r="N929" s="658">
        <v>0</v>
      </c>
      <c r="O929" s="658">
        <v>0</v>
      </c>
      <c r="P929" s="658">
        <v>0</v>
      </c>
      <c r="Q929" s="658">
        <v>0</v>
      </c>
      <c r="R929" s="658">
        <v>0</v>
      </c>
      <c r="S929" s="658">
        <v>0.34</v>
      </c>
      <c r="T929" s="658">
        <v>0.65999999999999992</v>
      </c>
      <c r="U929" s="658">
        <v>0</v>
      </c>
      <c r="V929" s="658">
        <v>0</v>
      </c>
      <c r="W929" s="658">
        <v>0</v>
      </c>
      <c r="X929" s="658">
        <v>0</v>
      </c>
      <c r="Y929" s="658">
        <v>0</v>
      </c>
      <c r="Z929" s="658">
        <v>0</v>
      </c>
      <c r="AA929" s="658">
        <v>0</v>
      </c>
      <c r="AB929" s="658">
        <v>0</v>
      </c>
      <c r="AC929" s="658">
        <v>0</v>
      </c>
      <c r="AD929" s="658">
        <v>0</v>
      </c>
      <c r="AE929" s="658">
        <v>0</v>
      </c>
      <c r="AF929" s="658">
        <v>0</v>
      </c>
      <c r="AG929" s="658">
        <v>0</v>
      </c>
      <c r="AH929" s="658">
        <v>0</v>
      </c>
      <c r="AI929" s="658">
        <v>0</v>
      </c>
      <c r="AJ929" s="658">
        <v>0</v>
      </c>
      <c r="AK929" s="658">
        <v>0</v>
      </c>
      <c r="AL929" s="658">
        <v>0</v>
      </c>
      <c r="AM929" s="658">
        <v>0</v>
      </c>
      <c r="AN929" s="658">
        <v>0</v>
      </c>
      <c r="AO929" s="658">
        <v>0</v>
      </c>
      <c r="AP929" s="658">
        <v>0</v>
      </c>
      <c r="AQ929" s="658">
        <v>0</v>
      </c>
      <c r="AR929" s="658">
        <v>0</v>
      </c>
      <c r="AS929" s="658">
        <v>0</v>
      </c>
      <c r="AT929" s="658">
        <v>0</v>
      </c>
      <c r="AU929" s="613">
        <f t="shared" si="15307"/>
        <v>1</v>
      </c>
      <c r="AV929" s="645">
        <f t="shared" si="15266"/>
        <v>1</v>
      </c>
      <c r="AW929" s="656" t="e">
        <f t="shared" si="15267"/>
        <v>#DIV/0!</v>
      </c>
      <c r="AX929" s="661"/>
    </row>
    <row r="930" spans="1:50" hidden="1" outlineLevel="1">
      <c r="A930" s="590"/>
      <c r="B930" s="646" t="s">
        <v>305</v>
      </c>
      <c r="C930" s="646" t="s">
        <v>1095</v>
      </c>
      <c r="D930" s="647" t="s">
        <v>1096</v>
      </c>
      <c r="E930" s="649"/>
      <c r="F930" s="650">
        <v>393772.2414029176</v>
      </c>
      <c r="G930" s="650">
        <f t="shared" si="15308"/>
        <v>393772.24140291766</v>
      </c>
      <c r="H930" s="649">
        <f t="shared" ref="H930" si="16329">+H931*$F930</f>
        <v>0</v>
      </c>
      <c r="I930" s="649">
        <f t="shared" ref="I930" si="16330">+I931*$F930</f>
        <v>0</v>
      </c>
      <c r="J930" s="649">
        <f t="shared" ref="J930" si="16331">+J931*$F930</f>
        <v>0</v>
      </c>
      <c r="K930" s="649">
        <f t="shared" ref="K930" si="16332">+K931*$F930</f>
        <v>0</v>
      </c>
      <c r="L930" s="649">
        <f t="shared" ref="L930" si="16333">+L931*$F930</f>
        <v>0</v>
      </c>
      <c r="M930" s="649">
        <f t="shared" ref="M930" si="16334">+M931*$F930</f>
        <v>0</v>
      </c>
      <c r="N930" s="649">
        <f t="shared" ref="N930" si="16335">+N931*$F930</f>
        <v>0</v>
      </c>
      <c r="O930" s="649">
        <f t="shared" ref="O930" si="16336">+O931*$F930</f>
        <v>0</v>
      </c>
      <c r="P930" s="649">
        <f t="shared" ref="P930" si="16337">+P931*$F930</f>
        <v>0</v>
      </c>
      <c r="Q930" s="649">
        <f t="shared" ref="Q930" si="16338">+Q931*$F930</f>
        <v>0</v>
      </c>
      <c r="R930" s="649">
        <f t="shared" ref="R930" si="16339">+R931*$F930</f>
        <v>0</v>
      </c>
      <c r="S930" s="649">
        <f t="shared" ref="S930" si="16340">+S931*$F930</f>
        <v>0</v>
      </c>
      <c r="T930" s="649">
        <f t="shared" ref="T930" si="16341">+T931*$F930</f>
        <v>263827.40173995483</v>
      </c>
      <c r="U930" s="649">
        <f t="shared" ref="U930" si="16342">+U931*$F930</f>
        <v>129944.8396629628</v>
      </c>
      <c r="V930" s="649">
        <f t="shared" ref="V930" si="16343">+V931*$F930</f>
        <v>0</v>
      </c>
      <c r="W930" s="649">
        <f t="shared" ref="W930" si="16344">+W931*$F930</f>
        <v>0</v>
      </c>
      <c r="X930" s="649">
        <f t="shared" ref="X930" si="16345">+X931*$F930</f>
        <v>0</v>
      </c>
      <c r="Y930" s="649">
        <f t="shared" ref="Y930" si="16346">+Y931*$F930</f>
        <v>0</v>
      </c>
      <c r="Z930" s="649">
        <f t="shared" ref="Z930" si="16347">+Z931*$F930</f>
        <v>0</v>
      </c>
      <c r="AA930" s="649">
        <f t="shared" ref="AA930" si="16348">+AA931*$F930</f>
        <v>0</v>
      </c>
      <c r="AB930" s="649">
        <f t="shared" ref="AB930" si="16349">+AB931*$F930</f>
        <v>0</v>
      </c>
      <c r="AC930" s="649">
        <f t="shared" ref="AC930" si="16350">+AC931*$F930</f>
        <v>0</v>
      </c>
      <c r="AD930" s="649">
        <f t="shared" ref="AD930" si="16351">+AD931*$F930</f>
        <v>0</v>
      </c>
      <c r="AE930" s="649">
        <f t="shared" ref="AE930" si="16352">+AE931*$F930</f>
        <v>0</v>
      </c>
      <c r="AF930" s="649">
        <f t="shared" ref="AF930" si="16353">+AF931*$F930</f>
        <v>0</v>
      </c>
      <c r="AG930" s="649">
        <f t="shared" ref="AG930" si="16354">+AG931*$F930</f>
        <v>0</v>
      </c>
      <c r="AH930" s="649">
        <f t="shared" ref="AH930" si="16355">+AH931*$F930</f>
        <v>0</v>
      </c>
      <c r="AI930" s="649">
        <f t="shared" ref="AI930" si="16356">+AI931*$F930</f>
        <v>0</v>
      </c>
      <c r="AJ930" s="649">
        <f t="shared" ref="AJ930" si="16357">+AJ931*$F930</f>
        <v>0</v>
      </c>
      <c r="AK930" s="649">
        <f t="shared" ref="AK930" si="16358">+AK931*$F930</f>
        <v>0</v>
      </c>
      <c r="AL930" s="649">
        <f t="shared" ref="AL930" si="16359">+AL931*$F930</f>
        <v>0</v>
      </c>
      <c r="AM930" s="649">
        <f t="shared" ref="AM930" si="16360">+AM931*$F930</f>
        <v>0</v>
      </c>
      <c r="AN930" s="649">
        <f t="shared" ref="AN930" si="16361">+AN931*$F930</f>
        <v>0</v>
      </c>
      <c r="AO930" s="649">
        <f t="shared" ref="AO930" si="16362">+AO931*$F930</f>
        <v>0</v>
      </c>
      <c r="AP930" s="649">
        <f t="shared" ref="AP930" si="16363">+AP931*$F930</f>
        <v>0</v>
      </c>
      <c r="AQ930" s="649">
        <f t="shared" ref="AQ930" si="16364">+AQ931*$F930</f>
        <v>0</v>
      </c>
      <c r="AR930" s="649">
        <f t="shared" ref="AR930" si="16365">+AR931*$F930</f>
        <v>0</v>
      </c>
      <c r="AS930" s="649">
        <f t="shared" ref="AS930" si="16366">+AS931*$F930</f>
        <v>0</v>
      </c>
      <c r="AT930" s="649">
        <f t="shared" ref="AT930" si="16367">+AT931*$F930</f>
        <v>0</v>
      </c>
      <c r="AU930" s="613">
        <f t="shared" si="15307"/>
        <v>393772.24140291766</v>
      </c>
      <c r="AV930" s="645">
        <f t="shared" si="15266"/>
        <v>0</v>
      </c>
      <c r="AW930" s="656">
        <f t="shared" si="15267"/>
        <v>0</v>
      </c>
      <c r="AX930" s="591"/>
    </row>
    <row r="931" spans="1:50" s="314" customFormat="1" hidden="1" outlineLevel="1">
      <c r="A931" s="642"/>
      <c r="B931" s="636"/>
      <c r="C931" s="636"/>
      <c r="D931" s="651"/>
      <c r="E931" s="653"/>
      <c r="F931" s="640"/>
      <c r="G931" s="640">
        <f t="shared" si="15308"/>
        <v>1</v>
      </c>
      <c r="H931" s="658">
        <v>0</v>
      </c>
      <c r="I931" s="658">
        <v>0</v>
      </c>
      <c r="J931" s="658">
        <v>0</v>
      </c>
      <c r="K931" s="658">
        <v>0</v>
      </c>
      <c r="L931" s="658">
        <v>0</v>
      </c>
      <c r="M931" s="658">
        <v>0</v>
      </c>
      <c r="N931" s="658">
        <v>0</v>
      </c>
      <c r="O931" s="658">
        <v>0</v>
      </c>
      <c r="P931" s="658">
        <v>0</v>
      </c>
      <c r="Q931" s="658">
        <v>0</v>
      </c>
      <c r="R931" s="658">
        <v>0</v>
      </c>
      <c r="S931" s="658">
        <v>0</v>
      </c>
      <c r="T931" s="658">
        <v>0.67</v>
      </c>
      <c r="U931" s="658">
        <v>0.32999999999999996</v>
      </c>
      <c r="V931" s="658">
        <v>0</v>
      </c>
      <c r="W931" s="658">
        <v>0</v>
      </c>
      <c r="X931" s="658">
        <v>0</v>
      </c>
      <c r="Y931" s="658">
        <v>0</v>
      </c>
      <c r="Z931" s="658">
        <v>0</v>
      </c>
      <c r="AA931" s="658">
        <v>0</v>
      </c>
      <c r="AB931" s="658">
        <v>0</v>
      </c>
      <c r="AC931" s="658">
        <v>0</v>
      </c>
      <c r="AD931" s="658">
        <v>0</v>
      </c>
      <c r="AE931" s="658">
        <v>0</v>
      </c>
      <c r="AF931" s="658">
        <v>0</v>
      </c>
      <c r="AG931" s="658">
        <v>0</v>
      </c>
      <c r="AH931" s="658">
        <v>0</v>
      </c>
      <c r="AI931" s="658">
        <v>0</v>
      </c>
      <c r="AJ931" s="658">
        <v>0</v>
      </c>
      <c r="AK931" s="658">
        <v>0</v>
      </c>
      <c r="AL931" s="658">
        <v>0</v>
      </c>
      <c r="AM931" s="658">
        <v>0</v>
      </c>
      <c r="AN931" s="658">
        <v>0</v>
      </c>
      <c r="AO931" s="658">
        <v>0</v>
      </c>
      <c r="AP931" s="658">
        <v>0</v>
      </c>
      <c r="AQ931" s="658">
        <v>0</v>
      </c>
      <c r="AR931" s="658">
        <v>0</v>
      </c>
      <c r="AS931" s="658">
        <v>0</v>
      </c>
      <c r="AT931" s="658">
        <v>0</v>
      </c>
      <c r="AU931" s="613">
        <f t="shared" si="15307"/>
        <v>1</v>
      </c>
      <c r="AV931" s="645">
        <f t="shared" si="15266"/>
        <v>1</v>
      </c>
      <c r="AW931" s="656" t="e">
        <f t="shared" si="15267"/>
        <v>#DIV/0!</v>
      </c>
      <c r="AX931" s="661"/>
    </row>
    <row r="932" spans="1:50" hidden="1" outlineLevel="1">
      <c r="A932" s="590"/>
      <c r="B932" s="646" t="s">
        <v>305</v>
      </c>
      <c r="C932" s="646" t="s">
        <v>1097</v>
      </c>
      <c r="D932" s="647" t="s">
        <v>1098</v>
      </c>
      <c r="E932" s="649"/>
      <c r="F932" s="650">
        <v>393772.2414029176</v>
      </c>
      <c r="G932" s="650">
        <f t="shared" si="15308"/>
        <v>393772.2414029176</v>
      </c>
      <c r="H932" s="649">
        <f t="shared" ref="H932" si="16368">+H933*$F932</f>
        <v>0</v>
      </c>
      <c r="I932" s="649">
        <f t="shared" ref="I932" si="16369">+I933*$F932</f>
        <v>0</v>
      </c>
      <c r="J932" s="649">
        <f t="shared" ref="J932" si="16370">+J933*$F932</f>
        <v>0</v>
      </c>
      <c r="K932" s="649">
        <f t="shared" ref="K932" si="16371">+K933*$F932</f>
        <v>0</v>
      </c>
      <c r="L932" s="649">
        <f t="shared" ref="L932" si="16372">+L933*$F932</f>
        <v>0</v>
      </c>
      <c r="M932" s="649">
        <f t="shared" ref="M932" si="16373">+M933*$F932</f>
        <v>0</v>
      </c>
      <c r="N932" s="649">
        <f t="shared" ref="N932" si="16374">+N933*$F932</f>
        <v>0</v>
      </c>
      <c r="O932" s="649">
        <f t="shared" ref="O932" si="16375">+O933*$F932</f>
        <v>0</v>
      </c>
      <c r="P932" s="649">
        <f t="shared" ref="P932" si="16376">+P933*$F932</f>
        <v>0</v>
      </c>
      <c r="Q932" s="649">
        <f t="shared" ref="Q932" si="16377">+Q933*$F932</f>
        <v>0</v>
      </c>
      <c r="R932" s="649">
        <f t="shared" ref="R932" si="16378">+R933*$F932</f>
        <v>0</v>
      </c>
      <c r="S932" s="649">
        <f t="shared" ref="S932" si="16379">+S933*$F932</f>
        <v>0</v>
      </c>
      <c r="T932" s="649">
        <f t="shared" ref="T932" si="16380">+T933*$F932</f>
        <v>129944.83966296281</v>
      </c>
      <c r="U932" s="649">
        <f t="shared" ref="U932" si="16381">+U933*$F932</f>
        <v>263827.40173995477</v>
      </c>
      <c r="V932" s="649">
        <f t="shared" ref="V932" si="16382">+V933*$F932</f>
        <v>0</v>
      </c>
      <c r="W932" s="649">
        <f t="shared" ref="W932" si="16383">+W933*$F932</f>
        <v>0</v>
      </c>
      <c r="X932" s="649">
        <f t="shared" ref="X932" si="16384">+X933*$F932</f>
        <v>0</v>
      </c>
      <c r="Y932" s="649">
        <f t="shared" ref="Y932" si="16385">+Y933*$F932</f>
        <v>0</v>
      </c>
      <c r="Z932" s="649">
        <f t="shared" ref="Z932" si="16386">+Z933*$F932</f>
        <v>0</v>
      </c>
      <c r="AA932" s="649">
        <f t="shared" ref="AA932" si="16387">+AA933*$F932</f>
        <v>0</v>
      </c>
      <c r="AB932" s="649">
        <f t="shared" ref="AB932" si="16388">+AB933*$F932</f>
        <v>0</v>
      </c>
      <c r="AC932" s="649">
        <f t="shared" ref="AC932" si="16389">+AC933*$F932</f>
        <v>0</v>
      </c>
      <c r="AD932" s="649">
        <f t="shared" ref="AD932" si="16390">+AD933*$F932</f>
        <v>0</v>
      </c>
      <c r="AE932" s="649">
        <f t="shared" ref="AE932" si="16391">+AE933*$F932</f>
        <v>0</v>
      </c>
      <c r="AF932" s="649">
        <f t="shared" ref="AF932" si="16392">+AF933*$F932</f>
        <v>0</v>
      </c>
      <c r="AG932" s="649">
        <f t="shared" ref="AG932" si="16393">+AG933*$F932</f>
        <v>0</v>
      </c>
      <c r="AH932" s="649">
        <f t="shared" ref="AH932" si="16394">+AH933*$F932</f>
        <v>0</v>
      </c>
      <c r="AI932" s="649">
        <f t="shared" ref="AI932" si="16395">+AI933*$F932</f>
        <v>0</v>
      </c>
      <c r="AJ932" s="649">
        <f t="shared" ref="AJ932" si="16396">+AJ933*$F932</f>
        <v>0</v>
      </c>
      <c r="AK932" s="649">
        <f t="shared" ref="AK932" si="16397">+AK933*$F932</f>
        <v>0</v>
      </c>
      <c r="AL932" s="649">
        <f t="shared" ref="AL932" si="16398">+AL933*$F932</f>
        <v>0</v>
      </c>
      <c r="AM932" s="649">
        <f t="shared" ref="AM932" si="16399">+AM933*$F932</f>
        <v>0</v>
      </c>
      <c r="AN932" s="649">
        <f t="shared" ref="AN932" si="16400">+AN933*$F932</f>
        <v>0</v>
      </c>
      <c r="AO932" s="649">
        <f t="shared" ref="AO932" si="16401">+AO933*$F932</f>
        <v>0</v>
      </c>
      <c r="AP932" s="649">
        <f t="shared" ref="AP932" si="16402">+AP933*$F932</f>
        <v>0</v>
      </c>
      <c r="AQ932" s="649">
        <f t="shared" ref="AQ932" si="16403">+AQ933*$F932</f>
        <v>0</v>
      </c>
      <c r="AR932" s="649">
        <f t="shared" ref="AR932" si="16404">+AR933*$F932</f>
        <v>0</v>
      </c>
      <c r="AS932" s="649">
        <f t="shared" ref="AS932" si="16405">+AS933*$F932</f>
        <v>0</v>
      </c>
      <c r="AT932" s="649">
        <f t="shared" ref="AT932" si="16406">+AT933*$F932</f>
        <v>0</v>
      </c>
      <c r="AU932" s="613">
        <f t="shared" si="15307"/>
        <v>393772.2414029176</v>
      </c>
      <c r="AV932" s="645">
        <f t="shared" ref="AV932:AV995" si="16407">+G932-F932</f>
        <v>0</v>
      </c>
      <c r="AW932" s="656">
        <f t="shared" ref="AW932:AW995" si="16408">+AV932/F932</f>
        <v>0</v>
      </c>
      <c r="AX932" s="591"/>
    </row>
    <row r="933" spans="1:50" s="314" customFormat="1" hidden="1" outlineLevel="1">
      <c r="A933" s="642"/>
      <c r="B933" s="636"/>
      <c r="C933" s="636"/>
      <c r="D933" s="651"/>
      <c r="E933" s="653"/>
      <c r="F933" s="640"/>
      <c r="G933" s="640">
        <f t="shared" si="15308"/>
        <v>1</v>
      </c>
      <c r="H933" s="658">
        <v>0</v>
      </c>
      <c r="I933" s="658">
        <v>0</v>
      </c>
      <c r="J933" s="658">
        <v>0</v>
      </c>
      <c r="K933" s="658">
        <v>0</v>
      </c>
      <c r="L933" s="658">
        <v>0</v>
      </c>
      <c r="M933" s="658">
        <v>0</v>
      </c>
      <c r="N933" s="658">
        <v>0</v>
      </c>
      <c r="O933" s="658">
        <v>0</v>
      </c>
      <c r="P933" s="658">
        <v>0</v>
      </c>
      <c r="Q933" s="658">
        <v>0</v>
      </c>
      <c r="R933" s="658">
        <v>0</v>
      </c>
      <c r="S933" s="658">
        <v>0</v>
      </c>
      <c r="T933" s="658">
        <v>0.33</v>
      </c>
      <c r="U933" s="658">
        <v>0.66999999999999993</v>
      </c>
      <c r="V933" s="658">
        <v>0</v>
      </c>
      <c r="W933" s="658">
        <v>0</v>
      </c>
      <c r="X933" s="658">
        <v>0</v>
      </c>
      <c r="Y933" s="658">
        <v>0</v>
      </c>
      <c r="Z933" s="658">
        <v>0</v>
      </c>
      <c r="AA933" s="658">
        <v>0</v>
      </c>
      <c r="AB933" s="658">
        <v>0</v>
      </c>
      <c r="AC933" s="658">
        <v>0</v>
      </c>
      <c r="AD933" s="658">
        <v>0</v>
      </c>
      <c r="AE933" s="658">
        <v>0</v>
      </c>
      <c r="AF933" s="658">
        <v>0</v>
      </c>
      <c r="AG933" s="658">
        <v>0</v>
      </c>
      <c r="AH933" s="658">
        <v>0</v>
      </c>
      <c r="AI933" s="658">
        <v>0</v>
      </c>
      <c r="AJ933" s="658">
        <v>0</v>
      </c>
      <c r="AK933" s="658">
        <v>0</v>
      </c>
      <c r="AL933" s="658">
        <v>0</v>
      </c>
      <c r="AM933" s="658">
        <v>0</v>
      </c>
      <c r="AN933" s="658">
        <v>0</v>
      </c>
      <c r="AO933" s="658">
        <v>0</v>
      </c>
      <c r="AP933" s="658">
        <v>0</v>
      </c>
      <c r="AQ933" s="658">
        <v>0</v>
      </c>
      <c r="AR933" s="658">
        <v>0</v>
      </c>
      <c r="AS933" s="658">
        <v>0</v>
      </c>
      <c r="AT933" s="658">
        <v>0</v>
      </c>
      <c r="AU933" s="613">
        <f t="shared" ref="AU933:AU996" si="16409">SUM(H933:AT933)</f>
        <v>1</v>
      </c>
      <c r="AV933" s="645">
        <f t="shared" si="16407"/>
        <v>1</v>
      </c>
      <c r="AW933" s="656" t="e">
        <f t="shared" si="16408"/>
        <v>#DIV/0!</v>
      </c>
      <c r="AX933" s="661"/>
    </row>
    <row r="934" spans="1:50" hidden="1" outlineLevel="1">
      <c r="A934" s="590"/>
      <c r="B934" s="646" t="s">
        <v>305</v>
      </c>
      <c r="C934" s="646" t="s">
        <v>1099</v>
      </c>
      <c r="D934" s="647" t="s">
        <v>1100</v>
      </c>
      <c r="E934" s="649"/>
      <c r="F934" s="650">
        <v>393772.2414029176</v>
      </c>
      <c r="G934" s="650">
        <f t="shared" si="15308"/>
        <v>393772.2414029176</v>
      </c>
      <c r="H934" s="649">
        <f t="shared" ref="H934" si="16410">+H935*$F934</f>
        <v>0</v>
      </c>
      <c r="I934" s="649">
        <f t="shared" ref="I934" si="16411">+I935*$F934</f>
        <v>0</v>
      </c>
      <c r="J934" s="649">
        <f t="shared" ref="J934" si="16412">+J935*$F934</f>
        <v>0</v>
      </c>
      <c r="K934" s="649">
        <f t="shared" ref="K934" si="16413">+K935*$F934</f>
        <v>0</v>
      </c>
      <c r="L934" s="649">
        <f t="shared" ref="L934" si="16414">+L935*$F934</f>
        <v>0</v>
      </c>
      <c r="M934" s="649">
        <f t="shared" ref="M934" si="16415">+M935*$F934</f>
        <v>0</v>
      </c>
      <c r="N934" s="649">
        <f t="shared" ref="N934" si="16416">+N935*$F934</f>
        <v>0</v>
      </c>
      <c r="O934" s="649">
        <f t="shared" ref="O934" si="16417">+O935*$F934</f>
        <v>0</v>
      </c>
      <c r="P934" s="649">
        <f t="shared" ref="P934" si="16418">+P935*$F934</f>
        <v>0</v>
      </c>
      <c r="Q934" s="649">
        <f t="shared" ref="Q934" si="16419">+Q935*$F934</f>
        <v>0</v>
      </c>
      <c r="R934" s="649">
        <f t="shared" ref="R934" si="16420">+R935*$F934</f>
        <v>0</v>
      </c>
      <c r="S934" s="649">
        <f t="shared" ref="S934" si="16421">+S935*$F934</f>
        <v>0</v>
      </c>
      <c r="T934" s="649">
        <f t="shared" ref="T934" si="16422">+T935*$F934</f>
        <v>0</v>
      </c>
      <c r="U934" s="649">
        <f t="shared" ref="U934" si="16423">+U935*$F934</f>
        <v>279578.29139607149</v>
      </c>
      <c r="V934" s="649">
        <f t="shared" ref="V934" si="16424">+V935*$F934</f>
        <v>114193.95000684612</v>
      </c>
      <c r="W934" s="649">
        <f t="shared" ref="W934" si="16425">+W935*$F934</f>
        <v>0</v>
      </c>
      <c r="X934" s="649">
        <f t="shared" ref="X934" si="16426">+X935*$F934</f>
        <v>0</v>
      </c>
      <c r="Y934" s="649">
        <f t="shared" ref="Y934" si="16427">+Y935*$F934</f>
        <v>0</v>
      </c>
      <c r="Z934" s="649">
        <f t="shared" ref="Z934" si="16428">+Z935*$F934</f>
        <v>0</v>
      </c>
      <c r="AA934" s="649">
        <f t="shared" ref="AA934" si="16429">+AA935*$F934</f>
        <v>0</v>
      </c>
      <c r="AB934" s="649">
        <f t="shared" ref="AB934" si="16430">+AB935*$F934</f>
        <v>0</v>
      </c>
      <c r="AC934" s="649">
        <f t="shared" ref="AC934" si="16431">+AC935*$F934</f>
        <v>0</v>
      </c>
      <c r="AD934" s="649">
        <f t="shared" ref="AD934" si="16432">+AD935*$F934</f>
        <v>0</v>
      </c>
      <c r="AE934" s="649">
        <f t="shared" ref="AE934" si="16433">+AE935*$F934</f>
        <v>0</v>
      </c>
      <c r="AF934" s="649">
        <f t="shared" ref="AF934" si="16434">+AF935*$F934</f>
        <v>0</v>
      </c>
      <c r="AG934" s="649">
        <f t="shared" ref="AG934" si="16435">+AG935*$F934</f>
        <v>0</v>
      </c>
      <c r="AH934" s="649">
        <f t="shared" ref="AH934" si="16436">+AH935*$F934</f>
        <v>0</v>
      </c>
      <c r="AI934" s="649">
        <f t="shared" ref="AI934" si="16437">+AI935*$F934</f>
        <v>0</v>
      </c>
      <c r="AJ934" s="649">
        <f t="shared" ref="AJ934" si="16438">+AJ935*$F934</f>
        <v>0</v>
      </c>
      <c r="AK934" s="649">
        <f t="shared" ref="AK934" si="16439">+AK935*$F934</f>
        <v>0</v>
      </c>
      <c r="AL934" s="649">
        <f t="shared" ref="AL934" si="16440">+AL935*$F934</f>
        <v>0</v>
      </c>
      <c r="AM934" s="649">
        <f t="shared" ref="AM934" si="16441">+AM935*$F934</f>
        <v>0</v>
      </c>
      <c r="AN934" s="649">
        <f t="shared" ref="AN934" si="16442">+AN935*$F934</f>
        <v>0</v>
      </c>
      <c r="AO934" s="649">
        <f t="shared" ref="AO934" si="16443">+AO935*$F934</f>
        <v>0</v>
      </c>
      <c r="AP934" s="649">
        <f t="shared" ref="AP934" si="16444">+AP935*$F934</f>
        <v>0</v>
      </c>
      <c r="AQ934" s="649">
        <f t="shared" ref="AQ934" si="16445">+AQ935*$F934</f>
        <v>0</v>
      </c>
      <c r="AR934" s="649">
        <f t="shared" ref="AR934" si="16446">+AR935*$F934</f>
        <v>0</v>
      </c>
      <c r="AS934" s="649">
        <f t="shared" ref="AS934" si="16447">+AS935*$F934</f>
        <v>0</v>
      </c>
      <c r="AT934" s="649">
        <f t="shared" ref="AT934" si="16448">+AT935*$F934</f>
        <v>0</v>
      </c>
      <c r="AU934" s="613">
        <f t="shared" si="16409"/>
        <v>393772.2414029176</v>
      </c>
      <c r="AV934" s="645">
        <f t="shared" si="16407"/>
        <v>0</v>
      </c>
      <c r="AW934" s="656">
        <f t="shared" si="16408"/>
        <v>0</v>
      </c>
      <c r="AX934" s="591"/>
    </row>
    <row r="935" spans="1:50" s="314" customFormat="1" hidden="1" outlineLevel="1">
      <c r="A935" s="642"/>
      <c r="B935" s="636"/>
      <c r="C935" s="636"/>
      <c r="D935" s="651"/>
      <c r="E935" s="653"/>
      <c r="F935" s="640"/>
      <c r="G935" s="640">
        <f t="shared" ref="G935:G998" si="16449">SUM(H935:AT935)</f>
        <v>1</v>
      </c>
      <c r="H935" s="658">
        <v>0</v>
      </c>
      <c r="I935" s="658">
        <v>0</v>
      </c>
      <c r="J935" s="658">
        <v>0</v>
      </c>
      <c r="K935" s="658">
        <v>0</v>
      </c>
      <c r="L935" s="658">
        <v>0</v>
      </c>
      <c r="M935" s="658">
        <v>0</v>
      </c>
      <c r="N935" s="658">
        <v>0</v>
      </c>
      <c r="O935" s="658">
        <v>0</v>
      </c>
      <c r="P935" s="658">
        <v>0</v>
      </c>
      <c r="Q935" s="658">
        <v>0</v>
      </c>
      <c r="R935" s="658">
        <v>0</v>
      </c>
      <c r="S935" s="658">
        <v>0</v>
      </c>
      <c r="T935" s="658">
        <v>0</v>
      </c>
      <c r="U935" s="658">
        <v>0.71</v>
      </c>
      <c r="V935" s="658">
        <v>0.29000000000000004</v>
      </c>
      <c r="W935" s="658">
        <v>0</v>
      </c>
      <c r="X935" s="658">
        <v>0</v>
      </c>
      <c r="Y935" s="658">
        <v>0</v>
      </c>
      <c r="Z935" s="658">
        <v>0</v>
      </c>
      <c r="AA935" s="658">
        <v>0</v>
      </c>
      <c r="AB935" s="658">
        <v>0</v>
      </c>
      <c r="AC935" s="658">
        <v>0</v>
      </c>
      <c r="AD935" s="658">
        <v>0</v>
      </c>
      <c r="AE935" s="658">
        <v>0</v>
      </c>
      <c r="AF935" s="658">
        <v>0</v>
      </c>
      <c r="AG935" s="658">
        <v>0</v>
      </c>
      <c r="AH935" s="658">
        <v>0</v>
      </c>
      <c r="AI935" s="658">
        <v>0</v>
      </c>
      <c r="AJ935" s="658">
        <v>0</v>
      </c>
      <c r="AK935" s="658">
        <v>0</v>
      </c>
      <c r="AL935" s="658">
        <v>0</v>
      </c>
      <c r="AM935" s="658">
        <v>0</v>
      </c>
      <c r="AN935" s="658">
        <v>0</v>
      </c>
      <c r="AO935" s="658">
        <v>0</v>
      </c>
      <c r="AP935" s="658">
        <v>0</v>
      </c>
      <c r="AQ935" s="658">
        <v>0</v>
      </c>
      <c r="AR935" s="658">
        <v>0</v>
      </c>
      <c r="AS935" s="658">
        <v>0</v>
      </c>
      <c r="AT935" s="658">
        <v>0</v>
      </c>
      <c r="AU935" s="613">
        <f t="shared" si="16409"/>
        <v>1</v>
      </c>
      <c r="AV935" s="645">
        <f t="shared" si="16407"/>
        <v>1</v>
      </c>
      <c r="AW935" s="656" t="e">
        <f t="shared" si="16408"/>
        <v>#DIV/0!</v>
      </c>
      <c r="AX935" s="661"/>
    </row>
    <row r="936" spans="1:50" hidden="1" outlineLevel="1">
      <c r="A936" s="590"/>
      <c r="B936" s="646" t="s">
        <v>305</v>
      </c>
      <c r="C936" s="646" t="s">
        <v>1101</v>
      </c>
      <c r="D936" s="647" t="s">
        <v>1102</v>
      </c>
      <c r="E936" s="649"/>
      <c r="F936" s="650">
        <v>393772.2414029176</v>
      </c>
      <c r="G936" s="650">
        <f t="shared" si="16449"/>
        <v>393772.2414029176</v>
      </c>
      <c r="H936" s="649">
        <f t="shared" ref="H936" si="16450">+H937*$F936</f>
        <v>0</v>
      </c>
      <c r="I936" s="649">
        <f t="shared" ref="I936" si="16451">+I937*$F936</f>
        <v>0</v>
      </c>
      <c r="J936" s="649">
        <f t="shared" ref="J936" si="16452">+J937*$F936</f>
        <v>0</v>
      </c>
      <c r="K936" s="649">
        <f t="shared" ref="K936" si="16453">+K937*$F936</f>
        <v>0</v>
      </c>
      <c r="L936" s="649">
        <f t="shared" ref="L936" si="16454">+L937*$F936</f>
        <v>0</v>
      </c>
      <c r="M936" s="649">
        <f t="shared" ref="M936" si="16455">+M937*$F936</f>
        <v>0</v>
      </c>
      <c r="N936" s="649">
        <f t="shared" ref="N936" si="16456">+N937*$F936</f>
        <v>0</v>
      </c>
      <c r="O936" s="649">
        <f t="shared" ref="O936" si="16457">+O937*$F936</f>
        <v>0</v>
      </c>
      <c r="P936" s="649">
        <f t="shared" ref="P936" si="16458">+P937*$F936</f>
        <v>0</v>
      </c>
      <c r="Q936" s="649">
        <f t="shared" ref="Q936" si="16459">+Q937*$F936</f>
        <v>0</v>
      </c>
      <c r="R936" s="649">
        <f t="shared" ref="R936" si="16460">+R937*$F936</f>
        <v>0</v>
      </c>
      <c r="S936" s="649">
        <f t="shared" ref="S936" si="16461">+S937*$F936</f>
        <v>0</v>
      </c>
      <c r="T936" s="649">
        <f t="shared" ref="T936" si="16462">+T937*$F936</f>
        <v>0</v>
      </c>
      <c r="U936" s="649">
        <f t="shared" ref="U936" si="16463">+U937*$F936</f>
        <v>145695.72931907952</v>
      </c>
      <c r="V936" s="649">
        <f t="shared" ref="V936" si="16464">+V937*$F936</f>
        <v>248076.51208383808</v>
      </c>
      <c r="W936" s="649">
        <f t="shared" ref="W936" si="16465">+W937*$F936</f>
        <v>0</v>
      </c>
      <c r="X936" s="649">
        <f t="shared" ref="X936" si="16466">+X937*$F936</f>
        <v>0</v>
      </c>
      <c r="Y936" s="649">
        <f t="shared" ref="Y936" si="16467">+Y937*$F936</f>
        <v>0</v>
      </c>
      <c r="Z936" s="649">
        <f t="shared" ref="Z936" si="16468">+Z937*$F936</f>
        <v>0</v>
      </c>
      <c r="AA936" s="649">
        <f t="shared" ref="AA936" si="16469">+AA937*$F936</f>
        <v>0</v>
      </c>
      <c r="AB936" s="649">
        <f t="shared" ref="AB936" si="16470">+AB937*$F936</f>
        <v>0</v>
      </c>
      <c r="AC936" s="649">
        <f t="shared" ref="AC936" si="16471">+AC937*$F936</f>
        <v>0</v>
      </c>
      <c r="AD936" s="649">
        <f t="shared" ref="AD936" si="16472">+AD937*$F936</f>
        <v>0</v>
      </c>
      <c r="AE936" s="649">
        <f t="shared" ref="AE936" si="16473">+AE937*$F936</f>
        <v>0</v>
      </c>
      <c r="AF936" s="649">
        <f t="shared" ref="AF936" si="16474">+AF937*$F936</f>
        <v>0</v>
      </c>
      <c r="AG936" s="649">
        <f t="shared" ref="AG936" si="16475">+AG937*$F936</f>
        <v>0</v>
      </c>
      <c r="AH936" s="649">
        <f t="shared" ref="AH936" si="16476">+AH937*$F936</f>
        <v>0</v>
      </c>
      <c r="AI936" s="649">
        <f t="shared" ref="AI936" si="16477">+AI937*$F936</f>
        <v>0</v>
      </c>
      <c r="AJ936" s="649">
        <f t="shared" ref="AJ936" si="16478">+AJ937*$F936</f>
        <v>0</v>
      </c>
      <c r="AK936" s="649">
        <f t="shared" ref="AK936" si="16479">+AK937*$F936</f>
        <v>0</v>
      </c>
      <c r="AL936" s="649">
        <f t="shared" ref="AL936" si="16480">+AL937*$F936</f>
        <v>0</v>
      </c>
      <c r="AM936" s="649">
        <f t="shared" ref="AM936" si="16481">+AM937*$F936</f>
        <v>0</v>
      </c>
      <c r="AN936" s="649">
        <f t="shared" ref="AN936" si="16482">+AN937*$F936</f>
        <v>0</v>
      </c>
      <c r="AO936" s="649">
        <f t="shared" ref="AO936" si="16483">+AO937*$F936</f>
        <v>0</v>
      </c>
      <c r="AP936" s="649">
        <f t="shared" ref="AP936" si="16484">+AP937*$F936</f>
        <v>0</v>
      </c>
      <c r="AQ936" s="649">
        <f t="shared" ref="AQ936" si="16485">+AQ937*$F936</f>
        <v>0</v>
      </c>
      <c r="AR936" s="649">
        <f t="shared" ref="AR936" si="16486">+AR937*$F936</f>
        <v>0</v>
      </c>
      <c r="AS936" s="649">
        <f t="shared" ref="AS936" si="16487">+AS937*$F936</f>
        <v>0</v>
      </c>
      <c r="AT936" s="649">
        <f t="shared" ref="AT936" si="16488">+AT937*$F936</f>
        <v>0</v>
      </c>
      <c r="AU936" s="613">
        <f t="shared" si="16409"/>
        <v>393772.2414029176</v>
      </c>
      <c r="AV936" s="645">
        <f t="shared" si="16407"/>
        <v>0</v>
      </c>
      <c r="AW936" s="656">
        <f t="shared" si="16408"/>
        <v>0</v>
      </c>
      <c r="AX936" s="591"/>
    </row>
    <row r="937" spans="1:50" s="314" customFormat="1" hidden="1" outlineLevel="1">
      <c r="A937" s="642"/>
      <c r="B937" s="636"/>
      <c r="C937" s="636"/>
      <c r="D937" s="651"/>
      <c r="E937" s="653"/>
      <c r="F937" s="640"/>
      <c r="G937" s="640">
        <f t="shared" si="16449"/>
        <v>1</v>
      </c>
      <c r="H937" s="658">
        <v>0</v>
      </c>
      <c r="I937" s="658">
        <v>0</v>
      </c>
      <c r="J937" s="658">
        <v>0</v>
      </c>
      <c r="K937" s="658">
        <v>0</v>
      </c>
      <c r="L937" s="658">
        <v>0</v>
      </c>
      <c r="M937" s="658">
        <v>0</v>
      </c>
      <c r="N937" s="658">
        <v>0</v>
      </c>
      <c r="O937" s="658">
        <v>0</v>
      </c>
      <c r="P937" s="658">
        <v>0</v>
      </c>
      <c r="Q937" s="658">
        <v>0</v>
      </c>
      <c r="R937" s="658">
        <v>0</v>
      </c>
      <c r="S937" s="658">
        <v>0</v>
      </c>
      <c r="T937" s="658">
        <v>0</v>
      </c>
      <c r="U937" s="658">
        <v>0.37</v>
      </c>
      <c r="V937" s="658">
        <v>0.63</v>
      </c>
      <c r="W937" s="658">
        <v>0</v>
      </c>
      <c r="X937" s="658">
        <v>0</v>
      </c>
      <c r="Y937" s="658">
        <v>0</v>
      </c>
      <c r="Z937" s="658">
        <v>0</v>
      </c>
      <c r="AA937" s="658">
        <v>0</v>
      </c>
      <c r="AB937" s="658">
        <v>0</v>
      </c>
      <c r="AC937" s="658">
        <v>0</v>
      </c>
      <c r="AD937" s="658">
        <v>0</v>
      </c>
      <c r="AE937" s="658">
        <v>0</v>
      </c>
      <c r="AF937" s="658">
        <v>0</v>
      </c>
      <c r="AG937" s="658">
        <v>0</v>
      </c>
      <c r="AH937" s="658">
        <v>0</v>
      </c>
      <c r="AI937" s="658">
        <v>0</v>
      </c>
      <c r="AJ937" s="658">
        <v>0</v>
      </c>
      <c r="AK937" s="658">
        <v>0</v>
      </c>
      <c r="AL937" s="658">
        <v>0</v>
      </c>
      <c r="AM937" s="658">
        <v>0</v>
      </c>
      <c r="AN937" s="658">
        <v>0</v>
      </c>
      <c r="AO937" s="658">
        <v>0</v>
      </c>
      <c r="AP937" s="658">
        <v>0</v>
      </c>
      <c r="AQ937" s="658">
        <v>0</v>
      </c>
      <c r="AR937" s="658">
        <v>0</v>
      </c>
      <c r="AS937" s="658">
        <v>0</v>
      </c>
      <c r="AT937" s="658">
        <v>0</v>
      </c>
      <c r="AU937" s="613">
        <f t="shared" si="16409"/>
        <v>1</v>
      </c>
      <c r="AV937" s="645">
        <f t="shared" si="16407"/>
        <v>1</v>
      </c>
      <c r="AW937" s="656" t="e">
        <f t="shared" si="16408"/>
        <v>#DIV/0!</v>
      </c>
      <c r="AX937" s="661"/>
    </row>
    <row r="938" spans="1:50" hidden="1" outlineLevel="1">
      <c r="A938" s="590"/>
      <c r="B938" s="646" t="s">
        <v>305</v>
      </c>
      <c r="C938" s="646" t="s">
        <v>1103</v>
      </c>
      <c r="D938" s="647" t="s">
        <v>1104</v>
      </c>
      <c r="E938" s="649"/>
      <c r="F938" s="650">
        <v>393772.2414029176</v>
      </c>
      <c r="G938" s="650">
        <f t="shared" si="16449"/>
        <v>393772.2414029176</v>
      </c>
      <c r="H938" s="649">
        <f t="shared" ref="H938" si="16489">+H939*$F938</f>
        <v>0</v>
      </c>
      <c r="I938" s="649">
        <f t="shared" ref="I938" si="16490">+I939*$F938</f>
        <v>0</v>
      </c>
      <c r="J938" s="649">
        <f t="shared" ref="J938" si="16491">+J939*$F938</f>
        <v>0</v>
      </c>
      <c r="K938" s="649">
        <f t="shared" ref="K938" si="16492">+K939*$F938</f>
        <v>0</v>
      </c>
      <c r="L938" s="649">
        <f t="shared" ref="L938" si="16493">+L939*$F938</f>
        <v>0</v>
      </c>
      <c r="M938" s="649">
        <f t="shared" ref="M938" si="16494">+M939*$F938</f>
        <v>0</v>
      </c>
      <c r="N938" s="649">
        <f t="shared" ref="N938" si="16495">+N939*$F938</f>
        <v>0</v>
      </c>
      <c r="O938" s="649">
        <f t="shared" ref="O938" si="16496">+O939*$F938</f>
        <v>0</v>
      </c>
      <c r="P938" s="649">
        <f t="shared" ref="P938" si="16497">+P939*$F938</f>
        <v>0</v>
      </c>
      <c r="Q938" s="649">
        <f t="shared" ref="Q938" si="16498">+Q939*$F938</f>
        <v>0</v>
      </c>
      <c r="R938" s="649">
        <f t="shared" ref="R938" si="16499">+R939*$F938</f>
        <v>0</v>
      </c>
      <c r="S938" s="649">
        <f t="shared" ref="S938" si="16500">+S939*$F938</f>
        <v>0</v>
      </c>
      <c r="T938" s="649">
        <f t="shared" ref="T938" si="16501">+T939*$F938</f>
        <v>0</v>
      </c>
      <c r="U938" s="649">
        <f t="shared" ref="U938" si="16502">+U939*$F938</f>
        <v>11813.167242087527</v>
      </c>
      <c r="V938" s="649">
        <f t="shared" ref="V938" si="16503">+V939*$F938</f>
        <v>271702.84656801313</v>
      </c>
      <c r="W938" s="649">
        <f t="shared" ref="W938" si="16504">+W939*$F938</f>
        <v>110256.22759281694</v>
      </c>
      <c r="X938" s="649">
        <f t="shared" ref="X938" si="16505">+X939*$F938</f>
        <v>0</v>
      </c>
      <c r="Y938" s="649">
        <f t="shared" ref="Y938" si="16506">+Y939*$F938</f>
        <v>0</v>
      </c>
      <c r="Z938" s="649">
        <f t="shared" ref="Z938" si="16507">+Z939*$F938</f>
        <v>0</v>
      </c>
      <c r="AA938" s="649">
        <f t="shared" ref="AA938" si="16508">+AA939*$F938</f>
        <v>0</v>
      </c>
      <c r="AB938" s="649">
        <f t="shared" ref="AB938" si="16509">+AB939*$F938</f>
        <v>0</v>
      </c>
      <c r="AC938" s="649">
        <f t="shared" ref="AC938" si="16510">+AC939*$F938</f>
        <v>0</v>
      </c>
      <c r="AD938" s="649">
        <f t="shared" ref="AD938" si="16511">+AD939*$F938</f>
        <v>0</v>
      </c>
      <c r="AE938" s="649">
        <f t="shared" ref="AE938" si="16512">+AE939*$F938</f>
        <v>0</v>
      </c>
      <c r="AF938" s="649">
        <f t="shared" ref="AF938" si="16513">+AF939*$F938</f>
        <v>0</v>
      </c>
      <c r="AG938" s="649">
        <f t="shared" ref="AG938" si="16514">+AG939*$F938</f>
        <v>0</v>
      </c>
      <c r="AH938" s="649">
        <f t="shared" ref="AH938" si="16515">+AH939*$F938</f>
        <v>0</v>
      </c>
      <c r="AI938" s="649">
        <f t="shared" ref="AI938" si="16516">+AI939*$F938</f>
        <v>0</v>
      </c>
      <c r="AJ938" s="649">
        <f t="shared" ref="AJ938" si="16517">+AJ939*$F938</f>
        <v>0</v>
      </c>
      <c r="AK938" s="649">
        <f t="shared" ref="AK938" si="16518">+AK939*$F938</f>
        <v>0</v>
      </c>
      <c r="AL938" s="649">
        <f t="shared" ref="AL938" si="16519">+AL939*$F938</f>
        <v>0</v>
      </c>
      <c r="AM938" s="649">
        <f t="shared" ref="AM938" si="16520">+AM939*$F938</f>
        <v>0</v>
      </c>
      <c r="AN938" s="649">
        <f t="shared" ref="AN938" si="16521">+AN939*$F938</f>
        <v>0</v>
      </c>
      <c r="AO938" s="649">
        <f t="shared" ref="AO938" si="16522">+AO939*$F938</f>
        <v>0</v>
      </c>
      <c r="AP938" s="649">
        <f t="shared" ref="AP938" si="16523">+AP939*$F938</f>
        <v>0</v>
      </c>
      <c r="AQ938" s="649">
        <f t="shared" ref="AQ938" si="16524">+AQ939*$F938</f>
        <v>0</v>
      </c>
      <c r="AR938" s="649">
        <f t="shared" ref="AR938" si="16525">+AR939*$F938</f>
        <v>0</v>
      </c>
      <c r="AS938" s="649">
        <f t="shared" ref="AS938" si="16526">+AS939*$F938</f>
        <v>0</v>
      </c>
      <c r="AT938" s="649">
        <f t="shared" ref="AT938" si="16527">+AT939*$F938</f>
        <v>0</v>
      </c>
      <c r="AU938" s="613">
        <f t="shared" si="16409"/>
        <v>393772.2414029176</v>
      </c>
      <c r="AV938" s="645">
        <f t="shared" si="16407"/>
        <v>0</v>
      </c>
      <c r="AW938" s="656">
        <f t="shared" si="16408"/>
        <v>0</v>
      </c>
      <c r="AX938" s="591"/>
    </row>
    <row r="939" spans="1:50" s="314" customFormat="1" hidden="1" outlineLevel="1">
      <c r="A939" s="642"/>
      <c r="B939" s="636"/>
      <c r="C939" s="636"/>
      <c r="D939" s="651"/>
      <c r="E939" s="653"/>
      <c r="F939" s="640"/>
      <c r="G939" s="640">
        <f t="shared" si="16449"/>
        <v>1</v>
      </c>
      <c r="H939" s="658">
        <v>0</v>
      </c>
      <c r="I939" s="658">
        <v>0</v>
      </c>
      <c r="J939" s="658">
        <v>0</v>
      </c>
      <c r="K939" s="658">
        <v>0</v>
      </c>
      <c r="L939" s="658">
        <v>0</v>
      </c>
      <c r="M939" s="658">
        <v>0</v>
      </c>
      <c r="N939" s="658">
        <v>0</v>
      </c>
      <c r="O939" s="658">
        <v>0</v>
      </c>
      <c r="P939" s="658">
        <v>0</v>
      </c>
      <c r="Q939" s="658">
        <v>0</v>
      </c>
      <c r="R939" s="658">
        <v>0</v>
      </c>
      <c r="S939" s="658">
        <v>0</v>
      </c>
      <c r="T939" s="658">
        <v>0</v>
      </c>
      <c r="U939" s="658">
        <v>0.03</v>
      </c>
      <c r="V939" s="658">
        <v>0.69</v>
      </c>
      <c r="W939" s="658">
        <v>0.28000000000000003</v>
      </c>
      <c r="X939" s="658">
        <v>0</v>
      </c>
      <c r="Y939" s="658">
        <v>0</v>
      </c>
      <c r="Z939" s="658">
        <v>0</v>
      </c>
      <c r="AA939" s="658">
        <v>0</v>
      </c>
      <c r="AB939" s="658">
        <v>0</v>
      </c>
      <c r="AC939" s="658">
        <v>0</v>
      </c>
      <c r="AD939" s="658">
        <v>0</v>
      </c>
      <c r="AE939" s="658">
        <v>0</v>
      </c>
      <c r="AF939" s="658">
        <v>0</v>
      </c>
      <c r="AG939" s="658">
        <v>0</v>
      </c>
      <c r="AH939" s="658">
        <v>0</v>
      </c>
      <c r="AI939" s="658">
        <v>0</v>
      </c>
      <c r="AJ939" s="658">
        <v>0</v>
      </c>
      <c r="AK939" s="658">
        <v>0</v>
      </c>
      <c r="AL939" s="658">
        <v>0</v>
      </c>
      <c r="AM939" s="658">
        <v>0</v>
      </c>
      <c r="AN939" s="658">
        <v>0</v>
      </c>
      <c r="AO939" s="658">
        <v>0</v>
      </c>
      <c r="AP939" s="658">
        <v>0</v>
      </c>
      <c r="AQ939" s="658">
        <v>0</v>
      </c>
      <c r="AR939" s="658">
        <v>0</v>
      </c>
      <c r="AS939" s="658">
        <v>0</v>
      </c>
      <c r="AT939" s="658">
        <v>0</v>
      </c>
      <c r="AU939" s="613">
        <f t="shared" si="16409"/>
        <v>1</v>
      </c>
      <c r="AV939" s="645">
        <f t="shared" si="16407"/>
        <v>1</v>
      </c>
      <c r="AW939" s="656" t="e">
        <f t="shared" si="16408"/>
        <v>#DIV/0!</v>
      </c>
      <c r="AX939" s="661"/>
    </row>
    <row r="940" spans="1:50" hidden="1" outlineLevel="1">
      <c r="A940" s="590"/>
      <c r="B940" s="646" t="s">
        <v>305</v>
      </c>
      <c r="C940" s="646" t="s">
        <v>1105</v>
      </c>
      <c r="D940" s="647" t="s">
        <v>1106</v>
      </c>
      <c r="E940" s="649"/>
      <c r="F940" s="650">
        <v>393772.2414029176</v>
      </c>
      <c r="G940" s="650">
        <f t="shared" si="16449"/>
        <v>393772.2414029176</v>
      </c>
      <c r="H940" s="649">
        <f t="shared" ref="H940" si="16528">+H941*$F940</f>
        <v>0</v>
      </c>
      <c r="I940" s="649">
        <f t="shared" ref="I940" si="16529">+I941*$F940</f>
        <v>0</v>
      </c>
      <c r="J940" s="649">
        <f t="shared" ref="J940" si="16530">+J941*$F940</f>
        <v>0</v>
      </c>
      <c r="K940" s="649">
        <f t="shared" ref="K940" si="16531">+K941*$F940</f>
        <v>0</v>
      </c>
      <c r="L940" s="649">
        <f t="shared" ref="L940" si="16532">+L941*$F940</f>
        <v>0</v>
      </c>
      <c r="M940" s="649">
        <f t="shared" ref="M940" si="16533">+M941*$F940</f>
        <v>0</v>
      </c>
      <c r="N940" s="649">
        <f t="shared" ref="N940" si="16534">+N941*$F940</f>
        <v>0</v>
      </c>
      <c r="O940" s="649">
        <f t="shared" ref="O940" si="16535">+O941*$F940</f>
        <v>0</v>
      </c>
      <c r="P940" s="649">
        <f t="shared" ref="P940" si="16536">+P941*$F940</f>
        <v>0</v>
      </c>
      <c r="Q940" s="649">
        <f t="shared" ref="Q940" si="16537">+Q941*$F940</f>
        <v>0</v>
      </c>
      <c r="R940" s="649">
        <f t="shared" ref="R940" si="16538">+R941*$F940</f>
        <v>0</v>
      </c>
      <c r="S940" s="649">
        <f t="shared" ref="S940" si="16539">+S941*$F940</f>
        <v>0</v>
      </c>
      <c r="T940" s="649">
        <f t="shared" ref="T940" si="16540">+T941*$F940</f>
        <v>0</v>
      </c>
      <c r="U940" s="649">
        <f t="shared" ref="U940" si="16541">+U941*$F940</f>
        <v>0</v>
      </c>
      <c r="V940" s="649">
        <f t="shared" ref="V940" si="16542">+V941*$F940</f>
        <v>149633.4517331087</v>
      </c>
      <c r="W940" s="649">
        <f t="shared" ref="W940" si="16543">+W941*$F940</f>
        <v>244138.7896698089</v>
      </c>
      <c r="X940" s="649">
        <f t="shared" ref="X940" si="16544">+X941*$F940</f>
        <v>0</v>
      </c>
      <c r="Y940" s="649">
        <f t="shared" ref="Y940" si="16545">+Y941*$F940</f>
        <v>0</v>
      </c>
      <c r="Z940" s="649">
        <f t="shared" ref="Z940" si="16546">+Z941*$F940</f>
        <v>0</v>
      </c>
      <c r="AA940" s="649">
        <f t="shared" ref="AA940" si="16547">+AA941*$F940</f>
        <v>0</v>
      </c>
      <c r="AB940" s="649">
        <f t="shared" ref="AB940" si="16548">+AB941*$F940</f>
        <v>0</v>
      </c>
      <c r="AC940" s="649">
        <f t="shared" ref="AC940" si="16549">+AC941*$F940</f>
        <v>0</v>
      </c>
      <c r="AD940" s="649">
        <f t="shared" ref="AD940" si="16550">+AD941*$F940</f>
        <v>0</v>
      </c>
      <c r="AE940" s="649">
        <f t="shared" ref="AE940" si="16551">+AE941*$F940</f>
        <v>0</v>
      </c>
      <c r="AF940" s="649">
        <f t="shared" ref="AF940" si="16552">+AF941*$F940</f>
        <v>0</v>
      </c>
      <c r="AG940" s="649">
        <f t="shared" ref="AG940" si="16553">+AG941*$F940</f>
        <v>0</v>
      </c>
      <c r="AH940" s="649">
        <f t="shared" ref="AH940" si="16554">+AH941*$F940</f>
        <v>0</v>
      </c>
      <c r="AI940" s="649">
        <f t="shared" ref="AI940" si="16555">+AI941*$F940</f>
        <v>0</v>
      </c>
      <c r="AJ940" s="649">
        <f t="shared" ref="AJ940" si="16556">+AJ941*$F940</f>
        <v>0</v>
      </c>
      <c r="AK940" s="649">
        <f t="shared" ref="AK940" si="16557">+AK941*$F940</f>
        <v>0</v>
      </c>
      <c r="AL940" s="649">
        <f t="shared" ref="AL940" si="16558">+AL941*$F940</f>
        <v>0</v>
      </c>
      <c r="AM940" s="649">
        <f t="shared" ref="AM940" si="16559">+AM941*$F940</f>
        <v>0</v>
      </c>
      <c r="AN940" s="649">
        <f t="shared" ref="AN940" si="16560">+AN941*$F940</f>
        <v>0</v>
      </c>
      <c r="AO940" s="649">
        <f t="shared" ref="AO940" si="16561">+AO941*$F940</f>
        <v>0</v>
      </c>
      <c r="AP940" s="649">
        <f t="shared" ref="AP940" si="16562">+AP941*$F940</f>
        <v>0</v>
      </c>
      <c r="AQ940" s="649">
        <f t="shared" ref="AQ940" si="16563">+AQ941*$F940</f>
        <v>0</v>
      </c>
      <c r="AR940" s="649">
        <f t="shared" ref="AR940" si="16564">+AR941*$F940</f>
        <v>0</v>
      </c>
      <c r="AS940" s="649">
        <f t="shared" ref="AS940" si="16565">+AS941*$F940</f>
        <v>0</v>
      </c>
      <c r="AT940" s="649">
        <f t="shared" ref="AT940" si="16566">+AT941*$F940</f>
        <v>0</v>
      </c>
      <c r="AU940" s="613">
        <f t="shared" si="16409"/>
        <v>393772.2414029176</v>
      </c>
      <c r="AV940" s="645">
        <f t="shared" si="16407"/>
        <v>0</v>
      </c>
      <c r="AW940" s="656">
        <f t="shared" si="16408"/>
        <v>0</v>
      </c>
      <c r="AX940" s="591"/>
    </row>
    <row r="941" spans="1:50" s="314" customFormat="1" hidden="1" outlineLevel="1">
      <c r="A941" s="642"/>
      <c r="B941" s="636"/>
      <c r="C941" s="636"/>
      <c r="D941" s="651"/>
      <c r="E941" s="653"/>
      <c r="F941" s="640"/>
      <c r="G941" s="640">
        <f t="shared" si="16449"/>
        <v>1</v>
      </c>
      <c r="H941" s="658">
        <v>0</v>
      </c>
      <c r="I941" s="658">
        <v>0</v>
      </c>
      <c r="J941" s="658">
        <v>0</v>
      </c>
      <c r="K941" s="658">
        <v>0</v>
      </c>
      <c r="L941" s="658">
        <v>0</v>
      </c>
      <c r="M941" s="658">
        <v>0</v>
      </c>
      <c r="N941" s="658">
        <v>0</v>
      </c>
      <c r="O941" s="658">
        <v>0</v>
      </c>
      <c r="P941" s="658">
        <v>0</v>
      </c>
      <c r="Q941" s="658">
        <v>0</v>
      </c>
      <c r="R941" s="658">
        <v>0</v>
      </c>
      <c r="S941" s="658">
        <v>0</v>
      </c>
      <c r="T941" s="658">
        <v>0</v>
      </c>
      <c r="U941" s="658">
        <v>0</v>
      </c>
      <c r="V941" s="658">
        <v>0.38</v>
      </c>
      <c r="W941" s="658">
        <v>0.62</v>
      </c>
      <c r="X941" s="658">
        <v>0</v>
      </c>
      <c r="Y941" s="658">
        <v>0</v>
      </c>
      <c r="Z941" s="658">
        <v>0</v>
      </c>
      <c r="AA941" s="658">
        <v>0</v>
      </c>
      <c r="AB941" s="658">
        <v>0</v>
      </c>
      <c r="AC941" s="658">
        <v>0</v>
      </c>
      <c r="AD941" s="658">
        <v>0</v>
      </c>
      <c r="AE941" s="658">
        <v>0</v>
      </c>
      <c r="AF941" s="658">
        <v>0</v>
      </c>
      <c r="AG941" s="658">
        <v>0</v>
      </c>
      <c r="AH941" s="658">
        <v>0</v>
      </c>
      <c r="AI941" s="658">
        <v>0</v>
      </c>
      <c r="AJ941" s="658">
        <v>0</v>
      </c>
      <c r="AK941" s="658">
        <v>0</v>
      </c>
      <c r="AL941" s="658">
        <v>0</v>
      </c>
      <c r="AM941" s="658">
        <v>0</v>
      </c>
      <c r="AN941" s="658">
        <v>0</v>
      </c>
      <c r="AO941" s="658">
        <v>0</v>
      </c>
      <c r="AP941" s="658">
        <v>0</v>
      </c>
      <c r="AQ941" s="658">
        <v>0</v>
      </c>
      <c r="AR941" s="658">
        <v>0</v>
      </c>
      <c r="AS941" s="658">
        <v>0</v>
      </c>
      <c r="AT941" s="658">
        <v>0</v>
      </c>
      <c r="AU941" s="613">
        <f t="shared" si="16409"/>
        <v>1</v>
      </c>
      <c r="AV941" s="645">
        <f t="shared" si="16407"/>
        <v>1</v>
      </c>
      <c r="AW941" s="656" t="e">
        <f t="shared" si="16408"/>
        <v>#DIV/0!</v>
      </c>
      <c r="AX941" s="661"/>
    </row>
    <row r="942" spans="1:50" hidden="1" outlineLevel="1">
      <c r="A942" s="590"/>
      <c r="B942" s="646" t="s">
        <v>305</v>
      </c>
      <c r="C942" s="646" t="s">
        <v>1107</v>
      </c>
      <c r="D942" s="647" t="s">
        <v>1108</v>
      </c>
      <c r="E942" s="649"/>
      <c r="F942" s="650">
        <v>393772.2414029176</v>
      </c>
      <c r="G942" s="650">
        <f t="shared" si="16449"/>
        <v>393772.2414029176</v>
      </c>
      <c r="H942" s="649">
        <f t="shared" ref="H942" si="16567">+H943*$F942</f>
        <v>0</v>
      </c>
      <c r="I942" s="649">
        <f t="shared" ref="I942" si="16568">+I943*$F942</f>
        <v>0</v>
      </c>
      <c r="J942" s="649">
        <f t="shared" ref="J942" si="16569">+J943*$F942</f>
        <v>0</v>
      </c>
      <c r="K942" s="649">
        <f t="shared" ref="K942" si="16570">+K943*$F942</f>
        <v>0</v>
      </c>
      <c r="L942" s="649">
        <f t="shared" ref="L942" si="16571">+L943*$F942</f>
        <v>0</v>
      </c>
      <c r="M942" s="649">
        <f t="shared" ref="M942" si="16572">+M943*$F942</f>
        <v>0</v>
      </c>
      <c r="N942" s="649">
        <f t="shared" ref="N942" si="16573">+N943*$F942</f>
        <v>0</v>
      </c>
      <c r="O942" s="649">
        <f t="shared" ref="O942" si="16574">+O943*$F942</f>
        <v>0</v>
      </c>
      <c r="P942" s="649">
        <f t="shared" ref="P942" si="16575">+P943*$F942</f>
        <v>0</v>
      </c>
      <c r="Q942" s="649">
        <f t="shared" ref="Q942" si="16576">+Q943*$F942</f>
        <v>0</v>
      </c>
      <c r="R942" s="649">
        <f t="shared" ref="R942" si="16577">+R943*$F942</f>
        <v>0</v>
      </c>
      <c r="S942" s="649">
        <f t="shared" ref="S942" si="16578">+S943*$F942</f>
        <v>0</v>
      </c>
      <c r="T942" s="649">
        <f t="shared" ref="T942" si="16579">+T943*$F942</f>
        <v>0</v>
      </c>
      <c r="U942" s="649">
        <f t="shared" ref="U942" si="16580">+U943*$F942</f>
        <v>0</v>
      </c>
      <c r="V942" s="649">
        <f t="shared" ref="V942" si="16581">+V943*$F942</f>
        <v>11813.167242087527</v>
      </c>
      <c r="W942" s="649">
        <f t="shared" ref="W942" si="16582">+W943*$F942</f>
        <v>275640.56898204231</v>
      </c>
      <c r="X942" s="649">
        <f t="shared" ref="X942" si="16583">+X943*$F942</f>
        <v>106318.50517878776</v>
      </c>
      <c r="Y942" s="649">
        <f t="shared" ref="Y942" si="16584">+Y943*$F942</f>
        <v>0</v>
      </c>
      <c r="Z942" s="649">
        <f t="shared" ref="Z942" si="16585">+Z943*$F942</f>
        <v>0</v>
      </c>
      <c r="AA942" s="649">
        <f t="shared" ref="AA942" si="16586">+AA943*$F942</f>
        <v>0</v>
      </c>
      <c r="AB942" s="649">
        <f t="shared" ref="AB942" si="16587">+AB943*$F942</f>
        <v>0</v>
      </c>
      <c r="AC942" s="649">
        <f t="shared" ref="AC942" si="16588">+AC943*$F942</f>
        <v>0</v>
      </c>
      <c r="AD942" s="649">
        <f t="shared" ref="AD942" si="16589">+AD943*$F942</f>
        <v>0</v>
      </c>
      <c r="AE942" s="649">
        <f t="shared" ref="AE942" si="16590">+AE943*$F942</f>
        <v>0</v>
      </c>
      <c r="AF942" s="649">
        <f t="shared" ref="AF942" si="16591">+AF943*$F942</f>
        <v>0</v>
      </c>
      <c r="AG942" s="649">
        <f t="shared" ref="AG942" si="16592">+AG943*$F942</f>
        <v>0</v>
      </c>
      <c r="AH942" s="649">
        <f t="shared" ref="AH942" si="16593">+AH943*$F942</f>
        <v>0</v>
      </c>
      <c r="AI942" s="649">
        <f t="shared" ref="AI942" si="16594">+AI943*$F942</f>
        <v>0</v>
      </c>
      <c r="AJ942" s="649">
        <f t="shared" ref="AJ942" si="16595">+AJ943*$F942</f>
        <v>0</v>
      </c>
      <c r="AK942" s="649">
        <f t="shared" ref="AK942" si="16596">+AK943*$F942</f>
        <v>0</v>
      </c>
      <c r="AL942" s="649">
        <f t="shared" ref="AL942" si="16597">+AL943*$F942</f>
        <v>0</v>
      </c>
      <c r="AM942" s="649">
        <f t="shared" ref="AM942" si="16598">+AM943*$F942</f>
        <v>0</v>
      </c>
      <c r="AN942" s="649">
        <f t="shared" ref="AN942" si="16599">+AN943*$F942</f>
        <v>0</v>
      </c>
      <c r="AO942" s="649">
        <f t="shared" ref="AO942" si="16600">+AO943*$F942</f>
        <v>0</v>
      </c>
      <c r="AP942" s="649">
        <f t="shared" ref="AP942" si="16601">+AP943*$F942</f>
        <v>0</v>
      </c>
      <c r="AQ942" s="649">
        <f t="shared" ref="AQ942" si="16602">+AQ943*$F942</f>
        <v>0</v>
      </c>
      <c r="AR942" s="649">
        <f t="shared" ref="AR942" si="16603">+AR943*$F942</f>
        <v>0</v>
      </c>
      <c r="AS942" s="649">
        <f t="shared" ref="AS942" si="16604">+AS943*$F942</f>
        <v>0</v>
      </c>
      <c r="AT942" s="649">
        <f t="shared" ref="AT942" si="16605">+AT943*$F942</f>
        <v>0</v>
      </c>
      <c r="AU942" s="613">
        <f t="shared" si="16409"/>
        <v>393772.2414029176</v>
      </c>
      <c r="AV942" s="645">
        <f t="shared" si="16407"/>
        <v>0</v>
      </c>
      <c r="AW942" s="656">
        <f t="shared" si="16408"/>
        <v>0</v>
      </c>
      <c r="AX942" s="591"/>
    </row>
    <row r="943" spans="1:50" s="314" customFormat="1" hidden="1" outlineLevel="1">
      <c r="A943" s="642"/>
      <c r="B943" s="636"/>
      <c r="C943" s="636"/>
      <c r="D943" s="651"/>
      <c r="E943" s="653"/>
      <c r="F943" s="640"/>
      <c r="G943" s="640">
        <f t="shared" si="16449"/>
        <v>1</v>
      </c>
      <c r="H943" s="658">
        <v>0</v>
      </c>
      <c r="I943" s="658">
        <v>0</v>
      </c>
      <c r="J943" s="658">
        <v>0</v>
      </c>
      <c r="K943" s="658">
        <v>0</v>
      </c>
      <c r="L943" s="658">
        <v>0</v>
      </c>
      <c r="M943" s="658">
        <v>0</v>
      </c>
      <c r="N943" s="658">
        <v>0</v>
      </c>
      <c r="O943" s="658">
        <v>0</v>
      </c>
      <c r="P943" s="658">
        <v>0</v>
      </c>
      <c r="Q943" s="658">
        <v>0</v>
      </c>
      <c r="R943" s="658">
        <v>0</v>
      </c>
      <c r="S943" s="658">
        <v>0</v>
      </c>
      <c r="T943" s="658">
        <v>0</v>
      </c>
      <c r="U943" s="658">
        <v>0</v>
      </c>
      <c r="V943" s="658">
        <v>0.03</v>
      </c>
      <c r="W943" s="658">
        <v>0.7</v>
      </c>
      <c r="X943" s="658">
        <v>0.27</v>
      </c>
      <c r="Y943" s="658">
        <v>0</v>
      </c>
      <c r="Z943" s="658">
        <v>0</v>
      </c>
      <c r="AA943" s="658">
        <v>0</v>
      </c>
      <c r="AB943" s="658">
        <v>0</v>
      </c>
      <c r="AC943" s="658">
        <v>0</v>
      </c>
      <c r="AD943" s="658">
        <v>0</v>
      </c>
      <c r="AE943" s="658">
        <v>0</v>
      </c>
      <c r="AF943" s="658">
        <v>0</v>
      </c>
      <c r="AG943" s="658">
        <v>0</v>
      </c>
      <c r="AH943" s="658">
        <v>0</v>
      </c>
      <c r="AI943" s="658">
        <v>0</v>
      </c>
      <c r="AJ943" s="658">
        <v>0</v>
      </c>
      <c r="AK943" s="658">
        <v>0</v>
      </c>
      <c r="AL943" s="658">
        <v>0</v>
      </c>
      <c r="AM943" s="658">
        <v>0</v>
      </c>
      <c r="AN943" s="658">
        <v>0</v>
      </c>
      <c r="AO943" s="658">
        <v>0</v>
      </c>
      <c r="AP943" s="658">
        <v>0</v>
      </c>
      <c r="AQ943" s="658">
        <v>0</v>
      </c>
      <c r="AR943" s="658">
        <v>0</v>
      </c>
      <c r="AS943" s="658">
        <v>0</v>
      </c>
      <c r="AT943" s="658">
        <v>0</v>
      </c>
      <c r="AU943" s="613">
        <f t="shared" si="16409"/>
        <v>1</v>
      </c>
      <c r="AV943" s="645">
        <f t="shared" si="16407"/>
        <v>1</v>
      </c>
      <c r="AW943" s="656" t="e">
        <f t="shared" si="16408"/>
        <v>#DIV/0!</v>
      </c>
      <c r="AX943" s="661"/>
    </row>
    <row r="944" spans="1:50" hidden="1" outlineLevel="1">
      <c r="A944" s="590"/>
      <c r="B944" s="646" t="s">
        <v>305</v>
      </c>
      <c r="C944" s="646" t="s">
        <v>1109</v>
      </c>
      <c r="D944" s="647" t="s">
        <v>1110</v>
      </c>
      <c r="E944" s="649"/>
      <c r="F944" s="650">
        <v>393772.2414029176</v>
      </c>
      <c r="G944" s="650">
        <f t="shared" si="16449"/>
        <v>393772.2414029176</v>
      </c>
      <c r="H944" s="649">
        <f t="shared" ref="H944" si="16606">+H945*$F944</f>
        <v>0</v>
      </c>
      <c r="I944" s="649">
        <f t="shared" ref="I944" si="16607">+I945*$F944</f>
        <v>0</v>
      </c>
      <c r="J944" s="649">
        <f t="shared" ref="J944" si="16608">+J945*$F944</f>
        <v>0</v>
      </c>
      <c r="K944" s="649">
        <f t="shared" ref="K944" si="16609">+K945*$F944</f>
        <v>0</v>
      </c>
      <c r="L944" s="649">
        <f t="shared" ref="L944" si="16610">+L945*$F944</f>
        <v>0</v>
      </c>
      <c r="M944" s="649">
        <f t="shared" ref="M944" si="16611">+M945*$F944</f>
        <v>0</v>
      </c>
      <c r="N944" s="649">
        <f t="shared" ref="N944" si="16612">+N945*$F944</f>
        <v>0</v>
      </c>
      <c r="O944" s="649">
        <f t="shared" ref="O944" si="16613">+O945*$F944</f>
        <v>0</v>
      </c>
      <c r="P944" s="649">
        <f t="shared" ref="P944" si="16614">+P945*$F944</f>
        <v>0</v>
      </c>
      <c r="Q944" s="649">
        <f t="shared" ref="Q944" si="16615">+Q945*$F944</f>
        <v>0</v>
      </c>
      <c r="R944" s="649">
        <f t="shared" ref="R944" si="16616">+R945*$F944</f>
        <v>0</v>
      </c>
      <c r="S944" s="649">
        <f t="shared" ref="S944" si="16617">+S945*$F944</f>
        <v>0</v>
      </c>
      <c r="T944" s="649">
        <f t="shared" ref="T944" si="16618">+T945*$F944</f>
        <v>0</v>
      </c>
      <c r="U944" s="649">
        <f t="shared" ref="U944" si="16619">+U945*$F944</f>
        <v>0</v>
      </c>
      <c r="V944" s="649">
        <f t="shared" ref="V944" si="16620">+V945*$F944</f>
        <v>0</v>
      </c>
      <c r="W944" s="649">
        <f t="shared" ref="W944" si="16621">+W945*$F944</f>
        <v>153571.17414713788</v>
      </c>
      <c r="X944" s="649">
        <f t="shared" ref="X944" si="16622">+X945*$F944</f>
        <v>240201.06725577972</v>
      </c>
      <c r="Y944" s="649">
        <f t="shared" ref="Y944" si="16623">+Y945*$F944</f>
        <v>0</v>
      </c>
      <c r="Z944" s="649">
        <f t="shared" ref="Z944" si="16624">+Z945*$F944</f>
        <v>0</v>
      </c>
      <c r="AA944" s="649">
        <f t="shared" ref="AA944" si="16625">+AA945*$F944</f>
        <v>0</v>
      </c>
      <c r="AB944" s="649">
        <f t="shared" ref="AB944" si="16626">+AB945*$F944</f>
        <v>0</v>
      </c>
      <c r="AC944" s="649">
        <f t="shared" ref="AC944" si="16627">+AC945*$F944</f>
        <v>0</v>
      </c>
      <c r="AD944" s="649">
        <f t="shared" ref="AD944" si="16628">+AD945*$F944</f>
        <v>0</v>
      </c>
      <c r="AE944" s="649">
        <f t="shared" ref="AE944" si="16629">+AE945*$F944</f>
        <v>0</v>
      </c>
      <c r="AF944" s="649">
        <f t="shared" ref="AF944" si="16630">+AF945*$F944</f>
        <v>0</v>
      </c>
      <c r="AG944" s="649">
        <f t="shared" ref="AG944" si="16631">+AG945*$F944</f>
        <v>0</v>
      </c>
      <c r="AH944" s="649">
        <f t="shared" ref="AH944" si="16632">+AH945*$F944</f>
        <v>0</v>
      </c>
      <c r="AI944" s="649">
        <f t="shared" ref="AI944" si="16633">+AI945*$F944</f>
        <v>0</v>
      </c>
      <c r="AJ944" s="649">
        <f t="shared" ref="AJ944" si="16634">+AJ945*$F944</f>
        <v>0</v>
      </c>
      <c r="AK944" s="649">
        <f t="shared" ref="AK944" si="16635">+AK945*$F944</f>
        <v>0</v>
      </c>
      <c r="AL944" s="649">
        <f t="shared" ref="AL944" si="16636">+AL945*$F944</f>
        <v>0</v>
      </c>
      <c r="AM944" s="649">
        <f t="shared" ref="AM944" si="16637">+AM945*$F944</f>
        <v>0</v>
      </c>
      <c r="AN944" s="649">
        <f t="shared" ref="AN944" si="16638">+AN945*$F944</f>
        <v>0</v>
      </c>
      <c r="AO944" s="649">
        <f t="shared" ref="AO944" si="16639">+AO945*$F944</f>
        <v>0</v>
      </c>
      <c r="AP944" s="649">
        <f t="shared" ref="AP944" si="16640">+AP945*$F944</f>
        <v>0</v>
      </c>
      <c r="AQ944" s="649">
        <f t="shared" ref="AQ944" si="16641">+AQ945*$F944</f>
        <v>0</v>
      </c>
      <c r="AR944" s="649">
        <f t="shared" ref="AR944" si="16642">+AR945*$F944</f>
        <v>0</v>
      </c>
      <c r="AS944" s="649">
        <f t="shared" ref="AS944" si="16643">+AS945*$F944</f>
        <v>0</v>
      </c>
      <c r="AT944" s="649">
        <f t="shared" ref="AT944" si="16644">+AT945*$F944</f>
        <v>0</v>
      </c>
      <c r="AU944" s="613">
        <f t="shared" si="16409"/>
        <v>393772.2414029176</v>
      </c>
      <c r="AV944" s="645">
        <f t="shared" si="16407"/>
        <v>0</v>
      </c>
      <c r="AW944" s="656">
        <f t="shared" si="16408"/>
        <v>0</v>
      </c>
      <c r="AX944" s="591"/>
    </row>
    <row r="945" spans="1:50" s="314" customFormat="1" hidden="1" outlineLevel="1">
      <c r="A945" s="642"/>
      <c r="B945" s="636"/>
      <c r="C945" s="636"/>
      <c r="D945" s="651"/>
      <c r="E945" s="653"/>
      <c r="F945" s="640"/>
      <c r="G945" s="640">
        <f t="shared" si="16449"/>
        <v>1</v>
      </c>
      <c r="H945" s="658">
        <v>0</v>
      </c>
      <c r="I945" s="658">
        <v>0</v>
      </c>
      <c r="J945" s="658">
        <v>0</v>
      </c>
      <c r="K945" s="658">
        <v>0</v>
      </c>
      <c r="L945" s="658">
        <v>0</v>
      </c>
      <c r="M945" s="658">
        <v>0</v>
      </c>
      <c r="N945" s="658">
        <v>0</v>
      </c>
      <c r="O945" s="658">
        <v>0</v>
      </c>
      <c r="P945" s="658">
        <v>0</v>
      </c>
      <c r="Q945" s="658">
        <v>0</v>
      </c>
      <c r="R945" s="658">
        <v>0</v>
      </c>
      <c r="S945" s="658">
        <v>0</v>
      </c>
      <c r="T945" s="658">
        <v>0</v>
      </c>
      <c r="U945" s="658">
        <v>0</v>
      </c>
      <c r="V945" s="658">
        <v>0</v>
      </c>
      <c r="W945" s="658">
        <v>0.39</v>
      </c>
      <c r="X945" s="658">
        <v>0.61</v>
      </c>
      <c r="Y945" s="658">
        <v>0</v>
      </c>
      <c r="Z945" s="658">
        <v>0</v>
      </c>
      <c r="AA945" s="658">
        <v>0</v>
      </c>
      <c r="AB945" s="658">
        <v>0</v>
      </c>
      <c r="AC945" s="658">
        <v>0</v>
      </c>
      <c r="AD945" s="658">
        <v>0</v>
      </c>
      <c r="AE945" s="658">
        <v>0</v>
      </c>
      <c r="AF945" s="658">
        <v>0</v>
      </c>
      <c r="AG945" s="658">
        <v>0</v>
      </c>
      <c r="AH945" s="658">
        <v>0</v>
      </c>
      <c r="AI945" s="658">
        <v>0</v>
      </c>
      <c r="AJ945" s="658">
        <v>0</v>
      </c>
      <c r="AK945" s="658">
        <v>0</v>
      </c>
      <c r="AL945" s="658">
        <v>0</v>
      </c>
      <c r="AM945" s="658">
        <v>0</v>
      </c>
      <c r="AN945" s="658">
        <v>0</v>
      </c>
      <c r="AO945" s="658">
        <v>0</v>
      </c>
      <c r="AP945" s="658">
        <v>0</v>
      </c>
      <c r="AQ945" s="658">
        <v>0</v>
      </c>
      <c r="AR945" s="658">
        <v>0</v>
      </c>
      <c r="AS945" s="658">
        <v>0</v>
      </c>
      <c r="AT945" s="658">
        <v>0</v>
      </c>
      <c r="AU945" s="613">
        <f t="shared" si="16409"/>
        <v>1</v>
      </c>
      <c r="AV945" s="645">
        <f t="shared" si="16407"/>
        <v>1</v>
      </c>
      <c r="AW945" s="656" t="e">
        <f t="shared" si="16408"/>
        <v>#DIV/0!</v>
      </c>
      <c r="AX945" s="661"/>
    </row>
    <row r="946" spans="1:50" hidden="1" outlineLevel="1">
      <c r="A946" s="590"/>
      <c r="B946" s="646" t="s">
        <v>305</v>
      </c>
      <c r="C946" s="646" t="s">
        <v>1111</v>
      </c>
      <c r="D946" s="647" t="s">
        <v>1112</v>
      </c>
      <c r="E946" s="649"/>
      <c r="F946" s="650">
        <v>393772.2414029176</v>
      </c>
      <c r="G946" s="650">
        <f t="shared" si="16449"/>
        <v>393772.2414029176</v>
      </c>
      <c r="H946" s="649">
        <f t="shared" ref="H946" si="16645">+H947*$F946</f>
        <v>0</v>
      </c>
      <c r="I946" s="649">
        <f t="shared" ref="I946" si="16646">+I947*$F946</f>
        <v>0</v>
      </c>
      <c r="J946" s="649">
        <f t="shared" ref="J946" si="16647">+J947*$F946</f>
        <v>0</v>
      </c>
      <c r="K946" s="649">
        <f t="shared" ref="K946" si="16648">+K947*$F946</f>
        <v>0</v>
      </c>
      <c r="L946" s="649">
        <f t="shared" ref="L946" si="16649">+L947*$F946</f>
        <v>0</v>
      </c>
      <c r="M946" s="649">
        <f t="shared" ref="M946" si="16650">+M947*$F946</f>
        <v>0</v>
      </c>
      <c r="N946" s="649">
        <f t="shared" ref="N946" si="16651">+N947*$F946</f>
        <v>0</v>
      </c>
      <c r="O946" s="649">
        <f t="shared" ref="O946" si="16652">+O947*$F946</f>
        <v>0</v>
      </c>
      <c r="P946" s="649">
        <f t="shared" ref="P946" si="16653">+P947*$F946</f>
        <v>0</v>
      </c>
      <c r="Q946" s="649">
        <f t="shared" ref="Q946" si="16654">+Q947*$F946</f>
        <v>0</v>
      </c>
      <c r="R946" s="649">
        <f t="shared" ref="R946" si="16655">+R947*$F946</f>
        <v>0</v>
      </c>
      <c r="S946" s="649">
        <f t="shared" ref="S946" si="16656">+S947*$F946</f>
        <v>0</v>
      </c>
      <c r="T946" s="649">
        <f t="shared" ref="T946" si="16657">+T947*$F946</f>
        <v>0</v>
      </c>
      <c r="U946" s="649">
        <f t="shared" ref="U946" si="16658">+U947*$F946</f>
        <v>0</v>
      </c>
      <c r="V946" s="649">
        <f t="shared" ref="V946" si="16659">+V947*$F946</f>
        <v>0</v>
      </c>
      <c r="W946" s="649">
        <f t="shared" ref="W946" si="16660">+W947*$F946</f>
        <v>19688.612070145882</v>
      </c>
      <c r="X946" s="649">
        <f t="shared" ref="X946" si="16661">+X947*$F946</f>
        <v>287453.73622412985</v>
      </c>
      <c r="Y946" s="649">
        <f t="shared" ref="Y946" si="16662">+Y947*$F946</f>
        <v>86629.89310864186</v>
      </c>
      <c r="Z946" s="649">
        <f t="shared" ref="Z946" si="16663">+Z947*$F946</f>
        <v>0</v>
      </c>
      <c r="AA946" s="649">
        <f t="shared" ref="AA946" si="16664">+AA947*$F946</f>
        <v>0</v>
      </c>
      <c r="AB946" s="649">
        <f t="shared" ref="AB946" si="16665">+AB947*$F946</f>
        <v>0</v>
      </c>
      <c r="AC946" s="649">
        <f t="shared" ref="AC946" si="16666">+AC947*$F946</f>
        <v>0</v>
      </c>
      <c r="AD946" s="649">
        <f t="shared" ref="AD946" si="16667">+AD947*$F946</f>
        <v>0</v>
      </c>
      <c r="AE946" s="649">
        <f t="shared" ref="AE946" si="16668">+AE947*$F946</f>
        <v>0</v>
      </c>
      <c r="AF946" s="649">
        <f t="shared" ref="AF946" si="16669">+AF947*$F946</f>
        <v>0</v>
      </c>
      <c r="AG946" s="649">
        <f t="shared" ref="AG946" si="16670">+AG947*$F946</f>
        <v>0</v>
      </c>
      <c r="AH946" s="649">
        <f t="shared" ref="AH946" si="16671">+AH947*$F946</f>
        <v>0</v>
      </c>
      <c r="AI946" s="649">
        <f t="shared" ref="AI946" si="16672">+AI947*$F946</f>
        <v>0</v>
      </c>
      <c r="AJ946" s="649">
        <f t="shared" ref="AJ946" si="16673">+AJ947*$F946</f>
        <v>0</v>
      </c>
      <c r="AK946" s="649">
        <f t="shared" ref="AK946" si="16674">+AK947*$F946</f>
        <v>0</v>
      </c>
      <c r="AL946" s="649">
        <f t="shared" ref="AL946" si="16675">+AL947*$F946</f>
        <v>0</v>
      </c>
      <c r="AM946" s="649">
        <f t="shared" ref="AM946" si="16676">+AM947*$F946</f>
        <v>0</v>
      </c>
      <c r="AN946" s="649">
        <f t="shared" ref="AN946" si="16677">+AN947*$F946</f>
        <v>0</v>
      </c>
      <c r="AO946" s="649">
        <f t="shared" ref="AO946" si="16678">+AO947*$F946</f>
        <v>0</v>
      </c>
      <c r="AP946" s="649">
        <f t="shared" ref="AP946" si="16679">+AP947*$F946</f>
        <v>0</v>
      </c>
      <c r="AQ946" s="649">
        <f t="shared" ref="AQ946" si="16680">+AQ947*$F946</f>
        <v>0</v>
      </c>
      <c r="AR946" s="649">
        <f t="shared" ref="AR946" si="16681">+AR947*$F946</f>
        <v>0</v>
      </c>
      <c r="AS946" s="649">
        <f t="shared" ref="AS946" si="16682">+AS947*$F946</f>
        <v>0</v>
      </c>
      <c r="AT946" s="649">
        <f t="shared" ref="AT946" si="16683">+AT947*$F946</f>
        <v>0</v>
      </c>
      <c r="AU946" s="613">
        <f t="shared" si="16409"/>
        <v>393772.2414029176</v>
      </c>
      <c r="AV946" s="645">
        <f t="shared" si="16407"/>
        <v>0</v>
      </c>
      <c r="AW946" s="656">
        <f t="shared" si="16408"/>
        <v>0</v>
      </c>
      <c r="AX946" s="591"/>
    </row>
    <row r="947" spans="1:50" s="314" customFormat="1" hidden="1" outlineLevel="1">
      <c r="A947" s="642"/>
      <c r="B947" s="636"/>
      <c r="C947" s="636"/>
      <c r="D947" s="651"/>
      <c r="E947" s="653"/>
      <c r="F947" s="640"/>
      <c r="G947" s="640">
        <f t="shared" si="16449"/>
        <v>1</v>
      </c>
      <c r="H947" s="658">
        <v>0</v>
      </c>
      <c r="I947" s="658">
        <v>0</v>
      </c>
      <c r="J947" s="658">
        <v>0</v>
      </c>
      <c r="K947" s="658">
        <v>0</v>
      </c>
      <c r="L947" s="658">
        <v>0</v>
      </c>
      <c r="M947" s="658">
        <v>0</v>
      </c>
      <c r="N947" s="658">
        <v>0</v>
      </c>
      <c r="O947" s="658">
        <v>0</v>
      </c>
      <c r="P947" s="658">
        <v>0</v>
      </c>
      <c r="Q947" s="658">
        <v>0</v>
      </c>
      <c r="R947" s="658">
        <v>0</v>
      </c>
      <c r="S947" s="658">
        <v>0</v>
      </c>
      <c r="T947" s="658">
        <v>0</v>
      </c>
      <c r="U947" s="658">
        <v>0</v>
      </c>
      <c r="V947" s="658">
        <v>0</v>
      </c>
      <c r="W947" s="658">
        <v>0.05</v>
      </c>
      <c r="X947" s="658">
        <v>0.73</v>
      </c>
      <c r="Y947" s="658">
        <v>0.21999999999999997</v>
      </c>
      <c r="Z947" s="658">
        <v>0</v>
      </c>
      <c r="AA947" s="658">
        <v>0</v>
      </c>
      <c r="AB947" s="658">
        <v>0</v>
      </c>
      <c r="AC947" s="658">
        <v>0</v>
      </c>
      <c r="AD947" s="658">
        <v>0</v>
      </c>
      <c r="AE947" s="658">
        <v>0</v>
      </c>
      <c r="AF947" s="658">
        <v>0</v>
      </c>
      <c r="AG947" s="658">
        <v>0</v>
      </c>
      <c r="AH947" s="658">
        <v>0</v>
      </c>
      <c r="AI947" s="658">
        <v>0</v>
      </c>
      <c r="AJ947" s="658">
        <v>0</v>
      </c>
      <c r="AK947" s="658">
        <v>0</v>
      </c>
      <c r="AL947" s="658">
        <v>0</v>
      </c>
      <c r="AM947" s="658">
        <v>0</v>
      </c>
      <c r="AN947" s="658">
        <v>0</v>
      </c>
      <c r="AO947" s="658">
        <v>0</v>
      </c>
      <c r="AP947" s="658">
        <v>0</v>
      </c>
      <c r="AQ947" s="658">
        <v>0</v>
      </c>
      <c r="AR947" s="658">
        <v>0</v>
      </c>
      <c r="AS947" s="658">
        <v>0</v>
      </c>
      <c r="AT947" s="658">
        <v>0</v>
      </c>
      <c r="AU947" s="613">
        <f t="shared" si="16409"/>
        <v>1</v>
      </c>
      <c r="AV947" s="645">
        <f t="shared" si="16407"/>
        <v>1</v>
      </c>
      <c r="AW947" s="656" t="e">
        <f t="shared" si="16408"/>
        <v>#DIV/0!</v>
      </c>
      <c r="AX947" s="661"/>
    </row>
    <row r="948" spans="1:50" hidden="1" outlineLevel="1">
      <c r="A948" s="590"/>
      <c r="B948" s="646" t="s">
        <v>305</v>
      </c>
      <c r="C948" s="646" t="s">
        <v>1113</v>
      </c>
      <c r="D948" s="647" t="s">
        <v>1114</v>
      </c>
      <c r="E948" s="649"/>
      <c r="F948" s="650">
        <v>393772.2414029176</v>
      </c>
      <c r="G948" s="650">
        <f t="shared" si="16449"/>
        <v>393772.24140291766</v>
      </c>
      <c r="H948" s="649">
        <f t="shared" ref="H948" si="16684">+H949*$F948</f>
        <v>0</v>
      </c>
      <c r="I948" s="649">
        <f t="shared" ref="I948" si="16685">+I949*$F948</f>
        <v>0</v>
      </c>
      <c r="J948" s="649">
        <f t="shared" ref="J948" si="16686">+J949*$F948</f>
        <v>0</v>
      </c>
      <c r="K948" s="649">
        <f t="shared" ref="K948" si="16687">+K949*$F948</f>
        <v>0</v>
      </c>
      <c r="L948" s="649">
        <f t="shared" ref="L948" si="16688">+L949*$F948</f>
        <v>0</v>
      </c>
      <c r="M948" s="649">
        <f t="shared" ref="M948" si="16689">+M949*$F948</f>
        <v>0</v>
      </c>
      <c r="N948" s="649">
        <f t="shared" ref="N948" si="16690">+N949*$F948</f>
        <v>0</v>
      </c>
      <c r="O948" s="649">
        <f t="shared" ref="O948" si="16691">+O949*$F948</f>
        <v>0</v>
      </c>
      <c r="P948" s="649">
        <f t="shared" ref="P948" si="16692">+P949*$F948</f>
        <v>0</v>
      </c>
      <c r="Q948" s="649">
        <f t="shared" ref="Q948" si="16693">+Q949*$F948</f>
        <v>0</v>
      </c>
      <c r="R948" s="649">
        <f t="shared" ref="R948" si="16694">+R949*$F948</f>
        <v>0</v>
      </c>
      <c r="S948" s="649">
        <f t="shared" ref="S948" si="16695">+S949*$F948</f>
        <v>0</v>
      </c>
      <c r="T948" s="649">
        <f t="shared" ref="T948" si="16696">+T949*$F948</f>
        <v>0</v>
      </c>
      <c r="U948" s="649">
        <f t="shared" ref="U948" si="16697">+U949*$F948</f>
        <v>0</v>
      </c>
      <c r="V948" s="649">
        <f t="shared" ref="V948" si="16698">+V949*$F948</f>
        <v>0</v>
      </c>
      <c r="W948" s="649">
        <f t="shared" ref="W948" si="16699">+W949*$F948</f>
        <v>0</v>
      </c>
      <c r="X948" s="649">
        <f t="shared" ref="X948" si="16700">+X949*$F948</f>
        <v>169322.06380325457</v>
      </c>
      <c r="Y948" s="649">
        <f t="shared" ref="Y948" si="16701">+Y949*$F948</f>
        <v>224450.17759966306</v>
      </c>
      <c r="Z948" s="649">
        <f t="shared" ref="Z948" si="16702">+Z949*$F948</f>
        <v>0</v>
      </c>
      <c r="AA948" s="649">
        <f t="shared" ref="AA948" si="16703">+AA949*$F948</f>
        <v>0</v>
      </c>
      <c r="AB948" s="649">
        <f t="shared" ref="AB948" si="16704">+AB949*$F948</f>
        <v>0</v>
      </c>
      <c r="AC948" s="649">
        <f t="shared" ref="AC948" si="16705">+AC949*$F948</f>
        <v>0</v>
      </c>
      <c r="AD948" s="649">
        <f t="shared" ref="AD948" si="16706">+AD949*$F948</f>
        <v>0</v>
      </c>
      <c r="AE948" s="649">
        <f t="shared" ref="AE948" si="16707">+AE949*$F948</f>
        <v>0</v>
      </c>
      <c r="AF948" s="649">
        <f t="shared" ref="AF948" si="16708">+AF949*$F948</f>
        <v>0</v>
      </c>
      <c r="AG948" s="649">
        <f t="shared" ref="AG948" si="16709">+AG949*$F948</f>
        <v>0</v>
      </c>
      <c r="AH948" s="649">
        <f t="shared" ref="AH948" si="16710">+AH949*$F948</f>
        <v>0</v>
      </c>
      <c r="AI948" s="649">
        <f t="shared" ref="AI948" si="16711">+AI949*$F948</f>
        <v>0</v>
      </c>
      <c r="AJ948" s="649">
        <f t="shared" ref="AJ948" si="16712">+AJ949*$F948</f>
        <v>0</v>
      </c>
      <c r="AK948" s="649">
        <f t="shared" ref="AK948" si="16713">+AK949*$F948</f>
        <v>0</v>
      </c>
      <c r="AL948" s="649">
        <f t="shared" ref="AL948" si="16714">+AL949*$F948</f>
        <v>0</v>
      </c>
      <c r="AM948" s="649">
        <f t="shared" ref="AM948" si="16715">+AM949*$F948</f>
        <v>0</v>
      </c>
      <c r="AN948" s="649">
        <f t="shared" ref="AN948" si="16716">+AN949*$F948</f>
        <v>0</v>
      </c>
      <c r="AO948" s="649">
        <f t="shared" ref="AO948" si="16717">+AO949*$F948</f>
        <v>0</v>
      </c>
      <c r="AP948" s="649">
        <f t="shared" ref="AP948" si="16718">+AP949*$F948</f>
        <v>0</v>
      </c>
      <c r="AQ948" s="649">
        <f t="shared" ref="AQ948" si="16719">+AQ949*$F948</f>
        <v>0</v>
      </c>
      <c r="AR948" s="649">
        <f t="shared" ref="AR948" si="16720">+AR949*$F948</f>
        <v>0</v>
      </c>
      <c r="AS948" s="649">
        <f t="shared" ref="AS948" si="16721">+AS949*$F948</f>
        <v>0</v>
      </c>
      <c r="AT948" s="649">
        <f t="shared" ref="AT948" si="16722">+AT949*$F948</f>
        <v>0</v>
      </c>
      <c r="AU948" s="613">
        <f t="shared" si="16409"/>
        <v>393772.24140291766</v>
      </c>
      <c r="AV948" s="645">
        <f t="shared" si="16407"/>
        <v>0</v>
      </c>
      <c r="AW948" s="656">
        <f t="shared" si="16408"/>
        <v>0</v>
      </c>
      <c r="AX948" s="591"/>
    </row>
    <row r="949" spans="1:50" s="314" customFormat="1" hidden="1" outlineLevel="1">
      <c r="A949" s="642"/>
      <c r="B949" s="636"/>
      <c r="C949" s="636"/>
      <c r="D949" s="651"/>
      <c r="E949" s="653"/>
      <c r="F949" s="640"/>
      <c r="G949" s="640">
        <f t="shared" si="16449"/>
        <v>1</v>
      </c>
      <c r="H949" s="658">
        <v>0</v>
      </c>
      <c r="I949" s="658">
        <v>0</v>
      </c>
      <c r="J949" s="658">
        <v>0</v>
      </c>
      <c r="K949" s="658">
        <v>0</v>
      </c>
      <c r="L949" s="658">
        <v>0</v>
      </c>
      <c r="M949" s="658">
        <v>0</v>
      </c>
      <c r="N949" s="658">
        <v>0</v>
      </c>
      <c r="O949" s="658">
        <v>0</v>
      </c>
      <c r="P949" s="658">
        <v>0</v>
      </c>
      <c r="Q949" s="658">
        <v>0</v>
      </c>
      <c r="R949" s="658">
        <v>0</v>
      </c>
      <c r="S949" s="658">
        <v>0</v>
      </c>
      <c r="T949" s="658">
        <v>0</v>
      </c>
      <c r="U949" s="658">
        <v>0</v>
      </c>
      <c r="V949" s="658">
        <v>0</v>
      </c>
      <c r="W949" s="658">
        <v>0</v>
      </c>
      <c r="X949" s="658">
        <v>0.43</v>
      </c>
      <c r="Y949" s="658">
        <v>0.57000000000000006</v>
      </c>
      <c r="Z949" s="658">
        <v>0</v>
      </c>
      <c r="AA949" s="658">
        <v>0</v>
      </c>
      <c r="AB949" s="658">
        <v>0</v>
      </c>
      <c r="AC949" s="658">
        <v>0</v>
      </c>
      <c r="AD949" s="658">
        <v>0</v>
      </c>
      <c r="AE949" s="658">
        <v>0</v>
      </c>
      <c r="AF949" s="658">
        <v>0</v>
      </c>
      <c r="AG949" s="658">
        <v>0</v>
      </c>
      <c r="AH949" s="658">
        <v>0</v>
      </c>
      <c r="AI949" s="658">
        <v>0</v>
      </c>
      <c r="AJ949" s="658">
        <v>0</v>
      </c>
      <c r="AK949" s="658">
        <v>0</v>
      </c>
      <c r="AL949" s="658">
        <v>0</v>
      </c>
      <c r="AM949" s="658">
        <v>0</v>
      </c>
      <c r="AN949" s="658">
        <v>0</v>
      </c>
      <c r="AO949" s="658">
        <v>0</v>
      </c>
      <c r="AP949" s="658">
        <v>0</v>
      </c>
      <c r="AQ949" s="658">
        <v>0</v>
      </c>
      <c r="AR949" s="658">
        <v>0</v>
      </c>
      <c r="AS949" s="658">
        <v>0</v>
      </c>
      <c r="AT949" s="658">
        <v>0</v>
      </c>
      <c r="AU949" s="613">
        <f t="shared" si="16409"/>
        <v>1</v>
      </c>
      <c r="AV949" s="645">
        <f t="shared" si="16407"/>
        <v>1</v>
      </c>
      <c r="AW949" s="656" t="e">
        <f t="shared" si="16408"/>
        <v>#DIV/0!</v>
      </c>
      <c r="AX949" s="661"/>
    </row>
    <row r="950" spans="1:50" hidden="1" outlineLevel="1">
      <c r="A950" s="590"/>
      <c r="B950" s="646" t="s">
        <v>305</v>
      </c>
      <c r="C950" s="646" t="s">
        <v>1115</v>
      </c>
      <c r="D950" s="647" t="s">
        <v>1116</v>
      </c>
      <c r="E950" s="649"/>
      <c r="F950" s="650">
        <v>267902.06912723405</v>
      </c>
      <c r="G950" s="650">
        <f t="shared" si="16449"/>
        <v>267902.06912723405</v>
      </c>
      <c r="H950" s="649">
        <f t="shared" ref="H950" si="16723">+H951*$F950</f>
        <v>0</v>
      </c>
      <c r="I950" s="649">
        <f t="shared" ref="I950" si="16724">+I951*$F950</f>
        <v>0</v>
      </c>
      <c r="J950" s="649">
        <f t="shared" ref="J950" si="16725">+J951*$F950</f>
        <v>0</v>
      </c>
      <c r="K950" s="649">
        <f t="shared" ref="K950" si="16726">+K951*$F950</f>
        <v>0</v>
      </c>
      <c r="L950" s="649">
        <f t="shared" ref="L950" si="16727">+L951*$F950</f>
        <v>0</v>
      </c>
      <c r="M950" s="649">
        <f t="shared" ref="M950" si="16728">+M951*$F950</f>
        <v>0</v>
      </c>
      <c r="N950" s="649">
        <f t="shared" ref="N950" si="16729">+N951*$F950</f>
        <v>0</v>
      </c>
      <c r="O950" s="649">
        <f t="shared" ref="O950" si="16730">+O951*$F950</f>
        <v>0</v>
      </c>
      <c r="P950" s="649">
        <f t="shared" ref="P950" si="16731">+P951*$F950</f>
        <v>0</v>
      </c>
      <c r="Q950" s="649">
        <f t="shared" ref="Q950" si="16732">+Q951*$F950</f>
        <v>0</v>
      </c>
      <c r="R950" s="649">
        <f t="shared" ref="R950" si="16733">+R951*$F950</f>
        <v>0</v>
      </c>
      <c r="S950" s="649">
        <f t="shared" ref="S950" si="16734">+S951*$F950</f>
        <v>0</v>
      </c>
      <c r="T950" s="649">
        <f t="shared" ref="T950" si="16735">+T951*$F950</f>
        <v>0</v>
      </c>
      <c r="U950" s="649">
        <f t="shared" ref="U950" si="16736">+U951*$F950</f>
        <v>0</v>
      </c>
      <c r="V950" s="649">
        <f t="shared" ref="V950" si="16737">+V951*$F950</f>
        <v>0</v>
      </c>
      <c r="W950" s="649">
        <f t="shared" ref="W950" si="16738">+W951*$F950</f>
        <v>0</v>
      </c>
      <c r="X950" s="649">
        <f t="shared" ref="X950" si="16739">+X951*$F950</f>
        <v>24111.186221451062</v>
      </c>
      <c r="Y950" s="649">
        <f t="shared" ref="Y950" si="16740">+Y951*$F950</f>
        <v>176815.36562397447</v>
      </c>
      <c r="Z950" s="649">
        <f t="shared" ref="Z950" si="16741">+Z951*$F950</f>
        <v>66975.517281808512</v>
      </c>
      <c r="AA950" s="649">
        <f t="shared" ref="AA950" si="16742">+AA951*$F950</f>
        <v>0</v>
      </c>
      <c r="AB950" s="649">
        <f t="shared" ref="AB950" si="16743">+AB951*$F950</f>
        <v>0</v>
      </c>
      <c r="AC950" s="649">
        <f t="shared" ref="AC950" si="16744">+AC951*$F950</f>
        <v>0</v>
      </c>
      <c r="AD950" s="649">
        <f t="shared" ref="AD950" si="16745">+AD951*$F950</f>
        <v>0</v>
      </c>
      <c r="AE950" s="649">
        <f t="shared" ref="AE950" si="16746">+AE951*$F950</f>
        <v>0</v>
      </c>
      <c r="AF950" s="649">
        <f t="shared" ref="AF950" si="16747">+AF951*$F950</f>
        <v>0</v>
      </c>
      <c r="AG950" s="649">
        <f t="shared" ref="AG950" si="16748">+AG951*$F950</f>
        <v>0</v>
      </c>
      <c r="AH950" s="649">
        <f t="shared" ref="AH950" si="16749">+AH951*$F950</f>
        <v>0</v>
      </c>
      <c r="AI950" s="649">
        <f t="shared" ref="AI950" si="16750">+AI951*$F950</f>
        <v>0</v>
      </c>
      <c r="AJ950" s="649">
        <f t="shared" ref="AJ950" si="16751">+AJ951*$F950</f>
        <v>0</v>
      </c>
      <c r="AK950" s="649">
        <f t="shared" ref="AK950" si="16752">+AK951*$F950</f>
        <v>0</v>
      </c>
      <c r="AL950" s="649">
        <f t="shared" ref="AL950" si="16753">+AL951*$F950</f>
        <v>0</v>
      </c>
      <c r="AM950" s="649">
        <f t="shared" ref="AM950" si="16754">+AM951*$F950</f>
        <v>0</v>
      </c>
      <c r="AN950" s="649">
        <f t="shared" ref="AN950" si="16755">+AN951*$F950</f>
        <v>0</v>
      </c>
      <c r="AO950" s="649">
        <f t="shared" ref="AO950" si="16756">+AO951*$F950</f>
        <v>0</v>
      </c>
      <c r="AP950" s="649">
        <f t="shared" ref="AP950" si="16757">+AP951*$F950</f>
        <v>0</v>
      </c>
      <c r="AQ950" s="649">
        <f t="shared" ref="AQ950" si="16758">+AQ951*$F950</f>
        <v>0</v>
      </c>
      <c r="AR950" s="649">
        <f t="shared" ref="AR950" si="16759">+AR951*$F950</f>
        <v>0</v>
      </c>
      <c r="AS950" s="649">
        <f t="shared" ref="AS950" si="16760">+AS951*$F950</f>
        <v>0</v>
      </c>
      <c r="AT950" s="649">
        <f t="shared" ref="AT950" si="16761">+AT951*$F950</f>
        <v>0</v>
      </c>
      <c r="AU950" s="613">
        <f t="shared" si="16409"/>
        <v>267902.06912723405</v>
      </c>
      <c r="AV950" s="645">
        <f t="shared" si="16407"/>
        <v>0</v>
      </c>
      <c r="AW950" s="656">
        <f t="shared" si="16408"/>
        <v>0</v>
      </c>
      <c r="AX950" s="591"/>
    </row>
    <row r="951" spans="1:50" s="314" customFormat="1" hidden="1" outlineLevel="1">
      <c r="A951" s="642"/>
      <c r="B951" s="636"/>
      <c r="C951" s="636"/>
      <c r="D951" s="651"/>
      <c r="E951" s="653"/>
      <c r="F951" s="640"/>
      <c r="G951" s="640">
        <f t="shared" si="16449"/>
        <v>1</v>
      </c>
      <c r="H951" s="658">
        <v>0</v>
      </c>
      <c r="I951" s="658">
        <v>0</v>
      </c>
      <c r="J951" s="658">
        <v>0</v>
      </c>
      <c r="K951" s="658">
        <v>0</v>
      </c>
      <c r="L951" s="658">
        <v>0</v>
      </c>
      <c r="M951" s="658">
        <v>0</v>
      </c>
      <c r="N951" s="658">
        <v>0</v>
      </c>
      <c r="O951" s="658">
        <v>0</v>
      </c>
      <c r="P951" s="658">
        <v>0</v>
      </c>
      <c r="Q951" s="658">
        <v>0</v>
      </c>
      <c r="R951" s="658">
        <v>0</v>
      </c>
      <c r="S951" s="658">
        <v>0</v>
      </c>
      <c r="T951" s="658">
        <v>0</v>
      </c>
      <c r="U951" s="658">
        <v>0</v>
      </c>
      <c r="V951" s="658">
        <v>0</v>
      </c>
      <c r="W951" s="658">
        <v>0</v>
      </c>
      <c r="X951" s="658">
        <v>0.09</v>
      </c>
      <c r="Y951" s="658">
        <v>0.66</v>
      </c>
      <c r="Z951" s="658">
        <v>0.25</v>
      </c>
      <c r="AA951" s="658">
        <v>0</v>
      </c>
      <c r="AB951" s="658">
        <v>0</v>
      </c>
      <c r="AC951" s="658">
        <v>0</v>
      </c>
      <c r="AD951" s="658">
        <v>0</v>
      </c>
      <c r="AE951" s="658">
        <v>0</v>
      </c>
      <c r="AF951" s="658">
        <v>0</v>
      </c>
      <c r="AG951" s="658">
        <v>0</v>
      </c>
      <c r="AH951" s="658">
        <v>0</v>
      </c>
      <c r="AI951" s="658">
        <v>0</v>
      </c>
      <c r="AJ951" s="658">
        <v>0</v>
      </c>
      <c r="AK951" s="658">
        <v>0</v>
      </c>
      <c r="AL951" s="658">
        <v>0</v>
      </c>
      <c r="AM951" s="658">
        <v>0</v>
      </c>
      <c r="AN951" s="658">
        <v>0</v>
      </c>
      <c r="AO951" s="658">
        <v>0</v>
      </c>
      <c r="AP951" s="658">
        <v>0</v>
      </c>
      <c r="AQ951" s="658">
        <v>0</v>
      </c>
      <c r="AR951" s="658">
        <v>0</v>
      </c>
      <c r="AS951" s="658">
        <v>0</v>
      </c>
      <c r="AT951" s="658">
        <v>0</v>
      </c>
      <c r="AU951" s="613">
        <f t="shared" si="16409"/>
        <v>1</v>
      </c>
      <c r="AV951" s="645">
        <f t="shared" si="16407"/>
        <v>1</v>
      </c>
      <c r="AW951" s="656" t="e">
        <f t="shared" si="16408"/>
        <v>#DIV/0!</v>
      </c>
      <c r="AX951" s="661"/>
    </row>
    <row r="952" spans="1:50" hidden="1" outlineLevel="1">
      <c r="A952" s="590"/>
      <c r="B952" s="646" t="s">
        <v>305</v>
      </c>
      <c r="C952" s="646" t="s">
        <v>1117</v>
      </c>
      <c r="D952" s="647" t="s">
        <v>1118</v>
      </c>
      <c r="E952" s="649"/>
      <c r="F952" s="650">
        <v>267902.06912723405</v>
      </c>
      <c r="G952" s="650">
        <f t="shared" si="16449"/>
        <v>267902.06912723405</v>
      </c>
      <c r="H952" s="649">
        <f t="shared" ref="H952" si="16762">+H953*$F952</f>
        <v>0</v>
      </c>
      <c r="I952" s="649">
        <f t="shared" ref="I952" si="16763">+I953*$F952</f>
        <v>0</v>
      </c>
      <c r="J952" s="649">
        <f t="shared" ref="J952" si="16764">+J953*$F952</f>
        <v>0</v>
      </c>
      <c r="K952" s="649">
        <f t="shared" ref="K952" si="16765">+K953*$F952</f>
        <v>0</v>
      </c>
      <c r="L952" s="649">
        <f t="shared" ref="L952" si="16766">+L953*$F952</f>
        <v>0</v>
      </c>
      <c r="M952" s="649">
        <f t="shared" ref="M952" si="16767">+M953*$F952</f>
        <v>0</v>
      </c>
      <c r="N952" s="649">
        <f t="shared" ref="N952" si="16768">+N953*$F952</f>
        <v>0</v>
      </c>
      <c r="O952" s="649">
        <f t="shared" ref="O952" si="16769">+O953*$F952</f>
        <v>0</v>
      </c>
      <c r="P952" s="649">
        <f t="shared" ref="P952" si="16770">+P953*$F952</f>
        <v>0</v>
      </c>
      <c r="Q952" s="649">
        <f t="shared" ref="Q952" si="16771">+Q953*$F952</f>
        <v>0</v>
      </c>
      <c r="R952" s="649">
        <f t="shared" ref="R952" si="16772">+R953*$F952</f>
        <v>0</v>
      </c>
      <c r="S952" s="649">
        <f t="shared" ref="S952" si="16773">+S953*$F952</f>
        <v>0</v>
      </c>
      <c r="T952" s="649">
        <f t="shared" ref="T952" si="16774">+T953*$F952</f>
        <v>0</v>
      </c>
      <c r="U952" s="649">
        <f t="shared" ref="U952" si="16775">+U953*$F952</f>
        <v>0</v>
      </c>
      <c r="V952" s="649">
        <f t="shared" ref="V952" si="16776">+V953*$F952</f>
        <v>0</v>
      </c>
      <c r="W952" s="649">
        <f t="shared" ref="W952" si="16777">+W953*$F952</f>
        <v>0</v>
      </c>
      <c r="X952" s="649">
        <f t="shared" ref="X952" si="16778">+X953*$F952</f>
        <v>0</v>
      </c>
      <c r="Y952" s="649">
        <f t="shared" ref="Y952" si="16779">+Y953*$F952</f>
        <v>109839.84834216595</v>
      </c>
      <c r="Z952" s="649">
        <f t="shared" ref="Z952" si="16780">+Z953*$F952</f>
        <v>158062.22078506812</v>
      </c>
      <c r="AA952" s="649">
        <f t="shared" ref="AA952" si="16781">+AA953*$F952</f>
        <v>0</v>
      </c>
      <c r="AB952" s="649">
        <f t="shared" ref="AB952" si="16782">+AB953*$F952</f>
        <v>0</v>
      </c>
      <c r="AC952" s="649">
        <f t="shared" ref="AC952" si="16783">+AC953*$F952</f>
        <v>0</v>
      </c>
      <c r="AD952" s="649">
        <f t="shared" ref="AD952" si="16784">+AD953*$F952</f>
        <v>0</v>
      </c>
      <c r="AE952" s="649">
        <f t="shared" ref="AE952" si="16785">+AE953*$F952</f>
        <v>0</v>
      </c>
      <c r="AF952" s="649">
        <f t="shared" ref="AF952" si="16786">+AF953*$F952</f>
        <v>0</v>
      </c>
      <c r="AG952" s="649">
        <f t="shared" ref="AG952" si="16787">+AG953*$F952</f>
        <v>0</v>
      </c>
      <c r="AH952" s="649">
        <f t="shared" ref="AH952" si="16788">+AH953*$F952</f>
        <v>0</v>
      </c>
      <c r="AI952" s="649">
        <f t="shared" ref="AI952" si="16789">+AI953*$F952</f>
        <v>0</v>
      </c>
      <c r="AJ952" s="649">
        <f t="shared" ref="AJ952" si="16790">+AJ953*$F952</f>
        <v>0</v>
      </c>
      <c r="AK952" s="649">
        <f t="shared" ref="AK952" si="16791">+AK953*$F952</f>
        <v>0</v>
      </c>
      <c r="AL952" s="649">
        <f t="shared" ref="AL952" si="16792">+AL953*$F952</f>
        <v>0</v>
      </c>
      <c r="AM952" s="649">
        <f t="shared" ref="AM952" si="16793">+AM953*$F952</f>
        <v>0</v>
      </c>
      <c r="AN952" s="649">
        <f t="shared" ref="AN952" si="16794">+AN953*$F952</f>
        <v>0</v>
      </c>
      <c r="AO952" s="649">
        <f t="shared" ref="AO952" si="16795">+AO953*$F952</f>
        <v>0</v>
      </c>
      <c r="AP952" s="649">
        <f t="shared" ref="AP952" si="16796">+AP953*$F952</f>
        <v>0</v>
      </c>
      <c r="AQ952" s="649">
        <f t="shared" ref="AQ952" si="16797">+AQ953*$F952</f>
        <v>0</v>
      </c>
      <c r="AR952" s="649">
        <f t="shared" ref="AR952" si="16798">+AR953*$F952</f>
        <v>0</v>
      </c>
      <c r="AS952" s="649">
        <f t="shared" ref="AS952" si="16799">+AS953*$F952</f>
        <v>0</v>
      </c>
      <c r="AT952" s="649">
        <f t="shared" ref="AT952" si="16800">+AT953*$F952</f>
        <v>0</v>
      </c>
      <c r="AU952" s="613">
        <f t="shared" si="16409"/>
        <v>267902.06912723405</v>
      </c>
      <c r="AV952" s="645">
        <f t="shared" si="16407"/>
        <v>0</v>
      </c>
      <c r="AW952" s="656">
        <f t="shared" si="16408"/>
        <v>0</v>
      </c>
      <c r="AX952" s="591"/>
    </row>
    <row r="953" spans="1:50" s="314" customFormat="1" hidden="1" outlineLevel="1">
      <c r="A953" s="642"/>
      <c r="B953" s="636"/>
      <c r="C953" s="636"/>
      <c r="D953" s="651"/>
      <c r="E953" s="653"/>
      <c r="F953" s="640"/>
      <c r="G953" s="640">
        <f t="shared" si="16449"/>
        <v>1</v>
      </c>
      <c r="H953" s="658">
        <v>0</v>
      </c>
      <c r="I953" s="658">
        <v>0</v>
      </c>
      <c r="J953" s="658">
        <v>0</v>
      </c>
      <c r="K953" s="658">
        <v>0</v>
      </c>
      <c r="L953" s="658">
        <v>0</v>
      </c>
      <c r="M953" s="658">
        <v>0</v>
      </c>
      <c r="N953" s="658">
        <v>0</v>
      </c>
      <c r="O953" s="658">
        <v>0</v>
      </c>
      <c r="P953" s="658">
        <v>0</v>
      </c>
      <c r="Q953" s="658">
        <v>0</v>
      </c>
      <c r="R953" s="658">
        <v>0</v>
      </c>
      <c r="S953" s="658">
        <v>0</v>
      </c>
      <c r="T953" s="658">
        <v>0</v>
      </c>
      <c r="U953" s="658">
        <v>0</v>
      </c>
      <c r="V953" s="658">
        <v>0</v>
      </c>
      <c r="W953" s="658">
        <v>0</v>
      </c>
      <c r="X953" s="658">
        <v>0</v>
      </c>
      <c r="Y953" s="658">
        <v>0.41</v>
      </c>
      <c r="Z953" s="658">
        <v>0.59000000000000008</v>
      </c>
      <c r="AA953" s="658">
        <v>0</v>
      </c>
      <c r="AB953" s="658">
        <v>0</v>
      </c>
      <c r="AC953" s="658">
        <v>0</v>
      </c>
      <c r="AD953" s="658">
        <v>0</v>
      </c>
      <c r="AE953" s="658">
        <v>0</v>
      </c>
      <c r="AF953" s="658">
        <v>0</v>
      </c>
      <c r="AG953" s="658">
        <v>0</v>
      </c>
      <c r="AH953" s="658">
        <v>0</v>
      </c>
      <c r="AI953" s="658">
        <v>0</v>
      </c>
      <c r="AJ953" s="658">
        <v>0</v>
      </c>
      <c r="AK953" s="658">
        <v>0</v>
      </c>
      <c r="AL953" s="658">
        <v>0</v>
      </c>
      <c r="AM953" s="658">
        <v>0</v>
      </c>
      <c r="AN953" s="658">
        <v>0</v>
      </c>
      <c r="AO953" s="658">
        <v>0</v>
      </c>
      <c r="AP953" s="658">
        <v>0</v>
      </c>
      <c r="AQ953" s="658">
        <v>0</v>
      </c>
      <c r="AR953" s="658">
        <v>0</v>
      </c>
      <c r="AS953" s="658">
        <v>0</v>
      </c>
      <c r="AT953" s="658">
        <v>0</v>
      </c>
      <c r="AU953" s="613">
        <f t="shared" si="16409"/>
        <v>1</v>
      </c>
      <c r="AV953" s="645">
        <f t="shared" si="16407"/>
        <v>1</v>
      </c>
      <c r="AW953" s="656" t="e">
        <f t="shared" si="16408"/>
        <v>#DIV/0!</v>
      </c>
      <c r="AX953" s="661"/>
    </row>
    <row r="954" spans="1:50" hidden="1" outlineLevel="1">
      <c r="A954" s="590"/>
      <c r="B954" s="646" t="s">
        <v>305</v>
      </c>
      <c r="C954" s="646" t="s">
        <v>1119</v>
      </c>
      <c r="D954" s="647" t="s">
        <v>1120</v>
      </c>
      <c r="E954" s="649"/>
      <c r="F954" s="650">
        <v>267902.06912723405</v>
      </c>
      <c r="G954" s="650">
        <f t="shared" si="16449"/>
        <v>267902.06912723405</v>
      </c>
      <c r="H954" s="649">
        <f t="shared" ref="H954" si="16801">+H955*$F954</f>
        <v>0</v>
      </c>
      <c r="I954" s="649">
        <f t="shared" ref="I954" si="16802">+I955*$F954</f>
        <v>0</v>
      </c>
      <c r="J954" s="649">
        <f t="shared" ref="J954" si="16803">+J955*$F954</f>
        <v>0</v>
      </c>
      <c r="K954" s="649">
        <f t="shared" ref="K954" si="16804">+K955*$F954</f>
        <v>0</v>
      </c>
      <c r="L954" s="649">
        <f t="shared" ref="L954" si="16805">+L955*$F954</f>
        <v>0</v>
      </c>
      <c r="M954" s="649">
        <f t="shared" ref="M954" si="16806">+M955*$F954</f>
        <v>0</v>
      </c>
      <c r="N954" s="649">
        <f t="shared" ref="N954" si="16807">+N955*$F954</f>
        <v>0</v>
      </c>
      <c r="O954" s="649">
        <f t="shared" ref="O954" si="16808">+O955*$F954</f>
        <v>0</v>
      </c>
      <c r="P954" s="649">
        <f t="shared" ref="P954" si="16809">+P955*$F954</f>
        <v>0</v>
      </c>
      <c r="Q954" s="649">
        <f t="shared" ref="Q954" si="16810">+Q955*$F954</f>
        <v>0</v>
      </c>
      <c r="R954" s="649">
        <f t="shared" ref="R954" si="16811">+R955*$F954</f>
        <v>0</v>
      </c>
      <c r="S954" s="649">
        <f t="shared" ref="S954" si="16812">+S955*$F954</f>
        <v>0</v>
      </c>
      <c r="T954" s="649">
        <f t="shared" ref="T954" si="16813">+T955*$F954</f>
        <v>0</v>
      </c>
      <c r="U954" s="649">
        <f t="shared" ref="U954" si="16814">+U955*$F954</f>
        <v>0</v>
      </c>
      <c r="V954" s="649">
        <f t="shared" ref="V954" si="16815">+V955*$F954</f>
        <v>0</v>
      </c>
      <c r="W954" s="649">
        <f t="shared" ref="W954" si="16816">+W955*$F954</f>
        <v>0</v>
      </c>
      <c r="X954" s="649">
        <f t="shared" ref="X954" si="16817">+X955*$F954</f>
        <v>0</v>
      </c>
      <c r="Y954" s="649">
        <f t="shared" ref="Y954" si="16818">+Y955*$F954</f>
        <v>0</v>
      </c>
      <c r="Z954" s="649">
        <f t="shared" ref="Z954" si="16819">+Z955*$F954</f>
        <v>166099.2828588851</v>
      </c>
      <c r="AA954" s="649">
        <f t="shared" ref="AA954" si="16820">+AA955*$F954</f>
        <v>101802.78626834894</v>
      </c>
      <c r="AB954" s="649">
        <f t="shared" ref="AB954" si="16821">+AB955*$F954</f>
        <v>0</v>
      </c>
      <c r="AC954" s="649">
        <f t="shared" ref="AC954" si="16822">+AC955*$F954</f>
        <v>0</v>
      </c>
      <c r="AD954" s="649">
        <f t="shared" ref="AD954" si="16823">+AD955*$F954</f>
        <v>0</v>
      </c>
      <c r="AE954" s="649">
        <f t="shared" ref="AE954" si="16824">+AE955*$F954</f>
        <v>0</v>
      </c>
      <c r="AF954" s="649">
        <f t="shared" ref="AF954" si="16825">+AF955*$F954</f>
        <v>0</v>
      </c>
      <c r="AG954" s="649">
        <f t="shared" ref="AG954" si="16826">+AG955*$F954</f>
        <v>0</v>
      </c>
      <c r="AH954" s="649">
        <f t="shared" ref="AH954" si="16827">+AH955*$F954</f>
        <v>0</v>
      </c>
      <c r="AI954" s="649">
        <f t="shared" ref="AI954" si="16828">+AI955*$F954</f>
        <v>0</v>
      </c>
      <c r="AJ954" s="649">
        <f t="shared" ref="AJ954" si="16829">+AJ955*$F954</f>
        <v>0</v>
      </c>
      <c r="AK954" s="649">
        <f t="shared" ref="AK954" si="16830">+AK955*$F954</f>
        <v>0</v>
      </c>
      <c r="AL954" s="649">
        <f t="shared" ref="AL954" si="16831">+AL955*$F954</f>
        <v>0</v>
      </c>
      <c r="AM954" s="649">
        <f t="shared" ref="AM954" si="16832">+AM955*$F954</f>
        <v>0</v>
      </c>
      <c r="AN954" s="649">
        <f t="shared" ref="AN954" si="16833">+AN955*$F954</f>
        <v>0</v>
      </c>
      <c r="AO954" s="649">
        <f t="shared" ref="AO954" si="16834">+AO955*$F954</f>
        <v>0</v>
      </c>
      <c r="AP954" s="649">
        <f t="shared" ref="AP954" si="16835">+AP955*$F954</f>
        <v>0</v>
      </c>
      <c r="AQ954" s="649">
        <f t="shared" ref="AQ954" si="16836">+AQ955*$F954</f>
        <v>0</v>
      </c>
      <c r="AR954" s="649">
        <f t="shared" ref="AR954" si="16837">+AR955*$F954</f>
        <v>0</v>
      </c>
      <c r="AS954" s="649">
        <f t="shared" ref="AS954" si="16838">+AS955*$F954</f>
        <v>0</v>
      </c>
      <c r="AT954" s="649">
        <f t="shared" ref="AT954" si="16839">+AT955*$F954</f>
        <v>0</v>
      </c>
      <c r="AU954" s="613">
        <f t="shared" si="16409"/>
        <v>267902.06912723405</v>
      </c>
      <c r="AV954" s="645">
        <f t="shared" si="16407"/>
        <v>0</v>
      </c>
      <c r="AW954" s="656">
        <f t="shared" si="16408"/>
        <v>0</v>
      </c>
      <c r="AX954" s="591"/>
    </row>
    <row r="955" spans="1:50" s="314" customFormat="1" hidden="1" outlineLevel="1">
      <c r="A955" s="642"/>
      <c r="B955" s="636"/>
      <c r="C955" s="636"/>
      <c r="D955" s="651"/>
      <c r="E955" s="653"/>
      <c r="F955" s="640"/>
      <c r="G955" s="640">
        <f t="shared" si="16449"/>
        <v>1</v>
      </c>
      <c r="H955" s="658">
        <v>0</v>
      </c>
      <c r="I955" s="658">
        <v>0</v>
      </c>
      <c r="J955" s="658">
        <v>0</v>
      </c>
      <c r="K955" s="658">
        <v>0</v>
      </c>
      <c r="L955" s="658">
        <v>0</v>
      </c>
      <c r="M955" s="658">
        <v>0</v>
      </c>
      <c r="N955" s="658">
        <v>0</v>
      </c>
      <c r="O955" s="658">
        <v>0</v>
      </c>
      <c r="P955" s="658">
        <v>0</v>
      </c>
      <c r="Q955" s="658">
        <v>0</v>
      </c>
      <c r="R955" s="658">
        <v>0</v>
      </c>
      <c r="S955" s="658">
        <v>0</v>
      </c>
      <c r="T955" s="658">
        <v>0</v>
      </c>
      <c r="U955" s="658">
        <v>0</v>
      </c>
      <c r="V955" s="658">
        <v>0</v>
      </c>
      <c r="W955" s="658">
        <v>0</v>
      </c>
      <c r="X955" s="658">
        <v>0</v>
      </c>
      <c r="Y955" s="658">
        <v>0</v>
      </c>
      <c r="Z955" s="658">
        <v>0.62</v>
      </c>
      <c r="AA955" s="658">
        <v>0.38</v>
      </c>
      <c r="AB955" s="658">
        <v>0</v>
      </c>
      <c r="AC955" s="658">
        <v>0</v>
      </c>
      <c r="AD955" s="658">
        <v>0</v>
      </c>
      <c r="AE955" s="658">
        <v>0</v>
      </c>
      <c r="AF955" s="658">
        <v>0</v>
      </c>
      <c r="AG955" s="658">
        <v>0</v>
      </c>
      <c r="AH955" s="658">
        <v>0</v>
      </c>
      <c r="AI955" s="658">
        <v>0</v>
      </c>
      <c r="AJ955" s="658">
        <v>0</v>
      </c>
      <c r="AK955" s="658">
        <v>0</v>
      </c>
      <c r="AL955" s="658">
        <v>0</v>
      </c>
      <c r="AM955" s="658">
        <v>0</v>
      </c>
      <c r="AN955" s="658">
        <v>0</v>
      </c>
      <c r="AO955" s="658">
        <v>0</v>
      </c>
      <c r="AP955" s="658">
        <v>0</v>
      </c>
      <c r="AQ955" s="658">
        <v>0</v>
      </c>
      <c r="AR955" s="658">
        <v>0</v>
      </c>
      <c r="AS955" s="658">
        <v>0</v>
      </c>
      <c r="AT955" s="658">
        <v>0</v>
      </c>
      <c r="AU955" s="613">
        <f t="shared" si="16409"/>
        <v>1</v>
      </c>
      <c r="AV955" s="645">
        <f t="shared" si="16407"/>
        <v>1</v>
      </c>
      <c r="AW955" s="656" t="e">
        <f t="shared" si="16408"/>
        <v>#DIV/0!</v>
      </c>
      <c r="AX955" s="661"/>
    </row>
    <row r="956" spans="1:50" hidden="1" outlineLevel="1">
      <c r="A956" s="590"/>
      <c r="B956" s="646" t="s">
        <v>305</v>
      </c>
      <c r="C956" s="646" t="s">
        <v>1121</v>
      </c>
      <c r="D956" s="647" t="s">
        <v>1122</v>
      </c>
      <c r="E956" s="649"/>
      <c r="F956" s="650">
        <v>267902.06912723405</v>
      </c>
      <c r="G956" s="650">
        <f t="shared" si="16449"/>
        <v>267902.06912723405</v>
      </c>
      <c r="H956" s="649">
        <f t="shared" ref="H956" si="16840">+H957*$F956</f>
        <v>0</v>
      </c>
      <c r="I956" s="649">
        <f t="shared" ref="I956" si="16841">+I957*$F956</f>
        <v>0</v>
      </c>
      <c r="J956" s="649">
        <f t="shared" ref="J956" si="16842">+J957*$F956</f>
        <v>0</v>
      </c>
      <c r="K956" s="649">
        <f t="shared" ref="K956" si="16843">+K957*$F956</f>
        <v>0</v>
      </c>
      <c r="L956" s="649">
        <f t="shared" ref="L956" si="16844">+L957*$F956</f>
        <v>0</v>
      </c>
      <c r="M956" s="649">
        <f t="shared" ref="M956" si="16845">+M957*$F956</f>
        <v>0</v>
      </c>
      <c r="N956" s="649">
        <f t="shared" ref="N956" si="16846">+N957*$F956</f>
        <v>0</v>
      </c>
      <c r="O956" s="649">
        <f t="shared" ref="O956" si="16847">+O957*$F956</f>
        <v>0</v>
      </c>
      <c r="P956" s="649">
        <f t="shared" ref="P956" si="16848">+P957*$F956</f>
        <v>0</v>
      </c>
      <c r="Q956" s="649">
        <f t="shared" ref="Q956" si="16849">+Q957*$F956</f>
        <v>0</v>
      </c>
      <c r="R956" s="649">
        <f t="shared" ref="R956" si="16850">+R957*$F956</f>
        <v>0</v>
      </c>
      <c r="S956" s="649">
        <f t="shared" ref="S956" si="16851">+S957*$F956</f>
        <v>0</v>
      </c>
      <c r="T956" s="649">
        <f t="shared" ref="T956" si="16852">+T957*$F956</f>
        <v>0</v>
      </c>
      <c r="U956" s="649">
        <f t="shared" ref="U956" si="16853">+U957*$F956</f>
        <v>0</v>
      </c>
      <c r="V956" s="649">
        <f t="shared" ref="V956" si="16854">+V957*$F956</f>
        <v>0</v>
      </c>
      <c r="W956" s="649">
        <f t="shared" ref="W956" si="16855">+W957*$F956</f>
        <v>0</v>
      </c>
      <c r="X956" s="649">
        <f t="shared" ref="X956" si="16856">+X957*$F956</f>
        <v>0</v>
      </c>
      <c r="Y956" s="649">
        <f t="shared" ref="Y956" si="16857">+Y957*$F956</f>
        <v>0</v>
      </c>
      <c r="Z956" s="649">
        <f t="shared" ref="Z956" si="16858">+Z957*$F956</f>
        <v>166099.2828588851</v>
      </c>
      <c r="AA956" s="649">
        <f t="shared" ref="AA956" si="16859">+AA957*$F956</f>
        <v>101802.78626834894</v>
      </c>
      <c r="AB956" s="649">
        <f t="shared" ref="AB956" si="16860">+AB957*$F956</f>
        <v>0</v>
      </c>
      <c r="AC956" s="649">
        <f t="shared" ref="AC956" si="16861">+AC957*$F956</f>
        <v>0</v>
      </c>
      <c r="AD956" s="649">
        <f t="shared" ref="AD956" si="16862">+AD957*$F956</f>
        <v>0</v>
      </c>
      <c r="AE956" s="649">
        <f t="shared" ref="AE956" si="16863">+AE957*$F956</f>
        <v>0</v>
      </c>
      <c r="AF956" s="649">
        <f t="shared" ref="AF956" si="16864">+AF957*$F956</f>
        <v>0</v>
      </c>
      <c r="AG956" s="649">
        <f t="shared" ref="AG956" si="16865">+AG957*$F956</f>
        <v>0</v>
      </c>
      <c r="AH956" s="649">
        <f t="shared" ref="AH956" si="16866">+AH957*$F956</f>
        <v>0</v>
      </c>
      <c r="AI956" s="649">
        <f t="shared" ref="AI956" si="16867">+AI957*$F956</f>
        <v>0</v>
      </c>
      <c r="AJ956" s="649">
        <f t="shared" ref="AJ956" si="16868">+AJ957*$F956</f>
        <v>0</v>
      </c>
      <c r="AK956" s="649">
        <f t="shared" ref="AK956" si="16869">+AK957*$F956</f>
        <v>0</v>
      </c>
      <c r="AL956" s="649">
        <f t="shared" ref="AL956" si="16870">+AL957*$F956</f>
        <v>0</v>
      </c>
      <c r="AM956" s="649">
        <f t="shared" ref="AM956" si="16871">+AM957*$F956</f>
        <v>0</v>
      </c>
      <c r="AN956" s="649">
        <f t="shared" ref="AN956" si="16872">+AN957*$F956</f>
        <v>0</v>
      </c>
      <c r="AO956" s="649">
        <f t="shared" ref="AO956" si="16873">+AO957*$F956</f>
        <v>0</v>
      </c>
      <c r="AP956" s="649">
        <f t="shared" ref="AP956" si="16874">+AP957*$F956</f>
        <v>0</v>
      </c>
      <c r="AQ956" s="649">
        <f t="shared" ref="AQ956" si="16875">+AQ957*$F956</f>
        <v>0</v>
      </c>
      <c r="AR956" s="649">
        <f t="shared" ref="AR956" si="16876">+AR957*$F956</f>
        <v>0</v>
      </c>
      <c r="AS956" s="649">
        <f t="shared" ref="AS956" si="16877">+AS957*$F956</f>
        <v>0</v>
      </c>
      <c r="AT956" s="649">
        <f t="shared" ref="AT956" si="16878">+AT957*$F956</f>
        <v>0</v>
      </c>
      <c r="AU956" s="613">
        <f t="shared" si="16409"/>
        <v>267902.06912723405</v>
      </c>
      <c r="AV956" s="645">
        <f t="shared" si="16407"/>
        <v>0</v>
      </c>
      <c r="AW956" s="656">
        <f t="shared" si="16408"/>
        <v>0</v>
      </c>
      <c r="AX956" s="591"/>
    </row>
    <row r="957" spans="1:50" s="314" customFormat="1" hidden="1" outlineLevel="1">
      <c r="A957" s="642"/>
      <c r="B957" s="636"/>
      <c r="C957" s="636"/>
      <c r="D957" s="651"/>
      <c r="E957" s="653"/>
      <c r="F957" s="640"/>
      <c r="G957" s="640">
        <f t="shared" si="16449"/>
        <v>1</v>
      </c>
      <c r="H957" s="658">
        <v>0</v>
      </c>
      <c r="I957" s="658">
        <v>0</v>
      </c>
      <c r="J957" s="658">
        <v>0</v>
      </c>
      <c r="K957" s="658">
        <v>0</v>
      </c>
      <c r="L957" s="658">
        <v>0</v>
      </c>
      <c r="M957" s="658">
        <v>0</v>
      </c>
      <c r="N957" s="658">
        <v>0</v>
      </c>
      <c r="O957" s="658">
        <v>0</v>
      </c>
      <c r="P957" s="658">
        <v>0</v>
      </c>
      <c r="Q957" s="658">
        <v>0</v>
      </c>
      <c r="R957" s="658">
        <v>0</v>
      </c>
      <c r="S957" s="658">
        <v>0</v>
      </c>
      <c r="T957" s="658">
        <v>0</v>
      </c>
      <c r="U957" s="658">
        <v>0</v>
      </c>
      <c r="V957" s="658">
        <v>0</v>
      </c>
      <c r="W957" s="658">
        <v>0</v>
      </c>
      <c r="X957" s="658">
        <v>0</v>
      </c>
      <c r="Y957" s="658">
        <v>0</v>
      </c>
      <c r="Z957" s="658">
        <v>0.62</v>
      </c>
      <c r="AA957" s="658">
        <v>0.38</v>
      </c>
      <c r="AB957" s="658">
        <v>0</v>
      </c>
      <c r="AC957" s="658">
        <v>0</v>
      </c>
      <c r="AD957" s="658">
        <v>0</v>
      </c>
      <c r="AE957" s="658">
        <v>0</v>
      </c>
      <c r="AF957" s="658">
        <v>0</v>
      </c>
      <c r="AG957" s="658">
        <v>0</v>
      </c>
      <c r="AH957" s="658">
        <v>0</v>
      </c>
      <c r="AI957" s="658">
        <v>0</v>
      </c>
      <c r="AJ957" s="658">
        <v>0</v>
      </c>
      <c r="AK957" s="658">
        <v>0</v>
      </c>
      <c r="AL957" s="658">
        <v>0</v>
      </c>
      <c r="AM957" s="658">
        <v>0</v>
      </c>
      <c r="AN957" s="658">
        <v>0</v>
      </c>
      <c r="AO957" s="658">
        <v>0</v>
      </c>
      <c r="AP957" s="658">
        <v>0</v>
      </c>
      <c r="AQ957" s="658">
        <v>0</v>
      </c>
      <c r="AR957" s="658">
        <v>0</v>
      </c>
      <c r="AS957" s="658">
        <v>0</v>
      </c>
      <c r="AT957" s="658">
        <v>0</v>
      </c>
      <c r="AU957" s="613">
        <f t="shared" si="16409"/>
        <v>1</v>
      </c>
      <c r="AV957" s="645">
        <f t="shared" si="16407"/>
        <v>1</v>
      </c>
      <c r="AW957" s="656" t="e">
        <f t="shared" si="16408"/>
        <v>#DIV/0!</v>
      </c>
      <c r="AX957" s="661"/>
    </row>
    <row r="958" spans="1:50" hidden="1" outlineLevel="1">
      <c r="A958" s="590"/>
      <c r="B958" s="646" t="s">
        <v>305</v>
      </c>
      <c r="C958" s="646" t="s">
        <v>1123</v>
      </c>
      <c r="D958" s="647" t="s">
        <v>1124</v>
      </c>
      <c r="E958" s="649"/>
      <c r="F958" s="650">
        <v>267902.06912723405</v>
      </c>
      <c r="G958" s="650">
        <f t="shared" si="16449"/>
        <v>267902.06912723405</v>
      </c>
      <c r="H958" s="649">
        <f t="shared" ref="H958" si="16879">+H959*$F958</f>
        <v>0</v>
      </c>
      <c r="I958" s="649">
        <f t="shared" ref="I958" si="16880">+I959*$F958</f>
        <v>0</v>
      </c>
      <c r="J958" s="649">
        <f t="shared" ref="J958" si="16881">+J959*$F958</f>
        <v>0</v>
      </c>
      <c r="K958" s="649">
        <f t="shared" ref="K958" si="16882">+K959*$F958</f>
        <v>0</v>
      </c>
      <c r="L958" s="649">
        <f t="shared" ref="L958" si="16883">+L959*$F958</f>
        <v>0</v>
      </c>
      <c r="M958" s="649">
        <f t="shared" ref="M958" si="16884">+M959*$F958</f>
        <v>0</v>
      </c>
      <c r="N958" s="649">
        <f t="shared" ref="N958" si="16885">+N959*$F958</f>
        <v>0</v>
      </c>
      <c r="O958" s="649">
        <f t="shared" ref="O958" si="16886">+O959*$F958</f>
        <v>0</v>
      </c>
      <c r="P958" s="649">
        <f t="shared" ref="P958" si="16887">+P959*$F958</f>
        <v>155383.20009379575</v>
      </c>
      <c r="Q958" s="649">
        <f t="shared" ref="Q958" si="16888">+Q959*$F958</f>
        <v>112518.86903343831</v>
      </c>
      <c r="R958" s="649">
        <f t="shared" ref="R958" si="16889">+R959*$F958</f>
        <v>0</v>
      </c>
      <c r="S958" s="649">
        <f t="shared" ref="S958" si="16890">+S959*$F958</f>
        <v>0</v>
      </c>
      <c r="T958" s="649">
        <f t="shared" ref="T958" si="16891">+T959*$F958</f>
        <v>0</v>
      </c>
      <c r="U958" s="649">
        <f t="shared" ref="U958" si="16892">+U959*$F958</f>
        <v>0</v>
      </c>
      <c r="V958" s="649">
        <f t="shared" ref="V958" si="16893">+V959*$F958</f>
        <v>0</v>
      </c>
      <c r="W958" s="649">
        <f t="shared" ref="W958" si="16894">+W959*$F958</f>
        <v>0</v>
      </c>
      <c r="X958" s="649">
        <f t="shared" ref="X958" si="16895">+X959*$F958</f>
        <v>0</v>
      </c>
      <c r="Y958" s="649">
        <f t="shared" ref="Y958" si="16896">+Y959*$F958</f>
        <v>0</v>
      </c>
      <c r="Z958" s="649">
        <f t="shared" ref="Z958" si="16897">+Z959*$F958</f>
        <v>0</v>
      </c>
      <c r="AA958" s="649">
        <f t="shared" ref="AA958" si="16898">+AA959*$F958</f>
        <v>0</v>
      </c>
      <c r="AB958" s="649">
        <f t="shared" ref="AB958" si="16899">+AB959*$F958</f>
        <v>0</v>
      </c>
      <c r="AC958" s="649">
        <f t="shared" ref="AC958" si="16900">+AC959*$F958</f>
        <v>0</v>
      </c>
      <c r="AD958" s="649">
        <f t="shared" ref="AD958" si="16901">+AD959*$F958</f>
        <v>0</v>
      </c>
      <c r="AE958" s="649">
        <f t="shared" ref="AE958" si="16902">+AE959*$F958</f>
        <v>0</v>
      </c>
      <c r="AF958" s="649">
        <f t="shared" ref="AF958" si="16903">+AF959*$F958</f>
        <v>0</v>
      </c>
      <c r="AG958" s="649">
        <f t="shared" ref="AG958" si="16904">+AG959*$F958</f>
        <v>0</v>
      </c>
      <c r="AH958" s="649">
        <f t="shared" ref="AH958" si="16905">+AH959*$F958</f>
        <v>0</v>
      </c>
      <c r="AI958" s="649">
        <f t="shared" ref="AI958" si="16906">+AI959*$F958</f>
        <v>0</v>
      </c>
      <c r="AJ958" s="649">
        <f t="shared" ref="AJ958" si="16907">+AJ959*$F958</f>
        <v>0</v>
      </c>
      <c r="AK958" s="649">
        <f t="shared" ref="AK958" si="16908">+AK959*$F958</f>
        <v>0</v>
      </c>
      <c r="AL958" s="649">
        <f t="shared" ref="AL958" si="16909">+AL959*$F958</f>
        <v>0</v>
      </c>
      <c r="AM958" s="649">
        <f t="shared" ref="AM958" si="16910">+AM959*$F958</f>
        <v>0</v>
      </c>
      <c r="AN958" s="649">
        <f t="shared" ref="AN958" si="16911">+AN959*$F958</f>
        <v>0</v>
      </c>
      <c r="AO958" s="649">
        <f t="shared" ref="AO958" si="16912">+AO959*$F958</f>
        <v>0</v>
      </c>
      <c r="AP958" s="649">
        <f t="shared" ref="AP958" si="16913">+AP959*$F958</f>
        <v>0</v>
      </c>
      <c r="AQ958" s="649">
        <f t="shared" ref="AQ958" si="16914">+AQ959*$F958</f>
        <v>0</v>
      </c>
      <c r="AR958" s="649">
        <f t="shared" ref="AR958" si="16915">+AR959*$F958</f>
        <v>0</v>
      </c>
      <c r="AS958" s="649">
        <f t="shared" ref="AS958" si="16916">+AS959*$F958</f>
        <v>0</v>
      </c>
      <c r="AT958" s="649">
        <f t="shared" ref="AT958" si="16917">+AT959*$F958</f>
        <v>0</v>
      </c>
      <c r="AU958" s="613">
        <f t="shared" si="16409"/>
        <v>267902.06912723405</v>
      </c>
      <c r="AV958" s="645">
        <f t="shared" si="16407"/>
        <v>0</v>
      </c>
      <c r="AW958" s="656">
        <f t="shared" si="16408"/>
        <v>0</v>
      </c>
      <c r="AX958" s="591"/>
    </row>
    <row r="959" spans="1:50" s="314" customFormat="1" hidden="1" outlineLevel="1">
      <c r="A959" s="642"/>
      <c r="B959" s="636"/>
      <c r="C959" s="636"/>
      <c r="D959" s="651"/>
      <c r="E959" s="653"/>
      <c r="F959" s="640"/>
      <c r="G959" s="640">
        <f t="shared" si="16449"/>
        <v>1</v>
      </c>
      <c r="H959" s="658">
        <v>0</v>
      </c>
      <c r="I959" s="658">
        <v>0</v>
      </c>
      <c r="J959" s="658">
        <v>0</v>
      </c>
      <c r="K959" s="658">
        <v>0</v>
      </c>
      <c r="L959" s="658">
        <v>0</v>
      </c>
      <c r="M959" s="658">
        <v>0</v>
      </c>
      <c r="N959" s="658">
        <v>0</v>
      </c>
      <c r="O959" s="658">
        <v>0</v>
      </c>
      <c r="P959" s="658">
        <v>0.57999999999999996</v>
      </c>
      <c r="Q959" s="658">
        <v>0.42000000000000004</v>
      </c>
      <c r="R959" s="658">
        <v>0</v>
      </c>
      <c r="S959" s="658">
        <v>0</v>
      </c>
      <c r="T959" s="658">
        <v>0</v>
      </c>
      <c r="U959" s="658">
        <v>0</v>
      </c>
      <c r="V959" s="658">
        <v>0</v>
      </c>
      <c r="W959" s="658">
        <v>0</v>
      </c>
      <c r="X959" s="658">
        <v>0</v>
      </c>
      <c r="Y959" s="658">
        <v>0</v>
      </c>
      <c r="Z959" s="658">
        <v>0</v>
      </c>
      <c r="AA959" s="658">
        <v>0</v>
      </c>
      <c r="AB959" s="658">
        <v>0</v>
      </c>
      <c r="AC959" s="658">
        <v>0</v>
      </c>
      <c r="AD959" s="658">
        <v>0</v>
      </c>
      <c r="AE959" s="658">
        <v>0</v>
      </c>
      <c r="AF959" s="658">
        <v>0</v>
      </c>
      <c r="AG959" s="658">
        <v>0</v>
      </c>
      <c r="AH959" s="658">
        <v>0</v>
      </c>
      <c r="AI959" s="658">
        <v>0</v>
      </c>
      <c r="AJ959" s="658">
        <v>0</v>
      </c>
      <c r="AK959" s="658">
        <v>0</v>
      </c>
      <c r="AL959" s="658">
        <v>0</v>
      </c>
      <c r="AM959" s="658">
        <v>0</v>
      </c>
      <c r="AN959" s="658">
        <v>0</v>
      </c>
      <c r="AO959" s="658">
        <v>0</v>
      </c>
      <c r="AP959" s="658">
        <v>0</v>
      </c>
      <c r="AQ959" s="658">
        <v>0</v>
      </c>
      <c r="AR959" s="658">
        <v>0</v>
      </c>
      <c r="AS959" s="658">
        <v>0</v>
      </c>
      <c r="AT959" s="658">
        <v>0</v>
      </c>
      <c r="AU959" s="613">
        <f t="shared" si="16409"/>
        <v>1</v>
      </c>
      <c r="AV959" s="645">
        <f t="shared" si="16407"/>
        <v>1</v>
      </c>
      <c r="AW959" s="656" t="e">
        <f t="shared" si="16408"/>
        <v>#DIV/0!</v>
      </c>
      <c r="AX959" s="661"/>
    </row>
    <row r="960" spans="1:50" hidden="1" outlineLevel="1">
      <c r="A960" s="590"/>
      <c r="B960" s="646" t="s">
        <v>305</v>
      </c>
      <c r="C960" s="646" t="s">
        <v>1125</v>
      </c>
      <c r="D960" s="647" t="s">
        <v>1126</v>
      </c>
      <c r="E960" s="649"/>
      <c r="F960" s="650">
        <v>158408.46424982377</v>
      </c>
      <c r="G960" s="650">
        <f t="shared" si="16449"/>
        <v>158408.46424982377</v>
      </c>
      <c r="H960" s="649">
        <f t="shared" ref="H960" si="16918">+H961*$F960</f>
        <v>0</v>
      </c>
      <c r="I960" s="649">
        <f t="shared" ref="I960" si="16919">+I961*$F960</f>
        <v>0</v>
      </c>
      <c r="J960" s="649">
        <f t="shared" ref="J960" si="16920">+J961*$F960</f>
        <v>0</v>
      </c>
      <c r="K960" s="649">
        <f t="shared" ref="K960" si="16921">+K961*$F960</f>
        <v>0</v>
      </c>
      <c r="L960" s="649">
        <f t="shared" ref="L960" si="16922">+L961*$F960</f>
        <v>0</v>
      </c>
      <c r="M960" s="649">
        <f t="shared" ref="M960" si="16923">+M961*$F960</f>
        <v>0</v>
      </c>
      <c r="N960" s="649">
        <f t="shared" ref="N960" si="16924">+N961*$F960</f>
        <v>0</v>
      </c>
      <c r="O960" s="649">
        <f t="shared" ref="O960" si="16925">+O961*$F960</f>
        <v>0</v>
      </c>
      <c r="P960" s="649">
        <f t="shared" ref="P960" si="16926">+P961*$F960</f>
        <v>14256.761782484138</v>
      </c>
      <c r="Q960" s="649">
        <f t="shared" ref="Q960" si="16927">+Q961*$F960</f>
        <v>109301.84033237842</v>
      </c>
      <c r="R960" s="649">
        <f t="shared" ref="R960" si="16928">+R961*$F960</f>
        <v>34849.862134961222</v>
      </c>
      <c r="S960" s="649">
        <f t="shared" ref="S960" si="16929">+S961*$F960</f>
        <v>0</v>
      </c>
      <c r="T960" s="649">
        <f t="shared" ref="T960" si="16930">+T961*$F960</f>
        <v>0</v>
      </c>
      <c r="U960" s="649">
        <f t="shared" ref="U960" si="16931">+U961*$F960</f>
        <v>0</v>
      </c>
      <c r="V960" s="649">
        <f t="shared" ref="V960" si="16932">+V961*$F960</f>
        <v>0</v>
      </c>
      <c r="W960" s="649">
        <f t="shared" ref="W960" si="16933">+W961*$F960</f>
        <v>0</v>
      </c>
      <c r="X960" s="649">
        <f t="shared" ref="X960" si="16934">+X961*$F960</f>
        <v>0</v>
      </c>
      <c r="Y960" s="649">
        <f t="shared" ref="Y960" si="16935">+Y961*$F960</f>
        <v>0</v>
      </c>
      <c r="Z960" s="649">
        <f t="shared" ref="Z960" si="16936">+Z961*$F960</f>
        <v>0</v>
      </c>
      <c r="AA960" s="649">
        <f t="shared" ref="AA960" si="16937">+AA961*$F960</f>
        <v>0</v>
      </c>
      <c r="AB960" s="649">
        <f t="shared" ref="AB960" si="16938">+AB961*$F960</f>
        <v>0</v>
      </c>
      <c r="AC960" s="649">
        <f t="shared" ref="AC960" si="16939">+AC961*$F960</f>
        <v>0</v>
      </c>
      <c r="AD960" s="649">
        <f t="shared" ref="AD960" si="16940">+AD961*$F960</f>
        <v>0</v>
      </c>
      <c r="AE960" s="649">
        <f t="shared" ref="AE960" si="16941">+AE961*$F960</f>
        <v>0</v>
      </c>
      <c r="AF960" s="649">
        <f t="shared" ref="AF960" si="16942">+AF961*$F960</f>
        <v>0</v>
      </c>
      <c r="AG960" s="649">
        <f t="shared" ref="AG960" si="16943">+AG961*$F960</f>
        <v>0</v>
      </c>
      <c r="AH960" s="649">
        <f t="shared" ref="AH960" si="16944">+AH961*$F960</f>
        <v>0</v>
      </c>
      <c r="AI960" s="649">
        <f t="shared" ref="AI960" si="16945">+AI961*$F960</f>
        <v>0</v>
      </c>
      <c r="AJ960" s="649">
        <f t="shared" ref="AJ960" si="16946">+AJ961*$F960</f>
        <v>0</v>
      </c>
      <c r="AK960" s="649">
        <f t="shared" ref="AK960" si="16947">+AK961*$F960</f>
        <v>0</v>
      </c>
      <c r="AL960" s="649">
        <f t="shared" ref="AL960" si="16948">+AL961*$F960</f>
        <v>0</v>
      </c>
      <c r="AM960" s="649">
        <f t="shared" ref="AM960" si="16949">+AM961*$F960</f>
        <v>0</v>
      </c>
      <c r="AN960" s="649">
        <f t="shared" ref="AN960" si="16950">+AN961*$F960</f>
        <v>0</v>
      </c>
      <c r="AO960" s="649">
        <f t="shared" ref="AO960" si="16951">+AO961*$F960</f>
        <v>0</v>
      </c>
      <c r="AP960" s="649">
        <f t="shared" ref="AP960" si="16952">+AP961*$F960</f>
        <v>0</v>
      </c>
      <c r="AQ960" s="649">
        <f t="shared" ref="AQ960" si="16953">+AQ961*$F960</f>
        <v>0</v>
      </c>
      <c r="AR960" s="649">
        <f t="shared" ref="AR960" si="16954">+AR961*$F960</f>
        <v>0</v>
      </c>
      <c r="AS960" s="649">
        <f t="shared" ref="AS960" si="16955">+AS961*$F960</f>
        <v>0</v>
      </c>
      <c r="AT960" s="649">
        <f t="shared" ref="AT960" si="16956">+AT961*$F960</f>
        <v>0</v>
      </c>
      <c r="AU960" s="613">
        <f t="shared" si="16409"/>
        <v>158408.46424982377</v>
      </c>
      <c r="AV960" s="645">
        <f t="shared" si="16407"/>
        <v>0</v>
      </c>
      <c r="AW960" s="656">
        <f t="shared" si="16408"/>
        <v>0</v>
      </c>
      <c r="AX960" s="591"/>
    </row>
    <row r="961" spans="1:50" s="314" customFormat="1" hidden="1" outlineLevel="1">
      <c r="A961" s="642"/>
      <c r="B961" s="636"/>
      <c r="C961" s="636"/>
      <c r="D961" s="651"/>
      <c r="E961" s="653"/>
      <c r="F961" s="640"/>
      <c r="G961" s="640">
        <f t="shared" si="16449"/>
        <v>1</v>
      </c>
      <c r="H961" s="658">
        <v>0</v>
      </c>
      <c r="I961" s="658">
        <v>0</v>
      </c>
      <c r="J961" s="658">
        <v>0</v>
      </c>
      <c r="K961" s="658">
        <v>0</v>
      </c>
      <c r="L961" s="658">
        <v>0</v>
      </c>
      <c r="M961" s="658">
        <v>0</v>
      </c>
      <c r="N961" s="658">
        <v>0</v>
      </c>
      <c r="O961" s="658">
        <v>0</v>
      </c>
      <c r="P961" s="658">
        <v>0.09</v>
      </c>
      <c r="Q961" s="658">
        <v>0.69000000000000006</v>
      </c>
      <c r="R961" s="658">
        <v>0.21999999999999997</v>
      </c>
      <c r="S961" s="658">
        <v>0</v>
      </c>
      <c r="T961" s="658">
        <v>0</v>
      </c>
      <c r="U961" s="658">
        <v>0</v>
      </c>
      <c r="V961" s="658">
        <v>0</v>
      </c>
      <c r="W961" s="658">
        <v>0</v>
      </c>
      <c r="X961" s="658">
        <v>0</v>
      </c>
      <c r="Y961" s="658">
        <v>0</v>
      </c>
      <c r="Z961" s="658">
        <v>0</v>
      </c>
      <c r="AA961" s="658">
        <v>0</v>
      </c>
      <c r="AB961" s="658">
        <v>0</v>
      </c>
      <c r="AC961" s="658">
        <v>0</v>
      </c>
      <c r="AD961" s="658">
        <v>0</v>
      </c>
      <c r="AE961" s="658">
        <v>0</v>
      </c>
      <c r="AF961" s="658">
        <v>0</v>
      </c>
      <c r="AG961" s="658">
        <v>0</v>
      </c>
      <c r="AH961" s="658">
        <v>0</v>
      </c>
      <c r="AI961" s="658">
        <v>0</v>
      </c>
      <c r="AJ961" s="658">
        <v>0</v>
      </c>
      <c r="AK961" s="658">
        <v>0</v>
      </c>
      <c r="AL961" s="658">
        <v>0</v>
      </c>
      <c r="AM961" s="658">
        <v>0</v>
      </c>
      <c r="AN961" s="658">
        <v>0</v>
      </c>
      <c r="AO961" s="658">
        <v>0</v>
      </c>
      <c r="AP961" s="658">
        <v>0</v>
      </c>
      <c r="AQ961" s="658">
        <v>0</v>
      </c>
      <c r="AR961" s="658">
        <v>0</v>
      </c>
      <c r="AS961" s="658">
        <v>0</v>
      </c>
      <c r="AT961" s="658">
        <v>0</v>
      </c>
      <c r="AU961" s="613">
        <f t="shared" si="16409"/>
        <v>1</v>
      </c>
      <c r="AV961" s="645">
        <f t="shared" si="16407"/>
        <v>1</v>
      </c>
      <c r="AW961" s="656" t="e">
        <f t="shared" si="16408"/>
        <v>#DIV/0!</v>
      </c>
      <c r="AX961" s="661"/>
    </row>
    <row r="962" spans="1:50" hidden="1" outlineLevel="1">
      <c r="A962" s="590"/>
      <c r="B962" s="629" t="s">
        <v>278</v>
      </c>
      <c r="C962" s="629" t="s">
        <v>1127</v>
      </c>
      <c r="D962" s="630" t="s">
        <v>1128</v>
      </c>
      <c r="E962" s="631"/>
      <c r="F962" s="632">
        <f>+F963</f>
        <v>1870330.6501918302</v>
      </c>
      <c r="G962" s="632">
        <f t="shared" si="16449"/>
        <v>1870330.65019183</v>
      </c>
      <c r="H962" s="632">
        <f t="shared" ref="H962:AT962" si="16957">+H963</f>
        <v>0</v>
      </c>
      <c r="I962" s="632">
        <f t="shared" si="16957"/>
        <v>0</v>
      </c>
      <c r="J962" s="632">
        <f t="shared" si="16957"/>
        <v>0</v>
      </c>
      <c r="K962" s="632">
        <f t="shared" si="16957"/>
        <v>0</v>
      </c>
      <c r="L962" s="632">
        <f t="shared" si="16957"/>
        <v>0</v>
      </c>
      <c r="M962" s="632">
        <f t="shared" si="16957"/>
        <v>0</v>
      </c>
      <c r="N962" s="632">
        <f t="shared" si="16957"/>
        <v>0</v>
      </c>
      <c r="O962" s="632">
        <f t="shared" si="16957"/>
        <v>0</v>
      </c>
      <c r="P962" s="632">
        <f t="shared" si="16957"/>
        <v>0</v>
      </c>
      <c r="Q962" s="632">
        <f t="shared" si="16957"/>
        <v>0</v>
      </c>
      <c r="R962" s="632">
        <f t="shared" si="16957"/>
        <v>579802.5015594674</v>
      </c>
      <c r="S962" s="632">
        <f t="shared" si="16957"/>
        <v>1290528.1486323627</v>
      </c>
      <c r="T962" s="632">
        <f t="shared" si="16957"/>
        <v>0</v>
      </c>
      <c r="U962" s="632">
        <f t="shared" si="16957"/>
        <v>0</v>
      </c>
      <c r="V962" s="632">
        <f t="shared" si="16957"/>
        <v>0</v>
      </c>
      <c r="W962" s="632">
        <f t="shared" si="16957"/>
        <v>0</v>
      </c>
      <c r="X962" s="632">
        <f t="shared" si="16957"/>
        <v>0</v>
      </c>
      <c r="Y962" s="632">
        <f t="shared" si="16957"/>
        <v>0</v>
      </c>
      <c r="Z962" s="632">
        <f t="shared" si="16957"/>
        <v>0</v>
      </c>
      <c r="AA962" s="632">
        <f t="shared" si="16957"/>
        <v>0</v>
      </c>
      <c r="AB962" s="632">
        <f t="shared" si="16957"/>
        <v>0</v>
      </c>
      <c r="AC962" s="632">
        <f t="shared" si="16957"/>
        <v>0</v>
      </c>
      <c r="AD962" s="632">
        <f t="shared" si="16957"/>
        <v>0</v>
      </c>
      <c r="AE962" s="632">
        <f t="shared" si="16957"/>
        <v>0</v>
      </c>
      <c r="AF962" s="632">
        <f t="shared" si="16957"/>
        <v>0</v>
      </c>
      <c r="AG962" s="632">
        <f t="shared" si="16957"/>
        <v>0</v>
      </c>
      <c r="AH962" s="632">
        <f t="shared" si="16957"/>
        <v>0</v>
      </c>
      <c r="AI962" s="632">
        <f t="shared" si="16957"/>
        <v>0</v>
      </c>
      <c r="AJ962" s="632">
        <f t="shared" si="16957"/>
        <v>0</v>
      </c>
      <c r="AK962" s="632">
        <f t="shared" si="16957"/>
        <v>0</v>
      </c>
      <c r="AL962" s="632">
        <f t="shared" si="16957"/>
        <v>0</v>
      </c>
      <c r="AM962" s="632">
        <f t="shared" si="16957"/>
        <v>0</v>
      </c>
      <c r="AN962" s="632">
        <f t="shared" si="16957"/>
        <v>0</v>
      </c>
      <c r="AO962" s="632">
        <f t="shared" si="16957"/>
        <v>0</v>
      </c>
      <c r="AP962" s="632">
        <f t="shared" si="16957"/>
        <v>0</v>
      </c>
      <c r="AQ962" s="632">
        <f t="shared" si="16957"/>
        <v>0</v>
      </c>
      <c r="AR962" s="632">
        <f t="shared" si="16957"/>
        <v>0</v>
      </c>
      <c r="AS962" s="632">
        <f t="shared" si="16957"/>
        <v>0</v>
      </c>
      <c r="AT962" s="632">
        <f t="shared" si="16957"/>
        <v>0</v>
      </c>
      <c r="AU962" s="613">
        <f t="shared" si="16409"/>
        <v>1870330.65019183</v>
      </c>
      <c r="AV962" s="645">
        <f t="shared" si="16407"/>
        <v>0</v>
      </c>
      <c r="AW962" s="656">
        <f t="shared" si="16408"/>
        <v>0</v>
      </c>
      <c r="AX962" s="591"/>
    </row>
    <row r="963" spans="1:50" hidden="1" outlineLevel="1">
      <c r="A963" s="590"/>
      <c r="B963" s="646" t="s">
        <v>305</v>
      </c>
      <c r="C963" s="646" t="s">
        <v>1129</v>
      </c>
      <c r="D963" s="647" t="s">
        <v>1130</v>
      </c>
      <c r="E963" s="649"/>
      <c r="F963" s="650">
        <v>1870330.6501918302</v>
      </c>
      <c r="G963" s="650">
        <f t="shared" si="16449"/>
        <v>1870330.65019183</v>
      </c>
      <c r="H963" s="649">
        <f t="shared" ref="H963" si="16958">+H964*$F963</f>
        <v>0</v>
      </c>
      <c r="I963" s="649">
        <f t="shared" ref="I963" si="16959">+I964*$F963</f>
        <v>0</v>
      </c>
      <c r="J963" s="649">
        <f t="shared" ref="J963" si="16960">+J964*$F963</f>
        <v>0</v>
      </c>
      <c r="K963" s="649">
        <f t="shared" ref="K963" si="16961">+K964*$F963</f>
        <v>0</v>
      </c>
      <c r="L963" s="649">
        <f t="shared" ref="L963" si="16962">+L964*$F963</f>
        <v>0</v>
      </c>
      <c r="M963" s="649">
        <f t="shared" ref="M963" si="16963">+M964*$F963</f>
        <v>0</v>
      </c>
      <c r="N963" s="649">
        <f t="shared" ref="N963" si="16964">+N964*$F963</f>
        <v>0</v>
      </c>
      <c r="O963" s="649">
        <f t="shared" ref="O963" si="16965">+O964*$F963</f>
        <v>0</v>
      </c>
      <c r="P963" s="649">
        <f t="shared" ref="P963" si="16966">+P964*$F963</f>
        <v>0</v>
      </c>
      <c r="Q963" s="649">
        <f t="shared" ref="Q963" si="16967">+Q964*$F963</f>
        <v>0</v>
      </c>
      <c r="R963" s="649">
        <f t="shared" ref="R963" si="16968">+R964*$F963</f>
        <v>579802.5015594674</v>
      </c>
      <c r="S963" s="649">
        <f t="shared" ref="S963" si="16969">+S964*$F963</f>
        <v>1290528.1486323627</v>
      </c>
      <c r="T963" s="649">
        <f t="shared" ref="T963" si="16970">+T964*$F963</f>
        <v>0</v>
      </c>
      <c r="U963" s="649">
        <f t="shared" ref="U963" si="16971">+U964*$F963</f>
        <v>0</v>
      </c>
      <c r="V963" s="649">
        <f t="shared" ref="V963" si="16972">+V964*$F963</f>
        <v>0</v>
      </c>
      <c r="W963" s="649">
        <f t="shared" ref="W963" si="16973">+W964*$F963</f>
        <v>0</v>
      </c>
      <c r="X963" s="649">
        <f t="shared" ref="X963" si="16974">+X964*$F963</f>
        <v>0</v>
      </c>
      <c r="Y963" s="649">
        <f t="shared" ref="Y963" si="16975">+Y964*$F963</f>
        <v>0</v>
      </c>
      <c r="Z963" s="649">
        <f t="shared" ref="Z963" si="16976">+Z964*$F963</f>
        <v>0</v>
      </c>
      <c r="AA963" s="649">
        <f t="shared" ref="AA963" si="16977">+AA964*$F963</f>
        <v>0</v>
      </c>
      <c r="AB963" s="649">
        <f t="shared" ref="AB963" si="16978">+AB964*$F963</f>
        <v>0</v>
      </c>
      <c r="AC963" s="649">
        <f t="shared" ref="AC963" si="16979">+AC964*$F963</f>
        <v>0</v>
      </c>
      <c r="AD963" s="649">
        <f t="shared" ref="AD963" si="16980">+AD964*$F963</f>
        <v>0</v>
      </c>
      <c r="AE963" s="649">
        <f t="shared" ref="AE963" si="16981">+AE964*$F963</f>
        <v>0</v>
      </c>
      <c r="AF963" s="649">
        <f t="shared" ref="AF963" si="16982">+AF964*$F963</f>
        <v>0</v>
      </c>
      <c r="AG963" s="649">
        <f t="shared" ref="AG963" si="16983">+AG964*$F963</f>
        <v>0</v>
      </c>
      <c r="AH963" s="649">
        <f t="shared" ref="AH963" si="16984">+AH964*$F963</f>
        <v>0</v>
      </c>
      <c r="AI963" s="649">
        <f t="shared" ref="AI963" si="16985">+AI964*$F963</f>
        <v>0</v>
      </c>
      <c r="AJ963" s="649">
        <f t="shared" ref="AJ963" si="16986">+AJ964*$F963</f>
        <v>0</v>
      </c>
      <c r="AK963" s="649">
        <f t="shared" ref="AK963" si="16987">+AK964*$F963</f>
        <v>0</v>
      </c>
      <c r="AL963" s="649">
        <f t="shared" ref="AL963" si="16988">+AL964*$F963</f>
        <v>0</v>
      </c>
      <c r="AM963" s="649">
        <f t="shared" ref="AM963" si="16989">+AM964*$F963</f>
        <v>0</v>
      </c>
      <c r="AN963" s="649">
        <f t="shared" ref="AN963" si="16990">+AN964*$F963</f>
        <v>0</v>
      </c>
      <c r="AO963" s="649">
        <f t="shared" ref="AO963" si="16991">+AO964*$F963</f>
        <v>0</v>
      </c>
      <c r="AP963" s="649">
        <f t="shared" ref="AP963" si="16992">+AP964*$F963</f>
        <v>0</v>
      </c>
      <c r="AQ963" s="649">
        <f t="shared" ref="AQ963" si="16993">+AQ964*$F963</f>
        <v>0</v>
      </c>
      <c r="AR963" s="649">
        <f t="shared" ref="AR963" si="16994">+AR964*$F963</f>
        <v>0</v>
      </c>
      <c r="AS963" s="649">
        <f t="shared" ref="AS963" si="16995">+AS964*$F963</f>
        <v>0</v>
      </c>
      <c r="AT963" s="649">
        <f t="shared" ref="AT963" si="16996">+AT964*$F963</f>
        <v>0</v>
      </c>
      <c r="AU963" s="613">
        <f t="shared" si="16409"/>
        <v>1870330.65019183</v>
      </c>
      <c r="AV963" s="645">
        <f t="shared" si="16407"/>
        <v>0</v>
      </c>
      <c r="AW963" s="656">
        <f t="shared" si="16408"/>
        <v>0</v>
      </c>
      <c r="AX963" s="591"/>
    </row>
    <row r="964" spans="1:50" s="314" customFormat="1" hidden="1" outlineLevel="1">
      <c r="A964" s="642"/>
      <c r="B964" s="636"/>
      <c r="C964" s="636"/>
      <c r="D964" s="651"/>
      <c r="E964" s="653"/>
      <c r="F964" s="640"/>
      <c r="G964" s="640">
        <f t="shared" si="16449"/>
        <v>1</v>
      </c>
      <c r="H964" s="658">
        <v>0</v>
      </c>
      <c r="I964" s="658">
        <v>0</v>
      </c>
      <c r="J964" s="658">
        <v>0</v>
      </c>
      <c r="K964" s="658">
        <v>0</v>
      </c>
      <c r="L964" s="658">
        <v>0</v>
      </c>
      <c r="M964" s="658">
        <v>0</v>
      </c>
      <c r="N964" s="658">
        <v>0</v>
      </c>
      <c r="O964" s="658">
        <v>0</v>
      </c>
      <c r="P964" s="658">
        <v>0</v>
      </c>
      <c r="Q964" s="658">
        <v>0</v>
      </c>
      <c r="R964" s="658">
        <v>0.31</v>
      </c>
      <c r="S964" s="658">
        <v>0.69</v>
      </c>
      <c r="T964" s="658">
        <v>0</v>
      </c>
      <c r="U964" s="658">
        <v>0</v>
      </c>
      <c r="V964" s="658">
        <v>0</v>
      </c>
      <c r="W964" s="658">
        <v>0</v>
      </c>
      <c r="X964" s="658">
        <v>0</v>
      </c>
      <c r="Y964" s="658">
        <v>0</v>
      </c>
      <c r="Z964" s="658">
        <v>0</v>
      </c>
      <c r="AA964" s="658">
        <v>0</v>
      </c>
      <c r="AB964" s="658">
        <v>0</v>
      </c>
      <c r="AC964" s="658">
        <v>0</v>
      </c>
      <c r="AD964" s="658">
        <v>0</v>
      </c>
      <c r="AE964" s="658">
        <v>0</v>
      </c>
      <c r="AF964" s="658">
        <v>0</v>
      </c>
      <c r="AG964" s="658">
        <v>0</v>
      </c>
      <c r="AH964" s="658">
        <v>0</v>
      </c>
      <c r="AI964" s="658">
        <v>0</v>
      </c>
      <c r="AJ964" s="658">
        <v>0</v>
      </c>
      <c r="AK964" s="658">
        <v>0</v>
      </c>
      <c r="AL964" s="658">
        <v>0</v>
      </c>
      <c r="AM964" s="658">
        <v>0</v>
      </c>
      <c r="AN964" s="658">
        <v>0</v>
      </c>
      <c r="AO964" s="658">
        <v>0</v>
      </c>
      <c r="AP964" s="658">
        <v>0</v>
      </c>
      <c r="AQ964" s="658">
        <v>0</v>
      </c>
      <c r="AR964" s="658">
        <v>0</v>
      </c>
      <c r="AS964" s="658">
        <v>0</v>
      </c>
      <c r="AT964" s="658">
        <v>0</v>
      </c>
      <c r="AU964" s="613">
        <f t="shared" si="16409"/>
        <v>1</v>
      </c>
      <c r="AV964" s="645">
        <f t="shared" si="16407"/>
        <v>1</v>
      </c>
      <c r="AW964" s="656" t="e">
        <f t="shared" si="16408"/>
        <v>#DIV/0!</v>
      </c>
      <c r="AX964" s="661"/>
    </row>
    <row r="965" spans="1:50" s="302" customFormat="1" collapsed="1">
      <c r="A965" s="621"/>
      <c r="B965" s="622" t="s">
        <v>234</v>
      </c>
      <c r="C965" s="622" t="s">
        <v>1131</v>
      </c>
      <c r="D965" s="623" t="s">
        <v>1132</v>
      </c>
      <c r="E965" s="624"/>
      <c r="F965" s="625">
        <f>+F966+F971+F984+F985+F992+F1029</f>
        <v>3989792.3948685452</v>
      </c>
      <c r="G965" s="625">
        <f t="shared" si="16449"/>
        <v>3989792.3948685466</v>
      </c>
      <c r="H965" s="625">
        <f t="shared" ref="H965:AT965" si="16997">+H966+H971+H984+H985+H992+H1029</f>
        <v>0</v>
      </c>
      <c r="I965" s="625">
        <f t="shared" si="16997"/>
        <v>0</v>
      </c>
      <c r="J965" s="625">
        <f t="shared" si="16997"/>
        <v>0</v>
      </c>
      <c r="K965" s="625">
        <f t="shared" si="16997"/>
        <v>0</v>
      </c>
      <c r="L965" s="625">
        <f t="shared" si="16997"/>
        <v>0</v>
      </c>
      <c r="M965" s="625">
        <f t="shared" si="16997"/>
        <v>0</v>
      </c>
      <c r="N965" s="625">
        <f t="shared" si="16997"/>
        <v>45760.163289465585</v>
      </c>
      <c r="O965" s="625">
        <f t="shared" si="16997"/>
        <v>561661.61568831396</v>
      </c>
      <c r="P965" s="625">
        <f t="shared" si="16997"/>
        <v>432785.8271608568</v>
      </c>
      <c r="Q965" s="625">
        <f t="shared" si="16997"/>
        <v>418643.14483316679</v>
      </c>
      <c r="R965" s="625">
        <f t="shared" si="16997"/>
        <v>832471.1277577877</v>
      </c>
      <c r="S965" s="625">
        <f t="shared" si="16997"/>
        <v>657737.96910857828</v>
      </c>
      <c r="T965" s="625">
        <f t="shared" si="16997"/>
        <v>398204.87588603015</v>
      </c>
      <c r="U965" s="625">
        <f t="shared" si="16997"/>
        <v>108355.25815156149</v>
      </c>
      <c r="V965" s="625">
        <f t="shared" si="16997"/>
        <v>101701.86510716734</v>
      </c>
      <c r="W965" s="625">
        <f t="shared" si="16997"/>
        <v>104553.31926905054</v>
      </c>
      <c r="X965" s="625">
        <f t="shared" si="16997"/>
        <v>110256.22759281693</v>
      </c>
      <c r="Y965" s="625">
        <f t="shared" si="16997"/>
        <v>90296.048459634563</v>
      </c>
      <c r="Z965" s="625">
        <f t="shared" si="16997"/>
        <v>88395.079018379081</v>
      </c>
      <c r="AA965" s="625">
        <f t="shared" si="16997"/>
        <v>38969.87354573702</v>
      </c>
      <c r="AB965" s="625">
        <f t="shared" si="16997"/>
        <v>0</v>
      </c>
      <c r="AC965" s="625">
        <f t="shared" si="16997"/>
        <v>0</v>
      </c>
      <c r="AD965" s="625">
        <f t="shared" si="16997"/>
        <v>0</v>
      </c>
      <c r="AE965" s="625">
        <f t="shared" si="16997"/>
        <v>0</v>
      </c>
      <c r="AF965" s="625">
        <f t="shared" si="16997"/>
        <v>0</v>
      </c>
      <c r="AG965" s="625">
        <f t="shared" si="16997"/>
        <v>0</v>
      </c>
      <c r="AH965" s="625">
        <f t="shared" si="16997"/>
        <v>0</v>
      </c>
      <c r="AI965" s="625">
        <f t="shared" si="16997"/>
        <v>0</v>
      </c>
      <c r="AJ965" s="625">
        <f t="shared" si="16997"/>
        <v>0</v>
      </c>
      <c r="AK965" s="625">
        <f t="shared" si="16997"/>
        <v>0</v>
      </c>
      <c r="AL965" s="625">
        <f t="shared" si="16997"/>
        <v>0</v>
      </c>
      <c r="AM965" s="625">
        <f t="shared" si="16997"/>
        <v>0</v>
      </c>
      <c r="AN965" s="625">
        <f t="shared" si="16997"/>
        <v>0</v>
      </c>
      <c r="AO965" s="625">
        <f t="shared" si="16997"/>
        <v>0</v>
      </c>
      <c r="AP965" s="625">
        <f t="shared" si="16997"/>
        <v>0</v>
      </c>
      <c r="AQ965" s="625">
        <f t="shared" si="16997"/>
        <v>0</v>
      </c>
      <c r="AR965" s="625">
        <f t="shared" si="16997"/>
        <v>0</v>
      </c>
      <c r="AS965" s="625">
        <f t="shared" si="16997"/>
        <v>0</v>
      </c>
      <c r="AT965" s="625">
        <f t="shared" si="16997"/>
        <v>0</v>
      </c>
      <c r="AU965" s="613">
        <f t="shared" si="16409"/>
        <v>3989792.3948685466</v>
      </c>
      <c r="AV965" s="645">
        <f t="shared" si="16407"/>
        <v>0</v>
      </c>
      <c r="AW965" s="656">
        <f t="shared" si="16408"/>
        <v>0</v>
      </c>
      <c r="AX965" s="626"/>
    </row>
    <row r="966" spans="1:50" hidden="1" outlineLevel="1">
      <c r="A966" s="590"/>
      <c r="B966" s="629" t="s">
        <v>278</v>
      </c>
      <c r="C966" s="629" t="s">
        <v>1133</v>
      </c>
      <c r="D966" s="630" t="s">
        <v>1134</v>
      </c>
      <c r="E966" s="631"/>
      <c r="F966" s="632">
        <f>+F967+F969</f>
        <v>828273.13760319981</v>
      </c>
      <c r="G966" s="632">
        <f t="shared" si="16449"/>
        <v>828273.13760319981</v>
      </c>
      <c r="H966" s="632">
        <f t="shared" ref="H966:AT966" si="16998">+H967+H969</f>
        <v>0</v>
      </c>
      <c r="I966" s="632">
        <f t="shared" si="16998"/>
        <v>0</v>
      </c>
      <c r="J966" s="632">
        <f t="shared" si="16998"/>
        <v>0</v>
      </c>
      <c r="K966" s="632">
        <f t="shared" si="16998"/>
        <v>0</v>
      </c>
      <c r="L966" s="632">
        <f t="shared" si="16998"/>
        <v>0</v>
      </c>
      <c r="M966" s="632">
        <f t="shared" si="16998"/>
        <v>0</v>
      </c>
      <c r="N966" s="632">
        <f t="shared" si="16998"/>
        <v>37205.800803815997</v>
      </c>
      <c r="O966" s="632">
        <f t="shared" si="16998"/>
        <v>488474.2921999786</v>
      </c>
      <c r="P966" s="632">
        <f t="shared" si="16998"/>
        <v>302593.04459940526</v>
      </c>
      <c r="Q966" s="632">
        <f t="shared" si="16998"/>
        <v>0</v>
      </c>
      <c r="R966" s="632">
        <f t="shared" si="16998"/>
        <v>0</v>
      </c>
      <c r="S966" s="632">
        <f t="shared" si="16998"/>
        <v>0</v>
      </c>
      <c r="T966" s="632">
        <f t="shared" si="16998"/>
        <v>0</v>
      </c>
      <c r="U966" s="632">
        <f t="shared" si="16998"/>
        <v>0</v>
      </c>
      <c r="V966" s="632">
        <f t="shared" si="16998"/>
        <v>0</v>
      </c>
      <c r="W966" s="632">
        <f t="shared" si="16998"/>
        <v>0</v>
      </c>
      <c r="X966" s="632">
        <f t="shared" si="16998"/>
        <v>0</v>
      </c>
      <c r="Y966" s="632">
        <f t="shared" si="16998"/>
        <v>0</v>
      </c>
      <c r="Z966" s="632">
        <f t="shared" si="16998"/>
        <v>0</v>
      </c>
      <c r="AA966" s="632">
        <f t="shared" si="16998"/>
        <v>0</v>
      </c>
      <c r="AB966" s="632">
        <f t="shared" si="16998"/>
        <v>0</v>
      </c>
      <c r="AC966" s="632">
        <f t="shared" si="16998"/>
        <v>0</v>
      </c>
      <c r="AD966" s="632">
        <f t="shared" si="16998"/>
        <v>0</v>
      </c>
      <c r="AE966" s="632">
        <f t="shared" si="16998"/>
        <v>0</v>
      </c>
      <c r="AF966" s="632">
        <f t="shared" si="16998"/>
        <v>0</v>
      </c>
      <c r="AG966" s="632">
        <f t="shared" si="16998"/>
        <v>0</v>
      </c>
      <c r="AH966" s="632">
        <f t="shared" si="16998"/>
        <v>0</v>
      </c>
      <c r="AI966" s="632">
        <f t="shared" si="16998"/>
        <v>0</v>
      </c>
      <c r="AJ966" s="632">
        <f t="shared" si="16998"/>
        <v>0</v>
      </c>
      <c r="AK966" s="632">
        <f t="shared" si="16998"/>
        <v>0</v>
      </c>
      <c r="AL966" s="632">
        <f t="shared" si="16998"/>
        <v>0</v>
      </c>
      <c r="AM966" s="632">
        <f t="shared" si="16998"/>
        <v>0</v>
      </c>
      <c r="AN966" s="632">
        <f t="shared" si="16998"/>
        <v>0</v>
      </c>
      <c r="AO966" s="632">
        <f t="shared" si="16998"/>
        <v>0</v>
      </c>
      <c r="AP966" s="632">
        <f t="shared" si="16998"/>
        <v>0</v>
      </c>
      <c r="AQ966" s="632">
        <f t="shared" si="16998"/>
        <v>0</v>
      </c>
      <c r="AR966" s="632">
        <f t="shared" si="16998"/>
        <v>0</v>
      </c>
      <c r="AS966" s="632">
        <f t="shared" si="16998"/>
        <v>0</v>
      </c>
      <c r="AT966" s="632">
        <f t="shared" si="16998"/>
        <v>0</v>
      </c>
      <c r="AU966" s="613">
        <f t="shared" si="16409"/>
        <v>828273.13760319981</v>
      </c>
      <c r="AV966" s="645">
        <f t="shared" si="16407"/>
        <v>0</v>
      </c>
      <c r="AW966" s="656">
        <f t="shared" si="16408"/>
        <v>0</v>
      </c>
      <c r="AX966" s="591"/>
    </row>
    <row r="967" spans="1:50" hidden="1" outlineLevel="1">
      <c r="A967" s="590"/>
      <c r="B967" s="646" t="s">
        <v>305</v>
      </c>
      <c r="C967" s="646" t="s">
        <v>1135</v>
      </c>
      <c r="D967" s="647" t="s">
        <v>1136</v>
      </c>
      <c r="E967" s="649"/>
      <c r="F967" s="650">
        <v>413397.78670906666</v>
      </c>
      <c r="G967" s="650">
        <f t="shared" si="16449"/>
        <v>413397.78670906666</v>
      </c>
      <c r="H967" s="649">
        <f t="shared" ref="H967" si="16999">+H968*$F967</f>
        <v>0</v>
      </c>
      <c r="I967" s="649">
        <f t="shared" ref="I967" si="17000">+I968*$F967</f>
        <v>0</v>
      </c>
      <c r="J967" s="649">
        <f t="shared" ref="J967" si="17001">+J968*$F967</f>
        <v>0</v>
      </c>
      <c r="K967" s="649">
        <f t="shared" ref="K967" si="17002">+K968*$F967</f>
        <v>0</v>
      </c>
      <c r="L967" s="649">
        <f t="shared" ref="L967" si="17003">+L968*$F967</f>
        <v>0</v>
      </c>
      <c r="M967" s="649">
        <f t="shared" ref="M967" si="17004">+M968*$F967</f>
        <v>0</v>
      </c>
      <c r="N967" s="649">
        <f t="shared" ref="N967" si="17005">+N968*$F967</f>
        <v>37205.800803815997</v>
      </c>
      <c r="O967" s="649">
        <f t="shared" ref="O967" si="17006">+O968*$F967</f>
        <v>301780.38429761864</v>
      </c>
      <c r="P967" s="649">
        <f t="shared" ref="P967" si="17007">+P968*$F967</f>
        <v>74411.601607632023</v>
      </c>
      <c r="Q967" s="649">
        <f t="shared" ref="Q967" si="17008">+Q968*$F967</f>
        <v>0</v>
      </c>
      <c r="R967" s="649">
        <f t="shared" ref="R967" si="17009">+R968*$F967</f>
        <v>0</v>
      </c>
      <c r="S967" s="649">
        <f t="shared" ref="S967" si="17010">+S968*$F967</f>
        <v>0</v>
      </c>
      <c r="T967" s="649">
        <f t="shared" ref="T967" si="17011">+T968*$F967</f>
        <v>0</v>
      </c>
      <c r="U967" s="649">
        <f t="shared" ref="U967" si="17012">+U968*$F967</f>
        <v>0</v>
      </c>
      <c r="V967" s="649">
        <f t="shared" ref="V967" si="17013">+V968*$F967</f>
        <v>0</v>
      </c>
      <c r="W967" s="649">
        <f t="shared" ref="W967" si="17014">+W968*$F967</f>
        <v>0</v>
      </c>
      <c r="X967" s="649">
        <f t="shared" ref="X967" si="17015">+X968*$F967</f>
        <v>0</v>
      </c>
      <c r="Y967" s="649">
        <f t="shared" ref="Y967" si="17016">+Y968*$F967</f>
        <v>0</v>
      </c>
      <c r="Z967" s="649">
        <f t="shared" ref="Z967" si="17017">+Z968*$F967</f>
        <v>0</v>
      </c>
      <c r="AA967" s="649">
        <f t="shared" ref="AA967" si="17018">+AA968*$F967</f>
        <v>0</v>
      </c>
      <c r="AB967" s="649">
        <f t="shared" ref="AB967" si="17019">+AB968*$F967</f>
        <v>0</v>
      </c>
      <c r="AC967" s="649">
        <f t="shared" ref="AC967" si="17020">+AC968*$F967</f>
        <v>0</v>
      </c>
      <c r="AD967" s="649">
        <f t="shared" ref="AD967" si="17021">+AD968*$F967</f>
        <v>0</v>
      </c>
      <c r="AE967" s="649">
        <f t="shared" ref="AE967" si="17022">+AE968*$F967</f>
        <v>0</v>
      </c>
      <c r="AF967" s="649">
        <f t="shared" ref="AF967" si="17023">+AF968*$F967</f>
        <v>0</v>
      </c>
      <c r="AG967" s="649">
        <f t="shared" ref="AG967" si="17024">+AG968*$F967</f>
        <v>0</v>
      </c>
      <c r="AH967" s="649">
        <f t="shared" ref="AH967" si="17025">+AH968*$F967</f>
        <v>0</v>
      </c>
      <c r="AI967" s="649">
        <f t="shared" ref="AI967" si="17026">+AI968*$F967</f>
        <v>0</v>
      </c>
      <c r="AJ967" s="649">
        <f t="shared" ref="AJ967" si="17027">+AJ968*$F967</f>
        <v>0</v>
      </c>
      <c r="AK967" s="649">
        <f t="shared" ref="AK967" si="17028">+AK968*$F967</f>
        <v>0</v>
      </c>
      <c r="AL967" s="649">
        <f t="shared" ref="AL967" si="17029">+AL968*$F967</f>
        <v>0</v>
      </c>
      <c r="AM967" s="649">
        <f t="shared" ref="AM967" si="17030">+AM968*$F967</f>
        <v>0</v>
      </c>
      <c r="AN967" s="649">
        <f t="shared" ref="AN967" si="17031">+AN968*$F967</f>
        <v>0</v>
      </c>
      <c r="AO967" s="649">
        <f t="shared" ref="AO967" si="17032">+AO968*$F967</f>
        <v>0</v>
      </c>
      <c r="AP967" s="649">
        <f t="shared" ref="AP967" si="17033">+AP968*$F967</f>
        <v>0</v>
      </c>
      <c r="AQ967" s="649">
        <f t="shared" ref="AQ967" si="17034">+AQ968*$F967</f>
        <v>0</v>
      </c>
      <c r="AR967" s="649">
        <f t="shared" ref="AR967" si="17035">+AR968*$F967</f>
        <v>0</v>
      </c>
      <c r="AS967" s="649">
        <f t="shared" ref="AS967" si="17036">+AS968*$F967</f>
        <v>0</v>
      </c>
      <c r="AT967" s="649">
        <f t="shared" ref="AT967" si="17037">+AT968*$F967</f>
        <v>0</v>
      </c>
      <c r="AU967" s="613">
        <f t="shared" si="16409"/>
        <v>413397.78670906666</v>
      </c>
      <c r="AV967" s="645">
        <f t="shared" si="16407"/>
        <v>0</v>
      </c>
      <c r="AW967" s="656">
        <f t="shared" si="16408"/>
        <v>0</v>
      </c>
      <c r="AX967" s="591"/>
    </row>
    <row r="968" spans="1:50" s="314" customFormat="1" hidden="1" outlineLevel="1">
      <c r="A968" s="642"/>
      <c r="B968" s="636"/>
      <c r="C968" s="636"/>
      <c r="D968" s="651"/>
      <c r="E968" s="653"/>
      <c r="F968" s="640"/>
      <c r="G968" s="640">
        <f t="shared" si="16449"/>
        <v>1</v>
      </c>
      <c r="H968" s="658">
        <v>0</v>
      </c>
      <c r="I968" s="658">
        <v>0</v>
      </c>
      <c r="J968" s="658">
        <v>0</v>
      </c>
      <c r="K968" s="658">
        <v>0</v>
      </c>
      <c r="L968" s="658">
        <v>0</v>
      </c>
      <c r="M968" s="658">
        <v>0</v>
      </c>
      <c r="N968" s="658">
        <v>0.09</v>
      </c>
      <c r="O968" s="658">
        <v>0.73</v>
      </c>
      <c r="P968" s="658">
        <v>0.18000000000000005</v>
      </c>
      <c r="Q968" s="658">
        <v>0</v>
      </c>
      <c r="R968" s="658">
        <v>0</v>
      </c>
      <c r="S968" s="658">
        <v>0</v>
      </c>
      <c r="T968" s="658">
        <v>0</v>
      </c>
      <c r="U968" s="658">
        <v>0</v>
      </c>
      <c r="V968" s="658">
        <v>0</v>
      </c>
      <c r="W968" s="658">
        <v>0</v>
      </c>
      <c r="X968" s="658">
        <v>0</v>
      </c>
      <c r="Y968" s="658">
        <v>0</v>
      </c>
      <c r="Z968" s="658">
        <v>0</v>
      </c>
      <c r="AA968" s="658">
        <v>0</v>
      </c>
      <c r="AB968" s="658">
        <v>0</v>
      </c>
      <c r="AC968" s="658">
        <v>0</v>
      </c>
      <c r="AD968" s="658">
        <v>0</v>
      </c>
      <c r="AE968" s="658">
        <v>0</v>
      </c>
      <c r="AF968" s="658">
        <v>0</v>
      </c>
      <c r="AG968" s="658">
        <v>0</v>
      </c>
      <c r="AH968" s="658">
        <v>0</v>
      </c>
      <c r="AI968" s="658">
        <v>0</v>
      </c>
      <c r="AJ968" s="658">
        <v>0</v>
      </c>
      <c r="AK968" s="658">
        <v>0</v>
      </c>
      <c r="AL968" s="658">
        <v>0</v>
      </c>
      <c r="AM968" s="658">
        <v>0</v>
      </c>
      <c r="AN968" s="658">
        <v>0</v>
      </c>
      <c r="AO968" s="658">
        <v>0</v>
      </c>
      <c r="AP968" s="658">
        <v>0</v>
      </c>
      <c r="AQ968" s="658">
        <v>0</v>
      </c>
      <c r="AR968" s="658">
        <v>0</v>
      </c>
      <c r="AS968" s="658">
        <v>0</v>
      </c>
      <c r="AT968" s="658">
        <v>0</v>
      </c>
      <c r="AU968" s="613">
        <f t="shared" si="16409"/>
        <v>1</v>
      </c>
      <c r="AV968" s="645">
        <f t="shared" si="16407"/>
        <v>1</v>
      </c>
      <c r="AW968" s="656" t="e">
        <f t="shared" si="16408"/>
        <v>#DIV/0!</v>
      </c>
      <c r="AX968" s="661"/>
    </row>
    <row r="969" spans="1:50" hidden="1" outlineLevel="1">
      <c r="A969" s="590"/>
      <c r="B969" s="646" t="s">
        <v>305</v>
      </c>
      <c r="C969" s="646" t="s">
        <v>1137</v>
      </c>
      <c r="D969" s="647" t="s">
        <v>1138</v>
      </c>
      <c r="E969" s="649"/>
      <c r="F969" s="650">
        <v>414875.35089413315</v>
      </c>
      <c r="G969" s="650">
        <f t="shared" si="16449"/>
        <v>414875.35089413321</v>
      </c>
      <c r="H969" s="649">
        <f t="shared" ref="H969" si="17038">+H970*$F969</f>
        <v>0</v>
      </c>
      <c r="I969" s="649">
        <f t="shared" ref="I969" si="17039">+I970*$F969</f>
        <v>0</v>
      </c>
      <c r="J969" s="649">
        <f t="shared" ref="J969" si="17040">+J970*$F969</f>
        <v>0</v>
      </c>
      <c r="K969" s="649">
        <f t="shared" ref="K969" si="17041">+K970*$F969</f>
        <v>0</v>
      </c>
      <c r="L969" s="649">
        <f t="shared" ref="L969" si="17042">+L970*$F969</f>
        <v>0</v>
      </c>
      <c r="M969" s="649">
        <f t="shared" ref="M969" si="17043">+M970*$F969</f>
        <v>0</v>
      </c>
      <c r="N969" s="649">
        <f t="shared" ref="N969" si="17044">+N970*$F969</f>
        <v>0</v>
      </c>
      <c r="O969" s="649">
        <f t="shared" ref="O969" si="17045">+O970*$F969</f>
        <v>186693.90790235993</v>
      </c>
      <c r="P969" s="649">
        <f t="shared" ref="P969" si="17046">+P970*$F969</f>
        <v>228181.44299177325</v>
      </c>
      <c r="Q969" s="649">
        <f t="shared" ref="Q969" si="17047">+Q970*$F969</f>
        <v>0</v>
      </c>
      <c r="R969" s="649">
        <f t="shared" ref="R969" si="17048">+R970*$F969</f>
        <v>0</v>
      </c>
      <c r="S969" s="649">
        <f t="shared" ref="S969" si="17049">+S970*$F969</f>
        <v>0</v>
      </c>
      <c r="T969" s="649">
        <f t="shared" ref="T969" si="17050">+T970*$F969</f>
        <v>0</v>
      </c>
      <c r="U969" s="649">
        <f t="shared" ref="U969" si="17051">+U970*$F969</f>
        <v>0</v>
      </c>
      <c r="V969" s="649">
        <f t="shared" ref="V969" si="17052">+V970*$F969</f>
        <v>0</v>
      </c>
      <c r="W969" s="649">
        <f t="shared" ref="W969" si="17053">+W970*$F969</f>
        <v>0</v>
      </c>
      <c r="X969" s="649">
        <f t="shared" ref="X969" si="17054">+X970*$F969</f>
        <v>0</v>
      </c>
      <c r="Y969" s="649">
        <f t="shared" ref="Y969" si="17055">+Y970*$F969</f>
        <v>0</v>
      </c>
      <c r="Z969" s="649">
        <f t="shared" ref="Z969" si="17056">+Z970*$F969</f>
        <v>0</v>
      </c>
      <c r="AA969" s="649">
        <f t="shared" ref="AA969" si="17057">+AA970*$F969</f>
        <v>0</v>
      </c>
      <c r="AB969" s="649">
        <f t="shared" ref="AB969" si="17058">+AB970*$F969</f>
        <v>0</v>
      </c>
      <c r="AC969" s="649">
        <f t="shared" ref="AC969" si="17059">+AC970*$F969</f>
        <v>0</v>
      </c>
      <c r="AD969" s="649">
        <f t="shared" ref="AD969" si="17060">+AD970*$F969</f>
        <v>0</v>
      </c>
      <c r="AE969" s="649">
        <f t="shared" ref="AE969" si="17061">+AE970*$F969</f>
        <v>0</v>
      </c>
      <c r="AF969" s="649">
        <f t="shared" ref="AF969" si="17062">+AF970*$F969</f>
        <v>0</v>
      </c>
      <c r="AG969" s="649">
        <f t="shared" ref="AG969" si="17063">+AG970*$F969</f>
        <v>0</v>
      </c>
      <c r="AH969" s="649">
        <f t="shared" ref="AH969" si="17064">+AH970*$F969</f>
        <v>0</v>
      </c>
      <c r="AI969" s="649">
        <f t="shared" ref="AI969" si="17065">+AI970*$F969</f>
        <v>0</v>
      </c>
      <c r="AJ969" s="649">
        <f t="shared" ref="AJ969" si="17066">+AJ970*$F969</f>
        <v>0</v>
      </c>
      <c r="AK969" s="649">
        <f t="shared" ref="AK969" si="17067">+AK970*$F969</f>
        <v>0</v>
      </c>
      <c r="AL969" s="649">
        <f t="shared" ref="AL969" si="17068">+AL970*$F969</f>
        <v>0</v>
      </c>
      <c r="AM969" s="649">
        <f t="shared" ref="AM969" si="17069">+AM970*$F969</f>
        <v>0</v>
      </c>
      <c r="AN969" s="649">
        <f t="shared" ref="AN969" si="17070">+AN970*$F969</f>
        <v>0</v>
      </c>
      <c r="AO969" s="649">
        <f t="shared" ref="AO969" si="17071">+AO970*$F969</f>
        <v>0</v>
      </c>
      <c r="AP969" s="649">
        <f t="shared" ref="AP969" si="17072">+AP970*$F969</f>
        <v>0</v>
      </c>
      <c r="AQ969" s="649">
        <f t="shared" ref="AQ969" si="17073">+AQ970*$F969</f>
        <v>0</v>
      </c>
      <c r="AR969" s="649">
        <f t="shared" ref="AR969" si="17074">+AR970*$F969</f>
        <v>0</v>
      </c>
      <c r="AS969" s="649">
        <f t="shared" ref="AS969" si="17075">+AS970*$F969</f>
        <v>0</v>
      </c>
      <c r="AT969" s="649">
        <f t="shared" ref="AT969" si="17076">+AT970*$F969</f>
        <v>0</v>
      </c>
      <c r="AU969" s="613">
        <f t="shared" si="16409"/>
        <v>414875.35089413321</v>
      </c>
      <c r="AV969" s="645">
        <f t="shared" si="16407"/>
        <v>0</v>
      </c>
      <c r="AW969" s="656">
        <f t="shared" si="16408"/>
        <v>0</v>
      </c>
      <c r="AX969" s="591"/>
    </row>
    <row r="970" spans="1:50" s="314" customFormat="1" hidden="1" outlineLevel="1">
      <c r="A970" s="642"/>
      <c r="B970" s="636"/>
      <c r="C970" s="636"/>
      <c r="D970" s="651"/>
      <c r="E970" s="653"/>
      <c r="F970" s="640"/>
      <c r="G970" s="640">
        <f t="shared" si="16449"/>
        <v>1</v>
      </c>
      <c r="H970" s="658">
        <v>0</v>
      </c>
      <c r="I970" s="658">
        <v>0</v>
      </c>
      <c r="J970" s="658">
        <v>0</v>
      </c>
      <c r="K970" s="658">
        <v>0</v>
      </c>
      <c r="L970" s="658">
        <v>0</v>
      </c>
      <c r="M970" s="658">
        <v>0</v>
      </c>
      <c r="N970" s="658">
        <v>0</v>
      </c>
      <c r="O970" s="658">
        <v>0.45</v>
      </c>
      <c r="P970" s="658">
        <v>0.55000000000000004</v>
      </c>
      <c r="Q970" s="658">
        <v>0</v>
      </c>
      <c r="R970" s="658">
        <v>0</v>
      </c>
      <c r="S970" s="658">
        <v>0</v>
      </c>
      <c r="T970" s="658">
        <v>0</v>
      </c>
      <c r="U970" s="658">
        <v>0</v>
      </c>
      <c r="V970" s="658">
        <v>0</v>
      </c>
      <c r="W970" s="658">
        <v>0</v>
      </c>
      <c r="X970" s="658">
        <v>0</v>
      </c>
      <c r="Y970" s="658">
        <v>0</v>
      </c>
      <c r="Z970" s="658">
        <v>0</v>
      </c>
      <c r="AA970" s="658">
        <v>0</v>
      </c>
      <c r="AB970" s="658">
        <v>0</v>
      </c>
      <c r="AC970" s="658">
        <v>0</v>
      </c>
      <c r="AD970" s="658">
        <v>0</v>
      </c>
      <c r="AE970" s="658">
        <v>0</v>
      </c>
      <c r="AF970" s="658">
        <v>0</v>
      </c>
      <c r="AG970" s="658">
        <v>0</v>
      </c>
      <c r="AH970" s="658">
        <v>0</v>
      </c>
      <c r="AI970" s="658">
        <v>0</v>
      </c>
      <c r="AJ970" s="658">
        <v>0</v>
      </c>
      <c r="AK970" s="658">
        <v>0</v>
      </c>
      <c r="AL970" s="658">
        <v>0</v>
      </c>
      <c r="AM970" s="658">
        <v>0</v>
      </c>
      <c r="AN970" s="658">
        <v>0</v>
      </c>
      <c r="AO970" s="658">
        <v>0</v>
      </c>
      <c r="AP970" s="658">
        <v>0</v>
      </c>
      <c r="AQ970" s="658">
        <v>0</v>
      </c>
      <c r="AR970" s="658">
        <v>0</v>
      </c>
      <c r="AS970" s="658">
        <v>0</v>
      </c>
      <c r="AT970" s="658">
        <v>0</v>
      </c>
      <c r="AU970" s="613">
        <f t="shared" si="16409"/>
        <v>1</v>
      </c>
      <c r="AV970" s="645">
        <f t="shared" si="16407"/>
        <v>1</v>
      </c>
      <c r="AW970" s="656" t="e">
        <f t="shared" si="16408"/>
        <v>#DIV/0!</v>
      </c>
      <c r="AX970" s="661"/>
    </row>
    <row r="971" spans="1:50" hidden="1" outlineLevel="1">
      <c r="A971" s="590"/>
      <c r="B971" s="629" t="s">
        <v>278</v>
      </c>
      <c r="C971" s="629" t="s">
        <v>1139</v>
      </c>
      <c r="D971" s="630" t="s">
        <v>1140</v>
      </c>
      <c r="E971" s="631"/>
      <c r="F971" s="632">
        <f>+F972+F974+F976+F978+F980+F982</f>
        <v>393222.71504568355</v>
      </c>
      <c r="G971" s="632">
        <f t="shared" si="16449"/>
        <v>393222.71504568361</v>
      </c>
      <c r="H971" s="632">
        <f t="shared" ref="H971:AT971" si="17077">+H972+H974+H976+H978+H980+H982</f>
        <v>0</v>
      </c>
      <c r="I971" s="632">
        <f t="shared" si="17077"/>
        <v>0</v>
      </c>
      <c r="J971" s="632">
        <f t="shared" si="17077"/>
        <v>0</v>
      </c>
      <c r="K971" s="632">
        <f t="shared" si="17077"/>
        <v>0</v>
      </c>
      <c r="L971" s="632">
        <f t="shared" si="17077"/>
        <v>0</v>
      </c>
      <c r="M971" s="632">
        <f t="shared" si="17077"/>
        <v>0</v>
      </c>
      <c r="N971" s="632">
        <f t="shared" si="17077"/>
        <v>0</v>
      </c>
      <c r="O971" s="632">
        <f t="shared" si="17077"/>
        <v>0</v>
      </c>
      <c r="P971" s="632">
        <f t="shared" si="17077"/>
        <v>47726.414301965604</v>
      </c>
      <c r="Q971" s="632">
        <f t="shared" si="17077"/>
        <v>70718.555783370015</v>
      </c>
      <c r="R971" s="632">
        <f t="shared" si="17077"/>
        <v>121915.14808403704</v>
      </c>
      <c r="S971" s="632">
        <f t="shared" si="17077"/>
        <v>134787.87022725513</v>
      </c>
      <c r="T971" s="632">
        <f t="shared" si="17077"/>
        <v>18074.726649055781</v>
      </c>
      <c r="U971" s="632">
        <f t="shared" si="17077"/>
        <v>0</v>
      </c>
      <c r="V971" s="632">
        <f t="shared" si="17077"/>
        <v>0</v>
      </c>
      <c r="W971" s="632">
        <f t="shared" si="17077"/>
        <v>0</v>
      </c>
      <c r="X971" s="632">
        <f t="shared" si="17077"/>
        <v>0</v>
      </c>
      <c r="Y971" s="632">
        <f t="shared" si="17077"/>
        <v>0</v>
      </c>
      <c r="Z971" s="632">
        <f t="shared" si="17077"/>
        <v>0</v>
      </c>
      <c r="AA971" s="632">
        <f t="shared" si="17077"/>
        <v>0</v>
      </c>
      <c r="AB971" s="632">
        <f t="shared" si="17077"/>
        <v>0</v>
      </c>
      <c r="AC971" s="632">
        <f t="shared" si="17077"/>
        <v>0</v>
      </c>
      <c r="AD971" s="632">
        <f t="shared" si="17077"/>
        <v>0</v>
      </c>
      <c r="AE971" s="632">
        <f t="shared" si="17077"/>
        <v>0</v>
      </c>
      <c r="AF971" s="632">
        <f t="shared" si="17077"/>
        <v>0</v>
      </c>
      <c r="AG971" s="632">
        <f t="shared" si="17077"/>
        <v>0</v>
      </c>
      <c r="AH971" s="632">
        <f t="shared" si="17077"/>
        <v>0</v>
      </c>
      <c r="AI971" s="632">
        <f t="shared" si="17077"/>
        <v>0</v>
      </c>
      <c r="AJ971" s="632">
        <f t="shared" si="17077"/>
        <v>0</v>
      </c>
      <c r="AK971" s="632">
        <f t="shared" si="17077"/>
        <v>0</v>
      </c>
      <c r="AL971" s="632">
        <f t="shared" si="17077"/>
        <v>0</v>
      </c>
      <c r="AM971" s="632">
        <f t="shared" si="17077"/>
        <v>0</v>
      </c>
      <c r="AN971" s="632">
        <f t="shared" si="17077"/>
        <v>0</v>
      </c>
      <c r="AO971" s="632">
        <f t="shared" si="17077"/>
        <v>0</v>
      </c>
      <c r="AP971" s="632">
        <f t="shared" si="17077"/>
        <v>0</v>
      </c>
      <c r="AQ971" s="632">
        <f t="shared" si="17077"/>
        <v>0</v>
      </c>
      <c r="AR971" s="632">
        <f t="shared" si="17077"/>
        <v>0</v>
      </c>
      <c r="AS971" s="632">
        <f t="shared" si="17077"/>
        <v>0</v>
      </c>
      <c r="AT971" s="632">
        <f t="shared" si="17077"/>
        <v>0</v>
      </c>
      <c r="AU971" s="613">
        <f t="shared" si="16409"/>
        <v>393222.71504568361</v>
      </c>
      <c r="AV971" s="645">
        <f t="shared" si="16407"/>
        <v>0</v>
      </c>
      <c r="AW971" s="656">
        <f t="shared" si="16408"/>
        <v>0</v>
      </c>
      <c r="AX971" s="591"/>
    </row>
    <row r="972" spans="1:50" hidden="1" outlineLevel="1">
      <c r="A972" s="590"/>
      <c r="B972" s="646" t="s">
        <v>305</v>
      </c>
      <c r="C972" s="646" t="s">
        <v>1141</v>
      </c>
      <c r="D972" s="647" t="s">
        <v>1142</v>
      </c>
      <c r="E972" s="649"/>
      <c r="F972" s="650">
        <v>108469.12341355819</v>
      </c>
      <c r="G972" s="650">
        <f t="shared" si="16449"/>
        <v>108469.12341355821</v>
      </c>
      <c r="H972" s="649">
        <f t="shared" ref="H972" si="17078">+H973*$F972</f>
        <v>0</v>
      </c>
      <c r="I972" s="649">
        <f t="shared" ref="I972" si="17079">+I973*$F972</f>
        <v>0</v>
      </c>
      <c r="J972" s="649">
        <f t="shared" ref="J972" si="17080">+J973*$F972</f>
        <v>0</v>
      </c>
      <c r="K972" s="649">
        <f t="shared" ref="K972" si="17081">+K973*$F972</f>
        <v>0</v>
      </c>
      <c r="L972" s="649">
        <f t="shared" ref="L972" si="17082">+L973*$F972</f>
        <v>0</v>
      </c>
      <c r="M972" s="649">
        <f t="shared" ref="M972" si="17083">+M973*$F972</f>
        <v>0</v>
      </c>
      <c r="N972" s="649">
        <f t="shared" ref="N972" si="17084">+N973*$F972</f>
        <v>0</v>
      </c>
      <c r="O972" s="649">
        <f t="shared" ref="O972" si="17085">+O973*$F972</f>
        <v>0</v>
      </c>
      <c r="P972" s="649">
        <f t="shared" ref="P972" si="17086">+P973*$F972</f>
        <v>47726.414301965604</v>
      </c>
      <c r="Q972" s="649">
        <f t="shared" ref="Q972" si="17087">+Q973*$F972</f>
        <v>60742.709111592594</v>
      </c>
      <c r="R972" s="649">
        <f t="shared" ref="R972" si="17088">+R973*$F972</f>
        <v>0</v>
      </c>
      <c r="S972" s="649">
        <f t="shared" ref="S972" si="17089">+S973*$F972</f>
        <v>0</v>
      </c>
      <c r="T972" s="649">
        <f t="shared" ref="T972" si="17090">+T973*$F972</f>
        <v>0</v>
      </c>
      <c r="U972" s="649">
        <f t="shared" ref="U972" si="17091">+U973*$F972</f>
        <v>0</v>
      </c>
      <c r="V972" s="649">
        <f t="shared" ref="V972" si="17092">+V973*$F972</f>
        <v>0</v>
      </c>
      <c r="W972" s="649">
        <f t="shared" ref="W972" si="17093">+W973*$F972</f>
        <v>0</v>
      </c>
      <c r="X972" s="649">
        <f t="shared" ref="X972" si="17094">+X973*$F972</f>
        <v>0</v>
      </c>
      <c r="Y972" s="649">
        <f t="shared" ref="Y972" si="17095">+Y973*$F972</f>
        <v>0</v>
      </c>
      <c r="Z972" s="649">
        <f t="shared" ref="Z972" si="17096">+Z973*$F972</f>
        <v>0</v>
      </c>
      <c r="AA972" s="649">
        <f t="shared" ref="AA972" si="17097">+AA973*$F972</f>
        <v>0</v>
      </c>
      <c r="AB972" s="649">
        <f t="shared" ref="AB972" si="17098">+AB973*$F972</f>
        <v>0</v>
      </c>
      <c r="AC972" s="649">
        <f t="shared" ref="AC972" si="17099">+AC973*$F972</f>
        <v>0</v>
      </c>
      <c r="AD972" s="649">
        <f t="shared" ref="AD972" si="17100">+AD973*$F972</f>
        <v>0</v>
      </c>
      <c r="AE972" s="649">
        <f t="shared" ref="AE972" si="17101">+AE973*$F972</f>
        <v>0</v>
      </c>
      <c r="AF972" s="649">
        <f t="shared" ref="AF972" si="17102">+AF973*$F972</f>
        <v>0</v>
      </c>
      <c r="AG972" s="649">
        <f t="shared" ref="AG972" si="17103">+AG973*$F972</f>
        <v>0</v>
      </c>
      <c r="AH972" s="649">
        <f t="shared" ref="AH972" si="17104">+AH973*$F972</f>
        <v>0</v>
      </c>
      <c r="AI972" s="649">
        <f t="shared" ref="AI972" si="17105">+AI973*$F972</f>
        <v>0</v>
      </c>
      <c r="AJ972" s="649">
        <f t="shared" ref="AJ972" si="17106">+AJ973*$F972</f>
        <v>0</v>
      </c>
      <c r="AK972" s="649">
        <f t="shared" ref="AK972" si="17107">+AK973*$F972</f>
        <v>0</v>
      </c>
      <c r="AL972" s="649">
        <f t="shared" ref="AL972" si="17108">+AL973*$F972</f>
        <v>0</v>
      </c>
      <c r="AM972" s="649">
        <f t="shared" ref="AM972" si="17109">+AM973*$F972</f>
        <v>0</v>
      </c>
      <c r="AN972" s="649">
        <f t="shared" ref="AN972" si="17110">+AN973*$F972</f>
        <v>0</v>
      </c>
      <c r="AO972" s="649">
        <f t="shared" ref="AO972" si="17111">+AO973*$F972</f>
        <v>0</v>
      </c>
      <c r="AP972" s="649">
        <f t="shared" ref="AP972" si="17112">+AP973*$F972</f>
        <v>0</v>
      </c>
      <c r="AQ972" s="649">
        <f t="shared" ref="AQ972" si="17113">+AQ973*$F972</f>
        <v>0</v>
      </c>
      <c r="AR972" s="649">
        <f t="shared" ref="AR972" si="17114">+AR973*$F972</f>
        <v>0</v>
      </c>
      <c r="AS972" s="649">
        <f t="shared" ref="AS972" si="17115">+AS973*$F972</f>
        <v>0</v>
      </c>
      <c r="AT972" s="649">
        <f t="shared" ref="AT972" si="17116">+AT973*$F972</f>
        <v>0</v>
      </c>
      <c r="AU972" s="613">
        <f t="shared" si="16409"/>
        <v>108469.12341355821</v>
      </c>
      <c r="AV972" s="645">
        <f t="shared" si="16407"/>
        <v>0</v>
      </c>
      <c r="AW972" s="656">
        <f t="shared" si="16408"/>
        <v>0</v>
      </c>
      <c r="AX972" s="591"/>
    </row>
    <row r="973" spans="1:50" s="314" customFormat="1" hidden="1" outlineLevel="1">
      <c r="A973" s="642"/>
      <c r="B973" s="636"/>
      <c r="C973" s="636"/>
      <c r="D973" s="651"/>
      <c r="E973" s="653"/>
      <c r="F973" s="640"/>
      <c r="G973" s="640">
        <f t="shared" si="16449"/>
        <v>1</v>
      </c>
      <c r="H973" s="658">
        <v>0</v>
      </c>
      <c r="I973" s="658">
        <v>0</v>
      </c>
      <c r="J973" s="658">
        <v>0</v>
      </c>
      <c r="K973" s="658">
        <v>0</v>
      </c>
      <c r="L973" s="658">
        <v>0</v>
      </c>
      <c r="M973" s="658">
        <v>0</v>
      </c>
      <c r="N973" s="658">
        <v>0</v>
      </c>
      <c r="O973" s="658">
        <v>0</v>
      </c>
      <c r="P973" s="658">
        <v>0.44</v>
      </c>
      <c r="Q973" s="658">
        <v>0.56000000000000005</v>
      </c>
      <c r="R973" s="658">
        <v>0</v>
      </c>
      <c r="S973" s="658">
        <v>0</v>
      </c>
      <c r="T973" s="658">
        <v>0</v>
      </c>
      <c r="U973" s="658">
        <v>0</v>
      </c>
      <c r="V973" s="658">
        <v>0</v>
      </c>
      <c r="W973" s="658">
        <v>0</v>
      </c>
      <c r="X973" s="658">
        <v>0</v>
      </c>
      <c r="Y973" s="658">
        <v>0</v>
      </c>
      <c r="Z973" s="658">
        <v>0</v>
      </c>
      <c r="AA973" s="658">
        <v>0</v>
      </c>
      <c r="AB973" s="658">
        <v>0</v>
      </c>
      <c r="AC973" s="658">
        <v>0</v>
      </c>
      <c r="AD973" s="658">
        <v>0</v>
      </c>
      <c r="AE973" s="658">
        <v>0</v>
      </c>
      <c r="AF973" s="658">
        <v>0</v>
      </c>
      <c r="AG973" s="658">
        <v>0</v>
      </c>
      <c r="AH973" s="658">
        <v>0</v>
      </c>
      <c r="AI973" s="658">
        <v>0</v>
      </c>
      <c r="AJ973" s="658">
        <v>0</v>
      </c>
      <c r="AK973" s="658">
        <v>0</v>
      </c>
      <c r="AL973" s="658">
        <v>0</v>
      </c>
      <c r="AM973" s="658">
        <v>0</v>
      </c>
      <c r="AN973" s="658">
        <v>0</v>
      </c>
      <c r="AO973" s="658">
        <v>0</v>
      </c>
      <c r="AP973" s="658">
        <v>0</v>
      </c>
      <c r="AQ973" s="658">
        <v>0</v>
      </c>
      <c r="AR973" s="658">
        <v>0</v>
      </c>
      <c r="AS973" s="658">
        <v>0</v>
      </c>
      <c r="AT973" s="658">
        <v>0</v>
      </c>
      <c r="AU973" s="613">
        <f t="shared" si="16409"/>
        <v>1</v>
      </c>
      <c r="AV973" s="645">
        <f t="shared" si="16407"/>
        <v>1</v>
      </c>
      <c r="AW973" s="656" t="e">
        <f t="shared" si="16408"/>
        <v>#DIV/0!</v>
      </c>
      <c r="AX973" s="661"/>
    </row>
    <row r="974" spans="1:50" hidden="1" outlineLevel="1">
      <c r="A974" s="590"/>
      <c r="B974" s="646" t="s">
        <v>305</v>
      </c>
      <c r="C974" s="646" t="s">
        <v>1143</v>
      </c>
      <c r="D974" s="647" t="s">
        <v>1144</v>
      </c>
      <c r="E974" s="649"/>
      <c r="F974" s="650">
        <v>0</v>
      </c>
      <c r="G974" s="650">
        <f t="shared" si="16449"/>
        <v>0</v>
      </c>
      <c r="H974" s="649">
        <f t="shared" ref="H974" si="17117">+H975*$F974</f>
        <v>0</v>
      </c>
      <c r="I974" s="649">
        <f t="shared" ref="I974" si="17118">+I975*$F974</f>
        <v>0</v>
      </c>
      <c r="J974" s="649">
        <f t="shared" ref="J974" si="17119">+J975*$F974</f>
        <v>0</v>
      </c>
      <c r="K974" s="649">
        <f t="shared" ref="K974" si="17120">+K975*$F974</f>
        <v>0</v>
      </c>
      <c r="L974" s="649">
        <f t="shared" ref="L974" si="17121">+L975*$F974</f>
        <v>0</v>
      </c>
      <c r="M974" s="649">
        <f t="shared" ref="M974" si="17122">+M975*$F974</f>
        <v>0</v>
      </c>
      <c r="N974" s="649">
        <f t="shared" ref="N974" si="17123">+N975*$F974</f>
        <v>0</v>
      </c>
      <c r="O974" s="649">
        <f t="shared" ref="O974" si="17124">+O975*$F974</f>
        <v>0</v>
      </c>
      <c r="P974" s="649">
        <f t="shared" ref="P974" si="17125">+P975*$F974</f>
        <v>0</v>
      </c>
      <c r="Q974" s="649">
        <f t="shared" ref="Q974" si="17126">+Q975*$F974</f>
        <v>0</v>
      </c>
      <c r="R974" s="649">
        <f t="shared" ref="R974" si="17127">+R975*$F974</f>
        <v>0</v>
      </c>
      <c r="S974" s="649">
        <f t="shared" ref="S974" si="17128">+S975*$F974</f>
        <v>0</v>
      </c>
      <c r="T974" s="649">
        <f t="shared" ref="T974" si="17129">+T975*$F974</f>
        <v>0</v>
      </c>
      <c r="U974" s="649">
        <f t="shared" ref="U974" si="17130">+U975*$F974</f>
        <v>0</v>
      </c>
      <c r="V974" s="649">
        <f t="shared" ref="V974" si="17131">+V975*$F974</f>
        <v>0</v>
      </c>
      <c r="W974" s="649">
        <f t="shared" ref="W974" si="17132">+W975*$F974</f>
        <v>0</v>
      </c>
      <c r="X974" s="649">
        <f t="shared" ref="X974" si="17133">+X975*$F974</f>
        <v>0</v>
      </c>
      <c r="Y974" s="649">
        <f t="shared" ref="Y974" si="17134">+Y975*$F974</f>
        <v>0</v>
      </c>
      <c r="Z974" s="649">
        <f t="shared" ref="Z974" si="17135">+Z975*$F974</f>
        <v>0</v>
      </c>
      <c r="AA974" s="649">
        <f t="shared" ref="AA974" si="17136">+AA975*$F974</f>
        <v>0</v>
      </c>
      <c r="AB974" s="649">
        <f t="shared" ref="AB974" si="17137">+AB975*$F974</f>
        <v>0</v>
      </c>
      <c r="AC974" s="649">
        <f t="shared" ref="AC974" si="17138">+AC975*$F974</f>
        <v>0</v>
      </c>
      <c r="AD974" s="649">
        <f t="shared" ref="AD974" si="17139">+AD975*$F974</f>
        <v>0</v>
      </c>
      <c r="AE974" s="649">
        <f t="shared" ref="AE974" si="17140">+AE975*$F974</f>
        <v>0</v>
      </c>
      <c r="AF974" s="649">
        <f t="shared" ref="AF974" si="17141">+AF975*$F974</f>
        <v>0</v>
      </c>
      <c r="AG974" s="649">
        <f t="shared" ref="AG974" si="17142">+AG975*$F974</f>
        <v>0</v>
      </c>
      <c r="AH974" s="649">
        <f t="shared" ref="AH974" si="17143">+AH975*$F974</f>
        <v>0</v>
      </c>
      <c r="AI974" s="649">
        <f t="shared" ref="AI974" si="17144">+AI975*$F974</f>
        <v>0</v>
      </c>
      <c r="AJ974" s="649">
        <f t="shared" ref="AJ974" si="17145">+AJ975*$F974</f>
        <v>0</v>
      </c>
      <c r="AK974" s="649">
        <f t="shared" ref="AK974" si="17146">+AK975*$F974</f>
        <v>0</v>
      </c>
      <c r="AL974" s="649">
        <f t="shared" ref="AL974" si="17147">+AL975*$F974</f>
        <v>0</v>
      </c>
      <c r="AM974" s="649">
        <f t="shared" ref="AM974" si="17148">+AM975*$F974</f>
        <v>0</v>
      </c>
      <c r="AN974" s="649">
        <f t="shared" ref="AN974" si="17149">+AN975*$F974</f>
        <v>0</v>
      </c>
      <c r="AO974" s="649">
        <f t="shared" ref="AO974" si="17150">+AO975*$F974</f>
        <v>0</v>
      </c>
      <c r="AP974" s="649">
        <f t="shared" ref="AP974" si="17151">+AP975*$F974</f>
        <v>0</v>
      </c>
      <c r="AQ974" s="649">
        <f t="shared" ref="AQ974" si="17152">+AQ975*$F974</f>
        <v>0</v>
      </c>
      <c r="AR974" s="649">
        <f t="shared" ref="AR974" si="17153">+AR975*$F974</f>
        <v>0</v>
      </c>
      <c r="AS974" s="649">
        <f t="shared" ref="AS974" si="17154">+AS975*$F974</f>
        <v>0</v>
      </c>
      <c r="AT974" s="649">
        <f t="shared" ref="AT974" si="17155">+AT975*$F974</f>
        <v>0</v>
      </c>
      <c r="AU974" s="613">
        <f t="shared" si="16409"/>
        <v>0</v>
      </c>
      <c r="AV974" s="645">
        <f t="shared" si="16407"/>
        <v>0</v>
      </c>
      <c r="AW974" s="656" t="e">
        <f t="shared" si="16408"/>
        <v>#DIV/0!</v>
      </c>
      <c r="AX974" s="591"/>
    </row>
    <row r="975" spans="1:50" s="314" customFormat="1" hidden="1" outlineLevel="1">
      <c r="A975" s="642"/>
      <c r="B975" s="636"/>
      <c r="C975" s="636"/>
      <c r="D975" s="651"/>
      <c r="E975" s="653"/>
      <c r="F975" s="640"/>
      <c r="G975" s="640">
        <f t="shared" si="16449"/>
        <v>1</v>
      </c>
      <c r="H975" s="658">
        <v>0</v>
      </c>
      <c r="I975" s="658">
        <v>0</v>
      </c>
      <c r="J975" s="658">
        <v>0</v>
      </c>
      <c r="K975" s="658">
        <v>0</v>
      </c>
      <c r="L975" s="658">
        <v>0</v>
      </c>
      <c r="M975" s="658">
        <v>0</v>
      </c>
      <c r="N975" s="658">
        <v>0</v>
      </c>
      <c r="O975" s="658">
        <v>0</v>
      </c>
      <c r="P975" s="658">
        <v>0</v>
      </c>
      <c r="Q975" s="658">
        <v>0.57999999999999996</v>
      </c>
      <c r="R975" s="658">
        <v>0.42000000000000004</v>
      </c>
      <c r="S975" s="658">
        <v>0</v>
      </c>
      <c r="T975" s="658">
        <v>0</v>
      </c>
      <c r="U975" s="658">
        <v>0</v>
      </c>
      <c r="V975" s="658">
        <v>0</v>
      </c>
      <c r="W975" s="658">
        <v>0</v>
      </c>
      <c r="X975" s="658">
        <v>0</v>
      </c>
      <c r="Y975" s="658">
        <v>0</v>
      </c>
      <c r="Z975" s="658">
        <v>0</v>
      </c>
      <c r="AA975" s="658">
        <v>0</v>
      </c>
      <c r="AB975" s="658">
        <v>0</v>
      </c>
      <c r="AC975" s="658">
        <v>0</v>
      </c>
      <c r="AD975" s="658">
        <v>0</v>
      </c>
      <c r="AE975" s="658">
        <v>0</v>
      </c>
      <c r="AF975" s="658">
        <v>0</v>
      </c>
      <c r="AG975" s="658">
        <v>0</v>
      </c>
      <c r="AH975" s="658">
        <v>0</v>
      </c>
      <c r="AI975" s="658">
        <v>0</v>
      </c>
      <c r="AJ975" s="658">
        <v>0</v>
      </c>
      <c r="AK975" s="658">
        <v>0</v>
      </c>
      <c r="AL975" s="658">
        <v>0</v>
      </c>
      <c r="AM975" s="658">
        <v>0</v>
      </c>
      <c r="AN975" s="658">
        <v>0</v>
      </c>
      <c r="AO975" s="658">
        <v>0</v>
      </c>
      <c r="AP975" s="658">
        <v>0</v>
      </c>
      <c r="AQ975" s="658">
        <v>0</v>
      </c>
      <c r="AR975" s="658">
        <v>0</v>
      </c>
      <c r="AS975" s="658">
        <v>0</v>
      </c>
      <c r="AT975" s="658">
        <v>0</v>
      </c>
      <c r="AU975" s="613">
        <f t="shared" si="16409"/>
        <v>1</v>
      </c>
      <c r="AV975" s="645">
        <f t="shared" si="16407"/>
        <v>1</v>
      </c>
      <c r="AW975" s="656" t="e">
        <f t="shared" si="16408"/>
        <v>#DIV/0!</v>
      </c>
      <c r="AX975" s="661"/>
    </row>
    <row r="976" spans="1:50" hidden="1" outlineLevel="1">
      <c r="A976" s="590"/>
      <c r="B976" s="646" t="s">
        <v>305</v>
      </c>
      <c r="C976" s="646" t="s">
        <v>1145</v>
      </c>
      <c r="D976" s="647" t="s">
        <v>1146</v>
      </c>
      <c r="E976" s="649"/>
      <c r="F976" s="650">
        <v>76737.282090595603</v>
      </c>
      <c r="G976" s="650">
        <f t="shared" si="16449"/>
        <v>76737.282090595603</v>
      </c>
      <c r="H976" s="649">
        <f t="shared" ref="H976" si="17156">+H977*$F976</f>
        <v>0</v>
      </c>
      <c r="I976" s="649">
        <f t="shared" ref="I976" si="17157">+I977*$F976</f>
        <v>0</v>
      </c>
      <c r="J976" s="649">
        <f t="shared" ref="J976" si="17158">+J977*$F976</f>
        <v>0</v>
      </c>
      <c r="K976" s="649">
        <f t="shared" ref="K976" si="17159">+K977*$F976</f>
        <v>0</v>
      </c>
      <c r="L976" s="649">
        <f t="shared" ref="L976" si="17160">+L977*$F976</f>
        <v>0</v>
      </c>
      <c r="M976" s="649">
        <f t="shared" ref="M976" si="17161">+M977*$F976</f>
        <v>0</v>
      </c>
      <c r="N976" s="649">
        <f t="shared" ref="N976" si="17162">+N977*$F976</f>
        <v>0</v>
      </c>
      <c r="O976" s="649">
        <f t="shared" ref="O976" si="17163">+O977*$F976</f>
        <v>0</v>
      </c>
      <c r="P976" s="649">
        <f t="shared" ref="P976" si="17164">+P977*$F976</f>
        <v>0</v>
      </c>
      <c r="Q976" s="649">
        <f t="shared" ref="Q976" si="17165">+Q977*$F976</f>
        <v>9975.8466717774281</v>
      </c>
      <c r="R976" s="649">
        <f t="shared" ref="R976" si="17166">+R977*$F976</f>
        <v>53716.097463416918</v>
      </c>
      <c r="S976" s="649">
        <f t="shared" ref="S976" si="17167">+S977*$F976</f>
        <v>13045.337955401255</v>
      </c>
      <c r="T976" s="649">
        <f t="shared" ref="T976" si="17168">+T977*$F976</f>
        <v>0</v>
      </c>
      <c r="U976" s="649">
        <f t="shared" ref="U976" si="17169">+U977*$F976</f>
        <v>0</v>
      </c>
      <c r="V976" s="649">
        <f t="shared" ref="V976" si="17170">+V977*$F976</f>
        <v>0</v>
      </c>
      <c r="W976" s="649">
        <f t="shared" ref="W976" si="17171">+W977*$F976</f>
        <v>0</v>
      </c>
      <c r="X976" s="649">
        <f t="shared" ref="X976" si="17172">+X977*$F976</f>
        <v>0</v>
      </c>
      <c r="Y976" s="649">
        <f t="shared" ref="Y976" si="17173">+Y977*$F976</f>
        <v>0</v>
      </c>
      <c r="Z976" s="649">
        <f t="shared" ref="Z976" si="17174">+Z977*$F976</f>
        <v>0</v>
      </c>
      <c r="AA976" s="649">
        <f t="shared" ref="AA976" si="17175">+AA977*$F976</f>
        <v>0</v>
      </c>
      <c r="AB976" s="649">
        <f t="shared" ref="AB976" si="17176">+AB977*$F976</f>
        <v>0</v>
      </c>
      <c r="AC976" s="649">
        <f t="shared" ref="AC976" si="17177">+AC977*$F976</f>
        <v>0</v>
      </c>
      <c r="AD976" s="649">
        <f t="shared" ref="AD976" si="17178">+AD977*$F976</f>
        <v>0</v>
      </c>
      <c r="AE976" s="649">
        <f t="shared" ref="AE976" si="17179">+AE977*$F976</f>
        <v>0</v>
      </c>
      <c r="AF976" s="649">
        <f t="shared" ref="AF976" si="17180">+AF977*$F976</f>
        <v>0</v>
      </c>
      <c r="AG976" s="649">
        <f t="shared" ref="AG976" si="17181">+AG977*$F976</f>
        <v>0</v>
      </c>
      <c r="AH976" s="649">
        <f t="shared" ref="AH976" si="17182">+AH977*$F976</f>
        <v>0</v>
      </c>
      <c r="AI976" s="649">
        <f t="shared" ref="AI976" si="17183">+AI977*$F976</f>
        <v>0</v>
      </c>
      <c r="AJ976" s="649">
        <f t="shared" ref="AJ976" si="17184">+AJ977*$F976</f>
        <v>0</v>
      </c>
      <c r="AK976" s="649">
        <f t="shared" ref="AK976" si="17185">+AK977*$F976</f>
        <v>0</v>
      </c>
      <c r="AL976" s="649">
        <f t="shared" ref="AL976" si="17186">+AL977*$F976</f>
        <v>0</v>
      </c>
      <c r="AM976" s="649">
        <f t="shared" ref="AM976" si="17187">+AM977*$F976</f>
        <v>0</v>
      </c>
      <c r="AN976" s="649">
        <f t="shared" ref="AN976" si="17188">+AN977*$F976</f>
        <v>0</v>
      </c>
      <c r="AO976" s="649">
        <f t="shared" ref="AO976" si="17189">+AO977*$F976</f>
        <v>0</v>
      </c>
      <c r="AP976" s="649">
        <f t="shared" ref="AP976" si="17190">+AP977*$F976</f>
        <v>0</v>
      </c>
      <c r="AQ976" s="649">
        <f t="shared" ref="AQ976" si="17191">+AQ977*$F976</f>
        <v>0</v>
      </c>
      <c r="AR976" s="649">
        <f t="shared" ref="AR976" si="17192">+AR977*$F976</f>
        <v>0</v>
      </c>
      <c r="AS976" s="649">
        <f t="shared" ref="AS976" si="17193">+AS977*$F976</f>
        <v>0</v>
      </c>
      <c r="AT976" s="649">
        <f t="shared" ref="AT976" si="17194">+AT977*$F976</f>
        <v>0</v>
      </c>
      <c r="AU976" s="613">
        <f t="shared" si="16409"/>
        <v>76737.282090595603</v>
      </c>
      <c r="AV976" s="645">
        <f t="shared" si="16407"/>
        <v>0</v>
      </c>
      <c r="AW976" s="656">
        <f t="shared" si="16408"/>
        <v>0</v>
      </c>
      <c r="AX976" s="591"/>
    </row>
    <row r="977" spans="1:50" s="314" customFormat="1" hidden="1" outlineLevel="1">
      <c r="A977" s="642"/>
      <c r="B977" s="636"/>
      <c r="C977" s="636"/>
      <c r="D977" s="651"/>
      <c r="E977" s="653"/>
      <c r="F977" s="640"/>
      <c r="G977" s="640">
        <f t="shared" si="16449"/>
        <v>1</v>
      </c>
      <c r="H977" s="658">
        <v>0</v>
      </c>
      <c r="I977" s="658">
        <v>0</v>
      </c>
      <c r="J977" s="658">
        <v>0</v>
      </c>
      <c r="K977" s="658">
        <v>0</v>
      </c>
      <c r="L977" s="658">
        <v>0</v>
      </c>
      <c r="M977" s="658">
        <v>0</v>
      </c>
      <c r="N977" s="658">
        <v>0</v>
      </c>
      <c r="O977" s="658">
        <v>0</v>
      </c>
      <c r="P977" s="658">
        <v>0</v>
      </c>
      <c r="Q977" s="658">
        <v>0.13</v>
      </c>
      <c r="R977" s="658">
        <v>0.7</v>
      </c>
      <c r="S977" s="658">
        <v>0.17000000000000004</v>
      </c>
      <c r="T977" s="658">
        <v>0</v>
      </c>
      <c r="U977" s="658">
        <v>0</v>
      </c>
      <c r="V977" s="658">
        <v>0</v>
      </c>
      <c r="W977" s="658">
        <v>0</v>
      </c>
      <c r="X977" s="658">
        <v>0</v>
      </c>
      <c r="Y977" s="658">
        <v>0</v>
      </c>
      <c r="Z977" s="658">
        <v>0</v>
      </c>
      <c r="AA977" s="658">
        <v>0</v>
      </c>
      <c r="AB977" s="658">
        <v>0</v>
      </c>
      <c r="AC977" s="658">
        <v>0</v>
      </c>
      <c r="AD977" s="658">
        <v>0</v>
      </c>
      <c r="AE977" s="658">
        <v>0</v>
      </c>
      <c r="AF977" s="658">
        <v>0</v>
      </c>
      <c r="AG977" s="658">
        <v>0</v>
      </c>
      <c r="AH977" s="658">
        <v>0</v>
      </c>
      <c r="AI977" s="658">
        <v>0</v>
      </c>
      <c r="AJ977" s="658">
        <v>0</v>
      </c>
      <c r="AK977" s="658">
        <v>0</v>
      </c>
      <c r="AL977" s="658">
        <v>0</v>
      </c>
      <c r="AM977" s="658">
        <v>0</v>
      </c>
      <c r="AN977" s="658">
        <v>0</v>
      </c>
      <c r="AO977" s="658">
        <v>0</v>
      </c>
      <c r="AP977" s="658">
        <v>0</v>
      </c>
      <c r="AQ977" s="658">
        <v>0</v>
      </c>
      <c r="AR977" s="658">
        <v>0</v>
      </c>
      <c r="AS977" s="658">
        <v>0</v>
      </c>
      <c r="AT977" s="658">
        <v>0</v>
      </c>
      <c r="AU977" s="613">
        <f t="shared" si="16409"/>
        <v>1</v>
      </c>
      <c r="AV977" s="645">
        <f t="shared" si="16407"/>
        <v>1</v>
      </c>
      <c r="AW977" s="656" t="e">
        <f t="shared" si="16408"/>
        <v>#DIV/0!</v>
      </c>
      <c r="AX977" s="661"/>
    </row>
    <row r="978" spans="1:50" hidden="1" outlineLevel="1">
      <c r="A978" s="590"/>
      <c r="B978" s="646" t="s">
        <v>305</v>
      </c>
      <c r="C978" s="646" t="s">
        <v>1147</v>
      </c>
      <c r="D978" s="647" t="s">
        <v>1148</v>
      </c>
      <c r="E978" s="649"/>
      <c r="F978" s="650">
        <v>64084.474446475469</v>
      </c>
      <c r="G978" s="650">
        <f t="shared" si="16449"/>
        <v>64084.474446475469</v>
      </c>
      <c r="H978" s="649">
        <f t="shared" ref="H978" si="17195">+H979*$F978</f>
        <v>0</v>
      </c>
      <c r="I978" s="649">
        <f t="shared" ref="I978" si="17196">+I979*$F978</f>
        <v>0</v>
      </c>
      <c r="J978" s="649">
        <f t="shared" ref="J978" si="17197">+J979*$F978</f>
        <v>0</v>
      </c>
      <c r="K978" s="649">
        <f t="shared" ref="K978" si="17198">+K979*$F978</f>
        <v>0</v>
      </c>
      <c r="L978" s="649">
        <f t="shared" ref="L978" si="17199">+L979*$F978</f>
        <v>0</v>
      </c>
      <c r="M978" s="649">
        <f t="shared" ref="M978" si="17200">+M979*$F978</f>
        <v>0</v>
      </c>
      <c r="N978" s="649">
        <f t="shared" ref="N978" si="17201">+N979*$F978</f>
        <v>0</v>
      </c>
      <c r="O978" s="649">
        <f t="shared" ref="O978" si="17202">+O979*$F978</f>
        <v>0</v>
      </c>
      <c r="P978" s="649">
        <f t="shared" ref="P978" si="17203">+P979*$F978</f>
        <v>0</v>
      </c>
      <c r="Q978" s="649">
        <f t="shared" ref="Q978" si="17204">+Q979*$F978</f>
        <v>0</v>
      </c>
      <c r="R978" s="649">
        <f t="shared" ref="R978" si="17205">+R979*$F978</f>
        <v>41654.908390209057</v>
      </c>
      <c r="S978" s="649">
        <f t="shared" ref="S978" si="17206">+S979*$F978</f>
        <v>22429.566056266412</v>
      </c>
      <c r="T978" s="649">
        <f t="shared" ref="T978" si="17207">+T979*$F978</f>
        <v>0</v>
      </c>
      <c r="U978" s="649">
        <f t="shared" ref="U978" si="17208">+U979*$F978</f>
        <v>0</v>
      </c>
      <c r="V978" s="649">
        <f t="shared" ref="V978" si="17209">+V979*$F978</f>
        <v>0</v>
      </c>
      <c r="W978" s="649">
        <f t="shared" ref="W978" si="17210">+W979*$F978</f>
        <v>0</v>
      </c>
      <c r="X978" s="649">
        <f t="shared" ref="X978" si="17211">+X979*$F978</f>
        <v>0</v>
      </c>
      <c r="Y978" s="649">
        <f t="shared" ref="Y978" si="17212">+Y979*$F978</f>
        <v>0</v>
      </c>
      <c r="Z978" s="649">
        <f t="shared" ref="Z978" si="17213">+Z979*$F978</f>
        <v>0</v>
      </c>
      <c r="AA978" s="649">
        <f t="shared" ref="AA978" si="17214">+AA979*$F978</f>
        <v>0</v>
      </c>
      <c r="AB978" s="649">
        <f t="shared" ref="AB978" si="17215">+AB979*$F978</f>
        <v>0</v>
      </c>
      <c r="AC978" s="649">
        <f t="shared" ref="AC978" si="17216">+AC979*$F978</f>
        <v>0</v>
      </c>
      <c r="AD978" s="649">
        <f t="shared" ref="AD978" si="17217">+AD979*$F978</f>
        <v>0</v>
      </c>
      <c r="AE978" s="649">
        <f t="shared" ref="AE978" si="17218">+AE979*$F978</f>
        <v>0</v>
      </c>
      <c r="AF978" s="649">
        <f t="shared" ref="AF978" si="17219">+AF979*$F978</f>
        <v>0</v>
      </c>
      <c r="AG978" s="649">
        <f t="shared" ref="AG978" si="17220">+AG979*$F978</f>
        <v>0</v>
      </c>
      <c r="AH978" s="649">
        <f t="shared" ref="AH978" si="17221">+AH979*$F978</f>
        <v>0</v>
      </c>
      <c r="AI978" s="649">
        <f t="shared" ref="AI978" si="17222">+AI979*$F978</f>
        <v>0</v>
      </c>
      <c r="AJ978" s="649">
        <f t="shared" ref="AJ978" si="17223">+AJ979*$F978</f>
        <v>0</v>
      </c>
      <c r="AK978" s="649">
        <f t="shared" ref="AK978" si="17224">+AK979*$F978</f>
        <v>0</v>
      </c>
      <c r="AL978" s="649">
        <f t="shared" ref="AL978" si="17225">+AL979*$F978</f>
        <v>0</v>
      </c>
      <c r="AM978" s="649">
        <f t="shared" ref="AM978" si="17226">+AM979*$F978</f>
        <v>0</v>
      </c>
      <c r="AN978" s="649">
        <f t="shared" ref="AN978" si="17227">+AN979*$F978</f>
        <v>0</v>
      </c>
      <c r="AO978" s="649">
        <f t="shared" ref="AO978" si="17228">+AO979*$F978</f>
        <v>0</v>
      </c>
      <c r="AP978" s="649">
        <f t="shared" ref="AP978" si="17229">+AP979*$F978</f>
        <v>0</v>
      </c>
      <c r="AQ978" s="649">
        <f t="shared" ref="AQ978" si="17230">+AQ979*$F978</f>
        <v>0</v>
      </c>
      <c r="AR978" s="649">
        <f t="shared" ref="AR978" si="17231">+AR979*$F978</f>
        <v>0</v>
      </c>
      <c r="AS978" s="649">
        <f t="shared" ref="AS978" si="17232">+AS979*$F978</f>
        <v>0</v>
      </c>
      <c r="AT978" s="649">
        <f t="shared" ref="AT978" si="17233">+AT979*$F978</f>
        <v>0</v>
      </c>
      <c r="AU978" s="613">
        <f t="shared" si="16409"/>
        <v>64084.474446475469</v>
      </c>
      <c r="AV978" s="645">
        <f t="shared" si="16407"/>
        <v>0</v>
      </c>
      <c r="AW978" s="656">
        <f t="shared" si="16408"/>
        <v>0</v>
      </c>
      <c r="AX978" s="591"/>
    </row>
    <row r="979" spans="1:50" s="314" customFormat="1" hidden="1" outlineLevel="1">
      <c r="A979" s="642"/>
      <c r="B979" s="636"/>
      <c r="C979" s="636"/>
      <c r="D979" s="651"/>
      <c r="E979" s="653"/>
      <c r="F979" s="640"/>
      <c r="G979" s="640">
        <f t="shared" si="16449"/>
        <v>1</v>
      </c>
      <c r="H979" s="658">
        <v>0</v>
      </c>
      <c r="I979" s="658">
        <v>0</v>
      </c>
      <c r="J979" s="658">
        <v>0</v>
      </c>
      <c r="K979" s="658">
        <v>0</v>
      </c>
      <c r="L979" s="658">
        <v>0</v>
      </c>
      <c r="M979" s="658">
        <v>0</v>
      </c>
      <c r="N979" s="658">
        <v>0</v>
      </c>
      <c r="O979" s="658">
        <v>0</v>
      </c>
      <c r="P979" s="658">
        <v>0</v>
      </c>
      <c r="Q979" s="658">
        <v>0</v>
      </c>
      <c r="R979" s="658">
        <v>0.65</v>
      </c>
      <c r="S979" s="658">
        <v>0.35</v>
      </c>
      <c r="T979" s="658">
        <v>0</v>
      </c>
      <c r="U979" s="658">
        <v>0</v>
      </c>
      <c r="V979" s="658">
        <v>0</v>
      </c>
      <c r="W979" s="658">
        <v>0</v>
      </c>
      <c r="X979" s="658">
        <v>0</v>
      </c>
      <c r="Y979" s="658">
        <v>0</v>
      </c>
      <c r="Z979" s="658">
        <v>0</v>
      </c>
      <c r="AA979" s="658">
        <v>0</v>
      </c>
      <c r="AB979" s="658">
        <v>0</v>
      </c>
      <c r="AC979" s="658">
        <v>0</v>
      </c>
      <c r="AD979" s="658">
        <v>0</v>
      </c>
      <c r="AE979" s="658">
        <v>0</v>
      </c>
      <c r="AF979" s="658">
        <v>0</v>
      </c>
      <c r="AG979" s="658">
        <v>0</v>
      </c>
      <c r="AH979" s="658">
        <v>0</v>
      </c>
      <c r="AI979" s="658">
        <v>0</v>
      </c>
      <c r="AJ979" s="658">
        <v>0</v>
      </c>
      <c r="AK979" s="658">
        <v>0</v>
      </c>
      <c r="AL979" s="658">
        <v>0</v>
      </c>
      <c r="AM979" s="658">
        <v>0</v>
      </c>
      <c r="AN979" s="658">
        <v>0</v>
      </c>
      <c r="AO979" s="658">
        <v>0</v>
      </c>
      <c r="AP979" s="658">
        <v>0</v>
      </c>
      <c r="AQ979" s="658">
        <v>0</v>
      </c>
      <c r="AR979" s="658">
        <v>0</v>
      </c>
      <c r="AS979" s="658">
        <v>0</v>
      </c>
      <c r="AT979" s="658">
        <v>0</v>
      </c>
      <c r="AU979" s="613">
        <f t="shared" si="16409"/>
        <v>1</v>
      </c>
      <c r="AV979" s="645">
        <f t="shared" si="16407"/>
        <v>1</v>
      </c>
      <c r="AW979" s="656" t="e">
        <f t="shared" si="16408"/>
        <v>#DIV/0!</v>
      </c>
      <c r="AX979" s="661"/>
    </row>
    <row r="980" spans="1:50" hidden="1" outlineLevel="1">
      <c r="A980" s="590"/>
      <c r="B980" s="646" t="s">
        <v>305</v>
      </c>
      <c r="C980" s="646" t="s">
        <v>1149</v>
      </c>
      <c r="D980" s="647" t="s">
        <v>1150</v>
      </c>
      <c r="E980" s="649"/>
      <c r="F980" s="650">
        <v>85626.265259390508</v>
      </c>
      <c r="G980" s="650">
        <f t="shared" si="16449"/>
        <v>85626.265259390508</v>
      </c>
      <c r="H980" s="649">
        <f t="shared" ref="H980" si="17234">+H981*$F980</f>
        <v>0</v>
      </c>
      <c r="I980" s="649">
        <f t="shared" ref="I980" si="17235">+I981*$F980</f>
        <v>0</v>
      </c>
      <c r="J980" s="649">
        <f t="shared" ref="J980" si="17236">+J981*$F980</f>
        <v>0</v>
      </c>
      <c r="K980" s="649">
        <f t="shared" ref="K980" si="17237">+K981*$F980</f>
        <v>0</v>
      </c>
      <c r="L980" s="649">
        <f t="shared" ref="L980" si="17238">+L981*$F980</f>
        <v>0</v>
      </c>
      <c r="M980" s="649">
        <f t="shared" ref="M980" si="17239">+M981*$F980</f>
        <v>0</v>
      </c>
      <c r="N980" s="649">
        <f t="shared" ref="N980" si="17240">+N981*$F980</f>
        <v>0</v>
      </c>
      <c r="O980" s="649">
        <f t="shared" ref="O980" si="17241">+O981*$F980</f>
        <v>0</v>
      </c>
      <c r="P980" s="649">
        <f t="shared" ref="P980" si="17242">+P981*$F980</f>
        <v>0</v>
      </c>
      <c r="Q980" s="649">
        <f t="shared" ref="Q980" si="17243">+Q981*$F980</f>
        <v>0</v>
      </c>
      <c r="R980" s="649">
        <f t="shared" ref="R980" si="17244">+R981*$F980</f>
        <v>26544.142230411057</v>
      </c>
      <c r="S980" s="649">
        <f t="shared" ref="S980" si="17245">+S981*$F980</f>
        <v>59082.123028979448</v>
      </c>
      <c r="T980" s="649">
        <f t="shared" ref="T980" si="17246">+T981*$F980</f>
        <v>0</v>
      </c>
      <c r="U980" s="649">
        <f t="shared" ref="U980" si="17247">+U981*$F980</f>
        <v>0</v>
      </c>
      <c r="V980" s="649">
        <f t="shared" ref="V980" si="17248">+V981*$F980</f>
        <v>0</v>
      </c>
      <c r="W980" s="649">
        <f t="shared" ref="W980" si="17249">+W981*$F980</f>
        <v>0</v>
      </c>
      <c r="X980" s="649">
        <f t="shared" ref="X980" si="17250">+X981*$F980</f>
        <v>0</v>
      </c>
      <c r="Y980" s="649">
        <f t="shared" ref="Y980" si="17251">+Y981*$F980</f>
        <v>0</v>
      </c>
      <c r="Z980" s="649">
        <f t="shared" ref="Z980" si="17252">+Z981*$F980</f>
        <v>0</v>
      </c>
      <c r="AA980" s="649">
        <f t="shared" ref="AA980" si="17253">+AA981*$F980</f>
        <v>0</v>
      </c>
      <c r="AB980" s="649">
        <f t="shared" ref="AB980" si="17254">+AB981*$F980</f>
        <v>0</v>
      </c>
      <c r="AC980" s="649">
        <f t="shared" ref="AC980" si="17255">+AC981*$F980</f>
        <v>0</v>
      </c>
      <c r="AD980" s="649">
        <f t="shared" ref="AD980" si="17256">+AD981*$F980</f>
        <v>0</v>
      </c>
      <c r="AE980" s="649">
        <f t="shared" ref="AE980" si="17257">+AE981*$F980</f>
        <v>0</v>
      </c>
      <c r="AF980" s="649">
        <f t="shared" ref="AF980" si="17258">+AF981*$F980</f>
        <v>0</v>
      </c>
      <c r="AG980" s="649">
        <f t="shared" ref="AG980" si="17259">+AG981*$F980</f>
        <v>0</v>
      </c>
      <c r="AH980" s="649">
        <f t="shared" ref="AH980" si="17260">+AH981*$F980</f>
        <v>0</v>
      </c>
      <c r="AI980" s="649">
        <f t="shared" ref="AI980" si="17261">+AI981*$F980</f>
        <v>0</v>
      </c>
      <c r="AJ980" s="649">
        <f t="shared" ref="AJ980" si="17262">+AJ981*$F980</f>
        <v>0</v>
      </c>
      <c r="AK980" s="649">
        <f t="shared" ref="AK980" si="17263">+AK981*$F980</f>
        <v>0</v>
      </c>
      <c r="AL980" s="649">
        <f t="shared" ref="AL980" si="17264">+AL981*$F980</f>
        <v>0</v>
      </c>
      <c r="AM980" s="649">
        <f t="shared" ref="AM980" si="17265">+AM981*$F980</f>
        <v>0</v>
      </c>
      <c r="AN980" s="649">
        <f t="shared" ref="AN980" si="17266">+AN981*$F980</f>
        <v>0</v>
      </c>
      <c r="AO980" s="649">
        <f t="shared" ref="AO980" si="17267">+AO981*$F980</f>
        <v>0</v>
      </c>
      <c r="AP980" s="649">
        <f t="shared" ref="AP980" si="17268">+AP981*$F980</f>
        <v>0</v>
      </c>
      <c r="AQ980" s="649">
        <f t="shared" ref="AQ980" si="17269">+AQ981*$F980</f>
        <v>0</v>
      </c>
      <c r="AR980" s="649">
        <f t="shared" ref="AR980" si="17270">+AR981*$F980</f>
        <v>0</v>
      </c>
      <c r="AS980" s="649">
        <f t="shared" ref="AS980" si="17271">+AS981*$F980</f>
        <v>0</v>
      </c>
      <c r="AT980" s="649">
        <f t="shared" ref="AT980" si="17272">+AT981*$F980</f>
        <v>0</v>
      </c>
      <c r="AU980" s="613">
        <f t="shared" si="16409"/>
        <v>85626.265259390508</v>
      </c>
      <c r="AV980" s="645">
        <f t="shared" si="16407"/>
        <v>0</v>
      </c>
      <c r="AW980" s="656">
        <f t="shared" si="16408"/>
        <v>0</v>
      </c>
      <c r="AX980" s="591"/>
    </row>
    <row r="981" spans="1:50" s="314" customFormat="1" hidden="1" outlineLevel="1">
      <c r="A981" s="642"/>
      <c r="B981" s="636"/>
      <c r="C981" s="636"/>
      <c r="D981" s="651"/>
      <c r="E981" s="653"/>
      <c r="F981" s="640"/>
      <c r="G981" s="640">
        <f t="shared" si="16449"/>
        <v>1</v>
      </c>
      <c r="H981" s="658">
        <v>0</v>
      </c>
      <c r="I981" s="658">
        <v>0</v>
      </c>
      <c r="J981" s="658">
        <v>0</v>
      </c>
      <c r="K981" s="658">
        <v>0</v>
      </c>
      <c r="L981" s="658">
        <v>0</v>
      </c>
      <c r="M981" s="658">
        <v>0</v>
      </c>
      <c r="N981" s="658">
        <v>0</v>
      </c>
      <c r="O981" s="658">
        <v>0</v>
      </c>
      <c r="P981" s="658">
        <v>0</v>
      </c>
      <c r="Q981" s="658">
        <v>0</v>
      </c>
      <c r="R981" s="658">
        <v>0.31</v>
      </c>
      <c r="S981" s="658">
        <v>0.69</v>
      </c>
      <c r="T981" s="658">
        <v>0</v>
      </c>
      <c r="U981" s="658">
        <v>0</v>
      </c>
      <c r="V981" s="658">
        <v>0</v>
      </c>
      <c r="W981" s="658">
        <v>0</v>
      </c>
      <c r="X981" s="658">
        <v>0</v>
      </c>
      <c r="Y981" s="658">
        <v>0</v>
      </c>
      <c r="Z981" s="658">
        <v>0</v>
      </c>
      <c r="AA981" s="658">
        <v>0</v>
      </c>
      <c r="AB981" s="658">
        <v>0</v>
      </c>
      <c r="AC981" s="658">
        <v>0</v>
      </c>
      <c r="AD981" s="658">
        <v>0</v>
      </c>
      <c r="AE981" s="658">
        <v>0</v>
      </c>
      <c r="AF981" s="658">
        <v>0</v>
      </c>
      <c r="AG981" s="658">
        <v>0</v>
      </c>
      <c r="AH981" s="658">
        <v>0</v>
      </c>
      <c r="AI981" s="658">
        <v>0</v>
      </c>
      <c r="AJ981" s="658">
        <v>0</v>
      </c>
      <c r="AK981" s="658">
        <v>0</v>
      </c>
      <c r="AL981" s="658">
        <v>0</v>
      </c>
      <c r="AM981" s="658">
        <v>0</v>
      </c>
      <c r="AN981" s="658">
        <v>0</v>
      </c>
      <c r="AO981" s="658">
        <v>0</v>
      </c>
      <c r="AP981" s="658">
        <v>0</v>
      </c>
      <c r="AQ981" s="658">
        <v>0</v>
      </c>
      <c r="AR981" s="658">
        <v>0</v>
      </c>
      <c r="AS981" s="658">
        <v>0</v>
      </c>
      <c r="AT981" s="658">
        <v>0</v>
      </c>
      <c r="AU981" s="613">
        <f t="shared" si="16409"/>
        <v>1</v>
      </c>
      <c r="AV981" s="645">
        <f t="shared" si="16407"/>
        <v>1</v>
      </c>
      <c r="AW981" s="656" t="e">
        <f t="shared" si="16408"/>
        <v>#DIV/0!</v>
      </c>
      <c r="AX981" s="661"/>
    </row>
    <row r="982" spans="1:50" hidden="1" outlineLevel="1">
      <c r="A982" s="590"/>
      <c r="B982" s="646" t="s">
        <v>305</v>
      </c>
      <c r="C982" s="646" t="s">
        <v>1151</v>
      </c>
      <c r="D982" s="647" t="s">
        <v>1152</v>
      </c>
      <c r="E982" s="649"/>
      <c r="F982" s="650">
        <v>58305.569835663795</v>
      </c>
      <c r="G982" s="650">
        <f t="shared" si="16449"/>
        <v>58305.569835663795</v>
      </c>
      <c r="H982" s="649">
        <f t="shared" ref="H982" si="17273">+H983*$F982</f>
        <v>0</v>
      </c>
      <c r="I982" s="649">
        <f t="shared" ref="I982" si="17274">+I983*$F982</f>
        <v>0</v>
      </c>
      <c r="J982" s="649">
        <f t="shared" ref="J982" si="17275">+J983*$F982</f>
        <v>0</v>
      </c>
      <c r="K982" s="649">
        <f t="shared" ref="K982" si="17276">+K983*$F982</f>
        <v>0</v>
      </c>
      <c r="L982" s="649">
        <f t="shared" ref="L982" si="17277">+L983*$F982</f>
        <v>0</v>
      </c>
      <c r="M982" s="649">
        <f t="shared" ref="M982" si="17278">+M983*$F982</f>
        <v>0</v>
      </c>
      <c r="N982" s="649">
        <f t="shared" ref="N982" si="17279">+N983*$F982</f>
        <v>0</v>
      </c>
      <c r="O982" s="649">
        <f t="shared" ref="O982" si="17280">+O983*$F982</f>
        <v>0</v>
      </c>
      <c r="P982" s="649">
        <f t="shared" ref="P982" si="17281">+P983*$F982</f>
        <v>0</v>
      </c>
      <c r="Q982" s="649">
        <f t="shared" ref="Q982" si="17282">+Q983*$F982</f>
        <v>0</v>
      </c>
      <c r="R982" s="649">
        <f t="shared" ref="R982" si="17283">+R983*$F982</f>
        <v>0</v>
      </c>
      <c r="S982" s="649">
        <f t="shared" ref="S982" si="17284">+S983*$F982</f>
        <v>40230.843186608014</v>
      </c>
      <c r="T982" s="649">
        <f t="shared" ref="T982" si="17285">+T983*$F982</f>
        <v>18074.726649055781</v>
      </c>
      <c r="U982" s="649">
        <f t="shared" ref="U982" si="17286">+U983*$F982</f>
        <v>0</v>
      </c>
      <c r="V982" s="649">
        <f t="shared" ref="V982" si="17287">+V983*$F982</f>
        <v>0</v>
      </c>
      <c r="W982" s="649">
        <f t="shared" ref="W982" si="17288">+W983*$F982</f>
        <v>0</v>
      </c>
      <c r="X982" s="649">
        <f t="shared" ref="X982" si="17289">+X983*$F982</f>
        <v>0</v>
      </c>
      <c r="Y982" s="649">
        <f t="shared" ref="Y982" si="17290">+Y983*$F982</f>
        <v>0</v>
      </c>
      <c r="Z982" s="649">
        <f t="shared" ref="Z982" si="17291">+Z983*$F982</f>
        <v>0</v>
      </c>
      <c r="AA982" s="649">
        <f t="shared" ref="AA982" si="17292">+AA983*$F982</f>
        <v>0</v>
      </c>
      <c r="AB982" s="649">
        <f t="shared" ref="AB982" si="17293">+AB983*$F982</f>
        <v>0</v>
      </c>
      <c r="AC982" s="649">
        <f t="shared" ref="AC982" si="17294">+AC983*$F982</f>
        <v>0</v>
      </c>
      <c r="AD982" s="649">
        <f t="shared" ref="AD982" si="17295">+AD983*$F982</f>
        <v>0</v>
      </c>
      <c r="AE982" s="649">
        <f t="shared" ref="AE982" si="17296">+AE983*$F982</f>
        <v>0</v>
      </c>
      <c r="AF982" s="649">
        <f t="shared" ref="AF982" si="17297">+AF983*$F982</f>
        <v>0</v>
      </c>
      <c r="AG982" s="649">
        <f t="shared" ref="AG982" si="17298">+AG983*$F982</f>
        <v>0</v>
      </c>
      <c r="AH982" s="649">
        <f t="shared" ref="AH982" si="17299">+AH983*$F982</f>
        <v>0</v>
      </c>
      <c r="AI982" s="649">
        <f t="shared" ref="AI982" si="17300">+AI983*$F982</f>
        <v>0</v>
      </c>
      <c r="AJ982" s="649">
        <f t="shared" ref="AJ982" si="17301">+AJ983*$F982</f>
        <v>0</v>
      </c>
      <c r="AK982" s="649">
        <f t="shared" ref="AK982" si="17302">+AK983*$F982</f>
        <v>0</v>
      </c>
      <c r="AL982" s="649">
        <f t="shared" ref="AL982" si="17303">+AL983*$F982</f>
        <v>0</v>
      </c>
      <c r="AM982" s="649">
        <f t="shared" ref="AM982" si="17304">+AM983*$F982</f>
        <v>0</v>
      </c>
      <c r="AN982" s="649">
        <f t="shared" ref="AN982" si="17305">+AN983*$F982</f>
        <v>0</v>
      </c>
      <c r="AO982" s="649">
        <f t="shared" ref="AO982" si="17306">+AO983*$F982</f>
        <v>0</v>
      </c>
      <c r="AP982" s="649">
        <f t="shared" ref="AP982" si="17307">+AP983*$F982</f>
        <v>0</v>
      </c>
      <c r="AQ982" s="649">
        <f t="shared" ref="AQ982" si="17308">+AQ983*$F982</f>
        <v>0</v>
      </c>
      <c r="AR982" s="649">
        <f t="shared" ref="AR982" si="17309">+AR983*$F982</f>
        <v>0</v>
      </c>
      <c r="AS982" s="649">
        <f t="shared" ref="AS982" si="17310">+AS983*$F982</f>
        <v>0</v>
      </c>
      <c r="AT982" s="649">
        <f t="shared" ref="AT982" si="17311">+AT983*$F982</f>
        <v>0</v>
      </c>
      <c r="AU982" s="613">
        <f t="shared" si="16409"/>
        <v>58305.569835663795</v>
      </c>
      <c r="AV982" s="645">
        <f t="shared" si="16407"/>
        <v>0</v>
      </c>
      <c r="AW982" s="656">
        <f t="shared" si="16408"/>
        <v>0</v>
      </c>
      <c r="AX982" s="591"/>
    </row>
    <row r="983" spans="1:50" s="314" customFormat="1" hidden="1" outlineLevel="1">
      <c r="A983" s="642"/>
      <c r="B983" s="636"/>
      <c r="C983" s="636"/>
      <c r="D983" s="651"/>
      <c r="E983" s="653"/>
      <c r="F983" s="640"/>
      <c r="G983" s="640">
        <f t="shared" si="16449"/>
        <v>1</v>
      </c>
      <c r="H983" s="658">
        <v>0</v>
      </c>
      <c r="I983" s="658">
        <v>0</v>
      </c>
      <c r="J983" s="658">
        <v>0</v>
      </c>
      <c r="K983" s="658">
        <v>0</v>
      </c>
      <c r="L983" s="658">
        <v>0</v>
      </c>
      <c r="M983" s="658">
        <v>0</v>
      </c>
      <c r="N983" s="658">
        <v>0</v>
      </c>
      <c r="O983" s="658">
        <v>0</v>
      </c>
      <c r="P983" s="658">
        <v>0</v>
      </c>
      <c r="Q983" s="658">
        <v>0</v>
      </c>
      <c r="R983" s="658">
        <v>0</v>
      </c>
      <c r="S983" s="658">
        <v>0.69</v>
      </c>
      <c r="T983" s="658">
        <v>0.31000000000000005</v>
      </c>
      <c r="U983" s="658">
        <v>0</v>
      </c>
      <c r="V983" s="658">
        <v>0</v>
      </c>
      <c r="W983" s="658">
        <v>0</v>
      </c>
      <c r="X983" s="658">
        <v>0</v>
      </c>
      <c r="Y983" s="658">
        <v>0</v>
      </c>
      <c r="Z983" s="658">
        <v>0</v>
      </c>
      <c r="AA983" s="658">
        <v>0</v>
      </c>
      <c r="AB983" s="658">
        <v>0</v>
      </c>
      <c r="AC983" s="658">
        <v>0</v>
      </c>
      <c r="AD983" s="658">
        <v>0</v>
      </c>
      <c r="AE983" s="658">
        <v>0</v>
      </c>
      <c r="AF983" s="658">
        <v>0</v>
      </c>
      <c r="AG983" s="658">
        <v>0</v>
      </c>
      <c r="AH983" s="658">
        <v>0</v>
      </c>
      <c r="AI983" s="658">
        <v>0</v>
      </c>
      <c r="AJ983" s="658">
        <v>0</v>
      </c>
      <c r="AK983" s="658">
        <v>0</v>
      </c>
      <c r="AL983" s="658">
        <v>0</v>
      </c>
      <c r="AM983" s="658">
        <v>0</v>
      </c>
      <c r="AN983" s="658">
        <v>0</v>
      </c>
      <c r="AO983" s="658">
        <v>0</v>
      </c>
      <c r="AP983" s="658">
        <v>0</v>
      </c>
      <c r="AQ983" s="658">
        <v>0</v>
      </c>
      <c r="AR983" s="658">
        <v>0</v>
      </c>
      <c r="AS983" s="658">
        <v>0</v>
      </c>
      <c r="AT983" s="658">
        <v>0</v>
      </c>
      <c r="AU983" s="613">
        <f t="shared" si="16409"/>
        <v>1</v>
      </c>
      <c r="AV983" s="645">
        <f t="shared" si="16407"/>
        <v>1</v>
      </c>
      <c r="AW983" s="656" t="e">
        <f t="shared" si="16408"/>
        <v>#DIV/0!</v>
      </c>
      <c r="AX983" s="661"/>
    </row>
    <row r="984" spans="1:50" hidden="1" outlineLevel="1">
      <c r="A984" s="590"/>
      <c r="B984" s="629" t="s">
        <v>278</v>
      </c>
      <c r="C984" s="629" t="s">
        <v>1153</v>
      </c>
      <c r="D984" s="630" t="s">
        <v>1154</v>
      </c>
      <c r="E984" s="631"/>
      <c r="F984" s="632">
        <v>0</v>
      </c>
      <c r="G984" s="632">
        <f t="shared" si="16449"/>
        <v>0</v>
      </c>
      <c r="H984" s="631">
        <v>0</v>
      </c>
      <c r="I984" s="631">
        <v>0</v>
      </c>
      <c r="J984" s="631">
        <v>0</v>
      </c>
      <c r="K984" s="631">
        <v>0</v>
      </c>
      <c r="L984" s="631">
        <v>0</v>
      </c>
      <c r="M984" s="631">
        <v>0</v>
      </c>
      <c r="N984" s="631">
        <v>0</v>
      </c>
      <c r="O984" s="631">
        <v>0</v>
      </c>
      <c r="P984" s="631">
        <v>0</v>
      </c>
      <c r="Q984" s="631">
        <v>0</v>
      </c>
      <c r="R984" s="631">
        <v>0</v>
      </c>
      <c r="S984" s="631">
        <v>0</v>
      </c>
      <c r="T984" s="631">
        <v>0</v>
      </c>
      <c r="U984" s="631">
        <v>0</v>
      </c>
      <c r="V984" s="631">
        <v>0</v>
      </c>
      <c r="W984" s="631">
        <v>0</v>
      </c>
      <c r="X984" s="631">
        <v>0</v>
      </c>
      <c r="Y984" s="631">
        <v>0</v>
      </c>
      <c r="Z984" s="631">
        <v>0</v>
      </c>
      <c r="AA984" s="631">
        <v>0</v>
      </c>
      <c r="AB984" s="631">
        <v>0</v>
      </c>
      <c r="AC984" s="631">
        <v>0</v>
      </c>
      <c r="AD984" s="631">
        <v>0</v>
      </c>
      <c r="AE984" s="631">
        <v>0</v>
      </c>
      <c r="AF984" s="631">
        <v>0</v>
      </c>
      <c r="AG984" s="631">
        <v>0</v>
      </c>
      <c r="AH984" s="631">
        <v>0</v>
      </c>
      <c r="AI984" s="631">
        <v>0</v>
      </c>
      <c r="AJ984" s="631">
        <v>0</v>
      </c>
      <c r="AK984" s="631">
        <v>0</v>
      </c>
      <c r="AL984" s="631">
        <v>0</v>
      </c>
      <c r="AM984" s="631">
        <v>0</v>
      </c>
      <c r="AN984" s="631">
        <v>0</v>
      </c>
      <c r="AO984" s="631">
        <v>0</v>
      </c>
      <c r="AP984" s="631">
        <v>0</v>
      </c>
      <c r="AQ984" s="631">
        <v>0</v>
      </c>
      <c r="AR984" s="631">
        <v>0</v>
      </c>
      <c r="AS984" s="631">
        <v>0</v>
      </c>
      <c r="AT984" s="631">
        <v>0</v>
      </c>
      <c r="AU984" s="613">
        <f t="shared" si="16409"/>
        <v>0</v>
      </c>
      <c r="AV984" s="645">
        <f t="shared" si="16407"/>
        <v>0</v>
      </c>
      <c r="AW984" s="656" t="e">
        <f t="shared" si="16408"/>
        <v>#DIV/0!</v>
      </c>
      <c r="AX984" s="591"/>
    </row>
    <row r="985" spans="1:50" hidden="1" outlineLevel="1">
      <c r="A985" s="590"/>
      <c r="B985" s="629" t="s">
        <v>278</v>
      </c>
      <c r="C985" s="629" t="s">
        <v>1155</v>
      </c>
      <c r="D985" s="630" t="s">
        <v>1156</v>
      </c>
      <c r="E985" s="631"/>
      <c r="F985" s="632">
        <f>+F986+F988+F990</f>
        <v>887198.28163743392</v>
      </c>
      <c r="G985" s="632">
        <f t="shared" si="16449"/>
        <v>887198.28163743392</v>
      </c>
      <c r="H985" s="632">
        <f t="shared" ref="H985:AT985" si="17312">+H986+H988+H990</f>
        <v>0</v>
      </c>
      <c r="I985" s="632">
        <f t="shared" si="17312"/>
        <v>0</v>
      </c>
      <c r="J985" s="632">
        <f t="shared" si="17312"/>
        <v>0</v>
      </c>
      <c r="K985" s="632">
        <f t="shared" si="17312"/>
        <v>0</v>
      </c>
      <c r="L985" s="632">
        <f t="shared" si="17312"/>
        <v>0</v>
      </c>
      <c r="M985" s="632">
        <f t="shared" si="17312"/>
        <v>0</v>
      </c>
      <c r="N985" s="632">
        <f t="shared" si="17312"/>
        <v>0</v>
      </c>
      <c r="O985" s="632">
        <f t="shared" si="17312"/>
        <v>0</v>
      </c>
      <c r="P985" s="632">
        <f t="shared" si="17312"/>
        <v>0</v>
      </c>
      <c r="Q985" s="632">
        <f t="shared" si="17312"/>
        <v>208956.45599686578</v>
      </c>
      <c r="R985" s="632">
        <f t="shared" si="17312"/>
        <v>523944.95473876235</v>
      </c>
      <c r="S985" s="632">
        <f t="shared" si="17312"/>
        <v>154296.87090180584</v>
      </c>
      <c r="T985" s="632">
        <f t="shared" si="17312"/>
        <v>0</v>
      </c>
      <c r="U985" s="632">
        <f t="shared" si="17312"/>
        <v>0</v>
      </c>
      <c r="V985" s="632">
        <f t="shared" si="17312"/>
        <v>0</v>
      </c>
      <c r="W985" s="632">
        <f t="shared" si="17312"/>
        <v>0</v>
      </c>
      <c r="X985" s="632">
        <f t="shared" si="17312"/>
        <v>0</v>
      </c>
      <c r="Y985" s="632">
        <f t="shared" si="17312"/>
        <v>0</v>
      </c>
      <c r="Z985" s="632">
        <f t="shared" si="17312"/>
        <v>0</v>
      </c>
      <c r="AA985" s="632">
        <f t="shared" si="17312"/>
        <v>0</v>
      </c>
      <c r="AB985" s="632">
        <f t="shared" si="17312"/>
        <v>0</v>
      </c>
      <c r="AC985" s="632">
        <f t="shared" si="17312"/>
        <v>0</v>
      </c>
      <c r="AD985" s="632">
        <f t="shared" si="17312"/>
        <v>0</v>
      </c>
      <c r="AE985" s="632">
        <f t="shared" si="17312"/>
        <v>0</v>
      </c>
      <c r="AF985" s="632">
        <f t="shared" si="17312"/>
        <v>0</v>
      </c>
      <c r="AG985" s="632">
        <f t="shared" si="17312"/>
        <v>0</v>
      </c>
      <c r="AH985" s="632">
        <f t="shared" si="17312"/>
        <v>0</v>
      </c>
      <c r="AI985" s="632">
        <f t="shared" si="17312"/>
        <v>0</v>
      </c>
      <c r="AJ985" s="632">
        <f t="shared" si="17312"/>
        <v>0</v>
      </c>
      <c r="AK985" s="632">
        <f t="shared" si="17312"/>
        <v>0</v>
      </c>
      <c r="AL985" s="632">
        <f t="shared" si="17312"/>
        <v>0</v>
      </c>
      <c r="AM985" s="632">
        <f t="shared" si="17312"/>
        <v>0</v>
      </c>
      <c r="AN985" s="632">
        <f t="shared" si="17312"/>
        <v>0</v>
      </c>
      <c r="AO985" s="632">
        <f t="shared" si="17312"/>
        <v>0</v>
      </c>
      <c r="AP985" s="632">
        <f t="shared" si="17312"/>
        <v>0</v>
      </c>
      <c r="AQ985" s="632">
        <f t="shared" si="17312"/>
        <v>0</v>
      </c>
      <c r="AR985" s="632">
        <f t="shared" si="17312"/>
        <v>0</v>
      </c>
      <c r="AS985" s="632">
        <f t="shared" si="17312"/>
        <v>0</v>
      </c>
      <c r="AT985" s="632">
        <f t="shared" si="17312"/>
        <v>0</v>
      </c>
      <c r="AU985" s="613">
        <f t="shared" si="16409"/>
        <v>887198.28163743392</v>
      </c>
      <c r="AV985" s="645">
        <f t="shared" si="16407"/>
        <v>0</v>
      </c>
      <c r="AW985" s="656">
        <f t="shared" si="16408"/>
        <v>0</v>
      </c>
      <c r="AX985" s="591"/>
    </row>
    <row r="986" spans="1:50" hidden="1" outlineLevel="1">
      <c r="A986" s="590"/>
      <c r="B986" s="646" t="s">
        <v>305</v>
      </c>
      <c r="C986" s="646" t="s">
        <v>1157</v>
      </c>
      <c r="D986" s="647" t="s">
        <v>1158</v>
      </c>
      <c r="E986" s="649"/>
      <c r="F986" s="650">
        <v>293773.06421336764</v>
      </c>
      <c r="G986" s="650">
        <f t="shared" si="16449"/>
        <v>293773.06421336764</v>
      </c>
      <c r="H986" s="649">
        <f t="shared" ref="H986" si="17313">+H987*$F986</f>
        <v>0</v>
      </c>
      <c r="I986" s="649">
        <f t="shared" ref="I986" si="17314">+I987*$F986</f>
        <v>0</v>
      </c>
      <c r="J986" s="649">
        <f t="shared" ref="J986" si="17315">+J987*$F986</f>
        <v>0</v>
      </c>
      <c r="K986" s="649">
        <f t="shared" ref="K986" si="17316">+K987*$F986</f>
        <v>0</v>
      </c>
      <c r="L986" s="649">
        <f t="shared" ref="L986" si="17317">+L987*$F986</f>
        <v>0</v>
      </c>
      <c r="M986" s="649">
        <f t="shared" ref="M986" si="17318">+M987*$F986</f>
        <v>0</v>
      </c>
      <c r="N986" s="649">
        <f t="shared" ref="N986" si="17319">+N987*$F986</f>
        <v>0</v>
      </c>
      <c r="O986" s="649">
        <f t="shared" ref="O986" si="17320">+O987*$F986</f>
        <v>0</v>
      </c>
      <c r="P986" s="649">
        <f t="shared" ref="P986" si="17321">+P987*$F986</f>
        <v>0</v>
      </c>
      <c r="Q986" s="649">
        <f t="shared" ref="Q986" si="17322">+Q987*$F986</f>
        <v>170388.37724375323</v>
      </c>
      <c r="R986" s="649">
        <f t="shared" ref="R986" si="17323">+R987*$F986</f>
        <v>123384.68696961443</v>
      </c>
      <c r="S986" s="649">
        <f t="shared" ref="S986" si="17324">+S987*$F986</f>
        <v>0</v>
      </c>
      <c r="T986" s="649">
        <f t="shared" ref="T986" si="17325">+T987*$F986</f>
        <v>0</v>
      </c>
      <c r="U986" s="649">
        <f t="shared" ref="U986" si="17326">+U987*$F986</f>
        <v>0</v>
      </c>
      <c r="V986" s="649">
        <f t="shared" ref="V986" si="17327">+V987*$F986</f>
        <v>0</v>
      </c>
      <c r="W986" s="649">
        <f t="shared" ref="W986" si="17328">+W987*$F986</f>
        <v>0</v>
      </c>
      <c r="X986" s="649">
        <f t="shared" ref="X986" si="17329">+X987*$F986</f>
        <v>0</v>
      </c>
      <c r="Y986" s="649">
        <f t="shared" ref="Y986" si="17330">+Y987*$F986</f>
        <v>0</v>
      </c>
      <c r="Z986" s="649">
        <f t="shared" ref="Z986" si="17331">+Z987*$F986</f>
        <v>0</v>
      </c>
      <c r="AA986" s="649">
        <f t="shared" ref="AA986" si="17332">+AA987*$F986</f>
        <v>0</v>
      </c>
      <c r="AB986" s="649">
        <f t="shared" ref="AB986" si="17333">+AB987*$F986</f>
        <v>0</v>
      </c>
      <c r="AC986" s="649">
        <f t="shared" ref="AC986" si="17334">+AC987*$F986</f>
        <v>0</v>
      </c>
      <c r="AD986" s="649">
        <f t="shared" ref="AD986" si="17335">+AD987*$F986</f>
        <v>0</v>
      </c>
      <c r="AE986" s="649">
        <f t="shared" ref="AE986" si="17336">+AE987*$F986</f>
        <v>0</v>
      </c>
      <c r="AF986" s="649">
        <f t="shared" ref="AF986" si="17337">+AF987*$F986</f>
        <v>0</v>
      </c>
      <c r="AG986" s="649">
        <f t="shared" ref="AG986" si="17338">+AG987*$F986</f>
        <v>0</v>
      </c>
      <c r="AH986" s="649">
        <f t="shared" ref="AH986" si="17339">+AH987*$F986</f>
        <v>0</v>
      </c>
      <c r="AI986" s="649">
        <f t="shared" ref="AI986" si="17340">+AI987*$F986</f>
        <v>0</v>
      </c>
      <c r="AJ986" s="649">
        <f t="shared" ref="AJ986" si="17341">+AJ987*$F986</f>
        <v>0</v>
      </c>
      <c r="AK986" s="649">
        <f t="shared" ref="AK986" si="17342">+AK987*$F986</f>
        <v>0</v>
      </c>
      <c r="AL986" s="649">
        <f t="shared" ref="AL986" si="17343">+AL987*$F986</f>
        <v>0</v>
      </c>
      <c r="AM986" s="649">
        <f t="shared" ref="AM986" si="17344">+AM987*$F986</f>
        <v>0</v>
      </c>
      <c r="AN986" s="649">
        <f t="shared" ref="AN986" si="17345">+AN987*$F986</f>
        <v>0</v>
      </c>
      <c r="AO986" s="649">
        <f t="shared" ref="AO986" si="17346">+AO987*$F986</f>
        <v>0</v>
      </c>
      <c r="AP986" s="649">
        <f t="shared" ref="AP986" si="17347">+AP987*$F986</f>
        <v>0</v>
      </c>
      <c r="AQ986" s="649">
        <f t="shared" ref="AQ986" si="17348">+AQ987*$F986</f>
        <v>0</v>
      </c>
      <c r="AR986" s="649">
        <f t="shared" ref="AR986" si="17349">+AR987*$F986</f>
        <v>0</v>
      </c>
      <c r="AS986" s="649">
        <f t="shared" ref="AS986" si="17350">+AS987*$F986</f>
        <v>0</v>
      </c>
      <c r="AT986" s="649">
        <f t="shared" ref="AT986" si="17351">+AT987*$F986</f>
        <v>0</v>
      </c>
      <c r="AU986" s="613">
        <f t="shared" si="16409"/>
        <v>293773.06421336764</v>
      </c>
      <c r="AV986" s="645">
        <f t="shared" si="16407"/>
        <v>0</v>
      </c>
      <c r="AW986" s="656">
        <f t="shared" si="16408"/>
        <v>0</v>
      </c>
      <c r="AX986" s="591"/>
    </row>
    <row r="987" spans="1:50" s="314" customFormat="1" hidden="1" outlineLevel="1">
      <c r="A987" s="642"/>
      <c r="B987" s="636"/>
      <c r="C987" s="636"/>
      <c r="D987" s="651"/>
      <c r="E987" s="653"/>
      <c r="F987" s="640"/>
      <c r="G987" s="640">
        <f t="shared" si="16449"/>
        <v>1</v>
      </c>
      <c r="H987" s="658">
        <v>0</v>
      </c>
      <c r="I987" s="658">
        <v>0</v>
      </c>
      <c r="J987" s="658">
        <v>0</v>
      </c>
      <c r="K987" s="658">
        <v>0</v>
      </c>
      <c r="L987" s="658">
        <v>0</v>
      </c>
      <c r="M987" s="658">
        <v>0</v>
      </c>
      <c r="N987" s="658">
        <v>0</v>
      </c>
      <c r="O987" s="658">
        <v>0</v>
      </c>
      <c r="P987" s="658">
        <v>0</v>
      </c>
      <c r="Q987" s="658">
        <v>0.57999999999999996</v>
      </c>
      <c r="R987" s="658">
        <v>0.42000000000000004</v>
      </c>
      <c r="S987" s="658">
        <v>0</v>
      </c>
      <c r="T987" s="658">
        <v>0</v>
      </c>
      <c r="U987" s="658">
        <v>0</v>
      </c>
      <c r="V987" s="658">
        <v>0</v>
      </c>
      <c r="W987" s="658">
        <v>0</v>
      </c>
      <c r="X987" s="658">
        <v>0</v>
      </c>
      <c r="Y987" s="658">
        <v>0</v>
      </c>
      <c r="Z987" s="658">
        <v>0</v>
      </c>
      <c r="AA987" s="658">
        <v>0</v>
      </c>
      <c r="AB987" s="658">
        <v>0</v>
      </c>
      <c r="AC987" s="658">
        <v>0</v>
      </c>
      <c r="AD987" s="658">
        <v>0</v>
      </c>
      <c r="AE987" s="658">
        <v>0</v>
      </c>
      <c r="AF987" s="658">
        <v>0</v>
      </c>
      <c r="AG987" s="658">
        <v>0</v>
      </c>
      <c r="AH987" s="658">
        <v>0</v>
      </c>
      <c r="AI987" s="658">
        <v>0</v>
      </c>
      <c r="AJ987" s="658">
        <v>0</v>
      </c>
      <c r="AK987" s="658">
        <v>0</v>
      </c>
      <c r="AL987" s="658">
        <v>0</v>
      </c>
      <c r="AM987" s="658">
        <v>0</v>
      </c>
      <c r="AN987" s="658">
        <v>0</v>
      </c>
      <c r="AO987" s="658">
        <v>0</v>
      </c>
      <c r="AP987" s="658">
        <v>0</v>
      </c>
      <c r="AQ987" s="658">
        <v>0</v>
      </c>
      <c r="AR987" s="658">
        <v>0</v>
      </c>
      <c r="AS987" s="658">
        <v>0</v>
      </c>
      <c r="AT987" s="658">
        <v>0</v>
      </c>
      <c r="AU987" s="613">
        <f t="shared" si="16409"/>
        <v>1</v>
      </c>
      <c r="AV987" s="645">
        <f t="shared" si="16407"/>
        <v>1</v>
      </c>
      <c r="AW987" s="656" t="e">
        <f t="shared" si="16408"/>
        <v>#DIV/0!</v>
      </c>
      <c r="AX987" s="661"/>
    </row>
    <row r="988" spans="1:50" hidden="1" outlineLevel="1">
      <c r="A988" s="590"/>
      <c r="B988" s="646" t="s">
        <v>305</v>
      </c>
      <c r="C988" s="646" t="s">
        <v>1159</v>
      </c>
      <c r="D988" s="647" t="s">
        <v>1160</v>
      </c>
      <c r="E988" s="649"/>
      <c r="F988" s="650">
        <v>296677.52887009649</v>
      </c>
      <c r="G988" s="650">
        <f t="shared" si="16449"/>
        <v>296677.52887009649</v>
      </c>
      <c r="H988" s="649">
        <f t="shared" ref="H988" si="17352">+H989*$F988</f>
        <v>0</v>
      </c>
      <c r="I988" s="649">
        <f t="shared" ref="I988" si="17353">+I989*$F988</f>
        <v>0</v>
      </c>
      <c r="J988" s="649">
        <f t="shared" ref="J988" si="17354">+J989*$F988</f>
        <v>0</v>
      </c>
      <c r="K988" s="649">
        <f t="shared" ref="K988" si="17355">+K989*$F988</f>
        <v>0</v>
      </c>
      <c r="L988" s="649">
        <f t="shared" ref="L988" si="17356">+L989*$F988</f>
        <v>0</v>
      </c>
      <c r="M988" s="649">
        <f t="shared" ref="M988" si="17357">+M989*$F988</f>
        <v>0</v>
      </c>
      <c r="N988" s="649">
        <f t="shared" ref="N988" si="17358">+N989*$F988</f>
        <v>0</v>
      </c>
      <c r="O988" s="649">
        <f t="shared" ref="O988" si="17359">+O989*$F988</f>
        <v>0</v>
      </c>
      <c r="P988" s="649">
        <f t="shared" ref="P988" si="17360">+P989*$F988</f>
        <v>0</v>
      </c>
      <c r="Q988" s="649">
        <f t="shared" ref="Q988" si="17361">+Q989*$F988</f>
        <v>38568.078753112546</v>
      </c>
      <c r="R988" s="649">
        <f t="shared" ref="R988" si="17362">+R989*$F988</f>
        <v>207674.27020906753</v>
      </c>
      <c r="S988" s="649">
        <f t="shared" ref="S988" si="17363">+S989*$F988</f>
        <v>50435.179907916412</v>
      </c>
      <c r="T988" s="649">
        <f t="shared" ref="T988" si="17364">+T989*$F988</f>
        <v>0</v>
      </c>
      <c r="U988" s="649">
        <f t="shared" ref="U988" si="17365">+U989*$F988</f>
        <v>0</v>
      </c>
      <c r="V988" s="649">
        <f t="shared" ref="V988" si="17366">+V989*$F988</f>
        <v>0</v>
      </c>
      <c r="W988" s="649">
        <f t="shared" ref="W988" si="17367">+W989*$F988</f>
        <v>0</v>
      </c>
      <c r="X988" s="649">
        <f t="shared" ref="X988" si="17368">+X989*$F988</f>
        <v>0</v>
      </c>
      <c r="Y988" s="649">
        <f t="shared" ref="Y988" si="17369">+Y989*$F988</f>
        <v>0</v>
      </c>
      <c r="Z988" s="649">
        <f t="shared" ref="Z988" si="17370">+Z989*$F988</f>
        <v>0</v>
      </c>
      <c r="AA988" s="649">
        <f t="shared" ref="AA988" si="17371">+AA989*$F988</f>
        <v>0</v>
      </c>
      <c r="AB988" s="649">
        <f t="shared" ref="AB988" si="17372">+AB989*$F988</f>
        <v>0</v>
      </c>
      <c r="AC988" s="649">
        <f t="shared" ref="AC988" si="17373">+AC989*$F988</f>
        <v>0</v>
      </c>
      <c r="AD988" s="649">
        <f t="shared" ref="AD988" si="17374">+AD989*$F988</f>
        <v>0</v>
      </c>
      <c r="AE988" s="649">
        <f t="shared" ref="AE988" si="17375">+AE989*$F988</f>
        <v>0</v>
      </c>
      <c r="AF988" s="649">
        <f t="shared" ref="AF988" si="17376">+AF989*$F988</f>
        <v>0</v>
      </c>
      <c r="AG988" s="649">
        <f t="shared" ref="AG988" si="17377">+AG989*$F988</f>
        <v>0</v>
      </c>
      <c r="AH988" s="649">
        <f t="shared" ref="AH988" si="17378">+AH989*$F988</f>
        <v>0</v>
      </c>
      <c r="AI988" s="649">
        <f t="shared" ref="AI988" si="17379">+AI989*$F988</f>
        <v>0</v>
      </c>
      <c r="AJ988" s="649">
        <f t="shared" ref="AJ988" si="17380">+AJ989*$F988</f>
        <v>0</v>
      </c>
      <c r="AK988" s="649">
        <f t="shared" ref="AK988" si="17381">+AK989*$F988</f>
        <v>0</v>
      </c>
      <c r="AL988" s="649">
        <f t="shared" ref="AL988" si="17382">+AL989*$F988</f>
        <v>0</v>
      </c>
      <c r="AM988" s="649">
        <f t="shared" ref="AM988" si="17383">+AM989*$F988</f>
        <v>0</v>
      </c>
      <c r="AN988" s="649">
        <f t="shared" ref="AN988" si="17384">+AN989*$F988</f>
        <v>0</v>
      </c>
      <c r="AO988" s="649">
        <f t="shared" ref="AO988" si="17385">+AO989*$F988</f>
        <v>0</v>
      </c>
      <c r="AP988" s="649">
        <f t="shared" ref="AP988" si="17386">+AP989*$F988</f>
        <v>0</v>
      </c>
      <c r="AQ988" s="649">
        <f t="shared" ref="AQ988" si="17387">+AQ989*$F988</f>
        <v>0</v>
      </c>
      <c r="AR988" s="649">
        <f t="shared" ref="AR988" si="17388">+AR989*$F988</f>
        <v>0</v>
      </c>
      <c r="AS988" s="649">
        <f t="shared" ref="AS988" si="17389">+AS989*$F988</f>
        <v>0</v>
      </c>
      <c r="AT988" s="649">
        <f t="shared" ref="AT988" si="17390">+AT989*$F988</f>
        <v>0</v>
      </c>
      <c r="AU988" s="613">
        <f t="shared" si="16409"/>
        <v>296677.52887009649</v>
      </c>
      <c r="AV988" s="645">
        <f t="shared" si="16407"/>
        <v>0</v>
      </c>
      <c r="AW988" s="656">
        <f t="shared" si="16408"/>
        <v>0</v>
      </c>
      <c r="AX988" s="591"/>
    </row>
    <row r="989" spans="1:50" s="314" customFormat="1" hidden="1" outlineLevel="1">
      <c r="A989" s="642"/>
      <c r="B989" s="636"/>
      <c r="C989" s="636"/>
      <c r="D989" s="651"/>
      <c r="E989" s="653"/>
      <c r="F989" s="640"/>
      <c r="G989" s="640">
        <f t="shared" si="16449"/>
        <v>1</v>
      </c>
      <c r="H989" s="658">
        <v>0</v>
      </c>
      <c r="I989" s="658">
        <v>0</v>
      </c>
      <c r="J989" s="658">
        <v>0</v>
      </c>
      <c r="K989" s="658">
        <v>0</v>
      </c>
      <c r="L989" s="658">
        <v>0</v>
      </c>
      <c r="M989" s="658">
        <v>0</v>
      </c>
      <c r="N989" s="658">
        <v>0</v>
      </c>
      <c r="O989" s="658">
        <v>0</v>
      </c>
      <c r="P989" s="658">
        <v>0</v>
      </c>
      <c r="Q989" s="658">
        <v>0.13</v>
      </c>
      <c r="R989" s="658">
        <v>0.7</v>
      </c>
      <c r="S989" s="658">
        <v>0.17000000000000004</v>
      </c>
      <c r="T989" s="658">
        <v>0</v>
      </c>
      <c r="U989" s="658">
        <v>0</v>
      </c>
      <c r="V989" s="658">
        <v>0</v>
      </c>
      <c r="W989" s="658">
        <v>0</v>
      </c>
      <c r="X989" s="658">
        <v>0</v>
      </c>
      <c r="Y989" s="658">
        <v>0</v>
      </c>
      <c r="Z989" s="658">
        <v>0</v>
      </c>
      <c r="AA989" s="658">
        <v>0</v>
      </c>
      <c r="AB989" s="658">
        <v>0</v>
      </c>
      <c r="AC989" s="658">
        <v>0</v>
      </c>
      <c r="AD989" s="658">
        <v>0</v>
      </c>
      <c r="AE989" s="658">
        <v>0</v>
      </c>
      <c r="AF989" s="658">
        <v>0</v>
      </c>
      <c r="AG989" s="658">
        <v>0</v>
      </c>
      <c r="AH989" s="658">
        <v>0</v>
      </c>
      <c r="AI989" s="658">
        <v>0</v>
      </c>
      <c r="AJ989" s="658">
        <v>0</v>
      </c>
      <c r="AK989" s="658">
        <v>0</v>
      </c>
      <c r="AL989" s="658">
        <v>0</v>
      </c>
      <c r="AM989" s="658">
        <v>0</v>
      </c>
      <c r="AN989" s="658">
        <v>0</v>
      </c>
      <c r="AO989" s="658">
        <v>0</v>
      </c>
      <c r="AP989" s="658">
        <v>0</v>
      </c>
      <c r="AQ989" s="658">
        <v>0</v>
      </c>
      <c r="AR989" s="658">
        <v>0</v>
      </c>
      <c r="AS989" s="658">
        <v>0</v>
      </c>
      <c r="AT989" s="658">
        <v>0</v>
      </c>
      <c r="AU989" s="613">
        <f t="shared" si="16409"/>
        <v>1</v>
      </c>
      <c r="AV989" s="645">
        <f t="shared" si="16407"/>
        <v>1</v>
      </c>
      <c r="AW989" s="656" t="e">
        <f t="shared" si="16408"/>
        <v>#DIV/0!</v>
      </c>
      <c r="AX989" s="661"/>
    </row>
    <row r="990" spans="1:50" hidden="1" outlineLevel="1">
      <c r="A990" s="590"/>
      <c r="B990" s="646" t="s">
        <v>305</v>
      </c>
      <c r="C990" s="646" t="s">
        <v>1161</v>
      </c>
      <c r="D990" s="647" t="s">
        <v>1162</v>
      </c>
      <c r="E990" s="649"/>
      <c r="F990" s="650">
        <v>296747.68855396978</v>
      </c>
      <c r="G990" s="650">
        <f t="shared" si="16449"/>
        <v>296747.68855396978</v>
      </c>
      <c r="H990" s="649">
        <f t="shared" ref="H990" si="17391">+H991*$F990</f>
        <v>0</v>
      </c>
      <c r="I990" s="649">
        <f t="shared" ref="I990" si="17392">+I991*$F990</f>
        <v>0</v>
      </c>
      <c r="J990" s="649">
        <f t="shared" ref="J990" si="17393">+J991*$F990</f>
        <v>0</v>
      </c>
      <c r="K990" s="649">
        <f t="shared" ref="K990" si="17394">+K991*$F990</f>
        <v>0</v>
      </c>
      <c r="L990" s="649">
        <f t="shared" ref="L990" si="17395">+L991*$F990</f>
        <v>0</v>
      </c>
      <c r="M990" s="649">
        <f t="shared" ref="M990" si="17396">+M991*$F990</f>
        <v>0</v>
      </c>
      <c r="N990" s="649">
        <f t="shared" ref="N990" si="17397">+N991*$F990</f>
        <v>0</v>
      </c>
      <c r="O990" s="649">
        <f t="shared" ref="O990" si="17398">+O991*$F990</f>
        <v>0</v>
      </c>
      <c r="P990" s="649">
        <f t="shared" ref="P990" si="17399">+P991*$F990</f>
        <v>0</v>
      </c>
      <c r="Q990" s="649">
        <f t="shared" ref="Q990" si="17400">+Q991*$F990</f>
        <v>0</v>
      </c>
      <c r="R990" s="649">
        <f t="shared" ref="R990" si="17401">+R991*$F990</f>
        <v>192885.99756008037</v>
      </c>
      <c r="S990" s="649">
        <f t="shared" ref="S990" si="17402">+S991*$F990</f>
        <v>103861.69099388942</v>
      </c>
      <c r="T990" s="649">
        <f t="shared" ref="T990" si="17403">+T991*$F990</f>
        <v>0</v>
      </c>
      <c r="U990" s="649">
        <f t="shared" ref="U990" si="17404">+U991*$F990</f>
        <v>0</v>
      </c>
      <c r="V990" s="649">
        <f t="shared" ref="V990" si="17405">+V991*$F990</f>
        <v>0</v>
      </c>
      <c r="W990" s="649">
        <f t="shared" ref="W990" si="17406">+W991*$F990</f>
        <v>0</v>
      </c>
      <c r="X990" s="649">
        <f t="shared" ref="X990" si="17407">+X991*$F990</f>
        <v>0</v>
      </c>
      <c r="Y990" s="649">
        <f t="shared" ref="Y990" si="17408">+Y991*$F990</f>
        <v>0</v>
      </c>
      <c r="Z990" s="649">
        <f t="shared" ref="Z990" si="17409">+Z991*$F990</f>
        <v>0</v>
      </c>
      <c r="AA990" s="649">
        <f t="shared" ref="AA990" si="17410">+AA991*$F990</f>
        <v>0</v>
      </c>
      <c r="AB990" s="649">
        <f t="shared" ref="AB990" si="17411">+AB991*$F990</f>
        <v>0</v>
      </c>
      <c r="AC990" s="649">
        <f t="shared" ref="AC990" si="17412">+AC991*$F990</f>
        <v>0</v>
      </c>
      <c r="AD990" s="649">
        <f t="shared" ref="AD990" si="17413">+AD991*$F990</f>
        <v>0</v>
      </c>
      <c r="AE990" s="649">
        <f t="shared" ref="AE990" si="17414">+AE991*$F990</f>
        <v>0</v>
      </c>
      <c r="AF990" s="649">
        <f t="shared" ref="AF990" si="17415">+AF991*$F990</f>
        <v>0</v>
      </c>
      <c r="AG990" s="649">
        <f t="shared" ref="AG990" si="17416">+AG991*$F990</f>
        <v>0</v>
      </c>
      <c r="AH990" s="649">
        <f t="shared" ref="AH990" si="17417">+AH991*$F990</f>
        <v>0</v>
      </c>
      <c r="AI990" s="649">
        <f t="shared" ref="AI990" si="17418">+AI991*$F990</f>
        <v>0</v>
      </c>
      <c r="AJ990" s="649">
        <f t="shared" ref="AJ990" si="17419">+AJ991*$F990</f>
        <v>0</v>
      </c>
      <c r="AK990" s="649">
        <f t="shared" ref="AK990" si="17420">+AK991*$F990</f>
        <v>0</v>
      </c>
      <c r="AL990" s="649">
        <f t="shared" ref="AL990" si="17421">+AL991*$F990</f>
        <v>0</v>
      </c>
      <c r="AM990" s="649">
        <f t="shared" ref="AM990" si="17422">+AM991*$F990</f>
        <v>0</v>
      </c>
      <c r="AN990" s="649">
        <f t="shared" ref="AN990" si="17423">+AN991*$F990</f>
        <v>0</v>
      </c>
      <c r="AO990" s="649">
        <f t="shared" ref="AO990" si="17424">+AO991*$F990</f>
        <v>0</v>
      </c>
      <c r="AP990" s="649">
        <f t="shared" ref="AP990" si="17425">+AP991*$F990</f>
        <v>0</v>
      </c>
      <c r="AQ990" s="649">
        <f t="shared" ref="AQ990" si="17426">+AQ991*$F990</f>
        <v>0</v>
      </c>
      <c r="AR990" s="649">
        <f t="shared" ref="AR990" si="17427">+AR991*$F990</f>
        <v>0</v>
      </c>
      <c r="AS990" s="649">
        <f t="shared" ref="AS990" si="17428">+AS991*$F990</f>
        <v>0</v>
      </c>
      <c r="AT990" s="649">
        <f t="shared" ref="AT990" si="17429">+AT991*$F990</f>
        <v>0</v>
      </c>
      <c r="AU990" s="613">
        <f t="shared" si="16409"/>
        <v>296747.68855396978</v>
      </c>
      <c r="AV990" s="645">
        <f t="shared" si="16407"/>
        <v>0</v>
      </c>
      <c r="AW990" s="656">
        <f t="shared" si="16408"/>
        <v>0</v>
      </c>
      <c r="AX990" s="591"/>
    </row>
    <row r="991" spans="1:50" s="314" customFormat="1" hidden="1" outlineLevel="1">
      <c r="A991" s="642"/>
      <c r="B991" s="636"/>
      <c r="C991" s="636"/>
      <c r="D991" s="651"/>
      <c r="E991" s="653"/>
      <c r="F991" s="640"/>
      <c r="G991" s="640">
        <f t="shared" si="16449"/>
        <v>1</v>
      </c>
      <c r="H991" s="658">
        <v>0</v>
      </c>
      <c r="I991" s="658">
        <v>0</v>
      </c>
      <c r="J991" s="658">
        <v>0</v>
      </c>
      <c r="K991" s="658">
        <v>0</v>
      </c>
      <c r="L991" s="658">
        <v>0</v>
      </c>
      <c r="M991" s="658">
        <v>0</v>
      </c>
      <c r="N991" s="658">
        <v>0</v>
      </c>
      <c r="O991" s="658">
        <v>0</v>
      </c>
      <c r="P991" s="658">
        <v>0</v>
      </c>
      <c r="Q991" s="658">
        <v>0</v>
      </c>
      <c r="R991" s="658">
        <v>0.65</v>
      </c>
      <c r="S991" s="658">
        <v>0.35</v>
      </c>
      <c r="T991" s="658">
        <v>0</v>
      </c>
      <c r="U991" s="658">
        <v>0</v>
      </c>
      <c r="V991" s="658">
        <v>0</v>
      </c>
      <c r="W991" s="658">
        <v>0</v>
      </c>
      <c r="X991" s="658">
        <v>0</v>
      </c>
      <c r="Y991" s="658">
        <v>0</v>
      </c>
      <c r="Z991" s="658">
        <v>0</v>
      </c>
      <c r="AA991" s="658">
        <v>0</v>
      </c>
      <c r="AB991" s="658">
        <v>0</v>
      </c>
      <c r="AC991" s="658">
        <v>0</v>
      </c>
      <c r="AD991" s="658">
        <v>0</v>
      </c>
      <c r="AE991" s="658">
        <v>0</v>
      </c>
      <c r="AF991" s="658">
        <v>0</v>
      </c>
      <c r="AG991" s="658">
        <v>0</v>
      </c>
      <c r="AH991" s="658">
        <v>0</v>
      </c>
      <c r="AI991" s="658">
        <v>0</v>
      </c>
      <c r="AJ991" s="658">
        <v>0</v>
      </c>
      <c r="AK991" s="658">
        <v>0</v>
      </c>
      <c r="AL991" s="658">
        <v>0</v>
      </c>
      <c r="AM991" s="658">
        <v>0</v>
      </c>
      <c r="AN991" s="658">
        <v>0</v>
      </c>
      <c r="AO991" s="658">
        <v>0</v>
      </c>
      <c r="AP991" s="658">
        <v>0</v>
      </c>
      <c r="AQ991" s="658">
        <v>0</v>
      </c>
      <c r="AR991" s="658">
        <v>0</v>
      </c>
      <c r="AS991" s="658">
        <v>0</v>
      </c>
      <c r="AT991" s="658">
        <v>0</v>
      </c>
      <c r="AU991" s="613">
        <f t="shared" si="16409"/>
        <v>1</v>
      </c>
      <c r="AV991" s="645">
        <f t="shared" si="16407"/>
        <v>1</v>
      </c>
      <c r="AW991" s="656" t="e">
        <f t="shared" si="16408"/>
        <v>#DIV/0!</v>
      </c>
      <c r="AX991" s="661"/>
    </row>
    <row r="992" spans="1:50" hidden="1" outlineLevel="1">
      <c r="A992" s="590"/>
      <c r="B992" s="629" t="s">
        <v>278</v>
      </c>
      <c r="C992" s="629" t="s">
        <v>1163</v>
      </c>
      <c r="D992" s="630" t="s">
        <v>1164</v>
      </c>
      <c r="E992" s="631"/>
      <c r="F992" s="632">
        <f>+F993+F995+F997+F999+F1001+F1003+F1005+F1007+F1009+F1011+F1013+F1015+F1017+F1019+F1021+F1023+F1025+F1027</f>
        <v>1485028.2405416055</v>
      </c>
      <c r="G992" s="632">
        <f t="shared" si="16449"/>
        <v>1485028.2405416062</v>
      </c>
      <c r="H992" s="632">
        <f t="shared" ref="H992:AT992" si="17430">+H993+H995+H997+H999+H1001+H1003+H1005+H1007+H1009+H1011+H1013+H1015+H1017+H1019+H1021+H1023+H1025+H1027</f>
        <v>0</v>
      </c>
      <c r="I992" s="632">
        <f t="shared" si="17430"/>
        <v>0</v>
      </c>
      <c r="J992" s="632">
        <f t="shared" si="17430"/>
        <v>0</v>
      </c>
      <c r="K992" s="632">
        <f t="shared" si="17430"/>
        <v>0</v>
      </c>
      <c r="L992" s="632">
        <f t="shared" si="17430"/>
        <v>0</v>
      </c>
      <c r="M992" s="632">
        <f t="shared" si="17430"/>
        <v>0</v>
      </c>
      <c r="N992" s="632">
        <f t="shared" si="17430"/>
        <v>8554.3624856495899</v>
      </c>
      <c r="O992" s="632">
        <f t="shared" si="17430"/>
        <v>73187.323488335387</v>
      </c>
      <c r="P992" s="632">
        <f t="shared" si="17430"/>
        <v>82466.368259485927</v>
      </c>
      <c r="Q992" s="632">
        <f t="shared" si="17430"/>
        <v>138968.13305293099</v>
      </c>
      <c r="R992" s="632">
        <f t="shared" si="17430"/>
        <v>186611.02493498841</v>
      </c>
      <c r="S992" s="632">
        <f t="shared" si="17430"/>
        <v>233989.4211657056</v>
      </c>
      <c r="T992" s="632">
        <f t="shared" si="17430"/>
        <v>118723.93601016332</v>
      </c>
      <c r="U992" s="632">
        <f t="shared" si="17430"/>
        <v>108355.25815156149</v>
      </c>
      <c r="V992" s="632">
        <f t="shared" si="17430"/>
        <v>101701.86510716734</v>
      </c>
      <c r="W992" s="632">
        <f t="shared" si="17430"/>
        <v>104553.31926905054</v>
      </c>
      <c r="X992" s="632">
        <f t="shared" si="17430"/>
        <v>110256.22759281693</v>
      </c>
      <c r="Y992" s="632">
        <f t="shared" si="17430"/>
        <v>90296.048459634563</v>
      </c>
      <c r="Z992" s="632">
        <f t="shared" si="17430"/>
        <v>88395.079018379081</v>
      </c>
      <c r="AA992" s="632">
        <f t="shared" si="17430"/>
        <v>38969.87354573702</v>
      </c>
      <c r="AB992" s="632">
        <f t="shared" si="17430"/>
        <v>0</v>
      </c>
      <c r="AC992" s="632">
        <f t="shared" si="17430"/>
        <v>0</v>
      </c>
      <c r="AD992" s="632">
        <f t="shared" si="17430"/>
        <v>0</v>
      </c>
      <c r="AE992" s="632">
        <f t="shared" si="17430"/>
        <v>0</v>
      </c>
      <c r="AF992" s="632">
        <f t="shared" si="17430"/>
        <v>0</v>
      </c>
      <c r="AG992" s="632">
        <f t="shared" si="17430"/>
        <v>0</v>
      </c>
      <c r="AH992" s="632">
        <f t="shared" si="17430"/>
        <v>0</v>
      </c>
      <c r="AI992" s="632">
        <f t="shared" si="17430"/>
        <v>0</v>
      </c>
      <c r="AJ992" s="632">
        <f t="shared" si="17430"/>
        <v>0</v>
      </c>
      <c r="AK992" s="632">
        <f t="shared" si="17430"/>
        <v>0</v>
      </c>
      <c r="AL992" s="632">
        <f t="shared" si="17430"/>
        <v>0</v>
      </c>
      <c r="AM992" s="632">
        <f t="shared" si="17430"/>
        <v>0</v>
      </c>
      <c r="AN992" s="632">
        <f t="shared" si="17430"/>
        <v>0</v>
      </c>
      <c r="AO992" s="632">
        <f t="shared" si="17430"/>
        <v>0</v>
      </c>
      <c r="AP992" s="632">
        <f t="shared" si="17430"/>
        <v>0</v>
      </c>
      <c r="AQ992" s="632">
        <f t="shared" si="17430"/>
        <v>0</v>
      </c>
      <c r="AR992" s="632">
        <f t="shared" si="17430"/>
        <v>0</v>
      </c>
      <c r="AS992" s="632">
        <f t="shared" si="17430"/>
        <v>0</v>
      </c>
      <c r="AT992" s="632">
        <f t="shared" si="17430"/>
        <v>0</v>
      </c>
      <c r="AU992" s="613">
        <f t="shared" si="16409"/>
        <v>1485028.2405416062</v>
      </c>
      <c r="AV992" s="645">
        <f t="shared" si="16407"/>
        <v>0</v>
      </c>
      <c r="AW992" s="656">
        <f t="shared" si="16408"/>
        <v>0</v>
      </c>
      <c r="AX992" s="591"/>
    </row>
    <row r="993" spans="1:50" hidden="1" outlineLevel="1">
      <c r="A993" s="590"/>
      <c r="B993" s="646" t="s">
        <v>305</v>
      </c>
      <c r="C993" s="646" t="s">
        <v>1165</v>
      </c>
      <c r="D993" s="647" t="s">
        <v>1166</v>
      </c>
      <c r="E993" s="649"/>
      <c r="F993" s="650">
        <v>77928.438568274622</v>
      </c>
      <c r="G993" s="650">
        <f t="shared" si="16449"/>
        <v>77928.438568274622</v>
      </c>
      <c r="H993" s="649">
        <f t="shared" ref="H993" si="17431">+H994*$F993</f>
        <v>0</v>
      </c>
      <c r="I993" s="649">
        <f t="shared" ref="I993" si="17432">+I994*$F993</f>
        <v>0</v>
      </c>
      <c r="J993" s="649">
        <f t="shared" ref="J993" si="17433">+J994*$F993</f>
        <v>0</v>
      </c>
      <c r="K993" s="649">
        <f t="shared" ref="K993" si="17434">+K994*$F993</f>
        <v>0</v>
      </c>
      <c r="L993" s="649">
        <f t="shared" ref="L993" si="17435">+L994*$F993</f>
        <v>0</v>
      </c>
      <c r="M993" s="649">
        <f t="shared" ref="M993" si="17436">+M994*$F993</f>
        <v>0</v>
      </c>
      <c r="N993" s="649">
        <f t="shared" ref="N993" si="17437">+N994*$F993</f>
        <v>0</v>
      </c>
      <c r="O993" s="649">
        <f t="shared" ref="O993" si="17438">+O994*$F993</f>
        <v>0</v>
      </c>
      <c r="P993" s="649">
        <f t="shared" ref="P993" si="17439">+P994*$F993</f>
        <v>0</v>
      </c>
      <c r="Q993" s="649">
        <f t="shared" ref="Q993" si="17440">+Q994*$F993</f>
        <v>0</v>
      </c>
      <c r="R993" s="649">
        <f t="shared" ref="R993" si="17441">+R994*$F993</f>
        <v>0</v>
      </c>
      <c r="S993" s="649">
        <f t="shared" ref="S993" si="17442">+S994*$F993</f>
        <v>53770.622612109488</v>
      </c>
      <c r="T993" s="649">
        <f t="shared" ref="T993" si="17443">+T994*$F993</f>
        <v>24157.815956165137</v>
      </c>
      <c r="U993" s="649">
        <f t="shared" ref="U993" si="17444">+U994*$F993</f>
        <v>0</v>
      </c>
      <c r="V993" s="649">
        <f t="shared" ref="V993" si="17445">+V994*$F993</f>
        <v>0</v>
      </c>
      <c r="W993" s="649">
        <f t="shared" ref="W993" si="17446">+W994*$F993</f>
        <v>0</v>
      </c>
      <c r="X993" s="649">
        <f t="shared" ref="X993" si="17447">+X994*$F993</f>
        <v>0</v>
      </c>
      <c r="Y993" s="649">
        <f t="shared" ref="Y993" si="17448">+Y994*$F993</f>
        <v>0</v>
      </c>
      <c r="Z993" s="649">
        <f t="shared" ref="Z993" si="17449">+Z994*$F993</f>
        <v>0</v>
      </c>
      <c r="AA993" s="649">
        <f t="shared" ref="AA993" si="17450">+AA994*$F993</f>
        <v>0</v>
      </c>
      <c r="AB993" s="649">
        <f t="shared" ref="AB993" si="17451">+AB994*$F993</f>
        <v>0</v>
      </c>
      <c r="AC993" s="649">
        <f t="shared" ref="AC993" si="17452">+AC994*$F993</f>
        <v>0</v>
      </c>
      <c r="AD993" s="649">
        <f t="shared" ref="AD993" si="17453">+AD994*$F993</f>
        <v>0</v>
      </c>
      <c r="AE993" s="649">
        <f t="shared" ref="AE993" si="17454">+AE994*$F993</f>
        <v>0</v>
      </c>
      <c r="AF993" s="649">
        <f t="shared" ref="AF993" si="17455">+AF994*$F993</f>
        <v>0</v>
      </c>
      <c r="AG993" s="649">
        <f t="shared" ref="AG993" si="17456">+AG994*$F993</f>
        <v>0</v>
      </c>
      <c r="AH993" s="649">
        <f t="shared" ref="AH993" si="17457">+AH994*$F993</f>
        <v>0</v>
      </c>
      <c r="AI993" s="649">
        <f t="shared" ref="AI993" si="17458">+AI994*$F993</f>
        <v>0</v>
      </c>
      <c r="AJ993" s="649">
        <f t="shared" ref="AJ993" si="17459">+AJ994*$F993</f>
        <v>0</v>
      </c>
      <c r="AK993" s="649">
        <f t="shared" ref="AK993" si="17460">+AK994*$F993</f>
        <v>0</v>
      </c>
      <c r="AL993" s="649">
        <f t="shared" ref="AL993" si="17461">+AL994*$F993</f>
        <v>0</v>
      </c>
      <c r="AM993" s="649">
        <f t="shared" ref="AM993" si="17462">+AM994*$F993</f>
        <v>0</v>
      </c>
      <c r="AN993" s="649">
        <f t="shared" ref="AN993" si="17463">+AN994*$F993</f>
        <v>0</v>
      </c>
      <c r="AO993" s="649">
        <f t="shared" ref="AO993" si="17464">+AO994*$F993</f>
        <v>0</v>
      </c>
      <c r="AP993" s="649">
        <f t="shared" ref="AP993" si="17465">+AP994*$F993</f>
        <v>0</v>
      </c>
      <c r="AQ993" s="649">
        <f t="shared" ref="AQ993" si="17466">+AQ994*$F993</f>
        <v>0</v>
      </c>
      <c r="AR993" s="649">
        <f t="shared" ref="AR993" si="17467">+AR994*$F993</f>
        <v>0</v>
      </c>
      <c r="AS993" s="649">
        <f t="shared" ref="AS993" si="17468">+AS994*$F993</f>
        <v>0</v>
      </c>
      <c r="AT993" s="649">
        <f t="shared" ref="AT993" si="17469">+AT994*$F993</f>
        <v>0</v>
      </c>
      <c r="AU993" s="613">
        <f t="shared" si="16409"/>
        <v>77928.438568274622</v>
      </c>
      <c r="AV993" s="645">
        <f t="shared" si="16407"/>
        <v>0</v>
      </c>
      <c r="AW993" s="656">
        <f t="shared" si="16408"/>
        <v>0</v>
      </c>
      <c r="AX993" s="591"/>
    </row>
    <row r="994" spans="1:50" s="314" customFormat="1" hidden="1" outlineLevel="1">
      <c r="A994" s="642"/>
      <c r="B994" s="636"/>
      <c r="C994" s="636"/>
      <c r="D994" s="651"/>
      <c r="E994" s="653"/>
      <c r="F994" s="640"/>
      <c r="G994" s="640">
        <f t="shared" si="16449"/>
        <v>1</v>
      </c>
      <c r="H994" s="658">
        <v>0</v>
      </c>
      <c r="I994" s="658">
        <v>0</v>
      </c>
      <c r="J994" s="658">
        <v>0</v>
      </c>
      <c r="K994" s="658">
        <v>0</v>
      </c>
      <c r="L994" s="658">
        <v>0</v>
      </c>
      <c r="M994" s="658">
        <v>0</v>
      </c>
      <c r="N994" s="658">
        <v>0</v>
      </c>
      <c r="O994" s="658">
        <v>0</v>
      </c>
      <c r="P994" s="658">
        <v>0</v>
      </c>
      <c r="Q994" s="658">
        <v>0</v>
      </c>
      <c r="R994" s="658">
        <v>0</v>
      </c>
      <c r="S994" s="658">
        <v>0.69</v>
      </c>
      <c r="T994" s="658">
        <v>0.31000000000000005</v>
      </c>
      <c r="U994" s="658">
        <v>0</v>
      </c>
      <c r="V994" s="658">
        <v>0</v>
      </c>
      <c r="W994" s="658">
        <v>0</v>
      </c>
      <c r="X994" s="658">
        <v>0</v>
      </c>
      <c r="Y994" s="658">
        <v>0</v>
      </c>
      <c r="Z994" s="658">
        <v>0</v>
      </c>
      <c r="AA994" s="658">
        <v>0</v>
      </c>
      <c r="AB994" s="658">
        <v>0</v>
      </c>
      <c r="AC994" s="658">
        <v>0</v>
      </c>
      <c r="AD994" s="658">
        <v>0</v>
      </c>
      <c r="AE994" s="658">
        <v>0</v>
      </c>
      <c r="AF994" s="658">
        <v>0</v>
      </c>
      <c r="AG994" s="658">
        <v>0</v>
      </c>
      <c r="AH994" s="658">
        <v>0</v>
      </c>
      <c r="AI994" s="658">
        <v>0</v>
      </c>
      <c r="AJ994" s="658">
        <v>0</v>
      </c>
      <c r="AK994" s="658">
        <v>0</v>
      </c>
      <c r="AL994" s="658">
        <v>0</v>
      </c>
      <c r="AM994" s="658">
        <v>0</v>
      </c>
      <c r="AN994" s="658">
        <v>0</v>
      </c>
      <c r="AO994" s="658">
        <v>0</v>
      </c>
      <c r="AP994" s="658">
        <v>0</v>
      </c>
      <c r="AQ994" s="658">
        <v>0</v>
      </c>
      <c r="AR994" s="658">
        <v>0</v>
      </c>
      <c r="AS994" s="658">
        <v>0</v>
      </c>
      <c r="AT994" s="658">
        <v>0</v>
      </c>
      <c r="AU994" s="613">
        <f t="shared" si="16409"/>
        <v>1</v>
      </c>
      <c r="AV994" s="645">
        <f t="shared" si="16407"/>
        <v>1</v>
      </c>
      <c r="AW994" s="656" t="e">
        <f t="shared" si="16408"/>
        <v>#DIV/0!</v>
      </c>
      <c r="AX994" s="661"/>
    </row>
    <row r="995" spans="1:50" hidden="1" outlineLevel="1">
      <c r="A995" s="590"/>
      <c r="B995" s="646" t="s">
        <v>305</v>
      </c>
      <c r="C995" s="646" t="s">
        <v>1167</v>
      </c>
      <c r="D995" s="647" t="s">
        <v>1168</v>
      </c>
      <c r="E995" s="649"/>
      <c r="F995" s="650">
        <v>95048.472062773217</v>
      </c>
      <c r="G995" s="650">
        <f t="shared" si="16449"/>
        <v>95048.472062773217</v>
      </c>
      <c r="H995" s="649">
        <f t="shared" ref="H995" si="17470">+H996*$F995</f>
        <v>0</v>
      </c>
      <c r="I995" s="649">
        <f t="shared" ref="I995" si="17471">+I996*$F995</f>
        <v>0</v>
      </c>
      <c r="J995" s="649">
        <f t="shared" ref="J995" si="17472">+J996*$F995</f>
        <v>0</v>
      </c>
      <c r="K995" s="649">
        <f t="shared" ref="K995" si="17473">+K996*$F995</f>
        <v>0</v>
      </c>
      <c r="L995" s="649">
        <f t="shared" ref="L995" si="17474">+L996*$F995</f>
        <v>0</v>
      </c>
      <c r="M995" s="649">
        <f t="shared" ref="M995" si="17475">+M996*$F995</f>
        <v>0</v>
      </c>
      <c r="N995" s="649">
        <f t="shared" ref="N995" si="17476">+N996*$F995</f>
        <v>0</v>
      </c>
      <c r="O995" s="649">
        <f t="shared" ref="O995" si="17477">+O996*$F995</f>
        <v>0</v>
      </c>
      <c r="P995" s="649">
        <f t="shared" ref="P995" si="17478">+P996*$F995</f>
        <v>0</v>
      </c>
      <c r="Q995" s="649">
        <f t="shared" ref="Q995" si="17479">+Q996*$F995</f>
        <v>0</v>
      </c>
      <c r="R995" s="649">
        <f t="shared" ref="R995" si="17480">+R996*$F995</f>
        <v>0</v>
      </c>
      <c r="S995" s="649">
        <f t="shared" ref="S995" si="17481">+S996*$F995</f>
        <v>0</v>
      </c>
      <c r="T995" s="649">
        <f t="shared" ref="T995" si="17482">+T996*$F995</f>
        <v>63682.476282058058</v>
      </c>
      <c r="U995" s="649">
        <f t="shared" ref="U995" si="17483">+U996*$F995</f>
        <v>31365.995780715159</v>
      </c>
      <c r="V995" s="649">
        <f t="shared" ref="V995" si="17484">+V996*$F995</f>
        <v>0</v>
      </c>
      <c r="W995" s="649">
        <f t="shared" ref="W995" si="17485">+W996*$F995</f>
        <v>0</v>
      </c>
      <c r="X995" s="649">
        <f t="shared" ref="X995" si="17486">+X996*$F995</f>
        <v>0</v>
      </c>
      <c r="Y995" s="649">
        <f t="shared" ref="Y995" si="17487">+Y996*$F995</f>
        <v>0</v>
      </c>
      <c r="Z995" s="649">
        <f t="shared" ref="Z995" si="17488">+Z996*$F995</f>
        <v>0</v>
      </c>
      <c r="AA995" s="649">
        <f t="shared" ref="AA995" si="17489">+AA996*$F995</f>
        <v>0</v>
      </c>
      <c r="AB995" s="649">
        <f t="shared" ref="AB995" si="17490">+AB996*$F995</f>
        <v>0</v>
      </c>
      <c r="AC995" s="649">
        <f t="shared" ref="AC995" si="17491">+AC996*$F995</f>
        <v>0</v>
      </c>
      <c r="AD995" s="649">
        <f t="shared" ref="AD995" si="17492">+AD996*$F995</f>
        <v>0</v>
      </c>
      <c r="AE995" s="649">
        <f t="shared" ref="AE995" si="17493">+AE996*$F995</f>
        <v>0</v>
      </c>
      <c r="AF995" s="649">
        <f t="shared" ref="AF995" si="17494">+AF996*$F995</f>
        <v>0</v>
      </c>
      <c r="AG995" s="649">
        <f t="shared" ref="AG995" si="17495">+AG996*$F995</f>
        <v>0</v>
      </c>
      <c r="AH995" s="649">
        <f t="shared" ref="AH995" si="17496">+AH996*$F995</f>
        <v>0</v>
      </c>
      <c r="AI995" s="649">
        <f t="shared" ref="AI995" si="17497">+AI996*$F995</f>
        <v>0</v>
      </c>
      <c r="AJ995" s="649">
        <f t="shared" ref="AJ995" si="17498">+AJ996*$F995</f>
        <v>0</v>
      </c>
      <c r="AK995" s="649">
        <f t="shared" ref="AK995" si="17499">+AK996*$F995</f>
        <v>0</v>
      </c>
      <c r="AL995" s="649">
        <f t="shared" ref="AL995" si="17500">+AL996*$F995</f>
        <v>0</v>
      </c>
      <c r="AM995" s="649">
        <f t="shared" ref="AM995" si="17501">+AM996*$F995</f>
        <v>0</v>
      </c>
      <c r="AN995" s="649">
        <f t="shared" ref="AN995" si="17502">+AN996*$F995</f>
        <v>0</v>
      </c>
      <c r="AO995" s="649">
        <f t="shared" ref="AO995" si="17503">+AO996*$F995</f>
        <v>0</v>
      </c>
      <c r="AP995" s="649">
        <f t="shared" ref="AP995" si="17504">+AP996*$F995</f>
        <v>0</v>
      </c>
      <c r="AQ995" s="649">
        <f t="shared" ref="AQ995" si="17505">+AQ996*$F995</f>
        <v>0</v>
      </c>
      <c r="AR995" s="649">
        <f t="shared" ref="AR995" si="17506">+AR996*$F995</f>
        <v>0</v>
      </c>
      <c r="AS995" s="649">
        <f t="shared" ref="AS995" si="17507">+AS996*$F995</f>
        <v>0</v>
      </c>
      <c r="AT995" s="649">
        <f t="shared" ref="AT995" si="17508">+AT996*$F995</f>
        <v>0</v>
      </c>
      <c r="AU995" s="613">
        <f t="shared" si="16409"/>
        <v>95048.472062773217</v>
      </c>
      <c r="AV995" s="645">
        <f t="shared" si="16407"/>
        <v>0</v>
      </c>
      <c r="AW995" s="656">
        <f t="shared" si="16408"/>
        <v>0</v>
      </c>
      <c r="AX995" s="591"/>
    </row>
    <row r="996" spans="1:50" s="314" customFormat="1" hidden="1" outlineLevel="1">
      <c r="A996" s="642"/>
      <c r="B996" s="636"/>
      <c r="C996" s="636"/>
      <c r="D996" s="651"/>
      <c r="E996" s="653"/>
      <c r="F996" s="640"/>
      <c r="G996" s="640">
        <f t="shared" si="16449"/>
        <v>1</v>
      </c>
      <c r="H996" s="658">
        <v>0</v>
      </c>
      <c r="I996" s="658">
        <v>0</v>
      </c>
      <c r="J996" s="658">
        <v>0</v>
      </c>
      <c r="K996" s="658">
        <v>0</v>
      </c>
      <c r="L996" s="658">
        <v>0</v>
      </c>
      <c r="M996" s="658">
        <v>0</v>
      </c>
      <c r="N996" s="658">
        <v>0</v>
      </c>
      <c r="O996" s="658">
        <v>0</v>
      </c>
      <c r="P996" s="658">
        <v>0</v>
      </c>
      <c r="Q996" s="658">
        <v>0</v>
      </c>
      <c r="R996" s="658">
        <v>0</v>
      </c>
      <c r="S996" s="658">
        <v>0</v>
      </c>
      <c r="T996" s="658">
        <v>0.67</v>
      </c>
      <c r="U996" s="658">
        <v>0.32999999999999996</v>
      </c>
      <c r="V996" s="658">
        <v>0</v>
      </c>
      <c r="W996" s="658">
        <v>0</v>
      </c>
      <c r="X996" s="658">
        <v>0</v>
      </c>
      <c r="Y996" s="658">
        <v>0</v>
      </c>
      <c r="Z996" s="658">
        <v>0</v>
      </c>
      <c r="AA996" s="658">
        <v>0</v>
      </c>
      <c r="AB996" s="658">
        <v>0</v>
      </c>
      <c r="AC996" s="658">
        <v>0</v>
      </c>
      <c r="AD996" s="658">
        <v>0</v>
      </c>
      <c r="AE996" s="658">
        <v>0</v>
      </c>
      <c r="AF996" s="658">
        <v>0</v>
      </c>
      <c r="AG996" s="658">
        <v>0</v>
      </c>
      <c r="AH996" s="658">
        <v>0</v>
      </c>
      <c r="AI996" s="658">
        <v>0</v>
      </c>
      <c r="AJ996" s="658">
        <v>0</v>
      </c>
      <c r="AK996" s="658">
        <v>0</v>
      </c>
      <c r="AL996" s="658">
        <v>0</v>
      </c>
      <c r="AM996" s="658">
        <v>0</v>
      </c>
      <c r="AN996" s="658">
        <v>0</v>
      </c>
      <c r="AO996" s="658">
        <v>0</v>
      </c>
      <c r="AP996" s="658">
        <v>0</v>
      </c>
      <c r="AQ996" s="658">
        <v>0</v>
      </c>
      <c r="AR996" s="658">
        <v>0</v>
      </c>
      <c r="AS996" s="658">
        <v>0</v>
      </c>
      <c r="AT996" s="658">
        <v>0</v>
      </c>
      <c r="AU996" s="613">
        <f t="shared" si="16409"/>
        <v>1</v>
      </c>
      <c r="AV996" s="645">
        <f t="shared" ref="AV996:AV1059" si="17509">+G996-F996</f>
        <v>1</v>
      </c>
      <c r="AW996" s="656" t="e">
        <f t="shared" ref="AW996:AW1059" si="17510">+AV996/F996</f>
        <v>#DIV/0!</v>
      </c>
      <c r="AX996" s="661"/>
    </row>
    <row r="997" spans="1:50" hidden="1" outlineLevel="1">
      <c r="A997" s="590"/>
      <c r="B997" s="646" t="s">
        <v>305</v>
      </c>
      <c r="C997" s="646" t="s">
        <v>1169</v>
      </c>
      <c r="D997" s="647" t="s">
        <v>1170</v>
      </c>
      <c r="E997" s="649"/>
      <c r="F997" s="650">
        <v>95048.472062773217</v>
      </c>
      <c r="G997" s="650">
        <f t="shared" si="16449"/>
        <v>95048.472062773217</v>
      </c>
      <c r="H997" s="649">
        <f t="shared" ref="H997" si="17511">+H998*$F997</f>
        <v>0</v>
      </c>
      <c r="I997" s="649">
        <f t="shared" ref="I997" si="17512">+I998*$F997</f>
        <v>0</v>
      </c>
      <c r="J997" s="649">
        <f t="shared" ref="J997" si="17513">+J998*$F997</f>
        <v>0</v>
      </c>
      <c r="K997" s="649">
        <f t="shared" ref="K997" si="17514">+K998*$F997</f>
        <v>0</v>
      </c>
      <c r="L997" s="649">
        <f t="shared" ref="L997" si="17515">+L998*$F997</f>
        <v>0</v>
      </c>
      <c r="M997" s="649">
        <f t="shared" ref="M997" si="17516">+M998*$F997</f>
        <v>0</v>
      </c>
      <c r="N997" s="649">
        <f t="shared" ref="N997" si="17517">+N998*$F997</f>
        <v>0</v>
      </c>
      <c r="O997" s="649">
        <f t="shared" ref="O997" si="17518">+O998*$F997</f>
        <v>0</v>
      </c>
      <c r="P997" s="649">
        <f t="shared" ref="P997" si="17519">+P998*$F997</f>
        <v>0</v>
      </c>
      <c r="Q997" s="649">
        <f t="shared" ref="Q997" si="17520">+Q998*$F997</f>
        <v>0</v>
      </c>
      <c r="R997" s="649">
        <f t="shared" ref="R997" si="17521">+R998*$F997</f>
        <v>0</v>
      </c>
      <c r="S997" s="649">
        <f t="shared" ref="S997" si="17522">+S998*$F997</f>
        <v>0</v>
      </c>
      <c r="T997" s="649">
        <f t="shared" ref="T997" si="17523">+T998*$F997</f>
        <v>0</v>
      </c>
      <c r="U997" s="649">
        <f t="shared" ref="U997" si="17524">+U998*$F997</f>
        <v>67484.415164568985</v>
      </c>
      <c r="V997" s="649">
        <f t="shared" ref="V997" si="17525">+V998*$F997</f>
        <v>27564.056898204235</v>
      </c>
      <c r="W997" s="649">
        <f t="shared" ref="W997" si="17526">+W998*$F997</f>
        <v>0</v>
      </c>
      <c r="X997" s="649">
        <f t="shared" ref="X997" si="17527">+X998*$F997</f>
        <v>0</v>
      </c>
      <c r="Y997" s="649">
        <f t="shared" ref="Y997" si="17528">+Y998*$F997</f>
        <v>0</v>
      </c>
      <c r="Z997" s="649">
        <f t="shared" ref="Z997" si="17529">+Z998*$F997</f>
        <v>0</v>
      </c>
      <c r="AA997" s="649">
        <f t="shared" ref="AA997" si="17530">+AA998*$F997</f>
        <v>0</v>
      </c>
      <c r="AB997" s="649">
        <f t="shared" ref="AB997" si="17531">+AB998*$F997</f>
        <v>0</v>
      </c>
      <c r="AC997" s="649">
        <f t="shared" ref="AC997" si="17532">+AC998*$F997</f>
        <v>0</v>
      </c>
      <c r="AD997" s="649">
        <f t="shared" ref="AD997" si="17533">+AD998*$F997</f>
        <v>0</v>
      </c>
      <c r="AE997" s="649">
        <f t="shared" ref="AE997" si="17534">+AE998*$F997</f>
        <v>0</v>
      </c>
      <c r="AF997" s="649">
        <f t="shared" ref="AF997" si="17535">+AF998*$F997</f>
        <v>0</v>
      </c>
      <c r="AG997" s="649">
        <f t="shared" ref="AG997" si="17536">+AG998*$F997</f>
        <v>0</v>
      </c>
      <c r="AH997" s="649">
        <f t="shared" ref="AH997" si="17537">+AH998*$F997</f>
        <v>0</v>
      </c>
      <c r="AI997" s="649">
        <f t="shared" ref="AI997" si="17538">+AI998*$F997</f>
        <v>0</v>
      </c>
      <c r="AJ997" s="649">
        <f t="shared" ref="AJ997" si="17539">+AJ998*$F997</f>
        <v>0</v>
      </c>
      <c r="AK997" s="649">
        <f t="shared" ref="AK997" si="17540">+AK998*$F997</f>
        <v>0</v>
      </c>
      <c r="AL997" s="649">
        <f t="shared" ref="AL997" si="17541">+AL998*$F997</f>
        <v>0</v>
      </c>
      <c r="AM997" s="649">
        <f t="shared" ref="AM997" si="17542">+AM998*$F997</f>
        <v>0</v>
      </c>
      <c r="AN997" s="649">
        <f t="shared" ref="AN997" si="17543">+AN998*$F997</f>
        <v>0</v>
      </c>
      <c r="AO997" s="649">
        <f t="shared" ref="AO997" si="17544">+AO998*$F997</f>
        <v>0</v>
      </c>
      <c r="AP997" s="649">
        <f t="shared" ref="AP997" si="17545">+AP998*$F997</f>
        <v>0</v>
      </c>
      <c r="AQ997" s="649">
        <f t="shared" ref="AQ997" si="17546">+AQ998*$F997</f>
        <v>0</v>
      </c>
      <c r="AR997" s="649">
        <f t="shared" ref="AR997" si="17547">+AR998*$F997</f>
        <v>0</v>
      </c>
      <c r="AS997" s="649">
        <f t="shared" ref="AS997" si="17548">+AS998*$F997</f>
        <v>0</v>
      </c>
      <c r="AT997" s="649">
        <f t="shared" ref="AT997" si="17549">+AT998*$F997</f>
        <v>0</v>
      </c>
      <c r="AU997" s="613">
        <f t="shared" ref="AU997:AU1060" si="17550">SUM(H997:AT997)</f>
        <v>95048.472062773217</v>
      </c>
      <c r="AV997" s="645">
        <f t="shared" si="17509"/>
        <v>0</v>
      </c>
      <c r="AW997" s="656">
        <f t="shared" si="17510"/>
        <v>0</v>
      </c>
      <c r="AX997" s="591"/>
    </row>
    <row r="998" spans="1:50" s="314" customFormat="1" hidden="1" outlineLevel="1">
      <c r="A998" s="642"/>
      <c r="B998" s="636"/>
      <c r="C998" s="636"/>
      <c r="D998" s="651"/>
      <c r="E998" s="653"/>
      <c r="F998" s="640"/>
      <c r="G998" s="640">
        <f t="shared" si="16449"/>
        <v>1</v>
      </c>
      <c r="H998" s="658">
        <v>0</v>
      </c>
      <c r="I998" s="658">
        <v>0</v>
      </c>
      <c r="J998" s="658">
        <v>0</v>
      </c>
      <c r="K998" s="658">
        <v>0</v>
      </c>
      <c r="L998" s="658">
        <v>0</v>
      </c>
      <c r="M998" s="658">
        <v>0</v>
      </c>
      <c r="N998" s="658">
        <v>0</v>
      </c>
      <c r="O998" s="658">
        <v>0</v>
      </c>
      <c r="P998" s="658">
        <v>0</v>
      </c>
      <c r="Q998" s="658">
        <v>0</v>
      </c>
      <c r="R998" s="658">
        <v>0</v>
      </c>
      <c r="S998" s="658">
        <v>0</v>
      </c>
      <c r="T998" s="658">
        <v>0</v>
      </c>
      <c r="U998" s="658">
        <v>0.71</v>
      </c>
      <c r="V998" s="658">
        <v>0.29000000000000004</v>
      </c>
      <c r="W998" s="658">
        <v>0</v>
      </c>
      <c r="X998" s="658">
        <v>0</v>
      </c>
      <c r="Y998" s="658">
        <v>0</v>
      </c>
      <c r="Z998" s="658">
        <v>0</v>
      </c>
      <c r="AA998" s="658">
        <v>0</v>
      </c>
      <c r="AB998" s="658">
        <v>0</v>
      </c>
      <c r="AC998" s="658">
        <v>0</v>
      </c>
      <c r="AD998" s="658">
        <v>0</v>
      </c>
      <c r="AE998" s="658">
        <v>0</v>
      </c>
      <c r="AF998" s="658">
        <v>0</v>
      </c>
      <c r="AG998" s="658">
        <v>0</v>
      </c>
      <c r="AH998" s="658">
        <v>0</v>
      </c>
      <c r="AI998" s="658">
        <v>0</v>
      </c>
      <c r="AJ998" s="658">
        <v>0</v>
      </c>
      <c r="AK998" s="658">
        <v>0</v>
      </c>
      <c r="AL998" s="658">
        <v>0</v>
      </c>
      <c r="AM998" s="658">
        <v>0</v>
      </c>
      <c r="AN998" s="658">
        <v>0</v>
      </c>
      <c r="AO998" s="658">
        <v>0</v>
      </c>
      <c r="AP998" s="658">
        <v>0</v>
      </c>
      <c r="AQ998" s="658">
        <v>0</v>
      </c>
      <c r="AR998" s="658">
        <v>0</v>
      </c>
      <c r="AS998" s="658">
        <v>0</v>
      </c>
      <c r="AT998" s="658">
        <v>0</v>
      </c>
      <c r="AU998" s="613">
        <f t="shared" si="17550"/>
        <v>1</v>
      </c>
      <c r="AV998" s="645">
        <f t="shared" si="17509"/>
        <v>1</v>
      </c>
      <c r="AW998" s="656" t="e">
        <f t="shared" si="17510"/>
        <v>#DIV/0!</v>
      </c>
      <c r="AX998" s="661"/>
    </row>
    <row r="999" spans="1:50" hidden="1" outlineLevel="1">
      <c r="A999" s="590"/>
      <c r="B999" s="646" t="s">
        <v>305</v>
      </c>
      <c r="C999" s="646" t="s">
        <v>1171</v>
      </c>
      <c r="D999" s="647" t="s">
        <v>1172</v>
      </c>
      <c r="E999" s="649"/>
      <c r="F999" s="650">
        <v>95048.472062773217</v>
      </c>
      <c r="G999" s="650">
        <f t="shared" ref="G999:G1062" si="17551">SUM(H999:AT999)</f>
        <v>95048.472062773217</v>
      </c>
      <c r="H999" s="649">
        <f t="shared" ref="H999" si="17552">+H1000*$F999</f>
        <v>0</v>
      </c>
      <c r="I999" s="649">
        <f t="shared" ref="I999" si="17553">+I1000*$F999</f>
        <v>0</v>
      </c>
      <c r="J999" s="649">
        <f t="shared" ref="J999" si="17554">+J1000*$F999</f>
        <v>0</v>
      </c>
      <c r="K999" s="649">
        <f t="shared" ref="K999" si="17555">+K1000*$F999</f>
        <v>0</v>
      </c>
      <c r="L999" s="649">
        <f t="shared" ref="L999" si="17556">+L1000*$F999</f>
        <v>0</v>
      </c>
      <c r="M999" s="649">
        <f t="shared" ref="M999" si="17557">+M1000*$F999</f>
        <v>0</v>
      </c>
      <c r="N999" s="649">
        <f t="shared" ref="N999" si="17558">+N1000*$F999</f>
        <v>0</v>
      </c>
      <c r="O999" s="649">
        <f t="shared" ref="O999" si="17559">+O1000*$F999</f>
        <v>0</v>
      </c>
      <c r="P999" s="649">
        <f t="shared" ref="P999" si="17560">+P1000*$F999</f>
        <v>0</v>
      </c>
      <c r="Q999" s="649">
        <f t="shared" ref="Q999" si="17561">+Q1000*$F999</f>
        <v>0</v>
      </c>
      <c r="R999" s="649">
        <f t="shared" ref="R999" si="17562">+R1000*$F999</f>
        <v>0</v>
      </c>
      <c r="S999" s="649">
        <f t="shared" ref="S999" si="17563">+S1000*$F999</f>
        <v>0</v>
      </c>
      <c r="T999" s="649">
        <f t="shared" ref="T999" si="17564">+T1000*$F999</f>
        <v>0</v>
      </c>
      <c r="U999" s="649">
        <f t="shared" ref="U999" si="17565">+U1000*$F999</f>
        <v>2851.4541618831963</v>
      </c>
      <c r="V999" s="649">
        <f t="shared" ref="V999" si="17566">+V1000*$F999</f>
        <v>65583.445723313518</v>
      </c>
      <c r="W999" s="649">
        <f t="shared" ref="W999" si="17567">+W1000*$F999</f>
        <v>26613.572177576501</v>
      </c>
      <c r="X999" s="649">
        <f t="shared" ref="X999" si="17568">+X1000*$F999</f>
        <v>0</v>
      </c>
      <c r="Y999" s="649">
        <f t="shared" ref="Y999" si="17569">+Y1000*$F999</f>
        <v>0</v>
      </c>
      <c r="Z999" s="649">
        <f t="shared" ref="Z999" si="17570">+Z1000*$F999</f>
        <v>0</v>
      </c>
      <c r="AA999" s="649">
        <f t="shared" ref="AA999" si="17571">+AA1000*$F999</f>
        <v>0</v>
      </c>
      <c r="AB999" s="649">
        <f t="shared" ref="AB999" si="17572">+AB1000*$F999</f>
        <v>0</v>
      </c>
      <c r="AC999" s="649">
        <f t="shared" ref="AC999" si="17573">+AC1000*$F999</f>
        <v>0</v>
      </c>
      <c r="AD999" s="649">
        <f t="shared" ref="AD999" si="17574">+AD1000*$F999</f>
        <v>0</v>
      </c>
      <c r="AE999" s="649">
        <f t="shared" ref="AE999" si="17575">+AE1000*$F999</f>
        <v>0</v>
      </c>
      <c r="AF999" s="649">
        <f t="shared" ref="AF999" si="17576">+AF1000*$F999</f>
        <v>0</v>
      </c>
      <c r="AG999" s="649">
        <f t="shared" ref="AG999" si="17577">+AG1000*$F999</f>
        <v>0</v>
      </c>
      <c r="AH999" s="649">
        <f t="shared" ref="AH999" si="17578">+AH1000*$F999</f>
        <v>0</v>
      </c>
      <c r="AI999" s="649">
        <f t="shared" ref="AI999" si="17579">+AI1000*$F999</f>
        <v>0</v>
      </c>
      <c r="AJ999" s="649">
        <f t="shared" ref="AJ999" si="17580">+AJ1000*$F999</f>
        <v>0</v>
      </c>
      <c r="AK999" s="649">
        <f t="shared" ref="AK999" si="17581">+AK1000*$F999</f>
        <v>0</v>
      </c>
      <c r="AL999" s="649">
        <f t="shared" ref="AL999" si="17582">+AL1000*$F999</f>
        <v>0</v>
      </c>
      <c r="AM999" s="649">
        <f t="shared" ref="AM999" si="17583">+AM1000*$F999</f>
        <v>0</v>
      </c>
      <c r="AN999" s="649">
        <f t="shared" ref="AN999" si="17584">+AN1000*$F999</f>
        <v>0</v>
      </c>
      <c r="AO999" s="649">
        <f t="shared" ref="AO999" si="17585">+AO1000*$F999</f>
        <v>0</v>
      </c>
      <c r="AP999" s="649">
        <f t="shared" ref="AP999" si="17586">+AP1000*$F999</f>
        <v>0</v>
      </c>
      <c r="AQ999" s="649">
        <f t="shared" ref="AQ999" si="17587">+AQ1000*$F999</f>
        <v>0</v>
      </c>
      <c r="AR999" s="649">
        <f t="shared" ref="AR999" si="17588">+AR1000*$F999</f>
        <v>0</v>
      </c>
      <c r="AS999" s="649">
        <f t="shared" ref="AS999" si="17589">+AS1000*$F999</f>
        <v>0</v>
      </c>
      <c r="AT999" s="649">
        <f t="shared" ref="AT999" si="17590">+AT1000*$F999</f>
        <v>0</v>
      </c>
      <c r="AU999" s="613">
        <f t="shared" si="17550"/>
        <v>95048.472062773217</v>
      </c>
      <c r="AV999" s="645">
        <f t="shared" si="17509"/>
        <v>0</v>
      </c>
      <c r="AW999" s="656">
        <f t="shared" si="17510"/>
        <v>0</v>
      </c>
      <c r="AX999" s="591"/>
    </row>
    <row r="1000" spans="1:50" s="314" customFormat="1" hidden="1" outlineLevel="1">
      <c r="A1000" s="642"/>
      <c r="B1000" s="636"/>
      <c r="C1000" s="636"/>
      <c r="D1000" s="651"/>
      <c r="E1000" s="653"/>
      <c r="F1000" s="640"/>
      <c r="G1000" s="640">
        <f t="shared" si="17551"/>
        <v>1</v>
      </c>
      <c r="H1000" s="658">
        <v>0</v>
      </c>
      <c r="I1000" s="658">
        <v>0</v>
      </c>
      <c r="J1000" s="658">
        <v>0</v>
      </c>
      <c r="K1000" s="658">
        <v>0</v>
      </c>
      <c r="L1000" s="658">
        <v>0</v>
      </c>
      <c r="M1000" s="658">
        <v>0</v>
      </c>
      <c r="N1000" s="658">
        <v>0</v>
      </c>
      <c r="O1000" s="658">
        <v>0</v>
      </c>
      <c r="P1000" s="658">
        <v>0</v>
      </c>
      <c r="Q1000" s="658">
        <v>0</v>
      </c>
      <c r="R1000" s="658">
        <v>0</v>
      </c>
      <c r="S1000" s="658">
        <v>0</v>
      </c>
      <c r="T1000" s="658">
        <v>0</v>
      </c>
      <c r="U1000" s="658">
        <v>0.03</v>
      </c>
      <c r="V1000" s="658">
        <v>0.69</v>
      </c>
      <c r="W1000" s="658">
        <v>0.28000000000000003</v>
      </c>
      <c r="X1000" s="658">
        <v>0</v>
      </c>
      <c r="Y1000" s="658">
        <v>0</v>
      </c>
      <c r="Z1000" s="658">
        <v>0</v>
      </c>
      <c r="AA1000" s="658">
        <v>0</v>
      </c>
      <c r="AB1000" s="658">
        <v>0</v>
      </c>
      <c r="AC1000" s="658">
        <v>0</v>
      </c>
      <c r="AD1000" s="658">
        <v>0</v>
      </c>
      <c r="AE1000" s="658">
        <v>0</v>
      </c>
      <c r="AF1000" s="658">
        <v>0</v>
      </c>
      <c r="AG1000" s="658">
        <v>0</v>
      </c>
      <c r="AH1000" s="658">
        <v>0</v>
      </c>
      <c r="AI1000" s="658">
        <v>0</v>
      </c>
      <c r="AJ1000" s="658">
        <v>0</v>
      </c>
      <c r="AK1000" s="658">
        <v>0</v>
      </c>
      <c r="AL1000" s="658">
        <v>0</v>
      </c>
      <c r="AM1000" s="658">
        <v>0</v>
      </c>
      <c r="AN1000" s="658">
        <v>0</v>
      </c>
      <c r="AO1000" s="658">
        <v>0</v>
      </c>
      <c r="AP1000" s="658">
        <v>0</v>
      </c>
      <c r="AQ1000" s="658">
        <v>0</v>
      </c>
      <c r="AR1000" s="658">
        <v>0</v>
      </c>
      <c r="AS1000" s="658">
        <v>0</v>
      </c>
      <c r="AT1000" s="658">
        <v>0</v>
      </c>
      <c r="AU1000" s="613">
        <f t="shared" si="17550"/>
        <v>1</v>
      </c>
      <c r="AV1000" s="645">
        <f t="shared" si="17509"/>
        <v>1</v>
      </c>
      <c r="AW1000" s="656" t="e">
        <f t="shared" si="17510"/>
        <v>#DIV/0!</v>
      </c>
      <c r="AX1000" s="661"/>
    </row>
    <row r="1001" spans="1:50" hidden="1" outlineLevel="1">
      <c r="A1001" s="590"/>
      <c r="B1001" s="646" t="s">
        <v>305</v>
      </c>
      <c r="C1001" s="646" t="s">
        <v>1173</v>
      </c>
      <c r="D1001" s="647" t="s">
        <v>1174</v>
      </c>
      <c r="E1001" s="649"/>
      <c r="F1001" s="650">
        <v>95048.472062773217</v>
      </c>
      <c r="G1001" s="650">
        <f t="shared" si="17551"/>
        <v>95048.472062773217</v>
      </c>
      <c r="H1001" s="649">
        <f t="shared" ref="H1001" si="17591">+H1002*$F1001</f>
        <v>0</v>
      </c>
      <c r="I1001" s="649">
        <f t="shared" ref="I1001" si="17592">+I1002*$F1001</f>
        <v>0</v>
      </c>
      <c r="J1001" s="649">
        <f t="shared" ref="J1001" si="17593">+J1002*$F1001</f>
        <v>0</v>
      </c>
      <c r="K1001" s="649">
        <f t="shared" ref="K1001" si="17594">+K1002*$F1001</f>
        <v>0</v>
      </c>
      <c r="L1001" s="649">
        <f t="shared" ref="L1001" si="17595">+L1002*$F1001</f>
        <v>0</v>
      </c>
      <c r="M1001" s="649">
        <f t="shared" ref="M1001" si="17596">+M1002*$F1001</f>
        <v>0</v>
      </c>
      <c r="N1001" s="649">
        <f t="shared" ref="N1001" si="17597">+N1002*$F1001</f>
        <v>0</v>
      </c>
      <c r="O1001" s="649">
        <f t="shared" ref="O1001" si="17598">+O1002*$F1001</f>
        <v>0</v>
      </c>
      <c r="P1001" s="649">
        <f t="shared" ref="P1001" si="17599">+P1002*$F1001</f>
        <v>0</v>
      </c>
      <c r="Q1001" s="649">
        <f t="shared" ref="Q1001" si="17600">+Q1002*$F1001</f>
        <v>0</v>
      </c>
      <c r="R1001" s="649">
        <f t="shared" ref="R1001" si="17601">+R1002*$F1001</f>
        <v>0</v>
      </c>
      <c r="S1001" s="649">
        <f t="shared" ref="S1001" si="17602">+S1002*$F1001</f>
        <v>0</v>
      </c>
      <c r="T1001" s="649">
        <f t="shared" ref="T1001" si="17603">+T1002*$F1001</f>
        <v>0</v>
      </c>
      <c r="U1001" s="649">
        <f t="shared" ref="U1001" si="17604">+U1002*$F1001</f>
        <v>0</v>
      </c>
      <c r="V1001" s="649">
        <f t="shared" ref="V1001" si="17605">+V1002*$F1001</f>
        <v>2851.4541618831963</v>
      </c>
      <c r="W1001" s="649">
        <f t="shared" ref="W1001" si="17606">+W1002*$F1001</f>
        <v>66533.930443941252</v>
      </c>
      <c r="X1001" s="649">
        <f t="shared" ref="X1001" si="17607">+X1002*$F1001</f>
        <v>25663.087456948771</v>
      </c>
      <c r="Y1001" s="649">
        <f t="shared" ref="Y1001" si="17608">+Y1002*$F1001</f>
        <v>0</v>
      </c>
      <c r="Z1001" s="649">
        <f t="shared" ref="Z1001" si="17609">+Z1002*$F1001</f>
        <v>0</v>
      </c>
      <c r="AA1001" s="649">
        <f t="shared" ref="AA1001" si="17610">+AA1002*$F1001</f>
        <v>0</v>
      </c>
      <c r="AB1001" s="649">
        <f t="shared" ref="AB1001" si="17611">+AB1002*$F1001</f>
        <v>0</v>
      </c>
      <c r="AC1001" s="649">
        <f t="shared" ref="AC1001" si="17612">+AC1002*$F1001</f>
        <v>0</v>
      </c>
      <c r="AD1001" s="649">
        <f t="shared" ref="AD1001" si="17613">+AD1002*$F1001</f>
        <v>0</v>
      </c>
      <c r="AE1001" s="649">
        <f t="shared" ref="AE1001" si="17614">+AE1002*$F1001</f>
        <v>0</v>
      </c>
      <c r="AF1001" s="649">
        <f t="shared" ref="AF1001" si="17615">+AF1002*$F1001</f>
        <v>0</v>
      </c>
      <c r="AG1001" s="649">
        <f t="shared" ref="AG1001" si="17616">+AG1002*$F1001</f>
        <v>0</v>
      </c>
      <c r="AH1001" s="649">
        <f t="shared" ref="AH1001" si="17617">+AH1002*$F1001</f>
        <v>0</v>
      </c>
      <c r="AI1001" s="649">
        <f t="shared" ref="AI1001" si="17618">+AI1002*$F1001</f>
        <v>0</v>
      </c>
      <c r="AJ1001" s="649">
        <f t="shared" ref="AJ1001" si="17619">+AJ1002*$F1001</f>
        <v>0</v>
      </c>
      <c r="AK1001" s="649">
        <f t="shared" ref="AK1001" si="17620">+AK1002*$F1001</f>
        <v>0</v>
      </c>
      <c r="AL1001" s="649">
        <f t="shared" ref="AL1001" si="17621">+AL1002*$F1001</f>
        <v>0</v>
      </c>
      <c r="AM1001" s="649">
        <f t="shared" ref="AM1001" si="17622">+AM1002*$F1001</f>
        <v>0</v>
      </c>
      <c r="AN1001" s="649">
        <f t="shared" ref="AN1001" si="17623">+AN1002*$F1001</f>
        <v>0</v>
      </c>
      <c r="AO1001" s="649">
        <f t="shared" ref="AO1001" si="17624">+AO1002*$F1001</f>
        <v>0</v>
      </c>
      <c r="AP1001" s="649">
        <f t="shared" ref="AP1001" si="17625">+AP1002*$F1001</f>
        <v>0</v>
      </c>
      <c r="AQ1001" s="649">
        <f t="shared" ref="AQ1001" si="17626">+AQ1002*$F1001</f>
        <v>0</v>
      </c>
      <c r="AR1001" s="649">
        <f t="shared" ref="AR1001" si="17627">+AR1002*$F1001</f>
        <v>0</v>
      </c>
      <c r="AS1001" s="649">
        <f t="shared" ref="AS1001" si="17628">+AS1002*$F1001</f>
        <v>0</v>
      </c>
      <c r="AT1001" s="649">
        <f t="shared" ref="AT1001" si="17629">+AT1002*$F1001</f>
        <v>0</v>
      </c>
      <c r="AU1001" s="613">
        <f t="shared" si="17550"/>
        <v>95048.472062773217</v>
      </c>
      <c r="AV1001" s="645">
        <f t="shared" si="17509"/>
        <v>0</v>
      </c>
      <c r="AW1001" s="656">
        <f t="shared" si="17510"/>
        <v>0</v>
      </c>
      <c r="AX1001" s="591"/>
    </row>
    <row r="1002" spans="1:50" s="314" customFormat="1" hidden="1" outlineLevel="1">
      <c r="A1002" s="642"/>
      <c r="B1002" s="636"/>
      <c r="C1002" s="636"/>
      <c r="D1002" s="651"/>
      <c r="E1002" s="653"/>
      <c r="F1002" s="640"/>
      <c r="G1002" s="640">
        <f t="shared" si="17551"/>
        <v>1</v>
      </c>
      <c r="H1002" s="658">
        <v>0</v>
      </c>
      <c r="I1002" s="658">
        <v>0</v>
      </c>
      <c r="J1002" s="658">
        <v>0</v>
      </c>
      <c r="K1002" s="658">
        <v>0</v>
      </c>
      <c r="L1002" s="658">
        <v>0</v>
      </c>
      <c r="M1002" s="658">
        <v>0</v>
      </c>
      <c r="N1002" s="658">
        <v>0</v>
      </c>
      <c r="O1002" s="658">
        <v>0</v>
      </c>
      <c r="P1002" s="658">
        <v>0</v>
      </c>
      <c r="Q1002" s="658">
        <v>0</v>
      </c>
      <c r="R1002" s="658">
        <v>0</v>
      </c>
      <c r="S1002" s="658">
        <v>0</v>
      </c>
      <c r="T1002" s="658">
        <v>0</v>
      </c>
      <c r="U1002" s="658">
        <v>0</v>
      </c>
      <c r="V1002" s="658">
        <v>0.03</v>
      </c>
      <c r="W1002" s="658">
        <v>0.7</v>
      </c>
      <c r="X1002" s="658">
        <v>0.27</v>
      </c>
      <c r="Y1002" s="658">
        <v>0</v>
      </c>
      <c r="Z1002" s="658">
        <v>0</v>
      </c>
      <c r="AA1002" s="658">
        <v>0</v>
      </c>
      <c r="AB1002" s="658">
        <v>0</v>
      </c>
      <c r="AC1002" s="658">
        <v>0</v>
      </c>
      <c r="AD1002" s="658">
        <v>0</v>
      </c>
      <c r="AE1002" s="658">
        <v>0</v>
      </c>
      <c r="AF1002" s="658">
        <v>0</v>
      </c>
      <c r="AG1002" s="658">
        <v>0</v>
      </c>
      <c r="AH1002" s="658">
        <v>0</v>
      </c>
      <c r="AI1002" s="658">
        <v>0</v>
      </c>
      <c r="AJ1002" s="658">
        <v>0</v>
      </c>
      <c r="AK1002" s="658">
        <v>0</v>
      </c>
      <c r="AL1002" s="658">
        <v>0</v>
      </c>
      <c r="AM1002" s="658">
        <v>0</v>
      </c>
      <c r="AN1002" s="658">
        <v>0</v>
      </c>
      <c r="AO1002" s="658">
        <v>0</v>
      </c>
      <c r="AP1002" s="658">
        <v>0</v>
      </c>
      <c r="AQ1002" s="658">
        <v>0</v>
      </c>
      <c r="AR1002" s="658">
        <v>0</v>
      </c>
      <c r="AS1002" s="658">
        <v>0</v>
      </c>
      <c r="AT1002" s="658">
        <v>0</v>
      </c>
      <c r="AU1002" s="613">
        <f t="shared" si="17550"/>
        <v>1</v>
      </c>
      <c r="AV1002" s="645">
        <f t="shared" si="17509"/>
        <v>1</v>
      </c>
      <c r="AW1002" s="656" t="e">
        <f t="shared" si="17510"/>
        <v>#DIV/0!</v>
      </c>
      <c r="AX1002" s="661"/>
    </row>
    <row r="1003" spans="1:50" hidden="1" outlineLevel="1">
      <c r="A1003" s="590"/>
      <c r="B1003" s="646" t="s">
        <v>305</v>
      </c>
      <c r="C1003" s="646" t="s">
        <v>1175</v>
      </c>
      <c r="D1003" s="647" t="s">
        <v>1176</v>
      </c>
      <c r="E1003" s="649"/>
      <c r="F1003" s="650">
        <v>95048.472062773217</v>
      </c>
      <c r="G1003" s="650">
        <f t="shared" si="17551"/>
        <v>95048.472062773217</v>
      </c>
      <c r="H1003" s="649">
        <f t="shared" ref="H1003" si="17630">+H1004*$F1003</f>
        <v>0</v>
      </c>
      <c r="I1003" s="649">
        <f t="shared" ref="I1003" si="17631">+I1004*$F1003</f>
        <v>0</v>
      </c>
      <c r="J1003" s="649">
        <f t="shared" ref="J1003" si="17632">+J1004*$F1003</f>
        <v>0</v>
      </c>
      <c r="K1003" s="649">
        <f t="shared" ref="K1003" si="17633">+K1004*$F1003</f>
        <v>0</v>
      </c>
      <c r="L1003" s="649">
        <f t="shared" ref="L1003" si="17634">+L1004*$F1003</f>
        <v>0</v>
      </c>
      <c r="M1003" s="649">
        <f t="shared" ref="M1003" si="17635">+M1004*$F1003</f>
        <v>0</v>
      </c>
      <c r="N1003" s="649">
        <f t="shared" ref="N1003" si="17636">+N1004*$F1003</f>
        <v>0</v>
      </c>
      <c r="O1003" s="649">
        <f t="shared" ref="O1003" si="17637">+O1004*$F1003</f>
        <v>0</v>
      </c>
      <c r="P1003" s="649">
        <f t="shared" ref="P1003" si="17638">+P1004*$F1003</f>
        <v>0</v>
      </c>
      <c r="Q1003" s="649">
        <f t="shared" ref="Q1003" si="17639">+Q1004*$F1003</f>
        <v>0</v>
      </c>
      <c r="R1003" s="649">
        <f t="shared" ref="R1003" si="17640">+R1004*$F1003</f>
        <v>0</v>
      </c>
      <c r="S1003" s="649">
        <f t="shared" ref="S1003" si="17641">+S1004*$F1003</f>
        <v>0</v>
      </c>
      <c r="T1003" s="649">
        <f t="shared" ref="T1003" si="17642">+T1004*$F1003</f>
        <v>0</v>
      </c>
      <c r="U1003" s="649">
        <f t="shared" ref="U1003" si="17643">+U1004*$F1003</f>
        <v>0</v>
      </c>
      <c r="V1003" s="649">
        <f t="shared" ref="V1003" si="17644">+V1004*$F1003</f>
        <v>0</v>
      </c>
      <c r="W1003" s="649">
        <f t="shared" ref="W1003" si="17645">+W1004*$F1003</f>
        <v>4752.4236031386608</v>
      </c>
      <c r="X1003" s="649">
        <f t="shared" ref="X1003" si="17646">+X1004*$F1003</f>
        <v>69385.384605824453</v>
      </c>
      <c r="Y1003" s="649">
        <f t="shared" ref="Y1003" si="17647">+Y1004*$F1003</f>
        <v>20910.663853810107</v>
      </c>
      <c r="Z1003" s="649">
        <f t="shared" ref="Z1003" si="17648">+Z1004*$F1003</f>
        <v>0</v>
      </c>
      <c r="AA1003" s="649">
        <f t="shared" ref="AA1003" si="17649">+AA1004*$F1003</f>
        <v>0</v>
      </c>
      <c r="AB1003" s="649">
        <f t="shared" ref="AB1003" si="17650">+AB1004*$F1003</f>
        <v>0</v>
      </c>
      <c r="AC1003" s="649">
        <f t="shared" ref="AC1003" si="17651">+AC1004*$F1003</f>
        <v>0</v>
      </c>
      <c r="AD1003" s="649">
        <f t="shared" ref="AD1003" si="17652">+AD1004*$F1003</f>
        <v>0</v>
      </c>
      <c r="AE1003" s="649">
        <f t="shared" ref="AE1003" si="17653">+AE1004*$F1003</f>
        <v>0</v>
      </c>
      <c r="AF1003" s="649">
        <f t="shared" ref="AF1003" si="17654">+AF1004*$F1003</f>
        <v>0</v>
      </c>
      <c r="AG1003" s="649">
        <f t="shared" ref="AG1003" si="17655">+AG1004*$F1003</f>
        <v>0</v>
      </c>
      <c r="AH1003" s="649">
        <f t="shared" ref="AH1003" si="17656">+AH1004*$F1003</f>
        <v>0</v>
      </c>
      <c r="AI1003" s="649">
        <f t="shared" ref="AI1003" si="17657">+AI1004*$F1003</f>
        <v>0</v>
      </c>
      <c r="AJ1003" s="649">
        <f t="shared" ref="AJ1003" si="17658">+AJ1004*$F1003</f>
        <v>0</v>
      </c>
      <c r="AK1003" s="649">
        <f t="shared" ref="AK1003" si="17659">+AK1004*$F1003</f>
        <v>0</v>
      </c>
      <c r="AL1003" s="649">
        <f t="shared" ref="AL1003" si="17660">+AL1004*$F1003</f>
        <v>0</v>
      </c>
      <c r="AM1003" s="649">
        <f t="shared" ref="AM1003" si="17661">+AM1004*$F1003</f>
        <v>0</v>
      </c>
      <c r="AN1003" s="649">
        <f t="shared" ref="AN1003" si="17662">+AN1004*$F1003</f>
        <v>0</v>
      </c>
      <c r="AO1003" s="649">
        <f t="shared" ref="AO1003" si="17663">+AO1004*$F1003</f>
        <v>0</v>
      </c>
      <c r="AP1003" s="649">
        <f t="shared" ref="AP1003" si="17664">+AP1004*$F1003</f>
        <v>0</v>
      </c>
      <c r="AQ1003" s="649">
        <f t="shared" ref="AQ1003" si="17665">+AQ1004*$F1003</f>
        <v>0</v>
      </c>
      <c r="AR1003" s="649">
        <f t="shared" ref="AR1003" si="17666">+AR1004*$F1003</f>
        <v>0</v>
      </c>
      <c r="AS1003" s="649">
        <f t="shared" ref="AS1003" si="17667">+AS1004*$F1003</f>
        <v>0</v>
      </c>
      <c r="AT1003" s="649">
        <f t="shared" ref="AT1003" si="17668">+AT1004*$F1003</f>
        <v>0</v>
      </c>
      <c r="AU1003" s="613">
        <f t="shared" si="17550"/>
        <v>95048.472062773217</v>
      </c>
      <c r="AV1003" s="645">
        <f t="shared" si="17509"/>
        <v>0</v>
      </c>
      <c r="AW1003" s="656">
        <f t="shared" si="17510"/>
        <v>0</v>
      </c>
      <c r="AX1003" s="591"/>
    </row>
    <row r="1004" spans="1:50" s="314" customFormat="1" hidden="1" outlineLevel="1">
      <c r="A1004" s="642"/>
      <c r="B1004" s="636"/>
      <c r="C1004" s="636"/>
      <c r="D1004" s="651"/>
      <c r="E1004" s="653"/>
      <c r="F1004" s="640"/>
      <c r="G1004" s="640">
        <f t="shared" si="17551"/>
        <v>1</v>
      </c>
      <c r="H1004" s="658">
        <v>0</v>
      </c>
      <c r="I1004" s="658">
        <v>0</v>
      </c>
      <c r="J1004" s="658">
        <v>0</v>
      </c>
      <c r="K1004" s="658">
        <v>0</v>
      </c>
      <c r="L1004" s="658">
        <v>0</v>
      </c>
      <c r="M1004" s="658">
        <v>0</v>
      </c>
      <c r="N1004" s="658">
        <v>0</v>
      </c>
      <c r="O1004" s="658">
        <v>0</v>
      </c>
      <c r="P1004" s="658">
        <v>0</v>
      </c>
      <c r="Q1004" s="658">
        <v>0</v>
      </c>
      <c r="R1004" s="658">
        <v>0</v>
      </c>
      <c r="S1004" s="658">
        <v>0</v>
      </c>
      <c r="T1004" s="658">
        <v>0</v>
      </c>
      <c r="U1004" s="658">
        <v>0</v>
      </c>
      <c r="V1004" s="658">
        <v>0</v>
      </c>
      <c r="W1004" s="658">
        <v>0.05</v>
      </c>
      <c r="X1004" s="658">
        <v>0.73</v>
      </c>
      <c r="Y1004" s="658">
        <v>0.21999999999999997</v>
      </c>
      <c r="Z1004" s="658">
        <v>0</v>
      </c>
      <c r="AA1004" s="658">
        <v>0</v>
      </c>
      <c r="AB1004" s="658">
        <v>0</v>
      </c>
      <c r="AC1004" s="658">
        <v>0</v>
      </c>
      <c r="AD1004" s="658">
        <v>0</v>
      </c>
      <c r="AE1004" s="658">
        <v>0</v>
      </c>
      <c r="AF1004" s="658">
        <v>0</v>
      </c>
      <c r="AG1004" s="658">
        <v>0</v>
      </c>
      <c r="AH1004" s="658">
        <v>0</v>
      </c>
      <c r="AI1004" s="658">
        <v>0</v>
      </c>
      <c r="AJ1004" s="658">
        <v>0</v>
      </c>
      <c r="AK1004" s="658">
        <v>0</v>
      </c>
      <c r="AL1004" s="658">
        <v>0</v>
      </c>
      <c r="AM1004" s="658">
        <v>0</v>
      </c>
      <c r="AN1004" s="658">
        <v>0</v>
      </c>
      <c r="AO1004" s="658">
        <v>0</v>
      </c>
      <c r="AP1004" s="658">
        <v>0</v>
      </c>
      <c r="AQ1004" s="658">
        <v>0</v>
      </c>
      <c r="AR1004" s="658">
        <v>0</v>
      </c>
      <c r="AS1004" s="658">
        <v>0</v>
      </c>
      <c r="AT1004" s="658">
        <v>0</v>
      </c>
      <c r="AU1004" s="613">
        <f t="shared" si="17550"/>
        <v>1</v>
      </c>
      <c r="AV1004" s="645">
        <f t="shared" si="17509"/>
        <v>1</v>
      </c>
      <c r="AW1004" s="656" t="e">
        <f t="shared" si="17510"/>
        <v>#DIV/0!</v>
      </c>
      <c r="AX1004" s="661"/>
    </row>
    <row r="1005" spans="1:50" hidden="1" outlineLevel="1">
      <c r="A1005" s="590"/>
      <c r="B1005" s="646" t="s">
        <v>305</v>
      </c>
      <c r="C1005" s="646" t="s">
        <v>1177</v>
      </c>
      <c r="D1005" s="647" t="s">
        <v>1178</v>
      </c>
      <c r="E1005" s="649"/>
      <c r="F1005" s="650">
        <v>95048.472062773217</v>
      </c>
      <c r="G1005" s="650">
        <f t="shared" si="17551"/>
        <v>95048.472062773217</v>
      </c>
      <c r="H1005" s="649">
        <f t="shared" ref="H1005" si="17669">+H1006*$F1005</f>
        <v>0</v>
      </c>
      <c r="I1005" s="649">
        <f t="shared" ref="I1005" si="17670">+I1006*$F1005</f>
        <v>0</v>
      </c>
      <c r="J1005" s="649">
        <f t="shared" ref="J1005" si="17671">+J1006*$F1005</f>
        <v>0</v>
      </c>
      <c r="K1005" s="649">
        <f t="shared" ref="K1005" si="17672">+K1006*$F1005</f>
        <v>0</v>
      </c>
      <c r="L1005" s="649">
        <f t="shared" ref="L1005" si="17673">+L1006*$F1005</f>
        <v>0</v>
      </c>
      <c r="M1005" s="649">
        <f t="shared" ref="M1005" si="17674">+M1006*$F1005</f>
        <v>0</v>
      </c>
      <c r="N1005" s="649">
        <f t="shared" ref="N1005" si="17675">+N1006*$F1005</f>
        <v>0</v>
      </c>
      <c r="O1005" s="649">
        <f t="shared" ref="O1005" si="17676">+O1006*$F1005</f>
        <v>0</v>
      </c>
      <c r="P1005" s="649">
        <f t="shared" ref="P1005" si="17677">+P1006*$F1005</f>
        <v>0</v>
      </c>
      <c r="Q1005" s="649">
        <f t="shared" ref="Q1005" si="17678">+Q1006*$F1005</f>
        <v>0</v>
      </c>
      <c r="R1005" s="649">
        <f t="shared" ref="R1005" si="17679">+R1006*$F1005</f>
        <v>0</v>
      </c>
      <c r="S1005" s="649">
        <f t="shared" ref="S1005" si="17680">+S1006*$F1005</f>
        <v>0</v>
      </c>
      <c r="T1005" s="649">
        <f t="shared" ref="T1005" si="17681">+T1006*$F1005</f>
        <v>0</v>
      </c>
      <c r="U1005" s="649">
        <f t="shared" ref="U1005" si="17682">+U1006*$F1005</f>
        <v>0</v>
      </c>
      <c r="V1005" s="649">
        <f t="shared" ref="V1005" si="17683">+V1006*$F1005</f>
        <v>0</v>
      </c>
      <c r="W1005" s="649">
        <f t="shared" ref="W1005" si="17684">+W1006*$F1005</f>
        <v>0</v>
      </c>
      <c r="X1005" s="649">
        <f t="shared" ref="X1005" si="17685">+X1006*$F1005</f>
        <v>8554.3624856495899</v>
      </c>
      <c r="Y1005" s="649">
        <f t="shared" ref="Y1005" si="17686">+Y1006*$F1005</f>
        <v>62731.991561430325</v>
      </c>
      <c r="Z1005" s="649">
        <f t="shared" ref="Z1005" si="17687">+Z1006*$F1005</f>
        <v>23762.118015693304</v>
      </c>
      <c r="AA1005" s="649">
        <f t="shared" ref="AA1005" si="17688">+AA1006*$F1005</f>
        <v>0</v>
      </c>
      <c r="AB1005" s="649">
        <f t="shared" ref="AB1005" si="17689">+AB1006*$F1005</f>
        <v>0</v>
      </c>
      <c r="AC1005" s="649">
        <f t="shared" ref="AC1005" si="17690">+AC1006*$F1005</f>
        <v>0</v>
      </c>
      <c r="AD1005" s="649">
        <f t="shared" ref="AD1005" si="17691">+AD1006*$F1005</f>
        <v>0</v>
      </c>
      <c r="AE1005" s="649">
        <f t="shared" ref="AE1005" si="17692">+AE1006*$F1005</f>
        <v>0</v>
      </c>
      <c r="AF1005" s="649">
        <f t="shared" ref="AF1005" si="17693">+AF1006*$F1005</f>
        <v>0</v>
      </c>
      <c r="AG1005" s="649">
        <f t="shared" ref="AG1005" si="17694">+AG1006*$F1005</f>
        <v>0</v>
      </c>
      <c r="AH1005" s="649">
        <f t="shared" ref="AH1005" si="17695">+AH1006*$F1005</f>
        <v>0</v>
      </c>
      <c r="AI1005" s="649">
        <f t="shared" ref="AI1005" si="17696">+AI1006*$F1005</f>
        <v>0</v>
      </c>
      <c r="AJ1005" s="649">
        <f t="shared" ref="AJ1005" si="17697">+AJ1006*$F1005</f>
        <v>0</v>
      </c>
      <c r="AK1005" s="649">
        <f t="shared" ref="AK1005" si="17698">+AK1006*$F1005</f>
        <v>0</v>
      </c>
      <c r="AL1005" s="649">
        <f t="shared" ref="AL1005" si="17699">+AL1006*$F1005</f>
        <v>0</v>
      </c>
      <c r="AM1005" s="649">
        <f t="shared" ref="AM1005" si="17700">+AM1006*$F1005</f>
        <v>0</v>
      </c>
      <c r="AN1005" s="649">
        <f t="shared" ref="AN1005" si="17701">+AN1006*$F1005</f>
        <v>0</v>
      </c>
      <c r="AO1005" s="649">
        <f t="shared" ref="AO1005" si="17702">+AO1006*$F1005</f>
        <v>0</v>
      </c>
      <c r="AP1005" s="649">
        <f t="shared" ref="AP1005" si="17703">+AP1006*$F1005</f>
        <v>0</v>
      </c>
      <c r="AQ1005" s="649">
        <f t="shared" ref="AQ1005" si="17704">+AQ1006*$F1005</f>
        <v>0</v>
      </c>
      <c r="AR1005" s="649">
        <f t="shared" ref="AR1005" si="17705">+AR1006*$F1005</f>
        <v>0</v>
      </c>
      <c r="AS1005" s="649">
        <f t="shared" ref="AS1005" si="17706">+AS1006*$F1005</f>
        <v>0</v>
      </c>
      <c r="AT1005" s="649">
        <f t="shared" ref="AT1005" si="17707">+AT1006*$F1005</f>
        <v>0</v>
      </c>
      <c r="AU1005" s="613">
        <f t="shared" si="17550"/>
        <v>95048.472062773217</v>
      </c>
      <c r="AV1005" s="645">
        <f t="shared" si="17509"/>
        <v>0</v>
      </c>
      <c r="AW1005" s="656">
        <f t="shared" si="17510"/>
        <v>0</v>
      </c>
      <c r="AX1005" s="591"/>
    </row>
    <row r="1006" spans="1:50" s="314" customFormat="1" hidden="1" outlineLevel="1">
      <c r="A1006" s="642"/>
      <c r="B1006" s="636"/>
      <c r="C1006" s="636"/>
      <c r="D1006" s="651"/>
      <c r="E1006" s="653"/>
      <c r="F1006" s="640"/>
      <c r="G1006" s="640">
        <f t="shared" si="17551"/>
        <v>1</v>
      </c>
      <c r="H1006" s="658">
        <v>0</v>
      </c>
      <c r="I1006" s="658">
        <v>0</v>
      </c>
      <c r="J1006" s="658">
        <v>0</v>
      </c>
      <c r="K1006" s="658">
        <v>0</v>
      </c>
      <c r="L1006" s="658">
        <v>0</v>
      </c>
      <c r="M1006" s="658">
        <v>0</v>
      </c>
      <c r="N1006" s="658">
        <v>0</v>
      </c>
      <c r="O1006" s="658">
        <v>0</v>
      </c>
      <c r="P1006" s="658">
        <v>0</v>
      </c>
      <c r="Q1006" s="658">
        <v>0</v>
      </c>
      <c r="R1006" s="658">
        <v>0</v>
      </c>
      <c r="S1006" s="658">
        <v>0</v>
      </c>
      <c r="T1006" s="658">
        <v>0</v>
      </c>
      <c r="U1006" s="658">
        <v>0</v>
      </c>
      <c r="V1006" s="658">
        <v>0</v>
      </c>
      <c r="W1006" s="658">
        <v>0</v>
      </c>
      <c r="X1006" s="658">
        <v>0.09</v>
      </c>
      <c r="Y1006" s="658">
        <v>0.66</v>
      </c>
      <c r="Z1006" s="658">
        <v>0.25</v>
      </c>
      <c r="AA1006" s="658">
        <v>0</v>
      </c>
      <c r="AB1006" s="658">
        <v>0</v>
      </c>
      <c r="AC1006" s="658">
        <v>0</v>
      </c>
      <c r="AD1006" s="658">
        <v>0</v>
      </c>
      <c r="AE1006" s="658">
        <v>0</v>
      </c>
      <c r="AF1006" s="658">
        <v>0</v>
      </c>
      <c r="AG1006" s="658">
        <v>0</v>
      </c>
      <c r="AH1006" s="658">
        <v>0</v>
      </c>
      <c r="AI1006" s="658">
        <v>0</v>
      </c>
      <c r="AJ1006" s="658">
        <v>0</v>
      </c>
      <c r="AK1006" s="658">
        <v>0</v>
      </c>
      <c r="AL1006" s="658">
        <v>0</v>
      </c>
      <c r="AM1006" s="658">
        <v>0</v>
      </c>
      <c r="AN1006" s="658">
        <v>0</v>
      </c>
      <c r="AO1006" s="658">
        <v>0</v>
      </c>
      <c r="AP1006" s="658">
        <v>0</v>
      </c>
      <c r="AQ1006" s="658">
        <v>0</v>
      </c>
      <c r="AR1006" s="658">
        <v>0</v>
      </c>
      <c r="AS1006" s="658">
        <v>0</v>
      </c>
      <c r="AT1006" s="658">
        <v>0</v>
      </c>
      <c r="AU1006" s="613">
        <f t="shared" si="17550"/>
        <v>1</v>
      </c>
      <c r="AV1006" s="645">
        <f t="shared" si="17509"/>
        <v>1</v>
      </c>
      <c r="AW1006" s="656" t="e">
        <f t="shared" si="17510"/>
        <v>#DIV/0!</v>
      </c>
      <c r="AX1006" s="661"/>
    </row>
    <row r="1007" spans="1:50" hidden="1" outlineLevel="1">
      <c r="A1007" s="590"/>
      <c r="B1007" s="646" t="s">
        <v>305</v>
      </c>
      <c r="C1007" s="646" t="s">
        <v>1179</v>
      </c>
      <c r="D1007" s="647" t="s">
        <v>1180</v>
      </c>
      <c r="E1007" s="649"/>
      <c r="F1007" s="650">
        <v>95048.472062773217</v>
      </c>
      <c r="G1007" s="650">
        <f t="shared" si="17551"/>
        <v>95048.472062773217</v>
      </c>
      <c r="H1007" s="649">
        <f t="shared" ref="H1007" si="17708">+H1008*$F1007</f>
        <v>0</v>
      </c>
      <c r="I1007" s="649">
        <f t="shared" ref="I1007" si="17709">+I1008*$F1007</f>
        <v>0</v>
      </c>
      <c r="J1007" s="649">
        <f t="shared" ref="J1007" si="17710">+J1008*$F1007</f>
        <v>0</v>
      </c>
      <c r="K1007" s="649">
        <f t="shared" ref="K1007" si="17711">+K1008*$F1007</f>
        <v>0</v>
      </c>
      <c r="L1007" s="649">
        <f t="shared" ref="L1007" si="17712">+L1008*$F1007</f>
        <v>0</v>
      </c>
      <c r="M1007" s="649">
        <f t="shared" ref="M1007" si="17713">+M1008*$F1007</f>
        <v>0</v>
      </c>
      <c r="N1007" s="649">
        <f t="shared" ref="N1007" si="17714">+N1008*$F1007</f>
        <v>0</v>
      </c>
      <c r="O1007" s="649">
        <f t="shared" ref="O1007" si="17715">+O1008*$F1007</f>
        <v>0</v>
      </c>
      <c r="P1007" s="649">
        <f t="shared" ref="P1007" si="17716">+P1008*$F1007</f>
        <v>0</v>
      </c>
      <c r="Q1007" s="649">
        <f t="shared" ref="Q1007" si="17717">+Q1008*$F1007</f>
        <v>0</v>
      </c>
      <c r="R1007" s="649">
        <f t="shared" ref="R1007" si="17718">+R1008*$F1007</f>
        <v>0</v>
      </c>
      <c r="S1007" s="649">
        <f t="shared" ref="S1007" si="17719">+S1008*$F1007</f>
        <v>0</v>
      </c>
      <c r="T1007" s="649">
        <f t="shared" ref="T1007" si="17720">+T1008*$F1007</f>
        <v>0</v>
      </c>
      <c r="U1007" s="649">
        <f t="shared" ref="U1007" si="17721">+U1008*$F1007</f>
        <v>0</v>
      </c>
      <c r="V1007" s="649">
        <f t="shared" ref="V1007" si="17722">+V1008*$F1007</f>
        <v>0</v>
      </c>
      <c r="W1007" s="649">
        <f t="shared" ref="W1007" si="17723">+W1008*$F1007</f>
        <v>0</v>
      </c>
      <c r="X1007" s="649">
        <f t="shared" ref="X1007" si="17724">+X1008*$F1007</f>
        <v>0</v>
      </c>
      <c r="Y1007" s="649">
        <f t="shared" ref="Y1007" si="17725">+Y1008*$F1007</f>
        <v>0</v>
      </c>
      <c r="Z1007" s="649">
        <f t="shared" ref="Z1007" si="17726">+Z1008*$F1007</f>
        <v>58930.052678919397</v>
      </c>
      <c r="AA1007" s="649">
        <f t="shared" ref="AA1007" si="17727">+AA1008*$F1007</f>
        <v>36118.419383853819</v>
      </c>
      <c r="AB1007" s="649">
        <f t="shared" ref="AB1007" si="17728">+AB1008*$F1007</f>
        <v>0</v>
      </c>
      <c r="AC1007" s="649">
        <f t="shared" ref="AC1007" si="17729">+AC1008*$F1007</f>
        <v>0</v>
      </c>
      <c r="AD1007" s="649">
        <f t="shared" ref="AD1007" si="17730">+AD1008*$F1007</f>
        <v>0</v>
      </c>
      <c r="AE1007" s="649">
        <f t="shared" ref="AE1007" si="17731">+AE1008*$F1007</f>
        <v>0</v>
      </c>
      <c r="AF1007" s="649">
        <f t="shared" ref="AF1007" si="17732">+AF1008*$F1007</f>
        <v>0</v>
      </c>
      <c r="AG1007" s="649">
        <f t="shared" ref="AG1007" si="17733">+AG1008*$F1007</f>
        <v>0</v>
      </c>
      <c r="AH1007" s="649">
        <f t="shared" ref="AH1007" si="17734">+AH1008*$F1007</f>
        <v>0</v>
      </c>
      <c r="AI1007" s="649">
        <f t="shared" ref="AI1007" si="17735">+AI1008*$F1007</f>
        <v>0</v>
      </c>
      <c r="AJ1007" s="649">
        <f t="shared" ref="AJ1007" si="17736">+AJ1008*$F1007</f>
        <v>0</v>
      </c>
      <c r="AK1007" s="649">
        <f t="shared" ref="AK1007" si="17737">+AK1008*$F1007</f>
        <v>0</v>
      </c>
      <c r="AL1007" s="649">
        <f t="shared" ref="AL1007" si="17738">+AL1008*$F1007</f>
        <v>0</v>
      </c>
      <c r="AM1007" s="649">
        <f t="shared" ref="AM1007" si="17739">+AM1008*$F1007</f>
        <v>0</v>
      </c>
      <c r="AN1007" s="649">
        <f t="shared" ref="AN1007" si="17740">+AN1008*$F1007</f>
        <v>0</v>
      </c>
      <c r="AO1007" s="649">
        <f t="shared" ref="AO1007" si="17741">+AO1008*$F1007</f>
        <v>0</v>
      </c>
      <c r="AP1007" s="649">
        <f t="shared" ref="AP1007" si="17742">+AP1008*$F1007</f>
        <v>0</v>
      </c>
      <c r="AQ1007" s="649">
        <f t="shared" ref="AQ1007" si="17743">+AQ1008*$F1007</f>
        <v>0</v>
      </c>
      <c r="AR1007" s="649">
        <f t="shared" ref="AR1007" si="17744">+AR1008*$F1007</f>
        <v>0</v>
      </c>
      <c r="AS1007" s="649">
        <f t="shared" ref="AS1007" si="17745">+AS1008*$F1007</f>
        <v>0</v>
      </c>
      <c r="AT1007" s="649">
        <f t="shared" ref="AT1007" si="17746">+AT1008*$F1007</f>
        <v>0</v>
      </c>
      <c r="AU1007" s="613">
        <f t="shared" si="17550"/>
        <v>95048.472062773217</v>
      </c>
      <c r="AV1007" s="645">
        <f t="shared" si="17509"/>
        <v>0</v>
      </c>
      <c r="AW1007" s="656">
        <f t="shared" si="17510"/>
        <v>0</v>
      </c>
      <c r="AX1007" s="591"/>
    </row>
    <row r="1008" spans="1:50" s="314" customFormat="1" hidden="1" outlineLevel="1">
      <c r="A1008" s="642"/>
      <c r="B1008" s="636"/>
      <c r="C1008" s="636"/>
      <c r="D1008" s="651"/>
      <c r="E1008" s="653"/>
      <c r="F1008" s="640"/>
      <c r="G1008" s="640">
        <f t="shared" si="17551"/>
        <v>1</v>
      </c>
      <c r="H1008" s="658">
        <v>0</v>
      </c>
      <c r="I1008" s="658">
        <v>0</v>
      </c>
      <c r="J1008" s="658">
        <v>0</v>
      </c>
      <c r="K1008" s="658">
        <v>0</v>
      </c>
      <c r="L1008" s="658">
        <v>0</v>
      </c>
      <c r="M1008" s="658">
        <v>0</v>
      </c>
      <c r="N1008" s="658">
        <v>0</v>
      </c>
      <c r="O1008" s="658">
        <v>0</v>
      </c>
      <c r="P1008" s="658">
        <v>0</v>
      </c>
      <c r="Q1008" s="658">
        <v>0</v>
      </c>
      <c r="R1008" s="658">
        <v>0</v>
      </c>
      <c r="S1008" s="658">
        <v>0</v>
      </c>
      <c r="T1008" s="658">
        <v>0</v>
      </c>
      <c r="U1008" s="658">
        <v>0</v>
      </c>
      <c r="V1008" s="658">
        <v>0</v>
      </c>
      <c r="W1008" s="658">
        <v>0</v>
      </c>
      <c r="X1008" s="658">
        <v>0</v>
      </c>
      <c r="Y1008" s="658">
        <v>0</v>
      </c>
      <c r="Z1008" s="658">
        <v>0.62</v>
      </c>
      <c r="AA1008" s="658">
        <v>0.38</v>
      </c>
      <c r="AB1008" s="658">
        <v>0</v>
      </c>
      <c r="AC1008" s="658">
        <v>0</v>
      </c>
      <c r="AD1008" s="658">
        <v>0</v>
      </c>
      <c r="AE1008" s="658">
        <v>0</v>
      </c>
      <c r="AF1008" s="658">
        <v>0</v>
      </c>
      <c r="AG1008" s="658">
        <v>0</v>
      </c>
      <c r="AH1008" s="658">
        <v>0</v>
      </c>
      <c r="AI1008" s="658">
        <v>0</v>
      </c>
      <c r="AJ1008" s="658">
        <v>0</v>
      </c>
      <c r="AK1008" s="658">
        <v>0</v>
      </c>
      <c r="AL1008" s="658">
        <v>0</v>
      </c>
      <c r="AM1008" s="658">
        <v>0</v>
      </c>
      <c r="AN1008" s="658">
        <v>0</v>
      </c>
      <c r="AO1008" s="658">
        <v>0</v>
      </c>
      <c r="AP1008" s="658">
        <v>0</v>
      </c>
      <c r="AQ1008" s="658">
        <v>0</v>
      </c>
      <c r="AR1008" s="658">
        <v>0</v>
      </c>
      <c r="AS1008" s="658">
        <v>0</v>
      </c>
      <c r="AT1008" s="658">
        <v>0</v>
      </c>
      <c r="AU1008" s="613">
        <f t="shared" si="17550"/>
        <v>1</v>
      </c>
      <c r="AV1008" s="645">
        <f t="shared" si="17509"/>
        <v>1</v>
      </c>
      <c r="AW1008" s="656" t="e">
        <f t="shared" si="17510"/>
        <v>#DIV/0!</v>
      </c>
      <c r="AX1008" s="661"/>
    </row>
    <row r="1009" spans="1:50" hidden="1" outlineLevel="1">
      <c r="A1009" s="590"/>
      <c r="B1009" s="646" t="s">
        <v>305</v>
      </c>
      <c r="C1009" s="646" t="s">
        <v>1181</v>
      </c>
      <c r="D1009" s="647" t="s">
        <v>1182</v>
      </c>
      <c r="E1009" s="649"/>
      <c r="F1009" s="650">
        <v>95048.472062773217</v>
      </c>
      <c r="G1009" s="650">
        <f t="shared" si="17551"/>
        <v>95048.472062773217</v>
      </c>
      <c r="H1009" s="649">
        <f t="shared" ref="H1009" si="17747">+H1010*$F1009</f>
        <v>0</v>
      </c>
      <c r="I1009" s="649">
        <f t="shared" ref="I1009" si="17748">+I1010*$F1009</f>
        <v>0</v>
      </c>
      <c r="J1009" s="649">
        <f t="shared" ref="J1009" si="17749">+J1010*$F1009</f>
        <v>0</v>
      </c>
      <c r="K1009" s="649">
        <f t="shared" ref="K1009" si="17750">+K1010*$F1009</f>
        <v>0</v>
      </c>
      <c r="L1009" s="649">
        <f t="shared" ref="L1009" si="17751">+L1010*$F1009</f>
        <v>0</v>
      </c>
      <c r="M1009" s="649">
        <f t="shared" ref="M1009" si="17752">+M1010*$F1009</f>
        <v>0</v>
      </c>
      <c r="N1009" s="649">
        <f t="shared" ref="N1009" si="17753">+N1010*$F1009</f>
        <v>0</v>
      </c>
      <c r="O1009" s="649">
        <f t="shared" ref="O1009" si="17754">+O1010*$F1009</f>
        <v>0</v>
      </c>
      <c r="P1009" s="649">
        <f t="shared" ref="P1009" si="17755">+P1010*$F1009</f>
        <v>55128.113796408463</v>
      </c>
      <c r="Q1009" s="649">
        <f t="shared" ref="Q1009" si="17756">+Q1010*$F1009</f>
        <v>39920.358266364754</v>
      </c>
      <c r="R1009" s="649">
        <f t="shared" ref="R1009" si="17757">+R1010*$F1009</f>
        <v>0</v>
      </c>
      <c r="S1009" s="649">
        <f t="shared" ref="S1009" si="17758">+S1010*$F1009</f>
        <v>0</v>
      </c>
      <c r="T1009" s="649">
        <f t="shared" ref="T1009" si="17759">+T1010*$F1009</f>
        <v>0</v>
      </c>
      <c r="U1009" s="649">
        <f t="shared" ref="U1009" si="17760">+U1010*$F1009</f>
        <v>0</v>
      </c>
      <c r="V1009" s="649">
        <f t="shared" ref="V1009" si="17761">+V1010*$F1009</f>
        <v>0</v>
      </c>
      <c r="W1009" s="649">
        <f t="shared" ref="W1009" si="17762">+W1010*$F1009</f>
        <v>0</v>
      </c>
      <c r="X1009" s="649">
        <f t="shared" ref="X1009" si="17763">+X1010*$F1009</f>
        <v>0</v>
      </c>
      <c r="Y1009" s="649">
        <f t="shared" ref="Y1009" si="17764">+Y1010*$F1009</f>
        <v>0</v>
      </c>
      <c r="Z1009" s="649">
        <f t="shared" ref="Z1009" si="17765">+Z1010*$F1009</f>
        <v>0</v>
      </c>
      <c r="AA1009" s="649">
        <f t="shared" ref="AA1009" si="17766">+AA1010*$F1009</f>
        <v>0</v>
      </c>
      <c r="AB1009" s="649">
        <f t="shared" ref="AB1009" si="17767">+AB1010*$F1009</f>
        <v>0</v>
      </c>
      <c r="AC1009" s="649">
        <f t="shared" ref="AC1009" si="17768">+AC1010*$F1009</f>
        <v>0</v>
      </c>
      <c r="AD1009" s="649">
        <f t="shared" ref="AD1009" si="17769">+AD1010*$F1009</f>
        <v>0</v>
      </c>
      <c r="AE1009" s="649">
        <f t="shared" ref="AE1009" si="17770">+AE1010*$F1009</f>
        <v>0</v>
      </c>
      <c r="AF1009" s="649">
        <f t="shared" ref="AF1009" si="17771">+AF1010*$F1009</f>
        <v>0</v>
      </c>
      <c r="AG1009" s="649">
        <f t="shared" ref="AG1009" si="17772">+AG1010*$F1009</f>
        <v>0</v>
      </c>
      <c r="AH1009" s="649">
        <f t="shared" ref="AH1009" si="17773">+AH1010*$F1009</f>
        <v>0</v>
      </c>
      <c r="AI1009" s="649">
        <f t="shared" ref="AI1009" si="17774">+AI1010*$F1009</f>
        <v>0</v>
      </c>
      <c r="AJ1009" s="649">
        <f t="shared" ref="AJ1009" si="17775">+AJ1010*$F1009</f>
        <v>0</v>
      </c>
      <c r="AK1009" s="649">
        <f t="shared" ref="AK1009" si="17776">+AK1010*$F1009</f>
        <v>0</v>
      </c>
      <c r="AL1009" s="649">
        <f t="shared" ref="AL1009" si="17777">+AL1010*$F1009</f>
        <v>0</v>
      </c>
      <c r="AM1009" s="649">
        <f t="shared" ref="AM1009" si="17778">+AM1010*$F1009</f>
        <v>0</v>
      </c>
      <c r="AN1009" s="649">
        <f t="shared" ref="AN1009" si="17779">+AN1010*$F1009</f>
        <v>0</v>
      </c>
      <c r="AO1009" s="649">
        <f t="shared" ref="AO1009" si="17780">+AO1010*$F1009</f>
        <v>0</v>
      </c>
      <c r="AP1009" s="649">
        <f t="shared" ref="AP1009" si="17781">+AP1010*$F1009</f>
        <v>0</v>
      </c>
      <c r="AQ1009" s="649">
        <f t="shared" ref="AQ1009" si="17782">+AQ1010*$F1009</f>
        <v>0</v>
      </c>
      <c r="AR1009" s="649">
        <f t="shared" ref="AR1009" si="17783">+AR1010*$F1009</f>
        <v>0</v>
      </c>
      <c r="AS1009" s="649">
        <f t="shared" ref="AS1009" si="17784">+AS1010*$F1009</f>
        <v>0</v>
      </c>
      <c r="AT1009" s="649">
        <f t="shared" ref="AT1009" si="17785">+AT1010*$F1009</f>
        <v>0</v>
      </c>
      <c r="AU1009" s="613">
        <f t="shared" si="17550"/>
        <v>95048.472062773217</v>
      </c>
      <c r="AV1009" s="645">
        <f t="shared" si="17509"/>
        <v>0</v>
      </c>
      <c r="AW1009" s="656">
        <f t="shared" si="17510"/>
        <v>0</v>
      </c>
      <c r="AX1009" s="591"/>
    </row>
    <row r="1010" spans="1:50" s="314" customFormat="1" hidden="1" outlineLevel="1">
      <c r="A1010" s="642"/>
      <c r="B1010" s="636"/>
      <c r="C1010" s="636"/>
      <c r="D1010" s="651"/>
      <c r="E1010" s="653"/>
      <c r="F1010" s="640"/>
      <c r="G1010" s="640">
        <f t="shared" si="17551"/>
        <v>1</v>
      </c>
      <c r="H1010" s="658">
        <v>0</v>
      </c>
      <c r="I1010" s="658">
        <v>0</v>
      </c>
      <c r="J1010" s="658">
        <v>0</v>
      </c>
      <c r="K1010" s="658">
        <v>0</v>
      </c>
      <c r="L1010" s="658">
        <v>0</v>
      </c>
      <c r="M1010" s="658">
        <v>0</v>
      </c>
      <c r="N1010" s="658">
        <v>0</v>
      </c>
      <c r="O1010" s="658">
        <v>0</v>
      </c>
      <c r="P1010" s="658">
        <v>0.57999999999999996</v>
      </c>
      <c r="Q1010" s="658">
        <v>0.42000000000000004</v>
      </c>
      <c r="R1010" s="658">
        <v>0</v>
      </c>
      <c r="S1010" s="658">
        <v>0</v>
      </c>
      <c r="T1010" s="658">
        <v>0</v>
      </c>
      <c r="U1010" s="658">
        <v>0</v>
      </c>
      <c r="V1010" s="658">
        <v>0</v>
      </c>
      <c r="W1010" s="658">
        <v>0</v>
      </c>
      <c r="X1010" s="658">
        <v>0</v>
      </c>
      <c r="Y1010" s="658">
        <v>0</v>
      </c>
      <c r="Z1010" s="658">
        <v>0</v>
      </c>
      <c r="AA1010" s="658">
        <v>0</v>
      </c>
      <c r="AB1010" s="658">
        <v>0</v>
      </c>
      <c r="AC1010" s="658">
        <v>0</v>
      </c>
      <c r="AD1010" s="658">
        <v>0</v>
      </c>
      <c r="AE1010" s="658">
        <v>0</v>
      </c>
      <c r="AF1010" s="658">
        <v>0</v>
      </c>
      <c r="AG1010" s="658">
        <v>0</v>
      </c>
      <c r="AH1010" s="658">
        <v>0</v>
      </c>
      <c r="AI1010" s="658">
        <v>0</v>
      </c>
      <c r="AJ1010" s="658">
        <v>0</v>
      </c>
      <c r="AK1010" s="658">
        <v>0</v>
      </c>
      <c r="AL1010" s="658">
        <v>0</v>
      </c>
      <c r="AM1010" s="658">
        <v>0</v>
      </c>
      <c r="AN1010" s="658">
        <v>0</v>
      </c>
      <c r="AO1010" s="658">
        <v>0</v>
      </c>
      <c r="AP1010" s="658">
        <v>0</v>
      </c>
      <c r="AQ1010" s="658">
        <v>0</v>
      </c>
      <c r="AR1010" s="658">
        <v>0</v>
      </c>
      <c r="AS1010" s="658">
        <v>0</v>
      </c>
      <c r="AT1010" s="658">
        <v>0</v>
      </c>
      <c r="AU1010" s="613">
        <f t="shared" si="17550"/>
        <v>1</v>
      </c>
      <c r="AV1010" s="645">
        <f t="shared" si="17509"/>
        <v>1</v>
      </c>
      <c r="AW1010" s="656" t="e">
        <f t="shared" si="17510"/>
        <v>#DIV/0!</v>
      </c>
      <c r="AX1010" s="661"/>
    </row>
    <row r="1011" spans="1:50" hidden="1" outlineLevel="1">
      <c r="A1011" s="590"/>
      <c r="B1011" s="646" t="s">
        <v>305</v>
      </c>
      <c r="C1011" s="646" t="s">
        <v>1183</v>
      </c>
      <c r="D1011" s="647" t="s">
        <v>1184</v>
      </c>
      <c r="E1011" s="649"/>
      <c r="F1011" s="650">
        <v>95048.472062773217</v>
      </c>
      <c r="G1011" s="650">
        <f t="shared" si="17551"/>
        <v>95048.472062773217</v>
      </c>
      <c r="H1011" s="649">
        <f t="shared" ref="H1011" si="17786">+H1012*$F1011</f>
        <v>0</v>
      </c>
      <c r="I1011" s="649">
        <f t="shared" ref="I1011" si="17787">+I1012*$F1011</f>
        <v>0</v>
      </c>
      <c r="J1011" s="649">
        <f t="shared" ref="J1011" si="17788">+J1012*$F1011</f>
        <v>0</v>
      </c>
      <c r="K1011" s="649">
        <f t="shared" ref="K1011" si="17789">+K1012*$F1011</f>
        <v>0</v>
      </c>
      <c r="L1011" s="649">
        <f t="shared" ref="L1011" si="17790">+L1012*$F1011</f>
        <v>0</v>
      </c>
      <c r="M1011" s="649">
        <f t="shared" ref="M1011" si="17791">+M1012*$F1011</f>
        <v>0</v>
      </c>
      <c r="N1011" s="649">
        <f t="shared" ref="N1011" si="17792">+N1012*$F1011</f>
        <v>0</v>
      </c>
      <c r="O1011" s="649">
        <f t="shared" ref="O1011" si="17793">+O1012*$F1011</f>
        <v>0</v>
      </c>
      <c r="P1011" s="649">
        <f t="shared" ref="P1011" si="17794">+P1012*$F1011</f>
        <v>0</v>
      </c>
      <c r="Q1011" s="649">
        <f t="shared" ref="Q1011" si="17795">+Q1012*$F1011</f>
        <v>0</v>
      </c>
      <c r="R1011" s="649">
        <f t="shared" ref="R1011" si="17796">+R1012*$F1011</f>
        <v>29465.026339459699</v>
      </c>
      <c r="S1011" s="649">
        <f t="shared" ref="S1011" si="17797">+S1012*$F1011</f>
        <v>65583.445723313518</v>
      </c>
      <c r="T1011" s="649">
        <f t="shared" ref="T1011" si="17798">+T1012*$F1011</f>
        <v>0</v>
      </c>
      <c r="U1011" s="649">
        <f t="shared" ref="U1011" si="17799">+U1012*$F1011</f>
        <v>0</v>
      </c>
      <c r="V1011" s="649">
        <f t="shared" ref="V1011" si="17800">+V1012*$F1011</f>
        <v>0</v>
      </c>
      <c r="W1011" s="649">
        <f t="shared" ref="W1011" si="17801">+W1012*$F1011</f>
        <v>0</v>
      </c>
      <c r="X1011" s="649">
        <f t="shared" ref="X1011" si="17802">+X1012*$F1011</f>
        <v>0</v>
      </c>
      <c r="Y1011" s="649">
        <f t="shared" ref="Y1011" si="17803">+Y1012*$F1011</f>
        <v>0</v>
      </c>
      <c r="Z1011" s="649">
        <f t="shared" ref="Z1011" si="17804">+Z1012*$F1011</f>
        <v>0</v>
      </c>
      <c r="AA1011" s="649">
        <f t="shared" ref="AA1011" si="17805">+AA1012*$F1011</f>
        <v>0</v>
      </c>
      <c r="AB1011" s="649">
        <f t="shared" ref="AB1011" si="17806">+AB1012*$F1011</f>
        <v>0</v>
      </c>
      <c r="AC1011" s="649">
        <f t="shared" ref="AC1011" si="17807">+AC1012*$F1011</f>
        <v>0</v>
      </c>
      <c r="AD1011" s="649">
        <f t="shared" ref="AD1011" si="17808">+AD1012*$F1011</f>
        <v>0</v>
      </c>
      <c r="AE1011" s="649">
        <f t="shared" ref="AE1011" si="17809">+AE1012*$F1011</f>
        <v>0</v>
      </c>
      <c r="AF1011" s="649">
        <f t="shared" ref="AF1011" si="17810">+AF1012*$F1011</f>
        <v>0</v>
      </c>
      <c r="AG1011" s="649">
        <f t="shared" ref="AG1011" si="17811">+AG1012*$F1011</f>
        <v>0</v>
      </c>
      <c r="AH1011" s="649">
        <f t="shared" ref="AH1011" si="17812">+AH1012*$F1011</f>
        <v>0</v>
      </c>
      <c r="AI1011" s="649">
        <f t="shared" ref="AI1011" si="17813">+AI1012*$F1011</f>
        <v>0</v>
      </c>
      <c r="AJ1011" s="649">
        <f t="shared" ref="AJ1011" si="17814">+AJ1012*$F1011</f>
        <v>0</v>
      </c>
      <c r="AK1011" s="649">
        <f t="shared" ref="AK1011" si="17815">+AK1012*$F1011</f>
        <v>0</v>
      </c>
      <c r="AL1011" s="649">
        <f t="shared" ref="AL1011" si="17816">+AL1012*$F1011</f>
        <v>0</v>
      </c>
      <c r="AM1011" s="649">
        <f t="shared" ref="AM1011" si="17817">+AM1012*$F1011</f>
        <v>0</v>
      </c>
      <c r="AN1011" s="649">
        <f t="shared" ref="AN1011" si="17818">+AN1012*$F1011</f>
        <v>0</v>
      </c>
      <c r="AO1011" s="649">
        <f t="shared" ref="AO1011" si="17819">+AO1012*$F1011</f>
        <v>0</v>
      </c>
      <c r="AP1011" s="649">
        <f t="shared" ref="AP1011" si="17820">+AP1012*$F1011</f>
        <v>0</v>
      </c>
      <c r="AQ1011" s="649">
        <f t="shared" ref="AQ1011" si="17821">+AQ1012*$F1011</f>
        <v>0</v>
      </c>
      <c r="AR1011" s="649">
        <f t="shared" ref="AR1011" si="17822">+AR1012*$F1011</f>
        <v>0</v>
      </c>
      <c r="AS1011" s="649">
        <f t="shared" ref="AS1011" si="17823">+AS1012*$F1011</f>
        <v>0</v>
      </c>
      <c r="AT1011" s="649">
        <f t="shared" ref="AT1011" si="17824">+AT1012*$F1011</f>
        <v>0</v>
      </c>
      <c r="AU1011" s="613">
        <f t="shared" si="17550"/>
        <v>95048.472062773217</v>
      </c>
      <c r="AV1011" s="645">
        <f t="shared" si="17509"/>
        <v>0</v>
      </c>
      <c r="AW1011" s="656">
        <f t="shared" si="17510"/>
        <v>0</v>
      </c>
      <c r="AX1011" s="591"/>
    </row>
    <row r="1012" spans="1:50" s="314" customFormat="1" hidden="1" outlineLevel="1">
      <c r="A1012" s="642"/>
      <c r="B1012" s="636"/>
      <c r="C1012" s="636"/>
      <c r="D1012" s="651"/>
      <c r="E1012" s="653"/>
      <c r="F1012" s="640"/>
      <c r="G1012" s="640">
        <f t="shared" si="17551"/>
        <v>1</v>
      </c>
      <c r="H1012" s="658">
        <v>0</v>
      </c>
      <c r="I1012" s="658">
        <v>0</v>
      </c>
      <c r="J1012" s="658">
        <v>0</v>
      </c>
      <c r="K1012" s="658">
        <v>0</v>
      </c>
      <c r="L1012" s="658">
        <v>0</v>
      </c>
      <c r="M1012" s="658">
        <v>0</v>
      </c>
      <c r="N1012" s="658">
        <v>0</v>
      </c>
      <c r="O1012" s="658">
        <v>0</v>
      </c>
      <c r="P1012" s="658">
        <v>0</v>
      </c>
      <c r="Q1012" s="658">
        <v>0</v>
      </c>
      <c r="R1012" s="658">
        <v>0.31</v>
      </c>
      <c r="S1012" s="658">
        <v>0.69</v>
      </c>
      <c r="T1012" s="658">
        <v>0</v>
      </c>
      <c r="U1012" s="658">
        <v>0</v>
      </c>
      <c r="V1012" s="658">
        <v>0</v>
      </c>
      <c r="W1012" s="658">
        <v>0</v>
      </c>
      <c r="X1012" s="658">
        <v>0</v>
      </c>
      <c r="Y1012" s="658">
        <v>0</v>
      </c>
      <c r="Z1012" s="658">
        <v>0</v>
      </c>
      <c r="AA1012" s="658">
        <v>0</v>
      </c>
      <c r="AB1012" s="658">
        <v>0</v>
      </c>
      <c r="AC1012" s="658">
        <v>0</v>
      </c>
      <c r="AD1012" s="658">
        <v>0</v>
      </c>
      <c r="AE1012" s="658">
        <v>0</v>
      </c>
      <c r="AF1012" s="658">
        <v>0</v>
      </c>
      <c r="AG1012" s="658">
        <v>0</v>
      </c>
      <c r="AH1012" s="658">
        <v>0</v>
      </c>
      <c r="AI1012" s="658">
        <v>0</v>
      </c>
      <c r="AJ1012" s="658">
        <v>0</v>
      </c>
      <c r="AK1012" s="658">
        <v>0</v>
      </c>
      <c r="AL1012" s="658">
        <v>0</v>
      </c>
      <c r="AM1012" s="658">
        <v>0</v>
      </c>
      <c r="AN1012" s="658">
        <v>0</v>
      </c>
      <c r="AO1012" s="658">
        <v>0</v>
      </c>
      <c r="AP1012" s="658">
        <v>0</v>
      </c>
      <c r="AQ1012" s="658">
        <v>0</v>
      </c>
      <c r="AR1012" s="658">
        <v>0</v>
      </c>
      <c r="AS1012" s="658">
        <v>0</v>
      </c>
      <c r="AT1012" s="658">
        <v>0</v>
      </c>
      <c r="AU1012" s="613">
        <f t="shared" si="17550"/>
        <v>1</v>
      </c>
      <c r="AV1012" s="645">
        <f t="shared" si="17509"/>
        <v>1</v>
      </c>
      <c r="AW1012" s="656" t="e">
        <f t="shared" si="17510"/>
        <v>#DIV/0!</v>
      </c>
      <c r="AX1012" s="661"/>
    </row>
    <row r="1013" spans="1:50" hidden="1" outlineLevel="1">
      <c r="A1013" s="590"/>
      <c r="B1013" s="646" t="s">
        <v>305</v>
      </c>
      <c r="C1013" s="646" t="s">
        <v>1185</v>
      </c>
      <c r="D1013" s="647" t="s">
        <v>1186</v>
      </c>
      <c r="E1013" s="649"/>
      <c r="F1013" s="650">
        <v>95048.472062773217</v>
      </c>
      <c r="G1013" s="650">
        <f t="shared" si="17551"/>
        <v>95048.472062773217</v>
      </c>
      <c r="H1013" s="649">
        <f t="shared" ref="H1013" si="17825">+H1014*$F1013</f>
        <v>0</v>
      </c>
      <c r="I1013" s="649">
        <f t="shared" ref="I1013" si="17826">+I1014*$F1013</f>
        <v>0</v>
      </c>
      <c r="J1013" s="649">
        <f t="shared" ref="J1013" si="17827">+J1014*$F1013</f>
        <v>0</v>
      </c>
      <c r="K1013" s="649">
        <f t="shared" ref="K1013" si="17828">+K1014*$F1013</f>
        <v>0</v>
      </c>
      <c r="L1013" s="649">
        <f t="shared" ref="L1013" si="17829">+L1014*$F1013</f>
        <v>0</v>
      </c>
      <c r="M1013" s="649">
        <f t="shared" ref="M1013" si="17830">+M1014*$F1013</f>
        <v>0</v>
      </c>
      <c r="N1013" s="649">
        <f t="shared" ref="N1013" si="17831">+N1014*$F1013</f>
        <v>0</v>
      </c>
      <c r="O1013" s="649">
        <f t="shared" ref="O1013" si="17832">+O1014*$F1013</f>
        <v>3801.9388825109286</v>
      </c>
      <c r="P1013" s="649">
        <f t="shared" ref="P1013" si="17833">+P1014*$F1013</f>
        <v>5702.9083237663936</v>
      </c>
      <c r="Q1013" s="649">
        <f t="shared" ref="Q1013" si="17834">+Q1014*$F1013</f>
        <v>10455.331926905053</v>
      </c>
      <c r="R1013" s="649">
        <f t="shared" ref="R1013" si="17835">+R1014*$F1013</f>
        <v>13306.786088788249</v>
      </c>
      <c r="S1013" s="649">
        <f t="shared" ref="S1013" si="17836">+S1014*$F1013</f>
        <v>13306.786088788251</v>
      </c>
      <c r="T1013" s="649">
        <f t="shared" ref="T1013" si="17837">+T1014*$F1013</f>
        <v>7603.8777650218535</v>
      </c>
      <c r="U1013" s="649">
        <f t="shared" ref="U1013" si="17838">+U1014*$F1013</f>
        <v>6653.3930443941308</v>
      </c>
      <c r="V1013" s="649">
        <f t="shared" ref="V1013" si="17839">+V1014*$F1013</f>
        <v>5702.9083237663872</v>
      </c>
      <c r="W1013" s="649">
        <f t="shared" ref="W1013" si="17840">+W1014*$F1013</f>
        <v>6653.3930443941308</v>
      </c>
      <c r="X1013" s="649">
        <f t="shared" ref="X1013" si="17841">+X1014*$F1013</f>
        <v>6653.3930443941208</v>
      </c>
      <c r="Y1013" s="649">
        <f t="shared" ref="Y1013" si="17842">+Y1014*$F1013</f>
        <v>6653.3930443941308</v>
      </c>
      <c r="Z1013" s="649">
        <f t="shared" ref="Z1013" si="17843">+Z1014*$F1013</f>
        <v>5702.9083237663872</v>
      </c>
      <c r="AA1013" s="649">
        <f t="shared" ref="AA1013" si="17844">+AA1014*$F1013</f>
        <v>2851.454161883199</v>
      </c>
      <c r="AB1013" s="649">
        <f t="shared" ref="AB1013" si="17845">+AB1014*$F1013</f>
        <v>0</v>
      </c>
      <c r="AC1013" s="649">
        <f t="shared" ref="AC1013" si="17846">+AC1014*$F1013</f>
        <v>0</v>
      </c>
      <c r="AD1013" s="649">
        <f t="shared" ref="AD1013" si="17847">+AD1014*$F1013</f>
        <v>0</v>
      </c>
      <c r="AE1013" s="649">
        <f t="shared" ref="AE1013" si="17848">+AE1014*$F1013</f>
        <v>0</v>
      </c>
      <c r="AF1013" s="649">
        <f t="shared" ref="AF1013" si="17849">+AF1014*$F1013</f>
        <v>0</v>
      </c>
      <c r="AG1013" s="649">
        <f t="shared" ref="AG1013" si="17850">+AG1014*$F1013</f>
        <v>0</v>
      </c>
      <c r="AH1013" s="649">
        <f t="shared" ref="AH1013" si="17851">+AH1014*$F1013</f>
        <v>0</v>
      </c>
      <c r="AI1013" s="649">
        <f t="shared" ref="AI1013" si="17852">+AI1014*$F1013</f>
        <v>0</v>
      </c>
      <c r="AJ1013" s="649">
        <f t="shared" ref="AJ1013" si="17853">+AJ1014*$F1013</f>
        <v>0</v>
      </c>
      <c r="AK1013" s="649">
        <f t="shared" ref="AK1013" si="17854">+AK1014*$F1013</f>
        <v>0</v>
      </c>
      <c r="AL1013" s="649">
        <f t="shared" ref="AL1013" si="17855">+AL1014*$F1013</f>
        <v>0</v>
      </c>
      <c r="AM1013" s="649">
        <f t="shared" ref="AM1013" si="17856">+AM1014*$F1013</f>
        <v>0</v>
      </c>
      <c r="AN1013" s="649">
        <f t="shared" ref="AN1013" si="17857">+AN1014*$F1013</f>
        <v>0</v>
      </c>
      <c r="AO1013" s="649">
        <f t="shared" ref="AO1013" si="17858">+AO1014*$F1013</f>
        <v>0</v>
      </c>
      <c r="AP1013" s="649">
        <f t="shared" ref="AP1013" si="17859">+AP1014*$F1013</f>
        <v>0</v>
      </c>
      <c r="AQ1013" s="649">
        <f t="shared" ref="AQ1013" si="17860">+AQ1014*$F1013</f>
        <v>0</v>
      </c>
      <c r="AR1013" s="649">
        <f t="shared" ref="AR1013" si="17861">+AR1014*$F1013</f>
        <v>0</v>
      </c>
      <c r="AS1013" s="649">
        <f t="shared" ref="AS1013" si="17862">+AS1014*$F1013</f>
        <v>0</v>
      </c>
      <c r="AT1013" s="649">
        <f t="shared" ref="AT1013" si="17863">+AT1014*$F1013</f>
        <v>0</v>
      </c>
      <c r="AU1013" s="613">
        <f t="shared" si="17550"/>
        <v>95048.472062773217</v>
      </c>
      <c r="AV1013" s="645">
        <f t="shared" si="17509"/>
        <v>0</v>
      </c>
      <c r="AW1013" s="656">
        <f t="shared" si="17510"/>
        <v>0</v>
      </c>
      <c r="AX1013" s="591"/>
    </row>
    <row r="1014" spans="1:50" s="314" customFormat="1" hidden="1" outlineLevel="1">
      <c r="A1014" s="642"/>
      <c r="B1014" s="636"/>
      <c r="C1014" s="636"/>
      <c r="D1014" s="651"/>
      <c r="E1014" s="653"/>
      <c r="F1014" s="640"/>
      <c r="G1014" s="640">
        <f t="shared" si="17551"/>
        <v>1</v>
      </c>
      <c r="H1014" s="658">
        <v>0</v>
      </c>
      <c r="I1014" s="658">
        <v>0</v>
      </c>
      <c r="J1014" s="658">
        <v>0</v>
      </c>
      <c r="K1014" s="658">
        <v>0</v>
      </c>
      <c r="L1014" s="658">
        <v>0</v>
      </c>
      <c r="M1014" s="658">
        <v>0</v>
      </c>
      <c r="N1014" s="658">
        <v>0</v>
      </c>
      <c r="O1014" s="658">
        <v>0.04</v>
      </c>
      <c r="P1014" s="658">
        <v>6.0000000000000005E-2</v>
      </c>
      <c r="Q1014" s="658">
        <v>0.10999999999999999</v>
      </c>
      <c r="R1014" s="658">
        <v>0.13999999999999999</v>
      </c>
      <c r="S1014" s="658">
        <v>0.14000000000000001</v>
      </c>
      <c r="T1014" s="658">
        <v>7.999999999999996E-2</v>
      </c>
      <c r="U1014" s="658">
        <v>7.0000000000000062E-2</v>
      </c>
      <c r="V1014" s="658">
        <v>5.9999999999999942E-2</v>
      </c>
      <c r="W1014" s="658">
        <v>7.0000000000000062E-2</v>
      </c>
      <c r="X1014" s="658">
        <v>6.9999999999999951E-2</v>
      </c>
      <c r="Y1014" s="658">
        <v>7.0000000000000062E-2</v>
      </c>
      <c r="Z1014" s="658">
        <v>5.9999999999999942E-2</v>
      </c>
      <c r="AA1014" s="658">
        <v>3.0000000000000027E-2</v>
      </c>
      <c r="AB1014" s="658">
        <v>0</v>
      </c>
      <c r="AC1014" s="658">
        <v>0</v>
      </c>
      <c r="AD1014" s="658">
        <v>0</v>
      </c>
      <c r="AE1014" s="658">
        <v>0</v>
      </c>
      <c r="AF1014" s="658">
        <v>0</v>
      </c>
      <c r="AG1014" s="658">
        <v>0</v>
      </c>
      <c r="AH1014" s="658">
        <v>0</v>
      </c>
      <c r="AI1014" s="658">
        <v>0</v>
      </c>
      <c r="AJ1014" s="658">
        <v>0</v>
      </c>
      <c r="AK1014" s="658">
        <v>0</v>
      </c>
      <c r="AL1014" s="658">
        <v>0</v>
      </c>
      <c r="AM1014" s="658">
        <v>0</v>
      </c>
      <c r="AN1014" s="658">
        <v>0</v>
      </c>
      <c r="AO1014" s="658">
        <v>0</v>
      </c>
      <c r="AP1014" s="658">
        <v>0</v>
      </c>
      <c r="AQ1014" s="658">
        <v>0</v>
      </c>
      <c r="AR1014" s="658">
        <v>0</v>
      </c>
      <c r="AS1014" s="658">
        <v>0</v>
      </c>
      <c r="AT1014" s="658">
        <v>0</v>
      </c>
      <c r="AU1014" s="613">
        <f t="shared" si="17550"/>
        <v>1</v>
      </c>
      <c r="AV1014" s="645">
        <f t="shared" si="17509"/>
        <v>1</v>
      </c>
      <c r="AW1014" s="656" t="e">
        <f t="shared" si="17510"/>
        <v>#DIV/0!</v>
      </c>
      <c r="AX1014" s="661"/>
    </row>
    <row r="1015" spans="1:50" hidden="1" outlineLevel="1">
      <c r="A1015" s="590"/>
      <c r="B1015" s="646" t="s">
        <v>305</v>
      </c>
      <c r="C1015" s="646" t="s">
        <v>1187</v>
      </c>
      <c r="D1015" s="647" t="s">
        <v>1188</v>
      </c>
      <c r="E1015" s="649"/>
      <c r="F1015" s="650">
        <v>95048.472062773217</v>
      </c>
      <c r="G1015" s="650">
        <f t="shared" si="17551"/>
        <v>95048.472062773217</v>
      </c>
      <c r="H1015" s="649">
        <f t="shared" ref="H1015" si="17864">+H1016*$F1015</f>
        <v>0</v>
      </c>
      <c r="I1015" s="649">
        <f t="shared" ref="I1015" si="17865">+I1016*$F1015</f>
        <v>0</v>
      </c>
      <c r="J1015" s="649">
        <f t="shared" ref="J1015" si="17866">+J1016*$F1015</f>
        <v>0</v>
      </c>
      <c r="K1015" s="649">
        <f t="shared" ref="K1015" si="17867">+K1016*$F1015</f>
        <v>0</v>
      </c>
      <c r="L1015" s="649">
        <f t="shared" ref="L1015" si="17868">+L1016*$F1015</f>
        <v>0</v>
      </c>
      <c r="M1015" s="649">
        <f t="shared" ref="M1015" si="17869">+M1016*$F1015</f>
        <v>0</v>
      </c>
      <c r="N1015" s="649">
        <f t="shared" ref="N1015" si="17870">+N1016*$F1015</f>
        <v>8554.3624856495899</v>
      </c>
      <c r="O1015" s="649">
        <f t="shared" ref="O1015" si="17871">+O1016*$F1015</f>
        <v>69385.384605824453</v>
      </c>
      <c r="P1015" s="649">
        <f t="shared" ref="P1015" si="17872">+P1016*$F1015</f>
        <v>17108.724971299183</v>
      </c>
      <c r="Q1015" s="649">
        <f t="shared" ref="Q1015" si="17873">+Q1016*$F1015</f>
        <v>0</v>
      </c>
      <c r="R1015" s="649">
        <f t="shared" ref="R1015" si="17874">+R1016*$F1015</f>
        <v>0</v>
      </c>
      <c r="S1015" s="649">
        <f t="shared" ref="S1015" si="17875">+S1016*$F1015</f>
        <v>0</v>
      </c>
      <c r="T1015" s="649">
        <f t="shared" ref="T1015" si="17876">+T1016*$F1015</f>
        <v>0</v>
      </c>
      <c r="U1015" s="649">
        <f t="shared" ref="U1015" si="17877">+U1016*$F1015</f>
        <v>0</v>
      </c>
      <c r="V1015" s="649">
        <f t="shared" ref="V1015" si="17878">+V1016*$F1015</f>
        <v>0</v>
      </c>
      <c r="W1015" s="649">
        <f t="shared" ref="W1015" si="17879">+W1016*$F1015</f>
        <v>0</v>
      </c>
      <c r="X1015" s="649">
        <f t="shared" ref="X1015" si="17880">+X1016*$F1015</f>
        <v>0</v>
      </c>
      <c r="Y1015" s="649">
        <f t="shared" ref="Y1015" si="17881">+Y1016*$F1015</f>
        <v>0</v>
      </c>
      <c r="Z1015" s="649">
        <f t="shared" ref="Z1015" si="17882">+Z1016*$F1015</f>
        <v>0</v>
      </c>
      <c r="AA1015" s="649">
        <f t="shared" ref="AA1015" si="17883">+AA1016*$F1015</f>
        <v>0</v>
      </c>
      <c r="AB1015" s="649">
        <f t="shared" ref="AB1015" si="17884">+AB1016*$F1015</f>
        <v>0</v>
      </c>
      <c r="AC1015" s="649">
        <f t="shared" ref="AC1015" si="17885">+AC1016*$F1015</f>
        <v>0</v>
      </c>
      <c r="AD1015" s="649">
        <f t="shared" ref="AD1015" si="17886">+AD1016*$F1015</f>
        <v>0</v>
      </c>
      <c r="AE1015" s="649">
        <f t="shared" ref="AE1015" si="17887">+AE1016*$F1015</f>
        <v>0</v>
      </c>
      <c r="AF1015" s="649">
        <f t="shared" ref="AF1015" si="17888">+AF1016*$F1015</f>
        <v>0</v>
      </c>
      <c r="AG1015" s="649">
        <f t="shared" ref="AG1015" si="17889">+AG1016*$F1015</f>
        <v>0</v>
      </c>
      <c r="AH1015" s="649">
        <f t="shared" ref="AH1015" si="17890">+AH1016*$F1015</f>
        <v>0</v>
      </c>
      <c r="AI1015" s="649">
        <f t="shared" ref="AI1015" si="17891">+AI1016*$F1015</f>
        <v>0</v>
      </c>
      <c r="AJ1015" s="649">
        <f t="shared" ref="AJ1015" si="17892">+AJ1016*$F1015</f>
        <v>0</v>
      </c>
      <c r="AK1015" s="649">
        <f t="shared" ref="AK1015" si="17893">+AK1016*$F1015</f>
        <v>0</v>
      </c>
      <c r="AL1015" s="649">
        <f t="shared" ref="AL1015" si="17894">+AL1016*$F1015</f>
        <v>0</v>
      </c>
      <c r="AM1015" s="649">
        <f t="shared" ref="AM1015" si="17895">+AM1016*$F1015</f>
        <v>0</v>
      </c>
      <c r="AN1015" s="649">
        <f t="shared" ref="AN1015" si="17896">+AN1016*$F1015</f>
        <v>0</v>
      </c>
      <c r="AO1015" s="649">
        <f t="shared" ref="AO1015" si="17897">+AO1016*$F1015</f>
        <v>0</v>
      </c>
      <c r="AP1015" s="649">
        <f t="shared" ref="AP1015" si="17898">+AP1016*$F1015</f>
        <v>0</v>
      </c>
      <c r="AQ1015" s="649">
        <f t="shared" ref="AQ1015" si="17899">+AQ1016*$F1015</f>
        <v>0</v>
      </c>
      <c r="AR1015" s="649">
        <f t="shared" ref="AR1015" si="17900">+AR1016*$F1015</f>
        <v>0</v>
      </c>
      <c r="AS1015" s="649">
        <f t="shared" ref="AS1015" si="17901">+AS1016*$F1015</f>
        <v>0</v>
      </c>
      <c r="AT1015" s="649">
        <f t="shared" ref="AT1015" si="17902">+AT1016*$F1015</f>
        <v>0</v>
      </c>
      <c r="AU1015" s="613">
        <f t="shared" si="17550"/>
        <v>95048.472062773217</v>
      </c>
      <c r="AV1015" s="645">
        <f t="shared" si="17509"/>
        <v>0</v>
      </c>
      <c r="AW1015" s="656">
        <f t="shared" si="17510"/>
        <v>0</v>
      </c>
      <c r="AX1015" s="591"/>
    </row>
    <row r="1016" spans="1:50" s="314" customFormat="1" hidden="1" outlineLevel="1">
      <c r="A1016" s="642"/>
      <c r="B1016" s="636"/>
      <c r="C1016" s="636"/>
      <c r="D1016" s="651"/>
      <c r="E1016" s="653"/>
      <c r="F1016" s="640"/>
      <c r="G1016" s="640">
        <f t="shared" si="17551"/>
        <v>1</v>
      </c>
      <c r="H1016" s="658">
        <v>0</v>
      </c>
      <c r="I1016" s="658">
        <v>0</v>
      </c>
      <c r="J1016" s="658">
        <v>0</v>
      </c>
      <c r="K1016" s="658">
        <v>0</v>
      </c>
      <c r="L1016" s="658">
        <v>0</v>
      </c>
      <c r="M1016" s="658">
        <v>0</v>
      </c>
      <c r="N1016" s="658">
        <v>0.09</v>
      </c>
      <c r="O1016" s="658">
        <v>0.73</v>
      </c>
      <c r="P1016" s="658">
        <v>0.18000000000000005</v>
      </c>
      <c r="Q1016" s="658">
        <v>0</v>
      </c>
      <c r="R1016" s="658">
        <v>0</v>
      </c>
      <c r="S1016" s="658">
        <v>0</v>
      </c>
      <c r="T1016" s="658">
        <v>0</v>
      </c>
      <c r="U1016" s="658">
        <v>0</v>
      </c>
      <c r="V1016" s="658">
        <v>0</v>
      </c>
      <c r="W1016" s="658">
        <v>0</v>
      </c>
      <c r="X1016" s="658">
        <v>0</v>
      </c>
      <c r="Y1016" s="658">
        <v>0</v>
      </c>
      <c r="Z1016" s="658">
        <v>0</v>
      </c>
      <c r="AA1016" s="658">
        <v>0</v>
      </c>
      <c r="AB1016" s="658">
        <v>0</v>
      </c>
      <c r="AC1016" s="658">
        <v>0</v>
      </c>
      <c r="AD1016" s="658">
        <v>0</v>
      </c>
      <c r="AE1016" s="658">
        <v>0</v>
      </c>
      <c r="AF1016" s="658">
        <v>0</v>
      </c>
      <c r="AG1016" s="658">
        <v>0</v>
      </c>
      <c r="AH1016" s="658">
        <v>0</v>
      </c>
      <c r="AI1016" s="658">
        <v>0</v>
      </c>
      <c r="AJ1016" s="658">
        <v>0</v>
      </c>
      <c r="AK1016" s="658">
        <v>0</v>
      </c>
      <c r="AL1016" s="658">
        <v>0</v>
      </c>
      <c r="AM1016" s="658">
        <v>0</v>
      </c>
      <c r="AN1016" s="658">
        <v>0</v>
      </c>
      <c r="AO1016" s="658">
        <v>0</v>
      </c>
      <c r="AP1016" s="658">
        <v>0</v>
      </c>
      <c r="AQ1016" s="658">
        <v>0</v>
      </c>
      <c r="AR1016" s="658">
        <v>0</v>
      </c>
      <c r="AS1016" s="658">
        <v>0</v>
      </c>
      <c r="AT1016" s="658">
        <v>0</v>
      </c>
      <c r="AU1016" s="613">
        <f t="shared" si="17550"/>
        <v>1</v>
      </c>
      <c r="AV1016" s="645">
        <f t="shared" si="17509"/>
        <v>1</v>
      </c>
      <c r="AW1016" s="656" t="e">
        <f t="shared" si="17510"/>
        <v>#DIV/0!</v>
      </c>
      <c r="AX1016" s="661"/>
    </row>
    <row r="1017" spans="1:50" hidden="1" outlineLevel="1">
      <c r="A1017" s="590"/>
      <c r="B1017" s="646" t="s">
        <v>305</v>
      </c>
      <c r="C1017" s="646" t="s">
        <v>1189</v>
      </c>
      <c r="D1017" s="647" t="s">
        <v>1190</v>
      </c>
      <c r="E1017" s="649"/>
      <c r="F1017" s="650">
        <v>64666.016685884075</v>
      </c>
      <c r="G1017" s="650">
        <f t="shared" si="17551"/>
        <v>64666.016685884068</v>
      </c>
      <c r="H1017" s="649">
        <f t="shared" ref="H1017" si="17903">+H1018*$F1017</f>
        <v>0</v>
      </c>
      <c r="I1017" s="649">
        <f t="shared" ref="I1017" si="17904">+I1018*$F1017</f>
        <v>0</v>
      </c>
      <c r="J1017" s="649">
        <f t="shared" ref="J1017" si="17905">+J1018*$F1017</f>
        <v>0</v>
      </c>
      <c r="K1017" s="649">
        <f t="shared" ref="K1017" si="17906">+K1018*$F1017</f>
        <v>0</v>
      </c>
      <c r="L1017" s="649">
        <f t="shared" ref="L1017" si="17907">+L1018*$F1017</f>
        <v>0</v>
      </c>
      <c r="M1017" s="649">
        <f t="shared" ref="M1017" si="17908">+M1018*$F1017</f>
        <v>0</v>
      </c>
      <c r="N1017" s="649">
        <f t="shared" ref="N1017" si="17909">+N1018*$F1017</f>
        <v>0</v>
      </c>
      <c r="O1017" s="649">
        <f t="shared" ref="O1017" si="17910">+O1018*$F1017</f>
        <v>0</v>
      </c>
      <c r="P1017" s="649">
        <f t="shared" ref="P1017" si="17911">+P1018*$F1017</f>
        <v>4526.6211680118859</v>
      </c>
      <c r="Q1017" s="649">
        <f t="shared" ref="Q1017" si="17912">+Q1018*$F1017</f>
        <v>13579.863504035657</v>
      </c>
      <c r="R1017" s="649">
        <f t="shared" ref="R1017" si="17913">+R1018*$F1017</f>
        <v>22633.105840059427</v>
      </c>
      <c r="S1017" s="649">
        <f t="shared" ref="S1017" si="17914">+S1018*$F1017</f>
        <v>20693.1253394829</v>
      </c>
      <c r="T1017" s="649">
        <f t="shared" ref="T1017" si="17915">+T1018*$F1017</f>
        <v>3233.3008342942067</v>
      </c>
      <c r="U1017" s="649">
        <f t="shared" ref="U1017" si="17916">+U1018*$F1017</f>
        <v>0</v>
      </c>
      <c r="V1017" s="649">
        <f t="shared" ref="V1017" si="17917">+V1018*$F1017</f>
        <v>0</v>
      </c>
      <c r="W1017" s="649">
        <f t="shared" ref="W1017" si="17918">+W1018*$F1017</f>
        <v>0</v>
      </c>
      <c r="X1017" s="649">
        <f t="shared" ref="X1017" si="17919">+X1018*$F1017</f>
        <v>0</v>
      </c>
      <c r="Y1017" s="649">
        <f t="shared" ref="Y1017" si="17920">+Y1018*$F1017</f>
        <v>0</v>
      </c>
      <c r="Z1017" s="649">
        <f t="shared" ref="Z1017" si="17921">+Z1018*$F1017</f>
        <v>0</v>
      </c>
      <c r="AA1017" s="649">
        <f t="shared" ref="AA1017" si="17922">+AA1018*$F1017</f>
        <v>0</v>
      </c>
      <c r="AB1017" s="649">
        <f t="shared" ref="AB1017" si="17923">+AB1018*$F1017</f>
        <v>0</v>
      </c>
      <c r="AC1017" s="649">
        <f t="shared" ref="AC1017" si="17924">+AC1018*$F1017</f>
        <v>0</v>
      </c>
      <c r="AD1017" s="649">
        <f t="shared" ref="AD1017" si="17925">+AD1018*$F1017</f>
        <v>0</v>
      </c>
      <c r="AE1017" s="649">
        <f t="shared" ref="AE1017" si="17926">+AE1018*$F1017</f>
        <v>0</v>
      </c>
      <c r="AF1017" s="649">
        <f t="shared" ref="AF1017" si="17927">+AF1018*$F1017</f>
        <v>0</v>
      </c>
      <c r="AG1017" s="649">
        <f t="shared" ref="AG1017" si="17928">+AG1018*$F1017</f>
        <v>0</v>
      </c>
      <c r="AH1017" s="649">
        <f t="shared" ref="AH1017" si="17929">+AH1018*$F1017</f>
        <v>0</v>
      </c>
      <c r="AI1017" s="649">
        <f t="shared" ref="AI1017" si="17930">+AI1018*$F1017</f>
        <v>0</v>
      </c>
      <c r="AJ1017" s="649">
        <f t="shared" ref="AJ1017" si="17931">+AJ1018*$F1017</f>
        <v>0</v>
      </c>
      <c r="AK1017" s="649">
        <f t="shared" ref="AK1017" si="17932">+AK1018*$F1017</f>
        <v>0</v>
      </c>
      <c r="AL1017" s="649">
        <f t="shared" ref="AL1017" si="17933">+AL1018*$F1017</f>
        <v>0</v>
      </c>
      <c r="AM1017" s="649">
        <f t="shared" ref="AM1017" si="17934">+AM1018*$F1017</f>
        <v>0</v>
      </c>
      <c r="AN1017" s="649">
        <f t="shared" ref="AN1017" si="17935">+AN1018*$F1017</f>
        <v>0</v>
      </c>
      <c r="AO1017" s="649">
        <f t="shared" ref="AO1017" si="17936">+AO1018*$F1017</f>
        <v>0</v>
      </c>
      <c r="AP1017" s="649">
        <f t="shared" ref="AP1017" si="17937">+AP1018*$F1017</f>
        <v>0</v>
      </c>
      <c r="AQ1017" s="649">
        <f t="shared" ref="AQ1017" si="17938">+AQ1018*$F1017</f>
        <v>0</v>
      </c>
      <c r="AR1017" s="649">
        <f t="shared" ref="AR1017" si="17939">+AR1018*$F1017</f>
        <v>0</v>
      </c>
      <c r="AS1017" s="649">
        <f t="shared" ref="AS1017" si="17940">+AS1018*$F1017</f>
        <v>0</v>
      </c>
      <c r="AT1017" s="649">
        <f t="shared" ref="AT1017" si="17941">+AT1018*$F1017</f>
        <v>0</v>
      </c>
      <c r="AU1017" s="613">
        <f t="shared" si="17550"/>
        <v>64666.016685884068</v>
      </c>
      <c r="AV1017" s="645">
        <f t="shared" si="17509"/>
        <v>0</v>
      </c>
      <c r="AW1017" s="656">
        <f t="shared" si="17510"/>
        <v>0</v>
      </c>
      <c r="AX1017" s="591"/>
    </row>
    <row r="1018" spans="1:50" s="314" customFormat="1" hidden="1" outlineLevel="1">
      <c r="A1018" s="642"/>
      <c r="B1018" s="636"/>
      <c r="C1018" s="636"/>
      <c r="D1018" s="651"/>
      <c r="E1018" s="653"/>
      <c r="F1018" s="640"/>
      <c r="G1018" s="640">
        <f t="shared" si="17551"/>
        <v>1</v>
      </c>
      <c r="H1018" s="658">
        <v>0</v>
      </c>
      <c r="I1018" s="658">
        <v>0</v>
      </c>
      <c r="J1018" s="658">
        <v>0</v>
      </c>
      <c r="K1018" s="658">
        <v>0</v>
      </c>
      <c r="L1018" s="658">
        <v>0</v>
      </c>
      <c r="M1018" s="658">
        <v>0</v>
      </c>
      <c r="N1018" s="658">
        <v>0</v>
      </c>
      <c r="O1018" s="658">
        <v>0</v>
      </c>
      <c r="P1018" s="658">
        <v>7.0000000000000007E-2</v>
      </c>
      <c r="Q1018" s="658">
        <v>0.21000000000000002</v>
      </c>
      <c r="R1018" s="658">
        <v>0.35</v>
      </c>
      <c r="S1018" s="658">
        <v>0.31999999999999995</v>
      </c>
      <c r="T1018" s="658">
        <v>5.0000000000000044E-2</v>
      </c>
      <c r="U1018" s="658">
        <v>0</v>
      </c>
      <c r="V1018" s="658">
        <v>0</v>
      </c>
      <c r="W1018" s="658">
        <v>0</v>
      </c>
      <c r="X1018" s="658">
        <v>0</v>
      </c>
      <c r="Y1018" s="658">
        <v>0</v>
      </c>
      <c r="Z1018" s="658">
        <v>0</v>
      </c>
      <c r="AA1018" s="658">
        <v>0</v>
      </c>
      <c r="AB1018" s="658">
        <v>0</v>
      </c>
      <c r="AC1018" s="658">
        <v>0</v>
      </c>
      <c r="AD1018" s="658">
        <v>0</v>
      </c>
      <c r="AE1018" s="658">
        <v>0</v>
      </c>
      <c r="AF1018" s="658">
        <v>0</v>
      </c>
      <c r="AG1018" s="658">
        <v>0</v>
      </c>
      <c r="AH1018" s="658">
        <v>0</v>
      </c>
      <c r="AI1018" s="658">
        <v>0</v>
      </c>
      <c r="AJ1018" s="658">
        <v>0</v>
      </c>
      <c r="AK1018" s="658">
        <v>0</v>
      </c>
      <c r="AL1018" s="658">
        <v>0</v>
      </c>
      <c r="AM1018" s="658">
        <v>0</v>
      </c>
      <c r="AN1018" s="658">
        <v>0</v>
      </c>
      <c r="AO1018" s="658">
        <v>0</v>
      </c>
      <c r="AP1018" s="658">
        <v>0</v>
      </c>
      <c r="AQ1018" s="658">
        <v>0</v>
      </c>
      <c r="AR1018" s="658">
        <v>0</v>
      </c>
      <c r="AS1018" s="658">
        <v>0</v>
      </c>
      <c r="AT1018" s="658">
        <v>0</v>
      </c>
      <c r="AU1018" s="613">
        <f t="shared" si="17550"/>
        <v>1</v>
      </c>
      <c r="AV1018" s="645">
        <f t="shared" si="17509"/>
        <v>1</v>
      </c>
      <c r="AW1018" s="656" t="e">
        <f t="shared" si="17510"/>
        <v>#DIV/0!</v>
      </c>
      <c r="AX1018" s="661"/>
    </row>
    <row r="1019" spans="1:50" hidden="1" outlineLevel="1">
      <c r="A1019" s="590"/>
      <c r="B1019" s="646" t="s">
        <v>305</v>
      </c>
      <c r="C1019" s="646" t="s">
        <v>1191</v>
      </c>
      <c r="D1019" s="647" t="s">
        <v>1192</v>
      </c>
      <c r="E1019" s="649"/>
      <c r="F1019" s="650">
        <v>64666.016685884075</v>
      </c>
      <c r="G1019" s="650">
        <f t="shared" si="17551"/>
        <v>64666.016685884075</v>
      </c>
      <c r="H1019" s="649">
        <f t="shared" ref="H1019" si="17942">+H1020*$F1019</f>
        <v>0</v>
      </c>
      <c r="I1019" s="649">
        <f t="shared" ref="I1019" si="17943">+I1020*$F1019</f>
        <v>0</v>
      </c>
      <c r="J1019" s="649">
        <f t="shared" ref="J1019" si="17944">+J1020*$F1019</f>
        <v>0</v>
      </c>
      <c r="K1019" s="649">
        <f t="shared" ref="K1019" si="17945">+K1020*$F1019</f>
        <v>0</v>
      </c>
      <c r="L1019" s="649">
        <f t="shared" ref="L1019" si="17946">+L1020*$F1019</f>
        <v>0</v>
      </c>
      <c r="M1019" s="649">
        <f t="shared" ref="M1019" si="17947">+M1020*$F1019</f>
        <v>0</v>
      </c>
      <c r="N1019" s="649">
        <f t="shared" ref="N1019" si="17948">+N1020*$F1019</f>
        <v>0</v>
      </c>
      <c r="O1019" s="649">
        <f t="shared" ref="O1019" si="17949">+O1020*$F1019</f>
        <v>0</v>
      </c>
      <c r="P1019" s="649">
        <f t="shared" ref="P1019" si="17950">+P1020*$F1019</f>
        <v>0</v>
      </c>
      <c r="Q1019" s="649">
        <f t="shared" ref="Q1019" si="17951">+Q1020*$F1019</f>
        <v>37506.289677812762</v>
      </c>
      <c r="R1019" s="649">
        <f t="shared" ref="R1019" si="17952">+R1020*$F1019</f>
        <v>27159.727008071313</v>
      </c>
      <c r="S1019" s="649">
        <f t="shared" ref="S1019" si="17953">+S1020*$F1019</f>
        <v>0</v>
      </c>
      <c r="T1019" s="649">
        <f t="shared" ref="T1019" si="17954">+T1020*$F1019</f>
        <v>0</v>
      </c>
      <c r="U1019" s="649">
        <f t="shared" ref="U1019" si="17955">+U1020*$F1019</f>
        <v>0</v>
      </c>
      <c r="V1019" s="649">
        <f t="shared" ref="V1019" si="17956">+V1020*$F1019</f>
        <v>0</v>
      </c>
      <c r="W1019" s="649">
        <f t="shared" ref="W1019" si="17957">+W1020*$F1019</f>
        <v>0</v>
      </c>
      <c r="X1019" s="649">
        <f t="shared" ref="X1019" si="17958">+X1020*$F1019</f>
        <v>0</v>
      </c>
      <c r="Y1019" s="649">
        <f t="shared" ref="Y1019" si="17959">+Y1020*$F1019</f>
        <v>0</v>
      </c>
      <c r="Z1019" s="649">
        <f t="shared" ref="Z1019" si="17960">+Z1020*$F1019</f>
        <v>0</v>
      </c>
      <c r="AA1019" s="649">
        <f t="shared" ref="AA1019" si="17961">+AA1020*$F1019</f>
        <v>0</v>
      </c>
      <c r="AB1019" s="649">
        <f t="shared" ref="AB1019" si="17962">+AB1020*$F1019</f>
        <v>0</v>
      </c>
      <c r="AC1019" s="649">
        <f t="shared" ref="AC1019" si="17963">+AC1020*$F1019</f>
        <v>0</v>
      </c>
      <c r="AD1019" s="649">
        <f t="shared" ref="AD1019" si="17964">+AD1020*$F1019</f>
        <v>0</v>
      </c>
      <c r="AE1019" s="649">
        <f t="shared" ref="AE1019" si="17965">+AE1020*$F1019</f>
        <v>0</v>
      </c>
      <c r="AF1019" s="649">
        <f t="shared" ref="AF1019" si="17966">+AF1020*$F1019</f>
        <v>0</v>
      </c>
      <c r="AG1019" s="649">
        <f t="shared" ref="AG1019" si="17967">+AG1020*$F1019</f>
        <v>0</v>
      </c>
      <c r="AH1019" s="649">
        <f t="shared" ref="AH1019" si="17968">+AH1020*$F1019</f>
        <v>0</v>
      </c>
      <c r="AI1019" s="649">
        <f t="shared" ref="AI1019" si="17969">+AI1020*$F1019</f>
        <v>0</v>
      </c>
      <c r="AJ1019" s="649">
        <f t="shared" ref="AJ1019" si="17970">+AJ1020*$F1019</f>
        <v>0</v>
      </c>
      <c r="AK1019" s="649">
        <f t="shared" ref="AK1019" si="17971">+AK1020*$F1019</f>
        <v>0</v>
      </c>
      <c r="AL1019" s="649">
        <f t="shared" ref="AL1019" si="17972">+AL1020*$F1019</f>
        <v>0</v>
      </c>
      <c r="AM1019" s="649">
        <f t="shared" ref="AM1019" si="17973">+AM1020*$F1019</f>
        <v>0</v>
      </c>
      <c r="AN1019" s="649">
        <f t="shared" ref="AN1019" si="17974">+AN1020*$F1019</f>
        <v>0</v>
      </c>
      <c r="AO1019" s="649">
        <f t="shared" ref="AO1019" si="17975">+AO1020*$F1019</f>
        <v>0</v>
      </c>
      <c r="AP1019" s="649">
        <f t="shared" ref="AP1019" si="17976">+AP1020*$F1019</f>
        <v>0</v>
      </c>
      <c r="AQ1019" s="649">
        <f t="shared" ref="AQ1019" si="17977">+AQ1020*$F1019</f>
        <v>0</v>
      </c>
      <c r="AR1019" s="649">
        <f t="shared" ref="AR1019" si="17978">+AR1020*$F1019</f>
        <v>0</v>
      </c>
      <c r="AS1019" s="649">
        <f t="shared" ref="AS1019" si="17979">+AS1020*$F1019</f>
        <v>0</v>
      </c>
      <c r="AT1019" s="649">
        <f t="shared" ref="AT1019" si="17980">+AT1020*$F1019</f>
        <v>0</v>
      </c>
      <c r="AU1019" s="613">
        <f t="shared" si="17550"/>
        <v>64666.016685884075</v>
      </c>
      <c r="AV1019" s="645">
        <f t="shared" si="17509"/>
        <v>0</v>
      </c>
      <c r="AW1019" s="656">
        <f t="shared" si="17510"/>
        <v>0</v>
      </c>
      <c r="AX1019" s="591"/>
    </row>
    <row r="1020" spans="1:50" s="314" customFormat="1" hidden="1" outlineLevel="1">
      <c r="A1020" s="642"/>
      <c r="B1020" s="636"/>
      <c r="C1020" s="636"/>
      <c r="D1020" s="651"/>
      <c r="E1020" s="653"/>
      <c r="F1020" s="640"/>
      <c r="G1020" s="640">
        <f t="shared" si="17551"/>
        <v>1</v>
      </c>
      <c r="H1020" s="658">
        <v>0</v>
      </c>
      <c r="I1020" s="658">
        <v>0</v>
      </c>
      <c r="J1020" s="658">
        <v>0</v>
      </c>
      <c r="K1020" s="658">
        <v>0</v>
      </c>
      <c r="L1020" s="658">
        <v>0</v>
      </c>
      <c r="M1020" s="658">
        <v>0</v>
      </c>
      <c r="N1020" s="658">
        <v>0</v>
      </c>
      <c r="O1020" s="658">
        <v>0</v>
      </c>
      <c r="P1020" s="658">
        <v>0</v>
      </c>
      <c r="Q1020" s="658">
        <v>0.57999999999999996</v>
      </c>
      <c r="R1020" s="658">
        <v>0.42000000000000004</v>
      </c>
      <c r="S1020" s="658">
        <v>0</v>
      </c>
      <c r="T1020" s="658">
        <v>0</v>
      </c>
      <c r="U1020" s="658">
        <v>0</v>
      </c>
      <c r="V1020" s="658">
        <v>0</v>
      </c>
      <c r="W1020" s="658">
        <v>0</v>
      </c>
      <c r="X1020" s="658">
        <v>0</v>
      </c>
      <c r="Y1020" s="658">
        <v>0</v>
      </c>
      <c r="Z1020" s="658">
        <v>0</v>
      </c>
      <c r="AA1020" s="658">
        <v>0</v>
      </c>
      <c r="AB1020" s="658">
        <v>0</v>
      </c>
      <c r="AC1020" s="658">
        <v>0</v>
      </c>
      <c r="AD1020" s="658">
        <v>0</v>
      </c>
      <c r="AE1020" s="658">
        <v>0</v>
      </c>
      <c r="AF1020" s="658">
        <v>0</v>
      </c>
      <c r="AG1020" s="658">
        <v>0</v>
      </c>
      <c r="AH1020" s="658">
        <v>0</v>
      </c>
      <c r="AI1020" s="658">
        <v>0</v>
      </c>
      <c r="AJ1020" s="658">
        <v>0</v>
      </c>
      <c r="AK1020" s="658">
        <v>0</v>
      </c>
      <c r="AL1020" s="658">
        <v>0</v>
      </c>
      <c r="AM1020" s="658">
        <v>0</v>
      </c>
      <c r="AN1020" s="658">
        <v>0</v>
      </c>
      <c r="AO1020" s="658">
        <v>0</v>
      </c>
      <c r="AP1020" s="658">
        <v>0</v>
      </c>
      <c r="AQ1020" s="658">
        <v>0</v>
      </c>
      <c r="AR1020" s="658">
        <v>0</v>
      </c>
      <c r="AS1020" s="658">
        <v>0</v>
      </c>
      <c r="AT1020" s="658">
        <v>0</v>
      </c>
      <c r="AU1020" s="613">
        <f t="shared" si="17550"/>
        <v>1</v>
      </c>
      <c r="AV1020" s="645">
        <f t="shared" si="17509"/>
        <v>1</v>
      </c>
      <c r="AW1020" s="656" t="e">
        <f t="shared" si="17510"/>
        <v>#DIV/0!</v>
      </c>
      <c r="AX1020" s="661"/>
    </row>
    <row r="1021" spans="1:50" hidden="1" outlineLevel="1">
      <c r="A1021" s="590"/>
      <c r="B1021" s="646" t="s">
        <v>305</v>
      </c>
      <c r="C1021" s="646" t="s">
        <v>1193</v>
      </c>
      <c r="D1021" s="647" t="s">
        <v>1194</v>
      </c>
      <c r="E1021" s="649"/>
      <c r="F1021" s="650">
        <v>64666.016685884075</v>
      </c>
      <c r="G1021" s="650">
        <f t="shared" si="17551"/>
        <v>64666.016685884075</v>
      </c>
      <c r="H1021" s="649">
        <f t="shared" ref="H1021" si="17981">+H1022*$F1021</f>
        <v>0</v>
      </c>
      <c r="I1021" s="649">
        <f t="shared" ref="I1021" si="17982">+I1022*$F1021</f>
        <v>0</v>
      </c>
      <c r="J1021" s="649">
        <f t="shared" ref="J1021" si="17983">+J1022*$F1021</f>
        <v>0</v>
      </c>
      <c r="K1021" s="649">
        <f t="shared" ref="K1021" si="17984">+K1022*$F1021</f>
        <v>0</v>
      </c>
      <c r="L1021" s="649">
        <f t="shared" ref="L1021" si="17985">+L1022*$F1021</f>
        <v>0</v>
      </c>
      <c r="M1021" s="649">
        <f t="shared" ref="M1021" si="17986">+M1022*$F1021</f>
        <v>0</v>
      </c>
      <c r="N1021" s="649">
        <f t="shared" ref="N1021" si="17987">+N1022*$F1021</f>
        <v>0</v>
      </c>
      <c r="O1021" s="649">
        <f t="shared" ref="O1021" si="17988">+O1022*$F1021</f>
        <v>0</v>
      </c>
      <c r="P1021" s="649">
        <f t="shared" ref="P1021" si="17989">+P1022*$F1021</f>
        <v>0</v>
      </c>
      <c r="Q1021" s="649">
        <f t="shared" ref="Q1021" si="17990">+Q1022*$F1021</f>
        <v>0</v>
      </c>
      <c r="R1021" s="649">
        <f t="shared" ref="R1021" si="17991">+R1022*$F1021</f>
        <v>42032.910845824648</v>
      </c>
      <c r="S1021" s="649">
        <f t="shared" ref="S1021" si="17992">+S1022*$F1021</f>
        <v>22633.105840059427</v>
      </c>
      <c r="T1021" s="649">
        <f t="shared" ref="T1021" si="17993">+T1022*$F1021</f>
        <v>0</v>
      </c>
      <c r="U1021" s="649">
        <f t="shared" ref="U1021" si="17994">+U1022*$F1021</f>
        <v>0</v>
      </c>
      <c r="V1021" s="649">
        <f t="shared" ref="V1021" si="17995">+V1022*$F1021</f>
        <v>0</v>
      </c>
      <c r="W1021" s="649">
        <f t="shared" ref="W1021" si="17996">+W1022*$F1021</f>
        <v>0</v>
      </c>
      <c r="X1021" s="649">
        <f t="shared" ref="X1021" si="17997">+X1022*$F1021</f>
        <v>0</v>
      </c>
      <c r="Y1021" s="649">
        <f t="shared" ref="Y1021" si="17998">+Y1022*$F1021</f>
        <v>0</v>
      </c>
      <c r="Z1021" s="649">
        <f t="shared" ref="Z1021" si="17999">+Z1022*$F1021</f>
        <v>0</v>
      </c>
      <c r="AA1021" s="649">
        <f t="shared" ref="AA1021" si="18000">+AA1022*$F1021</f>
        <v>0</v>
      </c>
      <c r="AB1021" s="649">
        <f t="shared" ref="AB1021" si="18001">+AB1022*$F1021</f>
        <v>0</v>
      </c>
      <c r="AC1021" s="649">
        <f t="shared" ref="AC1021" si="18002">+AC1022*$F1021</f>
        <v>0</v>
      </c>
      <c r="AD1021" s="649">
        <f t="shared" ref="AD1021" si="18003">+AD1022*$F1021</f>
        <v>0</v>
      </c>
      <c r="AE1021" s="649">
        <f t="shared" ref="AE1021" si="18004">+AE1022*$F1021</f>
        <v>0</v>
      </c>
      <c r="AF1021" s="649">
        <f t="shared" ref="AF1021" si="18005">+AF1022*$F1021</f>
        <v>0</v>
      </c>
      <c r="AG1021" s="649">
        <f t="shared" ref="AG1021" si="18006">+AG1022*$F1021</f>
        <v>0</v>
      </c>
      <c r="AH1021" s="649">
        <f t="shared" ref="AH1021" si="18007">+AH1022*$F1021</f>
        <v>0</v>
      </c>
      <c r="AI1021" s="649">
        <f t="shared" ref="AI1021" si="18008">+AI1022*$F1021</f>
        <v>0</v>
      </c>
      <c r="AJ1021" s="649">
        <f t="shared" ref="AJ1021" si="18009">+AJ1022*$F1021</f>
        <v>0</v>
      </c>
      <c r="AK1021" s="649">
        <f t="shared" ref="AK1021" si="18010">+AK1022*$F1021</f>
        <v>0</v>
      </c>
      <c r="AL1021" s="649">
        <f t="shared" ref="AL1021" si="18011">+AL1022*$F1021</f>
        <v>0</v>
      </c>
      <c r="AM1021" s="649">
        <f t="shared" ref="AM1021" si="18012">+AM1022*$F1021</f>
        <v>0</v>
      </c>
      <c r="AN1021" s="649">
        <f t="shared" ref="AN1021" si="18013">+AN1022*$F1021</f>
        <v>0</v>
      </c>
      <c r="AO1021" s="649">
        <f t="shared" ref="AO1021" si="18014">+AO1022*$F1021</f>
        <v>0</v>
      </c>
      <c r="AP1021" s="649">
        <f t="shared" ref="AP1021" si="18015">+AP1022*$F1021</f>
        <v>0</v>
      </c>
      <c r="AQ1021" s="649">
        <f t="shared" ref="AQ1021" si="18016">+AQ1022*$F1021</f>
        <v>0</v>
      </c>
      <c r="AR1021" s="649">
        <f t="shared" ref="AR1021" si="18017">+AR1022*$F1021</f>
        <v>0</v>
      </c>
      <c r="AS1021" s="649">
        <f t="shared" ref="AS1021" si="18018">+AS1022*$F1021</f>
        <v>0</v>
      </c>
      <c r="AT1021" s="649">
        <f t="shared" ref="AT1021" si="18019">+AT1022*$F1021</f>
        <v>0</v>
      </c>
      <c r="AU1021" s="613">
        <f t="shared" si="17550"/>
        <v>64666.016685884075</v>
      </c>
      <c r="AV1021" s="645">
        <f t="shared" si="17509"/>
        <v>0</v>
      </c>
      <c r="AW1021" s="656">
        <f t="shared" si="17510"/>
        <v>0</v>
      </c>
      <c r="AX1021" s="591"/>
    </row>
    <row r="1022" spans="1:50" s="314" customFormat="1" hidden="1" outlineLevel="1">
      <c r="A1022" s="642"/>
      <c r="B1022" s="636"/>
      <c r="C1022" s="636"/>
      <c r="D1022" s="651"/>
      <c r="E1022" s="653"/>
      <c r="F1022" s="640"/>
      <c r="G1022" s="640">
        <f t="shared" si="17551"/>
        <v>1</v>
      </c>
      <c r="H1022" s="658">
        <v>0</v>
      </c>
      <c r="I1022" s="658">
        <v>0</v>
      </c>
      <c r="J1022" s="658">
        <v>0</v>
      </c>
      <c r="K1022" s="658">
        <v>0</v>
      </c>
      <c r="L1022" s="658">
        <v>0</v>
      </c>
      <c r="M1022" s="658">
        <v>0</v>
      </c>
      <c r="N1022" s="658">
        <v>0</v>
      </c>
      <c r="O1022" s="658">
        <v>0</v>
      </c>
      <c r="P1022" s="658">
        <v>0</v>
      </c>
      <c r="Q1022" s="658">
        <v>0</v>
      </c>
      <c r="R1022" s="658">
        <v>0.65</v>
      </c>
      <c r="S1022" s="658">
        <v>0.35</v>
      </c>
      <c r="T1022" s="658">
        <v>0</v>
      </c>
      <c r="U1022" s="658">
        <v>0</v>
      </c>
      <c r="V1022" s="658">
        <v>0</v>
      </c>
      <c r="W1022" s="658">
        <v>0</v>
      </c>
      <c r="X1022" s="658">
        <v>0</v>
      </c>
      <c r="Y1022" s="658">
        <v>0</v>
      </c>
      <c r="Z1022" s="658">
        <v>0</v>
      </c>
      <c r="AA1022" s="658">
        <v>0</v>
      </c>
      <c r="AB1022" s="658">
        <v>0</v>
      </c>
      <c r="AC1022" s="658">
        <v>0</v>
      </c>
      <c r="AD1022" s="658">
        <v>0</v>
      </c>
      <c r="AE1022" s="658">
        <v>0</v>
      </c>
      <c r="AF1022" s="658">
        <v>0</v>
      </c>
      <c r="AG1022" s="658">
        <v>0</v>
      </c>
      <c r="AH1022" s="658">
        <v>0</v>
      </c>
      <c r="AI1022" s="658">
        <v>0</v>
      </c>
      <c r="AJ1022" s="658">
        <v>0</v>
      </c>
      <c r="AK1022" s="658">
        <v>0</v>
      </c>
      <c r="AL1022" s="658">
        <v>0</v>
      </c>
      <c r="AM1022" s="658">
        <v>0</v>
      </c>
      <c r="AN1022" s="658">
        <v>0</v>
      </c>
      <c r="AO1022" s="658">
        <v>0</v>
      </c>
      <c r="AP1022" s="658">
        <v>0</v>
      </c>
      <c r="AQ1022" s="658">
        <v>0</v>
      </c>
      <c r="AR1022" s="658">
        <v>0</v>
      </c>
      <c r="AS1022" s="658">
        <v>0</v>
      </c>
      <c r="AT1022" s="658">
        <v>0</v>
      </c>
      <c r="AU1022" s="613">
        <f t="shared" si="17550"/>
        <v>1</v>
      </c>
      <c r="AV1022" s="645">
        <f t="shared" si="17509"/>
        <v>1</v>
      </c>
      <c r="AW1022" s="656" t="e">
        <f t="shared" si="17510"/>
        <v>#DIV/0!</v>
      </c>
      <c r="AX1022" s="661"/>
    </row>
    <row r="1023" spans="1:50" hidden="1" outlineLevel="1">
      <c r="A1023" s="590"/>
      <c r="B1023" s="646" t="s">
        <v>305</v>
      </c>
      <c r="C1023" s="646" t="s">
        <v>1195</v>
      </c>
      <c r="D1023" s="647" t="s">
        <v>1196</v>
      </c>
      <c r="E1023" s="649"/>
      <c r="F1023" s="650">
        <v>64666.016685884075</v>
      </c>
      <c r="G1023" s="650">
        <f t="shared" si="17551"/>
        <v>64666.016685884068</v>
      </c>
      <c r="H1023" s="649">
        <f t="shared" ref="H1023" si="18020">+H1024*$F1023</f>
        <v>0</v>
      </c>
      <c r="I1023" s="649">
        <f t="shared" ref="I1023" si="18021">+I1024*$F1023</f>
        <v>0</v>
      </c>
      <c r="J1023" s="649">
        <f t="shared" ref="J1023" si="18022">+J1024*$F1023</f>
        <v>0</v>
      </c>
      <c r="K1023" s="649">
        <f t="shared" ref="K1023" si="18023">+K1024*$F1023</f>
        <v>0</v>
      </c>
      <c r="L1023" s="649">
        <f t="shared" ref="L1023" si="18024">+L1024*$F1023</f>
        <v>0</v>
      </c>
      <c r="M1023" s="649">
        <f t="shared" ref="M1023" si="18025">+M1024*$F1023</f>
        <v>0</v>
      </c>
      <c r="N1023" s="649">
        <f t="shared" ref="N1023" si="18026">+N1024*$F1023</f>
        <v>0</v>
      </c>
      <c r="O1023" s="649">
        <f t="shared" ref="O1023" si="18027">+O1024*$F1023</f>
        <v>0</v>
      </c>
      <c r="P1023" s="649">
        <f t="shared" ref="P1023" si="18028">+P1024*$F1023</f>
        <v>0</v>
      </c>
      <c r="Q1023" s="649">
        <f t="shared" ref="Q1023" si="18029">+Q1024*$F1023</f>
        <v>0</v>
      </c>
      <c r="R1023" s="649">
        <f t="shared" ref="R1023" si="18030">+R1024*$F1023</f>
        <v>0</v>
      </c>
      <c r="S1023" s="649">
        <f t="shared" ref="S1023" si="18031">+S1024*$F1023</f>
        <v>44619.551513260005</v>
      </c>
      <c r="T1023" s="649">
        <f t="shared" ref="T1023" si="18032">+T1024*$F1023</f>
        <v>20046.465172624066</v>
      </c>
      <c r="U1023" s="649">
        <f t="shared" ref="U1023" si="18033">+U1024*$F1023</f>
        <v>0</v>
      </c>
      <c r="V1023" s="649">
        <f t="shared" ref="V1023" si="18034">+V1024*$F1023</f>
        <v>0</v>
      </c>
      <c r="W1023" s="649">
        <f t="shared" ref="W1023" si="18035">+W1024*$F1023</f>
        <v>0</v>
      </c>
      <c r="X1023" s="649">
        <f t="shared" ref="X1023" si="18036">+X1024*$F1023</f>
        <v>0</v>
      </c>
      <c r="Y1023" s="649">
        <f t="shared" ref="Y1023" si="18037">+Y1024*$F1023</f>
        <v>0</v>
      </c>
      <c r="Z1023" s="649">
        <f t="shared" ref="Z1023" si="18038">+Z1024*$F1023</f>
        <v>0</v>
      </c>
      <c r="AA1023" s="649">
        <f t="shared" ref="AA1023" si="18039">+AA1024*$F1023</f>
        <v>0</v>
      </c>
      <c r="AB1023" s="649">
        <f t="shared" ref="AB1023" si="18040">+AB1024*$F1023</f>
        <v>0</v>
      </c>
      <c r="AC1023" s="649">
        <f t="shared" ref="AC1023" si="18041">+AC1024*$F1023</f>
        <v>0</v>
      </c>
      <c r="AD1023" s="649">
        <f t="shared" ref="AD1023" si="18042">+AD1024*$F1023</f>
        <v>0</v>
      </c>
      <c r="AE1023" s="649">
        <f t="shared" ref="AE1023" si="18043">+AE1024*$F1023</f>
        <v>0</v>
      </c>
      <c r="AF1023" s="649">
        <f t="shared" ref="AF1023" si="18044">+AF1024*$F1023</f>
        <v>0</v>
      </c>
      <c r="AG1023" s="649">
        <f t="shared" ref="AG1023" si="18045">+AG1024*$F1023</f>
        <v>0</v>
      </c>
      <c r="AH1023" s="649">
        <f t="shared" ref="AH1023" si="18046">+AH1024*$F1023</f>
        <v>0</v>
      </c>
      <c r="AI1023" s="649">
        <f t="shared" ref="AI1023" si="18047">+AI1024*$F1023</f>
        <v>0</v>
      </c>
      <c r="AJ1023" s="649">
        <f t="shared" ref="AJ1023" si="18048">+AJ1024*$F1023</f>
        <v>0</v>
      </c>
      <c r="AK1023" s="649">
        <f t="shared" ref="AK1023" si="18049">+AK1024*$F1023</f>
        <v>0</v>
      </c>
      <c r="AL1023" s="649">
        <f t="shared" ref="AL1023" si="18050">+AL1024*$F1023</f>
        <v>0</v>
      </c>
      <c r="AM1023" s="649">
        <f t="shared" ref="AM1023" si="18051">+AM1024*$F1023</f>
        <v>0</v>
      </c>
      <c r="AN1023" s="649">
        <f t="shared" ref="AN1023" si="18052">+AN1024*$F1023</f>
        <v>0</v>
      </c>
      <c r="AO1023" s="649">
        <f t="shared" ref="AO1023" si="18053">+AO1024*$F1023</f>
        <v>0</v>
      </c>
      <c r="AP1023" s="649">
        <f t="shared" ref="AP1023" si="18054">+AP1024*$F1023</f>
        <v>0</v>
      </c>
      <c r="AQ1023" s="649">
        <f t="shared" ref="AQ1023" si="18055">+AQ1024*$F1023</f>
        <v>0</v>
      </c>
      <c r="AR1023" s="649">
        <f t="shared" ref="AR1023" si="18056">+AR1024*$F1023</f>
        <v>0</v>
      </c>
      <c r="AS1023" s="649">
        <f t="shared" ref="AS1023" si="18057">+AS1024*$F1023</f>
        <v>0</v>
      </c>
      <c r="AT1023" s="649">
        <f t="shared" ref="AT1023" si="18058">+AT1024*$F1023</f>
        <v>0</v>
      </c>
      <c r="AU1023" s="613">
        <f t="shared" si="17550"/>
        <v>64666.016685884068</v>
      </c>
      <c r="AV1023" s="645">
        <f t="shared" si="17509"/>
        <v>0</v>
      </c>
      <c r="AW1023" s="656">
        <f t="shared" si="17510"/>
        <v>0</v>
      </c>
      <c r="AX1023" s="591"/>
    </row>
    <row r="1024" spans="1:50" s="314" customFormat="1" hidden="1" outlineLevel="1">
      <c r="A1024" s="642"/>
      <c r="B1024" s="636"/>
      <c r="C1024" s="636"/>
      <c r="D1024" s="651"/>
      <c r="E1024" s="653"/>
      <c r="F1024" s="640"/>
      <c r="G1024" s="640">
        <f t="shared" si="17551"/>
        <v>1</v>
      </c>
      <c r="H1024" s="658">
        <v>0</v>
      </c>
      <c r="I1024" s="658">
        <v>0</v>
      </c>
      <c r="J1024" s="658">
        <v>0</v>
      </c>
      <c r="K1024" s="658">
        <v>0</v>
      </c>
      <c r="L1024" s="658">
        <v>0</v>
      </c>
      <c r="M1024" s="658">
        <v>0</v>
      </c>
      <c r="N1024" s="658">
        <v>0</v>
      </c>
      <c r="O1024" s="658">
        <v>0</v>
      </c>
      <c r="P1024" s="658">
        <v>0</v>
      </c>
      <c r="Q1024" s="658">
        <v>0</v>
      </c>
      <c r="R1024" s="658">
        <v>0</v>
      </c>
      <c r="S1024" s="658">
        <v>0.69</v>
      </c>
      <c r="T1024" s="658">
        <v>0.31000000000000005</v>
      </c>
      <c r="U1024" s="658">
        <v>0</v>
      </c>
      <c r="V1024" s="658">
        <v>0</v>
      </c>
      <c r="W1024" s="658">
        <v>0</v>
      </c>
      <c r="X1024" s="658">
        <v>0</v>
      </c>
      <c r="Y1024" s="658">
        <v>0</v>
      </c>
      <c r="Z1024" s="658">
        <v>0</v>
      </c>
      <c r="AA1024" s="658">
        <v>0</v>
      </c>
      <c r="AB1024" s="658">
        <v>0</v>
      </c>
      <c r="AC1024" s="658">
        <v>0</v>
      </c>
      <c r="AD1024" s="658">
        <v>0</v>
      </c>
      <c r="AE1024" s="658">
        <v>0</v>
      </c>
      <c r="AF1024" s="658">
        <v>0</v>
      </c>
      <c r="AG1024" s="658">
        <v>0</v>
      </c>
      <c r="AH1024" s="658">
        <v>0</v>
      </c>
      <c r="AI1024" s="658">
        <v>0</v>
      </c>
      <c r="AJ1024" s="658">
        <v>0</v>
      </c>
      <c r="AK1024" s="658">
        <v>0</v>
      </c>
      <c r="AL1024" s="658">
        <v>0</v>
      </c>
      <c r="AM1024" s="658">
        <v>0</v>
      </c>
      <c r="AN1024" s="658">
        <v>0</v>
      </c>
      <c r="AO1024" s="658">
        <v>0</v>
      </c>
      <c r="AP1024" s="658">
        <v>0</v>
      </c>
      <c r="AQ1024" s="658">
        <v>0</v>
      </c>
      <c r="AR1024" s="658">
        <v>0</v>
      </c>
      <c r="AS1024" s="658">
        <v>0</v>
      </c>
      <c r="AT1024" s="658">
        <v>0</v>
      </c>
      <c r="AU1024" s="613">
        <f t="shared" si="17550"/>
        <v>1</v>
      </c>
      <c r="AV1024" s="645">
        <f t="shared" si="17509"/>
        <v>1</v>
      </c>
      <c r="AW1024" s="656" t="e">
        <f t="shared" si="17510"/>
        <v>#DIV/0!</v>
      </c>
      <c r="AX1024" s="661"/>
    </row>
    <row r="1025" spans="1:50" hidden="1" outlineLevel="1">
      <c r="A1025" s="590"/>
      <c r="B1025" s="646" t="s">
        <v>305</v>
      </c>
      <c r="C1025" s="646" t="s">
        <v>1197</v>
      </c>
      <c r="D1025" s="647" t="s">
        <v>1198</v>
      </c>
      <c r="E1025" s="649"/>
      <c r="F1025" s="650">
        <v>64666.016685884075</v>
      </c>
      <c r="G1025" s="650">
        <f t="shared" si="17551"/>
        <v>64666.016685884075</v>
      </c>
      <c r="H1025" s="649">
        <f t="shared" ref="H1025" si="18059">+H1026*$F1025</f>
        <v>0</v>
      </c>
      <c r="I1025" s="649">
        <f t="shared" ref="I1025" si="18060">+I1026*$F1025</f>
        <v>0</v>
      </c>
      <c r="J1025" s="649">
        <f t="shared" ref="J1025" si="18061">+J1026*$F1025</f>
        <v>0</v>
      </c>
      <c r="K1025" s="649">
        <f t="shared" ref="K1025" si="18062">+K1026*$F1025</f>
        <v>0</v>
      </c>
      <c r="L1025" s="649">
        <f t="shared" ref="L1025" si="18063">+L1026*$F1025</f>
        <v>0</v>
      </c>
      <c r="M1025" s="649">
        <f t="shared" ref="M1025" si="18064">+M1026*$F1025</f>
        <v>0</v>
      </c>
      <c r="N1025" s="649">
        <f t="shared" ref="N1025" si="18065">+N1026*$F1025</f>
        <v>0</v>
      </c>
      <c r="O1025" s="649">
        <f t="shared" ref="O1025" si="18066">+O1026*$F1025</f>
        <v>0</v>
      </c>
      <c r="P1025" s="649">
        <f t="shared" ref="P1025" si="18067">+P1026*$F1025</f>
        <v>0</v>
      </c>
      <c r="Q1025" s="649">
        <f t="shared" ref="Q1025" si="18068">+Q1026*$F1025</f>
        <v>37506.289677812762</v>
      </c>
      <c r="R1025" s="649">
        <f t="shared" ref="R1025" si="18069">+R1026*$F1025</f>
        <v>27159.727008071313</v>
      </c>
      <c r="S1025" s="649">
        <f t="shared" ref="S1025" si="18070">+S1026*$F1025</f>
        <v>0</v>
      </c>
      <c r="T1025" s="649">
        <f t="shared" ref="T1025" si="18071">+T1026*$F1025</f>
        <v>0</v>
      </c>
      <c r="U1025" s="649">
        <f t="shared" ref="U1025" si="18072">+U1026*$F1025</f>
        <v>0</v>
      </c>
      <c r="V1025" s="649">
        <f t="shared" ref="V1025" si="18073">+V1026*$F1025</f>
        <v>0</v>
      </c>
      <c r="W1025" s="649">
        <f t="shared" ref="W1025" si="18074">+W1026*$F1025</f>
        <v>0</v>
      </c>
      <c r="X1025" s="649">
        <f t="shared" ref="X1025" si="18075">+X1026*$F1025</f>
        <v>0</v>
      </c>
      <c r="Y1025" s="649">
        <f t="shared" ref="Y1025" si="18076">+Y1026*$F1025</f>
        <v>0</v>
      </c>
      <c r="Z1025" s="649">
        <f t="shared" ref="Z1025" si="18077">+Z1026*$F1025</f>
        <v>0</v>
      </c>
      <c r="AA1025" s="649">
        <f t="shared" ref="AA1025" si="18078">+AA1026*$F1025</f>
        <v>0</v>
      </c>
      <c r="AB1025" s="649">
        <f t="shared" ref="AB1025" si="18079">+AB1026*$F1025</f>
        <v>0</v>
      </c>
      <c r="AC1025" s="649">
        <f t="shared" ref="AC1025" si="18080">+AC1026*$F1025</f>
        <v>0</v>
      </c>
      <c r="AD1025" s="649">
        <f t="shared" ref="AD1025" si="18081">+AD1026*$F1025</f>
        <v>0</v>
      </c>
      <c r="AE1025" s="649">
        <f t="shared" ref="AE1025" si="18082">+AE1026*$F1025</f>
        <v>0</v>
      </c>
      <c r="AF1025" s="649">
        <f t="shared" ref="AF1025" si="18083">+AF1026*$F1025</f>
        <v>0</v>
      </c>
      <c r="AG1025" s="649">
        <f t="shared" ref="AG1025" si="18084">+AG1026*$F1025</f>
        <v>0</v>
      </c>
      <c r="AH1025" s="649">
        <f t="shared" ref="AH1025" si="18085">+AH1026*$F1025</f>
        <v>0</v>
      </c>
      <c r="AI1025" s="649">
        <f t="shared" ref="AI1025" si="18086">+AI1026*$F1025</f>
        <v>0</v>
      </c>
      <c r="AJ1025" s="649">
        <f t="shared" ref="AJ1025" si="18087">+AJ1026*$F1025</f>
        <v>0</v>
      </c>
      <c r="AK1025" s="649">
        <f t="shared" ref="AK1025" si="18088">+AK1026*$F1025</f>
        <v>0</v>
      </c>
      <c r="AL1025" s="649">
        <f t="shared" ref="AL1025" si="18089">+AL1026*$F1025</f>
        <v>0</v>
      </c>
      <c r="AM1025" s="649">
        <f t="shared" ref="AM1025" si="18090">+AM1026*$F1025</f>
        <v>0</v>
      </c>
      <c r="AN1025" s="649">
        <f t="shared" ref="AN1025" si="18091">+AN1026*$F1025</f>
        <v>0</v>
      </c>
      <c r="AO1025" s="649">
        <f t="shared" ref="AO1025" si="18092">+AO1026*$F1025</f>
        <v>0</v>
      </c>
      <c r="AP1025" s="649">
        <f t="shared" ref="AP1025" si="18093">+AP1026*$F1025</f>
        <v>0</v>
      </c>
      <c r="AQ1025" s="649">
        <f t="shared" ref="AQ1025" si="18094">+AQ1026*$F1025</f>
        <v>0</v>
      </c>
      <c r="AR1025" s="649">
        <f t="shared" ref="AR1025" si="18095">+AR1026*$F1025</f>
        <v>0</v>
      </c>
      <c r="AS1025" s="649">
        <f t="shared" ref="AS1025" si="18096">+AS1026*$F1025</f>
        <v>0</v>
      </c>
      <c r="AT1025" s="649">
        <f t="shared" ref="AT1025" si="18097">+AT1026*$F1025</f>
        <v>0</v>
      </c>
      <c r="AU1025" s="613">
        <f t="shared" si="17550"/>
        <v>64666.016685884075</v>
      </c>
      <c r="AV1025" s="645">
        <f t="shared" si="17509"/>
        <v>0</v>
      </c>
      <c r="AW1025" s="656">
        <f t="shared" si="17510"/>
        <v>0</v>
      </c>
      <c r="AX1025" s="591"/>
    </row>
    <row r="1026" spans="1:50" s="314" customFormat="1" hidden="1" outlineLevel="1">
      <c r="A1026" s="642"/>
      <c r="B1026" s="636"/>
      <c r="C1026" s="636"/>
      <c r="D1026" s="651"/>
      <c r="E1026" s="653"/>
      <c r="F1026" s="640"/>
      <c r="G1026" s="640">
        <f t="shared" si="17551"/>
        <v>1</v>
      </c>
      <c r="H1026" s="658">
        <v>0</v>
      </c>
      <c r="I1026" s="658">
        <v>0</v>
      </c>
      <c r="J1026" s="658">
        <v>0</v>
      </c>
      <c r="K1026" s="658">
        <v>0</v>
      </c>
      <c r="L1026" s="658">
        <v>0</v>
      </c>
      <c r="M1026" s="658">
        <v>0</v>
      </c>
      <c r="N1026" s="658">
        <v>0</v>
      </c>
      <c r="O1026" s="658">
        <v>0</v>
      </c>
      <c r="P1026" s="658">
        <v>0</v>
      </c>
      <c r="Q1026" s="658">
        <v>0.57999999999999996</v>
      </c>
      <c r="R1026" s="658">
        <v>0.42000000000000004</v>
      </c>
      <c r="S1026" s="658">
        <v>0</v>
      </c>
      <c r="T1026" s="658">
        <v>0</v>
      </c>
      <c r="U1026" s="658">
        <v>0</v>
      </c>
      <c r="V1026" s="658">
        <v>0</v>
      </c>
      <c r="W1026" s="658">
        <v>0</v>
      </c>
      <c r="X1026" s="658">
        <v>0</v>
      </c>
      <c r="Y1026" s="658">
        <v>0</v>
      </c>
      <c r="Z1026" s="658">
        <v>0</v>
      </c>
      <c r="AA1026" s="658">
        <v>0</v>
      </c>
      <c r="AB1026" s="658">
        <v>0</v>
      </c>
      <c r="AC1026" s="658">
        <v>0</v>
      </c>
      <c r="AD1026" s="658">
        <v>0</v>
      </c>
      <c r="AE1026" s="658">
        <v>0</v>
      </c>
      <c r="AF1026" s="658">
        <v>0</v>
      </c>
      <c r="AG1026" s="658">
        <v>0</v>
      </c>
      <c r="AH1026" s="658">
        <v>0</v>
      </c>
      <c r="AI1026" s="658">
        <v>0</v>
      </c>
      <c r="AJ1026" s="658">
        <v>0</v>
      </c>
      <c r="AK1026" s="658">
        <v>0</v>
      </c>
      <c r="AL1026" s="658">
        <v>0</v>
      </c>
      <c r="AM1026" s="658">
        <v>0</v>
      </c>
      <c r="AN1026" s="658">
        <v>0</v>
      </c>
      <c r="AO1026" s="658">
        <v>0</v>
      </c>
      <c r="AP1026" s="658">
        <v>0</v>
      </c>
      <c r="AQ1026" s="658">
        <v>0</v>
      </c>
      <c r="AR1026" s="658">
        <v>0</v>
      </c>
      <c r="AS1026" s="658">
        <v>0</v>
      </c>
      <c r="AT1026" s="658">
        <v>0</v>
      </c>
      <c r="AU1026" s="613">
        <f t="shared" si="17550"/>
        <v>1</v>
      </c>
      <c r="AV1026" s="645">
        <f t="shared" si="17509"/>
        <v>1</v>
      </c>
      <c r="AW1026" s="656" t="e">
        <f t="shared" si="17510"/>
        <v>#DIV/0!</v>
      </c>
      <c r="AX1026" s="661"/>
    </row>
    <row r="1027" spans="1:50" hidden="1" outlineLevel="1">
      <c r="A1027" s="590"/>
      <c r="B1027" s="646" t="s">
        <v>305</v>
      </c>
      <c r="C1027" s="646" t="s">
        <v>1199</v>
      </c>
      <c r="D1027" s="647" t="s">
        <v>1200</v>
      </c>
      <c r="E1027" s="649"/>
      <c r="F1027" s="650">
        <v>38236.525853405743</v>
      </c>
      <c r="G1027" s="650">
        <f t="shared" si="17551"/>
        <v>38236.525853405743</v>
      </c>
      <c r="H1027" s="649">
        <f t="shared" ref="H1027" si="18098">+H1028*$F1027</f>
        <v>0</v>
      </c>
      <c r="I1027" s="649">
        <f t="shared" ref="I1027" si="18099">+I1028*$F1027</f>
        <v>0</v>
      </c>
      <c r="J1027" s="649">
        <f t="shared" ref="J1027" si="18100">+J1028*$F1027</f>
        <v>0</v>
      </c>
      <c r="K1027" s="649">
        <f t="shared" ref="K1027" si="18101">+K1028*$F1027</f>
        <v>0</v>
      </c>
      <c r="L1027" s="649">
        <f t="shared" ref="L1027" si="18102">+L1028*$F1027</f>
        <v>0</v>
      </c>
      <c r="M1027" s="649">
        <f t="shared" ref="M1027" si="18103">+M1028*$F1027</f>
        <v>0</v>
      </c>
      <c r="N1027" s="649">
        <f t="shared" ref="N1027" si="18104">+N1028*$F1027</f>
        <v>0</v>
      </c>
      <c r="O1027" s="649">
        <f t="shared" ref="O1027" si="18105">+O1028*$F1027</f>
        <v>0</v>
      </c>
      <c r="P1027" s="649">
        <f t="shared" ref="P1027" si="18106">+P1028*$F1027</f>
        <v>0</v>
      </c>
      <c r="Q1027" s="649">
        <f t="shared" ref="Q1027" si="18107">+Q1028*$F1027</f>
        <v>0</v>
      </c>
      <c r="R1027" s="649">
        <f t="shared" ref="R1027" si="18108">+R1028*$F1027</f>
        <v>24853.741804713733</v>
      </c>
      <c r="S1027" s="649">
        <f t="shared" ref="S1027" si="18109">+S1028*$F1027</f>
        <v>13382.784048692009</v>
      </c>
      <c r="T1027" s="649">
        <f t="shared" ref="T1027" si="18110">+T1028*$F1027</f>
        <v>0</v>
      </c>
      <c r="U1027" s="649">
        <f t="shared" ref="U1027" si="18111">+U1028*$F1027</f>
        <v>0</v>
      </c>
      <c r="V1027" s="649">
        <f t="shared" ref="V1027" si="18112">+V1028*$F1027</f>
        <v>0</v>
      </c>
      <c r="W1027" s="649">
        <f t="shared" ref="W1027" si="18113">+W1028*$F1027</f>
        <v>0</v>
      </c>
      <c r="X1027" s="649">
        <f t="shared" ref="X1027" si="18114">+X1028*$F1027</f>
        <v>0</v>
      </c>
      <c r="Y1027" s="649">
        <f t="shared" ref="Y1027" si="18115">+Y1028*$F1027</f>
        <v>0</v>
      </c>
      <c r="Z1027" s="649">
        <f t="shared" ref="Z1027" si="18116">+Z1028*$F1027</f>
        <v>0</v>
      </c>
      <c r="AA1027" s="649">
        <f t="shared" ref="AA1027" si="18117">+AA1028*$F1027</f>
        <v>0</v>
      </c>
      <c r="AB1027" s="649">
        <f t="shared" ref="AB1027" si="18118">+AB1028*$F1027</f>
        <v>0</v>
      </c>
      <c r="AC1027" s="649">
        <f t="shared" ref="AC1027" si="18119">+AC1028*$F1027</f>
        <v>0</v>
      </c>
      <c r="AD1027" s="649">
        <f t="shared" ref="AD1027" si="18120">+AD1028*$F1027</f>
        <v>0</v>
      </c>
      <c r="AE1027" s="649">
        <f t="shared" ref="AE1027" si="18121">+AE1028*$F1027</f>
        <v>0</v>
      </c>
      <c r="AF1027" s="649">
        <f t="shared" ref="AF1027" si="18122">+AF1028*$F1027</f>
        <v>0</v>
      </c>
      <c r="AG1027" s="649">
        <f t="shared" ref="AG1027" si="18123">+AG1028*$F1027</f>
        <v>0</v>
      </c>
      <c r="AH1027" s="649">
        <f t="shared" ref="AH1027" si="18124">+AH1028*$F1027</f>
        <v>0</v>
      </c>
      <c r="AI1027" s="649">
        <f t="shared" ref="AI1027" si="18125">+AI1028*$F1027</f>
        <v>0</v>
      </c>
      <c r="AJ1027" s="649">
        <f t="shared" ref="AJ1027" si="18126">+AJ1028*$F1027</f>
        <v>0</v>
      </c>
      <c r="AK1027" s="649">
        <f t="shared" ref="AK1027" si="18127">+AK1028*$F1027</f>
        <v>0</v>
      </c>
      <c r="AL1027" s="649">
        <f t="shared" ref="AL1027" si="18128">+AL1028*$F1027</f>
        <v>0</v>
      </c>
      <c r="AM1027" s="649">
        <f t="shared" ref="AM1027" si="18129">+AM1028*$F1027</f>
        <v>0</v>
      </c>
      <c r="AN1027" s="649">
        <f t="shared" ref="AN1027" si="18130">+AN1028*$F1027</f>
        <v>0</v>
      </c>
      <c r="AO1027" s="649">
        <f t="shared" ref="AO1027" si="18131">+AO1028*$F1027</f>
        <v>0</v>
      </c>
      <c r="AP1027" s="649">
        <f t="shared" ref="AP1027" si="18132">+AP1028*$F1027</f>
        <v>0</v>
      </c>
      <c r="AQ1027" s="649">
        <f t="shared" ref="AQ1027" si="18133">+AQ1028*$F1027</f>
        <v>0</v>
      </c>
      <c r="AR1027" s="649">
        <f t="shared" ref="AR1027" si="18134">+AR1028*$F1027</f>
        <v>0</v>
      </c>
      <c r="AS1027" s="649">
        <f t="shared" ref="AS1027" si="18135">+AS1028*$F1027</f>
        <v>0</v>
      </c>
      <c r="AT1027" s="649">
        <f t="shared" ref="AT1027" si="18136">+AT1028*$F1027</f>
        <v>0</v>
      </c>
      <c r="AU1027" s="613">
        <f t="shared" si="17550"/>
        <v>38236.525853405743</v>
      </c>
      <c r="AV1027" s="645">
        <f t="shared" si="17509"/>
        <v>0</v>
      </c>
      <c r="AW1027" s="656">
        <f t="shared" si="17510"/>
        <v>0</v>
      </c>
      <c r="AX1027" s="591"/>
    </row>
    <row r="1028" spans="1:50" s="314" customFormat="1" hidden="1" outlineLevel="1">
      <c r="A1028" s="642"/>
      <c r="B1028" s="636"/>
      <c r="C1028" s="636"/>
      <c r="D1028" s="651"/>
      <c r="E1028" s="653"/>
      <c r="F1028" s="640"/>
      <c r="G1028" s="640">
        <f t="shared" si="17551"/>
        <v>1</v>
      </c>
      <c r="H1028" s="658">
        <v>0</v>
      </c>
      <c r="I1028" s="658">
        <v>0</v>
      </c>
      <c r="J1028" s="658">
        <v>0</v>
      </c>
      <c r="K1028" s="658">
        <v>0</v>
      </c>
      <c r="L1028" s="658">
        <v>0</v>
      </c>
      <c r="M1028" s="658">
        <v>0</v>
      </c>
      <c r="N1028" s="658">
        <v>0</v>
      </c>
      <c r="O1028" s="658">
        <v>0</v>
      </c>
      <c r="P1028" s="658">
        <v>0</v>
      </c>
      <c r="Q1028" s="658">
        <v>0</v>
      </c>
      <c r="R1028" s="658">
        <v>0.65</v>
      </c>
      <c r="S1028" s="658">
        <v>0.35</v>
      </c>
      <c r="T1028" s="658">
        <v>0</v>
      </c>
      <c r="U1028" s="658">
        <v>0</v>
      </c>
      <c r="V1028" s="658">
        <v>0</v>
      </c>
      <c r="W1028" s="658">
        <v>0</v>
      </c>
      <c r="X1028" s="658">
        <v>0</v>
      </c>
      <c r="Y1028" s="658">
        <v>0</v>
      </c>
      <c r="Z1028" s="658">
        <v>0</v>
      </c>
      <c r="AA1028" s="658">
        <v>0</v>
      </c>
      <c r="AB1028" s="658">
        <v>0</v>
      </c>
      <c r="AC1028" s="658">
        <v>0</v>
      </c>
      <c r="AD1028" s="658">
        <v>0</v>
      </c>
      <c r="AE1028" s="658">
        <v>0</v>
      </c>
      <c r="AF1028" s="658">
        <v>0</v>
      </c>
      <c r="AG1028" s="658">
        <v>0</v>
      </c>
      <c r="AH1028" s="658">
        <v>0</v>
      </c>
      <c r="AI1028" s="658">
        <v>0</v>
      </c>
      <c r="AJ1028" s="658">
        <v>0</v>
      </c>
      <c r="AK1028" s="658">
        <v>0</v>
      </c>
      <c r="AL1028" s="658">
        <v>0</v>
      </c>
      <c r="AM1028" s="658">
        <v>0</v>
      </c>
      <c r="AN1028" s="658">
        <v>0</v>
      </c>
      <c r="AO1028" s="658">
        <v>0</v>
      </c>
      <c r="AP1028" s="658">
        <v>0</v>
      </c>
      <c r="AQ1028" s="658">
        <v>0</v>
      </c>
      <c r="AR1028" s="658">
        <v>0</v>
      </c>
      <c r="AS1028" s="658">
        <v>0</v>
      </c>
      <c r="AT1028" s="658">
        <v>0</v>
      </c>
      <c r="AU1028" s="613">
        <f t="shared" si="17550"/>
        <v>1</v>
      </c>
      <c r="AV1028" s="645">
        <f t="shared" si="17509"/>
        <v>1</v>
      </c>
      <c r="AW1028" s="656" t="e">
        <f t="shared" si="17510"/>
        <v>#DIV/0!</v>
      </c>
      <c r="AX1028" s="661"/>
    </row>
    <row r="1029" spans="1:50" hidden="1" outlineLevel="1">
      <c r="A1029" s="590"/>
      <c r="B1029" s="629" t="s">
        <v>278</v>
      </c>
      <c r="C1029" s="629" t="s">
        <v>1201</v>
      </c>
      <c r="D1029" s="630" t="s">
        <v>1202</v>
      </c>
      <c r="E1029" s="631"/>
      <c r="F1029" s="632">
        <f>+F1030</f>
        <v>396070.02004062285</v>
      </c>
      <c r="G1029" s="632">
        <f t="shared" si="17551"/>
        <v>396070.0200406228</v>
      </c>
      <c r="H1029" s="632">
        <f t="shared" ref="H1029:AT1029" si="18137">+H1030</f>
        <v>0</v>
      </c>
      <c r="I1029" s="632">
        <f t="shared" si="18137"/>
        <v>0</v>
      </c>
      <c r="J1029" s="632">
        <f t="shared" si="18137"/>
        <v>0</v>
      </c>
      <c r="K1029" s="632">
        <f t="shared" si="18137"/>
        <v>0</v>
      </c>
      <c r="L1029" s="632">
        <f t="shared" si="18137"/>
        <v>0</v>
      </c>
      <c r="M1029" s="632">
        <f t="shared" si="18137"/>
        <v>0</v>
      </c>
      <c r="N1029" s="632">
        <f t="shared" si="18137"/>
        <v>0</v>
      </c>
      <c r="O1029" s="632">
        <f t="shared" si="18137"/>
        <v>0</v>
      </c>
      <c r="P1029" s="632">
        <f t="shared" si="18137"/>
        <v>0</v>
      </c>
      <c r="Q1029" s="632">
        <f t="shared" si="18137"/>
        <v>0</v>
      </c>
      <c r="R1029" s="632">
        <f t="shared" si="18137"/>
        <v>0</v>
      </c>
      <c r="S1029" s="632">
        <f t="shared" si="18137"/>
        <v>134663.80681381177</v>
      </c>
      <c r="T1029" s="632">
        <f t="shared" si="18137"/>
        <v>261406.21322681106</v>
      </c>
      <c r="U1029" s="632">
        <f t="shared" si="18137"/>
        <v>0</v>
      </c>
      <c r="V1029" s="632">
        <f t="shared" si="18137"/>
        <v>0</v>
      </c>
      <c r="W1029" s="632">
        <f t="shared" si="18137"/>
        <v>0</v>
      </c>
      <c r="X1029" s="632">
        <f t="shared" si="18137"/>
        <v>0</v>
      </c>
      <c r="Y1029" s="632">
        <f t="shared" si="18137"/>
        <v>0</v>
      </c>
      <c r="Z1029" s="632">
        <f t="shared" si="18137"/>
        <v>0</v>
      </c>
      <c r="AA1029" s="632">
        <f t="shared" si="18137"/>
        <v>0</v>
      </c>
      <c r="AB1029" s="632">
        <f t="shared" si="18137"/>
        <v>0</v>
      </c>
      <c r="AC1029" s="632">
        <f t="shared" si="18137"/>
        <v>0</v>
      </c>
      <c r="AD1029" s="632">
        <f t="shared" si="18137"/>
        <v>0</v>
      </c>
      <c r="AE1029" s="632">
        <f t="shared" si="18137"/>
        <v>0</v>
      </c>
      <c r="AF1029" s="632">
        <f t="shared" si="18137"/>
        <v>0</v>
      </c>
      <c r="AG1029" s="632">
        <f t="shared" si="18137"/>
        <v>0</v>
      </c>
      <c r="AH1029" s="632">
        <f t="shared" si="18137"/>
        <v>0</v>
      </c>
      <c r="AI1029" s="632">
        <f t="shared" si="18137"/>
        <v>0</v>
      </c>
      <c r="AJ1029" s="632">
        <f t="shared" si="18137"/>
        <v>0</v>
      </c>
      <c r="AK1029" s="632">
        <f t="shared" si="18137"/>
        <v>0</v>
      </c>
      <c r="AL1029" s="632">
        <f t="shared" si="18137"/>
        <v>0</v>
      </c>
      <c r="AM1029" s="632">
        <f t="shared" si="18137"/>
        <v>0</v>
      </c>
      <c r="AN1029" s="632">
        <f t="shared" si="18137"/>
        <v>0</v>
      </c>
      <c r="AO1029" s="632">
        <f t="shared" si="18137"/>
        <v>0</v>
      </c>
      <c r="AP1029" s="632">
        <f t="shared" si="18137"/>
        <v>0</v>
      </c>
      <c r="AQ1029" s="632">
        <f t="shared" si="18137"/>
        <v>0</v>
      </c>
      <c r="AR1029" s="632">
        <f t="shared" si="18137"/>
        <v>0</v>
      </c>
      <c r="AS1029" s="632">
        <f t="shared" si="18137"/>
        <v>0</v>
      </c>
      <c r="AT1029" s="632">
        <f t="shared" si="18137"/>
        <v>0</v>
      </c>
      <c r="AU1029" s="613">
        <f t="shared" si="17550"/>
        <v>396070.0200406228</v>
      </c>
      <c r="AV1029" s="645">
        <f t="shared" si="17509"/>
        <v>0</v>
      </c>
      <c r="AW1029" s="656">
        <f t="shared" si="17510"/>
        <v>0</v>
      </c>
      <c r="AX1029" s="591"/>
    </row>
    <row r="1030" spans="1:50" hidden="1" outlineLevel="1">
      <c r="A1030" s="590"/>
      <c r="B1030" s="646" t="s">
        <v>305</v>
      </c>
      <c r="C1030" s="646" t="s">
        <v>1203</v>
      </c>
      <c r="D1030" s="647" t="s">
        <v>1204</v>
      </c>
      <c r="E1030" s="649"/>
      <c r="F1030" s="650">
        <v>396070.02004062285</v>
      </c>
      <c r="G1030" s="650">
        <f t="shared" si="17551"/>
        <v>396070.0200406228</v>
      </c>
      <c r="H1030" s="649">
        <f t="shared" ref="H1030" si="18138">+H1031*$F1030</f>
        <v>0</v>
      </c>
      <c r="I1030" s="649">
        <f t="shared" ref="I1030" si="18139">+I1031*$F1030</f>
        <v>0</v>
      </c>
      <c r="J1030" s="649">
        <f t="shared" ref="J1030" si="18140">+J1031*$F1030</f>
        <v>0</v>
      </c>
      <c r="K1030" s="649">
        <f t="shared" ref="K1030" si="18141">+K1031*$F1030</f>
        <v>0</v>
      </c>
      <c r="L1030" s="649">
        <f t="shared" ref="L1030" si="18142">+L1031*$F1030</f>
        <v>0</v>
      </c>
      <c r="M1030" s="649">
        <f t="shared" ref="M1030" si="18143">+M1031*$F1030</f>
        <v>0</v>
      </c>
      <c r="N1030" s="649">
        <f t="shared" ref="N1030" si="18144">+N1031*$F1030</f>
        <v>0</v>
      </c>
      <c r="O1030" s="649">
        <f t="shared" ref="O1030" si="18145">+O1031*$F1030</f>
        <v>0</v>
      </c>
      <c r="P1030" s="649">
        <f t="shared" ref="P1030" si="18146">+P1031*$F1030</f>
        <v>0</v>
      </c>
      <c r="Q1030" s="649">
        <f t="shared" ref="Q1030" si="18147">+Q1031*$F1030</f>
        <v>0</v>
      </c>
      <c r="R1030" s="649">
        <f t="shared" ref="R1030" si="18148">+R1031*$F1030</f>
        <v>0</v>
      </c>
      <c r="S1030" s="649">
        <f t="shared" ref="S1030" si="18149">+S1031*$F1030</f>
        <v>134663.80681381177</v>
      </c>
      <c r="T1030" s="649">
        <f t="shared" ref="T1030" si="18150">+T1031*$F1030</f>
        <v>261406.21322681106</v>
      </c>
      <c r="U1030" s="649">
        <f t="shared" ref="U1030" si="18151">+U1031*$F1030</f>
        <v>0</v>
      </c>
      <c r="V1030" s="649">
        <f t="shared" ref="V1030" si="18152">+V1031*$F1030</f>
        <v>0</v>
      </c>
      <c r="W1030" s="649">
        <f t="shared" ref="W1030" si="18153">+W1031*$F1030</f>
        <v>0</v>
      </c>
      <c r="X1030" s="649">
        <f t="shared" ref="X1030" si="18154">+X1031*$F1030</f>
        <v>0</v>
      </c>
      <c r="Y1030" s="649">
        <f t="shared" ref="Y1030" si="18155">+Y1031*$F1030</f>
        <v>0</v>
      </c>
      <c r="Z1030" s="649">
        <f t="shared" ref="Z1030" si="18156">+Z1031*$F1030</f>
        <v>0</v>
      </c>
      <c r="AA1030" s="649">
        <f t="shared" ref="AA1030" si="18157">+AA1031*$F1030</f>
        <v>0</v>
      </c>
      <c r="AB1030" s="649">
        <f t="shared" ref="AB1030" si="18158">+AB1031*$F1030</f>
        <v>0</v>
      </c>
      <c r="AC1030" s="649">
        <f t="shared" ref="AC1030" si="18159">+AC1031*$F1030</f>
        <v>0</v>
      </c>
      <c r="AD1030" s="649">
        <f t="shared" ref="AD1030" si="18160">+AD1031*$F1030</f>
        <v>0</v>
      </c>
      <c r="AE1030" s="649">
        <f t="shared" ref="AE1030" si="18161">+AE1031*$F1030</f>
        <v>0</v>
      </c>
      <c r="AF1030" s="649">
        <f t="shared" ref="AF1030" si="18162">+AF1031*$F1030</f>
        <v>0</v>
      </c>
      <c r="AG1030" s="649">
        <f t="shared" ref="AG1030" si="18163">+AG1031*$F1030</f>
        <v>0</v>
      </c>
      <c r="AH1030" s="649">
        <f t="shared" ref="AH1030" si="18164">+AH1031*$F1030</f>
        <v>0</v>
      </c>
      <c r="AI1030" s="649">
        <f t="shared" ref="AI1030" si="18165">+AI1031*$F1030</f>
        <v>0</v>
      </c>
      <c r="AJ1030" s="649">
        <f t="shared" ref="AJ1030" si="18166">+AJ1031*$F1030</f>
        <v>0</v>
      </c>
      <c r="AK1030" s="649">
        <f t="shared" ref="AK1030" si="18167">+AK1031*$F1030</f>
        <v>0</v>
      </c>
      <c r="AL1030" s="649">
        <f t="shared" ref="AL1030" si="18168">+AL1031*$F1030</f>
        <v>0</v>
      </c>
      <c r="AM1030" s="649">
        <f t="shared" ref="AM1030" si="18169">+AM1031*$F1030</f>
        <v>0</v>
      </c>
      <c r="AN1030" s="649">
        <f t="shared" ref="AN1030" si="18170">+AN1031*$F1030</f>
        <v>0</v>
      </c>
      <c r="AO1030" s="649">
        <f t="shared" ref="AO1030" si="18171">+AO1031*$F1030</f>
        <v>0</v>
      </c>
      <c r="AP1030" s="649">
        <f t="shared" ref="AP1030" si="18172">+AP1031*$F1030</f>
        <v>0</v>
      </c>
      <c r="AQ1030" s="649">
        <f t="shared" ref="AQ1030" si="18173">+AQ1031*$F1030</f>
        <v>0</v>
      </c>
      <c r="AR1030" s="649">
        <f t="shared" ref="AR1030" si="18174">+AR1031*$F1030</f>
        <v>0</v>
      </c>
      <c r="AS1030" s="649">
        <f t="shared" ref="AS1030" si="18175">+AS1031*$F1030</f>
        <v>0</v>
      </c>
      <c r="AT1030" s="649">
        <f t="shared" ref="AT1030" si="18176">+AT1031*$F1030</f>
        <v>0</v>
      </c>
      <c r="AU1030" s="613">
        <f t="shared" si="17550"/>
        <v>396070.0200406228</v>
      </c>
      <c r="AV1030" s="645">
        <f t="shared" si="17509"/>
        <v>0</v>
      </c>
      <c r="AW1030" s="656">
        <f t="shared" si="17510"/>
        <v>0</v>
      </c>
      <c r="AX1030" s="591"/>
    </row>
    <row r="1031" spans="1:50" s="314" customFormat="1" hidden="1" outlineLevel="1">
      <c r="A1031" s="642"/>
      <c r="B1031" s="636"/>
      <c r="C1031" s="636"/>
      <c r="D1031" s="651"/>
      <c r="E1031" s="653"/>
      <c r="F1031" s="640"/>
      <c r="G1031" s="640">
        <f t="shared" si="17551"/>
        <v>1</v>
      </c>
      <c r="H1031" s="658">
        <v>0</v>
      </c>
      <c r="I1031" s="658">
        <v>0</v>
      </c>
      <c r="J1031" s="658">
        <v>0</v>
      </c>
      <c r="K1031" s="658">
        <v>0</v>
      </c>
      <c r="L1031" s="658">
        <v>0</v>
      </c>
      <c r="M1031" s="658">
        <v>0</v>
      </c>
      <c r="N1031" s="658">
        <v>0</v>
      </c>
      <c r="O1031" s="658">
        <v>0</v>
      </c>
      <c r="P1031" s="658">
        <v>0</v>
      </c>
      <c r="Q1031" s="658">
        <v>0</v>
      </c>
      <c r="R1031" s="658">
        <v>0</v>
      </c>
      <c r="S1031" s="658">
        <v>0.34</v>
      </c>
      <c r="T1031" s="658">
        <v>0.65999999999999992</v>
      </c>
      <c r="U1031" s="658">
        <v>0</v>
      </c>
      <c r="V1031" s="658">
        <v>0</v>
      </c>
      <c r="W1031" s="658">
        <v>0</v>
      </c>
      <c r="X1031" s="658">
        <v>0</v>
      </c>
      <c r="Y1031" s="658">
        <v>0</v>
      </c>
      <c r="Z1031" s="658">
        <v>0</v>
      </c>
      <c r="AA1031" s="658">
        <v>0</v>
      </c>
      <c r="AB1031" s="658">
        <v>0</v>
      </c>
      <c r="AC1031" s="658">
        <v>0</v>
      </c>
      <c r="AD1031" s="658">
        <v>0</v>
      </c>
      <c r="AE1031" s="658">
        <v>0</v>
      </c>
      <c r="AF1031" s="658">
        <v>0</v>
      </c>
      <c r="AG1031" s="658">
        <v>0</v>
      </c>
      <c r="AH1031" s="658">
        <v>0</v>
      </c>
      <c r="AI1031" s="658">
        <v>0</v>
      </c>
      <c r="AJ1031" s="658">
        <v>0</v>
      </c>
      <c r="AK1031" s="658">
        <v>0</v>
      </c>
      <c r="AL1031" s="658">
        <v>0</v>
      </c>
      <c r="AM1031" s="658">
        <v>0</v>
      </c>
      <c r="AN1031" s="658">
        <v>0</v>
      </c>
      <c r="AO1031" s="658">
        <v>0</v>
      </c>
      <c r="AP1031" s="658">
        <v>0</v>
      </c>
      <c r="AQ1031" s="658">
        <v>0</v>
      </c>
      <c r="AR1031" s="658">
        <v>0</v>
      </c>
      <c r="AS1031" s="658">
        <v>0</v>
      </c>
      <c r="AT1031" s="658">
        <v>0</v>
      </c>
      <c r="AU1031" s="613">
        <f t="shared" si="17550"/>
        <v>1</v>
      </c>
      <c r="AV1031" s="645">
        <f t="shared" si="17509"/>
        <v>1</v>
      </c>
      <c r="AW1031" s="656" t="e">
        <f t="shared" si="17510"/>
        <v>#DIV/0!</v>
      </c>
      <c r="AX1031" s="661"/>
    </row>
    <row r="1032" spans="1:50" s="302" customFormat="1" collapsed="1">
      <c r="A1032" s="621"/>
      <c r="B1032" s="622" t="s">
        <v>234</v>
      </c>
      <c r="C1032" s="622" t="s">
        <v>1205</v>
      </c>
      <c r="D1032" s="623" t="s">
        <v>1206</v>
      </c>
      <c r="E1032" s="624"/>
      <c r="F1032" s="625">
        <f>+F1033+F1038+F1051+F1052+F1059+F1096</f>
        <v>2552279.2960696933</v>
      </c>
      <c r="G1032" s="625">
        <f t="shared" si="17551"/>
        <v>2552279.2960696928</v>
      </c>
      <c r="H1032" s="625">
        <f t="shared" ref="H1032:AT1032" si="18177">+H1033+H1038+H1051+H1052+H1059+H1096</f>
        <v>0</v>
      </c>
      <c r="I1032" s="625">
        <f t="shared" si="18177"/>
        <v>0</v>
      </c>
      <c r="J1032" s="625">
        <f t="shared" si="18177"/>
        <v>0</v>
      </c>
      <c r="K1032" s="625">
        <f t="shared" si="18177"/>
        <v>0</v>
      </c>
      <c r="L1032" s="625">
        <f t="shared" si="18177"/>
        <v>0</v>
      </c>
      <c r="M1032" s="625">
        <f t="shared" si="18177"/>
        <v>0</v>
      </c>
      <c r="N1032" s="625">
        <f t="shared" si="18177"/>
        <v>8874.7464611093055</v>
      </c>
      <c r="O1032" s="625">
        <f t="shared" si="18177"/>
        <v>71984.054628997706</v>
      </c>
      <c r="P1032" s="625">
        <f t="shared" si="18177"/>
        <v>85566.418462025351</v>
      </c>
      <c r="Q1032" s="625">
        <f t="shared" si="18177"/>
        <v>158315.94086332017</v>
      </c>
      <c r="R1032" s="625">
        <f t="shared" si="18177"/>
        <v>421736.78131092101</v>
      </c>
      <c r="S1032" s="625">
        <f t="shared" si="18177"/>
        <v>783997.25722522358</v>
      </c>
      <c r="T1032" s="625">
        <f t="shared" si="18177"/>
        <v>146439.56366142066</v>
      </c>
      <c r="U1032" s="625">
        <f t="shared" si="18177"/>
        <v>157576.78832692615</v>
      </c>
      <c r="V1032" s="625">
        <f t="shared" si="18177"/>
        <v>150855.50351677294</v>
      </c>
      <c r="W1032" s="625">
        <f t="shared" si="18177"/>
        <v>152349.12236347367</v>
      </c>
      <c r="X1032" s="625">
        <f t="shared" si="18177"/>
        <v>156921.93354340401</v>
      </c>
      <c r="Y1032" s="625">
        <f t="shared" si="18177"/>
        <v>113363.58847273965</v>
      </c>
      <c r="Z1032" s="625">
        <f t="shared" si="18177"/>
        <v>105682.74726950198</v>
      </c>
      <c r="AA1032" s="625">
        <f t="shared" si="18177"/>
        <v>38614.849963856497</v>
      </c>
      <c r="AB1032" s="625">
        <f t="shared" si="18177"/>
        <v>0</v>
      </c>
      <c r="AC1032" s="625">
        <f t="shared" si="18177"/>
        <v>0</v>
      </c>
      <c r="AD1032" s="625">
        <f t="shared" si="18177"/>
        <v>0</v>
      </c>
      <c r="AE1032" s="625">
        <f t="shared" si="18177"/>
        <v>0</v>
      </c>
      <c r="AF1032" s="625">
        <f t="shared" si="18177"/>
        <v>0</v>
      </c>
      <c r="AG1032" s="625">
        <f t="shared" si="18177"/>
        <v>0</v>
      </c>
      <c r="AH1032" s="625">
        <f t="shared" si="18177"/>
        <v>0</v>
      </c>
      <c r="AI1032" s="625">
        <f t="shared" si="18177"/>
        <v>0</v>
      </c>
      <c r="AJ1032" s="625">
        <f t="shared" si="18177"/>
        <v>0</v>
      </c>
      <c r="AK1032" s="625">
        <f t="shared" si="18177"/>
        <v>0</v>
      </c>
      <c r="AL1032" s="625">
        <f t="shared" si="18177"/>
        <v>0</v>
      </c>
      <c r="AM1032" s="625">
        <f t="shared" si="18177"/>
        <v>0</v>
      </c>
      <c r="AN1032" s="625">
        <f t="shared" si="18177"/>
        <v>0</v>
      </c>
      <c r="AO1032" s="625">
        <f t="shared" si="18177"/>
        <v>0</v>
      </c>
      <c r="AP1032" s="625">
        <f t="shared" si="18177"/>
        <v>0</v>
      </c>
      <c r="AQ1032" s="625">
        <f t="shared" si="18177"/>
        <v>0</v>
      </c>
      <c r="AR1032" s="625">
        <f t="shared" si="18177"/>
        <v>0</v>
      </c>
      <c r="AS1032" s="625">
        <f t="shared" si="18177"/>
        <v>0</v>
      </c>
      <c r="AT1032" s="625">
        <f t="shared" si="18177"/>
        <v>0</v>
      </c>
      <c r="AU1032" s="613">
        <f t="shared" si="17550"/>
        <v>2552279.2960696928</v>
      </c>
      <c r="AV1032" s="645">
        <f t="shared" si="17509"/>
        <v>0</v>
      </c>
      <c r="AW1032" s="656">
        <f t="shared" si="17510"/>
        <v>0</v>
      </c>
      <c r="AX1032" s="626"/>
    </row>
    <row r="1033" spans="1:50" hidden="1" outlineLevel="1">
      <c r="A1033" s="590"/>
      <c r="B1033" s="629" t="s">
        <v>278</v>
      </c>
      <c r="C1033" s="629" t="s">
        <v>1207</v>
      </c>
      <c r="D1033" s="630" t="s">
        <v>1208</v>
      </c>
      <c r="E1033" s="631"/>
      <c r="F1033" s="632">
        <f>+F1034+F1036</f>
        <v>0</v>
      </c>
      <c r="G1033" s="632">
        <f t="shared" si="17551"/>
        <v>0</v>
      </c>
      <c r="H1033" s="632">
        <f t="shared" ref="H1033:AT1033" si="18178">+H1034+H1036</f>
        <v>0</v>
      </c>
      <c r="I1033" s="632">
        <f t="shared" si="18178"/>
        <v>0</v>
      </c>
      <c r="J1033" s="632">
        <f t="shared" si="18178"/>
        <v>0</v>
      </c>
      <c r="K1033" s="632">
        <f t="shared" si="18178"/>
        <v>0</v>
      </c>
      <c r="L1033" s="632">
        <f t="shared" si="18178"/>
        <v>0</v>
      </c>
      <c r="M1033" s="632">
        <f t="shared" si="18178"/>
        <v>0</v>
      </c>
      <c r="N1033" s="632">
        <f t="shared" si="18178"/>
        <v>0</v>
      </c>
      <c r="O1033" s="632">
        <f t="shared" si="18178"/>
        <v>0</v>
      </c>
      <c r="P1033" s="632">
        <f t="shared" si="18178"/>
        <v>0</v>
      </c>
      <c r="Q1033" s="632">
        <f t="shared" si="18178"/>
        <v>0</v>
      </c>
      <c r="R1033" s="632">
        <f t="shared" si="18178"/>
        <v>0</v>
      </c>
      <c r="S1033" s="632">
        <f t="shared" si="18178"/>
        <v>0</v>
      </c>
      <c r="T1033" s="632">
        <f t="shared" si="18178"/>
        <v>0</v>
      </c>
      <c r="U1033" s="632">
        <f t="shared" si="18178"/>
        <v>0</v>
      </c>
      <c r="V1033" s="632">
        <f t="shared" si="18178"/>
        <v>0</v>
      </c>
      <c r="W1033" s="632">
        <f t="shared" si="18178"/>
        <v>0</v>
      </c>
      <c r="X1033" s="632">
        <f t="shared" si="18178"/>
        <v>0</v>
      </c>
      <c r="Y1033" s="632">
        <f t="shared" si="18178"/>
        <v>0</v>
      </c>
      <c r="Z1033" s="632">
        <f t="shared" si="18178"/>
        <v>0</v>
      </c>
      <c r="AA1033" s="632">
        <f t="shared" si="18178"/>
        <v>0</v>
      </c>
      <c r="AB1033" s="632">
        <f t="shared" si="18178"/>
        <v>0</v>
      </c>
      <c r="AC1033" s="632">
        <f t="shared" si="18178"/>
        <v>0</v>
      </c>
      <c r="AD1033" s="632">
        <f t="shared" si="18178"/>
        <v>0</v>
      </c>
      <c r="AE1033" s="632">
        <f t="shared" si="18178"/>
        <v>0</v>
      </c>
      <c r="AF1033" s="632">
        <f t="shared" si="18178"/>
        <v>0</v>
      </c>
      <c r="AG1033" s="632">
        <f t="shared" si="18178"/>
        <v>0</v>
      </c>
      <c r="AH1033" s="632">
        <f t="shared" si="18178"/>
        <v>0</v>
      </c>
      <c r="AI1033" s="632">
        <f t="shared" si="18178"/>
        <v>0</v>
      </c>
      <c r="AJ1033" s="632">
        <f t="shared" si="18178"/>
        <v>0</v>
      </c>
      <c r="AK1033" s="632">
        <f t="shared" si="18178"/>
        <v>0</v>
      </c>
      <c r="AL1033" s="632">
        <f t="shared" si="18178"/>
        <v>0</v>
      </c>
      <c r="AM1033" s="632">
        <f t="shared" si="18178"/>
        <v>0</v>
      </c>
      <c r="AN1033" s="632">
        <f t="shared" si="18178"/>
        <v>0</v>
      </c>
      <c r="AO1033" s="632">
        <f t="shared" si="18178"/>
        <v>0</v>
      </c>
      <c r="AP1033" s="632">
        <f t="shared" si="18178"/>
        <v>0</v>
      </c>
      <c r="AQ1033" s="632">
        <f t="shared" si="18178"/>
        <v>0</v>
      </c>
      <c r="AR1033" s="632">
        <f t="shared" si="18178"/>
        <v>0</v>
      </c>
      <c r="AS1033" s="632">
        <f t="shared" si="18178"/>
        <v>0</v>
      </c>
      <c r="AT1033" s="632">
        <f t="shared" si="18178"/>
        <v>0</v>
      </c>
      <c r="AU1033" s="613">
        <f t="shared" si="17550"/>
        <v>0</v>
      </c>
      <c r="AV1033" s="645">
        <f t="shared" si="17509"/>
        <v>0</v>
      </c>
      <c r="AW1033" s="656" t="e">
        <f t="shared" si="17510"/>
        <v>#DIV/0!</v>
      </c>
      <c r="AX1033" s="591"/>
    </row>
    <row r="1034" spans="1:50" hidden="1" outlineLevel="1">
      <c r="A1034" s="590"/>
      <c r="B1034" s="646" t="s">
        <v>305</v>
      </c>
      <c r="C1034" s="646" t="s">
        <v>1209</v>
      </c>
      <c r="D1034" s="647" t="s">
        <v>1210</v>
      </c>
      <c r="E1034" s="649"/>
      <c r="F1034" s="650">
        <v>0</v>
      </c>
      <c r="G1034" s="650">
        <f t="shared" si="17551"/>
        <v>0</v>
      </c>
      <c r="H1034" s="649">
        <f t="shared" ref="H1034" si="18179">+H1035*$F1034</f>
        <v>0</v>
      </c>
      <c r="I1034" s="649">
        <f t="shared" ref="I1034" si="18180">+I1035*$F1034</f>
        <v>0</v>
      </c>
      <c r="J1034" s="649">
        <f t="shared" ref="J1034" si="18181">+J1035*$F1034</f>
        <v>0</v>
      </c>
      <c r="K1034" s="649">
        <f t="shared" ref="K1034" si="18182">+K1035*$F1034</f>
        <v>0</v>
      </c>
      <c r="L1034" s="649">
        <f t="shared" ref="L1034" si="18183">+L1035*$F1034</f>
        <v>0</v>
      </c>
      <c r="M1034" s="649">
        <f t="shared" ref="M1034" si="18184">+M1035*$F1034</f>
        <v>0</v>
      </c>
      <c r="N1034" s="649">
        <f t="shared" ref="N1034" si="18185">+N1035*$F1034</f>
        <v>0</v>
      </c>
      <c r="O1034" s="649">
        <f t="shared" ref="O1034" si="18186">+O1035*$F1034</f>
        <v>0</v>
      </c>
      <c r="P1034" s="649">
        <f t="shared" ref="P1034" si="18187">+P1035*$F1034</f>
        <v>0</v>
      </c>
      <c r="Q1034" s="649">
        <f t="shared" ref="Q1034" si="18188">+Q1035*$F1034</f>
        <v>0</v>
      </c>
      <c r="R1034" s="649">
        <f t="shared" ref="R1034" si="18189">+R1035*$F1034</f>
        <v>0</v>
      </c>
      <c r="S1034" s="649">
        <f t="shared" ref="S1034" si="18190">+S1035*$F1034</f>
        <v>0</v>
      </c>
      <c r="T1034" s="649">
        <f t="shared" ref="T1034" si="18191">+T1035*$F1034</f>
        <v>0</v>
      </c>
      <c r="U1034" s="649">
        <f t="shared" ref="U1034" si="18192">+U1035*$F1034</f>
        <v>0</v>
      </c>
      <c r="V1034" s="649">
        <f t="shared" ref="V1034" si="18193">+V1035*$F1034</f>
        <v>0</v>
      </c>
      <c r="W1034" s="649">
        <f t="shared" ref="W1034" si="18194">+W1035*$F1034</f>
        <v>0</v>
      </c>
      <c r="X1034" s="649">
        <f t="shared" ref="X1034" si="18195">+X1035*$F1034</f>
        <v>0</v>
      </c>
      <c r="Y1034" s="649">
        <f t="shared" ref="Y1034" si="18196">+Y1035*$F1034</f>
        <v>0</v>
      </c>
      <c r="Z1034" s="649">
        <f t="shared" ref="Z1034" si="18197">+Z1035*$F1034</f>
        <v>0</v>
      </c>
      <c r="AA1034" s="649">
        <f t="shared" ref="AA1034" si="18198">+AA1035*$F1034</f>
        <v>0</v>
      </c>
      <c r="AB1034" s="649">
        <f t="shared" ref="AB1034" si="18199">+AB1035*$F1034</f>
        <v>0</v>
      </c>
      <c r="AC1034" s="649">
        <f t="shared" ref="AC1034" si="18200">+AC1035*$F1034</f>
        <v>0</v>
      </c>
      <c r="AD1034" s="649">
        <f t="shared" ref="AD1034" si="18201">+AD1035*$F1034</f>
        <v>0</v>
      </c>
      <c r="AE1034" s="649">
        <f t="shared" ref="AE1034" si="18202">+AE1035*$F1034</f>
        <v>0</v>
      </c>
      <c r="AF1034" s="649">
        <f t="shared" ref="AF1034" si="18203">+AF1035*$F1034</f>
        <v>0</v>
      </c>
      <c r="AG1034" s="649">
        <f t="shared" ref="AG1034" si="18204">+AG1035*$F1034</f>
        <v>0</v>
      </c>
      <c r="AH1034" s="649">
        <f t="shared" ref="AH1034" si="18205">+AH1035*$F1034</f>
        <v>0</v>
      </c>
      <c r="AI1034" s="649">
        <f t="shared" ref="AI1034" si="18206">+AI1035*$F1034</f>
        <v>0</v>
      </c>
      <c r="AJ1034" s="649">
        <f t="shared" ref="AJ1034" si="18207">+AJ1035*$F1034</f>
        <v>0</v>
      </c>
      <c r="AK1034" s="649">
        <f t="shared" ref="AK1034" si="18208">+AK1035*$F1034</f>
        <v>0</v>
      </c>
      <c r="AL1034" s="649">
        <f t="shared" ref="AL1034" si="18209">+AL1035*$F1034</f>
        <v>0</v>
      </c>
      <c r="AM1034" s="649">
        <f t="shared" ref="AM1034" si="18210">+AM1035*$F1034</f>
        <v>0</v>
      </c>
      <c r="AN1034" s="649">
        <f t="shared" ref="AN1034" si="18211">+AN1035*$F1034</f>
        <v>0</v>
      </c>
      <c r="AO1034" s="649">
        <f t="shared" ref="AO1034" si="18212">+AO1035*$F1034</f>
        <v>0</v>
      </c>
      <c r="AP1034" s="649">
        <f t="shared" ref="AP1034" si="18213">+AP1035*$F1034</f>
        <v>0</v>
      </c>
      <c r="AQ1034" s="649">
        <f t="shared" ref="AQ1034" si="18214">+AQ1035*$F1034</f>
        <v>0</v>
      </c>
      <c r="AR1034" s="649">
        <f t="shared" ref="AR1034" si="18215">+AR1035*$F1034</f>
        <v>0</v>
      </c>
      <c r="AS1034" s="649">
        <f t="shared" ref="AS1034" si="18216">+AS1035*$F1034</f>
        <v>0</v>
      </c>
      <c r="AT1034" s="649">
        <f t="shared" ref="AT1034" si="18217">+AT1035*$F1034</f>
        <v>0</v>
      </c>
      <c r="AU1034" s="613">
        <f t="shared" si="17550"/>
        <v>0</v>
      </c>
      <c r="AV1034" s="645">
        <f t="shared" si="17509"/>
        <v>0</v>
      </c>
      <c r="AW1034" s="656" t="e">
        <f t="shared" si="17510"/>
        <v>#DIV/0!</v>
      </c>
      <c r="AX1034" s="591"/>
    </row>
    <row r="1035" spans="1:50" s="314" customFormat="1" hidden="1" outlineLevel="1">
      <c r="A1035" s="642"/>
      <c r="B1035" s="636"/>
      <c r="C1035" s="636"/>
      <c r="D1035" s="651"/>
      <c r="E1035" s="653"/>
      <c r="F1035" s="640"/>
      <c r="G1035" s="640">
        <f t="shared" si="17551"/>
        <v>0</v>
      </c>
      <c r="H1035" s="652">
        <v>0</v>
      </c>
      <c r="I1035" s="652">
        <v>0</v>
      </c>
      <c r="J1035" s="652">
        <v>0</v>
      </c>
      <c r="K1035" s="652">
        <v>0</v>
      </c>
      <c r="L1035" s="652">
        <v>0</v>
      </c>
      <c r="M1035" s="652">
        <v>0</v>
      </c>
      <c r="N1035" s="652">
        <v>0</v>
      </c>
      <c r="O1035" s="652">
        <v>0</v>
      </c>
      <c r="P1035" s="652">
        <v>0</v>
      </c>
      <c r="Q1035" s="652">
        <v>0</v>
      </c>
      <c r="R1035" s="652">
        <v>0</v>
      </c>
      <c r="S1035" s="652">
        <v>0</v>
      </c>
      <c r="T1035" s="652">
        <v>0</v>
      </c>
      <c r="U1035" s="652">
        <v>0</v>
      </c>
      <c r="V1035" s="652">
        <v>0</v>
      </c>
      <c r="W1035" s="652">
        <v>0</v>
      </c>
      <c r="X1035" s="652">
        <v>0</v>
      </c>
      <c r="Y1035" s="652">
        <v>0</v>
      </c>
      <c r="Z1035" s="652">
        <v>0</v>
      </c>
      <c r="AA1035" s="652">
        <v>0</v>
      </c>
      <c r="AB1035" s="652">
        <v>0</v>
      </c>
      <c r="AC1035" s="652">
        <v>0</v>
      </c>
      <c r="AD1035" s="652">
        <v>0</v>
      </c>
      <c r="AE1035" s="652">
        <v>0</v>
      </c>
      <c r="AF1035" s="652">
        <v>0</v>
      </c>
      <c r="AG1035" s="652">
        <v>0</v>
      </c>
      <c r="AH1035" s="652">
        <v>0</v>
      </c>
      <c r="AI1035" s="652">
        <v>0</v>
      </c>
      <c r="AJ1035" s="652">
        <v>0</v>
      </c>
      <c r="AK1035" s="652">
        <v>0</v>
      </c>
      <c r="AL1035" s="652">
        <v>0</v>
      </c>
      <c r="AM1035" s="652">
        <v>0</v>
      </c>
      <c r="AN1035" s="652">
        <v>0</v>
      </c>
      <c r="AO1035" s="652">
        <v>0</v>
      </c>
      <c r="AP1035" s="652">
        <v>0</v>
      </c>
      <c r="AQ1035" s="652">
        <v>0</v>
      </c>
      <c r="AR1035" s="652">
        <v>0</v>
      </c>
      <c r="AS1035" s="652">
        <v>0</v>
      </c>
      <c r="AT1035" s="652">
        <v>0</v>
      </c>
      <c r="AU1035" s="613">
        <f t="shared" si="17550"/>
        <v>0</v>
      </c>
      <c r="AV1035" s="645">
        <f t="shared" si="17509"/>
        <v>0</v>
      </c>
      <c r="AW1035" s="656" t="e">
        <f t="shared" si="17510"/>
        <v>#DIV/0!</v>
      </c>
      <c r="AX1035" s="661"/>
    </row>
    <row r="1036" spans="1:50" hidden="1" outlineLevel="1">
      <c r="A1036" s="590"/>
      <c r="B1036" s="646" t="s">
        <v>305</v>
      </c>
      <c r="C1036" s="646" t="s">
        <v>1211</v>
      </c>
      <c r="D1036" s="647" t="s">
        <v>1212</v>
      </c>
      <c r="E1036" s="649"/>
      <c r="F1036" s="650">
        <v>0</v>
      </c>
      <c r="G1036" s="650">
        <f t="shared" si="17551"/>
        <v>0</v>
      </c>
      <c r="H1036" s="649">
        <f t="shared" ref="H1036" si="18218">+H1037*$F1036</f>
        <v>0</v>
      </c>
      <c r="I1036" s="649">
        <f t="shared" ref="I1036" si="18219">+I1037*$F1036</f>
        <v>0</v>
      </c>
      <c r="J1036" s="649">
        <f t="shared" ref="J1036" si="18220">+J1037*$F1036</f>
        <v>0</v>
      </c>
      <c r="K1036" s="649">
        <f t="shared" ref="K1036" si="18221">+K1037*$F1036</f>
        <v>0</v>
      </c>
      <c r="L1036" s="649">
        <f t="shared" ref="L1036" si="18222">+L1037*$F1036</f>
        <v>0</v>
      </c>
      <c r="M1036" s="649">
        <f t="shared" ref="M1036" si="18223">+M1037*$F1036</f>
        <v>0</v>
      </c>
      <c r="N1036" s="649">
        <f t="shared" ref="N1036" si="18224">+N1037*$F1036</f>
        <v>0</v>
      </c>
      <c r="O1036" s="649">
        <f t="shared" ref="O1036" si="18225">+O1037*$F1036</f>
        <v>0</v>
      </c>
      <c r="P1036" s="649">
        <f t="shared" ref="P1036" si="18226">+P1037*$F1036</f>
        <v>0</v>
      </c>
      <c r="Q1036" s="649">
        <f t="shared" ref="Q1036" si="18227">+Q1037*$F1036</f>
        <v>0</v>
      </c>
      <c r="R1036" s="649">
        <f t="shared" ref="R1036" si="18228">+R1037*$F1036</f>
        <v>0</v>
      </c>
      <c r="S1036" s="649">
        <f t="shared" ref="S1036" si="18229">+S1037*$F1036</f>
        <v>0</v>
      </c>
      <c r="T1036" s="649">
        <f t="shared" ref="T1036" si="18230">+T1037*$F1036</f>
        <v>0</v>
      </c>
      <c r="U1036" s="649">
        <f t="shared" ref="U1036" si="18231">+U1037*$F1036</f>
        <v>0</v>
      </c>
      <c r="V1036" s="649">
        <f t="shared" ref="V1036" si="18232">+V1037*$F1036</f>
        <v>0</v>
      </c>
      <c r="W1036" s="649">
        <f t="shared" ref="W1036" si="18233">+W1037*$F1036</f>
        <v>0</v>
      </c>
      <c r="X1036" s="649">
        <f t="shared" ref="X1036" si="18234">+X1037*$F1036</f>
        <v>0</v>
      </c>
      <c r="Y1036" s="649">
        <f t="shared" ref="Y1036" si="18235">+Y1037*$F1036</f>
        <v>0</v>
      </c>
      <c r="Z1036" s="649">
        <f t="shared" ref="Z1036" si="18236">+Z1037*$F1036</f>
        <v>0</v>
      </c>
      <c r="AA1036" s="649">
        <f t="shared" ref="AA1036" si="18237">+AA1037*$F1036</f>
        <v>0</v>
      </c>
      <c r="AB1036" s="649">
        <f t="shared" ref="AB1036" si="18238">+AB1037*$F1036</f>
        <v>0</v>
      </c>
      <c r="AC1036" s="649">
        <f t="shared" ref="AC1036" si="18239">+AC1037*$F1036</f>
        <v>0</v>
      </c>
      <c r="AD1036" s="649">
        <f t="shared" ref="AD1036" si="18240">+AD1037*$F1036</f>
        <v>0</v>
      </c>
      <c r="AE1036" s="649">
        <f t="shared" ref="AE1036" si="18241">+AE1037*$F1036</f>
        <v>0</v>
      </c>
      <c r="AF1036" s="649">
        <f t="shared" ref="AF1036" si="18242">+AF1037*$F1036</f>
        <v>0</v>
      </c>
      <c r="AG1036" s="649">
        <f t="shared" ref="AG1036" si="18243">+AG1037*$F1036</f>
        <v>0</v>
      </c>
      <c r="AH1036" s="649">
        <f t="shared" ref="AH1036" si="18244">+AH1037*$F1036</f>
        <v>0</v>
      </c>
      <c r="AI1036" s="649">
        <f t="shared" ref="AI1036" si="18245">+AI1037*$F1036</f>
        <v>0</v>
      </c>
      <c r="AJ1036" s="649">
        <f t="shared" ref="AJ1036" si="18246">+AJ1037*$F1036</f>
        <v>0</v>
      </c>
      <c r="AK1036" s="649">
        <f t="shared" ref="AK1036" si="18247">+AK1037*$F1036</f>
        <v>0</v>
      </c>
      <c r="AL1036" s="649">
        <f t="shared" ref="AL1036" si="18248">+AL1037*$F1036</f>
        <v>0</v>
      </c>
      <c r="AM1036" s="649">
        <f t="shared" ref="AM1036" si="18249">+AM1037*$F1036</f>
        <v>0</v>
      </c>
      <c r="AN1036" s="649">
        <f t="shared" ref="AN1036" si="18250">+AN1037*$F1036</f>
        <v>0</v>
      </c>
      <c r="AO1036" s="649">
        <f t="shared" ref="AO1036" si="18251">+AO1037*$F1036</f>
        <v>0</v>
      </c>
      <c r="AP1036" s="649">
        <f t="shared" ref="AP1036" si="18252">+AP1037*$F1036</f>
        <v>0</v>
      </c>
      <c r="AQ1036" s="649">
        <f t="shared" ref="AQ1036" si="18253">+AQ1037*$F1036</f>
        <v>0</v>
      </c>
      <c r="AR1036" s="649">
        <f t="shared" ref="AR1036" si="18254">+AR1037*$F1036</f>
        <v>0</v>
      </c>
      <c r="AS1036" s="649">
        <f t="shared" ref="AS1036" si="18255">+AS1037*$F1036</f>
        <v>0</v>
      </c>
      <c r="AT1036" s="649">
        <f t="shared" ref="AT1036" si="18256">+AT1037*$F1036</f>
        <v>0</v>
      </c>
      <c r="AU1036" s="613">
        <f t="shared" si="17550"/>
        <v>0</v>
      </c>
      <c r="AV1036" s="645">
        <f t="shared" si="17509"/>
        <v>0</v>
      </c>
      <c r="AW1036" s="656" t="e">
        <f t="shared" si="17510"/>
        <v>#DIV/0!</v>
      </c>
      <c r="AX1036" s="591"/>
    </row>
    <row r="1037" spans="1:50" s="314" customFormat="1" hidden="1" outlineLevel="1">
      <c r="A1037" s="642"/>
      <c r="B1037" s="636"/>
      <c r="C1037" s="636"/>
      <c r="D1037" s="651"/>
      <c r="E1037" s="653"/>
      <c r="F1037" s="640"/>
      <c r="G1037" s="640">
        <f t="shared" si="17551"/>
        <v>0</v>
      </c>
      <c r="H1037" s="652">
        <v>0</v>
      </c>
      <c r="I1037" s="652">
        <v>0</v>
      </c>
      <c r="J1037" s="652">
        <v>0</v>
      </c>
      <c r="K1037" s="652">
        <v>0</v>
      </c>
      <c r="L1037" s="652">
        <v>0</v>
      </c>
      <c r="M1037" s="652">
        <v>0</v>
      </c>
      <c r="N1037" s="652">
        <v>0</v>
      </c>
      <c r="O1037" s="652">
        <v>0</v>
      </c>
      <c r="P1037" s="652">
        <v>0</v>
      </c>
      <c r="Q1037" s="652">
        <v>0</v>
      </c>
      <c r="R1037" s="652">
        <v>0</v>
      </c>
      <c r="S1037" s="652">
        <v>0</v>
      </c>
      <c r="T1037" s="652">
        <v>0</v>
      </c>
      <c r="U1037" s="652">
        <v>0</v>
      </c>
      <c r="V1037" s="652">
        <v>0</v>
      </c>
      <c r="W1037" s="652">
        <v>0</v>
      </c>
      <c r="X1037" s="652">
        <v>0</v>
      </c>
      <c r="Y1037" s="652">
        <v>0</v>
      </c>
      <c r="Z1037" s="652">
        <v>0</v>
      </c>
      <c r="AA1037" s="652">
        <v>0</v>
      </c>
      <c r="AB1037" s="652">
        <v>0</v>
      </c>
      <c r="AC1037" s="652">
        <v>0</v>
      </c>
      <c r="AD1037" s="652">
        <v>0</v>
      </c>
      <c r="AE1037" s="652">
        <v>0</v>
      </c>
      <c r="AF1037" s="652">
        <v>0</v>
      </c>
      <c r="AG1037" s="652">
        <v>0</v>
      </c>
      <c r="AH1037" s="652">
        <v>0</v>
      </c>
      <c r="AI1037" s="652">
        <v>0</v>
      </c>
      <c r="AJ1037" s="652">
        <v>0</v>
      </c>
      <c r="AK1037" s="652">
        <v>0</v>
      </c>
      <c r="AL1037" s="652">
        <v>0</v>
      </c>
      <c r="AM1037" s="652">
        <v>0</v>
      </c>
      <c r="AN1037" s="652">
        <v>0</v>
      </c>
      <c r="AO1037" s="652">
        <v>0</v>
      </c>
      <c r="AP1037" s="652">
        <v>0</v>
      </c>
      <c r="AQ1037" s="652">
        <v>0</v>
      </c>
      <c r="AR1037" s="652">
        <v>0</v>
      </c>
      <c r="AS1037" s="652">
        <v>0</v>
      </c>
      <c r="AT1037" s="652">
        <v>0</v>
      </c>
      <c r="AU1037" s="613">
        <f t="shared" si="17550"/>
        <v>0</v>
      </c>
      <c r="AV1037" s="645">
        <f t="shared" si="17509"/>
        <v>0</v>
      </c>
      <c r="AW1037" s="656" t="e">
        <f t="shared" si="17510"/>
        <v>#DIV/0!</v>
      </c>
      <c r="AX1037" s="661"/>
    </row>
    <row r="1038" spans="1:50" hidden="1" outlineLevel="1">
      <c r="A1038" s="590"/>
      <c r="B1038" s="629" t="s">
        <v>278</v>
      </c>
      <c r="C1038" s="629" t="s">
        <v>1213</v>
      </c>
      <c r="D1038" s="630" t="s">
        <v>1214</v>
      </c>
      <c r="E1038" s="631"/>
      <c r="F1038" s="632">
        <f>+F1039+F1041+F1043+F1045+F1047+F1049</f>
        <v>395296.34268544498</v>
      </c>
      <c r="G1038" s="632">
        <f t="shared" si="17551"/>
        <v>395296.34268544498</v>
      </c>
      <c r="H1038" s="632">
        <f t="shared" ref="H1038:AT1038" si="18257">+H1039+H1041+H1043+H1045+H1047+H1049</f>
        <v>0</v>
      </c>
      <c r="I1038" s="632">
        <f t="shared" si="18257"/>
        <v>0</v>
      </c>
      <c r="J1038" s="632">
        <f t="shared" si="18257"/>
        <v>0</v>
      </c>
      <c r="K1038" s="632">
        <f t="shared" si="18257"/>
        <v>0</v>
      </c>
      <c r="L1038" s="632">
        <f t="shared" si="18257"/>
        <v>0</v>
      </c>
      <c r="M1038" s="632">
        <f t="shared" si="18257"/>
        <v>0</v>
      </c>
      <c r="N1038" s="632">
        <f t="shared" si="18257"/>
        <v>8874.7464611093055</v>
      </c>
      <c r="O1038" s="632">
        <f t="shared" si="18257"/>
        <v>71984.054628997706</v>
      </c>
      <c r="P1038" s="632">
        <f t="shared" si="18257"/>
        <v>53393.322244110197</v>
      </c>
      <c r="Q1038" s="632">
        <f t="shared" si="18257"/>
        <v>116246.49598359631</v>
      </c>
      <c r="R1038" s="632">
        <f t="shared" si="18257"/>
        <v>108173.05916763532</v>
      </c>
      <c r="S1038" s="632">
        <f t="shared" si="18257"/>
        <v>33136.605923150913</v>
      </c>
      <c r="T1038" s="632">
        <f t="shared" si="18257"/>
        <v>3488.0582768452573</v>
      </c>
      <c r="U1038" s="632">
        <f t="shared" si="18257"/>
        <v>0</v>
      </c>
      <c r="V1038" s="632">
        <f t="shared" si="18257"/>
        <v>0</v>
      </c>
      <c r="W1038" s="632">
        <f t="shared" si="18257"/>
        <v>0</v>
      </c>
      <c r="X1038" s="632">
        <f t="shared" si="18257"/>
        <v>0</v>
      </c>
      <c r="Y1038" s="632">
        <f t="shared" si="18257"/>
        <v>0</v>
      </c>
      <c r="Z1038" s="632">
        <f t="shared" si="18257"/>
        <v>0</v>
      </c>
      <c r="AA1038" s="632">
        <f t="shared" si="18257"/>
        <v>0</v>
      </c>
      <c r="AB1038" s="632">
        <f t="shared" si="18257"/>
        <v>0</v>
      </c>
      <c r="AC1038" s="632">
        <f t="shared" si="18257"/>
        <v>0</v>
      </c>
      <c r="AD1038" s="632">
        <f t="shared" si="18257"/>
        <v>0</v>
      </c>
      <c r="AE1038" s="632">
        <f t="shared" si="18257"/>
        <v>0</v>
      </c>
      <c r="AF1038" s="632">
        <f t="shared" si="18257"/>
        <v>0</v>
      </c>
      <c r="AG1038" s="632">
        <f t="shared" si="18257"/>
        <v>0</v>
      </c>
      <c r="AH1038" s="632">
        <f t="shared" si="18257"/>
        <v>0</v>
      </c>
      <c r="AI1038" s="632">
        <f t="shared" si="18257"/>
        <v>0</v>
      </c>
      <c r="AJ1038" s="632">
        <f t="shared" si="18257"/>
        <v>0</v>
      </c>
      <c r="AK1038" s="632">
        <f t="shared" si="18257"/>
        <v>0</v>
      </c>
      <c r="AL1038" s="632">
        <f t="shared" si="18257"/>
        <v>0</v>
      </c>
      <c r="AM1038" s="632">
        <f t="shared" si="18257"/>
        <v>0</v>
      </c>
      <c r="AN1038" s="632">
        <f t="shared" si="18257"/>
        <v>0</v>
      </c>
      <c r="AO1038" s="632">
        <f t="shared" si="18257"/>
        <v>0</v>
      </c>
      <c r="AP1038" s="632">
        <f t="shared" si="18257"/>
        <v>0</v>
      </c>
      <c r="AQ1038" s="632">
        <f t="shared" si="18257"/>
        <v>0</v>
      </c>
      <c r="AR1038" s="632">
        <f t="shared" si="18257"/>
        <v>0</v>
      </c>
      <c r="AS1038" s="632">
        <f t="shared" si="18257"/>
        <v>0</v>
      </c>
      <c r="AT1038" s="632">
        <f t="shared" si="18257"/>
        <v>0</v>
      </c>
      <c r="AU1038" s="613">
        <f t="shared" si="17550"/>
        <v>395296.34268544498</v>
      </c>
      <c r="AV1038" s="645">
        <f t="shared" si="17509"/>
        <v>0</v>
      </c>
      <c r="AW1038" s="656">
        <f t="shared" si="17510"/>
        <v>0</v>
      </c>
      <c r="AX1038" s="591"/>
    </row>
    <row r="1039" spans="1:50" hidden="1" outlineLevel="1">
      <c r="A1039" s="590"/>
      <c r="B1039" s="646" t="s">
        <v>305</v>
      </c>
      <c r="C1039" s="646" t="s">
        <v>1215</v>
      </c>
      <c r="D1039" s="647" t="s">
        <v>1216</v>
      </c>
      <c r="E1039" s="649"/>
      <c r="F1039" s="650">
        <v>98608.294012325627</v>
      </c>
      <c r="G1039" s="650">
        <f t="shared" si="17551"/>
        <v>98608.294012325627</v>
      </c>
      <c r="H1039" s="649">
        <f t="shared" ref="H1039" si="18258">+H1040*$F1039</f>
        <v>0</v>
      </c>
      <c r="I1039" s="649">
        <f t="shared" ref="I1039" si="18259">+I1040*$F1039</f>
        <v>0</v>
      </c>
      <c r="J1039" s="649">
        <f t="shared" ref="J1039" si="18260">+J1040*$F1039</f>
        <v>0</v>
      </c>
      <c r="K1039" s="649">
        <f t="shared" ref="K1039" si="18261">+K1040*$F1039</f>
        <v>0</v>
      </c>
      <c r="L1039" s="649">
        <f t="shared" ref="L1039" si="18262">+L1040*$F1039</f>
        <v>0</v>
      </c>
      <c r="M1039" s="649">
        <f t="shared" ref="M1039" si="18263">+M1040*$F1039</f>
        <v>0</v>
      </c>
      <c r="N1039" s="649">
        <f t="shared" ref="N1039" si="18264">+N1040*$F1039</f>
        <v>8874.7464611093055</v>
      </c>
      <c r="O1039" s="649">
        <f t="shared" ref="O1039" si="18265">+O1040*$F1039</f>
        <v>71984.054628997706</v>
      </c>
      <c r="P1039" s="649">
        <f t="shared" ref="P1039" si="18266">+P1040*$F1039</f>
        <v>17749.492922218618</v>
      </c>
      <c r="Q1039" s="649">
        <f t="shared" ref="Q1039" si="18267">+Q1040*$F1039</f>
        <v>0</v>
      </c>
      <c r="R1039" s="649">
        <f t="shared" ref="R1039" si="18268">+R1040*$F1039</f>
        <v>0</v>
      </c>
      <c r="S1039" s="649">
        <f t="shared" ref="S1039" si="18269">+S1040*$F1039</f>
        <v>0</v>
      </c>
      <c r="T1039" s="649">
        <f t="shared" ref="T1039" si="18270">+T1040*$F1039</f>
        <v>0</v>
      </c>
      <c r="U1039" s="649">
        <f t="shared" ref="U1039" si="18271">+U1040*$F1039</f>
        <v>0</v>
      </c>
      <c r="V1039" s="649">
        <f t="shared" ref="V1039" si="18272">+V1040*$F1039</f>
        <v>0</v>
      </c>
      <c r="W1039" s="649">
        <f t="shared" ref="W1039" si="18273">+W1040*$F1039</f>
        <v>0</v>
      </c>
      <c r="X1039" s="649">
        <f t="shared" ref="X1039" si="18274">+X1040*$F1039</f>
        <v>0</v>
      </c>
      <c r="Y1039" s="649">
        <f t="shared" ref="Y1039" si="18275">+Y1040*$F1039</f>
        <v>0</v>
      </c>
      <c r="Z1039" s="649">
        <f t="shared" ref="Z1039" si="18276">+Z1040*$F1039</f>
        <v>0</v>
      </c>
      <c r="AA1039" s="649">
        <f t="shared" ref="AA1039" si="18277">+AA1040*$F1039</f>
        <v>0</v>
      </c>
      <c r="AB1039" s="649">
        <f t="shared" ref="AB1039" si="18278">+AB1040*$F1039</f>
        <v>0</v>
      </c>
      <c r="AC1039" s="649">
        <f t="shared" ref="AC1039" si="18279">+AC1040*$F1039</f>
        <v>0</v>
      </c>
      <c r="AD1039" s="649">
        <f t="shared" ref="AD1039" si="18280">+AD1040*$F1039</f>
        <v>0</v>
      </c>
      <c r="AE1039" s="649">
        <f t="shared" ref="AE1039" si="18281">+AE1040*$F1039</f>
        <v>0</v>
      </c>
      <c r="AF1039" s="649">
        <f t="shared" ref="AF1039" si="18282">+AF1040*$F1039</f>
        <v>0</v>
      </c>
      <c r="AG1039" s="649">
        <f t="shared" ref="AG1039" si="18283">+AG1040*$F1039</f>
        <v>0</v>
      </c>
      <c r="AH1039" s="649">
        <f t="shared" ref="AH1039" si="18284">+AH1040*$F1039</f>
        <v>0</v>
      </c>
      <c r="AI1039" s="649">
        <f t="shared" ref="AI1039" si="18285">+AI1040*$F1039</f>
        <v>0</v>
      </c>
      <c r="AJ1039" s="649">
        <f t="shared" ref="AJ1039" si="18286">+AJ1040*$F1039</f>
        <v>0</v>
      </c>
      <c r="AK1039" s="649">
        <f t="shared" ref="AK1039" si="18287">+AK1040*$F1039</f>
        <v>0</v>
      </c>
      <c r="AL1039" s="649">
        <f t="shared" ref="AL1039" si="18288">+AL1040*$F1039</f>
        <v>0</v>
      </c>
      <c r="AM1039" s="649">
        <f t="shared" ref="AM1039" si="18289">+AM1040*$F1039</f>
        <v>0</v>
      </c>
      <c r="AN1039" s="649">
        <f t="shared" ref="AN1039" si="18290">+AN1040*$F1039</f>
        <v>0</v>
      </c>
      <c r="AO1039" s="649">
        <f t="shared" ref="AO1039" si="18291">+AO1040*$F1039</f>
        <v>0</v>
      </c>
      <c r="AP1039" s="649">
        <f t="shared" ref="AP1039" si="18292">+AP1040*$F1039</f>
        <v>0</v>
      </c>
      <c r="AQ1039" s="649">
        <f t="shared" ref="AQ1039" si="18293">+AQ1040*$F1039</f>
        <v>0</v>
      </c>
      <c r="AR1039" s="649">
        <f t="shared" ref="AR1039" si="18294">+AR1040*$F1039</f>
        <v>0</v>
      </c>
      <c r="AS1039" s="649">
        <f t="shared" ref="AS1039" si="18295">+AS1040*$F1039</f>
        <v>0</v>
      </c>
      <c r="AT1039" s="649">
        <f t="shared" ref="AT1039" si="18296">+AT1040*$F1039</f>
        <v>0</v>
      </c>
      <c r="AU1039" s="613">
        <f t="shared" si="17550"/>
        <v>98608.294012325627</v>
      </c>
      <c r="AV1039" s="645">
        <f t="shared" si="17509"/>
        <v>0</v>
      </c>
      <c r="AW1039" s="656">
        <f t="shared" si="17510"/>
        <v>0</v>
      </c>
      <c r="AX1039" s="591"/>
    </row>
    <row r="1040" spans="1:50" s="314" customFormat="1" hidden="1" outlineLevel="1">
      <c r="A1040" s="642"/>
      <c r="B1040" s="636"/>
      <c r="C1040" s="636"/>
      <c r="D1040" s="651"/>
      <c r="E1040" s="653"/>
      <c r="F1040" s="640"/>
      <c r="G1040" s="640">
        <f t="shared" si="17551"/>
        <v>1</v>
      </c>
      <c r="H1040" s="658">
        <v>0</v>
      </c>
      <c r="I1040" s="658">
        <v>0</v>
      </c>
      <c r="J1040" s="658">
        <v>0</v>
      </c>
      <c r="K1040" s="658">
        <v>0</v>
      </c>
      <c r="L1040" s="658">
        <v>0</v>
      </c>
      <c r="M1040" s="658">
        <v>0</v>
      </c>
      <c r="N1040" s="658">
        <v>0.09</v>
      </c>
      <c r="O1040" s="658">
        <v>0.73</v>
      </c>
      <c r="P1040" s="658">
        <v>0.18000000000000005</v>
      </c>
      <c r="Q1040" s="658">
        <v>0</v>
      </c>
      <c r="R1040" s="658">
        <v>0</v>
      </c>
      <c r="S1040" s="658">
        <v>0</v>
      </c>
      <c r="T1040" s="658">
        <v>0</v>
      </c>
      <c r="U1040" s="658">
        <v>0</v>
      </c>
      <c r="V1040" s="658">
        <v>0</v>
      </c>
      <c r="W1040" s="658">
        <v>0</v>
      </c>
      <c r="X1040" s="658">
        <v>0</v>
      </c>
      <c r="Y1040" s="658">
        <v>0</v>
      </c>
      <c r="Z1040" s="658">
        <v>0</v>
      </c>
      <c r="AA1040" s="658">
        <v>0</v>
      </c>
      <c r="AB1040" s="658">
        <v>0</v>
      </c>
      <c r="AC1040" s="658">
        <v>0</v>
      </c>
      <c r="AD1040" s="658">
        <v>0</v>
      </c>
      <c r="AE1040" s="658">
        <v>0</v>
      </c>
      <c r="AF1040" s="658">
        <v>0</v>
      </c>
      <c r="AG1040" s="658">
        <v>0</v>
      </c>
      <c r="AH1040" s="658">
        <v>0</v>
      </c>
      <c r="AI1040" s="658">
        <v>0</v>
      </c>
      <c r="AJ1040" s="658">
        <v>0</v>
      </c>
      <c r="AK1040" s="658">
        <v>0</v>
      </c>
      <c r="AL1040" s="658">
        <v>0</v>
      </c>
      <c r="AM1040" s="658">
        <v>0</v>
      </c>
      <c r="AN1040" s="658">
        <v>0</v>
      </c>
      <c r="AO1040" s="658">
        <v>0</v>
      </c>
      <c r="AP1040" s="658">
        <v>0</v>
      </c>
      <c r="AQ1040" s="658">
        <v>0</v>
      </c>
      <c r="AR1040" s="658">
        <v>0</v>
      </c>
      <c r="AS1040" s="658">
        <v>0</v>
      </c>
      <c r="AT1040" s="658">
        <v>0</v>
      </c>
      <c r="AU1040" s="613">
        <f t="shared" si="17550"/>
        <v>1</v>
      </c>
      <c r="AV1040" s="645">
        <f t="shared" si="17509"/>
        <v>1</v>
      </c>
      <c r="AW1040" s="656" t="e">
        <f t="shared" si="17510"/>
        <v>#DIV/0!</v>
      </c>
      <c r="AX1040" s="661"/>
    </row>
    <row r="1041" spans="1:50" hidden="1" outlineLevel="1">
      <c r="A1041" s="590"/>
      <c r="B1041" s="646" t="s">
        <v>305</v>
      </c>
      <c r="C1041" s="646" t="s">
        <v>1217</v>
      </c>
      <c r="D1041" s="647" t="s">
        <v>1218</v>
      </c>
      <c r="E1041" s="649"/>
      <c r="F1041" s="650">
        <v>0</v>
      </c>
      <c r="G1041" s="650">
        <f t="shared" si="17551"/>
        <v>0</v>
      </c>
      <c r="H1041" s="649">
        <f t="shared" ref="H1041" si="18297">+H1042*$F1041</f>
        <v>0</v>
      </c>
      <c r="I1041" s="649">
        <f t="shared" ref="I1041" si="18298">+I1042*$F1041</f>
        <v>0</v>
      </c>
      <c r="J1041" s="649">
        <f t="shared" ref="J1041" si="18299">+J1042*$F1041</f>
        <v>0</v>
      </c>
      <c r="K1041" s="649">
        <f t="shared" ref="K1041" si="18300">+K1042*$F1041</f>
        <v>0</v>
      </c>
      <c r="L1041" s="649">
        <f t="shared" ref="L1041" si="18301">+L1042*$F1041</f>
        <v>0</v>
      </c>
      <c r="M1041" s="649">
        <f t="shared" ref="M1041" si="18302">+M1042*$F1041</f>
        <v>0</v>
      </c>
      <c r="N1041" s="649">
        <f t="shared" ref="N1041" si="18303">+N1042*$F1041</f>
        <v>0</v>
      </c>
      <c r="O1041" s="649">
        <f t="shared" ref="O1041" si="18304">+O1042*$F1041</f>
        <v>0</v>
      </c>
      <c r="P1041" s="649">
        <f t="shared" ref="P1041" si="18305">+P1042*$F1041</f>
        <v>0</v>
      </c>
      <c r="Q1041" s="649">
        <f t="shared" ref="Q1041" si="18306">+Q1042*$F1041</f>
        <v>0</v>
      </c>
      <c r="R1041" s="649">
        <f t="shared" ref="R1041" si="18307">+R1042*$F1041</f>
        <v>0</v>
      </c>
      <c r="S1041" s="649">
        <f t="shared" ref="S1041" si="18308">+S1042*$F1041</f>
        <v>0</v>
      </c>
      <c r="T1041" s="649">
        <f t="shared" ref="T1041" si="18309">+T1042*$F1041</f>
        <v>0</v>
      </c>
      <c r="U1041" s="649">
        <f t="shared" ref="U1041" si="18310">+U1042*$F1041</f>
        <v>0</v>
      </c>
      <c r="V1041" s="649">
        <f t="shared" ref="V1041" si="18311">+V1042*$F1041</f>
        <v>0</v>
      </c>
      <c r="W1041" s="649">
        <f t="shared" ref="W1041" si="18312">+W1042*$F1041</f>
        <v>0</v>
      </c>
      <c r="X1041" s="649">
        <f t="shared" ref="X1041" si="18313">+X1042*$F1041</f>
        <v>0</v>
      </c>
      <c r="Y1041" s="649">
        <f t="shared" ref="Y1041" si="18314">+Y1042*$F1041</f>
        <v>0</v>
      </c>
      <c r="Z1041" s="649">
        <f t="shared" ref="Z1041" si="18315">+Z1042*$F1041</f>
        <v>0</v>
      </c>
      <c r="AA1041" s="649">
        <f t="shared" ref="AA1041" si="18316">+AA1042*$F1041</f>
        <v>0</v>
      </c>
      <c r="AB1041" s="649">
        <f t="shared" ref="AB1041" si="18317">+AB1042*$F1041</f>
        <v>0</v>
      </c>
      <c r="AC1041" s="649">
        <f t="shared" ref="AC1041" si="18318">+AC1042*$F1041</f>
        <v>0</v>
      </c>
      <c r="AD1041" s="649">
        <f t="shared" ref="AD1041" si="18319">+AD1042*$F1041</f>
        <v>0</v>
      </c>
      <c r="AE1041" s="649">
        <f t="shared" ref="AE1041" si="18320">+AE1042*$F1041</f>
        <v>0</v>
      </c>
      <c r="AF1041" s="649">
        <f t="shared" ref="AF1041" si="18321">+AF1042*$F1041</f>
        <v>0</v>
      </c>
      <c r="AG1041" s="649">
        <f t="shared" ref="AG1041" si="18322">+AG1042*$F1041</f>
        <v>0</v>
      </c>
      <c r="AH1041" s="649">
        <f t="shared" ref="AH1041" si="18323">+AH1042*$F1041</f>
        <v>0</v>
      </c>
      <c r="AI1041" s="649">
        <f t="shared" ref="AI1041" si="18324">+AI1042*$F1041</f>
        <v>0</v>
      </c>
      <c r="AJ1041" s="649">
        <f t="shared" ref="AJ1041" si="18325">+AJ1042*$F1041</f>
        <v>0</v>
      </c>
      <c r="AK1041" s="649">
        <f t="shared" ref="AK1041" si="18326">+AK1042*$F1041</f>
        <v>0</v>
      </c>
      <c r="AL1041" s="649">
        <f t="shared" ref="AL1041" si="18327">+AL1042*$F1041</f>
        <v>0</v>
      </c>
      <c r="AM1041" s="649">
        <f t="shared" ref="AM1041" si="18328">+AM1042*$F1041</f>
        <v>0</v>
      </c>
      <c r="AN1041" s="649">
        <f t="shared" ref="AN1041" si="18329">+AN1042*$F1041</f>
        <v>0</v>
      </c>
      <c r="AO1041" s="649">
        <f t="shared" ref="AO1041" si="18330">+AO1042*$F1041</f>
        <v>0</v>
      </c>
      <c r="AP1041" s="649">
        <f t="shared" ref="AP1041" si="18331">+AP1042*$F1041</f>
        <v>0</v>
      </c>
      <c r="AQ1041" s="649">
        <f t="shared" ref="AQ1041" si="18332">+AQ1042*$F1041</f>
        <v>0</v>
      </c>
      <c r="AR1041" s="649">
        <f t="shared" ref="AR1041" si="18333">+AR1042*$F1041</f>
        <v>0</v>
      </c>
      <c r="AS1041" s="649">
        <f t="shared" ref="AS1041" si="18334">+AS1042*$F1041</f>
        <v>0</v>
      </c>
      <c r="AT1041" s="649">
        <f t="shared" ref="AT1041" si="18335">+AT1042*$F1041</f>
        <v>0</v>
      </c>
      <c r="AU1041" s="613">
        <f t="shared" si="17550"/>
        <v>0</v>
      </c>
      <c r="AV1041" s="645">
        <f t="shared" si="17509"/>
        <v>0</v>
      </c>
      <c r="AW1041" s="656" t="e">
        <f t="shared" si="17510"/>
        <v>#DIV/0!</v>
      </c>
      <c r="AX1041" s="591"/>
    </row>
    <row r="1042" spans="1:50" s="314" customFormat="1" hidden="1" outlineLevel="1">
      <c r="A1042" s="642"/>
      <c r="B1042" s="636"/>
      <c r="C1042" s="636"/>
      <c r="D1042" s="651"/>
      <c r="E1042" s="653"/>
      <c r="F1042" s="640"/>
      <c r="G1042" s="640">
        <f t="shared" si="17551"/>
        <v>1</v>
      </c>
      <c r="H1042" s="658">
        <v>0</v>
      </c>
      <c r="I1042" s="658">
        <v>0</v>
      </c>
      <c r="J1042" s="658">
        <v>0</v>
      </c>
      <c r="K1042" s="658">
        <v>0</v>
      </c>
      <c r="L1042" s="658">
        <v>0</v>
      </c>
      <c r="M1042" s="658">
        <v>0</v>
      </c>
      <c r="N1042" s="658">
        <v>0</v>
      </c>
      <c r="O1042" s="658">
        <v>0.45</v>
      </c>
      <c r="P1042" s="658">
        <v>0.55000000000000004</v>
      </c>
      <c r="Q1042" s="658">
        <v>0</v>
      </c>
      <c r="R1042" s="658">
        <v>0</v>
      </c>
      <c r="S1042" s="658">
        <v>0</v>
      </c>
      <c r="T1042" s="658">
        <v>0</v>
      </c>
      <c r="U1042" s="658">
        <v>0</v>
      </c>
      <c r="V1042" s="658">
        <v>0</v>
      </c>
      <c r="W1042" s="658">
        <v>0</v>
      </c>
      <c r="X1042" s="658">
        <v>0</v>
      </c>
      <c r="Y1042" s="658">
        <v>0</v>
      </c>
      <c r="Z1042" s="658">
        <v>0</v>
      </c>
      <c r="AA1042" s="658">
        <v>0</v>
      </c>
      <c r="AB1042" s="658">
        <v>0</v>
      </c>
      <c r="AC1042" s="658">
        <v>0</v>
      </c>
      <c r="AD1042" s="658">
        <v>0</v>
      </c>
      <c r="AE1042" s="658">
        <v>0</v>
      </c>
      <c r="AF1042" s="658">
        <v>0</v>
      </c>
      <c r="AG1042" s="658">
        <v>0</v>
      </c>
      <c r="AH1042" s="658">
        <v>0</v>
      </c>
      <c r="AI1042" s="658">
        <v>0</v>
      </c>
      <c r="AJ1042" s="658">
        <v>0</v>
      </c>
      <c r="AK1042" s="658">
        <v>0</v>
      </c>
      <c r="AL1042" s="658">
        <v>0</v>
      </c>
      <c r="AM1042" s="658">
        <v>0</v>
      </c>
      <c r="AN1042" s="658">
        <v>0</v>
      </c>
      <c r="AO1042" s="658">
        <v>0</v>
      </c>
      <c r="AP1042" s="658">
        <v>0</v>
      </c>
      <c r="AQ1042" s="658">
        <v>0</v>
      </c>
      <c r="AR1042" s="658">
        <v>0</v>
      </c>
      <c r="AS1042" s="658">
        <v>0</v>
      </c>
      <c r="AT1042" s="658">
        <v>0</v>
      </c>
      <c r="AU1042" s="613">
        <f t="shared" si="17550"/>
        <v>1</v>
      </c>
      <c r="AV1042" s="645">
        <f t="shared" si="17509"/>
        <v>1</v>
      </c>
      <c r="AW1042" s="656" t="e">
        <f t="shared" si="17510"/>
        <v>#DIV/0!</v>
      </c>
      <c r="AX1042" s="661"/>
    </row>
    <row r="1043" spans="1:50" hidden="1" outlineLevel="1">
      <c r="A1043" s="590"/>
      <c r="B1043" s="646" t="s">
        <v>305</v>
      </c>
      <c r="C1043" s="646" t="s">
        <v>1219</v>
      </c>
      <c r="D1043" s="647" t="s">
        <v>1220</v>
      </c>
      <c r="E1043" s="649"/>
      <c r="F1043" s="650">
        <v>69761.165536905086</v>
      </c>
      <c r="G1043" s="650">
        <f t="shared" si="17551"/>
        <v>69761.165536905086</v>
      </c>
      <c r="H1043" s="649">
        <f t="shared" ref="H1043" si="18336">+H1044*$F1043</f>
        <v>0</v>
      </c>
      <c r="I1043" s="649">
        <f t="shared" ref="I1043" si="18337">+I1044*$F1043</f>
        <v>0</v>
      </c>
      <c r="J1043" s="649">
        <f t="shared" ref="J1043" si="18338">+J1044*$F1043</f>
        <v>0</v>
      </c>
      <c r="K1043" s="649">
        <f t="shared" ref="K1043" si="18339">+K1044*$F1043</f>
        <v>0</v>
      </c>
      <c r="L1043" s="649">
        <f t="shared" ref="L1043" si="18340">+L1044*$F1043</f>
        <v>0</v>
      </c>
      <c r="M1043" s="649">
        <f t="shared" ref="M1043" si="18341">+M1044*$F1043</f>
        <v>0</v>
      </c>
      <c r="N1043" s="649">
        <f t="shared" ref="N1043" si="18342">+N1044*$F1043</f>
        <v>0</v>
      </c>
      <c r="O1043" s="649">
        <f t="shared" ref="O1043" si="18343">+O1044*$F1043</f>
        <v>0</v>
      </c>
      <c r="P1043" s="649">
        <f t="shared" ref="P1043" si="18344">+P1044*$F1043</f>
        <v>4883.2815875833567</v>
      </c>
      <c r="Q1043" s="649">
        <f t="shared" ref="Q1043" si="18345">+Q1044*$F1043</f>
        <v>14649.84476275007</v>
      </c>
      <c r="R1043" s="649">
        <f t="shared" ref="R1043" si="18346">+R1044*$F1043</f>
        <v>24416.407937916778</v>
      </c>
      <c r="S1043" s="649">
        <f t="shared" ref="S1043" si="18347">+S1044*$F1043</f>
        <v>22323.572971809623</v>
      </c>
      <c r="T1043" s="649">
        <f t="shared" ref="T1043" si="18348">+T1044*$F1043</f>
        <v>3488.0582768452573</v>
      </c>
      <c r="U1043" s="649">
        <f t="shared" ref="U1043" si="18349">+U1044*$F1043</f>
        <v>0</v>
      </c>
      <c r="V1043" s="649">
        <f t="shared" ref="V1043" si="18350">+V1044*$F1043</f>
        <v>0</v>
      </c>
      <c r="W1043" s="649">
        <f t="shared" ref="W1043" si="18351">+W1044*$F1043</f>
        <v>0</v>
      </c>
      <c r="X1043" s="649">
        <f t="shared" ref="X1043" si="18352">+X1044*$F1043</f>
        <v>0</v>
      </c>
      <c r="Y1043" s="649">
        <f t="shared" ref="Y1043" si="18353">+Y1044*$F1043</f>
        <v>0</v>
      </c>
      <c r="Z1043" s="649">
        <f t="shared" ref="Z1043" si="18354">+Z1044*$F1043</f>
        <v>0</v>
      </c>
      <c r="AA1043" s="649">
        <f t="shared" ref="AA1043" si="18355">+AA1044*$F1043</f>
        <v>0</v>
      </c>
      <c r="AB1043" s="649">
        <f t="shared" ref="AB1043" si="18356">+AB1044*$F1043</f>
        <v>0</v>
      </c>
      <c r="AC1043" s="649">
        <f t="shared" ref="AC1043" si="18357">+AC1044*$F1043</f>
        <v>0</v>
      </c>
      <c r="AD1043" s="649">
        <f t="shared" ref="AD1043" si="18358">+AD1044*$F1043</f>
        <v>0</v>
      </c>
      <c r="AE1043" s="649">
        <f t="shared" ref="AE1043" si="18359">+AE1044*$F1043</f>
        <v>0</v>
      </c>
      <c r="AF1043" s="649">
        <f t="shared" ref="AF1043" si="18360">+AF1044*$F1043</f>
        <v>0</v>
      </c>
      <c r="AG1043" s="649">
        <f t="shared" ref="AG1043" si="18361">+AG1044*$F1043</f>
        <v>0</v>
      </c>
      <c r="AH1043" s="649">
        <f t="shared" ref="AH1043" si="18362">+AH1044*$F1043</f>
        <v>0</v>
      </c>
      <c r="AI1043" s="649">
        <f t="shared" ref="AI1043" si="18363">+AI1044*$F1043</f>
        <v>0</v>
      </c>
      <c r="AJ1043" s="649">
        <f t="shared" ref="AJ1043" si="18364">+AJ1044*$F1043</f>
        <v>0</v>
      </c>
      <c r="AK1043" s="649">
        <f t="shared" ref="AK1043" si="18365">+AK1044*$F1043</f>
        <v>0</v>
      </c>
      <c r="AL1043" s="649">
        <f t="shared" ref="AL1043" si="18366">+AL1044*$F1043</f>
        <v>0</v>
      </c>
      <c r="AM1043" s="649">
        <f t="shared" ref="AM1043" si="18367">+AM1044*$F1043</f>
        <v>0</v>
      </c>
      <c r="AN1043" s="649">
        <f t="shared" ref="AN1043" si="18368">+AN1044*$F1043</f>
        <v>0</v>
      </c>
      <c r="AO1043" s="649">
        <f t="shared" ref="AO1043" si="18369">+AO1044*$F1043</f>
        <v>0</v>
      </c>
      <c r="AP1043" s="649">
        <f t="shared" ref="AP1043" si="18370">+AP1044*$F1043</f>
        <v>0</v>
      </c>
      <c r="AQ1043" s="649">
        <f t="shared" ref="AQ1043" si="18371">+AQ1044*$F1043</f>
        <v>0</v>
      </c>
      <c r="AR1043" s="649">
        <f t="shared" ref="AR1043" si="18372">+AR1044*$F1043</f>
        <v>0</v>
      </c>
      <c r="AS1043" s="649">
        <f t="shared" ref="AS1043" si="18373">+AS1044*$F1043</f>
        <v>0</v>
      </c>
      <c r="AT1043" s="649">
        <f t="shared" ref="AT1043" si="18374">+AT1044*$F1043</f>
        <v>0</v>
      </c>
      <c r="AU1043" s="613">
        <f t="shared" si="17550"/>
        <v>69761.165536905086</v>
      </c>
      <c r="AV1043" s="645">
        <f t="shared" si="17509"/>
        <v>0</v>
      </c>
      <c r="AW1043" s="656">
        <f t="shared" si="17510"/>
        <v>0</v>
      </c>
      <c r="AX1043" s="591"/>
    </row>
    <row r="1044" spans="1:50" s="314" customFormat="1" hidden="1" outlineLevel="1">
      <c r="A1044" s="642"/>
      <c r="B1044" s="636"/>
      <c r="C1044" s="636"/>
      <c r="D1044" s="651"/>
      <c r="E1044" s="653"/>
      <c r="F1044" s="640"/>
      <c r="G1044" s="640">
        <f t="shared" si="17551"/>
        <v>1</v>
      </c>
      <c r="H1044" s="658">
        <v>0</v>
      </c>
      <c r="I1044" s="658">
        <v>0</v>
      </c>
      <c r="J1044" s="658">
        <v>0</v>
      </c>
      <c r="K1044" s="658">
        <v>0</v>
      </c>
      <c r="L1044" s="658">
        <v>0</v>
      </c>
      <c r="M1044" s="658">
        <v>0</v>
      </c>
      <c r="N1044" s="658">
        <v>0</v>
      </c>
      <c r="O1044" s="658">
        <v>0</v>
      </c>
      <c r="P1044" s="658">
        <v>7.0000000000000007E-2</v>
      </c>
      <c r="Q1044" s="658">
        <v>0.21000000000000002</v>
      </c>
      <c r="R1044" s="658">
        <v>0.35</v>
      </c>
      <c r="S1044" s="658">
        <v>0.31999999999999995</v>
      </c>
      <c r="T1044" s="658">
        <v>5.0000000000000044E-2</v>
      </c>
      <c r="U1044" s="658">
        <v>0</v>
      </c>
      <c r="V1044" s="658">
        <v>0</v>
      </c>
      <c r="W1044" s="658">
        <v>0</v>
      </c>
      <c r="X1044" s="658">
        <v>0</v>
      </c>
      <c r="Y1044" s="658">
        <v>0</v>
      </c>
      <c r="Z1044" s="658">
        <v>0</v>
      </c>
      <c r="AA1044" s="658">
        <v>0</v>
      </c>
      <c r="AB1044" s="658">
        <v>0</v>
      </c>
      <c r="AC1044" s="658">
        <v>0</v>
      </c>
      <c r="AD1044" s="658">
        <v>0</v>
      </c>
      <c r="AE1044" s="658">
        <v>0</v>
      </c>
      <c r="AF1044" s="658">
        <v>0</v>
      </c>
      <c r="AG1044" s="658">
        <v>0</v>
      </c>
      <c r="AH1044" s="658">
        <v>0</v>
      </c>
      <c r="AI1044" s="658">
        <v>0</v>
      </c>
      <c r="AJ1044" s="658">
        <v>0</v>
      </c>
      <c r="AK1044" s="658">
        <v>0</v>
      </c>
      <c r="AL1044" s="658">
        <v>0</v>
      </c>
      <c r="AM1044" s="658">
        <v>0</v>
      </c>
      <c r="AN1044" s="658">
        <v>0</v>
      </c>
      <c r="AO1044" s="658">
        <v>0</v>
      </c>
      <c r="AP1044" s="658">
        <v>0</v>
      </c>
      <c r="AQ1044" s="658">
        <v>0</v>
      </c>
      <c r="AR1044" s="658">
        <v>0</v>
      </c>
      <c r="AS1044" s="658">
        <v>0</v>
      </c>
      <c r="AT1044" s="658">
        <v>0</v>
      </c>
      <c r="AU1044" s="613">
        <f t="shared" si="17550"/>
        <v>1</v>
      </c>
      <c r="AV1044" s="645">
        <f t="shared" si="17509"/>
        <v>1</v>
      </c>
      <c r="AW1044" s="656" t="e">
        <f t="shared" si="17510"/>
        <v>#DIV/0!</v>
      </c>
      <c r="AX1044" s="661"/>
    </row>
    <row r="1045" spans="1:50" hidden="1" outlineLevel="1">
      <c r="A1045" s="590"/>
      <c r="B1045" s="646" t="s">
        <v>305</v>
      </c>
      <c r="C1045" s="646" t="s">
        <v>1221</v>
      </c>
      <c r="D1045" s="647" t="s">
        <v>1222</v>
      </c>
      <c r="E1045" s="649"/>
      <c r="F1045" s="650">
        <v>69910.335759791415</v>
      </c>
      <c r="G1045" s="650">
        <f t="shared" si="17551"/>
        <v>69910.335759791429</v>
      </c>
      <c r="H1045" s="649">
        <f t="shared" ref="H1045" si="18375">+H1046*$F1045</f>
        <v>0</v>
      </c>
      <c r="I1045" s="649">
        <f t="shared" ref="I1045" si="18376">+I1046*$F1045</f>
        <v>0</v>
      </c>
      <c r="J1045" s="649">
        <f t="shared" ref="J1045" si="18377">+J1046*$F1045</f>
        <v>0</v>
      </c>
      <c r="K1045" s="649">
        <f t="shared" ref="K1045" si="18378">+K1046*$F1045</f>
        <v>0</v>
      </c>
      <c r="L1045" s="649">
        <f t="shared" ref="L1045" si="18379">+L1046*$F1045</f>
        <v>0</v>
      </c>
      <c r="M1045" s="649">
        <f t="shared" ref="M1045" si="18380">+M1046*$F1045</f>
        <v>0</v>
      </c>
      <c r="N1045" s="649">
        <f t="shared" ref="N1045" si="18381">+N1046*$F1045</f>
        <v>0</v>
      </c>
      <c r="O1045" s="649">
        <f t="shared" ref="O1045" si="18382">+O1046*$F1045</f>
        <v>0</v>
      </c>
      <c r="P1045" s="649">
        <f t="shared" ref="P1045" si="18383">+P1046*$F1045</f>
        <v>30760.547734308224</v>
      </c>
      <c r="Q1045" s="649">
        <f t="shared" ref="Q1045" si="18384">+Q1046*$F1045</f>
        <v>39149.788025483198</v>
      </c>
      <c r="R1045" s="649">
        <f t="shared" ref="R1045" si="18385">+R1046*$F1045</f>
        <v>0</v>
      </c>
      <c r="S1045" s="649">
        <f t="shared" ref="S1045" si="18386">+S1046*$F1045</f>
        <v>0</v>
      </c>
      <c r="T1045" s="649">
        <f t="shared" ref="T1045" si="18387">+T1046*$F1045</f>
        <v>0</v>
      </c>
      <c r="U1045" s="649">
        <f t="shared" ref="U1045" si="18388">+U1046*$F1045</f>
        <v>0</v>
      </c>
      <c r="V1045" s="649">
        <f t="shared" ref="V1045" si="18389">+V1046*$F1045</f>
        <v>0</v>
      </c>
      <c r="W1045" s="649">
        <f t="shared" ref="W1045" si="18390">+W1046*$F1045</f>
        <v>0</v>
      </c>
      <c r="X1045" s="649">
        <f t="shared" ref="X1045" si="18391">+X1046*$F1045</f>
        <v>0</v>
      </c>
      <c r="Y1045" s="649">
        <f t="shared" ref="Y1045" si="18392">+Y1046*$F1045</f>
        <v>0</v>
      </c>
      <c r="Z1045" s="649">
        <f t="shared" ref="Z1045" si="18393">+Z1046*$F1045</f>
        <v>0</v>
      </c>
      <c r="AA1045" s="649">
        <f t="shared" ref="AA1045" si="18394">+AA1046*$F1045</f>
        <v>0</v>
      </c>
      <c r="AB1045" s="649">
        <f t="shared" ref="AB1045" si="18395">+AB1046*$F1045</f>
        <v>0</v>
      </c>
      <c r="AC1045" s="649">
        <f t="shared" ref="AC1045" si="18396">+AC1046*$F1045</f>
        <v>0</v>
      </c>
      <c r="AD1045" s="649">
        <f t="shared" ref="AD1045" si="18397">+AD1046*$F1045</f>
        <v>0</v>
      </c>
      <c r="AE1045" s="649">
        <f t="shared" ref="AE1045" si="18398">+AE1046*$F1045</f>
        <v>0</v>
      </c>
      <c r="AF1045" s="649">
        <f t="shared" ref="AF1045" si="18399">+AF1046*$F1045</f>
        <v>0</v>
      </c>
      <c r="AG1045" s="649">
        <f t="shared" ref="AG1045" si="18400">+AG1046*$F1045</f>
        <v>0</v>
      </c>
      <c r="AH1045" s="649">
        <f t="shared" ref="AH1045" si="18401">+AH1046*$F1045</f>
        <v>0</v>
      </c>
      <c r="AI1045" s="649">
        <f t="shared" ref="AI1045" si="18402">+AI1046*$F1045</f>
        <v>0</v>
      </c>
      <c r="AJ1045" s="649">
        <f t="shared" ref="AJ1045" si="18403">+AJ1046*$F1045</f>
        <v>0</v>
      </c>
      <c r="AK1045" s="649">
        <f t="shared" ref="AK1045" si="18404">+AK1046*$F1045</f>
        <v>0</v>
      </c>
      <c r="AL1045" s="649">
        <f t="shared" ref="AL1045" si="18405">+AL1046*$F1045</f>
        <v>0</v>
      </c>
      <c r="AM1045" s="649">
        <f t="shared" ref="AM1045" si="18406">+AM1046*$F1045</f>
        <v>0</v>
      </c>
      <c r="AN1045" s="649">
        <f t="shared" ref="AN1045" si="18407">+AN1046*$F1045</f>
        <v>0</v>
      </c>
      <c r="AO1045" s="649">
        <f t="shared" ref="AO1045" si="18408">+AO1046*$F1045</f>
        <v>0</v>
      </c>
      <c r="AP1045" s="649">
        <f t="shared" ref="AP1045" si="18409">+AP1046*$F1045</f>
        <v>0</v>
      </c>
      <c r="AQ1045" s="649">
        <f t="shared" ref="AQ1045" si="18410">+AQ1046*$F1045</f>
        <v>0</v>
      </c>
      <c r="AR1045" s="649">
        <f t="shared" ref="AR1045" si="18411">+AR1046*$F1045</f>
        <v>0</v>
      </c>
      <c r="AS1045" s="649">
        <f t="shared" ref="AS1045" si="18412">+AS1046*$F1045</f>
        <v>0</v>
      </c>
      <c r="AT1045" s="649">
        <f t="shared" ref="AT1045" si="18413">+AT1046*$F1045</f>
        <v>0</v>
      </c>
      <c r="AU1045" s="613">
        <f t="shared" si="17550"/>
        <v>69910.335759791429</v>
      </c>
      <c r="AV1045" s="645">
        <f t="shared" si="17509"/>
        <v>0</v>
      </c>
      <c r="AW1045" s="656">
        <f t="shared" si="17510"/>
        <v>0</v>
      </c>
      <c r="AX1045" s="591"/>
    </row>
    <row r="1046" spans="1:50" s="314" customFormat="1" hidden="1" outlineLevel="1">
      <c r="A1046" s="642"/>
      <c r="B1046" s="636"/>
      <c r="C1046" s="636"/>
      <c r="D1046" s="651"/>
      <c r="E1046" s="653"/>
      <c r="F1046" s="640"/>
      <c r="G1046" s="640">
        <f t="shared" si="17551"/>
        <v>1</v>
      </c>
      <c r="H1046" s="658">
        <v>0</v>
      </c>
      <c r="I1046" s="658">
        <v>0</v>
      </c>
      <c r="J1046" s="658">
        <v>0</v>
      </c>
      <c r="K1046" s="658">
        <v>0</v>
      </c>
      <c r="L1046" s="658">
        <v>0</v>
      </c>
      <c r="M1046" s="658">
        <v>0</v>
      </c>
      <c r="N1046" s="658">
        <v>0</v>
      </c>
      <c r="O1046" s="658">
        <v>0</v>
      </c>
      <c r="P1046" s="658">
        <v>0.44</v>
      </c>
      <c r="Q1046" s="658">
        <v>0.56000000000000005</v>
      </c>
      <c r="R1046" s="658">
        <v>0</v>
      </c>
      <c r="S1046" s="658">
        <v>0</v>
      </c>
      <c r="T1046" s="658">
        <v>0</v>
      </c>
      <c r="U1046" s="658">
        <v>0</v>
      </c>
      <c r="V1046" s="658">
        <v>0</v>
      </c>
      <c r="W1046" s="658">
        <v>0</v>
      </c>
      <c r="X1046" s="658">
        <v>0</v>
      </c>
      <c r="Y1046" s="658">
        <v>0</v>
      </c>
      <c r="Z1046" s="658">
        <v>0</v>
      </c>
      <c r="AA1046" s="658">
        <v>0</v>
      </c>
      <c r="AB1046" s="658">
        <v>0</v>
      </c>
      <c r="AC1046" s="658">
        <v>0</v>
      </c>
      <c r="AD1046" s="658">
        <v>0</v>
      </c>
      <c r="AE1046" s="658">
        <v>0</v>
      </c>
      <c r="AF1046" s="658">
        <v>0</v>
      </c>
      <c r="AG1046" s="658">
        <v>0</v>
      </c>
      <c r="AH1046" s="658">
        <v>0</v>
      </c>
      <c r="AI1046" s="658">
        <v>0</v>
      </c>
      <c r="AJ1046" s="658">
        <v>0</v>
      </c>
      <c r="AK1046" s="658">
        <v>0</v>
      </c>
      <c r="AL1046" s="658">
        <v>0</v>
      </c>
      <c r="AM1046" s="658">
        <v>0</v>
      </c>
      <c r="AN1046" s="658">
        <v>0</v>
      </c>
      <c r="AO1046" s="658">
        <v>0</v>
      </c>
      <c r="AP1046" s="658">
        <v>0</v>
      </c>
      <c r="AQ1046" s="658">
        <v>0</v>
      </c>
      <c r="AR1046" s="658">
        <v>0</v>
      </c>
      <c r="AS1046" s="658">
        <v>0</v>
      </c>
      <c r="AT1046" s="658">
        <v>0</v>
      </c>
      <c r="AU1046" s="613">
        <f t="shared" si="17550"/>
        <v>1</v>
      </c>
      <c r="AV1046" s="645">
        <f t="shared" si="17509"/>
        <v>1</v>
      </c>
      <c r="AW1046" s="656" t="e">
        <f t="shared" si="17510"/>
        <v>#DIV/0!</v>
      </c>
      <c r="AX1046" s="661"/>
    </row>
    <row r="1047" spans="1:50" hidden="1" outlineLevel="1">
      <c r="A1047" s="590"/>
      <c r="B1047" s="646" t="s">
        <v>305</v>
      </c>
      <c r="C1047" s="646" t="s">
        <v>1223</v>
      </c>
      <c r="D1047" s="647" t="s">
        <v>1224</v>
      </c>
      <c r="E1047" s="649"/>
      <c r="F1047" s="650">
        <v>93410.471192062367</v>
      </c>
      <c r="G1047" s="650">
        <f t="shared" si="17551"/>
        <v>93410.471192062367</v>
      </c>
      <c r="H1047" s="649">
        <f t="shared" ref="H1047" si="18414">+H1048*$F1047</f>
        <v>0</v>
      </c>
      <c r="I1047" s="649">
        <f t="shared" ref="I1047" si="18415">+I1048*$F1047</f>
        <v>0</v>
      </c>
      <c r="J1047" s="649">
        <f t="shared" ref="J1047" si="18416">+J1048*$F1047</f>
        <v>0</v>
      </c>
      <c r="K1047" s="649">
        <f t="shared" ref="K1047" si="18417">+K1048*$F1047</f>
        <v>0</v>
      </c>
      <c r="L1047" s="649">
        <f t="shared" ref="L1047" si="18418">+L1048*$F1047</f>
        <v>0</v>
      </c>
      <c r="M1047" s="649">
        <f t="shared" ref="M1047" si="18419">+M1048*$F1047</f>
        <v>0</v>
      </c>
      <c r="N1047" s="649">
        <f t="shared" ref="N1047" si="18420">+N1048*$F1047</f>
        <v>0</v>
      </c>
      <c r="O1047" s="649">
        <f t="shared" ref="O1047" si="18421">+O1048*$F1047</f>
        <v>0</v>
      </c>
      <c r="P1047" s="649">
        <f t="shared" ref="P1047" si="18422">+P1048*$F1047</f>
        <v>0</v>
      </c>
      <c r="Q1047" s="649">
        <f t="shared" ref="Q1047" si="18423">+Q1048*$F1047</f>
        <v>54178.073291396169</v>
      </c>
      <c r="R1047" s="649">
        <f t="shared" ref="R1047" si="18424">+R1048*$F1047</f>
        <v>39232.397900666198</v>
      </c>
      <c r="S1047" s="649">
        <f t="shared" ref="S1047" si="18425">+S1048*$F1047</f>
        <v>0</v>
      </c>
      <c r="T1047" s="649">
        <f t="shared" ref="T1047" si="18426">+T1048*$F1047</f>
        <v>0</v>
      </c>
      <c r="U1047" s="649">
        <f t="shared" ref="U1047" si="18427">+U1048*$F1047</f>
        <v>0</v>
      </c>
      <c r="V1047" s="649">
        <f t="shared" ref="V1047" si="18428">+V1048*$F1047</f>
        <v>0</v>
      </c>
      <c r="W1047" s="649">
        <f t="shared" ref="W1047" si="18429">+W1048*$F1047</f>
        <v>0</v>
      </c>
      <c r="X1047" s="649">
        <f t="shared" ref="X1047" si="18430">+X1048*$F1047</f>
        <v>0</v>
      </c>
      <c r="Y1047" s="649">
        <f t="shared" ref="Y1047" si="18431">+Y1048*$F1047</f>
        <v>0</v>
      </c>
      <c r="Z1047" s="649">
        <f t="shared" ref="Z1047" si="18432">+Z1048*$F1047</f>
        <v>0</v>
      </c>
      <c r="AA1047" s="649">
        <f t="shared" ref="AA1047" si="18433">+AA1048*$F1047</f>
        <v>0</v>
      </c>
      <c r="AB1047" s="649">
        <f t="shared" ref="AB1047" si="18434">+AB1048*$F1047</f>
        <v>0</v>
      </c>
      <c r="AC1047" s="649">
        <f t="shared" ref="AC1047" si="18435">+AC1048*$F1047</f>
        <v>0</v>
      </c>
      <c r="AD1047" s="649">
        <f t="shared" ref="AD1047" si="18436">+AD1048*$F1047</f>
        <v>0</v>
      </c>
      <c r="AE1047" s="649">
        <f t="shared" ref="AE1047" si="18437">+AE1048*$F1047</f>
        <v>0</v>
      </c>
      <c r="AF1047" s="649">
        <f t="shared" ref="AF1047" si="18438">+AF1048*$F1047</f>
        <v>0</v>
      </c>
      <c r="AG1047" s="649">
        <f t="shared" ref="AG1047" si="18439">+AG1048*$F1047</f>
        <v>0</v>
      </c>
      <c r="AH1047" s="649">
        <f t="shared" ref="AH1047" si="18440">+AH1048*$F1047</f>
        <v>0</v>
      </c>
      <c r="AI1047" s="649">
        <f t="shared" ref="AI1047" si="18441">+AI1048*$F1047</f>
        <v>0</v>
      </c>
      <c r="AJ1047" s="649">
        <f t="shared" ref="AJ1047" si="18442">+AJ1048*$F1047</f>
        <v>0</v>
      </c>
      <c r="AK1047" s="649">
        <f t="shared" ref="AK1047" si="18443">+AK1048*$F1047</f>
        <v>0</v>
      </c>
      <c r="AL1047" s="649">
        <f t="shared" ref="AL1047" si="18444">+AL1048*$F1047</f>
        <v>0</v>
      </c>
      <c r="AM1047" s="649">
        <f t="shared" ref="AM1047" si="18445">+AM1048*$F1047</f>
        <v>0</v>
      </c>
      <c r="AN1047" s="649">
        <f t="shared" ref="AN1047" si="18446">+AN1048*$F1047</f>
        <v>0</v>
      </c>
      <c r="AO1047" s="649">
        <f t="shared" ref="AO1047" si="18447">+AO1048*$F1047</f>
        <v>0</v>
      </c>
      <c r="AP1047" s="649">
        <f t="shared" ref="AP1047" si="18448">+AP1048*$F1047</f>
        <v>0</v>
      </c>
      <c r="AQ1047" s="649">
        <f t="shared" ref="AQ1047" si="18449">+AQ1048*$F1047</f>
        <v>0</v>
      </c>
      <c r="AR1047" s="649">
        <f t="shared" ref="AR1047" si="18450">+AR1048*$F1047</f>
        <v>0</v>
      </c>
      <c r="AS1047" s="649">
        <f t="shared" ref="AS1047" si="18451">+AS1048*$F1047</f>
        <v>0</v>
      </c>
      <c r="AT1047" s="649">
        <f t="shared" ref="AT1047" si="18452">+AT1048*$F1047</f>
        <v>0</v>
      </c>
      <c r="AU1047" s="613">
        <f t="shared" si="17550"/>
        <v>93410.471192062367</v>
      </c>
      <c r="AV1047" s="645">
        <f t="shared" si="17509"/>
        <v>0</v>
      </c>
      <c r="AW1047" s="656">
        <f t="shared" si="17510"/>
        <v>0</v>
      </c>
      <c r="AX1047" s="591"/>
    </row>
    <row r="1048" spans="1:50" s="314" customFormat="1" hidden="1" outlineLevel="1">
      <c r="A1048" s="642"/>
      <c r="B1048" s="636"/>
      <c r="C1048" s="636"/>
      <c r="D1048" s="651"/>
      <c r="E1048" s="653"/>
      <c r="F1048" s="640"/>
      <c r="G1048" s="640">
        <f t="shared" si="17551"/>
        <v>1</v>
      </c>
      <c r="H1048" s="658">
        <v>0</v>
      </c>
      <c r="I1048" s="658">
        <v>0</v>
      </c>
      <c r="J1048" s="658">
        <v>0</v>
      </c>
      <c r="K1048" s="658">
        <v>0</v>
      </c>
      <c r="L1048" s="658">
        <v>0</v>
      </c>
      <c r="M1048" s="658">
        <v>0</v>
      </c>
      <c r="N1048" s="658">
        <v>0</v>
      </c>
      <c r="O1048" s="658">
        <v>0</v>
      </c>
      <c r="P1048" s="658">
        <v>0</v>
      </c>
      <c r="Q1048" s="658">
        <v>0.57999999999999996</v>
      </c>
      <c r="R1048" s="658">
        <v>0.42000000000000004</v>
      </c>
      <c r="S1048" s="658">
        <v>0</v>
      </c>
      <c r="T1048" s="658">
        <v>0</v>
      </c>
      <c r="U1048" s="658">
        <v>0</v>
      </c>
      <c r="V1048" s="658">
        <v>0</v>
      </c>
      <c r="W1048" s="658">
        <v>0</v>
      </c>
      <c r="X1048" s="658">
        <v>0</v>
      </c>
      <c r="Y1048" s="658">
        <v>0</v>
      </c>
      <c r="Z1048" s="658">
        <v>0</v>
      </c>
      <c r="AA1048" s="658">
        <v>0</v>
      </c>
      <c r="AB1048" s="658">
        <v>0</v>
      </c>
      <c r="AC1048" s="658">
        <v>0</v>
      </c>
      <c r="AD1048" s="658">
        <v>0</v>
      </c>
      <c r="AE1048" s="658">
        <v>0</v>
      </c>
      <c r="AF1048" s="658">
        <v>0</v>
      </c>
      <c r="AG1048" s="658">
        <v>0</v>
      </c>
      <c r="AH1048" s="658">
        <v>0</v>
      </c>
      <c r="AI1048" s="658">
        <v>0</v>
      </c>
      <c r="AJ1048" s="658">
        <v>0</v>
      </c>
      <c r="AK1048" s="658">
        <v>0</v>
      </c>
      <c r="AL1048" s="658">
        <v>0</v>
      </c>
      <c r="AM1048" s="658">
        <v>0</v>
      </c>
      <c r="AN1048" s="658">
        <v>0</v>
      </c>
      <c r="AO1048" s="658">
        <v>0</v>
      </c>
      <c r="AP1048" s="658">
        <v>0</v>
      </c>
      <c r="AQ1048" s="658">
        <v>0</v>
      </c>
      <c r="AR1048" s="658">
        <v>0</v>
      </c>
      <c r="AS1048" s="658">
        <v>0</v>
      </c>
      <c r="AT1048" s="658">
        <v>0</v>
      </c>
      <c r="AU1048" s="613">
        <f t="shared" si="17550"/>
        <v>1</v>
      </c>
      <c r="AV1048" s="645">
        <f t="shared" si="17509"/>
        <v>1</v>
      </c>
      <c r="AW1048" s="656" t="e">
        <f t="shared" si="17510"/>
        <v>#DIV/0!</v>
      </c>
      <c r="AX1048" s="661"/>
    </row>
    <row r="1049" spans="1:50" hidden="1" outlineLevel="1">
      <c r="A1049" s="590"/>
      <c r="B1049" s="646" t="s">
        <v>305</v>
      </c>
      <c r="C1049" s="646" t="s">
        <v>1225</v>
      </c>
      <c r="D1049" s="647" t="s">
        <v>1226</v>
      </c>
      <c r="E1049" s="649"/>
      <c r="F1049" s="650">
        <v>63606.076184360492</v>
      </c>
      <c r="G1049" s="650">
        <f t="shared" si="17551"/>
        <v>63606.076184360492</v>
      </c>
      <c r="H1049" s="649">
        <f t="shared" ref="H1049" si="18453">+H1050*$F1049</f>
        <v>0</v>
      </c>
      <c r="I1049" s="649">
        <f t="shared" ref="I1049" si="18454">+I1050*$F1049</f>
        <v>0</v>
      </c>
      <c r="J1049" s="649">
        <f t="shared" ref="J1049" si="18455">+J1050*$F1049</f>
        <v>0</v>
      </c>
      <c r="K1049" s="649">
        <f t="shared" ref="K1049" si="18456">+K1050*$F1049</f>
        <v>0</v>
      </c>
      <c r="L1049" s="649">
        <f t="shared" ref="L1049" si="18457">+L1050*$F1049</f>
        <v>0</v>
      </c>
      <c r="M1049" s="649">
        <f t="shared" ref="M1049" si="18458">+M1050*$F1049</f>
        <v>0</v>
      </c>
      <c r="N1049" s="649">
        <f t="shared" ref="N1049" si="18459">+N1050*$F1049</f>
        <v>0</v>
      </c>
      <c r="O1049" s="649">
        <f t="shared" ref="O1049" si="18460">+O1050*$F1049</f>
        <v>0</v>
      </c>
      <c r="P1049" s="649">
        <f t="shared" ref="P1049" si="18461">+P1050*$F1049</f>
        <v>0</v>
      </c>
      <c r="Q1049" s="649">
        <f t="shared" ref="Q1049" si="18462">+Q1050*$F1049</f>
        <v>8268.7899039668646</v>
      </c>
      <c r="R1049" s="649">
        <f t="shared" ref="R1049" si="18463">+R1050*$F1049</f>
        <v>44524.253329052342</v>
      </c>
      <c r="S1049" s="649">
        <f t="shared" ref="S1049" si="18464">+S1050*$F1049</f>
        <v>10813.032951341287</v>
      </c>
      <c r="T1049" s="649">
        <f t="shared" ref="T1049" si="18465">+T1050*$F1049</f>
        <v>0</v>
      </c>
      <c r="U1049" s="649">
        <f t="shared" ref="U1049" si="18466">+U1050*$F1049</f>
        <v>0</v>
      </c>
      <c r="V1049" s="649">
        <f t="shared" ref="V1049" si="18467">+V1050*$F1049</f>
        <v>0</v>
      </c>
      <c r="W1049" s="649">
        <f t="shared" ref="W1049" si="18468">+W1050*$F1049</f>
        <v>0</v>
      </c>
      <c r="X1049" s="649">
        <f t="shared" ref="X1049" si="18469">+X1050*$F1049</f>
        <v>0</v>
      </c>
      <c r="Y1049" s="649">
        <f t="shared" ref="Y1049" si="18470">+Y1050*$F1049</f>
        <v>0</v>
      </c>
      <c r="Z1049" s="649">
        <f t="shared" ref="Z1049" si="18471">+Z1050*$F1049</f>
        <v>0</v>
      </c>
      <c r="AA1049" s="649">
        <f t="shared" ref="AA1049" si="18472">+AA1050*$F1049</f>
        <v>0</v>
      </c>
      <c r="AB1049" s="649">
        <f t="shared" ref="AB1049" si="18473">+AB1050*$F1049</f>
        <v>0</v>
      </c>
      <c r="AC1049" s="649">
        <f t="shared" ref="AC1049" si="18474">+AC1050*$F1049</f>
        <v>0</v>
      </c>
      <c r="AD1049" s="649">
        <f t="shared" ref="AD1049" si="18475">+AD1050*$F1049</f>
        <v>0</v>
      </c>
      <c r="AE1049" s="649">
        <f t="shared" ref="AE1049" si="18476">+AE1050*$F1049</f>
        <v>0</v>
      </c>
      <c r="AF1049" s="649">
        <f t="shared" ref="AF1049" si="18477">+AF1050*$F1049</f>
        <v>0</v>
      </c>
      <c r="AG1049" s="649">
        <f t="shared" ref="AG1049" si="18478">+AG1050*$F1049</f>
        <v>0</v>
      </c>
      <c r="AH1049" s="649">
        <f t="shared" ref="AH1049" si="18479">+AH1050*$F1049</f>
        <v>0</v>
      </c>
      <c r="AI1049" s="649">
        <f t="shared" ref="AI1049" si="18480">+AI1050*$F1049</f>
        <v>0</v>
      </c>
      <c r="AJ1049" s="649">
        <f t="shared" ref="AJ1049" si="18481">+AJ1050*$F1049</f>
        <v>0</v>
      </c>
      <c r="AK1049" s="649">
        <f t="shared" ref="AK1049" si="18482">+AK1050*$F1049</f>
        <v>0</v>
      </c>
      <c r="AL1049" s="649">
        <f t="shared" ref="AL1049" si="18483">+AL1050*$F1049</f>
        <v>0</v>
      </c>
      <c r="AM1049" s="649">
        <f t="shared" ref="AM1049" si="18484">+AM1050*$F1049</f>
        <v>0</v>
      </c>
      <c r="AN1049" s="649">
        <f t="shared" ref="AN1049" si="18485">+AN1050*$F1049</f>
        <v>0</v>
      </c>
      <c r="AO1049" s="649">
        <f t="shared" ref="AO1049" si="18486">+AO1050*$F1049</f>
        <v>0</v>
      </c>
      <c r="AP1049" s="649">
        <f t="shared" ref="AP1049" si="18487">+AP1050*$F1049</f>
        <v>0</v>
      </c>
      <c r="AQ1049" s="649">
        <f t="shared" ref="AQ1049" si="18488">+AQ1050*$F1049</f>
        <v>0</v>
      </c>
      <c r="AR1049" s="649">
        <f t="shared" ref="AR1049" si="18489">+AR1050*$F1049</f>
        <v>0</v>
      </c>
      <c r="AS1049" s="649">
        <f t="shared" ref="AS1049" si="18490">+AS1050*$F1049</f>
        <v>0</v>
      </c>
      <c r="AT1049" s="649">
        <f t="shared" ref="AT1049" si="18491">+AT1050*$F1049</f>
        <v>0</v>
      </c>
      <c r="AU1049" s="613">
        <f t="shared" si="17550"/>
        <v>63606.076184360492</v>
      </c>
      <c r="AV1049" s="645">
        <f t="shared" si="17509"/>
        <v>0</v>
      </c>
      <c r="AW1049" s="656">
        <f t="shared" si="17510"/>
        <v>0</v>
      </c>
      <c r="AX1049" s="591"/>
    </row>
    <row r="1050" spans="1:50" s="314" customFormat="1" hidden="1" outlineLevel="1">
      <c r="A1050" s="642"/>
      <c r="B1050" s="636"/>
      <c r="C1050" s="636"/>
      <c r="D1050" s="651"/>
      <c r="E1050" s="653"/>
      <c r="F1050" s="640"/>
      <c r="G1050" s="640">
        <f t="shared" si="17551"/>
        <v>1</v>
      </c>
      <c r="H1050" s="658">
        <v>0</v>
      </c>
      <c r="I1050" s="658">
        <v>0</v>
      </c>
      <c r="J1050" s="658">
        <v>0</v>
      </c>
      <c r="K1050" s="658">
        <v>0</v>
      </c>
      <c r="L1050" s="658">
        <v>0</v>
      </c>
      <c r="M1050" s="658">
        <v>0</v>
      </c>
      <c r="N1050" s="658">
        <v>0</v>
      </c>
      <c r="O1050" s="658">
        <v>0</v>
      </c>
      <c r="P1050" s="658">
        <v>0</v>
      </c>
      <c r="Q1050" s="658">
        <v>0.13</v>
      </c>
      <c r="R1050" s="658">
        <v>0.7</v>
      </c>
      <c r="S1050" s="658">
        <v>0.17000000000000004</v>
      </c>
      <c r="T1050" s="658">
        <v>0</v>
      </c>
      <c r="U1050" s="658">
        <v>0</v>
      </c>
      <c r="V1050" s="658">
        <v>0</v>
      </c>
      <c r="W1050" s="658">
        <v>0</v>
      </c>
      <c r="X1050" s="658">
        <v>0</v>
      </c>
      <c r="Y1050" s="658">
        <v>0</v>
      </c>
      <c r="Z1050" s="658">
        <v>0</v>
      </c>
      <c r="AA1050" s="658">
        <v>0</v>
      </c>
      <c r="AB1050" s="658">
        <v>0</v>
      </c>
      <c r="AC1050" s="658">
        <v>0</v>
      </c>
      <c r="AD1050" s="658">
        <v>0</v>
      </c>
      <c r="AE1050" s="658">
        <v>0</v>
      </c>
      <c r="AF1050" s="658">
        <v>0</v>
      </c>
      <c r="AG1050" s="658">
        <v>0</v>
      </c>
      <c r="AH1050" s="658">
        <v>0</v>
      </c>
      <c r="AI1050" s="658">
        <v>0</v>
      </c>
      <c r="AJ1050" s="658">
        <v>0</v>
      </c>
      <c r="AK1050" s="658">
        <v>0</v>
      </c>
      <c r="AL1050" s="658">
        <v>0</v>
      </c>
      <c r="AM1050" s="658">
        <v>0</v>
      </c>
      <c r="AN1050" s="658">
        <v>0</v>
      </c>
      <c r="AO1050" s="658">
        <v>0</v>
      </c>
      <c r="AP1050" s="658">
        <v>0</v>
      </c>
      <c r="AQ1050" s="658">
        <v>0</v>
      </c>
      <c r="AR1050" s="658">
        <v>0</v>
      </c>
      <c r="AS1050" s="658">
        <v>0</v>
      </c>
      <c r="AT1050" s="658">
        <v>0</v>
      </c>
      <c r="AU1050" s="613">
        <f t="shared" si="17550"/>
        <v>1</v>
      </c>
      <c r="AV1050" s="645">
        <f t="shared" si="17509"/>
        <v>1</v>
      </c>
      <c r="AW1050" s="656" t="e">
        <f t="shared" si="17510"/>
        <v>#DIV/0!</v>
      </c>
      <c r="AX1050" s="661"/>
    </row>
    <row r="1051" spans="1:50" hidden="1" outlineLevel="1">
      <c r="A1051" s="590"/>
      <c r="B1051" s="629" t="s">
        <v>278</v>
      </c>
      <c r="C1051" s="629" t="s">
        <v>1227</v>
      </c>
      <c r="D1051" s="630" t="s">
        <v>1228</v>
      </c>
      <c r="E1051" s="631"/>
      <c r="F1051" s="632">
        <v>0</v>
      </c>
      <c r="G1051" s="632">
        <f t="shared" si="17551"/>
        <v>0</v>
      </c>
      <c r="H1051" s="631">
        <v>0</v>
      </c>
      <c r="I1051" s="631">
        <v>0</v>
      </c>
      <c r="J1051" s="631">
        <v>0</v>
      </c>
      <c r="K1051" s="631">
        <v>0</v>
      </c>
      <c r="L1051" s="631">
        <v>0</v>
      </c>
      <c r="M1051" s="631">
        <v>0</v>
      </c>
      <c r="N1051" s="631">
        <v>0</v>
      </c>
      <c r="O1051" s="631">
        <v>0</v>
      </c>
      <c r="P1051" s="631">
        <v>0</v>
      </c>
      <c r="Q1051" s="631">
        <v>0</v>
      </c>
      <c r="R1051" s="631">
        <v>0</v>
      </c>
      <c r="S1051" s="631">
        <v>0</v>
      </c>
      <c r="T1051" s="631">
        <v>0</v>
      </c>
      <c r="U1051" s="631">
        <v>0</v>
      </c>
      <c r="V1051" s="631">
        <v>0</v>
      </c>
      <c r="W1051" s="631">
        <v>0</v>
      </c>
      <c r="X1051" s="631">
        <v>0</v>
      </c>
      <c r="Y1051" s="631">
        <v>0</v>
      </c>
      <c r="Z1051" s="631">
        <v>0</v>
      </c>
      <c r="AA1051" s="631">
        <v>0</v>
      </c>
      <c r="AB1051" s="631">
        <v>0</v>
      </c>
      <c r="AC1051" s="631">
        <v>0</v>
      </c>
      <c r="AD1051" s="631">
        <v>0</v>
      </c>
      <c r="AE1051" s="631">
        <v>0</v>
      </c>
      <c r="AF1051" s="631">
        <v>0</v>
      </c>
      <c r="AG1051" s="631">
        <v>0</v>
      </c>
      <c r="AH1051" s="631">
        <v>0</v>
      </c>
      <c r="AI1051" s="631">
        <v>0</v>
      </c>
      <c r="AJ1051" s="631">
        <v>0</v>
      </c>
      <c r="AK1051" s="631">
        <v>0</v>
      </c>
      <c r="AL1051" s="631">
        <v>0</v>
      </c>
      <c r="AM1051" s="631">
        <v>0</v>
      </c>
      <c r="AN1051" s="631">
        <v>0</v>
      </c>
      <c r="AO1051" s="631">
        <v>0</v>
      </c>
      <c r="AP1051" s="631">
        <v>0</v>
      </c>
      <c r="AQ1051" s="631">
        <v>0</v>
      </c>
      <c r="AR1051" s="631">
        <v>0</v>
      </c>
      <c r="AS1051" s="631">
        <v>0</v>
      </c>
      <c r="AT1051" s="631">
        <v>0</v>
      </c>
      <c r="AU1051" s="613">
        <f t="shared" si="17550"/>
        <v>0</v>
      </c>
      <c r="AV1051" s="645">
        <f t="shared" si="17509"/>
        <v>0</v>
      </c>
      <c r="AW1051" s="656" t="e">
        <f t="shared" si="17510"/>
        <v>#DIV/0!</v>
      </c>
      <c r="AX1051" s="591"/>
    </row>
    <row r="1052" spans="1:50" hidden="1" outlineLevel="1">
      <c r="A1052" s="590"/>
      <c r="B1052" s="629" t="s">
        <v>278</v>
      </c>
      <c r="C1052" s="629" t="s">
        <v>1229</v>
      </c>
      <c r="D1052" s="630" t="s">
        <v>1230</v>
      </c>
      <c r="E1052" s="631"/>
      <c r="F1052" s="632">
        <f>+F1053+F1055+F1057</f>
        <v>0</v>
      </c>
      <c r="G1052" s="632">
        <f t="shared" si="17551"/>
        <v>0</v>
      </c>
      <c r="H1052" s="632">
        <f t="shared" ref="H1052:AT1052" si="18492">+H1053+H1055+H1057</f>
        <v>0</v>
      </c>
      <c r="I1052" s="632">
        <f t="shared" si="18492"/>
        <v>0</v>
      </c>
      <c r="J1052" s="632">
        <f t="shared" si="18492"/>
        <v>0</v>
      </c>
      <c r="K1052" s="632">
        <f t="shared" si="18492"/>
        <v>0</v>
      </c>
      <c r="L1052" s="632">
        <f t="shared" si="18492"/>
        <v>0</v>
      </c>
      <c r="M1052" s="632">
        <f t="shared" si="18492"/>
        <v>0</v>
      </c>
      <c r="N1052" s="632">
        <f t="shared" si="18492"/>
        <v>0</v>
      </c>
      <c r="O1052" s="632">
        <f t="shared" si="18492"/>
        <v>0</v>
      </c>
      <c r="P1052" s="632">
        <f t="shared" si="18492"/>
        <v>0</v>
      </c>
      <c r="Q1052" s="632">
        <f t="shared" si="18492"/>
        <v>0</v>
      </c>
      <c r="R1052" s="632">
        <f t="shared" si="18492"/>
        <v>0</v>
      </c>
      <c r="S1052" s="632">
        <f t="shared" si="18492"/>
        <v>0</v>
      </c>
      <c r="T1052" s="632">
        <f t="shared" si="18492"/>
        <v>0</v>
      </c>
      <c r="U1052" s="632">
        <f t="shared" si="18492"/>
        <v>0</v>
      </c>
      <c r="V1052" s="632">
        <f t="shared" si="18492"/>
        <v>0</v>
      </c>
      <c r="W1052" s="632">
        <f t="shared" si="18492"/>
        <v>0</v>
      </c>
      <c r="X1052" s="632">
        <f t="shared" si="18492"/>
        <v>0</v>
      </c>
      <c r="Y1052" s="632">
        <f t="shared" si="18492"/>
        <v>0</v>
      </c>
      <c r="Z1052" s="632">
        <f t="shared" si="18492"/>
        <v>0</v>
      </c>
      <c r="AA1052" s="632">
        <f t="shared" si="18492"/>
        <v>0</v>
      </c>
      <c r="AB1052" s="632">
        <f t="shared" si="18492"/>
        <v>0</v>
      </c>
      <c r="AC1052" s="632">
        <f t="shared" si="18492"/>
        <v>0</v>
      </c>
      <c r="AD1052" s="632">
        <f t="shared" si="18492"/>
        <v>0</v>
      </c>
      <c r="AE1052" s="632">
        <f t="shared" si="18492"/>
        <v>0</v>
      </c>
      <c r="AF1052" s="632">
        <f t="shared" si="18492"/>
        <v>0</v>
      </c>
      <c r="AG1052" s="632">
        <f t="shared" si="18492"/>
        <v>0</v>
      </c>
      <c r="AH1052" s="632">
        <f t="shared" si="18492"/>
        <v>0</v>
      </c>
      <c r="AI1052" s="632">
        <f t="shared" si="18492"/>
        <v>0</v>
      </c>
      <c r="AJ1052" s="632">
        <f t="shared" si="18492"/>
        <v>0</v>
      </c>
      <c r="AK1052" s="632">
        <f t="shared" si="18492"/>
        <v>0</v>
      </c>
      <c r="AL1052" s="632">
        <f t="shared" si="18492"/>
        <v>0</v>
      </c>
      <c r="AM1052" s="632">
        <f t="shared" si="18492"/>
        <v>0</v>
      </c>
      <c r="AN1052" s="632">
        <f t="shared" si="18492"/>
        <v>0</v>
      </c>
      <c r="AO1052" s="632">
        <f t="shared" si="18492"/>
        <v>0</v>
      </c>
      <c r="AP1052" s="632">
        <f t="shared" si="18492"/>
        <v>0</v>
      </c>
      <c r="AQ1052" s="632">
        <f t="shared" si="18492"/>
        <v>0</v>
      </c>
      <c r="AR1052" s="632">
        <f t="shared" si="18492"/>
        <v>0</v>
      </c>
      <c r="AS1052" s="632">
        <f t="shared" si="18492"/>
        <v>0</v>
      </c>
      <c r="AT1052" s="632">
        <f t="shared" si="18492"/>
        <v>0</v>
      </c>
      <c r="AU1052" s="613">
        <f t="shared" si="17550"/>
        <v>0</v>
      </c>
      <c r="AV1052" s="645">
        <f t="shared" si="17509"/>
        <v>0</v>
      </c>
      <c r="AW1052" s="656" t="e">
        <f t="shared" si="17510"/>
        <v>#DIV/0!</v>
      </c>
      <c r="AX1052" s="591"/>
    </row>
    <row r="1053" spans="1:50" hidden="1" outlineLevel="1">
      <c r="A1053" s="590"/>
      <c r="B1053" s="646" t="s">
        <v>305</v>
      </c>
      <c r="C1053" s="646" t="s">
        <v>1231</v>
      </c>
      <c r="D1053" s="647" t="s">
        <v>1232</v>
      </c>
      <c r="E1053" s="649"/>
      <c r="F1053" s="650">
        <v>0</v>
      </c>
      <c r="G1053" s="650">
        <f t="shared" si="17551"/>
        <v>0</v>
      </c>
      <c r="H1053" s="649">
        <f t="shared" ref="H1053" si="18493">+H1054*$F1053</f>
        <v>0</v>
      </c>
      <c r="I1053" s="649">
        <f t="shared" ref="I1053" si="18494">+I1054*$F1053</f>
        <v>0</v>
      </c>
      <c r="J1053" s="649">
        <f t="shared" ref="J1053" si="18495">+J1054*$F1053</f>
        <v>0</v>
      </c>
      <c r="K1053" s="649">
        <f t="shared" ref="K1053" si="18496">+K1054*$F1053</f>
        <v>0</v>
      </c>
      <c r="L1053" s="649">
        <f t="shared" ref="L1053" si="18497">+L1054*$F1053</f>
        <v>0</v>
      </c>
      <c r="M1053" s="649">
        <f t="shared" ref="M1053" si="18498">+M1054*$F1053</f>
        <v>0</v>
      </c>
      <c r="N1053" s="649">
        <f t="shared" ref="N1053" si="18499">+N1054*$F1053</f>
        <v>0</v>
      </c>
      <c r="O1053" s="649">
        <f t="shared" ref="O1053" si="18500">+O1054*$F1053</f>
        <v>0</v>
      </c>
      <c r="P1053" s="649">
        <f t="shared" ref="P1053" si="18501">+P1054*$F1053</f>
        <v>0</v>
      </c>
      <c r="Q1053" s="649">
        <f t="shared" ref="Q1053" si="18502">+Q1054*$F1053</f>
        <v>0</v>
      </c>
      <c r="R1053" s="649">
        <f t="shared" ref="R1053" si="18503">+R1054*$F1053</f>
        <v>0</v>
      </c>
      <c r="S1053" s="649">
        <f t="shared" ref="S1053" si="18504">+S1054*$F1053</f>
        <v>0</v>
      </c>
      <c r="T1053" s="649">
        <f t="shared" ref="T1053" si="18505">+T1054*$F1053</f>
        <v>0</v>
      </c>
      <c r="U1053" s="649">
        <f t="shared" ref="U1053" si="18506">+U1054*$F1053</f>
        <v>0</v>
      </c>
      <c r="V1053" s="649">
        <f t="shared" ref="V1053" si="18507">+V1054*$F1053</f>
        <v>0</v>
      </c>
      <c r="W1053" s="649">
        <f t="shared" ref="W1053" si="18508">+W1054*$F1053</f>
        <v>0</v>
      </c>
      <c r="X1053" s="649">
        <f t="shared" ref="X1053" si="18509">+X1054*$F1053</f>
        <v>0</v>
      </c>
      <c r="Y1053" s="649">
        <f t="shared" ref="Y1053" si="18510">+Y1054*$F1053</f>
        <v>0</v>
      </c>
      <c r="Z1053" s="649">
        <f t="shared" ref="Z1053" si="18511">+Z1054*$F1053</f>
        <v>0</v>
      </c>
      <c r="AA1053" s="649">
        <f t="shared" ref="AA1053" si="18512">+AA1054*$F1053</f>
        <v>0</v>
      </c>
      <c r="AB1053" s="649">
        <f t="shared" ref="AB1053" si="18513">+AB1054*$F1053</f>
        <v>0</v>
      </c>
      <c r="AC1053" s="649">
        <f t="shared" ref="AC1053" si="18514">+AC1054*$F1053</f>
        <v>0</v>
      </c>
      <c r="AD1053" s="649">
        <f t="shared" ref="AD1053" si="18515">+AD1054*$F1053</f>
        <v>0</v>
      </c>
      <c r="AE1053" s="649">
        <f t="shared" ref="AE1053" si="18516">+AE1054*$F1053</f>
        <v>0</v>
      </c>
      <c r="AF1053" s="649">
        <f t="shared" ref="AF1053" si="18517">+AF1054*$F1053</f>
        <v>0</v>
      </c>
      <c r="AG1053" s="649">
        <f t="shared" ref="AG1053" si="18518">+AG1054*$F1053</f>
        <v>0</v>
      </c>
      <c r="AH1053" s="649">
        <f t="shared" ref="AH1053" si="18519">+AH1054*$F1053</f>
        <v>0</v>
      </c>
      <c r="AI1053" s="649">
        <f t="shared" ref="AI1053" si="18520">+AI1054*$F1053</f>
        <v>0</v>
      </c>
      <c r="AJ1053" s="649">
        <f t="shared" ref="AJ1053" si="18521">+AJ1054*$F1053</f>
        <v>0</v>
      </c>
      <c r="AK1053" s="649">
        <f t="shared" ref="AK1053" si="18522">+AK1054*$F1053</f>
        <v>0</v>
      </c>
      <c r="AL1053" s="649">
        <f t="shared" ref="AL1053" si="18523">+AL1054*$F1053</f>
        <v>0</v>
      </c>
      <c r="AM1053" s="649">
        <f t="shared" ref="AM1053" si="18524">+AM1054*$F1053</f>
        <v>0</v>
      </c>
      <c r="AN1053" s="649">
        <f t="shared" ref="AN1053" si="18525">+AN1054*$F1053</f>
        <v>0</v>
      </c>
      <c r="AO1053" s="649">
        <f t="shared" ref="AO1053" si="18526">+AO1054*$F1053</f>
        <v>0</v>
      </c>
      <c r="AP1053" s="649">
        <f t="shared" ref="AP1053" si="18527">+AP1054*$F1053</f>
        <v>0</v>
      </c>
      <c r="AQ1053" s="649">
        <f t="shared" ref="AQ1053" si="18528">+AQ1054*$F1053</f>
        <v>0</v>
      </c>
      <c r="AR1053" s="649">
        <f t="shared" ref="AR1053" si="18529">+AR1054*$F1053</f>
        <v>0</v>
      </c>
      <c r="AS1053" s="649">
        <f t="shared" ref="AS1053" si="18530">+AS1054*$F1053</f>
        <v>0</v>
      </c>
      <c r="AT1053" s="649">
        <f t="shared" ref="AT1053" si="18531">+AT1054*$F1053</f>
        <v>0</v>
      </c>
      <c r="AU1053" s="613">
        <f t="shared" si="17550"/>
        <v>0</v>
      </c>
      <c r="AV1053" s="645">
        <f t="shared" si="17509"/>
        <v>0</v>
      </c>
      <c r="AW1053" s="656" t="e">
        <f t="shared" si="17510"/>
        <v>#DIV/0!</v>
      </c>
      <c r="AX1053" s="591"/>
    </row>
    <row r="1054" spans="1:50" s="314" customFormat="1" hidden="1" outlineLevel="1">
      <c r="A1054" s="642"/>
      <c r="B1054" s="636"/>
      <c r="C1054" s="636"/>
      <c r="D1054" s="651"/>
      <c r="E1054" s="653"/>
      <c r="F1054" s="640"/>
      <c r="G1054" s="640">
        <f t="shared" si="17551"/>
        <v>1</v>
      </c>
      <c r="H1054" s="658">
        <v>0</v>
      </c>
      <c r="I1054" s="658">
        <v>0</v>
      </c>
      <c r="J1054" s="658">
        <v>0</v>
      </c>
      <c r="K1054" s="658">
        <v>0</v>
      </c>
      <c r="L1054" s="658">
        <v>0</v>
      </c>
      <c r="M1054" s="658">
        <v>0</v>
      </c>
      <c r="N1054" s="658">
        <v>0</v>
      </c>
      <c r="O1054" s="658">
        <v>0</v>
      </c>
      <c r="P1054" s="658">
        <v>0</v>
      </c>
      <c r="Q1054" s="658">
        <v>0.57999999999999996</v>
      </c>
      <c r="R1054" s="658">
        <v>0.42000000000000004</v>
      </c>
      <c r="S1054" s="658">
        <v>0</v>
      </c>
      <c r="T1054" s="658">
        <v>0</v>
      </c>
      <c r="U1054" s="658">
        <v>0</v>
      </c>
      <c r="V1054" s="658">
        <v>0</v>
      </c>
      <c r="W1054" s="658">
        <v>0</v>
      </c>
      <c r="X1054" s="658">
        <v>0</v>
      </c>
      <c r="Y1054" s="658">
        <v>0</v>
      </c>
      <c r="Z1054" s="658">
        <v>0</v>
      </c>
      <c r="AA1054" s="658">
        <v>0</v>
      </c>
      <c r="AB1054" s="658">
        <v>0</v>
      </c>
      <c r="AC1054" s="658">
        <v>0</v>
      </c>
      <c r="AD1054" s="658">
        <v>0</v>
      </c>
      <c r="AE1054" s="658">
        <v>0</v>
      </c>
      <c r="AF1054" s="658">
        <v>0</v>
      </c>
      <c r="AG1054" s="658">
        <v>0</v>
      </c>
      <c r="AH1054" s="658">
        <v>0</v>
      </c>
      <c r="AI1054" s="658">
        <v>0</v>
      </c>
      <c r="AJ1054" s="658">
        <v>0</v>
      </c>
      <c r="AK1054" s="658">
        <v>0</v>
      </c>
      <c r="AL1054" s="658">
        <v>0</v>
      </c>
      <c r="AM1054" s="658">
        <v>0</v>
      </c>
      <c r="AN1054" s="658">
        <v>0</v>
      </c>
      <c r="AO1054" s="658">
        <v>0</v>
      </c>
      <c r="AP1054" s="658">
        <v>0</v>
      </c>
      <c r="AQ1054" s="658">
        <v>0</v>
      </c>
      <c r="AR1054" s="658">
        <v>0</v>
      </c>
      <c r="AS1054" s="658">
        <v>0</v>
      </c>
      <c r="AT1054" s="658">
        <v>0</v>
      </c>
      <c r="AU1054" s="613">
        <f t="shared" si="17550"/>
        <v>1</v>
      </c>
      <c r="AV1054" s="645">
        <f t="shared" si="17509"/>
        <v>1</v>
      </c>
      <c r="AW1054" s="656" t="e">
        <f t="shared" si="17510"/>
        <v>#DIV/0!</v>
      </c>
      <c r="AX1054" s="661"/>
    </row>
    <row r="1055" spans="1:50" hidden="1" outlineLevel="1">
      <c r="A1055" s="590"/>
      <c r="B1055" s="646" t="s">
        <v>305</v>
      </c>
      <c r="C1055" s="646" t="s">
        <v>1233</v>
      </c>
      <c r="D1055" s="647" t="s">
        <v>1234</v>
      </c>
      <c r="E1055" s="649"/>
      <c r="F1055" s="650">
        <v>0</v>
      </c>
      <c r="G1055" s="650">
        <f t="shared" si="17551"/>
        <v>0</v>
      </c>
      <c r="H1055" s="649">
        <f t="shared" ref="H1055" si="18532">+H1056*$F1055</f>
        <v>0</v>
      </c>
      <c r="I1055" s="649">
        <f t="shared" ref="I1055" si="18533">+I1056*$F1055</f>
        <v>0</v>
      </c>
      <c r="J1055" s="649">
        <f t="shared" ref="J1055" si="18534">+J1056*$F1055</f>
        <v>0</v>
      </c>
      <c r="K1055" s="649">
        <f t="shared" ref="K1055" si="18535">+K1056*$F1055</f>
        <v>0</v>
      </c>
      <c r="L1055" s="649">
        <f t="shared" ref="L1055" si="18536">+L1056*$F1055</f>
        <v>0</v>
      </c>
      <c r="M1055" s="649">
        <f t="shared" ref="M1055" si="18537">+M1056*$F1055</f>
        <v>0</v>
      </c>
      <c r="N1055" s="649">
        <f t="shared" ref="N1055" si="18538">+N1056*$F1055</f>
        <v>0</v>
      </c>
      <c r="O1055" s="649">
        <f t="shared" ref="O1055" si="18539">+O1056*$F1055</f>
        <v>0</v>
      </c>
      <c r="P1055" s="649">
        <f t="shared" ref="P1055" si="18540">+P1056*$F1055</f>
        <v>0</v>
      </c>
      <c r="Q1055" s="649">
        <f t="shared" ref="Q1055" si="18541">+Q1056*$F1055</f>
        <v>0</v>
      </c>
      <c r="R1055" s="649">
        <f t="shared" ref="R1055" si="18542">+R1056*$F1055</f>
        <v>0</v>
      </c>
      <c r="S1055" s="649">
        <f t="shared" ref="S1055" si="18543">+S1056*$F1055</f>
        <v>0</v>
      </c>
      <c r="T1055" s="649">
        <f t="shared" ref="T1055" si="18544">+T1056*$F1055</f>
        <v>0</v>
      </c>
      <c r="U1055" s="649">
        <f t="shared" ref="U1055" si="18545">+U1056*$F1055</f>
        <v>0</v>
      </c>
      <c r="V1055" s="649">
        <f t="shared" ref="V1055" si="18546">+V1056*$F1055</f>
        <v>0</v>
      </c>
      <c r="W1055" s="649">
        <f t="shared" ref="W1055" si="18547">+W1056*$F1055</f>
        <v>0</v>
      </c>
      <c r="X1055" s="649">
        <f t="shared" ref="X1055" si="18548">+X1056*$F1055</f>
        <v>0</v>
      </c>
      <c r="Y1055" s="649">
        <f t="shared" ref="Y1055" si="18549">+Y1056*$F1055</f>
        <v>0</v>
      </c>
      <c r="Z1055" s="649">
        <f t="shared" ref="Z1055" si="18550">+Z1056*$F1055</f>
        <v>0</v>
      </c>
      <c r="AA1055" s="649">
        <f t="shared" ref="AA1055" si="18551">+AA1056*$F1055</f>
        <v>0</v>
      </c>
      <c r="AB1055" s="649">
        <f t="shared" ref="AB1055" si="18552">+AB1056*$F1055</f>
        <v>0</v>
      </c>
      <c r="AC1055" s="649">
        <f t="shared" ref="AC1055" si="18553">+AC1056*$F1055</f>
        <v>0</v>
      </c>
      <c r="AD1055" s="649">
        <f t="shared" ref="AD1055" si="18554">+AD1056*$F1055</f>
        <v>0</v>
      </c>
      <c r="AE1055" s="649">
        <f t="shared" ref="AE1055" si="18555">+AE1056*$F1055</f>
        <v>0</v>
      </c>
      <c r="AF1055" s="649">
        <f t="shared" ref="AF1055" si="18556">+AF1056*$F1055</f>
        <v>0</v>
      </c>
      <c r="AG1055" s="649">
        <f t="shared" ref="AG1055" si="18557">+AG1056*$F1055</f>
        <v>0</v>
      </c>
      <c r="AH1055" s="649">
        <f t="shared" ref="AH1055" si="18558">+AH1056*$F1055</f>
        <v>0</v>
      </c>
      <c r="AI1055" s="649">
        <f t="shared" ref="AI1055" si="18559">+AI1056*$F1055</f>
        <v>0</v>
      </c>
      <c r="AJ1055" s="649">
        <f t="shared" ref="AJ1055" si="18560">+AJ1056*$F1055</f>
        <v>0</v>
      </c>
      <c r="AK1055" s="649">
        <f t="shared" ref="AK1055" si="18561">+AK1056*$F1055</f>
        <v>0</v>
      </c>
      <c r="AL1055" s="649">
        <f t="shared" ref="AL1055" si="18562">+AL1056*$F1055</f>
        <v>0</v>
      </c>
      <c r="AM1055" s="649">
        <f t="shared" ref="AM1055" si="18563">+AM1056*$F1055</f>
        <v>0</v>
      </c>
      <c r="AN1055" s="649">
        <f t="shared" ref="AN1055" si="18564">+AN1056*$F1055</f>
        <v>0</v>
      </c>
      <c r="AO1055" s="649">
        <f t="shared" ref="AO1055" si="18565">+AO1056*$F1055</f>
        <v>0</v>
      </c>
      <c r="AP1055" s="649">
        <f t="shared" ref="AP1055" si="18566">+AP1056*$F1055</f>
        <v>0</v>
      </c>
      <c r="AQ1055" s="649">
        <f t="shared" ref="AQ1055" si="18567">+AQ1056*$F1055</f>
        <v>0</v>
      </c>
      <c r="AR1055" s="649">
        <f t="shared" ref="AR1055" si="18568">+AR1056*$F1055</f>
        <v>0</v>
      </c>
      <c r="AS1055" s="649">
        <f t="shared" ref="AS1055" si="18569">+AS1056*$F1055</f>
        <v>0</v>
      </c>
      <c r="AT1055" s="649">
        <f t="shared" ref="AT1055" si="18570">+AT1056*$F1055</f>
        <v>0</v>
      </c>
      <c r="AU1055" s="613">
        <f t="shared" si="17550"/>
        <v>0</v>
      </c>
      <c r="AV1055" s="645">
        <f t="shared" si="17509"/>
        <v>0</v>
      </c>
      <c r="AW1055" s="656" t="e">
        <f t="shared" si="17510"/>
        <v>#DIV/0!</v>
      </c>
      <c r="AX1055" s="591"/>
    </row>
    <row r="1056" spans="1:50" s="314" customFormat="1" hidden="1" outlineLevel="1">
      <c r="A1056" s="642"/>
      <c r="B1056" s="636"/>
      <c r="C1056" s="636"/>
      <c r="D1056" s="651"/>
      <c r="E1056" s="653"/>
      <c r="F1056" s="640"/>
      <c r="G1056" s="640">
        <f t="shared" si="17551"/>
        <v>1</v>
      </c>
      <c r="H1056" s="658">
        <v>0</v>
      </c>
      <c r="I1056" s="658">
        <v>0</v>
      </c>
      <c r="J1056" s="658">
        <v>0</v>
      </c>
      <c r="K1056" s="658">
        <v>0</v>
      </c>
      <c r="L1056" s="658">
        <v>0</v>
      </c>
      <c r="M1056" s="658">
        <v>0</v>
      </c>
      <c r="N1056" s="658">
        <v>0</v>
      </c>
      <c r="O1056" s="658">
        <v>0</v>
      </c>
      <c r="P1056" s="658">
        <v>0</v>
      </c>
      <c r="Q1056" s="658">
        <v>0.13</v>
      </c>
      <c r="R1056" s="658">
        <v>0.7</v>
      </c>
      <c r="S1056" s="658">
        <v>0.17000000000000004</v>
      </c>
      <c r="T1056" s="658">
        <v>0</v>
      </c>
      <c r="U1056" s="658">
        <v>0</v>
      </c>
      <c r="V1056" s="658">
        <v>0</v>
      </c>
      <c r="W1056" s="658">
        <v>0</v>
      </c>
      <c r="X1056" s="658">
        <v>0</v>
      </c>
      <c r="Y1056" s="658">
        <v>0</v>
      </c>
      <c r="Z1056" s="658">
        <v>0</v>
      </c>
      <c r="AA1056" s="658">
        <v>0</v>
      </c>
      <c r="AB1056" s="658">
        <v>0</v>
      </c>
      <c r="AC1056" s="658">
        <v>0</v>
      </c>
      <c r="AD1056" s="658">
        <v>0</v>
      </c>
      <c r="AE1056" s="658">
        <v>0</v>
      </c>
      <c r="AF1056" s="658">
        <v>0</v>
      </c>
      <c r="AG1056" s="658">
        <v>0</v>
      </c>
      <c r="AH1056" s="658">
        <v>0</v>
      </c>
      <c r="AI1056" s="658">
        <v>0</v>
      </c>
      <c r="AJ1056" s="658">
        <v>0</v>
      </c>
      <c r="AK1056" s="658">
        <v>0</v>
      </c>
      <c r="AL1056" s="658">
        <v>0</v>
      </c>
      <c r="AM1056" s="658">
        <v>0</v>
      </c>
      <c r="AN1056" s="658">
        <v>0</v>
      </c>
      <c r="AO1056" s="658">
        <v>0</v>
      </c>
      <c r="AP1056" s="658">
        <v>0</v>
      </c>
      <c r="AQ1056" s="658">
        <v>0</v>
      </c>
      <c r="AR1056" s="658">
        <v>0</v>
      </c>
      <c r="AS1056" s="658">
        <v>0</v>
      </c>
      <c r="AT1056" s="658">
        <v>0</v>
      </c>
      <c r="AU1056" s="613">
        <f t="shared" si="17550"/>
        <v>1</v>
      </c>
      <c r="AV1056" s="645">
        <f t="shared" si="17509"/>
        <v>1</v>
      </c>
      <c r="AW1056" s="656" t="e">
        <f t="shared" si="17510"/>
        <v>#DIV/0!</v>
      </c>
      <c r="AX1056" s="661"/>
    </row>
    <row r="1057" spans="1:50" hidden="1" outlineLevel="1">
      <c r="A1057" s="590"/>
      <c r="B1057" s="646" t="s">
        <v>305</v>
      </c>
      <c r="C1057" s="646" t="s">
        <v>1235</v>
      </c>
      <c r="D1057" s="647" t="s">
        <v>1236</v>
      </c>
      <c r="E1057" s="649"/>
      <c r="F1057" s="650">
        <v>0</v>
      </c>
      <c r="G1057" s="650">
        <f t="shared" si="17551"/>
        <v>0</v>
      </c>
      <c r="H1057" s="649">
        <f t="shared" ref="H1057" si="18571">+H1058*$F1057</f>
        <v>0</v>
      </c>
      <c r="I1057" s="649">
        <f t="shared" ref="I1057" si="18572">+I1058*$F1057</f>
        <v>0</v>
      </c>
      <c r="J1057" s="649">
        <f t="shared" ref="J1057" si="18573">+J1058*$F1057</f>
        <v>0</v>
      </c>
      <c r="K1057" s="649">
        <f t="shared" ref="K1057" si="18574">+K1058*$F1057</f>
        <v>0</v>
      </c>
      <c r="L1057" s="649">
        <f t="shared" ref="L1057" si="18575">+L1058*$F1057</f>
        <v>0</v>
      </c>
      <c r="M1057" s="649">
        <f t="shared" ref="M1057" si="18576">+M1058*$F1057</f>
        <v>0</v>
      </c>
      <c r="N1057" s="649">
        <f t="shared" ref="N1057" si="18577">+N1058*$F1057</f>
        <v>0</v>
      </c>
      <c r="O1057" s="649">
        <f t="shared" ref="O1057" si="18578">+O1058*$F1057</f>
        <v>0</v>
      </c>
      <c r="P1057" s="649">
        <f t="shared" ref="P1057" si="18579">+P1058*$F1057</f>
        <v>0</v>
      </c>
      <c r="Q1057" s="649">
        <f t="shared" ref="Q1057" si="18580">+Q1058*$F1057</f>
        <v>0</v>
      </c>
      <c r="R1057" s="649">
        <f t="shared" ref="R1057" si="18581">+R1058*$F1057</f>
        <v>0</v>
      </c>
      <c r="S1057" s="649">
        <f t="shared" ref="S1057" si="18582">+S1058*$F1057</f>
        <v>0</v>
      </c>
      <c r="T1057" s="649">
        <f t="shared" ref="T1057" si="18583">+T1058*$F1057</f>
        <v>0</v>
      </c>
      <c r="U1057" s="649">
        <f t="shared" ref="U1057" si="18584">+U1058*$F1057</f>
        <v>0</v>
      </c>
      <c r="V1057" s="649">
        <f t="shared" ref="V1057" si="18585">+V1058*$F1057</f>
        <v>0</v>
      </c>
      <c r="W1057" s="649">
        <f t="shared" ref="W1057" si="18586">+W1058*$F1057</f>
        <v>0</v>
      </c>
      <c r="X1057" s="649">
        <f t="shared" ref="X1057" si="18587">+X1058*$F1057</f>
        <v>0</v>
      </c>
      <c r="Y1057" s="649">
        <f t="shared" ref="Y1057" si="18588">+Y1058*$F1057</f>
        <v>0</v>
      </c>
      <c r="Z1057" s="649">
        <f t="shared" ref="Z1057" si="18589">+Z1058*$F1057</f>
        <v>0</v>
      </c>
      <c r="AA1057" s="649">
        <f t="shared" ref="AA1057" si="18590">+AA1058*$F1057</f>
        <v>0</v>
      </c>
      <c r="AB1057" s="649">
        <f t="shared" ref="AB1057" si="18591">+AB1058*$F1057</f>
        <v>0</v>
      </c>
      <c r="AC1057" s="649">
        <f t="shared" ref="AC1057" si="18592">+AC1058*$F1057</f>
        <v>0</v>
      </c>
      <c r="AD1057" s="649">
        <f t="shared" ref="AD1057" si="18593">+AD1058*$F1057</f>
        <v>0</v>
      </c>
      <c r="AE1057" s="649">
        <f t="shared" ref="AE1057" si="18594">+AE1058*$F1057</f>
        <v>0</v>
      </c>
      <c r="AF1057" s="649">
        <f t="shared" ref="AF1057" si="18595">+AF1058*$F1057</f>
        <v>0</v>
      </c>
      <c r="AG1057" s="649">
        <f t="shared" ref="AG1057" si="18596">+AG1058*$F1057</f>
        <v>0</v>
      </c>
      <c r="AH1057" s="649">
        <f t="shared" ref="AH1057" si="18597">+AH1058*$F1057</f>
        <v>0</v>
      </c>
      <c r="AI1057" s="649">
        <f t="shared" ref="AI1057" si="18598">+AI1058*$F1057</f>
        <v>0</v>
      </c>
      <c r="AJ1057" s="649">
        <f t="shared" ref="AJ1057" si="18599">+AJ1058*$F1057</f>
        <v>0</v>
      </c>
      <c r="AK1057" s="649">
        <f t="shared" ref="AK1057" si="18600">+AK1058*$F1057</f>
        <v>0</v>
      </c>
      <c r="AL1057" s="649">
        <f t="shared" ref="AL1057" si="18601">+AL1058*$F1057</f>
        <v>0</v>
      </c>
      <c r="AM1057" s="649">
        <f t="shared" ref="AM1057" si="18602">+AM1058*$F1057</f>
        <v>0</v>
      </c>
      <c r="AN1057" s="649">
        <f t="shared" ref="AN1057" si="18603">+AN1058*$F1057</f>
        <v>0</v>
      </c>
      <c r="AO1057" s="649">
        <f t="shared" ref="AO1057" si="18604">+AO1058*$F1057</f>
        <v>0</v>
      </c>
      <c r="AP1057" s="649">
        <f t="shared" ref="AP1057" si="18605">+AP1058*$F1057</f>
        <v>0</v>
      </c>
      <c r="AQ1057" s="649">
        <f t="shared" ref="AQ1057" si="18606">+AQ1058*$F1057</f>
        <v>0</v>
      </c>
      <c r="AR1057" s="649">
        <f t="shared" ref="AR1057" si="18607">+AR1058*$F1057</f>
        <v>0</v>
      </c>
      <c r="AS1057" s="649">
        <f t="shared" ref="AS1057" si="18608">+AS1058*$F1057</f>
        <v>0</v>
      </c>
      <c r="AT1057" s="649">
        <f t="shared" ref="AT1057" si="18609">+AT1058*$F1057</f>
        <v>0</v>
      </c>
      <c r="AU1057" s="613">
        <f t="shared" si="17550"/>
        <v>0</v>
      </c>
      <c r="AV1057" s="645">
        <f t="shared" si="17509"/>
        <v>0</v>
      </c>
      <c r="AW1057" s="656" t="e">
        <f t="shared" si="17510"/>
        <v>#DIV/0!</v>
      </c>
      <c r="AX1057" s="591"/>
    </row>
    <row r="1058" spans="1:50" s="314" customFormat="1" hidden="1" outlineLevel="1">
      <c r="A1058" s="642"/>
      <c r="B1058" s="636"/>
      <c r="C1058" s="636"/>
      <c r="D1058" s="651"/>
      <c r="E1058" s="653"/>
      <c r="F1058" s="640"/>
      <c r="G1058" s="640">
        <f t="shared" si="17551"/>
        <v>1</v>
      </c>
      <c r="H1058" s="658">
        <v>0</v>
      </c>
      <c r="I1058" s="658">
        <v>0</v>
      </c>
      <c r="J1058" s="658">
        <v>0</v>
      </c>
      <c r="K1058" s="658">
        <v>0</v>
      </c>
      <c r="L1058" s="658">
        <v>0</v>
      </c>
      <c r="M1058" s="658">
        <v>0</v>
      </c>
      <c r="N1058" s="658">
        <v>0</v>
      </c>
      <c r="O1058" s="658">
        <v>0</v>
      </c>
      <c r="P1058" s="658">
        <v>0</v>
      </c>
      <c r="Q1058" s="658">
        <v>0</v>
      </c>
      <c r="R1058" s="658">
        <v>0.65</v>
      </c>
      <c r="S1058" s="658">
        <v>0.35</v>
      </c>
      <c r="T1058" s="658">
        <v>0</v>
      </c>
      <c r="U1058" s="658">
        <v>0</v>
      </c>
      <c r="V1058" s="658">
        <v>0</v>
      </c>
      <c r="W1058" s="658">
        <v>0</v>
      </c>
      <c r="X1058" s="658">
        <v>0</v>
      </c>
      <c r="Y1058" s="658">
        <v>0</v>
      </c>
      <c r="Z1058" s="658">
        <v>0</v>
      </c>
      <c r="AA1058" s="658">
        <v>0</v>
      </c>
      <c r="AB1058" s="658">
        <v>0</v>
      </c>
      <c r="AC1058" s="658">
        <v>0</v>
      </c>
      <c r="AD1058" s="658">
        <v>0</v>
      </c>
      <c r="AE1058" s="658">
        <v>0</v>
      </c>
      <c r="AF1058" s="658">
        <v>0</v>
      </c>
      <c r="AG1058" s="658">
        <v>0</v>
      </c>
      <c r="AH1058" s="658">
        <v>0</v>
      </c>
      <c r="AI1058" s="658">
        <v>0</v>
      </c>
      <c r="AJ1058" s="658">
        <v>0</v>
      </c>
      <c r="AK1058" s="658">
        <v>0</v>
      </c>
      <c r="AL1058" s="658">
        <v>0</v>
      </c>
      <c r="AM1058" s="658">
        <v>0</v>
      </c>
      <c r="AN1058" s="658">
        <v>0</v>
      </c>
      <c r="AO1058" s="658">
        <v>0</v>
      </c>
      <c r="AP1058" s="658">
        <v>0</v>
      </c>
      <c r="AQ1058" s="658">
        <v>0</v>
      </c>
      <c r="AR1058" s="658">
        <v>0</v>
      </c>
      <c r="AS1058" s="658">
        <v>0</v>
      </c>
      <c r="AT1058" s="658">
        <v>0</v>
      </c>
      <c r="AU1058" s="613">
        <f t="shared" si="17550"/>
        <v>1</v>
      </c>
      <c r="AV1058" s="645">
        <f t="shared" si="17509"/>
        <v>1</v>
      </c>
      <c r="AW1058" s="656" t="e">
        <f t="shared" si="17510"/>
        <v>#DIV/0!</v>
      </c>
      <c r="AX1058" s="661"/>
    </row>
    <row r="1059" spans="1:50" hidden="1" outlineLevel="1">
      <c r="A1059" s="590"/>
      <c r="B1059" s="629" t="s">
        <v>278</v>
      </c>
      <c r="C1059" s="629" t="s">
        <v>1237</v>
      </c>
      <c r="D1059" s="630" t="s">
        <v>1238</v>
      </c>
      <c r="E1059" s="631"/>
      <c r="F1059" s="632">
        <f>+F1060+F1062+F1064+F1066+F1068+F1070+F1072+F1074+F1076+F1078+F1080+F1082+F1084+F1086+F1088+F1090+F1092+F1094</f>
        <v>1166807.903282691</v>
      </c>
      <c r="G1059" s="632">
        <f t="shared" si="17551"/>
        <v>1166807.9032826906</v>
      </c>
      <c r="H1059" s="632">
        <f t="shared" ref="H1059:AT1059" si="18610">+H1060+H1062+H1064+H1066+H1068+H1070+H1072+H1074+H1076+H1078+H1080+H1082+H1084+H1086+H1088+H1090+H1092+H1094</f>
        <v>0</v>
      </c>
      <c r="I1059" s="632">
        <f t="shared" si="18610"/>
        <v>0</v>
      </c>
      <c r="J1059" s="632">
        <f t="shared" si="18610"/>
        <v>0</v>
      </c>
      <c r="K1059" s="632">
        <f t="shared" si="18610"/>
        <v>0</v>
      </c>
      <c r="L1059" s="632">
        <f t="shared" si="18610"/>
        <v>0</v>
      </c>
      <c r="M1059" s="632">
        <f t="shared" si="18610"/>
        <v>0</v>
      </c>
      <c r="N1059" s="632">
        <f t="shared" si="18610"/>
        <v>0</v>
      </c>
      <c r="O1059" s="632">
        <f t="shared" si="18610"/>
        <v>0</v>
      </c>
      <c r="P1059" s="632">
        <f t="shared" si="18610"/>
        <v>32173.096217915154</v>
      </c>
      <c r="Q1059" s="632">
        <f t="shared" si="18610"/>
        <v>42069.444879723858</v>
      </c>
      <c r="R1059" s="632">
        <f t="shared" si="18610"/>
        <v>6609.4566118029916</v>
      </c>
      <c r="S1059" s="632">
        <f t="shared" si="18610"/>
        <v>67639.866731998292</v>
      </c>
      <c r="T1059" s="632">
        <f t="shared" si="18610"/>
        <v>142951.5053845754</v>
      </c>
      <c r="U1059" s="632">
        <f t="shared" si="18610"/>
        <v>157576.78832692615</v>
      </c>
      <c r="V1059" s="632">
        <f t="shared" si="18610"/>
        <v>150855.50351677294</v>
      </c>
      <c r="W1059" s="632">
        <f t="shared" si="18610"/>
        <v>152349.12236347367</v>
      </c>
      <c r="X1059" s="632">
        <f t="shared" si="18610"/>
        <v>156921.93354340401</v>
      </c>
      <c r="Y1059" s="632">
        <f t="shared" si="18610"/>
        <v>113363.58847273965</v>
      </c>
      <c r="Z1059" s="632">
        <f t="shared" si="18610"/>
        <v>105682.74726950198</v>
      </c>
      <c r="AA1059" s="632">
        <f t="shared" si="18610"/>
        <v>38614.849963856497</v>
      </c>
      <c r="AB1059" s="632">
        <f t="shared" si="18610"/>
        <v>0</v>
      </c>
      <c r="AC1059" s="632">
        <f t="shared" si="18610"/>
        <v>0</v>
      </c>
      <c r="AD1059" s="632">
        <f t="shared" si="18610"/>
        <v>0</v>
      </c>
      <c r="AE1059" s="632">
        <f t="shared" si="18610"/>
        <v>0</v>
      </c>
      <c r="AF1059" s="632">
        <f t="shared" si="18610"/>
        <v>0</v>
      </c>
      <c r="AG1059" s="632">
        <f t="shared" si="18610"/>
        <v>0</v>
      </c>
      <c r="AH1059" s="632">
        <f t="shared" si="18610"/>
        <v>0</v>
      </c>
      <c r="AI1059" s="632">
        <f t="shared" si="18610"/>
        <v>0</v>
      </c>
      <c r="AJ1059" s="632">
        <f t="shared" si="18610"/>
        <v>0</v>
      </c>
      <c r="AK1059" s="632">
        <f t="shared" si="18610"/>
        <v>0</v>
      </c>
      <c r="AL1059" s="632">
        <f t="shared" si="18610"/>
        <v>0</v>
      </c>
      <c r="AM1059" s="632">
        <f t="shared" si="18610"/>
        <v>0</v>
      </c>
      <c r="AN1059" s="632">
        <f t="shared" si="18610"/>
        <v>0</v>
      </c>
      <c r="AO1059" s="632">
        <f t="shared" si="18610"/>
        <v>0</v>
      </c>
      <c r="AP1059" s="632">
        <f t="shared" si="18610"/>
        <v>0</v>
      </c>
      <c r="AQ1059" s="632">
        <f t="shared" si="18610"/>
        <v>0</v>
      </c>
      <c r="AR1059" s="632">
        <f t="shared" si="18610"/>
        <v>0</v>
      </c>
      <c r="AS1059" s="632">
        <f t="shared" si="18610"/>
        <v>0</v>
      </c>
      <c r="AT1059" s="632">
        <f t="shared" si="18610"/>
        <v>0</v>
      </c>
      <c r="AU1059" s="613">
        <f t="shared" si="17550"/>
        <v>1166807.9032826906</v>
      </c>
      <c r="AV1059" s="645">
        <f t="shared" si="17509"/>
        <v>0</v>
      </c>
      <c r="AW1059" s="656">
        <f t="shared" si="17510"/>
        <v>0</v>
      </c>
      <c r="AX1059" s="591"/>
    </row>
    <row r="1060" spans="1:50" hidden="1" outlineLevel="1">
      <c r="A1060" s="590"/>
      <c r="B1060" s="646" t="s">
        <v>305</v>
      </c>
      <c r="C1060" s="646" t="s">
        <v>1239</v>
      </c>
      <c r="D1060" s="647" t="s">
        <v>1240</v>
      </c>
      <c r="E1060" s="649"/>
      <c r="F1060" s="650">
        <v>61229.487446501487</v>
      </c>
      <c r="G1060" s="650">
        <f t="shared" si="17551"/>
        <v>61229.487446501487</v>
      </c>
      <c r="H1060" s="649">
        <f t="shared" ref="H1060" si="18611">+H1061*$F1060</f>
        <v>0</v>
      </c>
      <c r="I1060" s="649">
        <f t="shared" ref="I1060" si="18612">+I1061*$F1060</f>
        <v>0</v>
      </c>
      <c r="J1060" s="649">
        <f t="shared" ref="J1060" si="18613">+J1061*$F1060</f>
        <v>0</v>
      </c>
      <c r="K1060" s="649">
        <f t="shared" ref="K1060" si="18614">+K1061*$F1060</f>
        <v>0</v>
      </c>
      <c r="L1060" s="649">
        <f t="shared" ref="L1060" si="18615">+L1061*$F1060</f>
        <v>0</v>
      </c>
      <c r="M1060" s="649">
        <f t="shared" ref="M1060" si="18616">+M1061*$F1060</f>
        <v>0</v>
      </c>
      <c r="N1060" s="649">
        <f t="shared" ref="N1060" si="18617">+N1061*$F1060</f>
        <v>0</v>
      </c>
      <c r="O1060" s="649">
        <f t="shared" ref="O1060" si="18618">+O1061*$F1060</f>
        <v>0</v>
      </c>
      <c r="P1060" s="649">
        <f t="shared" ref="P1060" si="18619">+P1061*$F1060</f>
        <v>0</v>
      </c>
      <c r="Q1060" s="649">
        <f t="shared" ref="Q1060" si="18620">+Q1061*$F1060</f>
        <v>0</v>
      </c>
      <c r="R1060" s="649">
        <f t="shared" ref="R1060" si="18621">+R1061*$F1060</f>
        <v>0</v>
      </c>
      <c r="S1060" s="649">
        <f t="shared" ref="S1060" si="18622">+S1061*$F1060</f>
        <v>42248.346338086019</v>
      </c>
      <c r="T1060" s="649">
        <f t="shared" ref="T1060" si="18623">+T1061*$F1060</f>
        <v>18981.141108415464</v>
      </c>
      <c r="U1060" s="649">
        <f t="shared" ref="U1060" si="18624">+U1061*$F1060</f>
        <v>0</v>
      </c>
      <c r="V1060" s="649">
        <f t="shared" ref="V1060" si="18625">+V1061*$F1060</f>
        <v>0</v>
      </c>
      <c r="W1060" s="649">
        <f t="shared" ref="W1060" si="18626">+W1061*$F1060</f>
        <v>0</v>
      </c>
      <c r="X1060" s="649">
        <f t="shared" ref="X1060" si="18627">+X1061*$F1060</f>
        <v>0</v>
      </c>
      <c r="Y1060" s="649">
        <f t="shared" ref="Y1060" si="18628">+Y1061*$F1060</f>
        <v>0</v>
      </c>
      <c r="Z1060" s="649">
        <f t="shared" ref="Z1060" si="18629">+Z1061*$F1060</f>
        <v>0</v>
      </c>
      <c r="AA1060" s="649">
        <f t="shared" ref="AA1060" si="18630">+AA1061*$F1060</f>
        <v>0</v>
      </c>
      <c r="AB1060" s="649">
        <f t="shared" ref="AB1060" si="18631">+AB1061*$F1060</f>
        <v>0</v>
      </c>
      <c r="AC1060" s="649">
        <f t="shared" ref="AC1060" si="18632">+AC1061*$F1060</f>
        <v>0</v>
      </c>
      <c r="AD1060" s="649">
        <f t="shared" ref="AD1060" si="18633">+AD1061*$F1060</f>
        <v>0</v>
      </c>
      <c r="AE1060" s="649">
        <f t="shared" ref="AE1060" si="18634">+AE1061*$F1060</f>
        <v>0</v>
      </c>
      <c r="AF1060" s="649">
        <f t="shared" ref="AF1060" si="18635">+AF1061*$F1060</f>
        <v>0</v>
      </c>
      <c r="AG1060" s="649">
        <f t="shared" ref="AG1060" si="18636">+AG1061*$F1060</f>
        <v>0</v>
      </c>
      <c r="AH1060" s="649">
        <f t="shared" ref="AH1060" si="18637">+AH1061*$F1060</f>
        <v>0</v>
      </c>
      <c r="AI1060" s="649">
        <f t="shared" ref="AI1060" si="18638">+AI1061*$F1060</f>
        <v>0</v>
      </c>
      <c r="AJ1060" s="649">
        <f t="shared" ref="AJ1060" si="18639">+AJ1061*$F1060</f>
        <v>0</v>
      </c>
      <c r="AK1060" s="649">
        <f t="shared" ref="AK1060" si="18640">+AK1061*$F1060</f>
        <v>0</v>
      </c>
      <c r="AL1060" s="649">
        <f t="shared" ref="AL1060" si="18641">+AL1061*$F1060</f>
        <v>0</v>
      </c>
      <c r="AM1060" s="649">
        <f t="shared" ref="AM1060" si="18642">+AM1061*$F1060</f>
        <v>0</v>
      </c>
      <c r="AN1060" s="649">
        <f t="shared" ref="AN1060" si="18643">+AN1061*$F1060</f>
        <v>0</v>
      </c>
      <c r="AO1060" s="649">
        <f t="shared" ref="AO1060" si="18644">+AO1061*$F1060</f>
        <v>0</v>
      </c>
      <c r="AP1060" s="649">
        <f t="shared" ref="AP1060" si="18645">+AP1061*$F1060</f>
        <v>0</v>
      </c>
      <c r="AQ1060" s="649">
        <f t="shared" ref="AQ1060" si="18646">+AQ1061*$F1060</f>
        <v>0</v>
      </c>
      <c r="AR1060" s="649">
        <f t="shared" ref="AR1060" si="18647">+AR1061*$F1060</f>
        <v>0</v>
      </c>
      <c r="AS1060" s="649">
        <f t="shared" ref="AS1060" si="18648">+AS1061*$F1060</f>
        <v>0</v>
      </c>
      <c r="AT1060" s="649">
        <f t="shared" ref="AT1060" si="18649">+AT1061*$F1060</f>
        <v>0</v>
      </c>
      <c r="AU1060" s="613">
        <f t="shared" si="17550"/>
        <v>61229.487446501487</v>
      </c>
      <c r="AV1060" s="645">
        <f t="shared" ref="AV1060:AV1123" si="18650">+G1060-F1060</f>
        <v>0</v>
      </c>
      <c r="AW1060" s="656">
        <f t="shared" ref="AW1060:AW1123" si="18651">+AV1060/F1060</f>
        <v>0</v>
      </c>
      <c r="AX1060" s="591"/>
    </row>
    <row r="1061" spans="1:50" s="314" customFormat="1" hidden="1" outlineLevel="1">
      <c r="A1061" s="642"/>
      <c r="B1061" s="636"/>
      <c r="C1061" s="636"/>
      <c r="D1061" s="651"/>
      <c r="E1061" s="653"/>
      <c r="F1061" s="640"/>
      <c r="G1061" s="640">
        <f t="shared" si="17551"/>
        <v>1</v>
      </c>
      <c r="H1061" s="658">
        <v>0</v>
      </c>
      <c r="I1061" s="658">
        <v>0</v>
      </c>
      <c r="J1061" s="658">
        <v>0</v>
      </c>
      <c r="K1061" s="658">
        <v>0</v>
      </c>
      <c r="L1061" s="658">
        <v>0</v>
      </c>
      <c r="M1061" s="658">
        <v>0</v>
      </c>
      <c r="N1061" s="658">
        <v>0</v>
      </c>
      <c r="O1061" s="658">
        <v>0</v>
      </c>
      <c r="P1061" s="658">
        <v>0</v>
      </c>
      <c r="Q1061" s="658">
        <v>0</v>
      </c>
      <c r="R1061" s="658">
        <v>0</v>
      </c>
      <c r="S1061" s="658">
        <v>0.69</v>
      </c>
      <c r="T1061" s="658">
        <v>0.31000000000000005</v>
      </c>
      <c r="U1061" s="658">
        <v>0</v>
      </c>
      <c r="V1061" s="658">
        <v>0</v>
      </c>
      <c r="W1061" s="658">
        <v>0</v>
      </c>
      <c r="X1061" s="658">
        <v>0</v>
      </c>
      <c r="Y1061" s="658">
        <v>0</v>
      </c>
      <c r="Z1061" s="658">
        <v>0</v>
      </c>
      <c r="AA1061" s="658">
        <v>0</v>
      </c>
      <c r="AB1061" s="658">
        <v>0</v>
      </c>
      <c r="AC1061" s="658">
        <v>0</v>
      </c>
      <c r="AD1061" s="658">
        <v>0</v>
      </c>
      <c r="AE1061" s="658">
        <v>0</v>
      </c>
      <c r="AF1061" s="658">
        <v>0</v>
      </c>
      <c r="AG1061" s="658">
        <v>0</v>
      </c>
      <c r="AH1061" s="658">
        <v>0</v>
      </c>
      <c r="AI1061" s="658">
        <v>0</v>
      </c>
      <c r="AJ1061" s="658">
        <v>0</v>
      </c>
      <c r="AK1061" s="658">
        <v>0</v>
      </c>
      <c r="AL1061" s="658">
        <v>0</v>
      </c>
      <c r="AM1061" s="658">
        <v>0</v>
      </c>
      <c r="AN1061" s="658">
        <v>0</v>
      </c>
      <c r="AO1061" s="658">
        <v>0</v>
      </c>
      <c r="AP1061" s="658">
        <v>0</v>
      </c>
      <c r="AQ1061" s="658">
        <v>0</v>
      </c>
      <c r="AR1061" s="658">
        <v>0</v>
      </c>
      <c r="AS1061" s="658">
        <v>0</v>
      </c>
      <c r="AT1061" s="658">
        <v>0</v>
      </c>
      <c r="AU1061" s="613">
        <f t="shared" ref="AU1061:AU1124" si="18652">SUM(H1061:AT1061)</f>
        <v>1</v>
      </c>
      <c r="AV1061" s="645">
        <f t="shared" si="18650"/>
        <v>1</v>
      </c>
      <c r="AW1061" s="656" t="e">
        <f t="shared" si="18651"/>
        <v>#DIV/0!</v>
      </c>
      <c r="AX1061" s="661"/>
    </row>
    <row r="1062" spans="1:50" hidden="1" outlineLevel="1">
      <c r="A1062" s="590"/>
      <c r="B1062" s="646" t="s">
        <v>305</v>
      </c>
      <c r="C1062" s="646" t="s">
        <v>1241</v>
      </c>
      <c r="D1062" s="647" t="s">
        <v>1242</v>
      </c>
      <c r="E1062" s="649"/>
      <c r="F1062" s="650">
        <v>74680.942335036103</v>
      </c>
      <c r="G1062" s="650">
        <f t="shared" si="17551"/>
        <v>74680.942335036103</v>
      </c>
      <c r="H1062" s="649">
        <f t="shared" ref="H1062" si="18653">+H1063*$F1062</f>
        <v>0</v>
      </c>
      <c r="I1062" s="649">
        <f t="shared" ref="I1062" si="18654">+I1063*$F1062</f>
        <v>0</v>
      </c>
      <c r="J1062" s="649">
        <f t="shared" ref="J1062" si="18655">+J1063*$F1062</f>
        <v>0</v>
      </c>
      <c r="K1062" s="649">
        <f t="shared" ref="K1062" si="18656">+K1063*$F1062</f>
        <v>0</v>
      </c>
      <c r="L1062" s="649">
        <f t="shared" ref="L1062" si="18657">+L1063*$F1062</f>
        <v>0</v>
      </c>
      <c r="M1062" s="649">
        <f t="shared" ref="M1062" si="18658">+M1063*$F1062</f>
        <v>0</v>
      </c>
      <c r="N1062" s="649">
        <f t="shared" ref="N1062" si="18659">+N1063*$F1062</f>
        <v>0</v>
      </c>
      <c r="O1062" s="649">
        <f t="shared" ref="O1062" si="18660">+O1063*$F1062</f>
        <v>0</v>
      </c>
      <c r="P1062" s="649">
        <f t="shared" ref="P1062" si="18661">+P1063*$F1062</f>
        <v>0</v>
      </c>
      <c r="Q1062" s="649">
        <f t="shared" ref="Q1062" si="18662">+Q1063*$F1062</f>
        <v>0</v>
      </c>
      <c r="R1062" s="649">
        <f t="shared" ref="R1062" si="18663">+R1063*$F1062</f>
        <v>0</v>
      </c>
      <c r="S1062" s="649">
        <f t="shared" ref="S1062" si="18664">+S1063*$F1062</f>
        <v>25391.520393912277</v>
      </c>
      <c r="T1062" s="649">
        <f t="shared" ref="T1062" si="18665">+T1063*$F1062</f>
        <v>49289.421941123823</v>
      </c>
      <c r="U1062" s="649">
        <f t="shared" ref="U1062" si="18666">+U1063*$F1062</f>
        <v>0</v>
      </c>
      <c r="V1062" s="649">
        <f t="shared" ref="V1062" si="18667">+V1063*$F1062</f>
        <v>0</v>
      </c>
      <c r="W1062" s="649">
        <f t="shared" ref="W1062" si="18668">+W1063*$F1062</f>
        <v>0</v>
      </c>
      <c r="X1062" s="649">
        <f t="shared" ref="X1062" si="18669">+X1063*$F1062</f>
        <v>0</v>
      </c>
      <c r="Y1062" s="649">
        <f t="shared" ref="Y1062" si="18670">+Y1063*$F1062</f>
        <v>0</v>
      </c>
      <c r="Z1062" s="649">
        <f t="shared" ref="Z1062" si="18671">+Z1063*$F1062</f>
        <v>0</v>
      </c>
      <c r="AA1062" s="649">
        <f t="shared" ref="AA1062" si="18672">+AA1063*$F1062</f>
        <v>0</v>
      </c>
      <c r="AB1062" s="649">
        <f t="shared" ref="AB1062" si="18673">+AB1063*$F1062</f>
        <v>0</v>
      </c>
      <c r="AC1062" s="649">
        <f t="shared" ref="AC1062" si="18674">+AC1063*$F1062</f>
        <v>0</v>
      </c>
      <c r="AD1062" s="649">
        <f t="shared" ref="AD1062" si="18675">+AD1063*$F1062</f>
        <v>0</v>
      </c>
      <c r="AE1062" s="649">
        <f t="shared" ref="AE1062" si="18676">+AE1063*$F1062</f>
        <v>0</v>
      </c>
      <c r="AF1062" s="649">
        <f t="shared" ref="AF1062" si="18677">+AF1063*$F1062</f>
        <v>0</v>
      </c>
      <c r="AG1062" s="649">
        <f t="shared" ref="AG1062" si="18678">+AG1063*$F1062</f>
        <v>0</v>
      </c>
      <c r="AH1062" s="649">
        <f t="shared" ref="AH1062" si="18679">+AH1063*$F1062</f>
        <v>0</v>
      </c>
      <c r="AI1062" s="649">
        <f t="shared" ref="AI1062" si="18680">+AI1063*$F1062</f>
        <v>0</v>
      </c>
      <c r="AJ1062" s="649">
        <f t="shared" ref="AJ1062" si="18681">+AJ1063*$F1062</f>
        <v>0</v>
      </c>
      <c r="AK1062" s="649">
        <f t="shared" ref="AK1062" si="18682">+AK1063*$F1062</f>
        <v>0</v>
      </c>
      <c r="AL1062" s="649">
        <f t="shared" ref="AL1062" si="18683">+AL1063*$F1062</f>
        <v>0</v>
      </c>
      <c r="AM1062" s="649">
        <f t="shared" ref="AM1062" si="18684">+AM1063*$F1062</f>
        <v>0</v>
      </c>
      <c r="AN1062" s="649">
        <f t="shared" ref="AN1062" si="18685">+AN1063*$F1062</f>
        <v>0</v>
      </c>
      <c r="AO1062" s="649">
        <f t="shared" ref="AO1062" si="18686">+AO1063*$F1062</f>
        <v>0</v>
      </c>
      <c r="AP1062" s="649">
        <f t="shared" ref="AP1062" si="18687">+AP1063*$F1062</f>
        <v>0</v>
      </c>
      <c r="AQ1062" s="649">
        <f t="shared" ref="AQ1062" si="18688">+AQ1063*$F1062</f>
        <v>0</v>
      </c>
      <c r="AR1062" s="649">
        <f t="shared" ref="AR1062" si="18689">+AR1063*$F1062</f>
        <v>0</v>
      </c>
      <c r="AS1062" s="649">
        <f t="shared" ref="AS1062" si="18690">+AS1063*$F1062</f>
        <v>0</v>
      </c>
      <c r="AT1062" s="649">
        <f t="shared" ref="AT1062" si="18691">+AT1063*$F1062</f>
        <v>0</v>
      </c>
      <c r="AU1062" s="613">
        <f t="shared" si="18652"/>
        <v>74680.942335036103</v>
      </c>
      <c r="AV1062" s="645">
        <f t="shared" si="18650"/>
        <v>0</v>
      </c>
      <c r="AW1062" s="656">
        <f t="shared" si="18651"/>
        <v>0</v>
      </c>
      <c r="AX1062" s="591"/>
    </row>
    <row r="1063" spans="1:50" s="314" customFormat="1" hidden="1" outlineLevel="1">
      <c r="A1063" s="642"/>
      <c r="B1063" s="636"/>
      <c r="C1063" s="636"/>
      <c r="D1063" s="651"/>
      <c r="E1063" s="653"/>
      <c r="F1063" s="640"/>
      <c r="G1063" s="640">
        <f t="shared" ref="G1063:G1126" si="18692">SUM(H1063:AT1063)</f>
        <v>1</v>
      </c>
      <c r="H1063" s="658">
        <v>0</v>
      </c>
      <c r="I1063" s="658">
        <v>0</v>
      </c>
      <c r="J1063" s="658">
        <v>0</v>
      </c>
      <c r="K1063" s="658">
        <v>0</v>
      </c>
      <c r="L1063" s="658">
        <v>0</v>
      </c>
      <c r="M1063" s="658">
        <v>0</v>
      </c>
      <c r="N1063" s="658">
        <v>0</v>
      </c>
      <c r="O1063" s="658">
        <v>0</v>
      </c>
      <c r="P1063" s="658">
        <v>0</v>
      </c>
      <c r="Q1063" s="658">
        <v>0</v>
      </c>
      <c r="R1063" s="658">
        <v>0</v>
      </c>
      <c r="S1063" s="658">
        <v>0.34</v>
      </c>
      <c r="T1063" s="658">
        <v>0.65999999999999992</v>
      </c>
      <c r="U1063" s="658">
        <v>0</v>
      </c>
      <c r="V1063" s="658">
        <v>0</v>
      </c>
      <c r="W1063" s="658">
        <v>0</v>
      </c>
      <c r="X1063" s="658">
        <v>0</v>
      </c>
      <c r="Y1063" s="658">
        <v>0</v>
      </c>
      <c r="Z1063" s="658">
        <v>0</v>
      </c>
      <c r="AA1063" s="658">
        <v>0</v>
      </c>
      <c r="AB1063" s="658">
        <v>0</v>
      </c>
      <c r="AC1063" s="658">
        <v>0</v>
      </c>
      <c r="AD1063" s="658">
        <v>0</v>
      </c>
      <c r="AE1063" s="658">
        <v>0</v>
      </c>
      <c r="AF1063" s="658">
        <v>0</v>
      </c>
      <c r="AG1063" s="658">
        <v>0</v>
      </c>
      <c r="AH1063" s="658">
        <v>0</v>
      </c>
      <c r="AI1063" s="658">
        <v>0</v>
      </c>
      <c r="AJ1063" s="658">
        <v>0</v>
      </c>
      <c r="AK1063" s="658">
        <v>0</v>
      </c>
      <c r="AL1063" s="658">
        <v>0</v>
      </c>
      <c r="AM1063" s="658">
        <v>0</v>
      </c>
      <c r="AN1063" s="658">
        <v>0</v>
      </c>
      <c r="AO1063" s="658">
        <v>0</v>
      </c>
      <c r="AP1063" s="658">
        <v>0</v>
      </c>
      <c r="AQ1063" s="658">
        <v>0</v>
      </c>
      <c r="AR1063" s="658">
        <v>0</v>
      </c>
      <c r="AS1063" s="658">
        <v>0</v>
      </c>
      <c r="AT1063" s="658">
        <v>0</v>
      </c>
      <c r="AU1063" s="613">
        <f t="shared" si="18652"/>
        <v>1</v>
      </c>
      <c r="AV1063" s="645">
        <f t="shared" si="18650"/>
        <v>1</v>
      </c>
      <c r="AW1063" s="656" t="e">
        <f t="shared" si="18651"/>
        <v>#DIV/0!</v>
      </c>
      <c r="AX1063" s="661"/>
    </row>
    <row r="1064" spans="1:50" hidden="1" outlineLevel="1">
      <c r="A1064" s="590"/>
      <c r="B1064" s="646" t="s">
        <v>305</v>
      </c>
      <c r="C1064" s="646" t="s">
        <v>1243</v>
      </c>
      <c r="D1064" s="647" t="s">
        <v>1244</v>
      </c>
      <c r="E1064" s="649"/>
      <c r="F1064" s="650">
        <v>74680.942335036103</v>
      </c>
      <c r="G1064" s="650">
        <f t="shared" si="18692"/>
        <v>74680.942335036103</v>
      </c>
      <c r="H1064" s="649">
        <f t="shared" ref="H1064" si="18693">+H1065*$F1064</f>
        <v>0</v>
      </c>
      <c r="I1064" s="649">
        <f t="shared" ref="I1064" si="18694">+I1065*$F1064</f>
        <v>0</v>
      </c>
      <c r="J1064" s="649">
        <f t="shared" ref="J1064" si="18695">+J1065*$F1064</f>
        <v>0</v>
      </c>
      <c r="K1064" s="649">
        <f t="shared" ref="K1064" si="18696">+K1065*$F1064</f>
        <v>0</v>
      </c>
      <c r="L1064" s="649">
        <f t="shared" ref="L1064" si="18697">+L1065*$F1064</f>
        <v>0</v>
      </c>
      <c r="M1064" s="649">
        <f t="shared" ref="M1064" si="18698">+M1065*$F1064</f>
        <v>0</v>
      </c>
      <c r="N1064" s="649">
        <f t="shared" ref="N1064" si="18699">+N1065*$F1064</f>
        <v>0</v>
      </c>
      <c r="O1064" s="649">
        <f t="shared" ref="O1064" si="18700">+O1065*$F1064</f>
        <v>0</v>
      </c>
      <c r="P1064" s="649">
        <f t="shared" ref="P1064" si="18701">+P1065*$F1064</f>
        <v>0</v>
      </c>
      <c r="Q1064" s="649">
        <f t="shared" ref="Q1064" si="18702">+Q1065*$F1064</f>
        <v>0</v>
      </c>
      <c r="R1064" s="649">
        <f t="shared" ref="R1064" si="18703">+R1065*$F1064</f>
        <v>0</v>
      </c>
      <c r="S1064" s="649">
        <f t="shared" ref="S1064" si="18704">+S1065*$F1064</f>
        <v>0</v>
      </c>
      <c r="T1064" s="649">
        <f t="shared" ref="T1064" si="18705">+T1065*$F1064</f>
        <v>50036.231364474195</v>
      </c>
      <c r="U1064" s="649">
        <f t="shared" ref="U1064" si="18706">+U1065*$F1064</f>
        <v>24644.710970561911</v>
      </c>
      <c r="V1064" s="649">
        <f t="shared" ref="V1064" si="18707">+V1065*$F1064</f>
        <v>0</v>
      </c>
      <c r="W1064" s="649">
        <f t="shared" ref="W1064" si="18708">+W1065*$F1064</f>
        <v>0</v>
      </c>
      <c r="X1064" s="649">
        <f t="shared" ref="X1064" si="18709">+X1065*$F1064</f>
        <v>0</v>
      </c>
      <c r="Y1064" s="649">
        <f t="shared" ref="Y1064" si="18710">+Y1065*$F1064</f>
        <v>0</v>
      </c>
      <c r="Z1064" s="649">
        <f t="shared" ref="Z1064" si="18711">+Z1065*$F1064</f>
        <v>0</v>
      </c>
      <c r="AA1064" s="649">
        <f t="shared" ref="AA1064" si="18712">+AA1065*$F1064</f>
        <v>0</v>
      </c>
      <c r="AB1064" s="649">
        <f t="shared" ref="AB1064" si="18713">+AB1065*$F1064</f>
        <v>0</v>
      </c>
      <c r="AC1064" s="649">
        <f t="shared" ref="AC1064" si="18714">+AC1065*$F1064</f>
        <v>0</v>
      </c>
      <c r="AD1064" s="649">
        <f t="shared" ref="AD1064" si="18715">+AD1065*$F1064</f>
        <v>0</v>
      </c>
      <c r="AE1064" s="649">
        <f t="shared" ref="AE1064" si="18716">+AE1065*$F1064</f>
        <v>0</v>
      </c>
      <c r="AF1064" s="649">
        <f t="shared" ref="AF1064" si="18717">+AF1065*$F1064</f>
        <v>0</v>
      </c>
      <c r="AG1064" s="649">
        <f t="shared" ref="AG1064" si="18718">+AG1065*$F1064</f>
        <v>0</v>
      </c>
      <c r="AH1064" s="649">
        <f t="shared" ref="AH1064" si="18719">+AH1065*$F1064</f>
        <v>0</v>
      </c>
      <c r="AI1064" s="649">
        <f t="shared" ref="AI1064" si="18720">+AI1065*$F1064</f>
        <v>0</v>
      </c>
      <c r="AJ1064" s="649">
        <f t="shared" ref="AJ1064" si="18721">+AJ1065*$F1064</f>
        <v>0</v>
      </c>
      <c r="AK1064" s="649">
        <f t="shared" ref="AK1064" si="18722">+AK1065*$F1064</f>
        <v>0</v>
      </c>
      <c r="AL1064" s="649">
        <f t="shared" ref="AL1064" si="18723">+AL1065*$F1064</f>
        <v>0</v>
      </c>
      <c r="AM1064" s="649">
        <f t="shared" ref="AM1064" si="18724">+AM1065*$F1064</f>
        <v>0</v>
      </c>
      <c r="AN1064" s="649">
        <f t="shared" ref="AN1064" si="18725">+AN1065*$F1064</f>
        <v>0</v>
      </c>
      <c r="AO1064" s="649">
        <f t="shared" ref="AO1064" si="18726">+AO1065*$F1064</f>
        <v>0</v>
      </c>
      <c r="AP1064" s="649">
        <f t="shared" ref="AP1064" si="18727">+AP1065*$F1064</f>
        <v>0</v>
      </c>
      <c r="AQ1064" s="649">
        <f t="shared" ref="AQ1064" si="18728">+AQ1065*$F1064</f>
        <v>0</v>
      </c>
      <c r="AR1064" s="649">
        <f t="shared" ref="AR1064" si="18729">+AR1065*$F1064</f>
        <v>0</v>
      </c>
      <c r="AS1064" s="649">
        <f t="shared" ref="AS1064" si="18730">+AS1065*$F1064</f>
        <v>0</v>
      </c>
      <c r="AT1064" s="649">
        <f t="shared" ref="AT1064" si="18731">+AT1065*$F1064</f>
        <v>0</v>
      </c>
      <c r="AU1064" s="613">
        <f t="shared" si="18652"/>
        <v>74680.942335036103</v>
      </c>
      <c r="AV1064" s="645">
        <f t="shared" si="18650"/>
        <v>0</v>
      </c>
      <c r="AW1064" s="656">
        <f t="shared" si="18651"/>
        <v>0</v>
      </c>
      <c r="AX1064" s="591"/>
    </row>
    <row r="1065" spans="1:50" s="314" customFormat="1" hidden="1" outlineLevel="1">
      <c r="A1065" s="642"/>
      <c r="B1065" s="636"/>
      <c r="C1065" s="636"/>
      <c r="D1065" s="651"/>
      <c r="E1065" s="653"/>
      <c r="F1065" s="640"/>
      <c r="G1065" s="640">
        <f t="shared" si="18692"/>
        <v>1</v>
      </c>
      <c r="H1065" s="658">
        <v>0</v>
      </c>
      <c r="I1065" s="658">
        <v>0</v>
      </c>
      <c r="J1065" s="658">
        <v>0</v>
      </c>
      <c r="K1065" s="658">
        <v>0</v>
      </c>
      <c r="L1065" s="658">
        <v>0</v>
      </c>
      <c r="M1065" s="658">
        <v>0</v>
      </c>
      <c r="N1065" s="658">
        <v>0</v>
      </c>
      <c r="O1065" s="658">
        <v>0</v>
      </c>
      <c r="P1065" s="658">
        <v>0</v>
      </c>
      <c r="Q1065" s="658">
        <v>0</v>
      </c>
      <c r="R1065" s="658">
        <v>0</v>
      </c>
      <c r="S1065" s="658">
        <v>0</v>
      </c>
      <c r="T1065" s="658">
        <v>0.67</v>
      </c>
      <c r="U1065" s="658">
        <v>0.32999999999999996</v>
      </c>
      <c r="V1065" s="658">
        <v>0</v>
      </c>
      <c r="W1065" s="658">
        <v>0</v>
      </c>
      <c r="X1065" s="658">
        <v>0</v>
      </c>
      <c r="Y1065" s="658">
        <v>0</v>
      </c>
      <c r="Z1065" s="658">
        <v>0</v>
      </c>
      <c r="AA1065" s="658">
        <v>0</v>
      </c>
      <c r="AB1065" s="658">
        <v>0</v>
      </c>
      <c r="AC1065" s="658">
        <v>0</v>
      </c>
      <c r="AD1065" s="658">
        <v>0</v>
      </c>
      <c r="AE1065" s="658">
        <v>0</v>
      </c>
      <c r="AF1065" s="658">
        <v>0</v>
      </c>
      <c r="AG1065" s="658">
        <v>0</v>
      </c>
      <c r="AH1065" s="658">
        <v>0</v>
      </c>
      <c r="AI1065" s="658">
        <v>0</v>
      </c>
      <c r="AJ1065" s="658">
        <v>0</v>
      </c>
      <c r="AK1065" s="658">
        <v>0</v>
      </c>
      <c r="AL1065" s="658">
        <v>0</v>
      </c>
      <c r="AM1065" s="658">
        <v>0</v>
      </c>
      <c r="AN1065" s="658">
        <v>0</v>
      </c>
      <c r="AO1065" s="658">
        <v>0</v>
      </c>
      <c r="AP1065" s="658">
        <v>0</v>
      </c>
      <c r="AQ1065" s="658">
        <v>0</v>
      </c>
      <c r="AR1065" s="658">
        <v>0</v>
      </c>
      <c r="AS1065" s="658">
        <v>0</v>
      </c>
      <c r="AT1065" s="658">
        <v>0</v>
      </c>
      <c r="AU1065" s="613">
        <f t="shared" si="18652"/>
        <v>1</v>
      </c>
      <c r="AV1065" s="645">
        <f t="shared" si="18650"/>
        <v>1</v>
      </c>
      <c r="AW1065" s="656" t="e">
        <f t="shared" si="18651"/>
        <v>#DIV/0!</v>
      </c>
      <c r="AX1065" s="661"/>
    </row>
    <row r="1066" spans="1:50" hidden="1" outlineLevel="1">
      <c r="A1066" s="590"/>
      <c r="B1066" s="646" t="s">
        <v>305</v>
      </c>
      <c r="C1066" s="646" t="s">
        <v>1245</v>
      </c>
      <c r="D1066" s="647" t="s">
        <v>1246</v>
      </c>
      <c r="E1066" s="649"/>
      <c r="F1066" s="650">
        <v>74680.942335036103</v>
      </c>
      <c r="G1066" s="650">
        <f t="shared" si="18692"/>
        <v>74680.942335036088</v>
      </c>
      <c r="H1066" s="649">
        <f t="shared" ref="H1066" si="18732">+H1067*$F1066</f>
        <v>0</v>
      </c>
      <c r="I1066" s="649">
        <f t="shared" ref="I1066" si="18733">+I1067*$F1066</f>
        <v>0</v>
      </c>
      <c r="J1066" s="649">
        <f t="shared" ref="J1066" si="18734">+J1067*$F1066</f>
        <v>0</v>
      </c>
      <c r="K1066" s="649">
        <f t="shared" ref="K1066" si="18735">+K1067*$F1066</f>
        <v>0</v>
      </c>
      <c r="L1066" s="649">
        <f t="shared" ref="L1066" si="18736">+L1067*$F1066</f>
        <v>0</v>
      </c>
      <c r="M1066" s="649">
        <f t="shared" ref="M1066" si="18737">+M1067*$F1066</f>
        <v>0</v>
      </c>
      <c r="N1066" s="649">
        <f t="shared" ref="N1066" si="18738">+N1067*$F1066</f>
        <v>0</v>
      </c>
      <c r="O1066" s="649">
        <f t="shared" ref="O1066" si="18739">+O1067*$F1066</f>
        <v>0</v>
      </c>
      <c r="P1066" s="649">
        <f t="shared" ref="P1066" si="18740">+P1067*$F1066</f>
        <v>0</v>
      </c>
      <c r="Q1066" s="649">
        <f t="shared" ref="Q1066" si="18741">+Q1067*$F1066</f>
        <v>0</v>
      </c>
      <c r="R1066" s="649">
        <f t="shared" ref="R1066" si="18742">+R1067*$F1066</f>
        <v>0</v>
      </c>
      <c r="S1066" s="649">
        <f t="shared" ref="S1066" si="18743">+S1067*$F1066</f>
        <v>0</v>
      </c>
      <c r="T1066" s="649">
        <f t="shared" ref="T1066" si="18744">+T1067*$F1066</f>
        <v>24644.710970561915</v>
      </c>
      <c r="U1066" s="649">
        <f t="shared" ref="U1066" si="18745">+U1067*$F1066</f>
        <v>50036.231364474181</v>
      </c>
      <c r="V1066" s="649">
        <f t="shared" ref="V1066" si="18746">+V1067*$F1066</f>
        <v>0</v>
      </c>
      <c r="W1066" s="649">
        <f t="shared" ref="W1066" si="18747">+W1067*$F1066</f>
        <v>0</v>
      </c>
      <c r="X1066" s="649">
        <f t="shared" ref="X1066" si="18748">+X1067*$F1066</f>
        <v>0</v>
      </c>
      <c r="Y1066" s="649">
        <f t="shared" ref="Y1066" si="18749">+Y1067*$F1066</f>
        <v>0</v>
      </c>
      <c r="Z1066" s="649">
        <f t="shared" ref="Z1066" si="18750">+Z1067*$F1066</f>
        <v>0</v>
      </c>
      <c r="AA1066" s="649">
        <f t="shared" ref="AA1066" si="18751">+AA1067*$F1066</f>
        <v>0</v>
      </c>
      <c r="AB1066" s="649">
        <f t="shared" ref="AB1066" si="18752">+AB1067*$F1066</f>
        <v>0</v>
      </c>
      <c r="AC1066" s="649">
        <f t="shared" ref="AC1066" si="18753">+AC1067*$F1066</f>
        <v>0</v>
      </c>
      <c r="AD1066" s="649">
        <f t="shared" ref="AD1066" si="18754">+AD1067*$F1066</f>
        <v>0</v>
      </c>
      <c r="AE1066" s="649">
        <f t="shared" ref="AE1066" si="18755">+AE1067*$F1066</f>
        <v>0</v>
      </c>
      <c r="AF1066" s="649">
        <f t="shared" ref="AF1066" si="18756">+AF1067*$F1066</f>
        <v>0</v>
      </c>
      <c r="AG1066" s="649">
        <f t="shared" ref="AG1066" si="18757">+AG1067*$F1066</f>
        <v>0</v>
      </c>
      <c r="AH1066" s="649">
        <f t="shared" ref="AH1066" si="18758">+AH1067*$F1066</f>
        <v>0</v>
      </c>
      <c r="AI1066" s="649">
        <f t="shared" ref="AI1066" si="18759">+AI1067*$F1066</f>
        <v>0</v>
      </c>
      <c r="AJ1066" s="649">
        <f t="shared" ref="AJ1066" si="18760">+AJ1067*$F1066</f>
        <v>0</v>
      </c>
      <c r="AK1066" s="649">
        <f t="shared" ref="AK1066" si="18761">+AK1067*$F1066</f>
        <v>0</v>
      </c>
      <c r="AL1066" s="649">
        <f t="shared" ref="AL1066" si="18762">+AL1067*$F1066</f>
        <v>0</v>
      </c>
      <c r="AM1066" s="649">
        <f t="shared" ref="AM1066" si="18763">+AM1067*$F1066</f>
        <v>0</v>
      </c>
      <c r="AN1066" s="649">
        <f t="shared" ref="AN1066" si="18764">+AN1067*$F1066</f>
        <v>0</v>
      </c>
      <c r="AO1066" s="649">
        <f t="shared" ref="AO1066" si="18765">+AO1067*$F1066</f>
        <v>0</v>
      </c>
      <c r="AP1066" s="649">
        <f t="shared" ref="AP1066" si="18766">+AP1067*$F1066</f>
        <v>0</v>
      </c>
      <c r="AQ1066" s="649">
        <f t="shared" ref="AQ1066" si="18767">+AQ1067*$F1066</f>
        <v>0</v>
      </c>
      <c r="AR1066" s="649">
        <f t="shared" ref="AR1066" si="18768">+AR1067*$F1066</f>
        <v>0</v>
      </c>
      <c r="AS1066" s="649">
        <f t="shared" ref="AS1066" si="18769">+AS1067*$F1066</f>
        <v>0</v>
      </c>
      <c r="AT1066" s="649">
        <f t="shared" ref="AT1066" si="18770">+AT1067*$F1066</f>
        <v>0</v>
      </c>
      <c r="AU1066" s="613">
        <f t="shared" si="18652"/>
        <v>74680.942335036088</v>
      </c>
      <c r="AV1066" s="645">
        <f t="shared" si="18650"/>
        <v>0</v>
      </c>
      <c r="AW1066" s="656">
        <f t="shared" si="18651"/>
        <v>0</v>
      </c>
      <c r="AX1066" s="591"/>
    </row>
    <row r="1067" spans="1:50" s="314" customFormat="1" hidden="1" outlineLevel="1">
      <c r="A1067" s="642"/>
      <c r="B1067" s="636"/>
      <c r="C1067" s="636"/>
      <c r="D1067" s="651"/>
      <c r="E1067" s="653"/>
      <c r="F1067" s="640"/>
      <c r="G1067" s="640">
        <f t="shared" si="18692"/>
        <v>1</v>
      </c>
      <c r="H1067" s="658">
        <v>0</v>
      </c>
      <c r="I1067" s="658">
        <v>0</v>
      </c>
      <c r="J1067" s="658">
        <v>0</v>
      </c>
      <c r="K1067" s="658">
        <v>0</v>
      </c>
      <c r="L1067" s="658">
        <v>0</v>
      </c>
      <c r="M1067" s="658">
        <v>0</v>
      </c>
      <c r="N1067" s="658">
        <v>0</v>
      </c>
      <c r="O1067" s="658">
        <v>0</v>
      </c>
      <c r="P1067" s="658">
        <v>0</v>
      </c>
      <c r="Q1067" s="658">
        <v>0</v>
      </c>
      <c r="R1067" s="658">
        <v>0</v>
      </c>
      <c r="S1067" s="658">
        <v>0</v>
      </c>
      <c r="T1067" s="658">
        <v>0.33</v>
      </c>
      <c r="U1067" s="658">
        <v>0.66999999999999993</v>
      </c>
      <c r="V1067" s="658">
        <v>0</v>
      </c>
      <c r="W1067" s="658">
        <v>0</v>
      </c>
      <c r="X1067" s="658">
        <v>0</v>
      </c>
      <c r="Y1067" s="658">
        <v>0</v>
      </c>
      <c r="Z1067" s="658">
        <v>0</v>
      </c>
      <c r="AA1067" s="658">
        <v>0</v>
      </c>
      <c r="AB1067" s="658">
        <v>0</v>
      </c>
      <c r="AC1067" s="658">
        <v>0</v>
      </c>
      <c r="AD1067" s="658">
        <v>0</v>
      </c>
      <c r="AE1067" s="658">
        <v>0</v>
      </c>
      <c r="AF1067" s="658">
        <v>0</v>
      </c>
      <c r="AG1067" s="658">
        <v>0</v>
      </c>
      <c r="AH1067" s="658">
        <v>0</v>
      </c>
      <c r="AI1067" s="658">
        <v>0</v>
      </c>
      <c r="AJ1067" s="658">
        <v>0</v>
      </c>
      <c r="AK1067" s="658">
        <v>0</v>
      </c>
      <c r="AL1067" s="658">
        <v>0</v>
      </c>
      <c r="AM1067" s="658">
        <v>0</v>
      </c>
      <c r="AN1067" s="658">
        <v>0</v>
      </c>
      <c r="AO1067" s="658">
        <v>0</v>
      </c>
      <c r="AP1067" s="658">
        <v>0</v>
      </c>
      <c r="AQ1067" s="658">
        <v>0</v>
      </c>
      <c r="AR1067" s="658">
        <v>0</v>
      </c>
      <c r="AS1067" s="658">
        <v>0</v>
      </c>
      <c r="AT1067" s="658">
        <v>0</v>
      </c>
      <c r="AU1067" s="613">
        <f t="shared" si="18652"/>
        <v>1</v>
      </c>
      <c r="AV1067" s="645">
        <f t="shared" si="18650"/>
        <v>1</v>
      </c>
      <c r="AW1067" s="656" t="e">
        <f t="shared" si="18651"/>
        <v>#DIV/0!</v>
      </c>
      <c r="AX1067" s="661"/>
    </row>
    <row r="1068" spans="1:50" hidden="1" outlineLevel="1">
      <c r="A1068" s="590"/>
      <c r="B1068" s="646" t="s">
        <v>305</v>
      </c>
      <c r="C1068" s="646" t="s">
        <v>1247</v>
      </c>
      <c r="D1068" s="647" t="s">
        <v>1248</v>
      </c>
      <c r="E1068" s="649"/>
      <c r="F1068" s="650">
        <v>74680.942335036103</v>
      </c>
      <c r="G1068" s="650">
        <f t="shared" si="18692"/>
        <v>74680.942335036103</v>
      </c>
      <c r="H1068" s="649">
        <f t="shared" ref="H1068" si="18771">+H1069*$F1068</f>
        <v>0</v>
      </c>
      <c r="I1068" s="649">
        <f t="shared" ref="I1068" si="18772">+I1069*$F1068</f>
        <v>0</v>
      </c>
      <c r="J1068" s="649">
        <f t="shared" ref="J1068" si="18773">+J1069*$F1068</f>
        <v>0</v>
      </c>
      <c r="K1068" s="649">
        <f t="shared" ref="K1068" si="18774">+K1069*$F1068</f>
        <v>0</v>
      </c>
      <c r="L1068" s="649">
        <f t="shared" ref="L1068" si="18775">+L1069*$F1068</f>
        <v>0</v>
      </c>
      <c r="M1068" s="649">
        <f t="shared" ref="M1068" si="18776">+M1069*$F1068</f>
        <v>0</v>
      </c>
      <c r="N1068" s="649">
        <f t="shared" ref="N1068" si="18777">+N1069*$F1068</f>
        <v>0</v>
      </c>
      <c r="O1068" s="649">
        <f t="shared" ref="O1068" si="18778">+O1069*$F1068</f>
        <v>0</v>
      </c>
      <c r="P1068" s="649">
        <f t="shared" ref="P1068" si="18779">+P1069*$F1068</f>
        <v>0</v>
      </c>
      <c r="Q1068" s="649">
        <f t="shared" ref="Q1068" si="18780">+Q1069*$F1068</f>
        <v>0</v>
      </c>
      <c r="R1068" s="649">
        <f t="shared" ref="R1068" si="18781">+R1069*$F1068</f>
        <v>0</v>
      </c>
      <c r="S1068" s="649">
        <f t="shared" ref="S1068" si="18782">+S1069*$F1068</f>
        <v>0</v>
      </c>
      <c r="T1068" s="649">
        <f t="shared" ref="T1068" si="18783">+T1069*$F1068</f>
        <v>0</v>
      </c>
      <c r="U1068" s="649">
        <f t="shared" ref="U1068" si="18784">+U1069*$F1068</f>
        <v>53023.469057875627</v>
      </c>
      <c r="V1068" s="649">
        <f t="shared" ref="V1068" si="18785">+V1069*$F1068</f>
        <v>21657.473277160472</v>
      </c>
      <c r="W1068" s="649">
        <f t="shared" ref="W1068" si="18786">+W1069*$F1068</f>
        <v>0</v>
      </c>
      <c r="X1068" s="649">
        <f t="shared" ref="X1068" si="18787">+X1069*$F1068</f>
        <v>0</v>
      </c>
      <c r="Y1068" s="649">
        <f t="shared" ref="Y1068" si="18788">+Y1069*$F1068</f>
        <v>0</v>
      </c>
      <c r="Z1068" s="649">
        <f t="shared" ref="Z1068" si="18789">+Z1069*$F1068</f>
        <v>0</v>
      </c>
      <c r="AA1068" s="649">
        <f t="shared" ref="AA1068" si="18790">+AA1069*$F1068</f>
        <v>0</v>
      </c>
      <c r="AB1068" s="649">
        <f t="shared" ref="AB1068" si="18791">+AB1069*$F1068</f>
        <v>0</v>
      </c>
      <c r="AC1068" s="649">
        <f t="shared" ref="AC1068" si="18792">+AC1069*$F1068</f>
        <v>0</v>
      </c>
      <c r="AD1068" s="649">
        <f t="shared" ref="AD1068" si="18793">+AD1069*$F1068</f>
        <v>0</v>
      </c>
      <c r="AE1068" s="649">
        <f t="shared" ref="AE1068" si="18794">+AE1069*$F1068</f>
        <v>0</v>
      </c>
      <c r="AF1068" s="649">
        <f t="shared" ref="AF1068" si="18795">+AF1069*$F1068</f>
        <v>0</v>
      </c>
      <c r="AG1068" s="649">
        <f t="shared" ref="AG1068" si="18796">+AG1069*$F1068</f>
        <v>0</v>
      </c>
      <c r="AH1068" s="649">
        <f t="shared" ref="AH1068" si="18797">+AH1069*$F1068</f>
        <v>0</v>
      </c>
      <c r="AI1068" s="649">
        <f t="shared" ref="AI1068" si="18798">+AI1069*$F1068</f>
        <v>0</v>
      </c>
      <c r="AJ1068" s="649">
        <f t="shared" ref="AJ1068" si="18799">+AJ1069*$F1068</f>
        <v>0</v>
      </c>
      <c r="AK1068" s="649">
        <f t="shared" ref="AK1068" si="18800">+AK1069*$F1068</f>
        <v>0</v>
      </c>
      <c r="AL1068" s="649">
        <f t="shared" ref="AL1068" si="18801">+AL1069*$F1068</f>
        <v>0</v>
      </c>
      <c r="AM1068" s="649">
        <f t="shared" ref="AM1068" si="18802">+AM1069*$F1068</f>
        <v>0</v>
      </c>
      <c r="AN1068" s="649">
        <f t="shared" ref="AN1068" si="18803">+AN1069*$F1068</f>
        <v>0</v>
      </c>
      <c r="AO1068" s="649">
        <f t="shared" ref="AO1068" si="18804">+AO1069*$F1068</f>
        <v>0</v>
      </c>
      <c r="AP1068" s="649">
        <f t="shared" ref="AP1068" si="18805">+AP1069*$F1068</f>
        <v>0</v>
      </c>
      <c r="AQ1068" s="649">
        <f t="shared" ref="AQ1068" si="18806">+AQ1069*$F1068</f>
        <v>0</v>
      </c>
      <c r="AR1068" s="649">
        <f t="shared" ref="AR1068" si="18807">+AR1069*$F1068</f>
        <v>0</v>
      </c>
      <c r="AS1068" s="649">
        <f t="shared" ref="AS1068" si="18808">+AS1069*$F1068</f>
        <v>0</v>
      </c>
      <c r="AT1068" s="649">
        <f t="shared" ref="AT1068" si="18809">+AT1069*$F1068</f>
        <v>0</v>
      </c>
      <c r="AU1068" s="613">
        <f t="shared" si="18652"/>
        <v>74680.942335036103</v>
      </c>
      <c r="AV1068" s="645">
        <f t="shared" si="18650"/>
        <v>0</v>
      </c>
      <c r="AW1068" s="656">
        <f t="shared" si="18651"/>
        <v>0</v>
      </c>
      <c r="AX1068" s="591"/>
    </row>
    <row r="1069" spans="1:50" s="314" customFormat="1" hidden="1" outlineLevel="1">
      <c r="A1069" s="642"/>
      <c r="B1069" s="636"/>
      <c r="C1069" s="636"/>
      <c r="D1069" s="651"/>
      <c r="E1069" s="653"/>
      <c r="F1069" s="640"/>
      <c r="G1069" s="640">
        <f t="shared" si="18692"/>
        <v>1</v>
      </c>
      <c r="H1069" s="658">
        <v>0</v>
      </c>
      <c r="I1069" s="658">
        <v>0</v>
      </c>
      <c r="J1069" s="658">
        <v>0</v>
      </c>
      <c r="K1069" s="658">
        <v>0</v>
      </c>
      <c r="L1069" s="658">
        <v>0</v>
      </c>
      <c r="M1069" s="658">
        <v>0</v>
      </c>
      <c r="N1069" s="658">
        <v>0</v>
      </c>
      <c r="O1069" s="658">
        <v>0</v>
      </c>
      <c r="P1069" s="658">
        <v>0</v>
      </c>
      <c r="Q1069" s="658">
        <v>0</v>
      </c>
      <c r="R1069" s="658">
        <v>0</v>
      </c>
      <c r="S1069" s="658">
        <v>0</v>
      </c>
      <c r="T1069" s="658">
        <v>0</v>
      </c>
      <c r="U1069" s="658">
        <v>0.71</v>
      </c>
      <c r="V1069" s="658">
        <v>0.29000000000000004</v>
      </c>
      <c r="W1069" s="658">
        <v>0</v>
      </c>
      <c r="X1069" s="658">
        <v>0</v>
      </c>
      <c r="Y1069" s="658">
        <v>0</v>
      </c>
      <c r="Z1069" s="658">
        <v>0</v>
      </c>
      <c r="AA1069" s="658">
        <v>0</v>
      </c>
      <c r="AB1069" s="658">
        <v>0</v>
      </c>
      <c r="AC1069" s="658">
        <v>0</v>
      </c>
      <c r="AD1069" s="658">
        <v>0</v>
      </c>
      <c r="AE1069" s="658">
        <v>0</v>
      </c>
      <c r="AF1069" s="658">
        <v>0</v>
      </c>
      <c r="AG1069" s="658">
        <v>0</v>
      </c>
      <c r="AH1069" s="658">
        <v>0</v>
      </c>
      <c r="AI1069" s="658">
        <v>0</v>
      </c>
      <c r="AJ1069" s="658">
        <v>0</v>
      </c>
      <c r="AK1069" s="658">
        <v>0</v>
      </c>
      <c r="AL1069" s="658">
        <v>0</v>
      </c>
      <c r="AM1069" s="658">
        <v>0</v>
      </c>
      <c r="AN1069" s="658">
        <v>0</v>
      </c>
      <c r="AO1069" s="658">
        <v>0</v>
      </c>
      <c r="AP1069" s="658">
        <v>0</v>
      </c>
      <c r="AQ1069" s="658">
        <v>0</v>
      </c>
      <c r="AR1069" s="658">
        <v>0</v>
      </c>
      <c r="AS1069" s="658">
        <v>0</v>
      </c>
      <c r="AT1069" s="658">
        <v>0</v>
      </c>
      <c r="AU1069" s="613">
        <f t="shared" si="18652"/>
        <v>1</v>
      </c>
      <c r="AV1069" s="645">
        <f t="shared" si="18650"/>
        <v>1</v>
      </c>
      <c r="AW1069" s="656" t="e">
        <f t="shared" si="18651"/>
        <v>#DIV/0!</v>
      </c>
      <c r="AX1069" s="661"/>
    </row>
    <row r="1070" spans="1:50" hidden="1" outlineLevel="1">
      <c r="A1070" s="590"/>
      <c r="B1070" s="646" t="s">
        <v>305</v>
      </c>
      <c r="C1070" s="646" t="s">
        <v>1249</v>
      </c>
      <c r="D1070" s="647" t="s">
        <v>1250</v>
      </c>
      <c r="E1070" s="649"/>
      <c r="F1070" s="650">
        <v>74680.942335036103</v>
      </c>
      <c r="G1070" s="650">
        <f t="shared" si="18692"/>
        <v>74680.942335036103</v>
      </c>
      <c r="H1070" s="649">
        <f t="shared" ref="H1070" si="18810">+H1071*$F1070</f>
        <v>0</v>
      </c>
      <c r="I1070" s="649">
        <f t="shared" ref="I1070" si="18811">+I1071*$F1070</f>
        <v>0</v>
      </c>
      <c r="J1070" s="649">
        <f t="shared" ref="J1070" si="18812">+J1071*$F1070</f>
        <v>0</v>
      </c>
      <c r="K1070" s="649">
        <f t="shared" ref="K1070" si="18813">+K1071*$F1070</f>
        <v>0</v>
      </c>
      <c r="L1070" s="649">
        <f t="shared" ref="L1070" si="18814">+L1071*$F1070</f>
        <v>0</v>
      </c>
      <c r="M1070" s="649">
        <f t="shared" ref="M1070" si="18815">+M1071*$F1070</f>
        <v>0</v>
      </c>
      <c r="N1070" s="649">
        <f t="shared" ref="N1070" si="18816">+N1071*$F1070</f>
        <v>0</v>
      </c>
      <c r="O1070" s="649">
        <f t="shared" ref="O1070" si="18817">+O1071*$F1070</f>
        <v>0</v>
      </c>
      <c r="P1070" s="649">
        <f t="shared" ref="P1070" si="18818">+P1071*$F1070</f>
        <v>0</v>
      </c>
      <c r="Q1070" s="649">
        <f t="shared" ref="Q1070" si="18819">+Q1071*$F1070</f>
        <v>0</v>
      </c>
      <c r="R1070" s="649">
        <f t="shared" ref="R1070" si="18820">+R1071*$F1070</f>
        <v>0</v>
      </c>
      <c r="S1070" s="649">
        <f t="shared" ref="S1070" si="18821">+S1071*$F1070</f>
        <v>0</v>
      </c>
      <c r="T1070" s="649">
        <f t="shared" ref="T1070" si="18822">+T1071*$F1070</f>
        <v>0</v>
      </c>
      <c r="U1070" s="649">
        <f t="shared" ref="U1070" si="18823">+U1071*$F1070</f>
        <v>27631.948663963358</v>
      </c>
      <c r="V1070" s="649">
        <f t="shared" ref="V1070" si="18824">+V1071*$F1070</f>
        <v>47048.993671072749</v>
      </c>
      <c r="W1070" s="649">
        <f t="shared" ref="W1070" si="18825">+W1071*$F1070</f>
        <v>0</v>
      </c>
      <c r="X1070" s="649">
        <f t="shared" ref="X1070" si="18826">+X1071*$F1070</f>
        <v>0</v>
      </c>
      <c r="Y1070" s="649">
        <f t="shared" ref="Y1070" si="18827">+Y1071*$F1070</f>
        <v>0</v>
      </c>
      <c r="Z1070" s="649">
        <f t="shared" ref="Z1070" si="18828">+Z1071*$F1070</f>
        <v>0</v>
      </c>
      <c r="AA1070" s="649">
        <f t="shared" ref="AA1070" si="18829">+AA1071*$F1070</f>
        <v>0</v>
      </c>
      <c r="AB1070" s="649">
        <f t="shared" ref="AB1070" si="18830">+AB1071*$F1070</f>
        <v>0</v>
      </c>
      <c r="AC1070" s="649">
        <f t="shared" ref="AC1070" si="18831">+AC1071*$F1070</f>
        <v>0</v>
      </c>
      <c r="AD1070" s="649">
        <f t="shared" ref="AD1070" si="18832">+AD1071*$F1070</f>
        <v>0</v>
      </c>
      <c r="AE1070" s="649">
        <f t="shared" ref="AE1070" si="18833">+AE1071*$F1070</f>
        <v>0</v>
      </c>
      <c r="AF1070" s="649">
        <f t="shared" ref="AF1070" si="18834">+AF1071*$F1070</f>
        <v>0</v>
      </c>
      <c r="AG1070" s="649">
        <f t="shared" ref="AG1070" si="18835">+AG1071*$F1070</f>
        <v>0</v>
      </c>
      <c r="AH1070" s="649">
        <f t="shared" ref="AH1070" si="18836">+AH1071*$F1070</f>
        <v>0</v>
      </c>
      <c r="AI1070" s="649">
        <f t="shared" ref="AI1070" si="18837">+AI1071*$F1070</f>
        <v>0</v>
      </c>
      <c r="AJ1070" s="649">
        <f t="shared" ref="AJ1070" si="18838">+AJ1071*$F1070</f>
        <v>0</v>
      </c>
      <c r="AK1070" s="649">
        <f t="shared" ref="AK1070" si="18839">+AK1071*$F1070</f>
        <v>0</v>
      </c>
      <c r="AL1070" s="649">
        <f t="shared" ref="AL1070" si="18840">+AL1071*$F1070</f>
        <v>0</v>
      </c>
      <c r="AM1070" s="649">
        <f t="shared" ref="AM1070" si="18841">+AM1071*$F1070</f>
        <v>0</v>
      </c>
      <c r="AN1070" s="649">
        <f t="shared" ref="AN1070" si="18842">+AN1071*$F1070</f>
        <v>0</v>
      </c>
      <c r="AO1070" s="649">
        <f t="shared" ref="AO1070" si="18843">+AO1071*$F1070</f>
        <v>0</v>
      </c>
      <c r="AP1070" s="649">
        <f t="shared" ref="AP1070" si="18844">+AP1071*$F1070</f>
        <v>0</v>
      </c>
      <c r="AQ1070" s="649">
        <f t="shared" ref="AQ1070" si="18845">+AQ1071*$F1070</f>
        <v>0</v>
      </c>
      <c r="AR1070" s="649">
        <f t="shared" ref="AR1070" si="18846">+AR1071*$F1070</f>
        <v>0</v>
      </c>
      <c r="AS1070" s="649">
        <f t="shared" ref="AS1070" si="18847">+AS1071*$F1070</f>
        <v>0</v>
      </c>
      <c r="AT1070" s="649">
        <f t="shared" ref="AT1070" si="18848">+AT1071*$F1070</f>
        <v>0</v>
      </c>
      <c r="AU1070" s="613">
        <f t="shared" si="18652"/>
        <v>74680.942335036103</v>
      </c>
      <c r="AV1070" s="645">
        <f t="shared" si="18650"/>
        <v>0</v>
      </c>
      <c r="AW1070" s="656">
        <f t="shared" si="18651"/>
        <v>0</v>
      </c>
      <c r="AX1070" s="591"/>
    </row>
    <row r="1071" spans="1:50" s="314" customFormat="1" hidden="1" outlineLevel="1">
      <c r="A1071" s="642"/>
      <c r="B1071" s="636"/>
      <c r="C1071" s="636"/>
      <c r="D1071" s="651"/>
      <c r="E1071" s="653"/>
      <c r="F1071" s="640"/>
      <c r="G1071" s="640">
        <f t="shared" si="18692"/>
        <v>1</v>
      </c>
      <c r="H1071" s="658">
        <v>0</v>
      </c>
      <c r="I1071" s="658">
        <v>0</v>
      </c>
      <c r="J1071" s="658">
        <v>0</v>
      </c>
      <c r="K1071" s="658">
        <v>0</v>
      </c>
      <c r="L1071" s="658">
        <v>0</v>
      </c>
      <c r="M1071" s="658">
        <v>0</v>
      </c>
      <c r="N1071" s="658">
        <v>0</v>
      </c>
      <c r="O1071" s="658">
        <v>0</v>
      </c>
      <c r="P1071" s="658">
        <v>0</v>
      </c>
      <c r="Q1071" s="658">
        <v>0</v>
      </c>
      <c r="R1071" s="658">
        <v>0</v>
      </c>
      <c r="S1071" s="658">
        <v>0</v>
      </c>
      <c r="T1071" s="658">
        <v>0</v>
      </c>
      <c r="U1071" s="658">
        <v>0.37</v>
      </c>
      <c r="V1071" s="658">
        <v>0.63</v>
      </c>
      <c r="W1071" s="658">
        <v>0</v>
      </c>
      <c r="X1071" s="658">
        <v>0</v>
      </c>
      <c r="Y1071" s="658">
        <v>0</v>
      </c>
      <c r="Z1071" s="658">
        <v>0</v>
      </c>
      <c r="AA1071" s="658">
        <v>0</v>
      </c>
      <c r="AB1071" s="658">
        <v>0</v>
      </c>
      <c r="AC1071" s="658">
        <v>0</v>
      </c>
      <c r="AD1071" s="658">
        <v>0</v>
      </c>
      <c r="AE1071" s="658">
        <v>0</v>
      </c>
      <c r="AF1071" s="658">
        <v>0</v>
      </c>
      <c r="AG1071" s="658">
        <v>0</v>
      </c>
      <c r="AH1071" s="658">
        <v>0</v>
      </c>
      <c r="AI1071" s="658">
        <v>0</v>
      </c>
      <c r="AJ1071" s="658">
        <v>0</v>
      </c>
      <c r="AK1071" s="658">
        <v>0</v>
      </c>
      <c r="AL1071" s="658">
        <v>0</v>
      </c>
      <c r="AM1071" s="658">
        <v>0</v>
      </c>
      <c r="AN1071" s="658">
        <v>0</v>
      </c>
      <c r="AO1071" s="658">
        <v>0</v>
      </c>
      <c r="AP1071" s="658">
        <v>0</v>
      </c>
      <c r="AQ1071" s="658">
        <v>0</v>
      </c>
      <c r="AR1071" s="658">
        <v>0</v>
      </c>
      <c r="AS1071" s="658">
        <v>0</v>
      </c>
      <c r="AT1071" s="658">
        <v>0</v>
      </c>
      <c r="AU1071" s="613">
        <f t="shared" si="18652"/>
        <v>1</v>
      </c>
      <c r="AV1071" s="645">
        <f t="shared" si="18650"/>
        <v>1</v>
      </c>
      <c r="AW1071" s="656" t="e">
        <f t="shared" si="18651"/>
        <v>#DIV/0!</v>
      </c>
      <c r="AX1071" s="661"/>
    </row>
    <row r="1072" spans="1:50" hidden="1" outlineLevel="1">
      <c r="A1072" s="590"/>
      <c r="B1072" s="646" t="s">
        <v>305</v>
      </c>
      <c r="C1072" s="646" t="s">
        <v>1251</v>
      </c>
      <c r="D1072" s="647" t="s">
        <v>1252</v>
      </c>
      <c r="E1072" s="649"/>
      <c r="F1072" s="650">
        <v>74680.942335036103</v>
      </c>
      <c r="G1072" s="650">
        <f t="shared" si="18692"/>
        <v>74680.942335036088</v>
      </c>
      <c r="H1072" s="649">
        <f t="shared" ref="H1072" si="18849">+H1073*$F1072</f>
        <v>0</v>
      </c>
      <c r="I1072" s="649">
        <f t="shared" ref="I1072" si="18850">+I1073*$F1072</f>
        <v>0</v>
      </c>
      <c r="J1072" s="649">
        <f t="shared" ref="J1072" si="18851">+J1073*$F1072</f>
        <v>0</v>
      </c>
      <c r="K1072" s="649">
        <f t="shared" ref="K1072" si="18852">+K1073*$F1072</f>
        <v>0</v>
      </c>
      <c r="L1072" s="649">
        <f t="shared" ref="L1072" si="18853">+L1073*$F1072</f>
        <v>0</v>
      </c>
      <c r="M1072" s="649">
        <f t="shared" ref="M1072" si="18854">+M1073*$F1072</f>
        <v>0</v>
      </c>
      <c r="N1072" s="649">
        <f t="shared" ref="N1072" si="18855">+N1073*$F1072</f>
        <v>0</v>
      </c>
      <c r="O1072" s="649">
        <f t="shared" ref="O1072" si="18856">+O1073*$F1072</f>
        <v>0</v>
      </c>
      <c r="P1072" s="649">
        <f t="shared" ref="P1072" si="18857">+P1073*$F1072</f>
        <v>0</v>
      </c>
      <c r="Q1072" s="649">
        <f t="shared" ref="Q1072" si="18858">+Q1073*$F1072</f>
        <v>0</v>
      </c>
      <c r="R1072" s="649">
        <f t="shared" ref="R1072" si="18859">+R1073*$F1072</f>
        <v>0</v>
      </c>
      <c r="S1072" s="649">
        <f t="shared" ref="S1072" si="18860">+S1073*$F1072</f>
        <v>0</v>
      </c>
      <c r="T1072" s="649">
        <f t="shared" ref="T1072" si="18861">+T1073*$F1072</f>
        <v>0</v>
      </c>
      <c r="U1072" s="649">
        <f t="shared" ref="U1072" si="18862">+U1073*$F1072</f>
        <v>2240.428270051083</v>
      </c>
      <c r="V1072" s="649">
        <f t="shared" ref="V1072" si="18863">+V1073*$F1072</f>
        <v>51529.850211174904</v>
      </c>
      <c r="W1072" s="649">
        <f t="shared" ref="W1072" si="18864">+W1073*$F1072</f>
        <v>20910.663853810111</v>
      </c>
      <c r="X1072" s="649">
        <f t="shared" ref="X1072" si="18865">+X1073*$F1072</f>
        <v>0</v>
      </c>
      <c r="Y1072" s="649">
        <f t="shared" ref="Y1072" si="18866">+Y1073*$F1072</f>
        <v>0</v>
      </c>
      <c r="Z1072" s="649">
        <f t="shared" ref="Z1072" si="18867">+Z1073*$F1072</f>
        <v>0</v>
      </c>
      <c r="AA1072" s="649">
        <f t="shared" ref="AA1072" si="18868">+AA1073*$F1072</f>
        <v>0</v>
      </c>
      <c r="AB1072" s="649">
        <f t="shared" ref="AB1072" si="18869">+AB1073*$F1072</f>
        <v>0</v>
      </c>
      <c r="AC1072" s="649">
        <f t="shared" ref="AC1072" si="18870">+AC1073*$F1072</f>
        <v>0</v>
      </c>
      <c r="AD1072" s="649">
        <f t="shared" ref="AD1072" si="18871">+AD1073*$F1072</f>
        <v>0</v>
      </c>
      <c r="AE1072" s="649">
        <f t="shared" ref="AE1072" si="18872">+AE1073*$F1072</f>
        <v>0</v>
      </c>
      <c r="AF1072" s="649">
        <f t="shared" ref="AF1072" si="18873">+AF1073*$F1072</f>
        <v>0</v>
      </c>
      <c r="AG1072" s="649">
        <f t="shared" ref="AG1072" si="18874">+AG1073*$F1072</f>
        <v>0</v>
      </c>
      <c r="AH1072" s="649">
        <f t="shared" ref="AH1072" si="18875">+AH1073*$F1072</f>
        <v>0</v>
      </c>
      <c r="AI1072" s="649">
        <f t="shared" ref="AI1072" si="18876">+AI1073*$F1072</f>
        <v>0</v>
      </c>
      <c r="AJ1072" s="649">
        <f t="shared" ref="AJ1072" si="18877">+AJ1073*$F1072</f>
        <v>0</v>
      </c>
      <c r="AK1072" s="649">
        <f t="shared" ref="AK1072" si="18878">+AK1073*$F1072</f>
        <v>0</v>
      </c>
      <c r="AL1072" s="649">
        <f t="shared" ref="AL1072" si="18879">+AL1073*$F1072</f>
        <v>0</v>
      </c>
      <c r="AM1072" s="649">
        <f t="shared" ref="AM1072" si="18880">+AM1073*$F1072</f>
        <v>0</v>
      </c>
      <c r="AN1072" s="649">
        <f t="shared" ref="AN1072" si="18881">+AN1073*$F1072</f>
        <v>0</v>
      </c>
      <c r="AO1072" s="649">
        <f t="shared" ref="AO1072" si="18882">+AO1073*$F1072</f>
        <v>0</v>
      </c>
      <c r="AP1072" s="649">
        <f t="shared" ref="AP1072" si="18883">+AP1073*$F1072</f>
        <v>0</v>
      </c>
      <c r="AQ1072" s="649">
        <f t="shared" ref="AQ1072" si="18884">+AQ1073*$F1072</f>
        <v>0</v>
      </c>
      <c r="AR1072" s="649">
        <f t="shared" ref="AR1072" si="18885">+AR1073*$F1072</f>
        <v>0</v>
      </c>
      <c r="AS1072" s="649">
        <f t="shared" ref="AS1072" si="18886">+AS1073*$F1072</f>
        <v>0</v>
      </c>
      <c r="AT1072" s="649">
        <f t="shared" ref="AT1072" si="18887">+AT1073*$F1072</f>
        <v>0</v>
      </c>
      <c r="AU1072" s="613">
        <f t="shared" si="18652"/>
        <v>74680.942335036088</v>
      </c>
      <c r="AV1072" s="645">
        <f t="shared" si="18650"/>
        <v>0</v>
      </c>
      <c r="AW1072" s="656">
        <f t="shared" si="18651"/>
        <v>0</v>
      </c>
      <c r="AX1072" s="591"/>
    </row>
    <row r="1073" spans="1:50" s="314" customFormat="1" hidden="1" outlineLevel="1">
      <c r="A1073" s="642"/>
      <c r="B1073" s="636"/>
      <c r="C1073" s="636"/>
      <c r="D1073" s="651"/>
      <c r="E1073" s="653"/>
      <c r="F1073" s="640"/>
      <c r="G1073" s="640">
        <f t="shared" si="18692"/>
        <v>1</v>
      </c>
      <c r="H1073" s="658">
        <v>0</v>
      </c>
      <c r="I1073" s="658">
        <v>0</v>
      </c>
      <c r="J1073" s="658">
        <v>0</v>
      </c>
      <c r="K1073" s="658">
        <v>0</v>
      </c>
      <c r="L1073" s="658">
        <v>0</v>
      </c>
      <c r="M1073" s="658">
        <v>0</v>
      </c>
      <c r="N1073" s="658">
        <v>0</v>
      </c>
      <c r="O1073" s="658">
        <v>0</v>
      </c>
      <c r="P1073" s="658">
        <v>0</v>
      </c>
      <c r="Q1073" s="658">
        <v>0</v>
      </c>
      <c r="R1073" s="658">
        <v>0</v>
      </c>
      <c r="S1073" s="658">
        <v>0</v>
      </c>
      <c r="T1073" s="658">
        <v>0</v>
      </c>
      <c r="U1073" s="658">
        <v>0.03</v>
      </c>
      <c r="V1073" s="658">
        <v>0.69</v>
      </c>
      <c r="W1073" s="658">
        <v>0.28000000000000003</v>
      </c>
      <c r="X1073" s="658">
        <v>0</v>
      </c>
      <c r="Y1073" s="658">
        <v>0</v>
      </c>
      <c r="Z1073" s="658">
        <v>0</v>
      </c>
      <c r="AA1073" s="658">
        <v>0</v>
      </c>
      <c r="AB1073" s="658">
        <v>0</v>
      </c>
      <c r="AC1073" s="658">
        <v>0</v>
      </c>
      <c r="AD1073" s="658">
        <v>0</v>
      </c>
      <c r="AE1073" s="658">
        <v>0</v>
      </c>
      <c r="AF1073" s="658">
        <v>0</v>
      </c>
      <c r="AG1073" s="658">
        <v>0</v>
      </c>
      <c r="AH1073" s="658">
        <v>0</v>
      </c>
      <c r="AI1073" s="658">
        <v>0</v>
      </c>
      <c r="AJ1073" s="658">
        <v>0</v>
      </c>
      <c r="AK1073" s="658">
        <v>0</v>
      </c>
      <c r="AL1073" s="658">
        <v>0</v>
      </c>
      <c r="AM1073" s="658">
        <v>0</v>
      </c>
      <c r="AN1073" s="658">
        <v>0</v>
      </c>
      <c r="AO1073" s="658">
        <v>0</v>
      </c>
      <c r="AP1073" s="658">
        <v>0</v>
      </c>
      <c r="AQ1073" s="658">
        <v>0</v>
      </c>
      <c r="AR1073" s="658">
        <v>0</v>
      </c>
      <c r="AS1073" s="658">
        <v>0</v>
      </c>
      <c r="AT1073" s="658">
        <v>0</v>
      </c>
      <c r="AU1073" s="613">
        <f t="shared" si="18652"/>
        <v>1</v>
      </c>
      <c r="AV1073" s="645">
        <f t="shared" si="18650"/>
        <v>1</v>
      </c>
      <c r="AW1073" s="656" t="e">
        <f t="shared" si="18651"/>
        <v>#DIV/0!</v>
      </c>
      <c r="AX1073" s="661"/>
    </row>
    <row r="1074" spans="1:50" hidden="1" outlineLevel="1">
      <c r="A1074" s="590"/>
      <c r="B1074" s="646" t="s">
        <v>305</v>
      </c>
      <c r="C1074" s="646" t="s">
        <v>1253</v>
      </c>
      <c r="D1074" s="647" t="s">
        <v>1254</v>
      </c>
      <c r="E1074" s="649"/>
      <c r="F1074" s="650">
        <v>74680.942335036103</v>
      </c>
      <c r="G1074" s="650">
        <f t="shared" si="18692"/>
        <v>74680.942335036103</v>
      </c>
      <c r="H1074" s="649">
        <f t="shared" ref="H1074" si="18888">+H1075*$F1074</f>
        <v>0</v>
      </c>
      <c r="I1074" s="649">
        <f t="shared" ref="I1074" si="18889">+I1075*$F1074</f>
        <v>0</v>
      </c>
      <c r="J1074" s="649">
        <f t="shared" ref="J1074" si="18890">+J1075*$F1074</f>
        <v>0</v>
      </c>
      <c r="K1074" s="649">
        <f t="shared" ref="K1074" si="18891">+K1075*$F1074</f>
        <v>0</v>
      </c>
      <c r="L1074" s="649">
        <f t="shared" ref="L1074" si="18892">+L1075*$F1074</f>
        <v>0</v>
      </c>
      <c r="M1074" s="649">
        <f t="shared" ref="M1074" si="18893">+M1075*$F1074</f>
        <v>0</v>
      </c>
      <c r="N1074" s="649">
        <f t="shared" ref="N1074" si="18894">+N1075*$F1074</f>
        <v>0</v>
      </c>
      <c r="O1074" s="649">
        <f t="shared" ref="O1074" si="18895">+O1075*$F1074</f>
        <v>0</v>
      </c>
      <c r="P1074" s="649">
        <f t="shared" ref="P1074" si="18896">+P1075*$F1074</f>
        <v>0</v>
      </c>
      <c r="Q1074" s="649">
        <f t="shared" ref="Q1074" si="18897">+Q1075*$F1074</f>
        <v>0</v>
      </c>
      <c r="R1074" s="649">
        <f t="shared" ref="R1074" si="18898">+R1075*$F1074</f>
        <v>0</v>
      </c>
      <c r="S1074" s="649">
        <f t="shared" ref="S1074" si="18899">+S1075*$F1074</f>
        <v>0</v>
      </c>
      <c r="T1074" s="649">
        <f t="shared" ref="T1074" si="18900">+T1075*$F1074</f>
        <v>0</v>
      </c>
      <c r="U1074" s="649">
        <f t="shared" ref="U1074" si="18901">+U1075*$F1074</f>
        <v>0</v>
      </c>
      <c r="V1074" s="649">
        <f t="shared" ref="V1074" si="18902">+V1075*$F1074</f>
        <v>28378.758087313719</v>
      </c>
      <c r="W1074" s="649">
        <f t="shared" ref="W1074" si="18903">+W1075*$F1074</f>
        <v>46302.184247722384</v>
      </c>
      <c r="X1074" s="649">
        <f t="shared" ref="X1074" si="18904">+X1075*$F1074</f>
        <v>0</v>
      </c>
      <c r="Y1074" s="649">
        <f t="shared" ref="Y1074" si="18905">+Y1075*$F1074</f>
        <v>0</v>
      </c>
      <c r="Z1074" s="649">
        <f t="shared" ref="Z1074" si="18906">+Z1075*$F1074</f>
        <v>0</v>
      </c>
      <c r="AA1074" s="649">
        <f t="shared" ref="AA1074" si="18907">+AA1075*$F1074</f>
        <v>0</v>
      </c>
      <c r="AB1074" s="649">
        <f t="shared" ref="AB1074" si="18908">+AB1075*$F1074</f>
        <v>0</v>
      </c>
      <c r="AC1074" s="649">
        <f t="shared" ref="AC1074" si="18909">+AC1075*$F1074</f>
        <v>0</v>
      </c>
      <c r="AD1074" s="649">
        <f t="shared" ref="AD1074" si="18910">+AD1075*$F1074</f>
        <v>0</v>
      </c>
      <c r="AE1074" s="649">
        <f t="shared" ref="AE1074" si="18911">+AE1075*$F1074</f>
        <v>0</v>
      </c>
      <c r="AF1074" s="649">
        <f t="shared" ref="AF1074" si="18912">+AF1075*$F1074</f>
        <v>0</v>
      </c>
      <c r="AG1074" s="649">
        <f t="shared" ref="AG1074" si="18913">+AG1075*$F1074</f>
        <v>0</v>
      </c>
      <c r="AH1074" s="649">
        <f t="shared" ref="AH1074" si="18914">+AH1075*$F1074</f>
        <v>0</v>
      </c>
      <c r="AI1074" s="649">
        <f t="shared" ref="AI1074" si="18915">+AI1075*$F1074</f>
        <v>0</v>
      </c>
      <c r="AJ1074" s="649">
        <f t="shared" ref="AJ1074" si="18916">+AJ1075*$F1074</f>
        <v>0</v>
      </c>
      <c r="AK1074" s="649">
        <f t="shared" ref="AK1074" si="18917">+AK1075*$F1074</f>
        <v>0</v>
      </c>
      <c r="AL1074" s="649">
        <f t="shared" ref="AL1074" si="18918">+AL1075*$F1074</f>
        <v>0</v>
      </c>
      <c r="AM1074" s="649">
        <f t="shared" ref="AM1074" si="18919">+AM1075*$F1074</f>
        <v>0</v>
      </c>
      <c r="AN1074" s="649">
        <f t="shared" ref="AN1074" si="18920">+AN1075*$F1074</f>
        <v>0</v>
      </c>
      <c r="AO1074" s="649">
        <f t="shared" ref="AO1074" si="18921">+AO1075*$F1074</f>
        <v>0</v>
      </c>
      <c r="AP1074" s="649">
        <f t="shared" ref="AP1074" si="18922">+AP1075*$F1074</f>
        <v>0</v>
      </c>
      <c r="AQ1074" s="649">
        <f t="shared" ref="AQ1074" si="18923">+AQ1075*$F1074</f>
        <v>0</v>
      </c>
      <c r="AR1074" s="649">
        <f t="shared" ref="AR1074" si="18924">+AR1075*$F1074</f>
        <v>0</v>
      </c>
      <c r="AS1074" s="649">
        <f t="shared" ref="AS1074" si="18925">+AS1075*$F1074</f>
        <v>0</v>
      </c>
      <c r="AT1074" s="649">
        <f t="shared" ref="AT1074" si="18926">+AT1075*$F1074</f>
        <v>0</v>
      </c>
      <c r="AU1074" s="613">
        <f t="shared" si="18652"/>
        <v>74680.942335036103</v>
      </c>
      <c r="AV1074" s="645">
        <f t="shared" si="18650"/>
        <v>0</v>
      </c>
      <c r="AW1074" s="656">
        <f t="shared" si="18651"/>
        <v>0</v>
      </c>
      <c r="AX1074" s="591"/>
    </row>
    <row r="1075" spans="1:50" s="314" customFormat="1" hidden="1" outlineLevel="1">
      <c r="A1075" s="642"/>
      <c r="B1075" s="636"/>
      <c r="C1075" s="636"/>
      <c r="D1075" s="651"/>
      <c r="E1075" s="653"/>
      <c r="F1075" s="640"/>
      <c r="G1075" s="640">
        <f t="shared" si="18692"/>
        <v>1</v>
      </c>
      <c r="H1075" s="658">
        <v>0</v>
      </c>
      <c r="I1075" s="658">
        <v>0</v>
      </c>
      <c r="J1075" s="658">
        <v>0</v>
      </c>
      <c r="K1075" s="658">
        <v>0</v>
      </c>
      <c r="L1075" s="658">
        <v>0</v>
      </c>
      <c r="M1075" s="658">
        <v>0</v>
      </c>
      <c r="N1075" s="658">
        <v>0</v>
      </c>
      <c r="O1075" s="658">
        <v>0</v>
      </c>
      <c r="P1075" s="658">
        <v>0</v>
      </c>
      <c r="Q1075" s="658">
        <v>0</v>
      </c>
      <c r="R1075" s="658">
        <v>0</v>
      </c>
      <c r="S1075" s="658">
        <v>0</v>
      </c>
      <c r="T1075" s="658">
        <v>0</v>
      </c>
      <c r="U1075" s="658">
        <v>0</v>
      </c>
      <c r="V1075" s="658">
        <v>0.38</v>
      </c>
      <c r="W1075" s="658">
        <v>0.62</v>
      </c>
      <c r="X1075" s="658">
        <v>0</v>
      </c>
      <c r="Y1075" s="658">
        <v>0</v>
      </c>
      <c r="Z1075" s="658">
        <v>0</v>
      </c>
      <c r="AA1075" s="658">
        <v>0</v>
      </c>
      <c r="AB1075" s="658">
        <v>0</v>
      </c>
      <c r="AC1075" s="658">
        <v>0</v>
      </c>
      <c r="AD1075" s="658">
        <v>0</v>
      </c>
      <c r="AE1075" s="658">
        <v>0</v>
      </c>
      <c r="AF1075" s="658">
        <v>0</v>
      </c>
      <c r="AG1075" s="658">
        <v>0</v>
      </c>
      <c r="AH1075" s="658">
        <v>0</v>
      </c>
      <c r="AI1075" s="658">
        <v>0</v>
      </c>
      <c r="AJ1075" s="658">
        <v>0</v>
      </c>
      <c r="AK1075" s="658">
        <v>0</v>
      </c>
      <c r="AL1075" s="658">
        <v>0</v>
      </c>
      <c r="AM1075" s="658">
        <v>0</v>
      </c>
      <c r="AN1075" s="658">
        <v>0</v>
      </c>
      <c r="AO1075" s="658">
        <v>0</v>
      </c>
      <c r="AP1075" s="658">
        <v>0</v>
      </c>
      <c r="AQ1075" s="658">
        <v>0</v>
      </c>
      <c r="AR1075" s="658">
        <v>0</v>
      </c>
      <c r="AS1075" s="658">
        <v>0</v>
      </c>
      <c r="AT1075" s="658">
        <v>0</v>
      </c>
      <c r="AU1075" s="613">
        <f t="shared" si="18652"/>
        <v>1</v>
      </c>
      <c r="AV1075" s="645">
        <f t="shared" si="18650"/>
        <v>1</v>
      </c>
      <c r="AW1075" s="656" t="e">
        <f t="shared" si="18651"/>
        <v>#DIV/0!</v>
      </c>
      <c r="AX1075" s="661"/>
    </row>
    <row r="1076" spans="1:50" hidden="1" outlineLevel="1">
      <c r="A1076" s="590"/>
      <c r="B1076" s="646" t="s">
        <v>305</v>
      </c>
      <c r="C1076" s="646" t="s">
        <v>1255</v>
      </c>
      <c r="D1076" s="647" t="s">
        <v>1256</v>
      </c>
      <c r="E1076" s="649"/>
      <c r="F1076" s="650">
        <v>74680.942335036103</v>
      </c>
      <c r="G1076" s="650">
        <f t="shared" si="18692"/>
        <v>74680.942335036103</v>
      </c>
      <c r="H1076" s="649">
        <f t="shared" ref="H1076" si="18927">+H1077*$F1076</f>
        <v>0</v>
      </c>
      <c r="I1076" s="649">
        <f t="shared" ref="I1076" si="18928">+I1077*$F1076</f>
        <v>0</v>
      </c>
      <c r="J1076" s="649">
        <f t="shared" ref="J1076" si="18929">+J1077*$F1076</f>
        <v>0</v>
      </c>
      <c r="K1076" s="649">
        <f t="shared" ref="K1076" si="18930">+K1077*$F1076</f>
        <v>0</v>
      </c>
      <c r="L1076" s="649">
        <f t="shared" ref="L1076" si="18931">+L1077*$F1076</f>
        <v>0</v>
      </c>
      <c r="M1076" s="649">
        <f t="shared" ref="M1076" si="18932">+M1077*$F1076</f>
        <v>0</v>
      </c>
      <c r="N1076" s="649">
        <f t="shared" ref="N1076" si="18933">+N1077*$F1076</f>
        <v>0</v>
      </c>
      <c r="O1076" s="649">
        <f t="shared" ref="O1076" si="18934">+O1077*$F1076</f>
        <v>0</v>
      </c>
      <c r="P1076" s="649">
        <f t="shared" ref="P1076" si="18935">+P1077*$F1076</f>
        <v>0</v>
      </c>
      <c r="Q1076" s="649">
        <f t="shared" ref="Q1076" si="18936">+Q1077*$F1076</f>
        <v>0</v>
      </c>
      <c r="R1076" s="649">
        <f t="shared" ref="R1076" si="18937">+R1077*$F1076</f>
        <v>0</v>
      </c>
      <c r="S1076" s="649">
        <f t="shared" ref="S1076" si="18938">+S1077*$F1076</f>
        <v>0</v>
      </c>
      <c r="T1076" s="649">
        <f t="shared" ref="T1076" si="18939">+T1077*$F1076</f>
        <v>0</v>
      </c>
      <c r="U1076" s="649">
        <f t="shared" ref="U1076" si="18940">+U1077*$F1076</f>
        <v>0</v>
      </c>
      <c r="V1076" s="649">
        <f t="shared" ref="V1076" si="18941">+V1077*$F1076</f>
        <v>2240.428270051083</v>
      </c>
      <c r="W1076" s="649">
        <f t="shared" ref="W1076" si="18942">+W1077*$F1076</f>
        <v>52276.659634525269</v>
      </c>
      <c r="X1076" s="649">
        <f t="shared" ref="X1076" si="18943">+X1077*$F1076</f>
        <v>20163.854430459749</v>
      </c>
      <c r="Y1076" s="649">
        <f t="shared" ref="Y1076" si="18944">+Y1077*$F1076</f>
        <v>0</v>
      </c>
      <c r="Z1076" s="649">
        <f t="shared" ref="Z1076" si="18945">+Z1077*$F1076</f>
        <v>0</v>
      </c>
      <c r="AA1076" s="649">
        <f t="shared" ref="AA1076" si="18946">+AA1077*$F1076</f>
        <v>0</v>
      </c>
      <c r="AB1076" s="649">
        <f t="shared" ref="AB1076" si="18947">+AB1077*$F1076</f>
        <v>0</v>
      </c>
      <c r="AC1076" s="649">
        <f t="shared" ref="AC1076" si="18948">+AC1077*$F1076</f>
        <v>0</v>
      </c>
      <c r="AD1076" s="649">
        <f t="shared" ref="AD1076" si="18949">+AD1077*$F1076</f>
        <v>0</v>
      </c>
      <c r="AE1076" s="649">
        <f t="shared" ref="AE1076" si="18950">+AE1077*$F1076</f>
        <v>0</v>
      </c>
      <c r="AF1076" s="649">
        <f t="shared" ref="AF1076" si="18951">+AF1077*$F1076</f>
        <v>0</v>
      </c>
      <c r="AG1076" s="649">
        <f t="shared" ref="AG1076" si="18952">+AG1077*$F1076</f>
        <v>0</v>
      </c>
      <c r="AH1076" s="649">
        <f t="shared" ref="AH1076" si="18953">+AH1077*$F1076</f>
        <v>0</v>
      </c>
      <c r="AI1076" s="649">
        <f t="shared" ref="AI1076" si="18954">+AI1077*$F1076</f>
        <v>0</v>
      </c>
      <c r="AJ1076" s="649">
        <f t="shared" ref="AJ1076" si="18955">+AJ1077*$F1076</f>
        <v>0</v>
      </c>
      <c r="AK1076" s="649">
        <f t="shared" ref="AK1076" si="18956">+AK1077*$F1076</f>
        <v>0</v>
      </c>
      <c r="AL1076" s="649">
        <f t="shared" ref="AL1076" si="18957">+AL1077*$F1076</f>
        <v>0</v>
      </c>
      <c r="AM1076" s="649">
        <f t="shared" ref="AM1076" si="18958">+AM1077*$F1076</f>
        <v>0</v>
      </c>
      <c r="AN1076" s="649">
        <f t="shared" ref="AN1076" si="18959">+AN1077*$F1076</f>
        <v>0</v>
      </c>
      <c r="AO1076" s="649">
        <f t="shared" ref="AO1076" si="18960">+AO1077*$F1076</f>
        <v>0</v>
      </c>
      <c r="AP1076" s="649">
        <f t="shared" ref="AP1076" si="18961">+AP1077*$F1076</f>
        <v>0</v>
      </c>
      <c r="AQ1076" s="649">
        <f t="shared" ref="AQ1076" si="18962">+AQ1077*$F1076</f>
        <v>0</v>
      </c>
      <c r="AR1076" s="649">
        <f t="shared" ref="AR1076" si="18963">+AR1077*$F1076</f>
        <v>0</v>
      </c>
      <c r="AS1076" s="649">
        <f t="shared" ref="AS1076" si="18964">+AS1077*$F1076</f>
        <v>0</v>
      </c>
      <c r="AT1076" s="649">
        <f t="shared" ref="AT1076" si="18965">+AT1077*$F1076</f>
        <v>0</v>
      </c>
      <c r="AU1076" s="613">
        <f t="shared" si="18652"/>
        <v>74680.942335036103</v>
      </c>
      <c r="AV1076" s="645">
        <f t="shared" si="18650"/>
        <v>0</v>
      </c>
      <c r="AW1076" s="656">
        <f t="shared" si="18651"/>
        <v>0</v>
      </c>
      <c r="AX1076" s="591"/>
    </row>
    <row r="1077" spans="1:50" s="314" customFormat="1" hidden="1" outlineLevel="1">
      <c r="A1077" s="642"/>
      <c r="B1077" s="636"/>
      <c r="C1077" s="636"/>
      <c r="D1077" s="651"/>
      <c r="E1077" s="653"/>
      <c r="F1077" s="640"/>
      <c r="G1077" s="640">
        <f t="shared" si="18692"/>
        <v>1</v>
      </c>
      <c r="H1077" s="658">
        <v>0</v>
      </c>
      <c r="I1077" s="658">
        <v>0</v>
      </c>
      <c r="J1077" s="658">
        <v>0</v>
      </c>
      <c r="K1077" s="658">
        <v>0</v>
      </c>
      <c r="L1077" s="658">
        <v>0</v>
      </c>
      <c r="M1077" s="658">
        <v>0</v>
      </c>
      <c r="N1077" s="658">
        <v>0</v>
      </c>
      <c r="O1077" s="658">
        <v>0</v>
      </c>
      <c r="P1077" s="658">
        <v>0</v>
      </c>
      <c r="Q1077" s="658">
        <v>0</v>
      </c>
      <c r="R1077" s="658">
        <v>0</v>
      </c>
      <c r="S1077" s="658">
        <v>0</v>
      </c>
      <c r="T1077" s="658">
        <v>0</v>
      </c>
      <c r="U1077" s="658">
        <v>0</v>
      </c>
      <c r="V1077" s="658">
        <v>0.03</v>
      </c>
      <c r="W1077" s="658">
        <v>0.7</v>
      </c>
      <c r="X1077" s="658">
        <v>0.27</v>
      </c>
      <c r="Y1077" s="658">
        <v>0</v>
      </c>
      <c r="Z1077" s="658">
        <v>0</v>
      </c>
      <c r="AA1077" s="658">
        <v>0</v>
      </c>
      <c r="AB1077" s="658">
        <v>0</v>
      </c>
      <c r="AC1077" s="658">
        <v>0</v>
      </c>
      <c r="AD1077" s="658">
        <v>0</v>
      </c>
      <c r="AE1077" s="658">
        <v>0</v>
      </c>
      <c r="AF1077" s="658">
        <v>0</v>
      </c>
      <c r="AG1077" s="658">
        <v>0</v>
      </c>
      <c r="AH1077" s="658">
        <v>0</v>
      </c>
      <c r="AI1077" s="658">
        <v>0</v>
      </c>
      <c r="AJ1077" s="658">
        <v>0</v>
      </c>
      <c r="AK1077" s="658">
        <v>0</v>
      </c>
      <c r="AL1077" s="658">
        <v>0</v>
      </c>
      <c r="AM1077" s="658">
        <v>0</v>
      </c>
      <c r="AN1077" s="658">
        <v>0</v>
      </c>
      <c r="AO1077" s="658">
        <v>0</v>
      </c>
      <c r="AP1077" s="658">
        <v>0</v>
      </c>
      <c r="AQ1077" s="658">
        <v>0</v>
      </c>
      <c r="AR1077" s="658">
        <v>0</v>
      </c>
      <c r="AS1077" s="658">
        <v>0</v>
      </c>
      <c r="AT1077" s="658">
        <v>0</v>
      </c>
      <c r="AU1077" s="613">
        <f t="shared" si="18652"/>
        <v>1</v>
      </c>
      <c r="AV1077" s="645">
        <f t="shared" si="18650"/>
        <v>1</v>
      </c>
      <c r="AW1077" s="656" t="e">
        <f t="shared" si="18651"/>
        <v>#DIV/0!</v>
      </c>
      <c r="AX1077" s="661"/>
    </row>
    <row r="1078" spans="1:50" hidden="1" outlineLevel="1">
      <c r="A1078" s="590"/>
      <c r="B1078" s="646" t="s">
        <v>305</v>
      </c>
      <c r="C1078" s="646" t="s">
        <v>1257</v>
      </c>
      <c r="D1078" s="647" t="s">
        <v>1258</v>
      </c>
      <c r="E1078" s="649"/>
      <c r="F1078" s="650">
        <v>74680.942335036103</v>
      </c>
      <c r="G1078" s="650">
        <f t="shared" si="18692"/>
        <v>74680.942335036103</v>
      </c>
      <c r="H1078" s="649">
        <f t="shared" ref="H1078" si="18966">+H1079*$F1078</f>
        <v>0</v>
      </c>
      <c r="I1078" s="649">
        <f t="shared" ref="I1078" si="18967">+I1079*$F1078</f>
        <v>0</v>
      </c>
      <c r="J1078" s="649">
        <f t="shared" ref="J1078" si="18968">+J1079*$F1078</f>
        <v>0</v>
      </c>
      <c r="K1078" s="649">
        <f t="shared" ref="K1078" si="18969">+K1079*$F1078</f>
        <v>0</v>
      </c>
      <c r="L1078" s="649">
        <f t="shared" ref="L1078" si="18970">+L1079*$F1078</f>
        <v>0</v>
      </c>
      <c r="M1078" s="649">
        <f t="shared" ref="M1078" si="18971">+M1079*$F1078</f>
        <v>0</v>
      </c>
      <c r="N1078" s="649">
        <f t="shared" ref="N1078" si="18972">+N1079*$F1078</f>
        <v>0</v>
      </c>
      <c r="O1078" s="649">
        <f t="shared" ref="O1078" si="18973">+O1079*$F1078</f>
        <v>0</v>
      </c>
      <c r="P1078" s="649">
        <f t="shared" ref="P1078" si="18974">+P1079*$F1078</f>
        <v>0</v>
      </c>
      <c r="Q1078" s="649">
        <f t="shared" ref="Q1078" si="18975">+Q1079*$F1078</f>
        <v>0</v>
      </c>
      <c r="R1078" s="649">
        <f t="shared" ref="R1078" si="18976">+R1079*$F1078</f>
        <v>0</v>
      </c>
      <c r="S1078" s="649">
        <f t="shared" ref="S1078" si="18977">+S1079*$F1078</f>
        <v>0</v>
      </c>
      <c r="T1078" s="649">
        <f t="shared" ref="T1078" si="18978">+T1079*$F1078</f>
        <v>0</v>
      </c>
      <c r="U1078" s="649">
        <f t="shared" ref="U1078" si="18979">+U1079*$F1078</f>
        <v>0</v>
      </c>
      <c r="V1078" s="649">
        <f t="shared" ref="V1078" si="18980">+V1079*$F1078</f>
        <v>0</v>
      </c>
      <c r="W1078" s="649">
        <f t="shared" ref="W1078" si="18981">+W1079*$F1078</f>
        <v>29125.567510664081</v>
      </c>
      <c r="X1078" s="649">
        <f t="shared" ref="X1078" si="18982">+X1079*$F1078</f>
        <v>45555.374824372018</v>
      </c>
      <c r="Y1078" s="649">
        <f t="shared" ref="Y1078" si="18983">+Y1079*$F1078</f>
        <v>0</v>
      </c>
      <c r="Z1078" s="649">
        <f t="shared" ref="Z1078" si="18984">+Z1079*$F1078</f>
        <v>0</v>
      </c>
      <c r="AA1078" s="649">
        <f t="shared" ref="AA1078" si="18985">+AA1079*$F1078</f>
        <v>0</v>
      </c>
      <c r="AB1078" s="649">
        <f t="shared" ref="AB1078" si="18986">+AB1079*$F1078</f>
        <v>0</v>
      </c>
      <c r="AC1078" s="649">
        <f t="shared" ref="AC1078" si="18987">+AC1079*$F1078</f>
        <v>0</v>
      </c>
      <c r="AD1078" s="649">
        <f t="shared" ref="AD1078" si="18988">+AD1079*$F1078</f>
        <v>0</v>
      </c>
      <c r="AE1078" s="649">
        <f t="shared" ref="AE1078" si="18989">+AE1079*$F1078</f>
        <v>0</v>
      </c>
      <c r="AF1078" s="649">
        <f t="shared" ref="AF1078" si="18990">+AF1079*$F1078</f>
        <v>0</v>
      </c>
      <c r="AG1078" s="649">
        <f t="shared" ref="AG1078" si="18991">+AG1079*$F1078</f>
        <v>0</v>
      </c>
      <c r="AH1078" s="649">
        <f t="shared" ref="AH1078" si="18992">+AH1079*$F1078</f>
        <v>0</v>
      </c>
      <c r="AI1078" s="649">
        <f t="shared" ref="AI1078" si="18993">+AI1079*$F1078</f>
        <v>0</v>
      </c>
      <c r="AJ1078" s="649">
        <f t="shared" ref="AJ1078" si="18994">+AJ1079*$F1078</f>
        <v>0</v>
      </c>
      <c r="AK1078" s="649">
        <f t="shared" ref="AK1078" si="18995">+AK1079*$F1078</f>
        <v>0</v>
      </c>
      <c r="AL1078" s="649">
        <f t="shared" ref="AL1078" si="18996">+AL1079*$F1078</f>
        <v>0</v>
      </c>
      <c r="AM1078" s="649">
        <f t="shared" ref="AM1078" si="18997">+AM1079*$F1078</f>
        <v>0</v>
      </c>
      <c r="AN1078" s="649">
        <f t="shared" ref="AN1078" si="18998">+AN1079*$F1078</f>
        <v>0</v>
      </c>
      <c r="AO1078" s="649">
        <f t="shared" ref="AO1078" si="18999">+AO1079*$F1078</f>
        <v>0</v>
      </c>
      <c r="AP1078" s="649">
        <f t="shared" ref="AP1078" si="19000">+AP1079*$F1078</f>
        <v>0</v>
      </c>
      <c r="AQ1078" s="649">
        <f t="shared" ref="AQ1078" si="19001">+AQ1079*$F1078</f>
        <v>0</v>
      </c>
      <c r="AR1078" s="649">
        <f t="shared" ref="AR1078" si="19002">+AR1079*$F1078</f>
        <v>0</v>
      </c>
      <c r="AS1078" s="649">
        <f t="shared" ref="AS1078" si="19003">+AS1079*$F1078</f>
        <v>0</v>
      </c>
      <c r="AT1078" s="649">
        <f t="shared" ref="AT1078" si="19004">+AT1079*$F1078</f>
        <v>0</v>
      </c>
      <c r="AU1078" s="613">
        <f t="shared" si="18652"/>
        <v>74680.942335036103</v>
      </c>
      <c r="AV1078" s="645">
        <f t="shared" si="18650"/>
        <v>0</v>
      </c>
      <c r="AW1078" s="656">
        <f t="shared" si="18651"/>
        <v>0</v>
      </c>
      <c r="AX1078" s="591"/>
    </row>
    <row r="1079" spans="1:50" s="314" customFormat="1" hidden="1" outlineLevel="1">
      <c r="A1079" s="642"/>
      <c r="B1079" s="636"/>
      <c r="C1079" s="636"/>
      <c r="D1079" s="651"/>
      <c r="E1079" s="653"/>
      <c r="F1079" s="640"/>
      <c r="G1079" s="640">
        <f t="shared" si="18692"/>
        <v>1</v>
      </c>
      <c r="H1079" s="658">
        <v>0</v>
      </c>
      <c r="I1079" s="658">
        <v>0</v>
      </c>
      <c r="J1079" s="658">
        <v>0</v>
      </c>
      <c r="K1079" s="658">
        <v>0</v>
      </c>
      <c r="L1079" s="658">
        <v>0</v>
      </c>
      <c r="M1079" s="658">
        <v>0</v>
      </c>
      <c r="N1079" s="658">
        <v>0</v>
      </c>
      <c r="O1079" s="658">
        <v>0</v>
      </c>
      <c r="P1079" s="658">
        <v>0</v>
      </c>
      <c r="Q1079" s="658">
        <v>0</v>
      </c>
      <c r="R1079" s="658">
        <v>0</v>
      </c>
      <c r="S1079" s="658">
        <v>0</v>
      </c>
      <c r="T1079" s="658">
        <v>0</v>
      </c>
      <c r="U1079" s="658">
        <v>0</v>
      </c>
      <c r="V1079" s="658">
        <v>0</v>
      </c>
      <c r="W1079" s="658">
        <v>0.39</v>
      </c>
      <c r="X1079" s="658">
        <v>0.61</v>
      </c>
      <c r="Y1079" s="658">
        <v>0</v>
      </c>
      <c r="Z1079" s="658">
        <v>0</v>
      </c>
      <c r="AA1079" s="658">
        <v>0</v>
      </c>
      <c r="AB1079" s="658">
        <v>0</v>
      </c>
      <c r="AC1079" s="658">
        <v>0</v>
      </c>
      <c r="AD1079" s="658">
        <v>0</v>
      </c>
      <c r="AE1079" s="658">
        <v>0</v>
      </c>
      <c r="AF1079" s="658">
        <v>0</v>
      </c>
      <c r="AG1079" s="658">
        <v>0</v>
      </c>
      <c r="AH1079" s="658">
        <v>0</v>
      </c>
      <c r="AI1079" s="658">
        <v>0</v>
      </c>
      <c r="AJ1079" s="658">
        <v>0</v>
      </c>
      <c r="AK1079" s="658">
        <v>0</v>
      </c>
      <c r="AL1079" s="658">
        <v>0</v>
      </c>
      <c r="AM1079" s="658">
        <v>0</v>
      </c>
      <c r="AN1079" s="658">
        <v>0</v>
      </c>
      <c r="AO1079" s="658">
        <v>0</v>
      </c>
      <c r="AP1079" s="658">
        <v>0</v>
      </c>
      <c r="AQ1079" s="658">
        <v>0</v>
      </c>
      <c r="AR1079" s="658">
        <v>0</v>
      </c>
      <c r="AS1079" s="658">
        <v>0</v>
      </c>
      <c r="AT1079" s="658">
        <v>0</v>
      </c>
      <c r="AU1079" s="613">
        <f t="shared" si="18652"/>
        <v>1</v>
      </c>
      <c r="AV1079" s="645">
        <f t="shared" si="18650"/>
        <v>1</v>
      </c>
      <c r="AW1079" s="656" t="e">
        <f t="shared" si="18651"/>
        <v>#DIV/0!</v>
      </c>
      <c r="AX1079" s="661"/>
    </row>
    <row r="1080" spans="1:50" hidden="1" outlineLevel="1">
      <c r="A1080" s="590"/>
      <c r="B1080" s="646" t="s">
        <v>305</v>
      </c>
      <c r="C1080" s="646" t="s">
        <v>1259</v>
      </c>
      <c r="D1080" s="647" t="s">
        <v>1260</v>
      </c>
      <c r="E1080" s="649"/>
      <c r="F1080" s="650">
        <v>74680.942335036103</v>
      </c>
      <c r="G1080" s="650">
        <f t="shared" si="18692"/>
        <v>74680.942335036088</v>
      </c>
      <c r="H1080" s="649">
        <f t="shared" ref="H1080" si="19005">+H1081*$F1080</f>
        <v>0</v>
      </c>
      <c r="I1080" s="649">
        <f t="shared" ref="I1080" si="19006">+I1081*$F1080</f>
        <v>0</v>
      </c>
      <c r="J1080" s="649">
        <f t="shared" ref="J1080" si="19007">+J1081*$F1080</f>
        <v>0</v>
      </c>
      <c r="K1080" s="649">
        <f t="shared" ref="K1080" si="19008">+K1081*$F1080</f>
        <v>0</v>
      </c>
      <c r="L1080" s="649">
        <f t="shared" ref="L1080" si="19009">+L1081*$F1080</f>
        <v>0</v>
      </c>
      <c r="M1080" s="649">
        <f t="shared" ref="M1080" si="19010">+M1081*$F1080</f>
        <v>0</v>
      </c>
      <c r="N1080" s="649">
        <f t="shared" ref="N1080" si="19011">+N1081*$F1080</f>
        <v>0</v>
      </c>
      <c r="O1080" s="649">
        <f t="shared" ref="O1080" si="19012">+O1081*$F1080</f>
        <v>0</v>
      </c>
      <c r="P1080" s="649">
        <f t="shared" ref="P1080" si="19013">+P1081*$F1080</f>
        <v>0</v>
      </c>
      <c r="Q1080" s="649">
        <f t="shared" ref="Q1080" si="19014">+Q1081*$F1080</f>
        <v>0</v>
      </c>
      <c r="R1080" s="649">
        <f t="shared" ref="R1080" si="19015">+R1081*$F1080</f>
        <v>0</v>
      </c>
      <c r="S1080" s="649">
        <f t="shared" ref="S1080" si="19016">+S1081*$F1080</f>
        <v>0</v>
      </c>
      <c r="T1080" s="649">
        <f t="shared" ref="T1080" si="19017">+T1081*$F1080</f>
        <v>0</v>
      </c>
      <c r="U1080" s="649">
        <f t="shared" ref="U1080" si="19018">+U1081*$F1080</f>
        <v>0</v>
      </c>
      <c r="V1080" s="649">
        <f t="shared" ref="V1080" si="19019">+V1081*$F1080</f>
        <v>0</v>
      </c>
      <c r="W1080" s="649">
        <f t="shared" ref="W1080" si="19020">+W1081*$F1080</f>
        <v>3734.0471167518053</v>
      </c>
      <c r="X1080" s="649">
        <f t="shared" ref="X1080" si="19021">+X1081*$F1080</f>
        <v>54517.08790457635</v>
      </c>
      <c r="Y1080" s="649">
        <f t="shared" ref="Y1080" si="19022">+Y1081*$F1080</f>
        <v>16429.807313707941</v>
      </c>
      <c r="Z1080" s="649">
        <f t="shared" ref="Z1080" si="19023">+Z1081*$F1080</f>
        <v>0</v>
      </c>
      <c r="AA1080" s="649">
        <f t="shared" ref="AA1080" si="19024">+AA1081*$F1080</f>
        <v>0</v>
      </c>
      <c r="AB1080" s="649">
        <f t="shared" ref="AB1080" si="19025">+AB1081*$F1080</f>
        <v>0</v>
      </c>
      <c r="AC1080" s="649">
        <f t="shared" ref="AC1080" si="19026">+AC1081*$F1080</f>
        <v>0</v>
      </c>
      <c r="AD1080" s="649">
        <f t="shared" ref="AD1080" si="19027">+AD1081*$F1080</f>
        <v>0</v>
      </c>
      <c r="AE1080" s="649">
        <f t="shared" ref="AE1080" si="19028">+AE1081*$F1080</f>
        <v>0</v>
      </c>
      <c r="AF1080" s="649">
        <f t="shared" ref="AF1080" si="19029">+AF1081*$F1080</f>
        <v>0</v>
      </c>
      <c r="AG1080" s="649">
        <f t="shared" ref="AG1080" si="19030">+AG1081*$F1080</f>
        <v>0</v>
      </c>
      <c r="AH1080" s="649">
        <f t="shared" ref="AH1080" si="19031">+AH1081*$F1080</f>
        <v>0</v>
      </c>
      <c r="AI1080" s="649">
        <f t="shared" ref="AI1080" si="19032">+AI1081*$F1080</f>
        <v>0</v>
      </c>
      <c r="AJ1080" s="649">
        <f t="shared" ref="AJ1080" si="19033">+AJ1081*$F1080</f>
        <v>0</v>
      </c>
      <c r="AK1080" s="649">
        <f t="shared" ref="AK1080" si="19034">+AK1081*$F1080</f>
        <v>0</v>
      </c>
      <c r="AL1080" s="649">
        <f t="shared" ref="AL1080" si="19035">+AL1081*$F1080</f>
        <v>0</v>
      </c>
      <c r="AM1080" s="649">
        <f t="shared" ref="AM1080" si="19036">+AM1081*$F1080</f>
        <v>0</v>
      </c>
      <c r="AN1080" s="649">
        <f t="shared" ref="AN1080" si="19037">+AN1081*$F1080</f>
        <v>0</v>
      </c>
      <c r="AO1080" s="649">
        <f t="shared" ref="AO1080" si="19038">+AO1081*$F1080</f>
        <v>0</v>
      </c>
      <c r="AP1080" s="649">
        <f t="shared" ref="AP1080" si="19039">+AP1081*$F1080</f>
        <v>0</v>
      </c>
      <c r="AQ1080" s="649">
        <f t="shared" ref="AQ1080" si="19040">+AQ1081*$F1080</f>
        <v>0</v>
      </c>
      <c r="AR1080" s="649">
        <f t="shared" ref="AR1080" si="19041">+AR1081*$F1080</f>
        <v>0</v>
      </c>
      <c r="AS1080" s="649">
        <f t="shared" ref="AS1080" si="19042">+AS1081*$F1080</f>
        <v>0</v>
      </c>
      <c r="AT1080" s="649">
        <f t="shared" ref="AT1080" si="19043">+AT1081*$F1080</f>
        <v>0</v>
      </c>
      <c r="AU1080" s="613">
        <f t="shared" si="18652"/>
        <v>74680.942335036088</v>
      </c>
      <c r="AV1080" s="645">
        <f t="shared" si="18650"/>
        <v>0</v>
      </c>
      <c r="AW1080" s="656">
        <f t="shared" si="18651"/>
        <v>0</v>
      </c>
      <c r="AX1080" s="591"/>
    </row>
    <row r="1081" spans="1:50" s="314" customFormat="1" hidden="1" outlineLevel="1">
      <c r="A1081" s="642"/>
      <c r="B1081" s="636"/>
      <c r="C1081" s="636"/>
      <c r="D1081" s="651"/>
      <c r="E1081" s="653"/>
      <c r="F1081" s="640"/>
      <c r="G1081" s="640">
        <f t="shared" si="18692"/>
        <v>1</v>
      </c>
      <c r="H1081" s="658">
        <v>0</v>
      </c>
      <c r="I1081" s="658">
        <v>0</v>
      </c>
      <c r="J1081" s="658">
        <v>0</v>
      </c>
      <c r="K1081" s="658">
        <v>0</v>
      </c>
      <c r="L1081" s="658">
        <v>0</v>
      </c>
      <c r="M1081" s="658">
        <v>0</v>
      </c>
      <c r="N1081" s="658">
        <v>0</v>
      </c>
      <c r="O1081" s="658">
        <v>0</v>
      </c>
      <c r="P1081" s="658">
        <v>0</v>
      </c>
      <c r="Q1081" s="658">
        <v>0</v>
      </c>
      <c r="R1081" s="658">
        <v>0</v>
      </c>
      <c r="S1081" s="658">
        <v>0</v>
      </c>
      <c r="T1081" s="658">
        <v>0</v>
      </c>
      <c r="U1081" s="658">
        <v>0</v>
      </c>
      <c r="V1081" s="658">
        <v>0</v>
      </c>
      <c r="W1081" s="658">
        <v>0.05</v>
      </c>
      <c r="X1081" s="658">
        <v>0.73</v>
      </c>
      <c r="Y1081" s="658">
        <v>0.21999999999999997</v>
      </c>
      <c r="Z1081" s="658">
        <v>0</v>
      </c>
      <c r="AA1081" s="658">
        <v>0</v>
      </c>
      <c r="AB1081" s="658">
        <v>0</v>
      </c>
      <c r="AC1081" s="658">
        <v>0</v>
      </c>
      <c r="AD1081" s="658">
        <v>0</v>
      </c>
      <c r="AE1081" s="658">
        <v>0</v>
      </c>
      <c r="AF1081" s="658">
        <v>0</v>
      </c>
      <c r="AG1081" s="658">
        <v>0</v>
      </c>
      <c r="AH1081" s="658">
        <v>0</v>
      </c>
      <c r="AI1081" s="658">
        <v>0</v>
      </c>
      <c r="AJ1081" s="658">
        <v>0</v>
      </c>
      <c r="AK1081" s="658">
        <v>0</v>
      </c>
      <c r="AL1081" s="658">
        <v>0</v>
      </c>
      <c r="AM1081" s="658">
        <v>0</v>
      </c>
      <c r="AN1081" s="658">
        <v>0</v>
      </c>
      <c r="AO1081" s="658">
        <v>0</v>
      </c>
      <c r="AP1081" s="658">
        <v>0</v>
      </c>
      <c r="AQ1081" s="658">
        <v>0</v>
      </c>
      <c r="AR1081" s="658">
        <v>0</v>
      </c>
      <c r="AS1081" s="658">
        <v>0</v>
      </c>
      <c r="AT1081" s="658">
        <v>0</v>
      </c>
      <c r="AU1081" s="613">
        <f t="shared" si="18652"/>
        <v>1</v>
      </c>
      <c r="AV1081" s="645">
        <f t="shared" si="18650"/>
        <v>1</v>
      </c>
      <c r="AW1081" s="656" t="e">
        <f t="shared" si="18651"/>
        <v>#DIV/0!</v>
      </c>
      <c r="AX1081" s="661"/>
    </row>
    <row r="1082" spans="1:50" hidden="1" outlineLevel="1">
      <c r="A1082" s="590"/>
      <c r="B1082" s="646" t="s">
        <v>305</v>
      </c>
      <c r="C1082" s="646" t="s">
        <v>1261</v>
      </c>
      <c r="D1082" s="647" t="s">
        <v>1262</v>
      </c>
      <c r="E1082" s="649"/>
      <c r="F1082" s="650">
        <v>74680.942335036103</v>
      </c>
      <c r="G1082" s="650">
        <f t="shared" si="18692"/>
        <v>74680.942335036118</v>
      </c>
      <c r="H1082" s="649">
        <f t="shared" ref="H1082" si="19044">+H1083*$F1082</f>
        <v>0</v>
      </c>
      <c r="I1082" s="649">
        <f t="shared" ref="I1082" si="19045">+I1083*$F1082</f>
        <v>0</v>
      </c>
      <c r="J1082" s="649">
        <f t="shared" ref="J1082" si="19046">+J1083*$F1082</f>
        <v>0</v>
      </c>
      <c r="K1082" s="649">
        <f t="shared" ref="K1082" si="19047">+K1083*$F1082</f>
        <v>0</v>
      </c>
      <c r="L1082" s="649">
        <f t="shared" ref="L1082" si="19048">+L1083*$F1082</f>
        <v>0</v>
      </c>
      <c r="M1082" s="649">
        <f t="shared" ref="M1082" si="19049">+M1083*$F1082</f>
        <v>0</v>
      </c>
      <c r="N1082" s="649">
        <f t="shared" ref="N1082" si="19050">+N1083*$F1082</f>
        <v>0</v>
      </c>
      <c r="O1082" s="649">
        <f t="shared" ref="O1082" si="19051">+O1083*$F1082</f>
        <v>0</v>
      </c>
      <c r="P1082" s="649">
        <f t="shared" ref="P1082" si="19052">+P1083*$F1082</f>
        <v>0</v>
      </c>
      <c r="Q1082" s="649">
        <f t="shared" ref="Q1082" si="19053">+Q1083*$F1082</f>
        <v>0</v>
      </c>
      <c r="R1082" s="649">
        <f t="shared" ref="R1082" si="19054">+R1083*$F1082</f>
        <v>0</v>
      </c>
      <c r="S1082" s="649">
        <f t="shared" ref="S1082" si="19055">+S1083*$F1082</f>
        <v>0</v>
      </c>
      <c r="T1082" s="649">
        <f t="shared" ref="T1082" si="19056">+T1083*$F1082</f>
        <v>0</v>
      </c>
      <c r="U1082" s="649">
        <f t="shared" ref="U1082" si="19057">+U1083*$F1082</f>
        <v>0</v>
      </c>
      <c r="V1082" s="649">
        <f t="shared" ref="V1082" si="19058">+V1083*$F1082</f>
        <v>0</v>
      </c>
      <c r="W1082" s="649">
        <f t="shared" ref="W1082" si="19059">+W1083*$F1082</f>
        <v>0</v>
      </c>
      <c r="X1082" s="649">
        <f t="shared" ref="X1082" si="19060">+X1083*$F1082</f>
        <v>32112.805204065524</v>
      </c>
      <c r="Y1082" s="649">
        <f t="shared" ref="Y1082" si="19061">+Y1083*$F1082</f>
        <v>42568.137130970586</v>
      </c>
      <c r="Z1082" s="649">
        <f t="shared" ref="Z1082" si="19062">+Z1083*$F1082</f>
        <v>0</v>
      </c>
      <c r="AA1082" s="649">
        <f t="shared" ref="AA1082" si="19063">+AA1083*$F1082</f>
        <v>0</v>
      </c>
      <c r="AB1082" s="649">
        <f t="shared" ref="AB1082" si="19064">+AB1083*$F1082</f>
        <v>0</v>
      </c>
      <c r="AC1082" s="649">
        <f t="shared" ref="AC1082" si="19065">+AC1083*$F1082</f>
        <v>0</v>
      </c>
      <c r="AD1082" s="649">
        <f t="shared" ref="AD1082" si="19066">+AD1083*$F1082</f>
        <v>0</v>
      </c>
      <c r="AE1082" s="649">
        <f t="shared" ref="AE1082" si="19067">+AE1083*$F1082</f>
        <v>0</v>
      </c>
      <c r="AF1082" s="649">
        <f t="shared" ref="AF1082" si="19068">+AF1083*$F1082</f>
        <v>0</v>
      </c>
      <c r="AG1082" s="649">
        <f t="shared" ref="AG1082" si="19069">+AG1083*$F1082</f>
        <v>0</v>
      </c>
      <c r="AH1082" s="649">
        <f t="shared" ref="AH1082" si="19070">+AH1083*$F1082</f>
        <v>0</v>
      </c>
      <c r="AI1082" s="649">
        <f t="shared" ref="AI1082" si="19071">+AI1083*$F1082</f>
        <v>0</v>
      </c>
      <c r="AJ1082" s="649">
        <f t="shared" ref="AJ1082" si="19072">+AJ1083*$F1082</f>
        <v>0</v>
      </c>
      <c r="AK1082" s="649">
        <f t="shared" ref="AK1082" si="19073">+AK1083*$F1082</f>
        <v>0</v>
      </c>
      <c r="AL1082" s="649">
        <f t="shared" ref="AL1082" si="19074">+AL1083*$F1082</f>
        <v>0</v>
      </c>
      <c r="AM1082" s="649">
        <f t="shared" ref="AM1082" si="19075">+AM1083*$F1082</f>
        <v>0</v>
      </c>
      <c r="AN1082" s="649">
        <f t="shared" ref="AN1082" si="19076">+AN1083*$F1082</f>
        <v>0</v>
      </c>
      <c r="AO1082" s="649">
        <f t="shared" ref="AO1082" si="19077">+AO1083*$F1082</f>
        <v>0</v>
      </c>
      <c r="AP1082" s="649">
        <f t="shared" ref="AP1082" si="19078">+AP1083*$F1082</f>
        <v>0</v>
      </c>
      <c r="AQ1082" s="649">
        <f t="shared" ref="AQ1082" si="19079">+AQ1083*$F1082</f>
        <v>0</v>
      </c>
      <c r="AR1082" s="649">
        <f t="shared" ref="AR1082" si="19080">+AR1083*$F1082</f>
        <v>0</v>
      </c>
      <c r="AS1082" s="649">
        <f t="shared" ref="AS1082" si="19081">+AS1083*$F1082</f>
        <v>0</v>
      </c>
      <c r="AT1082" s="649">
        <f t="shared" ref="AT1082" si="19082">+AT1083*$F1082</f>
        <v>0</v>
      </c>
      <c r="AU1082" s="613">
        <f t="shared" si="18652"/>
        <v>74680.942335036118</v>
      </c>
      <c r="AV1082" s="645">
        <f t="shared" si="18650"/>
        <v>0</v>
      </c>
      <c r="AW1082" s="656">
        <f t="shared" si="18651"/>
        <v>0</v>
      </c>
      <c r="AX1082" s="591"/>
    </row>
    <row r="1083" spans="1:50" s="314" customFormat="1" hidden="1" outlineLevel="1">
      <c r="A1083" s="642"/>
      <c r="B1083" s="636"/>
      <c r="C1083" s="636"/>
      <c r="D1083" s="651"/>
      <c r="E1083" s="653"/>
      <c r="F1083" s="640"/>
      <c r="G1083" s="640">
        <f t="shared" si="18692"/>
        <v>1</v>
      </c>
      <c r="H1083" s="658">
        <v>0</v>
      </c>
      <c r="I1083" s="658">
        <v>0</v>
      </c>
      <c r="J1083" s="658">
        <v>0</v>
      </c>
      <c r="K1083" s="658">
        <v>0</v>
      </c>
      <c r="L1083" s="658">
        <v>0</v>
      </c>
      <c r="M1083" s="658">
        <v>0</v>
      </c>
      <c r="N1083" s="658">
        <v>0</v>
      </c>
      <c r="O1083" s="658">
        <v>0</v>
      </c>
      <c r="P1083" s="658">
        <v>0</v>
      </c>
      <c r="Q1083" s="658">
        <v>0</v>
      </c>
      <c r="R1083" s="658">
        <v>0</v>
      </c>
      <c r="S1083" s="658">
        <v>0</v>
      </c>
      <c r="T1083" s="658">
        <v>0</v>
      </c>
      <c r="U1083" s="658">
        <v>0</v>
      </c>
      <c r="V1083" s="658">
        <v>0</v>
      </c>
      <c r="W1083" s="658">
        <v>0</v>
      </c>
      <c r="X1083" s="658">
        <v>0.43</v>
      </c>
      <c r="Y1083" s="658">
        <v>0.57000000000000006</v>
      </c>
      <c r="Z1083" s="658">
        <v>0</v>
      </c>
      <c r="AA1083" s="658">
        <v>0</v>
      </c>
      <c r="AB1083" s="658">
        <v>0</v>
      </c>
      <c r="AC1083" s="658">
        <v>0</v>
      </c>
      <c r="AD1083" s="658">
        <v>0</v>
      </c>
      <c r="AE1083" s="658">
        <v>0</v>
      </c>
      <c r="AF1083" s="658">
        <v>0</v>
      </c>
      <c r="AG1083" s="658">
        <v>0</v>
      </c>
      <c r="AH1083" s="658">
        <v>0</v>
      </c>
      <c r="AI1083" s="658">
        <v>0</v>
      </c>
      <c r="AJ1083" s="658">
        <v>0</v>
      </c>
      <c r="AK1083" s="658">
        <v>0</v>
      </c>
      <c r="AL1083" s="658">
        <v>0</v>
      </c>
      <c r="AM1083" s="658">
        <v>0</v>
      </c>
      <c r="AN1083" s="658">
        <v>0</v>
      </c>
      <c r="AO1083" s="658">
        <v>0</v>
      </c>
      <c r="AP1083" s="658">
        <v>0</v>
      </c>
      <c r="AQ1083" s="658">
        <v>0</v>
      </c>
      <c r="AR1083" s="658">
        <v>0</v>
      </c>
      <c r="AS1083" s="658">
        <v>0</v>
      </c>
      <c r="AT1083" s="658">
        <v>0</v>
      </c>
      <c r="AU1083" s="613">
        <f t="shared" si="18652"/>
        <v>1</v>
      </c>
      <c r="AV1083" s="645">
        <f t="shared" si="18650"/>
        <v>1</v>
      </c>
      <c r="AW1083" s="656" t="e">
        <f t="shared" si="18651"/>
        <v>#DIV/0!</v>
      </c>
      <c r="AX1083" s="661"/>
    </row>
    <row r="1084" spans="1:50" hidden="1" outlineLevel="1">
      <c r="A1084" s="590"/>
      <c r="B1084" s="646" t="s">
        <v>305</v>
      </c>
      <c r="C1084" s="646" t="s">
        <v>1263</v>
      </c>
      <c r="D1084" s="647" t="s">
        <v>1264</v>
      </c>
      <c r="E1084" s="649"/>
      <c r="F1084" s="650">
        <v>50809.013110337495</v>
      </c>
      <c r="G1084" s="650">
        <f t="shared" si="18692"/>
        <v>50809.013110337495</v>
      </c>
      <c r="H1084" s="649">
        <f t="shared" ref="H1084" si="19083">+H1085*$F1084</f>
        <v>0</v>
      </c>
      <c r="I1084" s="649">
        <f t="shared" ref="I1084" si="19084">+I1085*$F1084</f>
        <v>0</v>
      </c>
      <c r="J1084" s="649">
        <f t="shared" ref="J1084" si="19085">+J1085*$F1084</f>
        <v>0</v>
      </c>
      <c r="K1084" s="649">
        <f t="shared" ref="K1084" si="19086">+K1085*$F1084</f>
        <v>0</v>
      </c>
      <c r="L1084" s="649">
        <f t="shared" ref="L1084" si="19087">+L1085*$F1084</f>
        <v>0</v>
      </c>
      <c r="M1084" s="649">
        <f t="shared" ref="M1084" si="19088">+M1085*$F1084</f>
        <v>0</v>
      </c>
      <c r="N1084" s="649">
        <f t="shared" ref="N1084" si="19089">+N1085*$F1084</f>
        <v>0</v>
      </c>
      <c r="O1084" s="649">
        <f t="shared" ref="O1084" si="19090">+O1085*$F1084</f>
        <v>0</v>
      </c>
      <c r="P1084" s="649">
        <f t="shared" ref="P1084" si="19091">+P1085*$F1084</f>
        <v>0</v>
      </c>
      <c r="Q1084" s="649">
        <f t="shared" ref="Q1084" si="19092">+Q1085*$F1084</f>
        <v>0</v>
      </c>
      <c r="R1084" s="649">
        <f t="shared" ref="R1084" si="19093">+R1085*$F1084</f>
        <v>0</v>
      </c>
      <c r="S1084" s="649">
        <f t="shared" ref="S1084" si="19094">+S1085*$F1084</f>
        <v>0</v>
      </c>
      <c r="T1084" s="649">
        <f t="shared" ref="T1084" si="19095">+T1085*$F1084</f>
        <v>0</v>
      </c>
      <c r="U1084" s="649">
        <f t="shared" ref="U1084" si="19096">+U1085*$F1084</f>
        <v>0</v>
      </c>
      <c r="V1084" s="649">
        <f t="shared" ref="V1084" si="19097">+V1085*$F1084</f>
        <v>0</v>
      </c>
      <c r="W1084" s="649">
        <f t="shared" ref="W1084" si="19098">+W1085*$F1084</f>
        <v>0</v>
      </c>
      <c r="X1084" s="649">
        <f t="shared" ref="X1084" si="19099">+X1085*$F1084</f>
        <v>4572.8111799303742</v>
      </c>
      <c r="Y1084" s="649">
        <f t="shared" ref="Y1084" si="19100">+Y1085*$F1084</f>
        <v>33533.94865282275</v>
      </c>
      <c r="Z1084" s="649">
        <f t="shared" ref="Z1084" si="19101">+Z1085*$F1084</f>
        <v>12702.253277584374</v>
      </c>
      <c r="AA1084" s="649">
        <f t="shared" ref="AA1084" si="19102">+AA1085*$F1084</f>
        <v>0</v>
      </c>
      <c r="AB1084" s="649">
        <f t="shared" ref="AB1084" si="19103">+AB1085*$F1084</f>
        <v>0</v>
      </c>
      <c r="AC1084" s="649">
        <f t="shared" ref="AC1084" si="19104">+AC1085*$F1084</f>
        <v>0</v>
      </c>
      <c r="AD1084" s="649">
        <f t="shared" ref="AD1084" si="19105">+AD1085*$F1084</f>
        <v>0</v>
      </c>
      <c r="AE1084" s="649">
        <f t="shared" ref="AE1084" si="19106">+AE1085*$F1084</f>
        <v>0</v>
      </c>
      <c r="AF1084" s="649">
        <f t="shared" ref="AF1084" si="19107">+AF1085*$F1084</f>
        <v>0</v>
      </c>
      <c r="AG1084" s="649">
        <f t="shared" ref="AG1084" si="19108">+AG1085*$F1084</f>
        <v>0</v>
      </c>
      <c r="AH1084" s="649">
        <f t="shared" ref="AH1084" si="19109">+AH1085*$F1084</f>
        <v>0</v>
      </c>
      <c r="AI1084" s="649">
        <f t="shared" ref="AI1084" si="19110">+AI1085*$F1084</f>
        <v>0</v>
      </c>
      <c r="AJ1084" s="649">
        <f t="shared" ref="AJ1084" si="19111">+AJ1085*$F1084</f>
        <v>0</v>
      </c>
      <c r="AK1084" s="649">
        <f t="shared" ref="AK1084" si="19112">+AK1085*$F1084</f>
        <v>0</v>
      </c>
      <c r="AL1084" s="649">
        <f t="shared" ref="AL1084" si="19113">+AL1085*$F1084</f>
        <v>0</v>
      </c>
      <c r="AM1084" s="649">
        <f t="shared" ref="AM1084" si="19114">+AM1085*$F1084</f>
        <v>0</v>
      </c>
      <c r="AN1084" s="649">
        <f t="shared" ref="AN1084" si="19115">+AN1085*$F1084</f>
        <v>0</v>
      </c>
      <c r="AO1084" s="649">
        <f t="shared" ref="AO1084" si="19116">+AO1085*$F1084</f>
        <v>0</v>
      </c>
      <c r="AP1084" s="649">
        <f t="shared" ref="AP1084" si="19117">+AP1085*$F1084</f>
        <v>0</v>
      </c>
      <c r="AQ1084" s="649">
        <f t="shared" ref="AQ1084" si="19118">+AQ1085*$F1084</f>
        <v>0</v>
      </c>
      <c r="AR1084" s="649">
        <f t="shared" ref="AR1084" si="19119">+AR1085*$F1084</f>
        <v>0</v>
      </c>
      <c r="AS1084" s="649">
        <f t="shared" ref="AS1084" si="19120">+AS1085*$F1084</f>
        <v>0</v>
      </c>
      <c r="AT1084" s="649">
        <f t="shared" ref="AT1084" si="19121">+AT1085*$F1084</f>
        <v>0</v>
      </c>
      <c r="AU1084" s="613">
        <f t="shared" si="18652"/>
        <v>50809.013110337495</v>
      </c>
      <c r="AV1084" s="645">
        <f t="shared" si="18650"/>
        <v>0</v>
      </c>
      <c r="AW1084" s="656">
        <f t="shared" si="18651"/>
        <v>0</v>
      </c>
      <c r="AX1084" s="591"/>
    </row>
    <row r="1085" spans="1:50" s="314" customFormat="1" hidden="1" outlineLevel="1">
      <c r="A1085" s="642"/>
      <c r="B1085" s="636"/>
      <c r="C1085" s="636"/>
      <c r="D1085" s="651"/>
      <c r="E1085" s="653"/>
      <c r="F1085" s="640"/>
      <c r="G1085" s="640">
        <f t="shared" si="18692"/>
        <v>1</v>
      </c>
      <c r="H1085" s="658">
        <v>0</v>
      </c>
      <c r="I1085" s="658">
        <v>0</v>
      </c>
      <c r="J1085" s="658">
        <v>0</v>
      </c>
      <c r="K1085" s="658">
        <v>0</v>
      </c>
      <c r="L1085" s="658">
        <v>0</v>
      </c>
      <c r="M1085" s="658">
        <v>0</v>
      </c>
      <c r="N1085" s="658">
        <v>0</v>
      </c>
      <c r="O1085" s="658">
        <v>0</v>
      </c>
      <c r="P1085" s="658">
        <v>0</v>
      </c>
      <c r="Q1085" s="658">
        <v>0</v>
      </c>
      <c r="R1085" s="658">
        <v>0</v>
      </c>
      <c r="S1085" s="658">
        <v>0</v>
      </c>
      <c r="T1085" s="658">
        <v>0</v>
      </c>
      <c r="U1085" s="658">
        <v>0</v>
      </c>
      <c r="V1085" s="658">
        <v>0</v>
      </c>
      <c r="W1085" s="658">
        <v>0</v>
      </c>
      <c r="X1085" s="658">
        <v>0.09</v>
      </c>
      <c r="Y1085" s="658">
        <v>0.66</v>
      </c>
      <c r="Z1085" s="658">
        <v>0.25</v>
      </c>
      <c r="AA1085" s="658">
        <v>0</v>
      </c>
      <c r="AB1085" s="658">
        <v>0</v>
      </c>
      <c r="AC1085" s="658">
        <v>0</v>
      </c>
      <c r="AD1085" s="658">
        <v>0</v>
      </c>
      <c r="AE1085" s="658">
        <v>0</v>
      </c>
      <c r="AF1085" s="658">
        <v>0</v>
      </c>
      <c r="AG1085" s="658">
        <v>0</v>
      </c>
      <c r="AH1085" s="658">
        <v>0</v>
      </c>
      <c r="AI1085" s="658">
        <v>0</v>
      </c>
      <c r="AJ1085" s="658">
        <v>0</v>
      </c>
      <c r="AK1085" s="658">
        <v>0</v>
      </c>
      <c r="AL1085" s="658">
        <v>0</v>
      </c>
      <c r="AM1085" s="658">
        <v>0</v>
      </c>
      <c r="AN1085" s="658">
        <v>0</v>
      </c>
      <c r="AO1085" s="658">
        <v>0</v>
      </c>
      <c r="AP1085" s="658">
        <v>0</v>
      </c>
      <c r="AQ1085" s="658">
        <v>0</v>
      </c>
      <c r="AR1085" s="658">
        <v>0</v>
      </c>
      <c r="AS1085" s="658">
        <v>0</v>
      </c>
      <c r="AT1085" s="658">
        <v>0</v>
      </c>
      <c r="AU1085" s="613">
        <f t="shared" si="18652"/>
        <v>1</v>
      </c>
      <c r="AV1085" s="645">
        <f t="shared" si="18650"/>
        <v>1</v>
      </c>
      <c r="AW1085" s="656" t="e">
        <f t="shared" si="18651"/>
        <v>#DIV/0!</v>
      </c>
      <c r="AX1085" s="661"/>
    </row>
    <row r="1086" spans="1:50" hidden="1" outlineLevel="1">
      <c r="A1086" s="590"/>
      <c r="B1086" s="646" t="s">
        <v>305</v>
      </c>
      <c r="C1086" s="646" t="s">
        <v>1265</v>
      </c>
      <c r="D1086" s="647" t="s">
        <v>1266</v>
      </c>
      <c r="E1086" s="649"/>
      <c r="F1086" s="650">
        <v>50809.013110337495</v>
      </c>
      <c r="G1086" s="650">
        <f t="shared" si="18692"/>
        <v>50809.013110337495</v>
      </c>
      <c r="H1086" s="649">
        <f t="shared" ref="H1086" si="19122">+H1087*$F1086</f>
        <v>0</v>
      </c>
      <c r="I1086" s="649">
        <f t="shared" ref="I1086" si="19123">+I1087*$F1086</f>
        <v>0</v>
      </c>
      <c r="J1086" s="649">
        <f t="shared" ref="J1086" si="19124">+J1087*$F1086</f>
        <v>0</v>
      </c>
      <c r="K1086" s="649">
        <f t="shared" ref="K1086" si="19125">+K1087*$F1086</f>
        <v>0</v>
      </c>
      <c r="L1086" s="649">
        <f t="shared" ref="L1086" si="19126">+L1087*$F1086</f>
        <v>0</v>
      </c>
      <c r="M1086" s="649">
        <f t="shared" ref="M1086" si="19127">+M1087*$F1086</f>
        <v>0</v>
      </c>
      <c r="N1086" s="649">
        <f t="shared" ref="N1086" si="19128">+N1087*$F1086</f>
        <v>0</v>
      </c>
      <c r="O1086" s="649">
        <f t="shared" ref="O1086" si="19129">+O1087*$F1086</f>
        <v>0</v>
      </c>
      <c r="P1086" s="649">
        <f t="shared" ref="P1086" si="19130">+P1087*$F1086</f>
        <v>0</v>
      </c>
      <c r="Q1086" s="649">
        <f t="shared" ref="Q1086" si="19131">+Q1087*$F1086</f>
        <v>0</v>
      </c>
      <c r="R1086" s="649">
        <f t="shared" ref="R1086" si="19132">+R1087*$F1086</f>
        <v>0</v>
      </c>
      <c r="S1086" s="649">
        <f t="shared" ref="S1086" si="19133">+S1087*$F1086</f>
        <v>0</v>
      </c>
      <c r="T1086" s="649">
        <f t="shared" ref="T1086" si="19134">+T1087*$F1086</f>
        <v>0</v>
      </c>
      <c r="U1086" s="649">
        <f t="shared" ref="U1086" si="19135">+U1087*$F1086</f>
        <v>0</v>
      </c>
      <c r="V1086" s="649">
        <f t="shared" ref="V1086" si="19136">+V1087*$F1086</f>
        <v>0</v>
      </c>
      <c r="W1086" s="649">
        <f t="shared" ref="W1086" si="19137">+W1087*$F1086</f>
        <v>0</v>
      </c>
      <c r="X1086" s="649">
        <f t="shared" ref="X1086" si="19138">+X1087*$F1086</f>
        <v>0</v>
      </c>
      <c r="Y1086" s="649">
        <f t="shared" ref="Y1086" si="19139">+Y1087*$F1086</f>
        <v>20831.695375238371</v>
      </c>
      <c r="Z1086" s="649">
        <f t="shared" ref="Z1086" si="19140">+Z1087*$F1086</f>
        <v>29977.317735099125</v>
      </c>
      <c r="AA1086" s="649">
        <f t="shared" ref="AA1086" si="19141">+AA1087*$F1086</f>
        <v>0</v>
      </c>
      <c r="AB1086" s="649">
        <f t="shared" ref="AB1086" si="19142">+AB1087*$F1086</f>
        <v>0</v>
      </c>
      <c r="AC1086" s="649">
        <f t="shared" ref="AC1086" si="19143">+AC1087*$F1086</f>
        <v>0</v>
      </c>
      <c r="AD1086" s="649">
        <f t="shared" ref="AD1086" si="19144">+AD1087*$F1086</f>
        <v>0</v>
      </c>
      <c r="AE1086" s="649">
        <f t="shared" ref="AE1086" si="19145">+AE1087*$F1086</f>
        <v>0</v>
      </c>
      <c r="AF1086" s="649">
        <f t="shared" ref="AF1086" si="19146">+AF1087*$F1086</f>
        <v>0</v>
      </c>
      <c r="AG1086" s="649">
        <f t="shared" ref="AG1086" si="19147">+AG1087*$F1086</f>
        <v>0</v>
      </c>
      <c r="AH1086" s="649">
        <f t="shared" ref="AH1086" si="19148">+AH1087*$F1086</f>
        <v>0</v>
      </c>
      <c r="AI1086" s="649">
        <f t="shared" ref="AI1086" si="19149">+AI1087*$F1086</f>
        <v>0</v>
      </c>
      <c r="AJ1086" s="649">
        <f t="shared" ref="AJ1086" si="19150">+AJ1087*$F1086</f>
        <v>0</v>
      </c>
      <c r="AK1086" s="649">
        <f t="shared" ref="AK1086" si="19151">+AK1087*$F1086</f>
        <v>0</v>
      </c>
      <c r="AL1086" s="649">
        <f t="shared" ref="AL1086" si="19152">+AL1087*$F1086</f>
        <v>0</v>
      </c>
      <c r="AM1086" s="649">
        <f t="shared" ref="AM1086" si="19153">+AM1087*$F1086</f>
        <v>0</v>
      </c>
      <c r="AN1086" s="649">
        <f t="shared" ref="AN1086" si="19154">+AN1087*$F1086</f>
        <v>0</v>
      </c>
      <c r="AO1086" s="649">
        <f t="shared" ref="AO1086" si="19155">+AO1087*$F1086</f>
        <v>0</v>
      </c>
      <c r="AP1086" s="649">
        <f t="shared" ref="AP1086" si="19156">+AP1087*$F1086</f>
        <v>0</v>
      </c>
      <c r="AQ1086" s="649">
        <f t="shared" ref="AQ1086" si="19157">+AQ1087*$F1086</f>
        <v>0</v>
      </c>
      <c r="AR1086" s="649">
        <f t="shared" ref="AR1086" si="19158">+AR1087*$F1086</f>
        <v>0</v>
      </c>
      <c r="AS1086" s="649">
        <f t="shared" ref="AS1086" si="19159">+AS1087*$F1086</f>
        <v>0</v>
      </c>
      <c r="AT1086" s="649">
        <f t="shared" ref="AT1086" si="19160">+AT1087*$F1086</f>
        <v>0</v>
      </c>
      <c r="AU1086" s="613">
        <f t="shared" si="18652"/>
        <v>50809.013110337495</v>
      </c>
      <c r="AV1086" s="645">
        <f t="shared" si="18650"/>
        <v>0</v>
      </c>
      <c r="AW1086" s="656">
        <f t="shared" si="18651"/>
        <v>0</v>
      </c>
      <c r="AX1086" s="591"/>
    </row>
    <row r="1087" spans="1:50" s="314" customFormat="1" hidden="1" outlineLevel="1">
      <c r="A1087" s="642"/>
      <c r="B1087" s="636"/>
      <c r="C1087" s="636"/>
      <c r="D1087" s="651"/>
      <c r="E1087" s="653"/>
      <c r="F1087" s="640"/>
      <c r="G1087" s="640">
        <f t="shared" si="18692"/>
        <v>1</v>
      </c>
      <c r="H1087" s="658">
        <v>0</v>
      </c>
      <c r="I1087" s="658">
        <v>0</v>
      </c>
      <c r="J1087" s="658">
        <v>0</v>
      </c>
      <c r="K1087" s="658">
        <v>0</v>
      </c>
      <c r="L1087" s="658">
        <v>0</v>
      </c>
      <c r="M1087" s="658">
        <v>0</v>
      </c>
      <c r="N1087" s="658">
        <v>0</v>
      </c>
      <c r="O1087" s="658">
        <v>0</v>
      </c>
      <c r="P1087" s="658">
        <v>0</v>
      </c>
      <c r="Q1087" s="658">
        <v>0</v>
      </c>
      <c r="R1087" s="658">
        <v>0</v>
      </c>
      <c r="S1087" s="658">
        <v>0</v>
      </c>
      <c r="T1087" s="658">
        <v>0</v>
      </c>
      <c r="U1087" s="658">
        <v>0</v>
      </c>
      <c r="V1087" s="658">
        <v>0</v>
      </c>
      <c r="W1087" s="658">
        <v>0</v>
      </c>
      <c r="X1087" s="658">
        <v>0</v>
      </c>
      <c r="Y1087" s="658">
        <v>0.41</v>
      </c>
      <c r="Z1087" s="658">
        <v>0.59000000000000008</v>
      </c>
      <c r="AA1087" s="658">
        <v>0</v>
      </c>
      <c r="AB1087" s="658">
        <v>0</v>
      </c>
      <c r="AC1087" s="658">
        <v>0</v>
      </c>
      <c r="AD1087" s="658">
        <v>0</v>
      </c>
      <c r="AE1087" s="658">
        <v>0</v>
      </c>
      <c r="AF1087" s="658">
        <v>0</v>
      </c>
      <c r="AG1087" s="658">
        <v>0</v>
      </c>
      <c r="AH1087" s="658">
        <v>0</v>
      </c>
      <c r="AI1087" s="658">
        <v>0</v>
      </c>
      <c r="AJ1087" s="658">
        <v>0</v>
      </c>
      <c r="AK1087" s="658">
        <v>0</v>
      </c>
      <c r="AL1087" s="658">
        <v>0</v>
      </c>
      <c r="AM1087" s="658">
        <v>0</v>
      </c>
      <c r="AN1087" s="658">
        <v>0</v>
      </c>
      <c r="AO1087" s="658">
        <v>0</v>
      </c>
      <c r="AP1087" s="658">
        <v>0</v>
      </c>
      <c r="AQ1087" s="658">
        <v>0</v>
      </c>
      <c r="AR1087" s="658">
        <v>0</v>
      </c>
      <c r="AS1087" s="658">
        <v>0</v>
      </c>
      <c r="AT1087" s="658">
        <v>0</v>
      </c>
      <c r="AU1087" s="613">
        <f t="shared" si="18652"/>
        <v>1</v>
      </c>
      <c r="AV1087" s="645">
        <f t="shared" si="18650"/>
        <v>1</v>
      </c>
      <c r="AW1087" s="656" t="e">
        <f t="shared" si="18651"/>
        <v>#DIV/0!</v>
      </c>
      <c r="AX1087" s="661"/>
    </row>
    <row r="1088" spans="1:50" hidden="1" outlineLevel="1">
      <c r="A1088" s="590"/>
      <c r="B1088" s="646" t="s">
        <v>305</v>
      </c>
      <c r="C1088" s="646" t="s">
        <v>1267</v>
      </c>
      <c r="D1088" s="647" t="s">
        <v>1268</v>
      </c>
      <c r="E1088" s="649"/>
      <c r="F1088" s="650">
        <v>50809.013110337495</v>
      </c>
      <c r="G1088" s="650">
        <f t="shared" si="18692"/>
        <v>50809.013110337495</v>
      </c>
      <c r="H1088" s="649">
        <f t="shared" ref="H1088" si="19161">+H1089*$F1088</f>
        <v>0</v>
      </c>
      <c r="I1088" s="649">
        <f t="shared" ref="I1088" si="19162">+I1089*$F1088</f>
        <v>0</v>
      </c>
      <c r="J1088" s="649">
        <f t="shared" ref="J1088" si="19163">+J1089*$F1088</f>
        <v>0</v>
      </c>
      <c r="K1088" s="649">
        <f t="shared" ref="K1088" si="19164">+K1089*$F1088</f>
        <v>0</v>
      </c>
      <c r="L1088" s="649">
        <f t="shared" ref="L1088" si="19165">+L1089*$F1088</f>
        <v>0</v>
      </c>
      <c r="M1088" s="649">
        <f t="shared" ref="M1088" si="19166">+M1089*$F1088</f>
        <v>0</v>
      </c>
      <c r="N1088" s="649">
        <f t="shared" ref="N1088" si="19167">+N1089*$F1088</f>
        <v>0</v>
      </c>
      <c r="O1088" s="649">
        <f t="shared" ref="O1088" si="19168">+O1089*$F1088</f>
        <v>0</v>
      </c>
      <c r="P1088" s="649">
        <f t="shared" ref="P1088" si="19169">+P1089*$F1088</f>
        <v>0</v>
      </c>
      <c r="Q1088" s="649">
        <f t="shared" ref="Q1088" si="19170">+Q1089*$F1088</f>
        <v>0</v>
      </c>
      <c r="R1088" s="649">
        <f t="shared" ref="R1088" si="19171">+R1089*$F1088</f>
        <v>0</v>
      </c>
      <c r="S1088" s="649">
        <f t="shared" ref="S1088" si="19172">+S1089*$F1088</f>
        <v>0</v>
      </c>
      <c r="T1088" s="649">
        <f t="shared" ref="T1088" si="19173">+T1089*$F1088</f>
        <v>0</v>
      </c>
      <c r="U1088" s="649">
        <f t="shared" ref="U1088" si="19174">+U1089*$F1088</f>
        <v>0</v>
      </c>
      <c r="V1088" s="649">
        <f t="shared" ref="V1088" si="19175">+V1089*$F1088</f>
        <v>0</v>
      </c>
      <c r="W1088" s="649">
        <f t="shared" ref="W1088" si="19176">+W1089*$F1088</f>
        <v>0</v>
      </c>
      <c r="X1088" s="649">
        <f t="shared" ref="X1088" si="19177">+X1089*$F1088</f>
        <v>0</v>
      </c>
      <c r="Y1088" s="649">
        <f t="shared" ref="Y1088" si="19178">+Y1089*$F1088</f>
        <v>0</v>
      </c>
      <c r="Z1088" s="649">
        <f t="shared" ref="Z1088" si="19179">+Z1089*$F1088</f>
        <v>31501.588128409247</v>
      </c>
      <c r="AA1088" s="649">
        <f t="shared" ref="AA1088" si="19180">+AA1089*$F1088</f>
        <v>19307.424981928249</v>
      </c>
      <c r="AB1088" s="649">
        <f t="shared" ref="AB1088" si="19181">+AB1089*$F1088</f>
        <v>0</v>
      </c>
      <c r="AC1088" s="649">
        <f t="shared" ref="AC1088" si="19182">+AC1089*$F1088</f>
        <v>0</v>
      </c>
      <c r="AD1088" s="649">
        <f t="shared" ref="AD1088" si="19183">+AD1089*$F1088</f>
        <v>0</v>
      </c>
      <c r="AE1088" s="649">
        <f t="shared" ref="AE1088" si="19184">+AE1089*$F1088</f>
        <v>0</v>
      </c>
      <c r="AF1088" s="649">
        <f t="shared" ref="AF1088" si="19185">+AF1089*$F1088</f>
        <v>0</v>
      </c>
      <c r="AG1088" s="649">
        <f t="shared" ref="AG1088" si="19186">+AG1089*$F1088</f>
        <v>0</v>
      </c>
      <c r="AH1088" s="649">
        <f t="shared" ref="AH1088" si="19187">+AH1089*$F1088</f>
        <v>0</v>
      </c>
      <c r="AI1088" s="649">
        <f t="shared" ref="AI1088" si="19188">+AI1089*$F1088</f>
        <v>0</v>
      </c>
      <c r="AJ1088" s="649">
        <f t="shared" ref="AJ1088" si="19189">+AJ1089*$F1088</f>
        <v>0</v>
      </c>
      <c r="AK1088" s="649">
        <f t="shared" ref="AK1088" si="19190">+AK1089*$F1088</f>
        <v>0</v>
      </c>
      <c r="AL1088" s="649">
        <f t="shared" ref="AL1088" si="19191">+AL1089*$F1088</f>
        <v>0</v>
      </c>
      <c r="AM1088" s="649">
        <f t="shared" ref="AM1088" si="19192">+AM1089*$F1088</f>
        <v>0</v>
      </c>
      <c r="AN1088" s="649">
        <f t="shared" ref="AN1088" si="19193">+AN1089*$F1088</f>
        <v>0</v>
      </c>
      <c r="AO1088" s="649">
        <f t="shared" ref="AO1088" si="19194">+AO1089*$F1088</f>
        <v>0</v>
      </c>
      <c r="AP1088" s="649">
        <f t="shared" ref="AP1088" si="19195">+AP1089*$F1088</f>
        <v>0</v>
      </c>
      <c r="AQ1088" s="649">
        <f t="shared" ref="AQ1088" si="19196">+AQ1089*$F1088</f>
        <v>0</v>
      </c>
      <c r="AR1088" s="649">
        <f t="shared" ref="AR1088" si="19197">+AR1089*$F1088</f>
        <v>0</v>
      </c>
      <c r="AS1088" s="649">
        <f t="shared" ref="AS1088" si="19198">+AS1089*$F1088</f>
        <v>0</v>
      </c>
      <c r="AT1088" s="649">
        <f t="shared" ref="AT1088" si="19199">+AT1089*$F1088</f>
        <v>0</v>
      </c>
      <c r="AU1088" s="613">
        <f t="shared" si="18652"/>
        <v>50809.013110337495</v>
      </c>
      <c r="AV1088" s="645">
        <f t="shared" si="18650"/>
        <v>0</v>
      </c>
      <c r="AW1088" s="656">
        <f t="shared" si="18651"/>
        <v>0</v>
      </c>
      <c r="AX1088" s="591"/>
    </row>
    <row r="1089" spans="1:50" s="314" customFormat="1" hidden="1" outlineLevel="1">
      <c r="A1089" s="642"/>
      <c r="B1089" s="636"/>
      <c r="C1089" s="636"/>
      <c r="D1089" s="651"/>
      <c r="E1089" s="653"/>
      <c r="F1089" s="640"/>
      <c r="G1089" s="640">
        <f t="shared" si="18692"/>
        <v>1</v>
      </c>
      <c r="H1089" s="658">
        <v>0</v>
      </c>
      <c r="I1089" s="658">
        <v>0</v>
      </c>
      <c r="J1089" s="658">
        <v>0</v>
      </c>
      <c r="K1089" s="658">
        <v>0</v>
      </c>
      <c r="L1089" s="658">
        <v>0</v>
      </c>
      <c r="M1089" s="658">
        <v>0</v>
      </c>
      <c r="N1089" s="658">
        <v>0</v>
      </c>
      <c r="O1089" s="658">
        <v>0</v>
      </c>
      <c r="P1089" s="658">
        <v>0</v>
      </c>
      <c r="Q1089" s="658">
        <v>0</v>
      </c>
      <c r="R1089" s="658">
        <v>0</v>
      </c>
      <c r="S1089" s="658">
        <v>0</v>
      </c>
      <c r="T1089" s="658">
        <v>0</v>
      </c>
      <c r="U1089" s="658">
        <v>0</v>
      </c>
      <c r="V1089" s="658">
        <v>0</v>
      </c>
      <c r="W1089" s="658">
        <v>0</v>
      </c>
      <c r="X1089" s="658">
        <v>0</v>
      </c>
      <c r="Y1089" s="658">
        <v>0</v>
      </c>
      <c r="Z1089" s="658">
        <v>0.62</v>
      </c>
      <c r="AA1089" s="658">
        <v>0.38</v>
      </c>
      <c r="AB1089" s="658">
        <v>0</v>
      </c>
      <c r="AC1089" s="658">
        <v>0</v>
      </c>
      <c r="AD1089" s="658">
        <v>0</v>
      </c>
      <c r="AE1089" s="658">
        <v>0</v>
      </c>
      <c r="AF1089" s="658">
        <v>0</v>
      </c>
      <c r="AG1089" s="658">
        <v>0</v>
      </c>
      <c r="AH1089" s="658">
        <v>0</v>
      </c>
      <c r="AI1089" s="658">
        <v>0</v>
      </c>
      <c r="AJ1089" s="658">
        <v>0</v>
      </c>
      <c r="AK1089" s="658">
        <v>0</v>
      </c>
      <c r="AL1089" s="658">
        <v>0</v>
      </c>
      <c r="AM1089" s="658">
        <v>0</v>
      </c>
      <c r="AN1089" s="658">
        <v>0</v>
      </c>
      <c r="AO1089" s="658">
        <v>0</v>
      </c>
      <c r="AP1089" s="658">
        <v>0</v>
      </c>
      <c r="AQ1089" s="658">
        <v>0</v>
      </c>
      <c r="AR1089" s="658">
        <v>0</v>
      </c>
      <c r="AS1089" s="658">
        <v>0</v>
      </c>
      <c r="AT1089" s="658">
        <v>0</v>
      </c>
      <c r="AU1089" s="613">
        <f t="shared" si="18652"/>
        <v>1</v>
      </c>
      <c r="AV1089" s="645">
        <f t="shared" si="18650"/>
        <v>1</v>
      </c>
      <c r="AW1089" s="656" t="e">
        <f t="shared" si="18651"/>
        <v>#DIV/0!</v>
      </c>
      <c r="AX1089" s="661"/>
    </row>
    <row r="1090" spans="1:50" hidden="1" outlineLevel="1">
      <c r="A1090" s="590"/>
      <c r="B1090" s="646" t="s">
        <v>305</v>
      </c>
      <c r="C1090" s="646" t="s">
        <v>1269</v>
      </c>
      <c r="D1090" s="647" t="s">
        <v>1270</v>
      </c>
      <c r="E1090" s="649"/>
      <c r="F1090" s="650">
        <v>50809.013110337495</v>
      </c>
      <c r="G1090" s="650">
        <f t="shared" si="18692"/>
        <v>50809.013110337495</v>
      </c>
      <c r="H1090" s="649">
        <f t="shared" ref="H1090" si="19200">+H1091*$F1090</f>
        <v>0</v>
      </c>
      <c r="I1090" s="649">
        <f t="shared" ref="I1090" si="19201">+I1091*$F1090</f>
        <v>0</v>
      </c>
      <c r="J1090" s="649">
        <f t="shared" ref="J1090" si="19202">+J1091*$F1090</f>
        <v>0</v>
      </c>
      <c r="K1090" s="649">
        <f t="shared" ref="K1090" si="19203">+K1091*$F1090</f>
        <v>0</v>
      </c>
      <c r="L1090" s="649">
        <f t="shared" ref="L1090" si="19204">+L1091*$F1090</f>
        <v>0</v>
      </c>
      <c r="M1090" s="649">
        <f t="shared" ref="M1090" si="19205">+M1091*$F1090</f>
        <v>0</v>
      </c>
      <c r="N1090" s="649">
        <f t="shared" ref="N1090" si="19206">+N1091*$F1090</f>
        <v>0</v>
      </c>
      <c r="O1090" s="649">
        <f t="shared" ref="O1090" si="19207">+O1091*$F1090</f>
        <v>0</v>
      </c>
      <c r="P1090" s="649">
        <f t="shared" ref="P1090" si="19208">+P1091*$F1090</f>
        <v>0</v>
      </c>
      <c r="Q1090" s="649">
        <f t="shared" ref="Q1090" si="19209">+Q1091*$F1090</f>
        <v>0</v>
      </c>
      <c r="R1090" s="649">
        <f t="shared" ref="R1090" si="19210">+R1091*$F1090</f>
        <v>0</v>
      </c>
      <c r="S1090" s="649">
        <f t="shared" ref="S1090" si="19211">+S1091*$F1090</f>
        <v>0</v>
      </c>
      <c r="T1090" s="649">
        <f t="shared" ref="T1090" si="19212">+T1091*$F1090</f>
        <v>0</v>
      </c>
      <c r="U1090" s="649">
        <f t="shared" ref="U1090" si="19213">+U1091*$F1090</f>
        <v>0</v>
      </c>
      <c r="V1090" s="649">
        <f t="shared" ref="V1090" si="19214">+V1091*$F1090</f>
        <v>0</v>
      </c>
      <c r="W1090" s="649">
        <f t="shared" ref="W1090" si="19215">+W1091*$F1090</f>
        <v>0</v>
      </c>
      <c r="X1090" s="649">
        <f t="shared" ref="X1090" si="19216">+X1091*$F1090</f>
        <v>0</v>
      </c>
      <c r="Y1090" s="649">
        <f t="shared" ref="Y1090" si="19217">+Y1091*$F1090</f>
        <v>0</v>
      </c>
      <c r="Z1090" s="649">
        <f t="shared" ref="Z1090" si="19218">+Z1091*$F1090</f>
        <v>31501.588128409247</v>
      </c>
      <c r="AA1090" s="649">
        <f t="shared" ref="AA1090" si="19219">+AA1091*$F1090</f>
        <v>19307.424981928249</v>
      </c>
      <c r="AB1090" s="649">
        <f t="shared" ref="AB1090" si="19220">+AB1091*$F1090</f>
        <v>0</v>
      </c>
      <c r="AC1090" s="649">
        <f t="shared" ref="AC1090" si="19221">+AC1091*$F1090</f>
        <v>0</v>
      </c>
      <c r="AD1090" s="649">
        <f t="shared" ref="AD1090" si="19222">+AD1091*$F1090</f>
        <v>0</v>
      </c>
      <c r="AE1090" s="649">
        <f t="shared" ref="AE1090" si="19223">+AE1091*$F1090</f>
        <v>0</v>
      </c>
      <c r="AF1090" s="649">
        <f t="shared" ref="AF1090" si="19224">+AF1091*$F1090</f>
        <v>0</v>
      </c>
      <c r="AG1090" s="649">
        <f t="shared" ref="AG1090" si="19225">+AG1091*$F1090</f>
        <v>0</v>
      </c>
      <c r="AH1090" s="649">
        <f t="shared" ref="AH1090" si="19226">+AH1091*$F1090</f>
        <v>0</v>
      </c>
      <c r="AI1090" s="649">
        <f t="shared" ref="AI1090" si="19227">+AI1091*$F1090</f>
        <v>0</v>
      </c>
      <c r="AJ1090" s="649">
        <f t="shared" ref="AJ1090" si="19228">+AJ1091*$F1090</f>
        <v>0</v>
      </c>
      <c r="AK1090" s="649">
        <f t="shared" ref="AK1090" si="19229">+AK1091*$F1090</f>
        <v>0</v>
      </c>
      <c r="AL1090" s="649">
        <f t="shared" ref="AL1090" si="19230">+AL1091*$F1090</f>
        <v>0</v>
      </c>
      <c r="AM1090" s="649">
        <f t="shared" ref="AM1090" si="19231">+AM1091*$F1090</f>
        <v>0</v>
      </c>
      <c r="AN1090" s="649">
        <f t="shared" ref="AN1090" si="19232">+AN1091*$F1090</f>
        <v>0</v>
      </c>
      <c r="AO1090" s="649">
        <f t="shared" ref="AO1090" si="19233">+AO1091*$F1090</f>
        <v>0</v>
      </c>
      <c r="AP1090" s="649">
        <f t="shared" ref="AP1090" si="19234">+AP1091*$F1090</f>
        <v>0</v>
      </c>
      <c r="AQ1090" s="649">
        <f t="shared" ref="AQ1090" si="19235">+AQ1091*$F1090</f>
        <v>0</v>
      </c>
      <c r="AR1090" s="649">
        <f t="shared" ref="AR1090" si="19236">+AR1091*$F1090</f>
        <v>0</v>
      </c>
      <c r="AS1090" s="649">
        <f t="shared" ref="AS1090" si="19237">+AS1091*$F1090</f>
        <v>0</v>
      </c>
      <c r="AT1090" s="649">
        <f t="shared" ref="AT1090" si="19238">+AT1091*$F1090</f>
        <v>0</v>
      </c>
      <c r="AU1090" s="613">
        <f t="shared" si="18652"/>
        <v>50809.013110337495</v>
      </c>
      <c r="AV1090" s="645">
        <f t="shared" si="18650"/>
        <v>0</v>
      </c>
      <c r="AW1090" s="656">
        <f t="shared" si="18651"/>
        <v>0</v>
      </c>
      <c r="AX1090" s="591"/>
    </row>
    <row r="1091" spans="1:50" s="314" customFormat="1" hidden="1" outlineLevel="1">
      <c r="A1091" s="642"/>
      <c r="B1091" s="636"/>
      <c r="C1091" s="636"/>
      <c r="D1091" s="651"/>
      <c r="E1091" s="653"/>
      <c r="F1091" s="640"/>
      <c r="G1091" s="640">
        <f t="shared" si="18692"/>
        <v>1</v>
      </c>
      <c r="H1091" s="658">
        <v>0</v>
      </c>
      <c r="I1091" s="658">
        <v>0</v>
      </c>
      <c r="J1091" s="658">
        <v>0</v>
      </c>
      <c r="K1091" s="658">
        <v>0</v>
      </c>
      <c r="L1091" s="658">
        <v>0</v>
      </c>
      <c r="M1091" s="658">
        <v>0</v>
      </c>
      <c r="N1091" s="658">
        <v>0</v>
      </c>
      <c r="O1091" s="658">
        <v>0</v>
      </c>
      <c r="P1091" s="658">
        <v>0</v>
      </c>
      <c r="Q1091" s="658">
        <v>0</v>
      </c>
      <c r="R1091" s="658">
        <v>0</v>
      </c>
      <c r="S1091" s="658">
        <v>0</v>
      </c>
      <c r="T1091" s="658">
        <v>0</v>
      </c>
      <c r="U1091" s="658">
        <v>0</v>
      </c>
      <c r="V1091" s="658">
        <v>0</v>
      </c>
      <c r="W1091" s="658">
        <v>0</v>
      </c>
      <c r="X1091" s="658">
        <v>0</v>
      </c>
      <c r="Y1091" s="658">
        <v>0</v>
      </c>
      <c r="Z1091" s="658">
        <v>0.62</v>
      </c>
      <c r="AA1091" s="658">
        <v>0.38</v>
      </c>
      <c r="AB1091" s="658">
        <v>0</v>
      </c>
      <c r="AC1091" s="658">
        <v>0</v>
      </c>
      <c r="AD1091" s="658">
        <v>0</v>
      </c>
      <c r="AE1091" s="658">
        <v>0</v>
      </c>
      <c r="AF1091" s="658">
        <v>0</v>
      </c>
      <c r="AG1091" s="658">
        <v>0</v>
      </c>
      <c r="AH1091" s="658">
        <v>0</v>
      </c>
      <c r="AI1091" s="658">
        <v>0</v>
      </c>
      <c r="AJ1091" s="658">
        <v>0</v>
      </c>
      <c r="AK1091" s="658">
        <v>0</v>
      </c>
      <c r="AL1091" s="658">
        <v>0</v>
      </c>
      <c r="AM1091" s="658">
        <v>0</v>
      </c>
      <c r="AN1091" s="658">
        <v>0</v>
      </c>
      <c r="AO1091" s="658">
        <v>0</v>
      </c>
      <c r="AP1091" s="658">
        <v>0</v>
      </c>
      <c r="AQ1091" s="658">
        <v>0</v>
      </c>
      <c r="AR1091" s="658">
        <v>0</v>
      </c>
      <c r="AS1091" s="658">
        <v>0</v>
      </c>
      <c r="AT1091" s="658">
        <v>0</v>
      </c>
      <c r="AU1091" s="613">
        <f t="shared" si="18652"/>
        <v>1</v>
      </c>
      <c r="AV1091" s="645">
        <f t="shared" si="18650"/>
        <v>1</v>
      </c>
      <c r="AW1091" s="656" t="e">
        <f t="shared" si="18651"/>
        <v>#DIV/0!</v>
      </c>
      <c r="AX1091" s="661"/>
    </row>
    <row r="1092" spans="1:50" hidden="1" outlineLevel="1">
      <c r="A1092" s="590"/>
      <c r="B1092" s="646" t="s">
        <v>305</v>
      </c>
      <c r="C1092" s="646" t="s">
        <v>1271</v>
      </c>
      <c r="D1092" s="647" t="s">
        <v>1272</v>
      </c>
      <c r="E1092" s="649"/>
      <c r="F1092" s="650">
        <v>50809.013110337495</v>
      </c>
      <c r="G1092" s="650">
        <f t="shared" si="18692"/>
        <v>50809.013110337495</v>
      </c>
      <c r="H1092" s="649">
        <f t="shared" ref="H1092" si="19239">+H1093*$F1092</f>
        <v>0</v>
      </c>
      <c r="I1092" s="649">
        <f t="shared" ref="I1092" si="19240">+I1093*$F1092</f>
        <v>0</v>
      </c>
      <c r="J1092" s="649">
        <f t="shared" ref="J1092" si="19241">+J1093*$F1092</f>
        <v>0</v>
      </c>
      <c r="K1092" s="649">
        <f t="shared" ref="K1092" si="19242">+K1093*$F1092</f>
        <v>0</v>
      </c>
      <c r="L1092" s="649">
        <f t="shared" ref="L1092" si="19243">+L1093*$F1092</f>
        <v>0</v>
      </c>
      <c r="M1092" s="649">
        <f t="shared" ref="M1092" si="19244">+M1093*$F1092</f>
        <v>0</v>
      </c>
      <c r="N1092" s="649">
        <f t="shared" ref="N1092" si="19245">+N1093*$F1092</f>
        <v>0</v>
      </c>
      <c r="O1092" s="649">
        <f t="shared" ref="O1092" si="19246">+O1093*$F1092</f>
        <v>0</v>
      </c>
      <c r="P1092" s="649">
        <f t="shared" ref="P1092" si="19247">+P1093*$F1092</f>
        <v>29469.227603995747</v>
      </c>
      <c r="Q1092" s="649">
        <f t="shared" ref="Q1092" si="19248">+Q1093*$F1092</f>
        <v>21339.785506341748</v>
      </c>
      <c r="R1092" s="649">
        <f t="shared" ref="R1092" si="19249">+R1093*$F1092</f>
        <v>0</v>
      </c>
      <c r="S1092" s="649">
        <f t="shared" ref="S1092" si="19250">+S1093*$F1092</f>
        <v>0</v>
      </c>
      <c r="T1092" s="649">
        <f t="shared" ref="T1092" si="19251">+T1093*$F1092</f>
        <v>0</v>
      </c>
      <c r="U1092" s="649">
        <f t="shared" ref="U1092" si="19252">+U1093*$F1092</f>
        <v>0</v>
      </c>
      <c r="V1092" s="649">
        <f t="shared" ref="V1092" si="19253">+V1093*$F1092</f>
        <v>0</v>
      </c>
      <c r="W1092" s="649">
        <f t="shared" ref="W1092" si="19254">+W1093*$F1092</f>
        <v>0</v>
      </c>
      <c r="X1092" s="649">
        <f t="shared" ref="X1092" si="19255">+X1093*$F1092</f>
        <v>0</v>
      </c>
      <c r="Y1092" s="649">
        <f t="shared" ref="Y1092" si="19256">+Y1093*$F1092</f>
        <v>0</v>
      </c>
      <c r="Z1092" s="649">
        <f t="shared" ref="Z1092" si="19257">+Z1093*$F1092</f>
        <v>0</v>
      </c>
      <c r="AA1092" s="649">
        <f t="shared" ref="AA1092" si="19258">+AA1093*$F1092</f>
        <v>0</v>
      </c>
      <c r="AB1092" s="649">
        <f t="shared" ref="AB1092" si="19259">+AB1093*$F1092</f>
        <v>0</v>
      </c>
      <c r="AC1092" s="649">
        <f t="shared" ref="AC1092" si="19260">+AC1093*$F1092</f>
        <v>0</v>
      </c>
      <c r="AD1092" s="649">
        <f t="shared" ref="AD1092" si="19261">+AD1093*$F1092</f>
        <v>0</v>
      </c>
      <c r="AE1092" s="649">
        <f t="shared" ref="AE1092" si="19262">+AE1093*$F1092</f>
        <v>0</v>
      </c>
      <c r="AF1092" s="649">
        <f t="shared" ref="AF1092" si="19263">+AF1093*$F1092</f>
        <v>0</v>
      </c>
      <c r="AG1092" s="649">
        <f t="shared" ref="AG1092" si="19264">+AG1093*$F1092</f>
        <v>0</v>
      </c>
      <c r="AH1092" s="649">
        <f t="shared" ref="AH1092" si="19265">+AH1093*$F1092</f>
        <v>0</v>
      </c>
      <c r="AI1092" s="649">
        <f t="shared" ref="AI1092" si="19266">+AI1093*$F1092</f>
        <v>0</v>
      </c>
      <c r="AJ1092" s="649">
        <f t="shared" ref="AJ1092" si="19267">+AJ1093*$F1092</f>
        <v>0</v>
      </c>
      <c r="AK1092" s="649">
        <f t="shared" ref="AK1092" si="19268">+AK1093*$F1092</f>
        <v>0</v>
      </c>
      <c r="AL1092" s="649">
        <f t="shared" ref="AL1092" si="19269">+AL1093*$F1092</f>
        <v>0</v>
      </c>
      <c r="AM1092" s="649">
        <f t="shared" ref="AM1092" si="19270">+AM1093*$F1092</f>
        <v>0</v>
      </c>
      <c r="AN1092" s="649">
        <f t="shared" ref="AN1092" si="19271">+AN1093*$F1092</f>
        <v>0</v>
      </c>
      <c r="AO1092" s="649">
        <f t="shared" ref="AO1092" si="19272">+AO1093*$F1092</f>
        <v>0</v>
      </c>
      <c r="AP1092" s="649">
        <f t="shared" ref="AP1092" si="19273">+AP1093*$F1092</f>
        <v>0</v>
      </c>
      <c r="AQ1092" s="649">
        <f t="shared" ref="AQ1092" si="19274">+AQ1093*$F1092</f>
        <v>0</v>
      </c>
      <c r="AR1092" s="649">
        <f t="shared" ref="AR1092" si="19275">+AR1093*$F1092</f>
        <v>0</v>
      </c>
      <c r="AS1092" s="649">
        <f t="shared" ref="AS1092" si="19276">+AS1093*$F1092</f>
        <v>0</v>
      </c>
      <c r="AT1092" s="649">
        <f t="shared" ref="AT1092" si="19277">+AT1093*$F1092</f>
        <v>0</v>
      </c>
      <c r="AU1092" s="613">
        <f t="shared" si="18652"/>
        <v>50809.013110337495</v>
      </c>
      <c r="AV1092" s="645">
        <f t="shared" si="18650"/>
        <v>0</v>
      </c>
      <c r="AW1092" s="656">
        <f t="shared" si="18651"/>
        <v>0</v>
      </c>
      <c r="AX1092" s="591"/>
    </row>
    <row r="1093" spans="1:50" s="314" customFormat="1" hidden="1" outlineLevel="1">
      <c r="A1093" s="642"/>
      <c r="B1093" s="636"/>
      <c r="C1093" s="636"/>
      <c r="D1093" s="651"/>
      <c r="E1093" s="653"/>
      <c r="F1093" s="640"/>
      <c r="G1093" s="640">
        <f t="shared" si="18692"/>
        <v>1</v>
      </c>
      <c r="H1093" s="658">
        <v>0</v>
      </c>
      <c r="I1093" s="658">
        <v>0</v>
      </c>
      <c r="J1093" s="658">
        <v>0</v>
      </c>
      <c r="K1093" s="658">
        <v>0</v>
      </c>
      <c r="L1093" s="658">
        <v>0</v>
      </c>
      <c r="M1093" s="658">
        <v>0</v>
      </c>
      <c r="N1093" s="658">
        <v>0</v>
      </c>
      <c r="O1093" s="658">
        <v>0</v>
      </c>
      <c r="P1093" s="658">
        <v>0.57999999999999996</v>
      </c>
      <c r="Q1093" s="658">
        <v>0.42000000000000004</v>
      </c>
      <c r="R1093" s="658">
        <v>0</v>
      </c>
      <c r="S1093" s="658">
        <v>0</v>
      </c>
      <c r="T1093" s="658">
        <v>0</v>
      </c>
      <c r="U1093" s="658">
        <v>0</v>
      </c>
      <c r="V1093" s="658">
        <v>0</v>
      </c>
      <c r="W1093" s="658">
        <v>0</v>
      </c>
      <c r="X1093" s="658">
        <v>0</v>
      </c>
      <c r="Y1093" s="658">
        <v>0</v>
      </c>
      <c r="Z1093" s="658">
        <v>0</v>
      </c>
      <c r="AA1093" s="658">
        <v>0</v>
      </c>
      <c r="AB1093" s="658">
        <v>0</v>
      </c>
      <c r="AC1093" s="658">
        <v>0</v>
      </c>
      <c r="AD1093" s="658">
        <v>0</v>
      </c>
      <c r="AE1093" s="658">
        <v>0</v>
      </c>
      <c r="AF1093" s="658">
        <v>0</v>
      </c>
      <c r="AG1093" s="658">
        <v>0</v>
      </c>
      <c r="AH1093" s="658">
        <v>0</v>
      </c>
      <c r="AI1093" s="658">
        <v>0</v>
      </c>
      <c r="AJ1093" s="658">
        <v>0</v>
      </c>
      <c r="AK1093" s="658">
        <v>0</v>
      </c>
      <c r="AL1093" s="658">
        <v>0</v>
      </c>
      <c r="AM1093" s="658">
        <v>0</v>
      </c>
      <c r="AN1093" s="658">
        <v>0</v>
      </c>
      <c r="AO1093" s="658">
        <v>0</v>
      </c>
      <c r="AP1093" s="658">
        <v>0</v>
      </c>
      <c r="AQ1093" s="658">
        <v>0</v>
      </c>
      <c r="AR1093" s="658">
        <v>0</v>
      </c>
      <c r="AS1093" s="658">
        <v>0</v>
      </c>
      <c r="AT1093" s="658">
        <v>0</v>
      </c>
      <c r="AU1093" s="613">
        <f t="shared" si="18652"/>
        <v>1</v>
      </c>
      <c r="AV1093" s="645">
        <f t="shared" si="18650"/>
        <v>1</v>
      </c>
      <c r="AW1093" s="656" t="e">
        <f t="shared" si="18651"/>
        <v>#DIV/0!</v>
      </c>
      <c r="AX1093" s="661"/>
    </row>
    <row r="1094" spans="1:50" hidden="1" outlineLevel="1">
      <c r="A1094" s="590"/>
      <c r="B1094" s="646" t="s">
        <v>305</v>
      </c>
      <c r="C1094" s="646" t="s">
        <v>1273</v>
      </c>
      <c r="D1094" s="647" t="s">
        <v>1274</v>
      </c>
      <c r="E1094" s="649"/>
      <c r="F1094" s="650">
        <v>30042.984599104511</v>
      </c>
      <c r="G1094" s="650">
        <f t="shared" si="18692"/>
        <v>30042.984599104511</v>
      </c>
      <c r="H1094" s="649">
        <f t="shared" ref="H1094" si="19278">+H1095*$F1094</f>
        <v>0</v>
      </c>
      <c r="I1094" s="649">
        <f t="shared" ref="I1094" si="19279">+I1095*$F1094</f>
        <v>0</v>
      </c>
      <c r="J1094" s="649">
        <f t="shared" ref="J1094" si="19280">+J1095*$F1094</f>
        <v>0</v>
      </c>
      <c r="K1094" s="649">
        <f t="shared" ref="K1094" si="19281">+K1095*$F1094</f>
        <v>0</v>
      </c>
      <c r="L1094" s="649">
        <f t="shared" ref="L1094" si="19282">+L1095*$F1094</f>
        <v>0</v>
      </c>
      <c r="M1094" s="649">
        <f t="shared" ref="M1094" si="19283">+M1095*$F1094</f>
        <v>0</v>
      </c>
      <c r="N1094" s="649">
        <f t="shared" ref="N1094" si="19284">+N1095*$F1094</f>
        <v>0</v>
      </c>
      <c r="O1094" s="649">
        <f t="shared" ref="O1094" si="19285">+O1095*$F1094</f>
        <v>0</v>
      </c>
      <c r="P1094" s="649">
        <f t="shared" ref="P1094" si="19286">+P1095*$F1094</f>
        <v>2703.868613919406</v>
      </c>
      <c r="Q1094" s="649">
        <f t="shared" ref="Q1094" si="19287">+Q1095*$F1094</f>
        <v>20729.659373382114</v>
      </c>
      <c r="R1094" s="649">
        <f t="shared" ref="R1094" si="19288">+R1095*$F1094</f>
        <v>6609.4566118029916</v>
      </c>
      <c r="S1094" s="649">
        <f t="shared" ref="S1094" si="19289">+S1095*$F1094</f>
        <v>0</v>
      </c>
      <c r="T1094" s="649">
        <f t="shared" ref="T1094" si="19290">+T1095*$F1094</f>
        <v>0</v>
      </c>
      <c r="U1094" s="649">
        <f t="shared" ref="U1094" si="19291">+U1095*$F1094</f>
        <v>0</v>
      </c>
      <c r="V1094" s="649">
        <f t="shared" ref="V1094" si="19292">+V1095*$F1094</f>
        <v>0</v>
      </c>
      <c r="W1094" s="649">
        <f t="shared" ref="W1094" si="19293">+W1095*$F1094</f>
        <v>0</v>
      </c>
      <c r="X1094" s="649">
        <f t="shared" ref="X1094" si="19294">+X1095*$F1094</f>
        <v>0</v>
      </c>
      <c r="Y1094" s="649">
        <f t="shared" ref="Y1094" si="19295">+Y1095*$F1094</f>
        <v>0</v>
      </c>
      <c r="Z1094" s="649">
        <f t="shared" ref="Z1094" si="19296">+Z1095*$F1094</f>
        <v>0</v>
      </c>
      <c r="AA1094" s="649">
        <f t="shared" ref="AA1094" si="19297">+AA1095*$F1094</f>
        <v>0</v>
      </c>
      <c r="AB1094" s="649">
        <f t="shared" ref="AB1094" si="19298">+AB1095*$F1094</f>
        <v>0</v>
      </c>
      <c r="AC1094" s="649">
        <f t="shared" ref="AC1094" si="19299">+AC1095*$F1094</f>
        <v>0</v>
      </c>
      <c r="AD1094" s="649">
        <f t="shared" ref="AD1094" si="19300">+AD1095*$F1094</f>
        <v>0</v>
      </c>
      <c r="AE1094" s="649">
        <f t="shared" ref="AE1094" si="19301">+AE1095*$F1094</f>
        <v>0</v>
      </c>
      <c r="AF1094" s="649">
        <f t="shared" ref="AF1094" si="19302">+AF1095*$F1094</f>
        <v>0</v>
      </c>
      <c r="AG1094" s="649">
        <f t="shared" ref="AG1094" si="19303">+AG1095*$F1094</f>
        <v>0</v>
      </c>
      <c r="AH1094" s="649">
        <f t="shared" ref="AH1094" si="19304">+AH1095*$F1094</f>
        <v>0</v>
      </c>
      <c r="AI1094" s="649">
        <f t="shared" ref="AI1094" si="19305">+AI1095*$F1094</f>
        <v>0</v>
      </c>
      <c r="AJ1094" s="649">
        <f t="shared" ref="AJ1094" si="19306">+AJ1095*$F1094</f>
        <v>0</v>
      </c>
      <c r="AK1094" s="649">
        <f t="shared" ref="AK1094" si="19307">+AK1095*$F1094</f>
        <v>0</v>
      </c>
      <c r="AL1094" s="649">
        <f t="shared" ref="AL1094" si="19308">+AL1095*$F1094</f>
        <v>0</v>
      </c>
      <c r="AM1094" s="649">
        <f t="shared" ref="AM1094" si="19309">+AM1095*$F1094</f>
        <v>0</v>
      </c>
      <c r="AN1094" s="649">
        <f t="shared" ref="AN1094" si="19310">+AN1095*$F1094</f>
        <v>0</v>
      </c>
      <c r="AO1094" s="649">
        <f t="shared" ref="AO1094" si="19311">+AO1095*$F1094</f>
        <v>0</v>
      </c>
      <c r="AP1094" s="649">
        <f t="shared" ref="AP1094" si="19312">+AP1095*$F1094</f>
        <v>0</v>
      </c>
      <c r="AQ1094" s="649">
        <f t="shared" ref="AQ1094" si="19313">+AQ1095*$F1094</f>
        <v>0</v>
      </c>
      <c r="AR1094" s="649">
        <f t="shared" ref="AR1094" si="19314">+AR1095*$F1094</f>
        <v>0</v>
      </c>
      <c r="AS1094" s="649">
        <f t="shared" ref="AS1094" si="19315">+AS1095*$F1094</f>
        <v>0</v>
      </c>
      <c r="AT1094" s="649">
        <f t="shared" ref="AT1094" si="19316">+AT1095*$F1094</f>
        <v>0</v>
      </c>
      <c r="AU1094" s="613">
        <f t="shared" si="18652"/>
        <v>30042.984599104511</v>
      </c>
      <c r="AV1094" s="645">
        <f t="shared" si="18650"/>
        <v>0</v>
      </c>
      <c r="AW1094" s="656">
        <f t="shared" si="18651"/>
        <v>0</v>
      </c>
      <c r="AX1094" s="591"/>
    </row>
    <row r="1095" spans="1:50" s="314" customFormat="1" hidden="1" outlineLevel="1">
      <c r="A1095" s="642"/>
      <c r="B1095" s="636"/>
      <c r="C1095" s="636"/>
      <c r="D1095" s="651"/>
      <c r="E1095" s="653"/>
      <c r="F1095" s="640"/>
      <c r="G1095" s="640">
        <f t="shared" si="18692"/>
        <v>1</v>
      </c>
      <c r="H1095" s="658">
        <v>0</v>
      </c>
      <c r="I1095" s="658">
        <v>0</v>
      </c>
      <c r="J1095" s="658">
        <v>0</v>
      </c>
      <c r="K1095" s="658">
        <v>0</v>
      </c>
      <c r="L1095" s="658">
        <v>0</v>
      </c>
      <c r="M1095" s="658">
        <v>0</v>
      </c>
      <c r="N1095" s="658">
        <v>0</v>
      </c>
      <c r="O1095" s="658">
        <v>0</v>
      </c>
      <c r="P1095" s="658">
        <v>0.09</v>
      </c>
      <c r="Q1095" s="658">
        <v>0.69000000000000006</v>
      </c>
      <c r="R1095" s="658">
        <v>0.21999999999999997</v>
      </c>
      <c r="S1095" s="658">
        <v>0</v>
      </c>
      <c r="T1095" s="658">
        <v>0</v>
      </c>
      <c r="U1095" s="658">
        <v>0</v>
      </c>
      <c r="V1095" s="658">
        <v>0</v>
      </c>
      <c r="W1095" s="658">
        <v>0</v>
      </c>
      <c r="X1095" s="658">
        <v>0</v>
      </c>
      <c r="Y1095" s="658">
        <v>0</v>
      </c>
      <c r="Z1095" s="658">
        <v>0</v>
      </c>
      <c r="AA1095" s="658">
        <v>0</v>
      </c>
      <c r="AB1095" s="658">
        <v>0</v>
      </c>
      <c r="AC1095" s="658">
        <v>0</v>
      </c>
      <c r="AD1095" s="658">
        <v>0</v>
      </c>
      <c r="AE1095" s="658">
        <v>0</v>
      </c>
      <c r="AF1095" s="658">
        <v>0</v>
      </c>
      <c r="AG1095" s="658">
        <v>0</v>
      </c>
      <c r="AH1095" s="658">
        <v>0</v>
      </c>
      <c r="AI1095" s="658">
        <v>0</v>
      </c>
      <c r="AJ1095" s="658">
        <v>0</v>
      </c>
      <c r="AK1095" s="658">
        <v>0</v>
      </c>
      <c r="AL1095" s="658">
        <v>0</v>
      </c>
      <c r="AM1095" s="658">
        <v>0</v>
      </c>
      <c r="AN1095" s="658">
        <v>0</v>
      </c>
      <c r="AO1095" s="658">
        <v>0</v>
      </c>
      <c r="AP1095" s="658">
        <v>0</v>
      </c>
      <c r="AQ1095" s="658">
        <v>0</v>
      </c>
      <c r="AR1095" s="658">
        <v>0</v>
      </c>
      <c r="AS1095" s="658">
        <v>0</v>
      </c>
      <c r="AT1095" s="658">
        <v>0</v>
      </c>
      <c r="AU1095" s="613">
        <f t="shared" si="18652"/>
        <v>1</v>
      </c>
      <c r="AV1095" s="645">
        <f t="shared" si="18650"/>
        <v>1</v>
      </c>
      <c r="AW1095" s="656" t="e">
        <f t="shared" si="18651"/>
        <v>#DIV/0!</v>
      </c>
      <c r="AX1095" s="661"/>
    </row>
    <row r="1096" spans="1:50" hidden="1" outlineLevel="1">
      <c r="A1096" s="590"/>
      <c r="B1096" s="629" t="s">
        <v>278</v>
      </c>
      <c r="C1096" s="629" t="s">
        <v>1275</v>
      </c>
      <c r="D1096" s="630" t="s">
        <v>1276</v>
      </c>
      <c r="E1096" s="631"/>
      <c r="F1096" s="632">
        <f>+F1097</f>
        <v>990175.05010155716</v>
      </c>
      <c r="G1096" s="632">
        <f t="shared" si="18692"/>
        <v>990175.05010155705</v>
      </c>
      <c r="H1096" s="632">
        <f t="shared" ref="H1096:AT1096" si="19317">+H1097</f>
        <v>0</v>
      </c>
      <c r="I1096" s="632">
        <f t="shared" si="19317"/>
        <v>0</v>
      </c>
      <c r="J1096" s="632">
        <f t="shared" si="19317"/>
        <v>0</v>
      </c>
      <c r="K1096" s="632">
        <f t="shared" si="19317"/>
        <v>0</v>
      </c>
      <c r="L1096" s="632">
        <f t="shared" si="19317"/>
        <v>0</v>
      </c>
      <c r="M1096" s="632">
        <f t="shared" si="19317"/>
        <v>0</v>
      </c>
      <c r="N1096" s="632">
        <f t="shared" si="19317"/>
        <v>0</v>
      </c>
      <c r="O1096" s="632">
        <f t="shared" si="19317"/>
        <v>0</v>
      </c>
      <c r="P1096" s="632">
        <f t="shared" si="19317"/>
        <v>0</v>
      </c>
      <c r="Q1096" s="632">
        <f t="shared" si="19317"/>
        <v>0</v>
      </c>
      <c r="R1096" s="632">
        <f t="shared" si="19317"/>
        <v>306954.2655314827</v>
      </c>
      <c r="S1096" s="632">
        <f t="shared" si="19317"/>
        <v>683220.78457007441</v>
      </c>
      <c r="T1096" s="632">
        <f t="shared" si="19317"/>
        <v>0</v>
      </c>
      <c r="U1096" s="632">
        <f t="shared" si="19317"/>
        <v>0</v>
      </c>
      <c r="V1096" s="632">
        <f t="shared" si="19317"/>
        <v>0</v>
      </c>
      <c r="W1096" s="632">
        <f t="shared" si="19317"/>
        <v>0</v>
      </c>
      <c r="X1096" s="632">
        <f t="shared" si="19317"/>
        <v>0</v>
      </c>
      <c r="Y1096" s="632">
        <f t="shared" si="19317"/>
        <v>0</v>
      </c>
      <c r="Z1096" s="632">
        <f t="shared" si="19317"/>
        <v>0</v>
      </c>
      <c r="AA1096" s="632">
        <f t="shared" si="19317"/>
        <v>0</v>
      </c>
      <c r="AB1096" s="632">
        <f t="shared" si="19317"/>
        <v>0</v>
      </c>
      <c r="AC1096" s="632">
        <f t="shared" si="19317"/>
        <v>0</v>
      </c>
      <c r="AD1096" s="632">
        <f t="shared" si="19317"/>
        <v>0</v>
      </c>
      <c r="AE1096" s="632">
        <f t="shared" si="19317"/>
        <v>0</v>
      </c>
      <c r="AF1096" s="632">
        <f t="shared" si="19317"/>
        <v>0</v>
      </c>
      <c r="AG1096" s="632">
        <f t="shared" si="19317"/>
        <v>0</v>
      </c>
      <c r="AH1096" s="632">
        <f t="shared" si="19317"/>
        <v>0</v>
      </c>
      <c r="AI1096" s="632">
        <f t="shared" si="19317"/>
        <v>0</v>
      </c>
      <c r="AJ1096" s="632">
        <f t="shared" si="19317"/>
        <v>0</v>
      </c>
      <c r="AK1096" s="632">
        <f t="shared" si="19317"/>
        <v>0</v>
      </c>
      <c r="AL1096" s="632">
        <f t="shared" si="19317"/>
        <v>0</v>
      </c>
      <c r="AM1096" s="632">
        <f t="shared" si="19317"/>
        <v>0</v>
      </c>
      <c r="AN1096" s="632">
        <f t="shared" si="19317"/>
        <v>0</v>
      </c>
      <c r="AO1096" s="632">
        <f t="shared" si="19317"/>
        <v>0</v>
      </c>
      <c r="AP1096" s="632">
        <f t="shared" si="19317"/>
        <v>0</v>
      </c>
      <c r="AQ1096" s="632">
        <f t="shared" si="19317"/>
        <v>0</v>
      </c>
      <c r="AR1096" s="632">
        <f t="shared" si="19317"/>
        <v>0</v>
      </c>
      <c r="AS1096" s="632">
        <f t="shared" si="19317"/>
        <v>0</v>
      </c>
      <c r="AT1096" s="632">
        <f t="shared" si="19317"/>
        <v>0</v>
      </c>
      <c r="AU1096" s="613">
        <f t="shared" si="18652"/>
        <v>990175.05010155705</v>
      </c>
      <c r="AV1096" s="645">
        <f t="shared" si="18650"/>
        <v>0</v>
      </c>
      <c r="AW1096" s="656">
        <f t="shared" si="18651"/>
        <v>0</v>
      </c>
      <c r="AX1096" s="591"/>
    </row>
    <row r="1097" spans="1:50" hidden="1" outlineLevel="1">
      <c r="A1097" s="590"/>
      <c r="B1097" s="646" t="s">
        <v>305</v>
      </c>
      <c r="C1097" s="646" t="s">
        <v>1277</v>
      </c>
      <c r="D1097" s="647" t="s">
        <v>1278</v>
      </c>
      <c r="E1097" s="649"/>
      <c r="F1097" s="650">
        <v>990175.05010155716</v>
      </c>
      <c r="G1097" s="650">
        <f t="shared" si="18692"/>
        <v>990175.05010155705</v>
      </c>
      <c r="H1097" s="649">
        <f t="shared" ref="H1097" si="19318">+H1098*$F1097</f>
        <v>0</v>
      </c>
      <c r="I1097" s="649">
        <f t="shared" ref="I1097" si="19319">+I1098*$F1097</f>
        <v>0</v>
      </c>
      <c r="J1097" s="649">
        <f t="shared" ref="J1097" si="19320">+J1098*$F1097</f>
        <v>0</v>
      </c>
      <c r="K1097" s="649">
        <f t="shared" ref="K1097" si="19321">+K1098*$F1097</f>
        <v>0</v>
      </c>
      <c r="L1097" s="649">
        <f t="shared" ref="L1097" si="19322">+L1098*$F1097</f>
        <v>0</v>
      </c>
      <c r="M1097" s="649">
        <f t="shared" ref="M1097" si="19323">+M1098*$F1097</f>
        <v>0</v>
      </c>
      <c r="N1097" s="649">
        <f t="shared" ref="N1097" si="19324">+N1098*$F1097</f>
        <v>0</v>
      </c>
      <c r="O1097" s="649">
        <f t="shared" ref="O1097" si="19325">+O1098*$F1097</f>
        <v>0</v>
      </c>
      <c r="P1097" s="649">
        <f t="shared" ref="P1097" si="19326">+P1098*$F1097</f>
        <v>0</v>
      </c>
      <c r="Q1097" s="649">
        <f t="shared" ref="Q1097" si="19327">+Q1098*$F1097</f>
        <v>0</v>
      </c>
      <c r="R1097" s="649">
        <f t="shared" ref="R1097" si="19328">+R1098*$F1097</f>
        <v>306954.2655314827</v>
      </c>
      <c r="S1097" s="649">
        <f t="shared" ref="S1097" si="19329">+S1098*$F1097</f>
        <v>683220.78457007441</v>
      </c>
      <c r="T1097" s="649">
        <f t="shared" ref="T1097" si="19330">+T1098*$F1097</f>
        <v>0</v>
      </c>
      <c r="U1097" s="649">
        <f t="shared" ref="U1097" si="19331">+U1098*$F1097</f>
        <v>0</v>
      </c>
      <c r="V1097" s="649">
        <f t="shared" ref="V1097" si="19332">+V1098*$F1097</f>
        <v>0</v>
      </c>
      <c r="W1097" s="649">
        <f t="shared" ref="W1097" si="19333">+W1098*$F1097</f>
        <v>0</v>
      </c>
      <c r="X1097" s="649">
        <f t="shared" ref="X1097" si="19334">+X1098*$F1097</f>
        <v>0</v>
      </c>
      <c r="Y1097" s="649">
        <f t="shared" ref="Y1097" si="19335">+Y1098*$F1097</f>
        <v>0</v>
      </c>
      <c r="Z1097" s="649">
        <f t="shared" ref="Z1097" si="19336">+Z1098*$F1097</f>
        <v>0</v>
      </c>
      <c r="AA1097" s="649">
        <f t="shared" ref="AA1097" si="19337">+AA1098*$F1097</f>
        <v>0</v>
      </c>
      <c r="AB1097" s="649">
        <f t="shared" ref="AB1097" si="19338">+AB1098*$F1097</f>
        <v>0</v>
      </c>
      <c r="AC1097" s="649">
        <f t="shared" ref="AC1097" si="19339">+AC1098*$F1097</f>
        <v>0</v>
      </c>
      <c r="AD1097" s="649">
        <f t="shared" ref="AD1097" si="19340">+AD1098*$F1097</f>
        <v>0</v>
      </c>
      <c r="AE1097" s="649">
        <f t="shared" ref="AE1097" si="19341">+AE1098*$F1097</f>
        <v>0</v>
      </c>
      <c r="AF1097" s="649">
        <f t="shared" ref="AF1097" si="19342">+AF1098*$F1097</f>
        <v>0</v>
      </c>
      <c r="AG1097" s="649">
        <f t="shared" ref="AG1097" si="19343">+AG1098*$F1097</f>
        <v>0</v>
      </c>
      <c r="AH1097" s="649">
        <f t="shared" ref="AH1097" si="19344">+AH1098*$F1097</f>
        <v>0</v>
      </c>
      <c r="AI1097" s="649">
        <f t="shared" ref="AI1097" si="19345">+AI1098*$F1097</f>
        <v>0</v>
      </c>
      <c r="AJ1097" s="649">
        <f t="shared" ref="AJ1097" si="19346">+AJ1098*$F1097</f>
        <v>0</v>
      </c>
      <c r="AK1097" s="649">
        <f t="shared" ref="AK1097" si="19347">+AK1098*$F1097</f>
        <v>0</v>
      </c>
      <c r="AL1097" s="649">
        <f t="shared" ref="AL1097" si="19348">+AL1098*$F1097</f>
        <v>0</v>
      </c>
      <c r="AM1097" s="649">
        <f t="shared" ref="AM1097" si="19349">+AM1098*$F1097</f>
        <v>0</v>
      </c>
      <c r="AN1097" s="649">
        <f t="shared" ref="AN1097" si="19350">+AN1098*$F1097</f>
        <v>0</v>
      </c>
      <c r="AO1097" s="649">
        <f t="shared" ref="AO1097" si="19351">+AO1098*$F1097</f>
        <v>0</v>
      </c>
      <c r="AP1097" s="649">
        <f t="shared" ref="AP1097" si="19352">+AP1098*$F1097</f>
        <v>0</v>
      </c>
      <c r="AQ1097" s="649">
        <f t="shared" ref="AQ1097" si="19353">+AQ1098*$F1097</f>
        <v>0</v>
      </c>
      <c r="AR1097" s="649">
        <f t="shared" ref="AR1097" si="19354">+AR1098*$F1097</f>
        <v>0</v>
      </c>
      <c r="AS1097" s="649">
        <f t="shared" ref="AS1097" si="19355">+AS1098*$F1097</f>
        <v>0</v>
      </c>
      <c r="AT1097" s="649">
        <f t="shared" ref="AT1097" si="19356">+AT1098*$F1097</f>
        <v>0</v>
      </c>
      <c r="AU1097" s="613">
        <f t="shared" si="18652"/>
        <v>990175.05010155705</v>
      </c>
      <c r="AV1097" s="645">
        <f t="shared" si="18650"/>
        <v>0</v>
      </c>
      <c r="AW1097" s="656">
        <f t="shared" si="18651"/>
        <v>0</v>
      </c>
      <c r="AX1097" s="591"/>
    </row>
    <row r="1098" spans="1:50" s="314" customFormat="1" hidden="1" outlineLevel="1">
      <c r="A1098" s="642"/>
      <c r="B1098" s="636"/>
      <c r="C1098" s="636"/>
      <c r="D1098" s="651"/>
      <c r="E1098" s="653"/>
      <c r="F1098" s="640"/>
      <c r="G1098" s="640">
        <f t="shared" si="18692"/>
        <v>1</v>
      </c>
      <c r="H1098" s="658">
        <v>0</v>
      </c>
      <c r="I1098" s="658">
        <v>0</v>
      </c>
      <c r="J1098" s="658">
        <v>0</v>
      </c>
      <c r="K1098" s="658">
        <v>0</v>
      </c>
      <c r="L1098" s="658">
        <v>0</v>
      </c>
      <c r="M1098" s="658">
        <v>0</v>
      </c>
      <c r="N1098" s="658">
        <v>0</v>
      </c>
      <c r="O1098" s="658">
        <v>0</v>
      </c>
      <c r="P1098" s="658">
        <v>0</v>
      </c>
      <c r="Q1098" s="658">
        <v>0</v>
      </c>
      <c r="R1098" s="658">
        <v>0.31</v>
      </c>
      <c r="S1098" s="658">
        <v>0.69</v>
      </c>
      <c r="T1098" s="658">
        <v>0</v>
      </c>
      <c r="U1098" s="658">
        <v>0</v>
      </c>
      <c r="V1098" s="658">
        <v>0</v>
      </c>
      <c r="W1098" s="658">
        <v>0</v>
      </c>
      <c r="X1098" s="658">
        <v>0</v>
      </c>
      <c r="Y1098" s="658">
        <v>0</v>
      </c>
      <c r="Z1098" s="658">
        <v>0</v>
      </c>
      <c r="AA1098" s="658">
        <v>0</v>
      </c>
      <c r="AB1098" s="658">
        <v>0</v>
      </c>
      <c r="AC1098" s="658">
        <v>0</v>
      </c>
      <c r="AD1098" s="658">
        <v>0</v>
      </c>
      <c r="AE1098" s="658">
        <v>0</v>
      </c>
      <c r="AF1098" s="658">
        <v>0</v>
      </c>
      <c r="AG1098" s="658">
        <v>0</v>
      </c>
      <c r="AH1098" s="658">
        <v>0</v>
      </c>
      <c r="AI1098" s="658">
        <v>0</v>
      </c>
      <c r="AJ1098" s="658">
        <v>0</v>
      </c>
      <c r="AK1098" s="658">
        <v>0</v>
      </c>
      <c r="AL1098" s="658">
        <v>0</v>
      </c>
      <c r="AM1098" s="658">
        <v>0</v>
      </c>
      <c r="AN1098" s="658">
        <v>0</v>
      </c>
      <c r="AO1098" s="658">
        <v>0</v>
      </c>
      <c r="AP1098" s="658">
        <v>0</v>
      </c>
      <c r="AQ1098" s="658">
        <v>0</v>
      </c>
      <c r="AR1098" s="658">
        <v>0</v>
      </c>
      <c r="AS1098" s="658">
        <v>0</v>
      </c>
      <c r="AT1098" s="658">
        <v>0</v>
      </c>
      <c r="AU1098" s="613">
        <f t="shared" si="18652"/>
        <v>1</v>
      </c>
      <c r="AV1098" s="645">
        <f t="shared" si="18650"/>
        <v>1</v>
      </c>
      <c r="AW1098" s="656" t="e">
        <f t="shared" si="18651"/>
        <v>#DIV/0!</v>
      </c>
      <c r="AX1098" s="661"/>
    </row>
    <row r="1099" spans="1:50" s="302" customFormat="1" collapsed="1">
      <c r="A1099" s="621"/>
      <c r="B1099" s="622" t="s">
        <v>234</v>
      </c>
      <c r="C1099" s="622" t="s">
        <v>1279</v>
      </c>
      <c r="D1099" s="623" t="s">
        <v>1280</v>
      </c>
      <c r="E1099" s="624"/>
      <c r="F1099" s="625">
        <f>+F1100+F1105+F1118+F1155</f>
        <v>3005500.1057755444</v>
      </c>
      <c r="G1099" s="625">
        <f t="shared" si="18692"/>
        <v>3005500.1057755444</v>
      </c>
      <c r="H1099" s="625">
        <f t="shared" ref="H1099:AT1099" si="19357">+H1100+H1105+H1118+H1155</f>
        <v>0</v>
      </c>
      <c r="I1099" s="625">
        <f t="shared" si="19357"/>
        <v>0</v>
      </c>
      <c r="J1099" s="625">
        <f t="shared" si="19357"/>
        <v>0</v>
      </c>
      <c r="K1099" s="625">
        <f t="shared" si="19357"/>
        <v>0</v>
      </c>
      <c r="L1099" s="625">
        <f t="shared" si="19357"/>
        <v>0</v>
      </c>
      <c r="M1099" s="625">
        <f t="shared" si="19357"/>
        <v>0</v>
      </c>
      <c r="N1099" s="625">
        <f t="shared" si="19357"/>
        <v>0</v>
      </c>
      <c r="O1099" s="625">
        <f t="shared" si="19357"/>
        <v>0</v>
      </c>
      <c r="P1099" s="625">
        <f t="shared" si="19357"/>
        <v>90281.831141464791</v>
      </c>
      <c r="Q1099" s="625">
        <f t="shared" si="19357"/>
        <v>124097.08172561033</v>
      </c>
      <c r="R1099" s="625">
        <f t="shared" si="19357"/>
        <v>318360.48521298351</v>
      </c>
      <c r="S1099" s="625">
        <f t="shared" si="19357"/>
        <v>700705.93031583156</v>
      </c>
      <c r="T1099" s="625">
        <f t="shared" si="19357"/>
        <v>260061.4923181253</v>
      </c>
      <c r="U1099" s="625">
        <f t="shared" si="19357"/>
        <v>272178.08892832696</v>
      </c>
      <c r="V1099" s="625">
        <f t="shared" si="19357"/>
        <v>260568.59698351682</v>
      </c>
      <c r="W1099" s="625">
        <f t="shared" si="19357"/>
        <v>263148.48408236355</v>
      </c>
      <c r="X1099" s="625">
        <f t="shared" si="19357"/>
        <v>271046.9761204251</v>
      </c>
      <c r="Y1099" s="625">
        <f t="shared" si="19357"/>
        <v>195809.83463473208</v>
      </c>
      <c r="Z1099" s="625">
        <f t="shared" si="19357"/>
        <v>182542.9271018671</v>
      </c>
      <c r="AA1099" s="625">
        <f t="shared" si="19357"/>
        <v>66698.377210297578</v>
      </c>
      <c r="AB1099" s="625">
        <f t="shared" si="19357"/>
        <v>0</v>
      </c>
      <c r="AC1099" s="625">
        <f t="shared" si="19357"/>
        <v>0</v>
      </c>
      <c r="AD1099" s="625">
        <f t="shared" si="19357"/>
        <v>0</v>
      </c>
      <c r="AE1099" s="625">
        <f t="shared" si="19357"/>
        <v>0</v>
      </c>
      <c r="AF1099" s="625">
        <f t="shared" si="19357"/>
        <v>0</v>
      </c>
      <c r="AG1099" s="625">
        <f t="shared" si="19357"/>
        <v>0</v>
      </c>
      <c r="AH1099" s="625">
        <f t="shared" si="19357"/>
        <v>0</v>
      </c>
      <c r="AI1099" s="625">
        <f t="shared" si="19357"/>
        <v>0</v>
      </c>
      <c r="AJ1099" s="625">
        <f t="shared" si="19357"/>
        <v>0</v>
      </c>
      <c r="AK1099" s="625">
        <f t="shared" si="19357"/>
        <v>0</v>
      </c>
      <c r="AL1099" s="625">
        <f t="shared" si="19357"/>
        <v>0</v>
      </c>
      <c r="AM1099" s="625">
        <f t="shared" si="19357"/>
        <v>0</v>
      </c>
      <c r="AN1099" s="625">
        <f t="shared" si="19357"/>
        <v>0</v>
      </c>
      <c r="AO1099" s="625">
        <f t="shared" si="19357"/>
        <v>0</v>
      </c>
      <c r="AP1099" s="625">
        <f t="shared" si="19357"/>
        <v>0</v>
      </c>
      <c r="AQ1099" s="625">
        <f t="shared" si="19357"/>
        <v>0</v>
      </c>
      <c r="AR1099" s="625">
        <f t="shared" si="19357"/>
        <v>0</v>
      </c>
      <c r="AS1099" s="625">
        <f t="shared" si="19357"/>
        <v>0</v>
      </c>
      <c r="AT1099" s="625">
        <f t="shared" si="19357"/>
        <v>0</v>
      </c>
      <c r="AU1099" s="613">
        <f t="shared" si="18652"/>
        <v>3005500.1057755444</v>
      </c>
      <c r="AV1099" s="645">
        <f t="shared" si="18650"/>
        <v>0</v>
      </c>
      <c r="AW1099" s="656">
        <f t="shared" si="18651"/>
        <v>0</v>
      </c>
      <c r="AX1099" s="626"/>
    </row>
    <row r="1100" spans="1:50" hidden="1" outlineLevel="1">
      <c r="A1100" s="590"/>
      <c r="B1100" s="629" t="s">
        <v>278</v>
      </c>
      <c r="C1100" s="629" t="s">
        <v>1281</v>
      </c>
      <c r="D1100" s="630" t="s">
        <v>1282</v>
      </c>
      <c r="E1100" s="631"/>
      <c r="F1100" s="632">
        <f>+F1101+F1103</f>
        <v>0</v>
      </c>
      <c r="G1100" s="632">
        <f t="shared" si="18692"/>
        <v>0</v>
      </c>
      <c r="H1100" s="632">
        <f t="shared" ref="H1100:AT1100" si="19358">+H1101+H1103</f>
        <v>0</v>
      </c>
      <c r="I1100" s="632">
        <f t="shared" si="19358"/>
        <v>0</v>
      </c>
      <c r="J1100" s="632">
        <f t="shared" si="19358"/>
        <v>0</v>
      </c>
      <c r="K1100" s="632">
        <f t="shared" si="19358"/>
        <v>0</v>
      </c>
      <c r="L1100" s="632">
        <f t="shared" si="19358"/>
        <v>0</v>
      </c>
      <c r="M1100" s="632">
        <f t="shared" si="19358"/>
        <v>0</v>
      </c>
      <c r="N1100" s="632">
        <f t="shared" si="19358"/>
        <v>0</v>
      </c>
      <c r="O1100" s="632">
        <f t="shared" si="19358"/>
        <v>0</v>
      </c>
      <c r="P1100" s="632">
        <f t="shared" si="19358"/>
        <v>0</v>
      </c>
      <c r="Q1100" s="632">
        <f t="shared" si="19358"/>
        <v>0</v>
      </c>
      <c r="R1100" s="632">
        <f t="shared" si="19358"/>
        <v>0</v>
      </c>
      <c r="S1100" s="632">
        <f t="shared" si="19358"/>
        <v>0</v>
      </c>
      <c r="T1100" s="632">
        <f t="shared" si="19358"/>
        <v>0</v>
      </c>
      <c r="U1100" s="632">
        <f t="shared" si="19358"/>
        <v>0</v>
      </c>
      <c r="V1100" s="632">
        <f t="shared" si="19358"/>
        <v>0</v>
      </c>
      <c r="W1100" s="632">
        <f t="shared" si="19358"/>
        <v>0</v>
      </c>
      <c r="X1100" s="632">
        <f t="shared" si="19358"/>
        <v>0</v>
      </c>
      <c r="Y1100" s="632">
        <f t="shared" si="19358"/>
        <v>0</v>
      </c>
      <c r="Z1100" s="632">
        <f t="shared" si="19358"/>
        <v>0</v>
      </c>
      <c r="AA1100" s="632">
        <f t="shared" si="19358"/>
        <v>0</v>
      </c>
      <c r="AB1100" s="632">
        <f t="shared" si="19358"/>
        <v>0</v>
      </c>
      <c r="AC1100" s="632">
        <f t="shared" si="19358"/>
        <v>0</v>
      </c>
      <c r="AD1100" s="632">
        <f t="shared" si="19358"/>
        <v>0</v>
      </c>
      <c r="AE1100" s="632">
        <f t="shared" si="19358"/>
        <v>0</v>
      </c>
      <c r="AF1100" s="632">
        <f t="shared" si="19358"/>
        <v>0</v>
      </c>
      <c r="AG1100" s="632">
        <f t="shared" si="19358"/>
        <v>0</v>
      </c>
      <c r="AH1100" s="632">
        <f t="shared" si="19358"/>
        <v>0</v>
      </c>
      <c r="AI1100" s="632">
        <f t="shared" si="19358"/>
        <v>0</v>
      </c>
      <c r="AJ1100" s="632">
        <f t="shared" si="19358"/>
        <v>0</v>
      </c>
      <c r="AK1100" s="632">
        <f t="shared" si="19358"/>
        <v>0</v>
      </c>
      <c r="AL1100" s="632">
        <f t="shared" si="19358"/>
        <v>0</v>
      </c>
      <c r="AM1100" s="632">
        <f t="shared" si="19358"/>
        <v>0</v>
      </c>
      <c r="AN1100" s="632">
        <f t="shared" si="19358"/>
        <v>0</v>
      </c>
      <c r="AO1100" s="632">
        <f t="shared" si="19358"/>
        <v>0</v>
      </c>
      <c r="AP1100" s="632">
        <f t="shared" si="19358"/>
        <v>0</v>
      </c>
      <c r="AQ1100" s="632">
        <f t="shared" si="19358"/>
        <v>0</v>
      </c>
      <c r="AR1100" s="632">
        <f t="shared" si="19358"/>
        <v>0</v>
      </c>
      <c r="AS1100" s="632">
        <f t="shared" si="19358"/>
        <v>0</v>
      </c>
      <c r="AT1100" s="632">
        <f t="shared" si="19358"/>
        <v>0</v>
      </c>
      <c r="AU1100" s="613">
        <f t="shared" si="18652"/>
        <v>0</v>
      </c>
      <c r="AV1100" s="645">
        <f t="shared" si="18650"/>
        <v>0</v>
      </c>
      <c r="AW1100" s="656" t="e">
        <f t="shared" si="18651"/>
        <v>#DIV/0!</v>
      </c>
      <c r="AX1100" s="591"/>
    </row>
    <row r="1101" spans="1:50" hidden="1" outlineLevel="1">
      <c r="A1101" s="590"/>
      <c r="B1101" s="646" t="s">
        <v>305</v>
      </c>
      <c r="C1101" s="646" t="s">
        <v>1283</v>
      </c>
      <c r="D1101" s="647" t="s">
        <v>1284</v>
      </c>
      <c r="E1101" s="649"/>
      <c r="F1101" s="650">
        <v>0</v>
      </c>
      <c r="G1101" s="650">
        <f t="shared" si="18692"/>
        <v>0</v>
      </c>
      <c r="H1101" s="649">
        <f t="shared" ref="H1101" si="19359">+H1102*$F1101</f>
        <v>0</v>
      </c>
      <c r="I1101" s="649">
        <f t="shared" ref="I1101" si="19360">+I1102*$F1101</f>
        <v>0</v>
      </c>
      <c r="J1101" s="649">
        <f t="shared" ref="J1101" si="19361">+J1102*$F1101</f>
        <v>0</v>
      </c>
      <c r="K1101" s="649">
        <f t="shared" ref="K1101" si="19362">+K1102*$F1101</f>
        <v>0</v>
      </c>
      <c r="L1101" s="649">
        <f t="shared" ref="L1101" si="19363">+L1102*$F1101</f>
        <v>0</v>
      </c>
      <c r="M1101" s="649">
        <f t="shared" ref="M1101" si="19364">+M1102*$F1101</f>
        <v>0</v>
      </c>
      <c r="N1101" s="649">
        <f t="shared" ref="N1101" si="19365">+N1102*$F1101</f>
        <v>0</v>
      </c>
      <c r="O1101" s="649">
        <f t="shared" ref="O1101" si="19366">+O1102*$F1101</f>
        <v>0</v>
      </c>
      <c r="P1101" s="649">
        <f t="shared" ref="P1101" si="19367">+P1102*$F1101</f>
        <v>0</v>
      </c>
      <c r="Q1101" s="649">
        <f t="shared" ref="Q1101" si="19368">+Q1102*$F1101</f>
        <v>0</v>
      </c>
      <c r="R1101" s="649">
        <f t="shared" ref="R1101" si="19369">+R1102*$F1101</f>
        <v>0</v>
      </c>
      <c r="S1101" s="649">
        <f t="shared" ref="S1101" si="19370">+S1102*$F1101</f>
        <v>0</v>
      </c>
      <c r="T1101" s="649">
        <f t="shared" ref="T1101" si="19371">+T1102*$F1101</f>
        <v>0</v>
      </c>
      <c r="U1101" s="649">
        <f t="shared" ref="U1101" si="19372">+U1102*$F1101</f>
        <v>0</v>
      </c>
      <c r="V1101" s="649">
        <f t="shared" ref="V1101" si="19373">+V1102*$F1101</f>
        <v>0</v>
      </c>
      <c r="W1101" s="649">
        <f t="shared" ref="W1101" si="19374">+W1102*$F1101</f>
        <v>0</v>
      </c>
      <c r="X1101" s="649">
        <f t="shared" ref="X1101" si="19375">+X1102*$F1101</f>
        <v>0</v>
      </c>
      <c r="Y1101" s="649">
        <f t="shared" ref="Y1101" si="19376">+Y1102*$F1101</f>
        <v>0</v>
      </c>
      <c r="Z1101" s="649">
        <f t="shared" ref="Z1101" si="19377">+Z1102*$F1101</f>
        <v>0</v>
      </c>
      <c r="AA1101" s="649">
        <f t="shared" ref="AA1101" si="19378">+AA1102*$F1101</f>
        <v>0</v>
      </c>
      <c r="AB1101" s="649">
        <f t="shared" ref="AB1101" si="19379">+AB1102*$F1101</f>
        <v>0</v>
      </c>
      <c r="AC1101" s="649">
        <f t="shared" ref="AC1101" si="19380">+AC1102*$F1101</f>
        <v>0</v>
      </c>
      <c r="AD1101" s="649">
        <f t="shared" ref="AD1101" si="19381">+AD1102*$F1101</f>
        <v>0</v>
      </c>
      <c r="AE1101" s="649">
        <f t="shared" ref="AE1101" si="19382">+AE1102*$F1101</f>
        <v>0</v>
      </c>
      <c r="AF1101" s="649">
        <f t="shared" ref="AF1101" si="19383">+AF1102*$F1101</f>
        <v>0</v>
      </c>
      <c r="AG1101" s="649">
        <f t="shared" ref="AG1101" si="19384">+AG1102*$F1101</f>
        <v>0</v>
      </c>
      <c r="AH1101" s="649">
        <f t="shared" ref="AH1101" si="19385">+AH1102*$F1101</f>
        <v>0</v>
      </c>
      <c r="AI1101" s="649">
        <f t="shared" ref="AI1101" si="19386">+AI1102*$F1101</f>
        <v>0</v>
      </c>
      <c r="AJ1101" s="649">
        <f t="shared" ref="AJ1101" si="19387">+AJ1102*$F1101</f>
        <v>0</v>
      </c>
      <c r="AK1101" s="649">
        <f t="shared" ref="AK1101" si="19388">+AK1102*$F1101</f>
        <v>0</v>
      </c>
      <c r="AL1101" s="649">
        <f t="shared" ref="AL1101" si="19389">+AL1102*$F1101</f>
        <v>0</v>
      </c>
      <c r="AM1101" s="649">
        <f t="shared" ref="AM1101" si="19390">+AM1102*$F1101</f>
        <v>0</v>
      </c>
      <c r="AN1101" s="649">
        <f t="shared" ref="AN1101" si="19391">+AN1102*$F1101</f>
        <v>0</v>
      </c>
      <c r="AO1101" s="649">
        <f t="shared" ref="AO1101" si="19392">+AO1102*$F1101</f>
        <v>0</v>
      </c>
      <c r="AP1101" s="649">
        <f t="shared" ref="AP1101" si="19393">+AP1102*$F1101</f>
        <v>0</v>
      </c>
      <c r="AQ1101" s="649">
        <f t="shared" ref="AQ1101" si="19394">+AQ1102*$F1101</f>
        <v>0</v>
      </c>
      <c r="AR1101" s="649">
        <f t="shared" ref="AR1101" si="19395">+AR1102*$F1101</f>
        <v>0</v>
      </c>
      <c r="AS1101" s="649">
        <f t="shared" ref="AS1101" si="19396">+AS1102*$F1101</f>
        <v>0</v>
      </c>
      <c r="AT1101" s="649">
        <f t="shared" ref="AT1101" si="19397">+AT1102*$F1101</f>
        <v>0</v>
      </c>
      <c r="AU1101" s="613">
        <f t="shared" si="18652"/>
        <v>0</v>
      </c>
      <c r="AV1101" s="645">
        <f t="shared" si="18650"/>
        <v>0</v>
      </c>
      <c r="AW1101" s="656" t="e">
        <f t="shared" si="18651"/>
        <v>#DIV/0!</v>
      </c>
      <c r="AX1101" s="591"/>
    </row>
    <row r="1102" spans="1:50" s="314" customFormat="1" hidden="1" outlineLevel="1">
      <c r="A1102" s="642"/>
      <c r="B1102" s="636"/>
      <c r="C1102" s="636"/>
      <c r="D1102" s="651"/>
      <c r="E1102" s="653"/>
      <c r="F1102" s="640"/>
      <c r="G1102" s="640">
        <f t="shared" si="18692"/>
        <v>0</v>
      </c>
      <c r="H1102" s="652">
        <v>0</v>
      </c>
      <c r="I1102" s="652">
        <v>0</v>
      </c>
      <c r="J1102" s="652">
        <v>0</v>
      </c>
      <c r="K1102" s="652">
        <v>0</v>
      </c>
      <c r="L1102" s="652">
        <v>0</v>
      </c>
      <c r="M1102" s="652">
        <v>0</v>
      </c>
      <c r="N1102" s="652">
        <v>0</v>
      </c>
      <c r="O1102" s="652">
        <v>0</v>
      </c>
      <c r="P1102" s="652">
        <v>0</v>
      </c>
      <c r="Q1102" s="652">
        <v>0</v>
      </c>
      <c r="R1102" s="652">
        <v>0</v>
      </c>
      <c r="S1102" s="652">
        <v>0</v>
      </c>
      <c r="T1102" s="652">
        <v>0</v>
      </c>
      <c r="U1102" s="652">
        <v>0</v>
      </c>
      <c r="V1102" s="652">
        <v>0</v>
      </c>
      <c r="W1102" s="652">
        <v>0</v>
      </c>
      <c r="X1102" s="652">
        <v>0</v>
      </c>
      <c r="Y1102" s="652">
        <v>0</v>
      </c>
      <c r="Z1102" s="652">
        <v>0</v>
      </c>
      <c r="AA1102" s="652">
        <v>0</v>
      </c>
      <c r="AB1102" s="652">
        <v>0</v>
      </c>
      <c r="AC1102" s="652">
        <v>0</v>
      </c>
      <c r="AD1102" s="652">
        <v>0</v>
      </c>
      <c r="AE1102" s="652">
        <v>0</v>
      </c>
      <c r="AF1102" s="652">
        <v>0</v>
      </c>
      <c r="AG1102" s="658">
        <v>0</v>
      </c>
      <c r="AH1102" s="652">
        <v>0</v>
      </c>
      <c r="AI1102" s="652">
        <v>0</v>
      </c>
      <c r="AJ1102" s="652">
        <v>0</v>
      </c>
      <c r="AK1102" s="652">
        <v>0</v>
      </c>
      <c r="AL1102" s="652">
        <v>0</v>
      </c>
      <c r="AM1102" s="652">
        <v>0</v>
      </c>
      <c r="AN1102" s="652">
        <v>0</v>
      </c>
      <c r="AO1102" s="652">
        <v>0</v>
      </c>
      <c r="AP1102" s="652">
        <v>0</v>
      </c>
      <c r="AQ1102" s="652">
        <v>0</v>
      </c>
      <c r="AR1102" s="652">
        <v>0</v>
      </c>
      <c r="AS1102" s="652">
        <v>0</v>
      </c>
      <c r="AT1102" s="652">
        <v>0</v>
      </c>
      <c r="AU1102" s="613">
        <f t="shared" si="18652"/>
        <v>0</v>
      </c>
      <c r="AV1102" s="645">
        <f t="shared" si="18650"/>
        <v>0</v>
      </c>
      <c r="AW1102" s="656" t="e">
        <f t="shared" si="18651"/>
        <v>#DIV/0!</v>
      </c>
      <c r="AX1102" s="661"/>
    </row>
    <row r="1103" spans="1:50" hidden="1" outlineLevel="1">
      <c r="A1103" s="590"/>
      <c r="B1103" s="646" t="s">
        <v>305</v>
      </c>
      <c r="C1103" s="646" t="s">
        <v>1285</v>
      </c>
      <c r="D1103" s="647" t="s">
        <v>1286</v>
      </c>
      <c r="E1103" s="649"/>
      <c r="F1103" s="650">
        <v>0</v>
      </c>
      <c r="G1103" s="650">
        <f t="shared" si="18692"/>
        <v>0</v>
      </c>
      <c r="H1103" s="649">
        <f t="shared" ref="H1103" si="19398">+H1104*$F1103</f>
        <v>0</v>
      </c>
      <c r="I1103" s="649">
        <f t="shared" ref="I1103" si="19399">+I1104*$F1103</f>
        <v>0</v>
      </c>
      <c r="J1103" s="649">
        <f t="shared" ref="J1103" si="19400">+J1104*$F1103</f>
        <v>0</v>
      </c>
      <c r="K1103" s="649">
        <f t="shared" ref="K1103" si="19401">+K1104*$F1103</f>
        <v>0</v>
      </c>
      <c r="L1103" s="649">
        <f t="shared" ref="L1103" si="19402">+L1104*$F1103</f>
        <v>0</v>
      </c>
      <c r="M1103" s="649">
        <f t="shared" ref="M1103" si="19403">+M1104*$F1103</f>
        <v>0</v>
      </c>
      <c r="N1103" s="649">
        <f t="shared" ref="N1103" si="19404">+N1104*$F1103</f>
        <v>0</v>
      </c>
      <c r="O1103" s="649">
        <f t="shared" ref="O1103" si="19405">+O1104*$F1103</f>
        <v>0</v>
      </c>
      <c r="P1103" s="649">
        <f t="shared" ref="P1103" si="19406">+P1104*$F1103</f>
        <v>0</v>
      </c>
      <c r="Q1103" s="649">
        <f t="shared" ref="Q1103" si="19407">+Q1104*$F1103</f>
        <v>0</v>
      </c>
      <c r="R1103" s="649">
        <f t="shared" ref="R1103" si="19408">+R1104*$F1103</f>
        <v>0</v>
      </c>
      <c r="S1103" s="649">
        <f t="shared" ref="S1103" si="19409">+S1104*$F1103</f>
        <v>0</v>
      </c>
      <c r="T1103" s="649">
        <f t="shared" ref="T1103" si="19410">+T1104*$F1103</f>
        <v>0</v>
      </c>
      <c r="U1103" s="649">
        <f t="shared" ref="U1103" si="19411">+U1104*$F1103</f>
        <v>0</v>
      </c>
      <c r="V1103" s="649">
        <f t="shared" ref="V1103" si="19412">+V1104*$F1103</f>
        <v>0</v>
      </c>
      <c r="W1103" s="649">
        <f t="shared" ref="W1103" si="19413">+W1104*$F1103</f>
        <v>0</v>
      </c>
      <c r="X1103" s="649">
        <f t="shared" ref="X1103" si="19414">+X1104*$F1103</f>
        <v>0</v>
      </c>
      <c r="Y1103" s="649">
        <f t="shared" ref="Y1103" si="19415">+Y1104*$F1103</f>
        <v>0</v>
      </c>
      <c r="Z1103" s="649">
        <f t="shared" ref="Z1103" si="19416">+Z1104*$F1103</f>
        <v>0</v>
      </c>
      <c r="AA1103" s="649">
        <f t="shared" ref="AA1103" si="19417">+AA1104*$F1103</f>
        <v>0</v>
      </c>
      <c r="AB1103" s="649">
        <f t="shared" ref="AB1103" si="19418">+AB1104*$F1103</f>
        <v>0</v>
      </c>
      <c r="AC1103" s="649">
        <f t="shared" ref="AC1103" si="19419">+AC1104*$F1103</f>
        <v>0</v>
      </c>
      <c r="AD1103" s="649">
        <f t="shared" ref="AD1103" si="19420">+AD1104*$F1103</f>
        <v>0</v>
      </c>
      <c r="AE1103" s="649">
        <f t="shared" ref="AE1103" si="19421">+AE1104*$F1103</f>
        <v>0</v>
      </c>
      <c r="AF1103" s="649">
        <f t="shared" ref="AF1103" si="19422">+AF1104*$F1103</f>
        <v>0</v>
      </c>
      <c r="AG1103" s="649">
        <f t="shared" ref="AG1103" si="19423">+AG1104*$F1103</f>
        <v>0</v>
      </c>
      <c r="AH1103" s="649">
        <f t="shared" ref="AH1103" si="19424">+AH1104*$F1103</f>
        <v>0</v>
      </c>
      <c r="AI1103" s="649">
        <f t="shared" ref="AI1103" si="19425">+AI1104*$F1103</f>
        <v>0</v>
      </c>
      <c r="AJ1103" s="649">
        <f t="shared" ref="AJ1103" si="19426">+AJ1104*$F1103</f>
        <v>0</v>
      </c>
      <c r="AK1103" s="649">
        <f t="shared" ref="AK1103" si="19427">+AK1104*$F1103</f>
        <v>0</v>
      </c>
      <c r="AL1103" s="649">
        <f t="shared" ref="AL1103" si="19428">+AL1104*$F1103</f>
        <v>0</v>
      </c>
      <c r="AM1103" s="649">
        <f t="shared" ref="AM1103" si="19429">+AM1104*$F1103</f>
        <v>0</v>
      </c>
      <c r="AN1103" s="649">
        <f t="shared" ref="AN1103" si="19430">+AN1104*$F1103</f>
        <v>0</v>
      </c>
      <c r="AO1103" s="649">
        <f t="shared" ref="AO1103" si="19431">+AO1104*$F1103</f>
        <v>0</v>
      </c>
      <c r="AP1103" s="649">
        <f t="shared" ref="AP1103" si="19432">+AP1104*$F1103</f>
        <v>0</v>
      </c>
      <c r="AQ1103" s="649">
        <f t="shared" ref="AQ1103" si="19433">+AQ1104*$F1103</f>
        <v>0</v>
      </c>
      <c r="AR1103" s="649">
        <f t="shared" ref="AR1103" si="19434">+AR1104*$F1103</f>
        <v>0</v>
      </c>
      <c r="AS1103" s="649">
        <f t="shared" ref="AS1103" si="19435">+AS1104*$F1103</f>
        <v>0</v>
      </c>
      <c r="AT1103" s="649">
        <f t="shared" ref="AT1103" si="19436">+AT1104*$F1103</f>
        <v>0</v>
      </c>
      <c r="AU1103" s="613">
        <f t="shared" si="18652"/>
        <v>0</v>
      </c>
      <c r="AV1103" s="645">
        <f t="shared" si="18650"/>
        <v>0</v>
      </c>
      <c r="AW1103" s="656" t="e">
        <f t="shared" si="18651"/>
        <v>#DIV/0!</v>
      </c>
      <c r="AX1103" s="591"/>
    </row>
    <row r="1104" spans="1:50" s="314" customFormat="1" hidden="1" outlineLevel="1">
      <c r="A1104" s="642"/>
      <c r="B1104" s="636"/>
      <c r="C1104" s="636"/>
      <c r="D1104" s="651"/>
      <c r="E1104" s="653"/>
      <c r="F1104" s="640"/>
      <c r="G1104" s="640">
        <f t="shared" si="18692"/>
        <v>0</v>
      </c>
      <c r="H1104" s="652">
        <v>0</v>
      </c>
      <c r="I1104" s="652">
        <v>0</v>
      </c>
      <c r="J1104" s="652">
        <v>0</v>
      </c>
      <c r="K1104" s="652">
        <v>0</v>
      </c>
      <c r="L1104" s="652">
        <v>0</v>
      </c>
      <c r="M1104" s="652">
        <v>0</v>
      </c>
      <c r="N1104" s="652">
        <v>0</v>
      </c>
      <c r="O1104" s="652">
        <v>0</v>
      </c>
      <c r="P1104" s="652">
        <v>0</v>
      </c>
      <c r="Q1104" s="652">
        <v>0</v>
      </c>
      <c r="R1104" s="652">
        <v>0</v>
      </c>
      <c r="S1104" s="652">
        <v>0</v>
      </c>
      <c r="T1104" s="652">
        <v>0</v>
      </c>
      <c r="U1104" s="652">
        <v>0</v>
      </c>
      <c r="V1104" s="652">
        <v>0</v>
      </c>
      <c r="W1104" s="652">
        <v>0</v>
      </c>
      <c r="X1104" s="652">
        <v>0</v>
      </c>
      <c r="Y1104" s="652">
        <v>0</v>
      </c>
      <c r="Z1104" s="652">
        <v>0</v>
      </c>
      <c r="AA1104" s="652">
        <v>0</v>
      </c>
      <c r="AB1104" s="652">
        <v>0</v>
      </c>
      <c r="AC1104" s="652">
        <v>0</v>
      </c>
      <c r="AD1104" s="652">
        <v>0</v>
      </c>
      <c r="AE1104" s="652">
        <v>0</v>
      </c>
      <c r="AF1104" s="652">
        <v>0</v>
      </c>
      <c r="AG1104" s="658">
        <v>0</v>
      </c>
      <c r="AH1104" s="652">
        <v>0</v>
      </c>
      <c r="AI1104" s="652">
        <v>0</v>
      </c>
      <c r="AJ1104" s="652">
        <v>0</v>
      </c>
      <c r="AK1104" s="652">
        <v>0</v>
      </c>
      <c r="AL1104" s="652">
        <v>0</v>
      </c>
      <c r="AM1104" s="652">
        <v>0</v>
      </c>
      <c r="AN1104" s="652">
        <v>0</v>
      </c>
      <c r="AO1104" s="652">
        <v>0</v>
      </c>
      <c r="AP1104" s="652">
        <v>0</v>
      </c>
      <c r="AQ1104" s="652">
        <v>0</v>
      </c>
      <c r="AR1104" s="652">
        <v>0</v>
      </c>
      <c r="AS1104" s="652">
        <v>0</v>
      </c>
      <c r="AT1104" s="652">
        <v>0</v>
      </c>
      <c r="AU1104" s="613">
        <f t="shared" si="18652"/>
        <v>0</v>
      </c>
      <c r="AV1104" s="645">
        <f t="shared" si="18650"/>
        <v>0</v>
      </c>
      <c r="AW1104" s="656" t="e">
        <f t="shared" si="18651"/>
        <v>#DIV/0!</v>
      </c>
      <c r="AX1104" s="661"/>
    </row>
    <row r="1105" spans="1:50" hidden="1" outlineLevel="1">
      <c r="A1105" s="590"/>
      <c r="B1105" s="629" t="s">
        <v>278</v>
      </c>
      <c r="C1105" s="629" t="s">
        <v>1287</v>
      </c>
      <c r="D1105" s="630" t="s">
        <v>1288</v>
      </c>
      <c r="E1105" s="631"/>
      <c r="F1105" s="632">
        <f>+F1106+F1108+F1110+F1112+F1114+F1116</f>
        <v>285980.15639686084</v>
      </c>
      <c r="G1105" s="632">
        <f t="shared" si="18692"/>
        <v>285980.15639686078</v>
      </c>
      <c r="H1105" s="632">
        <f t="shared" ref="H1105:AT1105" si="19437">+H1106+H1108+H1110+H1112+H1114+H1116</f>
        <v>0</v>
      </c>
      <c r="I1105" s="632">
        <f t="shared" si="19437"/>
        <v>0</v>
      </c>
      <c r="J1105" s="632">
        <f t="shared" si="19437"/>
        <v>0</v>
      </c>
      <c r="K1105" s="632">
        <f t="shared" si="19437"/>
        <v>0</v>
      </c>
      <c r="L1105" s="632">
        <f t="shared" si="19437"/>
        <v>0</v>
      </c>
      <c r="M1105" s="632">
        <f t="shared" si="19437"/>
        <v>0</v>
      </c>
      <c r="N1105" s="632">
        <f t="shared" si="19437"/>
        <v>0</v>
      </c>
      <c r="O1105" s="632">
        <f t="shared" si="19437"/>
        <v>0</v>
      </c>
      <c r="P1105" s="632">
        <f t="shared" si="19437"/>
        <v>34710.119492338628</v>
      </c>
      <c r="Q1105" s="632">
        <f t="shared" si="19437"/>
        <v>51431.676933360024</v>
      </c>
      <c r="R1105" s="632">
        <f t="shared" si="19437"/>
        <v>88665.562242936023</v>
      </c>
      <c r="S1105" s="632">
        <f t="shared" si="19437"/>
        <v>98027.541983458272</v>
      </c>
      <c r="T1105" s="632">
        <f t="shared" si="19437"/>
        <v>13145.255744767841</v>
      </c>
      <c r="U1105" s="632">
        <f t="shared" si="19437"/>
        <v>0</v>
      </c>
      <c r="V1105" s="632">
        <f t="shared" si="19437"/>
        <v>0</v>
      </c>
      <c r="W1105" s="632">
        <f t="shared" si="19437"/>
        <v>0</v>
      </c>
      <c r="X1105" s="632">
        <f t="shared" si="19437"/>
        <v>0</v>
      </c>
      <c r="Y1105" s="632">
        <f t="shared" si="19437"/>
        <v>0</v>
      </c>
      <c r="Z1105" s="632">
        <f t="shared" si="19437"/>
        <v>0</v>
      </c>
      <c r="AA1105" s="632">
        <f t="shared" si="19437"/>
        <v>0</v>
      </c>
      <c r="AB1105" s="632">
        <f t="shared" si="19437"/>
        <v>0</v>
      </c>
      <c r="AC1105" s="632">
        <f t="shared" si="19437"/>
        <v>0</v>
      </c>
      <c r="AD1105" s="632">
        <f t="shared" si="19437"/>
        <v>0</v>
      </c>
      <c r="AE1105" s="632">
        <f t="shared" si="19437"/>
        <v>0</v>
      </c>
      <c r="AF1105" s="632">
        <f t="shared" si="19437"/>
        <v>0</v>
      </c>
      <c r="AG1105" s="632">
        <f t="shared" si="19437"/>
        <v>0</v>
      </c>
      <c r="AH1105" s="632">
        <f t="shared" si="19437"/>
        <v>0</v>
      </c>
      <c r="AI1105" s="632">
        <f t="shared" si="19437"/>
        <v>0</v>
      </c>
      <c r="AJ1105" s="632">
        <f t="shared" si="19437"/>
        <v>0</v>
      </c>
      <c r="AK1105" s="632">
        <f t="shared" si="19437"/>
        <v>0</v>
      </c>
      <c r="AL1105" s="632">
        <f t="shared" si="19437"/>
        <v>0</v>
      </c>
      <c r="AM1105" s="632">
        <f t="shared" si="19437"/>
        <v>0</v>
      </c>
      <c r="AN1105" s="632">
        <f t="shared" si="19437"/>
        <v>0</v>
      </c>
      <c r="AO1105" s="632">
        <f t="shared" si="19437"/>
        <v>0</v>
      </c>
      <c r="AP1105" s="632">
        <f t="shared" si="19437"/>
        <v>0</v>
      </c>
      <c r="AQ1105" s="632">
        <f t="shared" si="19437"/>
        <v>0</v>
      </c>
      <c r="AR1105" s="632">
        <f t="shared" si="19437"/>
        <v>0</v>
      </c>
      <c r="AS1105" s="632">
        <f t="shared" si="19437"/>
        <v>0</v>
      </c>
      <c r="AT1105" s="632">
        <f t="shared" si="19437"/>
        <v>0</v>
      </c>
      <c r="AU1105" s="613">
        <f t="shared" si="18652"/>
        <v>285980.15639686078</v>
      </c>
      <c r="AV1105" s="645">
        <f t="shared" si="18650"/>
        <v>0</v>
      </c>
      <c r="AW1105" s="656">
        <f t="shared" si="18651"/>
        <v>0</v>
      </c>
      <c r="AX1105" s="591"/>
    </row>
    <row r="1106" spans="1:50" hidden="1" outlineLevel="1">
      <c r="A1106" s="590"/>
      <c r="B1106" s="646" t="s">
        <v>305</v>
      </c>
      <c r="C1106" s="646" t="s">
        <v>1289</v>
      </c>
      <c r="D1106" s="647" t="s">
        <v>1290</v>
      </c>
      <c r="E1106" s="649"/>
      <c r="F1106" s="650">
        <v>78886.635209860513</v>
      </c>
      <c r="G1106" s="650">
        <f t="shared" si="18692"/>
        <v>78886.635209860513</v>
      </c>
      <c r="H1106" s="649">
        <f t="shared" ref="H1106" si="19438">+H1107*$F1106</f>
        <v>0</v>
      </c>
      <c r="I1106" s="649">
        <f t="shared" ref="I1106" si="19439">+I1107*$F1106</f>
        <v>0</v>
      </c>
      <c r="J1106" s="649">
        <f t="shared" ref="J1106" si="19440">+J1107*$F1106</f>
        <v>0</v>
      </c>
      <c r="K1106" s="649">
        <f t="shared" ref="K1106" si="19441">+K1107*$F1106</f>
        <v>0</v>
      </c>
      <c r="L1106" s="649">
        <f t="shared" ref="L1106" si="19442">+L1107*$F1106</f>
        <v>0</v>
      </c>
      <c r="M1106" s="649">
        <f t="shared" ref="M1106" si="19443">+M1107*$F1106</f>
        <v>0</v>
      </c>
      <c r="N1106" s="649">
        <f t="shared" ref="N1106" si="19444">+N1107*$F1106</f>
        <v>0</v>
      </c>
      <c r="O1106" s="649">
        <f t="shared" ref="O1106" si="19445">+O1107*$F1106</f>
        <v>0</v>
      </c>
      <c r="P1106" s="649">
        <f t="shared" ref="P1106" si="19446">+P1107*$F1106</f>
        <v>34710.119492338628</v>
      </c>
      <c r="Q1106" s="649">
        <f t="shared" ref="Q1106" si="19447">+Q1107*$F1106</f>
        <v>44176.515717521892</v>
      </c>
      <c r="R1106" s="649">
        <f t="shared" ref="R1106" si="19448">+R1107*$F1106</f>
        <v>0</v>
      </c>
      <c r="S1106" s="649">
        <f t="shared" ref="S1106" si="19449">+S1107*$F1106</f>
        <v>0</v>
      </c>
      <c r="T1106" s="649">
        <f t="shared" ref="T1106" si="19450">+T1107*$F1106</f>
        <v>0</v>
      </c>
      <c r="U1106" s="649">
        <f t="shared" ref="U1106" si="19451">+U1107*$F1106</f>
        <v>0</v>
      </c>
      <c r="V1106" s="649">
        <f t="shared" ref="V1106" si="19452">+V1107*$F1106</f>
        <v>0</v>
      </c>
      <c r="W1106" s="649">
        <f t="shared" ref="W1106" si="19453">+W1107*$F1106</f>
        <v>0</v>
      </c>
      <c r="X1106" s="649">
        <f t="shared" ref="X1106" si="19454">+X1107*$F1106</f>
        <v>0</v>
      </c>
      <c r="Y1106" s="649">
        <f t="shared" ref="Y1106" si="19455">+Y1107*$F1106</f>
        <v>0</v>
      </c>
      <c r="Z1106" s="649">
        <f t="shared" ref="Z1106" si="19456">+Z1107*$F1106</f>
        <v>0</v>
      </c>
      <c r="AA1106" s="649">
        <f t="shared" ref="AA1106" si="19457">+AA1107*$F1106</f>
        <v>0</v>
      </c>
      <c r="AB1106" s="649">
        <f t="shared" ref="AB1106" si="19458">+AB1107*$F1106</f>
        <v>0</v>
      </c>
      <c r="AC1106" s="649">
        <f t="shared" ref="AC1106" si="19459">+AC1107*$F1106</f>
        <v>0</v>
      </c>
      <c r="AD1106" s="649">
        <f t="shared" ref="AD1106" si="19460">+AD1107*$F1106</f>
        <v>0</v>
      </c>
      <c r="AE1106" s="649">
        <f t="shared" ref="AE1106" si="19461">+AE1107*$F1106</f>
        <v>0</v>
      </c>
      <c r="AF1106" s="649">
        <f t="shared" ref="AF1106" si="19462">+AF1107*$F1106</f>
        <v>0</v>
      </c>
      <c r="AG1106" s="649">
        <f t="shared" ref="AG1106" si="19463">+AG1107*$F1106</f>
        <v>0</v>
      </c>
      <c r="AH1106" s="649">
        <f t="shared" ref="AH1106" si="19464">+AH1107*$F1106</f>
        <v>0</v>
      </c>
      <c r="AI1106" s="649">
        <f t="shared" ref="AI1106" si="19465">+AI1107*$F1106</f>
        <v>0</v>
      </c>
      <c r="AJ1106" s="649">
        <f t="shared" ref="AJ1106" si="19466">+AJ1107*$F1106</f>
        <v>0</v>
      </c>
      <c r="AK1106" s="649">
        <f t="shared" ref="AK1106" si="19467">+AK1107*$F1106</f>
        <v>0</v>
      </c>
      <c r="AL1106" s="649">
        <f t="shared" ref="AL1106" si="19468">+AL1107*$F1106</f>
        <v>0</v>
      </c>
      <c r="AM1106" s="649">
        <f t="shared" ref="AM1106" si="19469">+AM1107*$F1106</f>
        <v>0</v>
      </c>
      <c r="AN1106" s="649">
        <f t="shared" ref="AN1106" si="19470">+AN1107*$F1106</f>
        <v>0</v>
      </c>
      <c r="AO1106" s="649">
        <f t="shared" ref="AO1106" si="19471">+AO1107*$F1106</f>
        <v>0</v>
      </c>
      <c r="AP1106" s="649">
        <f t="shared" ref="AP1106" si="19472">+AP1107*$F1106</f>
        <v>0</v>
      </c>
      <c r="AQ1106" s="649">
        <f t="shared" ref="AQ1106" si="19473">+AQ1107*$F1106</f>
        <v>0</v>
      </c>
      <c r="AR1106" s="649">
        <f t="shared" ref="AR1106" si="19474">+AR1107*$F1106</f>
        <v>0</v>
      </c>
      <c r="AS1106" s="649">
        <f t="shared" ref="AS1106" si="19475">+AS1107*$F1106</f>
        <v>0</v>
      </c>
      <c r="AT1106" s="649">
        <f t="shared" ref="AT1106" si="19476">+AT1107*$F1106</f>
        <v>0</v>
      </c>
      <c r="AU1106" s="613">
        <f t="shared" si="18652"/>
        <v>78886.635209860513</v>
      </c>
      <c r="AV1106" s="645">
        <f t="shared" si="18650"/>
        <v>0</v>
      </c>
      <c r="AW1106" s="656">
        <f t="shared" si="18651"/>
        <v>0</v>
      </c>
      <c r="AX1106" s="591"/>
    </row>
    <row r="1107" spans="1:50" s="314" customFormat="1" hidden="1" outlineLevel="1">
      <c r="A1107" s="642"/>
      <c r="B1107" s="636"/>
      <c r="C1107" s="636"/>
      <c r="D1107" s="651"/>
      <c r="E1107" s="653"/>
      <c r="F1107" s="640"/>
      <c r="G1107" s="640">
        <f t="shared" si="18692"/>
        <v>1</v>
      </c>
      <c r="H1107" s="658">
        <v>0</v>
      </c>
      <c r="I1107" s="658">
        <v>0</v>
      </c>
      <c r="J1107" s="658">
        <v>0</v>
      </c>
      <c r="K1107" s="658">
        <v>0</v>
      </c>
      <c r="L1107" s="658">
        <v>0</v>
      </c>
      <c r="M1107" s="658">
        <v>0</v>
      </c>
      <c r="N1107" s="658">
        <v>0</v>
      </c>
      <c r="O1107" s="658">
        <v>0</v>
      </c>
      <c r="P1107" s="658">
        <v>0.44</v>
      </c>
      <c r="Q1107" s="658">
        <v>0.56000000000000005</v>
      </c>
      <c r="R1107" s="658">
        <v>0</v>
      </c>
      <c r="S1107" s="658">
        <v>0</v>
      </c>
      <c r="T1107" s="658">
        <v>0</v>
      </c>
      <c r="U1107" s="658">
        <v>0</v>
      </c>
      <c r="V1107" s="658">
        <v>0</v>
      </c>
      <c r="W1107" s="658">
        <v>0</v>
      </c>
      <c r="X1107" s="658">
        <v>0</v>
      </c>
      <c r="Y1107" s="658">
        <v>0</v>
      </c>
      <c r="Z1107" s="658">
        <v>0</v>
      </c>
      <c r="AA1107" s="658">
        <v>0</v>
      </c>
      <c r="AB1107" s="658">
        <v>0</v>
      </c>
      <c r="AC1107" s="658">
        <v>0</v>
      </c>
      <c r="AD1107" s="658">
        <v>0</v>
      </c>
      <c r="AE1107" s="658">
        <v>0</v>
      </c>
      <c r="AF1107" s="658">
        <v>0</v>
      </c>
      <c r="AG1107" s="658">
        <v>0</v>
      </c>
      <c r="AH1107" s="658">
        <v>0</v>
      </c>
      <c r="AI1107" s="658">
        <v>0</v>
      </c>
      <c r="AJ1107" s="658">
        <v>0</v>
      </c>
      <c r="AK1107" s="658">
        <v>0</v>
      </c>
      <c r="AL1107" s="658">
        <v>0</v>
      </c>
      <c r="AM1107" s="658">
        <v>0</v>
      </c>
      <c r="AN1107" s="658">
        <v>0</v>
      </c>
      <c r="AO1107" s="658">
        <v>0</v>
      </c>
      <c r="AP1107" s="658">
        <v>0</v>
      </c>
      <c r="AQ1107" s="658">
        <v>0</v>
      </c>
      <c r="AR1107" s="658">
        <v>0</v>
      </c>
      <c r="AS1107" s="658">
        <v>0</v>
      </c>
      <c r="AT1107" s="658">
        <v>0</v>
      </c>
      <c r="AU1107" s="613">
        <f t="shared" si="18652"/>
        <v>1</v>
      </c>
      <c r="AV1107" s="645">
        <f t="shared" si="18650"/>
        <v>1</v>
      </c>
      <c r="AW1107" s="656" t="e">
        <f t="shared" si="18651"/>
        <v>#DIV/0!</v>
      </c>
      <c r="AX1107" s="661"/>
    </row>
    <row r="1108" spans="1:50" hidden="1" outlineLevel="1">
      <c r="A1108" s="590"/>
      <c r="B1108" s="646" t="s">
        <v>305</v>
      </c>
      <c r="C1108" s="646" t="s">
        <v>1291</v>
      </c>
      <c r="D1108" s="647" t="s">
        <v>1292</v>
      </c>
      <c r="E1108" s="649"/>
      <c r="F1108" s="650">
        <v>0</v>
      </c>
      <c r="G1108" s="650">
        <f t="shared" si="18692"/>
        <v>0</v>
      </c>
      <c r="H1108" s="649">
        <f t="shared" ref="H1108" si="19477">+H1109*$F1108</f>
        <v>0</v>
      </c>
      <c r="I1108" s="649">
        <f t="shared" ref="I1108" si="19478">+I1109*$F1108</f>
        <v>0</v>
      </c>
      <c r="J1108" s="649">
        <f t="shared" ref="J1108" si="19479">+J1109*$F1108</f>
        <v>0</v>
      </c>
      <c r="K1108" s="649">
        <f t="shared" ref="K1108" si="19480">+K1109*$F1108</f>
        <v>0</v>
      </c>
      <c r="L1108" s="649">
        <f t="shared" ref="L1108" si="19481">+L1109*$F1108</f>
        <v>0</v>
      </c>
      <c r="M1108" s="649">
        <f t="shared" ref="M1108" si="19482">+M1109*$F1108</f>
        <v>0</v>
      </c>
      <c r="N1108" s="649">
        <f t="shared" ref="N1108" si="19483">+N1109*$F1108</f>
        <v>0</v>
      </c>
      <c r="O1108" s="649">
        <f t="shared" ref="O1108" si="19484">+O1109*$F1108</f>
        <v>0</v>
      </c>
      <c r="P1108" s="649">
        <f t="shared" ref="P1108" si="19485">+P1109*$F1108</f>
        <v>0</v>
      </c>
      <c r="Q1108" s="649">
        <f t="shared" ref="Q1108" si="19486">+Q1109*$F1108</f>
        <v>0</v>
      </c>
      <c r="R1108" s="649">
        <f t="shared" ref="R1108" si="19487">+R1109*$F1108</f>
        <v>0</v>
      </c>
      <c r="S1108" s="649">
        <f t="shared" ref="S1108" si="19488">+S1109*$F1108</f>
        <v>0</v>
      </c>
      <c r="T1108" s="649">
        <f t="shared" ref="T1108" si="19489">+T1109*$F1108</f>
        <v>0</v>
      </c>
      <c r="U1108" s="649">
        <f t="shared" ref="U1108" si="19490">+U1109*$F1108</f>
        <v>0</v>
      </c>
      <c r="V1108" s="649">
        <f t="shared" ref="V1108" si="19491">+V1109*$F1108</f>
        <v>0</v>
      </c>
      <c r="W1108" s="649">
        <f t="shared" ref="W1108" si="19492">+W1109*$F1108</f>
        <v>0</v>
      </c>
      <c r="X1108" s="649">
        <f t="shared" ref="X1108" si="19493">+X1109*$F1108</f>
        <v>0</v>
      </c>
      <c r="Y1108" s="649">
        <f t="shared" ref="Y1108" si="19494">+Y1109*$F1108</f>
        <v>0</v>
      </c>
      <c r="Z1108" s="649">
        <f t="shared" ref="Z1108" si="19495">+Z1109*$F1108</f>
        <v>0</v>
      </c>
      <c r="AA1108" s="649">
        <f t="shared" ref="AA1108" si="19496">+AA1109*$F1108</f>
        <v>0</v>
      </c>
      <c r="AB1108" s="649">
        <f t="shared" ref="AB1108" si="19497">+AB1109*$F1108</f>
        <v>0</v>
      </c>
      <c r="AC1108" s="649">
        <f t="shared" ref="AC1108" si="19498">+AC1109*$F1108</f>
        <v>0</v>
      </c>
      <c r="AD1108" s="649">
        <f t="shared" ref="AD1108" si="19499">+AD1109*$F1108</f>
        <v>0</v>
      </c>
      <c r="AE1108" s="649">
        <f t="shared" ref="AE1108" si="19500">+AE1109*$F1108</f>
        <v>0</v>
      </c>
      <c r="AF1108" s="649">
        <f t="shared" ref="AF1108" si="19501">+AF1109*$F1108</f>
        <v>0</v>
      </c>
      <c r="AG1108" s="649">
        <f t="shared" ref="AG1108" si="19502">+AG1109*$F1108</f>
        <v>0</v>
      </c>
      <c r="AH1108" s="649">
        <f t="shared" ref="AH1108" si="19503">+AH1109*$F1108</f>
        <v>0</v>
      </c>
      <c r="AI1108" s="649">
        <f t="shared" ref="AI1108" si="19504">+AI1109*$F1108</f>
        <v>0</v>
      </c>
      <c r="AJ1108" s="649">
        <f t="shared" ref="AJ1108" si="19505">+AJ1109*$F1108</f>
        <v>0</v>
      </c>
      <c r="AK1108" s="649">
        <f t="shared" ref="AK1108" si="19506">+AK1109*$F1108</f>
        <v>0</v>
      </c>
      <c r="AL1108" s="649">
        <f t="shared" ref="AL1108" si="19507">+AL1109*$F1108</f>
        <v>0</v>
      </c>
      <c r="AM1108" s="649">
        <f t="shared" ref="AM1108" si="19508">+AM1109*$F1108</f>
        <v>0</v>
      </c>
      <c r="AN1108" s="649">
        <f t="shared" ref="AN1108" si="19509">+AN1109*$F1108</f>
        <v>0</v>
      </c>
      <c r="AO1108" s="649">
        <f t="shared" ref="AO1108" si="19510">+AO1109*$F1108</f>
        <v>0</v>
      </c>
      <c r="AP1108" s="649">
        <f t="shared" ref="AP1108" si="19511">+AP1109*$F1108</f>
        <v>0</v>
      </c>
      <c r="AQ1108" s="649">
        <f t="shared" ref="AQ1108" si="19512">+AQ1109*$F1108</f>
        <v>0</v>
      </c>
      <c r="AR1108" s="649">
        <f t="shared" ref="AR1108" si="19513">+AR1109*$F1108</f>
        <v>0</v>
      </c>
      <c r="AS1108" s="649">
        <f t="shared" ref="AS1108" si="19514">+AS1109*$F1108</f>
        <v>0</v>
      </c>
      <c r="AT1108" s="649">
        <f t="shared" ref="AT1108" si="19515">+AT1109*$F1108</f>
        <v>0</v>
      </c>
      <c r="AU1108" s="613">
        <f t="shared" si="18652"/>
        <v>0</v>
      </c>
      <c r="AV1108" s="645">
        <f t="shared" si="18650"/>
        <v>0</v>
      </c>
      <c r="AW1108" s="656" t="e">
        <f t="shared" si="18651"/>
        <v>#DIV/0!</v>
      </c>
      <c r="AX1108" s="591"/>
    </row>
    <row r="1109" spans="1:50" s="314" customFormat="1" hidden="1" outlineLevel="1">
      <c r="A1109" s="642"/>
      <c r="B1109" s="636"/>
      <c r="C1109" s="636"/>
      <c r="D1109" s="651"/>
      <c r="E1109" s="653"/>
      <c r="F1109" s="640"/>
      <c r="G1109" s="640">
        <f t="shared" si="18692"/>
        <v>1</v>
      </c>
      <c r="H1109" s="658">
        <v>0</v>
      </c>
      <c r="I1109" s="658">
        <v>0</v>
      </c>
      <c r="J1109" s="658">
        <v>0</v>
      </c>
      <c r="K1109" s="658">
        <v>0</v>
      </c>
      <c r="L1109" s="658">
        <v>0</v>
      </c>
      <c r="M1109" s="658">
        <v>0</v>
      </c>
      <c r="N1109" s="658">
        <v>0</v>
      </c>
      <c r="O1109" s="658">
        <v>0</v>
      </c>
      <c r="P1109" s="658">
        <v>0</v>
      </c>
      <c r="Q1109" s="658">
        <v>0.57999999999999996</v>
      </c>
      <c r="R1109" s="658">
        <v>0.42000000000000004</v>
      </c>
      <c r="S1109" s="658">
        <v>0</v>
      </c>
      <c r="T1109" s="658">
        <v>0</v>
      </c>
      <c r="U1109" s="658">
        <v>0</v>
      </c>
      <c r="V1109" s="658">
        <v>0</v>
      </c>
      <c r="W1109" s="658">
        <v>0</v>
      </c>
      <c r="X1109" s="658">
        <v>0</v>
      </c>
      <c r="Y1109" s="658">
        <v>0</v>
      </c>
      <c r="Z1109" s="658">
        <v>0</v>
      </c>
      <c r="AA1109" s="658">
        <v>0</v>
      </c>
      <c r="AB1109" s="658">
        <v>0</v>
      </c>
      <c r="AC1109" s="658">
        <v>0</v>
      </c>
      <c r="AD1109" s="658">
        <v>0</v>
      </c>
      <c r="AE1109" s="658">
        <v>0</v>
      </c>
      <c r="AF1109" s="658">
        <v>0</v>
      </c>
      <c r="AG1109" s="658">
        <v>0</v>
      </c>
      <c r="AH1109" s="658">
        <v>0</v>
      </c>
      <c r="AI1109" s="658">
        <v>0</v>
      </c>
      <c r="AJ1109" s="658">
        <v>0</v>
      </c>
      <c r="AK1109" s="658">
        <v>0</v>
      </c>
      <c r="AL1109" s="658">
        <v>0</v>
      </c>
      <c r="AM1109" s="658">
        <v>0</v>
      </c>
      <c r="AN1109" s="658">
        <v>0</v>
      </c>
      <c r="AO1109" s="658">
        <v>0</v>
      </c>
      <c r="AP1109" s="658">
        <v>0</v>
      </c>
      <c r="AQ1109" s="658">
        <v>0</v>
      </c>
      <c r="AR1109" s="658">
        <v>0</v>
      </c>
      <c r="AS1109" s="658">
        <v>0</v>
      </c>
      <c r="AT1109" s="658">
        <v>0</v>
      </c>
      <c r="AU1109" s="613">
        <f t="shared" si="18652"/>
        <v>1</v>
      </c>
      <c r="AV1109" s="645">
        <f t="shared" si="18650"/>
        <v>1</v>
      </c>
      <c r="AW1109" s="656" t="e">
        <f t="shared" si="18651"/>
        <v>#DIV/0!</v>
      </c>
      <c r="AX1109" s="661"/>
    </row>
    <row r="1110" spans="1:50" hidden="1" outlineLevel="1">
      <c r="A1110" s="590"/>
      <c r="B1110" s="646" t="s">
        <v>305</v>
      </c>
      <c r="C1110" s="646" t="s">
        <v>1293</v>
      </c>
      <c r="D1110" s="647" t="s">
        <v>1294</v>
      </c>
      <c r="E1110" s="649"/>
      <c r="F1110" s="650">
        <v>55808.932429524073</v>
      </c>
      <c r="G1110" s="650">
        <f t="shared" si="18692"/>
        <v>55808.932429524073</v>
      </c>
      <c r="H1110" s="649">
        <f t="shared" ref="H1110" si="19516">+H1111*$F1110</f>
        <v>0</v>
      </c>
      <c r="I1110" s="649">
        <f t="shared" ref="I1110" si="19517">+I1111*$F1110</f>
        <v>0</v>
      </c>
      <c r="J1110" s="649">
        <f t="shared" ref="J1110" si="19518">+J1111*$F1110</f>
        <v>0</v>
      </c>
      <c r="K1110" s="649">
        <f t="shared" ref="K1110" si="19519">+K1111*$F1110</f>
        <v>0</v>
      </c>
      <c r="L1110" s="649">
        <f t="shared" ref="L1110" si="19520">+L1111*$F1110</f>
        <v>0</v>
      </c>
      <c r="M1110" s="649">
        <f t="shared" ref="M1110" si="19521">+M1111*$F1110</f>
        <v>0</v>
      </c>
      <c r="N1110" s="649">
        <f t="shared" ref="N1110" si="19522">+N1111*$F1110</f>
        <v>0</v>
      </c>
      <c r="O1110" s="649">
        <f t="shared" ref="O1110" si="19523">+O1111*$F1110</f>
        <v>0</v>
      </c>
      <c r="P1110" s="649">
        <f t="shared" ref="P1110" si="19524">+P1111*$F1110</f>
        <v>0</v>
      </c>
      <c r="Q1110" s="649">
        <f t="shared" ref="Q1110" si="19525">+Q1111*$F1110</f>
        <v>7255.1612158381295</v>
      </c>
      <c r="R1110" s="649">
        <f t="shared" ref="R1110" si="19526">+R1111*$F1110</f>
        <v>39066.252700666846</v>
      </c>
      <c r="S1110" s="649">
        <f t="shared" ref="S1110" si="19527">+S1111*$F1110</f>
        <v>9487.5185130190948</v>
      </c>
      <c r="T1110" s="649">
        <f t="shared" ref="T1110" si="19528">+T1111*$F1110</f>
        <v>0</v>
      </c>
      <c r="U1110" s="649">
        <f t="shared" ref="U1110" si="19529">+U1111*$F1110</f>
        <v>0</v>
      </c>
      <c r="V1110" s="649">
        <f t="shared" ref="V1110" si="19530">+V1111*$F1110</f>
        <v>0</v>
      </c>
      <c r="W1110" s="649">
        <f t="shared" ref="W1110" si="19531">+W1111*$F1110</f>
        <v>0</v>
      </c>
      <c r="X1110" s="649">
        <f t="shared" ref="X1110" si="19532">+X1111*$F1110</f>
        <v>0</v>
      </c>
      <c r="Y1110" s="649">
        <f t="shared" ref="Y1110" si="19533">+Y1111*$F1110</f>
        <v>0</v>
      </c>
      <c r="Z1110" s="649">
        <f t="shared" ref="Z1110" si="19534">+Z1111*$F1110</f>
        <v>0</v>
      </c>
      <c r="AA1110" s="649">
        <f t="shared" ref="AA1110" si="19535">+AA1111*$F1110</f>
        <v>0</v>
      </c>
      <c r="AB1110" s="649">
        <f t="shared" ref="AB1110" si="19536">+AB1111*$F1110</f>
        <v>0</v>
      </c>
      <c r="AC1110" s="649">
        <f t="shared" ref="AC1110" si="19537">+AC1111*$F1110</f>
        <v>0</v>
      </c>
      <c r="AD1110" s="649">
        <f t="shared" ref="AD1110" si="19538">+AD1111*$F1110</f>
        <v>0</v>
      </c>
      <c r="AE1110" s="649">
        <f t="shared" ref="AE1110" si="19539">+AE1111*$F1110</f>
        <v>0</v>
      </c>
      <c r="AF1110" s="649">
        <f t="shared" ref="AF1110" si="19540">+AF1111*$F1110</f>
        <v>0</v>
      </c>
      <c r="AG1110" s="649">
        <f t="shared" ref="AG1110" si="19541">+AG1111*$F1110</f>
        <v>0</v>
      </c>
      <c r="AH1110" s="649">
        <f t="shared" ref="AH1110" si="19542">+AH1111*$F1110</f>
        <v>0</v>
      </c>
      <c r="AI1110" s="649">
        <f t="shared" ref="AI1110" si="19543">+AI1111*$F1110</f>
        <v>0</v>
      </c>
      <c r="AJ1110" s="649">
        <f t="shared" ref="AJ1110" si="19544">+AJ1111*$F1110</f>
        <v>0</v>
      </c>
      <c r="AK1110" s="649">
        <f t="shared" ref="AK1110" si="19545">+AK1111*$F1110</f>
        <v>0</v>
      </c>
      <c r="AL1110" s="649">
        <f t="shared" ref="AL1110" si="19546">+AL1111*$F1110</f>
        <v>0</v>
      </c>
      <c r="AM1110" s="649">
        <f t="shared" ref="AM1110" si="19547">+AM1111*$F1110</f>
        <v>0</v>
      </c>
      <c r="AN1110" s="649">
        <f t="shared" ref="AN1110" si="19548">+AN1111*$F1110</f>
        <v>0</v>
      </c>
      <c r="AO1110" s="649">
        <f t="shared" ref="AO1110" si="19549">+AO1111*$F1110</f>
        <v>0</v>
      </c>
      <c r="AP1110" s="649">
        <f t="shared" ref="AP1110" si="19550">+AP1111*$F1110</f>
        <v>0</v>
      </c>
      <c r="AQ1110" s="649">
        <f t="shared" ref="AQ1110" si="19551">+AQ1111*$F1110</f>
        <v>0</v>
      </c>
      <c r="AR1110" s="649">
        <f t="shared" ref="AR1110" si="19552">+AR1111*$F1110</f>
        <v>0</v>
      </c>
      <c r="AS1110" s="649">
        <f t="shared" ref="AS1110" si="19553">+AS1111*$F1110</f>
        <v>0</v>
      </c>
      <c r="AT1110" s="649">
        <f t="shared" ref="AT1110" si="19554">+AT1111*$F1110</f>
        <v>0</v>
      </c>
      <c r="AU1110" s="613">
        <f t="shared" si="18652"/>
        <v>55808.932429524073</v>
      </c>
      <c r="AV1110" s="645">
        <f t="shared" si="18650"/>
        <v>0</v>
      </c>
      <c r="AW1110" s="656">
        <f t="shared" si="18651"/>
        <v>0</v>
      </c>
      <c r="AX1110" s="591"/>
    </row>
    <row r="1111" spans="1:50" s="314" customFormat="1" hidden="1" outlineLevel="1">
      <c r="A1111" s="642"/>
      <c r="B1111" s="636"/>
      <c r="C1111" s="636"/>
      <c r="D1111" s="651"/>
      <c r="E1111" s="653"/>
      <c r="F1111" s="640"/>
      <c r="G1111" s="640">
        <f t="shared" si="18692"/>
        <v>1</v>
      </c>
      <c r="H1111" s="658">
        <v>0</v>
      </c>
      <c r="I1111" s="658">
        <v>0</v>
      </c>
      <c r="J1111" s="658">
        <v>0</v>
      </c>
      <c r="K1111" s="658">
        <v>0</v>
      </c>
      <c r="L1111" s="658">
        <v>0</v>
      </c>
      <c r="M1111" s="658">
        <v>0</v>
      </c>
      <c r="N1111" s="658">
        <v>0</v>
      </c>
      <c r="O1111" s="658">
        <v>0</v>
      </c>
      <c r="P1111" s="658">
        <v>0</v>
      </c>
      <c r="Q1111" s="658">
        <v>0.13</v>
      </c>
      <c r="R1111" s="658">
        <v>0.7</v>
      </c>
      <c r="S1111" s="658">
        <v>0.17000000000000004</v>
      </c>
      <c r="T1111" s="658">
        <v>0</v>
      </c>
      <c r="U1111" s="658">
        <v>0</v>
      </c>
      <c r="V1111" s="658">
        <v>0</v>
      </c>
      <c r="W1111" s="658">
        <v>0</v>
      </c>
      <c r="X1111" s="658">
        <v>0</v>
      </c>
      <c r="Y1111" s="658">
        <v>0</v>
      </c>
      <c r="Z1111" s="658">
        <v>0</v>
      </c>
      <c r="AA1111" s="658">
        <v>0</v>
      </c>
      <c r="AB1111" s="658">
        <v>0</v>
      </c>
      <c r="AC1111" s="658">
        <v>0</v>
      </c>
      <c r="AD1111" s="658">
        <v>0</v>
      </c>
      <c r="AE1111" s="658">
        <v>0</v>
      </c>
      <c r="AF1111" s="658">
        <v>0</v>
      </c>
      <c r="AG1111" s="658">
        <v>0</v>
      </c>
      <c r="AH1111" s="658">
        <v>0</v>
      </c>
      <c r="AI1111" s="658">
        <v>0</v>
      </c>
      <c r="AJ1111" s="658">
        <v>0</v>
      </c>
      <c r="AK1111" s="658">
        <v>0</v>
      </c>
      <c r="AL1111" s="658">
        <v>0</v>
      </c>
      <c r="AM1111" s="658">
        <v>0</v>
      </c>
      <c r="AN1111" s="658">
        <v>0</v>
      </c>
      <c r="AO1111" s="658">
        <v>0</v>
      </c>
      <c r="AP1111" s="658">
        <v>0</v>
      </c>
      <c r="AQ1111" s="658">
        <v>0</v>
      </c>
      <c r="AR1111" s="658">
        <v>0</v>
      </c>
      <c r="AS1111" s="658">
        <v>0</v>
      </c>
      <c r="AT1111" s="658">
        <v>0</v>
      </c>
      <c r="AU1111" s="613">
        <f t="shared" si="18652"/>
        <v>1</v>
      </c>
      <c r="AV1111" s="645">
        <f t="shared" si="18650"/>
        <v>1</v>
      </c>
      <c r="AW1111" s="656" t="e">
        <f t="shared" si="18651"/>
        <v>#DIV/0!</v>
      </c>
      <c r="AX1111" s="661"/>
    </row>
    <row r="1112" spans="1:50" hidden="1" outlineLevel="1">
      <c r="A1112" s="590"/>
      <c r="B1112" s="646" t="s">
        <v>305</v>
      </c>
      <c r="C1112" s="646" t="s">
        <v>1295</v>
      </c>
      <c r="D1112" s="647" t="s">
        <v>1296</v>
      </c>
      <c r="E1112" s="649"/>
      <c r="F1112" s="650">
        <v>46606.890506527619</v>
      </c>
      <c r="G1112" s="650">
        <f t="shared" si="18692"/>
        <v>46606.890506527619</v>
      </c>
      <c r="H1112" s="649">
        <f t="shared" ref="H1112" si="19555">+H1113*$F1112</f>
        <v>0</v>
      </c>
      <c r="I1112" s="649">
        <f t="shared" ref="I1112" si="19556">+I1113*$F1112</f>
        <v>0</v>
      </c>
      <c r="J1112" s="649">
        <f t="shared" ref="J1112" si="19557">+J1113*$F1112</f>
        <v>0</v>
      </c>
      <c r="K1112" s="649">
        <f t="shared" ref="K1112" si="19558">+K1113*$F1112</f>
        <v>0</v>
      </c>
      <c r="L1112" s="649">
        <f t="shared" ref="L1112" si="19559">+L1113*$F1112</f>
        <v>0</v>
      </c>
      <c r="M1112" s="649">
        <f t="shared" ref="M1112" si="19560">+M1113*$F1112</f>
        <v>0</v>
      </c>
      <c r="N1112" s="649">
        <f t="shared" ref="N1112" si="19561">+N1113*$F1112</f>
        <v>0</v>
      </c>
      <c r="O1112" s="649">
        <f t="shared" ref="O1112" si="19562">+O1113*$F1112</f>
        <v>0</v>
      </c>
      <c r="P1112" s="649">
        <f t="shared" ref="P1112" si="19563">+P1113*$F1112</f>
        <v>0</v>
      </c>
      <c r="Q1112" s="649">
        <f t="shared" ref="Q1112" si="19564">+Q1113*$F1112</f>
        <v>0</v>
      </c>
      <c r="R1112" s="649">
        <f t="shared" ref="R1112" si="19565">+R1113*$F1112</f>
        <v>30294.478829242955</v>
      </c>
      <c r="S1112" s="649">
        <f t="shared" ref="S1112" si="19566">+S1113*$F1112</f>
        <v>16312.411677284666</v>
      </c>
      <c r="T1112" s="649">
        <f t="shared" ref="T1112" si="19567">+T1113*$F1112</f>
        <v>0</v>
      </c>
      <c r="U1112" s="649">
        <f t="shared" ref="U1112" si="19568">+U1113*$F1112</f>
        <v>0</v>
      </c>
      <c r="V1112" s="649">
        <f t="shared" ref="V1112" si="19569">+V1113*$F1112</f>
        <v>0</v>
      </c>
      <c r="W1112" s="649">
        <f t="shared" ref="W1112" si="19570">+W1113*$F1112</f>
        <v>0</v>
      </c>
      <c r="X1112" s="649">
        <f t="shared" ref="X1112" si="19571">+X1113*$F1112</f>
        <v>0</v>
      </c>
      <c r="Y1112" s="649">
        <f t="shared" ref="Y1112" si="19572">+Y1113*$F1112</f>
        <v>0</v>
      </c>
      <c r="Z1112" s="649">
        <f t="shared" ref="Z1112" si="19573">+Z1113*$F1112</f>
        <v>0</v>
      </c>
      <c r="AA1112" s="649">
        <f t="shared" ref="AA1112" si="19574">+AA1113*$F1112</f>
        <v>0</v>
      </c>
      <c r="AB1112" s="649">
        <f t="shared" ref="AB1112" si="19575">+AB1113*$F1112</f>
        <v>0</v>
      </c>
      <c r="AC1112" s="649">
        <f t="shared" ref="AC1112" si="19576">+AC1113*$F1112</f>
        <v>0</v>
      </c>
      <c r="AD1112" s="649">
        <f t="shared" ref="AD1112" si="19577">+AD1113*$F1112</f>
        <v>0</v>
      </c>
      <c r="AE1112" s="649">
        <f t="shared" ref="AE1112" si="19578">+AE1113*$F1112</f>
        <v>0</v>
      </c>
      <c r="AF1112" s="649">
        <f t="shared" ref="AF1112" si="19579">+AF1113*$F1112</f>
        <v>0</v>
      </c>
      <c r="AG1112" s="649">
        <f t="shared" ref="AG1112" si="19580">+AG1113*$F1112</f>
        <v>0</v>
      </c>
      <c r="AH1112" s="649">
        <f t="shared" ref="AH1112" si="19581">+AH1113*$F1112</f>
        <v>0</v>
      </c>
      <c r="AI1112" s="649">
        <f t="shared" ref="AI1112" si="19582">+AI1113*$F1112</f>
        <v>0</v>
      </c>
      <c r="AJ1112" s="649">
        <f t="shared" ref="AJ1112" si="19583">+AJ1113*$F1112</f>
        <v>0</v>
      </c>
      <c r="AK1112" s="649">
        <f t="shared" ref="AK1112" si="19584">+AK1113*$F1112</f>
        <v>0</v>
      </c>
      <c r="AL1112" s="649">
        <f t="shared" ref="AL1112" si="19585">+AL1113*$F1112</f>
        <v>0</v>
      </c>
      <c r="AM1112" s="649">
        <f t="shared" ref="AM1112" si="19586">+AM1113*$F1112</f>
        <v>0</v>
      </c>
      <c r="AN1112" s="649">
        <f t="shared" ref="AN1112" si="19587">+AN1113*$F1112</f>
        <v>0</v>
      </c>
      <c r="AO1112" s="649">
        <f t="shared" ref="AO1112" si="19588">+AO1113*$F1112</f>
        <v>0</v>
      </c>
      <c r="AP1112" s="649">
        <f t="shared" ref="AP1112" si="19589">+AP1113*$F1112</f>
        <v>0</v>
      </c>
      <c r="AQ1112" s="649">
        <f t="shared" ref="AQ1112" si="19590">+AQ1113*$F1112</f>
        <v>0</v>
      </c>
      <c r="AR1112" s="649">
        <f t="shared" ref="AR1112" si="19591">+AR1113*$F1112</f>
        <v>0</v>
      </c>
      <c r="AS1112" s="649">
        <f t="shared" ref="AS1112" si="19592">+AS1113*$F1112</f>
        <v>0</v>
      </c>
      <c r="AT1112" s="649">
        <f t="shared" ref="AT1112" si="19593">+AT1113*$F1112</f>
        <v>0</v>
      </c>
      <c r="AU1112" s="613">
        <f t="shared" si="18652"/>
        <v>46606.890506527619</v>
      </c>
      <c r="AV1112" s="645">
        <f t="shared" si="18650"/>
        <v>0</v>
      </c>
      <c r="AW1112" s="656">
        <f t="shared" si="18651"/>
        <v>0</v>
      </c>
      <c r="AX1112" s="591"/>
    </row>
    <row r="1113" spans="1:50" s="314" customFormat="1" hidden="1" outlineLevel="1">
      <c r="A1113" s="642"/>
      <c r="B1113" s="636"/>
      <c r="C1113" s="636"/>
      <c r="D1113" s="651"/>
      <c r="E1113" s="653"/>
      <c r="F1113" s="640"/>
      <c r="G1113" s="640">
        <f t="shared" si="18692"/>
        <v>1</v>
      </c>
      <c r="H1113" s="658">
        <v>0</v>
      </c>
      <c r="I1113" s="658">
        <v>0</v>
      </c>
      <c r="J1113" s="658">
        <v>0</v>
      </c>
      <c r="K1113" s="658">
        <v>0</v>
      </c>
      <c r="L1113" s="658">
        <v>0</v>
      </c>
      <c r="M1113" s="658">
        <v>0</v>
      </c>
      <c r="N1113" s="658">
        <v>0</v>
      </c>
      <c r="O1113" s="658">
        <v>0</v>
      </c>
      <c r="P1113" s="658">
        <v>0</v>
      </c>
      <c r="Q1113" s="658">
        <v>0</v>
      </c>
      <c r="R1113" s="658">
        <v>0.65</v>
      </c>
      <c r="S1113" s="658">
        <v>0.35</v>
      </c>
      <c r="T1113" s="658">
        <v>0</v>
      </c>
      <c r="U1113" s="658">
        <v>0</v>
      </c>
      <c r="V1113" s="658">
        <v>0</v>
      </c>
      <c r="W1113" s="658">
        <v>0</v>
      </c>
      <c r="X1113" s="658">
        <v>0</v>
      </c>
      <c r="Y1113" s="658">
        <v>0</v>
      </c>
      <c r="Z1113" s="658">
        <v>0</v>
      </c>
      <c r="AA1113" s="658">
        <v>0</v>
      </c>
      <c r="AB1113" s="658">
        <v>0</v>
      </c>
      <c r="AC1113" s="658">
        <v>0</v>
      </c>
      <c r="AD1113" s="658">
        <v>0</v>
      </c>
      <c r="AE1113" s="658">
        <v>0</v>
      </c>
      <c r="AF1113" s="658">
        <v>0</v>
      </c>
      <c r="AG1113" s="658">
        <v>0</v>
      </c>
      <c r="AH1113" s="658">
        <v>0</v>
      </c>
      <c r="AI1113" s="658">
        <v>0</v>
      </c>
      <c r="AJ1113" s="658">
        <v>0</v>
      </c>
      <c r="AK1113" s="658">
        <v>0</v>
      </c>
      <c r="AL1113" s="658">
        <v>0</v>
      </c>
      <c r="AM1113" s="658">
        <v>0</v>
      </c>
      <c r="AN1113" s="658">
        <v>0</v>
      </c>
      <c r="AO1113" s="658">
        <v>0</v>
      </c>
      <c r="AP1113" s="658">
        <v>0</v>
      </c>
      <c r="AQ1113" s="658">
        <v>0</v>
      </c>
      <c r="AR1113" s="658">
        <v>0</v>
      </c>
      <c r="AS1113" s="658">
        <v>0</v>
      </c>
      <c r="AT1113" s="658">
        <v>0</v>
      </c>
      <c r="AU1113" s="613">
        <f t="shared" si="18652"/>
        <v>1</v>
      </c>
      <c r="AV1113" s="645">
        <f t="shared" si="18650"/>
        <v>1</v>
      </c>
      <c r="AW1113" s="656" t="e">
        <f t="shared" si="18651"/>
        <v>#DIV/0!</v>
      </c>
      <c r="AX1113" s="661"/>
    </row>
    <row r="1114" spans="1:50" hidden="1" outlineLevel="1">
      <c r="A1114" s="590"/>
      <c r="B1114" s="646" t="s">
        <v>305</v>
      </c>
      <c r="C1114" s="646" t="s">
        <v>1297</v>
      </c>
      <c r="D1114" s="647" t="s">
        <v>1298</v>
      </c>
      <c r="E1114" s="649"/>
      <c r="F1114" s="650">
        <v>62273.647461374923</v>
      </c>
      <c r="G1114" s="650">
        <f t="shared" si="18692"/>
        <v>62273.647461374916</v>
      </c>
      <c r="H1114" s="649">
        <f t="shared" ref="H1114" si="19594">+H1115*$F1114</f>
        <v>0</v>
      </c>
      <c r="I1114" s="649">
        <f t="shared" ref="I1114" si="19595">+I1115*$F1114</f>
        <v>0</v>
      </c>
      <c r="J1114" s="649">
        <f t="shared" ref="J1114" si="19596">+J1115*$F1114</f>
        <v>0</v>
      </c>
      <c r="K1114" s="649">
        <f t="shared" ref="K1114" si="19597">+K1115*$F1114</f>
        <v>0</v>
      </c>
      <c r="L1114" s="649">
        <f t="shared" ref="L1114" si="19598">+L1115*$F1114</f>
        <v>0</v>
      </c>
      <c r="M1114" s="649">
        <f t="shared" ref="M1114" si="19599">+M1115*$F1114</f>
        <v>0</v>
      </c>
      <c r="N1114" s="649">
        <f t="shared" ref="N1114" si="19600">+N1115*$F1114</f>
        <v>0</v>
      </c>
      <c r="O1114" s="649">
        <f t="shared" ref="O1114" si="19601">+O1115*$F1114</f>
        <v>0</v>
      </c>
      <c r="P1114" s="649">
        <f t="shared" ref="P1114" si="19602">+P1115*$F1114</f>
        <v>0</v>
      </c>
      <c r="Q1114" s="649">
        <f t="shared" ref="Q1114" si="19603">+Q1115*$F1114</f>
        <v>0</v>
      </c>
      <c r="R1114" s="649">
        <f t="shared" ref="R1114" si="19604">+R1115*$F1114</f>
        <v>19304.830713026226</v>
      </c>
      <c r="S1114" s="649">
        <f t="shared" ref="S1114" si="19605">+S1115*$F1114</f>
        <v>42968.81674834869</v>
      </c>
      <c r="T1114" s="649">
        <f t="shared" ref="T1114" si="19606">+T1115*$F1114</f>
        <v>0</v>
      </c>
      <c r="U1114" s="649">
        <f t="shared" ref="U1114" si="19607">+U1115*$F1114</f>
        <v>0</v>
      </c>
      <c r="V1114" s="649">
        <f t="shared" ref="V1114" si="19608">+V1115*$F1114</f>
        <v>0</v>
      </c>
      <c r="W1114" s="649">
        <f t="shared" ref="W1114" si="19609">+W1115*$F1114</f>
        <v>0</v>
      </c>
      <c r="X1114" s="649">
        <f t="shared" ref="X1114" si="19610">+X1115*$F1114</f>
        <v>0</v>
      </c>
      <c r="Y1114" s="649">
        <f t="shared" ref="Y1114" si="19611">+Y1115*$F1114</f>
        <v>0</v>
      </c>
      <c r="Z1114" s="649">
        <f t="shared" ref="Z1114" si="19612">+Z1115*$F1114</f>
        <v>0</v>
      </c>
      <c r="AA1114" s="649">
        <f t="shared" ref="AA1114" si="19613">+AA1115*$F1114</f>
        <v>0</v>
      </c>
      <c r="AB1114" s="649">
        <f t="shared" ref="AB1114" si="19614">+AB1115*$F1114</f>
        <v>0</v>
      </c>
      <c r="AC1114" s="649">
        <f t="shared" ref="AC1114" si="19615">+AC1115*$F1114</f>
        <v>0</v>
      </c>
      <c r="AD1114" s="649">
        <f t="shared" ref="AD1114" si="19616">+AD1115*$F1114</f>
        <v>0</v>
      </c>
      <c r="AE1114" s="649">
        <f t="shared" ref="AE1114" si="19617">+AE1115*$F1114</f>
        <v>0</v>
      </c>
      <c r="AF1114" s="649">
        <f t="shared" ref="AF1114" si="19618">+AF1115*$F1114</f>
        <v>0</v>
      </c>
      <c r="AG1114" s="649">
        <f t="shared" ref="AG1114" si="19619">+AG1115*$F1114</f>
        <v>0</v>
      </c>
      <c r="AH1114" s="649">
        <f t="shared" ref="AH1114" si="19620">+AH1115*$F1114</f>
        <v>0</v>
      </c>
      <c r="AI1114" s="649">
        <f t="shared" ref="AI1114" si="19621">+AI1115*$F1114</f>
        <v>0</v>
      </c>
      <c r="AJ1114" s="649">
        <f t="shared" ref="AJ1114" si="19622">+AJ1115*$F1114</f>
        <v>0</v>
      </c>
      <c r="AK1114" s="649">
        <f t="shared" ref="AK1114" si="19623">+AK1115*$F1114</f>
        <v>0</v>
      </c>
      <c r="AL1114" s="649">
        <f t="shared" ref="AL1114" si="19624">+AL1115*$F1114</f>
        <v>0</v>
      </c>
      <c r="AM1114" s="649">
        <f t="shared" ref="AM1114" si="19625">+AM1115*$F1114</f>
        <v>0</v>
      </c>
      <c r="AN1114" s="649">
        <f t="shared" ref="AN1114" si="19626">+AN1115*$F1114</f>
        <v>0</v>
      </c>
      <c r="AO1114" s="649">
        <f t="shared" ref="AO1114" si="19627">+AO1115*$F1114</f>
        <v>0</v>
      </c>
      <c r="AP1114" s="649">
        <f t="shared" ref="AP1114" si="19628">+AP1115*$F1114</f>
        <v>0</v>
      </c>
      <c r="AQ1114" s="649">
        <f t="shared" ref="AQ1114" si="19629">+AQ1115*$F1114</f>
        <v>0</v>
      </c>
      <c r="AR1114" s="649">
        <f t="shared" ref="AR1114" si="19630">+AR1115*$F1114</f>
        <v>0</v>
      </c>
      <c r="AS1114" s="649">
        <f t="shared" ref="AS1114" si="19631">+AS1115*$F1114</f>
        <v>0</v>
      </c>
      <c r="AT1114" s="649">
        <f t="shared" ref="AT1114" si="19632">+AT1115*$F1114</f>
        <v>0</v>
      </c>
      <c r="AU1114" s="613">
        <f t="shared" si="18652"/>
        <v>62273.647461374916</v>
      </c>
      <c r="AV1114" s="645">
        <f t="shared" si="18650"/>
        <v>0</v>
      </c>
      <c r="AW1114" s="656">
        <f t="shared" si="18651"/>
        <v>0</v>
      </c>
      <c r="AX1114" s="591"/>
    </row>
    <row r="1115" spans="1:50" s="314" customFormat="1" hidden="1" outlineLevel="1">
      <c r="A1115" s="642"/>
      <c r="B1115" s="636"/>
      <c r="C1115" s="636"/>
      <c r="D1115" s="651"/>
      <c r="E1115" s="653"/>
      <c r="F1115" s="640"/>
      <c r="G1115" s="640">
        <f t="shared" si="18692"/>
        <v>1</v>
      </c>
      <c r="H1115" s="658">
        <v>0</v>
      </c>
      <c r="I1115" s="658">
        <v>0</v>
      </c>
      <c r="J1115" s="658">
        <v>0</v>
      </c>
      <c r="K1115" s="658">
        <v>0</v>
      </c>
      <c r="L1115" s="658">
        <v>0</v>
      </c>
      <c r="M1115" s="658">
        <v>0</v>
      </c>
      <c r="N1115" s="658">
        <v>0</v>
      </c>
      <c r="O1115" s="658">
        <v>0</v>
      </c>
      <c r="P1115" s="658">
        <v>0</v>
      </c>
      <c r="Q1115" s="658">
        <v>0</v>
      </c>
      <c r="R1115" s="658">
        <v>0.31</v>
      </c>
      <c r="S1115" s="658">
        <v>0.69</v>
      </c>
      <c r="T1115" s="658">
        <v>0</v>
      </c>
      <c r="U1115" s="658">
        <v>0</v>
      </c>
      <c r="V1115" s="658">
        <v>0</v>
      </c>
      <c r="W1115" s="658">
        <v>0</v>
      </c>
      <c r="X1115" s="658">
        <v>0</v>
      </c>
      <c r="Y1115" s="658">
        <v>0</v>
      </c>
      <c r="Z1115" s="658">
        <v>0</v>
      </c>
      <c r="AA1115" s="658">
        <v>0</v>
      </c>
      <c r="AB1115" s="658">
        <v>0</v>
      </c>
      <c r="AC1115" s="658">
        <v>0</v>
      </c>
      <c r="AD1115" s="658">
        <v>0</v>
      </c>
      <c r="AE1115" s="658">
        <v>0</v>
      </c>
      <c r="AF1115" s="658">
        <v>0</v>
      </c>
      <c r="AG1115" s="658">
        <v>0</v>
      </c>
      <c r="AH1115" s="658">
        <v>0</v>
      </c>
      <c r="AI1115" s="658">
        <v>0</v>
      </c>
      <c r="AJ1115" s="658">
        <v>0</v>
      </c>
      <c r="AK1115" s="658">
        <v>0</v>
      </c>
      <c r="AL1115" s="658">
        <v>0</v>
      </c>
      <c r="AM1115" s="658">
        <v>0</v>
      </c>
      <c r="AN1115" s="658">
        <v>0</v>
      </c>
      <c r="AO1115" s="658">
        <v>0</v>
      </c>
      <c r="AP1115" s="658">
        <v>0</v>
      </c>
      <c r="AQ1115" s="658">
        <v>0</v>
      </c>
      <c r="AR1115" s="658">
        <v>0</v>
      </c>
      <c r="AS1115" s="658">
        <v>0</v>
      </c>
      <c r="AT1115" s="658">
        <v>0</v>
      </c>
      <c r="AU1115" s="613">
        <f t="shared" si="18652"/>
        <v>1</v>
      </c>
      <c r="AV1115" s="645">
        <f t="shared" si="18650"/>
        <v>1</v>
      </c>
      <c r="AW1115" s="656" t="e">
        <f t="shared" si="18651"/>
        <v>#DIV/0!</v>
      </c>
      <c r="AX1115" s="661"/>
    </row>
    <row r="1116" spans="1:50" hidden="1" outlineLevel="1">
      <c r="A1116" s="590"/>
      <c r="B1116" s="646" t="s">
        <v>305</v>
      </c>
      <c r="C1116" s="646" t="s">
        <v>1299</v>
      </c>
      <c r="D1116" s="647" t="s">
        <v>1300</v>
      </c>
      <c r="E1116" s="649"/>
      <c r="F1116" s="650">
        <v>42404.050789573674</v>
      </c>
      <c r="G1116" s="650">
        <f t="shared" si="18692"/>
        <v>42404.050789573674</v>
      </c>
      <c r="H1116" s="649">
        <f t="shared" ref="H1116" si="19633">+H1117*$F1116</f>
        <v>0</v>
      </c>
      <c r="I1116" s="649">
        <f t="shared" ref="I1116" si="19634">+I1117*$F1116</f>
        <v>0</v>
      </c>
      <c r="J1116" s="649">
        <f t="shared" ref="J1116" si="19635">+J1117*$F1116</f>
        <v>0</v>
      </c>
      <c r="K1116" s="649">
        <f t="shared" ref="K1116" si="19636">+K1117*$F1116</f>
        <v>0</v>
      </c>
      <c r="L1116" s="649">
        <f t="shared" ref="L1116" si="19637">+L1117*$F1116</f>
        <v>0</v>
      </c>
      <c r="M1116" s="649">
        <f t="shared" ref="M1116" si="19638">+M1117*$F1116</f>
        <v>0</v>
      </c>
      <c r="N1116" s="649">
        <f t="shared" ref="N1116" si="19639">+N1117*$F1116</f>
        <v>0</v>
      </c>
      <c r="O1116" s="649">
        <f t="shared" ref="O1116" si="19640">+O1117*$F1116</f>
        <v>0</v>
      </c>
      <c r="P1116" s="649">
        <f t="shared" ref="P1116" si="19641">+P1117*$F1116</f>
        <v>0</v>
      </c>
      <c r="Q1116" s="649">
        <f t="shared" ref="Q1116" si="19642">+Q1117*$F1116</f>
        <v>0</v>
      </c>
      <c r="R1116" s="649">
        <f t="shared" ref="R1116" si="19643">+R1117*$F1116</f>
        <v>0</v>
      </c>
      <c r="S1116" s="649">
        <f t="shared" ref="S1116" si="19644">+S1117*$F1116</f>
        <v>29258.795044805833</v>
      </c>
      <c r="T1116" s="649">
        <f t="shared" ref="T1116" si="19645">+T1117*$F1116</f>
        <v>13145.255744767841</v>
      </c>
      <c r="U1116" s="649">
        <f t="shared" ref="U1116" si="19646">+U1117*$F1116</f>
        <v>0</v>
      </c>
      <c r="V1116" s="649">
        <f t="shared" ref="V1116" si="19647">+V1117*$F1116</f>
        <v>0</v>
      </c>
      <c r="W1116" s="649">
        <f t="shared" ref="W1116" si="19648">+W1117*$F1116</f>
        <v>0</v>
      </c>
      <c r="X1116" s="649">
        <f t="shared" ref="X1116" si="19649">+X1117*$F1116</f>
        <v>0</v>
      </c>
      <c r="Y1116" s="649">
        <f t="shared" ref="Y1116" si="19650">+Y1117*$F1116</f>
        <v>0</v>
      </c>
      <c r="Z1116" s="649">
        <f t="shared" ref="Z1116" si="19651">+Z1117*$F1116</f>
        <v>0</v>
      </c>
      <c r="AA1116" s="649">
        <f t="shared" ref="AA1116" si="19652">+AA1117*$F1116</f>
        <v>0</v>
      </c>
      <c r="AB1116" s="649">
        <f t="shared" ref="AB1116" si="19653">+AB1117*$F1116</f>
        <v>0</v>
      </c>
      <c r="AC1116" s="649">
        <f t="shared" ref="AC1116" si="19654">+AC1117*$F1116</f>
        <v>0</v>
      </c>
      <c r="AD1116" s="649">
        <f t="shared" ref="AD1116" si="19655">+AD1117*$F1116</f>
        <v>0</v>
      </c>
      <c r="AE1116" s="649">
        <f t="shared" ref="AE1116" si="19656">+AE1117*$F1116</f>
        <v>0</v>
      </c>
      <c r="AF1116" s="649">
        <f t="shared" ref="AF1116" si="19657">+AF1117*$F1116</f>
        <v>0</v>
      </c>
      <c r="AG1116" s="649">
        <f t="shared" ref="AG1116" si="19658">+AG1117*$F1116</f>
        <v>0</v>
      </c>
      <c r="AH1116" s="649">
        <f t="shared" ref="AH1116" si="19659">+AH1117*$F1116</f>
        <v>0</v>
      </c>
      <c r="AI1116" s="649">
        <f t="shared" ref="AI1116" si="19660">+AI1117*$F1116</f>
        <v>0</v>
      </c>
      <c r="AJ1116" s="649">
        <f t="shared" ref="AJ1116" si="19661">+AJ1117*$F1116</f>
        <v>0</v>
      </c>
      <c r="AK1116" s="649">
        <f t="shared" ref="AK1116" si="19662">+AK1117*$F1116</f>
        <v>0</v>
      </c>
      <c r="AL1116" s="649">
        <f t="shared" ref="AL1116" si="19663">+AL1117*$F1116</f>
        <v>0</v>
      </c>
      <c r="AM1116" s="649">
        <f t="shared" ref="AM1116" si="19664">+AM1117*$F1116</f>
        <v>0</v>
      </c>
      <c r="AN1116" s="649">
        <f t="shared" ref="AN1116" si="19665">+AN1117*$F1116</f>
        <v>0</v>
      </c>
      <c r="AO1116" s="649">
        <f t="shared" ref="AO1116" si="19666">+AO1117*$F1116</f>
        <v>0</v>
      </c>
      <c r="AP1116" s="649">
        <f t="shared" ref="AP1116" si="19667">+AP1117*$F1116</f>
        <v>0</v>
      </c>
      <c r="AQ1116" s="649">
        <f t="shared" ref="AQ1116" si="19668">+AQ1117*$F1116</f>
        <v>0</v>
      </c>
      <c r="AR1116" s="649">
        <f t="shared" ref="AR1116" si="19669">+AR1117*$F1116</f>
        <v>0</v>
      </c>
      <c r="AS1116" s="649">
        <f t="shared" ref="AS1116" si="19670">+AS1117*$F1116</f>
        <v>0</v>
      </c>
      <c r="AT1116" s="649">
        <f t="shared" ref="AT1116" si="19671">+AT1117*$F1116</f>
        <v>0</v>
      </c>
      <c r="AU1116" s="613">
        <f t="shared" si="18652"/>
        <v>42404.050789573674</v>
      </c>
      <c r="AV1116" s="645">
        <f t="shared" si="18650"/>
        <v>0</v>
      </c>
      <c r="AW1116" s="656">
        <f t="shared" si="18651"/>
        <v>0</v>
      </c>
      <c r="AX1116" s="591"/>
    </row>
    <row r="1117" spans="1:50" s="314" customFormat="1" hidden="1" outlineLevel="1">
      <c r="A1117" s="642"/>
      <c r="B1117" s="636"/>
      <c r="C1117" s="636"/>
      <c r="D1117" s="651"/>
      <c r="E1117" s="653"/>
      <c r="F1117" s="640"/>
      <c r="G1117" s="640">
        <f t="shared" si="18692"/>
        <v>1</v>
      </c>
      <c r="H1117" s="658">
        <v>0</v>
      </c>
      <c r="I1117" s="658">
        <v>0</v>
      </c>
      <c r="J1117" s="658">
        <v>0</v>
      </c>
      <c r="K1117" s="658">
        <v>0</v>
      </c>
      <c r="L1117" s="658">
        <v>0</v>
      </c>
      <c r="M1117" s="658">
        <v>0</v>
      </c>
      <c r="N1117" s="658">
        <v>0</v>
      </c>
      <c r="O1117" s="658">
        <v>0</v>
      </c>
      <c r="P1117" s="658">
        <v>0</v>
      </c>
      <c r="Q1117" s="658">
        <v>0</v>
      </c>
      <c r="R1117" s="658">
        <v>0</v>
      </c>
      <c r="S1117" s="658">
        <v>0.69</v>
      </c>
      <c r="T1117" s="658">
        <v>0.31000000000000005</v>
      </c>
      <c r="U1117" s="658">
        <v>0</v>
      </c>
      <c r="V1117" s="658">
        <v>0</v>
      </c>
      <c r="W1117" s="658">
        <v>0</v>
      </c>
      <c r="X1117" s="658">
        <v>0</v>
      </c>
      <c r="Y1117" s="658">
        <v>0</v>
      </c>
      <c r="Z1117" s="658">
        <v>0</v>
      </c>
      <c r="AA1117" s="658">
        <v>0</v>
      </c>
      <c r="AB1117" s="658">
        <v>0</v>
      </c>
      <c r="AC1117" s="658">
        <v>0</v>
      </c>
      <c r="AD1117" s="658">
        <v>0</v>
      </c>
      <c r="AE1117" s="658">
        <v>0</v>
      </c>
      <c r="AF1117" s="658">
        <v>0</v>
      </c>
      <c r="AG1117" s="658">
        <v>0</v>
      </c>
      <c r="AH1117" s="658">
        <v>0</v>
      </c>
      <c r="AI1117" s="658">
        <v>0</v>
      </c>
      <c r="AJ1117" s="658">
        <v>0</v>
      </c>
      <c r="AK1117" s="658">
        <v>0</v>
      </c>
      <c r="AL1117" s="658">
        <v>0</v>
      </c>
      <c r="AM1117" s="658">
        <v>0</v>
      </c>
      <c r="AN1117" s="658">
        <v>0</v>
      </c>
      <c r="AO1117" s="658">
        <v>0</v>
      </c>
      <c r="AP1117" s="658">
        <v>0</v>
      </c>
      <c r="AQ1117" s="658">
        <v>0</v>
      </c>
      <c r="AR1117" s="658">
        <v>0</v>
      </c>
      <c r="AS1117" s="658">
        <v>0</v>
      </c>
      <c r="AT1117" s="658">
        <v>0</v>
      </c>
      <c r="AU1117" s="613">
        <f t="shared" si="18652"/>
        <v>1</v>
      </c>
      <c r="AV1117" s="645">
        <f t="shared" si="18650"/>
        <v>1</v>
      </c>
      <c r="AW1117" s="656" t="e">
        <f t="shared" si="18651"/>
        <v>#DIV/0!</v>
      </c>
      <c r="AX1117" s="661"/>
    </row>
    <row r="1118" spans="1:50" hidden="1" outlineLevel="1">
      <c r="A1118" s="590"/>
      <c r="B1118" s="629" t="s">
        <v>278</v>
      </c>
      <c r="C1118" s="629" t="s">
        <v>1301</v>
      </c>
      <c r="D1118" s="630" t="s">
        <v>1302</v>
      </c>
      <c r="E1118" s="631"/>
      <c r="F1118" s="632">
        <f>+F1119+F1121+F1123+F1125+F1127+F1129+F1131+F1133+F1135+F1137+F1139+F1141+F1143+F1145+F1147+F1149+F1151+F1153</f>
        <v>2015395.4693064652</v>
      </c>
      <c r="G1118" s="632">
        <f t="shared" si="18692"/>
        <v>2015395.4693064652</v>
      </c>
      <c r="H1118" s="632">
        <f t="shared" ref="H1118:AT1118" si="19672">+H1119+H1121+H1123+H1125+H1127+H1129+H1131+H1133+H1135+H1137+H1139+H1141+H1143+H1145+H1147+H1149+H1151+H1153</f>
        <v>0</v>
      </c>
      <c r="I1118" s="632">
        <f t="shared" si="19672"/>
        <v>0</v>
      </c>
      <c r="J1118" s="632">
        <f t="shared" si="19672"/>
        <v>0</v>
      </c>
      <c r="K1118" s="632">
        <f t="shared" si="19672"/>
        <v>0</v>
      </c>
      <c r="L1118" s="632">
        <f t="shared" si="19672"/>
        <v>0</v>
      </c>
      <c r="M1118" s="632">
        <f t="shared" si="19672"/>
        <v>0</v>
      </c>
      <c r="N1118" s="632">
        <f t="shared" si="19672"/>
        <v>0</v>
      </c>
      <c r="O1118" s="632">
        <f t="shared" si="19672"/>
        <v>0</v>
      </c>
      <c r="P1118" s="632">
        <f t="shared" si="19672"/>
        <v>55571.71164912617</v>
      </c>
      <c r="Q1118" s="632">
        <f t="shared" si="19672"/>
        <v>72665.404792250309</v>
      </c>
      <c r="R1118" s="632">
        <f t="shared" si="19672"/>
        <v>11416.334147659712</v>
      </c>
      <c r="S1118" s="632">
        <f t="shared" si="19672"/>
        <v>116832.49708254251</v>
      </c>
      <c r="T1118" s="632">
        <f t="shared" si="19672"/>
        <v>246916.23657335746</v>
      </c>
      <c r="U1118" s="632">
        <f t="shared" si="19672"/>
        <v>272178.08892832696</v>
      </c>
      <c r="V1118" s="632">
        <f t="shared" si="19672"/>
        <v>260568.59698351682</v>
      </c>
      <c r="W1118" s="632">
        <f t="shared" si="19672"/>
        <v>263148.48408236355</v>
      </c>
      <c r="X1118" s="632">
        <f t="shared" si="19672"/>
        <v>271046.9761204251</v>
      </c>
      <c r="Y1118" s="632">
        <f t="shared" si="19672"/>
        <v>195809.83463473208</v>
      </c>
      <c r="Z1118" s="632">
        <f t="shared" si="19672"/>
        <v>182542.9271018671</v>
      </c>
      <c r="AA1118" s="632">
        <f t="shared" si="19672"/>
        <v>66698.377210297578</v>
      </c>
      <c r="AB1118" s="632">
        <f t="shared" si="19672"/>
        <v>0</v>
      </c>
      <c r="AC1118" s="632">
        <f t="shared" si="19672"/>
        <v>0</v>
      </c>
      <c r="AD1118" s="632">
        <f t="shared" si="19672"/>
        <v>0</v>
      </c>
      <c r="AE1118" s="632">
        <f t="shared" si="19672"/>
        <v>0</v>
      </c>
      <c r="AF1118" s="632">
        <f t="shared" si="19672"/>
        <v>0</v>
      </c>
      <c r="AG1118" s="632">
        <f t="shared" si="19672"/>
        <v>0</v>
      </c>
      <c r="AH1118" s="632">
        <f t="shared" si="19672"/>
        <v>0</v>
      </c>
      <c r="AI1118" s="632">
        <f t="shared" si="19672"/>
        <v>0</v>
      </c>
      <c r="AJ1118" s="632">
        <f t="shared" si="19672"/>
        <v>0</v>
      </c>
      <c r="AK1118" s="632">
        <f t="shared" si="19672"/>
        <v>0</v>
      </c>
      <c r="AL1118" s="632">
        <f t="shared" si="19672"/>
        <v>0</v>
      </c>
      <c r="AM1118" s="632">
        <f t="shared" si="19672"/>
        <v>0</v>
      </c>
      <c r="AN1118" s="632">
        <f t="shared" si="19672"/>
        <v>0</v>
      </c>
      <c r="AO1118" s="632">
        <f t="shared" si="19672"/>
        <v>0</v>
      </c>
      <c r="AP1118" s="632">
        <f t="shared" si="19672"/>
        <v>0</v>
      </c>
      <c r="AQ1118" s="632">
        <f t="shared" si="19672"/>
        <v>0</v>
      </c>
      <c r="AR1118" s="632">
        <f t="shared" si="19672"/>
        <v>0</v>
      </c>
      <c r="AS1118" s="632">
        <f t="shared" si="19672"/>
        <v>0</v>
      </c>
      <c r="AT1118" s="632">
        <f t="shared" si="19672"/>
        <v>0</v>
      </c>
      <c r="AU1118" s="613">
        <f t="shared" si="18652"/>
        <v>2015395.4693064652</v>
      </c>
      <c r="AV1118" s="645">
        <f t="shared" si="18650"/>
        <v>0</v>
      </c>
      <c r="AW1118" s="656">
        <f t="shared" si="18651"/>
        <v>0</v>
      </c>
      <c r="AX1118" s="591"/>
    </row>
    <row r="1119" spans="1:50" hidden="1" outlineLevel="1">
      <c r="A1119" s="590"/>
      <c r="B1119" s="646" t="s">
        <v>305</v>
      </c>
      <c r="C1119" s="646" t="s">
        <v>1303</v>
      </c>
      <c r="D1119" s="647" t="s">
        <v>1304</v>
      </c>
      <c r="E1119" s="649"/>
      <c r="F1119" s="650">
        <v>105760.02377122983</v>
      </c>
      <c r="G1119" s="650">
        <f t="shared" si="18692"/>
        <v>105760.02377122983</v>
      </c>
      <c r="H1119" s="649">
        <f t="shared" ref="H1119" si="19673">+H1120*$F1119</f>
        <v>0</v>
      </c>
      <c r="I1119" s="649">
        <f t="shared" ref="I1119" si="19674">+I1120*$F1119</f>
        <v>0</v>
      </c>
      <c r="J1119" s="649">
        <f t="shared" ref="J1119" si="19675">+J1120*$F1119</f>
        <v>0</v>
      </c>
      <c r="K1119" s="649">
        <f t="shared" ref="K1119" si="19676">+K1120*$F1119</f>
        <v>0</v>
      </c>
      <c r="L1119" s="649">
        <f t="shared" ref="L1119" si="19677">+L1120*$F1119</f>
        <v>0</v>
      </c>
      <c r="M1119" s="649">
        <f t="shared" ref="M1119" si="19678">+M1120*$F1119</f>
        <v>0</v>
      </c>
      <c r="N1119" s="649">
        <f t="shared" ref="N1119" si="19679">+N1120*$F1119</f>
        <v>0</v>
      </c>
      <c r="O1119" s="649">
        <f t="shared" ref="O1119" si="19680">+O1120*$F1119</f>
        <v>0</v>
      </c>
      <c r="P1119" s="649">
        <f t="shared" ref="P1119" si="19681">+P1120*$F1119</f>
        <v>0</v>
      </c>
      <c r="Q1119" s="649">
        <f t="shared" ref="Q1119" si="19682">+Q1120*$F1119</f>
        <v>0</v>
      </c>
      <c r="R1119" s="649">
        <f t="shared" ref="R1119" si="19683">+R1120*$F1119</f>
        <v>0</v>
      </c>
      <c r="S1119" s="649">
        <f t="shared" ref="S1119" si="19684">+S1120*$F1119</f>
        <v>72974.416402148578</v>
      </c>
      <c r="T1119" s="649">
        <f t="shared" ref="T1119" si="19685">+T1120*$F1119</f>
        <v>32785.607369081248</v>
      </c>
      <c r="U1119" s="649">
        <f t="shared" ref="U1119" si="19686">+U1120*$F1119</f>
        <v>0</v>
      </c>
      <c r="V1119" s="649">
        <f t="shared" ref="V1119" si="19687">+V1120*$F1119</f>
        <v>0</v>
      </c>
      <c r="W1119" s="649">
        <f t="shared" ref="W1119" si="19688">+W1120*$F1119</f>
        <v>0</v>
      </c>
      <c r="X1119" s="649">
        <f t="shared" ref="X1119" si="19689">+X1120*$F1119</f>
        <v>0</v>
      </c>
      <c r="Y1119" s="649">
        <f t="shared" ref="Y1119" si="19690">+Y1120*$F1119</f>
        <v>0</v>
      </c>
      <c r="Z1119" s="649">
        <f t="shared" ref="Z1119" si="19691">+Z1120*$F1119</f>
        <v>0</v>
      </c>
      <c r="AA1119" s="649">
        <f t="shared" ref="AA1119" si="19692">+AA1120*$F1119</f>
        <v>0</v>
      </c>
      <c r="AB1119" s="649">
        <f t="shared" ref="AB1119" si="19693">+AB1120*$F1119</f>
        <v>0</v>
      </c>
      <c r="AC1119" s="649">
        <f t="shared" ref="AC1119" si="19694">+AC1120*$F1119</f>
        <v>0</v>
      </c>
      <c r="AD1119" s="649">
        <f t="shared" ref="AD1119" si="19695">+AD1120*$F1119</f>
        <v>0</v>
      </c>
      <c r="AE1119" s="649">
        <f t="shared" ref="AE1119" si="19696">+AE1120*$F1119</f>
        <v>0</v>
      </c>
      <c r="AF1119" s="649">
        <f t="shared" ref="AF1119" si="19697">+AF1120*$F1119</f>
        <v>0</v>
      </c>
      <c r="AG1119" s="649">
        <f t="shared" ref="AG1119" si="19698">+AG1120*$F1119</f>
        <v>0</v>
      </c>
      <c r="AH1119" s="649">
        <f t="shared" ref="AH1119" si="19699">+AH1120*$F1119</f>
        <v>0</v>
      </c>
      <c r="AI1119" s="649">
        <f t="shared" ref="AI1119" si="19700">+AI1120*$F1119</f>
        <v>0</v>
      </c>
      <c r="AJ1119" s="649">
        <f t="shared" ref="AJ1119" si="19701">+AJ1120*$F1119</f>
        <v>0</v>
      </c>
      <c r="AK1119" s="649">
        <f t="shared" ref="AK1119" si="19702">+AK1120*$F1119</f>
        <v>0</v>
      </c>
      <c r="AL1119" s="649">
        <f t="shared" ref="AL1119" si="19703">+AL1120*$F1119</f>
        <v>0</v>
      </c>
      <c r="AM1119" s="649">
        <f t="shared" ref="AM1119" si="19704">+AM1120*$F1119</f>
        <v>0</v>
      </c>
      <c r="AN1119" s="649">
        <f t="shared" ref="AN1119" si="19705">+AN1120*$F1119</f>
        <v>0</v>
      </c>
      <c r="AO1119" s="649">
        <f t="shared" ref="AO1119" si="19706">+AO1120*$F1119</f>
        <v>0</v>
      </c>
      <c r="AP1119" s="649">
        <f t="shared" ref="AP1119" si="19707">+AP1120*$F1119</f>
        <v>0</v>
      </c>
      <c r="AQ1119" s="649">
        <f t="shared" ref="AQ1119" si="19708">+AQ1120*$F1119</f>
        <v>0</v>
      </c>
      <c r="AR1119" s="649">
        <f t="shared" ref="AR1119" si="19709">+AR1120*$F1119</f>
        <v>0</v>
      </c>
      <c r="AS1119" s="649">
        <f t="shared" ref="AS1119" si="19710">+AS1120*$F1119</f>
        <v>0</v>
      </c>
      <c r="AT1119" s="649">
        <f t="shared" ref="AT1119" si="19711">+AT1120*$F1119</f>
        <v>0</v>
      </c>
      <c r="AU1119" s="613">
        <f t="shared" si="18652"/>
        <v>105760.02377122983</v>
      </c>
      <c r="AV1119" s="645">
        <f t="shared" si="18650"/>
        <v>0</v>
      </c>
      <c r="AW1119" s="656">
        <f t="shared" si="18651"/>
        <v>0</v>
      </c>
      <c r="AX1119" s="591"/>
    </row>
    <row r="1120" spans="1:50" s="314" customFormat="1" hidden="1" outlineLevel="1">
      <c r="A1120" s="642"/>
      <c r="B1120" s="636"/>
      <c r="C1120" s="636"/>
      <c r="D1120" s="651"/>
      <c r="E1120" s="653"/>
      <c r="F1120" s="640"/>
      <c r="G1120" s="640">
        <f t="shared" si="18692"/>
        <v>1</v>
      </c>
      <c r="H1120" s="658">
        <v>0</v>
      </c>
      <c r="I1120" s="658">
        <v>0</v>
      </c>
      <c r="J1120" s="658">
        <v>0</v>
      </c>
      <c r="K1120" s="658">
        <v>0</v>
      </c>
      <c r="L1120" s="658">
        <v>0</v>
      </c>
      <c r="M1120" s="658">
        <v>0</v>
      </c>
      <c r="N1120" s="658">
        <v>0</v>
      </c>
      <c r="O1120" s="658">
        <v>0</v>
      </c>
      <c r="P1120" s="658">
        <v>0</v>
      </c>
      <c r="Q1120" s="658">
        <v>0</v>
      </c>
      <c r="R1120" s="658">
        <v>0</v>
      </c>
      <c r="S1120" s="658">
        <v>0.69</v>
      </c>
      <c r="T1120" s="658">
        <v>0.31000000000000005</v>
      </c>
      <c r="U1120" s="658">
        <v>0</v>
      </c>
      <c r="V1120" s="658">
        <v>0</v>
      </c>
      <c r="W1120" s="658">
        <v>0</v>
      </c>
      <c r="X1120" s="658">
        <v>0</v>
      </c>
      <c r="Y1120" s="658">
        <v>0</v>
      </c>
      <c r="Z1120" s="658">
        <v>0</v>
      </c>
      <c r="AA1120" s="658">
        <v>0</v>
      </c>
      <c r="AB1120" s="658">
        <v>0</v>
      </c>
      <c r="AC1120" s="658">
        <v>0</v>
      </c>
      <c r="AD1120" s="658">
        <v>0</v>
      </c>
      <c r="AE1120" s="658">
        <v>0</v>
      </c>
      <c r="AF1120" s="658">
        <v>0</v>
      </c>
      <c r="AG1120" s="658">
        <v>0</v>
      </c>
      <c r="AH1120" s="658">
        <v>0</v>
      </c>
      <c r="AI1120" s="658">
        <v>0</v>
      </c>
      <c r="AJ1120" s="658">
        <v>0</v>
      </c>
      <c r="AK1120" s="658">
        <v>0</v>
      </c>
      <c r="AL1120" s="658">
        <v>0</v>
      </c>
      <c r="AM1120" s="658">
        <v>0</v>
      </c>
      <c r="AN1120" s="658">
        <v>0</v>
      </c>
      <c r="AO1120" s="658">
        <v>0</v>
      </c>
      <c r="AP1120" s="658">
        <v>0</v>
      </c>
      <c r="AQ1120" s="658">
        <v>0</v>
      </c>
      <c r="AR1120" s="658">
        <v>0</v>
      </c>
      <c r="AS1120" s="658">
        <v>0</v>
      </c>
      <c r="AT1120" s="658">
        <v>0</v>
      </c>
      <c r="AU1120" s="613">
        <f t="shared" si="18652"/>
        <v>1</v>
      </c>
      <c r="AV1120" s="645">
        <f t="shared" si="18650"/>
        <v>1</v>
      </c>
      <c r="AW1120" s="656" t="e">
        <f t="shared" si="18651"/>
        <v>#DIV/0!</v>
      </c>
      <c r="AX1120" s="661"/>
    </row>
    <row r="1121" spans="1:50" hidden="1" outlineLevel="1">
      <c r="A1121" s="590"/>
      <c r="B1121" s="646" t="s">
        <v>305</v>
      </c>
      <c r="C1121" s="646" t="s">
        <v>1305</v>
      </c>
      <c r="D1121" s="647" t="s">
        <v>1306</v>
      </c>
      <c r="E1121" s="649"/>
      <c r="F1121" s="650">
        <v>128994.35494233506</v>
      </c>
      <c r="G1121" s="650">
        <f t="shared" si="18692"/>
        <v>128994.35494233505</v>
      </c>
      <c r="H1121" s="649">
        <f t="shared" ref="H1121" si="19712">+H1122*$F1121</f>
        <v>0</v>
      </c>
      <c r="I1121" s="649">
        <f t="shared" ref="I1121" si="19713">+I1122*$F1121</f>
        <v>0</v>
      </c>
      <c r="J1121" s="649">
        <f t="shared" ref="J1121" si="19714">+J1122*$F1121</f>
        <v>0</v>
      </c>
      <c r="K1121" s="649">
        <f t="shared" ref="K1121" si="19715">+K1122*$F1121</f>
        <v>0</v>
      </c>
      <c r="L1121" s="649">
        <f t="shared" ref="L1121" si="19716">+L1122*$F1121</f>
        <v>0</v>
      </c>
      <c r="M1121" s="649">
        <f t="shared" ref="M1121" si="19717">+M1122*$F1121</f>
        <v>0</v>
      </c>
      <c r="N1121" s="649">
        <f t="shared" ref="N1121" si="19718">+N1122*$F1121</f>
        <v>0</v>
      </c>
      <c r="O1121" s="649">
        <f t="shared" ref="O1121" si="19719">+O1122*$F1121</f>
        <v>0</v>
      </c>
      <c r="P1121" s="649">
        <f t="shared" ref="P1121" si="19720">+P1122*$F1121</f>
        <v>0</v>
      </c>
      <c r="Q1121" s="649">
        <f t="shared" ref="Q1121" si="19721">+Q1122*$F1121</f>
        <v>0</v>
      </c>
      <c r="R1121" s="649">
        <f t="shared" ref="R1121" si="19722">+R1122*$F1121</f>
        <v>0</v>
      </c>
      <c r="S1121" s="649">
        <f t="shared" ref="S1121" si="19723">+S1122*$F1121</f>
        <v>43858.080680393927</v>
      </c>
      <c r="T1121" s="649">
        <f t="shared" ref="T1121" si="19724">+T1122*$F1121</f>
        <v>85136.274261941129</v>
      </c>
      <c r="U1121" s="649">
        <f t="shared" ref="U1121" si="19725">+U1122*$F1121</f>
        <v>0</v>
      </c>
      <c r="V1121" s="649">
        <f t="shared" ref="V1121" si="19726">+V1122*$F1121</f>
        <v>0</v>
      </c>
      <c r="W1121" s="649">
        <f t="shared" ref="W1121" si="19727">+W1122*$F1121</f>
        <v>0</v>
      </c>
      <c r="X1121" s="649">
        <f t="shared" ref="X1121" si="19728">+X1122*$F1121</f>
        <v>0</v>
      </c>
      <c r="Y1121" s="649">
        <f t="shared" ref="Y1121" si="19729">+Y1122*$F1121</f>
        <v>0</v>
      </c>
      <c r="Z1121" s="649">
        <f t="shared" ref="Z1121" si="19730">+Z1122*$F1121</f>
        <v>0</v>
      </c>
      <c r="AA1121" s="649">
        <f t="shared" ref="AA1121" si="19731">+AA1122*$F1121</f>
        <v>0</v>
      </c>
      <c r="AB1121" s="649">
        <f t="shared" ref="AB1121" si="19732">+AB1122*$F1121</f>
        <v>0</v>
      </c>
      <c r="AC1121" s="649">
        <f t="shared" ref="AC1121" si="19733">+AC1122*$F1121</f>
        <v>0</v>
      </c>
      <c r="AD1121" s="649">
        <f t="shared" ref="AD1121" si="19734">+AD1122*$F1121</f>
        <v>0</v>
      </c>
      <c r="AE1121" s="649">
        <f t="shared" ref="AE1121" si="19735">+AE1122*$F1121</f>
        <v>0</v>
      </c>
      <c r="AF1121" s="649">
        <f t="shared" ref="AF1121" si="19736">+AF1122*$F1121</f>
        <v>0</v>
      </c>
      <c r="AG1121" s="649">
        <f t="shared" ref="AG1121" si="19737">+AG1122*$F1121</f>
        <v>0</v>
      </c>
      <c r="AH1121" s="649">
        <f t="shared" ref="AH1121" si="19738">+AH1122*$F1121</f>
        <v>0</v>
      </c>
      <c r="AI1121" s="649">
        <f t="shared" ref="AI1121" si="19739">+AI1122*$F1121</f>
        <v>0</v>
      </c>
      <c r="AJ1121" s="649">
        <f t="shared" ref="AJ1121" si="19740">+AJ1122*$F1121</f>
        <v>0</v>
      </c>
      <c r="AK1121" s="649">
        <f t="shared" ref="AK1121" si="19741">+AK1122*$F1121</f>
        <v>0</v>
      </c>
      <c r="AL1121" s="649">
        <f t="shared" ref="AL1121" si="19742">+AL1122*$F1121</f>
        <v>0</v>
      </c>
      <c r="AM1121" s="649">
        <f t="shared" ref="AM1121" si="19743">+AM1122*$F1121</f>
        <v>0</v>
      </c>
      <c r="AN1121" s="649">
        <f t="shared" ref="AN1121" si="19744">+AN1122*$F1121</f>
        <v>0</v>
      </c>
      <c r="AO1121" s="649">
        <f t="shared" ref="AO1121" si="19745">+AO1122*$F1121</f>
        <v>0</v>
      </c>
      <c r="AP1121" s="649">
        <f t="shared" ref="AP1121" si="19746">+AP1122*$F1121</f>
        <v>0</v>
      </c>
      <c r="AQ1121" s="649">
        <f t="shared" ref="AQ1121" si="19747">+AQ1122*$F1121</f>
        <v>0</v>
      </c>
      <c r="AR1121" s="649">
        <f t="shared" ref="AR1121" si="19748">+AR1122*$F1121</f>
        <v>0</v>
      </c>
      <c r="AS1121" s="649">
        <f t="shared" ref="AS1121" si="19749">+AS1122*$F1121</f>
        <v>0</v>
      </c>
      <c r="AT1121" s="649">
        <f t="shared" ref="AT1121" si="19750">+AT1122*$F1121</f>
        <v>0</v>
      </c>
      <c r="AU1121" s="613">
        <f t="shared" si="18652"/>
        <v>128994.35494233505</v>
      </c>
      <c r="AV1121" s="645">
        <f t="shared" si="18650"/>
        <v>0</v>
      </c>
      <c r="AW1121" s="656">
        <f t="shared" si="18651"/>
        <v>0</v>
      </c>
      <c r="AX1121" s="591"/>
    </row>
    <row r="1122" spans="1:50" s="314" customFormat="1" hidden="1" outlineLevel="1">
      <c r="A1122" s="642"/>
      <c r="B1122" s="636"/>
      <c r="C1122" s="636"/>
      <c r="D1122" s="651"/>
      <c r="E1122" s="653"/>
      <c r="F1122" s="640"/>
      <c r="G1122" s="640">
        <f t="shared" si="18692"/>
        <v>1</v>
      </c>
      <c r="H1122" s="658">
        <v>0</v>
      </c>
      <c r="I1122" s="658">
        <v>0</v>
      </c>
      <c r="J1122" s="658">
        <v>0</v>
      </c>
      <c r="K1122" s="658">
        <v>0</v>
      </c>
      <c r="L1122" s="658">
        <v>0</v>
      </c>
      <c r="M1122" s="658">
        <v>0</v>
      </c>
      <c r="N1122" s="658">
        <v>0</v>
      </c>
      <c r="O1122" s="658">
        <v>0</v>
      </c>
      <c r="P1122" s="658">
        <v>0</v>
      </c>
      <c r="Q1122" s="658">
        <v>0</v>
      </c>
      <c r="R1122" s="658">
        <v>0</v>
      </c>
      <c r="S1122" s="658">
        <v>0.34</v>
      </c>
      <c r="T1122" s="658">
        <v>0.65999999999999992</v>
      </c>
      <c r="U1122" s="658">
        <v>0</v>
      </c>
      <c r="V1122" s="658">
        <v>0</v>
      </c>
      <c r="W1122" s="658">
        <v>0</v>
      </c>
      <c r="X1122" s="658">
        <v>0</v>
      </c>
      <c r="Y1122" s="658">
        <v>0</v>
      </c>
      <c r="Z1122" s="658">
        <v>0</v>
      </c>
      <c r="AA1122" s="658">
        <v>0</v>
      </c>
      <c r="AB1122" s="658">
        <v>0</v>
      </c>
      <c r="AC1122" s="658">
        <v>0</v>
      </c>
      <c r="AD1122" s="658">
        <v>0</v>
      </c>
      <c r="AE1122" s="658">
        <v>0</v>
      </c>
      <c r="AF1122" s="658">
        <v>0</v>
      </c>
      <c r="AG1122" s="658">
        <v>0</v>
      </c>
      <c r="AH1122" s="658">
        <v>0</v>
      </c>
      <c r="AI1122" s="658">
        <v>0</v>
      </c>
      <c r="AJ1122" s="658">
        <v>0</v>
      </c>
      <c r="AK1122" s="658">
        <v>0</v>
      </c>
      <c r="AL1122" s="658">
        <v>0</v>
      </c>
      <c r="AM1122" s="658">
        <v>0</v>
      </c>
      <c r="AN1122" s="658">
        <v>0</v>
      </c>
      <c r="AO1122" s="658">
        <v>0</v>
      </c>
      <c r="AP1122" s="658">
        <v>0</v>
      </c>
      <c r="AQ1122" s="658">
        <v>0</v>
      </c>
      <c r="AR1122" s="658">
        <v>0</v>
      </c>
      <c r="AS1122" s="658">
        <v>0</v>
      </c>
      <c r="AT1122" s="658">
        <v>0</v>
      </c>
      <c r="AU1122" s="613">
        <f t="shared" si="18652"/>
        <v>1</v>
      </c>
      <c r="AV1122" s="645">
        <f t="shared" si="18650"/>
        <v>1</v>
      </c>
      <c r="AW1122" s="656" t="e">
        <f t="shared" si="18651"/>
        <v>#DIV/0!</v>
      </c>
      <c r="AX1122" s="661"/>
    </row>
    <row r="1123" spans="1:50" hidden="1" outlineLevel="1">
      <c r="A1123" s="590"/>
      <c r="B1123" s="646" t="s">
        <v>305</v>
      </c>
      <c r="C1123" s="646" t="s">
        <v>1307</v>
      </c>
      <c r="D1123" s="647" t="s">
        <v>1308</v>
      </c>
      <c r="E1123" s="649"/>
      <c r="F1123" s="650">
        <v>128994.35494233506</v>
      </c>
      <c r="G1123" s="650">
        <f t="shared" si="18692"/>
        <v>128994.35494233505</v>
      </c>
      <c r="H1123" s="649">
        <f t="shared" ref="H1123" si="19751">+H1124*$F1123</f>
        <v>0</v>
      </c>
      <c r="I1123" s="649">
        <f t="shared" ref="I1123" si="19752">+I1124*$F1123</f>
        <v>0</v>
      </c>
      <c r="J1123" s="649">
        <f t="shared" ref="J1123" si="19753">+J1124*$F1123</f>
        <v>0</v>
      </c>
      <c r="K1123" s="649">
        <f t="shared" ref="K1123" si="19754">+K1124*$F1123</f>
        <v>0</v>
      </c>
      <c r="L1123" s="649">
        <f t="shared" ref="L1123" si="19755">+L1124*$F1123</f>
        <v>0</v>
      </c>
      <c r="M1123" s="649">
        <f t="shared" ref="M1123" si="19756">+M1124*$F1123</f>
        <v>0</v>
      </c>
      <c r="N1123" s="649">
        <f t="shared" ref="N1123" si="19757">+N1124*$F1123</f>
        <v>0</v>
      </c>
      <c r="O1123" s="649">
        <f t="shared" ref="O1123" si="19758">+O1124*$F1123</f>
        <v>0</v>
      </c>
      <c r="P1123" s="649">
        <f t="shared" ref="P1123" si="19759">+P1124*$F1123</f>
        <v>0</v>
      </c>
      <c r="Q1123" s="649">
        <f t="shared" ref="Q1123" si="19760">+Q1124*$F1123</f>
        <v>0</v>
      </c>
      <c r="R1123" s="649">
        <f t="shared" ref="R1123" si="19761">+R1124*$F1123</f>
        <v>0</v>
      </c>
      <c r="S1123" s="649">
        <f t="shared" ref="S1123" si="19762">+S1124*$F1123</f>
        <v>0</v>
      </c>
      <c r="T1123" s="649">
        <f t="shared" ref="T1123" si="19763">+T1124*$F1123</f>
        <v>86426.217811364491</v>
      </c>
      <c r="U1123" s="649">
        <f t="shared" ref="U1123" si="19764">+U1124*$F1123</f>
        <v>42568.137130970565</v>
      </c>
      <c r="V1123" s="649">
        <f t="shared" ref="V1123" si="19765">+V1124*$F1123</f>
        <v>0</v>
      </c>
      <c r="W1123" s="649">
        <f t="shared" ref="W1123" si="19766">+W1124*$F1123</f>
        <v>0</v>
      </c>
      <c r="X1123" s="649">
        <f t="shared" ref="X1123" si="19767">+X1124*$F1123</f>
        <v>0</v>
      </c>
      <c r="Y1123" s="649">
        <f t="shared" ref="Y1123" si="19768">+Y1124*$F1123</f>
        <v>0</v>
      </c>
      <c r="Z1123" s="649">
        <f t="shared" ref="Z1123" si="19769">+Z1124*$F1123</f>
        <v>0</v>
      </c>
      <c r="AA1123" s="649">
        <f t="shared" ref="AA1123" si="19770">+AA1124*$F1123</f>
        <v>0</v>
      </c>
      <c r="AB1123" s="649">
        <f t="shared" ref="AB1123" si="19771">+AB1124*$F1123</f>
        <v>0</v>
      </c>
      <c r="AC1123" s="649">
        <f t="shared" ref="AC1123" si="19772">+AC1124*$F1123</f>
        <v>0</v>
      </c>
      <c r="AD1123" s="649">
        <f t="shared" ref="AD1123" si="19773">+AD1124*$F1123</f>
        <v>0</v>
      </c>
      <c r="AE1123" s="649">
        <f t="shared" ref="AE1123" si="19774">+AE1124*$F1123</f>
        <v>0</v>
      </c>
      <c r="AF1123" s="649">
        <f t="shared" ref="AF1123" si="19775">+AF1124*$F1123</f>
        <v>0</v>
      </c>
      <c r="AG1123" s="649">
        <f t="shared" ref="AG1123" si="19776">+AG1124*$F1123</f>
        <v>0</v>
      </c>
      <c r="AH1123" s="649">
        <f t="shared" ref="AH1123" si="19777">+AH1124*$F1123</f>
        <v>0</v>
      </c>
      <c r="AI1123" s="649">
        <f t="shared" ref="AI1123" si="19778">+AI1124*$F1123</f>
        <v>0</v>
      </c>
      <c r="AJ1123" s="649">
        <f t="shared" ref="AJ1123" si="19779">+AJ1124*$F1123</f>
        <v>0</v>
      </c>
      <c r="AK1123" s="649">
        <f t="shared" ref="AK1123" si="19780">+AK1124*$F1123</f>
        <v>0</v>
      </c>
      <c r="AL1123" s="649">
        <f t="shared" ref="AL1123" si="19781">+AL1124*$F1123</f>
        <v>0</v>
      </c>
      <c r="AM1123" s="649">
        <f t="shared" ref="AM1123" si="19782">+AM1124*$F1123</f>
        <v>0</v>
      </c>
      <c r="AN1123" s="649">
        <f t="shared" ref="AN1123" si="19783">+AN1124*$F1123</f>
        <v>0</v>
      </c>
      <c r="AO1123" s="649">
        <f t="shared" ref="AO1123" si="19784">+AO1124*$F1123</f>
        <v>0</v>
      </c>
      <c r="AP1123" s="649">
        <f t="shared" ref="AP1123" si="19785">+AP1124*$F1123</f>
        <v>0</v>
      </c>
      <c r="AQ1123" s="649">
        <f t="shared" ref="AQ1123" si="19786">+AQ1124*$F1123</f>
        <v>0</v>
      </c>
      <c r="AR1123" s="649">
        <f t="shared" ref="AR1123" si="19787">+AR1124*$F1123</f>
        <v>0</v>
      </c>
      <c r="AS1123" s="649">
        <f t="shared" ref="AS1123" si="19788">+AS1124*$F1123</f>
        <v>0</v>
      </c>
      <c r="AT1123" s="649">
        <f t="shared" ref="AT1123" si="19789">+AT1124*$F1123</f>
        <v>0</v>
      </c>
      <c r="AU1123" s="613">
        <f t="shared" si="18652"/>
        <v>128994.35494233505</v>
      </c>
      <c r="AV1123" s="645">
        <f t="shared" si="18650"/>
        <v>0</v>
      </c>
      <c r="AW1123" s="656">
        <f t="shared" si="18651"/>
        <v>0</v>
      </c>
      <c r="AX1123" s="591"/>
    </row>
    <row r="1124" spans="1:50" s="314" customFormat="1" hidden="1" outlineLevel="1">
      <c r="A1124" s="642"/>
      <c r="B1124" s="636"/>
      <c r="C1124" s="636"/>
      <c r="D1124" s="651"/>
      <c r="E1124" s="653"/>
      <c r="F1124" s="640"/>
      <c r="G1124" s="640">
        <f t="shared" si="18692"/>
        <v>1</v>
      </c>
      <c r="H1124" s="658">
        <v>0</v>
      </c>
      <c r="I1124" s="658">
        <v>0</v>
      </c>
      <c r="J1124" s="658">
        <v>0</v>
      </c>
      <c r="K1124" s="658">
        <v>0</v>
      </c>
      <c r="L1124" s="658">
        <v>0</v>
      </c>
      <c r="M1124" s="658">
        <v>0</v>
      </c>
      <c r="N1124" s="658">
        <v>0</v>
      </c>
      <c r="O1124" s="658">
        <v>0</v>
      </c>
      <c r="P1124" s="658">
        <v>0</v>
      </c>
      <c r="Q1124" s="658">
        <v>0</v>
      </c>
      <c r="R1124" s="658">
        <v>0</v>
      </c>
      <c r="S1124" s="658">
        <v>0</v>
      </c>
      <c r="T1124" s="658">
        <v>0.67</v>
      </c>
      <c r="U1124" s="658">
        <v>0.32999999999999996</v>
      </c>
      <c r="V1124" s="658">
        <v>0</v>
      </c>
      <c r="W1124" s="658">
        <v>0</v>
      </c>
      <c r="X1124" s="658">
        <v>0</v>
      </c>
      <c r="Y1124" s="658">
        <v>0</v>
      </c>
      <c r="Z1124" s="658">
        <v>0</v>
      </c>
      <c r="AA1124" s="658">
        <v>0</v>
      </c>
      <c r="AB1124" s="658">
        <v>0</v>
      </c>
      <c r="AC1124" s="658">
        <v>0</v>
      </c>
      <c r="AD1124" s="658">
        <v>0</v>
      </c>
      <c r="AE1124" s="658">
        <v>0</v>
      </c>
      <c r="AF1124" s="658">
        <v>0</v>
      </c>
      <c r="AG1124" s="658">
        <v>0</v>
      </c>
      <c r="AH1124" s="658">
        <v>0</v>
      </c>
      <c r="AI1124" s="658">
        <v>0</v>
      </c>
      <c r="AJ1124" s="658">
        <v>0</v>
      </c>
      <c r="AK1124" s="658">
        <v>0</v>
      </c>
      <c r="AL1124" s="658">
        <v>0</v>
      </c>
      <c r="AM1124" s="658">
        <v>0</v>
      </c>
      <c r="AN1124" s="658">
        <v>0</v>
      </c>
      <c r="AO1124" s="658">
        <v>0</v>
      </c>
      <c r="AP1124" s="658">
        <v>0</v>
      </c>
      <c r="AQ1124" s="658">
        <v>0</v>
      </c>
      <c r="AR1124" s="658">
        <v>0</v>
      </c>
      <c r="AS1124" s="658">
        <v>0</v>
      </c>
      <c r="AT1124" s="658">
        <v>0</v>
      </c>
      <c r="AU1124" s="613">
        <f t="shared" si="18652"/>
        <v>1</v>
      </c>
      <c r="AV1124" s="645">
        <f t="shared" ref="AV1124:AV1187" si="19790">+G1124-F1124</f>
        <v>1</v>
      </c>
      <c r="AW1124" s="656" t="e">
        <f t="shared" ref="AW1124:AW1187" si="19791">+AV1124/F1124</f>
        <v>#DIV/0!</v>
      </c>
      <c r="AX1124" s="661"/>
    </row>
    <row r="1125" spans="1:50" hidden="1" outlineLevel="1">
      <c r="A1125" s="590"/>
      <c r="B1125" s="646" t="s">
        <v>305</v>
      </c>
      <c r="C1125" s="646" t="s">
        <v>1309</v>
      </c>
      <c r="D1125" s="647" t="s">
        <v>1310</v>
      </c>
      <c r="E1125" s="649"/>
      <c r="F1125" s="650">
        <v>128994.35494233506</v>
      </c>
      <c r="G1125" s="650">
        <f t="shared" si="18692"/>
        <v>128994.35494233505</v>
      </c>
      <c r="H1125" s="649">
        <f t="shared" ref="H1125" si="19792">+H1126*$F1125</f>
        <v>0</v>
      </c>
      <c r="I1125" s="649">
        <f t="shared" ref="I1125" si="19793">+I1126*$F1125</f>
        <v>0</v>
      </c>
      <c r="J1125" s="649">
        <f t="shared" ref="J1125" si="19794">+J1126*$F1125</f>
        <v>0</v>
      </c>
      <c r="K1125" s="649">
        <f t="shared" ref="K1125" si="19795">+K1126*$F1125</f>
        <v>0</v>
      </c>
      <c r="L1125" s="649">
        <f t="shared" ref="L1125" si="19796">+L1126*$F1125</f>
        <v>0</v>
      </c>
      <c r="M1125" s="649">
        <f t="shared" ref="M1125" si="19797">+M1126*$F1125</f>
        <v>0</v>
      </c>
      <c r="N1125" s="649">
        <f t="shared" ref="N1125" si="19798">+N1126*$F1125</f>
        <v>0</v>
      </c>
      <c r="O1125" s="649">
        <f t="shared" ref="O1125" si="19799">+O1126*$F1125</f>
        <v>0</v>
      </c>
      <c r="P1125" s="649">
        <f t="shared" ref="P1125" si="19800">+P1126*$F1125</f>
        <v>0</v>
      </c>
      <c r="Q1125" s="649">
        <f t="shared" ref="Q1125" si="19801">+Q1126*$F1125</f>
        <v>0</v>
      </c>
      <c r="R1125" s="649">
        <f t="shared" ref="R1125" si="19802">+R1126*$F1125</f>
        <v>0</v>
      </c>
      <c r="S1125" s="649">
        <f t="shared" ref="S1125" si="19803">+S1126*$F1125</f>
        <v>0</v>
      </c>
      <c r="T1125" s="649">
        <f t="shared" ref="T1125" si="19804">+T1126*$F1125</f>
        <v>42568.137130970572</v>
      </c>
      <c r="U1125" s="649">
        <f t="shared" ref="U1125" si="19805">+U1126*$F1125</f>
        <v>86426.217811364477</v>
      </c>
      <c r="V1125" s="649">
        <f t="shared" ref="V1125" si="19806">+V1126*$F1125</f>
        <v>0</v>
      </c>
      <c r="W1125" s="649">
        <f t="shared" ref="W1125" si="19807">+W1126*$F1125</f>
        <v>0</v>
      </c>
      <c r="X1125" s="649">
        <f t="shared" ref="X1125" si="19808">+X1126*$F1125</f>
        <v>0</v>
      </c>
      <c r="Y1125" s="649">
        <f t="shared" ref="Y1125" si="19809">+Y1126*$F1125</f>
        <v>0</v>
      </c>
      <c r="Z1125" s="649">
        <f t="shared" ref="Z1125" si="19810">+Z1126*$F1125</f>
        <v>0</v>
      </c>
      <c r="AA1125" s="649">
        <f t="shared" ref="AA1125" si="19811">+AA1126*$F1125</f>
        <v>0</v>
      </c>
      <c r="AB1125" s="649">
        <f t="shared" ref="AB1125" si="19812">+AB1126*$F1125</f>
        <v>0</v>
      </c>
      <c r="AC1125" s="649">
        <f t="shared" ref="AC1125" si="19813">+AC1126*$F1125</f>
        <v>0</v>
      </c>
      <c r="AD1125" s="649">
        <f t="shared" ref="AD1125" si="19814">+AD1126*$F1125</f>
        <v>0</v>
      </c>
      <c r="AE1125" s="649">
        <f t="shared" ref="AE1125" si="19815">+AE1126*$F1125</f>
        <v>0</v>
      </c>
      <c r="AF1125" s="649">
        <f t="shared" ref="AF1125" si="19816">+AF1126*$F1125</f>
        <v>0</v>
      </c>
      <c r="AG1125" s="649">
        <f t="shared" ref="AG1125" si="19817">+AG1126*$F1125</f>
        <v>0</v>
      </c>
      <c r="AH1125" s="649">
        <f t="shared" ref="AH1125" si="19818">+AH1126*$F1125</f>
        <v>0</v>
      </c>
      <c r="AI1125" s="649">
        <f t="shared" ref="AI1125" si="19819">+AI1126*$F1125</f>
        <v>0</v>
      </c>
      <c r="AJ1125" s="649">
        <f t="shared" ref="AJ1125" si="19820">+AJ1126*$F1125</f>
        <v>0</v>
      </c>
      <c r="AK1125" s="649">
        <f t="shared" ref="AK1125" si="19821">+AK1126*$F1125</f>
        <v>0</v>
      </c>
      <c r="AL1125" s="649">
        <f t="shared" ref="AL1125" si="19822">+AL1126*$F1125</f>
        <v>0</v>
      </c>
      <c r="AM1125" s="649">
        <f t="shared" ref="AM1125" si="19823">+AM1126*$F1125</f>
        <v>0</v>
      </c>
      <c r="AN1125" s="649">
        <f t="shared" ref="AN1125" si="19824">+AN1126*$F1125</f>
        <v>0</v>
      </c>
      <c r="AO1125" s="649">
        <f t="shared" ref="AO1125" si="19825">+AO1126*$F1125</f>
        <v>0</v>
      </c>
      <c r="AP1125" s="649">
        <f t="shared" ref="AP1125" si="19826">+AP1126*$F1125</f>
        <v>0</v>
      </c>
      <c r="AQ1125" s="649">
        <f t="shared" ref="AQ1125" si="19827">+AQ1126*$F1125</f>
        <v>0</v>
      </c>
      <c r="AR1125" s="649">
        <f t="shared" ref="AR1125" si="19828">+AR1126*$F1125</f>
        <v>0</v>
      </c>
      <c r="AS1125" s="649">
        <f t="shared" ref="AS1125" si="19829">+AS1126*$F1125</f>
        <v>0</v>
      </c>
      <c r="AT1125" s="649">
        <f t="shared" ref="AT1125" si="19830">+AT1126*$F1125</f>
        <v>0</v>
      </c>
      <c r="AU1125" s="613">
        <f t="shared" ref="AU1125:AU1188" si="19831">SUM(H1125:AT1125)</f>
        <v>128994.35494233505</v>
      </c>
      <c r="AV1125" s="645">
        <f t="shared" si="19790"/>
        <v>0</v>
      </c>
      <c r="AW1125" s="656">
        <f t="shared" si="19791"/>
        <v>0</v>
      </c>
      <c r="AX1125" s="591"/>
    </row>
    <row r="1126" spans="1:50" s="314" customFormat="1" hidden="1" outlineLevel="1">
      <c r="A1126" s="642"/>
      <c r="B1126" s="636"/>
      <c r="C1126" s="636"/>
      <c r="D1126" s="651"/>
      <c r="E1126" s="653"/>
      <c r="F1126" s="640"/>
      <c r="G1126" s="640">
        <f t="shared" si="18692"/>
        <v>1</v>
      </c>
      <c r="H1126" s="658">
        <v>0</v>
      </c>
      <c r="I1126" s="658">
        <v>0</v>
      </c>
      <c r="J1126" s="658">
        <v>0</v>
      </c>
      <c r="K1126" s="658">
        <v>0</v>
      </c>
      <c r="L1126" s="658">
        <v>0</v>
      </c>
      <c r="M1126" s="658">
        <v>0</v>
      </c>
      <c r="N1126" s="658">
        <v>0</v>
      </c>
      <c r="O1126" s="658">
        <v>0</v>
      </c>
      <c r="P1126" s="658">
        <v>0</v>
      </c>
      <c r="Q1126" s="658">
        <v>0</v>
      </c>
      <c r="R1126" s="658">
        <v>0</v>
      </c>
      <c r="S1126" s="658">
        <v>0</v>
      </c>
      <c r="T1126" s="658">
        <v>0.33</v>
      </c>
      <c r="U1126" s="658">
        <v>0.66999999999999993</v>
      </c>
      <c r="V1126" s="658">
        <v>0</v>
      </c>
      <c r="W1126" s="658">
        <v>0</v>
      </c>
      <c r="X1126" s="658">
        <v>0</v>
      </c>
      <c r="Y1126" s="658">
        <v>0</v>
      </c>
      <c r="Z1126" s="658">
        <v>0</v>
      </c>
      <c r="AA1126" s="658">
        <v>0</v>
      </c>
      <c r="AB1126" s="658">
        <v>0</v>
      </c>
      <c r="AC1126" s="658">
        <v>0</v>
      </c>
      <c r="AD1126" s="658">
        <v>0</v>
      </c>
      <c r="AE1126" s="658">
        <v>0</v>
      </c>
      <c r="AF1126" s="658">
        <v>0</v>
      </c>
      <c r="AG1126" s="658">
        <v>0</v>
      </c>
      <c r="AH1126" s="658">
        <v>0</v>
      </c>
      <c r="AI1126" s="658">
        <v>0</v>
      </c>
      <c r="AJ1126" s="658">
        <v>0</v>
      </c>
      <c r="AK1126" s="658">
        <v>0</v>
      </c>
      <c r="AL1126" s="658">
        <v>0</v>
      </c>
      <c r="AM1126" s="658">
        <v>0</v>
      </c>
      <c r="AN1126" s="658">
        <v>0</v>
      </c>
      <c r="AO1126" s="658">
        <v>0</v>
      </c>
      <c r="AP1126" s="658">
        <v>0</v>
      </c>
      <c r="AQ1126" s="658">
        <v>0</v>
      </c>
      <c r="AR1126" s="658">
        <v>0</v>
      </c>
      <c r="AS1126" s="658">
        <v>0</v>
      </c>
      <c r="AT1126" s="658">
        <v>0</v>
      </c>
      <c r="AU1126" s="613">
        <f t="shared" si="19831"/>
        <v>1</v>
      </c>
      <c r="AV1126" s="645">
        <f t="shared" si="19790"/>
        <v>1</v>
      </c>
      <c r="AW1126" s="656" t="e">
        <f t="shared" si="19791"/>
        <v>#DIV/0!</v>
      </c>
      <c r="AX1126" s="661"/>
    </row>
    <row r="1127" spans="1:50" hidden="1" outlineLevel="1">
      <c r="A1127" s="590"/>
      <c r="B1127" s="646" t="s">
        <v>305</v>
      </c>
      <c r="C1127" s="646" t="s">
        <v>1311</v>
      </c>
      <c r="D1127" s="647" t="s">
        <v>1312</v>
      </c>
      <c r="E1127" s="649"/>
      <c r="F1127" s="650">
        <v>128994.35494233506</v>
      </c>
      <c r="G1127" s="650">
        <f t="shared" ref="G1127:G1190" si="19832">SUM(H1127:AT1127)</f>
        <v>128994.35494233508</v>
      </c>
      <c r="H1127" s="649">
        <f t="shared" ref="H1127" si="19833">+H1128*$F1127</f>
        <v>0</v>
      </c>
      <c r="I1127" s="649">
        <f t="shared" ref="I1127" si="19834">+I1128*$F1127</f>
        <v>0</v>
      </c>
      <c r="J1127" s="649">
        <f t="shared" ref="J1127" si="19835">+J1128*$F1127</f>
        <v>0</v>
      </c>
      <c r="K1127" s="649">
        <f t="shared" ref="K1127" si="19836">+K1128*$F1127</f>
        <v>0</v>
      </c>
      <c r="L1127" s="649">
        <f t="shared" ref="L1127" si="19837">+L1128*$F1127</f>
        <v>0</v>
      </c>
      <c r="M1127" s="649">
        <f t="shared" ref="M1127" si="19838">+M1128*$F1127</f>
        <v>0</v>
      </c>
      <c r="N1127" s="649">
        <f t="shared" ref="N1127" si="19839">+N1128*$F1127</f>
        <v>0</v>
      </c>
      <c r="O1127" s="649">
        <f t="shared" ref="O1127" si="19840">+O1128*$F1127</f>
        <v>0</v>
      </c>
      <c r="P1127" s="649">
        <f t="shared" ref="P1127" si="19841">+P1128*$F1127</f>
        <v>0</v>
      </c>
      <c r="Q1127" s="649">
        <f t="shared" ref="Q1127" si="19842">+Q1128*$F1127</f>
        <v>0</v>
      </c>
      <c r="R1127" s="649">
        <f t="shared" ref="R1127" si="19843">+R1128*$F1127</f>
        <v>0</v>
      </c>
      <c r="S1127" s="649">
        <f t="shared" ref="S1127" si="19844">+S1128*$F1127</f>
        <v>0</v>
      </c>
      <c r="T1127" s="649">
        <f t="shared" ref="T1127" si="19845">+T1128*$F1127</f>
        <v>0</v>
      </c>
      <c r="U1127" s="649">
        <f t="shared" ref="U1127" si="19846">+U1128*$F1127</f>
        <v>91585.992009057896</v>
      </c>
      <c r="V1127" s="649">
        <f t="shared" ref="V1127" si="19847">+V1128*$F1127</f>
        <v>37408.362933277174</v>
      </c>
      <c r="W1127" s="649">
        <f t="shared" ref="W1127" si="19848">+W1128*$F1127</f>
        <v>0</v>
      </c>
      <c r="X1127" s="649">
        <f t="shared" ref="X1127" si="19849">+X1128*$F1127</f>
        <v>0</v>
      </c>
      <c r="Y1127" s="649">
        <f t="shared" ref="Y1127" si="19850">+Y1128*$F1127</f>
        <v>0</v>
      </c>
      <c r="Z1127" s="649">
        <f t="shared" ref="Z1127" si="19851">+Z1128*$F1127</f>
        <v>0</v>
      </c>
      <c r="AA1127" s="649">
        <f t="shared" ref="AA1127" si="19852">+AA1128*$F1127</f>
        <v>0</v>
      </c>
      <c r="AB1127" s="649">
        <f t="shared" ref="AB1127" si="19853">+AB1128*$F1127</f>
        <v>0</v>
      </c>
      <c r="AC1127" s="649">
        <f t="shared" ref="AC1127" si="19854">+AC1128*$F1127</f>
        <v>0</v>
      </c>
      <c r="AD1127" s="649">
        <f t="shared" ref="AD1127" si="19855">+AD1128*$F1127</f>
        <v>0</v>
      </c>
      <c r="AE1127" s="649">
        <f t="shared" ref="AE1127" si="19856">+AE1128*$F1127</f>
        <v>0</v>
      </c>
      <c r="AF1127" s="649">
        <f t="shared" ref="AF1127" si="19857">+AF1128*$F1127</f>
        <v>0</v>
      </c>
      <c r="AG1127" s="649">
        <f t="shared" ref="AG1127" si="19858">+AG1128*$F1127</f>
        <v>0</v>
      </c>
      <c r="AH1127" s="649">
        <f t="shared" ref="AH1127" si="19859">+AH1128*$F1127</f>
        <v>0</v>
      </c>
      <c r="AI1127" s="649">
        <f t="shared" ref="AI1127" si="19860">+AI1128*$F1127</f>
        <v>0</v>
      </c>
      <c r="AJ1127" s="649">
        <f t="shared" ref="AJ1127" si="19861">+AJ1128*$F1127</f>
        <v>0</v>
      </c>
      <c r="AK1127" s="649">
        <f t="shared" ref="AK1127" si="19862">+AK1128*$F1127</f>
        <v>0</v>
      </c>
      <c r="AL1127" s="649">
        <f t="shared" ref="AL1127" si="19863">+AL1128*$F1127</f>
        <v>0</v>
      </c>
      <c r="AM1127" s="649">
        <f t="shared" ref="AM1127" si="19864">+AM1128*$F1127</f>
        <v>0</v>
      </c>
      <c r="AN1127" s="649">
        <f t="shared" ref="AN1127" si="19865">+AN1128*$F1127</f>
        <v>0</v>
      </c>
      <c r="AO1127" s="649">
        <f t="shared" ref="AO1127" si="19866">+AO1128*$F1127</f>
        <v>0</v>
      </c>
      <c r="AP1127" s="649">
        <f t="shared" ref="AP1127" si="19867">+AP1128*$F1127</f>
        <v>0</v>
      </c>
      <c r="AQ1127" s="649">
        <f t="shared" ref="AQ1127" si="19868">+AQ1128*$F1127</f>
        <v>0</v>
      </c>
      <c r="AR1127" s="649">
        <f t="shared" ref="AR1127" si="19869">+AR1128*$F1127</f>
        <v>0</v>
      </c>
      <c r="AS1127" s="649">
        <f t="shared" ref="AS1127" si="19870">+AS1128*$F1127</f>
        <v>0</v>
      </c>
      <c r="AT1127" s="649">
        <f t="shared" ref="AT1127" si="19871">+AT1128*$F1127</f>
        <v>0</v>
      </c>
      <c r="AU1127" s="613">
        <f t="shared" si="19831"/>
        <v>128994.35494233508</v>
      </c>
      <c r="AV1127" s="645">
        <f t="shared" si="19790"/>
        <v>0</v>
      </c>
      <c r="AW1127" s="656">
        <f t="shared" si="19791"/>
        <v>0</v>
      </c>
      <c r="AX1127" s="591"/>
    </row>
    <row r="1128" spans="1:50" s="314" customFormat="1" hidden="1" outlineLevel="1">
      <c r="A1128" s="642"/>
      <c r="B1128" s="636"/>
      <c r="C1128" s="636"/>
      <c r="D1128" s="651"/>
      <c r="E1128" s="653"/>
      <c r="F1128" s="640"/>
      <c r="G1128" s="640">
        <f t="shared" si="19832"/>
        <v>1</v>
      </c>
      <c r="H1128" s="658">
        <v>0</v>
      </c>
      <c r="I1128" s="658">
        <v>0</v>
      </c>
      <c r="J1128" s="658">
        <v>0</v>
      </c>
      <c r="K1128" s="658">
        <v>0</v>
      </c>
      <c r="L1128" s="658">
        <v>0</v>
      </c>
      <c r="M1128" s="658">
        <v>0</v>
      </c>
      <c r="N1128" s="658">
        <v>0</v>
      </c>
      <c r="O1128" s="658">
        <v>0</v>
      </c>
      <c r="P1128" s="658">
        <v>0</v>
      </c>
      <c r="Q1128" s="658">
        <v>0</v>
      </c>
      <c r="R1128" s="658">
        <v>0</v>
      </c>
      <c r="S1128" s="658">
        <v>0</v>
      </c>
      <c r="T1128" s="658">
        <v>0</v>
      </c>
      <c r="U1128" s="658">
        <v>0.71</v>
      </c>
      <c r="V1128" s="658">
        <v>0.29000000000000004</v>
      </c>
      <c r="W1128" s="658">
        <v>0</v>
      </c>
      <c r="X1128" s="658">
        <v>0</v>
      </c>
      <c r="Y1128" s="658">
        <v>0</v>
      </c>
      <c r="Z1128" s="658">
        <v>0</v>
      </c>
      <c r="AA1128" s="658">
        <v>0</v>
      </c>
      <c r="AB1128" s="658">
        <v>0</v>
      </c>
      <c r="AC1128" s="658">
        <v>0</v>
      </c>
      <c r="AD1128" s="658">
        <v>0</v>
      </c>
      <c r="AE1128" s="658">
        <v>0</v>
      </c>
      <c r="AF1128" s="658">
        <v>0</v>
      </c>
      <c r="AG1128" s="658">
        <v>0</v>
      </c>
      <c r="AH1128" s="658">
        <v>0</v>
      </c>
      <c r="AI1128" s="658">
        <v>0</v>
      </c>
      <c r="AJ1128" s="658">
        <v>0</v>
      </c>
      <c r="AK1128" s="658">
        <v>0</v>
      </c>
      <c r="AL1128" s="658">
        <v>0</v>
      </c>
      <c r="AM1128" s="658">
        <v>0</v>
      </c>
      <c r="AN1128" s="658">
        <v>0</v>
      </c>
      <c r="AO1128" s="658">
        <v>0</v>
      </c>
      <c r="AP1128" s="658">
        <v>0</v>
      </c>
      <c r="AQ1128" s="658">
        <v>0</v>
      </c>
      <c r="AR1128" s="658">
        <v>0</v>
      </c>
      <c r="AS1128" s="658">
        <v>0</v>
      </c>
      <c r="AT1128" s="658">
        <v>0</v>
      </c>
      <c r="AU1128" s="613">
        <f t="shared" si="19831"/>
        <v>1</v>
      </c>
      <c r="AV1128" s="645">
        <f t="shared" si="19790"/>
        <v>1</v>
      </c>
      <c r="AW1128" s="656" t="e">
        <f t="shared" si="19791"/>
        <v>#DIV/0!</v>
      </c>
      <c r="AX1128" s="661"/>
    </row>
    <row r="1129" spans="1:50" hidden="1" outlineLevel="1">
      <c r="A1129" s="590"/>
      <c r="B1129" s="646" t="s">
        <v>305</v>
      </c>
      <c r="C1129" s="646" t="s">
        <v>1313</v>
      </c>
      <c r="D1129" s="647" t="s">
        <v>1314</v>
      </c>
      <c r="E1129" s="649"/>
      <c r="F1129" s="650">
        <v>128994.35494233506</v>
      </c>
      <c r="G1129" s="650">
        <f t="shared" si="19832"/>
        <v>128994.35494233505</v>
      </c>
      <c r="H1129" s="649">
        <f t="shared" ref="H1129" si="19872">+H1130*$F1129</f>
        <v>0</v>
      </c>
      <c r="I1129" s="649">
        <f t="shared" ref="I1129" si="19873">+I1130*$F1129</f>
        <v>0</v>
      </c>
      <c r="J1129" s="649">
        <f t="shared" ref="J1129" si="19874">+J1130*$F1129</f>
        <v>0</v>
      </c>
      <c r="K1129" s="649">
        <f t="shared" ref="K1129" si="19875">+K1130*$F1129</f>
        <v>0</v>
      </c>
      <c r="L1129" s="649">
        <f t="shared" ref="L1129" si="19876">+L1130*$F1129</f>
        <v>0</v>
      </c>
      <c r="M1129" s="649">
        <f t="shared" ref="M1129" si="19877">+M1130*$F1129</f>
        <v>0</v>
      </c>
      <c r="N1129" s="649">
        <f t="shared" ref="N1129" si="19878">+N1130*$F1129</f>
        <v>0</v>
      </c>
      <c r="O1129" s="649">
        <f t="shared" ref="O1129" si="19879">+O1130*$F1129</f>
        <v>0</v>
      </c>
      <c r="P1129" s="649">
        <f t="shared" ref="P1129" si="19880">+P1130*$F1129</f>
        <v>0</v>
      </c>
      <c r="Q1129" s="649">
        <f t="shared" ref="Q1129" si="19881">+Q1130*$F1129</f>
        <v>0</v>
      </c>
      <c r="R1129" s="649">
        <f t="shared" ref="R1129" si="19882">+R1130*$F1129</f>
        <v>0</v>
      </c>
      <c r="S1129" s="649">
        <f t="shared" ref="S1129" si="19883">+S1130*$F1129</f>
        <v>0</v>
      </c>
      <c r="T1129" s="649">
        <f t="shared" ref="T1129" si="19884">+T1130*$F1129</f>
        <v>0</v>
      </c>
      <c r="U1129" s="649">
        <f t="shared" ref="U1129" si="19885">+U1130*$F1129</f>
        <v>47727.911328663969</v>
      </c>
      <c r="V1129" s="649">
        <f t="shared" ref="V1129" si="19886">+V1130*$F1129</f>
        <v>81266.443613671086</v>
      </c>
      <c r="W1129" s="649">
        <f t="shared" ref="W1129" si="19887">+W1130*$F1129</f>
        <v>0</v>
      </c>
      <c r="X1129" s="649">
        <f t="shared" ref="X1129" si="19888">+X1130*$F1129</f>
        <v>0</v>
      </c>
      <c r="Y1129" s="649">
        <f t="shared" ref="Y1129" si="19889">+Y1130*$F1129</f>
        <v>0</v>
      </c>
      <c r="Z1129" s="649">
        <f t="shared" ref="Z1129" si="19890">+Z1130*$F1129</f>
        <v>0</v>
      </c>
      <c r="AA1129" s="649">
        <f t="shared" ref="AA1129" si="19891">+AA1130*$F1129</f>
        <v>0</v>
      </c>
      <c r="AB1129" s="649">
        <f t="shared" ref="AB1129" si="19892">+AB1130*$F1129</f>
        <v>0</v>
      </c>
      <c r="AC1129" s="649">
        <f t="shared" ref="AC1129" si="19893">+AC1130*$F1129</f>
        <v>0</v>
      </c>
      <c r="AD1129" s="649">
        <f t="shared" ref="AD1129" si="19894">+AD1130*$F1129</f>
        <v>0</v>
      </c>
      <c r="AE1129" s="649">
        <f t="shared" ref="AE1129" si="19895">+AE1130*$F1129</f>
        <v>0</v>
      </c>
      <c r="AF1129" s="649">
        <f t="shared" ref="AF1129" si="19896">+AF1130*$F1129</f>
        <v>0</v>
      </c>
      <c r="AG1129" s="649">
        <f t="shared" ref="AG1129" si="19897">+AG1130*$F1129</f>
        <v>0</v>
      </c>
      <c r="AH1129" s="649">
        <f t="shared" ref="AH1129" si="19898">+AH1130*$F1129</f>
        <v>0</v>
      </c>
      <c r="AI1129" s="649">
        <f t="shared" ref="AI1129" si="19899">+AI1130*$F1129</f>
        <v>0</v>
      </c>
      <c r="AJ1129" s="649">
        <f t="shared" ref="AJ1129" si="19900">+AJ1130*$F1129</f>
        <v>0</v>
      </c>
      <c r="AK1129" s="649">
        <f t="shared" ref="AK1129" si="19901">+AK1130*$F1129</f>
        <v>0</v>
      </c>
      <c r="AL1129" s="649">
        <f t="shared" ref="AL1129" si="19902">+AL1130*$F1129</f>
        <v>0</v>
      </c>
      <c r="AM1129" s="649">
        <f t="shared" ref="AM1129" si="19903">+AM1130*$F1129</f>
        <v>0</v>
      </c>
      <c r="AN1129" s="649">
        <f t="shared" ref="AN1129" si="19904">+AN1130*$F1129</f>
        <v>0</v>
      </c>
      <c r="AO1129" s="649">
        <f t="shared" ref="AO1129" si="19905">+AO1130*$F1129</f>
        <v>0</v>
      </c>
      <c r="AP1129" s="649">
        <f t="shared" ref="AP1129" si="19906">+AP1130*$F1129</f>
        <v>0</v>
      </c>
      <c r="AQ1129" s="649">
        <f t="shared" ref="AQ1129" si="19907">+AQ1130*$F1129</f>
        <v>0</v>
      </c>
      <c r="AR1129" s="649">
        <f t="shared" ref="AR1129" si="19908">+AR1130*$F1129</f>
        <v>0</v>
      </c>
      <c r="AS1129" s="649">
        <f t="shared" ref="AS1129" si="19909">+AS1130*$F1129</f>
        <v>0</v>
      </c>
      <c r="AT1129" s="649">
        <f t="shared" ref="AT1129" si="19910">+AT1130*$F1129</f>
        <v>0</v>
      </c>
      <c r="AU1129" s="613">
        <f t="shared" si="19831"/>
        <v>128994.35494233505</v>
      </c>
      <c r="AV1129" s="645">
        <f t="shared" si="19790"/>
        <v>0</v>
      </c>
      <c r="AW1129" s="656">
        <f t="shared" si="19791"/>
        <v>0</v>
      </c>
      <c r="AX1129" s="591"/>
    </row>
    <row r="1130" spans="1:50" s="314" customFormat="1" hidden="1" outlineLevel="1">
      <c r="A1130" s="642"/>
      <c r="B1130" s="636"/>
      <c r="C1130" s="636"/>
      <c r="D1130" s="651"/>
      <c r="E1130" s="653"/>
      <c r="F1130" s="640"/>
      <c r="G1130" s="640">
        <f t="shared" si="19832"/>
        <v>1</v>
      </c>
      <c r="H1130" s="658">
        <v>0</v>
      </c>
      <c r="I1130" s="658">
        <v>0</v>
      </c>
      <c r="J1130" s="658">
        <v>0</v>
      </c>
      <c r="K1130" s="658">
        <v>0</v>
      </c>
      <c r="L1130" s="658">
        <v>0</v>
      </c>
      <c r="M1130" s="658">
        <v>0</v>
      </c>
      <c r="N1130" s="658">
        <v>0</v>
      </c>
      <c r="O1130" s="658">
        <v>0</v>
      </c>
      <c r="P1130" s="658">
        <v>0</v>
      </c>
      <c r="Q1130" s="658">
        <v>0</v>
      </c>
      <c r="R1130" s="658">
        <v>0</v>
      </c>
      <c r="S1130" s="658">
        <v>0</v>
      </c>
      <c r="T1130" s="658">
        <v>0</v>
      </c>
      <c r="U1130" s="658">
        <v>0.37</v>
      </c>
      <c r="V1130" s="658">
        <v>0.63</v>
      </c>
      <c r="W1130" s="658">
        <v>0</v>
      </c>
      <c r="X1130" s="658">
        <v>0</v>
      </c>
      <c r="Y1130" s="658">
        <v>0</v>
      </c>
      <c r="Z1130" s="658">
        <v>0</v>
      </c>
      <c r="AA1130" s="658">
        <v>0</v>
      </c>
      <c r="AB1130" s="658">
        <v>0</v>
      </c>
      <c r="AC1130" s="658">
        <v>0</v>
      </c>
      <c r="AD1130" s="658">
        <v>0</v>
      </c>
      <c r="AE1130" s="658">
        <v>0</v>
      </c>
      <c r="AF1130" s="658">
        <v>0</v>
      </c>
      <c r="AG1130" s="658">
        <v>0</v>
      </c>
      <c r="AH1130" s="658">
        <v>0</v>
      </c>
      <c r="AI1130" s="658">
        <v>0</v>
      </c>
      <c r="AJ1130" s="658">
        <v>0</v>
      </c>
      <c r="AK1130" s="658">
        <v>0</v>
      </c>
      <c r="AL1130" s="658">
        <v>0</v>
      </c>
      <c r="AM1130" s="658">
        <v>0</v>
      </c>
      <c r="AN1130" s="658">
        <v>0</v>
      </c>
      <c r="AO1130" s="658">
        <v>0</v>
      </c>
      <c r="AP1130" s="658">
        <v>0</v>
      </c>
      <c r="AQ1130" s="658">
        <v>0</v>
      </c>
      <c r="AR1130" s="658">
        <v>0</v>
      </c>
      <c r="AS1130" s="658">
        <v>0</v>
      </c>
      <c r="AT1130" s="658">
        <v>0</v>
      </c>
      <c r="AU1130" s="613">
        <f t="shared" si="19831"/>
        <v>1</v>
      </c>
      <c r="AV1130" s="645">
        <f t="shared" si="19790"/>
        <v>1</v>
      </c>
      <c r="AW1130" s="656" t="e">
        <f t="shared" si="19791"/>
        <v>#DIV/0!</v>
      </c>
      <c r="AX1130" s="661"/>
    </row>
    <row r="1131" spans="1:50" hidden="1" outlineLevel="1">
      <c r="A1131" s="590"/>
      <c r="B1131" s="646" t="s">
        <v>305</v>
      </c>
      <c r="C1131" s="646" t="s">
        <v>1315</v>
      </c>
      <c r="D1131" s="647" t="s">
        <v>1316</v>
      </c>
      <c r="E1131" s="649"/>
      <c r="F1131" s="650">
        <v>128994.35494233506</v>
      </c>
      <c r="G1131" s="650">
        <f t="shared" si="19832"/>
        <v>128994.35494233506</v>
      </c>
      <c r="H1131" s="649">
        <f t="shared" ref="H1131" si="19911">+H1132*$F1131</f>
        <v>0</v>
      </c>
      <c r="I1131" s="649">
        <f t="shared" ref="I1131" si="19912">+I1132*$F1131</f>
        <v>0</v>
      </c>
      <c r="J1131" s="649">
        <f t="shared" ref="J1131" si="19913">+J1132*$F1131</f>
        <v>0</v>
      </c>
      <c r="K1131" s="649">
        <f t="shared" ref="K1131" si="19914">+K1132*$F1131</f>
        <v>0</v>
      </c>
      <c r="L1131" s="649">
        <f t="shared" ref="L1131" si="19915">+L1132*$F1131</f>
        <v>0</v>
      </c>
      <c r="M1131" s="649">
        <f t="shared" ref="M1131" si="19916">+M1132*$F1131</f>
        <v>0</v>
      </c>
      <c r="N1131" s="649">
        <f t="shared" ref="N1131" si="19917">+N1132*$F1131</f>
        <v>0</v>
      </c>
      <c r="O1131" s="649">
        <f t="shared" ref="O1131" si="19918">+O1132*$F1131</f>
        <v>0</v>
      </c>
      <c r="P1131" s="649">
        <f t="shared" ref="P1131" si="19919">+P1132*$F1131</f>
        <v>0</v>
      </c>
      <c r="Q1131" s="649">
        <f t="shared" ref="Q1131" si="19920">+Q1132*$F1131</f>
        <v>0</v>
      </c>
      <c r="R1131" s="649">
        <f t="shared" ref="R1131" si="19921">+R1132*$F1131</f>
        <v>0</v>
      </c>
      <c r="S1131" s="649">
        <f t="shared" ref="S1131" si="19922">+S1132*$F1131</f>
        <v>0</v>
      </c>
      <c r="T1131" s="649">
        <f t="shared" ref="T1131" si="19923">+T1132*$F1131</f>
        <v>0</v>
      </c>
      <c r="U1131" s="649">
        <f t="shared" ref="U1131" si="19924">+U1132*$F1131</f>
        <v>3869.8306482700518</v>
      </c>
      <c r="V1131" s="649">
        <f t="shared" ref="V1131" si="19925">+V1132*$F1131</f>
        <v>89006.104910211187</v>
      </c>
      <c r="W1131" s="649">
        <f t="shared" ref="W1131" si="19926">+W1132*$F1131</f>
        <v>36118.419383853819</v>
      </c>
      <c r="X1131" s="649">
        <f t="shared" ref="X1131" si="19927">+X1132*$F1131</f>
        <v>0</v>
      </c>
      <c r="Y1131" s="649">
        <f t="shared" ref="Y1131" si="19928">+Y1132*$F1131</f>
        <v>0</v>
      </c>
      <c r="Z1131" s="649">
        <f t="shared" ref="Z1131" si="19929">+Z1132*$F1131</f>
        <v>0</v>
      </c>
      <c r="AA1131" s="649">
        <f t="shared" ref="AA1131" si="19930">+AA1132*$F1131</f>
        <v>0</v>
      </c>
      <c r="AB1131" s="649">
        <f t="shared" ref="AB1131" si="19931">+AB1132*$F1131</f>
        <v>0</v>
      </c>
      <c r="AC1131" s="649">
        <f t="shared" ref="AC1131" si="19932">+AC1132*$F1131</f>
        <v>0</v>
      </c>
      <c r="AD1131" s="649">
        <f t="shared" ref="AD1131" si="19933">+AD1132*$F1131</f>
        <v>0</v>
      </c>
      <c r="AE1131" s="649">
        <f t="shared" ref="AE1131" si="19934">+AE1132*$F1131</f>
        <v>0</v>
      </c>
      <c r="AF1131" s="649">
        <f t="shared" ref="AF1131" si="19935">+AF1132*$F1131</f>
        <v>0</v>
      </c>
      <c r="AG1131" s="649">
        <f t="shared" ref="AG1131" si="19936">+AG1132*$F1131</f>
        <v>0</v>
      </c>
      <c r="AH1131" s="649">
        <f t="shared" ref="AH1131" si="19937">+AH1132*$F1131</f>
        <v>0</v>
      </c>
      <c r="AI1131" s="649">
        <f t="shared" ref="AI1131" si="19938">+AI1132*$F1131</f>
        <v>0</v>
      </c>
      <c r="AJ1131" s="649">
        <f t="shared" ref="AJ1131" si="19939">+AJ1132*$F1131</f>
        <v>0</v>
      </c>
      <c r="AK1131" s="649">
        <f t="shared" ref="AK1131" si="19940">+AK1132*$F1131</f>
        <v>0</v>
      </c>
      <c r="AL1131" s="649">
        <f t="shared" ref="AL1131" si="19941">+AL1132*$F1131</f>
        <v>0</v>
      </c>
      <c r="AM1131" s="649">
        <f t="shared" ref="AM1131" si="19942">+AM1132*$F1131</f>
        <v>0</v>
      </c>
      <c r="AN1131" s="649">
        <f t="shared" ref="AN1131" si="19943">+AN1132*$F1131</f>
        <v>0</v>
      </c>
      <c r="AO1131" s="649">
        <f t="shared" ref="AO1131" si="19944">+AO1132*$F1131</f>
        <v>0</v>
      </c>
      <c r="AP1131" s="649">
        <f t="shared" ref="AP1131" si="19945">+AP1132*$F1131</f>
        <v>0</v>
      </c>
      <c r="AQ1131" s="649">
        <f t="shared" ref="AQ1131" si="19946">+AQ1132*$F1131</f>
        <v>0</v>
      </c>
      <c r="AR1131" s="649">
        <f t="shared" ref="AR1131" si="19947">+AR1132*$F1131</f>
        <v>0</v>
      </c>
      <c r="AS1131" s="649">
        <f t="shared" ref="AS1131" si="19948">+AS1132*$F1131</f>
        <v>0</v>
      </c>
      <c r="AT1131" s="649">
        <f t="shared" ref="AT1131" si="19949">+AT1132*$F1131</f>
        <v>0</v>
      </c>
      <c r="AU1131" s="613">
        <f t="shared" si="19831"/>
        <v>128994.35494233506</v>
      </c>
      <c r="AV1131" s="645">
        <f t="shared" si="19790"/>
        <v>0</v>
      </c>
      <c r="AW1131" s="656">
        <f t="shared" si="19791"/>
        <v>0</v>
      </c>
      <c r="AX1131" s="591"/>
    </row>
    <row r="1132" spans="1:50" s="314" customFormat="1" hidden="1" outlineLevel="1">
      <c r="A1132" s="642"/>
      <c r="B1132" s="636"/>
      <c r="C1132" s="636"/>
      <c r="D1132" s="651"/>
      <c r="E1132" s="653"/>
      <c r="F1132" s="640"/>
      <c r="G1132" s="640">
        <f t="shared" si="19832"/>
        <v>1</v>
      </c>
      <c r="H1132" s="658">
        <v>0</v>
      </c>
      <c r="I1132" s="658">
        <v>0</v>
      </c>
      <c r="J1132" s="658">
        <v>0</v>
      </c>
      <c r="K1132" s="658">
        <v>0</v>
      </c>
      <c r="L1132" s="658">
        <v>0</v>
      </c>
      <c r="M1132" s="658">
        <v>0</v>
      </c>
      <c r="N1132" s="658">
        <v>0</v>
      </c>
      <c r="O1132" s="658">
        <v>0</v>
      </c>
      <c r="P1132" s="658">
        <v>0</v>
      </c>
      <c r="Q1132" s="658">
        <v>0</v>
      </c>
      <c r="R1132" s="658">
        <v>0</v>
      </c>
      <c r="S1132" s="658">
        <v>0</v>
      </c>
      <c r="T1132" s="658">
        <v>0</v>
      </c>
      <c r="U1132" s="658">
        <v>0.03</v>
      </c>
      <c r="V1132" s="658">
        <v>0.69</v>
      </c>
      <c r="W1132" s="658">
        <v>0.28000000000000003</v>
      </c>
      <c r="X1132" s="658">
        <v>0</v>
      </c>
      <c r="Y1132" s="658">
        <v>0</v>
      </c>
      <c r="Z1132" s="658">
        <v>0</v>
      </c>
      <c r="AA1132" s="658">
        <v>0</v>
      </c>
      <c r="AB1132" s="658">
        <v>0</v>
      </c>
      <c r="AC1132" s="658">
        <v>0</v>
      </c>
      <c r="AD1132" s="658">
        <v>0</v>
      </c>
      <c r="AE1132" s="658">
        <v>0</v>
      </c>
      <c r="AF1132" s="658">
        <v>0</v>
      </c>
      <c r="AG1132" s="658">
        <v>0</v>
      </c>
      <c r="AH1132" s="658">
        <v>0</v>
      </c>
      <c r="AI1132" s="658">
        <v>0</v>
      </c>
      <c r="AJ1132" s="658">
        <v>0</v>
      </c>
      <c r="AK1132" s="658">
        <v>0</v>
      </c>
      <c r="AL1132" s="658">
        <v>0</v>
      </c>
      <c r="AM1132" s="658">
        <v>0</v>
      </c>
      <c r="AN1132" s="658">
        <v>0</v>
      </c>
      <c r="AO1132" s="658">
        <v>0</v>
      </c>
      <c r="AP1132" s="658">
        <v>0</v>
      </c>
      <c r="AQ1132" s="658">
        <v>0</v>
      </c>
      <c r="AR1132" s="658">
        <v>0</v>
      </c>
      <c r="AS1132" s="658">
        <v>0</v>
      </c>
      <c r="AT1132" s="658">
        <v>0</v>
      </c>
      <c r="AU1132" s="613">
        <f t="shared" si="19831"/>
        <v>1</v>
      </c>
      <c r="AV1132" s="645">
        <f t="shared" si="19790"/>
        <v>1</v>
      </c>
      <c r="AW1132" s="656" t="e">
        <f t="shared" si="19791"/>
        <v>#DIV/0!</v>
      </c>
      <c r="AX1132" s="661"/>
    </row>
    <row r="1133" spans="1:50" hidden="1" outlineLevel="1">
      <c r="A1133" s="590"/>
      <c r="B1133" s="646" t="s">
        <v>305</v>
      </c>
      <c r="C1133" s="646" t="s">
        <v>1317</v>
      </c>
      <c r="D1133" s="647" t="s">
        <v>1318</v>
      </c>
      <c r="E1133" s="649"/>
      <c r="F1133" s="650">
        <v>128994.35494233506</v>
      </c>
      <c r="G1133" s="650">
        <f t="shared" si="19832"/>
        <v>128994.35494233506</v>
      </c>
      <c r="H1133" s="649">
        <f t="shared" ref="H1133" si="19950">+H1134*$F1133</f>
        <v>0</v>
      </c>
      <c r="I1133" s="649">
        <f t="shared" ref="I1133" si="19951">+I1134*$F1133</f>
        <v>0</v>
      </c>
      <c r="J1133" s="649">
        <f t="shared" ref="J1133" si="19952">+J1134*$F1133</f>
        <v>0</v>
      </c>
      <c r="K1133" s="649">
        <f t="shared" ref="K1133" si="19953">+K1134*$F1133</f>
        <v>0</v>
      </c>
      <c r="L1133" s="649">
        <f t="shared" ref="L1133" si="19954">+L1134*$F1133</f>
        <v>0</v>
      </c>
      <c r="M1133" s="649">
        <f t="shared" ref="M1133" si="19955">+M1134*$F1133</f>
        <v>0</v>
      </c>
      <c r="N1133" s="649">
        <f t="shared" ref="N1133" si="19956">+N1134*$F1133</f>
        <v>0</v>
      </c>
      <c r="O1133" s="649">
        <f t="shared" ref="O1133" si="19957">+O1134*$F1133</f>
        <v>0</v>
      </c>
      <c r="P1133" s="649">
        <f t="shared" ref="P1133" si="19958">+P1134*$F1133</f>
        <v>0</v>
      </c>
      <c r="Q1133" s="649">
        <f t="shared" ref="Q1133" si="19959">+Q1134*$F1133</f>
        <v>0</v>
      </c>
      <c r="R1133" s="649">
        <f t="shared" ref="R1133" si="19960">+R1134*$F1133</f>
        <v>0</v>
      </c>
      <c r="S1133" s="649">
        <f t="shared" ref="S1133" si="19961">+S1134*$F1133</f>
        <v>0</v>
      </c>
      <c r="T1133" s="649">
        <f t="shared" ref="T1133" si="19962">+T1134*$F1133</f>
        <v>0</v>
      </c>
      <c r="U1133" s="649">
        <f t="shared" ref="U1133" si="19963">+U1134*$F1133</f>
        <v>0</v>
      </c>
      <c r="V1133" s="649">
        <f t="shared" ref="V1133" si="19964">+V1134*$F1133</f>
        <v>49017.854878087324</v>
      </c>
      <c r="W1133" s="649">
        <f t="shared" ref="W1133" si="19965">+W1134*$F1133</f>
        <v>79976.500064247739</v>
      </c>
      <c r="X1133" s="649">
        <f t="shared" ref="X1133" si="19966">+X1134*$F1133</f>
        <v>0</v>
      </c>
      <c r="Y1133" s="649">
        <f t="shared" ref="Y1133" si="19967">+Y1134*$F1133</f>
        <v>0</v>
      </c>
      <c r="Z1133" s="649">
        <f t="shared" ref="Z1133" si="19968">+Z1134*$F1133</f>
        <v>0</v>
      </c>
      <c r="AA1133" s="649">
        <f t="shared" ref="AA1133" si="19969">+AA1134*$F1133</f>
        <v>0</v>
      </c>
      <c r="AB1133" s="649">
        <f t="shared" ref="AB1133" si="19970">+AB1134*$F1133</f>
        <v>0</v>
      </c>
      <c r="AC1133" s="649">
        <f t="shared" ref="AC1133" si="19971">+AC1134*$F1133</f>
        <v>0</v>
      </c>
      <c r="AD1133" s="649">
        <f t="shared" ref="AD1133" si="19972">+AD1134*$F1133</f>
        <v>0</v>
      </c>
      <c r="AE1133" s="649">
        <f t="shared" ref="AE1133" si="19973">+AE1134*$F1133</f>
        <v>0</v>
      </c>
      <c r="AF1133" s="649">
        <f t="shared" ref="AF1133" si="19974">+AF1134*$F1133</f>
        <v>0</v>
      </c>
      <c r="AG1133" s="649">
        <f t="shared" ref="AG1133" si="19975">+AG1134*$F1133</f>
        <v>0</v>
      </c>
      <c r="AH1133" s="649">
        <f t="shared" ref="AH1133" si="19976">+AH1134*$F1133</f>
        <v>0</v>
      </c>
      <c r="AI1133" s="649">
        <f t="shared" ref="AI1133" si="19977">+AI1134*$F1133</f>
        <v>0</v>
      </c>
      <c r="AJ1133" s="649">
        <f t="shared" ref="AJ1133" si="19978">+AJ1134*$F1133</f>
        <v>0</v>
      </c>
      <c r="AK1133" s="649">
        <f t="shared" ref="AK1133" si="19979">+AK1134*$F1133</f>
        <v>0</v>
      </c>
      <c r="AL1133" s="649">
        <f t="shared" ref="AL1133" si="19980">+AL1134*$F1133</f>
        <v>0</v>
      </c>
      <c r="AM1133" s="649">
        <f t="shared" ref="AM1133" si="19981">+AM1134*$F1133</f>
        <v>0</v>
      </c>
      <c r="AN1133" s="649">
        <f t="shared" ref="AN1133" si="19982">+AN1134*$F1133</f>
        <v>0</v>
      </c>
      <c r="AO1133" s="649">
        <f t="shared" ref="AO1133" si="19983">+AO1134*$F1133</f>
        <v>0</v>
      </c>
      <c r="AP1133" s="649">
        <f t="shared" ref="AP1133" si="19984">+AP1134*$F1133</f>
        <v>0</v>
      </c>
      <c r="AQ1133" s="649">
        <f t="shared" ref="AQ1133" si="19985">+AQ1134*$F1133</f>
        <v>0</v>
      </c>
      <c r="AR1133" s="649">
        <f t="shared" ref="AR1133" si="19986">+AR1134*$F1133</f>
        <v>0</v>
      </c>
      <c r="AS1133" s="649">
        <f t="shared" ref="AS1133" si="19987">+AS1134*$F1133</f>
        <v>0</v>
      </c>
      <c r="AT1133" s="649">
        <f t="shared" ref="AT1133" si="19988">+AT1134*$F1133</f>
        <v>0</v>
      </c>
      <c r="AU1133" s="613">
        <f t="shared" si="19831"/>
        <v>128994.35494233506</v>
      </c>
      <c r="AV1133" s="645">
        <f t="shared" si="19790"/>
        <v>0</v>
      </c>
      <c r="AW1133" s="656">
        <f t="shared" si="19791"/>
        <v>0</v>
      </c>
      <c r="AX1133" s="591"/>
    </row>
    <row r="1134" spans="1:50" s="314" customFormat="1" hidden="1" outlineLevel="1">
      <c r="A1134" s="642"/>
      <c r="B1134" s="636"/>
      <c r="C1134" s="636"/>
      <c r="D1134" s="651"/>
      <c r="E1134" s="653"/>
      <c r="F1134" s="640"/>
      <c r="G1134" s="640">
        <f t="shared" si="19832"/>
        <v>1</v>
      </c>
      <c r="H1134" s="658">
        <v>0</v>
      </c>
      <c r="I1134" s="658">
        <v>0</v>
      </c>
      <c r="J1134" s="658">
        <v>0</v>
      </c>
      <c r="K1134" s="658">
        <v>0</v>
      </c>
      <c r="L1134" s="658">
        <v>0</v>
      </c>
      <c r="M1134" s="658">
        <v>0</v>
      </c>
      <c r="N1134" s="658">
        <v>0</v>
      </c>
      <c r="O1134" s="658">
        <v>0</v>
      </c>
      <c r="P1134" s="658">
        <v>0</v>
      </c>
      <c r="Q1134" s="658">
        <v>0</v>
      </c>
      <c r="R1134" s="658">
        <v>0</v>
      </c>
      <c r="S1134" s="658">
        <v>0</v>
      </c>
      <c r="T1134" s="658">
        <v>0</v>
      </c>
      <c r="U1134" s="658">
        <v>0</v>
      </c>
      <c r="V1134" s="658">
        <v>0.38</v>
      </c>
      <c r="W1134" s="658">
        <v>0.62</v>
      </c>
      <c r="X1134" s="658">
        <v>0</v>
      </c>
      <c r="Y1134" s="658">
        <v>0</v>
      </c>
      <c r="Z1134" s="658">
        <v>0</v>
      </c>
      <c r="AA1134" s="658">
        <v>0</v>
      </c>
      <c r="AB1134" s="658">
        <v>0</v>
      </c>
      <c r="AC1134" s="658">
        <v>0</v>
      </c>
      <c r="AD1134" s="658">
        <v>0</v>
      </c>
      <c r="AE1134" s="658">
        <v>0</v>
      </c>
      <c r="AF1134" s="658">
        <v>0</v>
      </c>
      <c r="AG1134" s="658">
        <v>0</v>
      </c>
      <c r="AH1134" s="658">
        <v>0</v>
      </c>
      <c r="AI1134" s="658">
        <v>0</v>
      </c>
      <c r="AJ1134" s="658">
        <v>0</v>
      </c>
      <c r="AK1134" s="658">
        <v>0</v>
      </c>
      <c r="AL1134" s="658">
        <v>0</v>
      </c>
      <c r="AM1134" s="658">
        <v>0</v>
      </c>
      <c r="AN1134" s="658">
        <v>0</v>
      </c>
      <c r="AO1134" s="658">
        <v>0</v>
      </c>
      <c r="AP1134" s="658">
        <v>0</v>
      </c>
      <c r="AQ1134" s="658">
        <v>0</v>
      </c>
      <c r="AR1134" s="658">
        <v>0</v>
      </c>
      <c r="AS1134" s="658">
        <v>0</v>
      </c>
      <c r="AT1134" s="658">
        <v>0</v>
      </c>
      <c r="AU1134" s="613">
        <f t="shared" si="19831"/>
        <v>1</v>
      </c>
      <c r="AV1134" s="645">
        <f t="shared" si="19790"/>
        <v>1</v>
      </c>
      <c r="AW1134" s="656" t="e">
        <f t="shared" si="19791"/>
        <v>#DIV/0!</v>
      </c>
      <c r="AX1134" s="661"/>
    </row>
    <row r="1135" spans="1:50" hidden="1" outlineLevel="1">
      <c r="A1135" s="590"/>
      <c r="B1135" s="646" t="s">
        <v>305</v>
      </c>
      <c r="C1135" s="646" t="s">
        <v>1319</v>
      </c>
      <c r="D1135" s="647" t="s">
        <v>1320</v>
      </c>
      <c r="E1135" s="649"/>
      <c r="F1135" s="650">
        <v>128994.35494233506</v>
      </c>
      <c r="G1135" s="650">
        <f t="shared" si="19832"/>
        <v>128994.35494233506</v>
      </c>
      <c r="H1135" s="649">
        <f t="shared" ref="H1135" si="19989">+H1136*$F1135</f>
        <v>0</v>
      </c>
      <c r="I1135" s="649">
        <f t="shared" ref="I1135" si="19990">+I1136*$F1135</f>
        <v>0</v>
      </c>
      <c r="J1135" s="649">
        <f t="shared" ref="J1135" si="19991">+J1136*$F1135</f>
        <v>0</v>
      </c>
      <c r="K1135" s="649">
        <f t="shared" ref="K1135" si="19992">+K1136*$F1135</f>
        <v>0</v>
      </c>
      <c r="L1135" s="649">
        <f t="shared" ref="L1135" si="19993">+L1136*$F1135</f>
        <v>0</v>
      </c>
      <c r="M1135" s="649">
        <f t="shared" ref="M1135" si="19994">+M1136*$F1135</f>
        <v>0</v>
      </c>
      <c r="N1135" s="649">
        <f t="shared" ref="N1135" si="19995">+N1136*$F1135</f>
        <v>0</v>
      </c>
      <c r="O1135" s="649">
        <f t="shared" ref="O1135" si="19996">+O1136*$F1135</f>
        <v>0</v>
      </c>
      <c r="P1135" s="649">
        <f t="shared" ref="P1135" si="19997">+P1136*$F1135</f>
        <v>0</v>
      </c>
      <c r="Q1135" s="649">
        <f t="shared" ref="Q1135" si="19998">+Q1136*$F1135</f>
        <v>0</v>
      </c>
      <c r="R1135" s="649">
        <f t="shared" ref="R1135" si="19999">+R1136*$F1135</f>
        <v>0</v>
      </c>
      <c r="S1135" s="649">
        <f t="shared" ref="S1135" si="20000">+S1136*$F1135</f>
        <v>0</v>
      </c>
      <c r="T1135" s="649">
        <f t="shared" ref="T1135" si="20001">+T1136*$F1135</f>
        <v>0</v>
      </c>
      <c r="U1135" s="649">
        <f t="shared" ref="U1135" si="20002">+U1136*$F1135</f>
        <v>0</v>
      </c>
      <c r="V1135" s="649">
        <f t="shared" ref="V1135" si="20003">+V1136*$F1135</f>
        <v>3869.8306482700518</v>
      </c>
      <c r="W1135" s="649">
        <f t="shared" ref="W1135" si="20004">+W1136*$F1135</f>
        <v>90296.048459634534</v>
      </c>
      <c r="X1135" s="649">
        <f t="shared" ref="X1135" si="20005">+X1136*$F1135</f>
        <v>34828.475834430472</v>
      </c>
      <c r="Y1135" s="649">
        <f t="shared" ref="Y1135" si="20006">+Y1136*$F1135</f>
        <v>0</v>
      </c>
      <c r="Z1135" s="649">
        <f t="shared" ref="Z1135" si="20007">+Z1136*$F1135</f>
        <v>0</v>
      </c>
      <c r="AA1135" s="649">
        <f t="shared" ref="AA1135" si="20008">+AA1136*$F1135</f>
        <v>0</v>
      </c>
      <c r="AB1135" s="649">
        <f t="shared" ref="AB1135" si="20009">+AB1136*$F1135</f>
        <v>0</v>
      </c>
      <c r="AC1135" s="649">
        <f t="shared" ref="AC1135" si="20010">+AC1136*$F1135</f>
        <v>0</v>
      </c>
      <c r="AD1135" s="649">
        <f t="shared" ref="AD1135" si="20011">+AD1136*$F1135</f>
        <v>0</v>
      </c>
      <c r="AE1135" s="649">
        <f t="shared" ref="AE1135" si="20012">+AE1136*$F1135</f>
        <v>0</v>
      </c>
      <c r="AF1135" s="649">
        <f t="shared" ref="AF1135" si="20013">+AF1136*$F1135</f>
        <v>0</v>
      </c>
      <c r="AG1135" s="649">
        <f t="shared" ref="AG1135" si="20014">+AG1136*$F1135</f>
        <v>0</v>
      </c>
      <c r="AH1135" s="649">
        <f t="shared" ref="AH1135" si="20015">+AH1136*$F1135</f>
        <v>0</v>
      </c>
      <c r="AI1135" s="649">
        <f t="shared" ref="AI1135" si="20016">+AI1136*$F1135</f>
        <v>0</v>
      </c>
      <c r="AJ1135" s="649">
        <f t="shared" ref="AJ1135" si="20017">+AJ1136*$F1135</f>
        <v>0</v>
      </c>
      <c r="AK1135" s="649">
        <f t="shared" ref="AK1135" si="20018">+AK1136*$F1135</f>
        <v>0</v>
      </c>
      <c r="AL1135" s="649">
        <f t="shared" ref="AL1135" si="20019">+AL1136*$F1135</f>
        <v>0</v>
      </c>
      <c r="AM1135" s="649">
        <f t="shared" ref="AM1135" si="20020">+AM1136*$F1135</f>
        <v>0</v>
      </c>
      <c r="AN1135" s="649">
        <f t="shared" ref="AN1135" si="20021">+AN1136*$F1135</f>
        <v>0</v>
      </c>
      <c r="AO1135" s="649">
        <f t="shared" ref="AO1135" si="20022">+AO1136*$F1135</f>
        <v>0</v>
      </c>
      <c r="AP1135" s="649">
        <f t="shared" ref="AP1135" si="20023">+AP1136*$F1135</f>
        <v>0</v>
      </c>
      <c r="AQ1135" s="649">
        <f t="shared" ref="AQ1135" si="20024">+AQ1136*$F1135</f>
        <v>0</v>
      </c>
      <c r="AR1135" s="649">
        <f t="shared" ref="AR1135" si="20025">+AR1136*$F1135</f>
        <v>0</v>
      </c>
      <c r="AS1135" s="649">
        <f t="shared" ref="AS1135" si="20026">+AS1136*$F1135</f>
        <v>0</v>
      </c>
      <c r="AT1135" s="649">
        <f t="shared" ref="AT1135" si="20027">+AT1136*$F1135</f>
        <v>0</v>
      </c>
      <c r="AU1135" s="613">
        <f t="shared" si="19831"/>
        <v>128994.35494233506</v>
      </c>
      <c r="AV1135" s="645">
        <f t="shared" si="19790"/>
        <v>0</v>
      </c>
      <c r="AW1135" s="656">
        <f t="shared" si="19791"/>
        <v>0</v>
      </c>
      <c r="AX1135" s="591"/>
    </row>
    <row r="1136" spans="1:50" s="314" customFormat="1" hidden="1" outlineLevel="1">
      <c r="A1136" s="642"/>
      <c r="B1136" s="636"/>
      <c r="C1136" s="636"/>
      <c r="D1136" s="651"/>
      <c r="E1136" s="653"/>
      <c r="F1136" s="640"/>
      <c r="G1136" s="640">
        <f t="shared" si="19832"/>
        <v>1</v>
      </c>
      <c r="H1136" s="658">
        <v>0</v>
      </c>
      <c r="I1136" s="658">
        <v>0</v>
      </c>
      <c r="J1136" s="658">
        <v>0</v>
      </c>
      <c r="K1136" s="658">
        <v>0</v>
      </c>
      <c r="L1136" s="658">
        <v>0</v>
      </c>
      <c r="M1136" s="658">
        <v>0</v>
      </c>
      <c r="N1136" s="658">
        <v>0</v>
      </c>
      <c r="O1136" s="658">
        <v>0</v>
      </c>
      <c r="P1136" s="658">
        <v>0</v>
      </c>
      <c r="Q1136" s="658">
        <v>0</v>
      </c>
      <c r="R1136" s="658">
        <v>0</v>
      </c>
      <c r="S1136" s="658">
        <v>0</v>
      </c>
      <c r="T1136" s="658">
        <v>0</v>
      </c>
      <c r="U1136" s="658">
        <v>0</v>
      </c>
      <c r="V1136" s="658">
        <v>0.03</v>
      </c>
      <c r="W1136" s="658">
        <v>0.7</v>
      </c>
      <c r="X1136" s="658">
        <v>0.27</v>
      </c>
      <c r="Y1136" s="658">
        <v>0</v>
      </c>
      <c r="Z1136" s="658">
        <v>0</v>
      </c>
      <c r="AA1136" s="658">
        <v>0</v>
      </c>
      <c r="AB1136" s="658">
        <v>0</v>
      </c>
      <c r="AC1136" s="658">
        <v>0</v>
      </c>
      <c r="AD1136" s="658">
        <v>0</v>
      </c>
      <c r="AE1136" s="658">
        <v>0</v>
      </c>
      <c r="AF1136" s="658">
        <v>0</v>
      </c>
      <c r="AG1136" s="658">
        <v>0</v>
      </c>
      <c r="AH1136" s="658">
        <v>0</v>
      </c>
      <c r="AI1136" s="658">
        <v>0</v>
      </c>
      <c r="AJ1136" s="658">
        <v>0</v>
      </c>
      <c r="AK1136" s="658">
        <v>0</v>
      </c>
      <c r="AL1136" s="658">
        <v>0</v>
      </c>
      <c r="AM1136" s="658">
        <v>0</v>
      </c>
      <c r="AN1136" s="658">
        <v>0</v>
      </c>
      <c r="AO1136" s="658">
        <v>0</v>
      </c>
      <c r="AP1136" s="658">
        <v>0</v>
      </c>
      <c r="AQ1136" s="658">
        <v>0</v>
      </c>
      <c r="AR1136" s="658">
        <v>0</v>
      </c>
      <c r="AS1136" s="658">
        <v>0</v>
      </c>
      <c r="AT1136" s="658">
        <v>0</v>
      </c>
      <c r="AU1136" s="613">
        <f t="shared" si="19831"/>
        <v>1</v>
      </c>
      <c r="AV1136" s="645">
        <f t="shared" si="19790"/>
        <v>1</v>
      </c>
      <c r="AW1136" s="656" t="e">
        <f t="shared" si="19791"/>
        <v>#DIV/0!</v>
      </c>
      <c r="AX1136" s="661"/>
    </row>
    <row r="1137" spans="1:50" hidden="1" outlineLevel="1">
      <c r="A1137" s="590"/>
      <c r="B1137" s="646" t="s">
        <v>305</v>
      </c>
      <c r="C1137" s="646" t="s">
        <v>1321</v>
      </c>
      <c r="D1137" s="647" t="s">
        <v>1322</v>
      </c>
      <c r="E1137" s="649"/>
      <c r="F1137" s="650">
        <v>128994.35494233506</v>
      </c>
      <c r="G1137" s="650">
        <f t="shared" si="19832"/>
        <v>128994.35494233508</v>
      </c>
      <c r="H1137" s="649">
        <f t="shared" ref="H1137" si="20028">+H1138*$F1137</f>
        <v>0</v>
      </c>
      <c r="I1137" s="649">
        <f t="shared" ref="I1137" si="20029">+I1138*$F1137</f>
        <v>0</v>
      </c>
      <c r="J1137" s="649">
        <f t="shared" ref="J1137" si="20030">+J1138*$F1137</f>
        <v>0</v>
      </c>
      <c r="K1137" s="649">
        <f t="shared" ref="K1137" si="20031">+K1138*$F1137</f>
        <v>0</v>
      </c>
      <c r="L1137" s="649">
        <f t="shared" ref="L1137" si="20032">+L1138*$F1137</f>
        <v>0</v>
      </c>
      <c r="M1137" s="649">
        <f t="shared" ref="M1137" si="20033">+M1138*$F1137</f>
        <v>0</v>
      </c>
      <c r="N1137" s="649">
        <f t="shared" ref="N1137" si="20034">+N1138*$F1137</f>
        <v>0</v>
      </c>
      <c r="O1137" s="649">
        <f t="shared" ref="O1137" si="20035">+O1138*$F1137</f>
        <v>0</v>
      </c>
      <c r="P1137" s="649">
        <f t="shared" ref="P1137" si="20036">+P1138*$F1137</f>
        <v>0</v>
      </c>
      <c r="Q1137" s="649">
        <f t="shared" ref="Q1137" si="20037">+Q1138*$F1137</f>
        <v>0</v>
      </c>
      <c r="R1137" s="649">
        <f t="shared" ref="R1137" si="20038">+R1138*$F1137</f>
        <v>0</v>
      </c>
      <c r="S1137" s="649">
        <f t="shared" ref="S1137" si="20039">+S1138*$F1137</f>
        <v>0</v>
      </c>
      <c r="T1137" s="649">
        <f t="shared" ref="T1137" si="20040">+T1138*$F1137</f>
        <v>0</v>
      </c>
      <c r="U1137" s="649">
        <f t="shared" ref="U1137" si="20041">+U1138*$F1137</f>
        <v>0</v>
      </c>
      <c r="V1137" s="649">
        <f t="shared" ref="V1137" si="20042">+V1138*$F1137</f>
        <v>0</v>
      </c>
      <c r="W1137" s="649">
        <f t="shared" ref="W1137" si="20043">+W1138*$F1137</f>
        <v>50307.798427510679</v>
      </c>
      <c r="X1137" s="649">
        <f t="shared" ref="X1137" si="20044">+X1138*$F1137</f>
        <v>78686.556514824391</v>
      </c>
      <c r="Y1137" s="649">
        <f t="shared" ref="Y1137" si="20045">+Y1138*$F1137</f>
        <v>0</v>
      </c>
      <c r="Z1137" s="649">
        <f t="shared" ref="Z1137" si="20046">+Z1138*$F1137</f>
        <v>0</v>
      </c>
      <c r="AA1137" s="649">
        <f t="shared" ref="AA1137" si="20047">+AA1138*$F1137</f>
        <v>0</v>
      </c>
      <c r="AB1137" s="649">
        <f t="shared" ref="AB1137" si="20048">+AB1138*$F1137</f>
        <v>0</v>
      </c>
      <c r="AC1137" s="649">
        <f t="shared" ref="AC1137" si="20049">+AC1138*$F1137</f>
        <v>0</v>
      </c>
      <c r="AD1137" s="649">
        <f t="shared" ref="AD1137" si="20050">+AD1138*$F1137</f>
        <v>0</v>
      </c>
      <c r="AE1137" s="649">
        <f t="shared" ref="AE1137" si="20051">+AE1138*$F1137</f>
        <v>0</v>
      </c>
      <c r="AF1137" s="649">
        <f t="shared" ref="AF1137" si="20052">+AF1138*$F1137</f>
        <v>0</v>
      </c>
      <c r="AG1137" s="649">
        <f t="shared" ref="AG1137" si="20053">+AG1138*$F1137</f>
        <v>0</v>
      </c>
      <c r="AH1137" s="649">
        <f t="shared" ref="AH1137" si="20054">+AH1138*$F1137</f>
        <v>0</v>
      </c>
      <c r="AI1137" s="649">
        <f t="shared" ref="AI1137" si="20055">+AI1138*$F1137</f>
        <v>0</v>
      </c>
      <c r="AJ1137" s="649">
        <f t="shared" ref="AJ1137" si="20056">+AJ1138*$F1137</f>
        <v>0</v>
      </c>
      <c r="AK1137" s="649">
        <f t="shared" ref="AK1137" si="20057">+AK1138*$F1137</f>
        <v>0</v>
      </c>
      <c r="AL1137" s="649">
        <f t="shared" ref="AL1137" si="20058">+AL1138*$F1137</f>
        <v>0</v>
      </c>
      <c r="AM1137" s="649">
        <f t="shared" ref="AM1137" si="20059">+AM1138*$F1137</f>
        <v>0</v>
      </c>
      <c r="AN1137" s="649">
        <f t="shared" ref="AN1137" si="20060">+AN1138*$F1137</f>
        <v>0</v>
      </c>
      <c r="AO1137" s="649">
        <f t="shared" ref="AO1137" si="20061">+AO1138*$F1137</f>
        <v>0</v>
      </c>
      <c r="AP1137" s="649">
        <f t="shared" ref="AP1137" si="20062">+AP1138*$F1137</f>
        <v>0</v>
      </c>
      <c r="AQ1137" s="649">
        <f t="shared" ref="AQ1137" si="20063">+AQ1138*$F1137</f>
        <v>0</v>
      </c>
      <c r="AR1137" s="649">
        <f t="shared" ref="AR1137" si="20064">+AR1138*$F1137</f>
        <v>0</v>
      </c>
      <c r="AS1137" s="649">
        <f t="shared" ref="AS1137" si="20065">+AS1138*$F1137</f>
        <v>0</v>
      </c>
      <c r="AT1137" s="649">
        <f t="shared" ref="AT1137" si="20066">+AT1138*$F1137</f>
        <v>0</v>
      </c>
      <c r="AU1137" s="613">
        <f t="shared" si="19831"/>
        <v>128994.35494233508</v>
      </c>
      <c r="AV1137" s="645">
        <f t="shared" si="19790"/>
        <v>0</v>
      </c>
      <c r="AW1137" s="656">
        <f t="shared" si="19791"/>
        <v>0</v>
      </c>
      <c r="AX1137" s="591"/>
    </row>
    <row r="1138" spans="1:50" s="314" customFormat="1" hidden="1" outlineLevel="1">
      <c r="A1138" s="642"/>
      <c r="B1138" s="636"/>
      <c r="C1138" s="636"/>
      <c r="D1138" s="651"/>
      <c r="E1138" s="653"/>
      <c r="F1138" s="640"/>
      <c r="G1138" s="640">
        <f t="shared" si="19832"/>
        <v>1</v>
      </c>
      <c r="H1138" s="658">
        <v>0</v>
      </c>
      <c r="I1138" s="658">
        <v>0</v>
      </c>
      <c r="J1138" s="658">
        <v>0</v>
      </c>
      <c r="K1138" s="658">
        <v>0</v>
      </c>
      <c r="L1138" s="658">
        <v>0</v>
      </c>
      <c r="M1138" s="658">
        <v>0</v>
      </c>
      <c r="N1138" s="658">
        <v>0</v>
      </c>
      <c r="O1138" s="658">
        <v>0</v>
      </c>
      <c r="P1138" s="658">
        <v>0</v>
      </c>
      <c r="Q1138" s="658">
        <v>0</v>
      </c>
      <c r="R1138" s="658">
        <v>0</v>
      </c>
      <c r="S1138" s="658">
        <v>0</v>
      </c>
      <c r="T1138" s="658">
        <v>0</v>
      </c>
      <c r="U1138" s="658">
        <v>0</v>
      </c>
      <c r="V1138" s="658">
        <v>0</v>
      </c>
      <c r="W1138" s="658">
        <v>0.39</v>
      </c>
      <c r="X1138" s="658">
        <v>0.61</v>
      </c>
      <c r="Y1138" s="658">
        <v>0</v>
      </c>
      <c r="Z1138" s="658">
        <v>0</v>
      </c>
      <c r="AA1138" s="658">
        <v>0</v>
      </c>
      <c r="AB1138" s="658">
        <v>0</v>
      </c>
      <c r="AC1138" s="658">
        <v>0</v>
      </c>
      <c r="AD1138" s="658">
        <v>0</v>
      </c>
      <c r="AE1138" s="658">
        <v>0</v>
      </c>
      <c r="AF1138" s="658">
        <v>0</v>
      </c>
      <c r="AG1138" s="658">
        <v>0</v>
      </c>
      <c r="AH1138" s="658">
        <v>0</v>
      </c>
      <c r="AI1138" s="658">
        <v>0</v>
      </c>
      <c r="AJ1138" s="658">
        <v>0</v>
      </c>
      <c r="AK1138" s="658">
        <v>0</v>
      </c>
      <c r="AL1138" s="658">
        <v>0</v>
      </c>
      <c r="AM1138" s="658">
        <v>0</v>
      </c>
      <c r="AN1138" s="658">
        <v>0</v>
      </c>
      <c r="AO1138" s="658">
        <v>0</v>
      </c>
      <c r="AP1138" s="658">
        <v>0</v>
      </c>
      <c r="AQ1138" s="658">
        <v>0</v>
      </c>
      <c r="AR1138" s="658">
        <v>0</v>
      </c>
      <c r="AS1138" s="658">
        <v>0</v>
      </c>
      <c r="AT1138" s="658">
        <v>0</v>
      </c>
      <c r="AU1138" s="613">
        <f t="shared" si="19831"/>
        <v>1</v>
      </c>
      <c r="AV1138" s="645">
        <f t="shared" si="19790"/>
        <v>1</v>
      </c>
      <c r="AW1138" s="656" t="e">
        <f t="shared" si="19791"/>
        <v>#DIV/0!</v>
      </c>
      <c r="AX1138" s="661"/>
    </row>
    <row r="1139" spans="1:50" hidden="1" outlineLevel="1">
      <c r="A1139" s="590"/>
      <c r="B1139" s="646" t="s">
        <v>305</v>
      </c>
      <c r="C1139" s="646" t="s">
        <v>1323</v>
      </c>
      <c r="D1139" s="647" t="s">
        <v>1324</v>
      </c>
      <c r="E1139" s="649"/>
      <c r="F1139" s="650">
        <v>128994.35494233506</v>
      </c>
      <c r="G1139" s="650">
        <f t="shared" si="19832"/>
        <v>128994.35494233505</v>
      </c>
      <c r="H1139" s="649">
        <f t="shared" ref="H1139" si="20067">+H1140*$F1139</f>
        <v>0</v>
      </c>
      <c r="I1139" s="649">
        <f t="shared" ref="I1139" si="20068">+I1140*$F1139</f>
        <v>0</v>
      </c>
      <c r="J1139" s="649">
        <f t="shared" ref="J1139" si="20069">+J1140*$F1139</f>
        <v>0</v>
      </c>
      <c r="K1139" s="649">
        <f t="shared" ref="K1139" si="20070">+K1140*$F1139</f>
        <v>0</v>
      </c>
      <c r="L1139" s="649">
        <f t="shared" ref="L1139" si="20071">+L1140*$F1139</f>
        <v>0</v>
      </c>
      <c r="M1139" s="649">
        <f t="shared" ref="M1139" si="20072">+M1140*$F1139</f>
        <v>0</v>
      </c>
      <c r="N1139" s="649">
        <f t="shared" ref="N1139" si="20073">+N1140*$F1139</f>
        <v>0</v>
      </c>
      <c r="O1139" s="649">
        <f t="shared" ref="O1139" si="20074">+O1140*$F1139</f>
        <v>0</v>
      </c>
      <c r="P1139" s="649">
        <f t="shared" ref="P1139" si="20075">+P1140*$F1139</f>
        <v>0</v>
      </c>
      <c r="Q1139" s="649">
        <f t="shared" ref="Q1139" si="20076">+Q1140*$F1139</f>
        <v>0</v>
      </c>
      <c r="R1139" s="649">
        <f t="shared" ref="R1139" si="20077">+R1140*$F1139</f>
        <v>0</v>
      </c>
      <c r="S1139" s="649">
        <f t="shared" ref="S1139" si="20078">+S1140*$F1139</f>
        <v>0</v>
      </c>
      <c r="T1139" s="649">
        <f t="shared" ref="T1139" si="20079">+T1140*$F1139</f>
        <v>0</v>
      </c>
      <c r="U1139" s="649">
        <f t="shared" ref="U1139" si="20080">+U1140*$F1139</f>
        <v>0</v>
      </c>
      <c r="V1139" s="649">
        <f t="shared" ref="V1139" si="20081">+V1140*$F1139</f>
        <v>0</v>
      </c>
      <c r="W1139" s="649">
        <f t="shared" ref="W1139" si="20082">+W1140*$F1139</f>
        <v>6449.7177471167533</v>
      </c>
      <c r="X1139" s="649">
        <f t="shared" ref="X1139" si="20083">+X1140*$F1139</f>
        <v>94165.879107904591</v>
      </c>
      <c r="Y1139" s="649">
        <f t="shared" ref="Y1139" si="20084">+Y1140*$F1139</f>
        <v>28378.758087313712</v>
      </c>
      <c r="Z1139" s="649">
        <f t="shared" ref="Z1139" si="20085">+Z1140*$F1139</f>
        <v>0</v>
      </c>
      <c r="AA1139" s="649">
        <f t="shared" ref="AA1139" si="20086">+AA1140*$F1139</f>
        <v>0</v>
      </c>
      <c r="AB1139" s="649">
        <f t="shared" ref="AB1139" si="20087">+AB1140*$F1139</f>
        <v>0</v>
      </c>
      <c r="AC1139" s="649">
        <f t="shared" ref="AC1139" si="20088">+AC1140*$F1139</f>
        <v>0</v>
      </c>
      <c r="AD1139" s="649">
        <f t="shared" ref="AD1139" si="20089">+AD1140*$F1139</f>
        <v>0</v>
      </c>
      <c r="AE1139" s="649">
        <f t="shared" ref="AE1139" si="20090">+AE1140*$F1139</f>
        <v>0</v>
      </c>
      <c r="AF1139" s="649">
        <f t="shared" ref="AF1139" si="20091">+AF1140*$F1139</f>
        <v>0</v>
      </c>
      <c r="AG1139" s="649">
        <f t="shared" ref="AG1139" si="20092">+AG1140*$F1139</f>
        <v>0</v>
      </c>
      <c r="AH1139" s="649">
        <f t="shared" ref="AH1139" si="20093">+AH1140*$F1139</f>
        <v>0</v>
      </c>
      <c r="AI1139" s="649">
        <f t="shared" ref="AI1139" si="20094">+AI1140*$F1139</f>
        <v>0</v>
      </c>
      <c r="AJ1139" s="649">
        <f t="shared" ref="AJ1139" si="20095">+AJ1140*$F1139</f>
        <v>0</v>
      </c>
      <c r="AK1139" s="649">
        <f t="shared" ref="AK1139" si="20096">+AK1140*$F1139</f>
        <v>0</v>
      </c>
      <c r="AL1139" s="649">
        <f t="shared" ref="AL1139" si="20097">+AL1140*$F1139</f>
        <v>0</v>
      </c>
      <c r="AM1139" s="649">
        <f t="shared" ref="AM1139" si="20098">+AM1140*$F1139</f>
        <v>0</v>
      </c>
      <c r="AN1139" s="649">
        <f t="shared" ref="AN1139" si="20099">+AN1140*$F1139</f>
        <v>0</v>
      </c>
      <c r="AO1139" s="649">
        <f t="shared" ref="AO1139" si="20100">+AO1140*$F1139</f>
        <v>0</v>
      </c>
      <c r="AP1139" s="649">
        <f t="shared" ref="AP1139" si="20101">+AP1140*$F1139</f>
        <v>0</v>
      </c>
      <c r="AQ1139" s="649">
        <f t="shared" ref="AQ1139" si="20102">+AQ1140*$F1139</f>
        <v>0</v>
      </c>
      <c r="AR1139" s="649">
        <f t="shared" ref="AR1139" si="20103">+AR1140*$F1139</f>
        <v>0</v>
      </c>
      <c r="AS1139" s="649">
        <f t="shared" ref="AS1139" si="20104">+AS1140*$F1139</f>
        <v>0</v>
      </c>
      <c r="AT1139" s="649">
        <f t="shared" ref="AT1139" si="20105">+AT1140*$F1139</f>
        <v>0</v>
      </c>
      <c r="AU1139" s="613">
        <f t="shared" si="19831"/>
        <v>128994.35494233505</v>
      </c>
      <c r="AV1139" s="645">
        <f t="shared" si="19790"/>
        <v>0</v>
      </c>
      <c r="AW1139" s="656">
        <f t="shared" si="19791"/>
        <v>0</v>
      </c>
      <c r="AX1139" s="591"/>
    </row>
    <row r="1140" spans="1:50" s="314" customFormat="1" hidden="1" outlineLevel="1">
      <c r="A1140" s="642"/>
      <c r="B1140" s="636"/>
      <c r="C1140" s="636"/>
      <c r="D1140" s="651"/>
      <c r="E1140" s="653"/>
      <c r="F1140" s="640"/>
      <c r="G1140" s="640">
        <f t="shared" si="19832"/>
        <v>1</v>
      </c>
      <c r="H1140" s="658">
        <v>0</v>
      </c>
      <c r="I1140" s="658">
        <v>0</v>
      </c>
      <c r="J1140" s="658">
        <v>0</v>
      </c>
      <c r="K1140" s="658">
        <v>0</v>
      </c>
      <c r="L1140" s="658">
        <v>0</v>
      </c>
      <c r="M1140" s="658">
        <v>0</v>
      </c>
      <c r="N1140" s="658">
        <v>0</v>
      </c>
      <c r="O1140" s="658">
        <v>0</v>
      </c>
      <c r="P1140" s="658">
        <v>0</v>
      </c>
      <c r="Q1140" s="658">
        <v>0</v>
      </c>
      <c r="R1140" s="658">
        <v>0</v>
      </c>
      <c r="S1140" s="658">
        <v>0</v>
      </c>
      <c r="T1140" s="658">
        <v>0</v>
      </c>
      <c r="U1140" s="658">
        <v>0</v>
      </c>
      <c r="V1140" s="658">
        <v>0</v>
      </c>
      <c r="W1140" s="658">
        <v>0.05</v>
      </c>
      <c r="X1140" s="658">
        <v>0.73</v>
      </c>
      <c r="Y1140" s="658">
        <v>0.21999999999999997</v>
      </c>
      <c r="Z1140" s="658">
        <v>0</v>
      </c>
      <c r="AA1140" s="658">
        <v>0</v>
      </c>
      <c r="AB1140" s="658">
        <v>0</v>
      </c>
      <c r="AC1140" s="658">
        <v>0</v>
      </c>
      <c r="AD1140" s="658">
        <v>0</v>
      </c>
      <c r="AE1140" s="658">
        <v>0</v>
      </c>
      <c r="AF1140" s="658">
        <v>0</v>
      </c>
      <c r="AG1140" s="658">
        <v>0</v>
      </c>
      <c r="AH1140" s="658">
        <v>0</v>
      </c>
      <c r="AI1140" s="658">
        <v>0</v>
      </c>
      <c r="AJ1140" s="658">
        <v>0</v>
      </c>
      <c r="AK1140" s="658">
        <v>0</v>
      </c>
      <c r="AL1140" s="658">
        <v>0</v>
      </c>
      <c r="AM1140" s="658">
        <v>0</v>
      </c>
      <c r="AN1140" s="658">
        <v>0</v>
      </c>
      <c r="AO1140" s="658">
        <v>0</v>
      </c>
      <c r="AP1140" s="658">
        <v>0</v>
      </c>
      <c r="AQ1140" s="658">
        <v>0</v>
      </c>
      <c r="AR1140" s="658">
        <v>0</v>
      </c>
      <c r="AS1140" s="658">
        <v>0</v>
      </c>
      <c r="AT1140" s="658">
        <v>0</v>
      </c>
      <c r="AU1140" s="613">
        <f t="shared" si="19831"/>
        <v>1</v>
      </c>
      <c r="AV1140" s="645">
        <f t="shared" si="19790"/>
        <v>1</v>
      </c>
      <c r="AW1140" s="656" t="e">
        <f t="shared" si="19791"/>
        <v>#DIV/0!</v>
      </c>
      <c r="AX1140" s="661"/>
    </row>
    <row r="1141" spans="1:50" hidden="1" outlineLevel="1">
      <c r="A1141" s="590"/>
      <c r="B1141" s="646" t="s">
        <v>305</v>
      </c>
      <c r="C1141" s="646" t="s">
        <v>1325</v>
      </c>
      <c r="D1141" s="647" t="s">
        <v>1326</v>
      </c>
      <c r="E1141" s="649"/>
      <c r="F1141" s="650">
        <v>128994.35494233506</v>
      </c>
      <c r="G1141" s="650">
        <f t="shared" si="19832"/>
        <v>128994.35494233508</v>
      </c>
      <c r="H1141" s="649">
        <f t="shared" ref="H1141" si="20106">+H1142*$F1141</f>
        <v>0</v>
      </c>
      <c r="I1141" s="649">
        <f t="shared" ref="I1141" si="20107">+I1142*$F1141</f>
        <v>0</v>
      </c>
      <c r="J1141" s="649">
        <f t="shared" ref="J1141" si="20108">+J1142*$F1141</f>
        <v>0</v>
      </c>
      <c r="K1141" s="649">
        <f t="shared" ref="K1141" si="20109">+K1142*$F1141</f>
        <v>0</v>
      </c>
      <c r="L1141" s="649">
        <f t="shared" ref="L1141" si="20110">+L1142*$F1141</f>
        <v>0</v>
      </c>
      <c r="M1141" s="649">
        <f t="shared" ref="M1141" si="20111">+M1142*$F1141</f>
        <v>0</v>
      </c>
      <c r="N1141" s="649">
        <f t="shared" ref="N1141" si="20112">+N1142*$F1141</f>
        <v>0</v>
      </c>
      <c r="O1141" s="649">
        <f t="shared" ref="O1141" si="20113">+O1142*$F1141</f>
        <v>0</v>
      </c>
      <c r="P1141" s="649">
        <f t="shared" ref="P1141" si="20114">+P1142*$F1141</f>
        <v>0</v>
      </c>
      <c r="Q1141" s="649">
        <f t="shared" ref="Q1141" si="20115">+Q1142*$F1141</f>
        <v>0</v>
      </c>
      <c r="R1141" s="649">
        <f t="shared" ref="R1141" si="20116">+R1142*$F1141</f>
        <v>0</v>
      </c>
      <c r="S1141" s="649">
        <f t="shared" ref="S1141" si="20117">+S1142*$F1141</f>
        <v>0</v>
      </c>
      <c r="T1141" s="649">
        <f t="shared" ref="T1141" si="20118">+T1142*$F1141</f>
        <v>0</v>
      </c>
      <c r="U1141" s="649">
        <f t="shared" ref="U1141" si="20119">+U1142*$F1141</f>
        <v>0</v>
      </c>
      <c r="V1141" s="649">
        <f t="shared" ref="V1141" si="20120">+V1142*$F1141</f>
        <v>0</v>
      </c>
      <c r="W1141" s="649">
        <f t="shared" ref="W1141" si="20121">+W1142*$F1141</f>
        <v>0</v>
      </c>
      <c r="X1141" s="649">
        <f t="shared" ref="X1141" si="20122">+X1142*$F1141</f>
        <v>55467.572625204077</v>
      </c>
      <c r="Y1141" s="649">
        <f t="shared" ref="Y1141" si="20123">+Y1142*$F1141</f>
        <v>73526.782317131001</v>
      </c>
      <c r="Z1141" s="649">
        <f t="shared" ref="Z1141" si="20124">+Z1142*$F1141</f>
        <v>0</v>
      </c>
      <c r="AA1141" s="649">
        <f t="shared" ref="AA1141" si="20125">+AA1142*$F1141</f>
        <v>0</v>
      </c>
      <c r="AB1141" s="649">
        <f t="shared" ref="AB1141" si="20126">+AB1142*$F1141</f>
        <v>0</v>
      </c>
      <c r="AC1141" s="649">
        <f t="shared" ref="AC1141" si="20127">+AC1142*$F1141</f>
        <v>0</v>
      </c>
      <c r="AD1141" s="649">
        <f t="shared" ref="AD1141" si="20128">+AD1142*$F1141</f>
        <v>0</v>
      </c>
      <c r="AE1141" s="649">
        <f t="shared" ref="AE1141" si="20129">+AE1142*$F1141</f>
        <v>0</v>
      </c>
      <c r="AF1141" s="649">
        <f t="shared" ref="AF1141" si="20130">+AF1142*$F1141</f>
        <v>0</v>
      </c>
      <c r="AG1141" s="649">
        <f t="shared" ref="AG1141" si="20131">+AG1142*$F1141</f>
        <v>0</v>
      </c>
      <c r="AH1141" s="649">
        <f t="shared" ref="AH1141" si="20132">+AH1142*$F1141</f>
        <v>0</v>
      </c>
      <c r="AI1141" s="649">
        <f t="shared" ref="AI1141" si="20133">+AI1142*$F1141</f>
        <v>0</v>
      </c>
      <c r="AJ1141" s="649">
        <f t="shared" ref="AJ1141" si="20134">+AJ1142*$F1141</f>
        <v>0</v>
      </c>
      <c r="AK1141" s="649">
        <f t="shared" ref="AK1141" si="20135">+AK1142*$F1141</f>
        <v>0</v>
      </c>
      <c r="AL1141" s="649">
        <f t="shared" ref="AL1141" si="20136">+AL1142*$F1141</f>
        <v>0</v>
      </c>
      <c r="AM1141" s="649">
        <f t="shared" ref="AM1141" si="20137">+AM1142*$F1141</f>
        <v>0</v>
      </c>
      <c r="AN1141" s="649">
        <f t="shared" ref="AN1141" si="20138">+AN1142*$F1141</f>
        <v>0</v>
      </c>
      <c r="AO1141" s="649">
        <f t="shared" ref="AO1141" si="20139">+AO1142*$F1141</f>
        <v>0</v>
      </c>
      <c r="AP1141" s="649">
        <f t="shared" ref="AP1141" si="20140">+AP1142*$F1141</f>
        <v>0</v>
      </c>
      <c r="AQ1141" s="649">
        <f t="shared" ref="AQ1141" si="20141">+AQ1142*$F1141</f>
        <v>0</v>
      </c>
      <c r="AR1141" s="649">
        <f t="shared" ref="AR1141" si="20142">+AR1142*$F1141</f>
        <v>0</v>
      </c>
      <c r="AS1141" s="649">
        <f t="shared" ref="AS1141" si="20143">+AS1142*$F1141</f>
        <v>0</v>
      </c>
      <c r="AT1141" s="649">
        <f t="shared" ref="AT1141" si="20144">+AT1142*$F1141</f>
        <v>0</v>
      </c>
      <c r="AU1141" s="613">
        <f t="shared" si="19831"/>
        <v>128994.35494233508</v>
      </c>
      <c r="AV1141" s="645">
        <f t="shared" si="19790"/>
        <v>0</v>
      </c>
      <c r="AW1141" s="656">
        <f t="shared" si="19791"/>
        <v>0</v>
      </c>
      <c r="AX1141" s="591"/>
    </row>
    <row r="1142" spans="1:50" s="314" customFormat="1" hidden="1" outlineLevel="1">
      <c r="A1142" s="642"/>
      <c r="B1142" s="636"/>
      <c r="C1142" s="636"/>
      <c r="D1142" s="651"/>
      <c r="E1142" s="653"/>
      <c r="F1142" s="640"/>
      <c r="G1142" s="640">
        <f t="shared" si="19832"/>
        <v>1</v>
      </c>
      <c r="H1142" s="658">
        <v>0</v>
      </c>
      <c r="I1142" s="658">
        <v>0</v>
      </c>
      <c r="J1142" s="658">
        <v>0</v>
      </c>
      <c r="K1142" s="658">
        <v>0</v>
      </c>
      <c r="L1142" s="658">
        <v>0</v>
      </c>
      <c r="M1142" s="658">
        <v>0</v>
      </c>
      <c r="N1142" s="658">
        <v>0</v>
      </c>
      <c r="O1142" s="658">
        <v>0</v>
      </c>
      <c r="P1142" s="658">
        <v>0</v>
      </c>
      <c r="Q1142" s="658">
        <v>0</v>
      </c>
      <c r="R1142" s="658">
        <v>0</v>
      </c>
      <c r="S1142" s="658">
        <v>0</v>
      </c>
      <c r="T1142" s="658">
        <v>0</v>
      </c>
      <c r="U1142" s="658">
        <v>0</v>
      </c>
      <c r="V1142" s="658">
        <v>0</v>
      </c>
      <c r="W1142" s="658">
        <v>0</v>
      </c>
      <c r="X1142" s="658">
        <v>0.43</v>
      </c>
      <c r="Y1142" s="658">
        <v>0.57000000000000006</v>
      </c>
      <c r="Z1142" s="658">
        <v>0</v>
      </c>
      <c r="AA1142" s="658">
        <v>0</v>
      </c>
      <c r="AB1142" s="658">
        <v>0</v>
      </c>
      <c r="AC1142" s="658">
        <v>0</v>
      </c>
      <c r="AD1142" s="658">
        <v>0</v>
      </c>
      <c r="AE1142" s="658">
        <v>0</v>
      </c>
      <c r="AF1142" s="658">
        <v>0</v>
      </c>
      <c r="AG1142" s="658">
        <v>0</v>
      </c>
      <c r="AH1142" s="658">
        <v>0</v>
      </c>
      <c r="AI1142" s="658">
        <v>0</v>
      </c>
      <c r="AJ1142" s="658">
        <v>0</v>
      </c>
      <c r="AK1142" s="658">
        <v>0</v>
      </c>
      <c r="AL1142" s="658">
        <v>0</v>
      </c>
      <c r="AM1142" s="658">
        <v>0</v>
      </c>
      <c r="AN1142" s="658">
        <v>0</v>
      </c>
      <c r="AO1142" s="658">
        <v>0</v>
      </c>
      <c r="AP1142" s="658">
        <v>0</v>
      </c>
      <c r="AQ1142" s="658">
        <v>0</v>
      </c>
      <c r="AR1142" s="658">
        <v>0</v>
      </c>
      <c r="AS1142" s="658">
        <v>0</v>
      </c>
      <c r="AT1142" s="658">
        <v>0</v>
      </c>
      <c r="AU1142" s="613">
        <f t="shared" si="19831"/>
        <v>1</v>
      </c>
      <c r="AV1142" s="645">
        <f t="shared" si="19790"/>
        <v>1</v>
      </c>
      <c r="AW1142" s="656" t="e">
        <f t="shared" si="19791"/>
        <v>#DIV/0!</v>
      </c>
      <c r="AX1142" s="661"/>
    </row>
    <row r="1143" spans="1:50" hidden="1" outlineLevel="1">
      <c r="A1143" s="590"/>
      <c r="B1143" s="646" t="s">
        <v>305</v>
      </c>
      <c r="C1143" s="646" t="s">
        <v>1327</v>
      </c>
      <c r="D1143" s="647" t="s">
        <v>1328</v>
      </c>
      <c r="E1143" s="649"/>
      <c r="F1143" s="650">
        <v>87761.022645128396</v>
      </c>
      <c r="G1143" s="650">
        <f t="shared" si="19832"/>
        <v>87761.022645128396</v>
      </c>
      <c r="H1143" s="649">
        <f t="shared" ref="H1143" si="20145">+H1144*$F1143</f>
        <v>0</v>
      </c>
      <c r="I1143" s="649">
        <f t="shared" ref="I1143" si="20146">+I1144*$F1143</f>
        <v>0</v>
      </c>
      <c r="J1143" s="649">
        <f t="shared" ref="J1143" si="20147">+J1144*$F1143</f>
        <v>0</v>
      </c>
      <c r="K1143" s="649">
        <f t="shared" ref="K1143" si="20148">+K1144*$F1143</f>
        <v>0</v>
      </c>
      <c r="L1143" s="649">
        <f t="shared" ref="L1143" si="20149">+L1144*$F1143</f>
        <v>0</v>
      </c>
      <c r="M1143" s="649">
        <f t="shared" ref="M1143" si="20150">+M1144*$F1143</f>
        <v>0</v>
      </c>
      <c r="N1143" s="649">
        <f t="shared" ref="N1143" si="20151">+N1144*$F1143</f>
        <v>0</v>
      </c>
      <c r="O1143" s="649">
        <f t="shared" ref="O1143" si="20152">+O1144*$F1143</f>
        <v>0</v>
      </c>
      <c r="P1143" s="649">
        <f t="shared" ref="P1143" si="20153">+P1144*$F1143</f>
        <v>0</v>
      </c>
      <c r="Q1143" s="649">
        <f t="shared" ref="Q1143" si="20154">+Q1144*$F1143</f>
        <v>0</v>
      </c>
      <c r="R1143" s="649">
        <f t="shared" ref="R1143" si="20155">+R1144*$F1143</f>
        <v>0</v>
      </c>
      <c r="S1143" s="649">
        <f t="shared" ref="S1143" si="20156">+S1144*$F1143</f>
        <v>0</v>
      </c>
      <c r="T1143" s="649">
        <f t="shared" ref="T1143" si="20157">+T1144*$F1143</f>
        <v>0</v>
      </c>
      <c r="U1143" s="649">
        <f t="shared" ref="U1143" si="20158">+U1144*$F1143</f>
        <v>0</v>
      </c>
      <c r="V1143" s="649">
        <f t="shared" ref="V1143" si="20159">+V1144*$F1143</f>
        <v>0</v>
      </c>
      <c r="W1143" s="649">
        <f t="shared" ref="W1143" si="20160">+W1144*$F1143</f>
        <v>0</v>
      </c>
      <c r="X1143" s="649">
        <f t="shared" ref="X1143" si="20161">+X1144*$F1143</f>
        <v>7898.4920380615549</v>
      </c>
      <c r="Y1143" s="649">
        <f t="shared" ref="Y1143" si="20162">+Y1144*$F1143</f>
        <v>57922.274945784746</v>
      </c>
      <c r="Z1143" s="649">
        <f t="shared" ref="Z1143" si="20163">+Z1144*$F1143</f>
        <v>21940.255661282099</v>
      </c>
      <c r="AA1143" s="649">
        <f t="shared" ref="AA1143" si="20164">+AA1144*$F1143</f>
        <v>0</v>
      </c>
      <c r="AB1143" s="649">
        <f t="shared" ref="AB1143" si="20165">+AB1144*$F1143</f>
        <v>0</v>
      </c>
      <c r="AC1143" s="649">
        <f t="shared" ref="AC1143" si="20166">+AC1144*$F1143</f>
        <v>0</v>
      </c>
      <c r="AD1143" s="649">
        <f t="shared" ref="AD1143" si="20167">+AD1144*$F1143</f>
        <v>0</v>
      </c>
      <c r="AE1143" s="649">
        <f t="shared" ref="AE1143" si="20168">+AE1144*$F1143</f>
        <v>0</v>
      </c>
      <c r="AF1143" s="649">
        <f t="shared" ref="AF1143" si="20169">+AF1144*$F1143</f>
        <v>0</v>
      </c>
      <c r="AG1143" s="649">
        <f t="shared" ref="AG1143" si="20170">+AG1144*$F1143</f>
        <v>0</v>
      </c>
      <c r="AH1143" s="649">
        <f t="shared" ref="AH1143" si="20171">+AH1144*$F1143</f>
        <v>0</v>
      </c>
      <c r="AI1143" s="649">
        <f t="shared" ref="AI1143" si="20172">+AI1144*$F1143</f>
        <v>0</v>
      </c>
      <c r="AJ1143" s="649">
        <f t="shared" ref="AJ1143" si="20173">+AJ1144*$F1143</f>
        <v>0</v>
      </c>
      <c r="AK1143" s="649">
        <f t="shared" ref="AK1143" si="20174">+AK1144*$F1143</f>
        <v>0</v>
      </c>
      <c r="AL1143" s="649">
        <f t="shared" ref="AL1143" si="20175">+AL1144*$F1143</f>
        <v>0</v>
      </c>
      <c r="AM1143" s="649">
        <f t="shared" ref="AM1143" si="20176">+AM1144*$F1143</f>
        <v>0</v>
      </c>
      <c r="AN1143" s="649">
        <f t="shared" ref="AN1143" si="20177">+AN1144*$F1143</f>
        <v>0</v>
      </c>
      <c r="AO1143" s="649">
        <f t="shared" ref="AO1143" si="20178">+AO1144*$F1143</f>
        <v>0</v>
      </c>
      <c r="AP1143" s="649">
        <f t="shared" ref="AP1143" si="20179">+AP1144*$F1143</f>
        <v>0</v>
      </c>
      <c r="AQ1143" s="649">
        <f t="shared" ref="AQ1143" si="20180">+AQ1144*$F1143</f>
        <v>0</v>
      </c>
      <c r="AR1143" s="649">
        <f t="shared" ref="AR1143" si="20181">+AR1144*$F1143</f>
        <v>0</v>
      </c>
      <c r="AS1143" s="649">
        <f t="shared" ref="AS1143" si="20182">+AS1144*$F1143</f>
        <v>0</v>
      </c>
      <c r="AT1143" s="649">
        <f t="shared" ref="AT1143" si="20183">+AT1144*$F1143</f>
        <v>0</v>
      </c>
      <c r="AU1143" s="613">
        <f t="shared" si="19831"/>
        <v>87761.022645128396</v>
      </c>
      <c r="AV1143" s="645">
        <f t="shared" si="19790"/>
        <v>0</v>
      </c>
      <c r="AW1143" s="656">
        <f t="shared" si="19791"/>
        <v>0</v>
      </c>
      <c r="AX1143" s="591"/>
    </row>
    <row r="1144" spans="1:50" s="314" customFormat="1" hidden="1" outlineLevel="1">
      <c r="A1144" s="642"/>
      <c r="B1144" s="636"/>
      <c r="C1144" s="636"/>
      <c r="D1144" s="651"/>
      <c r="E1144" s="653"/>
      <c r="F1144" s="640"/>
      <c r="G1144" s="640">
        <f t="shared" si="19832"/>
        <v>1</v>
      </c>
      <c r="H1144" s="658">
        <v>0</v>
      </c>
      <c r="I1144" s="658">
        <v>0</v>
      </c>
      <c r="J1144" s="658">
        <v>0</v>
      </c>
      <c r="K1144" s="658">
        <v>0</v>
      </c>
      <c r="L1144" s="658">
        <v>0</v>
      </c>
      <c r="M1144" s="658">
        <v>0</v>
      </c>
      <c r="N1144" s="658">
        <v>0</v>
      </c>
      <c r="O1144" s="658">
        <v>0</v>
      </c>
      <c r="P1144" s="658">
        <v>0</v>
      </c>
      <c r="Q1144" s="658">
        <v>0</v>
      </c>
      <c r="R1144" s="658">
        <v>0</v>
      </c>
      <c r="S1144" s="658">
        <v>0</v>
      </c>
      <c r="T1144" s="658">
        <v>0</v>
      </c>
      <c r="U1144" s="658">
        <v>0</v>
      </c>
      <c r="V1144" s="658">
        <v>0</v>
      </c>
      <c r="W1144" s="658">
        <v>0</v>
      </c>
      <c r="X1144" s="658">
        <v>0.09</v>
      </c>
      <c r="Y1144" s="658">
        <v>0.66</v>
      </c>
      <c r="Z1144" s="658">
        <v>0.25</v>
      </c>
      <c r="AA1144" s="658">
        <v>0</v>
      </c>
      <c r="AB1144" s="658">
        <v>0</v>
      </c>
      <c r="AC1144" s="658">
        <v>0</v>
      </c>
      <c r="AD1144" s="658">
        <v>0</v>
      </c>
      <c r="AE1144" s="658">
        <v>0</v>
      </c>
      <c r="AF1144" s="658">
        <v>0</v>
      </c>
      <c r="AG1144" s="658">
        <v>0</v>
      </c>
      <c r="AH1144" s="658">
        <v>0</v>
      </c>
      <c r="AI1144" s="658">
        <v>0</v>
      </c>
      <c r="AJ1144" s="658">
        <v>0</v>
      </c>
      <c r="AK1144" s="658">
        <v>0</v>
      </c>
      <c r="AL1144" s="658">
        <v>0</v>
      </c>
      <c r="AM1144" s="658">
        <v>0</v>
      </c>
      <c r="AN1144" s="658">
        <v>0</v>
      </c>
      <c r="AO1144" s="658">
        <v>0</v>
      </c>
      <c r="AP1144" s="658">
        <v>0</v>
      </c>
      <c r="AQ1144" s="658">
        <v>0</v>
      </c>
      <c r="AR1144" s="658">
        <v>0</v>
      </c>
      <c r="AS1144" s="658">
        <v>0</v>
      </c>
      <c r="AT1144" s="658">
        <v>0</v>
      </c>
      <c r="AU1144" s="613">
        <f t="shared" si="19831"/>
        <v>1</v>
      </c>
      <c r="AV1144" s="645">
        <f t="shared" si="19790"/>
        <v>1</v>
      </c>
      <c r="AW1144" s="656" t="e">
        <f t="shared" si="19791"/>
        <v>#DIV/0!</v>
      </c>
      <c r="AX1144" s="661"/>
    </row>
    <row r="1145" spans="1:50" hidden="1" outlineLevel="1">
      <c r="A1145" s="590"/>
      <c r="B1145" s="646" t="s">
        <v>305</v>
      </c>
      <c r="C1145" s="646" t="s">
        <v>1329</v>
      </c>
      <c r="D1145" s="647" t="s">
        <v>1330</v>
      </c>
      <c r="E1145" s="649"/>
      <c r="F1145" s="650">
        <v>87761.022645128396</v>
      </c>
      <c r="G1145" s="650">
        <f t="shared" si="19832"/>
        <v>87761.022645128396</v>
      </c>
      <c r="H1145" s="649">
        <f t="shared" ref="H1145" si="20184">+H1146*$F1145</f>
        <v>0</v>
      </c>
      <c r="I1145" s="649">
        <f t="shared" ref="I1145" si="20185">+I1146*$F1145</f>
        <v>0</v>
      </c>
      <c r="J1145" s="649">
        <f t="shared" ref="J1145" si="20186">+J1146*$F1145</f>
        <v>0</v>
      </c>
      <c r="K1145" s="649">
        <f t="shared" ref="K1145" si="20187">+K1146*$F1145</f>
        <v>0</v>
      </c>
      <c r="L1145" s="649">
        <f t="shared" ref="L1145" si="20188">+L1146*$F1145</f>
        <v>0</v>
      </c>
      <c r="M1145" s="649">
        <f t="shared" ref="M1145" si="20189">+M1146*$F1145</f>
        <v>0</v>
      </c>
      <c r="N1145" s="649">
        <f t="shared" ref="N1145" si="20190">+N1146*$F1145</f>
        <v>0</v>
      </c>
      <c r="O1145" s="649">
        <f t="shared" ref="O1145" si="20191">+O1146*$F1145</f>
        <v>0</v>
      </c>
      <c r="P1145" s="649">
        <f t="shared" ref="P1145" si="20192">+P1146*$F1145</f>
        <v>0</v>
      </c>
      <c r="Q1145" s="649">
        <f t="shared" ref="Q1145" si="20193">+Q1146*$F1145</f>
        <v>0</v>
      </c>
      <c r="R1145" s="649">
        <f t="shared" ref="R1145" si="20194">+R1146*$F1145</f>
        <v>0</v>
      </c>
      <c r="S1145" s="649">
        <f t="shared" ref="S1145" si="20195">+S1146*$F1145</f>
        <v>0</v>
      </c>
      <c r="T1145" s="649">
        <f t="shared" ref="T1145" si="20196">+T1146*$F1145</f>
        <v>0</v>
      </c>
      <c r="U1145" s="649">
        <f t="shared" ref="U1145" si="20197">+U1146*$F1145</f>
        <v>0</v>
      </c>
      <c r="V1145" s="649">
        <f t="shared" ref="V1145" si="20198">+V1146*$F1145</f>
        <v>0</v>
      </c>
      <c r="W1145" s="649">
        <f t="shared" ref="W1145" si="20199">+W1146*$F1145</f>
        <v>0</v>
      </c>
      <c r="X1145" s="649">
        <f t="shared" ref="X1145" si="20200">+X1146*$F1145</f>
        <v>0</v>
      </c>
      <c r="Y1145" s="649">
        <f t="shared" ref="Y1145" si="20201">+Y1146*$F1145</f>
        <v>35982.019284502639</v>
      </c>
      <c r="Z1145" s="649">
        <f t="shared" ref="Z1145" si="20202">+Z1146*$F1145</f>
        <v>51779.003360625764</v>
      </c>
      <c r="AA1145" s="649">
        <f t="shared" ref="AA1145" si="20203">+AA1146*$F1145</f>
        <v>0</v>
      </c>
      <c r="AB1145" s="649">
        <f t="shared" ref="AB1145" si="20204">+AB1146*$F1145</f>
        <v>0</v>
      </c>
      <c r="AC1145" s="649">
        <f t="shared" ref="AC1145" si="20205">+AC1146*$F1145</f>
        <v>0</v>
      </c>
      <c r="AD1145" s="649">
        <f t="shared" ref="AD1145" si="20206">+AD1146*$F1145</f>
        <v>0</v>
      </c>
      <c r="AE1145" s="649">
        <f t="shared" ref="AE1145" si="20207">+AE1146*$F1145</f>
        <v>0</v>
      </c>
      <c r="AF1145" s="649">
        <f t="shared" ref="AF1145" si="20208">+AF1146*$F1145</f>
        <v>0</v>
      </c>
      <c r="AG1145" s="649">
        <f t="shared" ref="AG1145" si="20209">+AG1146*$F1145</f>
        <v>0</v>
      </c>
      <c r="AH1145" s="649">
        <f t="shared" ref="AH1145" si="20210">+AH1146*$F1145</f>
        <v>0</v>
      </c>
      <c r="AI1145" s="649">
        <f t="shared" ref="AI1145" si="20211">+AI1146*$F1145</f>
        <v>0</v>
      </c>
      <c r="AJ1145" s="649">
        <f t="shared" ref="AJ1145" si="20212">+AJ1146*$F1145</f>
        <v>0</v>
      </c>
      <c r="AK1145" s="649">
        <f t="shared" ref="AK1145" si="20213">+AK1146*$F1145</f>
        <v>0</v>
      </c>
      <c r="AL1145" s="649">
        <f t="shared" ref="AL1145" si="20214">+AL1146*$F1145</f>
        <v>0</v>
      </c>
      <c r="AM1145" s="649">
        <f t="shared" ref="AM1145" si="20215">+AM1146*$F1145</f>
        <v>0</v>
      </c>
      <c r="AN1145" s="649">
        <f t="shared" ref="AN1145" si="20216">+AN1146*$F1145</f>
        <v>0</v>
      </c>
      <c r="AO1145" s="649">
        <f t="shared" ref="AO1145" si="20217">+AO1146*$F1145</f>
        <v>0</v>
      </c>
      <c r="AP1145" s="649">
        <f t="shared" ref="AP1145" si="20218">+AP1146*$F1145</f>
        <v>0</v>
      </c>
      <c r="AQ1145" s="649">
        <f t="shared" ref="AQ1145" si="20219">+AQ1146*$F1145</f>
        <v>0</v>
      </c>
      <c r="AR1145" s="649">
        <f t="shared" ref="AR1145" si="20220">+AR1146*$F1145</f>
        <v>0</v>
      </c>
      <c r="AS1145" s="649">
        <f t="shared" ref="AS1145" si="20221">+AS1146*$F1145</f>
        <v>0</v>
      </c>
      <c r="AT1145" s="649">
        <f t="shared" ref="AT1145" si="20222">+AT1146*$F1145</f>
        <v>0</v>
      </c>
      <c r="AU1145" s="613">
        <f t="shared" si="19831"/>
        <v>87761.022645128396</v>
      </c>
      <c r="AV1145" s="645">
        <f t="shared" si="19790"/>
        <v>0</v>
      </c>
      <c r="AW1145" s="656">
        <f t="shared" si="19791"/>
        <v>0</v>
      </c>
      <c r="AX1145" s="591"/>
    </row>
    <row r="1146" spans="1:50" s="314" customFormat="1" hidden="1" outlineLevel="1">
      <c r="A1146" s="642"/>
      <c r="B1146" s="636"/>
      <c r="C1146" s="636"/>
      <c r="D1146" s="651"/>
      <c r="E1146" s="653"/>
      <c r="F1146" s="640"/>
      <c r="G1146" s="640">
        <f t="shared" si="19832"/>
        <v>1</v>
      </c>
      <c r="H1146" s="658">
        <v>0</v>
      </c>
      <c r="I1146" s="658">
        <v>0</v>
      </c>
      <c r="J1146" s="658">
        <v>0</v>
      </c>
      <c r="K1146" s="658">
        <v>0</v>
      </c>
      <c r="L1146" s="658">
        <v>0</v>
      </c>
      <c r="M1146" s="658">
        <v>0</v>
      </c>
      <c r="N1146" s="658">
        <v>0</v>
      </c>
      <c r="O1146" s="658">
        <v>0</v>
      </c>
      <c r="P1146" s="658">
        <v>0</v>
      </c>
      <c r="Q1146" s="658">
        <v>0</v>
      </c>
      <c r="R1146" s="658">
        <v>0</v>
      </c>
      <c r="S1146" s="658">
        <v>0</v>
      </c>
      <c r="T1146" s="658">
        <v>0</v>
      </c>
      <c r="U1146" s="658">
        <v>0</v>
      </c>
      <c r="V1146" s="658">
        <v>0</v>
      </c>
      <c r="W1146" s="658">
        <v>0</v>
      </c>
      <c r="X1146" s="658">
        <v>0</v>
      </c>
      <c r="Y1146" s="658">
        <v>0.41</v>
      </c>
      <c r="Z1146" s="658">
        <v>0.59000000000000008</v>
      </c>
      <c r="AA1146" s="658">
        <v>0</v>
      </c>
      <c r="AB1146" s="658">
        <v>0</v>
      </c>
      <c r="AC1146" s="658">
        <v>0</v>
      </c>
      <c r="AD1146" s="658">
        <v>0</v>
      </c>
      <c r="AE1146" s="658">
        <v>0</v>
      </c>
      <c r="AF1146" s="658">
        <v>0</v>
      </c>
      <c r="AG1146" s="658">
        <v>0</v>
      </c>
      <c r="AH1146" s="658">
        <v>0</v>
      </c>
      <c r="AI1146" s="658">
        <v>0</v>
      </c>
      <c r="AJ1146" s="658">
        <v>0</v>
      </c>
      <c r="AK1146" s="658">
        <v>0</v>
      </c>
      <c r="AL1146" s="658">
        <v>0</v>
      </c>
      <c r="AM1146" s="658">
        <v>0</v>
      </c>
      <c r="AN1146" s="658">
        <v>0</v>
      </c>
      <c r="AO1146" s="658">
        <v>0</v>
      </c>
      <c r="AP1146" s="658">
        <v>0</v>
      </c>
      <c r="AQ1146" s="658">
        <v>0</v>
      </c>
      <c r="AR1146" s="658">
        <v>0</v>
      </c>
      <c r="AS1146" s="658">
        <v>0</v>
      </c>
      <c r="AT1146" s="658">
        <v>0</v>
      </c>
      <c r="AU1146" s="613">
        <f t="shared" si="19831"/>
        <v>1</v>
      </c>
      <c r="AV1146" s="645">
        <f t="shared" si="19790"/>
        <v>1</v>
      </c>
      <c r="AW1146" s="656" t="e">
        <f t="shared" si="19791"/>
        <v>#DIV/0!</v>
      </c>
      <c r="AX1146" s="661"/>
    </row>
    <row r="1147" spans="1:50" hidden="1" outlineLevel="1">
      <c r="A1147" s="590"/>
      <c r="B1147" s="646" t="s">
        <v>305</v>
      </c>
      <c r="C1147" s="646" t="s">
        <v>1331</v>
      </c>
      <c r="D1147" s="647" t="s">
        <v>1332</v>
      </c>
      <c r="E1147" s="649"/>
      <c r="F1147" s="650">
        <v>87761.022645128396</v>
      </c>
      <c r="G1147" s="650">
        <f t="shared" si="19832"/>
        <v>87761.022645128396</v>
      </c>
      <c r="H1147" s="649">
        <f t="shared" ref="H1147" si="20223">+H1148*$F1147</f>
        <v>0</v>
      </c>
      <c r="I1147" s="649">
        <f t="shared" ref="I1147" si="20224">+I1148*$F1147</f>
        <v>0</v>
      </c>
      <c r="J1147" s="649">
        <f t="shared" ref="J1147" si="20225">+J1148*$F1147</f>
        <v>0</v>
      </c>
      <c r="K1147" s="649">
        <f t="shared" ref="K1147" si="20226">+K1148*$F1147</f>
        <v>0</v>
      </c>
      <c r="L1147" s="649">
        <f t="shared" ref="L1147" si="20227">+L1148*$F1147</f>
        <v>0</v>
      </c>
      <c r="M1147" s="649">
        <f t="shared" ref="M1147" si="20228">+M1148*$F1147</f>
        <v>0</v>
      </c>
      <c r="N1147" s="649">
        <f t="shared" ref="N1147" si="20229">+N1148*$F1147</f>
        <v>0</v>
      </c>
      <c r="O1147" s="649">
        <f t="shared" ref="O1147" si="20230">+O1148*$F1147</f>
        <v>0</v>
      </c>
      <c r="P1147" s="649">
        <f t="shared" ref="P1147" si="20231">+P1148*$F1147</f>
        <v>0</v>
      </c>
      <c r="Q1147" s="649">
        <f t="shared" ref="Q1147" si="20232">+Q1148*$F1147</f>
        <v>0</v>
      </c>
      <c r="R1147" s="649">
        <f t="shared" ref="R1147" si="20233">+R1148*$F1147</f>
        <v>0</v>
      </c>
      <c r="S1147" s="649">
        <f t="shared" ref="S1147" si="20234">+S1148*$F1147</f>
        <v>0</v>
      </c>
      <c r="T1147" s="649">
        <f t="shared" ref="T1147" si="20235">+T1148*$F1147</f>
        <v>0</v>
      </c>
      <c r="U1147" s="649">
        <f t="shared" ref="U1147" si="20236">+U1148*$F1147</f>
        <v>0</v>
      </c>
      <c r="V1147" s="649">
        <f t="shared" ref="V1147" si="20237">+V1148*$F1147</f>
        <v>0</v>
      </c>
      <c r="W1147" s="649">
        <f t="shared" ref="W1147" si="20238">+W1148*$F1147</f>
        <v>0</v>
      </c>
      <c r="X1147" s="649">
        <f t="shared" ref="X1147" si="20239">+X1148*$F1147</f>
        <v>0</v>
      </c>
      <c r="Y1147" s="649">
        <f t="shared" ref="Y1147" si="20240">+Y1148*$F1147</f>
        <v>0</v>
      </c>
      <c r="Z1147" s="649">
        <f t="shared" ref="Z1147" si="20241">+Z1148*$F1147</f>
        <v>54411.834039979607</v>
      </c>
      <c r="AA1147" s="649">
        <f t="shared" ref="AA1147" si="20242">+AA1148*$F1147</f>
        <v>33349.188605148789</v>
      </c>
      <c r="AB1147" s="649">
        <f t="shared" ref="AB1147" si="20243">+AB1148*$F1147</f>
        <v>0</v>
      </c>
      <c r="AC1147" s="649">
        <f t="shared" ref="AC1147" si="20244">+AC1148*$F1147</f>
        <v>0</v>
      </c>
      <c r="AD1147" s="649">
        <f t="shared" ref="AD1147" si="20245">+AD1148*$F1147</f>
        <v>0</v>
      </c>
      <c r="AE1147" s="649">
        <f t="shared" ref="AE1147" si="20246">+AE1148*$F1147</f>
        <v>0</v>
      </c>
      <c r="AF1147" s="649">
        <f t="shared" ref="AF1147" si="20247">+AF1148*$F1147</f>
        <v>0</v>
      </c>
      <c r="AG1147" s="649">
        <f t="shared" ref="AG1147" si="20248">+AG1148*$F1147</f>
        <v>0</v>
      </c>
      <c r="AH1147" s="649">
        <f t="shared" ref="AH1147" si="20249">+AH1148*$F1147</f>
        <v>0</v>
      </c>
      <c r="AI1147" s="649">
        <f t="shared" ref="AI1147" si="20250">+AI1148*$F1147</f>
        <v>0</v>
      </c>
      <c r="AJ1147" s="649">
        <f t="shared" ref="AJ1147" si="20251">+AJ1148*$F1147</f>
        <v>0</v>
      </c>
      <c r="AK1147" s="649">
        <f t="shared" ref="AK1147" si="20252">+AK1148*$F1147</f>
        <v>0</v>
      </c>
      <c r="AL1147" s="649">
        <f t="shared" ref="AL1147" si="20253">+AL1148*$F1147</f>
        <v>0</v>
      </c>
      <c r="AM1147" s="649">
        <f t="shared" ref="AM1147" si="20254">+AM1148*$F1147</f>
        <v>0</v>
      </c>
      <c r="AN1147" s="649">
        <f t="shared" ref="AN1147" si="20255">+AN1148*$F1147</f>
        <v>0</v>
      </c>
      <c r="AO1147" s="649">
        <f t="shared" ref="AO1147" si="20256">+AO1148*$F1147</f>
        <v>0</v>
      </c>
      <c r="AP1147" s="649">
        <f t="shared" ref="AP1147" si="20257">+AP1148*$F1147</f>
        <v>0</v>
      </c>
      <c r="AQ1147" s="649">
        <f t="shared" ref="AQ1147" si="20258">+AQ1148*$F1147</f>
        <v>0</v>
      </c>
      <c r="AR1147" s="649">
        <f t="shared" ref="AR1147" si="20259">+AR1148*$F1147</f>
        <v>0</v>
      </c>
      <c r="AS1147" s="649">
        <f t="shared" ref="AS1147" si="20260">+AS1148*$F1147</f>
        <v>0</v>
      </c>
      <c r="AT1147" s="649">
        <f t="shared" ref="AT1147" si="20261">+AT1148*$F1147</f>
        <v>0</v>
      </c>
      <c r="AU1147" s="613">
        <f t="shared" si="19831"/>
        <v>87761.022645128396</v>
      </c>
      <c r="AV1147" s="645">
        <f t="shared" si="19790"/>
        <v>0</v>
      </c>
      <c r="AW1147" s="656">
        <f t="shared" si="19791"/>
        <v>0</v>
      </c>
      <c r="AX1147" s="591"/>
    </row>
    <row r="1148" spans="1:50" s="314" customFormat="1" hidden="1" outlineLevel="1">
      <c r="A1148" s="642"/>
      <c r="B1148" s="636"/>
      <c r="C1148" s="636"/>
      <c r="D1148" s="651"/>
      <c r="E1148" s="653"/>
      <c r="F1148" s="640"/>
      <c r="G1148" s="640">
        <f t="shared" si="19832"/>
        <v>1</v>
      </c>
      <c r="H1148" s="658">
        <v>0</v>
      </c>
      <c r="I1148" s="658">
        <v>0</v>
      </c>
      <c r="J1148" s="658">
        <v>0</v>
      </c>
      <c r="K1148" s="658">
        <v>0</v>
      </c>
      <c r="L1148" s="658">
        <v>0</v>
      </c>
      <c r="M1148" s="658">
        <v>0</v>
      </c>
      <c r="N1148" s="658">
        <v>0</v>
      </c>
      <c r="O1148" s="658">
        <v>0</v>
      </c>
      <c r="P1148" s="658">
        <v>0</v>
      </c>
      <c r="Q1148" s="658">
        <v>0</v>
      </c>
      <c r="R1148" s="658">
        <v>0</v>
      </c>
      <c r="S1148" s="658">
        <v>0</v>
      </c>
      <c r="T1148" s="658">
        <v>0</v>
      </c>
      <c r="U1148" s="658">
        <v>0</v>
      </c>
      <c r="V1148" s="658">
        <v>0</v>
      </c>
      <c r="W1148" s="658">
        <v>0</v>
      </c>
      <c r="X1148" s="658">
        <v>0</v>
      </c>
      <c r="Y1148" s="658">
        <v>0</v>
      </c>
      <c r="Z1148" s="658">
        <v>0.62</v>
      </c>
      <c r="AA1148" s="658">
        <v>0.38</v>
      </c>
      <c r="AB1148" s="658">
        <v>0</v>
      </c>
      <c r="AC1148" s="658">
        <v>0</v>
      </c>
      <c r="AD1148" s="658">
        <v>0</v>
      </c>
      <c r="AE1148" s="658">
        <v>0</v>
      </c>
      <c r="AF1148" s="658">
        <v>0</v>
      </c>
      <c r="AG1148" s="658">
        <v>0</v>
      </c>
      <c r="AH1148" s="658">
        <v>0</v>
      </c>
      <c r="AI1148" s="658">
        <v>0</v>
      </c>
      <c r="AJ1148" s="658">
        <v>0</v>
      </c>
      <c r="AK1148" s="658">
        <v>0</v>
      </c>
      <c r="AL1148" s="658">
        <v>0</v>
      </c>
      <c r="AM1148" s="658">
        <v>0</v>
      </c>
      <c r="AN1148" s="658">
        <v>0</v>
      </c>
      <c r="AO1148" s="658">
        <v>0</v>
      </c>
      <c r="AP1148" s="658">
        <v>0</v>
      </c>
      <c r="AQ1148" s="658">
        <v>0</v>
      </c>
      <c r="AR1148" s="658">
        <v>0</v>
      </c>
      <c r="AS1148" s="658">
        <v>0</v>
      </c>
      <c r="AT1148" s="658">
        <v>0</v>
      </c>
      <c r="AU1148" s="613">
        <f t="shared" si="19831"/>
        <v>1</v>
      </c>
      <c r="AV1148" s="645">
        <f t="shared" si="19790"/>
        <v>1</v>
      </c>
      <c r="AW1148" s="656" t="e">
        <f t="shared" si="19791"/>
        <v>#DIV/0!</v>
      </c>
      <c r="AX1148" s="661"/>
    </row>
    <row r="1149" spans="1:50" hidden="1" outlineLevel="1">
      <c r="A1149" s="590"/>
      <c r="B1149" s="646" t="s">
        <v>305</v>
      </c>
      <c r="C1149" s="646" t="s">
        <v>1333</v>
      </c>
      <c r="D1149" s="647" t="s">
        <v>1334</v>
      </c>
      <c r="E1149" s="649"/>
      <c r="F1149" s="650">
        <v>87761.022645128396</v>
      </c>
      <c r="G1149" s="650">
        <f t="shared" si="19832"/>
        <v>87761.022645128396</v>
      </c>
      <c r="H1149" s="649">
        <f t="shared" ref="H1149" si="20262">+H1150*$F1149</f>
        <v>0</v>
      </c>
      <c r="I1149" s="649">
        <f t="shared" ref="I1149" si="20263">+I1150*$F1149</f>
        <v>0</v>
      </c>
      <c r="J1149" s="649">
        <f t="shared" ref="J1149" si="20264">+J1150*$F1149</f>
        <v>0</v>
      </c>
      <c r="K1149" s="649">
        <f t="shared" ref="K1149" si="20265">+K1150*$F1149</f>
        <v>0</v>
      </c>
      <c r="L1149" s="649">
        <f t="shared" ref="L1149" si="20266">+L1150*$F1149</f>
        <v>0</v>
      </c>
      <c r="M1149" s="649">
        <f t="shared" ref="M1149" si="20267">+M1150*$F1149</f>
        <v>0</v>
      </c>
      <c r="N1149" s="649">
        <f t="shared" ref="N1149" si="20268">+N1150*$F1149</f>
        <v>0</v>
      </c>
      <c r="O1149" s="649">
        <f t="shared" ref="O1149" si="20269">+O1150*$F1149</f>
        <v>0</v>
      </c>
      <c r="P1149" s="649">
        <f t="shared" ref="P1149" si="20270">+P1150*$F1149</f>
        <v>0</v>
      </c>
      <c r="Q1149" s="649">
        <f t="shared" ref="Q1149" si="20271">+Q1150*$F1149</f>
        <v>0</v>
      </c>
      <c r="R1149" s="649">
        <f t="shared" ref="R1149" si="20272">+R1150*$F1149</f>
        <v>0</v>
      </c>
      <c r="S1149" s="649">
        <f t="shared" ref="S1149" si="20273">+S1150*$F1149</f>
        <v>0</v>
      </c>
      <c r="T1149" s="649">
        <f t="shared" ref="T1149" si="20274">+T1150*$F1149</f>
        <v>0</v>
      </c>
      <c r="U1149" s="649">
        <f t="shared" ref="U1149" si="20275">+U1150*$F1149</f>
        <v>0</v>
      </c>
      <c r="V1149" s="649">
        <f t="shared" ref="V1149" si="20276">+V1150*$F1149</f>
        <v>0</v>
      </c>
      <c r="W1149" s="649">
        <f t="shared" ref="W1149" si="20277">+W1150*$F1149</f>
        <v>0</v>
      </c>
      <c r="X1149" s="649">
        <f t="shared" ref="X1149" si="20278">+X1150*$F1149</f>
        <v>0</v>
      </c>
      <c r="Y1149" s="649">
        <f t="shared" ref="Y1149" si="20279">+Y1150*$F1149</f>
        <v>0</v>
      </c>
      <c r="Z1149" s="649">
        <f t="shared" ref="Z1149" si="20280">+Z1150*$F1149</f>
        <v>54411.834039979607</v>
      </c>
      <c r="AA1149" s="649">
        <f t="shared" ref="AA1149" si="20281">+AA1150*$F1149</f>
        <v>33349.188605148789</v>
      </c>
      <c r="AB1149" s="649">
        <f t="shared" ref="AB1149" si="20282">+AB1150*$F1149</f>
        <v>0</v>
      </c>
      <c r="AC1149" s="649">
        <f t="shared" ref="AC1149" si="20283">+AC1150*$F1149</f>
        <v>0</v>
      </c>
      <c r="AD1149" s="649">
        <f t="shared" ref="AD1149" si="20284">+AD1150*$F1149</f>
        <v>0</v>
      </c>
      <c r="AE1149" s="649">
        <f t="shared" ref="AE1149" si="20285">+AE1150*$F1149</f>
        <v>0</v>
      </c>
      <c r="AF1149" s="649">
        <f t="shared" ref="AF1149" si="20286">+AF1150*$F1149</f>
        <v>0</v>
      </c>
      <c r="AG1149" s="649">
        <f t="shared" ref="AG1149" si="20287">+AG1150*$F1149</f>
        <v>0</v>
      </c>
      <c r="AH1149" s="649">
        <f t="shared" ref="AH1149" si="20288">+AH1150*$F1149</f>
        <v>0</v>
      </c>
      <c r="AI1149" s="649">
        <f t="shared" ref="AI1149" si="20289">+AI1150*$F1149</f>
        <v>0</v>
      </c>
      <c r="AJ1149" s="649">
        <f t="shared" ref="AJ1149" si="20290">+AJ1150*$F1149</f>
        <v>0</v>
      </c>
      <c r="AK1149" s="649">
        <f t="shared" ref="AK1149" si="20291">+AK1150*$F1149</f>
        <v>0</v>
      </c>
      <c r="AL1149" s="649">
        <f t="shared" ref="AL1149" si="20292">+AL1150*$F1149</f>
        <v>0</v>
      </c>
      <c r="AM1149" s="649">
        <f t="shared" ref="AM1149" si="20293">+AM1150*$F1149</f>
        <v>0</v>
      </c>
      <c r="AN1149" s="649">
        <f t="shared" ref="AN1149" si="20294">+AN1150*$F1149</f>
        <v>0</v>
      </c>
      <c r="AO1149" s="649">
        <f t="shared" ref="AO1149" si="20295">+AO1150*$F1149</f>
        <v>0</v>
      </c>
      <c r="AP1149" s="649">
        <f t="shared" ref="AP1149" si="20296">+AP1150*$F1149</f>
        <v>0</v>
      </c>
      <c r="AQ1149" s="649">
        <f t="shared" ref="AQ1149" si="20297">+AQ1150*$F1149</f>
        <v>0</v>
      </c>
      <c r="AR1149" s="649">
        <f t="shared" ref="AR1149" si="20298">+AR1150*$F1149</f>
        <v>0</v>
      </c>
      <c r="AS1149" s="649">
        <f t="shared" ref="AS1149" si="20299">+AS1150*$F1149</f>
        <v>0</v>
      </c>
      <c r="AT1149" s="649">
        <f t="shared" ref="AT1149" si="20300">+AT1150*$F1149</f>
        <v>0</v>
      </c>
      <c r="AU1149" s="613">
        <f t="shared" si="19831"/>
        <v>87761.022645128396</v>
      </c>
      <c r="AV1149" s="645">
        <f t="shared" si="19790"/>
        <v>0</v>
      </c>
      <c r="AW1149" s="656">
        <f t="shared" si="19791"/>
        <v>0</v>
      </c>
      <c r="AX1149" s="591"/>
    </row>
    <row r="1150" spans="1:50" s="314" customFormat="1" hidden="1" outlineLevel="1">
      <c r="A1150" s="642"/>
      <c r="B1150" s="636"/>
      <c r="C1150" s="636"/>
      <c r="D1150" s="651"/>
      <c r="E1150" s="653"/>
      <c r="F1150" s="640"/>
      <c r="G1150" s="640">
        <f t="shared" si="19832"/>
        <v>1</v>
      </c>
      <c r="H1150" s="658">
        <v>0</v>
      </c>
      <c r="I1150" s="658">
        <v>0</v>
      </c>
      <c r="J1150" s="658">
        <v>0</v>
      </c>
      <c r="K1150" s="658">
        <v>0</v>
      </c>
      <c r="L1150" s="658">
        <v>0</v>
      </c>
      <c r="M1150" s="658">
        <v>0</v>
      </c>
      <c r="N1150" s="658">
        <v>0</v>
      </c>
      <c r="O1150" s="658">
        <v>0</v>
      </c>
      <c r="P1150" s="658">
        <v>0</v>
      </c>
      <c r="Q1150" s="658">
        <v>0</v>
      </c>
      <c r="R1150" s="658">
        <v>0</v>
      </c>
      <c r="S1150" s="658">
        <v>0</v>
      </c>
      <c r="T1150" s="658">
        <v>0</v>
      </c>
      <c r="U1150" s="658">
        <v>0</v>
      </c>
      <c r="V1150" s="658">
        <v>0</v>
      </c>
      <c r="W1150" s="658">
        <v>0</v>
      </c>
      <c r="X1150" s="658">
        <v>0</v>
      </c>
      <c r="Y1150" s="658">
        <v>0</v>
      </c>
      <c r="Z1150" s="658">
        <v>0.62</v>
      </c>
      <c r="AA1150" s="658">
        <v>0.38</v>
      </c>
      <c r="AB1150" s="658">
        <v>0</v>
      </c>
      <c r="AC1150" s="658">
        <v>0</v>
      </c>
      <c r="AD1150" s="658">
        <v>0</v>
      </c>
      <c r="AE1150" s="658">
        <v>0</v>
      </c>
      <c r="AF1150" s="658">
        <v>0</v>
      </c>
      <c r="AG1150" s="658">
        <v>0</v>
      </c>
      <c r="AH1150" s="658">
        <v>0</v>
      </c>
      <c r="AI1150" s="658">
        <v>0</v>
      </c>
      <c r="AJ1150" s="658">
        <v>0</v>
      </c>
      <c r="AK1150" s="658">
        <v>0</v>
      </c>
      <c r="AL1150" s="658">
        <v>0</v>
      </c>
      <c r="AM1150" s="658">
        <v>0</v>
      </c>
      <c r="AN1150" s="658">
        <v>0</v>
      </c>
      <c r="AO1150" s="658">
        <v>0</v>
      </c>
      <c r="AP1150" s="658">
        <v>0</v>
      </c>
      <c r="AQ1150" s="658">
        <v>0</v>
      </c>
      <c r="AR1150" s="658">
        <v>0</v>
      </c>
      <c r="AS1150" s="658">
        <v>0</v>
      </c>
      <c r="AT1150" s="658">
        <v>0</v>
      </c>
      <c r="AU1150" s="613">
        <f t="shared" si="19831"/>
        <v>1</v>
      </c>
      <c r="AV1150" s="645">
        <f t="shared" si="19790"/>
        <v>1</v>
      </c>
      <c r="AW1150" s="656" t="e">
        <f t="shared" si="19791"/>
        <v>#DIV/0!</v>
      </c>
      <c r="AX1150" s="661"/>
    </row>
    <row r="1151" spans="1:50" hidden="1" outlineLevel="1">
      <c r="A1151" s="590"/>
      <c r="B1151" s="646" t="s">
        <v>305</v>
      </c>
      <c r="C1151" s="646" t="s">
        <v>1335</v>
      </c>
      <c r="D1151" s="647" t="s">
        <v>1336</v>
      </c>
      <c r="E1151" s="649"/>
      <c r="F1151" s="650">
        <v>87761.022645128396</v>
      </c>
      <c r="G1151" s="650">
        <f t="shared" si="19832"/>
        <v>87761.022645128396</v>
      </c>
      <c r="H1151" s="649">
        <f t="shared" ref="H1151" si="20301">+H1152*$F1151</f>
        <v>0</v>
      </c>
      <c r="I1151" s="649">
        <f t="shared" ref="I1151" si="20302">+I1152*$F1151</f>
        <v>0</v>
      </c>
      <c r="J1151" s="649">
        <f t="shared" ref="J1151" si="20303">+J1152*$F1151</f>
        <v>0</v>
      </c>
      <c r="K1151" s="649">
        <f t="shared" ref="K1151" si="20304">+K1152*$F1151</f>
        <v>0</v>
      </c>
      <c r="L1151" s="649">
        <f t="shared" ref="L1151" si="20305">+L1152*$F1151</f>
        <v>0</v>
      </c>
      <c r="M1151" s="649">
        <f t="shared" ref="M1151" si="20306">+M1152*$F1151</f>
        <v>0</v>
      </c>
      <c r="N1151" s="649">
        <f t="shared" ref="N1151" si="20307">+N1152*$F1151</f>
        <v>0</v>
      </c>
      <c r="O1151" s="649">
        <f t="shared" ref="O1151" si="20308">+O1152*$F1151</f>
        <v>0</v>
      </c>
      <c r="P1151" s="649">
        <f t="shared" ref="P1151" si="20309">+P1152*$F1151</f>
        <v>50901.393134174468</v>
      </c>
      <c r="Q1151" s="649">
        <f t="shared" ref="Q1151" si="20310">+Q1152*$F1151</f>
        <v>36859.629510953928</v>
      </c>
      <c r="R1151" s="649">
        <f t="shared" ref="R1151" si="20311">+R1152*$F1151</f>
        <v>0</v>
      </c>
      <c r="S1151" s="649">
        <f t="shared" ref="S1151" si="20312">+S1152*$F1151</f>
        <v>0</v>
      </c>
      <c r="T1151" s="649">
        <f t="shared" ref="T1151" si="20313">+T1152*$F1151</f>
        <v>0</v>
      </c>
      <c r="U1151" s="649">
        <f t="shared" ref="U1151" si="20314">+U1152*$F1151</f>
        <v>0</v>
      </c>
      <c r="V1151" s="649">
        <f t="shared" ref="V1151" si="20315">+V1152*$F1151</f>
        <v>0</v>
      </c>
      <c r="W1151" s="649">
        <f t="shared" ref="W1151" si="20316">+W1152*$F1151</f>
        <v>0</v>
      </c>
      <c r="X1151" s="649">
        <f t="shared" ref="X1151" si="20317">+X1152*$F1151</f>
        <v>0</v>
      </c>
      <c r="Y1151" s="649">
        <f t="shared" ref="Y1151" si="20318">+Y1152*$F1151</f>
        <v>0</v>
      </c>
      <c r="Z1151" s="649">
        <f t="shared" ref="Z1151" si="20319">+Z1152*$F1151</f>
        <v>0</v>
      </c>
      <c r="AA1151" s="649">
        <f t="shared" ref="AA1151" si="20320">+AA1152*$F1151</f>
        <v>0</v>
      </c>
      <c r="AB1151" s="649">
        <f t="shared" ref="AB1151" si="20321">+AB1152*$F1151</f>
        <v>0</v>
      </c>
      <c r="AC1151" s="649">
        <f t="shared" ref="AC1151" si="20322">+AC1152*$F1151</f>
        <v>0</v>
      </c>
      <c r="AD1151" s="649">
        <f t="shared" ref="AD1151" si="20323">+AD1152*$F1151</f>
        <v>0</v>
      </c>
      <c r="AE1151" s="649">
        <f t="shared" ref="AE1151" si="20324">+AE1152*$F1151</f>
        <v>0</v>
      </c>
      <c r="AF1151" s="649">
        <f t="shared" ref="AF1151" si="20325">+AF1152*$F1151</f>
        <v>0</v>
      </c>
      <c r="AG1151" s="649">
        <f t="shared" ref="AG1151" si="20326">+AG1152*$F1151</f>
        <v>0</v>
      </c>
      <c r="AH1151" s="649">
        <f t="shared" ref="AH1151" si="20327">+AH1152*$F1151</f>
        <v>0</v>
      </c>
      <c r="AI1151" s="649">
        <f t="shared" ref="AI1151" si="20328">+AI1152*$F1151</f>
        <v>0</v>
      </c>
      <c r="AJ1151" s="649">
        <f t="shared" ref="AJ1151" si="20329">+AJ1152*$F1151</f>
        <v>0</v>
      </c>
      <c r="AK1151" s="649">
        <f t="shared" ref="AK1151" si="20330">+AK1152*$F1151</f>
        <v>0</v>
      </c>
      <c r="AL1151" s="649">
        <f t="shared" ref="AL1151" si="20331">+AL1152*$F1151</f>
        <v>0</v>
      </c>
      <c r="AM1151" s="649">
        <f t="shared" ref="AM1151" si="20332">+AM1152*$F1151</f>
        <v>0</v>
      </c>
      <c r="AN1151" s="649">
        <f t="shared" ref="AN1151" si="20333">+AN1152*$F1151</f>
        <v>0</v>
      </c>
      <c r="AO1151" s="649">
        <f t="shared" ref="AO1151" si="20334">+AO1152*$F1151</f>
        <v>0</v>
      </c>
      <c r="AP1151" s="649">
        <f t="shared" ref="AP1151" si="20335">+AP1152*$F1151</f>
        <v>0</v>
      </c>
      <c r="AQ1151" s="649">
        <f t="shared" ref="AQ1151" si="20336">+AQ1152*$F1151</f>
        <v>0</v>
      </c>
      <c r="AR1151" s="649">
        <f t="shared" ref="AR1151" si="20337">+AR1152*$F1151</f>
        <v>0</v>
      </c>
      <c r="AS1151" s="649">
        <f t="shared" ref="AS1151" si="20338">+AS1152*$F1151</f>
        <v>0</v>
      </c>
      <c r="AT1151" s="649">
        <f t="shared" ref="AT1151" si="20339">+AT1152*$F1151</f>
        <v>0</v>
      </c>
      <c r="AU1151" s="613">
        <f t="shared" si="19831"/>
        <v>87761.022645128396</v>
      </c>
      <c r="AV1151" s="645">
        <f t="shared" si="19790"/>
        <v>0</v>
      </c>
      <c r="AW1151" s="656">
        <f t="shared" si="19791"/>
        <v>0</v>
      </c>
      <c r="AX1151" s="591"/>
    </row>
    <row r="1152" spans="1:50" s="314" customFormat="1" hidden="1" outlineLevel="1">
      <c r="A1152" s="642"/>
      <c r="B1152" s="636"/>
      <c r="C1152" s="636"/>
      <c r="D1152" s="651"/>
      <c r="E1152" s="653"/>
      <c r="F1152" s="640"/>
      <c r="G1152" s="640">
        <f t="shared" si="19832"/>
        <v>1</v>
      </c>
      <c r="H1152" s="658">
        <v>0</v>
      </c>
      <c r="I1152" s="658">
        <v>0</v>
      </c>
      <c r="J1152" s="658">
        <v>0</v>
      </c>
      <c r="K1152" s="658">
        <v>0</v>
      </c>
      <c r="L1152" s="658">
        <v>0</v>
      </c>
      <c r="M1152" s="658">
        <v>0</v>
      </c>
      <c r="N1152" s="658">
        <v>0</v>
      </c>
      <c r="O1152" s="658">
        <v>0</v>
      </c>
      <c r="P1152" s="658">
        <v>0.57999999999999996</v>
      </c>
      <c r="Q1152" s="658">
        <v>0.42000000000000004</v>
      </c>
      <c r="R1152" s="658">
        <v>0</v>
      </c>
      <c r="S1152" s="658">
        <v>0</v>
      </c>
      <c r="T1152" s="658">
        <v>0</v>
      </c>
      <c r="U1152" s="658">
        <v>0</v>
      </c>
      <c r="V1152" s="658">
        <v>0</v>
      </c>
      <c r="W1152" s="658">
        <v>0</v>
      </c>
      <c r="X1152" s="658">
        <v>0</v>
      </c>
      <c r="Y1152" s="658">
        <v>0</v>
      </c>
      <c r="Z1152" s="658">
        <v>0</v>
      </c>
      <c r="AA1152" s="658">
        <v>0</v>
      </c>
      <c r="AB1152" s="658">
        <v>0</v>
      </c>
      <c r="AC1152" s="658">
        <v>0</v>
      </c>
      <c r="AD1152" s="658">
        <v>0</v>
      </c>
      <c r="AE1152" s="658">
        <v>0</v>
      </c>
      <c r="AF1152" s="658">
        <v>0</v>
      </c>
      <c r="AG1152" s="658">
        <v>0</v>
      </c>
      <c r="AH1152" s="658">
        <v>0</v>
      </c>
      <c r="AI1152" s="658">
        <v>0</v>
      </c>
      <c r="AJ1152" s="658">
        <v>0</v>
      </c>
      <c r="AK1152" s="658">
        <v>0</v>
      </c>
      <c r="AL1152" s="658">
        <v>0</v>
      </c>
      <c r="AM1152" s="658">
        <v>0</v>
      </c>
      <c r="AN1152" s="658">
        <v>0</v>
      </c>
      <c r="AO1152" s="658">
        <v>0</v>
      </c>
      <c r="AP1152" s="658">
        <v>0</v>
      </c>
      <c r="AQ1152" s="658">
        <v>0</v>
      </c>
      <c r="AR1152" s="658">
        <v>0</v>
      </c>
      <c r="AS1152" s="658">
        <v>0</v>
      </c>
      <c r="AT1152" s="658">
        <v>0</v>
      </c>
      <c r="AU1152" s="613">
        <f t="shared" si="19831"/>
        <v>1</v>
      </c>
      <c r="AV1152" s="645">
        <f t="shared" si="19790"/>
        <v>1</v>
      </c>
      <c r="AW1152" s="656" t="e">
        <f t="shared" si="19791"/>
        <v>#DIV/0!</v>
      </c>
      <c r="AX1152" s="661"/>
    </row>
    <row r="1153" spans="1:50" hidden="1" outlineLevel="1">
      <c r="A1153" s="590"/>
      <c r="B1153" s="646" t="s">
        <v>305</v>
      </c>
      <c r="C1153" s="646" t="s">
        <v>1337</v>
      </c>
      <c r="D1153" s="647" t="s">
        <v>1338</v>
      </c>
      <c r="E1153" s="649"/>
      <c r="F1153" s="650">
        <v>51892.427943907787</v>
      </c>
      <c r="G1153" s="650">
        <f t="shared" si="19832"/>
        <v>51892.427943907787</v>
      </c>
      <c r="H1153" s="649">
        <f t="shared" ref="H1153" si="20340">+H1154*$F1153</f>
        <v>0</v>
      </c>
      <c r="I1153" s="649">
        <f t="shared" ref="I1153" si="20341">+I1154*$F1153</f>
        <v>0</v>
      </c>
      <c r="J1153" s="649">
        <f t="shared" ref="J1153" si="20342">+J1154*$F1153</f>
        <v>0</v>
      </c>
      <c r="K1153" s="649">
        <f t="shared" ref="K1153" si="20343">+K1154*$F1153</f>
        <v>0</v>
      </c>
      <c r="L1153" s="649">
        <f t="shared" ref="L1153" si="20344">+L1154*$F1153</f>
        <v>0</v>
      </c>
      <c r="M1153" s="649">
        <f t="shared" ref="M1153" si="20345">+M1154*$F1153</f>
        <v>0</v>
      </c>
      <c r="N1153" s="649">
        <f t="shared" ref="N1153" si="20346">+N1154*$F1153</f>
        <v>0</v>
      </c>
      <c r="O1153" s="649">
        <f t="shared" ref="O1153" si="20347">+O1154*$F1153</f>
        <v>0</v>
      </c>
      <c r="P1153" s="649">
        <f t="shared" ref="P1153" si="20348">+P1154*$F1153</f>
        <v>4670.3185149517003</v>
      </c>
      <c r="Q1153" s="649">
        <f t="shared" ref="Q1153" si="20349">+Q1154*$F1153</f>
        <v>35805.775281296374</v>
      </c>
      <c r="R1153" s="649">
        <f t="shared" ref="R1153" si="20350">+R1154*$F1153</f>
        <v>11416.334147659712</v>
      </c>
      <c r="S1153" s="649">
        <f t="shared" ref="S1153" si="20351">+S1154*$F1153</f>
        <v>0</v>
      </c>
      <c r="T1153" s="649">
        <f t="shared" ref="T1153" si="20352">+T1154*$F1153</f>
        <v>0</v>
      </c>
      <c r="U1153" s="649">
        <f t="shared" ref="U1153" si="20353">+U1154*$F1153</f>
        <v>0</v>
      </c>
      <c r="V1153" s="649">
        <f t="shared" ref="V1153" si="20354">+V1154*$F1153</f>
        <v>0</v>
      </c>
      <c r="W1153" s="649">
        <f t="shared" ref="W1153" si="20355">+W1154*$F1153</f>
        <v>0</v>
      </c>
      <c r="X1153" s="649">
        <f t="shared" ref="X1153" si="20356">+X1154*$F1153</f>
        <v>0</v>
      </c>
      <c r="Y1153" s="649">
        <f t="shared" ref="Y1153" si="20357">+Y1154*$F1153</f>
        <v>0</v>
      </c>
      <c r="Z1153" s="649">
        <f t="shared" ref="Z1153" si="20358">+Z1154*$F1153</f>
        <v>0</v>
      </c>
      <c r="AA1153" s="649">
        <f t="shared" ref="AA1153" si="20359">+AA1154*$F1153</f>
        <v>0</v>
      </c>
      <c r="AB1153" s="649">
        <f t="shared" ref="AB1153" si="20360">+AB1154*$F1153</f>
        <v>0</v>
      </c>
      <c r="AC1153" s="649">
        <f t="shared" ref="AC1153" si="20361">+AC1154*$F1153</f>
        <v>0</v>
      </c>
      <c r="AD1153" s="649">
        <f t="shared" ref="AD1153" si="20362">+AD1154*$F1153</f>
        <v>0</v>
      </c>
      <c r="AE1153" s="649">
        <f t="shared" ref="AE1153" si="20363">+AE1154*$F1153</f>
        <v>0</v>
      </c>
      <c r="AF1153" s="649">
        <f t="shared" ref="AF1153" si="20364">+AF1154*$F1153</f>
        <v>0</v>
      </c>
      <c r="AG1153" s="649">
        <f t="shared" ref="AG1153" si="20365">+AG1154*$F1153</f>
        <v>0</v>
      </c>
      <c r="AH1153" s="649">
        <f t="shared" ref="AH1153" si="20366">+AH1154*$F1153</f>
        <v>0</v>
      </c>
      <c r="AI1153" s="649">
        <f t="shared" ref="AI1153" si="20367">+AI1154*$F1153</f>
        <v>0</v>
      </c>
      <c r="AJ1153" s="649">
        <f t="shared" ref="AJ1153" si="20368">+AJ1154*$F1153</f>
        <v>0</v>
      </c>
      <c r="AK1153" s="649">
        <f t="shared" ref="AK1153" si="20369">+AK1154*$F1153</f>
        <v>0</v>
      </c>
      <c r="AL1153" s="649">
        <f t="shared" ref="AL1153" si="20370">+AL1154*$F1153</f>
        <v>0</v>
      </c>
      <c r="AM1153" s="649">
        <f t="shared" ref="AM1153" si="20371">+AM1154*$F1153</f>
        <v>0</v>
      </c>
      <c r="AN1153" s="649">
        <f t="shared" ref="AN1153" si="20372">+AN1154*$F1153</f>
        <v>0</v>
      </c>
      <c r="AO1153" s="649">
        <f t="shared" ref="AO1153" si="20373">+AO1154*$F1153</f>
        <v>0</v>
      </c>
      <c r="AP1153" s="649">
        <f t="shared" ref="AP1153" si="20374">+AP1154*$F1153</f>
        <v>0</v>
      </c>
      <c r="AQ1153" s="649">
        <f t="shared" ref="AQ1153" si="20375">+AQ1154*$F1153</f>
        <v>0</v>
      </c>
      <c r="AR1153" s="649">
        <f t="shared" ref="AR1153" si="20376">+AR1154*$F1153</f>
        <v>0</v>
      </c>
      <c r="AS1153" s="649">
        <f t="shared" ref="AS1153" si="20377">+AS1154*$F1153</f>
        <v>0</v>
      </c>
      <c r="AT1153" s="649">
        <f t="shared" ref="AT1153" si="20378">+AT1154*$F1153</f>
        <v>0</v>
      </c>
      <c r="AU1153" s="613">
        <f t="shared" si="19831"/>
        <v>51892.427943907787</v>
      </c>
      <c r="AV1153" s="645">
        <f t="shared" si="19790"/>
        <v>0</v>
      </c>
      <c r="AW1153" s="656">
        <f t="shared" si="19791"/>
        <v>0</v>
      </c>
      <c r="AX1153" s="591"/>
    </row>
    <row r="1154" spans="1:50" s="314" customFormat="1" hidden="1" outlineLevel="1">
      <c r="A1154" s="642"/>
      <c r="B1154" s="636"/>
      <c r="C1154" s="636"/>
      <c r="D1154" s="651"/>
      <c r="E1154" s="653"/>
      <c r="F1154" s="640"/>
      <c r="G1154" s="640">
        <f t="shared" si="19832"/>
        <v>1</v>
      </c>
      <c r="H1154" s="658">
        <v>0</v>
      </c>
      <c r="I1154" s="658">
        <v>0</v>
      </c>
      <c r="J1154" s="658">
        <v>0</v>
      </c>
      <c r="K1154" s="658">
        <v>0</v>
      </c>
      <c r="L1154" s="658">
        <v>0</v>
      </c>
      <c r="M1154" s="658">
        <v>0</v>
      </c>
      <c r="N1154" s="658">
        <v>0</v>
      </c>
      <c r="O1154" s="658">
        <v>0</v>
      </c>
      <c r="P1154" s="658">
        <v>0.09</v>
      </c>
      <c r="Q1154" s="658">
        <v>0.69000000000000006</v>
      </c>
      <c r="R1154" s="658">
        <v>0.21999999999999997</v>
      </c>
      <c r="S1154" s="658">
        <v>0</v>
      </c>
      <c r="T1154" s="658">
        <v>0</v>
      </c>
      <c r="U1154" s="658">
        <v>0</v>
      </c>
      <c r="V1154" s="658">
        <v>0</v>
      </c>
      <c r="W1154" s="658">
        <v>0</v>
      </c>
      <c r="X1154" s="658">
        <v>0</v>
      </c>
      <c r="Y1154" s="658">
        <v>0</v>
      </c>
      <c r="Z1154" s="658">
        <v>0</v>
      </c>
      <c r="AA1154" s="658">
        <v>0</v>
      </c>
      <c r="AB1154" s="658">
        <v>0</v>
      </c>
      <c r="AC1154" s="658">
        <v>0</v>
      </c>
      <c r="AD1154" s="658">
        <v>0</v>
      </c>
      <c r="AE1154" s="658">
        <v>0</v>
      </c>
      <c r="AF1154" s="658">
        <v>0</v>
      </c>
      <c r="AG1154" s="658">
        <v>0</v>
      </c>
      <c r="AH1154" s="658">
        <v>0</v>
      </c>
      <c r="AI1154" s="658">
        <v>0</v>
      </c>
      <c r="AJ1154" s="658">
        <v>0</v>
      </c>
      <c r="AK1154" s="658">
        <v>0</v>
      </c>
      <c r="AL1154" s="658">
        <v>0</v>
      </c>
      <c r="AM1154" s="658">
        <v>0</v>
      </c>
      <c r="AN1154" s="658">
        <v>0</v>
      </c>
      <c r="AO1154" s="658">
        <v>0</v>
      </c>
      <c r="AP1154" s="658">
        <v>0</v>
      </c>
      <c r="AQ1154" s="658">
        <v>0</v>
      </c>
      <c r="AR1154" s="658">
        <v>0</v>
      </c>
      <c r="AS1154" s="658">
        <v>0</v>
      </c>
      <c r="AT1154" s="658">
        <v>0</v>
      </c>
      <c r="AU1154" s="613">
        <f t="shared" si="19831"/>
        <v>1</v>
      </c>
      <c r="AV1154" s="645">
        <f t="shared" si="19790"/>
        <v>1</v>
      </c>
      <c r="AW1154" s="656" t="e">
        <f t="shared" si="19791"/>
        <v>#DIV/0!</v>
      </c>
      <c r="AX1154" s="661"/>
    </row>
    <row r="1155" spans="1:50" hidden="1" outlineLevel="1">
      <c r="A1155" s="590"/>
      <c r="B1155" s="629" t="s">
        <v>278</v>
      </c>
      <c r="C1155" s="629" t="s">
        <v>1339</v>
      </c>
      <c r="D1155" s="630" t="s">
        <v>1340</v>
      </c>
      <c r="E1155" s="631"/>
      <c r="F1155" s="632">
        <f>+F1156</f>
        <v>704124.48007221858</v>
      </c>
      <c r="G1155" s="632">
        <f t="shared" si="19832"/>
        <v>704124.48007221858</v>
      </c>
      <c r="H1155" s="632">
        <f t="shared" ref="H1155:AT1155" si="20379">+H1156</f>
        <v>0</v>
      </c>
      <c r="I1155" s="632">
        <f t="shared" si="20379"/>
        <v>0</v>
      </c>
      <c r="J1155" s="632">
        <f t="shared" si="20379"/>
        <v>0</v>
      </c>
      <c r="K1155" s="632">
        <f t="shared" si="20379"/>
        <v>0</v>
      </c>
      <c r="L1155" s="632">
        <f t="shared" si="20379"/>
        <v>0</v>
      </c>
      <c r="M1155" s="632">
        <f t="shared" si="20379"/>
        <v>0</v>
      </c>
      <c r="N1155" s="632">
        <f t="shared" si="20379"/>
        <v>0</v>
      </c>
      <c r="O1155" s="632">
        <f t="shared" si="20379"/>
        <v>0</v>
      </c>
      <c r="P1155" s="632">
        <f t="shared" si="20379"/>
        <v>0</v>
      </c>
      <c r="Q1155" s="632">
        <f t="shared" si="20379"/>
        <v>0</v>
      </c>
      <c r="R1155" s="632">
        <f t="shared" si="20379"/>
        <v>218278.58882238777</v>
      </c>
      <c r="S1155" s="632">
        <f t="shared" si="20379"/>
        <v>485845.89124983078</v>
      </c>
      <c r="T1155" s="632">
        <f t="shared" si="20379"/>
        <v>0</v>
      </c>
      <c r="U1155" s="632">
        <f t="shared" si="20379"/>
        <v>0</v>
      </c>
      <c r="V1155" s="632">
        <f t="shared" si="20379"/>
        <v>0</v>
      </c>
      <c r="W1155" s="632">
        <f t="shared" si="20379"/>
        <v>0</v>
      </c>
      <c r="X1155" s="632">
        <f t="shared" si="20379"/>
        <v>0</v>
      </c>
      <c r="Y1155" s="632">
        <f t="shared" si="20379"/>
        <v>0</v>
      </c>
      <c r="Z1155" s="632">
        <f t="shared" si="20379"/>
        <v>0</v>
      </c>
      <c r="AA1155" s="632">
        <f t="shared" si="20379"/>
        <v>0</v>
      </c>
      <c r="AB1155" s="632">
        <f t="shared" si="20379"/>
        <v>0</v>
      </c>
      <c r="AC1155" s="632">
        <f t="shared" si="20379"/>
        <v>0</v>
      </c>
      <c r="AD1155" s="632">
        <f t="shared" si="20379"/>
        <v>0</v>
      </c>
      <c r="AE1155" s="632">
        <f t="shared" si="20379"/>
        <v>0</v>
      </c>
      <c r="AF1155" s="632">
        <f t="shared" si="20379"/>
        <v>0</v>
      </c>
      <c r="AG1155" s="632">
        <f t="shared" si="20379"/>
        <v>0</v>
      </c>
      <c r="AH1155" s="632">
        <f t="shared" si="20379"/>
        <v>0</v>
      </c>
      <c r="AI1155" s="632">
        <f t="shared" si="20379"/>
        <v>0</v>
      </c>
      <c r="AJ1155" s="632">
        <f t="shared" si="20379"/>
        <v>0</v>
      </c>
      <c r="AK1155" s="632">
        <f t="shared" si="20379"/>
        <v>0</v>
      </c>
      <c r="AL1155" s="632">
        <f t="shared" si="20379"/>
        <v>0</v>
      </c>
      <c r="AM1155" s="632">
        <f t="shared" si="20379"/>
        <v>0</v>
      </c>
      <c r="AN1155" s="632">
        <f t="shared" si="20379"/>
        <v>0</v>
      </c>
      <c r="AO1155" s="632">
        <f t="shared" si="20379"/>
        <v>0</v>
      </c>
      <c r="AP1155" s="632">
        <f t="shared" si="20379"/>
        <v>0</v>
      </c>
      <c r="AQ1155" s="632">
        <f t="shared" si="20379"/>
        <v>0</v>
      </c>
      <c r="AR1155" s="632">
        <f t="shared" si="20379"/>
        <v>0</v>
      </c>
      <c r="AS1155" s="632">
        <f t="shared" si="20379"/>
        <v>0</v>
      </c>
      <c r="AT1155" s="632">
        <f t="shared" si="20379"/>
        <v>0</v>
      </c>
      <c r="AU1155" s="613">
        <f t="shared" si="19831"/>
        <v>704124.48007221858</v>
      </c>
      <c r="AV1155" s="645">
        <f t="shared" si="19790"/>
        <v>0</v>
      </c>
      <c r="AW1155" s="656">
        <f t="shared" si="19791"/>
        <v>0</v>
      </c>
      <c r="AX1155" s="591"/>
    </row>
    <row r="1156" spans="1:50" hidden="1" outlineLevel="1">
      <c r="A1156" s="590"/>
      <c r="B1156" s="646" t="s">
        <v>305</v>
      </c>
      <c r="C1156" s="646" t="s">
        <v>1341</v>
      </c>
      <c r="D1156" s="647" t="s">
        <v>1342</v>
      </c>
      <c r="E1156" s="649"/>
      <c r="F1156" s="650">
        <v>704124.48007221858</v>
      </c>
      <c r="G1156" s="650">
        <f t="shared" si="19832"/>
        <v>704124.48007221858</v>
      </c>
      <c r="H1156" s="649">
        <f t="shared" ref="H1156" si="20380">+H1157*$F1156</f>
        <v>0</v>
      </c>
      <c r="I1156" s="649">
        <f t="shared" ref="I1156" si="20381">+I1157*$F1156</f>
        <v>0</v>
      </c>
      <c r="J1156" s="649">
        <f t="shared" ref="J1156" si="20382">+J1157*$F1156</f>
        <v>0</v>
      </c>
      <c r="K1156" s="649">
        <f t="shared" ref="K1156" si="20383">+K1157*$F1156</f>
        <v>0</v>
      </c>
      <c r="L1156" s="649">
        <f t="shared" ref="L1156" si="20384">+L1157*$F1156</f>
        <v>0</v>
      </c>
      <c r="M1156" s="649">
        <f t="shared" ref="M1156" si="20385">+M1157*$F1156</f>
        <v>0</v>
      </c>
      <c r="N1156" s="649">
        <f t="shared" ref="N1156" si="20386">+N1157*$F1156</f>
        <v>0</v>
      </c>
      <c r="O1156" s="649">
        <f t="shared" ref="O1156" si="20387">+O1157*$F1156</f>
        <v>0</v>
      </c>
      <c r="P1156" s="649">
        <f t="shared" ref="P1156" si="20388">+P1157*$F1156</f>
        <v>0</v>
      </c>
      <c r="Q1156" s="649">
        <f t="shared" ref="Q1156" si="20389">+Q1157*$F1156</f>
        <v>0</v>
      </c>
      <c r="R1156" s="649">
        <f t="shared" ref="R1156" si="20390">+R1157*$F1156</f>
        <v>218278.58882238777</v>
      </c>
      <c r="S1156" s="649">
        <f t="shared" ref="S1156" si="20391">+S1157*$F1156</f>
        <v>485845.89124983078</v>
      </c>
      <c r="T1156" s="649">
        <f t="shared" ref="T1156" si="20392">+T1157*$F1156</f>
        <v>0</v>
      </c>
      <c r="U1156" s="649">
        <f t="shared" ref="U1156" si="20393">+U1157*$F1156</f>
        <v>0</v>
      </c>
      <c r="V1156" s="649">
        <f t="shared" ref="V1156" si="20394">+V1157*$F1156</f>
        <v>0</v>
      </c>
      <c r="W1156" s="649">
        <f t="shared" ref="W1156" si="20395">+W1157*$F1156</f>
        <v>0</v>
      </c>
      <c r="X1156" s="649">
        <f t="shared" ref="X1156" si="20396">+X1157*$F1156</f>
        <v>0</v>
      </c>
      <c r="Y1156" s="649">
        <f t="shared" ref="Y1156" si="20397">+Y1157*$F1156</f>
        <v>0</v>
      </c>
      <c r="Z1156" s="649">
        <f t="shared" ref="Z1156" si="20398">+Z1157*$F1156</f>
        <v>0</v>
      </c>
      <c r="AA1156" s="649">
        <f t="shared" ref="AA1156" si="20399">+AA1157*$F1156</f>
        <v>0</v>
      </c>
      <c r="AB1156" s="649">
        <f t="shared" ref="AB1156" si="20400">+AB1157*$F1156</f>
        <v>0</v>
      </c>
      <c r="AC1156" s="649">
        <f t="shared" ref="AC1156" si="20401">+AC1157*$F1156</f>
        <v>0</v>
      </c>
      <c r="AD1156" s="649">
        <f t="shared" ref="AD1156" si="20402">+AD1157*$F1156</f>
        <v>0</v>
      </c>
      <c r="AE1156" s="649">
        <f t="shared" ref="AE1156" si="20403">+AE1157*$F1156</f>
        <v>0</v>
      </c>
      <c r="AF1156" s="649">
        <f t="shared" ref="AF1156" si="20404">+AF1157*$F1156</f>
        <v>0</v>
      </c>
      <c r="AG1156" s="649">
        <f t="shared" ref="AG1156" si="20405">+AG1157*$F1156</f>
        <v>0</v>
      </c>
      <c r="AH1156" s="649">
        <f t="shared" ref="AH1156" si="20406">+AH1157*$F1156</f>
        <v>0</v>
      </c>
      <c r="AI1156" s="649">
        <f t="shared" ref="AI1156" si="20407">+AI1157*$F1156</f>
        <v>0</v>
      </c>
      <c r="AJ1156" s="649">
        <f t="shared" ref="AJ1156" si="20408">+AJ1157*$F1156</f>
        <v>0</v>
      </c>
      <c r="AK1156" s="649">
        <f t="shared" ref="AK1156" si="20409">+AK1157*$F1156</f>
        <v>0</v>
      </c>
      <c r="AL1156" s="649">
        <f t="shared" ref="AL1156" si="20410">+AL1157*$F1156</f>
        <v>0</v>
      </c>
      <c r="AM1156" s="649">
        <f t="shared" ref="AM1156" si="20411">+AM1157*$F1156</f>
        <v>0</v>
      </c>
      <c r="AN1156" s="649">
        <f t="shared" ref="AN1156" si="20412">+AN1157*$F1156</f>
        <v>0</v>
      </c>
      <c r="AO1156" s="649">
        <f t="shared" ref="AO1156" si="20413">+AO1157*$F1156</f>
        <v>0</v>
      </c>
      <c r="AP1156" s="649">
        <f t="shared" ref="AP1156" si="20414">+AP1157*$F1156</f>
        <v>0</v>
      </c>
      <c r="AQ1156" s="649">
        <f t="shared" ref="AQ1156" si="20415">+AQ1157*$F1156</f>
        <v>0</v>
      </c>
      <c r="AR1156" s="649">
        <f t="shared" ref="AR1156" si="20416">+AR1157*$F1156</f>
        <v>0</v>
      </c>
      <c r="AS1156" s="649">
        <f t="shared" ref="AS1156" si="20417">+AS1157*$F1156</f>
        <v>0</v>
      </c>
      <c r="AT1156" s="649">
        <f t="shared" ref="AT1156" si="20418">+AT1157*$F1156</f>
        <v>0</v>
      </c>
      <c r="AU1156" s="613">
        <f t="shared" si="19831"/>
        <v>704124.48007221858</v>
      </c>
      <c r="AV1156" s="645">
        <f t="shared" si="19790"/>
        <v>0</v>
      </c>
      <c r="AW1156" s="656">
        <f t="shared" si="19791"/>
        <v>0</v>
      </c>
      <c r="AX1156" s="591"/>
    </row>
    <row r="1157" spans="1:50" s="314" customFormat="1" hidden="1" outlineLevel="1">
      <c r="A1157" s="642"/>
      <c r="B1157" s="636"/>
      <c r="C1157" s="636"/>
      <c r="D1157" s="651"/>
      <c r="E1157" s="653"/>
      <c r="F1157" s="659"/>
      <c r="G1157" s="640">
        <f t="shared" si="19832"/>
        <v>1</v>
      </c>
      <c r="H1157" s="658">
        <v>0</v>
      </c>
      <c r="I1157" s="658">
        <v>0</v>
      </c>
      <c r="J1157" s="658">
        <v>0</v>
      </c>
      <c r="K1157" s="658">
        <v>0</v>
      </c>
      <c r="L1157" s="658">
        <v>0</v>
      </c>
      <c r="M1157" s="658">
        <v>0</v>
      </c>
      <c r="N1157" s="658">
        <v>0</v>
      </c>
      <c r="O1157" s="658">
        <v>0</v>
      </c>
      <c r="P1157" s="658">
        <v>0</v>
      </c>
      <c r="Q1157" s="658">
        <v>0</v>
      </c>
      <c r="R1157" s="658">
        <v>0.31</v>
      </c>
      <c r="S1157" s="658">
        <v>0.69</v>
      </c>
      <c r="T1157" s="658">
        <v>0</v>
      </c>
      <c r="U1157" s="658">
        <v>0</v>
      </c>
      <c r="V1157" s="658">
        <v>0</v>
      </c>
      <c r="W1157" s="658">
        <v>0</v>
      </c>
      <c r="X1157" s="658">
        <v>0</v>
      </c>
      <c r="Y1157" s="658">
        <v>0</v>
      </c>
      <c r="Z1157" s="658">
        <v>0</v>
      </c>
      <c r="AA1157" s="658">
        <v>0</v>
      </c>
      <c r="AB1157" s="658">
        <v>0</v>
      </c>
      <c r="AC1157" s="658">
        <v>0</v>
      </c>
      <c r="AD1157" s="658">
        <v>0</v>
      </c>
      <c r="AE1157" s="658">
        <v>0</v>
      </c>
      <c r="AF1157" s="658">
        <v>0</v>
      </c>
      <c r="AG1157" s="658">
        <v>0</v>
      </c>
      <c r="AH1157" s="658">
        <v>0</v>
      </c>
      <c r="AI1157" s="658">
        <v>0</v>
      </c>
      <c r="AJ1157" s="658">
        <v>0</v>
      </c>
      <c r="AK1157" s="658">
        <v>0</v>
      </c>
      <c r="AL1157" s="658">
        <v>0</v>
      </c>
      <c r="AM1157" s="658">
        <v>0</v>
      </c>
      <c r="AN1157" s="658">
        <v>0</v>
      </c>
      <c r="AO1157" s="658">
        <v>0</v>
      </c>
      <c r="AP1157" s="658">
        <v>0</v>
      </c>
      <c r="AQ1157" s="658">
        <v>0</v>
      </c>
      <c r="AR1157" s="658">
        <v>0</v>
      </c>
      <c r="AS1157" s="658">
        <v>0</v>
      </c>
      <c r="AT1157" s="658">
        <v>0</v>
      </c>
      <c r="AU1157" s="613">
        <f t="shared" si="19831"/>
        <v>1</v>
      </c>
      <c r="AV1157" s="645">
        <f t="shared" si="19790"/>
        <v>1</v>
      </c>
      <c r="AW1157" s="656" t="e">
        <f t="shared" si="19791"/>
        <v>#DIV/0!</v>
      </c>
      <c r="AX1157" s="661"/>
    </row>
    <row r="1158" spans="1:50" s="302" customFormat="1" collapsed="1">
      <c r="A1158" s="621"/>
      <c r="B1158" s="622" t="s">
        <v>234</v>
      </c>
      <c r="C1158" s="622" t="s">
        <v>1343</v>
      </c>
      <c r="D1158" s="623" t="s">
        <v>1344</v>
      </c>
      <c r="E1158" s="624"/>
      <c r="F1158" s="625">
        <f>+F1159+F1164+F1177+F1178+F1185+F1222</f>
        <v>5130209.9222234841</v>
      </c>
      <c r="G1158" s="625">
        <f t="shared" si="19832"/>
        <v>5130209.9222234841</v>
      </c>
      <c r="H1158" s="625">
        <f t="shared" ref="H1158:AT1158" si="20419">+H1159+H1164+H1177+H1178+H1185+H1222</f>
        <v>0</v>
      </c>
      <c r="I1158" s="625">
        <f t="shared" si="20419"/>
        <v>0</v>
      </c>
      <c r="J1158" s="625">
        <f t="shared" si="20419"/>
        <v>0</v>
      </c>
      <c r="K1158" s="625">
        <f t="shared" si="20419"/>
        <v>0</v>
      </c>
      <c r="L1158" s="625">
        <f t="shared" si="20419"/>
        <v>0</v>
      </c>
      <c r="M1158" s="625">
        <f t="shared" si="20419"/>
        <v>0</v>
      </c>
      <c r="N1158" s="625">
        <f t="shared" si="20419"/>
        <v>28749.936984766915</v>
      </c>
      <c r="O1158" s="625">
        <f t="shared" si="20419"/>
        <v>377457.40760907438</v>
      </c>
      <c r="P1158" s="625">
        <f t="shared" si="20419"/>
        <v>461793.66662152309</v>
      </c>
      <c r="Q1158" s="625">
        <f t="shared" si="20419"/>
        <v>455532.09717323276</v>
      </c>
      <c r="R1158" s="625">
        <f t="shared" si="20419"/>
        <v>879397.00883720769</v>
      </c>
      <c r="S1158" s="625">
        <f t="shared" si="20419"/>
        <v>1121921.7778353198</v>
      </c>
      <c r="T1158" s="625">
        <f t="shared" si="20419"/>
        <v>277449.02331070864</v>
      </c>
      <c r="U1158" s="625">
        <f t="shared" si="20419"/>
        <v>275043.12144336198</v>
      </c>
      <c r="V1158" s="625">
        <f t="shared" si="20419"/>
        <v>263311.42432018538</v>
      </c>
      <c r="W1158" s="625">
        <f t="shared" si="20419"/>
        <v>265918.46812533581</v>
      </c>
      <c r="X1158" s="625">
        <f t="shared" si="20419"/>
        <v>273900.10218485061</v>
      </c>
      <c r="Y1158" s="625">
        <f t="shared" si="20419"/>
        <v>197870.9907887819</v>
      </c>
      <c r="Z1158" s="625">
        <f t="shared" si="20419"/>
        <v>184464.43159767619</v>
      </c>
      <c r="AA1158" s="625">
        <f t="shared" si="20419"/>
        <v>67400.465391458609</v>
      </c>
      <c r="AB1158" s="625">
        <f t="shared" si="20419"/>
        <v>0</v>
      </c>
      <c r="AC1158" s="625">
        <f t="shared" si="20419"/>
        <v>0</v>
      </c>
      <c r="AD1158" s="625">
        <f t="shared" si="20419"/>
        <v>0</v>
      </c>
      <c r="AE1158" s="625">
        <f t="shared" si="20419"/>
        <v>0</v>
      </c>
      <c r="AF1158" s="625">
        <f t="shared" si="20419"/>
        <v>0</v>
      </c>
      <c r="AG1158" s="625">
        <f t="shared" si="20419"/>
        <v>0</v>
      </c>
      <c r="AH1158" s="625">
        <f t="shared" si="20419"/>
        <v>0</v>
      </c>
      <c r="AI1158" s="625">
        <f t="shared" si="20419"/>
        <v>0</v>
      </c>
      <c r="AJ1158" s="625">
        <f t="shared" si="20419"/>
        <v>0</v>
      </c>
      <c r="AK1158" s="625">
        <f t="shared" si="20419"/>
        <v>0</v>
      </c>
      <c r="AL1158" s="625">
        <f t="shared" si="20419"/>
        <v>0</v>
      </c>
      <c r="AM1158" s="625">
        <f t="shared" si="20419"/>
        <v>0</v>
      </c>
      <c r="AN1158" s="625">
        <f t="shared" si="20419"/>
        <v>0</v>
      </c>
      <c r="AO1158" s="625">
        <f t="shared" si="20419"/>
        <v>0</v>
      </c>
      <c r="AP1158" s="625">
        <f t="shared" si="20419"/>
        <v>0</v>
      </c>
      <c r="AQ1158" s="625">
        <f t="shared" si="20419"/>
        <v>0</v>
      </c>
      <c r="AR1158" s="625">
        <f t="shared" si="20419"/>
        <v>0</v>
      </c>
      <c r="AS1158" s="625">
        <f t="shared" si="20419"/>
        <v>0</v>
      </c>
      <c r="AT1158" s="625">
        <f t="shared" si="20419"/>
        <v>0</v>
      </c>
      <c r="AU1158" s="613">
        <f t="shared" si="19831"/>
        <v>5130209.9222234841</v>
      </c>
      <c r="AV1158" s="645">
        <f t="shared" si="19790"/>
        <v>0</v>
      </c>
      <c r="AW1158" s="656">
        <f t="shared" si="19791"/>
        <v>0</v>
      </c>
      <c r="AX1158" s="626"/>
    </row>
    <row r="1159" spans="1:50" hidden="1" outlineLevel="1">
      <c r="A1159" s="590"/>
      <c r="B1159" s="629" t="s">
        <v>278</v>
      </c>
      <c r="C1159" s="629" t="s">
        <v>1345</v>
      </c>
      <c r="D1159" s="630" t="s">
        <v>1346</v>
      </c>
      <c r="E1159" s="631"/>
      <c r="F1159" s="632">
        <f>+F1160+F1162</f>
        <v>640029.24269338173</v>
      </c>
      <c r="G1159" s="632">
        <f t="shared" si="19832"/>
        <v>640029.24269338173</v>
      </c>
      <c r="H1159" s="632">
        <f t="shared" ref="H1159:AT1159" si="20420">+H1160+H1162</f>
        <v>0</v>
      </c>
      <c r="I1159" s="632">
        <f t="shared" si="20420"/>
        <v>0</v>
      </c>
      <c r="J1159" s="632">
        <f t="shared" si="20420"/>
        <v>0</v>
      </c>
      <c r="K1159" s="632">
        <f t="shared" si="20420"/>
        <v>0</v>
      </c>
      <c r="L1159" s="632">
        <f t="shared" si="20420"/>
        <v>0</v>
      </c>
      <c r="M1159" s="632">
        <f t="shared" si="20420"/>
        <v>0</v>
      </c>
      <c r="N1159" s="632">
        <f t="shared" si="20420"/>
        <v>28749.936984766915</v>
      </c>
      <c r="O1159" s="632">
        <f t="shared" si="20420"/>
        <v>377457.40760907438</v>
      </c>
      <c r="P1159" s="632">
        <f t="shared" si="20420"/>
        <v>233821.89809954044</v>
      </c>
      <c r="Q1159" s="632">
        <f t="shared" si="20420"/>
        <v>0</v>
      </c>
      <c r="R1159" s="632">
        <f t="shared" si="20420"/>
        <v>0</v>
      </c>
      <c r="S1159" s="632">
        <f t="shared" si="20420"/>
        <v>0</v>
      </c>
      <c r="T1159" s="632">
        <f t="shared" si="20420"/>
        <v>0</v>
      </c>
      <c r="U1159" s="632">
        <f t="shared" si="20420"/>
        <v>0</v>
      </c>
      <c r="V1159" s="632">
        <f t="shared" si="20420"/>
        <v>0</v>
      </c>
      <c r="W1159" s="632">
        <f t="shared" si="20420"/>
        <v>0</v>
      </c>
      <c r="X1159" s="632">
        <f t="shared" si="20420"/>
        <v>0</v>
      </c>
      <c r="Y1159" s="632">
        <f t="shared" si="20420"/>
        <v>0</v>
      </c>
      <c r="Z1159" s="632">
        <f t="shared" si="20420"/>
        <v>0</v>
      </c>
      <c r="AA1159" s="632">
        <f t="shared" si="20420"/>
        <v>0</v>
      </c>
      <c r="AB1159" s="632">
        <f t="shared" si="20420"/>
        <v>0</v>
      </c>
      <c r="AC1159" s="632">
        <f t="shared" si="20420"/>
        <v>0</v>
      </c>
      <c r="AD1159" s="632">
        <f t="shared" si="20420"/>
        <v>0</v>
      </c>
      <c r="AE1159" s="632">
        <f t="shared" si="20420"/>
        <v>0</v>
      </c>
      <c r="AF1159" s="632">
        <f t="shared" si="20420"/>
        <v>0</v>
      </c>
      <c r="AG1159" s="632">
        <f t="shared" si="20420"/>
        <v>0</v>
      </c>
      <c r="AH1159" s="632">
        <f t="shared" si="20420"/>
        <v>0</v>
      </c>
      <c r="AI1159" s="632">
        <f t="shared" si="20420"/>
        <v>0</v>
      </c>
      <c r="AJ1159" s="632">
        <f t="shared" si="20420"/>
        <v>0</v>
      </c>
      <c r="AK1159" s="632">
        <f t="shared" si="20420"/>
        <v>0</v>
      </c>
      <c r="AL1159" s="632">
        <f t="shared" si="20420"/>
        <v>0</v>
      </c>
      <c r="AM1159" s="632">
        <f t="shared" si="20420"/>
        <v>0</v>
      </c>
      <c r="AN1159" s="632">
        <f t="shared" si="20420"/>
        <v>0</v>
      </c>
      <c r="AO1159" s="632">
        <f t="shared" si="20420"/>
        <v>0</v>
      </c>
      <c r="AP1159" s="632">
        <f t="shared" si="20420"/>
        <v>0</v>
      </c>
      <c r="AQ1159" s="632">
        <f t="shared" si="20420"/>
        <v>0</v>
      </c>
      <c r="AR1159" s="632">
        <f t="shared" si="20420"/>
        <v>0</v>
      </c>
      <c r="AS1159" s="632">
        <f t="shared" si="20420"/>
        <v>0</v>
      </c>
      <c r="AT1159" s="632">
        <f t="shared" si="20420"/>
        <v>0</v>
      </c>
      <c r="AU1159" s="613">
        <f t="shared" si="19831"/>
        <v>640029.24269338173</v>
      </c>
      <c r="AV1159" s="645">
        <f t="shared" si="19790"/>
        <v>0</v>
      </c>
      <c r="AW1159" s="656">
        <f t="shared" si="19791"/>
        <v>0</v>
      </c>
      <c r="AX1159" s="591"/>
    </row>
    <row r="1160" spans="1:50" hidden="1" outlineLevel="1">
      <c r="A1160" s="590"/>
      <c r="B1160" s="646" t="s">
        <v>305</v>
      </c>
      <c r="C1160" s="646" t="s">
        <v>1347</v>
      </c>
      <c r="D1160" s="647" t="s">
        <v>1348</v>
      </c>
      <c r="E1160" s="649"/>
      <c r="F1160" s="650">
        <v>319443.74427518796</v>
      </c>
      <c r="G1160" s="650">
        <f t="shared" si="19832"/>
        <v>319443.74427518796</v>
      </c>
      <c r="H1160" s="649">
        <f t="shared" ref="H1160" si="20421">+H1161*$F1160</f>
        <v>0</v>
      </c>
      <c r="I1160" s="649">
        <f t="shared" ref="I1160" si="20422">+I1161*$F1160</f>
        <v>0</v>
      </c>
      <c r="J1160" s="649">
        <f t="shared" ref="J1160" si="20423">+J1161*$F1160</f>
        <v>0</v>
      </c>
      <c r="K1160" s="649">
        <f t="shared" ref="K1160" si="20424">+K1161*$F1160</f>
        <v>0</v>
      </c>
      <c r="L1160" s="649">
        <f t="shared" ref="L1160" si="20425">+L1161*$F1160</f>
        <v>0</v>
      </c>
      <c r="M1160" s="649">
        <f t="shared" ref="M1160" si="20426">+M1161*$F1160</f>
        <v>0</v>
      </c>
      <c r="N1160" s="649">
        <f t="shared" ref="N1160" si="20427">+N1161*$F1160</f>
        <v>28749.936984766915</v>
      </c>
      <c r="O1160" s="649">
        <f t="shared" ref="O1160" si="20428">+O1161*$F1160</f>
        <v>233193.93332088721</v>
      </c>
      <c r="P1160" s="649">
        <f t="shared" ref="P1160" si="20429">+P1161*$F1160</f>
        <v>57499.873969533845</v>
      </c>
      <c r="Q1160" s="649">
        <f t="shared" ref="Q1160" si="20430">+Q1161*$F1160</f>
        <v>0</v>
      </c>
      <c r="R1160" s="649">
        <f t="shared" ref="R1160" si="20431">+R1161*$F1160</f>
        <v>0</v>
      </c>
      <c r="S1160" s="649">
        <f t="shared" ref="S1160" si="20432">+S1161*$F1160</f>
        <v>0</v>
      </c>
      <c r="T1160" s="649">
        <f t="shared" ref="T1160" si="20433">+T1161*$F1160</f>
        <v>0</v>
      </c>
      <c r="U1160" s="649">
        <f t="shared" ref="U1160" si="20434">+U1161*$F1160</f>
        <v>0</v>
      </c>
      <c r="V1160" s="649">
        <f t="shared" ref="V1160" si="20435">+V1161*$F1160</f>
        <v>0</v>
      </c>
      <c r="W1160" s="649">
        <f t="shared" ref="W1160" si="20436">+W1161*$F1160</f>
        <v>0</v>
      </c>
      <c r="X1160" s="649">
        <f t="shared" ref="X1160" si="20437">+X1161*$F1160</f>
        <v>0</v>
      </c>
      <c r="Y1160" s="649">
        <f t="shared" ref="Y1160" si="20438">+Y1161*$F1160</f>
        <v>0</v>
      </c>
      <c r="Z1160" s="649">
        <f t="shared" ref="Z1160" si="20439">+Z1161*$F1160</f>
        <v>0</v>
      </c>
      <c r="AA1160" s="649">
        <f t="shared" ref="AA1160" si="20440">+AA1161*$F1160</f>
        <v>0</v>
      </c>
      <c r="AB1160" s="649">
        <f t="shared" ref="AB1160" si="20441">+AB1161*$F1160</f>
        <v>0</v>
      </c>
      <c r="AC1160" s="649">
        <f t="shared" ref="AC1160" si="20442">+AC1161*$F1160</f>
        <v>0</v>
      </c>
      <c r="AD1160" s="649">
        <f t="shared" ref="AD1160" si="20443">+AD1161*$F1160</f>
        <v>0</v>
      </c>
      <c r="AE1160" s="649">
        <f t="shared" ref="AE1160" si="20444">+AE1161*$F1160</f>
        <v>0</v>
      </c>
      <c r="AF1160" s="649">
        <f t="shared" ref="AF1160" si="20445">+AF1161*$F1160</f>
        <v>0</v>
      </c>
      <c r="AG1160" s="649">
        <f t="shared" ref="AG1160" si="20446">+AG1161*$F1160</f>
        <v>0</v>
      </c>
      <c r="AH1160" s="649">
        <f t="shared" ref="AH1160" si="20447">+AH1161*$F1160</f>
        <v>0</v>
      </c>
      <c r="AI1160" s="649">
        <f t="shared" ref="AI1160" si="20448">+AI1161*$F1160</f>
        <v>0</v>
      </c>
      <c r="AJ1160" s="649">
        <f t="shared" ref="AJ1160" si="20449">+AJ1161*$F1160</f>
        <v>0</v>
      </c>
      <c r="AK1160" s="649">
        <f t="shared" ref="AK1160" si="20450">+AK1161*$F1160</f>
        <v>0</v>
      </c>
      <c r="AL1160" s="649">
        <f t="shared" ref="AL1160" si="20451">+AL1161*$F1160</f>
        <v>0</v>
      </c>
      <c r="AM1160" s="649">
        <f t="shared" ref="AM1160" si="20452">+AM1161*$F1160</f>
        <v>0</v>
      </c>
      <c r="AN1160" s="649">
        <f t="shared" ref="AN1160" si="20453">+AN1161*$F1160</f>
        <v>0</v>
      </c>
      <c r="AO1160" s="649">
        <f t="shared" ref="AO1160" si="20454">+AO1161*$F1160</f>
        <v>0</v>
      </c>
      <c r="AP1160" s="649">
        <f t="shared" ref="AP1160" si="20455">+AP1161*$F1160</f>
        <v>0</v>
      </c>
      <c r="AQ1160" s="649">
        <f t="shared" ref="AQ1160" si="20456">+AQ1161*$F1160</f>
        <v>0</v>
      </c>
      <c r="AR1160" s="649">
        <f t="shared" ref="AR1160" si="20457">+AR1161*$F1160</f>
        <v>0</v>
      </c>
      <c r="AS1160" s="649">
        <f t="shared" ref="AS1160" si="20458">+AS1161*$F1160</f>
        <v>0</v>
      </c>
      <c r="AT1160" s="649">
        <f t="shared" ref="AT1160" si="20459">+AT1161*$F1160</f>
        <v>0</v>
      </c>
      <c r="AU1160" s="613">
        <f t="shared" si="19831"/>
        <v>319443.74427518796</v>
      </c>
      <c r="AV1160" s="645">
        <f t="shared" si="19790"/>
        <v>0</v>
      </c>
      <c r="AW1160" s="656">
        <f t="shared" si="19791"/>
        <v>0</v>
      </c>
      <c r="AX1160" s="591"/>
    </row>
    <row r="1161" spans="1:50" s="314" customFormat="1" hidden="1" outlineLevel="1">
      <c r="A1161" s="642"/>
      <c r="B1161" s="636"/>
      <c r="C1161" s="636"/>
      <c r="D1161" s="651"/>
      <c r="E1161" s="653"/>
      <c r="F1161" s="659"/>
      <c r="G1161" s="640">
        <f t="shared" si="19832"/>
        <v>1</v>
      </c>
      <c r="H1161" s="658">
        <v>0</v>
      </c>
      <c r="I1161" s="658">
        <v>0</v>
      </c>
      <c r="J1161" s="658">
        <v>0</v>
      </c>
      <c r="K1161" s="658">
        <v>0</v>
      </c>
      <c r="L1161" s="658">
        <v>0</v>
      </c>
      <c r="M1161" s="658">
        <v>0</v>
      </c>
      <c r="N1161" s="658">
        <v>0.09</v>
      </c>
      <c r="O1161" s="658">
        <v>0.73</v>
      </c>
      <c r="P1161" s="658">
        <v>0.18000000000000005</v>
      </c>
      <c r="Q1161" s="658">
        <v>0</v>
      </c>
      <c r="R1161" s="658">
        <v>0</v>
      </c>
      <c r="S1161" s="658">
        <v>0</v>
      </c>
      <c r="T1161" s="658">
        <v>0</v>
      </c>
      <c r="U1161" s="658">
        <v>0</v>
      </c>
      <c r="V1161" s="658">
        <v>0</v>
      </c>
      <c r="W1161" s="658">
        <v>0</v>
      </c>
      <c r="X1161" s="658">
        <v>0</v>
      </c>
      <c r="Y1161" s="658">
        <v>0</v>
      </c>
      <c r="Z1161" s="658">
        <v>0</v>
      </c>
      <c r="AA1161" s="658">
        <v>0</v>
      </c>
      <c r="AB1161" s="658">
        <v>0</v>
      </c>
      <c r="AC1161" s="658">
        <v>0</v>
      </c>
      <c r="AD1161" s="658">
        <v>0</v>
      </c>
      <c r="AE1161" s="658">
        <v>0</v>
      </c>
      <c r="AF1161" s="658">
        <v>0</v>
      </c>
      <c r="AG1161" s="658">
        <v>0</v>
      </c>
      <c r="AH1161" s="658">
        <v>0</v>
      </c>
      <c r="AI1161" s="658">
        <v>0</v>
      </c>
      <c r="AJ1161" s="658">
        <v>0</v>
      </c>
      <c r="AK1161" s="658">
        <v>0</v>
      </c>
      <c r="AL1161" s="658">
        <v>0</v>
      </c>
      <c r="AM1161" s="658">
        <v>0</v>
      </c>
      <c r="AN1161" s="658">
        <v>0</v>
      </c>
      <c r="AO1161" s="658">
        <v>0</v>
      </c>
      <c r="AP1161" s="658">
        <v>0</v>
      </c>
      <c r="AQ1161" s="658">
        <v>0</v>
      </c>
      <c r="AR1161" s="658">
        <v>0</v>
      </c>
      <c r="AS1161" s="658">
        <v>0</v>
      </c>
      <c r="AT1161" s="658">
        <v>0</v>
      </c>
      <c r="AU1161" s="613">
        <f t="shared" si="19831"/>
        <v>1</v>
      </c>
      <c r="AV1161" s="645">
        <f t="shared" si="19790"/>
        <v>1</v>
      </c>
      <c r="AW1161" s="656" t="e">
        <f t="shared" si="19791"/>
        <v>#DIV/0!</v>
      </c>
      <c r="AX1161" s="661"/>
    </row>
    <row r="1162" spans="1:50" hidden="1" outlineLevel="1">
      <c r="A1162" s="590"/>
      <c r="B1162" s="646" t="s">
        <v>305</v>
      </c>
      <c r="C1162" s="646" t="s">
        <v>1349</v>
      </c>
      <c r="D1162" s="647" t="s">
        <v>1350</v>
      </c>
      <c r="E1162" s="649"/>
      <c r="F1162" s="650">
        <v>320585.49841819378</v>
      </c>
      <c r="G1162" s="650">
        <f t="shared" si="19832"/>
        <v>320585.49841819378</v>
      </c>
      <c r="H1162" s="649">
        <f t="shared" ref="H1162" si="20460">+H1163*$F1162</f>
        <v>0</v>
      </c>
      <c r="I1162" s="649">
        <f t="shared" ref="I1162" si="20461">+I1163*$F1162</f>
        <v>0</v>
      </c>
      <c r="J1162" s="649">
        <f t="shared" ref="J1162" si="20462">+J1163*$F1162</f>
        <v>0</v>
      </c>
      <c r="K1162" s="649">
        <f t="shared" ref="K1162" si="20463">+K1163*$F1162</f>
        <v>0</v>
      </c>
      <c r="L1162" s="649">
        <f t="shared" ref="L1162" si="20464">+L1163*$F1162</f>
        <v>0</v>
      </c>
      <c r="M1162" s="649">
        <f t="shared" ref="M1162" si="20465">+M1163*$F1162</f>
        <v>0</v>
      </c>
      <c r="N1162" s="649">
        <f t="shared" ref="N1162" si="20466">+N1163*$F1162</f>
        <v>0</v>
      </c>
      <c r="O1162" s="649">
        <f t="shared" ref="O1162" si="20467">+O1163*$F1162</f>
        <v>144263.47428818719</v>
      </c>
      <c r="P1162" s="649">
        <f t="shared" ref="P1162" si="20468">+P1163*$F1162</f>
        <v>176322.02413000658</v>
      </c>
      <c r="Q1162" s="649">
        <f t="shared" ref="Q1162" si="20469">+Q1163*$F1162</f>
        <v>0</v>
      </c>
      <c r="R1162" s="649">
        <f t="shared" ref="R1162" si="20470">+R1163*$F1162</f>
        <v>0</v>
      </c>
      <c r="S1162" s="649">
        <f t="shared" ref="S1162" si="20471">+S1163*$F1162</f>
        <v>0</v>
      </c>
      <c r="T1162" s="649">
        <f t="shared" ref="T1162" si="20472">+T1163*$F1162</f>
        <v>0</v>
      </c>
      <c r="U1162" s="649">
        <f t="shared" ref="U1162" si="20473">+U1163*$F1162</f>
        <v>0</v>
      </c>
      <c r="V1162" s="649">
        <f t="shared" ref="V1162" si="20474">+V1163*$F1162</f>
        <v>0</v>
      </c>
      <c r="W1162" s="649">
        <f t="shared" ref="W1162" si="20475">+W1163*$F1162</f>
        <v>0</v>
      </c>
      <c r="X1162" s="649">
        <f t="shared" ref="X1162" si="20476">+X1163*$F1162</f>
        <v>0</v>
      </c>
      <c r="Y1162" s="649">
        <f t="shared" ref="Y1162" si="20477">+Y1163*$F1162</f>
        <v>0</v>
      </c>
      <c r="Z1162" s="649">
        <f t="shared" ref="Z1162" si="20478">+Z1163*$F1162</f>
        <v>0</v>
      </c>
      <c r="AA1162" s="649">
        <f t="shared" ref="AA1162" si="20479">+AA1163*$F1162</f>
        <v>0</v>
      </c>
      <c r="AB1162" s="649">
        <f t="shared" ref="AB1162" si="20480">+AB1163*$F1162</f>
        <v>0</v>
      </c>
      <c r="AC1162" s="649">
        <f t="shared" ref="AC1162" si="20481">+AC1163*$F1162</f>
        <v>0</v>
      </c>
      <c r="AD1162" s="649">
        <f t="shared" ref="AD1162" si="20482">+AD1163*$F1162</f>
        <v>0</v>
      </c>
      <c r="AE1162" s="649">
        <f t="shared" ref="AE1162" si="20483">+AE1163*$F1162</f>
        <v>0</v>
      </c>
      <c r="AF1162" s="649">
        <f t="shared" ref="AF1162" si="20484">+AF1163*$F1162</f>
        <v>0</v>
      </c>
      <c r="AG1162" s="649">
        <f t="shared" ref="AG1162" si="20485">+AG1163*$F1162</f>
        <v>0</v>
      </c>
      <c r="AH1162" s="649">
        <f t="shared" ref="AH1162" si="20486">+AH1163*$F1162</f>
        <v>0</v>
      </c>
      <c r="AI1162" s="649">
        <f t="shared" ref="AI1162" si="20487">+AI1163*$F1162</f>
        <v>0</v>
      </c>
      <c r="AJ1162" s="649">
        <f t="shared" ref="AJ1162" si="20488">+AJ1163*$F1162</f>
        <v>0</v>
      </c>
      <c r="AK1162" s="649">
        <f t="shared" ref="AK1162" si="20489">+AK1163*$F1162</f>
        <v>0</v>
      </c>
      <c r="AL1162" s="649">
        <f t="shared" ref="AL1162" si="20490">+AL1163*$F1162</f>
        <v>0</v>
      </c>
      <c r="AM1162" s="649">
        <f t="shared" ref="AM1162" si="20491">+AM1163*$F1162</f>
        <v>0</v>
      </c>
      <c r="AN1162" s="649">
        <f t="shared" ref="AN1162" si="20492">+AN1163*$F1162</f>
        <v>0</v>
      </c>
      <c r="AO1162" s="649">
        <f t="shared" ref="AO1162" si="20493">+AO1163*$F1162</f>
        <v>0</v>
      </c>
      <c r="AP1162" s="649">
        <f t="shared" ref="AP1162" si="20494">+AP1163*$F1162</f>
        <v>0</v>
      </c>
      <c r="AQ1162" s="649">
        <f t="shared" ref="AQ1162" si="20495">+AQ1163*$F1162</f>
        <v>0</v>
      </c>
      <c r="AR1162" s="649">
        <f t="shared" ref="AR1162" si="20496">+AR1163*$F1162</f>
        <v>0</v>
      </c>
      <c r="AS1162" s="649">
        <f t="shared" ref="AS1162" si="20497">+AS1163*$F1162</f>
        <v>0</v>
      </c>
      <c r="AT1162" s="649">
        <f t="shared" ref="AT1162" si="20498">+AT1163*$F1162</f>
        <v>0</v>
      </c>
      <c r="AU1162" s="613">
        <f t="shared" si="19831"/>
        <v>320585.49841819378</v>
      </c>
      <c r="AV1162" s="645">
        <f t="shared" si="19790"/>
        <v>0</v>
      </c>
      <c r="AW1162" s="656">
        <f t="shared" si="19791"/>
        <v>0</v>
      </c>
      <c r="AX1162" s="591"/>
    </row>
    <row r="1163" spans="1:50" s="314" customFormat="1" hidden="1" outlineLevel="1">
      <c r="A1163" s="642"/>
      <c r="B1163" s="636"/>
      <c r="C1163" s="636"/>
      <c r="D1163" s="651"/>
      <c r="E1163" s="653"/>
      <c r="F1163" s="640"/>
      <c r="G1163" s="640">
        <f t="shared" si="19832"/>
        <v>1</v>
      </c>
      <c r="H1163" s="658">
        <v>0</v>
      </c>
      <c r="I1163" s="658">
        <v>0</v>
      </c>
      <c r="J1163" s="658">
        <v>0</v>
      </c>
      <c r="K1163" s="658">
        <v>0</v>
      </c>
      <c r="L1163" s="658">
        <v>0</v>
      </c>
      <c r="M1163" s="658">
        <v>0</v>
      </c>
      <c r="N1163" s="658">
        <v>0</v>
      </c>
      <c r="O1163" s="658">
        <v>0.45</v>
      </c>
      <c r="P1163" s="658">
        <v>0.55000000000000004</v>
      </c>
      <c r="Q1163" s="658">
        <v>0</v>
      </c>
      <c r="R1163" s="658">
        <v>0</v>
      </c>
      <c r="S1163" s="658">
        <v>0</v>
      </c>
      <c r="T1163" s="658">
        <v>0</v>
      </c>
      <c r="U1163" s="658">
        <v>0</v>
      </c>
      <c r="V1163" s="658">
        <v>0</v>
      </c>
      <c r="W1163" s="658">
        <v>0</v>
      </c>
      <c r="X1163" s="658">
        <v>0</v>
      </c>
      <c r="Y1163" s="658">
        <v>0</v>
      </c>
      <c r="Z1163" s="658">
        <v>0</v>
      </c>
      <c r="AA1163" s="658">
        <v>0</v>
      </c>
      <c r="AB1163" s="658">
        <v>0</v>
      </c>
      <c r="AC1163" s="658">
        <v>0</v>
      </c>
      <c r="AD1163" s="658">
        <v>0</v>
      </c>
      <c r="AE1163" s="658">
        <v>0</v>
      </c>
      <c r="AF1163" s="658">
        <v>0</v>
      </c>
      <c r="AG1163" s="658">
        <v>0</v>
      </c>
      <c r="AH1163" s="658">
        <v>0</v>
      </c>
      <c r="AI1163" s="658">
        <v>0</v>
      </c>
      <c r="AJ1163" s="658">
        <v>0</v>
      </c>
      <c r="AK1163" s="658">
        <v>0</v>
      </c>
      <c r="AL1163" s="658">
        <v>0</v>
      </c>
      <c r="AM1163" s="658">
        <v>0</v>
      </c>
      <c r="AN1163" s="658">
        <v>0</v>
      </c>
      <c r="AO1163" s="658">
        <v>0</v>
      </c>
      <c r="AP1163" s="658">
        <v>0</v>
      </c>
      <c r="AQ1163" s="658">
        <v>0</v>
      </c>
      <c r="AR1163" s="658">
        <v>0</v>
      </c>
      <c r="AS1163" s="658">
        <v>0</v>
      </c>
      <c r="AT1163" s="658">
        <v>0</v>
      </c>
      <c r="AU1163" s="613">
        <f t="shared" si="19831"/>
        <v>1</v>
      </c>
      <c r="AV1163" s="645">
        <f t="shared" si="19790"/>
        <v>1</v>
      </c>
      <c r="AW1163" s="656" t="e">
        <f t="shared" si="19791"/>
        <v>#DIV/0!</v>
      </c>
      <c r="AX1163" s="661"/>
    </row>
    <row r="1164" spans="1:50" hidden="1" outlineLevel="1">
      <c r="A1164" s="590"/>
      <c r="B1164" s="629" t="s">
        <v>278</v>
      </c>
      <c r="C1164" s="629" t="s">
        <v>1351</v>
      </c>
      <c r="D1164" s="630" t="s">
        <v>1352</v>
      </c>
      <c r="E1164" s="631"/>
      <c r="F1164" s="632">
        <f>+F1165+F1167+F1169+F1171+F1173+F1175</f>
        <v>830562.57681118499</v>
      </c>
      <c r="G1164" s="632">
        <f t="shared" si="19832"/>
        <v>830562.57681118499</v>
      </c>
      <c r="H1164" s="632">
        <f t="shared" ref="H1164:AT1164" si="20499">+H1165+H1167+H1169+H1171+H1173+H1175</f>
        <v>0</v>
      </c>
      <c r="I1164" s="632">
        <f t="shared" si="20499"/>
        <v>0</v>
      </c>
      <c r="J1164" s="632">
        <f t="shared" si="20499"/>
        <v>0</v>
      </c>
      <c r="K1164" s="632">
        <f t="shared" si="20499"/>
        <v>0</v>
      </c>
      <c r="L1164" s="632">
        <f t="shared" si="20499"/>
        <v>0</v>
      </c>
      <c r="M1164" s="632">
        <f t="shared" si="20499"/>
        <v>0</v>
      </c>
      <c r="N1164" s="632">
        <f t="shared" si="20499"/>
        <v>0</v>
      </c>
      <c r="O1164" s="632">
        <f t="shared" si="20499"/>
        <v>0</v>
      </c>
      <c r="P1164" s="632">
        <f t="shared" si="20499"/>
        <v>171815.09148707616</v>
      </c>
      <c r="Q1164" s="632">
        <f t="shared" si="20499"/>
        <v>234090.97038538934</v>
      </c>
      <c r="R1164" s="632">
        <f t="shared" si="20499"/>
        <v>188414.31976623906</v>
      </c>
      <c r="S1164" s="632">
        <f t="shared" si="20499"/>
        <v>208308.52671484885</v>
      </c>
      <c r="T1164" s="632">
        <f t="shared" si="20499"/>
        <v>27933.668457631658</v>
      </c>
      <c r="U1164" s="632">
        <f t="shared" si="20499"/>
        <v>0</v>
      </c>
      <c r="V1164" s="632">
        <f t="shared" si="20499"/>
        <v>0</v>
      </c>
      <c r="W1164" s="632">
        <f t="shared" si="20499"/>
        <v>0</v>
      </c>
      <c r="X1164" s="632">
        <f t="shared" si="20499"/>
        <v>0</v>
      </c>
      <c r="Y1164" s="632">
        <f t="shared" si="20499"/>
        <v>0</v>
      </c>
      <c r="Z1164" s="632">
        <f t="shared" si="20499"/>
        <v>0</v>
      </c>
      <c r="AA1164" s="632">
        <f t="shared" si="20499"/>
        <v>0</v>
      </c>
      <c r="AB1164" s="632">
        <f t="shared" si="20499"/>
        <v>0</v>
      </c>
      <c r="AC1164" s="632">
        <f t="shared" si="20499"/>
        <v>0</v>
      </c>
      <c r="AD1164" s="632">
        <f t="shared" si="20499"/>
        <v>0</v>
      </c>
      <c r="AE1164" s="632">
        <f t="shared" si="20499"/>
        <v>0</v>
      </c>
      <c r="AF1164" s="632">
        <f t="shared" si="20499"/>
        <v>0</v>
      </c>
      <c r="AG1164" s="632">
        <f t="shared" si="20499"/>
        <v>0</v>
      </c>
      <c r="AH1164" s="632">
        <f t="shared" si="20499"/>
        <v>0</v>
      </c>
      <c r="AI1164" s="632">
        <f t="shared" si="20499"/>
        <v>0</v>
      </c>
      <c r="AJ1164" s="632">
        <f t="shared" si="20499"/>
        <v>0</v>
      </c>
      <c r="AK1164" s="632">
        <f t="shared" si="20499"/>
        <v>0</v>
      </c>
      <c r="AL1164" s="632">
        <f t="shared" si="20499"/>
        <v>0</v>
      </c>
      <c r="AM1164" s="632">
        <f t="shared" si="20499"/>
        <v>0</v>
      </c>
      <c r="AN1164" s="632">
        <f t="shared" si="20499"/>
        <v>0</v>
      </c>
      <c r="AO1164" s="632">
        <f t="shared" si="20499"/>
        <v>0</v>
      </c>
      <c r="AP1164" s="632">
        <f t="shared" si="20499"/>
        <v>0</v>
      </c>
      <c r="AQ1164" s="632">
        <f t="shared" si="20499"/>
        <v>0</v>
      </c>
      <c r="AR1164" s="632">
        <f t="shared" si="20499"/>
        <v>0</v>
      </c>
      <c r="AS1164" s="632">
        <f t="shared" si="20499"/>
        <v>0</v>
      </c>
      <c r="AT1164" s="632">
        <f t="shared" si="20499"/>
        <v>0</v>
      </c>
      <c r="AU1164" s="613">
        <f t="shared" si="19831"/>
        <v>830562.57681118499</v>
      </c>
      <c r="AV1164" s="645">
        <f t="shared" si="19790"/>
        <v>0</v>
      </c>
      <c r="AW1164" s="656">
        <f t="shared" si="19791"/>
        <v>0</v>
      </c>
      <c r="AX1164" s="591"/>
    </row>
    <row r="1165" spans="1:50" hidden="1" outlineLevel="1">
      <c r="A1165" s="590"/>
      <c r="B1165" s="646" t="s">
        <v>305</v>
      </c>
      <c r="C1165" s="646" t="s">
        <v>1353</v>
      </c>
      <c r="D1165" s="647" t="s">
        <v>1354</v>
      </c>
      <c r="E1165" s="649"/>
      <c r="F1165" s="650">
        <v>390488.84428880946</v>
      </c>
      <c r="G1165" s="650">
        <f t="shared" si="19832"/>
        <v>390488.84428880946</v>
      </c>
      <c r="H1165" s="649">
        <f t="shared" ref="H1165" si="20500">+H1166*$F1165</f>
        <v>0</v>
      </c>
      <c r="I1165" s="649">
        <f t="shared" ref="I1165" si="20501">+I1166*$F1165</f>
        <v>0</v>
      </c>
      <c r="J1165" s="649">
        <f t="shared" ref="J1165" si="20502">+J1166*$F1165</f>
        <v>0</v>
      </c>
      <c r="K1165" s="649">
        <f t="shared" ref="K1165" si="20503">+K1166*$F1165</f>
        <v>0</v>
      </c>
      <c r="L1165" s="649">
        <f t="shared" ref="L1165" si="20504">+L1166*$F1165</f>
        <v>0</v>
      </c>
      <c r="M1165" s="649">
        <f t="shared" ref="M1165" si="20505">+M1166*$F1165</f>
        <v>0</v>
      </c>
      <c r="N1165" s="649">
        <f t="shared" ref="N1165" si="20506">+N1166*$F1165</f>
        <v>0</v>
      </c>
      <c r="O1165" s="649">
        <f t="shared" ref="O1165" si="20507">+O1166*$F1165</f>
        <v>0</v>
      </c>
      <c r="P1165" s="649">
        <f t="shared" ref="P1165" si="20508">+P1166*$F1165</f>
        <v>171815.09148707616</v>
      </c>
      <c r="Q1165" s="649">
        <f t="shared" ref="Q1165" si="20509">+Q1166*$F1165</f>
        <v>218673.75280173332</v>
      </c>
      <c r="R1165" s="649">
        <f t="shared" ref="R1165" si="20510">+R1166*$F1165</f>
        <v>0</v>
      </c>
      <c r="S1165" s="649">
        <f t="shared" ref="S1165" si="20511">+S1166*$F1165</f>
        <v>0</v>
      </c>
      <c r="T1165" s="649">
        <f t="shared" ref="T1165" si="20512">+T1166*$F1165</f>
        <v>0</v>
      </c>
      <c r="U1165" s="649">
        <f t="shared" ref="U1165" si="20513">+U1166*$F1165</f>
        <v>0</v>
      </c>
      <c r="V1165" s="649">
        <f t="shared" ref="V1165" si="20514">+V1166*$F1165</f>
        <v>0</v>
      </c>
      <c r="W1165" s="649">
        <f t="shared" ref="W1165" si="20515">+W1166*$F1165</f>
        <v>0</v>
      </c>
      <c r="X1165" s="649">
        <f t="shared" ref="X1165" si="20516">+X1166*$F1165</f>
        <v>0</v>
      </c>
      <c r="Y1165" s="649">
        <f t="shared" ref="Y1165" si="20517">+Y1166*$F1165</f>
        <v>0</v>
      </c>
      <c r="Z1165" s="649">
        <f t="shared" ref="Z1165" si="20518">+Z1166*$F1165</f>
        <v>0</v>
      </c>
      <c r="AA1165" s="649">
        <f t="shared" ref="AA1165" si="20519">+AA1166*$F1165</f>
        <v>0</v>
      </c>
      <c r="AB1165" s="649">
        <f t="shared" ref="AB1165" si="20520">+AB1166*$F1165</f>
        <v>0</v>
      </c>
      <c r="AC1165" s="649">
        <f t="shared" ref="AC1165" si="20521">+AC1166*$F1165</f>
        <v>0</v>
      </c>
      <c r="AD1165" s="649">
        <f t="shared" ref="AD1165" si="20522">+AD1166*$F1165</f>
        <v>0</v>
      </c>
      <c r="AE1165" s="649">
        <f t="shared" ref="AE1165" si="20523">+AE1166*$F1165</f>
        <v>0</v>
      </c>
      <c r="AF1165" s="649">
        <f t="shared" ref="AF1165" si="20524">+AF1166*$F1165</f>
        <v>0</v>
      </c>
      <c r="AG1165" s="649">
        <f t="shared" ref="AG1165" si="20525">+AG1166*$F1165</f>
        <v>0</v>
      </c>
      <c r="AH1165" s="649">
        <f t="shared" ref="AH1165" si="20526">+AH1166*$F1165</f>
        <v>0</v>
      </c>
      <c r="AI1165" s="649">
        <f t="shared" ref="AI1165" si="20527">+AI1166*$F1165</f>
        <v>0</v>
      </c>
      <c r="AJ1165" s="649">
        <f t="shared" ref="AJ1165" si="20528">+AJ1166*$F1165</f>
        <v>0</v>
      </c>
      <c r="AK1165" s="649">
        <f t="shared" ref="AK1165" si="20529">+AK1166*$F1165</f>
        <v>0</v>
      </c>
      <c r="AL1165" s="649">
        <f t="shared" ref="AL1165" si="20530">+AL1166*$F1165</f>
        <v>0</v>
      </c>
      <c r="AM1165" s="649">
        <f t="shared" ref="AM1165" si="20531">+AM1166*$F1165</f>
        <v>0</v>
      </c>
      <c r="AN1165" s="649">
        <f t="shared" ref="AN1165" si="20532">+AN1166*$F1165</f>
        <v>0</v>
      </c>
      <c r="AO1165" s="649">
        <f t="shared" ref="AO1165" si="20533">+AO1166*$F1165</f>
        <v>0</v>
      </c>
      <c r="AP1165" s="649">
        <f t="shared" ref="AP1165" si="20534">+AP1166*$F1165</f>
        <v>0</v>
      </c>
      <c r="AQ1165" s="649">
        <f t="shared" ref="AQ1165" si="20535">+AQ1166*$F1165</f>
        <v>0</v>
      </c>
      <c r="AR1165" s="649">
        <f t="shared" ref="AR1165" si="20536">+AR1166*$F1165</f>
        <v>0</v>
      </c>
      <c r="AS1165" s="649">
        <f t="shared" ref="AS1165" si="20537">+AS1166*$F1165</f>
        <v>0</v>
      </c>
      <c r="AT1165" s="649">
        <f t="shared" ref="AT1165" si="20538">+AT1166*$F1165</f>
        <v>0</v>
      </c>
      <c r="AU1165" s="613">
        <f t="shared" si="19831"/>
        <v>390488.84428880946</v>
      </c>
      <c r="AV1165" s="645">
        <f t="shared" si="19790"/>
        <v>0</v>
      </c>
      <c r="AW1165" s="656">
        <f t="shared" si="19791"/>
        <v>0</v>
      </c>
      <c r="AX1165" s="591"/>
    </row>
    <row r="1166" spans="1:50" s="314" customFormat="1" hidden="1" outlineLevel="1">
      <c r="A1166" s="642"/>
      <c r="B1166" s="636"/>
      <c r="C1166" s="636"/>
      <c r="D1166" s="651"/>
      <c r="E1166" s="653"/>
      <c r="F1166" s="640"/>
      <c r="G1166" s="640">
        <f t="shared" si="19832"/>
        <v>1</v>
      </c>
      <c r="H1166" s="658">
        <v>0</v>
      </c>
      <c r="I1166" s="658">
        <v>0</v>
      </c>
      <c r="J1166" s="658">
        <v>0</v>
      </c>
      <c r="K1166" s="658">
        <v>0</v>
      </c>
      <c r="L1166" s="658">
        <v>0</v>
      </c>
      <c r="M1166" s="658">
        <v>0</v>
      </c>
      <c r="N1166" s="658">
        <v>0</v>
      </c>
      <c r="O1166" s="658">
        <v>0</v>
      </c>
      <c r="P1166" s="658">
        <v>0.44</v>
      </c>
      <c r="Q1166" s="658">
        <v>0.56000000000000005</v>
      </c>
      <c r="R1166" s="658">
        <v>0</v>
      </c>
      <c r="S1166" s="658">
        <v>0</v>
      </c>
      <c r="T1166" s="658">
        <v>0</v>
      </c>
      <c r="U1166" s="658">
        <v>0</v>
      </c>
      <c r="V1166" s="658">
        <v>0</v>
      </c>
      <c r="W1166" s="658">
        <v>0</v>
      </c>
      <c r="X1166" s="658">
        <v>0</v>
      </c>
      <c r="Y1166" s="658">
        <v>0</v>
      </c>
      <c r="Z1166" s="658">
        <v>0</v>
      </c>
      <c r="AA1166" s="658">
        <v>0</v>
      </c>
      <c r="AB1166" s="658">
        <v>0</v>
      </c>
      <c r="AC1166" s="658">
        <v>0</v>
      </c>
      <c r="AD1166" s="658">
        <v>0</v>
      </c>
      <c r="AE1166" s="658">
        <v>0</v>
      </c>
      <c r="AF1166" s="658">
        <v>0</v>
      </c>
      <c r="AG1166" s="658">
        <v>0</v>
      </c>
      <c r="AH1166" s="658">
        <v>0</v>
      </c>
      <c r="AI1166" s="658">
        <v>0</v>
      </c>
      <c r="AJ1166" s="658">
        <v>0</v>
      </c>
      <c r="AK1166" s="658">
        <v>0</v>
      </c>
      <c r="AL1166" s="658">
        <v>0</v>
      </c>
      <c r="AM1166" s="658">
        <v>0</v>
      </c>
      <c r="AN1166" s="658">
        <v>0</v>
      </c>
      <c r="AO1166" s="658">
        <v>0</v>
      </c>
      <c r="AP1166" s="658">
        <v>0</v>
      </c>
      <c r="AQ1166" s="658">
        <v>0</v>
      </c>
      <c r="AR1166" s="658">
        <v>0</v>
      </c>
      <c r="AS1166" s="658">
        <v>0</v>
      </c>
      <c r="AT1166" s="658">
        <v>0</v>
      </c>
      <c r="AU1166" s="613">
        <f t="shared" si="19831"/>
        <v>1</v>
      </c>
      <c r="AV1166" s="645">
        <f t="shared" si="19790"/>
        <v>1</v>
      </c>
      <c r="AW1166" s="656" t="e">
        <f t="shared" si="19791"/>
        <v>#DIV/0!</v>
      </c>
      <c r="AX1166" s="661"/>
    </row>
    <row r="1167" spans="1:50" hidden="1" outlineLevel="1">
      <c r="A1167" s="590"/>
      <c r="B1167" s="646" t="s">
        <v>305</v>
      </c>
      <c r="C1167" s="646" t="s">
        <v>1355</v>
      </c>
      <c r="D1167" s="647" t="s">
        <v>1356</v>
      </c>
      <c r="E1167" s="649"/>
      <c r="F1167" s="650">
        <v>0</v>
      </c>
      <c r="G1167" s="650">
        <f t="shared" si="19832"/>
        <v>0</v>
      </c>
      <c r="H1167" s="649">
        <f t="shared" ref="H1167" si="20539">+H1168*$F1167</f>
        <v>0</v>
      </c>
      <c r="I1167" s="649">
        <f t="shared" ref="I1167" si="20540">+I1168*$F1167</f>
        <v>0</v>
      </c>
      <c r="J1167" s="649">
        <f t="shared" ref="J1167" si="20541">+J1168*$F1167</f>
        <v>0</v>
      </c>
      <c r="K1167" s="649">
        <f t="shared" ref="K1167" si="20542">+K1168*$F1167</f>
        <v>0</v>
      </c>
      <c r="L1167" s="649">
        <f t="shared" ref="L1167" si="20543">+L1168*$F1167</f>
        <v>0</v>
      </c>
      <c r="M1167" s="649">
        <f t="shared" ref="M1167" si="20544">+M1168*$F1167</f>
        <v>0</v>
      </c>
      <c r="N1167" s="649">
        <f t="shared" ref="N1167" si="20545">+N1168*$F1167</f>
        <v>0</v>
      </c>
      <c r="O1167" s="649">
        <f t="shared" ref="O1167" si="20546">+O1168*$F1167</f>
        <v>0</v>
      </c>
      <c r="P1167" s="649">
        <f t="shared" ref="P1167" si="20547">+P1168*$F1167</f>
        <v>0</v>
      </c>
      <c r="Q1167" s="649">
        <f t="shared" ref="Q1167" si="20548">+Q1168*$F1167</f>
        <v>0</v>
      </c>
      <c r="R1167" s="649">
        <f t="shared" ref="R1167" si="20549">+R1168*$F1167</f>
        <v>0</v>
      </c>
      <c r="S1167" s="649">
        <f t="shared" ref="S1167" si="20550">+S1168*$F1167</f>
        <v>0</v>
      </c>
      <c r="T1167" s="649">
        <f t="shared" ref="T1167" si="20551">+T1168*$F1167</f>
        <v>0</v>
      </c>
      <c r="U1167" s="649">
        <f t="shared" ref="U1167" si="20552">+U1168*$F1167</f>
        <v>0</v>
      </c>
      <c r="V1167" s="649">
        <f t="shared" ref="V1167" si="20553">+V1168*$F1167</f>
        <v>0</v>
      </c>
      <c r="W1167" s="649">
        <f t="shared" ref="W1167" si="20554">+W1168*$F1167</f>
        <v>0</v>
      </c>
      <c r="X1167" s="649">
        <f t="shared" ref="X1167" si="20555">+X1168*$F1167</f>
        <v>0</v>
      </c>
      <c r="Y1167" s="649">
        <f t="shared" ref="Y1167" si="20556">+Y1168*$F1167</f>
        <v>0</v>
      </c>
      <c r="Z1167" s="649">
        <f t="shared" ref="Z1167" si="20557">+Z1168*$F1167</f>
        <v>0</v>
      </c>
      <c r="AA1167" s="649">
        <f t="shared" ref="AA1167" si="20558">+AA1168*$F1167</f>
        <v>0</v>
      </c>
      <c r="AB1167" s="649">
        <f t="shared" ref="AB1167" si="20559">+AB1168*$F1167</f>
        <v>0</v>
      </c>
      <c r="AC1167" s="649">
        <f t="shared" ref="AC1167" si="20560">+AC1168*$F1167</f>
        <v>0</v>
      </c>
      <c r="AD1167" s="649">
        <f t="shared" ref="AD1167" si="20561">+AD1168*$F1167</f>
        <v>0</v>
      </c>
      <c r="AE1167" s="649">
        <f t="shared" ref="AE1167" si="20562">+AE1168*$F1167</f>
        <v>0</v>
      </c>
      <c r="AF1167" s="649">
        <f t="shared" ref="AF1167" si="20563">+AF1168*$F1167</f>
        <v>0</v>
      </c>
      <c r="AG1167" s="649">
        <f t="shared" ref="AG1167" si="20564">+AG1168*$F1167</f>
        <v>0</v>
      </c>
      <c r="AH1167" s="649">
        <f t="shared" ref="AH1167" si="20565">+AH1168*$F1167</f>
        <v>0</v>
      </c>
      <c r="AI1167" s="649">
        <f t="shared" ref="AI1167" si="20566">+AI1168*$F1167</f>
        <v>0</v>
      </c>
      <c r="AJ1167" s="649">
        <f t="shared" ref="AJ1167" si="20567">+AJ1168*$F1167</f>
        <v>0</v>
      </c>
      <c r="AK1167" s="649">
        <f t="shared" ref="AK1167" si="20568">+AK1168*$F1167</f>
        <v>0</v>
      </c>
      <c r="AL1167" s="649">
        <f t="shared" ref="AL1167" si="20569">+AL1168*$F1167</f>
        <v>0</v>
      </c>
      <c r="AM1167" s="649">
        <f t="shared" ref="AM1167" si="20570">+AM1168*$F1167</f>
        <v>0</v>
      </c>
      <c r="AN1167" s="649">
        <f t="shared" ref="AN1167" si="20571">+AN1168*$F1167</f>
        <v>0</v>
      </c>
      <c r="AO1167" s="649">
        <f t="shared" ref="AO1167" si="20572">+AO1168*$F1167</f>
        <v>0</v>
      </c>
      <c r="AP1167" s="649">
        <f t="shared" ref="AP1167" si="20573">+AP1168*$F1167</f>
        <v>0</v>
      </c>
      <c r="AQ1167" s="649">
        <f t="shared" ref="AQ1167" si="20574">+AQ1168*$F1167</f>
        <v>0</v>
      </c>
      <c r="AR1167" s="649">
        <f t="shared" ref="AR1167" si="20575">+AR1168*$F1167</f>
        <v>0</v>
      </c>
      <c r="AS1167" s="649">
        <f t="shared" ref="AS1167" si="20576">+AS1168*$F1167</f>
        <v>0</v>
      </c>
      <c r="AT1167" s="649">
        <f t="shared" ref="AT1167" si="20577">+AT1168*$F1167</f>
        <v>0</v>
      </c>
      <c r="AU1167" s="613">
        <f t="shared" si="19831"/>
        <v>0</v>
      </c>
      <c r="AV1167" s="645">
        <f t="shared" si="19790"/>
        <v>0</v>
      </c>
      <c r="AW1167" s="656" t="e">
        <f t="shared" si="19791"/>
        <v>#DIV/0!</v>
      </c>
      <c r="AX1167" s="591"/>
    </row>
    <row r="1168" spans="1:50" s="314" customFormat="1" hidden="1" outlineLevel="1">
      <c r="A1168" s="642"/>
      <c r="B1168" s="636"/>
      <c r="C1168" s="636"/>
      <c r="D1168" s="651"/>
      <c r="E1168" s="653"/>
      <c r="F1168" s="640"/>
      <c r="G1168" s="640">
        <f t="shared" si="19832"/>
        <v>1</v>
      </c>
      <c r="H1168" s="658">
        <v>0</v>
      </c>
      <c r="I1168" s="658">
        <v>0</v>
      </c>
      <c r="J1168" s="658">
        <v>0</v>
      </c>
      <c r="K1168" s="658">
        <v>0</v>
      </c>
      <c r="L1168" s="658">
        <v>0</v>
      </c>
      <c r="M1168" s="658">
        <v>0</v>
      </c>
      <c r="N1168" s="658">
        <v>0</v>
      </c>
      <c r="O1168" s="658">
        <v>0</v>
      </c>
      <c r="P1168" s="658">
        <v>0</v>
      </c>
      <c r="Q1168" s="658">
        <v>0.57999999999999996</v>
      </c>
      <c r="R1168" s="658">
        <v>0.42000000000000004</v>
      </c>
      <c r="S1168" s="658">
        <v>0</v>
      </c>
      <c r="T1168" s="658">
        <v>0</v>
      </c>
      <c r="U1168" s="658">
        <v>0</v>
      </c>
      <c r="V1168" s="658">
        <v>0</v>
      </c>
      <c r="W1168" s="658">
        <v>0</v>
      </c>
      <c r="X1168" s="658">
        <v>0</v>
      </c>
      <c r="Y1168" s="658">
        <v>0</v>
      </c>
      <c r="Z1168" s="658">
        <v>0</v>
      </c>
      <c r="AA1168" s="658">
        <v>0</v>
      </c>
      <c r="AB1168" s="658">
        <v>0</v>
      </c>
      <c r="AC1168" s="658">
        <v>0</v>
      </c>
      <c r="AD1168" s="658">
        <v>0</v>
      </c>
      <c r="AE1168" s="658">
        <v>0</v>
      </c>
      <c r="AF1168" s="658">
        <v>0</v>
      </c>
      <c r="AG1168" s="658">
        <v>0</v>
      </c>
      <c r="AH1168" s="658">
        <v>0</v>
      </c>
      <c r="AI1168" s="658">
        <v>0</v>
      </c>
      <c r="AJ1168" s="658">
        <v>0</v>
      </c>
      <c r="AK1168" s="658">
        <v>0</v>
      </c>
      <c r="AL1168" s="658">
        <v>0</v>
      </c>
      <c r="AM1168" s="658">
        <v>0</v>
      </c>
      <c r="AN1168" s="658">
        <v>0</v>
      </c>
      <c r="AO1168" s="658">
        <v>0</v>
      </c>
      <c r="AP1168" s="658">
        <v>0</v>
      </c>
      <c r="AQ1168" s="658">
        <v>0</v>
      </c>
      <c r="AR1168" s="658">
        <v>0</v>
      </c>
      <c r="AS1168" s="658">
        <v>0</v>
      </c>
      <c r="AT1168" s="658">
        <v>0</v>
      </c>
      <c r="AU1168" s="613">
        <f t="shared" si="19831"/>
        <v>1</v>
      </c>
      <c r="AV1168" s="645">
        <f t="shared" si="19790"/>
        <v>1</v>
      </c>
      <c r="AW1168" s="656" t="e">
        <f t="shared" si="19791"/>
        <v>#DIV/0!</v>
      </c>
      <c r="AX1168" s="661"/>
    </row>
    <row r="1169" spans="1:50" hidden="1" outlineLevel="1">
      <c r="A1169" s="590"/>
      <c r="B1169" s="646" t="s">
        <v>305</v>
      </c>
      <c r="C1169" s="646" t="s">
        <v>1357</v>
      </c>
      <c r="D1169" s="647" t="s">
        <v>1358</v>
      </c>
      <c r="E1169" s="649"/>
      <c r="F1169" s="650">
        <v>118593.98141273865</v>
      </c>
      <c r="G1169" s="650">
        <f t="shared" si="19832"/>
        <v>118593.98141273865</v>
      </c>
      <c r="H1169" s="649">
        <f t="shared" ref="H1169" si="20578">+H1170*$F1169</f>
        <v>0</v>
      </c>
      <c r="I1169" s="649">
        <f t="shared" ref="I1169" si="20579">+I1170*$F1169</f>
        <v>0</v>
      </c>
      <c r="J1169" s="649">
        <f t="shared" ref="J1169" si="20580">+J1170*$F1169</f>
        <v>0</v>
      </c>
      <c r="K1169" s="649">
        <f t="shared" ref="K1169" si="20581">+K1170*$F1169</f>
        <v>0</v>
      </c>
      <c r="L1169" s="649">
        <f t="shared" ref="L1169" si="20582">+L1170*$F1169</f>
        <v>0</v>
      </c>
      <c r="M1169" s="649">
        <f t="shared" ref="M1169" si="20583">+M1170*$F1169</f>
        <v>0</v>
      </c>
      <c r="N1169" s="649">
        <f t="shared" ref="N1169" si="20584">+N1170*$F1169</f>
        <v>0</v>
      </c>
      <c r="O1169" s="649">
        <f t="shared" ref="O1169" si="20585">+O1170*$F1169</f>
        <v>0</v>
      </c>
      <c r="P1169" s="649">
        <f t="shared" ref="P1169" si="20586">+P1170*$F1169</f>
        <v>0</v>
      </c>
      <c r="Q1169" s="649">
        <f t="shared" ref="Q1169" si="20587">+Q1170*$F1169</f>
        <v>15417.217583656025</v>
      </c>
      <c r="R1169" s="649">
        <f t="shared" ref="R1169" si="20588">+R1170*$F1169</f>
        <v>83015.786988917054</v>
      </c>
      <c r="S1169" s="649">
        <f t="shared" ref="S1169" si="20589">+S1170*$F1169</f>
        <v>20160.976840165575</v>
      </c>
      <c r="T1169" s="649">
        <f t="shared" ref="T1169" si="20590">+T1170*$F1169</f>
        <v>0</v>
      </c>
      <c r="U1169" s="649">
        <f t="shared" ref="U1169" si="20591">+U1170*$F1169</f>
        <v>0</v>
      </c>
      <c r="V1169" s="649">
        <f t="shared" ref="V1169" si="20592">+V1170*$F1169</f>
        <v>0</v>
      </c>
      <c r="W1169" s="649">
        <f t="shared" ref="W1169" si="20593">+W1170*$F1169</f>
        <v>0</v>
      </c>
      <c r="X1169" s="649">
        <f t="shared" ref="X1169" si="20594">+X1170*$F1169</f>
        <v>0</v>
      </c>
      <c r="Y1169" s="649">
        <f t="shared" ref="Y1169" si="20595">+Y1170*$F1169</f>
        <v>0</v>
      </c>
      <c r="Z1169" s="649">
        <f t="shared" ref="Z1169" si="20596">+Z1170*$F1169</f>
        <v>0</v>
      </c>
      <c r="AA1169" s="649">
        <f t="shared" ref="AA1169" si="20597">+AA1170*$F1169</f>
        <v>0</v>
      </c>
      <c r="AB1169" s="649">
        <f t="shared" ref="AB1169" si="20598">+AB1170*$F1169</f>
        <v>0</v>
      </c>
      <c r="AC1169" s="649">
        <f t="shared" ref="AC1169" si="20599">+AC1170*$F1169</f>
        <v>0</v>
      </c>
      <c r="AD1169" s="649">
        <f t="shared" ref="AD1169" si="20600">+AD1170*$F1169</f>
        <v>0</v>
      </c>
      <c r="AE1169" s="649">
        <f t="shared" ref="AE1169" si="20601">+AE1170*$F1169</f>
        <v>0</v>
      </c>
      <c r="AF1169" s="649">
        <f t="shared" ref="AF1169" si="20602">+AF1170*$F1169</f>
        <v>0</v>
      </c>
      <c r="AG1169" s="649">
        <f t="shared" ref="AG1169" si="20603">+AG1170*$F1169</f>
        <v>0</v>
      </c>
      <c r="AH1169" s="649">
        <f t="shared" ref="AH1169" si="20604">+AH1170*$F1169</f>
        <v>0</v>
      </c>
      <c r="AI1169" s="649">
        <f t="shared" ref="AI1169" si="20605">+AI1170*$F1169</f>
        <v>0</v>
      </c>
      <c r="AJ1169" s="649">
        <f t="shared" ref="AJ1169" si="20606">+AJ1170*$F1169</f>
        <v>0</v>
      </c>
      <c r="AK1169" s="649">
        <f t="shared" ref="AK1169" si="20607">+AK1170*$F1169</f>
        <v>0</v>
      </c>
      <c r="AL1169" s="649">
        <f t="shared" ref="AL1169" si="20608">+AL1170*$F1169</f>
        <v>0</v>
      </c>
      <c r="AM1169" s="649">
        <f t="shared" ref="AM1169" si="20609">+AM1170*$F1169</f>
        <v>0</v>
      </c>
      <c r="AN1169" s="649">
        <f t="shared" ref="AN1169" si="20610">+AN1170*$F1169</f>
        <v>0</v>
      </c>
      <c r="AO1169" s="649">
        <f t="shared" ref="AO1169" si="20611">+AO1170*$F1169</f>
        <v>0</v>
      </c>
      <c r="AP1169" s="649">
        <f t="shared" ref="AP1169" si="20612">+AP1170*$F1169</f>
        <v>0</v>
      </c>
      <c r="AQ1169" s="649">
        <f t="shared" ref="AQ1169" si="20613">+AQ1170*$F1169</f>
        <v>0</v>
      </c>
      <c r="AR1169" s="649">
        <f t="shared" ref="AR1169" si="20614">+AR1170*$F1169</f>
        <v>0</v>
      </c>
      <c r="AS1169" s="649">
        <f t="shared" ref="AS1169" si="20615">+AS1170*$F1169</f>
        <v>0</v>
      </c>
      <c r="AT1169" s="649">
        <f t="shared" ref="AT1169" si="20616">+AT1170*$F1169</f>
        <v>0</v>
      </c>
      <c r="AU1169" s="613">
        <f t="shared" si="19831"/>
        <v>118593.98141273865</v>
      </c>
      <c r="AV1169" s="645">
        <f t="shared" si="19790"/>
        <v>0</v>
      </c>
      <c r="AW1169" s="656">
        <f t="shared" si="19791"/>
        <v>0</v>
      </c>
      <c r="AX1169" s="591"/>
    </row>
    <row r="1170" spans="1:50" s="314" customFormat="1" hidden="1" outlineLevel="1">
      <c r="A1170" s="642"/>
      <c r="B1170" s="636"/>
      <c r="C1170" s="636"/>
      <c r="D1170" s="651"/>
      <c r="E1170" s="653"/>
      <c r="F1170" s="640"/>
      <c r="G1170" s="640">
        <f t="shared" si="19832"/>
        <v>1</v>
      </c>
      <c r="H1170" s="658">
        <v>0</v>
      </c>
      <c r="I1170" s="658">
        <v>0</v>
      </c>
      <c r="J1170" s="658">
        <v>0</v>
      </c>
      <c r="K1170" s="658">
        <v>0</v>
      </c>
      <c r="L1170" s="658">
        <v>0</v>
      </c>
      <c r="M1170" s="658">
        <v>0</v>
      </c>
      <c r="N1170" s="658">
        <v>0</v>
      </c>
      <c r="O1170" s="658">
        <v>0</v>
      </c>
      <c r="P1170" s="658">
        <v>0</v>
      </c>
      <c r="Q1170" s="658">
        <v>0.13</v>
      </c>
      <c r="R1170" s="658">
        <v>0.7</v>
      </c>
      <c r="S1170" s="658">
        <v>0.17000000000000004</v>
      </c>
      <c r="T1170" s="658">
        <v>0</v>
      </c>
      <c r="U1170" s="658">
        <v>0</v>
      </c>
      <c r="V1170" s="658">
        <v>0</v>
      </c>
      <c r="W1170" s="658">
        <v>0</v>
      </c>
      <c r="X1170" s="658">
        <v>0</v>
      </c>
      <c r="Y1170" s="658">
        <v>0</v>
      </c>
      <c r="Z1170" s="658">
        <v>0</v>
      </c>
      <c r="AA1170" s="658">
        <v>0</v>
      </c>
      <c r="AB1170" s="658">
        <v>0</v>
      </c>
      <c r="AC1170" s="658">
        <v>0</v>
      </c>
      <c r="AD1170" s="658">
        <v>0</v>
      </c>
      <c r="AE1170" s="658">
        <v>0</v>
      </c>
      <c r="AF1170" s="658">
        <v>0</v>
      </c>
      <c r="AG1170" s="658">
        <v>0</v>
      </c>
      <c r="AH1170" s="658">
        <v>0</v>
      </c>
      <c r="AI1170" s="658">
        <v>0</v>
      </c>
      <c r="AJ1170" s="658">
        <v>0</v>
      </c>
      <c r="AK1170" s="658">
        <v>0</v>
      </c>
      <c r="AL1170" s="658">
        <v>0</v>
      </c>
      <c r="AM1170" s="658">
        <v>0</v>
      </c>
      <c r="AN1170" s="658">
        <v>0</v>
      </c>
      <c r="AO1170" s="658">
        <v>0</v>
      </c>
      <c r="AP1170" s="658">
        <v>0</v>
      </c>
      <c r="AQ1170" s="658">
        <v>0</v>
      </c>
      <c r="AR1170" s="658">
        <v>0</v>
      </c>
      <c r="AS1170" s="658">
        <v>0</v>
      </c>
      <c r="AT1170" s="658">
        <v>0</v>
      </c>
      <c r="AU1170" s="613">
        <f t="shared" si="19831"/>
        <v>1</v>
      </c>
      <c r="AV1170" s="645">
        <f t="shared" si="19790"/>
        <v>1</v>
      </c>
      <c r="AW1170" s="656" t="e">
        <f t="shared" si="19791"/>
        <v>#DIV/0!</v>
      </c>
      <c r="AX1170" s="661"/>
    </row>
    <row r="1171" spans="1:50" hidden="1" outlineLevel="1">
      <c r="A1171" s="590"/>
      <c r="B1171" s="646" t="s">
        <v>305</v>
      </c>
      <c r="C1171" s="646" t="s">
        <v>1359</v>
      </c>
      <c r="D1171" s="647" t="s">
        <v>1360</v>
      </c>
      <c r="E1171" s="649"/>
      <c r="F1171" s="650">
        <v>99039.642326371191</v>
      </c>
      <c r="G1171" s="650">
        <f t="shared" si="19832"/>
        <v>99039.642326371191</v>
      </c>
      <c r="H1171" s="649">
        <f t="shared" ref="H1171" si="20617">+H1172*$F1171</f>
        <v>0</v>
      </c>
      <c r="I1171" s="649">
        <f t="shared" ref="I1171" si="20618">+I1172*$F1171</f>
        <v>0</v>
      </c>
      <c r="J1171" s="649">
        <f t="shared" ref="J1171" si="20619">+J1172*$F1171</f>
        <v>0</v>
      </c>
      <c r="K1171" s="649">
        <f t="shared" ref="K1171" si="20620">+K1172*$F1171</f>
        <v>0</v>
      </c>
      <c r="L1171" s="649">
        <f t="shared" ref="L1171" si="20621">+L1172*$F1171</f>
        <v>0</v>
      </c>
      <c r="M1171" s="649">
        <f t="shared" ref="M1171" si="20622">+M1172*$F1171</f>
        <v>0</v>
      </c>
      <c r="N1171" s="649">
        <f t="shared" ref="N1171" si="20623">+N1172*$F1171</f>
        <v>0</v>
      </c>
      <c r="O1171" s="649">
        <f t="shared" ref="O1171" si="20624">+O1172*$F1171</f>
        <v>0</v>
      </c>
      <c r="P1171" s="649">
        <f t="shared" ref="P1171" si="20625">+P1172*$F1171</f>
        <v>0</v>
      </c>
      <c r="Q1171" s="649">
        <f t="shared" ref="Q1171" si="20626">+Q1172*$F1171</f>
        <v>0</v>
      </c>
      <c r="R1171" s="649">
        <f t="shared" ref="R1171" si="20627">+R1172*$F1171</f>
        <v>64375.767512141276</v>
      </c>
      <c r="S1171" s="649">
        <f t="shared" ref="S1171" si="20628">+S1172*$F1171</f>
        <v>34663.874814229916</v>
      </c>
      <c r="T1171" s="649">
        <f t="shared" ref="T1171" si="20629">+T1172*$F1171</f>
        <v>0</v>
      </c>
      <c r="U1171" s="649">
        <f t="shared" ref="U1171" si="20630">+U1172*$F1171</f>
        <v>0</v>
      </c>
      <c r="V1171" s="649">
        <f t="shared" ref="V1171" si="20631">+V1172*$F1171</f>
        <v>0</v>
      </c>
      <c r="W1171" s="649">
        <f t="shared" ref="W1171" si="20632">+W1172*$F1171</f>
        <v>0</v>
      </c>
      <c r="X1171" s="649">
        <f t="shared" ref="X1171" si="20633">+X1172*$F1171</f>
        <v>0</v>
      </c>
      <c r="Y1171" s="649">
        <f t="shared" ref="Y1171" si="20634">+Y1172*$F1171</f>
        <v>0</v>
      </c>
      <c r="Z1171" s="649">
        <f t="shared" ref="Z1171" si="20635">+Z1172*$F1171</f>
        <v>0</v>
      </c>
      <c r="AA1171" s="649">
        <f t="shared" ref="AA1171" si="20636">+AA1172*$F1171</f>
        <v>0</v>
      </c>
      <c r="AB1171" s="649">
        <f t="shared" ref="AB1171" si="20637">+AB1172*$F1171</f>
        <v>0</v>
      </c>
      <c r="AC1171" s="649">
        <f t="shared" ref="AC1171" si="20638">+AC1172*$F1171</f>
        <v>0</v>
      </c>
      <c r="AD1171" s="649">
        <f t="shared" ref="AD1171" si="20639">+AD1172*$F1171</f>
        <v>0</v>
      </c>
      <c r="AE1171" s="649">
        <f t="shared" ref="AE1171" si="20640">+AE1172*$F1171</f>
        <v>0</v>
      </c>
      <c r="AF1171" s="649">
        <f t="shared" ref="AF1171" si="20641">+AF1172*$F1171</f>
        <v>0</v>
      </c>
      <c r="AG1171" s="649">
        <f t="shared" ref="AG1171" si="20642">+AG1172*$F1171</f>
        <v>0</v>
      </c>
      <c r="AH1171" s="649">
        <f t="shared" ref="AH1171" si="20643">+AH1172*$F1171</f>
        <v>0</v>
      </c>
      <c r="AI1171" s="649">
        <f t="shared" ref="AI1171" si="20644">+AI1172*$F1171</f>
        <v>0</v>
      </c>
      <c r="AJ1171" s="649">
        <f t="shared" ref="AJ1171" si="20645">+AJ1172*$F1171</f>
        <v>0</v>
      </c>
      <c r="AK1171" s="649">
        <f t="shared" ref="AK1171" si="20646">+AK1172*$F1171</f>
        <v>0</v>
      </c>
      <c r="AL1171" s="649">
        <f t="shared" ref="AL1171" si="20647">+AL1172*$F1171</f>
        <v>0</v>
      </c>
      <c r="AM1171" s="649">
        <f t="shared" ref="AM1171" si="20648">+AM1172*$F1171</f>
        <v>0</v>
      </c>
      <c r="AN1171" s="649">
        <f t="shared" ref="AN1171" si="20649">+AN1172*$F1171</f>
        <v>0</v>
      </c>
      <c r="AO1171" s="649">
        <f t="shared" ref="AO1171" si="20650">+AO1172*$F1171</f>
        <v>0</v>
      </c>
      <c r="AP1171" s="649">
        <f t="shared" ref="AP1171" si="20651">+AP1172*$F1171</f>
        <v>0</v>
      </c>
      <c r="AQ1171" s="649">
        <f t="shared" ref="AQ1171" si="20652">+AQ1172*$F1171</f>
        <v>0</v>
      </c>
      <c r="AR1171" s="649">
        <f t="shared" ref="AR1171" si="20653">+AR1172*$F1171</f>
        <v>0</v>
      </c>
      <c r="AS1171" s="649">
        <f t="shared" ref="AS1171" si="20654">+AS1172*$F1171</f>
        <v>0</v>
      </c>
      <c r="AT1171" s="649">
        <f t="shared" ref="AT1171" si="20655">+AT1172*$F1171</f>
        <v>0</v>
      </c>
      <c r="AU1171" s="613">
        <f t="shared" si="19831"/>
        <v>99039.642326371191</v>
      </c>
      <c r="AV1171" s="645">
        <f t="shared" si="19790"/>
        <v>0</v>
      </c>
      <c r="AW1171" s="656">
        <f t="shared" si="19791"/>
        <v>0</v>
      </c>
      <c r="AX1171" s="591"/>
    </row>
    <row r="1172" spans="1:50" s="314" customFormat="1" hidden="1" outlineLevel="1">
      <c r="A1172" s="642"/>
      <c r="B1172" s="636"/>
      <c r="C1172" s="636"/>
      <c r="D1172" s="651"/>
      <c r="E1172" s="653"/>
      <c r="F1172" s="640"/>
      <c r="G1172" s="640">
        <f t="shared" si="19832"/>
        <v>1</v>
      </c>
      <c r="H1172" s="658">
        <v>0</v>
      </c>
      <c r="I1172" s="658">
        <v>0</v>
      </c>
      <c r="J1172" s="658">
        <v>0</v>
      </c>
      <c r="K1172" s="658">
        <v>0</v>
      </c>
      <c r="L1172" s="658">
        <v>0</v>
      </c>
      <c r="M1172" s="658">
        <v>0</v>
      </c>
      <c r="N1172" s="658">
        <v>0</v>
      </c>
      <c r="O1172" s="658">
        <v>0</v>
      </c>
      <c r="P1172" s="658">
        <v>0</v>
      </c>
      <c r="Q1172" s="658">
        <v>0</v>
      </c>
      <c r="R1172" s="658">
        <v>0.65</v>
      </c>
      <c r="S1172" s="658">
        <v>0.35</v>
      </c>
      <c r="T1172" s="658">
        <v>0</v>
      </c>
      <c r="U1172" s="658">
        <v>0</v>
      </c>
      <c r="V1172" s="658">
        <v>0</v>
      </c>
      <c r="W1172" s="658">
        <v>0</v>
      </c>
      <c r="X1172" s="658">
        <v>0</v>
      </c>
      <c r="Y1172" s="658">
        <v>0</v>
      </c>
      <c r="Z1172" s="658">
        <v>0</v>
      </c>
      <c r="AA1172" s="658">
        <v>0</v>
      </c>
      <c r="AB1172" s="658">
        <v>0</v>
      </c>
      <c r="AC1172" s="658">
        <v>0</v>
      </c>
      <c r="AD1172" s="658">
        <v>0</v>
      </c>
      <c r="AE1172" s="658">
        <v>0</v>
      </c>
      <c r="AF1172" s="658">
        <v>0</v>
      </c>
      <c r="AG1172" s="658">
        <v>0</v>
      </c>
      <c r="AH1172" s="658">
        <v>0</v>
      </c>
      <c r="AI1172" s="658">
        <v>0</v>
      </c>
      <c r="AJ1172" s="658">
        <v>0</v>
      </c>
      <c r="AK1172" s="658">
        <v>0</v>
      </c>
      <c r="AL1172" s="658">
        <v>0</v>
      </c>
      <c r="AM1172" s="658">
        <v>0</v>
      </c>
      <c r="AN1172" s="658">
        <v>0</v>
      </c>
      <c r="AO1172" s="658">
        <v>0</v>
      </c>
      <c r="AP1172" s="658">
        <v>0</v>
      </c>
      <c r="AQ1172" s="658">
        <v>0</v>
      </c>
      <c r="AR1172" s="658">
        <v>0</v>
      </c>
      <c r="AS1172" s="658">
        <v>0</v>
      </c>
      <c r="AT1172" s="658">
        <v>0</v>
      </c>
      <c r="AU1172" s="613">
        <f t="shared" si="19831"/>
        <v>1</v>
      </c>
      <c r="AV1172" s="645">
        <f t="shared" si="19790"/>
        <v>1</v>
      </c>
      <c r="AW1172" s="656" t="e">
        <f t="shared" si="19791"/>
        <v>#DIV/0!</v>
      </c>
      <c r="AX1172" s="661"/>
    </row>
    <row r="1173" spans="1:50" hidden="1" outlineLevel="1">
      <c r="A1173" s="590"/>
      <c r="B1173" s="646" t="s">
        <v>305</v>
      </c>
      <c r="C1173" s="646" t="s">
        <v>1361</v>
      </c>
      <c r="D1173" s="647" t="s">
        <v>1362</v>
      </c>
      <c r="E1173" s="649"/>
      <c r="F1173" s="650">
        <v>132331.50085542171</v>
      </c>
      <c r="G1173" s="650">
        <f t="shared" si="19832"/>
        <v>132331.50085542171</v>
      </c>
      <c r="H1173" s="649">
        <f t="shared" ref="H1173" si="20656">+H1174*$F1173</f>
        <v>0</v>
      </c>
      <c r="I1173" s="649">
        <f t="shared" ref="I1173" si="20657">+I1174*$F1173</f>
        <v>0</v>
      </c>
      <c r="J1173" s="649">
        <f t="shared" ref="J1173" si="20658">+J1174*$F1173</f>
        <v>0</v>
      </c>
      <c r="K1173" s="649">
        <f t="shared" ref="K1173" si="20659">+K1174*$F1173</f>
        <v>0</v>
      </c>
      <c r="L1173" s="649">
        <f t="shared" ref="L1173" si="20660">+L1174*$F1173</f>
        <v>0</v>
      </c>
      <c r="M1173" s="649">
        <f t="shared" ref="M1173" si="20661">+M1174*$F1173</f>
        <v>0</v>
      </c>
      <c r="N1173" s="649">
        <f t="shared" ref="N1173" si="20662">+N1174*$F1173</f>
        <v>0</v>
      </c>
      <c r="O1173" s="649">
        <f t="shared" ref="O1173" si="20663">+O1174*$F1173</f>
        <v>0</v>
      </c>
      <c r="P1173" s="649">
        <f t="shared" ref="P1173" si="20664">+P1174*$F1173</f>
        <v>0</v>
      </c>
      <c r="Q1173" s="649">
        <f t="shared" ref="Q1173" si="20665">+Q1174*$F1173</f>
        <v>0</v>
      </c>
      <c r="R1173" s="649">
        <f t="shared" ref="R1173" si="20666">+R1174*$F1173</f>
        <v>41022.765265180729</v>
      </c>
      <c r="S1173" s="649">
        <f t="shared" ref="S1173" si="20667">+S1174*$F1173</f>
        <v>91308.735590240976</v>
      </c>
      <c r="T1173" s="649">
        <f t="shared" ref="T1173" si="20668">+T1174*$F1173</f>
        <v>0</v>
      </c>
      <c r="U1173" s="649">
        <f t="shared" ref="U1173" si="20669">+U1174*$F1173</f>
        <v>0</v>
      </c>
      <c r="V1173" s="649">
        <f t="shared" ref="V1173" si="20670">+V1174*$F1173</f>
        <v>0</v>
      </c>
      <c r="W1173" s="649">
        <f t="shared" ref="W1173" si="20671">+W1174*$F1173</f>
        <v>0</v>
      </c>
      <c r="X1173" s="649">
        <f t="shared" ref="X1173" si="20672">+X1174*$F1173</f>
        <v>0</v>
      </c>
      <c r="Y1173" s="649">
        <f t="shared" ref="Y1173" si="20673">+Y1174*$F1173</f>
        <v>0</v>
      </c>
      <c r="Z1173" s="649">
        <f t="shared" ref="Z1173" si="20674">+Z1174*$F1173</f>
        <v>0</v>
      </c>
      <c r="AA1173" s="649">
        <f t="shared" ref="AA1173" si="20675">+AA1174*$F1173</f>
        <v>0</v>
      </c>
      <c r="AB1173" s="649">
        <f t="shared" ref="AB1173" si="20676">+AB1174*$F1173</f>
        <v>0</v>
      </c>
      <c r="AC1173" s="649">
        <f t="shared" ref="AC1173" si="20677">+AC1174*$F1173</f>
        <v>0</v>
      </c>
      <c r="AD1173" s="649">
        <f t="shared" ref="AD1173" si="20678">+AD1174*$F1173</f>
        <v>0</v>
      </c>
      <c r="AE1173" s="649">
        <f t="shared" ref="AE1173" si="20679">+AE1174*$F1173</f>
        <v>0</v>
      </c>
      <c r="AF1173" s="649">
        <f t="shared" ref="AF1173" si="20680">+AF1174*$F1173</f>
        <v>0</v>
      </c>
      <c r="AG1173" s="649">
        <f t="shared" ref="AG1173" si="20681">+AG1174*$F1173</f>
        <v>0</v>
      </c>
      <c r="AH1173" s="649">
        <f t="shared" ref="AH1173" si="20682">+AH1174*$F1173</f>
        <v>0</v>
      </c>
      <c r="AI1173" s="649">
        <f t="shared" ref="AI1173" si="20683">+AI1174*$F1173</f>
        <v>0</v>
      </c>
      <c r="AJ1173" s="649">
        <f t="shared" ref="AJ1173" si="20684">+AJ1174*$F1173</f>
        <v>0</v>
      </c>
      <c r="AK1173" s="649">
        <f t="shared" ref="AK1173" si="20685">+AK1174*$F1173</f>
        <v>0</v>
      </c>
      <c r="AL1173" s="649">
        <f t="shared" ref="AL1173" si="20686">+AL1174*$F1173</f>
        <v>0</v>
      </c>
      <c r="AM1173" s="649">
        <f t="shared" ref="AM1173" si="20687">+AM1174*$F1173</f>
        <v>0</v>
      </c>
      <c r="AN1173" s="649">
        <f t="shared" ref="AN1173" si="20688">+AN1174*$F1173</f>
        <v>0</v>
      </c>
      <c r="AO1173" s="649">
        <f t="shared" ref="AO1173" si="20689">+AO1174*$F1173</f>
        <v>0</v>
      </c>
      <c r="AP1173" s="649">
        <f t="shared" ref="AP1173" si="20690">+AP1174*$F1173</f>
        <v>0</v>
      </c>
      <c r="AQ1173" s="649">
        <f t="shared" ref="AQ1173" si="20691">+AQ1174*$F1173</f>
        <v>0</v>
      </c>
      <c r="AR1173" s="649">
        <f t="shared" ref="AR1173" si="20692">+AR1174*$F1173</f>
        <v>0</v>
      </c>
      <c r="AS1173" s="649">
        <f t="shared" ref="AS1173" si="20693">+AS1174*$F1173</f>
        <v>0</v>
      </c>
      <c r="AT1173" s="649">
        <f t="shared" ref="AT1173" si="20694">+AT1174*$F1173</f>
        <v>0</v>
      </c>
      <c r="AU1173" s="613">
        <f t="shared" si="19831"/>
        <v>132331.50085542171</v>
      </c>
      <c r="AV1173" s="645">
        <f t="shared" si="19790"/>
        <v>0</v>
      </c>
      <c r="AW1173" s="656">
        <f t="shared" si="19791"/>
        <v>0</v>
      </c>
      <c r="AX1173" s="591"/>
    </row>
    <row r="1174" spans="1:50" s="314" customFormat="1" hidden="1" outlineLevel="1">
      <c r="A1174" s="642"/>
      <c r="B1174" s="636"/>
      <c r="C1174" s="636"/>
      <c r="D1174" s="651"/>
      <c r="E1174" s="653"/>
      <c r="F1174" s="640"/>
      <c r="G1174" s="640">
        <f t="shared" si="19832"/>
        <v>1</v>
      </c>
      <c r="H1174" s="658">
        <v>0</v>
      </c>
      <c r="I1174" s="658">
        <v>0</v>
      </c>
      <c r="J1174" s="658">
        <v>0</v>
      </c>
      <c r="K1174" s="658">
        <v>0</v>
      </c>
      <c r="L1174" s="658">
        <v>0</v>
      </c>
      <c r="M1174" s="658">
        <v>0</v>
      </c>
      <c r="N1174" s="658">
        <v>0</v>
      </c>
      <c r="O1174" s="658">
        <v>0</v>
      </c>
      <c r="P1174" s="658">
        <v>0</v>
      </c>
      <c r="Q1174" s="658">
        <v>0</v>
      </c>
      <c r="R1174" s="658">
        <v>0.31</v>
      </c>
      <c r="S1174" s="658">
        <v>0.69</v>
      </c>
      <c r="T1174" s="658">
        <v>0</v>
      </c>
      <c r="U1174" s="658">
        <v>0</v>
      </c>
      <c r="V1174" s="658">
        <v>0</v>
      </c>
      <c r="W1174" s="658">
        <v>0</v>
      </c>
      <c r="X1174" s="658">
        <v>0</v>
      </c>
      <c r="Y1174" s="658">
        <v>0</v>
      </c>
      <c r="Z1174" s="658">
        <v>0</v>
      </c>
      <c r="AA1174" s="658">
        <v>0</v>
      </c>
      <c r="AB1174" s="658">
        <v>0</v>
      </c>
      <c r="AC1174" s="658">
        <v>0</v>
      </c>
      <c r="AD1174" s="658">
        <v>0</v>
      </c>
      <c r="AE1174" s="658">
        <v>0</v>
      </c>
      <c r="AF1174" s="658">
        <v>0</v>
      </c>
      <c r="AG1174" s="658">
        <v>0</v>
      </c>
      <c r="AH1174" s="658">
        <v>0</v>
      </c>
      <c r="AI1174" s="658">
        <v>0</v>
      </c>
      <c r="AJ1174" s="658">
        <v>0</v>
      </c>
      <c r="AK1174" s="658">
        <v>0</v>
      </c>
      <c r="AL1174" s="658">
        <v>0</v>
      </c>
      <c r="AM1174" s="658">
        <v>0</v>
      </c>
      <c r="AN1174" s="658">
        <v>0</v>
      </c>
      <c r="AO1174" s="658">
        <v>0</v>
      </c>
      <c r="AP1174" s="658">
        <v>0</v>
      </c>
      <c r="AQ1174" s="658">
        <v>0</v>
      </c>
      <c r="AR1174" s="658">
        <v>0</v>
      </c>
      <c r="AS1174" s="658">
        <v>0</v>
      </c>
      <c r="AT1174" s="658">
        <v>0</v>
      </c>
      <c r="AU1174" s="613">
        <f t="shared" si="19831"/>
        <v>1</v>
      </c>
      <c r="AV1174" s="645">
        <f t="shared" si="19790"/>
        <v>1</v>
      </c>
      <c r="AW1174" s="656" t="e">
        <f t="shared" si="19791"/>
        <v>#DIV/0!</v>
      </c>
      <c r="AX1174" s="661"/>
    </row>
    <row r="1175" spans="1:50" hidden="1" outlineLevel="1">
      <c r="A1175" s="590"/>
      <c r="B1175" s="646" t="s">
        <v>305</v>
      </c>
      <c r="C1175" s="646" t="s">
        <v>1363</v>
      </c>
      <c r="D1175" s="647" t="s">
        <v>1364</v>
      </c>
      <c r="E1175" s="649"/>
      <c r="F1175" s="650">
        <v>90108.607927844045</v>
      </c>
      <c r="G1175" s="650">
        <f t="shared" si="19832"/>
        <v>90108.607927844045</v>
      </c>
      <c r="H1175" s="649">
        <f t="shared" ref="H1175" si="20695">+H1176*$F1175</f>
        <v>0</v>
      </c>
      <c r="I1175" s="649">
        <f t="shared" ref="I1175" si="20696">+I1176*$F1175</f>
        <v>0</v>
      </c>
      <c r="J1175" s="649">
        <f t="shared" ref="J1175" si="20697">+J1176*$F1175</f>
        <v>0</v>
      </c>
      <c r="K1175" s="649">
        <f t="shared" ref="K1175" si="20698">+K1176*$F1175</f>
        <v>0</v>
      </c>
      <c r="L1175" s="649">
        <f t="shared" ref="L1175" si="20699">+L1176*$F1175</f>
        <v>0</v>
      </c>
      <c r="M1175" s="649">
        <f t="shared" ref="M1175" si="20700">+M1176*$F1175</f>
        <v>0</v>
      </c>
      <c r="N1175" s="649">
        <f t="shared" ref="N1175" si="20701">+N1176*$F1175</f>
        <v>0</v>
      </c>
      <c r="O1175" s="649">
        <f t="shared" ref="O1175" si="20702">+O1176*$F1175</f>
        <v>0</v>
      </c>
      <c r="P1175" s="649">
        <f t="shared" ref="P1175" si="20703">+P1176*$F1175</f>
        <v>0</v>
      </c>
      <c r="Q1175" s="649">
        <f t="shared" ref="Q1175" si="20704">+Q1176*$F1175</f>
        <v>0</v>
      </c>
      <c r="R1175" s="649">
        <f t="shared" ref="R1175" si="20705">+R1176*$F1175</f>
        <v>0</v>
      </c>
      <c r="S1175" s="649">
        <f t="shared" ref="S1175" si="20706">+S1176*$F1175</f>
        <v>62174.939470212383</v>
      </c>
      <c r="T1175" s="649">
        <f t="shared" ref="T1175" si="20707">+T1176*$F1175</f>
        <v>27933.668457631658</v>
      </c>
      <c r="U1175" s="649">
        <f t="shared" ref="U1175" si="20708">+U1176*$F1175</f>
        <v>0</v>
      </c>
      <c r="V1175" s="649">
        <f t="shared" ref="V1175" si="20709">+V1176*$F1175</f>
        <v>0</v>
      </c>
      <c r="W1175" s="649">
        <f t="shared" ref="W1175" si="20710">+W1176*$F1175</f>
        <v>0</v>
      </c>
      <c r="X1175" s="649">
        <f t="shared" ref="X1175" si="20711">+X1176*$F1175</f>
        <v>0</v>
      </c>
      <c r="Y1175" s="649">
        <f t="shared" ref="Y1175" si="20712">+Y1176*$F1175</f>
        <v>0</v>
      </c>
      <c r="Z1175" s="649">
        <f t="shared" ref="Z1175" si="20713">+Z1176*$F1175</f>
        <v>0</v>
      </c>
      <c r="AA1175" s="649">
        <f t="shared" ref="AA1175" si="20714">+AA1176*$F1175</f>
        <v>0</v>
      </c>
      <c r="AB1175" s="649">
        <f t="shared" ref="AB1175" si="20715">+AB1176*$F1175</f>
        <v>0</v>
      </c>
      <c r="AC1175" s="649">
        <f t="shared" ref="AC1175" si="20716">+AC1176*$F1175</f>
        <v>0</v>
      </c>
      <c r="AD1175" s="649">
        <f t="shared" ref="AD1175" si="20717">+AD1176*$F1175</f>
        <v>0</v>
      </c>
      <c r="AE1175" s="649">
        <f t="shared" ref="AE1175" si="20718">+AE1176*$F1175</f>
        <v>0</v>
      </c>
      <c r="AF1175" s="649">
        <f t="shared" ref="AF1175" si="20719">+AF1176*$F1175</f>
        <v>0</v>
      </c>
      <c r="AG1175" s="649">
        <f t="shared" ref="AG1175" si="20720">+AG1176*$F1175</f>
        <v>0</v>
      </c>
      <c r="AH1175" s="649">
        <f t="shared" ref="AH1175" si="20721">+AH1176*$F1175</f>
        <v>0</v>
      </c>
      <c r="AI1175" s="649">
        <f t="shared" ref="AI1175" si="20722">+AI1176*$F1175</f>
        <v>0</v>
      </c>
      <c r="AJ1175" s="649">
        <f t="shared" ref="AJ1175" si="20723">+AJ1176*$F1175</f>
        <v>0</v>
      </c>
      <c r="AK1175" s="649">
        <f t="shared" ref="AK1175" si="20724">+AK1176*$F1175</f>
        <v>0</v>
      </c>
      <c r="AL1175" s="649">
        <f t="shared" ref="AL1175" si="20725">+AL1176*$F1175</f>
        <v>0</v>
      </c>
      <c r="AM1175" s="649">
        <f t="shared" ref="AM1175" si="20726">+AM1176*$F1175</f>
        <v>0</v>
      </c>
      <c r="AN1175" s="649">
        <f t="shared" ref="AN1175" si="20727">+AN1176*$F1175</f>
        <v>0</v>
      </c>
      <c r="AO1175" s="649">
        <f t="shared" ref="AO1175" si="20728">+AO1176*$F1175</f>
        <v>0</v>
      </c>
      <c r="AP1175" s="649">
        <f t="shared" ref="AP1175" si="20729">+AP1176*$F1175</f>
        <v>0</v>
      </c>
      <c r="AQ1175" s="649">
        <f t="shared" ref="AQ1175" si="20730">+AQ1176*$F1175</f>
        <v>0</v>
      </c>
      <c r="AR1175" s="649">
        <f t="shared" ref="AR1175" si="20731">+AR1176*$F1175</f>
        <v>0</v>
      </c>
      <c r="AS1175" s="649">
        <f t="shared" ref="AS1175" si="20732">+AS1176*$F1175</f>
        <v>0</v>
      </c>
      <c r="AT1175" s="649">
        <f t="shared" ref="AT1175" si="20733">+AT1176*$F1175</f>
        <v>0</v>
      </c>
      <c r="AU1175" s="613">
        <f t="shared" si="19831"/>
        <v>90108.607927844045</v>
      </c>
      <c r="AV1175" s="645">
        <f t="shared" si="19790"/>
        <v>0</v>
      </c>
      <c r="AW1175" s="656">
        <f t="shared" si="19791"/>
        <v>0</v>
      </c>
      <c r="AX1175" s="591"/>
    </row>
    <row r="1176" spans="1:50" s="314" customFormat="1" hidden="1" outlineLevel="1">
      <c r="A1176" s="642"/>
      <c r="B1176" s="636"/>
      <c r="C1176" s="636"/>
      <c r="D1176" s="651"/>
      <c r="E1176" s="653"/>
      <c r="F1176" s="640"/>
      <c r="G1176" s="640">
        <f t="shared" si="19832"/>
        <v>1</v>
      </c>
      <c r="H1176" s="658">
        <v>0</v>
      </c>
      <c r="I1176" s="658">
        <v>0</v>
      </c>
      <c r="J1176" s="658">
        <v>0</v>
      </c>
      <c r="K1176" s="658">
        <v>0</v>
      </c>
      <c r="L1176" s="658">
        <v>0</v>
      </c>
      <c r="M1176" s="658">
        <v>0</v>
      </c>
      <c r="N1176" s="658">
        <v>0</v>
      </c>
      <c r="O1176" s="658">
        <v>0</v>
      </c>
      <c r="P1176" s="658">
        <v>0</v>
      </c>
      <c r="Q1176" s="658">
        <v>0</v>
      </c>
      <c r="R1176" s="658">
        <v>0</v>
      </c>
      <c r="S1176" s="658">
        <v>0.69</v>
      </c>
      <c r="T1176" s="658">
        <v>0.31000000000000005</v>
      </c>
      <c r="U1176" s="658">
        <v>0</v>
      </c>
      <c r="V1176" s="658">
        <v>0</v>
      </c>
      <c r="W1176" s="658">
        <v>0</v>
      </c>
      <c r="X1176" s="658">
        <v>0</v>
      </c>
      <c r="Y1176" s="658">
        <v>0</v>
      </c>
      <c r="Z1176" s="658">
        <v>0</v>
      </c>
      <c r="AA1176" s="658">
        <v>0</v>
      </c>
      <c r="AB1176" s="658">
        <v>0</v>
      </c>
      <c r="AC1176" s="658">
        <v>0</v>
      </c>
      <c r="AD1176" s="658">
        <v>0</v>
      </c>
      <c r="AE1176" s="658">
        <v>0</v>
      </c>
      <c r="AF1176" s="658">
        <v>0</v>
      </c>
      <c r="AG1176" s="658">
        <v>0</v>
      </c>
      <c r="AH1176" s="658">
        <v>0</v>
      </c>
      <c r="AI1176" s="658">
        <v>0</v>
      </c>
      <c r="AJ1176" s="658">
        <v>0</v>
      </c>
      <c r="AK1176" s="658">
        <v>0</v>
      </c>
      <c r="AL1176" s="658">
        <v>0</v>
      </c>
      <c r="AM1176" s="658">
        <v>0</v>
      </c>
      <c r="AN1176" s="658">
        <v>0</v>
      </c>
      <c r="AO1176" s="658">
        <v>0</v>
      </c>
      <c r="AP1176" s="658">
        <v>0</v>
      </c>
      <c r="AQ1176" s="658">
        <v>0</v>
      </c>
      <c r="AR1176" s="658">
        <v>0</v>
      </c>
      <c r="AS1176" s="658">
        <v>0</v>
      </c>
      <c r="AT1176" s="658">
        <v>0</v>
      </c>
      <c r="AU1176" s="613">
        <f t="shared" si="19831"/>
        <v>1</v>
      </c>
      <c r="AV1176" s="645">
        <f t="shared" si="19790"/>
        <v>1</v>
      </c>
      <c r="AW1176" s="656" t="e">
        <f t="shared" si="19791"/>
        <v>#DIV/0!</v>
      </c>
      <c r="AX1176" s="661"/>
    </row>
    <row r="1177" spans="1:50" hidden="1" outlineLevel="1">
      <c r="A1177" s="590"/>
      <c r="B1177" s="629" t="s">
        <v>278</v>
      </c>
      <c r="C1177" s="629" t="s">
        <v>1365</v>
      </c>
      <c r="D1177" s="630" t="s">
        <v>1366</v>
      </c>
      <c r="E1177" s="631"/>
      <c r="F1177" s="632">
        <v>0</v>
      </c>
      <c r="G1177" s="632">
        <f t="shared" si="19832"/>
        <v>0</v>
      </c>
      <c r="H1177" s="631">
        <v>0</v>
      </c>
      <c r="I1177" s="631">
        <v>0</v>
      </c>
      <c r="J1177" s="631">
        <v>0</v>
      </c>
      <c r="K1177" s="631">
        <v>0</v>
      </c>
      <c r="L1177" s="631">
        <v>0</v>
      </c>
      <c r="M1177" s="631">
        <v>0</v>
      </c>
      <c r="N1177" s="631">
        <v>0</v>
      </c>
      <c r="O1177" s="631">
        <v>0</v>
      </c>
      <c r="P1177" s="631">
        <v>0</v>
      </c>
      <c r="Q1177" s="631">
        <v>0</v>
      </c>
      <c r="R1177" s="631">
        <v>0</v>
      </c>
      <c r="S1177" s="631">
        <v>0</v>
      </c>
      <c r="T1177" s="631">
        <v>0</v>
      </c>
      <c r="U1177" s="631">
        <v>0</v>
      </c>
      <c r="V1177" s="631">
        <v>0</v>
      </c>
      <c r="W1177" s="631">
        <v>0</v>
      </c>
      <c r="X1177" s="631">
        <v>0</v>
      </c>
      <c r="Y1177" s="631">
        <v>0</v>
      </c>
      <c r="Z1177" s="631">
        <v>0</v>
      </c>
      <c r="AA1177" s="631">
        <v>0</v>
      </c>
      <c r="AB1177" s="631">
        <v>0</v>
      </c>
      <c r="AC1177" s="631">
        <v>0</v>
      </c>
      <c r="AD1177" s="631">
        <v>0</v>
      </c>
      <c r="AE1177" s="631">
        <v>0</v>
      </c>
      <c r="AF1177" s="631">
        <v>0</v>
      </c>
      <c r="AG1177" s="631">
        <v>0</v>
      </c>
      <c r="AH1177" s="631">
        <v>0</v>
      </c>
      <c r="AI1177" s="631">
        <v>0</v>
      </c>
      <c r="AJ1177" s="631">
        <v>0</v>
      </c>
      <c r="AK1177" s="631">
        <v>0</v>
      </c>
      <c r="AL1177" s="631">
        <v>0</v>
      </c>
      <c r="AM1177" s="631">
        <v>0</v>
      </c>
      <c r="AN1177" s="631">
        <v>0</v>
      </c>
      <c r="AO1177" s="631">
        <v>0</v>
      </c>
      <c r="AP1177" s="631">
        <v>0</v>
      </c>
      <c r="AQ1177" s="631">
        <v>0</v>
      </c>
      <c r="AR1177" s="631">
        <v>0</v>
      </c>
      <c r="AS1177" s="631">
        <v>0</v>
      </c>
      <c r="AT1177" s="631">
        <v>0</v>
      </c>
      <c r="AU1177" s="613">
        <f t="shared" si="19831"/>
        <v>0</v>
      </c>
      <c r="AV1177" s="645">
        <f t="shared" si="19790"/>
        <v>0</v>
      </c>
      <c r="AW1177" s="656" t="e">
        <f t="shared" si="19791"/>
        <v>#DIV/0!</v>
      </c>
      <c r="AX1177" s="591"/>
    </row>
    <row r="1178" spans="1:50" hidden="1" outlineLevel="1">
      <c r="A1178" s="590"/>
      <c r="B1178" s="629" t="s">
        <v>278</v>
      </c>
      <c r="C1178" s="629" t="s">
        <v>1367</v>
      </c>
      <c r="D1178" s="630" t="s">
        <v>1368</v>
      </c>
      <c r="E1178" s="631"/>
      <c r="F1178" s="632">
        <f>+F1179+F1181+F1183</f>
        <v>628432.1161598491</v>
      </c>
      <c r="G1178" s="632">
        <f t="shared" si="19832"/>
        <v>628432.11615984899</v>
      </c>
      <c r="H1178" s="632">
        <f t="shared" ref="H1178:AT1178" si="20734">+H1179+H1181+H1183</f>
        <v>0</v>
      </c>
      <c r="I1178" s="632">
        <f t="shared" si="20734"/>
        <v>0</v>
      </c>
      <c r="J1178" s="632">
        <f t="shared" si="20734"/>
        <v>0</v>
      </c>
      <c r="K1178" s="632">
        <f t="shared" si="20734"/>
        <v>0</v>
      </c>
      <c r="L1178" s="632">
        <f t="shared" si="20734"/>
        <v>0</v>
      </c>
      <c r="M1178" s="632">
        <f t="shared" si="20734"/>
        <v>0</v>
      </c>
      <c r="N1178" s="632">
        <f t="shared" si="20734"/>
        <v>0</v>
      </c>
      <c r="O1178" s="632">
        <f t="shared" si="20734"/>
        <v>0</v>
      </c>
      <c r="P1178" s="632">
        <f t="shared" si="20734"/>
        <v>0</v>
      </c>
      <c r="Q1178" s="632">
        <f t="shared" si="20734"/>
        <v>148010.82299777993</v>
      </c>
      <c r="R1178" s="632">
        <f t="shared" si="20734"/>
        <v>371127.67627328995</v>
      </c>
      <c r="S1178" s="632">
        <f t="shared" si="20734"/>
        <v>109293.61688877913</v>
      </c>
      <c r="T1178" s="632">
        <f t="shared" si="20734"/>
        <v>0</v>
      </c>
      <c r="U1178" s="632">
        <f t="shared" si="20734"/>
        <v>0</v>
      </c>
      <c r="V1178" s="632">
        <f t="shared" si="20734"/>
        <v>0</v>
      </c>
      <c r="W1178" s="632">
        <f t="shared" si="20734"/>
        <v>0</v>
      </c>
      <c r="X1178" s="632">
        <f t="shared" si="20734"/>
        <v>0</v>
      </c>
      <c r="Y1178" s="632">
        <f t="shared" si="20734"/>
        <v>0</v>
      </c>
      <c r="Z1178" s="632">
        <f t="shared" si="20734"/>
        <v>0</v>
      </c>
      <c r="AA1178" s="632">
        <f t="shared" si="20734"/>
        <v>0</v>
      </c>
      <c r="AB1178" s="632">
        <f t="shared" si="20734"/>
        <v>0</v>
      </c>
      <c r="AC1178" s="632">
        <f t="shared" si="20734"/>
        <v>0</v>
      </c>
      <c r="AD1178" s="632">
        <f t="shared" si="20734"/>
        <v>0</v>
      </c>
      <c r="AE1178" s="632">
        <f t="shared" si="20734"/>
        <v>0</v>
      </c>
      <c r="AF1178" s="632">
        <f t="shared" si="20734"/>
        <v>0</v>
      </c>
      <c r="AG1178" s="632">
        <f t="shared" si="20734"/>
        <v>0</v>
      </c>
      <c r="AH1178" s="632">
        <f t="shared" si="20734"/>
        <v>0</v>
      </c>
      <c r="AI1178" s="632">
        <f t="shared" si="20734"/>
        <v>0</v>
      </c>
      <c r="AJ1178" s="632">
        <f t="shared" si="20734"/>
        <v>0</v>
      </c>
      <c r="AK1178" s="632">
        <f t="shared" si="20734"/>
        <v>0</v>
      </c>
      <c r="AL1178" s="632">
        <f t="shared" si="20734"/>
        <v>0</v>
      </c>
      <c r="AM1178" s="632">
        <f t="shared" si="20734"/>
        <v>0</v>
      </c>
      <c r="AN1178" s="632">
        <f t="shared" si="20734"/>
        <v>0</v>
      </c>
      <c r="AO1178" s="632">
        <f t="shared" si="20734"/>
        <v>0</v>
      </c>
      <c r="AP1178" s="632">
        <f t="shared" si="20734"/>
        <v>0</v>
      </c>
      <c r="AQ1178" s="632">
        <f t="shared" si="20734"/>
        <v>0</v>
      </c>
      <c r="AR1178" s="632">
        <f t="shared" si="20734"/>
        <v>0</v>
      </c>
      <c r="AS1178" s="632">
        <f t="shared" si="20734"/>
        <v>0</v>
      </c>
      <c r="AT1178" s="632">
        <f t="shared" si="20734"/>
        <v>0</v>
      </c>
      <c r="AU1178" s="613">
        <f t="shared" si="19831"/>
        <v>628432.11615984899</v>
      </c>
      <c r="AV1178" s="645">
        <f t="shared" si="19790"/>
        <v>0</v>
      </c>
      <c r="AW1178" s="656">
        <f t="shared" si="19791"/>
        <v>0</v>
      </c>
      <c r="AX1178" s="591"/>
    </row>
    <row r="1179" spans="1:50" hidden="1" outlineLevel="1">
      <c r="A1179" s="590"/>
      <c r="B1179" s="646" t="s">
        <v>305</v>
      </c>
      <c r="C1179" s="646" t="s">
        <v>1369</v>
      </c>
      <c r="D1179" s="647" t="s">
        <v>1370</v>
      </c>
      <c r="E1179" s="649"/>
      <c r="F1179" s="650">
        <v>208089.25381780212</v>
      </c>
      <c r="G1179" s="650">
        <f t="shared" si="19832"/>
        <v>208089.25381780212</v>
      </c>
      <c r="H1179" s="649">
        <f t="shared" ref="H1179" si="20735">+H1180*$F1179</f>
        <v>0</v>
      </c>
      <c r="I1179" s="649">
        <f t="shared" ref="I1179" si="20736">+I1180*$F1179</f>
        <v>0</v>
      </c>
      <c r="J1179" s="649">
        <f t="shared" ref="J1179" si="20737">+J1180*$F1179</f>
        <v>0</v>
      </c>
      <c r="K1179" s="649">
        <f t="shared" ref="K1179" si="20738">+K1180*$F1179</f>
        <v>0</v>
      </c>
      <c r="L1179" s="649">
        <f t="shared" ref="L1179" si="20739">+L1180*$F1179</f>
        <v>0</v>
      </c>
      <c r="M1179" s="649">
        <f t="shared" ref="M1179" si="20740">+M1180*$F1179</f>
        <v>0</v>
      </c>
      <c r="N1179" s="649">
        <f t="shared" ref="N1179" si="20741">+N1180*$F1179</f>
        <v>0</v>
      </c>
      <c r="O1179" s="649">
        <f t="shared" ref="O1179" si="20742">+O1180*$F1179</f>
        <v>0</v>
      </c>
      <c r="P1179" s="649">
        <f t="shared" ref="P1179" si="20743">+P1180*$F1179</f>
        <v>0</v>
      </c>
      <c r="Q1179" s="649">
        <f t="shared" ref="Q1179" si="20744">+Q1180*$F1179</f>
        <v>120691.76721432523</v>
      </c>
      <c r="R1179" s="649">
        <f t="shared" ref="R1179" si="20745">+R1180*$F1179</f>
        <v>87397.486603476893</v>
      </c>
      <c r="S1179" s="649">
        <f t="shared" ref="S1179" si="20746">+S1180*$F1179</f>
        <v>0</v>
      </c>
      <c r="T1179" s="649">
        <f t="shared" ref="T1179" si="20747">+T1180*$F1179</f>
        <v>0</v>
      </c>
      <c r="U1179" s="649">
        <f t="shared" ref="U1179" si="20748">+U1180*$F1179</f>
        <v>0</v>
      </c>
      <c r="V1179" s="649">
        <f t="shared" ref="V1179" si="20749">+V1180*$F1179</f>
        <v>0</v>
      </c>
      <c r="W1179" s="649">
        <f t="shared" ref="W1179" si="20750">+W1180*$F1179</f>
        <v>0</v>
      </c>
      <c r="X1179" s="649">
        <f t="shared" ref="X1179" si="20751">+X1180*$F1179</f>
        <v>0</v>
      </c>
      <c r="Y1179" s="649">
        <f t="shared" ref="Y1179" si="20752">+Y1180*$F1179</f>
        <v>0</v>
      </c>
      <c r="Z1179" s="649">
        <f t="shared" ref="Z1179" si="20753">+Z1180*$F1179</f>
        <v>0</v>
      </c>
      <c r="AA1179" s="649">
        <f t="shared" ref="AA1179" si="20754">+AA1180*$F1179</f>
        <v>0</v>
      </c>
      <c r="AB1179" s="649">
        <f t="shared" ref="AB1179" si="20755">+AB1180*$F1179</f>
        <v>0</v>
      </c>
      <c r="AC1179" s="649">
        <f t="shared" ref="AC1179" si="20756">+AC1180*$F1179</f>
        <v>0</v>
      </c>
      <c r="AD1179" s="649">
        <f t="shared" ref="AD1179" si="20757">+AD1180*$F1179</f>
        <v>0</v>
      </c>
      <c r="AE1179" s="649">
        <f t="shared" ref="AE1179" si="20758">+AE1180*$F1179</f>
        <v>0</v>
      </c>
      <c r="AF1179" s="649">
        <f t="shared" ref="AF1179" si="20759">+AF1180*$F1179</f>
        <v>0</v>
      </c>
      <c r="AG1179" s="649">
        <f t="shared" ref="AG1179" si="20760">+AG1180*$F1179</f>
        <v>0</v>
      </c>
      <c r="AH1179" s="649">
        <f t="shared" ref="AH1179" si="20761">+AH1180*$F1179</f>
        <v>0</v>
      </c>
      <c r="AI1179" s="649">
        <f t="shared" ref="AI1179" si="20762">+AI1180*$F1179</f>
        <v>0</v>
      </c>
      <c r="AJ1179" s="649">
        <f t="shared" ref="AJ1179" si="20763">+AJ1180*$F1179</f>
        <v>0</v>
      </c>
      <c r="AK1179" s="649">
        <f t="shared" ref="AK1179" si="20764">+AK1180*$F1179</f>
        <v>0</v>
      </c>
      <c r="AL1179" s="649">
        <f t="shared" ref="AL1179" si="20765">+AL1180*$F1179</f>
        <v>0</v>
      </c>
      <c r="AM1179" s="649">
        <f t="shared" ref="AM1179" si="20766">+AM1180*$F1179</f>
        <v>0</v>
      </c>
      <c r="AN1179" s="649">
        <f t="shared" ref="AN1179" si="20767">+AN1180*$F1179</f>
        <v>0</v>
      </c>
      <c r="AO1179" s="649">
        <f t="shared" ref="AO1179" si="20768">+AO1180*$F1179</f>
        <v>0</v>
      </c>
      <c r="AP1179" s="649">
        <f t="shared" ref="AP1179" si="20769">+AP1180*$F1179</f>
        <v>0</v>
      </c>
      <c r="AQ1179" s="649">
        <f t="shared" ref="AQ1179" si="20770">+AQ1180*$F1179</f>
        <v>0</v>
      </c>
      <c r="AR1179" s="649">
        <f t="shared" ref="AR1179" si="20771">+AR1180*$F1179</f>
        <v>0</v>
      </c>
      <c r="AS1179" s="649">
        <f t="shared" ref="AS1179" si="20772">+AS1180*$F1179</f>
        <v>0</v>
      </c>
      <c r="AT1179" s="649">
        <f t="shared" ref="AT1179" si="20773">+AT1180*$F1179</f>
        <v>0</v>
      </c>
      <c r="AU1179" s="613">
        <f t="shared" si="19831"/>
        <v>208089.25381780212</v>
      </c>
      <c r="AV1179" s="645">
        <f t="shared" si="19790"/>
        <v>0</v>
      </c>
      <c r="AW1179" s="656">
        <f t="shared" si="19791"/>
        <v>0</v>
      </c>
      <c r="AX1179" s="591"/>
    </row>
    <row r="1180" spans="1:50" s="314" customFormat="1" hidden="1" outlineLevel="1">
      <c r="A1180" s="642"/>
      <c r="B1180" s="636"/>
      <c r="C1180" s="636"/>
      <c r="D1180" s="651"/>
      <c r="E1180" s="653"/>
      <c r="F1180" s="640"/>
      <c r="G1180" s="640">
        <f t="shared" si="19832"/>
        <v>1</v>
      </c>
      <c r="H1180" s="658">
        <v>0</v>
      </c>
      <c r="I1180" s="658">
        <v>0</v>
      </c>
      <c r="J1180" s="658">
        <v>0</v>
      </c>
      <c r="K1180" s="658">
        <v>0</v>
      </c>
      <c r="L1180" s="658">
        <v>0</v>
      </c>
      <c r="M1180" s="658">
        <v>0</v>
      </c>
      <c r="N1180" s="658">
        <v>0</v>
      </c>
      <c r="O1180" s="658">
        <v>0</v>
      </c>
      <c r="P1180" s="658">
        <v>0</v>
      </c>
      <c r="Q1180" s="658">
        <v>0.57999999999999996</v>
      </c>
      <c r="R1180" s="658">
        <v>0.42000000000000004</v>
      </c>
      <c r="S1180" s="658">
        <v>0</v>
      </c>
      <c r="T1180" s="658">
        <v>0</v>
      </c>
      <c r="U1180" s="658">
        <v>0</v>
      </c>
      <c r="V1180" s="658">
        <v>0</v>
      </c>
      <c r="W1180" s="658">
        <v>0</v>
      </c>
      <c r="X1180" s="658">
        <v>0</v>
      </c>
      <c r="Y1180" s="658">
        <v>0</v>
      </c>
      <c r="Z1180" s="658">
        <v>0</v>
      </c>
      <c r="AA1180" s="658">
        <v>0</v>
      </c>
      <c r="AB1180" s="658">
        <v>0</v>
      </c>
      <c r="AC1180" s="658">
        <v>0</v>
      </c>
      <c r="AD1180" s="658">
        <v>0</v>
      </c>
      <c r="AE1180" s="658">
        <v>0</v>
      </c>
      <c r="AF1180" s="658">
        <v>0</v>
      </c>
      <c r="AG1180" s="658">
        <v>0</v>
      </c>
      <c r="AH1180" s="658">
        <v>0</v>
      </c>
      <c r="AI1180" s="658">
        <v>0</v>
      </c>
      <c r="AJ1180" s="658">
        <v>0</v>
      </c>
      <c r="AK1180" s="658">
        <v>0</v>
      </c>
      <c r="AL1180" s="658">
        <v>0</v>
      </c>
      <c r="AM1180" s="658">
        <v>0</v>
      </c>
      <c r="AN1180" s="658">
        <v>0</v>
      </c>
      <c r="AO1180" s="658">
        <v>0</v>
      </c>
      <c r="AP1180" s="658">
        <v>0</v>
      </c>
      <c r="AQ1180" s="658">
        <v>0</v>
      </c>
      <c r="AR1180" s="658">
        <v>0</v>
      </c>
      <c r="AS1180" s="658">
        <v>0</v>
      </c>
      <c r="AT1180" s="658">
        <v>0</v>
      </c>
      <c r="AU1180" s="613">
        <f t="shared" si="19831"/>
        <v>1</v>
      </c>
      <c r="AV1180" s="645">
        <f t="shared" si="19790"/>
        <v>1</v>
      </c>
      <c r="AW1180" s="656" t="e">
        <f t="shared" si="19791"/>
        <v>#DIV/0!</v>
      </c>
      <c r="AX1180" s="661"/>
    </row>
    <row r="1181" spans="1:50" hidden="1" outlineLevel="1">
      <c r="A1181" s="590"/>
      <c r="B1181" s="646" t="s">
        <v>305</v>
      </c>
      <c r="C1181" s="646" t="s">
        <v>1371</v>
      </c>
      <c r="D1181" s="647" t="s">
        <v>1372</v>
      </c>
      <c r="E1181" s="649"/>
      <c r="F1181" s="650">
        <v>210146.58294965167</v>
      </c>
      <c r="G1181" s="650">
        <f t="shared" si="19832"/>
        <v>210146.58294965164</v>
      </c>
      <c r="H1181" s="649">
        <f t="shared" ref="H1181" si="20774">+H1182*$F1181</f>
        <v>0</v>
      </c>
      <c r="I1181" s="649">
        <f t="shared" ref="I1181" si="20775">+I1182*$F1181</f>
        <v>0</v>
      </c>
      <c r="J1181" s="649">
        <f t="shared" ref="J1181" si="20776">+J1182*$F1181</f>
        <v>0</v>
      </c>
      <c r="K1181" s="649">
        <f t="shared" ref="K1181" si="20777">+K1182*$F1181</f>
        <v>0</v>
      </c>
      <c r="L1181" s="649">
        <f t="shared" ref="L1181" si="20778">+L1182*$F1181</f>
        <v>0</v>
      </c>
      <c r="M1181" s="649">
        <f t="shared" ref="M1181" si="20779">+M1182*$F1181</f>
        <v>0</v>
      </c>
      <c r="N1181" s="649">
        <f t="shared" ref="N1181" si="20780">+N1182*$F1181</f>
        <v>0</v>
      </c>
      <c r="O1181" s="649">
        <f t="shared" ref="O1181" si="20781">+O1182*$F1181</f>
        <v>0</v>
      </c>
      <c r="P1181" s="649">
        <f t="shared" ref="P1181" si="20782">+P1182*$F1181</f>
        <v>0</v>
      </c>
      <c r="Q1181" s="649">
        <f t="shared" ref="Q1181" si="20783">+Q1182*$F1181</f>
        <v>27319.055783454718</v>
      </c>
      <c r="R1181" s="649">
        <f t="shared" ref="R1181" si="20784">+R1182*$F1181</f>
        <v>147102.60806475615</v>
      </c>
      <c r="S1181" s="649">
        <f t="shared" ref="S1181" si="20785">+S1182*$F1181</f>
        <v>35724.919101440792</v>
      </c>
      <c r="T1181" s="649">
        <f t="shared" ref="T1181" si="20786">+T1182*$F1181</f>
        <v>0</v>
      </c>
      <c r="U1181" s="649">
        <f t="shared" ref="U1181" si="20787">+U1182*$F1181</f>
        <v>0</v>
      </c>
      <c r="V1181" s="649">
        <f t="shared" ref="V1181" si="20788">+V1182*$F1181</f>
        <v>0</v>
      </c>
      <c r="W1181" s="649">
        <f t="shared" ref="W1181" si="20789">+W1182*$F1181</f>
        <v>0</v>
      </c>
      <c r="X1181" s="649">
        <f t="shared" ref="X1181" si="20790">+X1182*$F1181</f>
        <v>0</v>
      </c>
      <c r="Y1181" s="649">
        <f t="shared" ref="Y1181" si="20791">+Y1182*$F1181</f>
        <v>0</v>
      </c>
      <c r="Z1181" s="649">
        <f t="shared" ref="Z1181" si="20792">+Z1182*$F1181</f>
        <v>0</v>
      </c>
      <c r="AA1181" s="649">
        <f t="shared" ref="AA1181" si="20793">+AA1182*$F1181</f>
        <v>0</v>
      </c>
      <c r="AB1181" s="649">
        <f t="shared" ref="AB1181" si="20794">+AB1182*$F1181</f>
        <v>0</v>
      </c>
      <c r="AC1181" s="649">
        <f t="shared" ref="AC1181" si="20795">+AC1182*$F1181</f>
        <v>0</v>
      </c>
      <c r="AD1181" s="649">
        <f t="shared" ref="AD1181" si="20796">+AD1182*$F1181</f>
        <v>0</v>
      </c>
      <c r="AE1181" s="649">
        <f t="shared" ref="AE1181" si="20797">+AE1182*$F1181</f>
        <v>0</v>
      </c>
      <c r="AF1181" s="649">
        <f t="shared" ref="AF1181" si="20798">+AF1182*$F1181</f>
        <v>0</v>
      </c>
      <c r="AG1181" s="649">
        <f t="shared" ref="AG1181" si="20799">+AG1182*$F1181</f>
        <v>0</v>
      </c>
      <c r="AH1181" s="649">
        <f t="shared" ref="AH1181" si="20800">+AH1182*$F1181</f>
        <v>0</v>
      </c>
      <c r="AI1181" s="649">
        <f t="shared" ref="AI1181" si="20801">+AI1182*$F1181</f>
        <v>0</v>
      </c>
      <c r="AJ1181" s="649">
        <f t="shared" ref="AJ1181" si="20802">+AJ1182*$F1181</f>
        <v>0</v>
      </c>
      <c r="AK1181" s="649">
        <f t="shared" ref="AK1181" si="20803">+AK1182*$F1181</f>
        <v>0</v>
      </c>
      <c r="AL1181" s="649">
        <f t="shared" ref="AL1181" si="20804">+AL1182*$F1181</f>
        <v>0</v>
      </c>
      <c r="AM1181" s="649">
        <f t="shared" ref="AM1181" si="20805">+AM1182*$F1181</f>
        <v>0</v>
      </c>
      <c r="AN1181" s="649">
        <f t="shared" ref="AN1181" si="20806">+AN1182*$F1181</f>
        <v>0</v>
      </c>
      <c r="AO1181" s="649">
        <f t="shared" ref="AO1181" si="20807">+AO1182*$F1181</f>
        <v>0</v>
      </c>
      <c r="AP1181" s="649">
        <f t="shared" ref="AP1181" si="20808">+AP1182*$F1181</f>
        <v>0</v>
      </c>
      <c r="AQ1181" s="649">
        <f t="shared" ref="AQ1181" si="20809">+AQ1182*$F1181</f>
        <v>0</v>
      </c>
      <c r="AR1181" s="649">
        <f t="shared" ref="AR1181" si="20810">+AR1182*$F1181</f>
        <v>0</v>
      </c>
      <c r="AS1181" s="649">
        <f t="shared" ref="AS1181" si="20811">+AS1182*$F1181</f>
        <v>0</v>
      </c>
      <c r="AT1181" s="649">
        <f t="shared" ref="AT1181" si="20812">+AT1182*$F1181</f>
        <v>0</v>
      </c>
      <c r="AU1181" s="613">
        <f t="shared" si="19831"/>
        <v>210146.58294965164</v>
      </c>
      <c r="AV1181" s="645">
        <f t="shared" si="19790"/>
        <v>0</v>
      </c>
      <c r="AW1181" s="656">
        <f t="shared" si="19791"/>
        <v>0</v>
      </c>
      <c r="AX1181" s="591"/>
    </row>
    <row r="1182" spans="1:50" s="314" customFormat="1" hidden="1" outlineLevel="1">
      <c r="A1182" s="642"/>
      <c r="B1182" s="636"/>
      <c r="C1182" s="636"/>
      <c r="D1182" s="651"/>
      <c r="E1182" s="653"/>
      <c r="F1182" s="640"/>
      <c r="G1182" s="640">
        <f t="shared" si="19832"/>
        <v>1</v>
      </c>
      <c r="H1182" s="658">
        <v>0</v>
      </c>
      <c r="I1182" s="658">
        <v>0</v>
      </c>
      <c r="J1182" s="658">
        <v>0</v>
      </c>
      <c r="K1182" s="658">
        <v>0</v>
      </c>
      <c r="L1182" s="658">
        <v>0</v>
      </c>
      <c r="M1182" s="658">
        <v>0</v>
      </c>
      <c r="N1182" s="658">
        <v>0</v>
      </c>
      <c r="O1182" s="658">
        <v>0</v>
      </c>
      <c r="P1182" s="658">
        <v>0</v>
      </c>
      <c r="Q1182" s="658">
        <v>0.13</v>
      </c>
      <c r="R1182" s="658">
        <v>0.7</v>
      </c>
      <c r="S1182" s="658">
        <v>0.17000000000000004</v>
      </c>
      <c r="T1182" s="658">
        <v>0</v>
      </c>
      <c r="U1182" s="658">
        <v>0</v>
      </c>
      <c r="V1182" s="658">
        <v>0</v>
      </c>
      <c r="W1182" s="658">
        <v>0</v>
      </c>
      <c r="X1182" s="658">
        <v>0</v>
      </c>
      <c r="Y1182" s="658">
        <v>0</v>
      </c>
      <c r="Z1182" s="658">
        <v>0</v>
      </c>
      <c r="AA1182" s="658">
        <v>0</v>
      </c>
      <c r="AB1182" s="658">
        <v>0</v>
      </c>
      <c r="AC1182" s="658">
        <v>0</v>
      </c>
      <c r="AD1182" s="658">
        <v>0</v>
      </c>
      <c r="AE1182" s="658">
        <v>0</v>
      </c>
      <c r="AF1182" s="658">
        <v>0</v>
      </c>
      <c r="AG1182" s="658">
        <v>0</v>
      </c>
      <c r="AH1182" s="658">
        <v>0</v>
      </c>
      <c r="AI1182" s="658">
        <v>0</v>
      </c>
      <c r="AJ1182" s="658">
        <v>0</v>
      </c>
      <c r="AK1182" s="658">
        <v>0</v>
      </c>
      <c r="AL1182" s="658">
        <v>0</v>
      </c>
      <c r="AM1182" s="658">
        <v>0</v>
      </c>
      <c r="AN1182" s="658">
        <v>0</v>
      </c>
      <c r="AO1182" s="658">
        <v>0</v>
      </c>
      <c r="AP1182" s="658">
        <v>0</v>
      </c>
      <c r="AQ1182" s="658">
        <v>0</v>
      </c>
      <c r="AR1182" s="658">
        <v>0</v>
      </c>
      <c r="AS1182" s="658">
        <v>0</v>
      </c>
      <c r="AT1182" s="658">
        <v>0</v>
      </c>
      <c r="AU1182" s="613">
        <f t="shared" si="19831"/>
        <v>1</v>
      </c>
      <c r="AV1182" s="645">
        <f t="shared" si="19790"/>
        <v>1</v>
      </c>
      <c r="AW1182" s="656" t="e">
        <f t="shared" si="19791"/>
        <v>#DIV/0!</v>
      </c>
      <c r="AX1182" s="661"/>
    </row>
    <row r="1183" spans="1:50" hidden="1" outlineLevel="1">
      <c r="A1183" s="590"/>
      <c r="B1183" s="646" t="s">
        <v>305</v>
      </c>
      <c r="C1183" s="646" t="s">
        <v>1373</v>
      </c>
      <c r="D1183" s="647" t="s">
        <v>1374</v>
      </c>
      <c r="E1183" s="649"/>
      <c r="F1183" s="650">
        <v>210196.27939239528</v>
      </c>
      <c r="G1183" s="650">
        <f t="shared" si="19832"/>
        <v>210196.27939239528</v>
      </c>
      <c r="H1183" s="649">
        <f t="shared" ref="H1183" si="20813">+H1184*$F1183</f>
        <v>0</v>
      </c>
      <c r="I1183" s="649">
        <f t="shared" ref="I1183" si="20814">+I1184*$F1183</f>
        <v>0</v>
      </c>
      <c r="J1183" s="649">
        <f t="shared" ref="J1183" si="20815">+J1184*$F1183</f>
        <v>0</v>
      </c>
      <c r="K1183" s="649">
        <f t="shared" ref="K1183" si="20816">+K1184*$F1183</f>
        <v>0</v>
      </c>
      <c r="L1183" s="649">
        <f t="shared" ref="L1183" si="20817">+L1184*$F1183</f>
        <v>0</v>
      </c>
      <c r="M1183" s="649">
        <f t="shared" ref="M1183" si="20818">+M1184*$F1183</f>
        <v>0</v>
      </c>
      <c r="N1183" s="649">
        <f t="shared" ref="N1183" si="20819">+N1184*$F1183</f>
        <v>0</v>
      </c>
      <c r="O1183" s="649">
        <f t="shared" ref="O1183" si="20820">+O1184*$F1183</f>
        <v>0</v>
      </c>
      <c r="P1183" s="649">
        <f t="shared" ref="P1183" si="20821">+P1184*$F1183</f>
        <v>0</v>
      </c>
      <c r="Q1183" s="649">
        <f t="shared" ref="Q1183" si="20822">+Q1184*$F1183</f>
        <v>0</v>
      </c>
      <c r="R1183" s="649">
        <f t="shared" ref="R1183" si="20823">+R1184*$F1183</f>
        <v>136627.58160505694</v>
      </c>
      <c r="S1183" s="649">
        <f t="shared" ref="S1183" si="20824">+S1184*$F1183</f>
        <v>73568.697787338344</v>
      </c>
      <c r="T1183" s="649">
        <f t="shared" ref="T1183" si="20825">+T1184*$F1183</f>
        <v>0</v>
      </c>
      <c r="U1183" s="649">
        <f t="shared" ref="U1183" si="20826">+U1184*$F1183</f>
        <v>0</v>
      </c>
      <c r="V1183" s="649">
        <f t="shared" ref="V1183" si="20827">+V1184*$F1183</f>
        <v>0</v>
      </c>
      <c r="W1183" s="649">
        <f t="shared" ref="W1183" si="20828">+W1184*$F1183</f>
        <v>0</v>
      </c>
      <c r="X1183" s="649">
        <f t="shared" ref="X1183" si="20829">+X1184*$F1183</f>
        <v>0</v>
      </c>
      <c r="Y1183" s="649">
        <f t="shared" ref="Y1183" si="20830">+Y1184*$F1183</f>
        <v>0</v>
      </c>
      <c r="Z1183" s="649">
        <f t="shared" ref="Z1183" si="20831">+Z1184*$F1183</f>
        <v>0</v>
      </c>
      <c r="AA1183" s="649">
        <f t="shared" ref="AA1183" si="20832">+AA1184*$F1183</f>
        <v>0</v>
      </c>
      <c r="AB1183" s="649">
        <f t="shared" ref="AB1183" si="20833">+AB1184*$F1183</f>
        <v>0</v>
      </c>
      <c r="AC1183" s="649">
        <f t="shared" ref="AC1183" si="20834">+AC1184*$F1183</f>
        <v>0</v>
      </c>
      <c r="AD1183" s="649">
        <f t="shared" ref="AD1183" si="20835">+AD1184*$F1183</f>
        <v>0</v>
      </c>
      <c r="AE1183" s="649">
        <f t="shared" ref="AE1183" si="20836">+AE1184*$F1183</f>
        <v>0</v>
      </c>
      <c r="AF1183" s="649">
        <f t="shared" ref="AF1183" si="20837">+AF1184*$F1183</f>
        <v>0</v>
      </c>
      <c r="AG1183" s="649">
        <f t="shared" ref="AG1183" si="20838">+AG1184*$F1183</f>
        <v>0</v>
      </c>
      <c r="AH1183" s="649">
        <f t="shared" ref="AH1183" si="20839">+AH1184*$F1183</f>
        <v>0</v>
      </c>
      <c r="AI1183" s="649">
        <f t="shared" ref="AI1183" si="20840">+AI1184*$F1183</f>
        <v>0</v>
      </c>
      <c r="AJ1183" s="649">
        <f t="shared" ref="AJ1183" si="20841">+AJ1184*$F1183</f>
        <v>0</v>
      </c>
      <c r="AK1183" s="649">
        <f t="shared" ref="AK1183" si="20842">+AK1184*$F1183</f>
        <v>0</v>
      </c>
      <c r="AL1183" s="649">
        <f t="shared" ref="AL1183" si="20843">+AL1184*$F1183</f>
        <v>0</v>
      </c>
      <c r="AM1183" s="649">
        <f t="shared" ref="AM1183" si="20844">+AM1184*$F1183</f>
        <v>0</v>
      </c>
      <c r="AN1183" s="649">
        <f t="shared" ref="AN1183" si="20845">+AN1184*$F1183</f>
        <v>0</v>
      </c>
      <c r="AO1183" s="649">
        <f t="shared" ref="AO1183" si="20846">+AO1184*$F1183</f>
        <v>0</v>
      </c>
      <c r="AP1183" s="649">
        <f t="shared" ref="AP1183" si="20847">+AP1184*$F1183</f>
        <v>0</v>
      </c>
      <c r="AQ1183" s="649">
        <f t="shared" ref="AQ1183" si="20848">+AQ1184*$F1183</f>
        <v>0</v>
      </c>
      <c r="AR1183" s="649">
        <f t="shared" ref="AR1183" si="20849">+AR1184*$F1183</f>
        <v>0</v>
      </c>
      <c r="AS1183" s="649">
        <f t="shared" ref="AS1183" si="20850">+AS1184*$F1183</f>
        <v>0</v>
      </c>
      <c r="AT1183" s="649">
        <f t="shared" ref="AT1183" si="20851">+AT1184*$F1183</f>
        <v>0</v>
      </c>
      <c r="AU1183" s="613">
        <f t="shared" si="19831"/>
        <v>210196.27939239528</v>
      </c>
      <c r="AV1183" s="645">
        <f t="shared" si="19790"/>
        <v>0</v>
      </c>
      <c r="AW1183" s="656">
        <f t="shared" si="19791"/>
        <v>0</v>
      </c>
      <c r="AX1183" s="591"/>
    </row>
    <row r="1184" spans="1:50" s="314" customFormat="1" hidden="1" outlineLevel="1">
      <c r="A1184" s="642"/>
      <c r="B1184" s="636"/>
      <c r="C1184" s="636"/>
      <c r="D1184" s="651"/>
      <c r="E1184" s="653"/>
      <c r="F1184" s="640"/>
      <c r="G1184" s="640">
        <f t="shared" si="19832"/>
        <v>1</v>
      </c>
      <c r="H1184" s="658">
        <v>0</v>
      </c>
      <c r="I1184" s="658">
        <v>0</v>
      </c>
      <c r="J1184" s="658">
        <v>0</v>
      </c>
      <c r="K1184" s="658">
        <v>0</v>
      </c>
      <c r="L1184" s="658">
        <v>0</v>
      </c>
      <c r="M1184" s="658">
        <v>0</v>
      </c>
      <c r="N1184" s="658">
        <v>0</v>
      </c>
      <c r="O1184" s="658">
        <v>0</v>
      </c>
      <c r="P1184" s="658">
        <v>0</v>
      </c>
      <c r="Q1184" s="658">
        <v>0</v>
      </c>
      <c r="R1184" s="658">
        <v>0.65</v>
      </c>
      <c r="S1184" s="658">
        <v>0.35</v>
      </c>
      <c r="T1184" s="658">
        <v>0</v>
      </c>
      <c r="U1184" s="658">
        <v>0</v>
      </c>
      <c r="V1184" s="658">
        <v>0</v>
      </c>
      <c r="W1184" s="658">
        <v>0</v>
      </c>
      <c r="X1184" s="658">
        <v>0</v>
      </c>
      <c r="Y1184" s="658">
        <v>0</v>
      </c>
      <c r="Z1184" s="658">
        <v>0</v>
      </c>
      <c r="AA1184" s="658">
        <v>0</v>
      </c>
      <c r="AB1184" s="658">
        <v>0</v>
      </c>
      <c r="AC1184" s="658">
        <v>0</v>
      </c>
      <c r="AD1184" s="658">
        <v>0</v>
      </c>
      <c r="AE1184" s="658">
        <v>0</v>
      </c>
      <c r="AF1184" s="658">
        <v>0</v>
      </c>
      <c r="AG1184" s="658">
        <v>0</v>
      </c>
      <c r="AH1184" s="658">
        <v>0</v>
      </c>
      <c r="AI1184" s="658">
        <v>0</v>
      </c>
      <c r="AJ1184" s="658">
        <v>0</v>
      </c>
      <c r="AK1184" s="658">
        <v>0</v>
      </c>
      <c r="AL1184" s="658">
        <v>0</v>
      </c>
      <c r="AM1184" s="658">
        <v>0</v>
      </c>
      <c r="AN1184" s="658">
        <v>0</v>
      </c>
      <c r="AO1184" s="658">
        <v>0</v>
      </c>
      <c r="AP1184" s="658">
        <v>0</v>
      </c>
      <c r="AQ1184" s="658">
        <v>0</v>
      </c>
      <c r="AR1184" s="658">
        <v>0</v>
      </c>
      <c r="AS1184" s="658">
        <v>0</v>
      </c>
      <c r="AT1184" s="658">
        <v>0</v>
      </c>
      <c r="AU1184" s="613">
        <f t="shared" si="19831"/>
        <v>1</v>
      </c>
      <c r="AV1184" s="645">
        <f t="shared" si="19790"/>
        <v>1</v>
      </c>
      <c r="AW1184" s="656" t="e">
        <f t="shared" si="19791"/>
        <v>#DIV/0!</v>
      </c>
      <c r="AX1184" s="661"/>
    </row>
    <row r="1185" spans="1:50" hidden="1" outlineLevel="1">
      <c r="A1185" s="590"/>
      <c r="B1185" s="629" t="s">
        <v>278</v>
      </c>
      <c r="C1185" s="629" t="s">
        <v>1375</v>
      </c>
      <c r="D1185" s="630" t="s">
        <v>1376</v>
      </c>
      <c r="E1185" s="631"/>
      <c r="F1185" s="632">
        <f>+F1186+F1188+F1190+F1192+F1194+F1196+F1198+F1200+F1202+F1204+F1206+F1208+F1210+F1212+F1214+F1216+F1218+F1220</f>
        <v>2036610.1584570596</v>
      </c>
      <c r="G1185" s="632">
        <f t="shared" si="19832"/>
        <v>2036610.1584570596</v>
      </c>
      <c r="H1185" s="632">
        <f t="shared" ref="H1185:AT1185" si="20852">+H1186+H1188+H1190+H1192+H1194+H1196+H1198+H1200+H1202+H1204+H1206+H1208+H1210+H1212+H1214+H1216+H1218+H1220</f>
        <v>0</v>
      </c>
      <c r="I1185" s="632">
        <f t="shared" si="20852"/>
        <v>0</v>
      </c>
      <c r="J1185" s="632">
        <f t="shared" si="20852"/>
        <v>0</v>
      </c>
      <c r="K1185" s="632">
        <f t="shared" si="20852"/>
        <v>0</v>
      </c>
      <c r="L1185" s="632">
        <f t="shared" si="20852"/>
        <v>0</v>
      </c>
      <c r="M1185" s="632">
        <f t="shared" si="20852"/>
        <v>0</v>
      </c>
      <c r="N1185" s="632">
        <f t="shared" si="20852"/>
        <v>0</v>
      </c>
      <c r="O1185" s="632">
        <f t="shared" si="20852"/>
        <v>0</v>
      </c>
      <c r="P1185" s="632">
        <f t="shared" si="20852"/>
        <v>56156.677034906446</v>
      </c>
      <c r="Q1185" s="632">
        <f t="shared" si="20852"/>
        <v>73430.303790063466</v>
      </c>
      <c r="R1185" s="632">
        <f t="shared" si="20852"/>
        <v>11536.50608605613</v>
      </c>
      <c r="S1185" s="632">
        <f t="shared" si="20852"/>
        <v>118062.31284130612</v>
      </c>
      <c r="T1185" s="632">
        <f t="shared" si="20852"/>
        <v>249515.35485307701</v>
      </c>
      <c r="U1185" s="632">
        <f t="shared" si="20852"/>
        <v>275043.12144336198</v>
      </c>
      <c r="V1185" s="632">
        <f t="shared" si="20852"/>
        <v>263311.42432018538</v>
      </c>
      <c r="W1185" s="632">
        <f t="shared" si="20852"/>
        <v>265918.46812533581</v>
      </c>
      <c r="X1185" s="632">
        <f t="shared" si="20852"/>
        <v>273900.10218485061</v>
      </c>
      <c r="Y1185" s="632">
        <f t="shared" si="20852"/>
        <v>197870.9907887819</v>
      </c>
      <c r="Z1185" s="632">
        <f t="shared" si="20852"/>
        <v>184464.43159767619</v>
      </c>
      <c r="AA1185" s="632">
        <f t="shared" si="20852"/>
        <v>67400.465391458609</v>
      </c>
      <c r="AB1185" s="632">
        <f t="shared" si="20852"/>
        <v>0</v>
      </c>
      <c r="AC1185" s="632">
        <f t="shared" si="20852"/>
        <v>0</v>
      </c>
      <c r="AD1185" s="632">
        <f t="shared" si="20852"/>
        <v>0</v>
      </c>
      <c r="AE1185" s="632">
        <f t="shared" si="20852"/>
        <v>0</v>
      </c>
      <c r="AF1185" s="632">
        <f t="shared" si="20852"/>
        <v>0</v>
      </c>
      <c r="AG1185" s="632">
        <f t="shared" si="20852"/>
        <v>0</v>
      </c>
      <c r="AH1185" s="632">
        <f t="shared" si="20852"/>
        <v>0</v>
      </c>
      <c r="AI1185" s="632">
        <f t="shared" si="20852"/>
        <v>0</v>
      </c>
      <c r="AJ1185" s="632">
        <f t="shared" si="20852"/>
        <v>0</v>
      </c>
      <c r="AK1185" s="632">
        <f t="shared" si="20852"/>
        <v>0</v>
      </c>
      <c r="AL1185" s="632">
        <f t="shared" si="20852"/>
        <v>0</v>
      </c>
      <c r="AM1185" s="632">
        <f t="shared" si="20852"/>
        <v>0</v>
      </c>
      <c r="AN1185" s="632">
        <f t="shared" si="20852"/>
        <v>0</v>
      </c>
      <c r="AO1185" s="632">
        <f t="shared" si="20852"/>
        <v>0</v>
      </c>
      <c r="AP1185" s="632">
        <f t="shared" si="20852"/>
        <v>0</v>
      </c>
      <c r="AQ1185" s="632">
        <f t="shared" si="20852"/>
        <v>0</v>
      </c>
      <c r="AR1185" s="632">
        <f t="shared" si="20852"/>
        <v>0</v>
      </c>
      <c r="AS1185" s="632">
        <f t="shared" si="20852"/>
        <v>0</v>
      </c>
      <c r="AT1185" s="632">
        <f t="shared" si="20852"/>
        <v>0</v>
      </c>
      <c r="AU1185" s="613">
        <f t="shared" si="19831"/>
        <v>2036610.1584570596</v>
      </c>
      <c r="AV1185" s="645">
        <f t="shared" si="19790"/>
        <v>0</v>
      </c>
      <c r="AW1185" s="656">
        <f t="shared" si="19791"/>
        <v>0</v>
      </c>
      <c r="AX1185" s="591"/>
    </row>
    <row r="1186" spans="1:50" hidden="1" outlineLevel="1">
      <c r="A1186" s="590"/>
      <c r="B1186" s="646" t="s">
        <v>305</v>
      </c>
      <c r="C1186" s="646" t="s">
        <v>1377</v>
      </c>
      <c r="D1186" s="647" t="s">
        <v>1378</v>
      </c>
      <c r="E1186" s="649"/>
      <c r="F1186" s="650">
        <v>106873.28717934804</v>
      </c>
      <c r="G1186" s="650">
        <f t="shared" si="19832"/>
        <v>106873.28717934806</v>
      </c>
      <c r="H1186" s="649">
        <f t="shared" ref="H1186" si="20853">+H1187*$F1186</f>
        <v>0</v>
      </c>
      <c r="I1186" s="649">
        <f t="shared" ref="I1186" si="20854">+I1187*$F1186</f>
        <v>0</v>
      </c>
      <c r="J1186" s="649">
        <f t="shared" ref="J1186" si="20855">+J1187*$F1186</f>
        <v>0</v>
      </c>
      <c r="K1186" s="649">
        <f t="shared" ref="K1186" si="20856">+K1187*$F1186</f>
        <v>0</v>
      </c>
      <c r="L1186" s="649">
        <f t="shared" ref="L1186" si="20857">+L1187*$F1186</f>
        <v>0</v>
      </c>
      <c r="M1186" s="649">
        <f t="shared" ref="M1186" si="20858">+M1187*$F1186</f>
        <v>0</v>
      </c>
      <c r="N1186" s="649">
        <f t="shared" ref="N1186" si="20859">+N1187*$F1186</f>
        <v>0</v>
      </c>
      <c r="O1186" s="649">
        <f t="shared" ref="O1186" si="20860">+O1187*$F1186</f>
        <v>0</v>
      </c>
      <c r="P1186" s="649">
        <f t="shared" ref="P1186" si="20861">+P1187*$F1186</f>
        <v>0</v>
      </c>
      <c r="Q1186" s="649">
        <f t="shared" ref="Q1186" si="20862">+Q1187*$F1186</f>
        <v>0</v>
      </c>
      <c r="R1186" s="649">
        <f t="shared" ref="R1186" si="20863">+R1187*$F1186</f>
        <v>0</v>
      </c>
      <c r="S1186" s="649">
        <f t="shared" ref="S1186" si="20864">+S1187*$F1186</f>
        <v>73742.568153750151</v>
      </c>
      <c r="T1186" s="649">
        <f t="shared" ref="T1186" si="20865">+T1187*$F1186</f>
        <v>33130.7190255979</v>
      </c>
      <c r="U1186" s="649">
        <f t="shared" ref="U1186" si="20866">+U1187*$F1186</f>
        <v>0</v>
      </c>
      <c r="V1186" s="649">
        <f t="shared" ref="V1186" si="20867">+V1187*$F1186</f>
        <v>0</v>
      </c>
      <c r="W1186" s="649">
        <f t="shared" ref="W1186" si="20868">+W1187*$F1186</f>
        <v>0</v>
      </c>
      <c r="X1186" s="649">
        <f t="shared" ref="X1186" si="20869">+X1187*$F1186</f>
        <v>0</v>
      </c>
      <c r="Y1186" s="649">
        <f t="shared" ref="Y1186" si="20870">+Y1187*$F1186</f>
        <v>0</v>
      </c>
      <c r="Z1186" s="649">
        <f t="shared" ref="Z1186" si="20871">+Z1187*$F1186</f>
        <v>0</v>
      </c>
      <c r="AA1186" s="649">
        <f t="shared" ref="AA1186" si="20872">+AA1187*$F1186</f>
        <v>0</v>
      </c>
      <c r="AB1186" s="649">
        <f t="shared" ref="AB1186" si="20873">+AB1187*$F1186</f>
        <v>0</v>
      </c>
      <c r="AC1186" s="649">
        <f t="shared" ref="AC1186" si="20874">+AC1187*$F1186</f>
        <v>0</v>
      </c>
      <c r="AD1186" s="649">
        <f t="shared" ref="AD1186" si="20875">+AD1187*$F1186</f>
        <v>0</v>
      </c>
      <c r="AE1186" s="649">
        <f t="shared" ref="AE1186" si="20876">+AE1187*$F1186</f>
        <v>0</v>
      </c>
      <c r="AF1186" s="649">
        <f t="shared" ref="AF1186" si="20877">+AF1187*$F1186</f>
        <v>0</v>
      </c>
      <c r="AG1186" s="649">
        <f t="shared" ref="AG1186" si="20878">+AG1187*$F1186</f>
        <v>0</v>
      </c>
      <c r="AH1186" s="649">
        <f t="shared" ref="AH1186" si="20879">+AH1187*$F1186</f>
        <v>0</v>
      </c>
      <c r="AI1186" s="649">
        <f t="shared" ref="AI1186" si="20880">+AI1187*$F1186</f>
        <v>0</v>
      </c>
      <c r="AJ1186" s="649">
        <f t="shared" ref="AJ1186" si="20881">+AJ1187*$F1186</f>
        <v>0</v>
      </c>
      <c r="AK1186" s="649">
        <f t="shared" ref="AK1186" si="20882">+AK1187*$F1186</f>
        <v>0</v>
      </c>
      <c r="AL1186" s="649">
        <f t="shared" ref="AL1186" si="20883">+AL1187*$F1186</f>
        <v>0</v>
      </c>
      <c r="AM1186" s="649">
        <f t="shared" ref="AM1186" si="20884">+AM1187*$F1186</f>
        <v>0</v>
      </c>
      <c r="AN1186" s="649">
        <f t="shared" ref="AN1186" si="20885">+AN1187*$F1186</f>
        <v>0</v>
      </c>
      <c r="AO1186" s="649">
        <f t="shared" ref="AO1186" si="20886">+AO1187*$F1186</f>
        <v>0</v>
      </c>
      <c r="AP1186" s="649">
        <f t="shared" ref="AP1186" si="20887">+AP1187*$F1186</f>
        <v>0</v>
      </c>
      <c r="AQ1186" s="649">
        <f t="shared" ref="AQ1186" si="20888">+AQ1187*$F1186</f>
        <v>0</v>
      </c>
      <c r="AR1186" s="649">
        <f t="shared" ref="AR1186" si="20889">+AR1187*$F1186</f>
        <v>0</v>
      </c>
      <c r="AS1186" s="649">
        <f t="shared" ref="AS1186" si="20890">+AS1187*$F1186</f>
        <v>0</v>
      </c>
      <c r="AT1186" s="649">
        <f t="shared" ref="AT1186" si="20891">+AT1187*$F1186</f>
        <v>0</v>
      </c>
      <c r="AU1186" s="613">
        <f t="shared" si="19831"/>
        <v>106873.28717934806</v>
      </c>
      <c r="AV1186" s="645">
        <f t="shared" si="19790"/>
        <v>0</v>
      </c>
      <c r="AW1186" s="656">
        <f t="shared" si="19791"/>
        <v>0</v>
      </c>
      <c r="AX1186" s="591"/>
    </row>
    <row r="1187" spans="1:50" s="314" customFormat="1" hidden="1" outlineLevel="1">
      <c r="A1187" s="642"/>
      <c r="B1187" s="636"/>
      <c r="C1187" s="636"/>
      <c r="D1187" s="651"/>
      <c r="E1187" s="653"/>
      <c r="F1187" s="640"/>
      <c r="G1187" s="640">
        <f t="shared" si="19832"/>
        <v>1</v>
      </c>
      <c r="H1187" s="658">
        <v>0</v>
      </c>
      <c r="I1187" s="658">
        <v>0</v>
      </c>
      <c r="J1187" s="658">
        <v>0</v>
      </c>
      <c r="K1187" s="658">
        <v>0</v>
      </c>
      <c r="L1187" s="658">
        <v>0</v>
      </c>
      <c r="M1187" s="658">
        <v>0</v>
      </c>
      <c r="N1187" s="658">
        <v>0</v>
      </c>
      <c r="O1187" s="658">
        <v>0</v>
      </c>
      <c r="P1187" s="658">
        <v>0</v>
      </c>
      <c r="Q1187" s="658">
        <v>0</v>
      </c>
      <c r="R1187" s="658">
        <v>0</v>
      </c>
      <c r="S1187" s="658">
        <v>0.69</v>
      </c>
      <c r="T1187" s="658">
        <v>0.31000000000000005</v>
      </c>
      <c r="U1187" s="658">
        <v>0</v>
      </c>
      <c r="V1187" s="658">
        <v>0</v>
      </c>
      <c r="W1187" s="658">
        <v>0</v>
      </c>
      <c r="X1187" s="658">
        <v>0</v>
      </c>
      <c r="Y1187" s="658">
        <v>0</v>
      </c>
      <c r="Z1187" s="658">
        <v>0</v>
      </c>
      <c r="AA1187" s="658">
        <v>0</v>
      </c>
      <c r="AB1187" s="658">
        <v>0</v>
      </c>
      <c r="AC1187" s="658">
        <v>0</v>
      </c>
      <c r="AD1187" s="658">
        <v>0</v>
      </c>
      <c r="AE1187" s="658">
        <v>0</v>
      </c>
      <c r="AF1187" s="658">
        <v>0</v>
      </c>
      <c r="AG1187" s="658">
        <v>0</v>
      </c>
      <c r="AH1187" s="658">
        <v>0</v>
      </c>
      <c r="AI1187" s="658">
        <v>0</v>
      </c>
      <c r="AJ1187" s="658">
        <v>0</v>
      </c>
      <c r="AK1187" s="658">
        <v>0</v>
      </c>
      <c r="AL1187" s="658">
        <v>0</v>
      </c>
      <c r="AM1187" s="658">
        <v>0</v>
      </c>
      <c r="AN1187" s="658">
        <v>0</v>
      </c>
      <c r="AO1187" s="658">
        <v>0</v>
      </c>
      <c r="AP1187" s="658">
        <v>0</v>
      </c>
      <c r="AQ1187" s="658">
        <v>0</v>
      </c>
      <c r="AR1187" s="658">
        <v>0</v>
      </c>
      <c r="AS1187" s="658">
        <v>0</v>
      </c>
      <c r="AT1187" s="658">
        <v>0</v>
      </c>
      <c r="AU1187" s="613">
        <f t="shared" si="19831"/>
        <v>1</v>
      </c>
      <c r="AV1187" s="645">
        <f t="shared" si="19790"/>
        <v>1</v>
      </c>
      <c r="AW1187" s="656" t="e">
        <f t="shared" si="19791"/>
        <v>#DIV/0!</v>
      </c>
      <c r="AX1187" s="661"/>
    </row>
    <row r="1188" spans="1:50" hidden="1" outlineLevel="1">
      <c r="A1188" s="590"/>
      <c r="B1188" s="646" t="s">
        <v>305</v>
      </c>
      <c r="C1188" s="646" t="s">
        <v>1379</v>
      </c>
      <c r="D1188" s="647" t="s">
        <v>1380</v>
      </c>
      <c r="E1188" s="649"/>
      <c r="F1188" s="650">
        <v>130352.19025751753</v>
      </c>
      <c r="G1188" s="650">
        <f t="shared" si="19832"/>
        <v>130352.19025751753</v>
      </c>
      <c r="H1188" s="649">
        <f t="shared" ref="H1188" si="20892">+H1189*$F1188</f>
        <v>0</v>
      </c>
      <c r="I1188" s="649">
        <f t="shared" ref="I1188" si="20893">+I1189*$F1188</f>
        <v>0</v>
      </c>
      <c r="J1188" s="649">
        <f t="shared" ref="J1188" si="20894">+J1189*$F1188</f>
        <v>0</v>
      </c>
      <c r="K1188" s="649">
        <f t="shared" ref="K1188" si="20895">+K1189*$F1188</f>
        <v>0</v>
      </c>
      <c r="L1188" s="649">
        <f t="shared" ref="L1188" si="20896">+L1189*$F1188</f>
        <v>0</v>
      </c>
      <c r="M1188" s="649">
        <f t="shared" ref="M1188" si="20897">+M1189*$F1188</f>
        <v>0</v>
      </c>
      <c r="N1188" s="649">
        <f t="shared" ref="N1188" si="20898">+N1189*$F1188</f>
        <v>0</v>
      </c>
      <c r="O1188" s="649">
        <f t="shared" ref="O1188" si="20899">+O1189*$F1188</f>
        <v>0</v>
      </c>
      <c r="P1188" s="649">
        <f t="shared" ref="P1188" si="20900">+P1189*$F1188</f>
        <v>0</v>
      </c>
      <c r="Q1188" s="649">
        <f t="shared" ref="Q1188" si="20901">+Q1189*$F1188</f>
        <v>0</v>
      </c>
      <c r="R1188" s="649">
        <f t="shared" ref="R1188" si="20902">+R1189*$F1188</f>
        <v>0</v>
      </c>
      <c r="S1188" s="649">
        <f t="shared" ref="S1188" si="20903">+S1189*$F1188</f>
        <v>44319.744687555962</v>
      </c>
      <c r="T1188" s="649">
        <f t="shared" ref="T1188" si="20904">+T1189*$F1188</f>
        <v>86032.445569961565</v>
      </c>
      <c r="U1188" s="649">
        <f t="shared" ref="U1188" si="20905">+U1189*$F1188</f>
        <v>0</v>
      </c>
      <c r="V1188" s="649">
        <f t="shared" ref="V1188" si="20906">+V1189*$F1188</f>
        <v>0</v>
      </c>
      <c r="W1188" s="649">
        <f t="shared" ref="W1188" si="20907">+W1189*$F1188</f>
        <v>0</v>
      </c>
      <c r="X1188" s="649">
        <f t="shared" ref="X1188" si="20908">+X1189*$F1188</f>
        <v>0</v>
      </c>
      <c r="Y1188" s="649">
        <f t="shared" ref="Y1188" si="20909">+Y1189*$F1188</f>
        <v>0</v>
      </c>
      <c r="Z1188" s="649">
        <f t="shared" ref="Z1188" si="20910">+Z1189*$F1188</f>
        <v>0</v>
      </c>
      <c r="AA1188" s="649">
        <f t="shared" ref="AA1188" si="20911">+AA1189*$F1188</f>
        <v>0</v>
      </c>
      <c r="AB1188" s="649">
        <f t="shared" ref="AB1188" si="20912">+AB1189*$F1188</f>
        <v>0</v>
      </c>
      <c r="AC1188" s="649">
        <f t="shared" ref="AC1188" si="20913">+AC1189*$F1188</f>
        <v>0</v>
      </c>
      <c r="AD1188" s="649">
        <f t="shared" ref="AD1188" si="20914">+AD1189*$F1188</f>
        <v>0</v>
      </c>
      <c r="AE1188" s="649">
        <f t="shared" ref="AE1188" si="20915">+AE1189*$F1188</f>
        <v>0</v>
      </c>
      <c r="AF1188" s="649">
        <f t="shared" ref="AF1188" si="20916">+AF1189*$F1188</f>
        <v>0</v>
      </c>
      <c r="AG1188" s="649">
        <f t="shared" ref="AG1188" si="20917">+AG1189*$F1188</f>
        <v>0</v>
      </c>
      <c r="AH1188" s="649">
        <f t="shared" ref="AH1188" si="20918">+AH1189*$F1188</f>
        <v>0</v>
      </c>
      <c r="AI1188" s="649">
        <f t="shared" ref="AI1188" si="20919">+AI1189*$F1188</f>
        <v>0</v>
      </c>
      <c r="AJ1188" s="649">
        <f t="shared" ref="AJ1188" si="20920">+AJ1189*$F1188</f>
        <v>0</v>
      </c>
      <c r="AK1188" s="649">
        <f t="shared" ref="AK1188" si="20921">+AK1189*$F1188</f>
        <v>0</v>
      </c>
      <c r="AL1188" s="649">
        <f t="shared" ref="AL1188" si="20922">+AL1189*$F1188</f>
        <v>0</v>
      </c>
      <c r="AM1188" s="649">
        <f t="shared" ref="AM1188" si="20923">+AM1189*$F1188</f>
        <v>0</v>
      </c>
      <c r="AN1188" s="649">
        <f t="shared" ref="AN1188" si="20924">+AN1189*$F1188</f>
        <v>0</v>
      </c>
      <c r="AO1188" s="649">
        <f t="shared" ref="AO1188" si="20925">+AO1189*$F1188</f>
        <v>0</v>
      </c>
      <c r="AP1188" s="649">
        <f t="shared" ref="AP1188" si="20926">+AP1189*$F1188</f>
        <v>0</v>
      </c>
      <c r="AQ1188" s="649">
        <f t="shared" ref="AQ1188" si="20927">+AQ1189*$F1188</f>
        <v>0</v>
      </c>
      <c r="AR1188" s="649">
        <f t="shared" ref="AR1188" si="20928">+AR1189*$F1188</f>
        <v>0</v>
      </c>
      <c r="AS1188" s="649">
        <f t="shared" ref="AS1188" si="20929">+AS1189*$F1188</f>
        <v>0</v>
      </c>
      <c r="AT1188" s="649">
        <f t="shared" ref="AT1188" si="20930">+AT1189*$F1188</f>
        <v>0</v>
      </c>
      <c r="AU1188" s="613">
        <f t="shared" si="19831"/>
        <v>130352.19025751753</v>
      </c>
      <c r="AV1188" s="645">
        <f t="shared" ref="AV1188:AV1251" si="20931">+G1188-F1188</f>
        <v>0</v>
      </c>
      <c r="AW1188" s="656">
        <f t="shared" ref="AW1188:AW1251" si="20932">+AV1188/F1188</f>
        <v>0</v>
      </c>
      <c r="AX1188" s="591"/>
    </row>
    <row r="1189" spans="1:50" s="314" customFormat="1" hidden="1" outlineLevel="1">
      <c r="A1189" s="642"/>
      <c r="B1189" s="636"/>
      <c r="C1189" s="636"/>
      <c r="D1189" s="651"/>
      <c r="E1189" s="653"/>
      <c r="F1189" s="640"/>
      <c r="G1189" s="640">
        <f t="shared" si="19832"/>
        <v>1</v>
      </c>
      <c r="H1189" s="658">
        <v>0</v>
      </c>
      <c r="I1189" s="658">
        <v>0</v>
      </c>
      <c r="J1189" s="658">
        <v>0</v>
      </c>
      <c r="K1189" s="658">
        <v>0</v>
      </c>
      <c r="L1189" s="658">
        <v>0</v>
      </c>
      <c r="M1189" s="658">
        <v>0</v>
      </c>
      <c r="N1189" s="658">
        <v>0</v>
      </c>
      <c r="O1189" s="658">
        <v>0</v>
      </c>
      <c r="P1189" s="658">
        <v>0</v>
      </c>
      <c r="Q1189" s="658">
        <v>0</v>
      </c>
      <c r="R1189" s="658">
        <v>0</v>
      </c>
      <c r="S1189" s="658">
        <v>0.34</v>
      </c>
      <c r="T1189" s="658">
        <v>0.65999999999999992</v>
      </c>
      <c r="U1189" s="658">
        <v>0</v>
      </c>
      <c r="V1189" s="658">
        <v>0</v>
      </c>
      <c r="W1189" s="658">
        <v>0</v>
      </c>
      <c r="X1189" s="658">
        <v>0</v>
      </c>
      <c r="Y1189" s="658">
        <v>0</v>
      </c>
      <c r="Z1189" s="658">
        <v>0</v>
      </c>
      <c r="AA1189" s="658">
        <v>0</v>
      </c>
      <c r="AB1189" s="658">
        <v>0</v>
      </c>
      <c r="AC1189" s="658">
        <v>0</v>
      </c>
      <c r="AD1189" s="658">
        <v>0</v>
      </c>
      <c r="AE1189" s="658">
        <v>0</v>
      </c>
      <c r="AF1189" s="658">
        <v>0</v>
      </c>
      <c r="AG1189" s="658">
        <v>0</v>
      </c>
      <c r="AH1189" s="658">
        <v>0</v>
      </c>
      <c r="AI1189" s="658">
        <v>0</v>
      </c>
      <c r="AJ1189" s="658">
        <v>0</v>
      </c>
      <c r="AK1189" s="658">
        <v>0</v>
      </c>
      <c r="AL1189" s="658">
        <v>0</v>
      </c>
      <c r="AM1189" s="658">
        <v>0</v>
      </c>
      <c r="AN1189" s="658">
        <v>0</v>
      </c>
      <c r="AO1189" s="658">
        <v>0</v>
      </c>
      <c r="AP1189" s="658">
        <v>0</v>
      </c>
      <c r="AQ1189" s="658">
        <v>0</v>
      </c>
      <c r="AR1189" s="658">
        <v>0</v>
      </c>
      <c r="AS1189" s="658">
        <v>0</v>
      </c>
      <c r="AT1189" s="658">
        <v>0</v>
      </c>
      <c r="AU1189" s="613">
        <f t="shared" ref="AU1189:AU1252" si="20933">SUM(H1189:AT1189)</f>
        <v>1</v>
      </c>
      <c r="AV1189" s="645">
        <f t="shared" si="20931"/>
        <v>1</v>
      </c>
      <c r="AW1189" s="656" t="e">
        <f t="shared" si="20932"/>
        <v>#DIV/0!</v>
      </c>
      <c r="AX1189" s="661"/>
    </row>
    <row r="1190" spans="1:50" hidden="1" outlineLevel="1">
      <c r="A1190" s="590"/>
      <c r="B1190" s="646" t="s">
        <v>305</v>
      </c>
      <c r="C1190" s="646" t="s">
        <v>1381</v>
      </c>
      <c r="D1190" s="647" t="s">
        <v>1382</v>
      </c>
      <c r="E1190" s="649"/>
      <c r="F1190" s="650">
        <v>130352.19025751753</v>
      </c>
      <c r="G1190" s="650">
        <f t="shared" si="19832"/>
        <v>130352.19025751753</v>
      </c>
      <c r="H1190" s="649">
        <f t="shared" ref="H1190" si="20934">+H1191*$F1190</f>
        <v>0</v>
      </c>
      <c r="I1190" s="649">
        <f t="shared" ref="I1190" si="20935">+I1191*$F1190</f>
        <v>0</v>
      </c>
      <c r="J1190" s="649">
        <f t="shared" ref="J1190" si="20936">+J1191*$F1190</f>
        <v>0</v>
      </c>
      <c r="K1190" s="649">
        <f t="shared" ref="K1190" si="20937">+K1191*$F1190</f>
        <v>0</v>
      </c>
      <c r="L1190" s="649">
        <f t="shared" ref="L1190" si="20938">+L1191*$F1190</f>
        <v>0</v>
      </c>
      <c r="M1190" s="649">
        <f t="shared" ref="M1190" si="20939">+M1191*$F1190</f>
        <v>0</v>
      </c>
      <c r="N1190" s="649">
        <f t="shared" ref="N1190" si="20940">+N1191*$F1190</f>
        <v>0</v>
      </c>
      <c r="O1190" s="649">
        <f t="shared" ref="O1190" si="20941">+O1191*$F1190</f>
        <v>0</v>
      </c>
      <c r="P1190" s="649">
        <f t="shared" ref="P1190" si="20942">+P1191*$F1190</f>
        <v>0</v>
      </c>
      <c r="Q1190" s="649">
        <f t="shared" ref="Q1190" si="20943">+Q1191*$F1190</f>
        <v>0</v>
      </c>
      <c r="R1190" s="649">
        <f t="shared" ref="R1190" si="20944">+R1191*$F1190</f>
        <v>0</v>
      </c>
      <c r="S1190" s="649">
        <f t="shared" ref="S1190" si="20945">+S1191*$F1190</f>
        <v>0</v>
      </c>
      <c r="T1190" s="649">
        <f t="shared" ref="T1190" si="20946">+T1191*$F1190</f>
        <v>87335.967472536751</v>
      </c>
      <c r="U1190" s="649">
        <f t="shared" ref="U1190" si="20947">+U1191*$F1190</f>
        <v>43016.222784980782</v>
      </c>
      <c r="V1190" s="649">
        <f t="shared" ref="V1190" si="20948">+V1191*$F1190</f>
        <v>0</v>
      </c>
      <c r="W1190" s="649">
        <f t="shared" ref="W1190" si="20949">+W1191*$F1190</f>
        <v>0</v>
      </c>
      <c r="X1190" s="649">
        <f t="shared" ref="X1190" si="20950">+X1191*$F1190</f>
        <v>0</v>
      </c>
      <c r="Y1190" s="649">
        <f t="shared" ref="Y1190" si="20951">+Y1191*$F1190</f>
        <v>0</v>
      </c>
      <c r="Z1190" s="649">
        <f t="shared" ref="Z1190" si="20952">+Z1191*$F1190</f>
        <v>0</v>
      </c>
      <c r="AA1190" s="649">
        <f t="shared" ref="AA1190" si="20953">+AA1191*$F1190</f>
        <v>0</v>
      </c>
      <c r="AB1190" s="649">
        <f t="shared" ref="AB1190" si="20954">+AB1191*$F1190</f>
        <v>0</v>
      </c>
      <c r="AC1190" s="649">
        <f t="shared" ref="AC1190" si="20955">+AC1191*$F1190</f>
        <v>0</v>
      </c>
      <c r="AD1190" s="649">
        <f t="shared" ref="AD1190" si="20956">+AD1191*$F1190</f>
        <v>0</v>
      </c>
      <c r="AE1190" s="649">
        <f t="shared" ref="AE1190" si="20957">+AE1191*$F1190</f>
        <v>0</v>
      </c>
      <c r="AF1190" s="649">
        <f t="shared" ref="AF1190" si="20958">+AF1191*$F1190</f>
        <v>0</v>
      </c>
      <c r="AG1190" s="649">
        <f t="shared" ref="AG1190" si="20959">+AG1191*$F1190</f>
        <v>0</v>
      </c>
      <c r="AH1190" s="649">
        <f t="shared" ref="AH1190" si="20960">+AH1191*$F1190</f>
        <v>0</v>
      </c>
      <c r="AI1190" s="649">
        <f t="shared" ref="AI1190" si="20961">+AI1191*$F1190</f>
        <v>0</v>
      </c>
      <c r="AJ1190" s="649">
        <f t="shared" ref="AJ1190" si="20962">+AJ1191*$F1190</f>
        <v>0</v>
      </c>
      <c r="AK1190" s="649">
        <f t="shared" ref="AK1190" si="20963">+AK1191*$F1190</f>
        <v>0</v>
      </c>
      <c r="AL1190" s="649">
        <f t="shared" ref="AL1190" si="20964">+AL1191*$F1190</f>
        <v>0</v>
      </c>
      <c r="AM1190" s="649">
        <f t="shared" ref="AM1190" si="20965">+AM1191*$F1190</f>
        <v>0</v>
      </c>
      <c r="AN1190" s="649">
        <f t="shared" ref="AN1190" si="20966">+AN1191*$F1190</f>
        <v>0</v>
      </c>
      <c r="AO1190" s="649">
        <f t="shared" ref="AO1190" si="20967">+AO1191*$F1190</f>
        <v>0</v>
      </c>
      <c r="AP1190" s="649">
        <f t="shared" ref="AP1190" si="20968">+AP1191*$F1190</f>
        <v>0</v>
      </c>
      <c r="AQ1190" s="649">
        <f t="shared" ref="AQ1190" si="20969">+AQ1191*$F1190</f>
        <v>0</v>
      </c>
      <c r="AR1190" s="649">
        <f t="shared" ref="AR1190" si="20970">+AR1191*$F1190</f>
        <v>0</v>
      </c>
      <c r="AS1190" s="649">
        <f t="shared" ref="AS1190" si="20971">+AS1191*$F1190</f>
        <v>0</v>
      </c>
      <c r="AT1190" s="649">
        <f t="shared" ref="AT1190" si="20972">+AT1191*$F1190</f>
        <v>0</v>
      </c>
      <c r="AU1190" s="613">
        <f t="shared" si="20933"/>
        <v>130352.19025751753</v>
      </c>
      <c r="AV1190" s="645">
        <f t="shared" si="20931"/>
        <v>0</v>
      </c>
      <c r="AW1190" s="656">
        <f t="shared" si="20932"/>
        <v>0</v>
      </c>
      <c r="AX1190" s="591"/>
    </row>
    <row r="1191" spans="1:50" s="314" customFormat="1" hidden="1" outlineLevel="1">
      <c r="A1191" s="642"/>
      <c r="B1191" s="636"/>
      <c r="C1191" s="636"/>
      <c r="D1191" s="651"/>
      <c r="E1191" s="653"/>
      <c r="F1191" s="640"/>
      <c r="G1191" s="640">
        <f t="shared" ref="G1191:G1254" si="20973">SUM(H1191:AT1191)</f>
        <v>1</v>
      </c>
      <c r="H1191" s="658">
        <v>0</v>
      </c>
      <c r="I1191" s="658">
        <v>0</v>
      </c>
      <c r="J1191" s="658">
        <v>0</v>
      </c>
      <c r="K1191" s="658">
        <v>0</v>
      </c>
      <c r="L1191" s="658">
        <v>0</v>
      </c>
      <c r="M1191" s="658">
        <v>0</v>
      </c>
      <c r="N1191" s="658">
        <v>0</v>
      </c>
      <c r="O1191" s="658">
        <v>0</v>
      </c>
      <c r="P1191" s="658">
        <v>0</v>
      </c>
      <c r="Q1191" s="658">
        <v>0</v>
      </c>
      <c r="R1191" s="658">
        <v>0</v>
      </c>
      <c r="S1191" s="658">
        <v>0</v>
      </c>
      <c r="T1191" s="658">
        <v>0.67</v>
      </c>
      <c r="U1191" s="658">
        <v>0.32999999999999996</v>
      </c>
      <c r="V1191" s="658">
        <v>0</v>
      </c>
      <c r="W1191" s="658">
        <v>0</v>
      </c>
      <c r="X1191" s="658">
        <v>0</v>
      </c>
      <c r="Y1191" s="658">
        <v>0</v>
      </c>
      <c r="Z1191" s="658">
        <v>0</v>
      </c>
      <c r="AA1191" s="658">
        <v>0</v>
      </c>
      <c r="AB1191" s="658">
        <v>0</v>
      </c>
      <c r="AC1191" s="658">
        <v>0</v>
      </c>
      <c r="AD1191" s="658">
        <v>0</v>
      </c>
      <c r="AE1191" s="658">
        <v>0</v>
      </c>
      <c r="AF1191" s="658">
        <v>0</v>
      </c>
      <c r="AG1191" s="658">
        <v>0</v>
      </c>
      <c r="AH1191" s="658">
        <v>0</v>
      </c>
      <c r="AI1191" s="658">
        <v>0</v>
      </c>
      <c r="AJ1191" s="658">
        <v>0</v>
      </c>
      <c r="AK1191" s="658">
        <v>0</v>
      </c>
      <c r="AL1191" s="658">
        <v>0</v>
      </c>
      <c r="AM1191" s="658">
        <v>0</v>
      </c>
      <c r="AN1191" s="658">
        <v>0</v>
      </c>
      <c r="AO1191" s="658">
        <v>0</v>
      </c>
      <c r="AP1191" s="658">
        <v>0</v>
      </c>
      <c r="AQ1191" s="658">
        <v>0</v>
      </c>
      <c r="AR1191" s="658">
        <v>0</v>
      </c>
      <c r="AS1191" s="658">
        <v>0</v>
      </c>
      <c r="AT1191" s="658">
        <v>0</v>
      </c>
      <c r="AU1191" s="613">
        <f t="shared" si="20933"/>
        <v>1</v>
      </c>
      <c r="AV1191" s="645">
        <f t="shared" si="20931"/>
        <v>1</v>
      </c>
      <c r="AW1191" s="656" t="e">
        <f t="shared" si="20932"/>
        <v>#DIV/0!</v>
      </c>
      <c r="AX1191" s="661"/>
    </row>
    <row r="1192" spans="1:50" hidden="1" outlineLevel="1">
      <c r="A1192" s="590"/>
      <c r="B1192" s="646" t="s">
        <v>305</v>
      </c>
      <c r="C1192" s="646" t="s">
        <v>1383</v>
      </c>
      <c r="D1192" s="647" t="s">
        <v>1384</v>
      </c>
      <c r="E1192" s="649"/>
      <c r="F1192" s="650">
        <v>130352.19025751753</v>
      </c>
      <c r="G1192" s="650">
        <f t="shared" si="20973"/>
        <v>130352.19025751753</v>
      </c>
      <c r="H1192" s="649">
        <f t="shared" ref="H1192" si="20974">+H1193*$F1192</f>
        <v>0</v>
      </c>
      <c r="I1192" s="649">
        <f t="shared" ref="I1192" si="20975">+I1193*$F1192</f>
        <v>0</v>
      </c>
      <c r="J1192" s="649">
        <f t="shared" ref="J1192" si="20976">+J1193*$F1192</f>
        <v>0</v>
      </c>
      <c r="K1192" s="649">
        <f t="shared" ref="K1192" si="20977">+K1193*$F1192</f>
        <v>0</v>
      </c>
      <c r="L1192" s="649">
        <f t="shared" ref="L1192" si="20978">+L1193*$F1192</f>
        <v>0</v>
      </c>
      <c r="M1192" s="649">
        <f t="shared" ref="M1192" si="20979">+M1193*$F1192</f>
        <v>0</v>
      </c>
      <c r="N1192" s="649">
        <f t="shared" ref="N1192" si="20980">+N1193*$F1192</f>
        <v>0</v>
      </c>
      <c r="O1192" s="649">
        <f t="shared" ref="O1192" si="20981">+O1193*$F1192</f>
        <v>0</v>
      </c>
      <c r="P1192" s="649">
        <f t="shared" ref="P1192" si="20982">+P1193*$F1192</f>
        <v>0</v>
      </c>
      <c r="Q1192" s="649">
        <f t="shared" ref="Q1192" si="20983">+Q1193*$F1192</f>
        <v>0</v>
      </c>
      <c r="R1192" s="649">
        <f t="shared" ref="R1192" si="20984">+R1193*$F1192</f>
        <v>0</v>
      </c>
      <c r="S1192" s="649">
        <f t="shared" ref="S1192" si="20985">+S1193*$F1192</f>
        <v>0</v>
      </c>
      <c r="T1192" s="649">
        <f t="shared" ref="T1192" si="20986">+T1193*$F1192</f>
        <v>43016.22278498079</v>
      </c>
      <c r="U1192" s="649">
        <f t="shared" ref="U1192" si="20987">+U1193*$F1192</f>
        <v>87335.967472536737</v>
      </c>
      <c r="V1192" s="649">
        <f t="shared" ref="V1192" si="20988">+V1193*$F1192</f>
        <v>0</v>
      </c>
      <c r="W1192" s="649">
        <f t="shared" ref="W1192" si="20989">+W1193*$F1192</f>
        <v>0</v>
      </c>
      <c r="X1192" s="649">
        <f t="shared" ref="X1192" si="20990">+X1193*$F1192</f>
        <v>0</v>
      </c>
      <c r="Y1192" s="649">
        <f t="shared" ref="Y1192" si="20991">+Y1193*$F1192</f>
        <v>0</v>
      </c>
      <c r="Z1192" s="649">
        <f t="shared" ref="Z1192" si="20992">+Z1193*$F1192</f>
        <v>0</v>
      </c>
      <c r="AA1192" s="649">
        <f t="shared" ref="AA1192" si="20993">+AA1193*$F1192</f>
        <v>0</v>
      </c>
      <c r="AB1192" s="649">
        <f t="shared" ref="AB1192" si="20994">+AB1193*$F1192</f>
        <v>0</v>
      </c>
      <c r="AC1192" s="649">
        <f t="shared" ref="AC1192" si="20995">+AC1193*$F1192</f>
        <v>0</v>
      </c>
      <c r="AD1192" s="649">
        <f t="shared" ref="AD1192" si="20996">+AD1193*$F1192</f>
        <v>0</v>
      </c>
      <c r="AE1192" s="649">
        <f t="shared" ref="AE1192" si="20997">+AE1193*$F1192</f>
        <v>0</v>
      </c>
      <c r="AF1192" s="649">
        <f t="shared" ref="AF1192" si="20998">+AF1193*$F1192</f>
        <v>0</v>
      </c>
      <c r="AG1192" s="649">
        <f t="shared" ref="AG1192" si="20999">+AG1193*$F1192</f>
        <v>0</v>
      </c>
      <c r="AH1192" s="649">
        <f t="shared" ref="AH1192" si="21000">+AH1193*$F1192</f>
        <v>0</v>
      </c>
      <c r="AI1192" s="649">
        <f t="shared" ref="AI1192" si="21001">+AI1193*$F1192</f>
        <v>0</v>
      </c>
      <c r="AJ1192" s="649">
        <f t="shared" ref="AJ1192" si="21002">+AJ1193*$F1192</f>
        <v>0</v>
      </c>
      <c r="AK1192" s="649">
        <f t="shared" ref="AK1192" si="21003">+AK1193*$F1192</f>
        <v>0</v>
      </c>
      <c r="AL1192" s="649">
        <f t="shared" ref="AL1192" si="21004">+AL1193*$F1192</f>
        <v>0</v>
      </c>
      <c r="AM1192" s="649">
        <f t="shared" ref="AM1192" si="21005">+AM1193*$F1192</f>
        <v>0</v>
      </c>
      <c r="AN1192" s="649">
        <f t="shared" ref="AN1192" si="21006">+AN1193*$F1192</f>
        <v>0</v>
      </c>
      <c r="AO1192" s="649">
        <f t="shared" ref="AO1192" si="21007">+AO1193*$F1192</f>
        <v>0</v>
      </c>
      <c r="AP1192" s="649">
        <f t="shared" ref="AP1192" si="21008">+AP1193*$F1192</f>
        <v>0</v>
      </c>
      <c r="AQ1192" s="649">
        <f t="shared" ref="AQ1192" si="21009">+AQ1193*$F1192</f>
        <v>0</v>
      </c>
      <c r="AR1192" s="649">
        <f t="shared" ref="AR1192" si="21010">+AR1193*$F1192</f>
        <v>0</v>
      </c>
      <c r="AS1192" s="649">
        <f t="shared" ref="AS1192" si="21011">+AS1193*$F1192</f>
        <v>0</v>
      </c>
      <c r="AT1192" s="649">
        <f t="shared" ref="AT1192" si="21012">+AT1193*$F1192</f>
        <v>0</v>
      </c>
      <c r="AU1192" s="613">
        <f t="shared" si="20933"/>
        <v>130352.19025751753</v>
      </c>
      <c r="AV1192" s="645">
        <f t="shared" si="20931"/>
        <v>0</v>
      </c>
      <c r="AW1192" s="656">
        <f t="shared" si="20932"/>
        <v>0</v>
      </c>
      <c r="AX1192" s="591"/>
    </row>
    <row r="1193" spans="1:50" s="314" customFormat="1" hidden="1" outlineLevel="1">
      <c r="A1193" s="642"/>
      <c r="B1193" s="636"/>
      <c r="C1193" s="636"/>
      <c r="D1193" s="651"/>
      <c r="E1193" s="653"/>
      <c r="F1193" s="640"/>
      <c r="G1193" s="640">
        <f t="shared" si="20973"/>
        <v>1</v>
      </c>
      <c r="H1193" s="658">
        <v>0</v>
      </c>
      <c r="I1193" s="658">
        <v>0</v>
      </c>
      <c r="J1193" s="658">
        <v>0</v>
      </c>
      <c r="K1193" s="658">
        <v>0</v>
      </c>
      <c r="L1193" s="658">
        <v>0</v>
      </c>
      <c r="M1193" s="658">
        <v>0</v>
      </c>
      <c r="N1193" s="658">
        <v>0</v>
      </c>
      <c r="O1193" s="658">
        <v>0</v>
      </c>
      <c r="P1193" s="658">
        <v>0</v>
      </c>
      <c r="Q1193" s="658">
        <v>0</v>
      </c>
      <c r="R1193" s="658">
        <v>0</v>
      </c>
      <c r="S1193" s="658">
        <v>0</v>
      </c>
      <c r="T1193" s="658">
        <v>0.33</v>
      </c>
      <c r="U1193" s="658">
        <v>0.66999999999999993</v>
      </c>
      <c r="V1193" s="658">
        <v>0</v>
      </c>
      <c r="W1193" s="658">
        <v>0</v>
      </c>
      <c r="X1193" s="658">
        <v>0</v>
      </c>
      <c r="Y1193" s="658">
        <v>0</v>
      </c>
      <c r="Z1193" s="658">
        <v>0</v>
      </c>
      <c r="AA1193" s="658">
        <v>0</v>
      </c>
      <c r="AB1193" s="658">
        <v>0</v>
      </c>
      <c r="AC1193" s="658">
        <v>0</v>
      </c>
      <c r="AD1193" s="658">
        <v>0</v>
      </c>
      <c r="AE1193" s="658">
        <v>0</v>
      </c>
      <c r="AF1193" s="658">
        <v>0</v>
      </c>
      <c r="AG1193" s="658">
        <v>0</v>
      </c>
      <c r="AH1193" s="658">
        <v>0</v>
      </c>
      <c r="AI1193" s="658">
        <v>0</v>
      </c>
      <c r="AJ1193" s="658">
        <v>0</v>
      </c>
      <c r="AK1193" s="658">
        <v>0</v>
      </c>
      <c r="AL1193" s="658">
        <v>0</v>
      </c>
      <c r="AM1193" s="658">
        <v>0</v>
      </c>
      <c r="AN1193" s="658">
        <v>0</v>
      </c>
      <c r="AO1193" s="658">
        <v>0</v>
      </c>
      <c r="AP1193" s="658">
        <v>0</v>
      </c>
      <c r="AQ1193" s="658">
        <v>0</v>
      </c>
      <c r="AR1193" s="658">
        <v>0</v>
      </c>
      <c r="AS1193" s="658">
        <v>0</v>
      </c>
      <c r="AT1193" s="658">
        <v>0</v>
      </c>
      <c r="AU1193" s="613">
        <f t="shared" si="20933"/>
        <v>1</v>
      </c>
      <c r="AV1193" s="645">
        <f t="shared" si="20931"/>
        <v>1</v>
      </c>
      <c r="AW1193" s="656" t="e">
        <f t="shared" si="20932"/>
        <v>#DIV/0!</v>
      </c>
      <c r="AX1193" s="661"/>
    </row>
    <row r="1194" spans="1:50" hidden="1" outlineLevel="1">
      <c r="A1194" s="590"/>
      <c r="B1194" s="646" t="s">
        <v>305</v>
      </c>
      <c r="C1194" s="646" t="s">
        <v>1385</v>
      </c>
      <c r="D1194" s="647" t="s">
        <v>1386</v>
      </c>
      <c r="E1194" s="649"/>
      <c r="F1194" s="650">
        <v>130352.19025751753</v>
      </c>
      <c r="G1194" s="650">
        <f t="shared" si="20973"/>
        <v>130352.19025751753</v>
      </c>
      <c r="H1194" s="649">
        <f t="shared" ref="H1194" si="21013">+H1195*$F1194</f>
        <v>0</v>
      </c>
      <c r="I1194" s="649">
        <f t="shared" ref="I1194" si="21014">+I1195*$F1194</f>
        <v>0</v>
      </c>
      <c r="J1194" s="649">
        <f t="shared" ref="J1194" si="21015">+J1195*$F1194</f>
        <v>0</v>
      </c>
      <c r="K1194" s="649">
        <f t="shared" ref="K1194" si="21016">+K1195*$F1194</f>
        <v>0</v>
      </c>
      <c r="L1194" s="649">
        <f t="shared" ref="L1194" si="21017">+L1195*$F1194</f>
        <v>0</v>
      </c>
      <c r="M1194" s="649">
        <f t="shared" ref="M1194" si="21018">+M1195*$F1194</f>
        <v>0</v>
      </c>
      <c r="N1194" s="649">
        <f t="shared" ref="N1194" si="21019">+N1195*$F1194</f>
        <v>0</v>
      </c>
      <c r="O1194" s="649">
        <f t="shared" ref="O1194" si="21020">+O1195*$F1194</f>
        <v>0</v>
      </c>
      <c r="P1194" s="649">
        <f t="shared" ref="P1194" si="21021">+P1195*$F1194</f>
        <v>0</v>
      </c>
      <c r="Q1194" s="649">
        <f t="shared" ref="Q1194" si="21022">+Q1195*$F1194</f>
        <v>0</v>
      </c>
      <c r="R1194" s="649">
        <f t="shared" ref="R1194" si="21023">+R1195*$F1194</f>
        <v>0</v>
      </c>
      <c r="S1194" s="649">
        <f t="shared" ref="S1194" si="21024">+S1195*$F1194</f>
        <v>0</v>
      </c>
      <c r="T1194" s="649">
        <f t="shared" ref="T1194" si="21025">+T1195*$F1194</f>
        <v>0</v>
      </c>
      <c r="U1194" s="649">
        <f t="shared" ref="U1194" si="21026">+U1195*$F1194</f>
        <v>92550.05508283744</v>
      </c>
      <c r="V1194" s="649">
        <f t="shared" ref="V1194" si="21027">+V1195*$F1194</f>
        <v>37802.135174680086</v>
      </c>
      <c r="W1194" s="649">
        <f t="shared" ref="W1194" si="21028">+W1195*$F1194</f>
        <v>0</v>
      </c>
      <c r="X1194" s="649">
        <f t="shared" ref="X1194" si="21029">+X1195*$F1194</f>
        <v>0</v>
      </c>
      <c r="Y1194" s="649">
        <f t="shared" ref="Y1194" si="21030">+Y1195*$F1194</f>
        <v>0</v>
      </c>
      <c r="Z1194" s="649">
        <f t="shared" ref="Z1194" si="21031">+Z1195*$F1194</f>
        <v>0</v>
      </c>
      <c r="AA1194" s="649">
        <f t="shared" ref="AA1194" si="21032">+AA1195*$F1194</f>
        <v>0</v>
      </c>
      <c r="AB1194" s="649">
        <f t="shared" ref="AB1194" si="21033">+AB1195*$F1194</f>
        <v>0</v>
      </c>
      <c r="AC1194" s="649">
        <f t="shared" ref="AC1194" si="21034">+AC1195*$F1194</f>
        <v>0</v>
      </c>
      <c r="AD1194" s="649">
        <f t="shared" ref="AD1194" si="21035">+AD1195*$F1194</f>
        <v>0</v>
      </c>
      <c r="AE1194" s="649">
        <f t="shared" ref="AE1194" si="21036">+AE1195*$F1194</f>
        <v>0</v>
      </c>
      <c r="AF1194" s="649">
        <f t="shared" ref="AF1194" si="21037">+AF1195*$F1194</f>
        <v>0</v>
      </c>
      <c r="AG1194" s="649">
        <f t="shared" ref="AG1194" si="21038">+AG1195*$F1194</f>
        <v>0</v>
      </c>
      <c r="AH1194" s="649">
        <f t="shared" ref="AH1194" si="21039">+AH1195*$F1194</f>
        <v>0</v>
      </c>
      <c r="AI1194" s="649">
        <f t="shared" ref="AI1194" si="21040">+AI1195*$F1194</f>
        <v>0</v>
      </c>
      <c r="AJ1194" s="649">
        <f t="shared" ref="AJ1194" si="21041">+AJ1195*$F1194</f>
        <v>0</v>
      </c>
      <c r="AK1194" s="649">
        <f t="shared" ref="AK1194" si="21042">+AK1195*$F1194</f>
        <v>0</v>
      </c>
      <c r="AL1194" s="649">
        <f t="shared" ref="AL1194" si="21043">+AL1195*$F1194</f>
        <v>0</v>
      </c>
      <c r="AM1194" s="649">
        <f t="shared" ref="AM1194" si="21044">+AM1195*$F1194</f>
        <v>0</v>
      </c>
      <c r="AN1194" s="649">
        <f t="shared" ref="AN1194" si="21045">+AN1195*$F1194</f>
        <v>0</v>
      </c>
      <c r="AO1194" s="649">
        <f t="shared" ref="AO1194" si="21046">+AO1195*$F1194</f>
        <v>0</v>
      </c>
      <c r="AP1194" s="649">
        <f t="shared" ref="AP1194" si="21047">+AP1195*$F1194</f>
        <v>0</v>
      </c>
      <c r="AQ1194" s="649">
        <f t="shared" ref="AQ1194" si="21048">+AQ1195*$F1194</f>
        <v>0</v>
      </c>
      <c r="AR1194" s="649">
        <f t="shared" ref="AR1194" si="21049">+AR1195*$F1194</f>
        <v>0</v>
      </c>
      <c r="AS1194" s="649">
        <f t="shared" ref="AS1194" si="21050">+AS1195*$F1194</f>
        <v>0</v>
      </c>
      <c r="AT1194" s="649">
        <f t="shared" ref="AT1194" si="21051">+AT1195*$F1194</f>
        <v>0</v>
      </c>
      <c r="AU1194" s="613">
        <f t="shared" si="20933"/>
        <v>130352.19025751753</v>
      </c>
      <c r="AV1194" s="645">
        <f t="shared" si="20931"/>
        <v>0</v>
      </c>
      <c r="AW1194" s="656">
        <f t="shared" si="20932"/>
        <v>0</v>
      </c>
      <c r="AX1194" s="591"/>
    </row>
    <row r="1195" spans="1:50" s="314" customFormat="1" hidden="1" outlineLevel="1">
      <c r="A1195" s="642"/>
      <c r="B1195" s="636"/>
      <c r="C1195" s="636"/>
      <c r="D1195" s="651"/>
      <c r="E1195" s="653"/>
      <c r="F1195" s="640"/>
      <c r="G1195" s="640">
        <f t="shared" si="20973"/>
        <v>1</v>
      </c>
      <c r="H1195" s="658">
        <v>0</v>
      </c>
      <c r="I1195" s="658">
        <v>0</v>
      </c>
      <c r="J1195" s="658">
        <v>0</v>
      </c>
      <c r="K1195" s="658">
        <v>0</v>
      </c>
      <c r="L1195" s="658">
        <v>0</v>
      </c>
      <c r="M1195" s="658">
        <v>0</v>
      </c>
      <c r="N1195" s="658">
        <v>0</v>
      </c>
      <c r="O1195" s="658">
        <v>0</v>
      </c>
      <c r="P1195" s="658">
        <v>0</v>
      </c>
      <c r="Q1195" s="658">
        <v>0</v>
      </c>
      <c r="R1195" s="658">
        <v>0</v>
      </c>
      <c r="S1195" s="658">
        <v>0</v>
      </c>
      <c r="T1195" s="658">
        <v>0</v>
      </c>
      <c r="U1195" s="658">
        <v>0.71</v>
      </c>
      <c r="V1195" s="658">
        <v>0.29000000000000004</v>
      </c>
      <c r="W1195" s="658">
        <v>0</v>
      </c>
      <c r="X1195" s="658">
        <v>0</v>
      </c>
      <c r="Y1195" s="658">
        <v>0</v>
      </c>
      <c r="Z1195" s="658">
        <v>0</v>
      </c>
      <c r="AA1195" s="658">
        <v>0</v>
      </c>
      <c r="AB1195" s="658">
        <v>0</v>
      </c>
      <c r="AC1195" s="658">
        <v>0</v>
      </c>
      <c r="AD1195" s="658">
        <v>0</v>
      </c>
      <c r="AE1195" s="658">
        <v>0</v>
      </c>
      <c r="AF1195" s="658">
        <v>0</v>
      </c>
      <c r="AG1195" s="658">
        <v>0</v>
      </c>
      <c r="AH1195" s="658">
        <v>0</v>
      </c>
      <c r="AI1195" s="658">
        <v>0</v>
      </c>
      <c r="AJ1195" s="658">
        <v>0</v>
      </c>
      <c r="AK1195" s="658">
        <v>0</v>
      </c>
      <c r="AL1195" s="658">
        <v>0</v>
      </c>
      <c r="AM1195" s="658">
        <v>0</v>
      </c>
      <c r="AN1195" s="658">
        <v>0</v>
      </c>
      <c r="AO1195" s="658">
        <v>0</v>
      </c>
      <c r="AP1195" s="658">
        <v>0</v>
      </c>
      <c r="AQ1195" s="658">
        <v>0</v>
      </c>
      <c r="AR1195" s="658">
        <v>0</v>
      </c>
      <c r="AS1195" s="658">
        <v>0</v>
      </c>
      <c r="AT1195" s="658">
        <v>0</v>
      </c>
      <c r="AU1195" s="613">
        <f t="shared" si="20933"/>
        <v>1</v>
      </c>
      <c r="AV1195" s="645">
        <f t="shared" si="20931"/>
        <v>1</v>
      </c>
      <c r="AW1195" s="656" t="e">
        <f t="shared" si="20932"/>
        <v>#DIV/0!</v>
      </c>
      <c r="AX1195" s="661"/>
    </row>
    <row r="1196" spans="1:50" hidden="1" outlineLevel="1">
      <c r="A1196" s="590"/>
      <c r="B1196" s="646" t="s">
        <v>305</v>
      </c>
      <c r="C1196" s="646" t="s">
        <v>1387</v>
      </c>
      <c r="D1196" s="647" t="s">
        <v>1388</v>
      </c>
      <c r="E1196" s="649"/>
      <c r="F1196" s="650">
        <v>130352.19025751753</v>
      </c>
      <c r="G1196" s="650">
        <f t="shared" si="20973"/>
        <v>130352.19025751753</v>
      </c>
      <c r="H1196" s="649">
        <f t="shared" ref="H1196" si="21052">+H1197*$F1196</f>
        <v>0</v>
      </c>
      <c r="I1196" s="649">
        <f t="shared" ref="I1196" si="21053">+I1197*$F1196</f>
        <v>0</v>
      </c>
      <c r="J1196" s="649">
        <f t="shared" ref="J1196" si="21054">+J1197*$F1196</f>
        <v>0</v>
      </c>
      <c r="K1196" s="649">
        <f t="shared" ref="K1196" si="21055">+K1197*$F1196</f>
        <v>0</v>
      </c>
      <c r="L1196" s="649">
        <f t="shared" ref="L1196" si="21056">+L1197*$F1196</f>
        <v>0</v>
      </c>
      <c r="M1196" s="649">
        <f t="shared" ref="M1196" si="21057">+M1197*$F1196</f>
        <v>0</v>
      </c>
      <c r="N1196" s="649">
        <f t="shared" ref="N1196" si="21058">+N1197*$F1196</f>
        <v>0</v>
      </c>
      <c r="O1196" s="649">
        <f t="shared" ref="O1196" si="21059">+O1197*$F1196</f>
        <v>0</v>
      </c>
      <c r="P1196" s="649">
        <f t="shared" ref="P1196" si="21060">+P1197*$F1196</f>
        <v>0</v>
      </c>
      <c r="Q1196" s="649">
        <f t="shared" ref="Q1196" si="21061">+Q1197*$F1196</f>
        <v>0</v>
      </c>
      <c r="R1196" s="649">
        <f t="shared" ref="R1196" si="21062">+R1197*$F1196</f>
        <v>0</v>
      </c>
      <c r="S1196" s="649">
        <f t="shared" ref="S1196" si="21063">+S1197*$F1196</f>
        <v>0</v>
      </c>
      <c r="T1196" s="649">
        <f t="shared" ref="T1196" si="21064">+T1197*$F1196</f>
        <v>0</v>
      </c>
      <c r="U1196" s="649">
        <f t="shared" ref="U1196" si="21065">+U1197*$F1196</f>
        <v>48230.310395281485</v>
      </c>
      <c r="V1196" s="649">
        <f t="shared" ref="V1196" si="21066">+V1197*$F1196</f>
        <v>82121.879862236048</v>
      </c>
      <c r="W1196" s="649">
        <f t="shared" ref="W1196" si="21067">+W1197*$F1196</f>
        <v>0</v>
      </c>
      <c r="X1196" s="649">
        <f t="shared" ref="X1196" si="21068">+X1197*$F1196</f>
        <v>0</v>
      </c>
      <c r="Y1196" s="649">
        <f t="shared" ref="Y1196" si="21069">+Y1197*$F1196</f>
        <v>0</v>
      </c>
      <c r="Z1196" s="649">
        <f t="shared" ref="Z1196" si="21070">+Z1197*$F1196</f>
        <v>0</v>
      </c>
      <c r="AA1196" s="649">
        <f t="shared" ref="AA1196" si="21071">+AA1197*$F1196</f>
        <v>0</v>
      </c>
      <c r="AB1196" s="649">
        <f t="shared" ref="AB1196" si="21072">+AB1197*$F1196</f>
        <v>0</v>
      </c>
      <c r="AC1196" s="649">
        <f t="shared" ref="AC1196" si="21073">+AC1197*$F1196</f>
        <v>0</v>
      </c>
      <c r="AD1196" s="649">
        <f t="shared" ref="AD1196" si="21074">+AD1197*$F1196</f>
        <v>0</v>
      </c>
      <c r="AE1196" s="649">
        <f t="shared" ref="AE1196" si="21075">+AE1197*$F1196</f>
        <v>0</v>
      </c>
      <c r="AF1196" s="649">
        <f t="shared" ref="AF1196" si="21076">+AF1197*$F1196</f>
        <v>0</v>
      </c>
      <c r="AG1196" s="649">
        <f t="shared" ref="AG1196" si="21077">+AG1197*$F1196</f>
        <v>0</v>
      </c>
      <c r="AH1196" s="649">
        <f t="shared" ref="AH1196" si="21078">+AH1197*$F1196</f>
        <v>0</v>
      </c>
      <c r="AI1196" s="649">
        <f t="shared" ref="AI1196" si="21079">+AI1197*$F1196</f>
        <v>0</v>
      </c>
      <c r="AJ1196" s="649">
        <f t="shared" ref="AJ1196" si="21080">+AJ1197*$F1196</f>
        <v>0</v>
      </c>
      <c r="AK1196" s="649">
        <f t="shared" ref="AK1196" si="21081">+AK1197*$F1196</f>
        <v>0</v>
      </c>
      <c r="AL1196" s="649">
        <f t="shared" ref="AL1196" si="21082">+AL1197*$F1196</f>
        <v>0</v>
      </c>
      <c r="AM1196" s="649">
        <f t="shared" ref="AM1196" si="21083">+AM1197*$F1196</f>
        <v>0</v>
      </c>
      <c r="AN1196" s="649">
        <f t="shared" ref="AN1196" si="21084">+AN1197*$F1196</f>
        <v>0</v>
      </c>
      <c r="AO1196" s="649">
        <f t="shared" ref="AO1196" si="21085">+AO1197*$F1196</f>
        <v>0</v>
      </c>
      <c r="AP1196" s="649">
        <f t="shared" ref="AP1196" si="21086">+AP1197*$F1196</f>
        <v>0</v>
      </c>
      <c r="AQ1196" s="649">
        <f t="shared" ref="AQ1196" si="21087">+AQ1197*$F1196</f>
        <v>0</v>
      </c>
      <c r="AR1196" s="649">
        <f t="shared" ref="AR1196" si="21088">+AR1197*$F1196</f>
        <v>0</v>
      </c>
      <c r="AS1196" s="649">
        <f t="shared" ref="AS1196" si="21089">+AS1197*$F1196</f>
        <v>0</v>
      </c>
      <c r="AT1196" s="649">
        <f t="shared" ref="AT1196" si="21090">+AT1197*$F1196</f>
        <v>0</v>
      </c>
      <c r="AU1196" s="613">
        <f t="shared" si="20933"/>
        <v>130352.19025751753</v>
      </c>
      <c r="AV1196" s="645">
        <f t="shared" si="20931"/>
        <v>0</v>
      </c>
      <c r="AW1196" s="656">
        <f t="shared" si="20932"/>
        <v>0</v>
      </c>
      <c r="AX1196" s="591"/>
    </row>
    <row r="1197" spans="1:50" s="314" customFormat="1" hidden="1" outlineLevel="1">
      <c r="A1197" s="642"/>
      <c r="B1197" s="636"/>
      <c r="C1197" s="636"/>
      <c r="D1197" s="651"/>
      <c r="E1197" s="653"/>
      <c r="F1197" s="640"/>
      <c r="G1197" s="640">
        <f t="shared" si="20973"/>
        <v>1</v>
      </c>
      <c r="H1197" s="658">
        <v>0</v>
      </c>
      <c r="I1197" s="658">
        <v>0</v>
      </c>
      <c r="J1197" s="658">
        <v>0</v>
      </c>
      <c r="K1197" s="658">
        <v>0</v>
      </c>
      <c r="L1197" s="658">
        <v>0</v>
      </c>
      <c r="M1197" s="658">
        <v>0</v>
      </c>
      <c r="N1197" s="658">
        <v>0</v>
      </c>
      <c r="O1197" s="658">
        <v>0</v>
      </c>
      <c r="P1197" s="658">
        <v>0</v>
      </c>
      <c r="Q1197" s="658">
        <v>0</v>
      </c>
      <c r="R1197" s="658">
        <v>0</v>
      </c>
      <c r="S1197" s="658">
        <v>0</v>
      </c>
      <c r="T1197" s="658">
        <v>0</v>
      </c>
      <c r="U1197" s="658">
        <v>0.37</v>
      </c>
      <c r="V1197" s="658">
        <v>0.63</v>
      </c>
      <c r="W1197" s="658">
        <v>0</v>
      </c>
      <c r="X1197" s="658">
        <v>0</v>
      </c>
      <c r="Y1197" s="658">
        <v>0</v>
      </c>
      <c r="Z1197" s="658">
        <v>0</v>
      </c>
      <c r="AA1197" s="658">
        <v>0</v>
      </c>
      <c r="AB1197" s="658">
        <v>0</v>
      </c>
      <c r="AC1197" s="658">
        <v>0</v>
      </c>
      <c r="AD1197" s="658">
        <v>0</v>
      </c>
      <c r="AE1197" s="658">
        <v>0</v>
      </c>
      <c r="AF1197" s="658">
        <v>0</v>
      </c>
      <c r="AG1197" s="658">
        <v>0</v>
      </c>
      <c r="AH1197" s="658">
        <v>0</v>
      </c>
      <c r="AI1197" s="658">
        <v>0</v>
      </c>
      <c r="AJ1197" s="658">
        <v>0</v>
      </c>
      <c r="AK1197" s="658">
        <v>0</v>
      </c>
      <c r="AL1197" s="658">
        <v>0</v>
      </c>
      <c r="AM1197" s="658">
        <v>0</v>
      </c>
      <c r="AN1197" s="658">
        <v>0</v>
      </c>
      <c r="AO1197" s="658">
        <v>0</v>
      </c>
      <c r="AP1197" s="658">
        <v>0</v>
      </c>
      <c r="AQ1197" s="658">
        <v>0</v>
      </c>
      <c r="AR1197" s="658">
        <v>0</v>
      </c>
      <c r="AS1197" s="658">
        <v>0</v>
      </c>
      <c r="AT1197" s="658">
        <v>0</v>
      </c>
      <c r="AU1197" s="613">
        <f t="shared" si="20933"/>
        <v>1</v>
      </c>
      <c r="AV1197" s="645">
        <f t="shared" si="20931"/>
        <v>1</v>
      </c>
      <c r="AW1197" s="656" t="e">
        <f t="shared" si="20932"/>
        <v>#DIV/0!</v>
      </c>
      <c r="AX1197" s="661"/>
    </row>
    <row r="1198" spans="1:50" hidden="1" outlineLevel="1">
      <c r="A1198" s="590"/>
      <c r="B1198" s="646" t="s">
        <v>305</v>
      </c>
      <c r="C1198" s="646" t="s">
        <v>1389</v>
      </c>
      <c r="D1198" s="647" t="s">
        <v>1390</v>
      </c>
      <c r="E1198" s="649"/>
      <c r="F1198" s="650">
        <v>130352.19025751753</v>
      </c>
      <c r="G1198" s="650">
        <f t="shared" si="20973"/>
        <v>130352.19025751753</v>
      </c>
      <c r="H1198" s="649">
        <f t="shared" ref="H1198" si="21091">+H1199*$F1198</f>
        <v>0</v>
      </c>
      <c r="I1198" s="649">
        <f t="shared" ref="I1198" si="21092">+I1199*$F1198</f>
        <v>0</v>
      </c>
      <c r="J1198" s="649">
        <f t="shared" ref="J1198" si="21093">+J1199*$F1198</f>
        <v>0</v>
      </c>
      <c r="K1198" s="649">
        <f t="shared" ref="K1198" si="21094">+K1199*$F1198</f>
        <v>0</v>
      </c>
      <c r="L1198" s="649">
        <f t="shared" ref="L1198" si="21095">+L1199*$F1198</f>
        <v>0</v>
      </c>
      <c r="M1198" s="649">
        <f t="shared" ref="M1198" si="21096">+M1199*$F1198</f>
        <v>0</v>
      </c>
      <c r="N1198" s="649">
        <f t="shared" ref="N1198" si="21097">+N1199*$F1198</f>
        <v>0</v>
      </c>
      <c r="O1198" s="649">
        <f t="shared" ref="O1198" si="21098">+O1199*$F1198</f>
        <v>0</v>
      </c>
      <c r="P1198" s="649">
        <f t="shared" ref="P1198" si="21099">+P1199*$F1198</f>
        <v>0</v>
      </c>
      <c r="Q1198" s="649">
        <f t="shared" ref="Q1198" si="21100">+Q1199*$F1198</f>
        <v>0</v>
      </c>
      <c r="R1198" s="649">
        <f t="shared" ref="R1198" si="21101">+R1199*$F1198</f>
        <v>0</v>
      </c>
      <c r="S1198" s="649">
        <f t="shared" ref="S1198" si="21102">+S1199*$F1198</f>
        <v>0</v>
      </c>
      <c r="T1198" s="649">
        <f t="shared" ref="T1198" si="21103">+T1199*$F1198</f>
        <v>0</v>
      </c>
      <c r="U1198" s="649">
        <f t="shared" ref="U1198" si="21104">+U1199*$F1198</f>
        <v>3910.565707725526</v>
      </c>
      <c r="V1198" s="649">
        <f t="shared" ref="V1198" si="21105">+V1199*$F1198</f>
        <v>89943.011277687096</v>
      </c>
      <c r="W1198" s="649">
        <f t="shared" ref="W1198" si="21106">+W1199*$F1198</f>
        <v>36498.613272104914</v>
      </c>
      <c r="X1198" s="649">
        <f t="shared" ref="X1198" si="21107">+X1199*$F1198</f>
        <v>0</v>
      </c>
      <c r="Y1198" s="649">
        <f t="shared" ref="Y1198" si="21108">+Y1199*$F1198</f>
        <v>0</v>
      </c>
      <c r="Z1198" s="649">
        <f t="shared" ref="Z1198" si="21109">+Z1199*$F1198</f>
        <v>0</v>
      </c>
      <c r="AA1198" s="649">
        <f t="shared" ref="AA1198" si="21110">+AA1199*$F1198</f>
        <v>0</v>
      </c>
      <c r="AB1198" s="649">
        <f t="shared" ref="AB1198" si="21111">+AB1199*$F1198</f>
        <v>0</v>
      </c>
      <c r="AC1198" s="649">
        <f t="shared" ref="AC1198" si="21112">+AC1199*$F1198</f>
        <v>0</v>
      </c>
      <c r="AD1198" s="649">
        <f t="shared" ref="AD1198" si="21113">+AD1199*$F1198</f>
        <v>0</v>
      </c>
      <c r="AE1198" s="649">
        <f t="shared" ref="AE1198" si="21114">+AE1199*$F1198</f>
        <v>0</v>
      </c>
      <c r="AF1198" s="649">
        <f t="shared" ref="AF1198" si="21115">+AF1199*$F1198</f>
        <v>0</v>
      </c>
      <c r="AG1198" s="649">
        <f t="shared" ref="AG1198" si="21116">+AG1199*$F1198</f>
        <v>0</v>
      </c>
      <c r="AH1198" s="649">
        <f t="shared" ref="AH1198" si="21117">+AH1199*$F1198</f>
        <v>0</v>
      </c>
      <c r="AI1198" s="649">
        <f t="shared" ref="AI1198" si="21118">+AI1199*$F1198</f>
        <v>0</v>
      </c>
      <c r="AJ1198" s="649">
        <f t="shared" ref="AJ1198" si="21119">+AJ1199*$F1198</f>
        <v>0</v>
      </c>
      <c r="AK1198" s="649">
        <f t="shared" ref="AK1198" si="21120">+AK1199*$F1198</f>
        <v>0</v>
      </c>
      <c r="AL1198" s="649">
        <f t="shared" ref="AL1198" si="21121">+AL1199*$F1198</f>
        <v>0</v>
      </c>
      <c r="AM1198" s="649">
        <f t="shared" ref="AM1198" si="21122">+AM1199*$F1198</f>
        <v>0</v>
      </c>
      <c r="AN1198" s="649">
        <f t="shared" ref="AN1198" si="21123">+AN1199*$F1198</f>
        <v>0</v>
      </c>
      <c r="AO1198" s="649">
        <f t="shared" ref="AO1198" si="21124">+AO1199*$F1198</f>
        <v>0</v>
      </c>
      <c r="AP1198" s="649">
        <f t="shared" ref="AP1198" si="21125">+AP1199*$F1198</f>
        <v>0</v>
      </c>
      <c r="AQ1198" s="649">
        <f t="shared" ref="AQ1198" si="21126">+AQ1199*$F1198</f>
        <v>0</v>
      </c>
      <c r="AR1198" s="649">
        <f t="shared" ref="AR1198" si="21127">+AR1199*$F1198</f>
        <v>0</v>
      </c>
      <c r="AS1198" s="649">
        <f t="shared" ref="AS1198" si="21128">+AS1199*$F1198</f>
        <v>0</v>
      </c>
      <c r="AT1198" s="649">
        <f t="shared" ref="AT1198" si="21129">+AT1199*$F1198</f>
        <v>0</v>
      </c>
      <c r="AU1198" s="613">
        <f t="shared" si="20933"/>
        <v>130352.19025751753</v>
      </c>
      <c r="AV1198" s="645">
        <f t="shared" si="20931"/>
        <v>0</v>
      </c>
      <c r="AW1198" s="656">
        <f t="shared" si="20932"/>
        <v>0</v>
      </c>
      <c r="AX1198" s="591"/>
    </row>
    <row r="1199" spans="1:50" s="314" customFormat="1" hidden="1" outlineLevel="1">
      <c r="A1199" s="642"/>
      <c r="B1199" s="636"/>
      <c r="C1199" s="636"/>
      <c r="D1199" s="651"/>
      <c r="E1199" s="653"/>
      <c r="F1199" s="640"/>
      <c r="G1199" s="640">
        <f t="shared" si="20973"/>
        <v>1</v>
      </c>
      <c r="H1199" s="658">
        <v>0</v>
      </c>
      <c r="I1199" s="658">
        <v>0</v>
      </c>
      <c r="J1199" s="658">
        <v>0</v>
      </c>
      <c r="K1199" s="658">
        <v>0</v>
      </c>
      <c r="L1199" s="658">
        <v>0</v>
      </c>
      <c r="M1199" s="658">
        <v>0</v>
      </c>
      <c r="N1199" s="658">
        <v>0</v>
      </c>
      <c r="O1199" s="658">
        <v>0</v>
      </c>
      <c r="P1199" s="658">
        <v>0</v>
      </c>
      <c r="Q1199" s="658">
        <v>0</v>
      </c>
      <c r="R1199" s="658">
        <v>0</v>
      </c>
      <c r="S1199" s="658">
        <v>0</v>
      </c>
      <c r="T1199" s="658">
        <v>0</v>
      </c>
      <c r="U1199" s="658">
        <v>0.03</v>
      </c>
      <c r="V1199" s="658">
        <v>0.69</v>
      </c>
      <c r="W1199" s="658">
        <v>0.28000000000000003</v>
      </c>
      <c r="X1199" s="658">
        <v>0</v>
      </c>
      <c r="Y1199" s="658">
        <v>0</v>
      </c>
      <c r="Z1199" s="658">
        <v>0</v>
      </c>
      <c r="AA1199" s="658">
        <v>0</v>
      </c>
      <c r="AB1199" s="658">
        <v>0</v>
      </c>
      <c r="AC1199" s="658">
        <v>0</v>
      </c>
      <c r="AD1199" s="658">
        <v>0</v>
      </c>
      <c r="AE1199" s="658">
        <v>0</v>
      </c>
      <c r="AF1199" s="658">
        <v>0</v>
      </c>
      <c r="AG1199" s="658">
        <v>0</v>
      </c>
      <c r="AH1199" s="658">
        <v>0</v>
      </c>
      <c r="AI1199" s="658">
        <v>0</v>
      </c>
      <c r="AJ1199" s="658">
        <v>0</v>
      </c>
      <c r="AK1199" s="658">
        <v>0</v>
      </c>
      <c r="AL1199" s="658">
        <v>0</v>
      </c>
      <c r="AM1199" s="658">
        <v>0</v>
      </c>
      <c r="AN1199" s="658">
        <v>0</v>
      </c>
      <c r="AO1199" s="658">
        <v>0</v>
      </c>
      <c r="AP1199" s="658">
        <v>0</v>
      </c>
      <c r="AQ1199" s="658">
        <v>0</v>
      </c>
      <c r="AR1199" s="658">
        <v>0</v>
      </c>
      <c r="AS1199" s="658">
        <v>0</v>
      </c>
      <c r="AT1199" s="658">
        <v>0</v>
      </c>
      <c r="AU1199" s="613">
        <f t="shared" si="20933"/>
        <v>1</v>
      </c>
      <c r="AV1199" s="645">
        <f t="shared" si="20931"/>
        <v>1</v>
      </c>
      <c r="AW1199" s="656" t="e">
        <f t="shared" si="20932"/>
        <v>#DIV/0!</v>
      </c>
      <c r="AX1199" s="661"/>
    </row>
    <row r="1200" spans="1:50" hidden="1" outlineLevel="1">
      <c r="A1200" s="590"/>
      <c r="B1200" s="646" t="s">
        <v>305</v>
      </c>
      <c r="C1200" s="646" t="s">
        <v>1391</v>
      </c>
      <c r="D1200" s="647" t="s">
        <v>1392</v>
      </c>
      <c r="E1200" s="649"/>
      <c r="F1200" s="650">
        <v>130352.19025751753</v>
      </c>
      <c r="G1200" s="650">
        <f t="shared" si="20973"/>
        <v>130352.19025751753</v>
      </c>
      <c r="H1200" s="649">
        <f t="shared" ref="H1200" si="21130">+H1201*$F1200</f>
        <v>0</v>
      </c>
      <c r="I1200" s="649">
        <f t="shared" ref="I1200" si="21131">+I1201*$F1200</f>
        <v>0</v>
      </c>
      <c r="J1200" s="649">
        <f t="shared" ref="J1200" si="21132">+J1201*$F1200</f>
        <v>0</v>
      </c>
      <c r="K1200" s="649">
        <f t="shared" ref="K1200" si="21133">+K1201*$F1200</f>
        <v>0</v>
      </c>
      <c r="L1200" s="649">
        <f t="shared" ref="L1200" si="21134">+L1201*$F1200</f>
        <v>0</v>
      </c>
      <c r="M1200" s="649">
        <f t="shared" ref="M1200" si="21135">+M1201*$F1200</f>
        <v>0</v>
      </c>
      <c r="N1200" s="649">
        <f t="shared" ref="N1200" si="21136">+N1201*$F1200</f>
        <v>0</v>
      </c>
      <c r="O1200" s="649">
        <f t="shared" ref="O1200" si="21137">+O1201*$F1200</f>
        <v>0</v>
      </c>
      <c r="P1200" s="649">
        <f t="shared" ref="P1200" si="21138">+P1201*$F1200</f>
        <v>0</v>
      </c>
      <c r="Q1200" s="649">
        <f t="shared" ref="Q1200" si="21139">+Q1201*$F1200</f>
        <v>0</v>
      </c>
      <c r="R1200" s="649">
        <f t="shared" ref="R1200" si="21140">+R1201*$F1200</f>
        <v>0</v>
      </c>
      <c r="S1200" s="649">
        <f t="shared" ref="S1200" si="21141">+S1201*$F1200</f>
        <v>0</v>
      </c>
      <c r="T1200" s="649">
        <f t="shared" ref="T1200" si="21142">+T1201*$F1200</f>
        <v>0</v>
      </c>
      <c r="U1200" s="649">
        <f t="shared" ref="U1200" si="21143">+U1201*$F1200</f>
        <v>0</v>
      </c>
      <c r="V1200" s="649">
        <f t="shared" ref="V1200" si="21144">+V1201*$F1200</f>
        <v>49533.832297856665</v>
      </c>
      <c r="W1200" s="649">
        <f t="shared" ref="W1200" si="21145">+W1201*$F1200</f>
        <v>80818.357959660876</v>
      </c>
      <c r="X1200" s="649">
        <f t="shared" ref="X1200" si="21146">+X1201*$F1200</f>
        <v>0</v>
      </c>
      <c r="Y1200" s="649">
        <f t="shared" ref="Y1200" si="21147">+Y1201*$F1200</f>
        <v>0</v>
      </c>
      <c r="Z1200" s="649">
        <f t="shared" ref="Z1200" si="21148">+Z1201*$F1200</f>
        <v>0</v>
      </c>
      <c r="AA1200" s="649">
        <f t="shared" ref="AA1200" si="21149">+AA1201*$F1200</f>
        <v>0</v>
      </c>
      <c r="AB1200" s="649">
        <f t="shared" ref="AB1200" si="21150">+AB1201*$F1200</f>
        <v>0</v>
      </c>
      <c r="AC1200" s="649">
        <f t="shared" ref="AC1200" si="21151">+AC1201*$F1200</f>
        <v>0</v>
      </c>
      <c r="AD1200" s="649">
        <f t="shared" ref="AD1200" si="21152">+AD1201*$F1200</f>
        <v>0</v>
      </c>
      <c r="AE1200" s="649">
        <f t="shared" ref="AE1200" si="21153">+AE1201*$F1200</f>
        <v>0</v>
      </c>
      <c r="AF1200" s="649">
        <f t="shared" ref="AF1200" si="21154">+AF1201*$F1200</f>
        <v>0</v>
      </c>
      <c r="AG1200" s="649">
        <f t="shared" ref="AG1200" si="21155">+AG1201*$F1200</f>
        <v>0</v>
      </c>
      <c r="AH1200" s="649">
        <f t="shared" ref="AH1200" si="21156">+AH1201*$F1200</f>
        <v>0</v>
      </c>
      <c r="AI1200" s="649">
        <f t="shared" ref="AI1200" si="21157">+AI1201*$F1200</f>
        <v>0</v>
      </c>
      <c r="AJ1200" s="649">
        <f t="shared" ref="AJ1200" si="21158">+AJ1201*$F1200</f>
        <v>0</v>
      </c>
      <c r="AK1200" s="649">
        <f t="shared" ref="AK1200" si="21159">+AK1201*$F1200</f>
        <v>0</v>
      </c>
      <c r="AL1200" s="649">
        <f t="shared" ref="AL1200" si="21160">+AL1201*$F1200</f>
        <v>0</v>
      </c>
      <c r="AM1200" s="649">
        <f t="shared" ref="AM1200" si="21161">+AM1201*$F1200</f>
        <v>0</v>
      </c>
      <c r="AN1200" s="649">
        <f t="shared" ref="AN1200" si="21162">+AN1201*$F1200</f>
        <v>0</v>
      </c>
      <c r="AO1200" s="649">
        <f t="shared" ref="AO1200" si="21163">+AO1201*$F1200</f>
        <v>0</v>
      </c>
      <c r="AP1200" s="649">
        <f t="shared" ref="AP1200" si="21164">+AP1201*$F1200</f>
        <v>0</v>
      </c>
      <c r="AQ1200" s="649">
        <f t="shared" ref="AQ1200" si="21165">+AQ1201*$F1200</f>
        <v>0</v>
      </c>
      <c r="AR1200" s="649">
        <f t="shared" ref="AR1200" si="21166">+AR1201*$F1200</f>
        <v>0</v>
      </c>
      <c r="AS1200" s="649">
        <f t="shared" ref="AS1200" si="21167">+AS1201*$F1200</f>
        <v>0</v>
      </c>
      <c r="AT1200" s="649">
        <f t="shared" ref="AT1200" si="21168">+AT1201*$F1200</f>
        <v>0</v>
      </c>
      <c r="AU1200" s="613">
        <f t="shared" si="20933"/>
        <v>130352.19025751753</v>
      </c>
      <c r="AV1200" s="645">
        <f t="shared" si="20931"/>
        <v>0</v>
      </c>
      <c r="AW1200" s="656">
        <f t="shared" si="20932"/>
        <v>0</v>
      </c>
      <c r="AX1200" s="591"/>
    </row>
    <row r="1201" spans="1:50" s="314" customFormat="1" hidden="1" outlineLevel="1">
      <c r="A1201" s="642"/>
      <c r="B1201" s="636"/>
      <c r="C1201" s="636"/>
      <c r="D1201" s="651"/>
      <c r="E1201" s="653"/>
      <c r="F1201" s="640"/>
      <c r="G1201" s="640">
        <f t="shared" si="20973"/>
        <v>1</v>
      </c>
      <c r="H1201" s="658">
        <v>0</v>
      </c>
      <c r="I1201" s="658">
        <v>0</v>
      </c>
      <c r="J1201" s="658">
        <v>0</v>
      </c>
      <c r="K1201" s="658">
        <v>0</v>
      </c>
      <c r="L1201" s="658">
        <v>0</v>
      </c>
      <c r="M1201" s="658">
        <v>0</v>
      </c>
      <c r="N1201" s="658">
        <v>0</v>
      </c>
      <c r="O1201" s="658">
        <v>0</v>
      </c>
      <c r="P1201" s="658">
        <v>0</v>
      </c>
      <c r="Q1201" s="658">
        <v>0</v>
      </c>
      <c r="R1201" s="658">
        <v>0</v>
      </c>
      <c r="S1201" s="658">
        <v>0</v>
      </c>
      <c r="T1201" s="658">
        <v>0</v>
      </c>
      <c r="U1201" s="658">
        <v>0</v>
      </c>
      <c r="V1201" s="658">
        <v>0.38</v>
      </c>
      <c r="W1201" s="658">
        <v>0.62</v>
      </c>
      <c r="X1201" s="658">
        <v>0</v>
      </c>
      <c r="Y1201" s="658">
        <v>0</v>
      </c>
      <c r="Z1201" s="658">
        <v>0</v>
      </c>
      <c r="AA1201" s="658">
        <v>0</v>
      </c>
      <c r="AB1201" s="658">
        <v>0</v>
      </c>
      <c r="AC1201" s="658">
        <v>0</v>
      </c>
      <c r="AD1201" s="658">
        <v>0</v>
      </c>
      <c r="AE1201" s="658">
        <v>0</v>
      </c>
      <c r="AF1201" s="658">
        <v>0</v>
      </c>
      <c r="AG1201" s="658">
        <v>0</v>
      </c>
      <c r="AH1201" s="658">
        <v>0</v>
      </c>
      <c r="AI1201" s="658">
        <v>0</v>
      </c>
      <c r="AJ1201" s="658">
        <v>0</v>
      </c>
      <c r="AK1201" s="658">
        <v>0</v>
      </c>
      <c r="AL1201" s="658">
        <v>0</v>
      </c>
      <c r="AM1201" s="658">
        <v>0</v>
      </c>
      <c r="AN1201" s="658">
        <v>0</v>
      </c>
      <c r="AO1201" s="658">
        <v>0</v>
      </c>
      <c r="AP1201" s="658">
        <v>0</v>
      </c>
      <c r="AQ1201" s="658">
        <v>0</v>
      </c>
      <c r="AR1201" s="658">
        <v>0</v>
      </c>
      <c r="AS1201" s="658">
        <v>0</v>
      </c>
      <c r="AT1201" s="658">
        <v>0</v>
      </c>
      <c r="AU1201" s="613">
        <f t="shared" si="20933"/>
        <v>1</v>
      </c>
      <c r="AV1201" s="645">
        <f t="shared" si="20931"/>
        <v>1</v>
      </c>
      <c r="AW1201" s="656" t="e">
        <f t="shared" si="20932"/>
        <v>#DIV/0!</v>
      </c>
      <c r="AX1201" s="661"/>
    </row>
    <row r="1202" spans="1:50" hidden="1" outlineLevel="1">
      <c r="A1202" s="590"/>
      <c r="B1202" s="646" t="s">
        <v>305</v>
      </c>
      <c r="C1202" s="646" t="s">
        <v>1393</v>
      </c>
      <c r="D1202" s="647" t="s">
        <v>1394</v>
      </c>
      <c r="E1202" s="649"/>
      <c r="F1202" s="650">
        <v>130352.19025751753</v>
      </c>
      <c r="G1202" s="650">
        <f t="shared" si="20973"/>
        <v>130352.19025751753</v>
      </c>
      <c r="H1202" s="649">
        <f t="shared" ref="H1202" si="21169">+H1203*$F1202</f>
        <v>0</v>
      </c>
      <c r="I1202" s="649">
        <f t="shared" ref="I1202" si="21170">+I1203*$F1202</f>
        <v>0</v>
      </c>
      <c r="J1202" s="649">
        <f t="shared" ref="J1202" si="21171">+J1203*$F1202</f>
        <v>0</v>
      </c>
      <c r="K1202" s="649">
        <f t="shared" ref="K1202" si="21172">+K1203*$F1202</f>
        <v>0</v>
      </c>
      <c r="L1202" s="649">
        <f t="shared" ref="L1202" si="21173">+L1203*$F1202</f>
        <v>0</v>
      </c>
      <c r="M1202" s="649">
        <f t="shared" ref="M1202" si="21174">+M1203*$F1202</f>
        <v>0</v>
      </c>
      <c r="N1202" s="649">
        <f t="shared" ref="N1202" si="21175">+N1203*$F1202</f>
        <v>0</v>
      </c>
      <c r="O1202" s="649">
        <f t="shared" ref="O1202" si="21176">+O1203*$F1202</f>
        <v>0</v>
      </c>
      <c r="P1202" s="649">
        <f t="shared" ref="P1202" si="21177">+P1203*$F1202</f>
        <v>0</v>
      </c>
      <c r="Q1202" s="649">
        <f t="shared" ref="Q1202" si="21178">+Q1203*$F1202</f>
        <v>0</v>
      </c>
      <c r="R1202" s="649">
        <f t="shared" ref="R1202" si="21179">+R1203*$F1202</f>
        <v>0</v>
      </c>
      <c r="S1202" s="649">
        <f t="shared" ref="S1202" si="21180">+S1203*$F1202</f>
        <v>0</v>
      </c>
      <c r="T1202" s="649">
        <f t="shared" ref="T1202" si="21181">+T1203*$F1202</f>
        <v>0</v>
      </c>
      <c r="U1202" s="649">
        <f t="shared" ref="U1202" si="21182">+U1203*$F1202</f>
        <v>0</v>
      </c>
      <c r="V1202" s="649">
        <f t="shared" ref="V1202" si="21183">+V1203*$F1202</f>
        <v>3910.565707725526</v>
      </c>
      <c r="W1202" s="649">
        <f t="shared" ref="W1202" si="21184">+W1203*$F1202</f>
        <v>91246.533180262268</v>
      </c>
      <c r="X1202" s="649">
        <f t="shared" ref="X1202" si="21185">+X1203*$F1202</f>
        <v>35195.091369529735</v>
      </c>
      <c r="Y1202" s="649">
        <f t="shared" ref="Y1202" si="21186">+Y1203*$F1202</f>
        <v>0</v>
      </c>
      <c r="Z1202" s="649">
        <f t="shared" ref="Z1202" si="21187">+Z1203*$F1202</f>
        <v>0</v>
      </c>
      <c r="AA1202" s="649">
        <f t="shared" ref="AA1202" si="21188">+AA1203*$F1202</f>
        <v>0</v>
      </c>
      <c r="AB1202" s="649">
        <f t="shared" ref="AB1202" si="21189">+AB1203*$F1202</f>
        <v>0</v>
      </c>
      <c r="AC1202" s="649">
        <f t="shared" ref="AC1202" si="21190">+AC1203*$F1202</f>
        <v>0</v>
      </c>
      <c r="AD1202" s="649">
        <f t="shared" ref="AD1202" si="21191">+AD1203*$F1202</f>
        <v>0</v>
      </c>
      <c r="AE1202" s="649">
        <f t="shared" ref="AE1202" si="21192">+AE1203*$F1202</f>
        <v>0</v>
      </c>
      <c r="AF1202" s="649">
        <f t="shared" ref="AF1202" si="21193">+AF1203*$F1202</f>
        <v>0</v>
      </c>
      <c r="AG1202" s="649">
        <f t="shared" ref="AG1202" si="21194">+AG1203*$F1202</f>
        <v>0</v>
      </c>
      <c r="AH1202" s="649">
        <f t="shared" ref="AH1202" si="21195">+AH1203*$F1202</f>
        <v>0</v>
      </c>
      <c r="AI1202" s="649">
        <f t="shared" ref="AI1202" si="21196">+AI1203*$F1202</f>
        <v>0</v>
      </c>
      <c r="AJ1202" s="649">
        <f t="shared" ref="AJ1202" si="21197">+AJ1203*$F1202</f>
        <v>0</v>
      </c>
      <c r="AK1202" s="649">
        <f t="shared" ref="AK1202" si="21198">+AK1203*$F1202</f>
        <v>0</v>
      </c>
      <c r="AL1202" s="649">
        <f t="shared" ref="AL1202" si="21199">+AL1203*$F1202</f>
        <v>0</v>
      </c>
      <c r="AM1202" s="649">
        <f t="shared" ref="AM1202" si="21200">+AM1203*$F1202</f>
        <v>0</v>
      </c>
      <c r="AN1202" s="649">
        <f t="shared" ref="AN1202" si="21201">+AN1203*$F1202</f>
        <v>0</v>
      </c>
      <c r="AO1202" s="649">
        <f t="shared" ref="AO1202" si="21202">+AO1203*$F1202</f>
        <v>0</v>
      </c>
      <c r="AP1202" s="649">
        <f t="shared" ref="AP1202" si="21203">+AP1203*$F1202</f>
        <v>0</v>
      </c>
      <c r="AQ1202" s="649">
        <f t="shared" ref="AQ1202" si="21204">+AQ1203*$F1202</f>
        <v>0</v>
      </c>
      <c r="AR1202" s="649">
        <f t="shared" ref="AR1202" si="21205">+AR1203*$F1202</f>
        <v>0</v>
      </c>
      <c r="AS1202" s="649">
        <f t="shared" ref="AS1202" si="21206">+AS1203*$F1202</f>
        <v>0</v>
      </c>
      <c r="AT1202" s="649">
        <f t="shared" ref="AT1202" si="21207">+AT1203*$F1202</f>
        <v>0</v>
      </c>
      <c r="AU1202" s="613">
        <f t="shared" si="20933"/>
        <v>130352.19025751753</v>
      </c>
      <c r="AV1202" s="645">
        <f t="shared" si="20931"/>
        <v>0</v>
      </c>
      <c r="AW1202" s="656">
        <f t="shared" si="20932"/>
        <v>0</v>
      </c>
      <c r="AX1202" s="591"/>
    </row>
    <row r="1203" spans="1:50" s="314" customFormat="1" hidden="1" outlineLevel="1">
      <c r="A1203" s="642"/>
      <c r="B1203" s="636"/>
      <c r="C1203" s="636"/>
      <c r="D1203" s="651"/>
      <c r="E1203" s="653"/>
      <c r="F1203" s="640"/>
      <c r="G1203" s="640">
        <f t="shared" si="20973"/>
        <v>1</v>
      </c>
      <c r="H1203" s="658">
        <v>0</v>
      </c>
      <c r="I1203" s="658">
        <v>0</v>
      </c>
      <c r="J1203" s="658">
        <v>0</v>
      </c>
      <c r="K1203" s="658">
        <v>0</v>
      </c>
      <c r="L1203" s="658">
        <v>0</v>
      </c>
      <c r="M1203" s="658">
        <v>0</v>
      </c>
      <c r="N1203" s="658">
        <v>0</v>
      </c>
      <c r="O1203" s="658">
        <v>0</v>
      </c>
      <c r="P1203" s="658">
        <v>0</v>
      </c>
      <c r="Q1203" s="658">
        <v>0</v>
      </c>
      <c r="R1203" s="658">
        <v>0</v>
      </c>
      <c r="S1203" s="658">
        <v>0</v>
      </c>
      <c r="T1203" s="658">
        <v>0</v>
      </c>
      <c r="U1203" s="658">
        <v>0</v>
      </c>
      <c r="V1203" s="658">
        <v>0.03</v>
      </c>
      <c r="W1203" s="658">
        <v>0.7</v>
      </c>
      <c r="X1203" s="658">
        <v>0.27</v>
      </c>
      <c r="Y1203" s="658">
        <v>0</v>
      </c>
      <c r="Z1203" s="658">
        <v>0</v>
      </c>
      <c r="AA1203" s="658">
        <v>0</v>
      </c>
      <c r="AB1203" s="658">
        <v>0</v>
      </c>
      <c r="AC1203" s="658">
        <v>0</v>
      </c>
      <c r="AD1203" s="658">
        <v>0</v>
      </c>
      <c r="AE1203" s="658">
        <v>0</v>
      </c>
      <c r="AF1203" s="658">
        <v>0</v>
      </c>
      <c r="AG1203" s="658">
        <v>0</v>
      </c>
      <c r="AH1203" s="658">
        <v>0</v>
      </c>
      <c r="AI1203" s="658">
        <v>0</v>
      </c>
      <c r="AJ1203" s="658">
        <v>0</v>
      </c>
      <c r="AK1203" s="658">
        <v>0</v>
      </c>
      <c r="AL1203" s="658">
        <v>0</v>
      </c>
      <c r="AM1203" s="658">
        <v>0</v>
      </c>
      <c r="AN1203" s="658">
        <v>0</v>
      </c>
      <c r="AO1203" s="658">
        <v>0</v>
      </c>
      <c r="AP1203" s="658">
        <v>0</v>
      </c>
      <c r="AQ1203" s="658">
        <v>0</v>
      </c>
      <c r="AR1203" s="658">
        <v>0</v>
      </c>
      <c r="AS1203" s="658">
        <v>0</v>
      </c>
      <c r="AT1203" s="658">
        <v>0</v>
      </c>
      <c r="AU1203" s="613">
        <f t="shared" si="20933"/>
        <v>1</v>
      </c>
      <c r="AV1203" s="645">
        <f t="shared" si="20931"/>
        <v>1</v>
      </c>
      <c r="AW1203" s="656" t="e">
        <f t="shared" si="20932"/>
        <v>#DIV/0!</v>
      </c>
      <c r="AX1203" s="661"/>
    </row>
    <row r="1204" spans="1:50" hidden="1" outlineLevel="1">
      <c r="A1204" s="590"/>
      <c r="B1204" s="646" t="s">
        <v>305</v>
      </c>
      <c r="C1204" s="646" t="s">
        <v>1395</v>
      </c>
      <c r="D1204" s="647" t="s">
        <v>1396</v>
      </c>
      <c r="E1204" s="649"/>
      <c r="F1204" s="650">
        <v>130352.19025751753</v>
      </c>
      <c r="G1204" s="650">
        <f t="shared" si="20973"/>
        <v>130352.19025751753</v>
      </c>
      <c r="H1204" s="649">
        <f t="shared" ref="H1204" si="21208">+H1205*$F1204</f>
        <v>0</v>
      </c>
      <c r="I1204" s="649">
        <f t="shared" ref="I1204" si="21209">+I1205*$F1204</f>
        <v>0</v>
      </c>
      <c r="J1204" s="649">
        <f t="shared" ref="J1204" si="21210">+J1205*$F1204</f>
        <v>0</v>
      </c>
      <c r="K1204" s="649">
        <f t="shared" ref="K1204" si="21211">+K1205*$F1204</f>
        <v>0</v>
      </c>
      <c r="L1204" s="649">
        <f t="shared" ref="L1204" si="21212">+L1205*$F1204</f>
        <v>0</v>
      </c>
      <c r="M1204" s="649">
        <f t="shared" ref="M1204" si="21213">+M1205*$F1204</f>
        <v>0</v>
      </c>
      <c r="N1204" s="649">
        <f t="shared" ref="N1204" si="21214">+N1205*$F1204</f>
        <v>0</v>
      </c>
      <c r="O1204" s="649">
        <f t="shared" ref="O1204" si="21215">+O1205*$F1204</f>
        <v>0</v>
      </c>
      <c r="P1204" s="649">
        <f t="shared" ref="P1204" si="21216">+P1205*$F1204</f>
        <v>0</v>
      </c>
      <c r="Q1204" s="649">
        <f t="shared" ref="Q1204" si="21217">+Q1205*$F1204</f>
        <v>0</v>
      </c>
      <c r="R1204" s="649">
        <f t="shared" ref="R1204" si="21218">+R1205*$F1204</f>
        <v>0</v>
      </c>
      <c r="S1204" s="649">
        <f t="shared" ref="S1204" si="21219">+S1205*$F1204</f>
        <v>0</v>
      </c>
      <c r="T1204" s="649">
        <f t="shared" ref="T1204" si="21220">+T1205*$F1204</f>
        <v>0</v>
      </c>
      <c r="U1204" s="649">
        <f t="shared" ref="U1204" si="21221">+U1205*$F1204</f>
        <v>0</v>
      </c>
      <c r="V1204" s="649">
        <f t="shared" ref="V1204" si="21222">+V1205*$F1204</f>
        <v>0</v>
      </c>
      <c r="W1204" s="649">
        <f t="shared" ref="W1204" si="21223">+W1205*$F1204</f>
        <v>50837.354200431837</v>
      </c>
      <c r="X1204" s="649">
        <f t="shared" ref="X1204" si="21224">+X1205*$F1204</f>
        <v>79514.836057085689</v>
      </c>
      <c r="Y1204" s="649">
        <f t="shared" ref="Y1204" si="21225">+Y1205*$F1204</f>
        <v>0</v>
      </c>
      <c r="Z1204" s="649">
        <f t="shared" ref="Z1204" si="21226">+Z1205*$F1204</f>
        <v>0</v>
      </c>
      <c r="AA1204" s="649">
        <f t="shared" ref="AA1204" si="21227">+AA1205*$F1204</f>
        <v>0</v>
      </c>
      <c r="AB1204" s="649">
        <f t="shared" ref="AB1204" si="21228">+AB1205*$F1204</f>
        <v>0</v>
      </c>
      <c r="AC1204" s="649">
        <f t="shared" ref="AC1204" si="21229">+AC1205*$F1204</f>
        <v>0</v>
      </c>
      <c r="AD1204" s="649">
        <f t="shared" ref="AD1204" si="21230">+AD1205*$F1204</f>
        <v>0</v>
      </c>
      <c r="AE1204" s="649">
        <f t="shared" ref="AE1204" si="21231">+AE1205*$F1204</f>
        <v>0</v>
      </c>
      <c r="AF1204" s="649">
        <f t="shared" ref="AF1204" si="21232">+AF1205*$F1204</f>
        <v>0</v>
      </c>
      <c r="AG1204" s="649">
        <f t="shared" ref="AG1204" si="21233">+AG1205*$F1204</f>
        <v>0</v>
      </c>
      <c r="AH1204" s="649">
        <f t="shared" ref="AH1204" si="21234">+AH1205*$F1204</f>
        <v>0</v>
      </c>
      <c r="AI1204" s="649">
        <f t="shared" ref="AI1204" si="21235">+AI1205*$F1204</f>
        <v>0</v>
      </c>
      <c r="AJ1204" s="649">
        <f t="shared" ref="AJ1204" si="21236">+AJ1205*$F1204</f>
        <v>0</v>
      </c>
      <c r="AK1204" s="649">
        <f t="shared" ref="AK1204" si="21237">+AK1205*$F1204</f>
        <v>0</v>
      </c>
      <c r="AL1204" s="649">
        <f t="shared" ref="AL1204" si="21238">+AL1205*$F1204</f>
        <v>0</v>
      </c>
      <c r="AM1204" s="649">
        <f t="shared" ref="AM1204" si="21239">+AM1205*$F1204</f>
        <v>0</v>
      </c>
      <c r="AN1204" s="649">
        <f t="shared" ref="AN1204" si="21240">+AN1205*$F1204</f>
        <v>0</v>
      </c>
      <c r="AO1204" s="649">
        <f t="shared" ref="AO1204" si="21241">+AO1205*$F1204</f>
        <v>0</v>
      </c>
      <c r="AP1204" s="649">
        <f t="shared" ref="AP1204" si="21242">+AP1205*$F1204</f>
        <v>0</v>
      </c>
      <c r="AQ1204" s="649">
        <f t="shared" ref="AQ1204" si="21243">+AQ1205*$F1204</f>
        <v>0</v>
      </c>
      <c r="AR1204" s="649">
        <f t="shared" ref="AR1204" si="21244">+AR1205*$F1204</f>
        <v>0</v>
      </c>
      <c r="AS1204" s="649">
        <f t="shared" ref="AS1204" si="21245">+AS1205*$F1204</f>
        <v>0</v>
      </c>
      <c r="AT1204" s="649">
        <f t="shared" ref="AT1204" si="21246">+AT1205*$F1204</f>
        <v>0</v>
      </c>
      <c r="AU1204" s="613">
        <f t="shared" si="20933"/>
        <v>130352.19025751753</v>
      </c>
      <c r="AV1204" s="645">
        <f t="shared" si="20931"/>
        <v>0</v>
      </c>
      <c r="AW1204" s="656">
        <f t="shared" si="20932"/>
        <v>0</v>
      </c>
      <c r="AX1204" s="591"/>
    </row>
    <row r="1205" spans="1:50" s="314" customFormat="1" hidden="1" outlineLevel="1">
      <c r="A1205" s="642"/>
      <c r="B1205" s="636"/>
      <c r="C1205" s="636"/>
      <c r="D1205" s="651"/>
      <c r="E1205" s="653"/>
      <c r="F1205" s="640"/>
      <c r="G1205" s="640">
        <f t="shared" si="20973"/>
        <v>1</v>
      </c>
      <c r="H1205" s="658">
        <v>0</v>
      </c>
      <c r="I1205" s="658">
        <v>0</v>
      </c>
      <c r="J1205" s="658">
        <v>0</v>
      </c>
      <c r="K1205" s="658">
        <v>0</v>
      </c>
      <c r="L1205" s="658">
        <v>0</v>
      </c>
      <c r="M1205" s="658">
        <v>0</v>
      </c>
      <c r="N1205" s="658">
        <v>0</v>
      </c>
      <c r="O1205" s="658">
        <v>0</v>
      </c>
      <c r="P1205" s="658">
        <v>0</v>
      </c>
      <c r="Q1205" s="658">
        <v>0</v>
      </c>
      <c r="R1205" s="658">
        <v>0</v>
      </c>
      <c r="S1205" s="658">
        <v>0</v>
      </c>
      <c r="T1205" s="658">
        <v>0</v>
      </c>
      <c r="U1205" s="658">
        <v>0</v>
      </c>
      <c r="V1205" s="658">
        <v>0</v>
      </c>
      <c r="W1205" s="658">
        <v>0.39</v>
      </c>
      <c r="X1205" s="658">
        <v>0.61</v>
      </c>
      <c r="Y1205" s="658">
        <v>0</v>
      </c>
      <c r="Z1205" s="658">
        <v>0</v>
      </c>
      <c r="AA1205" s="658">
        <v>0</v>
      </c>
      <c r="AB1205" s="658">
        <v>0</v>
      </c>
      <c r="AC1205" s="658">
        <v>0</v>
      </c>
      <c r="AD1205" s="658">
        <v>0</v>
      </c>
      <c r="AE1205" s="658">
        <v>0</v>
      </c>
      <c r="AF1205" s="658">
        <v>0</v>
      </c>
      <c r="AG1205" s="658">
        <v>0</v>
      </c>
      <c r="AH1205" s="658">
        <v>0</v>
      </c>
      <c r="AI1205" s="658">
        <v>0</v>
      </c>
      <c r="AJ1205" s="658">
        <v>0</v>
      </c>
      <c r="AK1205" s="658">
        <v>0</v>
      </c>
      <c r="AL1205" s="658">
        <v>0</v>
      </c>
      <c r="AM1205" s="658">
        <v>0</v>
      </c>
      <c r="AN1205" s="658">
        <v>0</v>
      </c>
      <c r="AO1205" s="658">
        <v>0</v>
      </c>
      <c r="AP1205" s="658">
        <v>0</v>
      </c>
      <c r="AQ1205" s="658">
        <v>0</v>
      </c>
      <c r="AR1205" s="658">
        <v>0</v>
      </c>
      <c r="AS1205" s="658">
        <v>0</v>
      </c>
      <c r="AT1205" s="658">
        <v>0</v>
      </c>
      <c r="AU1205" s="613">
        <f t="shared" si="20933"/>
        <v>1</v>
      </c>
      <c r="AV1205" s="645">
        <f t="shared" si="20931"/>
        <v>1</v>
      </c>
      <c r="AW1205" s="656" t="e">
        <f t="shared" si="20932"/>
        <v>#DIV/0!</v>
      </c>
      <c r="AX1205" s="661"/>
    </row>
    <row r="1206" spans="1:50" hidden="1" outlineLevel="1">
      <c r="A1206" s="590"/>
      <c r="B1206" s="646" t="s">
        <v>305</v>
      </c>
      <c r="C1206" s="646" t="s">
        <v>1397</v>
      </c>
      <c r="D1206" s="647" t="s">
        <v>1398</v>
      </c>
      <c r="E1206" s="649"/>
      <c r="F1206" s="650">
        <v>130352.19025751753</v>
      </c>
      <c r="G1206" s="650">
        <f t="shared" si="20973"/>
        <v>130352.19025751753</v>
      </c>
      <c r="H1206" s="649">
        <f t="shared" ref="H1206" si="21247">+H1207*$F1206</f>
        <v>0</v>
      </c>
      <c r="I1206" s="649">
        <f t="shared" ref="I1206" si="21248">+I1207*$F1206</f>
        <v>0</v>
      </c>
      <c r="J1206" s="649">
        <f t="shared" ref="J1206" si="21249">+J1207*$F1206</f>
        <v>0</v>
      </c>
      <c r="K1206" s="649">
        <f t="shared" ref="K1206" si="21250">+K1207*$F1206</f>
        <v>0</v>
      </c>
      <c r="L1206" s="649">
        <f t="shared" ref="L1206" si="21251">+L1207*$F1206</f>
        <v>0</v>
      </c>
      <c r="M1206" s="649">
        <f t="shared" ref="M1206" si="21252">+M1207*$F1206</f>
        <v>0</v>
      </c>
      <c r="N1206" s="649">
        <f t="shared" ref="N1206" si="21253">+N1207*$F1206</f>
        <v>0</v>
      </c>
      <c r="O1206" s="649">
        <f t="shared" ref="O1206" si="21254">+O1207*$F1206</f>
        <v>0</v>
      </c>
      <c r="P1206" s="649">
        <f t="shared" ref="P1206" si="21255">+P1207*$F1206</f>
        <v>0</v>
      </c>
      <c r="Q1206" s="649">
        <f t="shared" ref="Q1206" si="21256">+Q1207*$F1206</f>
        <v>0</v>
      </c>
      <c r="R1206" s="649">
        <f t="shared" ref="R1206" si="21257">+R1207*$F1206</f>
        <v>0</v>
      </c>
      <c r="S1206" s="649">
        <f t="shared" ref="S1206" si="21258">+S1207*$F1206</f>
        <v>0</v>
      </c>
      <c r="T1206" s="649">
        <f t="shared" ref="T1206" si="21259">+T1207*$F1206</f>
        <v>0</v>
      </c>
      <c r="U1206" s="649">
        <f t="shared" ref="U1206" si="21260">+U1207*$F1206</f>
        <v>0</v>
      </c>
      <c r="V1206" s="649">
        <f t="shared" ref="V1206" si="21261">+V1207*$F1206</f>
        <v>0</v>
      </c>
      <c r="W1206" s="649">
        <f t="shared" ref="W1206" si="21262">+W1207*$F1206</f>
        <v>6517.609512875877</v>
      </c>
      <c r="X1206" s="649">
        <f t="shared" ref="X1206" si="21263">+X1207*$F1206</f>
        <v>95157.098887987799</v>
      </c>
      <c r="Y1206" s="649">
        <f t="shared" ref="Y1206" si="21264">+Y1207*$F1206</f>
        <v>28677.481856653852</v>
      </c>
      <c r="Z1206" s="649">
        <f t="shared" ref="Z1206" si="21265">+Z1207*$F1206</f>
        <v>0</v>
      </c>
      <c r="AA1206" s="649">
        <f t="shared" ref="AA1206" si="21266">+AA1207*$F1206</f>
        <v>0</v>
      </c>
      <c r="AB1206" s="649">
        <f t="shared" ref="AB1206" si="21267">+AB1207*$F1206</f>
        <v>0</v>
      </c>
      <c r="AC1206" s="649">
        <f t="shared" ref="AC1206" si="21268">+AC1207*$F1206</f>
        <v>0</v>
      </c>
      <c r="AD1206" s="649">
        <f t="shared" ref="AD1206" si="21269">+AD1207*$F1206</f>
        <v>0</v>
      </c>
      <c r="AE1206" s="649">
        <f t="shared" ref="AE1206" si="21270">+AE1207*$F1206</f>
        <v>0</v>
      </c>
      <c r="AF1206" s="649">
        <f t="shared" ref="AF1206" si="21271">+AF1207*$F1206</f>
        <v>0</v>
      </c>
      <c r="AG1206" s="649">
        <f t="shared" ref="AG1206" si="21272">+AG1207*$F1206</f>
        <v>0</v>
      </c>
      <c r="AH1206" s="649">
        <f t="shared" ref="AH1206" si="21273">+AH1207*$F1206</f>
        <v>0</v>
      </c>
      <c r="AI1206" s="649">
        <f t="shared" ref="AI1206" si="21274">+AI1207*$F1206</f>
        <v>0</v>
      </c>
      <c r="AJ1206" s="649">
        <f t="shared" ref="AJ1206" si="21275">+AJ1207*$F1206</f>
        <v>0</v>
      </c>
      <c r="AK1206" s="649">
        <f t="shared" ref="AK1206" si="21276">+AK1207*$F1206</f>
        <v>0</v>
      </c>
      <c r="AL1206" s="649">
        <f t="shared" ref="AL1206" si="21277">+AL1207*$F1206</f>
        <v>0</v>
      </c>
      <c r="AM1206" s="649">
        <f t="shared" ref="AM1206" si="21278">+AM1207*$F1206</f>
        <v>0</v>
      </c>
      <c r="AN1206" s="649">
        <f t="shared" ref="AN1206" si="21279">+AN1207*$F1206</f>
        <v>0</v>
      </c>
      <c r="AO1206" s="649">
        <f t="shared" ref="AO1206" si="21280">+AO1207*$F1206</f>
        <v>0</v>
      </c>
      <c r="AP1206" s="649">
        <f t="shared" ref="AP1206" si="21281">+AP1207*$F1206</f>
        <v>0</v>
      </c>
      <c r="AQ1206" s="649">
        <f t="shared" ref="AQ1206" si="21282">+AQ1207*$F1206</f>
        <v>0</v>
      </c>
      <c r="AR1206" s="649">
        <f t="shared" ref="AR1206" si="21283">+AR1207*$F1206</f>
        <v>0</v>
      </c>
      <c r="AS1206" s="649">
        <f t="shared" ref="AS1206" si="21284">+AS1207*$F1206</f>
        <v>0</v>
      </c>
      <c r="AT1206" s="649">
        <f t="shared" ref="AT1206" si="21285">+AT1207*$F1206</f>
        <v>0</v>
      </c>
      <c r="AU1206" s="613">
        <f t="shared" si="20933"/>
        <v>130352.19025751753</v>
      </c>
      <c r="AV1206" s="645">
        <f t="shared" si="20931"/>
        <v>0</v>
      </c>
      <c r="AW1206" s="656">
        <f t="shared" si="20932"/>
        <v>0</v>
      </c>
      <c r="AX1206" s="591"/>
    </row>
    <row r="1207" spans="1:50" s="314" customFormat="1" hidden="1" outlineLevel="1">
      <c r="A1207" s="642"/>
      <c r="B1207" s="636"/>
      <c r="C1207" s="636"/>
      <c r="D1207" s="651"/>
      <c r="E1207" s="653"/>
      <c r="F1207" s="640"/>
      <c r="G1207" s="640">
        <f t="shared" si="20973"/>
        <v>1</v>
      </c>
      <c r="H1207" s="658">
        <v>0</v>
      </c>
      <c r="I1207" s="658">
        <v>0</v>
      </c>
      <c r="J1207" s="658">
        <v>0</v>
      </c>
      <c r="K1207" s="658">
        <v>0</v>
      </c>
      <c r="L1207" s="658">
        <v>0</v>
      </c>
      <c r="M1207" s="658">
        <v>0</v>
      </c>
      <c r="N1207" s="658">
        <v>0</v>
      </c>
      <c r="O1207" s="658">
        <v>0</v>
      </c>
      <c r="P1207" s="658">
        <v>0</v>
      </c>
      <c r="Q1207" s="658">
        <v>0</v>
      </c>
      <c r="R1207" s="658">
        <v>0</v>
      </c>
      <c r="S1207" s="658">
        <v>0</v>
      </c>
      <c r="T1207" s="658">
        <v>0</v>
      </c>
      <c r="U1207" s="658">
        <v>0</v>
      </c>
      <c r="V1207" s="658">
        <v>0</v>
      </c>
      <c r="W1207" s="658">
        <v>0.05</v>
      </c>
      <c r="X1207" s="658">
        <v>0.73</v>
      </c>
      <c r="Y1207" s="658">
        <v>0.21999999999999997</v>
      </c>
      <c r="Z1207" s="658">
        <v>0</v>
      </c>
      <c r="AA1207" s="658">
        <v>0</v>
      </c>
      <c r="AB1207" s="658">
        <v>0</v>
      </c>
      <c r="AC1207" s="658">
        <v>0</v>
      </c>
      <c r="AD1207" s="658">
        <v>0</v>
      </c>
      <c r="AE1207" s="658">
        <v>0</v>
      </c>
      <c r="AF1207" s="658">
        <v>0</v>
      </c>
      <c r="AG1207" s="658">
        <v>0</v>
      </c>
      <c r="AH1207" s="658">
        <v>0</v>
      </c>
      <c r="AI1207" s="658">
        <v>0</v>
      </c>
      <c r="AJ1207" s="658">
        <v>0</v>
      </c>
      <c r="AK1207" s="658">
        <v>0</v>
      </c>
      <c r="AL1207" s="658">
        <v>0</v>
      </c>
      <c r="AM1207" s="658">
        <v>0</v>
      </c>
      <c r="AN1207" s="658">
        <v>0</v>
      </c>
      <c r="AO1207" s="658">
        <v>0</v>
      </c>
      <c r="AP1207" s="658">
        <v>0</v>
      </c>
      <c r="AQ1207" s="658">
        <v>0</v>
      </c>
      <c r="AR1207" s="658">
        <v>0</v>
      </c>
      <c r="AS1207" s="658">
        <v>0</v>
      </c>
      <c r="AT1207" s="658">
        <v>0</v>
      </c>
      <c r="AU1207" s="613">
        <f t="shared" si="20933"/>
        <v>1</v>
      </c>
      <c r="AV1207" s="645">
        <f t="shared" si="20931"/>
        <v>1</v>
      </c>
      <c r="AW1207" s="656" t="e">
        <f t="shared" si="20932"/>
        <v>#DIV/0!</v>
      </c>
      <c r="AX1207" s="661"/>
    </row>
    <row r="1208" spans="1:50" hidden="1" outlineLevel="1">
      <c r="A1208" s="590"/>
      <c r="B1208" s="646" t="s">
        <v>305</v>
      </c>
      <c r="C1208" s="646" t="s">
        <v>1399</v>
      </c>
      <c r="D1208" s="647" t="s">
        <v>1400</v>
      </c>
      <c r="E1208" s="649"/>
      <c r="F1208" s="650">
        <v>130352.19025751753</v>
      </c>
      <c r="G1208" s="650">
        <f t="shared" si="20973"/>
        <v>130352.19025751753</v>
      </c>
      <c r="H1208" s="649">
        <f t="shared" ref="H1208" si="21286">+H1209*$F1208</f>
        <v>0</v>
      </c>
      <c r="I1208" s="649">
        <f t="shared" ref="I1208" si="21287">+I1209*$F1208</f>
        <v>0</v>
      </c>
      <c r="J1208" s="649">
        <f t="shared" ref="J1208" si="21288">+J1209*$F1208</f>
        <v>0</v>
      </c>
      <c r="K1208" s="649">
        <f t="shared" ref="K1208" si="21289">+K1209*$F1208</f>
        <v>0</v>
      </c>
      <c r="L1208" s="649">
        <f t="shared" ref="L1208" si="21290">+L1209*$F1208</f>
        <v>0</v>
      </c>
      <c r="M1208" s="649">
        <f t="shared" ref="M1208" si="21291">+M1209*$F1208</f>
        <v>0</v>
      </c>
      <c r="N1208" s="649">
        <f t="shared" ref="N1208" si="21292">+N1209*$F1208</f>
        <v>0</v>
      </c>
      <c r="O1208" s="649">
        <f t="shared" ref="O1208" si="21293">+O1209*$F1208</f>
        <v>0</v>
      </c>
      <c r="P1208" s="649">
        <f t="shared" ref="P1208" si="21294">+P1209*$F1208</f>
        <v>0</v>
      </c>
      <c r="Q1208" s="649">
        <f t="shared" ref="Q1208" si="21295">+Q1209*$F1208</f>
        <v>0</v>
      </c>
      <c r="R1208" s="649">
        <f t="shared" ref="R1208" si="21296">+R1209*$F1208</f>
        <v>0</v>
      </c>
      <c r="S1208" s="649">
        <f t="shared" ref="S1208" si="21297">+S1209*$F1208</f>
        <v>0</v>
      </c>
      <c r="T1208" s="649">
        <f t="shared" ref="T1208" si="21298">+T1209*$F1208</f>
        <v>0</v>
      </c>
      <c r="U1208" s="649">
        <f t="shared" ref="U1208" si="21299">+U1209*$F1208</f>
        <v>0</v>
      </c>
      <c r="V1208" s="649">
        <f t="shared" ref="V1208" si="21300">+V1209*$F1208</f>
        <v>0</v>
      </c>
      <c r="W1208" s="649">
        <f t="shared" ref="W1208" si="21301">+W1209*$F1208</f>
        <v>0</v>
      </c>
      <c r="X1208" s="649">
        <f t="shared" ref="X1208" si="21302">+X1209*$F1208</f>
        <v>56051.44181073254</v>
      </c>
      <c r="Y1208" s="649">
        <f t="shared" ref="Y1208" si="21303">+Y1209*$F1208</f>
        <v>74300.748446785001</v>
      </c>
      <c r="Z1208" s="649">
        <f t="shared" ref="Z1208" si="21304">+Z1209*$F1208</f>
        <v>0</v>
      </c>
      <c r="AA1208" s="649">
        <f t="shared" ref="AA1208" si="21305">+AA1209*$F1208</f>
        <v>0</v>
      </c>
      <c r="AB1208" s="649">
        <f t="shared" ref="AB1208" si="21306">+AB1209*$F1208</f>
        <v>0</v>
      </c>
      <c r="AC1208" s="649">
        <f t="shared" ref="AC1208" si="21307">+AC1209*$F1208</f>
        <v>0</v>
      </c>
      <c r="AD1208" s="649">
        <f t="shared" ref="AD1208" si="21308">+AD1209*$F1208</f>
        <v>0</v>
      </c>
      <c r="AE1208" s="649">
        <f t="shared" ref="AE1208" si="21309">+AE1209*$F1208</f>
        <v>0</v>
      </c>
      <c r="AF1208" s="649">
        <f t="shared" ref="AF1208" si="21310">+AF1209*$F1208</f>
        <v>0</v>
      </c>
      <c r="AG1208" s="649">
        <f t="shared" ref="AG1208" si="21311">+AG1209*$F1208</f>
        <v>0</v>
      </c>
      <c r="AH1208" s="649">
        <f t="shared" ref="AH1208" si="21312">+AH1209*$F1208</f>
        <v>0</v>
      </c>
      <c r="AI1208" s="649">
        <f t="shared" ref="AI1208" si="21313">+AI1209*$F1208</f>
        <v>0</v>
      </c>
      <c r="AJ1208" s="649">
        <f t="shared" ref="AJ1208" si="21314">+AJ1209*$F1208</f>
        <v>0</v>
      </c>
      <c r="AK1208" s="649">
        <f t="shared" ref="AK1208" si="21315">+AK1209*$F1208</f>
        <v>0</v>
      </c>
      <c r="AL1208" s="649">
        <f t="shared" ref="AL1208" si="21316">+AL1209*$F1208</f>
        <v>0</v>
      </c>
      <c r="AM1208" s="649">
        <f t="shared" ref="AM1208" si="21317">+AM1209*$F1208</f>
        <v>0</v>
      </c>
      <c r="AN1208" s="649">
        <f t="shared" ref="AN1208" si="21318">+AN1209*$F1208</f>
        <v>0</v>
      </c>
      <c r="AO1208" s="649">
        <f t="shared" ref="AO1208" si="21319">+AO1209*$F1208</f>
        <v>0</v>
      </c>
      <c r="AP1208" s="649">
        <f t="shared" ref="AP1208" si="21320">+AP1209*$F1208</f>
        <v>0</v>
      </c>
      <c r="AQ1208" s="649">
        <f t="shared" ref="AQ1208" si="21321">+AQ1209*$F1208</f>
        <v>0</v>
      </c>
      <c r="AR1208" s="649">
        <f t="shared" ref="AR1208" si="21322">+AR1209*$F1208</f>
        <v>0</v>
      </c>
      <c r="AS1208" s="649">
        <f t="shared" ref="AS1208" si="21323">+AS1209*$F1208</f>
        <v>0</v>
      </c>
      <c r="AT1208" s="649">
        <f t="shared" ref="AT1208" si="21324">+AT1209*$F1208</f>
        <v>0</v>
      </c>
      <c r="AU1208" s="613">
        <f t="shared" si="20933"/>
        <v>130352.19025751753</v>
      </c>
      <c r="AV1208" s="645">
        <f t="shared" si="20931"/>
        <v>0</v>
      </c>
      <c r="AW1208" s="656">
        <f t="shared" si="20932"/>
        <v>0</v>
      </c>
      <c r="AX1208" s="591"/>
    </row>
    <row r="1209" spans="1:50" s="314" customFormat="1" hidden="1" outlineLevel="1">
      <c r="A1209" s="642"/>
      <c r="B1209" s="636"/>
      <c r="C1209" s="636"/>
      <c r="D1209" s="651"/>
      <c r="E1209" s="653"/>
      <c r="F1209" s="640"/>
      <c r="G1209" s="640">
        <f t="shared" si="20973"/>
        <v>1</v>
      </c>
      <c r="H1209" s="658">
        <v>0</v>
      </c>
      <c r="I1209" s="658">
        <v>0</v>
      </c>
      <c r="J1209" s="658">
        <v>0</v>
      </c>
      <c r="K1209" s="658">
        <v>0</v>
      </c>
      <c r="L1209" s="658">
        <v>0</v>
      </c>
      <c r="M1209" s="658">
        <v>0</v>
      </c>
      <c r="N1209" s="658">
        <v>0</v>
      </c>
      <c r="O1209" s="658">
        <v>0</v>
      </c>
      <c r="P1209" s="658">
        <v>0</v>
      </c>
      <c r="Q1209" s="658">
        <v>0</v>
      </c>
      <c r="R1209" s="658">
        <v>0</v>
      </c>
      <c r="S1209" s="658">
        <v>0</v>
      </c>
      <c r="T1209" s="658">
        <v>0</v>
      </c>
      <c r="U1209" s="658">
        <v>0</v>
      </c>
      <c r="V1209" s="658">
        <v>0</v>
      </c>
      <c r="W1209" s="658">
        <v>0</v>
      </c>
      <c r="X1209" s="658">
        <v>0.43</v>
      </c>
      <c r="Y1209" s="658">
        <v>0.57000000000000006</v>
      </c>
      <c r="Z1209" s="658">
        <v>0</v>
      </c>
      <c r="AA1209" s="658">
        <v>0</v>
      </c>
      <c r="AB1209" s="658">
        <v>0</v>
      </c>
      <c r="AC1209" s="658">
        <v>0</v>
      </c>
      <c r="AD1209" s="658">
        <v>0</v>
      </c>
      <c r="AE1209" s="658">
        <v>0</v>
      </c>
      <c r="AF1209" s="658">
        <v>0</v>
      </c>
      <c r="AG1209" s="658">
        <v>0</v>
      </c>
      <c r="AH1209" s="658">
        <v>0</v>
      </c>
      <c r="AI1209" s="658">
        <v>0</v>
      </c>
      <c r="AJ1209" s="658">
        <v>0</v>
      </c>
      <c r="AK1209" s="658">
        <v>0</v>
      </c>
      <c r="AL1209" s="658">
        <v>0</v>
      </c>
      <c r="AM1209" s="658">
        <v>0</v>
      </c>
      <c r="AN1209" s="658">
        <v>0</v>
      </c>
      <c r="AO1209" s="658">
        <v>0</v>
      </c>
      <c r="AP1209" s="658">
        <v>0</v>
      </c>
      <c r="AQ1209" s="658">
        <v>0</v>
      </c>
      <c r="AR1209" s="658">
        <v>0</v>
      </c>
      <c r="AS1209" s="658">
        <v>0</v>
      </c>
      <c r="AT1209" s="658">
        <v>0</v>
      </c>
      <c r="AU1209" s="613">
        <f t="shared" si="20933"/>
        <v>1</v>
      </c>
      <c r="AV1209" s="645">
        <f t="shared" si="20931"/>
        <v>1</v>
      </c>
      <c r="AW1209" s="656" t="e">
        <f t="shared" si="20932"/>
        <v>#DIV/0!</v>
      </c>
      <c r="AX1209" s="661"/>
    </row>
    <row r="1210" spans="1:50" hidden="1" outlineLevel="1">
      <c r="A1210" s="590"/>
      <c r="B1210" s="646" t="s">
        <v>305</v>
      </c>
      <c r="C1210" s="646" t="s">
        <v>1401</v>
      </c>
      <c r="D1210" s="647" t="s">
        <v>1402</v>
      </c>
      <c r="E1210" s="649"/>
      <c r="F1210" s="650">
        <v>88684.822883498171</v>
      </c>
      <c r="G1210" s="650">
        <f t="shared" si="20973"/>
        <v>88684.822883498171</v>
      </c>
      <c r="H1210" s="649">
        <f t="shared" ref="H1210" si="21325">+H1211*$F1210</f>
        <v>0</v>
      </c>
      <c r="I1210" s="649">
        <f t="shared" ref="I1210" si="21326">+I1211*$F1210</f>
        <v>0</v>
      </c>
      <c r="J1210" s="649">
        <f t="shared" ref="J1210" si="21327">+J1211*$F1210</f>
        <v>0</v>
      </c>
      <c r="K1210" s="649">
        <f t="shared" ref="K1210" si="21328">+K1211*$F1210</f>
        <v>0</v>
      </c>
      <c r="L1210" s="649">
        <f t="shared" ref="L1210" si="21329">+L1211*$F1210</f>
        <v>0</v>
      </c>
      <c r="M1210" s="649">
        <f t="shared" ref="M1210" si="21330">+M1211*$F1210</f>
        <v>0</v>
      </c>
      <c r="N1210" s="649">
        <f t="shared" ref="N1210" si="21331">+N1211*$F1210</f>
        <v>0</v>
      </c>
      <c r="O1210" s="649">
        <f t="shared" ref="O1210" si="21332">+O1211*$F1210</f>
        <v>0</v>
      </c>
      <c r="P1210" s="649">
        <f t="shared" ref="P1210" si="21333">+P1211*$F1210</f>
        <v>0</v>
      </c>
      <c r="Q1210" s="649">
        <f t="shared" ref="Q1210" si="21334">+Q1211*$F1210</f>
        <v>0</v>
      </c>
      <c r="R1210" s="649">
        <f t="shared" ref="R1210" si="21335">+R1211*$F1210</f>
        <v>0</v>
      </c>
      <c r="S1210" s="649">
        <f t="shared" ref="S1210" si="21336">+S1211*$F1210</f>
        <v>0</v>
      </c>
      <c r="T1210" s="649">
        <f t="shared" ref="T1210" si="21337">+T1211*$F1210</f>
        <v>0</v>
      </c>
      <c r="U1210" s="649">
        <f t="shared" ref="U1210" si="21338">+U1211*$F1210</f>
        <v>0</v>
      </c>
      <c r="V1210" s="649">
        <f t="shared" ref="V1210" si="21339">+V1211*$F1210</f>
        <v>0</v>
      </c>
      <c r="W1210" s="649">
        <f t="shared" ref="W1210" si="21340">+W1211*$F1210</f>
        <v>0</v>
      </c>
      <c r="X1210" s="649">
        <f t="shared" ref="X1210" si="21341">+X1211*$F1210</f>
        <v>7981.6340595148349</v>
      </c>
      <c r="Y1210" s="649">
        <f t="shared" ref="Y1210" si="21342">+Y1211*$F1210</f>
        <v>58531.983103108796</v>
      </c>
      <c r="Z1210" s="649">
        <f t="shared" ref="Z1210" si="21343">+Z1211*$F1210</f>
        <v>22171.205720874543</v>
      </c>
      <c r="AA1210" s="649">
        <f t="shared" ref="AA1210" si="21344">+AA1211*$F1210</f>
        <v>0</v>
      </c>
      <c r="AB1210" s="649">
        <f t="shared" ref="AB1210" si="21345">+AB1211*$F1210</f>
        <v>0</v>
      </c>
      <c r="AC1210" s="649">
        <f t="shared" ref="AC1210" si="21346">+AC1211*$F1210</f>
        <v>0</v>
      </c>
      <c r="AD1210" s="649">
        <f t="shared" ref="AD1210" si="21347">+AD1211*$F1210</f>
        <v>0</v>
      </c>
      <c r="AE1210" s="649">
        <f t="shared" ref="AE1210" si="21348">+AE1211*$F1210</f>
        <v>0</v>
      </c>
      <c r="AF1210" s="649">
        <f t="shared" ref="AF1210" si="21349">+AF1211*$F1210</f>
        <v>0</v>
      </c>
      <c r="AG1210" s="649">
        <f t="shared" ref="AG1210" si="21350">+AG1211*$F1210</f>
        <v>0</v>
      </c>
      <c r="AH1210" s="649">
        <f t="shared" ref="AH1210" si="21351">+AH1211*$F1210</f>
        <v>0</v>
      </c>
      <c r="AI1210" s="649">
        <f t="shared" ref="AI1210" si="21352">+AI1211*$F1210</f>
        <v>0</v>
      </c>
      <c r="AJ1210" s="649">
        <f t="shared" ref="AJ1210" si="21353">+AJ1211*$F1210</f>
        <v>0</v>
      </c>
      <c r="AK1210" s="649">
        <f t="shared" ref="AK1210" si="21354">+AK1211*$F1210</f>
        <v>0</v>
      </c>
      <c r="AL1210" s="649">
        <f t="shared" ref="AL1210" si="21355">+AL1211*$F1210</f>
        <v>0</v>
      </c>
      <c r="AM1210" s="649">
        <f t="shared" ref="AM1210" si="21356">+AM1211*$F1210</f>
        <v>0</v>
      </c>
      <c r="AN1210" s="649">
        <f t="shared" ref="AN1210" si="21357">+AN1211*$F1210</f>
        <v>0</v>
      </c>
      <c r="AO1210" s="649">
        <f t="shared" ref="AO1210" si="21358">+AO1211*$F1210</f>
        <v>0</v>
      </c>
      <c r="AP1210" s="649">
        <f t="shared" ref="AP1210" si="21359">+AP1211*$F1210</f>
        <v>0</v>
      </c>
      <c r="AQ1210" s="649">
        <f t="shared" ref="AQ1210" si="21360">+AQ1211*$F1210</f>
        <v>0</v>
      </c>
      <c r="AR1210" s="649">
        <f t="shared" ref="AR1210" si="21361">+AR1211*$F1210</f>
        <v>0</v>
      </c>
      <c r="AS1210" s="649">
        <f t="shared" ref="AS1210" si="21362">+AS1211*$F1210</f>
        <v>0</v>
      </c>
      <c r="AT1210" s="649">
        <f t="shared" ref="AT1210" si="21363">+AT1211*$F1210</f>
        <v>0</v>
      </c>
      <c r="AU1210" s="613">
        <f t="shared" si="20933"/>
        <v>88684.822883498171</v>
      </c>
      <c r="AV1210" s="645">
        <f t="shared" si="20931"/>
        <v>0</v>
      </c>
      <c r="AW1210" s="656">
        <f t="shared" si="20932"/>
        <v>0</v>
      </c>
      <c r="AX1210" s="591"/>
    </row>
    <row r="1211" spans="1:50" s="314" customFormat="1" hidden="1" outlineLevel="1">
      <c r="A1211" s="642"/>
      <c r="B1211" s="636"/>
      <c r="C1211" s="636"/>
      <c r="D1211" s="651"/>
      <c r="E1211" s="653"/>
      <c r="F1211" s="640"/>
      <c r="G1211" s="640">
        <f t="shared" si="20973"/>
        <v>1</v>
      </c>
      <c r="H1211" s="658">
        <v>0</v>
      </c>
      <c r="I1211" s="658">
        <v>0</v>
      </c>
      <c r="J1211" s="658">
        <v>0</v>
      </c>
      <c r="K1211" s="658">
        <v>0</v>
      </c>
      <c r="L1211" s="658">
        <v>0</v>
      </c>
      <c r="M1211" s="658">
        <v>0</v>
      </c>
      <c r="N1211" s="658">
        <v>0</v>
      </c>
      <c r="O1211" s="658">
        <v>0</v>
      </c>
      <c r="P1211" s="658">
        <v>0</v>
      </c>
      <c r="Q1211" s="658">
        <v>0</v>
      </c>
      <c r="R1211" s="658">
        <v>0</v>
      </c>
      <c r="S1211" s="658">
        <v>0</v>
      </c>
      <c r="T1211" s="658">
        <v>0</v>
      </c>
      <c r="U1211" s="658">
        <v>0</v>
      </c>
      <c r="V1211" s="658">
        <v>0</v>
      </c>
      <c r="W1211" s="658">
        <v>0</v>
      </c>
      <c r="X1211" s="658">
        <v>0.09</v>
      </c>
      <c r="Y1211" s="658">
        <v>0.66</v>
      </c>
      <c r="Z1211" s="658">
        <v>0.25</v>
      </c>
      <c r="AA1211" s="658">
        <v>0</v>
      </c>
      <c r="AB1211" s="658">
        <v>0</v>
      </c>
      <c r="AC1211" s="658">
        <v>0</v>
      </c>
      <c r="AD1211" s="658">
        <v>0</v>
      </c>
      <c r="AE1211" s="658">
        <v>0</v>
      </c>
      <c r="AF1211" s="658">
        <v>0</v>
      </c>
      <c r="AG1211" s="658">
        <v>0</v>
      </c>
      <c r="AH1211" s="658">
        <v>0</v>
      </c>
      <c r="AI1211" s="658">
        <v>0</v>
      </c>
      <c r="AJ1211" s="658">
        <v>0</v>
      </c>
      <c r="AK1211" s="658">
        <v>0</v>
      </c>
      <c r="AL1211" s="658">
        <v>0</v>
      </c>
      <c r="AM1211" s="658">
        <v>0</v>
      </c>
      <c r="AN1211" s="658">
        <v>0</v>
      </c>
      <c r="AO1211" s="658">
        <v>0</v>
      </c>
      <c r="AP1211" s="658">
        <v>0</v>
      </c>
      <c r="AQ1211" s="658">
        <v>0</v>
      </c>
      <c r="AR1211" s="658">
        <v>0</v>
      </c>
      <c r="AS1211" s="658">
        <v>0</v>
      </c>
      <c r="AT1211" s="658">
        <v>0</v>
      </c>
      <c r="AU1211" s="613">
        <f t="shared" si="20933"/>
        <v>1</v>
      </c>
      <c r="AV1211" s="645">
        <f t="shared" si="20931"/>
        <v>1</v>
      </c>
      <c r="AW1211" s="656" t="e">
        <f t="shared" si="20932"/>
        <v>#DIV/0!</v>
      </c>
      <c r="AX1211" s="661"/>
    </row>
    <row r="1212" spans="1:50" hidden="1" outlineLevel="1">
      <c r="A1212" s="590"/>
      <c r="B1212" s="646" t="s">
        <v>305</v>
      </c>
      <c r="C1212" s="646" t="s">
        <v>1403</v>
      </c>
      <c r="D1212" s="647" t="s">
        <v>1404</v>
      </c>
      <c r="E1212" s="649"/>
      <c r="F1212" s="650">
        <v>88684.822883498171</v>
      </c>
      <c r="G1212" s="650">
        <f t="shared" si="20973"/>
        <v>88684.822883498186</v>
      </c>
      <c r="H1212" s="649">
        <f t="shared" ref="H1212" si="21364">+H1213*$F1212</f>
        <v>0</v>
      </c>
      <c r="I1212" s="649">
        <f t="shared" ref="I1212" si="21365">+I1213*$F1212</f>
        <v>0</v>
      </c>
      <c r="J1212" s="649">
        <f t="shared" ref="J1212" si="21366">+J1213*$F1212</f>
        <v>0</v>
      </c>
      <c r="K1212" s="649">
        <f t="shared" ref="K1212" si="21367">+K1213*$F1212</f>
        <v>0</v>
      </c>
      <c r="L1212" s="649">
        <f t="shared" ref="L1212" si="21368">+L1213*$F1212</f>
        <v>0</v>
      </c>
      <c r="M1212" s="649">
        <f t="shared" ref="M1212" si="21369">+M1213*$F1212</f>
        <v>0</v>
      </c>
      <c r="N1212" s="649">
        <f t="shared" ref="N1212" si="21370">+N1213*$F1212</f>
        <v>0</v>
      </c>
      <c r="O1212" s="649">
        <f t="shared" ref="O1212" si="21371">+O1213*$F1212</f>
        <v>0</v>
      </c>
      <c r="P1212" s="649">
        <f t="shared" ref="P1212" si="21372">+P1213*$F1212</f>
        <v>0</v>
      </c>
      <c r="Q1212" s="649">
        <f t="shared" ref="Q1212" si="21373">+Q1213*$F1212</f>
        <v>0</v>
      </c>
      <c r="R1212" s="649">
        <f t="shared" ref="R1212" si="21374">+R1213*$F1212</f>
        <v>0</v>
      </c>
      <c r="S1212" s="649">
        <f t="shared" ref="S1212" si="21375">+S1213*$F1212</f>
        <v>0</v>
      </c>
      <c r="T1212" s="649">
        <f t="shared" ref="T1212" si="21376">+T1213*$F1212</f>
        <v>0</v>
      </c>
      <c r="U1212" s="649">
        <f t="shared" ref="U1212" si="21377">+U1213*$F1212</f>
        <v>0</v>
      </c>
      <c r="V1212" s="649">
        <f t="shared" ref="V1212" si="21378">+V1213*$F1212</f>
        <v>0</v>
      </c>
      <c r="W1212" s="649">
        <f t="shared" ref="W1212" si="21379">+W1213*$F1212</f>
        <v>0</v>
      </c>
      <c r="X1212" s="649">
        <f t="shared" ref="X1212" si="21380">+X1213*$F1212</f>
        <v>0</v>
      </c>
      <c r="Y1212" s="649">
        <f t="shared" ref="Y1212" si="21381">+Y1213*$F1212</f>
        <v>36360.77738223425</v>
      </c>
      <c r="Z1212" s="649">
        <f t="shared" ref="Z1212" si="21382">+Z1213*$F1212</f>
        <v>52324.045501263929</v>
      </c>
      <c r="AA1212" s="649">
        <f t="shared" ref="AA1212" si="21383">+AA1213*$F1212</f>
        <v>0</v>
      </c>
      <c r="AB1212" s="649">
        <f t="shared" ref="AB1212" si="21384">+AB1213*$F1212</f>
        <v>0</v>
      </c>
      <c r="AC1212" s="649">
        <f t="shared" ref="AC1212" si="21385">+AC1213*$F1212</f>
        <v>0</v>
      </c>
      <c r="AD1212" s="649">
        <f t="shared" ref="AD1212" si="21386">+AD1213*$F1212</f>
        <v>0</v>
      </c>
      <c r="AE1212" s="649">
        <f t="shared" ref="AE1212" si="21387">+AE1213*$F1212</f>
        <v>0</v>
      </c>
      <c r="AF1212" s="649">
        <f t="shared" ref="AF1212" si="21388">+AF1213*$F1212</f>
        <v>0</v>
      </c>
      <c r="AG1212" s="649">
        <f t="shared" ref="AG1212" si="21389">+AG1213*$F1212</f>
        <v>0</v>
      </c>
      <c r="AH1212" s="649">
        <f t="shared" ref="AH1212" si="21390">+AH1213*$F1212</f>
        <v>0</v>
      </c>
      <c r="AI1212" s="649">
        <f t="shared" ref="AI1212" si="21391">+AI1213*$F1212</f>
        <v>0</v>
      </c>
      <c r="AJ1212" s="649">
        <f t="shared" ref="AJ1212" si="21392">+AJ1213*$F1212</f>
        <v>0</v>
      </c>
      <c r="AK1212" s="649">
        <f t="shared" ref="AK1212" si="21393">+AK1213*$F1212</f>
        <v>0</v>
      </c>
      <c r="AL1212" s="649">
        <f t="shared" ref="AL1212" si="21394">+AL1213*$F1212</f>
        <v>0</v>
      </c>
      <c r="AM1212" s="649">
        <f t="shared" ref="AM1212" si="21395">+AM1213*$F1212</f>
        <v>0</v>
      </c>
      <c r="AN1212" s="649">
        <f t="shared" ref="AN1212" si="21396">+AN1213*$F1212</f>
        <v>0</v>
      </c>
      <c r="AO1212" s="649">
        <f t="shared" ref="AO1212" si="21397">+AO1213*$F1212</f>
        <v>0</v>
      </c>
      <c r="AP1212" s="649">
        <f t="shared" ref="AP1212" si="21398">+AP1213*$F1212</f>
        <v>0</v>
      </c>
      <c r="AQ1212" s="649">
        <f t="shared" ref="AQ1212" si="21399">+AQ1213*$F1212</f>
        <v>0</v>
      </c>
      <c r="AR1212" s="649">
        <f t="shared" ref="AR1212" si="21400">+AR1213*$F1212</f>
        <v>0</v>
      </c>
      <c r="AS1212" s="649">
        <f t="shared" ref="AS1212" si="21401">+AS1213*$F1212</f>
        <v>0</v>
      </c>
      <c r="AT1212" s="649">
        <f t="shared" ref="AT1212" si="21402">+AT1213*$F1212</f>
        <v>0</v>
      </c>
      <c r="AU1212" s="613">
        <f t="shared" si="20933"/>
        <v>88684.822883498186</v>
      </c>
      <c r="AV1212" s="645">
        <f t="shared" si="20931"/>
        <v>0</v>
      </c>
      <c r="AW1212" s="656">
        <f t="shared" si="20932"/>
        <v>0</v>
      </c>
      <c r="AX1212" s="591"/>
    </row>
    <row r="1213" spans="1:50" s="314" customFormat="1" hidden="1" outlineLevel="1">
      <c r="A1213" s="642"/>
      <c r="B1213" s="636"/>
      <c r="C1213" s="636"/>
      <c r="D1213" s="651"/>
      <c r="E1213" s="653"/>
      <c r="F1213" s="640"/>
      <c r="G1213" s="640">
        <f t="shared" si="20973"/>
        <v>1</v>
      </c>
      <c r="H1213" s="658">
        <v>0</v>
      </c>
      <c r="I1213" s="658">
        <v>0</v>
      </c>
      <c r="J1213" s="658">
        <v>0</v>
      </c>
      <c r="K1213" s="658">
        <v>0</v>
      </c>
      <c r="L1213" s="658">
        <v>0</v>
      </c>
      <c r="M1213" s="658">
        <v>0</v>
      </c>
      <c r="N1213" s="658">
        <v>0</v>
      </c>
      <c r="O1213" s="658">
        <v>0</v>
      </c>
      <c r="P1213" s="658">
        <v>0</v>
      </c>
      <c r="Q1213" s="658">
        <v>0</v>
      </c>
      <c r="R1213" s="658">
        <v>0</v>
      </c>
      <c r="S1213" s="658">
        <v>0</v>
      </c>
      <c r="T1213" s="658">
        <v>0</v>
      </c>
      <c r="U1213" s="658">
        <v>0</v>
      </c>
      <c r="V1213" s="658">
        <v>0</v>
      </c>
      <c r="W1213" s="658">
        <v>0</v>
      </c>
      <c r="X1213" s="658">
        <v>0</v>
      </c>
      <c r="Y1213" s="658">
        <v>0.41</v>
      </c>
      <c r="Z1213" s="658">
        <v>0.59000000000000008</v>
      </c>
      <c r="AA1213" s="658">
        <v>0</v>
      </c>
      <c r="AB1213" s="658">
        <v>0</v>
      </c>
      <c r="AC1213" s="658">
        <v>0</v>
      </c>
      <c r="AD1213" s="658">
        <v>0</v>
      </c>
      <c r="AE1213" s="658">
        <v>0</v>
      </c>
      <c r="AF1213" s="658">
        <v>0</v>
      </c>
      <c r="AG1213" s="658">
        <v>0</v>
      </c>
      <c r="AH1213" s="658">
        <v>0</v>
      </c>
      <c r="AI1213" s="658">
        <v>0</v>
      </c>
      <c r="AJ1213" s="658">
        <v>0</v>
      </c>
      <c r="AK1213" s="658">
        <v>0</v>
      </c>
      <c r="AL1213" s="658">
        <v>0</v>
      </c>
      <c r="AM1213" s="658">
        <v>0</v>
      </c>
      <c r="AN1213" s="658">
        <v>0</v>
      </c>
      <c r="AO1213" s="658">
        <v>0</v>
      </c>
      <c r="AP1213" s="658">
        <v>0</v>
      </c>
      <c r="AQ1213" s="658">
        <v>0</v>
      </c>
      <c r="AR1213" s="658">
        <v>0</v>
      </c>
      <c r="AS1213" s="658">
        <v>0</v>
      </c>
      <c r="AT1213" s="658">
        <v>0</v>
      </c>
      <c r="AU1213" s="613">
        <f t="shared" si="20933"/>
        <v>1</v>
      </c>
      <c r="AV1213" s="645">
        <f t="shared" si="20931"/>
        <v>1</v>
      </c>
      <c r="AW1213" s="656" t="e">
        <f t="shared" si="20932"/>
        <v>#DIV/0!</v>
      </c>
      <c r="AX1213" s="661"/>
    </row>
    <row r="1214" spans="1:50" hidden="1" outlineLevel="1">
      <c r="A1214" s="590"/>
      <c r="B1214" s="646" t="s">
        <v>305</v>
      </c>
      <c r="C1214" s="646" t="s">
        <v>1405</v>
      </c>
      <c r="D1214" s="647" t="s">
        <v>1406</v>
      </c>
      <c r="E1214" s="649"/>
      <c r="F1214" s="650">
        <v>88684.822883498171</v>
      </c>
      <c r="G1214" s="650">
        <f t="shared" si="20973"/>
        <v>88684.822883498171</v>
      </c>
      <c r="H1214" s="649">
        <f t="shared" ref="H1214" si="21403">+H1215*$F1214</f>
        <v>0</v>
      </c>
      <c r="I1214" s="649">
        <f t="shared" ref="I1214" si="21404">+I1215*$F1214</f>
        <v>0</v>
      </c>
      <c r="J1214" s="649">
        <f t="shared" ref="J1214" si="21405">+J1215*$F1214</f>
        <v>0</v>
      </c>
      <c r="K1214" s="649">
        <f t="shared" ref="K1214" si="21406">+K1215*$F1214</f>
        <v>0</v>
      </c>
      <c r="L1214" s="649">
        <f t="shared" ref="L1214" si="21407">+L1215*$F1214</f>
        <v>0</v>
      </c>
      <c r="M1214" s="649">
        <f t="shared" ref="M1214" si="21408">+M1215*$F1214</f>
        <v>0</v>
      </c>
      <c r="N1214" s="649">
        <f t="shared" ref="N1214" si="21409">+N1215*$F1214</f>
        <v>0</v>
      </c>
      <c r="O1214" s="649">
        <f t="shared" ref="O1214" si="21410">+O1215*$F1214</f>
        <v>0</v>
      </c>
      <c r="P1214" s="649">
        <f t="shared" ref="P1214" si="21411">+P1215*$F1214</f>
        <v>0</v>
      </c>
      <c r="Q1214" s="649">
        <f t="shared" ref="Q1214" si="21412">+Q1215*$F1214</f>
        <v>0</v>
      </c>
      <c r="R1214" s="649">
        <f t="shared" ref="R1214" si="21413">+R1215*$F1214</f>
        <v>0</v>
      </c>
      <c r="S1214" s="649">
        <f t="shared" ref="S1214" si="21414">+S1215*$F1214</f>
        <v>0</v>
      </c>
      <c r="T1214" s="649">
        <f t="shared" ref="T1214" si="21415">+T1215*$F1214</f>
        <v>0</v>
      </c>
      <c r="U1214" s="649">
        <f t="shared" ref="U1214" si="21416">+U1215*$F1214</f>
        <v>0</v>
      </c>
      <c r="V1214" s="649">
        <f t="shared" ref="V1214" si="21417">+V1215*$F1214</f>
        <v>0</v>
      </c>
      <c r="W1214" s="649">
        <f t="shared" ref="W1214" si="21418">+W1215*$F1214</f>
        <v>0</v>
      </c>
      <c r="X1214" s="649">
        <f t="shared" ref="X1214" si="21419">+X1215*$F1214</f>
        <v>0</v>
      </c>
      <c r="Y1214" s="649">
        <f t="shared" ref="Y1214" si="21420">+Y1215*$F1214</f>
        <v>0</v>
      </c>
      <c r="Z1214" s="649">
        <f t="shared" ref="Z1214" si="21421">+Z1215*$F1214</f>
        <v>54984.590187768867</v>
      </c>
      <c r="AA1214" s="649">
        <f t="shared" ref="AA1214" si="21422">+AA1215*$F1214</f>
        <v>33700.232695729304</v>
      </c>
      <c r="AB1214" s="649">
        <f t="shared" ref="AB1214" si="21423">+AB1215*$F1214</f>
        <v>0</v>
      </c>
      <c r="AC1214" s="649">
        <f t="shared" ref="AC1214" si="21424">+AC1215*$F1214</f>
        <v>0</v>
      </c>
      <c r="AD1214" s="649">
        <f t="shared" ref="AD1214" si="21425">+AD1215*$F1214</f>
        <v>0</v>
      </c>
      <c r="AE1214" s="649">
        <f t="shared" ref="AE1214" si="21426">+AE1215*$F1214</f>
        <v>0</v>
      </c>
      <c r="AF1214" s="649">
        <f t="shared" ref="AF1214" si="21427">+AF1215*$F1214</f>
        <v>0</v>
      </c>
      <c r="AG1214" s="649">
        <f t="shared" ref="AG1214" si="21428">+AG1215*$F1214</f>
        <v>0</v>
      </c>
      <c r="AH1214" s="649">
        <f t="shared" ref="AH1214" si="21429">+AH1215*$F1214</f>
        <v>0</v>
      </c>
      <c r="AI1214" s="649">
        <f t="shared" ref="AI1214" si="21430">+AI1215*$F1214</f>
        <v>0</v>
      </c>
      <c r="AJ1214" s="649">
        <f t="shared" ref="AJ1214" si="21431">+AJ1215*$F1214</f>
        <v>0</v>
      </c>
      <c r="AK1214" s="649">
        <f t="shared" ref="AK1214" si="21432">+AK1215*$F1214</f>
        <v>0</v>
      </c>
      <c r="AL1214" s="649">
        <f t="shared" ref="AL1214" si="21433">+AL1215*$F1214</f>
        <v>0</v>
      </c>
      <c r="AM1214" s="649">
        <f t="shared" ref="AM1214" si="21434">+AM1215*$F1214</f>
        <v>0</v>
      </c>
      <c r="AN1214" s="649">
        <f t="shared" ref="AN1214" si="21435">+AN1215*$F1214</f>
        <v>0</v>
      </c>
      <c r="AO1214" s="649">
        <f t="shared" ref="AO1214" si="21436">+AO1215*$F1214</f>
        <v>0</v>
      </c>
      <c r="AP1214" s="649">
        <f t="shared" ref="AP1214" si="21437">+AP1215*$F1214</f>
        <v>0</v>
      </c>
      <c r="AQ1214" s="649">
        <f t="shared" ref="AQ1214" si="21438">+AQ1215*$F1214</f>
        <v>0</v>
      </c>
      <c r="AR1214" s="649">
        <f t="shared" ref="AR1214" si="21439">+AR1215*$F1214</f>
        <v>0</v>
      </c>
      <c r="AS1214" s="649">
        <f t="shared" ref="AS1214" si="21440">+AS1215*$F1214</f>
        <v>0</v>
      </c>
      <c r="AT1214" s="649">
        <f t="shared" ref="AT1214" si="21441">+AT1215*$F1214</f>
        <v>0</v>
      </c>
      <c r="AU1214" s="613">
        <f t="shared" si="20933"/>
        <v>88684.822883498171</v>
      </c>
      <c r="AV1214" s="645">
        <f t="shared" si="20931"/>
        <v>0</v>
      </c>
      <c r="AW1214" s="656">
        <f t="shared" si="20932"/>
        <v>0</v>
      </c>
      <c r="AX1214" s="591"/>
    </row>
    <row r="1215" spans="1:50" s="314" customFormat="1" hidden="1" outlineLevel="1">
      <c r="A1215" s="642"/>
      <c r="B1215" s="636"/>
      <c r="C1215" s="636"/>
      <c r="D1215" s="651"/>
      <c r="E1215" s="653"/>
      <c r="F1215" s="640"/>
      <c r="G1215" s="640">
        <f t="shared" si="20973"/>
        <v>1</v>
      </c>
      <c r="H1215" s="658">
        <v>0</v>
      </c>
      <c r="I1215" s="658">
        <v>0</v>
      </c>
      <c r="J1215" s="658">
        <v>0</v>
      </c>
      <c r="K1215" s="658">
        <v>0</v>
      </c>
      <c r="L1215" s="658">
        <v>0</v>
      </c>
      <c r="M1215" s="658">
        <v>0</v>
      </c>
      <c r="N1215" s="658">
        <v>0</v>
      </c>
      <c r="O1215" s="658">
        <v>0</v>
      </c>
      <c r="P1215" s="658">
        <v>0</v>
      </c>
      <c r="Q1215" s="658">
        <v>0</v>
      </c>
      <c r="R1215" s="658">
        <v>0</v>
      </c>
      <c r="S1215" s="658">
        <v>0</v>
      </c>
      <c r="T1215" s="658">
        <v>0</v>
      </c>
      <c r="U1215" s="658">
        <v>0</v>
      </c>
      <c r="V1215" s="658">
        <v>0</v>
      </c>
      <c r="W1215" s="658">
        <v>0</v>
      </c>
      <c r="X1215" s="658">
        <v>0</v>
      </c>
      <c r="Y1215" s="658">
        <v>0</v>
      </c>
      <c r="Z1215" s="658">
        <v>0.62</v>
      </c>
      <c r="AA1215" s="658">
        <v>0.38</v>
      </c>
      <c r="AB1215" s="658">
        <v>0</v>
      </c>
      <c r="AC1215" s="658">
        <v>0</v>
      </c>
      <c r="AD1215" s="658">
        <v>0</v>
      </c>
      <c r="AE1215" s="658">
        <v>0</v>
      </c>
      <c r="AF1215" s="658">
        <v>0</v>
      </c>
      <c r="AG1215" s="658">
        <v>0</v>
      </c>
      <c r="AH1215" s="658">
        <v>0</v>
      </c>
      <c r="AI1215" s="658">
        <v>0</v>
      </c>
      <c r="AJ1215" s="658">
        <v>0</v>
      </c>
      <c r="AK1215" s="658">
        <v>0</v>
      </c>
      <c r="AL1215" s="658">
        <v>0</v>
      </c>
      <c r="AM1215" s="658">
        <v>0</v>
      </c>
      <c r="AN1215" s="658">
        <v>0</v>
      </c>
      <c r="AO1215" s="658">
        <v>0</v>
      </c>
      <c r="AP1215" s="658">
        <v>0</v>
      </c>
      <c r="AQ1215" s="658">
        <v>0</v>
      </c>
      <c r="AR1215" s="658">
        <v>0</v>
      </c>
      <c r="AS1215" s="658">
        <v>0</v>
      </c>
      <c r="AT1215" s="658">
        <v>0</v>
      </c>
      <c r="AU1215" s="613">
        <f t="shared" si="20933"/>
        <v>1</v>
      </c>
      <c r="AV1215" s="645">
        <f t="shared" si="20931"/>
        <v>1</v>
      </c>
      <c r="AW1215" s="656" t="e">
        <f t="shared" si="20932"/>
        <v>#DIV/0!</v>
      </c>
      <c r="AX1215" s="661"/>
    </row>
    <row r="1216" spans="1:50" hidden="1" outlineLevel="1">
      <c r="A1216" s="590"/>
      <c r="B1216" s="646" t="s">
        <v>305</v>
      </c>
      <c r="C1216" s="646" t="s">
        <v>1407</v>
      </c>
      <c r="D1216" s="647" t="s">
        <v>1408</v>
      </c>
      <c r="E1216" s="649"/>
      <c r="F1216" s="650">
        <v>88684.822883498171</v>
      </c>
      <c r="G1216" s="650">
        <f t="shared" si="20973"/>
        <v>88684.822883498171</v>
      </c>
      <c r="H1216" s="649">
        <f t="shared" ref="H1216" si="21442">+H1217*$F1216</f>
        <v>0</v>
      </c>
      <c r="I1216" s="649">
        <f t="shared" ref="I1216" si="21443">+I1217*$F1216</f>
        <v>0</v>
      </c>
      <c r="J1216" s="649">
        <f t="shared" ref="J1216" si="21444">+J1217*$F1216</f>
        <v>0</v>
      </c>
      <c r="K1216" s="649">
        <f t="shared" ref="K1216" si="21445">+K1217*$F1216</f>
        <v>0</v>
      </c>
      <c r="L1216" s="649">
        <f t="shared" ref="L1216" si="21446">+L1217*$F1216</f>
        <v>0</v>
      </c>
      <c r="M1216" s="649">
        <f t="shared" ref="M1216" si="21447">+M1217*$F1216</f>
        <v>0</v>
      </c>
      <c r="N1216" s="649">
        <f t="shared" ref="N1216" si="21448">+N1217*$F1216</f>
        <v>0</v>
      </c>
      <c r="O1216" s="649">
        <f t="shared" ref="O1216" si="21449">+O1217*$F1216</f>
        <v>0</v>
      </c>
      <c r="P1216" s="649">
        <f t="shared" ref="P1216" si="21450">+P1217*$F1216</f>
        <v>0</v>
      </c>
      <c r="Q1216" s="649">
        <f t="shared" ref="Q1216" si="21451">+Q1217*$F1216</f>
        <v>0</v>
      </c>
      <c r="R1216" s="649">
        <f t="shared" ref="R1216" si="21452">+R1217*$F1216</f>
        <v>0</v>
      </c>
      <c r="S1216" s="649">
        <f t="shared" ref="S1216" si="21453">+S1217*$F1216</f>
        <v>0</v>
      </c>
      <c r="T1216" s="649">
        <f t="shared" ref="T1216" si="21454">+T1217*$F1216</f>
        <v>0</v>
      </c>
      <c r="U1216" s="649">
        <f t="shared" ref="U1216" si="21455">+U1217*$F1216</f>
        <v>0</v>
      </c>
      <c r="V1216" s="649">
        <f t="shared" ref="V1216" si="21456">+V1217*$F1216</f>
        <v>0</v>
      </c>
      <c r="W1216" s="649">
        <f t="shared" ref="W1216" si="21457">+W1217*$F1216</f>
        <v>0</v>
      </c>
      <c r="X1216" s="649">
        <f t="shared" ref="X1216" si="21458">+X1217*$F1216</f>
        <v>0</v>
      </c>
      <c r="Y1216" s="649">
        <f t="shared" ref="Y1216" si="21459">+Y1217*$F1216</f>
        <v>0</v>
      </c>
      <c r="Z1216" s="649">
        <f t="shared" ref="Z1216" si="21460">+Z1217*$F1216</f>
        <v>54984.590187768867</v>
      </c>
      <c r="AA1216" s="649">
        <f t="shared" ref="AA1216" si="21461">+AA1217*$F1216</f>
        <v>33700.232695729304</v>
      </c>
      <c r="AB1216" s="649">
        <f t="shared" ref="AB1216" si="21462">+AB1217*$F1216</f>
        <v>0</v>
      </c>
      <c r="AC1216" s="649">
        <f t="shared" ref="AC1216" si="21463">+AC1217*$F1216</f>
        <v>0</v>
      </c>
      <c r="AD1216" s="649">
        <f t="shared" ref="AD1216" si="21464">+AD1217*$F1216</f>
        <v>0</v>
      </c>
      <c r="AE1216" s="649">
        <f t="shared" ref="AE1216" si="21465">+AE1217*$F1216</f>
        <v>0</v>
      </c>
      <c r="AF1216" s="649">
        <f t="shared" ref="AF1216" si="21466">+AF1217*$F1216</f>
        <v>0</v>
      </c>
      <c r="AG1216" s="649">
        <f t="shared" ref="AG1216" si="21467">+AG1217*$F1216</f>
        <v>0</v>
      </c>
      <c r="AH1216" s="649">
        <f t="shared" ref="AH1216" si="21468">+AH1217*$F1216</f>
        <v>0</v>
      </c>
      <c r="AI1216" s="649">
        <f t="shared" ref="AI1216" si="21469">+AI1217*$F1216</f>
        <v>0</v>
      </c>
      <c r="AJ1216" s="649">
        <f t="shared" ref="AJ1216" si="21470">+AJ1217*$F1216</f>
        <v>0</v>
      </c>
      <c r="AK1216" s="649">
        <f t="shared" ref="AK1216" si="21471">+AK1217*$F1216</f>
        <v>0</v>
      </c>
      <c r="AL1216" s="649">
        <f t="shared" ref="AL1216" si="21472">+AL1217*$F1216</f>
        <v>0</v>
      </c>
      <c r="AM1216" s="649">
        <f t="shared" ref="AM1216" si="21473">+AM1217*$F1216</f>
        <v>0</v>
      </c>
      <c r="AN1216" s="649">
        <f t="shared" ref="AN1216" si="21474">+AN1217*$F1216</f>
        <v>0</v>
      </c>
      <c r="AO1216" s="649">
        <f t="shared" ref="AO1216" si="21475">+AO1217*$F1216</f>
        <v>0</v>
      </c>
      <c r="AP1216" s="649">
        <f t="shared" ref="AP1216" si="21476">+AP1217*$F1216</f>
        <v>0</v>
      </c>
      <c r="AQ1216" s="649">
        <f t="shared" ref="AQ1216" si="21477">+AQ1217*$F1216</f>
        <v>0</v>
      </c>
      <c r="AR1216" s="649">
        <f t="shared" ref="AR1216" si="21478">+AR1217*$F1216</f>
        <v>0</v>
      </c>
      <c r="AS1216" s="649">
        <f t="shared" ref="AS1216" si="21479">+AS1217*$F1216</f>
        <v>0</v>
      </c>
      <c r="AT1216" s="649">
        <f t="shared" ref="AT1216" si="21480">+AT1217*$F1216</f>
        <v>0</v>
      </c>
      <c r="AU1216" s="613">
        <f t="shared" si="20933"/>
        <v>88684.822883498171</v>
      </c>
      <c r="AV1216" s="645">
        <f t="shared" si="20931"/>
        <v>0</v>
      </c>
      <c r="AW1216" s="656">
        <f t="shared" si="20932"/>
        <v>0</v>
      </c>
      <c r="AX1216" s="591"/>
    </row>
    <row r="1217" spans="1:50" s="314" customFormat="1" hidden="1" outlineLevel="1">
      <c r="A1217" s="642"/>
      <c r="B1217" s="636"/>
      <c r="C1217" s="636"/>
      <c r="D1217" s="651"/>
      <c r="E1217" s="653"/>
      <c r="F1217" s="640"/>
      <c r="G1217" s="640">
        <f t="shared" si="20973"/>
        <v>1</v>
      </c>
      <c r="H1217" s="658">
        <v>0</v>
      </c>
      <c r="I1217" s="658">
        <v>0</v>
      </c>
      <c r="J1217" s="658">
        <v>0</v>
      </c>
      <c r="K1217" s="658">
        <v>0</v>
      </c>
      <c r="L1217" s="658">
        <v>0</v>
      </c>
      <c r="M1217" s="658">
        <v>0</v>
      </c>
      <c r="N1217" s="658">
        <v>0</v>
      </c>
      <c r="O1217" s="658">
        <v>0</v>
      </c>
      <c r="P1217" s="658">
        <v>0</v>
      </c>
      <c r="Q1217" s="658">
        <v>0</v>
      </c>
      <c r="R1217" s="658">
        <v>0</v>
      </c>
      <c r="S1217" s="658">
        <v>0</v>
      </c>
      <c r="T1217" s="658">
        <v>0</v>
      </c>
      <c r="U1217" s="658">
        <v>0</v>
      </c>
      <c r="V1217" s="658">
        <v>0</v>
      </c>
      <c r="W1217" s="658">
        <v>0</v>
      </c>
      <c r="X1217" s="658">
        <v>0</v>
      </c>
      <c r="Y1217" s="658">
        <v>0</v>
      </c>
      <c r="Z1217" s="658">
        <v>0.62</v>
      </c>
      <c r="AA1217" s="658">
        <v>0.38</v>
      </c>
      <c r="AB1217" s="658">
        <v>0</v>
      </c>
      <c r="AC1217" s="658">
        <v>0</v>
      </c>
      <c r="AD1217" s="658">
        <v>0</v>
      </c>
      <c r="AE1217" s="658">
        <v>0</v>
      </c>
      <c r="AF1217" s="658">
        <v>0</v>
      </c>
      <c r="AG1217" s="658">
        <v>0</v>
      </c>
      <c r="AH1217" s="658">
        <v>0</v>
      </c>
      <c r="AI1217" s="658">
        <v>0</v>
      </c>
      <c r="AJ1217" s="658">
        <v>0</v>
      </c>
      <c r="AK1217" s="658">
        <v>0</v>
      </c>
      <c r="AL1217" s="658">
        <v>0</v>
      </c>
      <c r="AM1217" s="658">
        <v>0</v>
      </c>
      <c r="AN1217" s="658">
        <v>0</v>
      </c>
      <c r="AO1217" s="658">
        <v>0</v>
      </c>
      <c r="AP1217" s="658">
        <v>0</v>
      </c>
      <c r="AQ1217" s="658">
        <v>0</v>
      </c>
      <c r="AR1217" s="658">
        <v>0</v>
      </c>
      <c r="AS1217" s="658">
        <v>0</v>
      </c>
      <c r="AT1217" s="658">
        <v>0</v>
      </c>
      <c r="AU1217" s="613">
        <f t="shared" si="20933"/>
        <v>1</v>
      </c>
      <c r="AV1217" s="645">
        <f t="shared" si="20931"/>
        <v>1</v>
      </c>
      <c r="AW1217" s="656" t="e">
        <f t="shared" si="20932"/>
        <v>#DIV/0!</v>
      </c>
      <c r="AX1217" s="661"/>
    </row>
    <row r="1218" spans="1:50" hidden="1" outlineLevel="1">
      <c r="A1218" s="590"/>
      <c r="B1218" s="646" t="s">
        <v>305</v>
      </c>
      <c r="C1218" s="646" t="s">
        <v>1409</v>
      </c>
      <c r="D1218" s="647" t="s">
        <v>1410</v>
      </c>
      <c r="E1218" s="649"/>
      <c r="F1218" s="650">
        <v>88684.822883498171</v>
      </c>
      <c r="G1218" s="650">
        <f t="shared" si="20973"/>
        <v>88684.822883498171</v>
      </c>
      <c r="H1218" s="649">
        <f t="shared" ref="H1218" si="21481">+H1219*$F1218</f>
        <v>0</v>
      </c>
      <c r="I1218" s="649">
        <f t="shared" ref="I1218" si="21482">+I1219*$F1218</f>
        <v>0</v>
      </c>
      <c r="J1218" s="649">
        <f t="shared" ref="J1218" si="21483">+J1219*$F1218</f>
        <v>0</v>
      </c>
      <c r="K1218" s="649">
        <f t="shared" ref="K1218" si="21484">+K1219*$F1218</f>
        <v>0</v>
      </c>
      <c r="L1218" s="649">
        <f t="shared" ref="L1218" si="21485">+L1219*$F1218</f>
        <v>0</v>
      </c>
      <c r="M1218" s="649">
        <f t="shared" ref="M1218" si="21486">+M1219*$F1218</f>
        <v>0</v>
      </c>
      <c r="N1218" s="649">
        <f t="shared" ref="N1218" si="21487">+N1219*$F1218</f>
        <v>0</v>
      </c>
      <c r="O1218" s="649">
        <f t="shared" ref="O1218" si="21488">+O1219*$F1218</f>
        <v>0</v>
      </c>
      <c r="P1218" s="649">
        <f t="shared" ref="P1218" si="21489">+P1219*$F1218</f>
        <v>51437.197272428937</v>
      </c>
      <c r="Q1218" s="649">
        <f t="shared" ref="Q1218" si="21490">+Q1219*$F1218</f>
        <v>37247.625611069234</v>
      </c>
      <c r="R1218" s="649">
        <f t="shared" ref="R1218" si="21491">+R1219*$F1218</f>
        <v>0</v>
      </c>
      <c r="S1218" s="649">
        <f t="shared" ref="S1218" si="21492">+S1219*$F1218</f>
        <v>0</v>
      </c>
      <c r="T1218" s="649">
        <f t="shared" ref="T1218" si="21493">+T1219*$F1218</f>
        <v>0</v>
      </c>
      <c r="U1218" s="649">
        <f t="shared" ref="U1218" si="21494">+U1219*$F1218</f>
        <v>0</v>
      </c>
      <c r="V1218" s="649">
        <f t="shared" ref="V1218" si="21495">+V1219*$F1218</f>
        <v>0</v>
      </c>
      <c r="W1218" s="649">
        <f t="shared" ref="W1218" si="21496">+W1219*$F1218</f>
        <v>0</v>
      </c>
      <c r="X1218" s="649">
        <f t="shared" ref="X1218" si="21497">+X1219*$F1218</f>
        <v>0</v>
      </c>
      <c r="Y1218" s="649">
        <f t="shared" ref="Y1218" si="21498">+Y1219*$F1218</f>
        <v>0</v>
      </c>
      <c r="Z1218" s="649">
        <f t="shared" ref="Z1218" si="21499">+Z1219*$F1218</f>
        <v>0</v>
      </c>
      <c r="AA1218" s="649">
        <f t="shared" ref="AA1218" si="21500">+AA1219*$F1218</f>
        <v>0</v>
      </c>
      <c r="AB1218" s="649">
        <f t="shared" ref="AB1218" si="21501">+AB1219*$F1218</f>
        <v>0</v>
      </c>
      <c r="AC1218" s="649">
        <f t="shared" ref="AC1218" si="21502">+AC1219*$F1218</f>
        <v>0</v>
      </c>
      <c r="AD1218" s="649">
        <f t="shared" ref="AD1218" si="21503">+AD1219*$F1218</f>
        <v>0</v>
      </c>
      <c r="AE1218" s="649">
        <f t="shared" ref="AE1218" si="21504">+AE1219*$F1218</f>
        <v>0</v>
      </c>
      <c r="AF1218" s="649">
        <f t="shared" ref="AF1218" si="21505">+AF1219*$F1218</f>
        <v>0</v>
      </c>
      <c r="AG1218" s="649">
        <f t="shared" ref="AG1218" si="21506">+AG1219*$F1218</f>
        <v>0</v>
      </c>
      <c r="AH1218" s="649">
        <f t="shared" ref="AH1218" si="21507">+AH1219*$F1218</f>
        <v>0</v>
      </c>
      <c r="AI1218" s="649">
        <f t="shared" ref="AI1218" si="21508">+AI1219*$F1218</f>
        <v>0</v>
      </c>
      <c r="AJ1218" s="649">
        <f t="shared" ref="AJ1218" si="21509">+AJ1219*$F1218</f>
        <v>0</v>
      </c>
      <c r="AK1218" s="649">
        <f t="shared" ref="AK1218" si="21510">+AK1219*$F1218</f>
        <v>0</v>
      </c>
      <c r="AL1218" s="649">
        <f t="shared" ref="AL1218" si="21511">+AL1219*$F1218</f>
        <v>0</v>
      </c>
      <c r="AM1218" s="649">
        <f t="shared" ref="AM1218" si="21512">+AM1219*$F1218</f>
        <v>0</v>
      </c>
      <c r="AN1218" s="649">
        <f t="shared" ref="AN1218" si="21513">+AN1219*$F1218</f>
        <v>0</v>
      </c>
      <c r="AO1218" s="649">
        <f t="shared" ref="AO1218" si="21514">+AO1219*$F1218</f>
        <v>0</v>
      </c>
      <c r="AP1218" s="649">
        <f t="shared" ref="AP1218" si="21515">+AP1219*$F1218</f>
        <v>0</v>
      </c>
      <c r="AQ1218" s="649">
        <f t="shared" ref="AQ1218" si="21516">+AQ1219*$F1218</f>
        <v>0</v>
      </c>
      <c r="AR1218" s="649">
        <f t="shared" ref="AR1218" si="21517">+AR1219*$F1218</f>
        <v>0</v>
      </c>
      <c r="AS1218" s="649">
        <f t="shared" ref="AS1218" si="21518">+AS1219*$F1218</f>
        <v>0</v>
      </c>
      <c r="AT1218" s="649">
        <f t="shared" ref="AT1218" si="21519">+AT1219*$F1218</f>
        <v>0</v>
      </c>
      <c r="AU1218" s="613">
        <f t="shared" si="20933"/>
        <v>88684.822883498171</v>
      </c>
      <c r="AV1218" s="645">
        <f t="shared" si="20931"/>
        <v>0</v>
      </c>
      <c r="AW1218" s="656">
        <f t="shared" si="20932"/>
        <v>0</v>
      </c>
      <c r="AX1218" s="591"/>
    </row>
    <row r="1219" spans="1:50" s="314" customFormat="1" hidden="1" outlineLevel="1">
      <c r="A1219" s="642"/>
      <c r="B1219" s="636"/>
      <c r="C1219" s="636"/>
      <c r="D1219" s="651"/>
      <c r="E1219" s="653"/>
      <c r="F1219" s="640"/>
      <c r="G1219" s="640">
        <f t="shared" si="20973"/>
        <v>1</v>
      </c>
      <c r="H1219" s="658">
        <v>0</v>
      </c>
      <c r="I1219" s="658">
        <v>0</v>
      </c>
      <c r="J1219" s="658">
        <v>0</v>
      </c>
      <c r="K1219" s="658">
        <v>0</v>
      </c>
      <c r="L1219" s="658">
        <v>0</v>
      </c>
      <c r="M1219" s="658">
        <v>0</v>
      </c>
      <c r="N1219" s="658">
        <v>0</v>
      </c>
      <c r="O1219" s="658">
        <v>0</v>
      </c>
      <c r="P1219" s="658">
        <v>0.57999999999999996</v>
      </c>
      <c r="Q1219" s="658">
        <v>0.42000000000000004</v>
      </c>
      <c r="R1219" s="658">
        <v>0</v>
      </c>
      <c r="S1219" s="658">
        <v>0</v>
      </c>
      <c r="T1219" s="658">
        <v>0</v>
      </c>
      <c r="U1219" s="658">
        <v>0</v>
      </c>
      <c r="V1219" s="658">
        <v>0</v>
      </c>
      <c r="W1219" s="658">
        <v>0</v>
      </c>
      <c r="X1219" s="658">
        <v>0</v>
      </c>
      <c r="Y1219" s="658">
        <v>0</v>
      </c>
      <c r="Z1219" s="658">
        <v>0</v>
      </c>
      <c r="AA1219" s="658">
        <v>0</v>
      </c>
      <c r="AB1219" s="658">
        <v>0</v>
      </c>
      <c r="AC1219" s="658">
        <v>0</v>
      </c>
      <c r="AD1219" s="658">
        <v>0</v>
      </c>
      <c r="AE1219" s="658">
        <v>0</v>
      </c>
      <c r="AF1219" s="658">
        <v>0</v>
      </c>
      <c r="AG1219" s="658">
        <v>0</v>
      </c>
      <c r="AH1219" s="658">
        <v>0</v>
      </c>
      <c r="AI1219" s="658">
        <v>0</v>
      </c>
      <c r="AJ1219" s="658">
        <v>0</v>
      </c>
      <c r="AK1219" s="658">
        <v>0</v>
      </c>
      <c r="AL1219" s="658">
        <v>0</v>
      </c>
      <c r="AM1219" s="658">
        <v>0</v>
      </c>
      <c r="AN1219" s="658">
        <v>0</v>
      </c>
      <c r="AO1219" s="658">
        <v>0</v>
      </c>
      <c r="AP1219" s="658">
        <v>0</v>
      </c>
      <c r="AQ1219" s="658">
        <v>0</v>
      </c>
      <c r="AR1219" s="658">
        <v>0</v>
      </c>
      <c r="AS1219" s="658">
        <v>0</v>
      </c>
      <c r="AT1219" s="658">
        <v>0</v>
      </c>
      <c r="AU1219" s="613">
        <f t="shared" si="20933"/>
        <v>1</v>
      </c>
      <c r="AV1219" s="645">
        <f t="shared" si="20931"/>
        <v>1</v>
      </c>
      <c r="AW1219" s="656" t="e">
        <f t="shared" si="20932"/>
        <v>#DIV/0!</v>
      </c>
      <c r="AX1219" s="661"/>
    </row>
    <row r="1220" spans="1:50" hidden="1" outlineLevel="1">
      <c r="A1220" s="590"/>
      <c r="B1220" s="646" t="s">
        <v>305</v>
      </c>
      <c r="C1220" s="646" t="s">
        <v>1411</v>
      </c>
      <c r="D1220" s="647" t="s">
        <v>1412</v>
      </c>
      <c r="E1220" s="649"/>
      <c r="F1220" s="650">
        <v>52438.66402752787</v>
      </c>
      <c r="G1220" s="650">
        <f t="shared" si="20973"/>
        <v>52438.66402752787</v>
      </c>
      <c r="H1220" s="649">
        <f t="shared" ref="H1220" si="21520">+H1221*$F1220</f>
        <v>0</v>
      </c>
      <c r="I1220" s="649">
        <f t="shared" ref="I1220" si="21521">+I1221*$F1220</f>
        <v>0</v>
      </c>
      <c r="J1220" s="649">
        <f t="shared" ref="J1220" si="21522">+J1221*$F1220</f>
        <v>0</v>
      </c>
      <c r="K1220" s="649">
        <f t="shared" ref="K1220" si="21523">+K1221*$F1220</f>
        <v>0</v>
      </c>
      <c r="L1220" s="649">
        <f t="shared" ref="L1220" si="21524">+L1221*$F1220</f>
        <v>0</v>
      </c>
      <c r="M1220" s="649">
        <f t="shared" ref="M1220" si="21525">+M1221*$F1220</f>
        <v>0</v>
      </c>
      <c r="N1220" s="649">
        <f t="shared" ref="N1220" si="21526">+N1221*$F1220</f>
        <v>0</v>
      </c>
      <c r="O1220" s="649">
        <f t="shared" ref="O1220" si="21527">+O1221*$F1220</f>
        <v>0</v>
      </c>
      <c r="P1220" s="649">
        <f t="shared" ref="P1220" si="21528">+P1221*$F1220</f>
        <v>4719.4797624775083</v>
      </c>
      <c r="Q1220" s="649">
        <f t="shared" ref="Q1220" si="21529">+Q1221*$F1220</f>
        <v>36182.678178994232</v>
      </c>
      <c r="R1220" s="649">
        <f t="shared" ref="R1220" si="21530">+R1221*$F1220</f>
        <v>11536.50608605613</v>
      </c>
      <c r="S1220" s="649">
        <f t="shared" ref="S1220" si="21531">+S1221*$F1220</f>
        <v>0</v>
      </c>
      <c r="T1220" s="649">
        <f t="shared" ref="T1220" si="21532">+T1221*$F1220</f>
        <v>0</v>
      </c>
      <c r="U1220" s="649">
        <f t="shared" ref="U1220" si="21533">+U1221*$F1220</f>
        <v>0</v>
      </c>
      <c r="V1220" s="649">
        <f t="shared" ref="V1220" si="21534">+V1221*$F1220</f>
        <v>0</v>
      </c>
      <c r="W1220" s="649">
        <f t="shared" ref="W1220" si="21535">+W1221*$F1220</f>
        <v>0</v>
      </c>
      <c r="X1220" s="649">
        <f t="shared" ref="X1220" si="21536">+X1221*$F1220</f>
        <v>0</v>
      </c>
      <c r="Y1220" s="649">
        <f t="shared" ref="Y1220" si="21537">+Y1221*$F1220</f>
        <v>0</v>
      </c>
      <c r="Z1220" s="649">
        <f t="shared" ref="Z1220" si="21538">+Z1221*$F1220</f>
        <v>0</v>
      </c>
      <c r="AA1220" s="649">
        <f t="shared" ref="AA1220" si="21539">+AA1221*$F1220</f>
        <v>0</v>
      </c>
      <c r="AB1220" s="649">
        <f t="shared" ref="AB1220" si="21540">+AB1221*$F1220</f>
        <v>0</v>
      </c>
      <c r="AC1220" s="649">
        <f t="shared" ref="AC1220" si="21541">+AC1221*$F1220</f>
        <v>0</v>
      </c>
      <c r="AD1220" s="649">
        <f t="shared" ref="AD1220" si="21542">+AD1221*$F1220</f>
        <v>0</v>
      </c>
      <c r="AE1220" s="649">
        <f t="shared" ref="AE1220" si="21543">+AE1221*$F1220</f>
        <v>0</v>
      </c>
      <c r="AF1220" s="649">
        <f t="shared" ref="AF1220" si="21544">+AF1221*$F1220</f>
        <v>0</v>
      </c>
      <c r="AG1220" s="649">
        <f t="shared" ref="AG1220" si="21545">+AG1221*$F1220</f>
        <v>0</v>
      </c>
      <c r="AH1220" s="649">
        <f t="shared" ref="AH1220" si="21546">+AH1221*$F1220</f>
        <v>0</v>
      </c>
      <c r="AI1220" s="649">
        <f t="shared" ref="AI1220" si="21547">+AI1221*$F1220</f>
        <v>0</v>
      </c>
      <c r="AJ1220" s="649">
        <f t="shared" ref="AJ1220" si="21548">+AJ1221*$F1220</f>
        <v>0</v>
      </c>
      <c r="AK1220" s="649">
        <f t="shared" ref="AK1220" si="21549">+AK1221*$F1220</f>
        <v>0</v>
      </c>
      <c r="AL1220" s="649">
        <f t="shared" ref="AL1220" si="21550">+AL1221*$F1220</f>
        <v>0</v>
      </c>
      <c r="AM1220" s="649">
        <f t="shared" ref="AM1220" si="21551">+AM1221*$F1220</f>
        <v>0</v>
      </c>
      <c r="AN1220" s="649">
        <f t="shared" ref="AN1220" si="21552">+AN1221*$F1220</f>
        <v>0</v>
      </c>
      <c r="AO1220" s="649">
        <f t="shared" ref="AO1220" si="21553">+AO1221*$F1220</f>
        <v>0</v>
      </c>
      <c r="AP1220" s="649">
        <f t="shared" ref="AP1220" si="21554">+AP1221*$F1220</f>
        <v>0</v>
      </c>
      <c r="AQ1220" s="649">
        <f t="shared" ref="AQ1220" si="21555">+AQ1221*$F1220</f>
        <v>0</v>
      </c>
      <c r="AR1220" s="649">
        <f t="shared" ref="AR1220" si="21556">+AR1221*$F1220</f>
        <v>0</v>
      </c>
      <c r="AS1220" s="649">
        <f t="shared" ref="AS1220" si="21557">+AS1221*$F1220</f>
        <v>0</v>
      </c>
      <c r="AT1220" s="649">
        <f t="shared" ref="AT1220" si="21558">+AT1221*$F1220</f>
        <v>0</v>
      </c>
      <c r="AU1220" s="613">
        <f t="shared" si="20933"/>
        <v>52438.66402752787</v>
      </c>
      <c r="AV1220" s="645">
        <f t="shared" si="20931"/>
        <v>0</v>
      </c>
      <c r="AW1220" s="656">
        <f t="shared" si="20932"/>
        <v>0</v>
      </c>
      <c r="AX1220" s="591"/>
    </row>
    <row r="1221" spans="1:50" s="314" customFormat="1" hidden="1" outlineLevel="1">
      <c r="A1221" s="642"/>
      <c r="B1221" s="636"/>
      <c r="C1221" s="636"/>
      <c r="D1221" s="651"/>
      <c r="E1221" s="653"/>
      <c r="F1221" s="640"/>
      <c r="G1221" s="640">
        <f t="shared" si="20973"/>
        <v>1</v>
      </c>
      <c r="H1221" s="658">
        <v>0</v>
      </c>
      <c r="I1221" s="658">
        <v>0</v>
      </c>
      <c r="J1221" s="658">
        <v>0</v>
      </c>
      <c r="K1221" s="658">
        <v>0</v>
      </c>
      <c r="L1221" s="658">
        <v>0</v>
      </c>
      <c r="M1221" s="658">
        <v>0</v>
      </c>
      <c r="N1221" s="658">
        <v>0</v>
      </c>
      <c r="O1221" s="658">
        <v>0</v>
      </c>
      <c r="P1221" s="658">
        <v>0.09</v>
      </c>
      <c r="Q1221" s="658">
        <v>0.69000000000000006</v>
      </c>
      <c r="R1221" s="658">
        <v>0.21999999999999997</v>
      </c>
      <c r="S1221" s="658">
        <v>0</v>
      </c>
      <c r="T1221" s="658">
        <v>0</v>
      </c>
      <c r="U1221" s="658">
        <v>0</v>
      </c>
      <c r="V1221" s="658">
        <v>0</v>
      </c>
      <c r="W1221" s="658">
        <v>0</v>
      </c>
      <c r="X1221" s="658">
        <v>0</v>
      </c>
      <c r="Y1221" s="658">
        <v>0</v>
      </c>
      <c r="Z1221" s="658">
        <v>0</v>
      </c>
      <c r="AA1221" s="658">
        <v>0</v>
      </c>
      <c r="AB1221" s="658">
        <v>0</v>
      </c>
      <c r="AC1221" s="658">
        <v>0</v>
      </c>
      <c r="AD1221" s="658">
        <v>0</v>
      </c>
      <c r="AE1221" s="658">
        <v>0</v>
      </c>
      <c r="AF1221" s="658">
        <v>0</v>
      </c>
      <c r="AG1221" s="658">
        <v>0</v>
      </c>
      <c r="AH1221" s="658">
        <v>0</v>
      </c>
      <c r="AI1221" s="658">
        <v>0</v>
      </c>
      <c r="AJ1221" s="658">
        <v>0</v>
      </c>
      <c r="AK1221" s="658">
        <v>0</v>
      </c>
      <c r="AL1221" s="658">
        <v>0</v>
      </c>
      <c r="AM1221" s="658">
        <v>0</v>
      </c>
      <c r="AN1221" s="658">
        <v>0</v>
      </c>
      <c r="AO1221" s="658">
        <v>0</v>
      </c>
      <c r="AP1221" s="658">
        <v>0</v>
      </c>
      <c r="AQ1221" s="658">
        <v>0</v>
      </c>
      <c r="AR1221" s="658">
        <v>0</v>
      </c>
      <c r="AS1221" s="658">
        <v>0</v>
      </c>
      <c r="AT1221" s="658">
        <v>0</v>
      </c>
      <c r="AU1221" s="613">
        <f t="shared" si="20933"/>
        <v>1</v>
      </c>
      <c r="AV1221" s="645">
        <f t="shared" si="20931"/>
        <v>1</v>
      </c>
      <c r="AW1221" s="656" t="e">
        <f t="shared" si="20932"/>
        <v>#DIV/0!</v>
      </c>
      <c r="AX1221" s="661"/>
    </row>
    <row r="1222" spans="1:50" hidden="1" outlineLevel="1">
      <c r="A1222" s="590"/>
      <c r="B1222" s="629" t="s">
        <v>278</v>
      </c>
      <c r="C1222" s="629" t="s">
        <v>1413</v>
      </c>
      <c r="D1222" s="630" t="s">
        <v>1414</v>
      </c>
      <c r="E1222" s="631"/>
      <c r="F1222" s="632">
        <f>+F1223</f>
        <v>994575.82810200844</v>
      </c>
      <c r="G1222" s="632">
        <f t="shared" si="20973"/>
        <v>994575.82810200844</v>
      </c>
      <c r="H1222" s="632">
        <f t="shared" ref="H1222:AT1222" si="21559">+H1223</f>
        <v>0</v>
      </c>
      <c r="I1222" s="632">
        <f t="shared" si="21559"/>
        <v>0</v>
      </c>
      <c r="J1222" s="632">
        <f t="shared" si="21559"/>
        <v>0</v>
      </c>
      <c r="K1222" s="632">
        <f t="shared" si="21559"/>
        <v>0</v>
      </c>
      <c r="L1222" s="632">
        <f t="shared" si="21559"/>
        <v>0</v>
      </c>
      <c r="M1222" s="632">
        <f t="shared" si="21559"/>
        <v>0</v>
      </c>
      <c r="N1222" s="632">
        <f t="shared" si="21559"/>
        <v>0</v>
      </c>
      <c r="O1222" s="632">
        <f t="shared" si="21559"/>
        <v>0</v>
      </c>
      <c r="P1222" s="632">
        <f t="shared" si="21559"/>
        <v>0</v>
      </c>
      <c r="Q1222" s="632">
        <f t="shared" si="21559"/>
        <v>0</v>
      </c>
      <c r="R1222" s="632">
        <f t="shared" si="21559"/>
        <v>308318.50671162264</v>
      </c>
      <c r="S1222" s="632">
        <f t="shared" si="21559"/>
        <v>686257.32139038574</v>
      </c>
      <c r="T1222" s="632">
        <f t="shared" si="21559"/>
        <v>0</v>
      </c>
      <c r="U1222" s="632">
        <f t="shared" si="21559"/>
        <v>0</v>
      </c>
      <c r="V1222" s="632">
        <f t="shared" si="21559"/>
        <v>0</v>
      </c>
      <c r="W1222" s="632">
        <f t="shared" si="21559"/>
        <v>0</v>
      </c>
      <c r="X1222" s="632">
        <f t="shared" si="21559"/>
        <v>0</v>
      </c>
      <c r="Y1222" s="632">
        <f t="shared" si="21559"/>
        <v>0</v>
      </c>
      <c r="Z1222" s="632">
        <f t="shared" si="21559"/>
        <v>0</v>
      </c>
      <c r="AA1222" s="632">
        <f t="shared" si="21559"/>
        <v>0</v>
      </c>
      <c r="AB1222" s="632">
        <f t="shared" si="21559"/>
        <v>0</v>
      </c>
      <c r="AC1222" s="632">
        <f t="shared" si="21559"/>
        <v>0</v>
      </c>
      <c r="AD1222" s="632">
        <f t="shared" si="21559"/>
        <v>0</v>
      </c>
      <c r="AE1222" s="632">
        <f t="shared" si="21559"/>
        <v>0</v>
      </c>
      <c r="AF1222" s="632">
        <f t="shared" si="21559"/>
        <v>0</v>
      </c>
      <c r="AG1222" s="632">
        <f t="shared" si="21559"/>
        <v>0</v>
      </c>
      <c r="AH1222" s="632">
        <f t="shared" si="21559"/>
        <v>0</v>
      </c>
      <c r="AI1222" s="632">
        <f t="shared" si="21559"/>
        <v>0</v>
      </c>
      <c r="AJ1222" s="632">
        <f t="shared" si="21559"/>
        <v>0</v>
      </c>
      <c r="AK1222" s="632">
        <f t="shared" si="21559"/>
        <v>0</v>
      </c>
      <c r="AL1222" s="632">
        <f t="shared" si="21559"/>
        <v>0</v>
      </c>
      <c r="AM1222" s="632">
        <f t="shared" si="21559"/>
        <v>0</v>
      </c>
      <c r="AN1222" s="632">
        <f t="shared" si="21559"/>
        <v>0</v>
      </c>
      <c r="AO1222" s="632">
        <f t="shared" si="21559"/>
        <v>0</v>
      </c>
      <c r="AP1222" s="632">
        <f t="shared" si="21559"/>
        <v>0</v>
      </c>
      <c r="AQ1222" s="632">
        <f t="shared" si="21559"/>
        <v>0</v>
      </c>
      <c r="AR1222" s="632">
        <f t="shared" si="21559"/>
        <v>0</v>
      </c>
      <c r="AS1222" s="632">
        <f t="shared" si="21559"/>
        <v>0</v>
      </c>
      <c r="AT1222" s="632">
        <f t="shared" si="21559"/>
        <v>0</v>
      </c>
      <c r="AU1222" s="613">
        <f t="shared" si="20933"/>
        <v>994575.82810200844</v>
      </c>
      <c r="AV1222" s="645">
        <f t="shared" si="20931"/>
        <v>0</v>
      </c>
      <c r="AW1222" s="656">
        <f t="shared" si="20932"/>
        <v>0</v>
      </c>
      <c r="AX1222" s="591"/>
    </row>
    <row r="1223" spans="1:50" hidden="1" outlineLevel="1">
      <c r="A1223" s="590"/>
      <c r="B1223" s="646" t="s">
        <v>305</v>
      </c>
      <c r="C1223" s="646" t="s">
        <v>1415</v>
      </c>
      <c r="D1223" s="647" t="s">
        <v>1416</v>
      </c>
      <c r="E1223" s="649"/>
      <c r="F1223" s="650">
        <v>994575.82810200844</v>
      </c>
      <c r="G1223" s="650">
        <f t="shared" si="20973"/>
        <v>994575.82810200844</v>
      </c>
      <c r="H1223" s="649">
        <f t="shared" ref="H1223" si="21560">+H1224*$F1223</f>
        <v>0</v>
      </c>
      <c r="I1223" s="649">
        <f t="shared" ref="I1223" si="21561">+I1224*$F1223</f>
        <v>0</v>
      </c>
      <c r="J1223" s="649">
        <f t="shared" ref="J1223" si="21562">+J1224*$F1223</f>
        <v>0</v>
      </c>
      <c r="K1223" s="649">
        <f t="shared" ref="K1223" si="21563">+K1224*$F1223</f>
        <v>0</v>
      </c>
      <c r="L1223" s="649">
        <f t="shared" ref="L1223" si="21564">+L1224*$F1223</f>
        <v>0</v>
      </c>
      <c r="M1223" s="649">
        <f t="shared" ref="M1223" si="21565">+M1224*$F1223</f>
        <v>0</v>
      </c>
      <c r="N1223" s="649">
        <f t="shared" ref="N1223" si="21566">+N1224*$F1223</f>
        <v>0</v>
      </c>
      <c r="O1223" s="649">
        <f t="shared" ref="O1223" si="21567">+O1224*$F1223</f>
        <v>0</v>
      </c>
      <c r="P1223" s="649">
        <f t="shared" ref="P1223" si="21568">+P1224*$F1223</f>
        <v>0</v>
      </c>
      <c r="Q1223" s="649">
        <f t="shared" ref="Q1223" si="21569">+Q1224*$F1223</f>
        <v>0</v>
      </c>
      <c r="R1223" s="649">
        <f t="shared" ref="R1223" si="21570">+R1224*$F1223</f>
        <v>308318.50671162264</v>
      </c>
      <c r="S1223" s="649">
        <f t="shared" ref="S1223" si="21571">+S1224*$F1223</f>
        <v>686257.32139038574</v>
      </c>
      <c r="T1223" s="649">
        <f t="shared" ref="T1223" si="21572">+T1224*$F1223</f>
        <v>0</v>
      </c>
      <c r="U1223" s="649">
        <f t="shared" ref="U1223" si="21573">+U1224*$F1223</f>
        <v>0</v>
      </c>
      <c r="V1223" s="649">
        <f t="shared" ref="V1223" si="21574">+V1224*$F1223</f>
        <v>0</v>
      </c>
      <c r="W1223" s="649">
        <f t="shared" ref="W1223" si="21575">+W1224*$F1223</f>
        <v>0</v>
      </c>
      <c r="X1223" s="649">
        <f t="shared" ref="X1223" si="21576">+X1224*$F1223</f>
        <v>0</v>
      </c>
      <c r="Y1223" s="649">
        <f t="shared" ref="Y1223" si="21577">+Y1224*$F1223</f>
        <v>0</v>
      </c>
      <c r="Z1223" s="649">
        <f t="shared" ref="Z1223" si="21578">+Z1224*$F1223</f>
        <v>0</v>
      </c>
      <c r="AA1223" s="649">
        <f t="shared" ref="AA1223" si="21579">+AA1224*$F1223</f>
        <v>0</v>
      </c>
      <c r="AB1223" s="649">
        <f t="shared" ref="AB1223" si="21580">+AB1224*$F1223</f>
        <v>0</v>
      </c>
      <c r="AC1223" s="649">
        <f t="shared" ref="AC1223" si="21581">+AC1224*$F1223</f>
        <v>0</v>
      </c>
      <c r="AD1223" s="649">
        <f t="shared" ref="AD1223" si="21582">+AD1224*$F1223</f>
        <v>0</v>
      </c>
      <c r="AE1223" s="649">
        <f t="shared" ref="AE1223" si="21583">+AE1224*$F1223</f>
        <v>0</v>
      </c>
      <c r="AF1223" s="649">
        <f t="shared" ref="AF1223" si="21584">+AF1224*$F1223</f>
        <v>0</v>
      </c>
      <c r="AG1223" s="649">
        <f t="shared" ref="AG1223" si="21585">+AG1224*$F1223</f>
        <v>0</v>
      </c>
      <c r="AH1223" s="649">
        <f t="shared" ref="AH1223" si="21586">+AH1224*$F1223</f>
        <v>0</v>
      </c>
      <c r="AI1223" s="649">
        <f t="shared" ref="AI1223" si="21587">+AI1224*$F1223</f>
        <v>0</v>
      </c>
      <c r="AJ1223" s="649">
        <f t="shared" ref="AJ1223" si="21588">+AJ1224*$F1223</f>
        <v>0</v>
      </c>
      <c r="AK1223" s="649">
        <f t="shared" ref="AK1223" si="21589">+AK1224*$F1223</f>
        <v>0</v>
      </c>
      <c r="AL1223" s="649">
        <f t="shared" ref="AL1223" si="21590">+AL1224*$F1223</f>
        <v>0</v>
      </c>
      <c r="AM1223" s="649">
        <f t="shared" ref="AM1223" si="21591">+AM1224*$F1223</f>
        <v>0</v>
      </c>
      <c r="AN1223" s="649">
        <f t="shared" ref="AN1223" si="21592">+AN1224*$F1223</f>
        <v>0</v>
      </c>
      <c r="AO1223" s="649">
        <f t="shared" ref="AO1223" si="21593">+AO1224*$F1223</f>
        <v>0</v>
      </c>
      <c r="AP1223" s="649">
        <f t="shared" ref="AP1223" si="21594">+AP1224*$F1223</f>
        <v>0</v>
      </c>
      <c r="AQ1223" s="649">
        <f t="shared" ref="AQ1223" si="21595">+AQ1224*$F1223</f>
        <v>0</v>
      </c>
      <c r="AR1223" s="649">
        <f t="shared" ref="AR1223" si="21596">+AR1224*$F1223</f>
        <v>0</v>
      </c>
      <c r="AS1223" s="649">
        <f t="shared" ref="AS1223" si="21597">+AS1224*$F1223</f>
        <v>0</v>
      </c>
      <c r="AT1223" s="649">
        <f t="shared" ref="AT1223" si="21598">+AT1224*$F1223</f>
        <v>0</v>
      </c>
      <c r="AU1223" s="613">
        <f t="shared" si="20933"/>
        <v>994575.82810200844</v>
      </c>
      <c r="AV1223" s="645">
        <f t="shared" si="20931"/>
        <v>0</v>
      </c>
      <c r="AW1223" s="656">
        <f t="shared" si="20932"/>
        <v>0</v>
      </c>
      <c r="AX1223" s="591"/>
    </row>
    <row r="1224" spans="1:50" s="314" customFormat="1" hidden="1" outlineLevel="1">
      <c r="A1224" s="642"/>
      <c r="B1224" s="636"/>
      <c r="C1224" s="636"/>
      <c r="D1224" s="651"/>
      <c r="E1224" s="653"/>
      <c r="F1224" s="640"/>
      <c r="G1224" s="640">
        <f t="shared" si="20973"/>
        <v>1</v>
      </c>
      <c r="H1224" s="658">
        <v>0</v>
      </c>
      <c r="I1224" s="658">
        <v>0</v>
      </c>
      <c r="J1224" s="658">
        <v>0</v>
      </c>
      <c r="K1224" s="658">
        <v>0</v>
      </c>
      <c r="L1224" s="658">
        <v>0</v>
      </c>
      <c r="M1224" s="658">
        <v>0</v>
      </c>
      <c r="N1224" s="658">
        <v>0</v>
      </c>
      <c r="O1224" s="658">
        <v>0</v>
      </c>
      <c r="P1224" s="658">
        <v>0</v>
      </c>
      <c r="Q1224" s="658">
        <v>0</v>
      </c>
      <c r="R1224" s="658">
        <v>0.31</v>
      </c>
      <c r="S1224" s="658">
        <v>0.69</v>
      </c>
      <c r="T1224" s="658">
        <v>0</v>
      </c>
      <c r="U1224" s="658">
        <v>0</v>
      </c>
      <c r="V1224" s="658">
        <v>0</v>
      </c>
      <c r="W1224" s="658">
        <v>0</v>
      </c>
      <c r="X1224" s="658">
        <v>0</v>
      </c>
      <c r="Y1224" s="658">
        <v>0</v>
      </c>
      <c r="Z1224" s="658">
        <v>0</v>
      </c>
      <c r="AA1224" s="658">
        <v>0</v>
      </c>
      <c r="AB1224" s="658">
        <v>0</v>
      </c>
      <c r="AC1224" s="658">
        <v>0</v>
      </c>
      <c r="AD1224" s="658">
        <v>0</v>
      </c>
      <c r="AE1224" s="658">
        <v>0</v>
      </c>
      <c r="AF1224" s="658">
        <v>0</v>
      </c>
      <c r="AG1224" s="658">
        <v>0</v>
      </c>
      <c r="AH1224" s="658">
        <v>0</v>
      </c>
      <c r="AI1224" s="658">
        <v>0</v>
      </c>
      <c r="AJ1224" s="658">
        <v>0</v>
      </c>
      <c r="AK1224" s="658">
        <v>0</v>
      </c>
      <c r="AL1224" s="658">
        <v>0</v>
      </c>
      <c r="AM1224" s="658">
        <v>0</v>
      </c>
      <c r="AN1224" s="658">
        <v>0</v>
      </c>
      <c r="AO1224" s="658">
        <v>0</v>
      </c>
      <c r="AP1224" s="658">
        <v>0</v>
      </c>
      <c r="AQ1224" s="658">
        <v>0</v>
      </c>
      <c r="AR1224" s="658">
        <v>0</v>
      </c>
      <c r="AS1224" s="658">
        <v>0</v>
      </c>
      <c r="AT1224" s="658">
        <v>0</v>
      </c>
      <c r="AU1224" s="613">
        <f t="shared" si="20933"/>
        <v>1</v>
      </c>
      <c r="AV1224" s="645">
        <f t="shared" si="20931"/>
        <v>1</v>
      </c>
      <c r="AW1224" s="656" t="e">
        <f t="shared" si="20932"/>
        <v>#DIV/0!</v>
      </c>
      <c r="AX1224" s="661"/>
    </row>
    <row r="1225" spans="1:50" s="302" customFormat="1" collapsed="1">
      <c r="A1225" s="621"/>
      <c r="B1225" s="622" t="s">
        <v>234</v>
      </c>
      <c r="C1225" s="622" t="s">
        <v>1417</v>
      </c>
      <c r="D1225" s="623" t="s">
        <v>1418</v>
      </c>
      <c r="E1225" s="624"/>
      <c r="F1225" s="625">
        <f>+F1226+F1231+F1244+F1245+F1252+F1289</f>
        <v>2267761.9386877073</v>
      </c>
      <c r="G1225" s="625">
        <f t="shared" si="20973"/>
        <v>2267761.9386877073</v>
      </c>
      <c r="H1225" s="625">
        <f t="shared" ref="H1225:AT1225" si="21599">+H1226+H1231+H1244+H1245+H1252+H1289</f>
        <v>0</v>
      </c>
      <c r="I1225" s="625">
        <f t="shared" si="21599"/>
        <v>0</v>
      </c>
      <c r="J1225" s="625">
        <f t="shared" si="21599"/>
        <v>0</v>
      </c>
      <c r="K1225" s="625">
        <f t="shared" si="21599"/>
        <v>0</v>
      </c>
      <c r="L1225" s="625">
        <f t="shared" si="21599"/>
        <v>0</v>
      </c>
      <c r="M1225" s="625">
        <f t="shared" si="21599"/>
        <v>24441.035673284536</v>
      </c>
      <c r="N1225" s="625">
        <f t="shared" si="21599"/>
        <v>9470.567477334982</v>
      </c>
      <c r="O1225" s="625">
        <f t="shared" si="21599"/>
        <v>124338.91074181271</v>
      </c>
      <c r="P1225" s="625">
        <f t="shared" si="21599"/>
        <v>142492.96178246141</v>
      </c>
      <c r="Q1225" s="625">
        <f t="shared" si="21599"/>
        <v>151842.29018456553</v>
      </c>
      <c r="R1225" s="625">
        <f t="shared" si="21599"/>
        <v>322875.03549057164</v>
      </c>
      <c r="S1225" s="625">
        <f t="shared" si="21599"/>
        <v>394349.85004383413</v>
      </c>
      <c r="T1225" s="625">
        <f t="shared" si="21599"/>
        <v>167449.19555984499</v>
      </c>
      <c r="U1225" s="625">
        <f t="shared" si="21599"/>
        <v>171901.95090210121</v>
      </c>
      <c r="V1225" s="625">
        <f t="shared" si="21599"/>
        <v>164569.64020011589</v>
      </c>
      <c r="W1225" s="625">
        <f t="shared" si="21599"/>
        <v>166199.04257833483</v>
      </c>
      <c r="X1225" s="625">
        <f t="shared" si="21599"/>
        <v>159451.79323640949</v>
      </c>
      <c r="Y1225" s="625">
        <f t="shared" si="21599"/>
        <v>108112.65003694306</v>
      </c>
      <c r="Z1225" s="625">
        <f t="shared" si="21599"/>
        <v>115290.26974854761</v>
      </c>
      <c r="AA1225" s="625">
        <f t="shared" si="21599"/>
        <v>42125.290869661629</v>
      </c>
      <c r="AB1225" s="625">
        <f t="shared" si="21599"/>
        <v>0</v>
      </c>
      <c r="AC1225" s="625">
        <f t="shared" si="21599"/>
        <v>0</v>
      </c>
      <c r="AD1225" s="625">
        <f t="shared" si="21599"/>
        <v>0</v>
      </c>
      <c r="AE1225" s="625">
        <f t="shared" si="21599"/>
        <v>0</v>
      </c>
      <c r="AF1225" s="625">
        <f t="shared" si="21599"/>
        <v>0</v>
      </c>
      <c r="AG1225" s="625">
        <f t="shared" si="21599"/>
        <v>2851.4541618831963</v>
      </c>
      <c r="AH1225" s="625">
        <f t="shared" si="21599"/>
        <v>0</v>
      </c>
      <c r="AI1225" s="625">
        <f t="shared" si="21599"/>
        <v>0</v>
      </c>
      <c r="AJ1225" s="625">
        <f t="shared" si="21599"/>
        <v>0</v>
      </c>
      <c r="AK1225" s="625">
        <f t="shared" si="21599"/>
        <v>0</v>
      </c>
      <c r="AL1225" s="625">
        <f t="shared" si="21599"/>
        <v>0</v>
      </c>
      <c r="AM1225" s="625">
        <f t="shared" si="21599"/>
        <v>0</v>
      </c>
      <c r="AN1225" s="625">
        <f t="shared" si="21599"/>
        <v>0</v>
      </c>
      <c r="AO1225" s="625">
        <f t="shared" si="21599"/>
        <v>0</v>
      </c>
      <c r="AP1225" s="625">
        <f t="shared" si="21599"/>
        <v>0</v>
      </c>
      <c r="AQ1225" s="625">
        <f t="shared" si="21599"/>
        <v>0</v>
      </c>
      <c r="AR1225" s="625">
        <f t="shared" si="21599"/>
        <v>0</v>
      </c>
      <c r="AS1225" s="625">
        <f t="shared" si="21599"/>
        <v>0</v>
      </c>
      <c r="AT1225" s="625">
        <f t="shared" si="21599"/>
        <v>0</v>
      </c>
      <c r="AU1225" s="613">
        <f t="shared" si="20933"/>
        <v>2267761.9386877073</v>
      </c>
      <c r="AV1225" s="645">
        <f t="shared" si="20931"/>
        <v>0</v>
      </c>
      <c r="AW1225" s="656">
        <f t="shared" si="20932"/>
        <v>0</v>
      </c>
      <c r="AX1225" s="626"/>
    </row>
    <row r="1226" spans="1:50" hidden="1" outlineLevel="1">
      <c r="A1226" s="590"/>
      <c r="B1226" s="629" t="s">
        <v>278</v>
      </c>
      <c r="C1226" s="629" t="s">
        <v>1419</v>
      </c>
      <c r="D1226" s="630" t="s">
        <v>1420</v>
      </c>
      <c r="E1226" s="631"/>
      <c r="F1226" s="632">
        <f>+F1227+F1229</f>
        <v>210833.16229899629</v>
      </c>
      <c r="G1226" s="632">
        <f t="shared" si="20973"/>
        <v>210833.16229899629</v>
      </c>
      <c r="H1226" s="632">
        <f t="shared" ref="H1226:AT1226" si="21600">+H1227+H1229</f>
        <v>0</v>
      </c>
      <c r="I1226" s="632">
        <f t="shared" si="21600"/>
        <v>0</v>
      </c>
      <c r="J1226" s="632">
        <f t="shared" si="21600"/>
        <v>0</v>
      </c>
      <c r="K1226" s="632">
        <f t="shared" si="21600"/>
        <v>0</v>
      </c>
      <c r="L1226" s="632">
        <f t="shared" si="21600"/>
        <v>0</v>
      </c>
      <c r="M1226" s="632">
        <f t="shared" si="21600"/>
        <v>0</v>
      </c>
      <c r="N1226" s="632">
        <f t="shared" si="21600"/>
        <v>9470.567477334982</v>
      </c>
      <c r="O1226" s="632">
        <f t="shared" si="21600"/>
        <v>124338.91074181271</v>
      </c>
      <c r="P1226" s="632">
        <f t="shared" si="21600"/>
        <v>77023.684079848594</v>
      </c>
      <c r="Q1226" s="632">
        <f t="shared" si="21600"/>
        <v>0</v>
      </c>
      <c r="R1226" s="632">
        <f t="shared" si="21600"/>
        <v>0</v>
      </c>
      <c r="S1226" s="632">
        <f t="shared" si="21600"/>
        <v>0</v>
      </c>
      <c r="T1226" s="632">
        <f t="shared" si="21600"/>
        <v>0</v>
      </c>
      <c r="U1226" s="632">
        <f t="shared" si="21600"/>
        <v>0</v>
      </c>
      <c r="V1226" s="632">
        <f t="shared" si="21600"/>
        <v>0</v>
      </c>
      <c r="W1226" s="632">
        <f t="shared" si="21600"/>
        <v>0</v>
      </c>
      <c r="X1226" s="632">
        <f t="shared" si="21600"/>
        <v>0</v>
      </c>
      <c r="Y1226" s="632">
        <f t="shared" si="21600"/>
        <v>0</v>
      </c>
      <c r="Z1226" s="632">
        <f t="shared" si="21600"/>
        <v>0</v>
      </c>
      <c r="AA1226" s="632">
        <f t="shared" si="21600"/>
        <v>0</v>
      </c>
      <c r="AB1226" s="632">
        <f t="shared" si="21600"/>
        <v>0</v>
      </c>
      <c r="AC1226" s="632">
        <f t="shared" si="21600"/>
        <v>0</v>
      </c>
      <c r="AD1226" s="632">
        <f t="shared" si="21600"/>
        <v>0</v>
      </c>
      <c r="AE1226" s="632">
        <f t="shared" si="21600"/>
        <v>0</v>
      </c>
      <c r="AF1226" s="632">
        <f t="shared" si="21600"/>
        <v>0</v>
      </c>
      <c r="AG1226" s="632">
        <f t="shared" si="21600"/>
        <v>0</v>
      </c>
      <c r="AH1226" s="632">
        <f t="shared" si="21600"/>
        <v>0</v>
      </c>
      <c r="AI1226" s="632">
        <f t="shared" si="21600"/>
        <v>0</v>
      </c>
      <c r="AJ1226" s="632">
        <f t="shared" si="21600"/>
        <v>0</v>
      </c>
      <c r="AK1226" s="632">
        <f t="shared" si="21600"/>
        <v>0</v>
      </c>
      <c r="AL1226" s="632">
        <f t="shared" si="21600"/>
        <v>0</v>
      </c>
      <c r="AM1226" s="632">
        <f t="shared" si="21600"/>
        <v>0</v>
      </c>
      <c r="AN1226" s="632">
        <f t="shared" si="21600"/>
        <v>0</v>
      </c>
      <c r="AO1226" s="632">
        <f t="shared" si="21600"/>
        <v>0</v>
      </c>
      <c r="AP1226" s="632">
        <f t="shared" si="21600"/>
        <v>0</v>
      </c>
      <c r="AQ1226" s="632">
        <f t="shared" si="21600"/>
        <v>0</v>
      </c>
      <c r="AR1226" s="632">
        <f t="shared" si="21600"/>
        <v>0</v>
      </c>
      <c r="AS1226" s="632">
        <f t="shared" si="21600"/>
        <v>0</v>
      </c>
      <c r="AT1226" s="632">
        <f t="shared" si="21600"/>
        <v>0</v>
      </c>
      <c r="AU1226" s="613">
        <f t="shared" si="20933"/>
        <v>210833.16229899629</v>
      </c>
      <c r="AV1226" s="645">
        <f t="shared" si="20931"/>
        <v>0</v>
      </c>
      <c r="AW1226" s="656">
        <f t="shared" si="20932"/>
        <v>0</v>
      </c>
      <c r="AX1226" s="591"/>
    </row>
    <row r="1227" spans="1:50" hidden="1" outlineLevel="1">
      <c r="A1227" s="590"/>
      <c r="B1227" s="646" t="s">
        <v>305</v>
      </c>
      <c r="C1227" s="646" t="s">
        <v>1421</v>
      </c>
      <c r="D1227" s="647" t="s">
        <v>1422</v>
      </c>
      <c r="E1227" s="649"/>
      <c r="F1227" s="650">
        <v>105228.52752594424</v>
      </c>
      <c r="G1227" s="650">
        <f t="shared" si="20973"/>
        <v>105228.52752594424</v>
      </c>
      <c r="H1227" s="649">
        <f t="shared" ref="H1227" si="21601">+H1228*$F1227</f>
        <v>0</v>
      </c>
      <c r="I1227" s="649">
        <f t="shared" ref="I1227" si="21602">+I1228*$F1227</f>
        <v>0</v>
      </c>
      <c r="J1227" s="649">
        <f t="shared" ref="J1227" si="21603">+J1228*$F1227</f>
        <v>0</v>
      </c>
      <c r="K1227" s="649">
        <f t="shared" ref="K1227" si="21604">+K1228*$F1227</f>
        <v>0</v>
      </c>
      <c r="L1227" s="649">
        <f t="shared" ref="L1227" si="21605">+L1228*$F1227</f>
        <v>0</v>
      </c>
      <c r="M1227" s="649">
        <f t="shared" ref="M1227" si="21606">+M1228*$F1227</f>
        <v>0</v>
      </c>
      <c r="N1227" s="649">
        <f t="shared" ref="N1227" si="21607">+N1228*$F1227</f>
        <v>9470.567477334982</v>
      </c>
      <c r="O1227" s="649">
        <f t="shared" ref="O1227" si="21608">+O1228*$F1227</f>
        <v>76816.825093939289</v>
      </c>
      <c r="P1227" s="649">
        <f t="shared" ref="P1227" si="21609">+P1228*$F1227</f>
        <v>18941.134954669968</v>
      </c>
      <c r="Q1227" s="649">
        <f t="shared" ref="Q1227" si="21610">+Q1228*$F1227</f>
        <v>0</v>
      </c>
      <c r="R1227" s="649">
        <f t="shared" ref="R1227" si="21611">+R1228*$F1227</f>
        <v>0</v>
      </c>
      <c r="S1227" s="649">
        <f t="shared" ref="S1227" si="21612">+S1228*$F1227</f>
        <v>0</v>
      </c>
      <c r="T1227" s="649">
        <f t="shared" ref="T1227" si="21613">+T1228*$F1227</f>
        <v>0</v>
      </c>
      <c r="U1227" s="649">
        <f t="shared" ref="U1227" si="21614">+U1228*$F1227</f>
        <v>0</v>
      </c>
      <c r="V1227" s="649">
        <f t="shared" ref="V1227" si="21615">+V1228*$F1227</f>
        <v>0</v>
      </c>
      <c r="W1227" s="649">
        <f t="shared" ref="W1227" si="21616">+W1228*$F1227</f>
        <v>0</v>
      </c>
      <c r="X1227" s="649">
        <f t="shared" ref="X1227" si="21617">+X1228*$F1227</f>
        <v>0</v>
      </c>
      <c r="Y1227" s="649">
        <f t="shared" ref="Y1227" si="21618">+Y1228*$F1227</f>
        <v>0</v>
      </c>
      <c r="Z1227" s="649">
        <f t="shared" ref="Z1227" si="21619">+Z1228*$F1227</f>
        <v>0</v>
      </c>
      <c r="AA1227" s="649">
        <f t="shared" ref="AA1227" si="21620">+AA1228*$F1227</f>
        <v>0</v>
      </c>
      <c r="AB1227" s="649">
        <f t="shared" ref="AB1227" si="21621">+AB1228*$F1227</f>
        <v>0</v>
      </c>
      <c r="AC1227" s="649">
        <f t="shared" ref="AC1227" si="21622">+AC1228*$F1227</f>
        <v>0</v>
      </c>
      <c r="AD1227" s="649">
        <f t="shared" ref="AD1227" si="21623">+AD1228*$F1227</f>
        <v>0</v>
      </c>
      <c r="AE1227" s="649">
        <f t="shared" ref="AE1227" si="21624">+AE1228*$F1227</f>
        <v>0</v>
      </c>
      <c r="AF1227" s="649">
        <f t="shared" ref="AF1227" si="21625">+AF1228*$F1227</f>
        <v>0</v>
      </c>
      <c r="AG1227" s="649">
        <f t="shared" ref="AG1227" si="21626">+AG1228*$F1227</f>
        <v>0</v>
      </c>
      <c r="AH1227" s="649">
        <f t="shared" ref="AH1227" si="21627">+AH1228*$F1227</f>
        <v>0</v>
      </c>
      <c r="AI1227" s="649">
        <f t="shared" ref="AI1227" si="21628">+AI1228*$F1227</f>
        <v>0</v>
      </c>
      <c r="AJ1227" s="649">
        <f t="shared" ref="AJ1227" si="21629">+AJ1228*$F1227</f>
        <v>0</v>
      </c>
      <c r="AK1227" s="649">
        <f t="shared" ref="AK1227" si="21630">+AK1228*$F1227</f>
        <v>0</v>
      </c>
      <c r="AL1227" s="649">
        <f t="shared" ref="AL1227" si="21631">+AL1228*$F1227</f>
        <v>0</v>
      </c>
      <c r="AM1227" s="649">
        <f t="shared" ref="AM1227" si="21632">+AM1228*$F1227</f>
        <v>0</v>
      </c>
      <c r="AN1227" s="649">
        <f t="shared" ref="AN1227" si="21633">+AN1228*$F1227</f>
        <v>0</v>
      </c>
      <c r="AO1227" s="649">
        <f t="shared" ref="AO1227" si="21634">+AO1228*$F1227</f>
        <v>0</v>
      </c>
      <c r="AP1227" s="649">
        <f t="shared" ref="AP1227" si="21635">+AP1228*$F1227</f>
        <v>0</v>
      </c>
      <c r="AQ1227" s="649">
        <f t="shared" ref="AQ1227" si="21636">+AQ1228*$F1227</f>
        <v>0</v>
      </c>
      <c r="AR1227" s="649">
        <f t="shared" ref="AR1227" si="21637">+AR1228*$F1227</f>
        <v>0</v>
      </c>
      <c r="AS1227" s="649">
        <f t="shared" ref="AS1227" si="21638">+AS1228*$F1227</f>
        <v>0</v>
      </c>
      <c r="AT1227" s="649">
        <f t="shared" ref="AT1227" si="21639">+AT1228*$F1227</f>
        <v>0</v>
      </c>
      <c r="AU1227" s="613">
        <f t="shared" si="20933"/>
        <v>105228.52752594424</v>
      </c>
      <c r="AV1227" s="645">
        <f t="shared" si="20931"/>
        <v>0</v>
      </c>
      <c r="AW1227" s="656">
        <f t="shared" si="20932"/>
        <v>0</v>
      </c>
      <c r="AX1227" s="591"/>
    </row>
    <row r="1228" spans="1:50" s="314" customFormat="1" hidden="1" outlineLevel="1">
      <c r="A1228" s="642"/>
      <c r="B1228" s="636"/>
      <c r="C1228" s="636"/>
      <c r="D1228" s="651"/>
      <c r="E1228" s="653"/>
      <c r="F1228" s="640"/>
      <c r="G1228" s="640">
        <f t="shared" si="20973"/>
        <v>1</v>
      </c>
      <c r="H1228" s="658">
        <v>0</v>
      </c>
      <c r="I1228" s="658">
        <v>0</v>
      </c>
      <c r="J1228" s="658">
        <v>0</v>
      </c>
      <c r="K1228" s="658">
        <v>0</v>
      </c>
      <c r="L1228" s="658">
        <v>0</v>
      </c>
      <c r="M1228" s="658">
        <v>0</v>
      </c>
      <c r="N1228" s="658">
        <v>0.09</v>
      </c>
      <c r="O1228" s="658">
        <v>0.73</v>
      </c>
      <c r="P1228" s="658">
        <v>0.18000000000000005</v>
      </c>
      <c r="Q1228" s="658">
        <v>0</v>
      </c>
      <c r="R1228" s="658">
        <v>0</v>
      </c>
      <c r="S1228" s="658">
        <v>0</v>
      </c>
      <c r="T1228" s="658">
        <v>0</v>
      </c>
      <c r="U1228" s="658">
        <v>0</v>
      </c>
      <c r="V1228" s="658">
        <v>0</v>
      </c>
      <c r="W1228" s="658">
        <v>0</v>
      </c>
      <c r="X1228" s="658">
        <v>0</v>
      </c>
      <c r="Y1228" s="658">
        <v>0</v>
      </c>
      <c r="Z1228" s="658">
        <v>0</v>
      </c>
      <c r="AA1228" s="658">
        <v>0</v>
      </c>
      <c r="AB1228" s="658">
        <v>0</v>
      </c>
      <c r="AC1228" s="658">
        <v>0</v>
      </c>
      <c r="AD1228" s="658">
        <v>0</v>
      </c>
      <c r="AE1228" s="658">
        <v>0</v>
      </c>
      <c r="AF1228" s="658">
        <v>0</v>
      </c>
      <c r="AG1228" s="658">
        <v>0</v>
      </c>
      <c r="AH1228" s="658">
        <v>0</v>
      </c>
      <c r="AI1228" s="658">
        <v>0</v>
      </c>
      <c r="AJ1228" s="658">
        <v>0</v>
      </c>
      <c r="AK1228" s="658">
        <v>0</v>
      </c>
      <c r="AL1228" s="658">
        <v>0</v>
      </c>
      <c r="AM1228" s="658">
        <v>0</v>
      </c>
      <c r="AN1228" s="658">
        <v>0</v>
      </c>
      <c r="AO1228" s="658">
        <v>0</v>
      </c>
      <c r="AP1228" s="658">
        <v>0</v>
      </c>
      <c r="AQ1228" s="658">
        <v>0</v>
      </c>
      <c r="AR1228" s="658">
        <v>0</v>
      </c>
      <c r="AS1228" s="658">
        <v>0</v>
      </c>
      <c r="AT1228" s="658">
        <v>0</v>
      </c>
      <c r="AU1228" s="613">
        <f t="shared" si="20933"/>
        <v>1</v>
      </c>
      <c r="AV1228" s="645">
        <f t="shared" si="20931"/>
        <v>1</v>
      </c>
      <c r="AW1228" s="656" t="e">
        <f t="shared" si="20932"/>
        <v>#DIV/0!</v>
      </c>
      <c r="AX1228" s="661"/>
    </row>
    <row r="1229" spans="1:50" hidden="1" outlineLevel="1">
      <c r="A1229" s="590"/>
      <c r="B1229" s="646" t="s">
        <v>305</v>
      </c>
      <c r="C1229" s="646" t="s">
        <v>1423</v>
      </c>
      <c r="D1229" s="647" t="s">
        <v>1424</v>
      </c>
      <c r="E1229" s="649"/>
      <c r="F1229" s="650">
        <v>105604.63477305205</v>
      </c>
      <c r="G1229" s="650">
        <f t="shared" si="20973"/>
        <v>105604.63477305205</v>
      </c>
      <c r="H1229" s="649">
        <f t="shared" ref="H1229" si="21640">+H1230*$F1229</f>
        <v>0</v>
      </c>
      <c r="I1229" s="649">
        <f t="shared" ref="I1229" si="21641">+I1230*$F1229</f>
        <v>0</v>
      </c>
      <c r="J1229" s="649">
        <f t="shared" ref="J1229" si="21642">+J1230*$F1229</f>
        <v>0</v>
      </c>
      <c r="K1229" s="649">
        <f t="shared" ref="K1229" si="21643">+K1230*$F1229</f>
        <v>0</v>
      </c>
      <c r="L1229" s="649">
        <f t="shared" ref="L1229" si="21644">+L1230*$F1229</f>
        <v>0</v>
      </c>
      <c r="M1229" s="649">
        <f t="shared" ref="M1229" si="21645">+M1230*$F1229</f>
        <v>0</v>
      </c>
      <c r="N1229" s="649">
        <f t="shared" ref="N1229" si="21646">+N1230*$F1229</f>
        <v>0</v>
      </c>
      <c r="O1229" s="649">
        <f t="shared" ref="O1229" si="21647">+O1230*$F1229</f>
        <v>47522.08564787342</v>
      </c>
      <c r="P1229" s="649">
        <f t="shared" ref="P1229" si="21648">+P1230*$F1229</f>
        <v>58082.54912517863</v>
      </c>
      <c r="Q1229" s="649">
        <f t="shared" ref="Q1229" si="21649">+Q1230*$F1229</f>
        <v>0</v>
      </c>
      <c r="R1229" s="649">
        <f t="shared" ref="R1229" si="21650">+R1230*$F1229</f>
        <v>0</v>
      </c>
      <c r="S1229" s="649">
        <f t="shared" ref="S1229" si="21651">+S1230*$F1229</f>
        <v>0</v>
      </c>
      <c r="T1229" s="649">
        <f t="shared" ref="T1229" si="21652">+T1230*$F1229</f>
        <v>0</v>
      </c>
      <c r="U1229" s="649">
        <f t="shared" ref="U1229" si="21653">+U1230*$F1229</f>
        <v>0</v>
      </c>
      <c r="V1229" s="649">
        <f t="shared" ref="V1229" si="21654">+V1230*$F1229</f>
        <v>0</v>
      </c>
      <c r="W1229" s="649">
        <f t="shared" ref="W1229" si="21655">+W1230*$F1229</f>
        <v>0</v>
      </c>
      <c r="X1229" s="649">
        <f t="shared" ref="X1229" si="21656">+X1230*$F1229</f>
        <v>0</v>
      </c>
      <c r="Y1229" s="649">
        <f t="shared" ref="Y1229" si="21657">+Y1230*$F1229</f>
        <v>0</v>
      </c>
      <c r="Z1229" s="649">
        <f t="shared" ref="Z1229" si="21658">+Z1230*$F1229</f>
        <v>0</v>
      </c>
      <c r="AA1229" s="649">
        <f t="shared" ref="AA1229" si="21659">+AA1230*$F1229</f>
        <v>0</v>
      </c>
      <c r="AB1229" s="649">
        <f t="shared" ref="AB1229" si="21660">+AB1230*$F1229</f>
        <v>0</v>
      </c>
      <c r="AC1229" s="649">
        <f t="shared" ref="AC1229" si="21661">+AC1230*$F1229</f>
        <v>0</v>
      </c>
      <c r="AD1229" s="649">
        <f t="shared" ref="AD1229" si="21662">+AD1230*$F1229</f>
        <v>0</v>
      </c>
      <c r="AE1229" s="649">
        <f t="shared" ref="AE1229" si="21663">+AE1230*$F1229</f>
        <v>0</v>
      </c>
      <c r="AF1229" s="649">
        <f t="shared" ref="AF1229" si="21664">+AF1230*$F1229</f>
        <v>0</v>
      </c>
      <c r="AG1229" s="649">
        <f t="shared" ref="AG1229" si="21665">+AG1230*$F1229</f>
        <v>0</v>
      </c>
      <c r="AH1229" s="649">
        <f t="shared" ref="AH1229" si="21666">+AH1230*$F1229</f>
        <v>0</v>
      </c>
      <c r="AI1229" s="649">
        <f t="shared" ref="AI1229" si="21667">+AI1230*$F1229</f>
        <v>0</v>
      </c>
      <c r="AJ1229" s="649">
        <f t="shared" ref="AJ1229" si="21668">+AJ1230*$F1229</f>
        <v>0</v>
      </c>
      <c r="AK1229" s="649">
        <f t="shared" ref="AK1229" si="21669">+AK1230*$F1229</f>
        <v>0</v>
      </c>
      <c r="AL1229" s="649">
        <f t="shared" ref="AL1229" si="21670">+AL1230*$F1229</f>
        <v>0</v>
      </c>
      <c r="AM1229" s="649">
        <f t="shared" ref="AM1229" si="21671">+AM1230*$F1229</f>
        <v>0</v>
      </c>
      <c r="AN1229" s="649">
        <f t="shared" ref="AN1229" si="21672">+AN1230*$F1229</f>
        <v>0</v>
      </c>
      <c r="AO1229" s="649">
        <f t="shared" ref="AO1229" si="21673">+AO1230*$F1229</f>
        <v>0</v>
      </c>
      <c r="AP1229" s="649">
        <f t="shared" ref="AP1229" si="21674">+AP1230*$F1229</f>
        <v>0</v>
      </c>
      <c r="AQ1229" s="649">
        <f t="shared" ref="AQ1229" si="21675">+AQ1230*$F1229</f>
        <v>0</v>
      </c>
      <c r="AR1229" s="649">
        <f t="shared" ref="AR1229" si="21676">+AR1230*$F1229</f>
        <v>0</v>
      </c>
      <c r="AS1229" s="649">
        <f t="shared" ref="AS1229" si="21677">+AS1230*$F1229</f>
        <v>0</v>
      </c>
      <c r="AT1229" s="649">
        <f t="shared" ref="AT1229" si="21678">+AT1230*$F1229</f>
        <v>0</v>
      </c>
      <c r="AU1229" s="613">
        <f t="shared" si="20933"/>
        <v>105604.63477305205</v>
      </c>
      <c r="AV1229" s="645">
        <f t="shared" si="20931"/>
        <v>0</v>
      </c>
      <c r="AW1229" s="656">
        <f t="shared" si="20932"/>
        <v>0</v>
      </c>
      <c r="AX1229" s="591"/>
    </row>
    <row r="1230" spans="1:50" s="314" customFormat="1" hidden="1" outlineLevel="1">
      <c r="A1230" s="642"/>
      <c r="B1230" s="636"/>
      <c r="C1230" s="636"/>
      <c r="D1230" s="651"/>
      <c r="E1230" s="653"/>
      <c r="F1230" s="659"/>
      <c r="G1230" s="640">
        <f t="shared" si="20973"/>
        <v>1</v>
      </c>
      <c r="H1230" s="658">
        <v>0</v>
      </c>
      <c r="I1230" s="658">
        <v>0</v>
      </c>
      <c r="J1230" s="658">
        <v>0</v>
      </c>
      <c r="K1230" s="658">
        <v>0</v>
      </c>
      <c r="L1230" s="658">
        <v>0</v>
      </c>
      <c r="M1230" s="658">
        <v>0</v>
      </c>
      <c r="N1230" s="658">
        <v>0</v>
      </c>
      <c r="O1230" s="658">
        <v>0.45</v>
      </c>
      <c r="P1230" s="658">
        <v>0.55000000000000004</v>
      </c>
      <c r="Q1230" s="658">
        <v>0</v>
      </c>
      <c r="R1230" s="658">
        <v>0</v>
      </c>
      <c r="S1230" s="658">
        <v>0</v>
      </c>
      <c r="T1230" s="658">
        <v>0</v>
      </c>
      <c r="U1230" s="658">
        <v>0</v>
      </c>
      <c r="V1230" s="658">
        <v>0</v>
      </c>
      <c r="W1230" s="658">
        <v>0</v>
      </c>
      <c r="X1230" s="658">
        <v>0</v>
      </c>
      <c r="Y1230" s="658">
        <v>0</v>
      </c>
      <c r="Z1230" s="658">
        <v>0</v>
      </c>
      <c r="AA1230" s="658">
        <v>0</v>
      </c>
      <c r="AB1230" s="658">
        <v>0</v>
      </c>
      <c r="AC1230" s="658">
        <v>0</v>
      </c>
      <c r="AD1230" s="658">
        <v>0</v>
      </c>
      <c r="AE1230" s="658">
        <v>0</v>
      </c>
      <c r="AF1230" s="658">
        <v>0</v>
      </c>
      <c r="AG1230" s="658">
        <v>0</v>
      </c>
      <c r="AH1230" s="658">
        <v>0</v>
      </c>
      <c r="AI1230" s="658">
        <v>0</v>
      </c>
      <c r="AJ1230" s="658">
        <v>0</v>
      </c>
      <c r="AK1230" s="658">
        <v>0</v>
      </c>
      <c r="AL1230" s="658">
        <v>0</v>
      </c>
      <c r="AM1230" s="658">
        <v>0</v>
      </c>
      <c r="AN1230" s="658">
        <v>0</v>
      </c>
      <c r="AO1230" s="658">
        <v>0</v>
      </c>
      <c r="AP1230" s="658">
        <v>0</v>
      </c>
      <c r="AQ1230" s="658">
        <v>0</v>
      </c>
      <c r="AR1230" s="658">
        <v>0</v>
      </c>
      <c r="AS1230" s="658">
        <v>0</v>
      </c>
      <c r="AT1230" s="658">
        <v>0</v>
      </c>
      <c r="AU1230" s="613">
        <f t="shared" si="20933"/>
        <v>1</v>
      </c>
      <c r="AV1230" s="645">
        <f t="shared" si="20931"/>
        <v>1</v>
      </c>
      <c r="AW1230" s="656" t="e">
        <f t="shared" si="20932"/>
        <v>#DIV/0!</v>
      </c>
      <c r="AX1230" s="661"/>
    </row>
    <row r="1231" spans="1:50" hidden="1" outlineLevel="1">
      <c r="A1231" s="590"/>
      <c r="B1231" s="629" t="s">
        <v>278</v>
      </c>
      <c r="C1231" s="629" t="s">
        <v>1425</v>
      </c>
      <c r="D1231" s="630" t="s">
        <v>1426</v>
      </c>
      <c r="E1231" s="631"/>
      <c r="F1231" s="632">
        <f>+F1232+F1234+F1236+F1238+F1240+F1242</f>
        <v>250232.63684725316</v>
      </c>
      <c r="G1231" s="632">
        <f t="shared" si="20973"/>
        <v>250232.63684725319</v>
      </c>
      <c r="H1231" s="632">
        <f t="shared" ref="H1231:AT1231" si="21679">+H1232+H1234+H1236+H1238+H1240+H1242</f>
        <v>0</v>
      </c>
      <c r="I1231" s="632">
        <f t="shared" si="21679"/>
        <v>0</v>
      </c>
      <c r="J1231" s="632">
        <f t="shared" si="21679"/>
        <v>0</v>
      </c>
      <c r="K1231" s="632">
        <f t="shared" si="21679"/>
        <v>0</v>
      </c>
      <c r="L1231" s="632">
        <f t="shared" si="21679"/>
        <v>0</v>
      </c>
      <c r="M1231" s="632">
        <f t="shared" si="21679"/>
        <v>0</v>
      </c>
      <c r="N1231" s="632">
        <f t="shared" si="21679"/>
        <v>0</v>
      </c>
      <c r="O1231" s="632">
        <f t="shared" si="21679"/>
        <v>0</v>
      </c>
      <c r="P1231" s="632">
        <f t="shared" si="21679"/>
        <v>30371.35455579629</v>
      </c>
      <c r="Q1231" s="632">
        <f t="shared" si="21679"/>
        <v>45002.71731669001</v>
      </c>
      <c r="R1231" s="632">
        <f t="shared" si="21679"/>
        <v>77582.366962569024</v>
      </c>
      <c r="S1231" s="632">
        <f t="shared" si="21679"/>
        <v>85774.099235525995</v>
      </c>
      <c r="T1231" s="632">
        <f t="shared" si="21679"/>
        <v>11502.098776671861</v>
      </c>
      <c r="U1231" s="632">
        <f t="shared" si="21679"/>
        <v>0</v>
      </c>
      <c r="V1231" s="632">
        <f t="shared" si="21679"/>
        <v>0</v>
      </c>
      <c r="W1231" s="632">
        <f t="shared" si="21679"/>
        <v>0</v>
      </c>
      <c r="X1231" s="632">
        <f t="shared" si="21679"/>
        <v>0</v>
      </c>
      <c r="Y1231" s="632">
        <f t="shared" si="21679"/>
        <v>0</v>
      </c>
      <c r="Z1231" s="632">
        <f t="shared" si="21679"/>
        <v>0</v>
      </c>
      <c r="AA1231" s="632">
        <f t="shared" si="21679"/>
        <v>0</v>
      </c>
      <c r="AB1231" s="632">
        <f t="shared" si="21679"/>
        <v>0</v>
      </c>
      <c r="AC1231" s="632">
        <f t="shared" si="21679"/>
        <v>0</v>
      </c>
      <c r="AD1231" s="632">
        <f t="shared" si="21679"/>
        <v>0</v>
      </c>
      <c r="AE1231" s="632">
        <f t="shared" si="21679"/>
        <v>0</v>
      </c>
      <c r="AF1231" s="632">
        <f t="shared" si="21679"/>
        <v>0</v>
      </c>
      <c r="AG1231" s="632">
        <f t="shared" si="21679"/>
        <v>0</v>
      </c>
      <c r="AH1231" s="632">
        <f t="shared" si="21679"/>
        <v>0</v>
      </c>
      <c r="AI1231" s="632">
        <f t="shared" si="21679"/>
        <v>0</v>
      </c>
      <c r="AJ1231" s="632">
        <f t="shared" si="21679"/>
        <v>0</v>
      </c>
      <c r="AK1231" s="632">
        <f t="shared" si="21679"/>
        <v>0</v>
      </c>
      <c r="AL1231" s="632">
        <f t="shared" si="21679"/>
        <v>0</v>
      </c>
      <c r="AM1231" s="632">
        <f t="shared" si="21679"/>
        <v>0</v>
      </c>
      <c r="AN1231" s="632">
        <f t="shared" si="21679"/>
        <v>0</v>
      </c>
      <c r="AO1231" s="632">
        <f t="shared" si="21679"/>
        <v>0</v>
      </c>
      <c r="AP1231" s="632">
        <f t="shared" si="21679"/>
        <v>0</v>
      </c>
      <c r="AQ1231" s="632">
        <f t="shared" si="21679"/>
        <v>0</v>
      </c>
      <c r="AR1231" s="632">
        <f t="shared" si="21679"/>
        <v>0</v>
      </c>
      <c r="AS1231" s="632">
        <f t="shared" si="21679"/>
        <v>0</v>
      </c>
      <c r="AT1231" s="632">
        <f t="shared" si="21679"/>
        <v>0</v>
      </c>
      <c r="AU1231" s="613">
        <f t="shared" si="20933"/>
        <v>250232.63684725319</v>
      </c>
      <c r="AV1231" s="645">
        <f t="shared" si="20931"/>
        <v>0</v>
      </c>
      <c r="AW1231" s="656">
        <f t="shared" si="20932"/>
        <v>0</v>
      </c>
      <c r="AX1231" s="591"/>
    </row>
    <row r="1232" spans="1:50" hidden="1" outlineLevel="1">
      <c r="A1232" s="590"/>
      <c r="B1232" s="646" t="s">
        <v>305</v>
      </c>
      <c r="C1232" s="646" t="s">
        <v>1427</v>
      </c>
      <c r="D1232" s="647" t="s">
        <v>1428</v>
      </c>
      <c r="E1232" s="649"/>
      <c r="F1232" s="650">
        <v>69025.805808627934</v>
      </c>
      <c r="G1232" s="650">
        <f t="shared" si="20973"/>
        <v>69025.805808627934</v>
      </c>
      <c r="H1232" s="649">
        <f t="shared" ref="H1232" si="21680">+H1233*$F1232</f>
        <v>0</v>
      </c>
      <c r="I1232" s="649">
        <f t="shared" ref="I1232" si="21681">+I1233*$F1232</f>
        <v>0</v>
      </c>
      <c r="J1232" s="649">
        <f t="shared" ref="J1232" si="21682">+J1233*$F1232</f>
        <v>0</v>
      </c>
      <c r="K1232" s="649">
        <f t="shared" ref="K1232" si="21683">+K1233*$F1232</f>
        <v>0</v>
      </c>
      <c r="L1232" s="649">
        <f t="shared" ref="L1232" si="21684">+L1233*$F1232</f>
        <v>0</v>
      </c>
      <c r="M1232" s="649">
        <f t="shared" ref="M1232" si="21685">+M1233*$F1232</f>
        <v>0</v>
      </c>
      <c r="N1232" s="649">
        <f t="shared" ref="N1232" si="21686">+N1233*$F1232</f>
        <v>0</v>
      </c>
      <c r="O1232" s="649">
        <f t="shared" ref="O1232" si="21687">+O1233*$F1232</f>
        <v>0</v>
      </c>
      <c r="P1232" s="649">
        <f t="shared" ref="P1232" si="21688">+P1233*$F1232</f>
        <v>30371.35455579629</v>
      </c>
      <c r="Q1232" s="649">
        <f t="shared" ref="Q1232" si="21689">+Q1233*$F1232</f>
        <v>38654.451252831648</v>
      </c>
      <c r="R1232" s="649">
        <f t="shared" ref="R1232" si="21690">+R1233*$F1232</f>
        <v>0</v>
      </c>
      <c r="S1232" s="649">
        <f t="shared" ref="S1232" si="21691">+S1233*$F1232</f>
        <v>0</v>
      </c>
      <c r="T1232" s="649">
        <f t="shared" ref="T1232" si="21692">+T1233*$F1232</f>
        <v>0</v>
      </c>
      <c r="U1232" s="649">
        <f t="shared" ref="U1232" si="21693">+U1233*$F1232</f>
        <v>0</v>
      </c>
      <c r="V1232" s="649">
        <f t="shared" ref="V1232" si="21694">+V1233*$F1232</f>
        <v>0</v>
      </c>
      <c r="W1232" s="649">
        <f t="shared" ref="W1232" si="21695">+W1233*$F1232</f>
        <v>0</v>
      </c>
      <c r="X1232" s="649">
        <f t="shared" ref="X1232" si="21696">+X1233*$F1232</f>
        <v>0</v>
      </c>
      <c r="Y1232" s="649">
        <f t="shared" ref="Y1232" si="21697">+Y1233*$F1232</f>
        <v>0</v>
      </c>
      <c r="Z1232" s="649">
        <f t="shared" ref="Z1232" si="21698">+Z1233*$F1232</f>
        <v>0</v>
      </c>
      <c r="AA1232" s="649">
        <f t="shared" ref="AA1232" si="21699">+AA1233*$F1232</f>
        <v>0</v>
      </c>
      <c r="AB1232" s="649">
        <f t="shared" ref="AB1232" si="21700">+AB1233*$F1232</f>
        <v>0</v>
      </c>
      <c r="AC1232" s="649">
        <f t="shared" ref="AC1232" si="21701">+AC1233*$F1232</f>
        <v>0</v>
      </c>
      <c r="AD1232" s="649">
        <f t="shared" ref="AD1232" si="21702">+AD1233*$F1232</f>
        <v>0</v>
      </c>
      <c r="AE1232" s="649">
        <f t="shared" ref="AE1232" si="21703">+AE1233*$F1232</f>
        <v>0</v>
      </c>
      <c r="AF1232" s="649">
        <f t="shared" ref="AF1232" si="21704">+AF1233*$F1232</f>
        <v>0</v>
      </c>
      <c r="AG1232" s="649">
        <f t="shared" ref="AG1232" si="21705">+AG1233*$F1232</f>
        <v>0</v>
      </c>
      <c r="AH1232" s="649">
        <f t="shared" ref="AH1232" si="21706">+AH1233*$F1232</f>
        <v>0</v>
      </c>
      <c r="AI1232" s="649">
        <f t="shared" ref="AI1232" si="21707">+AI1233*$F1232</f>
        <v>0</v>
      </c>
      <c r="AJ1232" s="649">
        <f t="shared" ref="AJ1232" si="21708">+AJ1233*$F1232</f>
        <v>0</v>
      </c>
      <c r="AK1232" s="649">
        <f t="shared" ref="AK1232" si="21709">+AK1233*$F1232</f>
        <v>0</v>
      </c>
      <c r="AL1232" s="649">
        <f t="shared" ref="AL1232" si="21710">+AL1233*$F1232</f>
        <v>0</v>
      </c>
      <c r="AM1232" s="649">
        <f t="shared" ref="AM1232" si="21711">+AM1233*$F1232</f>
        <v>0</v>
      </c>
      <c r="AN1232" s="649">
        <f t="shared" ref="AN1232" si="21712">+AN1233*$F1232</f>
        <v>0</v>
      </c>
      <c r="AO1232" s="649">
        <f t="shared" ref="AO1232" si="21713">+AO1233*$F1232</f>
        <v>0</v>
      </c>
      <c r="AP1232" s="649">
        <f t="shared" ref="AP1232" si="21714">+AP1233*$F1232</f>
        <v>0</v>
      </c>
      <c r="AQ1232" s="649">
        <f t="shared" ref="AQ1232" si="21715">+AQ1233*$F1232</f>
        <v>0</v>
      </c>
      <c r="AR1232" s="649">
        <f t="shared" ref="AR1232" si="21716">+AR1233*$F1232</f>
        <v>0</v>
      </c>
      <c r="AS1232" s="649">
        <f t="shared" ref="AS1232" si="21717">+AS1233*$F1232</f>
        <v>0</v>
      </c>
      <c r="AT1232" s="649">
        <f t="shared" ref="AT1232" si="21718">+AT1233*$F1232</f>
        <v>0</v>
      </c>
      <c r="AU1232" s="613">
        <f t="shared" si="20933"/>
        <v>69025.805808627934</v>
      </c>
      <c r="AV1232" s="645">
        <f t="shared" si="20931"/>
        <v>0</v>
      </c>
      <c r="AW1232" s="656">
        <f t="shared" si="20932"/>
        <v>0</v>
      </c>
      <c r="AX1232" s="591"/>
    </row>
    <row r="1233" spans="1:50" s="314" customFormat="1" hidden="1" outlineLevel="1">
      <c r="A1233" s="642"/>
      <c r="B1233" s="636"/>
      <c r="C1233" s="636"/>
      <c r="D1233" s="651"/>
      <c r="E1233" s="653"/>
      <c r="F1233" s="640"/>
      <c r="G1233" s="640">
        <f t="shared" si="20973"/>
        <v>1</v>
      </c>
      <c r="H1233" s="658">
        <v>0</v>
      </c>
      <c r="I1233" s="658">
        <v>0</v>
      </c>
      <c r="J1233" s="658">
        <v>0</v>
      </c>
      <c r="K1233" s="658">
        <v>0</v>
      </c>
      <c r="L1233" s="658">
        <v>0</v>
      </c>
      <c r="M1233" s="658">
        <v>0</v>
      </c>
      <c r="N1233" s="658">
        <v>0</v>
      </c>
      <c r="O1233" s="658">
        <v>0</v>
      </c>
      <c r="P1233" s="658">
        <v>0.44</v>
      </c>
      <c r="Q1233" s="658">
        <v>0.56000000000000005</v>
      </c>
      <c r="R1233" s="658">
        <v>0</v>
      </c>
      <c r="S1233" s="658">
        <v>0</v>
      </c>
      <c r="T1233" s="658">
        <v>0</v>
      </c>
      <c r="U1233" s="658">
        <v>0</v>
      </c>
      <c r="V1233" s="658">
        <v>0</v>
      </c>
      <c r="W1233" s="658">
        <v>0</v>
      </c>
      <c r="X1233" s="658">
        <v>0</v>
      </c>
      <c r="Y1233" s="658">
        <v>0</v>
      </c>
      <c r="Z1233" s="658">
        <v>0</v>
      </c>
      <c r="AA1233" s="658">
        <v>0</v>
      </c>
      <c r="AB1233" s="658">
        <v>0</v>
      </c>
      <c r="AC1233" s="658">
        <v>0</v>
      </c>
      <c r="AD1233" s="658">
        <v>0</v>
      </c>
      <c r="AE1233" s="658">
        <v>0</v>
      </c>
      <c r="AF1233" s="658">
        <v>0</v>
      </c>
      <c r="AG1233" s="658">
        <v>0</v>
      </c>
      <c r="AH1233" s="658">
        <v>0</v>
      </c>
      <c r="AI1233" s="658">
        <v>0</v>
      </c>
      <c r="AJ1233" s="658">
        <v>0</v>
      </c>
      <c r="AK1233" s="658">
        <v>0</v>
      </c>
      <c r="AL1233" s="658">
        <v>0</v>
      </c>
      <c r="AM1233" s="658">
        <v>0</v>
      </c>
      <c r="AN1233" s="658">
        <v>0</v>
      </c>
      <c r="AO1233" s="658">
        <v>0</v>
      </c>
      <c r="AP1233" s="658">
        <v>0</v>
      </c>
      <c r="AQ1233" s="658">
        <v>0</v>
      </c>
      <c r="AR1233" s="658">
        <v>0</v>
      </c>
      <c r="AS1233" s="658">
        <v>0</v>
      </c>
      <c r="AT1233" s="658">
        <v>0</v>
      </c>
      <c r="AU1233" s="613">
        <f t="shared" si="20933"/>
        <v>1</v>
      </c>
      <c r="AV1233" s="645">
        <f t="shared" si="20931"/>
        <v>1</v>
      </c>
      <c r="AW1233" s="656" t="e">
        <f t="shared" si="20932"/>
        <v>#DIV/0!</v>
      </c>
      <c r="AX1233" s="661"/>
    </row>
    <row r="1234" spans="1:50" hidden="1" outlineLevel="1">
      <c r="A1234" s="590"/>
      <c r="B1234" s="646" t="s">
        <v>305</v>
      </c>
      <c r="C1234" s="646" t="s">
        <v>1429</v>
      </c>
      <c r="D1234" s="647" t="s">
        <v>1430</v>
      </c>
      <c r="E1234" s="649"/>
      <c r="F1234" s="650">
        <v>0</v>
      </c>
      <c r="G1234" s="650">
        <f t="shared" si="20973"/>
        <v>0</v>
      </c>
      <c r="H1234" s="649">
        <f t="shared" ref="H1234" si="21719">+H1235*$F1234</f>
        <v>0</v>
      </c>
      <c r="I1234" s="649">
        <f t="shared" ref="I1234" si="21720">+I1235*$F1234</f>
        <v>0</v>
      </c>
      <c r="J1234" s="649">
        <f t="shared" ref="J1234" si="21721">+J1235*$F1234</f>
        <v>0</v>
      </c>
      <c r="K1234" s="649">
        <f t="shared" ref="K1234" si="21722">+K1235*$F1234</f>
        <v>0</v>
      </c>
      <c r="L1234" s="649">
        <f t="shared" ref="L1234" si="21723">+L1235*$F1234</f>
        <v>0</v>
      </c>
      <c r="M1234" s="649">
        <f t="shared" ref="M1234" si="21724">+M1235*$F1234</f>
        <v>0</v>
      </c>
      <c r="N1234" s="649">
        <f t="shared" ref="N1234" si="21725">+N1235*$F1234</f>
        <v>0</v>
      </c>
      <c r="O1234" s="649">
        <f t="shared" ref="O1234" si="21726">+O1235*$F1234</f>
        <v>0</v>
      </c>
      <c r="P1234" s="649">
        <f t="shared" ref="P1234" si="21727">+P1235*$F1234</f>
        <v>0</v>
      </c>
      <c r="Q1234" s="649">
        <f t="shared" ref="Q1234" si="21728">+Q1235*$F1234</f>
        <v>0</v>
      </c>
      <c r="R1234" s="649">
        <f t="shared" ref="R1234" si="21729">+R1235*$F1234</f>
        <v>0</v>
      </c>
      <c r="S1234" s="649">
        <f t="shared" ref="S1234" si="21730">+S1235*$F1234</f>
        <v>0</v>
      </c>
      <c r="T1234" s="649">
        <f t="shared" ref="T1234" si="21731">+T1235*$F1234</f>
        <v>0</v>
      </c>
      <c r="U1234" s="649">
        <f t="shared" ref="U1234" si="21732">+U1235*$F1234</f>
        <v>0</v>
      </c>
      <c r="V1234" s="649">
        <f t="shared" ref="V1234" si="21733">+V1235*$F1234</f>
        <v>0</v>
      </c>
      <c r="W1234" s="649">
        <f t="shared" ref="W1234" si="21734">+W1235*$F1234</f>
        <v>0</v>
      </c>
      <c r="X1234" s="649">
        <f t="shared" ref="X1234" si="21735">+X1235*$F1234</f>
        <v>0</v>
      </c>
      <c r="Y1234" s="649">
        <f t="shared" ref="Y1234" si="21736">+Y1235*$F1234</f>
        <v>0</v>
      </c>
      <c r="Z1234" s="649">
        <f t="shared" ref="Z1234" si="21737">+Z1235*$F1234</f>
        <v>0</v>
      </c>
      <c r="AA1234" s="649">
        <f t="shared" ref="AA1234" si="21738">+AA1235*$F1234</f>
        <v>0</v>
      </c>
      <c r="AB1234" s="649">
        <f t="shared" ref="AB1234" si="21739">+AB1235*$F1234</f>
        <v>0</v>
      </c>
      <c r="AC1234" s="649">
        <f t="shared" ref="AC1234" si="21740">+AC1235*$F1234</f>
        <v>0</v>
      </c>
      <c r="AD1234" s="649">
        <f t="shared" ref="AD1234" si="21741">+AD1235*$F1234</f>
        <v>0</v>
      </c>
      <c r="AE1234" s="649">
        <f t="shared" ref="AE1234" si="21742">+AE1235*$F1234</f>
        <v>0</v>
      </c>
      <c r="AF1234" s="649">
        <f t="shared" ref="AF1234" si="21743">+AF1235*$F1234</f>
        <v>0</v>
      </c>
      <c r="AG1234" s="649">
        <f t="shared" ref="AG1234" si="21744">+AG1235*$F1234</f>
        <v>0</v>
      </c>
      <c r="AH1234" s="649">
        <f t="shared" ref="AH1234" si="21745">+AH1235*$F1234</f>
        <v>0</v>
      </c>
      <c r="AI1234" s="649">
        <f t="shared" ref="AI1234" si="21746">+AI1235*$F1234</f>
        <v>0</v>
      </c>
      <c r="AJ1234" s="649">
        <f t="shared" ref="AJ1234" si="21747">+AJ1235*$F1234</f>
        <v>0</v>
      </c>
      <c r="AK1234" s="649">
        <f t="shared" ref="AK1234" si="21748">+AK1235*$F1234</f>
        <v>0</v>
      </c>
      <c r="AL1234" s="649">
        <f t="shared" ref="AL1234" si="21749">+AL1235*$F1234</f>
        <v>0</v>
      </c>
      <c r="AM1234" s="649">
        <f t="shared" ref="AM1234" si="21750">+AM1235*$F1234</f>
        <v>0</v>
      </c>
      <c r="AN1234" s="649">
        <f t="shared" ref="AN1234" si="21751">+AN1235*$F1234</f>
        <v>0</v>
      </c>
      <c r="AO1234" s="649">
        <f t="shared" ref="AO1234" si="21752">+AO1235*$F1234</f>
        <v>0</v>
      </c>
      <c r="AP1234" s="649">
        <f t="shared" ref="AP1234" si="21753">+AP1235*$F1234</f>
        <v>0</v>
      </c>
      <c r="AQ1234" s="649">
        <f t="shared" ref="AQ1234" si="21754">+AQ1235*$F1234</f>
        <v>0</v>
      </c>
      <c r="AR1234" s="649">
        <f t="shared" ref="AR1234" si="21755">+AR1235*$F1234</f>
        <v>0</v>
      </c>
      <c r="AS1234" s="649">
        <f t="shared" ref="AS1234" si="21756">+AS1235*$F1234</f>
        <v>0</v>
      </c>
      <c r="AT1234" s="649">
        <f t="shared" ref="AT1234" si="21757">+AT1235*$F1234</f>
        <v>0</v>
      </c>
      <c r="AU1234" s="613">
        <f t="shared" si="20933"/>
        <v>0</v>
      </c>
      <c r="AV1234" s="645">
        <f t="shared" si="20931"/>
        <v>0</v>
      </c>
      <c r="AW1234" s="656" t="e">
        <f t="shared" si="20932"/>
        <v>#DIV/0!</v>
      </c>
      <c r="AX1234" s="591"/>
    </row>
    <row r="1235" spans="1:50" s="314" customFormat="1" hidden="1" outlineLevel="1">
      <c r="A1235" s="642"/>
      <c r="B1235" s="636"/>
      <c r="C1235" s="636"/>
      <c r="D1235" s="651"/>
      <c r="E1235" s="653"/>
      <c r="F1235" s="640"/>
      <c r="G1235" s="640">
        <f t="shared" si="20973"/>
        <v>1</v>
      </c>
      <c r="H1235" s="658">
        <v>0</v>
      </c>
      <c r="I1235" s="658">
        <v>0</v>
      </c>
      <c r="J1235" s="658">
        <v>0</v>
      </c>
      <c r="K1235" s="658">
        <v>0</v>
      </c>
      <c r="L1235" s="658">
        <v>0</v>
      </c>
      <c r="M1235" s="658">
        <v>0</v>
      </c>
      <c r="N1235" s="658">
        <v>0</v>
      </c>
      <c r="O1235" s="658">
        <v>0</v>
      </c>
      <c r="P1235" s="658">
        <v>0</v>
      </c>
      <c r="Q1235" s="658">
        <v>0.57999999999999996</v>
      </c>
      <c r="R1235" s="658">
        <v>0.42000000000000004</v>
      </c>
      <c r="S1235" s="658">
        <v>0</v>
      </c>
      <c r="T1235" s="658">
        <v>0</v>
      </c>
      <c r="U1235" s="658">
        <v>0</v>
      </c>
      <c r="V1235" s="658">
        <v>0</v>
      </c>
      <c r="W1235" s="658">
        <v>0</v>
      </c>
      <c r="X1235" s="658">
        <v>0</v>
      </c>
      <c r="Y1235" s="658">
        <v>0</v>
      </c>
      <c r="Z1235" s="658">
        <v>0</v>
      </c>
      <c r="AA1235" s="658">
        <v>0</v>
      </c>
      <c r="AB1235" s="658">
        <v>0</v>
      </c>
      <c r="AC1235" s="658">
        <v>0</v>
      </c>
      <c r="AD1235" s="658">
        <v>0</v>
      </c>
      <c r="AE1235" s="658">
        <v>0</v>
      </c>
      <c r="AF1235" s="658">
        <v>0</v>
      </c>
      <c r="AG1235" s="658">
        <v>0</v>
      </c>
      <c r="AH1235" s="658">
        <v>0</v>
      </c>
      <c r="AI1235" s="658">
        <v>0</v>
      </c>
      <c r="AJ1235" s="658">
        <v>0</v>
      </c>
      <c r="AK1235" s="658">
        <v>0</v>
      </c>
      <c r="AL1235" s="658">
        <v>0</v>
      </c>
      <c r="AM1235" s="658">
        <v>0</v>
      </c>
      <c r="AN1235" s="658">
        <v>0</v>
      </c>
      <c r="AO1235" s="658">
        <v>0</v>
      </c>
      <c r="AP1235" s="658">
        <v>0</v>
      </c>
      <c r="AQ1235" s="658">
        <v>0</v>
      </c>
      <c r="AR1235" s="658">
        <v>0</v>
      </c>
      <c r="AS1235" s="658">
        <v>0</v>
      </c>
      <c r="AT1235" s="658">
        <v>0</v>
      </c>
      <c r="AU1235" s="613">
        <f t="shared" si="20933"/>
        <v>1</v>
      </c>
      <c r="AV1235" s="645">
        <f t="shared" si="20931"/>
        <v>1</v>
      </c>
      <c r="AW1235" s="656" t="e">
        <f t="shared" si="20932"/>
        <v>#DIV/0!</v>
      </c>
      <c r="AX1235" s="661"/>
    </row>
    <row r="1236" spans="1:50" hidden="1" outlineLevel="1">
      <c r="A1236" s="590"/>
      <c r="B1236" s="646" t="s">
        <v>305</v>
      </c>
      <c r="C1236" s="646" t="s">
        <v>1431</v>
      </c>
      <c r="D1236" s="647" t="s">
        <v>1432</v>
      </c>
      <c r="E1236" s="649"/>
      <c r="F1236" s="650">
        <v>48832.815875833563</v>
      </c>
      <c r="G1236" s="650">
        <f t="shared" si="20973"/>
        <v>48832.815875833563</v>
      </c>
      <c r="H1236" s="649">
        <f t="shared" ref="H1236" si="21758">+H1237*$F1236</f>
        <v>0</v>
      </c>
      <c r="I1236" s="649">
        <f t="shared" ref="I1236" si="21759">+I1237*$F1236</f>
        <v>0</v>
      </c>
      <c r="J1236" s="649">
        <f t="shared" ref="J1236" si="21760">+J1237*$F1236</f>
        <v>0</v>
      </c>
      <c r="K1236" s="649">
        <f t="shared" ref="K1236" si="21761">+K1237*$F1236</f>
        <v>0</v>
      </c>
      <c r="L1236" s="649">
        <f t="shared" ref="L1236" si="21762">+L1237*$F1236</f>
        <v>0</v>
      </c>
      <c r="M1236" s="649">
        <f t="shared" ref="M1236" si="21763">+M1237*$F1236</f>
        <v>0</v>
      </c>
      <c r="N1236" s="649">
        <f t="shared" ref="N1236" si="21764">+N1237*$F1236</f>
        <v>0</v>
      </c>
      <c r="O1236" s="649">
        <f t="shared" ref="O1236" si="21765">+O1237*$F1236</f>
        <v>0</v>
      </c>
      <c r="P1236" s="649">
        <f t="shared" ref="P1236" si="21766">+P1237*$F1236</f>
        <v>0</v>
      </c>
      <c r="Q1236" s="649">
        <f t="shared" ref="Q1236" si="21767">+Q1237*$F1236</f>
        <v>6348.2660638583639</v>
      </c>
      <c r="R1236" s="649">
        <f t="shared" ref="R1236" si="21768">+R1237*$F1236</f>
        <v>34182.971113083491</v>
      </c>
      <c r="S1236" s="649">
        <f t="shared" ref="S1236" si="21769">+S1237*$F1236</f>
        <v>8301.578698891708</v>
      </c>
      <c r="T1236" s="649">
        <f t="shared" ref="T1236" si="21770">+T1237*$F1236</f>
        <v>0</v>
      </c>
      <c r="U1236" s="649">
        <f t="shared" ref="U1236" si="21771">+U1237*$F1236</f>
        <v>0</v>
      </c>
      <c r="V1236" s="649">
        <f t="shared" ref="V1236" si="21772">+V1237*$F1236</f>
        <v>0</v>
      </c>
      <c r="W1236" s="649">
        <f t="shared" ref="W1236" si="21773">+W1237*$F1236</f>
        <v>0</v>
      </c>
      <c r="X1236" s="649">
        <f t="shared" ref="X1236" si="21774">+X1237*$F1236</f>
        <v>0</v>
      </c>
      <c r="Y1236" s="649">
        <f t="shared" ref="Y1236" si="21775">+Y1237*$F1236</f>
        <v>0</v>
      </c>
      <c r="Z1236" s="649">
        <f t="shared" ref="Z1236" si="21776">+Z1237*$F1236</f>
        <v>0</v>
      </c>
      <c r="AA1236" s="649">
        <f t="shared" ref="AA1236" si="21777">+AA1237*$F1236</f>
        <v>0</v>
      </c>
      <c r="AB1236" s="649">
        <f t="shared" ref="AB1236" si="21778">+AB1237*$F1236</f>
        <v>0</v>
      </c>
      <c r="AC1236" s="649">
        <f t="shared" ref="AC1236" si="21779">+AC1237*$F1236</f>
        <v>0</v>
      </c>
      <c r="AD1236" s="649">
        <f t="shared" ref="AD1236" si="21780">+AD1237*$F1236</f>
        <v>0</v>
      </c>
      <c r="AE1236" s="649">
        <f t="shared" ref="AE1236" si="21781">+AE1237*$F1236</f>
        <v>0</v>
      </c>
      <c r="AF1236" s="649">
        <f t="shared" ref="AF1236" si="21782">+AF1237*$F1236</f>
        <v>0</v>
      </c>
      <c r="AG1236" s="649">
        <f t="shared" ref="AG1236" si="21783">+AG1237*$F1236</f>
        <v>0</v>
      </c>
      <c r="AH1236" s="649">
        <f t="shared" ref="AH1236" si="21784">+AH1237*$F1236</f>
        <v>0</v>
      </c>
      <c r="AI1236" s="649">
        <f t="shared" ref="AI1236" si="21785">+AI1237*$F1236</f>
        <v>0</v>
      </c>
      <c r="AJ1236" s="649">
        <f t="shared" ref="AJ1236" si="21786">+AJ1237*$F1236</f>
        <v>0</v>
      </c>
      <c r="AK1236" s="649">
        <f t="shared" ref="AK1236" si="21787">+AK1237*$F1236</f>
        <v>0</v>
      </c>
      <c r="AL1236" s="649">
        <f t="shared" ref="AL1236" si="21788">+AL1237*$F1236</f>
        <v>0</v>
      </c>
      <c r="AM1236" s="649">
        <f t="shared" ref="AM1236" si="21789">+AM1237*$F1236</f>
        <v>0</v>
      </c>
      <c r="AN1236" s="649">
        <f t="shared" ref="AN1236" si="21790">+AN1237*$F1236</f>
        <v>0</v>
      </c>
      <c r="AO1236" s="649">
        <f t="shared" ref="AO1236" si="21791">+AO1237*$F1236</f>
        <v>0</v>
      </c>
      <c r="AP1236" s="649">
        <f t="shared" ref="AP1236" si="21792">+AP1237*$F1236</f>
        <v>0</v>
      </c>
      <c r="AQ1236" s="649">
        <f t="shared" ref="AQ1236" si="21793">+AQ1237*$F1236</f>
        <v>0</v>
      </c>
      <c r="AR1236" s="649">
        <f t="shared" ref="AR1236" si="21794">+AR1237*$F1236</f>
        <v>0</v>
      </c>
      <c r="AS1236" s="649">
        <f t="shared" ref="AS1236" si="21795">+AS1237*$F1236</f>
        <v>0</v>
      </c>
      <c r="AT1236" s="649">
        <f t="shared" ref="AT1236" si="21796">+AT1237*$F1236</f>
        <v>0</v>
      </c>
      <c r="AU1236" s="613">
        <f t="shared" si="20933"/>
        <v>48832.815875833563</v>
      </c>
      <c r="AV1236" s="645">
        <f t="shared" si="20931"/>
        <v>0</v>
      </c>
      <c r="AW1236" s="656">
        <f t="shared" si="20932"/>
        <v>0</v>
      </c>
      <c r="AX1236" s="591"/>
    </row>
    <row r="1237" spans="1:50" s="314" customFormat="1" hidden="1" outlineLevel="1">
      <c r="A1237" s="642"/>
      <c r="B1237" s="636"/>
      <c r="C1237" s="636"/>
      <c r="D1237" s="651"/>
      <c r="E1237" s="653"/>
      <c r="F1237" s="640"/>
      <c r="G1237" s="640">
        <f t="shared" si="20973"/>
        <v>1</v>
      </c>
      <c r="H1237" s="658">
        <v>0</v>
      </c>
      <c r="I1237" s="658">
        <v>0</v>
      </c>
      <c r="J1237" s="658">
        <v>0</v>
      </c>
      <c r="K1237" s="658">
        <v>0</v>
      </c>
      <c r="L1237" s="658">
        <v>0</v>
      </c>
      <c r="M1237" s="658">
        <v>0</v>
      </c>
      <c r="N1237" s="658">
        <v>0</v>
      </c>
      <c r="O1237" s="658">
        <v>0</v>
      </c>
      <c r="P1237" s="658">
        <v>0</v>
      </c>
      <c r="Q1237" s="658">
        <v>0.13</v>
      </c>
      <c r="R1237" s="658">
        <v>0.7</v>
      </c>
      <c r="S1237" s="658">
        <v>0.17000000000000004</v>
      </c>
      <c r="T1237" s="658">
        <v>0</v>
      </c>
      <c r="U1237" s="658">
        <v>0</v>
      </c>
      <c r="V1237" s="658">
        <v>0</v>
      </c>
      <c r="W1237" s="658">
        <v>0</v>
      </c>
      <c r="X1237" s="658">
        <v>0</v>
      </c>
      <c r="Y1237" s="658">
        <v>0</v>
      </c>
      <c r="Z1237" s="658">
        <v>0</v>
      </c>
      <c r="AA1237" s="658">
        <v>0</v>
      </c>
      <c r="AB1237" s="658">
        <v>0</v>
      </c>
      <c r="AC1237" s="658">
        <v>0</v>
      </c>
      <c r="AD1237" s="658">
        <v>0</v>
      </c>
      <c r="AE1237" s="658">
        <v>0</v>
      </c>
      <c r="AF1237" s="658">
        <v>0</v>
      </c>
      <c r="AG1237" s="658">
        <v>0</v>
      </c>
      <c r="AH1237" s="658">
        <v>0</v>
      </c>
      <c r="AI1237" s="658">
        <v>0</v>
      </c>
      <c r="AJ1237" s="658">
        <v>0</v>
      </c>
      <c r="AK1237" s="658">
        <v>0</v>
      </c>
      <c r="AL1237" s="658">
        <v>0</v>
      </c>
      <c r="AM1237" s="658">
        <v>0</v>
      </c>
      <c r="AN1237" s="658">
        <v>0</v>
      </c>
      <c r="AO1237" s="658">
        <v>0</v>
      </c>
      <c r="AP1237" s="658">
        <v>0</v>
      </c>
      <c r="AQ1237" s="658">
        <v>0</v>
      </c>
      <c r="AR1237" s="658">
        <v>0</v>
      </c>
      <c r="AS1237" s="658">
        <v>0</v>
      </c>
      <c r="AT1237" s="658">
        <v>0</v>
      </c>
      <c r="AU1237" s="613">
        <f t="shared" si="20933"/>
        <v>1</v>
      </c>
      <c r="AV1237" s="645">
        <f t="shared" si="20931"/>
        <v>1</v>
      </c>
      <c r="AW1237" s="656" t="e">
        <f t="shared" si="20932"/>
        <v>#DIV/0!</v>
      </c>
      <c r="AX1237" s="661"/>
    </row>
    <row r="1238" spans="1:50" hidden="1" outlineLevel="1">
      <c r="A1238" s="590"/>
      <c r="B1238" s="646" t="s">
        <v>305</v>
      </c>
      <c r="C1238" s="646" t="s">
        <v>1433</v>
      </c>
      <c r="D1238" s="647" t="s">
        <v>1434</v>
      </c>
      <c r="E1238" s="649"/>
      <c r="F1238" s="650">
        <v>40781.02919321166</v>
      </c>
      <c r="G1238" s="650">
        <f t="shared" si="20973"/>
        <v>40781.02919321166</v>
      </c>
      <c r="H1238" s="649">
        <f t="shared" ref="H1238" si="21797">+H1239*$F1238</f>
        <v>0</v>
      </c>
      <c r="I1238" s="649">
        <f t="shared" ref="I1238" si="21798">+I1239*$F1238</f>
        <v>0</v>
      </c>
      <c r="J1238" s="649">
        <f t="shared" ref="J1238" si="21799">+J1239*$F1238</f>
        <v>0</v>
      </c>
      <c r="K1238" s="649">
        <f t="shared" ref="K1238" si="21800">+K1239*$F1238</f>
        <v>0</v>
      </c>
      <c r="L1238" s="649">
        <f t="shared" ref="L1238" si="21801">+L1239*$F1238</f>
        <v>0</v>
      </c>
      <c r="M1238" s="649">
        <f t="shared" ref="M1238" si="21802">+M1239*$F1238</f>
        <v>0</v>
      </c>
      <c r="N1238" s="649">
        <f t="shared" ref="N1238" si="21803">+N1239*$F1238</f>
        <v>0</v>
      </c>
      <c r="O1238" s="649">
        <f t="shared" ref="O1238" si="21804">+O1239*$F1238</f>
        <v>0</v>
      </c>
      <c r="P1238" s="649">
        <f t="shared" ref="P1238" si="21805">+P1239*$F1238</f>
        <v>0</v>
      </c>
      <c r="Q1238" s="649">
        <f t="shared" ref="Q1238" si="21806">+Q1239*$F1238</f>
        <v>0</v>
      </c>
      <c r="R1238" s="649">
        <f t="shared" ref="R1238" si="21807">+R1239*$F1238</f>
        <v>26507.668975587581</v>
      </c>
      <c r="S1238" s="649">
        <f t="shared" ref="S1238" si="21808">+S1239*$F1238</f>
        <v>14273.36021762408</v>
      </c>
      <c r="T1238" s="649">
        <f t="shared" ref="T1238" si="21809">+T1239*$F1238</f>
        <v>0</v>
      </c>
      <c r="U1238" s="649">
        <f t="shared" ref="U1238" si="21810">+U1239*$F1238</f>
        <v>0</v>
      </c>
      <c r="V1238" s="649">
        <f t="shared" ref="V1238" si="21811">+V1239*$F1238</f>
        <v>0</v>
      </c>
      <c r="W1238" s="649">
        <f t="shared" ref="W1238" si="21812">+W1239*$F1238</f>
        <v>0</v>
      </c>
      <c r="X1238" s="649">
        <f t="shared" ref="X1238" si="21813">+X1239*$F1238</f>
        <v>0</v>
      </c>
      <c r="Y1238" s="649">
        <f t="shared" ref="Y1238" si="21814">+Y1239*$F1238</f>
        <v>0</v>
      </c>
      <c r="Z1238" s="649">
        <f t="shared" ref="Z1238" si="21815">+Z1239*$F1238</f>
        <v>0</v>
      </c>
      <c r="AA1238" s="649">
        <f t="shared" ref="AA1238" si="21816">+AA1239*$F1238</f>
        <v>0</v>
      </c>
      <c r="AB1238" s="649">
        <f t="shared" ref="AB1238" si="21817">+AB1239*$F1238</f>
        <v>0</v>
      </c>
      <c r="AC1238" s="649">
        <f t="shared" ref="AC1238" si="21818">+AC1239*$F1238</f>
        <v>0</v>
      </c>
      <c r="AD1238" s="649">
        <f t="shared" ref="AD1238" si="21819">+AD1239*$F1238</f>
        <v>0</v>
      </c>
      <c r="AE1238" s="649">
        <f t="shared" ref="AE1238" si="21820">+AE1239*$F1238</f>
        <v>0</v>
      </c>
      <c r="AF1238" s="649">
        <f t="shared" ref="AF1238" si="21821">+AF1239*$F1238</f>
        <v>0</v>
      </c>
      <c r="AG1238" s="649">
        <f t="shared" ref="AG1238" si="21822">+AG1239*$F1238</f>
        <v>0</v>
      </c>
      <c r="AH1238" s="649">
        <f t="shared" ref="AH1238" si="21823">+AH1239*$F1238</f>
        <v>0</v>
      </c>
      <c r="AI1238" s="649">
        <f t="shared" ref="AI1238" si="21824">+AI1239*$F1238</f>
        <v>0</v>
      </c>
      <c r="AJ1238" s="649">
        <f t="shared" ref="AJ1238" si="21825">+AJ1239*$F1238</f>
        <v>0</v>
      </c>
      <c r="AK1238" s="649">
        <f t="shared" ref="AK1238" si="21826">+AK1239*$F1238</f>
        <v>0</v>
      </c>
      <c r="AL1238" s="649">
        <f t="shared" ref="AL1238" si="21827">+AL1239*$F1238</f>
        <v>0</v>
      </c>
      <c r="AM1238" s="649">
        <f t="shared" ref="AM1238" si="21828">+AM1239*$F1238</f>
        <v>0</v>
      </c>
      <c r="AN1238" s="649">
        <f t="shared" ref="AN1238" si="21829">+AN1239*$F1238</f>
        <v>0</v>
      </c>
      <c r="AO1238" s="649">
        <f t="shared" ref="AO1238" si="21830">+AO1239*$F1238</f>
        <v>0</v>
      </c>
      <c r="AP1238" s="649">
        <f t="shared" ref="AP1238" si="21831">+AP1239*$F1238</f>
        <v>0</v>
      </c>
      <c r="AQ1238" s="649">
        <f t="shared" ref="AQ1238" si="21832">+AQ1239*$F1238</f>
        <v>0</v>
      </c>
      <c r="AR1238" s="649">
        <f t="shared" ref="AR1238" si="21833">+AR1239*$F1238</f>
        <v>0</v>
      </c>
      <c r="AS1238" s="649">
        <f t="shared" ref="AS1238" si="21834">+AS1239*$F1238</f>
        <v>0</v>
      </c>
      <c r="AT1238" s="649">
        <f t="shared" ref="AT1238" si="21835">+AT1239*$F1238</f>
        <v>0</v>
      </c>
      <c r="AU1238" s="613">
        <f t="shared" si="20933"/>
        <v>40781.02919321166</v>
      </c>
      <c r="AV1238" s="645">
        <f t="shared" si="20931"/>
        <v>0</v>
      </c>
      <c r="AW1238" s="656">
        <f t="shared" si="20932"/>
        <v>0</v>
      </c>
      <c r="AX1238" s="591"/>
    </row>
    <row r="1239" spans="1:50" s="314" customFormat="1" hidden="1" outlineLevel="1">
      <c r="A1239" s="642"/>
      <c r="B1239" s="636"/>
      <c r="C1239" s="636"/>
      <c r="D1239" s="651"/>
      <c r="E1239" s="653"/>
      <c r="F1239" s="640"/>
      <c r="G1239" s="640">
        <f t="shared" si="20973"/>
        <v>1</v>
      </c>
      <c r="H1239" s="658">
        <v>0</v>
      </c>
      <c r="I1239" s="658">
        <v>0</v>
      </c>
      <c r="J1239" s="658">
        <v>0</v>
      </c>
      <c r="K1239" s="658">
        <v>0</v>
      </c>
      <c r="L1239" s="658">
        <v>0</v>
      </c>
      <c r="M1239" s="658">
        <v>0</v>
      </c>
      <c r="N1239" s="658">
        <v>0</v>
      </c>
      <c r="O1239" s="658">
        <v>0</v>
      </c>
      <c r="P1239" s="658">
        <v>0</v>
      </c>
      <c r="Q1239" s="658">
        <v>0</v>
      </c>
      <c r="R1239" s="658">
        <v>0.65</v>
      </c>
      <c r="S1239" s="658">
        <v>0.35</v>
      </c>
      <c r="T1239" s="658">
        <v>0</v>
      </c>
      <c r="U1239" s="658">
        <v>0</v>
      </c>
      <c r="V1239" s="658">
        <v>0</v>
      </c>
      <c r="W1239" s="658">
        <v>0</v>
      </c>
      <c r="X1239" s="658">
        <v>0</v>
      </c>
      <c r="Y1239" s="658">
        <v>0</v>
      </c>
      <c r="Z1239" s="658">
        <v>0</v>
      </c>
      <c r="AA1239" s="658">
        <v>0</v>
      </c>
      <c r="AB1239" s="658">
        <v>0</v>
      </c>
      <c r="AC1239" s="658">
        <v>0</v>
      </c>
      <c r="AD1239" s="658">
        <v>0</v>
      </c>
      <c r="AE1239" s="658">
        <v>0</v>
      </c>
      <c r="AF1239" s="658">
        <v>0</v>
      </c>
      <c r="AG1239" s="658">
        <v>0</v>
      </c>
      <c r="AH1239" s="658">
        <v>0</v>
      </c>
      <c r="AI1239" s="658">
        <v>0</v>
      </c>
      <c r="AJ1239" s="658">
        <v>0</v>
      </c>
      <c r="AK1239" s="658">
        <v>0</v>
      </c>
      <c r="AL1239" s="658">
        <v>0</v>
      </c>
      <c r="AM1239" s="658">
        <v>0</v>
      </c>
      <c r="AN1239" s="658">
        <v>0</v>
      </c>
      <c r="AO1239" s="658">
        <v>0</v>
      </c>
      <c r="AP1239" s="658">
        <v>0</v>
      </c>
      <c r="AQ1239" s="658">
        <v>0</v>
      </c>
      <c r="AR1239" s="658">
        <v>0</v>
      </c>
      <c r="AS1239" s="658">
        <v>0</v>
      </c>
      <c r="AT1239" s="658">
        <v>0</v>
      </c>
      <c r="AU1239" s="613">
        <f t="shared" si="20933"/>
        <v>1</v>
      </c>
      <c r="AV1239" s="645">
        <f t="shared" si="20931"/>
        <v>1</v>
      </c>
      <c r="AW1239" s="656" t="e">
        <f t="shared" si="20932"/>
        <v>#DIV/0!</v>
      </c>
      <c r="AX1239" s="661"/>
    </row>
    <row r="1240" spans="1:50" hidden="1" outlineLevel="1">
      <c r="A1240" s="590"/>
      <c r="B1240" s="646" t="s">
        <v>305</v>
      </c>
      <c r="C1240" s="646" t="s">
        <v>1435</v>
      </c>
      <c r="D1240" s="647" t="s">
        <v>1436</v>
      </c>
      <c r="E1240" s="649"/>
      <c r="F1240" s="650">
        <v>54489.44152870305</v>
      </c>
      <c r="G1240" s="650">
        <f t="shared" si="20973"/>
        <v>54489.441528703042</v>
      </c>
      <c r="H1240" s="649">
        <f t="shared" ref="H1240" si="21836">+H1241*$F1240</f>
        <v>0</v>
      </c>
      <c r="I1240" s="649">
        <f t="shared" ref="I1240" si="21837">+I1241*$F1240</f>
        <v>0</v>
      </c>
      <c r="J1240" s="649">
        <f t="shared" ref="J1240" si="21838">+J1241*$F1240</f>
        <v>0</v>
      </c>
      <c r="K1240" s="649">
        <f t="shared" ref="K1240" si="21839">+K1241*$F1240</f>
        <v>0</v>
      </c>
      <c r="L1240" s="649">
        <f t="shared" ref="L1240" si="21840">+L1241*$F1240</f>
        <v>0</v>
      </c>
      <c r="M1240" s="649">
        <f t="shared" ref="M1240" si="21841">+M1241*$F1240</f>
        <v>0</v>
      </c>
      <c r="N1240" s="649">
        <f t="shared" ref="N1240" si="21842">+N1241*$F1240</f>
        <v>0</v>
      </c>
      <c r="O1240" s="649">
        <f t="shared" ref="O1240" si="21843">+O1241*$F1240</f>
        <v>0</v>
      </c>
      <c r="P1240" s="649">
        <f t="shared" ref="P1240" si="21844">+P1241*$F1240</f>
        <v>0</v>
      </c>
      <c r="Q1240" s="649">
        <f t="shared" ref="Q1240" si="21845">+Q1241*$F1240</f>
        <v>0</v>
      </c>
      <c r="R1240" s="649">
        <f t="shared" ref="R1240" si="21846">+R1241*$F1240</f>
        <v>16891.726873897944</v>
      </c>
      <c r="S1240" s="649">
        <f t="shared" ref="S1240" si="21847">+S1241*$F1240</f>
        <v>37597.714654805102</v>
      </c>
      <c r="T1240" s="649">
        <f t="shared" ref="T1240" si="21848">+T1241*$F1240</f>
        <v>0</v>
      </c>
      <c r="U1240" s="649">
        <f t="shared" ref="U1240" si="21849">+U1241*$F1240</f>
        <v>0</v>
      </c>
      <c r="V1240" s="649">
        <f t="shared" ref="V1240" si="21850">+V1241*$F1240</f>
        <v>0</v>
      </c>
      <c r="W1240" s="649">
        <f t="shared" ref="W1240" si="21851">+W1241*$F1240</f>
        <v>0</v>
      </c>
      <c r="X1240" s="649">
        <f t="shared" ref="X1240" si="21852">+X1241*$F1240</f>
        <v>0</v>
      </c>
      <c r="Y1240" s="649">
        <f t="shared" ref="Y1240" si="21853">+Y1241*$F1240</f>
        <v>0</v>
      </c>
      <c r="Z1240" s="649">
        <f t="shared" ref="Z1240" si="21854">+Z1241*$F1240</f>
        <v>0</v>
      </c>
      <c r="AA1240" s="649">
        <f t="shared" ref="AA1240" si="21855">+AA1241*$F1240</f>
        <v>0</v>
      </c>
      <c r="AB1240" s="649">
        <f t="shared" ref="AB1240" si="21856">+AB1241*$F1240</f>
        <v>0</v>
      </c>
      <c r="AC1240" s="649">
        <f t="shared" ref="AC1240" si="21857">+AC1241*$F1240</f>
        <v>0</v>
      </c>
      <c r="AD1240" s="649">
        <f t="shared" ref="AD1240" si="21858">+AD1241*$F1240</f>
        <v>0</v>
      </c>
      <c r="AE1240" s="649">
        <f t="shared" ref="AE1240" si="21859">+AE1241*$F1240</f>
        <v>0</v>
      </c>
      <c r="AF1240" s="649">
        <f t="shared" ref="AF1240" si="21860">+AF1241*$F1240</f>
        <v>0</v>
      </c>
      <c r="AG1240" s="649">
        <f t="shared" ref="AG1240" si="21861">+AG1241*$F1240</f>
        <v>0</v>
      </c>
      <c r="AH1240" s="649">
        <f t="shared" ref="AH1240" si="21862">+AH1241*$F1240</f>
        <v>0</v>
      </c>
      <c r="AI1240" s="649">
        <f t="shared" ref="AI1240" si="21863">+AI1241*$F1240</f>
        <v>0</v>
      </c>
      <c r="AJ1240" s="649">
        <f t="shared" ref="AJ1240" si="21864">+AJ1241*$F1240</f>
        <v>0</v>
      </c>
      <c r="AK1240" s="649">
        <f t="shared" ref="AK1240" si="21865">+AK1241*$F1240</f>
        <v>0</v>
      </c>
      <c r="AL1240" s="649">
        <f t="shared" ref="AL1240" si="21866">+AL1241*$F1240</f>
        <v>0</v>
      </c>
      <c r="AM1240" s="649">
        <f t="shared" ref="AM1240" si="21867">+AM1241*$F1240</f>
        <v>0</v>
      </c>
      <c r="AN1240" s="649">
        <f t="shared" ref="AN1240" si="21868">+AN1241*$F1240</f>
        <v>0</v>
      </c>
      <c r="AO1240" s="649">
        <f t="shared" ref="AO1240" si="21869">+AO1241*$F1240</f>
        <v>0</v>
      </c>
      <c r="AP1240" s="649">
        <f t="shared" ref="AP1240" si="21870">+AP1241*$F1240</f>
        <v>0</v>
      </c>
      <c r="AQ1240" s="649">
        <f t="shared" ref="AQ1240" si="21871">+AQ1241*$F1240</f>
        <v>0</v>
      </c>
      <c r="AR1240" s="649">
        <f t="shared" ref="AR1240" si="21872">+AR1241*$F1240</f>
        <v>0</v>
      </c>
      <c r="AS1240" s="649">
        <f t="shared" ref="AS1240" si="21873">+AS1241*$F1240</f>
        <v>0</v>
      </c>
      <c r="AT1240" s="649">
        <f t="shared" ref="AT1240" si="21874">+AT1241*$F1240</f>
        <v>0</v>
      </c>
      <c r="AU1240" s="613">
        <f t="shared" si="20933"/>
        <v>54489.441528703042</v>
      </c>
      <c r="AV1240" s="645">
        <f t="shared" si="20931"/>
        <v>0</v>
      </c>
      <c r="AW1240" s="656">
        <f t="shared" si="20932"/>
        <v>0</v>
      </c>
      <c r="AX1240" s="591"/>
    </row>
    <row r="1241" spans="1:50" s="314" customFormat="1" hidden="1" outlineLevel="1">
      <c r="A1241" s="642"/>
      <c r="B1241" s="636"/>
      <c r="C1241" s="636"/>
      <c r="D1241" s="651"/>
      <c r="E1241" s="653"/>
      <c r="F1241" s="640"/>
      <c r="G1241" s="640">
        <f t="shared" si="20973"/>
        <v>1</v>
      </c>
      <c r="H1241" s="658">
        <v>0</v>
      </c>
      <c r="I1241" s="658">
        <v>0</v>
      </c>
      <c r="J1241" s="658">
        <v>0</v>
      </c>
      <c r="K1241" s="658">
        <v>0</v>
      </c>
      <c r="L1241" s="658">
        <v>0</v>
      </c>
      <c r="M1241" s="658">
        <v>0</v>
      </c>
      <c r="N1241" s="658">
        <v>0</v>
      </c>
      <c r="O1241" s="658">
        <v>0</v>
      </c>
      <c r="P1241" s="658">
        <v>0</v>
      </c>
      <c r="Q1241" s="658">
        <v>0</v>
      </c>
      <c r="R1241" s="658">
        <v>0.31</v>
      </c>
      <c r="S1241" s="658">
        <v>0.69</v>
      </c>
      <c r="T1241" s="658">
        <v>0</v>
      </c>
      <c r="U1241" s="658">
        <v>0</v>
      </c>
      <c r="V1241" s="658">
        <v>0</v>
      </c>
      <c r="W1241" s="658">
        <v>0</v>
      </c>
      <c r="X1241" s="658">
        <v>0</v>
      </c>
      <c r="Y1241" s="658">
        <v>0</v>
      </c>
      <c r="Z1241" s="658">
        <v>0</v>
      </c>
      <c r="AA1241" s="658">
        <v>0</v>
      </c>
      <c r="AB1241" s="658">
        <v>0</v>
      </c>
      <c r="AC1241" s="658">
        <v>0</v>
      </c>
      <c r="AD1241" s="658">
        <v>0</v>
      </c>
      <c r="AE1241" s="658">
        <v>0</v>
      </c>
      <c r="AF1241" s="658">
        <v>0</v>
      </c>
      <c r="AG1241" s="658">
        <v>0</v>
      </c>
      <c r="AH1241" s="658">
        <v>0</v>
      </c>
      <c r="AI1241" s="658">
        <v>0</v>
      </c>
      <c r="AJ1241" s="658">
        <v>0</v>
      </c>
      <c r="AK1241" s="658">
        <v>0</v>
      </c>
      <c r="AL1241" s="658">
        <v>0</v>
      </c>
      <c r="AM1241" s="658">
        <v>0</v>
      </c>
      <c r="AN1241" s="658">
        <v>0</v>
      </c>
      <c r="AO1241" s="658">
        <v>0</v>
      </c>
      <c r="AP1241" s="658">
        <v>0</v>
      </c>
      <c r="AQ1241" s="658">
        <v>0</v>
      </c>
      <c r="AR1241" s="658">
        <v>0</v>
      </c>
      <c r="AS1241" s="658">
        <v>0</v>
      </c>
      <c r="AT1241" s="658">
        <v>0</v>
      </c>
      <c r="AU1241" s="613">
        <f t="shared" si="20933"/>
        <v>1</v>
      </c>
      <c r="AV1241" s="645">
        <f t="shared" si="20931"/>
        <v>1</v>
      </c>
      <c r="AW1241" s="656" t="e">
        <f t="shared" si="20932"/>
        <v>#DIV/0!</v>
      </c>
      <c r="AX1241" s="661"/>
    </row>
    <row r="1242" spans="1:50" hidden="1" outlineLevel="1">
      <c r="A1242" s="590"/>
      <c r="B1242" s="646" t="s">
        <v>305</v>
      </c>
      <c r="C1242" s="646" t="s">
        <v>1437</v>
      </c>
      <c r="D1242" s="647" t="s">
        <v>1438</v>
      </c>
      <c r="E1242" s="649"/>
      <c r="F1242" s="650">
        <v>37103.544440876962</v>
      </c>
      <c r="G1242" s="650">
        <f t="shared" si="20973"/>
        <v>37103.544440876962</v>
      </c>
      <c r="H1242" s="649">
        <f t="shared" ref="H1242" si="21875">+H1243*$F1242</f>
        <v>0</v>
      </c>
      <c r="I1242" s="649">
        <f t="shared" ref="I1242" si="21876">+I1243*$F1242</f>
        <v>0</v>
      </c>
      <c r="J1242" s="649">
        <f t="shared" ref="J1242" si="21877">+J1243*$F1242</f>
        <v>0</v>
      </c>
      <c r="K1242" s="649">
        <f t="shared" ref="K1242" si="21878">+K1243*$F1242</f>
        <v>0</v>
      </c>
      <c r="L1242" s="649">
        <f t="shared" ref="L1242" si="21879">+L1243*$F1242</f>
        <v>0</v>
      </c>
      <c r="M1242" s="649">
        <f t="shared" ref="M1242" si="21880">+M1243*$F1242</f>
        <v>0</v>
      </c>
      <c r="N1242" s="649">
        <f t="shared" ref="N1242" si="21881">+N1243*$F1242</f>
        <v>0</v>
      </c>
      <c r="O1242" s="649">
        <f t="shared" ref="O1242" si="21882">+O1243*$F1242</f>
        <v>0</v>
      </c>
      <c r="P1242" s="649">
        <f t="shared" ref="P1242" si="21883">+P1243*$F1242</f>
        <v>0</v>
      </c>
      <c r="Q1242" s="649">
        <f t="shared" ref="Q1242" si="21884">+Q1243*$F1242</f>
        <v>0</v>
      </c>
      <c r="R1242" s="649">
        <f t="shared" ref="R1242" si="21885">+R1243*$F1242</f>
        <v>0</v>
      </c>
      <c r="S1242" s="649">
        <f t="shared" ref="S1242" si="21886">+S1243*$F1242</f>
        <v>25601.445664205101</v>
      </c>
      <c r="T1242" s="649">
        <f t="shared" ref="T1242" si="21887">+T1243*$F1242</f>
        <v>11502.098776671861</v>
      </c>
      <c r="U1242" s="649">
        <f t="shared" ref="U1242" si="21888">+U1243*$F1242</f>
        <v>0</v>
      </c>
      <c r="V1242" s="649">
        <f t="shared" ref="V1242" si="21889">+V1243*$F1242</f>
        <v>0</v>
      </c>
      <c r="W1242" s="649">
        <f t="shared" ref="W1242" si="21890">+W1243*$F1242</f>
        <v>0</v>
      </c>
      <c r="X1242" s="649">
        <f t="shared" ref="X1242" si="21891">+X1243*$F1242</f>
        <v>0</v>
      </c>
      <c r="Y1242" s="649">
        <f t="shared" ref="Y1242" si="21892">+Y1243*$F1242</f>
        <v>0</v>
      </c>
      <c r="Z1242" s="649">
        <f t="shared" ref="Z1242" si="21893">+Z1243*$F1242</f>
        <v>0</v>
      </c>
      <c r="AA1242" s="649">
        <f t="shared" ref="AA1242" si="21894">+AA1243*$F1242</f>
        <v>0</v>
      </c>
      <c r="AB1242" s="649">
        <f t="shared" ref="AB1242" si="21895">+AB1243*$F1242</f>
        <v>0</v>
      </c>
      <c r="AC1242" s="649">
        <f t="shared" ref="AC1242" si="21896">+AC1243*$F1242</f>
        <v>0</v>
      </c>
      <c r="AD1242" s="649">
        <f t="shared" ref="AD1242" si="21897">+AD1243*$F1242</f>
        <v>0</v>
      </c>
      <c r="AE1242" s="649">
        <f t="shared" ref="AE1242" si="21898">+AE1243*$F1242</f>
        <v>0</v>
      </c>
      <c r="AF1242" s="649">
        <f t="shared" ref="AF1242" si="21899">+AF1243*$F1242</f>
        <v>0</v>
      </c>
      <c r="AG1242" s="649">
        <f t="shared" ref="AG1242" si="21900">+AG1243*$F1242</f>
        <v>0</v>
      </c>
      <c r="AH1242" s="649">
        <f t="shared" ref="AH1242" si="21901">+AH1243*$F1242</f>
        <v>0</v>
      </c>
      <c r="AI1242" s="649">
        <f t="shared" ref="AI1242" si="21902">+AI1243*$F1242</f>
        <v>0</v>
      </c>
      <c r="AJ1242" s="649">
        <f t="shared" ref="AJ1242" si="21903">+AJ1243*$F1242</f>
        <v>0</v>
      </c>
      <c r="AK1242" s="649">
        <f t="shared" ref="AK1242" si="21904">+AK1243*$F1242</f>
        <v>0</v>
      </c>
      <c r="AL1242" s="649">
        <f t="shared" ref="AL1242" si="21905">+AL1243*$F1242</f>
        <v>0</v>
      </c>
      <c r="AM1242" s="649">
        <f t="shared" ref="AM1242" si="21906">+AM1243*$F1242</f>
        <v>0</v>
      </c>
      <c r="AN1242" s="649">
        <f t="shared" ref="AN1242" si="21907">+AN1243*$F1242</f>
        <v>0</v>
      </c>
      <c r="AO1242" s="649">
        <f t="shared" ref="AO1242" si="21908">+AO1243*$F1242</f>
        <v>0</v>
      </c>
      <c r="AP1242" s="649">
        <f t="shared" ref="AP1242" si="21909">+AP1243*$F1242</f>
        <v>0</v>
      </c>
      <c r="AQ1242" s="649">
        <f t="shared" ref="AQ1242" si="21910">+AQ1243*$F1242</f>
        <v>0</v>
      </c>
      <c r="AR1242" s="649">
        <f t="shared" ref="AR1242" si="21911">+AR1243*$F1242</f>
        <v>0</v>
      </c>
      <c r="AS1242" s="649">
        <f t="shared" ref="AS1242" si="21912">+AS1243*$F1242</f>
        <v>0</v>
      </c>
      <c r="AT1242" s="649">
        <f t="shared" ref="AT1242" si="21913">+AT1243*$F1242</f>
        <v>0</v>
      </c>
      <c r="AU1242" s="613">
        <f t="shared" si="20933"/>
        <v>37103.544440876962</v>
      </c>
      <c r="AV1242" s="645">
        <f t="shared" si="20931"/>
        <v>0</v>
      </c>
      <c r="AW1242" s="656">
        <f t="shared" si="20932"/>
        <v>0</v>
      </c>
      <c r="AX1242" s="591"/>
    </row>
    <row r="1243" spans="1:50" s="314" customFormat="1" hidden="1" outlineLevel="1">
      <c r="A1243" s="642"/>
      <c r="B1243" s="636"/>
      <c r="C1243" s="636"/>
      <c r="D1243" s="651"/>
      <c r="E1243" s="653"/>
      <c r="F1243" s="640"/>
      <c r="G1243" s="640">
        <f t="shared" si="20973"/>
        <v>1</v>
      </c>
      <c r="H1243" s="658">
        <v>0</v>
      </c>
      <c r="I1243" s="658">
        <v>0</v>
      </c>
      <c r="J1243" s="658">
        <v>0</v>
      </c>
      <c r="K1243" s="658">
        <v>0</v>
      </c>
      <c r="L1243" s="658">
        <v>0</v>
      </c>
      <c r="M1243" s="658">
        <v>0</v>
      </c>
      <c r="N1243" s="658">
        <v>0</v>
      </c>
      <c r="O1243" s="658">
        <v>0</v>
      </c>
      <c r="P1243" s="658">
        <v>0</v>
      </c>
      <c r="Q1243" s="658">
        <v>0</v>
      </c>
      <c r="R1243" s="658">
        <v>0</v>
      </c>
      <c r="S1243" s="658">
        <v>0.69</v>
      </c>
      <c r="T1243" s="658">
        <v>0.31000000000000005</v>
      </c>
      <c r="U1243" s="658">
        <v>0</v>
      </c>
      <c r="V1243" s="658">
        <v>0</v>
      </c>
      <c r="W1243" s="658">
        <v>0</v>
      </c>
      <c r="X1243" s="658">
        <v>0</v>
      </c>
      <c r="Y1243" s="658">
        <v>0</v>
      </c>
      <c r="Z1243" s="658">
        <v>0</v>
      </c>
      <c r="AA1243" s="658">
        <v>0</v>
      </c>
      <c r="AB1243" s="658">
        <v>0</v>
      </c>
      <c r="AC1243" s="658">
        <v>0</v>
      </c>
      <c r="AD1243" s="658">
        <v>0</v>
      </c>
      <c r="AE1243" s="658">
        <v>0</v>
      </c>
      <c r="AF1243" s="658">
        <v>0</v>
      </c>
      <c r="AG1243" s="658">
        <v>0</v>
      </c>
      <c r="AH1243" s="658">
        <v>0</v>
      </c>
      <c r="AI1243" s="658">
        <v>0</v>
      </c>
      <c r="AJ1243" s="658">
        <v>0</v>
      </c>
      <c r="AK1243" s="658">
        <v>0</v>
      </c>
      <c r="AL1243" s="658">
        <v>0</v>
      </c>
      <c r="AM1243" s="658">
        <v>0</v>
      </c>
      <c r="AN1243" s="658">
        <v>0</v>
      </c>
      <c r="AO1243" s="658">
        <v>0</v>
      </c>
      <c r="AP1243" s="658">
        <v>0</v>
      </c>
      <c r="AQ1243" s="658">
        <v>0</v>
      </c>
      <c r="AR1243" s="658">
        <v>0</v>
      </c>
      <c r="AS1243" s="658">
        <v>0</v>
      </c>
      <c r="AT1243" s="658">
        <v>0</v>
      </c>
      <c r="AU1243" s="613">
        <f t="shared" si="20933"/>
        <v>1</v>
      </c>
      <c r="AV1243" s="645">
        <f t="shared" si="20931"/>
        <v>1</v>
      </c>
      <c r="AW1243" s="656" t="e">
        <f t="shared" si="20932"/>
        <v>#DIV/0!</v>
      </c>
      <c r="AX1243" s="661"/>
    </row>
    <row r="1244" spans="1:50" hidden="1" outlineLevel="1">
      <c r="A1244" s="590"/>
      <c r="B1244" s="629" t="s">
        <v>278</v>
      </c>
      <c r="C1244" s="629" t="s">
        <v>1439</v>
      </c>
      <c r="D1244" s="630" t="s">
        <v>1440</v>
      </c>
      <c r="E1244" s="631"/>
      <c r="F1244" s="632">
        <v>0</v>
      </c>
      <c r="G1244" s="632">
        <f t="shared" si="20973"/>
        <v>0</v>
      </c>
      <c r="H1244" s="631">
        <v>0</v>
      </c>
      <c r="I1244" s="631">
        <v>0</v>
      </c>
      <c r="J1244" s="631">
        <v>0</v>
      </c>
      <c r="K1244" s="631">
        <v>0</v>
      </c>
      <c r="L1244" s="631">
        <v>0</v>
      </c>
      <c r="M1244" s="631">
        <v>0</v>
      </c>
      <c r="N1244" s="631">
        <v>0</v>
      </c>
      <c r="O1244" s="631">
        <v>0</v>
      </c>
      <c r="P1244" s="631">
        <v>0</v>
      </c>
      <c r="Q1244" s="631">
        <v>0</v>
      </c>
      <c r="R1244" s="631">
        <v>0</v>
      </c>
      <c r="S1244" s="631">
        <v>0</v>
      </c>
      <c r="T1244" s="631">
        <v>0</v>
      </c>
      <c r="U1244" s="631">
        <v>0</v>
      </c>
      <c r="V1244" s="631">
        <v>0</v>
      </c>
      <c r="W1244" s="631">
        <v>0</v>
      </c>
      <c r="X1244" s="631">
        <v>0</v>
      </c>
      <c r="Y1244" s="631">
        <v>0</v>
      </c>
      <c r="Z1244" s="631">
        <v>0</v>
      </c>
      <c r="AA1244" s="631">
        <v>0</v>
      </c>
      <c r="AB1244" s="631">
        <v>0</v>
      </c>
      <c r="AC1244" s="631">
        <v>0</v>
      </c>
      <c r="AD1244" s="631">
        <v>0</v>
      </c>
      <c r="AE1244" s="631">
        <v>0</v>
      </c>
      <c r="AF1244" s="631">
        <v>0</v>
      </c>
      <c r="AG1244" s="631">
        <v>0</v>
      </c>
      <c r="AH1244" s="631">
        <v>0</v>
      </c>
      <c r="AI1244" s="631">
        <v>0</v>
      </c>
      <c r="AJ1244" s="631">
        <v>0</v>
      </c>
      <c r="AK1244" s="631">
        <v>0</v>
      </c>
      <c r="AL1244" s="631">
        <v>0</v>
      </c>
      <c r="AM1244" s="631">
        <v>0</v>
      </c>
      <c r="AN1244" s="631">
        <v>0</v>
      </c>
      <c r="AO1244" s="631">
        <v>0</v>
      </c>
      <c r="AP1244" s="631">
        <v>0</v>
      </c>
      <c r="AQ1244" s="631">
        <v>0</v>
      </c>
      <c r="AR1244" s="631">
        <v>0</v>
      </c>
      <c r="AS1244" s="631">
        <v>0</v>
      </c>
      <c r="AT1244" s="631">
        <v>0</v>
      </c>
      <c r="AU1244" s="613">
        <f t="shared" si="20933"/>
        <v>0</v>
      </c>
      <c r="AV1244" s="645">
        <f t="shared" si="20931"/>
        <v>0</v>
      </c>
      <c r="AW1244" s="656" t="e">
        <f t="shared" si="20932"/>
        <v>#DIV/0!</v>
      </c>
      <c r="AX1244" s="591"/>
    </row>
    <row r="1245" spans="1:50" hidden="1" outlineLevel="1">
      <c r="A1245" s="590"/>
      <c r="B1245" s="629" t="s">
        <v>278</v>
      </c>
      <c r="C1245" s="629" t="s">
        <v>1441</v>
      </c>
      <c r="D1245" s="630" t="s">
        <v>1442</v>
      </c>
      <c r="E1245" s="631"/>
      <c r="F1245" s="632">
        <f>+F1246+F1248+F1250</f>
        <v>258766.1654775849</v>
      </c>
      <c r="G1245" s="632">
        <f t="shared" si="20973"/>
        <v>258766.16547758487</v>
      </c>
      <c r="H1245" s="632">
        <f t="shared" ref="H1245:AT1245" si="21914">+H1246+H1248+H1250</f>
        <v>0</v>
      </c>
      <c r="I1245" s="632">
        <f t="shared" si="21914"/>
        <v>0</v>
      </c>
      <c r="J1245" s="632">
        <f t="shared" si="21914"/>
        <v>0</v>
      </c>
      <c r="K1245" s="632">
        <f t="shared" si="21914"/>
        <v>0</v>
      </c>
      <c r="L1245" s="632">
        <f t="shared" si="21914"/>
        <v>0</v>
      </c>
      <c r="M1245" s="632">
        <f t="shared" si="21914"/>
        <v>0</v>
      </c>
      <c r="N1245" s="632">
        <f t="shared" si="21914"/>
        <v>0</v>
      </c>
      <c r="O1245" s="632">
        <f t="shared" si="21914"/>
        <v>0</v>
      </c>
      <c r="P1245" s="632">
        <f t="shared" si="21914"/>
        <v>0</v>
      </c>
      <c r="Q1245" s="632">
        <f t="shared" si="21914"/>
        <v>60945.632999085858</v>
      </c>
      <c r="R1245" s="632">
        <f t="shared" si="21914"/>
        <v>152817.27846547234</v>
      </c>
      <c r="S1245" s="632">
        <f t="shared" si="21914"/>
        <v>45003.254013026701</v>
      </c>
      <c r="T1245" s="632">
        <f t="shared" si="21914"/>
        <v>0</v>
      </c>
      <c r="U1245" s="632">
        <f t="shared" si="21914"/>
        <v>0</v>
      </c>
      <c r="V1245" s="632">
        <f t="shared" si="21914"/>
        <v>0</v>
      </c>
      <c r="W1245" s="632">
        <f t="shared" si="21914"/>
        <v>0</v>
      </c>
      <c r="X1245" s="632">
        <f t="shared" si="21914"/>
        <v>0</v>
      </c>
      <c r="Y1245" s="632">
        <f t="shared" si="21914"/>
        <v>0</v>
      </c>
      <c r="Z1245" s="632">
        <f t="shared" si="21914"/>
        <v>0</v>
      </c>
      <c r="AA1245" s="632">
        <f t="shared" si="21914"/>
        <v>0</v>
      </c>
      <c r="AB1245" s="632">
        <f t="shared" si="21914"/>
        <v>0</v>
      </c>
      <c r="AC1245" s="632">
        <f t="shared" si="21914"/>
        <v>0</v>
      </c>
      <c r="AD1245" s="632">
        <f t="shared" si="21914"/>
        <v>0</v>
      </c>
      <c r="AE1245" s="632">
        <f t="shared" si="21914"/>
        <v>0</v>
      </c>
      <c r="AF1245" s="632">
        <f t="shared" si="21914"/>
        <v>0</v>
      </c>
      <c r="AG1245" s="632">
        <f t="shared" si="21914"/>
        <v>0</v>
      </c>
      <c r="AH1245" s="632">
        <f t="shared" si="21914"/>
        <v>0</v>
      </c>
      <c r="AI1245" s="632">
        <f t="shared" si="21914"/>
        <v>0</v>
      </c>
      <c r="AJ1245" s="632">
        <f t="shared" si="21914"/>
        <v>0</v>
      </c>
      <c r="AK1245" s="632">
        <f t="shared" si="21914"/>
        <v>0</v>
      </c>
      <c r="AL1245" s="632">
        <f t="shared" si="21914"/>
        <v>0</v>
      </c>
      <c r="AM1245" s="632">
        <f t="shared" si="21914"/>
        <v>0</v>
      </c>
      <c r="AN1245" s="632">
        <f t="shared" si="21914"/>
        <v>0</v>
      </c>
      <c r="AO1245" s="632">
        <f t="shared" si="21914"/>
        <v>0</v>
      </c>
      <c r="AP1245" s="632">
        <f t="shared" si="21914"/>
        <v>0</v>
      </c>
      <c r="AQ1245" s="632">
        <f t="shared" si="21914"/>
        <v>0</v>
      </c>
      <c r="AR1245" s="632">
        <f t="shared" si="21914"/>
        <v>0</v>
      </c>
      <c r="AS1245" s="632">
        <f t="shared" si="21914"/>
        <v>0</v>
      </c>
      <c r="AT1245" s="632">
        <f t="shared" si="21914"/>
        <v>0</v>
      </c>
      <c r="AU1245" s="613">
        <f t="shared" si="20933"/>
        <v>258766.16547758487</v>
      </c>
      <c r="AV1245" s="645">
        <f t="shared" si="20931"/>
        <v>0</v>
      </c>
      <c r="AW1245" s="656">
        <f t="shared" si="20932"/>
        <v>0</v>
      </c>
      <c r="AX1245" s="591"/>
    </row>
    <row r="1246" spans="1:50" hidden="1" outlineLevel="1">
      <c r="A1246" s="590"/>
      <c r="B1246" s="646" t="s">
        <v>305</v>
      </c>
      <c r="C1246" s="646" t="s">
        <v>1443</v>
      </c>
      <c r="D1246" s="647" t="s">
        <v>1444</v>
      </c>
      <c r="E1246" s="649"/>
      <c r="F1246" s="650">
        <v>85683.810395565582</v>
      </c>
      <c r="G1246" s="650">
        <f t="shared" si="20973"/>
        <v>85683.810395565582</v>
      </c>
      <c r="H1246" s="649">
        <f t="shared" ref="H1246" si="21915">+H1247*$F1246</f>
        <v>0</v>
      </c>
      <c r="I1246" s="649">
        <f t="shared" ref="I1246" si="21916">+I1247*$F1246</f>
        <v>0</v>
      </c>
      <c r="J1246" s="649">
        <f t="shared" ref="J1246" si="21917">+J1247*$F1246</f>
        <v>0</v>
      </c>
      <c r="K1246" s="649">
        <f t="shared" ref="K1246" si="21918">+K1247*$F1246</f>
        <v>0</v>
      </c>
      <c r="L1246" s="649">
        <f t="shared" ref="L1246" si="21919">+L1247*$F1246</f>
        <v>0</v>
      </c>
      <c r="M1246" s="649">
        <f t="shared" ref="M1246" si="21920">+M1247*$F1246</f>
        <v>0</v>
      </c>
      <c r="N1246" s="649">
        <f t="shared" ref="N1246" si="21921">+N1247*$F1246</f>
        <v>0</v>
      </c>
      <c r="O1246" s="649">
        <f t="shared" ref="O1246" si="21922">+O1247*$F1246</f>
        <v>0</v>
      </c>
      <c r="P1246" s="649">
        <f t="shared" ref="P1246" si="21923">+P1247*$F1246</f>
        <v>0</v>
      </c>
      <c r="Q1246" s="649">
        <f t="shared" ref="Q1246" si="21924">+Q1247*$F1246</f>
        <v>49696.610029428033</v>
      </c>
      <c r="R1246" s="649">
        <f t="shared" ref="R1246" si="21925">+R1247*$F1246</f>
        <v>35987.200366137549</v>
      </c>
      <c r="S1246" s="649">
        <f t="shared" ref="S1246" si="21926">+S1247*$F1246</f>
        <v>0</v>
      </c>
      <c r="T1246" s="649">
        <f t="shared" ref="T1246" si="21927">+T1247*$F1246</f>
        <v>0</v>
      </c>
      <c r="U1246" s="649">
        <f t="shared" ref="U1246" si="21928">+U1247*$F1246</f>
        <v>0</v>
      </c>
      <c r="V1246" s="649">
        <f t="shared" ref="V1246" si="21929">+V1247*$F1246</f>
        <v>0</v>
      </c>
      <c r="W1246" s="649">
        <f t="shared" ref="W1246" si="21930">+W1247*$F1246</f>
        <v>0</v>
      </c>
      <c r="X1246" s="649">
        <f t="shared" ref="X1246" si="21931">+X1247*$F1246</f>
        <v>0</v>
      </c>
      <c r="Y1246" s="649">
        <f t="shared" ref="Y1246" si="21932">+Y1247*$F1246</f>
        <v>0</v>
      </c>
      <c r="Z1246" s="649">
        <f t="shared" ref="Z1246" si="21933">+Z1247*$F1246</f>
        <v>0</v>
      </c>
      <c r="AA1246" s="649">
        <f t="shared" ref="AA1246" si="21934">+AA1247*$F1246</f>
        <v>0</v>
      </c>
      <c r="AB1246" s="649">
        <f t="shared" ref="AB1246" si="21935">+AB1247*$F1246</f>
        <v>0</v>
      </c>
      <c r="AC1246" s="649">
        <f t="shared" ref="AC1246" si="21936">+AC1247*$F1246</f>
        <v>0</v>
      </c>
      <c r="AD1246" s="649">
        <f t="shared" ref="AD1246" si="21937">+AD1247*$F1246</f>
        <v>0</v>
      </c>
      <c r="AE1246" s="649">
        <f t="shared" ref="AE1246" si="21938">+AE1247*$F1246</f>
        <v>0</v>
      </c>
      <c r="AF1246" s="649">
        <f t="shared" ref="AF1246" si="21939">+AF1247*$F1246</f>
        <v>0</v>
      </c>
      <c r="AG1246" s="649">
        <f t="shared" ref="AG1246" si="21940">+AG1247*$F1246</f>
        <v>0</v>
      </c>
      <c r="AH1246" s="649">
        <f t="shared" ref="AH1246" si="21941">+AH1247*$F1246</f>
        <v>0</v>
      </c>
      <c r="AI1246" s="649">
        <f t="shared" ref="AI1246" si="21942">+AI1247*$F1246</f>
        <v>0</v>
      </c>
      <c r="AJ1246" s="649">
        <f t="shared" ref="AJ1246" si="21943">+AJ1247*$F1246</f>
        <v>0</v>
      </c>
      <c r="AK1246" s="649">
        <f t="shared" ref="AK1246" si="21944">+AK1247*$F1246</f>
        <v>0</v>
      </c>
      <c r="AL1246" s="649">
        <f t="shared" ref="AL1246" si="21945">+AL1247*$F1246</f>
        <v>0</v>
      </c>
      <c r="AM1246" s="649">
        <f t="shared" ref="AM1246" si="21946">+AM1247*$F1246</f>
        <v>0</v>
      </c>
      <c r="AN1246" s="649">
        <f t="shared" ref="AN1246" si="21947">+AN1247*$F1246</f>
        <v>0</v>
      </c>
      <c r="AO1246" s="649">
        <f t="shared" ref="AO1246" si="21948">+AO1247*$F1246</f>
        <v>0</v>
      </c>
      <c r="AP1246" s="649">
        <f t="shared" ref="AP1246" si="21949">+AP1247*$F1246</f>
        <v>0</v>
      </c>
      <c r="AQ1246" s="649">
        <f t="shared" ref="AQ1246" si="21950">+AQ1247*$F1246</f>
        <v>0</v>
      </c>
      <c r="AR1246" s="649">
        <f t="shared" ref="AR1246" si="21951">+AR1247*$F1246</f>
        <v>0</v>
      </c>
      <c r="AS1246" s="649">
        <f t="shared" ref="AS1246" si="21952">+AS1247*$F1246</f>
        <v>0</v>
      </c>
      <c r="AT1246" s="649">
        <f t="shared" ref="AT1246" si="21953">+AT1247*$F1246</f>
        <v>0</v>
      </c>
      <c r="AU1246" s="613">
        <f t="shared" si="20933"/>
        <v>85683.810395565582</v>
      </c>
      <c r="AV1246" s="645">
        <f t="shared" si="20931"/>
        <v>0</v>
      </c>
      <c r="AW1246" s="656">
        <f t="shared" si="20932"/>
        <v>0</v>
      </c>
      <c r="AX1246" s="591"/>
    </row>
    <row r="1247" spans="1:50" s="314" customFormat="1" hidden="1" outlineLevel="1">
      <c r="A1247" s="642"/>
      <c r="B1247" s="636"/>
      <c r="C1247" s="636"/>
      <c r="D1247" s="651"/>
      <c r="E1247" s="653"/>
      <c r="F1247" s="640"/>
      <c r="G1247" s="640">
        <f t="shared" si="20973"/>
        <v>1</v>
      </c>
      <c r="H1247" s="658">
        <v>0</v>
      </c>
      <c r="I1247" s="658">
        <v>0</v>
      </c>
      <c r="J1247" s="658">
        <v>0</v>
      </c>
      <c r="K1247" s="658">
        <v>0</v>
      </c>
      <c r="L1247" s="658">
        <v>0</v>
      </c>
      <c r="M1247" s="658">
        <v>0</v>
      </c>
      <c r="N1247" s="658">
        <v>0</v>
      </c>
      <c r="O1247" s="658">
        <v>0</v>
      </c>
      <c r="P1247" s="658">
        <v>0</v>
      </c>
      <c r="Q1247" s="658">
        <v>0.57999999999999996</v>
      </c>
      <c r="R1247" s="658">
        <v>0.42000000000000004</v>
      </c>
      <c r="S1247" s="658">
        <v>0</v>
      </c>
      <c r="T1247" s="658">
        <v>0</v>
      </c>
      <c r="U1247" s="658">
        <v>0</v>
      </c>
      <c r="V1247" s="658">
        <v>0</v>
      </c>
      <c r="W1247" s="658">
        <v>0</v>
      </c>
      <c r="X1247" s="658">
        <v>0</v>
      </c>
      <c r="Y1247" s="658">
        <v>0</v>
      </c>
      <c r="Z1247" s="658">
        <v>0</v>
      </c>
      <c r="AA1247" s="658">
        <v>0</v>
      </c>
      <c r="AB1247" s="658">
        <v>0</v>
      </c>
      <c r="AC1247" s="658">
        <v>0</v>
      </c>
      <c r="AD1247" s="658">
        <v>0</v>
      </c>
      <c r="AE1247" s="658">
        <v>0</v>
      </c>
      <c r="AF1247" s="658">
        <v>0</v>
      </c>
      <c r="AG1247" s="658">
        <v>0</v>
      </c>
      <c r="AH1247" s="658">
        <v>0</v>
      </c>
      <c r="AI1247" s="658">
        <v>0</v>
      </c>
      <c r="AJ1247" s="658">
        <v>0</v>
      </c>
      <c r="AK1247" s="658">
        <v>0</v>
      </c>
      <c r="AL1247" s="658">
        <v>0</v>
      </c>
      <c r="AM1247" s="658">
        <v>0</v>
      </c>
      <c r="AN1247" s="658">
        <v>0</v>
      </c>
      <c r="AO1247" s="658">
        <v>0</v>
      </c>
      <c r="AP1247" s="658">
        <v>0</v>
      </c>
      <c r="AQ1247" s="658">
        <v>0</v>
      </c>
      <c r="AR1247" s="658">
        <v>0</v>
      </c>
      <c r="AS1247" s="658">
        <v>0</v>
      </c>
      <c r="AT1247" s="658">
        <v>0</v>
      </c>
      <c r="AU1247" s="613">
        <f t="shared" si="20933"/>
        <v>1</v>
      </c>
      <c r="AV1247" s="645">
        <f t="shared" si="20931"/>
        <v>1</v>
      </c>
      <c r="AW1247" s="656" t="e">
        <f t="shared" si="20932"/>
        <v>#DIV/0!</v>
      </c>
      <c r="AX1247" s="661"/>
    </row>
    <row r="1248" spans="1:50" hidden="1" outlineLevel="1">
      <c r="A1248" s="590"/>
      <c r="B1248" s="646" t="s">
        <v>305</v>
      </c>
      <c r="C1248" s="646" t="s">
        <v>1445</v>
      </c>
      <c r="D1248" s="647" t="s">
        <v>1446</v>
      </c>
      <c r="E1248" s="649"/>
      <c r="F1248" s="650">
        <v>86530.945920444807</v>
      </c>
      <c r="G1248" s="650">
        <f t="shared" si="20973"/>
        <v>86530.945920444807</v>
      </c>
      <c r="H1248" s="649">
        <f t="shared" ref="H1248" si="21954">+H1249*$F1248</f>
        <v>0</v>
      </c>
      <c r="I1248" s="649">
        <f t="shared" ref="I1248" si="21955">+I1249*$F1248</f>
        <v>0</v>
      </c>
      <c r="J1248" s="649">
        <f t="shared" ref="J1248" si="21956">+J1249*$F1248</f>
        <v>0</v>
      </c>
      <c r="K1248" s="649">
        <f t="shared" ref="K1248" si="21957">+K1249*$F1248</f>
        <v>0</v>
      </c>
      <c r="L1248" s="649">
        <f t="shared" ref="L1248" si="21958">+L1249*$F1248</f>
        <v>0</v>
      </c>
      <c r="M1248" s="649">
        <f t="shared" ref="M1248" si="21959">+M1249*$F1248</f>
        <v>0</v>
      </c>
      <c r="N1248" s="649">
        <f t="shared" ref="N1248" si="21960">+N1249*$F1248</f>
        <v>0</v>
      </c>
      <c r="O1248" s="649">
        <f t="shared" ref="O1248" si="21961">+O1249*$F1248</f>
        <v>0</v>
      </c>
      <c r="P1248" s="649">
        <f t="shared" ref="P1248" si="21962">+P1249*$F1248</f>
        <v>0</v>
      </c>
      <c r="Q1248" s="649">
        <f t="shared" ref="Q1248" si="21963">+Q1249*$F1248</f>
        <v>11249.022969657824</v>
      </c>
      <c r="R1248" s="649">
        <f t="shared" ref="R1248" si="21964">+R1249*$F1248</f>
        <v>60571.662144311362</v>
      </c>
      <c r="S1248" s="649">
        <f t="shared" ref="S1248" si="21965">+S1249*$F1248</f>
        <v>14710.26080647562</v>
      </c>
      <c r="T1248" s="649">
        <f t="shared" ref="T1248" si="21966">+T1249*$F1248</f>
        <v>0</v>
      </c>
      <c r="U1248" s="649">
        <f t="shared" ref="U1248" si="21967">+U1249*$F1248</f>
        <v>0</v>
      </c>
      <c r="V1248" s="649">
        <f t="shared" ref="V1248" si="21968">+V1249*$F1248</f>
        <v>0</v>
      </c>
      <c r="W1248" s="649">
        <f t="shared" ref="W1248" si="21969">+W1249*$F1248</f>
        <v>0</v>
      </c>
      <c r="X1248" s="649">
        <f t="shared" ref="X1248" si="21970">+X1249*$F1248</f>
        <v>0</v>
      </c>
      <c r="Y1248" s="649">
        <f t="shared" ref="Y1248" si="21971">+Y1249*$F1248</f>
        <v>0</v>
      </c>
      <c r="Z1248" s="649">
        <f t="shared" ref="Z1248" si="21972">+Z1249*$F1248</f>
        <v>0</v>
      </c>
      <c r="AA1248" s="649">
        <f t="shared" ref="AA1248" si="21973">+AA1249*$F1248</f>
        <v>0</v>
      </c>
      <c r="AB1248" s="649">
        <f t="shared" ref="AB1248" si="21974">+AB1249*$F1248</f>
        <v>0</v>
      </c>
      <c r="AC1248" s="649">
        <f t="shared" ref="AC1248" si="21975">+AC1249*$F1248</f>
        <v>0</v>
      </c>
      <c r="AD1248" s="649">
        <f t="shared" ref="AD1248" si="21976">+AD1249*$F1248</f>
        <v>0</v>
      </c>
      <c r="AE1248" s="649">
        <f t="shared" ref="AE1248" si="21977">+AE1249*$F1248</f>
        <v>0</v>
      </c>
      <c r="AF1248" s="649">
        <f t="shared" ref="AF1248" si="21978">+AF1249*$F1248</f>
        <v>0</v>
      </c>
      <c r="AG1248" s="649">
        <f t="shared" ref="AG1248" si="21979">+AG1249*$F1248</f>
        <v>0</v>
      </c>
      <c r="AH1248" s="649">
        <f t="shared" ref="AH1248" si="21980">+AH1249*$F1248</f>
        <v>0</v>
      </c>
      <c r="AI1248" s="649">
        <f t="shared" ref="AI1248" si="21981">+AI1249*$F1248</f>
        <v>0</v>
      </c>
      <c r="AJ1248" s="649">
        <f t="shared" ref="AJ1248" si="21982">+AJ1249*$F1248</f>
        <v>0</v>
      </c>
      <c r="AK1248" s="649">
        <f t="shared" ref="AK1248" si="21983">+AK1249*$F1248</f>
        <v>0</v>
      </c>
      <c r="AL1248" s="649">
        <f t="shared" ref="AL1248" si="21984">+AL1249*$F1248</f>
        <v>0</v>
      </c>
      <c r="AM1248" s="649">
        <f t="shared" ref="AM1248" si="21985">+AM1249*$F1248</f>
        <v>0</v>
      </c>
      <c r="AN1248" s="649">
        <f t="shared" ref="AN1248" si="21986">+AN1249*$F1248</f>
        <v>0</v>
      </c>
      <c r="AO1248" s="649">
        <f t="shared" ref="AO1248" si="21987">+AO1249*$F1248</f>
        <v>0</v>
      </c>
      <c r="AP1248" s="649">
        <f t="shared" ref="AP1248" si="21988">+AP1249*$F1248</f>
        <v>0</v>
      </c>
      <c r="AQ1248" s="649">
        <f t="shared" ref="AQ1248" si="21989">+AQ1249*$F1248</f>
        <v>0</v>
      </c>
      <c r="AR1248" s="649">
        <f t="shared" ref="AR1248" si="21990">+AR1249*$F1248</f>
        <v>0</v>
      </c>
      <c r="AS1248" s="649">
        <f t="shared" ref="AS1248" si="21991">+AS1249*$F1248</f>
        <v>0</v>
      </c>
      <c r="AT1248" s="649">
        <f t="shared" ref="AT1248" si="21992">+AT1249*$F1248</f>
        <v>0</v>
      </c>
      <c r="AU1248" s="613">
        <f t="shared" si="20933"/>
        <v>86530.945920444807</v>
      </c>
      <c r="AV1248" s="645">
        <f t="shared" si="20931"/>
        <v>0</v>
      </c>
      <c r="AW1248" s="656">
        <f t="shared" si="20932"/>
        <v>0</v>
      </c>
      <c r="AX1248" s="591"/>
    </row>
    <row r="1249" spans="1:50" s="314" customFormat="1" hidden="1" outlineLevel="1">
      <c r="A1249" s="642"/>
      <c r="B1249" s="636"/>
      <c r="C1249" s="636"/>
      <c r="D1249" s="651"/>
      <c r="E1249" s="653"/>
      <c r="F1249" s="640"/>
      <c r="G1249" s="640">
        <f t="shared" si="20973"/>
        <v>1</v>
      </c>
      <c r="H1249" s="658">
        <v>0</v>
      </c>
      <c r="I1249" s="658">
        <v>0</v>
      </c>
      <c r="J1249" s="658">
        <v>0</v>
      </c>
      <c r="K1249" s="658">
        <v>0</v>
      </c>
      <c r="L1249" s="658">
        <v>0</v>
      </c>
      <c r="M1249" s="658">
        <v>0</v>
      </c>
      <c r="N1249" s="658">
        <v>0</v>
      </c>
      <c r="O1249" s="658">
        <v>0</v>
      </c>
      <c r="P1249" s="658">
        <v>0</v>
      </c>
      <c r="Q1249" s="658">
        <v>0.13</v>
      </c>
      <c r="R1249" s="658">
        <v>0.7</v>
      </c>
      <c r="S1249" s="658">
        <v>0.17000000000000004</v>
      </c>
      <c r="T1249" s="658">
        <v>0</v>
      </c>
      <c r="U1249" s="658">
        <v>0</v>
      </c>
      <c r="V1249" s="658">
        <v>0</v>
      </c>
      <c r="W1249" s="658">
        <v>0</v>
      </c>
      <c r="X1249" s="658">
        <v>0</v>
      </c>
      <c r="Y1249" s="658">
        <v>0</v>
      </c>
      <c r="Z1249" s="658">
        <v>0</v>
      </c>
      <c r="AA1249" s="658">
        <v>0</v>
      </c>
      <c r="AB1249" s="658">
        <v>0</v>
      </c>
      <c r="AC1249" s="658">
        <v>0</v>
      </c>
      <c r="AD1249" s="658">
        <v>0</v>
      </c>
      <c r="AE1249" s="658">
        <v>0</v>
      </c>
      <c r="AF1249" s="658">
        <v>0</v>
      </c>
      <c r="AG1249" s="658">
        <v>0</v>
      </c>
      <c r="AH1249" s="658">
        <v>0</v>
      </c>
      <c r="AI1249" s="658">
        <v>0</v>
      </c>
      <c r="AJ1249" s="658">
        <v>0</v>
      </c>
      <c r="AK1249" s="658">
        <v>0</v>
      </c>
      <c r="AL1249" s="658">
        <v>0</v>
      </c>
      <c r="AM1249" s="658">
        <v>0</v>
      </c>
      <c r="AN1249" s="658">
        <v>0</v>
      </c>
      <c r="AO1249" s="658">
        <v>0</v>
      </c>
      <c r="AP1249" s="658">
        <v>0</v>
      </c>
      <c r="AQ1249" s="658">
        <v>0</v>
      </c>
      <c r="AR1249" s="658">
        <v>0</v>
      </c>
      <c r="AS1249" s="658">
        <v>0</v>
      </c>
      <c r="AT1249" s="658">
        <v>0</v>
      </c>
      <c r="AU1249" s="613">
        <f t="shared" si="20933"/>
        <v>1</v>
      </c>
      <c r="AV1249" s="645">
        <f t="shared" si="20931"/>
        <v>1</v>
      </c>
      <c r="AW1249" s="656" t="e">
        <f t="shared" si="20932"/>
        <v>#DIV/0!</v>
      </c>
      <c r="AX1249" s="661"/>
    </row>
    <row r="1250" spans="1:50" hidden="1" outlineLevel="1">
      <c r="A1250" s="590"/>
      <c r="B1250" s="646" t="s">
        <v>305</v>
      </c>
      <c r="C1250" s="646" t="s">
        <v>1447</v>
      </c>
      <c r="D1250" s="647" t="s">
        <v>1448</v>
      </c>
      <c r="E1250" s="649"/>
      <c r="F1250" s="650">
        <v>86551.409161574527</v>
      </c>
      <c r="G1250" s="650">
        <f t="shared" si="20973"/>
        <v>86551.409161574527</v>
      </c>
      <c r="H1250" s="649">
        <f t="shared" ref="H1250" si="21993">+H1251*$F1250</f>
        <v>0</v>
      </c>
      <c r="I1250" s="649">
        <f t="shared" ref="I1250" si="21994">+I1251*$F1250</f>
        <v>0</v>
      </c>
      <c r="J1250" s="649">
        <f t="shared" ref="J1250" si="21995">+J1251*$F1250</f>
        <v>0</v>
      </c>
      <c r="K1250" s="649">
        <f t="shared" ref="K1250" si="21996">+K1251*$F1250</f>
        <v>0</v>
      </c>
      <c r="L1250" s="649">
        <f t="shared" ref="L1250" si="21997">+L1251*$F1250</f>
        <v>0</v>
      </c>
      <c r="M1250" s="649">
        <f t="shared" ref="M1250" si="21998">+M1251*$F1250</f>
        <v>0</v>
      </c>
      <c r="N1250" s="649">
        <f t="shared" ref="N1250" si="21999">+N1251*$F1250</f>
        <v>0</v>
      </c>
      <c r="O1250" s="649">
        <f t="shared" ref="O1250" si="22000">+O1251*$F1250</f>
        <v>0</v>
      </c>
      <c r="P1250" s="649">
        <f t="shared" ref="P1250" si="22001">+P1251*$F1250</f>
        <v>0</v>
      </c>
      <c r="Q1250" s="649">
        <f t="shared" ref="Q1250" si="22002">+Q1251*$F1250</f>
        <v>0</v>
      </c>
      <c r="R1250" s="649">
        <f t="shared" ref="R1250" si="22003">+R1251*$F1250</f>
        <v>56258.415955023447</v>
      </c>
      <c r="S1250" s="649">
        <f t="shared" ref="S1250" si="22004">+S1251*$F1250</f>
        <v>30292.993206551084</v>
      </c>
      <c r="T1250" s="649">
        <f t="shared" ref="T1250" si="22005">+T1251*$F1250</f>
        <v>0</v>
      </c>
      <c r="U1250" s="649">
        <f t="shared" ref="U1250" si="22006">+U1251*$F1250</f>
        <v>0</v>
      </c>
      <c r="V1250" s="649">
        <f t="shared" ref="V1250" si="22007">+V1251*$F1250</f>
        <v>0</v>
      </c>
      <c r="W1250" s="649">
        <f t="shared" ref="W1250" si="22008">+W1251*$F1250</f>
        <v>0</v>
      </c>
      <c r="X1250" s="649">
        <f t="shared" ref="X1250" si="22009">+X1251*$F1250</f>
        <v>0</v>
      </c>
      <c r="Y1250" s="649">
        <f t="shared" ref="Y1250" si="22010">+Y1251*$F1250</f>
        <v>0</v>
      </c>
      <c r="Z1250" s="649">
        <f t="shared" ref="Z1250" si="22011">+Z1251*$F1250</f>
        <v>0</v>
      </c>
      <c r="AA1250" s="649">
        <f t="shared" ref="AA1250" si="22012">+AA1251*$F1250</f>
        <v>0</v>
      </c>
      <c r="AB1250" s="649">
        <f t="shared" ref="AB1250" si="22013">+AB1251*$F1250</f>
        <v>0</v>
      </c>
      <c r="AC1250" s="649">
        <f t="shared" ref="AC1250" si="22014">+AC1251*$F1250</f>
        <v>0</v>
      </c>
      <c r="AD1250" s="649">
        <f t="shared" ref="AD1250" si="22015">+AD1251*$F1250</f>
        <v>0</v>
      </c>
      <c r="AE1250" s="649">
        <f t="shared" ref="AE1250" si="22016">+AE1251*$F1250</f>
        <v>0</v>
      </c>
      <c r="AF1250" s="649">
        <f t="shared" ref="AF1250" si="22017">+AF1251*$F1250</f>
        <v>0</v>
      </c>
      <c r="AG1250" s="649">
        <f t="shared" ref="AG1250" si="22018">+AG1251*$F1250</f>
        <v>0</v>
      </c>
      <c r="AH1250" s="649">
        <f t="shared" ref="AH1250" si="22019">+AH1251*$F1250</f>
        <v>0</v>
      </c>
      <c r="AI1250" s="649">
        <f t="shared" ref="AI1250" si="22020">+AI1251*$F1250</f>
        <v>0</v>
      </c>
      <c r="AJ1250" s="649">
        <f t="shared" ref="AJ1250" si="22021">+AJ1251*$F1250</f>
        <v>0</v>
      </c>
      <c r="AK1250" s="649">
        <f t="shared" ref="AK1250" si="22022">+AK1251*$F1250</f>
        <v>0</v>
      </c>
      <c r="AL1250" s="649">
        <f t="shared" ref="AL1250" si="22023">+AL1251*$F1250</f>
        <v>0</v>
      </c>
      <c r="AM1250" s="649">
        <f t="shared" ref="AM1250" si="22024">+AM1251*$F1250</f>
        <v>0</v>
      </c>
      <c r="AN1250" s="649">
        <f t="shared" ref="AN1250" si="22025">+AN1251*$F1250</f>
        <v>0</v>
      </c>
      <c r="AO1250" s="649">
        <f t="shared" ref="AO1250" si="22026">+AO1251*$F1250</f>
        <v>0</v>
      </c>
      <c r="AP1250" s="649">
        <f t="shared" ref="AP1250" si="22027">+AP1251*$F1250</f>
        <v>0</v>
      </c>
      <c r="AQ1250" s="649">
        <f t="shared" ref="AQ1250" si="22028">+AQ1251*$F1250</f>
        <v>0</v>
      </c>
      <c r="AR1250" s="649">
        <f t="shared" ref="AR1250" si="22029">+AR1251*$F1250</f>
        <v>0</v>
      </c>
      <c r="AS1250" s="649">
        <f t="shared" ref="AS1250" si="22030">+AS1251*$F1250</f>
        <v>0</v>
      </c>
      <c r="AT1250" s="649">
        <f t="shared" ref="AT1250" si="22031">+AT1251*$F1250</f>
        <v>0</v>
      </c>
      <c r="AU1250" s="613">
        <f t="shared" si="20933"/>
        <v>86551.409161574527</v>
      </c>
      <c r="AV1250" s="645">
        <f t="shared" si="20931"/>
        <v>0</v>
      </c>
      <c r="AW1250" s="656">
        <f t="shared" si="20932"/>
        <v>0</v>
      </c>
      <c r="AX1250" s="591"/>
    </row>
    <row r="1251" spans="1:50" s="314" customFormat="1" hidden="1" outlineLevel="1">
      <c r="A1251" s="642"/>
      <c r="B1251" s="636"/>
      <c r="C1251" s="636"/>
      <c r="D1251" s="651"/>
      <c r="E1251" s="653"/>
      <c r="F1251" s="640"/>
      <c r="G1251" s="640">
        <f t="shared" si="20973"/>
        <v>1</v>
      </c>
      <c r="H1251" s="658">
        <v>0</v>
      </c>
      <c r="I1251" s="658">
        <v>0</v>
      </c>
      <c r="J1251" s="658">
        <v>0</v>
      </c>
      <c r="K1251" s="658">
        <v>0</v>
      </c>
      <c r="L1251" s="658">
        <v>0</v>
      </c>
      <c r="M1251" s="658">
        <v>0</v>
      </c>
      <c r="N1251" s="658">
        <v>0</v>
      </c>
      <c r="O1251" s="658">
        <v>0</v>
      </c>
      <c r="P1251" s="658">
        <v>0</v>
      </c>
      <c r="Q1251" s="658">
        <v>0</v>
      </c>
      <c r="R1251" s="658">
        <v>0.65</v>
      </c>
      <c r="S1251" s="658">
        <v>0.35</v>
      </c>
      <c r="T1251" s="658">
        <v>0</v>
      </c>
      <c r="U1251" s="658">
        <v>0</v>
      </c>
      <c r="V1251" s="658">
        <v>0</v>
      </c>
      <c r="W1251" s="658">
        <v>0</v>
      </c>
      <c r="X1251" s="658">
        <v>0</v>
      </c>
      <c r="Y1251" s="658">
        <v>0</v>
      </c>
      <c r="Z1251" s="658">
        <v>0</v>
      </c>
      <c r="AA1251" s="658">
        <v>0</v>
      </c>
      <c r="AB1251" s="658">
        <v>0</v>
      </c>
      <c r="AC1251" s="658">
        <v>0</v>
      </c>
      <c r="AD1251" s="658">
        <v>0</v>
      </c>
      <c r="AE1251" s="658">
        <v>0</v>
      </c>
      <c r="AF1251" s="658">
        <v>0</v>
      </c>
      <c r="AG1251" s="658">
        <v>0</v>
      </c>
      <c r="AH1251" s="658">
        <v>0</v>
      </c>
      <c r="AI1251" s="658">
        <v>0</v>
      </c>
      <c r="AJ1251" s="658">
        <v>0</v>
      </c>
      <c r="AK1251" s="658">
        <v>0</v>
      </c>
      <c r="AL1251" s="658">
        <v>0</v>
      </c>
      <c r="AM1251" s="658">
        <v>0</v>
      </c>
      <c r="AN1251" s="658">
        <v>0</v>
      </c>
      <c r="AO1251" s="658">
        <v>0</v>
      </c>
      <c r="AP1251" s="658">
        <v>0</v>
      </c>
      <c r="AQ1251" s="658">
        <v>0</v>
      </c>
      <c r="AR1251" s="658">
        <v>0</v>
      </c>
      <c r="AS1251" s="658">
        <v>0</v>
      </c>
      <c r="AT1251" s="658">
        <v>0</v>
      </c>
      <c r="AU1251" s="613">
        <f t="shared" si="20933"/>
        <v>1</v>
      </c>
      <c r="AV1251" s="645">
        <f t="shared" si="20931"/>
        <v>1</v>
      </c>
      <c r="AW1251" s="656" t="e">
        <f t="shared" si="20932"/>
        <v>#DIV/0!</v>
      </c>
      <c r="AX1251" s="661"/>
    </row>
    <row r="1252" spans="1:50" hidden="1" outlineLevel="1">
      <c r="A1252" s="590"/>
      <c r="B1252" s="629" t="s">
        <v>278</v>
      </c>
      <c r="C1252" s="629" t="s">
        <v>1449</v>
      </c>
      <c r="D1252" s="630" t="s">
        <v>1450</v>
      </c>
      <c r="E1252" s="631"/>
      <c r="F1252" s="632">
        <f>+F1253+F1255+F1257+F1259+F1261+F1263+F1265+F1267+F1269+F1271+F1273+F1275+F1277+F1279+F1281+F1283+F1285+F1287</f>
        <v>1272881.3490356626</v>
      </c>
      <c r="G1252" s="632">
        <f t="shared" si="20973"/>
        <v>1272881.3490356621</v>
      </c>
      <c r="H1252" s="632">
        <f t="shared" ref="H1252:AT1252" si="22032">+H1253+H1255+H1257+H1259+H1261+H1263+H1265+H1267+H1269+H1271+H1273+H1275+H1277+H1279+H1281+H1283+H1285+H1287</f>
        <v>0</v>
      </c>
      <c r="I1252" s="632">
        <f t="shared" si="22032"/>
        <v>0</v>
      </c>
      <c r="J1252" s="632">
        <f t="shared" si="22032"/>
        <v>0</v>
      </c>
      <c r="K1252" s="632">
        <f t="shared" si="22032"/>
        <v>0</v>
      </c>
      <c r="L1252" s="632">
        <f t="shared" si="22032"/>
        <v>0</v>
      </c>
      <c r="M1252" s="632">
        <f t="shared" si="22032"/>
        <v>24441.035673284536</v>
      </c>
      <c r="N1252" s="632">
        <f t="shared" si="22032"/>
        <v>0</v>
      </c>
      <c r="O1252" s="632">
        <f t="shared" si="22032"/>
        <v>0</v>
      </c>
      <c r="P1252" s="632">
        <f t="shared" si="22032"/>
        <v>35097.923146816524</v>
      </c>
      <c r="Q1252" s="632">
        <f t="shared" si="22032"/>
        <v>45893.939868789668</v>
      </c>
      <c r="R1252" s="632">
        <f t="shared" si="22032"/>
        <v>7210.3163037850818</v>
      </c>
      <c r="S1252" s="632">
        <f t="shared" si="22032"/>
        <v>73788.945525816322</v>
      </c>
      <c r="T1252" s="632">
        <f t="shared" si="22032"/>
        <v>155947.09678317313</v>
      </c>
      <c r="U1252" s="632">
        <f t="shared" si="22032"/>
        <v>171901.95090210121</v>
      </c>
      <c r="V1252" s="632">
        <f t="shared" si="22032"/>
        <v>164569.64020011589</v>
      </c>
      <c r="W1252" s="632">
        <f t="shared" si="22032"/>
        <v>166199.04257833483</v>
      </c>
      <c r="X1252" s="632">
        <f t="shared" si="22032"/>
        <v>159451.79323640949</v>
      </c>
      <c r="Y1252" s="632">
        <f t="shared" si="22032"/>
        <v>108112.65003694306</v>
      </c>
      <c r="Z1252" s="632">
        <f t="shared" si="22032"/>
        <v>115290.26974854761</v>
      </c>
      <c r="AA1252" s="632">
        <f t="shared" si="22032"/>
        <v>42125.290869661629</v>
      </c>
      <c r="AB1252" s="632">
        <f t="shared" si="22032"/>
        <v>0</v>
      </c>
      <c r="AC1252" s="632">
        <f t="shared" si="22032"/>
        <v>0</v>
      </c>
      <c r="AD1252" s="632">
        <f t="shared" si="22032"/>
        <v>0</v>
      </c>
      <c r="AE1252" s="632">
        <f t="shared" si="22032"/>
        <v>0</v>
      </c>
      <c r="AF1252" s="632">
        <f t="shared" si="22032"/>
        <v>0</v>
      </c>
      <c r="AG1252" s="632">
        <f t="shared" si="22032"/>
        <v>2851.4541618831963</v>
      </c>
      <c r="AH1252" s="632">
        <f t="shared" si="22032"/>
        <v>0</v>
      </c>
      <c r="AI1252" s="632">
        <f t="shared" si="22032"/>
        <v>0</v>
      </c>
      <c r="AJ1252" s="632">
        <f t="shared" si="22032"/>
        <v>0</v>
      </c>
      <c r="AK1252" s="632">
        <f t="shared" si="22032"/>
        <v>0</v>
      </c>
      <c r="AL1252" s="632">
        <f t="shared" si="22032"/>
        <v>0</v>
      </c>
      <c r="AM1252" s="632">
        <f t="shared" si="22032"/>
        <v>0</v>
      </c>
      <c r="AN1252" s="632">
        <f t="shared" si="22032"/>
        <v>0</v>
      </c>
      <c r="AO1252" s="632">
        <f t="shared" si="22032"/>
        <v>0</v>
      </c>
      <c r="AP1252" s="632">
        <f t="shared" si="22032"/>
        <v>0</v>
      </c>
      <c r="AQ1252" s="632">
        <f t="shared" si="22032"/>
        <v>0</v>
      </c>
      <c r="AR1252" s="632">
        <f t="shared" si="22032"/>
        <v>0</v>
      </c>
      <c r="AS1252" s="632">
        <f t="shared" si="22032"/>
        <v>0</v>
      </c>
      <c r="AT1252" s="632">
        <f t="shared" si="22032"/>
        <v>0</v>
      </c>
      <c r="AU1252" s="613">
        <f t="shared" si="20933"/>
        <v>1272881.3490356621</v>
      </c>
      <c r="AV1252" s="645">
        <f t="shared" ref="AV1252:AV1315" si="22033">+G1252-F1252</f>
        <v>0</v>
      </c>
      <c r="AW1252" s="656">
        <f t="shared" ref="AW1252:AW1315" si="22034">+AV1252/F1252</f>
        <v>0</v>
      </c>
      <c r="AX1252" s="591"/>
    </row>
    <row r="1253" spans="1:50" hidden="1" outlineLevel="1">
      <c r="A1253" s="590"/>
      <c r="B1253" s="646" t="s">
        <v>305</v>
      </c>
      <c r="C1253" s="646" t="s">
        <v>1451</v>
      </c>
      <c r="D1253" s="647" t="s">
        <v>1452</v>
      </c>
      <c r="E1253" s="649"/>
      <c r="F1253" s="650">
        <v>66795.804487092522</v>
      </c>
      <c r="G1253" s="650">
        <f t="shared" si="20973"/>
        <v>66795.804487092522</v>
      </c>
      <c r="H1253" s="649">
        <f t="shared" ref="H1253" si="22035">+H1254*$F1253</f>
        <v>0</v>
      </c>
      <c r="I1253" s="649">
        <f t="shared" ref="I1253" si="22036">+I1254*$F1253</f>
        <v>0</v>
      </c>
      <c r="J1253" s="649">
        <f t="shared" ref="J1253" si="22037">+J1254*$F1253</f>
        <v>0</v>
      </c>
      <c r="K1253" s="649">
        <f t="shared" ref="K1253" si="22038">+K1254*$F1253</f>
        <v>0</v>
      </c>
      <c r="L1253" s="649">
        <f t="shared" ref="L1253" si="22039">+L1254*$F1253</f>
        <v>0</v>
      </c>
      <c r="M1253" s="649">
        <f t="shared" ref="M1253" si="22040">+M1254*$F1253</f>
        <v>0</v>
      </c>
      <c r="N1253" s="649">
        <f t="shared" ref="N1253" si="22041">+N1254*$F1253</f>
        <v>0</v>
      </c>
      <c r="O1253" s="649">
        <f t="shared" ref="O1253" si="22042">+O1254*$F1253</f>
        <v>0</v>
      </c>
      <c r="P1253" s="649">
        <f t="shared" ref="P1253" si="22043">+P1254*$F1253</f>
        <v>0</v>
      </c>
      <c r="Q1253" s="649">
        <f t="shared" ref="Q1253" si="22044">+Q1254*$F1253</f>
        <v>0</v>
      </c>
      <c r="R1253" s="649">
        <f t="shared" ref="R1253" si="22045">+R1254*$F1253</f>
        <v>0</v>
      </c>
      <c r="S1253" s="649">
        <f t="shared" ref="S1253" si="22046">+S1254*$F1253</f>
        <v>46089.105096093837</v>
      </c>
      <c r="T1253" s="649">
        <f t="shared" ref="T1253" si="22047">+T1254*$F1253</f>
        <v>20706.699390998685</v>
      </c>
      <c r="U1253" s="649">
        <f t="shared" ref="U1253" si="22048">+U1254*$F1253</f>
        <v>0</v>
      </c>
      <c r="V1253" s="649">
        <f t="shared" ref="V1253" si="22049">+V1254*$F1253</f>
        <v>0</v>
      </c>
      <c r="W1253" s="649">
        <f t="shared" ref="W1253" si="22050">+W1254*$F1253</f>
        <v>0</v>
      </c>
      <c r="X1253" s="649">
        <f t="shared" ref="X1253" si="22051">+X1254*$F1253</f>
        <v>0</v>
      </c>
      <c r="Y1253" s="649">
        <f t="shared" ref="Y1253" si="22052">+Y1254*$F1253</f>
        <v>0</v>
      </c>
      <c r="Z1253" s="649">
        <f t="shared" ref="Z1253" si="22053">+Z1254*$F1253</f>
        <v>0</v>
      </c>
      <c r="AA1253" s="649">
        <f t="shared" ref="AA1253" si="22054">+AA1254*$F1253</f>
        <v>0</v>
      </c>
      <c r="AB1253" s="649">
        <f t="shared" ref="AB1253" si="22055">+AB1254*$F1253</f>
        <v>0</v>
      </c>
      <c r="AC1253" s="649">
        <f t="shared" ref="AC1253" si="22056">+AC1254*$F1253</f>
        <v>0</v>
      </c>
      <c r="AD1253" s="649">
        <f t="shared" ref="AD1253" si="22057">+AD1254*$F1253</f>
        <v>0</v>
      </c>
      <c r="AE1253" s="649">
        <f t="shared" ref="AE1253" si="22058">+AE1254*$F1253</f>
        <v>0</v>
      </c>
      <c r="AF1253" s="649">
        <f t="shared" ref="AF1253" si="22059">+AF1254*$F1253</f>
        <v>0</v>
      </c>
      <c r="AG1253" s="649">
        <f t="shared" ref="AG1253" si="22060">+AG1254*$F1253</f>
        <v>0</v>
      </c>
      <c r="AH1253" s="649">
        <f t="shared" ref="AH1253" si="22061">+AH1254*$F1253</f>
        <v>0</v>
      </c>
      <c r="AI1253" s="649">
        <f t="shared" ref="AI1253" si="22062">+AI1254*$F1253</f>
        <v>0</v>
      </c>
      <c r="AJ1253" s="649">
        <f t="shared" ref="AJ1253" si="22063">+AJ1254*$F1253</f>
        <v>0</v>
      </c>
      <c r="AK1253" s="649">
        <f t="shared" ref="AK1253" si="22064">+AK1254*$F1253</f>
        <v>0</v>
      </c>
      <c r="AL1253" s="649">
        <f t="shared" ref="AL1253" si="22065">+AL1254*$F1253</f>
        <v>0</v>
      </c>
      <c r="AM1253" s="649">
        <f t="shared" ref="AM1253" si="22066">+AM1254*$F1253</f>
        <v>0</v>
      </c>
      <c r="AN1253" s="649">
        <f t="shared" ref="AN1253" si="22067">+AN1254*$F1253</f>
        <v>0</v>
      </c>
      <c r="AO1253" s="649">
        <f t="shared" ref="AO1253" si="22068">+AO1254*$F1253</f>
        <v>0</v>
      </c>
      <c r="AP1253" s="649">
        <f t="shared" ref="AP1253" si="22069">+AP1254*$F1253</f>
        <v>0</v>
      </c>
      <c r="AQ1253" s="649">
        <f t="shared" ref="AQ1253" si="22070">+AQ1254*$F1253</f>
        <v>0</v>
      </c>
      <c r="AR1253" s="649">
        <f t="shared" ref="AR1253" si="22071">+AR1254*$F1253</f>
        <v>0</v>
      </c>
      <c r="AS1253" s="649">
        <f t="shared" ref="AS1253" si="22072">+AS1254*$F1253</f>
        <v>0</v>
      </c>
      <c r="AT1253" s="649">
        <f t="shared" ref="AT1253" si="22073">+AT1254*$F1253</f>
        <v>0</v>
      </c>
      <c r="AU1253" s="613">
        <f t="shared" ref="AU1253:AU1316" si="22074">SUM(H1253:AT1253)</f>
        <v>66795.804487092522</v>
      </c>
      <c r="AV1253" s="645">
        <f t="shared" si="22033"/>
        <v>0</v>
      </c>
      <c r="AW1253" s="656">
        <f t="shared" si="22034"/>
        <v>0</v>
      </c>
      <c r="AX1253" s="591"/>
    </row>
    <row r="1254" spans="1:50" s="314" customFormat="1" hidden="1" outlineLevel="1">
      <c r="A1254" s="642"/>
      <c r="B1254" s="636"/>
      <c r="C1254" s="636"/>
      <c r="D1254" s="651"/>
      <c r="E1254" s="653"/>
      <c r="F1254" s="640"/>
      <c r="G1254" s="640">
        <f t="shared" si="20973"/>
        <v>1</v>
      </c>
      <c r="H1254" s="658">
        <v>0</v>
      </c>
      <c r="I1254" s="658">
        <v>0</v>
      </c>
      <c r="J1254" s="658">
        <v>0</v>
      </c>
      <c r="K1254" s="658">
        <v>0</v>
      </c>
      <c r="L1254" s="658">
        <v>0</v>
      </c>
      <c r="M1254" s="658">
        <v>0</v>
      </c>
      <c r="N1254" s="658">
        <v>0</v>
      </c>
      <c r="O1254" s="658">
        <v>0</v>
      </c>
      <c r="P1254" s="658">
        <v>0</v>
      </c>
      <c r="Q1254" s="658">
        <v>0</v>
      </c>
      <c r="R1254" s="658">
        <v>0</v>
      </c>
      <c r="S1254" s="658">
        <v>0.69</v>
      </c>
      <c r="T1254" s="658">
        <v>0.31000000000000005</v>
      </c>
      <c r="U1254" s="658">
        <v>0</v>
      </c>
      <c r="V1254" s="658">
        <v>0</v>
      </c>
      <c r="W1254" s="658">
        <v>0</v>
      </c>
      <c r="X1254" s="658">
        <v>0</v>
      </c>
      <c r="Y1254" s="658">
        <v>0</v>
      </c>
      <c r="Z1254" s="658">
        <v>0</v>
      </c>
      <c r="AA1254" s="658">
        <v>0</v>
      </c>
      <c r="AB1254" s="658">
        <v>0</v>
      </c>
      <c r="AC1254" s="658">
        <v>0</v>
      </c>
      <c r="AD1254" s="658">
        <v>0</v>
      </c>
      <c r="AE1254" s="658">
        <v>0</v>
      </c>
      <c r="AF1254" s="658">
        <v>0</v>
      </c>
      <c r="AG1254" s="658">
        <v>0</v>
      </c>
      <c r="AH1254" s="658">
        <v>0</v>
      </c>
      <c r="AI1254" s="658">
        <v>0</v>
      </c>
      <c r="AJ1254" s="658">
        <v>0</v>
      </c>
      <c r="AK1254" s="658">
        <v>0</v>
      </c>
      <c r="AL1254" s="658">
        <v>0</v>
      </c>
      <c r="AM1254" s="658">
        <v>0</v>
      </c>
      <c r="AN1254" s="658">
        <v>0</v>
      </c>
      <c r="AO1254" s="658">
        <v>0</v>
      </c>
      <c r="AP1254" s="658">
        <v>0</v>
      </c>
      <c r="AQ1254" s="658">
        <v>0</v>
      </c>
      <c r="AR1254" s="658">
        <v>0</v>
      </c>
      <c r="AS1254" s="658">
        <v>0</v>
      </c>
      <c r="AT1254" s="658">
        <v>0</v>
      </c>
      <c r="AU1254" s="613">
        <f t="shared" si="22074"/>
        <v>1</v>
      </c>
      <c r="AV1254" s="645">
        <f t="shared" si="22033"/>
        <v>1</v>
      </c>
      <c r="AW1254" s="656" t="e">
        <f t="shared" si="22034"/>
        <v>#DIV/0!</v>
      </c>
      <c r="AX1254" s="661"/>
    </row>
    <row r="1255" spans="1:50" hidden="1" outlineLevel="1">
      <c r="A1255" s="590"/>
      <c r="B1255" s="646" t="s">
        <v>305</v>
      </c>
      <c r="C1255" s="646" t="s">
        <v>1453</v>
      </c>
      <c r="D1255" s="647" t="s">
        <v>1454</v>
      </c>
      <c r="E1255" s="649"/>
      <c r="F1255" s="650">
        <v>81470.118910948455</v>
      </c>
      <c r="G1255" s="650">
        <f t="shared" ref="G1255:G1318" si="22075">SUM(H1255:AT1255)</f>
        <v>81470.118910948455</v>
      </c>
      <c r="H1255" s="649">
        <f t="shared" ref="H1255" si="22076">+H1256*$F1255</f>
        <v>0</v>
      </c>
      <c r="I1255" s="649">
        <f t="shared" ref="I1255" si="22077">+I1256*$F1255</f>
        <v>0</v>
      </c>
      <c r="J1255" s="649">
        <f t="shared" ref="J1255" si="22078">+J1256*$F1255</f>
        <v>0</v>
      </c>
      <c r="K1255" s="649">
        <f t="shared" ref="K1255" si="22079">+K1256*$F1255</f>
        <v>0</v>
      </c>
      <c r="L1255" s="649">
        <f t="shared" ref="L1255" si="22080">+L1256*$F1255</f>
        <v>0</v>
      </c>
      <c r="M1255" s="649">
        <f t="shared" ref="M1255" si="22081">+M1256*$F1255</f>
        <v>0</v>
      </c>
      <c r="N1255" s="649">
        <f t="shared" ref="N1255" si="22082">+N1256*$F1255</f>
        <v>0</v>
      </c>
      <c r="O1255" s="649">
        <f t="shared" ref="O1255" si="22083">+O1256*$F1255</f>
        <v>0</v>
      </c>
      <c r="P1255" s="649">
        <f t="shared" ref="P1255" si="22084">+P1256*$F1255</f>
        <v>0</v>
      </c>
      <c r="Q1255" s="649">
        <f t="shared" ref="Q1255" si="22085">+Q1256*$F1255</f>
        <v>0</v>
      </c>
      <c r="R1255" s="649">
        <f t="shared" ref="R1255" si="22086">+R1256*$F1255</f>
        <v>0</v>
      </c>
      <c r="S1255" s="649">
        <f t="shared" ref="S1255" si="22087">+S1256*$F1255</f>
        <v>27699.840429722477</v>
      </c>
      <c r="T1255" s="649">
        <f t="shared" ref="T1255" si="22088">+T1256*$F1255</f>
        <v>53770.278481225971</v>
      </c>
      <c r="U1255" s="649">
        <f t="shared" ref="U1255" si="22089">+U1256*$F1255</f>
        <v>0</v>
      </c>
      <c r="V1255" s="649">
        <f t="shared" ref="V1255" si="22090">+V1256*$F1255</f>
        <v>0</v>
      </c>
      <c r="W1255" s="649">
        <f t="shared" ref="W1255" si="22091">+W1256*$F1255</f>
        <v>0</v>
      </c>
      <c r="X1255" s="649">
        <f t="shared" ref="X1255" si="22092">+X1256*$F1255</f>
        <v>0</v>
      </c>
      <c r="Y1255" s="649">
        <f t="shared" ref="Y1255" si="22093">+Y1256*$F1255</f>
        <v>0</v>
      </c>
      <c r="Z1255" s="649">
        <f t="shared" ref="Z1255" si="22094">+Z1256*$F1255</f>
        <v>0</v>
      </c>
      <c r="AA1255" s="649">
        <f t="shared" ref="AA1255" si="22095">+AA1256*$F1255</f>
        <v>0</v>
      </c>
      <c r="AB1255" s="649">
        <f t="shared" ref="AB1255" si="22096">+AB1256*$F1255</f>
        <v>0</v>
      </c>
      <c r="AC1255" s="649">
        <f t="shared" ref="AC1255" si="22097">+AC1256*$F1255</f>
        <v>0</v>
      </c>
      <c r="AD1255" s="649">
        <f t="shared" ref="AD1255" si="22098">+AD1256*$F1255</f>
        <v>0</v>
      </c>
      <c r="AE1255" s="649">
        <f t="shared" ref="AE1255" si="22099">+AE1256*$F1255</f>
        <v>0</v>
      </c>
      <c r="AF1255" s="649">
        <f t="shared" ref="AF1255" si="22100">+AF1256*$F1255</f>
        <v>0</v>
      </c>
      <c r="AG1255" s="649">
        <f t="shared" ref="AG1255" si="22101">+AG1256*$F1255</f>
        <v>0</v>
      </c>
      <c r="AH1255" s="649">
        <f t="shared" ref="AH1255" si="22102">+AH1256*$F1255</f>
        <v>0</v>
      </c>
      <c r="AI1255" s="649">
        <f t="shared" ref="AI1255" si="22103">+AI1256*$F1255</f>
        <v>0</v>
      </c>
      <c r="AJ1255" s="649">
        <f t="shared" ref="AJ1255" si="22104">+AJ1256*$F1255</f>
        <v>0</v>
      </c>
      <c r="AK1255" s="649">
        <f t="shared" ref="AK1255" si="22105">+AK1256*$F1255</f>
        <v>0</v>
      </c>
      <c r="AL1255" s="649">
        <f t="shared" ref="AL1255" si="22106">+AL1256*$F1255</f>
        <v>0</v>
      </c>
      <c r="AM1255" s="649">
        <f t="shared" ref="AM1255" si="22107">+AM1256*$F1255</f>
        <v>0</v>
      </c>
      <c r="AN1255" s="649">
        <f t="shared" ref="AN1255" si="22108">+AN1256*$F1255</f>
        <v>0</v>
      </c>
      <c r="AO1255" s="649">
        <f t="shared" ref="AO1255" si="22109">+AO1256*$F1255</f>
        <v>0</v>
      </c>
      <c r="AP1255" s="649">
        <f t="shared" ref="AP1255" si="22110">+AP1256*$F1255</f>
        <v>0</v>
      </c>
      <c r="AQ1255" s="649">
        <f t="shared" ref="AQ1255" si="22111">+AQ1256*$F1255</f>
        <v>0</v>
      </c>
      <c r="AR1255" s="649">
        <f t="shared" ref="AR1255" si="22112">+AR1256*$F1255</f>
        <v>0</v>
      </c>
      <c r="AS1255" s="649">
        <f t="shared" ref="AS1255" si="22113">+AS1256*$F1255</f>
        <v>0</v>
      </c>
      <c r="AT1255" s="649">
        <f t="shared" ref="AT1255" si="22114">+AT1256*$F1255</f>
        <v>0</v>
      </c>
      <c r="AU1255" s="613">
        <f t="shared" si="22074"/>
        <v>81470.118910948455</v>
      </c>
      <c r="AV1255" s="645">
        <f t="shared" si="22033"/>
        <v>0</v>
      </c>
      <c r="AW1255" s="656">
        <f t="shared" si="22034"/>
        <v>0</v>
      </c>
      <c r="AX1255" s="591"/>
    </row>
    <row r="1256" spans="1:50" s="314" customFormat="1" hidden="1" outlineLevel="1">
      <c r="A1256" s="642"/>
      <c r="B1256" s="636"/>
      <c r="C1256" s="636"/>
      <c r="D1256" s="651"/>
      <c r="E1256" s="653"/>
      <c r="F1256" s="640"/>
      <c r="G1256" s="640">
        <f t="shared" si="22075"/>
        <v>1</v>
      </c>
      <c r="H1256" s="658">
        <v>0</v>
      </c>
      <c r="I1256" s="658">
        <v>0</v>
      </c>
      <c r="J1256" s="658">
        <v>0</v>
      </c>
      <c r="K1256" s="658">
        <v>0</v>
      </c>
      <c r="L1256" s="658">
        <v>0</v>
      </c>
      <c r="M1256" s="658">
        <v>0</v>
      </c>
      <c r="N1256" s="658">
        <v>0</v>
      </c>
      <c r="O1256" s="658">
        <v>0</v>
      </c>
      <c r="P1256" s="658">
        <v>0</v>
      </c>
      <c r="Q1256" s="658">
        <v>0</v>
      </c>
      <c r="R1256" s="658">
        <v>0</v>
      </c>
      <c r="S1256" s="658">
        <v>0.34</v>
      </c>
      <c r="T1256" s="658">
        <v>0.65999999999999992</v>
      </c>
      <c r="U1256" s="658">
        <v>0</v>
      </c>
      <c r="V1256" s="658">
        <v>0</v>
      </c>
      <c r="W1256" s="658">
        <v>0</v>
      </c>
      <c r="X1256" s="658">
        <v>0</v>
      </c>
      <c r="Y1256" s="658">
        <v>0</v>
      </c>
      <c r="Z1256" s="658">
        <v>0</v>
      </c>
      <c r="AA1256" s="658">
        <v>0</v>
      </c>
      <c r="AB1256" s="658">
        <v>0</v>
      </c>
      <c r="AC1256" s="658">
        <v>0</v>
      </c>
      <c r="AD1256" s="658">
        <v>0</v>
      </c>
      <c r="AE1256" s="658">
        <v>0</v>
      </c>
      <c r="AF1256" s="658">
        <v>0</v>
      </c>
      <c r="AG1256" s="658">
        <v>0</v>
      </c>
      <c r="AH1256" s="658">
        <v>0</v>
      </c>
      <c r="AI1256" s="658">
        <v>0</v>
      </c>
      <c r="AJ1256" s="658">
        <v>0</v>
      </c>
      <c r="AK1256" s="658">
        <v>0</v>
      </c>
      <c r="AL1256" s="658">
        <v>0</v>
      </c>
      <c r="AM1256" s="658">
        <v>0</v>
      </c>
      <c r="AN1256" s="658">
        <v>0</v>
      </c>
      <c r="AO1256" s="658">
        <v>0</v>
      </c>
      <c r="AP1256" s="658">
        <v>0</v>
      </c>
      <c r="AQ1256" s="658">
        <v>0</v>
      </c>
      <c r="AR1256" s="658">
        <v>0</v>
      </c>
      <c r="AS1256" s="658">
        <v>0</v>
      </c>
      <c r="AT1256" s="658">
        <v>0</v>
      </c>
      <c r="AU1256" s="613">
        <f t="shared" si="22074"/>
        <v>1</v>
      </c>
      <c r="AV1256" s="645">
        <f t="shared" si="22033"/>
        <v>1</v>
      </c>
      <c r="AW1256" s="656" t="e">
        <f t="shared" si="22034"/>
        <v>#DIV/0!</v>
      </c>
      <c r="AX1256" s="661"/>
    </row>
    <row r="1257" spans="1:50" hidden="1" outlineLevel="1">
      <c r="A1257" s="590"/>
      <c r="B1257" s="646" t="s">
        <v>305</v>
      </c>
      <c r="C1257" s="646" t="s">
        <v>1455</v>
      </c>
      <c r="D1257" s="647" t="s">
        <v>1456</v>
      </c>
      <c r="E1257" s="649"/>
      <c r="F1257" s="650">
        <v>81470.118910948455</v>
      </c>
      <c r="G1257" s="650">
        <f t="shared" si="22075"/>
        <v>81470.118910948455</v>
      </c>
      <c r="H1257" s="649">
        <f t="shared" ref="H1257" si="22115">+H1258*$F1257</f>
        <v>0</v>
      </c>
      <c r="I1257" s="649">
        <f t="shared" ref="I1257" si="22116">+I1258*$F1257</f>
        <v>0</v>
      </c>
      <c r="J1257" s="649">
        <f t="shared" ref="J1257" si="22117">+J1258*$F1257</f>
        <v>0</v>
      </c>
      <c r="K1257" s="649">
        <f t="shared" ref="K1257" si="22118">+K1258*$F1257</f>
        <v>0</v>
      </c>
      <c r="L1257" s="649">
        <f t="shared" ref="L1257" si="22119">+L1258*$F1257</f>
        <v>0</v>
      </c>
      <c r="M1257" s="649">
        <f t="shared" ref="M1257" si="22120">+M1258*$F1257</f>
        <v>0</v>
      </c>
      <c r="N1257" s="649">
        <f t="shared" ref="N1257" si="22121">+N1258*$F1257</f>
        <v>0</v>
      </c>
      <c r="O1257" s="649">
        <f t="shared" ref="O1257" si="22122">+O1258*$F1257</f>
        <v>0</v>
      </c>
      <c r="P1257" s="649">
        <f t="shared" ref="P1257" si="22123">+P1258*$F1257</f>
        <v>0</v>
      </c>
      <c r="Q1257" s="649">
        <f t="shared" ref="Q1257" si="22124">+Q1258*$F1257</f>
        <v>0</v>
      </c>
      <c r="R1257" s="649">
        <f t="shared" ref="R1257" si="22125">+R1258*$F1257</f>
        <v>0</v>
      </c>
      <c r="S1257" s="649">
        <f t="shared" ref="S1257" si="22126">+S1258*$F1257</f>
        <v>0</v>
      </c>
      <c r="T1257" s="649">
        <f t="shared" ref="T1257" si="22127">+T1258*$F1257</f>
        <v>54584.979670335466</v>
      </c>
      <c r="U1257" s="649">
        <f t="shared" ref="U1257" si="22128">+U1258*$F1257</f>
        <v>26885.139240612985</v>
      </c>
      <c r="V1257" s="649">
        <f t="shared" ref="V1257" si="22129">+V1258*$F1257</f>
        <v>0</v>
      </c>
      <c r="W1257" s="649">
        <f t="shared" ref="W1257" si="22130">+W1258*$F1257</f>
        <v>0</v>
      </c>
      <c r="X1257" s="649">
        <f t="shared" ref="X1257" si="22131">+X1258*$F1257</f>
        <v>0</v>
      </c>
      <c r="Y1257" s="649">
        <f t="shared" ref="Y1257" si="22132">+Y1258*$F1257</f>
        <v>0</v>
      </c>
      <c r="Z1257" s="649">
        <f t="shared" ref="Z1257" si="22133">+Z1258*$F1257</f>
        <v>0</v>
      </c>
      <c r="AA1257" s="649">
        <f t="shared" ref="AA1257" si="22134">+AA1258*$F1257</f>
        <v>0</v>
      </c>
      <c r="AB1257" s="649">
        <f t="shared" ref="AB1257" si="22135">+AB1258*$F1257</f>
        <v>0</v>
      </c>
      <c r="AC1257" s="649">
        <f t="shared" ref="AC1257" si="22136">+AC1258*$F1257</f>
        <v>0</v>
      </c>
      <c r="AD1257" s="649">
        <f t="shared" ref="AD1257" si="22137">+AD1258*$F1257</f>
        <v>0</v>
      </c>
      <c r="AE1257" s="649">
        <f t="shared" ref="AE1257" si="22138">+AE1258*$F1257</f>
        <v>0</v>
      </c>
      <c r="AF1257" s="649">
        <f t="shared" ref="AF1257" si="22139">+AF1258*$F1257</f>
        <v>0</v>
      </c>
      <c r="AG1257" s="649">
        <f t="shared" ref="AG1257" si="22140">+AG1258*$F1257</f>
        <v>0</v>
      </c>
      <c r="AH1257" s="649">
        <f t="shared" ref="AH1257" si="22141">+AH1258*$F1257</f>
        <v>0</v>
      </c>
      <c r="AI1257" s="649">
        <f t="shared" ref="AI1257" si="22142">+AI1258*$F1257</f>
        <v>0</v>
      </c>
      <c r="AJ1257" s="649">
        <f t="shared" ref="AJ1257" si="22143">+AJ1258*$F1257</f>
        <v>0</v>
      </c>
      <c r="AK1257" s="649">
        <f t="shared" ref="AK1257" si="22144">+AK1258*$F1257</f>
        <v>0</v>
      </c>
      <c r="AL1257" s="649">
        <f t="shared" ref="AL1257" si="22145">+AL1258*$F1257</f>
        <v>0</v>
      </c>
      <c r="AM1257" s="649">
        <f t="shared" ref="AM1257" si="22146">+AM1258*$F1257</f>
        <v>0</v>
      </c>
      <c r="AN1257" s="649">
        <f t="shared" ref="AN1257" si="22147">+AN1258*$F1257</f>
        <v>0</v>
      </c>
      <c r="AO1257" s="649">
        <f t="shared" ref="AO1257" si="22148">+AO1258*$F1257</f>
        <v>0</v>
      </c>
      <c r="AP1257" s="649">
        <f t="shared" ref="AP1257" si="22149">+AP1258*$F1257</f>
        <v>0</v>
      </c>
      <c r="AQ1257" s="649">
        <f t="shared" ref="AQ1257" si="22150">+AQ1258*$F1257</f>
        <v>0</v>
      </c>
      <c r="AR1257" s="649">
        <f t="shared" ref="AR1257" si="22151">+AR1258*$F1257</f>
        <v>0</v>
      </c>
      <c r="AS1257" s="649">
        <f t="shared" ref="AS1257" si="22152">+AS1258*$F1257</f>
        <v>0</v>
      </c>
      <c r="AT1257" s="649">
        <f t="shared" ref="AT1257" si="22153">+AT1258*$F1257</f>
        <v>0</v>
      </c>
      <c r="AU1257" s="613">
        <f t="shared" si="22074"/>
        <v>81470.118910948455</v>
      </c>
      <c r="AV1257" s="645">
        <f t="shared" si="22033"/>
        <v>0</v>
      </c>
      <c r="AW1257" s="656">
        <f t="shared" si="22034"/>
        <v>0</v>
      </c>
      <c r="AX1257" s="591"/>
    </row>
    <row r="1258" spans="1:50" s="314" customFormat="1" hidden="1" outlineLevel="1">
      <c r="A1258" s="642"/>
      <c r="B1258" s="636"/>
      <c r="C1258" s="636"/>
      <c r="D1258" s="651"/>
      <c r="E1258" s="653"/>
      <c r="F1258" s="640"/>
      <c r="G1258" s="640">
        <f t="shared" si="22075"/>
        <v>1</v>
      </c>
      <c r="H1258" s="658">
        <v>0</v>
      </c>
      <c r="I1258" s="658">
        <v>0</v>
      </c>
      <c r="J1258" s="658">
        <v>0</v>
      </c>
      <c r="K1258" s="658">
        <v>0</v>
      </c>
      <c r="L1258" s="658">
        <v>0</v>
      </c>
      <c r="M1258" s="658">
        <v>0</v>
      </c>
      <c r="N1258" s="658">
        <v>0</v>
      </c>
      <c r="O1258" s="658">
        <v>0</v>
      </c>
      <c r="P1258" s="658">
        <v>0</v>
      </c>
      <c r="Q1258" s="658">
        <v>0</v>
      </c>
      <c r="R1258" s="658">
        <v>0</v>
      </c>
      <c r="S1258" s="658">
        <v>0</v>
      </c>
      <c r="T1258" s="658">
        <v>0.67</v>
      </c>
      <c r="U1258" s="658">
        <v>0.32999999999999996</v>
      </c>
      <c r="V1258" s="658">
        <v>0</v>
      </c>
      <c r="W1258" s="658">
        <v>0</v>
      </c>
      <c r="X1258" s="658">
        <v>0</v>
      </c>
      <c r="Y1258" s="658">
        <v>0</v>
      </c>
      <c r="Z1258" s="658">
        <v>0</v>
      </c>
      <c r="AA1258" s="658">
        <v>0</v>
      </c>
      <c r="AB1258" s="658">
        <v>0</v>
      </c>
      <c r="AC1258" s="658">
        <v>0</v>
      </c>
      <c r="AD1258" s="658">
        <v>0</v>
      </c>
      <c r="AE1258" s="658">
        <v>0</v>
      </c>
      <c r="AF1258" s="658">
        <v>0</v>
      </c>
      <c r="AG1258" s="658">
        <v>0</v>
      </c>
      <c r="AH1258" s="658">
        <v>0</v>
      </c>
      <c r="AI1258" s="658">
        <v>0</v>
      </c>
      <c r="AJ1258" s="658">
        <v>0</v>
      </c>
      <c r="AK1258" s="658">
        <v>0</v>
      </c>
      <c r="AL1258" s="658">
        <v>0</v>
      </c>
      <c r="AM1258" s="658">
        <v>0</v>
      </c>
      <c r="AN1258" s="658">
        <v>0</v>
      </c>
      <c r="AO1258" s="658">
        <v>0</v>
      </c>
      <c r="AP1258" s="658">
        <v>0</v>
      </c>
      <c r="AQ1258" s="658">
        <v>0</v>
      </c>
      <c r="AR1258" s="658">
        <v>0</v>
      </c>
      <c r="AS1258" s="658">
        <v>0</v>
      </c>
      <c r="AT1258" s="658">
        <v>0</v>
      </c>
      <c r="AU1258" s="613">
        <f t="shared" si="22074"/>
        <v>1</v>
      </c>
      <c r="AV1258" s="645">
        <f t="shared" si="22033"/>
        <v>1</v>
      </c>
      <c r="AW1258" s="656" t="e">
        <f t="shared" si="22034"/>
        <v>#DIV/0!</v>
      </c>
      <c r="AX1258" s="661"/>
    </row>
    <row r="1259" spans="1:50" hidden="1" outlineLevel="1">
      <c r="A1259" s="590"/>
      <c r="B1259" s="646" t="s">
        <v>305</v>
      </c>
      <c r="C1259" s="646" t="s">
        <v>1457</v>
      </c>
      <c r="D1259" s="647" t="s">
        <v>1458</v>
      </c>
      <c r="E1259" s="649"/>
      <c r="F1259" s="650">
        <v>81470.118910948455</v>
      </c>
      <c r="G1259" s="650">
        <f t="shared" si="22075"/>
        <v>81470.118910948455</v>
      </c>
      <c r="H1259" s="649">
        <f t="shared" ref="H1259" si="22154">+H1260*$F1259</f>
        <v>0</v>
      </c>
      <c r="I1259" s="649">
        <f t="shared" ref="I1259" si="22155">+I1260*$F1259</f>
        <v>0</v>
      </c>
      <c r="J1259" s="649">
        <f t="shared" ref="J1259" si="22156">+J1260*$F1259</f>
        <v>0</v>
      </c>
      <c r="K1259" s="649">
        <f t="shared" ref="K1259" si="22157">+K1260*$F1259</f>
        <v>0</v>
      </c>
      <c r="L1259" s="649">
        <f t="shared" ref="L1259" si="22158">+L1260*$F1259</f>
        <v>0</v>
      </c>
      <c r="M1259" s="649">
        <f t="shared" ref="M1259" si="22159">+M1260*$F1259</f>
        <v>0</v>
      </c>
      <c r="N1259" s="649">
        <f t="shared" ref="N1259" si="22160">+N1260*$F1259</f>
        <v>0</v>
      </c>
      <c r="O1259" s="649">
        <f t="shared" ref="O1259" si="22161">+O1260*$F1259</f>
        <v>0</v>
      </c>
      <c r="P1259" s="649">
        <f t="shared" ref="P1259" si="22162">+P1260*$F1259</f>
        <v>0</v>
      </c>
      <c r="Q1259" s="649">
        <f t="shared" ref="Q1259" si="22163">+Q1260*$F1259</f>
        <v>0</v>
      </c>
      <c r="R1259" s="649">
        <f t="shared" ref="R1259" si="22164">+R1260*$F1259</f>
        <v>0</v>
      </c>
      <c r="S1259" s="649">
        <f t="shared" ref="S1259" si="22165">+S1260*$F1259</f>
        <v>0</v>
      </c>
      <c r="T1259" s="649">
        <f t="shared" ref="T1259" si="22166">+T1260*$F1259</f>
        <v>26885.139240612993</v>
      </c>
      <c r="U1259" s="649">
        <f t="shared" ref="U1259" si="22167">+U1260*$F1259</f>
        <v>54584.979670335459</v>
      </c>
      <c r="V1259" s="649">
        <f t="shared" ref="V1259" si="22168">+V1260*$F1259</f>
        <v>0</v>
      </c>
      <c r="W1259" s="649">
        <f t="shared" ref="W1259" si="22169">+W1260*$F1259</f>
        <v>0</v>
      </c>
      <c r="X1259" s="649">
        <f t="shared" ref="X1259" si="22170">+X1260*$F1259</f>
        <v>0</v>
      </c>
      <c r="Y1259" s="649">
        <f t="shared" ref="Y1259" si="22171">+Y1260*$F1259</f>
        <v>0</v>
      </c>
      <c r="Z1259" s="649">
        <f t="shared" ref="Z1259" si="22172">+Z1260*$F1259</f>
        <v>0</v>
      </c>
      <c r="AA1259" s="649">
        <f t="shared" ref="AA1259" si="22173">+AA1260*$F1259</f>
        <v>0</v>
      </c>
      <c r="AB1259" s="649">
        <f t="shared" ref="AB1259" si="22174">+AB1260*$F1259</f>
        <v>0</v>
      </c>
      <c r="AC1259" s="649">
        <f t="shared" ref="AC1259" si="22175">+AC1260*$F1259</f>
        <v>0</v>
      </c>
      <c r="AD1259" s="649">
        <f t="shared" ref="AD1259" si="22176">+AD1260*$F1259</f>
        <v>0</v>
      </c>
      <c r="AE1259" s="649">
        <f t="shared" ref="AE1259" si="22177">+AE1260*$F1259</f>
        <v>0</v>
      </c>
      <c r="AF1259" s="649">
        <f t="shared" ref="AF1259" si="22178">+AF1260*$F1259</f>
        <v>0</v>
      </c>
      <c r="AG1259" s="649">
        <f t="shared" ref="AG1259" si="22179">+AG1260*$F1259</f>
        <v>0</v>
      </c>
      <c r="AH1259" s="649">
        <f t="shared" ref="AH1259" si="22180">+AH1260*$F1259</f>
        <v>0</v>
      </c>
      <c r="AI1259" s="649">
        <f t="shared" ref="AI1259" si="22181">+AI1260*$F1259</f>
        <v>0</v>
      </c>
      <c r="AJ1259" s="649">
        <f t="shared" ref="AJ1259" si="22182">+AJ1260*$F1259</f>
        <v>0</v>
      </c>
      <c r="AK1259" s="649">
        <f t="shared" ref="AK1259" si="22183">+AK1260*$F1259</f>
        <v>0</v>
      </c>
      <c r="AL1259" s="649">
        <f t="shared" ref="AL1259" si="22184">+AL1260*$F1259</f>
        <v>0</v>
      </c>
      <c r="AM1259" s="649">
        <f t="shared" ref="AM1259" si="22185">+AM1260*$F1259</f>
        <v>0</v>
      </c>
      <c r="AN1259" s="649">
        <f t="shared" ref="AN1259" si="22186">+AN1260*$F1259</f>
        <v>0</v>
      </c>
      <c r="AO1259" s="649">
        <f t="shared" ref="AO1259" si="22187">+AO1260*$F1259</f>
        <v>0</v>
      </c>
      <c r="AP1259" s="649">
        <f t="shared" ref="AP1259" si="22188">+AP1260*$F1259</f>
        <v>0</v>
      </c>
      <c r="AQ1259" s="649">
        <f t="shared" ref="AQ1259" si="22189">+AQ1260*$F1259</f>
        <v>0</v>
      </c>
      <c r="AR1259" s="649">
        <f t="shared" ref="AR1259" si="22190">+AR1260*$F1259</f>
        <v>0</v>
      </c>
      <c r="AS1259" s="649">
        <f t="shared" ref="AS1259" si="22191">+AS1260*$F1259</f>
        <v>0</v>
      </c>
      <c r="AT1259" s="649">
        <f t="shared" ref="AT1259" si="22192">+AT1260*$F1259</f>
        <v>0</v>
      </c>
      <c r="AU1259" s="613">
        <f t="shared" si="22074"/>
        <v>81470.118910948455</v>
      </c>
      <c r="AV1259" s="645">
        <f t="shared" si="22033"/>
        <v>0</v>
      </c>
      <c r="AW1259" s="656">
        <f t="shared" si="22034"/>
        <v>0</v>
      </c>
      <c r="AX1259" s="591"/>
    </row>
    <row r="1260" spans="1:50" s="314" customFormat="1" hidden="1" outlineLevel="1">
      <c r="A1260" s="642"/>
      <c r="B1260" s="636"/>
      <c r="C1260" s="636"/>
      <c r="D1260" s="651"/>
      <c r="E1260" s="653"/>
      <c r="F1260" s="640"/>
      <c r="G1260" s="640">
        <f t="shared" si="22075"/>
        <v>1</v>
      </c>
      <c r="H1260" s="658">
        <v>0</v>
      </c>
      <c r="I1260" s="658">
        <v>0</v>
      </c>
      <c r="J1260" s="658">
        <v>0</v>
      </c>
      <c r="K1260" s="658">
        <v>0</v>
      </c>
      <c r="L1260" s="658">
        <v>0</v>
      </c>
      <c r="M1260" s="658">
        <v>0</v>
      </c>
      <c r="N1260" s="658">
        <v>0</v>
      </c>
      <c r="O1260" s="658">
        <v>0</v>
      </c>
      <c r="P1260" s="658">
        <v>0</v>
      </c>
      <c r="Q1260" s="658">
        <v>0</v>
      </c>
      <c r="R1260" s="658">
        <v>0</v>
      </c>
      <c r="S1260" s="658">
        <v>0</v>
      </c>
      <c r="T1260" s="658">
        <v>0.33</v>
      </c>
      <c r="U1260" s="658">
        <v>0.66999999999999993</v>
      </c>
      <c r="V1260" s="658">
        <v>0</v>
      </c>
      <c r="W1260" s="658">
        <v>0</v>
      </c>
      <c r="X1260" s="658">
        <v>0</v>
      </c>
      <c r="Y1260" s="658">
        <v>0</v>
      </c>
      <c r="Z1260" s="658">
        <v>0</v>
      </c>
      <c r="AA1260" s="658">
        <v>0</v>
      </c>
      <c r="AB1260" s="658">
        <v>0</v>
      </c>
      <c r="AC1260" s="658">
        <v>0</v>
      </c>
      <c r="AD1260" s="658">
        <v>0</v>
      </c>
      <c r="AE1260" s="658">
        <v>0</v>
      </c>
      <c r="AF1260" s="658">
        <v>0</v>
      </c>
      <c r="AG1260" s="658">
        <v>0</v>
      </c>
      <c r="AH1260" s="658">
        <v>0</v>
      </c>
      <c r="AI1260" s="658">
        <v>0</v>
      </c>
      <c r="AJ1260" s="658">
        <v>0</v>
      </c>
      <c r="AK1260" s="658">
        <v>0</v>
      </c>
      <c r="AL1260" s="658">
        <v>0</v>
      </c>
      <c r="AM1260" s="658">
        <v>0</v>
      </c>
      <c r="AN1260" s="658">
        <v>0</v>
      </c>
      <c r="AO1260" s="658">
        <v>0</v>
      </c>
      <c r="AP1260" s="658">
        <v>0</v>
      </c>
      <c r="AQ1260" s="658">
        <v>0</v>
      </c>
      <c r="AR1260" s="658">
        <v>0</v>
      </c>
      <c r="AS1260" s="658">
        <v>0</v>
      </c>
      <c r="AT1260" s="658">
        <v>0</v>
      </c>
      <c r="AU1260" s="613">
        <f t="shared" si="22074"/>
        <v>1</v>
      </c>
      <c r="AV1260" s="645">
        <f t="shared" si="22033"/>
        <v>1</v>
      </c>
      <c r="AW1260" s="656" t="e">
        <f t="shared" si="22034"/>
        <v>#DIV/0!</v>
      </c>
      <c r="AX1260" s="661"/>
    </row>
    <row r="1261" spans="1:50" hidden="1" outlineLevel="1">
      <c r="A1261" s="590"/>
      <c r="B1261" s="646" t="s">
        <v>305</v>
      </c>
      <c r="C1261" s="646" t="s">
        <v>1459</v>
      </c>
      <c r="D1261" s="647" t="s">
        <v>1460</v>
      </c>
      <c r="E1261" s="649"/>
      <c r="F1261" s="650">
        <v>81470.118910948455</v>
      </c>
      <c r="G1261" s="650">
        <f t="shared" si="22075"/>
        <v>81470.118910948455</v>
      </c>
      <c r="H1261" s="649">
        <f t="shared" ref="H1261" si="22193">+H1262*$F1261</f>
        <v>0</v>
      </c>
      <c r="I1261" s="649">
        <f t="shared" ref="I1261" si="22194">+I1262*$F1261</f>
        <v>0</v>
      </c>
      <c r="J1261" s="649">
        <f t="shared" ref="J1261" si="22195">+J1262*$F1261</f>
        <v>0</v>
      </c>
      <c r="K1261" s="649">
        <f t="shared" ref="K1261" si="22196">+K1262*$F1261</f>
        <v>0</v>
      </c>
      <c r="L1261" s="649">
        <f t="shared" ref="L1261" si="22197">+L1262*$F1261</f>
        <v>0</v>
      </c>
      <c r="M1261" s="649">
        <f t="shared" ref="M1261" si="22198">+M1262*$F1261</f>
        <v>0</v>
      </c>
      <c r="N1261" s="649">
        <f t="shared" ref="N1261" si="22199">+N1262*$F1261</f>
        <v>0</v>
      </c>
      <c r="O1261" s="649">
        <f t="shared" ref="O1261" si="22200">+O1262*$F1261</f>
        <v>0</v>
      </c>
      <c r="P1261" s="649">
        <f t="shared" ref="P1261" si="22201">+P1262*$F1261</f>
        <v>0</v>
      </c>
      <c r="Q1261" s="649">
        <f t="shared" ref="Q1261" si="22202">+Q1262*$F1261</f>
        <v>0</v>
      </c>
      <c r="R1261" s="649">
        <f t="shared" ref="R1261" si="22203">+R1262*$F1261</f>
        <v>0</v>
      </c>
      <c r="S1261" s="649">
        <f t="shared" ref="S1261" si="22204">+S1262*$F1261</f>
        <v>0</v>
      </c>
      <c r="T1261" s="649">
        <f t="shared" ref="T1261" si="22205">+T1262*$F1261</f>
        <v>0</v>
      </c>
      <c r="U1261" s="649">
        <f t="shared" ref="U1261" si="22206">+U1262*$F1261</f>
        <v>57843.784426773404</v>
      </c>
      <c r="V1261" s="649">
        <f t="shared" ref="V1261" si="22207">+V1262*$F1261</f>
        <v>23626.334484175055</v>
      </c>
      <c r="W1261" s="649">
        <f t="shared" ref="W1261" si="22208">+W1262*$F1261</f>
        <v>0</v>
      </c>
      <c r="X1261" s="649">
        <f t="shared" ref="X1261" si="22209">+X1262*$F1261</f>
        <v>0</v>
      </c>
      <c r="Y1261" s="649">
        <f t="shared" ref="Y1261" si="22210">+Y1262*$F1261</f>
        <v>0</v>
      </c>
      <c r="Z1261" s="649">
        <f t="shared" ref="Z1261" si="22211">+Z1262*$F1261</f>
        <v>0</v>
      </c>
      <c r="AA1261" s="649">
        <f t="shared" ref="AA1261" si="22212">+AA1262*$F1261</f>
        <v>0</v>
      </c>
      <c r="AB1261" s="649">
        <f t="shared" ref="AB1261" si="22213">+AB1262*$F1261</f>
        <v>0</v>
      </c>
      <c r="AC1261" s="649">
        <f t="shared" ref="AC1261" si="22214">+AC1262*$F1261</f>
        <v>0</v>
      </c>
      <c r="AD1261" s="649">
        <f t="shared" ref="AD1261" si="22215">+AD1262*$F1261</f>
        <v>0</v>
      </c>
      <c r="AE1261" s="649">
        <f t="shared" ref="AE1261" si="22216">+AE1262*$F1261</f>
        <v>0</v>
      </c>
      <c r="AF1261" s="649">
        <f t="shared" ref="AF1261" si="22217">+AF1262*$F1261</f>
        <v>0</v>
      </c>
      <c r="AG1261" s="649">
        <f t="shared" ref="AG1261" si="22218">+AG1262*$F1261</f>
        <v>0</v>
      </c>
      <c r="AH1261" s="649">
        <f t="shared" ref="AH1261" si="22219">+AH1262*$F1261</f>
        <v>0</v>
      </c>
      <c r="AI1261" s="649">
        <f t="shared" ref="AI1261" si="22220">+AI1262*$F1261</f>
        <v>0</v>
      </c>
      <c r="AJ1261" s="649">
        <f t="shared" ref="AJ1261" si="22221">+AJ1262*$F1261</f>
        <v>0</v>
      </c>
      <c r="AK1261" s="649">
        <f t="shared" ref="AK1261" si="22222">+AK1262*$F1261</f>
        <v>0</v>
      </c>
      <c r="AL1261" s="649">
        <f t="shared" ref="AL1261" si="22223">+AL1262*$F1261</f>
        <v>0</v>
      </c>
      <c r="AM1261" s="649">
        <f t="shared" ref="AM1261" si="22224">+AM1262*$F1261</f>
        <v>0</v>
      </c>
      <c r="AN1261" s="649">
        <f t="shared" ref="AN1261" si="22225">+AN1262*$F1261</f>
        <v>0</v>
      </c>
      <c r="AO1261" s="649">
        <f t="shared" ref="AO1261" si="22226">+AO1262*$F1261</f>
        <v>0</v>
      </c>
      <c r="AP1261" s="649">
        <f t="shared" ref="AP1261" si="22227">+AP1262*$F1261</f>
        <v>0</v>
      </c>
      <c r="AQ1261" s="649">
        <f t="shared" ref="AQ1261" si="22228">+AQ1262*$F1261</f>
        <v>0</v>
      </c>
      <c r="AR1261" s="649">
        <f t="shared" ref="AR1261" si="22229">+AR1262*$F1261</f>
        <v>0</v>
      </c>
      <c r="AS1261" s="649">
        <f t="shared" ref="AS1261" si="22230">+AS1262*$F1261</f>
        <v>0</v>
      </c>
      <c r="AT1261" s="649">
        <f t="shared" ref="AT1261" si="22231">+AT1262*$F1261</f>
        <v>0</v>
      </c>
      <c r="AU1261" s="613">
        <f t="shared" si="22074"/>
        <v>81470.118910948455</v>
      </c>
      <c r="AV1261" s="645">
        <f t="shared" si="22033"/>
        <v>0</v>
      </c>
      <c r="AW1261" s="656">
        <f t="shared" si="22034"/>
        <v>0</v>
      </c>
      <c r="AX1261" s="591"/>
    </row>
    <row r="1262" spans="1:50" s="314" customFormat="1" hidden="1" outlineLevel="1">
      <c r="A1262" s="642"/>
      <c r="B1262" s="636"/>
      <c r="C1262" s="636"/>
      <c r="D1262" s="651"/>
      <c r="E1262" s="653"/>
      <c r="F1262" s="640"/>
      <c r="G1262" s="640">
        <f t="shared" si="22075"/>
        <v>1</v>
      </c>
      <c r="H1262" s="658">
        <v>0</v>
      </c>
      <c r="I1262" s="658">
        <v>0</v>
      </c>
      <c r="J1262" s="658">
        <v>0</v>
      </c>
      <c r="K1262" s="658">
        <v>0</v>
      </c>
      <c r="L1262" s="658">
        <v>0</v>
      </c>
      <c r="M1262" s="658">
        <v>0</v>
      </c>
      <c r="N1262" s="658">
        <v>0</v>
      </c>
      <c r="O1262" s="658">
        <v>0</v>
      </c>
      <c r="P1262" s="658">
        <v>0</v>
      </c>
      <c r="Q1262" s="658">
        <v>0</v>
      </c>
      <c r="R1262" s="658">
        <v>0</v>
      </c>
      <c r="S1262" s="658">
        <v>0</v>
      </c>
      <c r="T1262" s="658">
        <v>0</v>
      </c>
      <c r="U1262" s="658">
        <v>0.71</v>
      </c>
      <c r="V1262" s="658">
        <v>0.29000000000000004</v>
      </c>
      <c r="W1262" s="658">
        <v>0</v>
      </c>
      <c r="X1262" s="658">
        <v>0</v>
      </c>
      <c r="Y1262" s="658">
        <v>0</v>
      </c>
      <c r="Z1262" s="658">
        <v>0</v>
      </c>
      <c r="AA1262" s="658">
        <v>0</v>
      </c>
      <c r="AB1262" s="658">
        <v>0</v>
      </c>
      <c r="AC1262" s="658">
        <v>0</v>
      </c>
      <c r="AD1262" s="658">
        <v>0</v>
      </c>
      <c r="AE1262" s="658">
        <v>0</v>
      </c>
      <c r="AF1262" s="658">
        <v>0</v>
      </c>
      <c r="AG1262" s="658">
        <v>0</v>
      </c>
      <c r="AH1262" s="658">
        <v>0</v>
      </c>
      <c r="AI1262" s="658">
        <v>0</v>
      </c>
      <c r="AJ1262" s="658">
        <v>0</v>
      </c>
      <c r="AK1262" s="658">
        <v>0</v>
      </c>
      <c r="AL1262" s="658">
        <v>0</v>
      </c>
      <c r="AM1262" s="658">
        <v>0</v>
      </c>
      <c r="AN1262" s="658">
        <v>0</v>
      </c>
      <c r="AO1262" s="658">
        <v>0</v>
      </c>
      <c r="AP1262" s="658">
        <v>0</v>
      </c>
      <c r="AQ1262" s="658">
        <v>0</v>
      </c>
      <c r="AR1262" s="658">
        <v>0</v>
      </c>
      <c r="AS1262" s="658">
        <v>0</v>
      </c>
      <c r="AT1262" s="658">
        <v>0</v>
      </c>
      <c r="AU1262" s="613">
        <f t="shared" si="22074"/>
        <v>1</v>
      </c>
      <c r="AV1262" s="645">
        <f t="shared" si="22033"/>
        <v>1</v>
      </c>
      <c r="AW1262" s="656" t="e">
        <f t="shared" si="22034"/>
        <v>#DIV/0!</v>
      </c>
      <c r="AX1262" s="661"/>
    </row>
    <row r="1263" spans="1:50" hidden="1" outlineLevel="1">
      <c r="A1263" s="590"/>
      <c r="B1263" s="646" t="s">
        <v>305</v>
      </c>
      <c r="C1263" s="646" t="s">
        <v>1461</v>
      </c>
      <c r="D1263" s="647" t="s">
        <v>1462</v>
      </c>
      <c r="E1263" s="649"/>
      <c r="F1263" s="650">
        <v>81470.118910948455</v>
      </c>
      <c r="G1263" s="650">
        <f t="shared" si="22075"/>
        <v>81470.118910948455</v>
      </c>
      <c r="H1263" s="649">
        <f t="shared" ref="H1263" si="22232">+H1264*$F1263</f>
        <v>0</v>
      </c>
      <c r="I1263" s="649">
        <f t="shared" ref="I1263" si="22233">+I1264*$F1263</f>
        <v>0</v>
      </c>
      <c r="J1263" s="649">
        <f t="shared" ref="J1263" si="22234">+J1264*$F1263</f>
        <v>0</v>
      </c>
      <c r="K1263" s="649">
        <f t="shared" ref="K1263" si="22235">+K1264*$F1263</f>
        <v>0</v>
      </c>
      <c r="L1263" s="649">
        <f t="shared" ref="L1263" si="22236">+L1264*$F1263</f>
        <v>0</v>
      </c>
      <c r="M1263" s="649">
        <f t="shared" ref="M1263" si="22237">+M1264*$F1263</f>
        <v>0</v>
      </c>
      <c r="N1263" s="649">
        <f t="shared" ref="N1263" si="22238">+N1264*$F1263</f>
        <v>0</v>
      </c>
      <c r="O1263" s="649">
        <f t="shared" ref="O1263" si="22239">+O1264*$F1263</f>
        <v>0</v>
      </c>
      <c r="P1263" s="649">
        <f t="shared" ref="P1263" si="22240">+P1264*$F1263</f>
        <v>0</v>
      </c>
      <c r="Q1263" s="649">
        <f t="shared" ref="Q1263" si="22241">+Q1264*$F1263</f>
        <v>0</v>
      </c>
      <c r="R1263" s="649">
        <f t="shared" ref="R1263" si="22242">+R1264*$F1263</f>
        <v>0</v>
      </c>
      <c r="S1263" s="649">
        <f t="shared" ref="S1263" si="22243">+S1264*$F1263</f>
        <v>0</v>
      </c>
      <c r="T1263" s="649">
        <f t="shared" ref="T1263" si="22244">+T1264*$F1263</f>
        <v>0</v>
      </c>
      <c r="U1263" s="649">
        <f t="shared" ref="U1263" si="22245">+U1264*$F1263</f>
        <v>30143.943997050927</v>
      </c>
      <c r="V1263" s="649">
        <f t="shared" ref="V1263" si="22246">+V1264*$F1263</f>
        <v>51326.174913897528</v>
      </c>
      <c r="W1263" s="649">
        <f t="shared" ref="W1263" si="22247">+W1264*$F1263</f>
        <v>0</v>
      </c>
      <c r="X1263" s="649">
        <f t="shared" ref="X1263" si="22248">+X1264*$F1263</f>
        <v>0</v>
      </c>
      <c r="Y1263" s="649">
        <f t="shared" ref="Y1263" si="22249">+Y1264*$F1263</f>
        <v>0</v>
      </c>
      <c r="Z1263" s="649">
        <f t="shared" ref="Z1263" si="22250">+Z1264*$F1263</f>
        <v>0</v>
      </c>
      <c r="AA1263" s="649">
        <f t="shared" ref="AA1263" si="22251">+AA1264*$F1263</f>
        <v>0</v>
      </c>
      <c r="AB1263" s="649">
        <f t="shared" ref="AB1263" si="22252">+AB1264*$F1263</f>
        <v>0</v>
      </c>
      <c r="AC1263" s="649">
        <f t="shared" ref="AC1263" si="22253">+AC1264*$F1263</f>
        <v>0</v>
      </c>
      <c r="AD1263" s="649">
        <f t="shared" ref="AD1263" si="22254">+AD1264*$F1263</f>
        <v>0</v>
      </c>
      <c r="AE1263" s="649">
        <f t="shared" ref="AE1263" si="22255">+AE1264*$F1263</f>
        <v>0</v>
      </c>
      <c r="AF1263" s="649">
        <f t="shared" ref="AF1263" si="22256">+AF1264*$F1263</f>
        <v>0</v>
      </c>
      <c r="AG1263" s="649">
        <f t="shared" ref="AG1263" si="22257">+AG1264*$F1263</f>
        <v>0</v>
      </c>
      <c r="AH1263" s="649">
        <f t="shared" ref="AH1263" si="22258">+AH1264*$F1263</f>
        <v>0</v>
      </c>
      <c r="AI1263" s="649">
        <f t="shared" ref="AI1263" si="22259">+AI1264*$F1263</f>
        <v>0</v>
      </c>
      <c r="AJ1263" s="649">
        <f t="shared" ref="AJ1263" si="22260">+AJ1264*$F1263</f>
        <v>0</v>
      </c>
      <c r="AK1263" s="649">
        <f t="shared" ref="AK1263" si="22261">+AK1264*$F1263</f>
        <v>0</v>
      </c>
      <c r="AL1263" s="649">
        <f t="shared" ref="AL1263" si="22262">+AL1264*$F1263</f>
        <v>0</v>
      </c>
      <c r="AM1263" s="649">
        <f t="shared" ref="AM1263" si="22263">+AM1264*$F1263</f>
        <v>0</v>
      </c>
      <c r="AN1263" s="649">
        <f t="shared" ref="AN1263" si="22264">+AN1264*$F1263</f>
        <v>0</v>
      </c>
      <c r="AO1263" s="649">
        <f t="shared" ref="AO1263" si="22265">+AO1264*$F1263</f>
        <v>0</v>
      </c>
      <c r="AP1263" s="649">
        <f t="shared" ref="AP1263" si="22266">+AP1264*$F1263</f>
        <v>0</v>
      </c>
      <c r="AQ1263" s="649">
        <f t="shared" ref="AQ1263" si="22267">+AQ1264*$F1263</f>
        <v>0</v>
      </c>
      <c r="AR1263" s="649">
        <f t="shared" ref="AR1263" si="22268">+AR1264*$F1263</f>
        <v>0</v>
      </c>
      <c r="AS1263" s="649">
        <f t="shared" ref="AS1263" si="22269">+AS1264*$F1263</f>
        <v>0</v>
      </c>
      <c r="AT1263" s="649">
        <f t="shared" ref="AT1263" si="22270">+AT1264*$F1263</f>
        <v>0</v>
      </c>
      <c r="AU1263" s="613">
        <f t="shared" si="22074"/>
        <v>81470.118910948455</v>
      </c>
      <c r="AV1263" s="645">
        <f t="shared" si="22033"/>
        <v>0</v>
      </c>
      <c r="AW1263" s="656">
        <f t="shared" si="22034"/>
        <v>0</v>
      </c>
      <c r="AX1263" s="591"/>
    </row>
    <row r="1264" spans="1:50" s="314" customFormat="1" hidden="1" outlineLevel="1">
      <c r="A1264" s="642"/>
      <c r="B1264" s="636"/>
      <c r="C1264" s="636"/>
      <c r="D1264" s="651"/>
      <c r="E1264" s="653"/>
      <c r="F1264" s="640"/>
      <c r="G1264" s="640">
        <f t="shared" si="22075"/>
        <v>1</v>
      </c>
      <c r="H1264" s="658">
        <v>0</v>
      </c>
      <c r="I1264" s="658">
        <v>0</v>
      </c>
      <c r="J1264" s="658">
        <v>0</v>
      </c>
      <c r="K1264" s="658">
        <v>0</v>
      </c>
      <c r="L1264" s="658">
        <v>0</v>
      </c>
      <c r="M1264" s="658">
        <v>0</v>
      </c>
      <c r="N1264" s="658">
        <v>0</v>
      </c>
      <c r="O1264" s="658">
        <v>0</v>
      </c>
      <c r="P1264" s="658">
        <v>0</v>
      </c>
      <c r="Q1264" s="658">
        <v>0</v>
      </c>
      <c r="R1264" s="658">
        <v>0</v>
      </c>
      <c r="S1264" s="658">
        <v>0</v>
      </c>
      <c r="T1264" s="658">
        <v>0</v>
      </c>
      <c r="U1264" s="658">
        <v>0.37</v>
      </c>
      <c r="V1264" s="658">
        <v>0.63</v>
      </c>
      <c r="W1264" s="658">
        <v>0</v>
      </c>
      <c r="X1264" s="658">
        <v>0</v>
      </c>
      <c r="Y1264" s="658">
        <v>0</v>
      </c>
      <c r="Z1264" s="658">
        <v>0</v>
      </c>
      <c r="AA1264" s="658">
        <v>0</v>
      </c>
      <c r="AB1264" s="658">
        <v>0</v>
      </c>
      <c r="AC1264" s="658">
        <v>0</v>
      </c>
      <c r="AD1264" s="658">
        <v>0</v>
      </c>
      <c r="AE1264" s="658">
        <v>0</v>
      </c>
      <c r="AF1264" s="658">
        <v>0</v>
      </c>
      <c r="AG1264" s="658">
        <v>0</v>
      </c>
      <c r="AH1264" s="658">
        <v>0</v>
      </c>
      <c r="AI1264" s="658">
        <v>0</v>
      </c>
      <c r="AJ1264" s="658">
        <v>0</v>
      </c>
      <c r="AK1264" s="658">
        <v>0</v>
      </c>
      <c r="AL1264" s="658">
        <v>0</v>
      </c>
      <c r="AM1264" s="658">
        <v>0</v>
      </c>
      <c r="AN1264" s="658">
        <v>0</v>
      </c>
      <c r="AO1264" s="658">
        <v>0</v>
      </c>
      <c r="AP1264" s="658">
        <v>0</v>
      </c>
      <c r="AQ1264" s="658">
        <v>0</v>
      </c>
      <c r="AR1264" s="658">
        <v>0</v>
      </c>
      <c r="AS1264" s="658">
        <v>0</v>
      </c>
      <c r="AT1264" s="658">
        <v>0</v>
      </c>
      <c r="AU1264" s="613">
        <f t="shared" si="22074"/>
        <v>1</v>
      </c>
      <c r="AV1264" s="645">
        <f t="shared" si="22033"/>
        <v>1</v>
      </c>
      <c r="AW1264" s="656" t="e">
        <f t="shared" si="22034"/>
        <v>#DIV/0!</v>
      </c>
      <c r="AX1264" s="661"/>
    </row>
    <row r="1265" spans="1:50" hidden="1" outlineLevel="1">
      <c r="A1265" s="590"/>
      <c r="B1265" s="646" t="s">
        <v>305</v>
      </c>
      <c r="C1265" s="646" t="s">
        <v>1463</v>
      </c>
      <c r="D1265" s="647" t="s">
        <v>1464</v>
      </c>
      <c r="E1265" s="649"/>
      <c r="F1265" s="650">
        <v>81470.118910948455</v>
      </c>
      <c r="G1265" s="650">
        <f t="shared" si="22075"/>
        <v>81470.118910948455</v>
      </c>
      <c r="H1265" s="649">
        <f t="shared" ref="H1265" si="22271">+H1266*$F1265</f>
        <v>0</v>
      </c>
      <c r="I1265" s="649">
        <f t="shared" ref="I1265" si="22272">+I1266*$F1265</f>
        <v>0</v>
      </c>
      <c r="J1265" s="649">
        <f t="shared" ref="J1265" si="22273">+J1266*$F1265</f>
        <v>0</v>
      </c>
      <c r="K1265" s="649">
        <f t="shared" ref="K1265" si="22274">+K1266*$F1265</f>
        <v>0</v>
      </c>
      <c r="L1265" s="649">
        <f t="shared" ref="L1265" si="22275">+L1266*$F1265</f>
        <v>0</v>
      </c>
      <c r="M1265" s="649">
        <f t="shared" ref="M1265" si="22276">+M1266*$F1265</f>
        <v>0</v>
      </c>
      <c r="N1265" s="649">
        <f t="shared" ref="N1265" si="22277">+N1266*$F1265</f>
        <v>0</v>
      </c>
      <c r="O1265" s="649">
        <f t="shared" ref="O1265" si="22278">+O1266*$F1265</f>
        <v>0</v>
      </c>
      <c r="P1265" s="649">
        <f t="shared" ref="P1265" si="22279">+P1266*$F1265</f>
        <v>0</v>
      </c>
      <c r="Q1265" s="649">
        <f t="shared" ref="Q1265" si="22280">+Q1266*$F1265</f>
        <v>0</v>
      </c>
      <c r="R1265" s="649">
        <f t="shared" ref="R1265" si="22281">+R1266*$F1265</f>
        <v>0</v>
      </c>
      <c r="S1265" s="649">
        <f t="shared" ref="S1265" si="22282">+S1266*$F1265</f>
        <v>0</v>
      </c>
      <c r="T1265" s="649">
        <f t="shared" ref="T1265" si="22283">+T1266*$F1265</f>
        <v>0</v>
      </c>
      <c r="U1265" s="649">
        <f t="shared" ref="U1265" si="22284">+U1266*$F1265</f>
        <v>2444.1035673284537</v>
      </c>
      <c r="V1265" s="649">
        <f t="shared" ref="V1265" si="22285">+V1266*$F1265</f>
        <v>56214.382048554427</v>
      </c>
      <c r="W1265" s="649">
        <f t="shared" ref="W1265" si="22286">+W1266*$F1265</f>
        <v>22811.633295065571</v>
      </c>
      <c r="X1265" s="649">
        <f t="shared" ref="X1265" si="22287">+X1266*$F1265</f>
        <v>0</v>
      </c>
      <c r="Y1265" s="649">
        <f t="shared" ref="Y1265" si="22288">+Y1266*$F1265</f>
        <v>0</v>
      </c>
      <c r="Z1265" s="649">
        <f t="shared" ref="Z1265" si="22289">+Z1266*$F1265</f>
        <v>0</v>
      </c>
      <c r="AA1265" s="649">
        <f t="shared" ref="AA1265" si="22290">+AA1266*$F1265</f>
        <v>0</v>
      </c>
      <c r="AB1265" s="649">
        <f t="shared" ref="AB1265" si="22291">+AB1266*$F1265</f>
        <v>0</v>
      </c>
      <c r="AC1265" s="649">
        <f t="shared" ref="AC1265" si="22292">+AC1266*$F1265</f>
        <v>0</v>
      </c>
      <c r="AD1265" s="649">
        <f t="shared" ref="AD1265" si="22293">+AD1266*$F1265</f>
        <v>0</v>
      </c>
      <c r="AE1265" s="649">
        <f t="shared" ref="AE1265" si="22294">+AE1266*$F1265</f>
        <v>0</v>
      </c>
      <c r="AF1265" s="649">
        <f t="shared" ref="AF1265" si="22295">+AF1266*$F1265</f>
        <v>0</v>
      </c>
      <c r="AG1265" s="649">
        <f t="shared" ref="AG1265" si="22296">+AG1266*$F1265</f>
        <v>0</v>
      </c>
      <c r="AH1265" s="649">
        <f t="shared" ref="AH1265" si="22297">+AH1266*$F1265</f>
        <v>0</v>
      </c>
      <c r="AI1265" s="649">
        <f t="shared" ref="AI1265" si="22298">+AI1266*$F1265</f>
        <v>0</v>
      </c>
      <c r="AJ1265" s="649">
        <f t="shared" ref="AJ1265" si="22299">+AJ1266*$F1265</f>
        <v>0</v>
      </c>
      <c r="AK1265" s="649">
        <f t="shared" ref="AK1265" si="22300">+AK1266*$F1265</f>
        <v>0</v>
      </c>
      <c r="AL1265" s="649">
        <f t="shared" ref="AL1265" si="22301">+AL1266*$F1265</f>
        <v>0</v>
      </c>
      <c r="AM1265" s="649">
        <f t="shared" ref="AM1265" si="22302">+AM1266*$F1265</f>
        <v>0</v>
      </c>
      <c r="AN1265" s="649">
        <f t="shared" ref="AN1265" si="22303">+AN1266*$F1265</f>
        <v>0</v>
      </c>
      <c r="AO1265" s="649">
        <f t="shared" ref="AO1265" si="22304">+AO1266*$F1265</f>
        <v>0</v>
      </c>
      <c r="AP1265" s="649">
        <f t="shared" ref="AP1265" si="22305">+AP1266*$F1265</f>
        <v>0</v>
      </c>
      <c r="AQ1265" s="649">
        <f t="shared" ref="AQ1265" si="22306">+AQ1266*$F1265</f>
        <v>0</v>
      </c>
      <c r="AR1265" s="649">
        <f t="shared" ref="AR1265" si="22307">+AR1266*$F1265</f>
        <v>0</v>
      </c>
      <c r="AS1265" s="649">
        <f t="shared" ref="AS1265" si="22308">+AS1266*$F1265</f>
        <v>0</v>
      </c>
      <c r="AT1265" s="649">
        <f t="shared" ref="AT1265" si="22309">+AT1266*$F1265</f>
        <v>0</v>
      </c>
      <c r="AU1265" s="613">
        <f t="shared" si="22074"/>
        <v>81470.118910948455</v>
      </c>
      <c r="AV1265" s="645">
        <f t="shared" si="22033"/>
        <v>0</v>
      </c>
      <c r="AW1265" s="656">
        <f t="shared" si="22034"/>
        <v>0</v>
      </c>
      <c r="AX1265" s="591"/>
    </row>
    <row r="1266" spans="1:50" s="314" customFormat="1" hidden="1" outlineLevel="1">
      <c r="A1266" s="642"/>
      <c r="B1266" s="636"/>
      <c r="C1266" s="636"/>
      <c r="D1266" s="651"/>
      <c r="E1266" s="653"/>
      <c r="F1266" s="640"/>
      <c r="G1266" s="640">
        <f t="shared" si="22075"/>
        <v>1</v>
      </c>
      <c r="H1266" s="658">
        <v>0</v>
      </c>
      <c r="I1266" s="658">
        <v>0</v>
      </c>
      <c r="J1266" s="658">
        <v>0</v>
      </c>
      <c r="K1266" s="658">
        <v>0</v>
      </c>
      <c r="L1266" s="658">
        <v>0</v>
      </c>
      <c r="M1266" s="658">
        <v>0</v>
      </c>
      <c r="N1266" s="658">
        <v>0</v>
      </c>
      <c r="O1266" s="658">
        <v>0</v>
      </c>
      <c r="P1266" s="658">
        <v>0</v>
      </c>
      <c r="Q1266" s="658">
        <v>0</v>
      </c>
      <c r="R1266" s="658">
        <v>0</v>
      </c>
      <c r="S1266" s="658">
        <v>0</v>
      </c>
      <c r="T1266" s="658">
        <v>0</v>
      </c>
      <c r="U1266" s="658">
        <v>0.03</v>
      </c>
      <c r="V1266" s="658">
        <v>0.69</v>
      </c>
      <c r="W1266" s="658">
        <v>0.28000000000000003</v>
      </c>
      <c r="X1266" s="658">
        <v>0</v>
      </c>
      <c r="Y1266" s="658">
        <v>0</v>
      </c>
      <c r="Z1266" s="658">
        <v>0</v>
      </c>
      <c r="AA1266" s="658">
        <v>0</v>
      </c>
      <c r="AB1266" s="658">
        <v>0</v>
      </c>
      <c r="AC1266" s="658">
        <v>0</v>
      </c>
      <c r="AD1266" s="658">
        <v>0</v>
      </c>
      <c r="AE1266" s="658">
        <v>0</v>
      </c>
      <c r="AF1266" s="658">
        <v>0</v>
      </c>
      <c r="AG1266" s="658">
        <v>0</v>
      </c>
      <c r="AH1266" s="658">
        <v>0</v>
      </c>
      <c r="AI1266" s="658">
        <v>0</v>
      </c>
      <c r="AJ1266" s="658">
        <v>0</v>
      </c>
      <c r="AK1266" s="658">
        <v>0</v>
      </c>
      <c r="AL1266" s="658">
        <v>0</v>
      </c>
      <c r="AM1266" s="658">
        <v>0</v>
      </c>
      <c r="AN1266" s="658">
        <v>0</v>
      </c>
      <c r="AO1266" s="658">
        <v>0</v>
      </c>
      <c r="AP1266" s="658">
        <v>0</v>
      </c>
      <c r="AQ1266" s="658">
        <v>0</v>
      </c>
      <c r="AR1266" s="658">
        <v>0</v>
      </c>
      <c r="AS1266" s="658">
        <v>0</v>
      </c>
      <c r="AT1266" s="658">
        <v>0</v>
      </c>
      <c r="AU1266" s="613">
        <f t="shared" si="22074"/>
        <v>1</v>
      </c>
      <c r="AV1266" s="645">
        <f t="shared" si="22033"/>
        <v>1</v>
      </c>
      <c r="AW1266" s="656" t="e">
        <f t="shared" si="22034"/>
        <v>#DIV/0!</v>
      </c>
      <c r="AX1266" s="661"/>
    </row>
    <row r="1267" spans="1:50" hidden="1" outlineLevel="1">
      <c r="A1267" s="590"/>
      <c r="B1267" s="646" t="s">
        <v>305</v>
      </c>
      <c r="C1267" s="646" t="s">
        <v>1465</v>
      </c>
      <c r="D1267" s="647" t="s">
        <v>1466</v>
      </c>
      <c r="E1267" s="649"/>
      <c r="F1267" s="650">
        <v>81470.118910948455</v>
      </c>
      <c r="G1267" s="650">
        <f t="shared" si="22075"/>
        <v>81470.118910948455</v>
      </c>
      <c r="H1267" s="649">
        <f t="shared" ref="H1267" si="22310">+H1268*$F1267</f>
        <v>0</v>
      </c>
      <c r="I1267" s="649">
        <f t="shared" ref="I1267" si="22311">+I1268*$F1267</f>
        <v>0</v>
      </c>
      <c r="J1267" s="649">
        <f t="shared" ref="J1267" si="22312">+J1268*$F1267</f>
        <v>0</v>
      </c>
      <c r="K1267" s="649">
        <f t="shared" ref="K1267" si="22313">+K1268*$F1267</f>
        <v>0</v>
      </c>
      <c r="L1267" s="649">
        <f t="shared" ref="L1267" si="22314">+L1268*$F1267</f>
        <v>0</v>
      </c>
      <c r="M1267" s="649">
        <f t="shared" ref="M1267" si="22315">+M1268*$F1267</f>
        <v>0</v>
      </c>
      <c r="N1267" s="649">
        <f t="shared" ref="N1267" si="22316">+N1268*$F1267</f>
        <v>0</v>
      </c>
      <c r="O1267" s="649">
        <f t="shared" ref="O1267" si="22317">+O1268*$F1267</f>
        <v>0</v>
      </c>
      <c r="P1267" s="649">
        <f t="shared" ref="P1267" si="22318">+P1268*$F1267</f>
        <v>0</v>
      </c>
      <c r="Q1267" s="649">
        <f t="shared" ref="Q1267" si="22319">+Q1268*$F1267</f>
        <v>0</v>
      </c>
      <c r="R1267" s="649">
        <f t="shared" ref="R1267" si="22320">+R1268*$F1267</f>
        <v>0</v>
      </c>
      <c r="S1267" s="649">
        <f t="shared" ref="S1267" si="22321">+S1268*$F1267</f>
        <v>0</v>
      </c>
      <c r="T1267" s="649">
        <f t="shared" ref="T1267" si="22322">+T1268*$F1267</f>
        <v>0</v>
      </c>
      <c r="U1267" s="649">
        <f t="shared" ref="U1267" si="22323">+U1268*$F1267</f>
        <v>0</v>
      </c>
      <c r="V1267" s="649">
        <f t="shared" ref="V1267" si="22324">+V1268*$F1267</f>
        <v>30958.645186160415</v>
      </c>
      <c r="W1267" s="649">
        <f t="shared" ref="W1267" si="22325">+W1268*$F1267</f>
        <v>50511.47372478804</v>
      </c>
      <c r="X1267" s="649">
        <f t="shared" ref="X1267" si="22326">+X1268*$F1267</f>
        <v>0</v>
      </c>
      <c r="Y1267" s="649">
        <f t="shared" ref="Y1267" si="22327">+Y1268*$F1267</f>
        <v>0</v>
      </c>
      <c r="Z1267" s="649">
        <f t="shared" ref="Z1267" si="22328">+Z1268*$F1267</f>
        <v>0</v>
      </c>
      <c r="AA1267" s="649">
        <f t="shared" ref="AA1267" si="22329">+AA1268*$F1267</f>
        <v>0</v>
      </c>
      <c r="AB1267" s="649">
        <f t="shared" ref="AB1267" si="22330">+AB1268*$F1267</f>
        <v>0</v>
      </c>
      <c r="AC1267" s="649">
        <f t="shared" ref="AC1267" si="22331">+AC1268*$F1267</f>
        <v>0</v>
      </c>
      <c r="AD1267" s="649">
        <f t="shared" ref="AD1267" si="22332">+AD1268*$F1267</f>
        <v>0</v>
      </c>
      <c r="AE1267" s="649">
        <f t="shared" ref="AE1267" si="22333">+AE1268*$F1267</f>
        <v>0</v>
      </c>
      <c r="AF1267" s="649">
        <f t="shared" ref="AF1267" si="22334">+AF1268*$F1267</f>
        <v>0</v>
      </c>
      <c r="AG1267" s="649">
        <f t="shared" ref="AG1267" si="22335">+AG1268*$F1267</f>
        <v>0</v>
      </c>
      <c r="AH1267" s="649">
        <f t="shared" ref="AH1267" si="22336">+AH1268*$F1267</f>
        <v>0</v>
      </c>
      <c r="AI1267" s="649">
        <f t="shared" ref="AI1267" si="22337">+AI1268*$F1267</f>
        <v>0</v>
      </c>
      <c r="AJ1267" s="649">
        <f t="shared" ref="AJ1267" si="22338">+AJ1268*$F1267</f>
        <v>0</v>
      </c>
      <c r="AK1267" s="649">
        <f t="shared" ref="AK1267" si="22339">+AK1268*$F1267</f>
        <v>0</v>
      </c>
      <c r="AL1267" s="649">
        <f t="shared" ref="AL1267" si="22340">+AL1268*$F1267</f>
        <v>0</v>
      </c>
      <c r="AM1267" s="649">
        <f t="shared" ref="AM1267" si="22341">+AM1268*$F1267</f>
        <v>0</v>
      </c>
      <c r="AN1267" s="649">
        <f t="shared" ref="AN1267" si="22342">+AN1268*$F1267</f>
        <v>0</v>
      </c>
      <c r="AO1267" s="649">
        <f t="shared" ref="AO1267" si="22343">+AO1268*$F1267</f>
        <v>0</v>
      </c>
      <c r="AP1267" s="649">
        <f t="shared" ref="AP1267" si="22344">+AP1268*$F1267</f>
        <v>0</v>
      </c>
      <c r="AQ1267" s="649">
        <f t="shared" ref="AQ1267" si="22345">+AQ1268*$F1267</f>
        <v>0</v>
      </c>
      <c r="AR1267" s="649">
        <f t="shared" ref="AR1267" si="22346">+AR1268*$F1267</f>
        <v>0</v>
      </c>
      <c r="AS1267" s="649">
        <f t="shared" ref="AS1267" si="22347">+AS1268*$F1267</f>
        <v>0</v>
      </c>
      <c r="AT1267" s="649">
        <f t="shared" ref="AT1267" si="22348">+AT1268*$F1267</f>
        <v>0</v>
      </c>
      <c r="AU1267" s="613">
        <f t="shared" si="22074"/>
        <v>81470.118910948455</v>
      </c>
      <c r="AV1267" s="645">
        <f t="shared" si="22033"/>
        <v>0</v>
      </c>
      <c r="AW1267" s="656">
        <f t="shared" si="22034"/>
        <v>0</v>
      </c>
      <c r="AX1267" s="591"/>
    </row>
    <row r="1268" spans="1:50" s="314" customFormat="1" hidden="1" outlineLevel="1">
      <c r="A1268" s="642"/>
      <c r="B1268" s="636"/>
      <c r="C1268" s="636"/>
      <c r="D1268" s="651"/>
      <c r="E1268" s="653"/>
      <c r="F1268" s="640"/>
      <c r="G1268" s="640">
        <f t="shared" si="22075"/>
        <v>1</v>
      </c>
      <c r="H1268" s="658">
        <v>0</v>
      </c>
      <c r="I1268" s="658">
        <v>0</v>
      </c>
      <c r="J1268" s="658">
        <v>0</v>
      </c>
      <c r="K1268" s="658">
        <v>0</v>
      </c>
      <c r="L1268" s="658">
        <v>0</v>
      </c>
      <c r="M1268" s="658">
        <v>0</v>
      </c>
      <c r="N1268" s="658">
        <v>0</v>
      </c>
      <c r="O1268" s="658">
        <v>0</v>
      </c>
      <c r="P1268" s="658">
        <v>0</v>
      </c>
      <c r="Q1268" s="658">
        <v>0</v>
      </c>
      <c r="R1268" s="658">
        <v>0</v>
      </c>
      <c r="S1268" s="658">
        <v>0</v>
      </c>
      <c r="T1268" s="658">
        <v>0</v>
      </c>
      <c r="U1268" s="658">
        <v>0</v>
      </c>
      <c r="V1268" s="658">
        <v>0.38</v>
      </c>
      <c r="W1268" s="658">
        <v>0.62</v>
      </c>
      <c r="X1268" s="658">
        <v>0</v>
      </c>
      <c r="Y1268" s="658">
        <v>0</v>
      </c>
      <c r="Z1268" s="658">
        <v>0</v>
      </c>
      <c r="AA1268" s="658">
        <v>0</v>
      </c>
      <c r="AB1268" s="658">
        <v>0</v>
      </c>
      <c r="AC1268" s="658">
        <v>0</v>
      </c>
      <c r="AD1268" s="658">
        <v>0</v>
      </c>
      <c r="AE1268" s="658">
        <v>0</v>
      </c>
      <c r="AF1268" s="658">
        <v>0</v>
      </c>
      <c r="AG1268" s="658">
        <v>0</v>
      </c>
      <c r="AH1268" s="658">
        <v>0</v>
      </c>
      <c r="AI1268" s="658">
        <v>0</v>
      </c>
      <c r="AJ1268" s="658">
        <v>0</v>
      </c>
      <c r="AK1268" s="658">
        <v>0</v>
      </c>
      <c r="AL1268" s="658">
        <v>0</v>
      </c>
      <c r="AM1268" s="658">
        <v>0</v>
      </c>
      <c r="AN1268" s="658">
        <v>0</v>
      </c>
      <c r="AO1268" s="658">
        <v>0</v>
      </c>
      <c r="AP1268" s="658">
        <v>0</v>
      </c>
      <c r="AQ1268" s="658">
        <v>0</v>
      </c>
      <c r="AR1268" s="658">
        <v>0</v>
      </c>
      <c r="AS1268" s="658">
        <v>0</v>
      </c>
      <c r="AT1268" s="658">
        <v>0</v>
      </c>
      <c r="AU1268" s="613">
        <f t="shared" si="22074"/>
        <v>1</v>
      </c>
      <c r="AV1268" s="645">
        <f t="shared" si="22033"/>
        <v>1</v>
      </c>
      <c r="AW1268" s="656" t="e">
        <f t="shared" si="22034"/>
        <v>#DIV/0!</v>
      </c>
      <c r="AX1268" s="661"/>
    </row>
    <row r="1269" spans="1:50" hidden="1" outlineLevel="1">
      <c r="A1269" s="590"/>
      <c r="B1269" s="646" t="s">
        <v>305</v>
      </c>
      <c r="C1269" s="646" t="s">
        <v>1467</v>
      </c>
      <c r="D1269" s="647" t="s">
        <v>1468</v>
      </c>
      <c r="E1269" s="649"/>
      <c r="F1269" s="650">
        <v>81470.118910948455</v>
      </c>
      <c r="G1269" s="650">
        <f t="shared" si="22075"/>
        <v>81470.118910948455</v>
      </c>
      <c r="H1269" s="649">
        <f t="shared" ref="H1269" si="22349">+H1270*$F1269</f>
        <v>0</v>
      </c>
      <c r="I1269" s="649">
        <f t="shared" ref="I1269" si="22350">+I1270*$F1269</f>
        <v>0</v>
      </c>
      <c r="J1269" s="649">
        <f t="shared" ref="J1269" si="22351">+J1270*$F1269</f>
        <v>0</v>
      </c>
      <c r="K1269" s="649">
        <f t="shared" ref="K1269" si="22352">+K1270*$F1269</f>
        <v>0</v>
      </c>
      <c r="L1269" s="649">
        <f t="shared" ref="L1269" si="22353">+L1270*$F1269</f>
        <v>0</v>
      </c>
      <c r="M1269" s="649">
        <f t="shared" ref="M1269" si="22354">+M1270*$F1269</f>
        <v>0</v>
      </c>
      <c r="N1269" s="649">
        <f t="shared" ref="N1269" si="22355">+N1270*$F1269</f>
        <v>0</v>
      </c>
      <c r="O1269" s="649">
        <f t="shared" ref="O1269" si="22356">+O1270*$F1269</f>
        <v>0</v>
      </c>
      <c r="P1269" s="649">
        <f t="shared" ref="P1269" si="22357">+P1270*$F1269</f>
        <v>0</v>
      </c>
      <c r="Q1269" s="649">
        <f t="shared" ref="Q1269" si="22358">+Q1270*$F1269</f>
        <v>0</v>
      </c>
      <c r="R1269" s="649">
        <f t="shared" ref="R1269" si="22359">+R1270*$F1269</f>
        <v>0</v>
      </c>
      <c r="S1269" s="649">
        <f t="shared" ref="S1269" si="22360">+S1270*$F1269</f>
        <v>0</v>
      </c>
      <c r="T1269" s="649">
        <f t="shared" ref="T1269" si="22361">+T1270*$F1269</f>
        <v>0</v>
      </c>
      <c r="U1269" s="649">
        <f t="shared" ref="U1269" si="22362">+U1270*$F1269</f>
        <v>0</v>
      </c>
      <c r="V1269" s="649">
        <f t="shared" ref="V1269" si="22363">+V1270*$F1269</f>
        <v>2444.1035673284537</v>
      </c>
      <c r="W1269" s="649">
        <f t="shared" ref="W1269" si="22364">+W1270*$F1269</f>
        <v>57029.083237663915</v>
      </c>
      <c r="X1269" s="649">
        <f t="shared" ref="X1269" si="22365">+X1270*$F1269</f>
        <v>21996.932105956083</v>
      </c>
      <c r="Y1269" s="649">
        <f t="shared" ref="Y1269" si="22366">+Y1270*$F1269</f>
        <v>0</v>
      </c>
      <c r="Z1269" s="649">
        <f t="shared" ref="Z1269" si="22367">+Z1270*$F1269</f>
        <v>0</v>
      </c>
      <c r="AA1269" s="649">
        <f t="shared" ref="AA1269" si="22368">+AA1270*$F1269</f>
        <v>0</v>
      </c>
      <c r="AB1269" s="649">
        <f t="shared" ref="AB1269" si="22369">+AB1270*$F1269</f>
        <v>0</v>
      </c>
      <c r="AC1269" s="649">
        <f t="shared" ref="AC1269" si="22370">+AC1270*$F1269</f>
        <v>0</v>
      </c>
      <c r="AD1269" s="649">
        <f t="shared" ref="AD1269" si="22371">+AD1270*$F1269</f>
        <v>0</v>
      </c>
      <c r="AE1269" s="649">
        <f t="shared" ref="AE1269" si="22372">+AE1270*$F1269</f>
        <v>0</v>
      </c>
      <c r="AF1269" s="649">
        <f t="shared" ref="AF1269" si="22373">+AF1270*$F1269</f>
        <v>0</v>
      </c>
      <c r="AG1269" s="649">
        <f t="shared" ref="AG1269" si="22374">+AG1270*$F1269</f>
        <v>0</v>
      </c>
      <c r="AH1269" s="649">
        <f t="shared" ref="AH1269" si="22375">+AH1270*$F1269</f>
        <v>0</v>
      </c>
      <c r="AI1269" s="649">
        <f t="shared" ref="AI1269" si="22376">+AI1270*$F1269</f>
        <v>0</v>
      </c>
      <c r="AJ1269" s="649">
        <f t="shared" ref="AJ1269" si="22377">+AJ1270*$F1269</f>
        <v>0</v>
      </c>
      <c r="AK1269" s="649">
        <f t="shared" ref="AK1269" si="22378">+AK1270*$F1269</f>
        <v>0</v>
      </c>
      <c r="AL1269" s="649">
        <f t="shared" ref="AL1269" si="22379">+AL1270*$F1269</f>
        <v>0</v>
      </c>
      <c r="AM1269" s="649">
        <f t="shared" ref="AM1269" si="22380">+AM1270*$F1269</f>
        <v>0</v>
      </c>
      <c r="AN1269" s="649">
        <f t="shared" ref="AN1269" si="22381">+AN1270*$F1269</f>
        <v>0</v>
      </c>
      <c r="AO1269" s="649">
        <f t="shared" ref="AO1269" si="22382">+AO1270*$F1269</f>
        <v>0</v>
      </c>
      <c r="AP1269" s="649">
        <f t="shared" ref="AP1269" si="22383">+AP1270*$F1269</f>
        <v>0</v>
      </c>
      <c r="AQ1269" s="649">
        <f t="shared" ref="AQ1269" si="22384">+AQ1270*$F1269</f>
        <v>0</v>
      </c>
      <c r="AR1269" s="649">
        <f t="shared" ref="AR1269" si="22385">+AR1270*$F1269</f>
        <v>0</v>
      </c>
      <c r="AS1269" s="649">
        <f t="shared" ref="AS1269" si="22386">+AS1270*$F1269</f>
        <v>0</v>
      </c>
      <c r="AT1269" s="649">
        <f t="shared" ref="AT1269" si="22387">+AT1270*$F1269</f>
        <v>0</v>
      </c>
      <c r="AU1269" s="613">
        <f t="shared" si="22074"/>
        <v>81470.118910948455</v>
      </c>
      <c r="AV1269" s="645">
        <f t="shared" si="22033"/>
        <v>0</v>
      </c>
      <c r="AW1269" s="656">
        <f t="shared" si="22034"/>
        <v>0</v>
      </c>
      <c r="AX1269" s="591"/>
    </row>
    <row r="1270" spans="1:50" s="314" customFormat="1" hidden="1" outlineLevel="1">
      <c r="A1270" s="642"/>
      <c r="B1270" s="636"/>
      <c r="C1270" s="636"/>
      <c r="D1270" s="651"/>
      <c r="E1270" s="653"/>
      <c r="F1270" s="640"/>
      <c r="G1270" s="640">
        <f t="shared" si="22075"/>
        <v>1</v>
      </c>
      <c r="H1270" s="658">
        <v>0</v>
      </c>
      <c r="I1270" s="658">
        <v>0</v>
      </c>
      <c r="J1270" s="658">
        <v>0</v>
      </c>
      <c r="K1270" s="658">
        <v>0</v>
      </c>
      <c r="L1270" s="658">
        <v>0</v>
      </c>
      <c r="M1270" s="658">
        <v>0</v>
      </c>
      <c r="N1270" s="658">
        <v>0</v>
      </c>
      <c r="O1270" s="658">
        <v>0</v>
      </c>
      <c r="P1270" s="658">
        <v>0</v>
      </c>
      <c r="Q1270" s="658">
        <v>0</v>
      </c>
      <c r="R1270" s="658">
        <v>0</v>
      </c>
      <c r="S1270" s="658">
        <v>0</v>
      </c>
      <c r="T1270" s="658">
        <v>0</v>
      </c>
      <c r="U1270" s="658">
        <v>0</v>
      </c>
      <c r="V1270" s="658">
        <v>0.03</v>
      </c>
      <c r="W1270" s="658">
        <v>0.7</v>
      </c>
      <c r="X1270" s="658">
        <v>0.27</v>
      </c>
      <c r="Y1270" s="658">
        <v>0</v>
      </c>
      <c r="Z1270" s="658">
        <v>0</v>
      </c>
      <c r="AA1270" s="658">
        <v>0</v>
      </c>
      <c r="AB1270" s="658">
        <v>0</v>
      </c>
      <c r="AC1270" s="658">
        <v>0</v>
      </c>
      <c r="AD1270" s="658">
        <v>0</v>
      </c>
      <c r="AE1270" s="658">
        <v>0</v>
      </c>
      <c r="AF1270" s="658">
        <v>0</v>
      </c>
      <c r="AG1270" s="658">
        <v>0</v>
      </c>
      <c r="AH1270" s="658">
        <v>0</v>
      </c>
      <c r="AI1270" s="658">
        <v>0</v>
      </c>
      <c r="AJ1270" s="658">
        <v>0</v>
      </c>
      <c r="AK1270" s="658">
        <v>0</v>
      </c>
      <c r="AL1270" s="658">
        <v>0</v>
      </c>
      <c r="AM1270" s="658">
        <v>0</v>
      </c>
      <c r="AN1270" s="658">
        <v>0</v>
      </c>
      <c r="AO1270" s="658">
        <v>0</v>
      </c>
      <c r="AP1270" s="658">
        <v>0</v>
      </c>
      <c r="AQ1270" s="658">
        <v>0</v>
      </c>
      <c r="AR1270" s="658">
        <v>0</v>
      </c>
      <c r="AS1270" s="658">
        <v>0</v>
      </c>
      <c r="AT1270" s="658">
        <v>0</v>
      </c>
      <c r="AU1270" s="613">
        <f t="shared" si="22074"/>
        <v>1</v>
      </c>
      <c r="AV1270" s="645">
        <f t="shared" si="22033"/>
        <v>1</v>
      </c>
      <c r="AW1270" s="656" t="e">
        <f t="shared" si="22034"/>
        <v>#DIV/0!</v>
      </c>
      <c r="AX1270" s="661"/>
    </row>
    <row r="1271" spans="1:50" hidden="1" outlineLevel="1">
      <c r="A1271" s="590"/>
      <c r="B1271" s="646" t="s">
        <v>305</v>
      </c>
      <c r="C1271" s="646" t="s">
        <v>1469</v>
      </c>
      <c r="D1271" s="647" t="s">
        <v>1470</v>
      </c>
      <c r="E1271" s="649"/>
      <c r="F1271" s="650">
        <v>81470.118910948455</v>
      </c>
      <c r="G1271" s="650">
        <f t="shared" si="22075"/>
        <v>81470.118910948455</v>
      </c>
      <c r="H1271" s="649">
        <f t="shared" ref="H1271" si="22388">+H1272*$F1271</f>
        <v>0</v>
      </c>
      <c r="I1271" s="649">
        <f t="shared" ref="I1271" si="22389">+I1272*$F1271</f>
        <v>0</v>
      </c>
      <c r="J1271" s="649">
        <f t="shared" ref="J1271" si="22390">+J1272*$F1271</f>
        <v>0</v>
      </c>
      <c r="K1271" s="649">
        <f t="shared" ref="K1271" si="22391">+K1272*$F1271</f>
        <v>0</v>
      </c>
      <c r="L1271" s="649">
        <f t="shared" ref="L1271" si="22392">+L1272*$F1271</f>
        <v>0</v>
      </c>
      <c r="M1271" s="649">
        <f t="shared" ref="M1271" si="22393">+M1272*$F1271</f>
        <v>0</v>
      </c>
      <c r="N1271" s="649">
        <f t="shared" ref="N1271" si="22394">+N1272*$F1271</f>
        <v>0</v>
      </c>
      <c r="O1271" s="649">
        <f t="shared" ref="O1271" si="22395">+O1272*$F1271</f>
        <v>0</v>
      </c>
      <c r="P1271" s="649">
        <f t="shared" ref="P1271" si="22396">+P1272*$F1271</f>
        <v>0</v>
      </c>
      <c r="Q1271" s="649">
        <f t="shared" ref="Q1271" si="22397">+Q1272*$F1271</f>
        <v>0</v>
      </c>
      <c r="R1271" s="649">
        <f t="shared" ref="R1271" si="22398">+R1272*$F1271</f>
        <v>0</v>
      </c>
      <c r="S1271" s="649">
        <f t="shared" ref="S1271" si="22399">+S1272*$F1271</f>
        <v>0</v>
      </c>
      <c r="T1271" s="649">
        <f t="shared" ref="T1271" si="22400">+T1272*$F1271</f>
        <v>0</v>
      </c>
      <c r="U1271" s="649">
        <f t="shared" ref="U1271" si="22401">+U1272*$F1271</f>
        <v>0</v>
      </c>
      <c r="V1271" s="649">
        <f t="shared" ref="V1271" si="22402">+V1272*$F1271</f>
        <v>0</v>
      </c>
      <c r="W1271" s="649">
        <f t="shared" ref="W1271" si="22403">+W1272*$F1271</f>
        <v>31773.346375269899</v>
      </c>
      <c r="X1271" s="649">
        <f t="shared" ref="X1271" si="22404">+X1272*$F1271</f>
        <v>49696.77253567856</v>
      </c>
      <c r="Y1271" s="649">
        <f t="shared" ref="Y1271" si="22405">+Y1272*$F1271</f>
        <v>0</v>
      </c>
      <c r="Z1271" s="649">
        <f t="shared" ref="Z1271" si="22406">+Z1272*$F1271</f>
        <v>0</v>
      </c>
      <c r="AA1271" s="649">
        <f t="shared" ref="AA1271" si="22407">+AA1272*$F1271</f>
        <v>0</v>
      </c>
      <c r="AB1271" s="649">
        <f t="shared" ref="AB1271" si="22408">+AB1272*$F1271</f>
        <v>0</v>
      </c>
      <c r="AC1271" s="649">
        <f t="shared" ref="AC1271" si="22409">+AC1272*$F1271</f>
        <v>0</v>
      </c>
      <c r="AD1271" s="649">
        <f t="shared" ref="AD1271" si="22410">+AD1272*$F1271</f>
        <v>0</v>
      </c>
      <c r="AE1271" s="649">
        <f t="shared" ref="AE1271" si="22411">+AE1272*$F1271</f>
        <v>0</v>
      </c>
      <c r="AF1271" s="649">
        <f t="shared" ref="AF1271" si="22412">+AF1272*$F1271</f>
        <v>0</v>
      </c>
      <c r="AG1271" s="649">
        <f t="shared" ref="AG1271" si="22413">+AG1272*$F1271</f>
        <v>0</v>
      </c>
      <c r="AH1271" s="649">
        <f t="shared" ref="AH1271" si="22414">+AH1272*$F1271</f>
        <v>0</v>
      </c>
      <c r="AI1271" s="649">
        <f t="shared" ref="AI1271" si="22415">+AI1272*$F1271</f>
        <v>0</v>
      </c>
      <c r="AJ1271" s="649">
        <f t="shared" ref="AJ1271" si="22416">+AJ1272*$F1271</f>
        <v>0</v>
      </c>
      <c r="AK1271" s="649">
        <f t="shared" ref="AK1271" si="22417">+AK1272*$F1271</f>
        <v>0</v>
      </c>
      <c r="AL1271" s="649">
        <f t="shared" ref="AL1271" si="22418">+AL1272*$F1271</f>
        <v>0</v>
      </c>
      <c r="AM1271" s="649">
        <f t="shared" ref="AM1271" si="22419">+AM1272*$F1271</f>
        <v>0</v>
      </c>
      <c r="AN1271" s="649">
        <f t="shared" ref="AN1271" si="22420">+AN1272*$F1271</f>
        <v>0</v>
      </c>
      <c r="AO1271" s="649">
        <f t="shared" ref="AO1271" si="22421">+AO1272*$F1271</f>
        <v>0</v>
      </c>
      <c r="AP1271" s="649">
        <f t="shared" ref="AP1271" si="22422">+AP1272*$F1271</f>
        <v>0</v>
      </c>
      <c r="AQ1271" s="649">
        <f t="shared" ref="AQ1271" si="22423">+AQ1272*$F1271</f>
        <v>0</v>
      </c>
      <c r="AR1271" s="649">
        <f t="shared" ref="AR1271" si="22424">+AR1272*$F1271</f>
        <v>0</v>
      </c>
      <c r="AS1271" s="649">
        <f t="shared" ref="AS1271" si="22425">+AS1272*$F1271</f>
        <v>0</v>
      </c>
      <c r="AT1271" s="649">
        <f t="shared" ref="AT1271" si="22426">+AT1272*$F1271</f>
        <v>0</v>
      </c>
      <c r="AU1271" s="613">
        <f t="shared" si="22074"/>
        <v>81470.118910948455</v>
      </c>
      <c r="AV1271" s="645">
        <f t="shared" si="22033"/>
        <v>0</v>
      </c>
      <c r="AW1271" s="656">
        <f t="shared" si="22034"/>
        <v>0</v>
      </c>
      <c r="AX1271" s="591"/>
    </row>
    <row r="1272" spans="1:50" s="314" customFormat="1" hidden="1" outlineLevel="1">
      <c r="A1272" s="642"/>
      <c r="B1272" s="636"/>
      <c r="C1272" s="636"/>
      <c r="D1272" s="651"/>
      <c r="E1272" s="653"/>
      <c r="F1272" s="640"/>
      <c r="G1272" s="640">
        <f t="shared" si="22075"/>
        <v>1</v>
      </c>
      <c r="H1272" s="658">
        <v>0</v>
      </c>
      <c r="I1272" s="658">
        <v>0</v>
      </c>
      <c r="J1272" s="658">
        <v>0</v>
      </c>
      <c r="K1272" s="658">
        <v>0</v>
      </c>
      <c r="L1272" s="658">
        <v>0</v>
      </c>
      <c r="M1272" s="658">
        <v>0</v>
      </c>
      <c r="N1272" s="658">
        <v>0</v>
      </c>
      <c r="O1272" s="658">
        <v>0</v>
      </c>
      <c r="P1272" s="658">
        <v>0</v>
      </c>
      <c r="Q1272" s="658">
        <v>0</v>
      </c>
      <c r="R1272" s="658">
        <v>0</v>
      </c>
      <c r="S1272" s="658">
        <v>0</v>
      </c>
      <c r="T1272" s="658">
        <v>0</v>
      </c>
      <c r="U1272" s="658">
        <v>0</v>
      </c>
      <c r="V1272" s="658">
        <v>0</v>
      </c>
      <c r="W1272" s="658">
        <v>0.39</v>
      </c>
      <c r="X1272" s="658">
        <v>0.61</v>
      </c>
      <c r="Y1272" s="658">
        <v>0</v>
      </c>
      <c r="Z1272" s="658">
        <v>0</v>
      </c>
      <c r="AA1272" s="658">
        <v>0</v>
      </c>
      <c r="AB1272" s="658">
        <v>0</v>
      </c>
      <c r="AC1272" s="658">
        <v>0</v>
      </c>
      <c r="AD1272" s="658">
        <v>0</v>
      </c>
      <c r="AE1272" s="658">
        <v>0</v>
      </c>
      <c r="AF1272" s="658">
        <v>0</v>
      </c>
      <c r="AG1272" s="658">
        <v>0</v>
      </c>
      <c r="AH1272" s="658">
        <v>0</v>
      </c>
      <c r="AI1272" s="658">
        <v>0</v>
      </c>
      <c r="AJ1272" s="658">
        <v>0</v>
      </c>
      <c r="AK1272" s="658">
        <v>0</v>
      </c>
      <c r="AL1272" s="658">
        <v>0</v>
      </c>
      <c r="AM1272" s="658">
        <v>0</v>
      </c>
      <c r="AN1272" s="658">
        <v>0</v>
      </c>
      <c r="AO1272" s="658">
        <v>0</v>
      </c>
      <c r="AP1272" s="658">
        <v>0</v>
      </c>
      <c r="AQ1272" s="658">
        <v>0</v>
      </c>
      <c r="AR1272" s="658">
        <v>0</v>
      </c>
      <c r="AS1272" s="658">
        <v>0</v>
      </c>
      <c r="AT1272" s="658">
        <v>0</v>
      </c>
      <c r="AU1272" s="613">
        <f t="shared" si="22074"/>
        <v>1</v>
      </c>
      <c r="AV1272" s="645">
        <f t="shared" si="22033"/>
        <v>1</v>
      </c>
      <c r="AW1272" s="656" t="e">
        <f t="shared" si="22034"/>
        <v>#DIV/0!</v>
      </c>
      <c r="AX1272" s="661"/>
    </row>
    <row r="1273" spans="1:50" hidden="1" outlineLevel="1">
      <c r="A1273" s="590"/>
      <c r="B1273" s="646" t="s">
        <v>305</v>
      </c>
      <c r="C1273" s="646" t="s">
        <v>1471</v>
      </c>
      <c r="D1273" s="647" t="s">
        <v>1472</v>
      </c>
      <c r="E1273" s="649"/>
      <c r="F1273" s="650">
        <v>81470.118910948455</v>
      </c>
      <c r="G1273" s="650">
        <f t="shared" si="22075"/>
        <v>81470.118910948455</v>
      </c>
      <c r="H1273" s="649">
        <f t="shared" ref="H1273" si="22427">+H1274*$F1273</f>
        <v>0</v>
      </c>
      <c r="I1273" s="649">
        <f t="shared" ref="I1273" si="22428">+I1274*$F1273</f>
        <v>0</v>
      </c>
      <c r="J1273" s="649">
        <f t="shared" ref="J1273" si="22429">+J1274*$F1273</f>
        <v>0</v>
      </c>
      <c r="K1273" s="649">
        <f t="shared" ref="K1273" si="22430">+K1274*$F1273</f>
        <v>0</v>
      </c>
      <c r="L1273" s="649">
        <f t="shared" ref="L1273" si="22431">+L1274*$F1273</f>
        <v>0</v>
      </c>
      <c r="M1273" s="649">
        <f t="shared" ref="M1273" si="22432">+M1274*$F1273</f>
        <v>0</v>
      </c>
      <c r="N1273" s="649">
        <f t="shared" ref="N1273" si="22433">+N1274*$F1273</f>
        <v>0</v>
      </c>
      <c r="O1273" s="649">
        <f t="shared" ref="O1273" si="22434">+O1274*$F1273</f>
        <v>0</v>
      </c>
      <c r="P1273" s="649">
        <f t="shared" ref="P1273" si="22435">+P1274*$F1273</f>
        <v>0</v>
      </c>
      <c r="Q1273" s="649">
        <f t="shared" ref="Q1273" si="22436">+Q1274*$F1273</f>
        <v>0</v>
      </c>
      <c r="R1273" s="649">
        <f t="shared" ref="R1273" si="22437">+R1274*$F1273</f>
        <v>0</v>
      </c>
      <c r="S1273" s="649">
        <f t="shared" ref="S1273" si="22438">+S1274*$F1273</f>
        <v>0</v>
      </c>
      <c r="T1273" s="649">
        <f t="shared" ref="T1273" si="22439">+T1274*$F1273</f>
        <v>0</v>
      </c>
      <c r="U1273" s="649">
        <f t="shared" ref="U1273" si="22440">+U1274*$F1273</f>
        <v>0</v>
      </c>
      <c r="V1273" s="649">
        <f t="shared" ref="V1273" si="22441">+V1274*$F1273</f>
        <v>0</v>
      </c>
      <c r="W1273" s="649">
        <f t="shared" ref="W1273" si="22442">+W1274*$F1273</f>
        <v>4073.5059455474229</v>
      </c>
      <c r="X1273" s="649">
        <f t="shared" ref="X1273" si="22443">+X1274*$F1273</f>
        <v>59473.186804992372</v>
      </c>
      <c r="Y1273" s="649">
        <f t="shared" ref="Y1273" si="22444">+Y1274*$F1273</f>
        <v>17923.426160408657</v>
      </c>
      <c r="Z1273" s="649">
        <f t="shared" ref="Z1273" si="22445">+Z1274*$F1273</f>
        <v>0</v>
      </c>
      <c r="AA1273" s="649">
        <f t="shared" ref="AA1273" si="22446">+AA1274*$F1273</f>
        <v>0</v>
      </c>
      <c r="AB1273" s="649">
        <f t="shared" ref="AB1273" si="22447">+AB1274*$F1273</f>
        <v>0</v>
      </c>
      <c r="AC1273" s="649">
        <f t="shared" ref="AC1273" si="22448">+AC1274*$F1273</f>
        <v>0</v>
      </c>
      <c r="AD1273" s="649">
        <f t="shared" ref="AD1273" si="22449">+AD1274*$F1273</f>
        <v>0</v>
      </c>
      <c r="AE1273" s="649">
        <f t="shared" ref="AE1273" si="22450">+AE1274*$F1273</f>
        <v>0</v>
      </c>
      <c r="AF1273" s="649">
        <f t="shared" ref="AF1273" si="22451">+AF1274*$F1273</f>
        <v>0</v>
      </c>
      <c r="AG1273" s="649">
        <f t="shared" ref="AG1273" si="22452">+AG1274*$F1273</f>
        <v>0</v>
      </c>
      <c r="AH1273" s="649">
        <f t="shared" ref="AH1273" si="22453">+AH1274*$F1273</f>
        <v>0</v>
      </c>
      <c r="AI1273" s="649">
        <f t="shared" ref="AI1273" si="22454">+AI1274*$F1273</f>
        <v>0</v>
      </c>
      <c r="AJ1273" s="649">
        <f t="shared" ref="AJ1273" si="22455">+AJ1274*$F1273</f>
        <v>0</v>
      </c>
      <c r="AK1273" s="649">
        <f t="shared" ref="AK1273" si="22456">+AK1274*$F1273</f>
        <v>0</v>
      </c>
      <c r="AL1273" s="649">
        <f t="shared" ref="AL1273" si="22457">+AL1274*$F1273</f>
        <v>0</v>
      </c>
      <c r="AM1273" s="649">
        <f t="shared" ref="AM1273" si="22458">+AM1274*$F1273</f>
        <v>0</v>
      </c>
      <c r="AN1273" s="649">
        <f t="shared" ref="AN1273" si="22459">+AN1274*$F1273</f>
        <v>0</v>
      </c>
      <c r="AO1273" s="649">
        <f t="shared" ref="AO1273" si="22460">+AO1274*$F1273</f>
        <v>0</v>
      </c>
      <c r="AP1273" s="649">
        <f t="shared" ref="AP1273" si="22461">+AP1274*$F1273</f>
        <v>0</v>
      </c>
      <c r="AQ1273" s="649">
        <f t="shared" ref="AQ1273" si="22462">+AQ1274*$F1273</f>
        <v>0</v>
      </c>
      <c r="AR1273" s="649">
        <f t="shared" ref="AR1273" si="22463">+AR1274*$F1273</f>
        <v>0</v>
      </c>
      <c r="AS1273" s="649">
        <f t="shared" ref="AS1273" si="22464">+AS1274*$F1273</f>
        <v>0</v>
      </c>
      <c r="AT1273" s="649">
        <f t="shared" ref="AT1273" si="22465">+AT1274*$F1273</f>
        <v>0</v>
      </c>
      <c r="AU1273" s="613">
        <f t="shared" si="22074"/>
        <v>81470.118910948455</v>
      </c>
      <c r="AV1273" s="645">
        <f t="shared" si="22033"/>
        <v>0</v>
      </c>
      <c r="AW1273" s="656">
        <f t="shared" si="22034"/>
        <v>0</v>
      </c>
      <c r="AX1273" s="591"/>
    </row>
    <row r="1274" spans="1:50" s="314" customFormat="1" hidden="1" outlineLevel="1">
      <c r="A1274" s="642"/>
      <c r="B1274" s="636"/>
      <c r="C1274" s="636"/>
      <c r="D1274" s="651"/>
      <c r="E1274" s="653"/>
      <c r="F1274" s="640"/>
      <c r="G1274" s="640">
        <f t="shared" si="22075"/>
        <v>1</v>
      </c>
      <c r="H1274" s="658">
        <v>0</v>
      </c>
      <c r="I1274" s="658">
        <v>0</v>
      </c>
      <c r="J1274" s="658">
        <v>0</v>
      </c>
      <c r="K1274" s="658">
        <v>0</v>
      </c>
      <c r="L1274" s="658">
        <v>0</v>
      </c>
      <c r="M1274" s="658">
        <v>0</v>
      </c>
      <c r="N1274" s="658">
        <v>0</v>
      </c>
      <c r="O1274" s="658">
        <v>0</v>
      </c>
      <c r="P1274" s="658">
        <v>0</v>
      </c>
      <c r="Q1274" s="658">
        <v>0</v>
      </c>
      <c r="R1274" s="658">
        <v>0</v>
      </c>
      <c r="S1274" s="658">
        <v>0</v>
      </c>
      <c r="T1274" s="658">
        <v>0</v>
      </c>
      <c r="U1274" s="658">
        <v>0</v>
      </c>
      <c r="V1274" s="658">
        <v>0</v>
      </c>
      <c r="W1274" s="658">
        <v>0.05</v>
      </c>
      <c r="X1274" s="658">
        <v>0.73</v>
      </c>
      <c r="Y1274" s="658">
        <v>0.21999999999999997</v>
      </c>
      <c r="Z1274" s="658">
        <v>0</v>
      </c>
      <c r="AA1274" s="658">
        <v>0</v>
      </c>
      <c r="AB1274" s="658">
        <v>0</v>
      </c>
      <c r="AC1274" s="658">
        <v>0</v>
      </c>
      <c r="AD1274" s="658">
        <v>0</v>
      </c>
      <c r="AE1274" s="658">
        <v>0</v>
      </c>
      <c r="AF1274" s="658">
        <v>0</v>
      </c>
      <c r="AG1274" s="658">
        <v>0</v>
      </c>
      <c r="AH1274" s="658">
        <v>0</v>
      </c>
      <c r="AI1274" s="658">
        <v>0</v>
      </c>
      <c r="AJ1274" s="658">
        <v>0</v>
      </c>
      <c r="AK1274" s="658">
        <v>0</v>
      </c>
      <c r="AL1274" s="658">
        <v>0</v>
      </c>
      <c r="AM1274" s="658">
        <v>0</v>
      </c>
      <c r="AN1274" s="658">
        <v>0</v>
      </c>
      <c r="AO1274" s="658">
        <v>0</v>
      </c>
      <c r="AP1274" s="658">
        <v>0</v>
      </c>
      <c r="AQ1274" s="658">
        <v>0</v>
      </c>
      <c r="AR1274" s="658">
        <v>0</v>
      </c>
      <c r="AS1274" s="658">
        <v>0</v>
      </c>
      <c r="AT1274" s="658">
        <v>0</v>
      </c>
      <c r="AU1274" s="613">
        <f t="shared" si="22074"/>
        <v>1</v>
      </c>
      <c r="AV1274" s="645">
        <f t="shared" si="22033"/>
        <v>1</v>
      </c>
      <c r="AW1274" s="656" t="e">
        <f t="shared" si="22034"/>
        <v>#DIV/0!</v>
      </c>
      <c r="AX1274" s="661"/>
    </row>
    <row r="1275" spans="1:50" hidden="1" outlineLevel="1">
      <c r="A1275" s="590"/>
      <c r="B1275" s="646" t="s">
        <v>305</v>
      </c>
      <c r="C1275" s="646" t="s">
        <v>1473</v>
      </c>
      <c r="D1275" s="647" t="s">
        <v>1474</v>
      </c>
      <c r="E1275" s="649"/>
      <c r="F1275" s="650">
        <v>81470.118910948455</v>
      </c>
      <c r="G1275" s="650">
        <f t="shared" si="22075"/>
        <v>81470.118910948455</v>
      </c>
      <c r="H1275" s="649">
        <v>0</v>
      </c>
      <c r="I1275" s="649">
        <v>0</v>
      </c>
      <c r="J1275" s="649">
        <v>0</v>
      </c>
      <c r="K1275" s="649">
        <v>0</v>
      </c>
      <c r="L1275" s="649">
        <v>0</v>
      </c>
      <c r="M1275" s="649">
        <v>24441.035673284536</v>
      </c>
      <c r="N1275" s="649">
        <v>0</v>
      </c>
      <c r="O1275" s="649">
        <v>0</v>
      </c>
      <c r="P1275" s="649">
        <v>0</v>
      </c>
      <c r="Q1275" s="649">
        <v>0</v>
      </c>
      <c r="R1275" s="649">
        <v>0</v>
      </c>
      <c r="S1275" s="649">
        <v>0</v>
      </c>
      <c r="T1275" s="649">
        <v>0</v>
      </c>
      <c r="U1275" s="649">
        <v>0</v>
      </c>
      <c r="V1275" s="649">
        <v>0</v>
      </c>
      <c r="W1275" s="649">
        <v>0</v>
      </c>
      <c r="X1275" s="649">
        <v>23296.380502585707</v>
      </c>
      <c r="Y1275" s="649">
        <v>30881.248573195011</v>
      </c>
      <c r="Z1275" s="649">
        <v>0</v>
      </c>
      <c r="AA1275" s="649">
        <v>0</v>
      </c>
      <c r="AB1275" s="649">
        <v>0</v>
      </c>
      <c r="AC1275" s="649">
        <v>0</v>
      </c>
      <c r="AD1275" s="649">
        <v>0</v>
      </c>
      <c r="AE1275" s="649">
        <v>0</v>
      </c>
      <c r="AF1275" s="649">
        <v>0</v>
      </c>
      <c r="AG1275" s="649">
        <v>2851.4541618831963</v>
      </c>
      <c r="AH1275" s="649">
        <v>0</v>
      </c>
      <c r="AI1275" s="649">
        <v>0</v>
      </c>
      <c r="AJ1275" s="649">
        <v>0</v>
      </c>
      <c r="AK1275" s="649">
        <v>0</v>
      </c>
      <c r="AL1275" s="649">
        <v>0</v>
      </c>
      <c r="AM1275" s="649">
        <v>0</v>
      </c>
      <c r="AN1275" s="649">
        <v>0</v>
      </c>
      <c r="AO1275" s="649">
        <v>0</v>
      </c>
      <c r="AP1275" s="649">
        <v>0</v>
      </c>
      <c r="AQ1275" s="649">
        <v>0</v>
      </c>
      <c r="AR1275" s="649">
        <v>0</v>
      </c>
      <c r="AS1275" s="649">
        <v>0</v>
      </c>
      <c r="AT1275" s="649">
        <v>0</v>
      </c>
      <c r="AU1275" s="613">
        <f t="shared" si="22074"/>
        <v>81470.118910948455</v>
      </c>
      <c r="AV1275" s="645">
        <f t="shared" si="22033"/>
        <v>0</v>
      </c>
      <c r="AW1275" s="656">
        <f t="shared" si="22034"/>
        <v>0</v>
      </c>
      <c r="AX1275" s="591"/>
    </row>
    <row r="1276" spans="1:50" s="314" customFormat="1" hidden="1" outlineLevel="1">
      <c r="A1276" s="642"/>
      <c r="B1276" s="636"/>
      <c r="C1276" s="636"/>
      <c r="D1276" s="651"/>
      <c r="E1276" s="653"/>
      <c r="F1276" s="640"/>
      <c r="G1276" s="640">
        <f t="shared" si="22075"/>
        <v>1</v>
      </c>
      <c r="H1276" s="658">
        <v>0</v>
      </c>
      <c r="I1276" s="658">
        <v>0</v>
      </c>
      <c r="J1276" s="658">
        <v>0</v>
      </c>
      <c r="K1276" s="658">
        <v>0</v>
      </c>
      <c r="L1276" s="658">
        <v>0</v>
      </c>
      <c r="M1276" s="658">
        <v>0</v>
      </c>
      <c r="N1276" s="658">
        <v>0</v>
      </c>
      <c r="O1276" s="658">
        <v>0</v>
      </c>
      <c r="P1276" s="658">
        <v>0</v>
      </c>
      <c r="Q1276" s="658">
        <v>0</v>
      </c>
      <c r="R1276" s="658">
        <v>0</v>
      </c>
      <c r="S1276" s="658">
        <v>0</v>
      </c>
      <c r="T1276" s="658">
        <v>0</v>
      </c>
      <c r="U1276" s="658">
        <v>0</v>
      </c>
      <c r="V1276" s="658">
        <v>0</v>
      </c>
      <c r="W1276" s="658">
        <v>0</v>
      </c>
      <c r="X1276" s="658">
        <v>0.43</v>
      </c>
      <c r="Y1276" s="658">
        <v>0.57000000000000006</v>
      </c>
      <c r="Z1276" s="658">
        <v>0</v>
      </c>
      <c r="AA1276" s="658">
        <v>0</v>
      </c>
      <c r="AB1276" s="658">
        <v>0</v>
      </c>
      <c r="AC1276" s="658">
        <v>0</v>
      </c>
      <c r="AD1276" s="658">
        <v>0</v>
      </c>
      <c r="AE1276" s="658">
        <v>0</v>
      </c>
      <c r="AF1276" s="658">
        <v>0</v>
      </c>
      <c r="AG1276" s="658">
        <v>0</v>
      </c>
      <c r="AH1276" s="658">
        <v>0</v>
      </c>
      <c r="AI1276" s="658">
        <v>0</v>
      </c>
      <c r="AJ1276" s="658">
        <v>0</v>
      </c>
      <c r="AK1276" s="658">
        <v>0</v>
      </c>
      <c r="AL1276" s="658">
        <v>0</v>
      </c>
      <c r="AM1276" s="658">
        <v>0</v>
      </c>
      <c r="AN1276" s="658">
        <v>0</v>
      </c>
      <c r="AO1276" s="658">
        <v>0</v>
      </c>
      <c r="AP1276" s="658">
        <v>0</v>
      </c>
      <c r="AQ1276" s="658">
        <v>0</v>
      </c>
      <c r="AR1276" s="658">
        <v>0</v>
      </c>
      <c r="AS1276" s="658">
        <v>0</v>
      </c>
      <c r="AT1276" s="658">
        <v>0</v>
      </c>
      <c r="AU1276" s="613">
        <f t="shared" si="22074"/>
        <v>1</v>
      </c>
      <c r="AV1276" s="645">
        <f t="shared" si="22033"/>
        <v>1</v>
      </c>
      <c r="AW1276" s="656" t="e">
        <f t="shared" si="22034"/>
        <v>#DIV/0!</v>
      </c>
      <c r="AX1276" s="661"/>
    </row>
    <row r="1277" spans="1:50" hidden="1" outlineLevel="1">
      <c r="A1277" s="590"/>
      <c r="B1277" s="646" t="s">
        <v>305</v>
      </c>
      <c r="C1277" s="646" t="s">
        <v>1475</v>
      </c>
      <c r="D1277" s="647" t="s">
        <v>1476</v>
      </c>
      <c r="E1277" s="649"/>
      <c r="F1277" s="650">
        <v>55428.014302186355</v>
      </c>
      <c r="G1277" s="650">
        <f t="shared" si="22075"/>
        <v>55428.014302186355</v>
      </c>
      <c r="H1277" s="649">
        <f t="shared" ref="H1277" si="22466">+H1278*$F1277</f>
        <v>0</v>
      </c>
      <c r="I1277" s="649">
        <f t="shared" ref="I1277" si="22467">+I1278*$F1277</f>
        <v>0</v>
      </c>
      <c r="J1277" s="649">
        <f t="shared" ref="J1277" si="22468">+J1278*$F1277</f>
        <v>0</v>
      </c>
      <c r="K1277" s="649">
        <f t="shared" ref="K1277" si="22469">+K1278*$F1277</f>
        <v>0</v>
      </c>
      <c r="L1277" s="649">
        <f t="shared" ref="L1277" si="22470">+L1278*$F1277</f>
        <v>0</v>
      </c>
      <c r="M1277" s="649">
        <f t="shared" ref="M1277" si="22471">+M1278*$F1277</f>
        <v>0</v>
      </c>
      <c r="N1277" s="649">
        <f t="shared" ref="N1277" si="22472">+N1278*$F1277</f>
        <v>0</v>
      </c>
      <c r="O1277" s="649">
        <f t="shared" ref="O1277" si="22473">+O1278*$F1277</f>
        <v>0</v>
      </c>
      <c r="P1277" s="649">
        <f t="shared" ref="P1277" si="22474">+P1278*$F1277</f>
        <v>0</v>
      </c>
      <c r="Q1277" s="649">
        <f t="shared" ref="Q1277" si="22475">+Q1278*$F1277</f>
        <v>0</v>
      </c>
      <c r="R1277" s="649">
        <f t="shared" ref="R1277" si="22476">+R1278*$F1277</f>
        <v>0</v>
      </c>
      <c r="S1277" s="649">
        <f t="shared" ref="S1277" si="22477">+S1278*$F1277</f>
        <v>0</v>
      </c>
      <c r="T1277" s="649">
        <f t="shared" ref="T1277" si="22478">+T1278*$F1277</f>
        <v>0</v>
      </c>
      <c r="U1277" s="649">
        <f t="shared" ref="U1277" si="22479">+U1278*$F1277</f>
        <v>0</v>
      </c>
      <c r="V1277" s="649">
        <f t="shared" ref="V1277" si="22480">+V1278*$F1277</f>
        <v>0</v>
      </c>
      <c r="W1277" s="649">
        <f t="shared" ref="W1277" si="22481">+W1278*$F1277</f>
        <v>0</v>
      </c>
      <c r="X1277" s="649">
        <f t="shared" ref="X1277" si="22482">+X1278*$F1277</f>
        <v>4988.5212871967715</v>
      </c>
      <c r="Y1277" s="649">
        <f t="shared" ref="Y1277" si="22483">+Y1278*$F1277</f>
        <v>36582.489439442994</v>
      </c>
      <c r="Z1277" s="649">
        <f t="shared" ref="Z1277" si="22484">+Z1278*$F1277</f>
        <v>13857.003575546589</v>
      </c>
      <c r="AA1277" s="649">
        <f t="shared" ref="AA1277" si="22485">+AA1278*$F1277</f>
        <v>0</v>
      </c>
      <c r="AB1277" s="649">
        <f t="shared" ref="AB1277" si="22486">+AB1278*$F1277</f>
        <v>0</v>
      </c>
      <c r="AC1277" s="649">
        <f t="shared" ref="AC1277" si="22487">+AC1278*$F1277</f>
        <v>0</v>
      </c>
      <c r="AD1277" s="649">
        <f t="shared" ref="AD1277" si="22488">+AD1278*$F1277</f>
        <v>0</v>
      </c>
      <c r="AE1277" s="649">
        <f t="shared" ref="AE1277" si="22489">+AE1278*$F1277</f>
        <v>0</v>
      </c>
      <c r="AF1277" s="649">
        <f t="shared" ref="AF1277" si="22490">+AF1278*$F1277</f>
        <v>0</v>
      </c>
      <c r="AG1277" s="649">
        <f t="shared" ref="AG1277" si="22491">+AG1278*$F1277</f>
        <v>0</v>
      </c>
      <c r="AH1277" s="649">
        <f t="shared" ref="AH1277" si="22492">+AH1278*$F1277</f>
        <v>0</v>
      </c>
      <c r="AI1277" s="649">
        <f t="shared" ref="AI1277" si="22493">+AI1278*$F1277</f>
        <v>0</v>
      </c>
      <c r="AJ1277" s="649">
        <f t="shared" ref="AJ1277" si="22494">+AJ1278*$F1277</f>
        <v>0</v>
      </c>
      <c r="AK1277" s="649">
        <f t="shared" ref="AK1277" si="22495">+AK1278*$F1277</f>
        <v>0</v>
      </c>
      <c r="AL1277" s="649">
        <f t="shared" ref="AL1277" si="22496">+AL1278*$F1277</f>
        <v>0</v>
      </c>
      <c r="AM1277" s="649">
        <f t="shared" ref="AM1277" si="22497">+AM1278*$F1277</f>
        <v>0</v>
      </c>
      <c r="AN1277" s="649">
        <f t="shared" ref="AN1277" si="22498">+AN1278*$F1277</f>
        <v>0</v>
      </c>
      <c r="AO1277" s="649">
        <f t="shared" ref="AO1277" si="22499">+AO1278*$F1277</f>
        <v>0</v>
      </c>
      <c r="AP1277" s="649">
        <f t="shared" ref="AP1277" si="22500">+AP1278*$F1277</f>
        <v>0</v>
      </c>
      <c r="AQ1277" s="649">
        <f t="shared" ref="AQ1277" si="22501">+AQ1278*$F1277</f>
        <v>0</v>
      </c>
      <c r="AR1277" s="649">
        <f t="shared" ref="AR1277" si="22502">+AR1278*$F1277</f>
        <v>0</v>
      </c>
      <c r="AS1277" s="649">
        <f t="shared" ref="AS1277" si="22503">+AS1278*$F1277</f>
        <v>0</v>
      </c>
      <c r="AT1277" s="649">
        <f t="shared" ref="AT1277" si="22504">+AT1278*$F1277</f>
        <v>0</v>
      </c>
      <c r="AU1277" s="613">
        <f t="shared" si="22074"/>
        <v>55428.014302186355</v>
      </c>
      <c r="AV1277" s="645">
        <f t="shared" si="22033"/>
        <v>0</v>
      </c>
      <c r="AW1277" s="656">
        <f t="shared" si="22034"/>
        <v>0</v>
      </c>
      <c r="AX1277" s="591"/>
    </row>
    <row r="1278" spans="1:50" s="314" customFormat="1" hidden="1" outlineLevel="1">
      <c r="A1278" s="642"/>
      <c r="B1278" s="636"/>
      <c r="C1278" s="636"/>
      <c r="D1278" s="651"/>
      <c r="E1278" s="653"/>
      <c r="F1278" s="640"/>
      <c r="G1278" s="640">
        <f t="shared" si="22075"/>
        <v>1</v>
      </c>
      <c r="H1278" s="658">
        <v>0</v>
      </c>
      <c r="I1278" s="658">
        <v>0</v>
      </c>
      <c r="J1278" s="658">
        <v>0</v>
      </c>
      <c r="K1278" s="658">
        <v>0</v>
      </c>
      <c r="L1278" s="658">
        <v>0</v>
      </c>
      <c r="M1278" s="658">
        <v>0</v>
      </c>
      <c r="N1278" s="658">
        <v>0</v>
      </c>
      <c r="O1278" s="658">
        <v>0</v>
      </c>
      <c r="P1278" s="658">
        <v>0</v>
      </c>
      <c r="Q1278" s="658">
        <v>0</v>
      </c>
      <c r="R1278" s="658">
        <v>0</v>
      </c>
      <c r="S1278" s="658">
        <v>0</v>
      </c>
      <c r="T1278" s="658">
        <v>0</v>
      </c>
      <c r="U1278" s="658">
        <v>0</v>
      </c>
      <c r="V1278" s="658">
        <v>0</v>
      </c>
      <c r="W1278" s="658">
        <v>0</v>
      </c>
      <c r="X1278" s="658">
        <v>0.09</v>
      </c>
      <c r="Y1278" s="658">
        <v>0.66</v>
      </c>
      <c r="Z1278" s="658">
        <v>0.25</v>
      </c>
      <c r="AA1278" s="658">
        <v>0</v>
      </c>
      <c r="AB1278" s="658">
        <v>0</v>
      </c>
      <c r="AC1278" s="658">
        <v>0</v>
      </c>
      <c r="AD1278" s="658">
        <v>0</v>
      </c>
      <c r="AE1278" s="658">
        <v>0</v>
      </c>
      <c r="AF1278" s="658">
        <v>0</v>
      </c>
      <c r="AG1278" s="658">
        <v>0</v>
      </c>
      <c r="AH1278" s="658">
        <v>0</v>
      </c>
      <c r="AI1278" s="658">
        <v>0</v>
      </c>
      <c r="AJ1278" s="658">
        <v>0</v>
      </c>
      <c r="AK1278" s="658">
        <v>0</v>
      </c>
      <c r="AL1278" s="658">
        <v>0</v>
      </c>
      <c r="AM1278" s="658">
        <v>0</v>
      </c>
      <c r="AN1278" s="658">
        <v>0</v>
      </c>
      <c r="AO1278" s="658">
        <v>0</v>
      </c>
      <c r="AP1278" s="658">
        <v>0</v>
      </c>
      <c r="AQ1278" s="658">
        <v>0</v>
      </c>
      <c r="AR1278" s="658">
        <v>0</v>
      </c>
      <c r="AS1278" s="658">
        <v>0</v>
      </c>
      <c r="AT1278" s="658">
        <v>0</v>
      </c>
      <c r="AU1278" s="613">
        <f t="shared" si="22074"/>
        <v>1</v>
      </c>
      <c r="AV1278" s="645">
        <f t="shared" si="22033"/>
        <v>1</v>
      </c>
      <c r="AW1278" s="656" t="e">
        <f t="shared" si="22034"/>
        <v>#DIV/0!</v>
      </c>
      <c r="AX1278" s="661"/>
    </row>
    <row r="1279" spans="1:50" hidden="1" outlineLevel="1">
      <c r="A1279" s="590"/>
      <c r="B1279" s="646" t="s">
        <v>305</v>
      </c>
      <c r="C1279" s="646" t="s">
        <v>1477</v>
      </c>
      <c r="D1279" s="647" t="s">
        <v>1478</v>
      </c>
      <c r="E1279" s="649"/>
      <c r="F1279" s="650">
        <v>55428.014302186355</v>
      </c>
      <c r="G1279" s="650">
        <f t="shared" si="22075"/>
        <v>55428.014302186362</v>
      </c>
      <c r="H1279" s="649">
        <f t="shared" ref="H1279" si="22505">+H1280*$F1279</f>
        <v>0</v>
      </c>
      <c r="I1279" s="649">
        <f t="shared" ref="I1279" si="22506">+I1280*$F1279</f>
        <v>0</v>
      </c>
      <c r="J1279" s="649">
        <f t="shared" ref="J1279" si="22507">+J1280*$F1279</f>
        <v>0</v>
      </c>
      <c r="K1279" s="649">
        <f t="shared" ref="K1279" si="22508">+K1280*$F1279</f>
        <v>0</v>
      </c>
      <c r="L1279" s="649">
        <f t="shared" ref="L1279" si="22509">+L1280*$F1279</f>
        <v>0</v>
      </c>
      <c r="M1279" s="649">
        <f t="shared" ref="M1279" si="22510">+M1280*$F1279</f>
        <v>0</v>
      </c>
      <c r="N1279" s="649">
        <f t="shared" ref="N1279" si="22511">+N1280*$F1279</f>
        <v>0</v>
      </c>
      <c r="O1279" s="649">
        <f t="shared" ref="O1279" si="22512">+O1280*$F1279</f>
        <v>0</v>
      </c>
      <c r="P1279" s="649">
        <f t="shared" ref="P1279" si="22513">+P1280*$F1279</f>
        <v>0</v>
      </c>
      <c r="Q1279" s="649">
        <f t="shared" ref="Q1279" si="22514">+Q1280*$F1279</f>
        <v>0</v>
      </c>
      <c r="R1279" s="649">
        <f t="shared" ref="R1279" si="22515">+R1280*$F1279</f>
        <v>0</v>
      </c>
      <c r="S1279" s="649">
        <f t="shared" ref="S1279" si="22516">+S1280*$F1279</f>
        <v>0</v>
      </c>
      <c r="T1279" s="649">
        <f t="shared" ref="T1279" si="22517">+T1280*$F1279</f>
        <v>0</v>
      </c>
      <c r="U1279" s="649">
        <f t="shared" ref="U1279" si="22518">+U1280*$F1279</f>
        <v>0</v>
      </c>
      <c r="V1279" s="649">
        <f t="shared" ref="V1279" si="22519">+V1280*$F1279</f>
        <v>0</v>
      </c>
      <c r="W1279" s="649">
        <f t="shared" ref="W1279" si="22520">+W1280*$F1279</f>
        <v>0</v>
      </c>
      <c r="X1279" s="649">
        <f t="shared" ref="X1279" si="22521">+X1280*$F1279</f>
        <v>0</v>
      </c>
      <c r="Y1279" s="649">
        <f t="shared" ref="Y1279" si="22522">+Y1280*$F1279</f>
        <v>22725.485863896403</v>
      </c>
      <c r="Z1279" s="649">
        <f t="shared" ref="Z1279" si="22523">+Z1280*$F1279</f>
        <v>32702.528438289955</v>
      </c>
      <c r="AA1279" s="649">
        <f t="shared" ref="AA1279" si="22524">+AA1280*$F1279</f>
        <v>0</v>
      </c>
      <c r="AB1279" s="649">
        <f t="shared" ref="AB1279" si="22525">+AB1280*$F1279</f>
        <v>0</v>
      </c>
      <c r="AC1279" s="649">
        <f t="shared" ref="AC1279" si="22526">+AC1280*$F1279</f>
        <v>0</v>
      </c>
      <c r="AD1279" s="649">
        <f t="shared" ref="AD1279" si="22527">+AD1280*$F1279</f>
        <v>0</v>
      </c>
      <c r="AE1279" s="649">
        <f t="shared" ref="AE1279" si="22528">+AE1280*$F1279</f>
        <v>0</v>
      </c>
      <c r="AF1279" s="649">
        <f t="shared" ref="AF1279" si="22529">+AF1280*$F1279</f>
        <v>0</v>
      </c>
      <c r="AG1279" s="649">
        <f t="shared" ref="AG1279" si="22530">+AG1280*$F1279</f>
        <v>0</v>
      </c>
      <c r="AH1279" s="649">
        <f t="shared" ref="AH1279" si="22531">+AH1280*$F1279</f>
        <v>0</v>
      </c>
      <c r="AI1279" s="649">
        <f t="shared" ref="AI1279" si="22532">+AI1280*$F1279</f>
        <v>0</v>
      </c>
      <c r="AJ1279" s="649">
        <f t="shared" ref="AJ1279" si="22533">+AJ1280*$F1279</f>
        <v>0</v>
      </c>
      <c r="AK1279" s="649">
        <f t="shared" ref="AK1279" si="22534">+AK1280*$F1279</f>
        <v>0</v>
      </c>
      <c r="AL1279" s="649">
        <f t="shared" ref="AL1279" si="22535">+AL1280*$F1279</f>
        <v>0</v>
      </c>
      <c r="AM1279" s="649">
        <f t="shared" ref="AM1279" si="22536">+AM1280*$F1279</f>
        <v>0</v>
      </c>
      <c r="AN1279" s="649">
        <f t="shared" ref="AN1279" si="22537">+AN1280*$F1279</f>
        <v>0</v>
      </c>
      <c r="AO1279" s="649">
        <f t="shared" ref="AO1279" si="22538">+AO1280*$F1279</f>
        <v>0</v>
      </c>
      <c r="AP1279" s="649">
        <f t="shared" ref="AP1279" si="22539">+AP1280*$F1279</f>
        <v>0</v>
      </c>
      <c r="AQ1279" s="649">
        <f t="shared" ref="AQ1279" si="22540">+AQ1280*$F1279</f>
        <v>0</v>
      </c>
      <c r="AR1279" s="649">
        <f t="shared" ref="AR1279" si="22541">+AR1280*$F1279</f>
        <v>0</v>
      </c>
      <c r="AS1279" s="649">
        <f t="shared" ref="AS1279" si="22542">+AS1280*$F1279</f>
        <v>0</v>
      </c>
      <c r="AT1279" s="649">
        <f t="shared" ref="AT1279" si="22543">+AT1280*$F1279</f>
        <v>0</v>
      </c>
      <c r="AU1279" s="613">
        <f t="shared" si="22074"/>
        <v>55428.014302186362</v>
      </c>
      <c r="AV1279" s="645">
        <f t="shared" si="22033"/>
        <v>0</v>
      </c>
      <c r="AW1279" s="656">
        <f t="shared" si="22034"/>
        <v>0</v>
      </c>
      <c r="AX1279" s="591"/>
    </row>
    <row r="1280" spans="1:50" s="314" customFormat="1" hidden="1" outlineLevel="1">
      <c r="A1280" s="642"/>
      <c r="B1280" s="636"/>
      <c r="C1280" s="636"/>
      <c r="D1280" s="651"/>
      <c r="E1280" s="653"/>
      <c r="F1280" s="640"/>
      <c r="G1280" s="640">
        <f t="shared" si="22075"/>
        <v>1</v>
      </c>
      <c r="H1280" s="658">
        <v>0</v>
      </c>
      <c r="I1280" s="658">
        <v>0</v>
      </c>
      <c r="J1280" s="658">
        <v>0</v>
      </c>
      <c r="K1280" s="658">
        <v>0</v>
      </c>
      <c r="L1280" s="658">
        <v>0</v>
      </c>
      <c r="M1280" s="658">
        <v>0</v>
      </c>
      <c r="N1280" s="658">
        <v>0</v>
      </c>
      <c r="O1280" s="658">
        <v>0</v>
      </c>
      <c r="P1280" s="658">
        <v>0</v>
      </c>
      <c r="Q1280" s="658">
        <v>0</v>
      </c>
      <c r="R1280" s="658">
        <v>0</v>
      </c>
      <c r="S1280" s="658">
        <v>0</v>
      </c>
      <c r="T1280" s="658">
        <v>0</v>
      </c>
      <c r="U1280" s="658">
        <v>0</v>
      </c>
      <c r="V1280" s="658">
        <v>0</v>
      </c>
      <c r="W1280" s="658">
        <v>0</v>
      </c>
      <c r="X1280" s="658">
        <v>0</v>
      </c>
      <c r="Y1280" s="658">
        <v>0.41</v>
      </c>
      <c r="Z1280" s="658">
        <v>0.59000000000000008</v>
      </c>
      <c r="AA1280" s="658">
        <v>0</v>
      </c>
      <c r="AB1280" s="658">
        <v>0</v>
      </c>
      <c r="AC1280" s="658">
        <v>0</v>
      </c>
      <c r="AD1280" s="658">
        <v>0</v>
      </c>
      <c r="AE1280" s="658">
        <v>0</v>
      </c>
      <c r="AF1280" s="658">
        <v>0</v>
      </c>
      <c r="AG1280" s="658">
        <v>0</v>
      </c>
      <c r="AH1280" s="658">
        <v>0</v>
      </c>
      <c r="AI1280" s="658">
        <v>0</v>
      </c>
      <c r="AJ1280" s="658">
        <v>0</v>
      </c>
      <c r="AK1280" s="658">
        <v>0</v>
      </c>
      <c r="AL1280" s="658">
        <v>0</v>
      </c>
      <c r="AM1280" s="658">
        <v>0</v>
      </c>
      <c r="AN1280" s="658">
        <v>0</v>
      </c>
      <c r="AO1280" s="658">
        <v>0</v>
      </c>
      <c r="AP1280" s="658">
        <v>0</v>
      </c>
      <c r="AQ1280" s="658">
        <v>0</v>
      </c>
      <c r="AR1280" s="658">
        <v>0</v>
      </c>
      <c r="AS1280" s="658">
        <v>0</v>
      </c>
      <c r="AT1280" s="658">
        <v>0</v>
      </c>
      <c r="AU1280" s="613">
        <f t="shared" si="22074"/>
        <v>1</v>
      </c>
      <c r="AV1280" s="645">
        <f t="shared" si="22033"/>
        <v>1</v>
      </c>
      <c r="AW1280" s="656" t="e">
        <f t="shared" si="22034"/>
        <v>#DIV/0!</v>
      </c>
      <c r="AX1280" s="661"/>
    </row>
    <row r="1281" spans="1:50" hidden="1" outlineLevel="1">
      <c r="A1281" s="590"/>
      <c r="B1281" s="646" t="s">
        <v>305</v>
      </c>
      <c r="C1281" s="646" t="s">
        <v>1479</v>
      </c>
      <c r="D1281" s="647" t="s">
        <v>1480</v>
      </c>
      <c r="E1281" s="649"/>
      <c r="F1281" s="650">
        <v>55428.014302186355</v>
      </c>
      <c r="G1281" s="650">
        <f t="shared" si="22075"/>
        <v>55428.014302186348</v>
      </c>
      <c r="H1281" s="649">
        <f t="shared" ref="H1281" si="22544">+H1282*$F1281</f>
        <v>0</v>
      </c>
      <c r="I1281" s="649">
        <f t="shared" ref="I1281" si="22545">+I1282*$F1281</f>
        <v>0</v>
      </c>
      <c r="J1281" s="649">
        <f t="shared" ref="J1281" si="22546">+J1282*$F1281</f>
        <v>0</v>
      </c>
      <c r="K1281" s="649">
        <f t="shared" ref="K1281" si="22547">+K1282*$F1281</f>
        <v>0</v>
      </c>
      <c r="L1281" s="649">
        <f t="shared" ref="L1281" si="22548">+L1282*$F1281</f>
        <v>0</v>
      </c>
      <c r="M1281" s="649">
        <f t="shared" ref="M1281" si="22549">+M1282*$F1281</f>
        <v>0</v>
      </c>
      <c r="N1281" s="649">
        <f t="shared" ref="N1281" si="22550">+N1282*$F1281</f>
        <v>0</v>
      </c>
      <c r="O1281" s="649">
        <f t="shared" ref="O1281" si="22551">+O1282*$F1281</f>
        <v>0</v>
      </c>
      <c r="P1281" s="649">
        <f t="shared" ref="P1281" si="22552">+P1282*$F1281</f>
        <v>0</v>
      </c>
      <c r="Q1281" s="649">
        <f t="shared" ref="Q1281" si="22553">+Q1282*$F1281</f>
        <v>0</v>
      </c>
      <c r="R1281" s="649">
        <f t="shared" ref="R1281" si="22554">+R1282*$F1281</f>
        <v>0</v>
      </c>
      <c r="S1281" s="649">
        <f t="shared" ref="S1281" si="22555">+S1282*$F1281</f>
        <v>0</v>
      </c>
      <c r="T1281" s="649">
        <f t="shared" ref="T1281" si="22556">+T1282*$F1281</f>
        <v>0</v>
      </c>
      <c r="U1281" s="649">
        <f t="shared" ref="U1281" si="22557">+U1282*$F1281</f>
        <v>0</v>
      </c>
      <c r="V1281" s="649">
        <f t="shared" ref="V1281" si="22558">+V1282*$F1281</f>
        <v>0</v>
      </c>
      <c r="W1281" s="649">
        <f t="shared" ref="W1281" si="22559">+W1282*$F1281</f>
        <v>0</v>
      </c>
      <c r="X1281" s="649">
        <f t="shared" ref="X1281" si="22560">+X1282*$F1281</f>
        <v>0</v>
      </c>
      <c r="Y1281" s="649">
        <f t="shared" ref="Y1281" si="22561">+Y1282*$F1281</f>
        <v>0</v>
      </c>
      <c r="Z1281" s="649">
        <f t="shared" ref="Z1281" si="22562">+Z1282*$F1281</f>
        <v>34365.368867355537</v>
      </c>
      <c r="AA1281" s="649">
        <f t="shared" ref="AA1281" si="22563">+AA1282*$F1281</f>
        <v>21062.645434830814</v>
      </c>
      <c r="AB1281" s="649">
        <f t="shared" ref="AB1281" si="22564">+AB1282*$F1281</f>
        <v>0</v>
      </c>
      <c r="AC1281" s="649">
        <f t="shared" ref="AC1281" si="22565">+AC1282*$F1281</f>
        <v>0</v>
      </c>
      <c r="AD1281" s="649">
        <f t="shared" ref="AD1281" si="22566">+AD1282*$F1281</f>
        <v>0</v>
      </c>
      <c r="AE1281" s="649">
        <f t="shared" ref="AE1281" si="22567">+AE1282*$F1281</f>
        <v>0</v>
      </c>
      <c r="AF1281" s="649">
        <f t="shared" ref="AF1281" si="22568">+AF1282*$F1281</f>
        <v>0</v>
      </c>
      <c r="AG1281" s="649">
        <f t="shared" ref="AG1281" si="22569">+AG1282*$F1281</f>
        <v>0</v>
      </c>
      <c r="AH1281" s="649">
        <f t="shared" ref="AH1281" si="22570">+AH1282*$F1281</f>
        <v>0</v>
      </c>
      <c r="AI1281" s="649">
        <f t="shared" ref="AI1281" si="22571">+AI1282*$F1281</f>
        <v>0</v>
      </c>
      <c r="AJ1281" s="649">
        <f t="shared" ref="AJ1281" si="22572">+AJ1282*$F1281</f>
        <v>0</v>
      </c>
      <c r="AK1281" s="649">
        <f t="shared" ref="AK1281" si="22573">+AK1282*$F1281</f>
        <v>0</v>
      </c>
      <c r="AL1281" s="649">
        <f t="shared" ref="AL1281" si="22574">+AL1282*$F1281</f>
        <v>0</v>
      </c>
      <c r="AM1281" s="649">
        <f t="shared" ref="AM1281" si="22575">+AM1282*$F1281</f>
        <v>0</v>
      </c>
      <c r="AN1281" s="649">
        <f t="shared" ref="AN1281" si="22576">+AN1282*$F1281</f>
        <v>0</v>
      </c>
      <c r="AO1281" s="649">
        <f t="shared" ref="AO1281" si="22577">+AO1282*$F1281</f>
        <v>0</v>
      </c>
      <c r="AP1281" s="649">
        <f t="shared" ref="AP1281" si="22578">+AP1282*$F1281</f>
        <v>0</v>
      </c>
      <c r="AQ1281" s="649">
        <f t="shared" ref="AQ1281" si="22579">+AQ1282*$F1281</f>
        <v>0</v>
      </c>
      <c r="AR1281" s="649">
        <f t="shared" ref="AR1281" si="22580">+AR1282*$F1281</f>
        <v>0</v>
      </c>
      <c r="AS1281" s="649">
        <f t="shared" ref="AS1281" si="22581">+AS1282*$F1281</f>
        <v>0</v>
      </c>
      <c r="AT1281" s="649">
        <f t="shared" ref="AT1281" si="22582">+AT1282*$F1281</f>
        <v>0</v>
      </c>
      <c r="AU1281" s="613">
        <f t="shared" si="22074"/>
        <v>55428.014302186348</v>
      </c>
      <c r="AV1281" s="645">
        <f t="shared" si="22033"/>
        <v>0</v>
      </c>
      <c r="AW1281" s="656">
        <f t="shared" si="22034"/>
        <v>0</v>
      </c>
      <c r="AX1281" s="591"/>
    </row>
    <row r="1282" spans="1:50" s="314" customFormat="1" hidden="1" outlineLevel="1">
      <c r="A1282" s="642"/>
      <c r="B1282" s="636"/>
      <c r="C1282" s="636"/>
      <c r="D1282" s="651"/>
      <c r="E1282" s="653"/>
      <c r="F1282" s="640"/>
      <c r="G1282" s="640">
        <f t="shared" si="22075"/>
        <v>1</v>
      </c>
      <c r="H1282" s="658">
        <v>0</v>
      </c>
      <c r="I1282" s="658">
        <v>0</v>
      </c>
      <c r="J1282" s="658">
        <v>0</v>
      </c>
      <c r="K1282" s="658">
        <v>0</v>
      </c>
      <c r="L1282" s="658">
        <v>0</v>
      </c>
      <c r="M1282" s="658">
        <v>0</v>
      </c>
      <c r="N1282" s="658">
        <v>0</v>
      </c>
      <c r="O1282" s="658">
        <v>0</v>
      </c>
      <c r="P1282" s="658">
        <v>0</v>
      </c>
      <c r="Q1282" s="658">
        <v>0</v>
      </c>
      <c r="R1282" s="658">
        <v>0</v>
      </c>
      <c r="S1282" s="658">
        <v>0</v>
      </c>
      <c r="T1282" s="658">
        <v>0</v>
      </c>
      <c r="U1282" s="658">
        <v>0</v>
      </c>
      <c r="V1282" s="658">
        <v>0</v>
      </c>
      <c r="W1282" s="658">
        <v>0</v>
      </c>
      <c r="X1282" s="658">
        <v>0</v>
      </c>
      <c r="Y1282" s="658">
        <v>0</v>
      </c>
      <c r="Z1282" s="658">
        <v>0.62</v>
      </c>
      <c r="AA1282" s="658">
        <v>0.38</v>
      </c>
      <c r="AB1282" s="658">
        <v>0</v>
      </c>
      <c r="AC1282" s="658">
        <v>0</v>
      </c>
      <c r="AD1282" s="658">
        <v>0</v>
      </c>
      <c r="AE1282" s="658">
        <v>0</v>
      </c>
      <c r="AF1282" s="658">
        <v>0</v>
      </c>
      <c r="AG1282" s="658">
        <v>0</v>
      </c>
      <c r="AH1282" s="658">
        <v>0</v>
      </c>
      <c r="AI1282" s="658">
        <v>0</v>
      </c>
      <c r="AJ1282" s="658">
        <v>0</v>
      </c>
      <c r="AK1282" s="658">
        <v>0</v>
      </c>
      <c r="AL1282" s="658">
        <v>0</v>
      </c>
      <c r="AM1282" s="658">
        <v>0</v>
      </c>
      <c r="AN1282" s="658">
        <v>0</v>
      </c>
      <c r="AO1282" s="658">
        <v>0</v>
      </c>
      <c r="AP1282" s="658">
        <v>0</v>
      </c>
      <c r="AQ1282" s="658">
        <v>0</v>
      </c>
      <c r="AR1282" s="658">
        <v>0</v>
      </c>
      <c r="AS1282" s="658">
        <v>0</v>
      </c>
      <c r="AT1282" s="658">
        <v>0</v>
      </c>
      <c r="AU1282" s="613">
        <f t="shared" si="22074"/>
        <v>1</v>
      </c>
      <c r="AV1282" s="645">
        <f t="shared" si="22033"/>
        <v>1</v>
      </c>
      <c r="AW1282" s="656" t="e">
        <f t="shared" si="22034"/>
        <v>#DIV/0!</v>
      </c>
      <c r="AX1282" s="661"/>
    </row>
    <row r="1283" spans="1:50" hidden="1" outlineLevel="1">
      <c r="A1283" s="590"/>
      <c r="B1283" s="646" t="s">
        <v>305</v>
      </c>
      <c r="C1283" s="646" t="s">
        <v>1481</v>
      </c>
      <c r="D1283" s="647" t="s">
        <v>1482</v>
      </c>
      <c r="E1283" s="649"/>
      <c r="F1283" s="650">
        <v>55428.014302186355</v>
      </c>
      <c r="G1283" s="650">
        <f t="shared" si="22075"/>
        <v>55428.014302186348</v>
      </c>
      <c r="H1283" s="649">
        <f t="shared" ref="H1283" si="22583">+H1284*$F1283</f>
        <v>0</v>
      </c>
      <c r="I1283" s="649">
        <f t="shared" ref="I1283" si="22584">+I1284*$F1283</f>
        <v>0</v>
      </c>
      <c r="J1283" s="649">
        <f t="shared" ref="J1283" si="22585">+J1284*$F1283</f>
        <v>0</v>
      </c>
      <c r="K1283" s="649">
        <f t="shared" ref="K1283" si="22586">+K1284*$F1283</f>
        <v>0</v>
      </c>
      <c r="L1283" s="649">
        <f t="shared" ref="L1283" si="22587">+L1284*$F1283</f>
        <v>0</v>
      </c>
      <c r="M1283" s="649">
        <f t="shared" ref="M1283" si="22588">+M1284*$F1283</f>
        <v>0</v>
      </c>
      <c r="N1283" s="649">
        <f t="shared" ref="N1283" si="22589">+N1284*$F1283</f>
        <v>0</v>
      </c>
      <c r="O1283" s="649">
        <f t="shared" ref="O1283" si="22590">+O1284*$F1283</f>
        <v>0</v>
      </c>
      <c r="P1283" s="649">
        <f t="shared" ref="P1283" si="22591">+P1284*$F1283</f>
        <v>0</v>
      </c>
      <c r="Q1283" s="649">
        <f t="shared" ref="Q1283" si="22592">+Q1284*$F1283</f>
        <v>0</v>
      </c>
      <c r="R1283" s="649">
        <f t="shared" ref="R1283" si="22593">+R1284*$F1283</f>
        <v>0</v>
      </c>
      <c r="S1283" s="649">
        <f t="shared" ref="S1283" si="22594">+S1284*$F1283</f>
        <v>0</v>
      </c>
      <c r="T1283" s="649">
        <f t="shared" ref="T1283" si="22595">+T1284*$F1283</f>
        <v>0</v>
      </c>
      <c r="U1283" s="649">
        <f t="shared" ref="U1283" si="22596">+U1284*$F1283</f>
        <v>0</v>
      </c>
      <c r="V1283" s="649">
        <f t="shared" ref="V1283" si="22597">+V1284*$F1283</f>
        <v>0</v>
      </c>
      <c r="W1283" s="649">
        <f t="shared" ref="W1283" si="22598">+W1284*$F1283</f>
        <v>0</v>
      </c>
      <c r="X1283" s="649">
        <f t="shared" ref="X1283" si="22599">+X1284*$F1283</f>
        <v>0</v>
      </c>
      <c r="Y1283" s="649">
        <f t="shared" ref="Y1283" si="22600">+Y1284*$F1283</f>
        <v>0</v>
      </c>
      <c r="Z1283" s="649">
        <f t="shared" ref="Z1283" si="22601">+Z1284*$F1283</f>
        <v>34365.368867355537</v>
      </c>
      <c r="AA1283" s="649">
        <f t="shared" ref="AA1283" si="22602">+AA1284*$F1283</f>
        <v>21062.645434830814</v>
      </c>
      <c r="AB1283" s="649">
        <f t="shared" ref="AB1283" si="22603">+AB1284*$F1283</f>
        <v>0</v>
      </c>
      <c r="AC1283" s="649">
        <f t="shared" ref="AC1283" si="22604">+AC1284*$F1283</f>
        <v>0</v>
      </c>
      <c r="AD1283" s="649">
        <f t="shared" ref="AD1283" si="22605">+AD1284*$F1283</f>
        <v>0</v>
      </c>
      <c r="AE1283" s="649">
        <f t="shared" ref="AE1283" si="22606">+AE1284*$F1283</f>
        <v>0</v>
      </c>
      <c r="AF1283" s="649">
        <f t="shared" ref="AF1283" si="22607">+AF1284*$F1283</f>
        <v>0</v>
      </c>
      <c r="AG1283" s="649">
        <f t="shared" ref="AG1283" si="22608">+AG1284*$F1283</f>
        <v>0</v>
      </c>
      <c r="AH1283" s="649">
        <f t="shared" ref="AH1283" si="22609">+AH1284*$F1283</f>
        <v>0</v>
      </c>
      <c r="AI1283" s="649">
        <f t="shared" ref="AI1283" si="22610">+AI1284*$F1283</f>
        <v>0</v>
      </c>
      <c r="AJ1283" s="649">
        <f t="shared" ref="AJ1283" si="22611">+AJ1284*$F1283</f>
        <v>0</v>
      </c>
      <c r="AK1283" s="649">
        <f t="shared" ref="AK1283" si="22612">+AK1284*$F1283</f>
        <v>0</v>
      </c>
      <c r="AL1283" s="649">
        <f t="shared" ref="AL1283" si="22613">+AL1284*$F1283</f>
        <v>0</v>
      </c>
      <c r="AM1283" s="649">
        <f t="shared" ref="AM1283" si="22614">+AM1284*$F1283</f>
        <v>0</v>
      </c>
      <c r="AN1283" s="649">
        <f t="shared" ref="AN1283" si="22615">+AN1284*$F1283</f>
        <v>0</v>
      </c>
      <c r="AO1283" s="649">
        <f t="shared" ref="AO1283" si="22616">+AO1284*$F1283</f>
        <v>0</v>
      </c>
      <c r="AP1283" s="649">
        <f t="shared" ref="AP1283" si="22617">+AP1284*$F1283</f>
        <v>0</v>
      </c>
      <c r="AQ1283" s="649">
        <f t="shared" ref="AQ1283" si="22618">+AQ1284*$F1283</f>
        <v>0</v>
      </c>
      <c r="AR1283" s="649">
        <f t="shared" ref="AR1283" si="22619">+AR1284*$F1283</f>
        <v>0</v>
      </c>
      <c r="AS1283" s="649">
        <f t="shared" ref="AS1283" si="22620">+AS1284*$F1283</f>
        <v>0</v>
      </c>
      <c r="AT1283" s="649">
        <f t="shared" ref="AT1283" si="22621">+AT1284*$F1283</f>
        <v>0</v>
      </c>
      <c r="AU1283" s="613">
        <f t="shared" si="22074"/>
        <v>55428.014302186348</v>
      </c>
      <c r="AV1283" s="645">
        <f t="shared" si="22033"/>
        <v>0</v>
      </c>
      <c r="AW1283" s="656">
        <f t="shared" si="22034"/>
        <v>0</v>
      </c>
      <c r="AX1283" s="591"/>
    </row>
    <row r="1284" spans="1:50" s="314" customFormat="1" hidden="1" outlineLevel="1">
      <c r="A1284" s="642"/>
      <c r="B1284" s="636"/>
      <c r="C1284" s="636"/>
      <c r="D1284" s="651"/>
      <c r="E1284" s="653"/>
      <c r="F1284" s="640"/>
      <c r="G1284" s="640">
        <f t="shared" si="22075"/>
        <v>1</v>
      </c>
      <c r="H1284" s="658">
        <v>0</v>
      </c>
      <c r="I1284" s="658">
        <v>0</v>
      </c>
      <c r="J1284" s="658">
        <v>0</v>
      </c>
      <c r="K1284" s="658">
        <v>0</v>
      </c>
      <c r="L1284" s="658">
        <v>0</v>
      </c>
      <c r="M1284" s="658">
        <v>0</v>
      </c>
      <c r="N1284" s="658">
        <v>0</v>
      </c>
      <c r="O1284" s="658">
        <v>0</v>
      </c>
      <c r="P1284" s="658">
        <v>0</v>
      </c>
      <c r="Q1284" s="658">
        <v>0</v>
      </c>
      <c r="R1284" s="658">
        <v>0</v>
      </c>
      <c r="S1284" s="658">
        <v>0</v>
      </c>
      <c r="T1284" s="658">
        <v>0</v>
      </c>
      <c r="U1284" s="658">
        <v>0</v>
      </c>
      <c r="V1284" s="658">
        <v>0</v>
      </c>
      <c r="W1284" s="658">
        <v>0</v>
      </c>
      <c r="X1284" s="658">
        <v>0</v>
      </c>
      <c r="Y1284" s="658">
        <v>0</v>
      </c>
      <c r="Z1284" s="658">
        <v>0.62</v>
      </c>
      <c r="AA1284" s="658">
        <v>0.38</v>
      </c>
      <c r="AB1284" s="658">
        <v>0</v>
      </c>
      <c r="AC1284" s="658">
        <v>0</v>
      </c>
      <c r="AD1284" s="658">
        <v>0</v>
      </c>
      <c r="AE1284" s="658">
        <v>0</v>
      </c>
      <c r="AF1284" s="658">
        <v>0</v>
      </c>
      <c r="AG1284" s="658">
        <v>0</v>
      </c>
      <c r="AH1284" s="658">
        <v>0</v>
      </c>
      <c r="AI1284" s="658">
        <v>0</v>
      </c>
      <c r="AJ1284" s="658">
        <v>0</v>
      </c>
      <c r="AK1284" s="658">
        <v>0</v>
      </c>
      <c r="AL1284" s="658">
        <v>0</v>
      </c>
      <c r="AM1284" s="658">
        <v>0</v>
      </c>
      <c r="AN1284" s="658">
        <v>0</v>
      </c>
      <c r="AO1284" s="658">
        <v>0</v>
      </c>
      <c r="AP1284" s="658">
        <v>0</v>
      </c>
      <c r="AQ1284" s="658">
        <v>0</v>
      </c>
      <c r="AR1284" s="658">
        <v>0</v>
      </c>
      <c r="AS1284" s="658">
        <v>0</v>
      </c>
      <c r="AT1284" s="658">
        <v>0</v>
      </c>
      <c r="AU1284" s="613">
        <f t="shared" si="22074"/>
        <v>1</v>
      </c>
      <c r="AV1284" s="645">
        <f t="shared" si="22033"/>
        <v>1</v>
      </c>
      <c r="AW1284" s="656" t="e">
        <f t="shared" si="22034"/>
        <v>#DIV/0!</v>
      </c>
      <c r="AX1284" s="661"/>
    </row>
    <row r="1285" spans="1:50" hidden="1" outlineLevel="1">
      <c r="A1285" s="590"/>
      <c r="B1285" s="646" t="s">
        <v>305</v>
      </c>
      <c r="C1285" s="646" t="s">
        <v>1483</v>
      </c>
      <c r="D1285" s="647" t="s">
        <v>1484</v>
      </c>
      <c r="E1285" s="649"/>
      <c r="F1285" s="650">
        <v>55428.014302186355</v>
      </c>
      <c r="G1285" s="650">
        <f t="shared" si="22075"/>
        <v>55428.014302186355</v>
      </c>
      <c r="H1285" s="649">
        <f t="shared" ref="H1285" si="22622">+H1286*$F1285</f>
        <v>0</v>
      </c>
      <c r="I1285" s="649">
        <f t="shared" ref="I1285" si="22623">+I1286*$F1285</f>
        <v>0</v>
      </c>
      <c r="J1285" s="649">
        <f t="shared" ref="J1285" si="22624">+J1286*$F1285</f>
        <v>0</v>
      </c>
      <c r="K1285" s="649">
        <f t="shared" ref="K1285" si="22625">+K1286*$F1285</f>
        <v>0</v>
      </c>
      <c r="L1285" s="649">
        <f t="shared" ref="L1285" si="22626">+L1286*$F1285</f>
        <v>0</v>
      </c>
      <c r="M1285" s="649">
        <f t="shared" ref="M1285" si="22627">+M1286*$F1285</f>
        <v>0</v>
      </c>
      <c r="N1285" s="649">
        <f t="shared" ref="N1285" si="22628">+N1286*$F1285</f>
        <v>0</v>
      </c>
      <c r="O1285" s="649">
        <f t="shared" ref="O1285" si="22629">+O1286*$F1285</f>
        <v>0</v>
      </c>
      <c r="P1285" s="649">
        <f t="shared" ref="P1285" si="22630">+P1286*$F1285</f>
        <v>32148.248295268084</v>
      </c>
      <c r="Q1285" s="649">
        <f t="shared" ref="Q1285" si="22631">+Q1286*$F1285</f>
        <v>23279.766006918271</v>
      </c>
      <c r="R1285" s="649">
        <f t="shared" ref="R1285" si="22632">+R1286*$F1285</f>
        <v>0</v>
      </c>
      <c r="S1285" s="649">
        <f t="shared" ref="S1285" si="22633">+S1286*$F1285</f>
        <v>0</v>
      </c>
      <c r="T1285" s="649">
        <f t="shared" ref="T1285" si="22634">+T1286*$F1285</f>
        <v>0</v>
      </c>
      <c r="U1285" s="649">
        <f t="shared" ref="U1285" si="22635">+U1286*$F1285</f>
        <v>0</v>
      </c>
      <c r="V1285" s="649">
        <f t="shared" ref="V1285" si="22636">+V1286*$F1285</f>
        <v>0</v>
      </c>
      <c r="W1285" s="649">
        <f t="shared" ref="W1285" si="22637">+W1286*$F1285</f>
        <v>0</v>
      </c>
      <c r="X1285" s="649">
        <f t="shared" ref="X1285" si="22638">+X1286*$F1285</f>
        <v>0</v>
      </c>
      <c r="Y1285" s="649">
        <f t="shared" ref="Y1285" si="22639">+Y1286*$F1285</f>
        <v>0</v>
      </c>
      <c r="Z1285" s="649">
        <f t="shared" ref="Z1285" si="22640">+Z1286*$F1285</f>
        <v>0</v>
      </c>
      <c r="AA1285" s="649">
        <f t="shared" ref="AA1285" si="22641">+AA1286*$F1285</f>
        <v>0</v>
      </c>
      <c r="AB1285" s="649">
        <f t="shared" ref="AB1285" si="22642">+AB1286*$F1285</f>
        <v>0</v>
      </c>
      <c r="AC1285" s="649">
        <f t="shared" ref="AC1285" si="22643">+AC1286*$F1285</f>
        <v>0</v>
      </c>
      <c r="AD1285" s="649">
        <f t="shared" ref="AD1285" si="22644">+AD1286*$F1285</f>
        <v>0</v>
      </c>
      <c r="AE1285" s="649">
        <f t="shared" ref="AE1285" si="22645">+AE1286*$F1285</f>
        <v>0</v>
      </c>
      <c r="AF1285" s="649">
        <f t="shared" ref="AF1285" si="22646">+AF1286*$F1285</f>
        <v>0</v>
      </c>
      <c r="AG1285" s="649">
        <f t="shared" ref="AG1285" si="22647">+AG1286*$F1285</f>
        <v>0</v>
      </c>
      <c r="AH1285" s="649">
        <f t="shared" ref="AH1285" si="22648">+AH1286*$F1285</f>
        <v>0</v>
      </c>
      <c r="AI1285" s="649">
        <f t="shared" ref="AI1285" si="22649">+AI1286*$F1285</f>
        <v>0</v>
      </c>
      <c r="AJ1285" s="649">
        <f t="shared" ref="AJ1285" si="22650">+AJ1286*$F1285</f>
        <v>0</v>
      </c>
      <c r="AK1285" s="649">
        <f t="shared" ref="AK1285" si="22651">+AK1286*$F1285</f>
        <v>0</v>
      </c>
      <c r="AL1285" s="649">
        <f t="shared" ref="AL1285" si="22652">+AL1286*$F1285</f>
        <v>0</v>
      </c>
      <c r="AM1285" s="649">
        <f t="shared" ref="AM1285" si="22653">+AM1286*$F1285</f>
        <v>0</v>
      </c>
      <c r="AN1285" s="649">
        <f t="shared" ref="AN1285" si="22654">+AN1286*$F1285</f>
        <v>0</v>
      </c>
      <c r="AO1285" s="649">
        <f t="shared" ref="AO1285" si="22655">+AO1286*$F1285</f>
        <v>0</v>
      </c>
      <c r="AP1285" s="649">
        <f t="shared" ref="AP1285" si="22656">+AP1286*$F1285</f>
        <v>0</v>
      </c>
      <c r="AQ1285" s="649">
        <f t="shared" ref="AQ1285" si="22657">+AQ1286*$F1285</f>
        <v>0</v>
      </c>
      <c r="AR1285" s="649">
        <f t="shared" ref="AR1285" si="22658">+AR1286*$F1285</f>
        <v>0</v>
      </c>
      <c r="AS1285" s="649">
        <f t="shared" ref="AS1285" si="22659">+AS1286*$F1285</f>
        <v>0</v>
      </c>
      <c r="AT1285" s="649">
        <f t="shared" ref="AT1285" si="22660">+AT1286*$F1285</f>
        <v>0</v>
      </c>
      <c r="AU1285" s="613">
        <f t="shared" si="22074"/>
        <v>55428.014302186355</v>
      </c>
      <c r="AV1285" s="645">
        <f t="shared" si="22033"/>
        <v>0</v>
      </c>
      <c r="AW1285" s="656">
        <f t="shared" si="22034"/>
        <v>0</v>
      </c>
      <c r="AX1285" s="591"/>
    </row>
    <row r="1286" spans="1:50" s="314" customFormat="1" hidden="1" outlineLevel="1">
      <c r="A1286" s="642"/>
      <c r="B1286" s="636"/>
      <c r="C1286" s="636"/>
      <c r="D1286" s="651"/>
      <c r="E1286" s="653"/>
      <c r="F1286" s="640"/>
      <c r="G1286" s="640">
        <f t="shared" si="22075"/>
        <v>1</v>
      </c>
      <c r="H1286" s="658">
        <v>0</v>
      </c>
      <c r="I1286" s="658">
        <v>0</v>
      </c>
      <c r="J1286" s="658">
        <v>0</v>
      </c>
      <c r="K1286" s="658">
        <v>0</v>
      </c>
      <c r="L1286" s="658">
        <v>0</v>
      </c>
      <c r="M1286" s="658">
        <v>0</v>
      </c>
      <c r="N1286" s="658">
        <v>0</v>
      </c>
      <c r="O1286" s="658">
        <v>0</v>
      </c>
      <c r="P1286" s="658">
        <v>0.57999999999999996</v>
      </c>
      <c r="Q1286" s="658">
        <v>0.42000000000000004</v>
      </c>
      <c r="R1286" s="658">
        <v>0</v>
      </c>
      <c r="S1286" s="658">
        <v>0</v>
      </c>
      <c r="T1286" s="658">
        <v>0</v>
      </c>
      <c r="U1286" s="658">
        <v>0</v>
      </c>
      <c r="V1286" s="658">
        <v>0</v>
      </c>
      <c r="W1286" s="658">
        <v>0</v>
      </c>
      <c r="X1286" s="658">
        <v>0</v>
      </c>
      <c r="Y1286" s="658">
        <v>0</v>
      </c>
      <c r="Z1286" s="658">
        <v>0</v>
      </c>
      <c r="AA1286" s="658">
        <v>0</v>
      </c>
      <c r="AB1286" s="658">
        <v>0</v>
      </c>
      <c r="AC1286" s="658">
        <v>0</v>
      </c>
      <c r="AD1286" s="658">
        <v>0</v>
      </c>
      <c r="AE1286" s="658">
        <v>0</v>
      </c>
      <c r="AF1286" s="658">
        <v>0</v>
      </c>
      <c r="AG1286" s="658">
        <v>0</v>
      </c>
      <c r="AH1286" s="658">
        <v>0</v>
      </c>
      <c r="AI1286" s="658">
        <v>0</v>
      </c>
      <c r="AJ1286" s="658">
        <v>0</v>
      </c>
      <c r="AK1286" s="658">
        <v>0</v>
      </c>
      <c r="AL1286" s="658">
        <v>0</v>
      </c>
      <c r="AM1286" s="658">
        <v>0</v>
      </c>
      <c r="AN1286" s="658">
        <v>0</v>
      </c>
      <c r="AO1286" s="658">
        <v>0</v>
      </c>
      <c r="AP1286" s="658">
        <v>0</v>
      </c>
      <c r="AQ1286" s="658">
        <v>0</v>
      </c>
      <c r="AR1286" s="658">
        <v>0</v>
      </c>
      <c r="AS1286" s="658">
        <v>0</v>
      </c>
      <c r="AT1286" s="658">
        <v>0</v>
      </c>
      <c r="AU1286" s="613">
        <f t="shared" si="22074"/>
        <v>1</v>
      </c>
      <c r="AV1286" s="645">
        <f t="shared" si="22033"/>
        <v>1</v>
      </c>
      <c r="AW1286" s="656" t="e">
        <f t="shared" si="22034"/>
        <v>#DIV/0!</v>
      </c>
      <c r="AX1286" s="661"/>
    </row>
    <row r="1287" spans="1:50" hidden="1" outlineLevel="1">
      <c r="A1287" s="590"/>
      <c r="B1287" s="646" t="s">
        <v>305</v>
      </c>
      <c r="C1287" s="646" t="s">
        <v>1485</v>
      </c>
      <c r="D1287" s="647" t="s">
        <v>1486</v>
      </c>
      <c r="E1287" s="649"/>
      <c r="F1287" s="650">
        <v>32774.165017204919</v>
      </c>
      <c r="G1287" s="650">
        <f t="shared" si="22075"/>
        <v>32774.165017204919</v>
      </c>
      <c r="H1287" s="649">
        <f t="shared" ref="H1287" si="22661">+H1288*$F1287</f>
        <v>0</v>
      </c>
      <c r="I1287" s="649">
        <f t="shared" ref="I1287" si="22662">+I1288*$F1287</f>
        <v>0</v>
      </c>
      <c r="J1287" s="649">
        <f t="shared" ref="J1287" si="22663">+J1288*$F1287</f>
        <v>0</v>
      </c>
      <c r="K1287" s="649">
        <f t="shared" ref="K1287" si="22664">+K1288*$F1287</f>
        <v>0</v>
      </c>
      <c r="L1287" s="649">
        <f t="shared" ref="L1287" si="22665">+L1288*$F1287</f>
        <v>0</v>
      </c>
      <c r="M1287" s="649">
        <f t="shared" ref="M1287" si="22666">+M1288*$F1287</f>
        <v>0</v>
      </c>
      <c r="N1287" s="649">
        <f t="shared" ref="N1287" si="22667">+N1288*$F1287</f>
        <v>0</v>
      </c>
      <c r="O1287" s="649">
        <f t="shared" ref="O1287" si="22668">+O1288*$F1287</f>
        <v>0</v>
      </c>
      <c r="P1287" s="649">
        <f t="shared" ref="P1287" si="22669">+P1288*$F1287</f>
        <v>2949.6748515484428</v>
      </c>
      <c r="Q1287" s="649">
        <f t="shared" ref="Q1287" si="22670">+Q1288*$F1287</f>
        <v>22614.173861871397</v>
      </c>
      <c r="R1287" s="649">
        <f t="shared" ref="R1287" si="22671">+R1288*$F1287</f>
        <v>7210.3163037850818</v>
      </c>
      <c r="S1287" s="649">
        <f t="shared" ref="S1287" si="22672">+S1288*$F1287</f>
        <v>0</v>
      </c>
      <c r="T1287" s="649">
        <f t="shared" ref="T1287" si="22673">+T1288*$F1287</f>
        <v>0</v>
      </c>
      <c r="U1287" s="649">
        <f t="shared" ref="U1287" si="22674">+U1288*$F1287</f>
        <v>0</v>
      </c>
      <c r="V1287" s="649">
        <f t="shared" ref="V1287" si="22675">+V1288*$F1287</f>
        <v>0</v>
      </c>
      <c r="W1287" s="649">
        <f t="shared" ref="W1287" si="22676">+W1288*$F1287</f>
        <v>0</v>
      </c>
      <c r="X1287" s="649">
        <f t="shared" ref="X1287" si="22677">+X1288*$F1287</f>
        <v>0</v>
      </c>
      <c r="Y1287" s="649">
        <f t="shared" ref="Y1287" si="22678">+Y1288*$F1287</f>
        <v>0</v>
      </c>
      <c r="Z1287" s="649">
        <f t="shared" ref="Z1287" si="22679">+Z1288*$F1287</f>
        <v>0</v>
      </c>
      <c r="AA1287" s="649">
        <f t="shared" ref="AA1287" si="22680">+AA1288*$F1287</f>
        <v>0</v>
      </c>
      <c r="AB1287" s="649">
        <f t="shared" ref="AB1287" si="22681">+AB1288*$F1287</f>
        <v>0</v>
      </c>
      <c r="AC1287" s="649">
        <f t="shared" ref="AC1287" si="22682">+AC1288*$F1287</f>
        <v>0</v>
      </c>
      <c r="AD1287" s="649">
        <f t="shared" ref="AD1287" si="22683">+AD1288*$F1287</f>
        <v>0</v>
      </c>
      <c r="AE1287" s="649">
        <f t="shared" ref="AE1287" si="22684">+AE1288*$F1287</f>
        <v>0</v>
      </c>
      <c r="AF1287" s="649">
        <f t="shared" ref="AF1287" si="22685">+AF1288*$F1287</f>
        <v>0</v>
      </c>
      <c r="AG1287" s="649">
        <f t="shared" ref="AG1287" si="22686">+AG1288*$F1287</f>
        <v>0</v>
      </c>
      <c r="AH1287" s="649">
        <f t="shared" ref="AH1287" si="22687">+AH1288*$F1287</f>
        <v>0</v>
      </c>
      <c r="AI1287" s="649">
        <f t="shared" ref="AI1287" si="22688">+AI1288*$F1287</f>
        <v>0</v>
      </c>
      <c r="AJ1287" s="649">
        <f t="shared" ref="AJ1287" si="22689">+AJ1288*$F1287</f>
        <v>0</v>
      </c>
      <c r="AK1287" s="649">
        <f t="shared" ref="AK1287" si="22690">+AK1288*$F1287</f>
        <v>0</v>
      </c>
      <c r="AL1287" s="649">
        <f t="shared" ref="AL1287" si="22691">+AL1288*$F1287</f>
        <v>0</v>
      </c>
      <c r="AM1287" s="649">
        <f t="shared" ref="AM1287" si="22692">+AM1288*$F1287</f>
        <v>0</v>
      </c>
      <c r="AN1287" s="649">
        <f t="shared" ref="AN1287" si="22693">+AN1288*$F1287</f>
        <v>0</v>
      </c>
      <c r="AO1287" s="649">
        <f t="shared" ref="AO1287" si="22694">+AO1288*$F1287</f>
        <v>0</v>
      </c>
      <c r="AP1287" s="649">
        <f t="shared" ref="AP1287" si="22695">+AP1288*$F1287</f>
        <v>0</v>
      </c>
      <c r="AQ1287" s="649">
        <f t="shared" ref="AQ1287" si="22696">+AQ1288*$F1287</f>
        <v>0</v>
      </c>
      <c r="AR1287" s="649">
        <f t="shared" ref="AR1287" si="22697">+AR1288*$F1287</f>
        <v>0</v>
      </c>
      <c r="AS1287" s="649">
        <f t="shared" ref="AS1287" si="22698">+AS1288*$F1287</f>
        <v>0</v>
      </c>
      <c r="AT1287" s="649">
        <f t="shared" ref="AT1287" si="22699">+AT1288*$F1287</f>
        <v>0</v>
      </c>
      <c r="AU1287" s="613">
        <f t="shared" si="22074"/>
        <v>32774.165017204919</v>
      </c>
      <c r="AV1287" s="645">
        <f t="shared" si="22033"/>
        <v>0</v>
      </c>
      <c r="AW1287" s="656">
        <f t="shared" si="22034"/>
        <v>0</v>
      </c>
      <c r="AX1287" s="591"/>
    </row>
    <row r="1288" spans="1:50" s="314" customFormat="1" hidden="1" outlineLevel="1">
      <c r="A1288" s="642"/>
      <c r="B1288" s="636"/>
      <c r="C1288" s="636"/>
      <c r="D1288" s="651"/>
      <c r="E1288" s="653"/>
      <c r="F1288" s="640"/>
      <c r="G1288" s="640">
        <f t="shared" si="22075"/>
        <v>1</v>
      </c>
      <c r="H1288" s="658">
        <v>0</v>
      </c>
      <c r="I1288" s="658">
        <v>0</v>
      </c>
      <c r="J1288" s="658">
        <v>0</v>
      </c>
      <c r="K1288" s="658">
        <v>0</v>
      </c>
      <c r="L1288" s="658">
        <v>0</v>
      </c>
      <c r="M1288" s="658">
        <v>0</v>
      </c>
      <c r="N1288" s="658">
        <v>0</v>
      </c>
      <c r="O1288" s="658">
        <v>0</v>
      </c>
      <c r="P1288" s="658">
        <v>0.09</v>
      </c>
      <c r="Q1288" s="658">
        <v>0.69000000000000006</v>
      </c>
      <c r="R1288" s="658">
        <v>0.21999999999999997</v>
      </c>
      <c r="S1288" s="658">
        <v>0</v>
      </c>
      <c r="T1288" s="658">
        <v>0</v>
      </c>
      <c r="U1288" s="658">
        <v>0</v>
      </c>
      <c r="V1288" s="658">
        <v>0</v>
      </c>
      <c r="W1288" s="658">
        <v>0</v>
      </c>
      <c r="X1288" s="658">
        <v>0</v>
      </c>
      <c r="Y1288" s="658">
        <v>0</v>
      </c>
      <c r="Z1288" s="658">
        <v>0</v>
      </c>
      <c r="AA1288" s="658">
        <v>0</v>
      </c>
      <c r="AB1288" s="658">
        <v>0</v>
      </c>
      <c r="AC1288" s="658">
        <v>0</v>
      </c>
      <c r="AD1288" s="658">
        <v>0</v>
      </c>
      <c r="AE1288" s="658">
        <v>0</v>
      </c>
      <c r="AF1288" s="658">
        <v>0</v>
      </c>
      <c r="AG1288" s="658">
        <v>0</v>
      </c>
      <c r="AH1288" s="658">
        <v>0</v>
      </c>
      <c r="AI1288" s="658">
        <v>0</v>
      </c>
      <c r="AJ1288" s="658">
        <v>0</v>
      </c>
      <c r="AK1288" s="658">
        <v>0</v>
      </c>
      <c r="AL1288" s="658">
        <v>0</v>
      </c>
      <c r="AM1288" s="658">
        <v>0</v>
      </c>
      <c r="AN1288" s="658">
        <v>0</v>
      </c>
      <c r="AO1288" s="658">
        <v>0</v>
      </c>
      <c r="AP1288" s="658">
        <v>0</v>
      </c>
      <c r="AQ1288" s="658">
        <v>0</v>
      </c>
      <c r="AR1288" s="658">
        <v>0</v>
      </c>
      <c r="AS1288" s="658">
        <v>0</v>
      </c>
      <c r="AT1288" s="658">
        <v>0</v>
      </c>
      <c r="AU1288" s="613">
        <f t="shared" si="22074"/>
        <v>1</v>
      </c>
      <c r="AV1288" s="645">
        <f t="shared" si="22033"/>
        <v>1</v>
      </c>
      <c r="AW1288" s="656" t="e">
        <f t="shared" si="22034"/>
        <v>#DIV/0!</v>
      </c>
      <c r="AX1288" s="661"/>
    </row>
    <row r="1289" spans="1:50" hidden="1" outlineLevel="1">
      <c r="A1289" s="590"/>
      <c r="B1289" s="629" t="s">
        <v>278</v>
      </c>
      <c r="C1289" s="629" t="s">
        <v>1487</v>
      </c>
      <c r="D1289" s="630" t="s">
        <v>1488</v>
      </c>
      <c r="E1289" s="631"/>
      <c r="F1289" s="632">
        <f>+F1290</f>
        <v>275048.62502821034</v>
      </c>
      <c r="G1289" s="632">
        <f t="shared" si="22075"/>
        <v>275048.62502821034</v>
      </c>
      <c r="H1289" s="632">
        <f t="shared" ref="H1289:AT1289" si="22700">+H1290</f>
        <v>0</v>
      </c>
      <c r="I1289" s="632">
        <f t="shared" si="22700"/>
        <v>0</v>
      </c>
      <c r="J1289" s="632">
        <f t="shared" si="22700"/>
        <v>0</v>
      </c>
      <c r="K1289" s="632">
        <f t="shared" si="22700"/>
        <v>0</v>
      </c>
      <c r="L1289" s="632">
        <f t="shared" si="22700"/>
        <v>0</v>
      </c>
      <c r="M1289" s="632">
        <f t="shared" si="22700"/>
        <v>0</v>
      </c>
      <c r="N1289" s="632">
        <f t="shared" si="22700"/>
        <v>0</v>
      </c>
      <c r="O1289" s="632">
        <f t="shared" si="22700"/>
        <v>0</v>
      </c>
      <c r="P1289" s="632">
        <f t="shared" si="22700"/>
        <v>0</v>
      </c>
      <c r="Q1289" s="632">
        <f t="shared" si="22700"/>
        <v>0</v>
      </c>
      <c r="R1289" s="632">
        <f t="shared" si="22700"/>
        <v>85265.073758745202</v>
      </c>
      <c r="S1289" s="632">
        <f t="shared" si="22700"/>
        <v>189783.55126946513</v>
      </c>
      <c r="T1289" s="632">
        <f t="shared" si="22700"/>
        <v>0</v>
      </c>
      <c r="U1289" s="632">
        <f t="shared" si="22700"/>
        <v>0</v>
      </c>
      <c r="V1289" s="632">
        <f t="shared" si="22700"/>
        <v>0</v>
      </c>
      <c r="W1289" s="632">
        <f t="shared" si="22700"/>
        <v>0</v>
      </c>
      <c r="X1289" s="632">
        <f t="shared" si="22700"/>
        <v>0</v>
      </c>
      <c r="Y1289" s="632">
        <f t="shared" si="22700"/>
        <v>0</v>
      </c>
      <c r="Z1289" s="632">
        <f t="shared" si="22700"/>
        <v>0</v>
      </c>
      <c r="AA1289" s="632">
        <f t="shared" si="22700"/>
        <v>0</v>
      </c>
      <c r="AB1289" s="632">
        <f t="shared" si="22700"/>
        <v>0</v>
      </c>
      <c r="AC1289" s="632">
        <f t="shared" si="22700"/>
        <v>0</v>
      </c>
      <c r="AD1289" s="632">
        <f t="shared" si="22700"/>
        <v>0</v>
      </c>
      <c r="AE1289" s="632">
        <f t="shared" si="22700"/>
        <v>0</v>
      </c>
      <c r="AF1289" s="632">
        <f t="shared" si="22700"/>
        <v>0</v>
      </c>
      <c r="AG1289" s="632">
        <f t="shared" si="22700"/>
        <v>0</v>
      </c>
      <c r="AH1289" s="632">
        <f t="shared" si="22700"/>
        <v>0</v>
      </c>
      <c r="AI1289" s="632">
        <f t="shared" si="22700"/>
        <v>0</v>
      </c>
      <c r="AJ1289" s="632">
        <f t="shared" si="22700"/>
        <v>0</v>
      </c>
      <c r="AK1289" s="632">
        <f t="shared" si="22700"/>
        <v>0</v>
      </c>
      <c r="AL1289" s="632">
        <f t="shared" si="22700"/>
        <v>0</v>
      </c>
      <c r="AM1289" s="632">
        <f t="shared" si="22700"/>
        <v>0</v>
      </c>
      <c r="AN1289" s="632">
        <f t="shared" si="22700"/>
        <v>0</v>
      </c>
      <c r="AO1289" s="632">
        <f t="shared" si="22700"/>
        <v>0</v>
      </c>
      <c r="AP1289" s="632">
        <f t="shared" si="22700"/>
        <v>0</v>
      </c>
      <c r="AQ1289" s="632">
        <f t="shared" si="22700"/>
        <v>0</v>
      </c>
      <c r="AR1289" s="632">
        <f t="shared" si="22700"/>
        <v>0</v>
      </c>
      <c r="AS1289" s="632">
        <f t="shared" si="22700"/>
        <v>0</v>
      </c>
      <c r="AT1289" s="632">
        <f t="shared" si="22700"/>
        <v>0</v>
      </c>
      <c r="AU1289" s="613">
        <f t="shared" si="22074"/>
        <v>275048.62502821034</v>
      </c>
      <c r="AV1289" s="645">
        <f t="shared" si="22033"/>
        <v>0</v>
      </c>
      <c r="AW1289" s="656">
        <f t="shared" si="22034"/>
        <v>0</v>
      </c>
      <c r="AX1289" s="591"/>
    </row>
    <row r="1290" spans="1:50" hidden="1" outlineLevel="1">
      <c r="A1290" s="590"/>
      <c r="B1290" s="646" t="s">
        <v>305</v>
      </c>
      <c r="C1290" s="646" t="s">
        <v>1489</v>
      </c>
      <c r="D1290" s="647" t="s">
        <v>1490</v>
      </c>
      <c r="E1290" s="649"/>
      <c r="F1290" s="650">
        <v>275048.62502821034</v>
      </c>
      <c r="G1290" s="650">
        <f t="shared" si="22075"/>
        <v>275048.62502821034</v>
      </c>
      <c r="H1290" s="649">
        <f t="shared" ref="H1290" si="22701">+H1291*$F1290</f>
        <v>0</v>
      </c>
      <c r="I1290" s="649">
        <f t="shared" ref="I1290" si="22702">+I1291*$F1290</f>
        <v>0</v>
      </c>
      <c r="J1290" s="649">
        <f t="shared" ref="J1290" si="22703">+J1291*$F1290</f>
        <v>0</v>
      </c>
      <c r="K1290" s="649">
        <f t="shared" ref="K1290" si="22704">+K1291*$F1290</f>
        <v>0</v>
      </c>
      <c r="L1290" s="649">
        <f t="shared" ref="L1290" si="22705">+L1291*$F1290</f>
        <v>0</v>
      </c>
      <c r="M1290" s="649">
        <f t="shared" ref="M1290" si="22706">+M1291*$F1290</f>
        <v>0</v>
      </c>
      <c r="N1290" s="649">
        <f t="shared" ref="N1290" si="22707">+N1291*$F1290</f>
        <v>0</v>
      </c>
      <c r="O1290" s="649">
        <f t="shared" ref="O1290" si="22708">+O1291*$F1290</f>
        <v>0</v>
      </c>
      <c r="P1290" s="649">
        <f t="shared" ref="P1290" si="22709">+P1291*$F1290</f>
        <v>0</v>
      </c>
      <c r="Q1290" s="649">
        <f t="shared" ref="Q1290" si="22710">+Q1291*$F1290</f>
        <v>0</v>
      </c>
      <c r="R1290" s="649">
        <f t="shared" ref="R1290" si="22711">+R1291*$F1290</f>
        <v>85265.073758745202</v>
      </c>
      <c r="S1290" s="649">
        <f t="shared" ref="S1290" si="22712">+S1291*$F1290</f>
        <v>189783.55126946513</v>
      </c>
      <c r="T1290" s="649">
        <f t="shared" ref="T1290" si="22713">+T1291*$F1290</f>
        <v>0</v>
      </c>
      <c r="U1290" s="649">
        <f t="shared" ref="U1290" si="22714">+U1291*$F1290</f>
        <v>0</v>
      </c>
      <c r="V1290" s="649">
        <f t="shared" ref="V1290" si="22715">+V1291*$F1290</f>
        <v>0</v>
      </c>
      <c r="W1290" s="649">
        <f t="shared" ref="W1290" si="22716">+W1291*$F1290</f>
        <v>0</v>
      </c>
      <c r="X1290" s="649">
        <f t="shared" ref="X1290" si="22717">+X1291*$F1290</f>
        <v>0</v>
      </c>
      <c r="Y1290" s="649">
        <f t="shared" ref="Y1290" si="22718">+Y1291*$F1290</f>
        <v>0</v>
      </c>
      <c r="Z1290" s="649">
        <f t="shared" ref="Z1290" si="22719">+Z1291*$F1290</f>
        <v>0</v>
      </c>
      <c r="AA1290" s="649">
        <f t="shared" ref="AA1290" si="22720">+AA1291*$F1290</f>
        <v>0</v>
      </c>
      <c r="AB1290" s="649">
        <f t="shared" ref="AB1290" si="22721">+AB1291*$F1290</f>
        <v>0</v>
      </c>
      <c r="AC1290" s="649">
        <f t="shared" ref="AC1290" si="22722">+AC1291*$F1290</f>
        <v>0</v>
      </c>
      <c r="AD1290" s="649">
        <f t="shared" ref="AD1290" si="22723">+AD1291*$F1290</f>
        <v>0</v>
      </c>
      <c r="AE1290" s="649">
        <f t="shared" ref="AE1290" si="22724">+AE1291*$F1290</f>
        <v>0</v>
      </c>
      <c r="AF1290" s="649">
        <f t="shared" ref="AF1290" si="22725">+AF1291*$F1290</f>
        <v>0</v>
      </c>
      <c r="AG1290" s="649">
        <f t="shared" ref="AG1290" si="22726">+AG1291*$F1290</f>
        <v>0</v>
      </c>
      <c r="AH1290" s="649">
        <f t="shared" ref="AH1290" si="22727">+AH1291*$F1290</f>
        <v>0</v>
      </c>
      <c r="AI1290" s="649">
        <f t="shared" ref="AI1290" si="22728">+AI1291*$F1290</f>
        <v>0</v>
      </c>
      <c r="AJ1290" s="649">
        <f t="shared" ref="AJ1290" si="22729">+AJ1291*$F1290</f>
        <v>0</v>
      </c>
      <c r="AK1290" s="649">
        <f t="shared" ref="AK1290" si="22730">+AK1291*$F1290</f>
        <v>0</v>
      </c>
      <c r="AL1290" s="649">
        <f t="shared" ref="AL1290" si="22731">+AL1291*$F1290</f>
        <v>0</v>
      </c>
      <c r="AM1290" s="649">
        <f t="shared" ref="AM1290" si="22732">+AM1291*$F1290</f>
        <v>0</v>
      </c>
      <c r="AN1290" s="649">
        <f t="shared" ref="AN1290" si="22733">+AN1291*$F1290</f>
        <v>0</v>
      </c>
      <c r="AO1290" s="649">
        <f t="shared" ref="AO1290" si="22734">+AO1291*$F1290</f>
        <v>0</v>
      </c>
      <c r="AP1290" s="649">
        <f t="shared" ref="AP1290" si="22735">+AP1291*$F1290</f>
        <v>0</v>
      </c>
      <c r="AQ1290" s="649">
        <f t="shared" ref="AQ1290" si="22736">+AQ1291*$F1290</f>
        <v>0</v>
      </c>
      <c r="AR1290" s="649">
        <f t="shared" ref="AR1290" si="22737">+AR1291*$F1290</f>
        <v>0</v>
      </c>
      <c r="AS1290" s="649">
        <f t="shared" ref="AS1290" si="22738">+AS1291*$F1290</f>
        <v>0</v>
      </c>
      <c r="AT1290" s="649">
        <f t="shared" ref="AT1290" si="22739">+AT1291*$F1290</f>
        <v>0</v>
      </c>
      <c r="AU1290" s="613">
        <f t="shared" si="22074"/>
        <v>275048.62502821034</v>
      </c>
      <c r="AV1290" s="645">
        <f t="shared" si="22033"/>
        <v>0</v>
      </c>
      <c r="AW1290" s="656">
        <f t="shared" si="22034"/>
        <v>0</v>
      </c>
      <c r="AX1290" s="591"/>
    </row>
    <row r="1291" spans="1:50" s="314" customFormat="1" hidden="1" outlineLevel="1">
      <c r="A1291" s="642"/>
      <c r="B1291" s="636"/>
      <c r="C1291" s="636"/>
      <c r="D1291" s="651"/>
      <c r="E1291" s="653"/>
      <c r="F1291" s="640"/>
      <c r="G1291" s="640">
        <f t="shared" si="22075"/>
        <v>1</v>
      </c>
      <c r="H1291" s="658">
        <v>0</v>
      </c>
      <c r="I1291" s="658">
        <v>0</v>
      </c>
      <c r="J1291" s="658">
        <v>0</v>
      </c>
      <c r="K1291" s="658">
        <v>0</v>
      </c>
      <c r="L1291" s="658">
        <v>0</v>
      </c>
      <c r="M1291" s="658">
        <v>0</v>
      </c>
      <c r="N1291" s="658">
        <v>0</v>
      </c>
      <c r="O1291" s="658">
        <v>0</v>
      </c>
      <c r="P1291" s="658">
        <v>0</v>
      </c>
      <c r="Q1291" s="658">
        <v>0</v>
      </c>
      <c r="R1291" s="658">
        <v>0.31</v>
      </c>
      <c r="S1291" s="658">
        <v>0.69</v>
      </c>
      <c r="T1291" s="658">
        <v>0</v>
      </c>
      <c r="U1291" s="658">
        <v>0</v>
      </c>
      <c r="V1291" s="658">
        <v>0</v>
      </c>
      <c r="W1291" s="658">
        <v>0</v>
      </c>
      <c r="X1291" s="658">
        <v>0</v>
      </c>
      <c r="Y1291" s="658">
        <v>0</v>
      </c>
      <c r="Z1291" s="658">
        <v>0</v>
      </c>
      <c r="AA1291" s="658">
        <v>0</v>
      </c>
      <c r="AB1291" s="658">
        <v>0</v>
      </c>
      <c r="AC1291" s="658">
        <v>0</v>
      </c>
      <c r="AD1291" s="658">
        <v>0</v>
      </c>
      <c r="AE1291" s="658">
        <v>0</v>
      </c>
      <c r="AF1291" s="658">
        <v>0</v>
      </c>
      <c r="AG1291" s="658">
        <v>0</v>
      </c>
      <c r="AH1291" s="658">
        <v>0</v>
      </c>
      <c r="AI1291" s="658">
        <v>0</v>
      </c>
      <c r="AJ1291" s="658">
        <v>0</v>
      </c>
      <c r="AK1291" s="658">
        <v>0</v>
      </c>
      <c r="AL1291" s="658">
        <v>0</v>
      </c>
      <c r="AM1291" s="658">
        <v>0</v>
      </c>
      <c r="AN1291" s="658">
        <v>0</v>
      </c>
      <c r="AO1291" s="658">
        <v>0</v>
      </c>
      <c r="AP1291" s="658">
        <v>0</v>
      </c>
      <c r="AQ1291" s="658">
        <v>0</v>
      </c>
      <c r="AR1291" s="658">
        <v>0</v>
      </c>
      <c r="AS1291" s="658">
        <v>0</v>
      </c>
      <c r="AT1291" s="658">
        <v>0</v>
      </c>
      <c r="AU1291" s="613">
        <f t="shared" si="22074"/>
        <v>1</v>
      </c>
      <c r="AV1291" s="645">
        <f t="shared" si="22033"/>
        <v>1</v>
      </c>
      <c r="AW1291" s="656" t="e">
        <f t="shared" si="22034"/>
        <v>#DIV/0!</v>
      </c>
      <c r="AX1291" s="661"/>
    </row>
    <row r="1292" spans="1:50" s="302" customFormat="1" collapsed="1">
      <c r="A1292" s="621"/>
      <c r="B1292" s="622" t="s">
        <v>234</v>
      </c>
      <c r="C1292" s="622" t="s">
        <v>1491</v>
      </c>
      <c r="D1292" s="623" t="s">
        <v>1492</v>
      </c>
      <c r="E1292" s="624"/>
      <c r="F1292" s="625">
        <f>+F1293+F1298+F1311+F1312+F1319+F1356</f>
        <v>7186741.3541357992</v>
      </c>
      <c r="G1292" s="625">
        <f t="shared" si="22075"/>
        <v>7186741.3541357974</v>
      </c>
      <c r="H1292" s="625">
        <f t="shared" ref="H1292:AT1292" si="22740">+H1293+H1298+H1311+H1312+H1319+H1356</f>
        <v>0</v>
      </c>
      <c r="I1292" s="625">
        <f t="shared" si="22740"/>
        <v>0</v>
      </c>
      <c r="J1292" s="625">
        <f t="shared" si="22740"/>
        <v>0</v>
      </c>
      <c r="K1292" s="625">
        <f t="shared" si="22740"/>
        <v>0</v>
      </c>
      <c r="L1292" s="625">
        <f t="shared" si="22740"/>
        <v>0</v>
      </c>
      <c r="M1292" s="625">
        <f t="shared" si="22740"/>
        <v>0</v>
      </c>
      <c r="N1292" s="625">
        <f t="shared" si="22740"/>
        <v>21985.245929527639</v>
      </c>
      <c r="O1292" s="625">
        <f t="shared" si="22740"/>
        <v>288643.89993635099</v>
      </c>
      <c r="P1292" s="625">
        <f t="shared" si="22740"/>
        <v>211563.04250334398</v>
      </c>
      <c r="Q1292" s="625">
        <f t="shared" si="22740"/>
        <v>156019.09087583932</v>
      </c>
      <c r="R1292" s="625">
        <f t="shared" si="22740"/>
        <v>1720824.5580127328</v>
      </c>
      <c r="S1292" s="625">
        <f t="shared" si="22740"/>
        <v>3631195.9121535989</v>
      </c>
      <c r="T1292" s="625">
        <f t="shared" si="22740"/>
        <v>212273.77518549279</v>
      </c>
      <c r="U1292" s="625">
        <f t="shared" si="22740"/>
        <v>179064.53218968879</v>
      </c>
      <c r="V1292" s="625">
        <f t="shared" si="22740"/>
        <v>171426.7085417874</v>
      </c>
      <c r="W1292" s="625">
        <f t="shared" si="22740"/>
        <v>169240.59368434362</v>
      </c>
      <c r="X1292" s="625">
        <f t="shared" si="22740"/>
        <v>162158.06058597477</v>
      </c>
      <c r="Y1292" s="625">
        <f t="shared" si="22740"/>
        <v>115424.74462678946</v>
      </c>
      <c r="Z1292" s="625">
        <f t="shared" si="22740"/>
        <v>107604.25176531111</v>
      </c>
      <c r="AA1292" s="625">
        <f t="shared" si="22740"/>
        <v>39316.938145017521</v>
      </c>
      <c r="AB1292" s="625">
        <f t="shared" si="22740"/>
        <v>0</v>
      </c>
      <c r="AC1292" s="625">
        <f t="shared" si="22740"/>
        <v>0</v>
      </c>
      <c r="AD1292" s="625">
        <f t="shared" si="22740"/>
        <v>0</v>
      </c>
      <c r="AE1292" s="625">
        <f t="shared" si="22740"/>
        <v>0</v>
      </c>
      <c r="AF1292" s="625">
        <f t="shared" si="22740"/>
        <v>0</v>
      </c>
      <c r="AG1292" s="625">
        <f t="shared" si="22740"/>
        <v>0</v>
      </c>
      <c r="AH1292" s="625">
        <f t="shared" si="22740"/>
        <v>0</v>
      </c>
      <c r="AI1292" s="625">
        <f t="shared" si="22740"/>
        <v>0</v>
      </c>
      <c r="AJ1292" s="625">
        <f t="shared" si="22740"/>
        <v>0</v>
      </c>
      <c r="AK1292" s="625">
        <f t="shared" si="22740"/>
        <v>0</v>
      </c>
      <c r="AL1292" s="625">
        <f t="shared" si="22740"/>
        <v>0</v>
      </c>
      <c r="AM1292" s="625">
        <f t="shared" si="22740"/>
        <v>0</v>
      </c>
      <c r="AN1292" s="625">
        <f t="shared" si="22740"/>
        <v>0</v>
      </c>
      <c r="AO1292" s="625">
        <f t="shared" si="22740"/>
        <v>0</v>
      </c>
      <c r="AP1292" s="625">
        <f t="shared" si="22740"/>
        <v>0</v>
      </c>
      <c r="AQ1292" s="625">
        <f t="shared" si="22740"/>
        <v>0</v>
      </c>
      <c r="AR1292" s="625">
        <f t="shared" si="22740"/>
        <v>0</v>
      </c>
      <c r="AS1292" s="625">
        <f t="shared" si="22740"/>
        <v>0</v>
      </c>
      <c r="AT1292" s="625">
        <f t="shared" si="22740"/>
        <v>0</v>
      </c>
      <c r="AU1292" s="613">
        <f t="shared" si="22074"/>
        <v>7186741.3541357974</v>
      </c>
      <c r="AV1292" s="645">
        <f t="shared" si="22033"/>
        <v>0</v>
      </c>
      <c r="AW1292" s="656">
        <f t="shared" si="22034"/>
        <v>0</v>
      </c>
      <c r="AX1292" s="626"/>
    </row>
    <row r="1293" spans="1:50" hidden="1" outlineLevel="1">
      <c r="A1293" s="590"/>
      <c r="B1293" s="629" t="s">
        <v>278</v>
      </c>
      <c r="C1293" s="629" t="s">
        <v>1493</v>
      </c>
      <c r="D1293" s="630" t="s">
        <v>1494</v>
      </c>
      <c r="E1293" s="631"/>
      <c r="F1293" s="632">
        <f>+F1294+F1296</f>
        <v>489434.12676552718</v>
      </c>
      <c r="G1293" s="632">
        <f t="shared" si="22075"/>
        <v>489434.12676552718</v>
      </c>
      <c r="H1293" s="632">
        <f t="shared" ref="H1293:AT1293" si="22741">+H1294+H1296</f>
        <v>0</v>
      </c>
      <c r="I1293" s="632">
        <f t="shared" si="22741"/>
        <v>0</v>
      </c>
      <c r="J1293" s="632">
        <f t="shared" si="22741"/>
        <v>0</v>
      </c>
      <c r="K1293" s="632">
        <f t="shared" si="22741"/>
        <v>0</v>
      </c>
      <c r="L1293" s="632">
        <f t="shared" si="22741"/>
        <v>0</v>
      </c>
      <c r="M1293" s="632">
        <f t="shared" si="22741"/>
        <v>0</v>
      </c>
      <c r="N1293" s="632">
        <f t="shared" si="22741"/>
        <v>21985.245929527639</v>
      </c>
      <c r="O1293" s="632">
        <f t="shared" si="22741"/>
        <v>288643.89993635099</v>
      </c>
      <c r="P1293" s="632">
        <f t="shared" si="22741"/>
        <v>178804.98089964857</v>
      </c>
      <c r="Q1293" s="632">
        <f t="shared" si="22741"/>
        <v>0</v>
      </c>
      <c r="R1293" s="632">
        <f t="shared" si="22741"/>
        <v>0</v>
      </c>
      <c r="S1293" s="632">
        <f t="shared" si="22741"/>
        <v>0</v>
      </c>
      <c r="T1293" s="632">
        <f t="shared" si="22741"/>
        <v>0</v>
      </c>
      <c r="U1293" s="632">
        <f t="shared" si="22741"/>
        <v>0</v>
      </c>
      <c r="V1293" s="632">
        <f t="shared" si="22741"/>
        <v>0</v>
      </c>
      <c r="W1293" s="632">
        <f t="shared" si="22741"/>
        <v>0</v>
      </c>
      <c r="X1293" s="632">
        <f t="shared" si="22741"/>
        <v>0</v>
      </c>
      <c r="Y1293" s="632">
        <f t="shared" si="22741"/>
        <v>0</v>
      </c>
      <c r="Z1293" s="632">
        <f t="shared" si="22741"/>
        <v>0</v>
      </c>
      <c r="AA1293" s="632">
        <f t="shared" si="22741"/>
        <v>0</v>
      </c>
      <c r="AB1293" s="632">
        <f t="shared" si="22741"/>
        <v>0</v>
      </c>
      <c r="AC1293" s="632">
        <f t="shared" si="22741"/>
        <v>0</v>
      </c>
      <c r="AD1293" s="632">
        <f t="shared" si="22741"/>
        <v>0</v>
      </c>
      <c r="AE1293" s="632">
        <f t="shared" si="22741"/>
        <v>0</v>
      </c>
      <c r="AF1293" s="632">
        <f t="shared" si="22741"/>
        <v>0</v>
      </c>
      <c r="AG1293" s="632">
        <f t="shared" si="22741"/>
        <v>0</v>
      </c>
      <c r="AH1293" s="632">
        <f t="shared" si="22741"/>
        <v>0</v>
      </c>
      <c r="AI1293" s="632">
        <f t="shared" si="22741"/>
        <v>0</v>
      </c>
      <c r="AJ1293" s="632">
        <f t="shared" si="22741"/>
        <v>0</v>
      </c>
      <c r="AK1293" s="632">
        <f t="shared" si="22741"/>
        <v>0</v>
      </c>
      <c r="AL1293" s="632">
        <f t="shared" si="22741"/>
        <v>0</v>
      </c>
      <c r="AM1293" s="632">
        <f t="shared" si="22741"/>
        <v>0</v>
      </c>
      <c r="AN1293" s="632">
        <f t="shared" si="22741"/>
        <v>0</v>
      </c>
      <c r="AO1293" s="632">
        <f t="shared" si="22741"/>
        <v>0</v>
      </c>
      <c r="AP1293" s="632">
        <f t="shared" si="22741"/>
        <v>0</v>
      </c>
      <c r="AQ1293" s="632">
        <f t="shared" si="22741"/>
        <v>0</v>
      </c>
      <c r="AR1293" s="632">
        <f t="shared" si="22741"/>
        <v>0</v>
      </c>
      <c r="AS1293" s="632">
        <f t="shared" si="22741"/>
        <v>0</v>
      </c>
      <c r="AT1293" s="632">
        <f t="shared" si="22741"/>
        <v>0</v>
      </c>
      <c r="AU1293" s="613">
        <f t="shared" si="22074"/>
        <v>489434.12676552718</v>
      </c>
      <c r="AV1293" s="645">
        <f t="shared" si="22033"/>
        <v>0</v>
      </c>
      <c r="AW1293" s="656">
        <f t="shared" si="22034"/>
        <v>0</v>
      </c>
      <c r="AX1293" s="591"/>
    </row>
    <row r="1294" spans="1:50" hidden="1" outlineLevel="1">
      <c r="A1294" s="590"/>
      <c r="B1294" s="646" t="s">
        <v>305</v>
      </c>
      <c r="C1294" s="646" t="s">
        <v>1495</v>
      </c>
      <c r="D1294" s="647" t="s">
        <v>1616</v>
      </c>
      <c r="E1294" s="649"/>
      <c r="F1294" s="650">
        <v>244280.51032808487</v>
      </c>
      <c r="G1294" s="650">
        <f t="shared" si="22075"/>
        <v>244280.5103280849</v>
      </c>
      <c r="H1294" s="649">
        <f t="shared" ref="H1294" si="22742">+H1295*$F1294</f>
        <v>0</v>
      </c>
      <c r="I1294" s="649">
        <f t="shared" ref="I1294" si="22743">+I1295*$F1294</f>
        <v>0</v>
      </c>
      <c r="J1294" s="649">
        <f t="shared" ref="J1294" si="22744">+J1295*$F1294</f>
        <v>0</v>
      </c>
      <c r="K1294" s="649">
        <f t="shared" ref="K1294" si="22745">+K1295*$F1294</f>
        <v>0</v>
      </c>
      <c r="L1294" s="649">
        <f t="shared" ref="L1294" si="22746">+L1295*$F1294</f>
        <v>0</v>
      </c>
      <c r="M1294" s="649">
        <f t="shared" ref="M1294" si="22747">+M1295*$F1294</f>
        <v>0</v>
      </c>
      <c r="N1294" s="649">
        <f t="shared" ref="N1294" si="22748">+N1295*$F1294</f>
        <v>21985.245929527639</v>
      </c>
      <c r="O1294" s="649">
        <f t="shared" ref="O1294" si="22749">+O1295*$F1294</f>
        <v>178324.77253950195</v>
      </c>
      <c r="P1294" s="649">
        <f t="shared" ref="P1294" si="22750">+P1295*$F1294</f>
        <v>43970.491859055292</v>
      </c>
      <c r="Q1294" s="649">
        <f t="shared" ref="Q1294" si="22751">+Q1295*$F1294</f>
        <v>0</v>
      </c>
      <c r="R1294" s="649">
        <f t="shared" ref="R1294" si="22752">+R1295*$F1294</f>
        <v>0</v>
      </c>
      <c r="S1294" s="649">
        <f t="shared" ref="S1294" si="22753">+S1295*$F1294</f>
        <v>0</v>
      </c>
      <c r="T1294" s="649">
        <f t="shared" ref="T1294" si="22754">+T1295*$F1294</f>
        <v>0</v>
      </c>
      <c r="U1294" s="649">
        <f t="shared" ref="U1294" si="22755">+U1295*$F1294</f>
        <v>0</v>
      </c>
      <c r="V1294" s="649">
        <f t="shared" ref="V1294" si="22756">+V1295*$F1294</f>
        <v>0</v>
      </c>
      <c r="W1294" s="649">
        <f t="shared" ref="W1294" si="22757">+W1295*$F1294</f>
        <v>0</v>
      </c>
      <c r="X1294" s="649">
        <f t="shared" ref="X1294" si="22758">+X1295*$F1294</f>
        <v>0</v>
      </c>
      <c r="Y1294" s="649">
        <f t="shared" ref="Y1294" si="22759">+Y1295*$F1294</f>
        <v>0</v>
      </c>
      <c r="Z1294" s="649">
        <f t="shared" ref="Z1294" si="22760">+Z1295*$F1294</f>
        <v>0</v>
      </c>
      <c r="AA1294" s="649">
        <f t="shared" ref="AA1294" si="22761">+AA1295*$F1294</f>
        <v>0</v>
      </c>
      <c r="AB1294" s="649">
        <f t="shared" ref="AB1294" si="22762">+AB1295*$F1294</f>
        <v>0</v>
      </c>
      <c r="AC1294" s="649">
        <f t="shared" ref="AC1294" si="22763">+AC1295*$F1294</f>
        <v>0</v>
      </c>
      <c r="AD1294" s="649">
        <f t="shared" ref="AD1294" si="22764">+AD1295*$F1294</f>
        <v>0</v>
      </c>
      <c r="AE1294" s="649">
        <f t="shared" ref="AE1294" si="22765">+AE1295*$F1294</f>
        <v>0</v>
      </c>
      <c r="AF1294" s="649">
        <f t="shared" ref="AF1294" si="22766">+AF1295*$F1294</f>
        <v>0</v>
      </c>
      <c r="AG1294" s="649">
        <f t="shared" ref="AG1294" si="22767">+AG1295*$F1294</f>
        <v>0</v>
      </c>
      <c r="AH1294" s="649">
        <f t="shared" ref="AH1294" si="22768">+AH1295*$F1294</f>
        <v>0</v>
      </c>
      <c r="AI1294" s="649">
        <f t="shared" ref="AI1294" si="22769">+AI1295*$F1294</f>
        <v>0</v>
      </c>
      <c r="AJ1294" s="649">
        <f t="shared" ref="AJ1294" si="22770">+AJ1295*$F1294</f>
        <v>0</v>
      </c>
      <c r="AK1294" s="649">
        <f t="shared" ref="AK1294" si="22771">+AK1295*$F1294</f>
        <v>0</v>
      </c>
      <c r="AL1294" s="649">
        <f t="shared" ref="AL1294" si="22772">+AL1295*$F1294</f>
        <v>0</v>
      </c>
      <c r="AM1294" s="649">
        <f t="shared" ref="AM1294" si="22773">+AM1295*$F1294</f>
        <v>0</v>
      </c>
      <c r="AN1294" s="649">
        <f t="shared" ref="AN1294" si="22774">+AN1295*$F1294</f>
        <v>0</v>
      </c>
      <c r="AO1294" s="649">
        <f t="shared" ref="AO1294" si="22775">+AO1295*$F1294</f>
        <v>0</v>
      </c>
      <c r="AP1294" s="649">
        <f t="shared" ref="AP1294" si="22776">+AP1295*$F1294</f>
        <v>0</v>
      </c>
      <c r="AQ1294" s="649">
        <f t="shared" ref="AQ1294" si="22777">+AQ1295*$F1294</f>
        <v>0</v>
      </c>
      <c r="AR1294" s="649">
        <f t="shared" ref="AR1294" si="22778">+AR1295*$F1294</f>
        <v>0</v>
      </c>
      <c r="AS1294" s="649">
        <f t="shared" ref="AS1294" si="22779">+AS1295*$F1294</f>
        <v>0</v>
      </c>
      <c r="AT1294" s="649">
        <f t="shared" ref="AT1294" si="22780">+AT1295*$F1294</f>
        <v>0</v>
      </c>
      <c r="AU1294" s="613">
        <f t="shared" si="22074"/>
        <v>244280.5103280849</v>
      </c>
      <c r="AV1294" s="645">
        <f t="shared" si="22033"/>
        <v>0</v>
      </c>
      <c r="AW1294" s="656">
        <f t="shared" si="22034"/>
        <v>0</v>
      </c>
      <c r="AX1294" s="591"/>
    </row>
    <row r="1295" spans="1:50" s="314" customFormat="1" hidden="1" outlineLevel="1">
      <c r="A1295" s="642"/>
      <c r="B1295" s="636"/>
      <c r="C1295" s="636"/>
      <c r="D1295" s="651"/>
      <c r="E1295" s="653"/>
      <c r="F1295" s="640"/>
      <c r="G1295" s="640">
        <f t="shared" si="22075"/>
        <v>1</v>
      </c>
      <c r="H1295" s="658">
        <v>0</v>
      </c>
      <c r="I1295" s="658">
        <v>0</v>
      </c>
      <c r="J1295" s="658">
        <v>0</v>
      </c>
      <c r="K1295" s="658">
        <v>0</v>
      </c>
      <c r="L1295" s="658">
        <v>0</v>
      </c>
      <c r="M1295" s="658">
        <v>0</v>
      </c>
      <c r="N1295" s="658">
        <v>0.09</v>
      </c>
      <c r="O1295" s="658">
        <v>0.73</v>
      </c>
      <c r="P1295" s="658">
        <v>0.18000000000000005</v>
      </c>
      <c r="Q1295" s="658">
        <v>0</v>
      </c>
      <c r="R1295" s="658">
        <v>0</v>
      </c>
      <c r="S1295" s="658">
        <v>0</v>
      </c>
      <c r="T1295" s="658">
        <v>0</v>
      </c>
      <c r="U1295" s="658">
        <v>0</v>
      </c>
      <c r="V1295" s="658">
        <v>0</v>
      </c>
      <c r="W1295" s="658">
        <v>0</v>
      </c>
      <c r="X1295" s="658">
        <v>0</v>
      </c>
      <c r="Y1295" s="658">
        <v>0</v>
      </c>
      <c r="Z1295" s="658">
        <v>0</v>
      </c>
      <c r="AA1295" s="658">
        <v>0</v>
      </c>
      <c r="AB1295" s="658">
        <v>0</v>
      </c>
      <c r="AC1295" s="658">
        <v>0</v>
      </c>
      <c r="AD1295" s="658">
        <v>0</v>
      </c>
      <c r="AE1295" s="658">
        <v>0</v>
      </c>
      <c r="AF1295" s="658">
        <v>0</v>
      </c>
      <c r="AG1295" s="658">
        <v>0</v>
      </c>
      <c r="AH1295" s="658">
        <v>0</v>
      </c>
      <c r="AI1295" s="658">
        <v>0</v>
      </c>
      <c r="AJ1295" s="658">
        <v>0</v>
      </c>
      <c r="AK1295" s="658">
        <v>0</v>
      </c>
      <c r="AL1295" s="658">
        <v>0</v>
      </c>
      <c r="AM1295" s="658">
        <v>0</v>
      </c>
      <c r="AN1295" s="658">
        <v>0</v>
      </c>
      <c r="AO1295" s="658">
        <v>0</v>
      </c>
      <c r="AP1295" s="658">
        <v>0</v>
      </c>
      <c r="AQ1295" s="658">
        <v>0</v>
      </c>
      <c r="AR1295" s="658">
        <v>0</v>
      </c>
      <c r="AS1295" s="658">
        <v>0</v>
      </c>
      <c r="AT1295" s="658">
        <v>0</v>
      </c>
      <c r="AU1295" s="613">
        <f t="shared" si="22074"/>
        <v>1</v>
      </c>
      <c r="AV1295" s="645">
        <f t="shared" si="22033"/>
        <v>1</v>
      </c>
      <c r="AW1295" s="656" t="e">
        <f t="shared" si="22034"/>
        <v>#DIV/0!</v>
      </c>
      <c r="AX1295" s="661"/>
    </row>
    <row r="1296" spans="1:50" hidden="1" outlineLevel="1">
      <c r="A1296" s="590"/>
      <c r="B1296" s="646" t="s">
        <v>305</v>
      </c>
      <c r="C1296" s="646" t="s">
        <v>1496</v>
      </c>
      <c r="D1296" s="647" t="s">
        <v>1617</v>
      </c>
      <c r="E1296" s="649"/>
      <c r="F1296" s="650">
        <v>245153.61643744231</v>
      </c>
      <c r="G1296" s="650">
        <f t="shared" si="22075"/>
        <v>245153.61643744231</v>
      </c>
      <c r="H1296" s="649">
        <f t="shared" ref="H1296" si="22781">+H1297*$F1296</f>
        <v>0</v>
      </c>
      <c r="I1296" s="649">
        <f t="shared" ref="I1296" si="22782">+I1297*$F1296</f>
        <v>0</v>
      </c>
      <c r="J1296" s="649">
        <f t="shared" ref="J1296" si="22783">+J1297*$F1296</f>
        <v>0</v>
      </c>
      <c r="K1296" s="649">
        <f t="shared" ref="K1296" si="22784">+K1297*$F1296</f>
        <v>0</v>
      </c>
      <c r="L1296" s="649">
        <f t="shared" ref="L1296" si="22785">+L1297*$F1296</f>
        <v>0</v>
      </c>
      <c r="M1296" s="649">
        <f t="shared" ref="M1296" si="22786">+M1297*$F1296</f>
        <v>0</v>
      </c>
      <c r="N1296" s="649">
        <f t="shared" ref="N1296" si="22787">+N1297*$F1296</f>
        <v>0</v>
      </c>
      <c r="O1296" s="649">
        <f t="shared" ref="O1296" si="22788">+O1297*$F1296</f>
        <v>110319.12739684904</v>
      </c>
      <c r="P1296" s="649">
        <f t="shared" ref="P1296" si="22789">+P1297*$F1296</f>
        <v>134834.48904059327</v>
      </c>
      <c r="Q1296" s="649">
        <f t="shared" ref="Q1296" si="22790">+Q1297*$F1296</f>
        <v>0</v>
      </c>
      <c r="R1296" s="649">
        <f t="shared" ref="R1296" si="22791">+R1297*$F1296</f>
        <v>0</v>
      </c>
      <c r="S1296" s="649">
        <f t="shared" ref="S1296" si="22792">+S1297*$F1296</f>
        <v>0</v>
      </c>
      <c r="T1296" s="649">
        <f t="shared" ref="T1296" si="22793">+T1297*$F1296</f>
        <v>0</v>
      </c>
      <c r="U1296" s="649">
        <f t="shared" ref="U1296" si="22794">+U1297*$F1296</f>
        <v>0</v>
      </c>
      <c r="V1296" s="649">
        <f t="shared" ref="V1296" si="22795">+V1297*$F1296</f>
        <v>0</v>
      </c>
      <c r="W1296" s="649">
        <f t="shared" ref="W1296" si="22796">+W1297*$F1296</f>
        <v>0</v>
      </c>
      <c r="X1296" s="649">
        <f t="shared" ref="X1296" si="22797">+X1297*$F1296</f>
        <v>0</v>
      </c>
      <c r="Y1296" s="649">
        <f t="shared" ref="Y1296" si="22798">+Y1297*$F1296</f>
        <v>0</v>
      </c>
      <c r="Z1296" s="649">
        <f t="shared" ref="Z1296" si="22799">+Z1297*$F1296</f>
        <v>0</v>
      </c>
      <c r="AA1296" s="649">
        <f t="shared" ref="AA1296" si="22800">+AA1297*$F1296</f>
        <v>0</v>
      </c>
      <c r="AB1296" s="649">
        <f t="shared" ref="AB1296" si="22801">+AB1297*$F1296</f>
        <v>0</v>
      </c>
      <c r="AC1296" s="649">
        <f t="shared" ref="AC1296" si="22802">+AC1297*$F1296</f>
        <v>0</v>
      </c>
      <c r="AD1296" s="649">
        <f t="shared" ref="AD1296" si="22803">+AD1297*$F1296</f>
        <v>0</v>
      </c>
      <c r="AE1296" s="649">
        <f t="shared" ref="AE1296" si="22804">+AE1297*$F1296</f>
        <v>0</v>
      </c>
      <c r="AF1296" s="649">
        <f t="shared" ref="AF1296" si="22805">+AF1297*$F1296</f>
        <v>0</v>
      </c>
      <c r="AG1296" s="649">
        <f t="shared" ref="AG1296" si="22806">+AG1297*$F1296</f>
        <v>0</v>
      </c>
      <c r="AH1296" s="649">
        <f t="shared" ref="AH1296" si="22807">+AH1297*$F1296</f>
        <v>0</v>
      </c>
      <c r="AI1296" s="649">
        <f t="shared" ref="AI1296" si="22808">+AI1297*$F1296</f>
        <v>0</v>
      </c>
      <c r="AJ1296" s="649">
        <f t="shared" ref="AJ1296" si="22809">+AJ1297*$F1296</f>
        <v>0</v>
      </c>
      <c r="AK1296" s="649">
        <f t="shared" ref="AK1296" si="22810">+AK1297*$F1296</f>
        <v>0</v>
      </c>
      <c r="AL1296" s="649">
        <f t="shared" ref="AL1296" si="22811">+AL1297*$F1296</f>
        <v>0</v>
      </c>
      <c r="AM1296" s="649">
        <f t="shared" ref="AM1296" si="22812">+AM1297*$F1296</f>
        <v>0</v>
      </c>
      <c r="AN1296" s="649">
        <f t="shared" ref="AN1296" si="22813">+AN1297*$F1296</f>
        <v>0</v>
      </c>
      <c r="AO1296" s="649">
        <f t="shared" ref="AO1296" si="22814">+AO1297*$F1296</f>
        <v>0</v>
      </c>
      <c r="AP1296" s="649">
        <f t="shared" ref="AP1296" si="22815">+AP1297*$F1296</f>
        <v>0</v>
      </c>
      <c r="AQ1296" s="649">
        <f t="shared" ref="AQ1296" si="22816">+AQ1297*$F1296</f>
        <v>0</v>
      </c>
      <c r="AR1296" s="649">
        <f t="shared" ref="AR1296" si="22817">+AR1297*$F1296</f>
        <v>0</v>
      </c>
      <c r="AS1296" s="649">
        <f t="shared" ref="AS1296" si="22818">+AS1297*$F1296</f>
        <v>0</v>
      </c>
      <c r="AT1296" s="649">
        <f t="shared" ref="AT1296" si="22819">+AT1297*$F1296</f>
        <v>0</v>
      </c>
      <c r="AU1296" s="613">
        <f t="shared" si="22074"/>
        <v>245153.61643744231</v>
      </c>
      <c r="AV1296" s="645">
        <f t="shared" si="22033"/>
        <v>0</v>
      </c>
      <c r="AW1296" s="656">
        <f t="shared" si="22034"/>
        <v>0</v>
      </c>
      <c r="AX1296" s="591"/>
    </row>
    <row r="1297" spans="1:50" s="314" customFormat="1" hidden="1" outlineLevel="1">
      <c r="A1297" s="642"/>
      <c r="B1297" s="636"/>
      <c r="C1297" s="636"/>
      <c r="D1297" s="651"/>
      <c r="E1297" s="653"/>
      <c r="F1297" s="640"/>
      <c r="G1297" s="640">
        <f t="shared" si="22075"/>
        <v>1</v>
      </c>
      <c r="H1297" s="658">
        <v>0</v>
      </c>
      <c r="I1297" s="658">
        <v>0</v>
      </c>
      <c r="J1297" s="658">
        <v>0</v>
      </c>
      <c r="K1297" s="658">
        <v>0</v>
      </c>
      <c r="L1297" s="658">
        <v>0</v>
      </c>
      <c r="M1297" s="658">
        <v>0</v>
      </c>
      <c r="N1297" s="658">
        <v>0</v>
      </c>
      <c r="O1297" s="658">
        <v>0.45</v>
      </c>
      <c r="P1297" s="658">
        <v>0.55000000000000004</v>
      </c>
      <c r="Q1297" s="658">
        <v>0</v>
      </c>
      <c r="R1297" s="658">
        <v>0</v>
      </c>
      <c r="S1297" s="658">
        <v>0</v>
      </c>
      <c r="T1297" s="658">
        <v>0</v>
      </c>
      <c r="U1297" s="658">
        <v>0</v>
      </c>
      <c r="V1297" s="658">
        <v>0</v>
      </c>
      <c r="W1297" s="658">
        <v>0</v>
      </c>
      <c r="X1297" s="658">
        <v>0</v>
      </c>
      <c r="Y1297" s="658">
        <v>0</v>
      </c>
      <c r="Z1297" s="658">
        <v>0</v>
      </c>
      <c r="AA1297" s="658">
        <v>0</v>
      </c>
      <c r="AB1297" s="658">
        <v>0</v>
      </c>
      <c r="AC1297" s="658">
        <v>0</v>
      </c>
      <c r="AD1297" s="658">
        <v>0</v>
      </c>
      <c r="AE1297" s="658">
        <v>0</v>
      </c>
      <c r="AF1297" s="658">
        <v>0</v>
      </c>
      <c r="AG1297" s="658">
        <v>0</v>
      </c>
      <c r="AH1297" s="658">
        <v>0</v>
      </c>
      <c r="AI1297" s="658">
        <v>0</v>
      </c>
      <c r="AJ1297" s="658">
        <v>0</v>
      </c>
      <c r="AK1297" s="658">
        <v>0</v>
      </c>
      <c r="AL1297" s="658">
        <v>0</v>
      </c>
      <c r="AM1297" s="658">
        <v>0</v>
      </c>
      <c r="AN1297" s="658">
        <v>0</v>
      </c>
      <c r="AO1297" s="658">
        <v>0</v>
      </c>
      <c r="AP1297" s="658">
        <v>0</v>
      </c>
      <c r="AQ1297" s="658">
        <v>0</v>
      </c>
      <c r="AR1297" s="658">
        <v>0</v>
      </c>
      <c r="AS1297" s="658">
        <v>0</v>
      </c>
      <c r="AT1297" s="658">
        <v>0</v>
      </c>
      <c r="AU1297" s="613">
        <f t="shared" si="22074"/>
        <v>1</v>
      </c>
      <c r="AV1297" s="645">
        <f t="shared" si="22033"/>
        <v>1</v>
      </c>
      <c r="AW1297" s="656" t="e">
        <f t="shared" si="22034"/>
        <v>#DIV/0!</v>
      </c>
      <c r="AX1297" s="661"/>
    </row>
    <row r="1298" spans="1:50" hidden="1" outlineLevel="1">
      <c r="A1298" s="590"/>
      <c r="B1298" s="629" t="s">
        <v>278</v>
      </c>
      <c r="C1298" s="629" t="s">
        <v>1497</v>
      </c>
      <c r="D1298" s="630" t="s">
        <v>1498</v>
      </c>
      <c r="E1298" s="631"/>
      <c r="F1298" s="632">
        <f>+F1299+F1301+F1303+F1305+F1307+F1309</f>
        <v>0</v>
      </c>
      <c r="G1298" s="632">
        <f t="shared" si="22075"/>
        <v>0</v>
      </c>
      <c r="H1298" s="632">
        <f t="shared" ref="H1298:AT1298" si="22820">+H1299+H1301+H1303+H1305+H1307+H1309</f>
        <v>0</v>
      </c>
      <c r="I1298" s="632">
        <f t="shared" si="22820"/>
        <v>0</v>
      </c>
      <c r="J1298" s="632">
        <f t="shared" si="22820"/>
        <v>0</v>
      </c>
      <c r="K1298" s="632">
        <f t="shared" si="22820"/>
        <v>0</v>
      </c>
      <c r="L1298" s="632">
        <f t="shared" si="22820"/>
        <v>0</v>
      </c>
      <c r="M1298" s="632">
        <f t="shared" si="22820"/>
        <v>0</v>
      </c>
      <c r="N1298" s="632">
        <f t="shared" si="22820"/>
        <v>0</v>
      </c>
      <c r="O1298" s="632">
        <f t="shared" si="22820"/>
        <v>0</v>
      </c>
      <c r="P1298" s="632">
        <f t="shared" si="22820"/>
        <v>0</v>
      </c>
      <c r="Q1298" s="632">
        <f t="shared" si="22820"/>
        <v>0</v>
      </c>
      <c r="R1298" s="632">
        <f t="shared" si="22820"/>
        <v>0</v>
      </c>
      <c r="S1298" s="632">
        <f t="shared" si="22820"/>
        <v>0</v>
      </c>
      <c r="T1298" s="632">
        <f t="shared" si="22820"/>
        <v>0</v>
      </c>
      <c r="U1298" s="632">
        <f t="shared" si="22820"/>
        <v>0</v>
      </c>
      <c r="V1298" s="632">
        <f t="shared" si="22820"/>
        <v>0</v>
      </c>
      <c r="W1298" s="632">
        <f t="shared" si="22820"/>
        <v>0</v>
      </c>
      <c r="X1298" s="632">
        <f t="shared" si="22820"/>
        <v>0</v>
      </c>
      <c r="Y1298" s="632">
        <f t="shared" si="22820"/>
        <v>0</v>
      </c>
      <c r="Z1298" s="632">
        <f t="shared" si="22820"/>
        <v>0</v>
      </c>
      <c r="AA1298" s="632">
        <f t="shared" si="22820"/>
        <v>0</v>
      </c>
      <c r="AB1298" s="632">
        <f t="shared" si="22820"/>
        <v>0</v>
      </c>
      <c r="AC1298" s="632">
        <f t="shared" si="22820"/>
        <v>0</v>
      </c>
      <c r="AD1298" s="632">
        <f t="shared" si="22820"/>
        <v>0</v>
      </c>
      <c r="AE1298" s="632">
        <f t="shared" si="22820"/>
        <v>0</v>
      </c>
      <c r="AF1298" s="632">
        <f t="shared" si="22820"/>
        <v>0</v>
      </c>
      <c r="AG1298" s="632">
        <f t="shared" si="22820"/>
        <v>0</v>
      </c>
      <c r="AH1298" s="632">
        <f t="shared" si="22820"/>
        <v>0</v>
      </c>
      <c r="AI1298" s="632">
        <f t="shared" si="22820"/>
        <v>0</v>
      </c>
      <c r="AJ1298" s="632">
        <f t="shared" si="22820"/>
        <v>0</v>
      </c>
      <c r="AK1298" s="632">
        <f t="shared" si="22820"/>
        <v>0</v>
      </c>
      <c r="AL1298" s="632">
        <f t="shared" si="22820"/>
        <v>0</v>
      </c>
      <c r="AM1298" s="632">
        <f t="shared" si="22820"/>
        <v>0</v>
      </c>
      <c r="AN1298" s="632">
        <f t="shared" si="22820"/>
        <v>0</v>
      </c>
      <c r="AO1298" s="632">
        <f t="shared" si="22820"/>
        <v>0</v>
      </c>
      <c r="AP1298" s="632">
        <f t="shared" si="22820"/>
        <v>0</v>
      </c>
      <c r="AQ1298" s="632">
        <f t="shared" si="22820"/>
        <v>0</v>
      </c>
      <c r="AR1298" s="632">
        <f t="shared" si="22820"/>
        <v>0</v>
      </c>
      <c r="AS1298" s="632">
        <f t="shared" si="22820"/>
        <v>0</v>
      </c>
      <c r="AT1298" s="632">
        <f t="shared" si="22820"/>
        <v>0</v>
      </c>
      <c r="AU1298" s="613">
        <f t="shared" si="22074"/>
        <v>0</v>
      </c>
      <c r="AV1298" s="645">
        <f t="shared" si="22033"/>
        <v>0</v>
      </c>
      <c r="AW1298" s="656" t="e">
        <f t="shared" si="22034"/>
        <v>#DIV/0!</v>
      </c>
      <c r="AX1298" s="591"/>
    </row>
    <row r="1299" spans="1:50" hidden="1" outlineLevel="1">
      <c r="A1299" s="590"/>
      <c r="B1299" s="646" t="s">
        <v>305</v>
      </c>
      <c r="C1299" s="646" t="s">
        <v>1499</v>
      </c>
      <c r="D1299" s="647" t="s">
        <v>1618</v>
      </c>
      <c r="E1299" s="649"/>
      <c r="F1299" s="650">
        <v>0</v>
      </c>
      <c r="G1299" s="650">
        <f t="shared" si="22075"/>
        <v>0</v>
      </c>
      <c r="H1299" s="649">
        <f t="shared" ref="H1299" si="22821">+H1300*$F1299</f>
        <v>0</v>
      </c>
      <c r="I1299" s="649">
        <f t="shared" ref="I1299" si="22822">+I1300*$F1299</f>
        <v>0</v>
      </c>
      <c r="J1299" s="649">
        <f t="shared" ref="J1299" si="22823">+J1300*$F1299</f>
        <v>0</v>
      </c>
      <c r="K1299" s="649">
        <f t="shared" ref="K1299" si="22824">+K1300*$F1299</f>
        <v>0</v>
      </c>
      <c r="L1299" s="649">
        <f t="shared" ref="L1299" si="22825">+L1300*$F1299</f>
        <v>0</v>
      </c>
      <c r="M1299" s="649">
        <f t="shared" ref="M1299" si="22826">+M1300*$F1299</f>
        <v>0</v>
      </c>
      <c r="N1299" s="649">
        <f t="shared" ref="N1299" si="22827">+N1300*$F1299</f>
        <v>0</v>
      </c>
      <c r="O1299" s="649">
        <f t="shared" ref="O1299" si="22828">+O1300*$F1299</f>
        <v>0</v>
      </c>
      <c r="P1299" s="649">
        <f t="shared" ref="P1299" si="22829">+P1300*$F1299</f>
        <v>0</v>
      </c>
      <c r="Q1299" s="649">
        <f t="shared" ref="Q1299" si="22830">+Q1300*$F1299</f>
        <v>0</v>
      </c>
      <c r="R1299" s="649">
        <f t="shared" ref="R1299" si="22831">+R1300*$F1299</f>
        <v>0</v>
      </c>
      <c r="S1299" s="649">
        <f t="shared" ref="S1299" si="22832">+S1300*$F1299</f>
        <v>0</v>
      </c>
      <c r="T1299" s="649">
        <f t="shared" ref="T1299" si="22833">+T1300*$F1299</f>
        <v>0</v>
      </c>
      <c r="U1299" s="649">
        <f t="shared" ref="U1299" si="22834">+U1300*$F1299</f>
        <v>0</v>
      </c>
      <c r="V1299" s="649">
        <f t="shared" ref="V1299" si="22835">+V1300*$F1299</f>
        <v>0</v>
      </c>
      <c r="W1299" s="649">
        <f t="shared" ref="W1299" si="22836">+W1300*$F1299</f>
        <v>0</v>
      </c>
      <c r="X1299" s="649">
        <f t="shared" ref="X1299" si="22837">+X1300*$F1299</f>
        <v>0</v>
      </c>
      <c r="Y1299" s="649">
        <f t="shared" ref="Y1299" si="22838">+Y1300*$F1299</f>
        <v>0</v>
      </c>
      <c r="Z1299" s="649">
        <f t="shared" ref="Z1299" si="22839">+Z1300*$F1299</f>
        <v>0</v>
      </c>
      <c r="AA1299" s="649">
        <f t="shared" ref="AA1299" si="22840">+AA1300*$F1299</f>
        <v>0</v>
      </c>
      <c r="AB1299" s="649">
        <f t="shared" ref="AB1299" si="22841">+AB1300*$F1299</f>
        <v>0</v>
      </c>
      <c r="AC1299" s="649">
        <f t="shared" ref="AC1299" si="22842">+AC1300*$F1299</f>
        <v>0</v>
      </c>
      <c r="AD1299" s="649">
        <f t="shared" ref="AD1299" si="22843">+AD1300*$F1299</f>
        <v>0</v>
      </c>
      <c r="AE1299" s="649">
        <f t="shared" ref="AE1299" si="22844">+AE1300*$F1299</f>
        <v>0</v>
      </c>
      <c r="AF1299" s="649">
        <f t="shared" ref="AF1299" si="22845">+AF1300*$F1299</f>
        <v>0</v>
      </c>
      <c r="AG1299" s="649">
        <f t="shared" ref="AG1299" si="22846">+AG1300*$F1299</f>
        <v>0</v>
      </c>
      <c r="AH1299" s="649">
        <f t="shared" ref="AH1299" si="22847">+AH1300*$F1299</f>
        <v>0</v>
      </c>
      <c r="AI1299" s="649">
        <f t="shared" ref="AI1299" si="22848">+AI1300*$F1299</f>
        <v>0</v>
      </c>
      <c r="AJ1299" s="649">
        <f t="shared" ref="AJ1299" si="22849">+AJ1300*$F1299</f>
        <v>0</v>
      </c>
      <c r="AK1299" s="649">
        <f t="shared" ref="AK1299" si="22850">+AK1300*$F1299</f>
        <v>0</v>
      </c>
      <c r="AL1299" s="649">
        <f t="shared" ref="AL1299" si="22851">+AL1300*$F1299</f>
        <v>0</v>
      </c>
      <c r="AM1299" s="649">
        <f t="shared" ref="AM1299" si="22852">+AM1300*$F1299</f>
        <v>0</v>
      </c>
      <c r="AN1299" s="649">
        <f t="shared" ref="AN1299" si="22853">+AN1300*$F1299</f>
        <v>0</v>
      </c>
      <c r="AO1299" s="649">
        <f t="shared" ref="AO1299" si="22854">+AO1300*$F1299</f>
        <v>0</v>
      </c>
      <c r="AP1299" s="649">
        <f t="shared" ref="AP1299" si="22855">+AP1300*$F1299</f>
        <v>0</v>
      </c>
      <c r="AQ1299" s="649">
        <f t="shared" ref="AQ1299" si="22856">+AQ1300*$F1299</f>
        <v>0</v>
      </c>
      <c r="AR1299" s="649">
        <f t="shared" ref="AR1299" si="22857">+AR1300*$F1299</f>
        <v>0</v>
      </c>
      <c r="AS1299" s="649">
        <f t="shared" ref="AS1299" si="22858">+AS1300*$F1299</f>
        <v>0</v>
      </c>
      <c r="AT1299" s="649">
        <f t="shared" ref="AT1299" si="22859">+AT1300*$F1299</f>
        <v>0</v>
      </c>
      <c r="AU1299" s="613">
        <f t="shared" si="22074"/>
        <v>0</v>
      </c>
      <c r="AV1299" s="645">
        <f t="shared" si="22033"/>
        <v>0</v>
      </c>
      <c r="AW1299" s="656" t="e">
        <f t="shared" si="22034"/>
        <v>#DIV/0!</v>
      </c>
      <c r="AX1299" s="591"/>
    </row>
    <row r="1300" spans="1:50" s="314" customFormat="1" hidden="1" outlineLevel="1">
      <c r="A1300" s="642"/>
      <c r="B1300" s="636"/>
      <c r="C1300" s="636"/>
      <c r="D1300" s="651"/>
      <c r="E1300" s="653"/>
      <c r="F1300" s="640"/>
      <c r="G1300" s="640">
        <f t="shared" si="22075"/>
        <v>0</v>
      </c>
      <c r="H1300" s="658">
        <v>0</v>
      </c>
      <c r="I1300" s="658">
        <v>0</v>
      </c>
      <c r="J1300" s="658">
        <v>0</v>
      </c>
      <c r="K1300" s="658">
        <v>0</v>
      </c>
      <c r="L1300" s="658">
        <v>0</v>
      </c>
      <c r="M1300" s="658">
        <v>0</v>
      </c>
      <c r="N1300" s="658">
        <v>0</v>
      </c>
      <c r="O1300" s="658">
        <v>0</v>
      </c>
      <c r="P1300" s="658">
        <v>0</v>
      </c>
      <c r="Q1300" s="658">
        <v>0</v>
      </c>
      <c r="R1300" s="658">
        <v>0</v>
      </c>
      <c r="S1300" s="658">
        <v>0</v>
      </c>
      <c r="T1300" s="658">
        <v>0</v>
      </c>
      <c r="U1300" s="658">
        <v>0</v>
      </c>
      <c r="V1300" s="658">
        <v>0</v>
      </c>
      <c r="W1300" s="658">
        <v>0</v>
      </c>
      <c r="X1300" s="658">
        <v>0</v>
      </c>
      <c r="Y1300" s="658">
        <v>0</v>
      </c>
      <c r="Z1300" s="658">
        <v>0</v>
      </c>
      <c r="AA1300" s="658">
        <v>0</v>
      </c>
      <c r="AB1300" s="658">
        <v>0</v>
      </c>
      <c r="AC1300" s="658">
        <v>0</v>
      </c>
      <c r="AD1300" s="658">
        <v>0</v>
      </c>
      <c r="AE1300" s="658">
        <v>0</v>
      </c>
      <c r="AF1300" s="658">
        <v>0</v>
      </c>
      <c r="AG1300" s="658">
        <v>0</v>
      </c>
      <c r="AH1300" s="658">
        <v>0</v>
      </c>
      <c r="AI1300" s="658">
        <v>0</v>
      </c>
      <c r="AJ1300" s="658">
        <v>0</v>
      </c>
      <c r="AK1300" s="658">
        <v>0</v>
      </c>
      <c r="AL1300" s="658">
        <v>0</v>
      </c>
      <c r="AM1300" s="658">
        <v>0</v>
      </c>
      <c r="AN1300" s="658">
        <v>0</v>
      </c>
      <c r="AO1300" s="658">
        <v>0</v>
      </c>
      <c r="AP1300" s="658">
        <v>0</v>
      </c>
      <c r="AQ1300" s="658">
        <v>0</v>
      </c>
      <c r="AR1300" s="658">
        <v>0</v>
      </c>
      <c r="AS1300" s="658">
        <v>0</v>
      </c>
      <c r="AT1300" s="658">
        <v>0</v>
      </c>
      <c r="AU1300" s="613">
        <f t="shared" si="22074"/>
        <v>0</v>
      </c>
      <c r="AV1300" s="645">
        <f t="shared" si="22033"/>
        <v>0</v>
      </c>
      <c r="AW1300" s="656" t="e">
        <f t="shared" si="22034"/>
        <v>#DIV/0!</v>
      </c>
      <c r="AX1300" s="661"/>
    </row>
    <row r="1301" spans="1:50" hidden="1" outlineLevel="1">
      <c r="A1301" s="590"/>
      <c r="B1301" s="646" t="s">
        <v>305</v>
      </c>
      <c r="C1301" s="646" t="s">
        <v>1500</v>
      </c>
      <c r="D1301" s="647" t="s">
        <v>1619</v>
      </c>
      <c r="E1301" s="649"/>
      <c r="F1301" s="650">
        <v>0</v>
      </c>
      <c r="G1301" s="650">
        <f t="shared" si="22075"/>
        <v>0</v>
      </c>
      <c r="H1301" s="649">
        <f t="shared" ref="H1301" si="22860">+H1302*$F1301</f>
        <v>0</v>
      </c>
      <c r="I1301" s="649">
        <f t="shared" ref="I1301" si="22861">+I1302*$F1301</f>
        <v>0</v>
      </c>
      <c r="J1301" s="649">
        <f t="shared" ref="J1301" si="22862">+J1302*$F1301</f>
        <v>0</v>
      </c>
      <c r="K1301" s="649">
        <f t="shared" ref="K1301" si="22863">+K1302*$F1301</f>
        <v>0</v>
      </c>
      <c r="L1301" s="649">
        <f t="shared" ref="L1301" si="22864">+L1302*$F1301</f>
        <v>0</v>
      </c>
      <c r="M1301" s="649">
        <f t="shared" ref="M1301" si="22865">+M1302*$F1301</f>
        <v>0</v>
      </c>
      <c r="N1301" s="649">
        <f t="shared" ref="N1301" si="22866">+N1302*$F1301</f>
        <v>0</v>
      </c>
      <c r="O1301" s="649">
        <f t="shared" ref="O1301" si="22867">+O1302*$F1301</f>
        <v>0</v>
      </c>
      <c r="P1301" s="649">
        <f t="shared" ref="P1301" si="22868">+P1302*$F1301</f>
        <v>0</v>
      </c>
      <c r="Q1301" s="649">
        <f t="shared" ref="Q1301" si="22869">+Q1302*$F1301</f>
        <v>0</v>
      </c>
      <c r="R1301" s="649">
        <f t="shared" ref="R1301" si="22870">+R1302*$F1301</f>
        <v>0</v>
      </c>
      <c r="S1301" s="649">
        <f t="shared" ref="S1301" si="22871">+S1302*$F1301</f>
        <v>0</v>
      </c>
      <c r="T1301" s="649">
        <f t="shared" ref="T1301" si="22872">+T1302*$F1301</f>
        <v>0</v>
      </c>
      <c r="U1301" s="649">
        <f t="shared" ref="U1301" si="22873">+U1302*$F1301</f>
        <v>0</v>
      </c>
      <c r="V1301" s="649">
        <f t="shared" ref="V1301" si="22874">+V1302*$F1301</f>
        <v>0</v>
      </c>
      <c r="W1301" s="649">
        <f t="shared" ref="W1301" si="22875">+W1302*$F1301</f>
        <v>0</v>
      </c>
      <c r="X1301" s="649">
        <f t="shared" ref="X1301" si="22876">+X1302*$F1301</f>
        <v>0</v>
      </c>
      <c r="Y1301" s="649">
        <f t="shared" ref="Y1301" si="22877">+Y1302*$F1301</f>
        <v>0</v>
      </c>
      <c r="Z1301" s="649">
        <f t="shared" ref="Z1301" si="22878">+Z1302*$F1301</f>
        <v>0</v>
      </c>
      <c r="AA1301" s="649">
        <f t="shared" ref="AA1301" si="22879">+AA1302*$F1301</f>
        <v>0</v>
      </c>
      <c r="AB1301" s="649">
        <f t="shared" ref="AB1301" si="22880">+AB1302*$F1301</f>
        <v>0</v>
      </c>
      <c r="AC1301" s="649">
        <f t="shared" ref="AC1301" si="22881">+AC1302*$F1301</f>
        <v>0</v>
      </c>
      <c r="AD1301" s="649">
        <f t="shared" ref="AD1301" si="22882">+AD1302*$F1301</f>
        <v>0</v>
      </c>
      <c r="AE1301" s="649">
        <f t="shared" ref="AE1301" si="22883">+AE1302*$F1301</f>
        <v>0</v>
      </c>
      <c r="AF1301" s="649">
        <f t="shared" ref="AF1301" si="22884">+AF1302*$F1301</f>
        <v>0</v>
      </c>
      <c r="AG1301" s="649">
        <f t="shared" ref="AG1301" si="22885">+AG1302*$F1301</f>
        <v>0</v>
      </c>
      <c r="AH1301" s="649">
        <f t="shared" ref="AH1301" si="22886">+AH1302*$F1301</f>
        <v>0</v>
      </c>
      <c r="AI1301" s="649">
        <f t="shared" ref="AI1301" si="22887">+AI1302*$F1301</f>
        <v>0</v>
      </c>
      <c r="AJ1301" s="649">
        <f t="shared" ref="AJ1301" si="22888">+AJ1302*$F1301</f>
        <v>0</v>
      </c>
      <c r="AK1301" s="649">
        <f t="shared" ref="AK1301" si="22889">+AK1302*$F1301</f>
        <v>0</v>
      </c>
      <c r="AL1301" s="649">
        <f t="shared" ref="AL1301" si="22890">+AL1302*$F1301</f>
        <v>0</v>
      </c>
      <c r="AM1301" s="649">
        <f t="shared" ref="AM1301" si="22891">+AM1302*$F1301</f>
        <v>0</v>
      </c>
      <c r="AN1301" s="649">
        <f t="shared" ref="AN1301" si="22892">+AN1302*$F1301</f>
        <v>0</v>
      </c>
      <c r="AO1301" s="649">
        <f t="shared" ref="AO1301" si="22893">+AO1302*$F1301</f>
        <v>0</v>
      </c>
      <c r="AP1301" s="649">
        <f t="shared" ref="AP1301" si="22894">+AP1302*$F1301</f>
        <v>0</v>
      </c>
      <c r="AQ1301" s="649">
        <f t="shared" ref="AQ1301" si="22895">+AQ1302*$F1301</f>
        <v>0</v>
      </c>
      <c r="AR1301" s="649">
        <f t="shared" ref="AR1301" si="22896">+AR1302*$F1301</f>
        <v>0</v>
      </c>
      <c r="AS1301" s="649">
        <f t="shared" ref="AS1301" si="22897">+AS1302*$F1301</f>
        <v>0</v>
      </c>
      <c r="AT1301" s="649">
        <f t="shared" ref="AT1301" si="22898">+AT1302*$F1301</f>
        <v>0</v>
      </c>
      <c r="AU1301" s="613">
        <f t="shared" si="22074"/>
        <v>0</v>
      </c>
      <c r="AV1301" s="645">
        <f t="shared" si="22033"/>
        <v>0</v>
      </c>
      <c r="AW1301" s="656" t="e">
        <f t="shared" si="22034"/>
        <v>#DIV/0!</v>
      </c>
      <c r="AX1301" s="591"/>
    </row>
    <row r="1302" spans="1:50" s="314" customFormat="1" hidden="1" outlineLevel="1">
      <c r="A1302" s="642"/>
      <c r="B1302" s="636"/>
      <c r="C1302" s="636"/>
      <c r="D1302" s="651"/>
      <c r="E1302" s="653"/>
      <c r="F1302" s="640"/>
      <c r="G1302" s="640">
        <f t="shared" si="22075"/>
        <v>0</v>
      </c>
      <c r="H1302" s="658">
        <v>0</v>
      </c>
      <c r="I1302" s="658">
        <v>0</v>
      </c>
      <c r="J1302" s="658">
        <v>0</v>
      </c>
      <c r="K1302" s="658">
        <v>0</v>
      </c>
      <c r="L1302" s="658">
        <v>0</v>
      </c>
      <c r="M1302" s="658">
        <v>0</v>
      </c>
      <c r="N1302" s="658">
        <v>0</v>
      </c>
      <c r="O1302" s="658">
        <v>0</v>
      </c>
      <c r="P1302" s="658">
        <v>0</v>
      </c>
      <c r="Q1302" s="658">
        <v>0</v>
      </c>
      <c r="R1302" s="658">
        <v>0</v>
      </c>
      <c r="S1302" s="658">
        <v>0</v>
      </c>
      <c r="T1302" s="658">
        <v>0</v>
      </c>
      <c r="U1302" s="658">
        <v>0</v>
      </c>
      <c r="V1302" s="658">
        <v>0</v>
      </c>
      <c r="W1302" s="658">
        <v>0</v>
      </c>
      <c r="X1302" s="658">
        <v>0</v>
      </c>
      <c r="Y1302" s="658">
        <v>0</v>
      </c>
      <c r="Z1302" s="658">
        <v>0</v>
      </c>
      <c r="AA1302" s="658">
        <v>0</v>
      </c>
      <c r="AB1302" s="658">
        <v>0</v>
      </c>
      <c r="AC1302" s="658">
        <v>0</v>
      </c>
      <c r="AD1302" s="658">
        <v>0</v>
      </c>
      <c r="AE1302" s="658">
        <v>0</v>
      </c>
      <c r="AF1302" s="658">
        <v>0</v>
      </c>
      <c r="AG1302" s="658">
        <v>0</v>
      </c>
      <c r="AH1302" s="658">
        <v>0</v>
      </c>
      <c r="AI1302" s="658">
        <v>0</v>
      </c>
      <c r="AJ1302" s="658">
        <v>0</v>
      </c>
      <c r="AK1302" s="658">
        <v>0</v>
      </c>
      <c r="AL1302" s="658">
        <v>0</v>
      </c>
      <c r="AM1302" s="658">
        <v>0</v>
      </c>
      <c r="AN1302" s="658">
        <v>0</v>
      </c>
      <c r="AO1302" s="658">
        <v>0</v>
      </c>
      <c r="AP1302" s="658">
        <v>0</v>
      </c>
      <c r="AQ1302" s="658">
        <v>0</v>
      </c>
      <c r="AR1302" s="658">
        <v>0</v>
      </c>
      <c r="AS1302" s="658">
        <v>0</v>
      </c>
      <c r="AT1302" s="658">
        <v>0</v>
      </c>
      <c r="AU1302" s="613">
        <f t="shared" si="22074"/>
        <v>0</v>
      </c>
      <c r="AV1302" s="645">
        <f t="shared" si="22033"/>
        <v>0</v>
      </c>
      <c r="AW1302" s="656" t="e">
        <f t="shared" si="22034"/>
        <v>#DIV/0!</v>
      </c>
      <c r="AX1302" s="661"/>
    </row>
    <row r="1303" spans="1:50" hidden="1" outlineLevel="1">
      <c r="A1303" s="590"/>
      <c r="B1303" s="646" t="s">
        <v>305</v>
      </c>
      <c r="C1303" s="646" t="s">
        <v>1501</v>
      </c>
      <c r="D1303" s="647" t="s">
        <v>1620</v>
      </c>
      <c r="E1303" s="649"/>
      <c r="F1303" s="650">
        <v>0</v>
      </c>
      <c r="G1303" s="650">
        <f t="shared" si="22075"/>
        <v>0</v>
      </c>
      <c r="H1303" s="649">
        <f t="shared" ref="H1303" si="22899">+H1304*$F1303</f>
        <v>0</v>
      </c>
      <c r="I1303" s="649">
        <f t="shared" ref="I1303" si="22900">+I1304*$F1303</f>
        <v>0</v>
      </c>
      <c r="J1303" s="649">
        <f t="shared" ref="J1303" si="22901">+J1304*$F1303</f>
        <v>0</v>
      </c>
      <c r="K1303" s="649">
        <f t="shared" ref="K1303" si="22902">+K1304*$F1303</f>
        <v>0</v>
      </c>
      <c r="L1303" s="649">
        <f t="shared" ref="L1303" si="22903">+L1304*$F1303</f>
        <v>0</v>
      </c>
      <c r="M1303" s="649">
        <f t="shared" ref="M1303" si="22904">+M1304*$F1303</f>
        <v>0</v>
      </c>
      <c r="N1303" s="649">
        <f t="shared" ref="N1303" si="22905">+N1304*$F1303</f>
        <v>0</v>
      </c>
      <c r="O1303" s="649">
        <f t="shared" ref="O1303" si="22906">+O1304*$F1303</f>
        <v>0</v>
      </c>
      <c r="P1303" s="649">
        <f t="shared" ref="P1303" si="22907">+P1304*$F1303</f>
        <v>0</v>
      </c>
      <c r="Q1303" s="649">
        <f t="shared" ref="Q1303" si="22908">+Q1304*$F1303</f>
        <v>0</v>
      </c>
      <c r="R1303" s="649">
        <f t="shared" ref="R1303" si="22909">+R1304*$F1303</f>
        <v>0</v>
      </c>
      <c r="S1303" s="649">
        <f t="shared" ref="S1303" si="22910">+S1304*$F1303</f>
        <v>0</v>
      </c>
      <c r="T1303" s="649">
        <f t="shared" ref="T1303" si="22911">+T1304*$F1303</f>
        <v>0</v>
      </c>
      <c r="U1303" s="649">
        <f t="shared" ref="U1303" si="22912">+U1304*$F1303</f>
        <v>0</v>
      </c>
      <c r="V1303" s="649">
        <f t="shared" ref="V1303" si="22913">+V1304*$F1303</f>
        <v>0</v>
      </c>
      <c r="W1303" s="649">
        <f t="shared" ref="W1303" si="22914">+W1304*$F1303</f>
        <v>0</v>
      </c>
      <c r="X1303" s="649">
        <f t="shared" ref="X1303" si="22915">+X1304*$F1303</f>
        <v>0</v>
      </c>
      <c r="Y1303" s="649">
        <f t="shared" ref="Y1303" si="22916">+Y1304*$F1303</f>
        <v>0</v>
      </c>
      <c r="Z1303" s="649">
        <f t="shared" ref="Z1303" si="22917">+Z1304*$F1303</f>
        <v>0</v>
      </c>
      <c r="AA1303" s="649">
        <f t="shared" ref="AA1303" si="22918">+AA1304*$F1303</f>
        <v>0</v>
      </c>
      <c r="AB1303" s="649">
        <f t="shared" ref="AB1303" si="22919">+AB1304*$F1303</f>
        <v>0</v>
      </c>
      <c r="AC1303" s="649">
        <f t="shared" ref="AC1303" si="22920">+AC1304*$F1303</f>
        <v>0</v>
      </c>
      <c r="AD1303" s="649">
        <f t="shared" ref="AD1303" si="22921">+AD1304*$F1303</f>
        <v>0</v>
      </c>
      <c r="AE1303" s="649">
        <f t="shared" ref="AE1303" si="22922">+AE1304*$F1303</f>
        <v>0</v>
      </c>
      <c r="AF1303" s="649">
        <f t="shared" ref="AF1303" si="22923">+AF1304*$F1303</f>
        <v>0</v>
      </c>
      <c r="AG1303" s="649">
        <f t="shared" ref="AG1303" si="22924">+AG1304*$F1303</f>
        <v>0</v>
      </c>
      <c r="AH1303" s="649">
        <f t="shared" ref="AH1303" si="22925">+AH1304*$F1303</f>
        <v>0</v>
      </c>
      <c r="AI1303" s="649">
        <f t="shared" ref="AI1303" si="22926">+AI1304*$F1303</f>
        <v>0</v>
      </c>
      <c r="AJ1303" s="649">
        <f t="shared" ref="AJ1303" si="22927">+AJ1304*$F1303</f>
        <v>0</v>
      </c>
      <c r="AK1303" s="649">
        <f t="shared" ref="AK1303" si="22928">+AK1304*$F1303</f>
        <v>0</v>
      </c>
      <c r="AL1303" s="649">
        <f t="shared" ref="AL1303" si="22929">+AL1304*$F1303</f>
        <v>0</v>
      </c>
      <c r="AM1303" s="649">
        <f t="shared" ref="AM1303" si="22930">+AM1304*$F1303</f>
        <v>0</v>
      </c>
      <c r="AN1303" s="649">
        <f t="shared" ref="AN1303" si="22931">+AN1304*$F1303</f>
        <v>0</v>
      </c>
      <c r="AO1303" s="649">
        <f t="shared" ref="AO1303" si="22932">+AO1304*$F1303</f>
        <v>0</v>
      </c>
      <c r="AP1303" s="649">
        <f t="shared" ref="AP1303" si="22933">+AP1304*$F1303</f>
        <v>0</v>
      </c>
      <c r="AQ1303" s="649">
        <f t="shared" ref="AQ1303" si="22934">+AQ1304*$F1303</f>
        <v>0</v>
      </c>
      <c r="AR1303" s="649">
        <f t="shared" ref="AR1303" si="22935">+AR1304*$F1303</f>
        <v>0</v>
      </c>
      <c r="AS1303" s="649">
        <f t="shared" ref="AS1303" si="22936">+AS1304*$F1303</f>
        <v>0</v>
      </c>
      <c r="AT1303" s="649">
        <f t="shared" ref="AT1303" si="22937">+AT1304*$F1303</f>
        <v>0</v>
      </c>
      <c r="AU1303" s="613">
        <f t="shared" si="22074"/>
        <v>0</v>
      </c>
      <c r="AV1303" s="645">
        <f t="shared" si="22033"/>
        <v>0</v>
      </c>
      <c r="AW1303" s="656" t="e">
        <f t="shared" si="22034"/>
        <v>#DIV/0!</v>
      </c>
      <c r="AX1303" s="591"/>
    </row>
    <row r="1304" spans="1:50" s="314" customFormat="1" hidden="1" outlineLevel="1">
      <c r="A1304" s="642"/>
      <c r="B1304" s="636"/>
      <c r="C1304" s="636"/>
      <c r="D1304" s="651"/>
      <c r="E1304" s="653"/>
      <c r="F1304" s="640"/>
      <c r="G1304" s="640">
        <f t="shared" si="22075"/>
        <v>0</v>
      </c>
      <c r="H1304" s="658">
        <v>0</v>
      </c>
      <c r="I1304" s="658">
        <v>0</v>
      </c>
      <c r="J1304" s="658">
        <v>0</v>
      </c>
      <c r="K1304" s="658">
        <v>0</v>
      </c>
      <c r="L1304" s="658">
        <v>0</v>
      </c>
      <c r="M1304" s="658">
        <v>0</v>
      </c>
      <c r="N1304" s="658">
        <v>0</v>
      </c>
      <c r="O1304" s="658">
        <v>0</v>
      </c>
      <c r="P1304" s="658">
        <v>0</v>
      </c>
      <c r="Q1304" s="658">
        <v>0</v>
      </c>
      <c r="R1304" s="658">
        <v>0</v>
      </c>
      <c r="S1304" s="658">
        <v>0</v>
      </c>
      <c r="T1304" s="658">
        <v>0</v>
      </c>
      <c r="U1304" s="658">
        <v>0</v>
      </c>
      <c r="V1304" s="658">
        <v>0</v>
      </c>
      <c r="W1304" s="658">
        <v>0</v>
      </c>
      <c r="X1304" s="658">
        <v>0</v>
      </c>
      <c r="Y1304" s="658">
        <v>0</v>
      </c>
      <c r="Z1304" s="658">
        <v>0</v>
      </c>
      <c r="AA1304" s="658">
        <v>0</v>
      </c>
      <c r="AB1304" s="658">
        <v>0</v>
      </c>
      <c r="AC1304" s="658">
        <v>0</v>
      </c>
      <c r="AD1304" s="658">
        <v>0</v>
      </c>
      <c r="AE1304" s="658">
        <v>0</v>
      </c>
      <c r="AF1304" s="658">
        <v>0</v>
      </c>
      <c r="AG1304" s="658">
        <v>0</v>
      </c>
      <c r="AH1304" s="658">
        <v>0</v>
      </c>
      <c r="AI1304" s="658">
        <v>0</v>
      </c>
      <c r="AJ1304" s="658">
        <v>0</v>
      </c>
      <c r="AK1304" s="658">
        <v>0</v>
      </c>
      <c r="AL1304" s="658">
        <v>0</v>
      </c>
      <c r="AM1304" s="658">
        <v>0</v>
      </c>
      <c r="AN1304" s="658">
        <v>0</v>
      </c>
      <c r="AO1304" s="658">
        <v>0</v>
      </c>
      <c r="AP1304" s="658">
        <v>0</v>
      </c>
      <c r="AQ1304" s="658">
        <v>0</v>
      </c>
      <c r="AR1304" s="658">
        <v>0</v>
      </c>
      <c r="AS1304" s="658">
        <v>0</v>
      </c>
      <c r="AT1304" s="658">
        <v>0</v>
      </c>
      <c r="AU1304" s="613">
        <f t="shared" si="22074"/>
        <v>0</v>
      </c>
      <c r="AV1304" s="645">
        <f t="shared" si="22033"/>
        <v>0</v>
      </c>
      <c r="AW1304" s="656" t="e">
        <f t="shared" si="22034"/>
        <v>#DIV/0!</v>
      </c>
      <c r="AX1304" s="661"/>
    </row>
    <row r="1305" spans="1:50" hidden="1" outlineLevel="1">
      <c r="A1305" s="590"/>
      <c r="B1305" s="646" t="s">
        <v>305</v>
      </c>
      <c r="C1305" s="646" t="s">
        <v>1502</v>
      </c>
      <c r="D1305" s="647" t="s">
        <v>1621</v>
      </c>
      <c r="E1305" s="649"/>
      <c r="F1305" s="650">
        <v>0</v>
      </c>
      <c r="G1305" s="650">
        <f t="shared" si="22075"/>
        <v>0</v>
      </c>
      <c r="H1305" s="649">
        <f t="shared" ref="H1305" si="22938">+H1306*$F1305</f>
        <v>0</v>
      </c>
      <c r="I1305" s="649">
        <f t="shared" ref="I1305" si="22939">+I1306*$F1305</f>
        <v>0</v>
      </c>
      <c r="J1305" s="649">
        <f t="shared" ref="J1305" si="22940">+J1306*$F1305</f>
        <v>0</v>
      </c>
      <c r="K1305" s="649">
        <f t="shared" ref="K1305" si="22941">+K1306*$F1305</f>
        <v>0</v>
      </c>
      <c r="L1305" s="649">
        <f t="shared" ref="L1305" si="22942">+L1306*$F1305</f>
        <v>0</v>
      </c>
      <c r="M1305" s="649">
        <f t="shared" ref="M1305" si="22943">+M1306*$F1305</f>
        <v>0</v>
      </c>
      <c r="N1305" s="649">
        <f t="shared" ref="N1305" si="22944">+N1306*$F1305</f>
        <v>0</v>
      </c>
      <c r="O1305" s="649">
        <f t="shared" ref="O1305" si="22945">+O1306*$F1305</f>
        <v>0</v>
      </c>
      <c r="P1305" s="649">
        <f t="shared" ref="P1305" si="22946">+P1306*$F1305</f>
        <v>0</v>
      </c>
      <c r="Q1305" s="649">
        <f t="shared" ref="Q1305" si="22947">+Q1306*$F1305</f>
        <v>0</v>
      </c>
      <c r="R1305" s="649">
        <f t="shared" ref="R1305" si="22948">+R1306*$F1305</f>
        <v>0</v>
      </c>
      <c r="S1305" s="649">
        <f t="shared" ref="S1305" si="22949">+S1306*$F1305</f>
        <v>0</v>
      </c>
      <c r="T1305" s="649">
        <f t="shared" ref="T1305" si="22950">+T1306*$F1305</f>
        <v>0</v>
      </c>
      <c r="U1305" s="649">
        <f t="shared" ref="U1305" si="22951">+U1306*$F1305</f>
        <v>0</v>
      </c>
      <c r="V1305" s="649">
        <f t="shared" ref="V1305" si="22952">+V1306*$F1305</f>
        <v>0</v>
      </c>
      <c r="W1305" s="649">
        <f t="shared" ref="W1305" si="22953">+W1306*$F1305</f>
        <v>0</v>
      </c>
      <c r="X1305" s="649">
        <f t="shared" ref="X1305" si="22954">+X1306*$F1305</f>
        <v>0</v>
      </c>
      <c r="Y1305" s="649">
        <f t="shared" ref="Y1305" si="22955">+Y1306*$F1305</f>
        <v>0</v>
      </c>
      <c r="Z1305" s="649">
        <f t="shared" ref="Z1305" si="22956">+Z1306*$F1305</f>
        <v>0</v>
      </c>
      <c r="AA1305" s="649">
        <f t="shared" ref="AA1305" si="22957">+AA1306*$F1305</f>
        <v>0</v>
      </c>
      <c r="AB1305" s="649">
        <f t="shared" ref="AB1305" si="22958">+AB1306*$F1305</f>
        <v>0</v>
      </c>
      <c r="AC1305" s="649">
        <f t="shared" ref="AC1305" si="22959">+AC1306*$F1305</f>
        <v>0</v>
      </c>
      <c r="AD1305" s="649">
        <f t="shared" ref="AD1305" si="22960">+AD1306*$F1305</f>
        <v>0</v>
      </c>
      <c r="AE1305" s="649">
        <f t="shared" ref="AE1305" si="22961">+AE1306*$F1305</f>
        <v>0</v>
      </c>
      <c r="AF1305" s="649">
        <f t="shared" ref="AF1305" si="22962">+AF1306*$F1305</f>
        <v>0</v>
      </c>
      <c r="AG1305" s="649">
        <f t="shared" ref="AG1305" si="22963">+AG1306*$F1305</f>
        <v>0</v>
      </c>
      <c r="AH1305" s="649">
        <f t="shared" ref="AH1305" si="22964">+AH1306*$F1305</f>
        <v>0</v>
      </c>
      <c r="AI1305" s="649">
        <f t="shared" ref="AI1305" si="22965">+AI1306*$F1305</f>
        <v>0</v>
      </c>
      <c r="AJ1305" s="649">
        <f t="shared" ref="AJ1305" si="22966">+AJ1306*$F1305</f>
        <v>0</v>
      </c>
      <c r="AK1305" s="649">
        <f t="shared" ref="AK1305" si="22967">+AK1306*$F1305</f>
        <v>0</v>
      </c>
      <c r="AL1305" s="649">
        <f t="shared" ref="AL1305" si="22968">+AL1306*$F1305</f>
        <v>0</v>
      </c>
      <c r="AM1305" s="649">
        <f t="shared" ref="AM1305" si="22969">+AM1306*$F1305</f>
        <v>0</v>
      </c>
      <c r="AN1305" s="649">
        <f t="shared" ref="AN1305" si="22970">+AN1306*$F1305</f>
        <v>0</v>
      </c>
      <c r="AO1305" s="649">
        <f t="shared" ref="AO1305" si="22971">+AO1306*$F1305</f>
        <v>0</v>
      </c>
      <c r="AP1305" s="649">
        <f t="shared" ref="AP1305" si="22972">+AP1306*$F1305</f>
        <v>0</v>
      </c>
      <c r="AQ1305" s="649">
        <f t="shared" ref="AQ1305" si="22973">+AQ1306*$F1305</f>
        <v>0</v>
      </c>
      <c r="AR1305" s="649">
        <f t="shared" ref="AR1305" si="22974">+AR1306*$F1305</f>
        <v>0</v>
      </c>
      <c r="AS1305" s="649">
        <f t="shared" ref="AS1305" si="22975">+AS1306*$F1305</f>
        <v>0</v>
      </c>
      <c r="AT1305" s="649">
        <f t="shared" ref="AT1305" si="22976">+AT1306*$F1305</f>
        <v>0</v>
      </c>
      <c r="AU1305" s="613">
        <f t="shared" si="22074"/>
        <v>0</v>
      </c>
      <c r="AV1305" s="645">
        <f t="shared" si="22033"/>
        <v>0</v>
      </c>
      <c r="AW1305" s="656" t="e">
        <f t="shared" si="22034"/>
        <v>#DIV/0!</v>
      </c>
      <c r="AX1305" s="591"/>
    </row>
    <row r="1306" spans="1:50" s="314" customFormat="1" hidden="1" outlineLevel="1">
      <c r="A1306" s="642"/>
      <c r="B1306" s="636"/>
      <c r="C1306" s="636"/>
      <c r="D1306" s="651"/>
      <c r="E1306" s="653"/>
      <c r="F1306" s="640"/>
      <c r="G1306" s="640">
        <f t="shared" si="22075"/>
        <v>0</v>
      </c>
      <c r="H1306" s="658">
        <v>0</v>
      </c>
      <c r="I1306" s="658">
        <v>0</v>
      </c>
      <c r="J1306" s="658">
        <v>0</v>
      </c>
      <c r="K1306" s="658">
        <v>0</v>
      </c>
      <c r="L1306" s="658">
        <v>0</v>
      </c>
      <c r="M1306" s="658">
        <v>0</v>
      </c>
      <c r="N1306" s="658">
        <v>0</v>
      </c>
      <c r="O1306" s="658">
        <v>0</v>
      </c>
      <c r="P1306" s="658">
        <v>0</v>
      </c>
      <c r="Q1306" s="658">
        <v>0</v>
      </c>
      <c r="R1306" s="658">
        <v>0</v>
      </c>
      <c r="S1306" s="658">
        <v>0</v>
      </c>
      <c r="T1306" s="658">
        <v>0</v>
      </c>
      <c r="U1306" s="658">
        <v>0</v>
      </c>
      <c r="V1306" s="658">
        <v>0</v>
      </c>
      <c r="W1306" s="658">
        <v>0</v>
      </c>
      <c r="X1306" s="658">
        <v>0</v>
      </c>
      <c r="Y1306" s="658">
        <v>0</v>
      </c>
      <c r="Z1306" s="658">
        <v>0</v>
      </c>
      <c r="AA1306" s="658">
        <v>0</v>
      </c>
      <c r="AB1306" s="658">
        <v>0</v>
      </c>
      <c r="AC1306" s="658">
        <v>0</v>
      </c>
      <c r="AD1306" s="658">
        <v>0</v>
      </c>
      <c r="AE1306" s="658">
        <v>0</v>
      </c>
      <c r="AF1306" s="658">
        <v>0</v>
      </c>
      <c r="AG1306" s="658">
        <v>0</v>
      </c>
      <c r="AH1306" s="658">
        <v>0</v>
      </c>
      <c r="AI1306" s="658">
        <v>0</v>
      </c>
      <c r="AJ1306" s="658">
        <v>0</v>
      </c>
      <c r="AK1306" s="658">
        <v>0</v>
      </c>
      <c r="AL1306" s="658">
        <v>0</v>
      </c>
      <c r="AM1306" s="658">
        <v>0</v>
      </c>
      <c r="AN1306" s="658">
        <v>0</v>
      </c>
      <c r="AO1306" s="658">
        <v>0</v>
      </c>
      <c r="AP1306" s="658">
        <v>0</v>
      </c>
      <c r="AQ1306" s="658">
        <v>0</v>
      </c>
      <c r="AR1306" s="658">
        <v>0</v>
      </c>
      <c r="AS1306" s="658">
        <v>0</v>
      </c>
      <c r="AT1306" s="658">
        <v>0</v>
      </c>
      <c r="AU1306" s="613">
        <f t="shared" si="22074"/>
        <v>0</v>
      </c>
      <c r="AV1306" s="645">
        <f t="shared" si="22033"/>
        <v>0</v>
      </c>
      <c r="AW1306" s="656" t="e">
        <f t="shared" si="22034"/>
        <v>#DIV/0!</v>
      </c>
      <c r="AX1306" s="661"/>
    </row>
    <row r="1307" spans="1:50" hidden="1" outlineLevel="1">
      <c r="A1307" s="590"/>
      <c r="B1307" s="646" t="s">
        <v>305</v>
      </c>
      <c r="C1307" s="646" t="s">
        <v>1503</v>
      </c>
      <c r="D1307" s="647" t="s">
        <v>1622</v>
      </c>
      <c r="E1307" s="649"/>
      <c r="F1307" s="650">
        <v>0</v>
      </c>
      <c r="G1307" s="650">
        <f t="shared" si="22075"/>
        <v>0</v>
      </c>
      <c r="H1307" s="649">
        <f t="shared" ref="H1307" si="22977">+H1308*$F1307</f>
        <v>0</v>
      </c>
      <c r="I1307" s="649">
        <f t="shared" ref="I1307" si="22978">+I1308*$F1307</f>
        <v>0</v>
      </c>
      <c r="J1307" s="649">
        <f t="shared" ref="J1307" si="22979">+J1308*$F1307</f>
        <v>0</v>
      </c>
      <c r="K1307" s="649">
        <f t="shared" ref="K1307" si="22980">+K1308*$F1307</f>
        <v>0</v>
      </c>
      <c r="L1307" s="649">
        <f t="shared" ref="L1307" si="22981">+L1308*$F1307</f>
        <v>0</v>
      </c>
      <c r="M1307" s="649">
        <f t="shared" ref="M1307" si="22982">+M1308*$F1307</f>
        <v>0</v>
      </c>
      <c r="N1307" s="649">
        <f t="shared" ref="N1307" si="22983">+N1308*$F1307</f>
        <v>0</v>
      </c>
      <c r="O1307" s="649">
        <f t="shared" ref="O1307" si="22984">+O1308*$F1307</f>
        <v>0</v>
      </c>
      <c r="P1307" s="649">
        <f t="shared" ref="P1307" si="22985">+P1308*$F1307</f>
        <v>0</v>
      </c>
      <c r="Q1307" s="649">
        <f t="shared" ref="Q1307" si="22986">+Q1308*$F1307</f>
        <v>0</v>
      </c>
      <c r="R1307" s="649">
        <f t="shared" ref="R1307" si="22987">+R1308*$F1307</f>
        <v>0</v>
      </c>
      <c r="S1307" s="649">
        <f t="shared" ref="S1307" si="22988">+S1308*$F1307</f>
        <v>0</v>
      </c>
      <c r="T1307" s="649">
        <f t="shared" ref="T1307" si="22989">+T1308*$F1307</f>
        <v>0</v>
      </c>
      <c r="U1307" s="649">
        <f t="shared" ref="U1307" si="22990">+U1308*$F1307</f>
        <v>0</v>
      </c>
      <c r="V1307" s="649">
        <f t="shared" ref="V1307" si="22991">+V1308*$F1307</f>
        <v>0</v>
      </c>
      <c r="W1307" s="649">
        <f t="shared" ref="W1307" si="22992">+W1308*$F1307</f>
        <v>0</v>
      </c>
      <c r="X1307" s="649">
        <f t="shared" ref="X1307" si="22993">+X1308*$F1307</f>
        <v>0</v>
      </c>
      <c r="Y1307" s="649">
        <f t="shared" ref="Y1307" si="22994">+Y1308*$F1307</f>
        <v>0</v>
      </c>
      <c r="Z1307" s="649">
        <f t="shared" ref="Z1307" si="22995">+Z1308*$F1307</f>
        <v>0</v>
      </c>
      <c r="AA1307" s="649">
        <f t="shared" ref="AA1307" si="22996">+AA1308*$F1307</f>
        <v>0</v>
      </c>
      <c r="AB1307" s="649">
        <f t="shared" ref="AB1307" si="22997">+AB1308*$F1307</f>
        <v>0</v>
      </c>
      <c r="AC1307" s="649">
        <f t="shared" ref="AC1307" si="22998">+AC1308*$F1307</f>
        <v>0</v>
      </c>
      <c r="AD1307" s="649">
        <f t="shared" ref="AD1307" si="22999">+AD1308*$F1307</f>
        <v>0</v>
      </c>
      <c r="AE1307" s="649">
        <f t="shared" ref="AE1307" si="23000">+AE1308*$F1307</f>
        <v>0</v>
      </c>
      <c r="AF1307" s="649">
        <f t="shared" ref="AF1307" si="23001">+AF1308*$F1307</f>
        <v>0</v>
      </c>
      <c r="AG1307" s="649">
        <f t="shared" ref="AG1307" si="23002">+AG1308*$F1307</f>
        <v>0</v>
      </c>
      <c r="AH1307" s="649">
        <f t="shared" ref="AH1307" si="23003">+AH1308*$F1307</f>
        <v>0</v>
      </c>
      <c r="AI1307" s="649">
        <f t="shared" ref="AI1307" si="23004">+AI1308*$F1307</f>
        <v>0</v>
      </c>
      <c r="AJ1307" s="649">
        <f t="shared" ref="AJ1307" si="23005">+AJ1308*$F1307</f>
        <v>0</v>
      </c>
      <c r="AK1307" s="649">
        <f t="shared" ref="AK1307" si="23006">+AK1308*$F1307</f>
        <v>0</v>
      </c>
      <c r="AL1307" s="649">
        <f t="shared" ref="AL1307" si="23007">+AL1308*$F1307</f>
        <v>0</v>
      </c>
      <c r="AM1307" s="649">
        <f t="shared" ref="AM1307" si="23008">+AM1308*$F1307</f>
        <v>0</v>
      </c>
      <c r="AN1307" s="649">
        <f t="shared" ref="AN1307" si="23009">+AN1308*$F1307</f>
        <v>0</v>
      </c>
      <c r="AO1307" s="649">
        <f t="shared" ref="AO1307" si="23010">+AO1308*$F1307</f>
        <v>0</v>
      </c>
      <c r="AP1307" s="649">
        <f t="shared" ref="AP1307" si="23011">+AP1308*$F1307</f>
        <v>0</v>
      </c>
      <c r="AQ1307" s="649">
        <f t="shared" ref="AQ1307" si="23012">+AQ1308*$F1307</f>
        <v>0</v>
      </c>
      <c r="AR1307" s="649">
        <f t="shared" ref="AR1307" si="23013">+AR1308*$F1307</f>
        <v>0</v>
      </c>
      <c r="AS1307" s="649">
        <f t="shared" ref="AS1307" si="23014">+AS1308*$F1307</f>
        <v>0</v>
      </c>
      <c r="AT1307" s="649">
        <f t="shared" ref="AT1307" si="23015">+AT1308*$F1307</f>
        <v>0</v>
      </c>
      <c r="AU1307" s="613">
        <f t="shared" si="22074"/>
        <v>0</v>
      </c>
      <c r="AV1307" s="645">
        <f t="shared" si="22033"/>
        <v>0</v>
      </c>
      <c r="AW1307" s="656" t="e">
        <f t="shared" si="22034"/>
        <v>#DIV/0!</v>
      </c>
      <c r="AX1307" s="591"/>
    </row>
    <row r="1308" spans="1:50" s="314" customFormat="1" hidden="1" outlineLevel="1">
      <c r="A1308" s="642"/>
      <c r="B1308" s="636"/>
      <c r="C1308" s="636"/>
      <c r="D1308" s="651"/>
      <c r="E1308" s="653"/>
      <c r="F1308" s="640"/>
      <c r="G1308" s="640">
        <f t="shared" si="22075"/>
        <v>0</v>
      </c>
      <c r="H1308" s="658">
        <v>0</v>
      </c>
      <c r="I1308" s="658">
        <v>0</v>
      </c>
      <c r="J1308" s="658">
        <v>0</v>
      </c>
      <c r="K1308" s="658">
        <v>0</v>
      </c>
      <c r="L1308" s="658">
        <v>0</v>
      </c>
      <c r="M1308" s="658">
        <v>0</v>
      </c>
      <c r="N1308" s="658">
        <v>0</v>
      </c>
      <c r="O1308" s="658">
        <v>0</v>
      </c>
      <c r="P1308" s="658">
        <v>0</v>
      </c>
      <c r="Q1308" s="658">
        <v>0</v>
      </c>
      <c r="R1308" s="658">
        <v>0</v>
      </c>
      <c r="S1308" s="658">
        <v>0</v>
      </c>
      <c r="T1308" s="658">
        <v>0</v>
      </c>
      <c r="U1308" s="658">
        <v>0</v>
      </c>
      <c r="V1308" s="658">
        <v>0</v>
      </c>
      <c r="W1308" s="658">
        <v>0</v>
      </c>
      <c r="X1308" s="658">
        <v>0</v>
      </c>
      <c r="Y1308" s="658">
        <v>0</v>
      </c>
      <c r="Z1308" s="658">
        <v>0</v>
      </c>
      <c r="AA1308" s="658">
        <v>0</v>
      </c>
      <c r="AB1308" s="658">
        <v>0</v>
      </c>
      <c r="AC1308" s="658">
        <v>0</v>
      </c>
      <c r="AD1308" s="658">
        <v>0</v>
      </c>
      <c r="AE1308" s="658">
        <v>0</v>
      </c>
      <c r="AF1308" s="658">
        <v>0</v>
      </c>
      <c r="AG1308" s="658">
        <v>0</v>
      </c>
      <c r="AH1308" s="658">
        <v>0</v>
      </c>
      <c r="AI1308" s="658">
        <v>0</v>
      </c>
      <c r="AJ1308" s="658">
        <v>0</v>
      </c>
      <c r="AK1308" s="658">
        <v>0</v>
      </c>
      <c r="AL1308" s="658">
        <v>0</v>
      </c>
      <c r="AM1308" s="658">
        <v>0</v>
      </c>
      <c r="AN1308" s="658">
        <v>0</v>
      </c>
      <c r="AO1308" s="658">
        <v>0</v>
      </c>
      <c r="AP1308" s="658">
        <v>0</v>
      </c>
      <c r="AQ1308" s="658">
        <v>0</v>
      </c>
      <c r="AR1308" s="658">
        <v>0</v>
      </c>
      <c r="AS1308" s="658">
        <v>0</v>
      </c>
      <c r="AT1308" s="658">
        <v>0</v>
      </c>
      <c r="AU1308" s="613">
        <f t="shared" si="22074"/>
        <v>0</v>
      </c>
      <c r="AV1308" s="645">
        <f t="shared" si="22033"/>
        <v>0</v>
      </c>
      <c r="AW1308" s="656" t="e">
        <f t="shared" si="22034"/>
        <v>#DIV/0!</v>
      </c>
      <c r="AX1308" s="661"/>
    </row>
    <row r="1309" spans="1:50" hidden="1" outlineLevel="1">
      <c r="A1309" s="590"/>
      <c r="B1309" s="646" t="s">
        <v>305</v>
      </c>
      <c r="C1309" s="646" t="s">
        <v>1504</v>
      </c>
      <c r="D1309" s="647" t="s">
        <v>1623</v>
      </c>
      <c r="E1309" s="649"/>
      <c r="F1309" s="650">
        <v>0</v>
      </c>
      <c r="G1309" s="650">
        <f t="shared" si="22075"/>
        <v>0</v>
      </c>
      <c r="H1309" s="649">
        <f t="shared" ref="H1309" si="23016">+H1310*$F1309</f>
        <v>0</v>
      </c>
      <c r="I1309" s="649">
        <f t="shared" ref="I1309" si="23017">+I1310*$F1309</f>
        <v>0</v>
      </c>
      <c r="J1309" s="649">
        <f t="shared" ref="J1309" si="23018">+J1310*$F1309</f>
        <v>0</v>
      </c>
      <c r="K1309" s="649">
        <f t="shared" ref="K1309" si="23019">+K1310*$F1309</f>
        <v>0</v>
      </c>
      <c r="L1309" s="649">
        <f t="shared" ref="L1309" si="23020">+L1310*$F1309</f>
        <v>0</v>
      </c>
      <c r="M1309" s="649">
        <f t="shared" ref="M1309" si="23021">+M1310*$F1309</f>
        <v>0</v>
      </c>
      <c r="N1309" s="649">
        <f t="shared" ref="N1309" si="23022">+N1310*$F1309</f>
        <v>0</v>
      </c>
      <c r="O1309" s="649">
        <f t="shared" ref="O1309" si="23023">+O1310*$F1309</f>
        <v>0</v>
      </c>
      <c r="P1309" s="649">
        <f t="shared" ref="P1309" si="23024">+P1310*$F1309</f>
        <v>0</v>
      </c>
      <c r="Q1309" s="649">
        <f t="shared" ref="Q1309" si="23025">+Q1310*$F1309</f>
        <v>0</v>
      </c>
      <c r="R1309" s="649">
        <f t="shared" ref="R1309" si="23026">+R1310*$F1309</f>
        <v>0</v>
      </c>
      <c r="S1309" s="649">
        <f t="shared" ref="S1309" si="23027">+S1310*$F1309</f>
        <v>0</v>
      </c>
      <c r="T1309" s="649">
        <f t="shared" ref="T1309" si="23028">+T1310*$F1309</f>
        <v>0</v>
      </c>
      <c r="U1309" s="649">
        <f t="shared" ref="U1309" si="23029">+U1310*$F1309</f>
        <v>0</v>
      </c>
      <c r="V1309" s="649">
        <f t="shared" ref="V1309" si="23030">+V1310*$F1309</f>
        <v>0</v>
      </c>
      <c r="W1309" s="649">
        <f t="shared" ref="W1309" si="23031">+W1310*$F1309</f>
        <v>0</v>
      </c>
      <c r="X1309" s="649">
        <f t="shared" ref="X1309" si="23032">+X1310*$F1309</f>
        <v>0</v>
      </c>
      <c r="Y1309" s="649">
        <f t="shared" ref="Y1309" si="23033">+Y1310*$F1309</f>
        <v>0</v>
      </c>
      <c r="Z1309" s="649">
        <f t="shared" ref="Z1309" si="23034">+Z1310*$F1309</f>
        <v>0</v>
      </c>
      <c r="AA1309" s="649">
        <f t="shared" ref="AA1309" si="23035">+AA1310*$F1309</f>
        <v>0</v>
      </c>
      <c r="AB1309" s="649">
        <f t="shared" ref="AB1309" si="23036">+AB1310*$F1309</f>
        <v>0</v>
      </c>
      <c r="AC1309" s="649">
        <f t="shared" ref="AC1309" si="23037">+AC1310*$F1309</f>
        <v>0</v>
      </c>
      <c r="AD1309" s="649">
        <f t="shared" ref="AD1309" si="23038">+AD1310*$F1309</f>
        <v>0</v>
      </c>
      <c r="AE1309" s="649">
        <f t="shared" ref="AE1309" si="23039">+AE1310*$F1309</f>
        <v>0</v>
      </c>
      <c r="AF1309" s="649">
        <f t="shared" ref="AF1309" si="23040">+AF1310*$F1309</f>
        <v>0</v>
      </c>
      <c r="AG1309" s="649">
        <f t="shared" ref="AG1309" si="23041">+AG1310*$F1309</f>
        <v>0</v>
      </c>
      <c r="AH1309" s="649">
        <f t="shared" ref="AH1309" si="23042">+AH1310*$F1309</f>
        <v>0</v>
      </c>
      <c r="AI1309" s="649">
        <f t="shared" ref="AI1309" si="23043">+AI1310*$F1309</f>
        <v>0</v>
      </c>
      <c r="AJ1309" s="649">
        <f t="shared" ref="AJ1309" si="23044">+AJ1310*$F1309</f>
        <v>0</v>
      </c>
      <c r="AK1309" s="649">
        <f t="shared" ref="AK1309" si="23045">+AK1310*$F1309</f>
        <v>0</v>
      </c>
      <c r="AL1309" s="649">
        <f t="shared" ref="AL1309" si="23046">+AL1310*$F1309</f>
        <v>0</v>
      </c>
      <c r="AM1309" s="649">
        <f t="shared" ref="AM1309" si="23047">+AM1310*$F1309</f>
        <v>0</v>
      </c>
      <c r="AN1309" s="649">
        <f t="shared" ref="AN1309" si="23048">+AN1310*$F1309</f>
        <v>0</v>
      </c>
      <c r="AO1309" s="649">
        <f t="shared" ref="AO1309" si="23049">+AO1310*$F1309</f>
        <v>0</v>
      </c>
      <c r="AP1309" s="649">
        <f t="shared" ref="AP1309" si="23050">+AP1310*$F1309</f>
        <v>0</v>
      </c>
      <c r="AQ1309" s="649">
        <f t="shared" ref="AQ1309" si="23051">+AQ1310*$F1309</f>
        <v>0</v>
      </c>
      <c r="AR1309" s="649">
        <f t="shared" ref="AR1309" si="23052">+AR1310*$F1309</f>
        <v>0</v>
      </c>
      <c r="AS1309" s="649">
        <f t="shared" ref="AS1309" si="23053">+AS1310*$F1309</f>
        <v>0</v>
      </c>
      <c r="AT1309" s="649">
        <f t="shared" ref="AT1309" si="23054">+AT1310*$F1309</f>
        <v>0</v>
      </c>
      <c r="AU1309" s="613">
        <f t="shared" si="22074"/>
        <v>0</v>
      </c>
      <c r="AV1309" s="645">
        <f t="shared" si="22033"/>
        <v>0</v>
      </c>
      <c r="AW1309" s="656" t="e">
        <f t="shared" si="22034"/>
        <v>#DIV/0!</v>
      </c>
      <c r="AX1309" s="591"/>
    </row>
    <row r="1310" spans="1:50" s="314" customFormat="1" hidden="1" outlineLevel="1">
      <c r="A1310" s="642"/>
      <c r="B1310" s="636"/>
      <c r="C1310" s="636"/>
      <c r="D1310" s="651"/>
      <c r="E1310" s="653"/>
      <c r="F1310" s="640"/>
      <c r="G1310" s="640">
        <f t="shared" si="22075"/>
        <v>0</v>
      </c>
      <c r="H1310" s="658">
        <v>0</v>
      </c>
      <c r="I1310" s="658">
        <v>0</v>
      </c>
      <c r="J1310" s="658">
        <v>0</v>
      </c>
      <c r="K1310" s="658">
        <v>0</v>
      </c>
      <c r="L1310" s="658">
        <v>0</v>
      </c>
      <c r="M1310" s="658">
        <v>0</v>
      </c>
      <c r="N1310" s="658">
        <v>0</v>
      </c>
      <c r="O1310" s="658">
        <v>0</v>
      </c>
      <c r="P1310" s="658">
        <v>0</v>
      </c>
      <c r="Q1310" s="658">
        <v>0</v>
      </c>
      <c r="R1310" s="658">
        <v>0</v>
      </c>
      <c r="S1310" s="658">
        <v>0</v>
      </c>
      <c r="T1310" s="658">
        <v>0</v>
      </c>
      <c r="U1310" s="658">
        <v>0</v>
      </c>
      <c r="V1310" s="658">
        <v>0</v>
      </c>
      <c r="W1310" s="658">
        <v>0</v>
      </c>
      <c r="X1310" s="658">
        <v>0</v>
      </c>
      <c r="Y1310" s="658">
        <v>0</v>
      </c>
      <c r="Z1310" s="658">
        <v>0</v>
      </c>
      <c r="AA1310" s="658">
        <v>0</v>
      </c>
      <c r="AB1310" s="658">
        <v>0</v>
      </c>
      <c r="AC1310" s="658">
        <v>0</v>
      </c>
      <c r="AD1310" s="658">
        <v>0</v>
      </c>
      <c r="AE1310" s="658">
        <v>0</v>
      </c>
      <c r="AF1310" s="658">
        <v>0</v>
      </c>
      <c r="AG1310" s="658">
        <v>0</v>
      </c>
      <c r="AH1310" s="658">
        <v>0</v>
      </c>
      <c r="AI1310" s="658">
        <v>0</v>
      </c>
      <c r="AJ1310" s="658">
        <v>0</v>
      </c>
      <c r="AK1310" s="658">
        <v>0</v>
      </c>
      <c r="AL1310" s="658">
        <v>0</v>
      </c>
      <c r="AM1310" s="658">
        <v>0</v>
      </c>
      <c r="AN1310" s="658">
        <v>0</v>
      </c>
      <c r="AO1310" s="658">
        <v>0</v>
      </c>
      <c r="AP1310" s="658">
        <v>0</v>
      </c>
      <c r="AQ1310" s="658">
        <v>0</v>
      </c>
      <c r="AR1310" s="658">
        <v>0</v>
      </c>
      <c r="AS1310" s="658">
        <v>0</v>
      </c>
      <c r="AT1310" s="658">
        <v>0</v>
      </c>
      <c r="AU1310" s="613">
        <f t="shared" si="22074"/>
        <v>0</v>
      </c>
      <c r="AV1310" s="645">
        <f t="shared" si="22033"/>
        <v>0</v>
      </c>
      <c r="AW1310" s="656" t="e">
        <f t="shared" si="22034"/>
        <v>#DIV/0!</v>
      </c>
      <c r="AX1310" s="661"/>
    </row>
    <row r="1311" spans="1:50" hidden="1" outlineLevel="1">
      <c r="A1311" s="590"/>
      <c r="B1311" s="629" t="s">
        <v>278</v>
      </c>
      <c r="C1311" s="629" t="s">
        <v>1505</v>
      </c>
      <c r="D1311" s="630" t="s">
        <v>1506</v>
      </c>
      <c r="E1311" s="631"/>
      <c r="F1311" s="632">
        <v>0</v>
      </c>
      <c r="G1311" s="632">
        <f t="shared" si="22075"/>
        <v>0</v>
      </c>
      <c r="H1311" s="631">
        <v>0</v>
      </c>
      <c r="I1311" s="631">
        <v>0</v>
      </c>
      <c r="J1311" s="631">
        <v>0</v>
      </c>
      <c r="K1311" s="631">
        <v>0</v>
      </c>
      <c r="L1311" s="631">
        <v>0</v>
      </c>
      <c r="M1311" s="631">
        <v>0</v>
      </c>
      <c r="N1311" s="631">
        <v>0</v>
      </c>
      <c r="O1311" s="631">
        <v>0</v>
      </c>
      <c r="P1311" s="631">
        <v>0</v>
      </c>
      <c r="Q1311" s="631">
        <v>0</v>
      </c>
      <c r="R1311" s="631">
        <v>0</v>
      </c>
      <c r="S1311" s="631">
        <v>0</v>
      </c>
      <c r="T1311" s="631">
        <v>0</v>
      </c>
      <c r="U1311" s="631">
        <v>0</v>
      </c>
      <c r="V1311" s="631">
        <v>0</v>
      </c>
      <c r="W1311" s="631">
        <v>0</v>
      </c>
      <c r="X1311" s="631">
        <v>0</v>
      </c>
      <c r="Y1311" s="631">
        <v>0</v>
      </c>
      <c r="Z1311" s="631">
        <v>0</v>
      </c>
      <c r="AA1311" s="631">
        <v>0</v>
      </c>
      <c r="AB1311" s="631">
        <v>0</v>
      </c>
      <c r="AC1311" s="631">
        <v>0</v>
      </c>
      <c r="AD1311" s="631">
        <v>0</v>
      </c>
      <c r="AE1311" s="631">
        <v>0</v>
      </c>
      <c r="AF1311" s="631">
        <v>0</v>
      </c>
      <c r="AG1311" s="631">
        <v>0</v>
      </c>
      <c r="AH1311" s="631">
        <v>0</v>
      </c>
      <c r="AI1311" s="631">
        <v>0</v>
      </c>
      <c r="AJ1311" s="631">
        <v>0</v>
      </c>
      <c r="AK1311" s="631">
        <v>0</v>
      </c>
      <c r="AL1311" s="631">
        <v>0</v>
      </c>
      <c r="AM1311" s="631">
        <v>0</v>
      </c>
      <c r="AN1311" s="631">
        <v>0</v>
      </c>
      <c r="AO1311" s="631">
        <v>0</v>
      </c>
      <c r="AP1311" s="631">
        <v>0</v>
      </c>
      <c r="AQ1311" s="631">
        <v>0</v>
      </c>
      <c r="AR1311" s="631">
        <v>0</v>
      </c>
      <c r="AS1311" s="631">
        <v>0</v>
      </c>
      <c r="AT1311" s="631">
        <v>0</v>
      </c>
      <c r="AU1311" s="613">
        <f t="shared" si="22074"/>
        <v>0</v>
      </c>
      <c r="AV1311" s="645">
        <f t="shared" si="22033"/>
        <v>0</v>
      </c>
      <c r="AW1311" s="656" t="e">
        <f t="shared" si="22034"/>
        <v>#DIV/0!</v>
      </c>
      <c r="AX1311" s="591"/>
    </row>
    <row r="1312" spans="1:50" hidden="1" outlineLevel="1">
      <c r="A1312" s="590"/>
      <c r="B1312" s="629" t="s">
        <v>278</v>
      </c>
      <c r="C1312" s="629" t="s">
        <v>1507</v>
      </c>
      <c r="D1312" s="630" t="s">
        <v>1508</v>
      </c>
      <c r="E1312" s="631"/>
      <c r="F1312" s="632">
        <f>+F1313+F1315+F1317</f>
        <v>480565.73588694335</v>
      </c>
      <c r="G1312" s="632">
        <f t="shared" si="22075"/>
        <v>480565.73588694341</v>
      </c>
      <c r="H1312" s="632">
        <f t="shared" ref="H1312:AT1312" si="23055">+H1313+H1315+H1317</f>
        <v>0</v>
      </c>
      <c r="I1312" s="632">
        <f t="shared" si="23055"/>
        <v>0</v>
      </c>
      <c r="J1312" s="632">
        <f t="shared" si="23055"/>
        <v>0</v>
      </c>
      <c r="K1312" s="632">
        <f t="shared" si="23055"/>
        <v>0</v>
      </c>
      <c r="L1312" s="632">
        <f t="shared" si="23055"/>
        <v>0</v>
      </c>
      <c r="M1312" s="632">
        <f t="shared" si="23055"/>
        <v>0</v>
      </c>
      <c r="N1312" s="632">
        <f t="shared" si="23055"/>
        <v>0</v>
      </c>
      <c r="O1312" s="632">
        <f t="shared" si="23055"/>
        <v>0</v>
      </c>
      <c r="P1312" s="632">
        <f t="shared" si="23055"/>
        <v>0</v>
      </c>
      <c r="Q1312" s="632">
        <f t="shared" si="23055"/>
        <v>113184.7469983023</v>
      </c>
      <c r="R1312" s="632">
        <f t="shared" si="23055"/>
        <v>179323.6018051194</v>
      </c>
      <c r="S1312" s="632">
        <f t="shared" si="23055"/>
        <v>138228.50438050093</v>
      </c>
      <c r="T1312" s="632">
        <f t="shared" si="23055"/>
        <v>49828.882703020769</v>
      </c>
      <c r="U1312" s="632">
        <f t="shared" si="23055"/>
        <v>0</v>
      </c>
      <c r="V1312" s="632">
        <f t="shared" si="23055"/>
        <v>0</v>
      </c>
      <c r="W1312" s="632">
        <f t="shared" si="23055"/>
        <v>0</v>
      </c>
      <c r="X1312" s="632">
        <f t="shared" si="23055"/>
        <v>0</v>
      </c>
      <c r="Y1312" s="632">
        <f t="shared" si="23055"/>
        <v>0</v>
      </c>
      <c r="Z1312" s="632">
        <f t="shared" si="23055"/>
        <v>0</v>
      </c>
      <c r="AA1312" s="632">
        <f t="shared" si="23055"/>
        <v>0</v>
      </c>
      <c r="AB1312" s="632">
        <f t="shared" si="23055"/>
        <v>0</v>
      </c>
      <c r="AC1312" s="632">
        <f t="shared" si="23055"/>
        <v>0</v>
      </c>
      <c r="AD1312" s="632">
        <f t="shared" si="23055"/>
        <v>0</v>
      </c>
      <c r="AE1312" s="632">
        <f t="shared" si="23055"/>
        <v>0</v>
      </c>
      <c r="AF1312" s="632">
        <f t="shared" si="23055"/>
        <v>0</v>
      </c>
      <c r="AG1312" s="632">
        <f t="shared" si="23055"/>
        <v>0</v>
      </c>
      <c r="AH1312" s="632">
        <f t="shared" si="23055"/>
        <v>0</v>
      </c>
      <c r="AI1312" s="632">
        <f t="shared" si="23055"/>
        <v>0</v>
      </c>
      <c r="AJ1312" s="632">
        <f t="shared" si="23055"/>
        <v>0</v>
      </c>
      <c r="AK1312" s="632">
        <f t="shared" si="23055"/>
        <v>0</v>
      </c>
      <c r="AL1312" s="632">
        <f t="shared" si="23055"/>
        <v>0</v>
      </c>
      <c r="AM1312" s="632">
        <f t="shared" si="23055"/>
        <v>0</v>
      </c>
      <c r="AN1312" s="632">
        <f t="shared" si="23055"/>
        <v>0</v>
      </c>
      <c r="AO1312" s="632">
        <f t="shared" si="23055"/>
        <v>0</v>
      </c>
      <c r="AP1312" s="632">
        <f t="shared" si="23055"/>
        <v>0</v>
      </c>
      <c r="AQ1312" s="632">
        <f t="shared" si="23055"/>
        <v>0</v>
      </c>
      <c r="AR1312" s="632">
        <f t="shared" si="23055"/>
        <v>0</v>
      </c>
      <c r="AS1312" s="632">
        <f t="shared" si="23055"/>
        <v>0</v>
      </c>
      <c r="AT1312" s="632">
        <f t="shared" si="23055"/>
        <v>0</v>
      </c>
      <c r="AU1312" s="613">
        <f t="shared" si="22074"/>
        <v>480565.73588694341</v>
      </c>
      <c r="AV1312" s="645">
        <f t="shared" si="22033"/>
        <v>0</v>
      </c>
      <c r="AW1312" s="656">
        <f t="shared" si="22034"/>
        <v>0</v>
      </c>
      <c r="AX1312" s="591"/>
    </row>
    <row r="1313" spans="1:50" hidden="1" outlineLevel="1">
      <c r="A1313" s="590"/>
      <c r="B1313" s="646" t="s">
        <v>305</v>
      </c>
      <c r="C1313" s="646" t="s">
        <v>1509</v>
      </c>
      <c r="D1313" s="647" t="s">
        <v>1624</v>
      </c>
      <c r="E1313" s="649"/>
      <c r="F1313" s="650">
        <v>159127.07644890749</v>
      </c>
      <c r="G1313" s="650">
        <f t="shared" si="22075"/>
        <v>159127.07644890749</v>
      </c>
      <c r="H1313" s="649">
        <f t="shared" ref="H1313" si="23056">+H1314*$F1313</f>
        <v>0</v>
      </c>
      <c r="I1313" s="649">
        <f t="shared" ref="I1313" si="23057">+I1314*$F1313</f>
        <v>0</v>
      </c>
      <c r="J1313" s="649">
        <f t="shared" ref="J1313" si="23058">+J1314*$F1313</f>
        <v>0</v>
      </c>
      <c r="K1313" s="649">
        <f t="shared" ref="K1313" si="23059">+K1314*$F1313</f>
        <v>0</v>
      </c>
      <c r="L1313" s="649">
        <f t="shared" ref="L1313" si="23060">+L1314*$F1313</f>
        <v>0</v>
      </c>
      <c r="M1313" s="649">
        <f t="shared" ref="M1313" si="23061">+M1314*$F1313</f>
        <v>0</v>
      </c>
      <c r="N1313" s="649">
        <f t="shared" ref="N1313" si="23062">+N1314*$F1313</f>
        <v>0</v>
      </c>
      <c r="O1313" s="649">
        <f t="shared" ref="O1313" si="23063">+O1314*$F1313</f>
        <v>0</v>
      </c>
      <c r="P1313" s="649">
        <f t="shared" ref="P1313" si="23064">+P1314*$F1313</f>
        <v>0</v>
      </c>
      <c r="Q1313" s="649">
        <f t="shared" ref="Q1313" si="23065">+Q1314*$F1313</f>
        <v>92293.704340366341</v>
      </c>
      <c r="R1313" s="649">
        <f t="shared" ref="R1313" si="23066">+R1314*$F1313</f>
        <v>66833.372108541153</v>
      </c>
      <c r="S1313" s="649">
        <f t="shared" ref="S1313" si="23067">+S1314*$F1313</f>
        <v>0</v>
      </c>
      <c r="T1313" s="649">
        <f t="shared" ref="T1313" si="23068">+T1314*$F1313</f>
        <v>0</v>
      </c>
      <c r="U1313" s="649">
        <f t="shared" ref="U1313" si="23069">+U1314*$F1313</f>
        <v>0</v>
      </c>
      <c r="V1313" s="649">
        <f t="shared" ref="V1313" si="23070">+V1314*$F1313</f>
        <v>0</v>
      </c>
      <c r="W1313" s="649">
        <f t="shared" ref="W1313" si="23071">+W1314*$F1313</f>
        <v>0</v>
      </c>
      <c r="X1313" s="649">
        <f t="shared" ref="X1313" si="23072">+X1314*$F1313</f>
        <v>0</v>
      </c>
      <c r="Y1313" s="649">
        <f t="shared" ref="Y1313" si="23073">+Y1314*$F1313</f>
        <v>0</v>
      </c>
      <c r="Z1313" s="649">
        <f t="shared" ref="Z1313" si="23074">+Z1314*$F1313</f>
        <v>0</v>
      </c>
      <c r="AA1313" s="649">
        <f t="shared" ref="AA1313" si="23075">+AA1314*$F1313</f>
        <v>0</v>
      </c>
      <c r="AB1313" s="649">
        <f t="shared" ref="AB1313" si="23076">+AB1314*$F1313</f>
        <v>0</v>
      </c>
      <c r="AC1313" s="649">
        <f t="shared" ref="AC1313" si="23077">+AC1314*$F1313</f>
        <v>0</v>
      </c>
      <c r="AD1313" s="649">
        <f t="shared" ref="AD1313" si="23078">+AD1314*$F1313</f>
        <v>0</v>
      </c>
      <c r="AE1313" s="649">
        <f t="shared" ref="AE1313" si="23079">+AE1314*$F1313</f>
        <v>0</v>
      </c>
      <c r="AF1313" s="649">
        <f t="shared" ref="AF1313" si="23080">+AF1314*$F1313</f>
        <v>0</v>
      </c>
      <c r="AG1313" s="649">
        <f t="shared" ref="AG1313" si="23081">+AG1314*$F1313</f>
        <v>0</v>
      </c>
      <c r="AH1313" s="649">
        <f t="shared" ref="AH1313" si="23082">+AH1314*$F1313</f>
        <v>0</v>
      </c>
      <c r="AI1313" s="649">
        <f t="shared" ref="AI1313" si="23083">+AI1314*$F1313</f>
        <v>0</v>
      </c>
      <c r="AJ1313" s="649">
        <f t="shared" ref="AJ1313" si="23084">+AJ1314*$F1313</f>
        <v>0</v>
      </c>
      <c r="AK1313" s="649">
        <f t="shared" ref="AK1313" si="23085">+AK1314*$F1313</f>
        <v>0</v>
      </c>
      <c r="AL1313" s="649">
        <f t="shared" ref="AL1313" si="23086">+AL1314*$F1313</f>
        <v>0</v>
      </c>
      <c r="AM1313" s="649">
        <f t="shared" ref="AM1313" si="23087">+AM1314*$F1313</f>
        <v>0</v>
      </c>
      <c r="AN1313" s="649">
        <f t="shared" ref="AN1313" si="23088">+AN1314*$F1313</f>
        <v>0</v>
      </c>
      <c r="AO1313" s="649">
        <f t="shared" ref="AO1313" si="23089">+AO1314*$F1313</f>
        <v>0</v>
      </c>
      <c r="AP1313" s="649">
        <f t="shared" ref="AP1313" si="23090">+AP1314*$F1313</f>
        <v>0</v>
      </c>
      <c r="AQ1313" s="649">
        <f t="shared" ref="AQ1313" si="23091">+AQ1314*$F1313</f>
        <v>0</v>
      </c>
      <c r="AR1313" s="649">
        <f t="shared" ref="AR1313" si="23092">+AR1314*$F1313</f>
        <v>0</v>
      </c>
      <c r="AS1313" s="649">
        <f t="shared" ref="AS1313" si="23093">+AS1314*$F1313</f>
        <v>0</v>
      </c>
      <c r="AT1313" s="649">
        <f t="shared" ref="AT1313" si="23094">+AT1314*$F1313</f>
        <v>0</v>
      </c>
      <c r="AU1313" s="613">
        <f t="shared" si="22074"/>
        <v>159127.07644890749</v>
      </c>
      <c r="AV1313" s="645">
        <f t="shared" si="22033"/>
        <v>0</v>
      </c>
      <c r="AW1313" s="656">
        <f t="shared" si="22034"/>
        <v>0</v>
      </c>
      <c r="AX1313" s="591"/>
    </row>
    <row r="1314" spans="1:50" s="314" customFormat="1" hidden="1" outlineLevel="1">
      <c r="A1314" s="642"/>
      <c r="B1314" s="636"/>
      <c r="C1314" s="636"/>
      <c r="D1314" s="651"/>
      <c r="E1314" s="653"/>
      <c r="F1314" s="640"/>
      <c r="G1314" s="640">
        <f t="shared" si="22075"/>
        <v>1</v>
      </c>
      <c r="H1314" s="658">
        <v>0</v>
      </c>
      <c r="I1314" s="658">
        <v>0</v>
      </c>
      <c r="J1314" s="658">
        <v>0</v>
      </c>
      <c r="K1314" s="658">
        <v>0</v>
      </c>
      <c r="L1314" s="658">
        <v>0</v>
      </c>
      <c r="M1314" s="658">
        <v>0</v>
      </c>
      <c r="N1314" s="658">
        <v>0</v>
      </c>
      <c r="O1314" s="658">
        <v>0</v>
      </c>
      <c r="P1314" s="658">
        <v>0</v>
      </c>
      <c r="Q1314" s="658">
        <v>0.57999999999999996</v>
      </c>
      <c r="R1314" s="658">
        <v>0.42000000000000004</v>
      </c>
      <c r="S1314" s="658">
        <v>0</v>
      </c>
      <c r="T1314" s="658">
        <v>0</v>
      </c>
      <c r="U1314" s="658">
        <v>0</v>
      </c>
      <c r="V1314" s="658">
        <v>0</v>
      </c>
      <c r="W1314" s="658">
        <v>0</v>
      </c>
      <c r="X1314" s="658">
        <v>0</v>
      </c>
      <c r="Y1314" s="658">
        <v>0</v>
      </c>
      <c r="Z1314" s="658">
        <v>0</v>
      </c>
      <c r="AA1314" s="658">
        <v>0</v>
      </c>
      <c r="AB1314" s="658">
        <v>0</v>
      </c>
      <c r="AC1314" s="658">
        <v>0</v>
      </c>
      <c r="AD1314" s="658">
        <v>0</v>
      </c>
      <c r="AE1314" s="658">
        <v>0</v>
      </c>
      <c r="AF1314" s="658">
        <v>0</v>
      </c>
      <c r="AG1314" s="658">
        <v>0</v>
      </c>
      <c r="AH1314" s="658">
        <v>0</v>
      </c>
      <c r="AI1314" s="658">
        <v>0</v>
      </c>
      <c r="AJ1314" s="658">
        <v>0</v>
      </c>
      <c r="AK1314" s="658">
        <v>0</v>
      </c>
      <c r="AL1314" s="658">
        <v>0</v>
      </c>
      <c r="AM1314" s="658">
        <v>0</v>
      </c>
      <c r="AN1314" s="658">
        <v>0</v>
      </c>
      <c r="AO1314" s="658">
        <v>0</v>
      </c>
      <c r="AP1314" s="658">
        <v>0</v>
      </c>
      <c r="AQ1314" s="658">
        <v>0</v>
      </c>
      <c r="AR1314" s="658">
        <v>0</v>
      </c>
      <c r="AS1314" s="658">
        <v>0</v>
      </c>
      <c r="AT1314" s="658">
        <v>0</v>
      </c>
      <c r="AU1314" s="613">
        <f t="shared" si="22074"/>
        <v>1</v>
      </c>
      <c r="AV1314" s="645">
        <f t="shared" si="22033"/>
        <v>1</v>
      </c>
      <c r="AW1314" s="656" t="e">
        <f t="shared" si="22034"/>
        <v>#DIV/0!</v>
      </c>
      <c r="AX1314" s="661"/>
    </row>
    <row r="1315" spans="1:50" hidden="1" outlineLevel="1">
      <c r="A1315" s="590"/>
      <c r="B1315" s="646" t="s">
        <v>305</v>
      </c>
      <c r="C1315" s="646" t="s">
        <v>1510</v>
      </c>
      <c r="D1315" s="647" t="s">
        <v>1625</v>
      </c>
      <c r="E1315" s="649"/>
      <c r="F1315" s="650">
        <v>160700.32813796893</v>
      </c>
      <c r="G1315" s="650">
        <f t="shared" si="22075"/>
        <v>160700.32813796896</v>
      </c>
      <c r="H1315" s="649">
        <f t="shared" ref="H1315" si="23095">+H1316*$F1315</f>
        <v>0</v>
      </c>
      <c r="I1315" s="649">
        <f t="shared" ref="I1315" si="23096">+I1316*$F1315</f>
        <v>0</v>
      </c>
      <c r="J1315" s="649">
        <f t="shared" ref="J1315" si="23097">+J1316*$F1315</f>
        <v>0</v>
      </c>
      <c r="K1315" s="649">
        <f t="shared" ref="K1315" si="23098">+K1316*$F1315</f>
        <v>0</v>
      </c>
      <c r="L1315" s="649">
        <f t="shared" ref="L1315" si="23099">+L1316*$F1315</f>
        <v>0</v>
      </c>
      <c r="M1315" s="649">
        <f t="shared" ref="M1315" si="23100">+M1316*$F1315</f>
        <v>0</v>
      </c>
      <c r="N1315" s="649">
        <f t="shared" ref="N1315" si="23101">+N1316*$F1315</f>
        <v>0</v>
      </c>
      <c r="O1315" s="649">
        <f t="shared" ref="O1315" si="23102">+O1316*$F1315</f>
        <v>0</v>
      </c>
      <c r="P1315" s="649">
        <f t="shared" ref="P1315" si="23103">+P1316*$F1315</f>
        <v>0</v>
      </c>
      <c r="Q1315" s="649">
        <f t="shared" ref="Q1315" si="23104">+Q1316*$F1315</f>
        <v>20891.042657935963</v>
      </c>
      <c r="R1315" s="649">
        <f t="shared" ref="R1315" si="23105">+R1316*$F1315</f>
        <v>112490.22969657824</v>
      </c>
      <c r="S1315" s="649">
        <f t="shared" ref="S1315" si="23106">+S1316*$F1315</f>
        <v>27319.055783454725</v>
      </c>
      <c r="T1315" s="649">
        <f t="shared" ref="T1315" si="23107">+T1316*$F1315</f>
        <v>0</v>
      </c>
      <c r="U1315" s="649">
        <f t="shared" ref="U1315" si="23108">+U1316*$F1315</f>
        <v>0</v>
      </c>
      <c r="V1315" s="649">
        <f t="shared" ref="V1315" si="23109">+V1316*$F1315</f>
        <v>0</v>
      </c>
      <c r="W1315" s="649">
        <f t="shared" ref="W1315" si="23110">+W1316*$F1315</f>
        <v>0</v>
      </c>
      <c r="X1315" s="649">
        <f t="shared" ref="X1315" si="23111">+X1316*$F1315</f>
        <v>0</v>
      </c>
      <c r="Y1315" s="649">
        <f t="shared" ref="Y1315" si="23112">+Y1316*$F1315</f>
        <v>0</v>
      </c>
      <c r="Z1315" s="649">
        <f t="shared" ref="Z1315" si="23113">+Z1316*$F1315</f>
        <v>0</v>
      </c>
      <c r="AA1315" s="649">
        <f t="shared" ref="AA1315" si="23114">+AA1316*$F1315</f>
        <v>0</v>
      </c>
      <c r="AB1315" s="649">
        <f t="shared" ref="AB1315" si="23115">+AB1316*$F1315</f>
        <v>0</v>
      </c>
      <c r="AC1315" s="649">
        <f t="shared" ref="AC1315" si="23116">+AC1316*$F1315</f>
        <v>0</v>
      </c>
      <c r="AD1315" s="649">
        <f t="shared" ref="AD1315" si="23117">+AD1316*$F1315</f>
        <v>0</v>
      </c>
      <c r="AE1315" s="649">
        <f t="shared" ref="AE1315" si="23118">+AE1316*$F1315</f>
        <v>0</v>
      </c>
      <c r="AF1315" s="649">
        <f t="shared" ref="AF1315" si="23119">+AF1316*$F1315</f>
        <v>0</v>
      </c>
      <c r="AG1315" s="649">
        <f t="shared" ref="AG1315" si="23120">+AG1316*$F1315</f>
        <v>0</v>
      </c>
      <c r="AH1315" s="649">
        <f t="shared" ref="AH1315" si="23121">+AH1316*$F1315</f>
        <v>0</v>
      </c>
      <c r="AI1315" s="649">
        <f t="shared" ref="AI1315" si="23122">+AI1316*$F1315</f>
        <v>0</v>
      </c>
      <c r="AJ1315" s="649">
        <f t="shared" ref="AJ1315" si="23123">+AJ1316*$F1315</f>
        <v>0</v>
      </c>
      <c r="AK1315" s="649">
        <f t="shared" ref="AK1315" si="23124">+AK1316*$F1315</f>
        <v>0</v>
      </c>
      <c r="AL1315" s="649">
        <f t="shared" ref="AL1315" si="23125">+AL1316*$F1315</f>
        <v>0</v>
      </c>
      <c r="AM1315" s="649">
        <f t="shared" ref="AM1315" si="23126">+AM1316*$F1315</f>
        <v>0</v>
      </c>
      <c r="AN1315" s="649">
        <f t="shared" ref="AN1315" si="23127">+AN1316*$F1315</f>
        <v>0</v>
      </c>
      <c r="AO1315" s="649">
        <f t="shared" ref="AO1315" si="23128">+AO1316*$F1315</f>
        <v>0</v>
      </c>
      <c r="AP1315" s="649">
        <f t="shared" ref="AP1315" si="23129">+AP1316*$F1315</f>
        <v>0</v>
      </c>
      <c r="AQ1315" s="649">
        <f t="shared" ref="AQ1315" si="23130">+AQ1316*$F1315</f>
        <v>0</v>
      </c>
      <c r="AR1315" s="649">
        <f t="shared" ref="AR1315" si="23131">+AR1316*$F1315</f>
        <v>0</v>
      </c>
      <c r="AS1315" s="649">
        <f t="shared" ref="AS1315" si="23132">+AS1316*$F1315</f>
        <v>0</v>
      </c>
      <c r="AT1315" s="649">
        <f t="shared" ref="AT1315" si="23133">+AT1316*$F1315</f>
        <v>0</v>
      </c>
      <c r="AU1315" s="613">
        <f t="shared" si="22074"/>
        <v>160700.32813796896</v>
      </c>
      <c r="AV1315" s="645">
        <f t="shared" si="22033"/>
        <v>0</v>
      </c>
      <c r="AW1315" s="656">
        <f t="shared" si="22034"/>
        <v>0</v>
      </c>
      <c r="AX1315" s="591"/>
    </row>
    <row r="1316" spans="1:50" s="314" customFormat="1" hidden="1" outlineLevel="1">
      <c r="A1316" s="642"/>
      <c r="B1316" s="636"/>
      <c r="C1316" s="636"/>
      <c r="D1316" s="651"/>
      <c r="E1316" s="653"/>
      <c r="F1316" s="640"/>
      <c r="G1316" s="640">
        <f t="shared" si="22075"/>
        <v>1</v>
      </c>
      <c r="H1316" s="658">
        <v>0</v>
      </c>
      <c r="I1316" s="658">
        <v>0</v>
      </c>
      <c r="J1316" s="658">
        <v>0</v>
      </c>
      <c r="K1316" s="658">
        <v>0</v>
      </c>
      <c r="L1316" s="658">
        <v>0</v>
      </c>
      <c r="M1316" s="658">
        <v>0</v>
      </c>
      <c r="N1316" s="658">
        <v>0</v>
      </c>
      <c r="O1316" s="658">
        <v>0</v>
      </c>
      <c r="P1316" s="658">
        <v>0</v>
      </c>
      <c r="Q1316" s="658">
        <v>0.13</v>
      </c>
      <c r="R1316" s="658">
        <v>0.7</v>
      </c>
      <c r="S1316" s="658">
        <v>0.17000000000000004</v>
      </c>
      <c r="T1316" s="658">
        <v>0</v>
      </c>
      <c r="U1316" s="658">
        <v>0</v>
      </c>
      <c r="V1316" s="658">
        <v>0</v>
      </c>
      <c r="W1316" s="658">
        <v>0</v>
      </c>
      <c r="X1316" s="658">
        <v>0</v>
      </c>
      <c r="Y1316" s="658">
        <v>0</v>
      </c>
      <c r="Z1316" s="658">
        <v>0</v>
      </c>
      <c r="AA1316" s="658">
        <v>0</v>
      </c>
      <c r="AB1316" s="658">
        <v>0</v>
      </c>
      <c r="AC1316" s="658">
        <v>0</v>
      </c>
      <c r="AD1316" s="658">
        <v>0</v>
      </c>
      <c r="AE1316" s="658">
        <v>0</v>
      </c>
      <c r="AF1316" s="658">
        <v>0</v>
      </c>
      <c r="AG1316" s="658">
        <v>0</v>
      </c>
      <c r="AH1316" s="658">
        <v>0</v>
      </c>
      <c r="AI1316" s="658">
        <v>0</v>
      </c>
      <c r="AJ1316" s="658">
        <v>0</v>
      </c>
      <c r="AK1316" s="658">
        <v>0</v>
      </c>
      <c r="AL1316" s="658">
        <v>0</v>
      </c>
      <c r="AM1316" s="658">
        <v>0</v>
      </c>
      <c r="AN1316" s="658">
        <v>0</v>
      </c>
      <c r="AO1316" s="658">
        <v>0</v>
      </c>
      <c r="AP1316" s="658">
        <v>0</v>
      </c>
      <c r="AQ1316" s="658">
        <v>0</v>
      </c>
      <c r="AR1316" s="658">
        <v>0</v>
      </c>
      <c r="AS1316" s="658">
        <v>0</v>
      </c>
      <c r="AT1316" s="658">
        <v>0</v>
      </c>
      <c r="AU1316" s="613">
        <f t="shared" si="22074"/>
        <v>1</v>
      </c>
      <c r="AV1316" s="645">
        <f t="shared" ref="AV1316:AV1364" si="23134">+G1316-F1316</f>
        <v>1</v>
      </c>
      <c r="AW1316" s="656" t="e">
        <f t="shared" ref="AW1316:AW1364" si="23135">+AV1316/F1316</f>
        <v>#DIV/0!</v>
      </c>
      <c r="AX1316" s="661"/>
    </row>
    <row r="1317" spans="1:50" hidden="1" outlineLevel="1">
      <c r="A1317" s="590"/>
      <c r="B1317" s="646" t="s">
        <v>305</v>
      </c>
      <c r="C1317" s="646" t="s">
        <v>1511</v>
      </c>
      <c r="D1317" s="647" t="s">
        <v>1626</v>
      </c>
      <c r="E1317" s="649"/>
      <c r="F1317" s="650">
        <v>160738.33130006696</v>
      </c>
      <c r="G1317" s="650">
        <f t="shared" si="22075"/>
        <v>160738.33130006696</v>
      </c>
      <c r="H1317" s="649">
        <f t="shared" ref="H1317" si="23136">+H1318*$F1317</f>
        <v>0</v>
      </c>
      <c r="I1317" s="649">
        <f t="shared" ref="I1317" si="23137">+I1318*$F1317</f>
        <v>0</v>
      </c>
      <c r="J1317" s="649">
        <f t="shared" ref="J1317" si="23138">+J1318*$F1317</f>
        <v>0</v>
      </c>
      <c r="K1317" s="649">
        <f t="shared" ref="K1317" si="23139">+K1318*$F1317</f>
        <v>0</v>
      </c>
      <c r="L1317" s="649">
        <f t="shared" ref="L1317" si="23140">+L1318*$F1317</f>
        <v>0</v>
      </c>
      <c r="M1317" s="649">
        <f t="shared" ref="M1317" si="23141">+M1318*$F1317</f>
        <v>0</v>
      </c>
      <c r="N1317" s="649">
        <f t="shared" ref="N1317" si="23142">+N1318*$F1317</f>
        <v>0</v>
      </c>
      <c r="O1317" s="649">
        <f t="shared" ref="O1317" si="23143">+O1318*$F1317</f>
        <v>0</v>
      </c>
      <c r="P1317" s="649">
        <f t="shared" ref="P1317" si="23144">+P1318*$F1317</f>
        <v>0</v>
      </c>
      <c r="Q1317" s="649">
        <f t="shared" ref="Q1317" si="23145">+Q1318*$F1317</f>
        <v>0</v>
      </c>
      <c r="R1317" s="649">
        <f t="shared" ref="R1317" si="23146">+R1318*$F1317</f>
        <v>0</v>
      </c>
      <c r="S1317" s="649">
        <f t="shared" ref="S1317" si="23147">+S1318*$F1317</f>
        <v>110909.4485970462</v>
      </c>
      <c r="T1317" s="649">
        <f t="shared" ref="T1317" si="23148">+T1318*$F1317</f>
        <v>49828.882703020769</v>
      </c>
      <c r="U1317" s="649">
        <f t="shared" ref="U1317" si="23149">+U1318*$F1317</f>
        <v>0</v>
      </c>
      <c r="V1317" s="649">
        <f t="shared" ref="V1317" si="23150">+V1318*$F1317</f>
        <v>0</v>
      </c>
      <c r="W1317" s="649">
        <f t="shared" ref="W1317" si="23151">+W1318*$F1317</f>
        <v>0</v>
      </c>
      <c r="X1317" s="649">
        <f t="shared" ref="X1317" si="23152">+X1318*$F1317</f>
        <v>0</v>
      </c>
      <c r="Y1317" s="649">
        <f t="shared" ref="Y1317" si="23153">+Y1318*$F1317</f>
        <v>0</v>
      </c>
      <c r="Z1317" s="649">
        <f t="shared" ref="Z1317" si="23154">+Z1318*$F1317</f>
        <v>0</v>
      </c>
      <c r="AA1317" s="649">
        <f t="shared" ref="AA1317" si="23155">+AA1318*$F1317</f>
        <v>0</v>
      </c>
      <c r="AB1317" s="649">
        <f t="shared" ref="AB1317" si="23156">+AB1318*$F1317</f>
        <v>0</v>
      </c>
      <c r="AC1317" s="649">
        <f t="shared" ref="AC1317" si="23157">+AC1318*$F1317</f>
        <v>0</v>
      </c>
      <c r="AD1317" s="649">
        <f t="shared" ref="AD1317" si="23158">+AD1318*$F1317</f>
        <v>0</v>
      </c>
      <c r="AE1317" s="649">
        <f t="shared" ref="AE1317" si="23159">+AE1318*$F1317</f>
        <v>0</v>
      </c>
      <c r="AF1317" s="649">
        <f t="shared" ref="AF1317" si="23160">+AF1318*$F1317</f>
        <v>0</v>
      </c>
      <c r="AG1317" s="649">
        <f t="shared" ref="AG1317" si="23161">+AG1318*$F1317</f>
        <v>0</v>
      </c>
      <c r="AH1317" s="649">
        <f t="shared" ref="AH1317" si="23162">+AH1318*$F1317</f>
        <v>0</v>
      </c>
      <c r="AI1317" s="649">
        <f t="shared" ref="AI1317" si="23163">+AI1318*$F1317</f>
        <v>0</v>
      </c>
      <c r="AJ1317" s="649">
        <f t="shared" ref="AJ1317" si="23164">+AJ1318*$F1317</f>
        <v>0</v>
      </c>
      <c r="AK1317" s="649">
        <f t="shared" ref="AK1317" si="23165">+AK1318*$F1317</f>
        <v>0</v>
      </c>
      <c r="AL1317" s="649">
        <f t="shared" ref="AL1317" si="23166">+AL1318*$F1317</f>
        <v>0</v>
      </c>
      <c r="AM1317" s="649">
        <f t="shared" ref="AM1317" si="23167">+AM1318*$F1317</f>
        <v>0</v>
      </c>
      <c r="AN1317" s="649">
        <f t="shared" ref="AN1317" si="23168">+AN1318*$F1317</f>
        <v>0</v>
      </c>
      <c r="AO1317" s="649">
        <f t="shared" ref="AO1317" si="23169">+AO1318*$F1317</f>
        <v>0</v>
      </c>
      <c r="AP1317" s="649">
        <f t="shared" ref="AP1317" si="23170">+AP1318*$F1317</f>
        <v>0</v>
      </c>
      <c r="AQ1317" s="649">
        <f t="shared" ref="AQ1317" si="23171">+AQ1318*$F1317</f>
        <v>0</v>
      </c>
      <c r="AR1317" s="649">
        <f t="shared" ref="AR1317" si="23172">+AR1318*$F1317</f>
        <v>0</v>
      </c>
      <c r="AS1317" s="649">
        <f t="shared" ref="AS1317" si="23173">+AS1318*$F1317</f>
        <v>0</v>
      </c>
      <c r="AT1317" s="649">
        <f t="shared" ref="AT1317" si="23174">+AT1318*$F1317</f>
        <v>0</v>
      </c>
      <c r="AU1317" s="613">
        <f t="shared" ref="AU1317:AU1380" si="23175">SUM(H1317:AT1317)</f>
        <v>160738.33130006696</v>
      </c>
      <c r="AV1317" s="645">
        <f t="shared" si="23134"/>
        <v>0</v>
      </c>
      <c r="AW1317" s="656">
        <f t="shared" si="23135"/>
        <v>0</v>
      </c>
      <c r="AX1317" s="591"/>
    </row>
    <row r="1318" spans="1:50" s="314" customFormat="1" hidden="1" outlineLevel="1">
      <c r="A1318" s="642"/>
      <c r="B1318" s="636"/>
      <c r="C1318" s="636"/>
      <c r="D1318" s="651"/>
      <c r="E1318" s="653"/>
      <c r="F1318" s="640"/>
      <c r="G1318" s="640">
        <f t="shared" si="22075"/>
        <v>1</v>
      </c>
      <c r="H1318" s="658">
        <v>0</v>
      </c>
      <c r="I1318" s="658">
        <v>0</v>
      </c>
      <c r="J1318" s="658">
        <v>0</v>
      </c>
      <c r="K1318" s="658">
        <v>0</v>
      </c>
      <c r="L1318" s="658">
        <v>0</v>
      </c>
      <c r="M1318" s="658">
        <v>0</v>
      </c>
      <c r="N1318" s="658">
        <v>0</v>
      </c>
      <c r="O1318" s="658">
        <v>0</v>
      </c>
      <c r="P1318" s="658">
        <v>0</v>
      </c>
      <c r="Q1318" s="658">
        <v>0</v>
      </c>
      <c r="R1318" s="658">
        <v>0</v>
      </c>
      <c r="S1318" s="658">
        <v>0.69</v>
      </c>
      <c r="T1318" s="658">
        <v>0.31000000000000005</v>
      </c>
      <c r="U1318" s="658">
        <v>0</v>
      </c>
      <c r="V1318" s="658">
        <v>0</v>
      </c>
      <c r="W1318" s="658">
        <v>0</v>
      </c>
      <c r="X1318" s="658">
        <v>0</v>
      </c>
      <c r="Y1318" s="658">
        <v>0</v>
      </c>
      <c r="Z1318" s="658">
        <v>0</v>
      </c>
      <c r="AA1318" s="658">
        <v>0</v>
      </c>
      <c r="AB1318" s="658">
        <v>0</v>
      </c>
      <c r="AC1318" s="658">
        <v>0</v>
      </c>
      <c r="AD1318" s="658">
        <v>0</v>
      </c>
      <c r="AE1318" s="658">
        <v>0</v>
      </c>
      <c r="AF1318" s="658">
        <v>0</v>
      </c>
      <c r="AG1318" s="658">
        <v>0</v>
      </c>
      <c r="AH1318" s="658">
        <v>0</v>
      </c>
      <c r="AI1318" s="658">
        <v>0</v>
      </c>
      <c r="AJ1318" s="658">
        <v>0</v>
      </c>
      <c r="AK1318" s="658">
        <v>0</v>
      </c>
      <c r="AL1318" s="658">
        <v>0</v>
      </c>
      <c r="AM1318" s="658">
        <v>0</v>
      </c>
      <c r="AN1318" s="658">
        <v>0</v>
      </c>
      <c r="AO1318" s="658">
        <v>0</v>
      </c>
      <c r="AP1318" s="658">
        <v>0</v>
      </c>
      <c r="AQ1318" s="658">
        <v>0</v>
      </c>
      <c r="AR1318" s="658">
        <v>0</v>
      </c>
      <c r="AS1318" s="658">
        <v>0</v>
      </c>
      <c r="AT1318" s="658">
        <v>0</v>
      </c>
      <c r="AU1318" s="613">
        <f t="shared" si="23175"/>
        <v>1</v>
      </c>
      <c r="AV1318" s="645">
        <f t="shared" si="23134"/>
        <v>1</v>
      </c>
      <c r="AW1318" s="656" t="e">
        <f t="shared" si="23135"/>
        <v>#DIV/0!</v>
      </c>
      <c r="AX1318" s="661"/>
    </row>
    <row r="1319" spans="1:50" hidden="1" outlineLevel="1">
      <c r="A1319" s="590"/>
      <c r="B1319" s="629" t="s">
        <v>278</v>
      </c>
      <c r="C1319" s="629" t="s">
        <v>1512</v>
      </c>
      <c r="D1319" s="630" t="s">
        <v>1513</v>
      </c>
      <c r="E1319" s="631"/>
      <c r="F1319" s="632">
        <f>+F1320+F1322+F1324+F1326+F1328+F1330+F1332+F1334+F1336+F1338+F1340+F1342+F1344+F1346+F1348+F1350+F1352+F1354</f>
        <v>1265866.2409755418</v>
      </c>
      <c r="G1319" s="632">
        <f t="shared" ref="G1319:G1382" si="23176">SUM(H1319:AT1319)</f>
        <v>1265866.2409755418</v>
      </c>
      <c r="H1319" s="632">
        <f t="shared" ref="H1319:AT1319" si="23177">+H1320+H1322+H1324+H1326+H1328+H1330+H1332+H1334+H1336+H1338+H1340+H1342+H1344+H1346+H1348+H1350+H1352+H1354</f>
        <v>0</v>
      </c>
      <c r="I1319" s="632">
        <f t="shared" si="23177"/>
        <v>0</v>
      </c>
      <c r="J1319" s="632">
        <f t="shared" si="23177"/>
        <v>0</v>
      </c>
      <c r="K1319" s="632">
        <f t="shared" si="23177"/>
        <v>0</v>
      </c>
      <c r="L1319" s="632">
        <f t="shared" si="23177"/>
        <v>0</v>
      </c>
      <c r="M1319" s="632">
        <f t="shared" si="23177"/>
        <v>0</v>
      </c>
      <c r="N1319" s="632">
        <f t="shared" si="23177"/>
        <v>0</v>
      </c>
      <c r="O1319" s="632">
        <f t="shared" si="23177"/>
        <v>0</v>
      </c>
      <c r="P1319" s="632">
        <f t="shared" si="23177"/>
        <v>32758.061603695423</v>
      </c>
      <c r="Q1319" s="632">
        <f t="shared" si="23177"/>
        <v>42834.343877537023</v>
      </c>
      <c r="R1319" s="632">
        <f t="shared" si="23177"/>
        <v>6729.6285501994098</v>
      </c>
      <c r="S1319" s="632">
        <f t="shared" si="23177"/>
        <v>76863.484922725343</v>
      </c>
      <c r="T1319" s="632">
        <f t="shared" si="23177"/>
        <v>162444.89248247203</v>
      </c>
      <c r="U1319" s="632">
        <f t="shared" si="23177"/>
        <v>179064.53218968879</v>
      </c>
      <c r="V1319" s="632">
        <f t="shared" si="23177"/>
        <v>171426.7085417874</v>
      </c>
      <c r="W1319" s="632">
        <f t="shared" si="23177"/>
        <v>169240.59368434362</v>
      </c>
      <c r="X1319" s="632">
        <f t="shared" si="23177"/>
        <v>162158.06058597477</v>
      </c>
      <c r="Y1319" s="632">
        <f t="shared" si="23177"/>
        <v>115424.74462678946</v>
      </c>
      <c r="Z1319" s="632">
        <f t="shared" si="23177"/>
        <v>107604.25176531111</v>
      </c>
      <c r="AA1319" s="632">
        <f t="shared" si="23177"/>
        <v>39316.938145017521</v>
      </c>
      <c r="AB1319" s="632">
        <f t="shared" si="23177"/>
        <v>0</v>
      </c>
      <c r="AC1319" s="632">
        <f t="shared" si="23177"/>
        <v>0</v>
      </c>
      <c r="AD1319" s="632">
        <f t="shared" si="23177"/>
        <v>0</v>
      </c>
      <c r="AE1319" s="632">
        <f t="shared" si="23177"/>
        <v>0</v>
      </c>
      <c r="AF1319" s="632">
        <f t="shared" si="23177"/>
        <v>0</v>
      </c>
      <c r="AG1319" s="632">
        <f t="shared" si="23177"/>
        <v>0</v>
      </c>
      <c r="AH1319" s="632">
        <f t="shared" si="23177"/>
        <v>0</v>
      </c>
      <c r="AI1319" s="632">
        <f t="shared" si="23177"/>
        <v>0</v>
      </c>
      <c r="AJ1319" s="632">
        <f t="shared" si="23177"/>
        <v>0</v>
      </c>
      <c r="AK1319" s="632">
        <f t="shared" si="23177"/>
        <v>0</v>
      </c>
      <c r="AL1319" s="632">
        <f t="shared" si="23177"/>
        <v>0</v>
      </c>
      <c r="AM1319" s="632">
        <f t="shared" si="23177"/>
        <v>0</v>
      </c>
      <c r="AN1319" s="632">
        <f t="shared" si="23177"/>
        <v>0</v>
      </c>
      <c r="AO1319" s="632">
        <f t="shared" si="23177"/>
        <v>0</v>
      </c>
      <c r="AP1319" s="632">
        <f t="shared" si="23177"/>
        <v>0</v>
      </c>
      <c r="AQ1319" s="632">
        <f t="shared" si="23177"/>
        <v>0</v>
      </c>
      <c r="AR1319" s="632">
        <f t="shared" si="23177"/>
        <v>0</v>
      </c>
      <c r="AS1319" s="632">
        <f t="shared" si="23177"/>
        <v>0</v>
      </c>
      <c r="AT1319" s="632">
        <f t="shared" si="23177"/>
        <v>0</v>
      </c>
      <c r="AU1319" s="613">
        <f t="shared" si="23175"/>
        <v>1265866.2409755418</v>
      </c>
      <c r="AV1319" s="645">
        <f t="shared" si="23134"/>
        <v>0</v>
      </c>
      <c r="AW1319" s="656">
        <f t="shared" si="23135"/>
        <v>0</v>
      </c>
      <c r="AX1319" s="591"/>
    </row>
    <row r="1320" spans="1:50" hidden="1" outlineLevel="1">
      <c r="A1320" s="590"/>
      <c r="B1320" s="646" t="s">
        <v>305</v>
      </c>
      <c r="C1320" s="646" t="s">
        <v>1514</v>
      </c>
      <c r="D1320" s="647" t="s">
        <v>1627</v>
      </c>
      <c r="E1320" s="649"/>
      <c r="F1320" s="650">
        <v>69578.963007388054</v>
      </c>
      <c r="G1320" s="650">
        <f t="shared" si="23176"/>
        <v>69578.963007388054</v>
      </c>
      <c r="H1320" s="649">
        <f t="shared" ref="H1320" si="23178">+H1321*$F1320</f>
        <v>0</v>
      </c>
      <c r="I1320" s="649">
        <f t="shared" ref="I1320" si="23179">+I1321*$F1320</f>
        <v>0</v>
      </c>
      <c r="J1320" s="649">
        <f t="shared" ref="J1320" si="23180">+J1321*$F1320</f>
        <v>0</v>
      </c>
      <c r="K1320" s="649">
        <f t="shared" ref="K1320" si="23181">+K1321*$F1320</f>
        <v>0</v>
      </c>
      <c r="L1320" s="649">
        <f t="shared" ref="L1320" si="23182">+L1321*$F1320</f>
        <v>0</v>
      </c>
      <c r="M1320" s="649">
        <f t="shared" ref="M1320" si="23183">+M1321*$F1320</f>
        <v>0</v>
      </c>
      <c r="N1320" s="649">
        <f t="shared" ref="N1320" si="23184">+N1321*$F1320</f>
        <v>0</v>
      </c>
      <c r="O1320" s="649">
        <f t="shared" ref="O1320" si="23185">+O1321*$F1320</f>
        <v>0</v>
      </c>
      <c r="P1320" s="649">
        <f t="shared" ref="P1320" si="23186">+P1321*$F1320</f>
        <v>0</v>
      </c>
      <c r="Q1320" s="649">
        <f t="shared" ref="Q1320" si="23187">+Q1321*$F1320</f>
        <v>0</v>
      </c>
      <c r="R1320" s="649">
        <f t="shared" ref="R1320" si="23188">+R1321*$F1320</f>
        <v>0</v>
      </c>
      <c r="S1320" s="649">
        <f t="shared" ref="S1320" si="23189">+S1321*$F1320</f>
        <v>48009.484475097757</v>
      </c>
      <c r="T1320" s="649">
        <f t="shared" ref="T1320" si="23190">+T1321*$F1320</f>
        <v>21569.478532290301</v>
      </c>
      <c r="U1320" s="649">
        <f t="shared" ref="U1320" si="23191">+U1321*$F1320</f>
        <v>0</v>
      </c>
      <c r="V1320" s="649">
        <f t="shared" ref="V1320" si="23192">+V1321*$F1320</f>
        <v>0</v>
      </c>
      <c r="W1320" s="649">
        <f t="shared" ref="W1320" si="23193">+W1321*$F1320</f>
        <v>0</v>
      </c>
      <c r="X1320" s="649">
        <f t="shared" ref="X1320" si="23194">+X1321*$F1320</f>
        <v>0</v>
      </c>
      <c r="Y1320" s="649">
        <f t="shared" ref="Y1320" si="23195">+Y1321*$F1320</f>
        <v>0</v>
      </c>
      <c r="Z1320" s="649">
        <f t="shared" ref="Z1320" si="23196">+Z1321*$F1320</f>
        <v>0</v>
      </c>
      <c r="AA1320" s="649">
        <f t="shared" ref="AA1320" si="23197">+AA1321*$F1320</f>
        <v>0</v>
      </c>
      <c r="AB1320" s="649">
        <f t="shared" ref="AB1320" si="23198">+AB1321*$F1320</f>
        <v>0</v>
      </c>
      <c r="AC1320" s="649">
        <f t="shared" ref="AC1320" si="23199">+AC1321*$F1320</f>
        <v>0</v>
      </c>
      <c r="AD1320" s="649">
        <f t="shared" ref="AD1320" si="23200">+AD1321*$F1320</f>
        <v>0</v>
      </c>
      <c r="AE1320" s="649">
        <f t="shared" ref="AE1320" si="23201">+AE1321*$F1320</f>
        <v>0</v>
      </c>
      <c r="AF1320" s="649">
        <f t="shared" ref="AF1320" si="23202">+AF1321*$F1320</f>
        <v>0</v>
      </c>
      <c r="AG1320" s="649">
        <f t="shared" ref="AG1320" si="23203">+AG1321*$F1320</f>
        <v>0</v>
      </c>
      <c r="AH1320" s="649">
        <f t="shared" ref="AH1320" si="23204">+AH1321*$F1320</f>
        <v>0</v>
      </c>
      <c r="AI1320" s="649">
        <f t="shared" ref="AI1320" si="23205">+AI1321*$F1320</f>
        <v>0</v>
      </c>
      <c r="AJ1320" s="649">
        <f t="shared" ref="AJ1320" si="23206">+AJ1321*$F1320</f>
        <v>0</v>
      </c>
      <c r="AK1320" s="649">
        <f t="shared" ref="AK1320" si="23207">+AK1321*$F1320</f>
        <v>0</v>
      </c>
      <c r="AL1320" s="649">
        <f t="shared" ref="AL1320" si="23208">+AL1321*$F1320</f>
        <v>0</v>
      </c>
      <c r="AM1320" s="649">
        <f t="shared" ref="AM1320" si="23209">+AM1321*$F1320</f>
        <v>0</v>
      </c>
      <c r="AN1320" s="649">
        <f t="shared" ref="AN1320" si="23210">+AN1321*$F1320</f>
        <v>0</v>
      </c>
      <c r="AO1320" s="649">
        <f t="shared" ref="AO1320" si="23211">+AO1321*$F1320</f>
        <v>0</v>
      </c>
      <c r="AP1320" s="649">
        <f t="shared" ref="AP1320" si="23212">+AP1321*$F1320</f>
        <v>0</v>
      </c>
      <c r="AQ1320" s="649">
        <f t="shared" ref="AQ1320" si="23213">+AQ1321*$F1320</f>
        <v>0</v>
      </c>
      <c r="AR1320" s="649">
        <f t="shared" ref="AR1320" si="23214">+AR1321*$F1320</f>
        <v>0</v>
      </c>
      <c r="AS1320" s="649">
        <f t="shared" ref="AS1320" si="23215">+AS1321*$F1320</f>
        <v>0</v>
      </c>
      <c r="AT1320" s="649">
        <f t="shared" ref="AT1320" si="23216">+AT1321*$F1320</f>
        <v>0</v>
      </c>
      <c r="AU1320" s="613">
        <f t="shared" si="23175"/>
        <v>69578.963007388054</v>
      </c>
      <c r="AV1320" s="645">
        <f t="shared" si="23134"/>
        <v>0</v>
      </c>
      <c r="AW1320" s="656">
        <f t="shared" si="23135"/>
        <v>0</v>
      </c>
      <c r="AX1320" s="591"/>
    </row>
    <row r="1321" spans="1:50" s="314" customFormat="1" hidden="1" outlineLevel="1">
      <c r="A1321" s="642"/>
      <c r="B1321" s="636"/>
      <c r="C1321" s="636"/>
      <c r="D1321" s="651"/>
      <c r="E1321" s="653"/>
      <c r="F1321" s="640"/>
      <c r="G1321" s="640">
        <f t="shared" si="23176"/>
        <v>1</v>
      </c>
      <c r="H1321" s="658">
        <v>0</v>
      </c>
      <c r="I1321" s="658">
        <v>0</v>
      </c>
      <c r="J1321" s="658">
        <v>0</v>
      </c>
      <c r="K1321" s="658">
        <v>0</v>
      </c>
      <c r="L1321" s="658">
        <v>0</v>
      </c>
      <c r="M1321" s="658">
        <v>0</v>
      </c>
      <c r="N1321" s="658">
        <v>0</v>
      </c>
      <c r="O1321" s="658">
        <v>0</v>
      </c>
      <c r="P1321" s="658">
        <v>0</v>
      </c>
      <c r="Q1321" s="658">
        <v>0</v>
      </c>
      <c r="R1321" s="658">
        <v>0</v>
      </c>
      <c r="S1321" s="658">
        <v>0.69</v>
      </c>
      <c r="T1321" s="658">
        <v>0.31000000000000005</v>
      </c>
      <c r="U1321" s="658">
        <v>0</v>
      </c>
      <c r="V1321" s="658">
        <v>0</v>
      </c>
      <c r="W1321" s="658">
        <v>0</v>
      </c>
      <c r="X1321" s="658">
        <v>0</v>
      </c>
      <c r="Y1321" s="658">
        <v>0</v>
      </c>
      <c r="Z1321" s="658">
        <v>0</v>
      </c>
      <c r="AA1321" s="658">
        <v>0</v>
      </c>
      <c r="AB1321" s="658">
        <v>0</v>
      </c>
      <c r="AC1321" s="658">
        <v>0</v>
      </c>
      <c r="AD1321" s="658">
        <v>0</v>
      </c>
      <c r="AE1321" s="658">
        <v>0</v>
      </c>
      <c r="AF1321" s="658">
        <v>0</v>
      </c>
      <c r="AG1321" s="658">
        <v>0</v>
      </c>
      <c r="AH1321" s="658">
        <v>0</v>
      </c>
      <c r="AI1321" s="658">
        <v>0</v>
      </c>
      <c r="AJ1321" s="658">
        <v>0</v>
      </c>
      <c r="AK1321" s="658">
        <v>0</v>
      </c>
      <c r="AL1321" s="658">
        <v>0</v>
      </c>
      <c r="AM1321" s="658">
        <v>0</v>
      </c>
      <c r="AN1321" s="658">
        <v>0</v>
      </c>
      <c r="AO1321" s="658">
        <v>0</v>
      </c>
      <c r="AP1321" s="658">
        <v>0</v>
      </c>
      <c r="AQ1321" s="658">
        <v>0</v>
      </c>
      <c r="AR1321" s="658">
        <v>0</v>
      </c>
      <c r="AS1321" s="658">
        <v>0</v>
      </c>
      <c r="AT1321" s="658">
        <v>0</v>
      </c>
      <c r="AU1321" s="613">
        <f t="shared" si="23175"/>
        <v>1</v>
      </c>
      <c r="AV1321" s="645">
        <f t="shared" si="23134"/>
        <v>1</v>
      </c>
      <c r="AW1321" s="656" t="e">
        <f t="shared" si="23135"/>
        <v>#DIV/0!</v>
      </c>
      <c r="AX1321" s="661"/>
    </row>
    <row r="1322" spans="1:50" hidden="1" outlineLevel="1">
      <c r="A1322" s="590"/>
      <c r="B1322" s="646" t="s">
        <v>305</v>
      </c>
      <c r="C1322" s="646" t="s">
        <v>1515</v>
      </c>
      <c r="D1322" s="647" t="s">
        <v>1628</v>
      </c>
      <c r="E1322" s="649"/>
      <c r="F1322" s="650">
        <v>84864.707198904653</v>
      </c>
      <c r="G1322" s="650">
        <f t="shared" si="23176"/>
        <v>84864.707198904653</v>
      </c>
      <c r="H1322" s="649">
        <f t="shared" ref="H1322" si="23217">+H1323*$F1322</f>
        <v>0</v>
      </c>
      <c r="I1322" s="649">
        <f t="shared" ref="I1322" si="23218">+I1323*$F1322</f>
        <v>0</v>
      </c>
      <c r="J1322" s="649">
        <f t="shared" ref="J1322" si="23219">+J1323*$F1322</f>
        <v>0</v>
      </c>
      <c r="K1322" s="649">
        <f t="shared" ref="K1322" si="23220">+K1323*$F1322</f>
        <v>0</v>
      </c>
      <c r="L1322" s="649">
        <f t="shared" ref="L1322" si="23221">+L1323*$F1322</f>
        <v>0</v>
      </c>
      <c r="M1322" s="649">
        <f t="shared" ref="M1322" si="23222">+M1323*$F1322</f>
        <v>0</v>
      </c>
      <c r="N1322" s="649">
        <f t="shared" ref="N1322" si="23223">+N1323*$F1322</f>
        <v>0</v>
      </c>
      <c r="O1322" s="649">
        <f t="shared" ref="O1322" si="23224">+O1323*$F1322</f>
        <v>0</v>
      </c>
      <c r="P1322" s="649">
        <f t="shared" ref="P1322" si="23225">+P1323*$F1322</f>
        <v>0</v>
      </c>
      <c r="Q1322" s="649">
        <f t="shared" ref="Q1322" si="23226">+Q1323*$F1322</f>
        <v>0</v>
      </c>
      <c r="R1322" s="649">
        <f t="shared" ref="R1322" si="23227">+R1323*$F1322</f>
        <v>0</v>
      </c>
      <c r="S1322" s="649">
        <f t="shared" ref="S1322" si="23228">+S1323*$F1322</f>
        <v>28854.000447627583</v>
      </c>
      <c r="T1322" s="649">
        <f t="shared" ref="T1322" si="23229">+T1323*$F1322</f>
        <v>56010.706751277066</v>
      </c>
      <c r="U1322" s="649">
        <f t="shared" ref="U1322" si="23230">+U1323*$F1322</f>
        <v>0</v>
      </c>
      <c r="V1322" s="649">
        <f t="shared" ref="V1322" si="23231">+V1323*$F1322</f>
        <v>0</v>
      </c>
      <c r="W1322" s="649">
        <f t="shared" ref="W1322" si="23232">+W1323*$F1322</f>
        <v>0</v>
      </c>
      <c r="X1322" s="649">
        <f t="shared" ref="X1322" si="23233">+X1323*$F1322</f>
        <v>0</v>
      </c>
      <c r="Y1322" s="649">
        <f t="shared" ref="Y1322" si="23234">+Y1323*$F1322</f>
        <v>0</v>
      </c>
      <c r="Z1322" s="649">
        <f t="shared" ref="Z1322" si="23235">+Z1323*$F1322</f>
        <v>0</v>
      </c>
      <c r="AA1322" s="649">
        <f t="shared" ref="AA1322" si="23236">+AA1323*$F1322</f>
        <v>0</v>
      </c>
      <c r="AB1322" s="649">
        <f t="shared" ref="AB1322" si="23237">+AB1323*$F1322</f>
        <v>0</v>
      </c>
      <c r="AC1322" s="649">
        <f t="shared" ref="AC1322" si="23238">+AC1323*$F1322</f>
        <v>0</v>
      </c>
      <c r="AD1322" s="649">
        <f t="shared" ref="AD1322" si="23239">+AD1323*$F1322</f>
        <v>0</v>
      </c>
      <c r="AE1322" s="649">
        <f t="shared" ref="AE1322" si="23240">+AE1323*$F1322</f>
        <v>0</v>
      </c>
      <c r="AF1322" s="649">
        <f t="shared" ref="AF1322" si="23241">+AF1323*$F1322</f>
        <v>0</v>
      </c>
      <c r="AG1322" s="649">
        <f t="shared" ref="AG1322" si="23242">+AG1323*$F1322</f>
        <v>0</v>
      </c>
      <c r="AH1322" s="649">
        <f t="shared" ref="AH1322" si="23243">+AH1323*$F1322</f>
        <v>0</v>
      </c>
      <c r="AI1322" s="649">
        <f t="shared" ref="AI1322" si="23244">+AI1323*$F1322</f>
        <v>0</v>
      </c>
      <c r="AJ1322" s="649">
        <f t="shared" ref="AJ1322" si="23245">+AJ1323*$F1322</f>
        <v>0</v>
      </c>
      <c r="AK1322" s="649">
        <f t="shared" ref="AK1322" si="23246">+AK1323*$F1322</f>
        <v>0</v>
      </c>
      <c r="AL1322" s="649">
        <f t="shared" ref="AL1322" si="23247">+AL1323*$F1322</f>
        <v>0</v>
      </c>
      <c r="AM1322" s="649">
        <f t="shared" ref="AM1322" si="23248">+AM1323*$F1322</f>
        <v>0</v>
      </c>
      <c r="AN1322" s="649">
        <f t="shared" ref="AN1322" si="23249">+AN1323*$F1322</f>
        <v>0</v>
      </c>
      <c r="AO1322" s="649">
        <f t="shared" ref="AO1322" si="23250">+AO1323*$F1322</f>
        <v>0</v>
      </c>
      <c r="AP1322" s="649">
        <f t="shared" ref="AP1322" si="23251">+AP1323*$F1322</f>
        <v>0</v>
      </c>
      <c r="AQ1322" s="649">
        <f t="shared" ref="AQ1322" si="23252">+AQ1323*$F1322</f>
        <v>0</v>
      </c>
      <c r="AR1322" s="649">
        <f t="shared" ref="AR1322" si="23253">+AR1323*$F1322</f>
        <v>0</v>
      </c>
      <c r="AS1322" s="649">
        <f t="shared" ref="AS1322" si="23254">+AS1323*$F1322</f>
        <v>0</v>
      </c>
      <c r="AT1322" s="649">
        <f t="shared" ref="AT1322" si="23255">+AT1323*$F1322</f>
        <v>0</v>
      </c>
      <c r="AU1322" s="613">
        <f t="shared" si="23175"/>
        <v>84864.707198904653</v>
      </c>
      <c r="AV1322" s="645">
        <f t="shared" si="23134"/>
        <v>0</v>
      </c>
      <c r="AW1322" s="656">
        <f t="shared" si="23135"/>
        <v>0</v>
      </c>
      <c r="AX1322" s="591"/>
    </row>
    <row r="1323" spans="1:50" s="314" customFormat="1" hidden="1" outlineLevel="1">
      <c r="A1323" s="642"/>
      <c r="B1323" s="636"/>
      <c r="C1323" s="636"/>
      <c r="D1323" s="651"/>
      <c r="E1323" s="653"/>
      <c r="F1323" s="640"/>
      <c r="G1323" s="640">
        <f t="shared" si="23176"/>
        <v>1</v>
      </c>
      <c r="H1323" s="658">
        <v>0</v>
      </c>
      <c r="I1323" s="658">
        <v>0</v>
      </c>
      <c r="J1323" s="658">
        <v>0</v>
      </c>
      <c r="K1323" s="658">
        <v>0</v>
      </c>
      <c r="L1323" s="658">
        <v>0</v>
      </c>
      <c r="M1323" s="658">
        <v>0</v>
      </c>
      <c r="N1323" s="658">
        <v>0</v>
      </c>
      <c r="O1323" s="658">
        <v>0</v>
      </c>
      <c r="P1323" s="658">
        <v>0</v>
      </c>
      <c r="Q1323" s="658">
        <v>0</v>
      </c>
      <c r="R1323" s="658">
        <v>0</v>
      </c>
      <c r="S1323" s="658">
        <v>0.34</v>
      </c>
      <c r="T1323" s="658">
        <v>0.65999999999999992</v>
      </c>
      <c r="U1323" s="658">
        <v>0</v>
      </c>
      <c r="V1323" s="658">
        <v>0</v>
      </c>
      <c r="W1323" s="658">
        <v>0</v>
      </c>
      <c r="X1323" s="658">
        <v>0</v>
      </c>
      <c r="Y1323" s="658">
        <v>0</v>
      </c>
      <c r="Z1323" s="658">
        <v>0</v>
      </c>
      <c r="AA1323" s="658">
        <v>0</v>
      </c>
      <c r="AB1323" s="658">
        <v>0</v>
      </c>
      <c r="AC1323" s="658">
        <v>0</v>
      </c>
      <c r="AD1323" s="658">
        <v>0</v>
      </c>
      <c r="AE1323" s="658">
        <v>0</v>
      </c>
      <c r="AF1323" s="658">
        <v>0</v>
      </c>
      <c r="AG1323" s="658">
        <v>0</v>
      </c>
      <c r="AH1323" s="658">
        <v>0</v>
      </c>
      <c r="AI1323" s="658">
        <v>0</v>
      </c>
      <c r="AJ1323" s="658">
        <v>0</v>
      </c>
      <c r="AK1323" s="658">
        <v>0</v>
      </c>
      <c r="AL1323" s="658">
        <v>0</v>
      </c>
      <c r="AM1323" s="658">
        <v>0</v>
      </c>
      <c r="AN1323" s="658">
        <v>0</v>
      </c>
      <c r="AO1323" s="658">
        <v>0</v>
      </c>
      <c r="AP1323" s="658">
        <v>0</v>
      </c>
      <c r="AQ1323" s="658">
        <v>0</v>
      </c>
      <c r="AR1323" s="658">
        <v>0</v>
      </c>
      <c r="AS1323" s="658">
        <v>0</v>
      </c>
      <c r="AT1323" s="658">
        <v>0</v>
      </c>
      <c r="AU1323" s="613">
        <f t="shared" si="23175"/>
        <v>1</v>
      </c>
      <c r="AV1323" s="645">
        <f t="shared" si="23134"/>
        <v>1</v>
      </c>
      <c r="AW1323" s="656" t="e">
        <f t="shared" si="23135"/>
        <v>#DIV/0!</v>
      </c>
      <c r="AX1323" s="661"/>
    </row>
    <row r="1324" spans="1:50" hidden="1" outlineLevel="1">
      <c r="A1324" s="590"/>
      <c r="B1324" s="646" t="s">
        <v>305</v>
      </c>
      <c r="C1324" s="646" t="s">
        <v>1516</v>
      </c>
      <c r="D1324" s="647" t="s">
        <v>1629</v>
      </c>
      <c r="E1324" s="649"/>
      <c r="F1324" s="650">
        <v>84864.707198904653</v>
      </c>
      <c r="G1324" s="650">
        <f t="shared" si="23176"/>
        <v>84864.707198904653</v>
      </c>
      <c r="H1324" s="649">
        <f t="shared" ref="H1324" si="23256">+H1325*$F1324</f>
        <v>0</v>
      </c>
      <c r="I1324" s="649">
        <f t="shared" ref="I1324" si="23257">+I1325*$F1324</f>
        <v>0</v>
      </c>
      <c r="J1324" s="649">
        <f t="shared" ref="J1324" si="23258">+J1325*$F1324</f>
        <v>0</v>
      </c>
      <c r="K1324" s="649">
        <f t="shared" ref="K1324" si="23259">+K1325*$F1324</f>
        <v>0</v>
      </c>
      <c r="L1324" s="649">
        <f t="shared" ref="L1324" si="23260">+L1325*$F1324</f>
        <v>0</v>
      </c>
      <c r="M1324" s="649">
        <f t="shared" ref="M1324" si="23261">+M1325*$F1324</f>
        <v>0</v>
      </c>
      <c r="N1324" s="649">
        <f t="shared" ref="N1324" si="23262">+N1325*$F1324</f>
        <v>0</v>
      </c>
      <c r="O1324" s="649">
        <f t="shared" ref="O1324" si="23263">+O1325*$F1324</f>
        <v>0</v>
      </c>
      <c r="P1324" s="649">
        <f t="shared" ref="P1324" si="23264">+P1325*$F1324</f>
        <v>0</v>
      </c>
      <c r="Q1324" s="649">
        <f t="shared" ref="Q1324" si="23265">+Q1325*$F1324</f>
        <v>0</v>
      </c>
      <c r="R1324" s="649">
        <f t="shared" ref="R1324" si="23266">+R1325*$F1324</f>
        <v>0</v>
      </c>
      <c r="S1324" s="649">
        <f t="shared" ref="S1324" si="23267">+S1325*$F1324</f>
        <v>0</v>
      </c>
      <c r="T1324" s="649">
        <f t="shared" ref="T1324" si="23268">+T1325*$F1324</f>
        <v>56859.353823266123</v>
      </c>
      <c r="U1324" s="649">
        <f t="shared" ref="U1324" si="23269">+U1325*$F1324</f>
        <v>28005.353375638533</v>
      </c>
      <c r="V1324" s="649">
        <f t="shared" ref="V1324" si="23270">+V1325*$F1324</f>
        <v>0</v>
      </c>
      <c r="W1324" s="649">
        <f t="shared" ref="W1324" si="23271">+W1325*$F1324</f>
        <v>0</v>
      </c>
      <c r="X1324" s="649">
        <f t="shared" ref="X1324" si="23272">+X1325*$F1324</f>
        <v>0</v>
      </c>
      <c r="Y1324" s="649">
        <f t="shared" ref="Y1324" si="23273">+Y1325*$F1324</f>
        <v>0</v>
      </c>
      <c r="Z1324" s="649">
        <f t="shared" ref="Z1324" si="23274">+Z1325*$F1324</f>
        <v>0</v>
      </c>
      <c r="AA1324" s="649">
        <f t="shared" ref="AA1324" si="23275">+AA1325*$F1324</f>
        <v>0</v>
      </c>
      <c r="AB1324" s="649">
        <f t="shared" ref="AB1324" si="23276">+AB1325*$F1324</f>
        <v>0</v>
      </c>
      <c r="AC1324" s="649">
        <f t="shared" ref="AC1324" si="23277">+AC1325*$F1324</f>
        <v>0</v>
      </c>
      <c r="AD1324" s="649">
        <f t="shared" ref="AD1324" si="23278">+AD1325*$F1324</f>
        <v>0</v>
      </c>
      <c r="AE1324" s="649">
        <f t="shared" ref="AE1324" si="23279">+AE1325*$F1324</f>
        <v>0</v>
      </c>
      <c r="AF1324" s="649">
        <f t="shared" ref="AF1324" si="23280">+AF1325*$F1324</f>
        <v>0</v>
      </c>
      <c r="AG1324" s="649">
        <f t="shared" ref="AG1324" si="23281">+AG1325*$F1324</f>
        <v>0</v>
      </c>
      <c r="AH1324" s="649">
        <f t="shared" ref="AH1324" si="23282">+AH1325*$F1324</f>
        <v>0</v>
      </c>
      <c r="AI1324" s="649">
        <f t="shared" ref="AI1324" si="23283">+AI1325*$F1324</f>
        <v>0</v>
      </c>
      <c r="AJ1324" s="649">
        <f t="shared" ref="AJ1324" si="23284">+AJ1325*$F1324</f>
        <v>0</v>
      </c>
      <c r="AK1324" s="649">
        <f t="shared" ref="AK1324" si="23285">+AK1325*$F1324</f>
        <v>0</v>
      </c>
      <c r="AL1324" s="649">
        <f t="shared" ref="AL1324" si="23286">+AL1325*$F1324</f>
        <v>0</v>
      </c>
      <c r="AM1324" s="649">
        <f t="shared" ref="AM1324" si="23287">+AM1325*$F1324</f>
        <v>0</v>
      </c>
      <c r="AN1324" s="649">
        <f t="shared" ref="AN1324" si="23288">+AN1325*$F1324</f>
        <v>0</v>
      </c>
      <c r="AO1324" s="649">
        <f t="shared" ref="AO1324" si="23289">+AO1325*$F1324</f>
        <v>0</v>
      </c>
      <c r="AP1324" s="649">
        <f t="shared" ref="AP1324" si="23290">+AP1325*$F1324</f>
        <v>0</v>
      </c>
      <c r="AQ1324" s="649">
        <f t="shared" ref="AQ1324" si="23291">+AQ1325*$F1324</f>
        <v>0</v>
      </c>
      <c r="AR1324" s="649">
        <f t="shared" ref="AR1324" si="23292">+AR1325*$F1324</f>
        <v>0</v>
      </c>
      <c r="AS1324" s="649">
        <f t="shared" ref="AS1324" si="23293">+AS1325*$F1324</f>
        <v>0</v>
      </c>
      <c r="AT1324" s="649">
        <f t="shared" ref="AT1324" si="23294">+AT1325*$F1324</f>
        <v>0</v>
      </c>
      <c r="AU1324" s="613">
        <f t="shared" si="23175"/>
        <v>84864.707198904653</v>
      </c>
      <c r="AV1324" s="645">
        <f t="shared" si="23134"/>
        <v>0</v>
      </c>
      <c r="AW1324" s="656">
        <f t="shared" si="23135"/>
        <v>0</v>
      </c>
      <c r="AX1324" s="591"/>
    </row>
    <row r="1325" spans="1:50" s="314" customFormat="1" hidden="1" outlineLevel="1">
      <c r="A1325" s="642"/>
      <c r="B1325" s="636"/>
      <c r="C1325" s="636"/>
      <c r="D1325" s="651"/>
      <c r="E1325" s="653"/>
      <c r="F1325" s="640"/>
      <c r="G1325" s="640">
        <f t="shared" si="23176"/>
        <v>1</v>
      </c>
      <c r="H1325" s="658">
        <v>0</v>
      </c>
      <c r="I1325" s="658">
        <v>0</v>
      </c>
      <c r="J1325" s="658">
        <v>0</v>
      </c>
      <c r="K1325" s="658">
        <v>0</v>
      </c>
      <c r="L1325" s="658">
        <v>0</v>
      </c>
      <c r="M1325" s="658">
        <v>0</v>
      </c>
      <c r="N1325" s="658">
        <v>0</v>
      </c>
      <c r="O1325" s="658">
        <v>0</v>
      </c>
      <c r="P1325" s="658">
        <v>0</v>
      </c>
      <c r="Q1325" s="658">
        <v>0</v>
      </c>
      <c r="R1325" s="658">
        <v>0</v>
      </c>
      <c r="S1325" s="658">
        <v>0</v>
      </c>
      <c r="T1325" s="658">
        <v>0.67</v>
      </c>
      <c r="U1325" s="658">
        <v>0.32999999999999996</v>
      </c>
      <c r="V1325" s="658">
        <v>0</v>
      </c>
      <c r="W1325" s="658">
        <v>0</v>
      </c>
      <c r="X1325" s="658">
        <v>0</v>
      </c>
      <c r="Y1325" s="658">
        <v>0</v>
      </c>
      <c r="Z1325" s="658">
        <v>0</v>
      </c>
      <c r="AA1325" s="658">
        <v>0</v>
      </c>
      <c r="AB1325" s="658">
        <v>0</v>
      </c>
      <c r="AC1325" s="658">
        <v>0</v>
      </c>
      <c r="AD1325" s="658">
        <v>0</v>
      </c>
      <c r="AE1325" s="658">
        <v>0</v>
      </c>
      <c r="AF1325" s="658">
        <v>0</v>
      </c>
      <c r="AG1325" s="658">
        <v>0</v>
      </c>
      <c r="AH1325" s="658">
        <v>0</v>
      </c>
      <c r="AI1325" s="658">
        <v>0</v>
      </c>
      <c r="AJ1325" s="658">
        <v>0</v>
      </c>
      <c r="AK1325" s="658">
        <v>0</v>
      </c>
      <c r="AL1325" s="658">
        <v>0</v>
      </c>
      <c r="AM1325" s="658">
        <v>0</v>
      </c>
      <c r="AN1325" s="658">
        <v>0</v>
      </c>
      <c r="AO1325" s="658">
        <v>0</v>
      </c>
      <c r="AP1325" s="658">
        <v>0</v>
      </c>
      <c r="AQ1325" s="658">
        <v>0</v>
      </c>
      <c r="AR1325" s="658">
        <v>0</v>
      </c>
      <c r="AS1325" s="658">
        <v>0</v>
      </c>
      <c r="AT1325" s="658">
        <v>0</v>
      </c>
      <c r="AU1325" s="613">
        <f t="shared" si="23175"/>
        <v>1</v>
      </c>
      <c r="AV1325" s="645">
        <f t="shared" si="23134"/>
        <v>1</v>
      </c>
      <c r="AW1325" s="656" t="e">
        <f t="shared" si="23135"/>
        <v>#DIV/0!</v>
      </c>
      <c r="AX1325" s="661"/>
    </row>
    <row r="1326" spans="1:50" hidden="1" outlineLevel="1">
      <c r="A1326" s="590"/>
      <c r="B1326" s="646" t="s">
        <v>305</v>
      </c>
      <c r="C1326" s="646" t="s">
        <v>1517</v>
      </c>
      <c r="D1326" s="647" t="s">
        <v>1630</v>
      </c>
      <c r="E1326" s="649"/>
      <c r="F1326" s="650">
        <v>84864.707198904653</v>
      </c>
      <c r="G1326" s="650">
        <f t="shared" si="23176"/>
        <v>84864.707198904653</v>
      </c>
      <c r="H1326" s="649">
        <f t="shared" ref="H1326" si="23295">+H1327*$F1326</f>
        <v>0</v>
      </c>
      <c r="I1326" s="649">
        <f t="shared" ref="I1326" si="23296">+I1327*$F1326</f>
        <v>0</v>
      </c>
      <c r="J1326" s="649">
        <f t="shared" ref="J1326" si="23297">+J1327*$F1326</f>
        <v>0</v>
      </c>
      <c r="K1326" s="649">
        <f t="shared" ref="K1326" si="23298">+K1327*$F1326</f>
        <v>0</v>
      </c>
      <c r="L1326" s="649">
        <f t="shared" ref="L1326" si="23299">+L1327*$F1326</f>
        <v>0</v>
      </c>
      <c r="M1326" s="649">
        <f t="shared" ref="M1326" si="23300">+M1327*$F1326</f>
        <v>0</v>
      </c>
      <c r="N1326" s="649">
        <f t="shared" ref="N1326" si="23301">+N1327*$F1326</f>
        <v>0</v>
      </c>
      <c r="O1326" s="649">
        <f t="shared" ref="O1326" si="23302">+O1327*$F1326</f>
        <v>0</v>
      </c>
      <c r="P1326" s="649">
        <f t="shared" ref="P1326" si="23303">+P1327*$F1326</f>
        <v>0</v>
      </c>
      <c r="Q1326" s="649">
        <f t="shared" ref="Q1326" si="23304">+Q1327*$F1326</f>
        <v>0</v>
      </c>
      <c r="R1326" s="649">
        <f t="shared" ref="R1326" si="23305">+R1327*$F1326</f>
        <v>0</v>
      </c>
      <c r="S1326" s="649">
        <f t="shared" ref="S1326" si="23306">+S1327*$F1326</f>
        <v>0</v>
      </c>
      <c r="T1326" s="649">
        <f t="shared" ref="T1326" si="23307">+T1327*$F1326</f>
        <v>28005.353375638537</v>
      </c>
      <c r="U1326" s="649">
        <f t="shared" ref="U1326" si="23308">+U1327*$F1326</f>
        <v>56859.353823266109</v>
      </c>
      <c r="V1326" s="649">
        <f t="shared" ref="V1326" si="23309">+V1327*$F1326</f>
        <v>0</v>
      </c>
      <c r="W1326" s="649">
        <f t="shared" ref="W1326" si="23310">+W1327*$F1326</f>
        <v>0</v>
      </c>
      <c r="X1326" s="649">
        <f t="shared" ref="X1326" si="23311">+X1327*$F1326</f>
        <v>0</v>
      </c>
      <c r="Y1326" s="649">
        <f t="shared" ref="Y1326" si="23312">+Y1327*$F1326</f>
        <v>0</v>
      </c>
      <c r="Z1326" s="649">
        <f t="shared" ref="Z1326" si="23313">+Z1327*$F1326</f>
        <v>0</v>
      </c>
      <c r="AA1326" s="649">
        <f t="shared" ref="AA1326" si="23314">+AA1327*$F1326</f>
        <v>0</v>
      </c>
      <c r="AB1326" s="649">
        <f t="shared" ref="AB1326" si="23315">+AB1327*$F1326</f>
        <v>0</v>
      </c>
      <c r="AC1326" s="649">
        <f t="shared" ref="AC1326" si="23316">+AC1327*$F1326</f>
        <v>0</v>
      </c>
      <c r="AD1326" s="649">
        <f t="shared" ref="AD1326" si="23317">+AD1327*$F1326</f>
        <v>0</v>
      </c>
      <c r="AE1326" s="649">
        <f t="shared" ref="AE1326" si="23318">+AE1327*$F1326</f>
        <v>0</v>
      </c>
      <c r="AF1326" s="649">
        <f t="shared" ref="AF1326" si="23319">+AF1327*$F1326</f>
        <v>0</v>
      </c>
      <c r="AG1326" s="649">
        <f t="shared" ref="AG1326" si="23320">+AG1327*$F1326</f>
        <v>0</v>
      </c>
      <c r="AH1326" s="649">
        <f t="shared" ref="AH1326" si="23321">+AH1327*$F1326</f>
        <v>0</v>
      </c>
      <c r="AI1326" s="649">
        <f t="shared" ref="AI1326" si="23322">+AI1327*$F1326</f>
        <v>0</v>
      </c>
      <c r="AJ1326" s="649">
        <f t="shared" ref="AJ1326" si="23323">+AJ1327*$F1326</f>
        <v>0</v>
      </c>
      <c r="AK1326" s="649">
        <f t="shared" ref="AK1326" si="23324">+AK1327*$F1326</f>
        <v>0</v>
      </c>
      <c r="AL1326" s="649">
        <f t="shared" ref="AL1326" si="23325">+AL1327*$F1326</f>
        <v>0</v>
      </c>
      <c r="AM1326" s="649">
        <f t="shared" ref="AM1326" si="23326">+AM1327*$F1326</f>
        <v>0</v>
      </c>
      <c r="AN1326" s="649">
        <f t="shared" ref="AN1326" si="23327">+AN1327*$F1326</f>
        <v>0</v>
      </c>
      <c r="AO1326" s="649">
        <f t="shared" ref="AO1326" si="23328">+AO1327*$F1326</f>
        <v>0</v>
      </c>
      <c r="AP1326" s="649">
        <f t="shared" ref="AP1326" si="23329">+AP1327*$F1326</f>
        <v>0</v>
      </c>
      <c r="AQ1326" s="649">
        <f t="shared" ref="AQ1326" si="23330">+AQ1327*$F1326</f>
        <v>0</v>
      </c>
      <c r="AR1326" s="649">
        <f t="shared" ref="AR1326" si="23331">+AR1327*$F1326</f>
        <v>0</v>
      </c>
      <c r="AS1326" s="649">
        <f t="shared" ref="AS1326" si="23332">+AS1327*$F1326</f>
        <v>0</v>
      </c>
      <c r="AT1326" s="649">
        <f t="shared" ref="AT1326" si="23333">+AT1327*$F1326</f>
        <v>0</v>
      </c>
      <c r="AU1326" s="613">
        <f t="shared" si="23175"/>
        <v>84864.707198904653</v>
      </c>
      <c r="AV1326" s="645">
        <f t="shared" si="23134"/>
        <v>0</v>
      </c>
      <c r="AW1326" s="656">
        <f t="shared" si="23135"/>
        <v>0</v>
      </c>
      <c r="AX1326" s="591"/>
    </row>
    <row r="1327" spans="1:50" s="314" customFormat="1" hidden="1" outlineLevel="1">
      <c r="A1327" s="642"/>
      <c r="B1327" s="636"/>
      <c r="C1327" s="636"/>
      <c r="D1327" s="651"/>
      <c r="E1327" s="653"/>
      <c r="F1327" s="640"/>
      <c r="G1327" s="640">
        <f t="shared" si="23176"/>
        <v>1</v>
      </c>
      <c r="H1327" s="658">
        <v>0</v>
      </c>
      <c r="I1327" s="658">
        <v>0</v>
      </c>
      <c r="J1327" s="658">
        <v>0</v>
      </c>
      <c r="K1327" s="658">
        <v>0</v>
      </c>
      <c r="L1327" s="658">
        <v>0</v>
      </c>
      <c r="M1327" s="658">
        <v>0</v>
      </c>
      <c r="N1327" s="658">
        <v>0</v>
      </c>
      <c r="O1327" s="658">
        <v>0</v>
      </c>
      <c r="P1327" s="658">
        <v>0</v>
      </c>
      <c r="Q1327" s="658">
        <v>0</v>
      </c>
      <c r="R1327" s="658">
        <v>0</v>
      </c>
      <c r="S1327" s="658">
        <v>0</v>
      </c>
      <c r="T1327" s="658">
        <v>0.33</v>
      </c>
      <c r="U1327" s="658">
        <v>0.66999999999999993</v>
      </c>
      <c r="V1327" s="658">
        <v>0</v>
      </c>
      <c r="W1327" s="658">
        <v>0</v>
      </c>
      <c r="X1327" s="658">
        <v>0</v>
      </c>
      <c r="Y1327" s="658">
        <v>0</v>
      </c>
      <c r="Z1327" s="658">
        <v>0</v>
      </c>
      <c r="AA1327" s="658">
        <v>0</v>
      </c>
      <c r="AB1327" s="658">
        <v>0</v>
      </c>
      <c r="AC1327" s="658">
        <v>0</v>
      </c>
      <c r="AD1327" s="658">
        <v>0</v>
      </c>
      <c r="AE1327" s="658">
        <v>0</v>
      </c>
      <c r="AF1327" s="658">
        <v>0</v>
      </c>
      <c r="AG1327" s="658">
        <v>0</v>
      </c>
      <c r="AH1327" s="658">
        <v>0</v>
      </c>
      <c r="AI1327" s="658">
        <v>0</v>
      </c>
      <c r="AJ1327" s="658">
        <v>0</v>
      </c>
      <c r="AK1327" s="658">
        <v>0</v>
      </c>
      <c r="AL1327" s="658">
        <v>0</v>
      </c>
      <c r="AM1327" s="658">
        <v>0</v>
      </c>
      <c r="AN1327" s="658">
        <v>0</v>
      </c>
      <c r="AO1327" s="658">
        <v>0</v>
      </c>
      <c r="AP1327" s="658">
        <v>0</v>
      </c>
      <c r="AQ1327" s="658">
        <v>0</v>
      </c>
      <c r="AR1327" s="658">
        <v>0</v>
      </c>
      <c r="AS1327" s="658">
        <v>0</v>
      </c>
      <c r="AT1327" s="658">
        <v>0</v>
      </c>
      <c r="AU1327" s="613">
        <f t="shared" si="23175"/>
        <v>1</v>
      </c>
      <c r="AV1327" s="645">
        <f t="shared" si="23134"/>
        <v>1</v>
      </c>
      <c r="AW1327" s="656" t="e">
        <f t="shared" si="23135"/>
        <v>#DIV/0!</v>
      </c>
      <c r="AX1327" s="661"/>
    </row>
    <row r="1328" spans="1:50" hidden="1" outlineLevel="1">
      <c r="A1328" s="590"/>
      <c r="B1328" s="646" t="s">
        <v>305</v>
      </c>
      <c r="C1328" s="646" t="s">
        <v>1518</v>
      </c>
      <c r="D1328" s="647" t="s">
        <v>1631</v>
      </c>
      <c r="E1328" s="649"/>
      <c r="F1328" s="650">
        <v>84864.707198904653</v>
      </c>
      <c r="G1328" s="650">
        <f t="shared" si="23176"/>
        <v>84864.707198904653</v>
      </c>
      <c r="H1328" s="649">
        <f t="shared" ref="H1328" si="23334">+H1329*$F1328</f>
        <v>0</v>
      </c>
      <c r="I1328" s="649">
        <f t="shared" ref="I1328" si="23335">+I1329*$F1328</f>
        <v>0</v>
      </c>
      <c r="J1328" s="649">
        <f t="shared" ref="J1328" si="23336">+J1329*$F1328</f>
        <v>0</v>
      </c>
      <c r="K1328" s="649">
        <f t="shared" ref="K1328" si="23337">+K1329*$F1328</f>
        <v>0</v>
      </c>
      <c r="L1328" s="649">
        <f t="shared" ref="L1328" si="23338">+L1329*$F1328</f>
        <v>0</v>
      </c>
      <c r="M1328" s="649">
        <f t="shared" ref="M1328" si="23339">+M1329*$F1328</f>
        <v>0</v>
      </c>
      <c r="N1328" s="649">
        <f t="shared" ref="N1328" si="23340">+N1329*$F1328</f>
        <v>0</v>
      </c>
      <c r="O1328" s="649">
        <f t="shared" ref="O1328" si="23341">+O1329*$F1328</f>
        <v>0</v>
      </c>
      <c r="P1328" s="649">
        <f t="shared" ref="P1328" si="23342">+P1329*$F1328</f>
        <v>0</v>
      </c>
      <c r="Q1328" s="649">
        <f t="shared" ref="Q1328" si="23343">+Q1329*$F1328</f>
        <v>0</v>
      </c>
      <c r="R1328" s="649">
        <f t="shared" ref="R1328" si="23344">+R1329*$F1328</f>
        <v>0</v>
      </c>
      <c r="S1328" s="649">
        <f t="shared" ref="S1328" si="23345">+S1329*$F1328</f>
        <v>0</v>
      </c>
      <c r="T1328" s="649">
        <f t="shared" ref="T1328" si="23346">+T1329*$F1328</f>
        <v>0</v>
      </c>
      <c r="U1328" s="649">
        <f t="shared" ref="U1328" si="23347">+U1329*$F1328</f>
        <v>60253.942111222299</v>
      </c>
      <c r="V1328" s="649">
        <f t="shared" ref="V1328" si="23348">+V1329*$F1328</f>
        <v>24610.765087682354</v>
      </c>
      <c r="W1328" s="649">
        <f t="shared" ref="W1328" si="23349">+W1329*$F1328</f>
        <v>0</v>
      </c>
      <c r="X1328" s="649">
        <f t="shared" ref="X1328" si="23350">+X1329*$F1328</f>
        <v>0</v>
      </c>
      <c r="Y1328" s="649">
        <f t="shared" ref="Y1328" si="23351">+Y1329*$F1328</f>
        <v>0</v>
      </c>
      <c r="Z1328" s="649">
        <f t="shared" ref="Z1328" si="23352">+Z1329*$F1328</f>
        <v>0</v>
      </c>
      <c r="AA1328" s="649">
        <f t="shared" ref="AA1328" si="23353">+AA1329*$F1328</f>
        <v>0</v>
      </c>
      <c r="AB1328" s="649">
        <f t="shared" ref="AB1328" si="23354">+AB1329*$F1328</f>
        <v>0</v>
      </c>
      <c r="AC1328" s="649">
        <f t="shared" ref="AC1328" si="23355">+AC1329*$F1328</f>
        <v>0</v>
      </c>
      <c r="AD1328" s="649">
        <f t="shared" ref="AD1328" si="23356">+AD1329*$F1328</f>
        <v>0</v>
      </c>
      <c r="AE1328" s="649">
        <f t="shared" ref="AE1328" si="23357">+AE1329*$F1328</f>
        <v>0</v>
      </c>
      <c r="AF1328" s="649">
        <f t="shared" ref="AF1328" si="23358">+AF1329*$F1328</f>
        <v>0</v>
      </c>
      <c r="AG1328" s="649">
        <f t="shared" ref="AG1328" si="23359">+AG1329*$F1328</f>
        <v>0</v>
      </c>
      <c r="AH1328" s="649">
        <f t="shared" ref="AH1328" si="23360">+AH1329*$F1328</f>
        <v>0</v>
      </c>
      <c r="AI1328" s="649">
        <f t="shared" ref="AI1328" si="23361">+AI1329*$F1328</f>
        <v>0</v>
      </c>
      <c r="AJ1328" s="649">
        <f t="shared" ref="AJ1328" si="23362">+AJ1329*$F1328</f>
        <v>0</v>
      </c>
      <c r="AK1328" s="649">
        <f t="shared" ref="AK1328" si="23363">+AK1329*$F1328</f>
        <v>0</v>
      </c>
      <c r="AL1328" s="649">
        <f t="shared" ref="AL1328" si="23364">+AL1329*$F1328</f>
        <v>0</v>
      </c>
      <c r="AM1328" s="649">
        <f t="shared" ref="AM1328" si="23365">+AM1329*$F1328</f>
        <v>0</v>
      </c>
      <c r="AN1328" s="649">
        <f t="shared" ref="AN1328" si="23366">+AN1329*$F1328</f>
        <v>0</v>
      </c>
      <c r="AO1328" s="649">
        <f t="shared" ref="AO1328" si="23367">+AO1329*$F1328</f>
        <v>0</v>
      </c>
      <c r="AP1328" s="649">
        <f t="shared" ref="AP1328" si="23368">+AP1329*$F1328</f>
        <v>0</v>
      </c>
      <c r="AQ1328" s="649">
        <f t="shared" ref="AQ1328" si="23369">+AQ1329*$F1328</f>
        <v>0</v>
      </c>
      <c r="AR1328" s="649">
        <f t="shared" ref="AR1328" si="23370">+AR1329*$F1328</f>
        <v>0</v>
      </c>
      <c r="AS1328" s="649">
        <f t="shared" ref="AS1328" si="23371">+AS1329*$F1328</f>
        <v>0</v>
      </c>
      <c r="AT1328" s="649">
        <f t="shared" ref="AT1328" si="23372">+AT1329*$F1328</f>
        <v>0</v>
      </c>
      <c r="AU1328" s="613">
        <f t="shared" si="23175"/>
        <v>84864.707198904653</v>
      </c>
      <c r="AV1328" s="645">
        <f t="shared" si="23134"/>
        <v>0</v>
      </c>
      <c r="AW1328" s="656">
        <f t="shared" si="23135"/>
        <v>0</v>
      </c>
      <c r="AX1328" s="591"/>
    </row>
    <row r="1329" spans="1:50" s="314" customFormat="1" hidden="1" outlineLevel="1">
      <c r="A1329" s="642"/>
      <c r="B1329" s="636"/>
      <c r="C1329" s="636"/>
      <c r="D1329" s="651"/>
      <c r="E1329" s="653"/>
      <c r="F1329" s="640"/>
      <c r="G1329" s="640">
        <f t="shared" si="23176"/>
        <v>1</v>
      </c>
      <c r="H1329" s="658">
        <v>0</v>
      </c>
      <c r="I1329" s="658">
        <v>0</v>
      </c>
      <c r="J1329" s="658">
        <v>0</v>
      </c>
      <c r="K1329" s="658">
        <v>0</v>
      </c>
      <c r="L1329" s="658">
        <v>0</v>
      </c>
      <c r="M1329" s="658">
        <v>0</v>
      </c>
      <c r="N1329" s="658">
        <v>0</v>
      </c>
      <c r="O1329" s="658">
        <v>0</v>
      </c>
      <c r="P1329" s="658">
        <v>0</v>
      </c>
      <c r="Q1329" s="658">
        <v>0</v>
      </c>
      <c r="R1329" s="658">
        <v>0</v>
      </c>
      <c r="S1329" s="658">
        <v>0</v>
      </c>
      <c r="T1329" s="658">
        <v>0</v>
      </c>
      <c r="U1329" s="658">
        <v>0.71</v>
      </c>
      <c r="V1329" s="658">
        <v>0.29000000000000004</v>
      </c>
      <c r="W1329" s="658">
        <v>0</v>
      </c>
      <c r="X1329" s="658">
        <v>0</v>
      </c>
      <c r="Y1329" s="658">
        <v>0</v>
      </c>
      <c r="Z1329" s="658">
        <v>0</v>
      </c>
      <c r="AA1329" s="658">
        <v>0</v>
      </c>
      <c r="AB1329" s="658">
        <v>0</v>
      </c>
      <c r="AC1329" s="658">
        <v>0</v>
      </c>
      <c r="AD1329" s="658">
        <v>0</v>
      </c>
      <c r="AE1329" s="658">
        <v>0</v>
      </c>
      <c r="AF1329" s="658">
        <v>0</v>
      </c>
      <c r="AG1329" s="658">
        <v>0</v>
      </c>
      <c r="AH1329" s="658">
        <v>0</v>
      </c>
      <c r="AI1329" s="658">
        <v>0</v>
      </c>
      <c r="AJ1329" s="658">
        <v>0</v>
      </c>
      <c r="AK1329" s="658">
        <v>0</v>
      </c>
      <c r="AL1329" s="658">
        <v>0</v>
      </c>
      <c r="AM1329" s="658">
        <v>0</v>
      </c>
      <c r="AN1329" s="658">
        <v>0</v>
      </c>
      <c r="AO1329" s="658">
        <v>0</v>
      </c>
      <c r="AP1329" s="658">
        <v>0</v>
      </c>
      <c r="AQ1329" s="658">
        <v>0</v>
      </c>
      <c r="AR1329" s="658">
        <v>0</v>
      </c>
      <c r="AS1329" s="658">
        <v>0</v>
      </c>
      <c r="AT1329" s="658">
        <v>0</v>
      </c>
      <c r="AU1329" s="613">
        <f t="shared" si="23175"/>
        <v>1</v>
      </c>
      <c r="AV1329" s="645">
        <f t="shared" si="23134"/>
        <v>1</v>
      </c>
      <c r="AW1329" s="656" t="e">
        <f t="shared" si="23135"/>
        <v>#DIV/0!</v>
      </c>
      <c r="AX1329" s="661"/>
    </row>
    <row r="1330" spans="1:50" hidden="1" outlineLevel="1">
      <c r="A1330" s="590"/>
      <c r="B1330" s="646" t="s">
        <v>305</v>
      </c>
      <c r="C1330" s="646" t="s">
        <v>1519</v>
      </c>
      <c r="D1330" s="647" t="s">
        <v>1632</v>
      </c>
      <c r="E1330" s="649"/>
      <c r="F1330" s="650">
        <v>84864.707198904653</v>
      </c>
      <c r="G1330" s="650">
        <f t="shared" si="23176"/>
        <v>84864.707198904653</v>
      </c>
      <c r="H1330" s="649">
        <f t="shared" ref="H1330" si="23373">+H1331*$F1330</f>
        <v>0</v>
      </c>
      <c r="I1330" s="649">
        <f t="shared" ref="I1330" si="23374">+I1331*$F1330</f>
        <v>0</v>
      </c>
      <c r="J1330" s="649">
        <f t="shared" ref="J1330" si="23375">+J1331*$F1330</f>
        <v>0</v>
      </c>
      <c r="K1330" s="649">
        <f t="shared" ref="K1330" si="23376">+K1331*$F1330</f>
        <v>0</v>
      </c>
      <c r="L1330" s="649">
        <f t="shared" ref="L1330" si="23377">+L1331*$F1330</f>
        <v>0</v>
      </c>
      <c r="M1330" s="649">
        <f t="shared" ref="M1330" si="23378">+M1331*$F1330</f>
        <v>0</v>
      </c>
      <c r="N1330" s="649">
        <f t="shared" ref="N1330" si="23379">+N1331*$F1330</f>
        <v>0</v>
      </c>
      <c r="O1330" s="649">
        <f t="shared" ref="O1330" si="23380">+O1331*$F1330</f>
        <v>0</v>
      </c>
      <c r="P1330" s="649">
        <f t="shared" ref="P1330" si="23381">+P1331*$F1330</f>
        <v>0</v>
      </c>
      <c r="Q1330" s="649">
        <f t="shared" ref="Q1330" si="23382">+Q1331*$F1330</f>
        <v>0</v>
      </c>
      <c r="R1330" s="649">
        <f t="shared" ref="R1330" si="23383">+R1331*$F1330</f>
        <v>0</v>
      </c>
      <c r="S1330" s="649">
        <f t="shared" ref="S1330" si="23384">+S1331*$F1330</f>
        <v>0</v>
      </c>
      <c r="T1330" s="649">
        <f t="shared" ref="T1330" si="23385">+T1331*$F1330</f>
        <v>0</v>
      </c>
      <c r="U1330" s="649">
        <f t="shared" ref="U1330" si="23386">+U1331*$F1330</f>
        <v>31399.94166359472</v>
      </c>
      <c r="V1330" s="649">
        <f t="shared" ref="V1330" si="23387">+V1331*$F1330</f>
        <v>53464.765535309933</v>
      </c>
      <c r="W1330" s="649">
        <f t="shared" ref="W1330" si="23388">+W1331*$F1330</f>
        <v>0</v>
      </c>
      <c r="X1330" s="649">
        <f t="shared" ref="X1330" si="23389">+X1331*$F1330</f>
        <v>0</v>
      </c>
      <c r="Y1330" s="649">
        <f t="shared" ref="Y1330" si="23390">+Y1331*$F1330</f>
        <v>0</v>
      </c>
      <c r="Z1330" s="649">
        <f t="shared" ref="Z1330" si="23391">+Z1331*$F1330</f>
        <v>0</v>
      </c>
      <c r="AA1330" s="649">
        <f t="shared" ref="AA1330" si="23392">+AA1331*$F1330</f>
        <v>0</v>
      </c>
      <c r="AB1330" s="649">
        <f t="shared" ref="AB1330" si="23393">+AB1331*$F1330</f>
        <v>0</v>
      </c>
      <c r="AC1330" s="649">
        <f t="shared" ref="AC1330" si="23394">+AC1331*$F1330</f>
        <v>0</v>
      </c>
      <c r="AD1330" s="649">
        <f t="shared" ref="AD1330" si="23395">+AD1331*$F1330</f>
        <v>0</v>
      </c>
      <c r="AE1330" s="649">
        <f t="shared" ref="AE1330" si="23396">+AE1331*$F1330</f>
        <v>0</v>
      </c>
      <c r="AF1330" s="649">
        <f t="shared" ref="AF1330" si="23397">+AF1331*$F1330</f>
        <v>0</v>
      </c>
      <c r="AG1330" s="649">
        <f t="shared" ref="AG1330" si="23398">+AG1331*$F1330</f>
        <v>0</v>
      </c>
      <c r="AH1330" s="649">
        <f t="shared" ref="AH1330" si="23399">+AH1331*$F1330</f>
        <v>0</v>
      </c>
      <c r="AI1330" s="649">
        <f t="shared" ref="AI1330" si="23400">+AI1331*$F1330</f>
        <v>0</v>
      </c>
      <c r="AJ1330" s="649">
        <f t="shared" ref="AJ1330" si="23401">+AJ1331*$F1330</f>
        <v>0</v>
      </c>
      <c r="AK1330" s="649">
        <f t="shared" ref="AK1330" si="23402">+AK1331*$F1330</f>
        <v>0</v>
      </c>
      <c r="AL1330" s="649">
        <f t="shared" ref="AL1330" si="23403">+AL1331*$F1330</f>
        <v>0</v>
      </c>
      <c r="AM1330" s="649">
        <f t="shared" ref="AM1330" si="23404">+AM1331*$F1330</f>
        <v>0</v>
      </c>
      <c r="AN1330" s="649">
        <f t="shared" ref="AN1330" si="23405">+AN1331*$F1330</f>
        <v>0</v>
      </c>
      <c r="AO1330" s="649">
        <f t="shared" ref="AO1330" si="23406">+AO1331*$F1330</f>
        <v>0</v>
      </c>
      <c r="AP1330" s="649">
        <f t="shared" ref="AP1330" si="23407">+AP1331*$F1330</f>
        <v>0</v>
      </c>
      <c r="AQ1330" s="649">
        <f t="shared" ref="AQ1330" si="23408">+AQ1331*$F1330</f>
        <v>0</v>
      </c>
      <c r="AR1330" s="649">
        <f t="shared" ref="AR1330" si="23409">+AR1331*$F1330</f>
        <v>0</v>
      </c>
      <c r="AS1330" s="649">
        <f t="shared" ref="AS1330" si="23410">+AS1331*$F1330</f>
        <v>0</v>
      </c>
      <c r="AT1330" s="649">
        <f t="shared" ref="AT1330" si="23411">+AT1331*$F1330</f>
        <v>0</v>
      </c>
      <c r="AU1330" s="613">
        <f t="shared" si="23175"/>
        <v>84864.707198904653</v>
      </c>
      <c r="AV1330" s="645">
        <f t="shared" si="23134"/>
        <v>0</v>
      </c>
      <c r="AW1330" s="656">
        <f t="shared" si="23135"/>
        <v>0</v>
      </c>
      <c r="AX1330" s="591"/>
    </row>
    <row r="1331" spans="1:50" s="314" customFormat="1" hidden="1" outlineLevel="1">
      <c r="A1331" s="642"/>
      <c r="B1331" s="636"/>
      <c r="C1331" s="636"/>
      <c r="D1331" s="651"/>
      <c r="E1331" s="653"/>
      <c r="F1331" s="640"/>
      <c r="G1331" s="640">
        <f t="shared" si="23176"/>
        <v>1</v>
      </c>
      <c r="H1331" s="658">
        <v>0</v>
      </c>
      <c r="I1331" s="658">
        <v>0</v>
      </c>
      <c r="J1331" s="658">
        <v>0</v>
      </c>
      <c r="K1331" s="658">
        <v>0</v>
      </c>
      <c r="L1331" s="658">
        <v>0</v>
      </c>
      <c r="M1331" s="658">
        <v>0</v>
      </c>
      <c r="N1331" s="658">
        <v>0</v>
      </c>
      <c r="O1331" s="658">
        <v>0</v>
      </c>
      <c r="P1331" s="658">
        <v>0</v>
      </c>
      <c r="Q1331" s="658">
        <v>0</v>
      </c>
      <c r="R1331" s="658">
        <v>0</v>
      </c>
      <c r="S1331" s="658">
        <v>0</v>
      </c>
      <c r="T1331" s="658">
        <v>0</v>
      </c>
      <c r="U1331" s="658">
        <v>0.37</v>
      </c>
      <c r="V1331" s="658">
        <v>0.63</v>
      </c>
      <c r="W1331" s="658">
        <v>0</v>
      </c>
      <c r="X1331" s="658">
        <v>0</v>
      </c>
      <c r="Y1331" s="658">
        <v>0</v>
      </c>
      <c r="Z1331" s="658">
        <v>0</v>
      </c>
      <c r="AA1331" s="658">
        <v>0</v>
      </c>
      <c r="AB1331" s="658">
        <v>0</v>
      </c>
      <c r="AC1331" s="658">
        <v>0</v>
      </c>
      <c r="AD1331" s="658">
        <v>0</v>
      </c>
      <c r="AE1331" s="658">
        <v>0</v>
      </c>
      <c r="AF1331" s="658">
        <v>0</v>
      </c>
      <c r="AG1331" s="658">
        <v>0</v>
      </c>
      <c r="AH1331" s="658">
        <v>0</v>
      </c>
      <c r="AI1331" s="658">
        <v>0</v>
      </c>
      <c r="AJ1331" s="658">
        <v>0</v>
      </c>
      <c r="AK1331" s="658">
        <v>0</v>
      </c>
      <c r="AL1331" s="658">
        <v>0</v>
      </c>
      <c r="AM1331" s="658">
        <v>0</v>
      </c>
      <c r="AN1331" s="658">
        <v>0</v>
      </c>
      <c r="AO1331" s="658">
        <v>0</v>
      </c>
      <c r="AP1331" s="658">
        <v>0</v>
      </c>
      <c r="AQ1331" s="658">
        <v>0</v>
      </c>
      <c r="AR1331" s="658">
        <v>0</v>
      </c>
      <c r="AS1331" s="658">
        <v>0</v>
      </c>
      <c r="AT1331" s="658">
        <v>0</v>
      </c>
      <c r="AU1331" s="613">
        <f t="shared" si="23175"/>
        <v>1</v>
      </c>
      <c r="AV1331" s="645">
        <f t="shared" si="23134"/>
        <v>1</v>
      </c>
      <c r="AW1331" s="656" t="e">
        <f t="shared" si="23135"/>
        <v>#DIV/0!</v>
      </c>
      <c r="AX1331" s="661"/>
    </row>
    <row r="1332" spans="1:50" hidden="1" outlineLevel="1">
      <c r="A1332" s="590"/>
      <c r="B1332" s="646" t="s">
        <v>305</v>
      </c>
      <c r="C1332" s="646" t="s">
        <v>1520</v>
      </c>
      <c r="D1332" s="647" t="s">
        <v>1633</v>
      </c>
      <c r="E1332" s="649"/>
      <c r="F1332" s="650">
        <v>84864.707198904653</v>
      </c>
      <c r="G1332" s="650">
        <f t="shared" si="23176"/>
        <v>84864.707198904653</v>
      </c>
      <c r="H1332" s="649">
        <f t="shared" ref="H1332" si="23412">+H1333*$F1332</f>
        <v>0</v>
      </c>
      <c r="I1332" s="649">
        <f t="shared" ref="I1332" si="23413">+I1333*$F1332</f>
        <v>0</v>
      </c>
      <c r="J1332" s="649">
        <f t="shared" ref="J1332" si="23414">+J1333*$F1332</f>
        <v>0</v>
      </c>
      <c r="K1332" s="649">
        <f t="shared" ref="K1332" si="23415">+K1333*$F1332</f>
        <v>0</v>
      </c>
      <c r="L1332" s="649">
        <f t="shared" ref="L1332" si="23416">+L1333*$F1332</f>
        <v>0</v>
      </c>
      <c r="M1332" s="649">
        <f t="shared" ref="M1332" si="23417">+M1333*$F1332</f>
        <v>0</v>
      </c>
      <c r="N1332" s="649">
        <f t="shared" ref="N1332" si="23418">+N1333*$F1332</f>
        <v>0</v>
      </c>
      <c r="O1332" s="649">
        <f t="shared" ref="O1332" si="23419">+O1333*$F1332</f>
        <v>0</v>
      </c>
      <c r="P1332" s="649">
        <f t="shared" ref="P1332" si="23420">+P1333*$F1332</f>
        <v>0</v>
      </c>
      <c r="Q1332" s="649">
        <f t="shared" ref="Q1332" si="23421">+Q1333*$F1332</f>
        <v>0</v>
      </c>
      <c r="R1332" s="649">
        <f t="shared" ref="R1332" si="23422">+R1333*$F1332</f>
        <v>0</v>
      </c>
      <c r="S1332" s="649">
        <f t="shared" ref="S1332" si="23423">+S1333*$F1332</f>
        <v>0</v>
      </c>
      <c r="T1332" s="649">
        <f t="shared" ref="T1332" si="23424">+T1333*$F1332</f>
        <v>0</v>
      </c>
      <c r="U1332" s="649">
        <f t="shared" ref="U1332" si="23425">+U1333*$F1332</f>
        <v>2545.9412159671397</v>
      </c>
      <c r="V1332" s="649">
        <f t="shared" ref="V1332" si="23426">+V1333*$F1332</f>
        <v>58556.647967244207</v>
      </c>
      <c r="W1332" s="649">
        <f t="shared" ref="W1332" si="23427">+W1333*$F1332</f>
        <v>23762.118015693304</v>
      </c>
      <c r="X1332" s="649">
        <f t="shared" ref="X1332" si="23428">+X1333*$F1332</f>
        <v>0</v>
      </c>
      <c r="Y1332" s="649">
        <f t="shared" ref="Y1332" si="23429">+Y1333*$F1332</f>
        <v>0</v>
      </c>
      <c r="Z1332" s="649">
        <f t="shared" ref="Z1332" si="23430">+Z1333*$F1332</f>
        <v>0</v>
      </c>
      <c r="AA1332" s="649">
        <f t="shared" ref="AA1332" si="23431">+AA1333*$F1332</f>
        <v>0</v>
      </c>
      <c r="AB1332" s="649">
        <f t="shared" ref="AB1332" si="23432">+AB1333*$F1332</f>
        <v>0</v>
      </c>
      <c r="AC1332" s="649">
        <f t="shared" ref="AC1332" si="23433">+AC1333*$F1332</f>
        <v>0</v>
      </c>
      <c r="AD1332" s="649">
        <f t="shared" ref="AD1332" si="23434">+AD1333*$F1332</f>
        <v>0</v>
      </c>
      <c r="AE1332" s="649">
        <f t="shared" ref="AE1332" si="23435">+AE1333*$F1332</f>
        <v>0</v>
      </c>
      <c r="AF1332" s="649">
        <f t="shared" ref="AF1332" si="23436">+AF1333*$F1332</f>
        <v>0</v>
      </c>
      <c r="AG1332" s="649">
        <f t="shared" ref="AG1332" si="23437">+AG1333*$F1332</f>
        <v>0</v>
      </c>
      <c r="AH1332" s="649">
        <f t="shared" ref="AH1332" si="23438">+AH1333*$F1332</f>
        <v>0</v>
      </c>
      <c r="AI1332" s="649">
        <f t="shared" ref="AI1332" si="23439">+AI1333*$F1332</f>
        <v>0</v>
      </c>
      <c r="AJ1332" s="649">
        <f t="shared" ref="AJ1332" si="23440">+AJ1333*$F1332</f>
        <v>0</v>
      </c>
      <c r="AK1332" s="649">
        <f t="shared" ref="AK1332" si="23441">+AK1333*$F1332</f>
        <v>0</v>
      </c>
      <c r="AL1332" s="649">
        <f t="shared" ref="AL1332" si="23442">+AL1333*$F1332</f>
        <v>0</v>
      </c>
      <c r="AM1332" s="649">
        <f t="shared" ref="AM1332" si="23443">+AM1333*$F1332</f>
        <v>0</v>
      </c>
      <c r="AN1332" s="649">
        <f t="shared" ref="AN1332" si="23444">+AN1333*$F1332</f>
        <v>0</v>
      </c>
      <c r="AO1332" s="649">
        <f t="shared" ref="AO1332" si="23445">+AO1333*$F1332</f>
        <v>0</v>
      </c>
      <c r="AP1332" s="649">
        <f t="shared" ref="AP1332" si="23446">+AP1333*$F1332</f>
        <v>0</v>
      </c>
      <c r="AQ1332" s="649">
        <f t="shared" ref="AQ1332" si="23447">+AQ1333*$F1332</f>
        <v>0</v>
      </c>
      <c r="AR1332" s="649">
        <f t="shared" ref="AR1332" si="23448">+AR1333*$F1332</f>
        <v>0</v>
      </c>
      <c r="AS1332" s="649">
        <f t="shared" ref="AS1332" si="23449">+AS1333*$F1332</f>
        <v>0</v>
      </c>
      <c r="AT1332" s="649">
        <f t="shared" ref="AT1332" si="23450">+AT1333*$F1332</f>
        <v>0</v>
      </c>
      <c r="AU1332" s="613">
        <f t="shared" si="23175"/>
        <v>84864.707198904653</v>
      </c>
      <c r="AV1332" s="645">
        <f t="shared" si="23134"/>
        <v>0</v>
      </c>
      <c r="AW1332" s="656">
        <f t="shared" si="23135"/>
        <v>0</v>
      </c>
      <c r="AX1332" s="591"/>
    </row>
    <row r="1333" spans="1:50" s="314" customFormat="1" hidden="1" outlineLevel="1">
      <c r="A1333" s="642"/>
      <c r="B1333" s="636"/>
      <c r="C1333" s="636"/>
      <c r="D1333" s="651"/>
      <c r="E1333" s="653"/>
      <c r="F1333" s="640"/>
      <c r="G1333" s="640">
        <f t="shared" si="23176"/>
        <v>1</v>
      </c>
      <c r="H1333" s="658">
        <v>0</v>
      </c>
      <c r="I1333" s="658">
        <v>0</v>
      </c>
      <c r="J1333" s="658">
        <v>0</v>
      </c>
      <c r="K1333" s="658">
        <v>0</v>
      </c>
      <c r="L1333" s="658">
        <v>0</v>
      </c>
      <c r="M1333" s="658">
        <v>0</v>
      </c>
      <c r="N1333" s="658">
        <v>0</v>
      </c>
      <c r="O1333" s="658">
        <v>0</v>
      </c>
      <c r="P1333" s="658">
        <v>0</v>
      </c>
      <c r="Q1333" s="658">
        <v>0</v>
      </c>
      <c r="R1333" s="658">
        <v>0</v>
      </c>
      <c r="S1333" s="658">
        <v>0</v>
      </c>
      <c r="T1333" s="658">
        <v>0</v>
      </c>
      <c r="U1333" s="658">
        <v>0.03</v>
      </c>
      <c r="V1333" s="658">
        <v>0.69</v>
      </c>
      <c r="W1333" s="658">
        <v>0.28000000000000003</v>
      </c>
      <c r="X1333" s="658">
        <v>0</v>
      </c>
      <c r="Y1333" s="658">
        <v>0</v>
      </c>
      <c r="Z1333" s="658">
        <v>0</v>
      </c>
      <c r="AA1333" s="658">
        <v>0</v>
      </c>
      <c r="AB1333" s="658">
        <v>0</v>
      </c>
      <c r="AC1333" s="658">
        <v>0</v>
      </c>
      <c r="AD1333" s="658">
        <v>0</v>
      </c>
      <c r="AE1333" s="658">
        <v>0</v>
      </c>
      <c r="AF1333" s="658">
        <v>0</v>
      </c>
      <c r="AG1333" s="658">
        <v>0</v>
      </c>
      <c r="AH1333" s="658">
        <v>0</v>
      </c>
      <c r="AI1333" s="658">
        <v>0</v>
      </c>
      <c r="AJ1333" s="658">
        <v>0</v>
      </c>
      <c r="AK1333" s="658">
        <v>0</v>
      </c>
      <c r="AL1333" s="658">
        <v>0</v>
      </c>
      <c r="AM1333" s="658">
        <v>0</v>
      </c>
      <c r="AN1333" s="658">
        <v>0</v>
      </c>
      <c r="AO1333" s="658">
        <v>0</v>
      </c>
      <c r="AP1333" s="658">
        <v>0</v>
      </c>
      <c r="AQ1333" s="658">
        <v>0</v>
      </c>
      <c r="AR1333" s="658">
        <v>0</v>
      </c>
      <c r="AS1333" s="658">
        <v>0</v>
      </c>
      <c r="AT1333" s="658">
        <v>0</v>
      </c>
      <c r="AU1333" s="613">
        <f t="shared" si="23175"/>
        <v>1</v>
      </c>
      <c r="AV1333" s="645">
        <f t="shared" si="23134"/>
        <v>1</v>
      </c>
      <c r="AW1333" s="656" t="e">
        <f t="shared" si="23135"/>
        <v>#DIV/0!</v>
      </c>
      <c r="AX1333" s="661"/>
    </row>
    <row r="1334" spans="1:50" hidden="1" outlineLevel="1">
      <c r="A1334" s="590"/>
      <c r="B1334" s="646" t="s">
        <v>305</v>
      </c>
      <c r="C1334" s="646" t="s">
        <v>1521</v>
      </c>
      <c r="D1334" s="647" t="s">
        <v>1634</v>
      </c>
      <c r="E1334" s="649"/>
      <c r="F1334" s="650">
        <v>84864.707198904653</v>
      </c>
      <c r="G1334" s="650">
        <f t="shared" si="23176"/>
        <v>84864.707198904653</v>
      </c>
      <c r="H1334" s="649">
        <f t="shared" ref="H1334" si="23451">+H1335*$F1334</f>
        <v>0</v>
      </c>
      <c r="I1334" s="649">
        <f t="shared" ref="I1334" si="23452">+I1335*$F1334</f>
        <v>0</v>
      </c>
      <c r="J1334" s="649">
        <f t="shared" ref="J1334" si="23453">+J1335*$F1334</f>
        <v>0</v>
      </c>
      <c r="K1334" s="649">
        <f t="shared" ref="K1334" si="23454">+K1335*$F1334</f>
        <v>0</v>
      </c>
      <c r="L1334" s="649">
        <f t="shared" ref="L1334" si="23455">+L1335*$F1334</f>
        <v>0</v>
      </c>
      <c r="M1334" s="649">
        <f t="shared" ref="M1334" si="23456">+M1335*$F1334</f>
        <v>0</v>
      </c>
      <c r="N1334" s="649">
        <f t="shared" ref="N1334" si="23457">+N1335*$F1334</f>
        <v>0</v>
      </c>
      <c r="O1334" s="649">
        <f t="shared" ref="O1334" si="23458">+O1335*$F1334</f>
        <v>0</v>
      </c>
      <c r="P1334" s="649">
        <f t="shared" ref="P1334" si="23459">+P1335*$F1334</f>
        <v>0</v>
      </c>
      <c r="Q1334" s="649">
        <f t="shared" ref="Q1334" si="23460">+Q1335*$F1334</f>
        <v>0</v>
      </c>
      <c r="R1334" s="649">
        <f t="shared" ref="R1334" si="23461">+R1335*$F1334</f>
        <v>0</v>
      </c>
      <c r="S1334" s="649">
        <f t="shared" ref="S1334" si="23462">+S1335*$F1334</f>
        <v>0</v>
      </c>
      <c r="T1334" s="649">
        <f t="shared" ref="T1334" si="23463">+T1335*$F1334</f>
        <v>0</v>
      </c>
      <c r="U1334" s="649">
        <f t="shared" ref="U1334" si="23464">+U1335*$F1334</f>
        <v>0</v>
      </c>
      <c r="V1334" s="649">
        <f t="shared" ref="V1334" si="23465">+V1335*$F1334</f>
        <v>32248.588735583769</v>
      </c>
      <c r="W1334" s="649">
        <f t="shared" ref="W1334" si="23466">+W1335*$F1334</f>
        <v>52616.118463320883</v>
      </c>
      <c r="X1334" s="649">
        <f t="shared" ref="X1334" si="23467">+X1335*$F1334</f>
        <v>0</v>
      </c>
      <c r="Y1334" s="649">
        <f t="shared" ref="Y1334" si="23468">+Y1335*$F1334</f>
        <v>0</v>
      </c>
      <c r="Z1334" s="649">
        <f t="shared" ref="Z1334" si="23469">+Z1335*$F1334</f>
        <v>0</v>
      </c>
      <c r="AA1334" s="649">
        <f t="shared" ref="AA1334" si="23470">+AA1335*$F1334</f>
        <v>0</v>
      </c>
      <c r="AB1334" s="649">
        <f t="shared" ref="AB1334" si="23471">+AB1335*$F1334</f>
        <v>0</v>
      </c>
      <c r="AC1334" s="649">
        <f t="shared" ref="AC1334" si="23472">+AC1335*$F1334</f>
        <v>0</v>
      </c>
      <c r="AD1334" s="649">
        <f t="shared" ref="AD1334" si="23473">+AD1335*$F1334</f>
        <v>0</v>
      </c>
      <c r="AE1334" s="649">
        <f t="shared" ref="AE1334" si="23474">+AE1335*$F1334</f>
        <v>0</v>
      </c>
      <c r="AF1334" s="649">
        <f t="shared" ref="AF1334" si="23475">+AF1335*$F1334</f>
        <v>0</v>
      </c>
      <c r="AG1334" s="649">
        <f t="shared" ref="AG1334" si="23476">+AG1335*$F1334</f>
        <v>0</v>
      </c>
      <c r="AH1334" s="649">
        <f t="shared" ref="AH1334" si="23477">+AH1335*$F1334</f>
        <v>0</v>
      </c>
      <c r="AI1334" s="649">
        <f t="shared" ref="AI1334" si="23478">+AI1335*$F1334</f>
        <v>0</v>
      </c>
      <c r="AJ1334" s="649">
        <f t="shared" ref="AJ1334" si="23479">+AJ1335*$F1334</f>
        <v>0</v>
      </c>
      <c r="AK1334" s="649">
        <f t="shared" ref="AK1334" si="23480">+AK1335*$F1334</f>
        <v>0</v>
      </c>
      <c r="AL1334" s="649">
        <f t="shared" ref="AL1334" si="23481">+AL1335*$F1334</f>
        <v>0</v>
      </c>
      <c r="AM1334" s="649">
        <f t="shared" ref="AM1334" si="23482">+AM1335*$F1334</f>
        <v>0</v>
      </c>
      <c r="AN1334" s="649">
        <f t="shared" ref="AN1334" si="23483">+AN1335*$F1334</f>
        <v>0</v>
      </c>
      <c r="AO1334" s="649">
        <f t="shared" ref="AO1334" si="23484">+AO1335*$F1334</f>
        <v>0</v>
      </c>
      <c r="AP1334" s="649">
        <f t="shared" ref="AP1334" si="23485">+AP1335*$F1334</f>
        <v>0</v>
      </c>
      <c r="AQ1334" s="649">
        <f t="shared" ref="AQ1334" si="23486">+AQ1335*$F1334</f>
        <v>0</v>
      </c>
      <c r="AR1334" s="649">
        <f t="shared" ref="AR1334" si="23487">+AR1335*$F1334</f>
        <v>0</v>
      </c>
      <c r="AS1334" s="649">
        <f t="shared" ref="AS1334" si="23488">+AS1335*$F1334</f>
        <v>0</v>
      </c>
      <c r="AT1334" s="649">
        <f t="shared" ref="AT1334" si="23489">+AT1335*$F1334</f>
        <v>0</v>
      </c>
      <c r="AU1334" s="613">
        <f t="shared" si="23175"/>
        <v>84864.707198904653</v>
      </c>
      <c r="AV1334" s="645">
        <f t="shared" si="23134"/>
        <v>0</v>
      </c>
      <c r="AW1334" s="656">
        <f t="shared" si="23135"/>
        <v>0</v>
      </c>
      <c r="AX1334" s="591"/>
    </row>
    <row r="1335" spans="1:50" s="314" customFormat="1" hidden="1" outlineLevel="1">
      <c r="A1335" s="642"/>
      <c r="B1335" s="636"/>
      <c r="C1335" s="636"/>
      <c r="D1335" s="651"/>
      <c r="E1335" s="653"/>
      <c r="F1335" s="640"/>
      <c r="G1335" s="640">
        <f t="shared" si="23176"/>
        <v>1</v>
      </c>
      <c r="H1335" s="658">
        <v>0</v>
      </c>
      <c r="I1335" s="658">
        <v>0</v>
      </c>
      <c r="J1335" s="658">
        <v>0</v>
      </c>
      <c r="K1335" s="658">
        <v>0</v>
      </c>
      <c r="L1335" s="658">
        <v>0</v>
      </c>
      <c r="M1335" s="658">
        <v>0</v>
      </c>
      <c r="N1335" s="658">
        <v>0</v>
      </c>
      <c r="O1335" s="658">
        <v>0</v>
      </c>
      <c r="P1335" s="658">
        <v>0</v>
      </c>
      <c r="Q1335" s="658">
        <v>0</v>
      </c>
      <c r="R1335" s="658">
        <v>0</v>
      </c>
      <c r="S1335" s="658">
        <v>0</v>
      </c>
      <c r="T1335" s="658">
        <v>0</v>
      </c>
      <c r="U1335" s="658">
        <v>0</v>
      </c>
      <c r="V1335" s="658">
        <v>0.38</v>
      </c>
      <c r="W1335" s="658">
        <v>0.62</v>
      </c>
      <c r="X1335" s="658">
        <v>0</v>
      </c>
      <c r="Y1335" s="658">
        <v>0</v>
      </c>
      <c r="Z1335" s="658">
        <v>0</v>
      </c>
      <c r="AA1335" s="658">
        <v>0</v>
      </c>
      <c r="AB1335" s="658">
        <v>0</v>
      </c>
      <c r="AC1335" s="658">
        <v>0</v>
      </c>
      <c r="AD1335" s="658">
        <v>0</v>
      </c>
      <c r="AE1335" s="658">
        <v>0</v>
      </c>
      <c r="AF1335" s="658">
        <v>0</v>
      </c>
      <c r="AG1335" s="658">
        <v>0</v>
      </c>
      <c r="AH1335" s="658">
        <v>0</v>
      </c>
      <c r="AI1335" s="658">
        <v>0</v>
      </c>
      <c r="AJ1335" s="658">
        <v>0</v>
      </c>
      <c r="AK1335" s="658">
        <v>0</v>
      </c>
      <c r="AL1335" s="658">
        <v>0</v>
      </c>
      <c r="AM1335" s="658">
        <v>0</v>
      </c>
      <c r="AN1335" s="658">
        <v>0</v>
      </c>
      <c r="AO1335" s="658">
        <v>0</v>
      </c>
      <c r="AP1335" s="658">
        <v>0</v>
      </c>
      <c r="AQ1335" s="658">
        <v>0</v>
      </c>
      <c r="AR1335" s="658">
        <v>0</v>
      </c>
      <c r="AS1335" s="658">
        <v>0</v>
      </c>
      <c r="AT1335" s="658">
        <v>0</v>
      </c>
      <c r="AU1335" s="613">
        <f t="shared" si="23175"/>
        <v>1</v>
      </c>
      <c r="AV1335" s="645">
        <f t="shared" si="23134"/>
        <v>1</v>
      </c>
      <c r="AW1335" s="656" t="e">
        <f t="shared" si="23135"/>
        <v>#DIV/0!</v>
      </c>
      <c r="AX1335" s="661"/>
    </row>
    <row r="1336" spans="1:50" hidden="1" outlineLevel="1">
      <c r="A1336" s="590"/>
      <c r="B1336" s="646" t="s">
        <v>305</v>
      </c>
      <c r="C1336" s="646" t="s">
        <v>1522</v>
      </c>
      <c r="D1336" s="647" t="s">
        <v>1635</v>
      </c>
      <c r="E1336" s="649"/>
      <c r="F1336" s="650">
        <v>84864.707198904653</v>
      </c>
      <c r="G1336" s="650">
        <f t="shared" si="23176"/>
        <v>84864.707198904653</v>
      </c>
      <c r="H1336" s="649">
        <f t="shared" ref="H1336" si="23490">+H1337*$F1336</f>
        <v>0</v>
      </c>
      <c r="I1336" s="649">
        <f t="shared" ref="I1336" si="23491">+I1337*$F1336</f>
        <v>0</v>
      </c>
      <c r="J1336" s="649">
        <f t="shared" ref="J1336" si="23492">+J1337*$F1336</f>
        <v>0</v>
      </c>
      <c r="K1336" s="649">
        <f t="shared" ref="K1336" si="23493">+K1337*$F1336</f>
        <v>0</v>
      </c>
      <c r="L1336" s="649">
        <f t="shared" ref="L1336" si="23494">+L1337*$F1336</f>
        <v>0</v>
      </c>
      <c r="M1336" s="649">
        <f t="shared" ref="M1336" si="23495">+M1337*$F1336</f>
        <v>0</v>
      </c>
      <c r="N1336" s="649">
        <f t="shared" ref="N1336" si="23496">+N1337*$F1336</f>
        <v>0</v>
      </c>
      <c r="O1336" s="649">
        <f t="shared" ref="O1336" si="23497">+O1337*$F1336</f>
        <v>0</v>
      </c>
      <c r="P1336" s="649">
        <f t="shared" ref="P1336" si="23498">+P1337*$F1336</f>
        <v>0</v>
      </c>
      <c r="Q1336" s="649">
        <f t="shared" ref="Q1336" si="23499">+Q1337*$F1336</f>
        <v>0</v>
      </c>
      <c r="R1336" s="649">
        <f t="shared" ref="R1336" si="23500">+R1337*$F1336</f>
        <v>0</v>
      </c>
      <c r="S1336" s="649">
        <f t="shared" ref="S1336" si="23501">+S1337*$F1336</f>
        <v>0</v>
      </c>
      <c r="T1336" s="649">
        <f t="shared" ref="T1336" si="23502">+T1337*$F1336</f>
        <v>0</v>
      </c>
      <c r="U1336" s="649">
        <f t="shared" ref="U1336" si="23503">+U1337*$F1336</f>
        <v>0</v>
      </c>
      <c r="V1336" s="649">
        <f t="shared" ref="V1336" si="23504">+V1337*$F1336</f>
        <v>2545.9412159671397</v>
      </c>
      <c r="W1336" s="649">
        <f t="shared" ref="W1336" si="23505">+W1337*$F1336</f>
        <v>59405.29503923325</v>
      </c>
      <c r="X1336" s="649">
        <f t="shared" ref="X1336" si="23506">+X1337*$F1336</f>
        <v>22913.470943704258</v>
      </c>
      <c r="Y1336" s="649">
        <f t="shared" ref="Y1336" si="23507">+Y1337*$F1336</f>
        <v>0</v>
      </c>
      <c r="Z1336" s="649">
        <f t="shared" ref="Z1336" si="23508">+Z1337*$F1336</f>
        <v>0</v>
      </c>
      <c r="AA1336" s="649">
        <f t="shared" ref="AA1336" si="23509">+AA1337*$F1336</f>
        <v>0</v>
      </c>
      <c r="AB1336" s="649">
        <f t="shared" ref="AB1336" si="23510">+AB1337*$F1336</f>
        <v>0</v>
      </c>
      <c r="AC1336" s="649">
        <f t="shared" ref="AC1336" si="23511">+AC1337*$F1336</f>
        <v>0</v>
      </c>
      <c r="AD1336" s="649">
        <f t="shared" ref="AD1336" si="23512">+AD1337*$F1336</f>
        <v>0</v>
      </c>
      <c r="AE1336" s="649">
        <f t="shared" ref="AE1336" si="23513">+AE1337*$F1336</f>
        <v>0</v>
      </c>
      <c r="AF1336" s="649">
        <f t="shared" ref="AF1336" si="23514">+AF1337*$F1336</f>
        <v>0</v>
      </c>
      <c r="AG1336" s="649">
        <f t="shared" ref="AG1336" si="23515">+AG1337*$F1336</f>
        <v>0</v>
      </c>
      <c r="AH1336" s="649">
        <f t="shared" ref="AH1336" si="23516">+AH1337*$F1336</f>
        <v>0</v>
      </c>
      <c r="AI1336" s="649">
        <f t="shared" ref="AI1336" si="23517">+AI1337*$F1336</f>
        <v>0</v>
      </c>
      <c r="AJ1336" s="649">
        <f t="shared" ref="AJ1336" si="23518">+AJ1337*$F1336</f>
        <v>0</v>
      </c>
      <c r="AK1336" s="649">
        <f t="shared" ref="AK1336" si="23519">+AK1337*$F1336</f>
        <v>0</v>
      </c>
      <c r="AL1336" s="649">
        <f t="shared" ref="AL1336" si="23520">+AL1337*$F1336</f>
        <v>0</v>
      </c>
      <c r="AM1336" s="649">
        <f t="shared" ref="AM1336" si="23521">+AM1337*$F1336</f>
        <v>0</v>
      </c>
      <c r="AN1336" s="649">
        <f t="shared" ref="AN1336" si="23522">+AN1337*$F1336</f>
        <v>0</v>
      </c>
      <c r="AO1336" s="649">
        <f t="shared" ref="AO1336" si="23523">+AO1337*$F1336</f>
        <v>0</v>
      </c>
      <c r="AP1336" s="649">
        <f t="shared" ref="AP1336" si="23524">+AP1337*$F1336</f>
        <v>0</v>
      </c>
      <c r="AQ1336" s="649">
        <f t="shared" ref="AQ1336" si="23525">+AQ1337*$F1336</f>
        <v>0</v>
      </c>
      <c r="AR1336" s="649">
        <f t="shared" ref="AR1336" si="23526">+AR1337*$F1336</f>
        <v>0</v>
      </c>
      <c r="AS1336" s="649">
        <f t="shared" ref="AS1336" si="23527">+AS1337*$F1336</f>
        <v>0</v>
      </c>
      <c r="AT1336" s="649">
        <f t="shared" ref="AT1336" si="23528">+AT1337*$F1336</f>
        <v>0</v>
      </c>
      <c r="AU1336" s="613">
        <f t="shared" si="23175"/>
        <v>84864.707198904653</v>
      </c>
      <c r="AV1336" s="645">
        <f t="shared" si="23134"/>
        <v>0</v>
      </c>
      <c r="AW1336" s="656">
        <f t="shared" si="23135"/>
        <v>0</v>
      </c>
      <c r="AX1336" s="591"/>
    </row>
    <row r="1337" spans="1:50" s="314" customFormat="1" hidden="1" outlineLevel="1">
      <c r="A1337" s="642"/>
      <c r="B1337" s="636"/>
      <c r="C1337" s="636"/>
      <c r="D1337" s="651"/>
      <c r="E1337" s="653"/>
      <c r="F1337" s="640"/>
      <c r="G1337" s="640">
        <f t="shared" si="23176"/>
        <v>1</v>
      </c>
      <c r="H1337" s="658">
        <v>0</v>
      </c>
      <c r="I1337" s="658">
        <v>0</v>
      </c>
      <c r="J1337" s="658">
        <v>0</v>
      </c>
      <c r="K1337" s="658">
        <v>0</v>
      </c>
      <c r="L1337" s="658">
        <v>0</v>
      </c>
      <c r="M1337" s="658">
        <v>0</v>
      </c>
      <c r="N1337" s="658">
        <v>0</v>
      </c>
      <c r="O1337" s="658">
        <v>0</v>
      </c>
      <c r="P1337" s="658">
        <v>0</v>
      </c>
      <c r="Q1337" s="658">
        <v>0</v>
      </c>
      <c r="R1337" s="658">
        <v>0</v>
      </c>
      <c r="S1337" s="658">
        <v>0</v>
      </c>
      <c r="T1337" s="658">
        <v>0</v>
      </c>
      <c r="U1337" s="658">
        <v>0</v>
      </c>
      <c r="V1337" s="658">
        <v>0.03</v>
      </c>
      <c r="W1337" s="658">
        <v>0.7</v>
      </c>
      <c r="X1337" s="658">
        <v>0.27</v>
      </c>
      <c r="Y1337" s="658">
        <v>0</v>
      </c>
      <c r="Z1337" s="658">
        <v>0</v>
      </c>
      <c r="AA1337" s="658">
        <v>0</v>
      </c>
      <c r="AB1337" s="658">
        <v>0</v>
      </c>
      <c r="AC1337" s="658">
        <v>0</v>
      </c>
      <c r="AD1337" s="658">
        <v>0</v>
      </c>
      <c r="AE1337" s="658">
        <v>0</v>
      </c>
      <c r="AF1337" s="658">
        <v>0</v>
      </c>
      <c r="AG1337" s="658">
        <v>0</v>
      </c>
      <c r="AH1337" s="658">
        <v>0</v>
      </c>
      <c r="AI1337" s="658">
        <v>0</v>
      </c>
      <c r="AJ1337" s="658">
        <v>0</v>
      </c>
      <c r="AK1337" s="658">
        <v>0</v>
      </c>
      <c r="AL1337" s="658">
        <v>0</v>
      </c>
      <c r="AM1337" s="658">
        <v>0</v>
      </c>
      <c r="AN1337" s="658">
        <v>0</v>
      </c>
      <c r="AO1337" s="658">
        <v>0</v>
      </c>
      <c r="AP1337" s="658">
        <v>0</v>
      </c>
      <c r="AQ1337" s="658">
        <v>0</v>
      </c>
      <c r="AR1337" s="658">
        <v>0</v>
      </c>
      <c r="AS1337" s="658">
        <v>0</v>
      </c>
      <c r="AT1337" s="658">
        <v>0</v>
      </c>
      <c r="AU1337" s="613">
        <f t="shared" si="23175"/>
        <v>1</v>
      </c>
      <c r="AV1337" s="645">
        <f t="shared" si="23134"/>
        <v>1</v>
      </c>
      <c r="AW1337" s="656" t="e">
        <f t="shared" si="23135"/>
        <v>#DIV/0!</v>
      </c>
      <c r="AX1337" s="661"/>
    </row>
    <row r="1338" spans="1:50" hidden="1" outlineLevel="1">
      <c r="A1338" s="590"/>
      <c r="B1338" s="646" t="s">
        <v>305</v>
      </c>
      <c r="C1338" s="646" t="s">
        <v>1523</v>
      </c>
      <c r="D1338" s="647" t="s">
        <v>1636</v>
      </c>
      <c r="E1338" s="649"/>
      <c r="F1338" s="650">
        <v>76038.777650218573</v>
      </c>
      <c r="G1338" s="650">
        <f t="shared" si="23176"/>
        <v>76038.777650218573</v>
      </c>
      <c r="H1338" s="649">
        <f t="shared" ref="H1338" si="23529">+H1339*$F1338</f>
        <v>0</v>
      </c>
      <c r="I1338" s="649">
        <f t="shared" ref="I1338" si="23530">+I1339*$F1338</f>
        <v>0</v>
      </c>
      <c r="J1338" s="649">
        <f t="shared" ref="J1338" si="23531">+J1339*$F1338</f>
        <v>0</v>
      </c>
      <c r="K1338" s="649">
        <f t="shared" ref="K1338" si="23532">+K1339*$F1338</f>
        <v>0</v>
      </c>
      <c r="L1338" s="649">
        <f t="shared" ref="L1338" si="23533">+L1339*$F1338</f>
        <v>0</v>
      </c>
      <c r="M1338" s="649">
        <f t="shared" ref="M1338" si="23534">+M1339*$F1338</f>
        <v>0</v>
      </c>
      <c r="N1338" s="649">
        <f t="shared" ref="N1338" si="23535">+N1339*$F1338</f>
        <v>0</v>
      </c>
      <c r="O1338" s="649">
        <f t="shared" ref="O1338" si="23536">+O1339*$F1338</f>
        <v>0</v>
      </c>
      <c r="P1338" s="649">
        <f t="shared" ref="P1338" si="23537">+P1339*$F1338</f>
        <v>0</v>
      </c>
      <c r="Q1338" s="649">
        <f t="shared" ref="Q1338" si="23538">+Q1339*$F1338</f>
        <v>0</v>
      </c>
      <c r="R1338" s="649">
        <f t="shared" ref="R1338" si="23539">+R1339*$F1338</f>
        <v>0</v>
      </c>
      <c r="S1338" s="649">
        <f t="shared" ref="S1338" si="23540">+S1339*$F1338</f>
        <v>0</v>
      </c>
      <c r="T1338" s="649">
        <f t="shared" ref="T1338" si="23541">+T1339*$F1338</f>
        <v>0</v>
      </c>
      <c r="U1338" s="649">
        <f t="shared" ref="U1338" si="23542">+U1339*$F1338</f>
        <v>0</v>
      </c>
      <c r="V1338" s="649">
        <f t="shared" ref="V1338" si="23543">+V1339*$F1338</f>
        <v>0</v>
      </c>
      <c r="W1338" s="649">
        <f t="shared" ref="W1338" si="23544">+W1339*$F1338</f>
        <v>29655.123283585246</v>
      </c>
      <c r="X1338" s="649">
        <f t="shared" ref="X1338" si="23545">+X1339*$F1338</f>
        <v>46383.654366633331</v>
      </c>
      <c r="Y1338" s="649">
        <f t="shared" ref="Y1338" si="23546">+Y1339*$F1338</f>
        <v>0</v>
      </c>
      <c r="Z1338" s="649">
        <f t="shared" ref="Z1338" si="23547">+Z1339*$F1338</f>
        <v>0</v>
      </c>
      <c r="AA1338" s="649">
        <f t="shared" ref="AA1338" si="23548">+AA1339*$F1338</f>
        <v>0</v>
      </c>
      <c r="AB1338" s="649">
        <f t="shared" ref="AB1338" si="23549">+AB1339*$F1338</f>
        <v>0</v>
      </c>
      <c r="AC1338" s="649">
        <f t="shared" ref="AC1338" si="23550">+AC1339*$F1338</f>
        <v>0</v>
      </c>
      <c r="AD1338" s="649">
        <f t="shared" ref="AD1338" si="23551">+AD1339*$F1338</f>
        <v>0</v>
      </c>
      <c r="AE1338" s="649">
        <f t="shared" ref="AE1338" si="23552">+AE1339*$F1338</f>
        <v>0</v>
      </c>
      <c r="AF1338" s="649">
        <f t="shared" ref="AF1338" si="23553">+AF1339*$F1338</f>
        <v>0</v>
      </c>
      <c r="AG1338" s="649">
        <f t="shared" ref="AG1338" si="23554">+AG1339*$F1338</f>
        <v>0</v>
      </c>
      <c r="AH1338" s="649">
        <f t="shared" ref="AH1338" si="23555">+AH1339*$F1338</f>
        <v>0</v>
      </c>
      <c r="AI1338" s="649">
        <f t="shared" ref="AI1338" si="23556">+AI1339*$F1338</f>
        <v>0</v>
      </c>
      <c r="AJ1338" s="649">
        <f t="shared" ref="AJ1338" si="23557">+AJ1339*$F1338</f>
        <v>0</v>
      </c>
      <c r="AK1338" s="649">
        <f t="shared" ref="AK1338" si="23558">+AK1339*$F1338</f>
        <v>0</v>
      </c>
      <c r="AL1338" s="649">
        <f t="shared" ref="AL1338" si="23559">+AL1339*$F1338</f>
        <v>0</v>
      </c>
      <c r="AM1338" s="649">
        <f t="shared" ref="AM1338" si="23560">+AM1339*$F1338</f>
        <v>0</v>
      </c>
      <c r="AN1338" s="649">
        <f t="shared" ref="AN1338" si="23561">+AN1339*$F1338</f>
        <v>0</v>
      </c>
      <c r="AO1338" s="649">
        <f t="shared" ref="AO1338" si="23562">+AO1339*$F1338</f>
        <v>0</v>
      </c>
      <c r="AP1338" s="649">
        <f t="shared" ref="AP1338" si="23563">+AP1339*$F1338</f>
        <v>0</v>
      </c>
      <c r="AQ1338" s="649">
        <f t="shared" ref="AQ1338" si="23564">+AQ1339*$F1338</f>
        <v>0</v>
      </c>
      <c r="AR1338" s="649">
        <f t="shared" ref="AR1338" si="23565">+AR1339*$F1338</f>
        <v>0</v>
      </c>
      <c r="AS1338" s="649">
        <f t="shared" ref="AS1338" si="23566">+AS1339*$F1338</f>
        <v>0</v>
      </c>
      <c r="AT1338" s="649">
        <f t="shared" ref="AT1338" si="23567">+AT1339*$F1338</f>
        <v>0</v>
      </c>
      <c r="AU1338" s="613">
        <f t="shared" si="23175"/>
        <v>76038.777650218573</v>
      </c>
      <c r="AV1338" s="645">
        <f t="shared" si="23134"/>
        <v>0</v>
      </c>
      <c r="AW1338" s="656">
        <f t="shared" si="23135"/>
        <v>0</v>
      </c>
      <c r="AX1338" s="591"/>
    </row>
    <row r="1339" spans="1:50" s="314" customFormat="1" hidden="1" outlineLevel="1">
      <c r="A1339" s="642"/>
      <c r="B1339" s="636"/>
      <c r="C1339" s="636"/>
      <c r="D1339" s="651"/>
      <c r="E1339" s="653"/>
      <c r="F1339" s="640"/>
      <c r="G1339" s="640">
        <f t="shared" si="23176"/>
        <v>1</v>
      </c>
      <c r="H1339" s="658">
        <v>0</v>
      </c>
      <c r="I1339" s="658">
        <v>0</v>
      </c>
      <c r="J1339" s="658">
        <v>0</v>
      </c>
      <c r="K1339" s="658">
        <v>0</v>
      </c>
      <c r="L1339" s="658">
        <v>0</v>
      </c>
      <c r="M1339" s="658">
        <v>0</v>
      </c>
      <c r="N1339" s="658">
        <v>0</v>
      </c>
      <c r="O1339" s="658">
        <v>0</v>
      </c>
      <c r="P1339" s="658">
        <v>0</v>
      </c>
      <c r="Q1339" s="658">
        <v>0</v>
      </c>
      <c r="R1339" s="658">
        <v>0</v>
      </c>
      <c r="S1339" s="658">
        <v>0</v>
      </c>
      <c r="T1339" s="658">
        <v>0</v>
      </c>
      <c r="U1339" s="658">
        <v>0</v>
      </c>
      <c r="V1339" s="658">
        <v>0</v>
      </c>
      <c r="W1339" s="658">
        <v>0.39</v>
      </c>
      <c r="X1339" s="658">
        <v>0.61</v>
      </c>
      <c r="Y1339" s="658">
        <v>0</v>
      </c>
      <c r="Z1339" s="658">
        <v>0</v>
      </c>
      <c r="AA1339" s="658">
        <v>0</v>
      </c>
      <c r="AB1339" s="658">
        <v>0</v>
      </c>
      <c r="AC1339" s="658">
        <v>0</v>
      </c>
      <c r="AD1339" s="658">
        <v>0</v>
      </c>
      <c r="AE1339" s="658">
        <v>0</v>
      </c>
      <c r="AF1339" s="658">
        <v>0</v>
      </c>
      <c r="AG1339" s="658">
        <v>0</v>
      </c>
      <c r="AH1339" s="658">
        <v>0</v>
      </c>
      <c r="AI1339" s="658">
        <v>0</v>
      </c>
      <c r="AJ1339" s="658">
        <v>0</v>
      </c>
      <c r="AK1339" s="658">
        <v>0</v>
      </c>
      <c r="AL1339" s="658">
        <v>0</v>
      </c>
      <c r="AM1339" s="658">
        <v>0</v>
      </c>
      <c r="AN1339" s="658">
        <v>0</v>
      </c>
      <c r="AO1339" s="658">
        <v>0</v>
      </c>
      <c r="AP1339" s="658">
        <v>0</v>
      </c>
      <c r="AQ1339" s="658">
        <v>0</v>
      </c>
      <c r="AR1339" s="658">
        <v>0</v>
      </c>
      <c r="AS1339" s="658">
        <v>0</v>
      </c>
      <c r="AT1339" s="658">
        <v>0</v>
      </c>
      <c r="AU1339" s="613">
        <f t="shared" si="23175"/>
        <v>1</v>
      </c>
      <c r="AV1339" s="645">
        <f t="shared" si="23134"/>
        <v>1</v>
      </c>
      <c r="AW1339" s="656" t="e">
        <f t="shared" si="23135"/>
        <v>#DIV/0!</v>
      </c>
      <c r="AX1339" s="661"/>
    </row>
    <row r="1340" spans="1:50" hidden="1" outlineLevel="1">
      <c r="A1340" s="590"/>
      <c r="B1340" s="646" t="s">
        <v>305</v>
      </c>
      <c r="C1340" s="646" t="s">
        <v>1524</v>
      </c>
      <c r="D1340" s="647" t="s">
        <v>1637</v>
      </c>
      <c r="E1340" s="649"/>
      <c r="F1340" s="650">
        <v>76038.777650218573</v>
      </c>
      <c r="G1340" s="650">
        <f t="shared" si="23176"/>
        <v>76038.777650218573</v>
      </c>
      <c r="H1340" s="649">
        <f t="shared" ref="H1340" si="23568">+H1341*$F1340</f>
        <v>0</v>
      </c>
      <c r="I1340" s="649">
        <f t="shared" ref="I1340" si="23569">+I1341*$F1340</f>
        <v>0</v>
      </c>
      <c r="J1340" s="649">
        <f t="shared" ref="J1340" si="23570">+J1341*$F1340</f>
        <v>0</v>
      </c>
      <c r="K1340" s="649">
        <f t="shared" ref="K1340" si="23571">+K1341*$F1340</f>
        <v>0</v>
      </c>
      <c r="L1340" s="649">
        <f t="shared" ref="L1340" si="23572">+L1341*$F1340</f>
        <v>0</v>
      </c>
      <c r="M1340" s="649">
        <f t="shared" ref="M1340" si="23573">+M1341*$F1340</f>
        <v>0</v>
      </c>
      <c r="N1340" s="649">
        <f t="shared" ref="N1340" si="23574">+N1341*$F1340</f>
        <v>0</v>
      </c>
      <c r="O1340" s="649">
        <f t="shared" ref="O1340" si="23575">+O1341*$F1340</f>
        <v>0</v>
      </c>
      <c r="P1340" s="649">
        <f t="shared" ref="P1340" si="23576">+P1341*$F1340</f>
        <v>0</v>
      </c>
      <c r="Q1340" s="649">
        <f t="shared" ref="Q1340" si="23577">+Q1341*$F1340</f>
        <v>0</v>
      </c>
      <c r="R1340" s="649">
        <f t="shared" ref="R1340" si="23578">+R1341*$F1340</f>
        <v>0</v>
      </c>
      <c r="S1340" s="649">
        <f t="shared" ref="S1340" si="23579">+S1341*$F1340</f>
        <v>0</v>
      </c>
      <c r="T1340" s="649">
        <f t="shared" ref="T1340" si="23580">+T1341*$F1340</f>
        <v>0</v>
      </c>
      <c r="U1340" s="649">
        <f t="shared" ref="U1340" si="23581">+U1341*$F1340</f>
        <v>0</v>
      </c>
      <c r="V1340" s="649">
        <f t="shared" ref="V1340" si="23582">+V1341*$F1340</f>
        <v>0</v>
      </c>
      <c r="W1340" s="649">
        <f t="shared" ref="W1340" si="23583">+W1341*$F1340</f>
        <v>3801.938882510929</v>
      </c>
      <c r="X1340" s="649">
        <f t="shared" ref="X1340" si="23584">+X1341*$F1340</f>
        <v>55508.307684659558</v>
      </c>
      <c r="Y1340" s="649">
        <f t="shared" ref="Y1340" si="23585">+Y1341*$F1340</f>
        <v>16728.531083048085</v>
      </c>
      <c r="Z1340" s="649">
        <f t="shared" ref="Z1340" si="23586">+Z1341*$F1340</f>
        <v>0</v>
      </c>
      <c r="AA1340" s="649">
        <f t="shared" ref="AA1340" si="23587">+AA1341*$F1340</f>
        <v>0</v>
      </c>
      <c r="AB1340" s="649">
        <f t="shared" ref="AB1340" si="23588">+AB1341*$F1340</f>
        <v>0</v>
      </c>
      <c r="AC1340" s="649">
        <f t="shared" ref="AC1340" si="23589">+AC1341*$F1340</f>
        <v>0</v>
      </c>
      <c r="AD1340" s="649">
        <f t="shared" ref="AD1340" si="23590">+AD1341*$F1340</f>
        <v>0</v>
      </c>
      <c r="AE1340" s="649">
        <f t="shared" ref="AE1340" si="23591">+AE1341*$F1340</f>
        <v>0</v>
      </c>
      <c r="AF1340" s="649">
        <f t="shared" ref="AF1340" si="23592">+AF1341*$F1340</f>
        <v>0</v>
      </c>
      <c r="AG1340" s="649">
        <f t="shared" ref="AG1340" si="23593">+AG1341*$F1340</f>
        <v>0</v>
      </c>
      <c r="AH1340" s="649">
        <f t="shared" ref="AH1340" si="23594">+AH1341*$F1340</f>
        <v>0</v>
      </c>
      <c r="AI1340" s="649">
        <f t="shared" ref="AI1340" si="23595">+AI1341*$F1340</f>
        <v>0</v>
      </c>
      <c r="AJ1340" s="649">
        <f t="shared" ref="AJ1340" si="23596">+AJ1341*$F1340</f>
        <v>0</v>
      </c>
      <c r="AK1340" s="649">
        <f t="shared" ref="AK1340" si="23597">+AK1341*$F1340</f>
        <v>0</v>
      </c>
      <c r="AL1340" s="649">
        <f t="shared" ref="AL1340" si="23598">+AL1341*$F1340</f>
        <v>0</v>
      </c>
      <c r="AM1340" s="649">
        <f t="shared" ref="AM1340" si="23599">+AM1341*$F1340</f>
        <v>0</v>
      </c>
      <c r="AN1340" s="649">
        <f t="shared" ref="AN1340" si="23600">+AN1341*$F1340</f>
        <v>0</v>
      </c>
      <c r="AO1340" s="649">
        <f t="shared" ref="AO1340" si="23601">+AO1341*$F1340</f>
        <v>0</v>
      </c>
      <c r="AP1340" s="649">
        <f t="shared" ref="AP1340" si="23602">+AP1341*$F1340</f>
        <v>0</v>
      </c>
      <c r="AQ1340" s="649">
        <f t="shared" ref="AQ1340" si="23603">+AQ1341*$F1340</f>
        <v>0</v>
      </c>
      <c r="AR1340" s="649">
        <f t="shared" ref="AR1340" si="23604">+AR1341*$F1340</f>
        <v>0</v>
      </c>
      <c r="AS1340" s="649">
        <f t="shared" ref="AS1340" si="23605">+AS1341*$F1340</f>
        <v>0</v>
      </c>
      <c r="AT1340" s="649">
        <f t="shared" ref="AT1340" si="23606">+AT1341*$F1340</f>
        <v>0</v>
      </c>
      <c r="AU1340" s="613">
        <f t="shared" si="23175"/>
        <v>76038.777650218573</v>
      </c>
      <c r="AV1340" s="645">
        <f t="shared" si="23134"/>
        <v>0</v>
      </c>
      <c r="AW1340" s="656">
        <f t="shared" si="23135"/>
        <v>0</v>
      </c>
      <c r="AX1340" s="591"/>
    </row>
    <row r="1341" spans="1:50" s="314" customFormat="1" hidden="1" outlineLevel="1">
      <c r="A1341" s="642"/>
      <c r="B1341" s="636"/>
      <c r="C1341" s="636"/>
      <c r="D1341" s="651"/>
      <c r="E1341" s="653"/>
      <c r="F1341" s="640"/>
      <c r="G1341" s="640">
        <f t="shared" si="23176"/>
        <v>1</v>
      </c>
      <c r="H1341" s="658">
        <v>0</v>
      </c>
      <c r="I1341" s="658">
        <v>0</v>
      </c>
      <c r="J1341" s="658">
        <v>0</v>
      </c>
      <c r="K1341" s="658">
        <v>0</v>
      </c>
      <c r="L1341" s="658">
        <v>0</v>
      </c>
      <c r="M1341" s="658">
        <v>0</v>
      </c>
      <c r="N1341" s="658">
        <v>0</v>
      </c>
      <c r="O1341" s="658">
        <v>0</v>
      </c>
      <c r="P1341" s="658">
        <v>0</v>
      </c>
      <c r="Q1341" s="658">
        <v>0</v>
      </c>
      <c r="R1341" s="658">
        <v>0</v>
      </c>
      <c r="S1341" s="658">
        <v>0</v>
      </c>
      <c r="T1341" s="658">
        <v>0</v>
      </c>
      <c r="U1341" s="658">
        <v>0</v>
      </c>
      <c r="V1341" s="658">
        <v>0</v>
      </c>
      <c r="W1341" s="658">
        <v>0.05</v>
      </c>
      <c r="X1341" s="658">
        <v>0.73</v>
      </c>
      <c r="Y1341" s="658">
        <v>0.21999999999999997</v>
      </c>
      <c r="Z1341" s="658">
        <v>0</v>
      </c>
      <c r="AA1341" s="658">
        <v>0</v>
      </c>
      <c r="AB1341" s="658">
        <v>0</v>
      </c>
      <c r="AC1341" s="658">
        <v>0</v>
      </c>
      <c r="AD1341" s="658">
        <v>0</v>
      </c>
      <c r="AE1341" s="658">
        <v>0</v>
      </c>
      <c r="AF1341" s="658">
        <v>0</v>
      </c>
      <c r="AG1341" s="658">
        <v>0</v>
      </c>
      <c r="AH1341" s="658">
        <v>0</v>
      </c>
      <c r="AI1341" s="658">
        <v>0</v>
      </c>
      <c r="AJ1341" s="658">
        <v>0</v>
      </c>
      <c r="AK1341" s="658">
        <v>0</v>
      </c>
      <c r="AL1341" s="658">
        <v>0</v>
      </c>
      <c r="AM1341" s="658">
        <v>0</v>
      </c>
      <c r="AN1341" s="658">
        <v>0</v>
      </c>
      <c r="AO1341" s="658">
        <v>0</v>
      </c>
      <c r="AP1341" s="658">
        <v>0</v>
      </c>
      <c r="AQ1341" s="658">
        <v>0</v>
      </c>
      <c r="AR1341" s="658">
        <v>0</v>
      </c>
      <c r="AS1341" s="658">
        <v>0</v>
      </c>
      <c r="AT1341" s="658">
        <v>0</v>
      </c>
      <c r="AU1341" s="613">
        <f t="shared" si="23175"/>
        <v>1</v>
      </c>
      <c r="AV1341" s="645">
        <f t="shared" si="23134"/>
        <v>1</v>
      </c>
      <c r="AW1341" s="656" t="e">
        <f t="shared" si="23135"/>
        <v>#DIV/0!</v>
      </c>
      <c r="AX1341" s="661"/>
    </row>
    <row r="1342" spans="1:50" hidden="1" outlineLevel="1">
      <c r="A1342" s="590"/>
      <c r="B1342" s="646" t="s">
        <v>305</v>
      </c>
      <c r="C1342" s="646" t="s">
        <v>1525</v>
      </c>
      <c r="D1342" s="647" t="s">
        <v>1638</v>
      </c>
      <c r="E1342" s="649"/>
      <c r="F1342" s="650">
        <v>76038.777650218573</v>
      </c>
      <c r="G1342" s="650">
        <f t="shared" si="23176"/>
        <v>76038.777650218573</v>
      </c>
      <c r="H1342" s="649">
        <f t="shared" ref="H1342" si="23607">+H1343*$F1342</f>
        <v>0</v>
      </c>
      <c r="I1342" s="649">
        <f t="shared" ref="I1342" si="23608">+I1343*$F1342</f>
        <v>0</v>
      </c>
      <c r="J1342" s="649">
        <f t="shared" ref="J1342" si="23609">+J1343*$F1342</f>
        <v>0</v>
      </c>
      <c r="K1342" s="649">
        <f t="shared" ref="K1342" si="23610">+K1343*$F1342</f>
        <v>0</v>
      </c>
      <c r="L1342" s="649">
        <f t="shared" ref="L1342" si="23611">+L1343*$F1342</f>
        <v>0</v>
      </c>
      <c r="M1342" s="649">
        <f t="shared" ref="M1342" si="23612">+M1343*$F1342</f>
        <v>0</v>
      </c>
      <c r="N1342" s="649">
        <f t="shared" ref="N1342" si="23613">+N1343*$F1342</f>
        <v>0</v>
      </c>
      <c r="O1342" s="649">
        <f t="shared" ref="O1342" si="23614">+O1343*$F1342</f>
        <v>0</v>
      </c>
      <c r="P1342" s="649">
        <f t="shared" ref="P1342" si="23615">+P1343*$F1342</f>
        <v>0</v>
      </c>
      <c r="Q1342" s="649">
        <f t="shared" ref="Q1342" si="23616">+Q1343*$F1342</f>
        <v>0</v>
      </c>
      <c r="R1342" s="649">
        <f t="shared" ref="R1342" si="23617">+R1343*$F1342</f>
        <v>0</v>
      </c>
      <c r="S1342" s="649">
        <f t="shared" ref="S1342" si="23618">+S1343*$F1342</f>
        <v>0</v>
      </c>
      <c r="T1342" s="649">
        <f t="shared" ref="T1342" si="23619">+T1343*$F1342</f>
        <v>0</v>
      </c>
      <c r="U1342" s="649">
        <f t="shared" ref="U1342" si="23620">+U1343*$F1342</f>
        <v>0</v>
      </c>
      <c r="V1342" s="649">
        <f t="shared" ref="V1342" si="23621">+V1343*$F1342</f>
        <v>0</v>
      </c>
      <c r="W1342" s="649">
        <f t="shared" ref="W1342" si="23622">+W1343*$F1342</f>
        <v>0</v>
      </c>
      <c r="X1342" s="649">
        <f t="shared" ref="X1342" si="23623">+X1343*$F1342</f>
        <v>32696.674389593987</v>
      </c>
      <c r="Y1342" s="649">
        <f t="shared" ref="Y1342" si="23624">+Y1343*$F1342</f>
        <v>43342.103260624594</v>
      </c>
      <c r="Z1342" s="649">
        <f t="shared" ref="Z1342" si="23625">+Z1343*$F1342</f>
        <v>0</v>
      </c>
      <c r="AA1342" s="649">
        <f t="shared" ref="AA1342" si="23626">+AA1343*$F1342</f>
        <v>0</v>
      </c>
      <c r="AB1342" s="649">
        <f t="shared" ref="AB1342" si="23627">+AB1343*$F1342</f>
        <v>0</v>
      </c>
      <c r="AC1342" s="649">
        <f t="shared" ref="AC1342" si="23628">+AC1343*$F1342</f>
        <v>0</v>
      </c>
      <c r="AD1342" s="649">
        <f t="shared" ref="AD1342" si="23629">+AD1343*$F1342</f>
        <v>0</v>
      </c>
      <c r="AE1342" s="649">
        <f t="shared" ref="AE1342" si="23630">+AE1343*$F1342</f>
        <v>0</v>
      </c>
      <c r="AF1342" s="649">
        <f t="shared" ref="AF1342" si="23631">+AF1343*$F1342</f>
        <v>0</v>
      </c>
      <c r="AG1342" s="649">
        <f t="shared" ref="AG1342" si="23632">+AG1343*$F1342</f>
        <v>0</v>
      </c>
      <c r="AH1342" s="649">
        <f t="shared" ref="AH1342" si="23633">+AH1343*$F1342</f>
        <v>0</v>
      </c>
      <c r="AI1342" s="649">
        <f t="shared" ref="AI1342" si="23634">+AI1343*$F1342</f>
        <v>0</v>
      </c>
      <c r="AJ1342" s="649">
        <f t="shared" ref="AJ1342" si="23635">+AJ1343*$F1342</f>
        <v>0</v>
      </c>
      <c r="AK1342" s="649">
        <f t="shared" ref="AK1342" si="23636">+AK1343*$F1342</f>
        <v>0</v>
      </c>
      <c r="AL1342" s="649">
        <f t="shared" ref="AL1342" si="23637">+AL1343*$F1342</f>
        <v>0</v>
      </c>
      <c r="AM1342" s="649">
        <f t="shared" ref="AM1342" si="23638">+AM1343*$F1342</f>
        <v>0</v>
      </c>
      <c r="AN1342" s="649">
        <f t="shared" ref="AN1342" si="23639">+AN1343*$F1342</f>
        <v>0</v>
      </c>
      <c r="AO1342" s="649">
        <f t="shared" ref="AO1342" si="23640">+AO1343*$F1342</f>
        <v>0</v>
      </c>
      <c r="AP1342" s="649">
        <f t="shared" ref="AP1342" si="23641">+AP1343*$F1342</f>
        <v>0</v>
      </c>
      <c r="AQ1342" s="649">
        <f t="shared" ref="AQ1342" si="23642">+AQ1343*$F1342</f>
        <v>0</v>
      </c>
      <c r="AR1342" s="649">
        <f t="shared" ref="AR1342" si="23643">+AR1343*$F1342</f>
        <v>0</v>
      </c>
      <c r="AS1342" s="649">
        <f t="shared" ref="AS1342" si="23644">+AS1343*$F1342</f>
        <v>0</v>
      </c>
      <c r="AT1342" s="649">
        <f t="shared" ref="AT1342" si="23645">+AT1343*$F1342</f>
        <v>0</v>
      </c>
      <c r="AU1342" s="613">
        <f t="shared" si="23175"/>
        <v>76038.777650218573</v>
      </c>
      <c r="AV1342" s="645">
        <f t="shared" si="23134"/>
        <v>0</v>
      </c>
      <c r="AW1342" s="656">
        <f t="shared" si="23135"/>
        <v>0</v>
      </c>
      <c r="AX1342" s="591"/>
    </row>
    <row r="1343" spans="1:50" s="314" customFormat="1" hidden="1" outlineLevel="1">
      <c r="A1343" s="642"/>
      <c r="B1343" s="636"/>
      <c r="C1343" s="636"/>
      <c r="D1343" s="651"/>
      <c r="E1343" s="653"/>
      <c r="F1343" s="640"/>
      <c r="G1343" s="640">
        <f t="shared" si="23176"/>
        <v>1</v>
      </c>
      <c r="H1343" s="658">
        <v>0</v>
      </c>
      <c r="I1343" s="658">
        <v>0</v>
      </c>
      <c r="J1343" s="658">
        <v>0</v>
      </c>
      <c r="K1343" s="658">
        <v>0</v>
      </c>
      <c r="L1343" s="658">
        <v>0</v>
      </c>
      <c r="M1343" s="658">
        <v>0</v>
      </c>
      <c r="N1343" s="658">
        <v>0</v>
      </c>
      <c r="O1343" s="658">
        <v>0</v>
      </c>
      <c r="P1343" s="658">
        <v>0</v>
      </c>
      <c r="Q1343" s="658">
        <v>0</v>
      </c>
      <c r="R1343" s="658">
        <v>0</v>
      </c>
      <c r="S1343" s="658">
        <v>0</v>
      </c>
      <c r="T1343" s="658">
        <v>0</v>
      </c>
      <c r="U1343" s="658">
        <v>0</v>
      </c>
      <c r="V1343" s="658">
        <v>0</v>
      </c>
      <c r="W1343" s="658">
        <v>0</v>
      </c>
      <c r="X1343" s="658">
        <v>0.43</v>
      </c>
      <c r="Y1343" s="658">
        <v>0.57000000000000006</v>
      </c>
      <c r="Z1343" s="658">
        <v>0</v>
      </c>
      <c r="AA1343" s="658">
        <v>0</v>
      </c>
      <c r="AB1343" s="658">
        <v>0</v>
      </c>
      <c r="AC1343" s="658">
        <v>0</v>
      </c>
      <c r="AD1343" s="658">
        <v>0</v>
      </c>
      <c r="AE1343" s="658">
        <v>0</v>
      </c>
      <c r="AF1343" s="658">
        <v>0</v>
      </c>
      <c r="AG1343" s="658">
        <v>0</v>
      </c>
      <c r="AH1343" s="658">
        <v>0</v>
      </c>
      <c r="AI1343" s="658">
        <v>0</v>
      </c>
      <c r="AJ1343" s="658">
        <v>0</v>
      </c>
      <c r="AK1343" s="658">
        <v>0</v>
      </c>
      <c r="AL1343" s="658">
        <v>0</v>
      </c>
      <c r="AM1343" s="658">
        <v>0</v>
      </c>
      <c r="AN1343" s="658">
        <v>0</v>
      </c>
      <c r="AO1343" s="658">
        <v>0</v>
      </c>
      <c r="AP1343" s="658">
        <v>0</v>
      </c>
      <c r="AQ1343" s="658">
        <v>0</v>
      </c>
      <c r="AR1343" s="658">
        <v>0</v>
      </c>
      <c r="AS1343" s="658">
        <v>0</v>
      </c>
      <c r="AT1343" s="658">
        <v>0</v>
      </c>
      <c r="AU1343" s="613">
        <f t="shared" si="23175"/>
        <v>1</v>
      </c>
      <c r="AV1343" s="645">
        <f t="shared" si="23134"/>
        <v>1</v>
      </c>
      <c r="AW1343" s="656" t="e">
        <f t="shared" si="23135"/>
        <v>#DIV/0!</v>
      </c>
      <c r="AX1343" s="661"/>
    </row>
    <row r="1344" spans="1:50" hidden="1" outlineLevel="1">
      <c r="A1344" s="590"/>
      <c r="B1344" s="646" t="s">
        <v>305</v>
      </c>
      <c r="C1344" s="646" t="s">
        <v>1526</v>
      </c>
      <c r="D1344" s="647" t="s">
        <v>1639</v>
      </c>
      <c r="E1344" s="649"/>
      <c r="F1344" s="650">
        <v>51732.813348707263</v>
      </c>
      <c r="G1344" s="650">
        <f t="shared" si="23176"/>
        <v>51732.813348707263</v>
      </c>
      <c r="H1344" s="649">
        <f t="shared" ref="H1344" si="23646">+H1345*$F1344</f>
        <v>0</v>
      </c>
      <c r="I1344" s="649">
        <f t="shared" ref="I1344" si="23647">+I1345*$F1344</f>
        <v>0</v>
      </c>
      <c r="J1344" s="649">
        <f t="shared" ref="J1344" si="23648">+J1345*$F1344</f>
        <v>0</v>
      </c>
      <c r="K1344" s="649">
        <f t="shared" ref="K1344" si="23649">+K1345*$F1344</f>
        <v>0</v>
      </c>
      <c r="L1344" s="649">
        <f t="shared" ref="L1344" si="23650">+L1345*$F1344</f>
        <v>0</v>
      </c>
      <c r="M1344" s="649">
        <f t="shared" ref="M1344" si="23651">+M1345*$F1344</f>
        <v>0</v>
      </c>
      <c r="N1344" s="649">
        <f t="shared" ref="N1344" si="23652">+N1345*$F1344</f>
        <v>0</v>
      </c>
      <c r="O1344" s="649">
        <f t="shared" ref="O1344" si="23653">+O1345*$F1344</f>
        <v>0</v>
      </c>
      <c r="P1344" s="649">
        <f t="shared" ref="P1344" si="23654">+P1345*$F1344</f>
        <v>0</v>
      </c>
      <c r="Q1344" s="649">
        <f t="shared" ref="Q1344" si="23655">+Q1345*$F1344</f>
        <v>0</v>
      </c>
      <c r="R1344" s="649">
        <f t="shared" ref="R1344" si="23656">+R1345*$F1344</f>
        <v>0</v>
      </c>
      <c r="S1344" s="649">
        <f t="shared" ref="S1344" si="23657">+S1345*$F1344</f>
        <v>0</v>
      </c>
      <c r="T1344" s="649">
        <f t="shared" ref="T1344" si="23658">+T1345*$F1344</f>
        <v>0</v>
      </c>
      <c r="U1344" s="649">
        <f t="shared" ref="U1344" si="23659">+U1345*$F1344</f>
        <v>0</v>
      </c>
      <c r="V1344" s="649">
        <f t="shared" ref="V1344" si="23660">+V1345*$F1344</f>
        <v>0</v>
      </c>
      <c r="W1344" s="649">
        <f t="shared" ref="W1344" si="23661">+W1345*$F1344</f>
        <v>0</v>
      </c>
      <c r="X1344" s="649">
        <f t="shared" ref="X1344" si="23662">+X1345*$F1344</f>
        <v>4655.9532013836533</v>
      </c>
      <c r="Y1344" s="649">
        <f t="shared" ref="Y1344" si="23663">+Y1345*$F1344</f>
        <v>34143.656810146793</v>
      </c>
      <c r="Z1344" s="649">
        <f t="shared" ref="Z1344" si="23664">+Z1345*$F1344</f>
        <v>12933.203337176816</v>
      </c>
      <c r="AA1344" s="649">
        <f t="shared" ref="AA1344" si="23665">+AA1345*$F1344</f>
        <v>0</v>
      </c>
      <c r="AB1344" s="649">
        <f t="shared" ref="AB1344" si="23666">+AB1345*$F1344</f>
        <v>0</v>
      </c>
      <c r="AC1344" s="649">
        <f t="shared" ref="AC1344" si="23667">+AC1345*$F1344</f>
        <v>0</v>
      </c>
      <c r="AD1344" s="649">
        <f t="shared" ref="AD1344" si="23668">+AD1345*$F1344</f>
        <v>0</v>
      </c>
      <c r="AE1344" s="649">
        <f t="shared" ref="AE1344" si="23669">+AE1345*$F1344</f>
        <v>0</v>
      </c>
      <c r="AF1344" s="649">
        <f t="shared" ref="AF1344" si="23670">+AF1345*$F1344</f>
        <v>0</v>
      </c>
      <c r="AG1344" s="649">
        <f t="shared" ref="AG1344" si="23671">+AG1345*$F1344</f>
        <v>0</v>
      </c>
      <c r="AH1344" s="649">
        <f t="shared" ref="AH1344" si="23672">+AH1345*$F1344</f>
        <v>0</v>
      </c>
      <c r="AI1344" s="649">
        <f t="shared" ref="AI1344" si="23673">+AI1345*$F1344</f>
        <v>0</v>
      </c>
      <c r="AJ1344" s="649">
        <f t="shared" ref="AJ1344" si="23674">+AJ1345*$F1344</f>
        <v>0</v>
      </c>
      <c r="AK1344" s="649">
        <f t="shared" ref="AK1344" si="23675">+AK1345*$F1344</f>
        <v>0</v>
      </c>
      <c r="AL1344" s="649">
        <f t="shared" ref="AL1344" si="23676">+AL1345*$F1344</f>
        <v>0</v>
      </c>
      <c r="AM1344" s="649">
        <f t="shared" ref="AM1344" si="23677">+AM1345*$F1344</f>
        <v>0</v>
      </c>
      <c r="AN1344" s="649">
        <f t="shared" ref="AN1344" si="23678">+AN1345*$F1344</f>
        <v>0</v>
      </c>
      <c r="AO1344" s="649">
        <f t="shared" ref="AO1344" si="23679">+AO1345*$F1344</f>
        <v>0</v>
      </c>
      <c r="AP1344" s="649">
        <f t="shared" ref="AP1344" si="23680">+AP1345*$F1344</f>
        <v>0</v>
      </c>
      <c r="AQ1344" s="649">
        <f t="shared" ref="AQ1344" si="23681">+AQ1345*$F1344</f>
        <v>0</v>
      </c>
      <c r="AR1344" s="649">
        <f t="shared" ref="AR1344" si="23682">+AR1345*$F1344</f>
        <v>0</v>
      </c>
      <c r="AS1344" s="649">
        <f t="shared" ref="AS1344" si="23683">+AS1345*$F1344</f>
        <v>0</v>
      </c>
      <c r="AT1344" s="649">
        <f t="shared" ref="AT1344" si="23684">+AT1345*$F1344</f>
        <v>0</v>
      </c>
      <c r="AU1344" s="613">
        <f t="shared" si="23175"/>
        <v>51732.813348707263</v>
      </c>
      <c r="AV1344" s="645">
        <f t="shared" si="23134"/>
        <v>0</v>
      </c>
      <c r="AW1344" s="656">
        <f t="shared" si="23135"/>
        <v>0</v>
      </c>
      <c r="AX1344" s="591"/>
    </row>
    <row r="1345" spans="1:50" s="314" customFormat="1" hidden="1" outlineLevel="1">
      <c r="A1345" s="642"/>
      <c r="B1345" s="636"/>
      <c r="C1345" s="636"/>
      <c r="D1345" s="651"/>
      <c r="E1345" s="653"/>
      <c r="F1345" s="659"/>
      <c r="G1345" s="640">
        <f t="shared" si="23176"/>
        <v>1</v>
      </c>
      <c r="H1345" s="658">
        <v>0</v>
      </c>
      <c r="I1345" s="658">
        <v>0</v>
      </c>
      <c r="J1345" s="658">
        <v>0</v>
      </c>
      <c r="K1345" s="658">
        <v>0</v>
      </c>
      <c r="L1345" s="658">
        <v>0</v>
      </c>
      <c r="M1345" s="658">
        <v>0</v>
      </c>
      <c r="N1345" s="658">
        <v>0</v>
      </c>
      <c r="O1345" s="658">
        <v>0</v>
      </c>
      <c r="P1345" s="658">
        <v>0</v>
      </c>
      <c r="Q1345" s="658">
        <v>0</v>
      </c>
      <c r="R1345" s="658">
        <v>0</v>
      </c>
      <c r="S1345" s="658">
        <v>0</v>
      </c>
      <c r="T1345" s="658">
        <v>0</v>
      </c>
      <c r="U1345" s="658">
        <v>0</v>
      </c>
      <c r="V1345" s="658">
        <v>0</v>
      </c>
      <c r="W1345" s="658">
        <v>0</v>
      </c>
      <c r="X1345" s="658">
        <v>0.09</v>
      </c>
      <c r="Y1345" s="658">
        <v>0.66</v>
      </c>
      <c r="Z1345" s="658">
        <v>0.25</v>
      </c>
      <c r="AA1345" s="658">
        <v>0</v>
      </c>
      <c r="AB1345" s="658">
        <v>0</v>
      </c>
      <c r="AC1345" s="658">
        <v>0</v>
      </c>
      <c r="AD1345" s="658">
        <v>0</v>
      </c>
      <c r="AE1345" s="658">
        <v>0</v>
      </c>
      <c r="AF1345" s="658">
        <v>0</v>
      </c>
      <c r="AG1345" s="658">
        <v>0</v>
      </c>
      <c r="AH1345" s="658">
        <v>0</v>
      </c>
      <c r="AI1345" s="658">
        <v>0</v>
      </c>
      <c r="AJ1345" s="658">
        <v>0</v>
      </c>
      <c r="AK1345" s="658">
        <v>0</v>
      </c>
      <c r="AL1345" s="658">
        <v>0</v>
      </c>
      <c r="AM1345" s="658">
        <v>0</v>
      </c>
      <c r="AN1345" s="658">
        <v>0</v>
      </c>
      <c r="AO1345" s="658">
        <v>0</v>
      </c>
      <c r="AP1345" s="658">
        <v>0</v>
      </c>
      <c r="AQ1345" s="658">
        <v>0</v>
      </c>
      <c r="AR1345" s="658">
        <v>0</v>
      </c>
      <c r="AS1345" s="658">
        <v>0</v>
      </c>
      <c r="AT1345" s="658">
        <v>0</v>
      </c>
      <c r="AU1345" s="613">
        <f t="shared" si="23175"/>
        <v>1</v>
      </c>
      <c r="AV1345" s="645">
        <f t="shared" si="23134"/>
        <v>1</v>
      </c>
      <c r="AW1345" s="656" t="e">
        <f t="shared" si="23135"/>
        <v>#DIV/0!</v>
      </c>
      <c r="AX1345" s="661"/>
    </row>
    <row r="1346" spans="1:50" hidden="1" outlineLevel="1">
      <c r="A1346" s="590"/>
      <c r="B1346" s="646" t="s">
        <v>305</v>
      </c>
      <c r="C1346" s="646" t="s">
        <v>1527</v>
      </c>
      <c r="D1346" s="647" t="s">
        <v>1640</v>
      </c>
      <c r="E1346" s="649"/>
      <c r="F1346" s="650">
        <v>51732.813348707263</v>
      </c>
      <c r="G1346" s="650">
        <f t="shared" si="23176"/>
        <v>51732.813348707263</v>
      </c>
      <c r="H1346" s="649">
        <f t="shared" ref="H1346" si="23685">+H1347*$F1346</f>
        <v>0</v>
      </c>
      <c r="I1346" s="649">
        <f t="shared" ref="I1346" si="23686">+I1347*$F1346</f>
        <v>0</v>
      </c>
      <c r="J1346" s="649">
        <f t="shared" ref="J1346" si="23687">+J1347*$F1346</f>
        <v>0</v>
      </c>
      <c r="K1346" s="649">
        <f t="shared" ref="K1346" si="23688">+K1347*$F1346</f>
        <v>0</v>
      </c>
      <c r="L1346" s="649">
        <f t="shared" ref="L1346" si="23689">+L1347*$F1346</f>
        <v>0</v>
      </c>
      <c r="M1346" s="649">
        <f t="shared" ref="M1346" si="23690">+M1347*$F1346</f>
        <v>0</v>
      </c>
      <c r="N1346" s="649">
        <f t="shared" ref="N1346" si="23691">+N1347*$F1346</f>
        <v>0</v>
      </c>
      <c r="O1346" s="649">
        <f t="shared" ref="O1346" si="23692">+O1347*$F1346</f>
        <v>0</v>
      </c>
      <c r="P1346" s="649">
        <f t="shared" ref="P1346" si="23693">+P1347*$F1346</f>
        <v>0</v>
      </c>
      <c r="Q1346" s="649">
        <f t="shared" ref="Q1346" si="23694">+Q1347*$F1346</f>
        <v>0</v>
      </c>
      <c r="R1346" s="649">
        <f t="shared" ref="R1346" si="23695">+R1347*$F1346</f>
        <v>0</v>
      </c>
      <c r="S1346" s="649">
        <f t="shared" ref="S1346" si="23696">+S1347*$F1346</f>
        <v>0</v>
      </c>
      <c r="T1346" s="649">
        <f t="shared" ref="T1346" si="23697">+T1347*$F1346</f>
        <v>0</v>
      </c>
      <c r="U1346" s="649">
        <f t="shared" ref="U1346" si="23698">+U1347*$F1346</f>
        <v>0</v>
      </c>
      <c r="V1346" s="649">
        <f t="shared" ref="V1346" si="23699">+V1347*$F1346</f>
        <v>0</v>
      </c>
      <c r="W1346" s="649">
        <f t="shared" ref="W1346" si="23700">+W1347*$F1346</f>
        <v>0</v>
      </c>
      <c r="X1346" s="649">
        <f t="shared" ref="X1346" si="23701">+X1347*$F1346</f>
        <v>0</v>
      </c>
      <c r="Y1346" s="649">
        <f t="shared" ref="Y1346" si="23702">+Y1347*$F1346</f>
        <v>21210.453472969977</v>
      </c>
      <c r="Z1346" s="649">
        <f t="shared" ref="Z1346" si="23703">+Z1347*$F1346</f>
        <v>30522.359875737289</v>
      </c>
      <c r="AA1346" s="649">
        <f t="shared" ref="AA1346" si="23704">+AA1347*$F1346</f>
        <v>0</v>
      </c>
      <c r="AB1346" s="649">
        <f t="shared" ref="AB1346" si="23705">+AB1347*$F1346</f>
        <v>0</v>
      </c>
      <c r="AC1346" s="649">
        <f t="shared" ref="AC1346" si="23706">+AC1347*$F1346</f>
        <v>0</v>
      </c>
      <c r="AD1346" s="649">
        <f t="shared" ref="AD1346" si="23707">+AD1347*$F1346</f>
        <v>0</v>
      </c>
      <c r="AE1346" s="649">
        <f t="shared" ref="AE1346" si="23708">+AE1347*$F1346</f>
        <v>0</v>
      </c>
      <c r="AF1346" s="649">
        <f t="shared" ref="AF1346" si="23709">+AF1347*$F1346</f>
        <v>0</v>
      </c>
      <c r="AG1346" s="649">
        <f t="shared" ref="AG1346" si="23710">+AG1347*$F1346</f>
        <v>0</v>
      </c>
      <c r="AH1346" s="649">
        <f t="shared" ref="AH1346" si="23711">+AH1347*$F1346</f>
        <v>0</v>
      </c>
      <c r="AI1346" s="649">
        <f t="shared" ref="AI1346" si="23712">+AI1347*$F1346</f>
        <v>0</v>
      </c>
      <c r="AJ1346" s="649">
        <f t="shared" ref="AJ1346" si="23713">+AJ1347*$F1346</f>
        <v>0</v>
      </c>
      <c r="AK1346" s="649">
        <f t="shared" ref="AK1346" si="23714">+AK1347*$F1346</f>
        <v>0</v>
      </c>
      <c r="AL1346" s="649">
        <f t="shared" ref="AL1346" si="23715">+AL1347*$F1346</f>
        <v>0</v>
      </c>
      <c r="AM1346" s="649">
        <f t="shared" ref="AM1346" si="23716">+AM1347*$F1346</f>
        <v>0</v>
      </c>
      <c r="AN1346" s="649">
        <f t="shared" ref="AN1346" si="23717">+AN1347*$F1346</f>
        <v>0</v>
      </c>
      <c r="AO1346" s="649">
        <f t="shared" ref="AO1346" si="23718">+AO1347*$F1346</f>
        <v>0</v>
      </c>
      <c r="AP1346" s="649">
        <f t="shared" ref="AP1346" si="23719">+AP1347*$F1346</f>
        <v>0</v>
      </c>
      <c r="AQ1346" s="649">
        <f t="shared" ref="AQ1346" si="23720">+AQ1347*$F1346</f>
        <v>0</v>
      </c>
      <c r="AR1346" s="649">
        <f t="shared" ref="AR1346" si="23721">+AR1347*$F1346</f>
        <v>0</v>
      </c>
      <c r="AS1346" s="649">
        <f t="shared" ref="AS1346" si="23722">+AS1347*$F1346</f>
        <v>0</v>
      </c>
      <c r="AT1346" s="649">
        <f t="shared" ref="AT1346" si="23723">+AT1347*$F1346</f>
        <v>0</v>
      </c>
      <c r="AU1346" s="613">
        <f t="shared" si="23175"/>
        <v>51732.813348707263</v>
      </c>
      <c r="AV1346" s="645">
        <f t="shared" si="23134"/>
        <v>0</v>
      </c>
      <c r="AW1346" s="656">
        <f t="shared" si="23135"/>
        <v>0</v>
      </c>
      <c r="AX1346" s="591"/>
    </row>
    <row r="1347" spans="1:50" s="314" customFormat="1" hidden="1" outlineLevel="1">
      <c r="A1347" s="642"/>
      <c r="B1347" s="636"/>
      <c r="C1347" s="636"/>
      <c r="D1347" s="651"/>
      <c r="E1347" s="653"/>
      <c r="F1347" s="640"/>
      <c r="G1347" s="640">
        <f t="shared" si="23176"/>
        <v>1</v>
      </c>
      <c r="H1347" s="658">
        <v>0</v>
      </c>
      <c r="I1347" s="658">
        <v>0</v>
      </c>
      <c r="J1347" s="658">
        <v>0</v>
      </c>
      <c r="K1347" s="658">
        <v>0</v>
      </c>
      <c r="L1347" s="658">
        <v>0</v>
      </c>
      <c r="M1347" s="658">
        <v>0</v>
      </c>
      <c r="N1347" s="658">
        <v>0</v>
      </c>
      <c r="O1347" s="658">
        <v>0</v>
      </c>
      <c r="P1347" s="658">
        <v>0</v>
      </c>
      <c r="Q1347" s="658">
        <v>0</v>
      </c>
      <c r="R1347" s="658">
        <v>0</v>
      </c>
      <c r="S1347" s="658">
        <v>0</v>
      </c>
      <c r="T1347" s="658">
        <v>0</v>
      </c>
      <c r="U1347" s="658">
        <v>0</v>
      </c>
      <c r="V1347" s="658">
        <v>0</v>
      </c>
      <c r="W1347" s="658">
        <v>0</v>
      </c>
      <c r="X1347" s="658">
        <v>0</v>
      </c>
      <c r="Y1347" s="658">
        <v>0.41</v>
      </c>
      <c r="Z1347" s="658">
        <v>0.59000000000000008</v>
      </c>
      <c r="AA1347" s="658">
        <v>0</v>
      </c>
      <c r="AB1347" s="658">
        <v>0</v>
      </c>
      <c r="AC1347" s="658">
        <v>0</v>
      </c>
      <c r="AD1347" s="658">
        <v>0</v>
      </c>
      <c r="AE1347" s="658">
        <v>0</v>
      </c>
      <c r="AF1347" s="658">
        <v>0</v>
      </c>
      <c r="AG1347" s="658">
        <v>0</v>
      </c>
      <c r="AH1347" s="658">
        <v>0</v>
      </c>
      <c r="AI1347" s="658">
        <v>0</v>
      </c>
      <c r="AJ1347" s="658">
        <v>0</v>
      </c>
      <c r="AK1347" s="658">
        <v>0</v>
      </c>
      <c r="AL1347" s="658">
        <v>0</v>
      </c>
      <c r="AM1347" s="658">
        <v>0</v>
      </c>
      <c r="AN1347" s="658">
        <v>0</v>
      </c>
      <c r="AO1347" s="658">
        <v>0</v>
      </c>
      <c r="AP1347" s="658">
        <v>0</v>
      </c>
      <c r="AQ1347" s="658">
        <v>0</v>
      </c>
      <c r="AR1347" s="658">
        <v>0</v>
      </c>
      <c r="AS1347" s="658">
        <v>0</v>
      </c>
      <c r="AT1347" s="658">
        <v>0</v>
      </c>
      <c r="AU1347" s="613">
        <f t="shared" si="23175"/>
        <v>1</v>
      </c>
      <c r="AV1347" s="645">
        <f t="shared" si="23134"/>
        <v>1</v>
      </c>
      <c r="AW1347" s="656" t="e">
        <f t="shared" si="23135"/>
        <v>#DIV/0!</v>
      </c>
      <c r="AX1347" s="661"/>
    </row>
    <row r="1348" spans="1:50" hidden="1" outlineLevel="1">
      <c r="A1348" s="590"/>
      <c r="B1348" s="646" t="s">
        <v>305</v>
      </c>
      <c r="C1348" s="646" t="s">
        <v>1528</v>
      </c>
      <c r="D1348" s="647" t="s">
        <v>1641</v>
      </c>
      <c r="E1348" s="649"/>
      <c r="F1348" s="650">
        <v>51732.813348707263</v>
      </c>
      <c r="G1348" s="650">
        <f t="shared" si="23176"/>
        <v>51732.813348707263</v>
      </c>
      <c r="H1348" s="649">
        <f t="shared" ref="H1348" si="23724">+H1349*$F1348</f>
        <v>0</v>
      </c>
      <c r="I1348" s="649">
        <f t="shared" ref="I1348" si="23725">+I1349*$F1348</f>
        <v>0</v>
      </c>
      <c r="J1348" s="649">
        <f t="shared" ref="J1348" si="23726">+J1349*$F1348</f>
        <v>0</v>
      </c>
      <c r="K1348" s="649">
        <f t="shared" ref="K1348" si="23727">+K1349*$F1348</f>
        <v>0</v>
      </c>
      <c r="L1348" s="649">
        <f t="shared" ref="L1348" si="23728">+L1349*$F1348</f>
        <v>0</v>
      </c>
      <c r="M1348" s="649">
        <f t="shared" ref="M1348" si="23729">+M1349*$F1348</f>
        <v>0</v>
      </c>
      <c r="N1348" s="649">
        <f t="shared" ref="N1348" si="23730">+N1349*$F1348</f>
        <v>0</v>
      </c>
      <c r="O1348" s="649">
        <f t="shared" ref="O1348" si="23731">+O1349*$F1348</f>
        <v>0</v>
      </c>
      <c r="P1348" s="649">
        <f t="shared" ref="P1348" si="23732">+P1349*$F1348</f>
        <v>0</v>
      </c>
      <c r="Q1348" s="649">
        <f t="shared" ref="Q1348" si="23733">+Q1349*$F1348</f>
        <v>0</v>
      </c>
      <c r="R1348" s="649">
        <f t="shared" ref="R1348" si="23734">+R1349*$F1348</f>
        <v>0</v>
      </c>
      <c r="S1348" s="649">
        <f t="shared" ref="S1348" si="23735">+S1349*$F1348</f>
        <v>0</v>
      </c>
      <c r="T1348" s="649">
        <f t="shared" ref="T1348" si="23736">+T1349*$F1348</f>
        <v>0</v>
      </c>
      <c r="U1348" s="649">
        <f t="shared" ref="U1348" si="23737">+U1349*$F1348</f>
        <v>0</v>
      </c>
      <c r="V1348" s="649">
        <f t="shared" ref="V1348" si="23738">+V1349*$F1348</f>
        <v>0</v>
      </c>
      <c r="W1348" s="649">
        <f t="shared" ref="W1348" si="23739">+W1349*$F1348</f>
        <v>0</v>
      </c>
      <c r="X1348" s="649">
        <f t="shared" ref="X1348" si="23740">+X1349*$F1348</f>
        <v>0</v>
      </c>
      <c r="Y1348" s="649">
        <f t="shared" ref="Y1348" si="23741">+Y1349*$F1348</f>
        <v>0</v>
      </c>
      <c r="Z1348" s="649">
        <f t="shared" ref="Z1348" si="23742">+Z1349*$F1348</f>
        <v>32074.344276198502</v>
      </c>
      <c r="AA1348" s="649">
        <f t="shared" ref="AA1348" si="23743">+AA1349*$F1348</f>
        <v>19658.46907250876</v>
      </c>
      <c r="AB1348" s="649">
        <f t="shared" ref="AB1348" si="23744">+AB1349*$F1348</f>
        <v>0</v>
      </c>
      <c r="AC1348" s="649">
        <f t="shared" ref="AC1348" si="23745">+AC1349*$F1348</f>
        <v>0</v>
      </c>
      <c r="AD1348" s="649">
        <f t="shared" ref="AD1348" si="23746">+AD1349*$F1348</f>
        <v>0</v>
      </c>
      <c r="AE1348" s="649">
        <f t="shared" ref="AE1348" si="23747">+AE1349*$F1348</f>
        <v>0</v>
      </c>
      <c r="AF1348" s="649">
        <f t="shared" ref="AF1348" si="23748">+AF1349*$F1348</f>
        <v>0</v>
      </c>
      <c r="AG1348" s="649">
        <f t="shared" ref="AG1348" si="23749">+AG1349*$F1348</f>
        <v>0</v>
      </c>
      <c r="AH1348" s="649">
        <f t="shared" ref="AH1348" si="23750">+AH1349*$F1348</f>
        <v>0</v>
      </c>
      <c r="AI1348" s="649">
        <f t="shared" ref="AI1348" si="23751">+AI1349*$F1348</f>
        <v>0</v>
      </c>
      <c r="AJ1348" s="649">
        <f t="shared" ref="AJ1348" si="23752">+AJ1349*$F1348</f>
        <v>0</v>
      </c>
      <c r="AK1348" s="649">
        <f t="shared" ref="AK1348" si="23753">+AK1349*$F1348</f>
        <v>0</v>
      </c>
      <c r="AL1348" s="649">
        <f t="shared" ref="AL1348" si="23754">+AL1349*$F1348</f>
        <v>0</v>
      </c>
      <c r="AM1348" s="649">
        <f t="shared" ref="AM1348" si="23755">+AM1349*$F1348</f>
        <v>0</v>
      </c>
      <c r="AN1348" s="649">
        <f t="shared" ref="AN1348" si="23756">+AN1349*$F1348</f>
        <v>0</v>
      </c>
      <c r="AO1348" s="649">
        <f t="shared" ref="AO1348" si="23757">+AO1349*$F1348</f>
        <v>0</v>
      </c>
      <c r="AP1348" s="649">
        <f t="shared" ref="AP1348" si="23758">+AP1349*$F1348</f>
        <v>0</v>
      </c>
      <c r="AQ1348" s="649">
        <f t="shared" ref="AQ1348" si="23759">+AQ1349*$F1348</f>
        <v>0</v>
      </c>
      <c r="AR1348" s="649">
        <f t="shared" ref="AR1348" si="23760">+AR1349*$F1348</f>
        <v>0</v>
      </c>
      <c r="AS1348" s="649">
        <f t="shared" ref="AS1348" si="23761">+AS1349*$F1348</f>
        <v>0</v>
      </c>
      <c r="AT1348" s="649">
        <f t="shared" ref="AT1348" si="23762">+AT1349*$F1348</f>
        <v>0</v>
      </c>
      <c r="AU1348" s="613">
        <f t="shared" si="23175"/>
        <v>51732.813348707263</v>
      </c>
      <c r="AV1348" s="645">
        <f t="shared" si="23134"/>
        <v>0</v>
      </c>
      <c r="AW1348" s="656">
        <f t="shared" si="23135"/>
        <v>0</v>
      </c>
      <c r="AX1348" s="591"/>
    </row>
    <row r="1349" spans="1:50" s="314" customFormat="1" hidden="1" outlineLevel="1">
      <c r="A1349" s="642"/>
      <c r="B1349" s="636"/>
      <c r="C1349" s="636"/>
      <c r="D1349" s="651"/>
      <c r="E1349" s="653"/>
      <c r="F1349" s="640"/>
      <c r="G1349" s="640">
        <f t="shared" si="23176"/>
        <v>1</v>
      </c>
      <c r="H1349" s="658">
        <v>0</v>
      </c>
      <c r="I1349" s="658">
        <v>0</v>
      </c>
      <c r="J1349" s="658">
        <v>0</v>
      </c>
      <c r="K1349" s="658">
        <v>0</v>
      </c>
      <c r="L1349" s="658">
        <v>0</v>
      </c>
      <c r="M1349" s="658">
        <v>0</v>
      </c>
      <c r="N1349" s="658">
        <v>0</v>
      </c>
      <c r="O1349" s="658">
        <v>0</v>
      </c>
      <c r="P1349" s="658">
        <v>0</v>
      </c>
      <c r="Q1349" s="658">
        <v>0</v>
      </c>
      <c r="R1349" s="658">
        <v>0</v>
      </c>
      <c r="S1349" s="658">
        <v>0</v>
      </c>
      <c r="T1349" s="658">
        <v>0</v>
      </c>
      <c r="U1349" s="658">
        <v>0</v>
      </c>
      <c r="V1349" s="658">
        <v>0</v>
      </c>
      <c r="W1349" s="658">
        <v>0</v>
      </c>
      <c r="X1349" s="658">
        <v>0</v>
      </c>
      <c r="Y1349" s="658">
        <v>0</v>
      </c>
      <c r="Z1349" s="658">
        <v>0.62</v>
      </c>
      <c r="AA1349" s="658">
        <v>0.38</v>
      </c>
      <c r="AB1349" s="658">
        <v>0</v>
      </c>
      <c r="AC1349" s="658">
        <v>0</v>
      </c>
      <c r="AD1349" s="658">
        <v>0</v>
      </c>
      <c r="AE1349" s="658">
        <v>0</v>
      </c>
      <c r="AF1349" s="658">
        <v>0</v>
      </c>
      <c r="AG1349" s="658">
        <v>0</v>
      </c>
      <c r="AH1349" s="658">
        <v>0</v>
      </c>
      <c r="AI1349" s="658">
        <v>0</v>
      </c>
      <c r="AJ1349" s="658">
        <v>0</v>
      </c>
      <c r="AK1349" s="658">
        <v>0</v>
      </c>
      <c r="AL1349" s="658">
        <v>0</v>
      </c>
      <c r="AM1349" s="658">
        <v>0</v>
      </c>
      <c r="AN1349" s="658">
        <v>0</v>
      </c>
      <c r="AO1349" s="658">
        <v>0</v>
      </c>
      <c r="AP1349" s="658">
        <v>0</v>
      </c>
      <c r="AQ1349" s="658">
        <v>0</v>
      </c>
      <c r="AR1349" s="658">
        <v>0</v>
      </c>
      <c r="AS1349" s="658">
        <v>0</v>
      </c>
      <c r="AT1349" s="658">
        <v>0</v>
      </c>
      <c r="AU1349" s="613">
        <f t="shared" si="23175"/>
        <v>1</v>
      </c>
      <c r="AV1349" s="645">
        <f t="shared" si="23134"/>
        <v>1</v>
      </c>
      <c r="AW1349" s="656" t="e">
        <f t="shared" si="23135"/>
        <v>#DIV/0!</v>
      </c>
      <c r="AX1349" s="661"/>
    </row>
    <row r="1350" spans="1:50" hidden="1" outlineLevel="1">
      <c r="A1350" s="590"/>
      <c r="B1350" s="646" t="s">
        <v>305</v>
      </c>
      <c r="C1350" s="646" t="s">
        <v>1529</v>
      </c>
      <c r="D1350" s="647" t="s">
        <v>1642</v>
      </c>
      <c r="E1350" s="649"/>
      <c r="F1350" s="650">
        <v>51732.813348707263</v>
      </c>
      <c r="G1350" s="650">
        <f t="shared" si="23176"/>
        <v>51732.813348707263</v>
      </c>
      <c r="H1350" s="649">
        <f t="shared" ref="H1350" si="23763">+H1351*$F1350</f>
        <v>0</v>
      </c>
      <c r="I1350" s="649">
        <f t="shared" ref="I1350" si="23764">+I1351*$F1350</f>
        <v>0</v>
      </c>
      <c r="J1350" s="649">
        <f t="shared" ref="J1350" si="23765">+J1351*$F1350</f>
        <v>0</v>
      </c>
      <c r="K1350" s="649">
        <f t="shared" ref="K1350" si="23766">+K1351*$F1350</f>
        <v>0</v>
      </c>
      <c r="L1350" s="649">
        <f t="shared" ref="L1350" si="23767">+L1351*$F1350</f>
        <v>0</v>
      </c>
      <c r="M1350" s="649">
        <f t="shared" ref="M1350" si="23768">+M1351*$F1350</f>
        <v>0</v>
      </c>
      <c r="N1350" s="649">
        <f t="shared" ref="N1350" si="23769">+N1351*$F1350</f>
        <v>0</v>
      </c>
      <c r="O1350" s="649">
        <f t="shared" ref="O1350" si="23770">+O1351*$F1350</f>
        <v>0</v>
      </c>
      <c r="P1350" s="649">
        <f t="shared" ref="P1350" si="23771">+P1351*$F1350</f>
        <v>0</v>
      </c>
      <c r="Q1350" s="649">
        <f t="shared" ref="Q1350" si="23772">+Q1351*$F1350</f>
        <v>0</v>
      </c>
      <c r="R1350" s="649">
        <f t="shared" ref="R1350" si="23773">+R1351*$F1350</f>
        <v>0</v>
      </c>
      <c r="S1350" s="649">
        <f t="shared" ref="S1350" si="23774">+S1351*$F1350</f>
        <v>0</v>
      </c>
      <c r="T1350" s="649">
        <f t="shared" ref="T1350" si="23775">+T1351*$F1350</f>
        <v>0</v>
      </c>
      <c r="U1350" s="649">
        <f t="shared" ref="U1350" si="23776">+U1351*$F1350</f>
        <v>0</v>
      </c>
      <c r="V1350" s="649">
        <f t="shared" ref="V1350" si="23777">+V1351*$F1350</f>
        <v>0</v>
      </c>
      <c r="W1350" s="649">
        <f t="shared" ref="W1350" si="23778">+W1351*$F1350</f>
        <v>0</v>
      </c>
      <c r="X1350" s="649">
        <f t="shared" ref="X1350" si="23779">+X1351*$F1350</f>
        <v>0</v>
      </c>
      <c r="Y1350" s="649">
        <f t="shared" ref="Y1350" si="23780">+Y1351*$F1350</f>
        <v>0</v>
      </c>
      <c r="Z1350" s="649">
        <f t="shared" ref="Z1350" si="23781">+Z1351*$F1350</f>
        <v>32074.344276198502</v>
      </c>
      <c r="AA1350" s="649">
        <f t="shared" ref="AA1350" si="23782">+AA1351*$F1350</f>
        <v>19658.46907250876</v>
      </c>
      <c r="AB1350" s="649">
        <f t="shared" ref="AB1350" si="23783">+AB1351*$F1350</f>
        <v>0</v>
      </c>
      <c r="AC1350" s="649">
        <f t="shared" ref="AC1350" si="23784">+AC1351*$F1350</f>
        <v>0</v>
      </c>
      <c r="AD1350" s="649">
        <f t="shared" ref="AD1350" si="23785">+AD1351*$F1350</f>
        <v>0</v>
      </c>
      <c r="AE1350" s="649">
        <f t="shared" ref="AE1350" si="23786">+AE1351*$F1350</f>
        <v>0</v>
      </c>
      <c r="AF1350" s="649">
        <f t="shared" ref="AF1350" si="23787">+AF1351*$F1350</f>
        <v>0</v>
      </c>
      <c r="AG1350" s="649">
        <f t="shared" ref="AG1350" si="23788">+AG1351*$F1350</f>
        <v>0</v>
      </c>
      <c r="AH1350" s="649">
        <f t="shared" ref="AH1350" si="23789">+AH1351*$F1350</f>
        <v>0</v>
      </c>
      <c r="AI1350" s="649">
        <f t="shared" ref="AI1350" si="23790">+AI1351*$F1350</f>
        <v>0</v>
      </c>
      <c r="AJ1350" s="649">
        <f t="shared" ref="AJ1350" si="23791">+AJ1351*$F1350</f>
        <v>0</v>
      </c>
      <c r="AK1350" s="649">
        <f t="shared" ref="AK1350" si="23792">+AK1351*$F1350</f>
        <v>0</v>
      </c>
      <c r="AL1350" s="649">
        <f t="shared" ref="AL1350" si="23793">+AL1351*$F1350</f>
        <v>0</v>
      </c>
      <c r="AM1350" s="649">
        <f t="shared" ref="AM1350" si="23794">+AM1351*$F1350</f>
        <v>0</v>
      </c>
      <c r="AN1350" s="649">
        <f t="shared" ref="AN1350" si="23795">+AN1351*$F1350</f>
        <v>0</v>
      </c>
      <c r="AO1350" s="649">
        <f t="shared" ref="AO1350" si="23796">+AO1351*$F1350</f>
        <v>0</v>
      </c>
      <c r="AP1350" s="649">
        <f t="shared" ref="AP1350" si="23797">+AP1351*$F1350</f>
        <v>0</v>
      </c>
      <c r="AQ1350" s="649">
        <f t="shared" ref="AQ1350" si="23798">+AQ1351*$F1350</f>
        <v>0</v>
      </c>
      <c r="AR1350" s="649">
        <f t="shared" ref="AR1350" si="23799">+AR1351*$F1350</f>
        <v>0</v>
      </c>
      <c r="AS1350" s="649">
        <f t="shared" ref="AS1350" si="23800">+AS1351*$F1350</f>
        <v>0</v>
      </c>
      <c r="AT1350" s="649">
        <f t="shared" ref="AT1350" si="23801">+AT1351*$F1350</f>
        <v>0</v>
      </c>
      <c r="AU1350" s="613">
        <f t="shared" si="23175"/>
        <v>51732.813348707263</v>
      </c>
      <c r="AV1350" s="645">
        <f t="shared" si="23134"/>
        <v>0</v>
      </c>
      <c r="AW1350" s="656">
        <f t="shared" si="23135"/>
        <v>0</v>
      </c>
      <c r="AX1350" s="591"/>
    </row>
    <row r="1351" spans="1:50" s="314" customFormat="1" hidden="1" outlineLevel="1">
      <c r="A1351" s="642"/>
      <c r="B1351" s="636"/>
      <c r="C1351" s="636"/>
      <c r="D1351" s="651"/>
      <c r="E1351" s="653"/>
      <c r="F1351" s="640"/>
      <c r="G1351" s="640">
        <f t="shared" si="23176"/>
        <v>1</v>
      </c>
      <c r="H1351" s="658">
        <v>0</v>
      </c>
      <c r="I1351" s="658">
        <v>0</v>
      </c>
      <c r="J1351" s="658">
        <v>0</v>
      </c>
      <c r="K1351" s="658">
        <v>0</v>
      </c>
      <c r="L1351" s="658">
        <v>0</v>
      </c>
      <c r="M1351" s="658">
        <v>0</v>
      </c>
      <c r="N1351" s="658">
        <v>0</v>
      </c>
      <c r="O1351" s="658">
        <v>0</v>
      </c>
      <c r="P1351" s="658">
        <v>0</v>
      </c>
      <c r="Q1351" s="658">
        <v>0</v>
      </c>
      <c r="R1351" s="658">
        <v>0</v>
      </c>
      <c r="S1351" s="658">
        <v>0</v>
      </c>
      <c r="T1351" s="658">
        <v>0</v>
      </c>
      <c r="U1351" s="658">
        <v>0</v>
      </c>
      <c r="V1351" s="658">
        <v>0</v>
      </c>
      <c r="W1351" s="658">
        <v>0</v>
      </c>
      <c r="X1351" s="658">
        <v>0</v>
      </c>
      <c r="Y1351" s="658">
        <v>0</v>
      </c>
      <c r="Z1351" s="658">
        <v>0.62</v>
      </c>
      <c r="AA1351" s="658">
        <v>0.38</v>
      </c>
      <c r="AB1351" s="658">
        <v>0</v>
      </c>
      <c r="AC1351" s="658">
        <v>0</v>
      </c>
      <c r="AD1351" s="658">
        <v>0</v>
      </c>
      <c r="AE1351" s="658">
        <v>0</v>
      </c>
      <c r="AF1351" s="658">
        <v>0</v>
      </c>
      <c r="AG1351" s="658">
        <v>0</v>
      </c>
      <c r="AH1351" s="658">
        <v>0</v>
      </c>
      <c r="AI1351" s="658">
        <v>0</v>
      </c>
      <c r="AJ1351" s="658">
        <v>0</v>
      </c>
      <c r="AK1351" s="658">
        <v>0</v>
      </c>
      <c r="AL1351" s="658">
        <v>0</v>
      </c>
      <c r="AM1351" s="658">
        <v>0</v>
      </c>
      <c r="AN1351" s="658">
        <v>0</v>
      </c>
      <c r="AO1351" s="658">
        <v>0</v>
      </c>
      <c r="AP1351" s="658">
        <v>0</v>
      </c>
      <c r="AQ1351" s="658">
        <v>0</v>
      </c>
      <c r="AR1351" s="658">
        <v>0</v>
      </c>
      <c r="AS1351" s="658">
        <v>0</v>
      </c>
      <c r="AT1351" s="658">
        <v>0</v>
      </c>
      <c r="AU1351" s="613">
        <f t="shared" si="23175"/>
        <v>1</v>
      </c>
      <c r="AV1351" s="645">
        <f t="shared" si="23134"/>
        <v>1</v>
      </c>
      <c r="AW1351" s="656" t="e">
        <f t="shared" si="23135"/>
        <v>#DIV/0!</v>
      </c>
      <c r="AX1351" s="661"/>
    </row>
    <row r="1352" spans="1:50" hidden="1" outlineLevel="1">
      <c r="A1352" s="590"/>
      <c r="B1352" s="646" t="s">
        <v>305</v>
      </c>
      <c r="C1352" s="646" t="s">
        <v>1530</v>
      </c>
      <c r="D1352" s="647" t="s">
        <v>1643</v>
      </c>
      <c r="E1352" s="649"/>
      <c r="F1352" s="650">
        <v>51732.813348707263</v>
      </c>
      <c r="G1352" s="650">
        <f t="shared" si="23176"/>
        <v>51732.813348707263</v>
      </c>
      <c r="H1352" s="649">
        <f t="shared" ref="H1352" si="23802">+H1353*$F1352</f>
        <v>0</v>
      </c>
      <c r="I1352" s="649">
        <f t="shared" ref="I1352" si="23803">+I1353*$F1352</f>
        <v>0</v>
      </c>
      <c r="J1352" s="649">
        <f t="shared" ref="J1352" si="23804">+J1353*$F1352</f>
        <v>0</v>
      </c>
      <c r="K1352" s="649">
        <f t="shared" ref="K1352" si="23805">+K1353*$F1352</f>
        <v>0</v>
      </c>
      <c r="L1352" s="649">
        <f t="shared" ref="L1352" si="23806">+L1353*$F1352</f>
        <v>0</v>
      </c>
      <c r="M1352" s="649">
        <f t="shared" ref="M1352" si="23807">+M1353*$F1352</f>
        <v>0</v>
      </c>
      <c r="N1352" s="649">
        <f t="shared" ref="N1352" si="23808">+N1353*$F1352</f>
        <v>0</v>
      </c>
      <c r="O1352" s="649">
        <f t="shared" ref="O1352" si="23809">+O1353*$F1352</f>
        <v>0</v>
      </c>
      <c r="P1352" s="649">
        <f t="shared" ref="P1352" si="23810">+P1353*$F1352</f>
        <v>30005.031742250212</v>
      </c>
      <c r="Q1352" s="649">
        <f t="shared" ref="Q1352" si="23811">+Q1353*$F1352</f>
        <v>21727.781606457051</v>
      </c>
      <c r="R1352" s="649">
        <f t="shared" ref="R1352" si="23812">+R1353*$F1352</f>
        <v>0</v>
      </c>
      <c r="S1352" s="649">
        <f t="shared" ref="S1352" si="23813">+S1353*$F1352</f>
        <v>0</v>
      </c>
      <c r="T1352" s="649">
        <f t="shared" ref="T1352" si="23814">+T1353*$F1352</f>
        <v>0</v>
      </c>
      <c r="U1352" s="649">
        <f t="shared" ref="U1352" si="23815">+U1353*$F1352</f>
        <v>0</v>
      </c>
      <c r="V1352" s="649">
        <f t="shared" ref="V1352" si="23816">+V1353*$F1352</f>
        <v>0</v>
      </c>
      <c r="W1352" s="649">
        <f t="shared" ref="W1352" si="23817">+W1353*$F1352</f>
        <v>0</v>
      </c>
      <c r="X1352" s="649">
        <f t="shared" ref="X1352" si="23818">+X1353*$F1352</f>
        <v>0</v>
      </c>
      <c r="Y1352" s="649">
        <f t="shared" ref="Y1352" si="23819">+Y1353*$F1352</f>
        <v>0</v>
      </c>
      <c r="Z1352" s="649">
        <f t="shared" ref="Z1352" si="23820">+Z1353*$F1352</f>
        <v>0</v>
      </c>
      <c r="AA1352" s="649">
        <f t="shared" ref="AA1352" si="23821">+AA1353*$F1352</f>
        <v>0</v>
      </c>
      <c r="AB1352" s="649">
        <f t="shared" ref="AB1352" si="23822">+AB1353*$F1352</f>
        <v>0</v>
      </c>
      <c r="AC1352" s="649">
        <f t="shared" ref="AC1352" si="23823">+AC1353*$F1352</f>
        <v>0</v>
      </c>
      <c r="AD1352" s="649">
        <f t="shared" ref="AD1352" si="23824">+AD1353*$F1352</f>
        <v>0</v>
      </c>
      <c r="AE1352" s="649">
        <f t="shared" ref="AE1352" si="23825">+AE1353*$F1352</f>
        <v>0</v>
      </c>
      <c r="AF1352" s="649">
        <f t="shared" ref="AF1352" si="23826">+AF1353*$F1352</f>
        <v>0</v>
      </c>
      <c r="AG1352" s="649">
        <f t="shared" ref="AG1352" si="23827">+AG1353*$F1352</f>
        <v>0</v>
      </c>
      <c r="AH1352" s="649">
        <f t="shared" ref="AH1352" si="23828">+AH1353*$F1352</f>
        <v>0</v>
      </c>
      <c r="AI1352" s="649">
        <f t="shared" ref="AI1352" si="23829">+AI1353*$F1352</f>
        <v>0</v>
      </c>
      <c r="AJ1352" s="649">
        <f t="shared" ref="AJ1352" si="23830">+AJ1353*$F1352</f>
        <v>0</v>
      </c>
      <c r="AK1352" s="649">
        <f t="shared" ref="AK1352" si="23831">+AK1353*$F1352</f>
        <v>0</v>
      </c>
      <c r="AL1352" s="649">
        <f t="shared" ref="AL1352" si="23832">+AL1353*$F1352</f>
        <v>0</v>
      </c>
      <c r="AM1352" s="649">
        <f t="shared" ref="AM1352" si="23833">+AM1353*$F1352</f>
        <v>0</v>
      </c>
      <c r="AN1352" s="649">
        <f t="shared" ref="AN1352" si="23834">+AN1353*$F1352</f>
        <v>0</v>
      </c>
      <c r="AO1352" s="649">
        <f t="shared" ref="AO1352" si="23835">+AO1353*$F1352</f>
        <v>0</v>
      </c>
      <c r="AP1352" s="649">
        <f t="shared" ref="AP1352" si="23836">+AP1353*$F1352</f>
        <v>0</v>
      </c>
      <c r="AQ1352" s="649">
        <f t="shared" ref="AQ1352" si="23837">+AQ1353*$F1352</f>
        <v>0</v>
      </c>
      <c r="AR1352" s="649">
        <f t="shared" ref="AR1352" si="23838">+AR1353*$F1352</f>
        <v>0</v>
      </c>
      <c r="AS1352" s="649">
        <f t="shared" ref="AS1352" si="23839">+AS1353*$F1352</f>
        <v>0</v>
      </c>
      <c r="AT1352" s="649">
        <f t="shared" ref="AT1352" si="23840">+AT1353*$F1352</f>
        <v>0</v>
      </c>
      <c r="AU1352" s="613">
        <f t="shared" si="23175"/>
        <v>51732.813348707263</v>
      </c>
      <c r="AV1352" s="645">
        <f t="shared" si="23134"/>
        <v>0</v>
      </c>
      <c r="AW1352" s="656">
        <f t="shared" si="23135"/>
        <v>0</v>
      </c>
      <c r="AX1352" s="591"/>
    </row>
    <row r="1353" spans="1:50" s="314" customFormat="1" hidden="1" outlineLevel="1">
      <c r="A1353" s="642"/>
      <c r="B1353" s="636"/>
      <c r="C1353" s="636"/>
      <c r="D1353" s="651"/>
      <c r="E1353" s="653"/>
      <c r="F1353" s="640"/>
      <c r="G1353" s="640">
        <f t="shared" si="23176"/>
        <v>1</v>
      </c>
      <c r="H1353" s="658">
        <v>0</v>
      </c>
      <c r="I1353" s="658">
        <v>0</v>
      </c>
      <c r="J1353" s="658">
        <v>0</v>
      </c>
      <c r="K1353" s="658">
        <v>0</v>
      </c>
      <c r="L1353" s="658">
        <v>0</v>
      </c>
      <c r="M1353" s="658">
        <v>0</v>
      </c>
      <c r="N1353" s="658">
        <v>0</v>
      </c>
      <c r="O1353" s="658">
        <v>0</v>
      </c>
      <c r="P1353" s="658">
        <v>0.57999999999999996</v>
      </c>
      <c r="Q1353" s="658">
        <v>0.42000000000000004</v>
      </c>
      <c r="R1353" s="658">
        <v>0</v>
      </c>
      <c r="S1353" s="658">
        <v>0</v>
      </c>
      <c r="T1353" s="658">
        <v>0</v>
      </c>
      <c r="U1353" s="658">
        <v>0</v>
      </c>
      <c r="V1353" s="658">
        <v>0</v>
      </c>
      <c r="W1353" s="658">
        <v>0</v>
      </c>
      <c r="X1353" s="658">
        <v>0</v>
      </c>
      <c r="Y1353" s="658">
        <v>0</v>
      </c>
      <c r="Z1353" s="658">
        <v>0</v>
      </c>
      <c r="AA1353" s="658">
        <v>0</v>
      </c>
      <c r="AB1353" s="658">
        <v>0</v>
      </c>
      <c r="AC1353" s="658">
        <v>0</v>
      </c>
      <c r="AD1353" s="658">
        <v>0</v>
      </c>
      <c r="AE1353" s="658">
        <v>0</v>
      </c>
      <c r="AF1353" s="658">
        <v>0</v>
      </c>
      <c r="AG1353" s="658">
        <v>0</v>
      </c>
      <c r="AH1353" s="658">
        <v>0</v>
      </c>
      <c r="AI1353" s="658">
        <v>0</v>
      </c>
      <c r="AJ1353" s="658">
        <v>0</v>
      </c>
      <c r="AK1353" s="658">
        <v>0</v>
      </c>
      <c r="AL1353" s="658">
        <v>0</v>
      </c>
      <c r="AM1353" s="658">
        <v>0</v>
      </c>
      <c r="AN1353" s="658">
        <v>0</v>
      </c>
      <c r="AO1353" s="658">
        <v>0</v>
      </c>
      <c r="AP1353" s="658">
        <v>0</v>
      </c>
      <c r="AQ1353" s="658">
        <v>0</v>
      </c>
      <c r="AR1353" s="658">
        <v>0</v>
      </c>
      <c r="AS1353" s="658">
        <v>0</v>
      </c>
      <c r="AT1353" s="658">
        <v>0</v>
      </c>
      <c r="AU1353" s="613">
        <f t="shared" si="23175"/>
        <v>1</v>
      </c>
      <c r="AV1353" s="645">
        <f t="shared" si="23134"/>
        <v>1</v>
      </c>
      <c r="AW1353" s="656" t="e">
        <f t="shared" si="23135"/>
        <v>#DIV/0!</v>
      </c>
      <c r="AX1353" s="661"/>
    </row>
    <row r="1354" spans="1:50" hidden="1" outlineLevel="1">
      <c r="A1354" s="590"/>
      <c r="B1354" s="646" t="s">
        <v>305</v>
      </c>
      <c r="C1354" s="646" t="s">
        <v>1531</v>
      </c>
      <c r="D1354" s="647" t="s">
        <v>1644</v>
      </c>
      <c r="E1354" s="649"/>
      <c r="F1354" s="650">
        <v>30589.220682724594</v>
      </c>
      <c r="G1354" s="650">
        <f t="shared" si="23176"/>
        <v>30589.220682724594</v>
      </c>
      <c r="H1354" s="649">
        <f t="shared" ref="H1354" si="23841">+H1355*$F1354</f>
        <v>0</v>
      </c>
      <c r="I1354" s="649">
        <f t="shared" ref="I1354" si="23842">+I1355*$F1354</f>
        <v>0</v>
      </c>
      <c r="J1354" s="649">
        <f t="shared" ref="J1354" si="23843">+J1355*$F1354</f>
        <v>0</v>
      </c>
      <c r="K1354" s="649">
        <f t="shared" ref="K1354" si="23844">+K1355*$F1354</f>
        <v>0</v>
      </c>
      <c r="L1354" s="649">
        <f t="shared" ref="L1354" si="23845">+L1355*$F1354</f>
        <v>0</v>
      </c>
      <c r="M1354" s="649">
        <f t="shared" ref="M1354" si="23846">+M1355*$F1354</f>
        <v>0</v>
      </c>
      <c r="N1354" s="649">
        <f t="shared" ref="N1354" si="23847">+N1355*$F1354</f>
        <v>0</v>
      </c>
      <c r="O1354" s="649">
        <f t="shared" ref="O1354" si="23848">+O1355*$F1354</f>
        <v>0</v>
      </c>
      <c r="P1354" s="649">
        <f t="shared" ref="P1354" si="23849">+P1355*$F1354</f>
        <v>2753.0298614452131</v>
      </c>
      <c r="Q1354" s="649">
        <f t="shared" ref="Q1354" si="23850">+Q1355*$F1354</f>
        <v>21106.562271079973</v>
      </c>
      <c r="R1354" s="649">
        <f t="shared" ref="R1354" si="23851">+R1355*$F1354</f>
        <v>6729.6285501994098</v>
      </c>
      <c r="S1354" s="649">
        <f t="shared" ref="S1354" si="23852">+S1355*$F1354</f>
        <v>0</v>
      </c>
      <c r="T1354" s="649">
        <f t="shared" ref="T1354" si="23853">+T1355*$F1354</f>
        <v>0</v>
      </c>
      <c r="U1354" s="649">
        <f t="shared" ref="U1354" si="23854">+U1355*$F1354</f>
        <v>0</v>
      </c>
      <c r="V1354" s="649">
        <f t="shared" ref="V1354" si="23855">+V1355*$F1354</f>
        <v>0</v>
      </c>
      <c r="W1354" s="649">
        <f t="shared" ref="W1354" si="23856">+W1355*$F1354</f>
        <v>0</v>
      </c>
      <c r="X1354" s="649">
        <f t="shared" ref="X1354" si="23857">+X1355*$F1354</f>
        <v>0</v>
      </c>
      <c r="Y1354" s="649">
        <f t="shared" ref="Y1354" si="23858">+Y1355*$F1354</f>
        <v>0</v>
      </c>
      <c r="Z1354" s="649">
        <f t="shared" ref="Z1354" si="23859">+Z1355*$F1354</f>
        <v>0</v>
      </c>
      <c r="AA1354" s="649">
        <f t="shared" ref="AA1354" si="23860">+AA1355*$F1354</f>
        <v>0</v>
      </c>
      <c r="AB1354" s="649">
        <f t="shared" ref="AB1354" si="23861">+AB1355*$F1354</f>
        <v>0</v>
      </c>
      <c r="AC1354" s="649">
        <f t="shared" ref="AC1354" si="23862">+AC1355*$F1354</f>
        <v>0</v>
      </c>
      <c r="AD1354" s="649">
        <f t="shared" ref="AD1354" si="23863">+AD1355*$F1354</f>
        <v>0</v>
      </c>
      <c r="AE1354" s="649">
        <f t="shared" ref="AE1354" si="23864">+AE1355*$F1354</f>
        <v>0</v>
      </c>
      <c r="AF1354" s="649">
        <f t="shared" ref="AF1354" si="23865">+AF1355*$F1354</f>
        <v>0</v>
      </c>
      <c r="AG1354" s="649">
        <f t="shared" ref="AG1354" si="23866">+AG1355*$F1354</f>
        <v>0</v>
      </c>
      <c r="AH1354" s="649">
        <f t="shared" ref="AH1354" si="23867">+AH1355*$F1354</f>
        <v>0</v>
      </c>
      <c r="AI1354" s="649">
        <f t="shared" ref="AI1354" si="23868">+AI1355*$F1354</f>
        <v>0</v>
      </c>
      <c r="AJ1354" s="649">
        <f t="shared" ref="AJ1354" si="23869">+AJ1355*$F1354</f>
        <v>0</v>
      </c>
      <c r="AK1354" s="649">
        <f t="shared" ref="AK1354" si="23870">+AK1355*$F1354</f>
        <v>0</v>
      </c>
      <c r="AL1354" s="649">
        <f t="shared" ref="AL1354" si="23871">+AL1355*$F1354</f>
        <v>0</v>
      </c>
      <c r="AM1354" s="649">
        <f t="shared" ref="AM1354" si="23872">+AM1355*$F1354</f>
        <v>0</v>
      </c>
      <c r="AN1354" s="649">
        <f t="shared" ref="AN1354" si="23873">+AN1355*$F1354</f>
        <v>0</v>
      </c>
      <c r="AO1354" s="649">
        <f t="shared" ref="AO1354" si="23874">+AO1355*$F1354</f>
        <v>0</v>
      </c>
      <c r="AP1354" s="649">
        <f t="shared" ref="AP1354" si="23875">+AP1355*$F1354</f>
        <v>0</v>
      </c>
      <c r="AQ1354" s="649">
        <f t="shared" ref="AQ1354" si="23876">+AQ1355*$F1354</f>
        <v>0</v>
      </c>
      <c r="AR1354" s="649">
        <f t="shared" ref="AR1354" si="23877">+AR1355*$F1354</f>
        <v>0</v>
      </c>
      <c r="AS1354" s="649">
        <f t="shared" ref="AS1354" si="23878">+AS1355*$F1354</f>
        <v>0</v>
      </c>
      <c r="AT1354" s="649">
        <f t="shared" ref="AT1354" si="23879">+AT1355*$F1354</f>
        <v>0</v>
      </c>
      <c r="AU1354" s="613">
        <f t="shared" si="23175"/>
        <v>30589.220682724594</v>
      </c>
      <c r="AV1354" s="645">
        <f t="shared" si="23134"/>
        <v>0</v>
      </c>
      <c r="AW1354" s="656">
        <f t="shared" si="23135"/>
        <v>0</v>
      </c>
      <c r="AX1354" s="591"/>
    </row>
    <row r="1355" spans="1:50" s="314" customFormat="1" hidden="1" outlineLevel="1">
      <c r="A1355" s="642"/>
      <c r="B1355" s="636"/>
      <c r="C1355" s="636"/>
      <c r="D1355" s="651"/>
      <c r="E1355" s="653"/>
      <c r="F1355" s="640"/>
      <c r="G1355" s="640">
        <f t="shared" si="23176"/>
        <v>1</v>
      </c>
      <c r="H1355" s="658">
        <v>0</v>
      </c>
      <c r="I1355" s="658">
        <v>0</v>
      </c>
      <c r="J1355" s="658">
        <v>0</v>
      </c>
      <c r="K1355" s="658">
        <v>0</v>
      </c>
      <c r="L1355" s="658">
        <v>0</v>
      </c>
      <c r="M1355" s="658">
        <v>0</v>
      </c>
      <c r="N1355" s="658">
        <v>0</v>
      </c>
      <c r="O1355" s="658">
        <v>0</v>
      </c>
      <c r="P1355" s="658">
        <v>0.09</v>
      </c>
      <c r="Q1355" s="658">
        <v>0.69000000000000006</v>
      </c>
      <c r="R1355" s="658">
        <v>0.21999999999999997</v>
      </c>
      <c r="S1355" s="658">
        <v>0</v>
      </c>
      <c r="T1355" s="658">
        <v>0</v>
      </c>
      <c r="U1355" s="658">
        <v>0</v>
      </c>
      <c r="V1355" s="658">
        <v>0</v>
      </c>
      <c r="W1355" s="658">
        <v>0</v>
      </c>
      <c r="X1355" s="658">
        <v>0</v>
      </c>
      <c r="Y1355" s="658">
        <v>0</v>
      </c>
      <c r="Z1355" s="658">
        <v>0</v>
      </c>
      <c r="AA1355" s="658">
        <v>0</v>
      </c>
      <c r="AB1355" s="658">
        <v>0</v>
      </c>
      <c r="AC1355" s="658">
        <v>0</v>
      </c>
      <c r="AD1355" s="658">
        <v>0</v>
      </c>
      <c r="AE1355" s="658">
        <v>0</v>
      </c>
      <c r="AF1355" s="658">
        <v>0</v>
      </c>
      <c r="AG1355" s="658">
        <v>0</v>
      </c>
      <c r="AH1355" s="658">
        <v>0</v>
      </c>
      <c r="AI1355" s="658">
        <v>0</v>
      </c>
      <c r="AJ1355" s="658">
        <v>0</v>
      </c>
      <c r="AK1355" s="658">
        <v>0</v>
      </c>
      <c r="AL1355" s="658">
        <v>0</v>
      </c>
      <c r="AM1355" s="658">
        <v>0</v>
      </c>
      <c r="AN1355" s="658">
        <v>0</v>
      </c>
      <c r="AO1355" s="658">
        <v>0</v>
      </c>
      <c r="AP1355" s="658">
        <v>0</v>
      </c>
      <c r="AQ1355" s="658">
        <v>0</v>
      </c>
      <c r="AR1355" s="658">
        <v>0</v>
      </c>
      <c r="AS1355" s="658">
        <v>0</v>
      </c>
      <c r="AT1355" s="658">
        <v>0</v>
      </c>
      <c r="AU1355" s="613">
        <f t="shared" si="23175"/>
        <v>1</v>
      </c>
      <c r="AV1355" s="645">
        <f t="shared" si="23134"/>
        <v>1</v>
      </c>
      <c r="AW1355" s="656" t="e">
        <f t="shared" si="23135"/>
        <v>#DIV/0!</v>
      </c>
      <c r="AX1355" s="661"/>
    </row>
    <row r="1356" spans="1:50" hidden="1" outlineLevel="1">
      <c r="A1356" s="590"/>
      <c r="B1356" s="629" t="s">
        <v>278</v>
      </c>
      <c r="C1356" s="629" t="s">
        <v>1532</v>
      </c>
      <c r="D1356" s="630" t="s">
        <v>1533</v>
      </c>
      <c r="E1356" s="631"/>
      <c r="F1356" s="632">
        <f>+F1357</f>
        <v>4950875.2505077869</v>
      </c>
      <c r="G1356" s="632">
        <f t="shared" si="23176"/>
        <v>4950875.2505077869</v>
      </c>
      <c r="H1356" s="632">
        <f t="shared" ref="H1356:AT1356" si="23880">+H1357</f>
        <v>0</v>
      </c>
      <c r="I1356" s="632">
        <f t="shared" si="23880"/>
        <v>0</v>
      </c>
      <c r="J1356" s="632">
        <f t="shared" si="23880"/>
        <v>0</v>
      </c>
      <c r="K1356" s="632">
        <f t="shared" si="23880"/>
        <v>0</v>
      </c>
      <c r="L1356" s="632">
        <f t="shared" si="23880"/>
        <v>0</v>
      </c>
      <c r="M1356" s="632">
        <f t="shared" si="23880"/>
        <v>0</v>
      </c>
      <c r="N1356" s="632">
        <f t="shared" si="23880"/>
        <v>0</v>
      </c>
      <c r="O1356" s="632">
        <f t="shared" si="23880"/>
        <v>0</v>
      </c>
      <c r="P1356" s="632">
        <f t="shared" si="23880"/>
        <v>0</v>
      </c>
      <c r="Q1356" s="632">
        <f t="shared" si="23880"/>
        <v>0</v>
      </c>
      <c r="R1356" s="632">
        <f t="shared" si="23880"/>
        <v>1534771.3276574139</v>
      </c>
      <c r="S1356" s="632">
        <f t="shared" si="23880"/>
        <v>3416103.9228503727</v>
      </c>
      <c r="T1356" s="632">
        <f t="shared" si="23880"/>
        <v>0</v>
      </c>
      <c r="U1356" s="632">
        <f t="shared" si="23880"/>
        <v>0</v>
      </c>
      <c r="V1356" s="632">
        <f t="shared" si="23880"/>
        <v>0</v>
      </c>
      <c r="W1356" s="632">
        <f t="shared" si="23880"/>
        <v>0</v>
      </c>
      <c r="X1356" s="632">
        <f t="shared" si="23880"/>
        <v>0</v>
      </c>
      <c r="Y1356" s="632">
        <f t="shared" si="23880"/>
        <v>0</v>
      </c>
      <c r="Z1356" s="632">
        <f t="shared" si="23880"/>
        <v>0</v>
      </c>
      <c r="AA1356" s="632">
        <f t="shared" si="23880"/>
        <v>0</v>
      </c>
      <c r="AB1356" s="632">
        <f t="shared" si="23880"/>
        <v>0</v>
      </c>
      <c r="AC1356" s="632">
        <f t="shared" si="23880"/>
        <v>0</v>
      </c>
      <c r="AD1356" s="632">
        <f t="shared" si="23880"/>
        <v>0</v>
      </c>
      <c r="AE1356" s="632">
        <f t="shared" si="23880"/>
        <v>0</v>
      </c>
      <c r="AF1356" s="632">
        <f t="shared" si="23880"/>
        <v>0</v>
      </c>
      <c r="AG1356" s="632">
        <f t="shared" si="23880"/>
        <v>0</v>
      </c>
      <c r="AH1356" s="632">
        <f t="shared" si="23880"/>
        <v>0</v>
      </c>
      <c r="AI1356" s="632">
        <f t="shared" si="23880"/>
        <v>0</v>
      </c>
      <c r="AJ1356" s="632">
        <f t="shared" si="23880"/>
        <v>0</v>
      </c>
      <c r="AK1356" s="632">
        <f t="shared" si="23880"/>
        <v>0</v>
      </c>
      <c r="AL1356" s="632">
        <f t="shared" si="23880"/>
        <v>0</v>
      </c>
      <c r="AM1356" s="632">
        <f t="shared" si="23880"/>
        <v>0</v>
      </c>
      <c r="AN1356" s="632">
        <f t="shared" si="23880"/>
        <v>0</v>
      </c>
      <c r="AO1356" s="632">
        <f t="shared" si="23880"/>
        <v>0</v>
      </c>
      <c r="AP1356" s="632">
        <f t="shared" si="23880"/>
        <v>0</v>
      </c>
      <c r="AQ1356" s="632">
        <f t="shared" si="23880"/>
        <v>0</v>
      </c>
      <c r="AR1356" s="632">
        <f t="shared" si="23880"/>
        <v>0</v>
      </c>
      <c r="AS1356" s="632">
        <f t="shared" si="23880"/>
        <v>0</v>
      </c>
      <c r="AT1356" s="632">
        <f t="shared" si="23880"/>
        <v>0</v>
      </c>
      <c r="AU1356" s="613">
        <f t="shared" si="23175"/>
        <v>4950875.2505077869</v>
      </c>
      <c r="AV1356" s="645">
        <f t="shared" si="23134"/>
        <v>0</v>
      </c>
      <c r="AW1356" s="656">
        <f t="shared" si="23135"/>
        <v>0</v>
      </c>
      <c r="AX1356" s="591"/>
    </row>
    <row r="1357" spans="1:50" hidden="1" outlineLevel="1">
      <c r="A1357" s="590"/>
      <c r="B1357" s="646" t="s">
        <v>305</v>
      </c>
      <c r="C1357" s="646" t="s">
        <v>1534</v>
      </c>
      <c r="D1357" s="647" t="s">
        <v>1645</v>
      </c>
      <c r="E1357" s="649"/>
      <c r="F1357" s="650">
        <v>4950875.2505077869</v>
      </c>
      <c r="G1357" s="650">
        <f t="shared" si="23176"/>
        <v>4950875.2505077869</v>
      </c>
      <c r="H1357" s="649">
        <f t="shared" ref="H1357" si="23881">+H1358*$F1357</f>
        <v>0</v>
      </c>
      <c r="I1357" s="649">
        <f t="shared" ref="I1357" si="23882">+I1358*$F1357</f>
        <v>0</v>
      </c>
      <c r="J1357" s="649">
        <f t="shared" ref="J1357" si="23883">+J1358*$F1357</f>
        <v>0</v>
      </c>
      <c r="K1357" s="649">
        <f t="shared" ref="K1357" si="23884">+K1358*$F1357</f>
        <v>0</v>
      </c>
      <c r="L1357" s="649">
        <f t="shared" ref="L1357" si="23885">+L1358*$F1357</f>
        <v>0</v>
      </c>
      <c r="M1357" s="649">
        <f t="shared" ref="M1357" si="23886">+M1358*$F1357</f>
        <v>0</v>
      </c>
      <c r="N1357" s="649">
        <f t="shared" ref="N1357" si="23887">+N1358*$F1357</f>
        <v>0</v>
      </c>
      <c r="O1357" s="649">
        <f t="shared" ref="O1357" si="23888">+O1358*$F1357</f>
        <v>0</v>
      </c>
      <c r="P1357" s="649">
        <f t="shared" ref="P1357" si="23889">+P1358*$F1357</f>
        <v>0</v>
      </c>
      <c r="Q1357" s="649">
        <f t="shared" ref="Q1357" si="23890">+Q1358*$F1357</f>
        <v>0</v>
      </c>
      <c r="R1357" s="649">
        <f t="shared" ref="R1357" si="23891">+R1358*$F1357</f>
        <v>1534771.3276574139</v>
      </c>
      <c r="S1357" s="649">
        <f t="shared" ref="S1357" si="23892">+S1358*$F1357</f>
        <v>3416103.9228503727</v>
      </c>
      <c r="T1357" s="649">
        <f t="shared" ref="T1357" si="23893">+T1358*$F1357</f>
        <v>0</v>
      </c>
      <c r="U1357" s="649">
        <f t="shared" ref="U1357" si="23894">+U1358*$F1357</f>
        <v>0</v>
      </c>
      <c r="V1357" s="649">
        <f t="shared" ref="V1357" si="23895">+V1358*$F1357</f>
        <v>0</v>
      </c>
      <c r="W1357" s="649">
        <f t="shared" ref="W1357" si="23896">+W1358*$F1357</f>
        <v>0</v>
      </c>
      <c r="X1357" s="649">
        <f t="shared" ref="X1357" si="23897">+X1358*$F1357</f>
        <v>0</v>
      </c>
      <c r="Y1357" s="649">
        <f t="shared" ref="Y1357" si="23898">+Y1358*$F1357</f>
        <v>0</v>
      </c>
      <c r="Z1357" s="649">
        <f t="shared" ref="Z1357" si="23899">+Z1358*$F1357</f>
        <v>0</v>
      </c>
      <c r="AA1357" s="649">
        <f t="shared" ref="AA1357" si="23900">+AA1358*$F1357</f>
        <v>0</v>
      </c>
      <c r="AB1357" s="649">
        <f t="shared" ref="AB1357" si="23901">+AB1358*$F1357</f>
        <v>0</v>
      </c>
      <c r="AC1357" s="649">
        <f t="shared" ref="AC1357" si="23902">+AC1358*$F1357</f>
        <v>0</v>
      </c>
      <c r="AD1357" s="649">
        <f t="shared" ref="AD1357" si="23903">+AD1358*$F1357</f>
        <v>0</v>
      </c>
      <c r="AE1357" s="649">
        <f t="shared" ref="AE1357" si="23904">+AE1358*$F1357</f>
        <v>0</v>
      </c>
      <c r="AF1357" s="649">
        <f t="shared" ref="AF1357" si="23905">+AF1358*$F1357</f>
        <v>0</v>
      </c>
      <c r="AG1357" s="649">
        <f t="shared" ref="AG1357" si="23906">+AG1358*$F1357</f>
        <v>0</v>
      </c>
      <c r="AH1357" s="649">
        <f t="shared" ref="AH1357" si="23907">+AH1358*$F1357</f>
        <v>0</v>
      </c>
      <c r="AI1357" s="649">
        <f t="shared" ref="AI1357" si="23908">+AI1358*$F1357</f>
        <v>0</v>
      </c>
      <c r="AJ1357" s="649">
        <f t="shared" ref="AJ1357" si="23909">+AJ1358*$F1357</f>
        <v>0</v>
      </c>
      <c r="AK1357" s="649">
        <f t="shared" ref="AK1357" si="23910">+AK1358*$F1357</f>
        <v>0</v>
      </c>
      <c r="AL1357" s="649">
        <f t="shared" ref="AL1357" si="23911">+AL1358*$F1357</f>
        <v>0</v>
      </c>
      <c r="AM1357" s="649">
        <f t="shared" ref="AM1357" si="23912">+AM1358*$F1357</f>
        <v>0</v>
      </c>
      <c r="AN1357" s="649">
        <f t="shared" ref="AN1357" si="23913">+AN1358*$F1357</f>
        <v>0</v>
      </c>
      <c r="AO1357" s="649">
        <f t="shared" ref="AO1357" si="23914">+AO1358*$F1357</f>
        <v>0</v>
      </c>
      <c r="AP1357" s="649">
        <f t="shared" ref="AP1357" si="23915">+AP1358*$F1357</f>
        <v>0</v>
      </c>
      <c r="AQ1357" s="649">
        <f t="shared" ref="AQ1357" si="23916">+AQ1358*$F1357</f>
        <v>0</v>
      </c>
      <c r="AR1357" s="649">
        <f t="shared" ref="AR1357" si="23917">+AR1358*$F1357</f>
        <v>0</v>
      </c>
      <c r="AS1357" s="649">
        <f t="shared" ref="AS1357" si="23918">+AS1358*$F1357</f>
        <v>0</v>
      </c>
      <c r="AT1357" s="649">
        <f t="shared" ref="AT1357" si="23919">+AT1358*$F1357</f>
        <v>0</v>
      </c>
      <c r="AU1357" s="613">
        <f t="shared" si="23175"/>
        <v>4950875.2505077869</v>
      </c>
      <c r="AV1357" s="645">
        <f t="shared" si="23134"/>
        <v>0</v>
      </c>
      <c r="AW1357" s="656">
        <f t="shared" si="23135"/>
        <v>0</v>
      </c>
      <c r="AX1357" s="591"/>
    </row>
    <row r="1358" spans="1:50" s="314" customFormat="1" hidden="1" outlineLevel="1">
      <c r="A1358" s="642"/>
      <c r="B1358" s="636"/>
      <c r="C1358" s="636"/>
      <c r="D1358" s="651"/>
      <c r="E1358" s="653"/>
      <c r="F1358" s="640"/>
      <c r="G1358" s="640">
        <f t="shared" si="23176"/>
        <v>1</v>
      </c>
      <c r="H1358" s="658">
        <v>0</v>
      </c>
      <c r="I1358" s="658">
        <v>0</v>
      </c>
      <c r="J1358" s="658">
        <v>0</v>
      </c>
      <c r="K1358" s="658">
        <v>0</v>
      </c>
      <c r="L1358" s="658">
        <v>0</v>
      </c>
      <c r="M1358" s="658">
        <v>0</v>
      </c>
      <c r="N1358" s="658">
        <v>0</v>
      </c>
      <c r="O1358" s="658">
        <v>0</v>
      </c>
      <c r="P1358" s="658">
        <v>0</v>
      </c>
      <c r="Q1358" s="658">
        <v>0</v>
      </c>
      <c r="R1358" s="658">
        <v>0.31</v>
      </c>
      <c r="S1358" s="658">
        <v>0.69</v>
      </c>
      <c r="T1358" s="658">
        <v>0</v>
      </c>
      <c r="U1358" s="658">
        <v>0</v>
      </c>
      <c r="V1358" s="658">
        <v>0</v>
      </c>
      <c r="W1358" s="658">
        <v>0</v>
      </c>
      <c r="X1358" s="658">
        <v>0</v>
      </c>
      <c r="Y1358" s="658">
        <v>0</v>
      </c>
      <c r="Z1358" s="658">
        <v>0</v>
      </c>
      <c r="AA1358" s="658">
        <v>0</v>
      </c>
      <c r="AB1358" s="658">
        <v>0</v>
      </c>
      <c r="AC1358" s="658">
        <v>0</v>
      </c>
      <c r="AD1358" s="658">
        <v>0</v>
      </c>
      <c r="AE1358" s="658">
        <v>0</v>
      </c>
      <c r="AF1358" s="658">
        <v>0</v>
      </c>
      <c r="AG1358" s="658">
        <v>0</v>
      </c>
      <c r="AH1358" s="658">
        <v>0</v>
      </c>
      <c r="AI1358" s="658">
        <v>0</v>
      </c>
      <c r="AJ1358" s="658">
        <v>0</v>
      </c>
      <c r="AK1358" s="658">
        <v>0</v>
      </c>
      <c r="AL1358" s="658">
        <v>0</v>
      </c>
      <c r="AM1358" s="658">
        <v>0</v>
      </c>
      <c r="AN1358" s="658">
        <v>0</v>
      </c>
      <c r="AO1358" s="658">
        <v>0</v>
      </c>
      <c r="AP1358" s="658">
        <v>0</v>
      </c>
      <c r="AQ1358" s="658">
        <v>0</v>
      </c>
      <c r="AR1358" s="658">
        <v>0</v>
      </c>
      <c r="AS1358" s="658">
        <v>0</v>
      </c>
      <c r="AT1358" s="658">
        <v>0</v>
      </c>
      <c r="AU1358" s="613">
        <f t="shared" si="23175"/>
        <v>1</v>
      </c>
      <c r="AV1358" s="645">
        <f t="shared" si="23134"/>
        <v>1</v>
      </c>
      <c r="AW1358" s="656" t="e">
        <f t="shared" si="23135"/>
        <v>#DIV/0!</v>
      </c>
      <c r="AX1358" s="661"/>
    </row>
    <row r="1359" spans="1:50" s="302" customFormat="1" collapsed="1">
      <c r="A1359" s="621"/>
      <c r="B1359" s="622" t="s">
        <v>234</v>
      </c>
      <c r="C1359" s="622" t="s">
        <v>1535</v>
      </c>
      <c r="D1359" s="623" t="s">
        <v>1536</v>
      </c>
      <c r="E1359" s="624"/>
      <c r="F1359" s="625">
        <f>+F1360+F1362</f>
        <v>6840796.2084371736</v>
      </c>
      <c r="G1359" s="625">
        <f t="shared" si="23176"/>
        <v>6840796.2084371727</v>
      </c>
      <c r="H1359" s="625">
        <f t="shared" ref="H1359:AT1359" si="23920">+H1360+H1362</f>
        <v>0</v>
      </c>
      <c r="I1359" s="625">
        <f t="shared" si="23920"/>
        <v>0</v>
      </c>
      <c r="J1359" s="625">
        <f t="shared" si="23920"/>
        <v>0</v>
      </c>
      <c r="K1359" s="625">
        <f t="shared" si="23920"/>
        <v>0</v>
      </c>
      <c r="L1359" s="625">
        <f t="shared" si="23920"/>
        <v>0</v>
      </c>
      <c r="M1359" s="625">
        <f t="shared" si="23920"/>
        <v>0</v>
      </c>
      <c r="N1359" s="625">
        <f t="shared" si="23920"/>
        <v>0</v>
      </c>
      <c r="O1359" s="625">
        <f t="shared" si="23920"/>
        <v>0</v>
      </c>
      <c r="P1359" s="625">
        <f t="shared" si="23920"/>
        <v>0</v>
      </c>
      <c r="Q1359" s="625">
        <f t="shared" si="23920"/>
        <v>0</v>
      </c>
      <c r="R1359" s="625">
        <f t="shared" si="23920"/>
        <v>0</v>
      </c>
      <c r="S1359" s="625">
        <f t="shared" si="23920"/>
        <v>0</v>
      </c>
      <c r="T1359" s="625">
        <f t="shared" si="23920"/>
        <v>0</v>
      </c>
      <c r="U1359" s="625">
        <f t="shared" si="23920"/>
        <v>0</v>
      </c>
      <c r="V1359" s="625">
        <f t="shared" si="23920"/>
        <v>0</v>
      </c>
      <c r="W1359" s="625">
        <f t="shared" si="23920"/>
        <v>0</v>
      </c>
      <c r="X1359" s="625">
        <f t="shared" si="23920"/>
        <v>0</v>
      </c>
      <c r="Y1359" s="625">
        <f t="shared" si="23920"/>
        <v>787587.7381460527</v>
      </c>
      <c r="Z1359" s="625">
        <f t="shared" si="23920"/>
        <v>1664285.0618369442</v>
      </c>
      <c r="AA1359" s="625">
        <f t="shared" si="23920"/>
        <v>1602180.191455543</v>
      </c>
      <c r="AB1359" s="625">
        <f t="shared" si="23920"/>
        <v>1103085.8567286255</v>
      </c>
      <c r="AC1359" s="625">
        <f t="shared" si="23920"/>
        <v>1219200.1574369024</v>
      </c>
      <c r="AD1359" s="625">
        <f t="shared" si="23920"/>
        <v>464457.20283310534</v>
      </c>
      <c r="AE1359" s="625">
        <f t="shared" si="23920"/>
        <v>0</v>
      </c>
      <c r="AF1359" s="625">
        <f t="shared" si="23920"/>
        <v>0</v>
      </c>
      <c r="AG1359" s="625">
        <f t="shared" si="23920"/>
        <v>0</v>
      </c>
      <c r="AH1359" s="625">
        <f t="shared" si="23920"/>
        <v>0</v>
      </c>
      <c r="AI1359" s="625">
        <f t="shared" si="23920"/>
        <v>0</v>
      </c>
      <c r="AJ1359" s="625">
        <f t="shared" si="23920"/>
        <v>0</v>
      </c>
      <c r="AK1359" s="625">
        <f t="shared" si="23920"/>
        <v>0</v>
      </c>
      <c r="AL1359" s="625">
        <f t="shared" si="23920"/>
        <v>0</v>
      </c>
      <c r="AM1359" s="625">
        <f t="shared" si="23920"/>
        <v>0</v>
      </c>
      <c r="AN1359" s="625">
        <f t="shared" si="23920"/>
        <v>0</v>
      </c>
      <c r="AO1359" s="625">
        <f t="shared" si="23920"/>
        <v>0</v>
      </c>
      <c r="AP1359" s="625">
        <f t="shared" si="23920"/>
        <v>0</v>
      </c>
      <c r="AQ1359" s="625">
        <f t="shared" si="23920"/>
        <v>0</v>
      </c>
      <c r="AR1359" s="625">
        <f t="shared" si="23920"/>
        <v>0</v>
      </c>
      <c r="AS1359" s="625">
        <f t="shared" si="23920"/>
        <v>0</v>
      </c>
      <c r="AT1359" s="625">
        <f t="shared" si="23920"/>
        <v>0</v>
      </c>
      <c r="AU1359" s="613">
        <f t="shared" si="23175"/>
        <v>6840796.2084371727</v>
      </c>
      <c r="AV1359" s="645">
        <f t="shared" si="23134"/>
        <v>0</v>
      </c>
      <c r="AW1359" s="656">
        <f t="shared" si="23135"/>
        <v>0</v>
      </c>
      <c r="AX1359" s="626"/>
    </row>
    <row r="1360" spans="1:50" hidden="1" outlineLevel="1">
      <c r="A1360" s="590"/>
      <c r="B1360" s="646" t="s">
        <v>278</v>
      </c>
      <c r="C1360" s="646" t="s">
        <v>1537</v>
      </c>
      <c r="D1360" s="647" t="s">
        <v>1538</v>
      </c>
      <c r="E1360" s="649"/>
      <c r="F1360" s="650">
        <v>1035081.173023354</v>
      </c>
      <c r="G1360" s="650">
        <f t="shared" si="23176"/>
        <v>1035081.173023354</v>
      </c>
      <c r="H1360" s="649">
        <f t="shared" ref="H1360" si="23921">+H1361*$F1360</f>
        <v>0</v>
      </c>
      <c r="I1360" s="649">
        <f t="shared" ref="I1360" si="23922">+I1361*$F1360</f>
        <v>0</v>
      </c>
      <c r="J1360" s="649">
        <f t="shared" ref="J1360" si="23923">+J1361*$F1360</f>
        <v>0</v>
      </c>
      <c r="K1360" s="649">
        <f t="shared" ref="K1360" si="23924">+K1361*$F1360</f>
        <v>0</v>
      </c>
      <c r="L1360" s="649">
        <f t="shared" ref="L1360" si="23925">+L1361*$F1360</f>
        <v>0</v>
      </c>
      <c r="M1360" s="649">
        <f t="shared" ref="M1360" si="23926">+M1361*$F1360</f>
        <v>0</v>
      </c>
      <c r="N1360" s="649">
        <f t="shared" ref="N1360" si="23927">+N1361*$F1360</f>
        <v>0</v>
      </c>
      <c r="O1360" s="649">
        <f t="shared" ref="O1360" si="23928">+O1361*$F1360</f>
        <v>0</v>
      </c>
      <c r="P1360" s="649">
        <f t="shared" ref="P1360" si="23929">+P1361*$F1360</f>
        <v>0</v>
      </c>
      <c r="Q1360" s="649">
        <f t="shared" ref="Q1360" si="23930">+Q1361*$F1360</f>
        <v>0</v>
      </c>
      <c r="R1360" s="649">
        <f t="shared" ref="R1360" si="23931">+R1361*$F1360</f>
        <v>0</v>
      </c>
      <c r="S1360" s="649">
        <f t="shared" ref="S1360" si="23932">+S1361*$F1360</f>
        <v>0</v>
      </c>
      <c r="T1360" s="649">
        <f t="shared" ref="T1360" si="23933">+T1361*$F1360</f>
        <v>0</v>
      </c>
      <c r="U1360" s="649">
        <f t="shared" ref="U1360" si="23934">+U1361*$F1360</f>
        <v>0</v>
      </c>
      <c r="V1360" s="649">
        <f t="shared" ref="V1360" si="23935">+V1361*$F1360</f>
        <v>0</v>
      </c>
      <c r="W1360" s="649">
        <f t="shared" ref="W1360" si="23936">+W1361*$F1360</f>
        <v>0</v>
      </c>
      <c r="X1360" s="649">
        <f t="shared" ref="X1360" si="23937">+X1361*$F1360</f>
        <v>0</v>
      </c>
      <c r="Y1360" s="649">
        <f t="shared" ref="Y1360" si="23938">+Y1361*$F1360</f>
        <v>207016.23460467081</v>
      </c>
      <c r="Z1360" s="649">
        <f t="shared" ref="Z1360" si="23939">+Z1361*$F1360</f>
        <v>445084.9044000422</v>
      </c>
      <c r="AA1360" s="649">
        <f t="shared" ref="AA1360" si="23940">+AA1361*$F1360</f>
        <v>382980.03401864099</v>
      </c>
      <c r="AB1360" s="649">
        <f t="shared" ref="AB1360" si="23941">+AB1361*$F1360</f>
        <v>0</v>
      </c>
      <c r="AC1360" s="649">
        <f t="shared" ref="AC1360" si="23942">+AC1361*$F1360</f>
        <v>0</v>
      </c>
      <c r="AD1360" s="649">
        <f t="shared" ref="AD1360" si="23943">+AD1361*$F1360</f>
        <v>0</v>
      </c>
      <c r="AE1360" s="649">
        <f t="shared" ref="AE1360" si="23944">+AE1361*$F1360</f>
        <v>0</v>
      </c>
      <c r="AF1360" s="649">
        <f t="shared" ref="AF1360" si="23945">+AF1361*$F1360</f>
        <v>0</v>
      </c>
      <c r="AG1360" s="649">
        <f t="shared" ref="AG1360" si="23946">+AG1361*$F1360</f>
        <v>0</v>
      </c>
      <c r="AH1360" s="649">
        <f t="shared" ref="AH1360" si="23947">+AH1361*$F1360</f>
        <v>0</v>
      </c>
      <c r="AI1360" s="649">
        <f t="shared" ref="AI1360" si="23948">+AI1361*$F1360</f>
        <v>0</v>
      </c>
      <c r="AJ1360" s="649">
        <f t="shared" ref="AJ1360" si="23949">+AJ1361*$F1360</f>
        <v>0</v>
      </c>
      <c r="AK1360" s="649">
        <f t="shared" ref="AK1360" si="23950">+AK1361*$F1360</f>
        <v>0</v>
      </c>
      <c r="AL1360" s="649">
        <f t="shared" ref="AL1360" si="23951">+AL1361*$F1360</f>
        <v>0</v>
      </c>
      <c r="AM1360" s="649">
        <f t="shared" ref="AM1360" si="23952">+AM1361*$F1360</f>
        <v>0</v>
      </c>
      <c r="AN1360" s="649">
        <f t="shared" ref="AN1360" si="23953">+AN1361*$F1360</f>
        <v>0</v>
      </c>
      <c r="AO1360" s="649">
        <f t="shared" ref="AO1360" si="23954">+AO1361*$F1360</f>
        <v>0</v>
      </c>
      <c r="AP1360" s="649">
        <f t="shared" ref="AP1360" si="23955">+AP1361*$F1360</f>
        <v>0</v>
      </c>
      <c r="AQ1360" s="649">
        <f t="shared" ref="AQ1360" si="23956">+AQ1361*$F1360</f>
        <v>0</v>
      </c>
      <c r="AR1360" s="649">
        <f t="shared" ref="AR1360" si="23957">+AR1361*$F1360</f>
        <v>0</v>
      </c>
      <c r="AS1360" s="649">
        <f t="shared" ref="AS1360" si="23958">+AS1361*$F1360</f>
        <v>0</v>
      </c>
      <c r="AT1360" s="649">
        <f t="shared" ref="AT1360" si="23959">+AT1361*$F1360</f>
        <v>0</v>
      </c>
      <c r="AU1360" s="613">
        <f t="shared" si="23175"/>
        <v>1035081.173023354</v>
      </c>
      <c r="AV1360" s="645">
        <f t="shared" si="23134"/>
        <v>0</v>
      </c>
      <c r="AW1360" s="656">
        <f t="shared" si="23135"/>
        <v>0</v>
      </c>
      <c r="AX1360" s="591"/>
    </row>
    <row r="1361" spans="1:50" s="314" customFormat="1" hidden="1" outlineLevel="1">
      <c r="A1361" s="642"/>
      <c r="B1361" s="636"/>
      <c r="C1361" s="636"/>
      <c r="D1361" s="651"/>
      <c r="E1361" s="653"/>
      <c r="F1361" s="640"/>
      <c r="G1361" s="640">
        <f t="shared" si="23176"/>
        <v>1</v>
      </c>
      <c r="H1361" s="658">
        <v>0</v>
      </c>
      <c r="I1361" s="658">
        <v>0</v>
      </c>
      <c r="J1361" s="658">
        <v>0</v>
      </c>
      <c r="K1361" s="658">
        <v>0</v>
      </c>
      <c r="L1361" s="658">
        <v>0</v>
      </c>
      <c r="M1361" s="658">
        <v>0</v>
      </c>
      <c r="N1361" s="658">
        <v>0</v>
      </c>
      <c r="O1361" s="658">
        <v>0</v>
      </c>
      <c r="P1361" s="658">
        <v>0</v>
      </c>
      <c r="Q1361" s="658">
        <v>0</v>
      </c>
      <c r="R1361" s="658">
        <v>0</v>
      </c>
      <c r="S1361" s="658">
        <v>0</v>
      </c>
      <c r="T1361" s="658">
        <v>0</v>
      </c>
      <c r="U1361" s="658">
        <v>0</v>
      </c>
      <c r="V1361" s="658">
        <v>0</v>
      </c>
      <c r="W1361" s="658">
        <v>0</v>
      </c>
      <c r="X1361" s="658">
        <v>0</v>
      </c>
      <c r="Y1361" s="658">
        <v>0.2</v>
      </c>
      <c r="Z1361" s="658">
        <v>0.43</v>
      </c>
      <c r="AA1361" s="658">
        <v>0.37</v>
      </c>
      <c r="AB1361" s="658">
        <v>0</v>
      </c>
      <c r="AC1361" s="658">
        <v>0</v>
      </c>
      <c r="AD1361" s="658">
        <v>0</v>
      </c>
      <c r="AE1361" s="658">
        <v>0</v>
      </c>
      <c r="AF1361" s="658">
        <v>0</v>
      </c>
      <c r="AG1361" s="658">
        <v>0</v>
      </c>
      <c r="AH1361" s="658">
        <v>0</v>
      </c>
      <c r="AI1361" s="658">
        <v>0</v>
      </c>
      <c r="AJ1361" s="658">
        <v>0</v>
      </c>
      <c r="AK1361" s="658">
        <v>0</v>
      </c>
      <c r="AL1361" s="658">
        <v>0</v>
      </c>
      <c r="AM1361" s="658">
        <v>0</v>
      </c>
      <c r="AN1361" s="658">
        <v>0</v>
      </c>
      <c r="AO1361" s="658">
        <v>0</v>
      </c>
      <c r="AP1361" s="658">
        <v>0</v>
      </c>
      <c r="AQ1361" s="658">
        <v>0</v>
      </c>
      <c r="AR1361" s="658">
        <v>0</v>
      </c>
      <c r="AS1361" s="658">
        <v>0</v>
      </c>
      <c r="AT1361" s="658">
        <v>0</v>
      </c>
      <c r="AU1361" s="613">
        <f t="shared" si="23175"/>
        <v>1</v>
      </c>
      <c r="AV1361" s="645">
        <f t="shared" si="23134"/>
        <v>1</v>
      </c>
      <c r="AW1361" s="656" t="e">
        <f t="shared" si="23135"/>
        <v>#DIV/0!</v>
      </c>
      <c r="AX1361" s="661"/>
    </row>
    <row r="1362" spans="1:50" hidden="1" outlineLevel="1">
      <c r="A1362" s="590"/>
      <c r="B1362" s="646" t="s">
        <v>278</v>
      </c>
      <c r="C1362" s="646" t="s">
        <v>1539</v>
      </c>
      <c r="D1362" s="647" t="s">
        <v>1540</v>
      </c>
      <c r="E1362" s="649"/>
      <c r="F1362" s="650">
        <v>5805715.0354138194</v>
      </c>
      <c r="G1362" s="650">
        <f t="shared" si="23176"/>
        <v>5805715.0354138184</v>
      </c>
      <c r="H1362" s="649">
        <f t="shared" ref="H1362" si="23960">+H1363*$F1362</f>
        <v>0</v>
      </c>
      <c r="I1362" s="649">
        <f t="shared" ref="I1362" si="23961">+I1363*$F1362</f>
        <v>0</v>
      </c>
      <c r="J1362" s="649">
        <f t="shared" ref="J1362" si="23962">+J1363*$F1362</f>
        <v>0</v>
      </c>
      <c r="K1362" s="649">
        <f t="shared" ref="K1362" si="23963">+K1363*$F1362</f>
        <v>0</v>
      </c>
      <c r="L1362" s="649">
        <f t="shared" ref="L1362" si="23964">+L1363*$F1362</f>
        <v>0</v>
      </c>
      <c r="M1362" s="649">
        <f t="shared" ref="M1362" si="23965">+M1363*$F1362</f>
        <v>0</v>
      </c>
      <c r="N1362" s="649">
        <f t="shared" ref="N1362" si="23966">+N1363*$F1362</f>
        <v>0</v>
      </c>
      <c r="O1362" s="649">
        <f t="shared" ref="O1362" si="23967">+O1363*$F1362</f>
        <v>0</v>
      </c>
      <c r="P1362" s="649">
        <f t="shared" ref="P1362" si="23968">+P1363*$F1362</f>
        <v>0</v>
      </c>
      <c r="Q1362" s="649">
        <f t="shared" ref="Q1362" si="23969">+Q1363*$F1362</f>
        <v>0</v>
      </c>
      <c r="R1362" s="649">
        <f t="shared" ref="R1362" si="23970">+R1363*$F1362</f>
        <v>0</v>
      </c>
      <c r="S1362" s="649">
        <f t="shared" ref="S1362" si="23971">+S1363*$F1362</f>
        <v>0</v>
      </c>
      <c r="T1362" s="649">
        <f t="shared" ref="T1362" si="23972">+T1363*$F1362</f>
        <v>0</v>
      </c>
      <c r="U1362" s="649">
        <f t="shared" ref="U1362" si="23973">+U1363*$F1362</f>
        <v>0</v>
      </c>
      <c r="V1362" s="649">
        <f t="shared" ref="V1362" si="23974">+V1363*$F1362</f>
        <v>0</v>
      </c>
      <c r="W1362" s="649">
        <f t="shared" ref="W1362" si="23975">+W1363*$F1362</f>
        <v>0</v>
      </c>
      <c r="X1362" s="649">
        <f t="shared" ref="X1362" si="23976">+X1363*$F1362</f>
        <v>0</v>
      </c>
      <c r="Y1362" s="649">
        <f t="shared" ref="Y1362" si="23977">+Y1363*$F1362</f>
        <v>580571.50354138191</v>
      </c>
      <c r="Z1362" s="649">
        <f t="shared" ref="Z1362" si="23978">+Z1363*$F1362</f>
        <v>1219200.1574369019</v>
      </c>
      <c r="AA1362" s="649">
        <f t="shared" ref="AA1362" si="23979">+AA1363*$F1362</f>
        <v>1219200.1574369022</v>
      </c>
      <c r="AB1362" s="649">
        <f t="shared" ref="AB1362" si="23980">+AB1363*$F1362</f>
        <v>1103085.8567286255</v>
      </c>
      <c r="AC1362" s="649">
        <f t="shared" ref="AC1362" si="23981">+AC1363*$F1362</f>
        <v>1219200.1574369024</v>
      </c>
      <c r="AD1362" s="649">
        <f t="shared" ref="AD1362" si="23982">+AD1363*$F1362</f>
        <v>464457.20283310534</v>
      </c>
      <c r="AE1362" s="649">
        <f t="shared" ref="AE1362" si="23983">+AE1363*$F1362</f>
        <v>0</v>
      </c>
      <c r="AF1362" s="649">
        <f t="shared" ref="AF1362" si="23984">+AF1363*$F1362</f>
        <v>0</v>
      </c>
      <c r="AG1362" s="649">
        <f t="shared" ref="AG1362" si="23985">+AG1363*$F1362</f>
        <v>0</v>
      </c>
      <c r="AH1362" s="649">
        <f t="shared" ref="AH1362" si="23986">+AH1363*$F1362</f>
        <v>0</v>
      </c>
      <c r="AI1362" s="649">
        <f t="shared" ref="AI1362" si="23987">+AI1363*$F1362</f>
        <v>0</v>
      </c>
      <c r="AJ1362" s="649">
        <f t="shared" ref="AJ1362" si="23988">+AJ1363*$F1362</f>
        <v>0</v>
      </c>
      <c r="AK1362" s="649">
        <f t="shared" ref="AK1362" si="23989">+AK1363*$F1362</f>
        <v>0</v>
      </c>
      <c r="AL1362" s="649">
        <f t="shared" ref="AL1362" si="23990">+AL1363*$F1362</f>
        <v>0</v>
      </c>
      <c r="AM1362" s="649">
        <f t="shared" ref="AM1362" si="23991">+AM1363*$F1362</f>
        <v>0</v>
      </c>
      <c r="AN1362" s="649">
        <f t="shared" ref="AN1362" si="23992">+AN1363*$F1362</f>
        <v>0</v>
      </c>
      <c r="AO1362" s="649">
        <f t="shared" ref="AO1362" si="23993">+AO1363*$F1362</f>
        <v>0</v>
      </c>
      <c r="AP1362" s="649">
        <f t="shared" ref="AP1362" si="23994">+AP1363*$F1362</f>
        <v>0</v>
      </c>
      <c r="AQ1362" s="649">
        <f t="shared" ref="AQ1362" si="23995">+AQ1363*$F1362</f>
        <v>0</v>
      </c>
      <c r="AR1362" s="649">
        <f t="shared" ref="AR1362" si="23996">+AR1363*$F1362</f>
        <v>0</v>
      </c>
      <c r="AS1362" s="649">
        <f t="shared" ref="AS1362" si="23997">+AS1363*$F1362</f>
        <v>0</v>
      </c>
      <c r="AT1362" s="649">
        <f t="shared" ref="AT1362" si="23998">+AT1363*$F1362</f>
        <v>0</v>
      </c>
      <c r="AU1362" s="613">
        <f t="shared" si="23175"/>
        <v>5805715.0354138184</v>
      </c>
      <c r="AV1362" s="645">
        <f t="shared" si="23134"/>
        <v>0</v>
      </c>
      <c r="AW1362" s="656">
        <f t="shared" si="23135"/>
        <v>0</v>
      </c>
      <c r="AX1362" s="591"/>
    </row>
    <row r="1363" spans="1:50" s="314" customFormat="1" hidden="1" outlineLevel="1">
      <c r="A1363" s="642"/>
      <c r="B1363" s="636"/>
      <c r="C1363" s="636"/>
      <c r="D1363" s="651"/>
      <c r="E1363" s="653"/>
      <c r="F1363" s="640"/>
      <c r="G1363" s="640">
        <f t="shared" si="23176"/>
        <v>1</v>
      </c>
      <c r="H1363" s="658">
        <v>0</v>
      </c>
      <c r="I1363" s="658">
        <v>0</v>
      </c>
      <c r="J1363" s="658">
        <v>0</v>
      </c>
      <c r="K1363" s="658">
        <v>0</v>
      </c>
      <c r="L1363" s="658">
        <v>0</v>
      </c>
      <c r="M1363" s="658">
        <v>0</v>
      </c>
      <c r="N1363" s="658">
        <v>0</v>
      </c>
      <c r="O1363" s="658">
        <v>0</v>
      </c>
      <c r="P1363" s="658">
        <v>0</v>
      </c>
      <c r="Q1363" s="658">
        <v>0</v>
      </c>
      <c r="R1363" s="658">
        <v>0</v>
      </c>
      <c r="S1363" s="658">
        <v>0</v>
      </c>
      <c r="T1363" s="658">
        <v>0</v>
      </c>
      <c r="U1363" s="658">
        <v>0</v>
      </c>
      <c r="V1363" s="658">
        <v>0</v>
      </c>
      <c r="W1363" s="658">
        <v>0</v>
      </c>
      <c r="X1363" s="658">
        <v>0</v>
      </c>
      <c r="Y1363" s="658">
        <v>0.1</v>
      </c>
      <c r="Z1363" s="658">
        <v>0.21</v>
      </c>
      <c r="AA1363" s="658">
        <v>0.21000000000000002</v>
      </c>
      <c r="AB1363" s="658">
        <v>0.18999999999999995</v>
      </c>
      <c r="AC1363" s="658">
        <v>0.21000000000000008</v>
      </c>
      <c r="AD1363" s="658">
        <v>7.999999999999996E-2</v>
      </c>
      <c r="AE1363" s="658">
        <v>0</v>
      </c>
      <c r="AF1363" s="658">
        <v>0</v>
      </c>
      <c r="AG1363" s="658">
        <v>0</v>
      </c>
      <c r="AH1363" s="658">
        <v>0</v>
      </c>
      <c r="AI1363" s="658">
        <v>0</v>
      </c>
      <c r="AJ1363" s="658">
        <v>0</v>
      </c>
      <c r="AK1363" s="658">
        <v>0</v>
      </c>
      <c r="AL1363" s="658">
        <v>0</v>
      </c>
      <c r="AM1363" s="658">
        <v>0</v>
      </c>
      <c r="AN1363" s="658">
        <v>0</v>
      </c>
      <c r="AO1363" s="658">
        <v>0</v>
      </c>
      <c r="AP1363" s="658">
        <v>0</v>
      </c>
      <c r="AQ1363" s="658">
        <v>0</v>
      </c>
      <c r="AR1363" s="658">
        <v>0</v>
      </c>
      <c r="AS1363" s="658">
        <v>0</v>
      </c>
      <c r="AT1363" s="658">
        <v>0</v>
      </c>
      <c r="AU1363" s="613">
        <f t="shared" si="23175"/>
        <v>1</v>
      </c>
      <c r="AV1363" s="645">
        <f t="shared" si="23134"/>
        <v>1</v>
      </c>
      <c r="AW1363" s="656" t="e">
        <f t="shared" si="23135"/>
        <v>#DIV/0!</v>
      </c>
      <c r="AX1363" s="661"/>
    </row>
    <row r="1364" spans="1:50" s="302" customFormat="1" collapsed="1">
      <c r="A1364" s="621"/>
      <c r="B1364" s="622" t="s">
        <v>234</v>
      </c>
      <c r="C1364" s="622" t="s">
        <v>1541</v>
      </c>
      <c r="D1364" s="623" t="s">
        <v>1542</v>
      </c>
      <c r="E1364" s="624"/>
      <c r="F1364" s="625">
        <f>+F1365+F1382</f>
        <v>8827316.5793161113</v>
      </c>
      <c r="G1364" s="625">
        <f t="shared" si="23176"/>
        <v>8827316.5793161113</v>
      </c>
      <c r="H1364" s="625">
        <f t="shared" ref="H1364:AT1364" si="23999">+H1365+H1382</f>
        <v>0</v>
      </c>
      <c r="I1364" s="625">
        <f t="shared" si="23999"/>
        <v>0</v>
      </c>
      <c r="J1364" s="625">
        <f t="shared" si="23999"/>
        <v>0</v>
      </c>
      <c r="K1364" s="625">
        <f t="shared" si="23999"/>
        <v>0</v>
      </c>
      <c r="L1364" s="625">
        <f t="shared" si="23999"/>
        <v>0</v>
      </c>
      <c r="M1364" s="625">
        <f t="shared" si="23999"/>
        <v>0</v>
      </c>
      <c r="N1364" s="625">
        <f t="shared" si="23999"/>
        <v>0</v>
      </c>
      <c r="O1364" s="625">
        <f t="shared" si="23999"/>
        <v>0</v>
      </c>
      <c r="P1364" s="625">
        <f t="shared" si="23999"/>
        <v>0</v>
      </c>
      <c r="Q1364" s="625">
        <f t="shared" si="23999"/>
        <v>0</v>
      </c>
      <c r="R1364" s="625">
        <f t="shared" si="23999"/>
        <v>0</v>
      </c>
      <c r="S1364" s="625">
        <f t="shared" si="23999"/>
        <v>0</v>
      </c>
      <c r="T1364" s="625">
        <f t="shared" si="23999"/>
        <v>0</v>
      </c>
      <c r="U1364" s="625">
        <f t="shared" si="23999"/>
        <v>0</v>
      </c>
      <c r="V1364" s="625">
        <f t="shared" si="23999"/>
        <v>132610.32881046564</v>
      </c>
      <c r="W1364" s="625">
        <f t="shared" si="23999"/>
        <v>3575263.7947437493</v>
      </c>
      <c r="X1364" s="625">
        <f t="shared" si="23999"/>
        <v>3729440.9647006947</v>
      </c>
      <c r="Y1364" s="625">
        <f t="shared" si="23999"/>
        <v>1390001.4910612018</v>
      </c>
      <c r="Z1364" s="625">
        <f t="shared" si="23999"/>
        <v>0</v>
      </c>
      <c r="AA1364" s="625">
        <f t="shared" si="23999"/>
        <v>0</v>
      </c>
      <c r="AB1364" s="625">
        <f t="shared" si="23999"/>
        <v>0</v>
      </c>
      <c r="AC1364" s="625">
        <f t="shared" si="23999"/>
        <v>0</v>
      </c>
      <c r="AD1364" s="625">
        <f t="shared" si="23999"/>
        <v>0</v>
      </c>
      <c r="AE1364" s="625">
        <f t="shared" si="23999"/>
        <v>0</v>
      </c>
      <c r="AF1364" s="625">
        <f t="shared" si="23999"/>
        <v>0</v>
      </c>
      <c r="AG1364" s="625">
        <f t="shared" si="23999"/>
        <v>0</v>
      </c>
      <c r="AH1364" s="625">
        <f t="shared" si="23999"/>
        <v>0</v>
      </c>
      <c r="AI1364" s="625">
        <f t="shared" si="23999"/>
        <v>0</v>
      </c>
      <c r="AJ1364" s="625">
        <f t="shared" si="23999"/>
        <v>0</v>
      </c>
      <c r="AK1364" s="625">
        <f t="shared" si="23999"/>
        <v>0</v>
      </c>
      <c r="AL1364" s="625">
        <f t="shared" si="23999"/>
        <v>0</v>
      </c>
      <c r="AM1364" s="625">
        <f t="shared" si="23999"/>
        <v>0</v>
      </c>
      <c r="AN1364" s="625">
        <f t="shared" si="23999"/>
        <v>0</v>
      </c>
      <c r="AO1364" s="625">
        <f t="shared" si="23999"/>
        <v>0</v>
      </c>
      <c r="AP1364" s="625">
        <f t="shared" si="23999"/>
        <v>0</v>
      </c>
      <c r="AQ1364" s="625">
        <f t="shared" si="23999"/>
        <v>0</v>
      </c>
      <c r="AR1364" s="625">
        <f t="shared" si="23999"/>
        <v>0</v>
      </c>
      <c r="AS1364" s="625">
        <f t="shared" si="23999"/>
        <v>0</v>
      </c>
      <c r="AT1364" s="625">
        <f t="shared" si="23999"/>
        <v>0</v>
      </c>
      <c r="AU1364" s="613">
        <f t="shared" si="23175"/>
        <v>8827316.5793161113</v>
      </c>
      <c r="AV1364" s="645">
        <f t="shared" si="23134"/>
        <v>0</v>
      </c>
      <c r="AW1364" s="656">
        <f t="shared" si="23135"/>
        <v>0</v>
      </c>
      <c r="AX1364" s="626"/>
    </row>
    <row r="1365" spans="1:50" hidden="1" outlineLevel="1">
      <c r="A1365" s="590"/>
      <c r="B1365" s="629" t="s">
        <v>278</v>
      </c>
      <c r="C1365" s="629" t="s">
        <v>1543</v>
      </c>
      <c r="D1365" s="630" t="s">
        <v>1544</v>
      </c>
      <c r="E1365" s="631"/>
      <c r="F1365" s="632">
        <f>+F1366+F1368+F1370+F1372+F1374+F1376+F1378+F1380</f>
        <v>2196800.1387928291</v>
      </c>
      <c r="G1365" s="632">
        <f t="shared" si="23176"/>
        <v>2196800.1387928291</v>
      </c>
      <c r="H1365" s="632">
        <f t="shared" ref="H1365:AT1365" si="24000">+H1366+H1368+H1370+H1372+H1374+H1376+H1378+H1380</f>
        <v>0</v>
      </c>
      <c r="I1365" s="632">
        <f t="shared" si="24000"/>
        <v>0</v>
      </c>
      <c r="J1365" s="632">
        <f t="shared" si="24000"/>
        <v>0</v>
      </c>
      <c r="K1365" s="632">
        <f t="shared" si="24000"/>
        <v>0</v>
      </c>
      <c r="L1365" s="632">
        <f t="shared" si="24000"/>
        <v>0</v>
      </c>
      <c r="M1365" s="632">
        <f t="shared" si="24000"/>
        <v>0</v>
      </c>
      <c r="N1365" s="632">
        <f t="shared" si="24000"/>
        <v>0</v>
      </c>
      <c r="O1365" s="632">
        <f t="shared" si="24000"/>
        <v>0</v>
      </c>
      <c r="P1365" s="632">
        <f t="shared" si="24000"/>
        <v>0</v>
      </c>
      <c r="Q1365" s="632">
        <f t="shared" si="24000"/>
        <v>0</v>
      </c>
      <c r="R1365" s="632">
        <f t="shared" si="24000"/>
        <v>0</v>
      </c>
      <c r="S1365" s="632">
        <f t="shared" si="24000"/>
        <v>0</v>
      </c>
      <c r="T1365" s="632">
        <f t="shared" si="24000"/>
        <v>0</v>
      </c>
      <c r="U1365" s="632">
        <f t="shared" si="24000"/>
        <v>0</v>
      </c>
      <c r="V1365" s="632">
        <f t="shared" si="24000"/>
        <v>0</v>
      </c>
      <c r="W1365" s="632">
        <f t="shared" si="24000"/>
        <v>856752.05412920343</v>
      </c>
      <c r="X1365" s="632">
        <f t="shared" si="24000"/>
        <v>944624.05968091637</v>
      </c>
      <c r="Y1365" s="632">
        <f t="shared" si="24000"/>
        <v>395424.02498270932</v>
      </c>
      <c r="Z1365" s="632">
        <f t="shared" si="24000"/>
        <v>0</v>
      </c>
      <c r="AA1365" s="632">
        <f t="shared" si="24000"/>
        <v>0</v>
      </c>
      <c r="AB1365" s="632">
        <f t="shared" si="24000"/>
        <v>0</v>
      </c>
      <c r="AC1365" s="632">
        <f t="shared" si="24000"/>
        <v>0</v>
      </c>
      <c r="AD1365" s="632">
        <f t="shared" si="24000"/>
        <v>0</v>
      </c>
      <c r="AE1365" s="632">
        <f t="shared" si="24000"/>
        <v>0</v>
      </c>
      <c r="AF1365" s="632">
        <f t="shared" si="24000"/>
        <v>0</v>
      </c>
      <c r="AG1365" s="632">
        <f t="shared" si="24000"/>
        <v>0</v>
      </c>
      <c r="AH1365" s="632">
        <f t="shared" si="24000"/>
        <v>0</v>
      </c>
      <c r="AI1365" s="632">
        <f t="shared" si="24000"/>
        <v>0</v>
      </c>
      <c r="AJ1365" s="632">
        <f t="shared" si="24000"/>
        <v>0</v>
      </c>
      <c r="AK1365" s="632">
        <f t="shared" si="24000"/>
        <v>0</v>
      </c>
      <c r="AL1365" s="632">
        <f t="shared" si="24000"/>
        <v>0</v>
      </c>
      <c r="AM1365" s="632">
        <f t="shared" si="24000"/>
        <v>0</v>
      </c>
      <c r="AN1365" s="632">
        <f t="shared" si="24000"/>
        <v>0</v>
      </c>
      <c r="AO1365" s="632">
        <f t="shared" si="24000"/>
        <v>0</v>
      </c>
      <c r="AP1365" s="632">
        <f t="shared" si="24000"/>
        <v>0</v>
      </c>
      <c r="AQ1365" s="632">
        <f t="shared" si="24000"/>
        <v>0</v>
      </c>
      <c r="AR1365" s="632">
        <f t="shared" si="24000"/>
        <v>0</v>
      </c>
      <c r="AS1365" s="632">
        <f t="shared" si="24000"/>
        <v>0</v>
      </c>
      <c r="AT1365" s="632">
        <f t="shared" si="24000"/>
        <v>0</v>
      </c>
      <c r="AU1365" s="613">
        <f t="shared" si="23175"/>
        <v>2196800.1387928291</v>
      </c>
      <c r="AV1365" s="591"/>
      <c r="AW1365" s="591"/>
      <c r="AX1365" s="591"/>
    </row>
    <row r="1366" spans="1:50" hidden="1" outlineLevel="1">
      <c r="A1366" s="590"/>
      <c r="B1366" s="646" t="s">
        <v>305</v>
      </c>
      <c r="C1366" s="646" t="s">
        <v>1545</v>
      </c>
      <c r="D1366" s="647" t="s">
        <v>1546</v>
      </c>
      <c r="E1366" s="649"/>
      <c r="F1366" s="650">
        <v>264615.79299329821</v>
      </c>
      <c r="G1366" s="650">
        <f t="shared" si="23176"/>
        <v>264615.79299329821</v>
      </c>
      <c r="H1366" s="649">
        <f t="shared" ref="H1366" si="24001">+H1367*$F1366</f>
        <v>0</v>
      </c>
      <c r="I1366" s="649">
        <f t="shared" ref="I1366" si="24002">+I1367*$F1366</f>
        <v>0</v>
      </c>
      <c r="J1366" s="649">
        <f t="shared" ref="J1366" si="24003">+J1367*$F1366</f>
        <v>0</v>
      </c>
      <c r="K1366" s="649">
        <f t="shared" ref="K1366" si="24004">+K1367*$F1366</f>
        <v>0</v>
      </c>
      <c r="L1366" s="649">
        <f t="shared" ref="L1366" si="24005">+L1367*$F1366</f>
        <v>0</v>
      </c>
      <c r="M1366" s="649">
        <f t="shared" ref="M1366" si="24006">+M1367*$F1366</f>
        <v>0</v>
      </c>
      <c r="N1366" s="649">
        <f t="shared" ref="N1366" si="24007">+N1367*$F1366</f>
        <v>0</v>
      </c>
      <c r="O1366" s="649">
        <f t="shared" ref="O1366" si="24008">+O1367*$F1366</f>
        <v>0</v>
      </c>
      <c r="P1366" s="649">
        <f t="shared" ref="P1366" si="24009">+P1367*$F1366</f>
        <v>0</v>
      </c>
      <c r="Q1366" s="649">
        <f t="shared" ref="Q1366" si="24010">+Q1367*$F1366</f>
        <v>0</v>
      </c>
      <c r="R1366" s="649">
        <f t="shared" ref="R1366" si="24011">+R1367*$F1366</f>
        <v>0</v>
      </c>
      <c r="S1366" s="649">
        <f t="shared" ref="S1366" si="24012">+S1367*$F1366</f>
        <v>0</v>
      </c>
      <c r="T1366" s="649">
        <f t="shared" ref="T1366" si="24013">+T1367*$F1366</f>
        <v>0</v>
      </c>
      <c r="U1366" s="649">
        <f t="shared" ref="U1366" si="24014">+U1367*$F1366</f>
        <v>0</v>
      </c>
      <c r="V1366" s="649">
        <f t="shared" ref="V1366" si="24015">+V1367*$F1366</f>
        <v>0</v>
      </c>
      <c r="W1366" s="649">
        <f t="shared" ref="W1366" si="24016">+W1367*$F1366</f>
        <v>103200.15926738631</v>
      </c>
      <c r="X1366" s="649">
        <f t="shared" ref="X1366" si="24017">+X1367*$F1366</f>
        <v>113784.79098711822</v>
      </c>
      <c r="Y1366" s="649">
        <f t="shared" ref="Y1366" si="24018">+Y1367*$F1366</f>
        <v>47630.84273879369</v>
      </c>
      <c r="Z1366" s="649">
        <f t="shared" ref="Z1366" si="24019">+Z1367*$F1366</f>
        <v>0</v>
      </c>
      <c r="AA1366" s="649">
        <f t="shared" ref="AA1366" si="24020">+AA1367*$F1366</f>
        <v>0</v>
      </c>
      <c r="AB1366" s="649">
        <f t="shared" ref="AB1366" si="24021">+AB1367*$F1366</f>
        <v>0</v>
      </c>
      <c r="AC1366" s="649">
        <f t="shared" ref="AC1366" si="24022">+AC1367*$F1366</f>
        <v>0</v>
      </c>
      <c r="AD1366" s="649">
        <f t="shared" ref="AD1366" si="24023">+AD1367*$F1366</f>
        <v>0</v>
      </c>
      <c r="AE1366" s="649">
        <f t="shared" ref="AE1366" si="24024">+AE1367*$F1366</f>
        <v>0</v>
      </c>
      <c r="AF1366" s="649">
        <f t="shared" ref="AF1366" si="24025">+AF1367*$F1366</f>
        <v>0</v>
      </c>
      <c r="AG1366" s="649">
        <f t="shared" ref="AG1366" si="24026">+AG1367*$F1366</f>
        <v>0</v>
      </c>
      <c r="AH1366" s="649">
        <f t="shared" ref="AH1366" si="24027">+AH1367*$F1366</f>
        <v>0</v>
      </c>
      <c r="AI1366" s="649">
        <f t="shared" ref="AI1366" si="24028">+AI1367*$F1366</f>
        <v>0</v>
      </c>
      <c r="AJ1366" s="649">
        <f t="shared" ref="AJ1366" si="24029">+AJ1367*$F1366</f>
        <v>0</v>
      </c>
      <c r="AK1366" s="649">
        <f t="shared" ref="AK1366" si="24030">+AK1367*$F1366</f>
        <v>0</v>
      </c>
      <c r="AL1366" s="649">
        <f t="shared" ref="AL1366" si="24031">+AL1367*$F1366</f>
        <v>0</v>
      </c>
      <c r="AM1366" s="649">
        <f t="shared" ref="AM1366" si="24032">+AM1367*$F1366</f>
        <v>0</v>
      </c>
      <c r="AN1366" s="649">
        <f t="shared" ref="AN1366" si="24033">+AN1367*$F1366</f>
        <v>0</v>
      </c>
      <c r="AO1366" s="649">
        <f t="shared" ref="AO1366" si="24034">+AO1367*$F1366</f>
        <v>0</v>
      </c>
      <c r="AP1366" s="649">
        <f t="shared" ref="AP1366" si="24035">+AP1367*$F1366</f>
        <v>0</v>
      </c>
      <c r="AQ1366" s="649">
        <f t="shared" ref="AQ1366" si="24036">+AQ1367*$F1366</f>
        <v>0</v>
      </c>
      <c r="AR1366" s="649">
        <f t="shared" ref="AR1366" si="24037">+AR1367*$F1366</f>
        <v>0</v>
      </c>
      <c r="AS1366" s="649">
        <f t="shared" ref="AS1366" si="24038">+AS1367*$F1366</f>
        <v>0</v>
      </c>
      <c r="AT1366" s="649">
        <f t="shared" ref="AT1366" si="24039">+AT1367*$F1366</f>
        <v>0</v>
      </c>
      <c r="AU1366" s="613">
        <f t="shared" si="23175"/>
        <v>264615.79299329821</v>
      </c>
      <c r="AV1366" s="591"/>
      <c r="AW1366" s="591"/>
      <c r="AX1366" s="591"/>
    </row>
    <row r="1367" spans="1:50" s="314" customFormat="1" hidden="1" outlineLevel="1">
      <c r="A1367" s="642"/>
      <c r="B1367" s="636"/>
      <c r="C1367" s="636"/>
      <c r="D1367" s="651"/>
      <c r="E1367" s="653"/>
      <c r="F1367" s="640"/>
      <c r="G1367" s="640">
        <f t="shared" si="23176"/>
        <v>1</v>
      </c>
      <c r="H1367" s="658">
        <v>0</v>
      </c>
      <c r="I1367" s="658">
        <v>0</v>
      </c>
      <c r="J1367" s="658">
        <v>0</v>
      </c>
      <c r="K1367" s="658">
        <v>0</v>
      </c>
      <c r="L1367" s="658">
        <v>0</v>
      </c>
      <c r="M1367" s="658">
        <v>0</v>
      </c>
      <c r="N1367" s="658">
        <v>0</v>
      </c>
      <c r="O1367" s="658">
        <v>0</v>
      </c>
      <c r="P1367" s="658">
        <v>0</v>
      </c>
      <c r="Q1367" s="658">
        <v>0</v>
      </c>
      <c r="R1367" s="658">
        <v>0</v>
      </c>
      <c r="S1367" s="658">
        <v>0</v>
      </c>
      <c r="T1367" s="658">
        <v>0</v>
      </c>
      <c r="U1367" s="658">
        <v>0</v>
      </c>
      <c r="V1367" s="658">
        <v>0</v>
      </c>
      <c r="W1367" s="658">
        <v>0.39</v>
      </c>
      <c r="X1367" s="658">
        <v>0.42999999999999994</v>
      </c>
      <c r="Y1367" s="658">
        <v>0.18000000000000005</v>
      </c>
      <c r="Z1367" s="658">
        <v>0</v>
      </c>
      <c r="AA1367" s="658">
        <v>0</v>
      </c>
      <c r="AB1367" s="658">
        <v>0</v>
      </c>
      <c r="AC1367" s="658">
        <v>0</v>
      </c>
      <c r="AD1367" s="658">
        <v>0</v>
      </c>
      <c r="AE1367" s="658">
        <v>0</v>
      </c>
      <c r="AF1367" s="658">
        <v>0</v>
      </c>
      <c r="AG1367" s="658">
        <v>0</v>
      </c>
      <c r="AH1367" s="658">
        <v>0</v>
      </c>
      <c r="AI1367" s="658">
        <v>0</v>
      </c>
      <c r="AJ1367" s="658">
        <v>0</v>
      </c>
      <c r="AK1367" s="658">
        <v>0</v>
      </c>
      <c r="AL1367" s="658">
        <v>0</v>
      </c>
      <c r="AM1367" s="658">
        <v>0</v>
      </c>
      <c r="AN1367" s="658">
        <v>0</v>
      </c>
      <c r="AO1367" s="658">
        <v>0</v>
      </c>
      <c r="AP1367" s="658">
        <v>0</v>
      </c>
      <c r="AQ1367" s="658">
        <v>0</v>
      </c>
      <c r="AR1367" s="658">
        <v>0</v>
      </c>
      <c r="AS1367" s="658">
        <v>0</v>
      </c>
      <c r="AT1367" s="658">
        <v>0</v>
      </c>
      <c r="AU1367" s="613">
        <f t="shared" si="23175"/>
        <v>1</v>
      </c>
      <c r="AV1367" s="661"/>
      <c r="AW1367" s="661"/>
      <c r="AX1367" s="661"/>
    </row>
    <row r="1368" spans="1:50" hidden="1" outlineLevel="1">
      <c r="A1368" s="590"/>
      <c r="B1368" s="646" t="s">
        <v>305</v>
      </c>
      <c r="C1368" s="646" t="s">
        <v>1547</v>
      </c>
      <c r="D1368" s="647" t="s">
        <v>1548</v>
      </c>
      <c r="E1368" s="649"/>
      <c r="F1368" s="650">
        <v>110817.31060378357</v>
      </c>
      <c r="G1368" s="650">
        <f t="shared" si="23176"/>
        <v>110817.31060378357</v>
      </c>
      <c r="H1368" s="649">
        <f t="shared" ref="H1368" si="24040">+H1369*$F1368</f>
        <v>0</v>
      </c>
      <c r="I1368" s="649">
        <f t="shared" ref="I1368" si="24041">+I1369*$F1368</f>
        <v>0</v>
      </c>
      <c r="J1368" s="649">
        <f t="shared" ref="J1368" si="24042">+J1369*$F1368</f>
        <v>0</v>
      </c>
      <c r="K1368" s="649">
        <f t="shared" ref="K1368" si="24043">+K1369*$F1368</f>
        <v>0</v>
      </c>
      <c r="L1368" s="649">
        <f t="shared" ref="L1368" si="24044">+L1369*$F1368</f>
        <v>0</v>
      </c>
      <c r="M1368" s="649">
        <f t="shared" ref="M1368" si="24045">+M1369*$F1368</f>
        <v>0</v>
      </c>
      <c r="N1368" s="649">
        <f t="shared" ref="N1368" si="24046">+N1369*$F1368</f>
        <v>0</v>
      </c>
      <c r="O1368" s="649">
        <f t="shared" ref="O1368" si="24047">+O1369*$F1368</f>
        <v>0</v>
      </c>
      <c r="P1368" s="649">
        <f t="shared" ref="P1368" si="24048">+P1369*$F1368</f>
        <v>0</v>
      </c>
      <c r="Q1368" s="649">
        <f t="shared" ref="Q1368" si="24049">+Q1369*$F1368</f>
        <v>0</v>
      </c>
      <c r="R1368" s="649">
        <f t="shared" ref="R1368" si="24050">+R1369*$F1368</f>
        <v>0</v>
      </c>
      <c r="S1368" s="649">
        <f t="shared" ref="S1368" si="24051">+S1369*$F1368</f>
        <v>0</v>
      </c>
      <c r="T1368" s="649">
        <f t="shared" ref="T1368" si="24052">+T1369*$F1368</f>
        <v>0</v>
      </c>
      <c r="U1368" s="649">
        <f t="shared" ref="U1368" si="24053">+U1369*$F1368</f>
        <v>0</v>
      </c>
      <c r="V1368" s="649">
        <f t="shared" ref="V1368" si="24054">+V1369*$F1368</f>
        <v>0</v>
      </c>
      <c r="W1368" s="649">
        <f t="shared" ref="W1368" si="24055">+W1369*$F1368</f>
        <v>43218.751135475592</v>
      </c>
      <c r="X1368" s="649">
        <f t="shared" ref="X1368" si="24056">+X1369*$F1368</f>
        <v>47651.443559626925</v>
      </c>
      <c r="Y1368" s="649">
        <f t="shared" ref="Y1368" si="24057">+Y1369*$F1368</f>
        <v>19947.115908681048</v>
      </c>
      <c r="Z1368" s="649">
        <f t="shared" ref="Z1368" si="24058">+Z1369*$F1368</f>
        <v>0</v>
      </c>
      <c r="AA1368" s="649">
        <f t="shared" ref="AA1368" si="24059">+AA1369*$F1368</f>
        <v>0</v>
      </c>
      <c r="AB1368" s="649">
        <f t="shared" ref="AB1368" si="24060">+AB1369*$F1368</f>
        <v>0</v>
      </c>
      <c r="AC1368" s="649">
        <f t="shared" ref="AC1368" si="24061">+AC1369*$F1368</f>
        <v>0</v>
      </c>
      <c r="AD1368" s="649">
        <f t="shared" ref="AD1368" si="24062">+AD1369*$F1368</f>
        <v>0</v>
      </c>
      <c r="AE1368" s="649">
        <f t="shared" ref="AE1368" si="24063">+AE1369*$F1368</f>
        <v>0</v>
      </c>
      <c r="AF1368" s="649">
        <f t="shared" ref="AF1368" si="24064">+AF1369*$F1368</f>
        <v>0</v>
      </c>
      <c r="AG1368" s="649">
        <f t="shared" ref="AG1368" si="24065">+AG1369*$F1368</f>
        <v>0</v>
      </c>
      <c r="AH1368" s="649">
        <f t="shared" ref="AH1368" si="24066">+AH1369*$F1368</f>
        <v>0</v>
      </c>
      <c r="AI1368" s="649">
        <f t="shared" ref="AI1368" si="24067">+AI1369*$F1368</f>
        <v>0</v>
      </c>
      <c r="AJ1368" s="649">
        <f t="shared" ref="AJ1368" si="24068">+AJ1369*$F1368</f>
        <v>0</v>
      </c>
      <c r="AK1368" s="649">
        <f t="shared" ref="AK1368" si="24069">+AK1369*$F1368</f>
        <v>0</v>
      </c>
      <c r="AL1368" s="649">
        <f t="shared" ref="AL1368" si="24070">+AL1369*$F1368</f>
        <v>0</v>
      </c>
      <c r="AM1368" s="649">
        <f t="shared" ref="AM1368" si="24071">+AM1369*$F1368</f>
        <v>0</v>
      </c>
      <c r="AN1368" s="649">
        <f t="shared" ref="AN1368" si="24072">+AN1369*$F1368</f>
        <v>0</v>
      </c>
      <c r="AO1368" s="649">
        <f t="shared" ref="AO1368" si="24073">+AO1369*$F1368</f>
        <v>0</v>
      </c>
      <c r="AP1368" s="649">
        <f t="shared" ref="AP1368" si="24074">+AP1369*$F1368</f>
        <v>0</v>
      </c>
      <c r="AQ1368" s="649">
        <f t="shared" ref="AQ1368" si="24075">+AQ1369*$F1368</f>
        <v>0</v>
      </c>
      <c r="AR1368" s="649">
        <f t="shared" ref="AR1368" si="24076">+AR1369*$F1368</f>
        <v>0</v>
      </c>
      <c r="AS1368" s="649">
        <f t="shared" ref="AS1368" si="24077">+AS1369*$F1368</f>
        <v>0</v>
      </c>
      <c r="AT1368" s="649">
        <f t="shared" ref="AT1368" si="24078">+AT1369*$F1368</f>
        <v>0</v>
      </c>
      <c r="AU1368" s="613">
        <f t="shared" si="23175"/>
        <v>110817.31060378357</v>
      </c>
      <c r="AV1368" s="591"/>
      <c r="AW1368" s="591"/>
      <c r="AX1368" s="591"/>
    </row>
    <row r="1369" spans="1:50" s="314" customFormat="1" hidden="1" outlineLevel="1">
      <c r="A1369" s="642"/>
      <c r="B1369" s="636"/>
      <c r="C1369" s="636"/>
      <c r="D1369" s="651"/>
      <c r="E1369" s="653"/>
      <c r="F1369" s="659"/>
      <c r="G1369" s="640">
        <f t="shared" si="23176"/>
        <v>1</v>
      </c>
      <c r="H1369" s="658">
        <v>0</v>
      </c>
      <c r="I1369" s="658">
        <v>0</v>
      </c>
      <c r="J1369" s="658">
        <v>0</v>
      </c>
      <c r="K1369" s="658">
        <v>0</v>
      </c>
      <c r="L1369" s="658">
        <v>0</v>
      </c>
      <c r="M1369" s="658">
        <v>0</v>
      </c>
      <c r="N1369" s="658">
        <v>0</v>
      </c>
      <c r="O1369" s="658">
        <v>0</v>
      </c>
      <c r="P1369" s="658">
        <v>0</v>
      </c>
      <c r="Q1369" s="658">
        <v>0</v>
      </c>
      <c r="R1369" s="658">
        <v>0</v>
      </c>
      <c r="S1369" s="658">
        <v>0</v>
      </c>
      <c r="T1369" s="658">
        <v>0</v>
      </c>
      <c r="U1369" s="658">
        <v>0</v>
      </c>
      <c r="V1369" s="658">
        <v>0</v>
      </c>
      <c r="W1369" s="658">
        <v>0.39</v>
      </c>
      <c r="X1369" s="658">
        <v>0.42999999999999994</v>
      </c>
      <c r="Y1369" s="658">
        <v>0.18000000000000005</v>
      </c>
      <c r="Z1369" s="658">
        <v>0</v>
      </c>
      <c r="AA1369" s="658">
        <v>0</v>
      </c>
      <c r="AB1369" s="658">
        <v>0</v>
      </c>
      <c r="AC1369" s="658">
        <v>0</v>
      </c>
      <c r="AD1369" s="658">
        <v>0</v>
      </c>
      <c r="AE1369" s="658">
        <v>0</v>
      </c>
      <c r="AF1369" s="658">
        <v>0</v>
      </c>
      <c r="AG1369" s="658">
        <v>0</v>
      </c>
      <c r="AH1369" s="658">
        <v>0</v>
      </c>
      <c r="AI1369" s="658">
        <v>0</v>
      </c>
      <c r="AJ1369" s="658">
        <v>0</v>
      </c>
      <c r="AK1369" s="658">
        <v>0</v>
      </c>
      <c r="AL1369" s="658">
        <v>0</v>
      </c>
      <c r="AM1369" s="658">
        <v>0</v>
      </c>
      <c r="AN1369" s="658">
        <v>0</v>
      </c>
      <c r="AO1369" s="658">
        <v>0</v>
      </c>
      <c r="AP1369" s="658">
        <v>0</v>
      </c>
      <c r="AQ1369" s="658">
        <v>0</v>
      </c>
      <c r="AR1369" s="658">
        <v>0</v>
      </c>
      <c r="AS1369" s="658">
        <v>0</v>
      </c>
      <c r="AT1369" s="658">
        <v>0</v>
      </c>
      <c r="AU1369" s="613">
        <f t="shared" si="23175"/>
        <v>1</v>
      </c>
      <c r="AV1369" s="661"/>
      <c r="AW1369" s="661"/>
      <c r="AX1369" s="661"/>
    </row>
    <row r="1370" spans="1:50" hidden="1" outlineLevel="1">
      <c r="A1370" s="590"/>
      <c r="B1370" s="646" t="s">
        <v>305</v>
      </c>
      <c r="C1370" s="646" t="s">
        <v>1549</v>
      </c>
      <c r="D1370" s="647" t="s">
        <v>1550</v>
      </c>
      <c r="E1370" s="649"/>
      <c r="F1370" s="650">
        <v>640029.24269338162</v>
      </c>
      <c r="G1370" s="650">
        <f t="shared" si="23176"/>
        <v>640029.24269338162</v>
      </c>
      <c r="H1370" s="649">
        <f t="shared" ref="H1370" si="24079">+H1371*$F1370</f>
        <v>0</v>
      </c>
      <c r="I1370" s="649">
        <f t="shared" ref="I1370" si="24080">+I1371*$F1370</f>
        <v>0</v>
      </c>
      <c r="J1370" s="649">
        <f t="shared" ref="J1370" si="24081">+J1371*$F1370</f>
        <v>0</v>
      </c>
      <c r="K1370" s="649">
        <f t="shared" ref="K1370" si="24082">+K1371*$F1370</f>
        <v>0</v>
      </c>
      <c r="L1370" s="649">
        <f t="shared" ref="L1370" si="24083">+L1371*$F1370</f>
        <v>0</v>
      </c>
      <c r="M1370" s="649">
        <f t="shared" ref="M1370" si="24084">+M1371*$F1370</f>
        <v>0</v>
      </c>
      <c r="N1370" s="649">
        <f t="shared" ref="N1370" si="24085">+N1371*$F1370</f>
        <v>0</v>
      </c>
      <c r="O1370" s="649">
        <f t="shared" ref="O1370" si="24086">+O1371*$F1370</f>
        <v>0</v>
      </c>
      <c r="P1370" s="649">
        <f t="shared" ref="P1370" si="24087">+P1371*$F1370</f>
        <v>0</v>
      </c>
      <c r="Q1370" s="649">
        <f t="shared" ref="Q1370" si="24088">+Q1371*$F1370</f>
        <v>0</v>
      </c>
      <c r="R1370" s="649">
        <f t="shared" ref="R1370" si="24089">+R1371*$F1370</f>
        <v>0</v>
      </c>
      <c r="S1370" s="649">
        <f t="shared" ref="S1370" si="24090">+S1371*$F1370</f>
        <v>0</v>
      </c>
      <c r="T1370" s="649">
        <f t="shared" ref="T1370" si="24091">+T1371*$F1370</f>
        <v>0</v>
      </c>
      <c r="U1370" s="649">
        <f t="shared" ref="U1370" si="24092">+U1371*$F1370</f>
        <v>0</v>
      </c>
      <c r="V1370" s="649">
        <f t="shared" ref="V1370" si="24093">+V1371*$F1370</f>
        <v>0</v>
      </c>
      <c r="W1370" s="649">
        <f t="shared" ref="W1370" si="24094">+W1371*$F1370</f>
        <v>249611.40465041884</v>
      </c>
      <c r="X1370" s="649">
        <f t="shared" ref="X1370" si="24095">+X1371*$F1370</f>
        <v>275212.57435815403</v>
      </c>
      <c r="Y1370" s="649">
        <f t="shared" ref="Y1370" si="24096">+Y1371*$F1370</f>
        <v>115205.26368480873</v>
      </c>
      <c r="Z1370" s="649">
        <f t="shared" ref="Z1370" si="24097">+Z1371*$F1370</f>
        <v>0</v>
      </c>
      <c r="AA1370" s="649">
        <f t="shared" ref="AA1370" si="24098">+AA1371*$F1370</f>
        <v>0</v>
      </c>
      <c r="AB1370" s="649">
        <f t="shared" ref="AB1370" si="24099">+AB1371*$F1370</f>
        <v>0</v>
      </c>
      <c r="AC1370" s="649">
        <f t="shared" ref="AC1370" si="24100">+AC1371*$F1370</f>
        <v>0</v>
      </c>
      <c r="AD1370" s="649">
        <f t="shared" ref="AD1370" si="24101">+AD1371*$F1370</f>
        <v>0</v>
      </c>
      <c r="AE1370" s="649">
        <f t="shared" ref="AE1370" si="24102">+AE1371*$F1370</f>
        <v>0</v>
      </c>
      <c r="AF1370" s="649">
        <f t="shared" ref="AF1370" si="24103">+AF1371*$F1370</f>
        <v>0</v>
      </c>
      <c r="AG1370" s="649">
        <f t="shared" ref="AG1370" si="24104">+AG1371*$F1370</f>
        <v>0</v>
      </c>
      <c r="AH1370" s="649">
        <f t="shared" ref="AH1370" si="24105">+AH1371*$F1370</f>
        <v>0</v>
      </c>
      <c r="AI1370" s="649">
        <f t="shared" ref="AI1370" si="24106">+AI1371*$F1370</f>
        <v>0</v>
      </c>
      <c r="AJ1370" s="649">
        <f t="shared" ref="AJ1370" si="24107">+AJ1371*$F1370</f>
        <v>0</v>
      </c>
      <c r="AK1370" s="649">
        <f t="shared" ref="AK1370" si="24108">+AK1371*$F1370</f>
        <v>0</v>
      </c>
      <c r="AL1370" s="649">
        <f t="shared" ref="AL1370" si="24109">+AL1371*$F1370</f>
        <v>0</v>
      </c>
      <c r="AM1370" s="649">
        <f t="shared" ref="AM1370" si="24110">+AM1371*$F1370</f>
        <v>0</v>
      </c>
      <c r="AN1370" s="649">
        <f t="shared" ref="AN1370" si="24111">+AN1371*$F1370</f>
        <v>0</v>
      </c>
      <c r="AO1370" s="649">
        <f t="shared" ref="AO1370" si="24112">+AO1371*$F1370</f>
        <v>0</v>
      </c>
      <c r="AP1370" s="649">
        <f t="shared" ref="AP1370" si="24113">+AP1371*$F1370</f>
        <v>0</v>
      </c>
      <c r="AQ1370" s="649">
        <f t="shared" ref="AQ1370" si="24114">+AQ1371*$F1370</f>
        <v>0</v>
      </c>
      <c r="AR1370" s="649">
        <f t="shared" ref="AR1370" si="24115">+AR1371*$F1370</f>
        <v>0</v>
      </c>
      <c r="AS1370" s="649">
        <f t="shared" ref="AS1370" si="24116">+AS1371*$F1370</f>
        <v>0</v>
      </c>
      <c r="AT1370" s="649">
        <f t="shared" ref="AT1370" si="24117">+AT1371*$F1370</f>
        <v>0</v>
      </c>
      <c r="AU1370" s="613">
        <f t="shared" si="23175"/>
        <v>640029.24269338162</v>
      </c>
      <c r="AV1370" s="591"/>
      <c r="AW1370" s="591"/>
      <c r="AX1370" s="591"/>
    </row>
    <row r="1371" spans="1:50" s="314" customFormat="1" hidden="1" outlineLevel="1">
      <c r="A1371" s="642"/>
      <c r="B1371" s="636"/>
      <c r="C1371" s="636"/>
      <c r="D1371" s="651"/>
      <c r="E1371" s="653"/>
      <c r="F1371" s="659"/>
      <c r="G1371" s="640">
        <f t="shared" si="23176"/>
        <v>1</v>
      </c>
      <c r="H1371" s="658">
        <v>0</v>
      </c>
      <c r="I1371" s="658">
        <v>0</v>
      </c>
      <c r="J1371" s="658">
        <v>0</v>
      </c>
      <c r="K1371" s="658">
        <v>0</v>
      </c>
      <c r="L1371" s="658">
        <v>0</v>
      </c>
      <c r="M1371" s="658">
        <v>0</v>
      </c>
      <c r="N1371" s="658">
        <v>0</v>
      </c>
      <c r="O1371" s="658">
        <v>0</v>
      </c>
      <c r="P1371" s="658">
        <v>0</v>
      </c>
      <c r="Q1371" s="658">
        <v>0</v>
      </c>
      <c r="R1371" s="658">
        <v>0</v>
      </c>
      <c r="S1371" s="658">
        <v>0</v>
      </c>
      <c r="T1371" s="658">
        <v>0</v>
      </c>
      <c r="U1371" s="658">
        <v>0</v>
      </c>
      <c r="V1371" s="658">
        <v>0</v>
      </c>
      <c r="W1371" s="658">
        <v>0.39</v>
      </c>
      <c r="X1371" s="658">
        <v>0.42999999999999994</v>
      </c>
      <c r="Y1371" s="658">
        <v>0.18000000000000005</v>
      </c>
      <c r="Z1371" s="658">
        <v>0</v>
      </c>
      <c r="AA1371" s="658">
        <v>0</v>
      </c>
      <c r="AB1371" s="658">
        <v>0</v>
      </c>
      <c r="AC1371" s="658">
        <v>0</v>
      </c>
      <c r="AD1371" s="658">
        <v>0</v>
      </c>
      <c r="AE1371" s="658">
        <v>0</v>
      </c>
      <c r="AF1371" s="658">
        <v>0</v>
      </c>
      <c r="AG1371" s="658">
        <v>0</v>
      </c>
      <c r="AH1371" s="658">
        <v>0</v>
      </c>
      <c r="AI1371" s="658">
        <v>0</v>
      </c>
      <c r="AJ1371" s="658">
        <v>0</v>
      </c>
      <c r="AK1371" s="658">
        <v>0</v>
      </c>
      <c r="AL1371" s="658">
        <v>0</v>
      </c>
      <c r="AM1371" s="658">
        <v>0</v>
      </c>
      <c r="AN1371" s="658">
        <v>0</v>
      </c>
      <c r="AO1371" s="658">
        <v>0</v>
      </c>
      <c r="AP1371" s="658">
        <v>0</v>
      </c>
      <c r="AQ1371" s="658">
        <v>0</v>
      </c>
      <c r="AR1371" s="658">
        <v>0</v>
      </c>
      <c r="AS1371" s="658">
        <v>0</v>
      </c>
      <c r="AT1371" s="658">
        <v>0</v>
      </c>
      <c r="AU1371" s="613">
        <f t="shared" si="23175"/>
        <v>1</v>
      </c>
      <c r="AV1371" s="661"/>
      <c r="AW1371" s="661"/>
      <c r="AX1371" s="661"/>
    </row>
    <row r="1372" spans="1:50" hidden="1" outlineLevel="1">
      <c r="A1372" s="590"/>
      <c r="B1372" s="646" t="s">
        <v>305</v>
      </c>
      <c r="C1372" s="646" t="s">
        <v>1551</v>
      </c>
      <c r="D1372" s="647" t="s">
        <v>1552</v>
      </c>
      <c r="E1372" s="649"/>
      <c r="F1372" s="650">
        <v>392387.4187529193</v>
      </c>
      <c r="G1372" s="650">
        <f t="shared" si="23176"/>
        <v>392387.4187529193</v>
      </c>
      <c r="H1372" s="649">
        <f t="shared" ref="H1372" si="24118">+H1373*$F1372</f>
        <v>0</v>
      </c>
      <c r="I1372" s="649">
        <f t="shared" ref="I1372" si="24119">+I1373*$F1372</f>
        <v>0</v>
      </c>
      <c r="J1372" s="649">
        <f t="shared" ref="J1372" si="24120">+J1373*$F1372</f>
        <v>0</v>
      </c>
      <c r="K1372" s="649">
        <f t="shared" ref="K1372" si="24121">+K1373*$F1372</f>
        <v>0</v>
      </c>
      <c r="L1372" s="649">
        <f t="shared" ref="L1372" si="24122">+L1373*$F1372</f>
        <v>0</v>
      </c>
      <c r="M1372" s="649">
        <f t="shared" ref="M1372" si="24123">+M1373*$F1372</f>
        <v>0</v>
      </c>
      <c r="N1372" s="649">
        <f t="shared" ref="N1372" si="24124">+N1373*$F1372</f>
        <v>0</v>
      </c>
      <c r="O1372" s="649">
        <f t="shared" ref="O1372" si="24125">+O1373*$F1372</f>
        <v>0</v>
      </c>
      <c r="P1372" s="649">
        <f t="shared" ref="P1372" si="24126">+P1373*$F1372</f>
        <v>0</v>
      </c>
      <c r="Q1372" s="649">
        <f t="shared" ref="Q1372" si="24127">+Q1373*$F1372</f>
        <v>0</v>
      </c>
      <c r="R1372" s="649">
        <f t="shared" ref="R1372" si="24128">+R1373*$F1372</f>
        <v>0</v>
      </c>
      <c r="S1372" s="649">
        <f t="shared" ref="S1372" si="24129">+S1373*$F1372</f>
        <v>0</v>
      </c>
      <c r="T1372" s="649">
        <f t="shared" ref="T1372" si="24130">+T1373*$F1372</f>
        <v>0</v>
      </c>
      <c r="U1372" s="649">
        <f t="shared" ref="U1372" si="24131">+U1373*$F1372</f>
        <v>0</v>
      </c>
      <c r="V1372" s="649">
        <f t="shared" ref="V1372" si="24132">+V1373*$F1372</f>
        <v>0</v>
      </c>
      <c r="W1372" s="649">
        <f t="shared" ref="W1372" si="24133">+W1373*$F1372</f>
        <v>153031.09331363853</v>
      </c>
      <c r="X1372" s="649">
        <f t="shared" ref="X1372" si="24134">+X1373*$F1372</f>
        <v>168726.59006375528</v>
      </c>
      <c r="Y1372" s="649">
        <f t="shared" ref="Y1372" si="24135">+Y1373*$F1372</f>
        <v>70629.735375525488</v>
      </c>
      <c r="Z1372" s="649">
        <f t="shared" ref="Z1372" si="24136">+Z1373*$F1372</f>
        <v>0</v>
      </c>
      <c r="AA1372" s="649">
        <f t="shared" ref="AA1372" si="24137">+AA1373*$F1372</f>
        <v>0</v>
      </c>
      <c r="AB1372" s="649">
        <f t="shared" ref="AB1372" si="24138">+AB1373*$F1372</f>
        <v>0</v>
      </c>
      <c r="AC1372" s="649">
        <f t="shared" ref="AC1372" si="24139">+AC1373*$F1372</f>
        <v>0</v>
      </c>
      <c r="AD1372" s="649">
        <f t="shared" ref="AD1372" si="24140">+AD1373*$F1372</f>
        <v>0</v>
      </c>
      <c r="AE1372" s="649">
        <f t="shared" ref="AE1372" si="24141">+AE1373*$F1372</f>
        <v>0</v>
      </c>
      <c r="AF1372" s="649">
        <f t="shared" ref="AF1372" si="24142">+AF1373*$F1372</f>
        <v>0</v>
      </c>
      <c r="AG1372" s="649">
        <f t="shared" ref="AG1372" si="24143">+AG1373*$F1372</f>
        <v>0</v>
      </c>
      <c r="AH1372" s="649">
        <f t="shared" ref="AH1372" si="24144">+AH1373*$F1372</f>
        <v>0</v>
      </c>
      <c r="AI1372" s="649">
        <f t="shared" ref="AI1372" si="24145">+AI1373*$F1372</f>
        <v>0</v>
      </c>
      <c r="AJ1372" s="649">
        <f t="shared" ref="AJ1372" si="24146">+AJ1373*$F1372</f>
        <v>0</v>
      </c>
      <c r="AK1372" s="649">
        <f t="shared" ref="AK1372" si="24147">+AK1373*$F1372</f>
        <v>0</v>
      </c>
      <c r="AL1372" s="649">
        <f t="shared" ref="AL1372" si="24148">+AL1373*$F1372</f>
        <v>0</v>
      </c>
      <c r="AM1372" s="649">
        <f t="shared" ref="AM1372" si="24149">+AM1373*$F1372</f>
        <v>0</v>
      </c>
      <c r="AN1372" s="649">
        <f t="shared" ref="AN1372" si="24150">+AN1373*$F1372</f>
        <v>0</v>
      </c>
      <c r="AO1372" s="649">
        <f t="shared" ref="AO1372" si="24151">+AO1373*$F1372</f>
        <v>0</v>
      </c>
      <c r="AP1372" s="649">
        <f t="shared" ref="AP1372" si="24152">+AP1373*$F1372</f>
        <v>0</v>
      </c>
      <c r="AQ1372" s="649">
        <f t="shared" ref="AQ1372" si="24153">+AQ1373*$F1372</f>
        <v>0</v>
      </c>
      <c r="AR1372" s="649">
        <f t="shared" ref="AR1372" si="24154">+AR1373*$F1372</f>
        <v>0</v>
      </c>
      <c r="AS1372" s="649">
        <f t="shared" ref="AS1372" si="24155">+AS1373*$F1372</f>
        <v>0</v>
      </c>
      <c r="AT1372" s="649">
        <f t="shared" ref="AT1372" si="24156">+AT1373*$F1372</f>
        <v>0</v>
      </c>
      <c r="AU1372" s="613">
        <f t="shared" si="23175"/>
        <v>392387.4187529193</v>
      </c>
      <c r="AV1372" s="591"/>
      <c r="AW1372" s="591"/>
      <c r="AX1372" s="591"/>
    </row>
    <row r="1373" spans="1:50" s="314" customFormat="1" hidden="1" outlineLevel="1">
      <c r="A1373" s="642"/>
      <c r="B1373" s="636"/>
      <c r="C1373" s="636"/>
      <c r="D1373" s="651"/>
      <c r="E1373" s="653"/>
      <c r="F1373" s="640"/>
      <c r="G1373" s="640">
        <f t="shared" si="23176"/>
        <v>1</v>
      </c>
      <c r="H1373" s="658">
        <v>0</v>
      </c>
      <c r="I1373" s="658">
        <v>0</v>
      </c>
      <c r="J1373" s="658">
        <v>0</v>
      </c>
      <c r="K1373" s="658">
        <v>0</v>
      </c>
      <c r="L1373" s="658">
        <v>0</v>
      </c>
      <c r="M1373" s="658">
        <v>0</v>
      </c>
      <c r="N1373" s="658">
        <v>0</v>
      </c>
      <c r="O1373" s="658">
        <v>0</v>
      </c>
      <c r="P1373" s="658">
        <v>0</v>
      </c>
      <c r="Q1373" s="658">
        <v>0</v>
      </c>
      <c r="R1373" s="658">
        <v>0</v>
      </c>
      <c r="S1373" s="658">
        <v>0</v>
      </c>
      <c r="T1373" s="658">
        <v>0</v>
      </c>
      <c r="U1373" s="658">
        <v>0</v>
      </c>
      <c r="V1373" s="658">
        <v>0</v>
      </c>
      <c r="W1373" s="658">
        <v>0.39</v>
      </c>
      <c r="X1373" s="658">
        <v>0.42999999999999994</v>
      </c>
      <c r="Y1373" s="658">
        <v>0.18000000000000005</v>
      </c>
      <c r="Z1373" s="658">
        <v>0</v>
      </c>
      <c r="AA1373" s="658">
        <v>0</v>
      </c>
      <c r="AB1373" s="658">
        <v>0</v>
      </c>
      <c r="AC1373" s="658">
        <v>0</v>
      </c>
      <c r="AD1373" s="658">
        <v>0</v>
      </c>
      <c r="AE1373" s="658">
        <v>0</v>
      </c>
      <c r="AF1373" s="658">
        <v>0</v>
      </c>
      <c r="AG1373" s="658">
        <v>0</v>
      </c>
      <c r="AH1373" s="658">
        <v>0</v>
      </c>
      <c r="AI1373" s="658">
        <v>0</v>
      </c>
      <c r="AJ1373" s="658">
        <v>0</v>
      </c>
      <c r="AK1373" s="658">
        <v>0</v>
      </c>
      <c r="AL1373" s="658">
        <v>0</v>
      </c>
      <c r="AM1373" s="658">
        <v>0</v>
      </c>
      <c r="AN1373" s="658">
        <v>0</v>
      </c>
      <c r="AO1373" s="658">
        <v>0</v>
      </c>
      <c r="AP1373" s="658">
        <v>0</v>
      </c>
      <c r="AQ1373" s="658">
        <v>0</v>
      </c>
      <c r="AR1373" s="658">
        <v>0</v>
      </c>
      <c r="AS1373" s="658">
        <v>0</v>
      </c>
      <c r="AT1373" s="658">
        <v>0</v>
      </c>
      <c r="AU1373" s="613">
        <f t="shared" si="23175"/>
        <v>1</v>
      </c>
      <c r="AV1373" s="661"/>
      <c r="AW1373" s="661"/>
      <c r="AX1373" s="661"/>
    </row>
    <row r="1374" spans="1:50" hidden="1" outlineLevel="1">
      <c r="A1374" s="590"/>
      <c r="B1374" s="646" t="s">
        <v>305</v>
      </c>
      <c r="C1374" s="646" t="s">
        <v>1553</v>
      </c>
      <c r="D1374" s="647" t="s">
        <v>1554</v>
      </c>
      <c r="E1374" s="649"/>
      <c r="F1374" s="650">
        <v>69304.13626014952</v>
      </c>
      <c r="G1374" s="650">
        <f t="shared" si="23176"/>
        <v>69304.13626014952</v>
      </c>
      <c r="H1374" s="649">
        <f t="shared" ref="H1374" si="24157">+H1375*$F1374</f>
        <v>0</v>
      </c>
      <c r="I1374" s="649">
        <f t="shared" ref="I1374" si="24158">+I1375*$F1374</f>
        <v>0</v>
      </c>
      <c r="J1374" s="649">
        <f t="shared" ref="J1374" si="24159">+J1375*$F1374</f>
        <v>0</v>
      </c>
      <c r="K1374" s="649">
        <f t="shared" ref="K1374" si="24160">+K1375*$F1374</f>
        <v>0</v>
      </c>
      <c r="L1374" s="649">
        <f t="shared" ref="L1374" si="24161">+L1375*$F1374</f>
        <v>0</v>
      </c>
      <c r="M1374" s="649">
        <f t="shared" ref="M1374" si="24162">+M1375*$F1374</f>
        <v>0</v>
      </c>
      <c r="N1374" s="649">
        <f t="shared" ref="N1374" si="24163">+N1375*$F1374</f>
        <v>0</v>
      </c>
      <c r="O1374" s="649">
        <f t="shared" ref="O1374" si="24164">+O1375*$F1374</f>
        <v>0</v>
      </c>
      <c r="P1374" s="649">
        <f t="shared" ref="P1374" si="24165">+P1375*$F1374</f>
        <v>0</v>
      </c>
      <c r="Q1374" s="649">
        <f t="shared" ref="Q1374" si="24166">+Q1375*$F1374</f>
        <v>0</v>
      </c>
      <c r="R1374" s="649">
        <f t="shared" ref="R1374" si="24167">+R1375*$F1374</f>
        <v>0</v>
      </c>
      <c r="S1374" s="649">
        <f t="shared" ref="S1374" si="24168">+S1375*$F1374</f>
        <v>0</v>
      </c>
      <c r="T1374" s="649">
        <f t="shared" ref="T1374" si="24169">+T1375*$F1374</f>
        <v>0</v>
      </c>
      <c r="U1374" s="649">
        <f t="shared" ref="U1374" si="24170">+U1375*$F1374</f>
        <v>0</v>
      </c>
      <c r="V1374" s="649">
        <f t="shared" ref="V1374" si="24171">+V1375*$F1374</f>
        <v>0</v>
      </c>
      <c r="W1374" s="649">
        <f t="shared" ref="W1374" si="24172">+W1375*$F1374</f>
        <v>27028.613141458314</v>
      </c>
      <c r="X1374" s="649">
        <f t="shared" ref="X1374" si="24173">+X1375*$F1374</f>
        <v>29800.778591864288</v>
      </c>
      <c r="Y1374" s="649">
        <f t="shared" ref="Y1374" si="24174">+Y1375*$F1374</f>
        <v>12474.744526826917</v>
      </c>
      <c r="Z1374" s="649">
        <f t="shared" ref="Z1374" si="24175">+Z1375*$F1374</f>
        <v>0</v>
      </c>
      <c r="AA1374" s="649">
        <f t="shared" ref="AA1374" si="24176">+AA1375*$F1374</f>
        <v>0</v>
      </c>
      <c r="AB1374" s="649">
        <f t="shared" ref="AB1374" si="24177">+AB1375*$F1374</f>
        <v>0</v>
      </c>
      <c r="AC1374" s="649">
        <f t="shared" ref="AC1374" si="24178">+AC1375*$F1374</f>
        <v>0</v>
      </c>
      <c r="AD1374" s="649">
        <f t="shared" ref="AD1374" si="24179">+AD1375*$F1374</f>
        <v>0</v>
      </c>
      <c r="AE1374" s="649">
        <f t="shared" ref="AE1374" si="24180">+AE1375*$F1374</f>
        <v>0</v>
      </c>
      <c r="AF1374" s="649">
        <f t="shared" ref="AF1374" si="24181">+AF1375*$F1374</f>
        <v>0</v>
      </c>
      <c r="AG1374" s="649">
        <f t="shared" ref="AG1374" si="24182">+AG1375*$F1374</f>
        <v>0</v>
      </c>
      <c r="AH1374" s="649">
        <f t="shared" ref="AH1374" si="24183">+AH1375*$F1374</f>
        <v>0</v>
      </c>
      <c r="AI1374" s="649">
        <f t="shared" ref="AI1374" si="24184">+AI1375*$F1374</f>
        <v>0</v>
      </c>
      <c r="AJ1374" s="649">
        <f t="shared" ref="AJ1374" si="24185">+AJ1375*$F1374</f>
        <v>0</v>
      </c>
      <c r="AK1374" s="649">
        <f t="shared" ref="AK1374" si="24186">+AK1375*$F1374</f>
        <v>0</v>
      </c>
      <c r="AL1374" s="649">
        <f t="shared" ref="AL1374" si="24187">+AL1375*$F1374</f>
        <v>0</v>
      </c>
      <c r="AM1374" s="649">
        <f t="shared" ref="AM1374" si="24188">+AM1375*$F1374</f>
        <v>0</v>
      </c>
      <c r="AN1374" s="649">
        <f t="shared" ref="AN1374" si="24189">+AN1375*$F1374</f>
        <v>0</v>
      </c>
      <c r="AO1374" s="649">
        <f t="shared" ref="AO1374" si="24190">+AO1375*$F1374</f>
        <v>0</v>
      </c>
      <c r="AP1374" s="649">
        <f t="shared" ref="AP1374" si="24191">+AP1375*$F1374</f>
        <v>0</v>
      </c>
      <c r="AQ1374" s="649">
        <f t="shared" ref="AQ1374" si="24192">+AQ1375*$F1374</f>
        <v>0</v>
      </c>
      <c r="AR1374" s="649">
        <f t="shared" ref="AR1374" si="24193">+AR1375*$F1374</f>
        <v>0</v>
      </c>
      <c r="AS1374" s="649">
        <f t="shared" ref="AS1374" si="24194">+AS1375*$F1374</f>
        <v>0</v>
      </c>
      <c r="AT1374" s="649">
        <f t="shared" ref="AT1374" si="24195">+AT1375*$F1374</f>
        <v>0</v>
      </c>
      <c r="AU1374" s="613">
        <f t="shared" si="23175"/>
        <v>69304.13626014952</v>
      </c>
      <c r="AV1374" s="591"/>
      <c r="AW1374" s="591"/>
      <c r="AX1374" s="591"/>
    </row>
    <row r="1375" spans="1:50" s="314" customFormat="1" hidden="1" outlineLevel="1">
      <c r="A1375" s="642"/>
      <c r="B1375" s="636"/>
      <c r="C1375" s="636"/>
      <c r="D1375" s="651"/>
      <c r="E1375" s="653"/>
      <c r="F1375" s="659"/>
      <c r="G1375" s="640">
        <f t="shared" si="23176"/>
        <v>1</v>
      </c>
      <c r="H1375" s="658">
        <v>0</v>
      </c>
      <c r="I1375" s="658">
        <v>0</v>
      </c>
      <c r="J1375" s="658">
        <v>0</v>
      </c>
      <c r="K1375" s="658">
        <v>0</v>
      </c>
      <c r="L1375" s="658">
        <v>0</v>
      </c>
      <c r="M1375" s="658">
        <v>0</v>
      </c>
      <c r="N1375" s="658">
        <v>0</v>
      </c>
      <c r="O1375" s="658">
        <v>0</v>
      </c>
      <c r="P1375" s="658">
        <v>0</v>
      </c>
      <c r="Q1375" s="658">
        <v>0</v>
      </c>
      <c r="R1375" s="658">
        <v>0</v>
      </c>
      <c r="S1375" s="658">
        <v>0</v>
      </c>
      <c r="T1375" s="658">
        <v>0</v>
      </c>
      <c r="U1375" s="658">
        <v>0</v>
      </c>
      <c r="V1375" s="658">
        <v>0</v>
      </c>
      <c r="W1375" s="658">
        <v>0.39</v>
      </c>
      <c r="X1375" s="658">
        <v>0.42999999999999994</v>
      </c>
      <c r="Y1375" s="658">
        <v>0.18000000000000005</v>
      </c>
      <c r="Z1375" s="658">
        <v>0</v>
      </c>
      <c r="AA1375" s="658">
        <v>0</v>
      </c>
      <c r="AB1375" s="658">
        <v>0</v>
      </c>
      <c r="AC1375" s="658">
        <v>0</v>
      </c>
      <c r="AD1375" s="658">
        <v>0</v>
      </c>
      <c r="AE1375" s="658">
        <v>0</v>
      </c>
      <c r="AF1375" s="658">
        <v>0</v>
      </c>
      <c r="AG1375" s="658">
        <v>0</v>
      </c>
      <c r="AH1375" s="658">
        <v>0</v>
      </c>
      <c r="AI1375" s="658">
        <v>0</v>
      </c>
      <c r="AJ1375" s="658">
        <v>0</v>
      </c>
      <c r="AK1375" s="658">
        <v>0</v>
      </c>
      <c r="AL1375" s="658">
        <v>0</v>
      </c>
      <c r="AM1375" s="658">
        <v>0</v>
      </c>
      <c r="AN1375" s="658">
        <v>0</v>
      </c>
      <c r="AO1375" s="658">
        <v>0</v>
      </c>
      <c r="AP1375" s="658">
        <v>0</v>
      </c>
      <c r="AQ1375" s="658">
        <v>0</v>
      </c>
      <c r="AR1375" s="658">
        <v>0</v>
      </c>
      <c r="AS1375" s="658">
        <v>0</v>
      </c>
      <c r="AT1375" s="658">
        <v>0</v>
      </c>
      <c r="AU1375" s="613">
        <f t="shared" si="23175"/>
        <v>1</v>
      </c>
      <c r="AV1375" s="661"/>
      <c r="AW1375" s="661"/>
      <c r="AX1375" s="661"/>
    </row>
    <row r="1376" spans="1:50" hidden="1" outlineLevel="1">
      <c r="A1376" s="590"/>
      <c r="B1376" s="646" t="s">
        <v>305</v>
      </c>
      <c r="C1376" s="646" t="s">
        <v>1555</v>
      </c>
      <c r="D1376" s="647" t="s">
        <v>1556</v>
      </c>
      <c r="E1376" s="649"/>
      <c r="F1376" s="650">
        <v>315018.80118249782</v>
      </c>
      <c r="G1376" s="650">
        <f t="shared" si="23176"/>
        <v>315018.80118249782</v>
      </c>
      <c r="H1376" s="649">
        <f t="shared" ref="H1376" si="24196">+H1377*$F1376</f>
        <v>0</v>
      </c>
      <c r="I1376" s="649">
        <f t="shared" ref="I1376" si="24197">+I1377*$F1376</f>
        <v>0</v>
      </c>
      <c r="J1376" s="649">
        <f t="shared" ref="J1376" si="24198">+J1377*$F1376</f>
        <v>0</v>
      </c>
      <c r="K1376" s="649">
        <f t="shared" ref="K1376" si="24199">+K1377*$F1376</f>
        <v>0</v>
      </c>
      <c r="L1376" s="649">
        <f t="shared" ref="L1376" si="24200">+L1377*$F1376</f>
        <v>0</v>
      </c>
      <c r="M1376" s="649">
        <f t="shared" ref="M1376" si="24201">+M1377*$F1376</f>
        <v>0</v>
      </c>
      <c r="N1376" s="649">
        <f t="shared" ref="N1376" si="24202">+N1377*$F1376</f>
        <v>0</v>
      </c>
      <c r="O1376" s="649">
        <f t="shared" ref="O1376" si="24203">+O1377*$F1376</f>
        <v>0</v>
      </c>
      <c r="P1376" s="649">
        <f t="shared" ref="P1376" si="24204">+P1377*$F1376</f>
        <v>0</v>
      </c>
      <c r="Q1376" s="649">
        <f t="shared" ref="Q1376" si="24205">+Q1377*$F1376</f>
        <v>0</v>
      </c>
      <c r="R1376" s="649">
        <f t="shared" ref="R1376" si="24206">+R1377*$F1376</f>
        <v>0</v>
      </c>
      <c r="S1376" s="649">
        <f t="shared" ref="S1376" si="24207">+S1377*$F1376</f>
        <v>0</v>
      </c>
      <c r="T1376" s="649">
        <f t="shared" ref="T1376" si="24208">+T1377*$F1376</f>
        <v>0</v>
      </c>
      <c r="U1376" s="649">
        <f t="shared" ref="U1376" si="24209">+U1377*$F1376</f>
        <v>0</v>
      </c>
      <c r="V1376" s="649">
        <f t="shared" ref="V1376" si="24210">+V1377*$F1376</f>
        <v>0</v>
      </c>
      <c r="W1376" s="649">
        <f t="shared" ref="W1376" si="24211">+W1377*$F1376</f>
        <v>122857.33246117416</v>
      </c>
      <c r="X1376" s="649">
        <f t="shared" ref="X1376" si="24212">+X1377*$F1376</f>
        <v>135458.08450847404</v>
      </c>
      <c r="Y1376" s="649">
        <f t="shared" ref="Y1376" si="24213">+Y1377*$F1376</f>
        <v>56703.384212849625</v>
      </c>
      <c r="Z1376" s="649">
        <f t="shared" ref="Z1376" si="24214">+Z1377*$F1376</f>
        <v>0</v>
      </c>
      <c r="AA1376" s="649">
        <f t="shared" ref="AA1376" si="24215">+AA1377*$F1376</f>
        <v>0</v>
      </c>
      <c r="AB1376" s="649">
        <f t="shared" ref="AB1376" si="24216">+AB1377*$F1376</f>
        <v>0</v>
      </c>
      <c r="AC1376" s="649">
        <f t="shared" ref="AC1376" si="24217">+AC1377*$F1376</f>
        <v>0</v>
      </c>
      <c r="AD1376" s="649">
        <f t="shared" ref="AD1376" si="24218">+AD1377*$F1376</f>
        <v>0</v>
      </c>
      <c r="AE1376" s="649">
        <f t="shared" ref="AE1376" si="24219">+AE1377*$F1376</f>
        <v>0</v>
      </c>
      <c r="AF1376" s="649">
        <f t="shared" ref="AF1376" si="24220">+AF1377*$F1376</f>
        <v>0</v>
      </c>
      <c r="AG1376" s="649">
        <f t="shared" ref="AG1376" si="24221">+AG1377*$F1376</f>
        <v>0</v>
      </c>
      <c r="AH1376" s="649">
        <f t="shared" ref="AH1376" si="24222">+AH1377*$F1376</f>
        <v>0</v>
      </c>
      <c r="AI1376" s="649">
        <f t="shared" ref="AI1376" si="24223">+AI1377*$F1376</f>
        <v>0</v>
      </c>
      <c r="AJ1376" s="649">
        <f t="shared" ref="AJ1376" si="24224">+AJ1377*$F1376</f>
        <v>0</v>
      </c>
      <c r="AK1376" s="649">
        <f t="shared" ref="AK1376" si="24225">+AK1377*$F1376</f>
        <v>0</v>
      </c>
      <c r="AL1376" s="649">
        <f t="shared" ref="AL1376" si="24226">+AL1377*$F1376</f>
        <v>0</v>
      </c>
      <c r="AM1376" s="649">
        <f t="shared" ref="AM1376" si="24227">+AM1377*$F1376</f>
        <v>0</v>
      </c>
      <c r="AN1376" s="649">
        <f t="shared" ref="AN1376" si="24228">+AN1377*$F1376</f>
        <v>0</v>
      </c>
      <c r="AO1376" s="649">
        <f t="shared" ref="AO1376" si="24229">+AO1377*$F1376</f>
        <v>0</v>
      </c>
      <c r="AP1376" s="649">
        <f t="shared" ref="AP1376" si="24230">+AP1377*$F1376</f>
        <v>0</v>
      </c>
      <c r="AQ1376" s="649">
        <f t="shared" ref="AQ1376" si="24231">+AQ1377*$F1376</f>
        <v>0</v>
      </c>
      <c r="AR1376" s="649">
        <f t="shared" ref="AR1376" si="24232">+AR1377*$F1376</f>
        <v>0</v>
      </c>
      <c r="AS1376" s="649">
        <f t="shared" ref="AS1376" si="24233">+AS1377*$F1376</f>
        <v>0</v>
      </c>
      <c r="AT1376" s="649">
        <f t="shared" ref="AT1376" si="24234">+AT1377*$F1376</f>
        <v>0</v>
      </c>
      <c r="AU1376" s="613">
        <f t="shared" si="23175"/>
        <v>315018.80118249782</v>
      </c>
      <c r="AV1376" s="591"/>
      <c r="AW1376" s="591"/>
      <c r="AX1376" s="591"/>
    </row>
    <row r="1377" spans="1:50" s="314" customFormat="1" hidden="1" outlineLevel="1">
      <c r="A1377" s="642"/>
      <c r="B1377" s="636"/>
      <c r="C1377" s="636"/>
      <c r="D1377" s="651"/>
      <c r="E1377" s="653"/>
      <c r="F1377" s="640"/>
      <c r="G1377" s="640">
        <f t="shared" si="23176"/>
        <v>1</v>
      </c>
      <c r="H1377" s="658">
        <v>0</v>
      </c>
      <c r="I1377" s="658">
        <v>0</v>
      </c>
      <c r="J1377" s="658">
        <v>0</v>
      </c>
      <c r="K1377" s="658">
        <v>0</v>
      </c>
      <c r="L1377" s="658">
        <v>0</v>
      </c>
      <c r="M1377" s="658">
        <v>0</v>
      </c>
      <c r="N1377" s="658">
        <v>0</v>
      </c>
      <c r="O1377" s="658">
        <v>0</v>
      </c>
      <c r="P1377" s="658">
        <v>0</v>
      </c>
      <c r="Q1377" s="658">
        <v>0</v>
      </c>
      <c r="R1377" s="658">
        <v>0</v>
      </c>
      <c r="S1377" s="658">
        <v>0</v>
      </c>
      <c r="T1377" s="658">
        <v>0</v>
      </c>
      <c r="U1377" s="658">
        <v>0</v>
      </c>
      <c r="V1377" s="658">
        <v>0</v>
      </c>
      <c r="W1377" s="658">
        <v>0.39</v>
      </c>
      <c r="X1377" s="658">
        <v>0.42999999999999994</v>
      </c>
      <c r="Y1377" s="658">
        <v>0.18000000000000005</v>
      </c>
      <c r="Z1377" s="658">
        <v>0</v>
      </c>
      <c r="AA1377" s="658">
        <v>0</v>
      </c>
      <c r="AB1377" s="658">
        <v>0</v>
      </c>
      <c r="AC1377" s="658">
        <v>0</v>
      </c>
      <c r="AD1377" s="658">
        <v>0</v>
      </c>
      <c r="AE1377" s="658">
        <v>0</v>
      </c>
      <c r="AF1377" s="658">
        <v>0</v>
      </c>
      <c r="AG1377" s="658">
        <v>0</v>
      </c>
      <c r="AH1377" s="658">
        <v>0</v>
      </c>
      <c r="AI1377" s="658">
        <v>0</v>
      </c>
      <c r="AJ1377" s="658">
        <v>0</v>
      </c>
      <c r="AK1377" s="658">
        <v>0</v>
      </c>
      <c r="AL1377" s="658">
        <v>0</v>
      </c>
      <c r="AM1377" s="658">
        <v>0</v>
      </c>
      <c r="AN1377" s="658">
        <v>0</v>
      </c>
      <c r="AO1377" s="658">
        <v>0</v>
      </c>
      <c r="AP1377" s="658">
        <v>0</v>
      </c>
      <c r="AQ1377" s="658">
        <v>0</v>
      </c>
      <c r="AR1377" s="658">
        <v>0</v>
      </c>
      <c r="AS1377" s="658">
        <v>0</v>
      </c>
      <c r="AT1377" s="658">
        <v>0</v>
      </c>
      <c r="AU1377" s="613">
        <f t="shared" si="23175"/>
        <v>1</v>
      </c>
      <c r="AV1377" s="661"/>
      <c r="AW1377" s="661"/>
      <c r="AX1377" s="661"/>
    </row>
    <row r="1378" spans="1:50" hidden="1" outlineLevel="1">
      <c r="A1378" s="590"/>
      <c r="B1378" s="646" t="s">
        <v>305</v>
      </c>
      <c r="C1378" s="646" t="s">
        <v>1557</v>
      </c>
      <c r="D1378" s="647" t="s">
        <v>1558</v>
      </c>
      <c r="E1378" s="649"/>
      <c r="F1378" s="650">
        <v>315018.80118249782</v>
      </c>
      <c r="G1378" s="650">
        <f t="shared" si="23176"/>
        <v>315018.80118249782</v>
      </c>
      <c r="H1378" s="649">
        <f t="shared" ref="H1378" si="24235">+H1379*$F1378</f>
        <v>0</v>
      </c>
      <c r="I1378" s="649">
        <f t="shared" ref="I1378" si="24236">+I1379*$F1378</f>
        <v>0</v>
      </c>
      <c r="J1378" s="649">
        <f t="shared" ref="J1378" si="24237">+J1379*$F1378</f>
        <v>0</v>
      </c>
      <c r="K1378" s="649">
        <f t="shared" ref="K1378" si="24238">+K1379*$F1378</f>
        <v>0</v>
      </c>
      <c r="L1378" s="649">
        <f t="shared" ref="L1378" si="24239">+L1379*$F1378</f>
        <v>0</v>
      </c>
      <c r="M1378" s="649">
        <f t="shared" ref="M1378" si="24240">+M1379*$F1378</f>
        <v>0</v>
      </c>
      <c r="N1378" s="649">
        <f t="shared" ref="N1378" si="24241">+N1379*$F1378</f>
        <v>0</v>
      </c>
      <c r="O1378" s="649">
        <f t="shared" ref="O1378" si="24242">+O1379*$F1378</f>
        <v>0</v>
      </c>
      <c r="P1378" s="649">
        <f t="shared" ref="P1378" si="24243">+P1379*$F1378</f>
        <v>0</v>
      </c>
      <c r="Q1378" s="649">
        <f t="shared" ref="Q1378" si="24244">+Q1379*$F1378</f>
        <v>0</v>
      </c>
      <c r="R1378" s="649">
        <f t="shared" ref="R1378" si="24245">+R1379*$F1378</f>
        <v>0</v>
      </c>
      <c r="S1378" s="649">
        <f t="shared" ref="S1378" si="24246">+S1379*$F1378</f>
        <v>0</v>
      </c>
      <c r="T1378" s="649">
        <f t="shared" ref="T1378" si="24247">+T1379*$F1378</f>
        <v>0</v>
      </c>
      <c r="U1378" s="649">
        <f t="shared" ref="U1378" si="24248">+U1379*$F1378</f>
        <v>0</v>
      </c>
      <c r="V1378" s="649">
        <f t="shared" ref="V1378" si="24249">+V1379*$F1378</f>
        <v>0</v>
      </c>
      <c r="W1378" s="649">
        <f t="shared" ref="W1378" si="24250">+W1379*$F1378</f>
        <v>122857.33246117416</v>
      </c>
      <c r="X1378" s="649">
        <f t="shared" ref="X1378" si="24251">+X1379*$F1378</f>
        <v>135458.08450847404</v>
      </c>
      <c r="Y1378" s="649">
        <f t="shared" ref="Y1378" si="24252">+Y1379*$F1378</f>
        <v>56703.384212849625</v>
      </c>
      <c r="Z1378" s="649">
        <f t="shared" ref="Z1378" si="24253">+Z1379*$F1378</f>
        <v>0</v>
      </c>
      <c r="AA1378" s="649">
        <f t="shared" ref="AA1378" si="24254">+AA1379*$F1378</f>
        <v>0</v>
      </c>
      <c r="AB1378" s="649">
        <f t="shared" ref="AB1378" si="24255">+AB1379*$F1378</f>
        <v>0</v>
      </c>
      <c r="AC1378" s="649">
        <f t="shared" ref="AC1378" si="24256">+AC1379*$F1378</f>
        <v>0</v>
      </c>
      <c r="AD1378" s="649">
        <f t="shared" ref="AD1378" si="24257">+AD1379*$F1378</f>
        <v>0</v>
      </c>
      <c r="AE1378" s="649">
        <f t="shared" ref="AE1378" si="24258">+AE1379*$F1378</f>
        <v>0</v>
      </c>
      <c r="AF1378" s="649">
        <f t="shared" ref="AF1378" si="24259">+AF1379*$F1378</f>
        <v>0</v>
      </c>
      <c r="AG1378" s="649">
        <f t="shared" ref="AG1378" si="24260">+AG1379*$F1378</f>
        <v>0</v>
      </c>
      <c r="AH1378" s="649">
        <f t="shared" ref="AH1378" si="24261">+AH1379*$F1378</f>
        <v>0</v>
      </c>
      <c r="AI1378" s="649">
        <f t="shared" ref="AI1378" si="24262">+AI1379*$F1378</f>
        <v>0</v>
      </c>
      <c r="AJ1378" s="649">
        <f t="shared" ref="AJ1378" si="24263">+AJ1379*$F1378</f>
        <v>0</v>
      </c>
      <c r="AK1378" s="649">
        <f t="shared" ref="AK1378" si="24264">+AK1379*$F1378</f>
        <v>0</v>
      </c>
      <c r="AL1378" s="649">
        <f t="shared" ref="AL1378" si="24265">+AL1379*$F1378</f>
        <v>0</v>
      </c>
      <c r="AM1378" s="649">
        <f t="shared" ref="AM1378" si="24266">+AM1379*$F1378</f>
        <v>0</v>
      </c>
      <c r="AN1378" s="649">
        <f t="shared" ref="AN1378" si="24267">+AN1379*$F1378</f>
        <v>0</v>
      </c>
      <c r="AO1378" s="649">
        <f t="shared" ref="AO1378" si="24268">+AO1379*$F1378</f>
        <v>0</v>
      </c>
      <c r="AP1378" s="649">
        <f t="shared" ref="AP1378" si="24269">+AP1379*$F1378</f>
        <v>0</v>
      </c>
      <c r="AQ1378" s="649">
        <f t="shared" ref="AQ1378" si="24270">+AQ1379*$F1378</f>
        <v>0</v>
      </c>
      <c r="AR1378" s="649">
        <f t="shared" ref="AR1378" si="24271">+AR1379*$F1378</f>
        <v>0</v>
      </c>
      <c r="AS1378" s="649">
        <f t="shared" ref="AS1378" si="24272">+AS1379*$F1378</f>
        <v>0</v>
      </c>
      <c r="AT1378" s="649">
        <f t="shared" ref="AT1378" si="24273">+AT1379*$F1378</f>
        <v>0</v>
      </c>
      <c r="AU1378" s="613">
        <f t="shared" si="23175"/>
        <v>315018.80118249782</v>
      </c>
      <c r="AV1378" s="591"/>
      <c r="AW1378" s="591"/>
      <c r="AX1378" s="591"/>
    </row>
    <row r="1379" spans="1:50" s="314" customFormat="1" hidden="1" outlineLevel="1">
      <c r="A1379" s="642"/>
      <c r="B1379" s="636"/>
      <c r="C1379" s="636"/>
      <c r="D1379" s="651"/>
      <c r="E1379" s="653"/>
      <c r="F1379" s="640"/>
      <c r="G1379" s="640">
        <f t="shared" si="23176"/>
        <v>1</v>
      </c>
      <c r="H1379" s="658">
        <v>0</v>
      </c>
      <c r="I1379" s="658">
        <v>0</v>
      </c>
      <c r="J1379" s="658">
        <v>0</v>
      </c>
      <c r="K1379" s="658">
        <v>0</v>
      </c>
      <c r="L1379" s="658">
        <v>0</v>
      </c>
      <c r="M1379" s="658">
        <v>0</v>
      </c>
      <c r="N1379" s="658">
        <v>0</v>
      </c>
      <c r="O1379" s="658">
        <v>0</v>
      </c>
      <c r="P1379" s="658">
        <v>0</v>
      </c>
      <c r="Q1379" s="658">
        <v>0</v>
      </c>
      <c r="R1379" s="658">
        <v>0</v>
      </c>
      <c r="S1379" s="658">
        <v>0</v>
      </c>
      <c r="T1379" s="658">
        <v>0</v>
      </c>
      <c r="U1379" s="658">
        <v>0</v>
      </c>
      <c r="V1379" s="658">
        <v>0</v>
      </c>
      <c r="W1379" s="658">
        <v>0.39</v>
      </c>
      <c r="X1379" s="658">
        <v>0.42999999999999994</v>
      </c>
      <c r="Y1379" s="658">
        <v>0.18000000000000005</v>
      </c>
      <c r="Z1379" s="658">
        <v>0</v>
      </c>
      <c r="AA1379" s="658">
        <v>0</v>
      </c>
      <c r="AB1379" s="658">
        <v>0</v>
      </c>
      <c r="AC1379" s="658">
        <v>0</v>
      </c>
      <c r="AD1379" s="658">
        <v>0</v>
      </c>
      <c r="AE1379" s="658">
        <v>0</v>
      </c>
      <c r="AF1379" s="658">
        <v>0</v>
      </c>
      <c r="AG1379" s="658">
        <v>0</v>
      </c>
      <c r="AH1379" s="658">
        <v>0</v>
      </c>
      <c r="AI1379" s="658">
        <v>0</v>
      </c>
      <c r="AJ1379" s="658">
        <v>0</v>
      </c>
      <c r="AK1379" s="658">
        <v>0</v>
      </c>
      <c r="AL1379" s="658">
        <v>0</v>
      </c>
      <c r="AM1379" s="658">
        <v>0</v>
      </c>
      <c r="AN1379" s="658">
        <v>0</v>
      </c>
      <c r="AO1379" s="658">
        <v>0</v>
      </c>
      <c r="AP1379" s="658">
        <v>0</v>
      </c>
      <c r="AQ1379" s="658">
        <v>0</v>
      </c>
      <c r="AR1379" s="658">
        <v>0</v>
      </c>
      <c r="AS1379" s="658">
        <v>0</v>
      </c>
      <c r="AT1379" s="658">
        <v>0</v>
      </c>
      <c r="AU1379" s="613">
        <f t="shared" si="23175"/>
        <v>1</v>
      </c>
      <c r="AV1379" s="661"/>
      <c r="AW1379" s="661"/>
      <c r="AX1379" s="661"/>
    </row>
    <row r="1380" spans="1:50" hidden="1" outlineLevel="1">
      <c r="A1380" s="590"/>
      <c r="B1380" s="646" t="s">
        <v>305</v>
      </c>
      <c r="C1380" s="646" t="s">
        <v>1557</v>
      </c>
      <c r="D1380" s="647" t="s">
        <v>1559</v>
      </c>
      <c r="E1380" s="649"/>
      <c r="F1380" s="650">
        <v>89608.635124301494</v>
      </c>
      <c r="G1380" s="650">
        <f t="shared" si="23176"/>
        <v>89608.635124301494</v>
      </c>
      <c r="H1380" s="649">
        <f t="shared" ref="H1380" si="24274">+H1381*$F1380</f>
        <v>0</v>
      </c>
      <c r="I1380" s="649">
        <f t="shared" ref="I1380" si="24275">+I1381*$F1380</f>
        <v>0</v>
      </c>
      <c r="J1380" s="649">
        <f t="shared" ref="J1380" si="24276">+J1381*$F1380</f>
        <v>0</v>
      </c>
      <c r="K1380" s="649">
        <f t="shared" ref="K1380" si="24277">+K1381*$F1380</f>
        <v>0</v>
      </c>
      <c r="L1380" s="649">
        <f t="shared" ref="L1380" si="24278">+L1381*$F1380</f>
        <v>0</v>
      </c>
      <c r="M1380" s="649">
        <f t="shared" ref="M1380" si="24279">+M1381*$F1380</f>
        <v>0</v>
      </c>
      <c r="N1380" s="649">
        <f t="shared" ref="N1380" si="24280">+N1381*$F1380</f>
        <v>0</v>
      </c>
      <c r="O1380" s="649">
        <f t="shared" ref="O1380" si="24281">+O1381*$F1380</f>
        <v>0</v>
      </c>
      <c r="P1380" s="649">
        <f t="shared" ref="P1380" si="24282">+P1381*$F1380</f>
        <v>0</v>
      </c>
      <c r="Q1380" s="649">
        <f t="shared" ref="Q1380" si="24283">+Q1381*$F1380</f>
        <v>0</v>
      </c>
      <c r="R1380" s="649">
        <f t="shared" ref="R1380" si="24284">+R1381*$F1380</f>
        <v>0</v>
      </c>
      <c r="S1380" s="649">
        <f t="shared" ref="S1380" si="24285">+S1381*$F1380</f>
        <v>0</v>
      </c>
      <c r="T1380" s="649">
        <f t="shared" ref="T1380" si="24286">+T1381*$F1380</f>
        <v>0</v>
      </c>
      <c r="U1380" s="649">
        <f t="shared" ref="U1380" si="24287">+U1381*$F1380</f>
        <v>0</v>
      </c>
      <c r="V1380" s="649">
        <f t="shared" ref="V1380" si="24288">+V1381*$F1380</f>
        <v>0</v>
      </c>
      <c r="W1380" s="649">
        <f t="shared" ref="W1380" si="24289">+W1381*$F1380</f>
        <v>34947.367698477581</v>
      </c>
      <c r="X1380" s="649">
        <f t="shared" ref="X1380" si="24290">+X1381*$F1380</f>
        <v>38531.713103449634</v>
      </c>
      <c r="Y1380" s="649">
        <f t="shared" ref="Y1380" si="24291">+Y1381*$F1380</f>
        <v>16129.554322374273</v>
      </c>
      <c r="Z1380" s="649">
        <f t="shared" ref="Z1380" si="24292">+Z1381*$F1380</f>
        <v>0</v>
      </c>
      <c r="AA1380" s="649">
        <f t="shared" ref="AA1380" si="24293">+AA1381*$F1380</f>
        <v>0</v>
      </c>
      <c r="AB1380" s="649">
        <f t="shared" ref="AB1380" si="24294">+AB1381*$F1380</f>
        <v>0</v>
      </c>
      <c r="AC1380" s="649">
        <f t="shared" ref="AC1380" si="24295">+AC1381*$F1380</f>
        <v>0</v>
      </c>
      <c r="AD1380" s="649">
        <f t="shared" ref="AD1380" si="24296">+AD1381*$F1380</f>
        <v>0</v>
      </c>
      <c r="AE1380" s="649">
        <f t="shared" ref="AE1380" si="24297">+AE1381*$F1380</f>
        <v>0</v>
      </c>
      <c r="AF1380" s="649">
        <f t="shared" ref="AF1380" si="24298">+AF1381*$F1380</f>
        <v>0</v>
      </c>
      <c r="AG1380" s="649">
        <f t="shared" ref="AG1380" si="24299">+AG1381*$F1380</f>
        <v>0</v>
      </c>
      <c r="AH1380" s="649">
        <f t="shared" ref="AH1380" si="24300">+AH1381*$F1380</f>
        <v>0</v>
      </c>
      <c r="AI1380" s="649">
        <f t="shared" ref="AI1380" si="24301">+AI1381*$F1380</f>
        <v>0</v>
      </c>
      <c r="AJ1380" s="649">
        <f t="shared" ref="AJ1380" si="24302">+AJ1381*$F1380</f>
        <v>0</v>
      </c>
      <c r="AK1380" s="649">
        <f t="shared" ref="AK1380" si="24303">+AK1381*$F1380</f>
        <v>0</v>
      </c>
      <c r="AL1380" s="649">
        <f t="shared" ref="AL1380" si="24304">+AL1381*$F1380</f>
        <v>0</v>
      </c>
      <c r="AM1380" s="649">
        <f t="shared" ref="AM1380" si="24305">+AM1381*$F1380</f>
        <v>0</v>
      </c>
      <c r="AN1380" s="649">
        <f t="shared" ref="AN1380" si="24306">+AN1381*$F1380</f>
        <v>0</v>
      </c>
      <c r="AO1380" s="649">
        <f t="shared" ref="AO1380" si="24307">+AO1381*$F1380</f>
        <v>0</v>
      </c>
      <c r="AP1380" s="649">
        <f t="shared" ref="AP1380" si="24308">+AP1381*$F1380</f>
        <v>0</v>
      </c>
      <c r="AQ1380" s="649">
        <f t="shared" ref="AQ1380" si="24309">+AQ1381*$F1380</f>
        <v>0</v>
      </c>
      <c r="AR1380" s="649">
        <f t="shared" ref="AR1380" si="24310">+AR1381*$F1380</f>
        <v>0</v>
      </c>
      <c r="AS1380" s="649">
        <f t="shared" ref="AS1380" si="24311">+AS1381*$F1380</f>
        <v>0</v>
      </c>
      <c r="AT1380" s="649">
        <f t="shared" ref="AT1380" si="24312">+AT1381*$F1380</f>
        <v>0</v>
      </c>
      <c r="AU1380" s="613">
        <f t="shared" si="23175"/>
        <v>89608.635124301494</v>
      </c>
      <c r="AV1380" s="591"/>
      <c r="AW1380" s="591"/>
      <c r="AX1380" s="591"/>
    </row>
    <row r="1381" spans="1:50" s="314" customFormat="1" hidden="1" outlineLevel="1">
      <c r="A1381" s="642"/>
      <c r="B1381" s="636"/>
      <c r="C1381" s="636"/>
      <c r="D1381" s="651"/>
      <c r="E1381" s="653"/>
      <c r="F1381" s="640"/>
      <c r="G1381" s="640">
        <f t="shared" si="23176"/>
        <v>1</v>
      </c>
      <c r="H1381" s="658">
        <v>0</v>
      </c>
      <c r="I1381" s="658">
        <v>0</v>
      </c>
      <c r="J1381" s="658">
        <v>0</v>
      </c>
      <c r="K1381" s="658">
        <v>0</v>
      </c>
      <c r="L1381" s="658">
        <v>0</v>
      </c>
      <c r="M1381" s="658">
        <v>0</v>
      </c>
      <c r="N1381" s="658">
        <v>0</v>
      </c>
      <c r="O1381" s="658">
        <v>0</v>
      </c>
      <c r="P1381" s="658">
        <v>0</v>
      </c>
      <c r="Q1381" s="658">
        <v>0</v>
      </c>
      <c r="R1381" s="658">
        <v>0</v>
      </c>
      <c r="S1381" s="658">
        <v>0</v>
      </c>
      <c r="T1381" s="658">
        <v>0</v>
      </c>
      <c r="U1381" s="658">
        <v>0</v>
      </c>
      <c r="V1381" s="658">
        <v>0</v>
      </c>
      <c r="W1381" s="658">
        <v>0.39</v>
      </c>
      <c r="X1381" s="658">
        <v>0.42999999999999994</v>
      </c>
      <c r="Y1381" s="658">
        <v>0.18000000000000005</v>
      </c>
      <c r="Z1381" s="658">
        <v>0</v>
      </c>
      <c r="AA1381" s="658">
        <v>0</v>
      </c>
      <c r="AB1381" s="658">
        <v>0</v>
      </c>
      <c r="AC1381" s="658">
        <v>0</v>
      </c>
      <c r="AD1381" s="658">
        <v>0</v>
      </c>
      <c r="AE1381" s="658">
        <v>0</v>
      </c>
      <c r="AF1381" s="658">
        <v>0</v>
      </c>
      <c r="AG1381" s="658">
        <v>0</v>
      </c>
      <c r="AH1381" s="658">
        <v>0</v>
      </c>
      <c r="AI1381" s="658">
        <v>0</v>
      </c>
      <c r="AJ1381" s="658">
        <v>0</v>
      </c>
      <c r="AK1381" s="658">
        <v>0</v>
      </c>
      <c r="AL1381" s="658">
        <v>0</v>
      </c>
      <c r="AM1381" s="658">
        <v>0</v>
      </c>
      <c r="AN1381" s="658">
        <v>0</v>
      </c>
      <c r="AO1381" s="658">
        <v>0</v>
      </c>
      <c r="AP1381" s="658">
        <v>0</v>
      </c>
      <c r="AQ1381" s="658">
        <v>0</v>
      </c>
      <c r="AR1381" s="658">
        <v>0</v>
      </c>
      <c r="AS1381" s="658">
        <v>0</v>
      </c>
      <c r="AT1381" s="658">
        <v>0</v>
      </c>
      <c r="AU1381" s="613">
        <f t="shared" ref="AU1381:AU1410" si="24313">SUM(H1381:AT1381)</f>
        <v>1</v>
      </c>
      <c r="AV1381" s="661"/>
      <c r="AW1381" s="661"/>
      <c r="AX1381" s="661"/>
    </row>
    <row r="1382" spans="1:50" hidden="1" outlineLevel="1">
      <c r="A1382" s="590"/>
      <c r="B1382" s="629" t="s">
        <v>278</v>
      </c>
      <c r="C1382" s="629" t="s">
        <v>1560</v>
      </c>
      <c r="D1382" s="630" t="s">
        <v>1561</v>
      </c>
      <c r="E1382" s="631"/>
      <c r="F1382" s="632">
        <f>+F1383+F1385+F1387+F1389+F1391+F1393+F1395+F1397+F1399+F1401+F1403+F1405+F1407+F1409</f>
        <v>6630516.4405232826</v>
      </c>
      <c r="G1382" s="632">
        <f t="shared" si="23176"/>
        <v>6630516.4405232826</v>
      </c>
      <c r="H1382" s="632">
        <f t="shared" ref="H1382:AT1382" si="24314">+H1383+H1385+H1387+H1389+H1391+H1393+H1395+H1397+H1399+H1401+H1403+H1405+H1407+H1409</f>
        <v>0</v>
      </c>
      <c r="I1382" s="632">
        <f t="shared" si="24314"/>
        <v>0</v>
      </c>
      <c r="J1382" s="632">
        <f t="shared" si="24314"/>
        <v>0</v>
      </c>
      <c r="K1382" s="632">
        <f t="shared" si="24314"/>
        <v>0</v>
      </c>
      <c r="L1382" s="632">
        <f t="shared" si="24314"/>
        <v>0</v>
      </c>
      <c r="M1382" s="632">
        <f t="shared" si="24314"/>
        <v>0</v>
      </c>
      <c r="N1382" s="632">
        <f t="shared" si="24314"/>
        <v>0</v>
      </c>
      <c r="O1382" s="632">
        <f t="shared" si="24314"/>
        <v>0</v>
      </c>
      <c r="P1382" s="632">
        <f t="shared" si="24314"/>
        <v>0</v>
      </c>
      <c r="Q1382" s="632">
        <f t="shared" si="24314"/>
        <v>0</v>
      </c>
      <c r="R1382" s="632">
        <f t="shared" si="24314"/>
        <v>0</v>
      </c>
      <c r="S1382" s="632">
        <f t="shared" si="24314"/>
        <v>0</v>
      </c>
      <c r="T1382" s="632">
        <f t="shared" si="24314"/>
        <v>0</v>
      </c>
      <c r="U1382" s="632">
        <f t="shared" si="24314"/>
        <v>0</v>
      </c>
      <c r="V1382" s="632">
        <f t="shared" si="24314"/>
        <v>132610.32881046564</v>
      </c>
      <c r="W1382" s="632">
        <f t="shared" si="24314"/>
        <v>2718511.740614546</v>
      </c>
      <c r="X1382" s="632">
        <f t="shared" si="24314"/>
        <v>2784816.9050197783</v>
      </c>
      <c r="Y1382" s="632">
        <f t="shared" si="24314"/>
        <v>994577.46607849246</v>
      </c>
      <c r="Z1382" s="632">
        <f t="shared" si="24314"/>
        <v>0</v>
      </c>
      <c r="AA1382" s="632">
        <f t="shared" si="24314"/>
        <v>0</v>
      </c>
      <c r="AB1382" s="632">
        <f t="shared" si="24314"/>
        <v>0</v>
      </c>
      <c r="AC1382" s="632">
        <f t="shared" si="24314"/>
        <v>0</v>
      </c>
      <c r="AD1382" s="632">
        <f t="shared" si="24314"/>
        <v>0</v>
      </c>
      <c r="AE1382" s="632">
        <f t="shared" si="24314"/>
        <v>0</v>
      </c>
      <c r="AF1382" s="632">
        <f t="shared" si="24314"/>
        <v>0</v>
      </c>
      <c r="AG1382" s="632">
        <f t="shared" si="24314"/>
        <v>0</v>
      </c>
      <c r="AH1382" s="632">
        <f t="shared" si="24314"/>
        <v>0</v>
      </c>
      <c r="AI1382" s="632">
        <f t="shared" si="24314"/>
        <v>0</v>
      </c>
      <c r="AJ1382" s="632">
        <f t="shared" si="24314"/>
        <v>0</v>
      </c>
      <c r="AK1382" s="632">
        <f t="shared" si="24314"/>
        <v>0</v>
      </c>
      <c r="AL1382" s="632">
        <f t="shared" si="24314"/>
        <v>0</v>
      </c>
      <c r="AM1382" s="632">
        <f t="shared" si="24314"/>
        <v>0</v>
      </c>
      <c r="AN1382" s="632">
        <f t="shared" si="24314"/>
        <v>0</v>
      </c>
      <c r="AO1382" s="632">
        <f t="shared" si="24314"/>
        <v>0</v>
      </c>
      <c r="AP1382" s="632">
        <f t="shared" si="24314"/>
        <v>0</v>
      </c>
      <c r="AQ1382" s="632">
        <f t="shared" si="24314"/>
        <v>0</v>
      </c>
      <c r="AR1382" s="632">
        <f t="shared" si="24314"/>
        <v>0</v>
      </c>
      <c r="AS1382" s="632">
        <f t="shared" si="24314"/>
        <v>0</v>
      </c>
      <c r="AT1382" s="632">
        <f t="shared" si="24314"/>
        <v>0</v>
      </c>
      <c r="AU1382" s="613">
        <f t="shared" si="24313"/>
        <v>6630516.4405232826</v>
      </c>
      <c r="AV1382" s="591"/>
      <c r="AW1382" s="591"/>
      <c r="AX1382" s="591"/>
    </row>
    <row r="1383" spans="1:50" hidden="1" outlineLevel="1">
      <c r="A1383" s="590"/>
      <c r="B1383" s="646" t="s">
        <v>305</v>
      </c>
      <c r="C1383" s="646" t="s">
        <v>1562</v>
      </c>
      <c r="D1383" s="647" t="s">
        <v>1563</v>
      </c>
      <c r="E1383" s="649"/>
      <c r="F1383" s="650">
        <v>352821.05732439755</v>
      </c>
      <c r="G1383" s="650">
        <f t="shared" ref="G1383:G1410" si="24315">SUM(H1383:AT1383)</f>
        <v>352821.05732439755</v>
      </c>
      <c r="H1383" s="649">
        <f t="shared" ref="H1383" si="24316">+H1384*$F1383</f>
        <v>0</v>
      </c>
      <c r="I1383" s="649">
        <f t="shared" ref="I1383" si="24317">+I1384*$F1383</f>
        <v>0</v>
      </c>
      <c r="J1383" s="649">
        <f t="shared" ref="J1383" si="24318">+J1384*$F1383</f>
        <v>0</v>
      </c>
      <c r="K1383" s="649">
        <f t="shared" ref="K1383" si="24319">+K1384*$F1383</f>
        <v>0</v>
      </c>
      <c r="L1383" s="649">
        <f t="shared" ref="L1383" si="24320">+L1384*$F1383</f>
        <v>0</v>
      </c>
      <c r="M1383" s="649">
        <f t="shared" ref="M1383" si="24321">+M1384*$F1383</f>
        <v>0</v>
      </c>
      <c r="N1383" s="649">
        <f t="shared" ref="N1383" si="24322">+N1384*$F1383</f>
        <v>0</v>
      </c>
      <c r="O1383" s="649">
        <f t="shared" ref="O1383" si="24323">+O1384*$F1383</f>
        <v>0</v>
      </c>
      <c r="P1383" s="649">
        <f t="shared" ref="P1383" si="24324">+P1384*$F1383</f>
        <v>0</v>
      </c>
      <c r="Q1383" s="649">
        <f t="shared" ref="Q1383" si="24325">+Q1384*$F1383</f>
        <v>0</v>
      </c>
      <c r="R1383" s="649">
        <f t="shared" ref="R1383" si="24326">+R1384*$F1383</f>
        <v>0</v>
      </c>
      <c r="S1383" s="649">
        <f t="shared" ref="S1383" si="24327">+S1384*$F1383</f>
        <v>0</v>
      </c>
      <c r="T1383" s="649">
        <f t="shared" ref="T1383" si="24328">+T1384*$F1383</f>
        <v>0</v>
      </c>
      <c r="U1383" s="649">
        <f t="shared" ref="U1383" si="24329">+U1384*$F1383</f>
        <v>0</v>
      </c>
      <c r="V1383" s="649">
        <f t="shared" ref="V1383" si="24330">+V1384*$F1383</f>
        <v>7056.4211464879509</v>
      </c>
      <c r="W1383" s="649">
        <f t="shared" ref="W1383" si="24331">+W1384*$F1383</f>
        <v>144656.63350300299</v>
      </c>
      <c r="X1383" s="649">
        <f t="shared" ref="X1383" si="24332">+X1384*$F1383</f>
        <v>148184.84407624695</v>
      </c>
      <c r="Y1383" s="649">
        <f t="shared" ref="Y1383" si="24333">+Y1384*$F1383</f>
        <v>52923.15859865964</v>
      </c>
      <c r="Z1383" s="649">
        <f t="shared" ref="Z1383" si="24334">+Z1384*$F1383</f>
        <v>0</v>
      </c>
      <c r="AA1383" s="649">
        <f t="shared" ref="AA1383" si="24335">+AA1384*$F1383</f>
        <v>0</v>
      </c>
      <c r="AB1383" s="649">
        <f t="shared" ref="AB1383" si="24336">+AB1384*$F1383</f>
        <v>0</v>
      </c>
      <c r="AC1383" s="649">
        <f t="shared" ref="AC1383" si="24337">+AC1384*$F1383</f>
        <v>0</v>
      </c>
      <c r="AD1383" s="649">
        <f t="shared" ref="AD1383" si="24338">+AD1384*$F1383</f>
        <v>0</v>
      </c>
      <c r="AE1383" s="649">
        <f t="shared" ref="AE1383" si="24339">+AE1384*$F1383</f>
        <v>0</v>
      </c>
      <c r="AF1383" s="649">
        <f t="shared" ref="AF1383" si="24340">+AF1384*$F1383</f>
        <v>0</v>
      </c>
      <c r="AG1383" s="649">
        <f t="shared" ref="AG1383" si="24341">+AG1384*$F1383</f>
        <v>0</v>
      </c>
      <c r="AH1383" s="649">
        <f t="shared" ref="AH1383" si="24342">+AH1384*$F1383</f>
        <v>0</v>
      </c>
      <c r="AI1383" s="649">
        <f t="shared" ref="AI1383" si="24343">+AI1384*$F1383</f>
        <v>0</v>
      </c>
      <c r="AJ1383" s="649">
        <f t="shared" ref="AJ1383" si="24344">+AJ1384*$F1383</f>
        <v>0</v>
      </c>
      <c r="AK1383" s="649">
        <f t="shared" ref="AK1383" si="24345">+AK1384*$F1383</f>
        <v>0</v>
      </c>
      <c r="AL1383" s="649">
        <f t="shared" ref="AL1383" si="24346">+AL1384*$F1383</f>
        <v>0</v>
      </c>
      <c r="AM1383" s="649">
        <f t="shared" ref="AM1383" si="24347">+AM1384*$F1383</f>
        <v>0</v>
      </c>
      <c r="AN1383" s="649">
        <f t="shared" ref="AN1383" si="24348">+AN1384*$F1383</f>
        <v>0</v>
      </c>
      <c r="AO1383" s="649">
        <f t="shared" ref="AO1383" si="24349">+AO1384*$F1383</f>
        <v>0</v>
      </c>
      <c r="AP1383" s="649">
        <f t="shared" ref="AP1383" si="24350">+AP1384*$F1383</f>
        <v>0</v>
      </c>
      <c r="AQ1383" s="649">
        <f t="shared" ref="AQ1383" si="24351">+AQ1384*$F1383</f>
        <v>0</v>
      </c>
      <c r="AR1383" s="649">
        <f t="shared" ref="AR1383" si="24352">+AR1384*$F1383</f>
        <v>0</v>
      </c>
      <c r="AS1383" s="649">
        <f t="shared" ref="AS1383" si="24353">+AS1384*$F1383</f>
        <v>0</v>
      </c>
      <c r="AT1383" s="649">
        <f t="shared" ref="AT1383" si="24354">+AT1384*$F1383</f>
        <v>0</v>
      </c>
      <c r="AU1383" s="613">
        <f t="shared" si="24313"/>
        <v>352821.05732439755</v>
      </c>
      <c r="AV1383" s="591"/>
      <c r="AW1383" s="591"/>
      <c r="AX1383" s="591"/>
    </row>
    <row r="1384" spans="1:50" s="314" customFormat="1" hidden="1" outlineLevel="1">
      <c r="A1384" s="642"/>
      <c r="B1384" s="636"/>
      <c r="C1384" s="636"/>
      <c r="D1384" s="651"/>
      <c r="E1384" s="653"/>
      <c r="F1384" s="640"/>
      <c r="G1384" s="640">
        <f t="shared" si="24315"/>
        <v>1</v>
      </c>
      <c r="H1384" s="658">
        <v>0</v>
      </c>
      <c r="I1384" s="658">
        <v>0</v>
      </c>
      <c r="J1384" s="658">
        <v>0</v>
      </c>
      <c r="K1384" s="658">
        <v>0</v>
      </c>
      <c r="L1384" s="658">
        <v>0</v>
      </c>
      <c r="M1384" s="658">
        <v>0</v>
      </c>
      <c r="N1384" s="658">
        <v>0</v>
      </c>
      <c r="O1384" s="658">
        <v>0</v>
      </c>
      <c r="P1384" s="658">
        <v>0</v>
      </c>
      <c r="Q1384" s="658">
        <v>0</v>
      </c>
      <c r="R1384" s="658">
        <v>0</v>
      </c>
      <c r="S1384" s="658">
        <v>0</v>
      </c>
      <c r="T1384" s="658">
        <v>0</v>
      </c>
      <c r="U1384" s="658">
        <v>0</v>
      </c>
      <c r="V1384" s="658">
        <v>0.02</v>
      </c>
      <c r="W1384" s="658">
        <v>0.41</v>
      </c>
      <c r="X1384" s="658">
        <v>0.42</v>
      </c>
      <c r="Y1384" s="658">
        <v>0.15000000000000002</v>
      </c>
      <c r="Z1384" s="658">
        <v>0</v>
      </c>
      <c r="AA1384" s="658">
        <v>0</v>
      </c>
      <c r="AB1384" s="658">
        <v>0</v>
      </c>
      <c r="AC1384" s="658">
        <v>0</v>
      </c>
      <c r="AD1384" s="658">
        <v>0</v>
      </c>
      <c r="AE1384" s="658">
        <v>0</v>
      </c>
      <c r="AF1384" s="658">
        <v>0</v>
      </c>
      <c r="AG1384" s="658">
        <v>0</v>
      </c>
      <c r="AH1384" s="658">
        <v>0</v>
      </c>
      <c r="AI1384" s="658">
        <v>0</v>
      </c>
      <c r="AJ1384" s="658">
        <v>0</v>
      </c>
      <c r="AK1384" s="658">
        <v>0</v>
      </c>
      <c r="AL1384" s="658">
        <v>0</v>
      </c>
      <c r="AM1384" s="658">
        <v>0</v>
      </c>
      <c r="AN1384" s="658">
        <v>0</v>
      </c>
      <c r="AO1384" s="658">
        <v>0</v>
      </c>
      <c r="AP1384" s="658">
        <v>0</v>
      </c>
      <c r="AQ1384" s="658">
        <v>0</v>
      </c>
      <c r="AR1384" s="658">
        <v>0</v>
      </c>
      <c r="AS1384" s="658">
        <v>0</v>
      </c>
      <c r="AT1384" s="658">
        <v>0</v>
      </c>
      <c r="AU1384" s="613">
        <f t="shared" si="24313"/>
        <v>1</v>
      </c>
      <c r="AV1384" s="661"/>
      <c r="AW1384" s="661"/>
      <c r="AX1384" s="661"/>
    </row>
    <row r="1385" spans="1:50" hidden="1" outlineLevel="1">
      <c r="A1385" s="590"/>
      <c r="B1385" s="646" t="s">
        <v>305</v>
      </c>
      <c r="C1385" s="646" t="s">
        <v>1564</v>
      </c>
      <c r="D1385" s="647" t="s">
        <v>1565</v>
      </c>
      <c r="E1385" s="649"/>
      <c r="F1385" s="650">
        <v>2898172.9708789801</v>
      </c>
      <c r="G1385" s="650">
        <f t="shared" si="24315"/>
        <v>2898172.9708789801</v>
      </c>
      <c r="H1385" s="649">
        <f t="shared" ref="H1385" si="24355">+H1386*$F1385</f>
        <v>0</v>
      </c>
      <c r="I1385" s="649">
        <f t="shared" ref="I1385" si="24356">+I1386*$F1385</f>
        <v>0</v>
      </c>
      <c r="J1385" s="649">
        <f t="shared" ref="J1385" si="24357">+J1386*$F1385</f>
        <v>0</v>
      </c>
      <c r="K1385" s="649">
        <f t="shared" ref="K1385" si="24358">+K1386*$F1385</f>
        <v>0</v>
      </c>
      <c r="L1385" s="649">
        <f t="shared" ref="L1385" si="24359">+L1386*$F1385</f>
        <v>0</v>
      </c>
      <c r="M1385" s="649">
        <f t="shared" ref="M1385" si="24360">+M1386*$F1385</f>
        <v>0</v>
      </c>
      <c r="N1385" s="649">
        <f t="shared" ref="N1385" si="24361">+N1386*$F1385</f>
        <v>0</v>
      </c>
      <c r="O1385" s="649">
        <f t="shared" ref="O1385" si="24362">+O1386*$F1385</f>
        <v>0</v>
      </c>
      <c r="P1385" s="649">
        <f t="shared" ref="P1385" si="24363">+P1386*$F1385</f>
        <v>0</v>
      </c>
      <c r="Q1385" s="649">
        <f t="shared" ref="Q1385" si="24364">+Q1386*$F1385</f>
        <v>0</v>
      </c>
      <c r="R1385" s="649">
        <f t="shared" ref="R1385" si="24365">+R1386*$F1385</f>
        <v>0</v>
      </c>
      <c r="S1385" s="649">
        <f t="shared" ref="S1385" si="24366">+S1386*$F1385</f>
        <v>0</v>
      </c>
      <c r="T1385" s="649">
        <f t="shared" ref="T1385" si="24367">+T1386*$F1385</f>
        <v>0</v>
      </c>
      <c r="U1385" s="649">
        <f t="shared" ref="U1385" si="24368">+U1386*$F1385</f>
        <v>0</v>
      </c>
      <c r="V1385" s="649">
        <f t="shared" ref="V1385" si="24369">+V1386*$F1385</f>
        <v>57963.459417579601</v>
      </c>
      <c r="W1385" s="649">
        <f t="shared" ref="W1385" si="24370">+W1386*$F1385</f>
        <v>1188250.9180603817</v>
      </c>
      <c r="X1385" s="649">
        <f t="shared" ref="X1385" si="24371">+X1386*$F1385</f>
        <v>1217232.6477691715</v>
      </c>
      <c r="Y1385" s="649">
        <f t="shared" ref="Y1385" si="24372">+Y1386*$F1385</f>
        <v>434725.94563184708</v>
      </c>
      <c r="Z1385" s="649">
        <f t="shared" ref="Z1385" si="24373">+Z1386*$F1385</f>
        <v>0</v>
      </c>
      <c r="AA1385" s="649">
        <f t="shared" ref="AA1385" si="24374">+AA1386*$F1385</f>
        <v>0</v>
      </c>
      <c r="AB1385" s="649">
        <f t="shared" ref="AB1385" si="24375">+AB1386*$F1385</f>
        <v>0</v>
      </c>
      <c r="AC1385" s="649">
        <f t="shared" ref="AC1385" si="24376">+AC1386*$F1385</f>
        <v>0</v>
      </c>
      <c r="AD1385" s="649">
        <f t="shared" ref="AD1385" si="24377">+AD1386*$F1385</f>
        <v>0</v>
      </c>
      <c r="AE1385" s="649">
        <f t="shared" ref="AE1385" si="24378">+AE1386*$F1385</f>
        <v>0</v>
      </c>
      <c r="AF1385" s="649">
        <f t="shared" ref="AF1385" si="24379">+AF1386*$F1385</f>
        <v>0</v>
      </c>
      <c r="AG1385" s="649">
        <f t="shared" ref="AG1385" si="24380">+AG1386*$F1385</f>
        <v>0</v>
      </c>
      <c r="AH1385" s="649">
        <f t="shared" ref="AH1385" si="24381">+AH1386*$F1385</f>
        <v>0</v>
      </c>
      <c r="AI1385" s="649">
        <f t="shared" ref="AI1385" si="24382">+AI1386*$F1385</f>
        <v>0</v>
      </c>
      <c r="AJ1385" s="649">
        <f t="shared" ref="AJ1385" si="24383">+AJ1386*$F1385</f>
        <v>0</v>
      </c>
      <c r="AK1385" s="649">
        <f t="shared" ref="AK1385" si="24384">+AK1386*$F1385</f>
        <v>0</v>
      </c>
      <c r="AL1385" s="649">
        <f t="shared" ref="AL1385" si="24385">+AL1386*$F1385</f>
        <v>0</v>
      </c>
      <c r="AM1385" s="649">
        <f t="shared" ref="AM1385" si="24386">+AM1386*$F1385</f>
        <v>0</v>
      </c>
      <c r="AN1385" s="649">
        <f t="shared" ref="AN1385" si="24387">+AN1386*$F1385</f>
        <v>0</v>
      </c>
      <c r="AO1385" s="649">
        <f t="shared" ref="AO1385" si="24388">+AO1386*$F1385</f>
        <v>0</v>
      </c>
      <c r="AP1385" s="649">
        <f t="shared" ref="AP1385" si="24389">+AP1386*$F1385</f>
        <v>0</v>
      </c>
      <c r="AQ1385" s="649">
        <f t="shared" ref="AQ1385" si="24390">+AQ1386*$F1385</f>
        <v>0</v>
      </c>
      <c r="AR1385" s="649">
        <f t="shared" ref="AR1385" si="24391">+AR1386*$F1385</f>
        <v>0</v>
      </c>
      <c r="AS1385" s="649">
        <f t="shared" ref="AS1385" si="24392">+AS1386*$F1385</f>
        <v>0</v>
      </c>
      <c r="AT1385" s="649">
        <f t="shared" ref="AT1385" si="24393">+AT1386*$F1385</f>
        <v>0</v>
      </c>
      <c r="AU1385" s="613">
        <f t="shared" si="24313"/>
        <v>2898172.9708789801</v>
      </c>
      <c r="AV1385" s="591"/>
      <c r="AW1385" s="591"/>
      <c r="AX1385" s="591"/>
    </row>
    <row r="1386" spans="1:50" s="314" customFormat="1" hidden="1" outlineLevel="1">
      <c r="A1386" s="642"/>
      <c r="B1386" s="636"/>
      <c r="C1386" s="636"/>
      <c r="D1386" s="651"/>
      <c r="E1386" s="653"/>
      <c r="F1386" s="659"/>
      <c r="G1386" s="640">
        <f t="shared" si="24315"/>
        <v>1</v>
      </c>
      <c r="H1386" s="658">
        <v>0</v>
      </c>
      <c r="I1386" s="658">
        <v>0</v>
      </c>
      <c r="J1386" s="658">
        <v>0</v>
      </c>
      <c r="K1386" s="658">
        <v>0</v>
      </c>
      <c r="L1386" s="658">
        <v>0</v>
      </c>
      <c r="M1386" s="658">
        <v>0</v>
      </c>
      <c r="N1386" s="658">
        <v>0</v>
      </c>
      <c r="O1386" s="658">
        <v>0</v>
      </c>
      <c r="P1386" s="658">
        <v>0</v>
      </c>
      <c r="Q1386" s="658">
        <v>0</v>
      </c>
      <c r="R1386" s="658">
        <v>0</v>
      </c>
      <c r="S1386" s="658">
        <v>0</v>
      </c>
      <c r="T1386" s="658">
        <v>0</v>
      </c>
      <c r="U1386" s="658">
        <v>0</v>
      </c>
      <c r="V1386" s="658">
        <v>0.02</v>
      </c>
      <c r="W1386" s="658">
        <v>0.41</v>
      </c>
      <c r="X1386" s="658">
        <v>0.42</v>
      </c>
      <c r="Y1386" s="658">
        <v>0.15000000000000002</v>
      </c>
      <c r="Z1386" s="658">
        <v>0</v>
      </c>
      <c r="AA1386" s="658">
        <v>0</v>
      </c>
      <c r="AB1386" s="658">
        <v>0</v>
      </c>
      <c r="AC1386" s="658">
        <v>0</v>
      </c>
      <c r="AD1386" s="658">
        <v>0</v>
      </c>
      <c r="AE1386" s="658">
        <v>0</v>
      </c>
      <c r="AF1386" s="658">
        <v>0</v>
      </c>
      <c r="AG1386" s="658">
        <v>0</v>
      </c>
      <c r="AH1386" s="658">
        <v>0</v>
      </c>
      <c r="AI1386" s="658">
        <v>0</v>
      </c>
      <c r="AJ1386" s="658">
        <v>0</v>
      </c>
      <c r="AK1386" s="658">
        <v>0</v>
      </c>
      <c r="AL1386" s="658">
        <v>0</v>
      </c>
      <c r="AM1386" s="658">
        <v>0</v>
      </c>
      <c r="AN1386" s="658">
        <v>0</v>
      </c>
      <c r="AO1386" s="658">
        <v>0</v>
      </c>
      <c r="AP1386" s="658">
        <v>0</v>
      </c>
      <c r="AQ1386" s="658">
        <v>0</v>
      </c>
      <c r="AR1386" s="658">
        <v>0</v>
      </c>
      <c r="AS1386" s="658">
        <v>0</v>
      </c>
      <c r="AT1386" s="658">
        <v>0</v>
      </c>
      <c r="AU1386" s="613">
        <f t="shared" si="24313"/>
        <v>1</v>
      </c>
      <c r="AV1386" s="661"/>
      <c r="AW1386" s="661"/>
      <c r="AX1386" s="661"/>
    </row>
    <row r="1387" spans="1:50" hidden="1" outlineLevel="1">
      <c r="A1387" s="590"/>
      <c r="B1387" s="646" t="s">
        <v>305</v>
      </c>
      <c r="C1387" s="646" t="s">
        <v>1566</v>
      </c>
      <c r="D1387" s="647" t="s">
        <v>1567</v>
      </c>
      <c r="E1387" s="649"/>
      <c r="F1387" s="650">
        <v>252015.04094599828</v>
      </c>
      <c r="G1387" s="650">
        <f t="shared" si="24315"/>
        <v>252015.04094599828</v>
      </c>
      <c r="H1387" s="649">
        <f t="shared" ref="H1387" si="24394">+H1388*$F1387</f>
        <v>0</v>
      </c>
      <c r="I1387" s="649">
        <f t="shared" ref="I1387" si="24395">+I1388*$F1387</f>
        <v>0</v>
      </c>
      <c r="J1387" s="649">
        <f t="shared" ref="J1387" si="24396">+J1388*$F1387</f>
        <v>0</v>
      </c>
      <c r="K1387" s="649">
        <f t="shared" ref="K1387" si="24397">+K1388*$F1387</f>
        <v>0</v>
      </c>
      <c r="L1387" s="649">
        <f t="shared" ref="L1387" si="24398">+L1388*$F1387</f>
        <v>0</v>
      </c>
      <c r="M1387" s="649">
        <f t="shared" ref="M1387" si="24399">+M1388*$F1387</f>
        <v>0</v>
      </c>
      <c r="N1387" s="649">
        <f t="shared" ref="N1387" si="24400">+N1388*$F1387</f>
        <v>0</v>
      </c>
      <c r="O1387" s="649">
        <f t="shared" ref="O1387" si="24401">+O1388*$F1387</f>
        <v>0</v>
      </c>
      <c r="P1387" s="649">
        <f t="shared" ref="P1387" si="24402">+P1388*$F1387</f>
        <v>0</v>
      </c>
      <c r="Q1387" s="649">
        <f t="shared" ref="Q1387" si="24403">+Q1388*$F1387</f>
        <v>0</v>
      </c>
      <c r="R1387" s="649">
        <f t="shared" ref="R1387" si="24404">+R1388*$F1387</f>
        <v>0</v>
      </c>
      <c r="S1387" s="649">
        <f t="shared" ref="S1387" si="24405">+S1388*$F1387</f>
        <v>0</v>
      </c>
      <c r="T1387" s="649">
        <f t="shared" ref="T1387" si="24406">+T1388*$F1387</f>
        <v>0</v>
      </c>
      <c r="U1387" s="649">
        <f t="shared" ref="U1387" si="24407">+U1388*$F1387</f>
        <v>0</v>
      </c>
      <c r="V1387" s="649">
        <f t="shared" ref="V1387" si="24408">+V1388*$F1387</f>
        <v>5040.3008189199654</v>
      </c>
      <c r="W1387" s="649">
        <f t="shared" ref="W1387" si="24409">+W1388*$F1387</f>
        <v>103326.16678785929</v>
      </c>
      <c r="X1387" s="649">
        <f t="shared" ref="X1387" si="24410">+X1388*$F1387</f>
        <v>105846.31719731927</v>
      </c>
      <c r="Y1387" s="649">
        <f t="shared" ref="Y1387" si="24411">+Y1388*$F1387</f>
        <v>37802.25614189975</v>
      </c>
      <c r="Z1387" s="649">
        <f t="shared" ref="Z1387" si="24412">+Z1388*$F1387</f>
        <v>0</v>
      </c>
      <c r="AA1387" s="649">
        <f t="shared" ref="AA1387" si="24413">+AA1388*$F1387</f>
        <v>0</v>
      </c>
      <c r="AB1387" s="649">
        <f t="shared" ref="AB1387" si="24414">+AB1388*$F1387</f>
        <v>0</v>
      </c>
      <c r="AC1387" s="649">
        <f t="shared" ref="AC1387" si="24415">+AC1388*$F1387</f>
        <v>0</v>
      </c>
      <c r="AD1387" s="649">
        <f t="shared" ref="AD1387" si="24416">+AD1388*$F1387</f>
        <v>0</v>
      </c>
      <c r="AE1387" s="649">
        <f t="shared" ref="AE1387" si="24417">+AE1388*$F1387</f>
        <v>0</v>
      </c>
      <c r="AF1387" s="649">
        <f t="shared" ref="AF1387" si="24418">+AF1388*$F1387</f>
        <v>0</v>
      </c>
      <c r="AG1387" s="649">
        <f t="shared" ref="AG1387" si="24419">+AG1388*$F1387</f>
        <v>0</v>
      </c>
      <c r="AH1387" s="649">
        <f t="shared" ref="AH1387" si="24420">+AH1388*$F1387</f>
        <v>0</v>
      </c>
      <c r="AI1387" s="649">
        <f t="shared" ref="AI1387" si="24421">+AI1388*$F1387</f>
        <v>0</v>
      </c>
      <c r="AJ1387" s="649">
        <f t="shared" ref="AJ1387" si="24422">+AJ1388*$F1387</f>
        <v>0</v>
      </c>
      <c r="AK1387" s="649">
        <f t="shared" ref="AK1387" si="24423">+AK1388*$F1387</f>
        <v>0</v>
      </c>
      <c r="AL1387" s="649">
        <f t="shared" ref="AL1387" si="24424">+AL1388*$F1387</f>
        <v>0</v>
      </c>
      <c r="AM1387" s="649">
        <f t="shared" ref="AM1387" si="24425">+AM1388*$F1387</f>
        <v>0</v>
      </c>
      <c r="AN1387" s="649">
        <f t="shared" ref="AN1387" si="24426">+AN1388*$F1387</f>
        <v>0</v>
      </c>
      <c r="AO1387" s="649">
        <f t="shared" ref="AO1387" si="24427">+AO1388*$F1387</f>
        <v>0</v>
      </c>
      <c r="AP1387" s="649">
        <f t="shared" ref="AP1387" si="24428">+AP1388*$F1387</f>
        <v>0</v>
      </c>
      <c r="AQ1387" s="649">
        <f t="shared" ref="AQ1387" si="24429">+AQ1388*$F1387</f>
        <v>0</v>
      </c>
      <c r="AR1387" s="649">
        <f t="shared" ref="AR1387" si="24430">+AR1388*$F1387</f>
        <v>0</v>
      </c>
      <c r="AS1387" s="649">
        <f t="shared" ref="AS1387" si="24431">+AS1388*$F1387</f>
        <v>0</v>
      </c>
      <c r="AT1387" s="649">
        <f t="shared" ref="AT1387" si="24432">+AT1388*$F1387</f>
        <v>0</v>
      </c>
      <c r="AU1387" s="613">
        <f t="shared" si="24313"/>
        <v>252015.04094599828</v>
      </c>
      <c r="AV1387" s="591"/>
      <c r="AW1387" s="591"/>
      <c r="AX1387" s="591"/>
    </row>
    <row r="1388" spans="1:50" s="314" customFormat="1" hidden="1" outlineLevel="1">
      <c r="A1388" s="642"/>
      <c r="B1388" s="636"/>
      <c r="C1388" s="636"/>
      <c r="D1388" s="651"/>
      <c r="E1388" s="653"/>
      <c r="F1388" s="640"/>
      <c r="G1388" s="640">
        <f t="shared" si="24315"/>
        <v>1</v>
      </c>
      <c r="H1388" s="658">
        <v>0</v>
      </c>
      <c r="I1388" s="658">
        <v>0</v>
      </c>
      <c r="J1388" s="658">
        <v>0</v>
      </c>
      <c r="K1388" s="658">
        <v>0</v>
      </c>
      <c r="L1388" s="658">
        <v>0</v>
      </c>
      <c r="M1388" s="658">
        <v>0</v>
      </c>
      <c r="N1388" s="658">
        <v>0</v>
      </c>
      <c r="O1388" s="658">
        <v>0</v>
      </c>
      <c r="P1388" s="658">
        <v>0</v>
      </c>
      <c r="Q1388" s="658">
        <v>0</v>
      </c>
      <c r="R1388" s="658">
        <v>0</v>
      </c>
      <c r="S1388" s="658">
        <v>0</v>
      </c>
      <c r="T1388" s="658">
        <v>0</v>
      </c>
      <c r="U1388" s="658">
        <v>0</v>
      </c>
      <c r="V1388" s="658">
        <v>0.02</v>
      </c>
      <c r="W1388" s="658">
        <v>0.41</v>
      </c>
      <c r="X1388" s="658">
        <v>0.42</v>
      </c>
      <c r="Y1388" s="658">
        <v>0.15000000000000002</v>
      </c>
      <c r="Z1388" s="658">
        <v>0</v>
      </c>
      <c r="AA1388" s="658">
        <v>0</v>
      </c>
      <c r="AB1388" s="658">
        <v>0</v>
      </c>
      <c r="AC1388" s="658">
        <v>0</v>
      </c>
      <c r="AD1388" s="658">
        <v>0</v>
      </c>
      <c r="AE1388" s="658">
        <v>0</v>
      </c>
      <c r="AF1388" s="658">
        <v>0</v>
      </c>
      <c r="AG1388" s="658">
        <v>0</v>
      </c>
      <c r="AH1388" s="658">
        <v>0</v>
      </c>
      <c r="AI1388" s="658">
        <v>0</v>
      </c>
      <c r="AJ1388" s="658">
        <v>0</v>
      </c>
      <c r="AK1388" s="658">
        <v>0</v>
      </c>
      <c r="AL1388" s="658">
        <v>0</v>
      </c>
      <c r="AM1388" s="658">
        <v>0</v>
      </c>
      <c r="AN1388" s="658">
        <v>0</v>
      </c>
      <c r="AO1388" s="658">
        <v>0</v>
      </c>
      <c r="AP1388" s="658">
        <v>0</v>
      </c>
      <c r="AQ1388" s="658">
        <v>0</v>
      </c>
      <c r="AR1388" s="658">
        <v>0</v>
      </c>
      <c r="AS1388" s="658">
        <v>0</v>
      </c>
      <c r="AT1388" s="658">
        <v>0</v>
      </c>
      <c r="AU1388" s="613">
        <f t="shared" si="24313"/>
        <v>1</v>
      </c>
      <c r="AV1388" s="661"/>
      <c r="AW1388" s="661"/>
      <c r="AX1388" s="661"/>
    </row>
    <row r="1389" spans="1:50" hidden="1" outlineLevel="1">
      <c r="A1389" s="590"/>
      <c r="B1389" s="646" t="s">
        <v>305</v>
      </c>
      <c r="C1389" s="646" t="s">
        <v>1568</v>
      </c>
      <c r="D1389" s="647" t="s">
        <v>1569</v>
      </c>
      <c r="E1389" s="649"/>
      <c r="F1389" s="650">
        <v>144908.64854394901</v>
      </c>
      <c r="G1389" s="650">
        <f t="shared" si="24315"/>
        <v>144908.64854394901</v>
      </c>
      <c r="H1389" s="649">
        <f t="shared" ref="H1389" si="24433">+H1390*$F1389</f>
        <v>0</v>
      </c>
      <c r="I1389" s="649">
        <f t="shared" ref="I1389" si="24434">+I1390*$F1389</f>
        <v>0</v>
      </c>
      <c r="J1389" s="649">
        <f t="shared" ref="J1389" si="24435">+J1390*$F1389</f>
        <v>0</v>
      </c>
      <c r="K1389" s="649">
        <f t="shared" ref="K1389" si="24436">+K1390*$F1389</f>
        <v>0</v>
      </c>
      <c r="L1389" s="649">
        <f t="shared" ref="L1389" si="24437">+L1390*$F1389</f>
        <v>0</v>
      </c>
      <c r="M1389" s="649">
        <f t="shared" ref="M1389" si="24438">+M1390*$F1389</f>
        <v>0</v>
      </c>
      <c r="N1389" s="649">
        <f t="shared" ref="N1389" si="24439">+N1390*$F1389</f>
        <v>0</v>
      </c>
      <c r="O1389" s="649">
        <f t="shared" ref="O1389" si="24440">+O1390*$F1389</f>
        <v>0</v>
      </c>
      <c r="P1389" s="649">
        <f t="shared" ref="P1389" si="24441">+P1390*$F1389</f>
        <v>0</v>
      </c>
      <c r="Q1389" s="649">
        <f t="shared" ref="Q1389" si="24442">+Q1390*$F1389</f>
        <v>0</v>
      </c>
      <c r="R1389" s="649">
        <f t="shared" ref="R1389" si="24443">+R1390*$F1389</f>
        <v>0</v>
      </c>
      <c r="S1389" s="649">
        <f t="shared" ref="S1389" si="24444">+S1390*$F1389</f>
        <v>0</v>
      </c>
      <c r="T1389" s="649">
        <f t="shared" ref="T1389" si="24445">+T1390*$F1389</f>
        <v>0</v>
      </c>
      <c r="U1389" s="649">
        <f t="shared" ref="U1389" si="24446">+U1390*$F1389</f>
        <v>0</v>
      </c>
      <c r="V1389" s="649">
        <f t="shared" ref="V1389" si="24447">+V1390*$F1389</f>
        <v>2898.1729708789803</v>
      </c>
      <c r="W1389" s="649">
        <f t="shared" ref="W1389" si="24448">+W1390*$F1389</f>
        <v>59412.54590301909</v>
      </c>
      <c r="X1389" s="649">
        <f t="shared" ref="X1389" si="24449">+X1390*$F1389</f>
        <v>60861.63238845858</v>
      </c>
      <c r="Y1389" s="649">
        <f t="shared" ref="Y1389" si="24450">+Y1390*$F1389</f>
        <v>21736.297281592353</v>
      </c>
      <c r="Z1389" s="649">
        <f t="shared" ref="Z1389" si="24451">+Z1390*$F1389</f>
        <v>0</v>
      </c>
      <c r="AA1389" s="649">
        <f t="shared" ref="AA1389" si="24452">+AA1390*$F1389</f>
        <v>0</v>
      </c>
      <c r="AB1389" s="649">
        <f t="shared" ref="AB1389" si="24453">+AB1390*$F1389</f>
        <v>0</v>
      </c>
      <c r="AC1389" s="649">
        <f t="shared" ref="AC1389" si="24454">+AC1390*$F1389</f>
        <v>0</v>
      </c>
      <c r="AD1389" s="649">
        <f t="shared" ref="AD1389" si="24455">+AD1390*$F1389</f>
        <v>0</v>
      </c>
      <c r="AE1389" s="649">
        <f t="shared" ref="AE1389" si="24456">+AE1390*$F1389</f>
        <v>0</v>
      </c>
      <c r="AF1389" s="649">
        <f t="shared" ref="AF1389" si="24457">+AF1390*$F1389</f>
        <v>0</v>
      </c>
      <c r="AG1389" s="649">
        <f t="shared" ref="AG1389" si="24458">+AG1390*$F1389</f>
        <v>0</v>
      </c>
      <c r="AH1389" s="649">
        <f t="shared" ref="AH1389" si="24459">+AH1390*$F1389</f>
        <v>0</v>
      </c>
      <c r="AI1389" s="649">
        <f t="shared" ref="AI1389" si="24460">+AI1390*$F1389</f>
        <v>0</v>
      </c>
      <c r="AJ1389" s="649">
        <f t="shared" ref="AJ1389" si="24461">+AJ1390*$F1389</f>
        <v>0</v>
      </c>
      <c r="AK1389" s="649">
        <f t="shared" ref="AK1389" si="24462">+AK1390*$F1389</f>
        <v>0</v>
      </c>
      <c r="AL1389" s="649">
        <f t="shared" ref="AL1389" si="24463">+AL1390*$F1389</f>
        <v>0</v>
      </c>
      <c r="AM1389" s="649">
        <f t="shared" ref="AM1389" si="24464">+AM1390*$F1389</f>
        <v>0</v>
      </c>
      <c r="AN1389" s="649">
        <f t="shared" ref="AN1389" si="24465">+AN1390*$F1389</f>
        <v>0</v>
      </c>
      <c r="AO1389" s="649">
        <f t="shared" ref="AO1389" si="24466">+AO1390*$F1389</f>
        <v>0</v>
      </c>
      <c r="AP1389" s="649">
        <f t="shared" ref="AP1389" si="24467">+AP1390*$F1389</f>
        <v>0</v>
      </c>
      <c r="AQ1389" s="649">
        <f t="shared" ref="AQ1389" si="24468">+AQ1390*$F1389</f>
        <v>0</v>
      </c>
      <c r="AR1389" s="649">
        <f t="shared" ref="AR1389" si="24469">+AR1390*$F1389</f>
        <v>0</v>
      </c>
      <c r="AS1389" s="649">
        <f t="shared" ref="AS1389" si="24470">+AS1390*$F1389</f>
        <v>0</v>
      </c>
      <c r="AT1389" s="649">
        <f t="shared" ref="AT1389" si="24471">+AT1390*$F1389</f>
        <v>0</v>
      </c>
      <c r="AU1389" s="613">
        <f t="shared" si="24313"/>
        <v>144908.64854394901</v>
      </c>
      <c r="AV1389" s="591"/>
      <c r="AW1389" s="591"/>
      <c r="AX1389" s="591"/>
    </row>
    <row r="1390" spans="1:50" s="314" customFormat="1" hidden="1" outlineLevel="1">
      <c r="A1390" s="642"/>
      <c r="B1390" s="636"/>
      <c r="C1390" s="636"/>
      <c r="D1390" s="651"/>
      <c r="E1390" s="653"/>
      <c r="F1390" s="640"/>
      <c r="G1390" s="640">
        <f t="shared" si="24315"/>
        <v>1</v>
      </c>
      <c r="H1390" s="658">
        <v>0</v>
      </c>
      <c r="I1390" s="658">
        <v>0</v>
      </c>
      <c r="J1390" s="658">
        <v>0</v>
      </c>
      <c r="K1390" s="658">
        <v>0</v>
      </c>
      <c r="L1390" s="658">
        <v>0</v>
      </c>
      <c r="M1390" s="658">
        <v>0</v>
      </c>
      <c r="N1390" s="658">
        <v>0</v>
      </c>
      <c r="O1390" s="658">
        <v>0</v>
      </c>
      <c r="P1390" s="658">
        <v>0</v>
      </c>
      <c r="Q1390" s="658">
        <v>0</v>
      </c>
      <c r="R1390" s="658">
        <v>0</v>
      </c>
      <c r="S1390" s="658">
        <v>0</v>
      </c>
      <c r="T1390" s="658">
        <v>0</v>
      </c>
      <c r="U1390" s="658">
        <v>0</v>
      </c>
      <c r="V1390" s="658">
        <v>0.02</v>
      </c>
      <c r="W1390" s="658">
        <v>0.41</v>
      </c>
      <c r="X1390" s="658">
        <v>0.42</v>
      </c>
      <c r="Y1390" s="658">
        <v>0.15000000000000002</v>
      </c>
      <c r="Z1390" s="658">
        <v>0</v>
      </c>
      <c r="AA1390" s="658">
        <v>0</v>
      </c>
      <c r="AB1390" s="658">
        <v>0</v>
      </c>
      <c r="AC1390" s="658">
        <v>0</v>
      </c>
      <c r="AD1390" s="658">
        <v>0</v>
      </c>
      <c r="AE1390" s="658">
        <v>0</v>
      </c>
      <c r="AF1390" s="658">
        <v>0</v>
      </c>
      <c r="AG1390" s="658">
        <v>0</v>
      </c>
      <c r="AH1390" s="658">
        <v>0</v>
      </c>
      <c r="AI1390" s="658">
        <v>0</v>
      </c>
      <c r="AJ1390" s="658">
        <v>0</v>
      </c>
      <c r="AK1390" s="658">
        <v>0</v>
      </c>
      <c r="AL1390" s="658">
        <v>0</v>
      </c>
      <c r="AM1390" s="658">
        <v>0</v>
      </c>
      <c r="AN1390" s="658">
        <v>0</v>
      </c>
      <c r="AO1390" s="658">
        <v>0</v>
      </c>
      <c r="AP1390" s="658">
        <v>0</v>
      </c>
      <c r="AQ1390" s="658">
        <v>0</v>
      </c>
      <c r="AR1390" s="658">
        <v>0</v>
      </c>
      <c r="AS1390" s="658">
        <v>0</v>
      </c>
      <c r="AT1390" s="658">
        <v>0</v>
      </c>
      <c r="AU1390" s="613">
        <f t="shared" si="24313"/>
        <v>1</v>
      </c>
      <c r="AV1390" s="661"/>
      <c r="AW1390" s="661"/>
      <c r="AX1390" s="661"/>
    </row>
    <row r="1391" spans="1:50" hidden="1" outlineLevel="1">
      <c r="A1391" s="590"/>
      <c r="B1391" s="646" t="s">
        <v>305</v>
      </c>
      <c r="C1391" s="646" t="s">
        <v>1570</v>
      </c>
      <c r="D1391" s="647" t="s">
        <v>1571</v>
      </c>
      <c r="E1391" s="649"/>
      <c r="F1391" s="650">
        <v>189011.28070949868</v>
      </c>
      <c r="G1391" s="650">
        <f t="shared" si="24315"/>
        <v>189011.28070949865</v>
      </c>
      <c r="H1391" s="649">
        <f t="shared" ref="H1391" si="24472">+H1392*$F1391</f>
        <v>0</v>
      </c>
      <c r="I1391" s="649">
        <f t="shared" ref="I1391" si="24473">+I1392*$F1391</f>
        <v>0</v>
      </c>
      <c r="J1391" s="649">
        <f t="shared" ref="J1391" si="24474">+J1392*$F1391</f>
        <v>0</v>
      </c>
      <c r="K1391" s="649">
        <f t="shared" ref="K1391" si="24475">+K1392*$F1391</f>
        <v>0</v>
      </c>
      <c r="L1391" s="649">
        <f t="shared" ref="L1391" si="24476">+L1392*$F1391</f>
        <v>0</v>
      </c>
      <c r="M1391" s="649">
        <f t="shared" ref="M1391" si="24477">+M1392*$F1391</f>
        <v>0</v>
      </c>
      <c r="N1391" s="649">
        <f t="shared" ref="N1391" si="24478">+N1392*$F1391</f>
        <v>0</v>
      </c>
      <c r="O1391" s="649">
        <f t="shared" ref="O1391" si="24479">+O1392*$F1391</f>
        <v>0</v>
      </c>
      <c r="P1391" s="649">
        <f t="shared" ref="P1391" si="24480">+P1392*$F1391</f>
        <v>0</v>
      </c>
      <c r="Q1391" s="649">
        <f t="shared" ref="Q1391" si="24481">+Q1392*$F1391</f>
        <v>0</v>
      </c>
      <c r="R1391" s="649">
        <f t="shared" ref="R1391" si="24482">+R1392*$F1391</f>
        <v>0</v>
      </c>
      <c r="S1391" s="649">
        <f t="shared" ref="S1391" si="24483">+S1392*$F1391</f>
        <v>0</v>
      </c>
      <c r="T1391" s="649">
        <f t="shared" ref="T1391" si="24484">+T1392*$F1391</f>
        <v>0</v>
      </c>
      <c r="U1391" s="649">
        <f t="shared" ref="U1391" si="24485">+U1392*$F1391</f>
        <v>0</v>
      </c>
      <c r="V1391" s="649">
        <f t="shared" ref="V1391" si="24486">+V1392*$F1391</f>
        <v>3780.2256141899738</v>
      </c>
      <c r="W1391" s="649">
        <f t="shared" ref="W1391" si="24487">+W1392*$F1391</f>
        <v>77494.625090894449</v>
      </c>
      <c r="X1391" s="649">
        <f t="shared" ref="X1391" si="24488">+X1392*$F1391</f>
        <v>79384.737897989442</v>
      </c>
      <c r="Y1391" s="649">
        <f t="shared" ref="Y1391" si="24489">+Y1392*$F1391</f>
        <v>28351.692106424805</v>
      </c>
      <c r="Z1391" s="649">
        <f t="shared" ref="Z1391" si="24490">+Z1392*$F1391</f>
        <v>0</v>
      </c>
      <c r="AA1391" s="649">
        <f t="shared" ref="AA1391" si="24491">+AA1392*$F1391</f>
        <v>0</v>
      </c>
      <c r="AB1391" s="649">
        <f t="shared" ref="AB1391" si="24492">+AB1392*$F1391</f>
        <v>0</v>
      </c>
      <c r="AC1391" s="649">
        <f t="shared" ref="AC1391" si="24493">+AC1392*$F1391</f>
        <v>0</v>
      </c>
      <c r="AD1391" s="649">
        <f t="shared" ref="AD1391" si="24494">+AD1392*$F1391</f>
        <v>0</v>
      </c>
      <c r="AE1391" s="649">
        <f t="shared" ref="AE1391" si="24495">+AE1392*$F1391</f>
        <v>0</v>
      </c>
      <c r="AF1391" s="649">
        <f t="shared" ref="AF1391" si="24496">+AF1392*$F1391</f>
        <v>0</v>
      </c>
      <c r="AG1391" s="649">
        <f t="shared" ref="AG1391" si="24497">+AG1392*$F1391</f>
        <v>0</v>
      </c>
      <c r="AH1391" s="649">
        <f t="shared" ref="AH1391" si="24498">+AH1392*$F1391</f>
        <v>0</v>
      </c>
      <c r="AI1391" s="649">
        <f t="shared" ref="AI1391" si="24499">+AI1392*$F1391</f>
        <v>0</v>
      </c>
      <c r="AJ1391" s="649">
        <f t="shared" ref="AJ1391" si="24500">+AJ1392*$F1391</f>
        <v>0</v>
      </c>
      <c r="AK1391" s="649">
        <f t="shared" ref="AK1391" si="24501">+AK1392*$F1391</f>
        <v>0</v>
      </c>
      <c r="AL1391" s="649">
        <f t="shared" ref="AL1391" si="24502">+AL1392*$F1391</f>
        <v>0</v>
      </c>
      <c r="AM1391" s="649">
        <f t="shared" ref="AM1391" si="24503">+AM1392*$F1391</f>
        <v>0</v>
      </c>
      <c r="AN1391" s="649">
        <f t="shared" ref="AN1391" si="24504">+AN1392*$F1391</f>
        <v>0</v>
      </c>
      <c r="AO1391" s="649">
        <f t="shared" ref="AO1391" si="24505">+AO1392*$F1391</f>
        <v>0</v>
      </c>
      <c r="AP1391" s="649">
        <f t="shared" ref="AP1391" si="24506">+AP1392*$F1391</f>
        <v>0</v>
      </c>
      <c r="AQ1391" s="649">
        <f t="shared" ref="AQ1391" si="24507">+AQ1392*$F1391</f>
        <v>0</v>
      </c>
      <c r="AR1391" s="649">
        <f t="shared" ref="AR1391" si="24508">+AR1392*$F1391</f>
        <v>0</v>
      </c>
      <c r="AS1391" s="649">
        <f t="shared" ref="AS1391" si="24509">+AS1392*$F1391</f>
        <v>0</v>
      </c>
      <c r="AT1391" s="649">
        <f t="shared" ref="AT1391" si="24510">+AT1392*$F1391</f>
        <v>0</v>
      </c>
      <c r="AU1391" s="613">
        <f t="shared" si="24313"/>
        <v>189011.28070949865</v>
      </c>
      <c r="AV1391" s="591"/>
      <c r="AW1391" s="591"/>
      <c r="AX1391" s="591"/>
    </row>
    <row r="1392" spans="1:50" s="314" customFormat="1" hidden="1" outlineLevel="1">
      <c r="A1392" s="642"/>
      <c r="B1392" s="636"/>
      <c r="C1392" s="636"/>
      <c r="D1392" s="651"/>
      <c r="E1392" s="653"/>
      <c r="F1392" s="640"/>
      <c r="G1392" s="640">
        <f t="shared" si="24315"/>
        <v>1</v>
      </c>
      <c r="H1392" s="658">
        <v>0</v>
      </c>
      <c r="I1392" s="658">
        <v>0</v>
      </c>
      <c r="J1392" s="658">
        <v>0</v>
      </c>
      <c r="K1392" s="658">
        <v>0</v>
      </c>
      <c r="L1392" s="658">
        <v>0</v>
      </c>
      <c r="M1392" s="658">
        <v>0</v>
      </c>
      <c r="N1392" s="658">
        <v>0</v>
      </c>
      <c r="O1392" s="658">
        <v>0</v>
      </c>
      <c r="P1392" s="658">
        <v>0</v>
      </c>
      <c r="Q1392" s="658">
        <v>0</v>
      </c>
      <c r="R1392" s="658">
        <v>0</v>
      </c>
      <c r="S1392" s="658">
        <v>0</v>
      </c>
      <c r="T1392" s="658">
        <v>0</v>
      </c>
      <c r="U1392" s="658">
        <v>0</v>
      </c>
      <c r="V1392" s="658">
        <v>0.02</v>
      </c>
      <c r="W1392" s="658">
        <v>0.41</v>
      </c>
      <c r="X1392" s="658">
        <v>0.42</v>
      </c>
      <c r="Y1392" s="658">
        <v>0.15000000000000002</v>
      </c>
      <c r="Z1392" s="658">
        <v>0</v>
      </c>
      <c r="AA1392" s="658">
        <v>0</v>
      </c>
      <c r="AB1392" s="658">
        <v>0</v>
      </c>
      <c r="AC1392" s="658">
        <v>0</v>
      </c>
      <c r="AD1392" s="658">
        <v>0</v>
      </c>
      <c r="AE1392" s="658">
        <v>0</v>
      </c>
      <c r="AF1392" s="658">
        <v>0</v>
      </c>
      <c r="AG1392" s="658">
        <v>0</v>
      </c>
      <c r="AH1392" s="658">
        <v>0</v>
      </c>
      <c r="AI1392" s="658">
        <v>0</v>
      </c>
      <c r="AJ1392" s="658">
        <v>0</v>
      </c>
      <c r="AK1392" s="658">
        <v>0</v>
      </c>
      <c r="AL1392" s="658">
        <v>0</v>
      </c>
      <c r="AM1392" s="658">
        <v>0</v>
      </c>
      <c r="AN1392" s="658">
        <v>0</v>
      </c>
      <c r="AO1392" s="658">
        <v>0</v>
      </c>
      <c r="AP1392" s="658">
        <v>0</v>
      </c>
      <c r="AQ1392" s="658">
        <v>0</v>
      </c>
      <c r="AR1392" s="658">
        <v>0</v>
      </c>
      <c r="AS1392" s="658">
        <v>0</v>
      </c>
      <c r="AT1392" s="658">
        <v>0</v>
      </c>
      <c r="AU1392" s="613">
        <f t="shared" si="24313"/>
        <v>1</v>
      </c>
      <c r="AV1392" s="661"/>
      <c r="AW1392" s="661"/>
      <c r="AX1392" s="661"/>
    </row>
    <row r="1393" spans="1:50" hidden="1" outlineLevel="1">
      <c r="A1393" s="590"/>
      <c r="B1393" s="646" t="s">
        <v>305</v>
      </c>
      <c r="C1393" s="646" t="s">
        <v>1572</v>
      </c>
      <c r="D1393" s="647" t="s">
        <v>1573</v>
      </c>
      <c r="E1393" s="649"/>
      <c r="F1393" s="650">
        <v>56703.384212849611</v>
      </c>
      <c r="G1393" s="650">
        <f t="shared" si="24315"/>
        <v>56703.384212849611</v>
      </c>
      <c r="H1393" s="649">
        <f t="shared" ref="H1393" si="24511">+H1394*$F1393</f>
        <v>0</v>
      </c>
      <c r="I1393" s="649">
        <f t="shared" ref="I1393" si="24512">+I1394*$F1393</f>
        <v>0</v>
      </c>
      <c r="J1393" s="649">
        <f t="shared" ref="J1393" si="24513">+J1394*$F1393</f>
        <v>0</v>
      </c>
      <c r="K1393" s="649">
        <f t="shared" ref="K1393" si="24514">+K1394*$F1393</f>
        <v>0</v>
      </c>
      <c r="L1393" s="649">
        <f t="shared" ref="L1393" si="24515">+L1394*$F1393</f>
        <v>0</v>
      </c>
      <c r="M1393" s="649">
        <f t="shared" ref="M1393" si="24516">+M1394*$F1393</f>
        <v>0</v>
      </c>
      <c r="N1393" s="649">
        <f t="shared" ref="N1393" si="24517">+N1394*$F1393</f>
        <v>0</v>
      </c>
      <c r="O1393" s="649">
        <f t="shared" ref="O1393" si="24518">+O1394*$F1393</f>
        <v>0</v>
      </c>
      <c r="P1393" s="649">
        <f t="shared" ref="P1393" si="24519">+P1394*$F1393</f>
        <v>0</v>
      </c>
      <c r="Q1393" s="649">
        <f t="shared" ref="Q1393" si="24520">+Q1394*$F1393</f>
        <v>0</v>
      </c>
      <c r="R1393" s="649">
        <f t="shared" ref="R1393" si="24521">+R1394*$F1393</f>
        <v>0</v>
      </c>
      <c r="S1393" s="649">
        <f t="shared" ref="S1393" si="24522">+S1394*$F1393</f>
        <v>0</v>
      </c>
      <c r="T1393" s="649">
        <f t="shared" ref="T1393" si="24523">+T1394*$F1393</f>
        <v>0</v>
      </c>
      <c r="U1393" s="649">
        <f t="shared" ref="U1393" si="24524">+U1394*$F1393</f>
        <v>0</v>
      </c>
      <c r="V1393" s="649">
        <f t="shared" ref="V1393" si="24525">+V1394*$F1393</f>
        <v>1134.0676842569922</v>
      </c>
      <c r="W1393" s="649">
        <f t="shared" ref="W1393" si="24526">+W1394*$F1393</f>
        <v>23248.38752726834</v>
      </c>
      <c r="X1393" s="649">
        <f t="shared" ref="X1393" si="24527">+X1394*$F1393</f>
        <v>23815.421369396834</v>
      </c>
      <c r="Y1393" s="649">
        <f t="shared" ref="Y1393" si="24528">+Y1394*$F1393</f>
        <v>8505.5076319274431</v>
      </c>
      <c r="Z1393" s="649">
        <f t="shared" ref="Z1393" si="24529">+Z1394*$F1393</f>
        <v>0</v>
      </c>
      <c r="AA1393" s="649">
        <f t="shared" ref="AA1393" si="24530">+AA1394*$F1393</f>
        <v>0</v>
      </c>
      <c r="AB1393" s="649">
        <f t="shared" ref="AB1393" si="24531">+AB1394*$F1393</f>
        <v>0</v>
      </c>
      <c r="AC1393" s="649">
        <f t="shared" ref="AC1393" si="24532">+AC1394*$F1393</f>
        <v>0</v>
      </c>
      <c r="AD1393" s="649">
        <f t="shared" ref="AD1393" si="24533">+AD1394*$F1393</f>
        <v>0</v>
      </c>
      <c r="AE1393" s="649">
        <f t="shared" ref="AE1393" si="24534">+AE1394*$F1393</f>
        <v>0</v>
      </c>
      <c r="AF1393" s="649">
        <f t="shared" ref="AF1393" si="24535">+AF1394*$F1393</f>
        <v>0</v>
      </c>
      <c r="AG1393" s="649">
        <f t="shared" ref="AG1393" si="24536">+AG1394*$F1393</f>
        <v>0</v>
      </c>
      <c r="AH1393" s="649">
        <f t="shared" ref="AH1393" si="24537">+AH1394*$F1393</f>
        <v>0</v>
      </c>
      <c r="AI1393" s="649">
        <f t="shared" ref="AI1393" si="24538">+AI1394*$F1393</f>
        <v>0</v>
      </c>
      <c r="AJ1393" s="649">
        <f t="shared" ref="AJ1393" si="24539">+AJ1394*$F1393</f>
        <v>0</v>
      </c>
      <c r="AK1393" s="649">
        <f t="shared" ref="AK1393" si="24540">+AK1394*$F1393</f>
        <v>0</v>
      </c>
      <c r="AL1393" s="649">
        <f t="shared" ref="AL1393" si="24541">+AL1394*$F1393</f>
        <v>0</v>
      </c>
      <c r="AM1393" s="649">
        <f t="shared" ref="AM1393" si="24542">+AM1394*$F1393</f>
        <v>0</v>
      </c>
      <c r="AN1393" s="649">
        <f t="shared" ref="AN1393" si="24543">+AN1394*$F1393</f>
        <v>0</v>
      </c>
      <c r="AO1393" s="649">
        <f t="shared" ref="AO1393" si="24544">+AO1394*$F1393</f>
        <v>0</v>
      </c>
      <c r="AP1393" s="649">
        <f t="shared" ref="AP1393" si="24545">+AP1394*$F1393</f>
        <v>0</v>
      </c>
      <c r="AQ1393" s="649">
        <f t="shared" ref="AQ1393" si="24546">+AQ1394*$F1393</f>
        <v>0</v>
      </c>
      <c r="AR1393" s="649">
        <f t="shared" ref="AR1393" si="24547">+AR1394*$F1393</f>
        <v>0</v>
      </c>
      <c r="AS1393" s="649">
        <f t="shared" ref="AS1393" si="24548">+AS1394*$F1393</f>
        <v>0</v>
      </c>
      <c r="AT1393" s="649">
        <f t="shared" ref="AT1393" si="24549">+AT1394*$F1393</f>
        <v>0</v>
      </c>
      <c r="AU1393" s="613">
        <f t="shared" si="24313"/>
        <v>56703.384212849611</v>
      </c>
      <c r="AV1393" s="591"/>
      <c r="AW1393" s="591"/>
      <c r="AX1393" s="591"/>
    </row>
    <row r="1394" spans="1:50" s="314" customFormat="1" hidden="1" outlineLevel="1">
      <c r="A1394" s="642"/>
      <c r="B1394" s="636"/>
      <c r="C1394" s="636"/>
      <c r="D1394" s="651"/>
      <c r="E1394" s="653"/>
      <c r="F1394" s="640"/>
      <c r="G1394" s="640">
        <f t="shared" si="24315"/>
        <v>1</v>
      </c>
      <c r="H1394" s="658">
        <v>0</v>
      </c>
      <c r="I1394" s="658">
        <v>0</v>
      </c>
      <c r="J1394" s="658">
        <v>0</v>
      </c>
      <c r="K1394" s="658">
        <v>0</v>
      </c>
      <c r="L1394" s="658">
        <v>0</v>
      </c>
      <c r="M1394" s="658">
        <v>0</v>
      </c>
      <c r="N1394" s="658">
        <v>0</v>
      </c>
      <c r="O1394" s="658">
        <v>0</v>
      </c>
      <c r="P1394" s="658">
        <v>0</v>
      </c>
      <c r="Q1394" s="658">
        <v>0</v>
      </c>
      <c r="R1394" s="658">
        <v>0</v>
      </c>
      <c r="S1394" s="658">
        <v>0</v>
      </c>
      <c r="T1394" s="658">
        <v>0</v>
      </c>
      <c r="U1394" s="658">
        <v>0</v>
      </c>
      <c r="V1394" s="658">
        <v>0.02</v>
      </c>
      <c r="W1394" s="658">
        <v>0.41</v>
      </c>
      <c r="X1394" s="658">
        <v>0.42</v>
      </c>
      <c r="Y1394" s="658">
        <v>0.15000000000000002</v>
      </c>
      <c r="Z1394" s="658">
        <v>0</v>
      </c>
      <c r="AA1394" s="658">
        <v>0</v>
      </c>
      <c r="AB1394" s="658">
        <v>0</v>
      </c>
      <c r="AC1394" s="658">
        <v>0</v>
      </c>
      <c r="AD1394" s="658">
        <v>0</v>
      </c>
      <c r="AE1394" s="658">
        <v>0</v>
      </c>
      <c r="AF1394" s="658">
        <v>0</v>
      </c>
      <c r="AG1394" s="658">
        <v>0</v>
      </c>
      <c r="AH1394" s="658">
        <v>0</v>
      </c>
      <c r="AI1394" s="658">
        <v>0</v>
      </c>
      <c r="AJ1394" s="658">
        <v>0</v>
      </c>
      <c r="AK1394" s="658">
        <v>0</v>
      </c>
      <c r="AL1394" s="658">
        <v>0</v>
      </c>
      <c r="AM1394" s="658">
        <v>0</v>
      </c>
      <c r="AN1394" s="658">
        <v>0</v>
      </c>
      <c r="AO1394" s="658">
        <v>0</v>
      </c>
      <c r="AP1394" s="658">
        <v>0</v>
      </c>
      <c r="AQ1394" s="658">
        <v>0</v>
      </c>
      <c r="AR1394" s="658">
        <v>0</v>
      </c>
      <c r="AS1394" s="658">
        <v>0</v>
      </c>
      <c r="AT1394" s="658">
        <v>0</v>
      </c>
      <c r="AU1394" s="613">
        <f t="shared" si="24313"/>
        <v>1</v>
      </c>
      <c r="AV1394" s="661"/>
      <c r="AW1394" s="661"/>
      <c r="AX1394" s="661"/>
    </row>
    <row r="1395" spans="1:50" hidden="1" outlineLevel="1">
      <c r="A1395" s="590"/>
      <c r="B1395" s="646" t="s">
        <v>305</v>
      </c>
      <c r="C1395" s="646" t="s">
        <v>1574</v>
      </c>
      <c r="D1395" s="647" t="s">
        <v>1575</v>
      </c>
      <c r="E1395" s="649"/>
      <c r="F1395" s="650">
        <v>365421.80937169748</v>
      </c>
      <c r="G1395" s="650">
        <f t="shared" si="24315"/>
        <v>365421.80937169748</v>
      </c>
      <c r="H1395" s="649">
        <f t="shared" ref="H1395" si="24550">+H1396*$F1395</f>
        <v>0</v>
      </c>
      <c r="I1395" s="649">
        <f t="shared" ref="I1395" si="24551">+I1396*$F1395</f>
        <v>0</v>
      </c>
      <c r="J1395" s="649">
        <f t="shared" ref="J1395" si="24552">+J1396*$F1395</f>
        <v>0</v>
      </c>
      <c r="K1395" s="649">
        <f t="shared" ref="K1395" si="24553">+K1396*$F1395</f>
        <v>0</v>
      </c>
      <c r="L1395" s="649">
        <f t="shared" ref="L1395" si="24554">+L1396*$F1395</f>
        <v>0</v>
      </c>
      <c r="M1395" s="649">
        <f t="shared" ref="M1395" si="24555">+M1396*$F1395</f>
        <v>0</v>
      </c>
      <c r="N1395" s="649">
        <f t="shared" ref="N1395" si="24556">+N1396*$F1395</f>
        <v>0</v>
      </c>
      <c r="O1395" s="649">
        <f t="shared" ref="O1395" si="24557">+O1396*$F1395</f>
        <v>0</v>
      </c>
      <c r="P1395" s="649">
        <f t="shared" ref="P1395" si="24558">+P1396*$F1395</f>
        <v>0</v>
      </c>
      <c r="Q1395" s="649">
        <f t="shared" ref="Q1395" si="24559">+Q1396*$F1395</f>
        <v>0</v>
      </c>
      <c r="R1395" s="649">
        <f t="shared" ref="R1395" si="24560">+R1396*$F1395</f>
        <v>0</v>
      </c>
      <c r="S1395" s="649">
        <f t="shared" ref="S1395" si="24561">+S1396*$F1395</f>
        <v>0</v>
      </c>
      <c r="T1395" s="649">
        <f t="shared" ref="T1395" si="24562">+T1396*$F1395</f>
        <v>0</v>
      </c>
      <c r="U1395" s="649">
        <f t="shared" ref="U1395" si="24563">+U1396*$F1395</f>
        <v>0</v>
      </c>
      <c r="V1395" s="649">
        <f t="shared" ref="V1395" si="24564">+V1396*$F1395</f>
        <v>7308.4361874339502</v>
      </c>
      <c r="W1395" s="649">
        <f t="shared" ref="W1395" si="24565">+W1396*$F1395</f>
        <v>149822.94184239596</v>
      </c>
      <c r="X1395" s="649">
        <f t="shared" ref="X1395" si="24566">+X1396*$F1395</f>
        <v>153477.15993611293</v>
      </c>
      <c r="Y1395" s="649">
        <f t="shared" ref="Y1395" si="24567">+Y1396*$F1395</f>
        <v>54813.271405754633</v>
      </c>
      <c r="Z1395" s="649">
        <f t="shared" ref="Z1395" si="24568">+Z1396*$F1395</f>
        <v>0</v>
      </c>
      <c r="AA1395" s="649">
        <f t="shared" ref="AA1395" si="24569">+AA1396*$F1395</f>
        <v>0</v>
      </c>
      <c r="AB1395" s="649">
        <f t="shared" ref="AB1395" si="24570">+AB1396*$F1395</f>
        <v>0</v>
      </c>
      <c r="AC1395" s="649">
        <f t="shared" ref="AC1395" si="24571">+AC1396*$F1395</f>
        <v>0</v>
      </c>
      <c r="AD1395" s="649">
        <f t="shared" ref="AD1395" si="24572">+AD1396*$F1395</f>
        <v>0</v>
      </c>
      <c r="AE1395" s="649">
        <f t="shared" ref="AE1395" si="24573">+AE1396*$F1395</f>
        <v>0</v>
      </c>
      <c r="AF1395" s="649">
        <f t="shared" ref="AF1395" si="24574">+AF1396*$F1395</f>
        <v>0</v>
      </c>
      <c r="AG1395" s="649">
        <f t="shared" ref="AG1395" si="24575">+AG1396*$F1395</f>
        <v>0</v>
      </c>
      <c r="AH1395" s="649">
        <f t="shared" ref="AH1395" si="24576">+AH1396*$F1395</f>
        <v>0</v>
      </c>
      <c r="AI1395" s="649">
        <f t="shared" ref="AI1395" si="24577">+AI1396*$F1395</f>
        <v>0</v>
      </c>
      <c r="AJ1395" s="649">
        <f t="shared" ref="AJ1395" si="24578">+AJ1396*$F1395</f>
        <v>0</v>
      </c>
      <c r="AK1395" s="649">
        <f t="shared" ref="AK1395" si="24579">+AK1396*$F1395</f>
        <v>0</v>
      </c>
      <c r="AL1395" s="649">
        <f t="shared" ref="AL1395" si="24580">+AL1396*$F1395</f>
        <v>0</v>
      </c>
      <c r="AM1395" s="649">
        <f t="shared" ref="AM1395" si="24581">+AM1396*$F1395</f>
        <v>0</v>
      </c>
      <c r="AN1395" s="649">
        <f t="shared" ref="AN1395" si="24582">+AN1396*$F1395</f>
        <v>0</v>
      </c>
      <c r="AO1395" s="649">
        <f t="shared" ref="AO1395" si="24583">+AO1396*$F1395</f>
        <v>0</v>
      </c>
      <c r="AP1395" s="649">
        <f t="shared" ref="AP1395" si="24584">+AP1396*$F1395</f>
        <v>0</v>
      </c>
      <c r="AQ1395" s="649">
        <f t="shared" ref="AQ1395" si="24585">+AQ1396*$F1395</f>
        <v>0</v>
      </c>
      <c r="AR1395" s="649">
        <f t="shared" ref="AR1395" si="24586">+AR1396*$F1395</f>
        <v>0</v>
      </c>
      <c r="AS1395" s="649">
        <f t="shared" ref="AS1395" si="24587">+AS1396*$F1395</f>
        <v>0</v>
      </c>
      <c r="AT1395" s="649">
        <f t="shared" ref="AT1395" si="24588">+AT1396*$F1395</f>
        <v>0</v>
      </c>
      <c r="AU1395" s="613">
        <f t="shared" si="24313"/>
        <v>365421.80937169748</v>
      </c>
      <c r="AV1395" s="591"/>
      <c r="AW1395" s="591"/>
      <c r="AX1395" s="591"/>
    </row>
    <row r="1396" spans="1:50" s="314" customFormat="1" hidden="1" outlineLevel="1">
      <c r="A1396" s="642"/>
      <c r="B1396" s="636"/>
      <c r="C1396" s="636"/>
      <c r="D1396" s="651"/>
      <c r="E1396" s="653"/>
      <c r="F1396" s="640"/>
      <c r="G1396" s="640">
        <f t="shared" si="24315"/>
        <v>1</v>
      </c>
      <c r="H1396" s="658">
        <v>0</v>
      </c>
      <c r="I1396" s="658">
        <v>0</v>
      </c>
      <c r="J1396" s="658">
        <v>0</v>
      </c>
      <c r="K1396" s="658">
        <v>0</v>
      </c>
      <c r="L1396" s="658">
        <v>0</v>
      </c>
      <c r="M1396" s="658">
        <v>0</v>
      </c>
      <c r="N1396" s="658">
        <v>0</v>
      </c>
      <c r="O1396" s="658">
        <v>0</v>
      </c>
      <c r="P1396" s="658">
        <v>0</v>
      </c>
      <c r="Q1396" s="658">
        <v>0</v>
      </c>
      <c r="R1396" s="658">
        <v>0</v>
      </c>
      <c r="S1396" s="658">
        <v>0</v>
      </c>
      <c r="T1396" s="658">
        <v>0</v>
      </c>
      <c r="U1396" s="658">
        <v>0</v>
      </c>
      <c r="V1396" s="658">
        <v>0.02</v>
      </c>
      <c r="W1396" s="658">
        <v>0.41</v>
      </c>
      <c r="X1396" s="658">
        <v>0.42</v>
      </c>
      <c r="Y1396" s="658">
        <v>0.15000000000000002</v>
      </c>
      <c r="Z1396" s="658">
        <v>0</v>
      </c>
      <c r="AA1396" s="658">
        <v>0</v>
      </c>
      <c r="AB1396" s="658">
        <v>0</v>
      </c>
      <c r="AC1396" s="658">
        <v>0</v>
      </c>
      <c r="AD1396" s="658">
        <v>0</v>
      </c>
      <c r="AE1396" s="658">
        <v>0</v>
      </c>
      <c r="AF1396" s="658">
        <v>0</v>
      </c>
      <c r="AG1396" s="658">
        <v>0</v>
      </c>
      <c r="AH1396" s="658">
        <v>0</v>
      </c>
      <c r="AI1396" s="658">
        <v>0</v>
      </c>
      <c r="AJ1396" s="658">
        <v>0</v>
      </c>
      <c r="AK1396" s="658">
        <v>0</v>
      </c>
      <c r="AL1396" s="658">
        <v>0</v>
      </c>
      <c r="AM1396" s="658">
        <v>0</v>
      </c>
      <c r="AN1396" s="658">
        <v>0</v>
      </c>
      <c r="AO1396" s="658">
        <v>0</v>
      </c>
      <c r="AP1396" s="658">
        <v>0</v>
      </c>
      <c r="AQ1396" s="658">
        <v>0</v>
      </c>
      <c r="AR1396" s="658">
        <v>0</v>
      </c>
      <c r="AS1396" s="658">
        <v>0</v>
      </c>
      <c r="AT1396" s="658">
        <v>0</v>
      </c>
      <c r="AU1396" s="613">
        <f t="shared" si="24313"/>
        <v>1</v>
      </c>
      <c r="AV1396" s="661"/>
      <c r="AW1396" s="661"/>
      <c r="AX1396" s="661"/>
    </row>
    <row r="1397" spans="1:50" hidden="1" outlineLevel="1">
      <c r="A1397" s="590"/>
      <c r="B1397" s="646" t="s">
        <v>305</v>
      </c>
      <c r="C1397" s="646" t="s">
        <v>1576</v>
      </c>
      <c r="D1397" s="647" t="s">
        <v>1577</v>
      </c>
      <c r="E1397" s="649"/>
      <c r="F1397" s="650">
        <v>315018.80118249782</v>
      </c>
      <c r="G1397" s="650">
        <f t="shared" si="24315"/>
        <v>315018.80118249782</v>
      </c>
      <c r="H1397" s="649">
        <f t="shared" ref="H1397" si="24589">+H1398*$F1397</f>
        <v>0</v>
      </c>
      <c r="I1397" s="649">
        <f t="shared" ref="I1397" si="24590">+I1398*$F1397</f>
        <v>0</v>
      </c>
      <c r="J1397" s="649">
        <f t="shared" ref="J1397" si="24591">+J1398*$F1397</f>
        <v>0</v>
      </c>
      <c r="K1397" s="649">
        <f t="shared" ref="K1397" si="24592">+K1398*$F1397</f>
        <v>0</v>
      </c>
      <c r="L1397" s="649">
        <f t="shared" ref="L1397" si="24593">+L1398*$F1397</f>
        <v>0</v>
      </c>
      <c r="M1397" s="649">
        <f t="shared" ref="M1397" si="24594">+M1398*$F1397</f>
        <v>0</v>
      </c>
      <c r="N1397" s="649">
        <f t="shared" ref="N1397" si="24595">+N1398*$F1397</f>
        <v>0</v>
      </c>
      <c r="O1397" s="649">
        <f t="shared" ref="O1397" si="24596">+O1398*$F1397</f>
        <v>0</v>
      </c>
      <c r="P1397" s="649">
        <f t="shared" ref="P1397" si="24597">+P1398*$F1397</f>
        <v>0</v>
      </c>
      <c r="Q1397" s="649">
        <f t="shared" ref="Q1397" si="24598">+Q1398*$F1397</f>
        <v>0</v>
      </c>
      <c r="R1397" s="649">
        <f t="shared" ref="R1397" si="24599">+R1398*$F1397</f>
        <v>0</v>
      </c>
      <c r="S1397" s="649">
        <f t="shared" ref="S1397" si="24600">+S1398*$F1397</f>
        <v>0</v>
      </c>
      <c r="T1397" s="649">
        <f t="shared" ref="T1397" si="24601">+T1398*$F1397</f>
        <v>0</v>
      </c>
      <c r="U1397" s="649">
        <f t="shared" ref="U1397" si="24602">+U1398*$F1397</f>
        <v>0</v>
      </c>
      <c r="V1397" s="649">
        <f t="shared" ref="V1397" si="24603">+V1398*$F1397</f>
        <v>6300.3760236499566</v>
      </c>
      <c r="W1397" s="649">
        <f t="shared" ref="W1397" si="24604">+W1398*$F1397</f>
        <v>129157.70848482409</v>
      </c>
      <c r="X1397" s="649">
        <f t="shared" ref="X1397" si="24605">+X1398*$F1397</f>
        <v>132307.89649664907</v>
      </c>
      <c r="Y1397" s="649">
        <f t="shared" ref="Y1397" si="24606">+Y1398*$F1397</f>
        <v>47252.820177374677</v>
      </c>
      <c r="Z1397" s="649">
        <f t="shared" ref="Z1397" si="24607">+Z1398*$F1397</f>
        <v>0</v>
      </c>
      <c r="AA1397" s="649">
        <f t="shared" ref="AA1397" si="24608">+AA1398*$F1397</f>
        <v>0</v>
      </c>
      <c r="AB1397" s="649">
        <f t="shared" ref="AB1397" si="24609">+AB1398*$F1397</f>
        <v>0</v>
      </c>
      <c r="AC1397" s="649">
        <f t="shared" ref="AC1397" si="24610">+AC1398*$F1397</f>
        <v>0</v>
      </c>
      <c r="AD1397" s="649">
        <f t="shared" ref="AD1397" si="24611">+AD1398*$F1397</f>
        <v>0</v>
      </c>
      <c r="AE1397" s="649">
        <f t="shared" ref="AE1397" si="24612">+AE1398*$F1397</f>
        <v>0</v>
      </c>
      <c r="AF1397" s="649">
        <f t="shared" ref="AF1397" si="24613">+AF1398*$F1397</f>
        <v>0</v>
      </c>
      <c r="AG1397" s="649">
        <f t="shared" ref="AG1397" si="24614">+AG1398*$F1397</f>
        <v>0</v>
      </c>
      <c r="AH1397" s="649">
        <f t="shared" ref="AH1397" si="24615">+AH1398*$F1397</f>
        <v>0</v>
      </c>
      <c r="AI1397" s="649">
        <f t="shared" ref="AI1397" si="24616">+AI1398*$F1397</f>
        <v>0</v>
      </c>
      <c r="AJ1397" s="649">
        <f t="shared" ref="AJ1397" si="24617">+AJ1398*$F1397</f>
        <v>0</v>
      </c>
      <c r="AK1397" s="649">
        <f t="shared" ref="AK1397" si="24618">+AK1398*$F1397</f>
        <v>0</v>
      </c>
      <c r="AL1397" s="649">
        <f t="shared" ref="AL1397" si="24619">+AL1398*$F1397</f>
        <v>0</v>
      </c>
      <c r="AM1397" s="649">
        <f t="shared" ref="AM1397" si="24620">+AM1398*$F1397</f>
        <v>0</v>
      </c>
      <c r="AN1397" s="649">
        <f t="shared" ref="AN1397" si="24621">+AN1398*$F1397</f>
        <v>0</v>
      </c>
      <c r="AO1397" s="649">
        <f t="shared" ref="AO1397" si="24622">+AO1398*$F1397</f>
        <v>0</v>
      </c>
      <c r="AP1397" s="649">
        <f t="shared" ref="AP1397" si="24623">+AP1398*$F1397</f>
        <v>0</v>
      </c>
      <c r="AQ1397" s="649">
        <f t="shared" ref="AQ1397" si="24624">+AQ1398*$F1397</f>
        <v>0</v>
      </c>
      <c r="AR1397" s="649">
        <f t="shared" ref="AR1397" si="24625">+AR1398*$F1397</f>
        <v>0</v>
      </c>
      <c r="AS1397" s="649">
        <f t="shared" ref="AS1397" si="24626">+AS1398*$F1397</f>
        <v>0</v>
      </c>
      <c r="AT1397" s="649">
        <f t="shared" ref="AT1397" si="24627">+AT1398*$F1397</f>
        <v>0</v>
      </c>
      <c r="AU1397" s="613">
        <f t="shared" si="24313"/>
        <v>315018.80118249782</v>
      </c>
      <c r="AV1397" s="591"/>
      <c r="AW1397" s="591"/>
      <c r="AX1397" s="591"/>
    </row>
    <row r="1398" spans="1:50" s="314" customFormat="1" hidden="1" outlineLevel="1">
      <c r="A1398" s="642"/>
      <c r="B1398" s="636"/>
      <c r="C1398" s="636"/>
      <c r="D1398" s="651"/>
      <c r="E1398" s="653"/>
      <c r="F1398" s="640"/>
      <c r="G1398" s="640">
        <f t="shared" si="24315"/>
        <v>1</v>
      </c>
      <c r="H1398" s="658">
        <v>0</v>
      </c>
      <c r="I1398" s="658">
        <v>0</v>
      </c>
      <c r="J1398" s="658">
        <v>0</v>
      </c>
      <c r="K1398" s="658">
        <v>0</v>
      </c>
      <c r="L1398" s="658">
        <v>0</v>
      </c>
      <c r="M1398" s="658">
        <v>0</v>
      </c>
      <c r="N1398" s="658">
        <v>0</v>
      </c>
      <c r="O1398" s="658">
        <v>0</v>
      </c>
      <c r="P1398" s="658">
        <v>0</v>
      </c>
      <c r="Q1398" s="658">
        <v>0</v>
      </c>
      <c r="R1398" s="658">
        <v>0</v>
      </c>
      <c r="S1398" s="658">
        <v>0</v>
      </c>
      <c r="T1398" s="658">
        <v>0</v>
      </c>
      <c r="U1398" s="658">
        <v>0</v>
      </c>
      <c r="V1398" s="658">
        <v>0.02</v>
      </c>
      <c r="W1398" s="658">
        <v>0.41</v>
      </c>
      <c r="X1398" s="658">
        <v>0.42</v>
      </c>
      <c r="Y1398" s="658">
        <v>0.15000000000000002</v>
      </c>
      <c r="Z1398" s="658">
        <v>0</v>
      </c>
      <c r="AA1398" s="658">
        <v>0</v>
      </c>
      <c r="AB1398" s="658">
        <v>0</v>
      </c>
      <c r="AC1398" s="658">
        <v>0</v>
      </c>
      <c r="AD1398" s="658">
        <v>0</v>
      </c>
      <c r="AE1398" s="658">
        <v>0</v>
      </c>
      <c r="AF1398" s="658">
        <v>0</v>
      </c>
      <c r="AG1398" s="658">
        <v>0</v>
      </c>
      <c r="AH1398" s="658">
        <v>0</v>
      </c>
      <c r="AI1398" s="658">
        <v>0</v>
      </c>
      <c r="AJ1398" s="658">
        <v>0</v>
      </c>
      <c r="AK1398" s="658">
        <v>0</v>
      </c>
      <c r="AL1398" s="658">
        <v>0</v>
      </c>
      <c r="AM1398" s="658">
        <v>0</v>
      </c>
      <c r="AN1398" s="658">
        <v>0</v>
      </c>
      <c r="AO1398" s="658">
        <v>0</v>
      </c>
      <c r="AP1398" s="658">
        <v>0</v>
      </c>
      <c r="AQ1398" s="658">
        <v>0</v>
      </c>
      <c r="AR1398" s="658">
        <v>0</v>
      </c>
      <c r="AS1398" s="658">
        <v>0</v>
      </c>
      <c r="AT1398" s="658">
        <v>0</v>
      </c>
      <c r="AU1398" s="613">
        <f t="shared" si="24313"/>
        <v>1</v>
      </c>
      <c r="AV1398" s="661"/>
      <c r="AW1398" s="661"/>
      <c r="AX1398" s="661"/>
    </row>
    <row r="1399" spans="1:50" hidden="1" outlineLevel="1">
      <c r="A1399" s="590"/>
      <c r="B1399" s="646" t="s">
        <v>305</v>
      </c>
      <c r="C1399" s="646" t="s">
        <v>1578</v>
      </c>
      <c r="D1399" s="647" t="s">
        <v>1579</v>
      </c>
      <c r="E1399" s="649"/>
      <c r="F1399" s="650">
        <v>189011.28070949868</v>
      </c>
      <c r="G1399" s="650">
        <f t="shared" si="24315"/>
        <v>189011.28070949865</v>
      </c>
      <c r="H1399" s="649">
        <f t="shared" ref="H1399" si="24628">+H1400*$F1399</f>
        <v>0</v>
      </c>
      <c r="I1399" s="649">
        <f t="shared" ref="I1399" si="24629">+I1400*$F1399</f>
        <v>0</v>
      </c>
      <c r="J1399" s="649">
        <f t="shared" ref="J1399" si="24630">+J1400*$F1399</f>
        <v>0</v>
      </c>
      <c r="K1399" s="649">
        <f t="shared" ref="K1399" si="24631">+K1400*$F1399</f>
        <v>0</v>
      </c>
      <c r="L1399" s="649">
        <f t="shared" ref="L1399" si="24632">+L1400*$F1399</f>
        <v>0</v>
      </c>
      <c r="M1399" s="649">
        <f t="shared" ref="M1399" si="24633">+M1400*$F1399</f>
        <v>0</v>
      </c>
      <c r="N1399" s="649">
        <f t="shared" ref="N1399" si="24634">+N1400*$F1399</f>
        <v>0</v>
      </c>
      <c r="O1399" s="649">
        <f t="shared" ref="O1399" si="24635">+O1400*$F1399</f>
        <v>0</v>
      </c>
      <c r="P1399" s="649">
        <f t="shared" ref="P1399" si="24636">+P1400*$F1399</f>
        <v>0</v>
      </c>
      <c r="Q1399" s="649">
        <f t="shared" ref="Q1399" si="24637">+Q1400*$F1399</f>
        <v>0</v>
      </c>
      <c r="R1399" s="649">
        <f t="shared" ref="R1399" si="24638">+R1400*$F1399</f>
        <v>0</v>
      </c>
      <c r="S1399" s="649">
        <f t="shared" ref="S1399" si="24639">+S1400*$F1399</f>
        <v>0</v>
      </c>
      <c r="T1399" s="649">
        <f t="shared" ref="T1399" si="24640">+T1400*$F1399</f>
        <v>0</v>
      </c>
      <c r="U1399" s="649">
        <f t="shared" ref="U1399" si="24641">+U1400*$F1399</f>
        <v>0</v>
      </c>
      <c r="V1399" s="649">
        <f t="shared" ref="V1399" si="24642">+V1400*$F1399</f>
        <v>3780.2256141899738</v>
      </c>
      <c r="W1399" s="649">
        <f t="shared" ref="W1399" si="24643">+W1400*$F1399</f>
        <v>77494.625090894449</v>
      </c>
      <c r="X1399" s="649">
        <f t="shared" ref="X1399" si="24644">+X1400*$F1399</f>
        <v>79384.737897989442</v>
      </c>
      <c r="Y1399" s="649">
        <f t="shared" ref="Y1399" si="24645">+Y1400*$F1399</f>
        <v>28351.692106424805</v>
      </c>
      <c r="Z1399" s="649">
        <f t="shared" ref="Z1399" si="24646">+Z1400*$F1399</f>
        <v>0</v>
      </c>
      <c r="AA1399" s="649">
        <f t="shared" ref="AA1399" si="24647">+AA1400*$F1399</f>
        <v>0</v>
      </c>
      <c r="AB1399" s="649">
        <f t="shared" ref="AB1399" si="24648">+AB1400*$F1399</f>
        <v>0</v>
      </c>
      <c r="AC1399" s="649">
        <f t="shared" ref="AC1399" si="24649">+AC1400*$F1399</f>
        <v>0</v>
      </c>
      <c r="AD1399" s="649">
        <f t="shared" ref="AD1399" si="24650">+AD1400*$F1399</f>
        <v>0</v>
      </c>
      <c r="AE1399" s="649">
        <f t="shared" ref="AE1399" si="24651">+AE1400*$F1399</f>
        <v>0</v>
      </c>
      <c r="AF1399" s="649">
        <f t="shared" ref="AF1399" si="24652">+AF1400*$F1399</f>
        <v>0</v>
      </c>
      <c r="AG1399" s="649">
        <f t="shared" ref="AG1399" si="24653">+AG1400*$F1399</f>
        <v>0</v>
      </c>
      <c r="AH1399" s="649">
        <f t="shared" ref="AH1399" si="24654">+AH1400*$F1399</f>
        <v>0</v>
      </c>
      <c r="AI1399" s="649">
        <f t="shared" ref="AI1399" si="24655">+AI1400*$F1399</f>
        <v>0</v>
      </c>
      <c r="AJ1399" s="649">
        <f t="shared" ref="AJ1399" si="24656">+AJ1400*$F1399</f>
        <v>0</v>
      </c>
      <c r="AK1399" s="649">
        <f t="shared" ref="AK1399" si="24657">+AK1400*$F1399</f>
        <v>0</v>
      </c>
      <c r="AL1399" s="649">
        <f t="shared" ref="AL1399" si="24658">+AL1400*$F1399</f>
        <v>0</v>
      </c>
      <c r="AM1399" s="649">
        <f t="shared" ref="AM1399" si="24659">+AM1400*$F1399</f>
        <v>0</v>
      </c>
      <c r="AN1399" s="649">
        <f t="shared" ref="AN1399" si="24660">+AN1400*$F1399</f>
        <v>0</v>
      </c>
      <c r="AO1399" s="649">
        <f t="shared" ref="AO1399" si="24661">+AO1400*$F1399</f>
        <v>0</v>
      </c>
      <c r="AP1399" s="649">
        <f t="shared" ref="AP1399" si="24662">+AP1400*$F1399</f>
        <v>0</v>
      </c>
      <c r="AQ1399" s="649">
        <f t="shared" ref="AQ1399" si="24663">+AQ1400*$F1399</f>
        <v>0</v>
      </c>
      <c r="AR1399" s="649">
        <f t="shared" ref="AR1399" si="24664">+AR1400*$F1399</f>
        <v>0</v>
      </c>
      <c r="AS1399" s="649">
        <f t="shared" ref="AS1399" si="24665">+AS1400*$F1399</f>
        <v>0</v>
      </c>
      <c r="AT1399" s="649">
        <f t="shared" ref="AT1399" si="24666">+AT1400*$F1399</f>
        <v>0</v>
      </c>
      <c r="AU1399" s="613">
        <f t="shared" si="24313"/>
        <v>189011.28070949865</v>
      </c>
      <c r="AV1399" s="591"/>
      <c r="AW1399" s="591"/>
      <c r="AX1399" s="591"/>
    </row>
    <row r="1400" spans="1:50" s="314" customFormat="1" hidden="1" outlineLevel="1">
      <c r="A1400" s="642"/>
      <c r="B1400" s="636"/>
      <c r="C1400" s="636"/>
      <c r="D1400" s="651"/>
      <c r="E1400" s="653"/>
      <c r="F1400" s="640"/>
      <c r="G1400" s="640">
        <f t="shared" si="24315"/>
        <v>1</v>
      </c>
      <c r="H1400" s="658">
        <v>0</v>
      </c>
      <c r="I1400" s="658">
        <v>0</v>
      </c>
      <c r="J1400" s="658">
        <v>0</v>
      </c>
      <c r="K1400" s="658">
        <v>0</v>
      </c>
      <c r="L1400" s="658">
        <v>0</v>
      </c>
      <c r="M1400" s="658">
        <v>0</v>
      </c>
      <c r="N1400" s="658">
        <v>0</v>
      </c>
      <c r="O1400" s="658">
        <v>0</v>
      </c>
      <c r="P1400" s="658">
        <v>0</v>
      </c>
      <c r="Q1400" s="658">
        <v>0</v>
      </c>
      <c r="R1400" s="658">
        <v>0</v>
      </c>
      <c r="S1400" s="658">
        <v>0</v>
      </c>
      <c r="T1400" s="658">
        <v>0</v>
      </c>
      <c r="U1400" s="658">
        <v>0</v>
      </c>
      <c r="V1400" s="658">
        <v>0.02</v>
      </c>
      <c r="W1400" s="658">
        <v>0.41</v>
      </c>
      <c r="X1400" s="658">
        <v>0.42</v>
      </c>
      <c r="Y1400" s="658">
        <v>0.15000000000000002</v>
      </c>
      <c r="Z1400" s="658">
        <v>0</v>
      </c>
      <c r="AA1400" s="658">
        <v>0</v>
      </c>
      <c r="AB1400" s="658">
        <v>0</v>
      </c>
      <c r="AC1400" s="658">
        <v>0</v>
      </c>
      <c r="AD1400" s="658">
        <v>0</v>
      </c>
      <c r="AE1400" s="658">
        <v>0</v>
      </c>
      <c r="AF1400" s="658">
        <v>0</v>
      </c>
      <c r="AG1400" s="658">
        <v>0</v>
      </c>
      <c r="AH1400" s="658">
        <v>0</v>
      </c>
      <c r="AI1400" s="658">
        <v>0</v>
      </c>
      <c r="AJ1400" s="658">
        <v>0</v>
      </c>
      <c r="AK1400" s="658">
        <v>0</v>
      </c>
      <c r="AL1400" s="658">
        <v>0</v>
      </c>
      <c r="AM1400" s="658">
        <v>0</v>
      </c>
      <c r="AN1400" s="658">
        <v>0</v>
      </c>
      <c r="AO1400" s="658">
        <v>0</v>
      </c>
      <c r="AP1400" s="658">
        <v>0</v>
      </c>
      <c r="AQ1400" s="658">
        <v>0</v>
      </c>
      <c r="AR1400" s="658">
        <v>0</v>
      </c>
      <c r="AS1400" s="658">
        <v>0</v>
      </c>
      <c r="AT1400" s="658">
        <v>0</v>
      </c>
      <c r="AU1400" s="613">
        <f t="shared" si="24313"/>
        <v>1</v>
      </c>
      <c r="AV1400" s="661"/>
      <c r="AW1400" s="661"/>
      <c r="AX1400" s="661"/>
    </row>
    <row r="1401" spans="1:50" hidden="1" outlineLevel="1">
      <c r="A1401" s="590"/>
      <c r="B1401" s="646" t="s">
        <v>305</v>
      </c>
      <c r="C1401" s="646" t="s">
        <v>1580</v>
      </c>
      <c r="D1401" s="647" t="s">
        <v>1581</v>
      </c>
      <c r="E1401" s="649"/>
      <c r="F1401" s="650">
        <v>227443.57445376346</v>
      </c>
      <c r="G1401" s="650">
        <f t="shared" si="24315"/>
        <v>227443.57445376343</v>
      </c>
      <c r="H1401" s="649">
        <f t="shared" ref="H1401" si="24667">+H1402*$F1401</f>
        <v>0</v>
      </c>
      <c r="I1401" s="649">
        <f t="shared" ref="I1401" si="24668">+I1402*$F1401</f>
        <v>0</v>
      </c>
      <c r="J1401" s="649">
        <f t="shared" ref="J1401" si="24669">+J1402*$F1401</f>
        <v>0</v>
      </c>
      <c r="K1401" s="649">
        <f t="shared" ref="K1401" si="24670">+K1402*$F1401</f>
        <v>0</v>
      </c>
      <c r="L1401" s="649">
        <f t="shared" ref="L1401" si="24671">+L1402*$F1401</f>
        <v>0</v>
      </c>
      <c r="M1401" s="649">
        <f t="shared" ref="M1401" si="24672">+M1402*$F1401</f>
        <v>0</v>
      </c>
      <c r="N1401" s="649">
        <f t="shared" ref="N1401" si="24673">+N1402*$F1401</f>
        <v>0</v>
      </c>
      <c r="O1401" s="649">
        <f t="shared" ref="O1401" si="24674">+O1402*$F1401</f>
        <v>0</v>
      </c>
      <c r="P1401" s="649">
        <f t="shared" ref="P1401" si="24675">+P1402*$F1401</f>
        <v>0</v>
      </c>
      <c r="Q1401" s="649">
        <f t="shared" ref="Q1401" si="24676">+Q1402*$F1401</f>
        <v>0</v>
      </c>
      <c r="R1401" s="649">
        <f t="shared" ref="R1401" si="24677">+R1402*$F1401</f>
        <v>0</v>
      </c>
      <c r="S1401" s="649">
        <f t="shared" ref="S1401" si="24678">+S1402*$F1401</f>
        <v>0</v>
      </c>
      <c r="T1401" s="649">
        <f t="shared" ref="T1401" si="24679">+T1402*$F1401</f>
        <v>0</v>
      </c>
      <c r="U1401" s="649">
        <f t="shared" ref="U1401" si="24680">+U1402*$F1401</f>
        <v>0</v>
      </c>
      <c r="V1401" s="649">
        <f t="shared" ref="V1401" si="24681">+V1402*$F1401</f>
        <v>4548.871489075269</v>
      </c>
      <c r="W1401" s="649">
        <f t="shared" ref="W1401" si="24682">+W1402*$F1401</f>
        <v>93251.86552604301</v>
      </c>
      <c r="X1401" s="649">
        <f t="shared" ref="X1401" si="24683">+X1402*$F1401</f>
        <v>95526.301270580647</v>
      </c>
      <c r="Y1401" s="649">
        <f t="shared" ref="Y1401" si="24684">+Y1402*$F1401</f>
        <v>34116.536168064522</v>
      </c>
      <c r="Z1401" s="649">
        <f t="shared" ref="Z1401" si="24685">+Z1402*$F1401</f>
        <v>0</v>
      </c>
      <c r="AA1401" s="649">
        <f t="shared" ref="AA1401" si="24686">+AA1402*$F1401</f>
        <v>0</v>
      </c>
      <c r="AB1401" s="649">
        <f t="shared" ref="AB1401" si="24687">+AB1402*$F1401</f>
        <v>0</v>
      </c>
      <c r="AC1401" s="649">
        <f t="shared" ref="AC1401" si="24688">+AC1402*$F1401</f>
        <v>0</v>
      </c>
      <c r="AD1401" s="649">
        <f t="shared" ref="AD1401" si="24689">+AD1402*$F1401</f>
        <v>0</v>
      </c>
      <c r="AE1401" s="649">
        <f t="shared" ref="AE1401" si="24690">+AE1402*$F1401</f>
        <v>0</v>
      </c>
      <c r="AF1401" s="649">
        <f t="shared" ref="AF1401" si="24691">+AF1402*$F1401</f>
        <v>0</v>
      </c>
      <c r="AG1401" s="649">
        <f t="shared" ref="AG1401" si="24692">+AG1402*$F1401</f>
        <v>0</v>
      </c>
      <c r="AH1401" s="649">
        <f t="shared" ref="AH1401" si="24693">+AH1402*$F1401</f>
        <v>0</v>
      </c>
      <c r="AI1401" s="649">
        <f t="shared" ref="AI1401" si="24694">+AI1402*$F1401</f>
        <v>0</v>
      </c>
      <c r="AJ1401" s="649">
        <f t="shared" ref="AJ1401" si="24695">+AJ1402*$F1401</f>
        <v>0</v>
      </c>
      <c r="AK1401" s="649">
        <f t="shared" ref="AK1401" si="24696">+AK1402*$F1401</f>
        <v>0</v>
      </c>
      <c r="AL1401" s="649">
        <f t="shared" ref="AL1401" si="24697">+AL1402*$F1401</f>
        <v>0</v>
      </c>
      <c r="AM1401" s="649">
        <f t="shared" ref="AM1401" si="24698">+AM1402*$F1401</f>
        <v>0</v>
      </c>
      <c r="AN1401" s="649">
        <f t="shared" ref="AN1401" si="24699">+AN1402*$F1401</f>
        <v>0</v>
      </c>
      <c r="AO1401" s="649">
        <f t="shared" ref="AO1401" si="24700">+AO1402*$F1401</f>
        <v>0</v>
      </c>
      <c r="AP1401" s="649">
        <f t="shared" ref="AP1401" si="24701">+AP1402*$F1401</f>
        <v>0</v>
      </c>
      <c r="AQ1401" s="649">
        <f t="shared" ref="AQ1401" si="24702">+AQ1402*$F1401</f>
        <v>0</v>
      </c>
      <c r="AR1401" s="649">
        <f t="shared" ref="AR1401" si="24703">+AR1402*$F1401</f>
        <v>0</v>
      </c>
      <c r="AS1401" s="649">
        <f t="shared" ref="AS1401" si="24704">+AS1402*$F1401</f>
        <v>0</v>
      </c>
      <c r="AT1401" s="649">
        <f t="shared" ref="AT1401" si="24705">+AT1402*$F1401</f>
        <v>0</v>
      </c>
      <c r="AU1401" s="613">
        <f t="shared" si="24313"/>
        <v>227443.57445376343</v>
      </c>
      <c r="AV1401" s="591"/>
      <c r="AW1401" s="591"/>
      <c r="AX1401" s="591"/>
    </row>
    <row r="1402" spans="1:50" s="314" customFormat="1" hidden="1" outlineLevel="1">
      <c r="A1402" s="642"/>
      <c r="B1402" s="636"/>
      <c r="C1402" s="636"/>
      <c r="D1402" s="651"/>
      <c r="E1402" s="653"/>
      <c r="F1402" s="640"/>
      <c r="G1402" s="640">
        <f t="shared" si="24315"/>
        <v>1</v>
      </c>
      <c r="H1402" s="658">
        <v>0</v>
      </c>
      <c r="I1402" s="658">
        <v>0</v>
      </c>
      <c r="J1402" s="658">
        <v>0</v>
      </c>
      <c r="K1402" s="658">
        <v>0</v>
      </c>
      <c r="L1402" s="658">
        <v>0</v>
      </c>
      <c r="M1402" s="658">
        <v>0</v>
      </c>
      <c r="N1402" s="658">
        <v>0</v>
      </c>
      <c r="O1402" s="658">
        <v>0</v>
      </c>
      <c r="P1402" s="658">
        <v>0</v>
      </c>
      <c r="Q1402" s="658">
        <v>0</v>
      </c>
      <c r="R1402" s="658">
        <v>0</v>
      </c>
      <c r="S1402" s="658">
        <v>0</v>
      </c>
      <c r="T1402" s="658">
        <v>0</v>
      </c>
      <c r="U1402" s="658">
        <v>0</v>
      </c>
      <c r="V1402" s="658">
        <v>0.02</v>
      </c>
      <c r="W1402" s="658">
        <v>0.41</v>
      </c>
      <c r="X1402" s="658">
        <v>0.42</v>
      </c>
      <c r="Y1402" s="658">
        <v>0.15000000000000002</v>
      </c>
      <c r="Z1402" s="658">
        <v>0</v>
      </c>
      <c r="AA1402" s="658">
        <v>0</v>
      </c>
      <c r="AB1402" s="658">
        <v>0</v>
      </c>
      <c r="AC1402" s="658">
        <v>0</v>
      </c>
      <c r="AD1402" s="658">
        <v>0</v>
      </c>
      <c r="AE1402" s="658">
        <v>0</v>
      </c>
      <c r="AF1402" s="658">
        <v>0</v>
      </c>
      <c r="AG1402" s="658">
        <v>0</v>
      </c>
      <c r="AH1402" s="658">
        <v>0</v>
      </c>
      <c r="AI1402" s="658">
        <v>0</v>
      </c>
      <c r="AJ1402" s="658">
        <v>0</v>
      </c>
      <c r="AK1402" s="658">
        <v>0</v>
      </c>
      <c r="AL1402" s="658">
        <v>0</v>
      </c>
      <c r="AM1402" s="658">
        <v>0</v>
      </c>
      <c r="AN1402" s="658">
        <v>0</v>
      </c>
      <c r="AO1402" s="658">
        <v>0</v>
      </c>
      <c r="AP1402" s="658">
        <v>0</v>
      </c>
      <c r="AQ1402" s="658">
        <v>0</v>
      </c>
      <c r="AR1402" s="658">
        <v>0</v>
      </c>
      <c r="AS1402" s="658">
        <v>0</v>
      </c>
      <c r="AT1402" s="658">
        <v>0</v>
      </c>
      <c r="AU1402" s="613">
        <f t="shared" si="24313"/>
        <v>1</v>
      </c>
      <c r="AV1402" s="661"/>
      <c r="AW1402" s="661"/>
      <c r="AX1402" s="661"/>
    </row>
    <row r="1403" spans="1:50" hidden="1" outlineLevel="1">
      <c r="A1403" s="590"/>
      <c r="B1403" s="646" t="s">
        <v>305</v>
      </c>
      <c r="C1403" s="646" t="s">
        <v>1582</v>
      </c>
      <c r="D1403" s="647" t="s">
        <v>1583</v>
      </c>
      <c r="E1403" s="649"/>
      <c r="F1403" s="650">
        <v>157509.40059124891</v>
      </c>
      <c r="G1403" s="650">
        <f t="shared" si="24315"/>
        <v>157509.40059124891</v>
      </c>
      <c r="H1403" s="649">
        <f t="shared" ref="H1403" si="24706">+H1404*$F1403</f>
        <v>0</v>
      </c>
      <c r="I1403" s="649">
        <f t="shared" ref="I1403" si="24707">+I1404*$F1403</f>
        <v>0</v>
      </c>
      <c r="J1403" s="649">
        <f t="shared" ref="J1403" si="24708">+J1404*$F1403</f>
        <v>0</v>
      </c>
      <c r="K1403" s="649">
        <f t="shared" ref="K1403" si="24709">+K1404*$F1403</f>
        <v>0</v>
      </c>
      <c r="L1403" s="649">
        <f t="shared" ref="L1403" si="24710">+L1404*$F1403</f>
        <v>0</v>
      </c>
      <c r="M1403" s="649">
        <f t="shared" ref="M1403" si="24711">+M1404*$F1403</f>
        <v>0</v>
      </c>
      <c r="N1403" s="649">
        <f t="shared" ref="N1403" si="24712">+N1404*$F1403</f>
        <v>0</v>
      </c>
      <c r="O1403" s="649">
        <f t="shared" ref="O1403" si="24713">+O1404*$F1403</f>
        <v>0</v>
      </c>
      <c r="P1403" s="649">
        <f t="shared" ref="P1403" si="24714">+P1404*$F1403</f>
        <v>0</v>
      </c>
      <c r="Q1403" s="649">
        <f t="shared" ref="Q1403" si="24715">+Q1404*$F1403</f>
        <v>0</v>
      </c>
      <c r="R1403" s="649">
        <f t="shared" ref="R1403" si="24716">+R1404*$F1403</f>
        <v>0</v>
      </c>
      <c r="S1403" s="649">
        <f t="shared" ref="S1403" si="24717">+S1404*$F1403</f>
        <v>0</v>
      </c>
      <c r="T1403" s="649">
        <f t="shared" ref="T1403" si="24718">+T1404*$F1403</f>
        <v>0</v>
      </c>
      <c r="U1403" s="649">
        <f t="shared" ref="U1403" si="24719">+U1404*$F1403</f>
        <v>0</v>
      </c>
      <c r="V1403" s="649">
        <f t="shared" ref="V1403" si="24720">+V1404*$F1403</f>
        <v>3150.1880118249783</v>
      </c>
      <c r="W1403" s="649">
        <f t="shared" ref="W1403" si="24721">+W1404*$F1403</f>
        <v>64578.854242412046</v>
      </c>
      <c r="X1403" s="649">
        <f t="shared" ref="X1403" si="24722">+X1404*$F1403</f>
        <v>66153.948248324537</v>
      </c>
      <c r="Y1403" s="649">
        <f t="shared" ref="Y1403" si="24723">+Y1404*$F1403</f>
        <v>23626.410088687338</v>
      </c>
      <c r="Z1403" s="649">
        <f t="shared" ref="Z1403" si="24724">+Z1404*$F1403</f>
        <v>0</v>
      </c>
      <c r="AA1403" s="649">
        <f t="shared" ref="AA1403" si="24725">+AA1404*$F1403</f>
        <v>0</v>
      </c>
      <c r="AB1403" s="649">
        <f t="shared" ref="AB1403" si="24726">+AB1404*$F1403</f>
        <v>0</v>
      </c>
      <c r="AC1403" s="649">
        <f t="shared" ref="AC1403" si="24727">+AC1404*$F1403</f>
        <v>0</v>
      </c>
      <c r="AD1403" s="649">
        <f t="shared" ref="AD1403" si="24728">+AD1404*$F1403</f>
        <v>0</v>
      </c>
      <c r="AE1403" s="649">
        <f t="shared" ref="AE1403" si="24729">+AE1404*$F1403</f>
        <v>0</v>
      </c>
      <c r="AF1403" s="649">
        <f t="shared" ref="AF1403" si="24730">+AF1404*$F1403</f>
        <v>0</v>
      </c>
      <c r="AG1403" s="649">
        <f t="shared" ref="AG1403" si="24731">+AG1404*$F1403</f>
        <v>0</v>
      </c>
      <c r="AH1403" s="649">
        <f t="shared" ref="AH1403" si="24732">+AH1404*$F1403</f>
        <v>0</v>
      </c>
      <c r="AI1403" s="649">
        <f t="shared" ref="AI1403" si="24733">+AI1404*$F1403</f>
        <v>0</v>
      </c>
      <c r="AJ1403" s="649">
        <f t="shared" ref="AJ1403" si="24734">+AJ1404*$F1403</f>
        <v>0</v>
      </c>
      <c r="AK1403" s="649">
        <f t="shared" ref="AK1403" si="24735">+AK1404*$F1403</f>
        <v>0</v>
      </c>
      <c r="AL1403" s="649">
        <f t="shared" ref="AL1403" si="24736">+AL1404*$F1403</f>
        <v>0</v>
      </c>
      <c r="AM1403" s="649">
        <f t="shared" ref="AM1403" si="24737">+AM1404*$F1403</f>
        <v>0</v>
      </c>
      <c r="AN1403" s="649">
        <f t="shared" ref="AN1403" si="24738">+AN1404*$F1403</f>
        <v>0</v>
      </c>
      <c r="AO1403" s="649">
        <f t="shared" ref="AO1403" si="24739">+AO1404*$F1403</f>
        <v>0</v>
      </c>
      <c r="AP1403" s="649">
        <f t="shared" ref="AP1403" si="24740">+AP1404*$F1403</f>
        <v>0</v>
      </c>
      <c r="AQ1403" s="649">
        <f t="shared" ref="AQ1403" si="24741">+AQ1404*$F1403</f>
        <v>0</v>
      </c>
      <c r="AR1403" s="649">
        <f t="shared" ref="AR1403" si="24742">+AR1404*$F1403</f>
        <v>0</v>
      </c>
      <c r="AS1403" s="649">
        <f t="shared" ref="AS1403" si="24743">+AS1404*$F1403</f>
        <v>0</v>
      </c>
      <c r="AT1403" s="649">
        <f t="shared" ref="AT1403" si="24744">+AT1404*$F1403</f>
        <v>0</v>
      </c>
      <c r="AU1403" s="613">
        <f t="shared" si="24313"/>
        <v>157509.40059124891</v>
      </c>
      <c r="AV1403" s="591"/>
      <c r="AW1403" s="591"/>
      <c r="AX1403" s="591"/>
    </row>
    <row r="1404" spans="1:50" s="314" customFormat="1" hidden="1" outlineLevel="1">
      <c r="A1404" s="642"/>
      <c r="B1404" s="636"/>
      <c r="C1404" s="636"/>
      <c r="D1404" s="651"/>
      <c r="E1404" s="653"/>
      <c r="F1404" s="640"/>
      <c r="G1404" s="640">
        <f t="shared" si="24315"/>
        <v>1</v>
      </c>
      <c r="H1404" s="658">
        <v>0</v>
      </c>
      <c r="I1404" s="658">
        <v>0</v>
      </c>
      <c r="J1404" s="658">
        <v>0</v>
      </c>
      <c r="K1404" s="658">
        <v>0</v>
      </c>
      <c r="L1404" s="658">
        <v>0</v>
      </c>
      <c r="M1404" s="658">
        <v>0</v>
      </c>
      <c r="N1404" s="658">
        <v>0</v>
      </c>
      <c r="O1404" s="658">
        <v>0</v>
      </c>
      <c r="P1404" s="658">
        <v>0</v>
      </c>
      <c r="Q1404" s="658">
        <v>0</v>
      </c>
      <c r="R1404" s="658">
        <v>0</v>
      </c>
      <c r="S1404" s="658">
        <v>0</v>
      </c>
      <c r="T1404" s="658">
        <v>0</v>
      </c>
      <c r="U1404" s="658">
        <v>0</v>
      </c>
      <c r="V1404" s="658">
        <v>0.02</v>
      </c>
      <c r="W1404" s="658">
        <v>0.41</v>
      </c>
      <c r="X1404" s="658">
        <v>0.42</v>
      </c>
      <c r="Y1404" s="658">
        <v>0.15000000000000002</v>
      </c>
      <c r="Z1404" s="658">
        <v>0</v>
      </c>
      <c r="AA1404" s="658">
        <v>0</v>
      </c>
      <c r="AB1404" s="658">
        <v>0</v>
      </c>
      <c r="AC1404" s="658">
        <v>0</v>
      </c>
      <c r="AD1404" s="658">
        <v>0</v>
      </c>
      <c r="AE1404" s="658">
        <v>0</v>
      </c>
      <c r="AF1404" s="658">
        <v>0</v>
      </c>
      <c r="AG1404" s="658">
        <v>0</v>
      </c>
      <c r="AH1404" s="658">
        <v>0</v>
      </c>
      <c r="AI1404" s="658">
        <v>0</v>
      </c>
      <c r="AJ1404" s="658">
        <v>0</v>
      </c>
      <c r="AK1404" s="658">
        <v>0</v>
      </c>
      <c r="AL1404" s="658">
        <v>0</v>
      </c>
      <c r="AM1404" s="658">
        <v>0</v>
      </c>
      <c r="AN1404" s="658">
        <v>0</v>
      </c>
      <c r="AO1404" s="658">
        <v>0</v>
      </c>
      <c r="AP1404" s="658">
        <v>0</v>
      </c>
      <c r="AQ1404" s="658">
        <v>0</v>
      </c>
      <c r="AR1404" s="658">
        <v>0</v>
      </c>
      <c r="AS1404" s="658">
        <v>0</v>
      </c>
      <c r="AT1404" s="658">
        <v>0</v>
      </c>
      <c r="AU1404" s="613">
        <f t="shared" si="24313"/>
        <v>1</v>
      </c>
      <c r="AV1404" s="661"/>
      <c r="AW1404" s="661"/>
      <c r="AX1404" s="661"/>
    </row>
    <row r="1405" spans="1:50" hidden="1" outlineLevel="1">
      <c r="A1405" s="590"/>
      <c r="B1405" s="646" t="s">
        <v>305</v>
      </c>
      <c r="C1405" s="646" t="s">
        <v>1584</v>
      </c>
      <c r="D1405" s="647" t="s">
        <v>1585</v>
      </c>
      <c r="E1405" s="649"/>
      <c r="F1405" s="650">
        <v>504030.08189199655</v>
      </c>
      <c r="G1405" s="650">
        <f t="shared" si="24315"/>
        <v>504030.08189199655</v>
      </c>
      <c r="H1405" s="649">
        <f t="shared" ref="H1405" si="24745">+H1406*$F1405</f>
        <v>0</v>
      </c>
      <c r="I1405" s="649">
        <f t="shared" ref="I1405" si="24746">+I1406*$F1405</f>
        <v>0</v>
      </c>
      <c r="J1405" s="649">
        <f t="shared" ref="J1405" si="24747">+J1406*$F1405</f>
        <v>0</v>
      </c>
      <c r="K1405" s="649">
        <f t="shared" ref="K1405" si="24748">+K1406*$F1405</f>
        <v>0</v>
      </c>
      <c r="L1405" s="649">
        <f t="shared" ref="L1405" si="24749">+L1406*$F1405</f>
        <v>0</v>
      </c>
      <c r="M1405" s="649">
        <f t="shared" ref="M1405" si="24750">+M1406*$F1405</f>
        <v>0</v>
      </c>
      <c r="N1405" s="649">
        <f t="shared" ref="N1405" si="24751">+N1406*$F1405</f>
        <v>0</v>
      </c>
      <c r="O1405" s="649">
        <f t="shared" ref="O1405" si="24752">+O1406*$F1405</f>
        <v>0</v>
      </c>
      <c r="P1405" s="649">
        <f t="shared" ref="P1405" si="24753">+P1406*$F1405</f>
        <v>0</v>
      </c>
      <c r="Q1405" s="649">
        <f t="shared" ref="Q1405" si="24754">+Q1406*$F1405</f>
        <v>0</v>
      </c>
      <c r="R1405" s="649">
        <f t="shared" ref="R1405" si="24755">+R1406*$F1405</f>
        <v>0</v>
      </c>
      <c r="S1405" s="649">
        <f t="shared" ref="S1405" si="24756">+S1406*$F1405</f>
        <v>0</v>
      </c>
      <c r="T1405" s="649">
        <f t="shared" ref="T1405" si="24757">+T1406*$F1405</f>
        <v>0</v>
      </c>
      <c r="U1405" s="649">
        <f t="shared" ref="U1405" si="24758">+U1406*$F1405</f>
        <v>0</v>
      </c>
      <c r="V1405" s="649">
        <f t="shared" ref="V1405" si="24759">+V1406*$F1405</f>
        <v>10080.601637839931</v>
      </c>
      <c r="W1405" s="649">
        <f t="shared" ref="W1405" si="24760">+W1406*$F1405</f>
        <v>206652.33357571857</v>
      </c>
      <c r="X1405" s="649">
        <f t="shared" ref="X1405" si="24761">+X1406*$F1405</f>
        <v>211692.63439463853</v>
      </c>
      <c r="Y1405" s="649">
        <f t="shared" ref="Y1405" si="24762">+Y1406*$F1405</f>
        <v>75604.5122837995</v>
      </c>
      <c r="Z1405" s="649">
        <f t="shared" ref="Z1405" si="24763">+Z1406*$F1405</f>
        <v>0</v>
      </c>
      <c r="AA1405" s="649">
        <f t="shared" ref="AA1405" si="24764">+AA1406*$F1405</f>
        <v>0</v>
      </c>
      <c r="AB1405" s="649">
        <f t="shared" ref="AB1405" si="24765">+AB1406*$F1405</f>
        <v>0</v>
      </c>
      <c r="AC1405" s="649">
        <f t="shared" ref="AC1405" si="24766">+AC1406*$F1405</f>
        <v>0</v>
      </c>
      <c r="AD1405" s="649">
        <f t="shared" ref="AD1405" si="24767">+AD1406*$F1405</f>
        <v>0</v>
      </c>
      <c r="AE1405" s="649">
        <f t="shared" ref="AE1405" si="24768">+AE1406*$F1405</f>
        <v>0</v>
      </c>
      <c r="AF1405" s="649">
        <f t="shared" ref="AF1405" si="24769">+AF1406*$F1405</f>
        <v>0</v>
      </c>
      <c r="AG1405" s="649">
        <f t="shared" ref="AG1405" si="24770">+AG1406*$F1405</f>
        <v>0</v>
      </c>
      <c r="AH1405" s="649">
        <f t="shared" ref="AH1405" si="24771">+AH1406*$F1405</f>
        <v>0</v>
      </c>
      <c r="AI1405" s="649">
        <f t="shared" ref="AI1405" si="24772">+AI1406*$F1405</f>
        <v>0</v>
      </c>
      <c r="AJ1405" s="649">
        <f t="shared" ref="AJ1405" si="24773">+AJ1406*$F1405</f>
        <v>0</v>
      </c>
      <c r="AK1405" s="649">
        <f t="shared" ref="AK1405" si="24774">+AK1406*$F1405</f>
        <v>0</v>
      </c>
      <c r="AL1405" s="649">
        <f t="shared" ref="AL1405" si="24775">+AL1406*$F1405</f>
        <v>0</v>
      </c>
      <c r="AM1405" s="649">
        <f t="shared" ref="AM1405" si="24776">+AM1406*$F1405</f>
        <v>0</v>
      </c>
      <c r="AN1405" s="649">
        <f t="shared" ref="AN1405" si="24777">+AN1406*$F1405</f>
        <v>0</v>
      </c>
      <c r="AO1405" s="649">
        <f t="shared" ref="AO1405" si="24778">+AO1406*$F1405</f>
        <v>0</v>
      </c>
      <c r="AP1405" s="649">
        <f t="shared" ref="AP1405" si="24779">+AP1406*$F1405</f>
        <v>0</v>
      </c>
      <c r="AQ1405" s="649">
        <f t="shared" ref="AQ1405" si="24780">+AQ1406*$F1405</f>
        <v>0</v>
      </c>
      <c r="AR1405" s="649">
        <f t="shared" ref="AR1405" si="24781">+AR1406*$F1405</f>
        <v>0</v>
      </c>
      <c r="AS1405" s="649">
        <f t="shared" ref="AS1405" si="24782">+AS1406*$F1405</f>
        <v>0</v>
      </c>
      <c r="AT1405" s="649">
        <f t="shared" ref="AT1405" si="24783">+AT1406*$F1405</f>
        <v>0</v>
      </c>
      <c r="AU1405" s="613">
        <f t="shared" si="24313"/>
        <v>504030.08189199655</v>
      </c>
      <c r="AV1405" s="591"/>
      <c r="AW1405" s="591"/>
      <c r="AX1405" s="591"/>
    </row>
    <row r="1406" spans="1:50" s="314" customFormat="1" hidden="1" outlineLevel="1">
      <c r="A1406" s="642"/>
      <c r="B1406" s="636"/>
      <c r="C1406" s="636"/>
      <c r="D1406" s="651"/>
      <c r="E1406" s="653"/>
      <c r="F1406" s="659"/>
      <c r="G1406" s="640">
        <f t="shared" si="24315"/>
        <v>1</v>
      </c>
      <c r="H1406" s="658">
        <v>0</v>
      </c>
      <c r="I1406" s="658">
        <v>0</v>
      </c>
      <c r="J1406" s="658">
        <v>0</v>
      </c>
      <c r="K1406" s="658">
        <v>0</v>
      </c>
      <c r="L1406" s="658">
        <v>0</v>
      </c>
      <c r="M1406" s="658">
        <v>0</v>
      </c>
      <c r="N1406" s="658">
        <v>0</v>
      </c>
      <c r="O1406" s="658">
        <v>0</v>
      </c>
      <c r="P1406" s="658">
        <v>0</v>
      </c>
      <c r="Q1406" s="658">
        <v>0</v>
      </c>
      <c r="R1406" s="658">
        <v>0</v>
      </c>
      <c r="S1406" s="658">
        <v>0</v>
      </c>
      <c r="T1406" s="658">
        <v>0</v>
      </c>
      <c r="U1406" s="658">
        <v>0</v>
      </c>
      <c r="V1406" s="658">
        <v>0.02</v>
      </c>
      <c r="W1406" s="658">
        <v>0.41</v>
      </c>
      <c r="X1406" s="658">
        <v>0.42</v>
      </c>
      <c r="Y1406" s="658">
        <v>0.15000000000000002</v>
      </c>
      <c r="Z1406" s="658">
        <v>0</v>
      </c>
      <c r="AA1406" s="658">
        <v>0</v>
      </c>
      <c r="AB1406" s="658">
        <v>0</v>
      </c>
      <c r="AC1406" s="658">
        <v>0</v>
      </c>
      <c r="AD1406" s="658">
        <v>0</v>
      </c>
      <c r="AE1406" s="658">
        <v>0</v>
      </c>
      <c r="AF1406" s="658">
        <v>0</v>
      </c>
      <c r="AG1406" s="658">
        <v>0</v>
      </c>
      <c r="AH1406" s="658">
        <v>0</v>
      </c>
      <c r="AI1406" s="658">
        <v>0</v>
      </c>
      <c r="AJ1406" s="658">
        <v>0</v>
      </c>
      <c r="AK1406" s="658">
        <v>0</v>
      </c>
      <c r="AL1406" s="658">
        <v>0</v>
      </c>
      <c r="AM1406" s="658">
        <v>0</v>
      </c>
      <c r="AN1406" s="658">
        <v>0</v>
      </c>
      <c r="AO1406" s="658">
        <v>0</v>
      </c>
      <c r="AP1406" s="658">
        <v>0</v>
      </c>
      <c r="AQ1406" s="658">
        <v>0</v>
      </c>
      <c r="AR1406" s="658">
        <v>0</v>
      </c>
      <c r="AS1406" s="658">
        <v>0</v>
      </c>
      <c r="AT1406" s="658">
        <v>0</v>
      </c>
      <c r="AU1406" s="613">
        <f t="shared" si="24313"/>
        <v>1</v>
      </c>
      <c r="AV1406" s="661"/>
      <c r="AW1406" s="661"/>
      <c r="AX1406" s="661"/>
    </row>
    <row r="1407" spans="1:50" hidden="1" outlineLevel="1">
      <c r="A1407" s="590"/>
      <c r="B1407" s="646" t="s">
        <v>305</v>
      </c>
      <c r="C1407" s="646" t="s">
        <v>1586</v>
      </c>
      <c r="D1407" s="647" t="s">
        <v>1550</v>
      </c>
      <c r="E1407" s="649"/>
      <c r="F1407" s="650">
        <v>662710.23158674978</v>
      </c>
      <c r="G1407" s="650">
        <f t="shared" si="24315"/>
        <v>662710.23158674978</v>
      </c>
      <c r="H1407" s="649">
        <f t="shared" ref="H1407" si="24784">+H1408*$F1407</f>
        <v>0</v>
      </c>
      <c r="I1407" s="649">
        <f t="shared" ref="I1407" si="24785">+I1408*$F1407</f>
        <v>0</v>
      </c>
      <c r="J1407" s="649">
        <f t="shared" ref="J1407" si="24786">+J1408*$F1407</f>
        <v>0</v>
      </c>
      <c r="K1407" s="649">
        <f t="shared" ref="K1407" si="24787">+K1408*$F1407</f>
        <v>0</v>
      </c>
      <c r="L1407" s="649">
        <f t="shared" ref="L1407" si="24788">+L1408*$F1407</f>
        <v>0</v>
      </c>
      <c r="M1407" s="649">
        <f t="shared" ref="M1407" si="24789">+M1408*$F1407</f>
        <v>0</v>
      </c>
      <c r="N1407" s="649">
        <f t="shared" ref="N1407" si="24790">+N1408*$F1407</f>
        <v>0</v>
      </c>
      <c r="O1407" s="649">
        <f t="shared" ref="O1407" si="24791">+O1408*$F1407</f>
        <v>0</v>
      </c>
      <c r="P1407" s="649">
        <f t="shared" ref="P1407" si="24792">+P1408*$F1407</f>
        <v>0</v>
      </c>
      <c r="Q1407" s="649">
        <f t="shared" ref="Q1407" si="24793">+Q1408*$F1407</f>
        <v>0</v>
      </c>
      <c r="R1407" s="649">
        <f t="shared" ref="R1407" si="24794">+R1408*$F1407</f>
        <v>0</v>
      </c>
      <c r="S1407" s="649">
        <f t="shared" ref="S1407" si="24795">+S1408*$F1407</f>
        <v>0</v>
      </c>
      <c r="T1407" s="649">
        <f t="shared" ref="T1407" si="24796">+T1408*$F1407</f>
        <v>0</v>
      </c>
      <c r="U1407" s="649">
        <f t="shared" ref="U1407" si="24797">+U1408*$F1407</f>
        <v>0</v>
      </c>
      <c r="V1407" s="649">
        <f t="shared" ref="V1407" si="24798">+V1408*$F1407</f>
        <v>13254.204631734996</v>
      </c>
      <c r="W1407" s="649">
        <f t="shared" ref="W1407" si="24799">+W1408*$F1407</f>
        <v>271711.19495056738</v>
      </c>
      <c r="X1407" s="649">
        <f t="shared" ref="X1407" si="24800">+X1408*$F1407</f>
        <v>278338.29726643488</v>
      </c>
      <c r="Y1407" s="649">
        <f t="shared" ref="Y1407" si="24801">+Y1408*$F1407</f>
        <v>99406.534738012488</v>
      </c>
      <c r="Z1407" s="649">
        <f t="shared" ref="Z1407" si="24802">+Z1408*$F1407</f>
        <v>0</v>
      </c>
      <c r="AA1407" s="649">
        <f t="shared" ref="AA1407" si="24803">+AA1408*$F1407</f>
        <v>0</v>
      </c>
      <c r="AB1407" s="649">
        <f t="shared" ref="AB1407" si="24804">+AB1408*$F1407</f>
        <v>0</v>
      </c>
      <c r="AC1407" s="649">
        <f t="shared" ref="AC1407" si="24805">+AC1408*$F1407</f>
        <v>0</v>
      </c>
      <c r="AD1407" s="649">
        <f t="shared" ref="AD1407" si="24806">+AD1408*$F1407</f>
        <v>0</v>
      </c>
      <c r="AE1407" s="649">
        <f t="shared" ref="AE1407" si="24807">+AE1408*$F1407</f>
        <v>0</v>
      </c>
      <c r="AF1407" s="649">
        <f t="shared" ref="AF1407" si="24808">+AF1408*$F1407</f>
        <v>0</v>
      </c>
      <c r="AG1407" s="649">
        <f t="shared" ref="AG1407" si="24809">+AG1408*$F1407</f>
        <v>0</v>
      </c>
      <c r="AH1407" s="649">
        <f t="shared" ref="AH1407" si="24810">+AH1408*$F1407</f>
        <v>0</v>
      </c>
      <c r="AI1407" s="649">
        <f t="shared" ref="AI1407" si="24811">+AI1408*$F1407</f>
        <v>0</v>
      </c>
      <c r="AJ1407" s="649">
        <f t="shared" ref="AJ1407" si="24812">+AJ1408*$F1407</f>
        <v>0</v>
      </c>
      <c r="AK1407" s="649">
        <f t="shared" ref="AK1407" si="24813">+AK1408*$F1407</f>
        <v>0</v>
      </c>
      <c r="AL1407" s="649">
        <f t="shared" ref="AL1407" si="24814">+AL1408*$F1407</f>
        <v>0</v>
      </c>
      <c r="AM1407" s="649">
        <f t="shared" ref="AM1407" si="24815">+AM1408*$F1407</f>
        <v>0</v>
      </c>
      <c r="AN1407" s="649">
        <f t="shared" ref="AN1407" si="24816">+AN1408*$F1407</f>
        <v>0</v>
      </c>
      <c r="AO1407" s="649">
        <f t="shared" ref="AO1407" si="24817">+AO1408*$F1407</f>
        <v>0</v>
      </c>
      <c r="AP1407" s="649">
        <f t="shared" ref="AP1407" si="24818">+AP1408*$F1407</f>
        <v>0</v>
      </c>
      <c r="AQ1407" s="649">
        <f t="shared" ref="AQ1407" si="24819">+AQ1408*$F1407</f>
        <v>0</v>
      </c>
      <c r="AR1407" s="649">
        <f t="shared" ref="AR1407" si="24820">+AR1408*$F1407</f>
        <v>0</v>
      </c>
      <c r="AS1407" s="649">
        <f t="shared" ref="AS1407" si="24821">+AS1408*$F1407</f>
        <v>0</v>
      </c>
      <c r="AT1407" s="649">
        <f t="shared" ref="AT1407" si="24822">+AT1408*$F1407</f>
        <v>0</v>
      </c>
      <c r="AU1407" s="613">
        <f t="shared" si="24313"/>
        <v>662710.23158674978</v>
      </c>
      <c r="AV1407" s="591"/>
      <c r="AW1407" s="591"/>
      <c r="AX1407" s="591"/>
    </row>
    <row r="1408" spans="1:50" s="314" customFormat="1" hidden="1" outlineLevel="1">
      <c r="A1408" s="642"/>
      <c r="B1408" s="636"/>
      <c r="C1408" s="636"/>
      <c r="D1408" s="651"/>
      <c r="E1408" s="653"/>
      <c r="F1408" s="640"/>
      <c r="G1408" s="640">
        <f t="shared" si="24315"/>
        <v>1</v>
      </c>
      <c r="H1408" s="658">
        <v>0</v>
      </c>
      <c r="I1408" s="658">
        <v>0</v>
      </c>
      <c r="J1408" s="658">
        <v>0</v>
      </c>
      <c r="K1408" s="658">
        <v>0</v>
      </c>
      <c r="L1408" s="658">
        <v>0</v>
      </c>
      <c r="M1408" s="658">
        <v>0</v>
      </c>
      <c r="N1408" s="658">
        <v>0</v>
      </c>
      <c r="O1408" s="658">
        <v>0</v>
      </c>
      <c r="P1408" s="658">
        <v>0</v>
      </c>
      <c r="Q1408" s="658">
        <v>0</v>
      </c>
      <c r="R1408" s="658">
        <v>0</v>
      </c>
      <c r="S1408" s="658">
        <v>0</v>
      </c>
      <c r="T1408" s="658">
        <v>0</v>
      </c>
      <c r="U1408" s="658">
        <v>0</v>
      </c>
      <c r="V1408" s="658">
        <v>0.02</v>
      </c>
      <c r="W1408" s="658">
        <v>0.41</v>
      </c>
      <c r="X1408" s="658">
        <v>0.42</v>
      </c>
      <c r="Y1408" s="658">
        <v>0.15000000000000002</v>
      </c>
      <c r="Z1408" s="658">
        <v>0</v>
      </c>
      <c r="AA1408" s="658">
        <v>0</v>
      </c>
      <c r="AB1408" s="658">
        <v>0</v>
      </c>
      <c r="AC1408" s="658">
        <v>0</v>
      </c>
      <c r="AD1408" s="658">
        <v>0</v>
      </c>
      <c r="AE1408" s="658">
        <v>0</v>
      </c>
      <c r="AF1408" s="658">
        <v>0</v>
      </c>
      <c r="AG1408" s="658">
        <v>0</v>
      </c>
      <c r="AH1408" s="658">
        <v>0</v>
      </c>
      <c r="AI1408" s="658">
        <v>0</v>
      </c>
      <c r="AJ1408" s="658">
        <v>0</v>
      </c>
      <c r="AK1408" s="658">
        <v>0</v>
      </c>
      <c r="AL1408" s="658">
        <v>0</v>
      </c>
      <c r="AM1408" s="658">
        <v>0</v>
      </c>
      <c r="AN1408" s="658">
        <v>0</v>
      </c>
      <c r="AO1408" s="658">
        <v>0</v>
      </c>
      <c r="AP1408" s="658">
        <v>0</v>
      </c>
      <c r="AQ1408" s="658">
        <v>0</v>
      </c>
      <c r="AR1408" s="658">
        <v>0</v>
      </c>
      <c r="AS1408" s="658">
        <v>0</v>
      </c>
      <c r="AT1408" s="658">
        <v>0</v>
      </c>
      <c r="AU1408" s="613">
        <f t="shared" si="24313"/>
        <v>1</v>
      </c>
      <c r="AV1408" s="661"/>
      <c r="AW1408" s="661"/>
      <c r="AX1408" s="661"/>
    </row>
    <row r="1409" spans="1:50" hidden="1" outlineLevel="1">
      <c r="A1409" s="590"/>
      <c r="B1409" s="646" t="s">
        <v>305</v>
      </c>
      <c r="C1409" s="646" t="s">
        <v>1587</v>
      </c>
      <c r="D1409" s="647" t="s">
        <v>1559</v>
      </c>
      <c r="E1409" s="649"/>
      <c r="F1409" s="650">
        <v>315738.8781201563</v>
      </c>
      <c r="G1409" s="650">
        <f t="shared" si="24315"/>
        <v>315738.8781201563</v>
      </c>
      <c r="H1409" s="649">
        <f t="shared" ref="H1409" si="24823">+H1410*$F1409</f>
        <v>0</v>
      </c>
      <c r="I1409" s="649">
        <f t="shared" ref="I1409" si="24824">+I1410*$F1409</f>
        <v>0</v>
      </c>
      <c r="J1409" s="649">
        <f t="shared" ref="J1409" si="24825">+J1410*$F1409</f>
        <v>0</v>
      </c>
      <c r="K1409" s="649">
        <f t="shared" ref="K1409" si="24826">+K1410*$F1409</f>
        <v>0</v>
      </c>
      <c r="L1409" s="649">
        <f t="shared" ref="L1409" si="24827">+L1410*$F1409</f>
        <v>0</v>
      </c>
      <c r="M1409" s="649">
        <f t="shared" ref="M1409" si="24828">+M1410*$F1409</f>
        <v>0</v>
      </c>
      <c r="N1409" s="649">
        <f t="shared" ref="N1409" si="24829">+N1410*$F1409</f>
        <v>0</v>
      </c>
      <c r="O1409" s="649">
        <f t="shared" ref="O1409" si="24830">+O1410*$F1409</f>
        <v>0</v>
      </c>
      <c r="P1409" s="649">
        <f t="shared" ref="P1409" si="24831">+P1410*$F1409</f>
        <v>0</v>
      </c>
      <c r="Q1409" s="649">
        <f t="shared" ref="Q1409" si="24832">+Q1410*$F1409</f>
        <v>0</v>
      </c>
      <c r="R1409" s="649">
        <f t="shared" ref="R1409" si="24833">+R1410*$F1409</f>
        <v>0</v>
      </c>
      <c r="S1409" s="649">
        <f t="shared" ref="S1409" si="24834">+S1410*$F1409</f>
        <v>0</v>
      </c>
      <c r="T1409" s="649">
        <f t="shared" ref="T1409" si="24835">+T1410*$F1409</f>
        <v>0</v>
      </c>
      <c r="U1409" s="649">
        <f t="shared" ref="U1409" si="24836">+U1410*$F1409</f>
        <v>0</v>
      </c>
      <c r="V1409" s="649">
        <f t="shared" ref="V1409" si="24837">+V1410*$F1409</f>
        <v>6314.7775624031265</v>
      </c>
      <c r="W1409" s="649">
        <f t="shared" ref="W1409" si="24838">+W1410*$F1409</f>
        <v>129452.94002926408</v>
      </c>
      <c r="X1409" s="649">
        <f t="shared" ref="X1409" si="24839">+X1410*$F1409</f>
        <v>132610.32881046564</v>
      </c>
      <c r="Y1409" s="649">
        <f t="shared" ref="Y1409" si="24840">+Y1410*$F1409</f>
        <v>47360.831718023452</v>
      </c>
      <c r="Z1409" s="649">
        <f t="shared" ref="Z1409" si="24841">+Z1410*$F1409</f>
        <v>0</v>
      </c>
      <c r="AA1409" s="649">
        <f t="shared" ref="AA1409" si="24842">+AA1410*$F1409</f>
        <v>0</v>
      </c>
      <c r="AB1409" s="649">
        <f t="shared" ref="AB1409" si="24843">+AB1410*$F1409</f>
        <v>0</v>
      </c>
      <c r="AC1409" s="649">
        <f t="shared" ref="AC1409" si="24844">+AC1410*$F1409</f>
        <v>0</v>
      </c>
      <c r="AD1409" s="649">
        <f t="shared" ref="AD1409" si="24845">+AD1410*$F1409</f>
        <v>0</v>
      </c>
      <c r="AE1409" s="649">
        <f t="shared" ref="AE1409" si="24846">+AE1410*$F1409</f>
        <v>0</v>
      </c>
      <c r="AF1409" s="649">
        <f t="shared" ref="AF1409" si="24847">+AF1410*$F1409</f>
        <v>0</v>
      </c>
      <c r="AG1409" s="649">
        <f t="shared" ref="AG1409" si="24848">+AG1410*$F1409</f>
        <v>0</v>
      </c>
      <c r="AH1409" s="649">
        <f t="shared" ref="AH1409" si="24849">+AH1410*$F1409</f>
        <v>0</v>
      </c>
      <c r="AI1409" s="649">
        <f t="shared" ref="AI1409" si="24850">+AI1410*$F1409</f>
        <v>0</v>
      </c>
      <c r="AJ1409" s="649">
        <f t="shared" ref="AJ1409" si="24851">+AJ1410*$F1409</f>
        <v>0</v>
      </c>
      <c r="AK1409" s="649">
        <f t="shared" ref="AK1409" si="24852">+AK1410*$F1409</f>
        <v>0</v>
      </c>
      <c r="AL1409" s="649">
        <f t="shared" ref="AL1409" si="24853">+AL1410*$F1409</f>
        <v>0</v>
      </c>
      <c r="AM1409" s="649">
        <f t="shared" ref="AM1409" si="24854">+AM1410*$F1409</f>
        <v>0</v>
      </c>
      <c r="AN1409" s="649">
        <f t="shared" ref="AN1409" si="24855">+AN1410*$F1409</f>
        <v>0</v>
      </c>
      <c r="AO1409" s="649">
        <f t="shared" ref="AO1409" si="24856">+AO1410*$F1409</f>
        <v>0</v>
      </c>
      <c r="AP1409" s="649">
        <f t="shared" ref="AP1409" si="24857">+AP1410*$F1409</f>
        <v>0</v>
      </c>
      <c r="AQ1409" s="649">
        <f t="shared" ref="AQ1409" si="24858">+AQ1410*$F1409</f>
        <v>0</v>
      </c>
      <c r="AR1409" s="649">
        <f t="shared" ref="AR1409" si="24859">+AR1410*$F1409</f>
        <v>0</v>
      </c>
      <c r="AS1409" s="649">
        <f t="shared" ref="AS1409" si="24860">+AS1410*$F1409</f>
        <v>0</v>
      </c>
      <c r="AT1409" s="649">
        <f t="shared" ref="AT1409" si="24861">+AT1410*$F1409</f>
        <v>0</v>
      </c>
      <c r="AU1409" s="613">
        <f t="shared" si="24313"/>
        <v>315738.8781201563</v>
      </c>
      <c r="AV1409" s="591"/>
      <c r="AW1409" s="591"/>
      <c r="AX1409" s="591"/>
    </row>
    <row r="1410" spans="1:50" s="314" customFormat="1" hidden="1" outlineLevel="1">
      <c r="A1410" s="642"/>
      <c r="B1410" s="636"/>
      <c r="C1410" s="636"/>
      <c r="D1410" s="651"/>
      <c r="E1410" s="653"/>
      <c r="F1410" s="640"/>
      <c r="G1410" s="640">
        <f t="shared" si="24315"/>
        <v>1</v>
      </c>
      <c r="H1410" s="658">
        <v>0</v>
      </c>
      <c r="I1410" s="658">
        <v>0</v>
      </c>
      <c r="J1410" s="658">
        <v>0</v>
      </c>
      <c r="K1410" s="658">
        <v>0</v>
      </c>
      <c r="L1410" s="658">
        <v>0</v>
      </c>
      <c r="M1410" s="658">
        <v>0</v>
      </c>
      <c r="N1410" s="658">
        <v>0</v>
      </c>
      <c r="O1410" s="658">
        <v>0</v>
      </c>
      <c r="P1410" s="658">
        <v>0</v>
      </c>
      <c r="Q1410" s="658">
        <v>0</v>
      </c>
      <c r="R1410" s="658">
        <v>0</v>
      </c>
      <c r="S1410" s="658">
        <v>0</v>
      </c>
      <c r="T1410" s="658">
        <v>0</v>
      </c>
      <c r="U1410" s="658">
        <v>0</v>
      </c>
      <c r="V1410" s="658">
        <v>0.02</v>
      </c>
      <c r="W1410" s="658">
        <v>0.41</v>
      </c>
      <c r="X1410" s="658">
        <v>0.42</v>
      </c>
      <c r="Y1410" s="658">
        <v>0.15000000000000002</v>
      </c>
      <c r="Z1410" s="658">
        <v>0</v>
      </c>
      <c r="AA1410" s="658">
        <v>0</v>
      </c>
      <c r="AB1410" s="658">
        <v>0</v>
      </c>
      <c r="AC1410" s="658">
        <v>0</v>
      </c>
      <c r="AD1410" s="658">
        <v>0</v>
      </c>
      <c r="AE1410" s="658">
        <v>0</v>
      </c>
      <c r="AF1410" s="658">
        <v>0</v>
      </c>
      <c r="AG1410" s="658">
        <v>0</v>
      </c>
      <c r="AH1410" s="658">
        <v>0</v>
      </c>
      <c r="AI1410" s="658">
        <v>0</v>
      </c>
      <c r="AJ1410" s="658">
        <v>0</v>
      </c>
      <c r="AK1410" s="658">
        <v>0</v>
      </c>
      <c r="AL1410" s="658">
        <v>0</v>
      </c>
      <c r="AM1410" s="658">
        <v>0</v>
      </c>
      <c r="AN1410" s="658">
        <v>0</v>
      </c>
      <c r="AO1410" s="658">
        <v>0</v>
      </c>
      <c r="AP1410" s="658">
        <v>0</v>
      </c>
      <c r="AQ1410" s="658">
        <v>0</v>
      </c>
      <c r="AR1410" s="658">
        <v>0</v>
      </c>
      <c r="AS1410" s="658">
        <v>0</v>
      </c>
      <c r="AT1410" s="658">
        <v>0</v>
      </c>
      <c r="AU1410" s="613">
        <f t="shared" si="24313"/>
        <v>1</v>
      </c>
      <c r="AV1410" s="661"/>
      <c r="AW1410" s="661"/>
      <c r="AX1410" s="661"/>
    </row>
    <row r="1411" spans="1:50">
      <c r="A1411" s="590"/>
      <c r="B1411" s="590"/>
      <c r="C1411" s="590"/>
      <c r="D1411" s="665"/>
      <c r="E1411" s="666"/>
      <c r="F1411" s="591"/>
      <c r="G1411" s="591"/>
      <c r="H1411" s="591"/>
      <c r="I1411" s="591"/>
      <c r="J1411" s="591"/>
      <c r="K1411" s="591"/>
      <c r="L1411" s="591"/>
      <c r="M1411" s="591"/>
      <c r="N1411" s="591"/>
      <c r="O1411" s="591"/>
      <c r="P1411" s="591"/>
      <c r="Q1411" s="591"/>
      <c r="R1411" s="591"/>
      <c r="S1411" s="591"/>
      <c r="T1411" s="591"/>
      <c r="U1411" s="591"/>
      <c r="V1411" s="591"/>
      <c r="W1411" s="591"/>
      <c r="X1411" s="591"/>
      <c r="Y1411" s="591"/>
      <c r="Z1411" s="591"/>
      <c r="AA1411" s="591"/>
      <c r="AB1411" s="591"/>
      <c r="AC1411" s="591"/>
      <c r="AD1411" s="591"/>
      <c r="AE1411" s="591"/>
      <c r="AF1411" s="591"/>
      <c r="AG1411" s="591"/>
      <c r="AH1411" s="591"/>
      <c r="AI1411" s="591"/>
      <c r="AJ1411" s="591"/>
      <c r="AK1411" s="591"/>
      <c r="AL1411" s="591"/>
      <c r="AM1411" s="591"/>
      <c r="AN1411" s="591"/>
      <c r="AO1411" s="591"/>
      <c r="AP1411" s="591"/>
      <c r="AQ1411" s="591"/>
      <c r="AR1411" s="591"/>
      <c r="AS1411" s="591"/>
      <c r="AT1411" s="591"/>
      <c r="AU1411" s="591"/>
      <c r="AV1411" s="591"/>
      <c r="AW1411" s="591"/>
      <c r="AX1411" s="591"/>
    </row>
  </sheetData>
  <autoFilter ref="B10:D1410" xr:uid="{00000000-0009-0000-0000-000005000000}"/>
  <mergeCells count="8193">
    <mergeCell ref="S1:T3"/>
    <mergeCell ref="U1:V3"/>
    <mergeCell ref="W1:X3"/>
    <mergeCell ref="Y1:Z3"/>
    <mergeCell ref="AA1:AB3"/>
    <mergeCell ref="I1:J3"/>
    <mergeCell ref="K1:L3"/>
    <mergeCell ref="M1:N3"/>
    <mergeCell ref="O1:P3"/>
    <mergeCell ref="Q1:R3"/>
    <mergeCell ref="C8:D8"/>
    <mergeCell ref="A1:B3"/>
    <mergeCell ref="C1:D3"/>
    <mergeCell ref="E1:F3"/>
    <mergeCell ref="G1:H3"/>
    <mergeCell ref="BG1:BH3"/>
    <mergeCell ref="BI1:BJ3"/>
    <mergeCell ref="BK1:BL3"/>
    <mergeCell ref="BM1:BN3"/>
    <mergeCell ref="BO1:BP3"/>
    <mergeCell ref="AW1:AX3"/>
    <mergeCell ref="AY1:AZ3"/>
    <mergeCell ref="BA1:BB3"/>
    <mergeCell ref="BC1:BD3"/>
    <mergeCell ref="BE1:BF3"/>
    <mergeCell ref="AM1:AN3"/>
    <mergeCell ref="AO1:AP3"/>
    <mergeCell ref="AQ1:AR3"/>
    <mergeCell ref="AS1:AT3"/>
    <mergeCell ref="AU1:AV3"/>
    <mergeCell ref="AC1:AD3"/>
    <mergeCell ref="AE1:AF3"/>
    <mergeCell ref="AG1:AH3"/>
    <mergeCell ref="AI1:AJ3"/>
    <mergeCell ref="AK1:AL3"/>
    <mergeCell ref="CU1:CV3"/>
    <mergeCell ref="CW1:CX3"/>
    <mergeCell ref="CY1:CZ3"/>
    <mergeCell ref="DA1:DB3"/>
    <mergeCell ref="DC1:DD3"/>
    <mergeCell ref="CK1:CL3"/>
    <mergeCell ref="CM1:CN3"/>
    <mergeCell ref="CO1:CP3"/>
    <mergeCell ref="CQ1:CR3"/>
    <mergeCell ref="CS1:CT3"/>
    <mergeCell ref="CA1:CB3"/>
    <mergeCell ref="CC1:CD3"/>
    <mergeCell ref="CE1:CF3"/>
    <mergeCell ref="CG1:CH3"/>
    <mergeCell ref="CI1:CJ3"/>
    <mergeCell ref="BQ1:BR3"/>
    <mergeCell ref="BS1:BT3"/>
    <mergeCell ref="BU1:BV3"/>
    <mergeCell ref="BW1:BX3"/>
    <mergeCell ref="BY1:BZ3"/>
    <mergeCell ref="EI1:EJ3"/>
    <mergeCell ref="EK1:EL3"/>
    <mergeCell ref="EM1:EN3"/>
    <mergeCell ref="EO1:EP3"/>
    <mergeCell ref="EQ1:ER3"/>
    <mergeCell ref="DY1:DZ3"/>
    <mergeCell ref="EA1:EB3"/>
    <mergeCell ref="EC1:ED3"/>
    <mergeCell ref="EE1:EF3"/>
    <mergeCell ref="EG1:EH3"/>
    <mergeCell ref="DO1:DP3"/>
    <mergeCell ref="DQ1:DR3"/>
    <mergeCell ref="DS1:DT3"/>
    <mergeCell ref="DU1:DV3"/>
    <mergeCell ref="DW1:DX3"/>
    <mergeCell ref="DE1:DF3"/>
    <mergeCell ref="DG1:DH3"/>
    <mergeCell ref="DI1:DJ3"/>
    <mergeCell ref="DK1:DL3"/>
    <mergeCell ref="DM1:DN3"/>
    <mergeCell ref="FW1:FX3"/>
    <mergeCell ref="FY1:FZ3"/>
    <mergeCell ref="GA1:GB3"/>
    <mergeCell ref="GC1:GD3"/>
    <mergeCell ref="GE1:GF3"/>
    <mergeCell ref="FM1:FN3"/>
    <mergeCell ref="FO1:FP3"/>
    <mergeCell ref="FQ1:FR3"/>
    <mergeCell ref="FS1:FT3"/>
    <mergeCell ref="FU1:FV3"/>
    <mergeCell ref="FC1:FD3"/>
    <mergeCell ref="FE1:FF3"/>
    <mergeCell ref="FG1:FH3"/>
    <mergeCell ref="FI1:FJ3"/>
    <mergeCell ref="FK1:FL3"/>
    <mergeCell ref="ES1:ET3"/>
    <mergeCell ref="EU1:EV3"/>
    <mergeCell ref="EW1:EX3"/>
    <mergeCell ref="EY1:EZ3"/>
    <mergeCell ref="FA1:FB3"/>
    <mergeCell ref="HK1:HL3"/>
    <mergeCell ref="HM1:HN3"/>
    <mergeCell ref="HO1:HP3"/>
    <mergeCell ref="HQ1:HR3"/>
    <mergeCell ref="HS1:HT3"/>
    <mergeCell ref="HA1:HB3"/>
    <mergeCell ref="HC1:HD3"/>
    <mergeCell ref="HE1:HF3"/>
    <mergeCell ref="HG1:HH3"/>
    <mergeCell ref="HI1:HJ3"/>
    <mergeCell ref="GQ1:GR3"/>
    <mergeCell ref="GS1:GT3"/>
    <mergeCell ref="GU1:GV3"/>
    <mergeCell ref="GW1:GX3"/>
    <mergeCell ref="GY1:GZ3"/>
    <mergeCell ref="GG1:GH3"/>
    <mergeCell ref="GI1:GJ3"/>
    <mergeCell ref="GK1:GL3"/>
    <mergeCell ref="GM1:GN3"/>
    <mergeCell ref="GO1:GP3"/>
    <mergeCell ref="IY1:IZ3"/>
    <mergeCell ref="JA1:JB3"/>
    <mergeCell ref="JC1:JD3"/>
    <mergeCell ref="JE1:JF3"/>
    <mergeCell ref="JG1:JH3"/>
    <mergeCell ref="IO1:IP3"/>
    <mergeCell ref="IQ1:IR3"/>
    <mergeCell ref="IS1:IT3"/>
    <mergeCell ref="IU1:IV3"/>
    <mergeCell ref="IW1:IX3"/>
    <mergeCell ref="IE1:IF3"/>
    <mergeCell ref="IG1:IH3"/>
    <mergeCell ref="II1:IJ3"/>
    <mergeCell ref="IK1:IL3"/>
    <mergeCell ref="IM1:IN3"/>
    <mergeCell ref="HU1:HV3"/>
    <mergeCell ref="HW1:HX3"/>
    <mergeCell ref="HY1:HZ3"/>
    <mergeCell ref="IA1:IB3"/>
    <mergeCell ref="IC1:ID3"/>
    <mergeCell ref="KM1:KN3"/>
    <mergeCell ref="KO1:KP3"/>
    <mergeCell ref="KQ1:KR3"/>
    <mergeCell ref="KS1:KT3"/>
    <mergeCell ref="KU1:KV3"/>
    <mergeCell ref="KC1:KD3"/>
    <mergeCell ref="KE1:KF3"/>
    <mergeCell ref="KG1:KH3"/>
    <mergeCell ref="KI1:KJ3"/>
    <mergeCell ref="KK1:KL3"/>
    <mergeCell ref="JS1:JT3"/>
    <mergeCell ref="JU1:JV3"/>
    <mergeCell ref="JW1:JX3"/>
    <mergeCell ref="JY1:JZ3"/>
    <mergeCell ref="KA1:KB3"/>
    <mergeCell ref="JI1:JJ3"/>
    <mergeCell ref="JK1:JL3"/>
    <mergeCell ref="JM1:JN3"/>
    <mergeCell ref="JO1:JP3"/>
    <mergeCell ref="JQ1:JR3"/>
    <mergeCell ref="MA1:MB3"/>
    <mergeCell ref="MC1:MD3"/>
    <mergeCell ref="ME1:MF3"/>
    <mergeCell ref="MG1:MH3"/>
    <mergeCell ref="MI1:MJ3"/>
    <mergeCell ref="LQ1:LR3"/>
    <mergeCell ref="LS1:LT3"/>
    <mergeCell ref="LU1:LV3"/>
    <mergeCell ref="LW1:LX3"/>
    <mergeCell ref="LY1:LZ3"/>
    <mergeCell ref="LG1:LH3"/>
    <mergeCell ref="LI1:LJ3"/>
    <mergeCell ref="LK1:LL3"/>
    <mergeCell ref="LM1:LN3"/>
    <mergeCell ref="LO1:LP3"/>
    <mergeCell ref="KW1:KX3"/>
    <mergeCell ref="KY1:KZ3"/>
    <mergeCell ref="LA1:LB3"/>
    <mergeCell ref="LC1:LD3"/>
    <mergeCell ref="LE1:LF3"/>
    <mergeCell ref="NO1:NP3"/>
    <mergeCell ref="NQ1:NR3"/>
    <mergeCell ref="NS1:NT3"/>
    <mergeCell ref="NU1:NV3"/>
    <mergeCell ref="NW1:NX3"/>
    <mergeCell ref="NE1:NF3"/>
    <mergeCell ref="NG1:NH3"/>
    <mergeCell ref="NI1:NJ3"/>
    <mergeCell ref="NK1:NL3"/>
    <mergeCell ref="NM1:NN3"/>
    <mergeCell ref="MU1:MV3"/>
    <mergeCell ref="MW1:MX3"/>
    <mergeCell ref="MY1:MZ3"/>
    <mergeCell ref="NA1:NB3"/>
    <mergeCell ref="NC1:ND3"/>
    <mergeCell ref="MK1:ML3"/>
    <mergeCell ref="MM1:MN3"/>
    <mergeCell ref="MO1:MP3"/>
    <mergeCell ref="MQ1:MR3"/>
    <mergeCell ref="MS1:MT3"/>
    <mergeCell ref="PC1:PD3"/>
    <mergeCell ref="PE1:PF3"/>
    <mergeCell ref="PG1:PH3"/>
    <mergeCell ref="PI1:PJ3"/>
    <mergeCell ref="PK1:PL3"/>
    <mergeCell ref="OS1:OT3"/>
    <mergeCell ref="OU1:OV3"/>
    <mergeCell ref="OW1:OX3"/>
    <mergeCell ref="OY1:OZ3"/>
    <mergeCell ref="PA1:PB3"/>
    <mergeCell ref="OI1:OJ3"/>
    <mergeCell ref="OK1:OL3"/>
    <mergeCell ref="OM1:ON3"/>
    <mergeCell ref="OO1:OP3"/>
    <mergeCell ref="OQ1:OR3"/>
    <mergeCell ref="NY1:NZ3"/>
    <mergeCell ref="OA1:OB3"/>
    <mergeCell ref="OC1:OD3"/>
    <mergeCell ref="OE1:OF3"/>
    <mergeCell ref="OG1:OH3"/>
    <mergeCell ref="QQ1:QR3"/>
    <mergeCell ref="QS1:QT3"/>
    <mergeCell ref="QU1:QV3"/>
    <mergeCell ref="QW1:QX3"/>
    <mergeCell ref="QY1:QZ3"/>
    <mergeCell ref="QG1:QH3"/>
    <mergeCell ref="QI1:QJ3"/>
    <mergeCell ref="QK1:QL3"/>
    <mergeCell ref="QM1:QN3"/>
    <mergeCell ref="QO1:QP3"/>
    <mergeCell ref="PW1:PX3"/>
    <mergeCell ref="PY1:PZ3"/>
    <mergeCell ref="QA1:QB3"/>
    <mergeCell ref="QC1:QD3"/>
    <mergeCell ref="QE1:QF3"/>
    <mergeCell ref="PM1:PN3"/>
    <mergeCell ref="PO1:PP3"/>
    <mergeCell ref="PQ1:PR3"/>
    <mergeCell ref="PS1:PT3"/>
    <mergeCell ref="PU1:PV3"/>
    <mergeCell ref="SE1:SF3"/>
    <mergeCell ref="SG1:SH3"/>
    <mergeCell ref="SI1:SJ3"/>
    <mergeCell ref="SK1:SL3"/>
    <mergeCell ref="SM1:SN3"/>
    <mergeCell ref="RU1:RV3"/>
    <mergeCell ref="RW1:RX3"/>
    <mergeCell ref="RY1:RZ3"/>
    <mergeCell ref="SA1:SB3"/>
    <mergeCell ref="SC1:SD3"/>
    <mergeCell ref="RK1:RL3"/>
    <mergeCell ref="RM1:RN3"/>
    <mergeCell ref="RO1:RP3"/>
    <mergeCell ref="RQ1:RR3"/>
    <mergeCell ref="RS1:RT3"/>
    <mergeCell ref="RA1:RB3"/>
    <mergeCell ref="RC1:RD3"/>
    <mergeCell ref="RE1:RF3"/>
    <mergeCell ref="RG1:RH3"/>
    <mergeCell ref="RI1:RJ3"/>
    <mergeCell ref="TS1:TT3"/>
    <mergeCell ref="TU1:TV3"/>
    <mergeCell ref="TW1:TX3"/>
    <mergeCell ref="TY1:TZ3"/>
    <mergeCell ref="UA1:UB3"/>
    <mergeCell ref="TI1:TJ3"/>
    <mergeCell ref="TK1:TL3"/>
    <mergeCell ref="TM1:TN3"/>
    <mergeCell ref="TO1:TP3"/>
    <mergeCell ref="TQ1:TR3"/>
    <mergeCell ref="SY1:SZ3"/>
    <mergeCell ref="TA1:TB3"/>
    <mergeCell ref="TC1:TD3"/>
    <mergeCell ref="TE1:TF3"/>
    <mergeCell ref="TG1:TH3"/>
    <mergeCell ref="SO1:SP3"/>
    <mergeCell ref="SQ1:SR3"/>
    <mergeCell ref="SS1:ST3"/>
    <mergeCell ref="SU1:SV3"/>
    <mergeCell ref="SW1:SX3"/>
    <mergeCell ref="VG1:VH3"/>
    <mergeCell ref="VI1:VJ3"/>
    <mergeCell ref="VK1:VL3"/>
    <mergeCell ref="VM1:VN3"/>
    <mergeCell ref="VO1:VP3"/>
    <mergeCell ref="UW1:UX3"/>
    <mergeCell ref="UY1:UZ3"/>
    <mergeCell ref="VA1:VB3"/>
    <mergeCell ref="VC1:VD3"/>
    <mergeCell ref="VE1:VF3"/>
    <mergeCell ref="UM1:UN3"/>
    <mergeCell ref="UO1:UP3"/>
    <mergeCell ref="UQ1:UR3"/>
    <mergeCell ref="US1:UT3"/>
    <mergeCell ref="UU1:UV3"/>
    <mergeCell ref="UC1:UD3"/>
    <mergeCell ref="UE1:UF3"/>
    <mergeCell ref="UG1:UH3"/>
    <mergeCell ref="UI1:UJ3"/>
    <mergeCell ref="UK1:UL3"/>
    <mergeCell ref="WU1:WV3"/>
    <mergeCell ref="WW1:WX3"/>
    <mergeCell ref="WY1:WZ3"/>
    <mergeCell ref="XA1:XB3"/>
    <mergeCell ref="XC1:XD3"/>
    <mergeCell ref="WK1:WL3"/>
    <mergeCell ref="WM1:WN3"/>
    <mergeCell ref="WO1:WP3"/>
    <mergeCell ref="WQ1:WR3"/>
    <mergeCell ref="WS1:WT3"/>
    <mergeCell ref="WA1:WB3"/>
    <mergeCell ref="WC1:WD3"/>
    <mergeCell ref="WE1:WF3"/>
    <mergeCell ref="WG1:WH3"/>
    <mergeCell ref="WI1:WJ3"/>
    <mergeCell ref="VQ1:VR3"/>
    <mergeCell ref="VS1:VT3"/>
    <mergeCell ref="VU1:VV3"/>
    <mergeCell ref="VW1:VX3"/>
    <mergeCell ref="VY1:VZ3"/>
    <mergeCell ref="YI1:YJ3"/>
    <mergeCell ref="YK1:YL3"/>
    <mergeCell ref="YM1:YN3"/>
    <mergeCell ref="YO1:YP3"/>
    <mergeCell ref="YQ1:YR3"/>
    <mergeCell ref="XY1:XZ3"/>
    <mergeCell ref="YA1:YB3"/>
    <mergeCell ref="YC1:YD3"/>
    <mergeCell ref="YE1:YF3"/>
    <mergeCell ref="YG1:YH3"/>
    <mergeCell ref="XO1:XP3"/>
    <mergeCell ref="XQ1:XR3"/>
    <mergeCell ref="XS1:XT3"/>
    <mergeCell ref="XU1:XV3"/>
    <mergeCell ref="XW1:XX3"/>
    <mergeCell ref="XE1:XF3"/>
    <mergeCell ref="XG1:XH3"/>
    <mergeCell ref="XI1:XJ3"/>
    <mergeCell ref="XK1:XL3"/>
    <mergeCell ref="XM1:XN3"/>
    <mergeCell ref="ZW1:ZX3"/>
    <mergeCell ref="ZY1:ZZ3"/>
    <mergeCell ref="AAA1:AAB3"/>
    <mergeCell ref="AAC1:AAD3"/>
    <mergeCell ref="AAE1:AAF3"/>
    <mergeCell ref="ZM1:ZN3"/>
    <mergeCell ref="ZO1:ZP3"/>
    <mergeCell ref="ZQ1:ZR3"/>
    <mergeCell ref="ZS1:ZT3"/>
    <mergeCell ref="ZU1:ZV3"/>
    <mergeCell ref="ZC1:ZD3"/>
    <mergeCell ref="ZE1:ZF3"/>
    <mergeCell ref="ZG1:ZH3"/>
    <mergeCell ref="ZI1:ZJ3"/>
    <mergeCell ref="ZK1:ZL3"/>
    <mergeCell ref="YS1:YT3"/>
    <mergeCell ref="YU1:YV3"/>
    <mergeCell ref="YW1:YX3"/>
    <mergeCell ref="YY1:YZ3"/>
    <mergeCell ref="ZA1:ZB3"/>
    <mergeCell ref="ABK1:ABL3"/>
    <mergeCell ref="ABM1:ABN3"/>
    <mergeCell ref="ABO1:ABP3"/>
    <mergeCell ref="ABQ1:ABR3"/>
    <mergeCell ref="ABS1:ABT3"/>
    <mergeCell ref="ABA1:ABB3"/>
    <mergeCell ref="ABC1:ABD3"/>
    <mergeCell ref="ABE1:ABF3"/>
    <mergeCell ref="ABG1:ABH3"/>
    <mergeCell ref="ABI1:ABJ3"/>
    <mergeCell ref="AAQ1:AAR3"/>
    <mergeCell ref="AAS1:AAT3"/>
    <mergeCell ref="AAU1:AAV3"/>
    <mergeCell ref="AAW1:AAX3"/>
    <mergeCell ref="AAY1:AAZ3"/>
    <mergeCell ref="AAG1:AAH3"/>
    <mergeCell ref="AAI1:AAJ3"/>
    <mergeCell ref="AAK1:AAL3"/>
    <mergeCell ref="AAM1:AAN3"/>
    <mergeCell ref="AAO1:AAP3"/>
    <mergeCell ref="ACY1:ACZ3"/>
    <mergeCell ref="ADA1:ADB3"/>
    <mergeCell ref="ADC1:ADD3"/>
    <mergeCell ref="ADE1:ADF3"/>
    <mergeCell ref="ADG1:ADH3"/>
    <mergeCell ref="ACO1:ACP3"/>
    <mergeCell ref="ACQ1:ACR3"/>
    <mergeCell ref="ACS1:ACT3"/>
    <mergeCell ref="ACU1:ACV3"/>
    <mergeCell ref="ACW1:ACX3"/>
    <mergeCell ref="ACE1:ACF3"/>
    <mergeCell ref="ACG1:ACH3"/>
    <mergeCell ref="ACI1:ACJ3"/>
    <mergeCell ref="ACK1:ACL3"/>
    <mergeCell ref="ACM1:ACN3"/>
    <mergeCell ref="ABU1:ABV3"/>
    <mergeCell ref="ABW1:ABX3"/>
    <mergeCell ref="ABY1:ABZ3"/>
    <mergeCell ref="ACA1:ACB3"/>
    <mergeCell ref="ACC1:ACD3"/>
    <mergeCell ref="AEM1:AEN3"/>
    <mergeCell ref="AEO1:AEP3"/>
    <mergeCell ref="AEQ1:AER3"/>
    <mergeCell ref="AES1:AET3"/>
    <mergeCell ref="AEU1:AEV3"/>
    <mergeCell ref="AEC1:AED3"/>
    <mergeCell ref="AEE1:AEF3"/>
    <mergeCell ref="AEG1:AEH3"/>
    <mergeCell ref="AEI1:AEJ3"/>
    <mergeCell ref="AEK1:AEL3"/>
    <mergeCell ref="ADS1:ADT3"/>
    <mergeCell ref="ADU1:ADV3"/>
    <mergeCell ref="ADW1:ADX3"/>
    <mergeCell ref="ADY1:ADZ3"/>
    <mergeCell ref="AEA1:AEB3"/>
    <mergeCell ref="ADI1:ADJ3"/>
    <mergeCell ref="ADK1:ADL3"/>
    <mergeCell ref="ADM1:ADN3"/>
    <mergeCell ref="ADO1:ADP3"/>
    <mergeCell ref="ADQ1:ADR3"/>
    <mergeCell ref="AGA1:AGB3"/>
    <mergeCell ref="AGC1:AGD3"/>
    <mergeCell ref="AGE1:AGF3"/>
    <mergeCell ref="AGG1:AGH3"/>
    <mergeCell ref="AGI1:AGJ3"/>
    <mergeCell ref="AFQ1:AFR3"/>
    <mergeCell ref="AFS1:AFT3"/>
    <mergeCell ref="AFU1:AFV3"/>
    <mergeCell ref="AFW1:AFX3"/>
    <mergeCell ref="AFY1:AFZ3"/>
    <mergeCell ref="AFG1:AFH3"/>
    <mergeCell ref="AFI1:AFJ3"/>
    <mergeCell ref="AFK1:AFL3"/>
    <mergeCell ref="AFM1:AFN3"/>
    <mergeCell ref="AFO1:AFP3"/>
    <mergeCell ref="AEW1:AEX3"/>
    <mergeCell ref="AEY1:AEZ3"/>
    <mergeCell ref="AFA1:AFB3"/>
    <mergeCell ref="AFC1:AFD3"/>
    <mergeCell ref="AFE1:AFF3"/>
    <mergeCell ref="AHO1:AHP3"/>
    <mergeCell ref="AHQ1:AHR3"/>
    <mergeCell ref="AHS1:AHT3"/>
    <mergeCell ref="AHU1:AHV3"/>
    <mergeCell ref="AHW1:AHX3"/>
    <mergeCell ref="AHE1:AHF3"/>
    <mergeCell ref="AHG1:AHH3"/>
    <mergeCell ref="AHI1:AHJ3"/>
    <mergeCell ref="AHK1:AHL3"/>
    <mergeCell ref="AHM1:AHN3"/>
    <mergeCell ref="AGU1:AGV3"/>
    <mergeCell ref="AGW1:AGX3"/>
    <mergeCell ref="AGY1:AGZ3"/>
    <mergeCell ref="AHA1:AHB3"/>
    <mergeCell ref="AHC1:AHD3"/>
    <mergeCell ref="AGK1:AGL3"/>
    <mergeCell ref="AGM1:AGN3"/>
    <mergeCell ref="AGO1:AGP3"/>
    <mergeCell ref="AGQ1:AGR3"/>
    <mergeCell ref="AGS1:AGT3"/>
    <mergeCell ref="AJC1:AJD3"/>
    <mergeCell ref="AJE1:AJF3"/>
    <mergeCell ref="AJG1:AJH3"/>
    <mergeCell ref="AJI1:AJJ3"/>
    <mergeCell ref="AJK1:AJL3"/>
    <mergeCell ref="AIS1:AIT3"/>
    <mergeCell ref="AIU1:AIV3"/>
    <mergeCell ref="AIW1:AIX3"/>
    <mergeCell ref="AIY1:AIZ3"/>
    <mergeCell ref="AJA1:AJB3"/>
    <mergeCell ref="AII1:AIJ3"/>
    <mergeCell ref="AIK1:AIL3"/>
    <mergeCell ref="AIM1:AIN3"/>
    <mergeCell ref="AIO1:AIP3"/>
    <mergeCell ref="AIQ1:AIR3"/>
    <mergeCell ref="AHY1:AHZ3"/>
    <mergeCell ref="AIA1:AIB3"/>
    <mergeCell ref="AIC1:AID3"/>
    <mergeCell ref="AIE1:AIF3"/>
    <mergeCell ref="AIG1:AIH3"/>
    <mergeCell ref="AKQ1:AKR3"/>
    <mergeCell ref="AKS1:AKT3"/>
    <mergeCell ref="AKU1:AKV3"/>
    <mergeCell ref="AKW1:AKX3"/>
    <mergeCell ref="AKY1:AKZ3"/>
    <mergeCell ref="AKG1:AKH3"/>
    <mergeCell ref="AKI1:AKJ3"/>
    <mergeCell ref="AKK1:AKL3"/>
    <mergeCell ref="AKM1:AKN3"/>
    <mergeCell ref="AKO1:AKP3"/>
    <mergeCell ref="AJW1:AJX3"/>
    <mergeCell ref="AJY1:AJZ3"/>
    <mergeCell ref="AKA1:AKB3"/>
    <mergeCell ref="AKC1:AKD3"/>
    <mergeCell ref="AKE1:AKF3"/>
    <mergeCell ref="AJM1:AJN3"/>
    <mergeCell ref="AJO1:AJP3"/>
    <mergeCell ref="AJQ1:AJR3"/>
    <mergeCell ref="AJS1:AJT3"/>
    <mergeCell ref="AJU1:AJV3"/>
    <mergeCell ref="AME1:AMF3"/>
    <mergeCell ref="AMG1:AMH3"/>
    <mergeCell ref="AMI1:AMJ3"/>
    <mergeCell ref="AMK1:AML3"/>
    <mergeCell ref="AMM1:AMN3"/>
    <mergeCell ref="ALU1:ALV3"/>
    <mergeCell ref="ALW1:ALX3"/>
    <mergeCell ref="ALY1:ALZ3"/>
    <mergeCell ref="AMA1:AMB3"/>
    <mergeCell ref="AMC1:AMD3"/>
    <mergeCell ref="ALK1:ALL3"/>
    <mergeCell ref="ALM1:ALN3"/>
    <mergeCell ref="ALO1:ALP3"/>
    <mergeCell ref="ALQ1:ALR3"/>
    <mergeCell ref="ALS1:ALT3"/>
    <mergeCell ref="ALA1:ALB3"/>
    <mergeCell ref="ALC1:ALD3"/>
    <mergeCell ref="ALE1:ALF3"/>
    <mergeCell ref="ALG1:ALH3"/>
    <mergeCell ref="ALI1:ALJ3"/>
    <mergeCell ref="ANS1:ANT3"/>
    <mergeCell ref="ANU1:ANV3"/>
    <mergeCell ref="ANW1:ANX3"/>
    <mergeCell ref="ANY1:ANZ3"/>
    <mergeCell ref="AOA1:AOB3"/>
    <mergeCell ref="ANI1:ANJ3"/>
    <mergeCell ref="ANK1:ANL3"/>
    <mergeCell ref="ANM1:ANN3"/>
    <mergeCell ref="ANO1:ANP3"/>
    <mergeCell ref="ANQ1:ANR3"/>
    <mergeCell ref="AMY1:AMZ3"/>
    <mergeCell ref="ANA1:ANB3"/>
    <mergeCell ref="ANC1:AND3"/>
    <mergeCell ref="ANE1:ANF3"/>
    <mergeCell ref="ANG1:ANH3"/>
    <mergeCell ref="AMO1:AMP3"/>
    <mergeCell ref="AMQ1:AMR3"/>
    <mergeCell ref="AMS1:AMT3"/>
    <mergeCell ref="AMU1:AMV3"/>
    <mergeCell ref="AMW1:AMX3"/>
    <mergeCell ref="APG1:APH3"/>
    <mergeCell ref="API1:APJ3"/>
    <mergeCell ref="APK1:APL3"/>
    <mergeCell ref="APM1:APN3"/>
    <mergeCell ref="APO1:APP3"/>
    <mergeCell ref="AOW1:AOX3"/>
    <mergeCell ref="AOY1:AOZ3"/>
    <mergeCell ref="APA1:APB3"/>
    <mergeCell ref="APC1:APD3"/>
    <mergeCell ref="APE1:APF3"/>
    <mergeCell ref="AOM1:AON3"/>
    <mergeCell ref="AOO1:AOP3"/>
    <mergeCell ref="AOQ1:AOR3"/>
    <mergeCell ref="AOS1:AOT3"/>
    <mergeCell ref="AOU1:AOV3"/>
    <mergeCell ref="AOC1:AOD3"/>
    <mergeCell ref="AOE1:AOF3"/>
    <mergeCell ref="AOG1:AOH3"/>
    <mergeCell ref="AOI1:AOJ3"/>
    <mergeCell ref="AOK1:AOL3"/>
    <mergeCell ref="AQU1:AQV3"/>
    <mergeCell ref="AQW1:AQX3"/>
    <mergeCell ref="AQY1:AQZ3"/>
    <mergeCell ref="ARA1:ARB3"/>
    <mergeCell ref="ARC1:ARD3"/>
    <mergeCell ref="AQK1:AQL3"/>
    <mergeCell ref="AQM1:AQN3"/>
    <mergeCell ref="AQO1:AQP3"/>
    <mergeCell ref="AQQ1:AQR3"/>
    <mergeCell ref="AQS1:AQT3"/>
    <mergeCell ref="AQA1:AQB3"/>
    <mergeCell ref="AQC1:AQD3"/>
    <mergeCell ref="AQE1:AQF3"/>
    <mergeCell ref="AQG1:AQH3"/>
    <mergeCell ref="AQI1:AQJ3"/>
    <mergeCell ref="APQ1:APR3"/>
    <mergeCell ref="APS1:APT3"/>
    <mergeCell ref="APU1:APV3"/>
    <mergeCell ref="APW1:APX3"/>
    <mergeCell ref="APY1:APZ3"/>
    <mergeCell ref="ASI1:ASJ3"/>
    <mergeCell ref="ASK1:ASL3"/>
    <mergeCell ref="ASM1:ASN3"/>
    <mergeCell ref="ASO1:ASP3"/>
    <mergeCell ref="ASQ1:ASR3"/>
    <mergeCell ref="ARY1:ARZ3"/>
    <mergeCell ref="ASA1:ASB3"/>
    <mergeCell ref="ASC1:ASD3"/>
    <mergeCell ref="ASE1:ASF3"/>
    <mergeCell ref="ASG1:ASH3"/>
    <mergeCell ref="ARO1:ARP3"/>
    <mergeCell ref="ARQ1:ARR3"/>
    <mergeCell ref="ARS1:ART3"/>
    <mergeCell ref="ARU1:ARV3"/>
    <mergeCell ref="ARW1:ARX3"/>
    <mergeCell ref="ARE1:ARF3"/>
    <mergeCell ref="ARG1:ARH3"/>
    <mergeCell ref="ARI1:ARJ3"/>
    <mergeCell ref="ARK1:ARL3"/>
    <mergeCell ref="ARM1:ARN3"/>
    <mergeCell ref="ATW1:ATX3"/>
    <mergeCell ref="ATY1:ATZ3"/>
    <mergeCell ref="AUA1:AUB3"/>
    <mergeCell ref="AUC1:AUD3"/>
    <mergeCell ref="AUE1:AUF3"/>
    <mergeCell ref="ATM1:ATN3"/>
    <mergeCell ref="ATO1:ATP3"/>
    <mergeCell ref="ATQ1:ATR3"/>
    <mergeCell ref="ATS1:ATT3"/>
    <mergeCell ref="ATU1:ATV3"/>
    <mergeCell ref="ATC1:ATD3"/>
    <mergeCell ref="ATE1:ATF3"/>
    <mergeCell ref="ATG1:ATH3"/>
    <mergeCell ref="ATI1:ATJ3"/>
    <mergeCell ref="ATK1:ATL3"/>
    <mergeCell ref="ASS1:AST3"/>
    <mergeCell ref="ASU1:ASV3"/>
    <mergeCell ref="ASW1:ASX3"/>
    <mergeCell ref="ASY1:ASZ3"/>
    <mergeCell ref="ATA1:ATB3"/>
    <mergeCell ref="AVK1:AVL3"/>
    <mergeCell ref="AVM1:AVN3"/>
    <mergeCell ref="AVO1:AVP3"/>
    <mergeCell ref="AVQ1:AVR3"/>
    <mergeCell ref="AVS1:AVT3"/>
    <mergeCell ref="AVA1:AVB3"/>
    <mergeCell ref="AVC1:AVD3"/>
    <mergeCell ref="AVE1:AVF3"/>
    <mergeCell ref="AVG1:AVH3"/>
    <mergeCell ref="AVI1:AVJ3"/>
    <mergeCell ref="AUQ1:AUR3"/>
    <mergeCell ref="AUS1:AUT3"/>
    <mergeCell ref="AUU1:AUV3"/>
    <mergeCell ref="AUW1:AUX3"/>
    <mergeCell ref="AUY1:AUZ3"/>
    <mergeCell ref="AUG1:AUH3"/>
    <mergeCell ref="AUI1:AUJ3"/>
    <mergeCell ref="AUK1:AUL3"/>
    <mergeCell ref="AUM1:AUN3"/>
    <mergeCell ref="AUO1:AUP3"/>
    <mergeCell ref="AWY1:AWZ3"/>
    <mergeCell ref="AXA1:AXB3"/>
    <mergeCell ref="AXC1:AXD3"/>
    <mergeCell ref="AXE1:AXF3"/>
    <mergeCell ref="AXG1:AXH3"/>
    <mergeCell ref="AWO1:AWP3"/>
    <mergeCell ref="AWQ1:AWR3"/>
    <mergeCell ref="AWS1:AWT3"/>
    <mergeCell ref="AWU1:AWV3"/>
    <mergeCell ref="AWW1:AWX3"/>
    <mergeCell ref="AWE1:AWF3"/>
    <mergeCell ref="AWG1:AWH3"/>
    <mergeCell ref="AWI1:AWJ3"/>
    <mergeCell ref="AWK1:AWL3"/>
    <mergeCell ref="AWM1:AWN3"/>
    <mergeCell ref="AVU1:AVV3"/>
    <mergeCell ref="AVW1:AVX3"/>
    <mergeCell ref="AVY1:AVZ3"/>
    <mergeCell ref="AWA1:AWB3"/>
    <mergeCell ref="AWC1:AWD3"/>
    <mergeCell ref="AYM1:AYN3"/>
    <mergeCell ref="AYO1:AYP3"/>
    <mergeCell ref="AYQ1:AYR3"/>
    <mergeCell ref="AYS1:AYT3"/>
    <mergeCell ref="AYU1:AYV3"/>
    <mergeCell ref="AYC1:AYD3"/>
    <mergeCell ref="AYE1:AYF3"/>
    <mergeCell ref="AYG1:AYH3"/>
    <mergeCell ref="AYI1:AYJ3"/>
    <mergeCell ref="AYK1:AYL3"/>
    <mergeCell ref="AXS1:AXT3"/>
    <mergeCell ref="AXU1:AXV3"/>
    <mergeCell ref="AXW1:AXX3"/>
    <mergeCell ref="AXY1:AXZ3"/>
    <mergeCell ref="AYA1:AYB3"/>
    <mergeCell ref="AXI1:AXJ3"/>
    <mergeCell ref="AXK1:AXL3"/>
    <mergeCell ref="AXM1:AXN3"/>
    <mergeCell ref="AXO1:AXP3"/>
    <mergeCell ref="AXQ1:AXR3"/>
    <mergeCell ref="BAA1:BAB3"/>
    <mergeCell ref="BAC1:BAD3"/>
    <mergeCell ref="BAE1:BAF3"/>
    <mergeCell ref="BAG1:BAH3"/>
    <mergeCell ref="BAI1:BAJ3"/>
    <mergeCell ref="AZQ1:AZR3"/>
    <mergeCell ref="AZS1:AZT3"/>
    <mergeCell ref="AZU1:AZV3"/>
    <mergeCell ref="AZW1:AZX3"/>
    <mergeCell ref="AZY1:AZZ3"/>
    <mergeCell ref="AZG1:AZH3"/>
    <mergeCell ref="AZI1:AZJ3"/>
    <mergeCell ref="AZK1:AZL3"/>
    <mergeCell ref="AZM1:AZN3"/>
    <mergeCell ref="AZO1:AZP3"/>
    <mergeCell ref="AYW1:AYX3"/>
    <mergeCell ref="AYY1:AYZ3"/>
    <mergeCell ref="AZA1:AZB3"/>
    <mergeCell ref="AZC1:AZD3"/>
    <mergeCell ref="AZE1:AZF3"/>
    <mergeCell ref="BBO1:BBP3"/>
    <mergeCell ref="BBQ1:BBR3"/>
    <mergeCell ref="BBS1:BBT3"/>
    <mergeCell ref="BBU1:BBV3"/>
    <mergeCell ref="BBW1:BBX3"/>
    <mergeCell ref="BBE1:BBF3"/>
    <mergeCell ref="BBG1:BBH3"/>
    <mergeCell ref="BBI1:BBJ3"/>
    <mergeCell ref="BBK1:BBL3"/>
    <mergeCell ref="BBM1:BBN3"/>
    <mergeCell ref="BAU1:BAV3"/>
    <mergeCell ref="BAW1:BAX3"/>
    <mergeCell ref="BAY1:BAZ3"/>
    <mergeCell ref="BBA1:BBB3"/>
    <mergeCell ref="BBC1:BBD3"/>
    <mergeCell ref="BAK1:BAL3"/>
    <mergeCell ref="BAM1:BAN3"/>
    <mergeCell ref="BAO1:BAP3"/>
    <mergeCell ref="BAQ1:BAR3"/>
    <mergeCell ref="BAS1:BAT3"/>
    <mergeCell ref="BDC1:BDD3"/>
    <mergeCell ref="BDE1:BDF3"/>
    <mergeCell ref="BDG1:BDH3"/>
    <mergeCell ref="BDI1:BDJ3"/>
    <mergeCell ref="BDK1:BDL3"/>
    <mergeCell ref="BCS1:BCT3"/>
    <mergeCell ref="BCU1:BCV3"/>
    <mergeCell ref="BCW1:BCX3"/>
    <mergeCell ref="BCY1:BCZ3"/>
    <mergeCell ref="BDA1:BDB3"/>
    <mergeCell ref="BCI1:BCJ3"/>
    <mergeCell ref="BCK1:BCL3"/>
    <mergeCell ref="BCM1:BCN3"/>
    <mergeCell ref="BCO1:BCP3"/>
    <mergeCell ref="BCQ1:BCR3"/>
    <mergeCell ref="BBY1:BBZ3"/>
    <mergeCell ref="BCA1:BCB3"/>
    <mergeCell ref="BCC1:BCD3"/>
    <mergeCell ref="BCE1:BCF3"/>
    <mergeCell ref="BCG1:BCH3"/>
    <mergeCell ref="BEQ1:BER3"/>
    <mergeCell ref="BES1:BET3"/>
    <mergeCell ref="BEU1:BEV3"/>
    <mergeCell ref="BEW1:BEX3"/>
    <mergeCell ref="BEY1:BEZ3"/>
    <mergeCell ref="BEG1:BEH3"/>
    <mergeCell ref="BEI1:BEJ3"/>
    <mergeCell ref="BEK1:BEL3"/>
    <mergeCell ref="BEM1:BEN3"/>
    <mergeCell ref="BEO1:BEP3"/>
    <mergeCell ref="BDW1:BDX3"/>
    <mergeCell ref="BDY1:BDZ3"/>
    <mergeCell ref="BEA1:BEB3"/>
    <mergeCell ref="BEC1:BED3"/>
    <mergeCell ref="BEE1:BEF3"/>
    <mergeCell ref="BDM1:BDN3"/>
    <mergeCell ref="BDO1:BDP3"/>
    <mergeCell ref="BDQ1:BDR3"/>
    <mergeCell ref="BDS1:BDT3"/>
    <mergeCell ref="BDU1:BDV3"/>
    <mergeCell ref="BGE1:BGF3"/>
    <mergeCell ref="BGG1:BGH3"/>
    <mergeCell ref="BGI1:BGJ3"/>
    <mergeCell ref="BGK1:BGL3"/>
    <mergeCell ref="BGM1:BGN3"/>
    <mergeCell ref="BFU1:BFV3"/>
    <mergeCell ref="BFW1:BFX3"/>
    <mergeCell ref="BFY1:BFZ3"/>
    <mergeCell ref="BGA1:BGB3"/>
    <mergeCell ref="BGC1:BGD3"/>
    <mergeCell ref="BFK1:BFL3"/>
    <mergeCell ref="BFM1:BFN3"/>
    <mergeCell ref="BFO1:BFP3"/>
    <mergeCell ref="BFQ1:BFR3"/>
    <mergeCell ref="BFS1:BFT3"/>
    <mergeCell ref="BFA1:BFB3"/>
    <mergeCell ref="BFC1:BFD3"/>
    <mergeCell ref="BFE1:BFF3"/>
    <mergeCell ref="BFG1:BFH3"/>
    <mergeCell ref="BFI1:BFJ3"/>
    <mergeCell ref="BHS1:BHT3"/>
    <mergeCell ref="BHU1:BHV3"/>
    <mergeCell ref="BHW1:BHX3"/>
    <mergeCell ref="BHY1:BHZ3"/>
    <mergeCell ref="BIA1:BIB3"/>
    <mergeCell ref="BHI1:BHJ3"/>
    <mergeCell ref="BHK1:BHL3"/>
    <mergeCell ref="BHM1:BHN3"/>
    <mergeCell ref="BHO1:BHP3"/>
    <mergeCell ref="BHQ1:BHR3"/>
    <mergeCell ref="BGY1:BGZ3"/>
    <mergeCell ref="BHA1:BHB3"/>
    <mergeCell ref="BHC1:BHD3"/>
    <mergeCell ref="BHE1:BHF3"/>
    <mergeCell ref="BHG1:BHH3"/>
    <mergeCell ref="BGO1:BGP3"/>
    <mergeCell ref="BGQ1:BGR3"/>
    <mergeCell ref="BGS1:BGT3"/>
    <mergeCell ref="BGU1:BGV3"/>
    <mergeCell ref="BGW1:BGX3"/>
    <mergeCell ref="BJG1:BJH3"/>
    <mergeCell ref="BJI1:BJJ3"/>
    <mergeCell ref="BJK1:BJL3"/>
    <mergeCell ref="BJM1:BJN3"/>
    <mergeCell ref="BJO1:BJP3"/>
    <mergeCell ref="BIW1:BIX3"/>
    <mergeCell ref="BIY1:BIZ3"/>
    <mergeCell ref="BJA1:BJB3"/>
    <mergeCell ref="BJC1:BJD3"/>
    <mergeCell ref="BJE1:BJF3"/>
    <mergeCell ref="BIM1:BIN3"/>
    <mergeCell ref="BIO1:BIP3"/>
    <mergeCell ref="BIQ1:BIR3"/>
    <mergeCell ref="BIS1:BIT3"/>
    <mergeCell ref="BIU1:BIV3"/>
    <mergeCell ref="BIC1:BID3"/>
    <mergeCell ref="BIE1:BIF3"/>
    <mergeCell ref="BIG1:BIH3"/>
    <mergeCell ref="BII1:BIJ3"/>
    <mergeCell ref="BIK1:BIL3"/>
    <mergeCell ref="BKU1:BKV3"/>
    <mergeCell ref="BKW1:BKX3"/>
    <mergeCell ref="BKY1:BKZ3"/>
    <mergeCell ref="BLA1:BLB3"/>
    <mergeCell ref="BLC1:BLD3"/>
    <mergeCell ref="BKK1:BKL3"/>
    <mergeCell ref="BKM1:BKN3"/>
    <mergeCell ref="BKO1:BKP3"/>
    <mergeCell ref="BKQ1:BKR3"/>
    <mergeCell ref="BKS1:BKT3"/>
    <mergeCell ref="BKA1:BKB3"/>
    <mergeCell ref="BKC1:BKD3"/>
    <mergeCell ref="BKE1:BKF3"/>
    <mergeCell ref="BKG1:BKH3"/>
    <mergeCell ref="BKI1:BKJ3"/>
    <mergeCell ref="BJQ1:BJR3"/>
    <mergeCell ref="BJS1:BJT3"/>
    <mergeCell ref="BJU1:BJV3"/>
    <mergeCell ref="BJW1:BJX3"/>
    <mergeCell ref="BJY1:BJZ3"/>
    <mergeCell ref="BMI1:BMJ3"/>
    <mergeCell ref="BMK1:BML3"/>
    <mergeCell ref="BMM1:BMN3"/>
    <mergeCell ref="BMO1:BMP3"/>
    <mergeCell ref="BMQ1:BMR3"/>
    <mergeCell ref="BLY1:BLZ3"/>
    <mergeCell ref="BMA1:BMB3"/>
    <mergeCell ref="BMC1:BMD3"/>
    <mergeCell ref="BME1:BMF3"/>
    <mergeCell ref="BMG1:BMH3"/>
    <mergeCell ref="BLO1:BLP3"/>
    <mergeCell ref="BLQ1:BLR3"/>
    <mergeCell ref="BLS1:BLT3"/>
    <mergeCell ref="BLU1:BLV3"/>
    <mergeCell ref="BLW1:BLX3"/>
    <mergeCell ref="BLE1:BLF3"/>
    <mergeCell ref="BLG1:BLH3"/>
    <mergeCell ref="BLI1:BLJ3"/>
    <mergeCell ref="BLK1:BLL3"/>
    <mergeCell ref="BLM1:BLN3"/>
    <mergeCell ref="BNW1:BNX3"/>
    <mergeCell ref="BNY1:BNZ3"/>
    <mergeCell ref="BOA1:BOB3"/>
    <mergeCell ref="BOC1:BOD3"/>
    <mergeCell ref="BOE1:BOF3"/>
    <mergeCell ref="BNM1:BNN3"/>
    <mergeCell ref="BNO1:BNP3"/>
    <mergeCell ref="BNQ1:BNR3"/>
    <mergeCell ref="BNS1:BNT3"/>
    <mergeCell ref="BNU1:BNV3"/>
    <mergeCell ref="BNC1:BND3"/>
    <mergeCell ref="BNE1:BNF3"/>
    <mergeCell ref="BNG1:BNH3"/>
    <mergeCell ref="BNI1:BNJ3"/>
    <mergeCell ref="BNK1:BNL3"/>
    <mergeCell ref="BMS1:BMT3"/>
    <mergeCell ref="BMU1:BMV3"/>
    <mergeCell ref="BMW1:BMX3"/>
    <mergeCell ref="BMY1:BMZ3"/>
    <mergeCell ref="BNA1:BNB3"/>
    <mergeCell ref="BPK1:BPL3"/>
    <mergeCell ref="BPM1:BPN3"/>
    <mergeCell ref="BPO1:BPP3"/>
    <mergeCell ref="BPQ1:BPR3"/>
    <mergeCell ref="BPS1:BPT3"/>
    <mergeCell ref="BPA1:BPB3"/>
    <mergeCell ref="BPC1:BPD3"/>
    <mergeCell ref="BPE1:BPF3"/>
    <mergeCell ref="BPG1:BPH3"/>
    <mergeCell ref="BPI1:BPJ3"/>
    <mergeCell ref="BOQ1:BOR3"/>
    <mergeCell ref="BOS1:BOT3"/>
    <mergeCell ref="BOU1:BOV3"/>
    <mergeCell ref="BOW1:BOX3"/>
    <mergeCell ref="BOY1:BOZ3"/>
    <mergeCell ref="BOG1:BOH3"/>
    <mergeCell ref="BOI1:BOJ3"/>
    <mergeCell ref="BOK1:BOL3"/>
    <mergeCell ref="BOM1:BON3"/>
    <mergeCell ref="BOO1:BOP3"/>
    <mergeCell ref="BQY1:BQZ3"/>
    <mergeCell ref="BRA1:BRB3"/>
    <mergeCell ref="BRC1:BRD3"/>
    <mergeCell ref="BRE1:BRF3"/>
    <mergeCell ref="BRG1:BRH3"/>
    <mergeCell ref="BQO1:BQP3"/>
    <mergeCell ref="BQQ1:BQR3"/>
    <mergeCell ref="BQS1:BQT3"/>
    <mergeCell ref="BQU1:BQV3"/>
    <mergeCell ref="BQW1:BQX3"/>
    <mergeCell ref="BQE1:BQF3"/>
    <mergeCell ref="BQG1:BQH3"/>
    <mergeCell ref="BQI1:BQJ3"/>
    <mergeCell ref="BQK1:BQL3"/>
    <mergeCell ref="BQM1:BQN3"/>
    <mergeCell ref="BPU1:BPV3"/>
    <mergeCell ref="BPW1:BPX3"/>
    <mergeCell ref="BPY1:BPZ3"/>
    <mergeCell ref="BQA1:BQB3"/>
    <mergeCell ref="BQC1:BQD3"/>
    <mergeCell ref="BSM1:BSN3"/>
    <mergeCell ref="BSO1:BSP3"/>
    <mergeCell ref="BSQ1:BSR3"/>
    <mergeCell ref="BSS1:BST3"/>
    <mergeCell ref="BSU1:BSV3"/>
    <mergeCell ref="BSC1:BSD3"/>
    <mergeCell ref="BSE1:BSF3"/>
    <mergeCell ref="BSG1:BSH3"/>
    <mergeCell ref="BSI1:BSJ3"/>
    <mergeCell ref="BSK1:BSL3"/>
    <mergeCell ref="BRS1:BRT3"/>
    <mergeCell ref="BRU1:BRV3"/>
    <mergeCell ref="BRW1:BRX3"/>
    <mergeCell ref="BRY1:BRZ3"/>
    <mergeCell ref="BSA1:BSB3"/>
    <mergeCell ref="BRI1:BRJ3"/>
    <mergeCell ref="BRK1:BRL3"/>
    <mergeCell ref="BRM1:BRN3"/>
    <mergeCell ref="BRO1:BRP3"/>
    <mergeCell ref="BRQ1:BRR3"/>
    <mergeCell ref="BUA1:BUB3"/>
    <mergeCell ref="BUC1:BUD3"/>
    <mergeCell ref="BUE1:BUF3"/>
    <mergeCell ref="BUG1:BUH3"/>
    <mergeCell ref="BUI1:BUJ3"/>
    <mergeCell ref="BTQ1:BTR3"/>
    <mergeCell ref="BTS1:BTT3"/>
    <mergeCell ref="BTU1:BTV3"/>
    <mergeCell ref="BTW1:BTX3"/>
    <mergeCell ref="BTY1:BTZ3"/>
    <mergeCell ref="BTG1:BTH3"/>
    <mergeCell ref="BTI1:BTJ3"/>
    <mergeCell ref="BTK1:BTL3"/>
    <mergeCell ref="BTM1:BTN3"/>
    <mergeCell ref="BTO1:BTP3"/>
    <mergeCell ref="BSW1:BSX3"/>
    <mergeCell ref="BSY1:BSZ3"/>
    <mergeCell ref="BTA1:BTB3"/>
    <mergeCell ref="BTC1:BTD3"/>
    <mergeCell ref="BTE1:BTF3"/>
    <mergeCell ref="BVO1:BVP3"/>
    <mergeCell ref="BVQ1:BVR3"/>
    <mergeCell ref="BVS1:BVT3"/>
    <mergeCell ref="BVU1:BVV3"/>
    <mergeCell ref="BVW1:BVX3"/>
    <mergeCell ref="BVE1:BVF3"/>
    <mergeCell ref="BVG1:BVH3"/>
    <mergeCell ref="BVI1:BVJ3"/>
    <mergeCell ref="BVK1:BVL3"/>
    <mergeCell ref="BVM1:BVN3"/>
    <mergeCell ref="BUU1:BUV3"/>
    <mergeCell ref="BUW1:BUX3"/>
    <mergeCell ref="BUY1:BUZ3"/>
    <mergeCell ref="BVA1:BVB3"/>
    <mergeCell ref="BVC1:BVD3"/>
    <mergeCell ref="BUK1:BUL3"/>
    <mergeCell ref="BUM1:BUN3"/>
    <mergeCell ref="BUO1:BUP3"/>
    <mergeCell ref="BUQ1:BUR3"/>
    <mergeCell ref="BUS1:BUT3"/>
    <mergeCell ref="BXC1:BXD3"/>
    <mergeCell ref="BXE1:BXF3"/>
    <mergeCell ref="BXG1:BXH3"/>
    <mergeCell ref="BXI1:BXJ3"/>
    <mergeCell ref="BXK1:BXL3"/>
    <mergeCell ref="BWS1:BWT3"/>
    <mergeCell ref="BWU1:BWV3"/>
    <mergeCell ref="BWW1:BWX3"/>
    <mergeCell ref="BWY1:BWZ3"/>
    <mergeCell ref="BXA1:BXB3"/>
    <mergeCell ref="BWI1:BWJ3"/>
    <mergeCell ref="BWK1:BWL3"/>
    <mergeCell ref="BWM1:BWN3"/>
    <mergeCell ref="BWO1:BWP3"/>
    <mergeCell ref="BWQ1:BWR3"/>
    <mergeCell ref="BVY1:BVZ3"/>
    <mergeCell ref="BWA1:BWB3"/>
    <mergeCell ref="BWC1:BWD3"/>
    <mergeCell ref="BWE1:BWF3"/>
    <mergeCell ref="BWG1:BWH3"/>
    <mergeCell ref="BYQ1:BYR3"/>
    <mergeCell ref="BYS1:BYT3"/>
    <mergeCell ref="BYU1:BYV3"/>
    <mergeCell ref="BYW1:BYX3"/>
    <mergeCell ref="BYY1:BYZ3"/>
    <mergeCell ref="BYG1:BYH3"/>
    <mergeCell ref="BYI1:BYJ3"/>
    <mergeCell ref="BYK1:BYL3"/>
    <mergeCell ref="BYM1:BYN3"/>
    <mergeCell ref="BYO1:BYP3"/>
    <mergeCell ref="BXW1:BXX3"/>
    <mergeCell ref="BXY1:BXZ3"/>
    <mergeCell ref="BYA1:BYB3"/>
    <mergeCell ref="BYC1:BYD3"/>
    <mergeCell ref="BYE1:BYF3"/>
    <mergeCell ref="BXM1:BXN3"/>
    <mergeCell ref="BXO1:BXP3"/>
    <mergeCell ref="BXQ1:BXR3"/>
    <mergeCell ref="BXS1:BXT3"/>
    <mergeCell ref="BXU1:BXV3"/>
    <mergeCell ref="CAE1:CAF3"/>
    <mergeCell ref="CAG1:CAH3"/>
    <mergeCell ref="CAI1:CAJ3"/>
    <mergeCell ref="CAK1:CAL3"/>
    <mergeCell ref="CAM1:CAN3"/>
    <mergeCell ref="BZU1:BZV3"/>
    <mergeCell ref="BZW1:BZX3"/>
    <mergeCell ref="BZY1:BZZ3"/>
    <mergeCell ref="CAA1:CAB3"/>
    <mergeCell ref="CAC1:CAD3"/>
    <mergeCell ref="BZK1:BZL3"/>
    <mergeCell ref="BZM1:BZN3"/>
    <mergeCell ref="BZO1:BZP3"/>
    <mergeCell ref="BZQ1:BZR3"/>
    <mergeCell ref="BZS1:BZT3"/>
    <mergeCell ref="BZA1:BZB3"/>
    <mergeCell ref="BZC1:BZD3"/>
    <mergeCell ref="BZE1:BZF3"/>
    <mergeCell ref="BZG1:BZH3"/>
    <mergeCell ref="BZI1:BZJ3"/>
    <mergeCell ref="CBS1:CBT3"/>
    <mergeCell ref="CBU1:CBV3"/>
    <mergeCell ref="CBW1:CBX3"/>
    <mergeCell ref="CBY1:CBZ3"/>
    <mergeCell ref="CCA1:CCB3"/>
    <mergeCell ref="CBI1:CBJ3"/>
    <mergeCell ref="CBK1:CBL3"/>
    <mergeCell ref="CBM1:CBN3"/>
    <mergeCell ref="CBO1:CBP3"/>
    <mergeCell ref="CBQ1:CBR3"/>
    <mergeCell ref="CAY1:CAZ3"/>
    <mergeCell ref="CBA1:CBB3"/>
    <mergeCell ref="CBC1:CBD3"/>
    <mergeCell ref="CBE1:CBF3"/>
    <mergeCell ref="CBG1:CBH3"/>
    <mergeCell ref="CAO1:CAP3"/>
    <mergeCell ref="CAQ1:CAR3"/>
    <mergeCell ref="CAS1:CAT3"/>
    <mergeCell ref="CAU1:CAV3"/>
    <mergeCell ref="CAW1:CAX3"/>
    <mergeCell ref="CDG1:CDH3"/>
    <mergeCell ref="CDI1:CDJ3"/>
    <mergeCell ref="CDK1:CDL3"/>
    <mergeCell ref="CDM1:CDN3"/>
    <mergeCell ref="CDO1:CDP3"/>
    <mergeCell ref="CCW1:CCX3"/>
    <mergeCell ref="CCY1:CCZ3"/>
    <mergeCell ref="CDA1:CDB3"/>
    <mergeCell ref="CDC1:CDD3"/>
    <mergeCell ref="CDE1:CDF3"/>
    <mergeCell ref="CCM1:CCN3"/>
    <mergeCell ref="CCO1:CCP3"/>
    <mergeCell ref="CCQ1:CCR3"/>
    <mergeCell ref="CCS1:CCT3"/>
    <mergeCell ref="CCU1:CCV3"/>
    <mergeCell ref="CCC1:CCD3"/>
    <mergeCell ref="CCE1:CCF3"/>
    <mergeCell ref="CCG1:CCH3"/>
    <mergeCell ref="CCI1:CCJ3"/>
    <mergeCell ref="CCK1:CCL3"/>
    <mergeCell ref="CEU1:CEV3"/>
    <mergeCell ref="CEW1:CEX3"/>
    <mergeCell ref="CEY1:CEZ3"/>
    <mergeCell ref="CFA1:CFB3"/>
    <mergeCell ref="CFC1:CFD3"/>
    <mergeCell ref="CEK1:CEL3"/>
    <mergeCell ref="CEM1:CEN3"/>
    <mergeCell ref="CEO1:CEP3"/>
    <mergeCell ref="CEQ1:CER3"/>
    <mergeCell ref="CES1:CET3"/>
    <mergeCell ref="CEA1:CEB3"/>
    <mergeCell ref="CEC1:CED3"/>
    <mergeCell ref="CEE1:CEF3"/>
    <mergeCell ref="CEG1:CEH3"/>
    <mergeCell ref="CEI1:CEJ3"/>
    <mergeCell ref="CDQ1:CDR3"/>
    <mergeCell ref="CDS1:CDT3"/>
    <mergeCell ref="CDU1:CDV3"/>
    <mergeCell ref="CDW1:CDX3"/>
    <mergeCell ref="CDY1:CDZ3"/>
    <mergeCell ref="CGI1:CGJ3"/>
    <mergeCell ref="CGK1:CGL3"/>
    <mergeCell ref="CGM1:CGN3"/>
    <mergeCell ref="CGO1:CGP3"/>
    <mergeCell ref="CGQ1:CGR3"/>
    <mergeCell ref="CFY1:CFZ3"/>
    <mergeCell ref="CGA1:CGB3"/>
    <mergeCell ref="CGC1:CGD3"/>
    <mergeCell ref="CGE1:CGF3"/>
    <mergeCell ref="CGG1:CGH3"/>
    <mergeCell ref="CFO1:CFP3"/>
    <mergeCell ref="CFQ1:CFR3"/>
    <mergeCell ref="CFS1:CFT3"/>
    <mergeCell ref="CFU1:CFV3"/>
    <mergeCell ref="CFW1:CFX3"/>
    <mergeCell ref="CFE1:CFF3"/>
    <mergeCell ref="CFG1:CFH3"/>
    <mergeCell ref="CFI1:CFJ3"/>
    <mergeCell ref="CFK1:CFL3"/>
    <mergeCell ref="CFM1:CFN3"/>
    <mergeCell ref="CHW1:CHX3"/>
    <mergeCell ref="CHY1:CHZ3"/>
    <mergeCell ref="CIA1:CIB3"/>
    <mergeCell ref="CIC1:CID3"/>
    <mergeCell ref="CIE1:CIF3"/>
    <mergeCell ref="CHM1:CHN3"/>
    <mergeCell ref="CHO1:CHP3"/>
    <mergeCell ref="CHQ1:CHR3"/>
    <mergeCell ref="CHS1:CHT3"/>
    <mergeCell ref="CHU1:CHV3"/>
    <mergeCell ref="CHC1:CHD3"/>
    <mergeCell ref="CHE1:CHF3"/>
    <mergeCell ref="CHG1:CHH3"/>
    <mergeCell ref="CHI1:CHJ3"/>
    <mergeCell ref="CHK1:CHL3"/>
    <mergeCell ref="CGS1:CGT3"/>
    <mergeCell ref="CGU1:CGV3"/>
    <mergeCell ref="CGW1:CGX3"/>
    <mergeCell ref="CGY1:CGZ3"/>
    <mergeCell ref="CHA1:CHB3"/>
    <mergeCell ref="CJK1:CJL3"/>
    <mergeCell ref="CJM1:CJN3"/>
    <mergeCell ref="CJO1:CJP3"/>
    <mergeCell ref="CJQ1:CJR3"/>
    <mergeCell ref="CJS1:CJT3"/>
    <mergeCell ref="CJA1:CJB3"/>
    <mergeCell ref="CJC1:CJD3"/>
    <mergeCell ref="CJE1:CJF3"/>
    <mergeCell ref="CJG1:CJH3"/>
    <mergeCell ref="CJI1:CJJ3"/>
    <mergeCell ref="CIQ1:CIR3"/>
    <mergeCell ref="CIS1:CIT3"/>
    <mergeCell ref="CIU1:CIV3"/>
    <mergeCell ref="CIW1:CIX3"/>
    <mergeCell ref="CIY1:CIZ3"/>
    <mergeCell ref="CIG1:CIH3"/>
    <mergeCell ref="CII1:CIJ3"/>
    <mergeCell ref="CIK1:CIL3"/>
    <mergeCell ref="CIM1:CIN3"/>
    <mergeCell ref="CIO1:CIP3"/>
    <mergeCell ref="CKY1:CKZ3"/>
    <mergeCell ref="CLA1:CLB3"/>
    <mergeCell ref="CLC1:CLD3"/>
    <mergeCell ref="CLE1:CLF3"/>
    <mergeCell ref="CLG1:CLH3"/>
    <mergeCell ref="CKO1:CKP3"/>
    <mergeCell ref="CKQ1:CKR3"/>
    <mergeCell ref="CKS1:CKT3"/>
    <mergeCell ref="CKU1:CKV3"/>
    <mergeCell ref="CKW1:CKX3"/>
    <mergeCell ref="CKE1:CKF3"/>
    <mergeCell ref="CKG1:CKH3"/>
    <mergeCell ref="CKI1:CKJ3"/>
    <mergeCell ref="CKK1:CKL3"/>
    <mergeCell ref="CKM1:CKN3"/>
    <mergeCell ref="CJU1:CJV3"/>
    <mergeCell ref="CJW1:CJX3"/>
    <mergeCell ref="CJY1:CJZ3"/>
    <mergeCell ref="CKA1:CKB3"/>
    <mergeCell ref="CKC1:CKD3"/>
    <mergeCell ref="CMM1:CMN3"/>
    <mergeCell ref="CMO1:CMP3"/>
    <mergeCell ref="CMQ1:CMR3"/>
    <mergeCell ref="CMS1:CMT3"/>
    <mergeCell ref="CMU1:CMV3"/>
    <mergeCell ref="CMC1:CMD3"/>
    <mergeCell ref="CME1:CMF3"/>
    <mergeCell ref="CMG1:CMH3"/>
    <mergeCell ref="CMI1:CMJ3"/>
    <mergeCell ref="CMK1:CML3"/>
    <mergeCell ref="CLS1:CLT3"/>
    <mergeCell ref="CLU1:CLV3"/>
    <mergeCell ref="CLW1:CLX3"/>
    <mergeCell ref="CLY1:CLZ3"/>
    <mergeCell ref="CMA1:CMB3"/>
    <mergeCell ref="CLI1:CLJ3"/>
    <mergeCell ref="CLK1:CLL3"/>
    <mergeCell ref="CLM1:CLN3"/>
    <mergeCell ref="CLO1:CLP3"/>
    <mergeCell ref="CLQ1:CLR3"/>
    <mergeCell ref="COA1:COB3"/>
    <mergeCell ref="COC1:COD3"/>
    <mergeCell ref="COE1:COF3"/>
    <mergeCell ref="COG1:COH3"/>
    <mergeCell ref="COI1:COJ3"/>
    <mergeCell ref="CNQ1:CNR3"/>
    <mergeCell ref="CNS1:CNT3"/>
    <mergeCell ref="CNU1:CNV3"/>
    <mergeCell ref="CNW1:CNX3"/>
    <mergeCell ref="CNY1:CNZ3"/>
    <mergeCell ref="CNG1:CNH3"/>
    <mergeCell ref="CNI1:CNJ3"/>
    <mergeCell ref="CNK1:CNL3"/>
    <mergeCell ref="CNM1:CNN3"/>
    <mergeCell ref="CNO1:CNP3"/>
    <mergeCell ref="CMW1:CMX3"/>
    <mergeCell ref="CMY1:CMZ3"/>
    <mergeCell ref="CNA1:CNB3"/>
    <mergeCell ref="CNC1:CND3"/>
    <mergeCell ref="CNE1:CNF3"/>
    <mergeCell ref="CPO1:CPP3"/>
    <mergeCell ref="CPQ1:CPR3"/>
    <mergeCell ref="CPS1:CPT3"/>
    <mergeCell ref="CPU1:CPV3"/>
    <mergeCell ref="CPW1:CPX3"/>
    <mergeCell ref="CPE1:CPF3"/>
    <mergeCell ref="CPG1:CPH3"/>
    <mergeCell ref="CPI1:CPJ3"/>
    <mergeCell ref="CPK1:CPL3"/>
    <mergeCell ref="CPM1:CPN3"/>
    <mergeCell ref="COU1:COV3"/>
    <mergeCell ref="COW1:COX3"/>
    <mergeCell ref="COY1:COZ3"/>
    <mergeCell ref="CPA1:CPB3"/>
    <mergeCell ref="CPC1:CPD3"/>
    <mergeCell ref="COK1:COL3"/>
    <mergeCell ref="COM1:CON3"/>
    <mergeCell ref="COO1:COP3"/>
    <mergeCell ref="COQ1:COR3"/>
    <mergeCell ref="COS1:COT3"/>
    <mergeCell ref="CRC1:CRD3"/>
    <mergeCell ref="CRE1:CRF3"/>
    <mergeCell ref="CRG1:CRH3"/>
    <mergeCell ref="CRI1:CRJ3"/>
    <mergeCell ref="CRK1:CRL3"/>
    <mergeCell ref="CQS1:CQT3"/>
    <mergeCell ref="CQU1:CQV3"/>
    <mergeCell ref="CQW1:CQX3"/>
    <mergeCell ref="CQY1:CQZ3"/>
    <mergeCell ref="CRA1:CRB3"/>
    <mergeCell ref="CQI1:CQJ3"/>
    <mergeCell ref="CQK1:CQL3"/>
    <mergeCell ref="CQM1:CQN3"/>
    <mergeCell ref="CQO1:CQP3"/>
    <mergeCell ref="CQQ1:CQR3"/>
    <mergeCell ref="CPY1:CPZ3"/>
    <mergeCell ref="CQA1:CQB3"/>
    <mergeCell ref="CQC1:CQD3"/>
    <mergeCell ref="CQE1:CQF3"/>
    <mergeCell ref="CQG1:CQH3"/>
    <mergeCell ref="CSQ1:CSR3"/>
    <mergeCell ref="CSS1:CST3"/>
    <mergeCell ref="CSU1:CSV3"/>
    <mergeCell ref="CSW1:CSX3"/>
    <mergeCell ref="CSY1:CSZ3"/>
    <mergeCell ref="CSG1:CSH3"/>
    <mergeCell ref="CSI1:CSJ3"/>
    <mergeCell ref="CSK1:CSL3"/>
    <mergeCell ref="CSM1:CSN3"/>
    <mergeCell ref="CSO1:CSP3"/>
    <mergeCell ref="CRW1:CRX3"/>
    <mergeCell ref="CRY1:CRZ3"/>
    <mergeCell ref="CSA1:CSB3"/>
    <mergeCell ref="CSC1:CSD3"/>
    <mergeCell ref="CSE1:CSF3"/>
    <mergeCell ref="CRM1:CRN3"/>
    <mergeCell ref="CRO1:CRP3"/>
    <mergeCell ref="CRQ1:CRR3"/>
    <mergeCell ref="CRS1:CRT3"/>
    <mergeCell ref="CRU1:CRV3"/>
    <mergeCell ref="CUE1:CUF3"/>
    <mergeCell ref="CUG1:CUH3"/>
    <mergeCell ref="CUI1:CUJ3"/>
    <mergeCell ref="CUK1:CUL3"/>
    <mergeCell ref="CUM1:CUN3"/>
    <mergeCell ref="CTU1:CTV3"/>
    <mergeCell ref="CTW1:CTX3"/>
    <mergeCell ref="CTY1:CTZ3"/>
    <mergeCell ref="CUA1:CUB3"/>
    <mergeCell ref="CUC1:CUD3"/>
    <mergeCell ref="CTK1:CTL3"/>
    <mergeCell ref="CTM1:CTN3"/>
    <mergeCell ref="CTO1:CTP3"/>
    <mergeCell ref="CTQ1:CTR3"/>
    <mergeCell ref="CTS1:CTT3"/>
    <mergeCell ref="CTA1:CTB3"/>
    <mergeCell ref="CTC1:CTD3"/>
    <mergeCell ref="CTE1:CTF3"/>
    <mergeCell ref="CTG1:CTH3"/>
    <mergeCell ref="CTI1:CTJ3"/>
    <mergeCell ref="CVS1:CVT3"/>
    <mergeCell ref="CVU1:CVV3"/>
    <mergeCell ref="CVW1:CVX3"/>
    <mergeCell ref="CVY1:CVZ3"/>
    <mergeCell ref="CWA1:CWB3"/>
    <mergeCell ref="CVI1:CVJ3"/>
    <mergeCell ref="CVK1:CVL3"/>
    <mergeCell ref="CVM1:CVN3"/>
    <mergeCell ref="CVO1:CVP3"/>
    <mergeCell ref="CVQ1:CVR3"/>
    <mergeCell ref="CUY1:CUZ3"/>
    <mergeCell ref="CVA1:CVB3"/>
    <mergeCell ref="CVC1:CVD3"/>
    <mergeCell ref="CVE1:CVF3"/>
    <mergeCell ref="CVG1:CVH3"/>
    <mergeCell ref="CUO1:CUP3"/>
    <mergeCell ref="CUQ1:CUR3"/>
    <mergeCell ref="CUS1:CUT3"/>
    <mergeCell ref="CUU1:CUV3"/>
    <mergeCell ref="CUW1:CUX3"/>
    <mergeCell ref="CXG1:CXH3"/>
    <mergeCell ref="CXI1:CXJ3"/>
    <mergeCell ref="CXK1:CXL3"/>
    <mergeCell ref="CXM1:CXN3"/>
    <mergeCell ref="CXO1:CXP3"/>
    <mergeCell ref="CWW1:CWX3"/>
    <mergeCell ref="CWY1:CWZ3"/>
    <mergeCell ref="CXA1:CXB3"/>
    <mergeCell ref="CXC1:CXD3"/>
    <mergeCell ref="CXE1:CXF3"/>
    <mergeCell ref="CWM1:CWN3"/>
    <mergeCell ref="CWO1:CWP3"/>
    <mergeCell ref="CWQ1:CWR3"/>
    <mergeCell ref="CWS1:CWT3"/>
    <mergeCell ref="CWU1:CWV3"/>
    <mergeCell ref="CWC1:CWD3"/>
    <mergeCell ref="CWE1:CWF3"/>
    <mergeCell ref="CWG1:CWH3"/>
    <mergeCell ref="CWI1:CWJ3"/>
    <mergeCell ref="CWK1:CWL3"/>
    <mergeCell ref="CYU1:CYV3"/>
    <mergeCell ref="CYW1:CYX3"/>
    <mergeCell ref="CYY1:CYZ3"/>
    <mergeCell ref="CZA1:CZB3"/>
    <mergeCell ref="CZC1:CZD3"/>
    <mergeCell ref="CYK1:CYL3"/>
    <mergeCell ref="CYM1:CYN3"/>
    <mergeCell ref="CYO1:CYP3"/>
    <mergeCell ref="CYQ1:CYR3"/>
    <mergeCell ref="CYS1:CYT3"/>
    <mergeCell ref="CYA1:CYB3"/>
    <mergeCell ref="CYC1:CYD3"/>
    <mergeCell ref="CYE1:CYF3"/>
    <mergeCell ref="CYG1:CYH3"/>
    <mergeCell ref="CYI1:CYJ3"/>
    <mergeCell ref="CXQ1:CXR3"/>
    <mergeCell ref="CXS1:CXT3"/>
    <mergeCell ref="CXU1:CXV3"/>
    <mergeCell ref="CXW1:CXX3"/>
    <mergeCell ref="CXY1:CXZ3"/>
    <mergeCell ref="DAI1:DAJ3"/>
    <mergeCell ref="DAK1:DAL3"/>
    <mergeCell ref="DAM1:DAN3"/>
    <mergeCell ref="DAO1:DAP3"/>
    <mergeCell ref="DAQ1:DAR3"/>
    <mergeCell ref="CZY1:CZZ3"/>
    <mergeCell ref="DAA1:DAB3"/>
    <mergeCell ref="DAC1:DAD3"/>
    <mergeCell ref="DAE1:DAF3"/>
    <mergeCell ref="DAG1:DAH3"/>
    <mergeCell ref="CZO1:CZP3"/>
    <mergeCell ref="CZQ1:CZR3"/>
    <mergeCell ref="CZS1:CZT3"/>
    <mergeCell ref="CZU1:CZV3"/>
    <mergeCell ref="CZW1:CZX3"/>
    <mergeCell ref="CZE1:CZF3"/>
    <mergeCell ref="CZG1:CZH3"/>
    <mergeCell ref="CZI1:CZJ3"/>
    <mergeCell ref="CZK1:CZL3"/>
    <mergeCell ref="CZM1:CZN3"/>
    <mergeCell ref="DBW1:DBX3"/>
    <mergeCell ref="DBY1:DBZ3"/>
    <mergeCell ref="DCA1:DCB3"/>
    <mergeCell ref="DCC1:DCD3"/>
    <mergeCell ref="DCE1:DCF3"/>
    <mergeCell ref="DBM1:DBN3"/>
    <mergeCell ref="DBO1:DBP3"/>
    <mergeCell ref="DBQ1:DBR3"/>
    <mergeCell ref="DBS1:DBT3"/>
    <mergeCell ref="DBU1:DBV3"/>
    <mergeCell ref="DBC1:DBD3"/>
    <mergeCell ref="DBE1:DBF3"/>
    <mergeCell ref="DBG1:DBH3"/>
    <mergeCell ref="DBI1:DBJ3"/>
    <mergeCell ref="DBK1:DBL3"/>
    <mergeCell ref="DAS1:DAT3"/>
    <mergeCell ref="DAU1:DAV3"/>
    <mergeCell ref="DAW1:DAX3"/>
    <mergeCell ref="DAY1:DAZ3"/>
    <mergeCell ref="DBA1:DBB3"/>
    <mergeCell ref="DDK1:DDL3"/>
    <mergeCell ref="DDM1:DDN3"/>
    <mergeCell ref="DDO1:DDP3"/>
    <mergeCell ref="DDQ1:DDR3"/>
    <mergeCell ref="DDS1:DDT3"/>
    <mergeCell ref="DDA1:DDB3"/>
    <mergeCell ref="DDC1:DDD3"/>
    <mergeCell ref="DDE1:DDF3"/>
    <mergeCell ref="DDG1:DDH3"/>
    <mergeCell ref="DDI1:DDJ3"/>
    <mergeCell ref="DCQ1:DCR3"/>
    <mergeCell ref="DCS1:DCT3"/>
    <mergeCell ref="DCU1:DCV3"/>
    <mergeCell ref="DCW1:DCX3"/>
    <mergeCell ref="DCY1:DCZ3"/>
    <mergeCell ref="DCG1:DCH3"/>
    <mergeCell ref="DCI1:DCJ3"/>
    <mergeCell ref="DCK1:DCL3"/>
    <mergeCell ref="DCM1:DCN3"/>
    <mergeCell ref="DCO1:DCP3"/>
    <mergeCell ref="DEY1:DEZ3"/>
    <mergeCell ref="DFA1:DFB3"/>
    <mergeCell ref="DFC1:DFD3"/>
    <mergeCell ref="DFE1:DFF3"/>
    <mergeCell ref="DFG1:DFH3"/>
    <mergeCell ref="DEO1:DEP3"/>
    <mergeCell ref="DEQ1:DER3"/>
    <mergeCell ref="DES1:DET3"/>
    <mergeCell ref="DEU1:DEV3"/>
    <mergeCell ref="DEW1:DEX3"/>
    <mergeCell ref="DEE1:DEF3"/>
    <mergeCell ref="DEG1:DEH3"/>
    <mergeCell ref="DEI1:DEJ3"/>
    <mergeCell ref="DEK1:DEL3"/>
    <mergeCell ref="DEM1:DEN3"/>
    <mergeCell ref="DDU1:DDV3"/>
    <mergeCell ref="DDW1:DDX3"/>
    <mergeCell ref="DDY1:DDZ3"/>
    <mergeCell ref="DEA1:DEB3"/>
    <mergeCell ref="DEC1:DED3"/>
    <mergeCell ref="DGM1:DGN3"/>
    <mergeCell ref="DGO1:DGP3"/>
    <mergeCell ref="DGQ1:DGR3"/>
    <mergeCell ref="DGS1:DGT3"/>
    <mergeCell ref="DGU1:DGV3"/>
    <mergeCell ref="DGC1:DGD3"/>
    <mergeCell ref="DGE1:DGF3"/>
    <mergeCell ref="DGG1:DGH3"/>
    <mergeCell ref="DGI1:DGJ3"/>
    <mergeCell ref="DGK1:DGL3"/>
    <mergeCell ref="DFS1:DFT3"/>
    <mergeCell ref="DFU1:DFV3"/>
    <mergeCell ref="DFW1:DFX3"/>
    <mergeCell ref="DFY1:DFZ3"/>
    <mergeCell ref="DGA1:DGB3"/>
    <mergeCell ref="DFI1:DFJ3"/>
    <mergeCell ref="DFK1:DFL3"/>
    <mergeCell ref="DFM1:DFN3"/>
    <mergeCell ref="DFO1:DFP3"/>
    <mergeCell ref="DFQ1:DFR3"/>
    <mergeCell ref="DIA1:DIB3"/>
    <mergeCell ref="DIC1:DID3"/>
    <mergeCell ref="DIE1:DIF3"/>
    <mergeCell ref="DIG1:DIH3"/>
    <mergeCell ref="DII1:DIJ3"/>
    <mergeCell ref="DHQ1:DHR3"/>
    <mergeCell ref="DHS1:DHT3"/>
    <mergeCell ref="DHU1:DHV3"/>
    <mergeCell ref="DHW1:DHX3"/>
    <mergeCell ref="DHY1:DHZ3"/>
    <mergeCell ref="DHG1:DHH3"/>
    <mergeCell ref="DHI1:DHJ3"/>
    <mergeCell ref="DHK1:DHL3"/>
    <mergeCell ref="DHM1:DHN3"/>
    <mergeCell ref="DHO1:DHP3"/>
    <mergeCell ref="DGW1:DGX3"/>
    <mergeCell ref="DGY1:DGZ3"/>
    <mergeCell ref="DHA1:DHB3"/>
    <mergeCell ref="DHC1:DHD3"/>
    <mergeCell ref="DHE1:DHF3"/>
    <mergeCell ref="DJO1:DJP3"/>
    <mergeCell ref="DJQ1:DJR3"/>
    <mergeCell ref="DJS1:DJT3"/>
    <mergeCell ref="DJU1:DJV3"/>
    <mergeCell ref="DJW1:DJX3"/>
    <mergeCell ref="DJE1:DJF3"/>
    <mergeCell ref="DJG1:DJH3"/>
    <mergeCell ref="DJI1:DJJ3"/>
    <mergeCell ref="DJK1:DJL3"/>
    <mergeCell ref="DJM1:DJN3"/>
    <mergeCell ref="DIU1:DIV3"/>
    <mergeCell ref="DIW1:DIX3"/>
    <mergeCell ref="DIY1:DIZ3"/>
    <mergeCell ref="DJA1:DJB3"/>
    <mergeCell ref="DJC1:DJD3"/>
    <mergeCell ref="DIK1:DIL3"/>
    <mergeCell ref="DIM1:DIN3"/>
    <mergeCell ref="DIO1:DIP3"/>
    <mergeCell ref="DIQ1:DIR3"/>
    <mergeCell ref="DIS1:DIT3"/>
    <mergeCell ref="DLC1:DLD3"/>
    <mergeCell ref="DLE1:DLF3"/>
    <mergeCell ref="DLG1:DLH3"/>
    <mergeCell ref="DLI1:DLJ3"/>
    <mergeCell ref="DLK1:DLL3"/>
    <mergeCell ref="DKS1:DKT3"/>
    <mergeCell ref="DKU1:DKV3"/>
    <mergeCell ref="DKW1:DKX3"/>
    <mergeCell ref="DKY1:DKZ3"/>
    <mergeCell ref="DLA1:DLB3"/>
    <mergeCell ref="DKI1:DKJ3"/>
    <mergeCell ref="DKK1:DKL3"/>
    <mergeCell ref="DKM1:DKN3"/>
    <mergeCell ref="DKO1:DKP3"/>
    <mergeCell ref="DKQ1:DKR3"/>
    <mergeCell ref="DJY1:DJZ3"/>
    <mergeCell ref="DKA1:DKB3"/>
    <mergeCell ref="DKC1:DKD3"/>
    <mergeCell ref="DKE1:DKF3"/>
    <mergeCell ref="DKG1:DKH3"/>
    <mergeCell ref="DMQ1:DMR3"/>
    <mergeCell ref="DMS1:DMT3"/>
    <mergeCell ref="DMU1:DMV3"/>
    <mergeCell ref="DMW1:DMX3"/>
    <mergeCell ref="DMY1:DMZ3"/>
    <mergeCell ref="DMG1:DMH3"/>
    <mergeCell ref="DMI1:DMJ3"/>
    <mergeCell ref="DMK1:DML3"/>
    <mergeCell ref="DMM1:DMN3"/>
    <mergeCell ref="DMO1:DMP3"/>
    <mergeCell ref="DLW1:DLX3"/>
    <mergeCell ref="DLY1:DLZ3"/>
    <mergeCell ref="DMA1:DMB3"/>
    <mergeCell ref="DMC1:DMD3"/>
    <mergeCell ref="DME1:DMF3"/>
    <mergeCell ref="DLM1:DLN3"/>
    <mergeCell ref="DLO1:DLP3"/>
    <mergeCell ref="DLQ1:DLR3"/>
    <mergeCell ref="DLS1:DLT3"/>
    <mergeCell ref="DLU1:DLV3"/>
    <mergeCell ref="DOE1:DOF3"/>
    <mergeCell ref="DOG1:DOH3"/>
    <mergeCell ref="DOI1:DOJ3"/>
    <mergeCell ref="DOK1:DOL3"/>
    <mergeCell ref="DOM1:DON3"/>
    <mergeCell ref="DNU1:DNV3"/>
    <mergeCell ref="DNW1:DNX3"/>
    <mergeCell ref="DNY1:DNZ3"/>
    <mergeCell ref="DOA1:DOB3"/>
    <mergeCell ref="DOC1:DOD3"/>
    <mergeCell ref="DNK1:DNL3"/>
    <mergeCell ref="DNM1:DNN3"/>
    <mergeCell ref="DNO1:DNP3"/>
    <mergeCell ref="DNQ1:DNR3"/>
    <mergeCell ref="DNS1:DNT3"/>
    <mergeCell ref="DNA1:DNB3"/>
    <mergeCell ref="DNC1:DND3"/>
    <mergeCell ref="DNE1:DNF3"/>
    <mergeCell ref="DNG1:DNH3"/>
    <mergeCell ref="DNI1:DNJ3"/>
    <mergeCell ref="DPS1:DPT3"/>
    <mergeCell ref="DPU1:DPV3"/>
    <mergeCell ref="DPW1:DPX3"/>
    <mergeCell ref="DPY1:DPZ3"/>
    <mergeCell ref="DQA1:DQB3"/>
    <mergeCell ref="DPI1:DPJ3"/>
    <mergeCell ref="DPK1:DPL3"/>
    <mergeCell ref="DPM1:DPN3"/>
    <mergeCell ref="DPO1:DPP3"/>
    <mergeCell ref="DPQ1:DPR3"/>
    <mergeCell ref="DOY1:DOZ3"/>
    <mergeCell ref="DPA1:DPB3"/>
    <mergeCell ref="DPC1:DPD3"/>
    <mergeCell ref="DPE1:DPF3"/>
    <mergeCell ref="DPG1:DPH3"/>
    <mergeCell ref="DOO1:DOP3"/>
    <mergeCell ref="DOQ1:DOR3"/>
    <mergeCell ref="DOS1:DOT3"/>
    <mergeCell ref="DOU1:DOV3"/>
    <mergeCell ref="DOW1:DOX3"/>
    <mergeCell ref="DRG1:DRH3"/>
    <mergeCell ref="DRI1:DRJ3"/>
    <mergeCell ref="DRK1:DRL3"/>
    <mergeCell ref="DRM1:DRN3"/>
    <mergeCell ref="DRO1:DRP3"/>
    <mergeCell ref="DQW1:DQX3"/>
    <mergeCell ref="DQY1:DQZ3"/>
    <mergeCell ref="DRA1:DRB3"/>
    <mergeCell ref="DRC1:DRD3"/>
    <mergeCell ref="DRE1:DRF3"/>
    <mergeCell ref="DQM1:DQN3"/>
    <mergeCell ref="DQO1:DQP3"/>
    <mergeCell ref="DQQ1:DQR3"/>
    <mergeCell ref="DQS1:DQT3"/>
    <mergeCell ref="DQU1:DQV3"/>
    <mergeCell ref="DQC1:DQD3"/>
    <mergeCell ref="DQE1:DQF3"/>
    <mergeCell ref="DQG1:DQH3"/>
    <mergeCell ref="DQI1:DQJ3"/>
    <mergeCell ref="DQK1:DQL3"/>
    <mergeCell ref="DSU1:DSV3"/>
    <mergeCell ref="DSW1:DSX3"/>
    <mergeCell ref="DSY1:DSZ3"/>
    <mergeCell ref="DTA1:DTB3"/>
    <mergeCell ref="DTC1:DTD3"/>
    <mergeCell ref="DSK1:DSL3"/>
    <mergeCell ref="DSM1:DSN3"/>
    <mergeCell ref="DSO1:DSP3"/>
    <mergeCell ref="DSQ1:DSR3"/>
    <mergeCell ref="DSS1:DST3"/>
    <mergeCell ref="DSA1:DSB3"/>
    <mergeCell ref="DSC1:DSD3"/>
    <mergeCell ref="DSE1:DSF3"/>
    <mergeCell ref="DSG1:DSH3"/>
    <mergeCell ref="DSI1:DSJ3"/>
    <mergeCell ref="DRQ1:DRR3"/>
    <mergeCell ref="DRS1:DRT3"/>
    <mergeCell ref="DRU1:DRV3"/>
    <mergeCell ref="DRW1:DRX3"/>
    <mergeCell ref="DRY1:DRZ3"/>
    <mergeCell ref="DUI1:DUJ3"/>
    <mergeCell ref="DUK1:DUL3"/>
    <mergeCell ref="DUM1:DUN3"/>
    <mergeCell ref="DUO1:DUP3"/>
    <mergeCell ref="DUQ1:DUR3"/>
    <mergeCell ref="DTY1:DTZ3"/>
    <mergeCell ref="DUA1:DUB3"/>
    <mergeCell ref="DUC1:DUD3"/>
    <mergeCell ref="DUE1:DUF3"/>
    <mergeCell ref="DUG1:DUH3"/>
    <mergeCell ref="DTO1:DTP3"/>
    <mergeCell ref="DTQ1:DTR3"/>
    <mergeCell ref="DTS1:DTT3"/>
    <mergeCell ref="DTU1:DTV3"/>
    <mergeCell ref="DTW1:DTX3"/>
    <mergeCell ref="DTE1:DTF3"/>
    <mergeCell ref="DTG1:DTH3"/>
    <mergeCell ref="DTI1:DTJ3"/>
    <mergeCell ref="DTK1:DTL3"/>
    <mergeCell ref="DTM1:DTN3"/>
    <mergeCell ref="DVW1:DVX3"/>
    <mergeCell ref="DVY1:DVZ3"/>
    <mergeCell ref="DWA1:DWB3"/>
    <mergeCell ref="DWC1:DWD3"/>
    <mergeCell ref="DWE1:DWF3"/>
    <mergeCell ref="DVM1:DVN3"/>
    <mergeCell ref="DVO1:DVP3"/>
    <mergeCell ref="DVQ1:DVR3"/>
    <mergeCell ref="DVS1:DVT3"/>
    <mergeCell ref="DVU1:DVV3"/>
    <mergeCell ref="DVC1:DVD3"/>
    <mergeCell ref="DVE1:DVF3"/>
    <mergeCell ref="DVG1:DVH3"/>
    <mergeCell ref="DVI1:DVJ3"/>
    <mergeCell ref="DVK1:DVL3"/>
    <mergeCell ref="DUS1:DUT3"/>
    <mergeCell ref="DUU1:DUV3"/>
    <mergeCell ref="DUW1:DUX3"/>
    <mergeCell ref="DUY1:DUZ3"/>
    <mergeCell ref="DVA1:DVB3"/>
    <mergeCell ref="DXK1:DXL3"/>
    <mergeCell ref="DXM1:DXN3"/>
    <mergeCell ref="DXO1:DXP3"/>
    <mergeCell ref="DXQ1:DXR3"/>
    <mergeCell ref="DXS1:DXT3"/>
    <mergeCell ref="DXA1:DXB3"/>
    <mergeCell ref="DXC1:DXD3"/>
    <mergeCell ref="DXE1:DXF3"/>
    <mergeCell ref="DXG1:DXH3"/>
    <mergeCell ref="DXI1:DXJ3"/>
    <mergeCell ref="DWQ1:DWR3"/>
    <mergeCell ref="DWS1:DWT3"/>
    <mergeCell ref="DWU1:DWV3"/>
    <mergeCell ref="DWW1:DWX3"/>
    <mergeCell ref="DWY1:DWZ3"/>
    <mergeCell ref="DWG1:DWH3"/>
    <mergeCell ref="DWI1:DWJ3"/>
    <mergeCell ref="DWK1:DWL3"/>
    <mergeCell ref="DWM1:DWN3"/>
    <mergeCell ref="DWO1:DWP3"/>
    <mergeCell ref="DYY1:DYZ3"/>
    <mergeCell ref="DZA1:DZB3"/>
    <mergeCell ref="DZC1:DZD3"/>
    <mergeCell ref="DZE1:DZF3"/>
    <mergeCell ref="DZG1:DZH3"/>
    <mergeCell ref="DYO1:DYP3"/>
    <mergeCell ref="DYQ1:DYR3"/>
    <mergeCell ref="DYS1:DYT3"/>
    <mergeCell ref="DYU1:DYV3"/>
    <mergeCell ref="DYW1:DYX3"/>
    <mergeCell ref="DYE1:DYF3"/>
    <mergeCell ref="DYG1:DYH3"/>
    <mergeCell ref="DYI1:DYJ3"/>
    <mergeCell ref="DYK1:DYL3"/>
    <mergeCell ref="DYM1:DYN3"/>
    <mergeCell ref="DXU1:DXV3"/>
    <mergeCell ref="DXW1:DXX3"/>
    <mergeCell ref="DXY1:DXZ3"/>
    <mergeCell ref="DYA1:DYB3"/>
    <mergeCell ref="DYC1:DYD3"/>
    <mergeCell ref="EAM1:EAN3"/>
    <mergeCell ref="EAO1:EAP3"/>
    <mergeCell ref="EAQ1:EAR3"/>
    <mergeCell ref="EAS1:EAT3"/>
    <mergeCell ref="EAU1:EAV3"/>
    <mergeCell ref="EAC1:EAD3"/>
    <mergeCell ref="EAE1:EAF3"/>
    <mergeCell ref="EAG1:EAH3"/>
    <mergeCell ref="EAI1:EAJ3"/>
    <mergeCell ref="EAK1:EAL3"/>
    <mergeCell ref="DZS1:DZT3"/>
    <mergeCell ref="DZU1:DZV3"/>
    <mergeCell ref="DZW1:DZX3"/>
    <mergeCell ref="DZY1:DZZ3"/>
    <mergeCell ref="EAA1:EAB3"/>
    <mergeCell ref="DZI1:DZJ3"/>
    <mergeCell ref="DZK1:DZL3"/>
    <mergeCell ref="DZM1:DZN3"/>
    <mergeCell ref="DZO1:DZP3"/>
    <mergeCell ref="DZQ1:DZR3"/>
    <mergeCell ref="ECA1:ECB3"/>
    <mergeCell ref="ECC1:ECD3"/>
    <mergeCell ref="ECE1:ECF3"/>
    <mergeCell ref="ECG1:ECH3"/>
    <mergeCell ref="ECI1:ECJ3"/>
    <mergeCell ref="EBQ1:EBR3"/>
    <mergeCell ref="EBS1:EBT3"/>
    <mergeCell ref="EBU1:EBV3"/>
    <mergeCell ref="EBW1:EBX3"/>
    <mergeCell ref="EBY1:EBZ3"/>
    <mergeCell ref="EBG1:EBH3"/>
    <mergeCell ref="EBI1:EBJ3"/>
    <mergeCell ref="EBK1:EBL3"/>
    <mergeCell ref="EBM1:EBN3"/>
    <mergeCell ref="EBO1:EBP3"/>
    <mergeCell ref="EAW1:EAX3"/>
    <mergeCell ref="EAY1:EAZ3"/>
    <mergeCell ref="EBA1:EBB3"/>
    <mergeCell ref="EBC1:EBD3"/>
    <mergeCell ref="EBE1:EBF3"/>
    <mergeCell ref="EDO1:EDP3"/>
    <mergeCell ref="EDQ1:EDR3"/>
    <mergeCell ref="EDS1:EDT3"/>
    <mergeCell ref="EDU1:EDV3"/>
    <mergeCell ref="EDW1:EDX3"/>
    <mergeCell ref="EDE1:EDF3"/>
    <mergeCell ref="EDG1:EDH3"/>
    <mergeCell ref="EDI1:EDJ3"/>
    <mergeCell ref="EDK1:EDL3"/>
    <mergeCell ref="EDM1:EDN3"/>
    <mergeCell ref="ECU1:ECV3"/>
    <mergeCell ref="ECW1:ECX3"/>
    <mergeCell ref="ECY1:ECZ3"/>
    <mergeCell ref="EDA1:EDB3"/>
    <mergeCell ref="EDC1:EDD3"/>
    <mergeCell ref="ECK1:ECL3"/>
    <mergeCell ref="ECM1:ECN3"/>
    <mergeCell ref="ECO1:ECP3"/>
    <mergeCell ref="ECQ1:ECR3"/>
    <mergeCell ref="ECS1:ECT3"/>
    <mergeCell ref="EFC1:EFD3"/>
    <mergeCell ref="EFE1:EFF3"/>
    <mergeCell ref="EFG1:EFH3"/>
    <mergeCell ref="EFI1:EFJ3"/>
    <mergeCell ref="EFK1:EFL3"/>
    <mergeCell ref="EES1:EET3"/>
    <mergeCell ref="EEU1:EEV3"/>
    <mergeCell ref="EEW1:EEX3"/>
    <mergeCell ref="EEY1:EEZ3"/>
    <mergeCell ref="EFA1:EFB3"/>
    <mergeCell ref="EEI1:EEJ3"/>
    <mergeCell ref="EEK1:EEL3"/>
    <mergeCell ref="EEM1:EEN3"/>
    <mergeCell ref="EEO1:EEP3"/>
    <mergeCell ref="EEQ1:EER3"/>
    <mergeCell ref="EDY1:EDZ3"/>
    <mergeCell ref="EEA1:EEB3"/>
    <mergeCell ref="EEC1:EED3"/>
    <mergeCell ref="EEE1:EEF3"/>
    <mergeCell ref="EEG1:EEH3"/>
    <mergeCell ref="EGQ1:EGR3"/>
    <mergeCell ref="EGS1:EGT3"/>
    <mergeCell ref="EGU1:EGV3"/>
    <mergeCell ref="EGW1:EGX3"/>
    <mergeCell ref="EGY1:EGZ3"/>
    <mergeCell ref="EGG1:EGH3"/>
    <mergeCell ref="EGI1:EGJ3"/>
    <mergeCell ref="EGK1:EGL3"/>
    <mergeCell ref="EGM1:EGN3"/>
    <mergeCell ref="EGO1:EGP3"/>
    <mergeCell ref="EFW1:EFX3"/>
    <mergeCell ref="EFY1:EFZ3"/>
    <mergeCell ref="EGA1:EGB3"/>
    <mergeCell ref="EGC1:EGD3"/>
    <mergeCell ref="EGE1:EGF3"/>
    <mergeCell ref="EFM1:EFN3"/>
    <mergeCell ref="EFO1:EFP3"/>
    <mergeCell ref="EFQ1:EFR3"/>
    <mergeCell ref="EFS1:EFT3"/>
    <mergeCell ref="EFU1:EFV3"/>
    <mergeCell ref="EIE1:EIF3"/>
    <mergeCell ref="EIG1:EIH3"/>
    <mergeCell ref="EII1:EIJ3"/>
    <mergeCell ref="EIK1:EIL3"/>
    <mergeCell ref="EIM1:EIN3"/>
    <mergeCell ref="EHU1:EHV3"/>
    <mergeCell ref="EHW1:EHX3"/>
    <mergeCell ref="EHY1:EHZ3"/>
    <mergeCell ref="EIA1:EIB3"/>
    <mergeCell ref="EIC1:EID3"/>
    <mergeCell ref="EHK1:EHL3"/>
    <mergeCell ref="EHM1:EHN3"/>
    <mergeCell ref="EHO1:EHP3"/>
    <mergeCell ref="EHQ1:EHR3"/>
    <mergeCell ref="EHS1:EHT3"/>
    <mergeCell ref="EHA1:EHB3"/>
    <mergeCell ref="EHC1:EHD3"/>
    <mergeCell ref="EHE1:EHF3"/>
    <mergeCell ref="EHG1:EHH3"/>
    <mergeCell ref="EHI1:EHJ3"/>
    <mergeCell ref="EJS1:EJT3"/>
    <mergeCell ref="EJU1:EJV3"/>
    <mergeCell ref="EJW1:EJX3"/>
    <mergeCell ref="EJY1:EJZ3"/>
    <mergeCell ref="EKA1:EKB3"/>
    <mergeCell ref="EJI1:EJJ3"/>
    <mergeCell ref="EJK1:EJL3"/>
    <mergeCell ref="EJM1:EJN3"/>
    <mergeCell ref="EJO1:EJP3"/>
    <mergeCell ref="EJQ1:EJR3"/>
    <mergeCell ref="EIY1:EIZ3"/>
    <mergeCell ref="EJA1:EJB3"/>
    <mergeCell ref="EJC1:EJD3"/>
    <mergeCell ref="EJE1:EJF3"/>
    <mergeCell ref="EJG1:EJH3"/>
    <mergeCell ref="EIO1:EIP3"/>
    <mergeCell ref="EIQ1:EIR3"/>
    <mergeCell ref="EIS1:EIT3"/>
    <mergeCell ref="EIU1:EIV3"/>
    <mergeCell ref="EIW1:EIX3"/>
    <mergeCell ref="ELG1:ELH3"/>
    <mergeCell ref="ELI1:ELJ3"/>
    <mergeCell ref="ELK1:ELL3"/>
    <mergeCell ref="ELM1:ELN3"/>
    <mergeCell ref="ELO1:ELP3"/>
    <mergeCell ref="EKW1:EKX3"/>
    <mergeCell ref="EKY1:EKZ3"/>
    <mergeCell ref="ELA1:ELB3"/>
    <mergeCell ref="ELC1:ELD3"/>
    <mergeCell ref="ELE1:ELF3"/>
    <mergeCell ref="EKM1:EKN3"/>
    <mergeCell ref="EKO1:EKP3"/>
    <mergeCell ref="EKQ1:EKR3"/>
    <mergeCell ref="EKS1:EKT3"/>
    <mergeCell ref="EKU1:EKV3"/>
    <mergeCell ref="EKC1:EKD3"/>
    <mergeCell ref="EKE1:EKF3"/>
    <mergeCell ref="EKG1:EKH3"/>
    <mergeCell ref="EKI1:EKJ3"/>
    <mergeCell ref="EKK1:EKL3"/>
    <mergeCell ref="EMU1:EMV3"/>
    <mergeCell ref="EMW1:EMX3"/>
    <mergeCell ref="EMY1:EMZ3"/>
    <mergeCell ref="ENA1:ENB3"/>
    <mergeCell ref="ENC1:END3"/>
    <mergeCell ref="EMK1:EML3"/>
    <mergeCell ref="EMM1:EMN3"/>
    <mergeCell ref="EMO1:EMP3"/>
    <mergeCell ref="EMQ1:EMR3"/>
    <mergeCell ref="EMS1:EMT3"/>
    <mergeCell ref="EMA1:EMB3"/>
    <mergeCell ref="EMC1:EMD3"/>
    <mergeCell ref="EME1:EMF3"/>
    <mergeCell ref="EMG1:EMH3"/>
    <mergeCell ref="EMI1:EMJ3"/>
    <mergeCell ref="ELQ1:ELR3"/>
    <mergeCell ref="ELS1:ELT3"/>
    <mergeCell ref="ELU1:ELV3"/>
    <mergeCell ref="ELW1:ELX3"/>
    <mergeCell ref="ELY1:ELZ3"/>
    <mergeCell ref="EOI1:EOJ3"/>
    <mergeCell ref="EOK1:EOL3"/>
    <mergeCell ref="EOM1:EON3"/>
    <mergeCell ref="EOO1:EOP3"/>
    <mergeCell ref="EOQ1:EOR3"/>
    <mergeCell ref="ENY1:ENZ3"/>
    <mergeCell ref="EOA1:EOB3"/>
    <mergeCell ref="EOC1:EOD3"/>
    <mergeCell ref="EOE1:EOF3"/>
    <mergeCell ref="EOG1:EOH3"/>
    <mergeCell ref="ENO1:ENP3"/>
    <mergeCell ref="ENQ1:ENR3"/>
    <mergeCell ref="ENS1:ENT3"/>
    <mergeCell ref="ENU1:ENV3"/>
    <mergeCell ref="ENW1:ENX3"/>
    <mergeCell ref="ENE1:ENF3"/>
    <mergeCell ref="ENG1:ENH3"/>
    <mergeCell ref="ENI1:ENJ3"/>
    <mergeCell ref="ENK1:ENL3"/>
    <mergeCell ref="ENM1:ENN3"/>
    <mergeCell ref="EPW1:EPX3"/>
    <mergeCell ref="EPY1:EPZ3"/>
    <mergeCell ref="EQA1:EQB3"/>
    <mergeCell ref="EQC1:EQD3"/>
    <mergeCell ref="EQE1:EQF3"/>
    <mergeCell ref="EPM1:EPN3"/>
    <mergeCell ref="EPO1:EPP3"/>
    <mergeCell ref="EPQ1:EPR3"/>
    <mergeCell ref="EPS1:EPT3"/>
    <mergeCell ref="EPU1:EPV3"/>
    <mergeCell ref="EPC1:EPD3"/>
    <mergeCell ref="EPE1:EPF3"/>
    <mergeCell ref="EPG1:EPH3"/>
    <mergeCell ref="EPI1:EPJ3"/>
    <mergeCell ref="EPK1:EPL3"/>
    <mergeCell ref="EOS1:EOT3"/>
    <mergeCell ref="EOU1:EOV3"/>
    <mergeCell ref="EOW1:EOX3"/>
    <mergeCell ref="EOY1:EOZ3"/>
    <mergeCell ref="EPA1:EPB3"/>
    <mergeCell ref="ERK1:ERL3"/>
    <mergeCell ref="ERM1:ERN3"/>
    <mergeCell ref="ERO1:ERP3"/>
    <mergeCell ref="ERQ1:ERR3"/>
    <mergeCell ref="ERS1:ERT3"/>
    <mergeCell ref="ERA1:ERB3"/>
    <mergeCell ref="ERC1:ERD3"/>
    <mergeCell ref="ERE1:ERF3"/>
    <mergeCell ref="ERG1:ERH3"/>
    <mergeCell ref="ERI1:ERJ3"/>
    <mergeCell ref="EQQ1:EQR3"/>
    <mergeCell ref="EQS1:EQT3"/>
    <mergeCell ref="EQU1:EQV3"/>
    <mergeCell ref="EQW1:EQX3"/>
    <mergeCell ref="EQY1:EQZ3"/>
    <mergeCell ref="EQG1:EQH3"/>
    <mergeCell ref="EQI1:EQJ3"/>
    <mergeCell ref="EQK1:EQL3"/>
    <mergeCell ref="EQM1:EQN3"/>
    <mergeCell ref="EQO1:EQP3"/>
    <mergeCell ref="ESY1:ESZ3"/>
    <mergeCell ref="ETA1:ETB3"/>
    <mergeCell ref="ETC1:ETD3"/>
    <mergeCell ref="ETE1:ETF3"/>
    <mergeCell ref="ETG1:ETH3"/>
    <mergeCell ref="ESO1:ESP3"/>
    <mergeCell ref="ESQ1:ESR3"/>
    <mergeCell ref="ESS1:EST3"/>
    <mergeCell ref="ESU1:ESV3"/>
    <mergeCell ref="ESW1:ESX3"/>
    <mergeCell ref="ESE1:ESF3"/>
    <mergeCell ref="ESG1:ESH3"/>
    <mergeCell ref="ESI1:ESJ3"/>
    <mergeCell ref="ESK1:ESL3"/>
    <mergeCell ref="ESM1:ESN3"/>
    <mergeCell ref="ERU1:ERV3"/>
    <mergeCell ref="ERW1:ERX3"/>
    <mergeCell ref="ERY1:ERZ3"/>
    <mergeCell ref="ESA1:ESB3"/>
    <mergeCell ref="ESC1:ESD3"/>
    <mergeCell ref="EUM1:EUN3"/>
    <mergeCell ref="EUO1:EUP3"/>
    <mergeCell ref="EUQ1:EUR3"/>
    <mergeCell ref="EUS1:EUT3"/>
    <mergeCell ref="EUU1:EUV3"/>
    <mergeCell ref="EUC1:EUD3"/>
    <mergeCell ref="EUE1:EUF3"/>
    <mergeCell ref="EUG1:EUH3"/>
    <mergeCell ref="EUI1:EUJ3"/>
    <mergeCell ref="EUK1:EUL3"/>
    <mergeCell ref="ETS1:ETT3"/>
    <mergeCell ref="ETU1:ETV3"/>
    <mergeCell ref="ETW1:ETX3"/>
    <mergeCell ref="ETY1:ETZ3"/>
    <mergeCell ref="EUA1:EUB3"/>
    <mergeCell ref="ETI1:ETJ3"/>
    <mergeCell ref="ETK1:ETL3"/>
    <mergeCell ref="ETM1:ETN3"/>
    <mergeCell ref="ETO1:ETP3"/>
    <mergeCell ref="ETQ1:ETR3"/>
    <mergeCell ref="EWA1:EWB3"/>
    <mergeCell ref="EWC1:EWD3"/>
    <mergeCell ref="EWE1:EWF3"/>
    <mergeCell ref="EWG1:EWH3"/>
    <mergeCell ref="EWI1:EWJ3"/>
    <mergeCell ref="EVQ1:EVR3"/>
    <mergeCell ref="EVS1:EVT3"/>
    <mergeCell ref="EVU1:EVV3"/>
    <mergeCell ref="EVW1:EVX3"/>
    <mergeCell ref="EVY1:EVZ3"/>
    <mergeCell ref="EVG1:EVH3"/>
    <mergeCell ref="EVI1:EVJ3"/>
    <mergeCell ref="EVK1:EVL3"/>
    <mergeCell ref="EVM1:EVN3"/>
    <mergeCell ref="EVO1:EVP3"/>
    <mergeCell ref="EUW1:EUX3"/>
    <mergeCell ref="EUY1:EUZ3"/>
    <mergeCell ref="EVA1:EVB3"/>
    <mergeCell ref="EVC1:EVD3"/>
    <mergeCell ref="EVE1:EVF3"/>
    <mergeCell ref="EXO1:EXP3"/>
    <mergeCell ref="EXQ1:EXR3"/>
    <mergeCell ref="EXS1:EXT3"/>
    <mergeCell ref="EXU1:EXV3"/>
    <mergeCell ref="EXW1:EXX3"/>
    <mergeCell ref="EXE1:EXF3"/>
    <mergeCell ref="EXG1:EXH3"/>
    <mergeCell ref="EXI1:EXJ3"/>
    <mergeCell ref="EXK1:EXL3"/>
    <mergeCell ref="EXM1:EXN3"/>
    <mergeCell ref="EWU1:EWV3"/>
    <mergeCell ref="EWW1:EWX3"/>
    <mergeCell ref="EWY1:EWZ3"/>
    <mergeCell ref="EXA1:EXB3"/>
    <mergeCell ref="EXC1:EXD3"/>
    <mergeCell ref="EWK1:EWL3"/>
    <mergeCell ref="EWM1:EWN3"/>
    <mergeCell ref="EWO1:EWP3"/>
    <mergeCell ref="EWQ1:EWR3"/>
    <mergeCell ref="EWS1:EWT3"/>
    <mergeCell ref="EZC1:EZD3"/>
    <mergeCell ref="EZE1:EZF3"/>
    <mergeCell ref="EZG1:EZH3"/>
    <mergeCell ref="EZI1:EZJ3"/>
    <mergeCell ref="EZK1:EZL3"/>
    <mergeCell ref="EYS1:EYT3"/>
    <mergeCell ref="EYU1:EYV3"/>
    <mergeCell ref="EYW1:EYX3"/>
    <mergeCell ref="EYY1:EYZ3"/>
    <mergeCell ref="EZA1:EZB3"/>
    <mergeCell ref="EYI1:EYJ3"/>
    <mergeCell ref="EYK1:EYL3"/>
    <mergeCell ref="EYM1:EYN3"/>
    <mergeCell ref="EYO1:EYP3"/>
    <mergeCell ref="EYQ1:EYR3"/>
    <mergeCell ref="EXY1:EXZ3"/>
    <mergeCell ref="EYA1:EYB3"/>
    <mergeCell ref="EYC1:EYD3"/>
    <mergeCell ref="EYE1:EYF3"/>
    <mergeCell ref="EYG1:EYH3"/>
    <mergeCell ref="FAQ1:FAR3"/>
    <mergeCell ref="FAS1:FAT3"/>
    <mergeCell ref="FAU1:FAV3"/>
    <mergeCell ref="FAW1:FAX3"/>
    <mergeCell ref="FAY1:FAZ3"/>
    <mergeCell ref="FAG1:FAH3"/>
    <mergeCell ref="FAI1:FAJ3"/>
    <mergeCell ref="FAK1:FAL3"/>
    <mergeCell ref="FAM1:FAN3"/>
    <mergeCell ref="FAO1:FAP3"/>
    <mergeCell ref="EZW1:EZX3"/>
    <mergeCell ref="EZY1:EZZ3"/>
    <mergeCell ref="FAA1:FAB3"/>
    <mergeCell ref="FAC1:FAD3"/>
    <mergeCell ref="FAE1:FAF3"/>
    <mergeCell ref="EZM1:EZN3"/>
    <mergeCell ref="EZO1:EZP3"/>
    <mergeCell ref="EZQ1:EZR3"/>
    <mergeCell ref="EZS1:EZT3"/>
    <mergeCell ref="EZU1:EZV3"/>
    <mergeCell ref="FCE1:FCF3"/>
    <mergeCell ref="FCG1:FCH3"/>
    <mergeCell ref="FCI1:FCJ3"/>
    <mergeCell ref="FCK1:FCL3"/>
    <mergeCell ref="FCM1:FCN3"/>
    <mergeCell ref="FBU1:FBV3"/>
    <mergeCell ref="FBW1:FBX3"/>
    <mergeCell ref="FBY1:FBZ3"/>
    <mergeCell ref="FCA1:FCB3"/>
    <mergeCell ref="FCC1:FCD3"/>
    <mergeCell ref="FBK1:FBL3"/>
    <mergeCell ref="FBM1:FBN3"/>
    <mergeCell ref="FBO1:FBP3"/>
    <mergeCell ref="FBQ1:FBR3"/>
    <mergeCell ref="FBS1:FBT3"/>
    <mergeCell ref="FBA1:FBB3"/>
    <mergeCell ref="FBC1:FBD3"/>
    <mergeCell ref="FBE1:FBF3"/>
    <mergeCell ref="FBG1:FBH3"/>
    <mergeCell ref="FBI1:FBJ3"/>
    <mergeCell ref="FDS1:FDT3"/>
    <mergeCell ref="FDU1:FDV3"/>
    <mergeCell ref="FDW1:FDX3"/>
    <mergeCell ref="FDY1:FDZ3"/>
    <mergeCell ref="FEA1:FEB3"/>
    <mergeCell ref="FDI1:FDJ3"/>
    <mergeCell ref="FDK1:FDL3"/>
    <mergeCell ref="FDM1:FDN3"/>
    <mergeCell ref="FDO1:FDP3"/>
    <mergeCell ref="FDQ1:FDR3"/>
    <mergeCell ref="FCY1:FCZ3"/>
    <mergeCell ref="FDA1:FDB3"/>
    <mergeCell ref="FDC1:FDD3"/>
    <mergeCell ref="FDE1:FDF3"/>
    <mergeCell ref="FDG1:FDH3"/>
    <mergeCell ref="FCO1:FCP3"/>
    <mergeCell ref="FCQ1:FCR3"/>
    <mergeCell ref="FCS1:FCT3"/>
    <mergeCell ref="FCU1:FCV3"/>
    <mergeCell ref="FCW1:FCX3"/>
    <mergeCell ref="FFG1:FFH3"/>
    <mergeCell ref="FFI1:FFJ3"/>
    <mergeCell ref="FFK1:FFL3"/>
    <mergeCell ref="FFM1:FFN3"/>
    <mergeCell ref="FFO1:FFP3"/>
    <mergeCell ref="FEW1:FEX3"/>
    <mergeCell ref="FEY1:FEZ3"/>
    <mergeCell ref="FFA1:FFB3"/>
    <mergeCell ref="FFC1:FFD3"/>
    <mergeCell ref="FFE1:FFF3"/>
    <mergeCell ref="FEM1:FEN3"/>
    <mergeCell ref="FEO1:FEP3"/>
    <mergeCell ref="FEQ1:FER3"/>
    <mergeCell ref="FES1:FET3"/>
    <mergeCell ref="FEU1:FEV3"/>
    <mergeCell ref="FEC1:FED3"/>
    <mergeCell ref="FEE1:FEF3"/>
    <mergeCell ref="FEG1:FEH3"/>
    <mergeCell ref="FEI1:FEJ3"/>
    <mergeCell ref="FEK1:FEL3"/>
    <mergeCell ref="FGU1:FGV3"/>
    <mergeCell ref="FGW1:FGX3"/>
    <mergeCell ref="FGY1:FGZ3"/>
    <mergeCell ref="FHA1:FHB3"/>
    <mergeCell ref="FHC1:FHD3"/>
    <mergeCell ref="FGK1:FGL3"/>
    <mergeCell ref="FGM1:FGN3"/>
    <mergeCell ref="FGO1:FGP3"/>
    <mergeCell ref="FGQ1:FGR3"/>
    <mergeCell ref="FGS1:FGT3"/>
    <mergeCell ref="FGA1:FGB3"/>
    <mergeCell ref="FGC1:FGD3"/>
    <mergeCell ref="FGE1:FGF3"/>
    <mergeCell ref="FGG1:FGH3"/>
    <mergeCell ref="FGI1:FGJ3"/>
    <mergeCell ref="FFQ1:FFR3"/>
    <mergeCell ref="FFS1:FFT3"/>
    <mergeCell ref="FFU1:FFV3"/>
    <mergeCell ref="FFW1:FFX3"/>
    <mergeCell ref="FFY1:FFZ3"/>
    <mergeCell ref="FII1:FIJ3"/>
    <mergeCell ref="FIK1:FIL3"/>
    <mergeCell ref="FIM1:FIN3"/>
    <mergeCell ref="FIO1:FIP3"/>
    <mergeCell ref="FIQ1:FIR3"/>
    <mergeCell ref="FHY1:FHZ3"/>
    <mergeCell ref="FIA1:FIB3"/>
    <mergeCell ref="FIC1:FID3"/>
    <mergeCell ref="FIE1:FIF3"/>
    <mergeCell ref="FIG1:FIH3"/>
    <mergeCell ref="FHO1:FHP3"/>
    <mergeCell ref="FHQ1:FHR3"/>
    <mergeCell ref="FHS1:FHT3"/>
    <mergeCell ref="FHU1:FHV3"/>
    <mergeCell ref="FHW1:FHX3"/>
    <mergeCell ref="FHE1:FHF3"/>
    <mergeCell ref="FHG1:FHH3"/>
    <mergeCell ref="FHI1:FHJ3"/>
    <mergeCell ref="FHK1:FHL3"/>
    <mergeCell ref="FHM1:FHN3"/>
    <mergeCell ref="FJW1:FJX3"/>
    <mergeCell ref="FJY1:FJZ3"/>
    <mergeCell ref="FKA1:FKB3"/>
    <mergeCell ref="FKC1:FKD3"/>
    <mergeCell ref="FKE1:FKF3"/>
    <mergeCell ref="FJM1:FJN3"/>
    <mergeCell ref="FJO1:FJP3"/>
    <mergeCell ref="FJQ1:FJR3"/>
    <mergeCell ref="FJS1:FJT3"/>
    <mergeCell ref="FJU1:FJV3"/>
    <mergeCell ref="FJC1:FJD3"/>
    <mergeCell ref="FJE1:FJF3"/>
    <mergeCell ref="FJG1:FJH3"/>
    <mergeCell ref="FJI1:FJJ3"/>
    <mergeCell ref="FJK1:FJL3"/>
    <mergeCell ref="FIS1:FIT3"/>
    <mergeCell ref="FIU1:FIV3"/>
    <mergeCell ref="FIW1:FIX3"/>
    <mergeCell ref="FIY1:FIZ3"/>
    <mergeCell ref="FJA1:FJB3"/>
    <mergeCell ref="FLK1:FLL3"/>
    <mergeCell ref="FLM1:FLN3"/>
    <mergeCell ref="FLO1:FLP3"/>
    <mergeCell ref="FLQ1:FLR3"/>
    <mergeCell ref="FLS1:FLT3"/>
    <mergeCell ref="FLA1:FLB3"/>
    <mergeCell ref="FLC1:FLD3"/>
    <mergeCell ref="FLE1:FLF3"/>
    <mergeCell ref="FLG1:FLH3"/>
    <mergeCell ref="FLI1:FLJ3"/>
    <mergeCell ref="FKQ1:FKR3"/>
    <mergeCell ref="FKS1:FKT3"/>
    <mergeCell ref="FKU1:FKV3"/>
    <mergeCell ref="FKW1:FKX3"/>
    <mergeCell ref="FKY1:FKZ3"/>
    <mergeCell ref="FKG1:FKH3"/>
    <mergeCell ref="FKI1:FKJ3"/>
    <mergeCell ref="FKK1:FKL3"/>
    <mergeCell ref="FKM1:FKN3"/>
    <mergeCell ref="FKO1:FKP3"/>
    <mergeCell ref="FMY1:FMZ3"/>
    <mergeCell ref="FNA1:FNB3"/>
    <mergeCell ref="FNC1:FND3"/>
    <mergeCell ref="FNE1:FNF3"/>
    <mergeCell ref="FNG1:FNH3"/>
    <mergeCell ref="FMO1:FMP3"/>
    <mergeCell ref="FMQ1:FMR3"/>
    <mergeCell ref="FMS1:FMT3"/>
    <mergeCell ref="FMU1:FMV3"/>
    <mergeCell ref="FMW1:FMX3"/>
    <mergeCell ref="FME1:FMF3"/>
    <mergeCell ref="FMG1:FMH3"/>
    <mergeCell ref="FMI1:FMJ3"/>
    <mergeCell ref="FMK1:FML3"/>
    <mergeCell ref="FMM1:FMN3"/>
    <mergeCell ref="FLU1:FLV3"/>
    <mergeCell ref="FLW1:FLX3"/>
    <mergeCell ref="FLY1:FLZ3"/>
    <mergeCell ref="FMA1:FMB3"/>
    <mergeCell ref="FMC1:FMD3"/>
    <mergeCell ref="FOM1:FON3"/>
    <mergeCell ref="FOO1:FOP3"/>
    <mergeCell ref="FOQ1:FOR3"/>
    <mergeCell ref="FOS1:FOT3"/>
    <mergeCell ref="FOU1:FOV3"/>
    <mergeCell ref="FOC1:FOD3"/>
    <mergeCell ref="FOE1:FOF3"/>
    <mergeCell ref="FOG1:FOH3"/>
    <mergeCell ref="FOI1:FOJ3"/>
    <mergeCell ref="FOK1:FOL3"/>
    <mergeCell ref="FNS1:FNT3"/>
    <mergeCell ref="FNU1:FNV3"/>
    <mergeCell ref="FNW1:FNX3"/>
    <mergeCell ref="FNY1:FNZ3"/>
    <mergeCell ref="FOA1:FOB3"/>
    <mergeCell ref="FNI1:FNJ3"/>
    <mergeCell ref="FNK1:FNL3"/>
    <mergeCell ref="FNM1:FNN3"/>
    <mergeCell ref="FNO1:FNP3"/>
    <mergeCell ref="FNQ1:FNR3"/>
    <mergeCell ref="FQA1:FQB3"/>
    <mergeCell ref="FQC1:FQD3"/>
    <mergeCell ref="FQE1:FQF3"/>
    <mergeCell ref="FQG1:FQH3"/>
    <mergeCell ref="FQI1:FQJ3"/>
    <mergeCell ref="FPQ1:FPR3"/>
    <mergeCell ref="FPS1:FPT3"/>
    <mergeCell ref="FPU1:FPV3"/>
    <mergeCell ref="FPW1:FPX3"/>
    <mergeCell ref="FPY1:FPZ3"/>
    <mergeCell ref="FPG1:FPH3"/>
    <mergeCell ref="FPI1:FPJ3"/>
    <mergeCell ref="FPK1:FPL3"/>
    <mergeCell ref="FPM1:FPN3"/>
    <mergeCell ref="FPO1:FPP3"/>
    <mergeCell ref="FOW1:FOX3"/>
    <mergeCell ref="FOY1:FOZ3"/>
    <mergeCell ref="FPA1:FPB3"/>
    <mergeCell ref="FPC1:FPD3"/>
    <mergeCell ref="FPE1:FPF3"/>
    <mergeCell ref="FRO1:FRP3"/>
    <mergeCell ref="FRQ1:FRR3"/>
    <mergeCell ref="FRS1:FRT3"/>
    <mergeCell ref="FRU1:FRV3"/>
    <mergeCell ref="FRW1:FRX3"/>
    <mergeCell ref="FRE1:FRF3"/>
    <mergeCell ref="FRG1:FRH3"/>
    <mergeCell ref="FRI1:FRJ3"/>
    <mergeCell ref="FRK1:FRL3"/>
    <mergeCell ref="FRM1:FRN3"/>
    <mergeCell ref="FQU1:FQV3"/>
    <mergeCell ref="FQW1:FQX3"/>
    <mergeCell ref="FQY1:FQZ3"/>
    <mergeCell ref="FRA1:FRB3"/>
    <mergeCell ref="FRC1:FRD3"/>
    <mergeCell ref="FQK1:FQL3"/>
    <mergeCell ref="FQM1:FQN3"/>
    <mergeCell ref="FQO1:FQP3"/>
    <mergeCell ref="FQQ1:FQR3"/>
    <mergeCell ref="FQS1:FQT3"/>
    <mergeCell ref="FTC1:FTD3"/>
    <mergeCell ref="FTE1:FTF3"/>
    <mergeCell ref="FTG1:FTH3"/>
    <mergeCell ref="FTI1:FTJ3"/>
    <mergeCell ref="FTK1:FTL3"/>
    <mergeCell ref="FSS1:FST3"/>
    <mergeCell ref="FSU1:FSV3"/>
    <mergeCell ref="FSW1:FSX3"/>
    <mergeCell ref="FSY1:FSZ3"/>
    <mergeCell ref="FTA1:FTB3"/>
    <mergeCell ref="FSI1:FSJ3"/>
    <mergeCell ref="FSK1:FSL3"/>
    <mergeCell ref="FSM1:FSN3"/>
    <mergeCell ref="FSO1:FSP3"/>
    <mergeCell ref="FSQ1:FSR3"/>
    <mergeCell ref="FRY1:FRZ3"/>
    <mergeCell ref="FSA1:FSB3"/>
    <mergeCell ref="FSC1:FSD3"/>
    <mergeCell ref="FSE1:FSF3"/>
    <mergeCell ref="FSG1:FSH3"/>
    <mergeCell ref="FUQ1:FUR3"/>
    <mergeCell ref="FUS1:FUT3"/>
    <mergeCell ref="FUU1:FUV3"/>
    <mergeCell ref="FUW1:FUX3"/>
    <mergeCell ref="FUY1:FUZ3"/>
    <mergeCell ref="FUG1:FUH3"/>
    <mergeCell ref="FUI1:FUJ3"/>
    <mergeCell ref="FUK1:FUL3"/>
    <mergeCell ref="FUM1:FUN3"/>
    <mergeCell ref="FUO1:FUP3"/>
    <mergeCell ref="FTW1:FTX3"/>
    <mergeCell ref="FTY1:FTZ3"/>
    <mergeCell ref="FUA1:FUB3"/>
    <mergeCell ref="FUC1:FUD3"/>
    <mergeCell ref="FUE1:FUF3"/>
    <mergeCell ref="FTM1:FTN3"/>
    <mergeCell ref="FTO1:FTP3"/>
    <mergeCell ref="FTQ1:FTR3"/>
    <mergeCell ref="FTS1:FTT3"/>
    <mergeCell ref="FTU1:FTV3"/>
    <mergeCell ref="FWE1:FWF3"/>
    <mergeCell ref="FWG1:FWH3"/>
    <mergeCell ref="FWI1:FWJ3"/>
    <mergeCell ref="FWK1:FWL3"/>
    <mergeCell ref="FWM1:FWN3"/>
    <mergeCell ref="FVU1:FVV3"/>
    <mergeCell ref="FVW1:FVX3"/>
    <mergeCell ref="FVY1:FVZ3"/>
    <mergeCell ref="FWA1:FWB3"/>
    <mergeCell ref="FWC1:FWD3"/>
    <mergeCell ref="FVK1:FVL3"/>
    <mergeCell ref="FVM1:FVN3"/>
    <mergeCell ref="FVO1:FVP3"/>
    <mergeCell ref="FVQ1:FVR3"/>
    <mergeCell ref="FVS1:FVT3"/>
    <mergeCell ref="FVA1:FVB3"/>
    <mergeCell ref="FVC1:FVD3"/>
    <mergeCell ref="FVE1:FVF3"/>
    <mergeCell ref="FVG1:FVH3"/>
    <mergeCell ref="FVI1:FVJ3"/>
    <mergeCell ref="FXS1:FXT3"/>
    <mergeCell ref="FXU1:FXV3"/>
    <mergeCell ref="FXW1:FXX3"/>
    <mergeCell ref="FXY1:FXZ3"/>
    <mergeCell ref="FYA1:FYB3"/>
    <mergeCell ref="FXI1:FXJ3"/>
    <mergeCell ref="FXK1:FXL3"/>
    <mergeCell ref="FXM1:FXN3"/>
    <mergeCell ref="FXO1:FXP3"/>
    <mergeCell ref="FXQ1:FXR3"/>
    <mergeCell ref="FWY1:FWZ3"/>
    <mergeCell ref="FXA1:FXB3"/>
    <mergeCell ref="FXC1:FXD3"/>
    <mergeCell ref="FXE1:FXF3"/>
    <mergeCell ref="FXG1:FXH3"/>
    <mergeCell ref="FWO1:FWP3"/>
    <mergeCell ref="FWQ1:FWR3"/>
    <mergeCell ref="FWS1:FWT3"/>
    <mergeCell ref="FWU1:FWV3"/>
    <mergeCell ref="FWW1:FWX3"/>
    <mergeCell ref="FZG1:FZH3"/>
    <mergeCell ref="FZI1:FZJ3"/>
    <mergeCell ref="FZK1:FZL3"/>
    <mergeCell ref="FZM1:FZN3"/>
    <mergeCell ref="FZO1:FZP3"/>
    <mergeCell ref="FYW1:FYX3"/>
    <mergeCell ref="FYY1:FYZ3"/>
    <mergeCell ref="FZA1:FZB3"/>
    <mergeCell ref="FZC1:FZD3"/>
    <mergeCell ref="FZE1:FZF3"/>
    <mergeCell ref="FYM1:FYN3"/>
    <mergeCell ref="FYO1:FYP3"/>
    <mergeCell ref="FYQ1:FYR3"/>
    <mergeCell ref="FYS1:FYT3"/>
    <mergeCell ref="FYU1:FYV3"/>
    <mergeCell ref="FYC1:FYD3"/>
    <mergeCell ref="FYE1:FYF3"/>
    <mergeCell ref="FYG1:FYH3"/>
    <mergeCell ref="FYI1:FYJ3"/>
    <mergeCell ref="FYK1:FYL3"/>
    <mergeCell ref="GAU1:GAV3"/>
    <mergeCell ref="GAW1:GAX3"/>
    <mergeCell ref="GAY1:GAZ3"/>
    <mergeCell ref="GBA1:GBB3"/>
    <mergeCell ref="GBC1:GBD3"/>
    <mergeCell ref="GAK1:GAL3"/>
    <mergeCell ref="GAM1:GAN3"/>
    <mergeCell ref="GAO1:GAP3"/>
    <mergeCell ref="GAQ1:GAR3"/>
    <mergeCell ref="GAS1:GAT3"/>
    <mergeCell ref="GAA1:GAB3"/>
    <mergeCell ref="GAC1:GAD3"/>
    <mergeCell ref="GAE1:GAF3"/>
    <mergeCell ref="GAG1:GAH3"/>
    <mergeCell ref="GAI1:GAJ3"/>
    <mergeCell ref="FZQ1:FZR3"/>
    <mergeCell ref="FZS1:FZT3"/>
    <mergeCell ref="FZU1:FZV3"/>
    <mergeCell ref="FZW1:FZX3"/>
    <mergeCell ref="FZY1:FZZ3"/>
    <mergeCell ref="GCI1:GCJ3"/>
    <mergeCell ref="GCK1:GCL3"/>
    <mergeCell ref="GCM1:GCN3"/>
    <mergeCell ref="GCO1:GCP3"/>
    <mergeCell ref="GCQ1:GCR3"/>
    <mergeCell ref="GBY1:GBZ3"/>
    <mergeCell ref="GCA1:GCB3"/>
    <mergeCell ref="GCC1:GCD3"/>
    <mergeCell ref="GCE1:GCF3"/>
    <mergeCell ref="GCG1:GCH3"/>
    <mergeCell ref="GBO1:GBP3"/>
    <mergeCell ref="GBQ1:GBR3"/>
    <mergeCell ref="GBS1:GBT3"/>
    <mergeCell ref="GBU1:GBV3"/>
    <mergeCell ref="GBW1:GBX3"/>
    <mergeCell ref="GBE1:GBF3"/>
    <mergeCell ref="GBG1:GBH3"/>
    <mergeCell ref="GBI1:GBJ3"/>
    <mergeCell ref="GBK1:GBL3"/>
    <mergeCell ref="GBM1:GBN3"/>
    <mergeCell ref="GDW1:GDX3"/>
    <mergeCell ref="GDY1:GDZ3"/>
    <mergeCell ref="GEA1:GEB3"/>
    <mergeCell ref="GEC1:GED3"/>
    <mergeCell ref="GEE1:GEF3"/>
    <mergeCell ref="GDM1:GDN3"/>
    <mergeCell ref="GDO1:GDP3"/>
    <mergeCell ref="GDQ1:GDR3"/>
    <mergeCell ref="GDS1:GDT3"/>
    <mergeCell ref="GDU1:GDV3"/>
    <mergeCell ref="GDC1:GDD3"/>
    <mergeCell ref="GDE1:GDF3"/>
    <mergeCell ref="GDG1:GDH3"/>
    <mergeCell ref="GDI1:GDJ3"/>
    <mergeCell ref="GDK1:GDL3"/>
    <mergeCell ref="GCS1:GCT3"/>
    <mergeCell ref="GCU1:GCV3"/>
    <mergeCell ref="GCW1:GCX3"/>
    <mergeCell ref="GCY1:GCZ3"/>
    <mergeCell ref="GDA1:GDB3"/>
    <mergeCell ref="GFK1:GFL3"/>
    <mergeCell ref="GFM1:GFN3"/>
    <mergeCell ref="GFO1:GFP3"/>
    <mergeCell ref="GFQ1:GFR3"/>
    <mergeCell ref="GFS1:GFT3"/>
    <mergeCell ref="GFA1:GFB3"/>
    <mergeCell ref="GFC1:GFD3"/>
    <mergeCell ref="GFE1:GFF3"/>
    <mergeCell ref="GFG1:GFH3"/>
    <mergeCell ref="GFI1:GFJ3"/>
    <mergeCell ref="GEQ1:GER3"/>
    <mergeCell ref="GES1:GET3"/>
    <mergeCell ref="GEU1:GEV3"/>
    <mergeCell ref="GEW1:GEX3"/>
    <mergeCell ref="GEY1:GEZ3"/>
    <mergeCell ref="GEG1:GEH3"/>
    <mergeCell ref="GEI1:GEJ3"/>
    <mergeCell ref="GEK1:GEL3"/>
    <mergeCell ref="GEM1:GEN3"/>
    <mergeCell ref="GEO1:GEP3"/>
    <mergeCell ref="GGY1:GGZ3"/>
    <mergeCell ref="GHA1:GHB3"/>
    <mergeCell ref="GHC1:GHD3"/>
    <mergeCell ref="GHE1:GHF3"/>
    <mergeCell ref="GHG1:GHH3"/>
    <mergeCell ref="GGO1:GGP3"/>
    <mergeCell ref="GGQ1:GGR3"/>
    <mergeCell ref="GGS1:GGT3"/>
    <mergeCell ref="GGU1:GGV3"/>
    <mergeCell ref="GGW1:GGX3"/>
    <mergeCell ref="GGE1:GGF3"/>
    <mergeCell ref="GGG1:GGH3"/>
    <mergeCell ref="GGI1:GGJ3"/>
    <mergeCell ref="GGK1:GGL3"/>
    <mergeCell ref="GGM1:GGN3"/>
    <mergeCell ref="GFU1:GFV3"/>
    <mergeCell ref="GFW1:GFX3"/>
    <mergeCell ref="GFY1:GFZ3"/>
    <mergeCell ref="GGA1:GGB3"/>
    <mergeCell ref="GGC1:GGD3"/>
    <mergeCell ref="GIM1:GIN3"/>
    <mergeCell ref="GIO1:GIP3"/>
    <mergeCell ref="GIQ1:GIR3"/>
    <mergeCell ref="GIS1:GIT3"/>
    <mergeCell ref="GIU1:GIV3"/>
    <mergeCell ref="GIC1:GID3"/>
    <mergeCell ref="GIE1:GIF3"/>
    <mergeCell ref="GIG1:GIH3"/>
    <mergeCell ref="GII1:GIJ3"/>
    <mergeCell ref="GIK1:GIL3"/>
    <mergeCell ref="GHS1:GHT3"/>
    <mergeCell ref="GHU1:GHV3"/>
    <mergeCell ref="GHW1:GHX3"/>
    <mergeCell ref="GHY1:GHZ3"/>
    <mergeCell ref="GIA1:GIB3"/>
    <mergeCell ref="GHI1:GHJ3"/>
    <mergeCell ref="GHK1:GHL3"/>
    <mergeCell ref="GHM1:GHN3"/>
    <mergeCell ref="GHO1:GHP3"/>
    <mergeCell ref="GHQ1:GHR3"/>
    <mergeCell ref="GKA1:GKB3"/>
    <mergeCell ref="GKC1:GKD3"/>
    <mergeCell ref="GKE1:GKF3"/>
    <mergeCell ref="GKG1:GKH3"/>
    <mergeCell ref="GKI1:GKJ3"/>
    <mergeCell ref="GJQ1:GJR3"/>
    <mergeCell ref="GJS1:GJT3"/>
    <mergeCell ref="GJU1:GJV3"/>
    <mergeCell ref="GJW1:GJX3"/>
    <mergeCell ref="GJY1:GJZ3"/>
    <mergeCell ref="GJG1:GJH3"/>
    <mergeCell ref="GJI1:GJJ3"/>
    <mergeCell ref="GJK1:GJL3"/>
    <mergeCell ref="GJM1:GJN3"/>
    <mergeCell ref="GJO1:GJP3"/>
    <mergeCell ref="GIW1:GIX3"/>
    <mergeCell ref="GIY1:GIZ3"/>
    <mergeCell ref="GJA1:GJB3"/>
    <mergeCell ref="GJC1:GJD3"/>
    <mergeCell ref="GJE1:GJF3"/>
    <mergeCell ref="GLO1:GLP3"/>
    <mergeCell ref="GLQ1:GLR3"/>
    <mergeCell ref="GLS1:GLT3"/>
    <mergeCell ref="GLU1:GLV3"/>
    <mergeCell ref="GLW1:GLX3"/>
    <mergeCell ref="GLE1:GLF3"/>
    <mergeCell ref="GLG1:GLH3"/>
    <mergeCell ref="GLI1:GLJ3"/>
    <mergeCell ref="GLK1:GLL3"/>
    <mergeCell ref="GLM1:GLN3"/>
    <mergeCell ref="GKU1:GKV3"/>
    <mergeCell ref="GKW1:GKX3"/>
    <mergeCell ref="GKY1:GKZ3"/>
    <mergeCell ref="GLA1:GLB3"/>
    <mergeCell ref="GLC1:GLD3"/>
    <mergeCell ref="GKK1:GKL3"/>
    <mergeCell ref="GKM1:GKN3"/>
    <mergeCell ref="GKO1:GKP3"/>
    <mergeCell ref="GKQ1:GKR3"/>
    <mergeCell ref="GKS1:GKT3"/>
    <mergeCell ref="GNC1:GND3"/>
    <mergeCell ref="GNE1:GNF3"/>
    <mergeCell ref="GNG1:GNH3"/>
    <mergeCell ref="GNI1:GNJ3"/>
    <mergeCell ref="GNK1:GNL3"/>
    <mergeCell ref="GMS1:GMT3"/>
    <mergeCell ref="GMU1:GMV3"/>
    <mergeCell ref="GMW1:GMX3"/>
    <mergeCell ref="GMY1:GMZ3"/>
    <mergeCell ref="GNA1:GNB3"/>
    <mergeCell ref="GMI1:GMJ3"/>
    <mergeCell ref="GMK1:GML3"/>
    <mergeCell ref="GMM1:GMN3"/>
    <mergeCell ref="GMO1:GMP3"/>
    <mergeCell ref="GMQ1:GMR3"/>
    <mergeCell ref="GLY1:GLZ3"/>
    <mergeCell ref="GMA1:GMB3"/>
    <mergeCell ref="GMC1:GMD3"/>
    <mergeCell ref="GME1:GMF3"/>
    <mergeCell ref="GMG1:GMH3"/>
    <mergeCell ref="GOQ1:GOR3"/>
    <mergeCell ref="GOS1:GOT3"/>
    <mergeCell ref="GOU1:GOV3"/>
    <mergeCell ref="GOW1:GOX3"/>
    <mergeCell ref="GOY1:GOZ3"/>
    <mergeCell ref="GOG1:GOH3"/>
    <mergeCell ref="GOI1:GOJ3"/>
    <mergeCell ref="GOK1:GOL3"/>
    <mergeCell ref="GOM1:GON3"/>
    <mergeCell ref="GOO1:GOP3"/>
    <mergeCell ref="GNW1:GNX3"/>
    <mergeCell ref="GNY1:GNZ3"/>
    <mergeCell ref="GOA1:GOB3"/>
    <mergeCell ref="GOC1:GOD3"/>
    <mergeCell ref="GOE1:GOF3"/>
    <mergeCell ref="GNM1:GNN3"/>
    <mergeCell ref="GNO1:GNP3"/>
    <mergeCell ref="GNQ1:GNR3"/>
    <mergeCell ref="GNS1:GNT3"/>
    <mergeCell ref="GNU1:GNV3"/>
    <mergeCell ref="GQE1:GQF3"/>
    <mergeCell ref="GQG1:GQH3"/>
    <mergeCell ref="GQI1:GQJ3"/>
    <mergeCell ref="GQK1:GQL3"/>
    <mergeCell ref="GQM1:GQN3"/>
    <mergeCell ref="GPU1:GPV3"/>
    <mergeCell ref="GPW1:GPX3"/>
    <mergeCell ref="GPY1:GPZ3"/>
    <mergeCell ref="GQA1:GQB3"/>
    <mergeCell ref="GQC1:GQD3"/>
    <mergeCell ref="GPK1:GPL3"/>
    <mergeCell ref="GPM1:GPN3"/>
    <mergeCell ref="GPO1:GPP3"/>
    <mergeCell ref="GPQ1:GPR3"/>
    <mergeCell ref="GPS1:GPT3"/>
    <mergeCell ref="GPA1:GPB3"/>
    <mergeCell ref="GPC1:GPD3"/>
    <mergeCell ref="GPE1:GPF3"/>
    <mergeCell ref="GPG1:GPH3"/>
    <mergeCell ref="GPI1:GPJ3"/>
    <mergeCell ref="GRS1:GRT3"/>
    <mergeCell ref="GRU1:GRV3"/>
    <mergeCell ref="GRW1:GRX3"/>
    <mergeCell ref="GRY1:GRZ3"/>
    <mergeCell ref="GSA1:GSB3"/>
    <mergeCell ref="GRI1:GRJ3"/>
    <mergeCell ref="GRK1:GRL3"/>
    <mergeCell ref="GRM1:GRN3"/>
    <mergeCell ref="GRO1:GRP3"/>
    <mergeCell ref="GRQ1:GRR3"/>
    <mergeCell ref="GQY1:GQZ3"/>
    <mergeCell ref="GRA1:GRB3"/>
    <mergeCell ref="GRC1:GRD3"/>
    <mergeCell ref="GRE1:GRF3"/>
    <mergeCell ref="GRG1:GRH3"/>
    <mergeCell ref="GQO1:GQP3"/>
    <mergeCell ref="GQQ1:GQR3"/>
    <mergeCell ref="GQS1:GQT3"/>
    <mergeCell ref="GQU1:GQV3"/>
    <mergeCell ref="GQW1:GQX3"/>
    <mergeCell ref="GTG1:GTH3"/>
    <mergeCell ref="GTI1:GTJ3"/>
    <mergeCell ref="GTK1:GTL3"/>
    <mergeCell ref="GTM1:GTN3"/>
    <mergeCell ref="GTO1:GTP3"/>
    <mergeCell ref="GSW1:GSX3"/>
    <mergeCell ref="GSY1:GSZ3"/>
    <mergeCell ref="GTA1:GTB3"/>
    <mergeCell ref="GTC1:GTD3"/>
    <mergeCell ref="GTE1:GTF3"/>
    <mergeCell ref="GSM1:GSN3"/>
    <mergeCell ref="GSO1:GSP3"/>
    <mergeCell ref="GSQ1:GSR3"/>
    <mergeCell ref="GSS1:GST3"/>
    <mergeCell ref="GSU1:GSV3"/>
    <mergeCell ref="GSC1:GSD3"/>
    <mergeCell ref="GSE1:GSF3"/>
    <mergeCell ref="GSG1:GSH3"/>
    <mergeCell ref="GSI1:GSJ3"/>
    <mergeCell ref="GSK1:GSL3"/>
    <mergeCell ref="GUU1:GUV3"/>
    <mergeCell ref="GUW1:GUX3"/>
    <mergeCell ref="GUY1:GUZ3"/>
    <mergeCell ref="GVA1:GVB3"/>
    <mergeCell ref="GVC1:GVD3"/>
    <mergeCell ref="GUK1:GUL3"/>
    <mergeCell ref="GUM1:GUN3"/>
    <mergeCell ref="GUO1:GUP3"/>
    <mergeCell ref="GUQ1:GUR3"/>
    <mergeCell ref="GUS1:GUT3"/>
    <mergeCell ref="GUA1:GUB3"/>
    <mergeCell ref="GUC1:GUD3"/>
    <mergeCell ref="GUE1:GUF3"/>
    <mergeCell ref="GUG1:GUH3"/>
    <mergeCell ref="GUI1:GUJ3"/>
    <mergeCell ref="GTQ1:GTR3"/>
    <mergeCell ref="GTS1:GTT3"/>
    <mergeCell ref="GTU1:GTV3"/>
    <mergeCell ref="GTW1:GTX3"/>
    <mergeCell ref="GTY1:GTZ3"/>
    <mergeCell ref="GWI1:GWJ3"/>
    <mergeCell ref="GWK1:GWL3"/>
    <mergeCell ref="GWM1:GWN3"/>
    <mergeCell ref="GWO1:GWP3"/>
    <mergeCell ref="GWQ1:GWR3"/>
    <mergeCell ref="GVY1:GVZ3"/>
    <mergeCell ref="GWA1:GWB3"/>
    <mergeCell ref="GWC1:GWD3"/>
    <mergeCell ref="GWE1:GWF3"/>
    <mergeCell ref="GWG1:GWH3"/>
    <mergeCell ref="GVO1:GVP3"/>
    <mergeCell ref="GVQ1:GVR3"/>
    <mergeCell ref="GVS1:GVT3"/>
    <mergeCell ref="GVU1:GVV3"/>
    <mergeCell ref="GVW1:GVX3"/>
    <mergeCell ref="GVE1:GVF3"/>
    <mergeCell ref="GVG1:GVH3"/>
    <mergeCell ref="GVI1:GVJ3"/>
    <mergeCell ref="GVK1:GVL3"/>
    <mergeCell ref="GVM1:GVN3"/>
    <mergeCell ref="GXW1:GXX3"/>
    <mergeCell ref="GXY1:GXZ3"/>
    <mergeCell ref="GYA1:GYB3"/>
    <mergeCell ref="GYC1:GYD3"/>
    <mergeCell ref="GYE1:GYF3"/>
    <mergeCell ref="GXM1:GXN3"/>
    <mergeCell ref="GXO1:GXP3"/>
    <mergeCell ref="GXQ1:GXR3"/>
    <mergeCell ref="GXS1:GXT3"/>
    <mergeCell ref="GXU1:GXV3"/>
    <mergeCell ref="GXC1:GXD3"/>
    <mergeCell ref="GXE1:GXF3"/>
    <mergeCell ref="GXG1:GXH3"/>
    <mergeCell ref="GXI1:GXJ3"/>
    <mergeCell ref="GXK1:GXL3"/>
    <mergeCell ref="GWS1:GWT3"/>
    <mergeCell ref="GWU1:GWV3"/>
    <mergeCell ref="GWW1:GWX3"/>
    <mergeCell ref="GWY1:GWZ3"/>
    <mergeCell ref="GXA1:GXB3"/>
    <mergeCell ref="GZK1:GZL3"/>
    <mergeCell ref="GZM1:GZN3"/>
    <mergeCell ref="GZO1:GZP3"/>
    <mergeCell ref="GZQ1:GZR3"/>
    <mergeCell ref="GZS1:GZT3"/>
    <mergeCell ref="GZA1:GZB3"/>
    <mergeCell ref="GZC1:GZD3"/>
    <mergeCell ref="GZE1:GZF3"/>
    <mergeCell ref="GZG1:GZH3"/>
    <mergeCell ref="GZI1:GZJ3"/>
    <mergeCell ref="GYQ1:GYR3"/>
    <mergeCell ref="GYS1:GYT3"/>
    <mergeCell ref="GYU1:GYV3"/>
    <mergeCell ref="GYW1:GYX3"/>
    <mergeCell ref="GYY1:GYZ3"/>
    <mergeCell ref="GYG1:GYH3"/>
    <mergeCell ref="GYI1:GYJ3"/>
    <mergeCell ref="GYK1:GYL3"/>
    <mergeCell ref="GYM1:GYN3"/>
    <mergeCell ref="GYO1:GYP3"/>
    <mergeCell ref="HAY1:HAZ3"/>
    <mergeCell ref="HBA1:HBB3"/>
    <mergeCell ref="HBC1:HBD3"/>
    <mergeCell ref="HBE1:HBF3"/>
    <mergeCell ref="HBG1:HBH3"/>
    <mergeCell ref="HAO1:HAP3"/>
    <mergeCell ref="HAQ1:HAR3"/>
    <mergeCell ref="HAS1:HAT3"/>
    <mergeCell ref="HAU1:HAV3"/>
    <mergeCell ref="HAW1:HAX3"/>
    <mergeCell ref="HAE1:HAF3"/>
    <mergeCell ref="HAG1:HAH3"/>
    <mergeCell ref="HAI1:HAJ3"/>
    <mergeCell ref="HAK1:HAL3"/>
    <mergeCell ref="HAM1:HAN3"/>
    <mergeCell ref="GZU1:GZV3"/>
    <mergeCell ref="GZW1:GZX3"/>
    <mergeCell ref="GZY1:GZZ3"/>
    <mergeCell ref="HAA1:HAB3"/>
    <mergeCell ref="HAC1:HAD3"/>
    <mergeCell ref="HCM1:HCN3"/>
    <mergeCell ref="HCO1:HCP3"/>
    <mergeCell ref="HCQ1:HCR3"/>
    <mergeCell ref="HCS1:HCT3"/>
    <mergeCell ref="HCU1:HCV3"/>
    <mergeCell ref="HCC1:HCD3"/>
    <mergeCell ref="HCE1:HCF3"/>
    <mergeCell ref="HCG1:HCH3"/>
    <mergeCell ref="HCI1:HCJ3"/>
    <mergeCell ref="HCK1:HCL3"/>
    <mergeCell ref="HBS1:HBT3"/>
    <mergeCell ref="HBU1:HBV3"/>
    <mergeCell ref="HBW1:HBX3"/>
    <mergeCell ref="HBY1:HBZ3"/>
    <mergeCell ref="HCA1:HCB3"/>
    <mergeCell ref="HBI1:HBJ3"/>
    <mergeCell ref="HBK1:HBL3"/>
    <mergeCell ref="HBM1:HBN3"/>
    <mergeCell ref="HBO1:HBP3"/>
    <mergeCell ref="HBQ1:HBR3"/>
    <mergeCell ref="HEA1:HEB3"/>
    <mergeCell ref="HEC1:HED3"/>
    <mergeCell ref="HEE1:HEF3"/>
    <mergeCell ref="HEG1:HEH3"/>
    <mergeCell ref="HEI1:HEJ3"/>
    <mergeCell ref="HDQ1:HDR3"/>
    <mergeCell ref="HDS1:HDT3"/>
    <mergeCell ref="HDU1:HDV3"/>
    <mergeCell ref="HDW1:HDX3"/>
    <mergeCell ref="HDY1:HDZ3"/>
    <mergeCell ref="HDG1:HDH3"/>
    <mergeCell ref="HDI1:HDJ3"/>
    <mergeCell ref="HDK1:HDL3"/>
    <mergeCell ref="HDM1:HDN3"/>
    <mergeCell ref="HDO1:HDP3"/>
    <mergeCell ref="HCW1:HCX3"/>
    <mergeCell ref="HCY1:HCZ3"/>
    <mergeCell ref="HDA1:HDB3"/>
    <mergeCell ref="HDC1:HDD3"/>
    <mergeCell ref="HDE1:HDF3"/>
    <mergeCell ref="HFO1:HFP3"/>
    <mergeCell ref="HFQ1:HFR3"/>
    <mergeCell ref="HFS1:HFT3"/>
    <mergeCell ref="HFU1:HFV3"/>
    <mergeCell ref="HFW1:HFX3"/>
    <mergeCell ref="HFE1:HFF3"/>
    <mergeCell ref="HFG1:HFH3"/>
    <mergeCell ref="HFI1:HFJ3"/>
    <mergeCell ref="HFK1:HFL3"/>
    <mergeCell ref="HFM1:HFN3"/>
    <mergeCell ref="HEU1:HEV3"/>
    <mergeCell ref="HEW1:HEX3"/>
    <mergeCell ref="HEY1:HEZ3"/>
    <mergeCell ref="HFA1:HFB3"/>
    <mergeCell ref="HFC1:HFD3"/>
    <mergeCell ref="HEK1:HEL3"/>
    <mergeCell ref="HEM1:HEN3"/>
    <mergeCell ref="HEO1:HEP3"/>
    <mergeCell ref="HEQ1:HER3"/>
    <mergeCell ref="HES1:HET3"/>
    <mergeCell ref="HHC1:HHD3"/>
    <mergeCell ref="HHE1:HHF3"/>
    <mergeCell ref="HHG1:HHH3"/>
    <mergeCell ref="HHI1:HHJ3"/>
    <mergeCell ref="HHK1:HHL3"/>
    <mergeCell ref="HGS1:HGT3"/>
    <mergeCell ref="HGU1:HGV3"/>
    <mergeCell ref="HGW1:HGX3"/>
    <mergeCell ref="HGY1:HGZ3"/>
    <mergeCell ref="HHA1:HHB3"/>
    <mergeCell ref="HGI1:HGJ3"/>
    <mergeCell ref="HGK1:HGL3"/>
    <mergeCell ref="HGM1:HGN3"/>
    <mergeCell ref="HGO1:HGP3"/>
    <mergeCell ref="HGQ1:HGR3"/>
    <mergeCell ref="HFY1:HFZ3"/>
    <mergeCell ref="HGA1:HGB3"/>
    <mergeCell ref="HGC1:HGD3"/>
    <mergeCell ref="HGE1:HGF3"/>
    <mergeCell ref="HGG1:HGH3"/>
    <mergeCell ref="HIQ1:HIR3"/>
    <mergeCell ref="HIS1:HIT3"/>
    <mergeCell ref="HIU1:HIV3"/>
    <mergeCell ref="HIW1:HIX3"/>
    <mergeCell ref="HIY1:HIZ3"/>
    <mergeCell ref="HIG1:HIH3"/>
    <mergeCell ref="HII1:HIJ3"/>
    <mergeCell ref="HIK1:HIL3"/>
    <mergeCell ref="HIM1:HIN3"/>
    <mergeCell ref="HIO1:HIP3"/>
    <mergeCell ref="HHW1:HHX3"/>
    <mergeCell ref="HHY1:HHZ3"/>
    <mergeCell ref="HIA1:HIB3"/>
    <mergeCell ref="HIC1:HID3"/>
    <mergeCell ref="HIE1:HIF3"/>
    <mergeCell ref="HHM1:HHN3"/>
    <mergeCell ref="HHO1:HHP3"/>
    <mergeCell ref="HHQ1:HHR3"/>
    <mergeCell ref="HHS1:HHT3"/>
    <mergeCell ref="HHU1:HHV3"/>
    <mergeCell ref="HKE1:HKF3"/>
    <mergeCell ref="HKG1:HKH3"/>
    <mergeCell ref="HKI1:HKJ3"/>
    <mergeCell ref="HKK1:HKL3"/>
    <mergeCell ref="HKM1:HKN3"/>
    <mergeCell ref="HJU1:HJV3"/>
    <mergeCell ref="HJW1:HJX3"/>
    <mergeCell ref="HJY1:HJZ3"/>
    <mergeCell ref="HKA1:HKB3"/>
    <mergeCell ref="HKC1:HKD3"/>
    <mergeCell ref="HJK1:HJL3"/>
    <mergeCell ref="HJM1:HJN3"/>
    <mergeCell ref="HJO1:HJP3"/>
    <mergeCell ref="HJQ1:HJR3"/>
    <mergeCell ref="HJS1:HJT3"/>
    <mergeCell ref="HJA1:HJB3"/>
    <mergeCell ref="HJC1:HJD3"/>
    <mergeCell ref="HJE1:HJF3"/>
    <mergeCell ref="HJG1:HJH3"/>
    <mergeCell ref="HJI1:HJJ3"/>
    <mergeCell ref="HLS1:HLT3"/>
    <mergeCell ref="HLU1:HLV3"/>
    <mergeCell ref="HLW1:HLX3"/>
    <mergeCell ref="HLY1:HLZ3"/>
    <mergeCell ref="HMA1:HMB3"/>
    <mergeCell ref="HLI1:HLJ3"/>
    <mergeCell ref="HLK1:HLL3"/>
    <mergeCell ref="HLM1:HLN3"/>
    <mergeCell ref="HLO1:HLP3"/>
    <mergeCell ref="HLQ1:HLR3"/>
    <mergeCell ref="HKY1:HKZ3"/>
    <mergeCell ref="HLA1:HLB3"/>
    <mergeCell ref="HLC1:HLD3"/>
    <mergeCell ref="HLE1:HLF3"/>
    <mergeCell ref="HLG1:HLH3"/>
    <mergeCell ref="HKO1:HKP3"/>
    <mergeCell ref="HKQ1:HKR3"/>
    <mergeCell ref="HKS1:HKT3"/>
    <mergeCell ref="HKU1:HKV3"/>
    <mergeCell ref="HKW1:HKX3"/>
    <mergeCell ref="HNG1:HNH3"/>
    <mergeCell ref="HNI1:HNJ3"/>
    <mergeCell ref="HNK1:HNL3"/>
    <mergeCell ref="HNM1:HNN3"/>
    <mergeCell ref="HNO1:HNP3"/>
    <mergeCell ref="HMW1:HMX3"/>
    <mergeCell ref="HMY1:HMZ3"/>
    <mergeCell ref="HNA1:HNB3"/>
    <mergeCell ref="HNC1:HND3"/>
    <mergeCell ref="HNE1:HNF3"/>
    <mergeCell ref="HMM1:HMN3"/>
    <mergeCell ref="HMO1:HMP3"/>
    <mergeCell ref="HMQ1:HMR3"/>
    <mergeCell ref="HMS1:HMT3"/>
    <mergeCell ref="HMU1:HMV3"/>
    <mergeCell ref="HMC1:HMD3"/>
    <mergeCell ref="HME1:HMF3"/>
    <mergeCell ref="HMG1:HMH3"/>
    <mergeCell ref="HMI1:HMJ3"/>
    <mergeCell ref="HMK1:HML3"/>
    <mergeCell ref="HOU1:HOV3"/>
    <mergeCell ref="HOW1:HOX3"/>
    <mergeCell ref="HOY1:HOZ3"/>
    <mergeCell ref="HPA1:HPB3"/>
    <mergeCell ref="HPC1:HPD3"/>
    <mergeCell ref="HOK1:HOL3"/>
    <mergeCell ref="HOM1:HON3"/>
    <mergeCell ref="HOO1:HOP3"/>
    <mergeCell ref="HOQ1:HOR3"/>
    <mergeCell ref="HOS1:HOT3"/>
    <mergeCell ref="HOA1:HOB3"/>
    <mergeCell ref="HOC1:HOD3"/>
    <mergeCell ref="HOE1:HOF3"/>
    <mergeCell ref="HOG1:HOH3"/>
    <mergeCell ref="HOI1:HOJ3"/>
    <mergeCell ref="HNQ1:HNR3"/>
    <mergeCell ref="HNS1:HNT3"/>
    <mergeCell ref="HNU1:HNV3"/>
    <mergeCell ref="HNW1:HNX3"/>
    <mergeCell ref="HNY1:HNZ3"/>
    <mergeCell ref="HQI1:HQJ3"/>
    <mergeCell ref="HQK1:HQL3"/>
    <mergeCell ref="HQM1:HQN3"/>
    <mergeCell ref="HQO1:HQP3"/>
    <mergeCell ref="HQQ1:HQR3"/>
    <mergeCell ref="HPY1:HPZ3"/>
    <mergeCell ref="HQA1:HQB3"/>
    <mergeCell ref="HQC1:HQD3"/>
    <mergeCell ref="HQE1:HQF3"/>
    <mergeCell ref="HQG1:HQH3"/>
    <mergeCell ref="HPO1:HPP3"/>
    <mergeCell ref="HPQ1:HPR3"/>
    <mergeCell ref="HPS1:HPT3"/>
    <mergeCell ref="HPU1:HPV3"/>
    <mergeCell ref="HPW1:HPX3"/>
    <mergeCell ref="HPE1:HPF3"/>
    <mergeCell ref="HPG1:HPH3"/>
    <mergeCell ref="HPI1:HPJ3"/>
    <mergeCell ref="HPK1:HPL3"/>
    <mergeCell ref="HPM1:HPN3"/>
    <mergeCell ref="HRW1:HRX3"/>
    <mergeCell ref="HRY1:HRZ3"/>
    <mergeCell ref="HSA1:HSB3"/>
    <mergeCell ref="HSC1:HSD3"/>
    <mergeCell ref="HSE1:HSF3"/>
    <mergeCell ref="HRM1:HRN3"/>
    <mergeCell ref="HRO1:HRP3"/>
    <mergeCell ref="HRQ1:HRR3"/>
    <mergeCell ref="HRS1:HRT3"/>
    <mergeCell ref="HRU1:HRV3"/>
    <mergeCell ref="HRC1:HRD3"/>
    <mergeCell ref="HRE1:HRF3"/>
    <mergeCell ref="HRG1:HRH3"/>
    <mergeCell ref="HRI1:HRJ3"/>
    <mergeCell ref="HRK1:HRL3"/>
    <mergeCell ref="HQS1:HQT3"/>
    <mergeCell ref="HQU1:HQV3"/>
    <mergeCell ref="HQW1:HQX3"/>
    <mergeCell ref="HQY1:HQZ3"/>
    <mergeCell ref="HRA1:HRB3"/>
    <mergeCell ref="HTK1:HTL3"/>
    <mergeCell ref="HTM1:HTN3"/>
    <mergeCell ref="HTO1:HTP3"/>
    <mergeCell ref="HTQ1:HTR3"/>
    <mergeCell ref="HTS1:HTT3"/>
    <mergeCell ref="HTA1:HTB3"/>
    <mergeCell ref="HTC1:HTD3"/>
    <mergeCell ref="HTE1:HTF3"/>
    <mergeCell ref="HTG1:HTH3"/>
    <mergeCell ref="HTI1:HTJ3"/>
    <mergeCell ref="HSQ1:HSR3"/>
    <mergeCell ref="HSS1:HST3"/>
    <mergeCell ref="HSU1:HSV3"/>
    <mergeCell ref="HSW1:HSX3"/>
    <mergeCell ref="HSY1:HSZ3"/>
    <mergeCell ref="HSG1:HSH3"/>
    <mergeCell ref="HSI1:HSJ3"/>
    <mergeCell ref="HSK1:HSL3"/>
    <mergeCell ref="HSM1:HSN3"/>
    <mergeCell ref="HSO1:HSP3"/>
    <mergeCell ref="HUY1:HUZ3"/>
    <mergeCell ref="HVA1:HVB3"/>
    <mergeCell ref="HVC1:HVD3"/>
    <mergeCell ref="HVE1:HVF3"/>
    <mergeCell ref="HVG1:HVH3"/>
    <mergeCell ref="HUO1:HUP3"/>
    <mergeCell ref="HUQ1:HUR3"/>
    <mergeCell ref="HUS1:HUT3"/>
    <mergeCell ref="HUU1:HUV3"/>
    <mergeCell ref="HUW1:HUX3"/>
    <mergeCell ref="HUE1:HUF3"/>
    <mergeCell ref="HUG1:HUH3"/>
    <mergeCell ref="HUI1:HUJ3"/>
    <mergeCell ref="HUK1:HUL3"/>
    <mergeCell ref="HUM1:HUN3"/>
    <mergeCell ref="HTU1:HTV3"/>
    <mergeCell ref="HTW1:HTX3"/>
    <mergeCell ref="HTY1:HTZ3"/>
    <mergeCell ref="HUA1:HUB3"/>
    <mergeCell ref="HUC1:HUD3"/>
    <mergeCell ref="HWM1:HWN3"/>
    <mergeCell ref="HWO1:HWP3"/>
    <mergeCell ref="HWQ1:HWR3"/>
    <mergeCell ref="HWS1:HWT3"/>
    <mergeCell ref="HWU1:HWV3"/>
    <mergeCell ref="HWC1:HWD3"/>
    <mergeCell ref="HWE1:HWF3"/>
    <mergeCell ref="HWG1:HWH3"/>
    <mergeCell ref="HWI1:HWJ3"/>
    <mergeCell ref="HWK1:HWL3"/>
    <mergeCell ref="HVS1:HVT3"/>
    <mergeCell ref="HVU1:HVV3"/>
    <mergeCell ref="HVW1:HVX3"/>
    <mergeCell ref="HVY1:HVZ3"/>
    <mergeCell ref="HWA1:HWB3"/>
    <mergeCell ref="HVI1:HVJ3"/>
    <mergeCell ref="HVK1:HVL3"/>
    <mergeCell ref="HVM1:HVN3"/>
    <mergeCell ref="HVO1:HVP3"/>
    <mergeCell ref="HVQ1:HVR3"/>
    <mergeCell ref="HYA1:HYB3"/>
    <mergeCell ref="HYC1:HYD3"/>
    <mergeCell ref="HYE1:HYF3"/>
    <mergeCell ref="HYG1:HYH3"/>
    <mergeCell ref="HYI1:HYJ3"/>
    <mergeCell ref="HXQ1:HXR3"/>
    <mergeCell ref="HXS1:HXT3"/>
    <mergeCell ref="HXU1:HXV3"/>
    <mergeCell ref="HXW1:HXX3"/>
    <mergeCell ref="HXY1:HXZ3"/>
    <mergeCell ref="HXG1:HXH3"/>
    <mergeCell ref="HXI1:HXJ3"/>
    <mergeCell ref="HXK1:HXL3"/>
    <mergeCell ref="HXM1:HXN3"/>
    <mergeCell ref="HXO1:HXP3"/>
    <mergeCell ref="HWW1:HWX3"/>
    <mergeCell ref="HWY1:HWZ3"/>
    <mergeCell ref="HXA1:HXB3"/>
    <mergeCell ref="HXC1:HXD3"/>
    <mergeCell ref="HXE1:HXF3"/>
    <mergeCell ref="HZO1:HZP3"/>
    <mergeCell ref="HZQ1:HZR3"/>
    <mergeCell ref="HZS1:HZT3"/>
    <mergeCell ref="HZU1:HZV3"/>
    <mergeCell ref="HZW1:HZX3"/>
    <mergeCell ref="HZE1:HZF3"/>
    <mergeCell ref="HZG1:HZH3"/>
    <mergeCell ref="HZI1:HZJ3"/>
    <mergeCell ref="HZK1:HZL3"/>
    <mergeCell ref="HZM1:HZN3"/>
    <mergeCell ref="HYU1:HYV3"/>
    <mergeCell ref="HYW1:HYX3"/>
    <mergeCell ref="HYY1:HYZ3"/>
    <mergeCell ref="HZA1:HZB3"/>
    <mergeCell ref="HZC1:HZD3"/>
    <mergeCell ref="HYK1:HYL3"/>
    <mergeCell ref="HYM1:HYN3"/>
    <mergeCell ref="HYO1:HYP3"/>
    <mergeCell ref="HYQ1:HYR3"/>
    <mergeCell ref="HYS1:HYT3"/>
    <mergeCell ref="IBC1:IBD3"/>
    <mergeCell ref="IBE1:IBF3"/>
    <mergeCell ref="IBG1:IBH3"/>
    <mergeCell ref="IBI1:IBJ3"/>
    <mergeCell ref="IBK1:IBL3"/>
    <mergeCell ref="IAS1:IAT3"/>
    <mergeCell ref="IAU1:IAV3"/>
    <mergeCell ref="IAW1:IAX3"/>
    <mergeCell ref="IAY1:IAZ3"/>
    <mergeCell ref="IBA1:IBB3"/>
    <mergeCell ref="IAI1:IAJ3"/>
    <mergeCell ref="IAK1:IAL3"/>
    <mergeCell ref="IAM1:IAN3"/>
    <mergeCell ref="IAO1:IAP3"/>
    <mergeCell ref="IAQ1:IAR3"/>
    <mergeCell ref="HZY1:HZZ3"/>
    <mergeCell ref="IAA1:IAB3"/>
    <mergeCell ref="IAC1:IAD3"/>
    <mergeCell ref="IAE1:IAF3"/>
    <mergeCell ref="IAG1:IAH3"/>
    <mergeCell ref="ICQ1:ICR3"/>
    <mergeCell ref="ICS1:ICT3"/>
    <mergeCell ref="ICU1:ICV3"/>
    <mergeCell ref="ICW1:ICX3"/>
    <mergeCell ref="ICY1:ICZ3"/>
    <mergeCell ref="ICG1:ICH3"/>
    <mergeCell ref="ICI1:ICJ3"/>
    <mergeCell ref="ICK1:ICL3"/>
    <mergeCell ref="ICM1:ICN3"/>
    <mergeCell ref="ICO1:ICP3"/>
    <mergeCell ref="IBW1:IBX3"/>
    <mergeCell ref="IBY1:IBZ3"/>
    <mergeCell ref="ICA1:ICB3"/>
    <mergeCell ref="ICC1:ICD3"/>
    <mergeCell ref="ICE1:ICF3"/>
    <mergeCell ref="IBM1:IBN3"/>
    <mergeCell ref="IBO1:IBP3"/>
    <mergeCell ref="IBQ1:IBR3"/>
    <mergeCell ref="IBS1:IBT3"/>
    <mergeCell ref="IBU1:IBV3"/>
    <mergeCell ref="IEE1:IEF3"/>
    <mergeCell ref="IEG1:IEH3"/>
    <mergeCell ref="IEI1:IEJ3"/>
    <mergeCell ref="IEK1:IEL3"/>
    <mergeCell ref="IEM1:IEN3"/>
    <mergeCell ref="IDU1:IDV3"/>
    <mergeCell ref="IDW1:IDX3"/>
    <mergeCell ref="IDY1:IDZ3"/>
    <mergeCell ref="IEA1:IEB3"/>
    <mergeCell ref="IEC1:IED3"/>
    <mergeCell ref="IDK1:IDL3"/>
    <mergeCell ref="IDM1:IDN3"/>
    <mergeCell ref="IDO1:IDP3"/>
    <mergeCell ref="IDQ1:IDR3"/>
    <mergeCell ref="IDS1:IDT3"/>
    <mergeCell ref="IDA1:IDB3"/>
    <mergeCell ref="IDC1:IDD3"/>
    <mergeCell ref="IDE1:IDF3"/>
    <mergeCell ref="IDG1:IDH3"/>
    <mergeCell ref="IDI1:IDJ3"/>
    <mergeCell ref="IFS1:IFT3"/>
    <mergeCell ref="IFU1:IFV3"/>
    <mergeCell ref="IFW1:IFX3"/>
    <mergeCell ref="IFY1:IFZ3"/>
    <mergeCell ref="IGA1:IGB3"/>
    <mergeCell ref="IFI1:IFJ3"/>
    <mergeCell ref="IFK1:IFL3"/>
    <mergeCell ref="IFM1:IFN3"/>
    <mergeCell ref="IFO1:IFP3"/>
    <mergeCell ref="IFQ1:IFR3"/>
    <mergeCell ref="IEY1:IEZ3"/>
    <mergeCell ref="IFA1:IFB3"/>
    <mergeCell ref="IFC1:IFD3"/>
    <mergeCell ref="IFE1:IFF3"/>
    <mergeCell ref="IFG1:IFH3"/>
    <mergeCell ref="IEO1:IEP3"/>
    <mergeCell ref="IEQ1:IER3"/>
    <mergeCell ref="IES1:IET3"/>
    <mergeCell ref="IEU1:IEV3"/>
    <mergeCell ref="IEW1:IEX3"/>
    <mergeCell ref="IHG1:IHH3"/>
    <mergeCell ref="IHI1:IHJ3"/>
    <mergeCell ref="IHK1:IHL3"/>
    <mergeCell ref="IHM1:IHN3"/>
    <mergeCell ref="IHO1:IHP3"/>
    <mergeCell ref="IGW1:IGX3"/>
    <mergeCell ref="IGY1:IGZ3"/>
    <mergeCell ref="IHA1:IHB3"/>
    <mergeCell ref="IHC1:IHD3"/>
    <mergeCell ref="IHE1:IHF3"/>
    <mergeCell ref="IGM1:IGN3"/>
    <mergeCell ref="IGO1:IGP3"/>
    <mergeCell ref="IGQ1:IGR3"/>
    <mergeCell ref="IGS1:IGT3"/>
    <mergeCell ref="IGU1:IGV3"/>
    <mergeCell ref="IGC1:IGD3"/>
    <mergeCell ref="IGE1:IGF3"/>
    <mergeCell ref="IGG1:IGH3"/>
    <mergeCell ref="IGI1:IGJ3"/>
    <mergeCell ref="IGK1:IGL3"/>
    <mergeCell ref="IIU1:IIV3"/>
    <mergeCell ref="IIW1:IIX3"/>
    <mergeCell ref="IIY1:IIZ3"/>
    <mergeCell ref="IJA1:IJB3"/>
    <mergeCell ref="IJC1:IJD3"/>
    <mergeCell ref="IIK1:IIL3"/>
    <mergeCell ref="IIM1:IIN3"/>
    <mergeCell ref="IIO1:IIP3"/>
    <mergeCell ref="IIQ1:IIR3"/>
    <mergeCell ref="IIS1:IIT3"/>
    <mergeCell ref="IIA1:IIB3"/>
    <mergeCell ref="IIC1:IID3"/>
    <mergeCell ref="IIE1:IIF3"/>
    <mergeCell ref="IIG1:IIH3"/>
    <mergeCell ref="III1:IIJ3"/>
    <mergeCell ref="IHQ1:IHR3"/>
    <mergeCell ref="IHS1:IHT3"/>
    <mergeCell ref="IHU1:IHV3"/>
    <mergeCell ref="IHW1:IHX3"/>
    <mergeCell ref="IHY1:IHZ3"/>
    <mergeCell ref="IKI1:IKJ3"/>
    <mergeCell ref="IKK1:IKL3"/>
    <mergeCell ref="IKM1:IKN3"/>
    <mergeCell ref="IKO1:IKP3"/>
    <mergeCell ref="IKQ1:IKR3"/>
    <mergeCell ref="IJY1:IJZ3"/>
    <mergeCell ref="IKA1:IKB3"/>
    <mergeCell ref="IKC1:IKD3"/>
    <mergeCell ref="IKE1:IKF3"/>
    <mergeCell ref="IKG1:IKH3"/>
    <mergeCell ref="IJO1:IJP3"/>
    <mergeCell ref="IJQ1:IJR3"/>
    <mergeCell ref="IJS1:IJT3"/>
    <mergeCell ref="IJU1:IJV3"/>
    <mergeCell ref="IJW1:IJX3"/>
    <mergeCell ref="IJE1:IJF3"/>
    <mergeCell ref="IJG1:IJH3"/>
    <mergeCell ref="IJI1:IJJ3"/>
    <mergeCell ref="IJK1:IJL3"/>
    <mergeCell ref="IJM1:IJN3"/>
    <mergeCell ref="ILW1:ILX3"/>
    <mergeCell ref="ILY1:ILZ3"/>
    <mergeCell ref="IMA1:IMB3"/>
    <mergeCell ref="IMC1:IMD3"/>
    <mergeCell ref="IME1:IMF3"/>
    <mergeCell ref="ILM1:ILN3"/>
    <mergeCell ref="ILO1:ILP3"/>
    <mergeCell ref="ILQ1:ILR3"/>
    <mergeCell ref="ILS1:ILT3"/>
    <mergeCell ref="ILU1:ILV3"/>
    <mergeCell ref="ILC1:ILD3"/>
    <mergeCell ref="ILE1:ILF3"/>
    <mergeCell ref="ILG1:ILH3"/>
    <mergeCell ref="ILI1:ILJ3"/>
    <mergeCell ref="ILK1:ILL3"/>
    <mergeCell ref="IKS1:IKT3"/>
    <mergeCell ref="IKU1:IKV3"/>
    <mergeCell ref="IKW1:IKX3"/>
    <mergeCell ref="IKY1:IKZ3"/>
    <mergeCell ref="ILA1:ILB3"/>
    <mergeCell ref="INK1:INL3"/>
    <mergeCell ref="INM1:INN3"/>
    <mergeCell ref="INO1:INP3"/>
    <mergeCell ref="INQ1:INR3"/>
    <mergeCell ref="INS1:INT3"/>
    <mergeCell ref="INA1:INB3"/>
    <mergeCell ref="INC1:IND3"/>
    <mergeCell ref="INE1:INF3"/>
    <mergeCell ref="ING1:INH3"/>
    <mergeCell ref="INI1:INJ3"/>
    <mergeCell ref="IMQ1:IMR3"/>
    <mergeCell ref="IMS1:IMT3"/>
    <mergeCell ref="IMU1:IMV3"/>
    <mergeCell ref="IMW1:IMX3"/>
    <mergeCell ref="IMY1:IMZ3"/>
    <mergeCell ref="IMG1:IMH3"/>
    <mergeCell ref="IMI1:IMJ3"/>
    <mergeCell ref="IMK1:IML3"/>
    <mergeCell ref="IMM1:IMN3"/>
    <mergeCell ref="IMO1:IMP3"/>
    <mergeCell ref="IOY1:IOZ3"/>
    <mergeCell ref="IPA1:IPB3"/>
    <mergeCell ref="IPC1:IPD3"/>
    <mergeCell ref="IPE1:IPF3"/>
    <mergeCell ref="IPG1:IPH3"/>
    <mergeCell ref="IOO1:IOP3"/>
    <mergeCell ref="IOQ1:IOR3"/>
    <mergeCell ref="IOS1:IOT3"/>
    <mergeCell ref="IOU1:IOV3"/>
    <mergeCell ref="IOW1:IOX3"/>
    <mergeCell ref="IOE1:IOF3"/>
    <mergeCell ref="IOG1:IOH3"/>
    <mergeCell ref="IOI1:IOJ3"/>
    <mergeCell ref="IOK1:IOL3"/>
    <mergeCell ref="IOM1:ION3"/>
    <mergeCell ref="INU1:INV3"/>
    <mergeCell ref="INW1:INX3"/>
    <mergeCell ref="INY1:INZ3"/>
    <mergeCell ref="IOA1:IOB3"/>
    <mergeCell ref="IOC1:IOD3"/>
    <mergeCell ref="IQM1:IQN3"/>
    <mergeCell ref="IQO1:IQP3"/>
    <mergeCell ref="IQQ1:IQR3"/>
    <mergeCell ref="IQS1:IQT3"/>
    <mergeCell ref="IQU1:IQV3"/>
    <mergeCell ref="IQC1:IQD3"/>
    <mergeCell ref="IQE1:IQF3"/>
    <mergeCell ref="IQG1:IQH3"/>
    <mergeCell ref="IQI1:IQJ3"/>
    <mergeCell ref="IQK1:IQL3"/>
    <mergeCell ref="IPS1:IPT3"/>
    <mergeCell ref="IPU1:IPV3"/>
    <mergeCell ref="IPW1:IPX3"/>
    <mergeCell ref="IPY1:IPZ3"/>
    <mergeCell ref="IQA1:IQB3"/>
    <mergeCell ref="IPI1:IPJ3"/>
    <mergeCell ref="IPK1:IPL3"/>
    <mergeCell ref="IPM1:IPN3"/>
    <mergeCell ref="IPO1:IPP3"/>
    <mergeCell ref="IPQ1:IPR3"/>
    <mergeCell ref="ISA1:ISB3"/>
    <mergeCell ref="ISC1:ISD3"/>
    <mergeCell ref="ISE1:ISF3"/>
    <mergeCell ref="ISG1:ISH3"/>
    <mergeCell ref="ISI1:ISJ3"/>
    <mergeCell ref="IRQ1:IRR3"/>
    <mergeCell ref="IRS1:IRT3"/>
    <mergeCell ref="IRU1:IRV3"/>
    <mergeCell ref="IRW1:IRX3"/>
    <mergeCell ref="IRY1:IRZ3"/>
    <mergeCell ref="IRG1:IRH3"/>
    <mergeCell ref="IRI1:IRJ3"/>
    <mergeCell ref="IRK1:IRL3"/>
    <mergeCell ref="IRM1:IRN3"/>
    <mergeCell ref="IRO1:IRP3"/>
    <mergeCell ref="IQW1:IQX3"/>
    <mergeCell ref="IQY1:IQZ3"/>
    <mergeCell ref="IRA1:IRB3"/>
    <mergeCell ref="IRC1:IRD3"/>
    <mergeCell ref="IRE1:IRF3"/>
    <mergeCell ref="ITO1:ITP3"/>
    <mergeCell ref="ITQ1:ITR3"/>
    <mergeCell ref="ITS1:ITT3"/>
    <mergeCell ref="ITU1:ITV3"/>
    <mergeCell ref="ITW1:ITX3"/>
    <mergeCell ref="ITE1:ITF3"/>
    <mergeCell ref="ITG1:ITH3"/>
    <mergeCell ref="ITI1:ITJ3"/>
    <mergeCell ref="ITK1:ITL3"/>
    <mergeCell ref="ITM1:ITN3"/>
    <mergeCell ref="ISU1:ISV3"/>
    <mergeCell ref="ISW1:ISX3"/>
    <mergeCell ref="ISY1:ISZ3"/>
    <mergeCell ref="ITA1:ITB3"/>
    <mergeCell ref="ITC1:ITD3"/>
    <mergeCell ref="ISK1:ISL3"/>
    <mergeCell ref="ISM1:ISN3"/>
    <mergeCell ref="ISO1:ISP3"/>
    <mergeCell ref="ISQ1:ISR3"/>
    <mergeCell ref="ISS1:IST3"/>
    <mergeCell ref="IVC1:IVD3"/>
    <mergeCell ref="IVE1:IVF3"/>
    <mergeCell ref="IVG1:IVH3"/>
    <mergeCell ref="IVI1:IVJ3"/>
    <mergeCell ref="IVK1:IVL3"/>
    <mergeCell ref="IUS1:IUT3"/>
    <mergeCell ref="IUU1:IUV3"/>
    <mergeCell ref="IUW1:IUX3"/>
    <mergeCell ref="IUY1:IUZ3"/>
    <mergeCell ref="IVA1:IVB3"/>
    <mergeCell ref="IUI1:IUJ3"/>
    <mergeCell ref="IUK1:IUL3"/>
    <mergeCell ref="IUM1:IUN3"/>
    <mergeCell ref="IUO1:IUP3"/>
    <mergeCell ref="IUQ1:IUR3"/>
    <mergeCell ref="ITY1:ITZ3"/>
    <mergeCell ref="IUA1:IUB3"/>
    <mergeCell ref="IUC1:IUD3"/>
    <mergeCell ref="IUE1:IUF3"/>
    <mergeCell ref="IUG1:IUH3"/>
    <mergeCell ref="IWQ1:IWR3"/>
    <mergeCell ref="IWS1:IWT3"/>
    <mergeCell ref="IWU1:IWV3"/>
    <mergeCell ref="IWW1:IWX3"/>
    <mergeCell ref="IWY1:IWZ3"/>
    <mergeCell ref="IWG1:IWH3"/>
    <mergeCell ref="IWI1:IWJ3"/>
    <mergeCell ref="IWK1:IWL3"/>
    <mergeCell ref="IWM1:IWN3"/>
    <mergeCell ref="IWO1:IWP3"/>
    <mergeCell ref="IVW1:IVX3"/>
    <mergeCell ref="IVY1:IVZ3"/>
    <mergeCell ref="IWA1:IWB3"/>
    <mergeCell ref="IWC1:IWD3"/>
    <mergeCell ref="IWE1:IWF3"/>
    <mergeCell ref="IVM1:IVN3"/>
    <mergeCell ref="IVO1:IVP3"/>
    <mergeCell ref="IVQ1:IVR3"/>
    <mergeCell ref="IVS1:IVT3"/>
    <mergeCell ref="IVU1:IVV3"/>
    <mergeCell ref="IYE1:IYF3"/>
    <mergeCell ref="IYG1:IYH3"/>
    <mergeCell ref="IYI1:IYJ3"/>
    <mergeCell ref="IYK1:IYL3"/>
    <mergeCell ref="IYM1:IYN3"/>
    <mergeCell ref="IXU1:IXV3"/>
    <mergeCell ref="IXW1:IXX3"/>
    <mergeCell ref="IXY1:IXZ3"/>
    <mergeCell ref="IYA1:IYB3"/>
    <mergeCell ref="IYC1:IYD3"/>
    <mergeCell ref="IXK1:IXL3"/>
    <mergeCell ref="IXM1:IXN3"/>
    <mergeCell ref="IXO1:IXP3"/>
    <mergeCell ref="IXQ1:IXR3"/>
    <mergeCell ref="IXS1:IXT3"/>
    <mergeCell ref="IXA1:IXB3"/>
    <mergeCell ref="IXC1:IXD3"/>
    <mergeCell ref="IXE1:IXF3"/>
    <mergeCell ref="IXG1:IXH3"/>
    <mergeCell ref="IXI1:IXJ3"/>
    <mergeCell ref="IZS1:IZT3"/>
    <mergeCell ref="IZU1:IZV3"/>
    <mergeCell ref="IZW1:IZX3"/>
    <mergeCell ref="IZY1:IZZ3"/>
    <mergeCell ref="JAA1:JAB3"/>
    <mergeCell ref="IZI1:IZJ3"/>
    <mergeCell ref="IZK1:IZL3"/>
    <mergeCell ref="IZM1:IZN3"/>
    <mergeCell ref="IZO1:IZP3"/>
    <mergeCell ref="IZQ1:IZR3"/>
    <mergeCell ref="IYY1:IYZ3"/>
    <mergeCell ref="IZA1:IZB3"/>
    <mergeCell ref="IZC1:IZD3"/>
    <mergeCell ref="IZE1:IZF3"/>
    <mergeCell ref="IZG1:IZH3"/>
    <mergeCell ref="IYO1:IYP3"/>
    <mergeCell ref="IYQ1:IYR3"/>
    <mergeCell ref="IYS1:IYT3"/>
    <mergeCell ref="IYU1:IYV3"/>
    <mergeCell ref="IYW1:IYX3"/>
    <mergeCell ref="JBG1:JBH3"/>
    <mergeCell ref="JBI1:JBJ3"/>
    <mergeCell ref="JBK1:JBL3"/>
    <mergeCell ref="JBM1:JBN3"/>
    <mergeCell ref="JBO1:JBP3"/>
    <mergeCell ref="JAW1:JAX3"/>
    <mergeCell ref="JAY1:JAZ3"/>
    <mergeCell ref="JBA1:JBB3"/>
    <mergeCell ref="JBC1:JBD3"/>
    <mergeCell ref="JBE1:JBF3"/>
    <mergeCell ref="JAM1:JAN3"/>
    <mergeCell ref="JAO1:JAP3"/>
    <mergeCell ref="JAQ1:JAR3"/>
    <mergeCell ref="JAS1:JAT3"/>
    <mergeCell ref="JAU1:JAV3"/>
    <mergeCell ref="JAC1:JAD3"/>
    <mergeCell ref="JAE1:JAF3"/>
    <mergeCell ref="JAG1:JAH3"/>
    <mergeCell ref="JAI1:JAJ3"/>
    <mergeCell ref="JAK1:JAL3"/>
    <mergeCell ref="JCU1:JCV3"/>
    <mergeCell ref="JCW1:JCX3"/>
    <mergeCell ref="JCY1:JCZ3"/>
    <mergeCell ref="JDA1:JDB3"/>
    <mergeCell ref="JDC1:JDD3"/>
    <mergeCell ref="JCK1:JCL3"/>
    <mergeCell ref="JCM1:JCN3"/>
    <mergeCell ref="JCO1:JCP3"/>
    <mergeCell ref="JCQ1:JCR3"/>
    <mergeCell ref="JCS1:JCT3"/>
    <mergeCell ref="JCA1:JCB3"/>
    <mergeCell ref="JCC1:JCD3"/>
    <mergeCell ref="JCE1:JCF3"/>
    <mergeCell ref="JCG1:JCH3"/>
    <mergeCell ref="JCI1:JCJ3"/>
    <mergeCell ref="JBQ1:JBR3"/>
    <mergeCell ref="JBS1:JBT3"/>
    <mergeCell ref="JBU1:JBV3"/>
    <mergeCell ref="JBW1:JBX3"/>
    <mergeCell ref="JBY1:JBZ3"/>
    <mergeCell ref="JEI1:JEJ3"/>
    <mergeCell ref="JEK1:JEL3"/>
    <mergeCell ref="JEM1:JEN3"/>
    <mergeCell ref="JEO1:JEP3"/>
    <mergeCell ref="JEQ1:JER3"/>
    <mergeCell ref="JDY1:JDZ3"/>
    <mergeCell ref="JEA1:JEB3"/>
    <mergeCell ref="JEC1:JED3"/>
    <mergeCell ref="JEE1:JEF3"/>
    <mergeCell ref="JEG1:JEH3"/>
    <mergeCell ref="JDO1:JDP3"/>
    <mergeCell ref="JDQ1:JDR3"/>
    <mergeCell ref="JDS1:JDT3"/>
    <mergeCell ref="JDU1:JDV3"/>
    <mergeCell ref="JDW1:JDX3"/>
    <mergeCell ref="JDE1:JDF3"/>
    <mergeCell ref="JDG1:JDH3"/>
    <mergeCell ref="JDI1:JDJ3"/>
    <mergeCell ref="JDK1:JDL3"/>
    <mergeCell ref="JDM1:JDN3"/>
    <mergeCell ref="JFW1:JFX3"/>
    <mergeCell ref="JFY1:JFZ3"/>
    <mergeCell ref="JGA1:JGB3"/>
    <mergeCell ref="JGC1:JGD3"/>
    <mergeCell ref="JGE1:JGF3"/>
    <mergeCell ref="JFM1:JFN3"/>
    <mergeCell ref="JFO1:JFP3"/>
    <mergeCell ref="JFQ1:JFR3"/>
    <mergeCell ref="JFS1:JFT3"/>
    <mergeCell ref="JFU1:JFV3"/>
    <mergeCell ref="JFC1:JFD3"/>
    <mergeCell ref="JFE1:JFF3"/>
    <mergeCell ref="JFG1:JFH3"/>
    <mergeCell ref="JFI1:JFJ3"/>
    <mergeCell ref="JFK1:JFL3"/>
    <mergeCell ref="JES1:JET3"/>
    <mergeCell ref="JEU1:JEV3"/>
    <mergeCell ref="JEW1:JEX3"/>
    <mergeCell ref="JEY1:JEZ3"/>
    <mergeCell ref="JFA1:JFB3"/>
    <mergeCell ref="JHK1:JHL3"/>
    <mergeCell ref="JHM1:JHN3"/>
    <mergeCell ref="JHO1:JHP3"/>
    <mergeCell ref="JHQ1:JHR3"/>
    <mergeCell ref="JHS1:JHT3"/>
    <mergeCell ref="JHA1:JHB3"/>
    <mergeCell ref="JHC1:JHD3"/>
    <mergeCell ref="JHE1:JHF3"/>
    <mergeCell ref="JHG1:JHH3"/>
    <mergeCell ref="JHI1:JHJ3"/>
    <mergeCell ref="JGQ1:JGR3"/>
    <mergeCell ref="JGS1:JGT3"/>
    <mergeCell ref="JGU1:JGV3"/>
    <mergeCell ref="JGW1:JGX3"/>
    <mergeCell ref="JGY1:JGZ3"/>
    <mergeCell ref="JGG1:JGH3"/>
    <mergeCell ref="JGI1:JGJ3"/>
    <mergeCell ref="JGK1:JGL3"/>
    <mergeCell ref="JGM1:JGN3"/>
    <mergeCell ref="JGO1:JGP3"/>
    <mergeCell ref="JIY1:JIZ3"/>
    <mergeCell ref="JJA1:JJB3"/>
    <mergeCell ref="JJC1:JJD3"/>
    <mergeCell ref="JJE1:JJF3"/>
    <mergeCell ref="JJG1:JJH3"/>
    <mergeCell ref="JIO1:JIP3"/>
    <mergeCell ref="JIQ1:JIR3"/>
    <mergeCell ref="JIS1:JIT3"/>
    <mergeCell ref="JIU1:JIV3"/>
    <mergeCell ref="JIW1:JIX3"/>
    <mergeCell ref="JIE1:JIF3"/>
    <mergeCell ref="JIG1:JIH3"/>
    <mergeCell ref="JII1:JIJ3"/>
    <mergeCell ref="JIK1:JIL3"/>
    <mergeCell ref="JIM1:JIN3"/>
    <mergeCell ref="JHU1:JHV3"/>
    <mergeCell ref="JHW1:JHX3"/>
    <mergeCell ref="JHY1:JHZ3"/>
    <mergeCell ref="JIA1:JIB3"/>
    <mergeCell ref="JIC1:JID3"/>
    <mergeCell ref="JKM1:JKN3"/>
    <mergeCell ref="JKO1:JKP3"/>
    <mergeCell ref="JKQ1:JKR3"/>
    <mergeCell ref="JKS1:JKT3"/>
    <mergeCell ref="JKU1:JKV3"/>
    <mergeCell ref="JKC1:JKD3"/>
    <mergeCell ref="JKE1:JKF3"/>
    <mergeCell ref="JKG1:JKH3"/>
    <mergeCell ref="JKI1:JKJ3"/>
    <mergeCell ref="JKK1:JKL3"/>
    <mergeCell ref="JJS1:JJT3"/>
    <mergeCell ref="JJU1:JJV3"/>
    <mergeCell ref="JJW1:JJX3"/>
    <mergeCell ref="JJY1:JJZ3"/>
    <mergeCell ref="JKA1:JKB3"/>
    <mergeCell ref="JJI1:JJJ3"/>
    <mergeCell ref="JJK1:JJL3"/>
    <mergeCell ref="JJM1:JJN3"/>
    <mergeCell ref="JJO1:JJP3"/>
    <mergeCell ref="JJQ1:JJR3"/>
    <mergeCell ref="JMA1:JMB3"/>
    <mergeCell ref="JMC1:JMD3"/>
    <mergeCell ref="JME1:JMF3"/>
    <mergeCell ref="JMG1:JMH3"/>
    <mergeCell ref="JMI1:JMJ3"/>
    <mergeCell ref="JLQ1:JLR3"/>
    <mergeCell ref="JLS1:JLT3"/>
    <mergeCell ref="JLU1:JLV3"/>
    <mergeCell ref="JLW1:JLX3"/>
    <mergeCell ref="JLY1:JLZ3"/>
    <mergeCell ref="JLG1:JLH3"/>
    <mergeCell ref="JLI1:JLJ3"/>
    <mergeCell ref="JLK1:JLL3"/>
    <mergeCell ref="JLM1:JLN3"/>
    <mergeCell ref="JLO1:JLP3"/>
    <mergeCell ref="JKW1:JKX3"/>
    <mergeCell ref="JKY1:JKZ3"/>
    <mergeCell ref="JLA1:JLB3"/>
    <mergeCell ref="JLC1:JLD3"/>
    <mergeCell ref="JLE1:JLF3"/>
    <mergeCell ref="JNO1:JNP3"/>
    <mergeCell ref="JNQ1:JNR3"/>
    <mergeCell ref="JNS1:JNT3"/>
    <mergeCell ref="JNU1:JNV3"/>
    <mergeCell ref="JNW1:JNX3"/>
    <mergeCell ref="JNE1:JNF3"/>
    <mergeCell ref="JNG1:JNH3"/>
    <mergeCell ref="JNI1:JNJ3"/>
    <mergeCell ref="JNK1:JNL3"/>
    <mergeCell ref="JNM1:JNN3"/>
    <mergeCell ref="JMU1:JMV3"/>
    <mergeCell ref="JMW1:JMX3"/>
    <mergeCell ref="JMY1:JMZ3"/>
    <mergeCell ref="JNA1:JNB3"/>
    <mergeCell ref="JNC1:JND3"/>
    <mergeCell ref="JMK1:JML3"/>
    <mergeCell ref="JMM1:JMN3"/>
    <mergeCell ref="JMO1:JMP3"/>
    <mergeCell ref="JMQ1:JMR3"/>
    <mergeCell ref="JMS1:JMT3"/>
    <mergeCell ref="JPC1:JPD3"/>
    <mergeCell ref="JPE1:JPF3"/>
    <mergeCell ref="JPG1:JPH3"/>
    <mergeCell ref="JPI1:JPJ3"/>
    <mergeCell ref="JPK1:JPL3"/>
    <mergeCell ref="JOS1:JOT3"/>
    <mergeCell ref="JOU1:JOV3"/>
    <mergeCell ref="JOW1:JOX3"/>
    <mergeCell ref="JOY1:JOZ3"/>
    <mergeCell ref="JPA1:JPB3"/>
    <mergeCell ref="JOI1:JOJ3"/>
    <mergeCell ref="JOK1:JOL3"/>
    <mergeCell ref="JOM1:JON3"/>
    <mergeCell ref="JOO1:JOP3"/>
    <mergeCell ref="JOQ1:JOR3"/>
    <mergeCell ref="JNY1:JNZ3"/>
    <mergeCell ref="JOA1:JOB3"/>
    <mergeCell ref="JOC1:JOD3"/>
    <mergeCell ref="JOE1:JOF3"/>
    <mergeCell ref="JOG1:JOH3"/>
    <mergeCell ref="JQQ1:JQR3"/>
    <mergeCell ref="JQS1:JQT3"/>
    <mergeCell ref="JQU1:JQV3"/>
    <mergeCell ref="JQW1:JQX3"/>
    <mergeCell ref="JQY1:JQZ3"/>
    <mergeCell ref="JQG1:JQH3"/>
    <mergeCell ref="JQI1:JQJ3"/>
    <mergeCell ref="JQK1:JQL3"/>
    <mergeCell ref="JQM1:JQN3"/>
    <mergeCell ref="JQO1:JQP3"/>
    <mergeCell ref="JPW1:JPX3"/>
    <mergeCell ref="JPY1:JPZ3"/>
    <mergeCell ref="JQA1:JQB3"/>
    <mergeCell ref="JQC1:JQD3"/>
    <mergeCell ref="JQE1:JQF3"/>
    <mergeCell ref="JPM1:JPN3"/>
    <mergeCell ref="JPO1:JPP3"/>
    <mergeCell ref="JPQ1:JPR3"/>
    <mergeCell ref="JPS1:JPT3"/>
    <mergeCell ref="JPU1:JPV3"/>
    <mergeCell ref="JSE1:JSF3"/>
    <mergeCell ref="JSG1:JSH3"/>
    <mergeCell ref="JSI1:JSJ3"/>
    <mergeCell ref="JSK1:JSL3"/>
    <mergeCell ref="JSM1:JSN3"/>
    <mergeCell ref="JRU1:JRV3"/>
    <mergeCell ref="JRW1:JRX3"/>
    <mergeCell ref="JRY1:JRZ3"/>
    <mergeCell ref="JSA1:JSB3"/>
    <mergeCell ref="JSC1:JSD3"/>
    <mergeCell ref="JRK1:JRL3"/>
    <mergeCell ref="JRM1:JRN3"/>
    <mergeCell ref="JRO1:JRP3"/>
    <mergeCell ref="JRQ1:JRR3"/>
    <mergeCell ref="JRS1:JRT3"/>
    <mergeCell ref="JRA1:JRB3"/>
    <mergeCell ref="JRC1:JRD3"/>
    <mergeCell ref="JRE1:JRF3"/>
    <mergeCell ref="JRG1:JRH3"/>
    <mergeCell ref="JRI1:JRJ3"/>
    <mergeCell ref="JTS1:JTT3"/>
    <mergeCell ref="JTU1:JTV3"/>
    <mergeCell ref="JTW1:JTX3"/>
    <mergeCell ref="JTY1:JTZ3"/>
    <mergeCell ref="JUA1:JUB3"/>
    <mergeCell ref="JTI1:JTJ3"/>
    <mergeCell ref="JTK1:JTL3"/>
    <mergeCell ref="JTM1:JTN3"/>
    <mergeCell ref="JTO1:JTP3"/>
    <mergeCell ref="JTQ1:JTR3"/>
    <mergeCell ref="JSY1:JSZ3"/>
    <mergeCell ref="JTA1:JTB3"/>
    <mergeCell ref="JTC1:JTD3"/>
    <mergeCell ref="JTE1:JTF3"/>
    <mergeCell ref="JTG1:JTH3"/>
    <mergeCell ref="JSO1:JSP3"/>
    <mergeCell ref="JSQ1:JSR3"/>
    <mergeCell ref="JSS1:JST3"/>
    <mergeCell ref="JSU1:JSV3"/>
    <mergeCell ref="JSW1:JSX3"/>
    <mergeCell ref="JVG1:JVH3"/>
    <mergeCell ref="JVI1:JVJ3"/>
    <mergeCell ref="JVK1:JVL3"/>
    <mergeCell ref="JVM1:JVN3"/>
    <mergeCell ref="JVO1:JVP3"/>
    <mergeCell ref="JUW1:JUX3"/>
    <mergeCell ref="JUY1:JUZ3"/>
    <mergeCell ref="JVA1:JVB3"/>
    <mergeCell ref="JVC1:JVD3"/>
    <mergeCell ref="JVE1:JVF3"/>
    <mergeCell ref="JUM1:JUN3"/>
    <mergeCell ref="JUO1:JUP3"/>
    <mergeCell ref="JUQ1:JUR3"/>
    <mergeCell ref="JUS1:JUT3"/>
    <mergeCell ref="JUU1:JUV3"/>
    <mergeCell ref="JUC1:JUD3"/>
    <mergeCell ref="JUE1:JUF3"/>
    <mergeCell ref="JUG1:JUH3"/>
    <mergeCell ref="JUI1:JUJ3"/>
    <mergeCell ref="JUK1:JUL3"/>
    <mergeCell ref="JWU1:JWV3"/>
    <mergeCell ref="JWW1:JWX3"/>
    <mergeCell ref="JWY1:JWZ3"/>
    <mergeCell ref="JXA1:JXB3"/>
    <mergeCell ref="JXC1:JXD3"/>
    <mergeCell ref="JWK1:JWL3"/>
    <mergeCell ref="JWM1:JWN3"/>
    <mergeCell ref="JWO1:JWP3"/>
    <mergeCell ref="JWQ1:JWR3"/>
    <mergeCell ref="JWS1:JWT3"/>
    <mergeCell ref="JWA1:JWB3"/>
    <mergeCell ref="JWC1:JWD3"/>
    <mergeCell ref="JWE1:JWF3"/>
    <mergeCell ref="JWG1:JWH3"/>
    <mergeCell ref="JWI1:JWJ3"/>
    <mergeCell ref="JVQ1:JVR3"/>
    <mergeCell ref="JVS1:JVT3"/>
    <mergeCell ref="JVU1:JVV3"/>
    <mergeCell ref="JVW1:JVX3"/>
    <mergeCell ref="JVY1:JVZ3"/>
    <mergeCell ref="JYI1:JYJ3"/>
    <mergeCell ref="JYK1:JYL3"/>
    <mergeCell ref="JYM1:JYN3"/>
    <mergeCell ref="JYO1:JYP3"/>
    <mergeCell ref="JYQ1:JYR3"/>
    <mergeCell ref="JXY1:JXZ3"/>
    <mergeCell ref="JYA1:JYB3"/>
    <mergeCell ref="JYC1:JYD3"/>
    <mergeCell ref="JYE1:JYF3"/>
    <mergeCell ref="JYG1:JYH3"/>
    <mergeCell ref="JXO1:JXP3"/>
    <mergeCell ref="JXQ1:JXR3"/>
    <mergeCell ref="JXS1:JXT3"/>
    <mergeCell ref="JXU1:JXV3"/>
    <mergeCell ref="JXW1:JXX3"/>
    <mergeCell ref="JXE1:JXF3"/>
    <mergeCell ref="JXG1:JXH3"/>
    <mergeCell ref="JXI1:JXJ3"/>
    <mergeCell ref="JXK1:JXL3"/>
    <mergeCell ref="JXM1:JXN3"/>
    <mergeCell ref="JZW1:JZX3"/>
    <mergeCell ref="JZY1:JZZ3"/>
    <mergeCell ref="KAA1:KAB3"/>
    <mergeCell ref="KAC1:KAD3"/>
    <mergeCell ref="KAE1:KAF3"/>
    <mergeCell ref="JZM1:JZN3"/>
    <mergeCell ref="JZO1:JZP3"/>
    <mergeCell ref="JZQ1:JZR3"/>
    <mergeCell ref="JZS1:JZT3"/>
    <mergeCell ref="JZU1:JZV3"/>
    <mergeCell ref="JZC1:JZD3"/>
    <mergeCell ref="JZE1:JZF3"/>
    <mergeCell ref="JZG1:JZH3"/>
    <mergeCell ref="JZI1:JZJ3"/>
    <mergeCell ref="JZK1:JZL3"/>
    <mergeCell ref="JYS1:JYT3"/>
    <mergeCell ref="JYU1:JYV3"/>
    <mergeCell ref="JYW1:JYX3"/>
    <mergeCell ref="JYY1:JYZ3"/>
    <mergeCell ref="JZA1:JZB3"/>
    <mergeCell ref="KBK1:KBL3"/>
    <mergeCell ref="KBM1:KBN3"/>
    <mergeCell ref="KBO1:KBP3"/>
    <mergeCell ref="KBQ1:KBR3"/>
    <mergeCell ref="KBS1:KBT3"/>
    <mergeCell ref="KBA1:KBB3"/>
    <mergeCell ref="KBC1:KBD3"/>
    <mergeCell ref="KBE1:KBF3"/>
    <mergeCell ref="KBG1:KBH3"/>
    <mergeCell ref="KBI1:KBJ3"/>
    <mergeCell ref="KAQ1:KAR3"/>
    <mergeCell ref="KAS1:KAT3"/>
    <mergeCell ref="KAU1:KAV3"/>
    <mergeCell ref="KAW1:KAX3"/>
    <mergeCell ref="KAY1:KAZ3"/>
    <mergeCell ref="KAG1:KAH3"/>
    <mergeCell ref="KAI1:KAJ3"/>
    <mergeCell ref="KAK1:KAL3"/>
    <mergeCell ref="KAM1:KAN3"/>
    <mergeCell ref="KAO1:KAP3"/>
    <mergeCell ref="KCY1:KCZ3"/>
    <mergeCell ref="KDA1:KDB3"/>
    <mergeCell ref="KDC1:KDD3"/>
    <mergeCell ref="KDE1:KDF3"/>
    <mergeCell ref="KDG1:KDH3"/>
    <mergeCell ref="KCO1:KCP3"/>
    <mergeCell ref="KCQ1:KCR3"/>
    <mergeCell ref="KCS1:KCT3"/>
    <mergeCell ref="KCU1:KCV3"/>
    <mergeCell ref="KCW1:KCX3"/>
    <mergeCell ref="KCE1:KCF3"/>
    <mergeCell ref="KCG1:KCH3"/>
    <mergeCell ref="KCI1:KCJ3"/>
    <mergeCell ref="KCK1:KCL3"/>
    <mergeCell ref="KCM1:KCN3"/>
    <mergeCell ref="KBU1:KBV3"/>
    <mergeCell ref="KBW1:KBX3"/>
    <mergeCell ref="KBY1:KBZ3"/>
    <mergeCell ref="KCA1:KCB3"/>
    <mergeCell ref="KCC1:KCD3"/>
    <mergeCell ref="KEM1:KEN3"/>
    <mergeCell ref="KEO1:KEP3"/>
    <mergeCell ref="KEQ1:KER3"/>
    <mergeCell ref="KES1:KET3"/>
    <mergeCell ref="KEU1:KEV3"/>
    <mergeCell ref="KEC1:KED3"/>
    <mergeCell ref="KEE1:KEF3"/>
    <mergeCell ref="KEG1:KEH3"/>
    <mergeCell ref="KEI1:KEJ3"/>
    <mergeCell ref="KEK1:KEL3"/>
    <mergeCell ref="KDS1:KDT3"/>
    <mergeCell ref="KDU1:KDV3"/>
    <mergeCell ref="KDW1:KDX3"/>
    <mergeCell ref="KDY1:KDZ3"/>
    <mergeCell ref="KEA1:KEB3"/>
    <mergeCell ref="KDI1:KDJ3"/>
    <mergeCell ref="KDK1:KDL3"/>
    <mergeCell ref="KDM1:KDN3"/>
    <mergeCell ref="KDO1:KDP3"/>
    <mergeCell ref="KDQ1:KDR3"/>
    <mergeCell ref="KGA1:KGB3"/>
    <mergeCell ref="KGC1:KGD3"/>
    <mergeCell ref="KGE1:KGF3"/>
    <mergeCell ref="KGG1:KGH3"/>
    <mergeCell ref="KGI1:KGJ3"/>
    <mergeCell ref="KFQ1:KFR3"/>
    <mergeCell ref="KFS1:KFT3"/>
    <mergeCell ref="KFU1:KFV3"/>
    <mergeCell ref="KFW1:KFX3"/>
    <mergeCell ref="KFY1:KFZ3"/>
    <mergeCell ref="KFG1:KFH3"/>
    <mergeCell ref="KFI1:KFJ3"/>
    <mergeCell ref="KFK1:KFL3"/>
    <mergeCell ref="KFM1:KFN3"/>
    <mergeCell ref="KFO1:KFP3"/>
    <mergeCell ref="KEW1:KEX3"/>
    <mergeCell ref="KEY1:KEZ3"/>
    <mergeCell ref="KFA1:KFB3"/>
    <mergeCell ref="KFC1:KFD3"/>
    <mergeCell ref="KFE1:KFF3"/>
    <mergeCell ref="KHO1:KHP3"/>
    <mergeCell ref="KHQ1:KHR3"/>
    <mergeCell ref="KHS1:KHT3"/>
    <mergeCell ref="KHU1:KHV3"/>
    <mergeCell ref="KHW1:KHX3"/>
    <mergeCell ref="KHE1:KHF3"/>
    <mergeCell ref="KHG1:KHH3"/>
    <mergeCell ref="KHI1:KHJ3"/>
    <mergeCell ref="KHK1:KHL3"/>
    <mergeCell ref="KHM1:KHN3"/>
    <mergeCell ref="KGU1:KGV3"/>
    <mergeCell ref="KGW1:KGX3"/>
    <mergeCell ref="KGY1:KGZ3"/>
    <mergeCell ref="KHA1:KHB3"/>
    <mergeCell ref="KHC1:KHD3"/>
    <mergeCell ref="KGK1:KGL3"/>
    <mergeCell ref="KGM1:KGN3"/>
    <mergeCell ref="KGO1:KGP3"/>
    <mergeCell ref="KGQ1:KGR3"/>
    <mergeCell ref="KGS1:KGT3"/>
    <mergeCell ref="KJC1:KJD3"/>
    <mergeCell ref="KJE1:KJF3"/>
    <mergeCell ref="KJG1:KJH3"/>
    <mergeCell ref="KJI1:KJJ3"/>
    <mergeCell ref="KJK1:KJL3"/>
    <mergeCell ref="KIS1:KIT3"/>
    <mergeCell ref="KIU1:KIV3"/>
    <mergeCell ref="KIW1:KIX3"/>
    <mergeCell ref="KIY1:KIZ3"/>
    <mergeCell ref="KJA1:KJB3"/>
    <mergeCell ref="KII1:KIJ3"/>
    <mergeCell ref="KIK1:KIL3"/>
    <mergeCell ref="KIM1:KIN3"/>
    <mergeCell ref="KIO1:KIP3"/>
    <mergeCell ref="KIQ1:KIR3"/>
    <mergeCell ref="KHY1:KHZ3"/>
    <mergeCell ref="KIA1:KIB3"/>
    <mergeCell ref="KIC1:KID3"/>
    <mergeCell ref="KIE1:KIF3"/>
    <mergeCell ref="KIG1:KIH3"/>
    <mergeCell ref="KKQ1:KKR3"/>
    <mergeCell ref="KKS1:KKT3"/>
    <mergeCell ref="KKU1:KKV3"/>
    <mergeCell ref="KKW1:KKX3"/>
    <mergeCell ref="KKY1:KKZ3"/>
    <mergeCell ref="KKG1:KKH3"/>
    <mergeCell ref="KKI1:KKJ3"/>
    <mergeCell ref="KKK1:KKL3"/>
    <mergeCell ref="KKM1:KKN3"/>
    <mergeCell ref="KKO1:KKP3"/>
    <mergeCell ref="KJW1:KJX3"/>
    <mergeCell ref="KJY1:KJZ3"/>
    <mergeCell ref="KKA1:KKB3"/>
    <mergeCell ref="KKC1:KKD3"/>
    <mergeCell ref="KKE1:KKF3"/>
    <mergeCell ref="KJM1:KJN3"/>
    <mergeCell ref="KJO1:KJP3"/>
    <mergeCell ref="KJQ1:KJR3"/>
    <mergeCell ref="KJS1:KJT3"/>
    <mergeCell ref="KJU1:KJV3"/>
    <mergeCell ref="KME1:KMF3"/>
    <mergeCell ref="KMG1:KMH3"/>
    <mergeCell ref="KMI1:KMJ3"/>
    <mergeCell ref="KMK1:KML3"/>
    <mergeCell ref="KMM1:KMN3"/>
    <mergeCell ref="KLU1:KLV3"/>
    <mergeCell ref="KLW1:KLX3"/>
    <mergeCell ref="KLY1:KLZ3"/>
    <mergeCell ref="KMA1:KMB3"/>
    <mergeCell ref="KMC1:KMD3"/>
    <mergeCell ref="KLK1:KLL3"/>
    <mergeCell ref="KLM1:KLN3"/>
    <mergeCell ref="KLO1:KLP3"/>
    <mergeCell ref="KLQ1:KLR3"/>
    <mergeCell ref="KLS1:KLT3"/>
    <mergeCell ref="KLA1:KLB3"/>
    <mergeCell ref="KLC1:KLD3"/>
    <mergeCell ref="KLE1:KLF3"/>
    <mergeCell ref="KLG1:KLH3"/>
    <mergeCell ref="KLI1:KLJ3"/>
    <mergeCell ref="KNS1:KNT3"/>
    <mergeCell ref="KNU1:KNV3"/>
    <mergeCell ref="KNW1:KNX3"/>
    <mergeCell ref="KNY1:KNZ3"/>
    <mergeCell ref="KOA1:KOB3"/>
    <mergeCell ref="KNI1:KNJ3"/>
    <mergeCell ref="KNK1:KNL3"/>
    <mergeCell ref="KNM1:KNN3"/>
    <mergeCell ref="KNO1:KNP3"/>
    <mergeCell ref="KNQ1:KNR3"/>
    <mergeCell ref="KMY1:KMZ3"/>
    <mergeCell ref="KNA1:KNB3"/>
    <mergeCell ref="KNC1:KND3"/>
    <mergeCell ref="KNE1:KNF3"/>
    <mergeCell ref="KNG1:KNH3"/>
    <mergeCell ref="KMO1:KMP3"/>
    <mergeCell ref="KMQ1:KMR3"/>
    <mergeCell ref="KMS1:KMT3"/>
    <mergeCell ref="KMU1:KMV3"/>
    <mergeCell ref="KMW1:KMX3"/>
    <mergeCell ref="KPG1:KPH3"/>
    <mergeCell ref="KPI1:KPJ3"/>
    <mergeCell ref="KPK1:KPL3"/>
    <mergeCell ref="KPM1:KPN3"/>
    <mergeCell ref="KPO1:KPP3"/>
    <mergeCell ref="KOW1:KOX3"/>
    <mergeCell ref="KOY1:KOZ3"/>
    <mergeCell ref="KPA1:KPB3"/>
    <mergeCell ref="KPC1:KPD3"/>
    <mergeCell ref="KPE1:KPF3"/>
    <mergeCell ref="KOM1:KON3"/>
    <mergeCell ref="KOO1:KOP3"/>
    <mergeCell ref="KOQ1:KOR3"/>
    <mergeCell ref="KOS1:KOT3"/>
    <mergeCell ref="KOU1:KOV3"/>
    <mergeCell ref="KOC1:KOD3"/>
    <mergeCell ref="KOE1:KOF3"/>
    <mergeCell ref="KOG1:KOH3"/>
    <mergeCell ref="KOI1:KOJ3"/>
    <mergeCell ref="KOK1:KOL3"/>
    <mergeCell ref="KQU1:KQV3"/>
    <mergeCell ref="KQW1:KQX3"/>
    <mergeCell ref="KQY1:KQZ3"/>
    <mergeCell ref="KRA1:KRB3"/>
    <mergeCell ref="KRC1:KRD3"/>
    <mergeCell ref="KQK1:KQL3"/>
    <mergeCell ref="KQM1:KQN3"/>
    <mergeCell ref="KQO1:KQP3"/>
    <mergeCell ref="KQQ1:KQR3"/>
    <mergeCell ref="KQS1:KQT3"/>
    <mergeCell ref="KQA1:KQB3"/>
    <mergeCell ref="KQC1:KQD3"/>
    <mergeCell ref="KQE1:KQF3"/>
    <mergeCell ref="KQG1:KQH3"/>
    <mergeCell ref="KQI1:KQJ3"/>
    <mergeCell ref="KPQ1:KPR3"/>
    <mergeCell ref="KPS1:KPT3"/>
    <mergeCell ref="KPU1:KPV3"/>
    <mergeCell ref="KPW1:KPX3"/>
    <mergeCell ref="KPY1:KPZ3"/>
    <mergeCell ref="KSI1:KSJ3"/>
    <mergeCell ref="KSK1:KSL3"/>
    <mergeCell ref="KSM1:KSN3"/>
    <mergeCell ref="KSO1:KSP3"/>
    <mergeCell ref="KSQ1:KSR3"/>
    <mergeCell ref="KRY1:KRZ3"/>
    <mergeCell ref="KSA1:KSB3"/>
    <mergeCell ref="KSC1:KSD3"/>
    <mergeCell ref="KSE1:KSF3"/>
    <mergeCell ref="KSG1:KSH3"/>
    <mergeCell ref="KRO1:KRP3"/>
    <mergeCell ref="KRQ1:KRR3"/>
    <mergeCell ref="KRS1:KRT3"/>
    <mergeCell ref="KRU1:KRV3"/>
    <mergeCell ref="KRW1:KRX3"/>
    <mergeCell ref="KRE1:KRF3"/>
    <mergeCell ref="KRG1:KRH3"/>
    <mergeCell ref="KRI1:KRJ3"/>
    <mergeCell ref="KRK1:KRL3"/>
    <mergeCell ref="KRM1:KRN3"/>
    <mergeCell ref="KTW1:KTX3"/>
    <mergeCell ref="KTY1:KTZ3"/>
    <mergeCell ref="KUA1:KUB3"/>
    <mergeCell ref="KUC1:KUD3"/>
    <mergeCell ref="KUE1:KUF3"/>
    <mergeCell ref="KTM1:KTN3"/>
    <mergeCell ref="KTO1:KTP3"/>
    <mergeCell ref="KTQ1:KTR3"/>
    <mergeCell ref="KTS1:KTT3"/>
    <mergeCell ref="KTU1:KTV3"/>
    <mergeCell ref="KTC1:KTD3"/>
    <mergeCell ref="KTE1:KTF3"/>
    <mergeCell ref="KTG1:KTH3"/>
    <mergeCell ref="KTI1:KTJ3"/>
    <mergeCell ref="KTK1:KTL3"/>
    <mergeCell ref="KSS1:KST3"/>
    <mergeCell ref="KSU1:KSV3"/>
    <mergeCell ref="KSW1:KSX3"/>
    <mergeCell ref="KSY1:KSZ3"/>
    <mergeCell ref="KTA1:KTB3"/>
    <mergeCell ref="KVK1:KVL3"/>
    <mergeCell ref="KVM1:KVN3"/>
    <mergeCell ref="KVO1:KVP3"/>
    <mergeCell ref="KVQ1:KVR3"/>
    <mergeCell ref="KVS1:KVT3"/>
    <mergeCell ref="KVA1:KVB3"/>
    <mergeCell ref="KVC1:KVD3"/>
    <mergeCell ref="KVE1:KVF3"/>
    <mergeCell ref="KVG1:KVH3"/>
    <mergeCell ref="KVI1:KVJ3"/>
    <mergeCell ref="KUQ1:KUR3"/>
    <mergeCell ref="KUS1:KUT3"/>
    <mergeCell ref="KUU1:KUV3"/>
    <mergeCell ref="KUW1:KUX3"/>
    <mergeCell ref="KUY1:KUZ3"/>
    <mergeCell ref="KUG1:KUH3"/>
    <mergeCell ref="KUI1:KUJ3"/>
    <mergeCell ref="KUK1:KUL3"/>
    <mergeCell ref="KUM1:KUN3"/>
    <mergeCell ref="KUO1:KUP3"/>
    <mergeCell ref="KWY1:KWZ3"/>
    <mergeCell ref="KXA1:KXB3"/>
    <mergeCell ref="KXC1:KXD3"/>
    <mergeCell ref="KXE1:KXF3"/>
    <mergeCell ref="KXG1:KXH3"/>
    <mergeCell ref="KWO1:KWP3"/>
    <mergeCell ref="KWQ1:KWR3"/>
    <mergeCell ref="KWS1:KWT3"/>
    <mergeCell ref="KWU1:KWV3"/>
    <mergeCell ref="KWW1:KWX3"/>
    <mergeCell ref="KWE1:KWF3"/>
    <mergeCell ref="KWG1:KWH3"/>
    <mergeCell ref="KWI1:KWJ3"/>
    <mergeCell ref="KWK1:KWL3"/>
    <mergeCell ref="KWM1:KWN3"/>
    <mergeCell ref="KVU1:KVV3"/>
    <mergeCell ref="KVW1:KVX3"/>
    <mergeCell ref="KVY1:KVZ3"/>
    <mergeCell ref="KWA1:KWB3"/>
    <mergeCell ref="KWC1:KWD3"/>
    <mergeCell ref="KYM1:KYN3"/>
    <mergeCell ref="KYO1:KYP3"/>
    <mergeCell ref="KYQ1:KYR3"/>
    <mergeCell ref="KYS1:KYT3"/>
    <mergeCell ref="KYU1:KYV3"/>
    <mergeCell ref="KYC1:KYD3"/>
    <mergeCell ref="KYE1:KYF3"/>
    <mergeCell ref="KYG1:KYH3"/>
    <mergeCell ref="KYI1:KYJ3"/>
    <mergeCell ref="KYK1:KYL3"/>
    <mergeCell ref="KXS1:KXT3"/>
    <mergeCell ref="KXU1:KXV3"/>
    <mergeCell ref="KXW1:KXX3"/>
    <mergeCell ref="KXY1:KXZ3"/>
    <mergeCell ref="KYA1:KYB3"/>
    <mergeCell ref="KXI1:KXJ3"/>
    <mergeCell ref="KXK1:KXL3"/>
    <mergeCell ref="KXM1:KXN3"/>
    <mergeCell ref="KXO1:KXP3"/>
    <mergeCell ref="KXQ1:KXR3"/>
    <mergeCell ref="LAA1:LAB3"/>
    <mergeCell ref="LAC1:LAD3"/>
    <mergeCell ref="LAE1:LAF3"/>
    <mergeCell ref="LAG1:LAH3"/>
    <mergeCell ref="LAI1:LAJ3"/>
    <mergeCell ref="KZQ1:KZR3"/>
    <mergeCell ref="KZS1:KZT3"/>
    <mergeCell ref="KZU1:KZV3"/>
    <mergeCell ref="KZW1:KZX3"/>
    <mergeCell ref="KZY1:KZZ3"/>
    <mergeCell ref="KZG1:KZH3"/>
    <mergeCell ref="KZI1:KZJ3"/>
    <mergeCell ref="KZK1:KZL3"/>
    <mergeCell ref="KZM1:KZN3"/>
    <mergeCell ref="KZO1:KZP3"/>
    <mergeCell ref="KYW1:KYX3"/>
    <mergeCell ref="KYY1:KYZ3"/>
    <mergeCell ref="KZA1:KZB3"/>
    <mergeCell ref="KZC1:KZD3"/>
    <mergeCell ref="KZE1:KZF3"/>
    <mergeCell ref="LBO1:LBP3"/>
    <mergeCell ref="LBQ1:LBR3"/>
    <mergeCell ref="LBS1:LBT3"/>
    <mergeCell ref="LBU1:LBV3"/>
    <mergeCell ref="LBW1:LBX3"/>
    <mergeCell ref="LBE1:LBF3"/>
    <mergeCell ref="LBG1:LBH3"/>
    <mergeCell ref="LBI1:LBJ3"/>
    <mergeCell ref="LBK1:LBL3"/>
    <mergeCell ref="LBM1:LBN3"/>
    <mergeCell ref="LAU1:LAV3"/>
    <mergeCell ref="LAW1:LAX3"/>
    <mergeCell ref="LAY1:LAZ3"/>
    <mergeCell ref="LBA1:LBB3"/>
    <mergeCell ref="LBC1:LBD3"/>
    <mergeCell ref="LAK1:LAL3"/>
    <mergeCell ref="LAM1:LAN3"/>
    <mergeCell ref="LAO1:LAP3"/>
    <mergeCell ref="LAQ1:LAR3"/>
    <mergeCell ref="LAS1:LAT3"/>
    <mergeCell ref="LDC1:LDD3"/>
    <mergeCell ref="LDE1:LDF3"/>
    <mergeCell ref="LDG1:LDH3"/>
    <mergeCell ref="LDI1:LDJ3"/>
    <mergeCell ref="LDK1:LDL3"/>
    <mergeCell ref="LCS1:LCT3"/>
    <mergeCell ref="LCU1:LCV3"/>
    <mergeCell ref="LCW1:LCX3"/>
    <mergeCell ref="LCY1:LCZ3"/>
    <mergeCell ref="LDA1:LDB3"/>
    <mergeCell ref="LCI1:LCJ3"/>
    <mergeCell ref="LCK1:LCL3"/>
    <mergeCell ref="LCM1:LCN3"/>
    <mergeCell ref="LCO1:LCP3"/>
    <mergeCell ref="LCQ1:LCR3"/>
    <mergeCell ref="LBY1:LBZ3"/>
    <mergeCell ref="LCA1:LCB3"/>
    <mergeCell ref="LCC1:LCD3"/>
    <mergeCell ref="LCE1:LCF3"/>
    <mergeCell ref="LCG1:LCH3"/>
    <mergeCell ref="LEQ1:LER3"/>
    <mergeCell ref="LES1:LET3"/>
    <mergeCell ref="LEU1:LEV3"/>
    <mergeCell ref="LEW1:LEX3"/>
    <mergeCell ref="LEY1:LEZ3"/>
    <mergeCell ref="LEG1:LEH3"/>
    <mergeCell ref="LEI1:LEJ3"/>
    <mergeCell ref="LEK1:LEL3"/>
    <mergeCell ref="LEM1:LEN3"/>
    <mergeCell ref="LEO1:LEP3"/>
    <mergeCell ref="LDW1:LDX3"/>
    <mergeCell ref="LDY1:LDZ3"/>
    <mergeCell ref="LEA1:LEB3"/>
    <mergeCell ref="LEC1:LED3"/>
    <mergeCell ref="LEE1:LEF3"/>
    <mergeCell ref="LDM1:LDN3"/>
    <mergeCell ref="LDO1:LDP3"/>
    <mergeCell ref="LDQ1:LDR3"/>
    <mergeCell ref="LDS1:LDT3"/>
    <mergeCell ref="LDU1:LDV3"/>
    <mergeCell ref="LGE1:LGF3"/>
    <mergeCell ref="LGG1:LGH3"/>
    <mergeCell ref="LGI1:LGJ3"/>
    <mergeCell ref="LGK1:LGL3"/>
    <mergeCell ref="LGM1:LGN3"/>
    <mergeCell ref="LFU1:LFV3"/>
    <mergeCell ref="LFW1:LFX3"/>
    <mergeCell ref="LFY1:LFZ3"/>
    <mergeCell ref="LGA1:LGB3"/>
    <mergeCell ref="LGC1:LGD3"/>
    <mergeCell ref="LFK1:LFL3"/>
    <mergeCell ref="LFM1:LFN3"/>
    <mergeCell ref="LFO1:LFP3"/>
    <mergeCell ref="LFQ1:LFR3"/>
    <mergeCell ref="LFS1:LFT3"/>
    <mergeCell ref="LFA1:LFB3"/>
    <mergeCell ref="LFC1:LFD3"/>
    <mergeCell ref="LFE1:LFF3"/>
    <mergeCell ref="LFG1:LFH3"/>
    <mergeCell ref="LFI1:LFJ3"/>
    <mergeCell ref="LHS1:LHT3"/>
    <mergeCell ref="LHU1:LHV3"/>
    <mergeCell ref="LHW1:LHX3"/>
    <mergeCell ref="LHY1:LHZ3"/>
    <mergeCell ref="LIA1:LIB3"/>
    <mergeCell ref="LHI1:LHJ3"/>
    <mergeCell ref="LHK1:LHL3"/>
    <mergeCell ref="LHM1:LHN3"/>
    <mergeCell ref="LHO1:LHP3"/>
    <mergeCell ref="LHQ1:LHR3"/>
    <mergeCell ref="LGY1:LGZ3"/>
    <mergeCell ref="LHA1:LHB3"/>
    <mergeCell ref="LHC1:LHD3"/>
    <mergeCell ref="LHE1:LHF3"/>
    <mergeCell ref="LHG1:LHH3"/>
    <mergeCell ref="LGO1:LGP3"/>
    <mergeCell ref="LGQ1:LGR3"/>
    <mergeCell ref="LGS1:LGT3"/>
    <mergeCell ref="LGU1:LGV3"/>
    <mergeCell ref="LGW1:LGX3"/>
    <mergeCell ref="LJG1:LJH3"/>
    <mergeCell ref="LJI1:LJJ3"/>
    <mergeCell ref="LJK1:LJL3"/>
    <mergeCell ref="LJM1:LJN3"/>
    <mergeCell ref="LJO1:LJP3"/>
    <mergeCell ref="LIW1:LIX3"/>
    <mergeCell ref="LIY1:LIZ3"/>
    <mergeCell ref="LJA1:LJB3"/>
    <mergeCell ref="LJC1:LJD3"/>
    <mergeCell ref="LJE1:LJF3"/>
    <mergeCell ref="LIM1:LIN3"/>
    <mergeCell ref="LIO1:LIP3"/>
    <mergeCell ref="LIQ1:LIR3"/>
    <mergeCell ref="LIS1:LIT3"/>
    <mergeCell ref="LIU1:LIV3"/>
    <mergeCell ref="LIC1:LID3"/>
    <mergeCell ref="LIE1:LIF3"/>
    <mergeCell ref="LIG1:LIH3"/>
    <mergeCell ref="LII1:LIJ3"/>
    <mergeCell ref="LIK1:LIL3"/>
    <mergeCell ref="LKU1:LKV3"/>
    <mergeCell ref="LKW1:LKX3"/>
    <mergeCell ref="LKY1:LKZ3"/>
    <mergeCell ref="LLA1:LLB3"/>
    <mergeCell ref="LLC1:LLD3"/>
    <mergeCell ref="LKK1:LKL3"/>
    <mergeCell ref="LKM1:LKN3"/>
    <mergeCell ref="LKO1:LKP3"/>
    <mergeCell ref="LKQ1:LKR3"/>
    <mergeCell ref="LKS1:LKT3"/>
    <mergeCell ref="LKA1:LKB3"/>
    <mergeCell ref="LKC1:LKD3"/>
    <mergeCell ref="LKE1:LKF3"/>
    <mergeCell ref="LKG1:LKH3"/>
    <mergeCell ref="LKI1:LKJ3"/>
    <mergeCell ref="LJQ1:LJR3"/>
    <mergeCell ref="LJS1:LJT3"/>
    <mergeCell ref="LJU1:LJV3"/>
    <mergeCell ref="LJW1:LJX3"/>
    <mergeCell ref="LJY1:LJZ3"/>
    <mergeCell ref="LMI1:LMJ3"/>
    <mergeCell ref="LMK1:LML3"/>
    <mergeCell ref="LMM1:LMN3"/>
    <mergeCell ref="LMO1:LMP3"/>
    <mergeCell ref="LMQ1:LMR3"/>
    <mergeCell ref="LLY1:LLZ3"/>
    <mergeCell ref="LMA1:LMB3"/>
    <mergeCell ref="LMC1:LMD3"/>
    <mergeCell ref="LME1:LMF3"/>
    <mergeCell ref="LMG1:LMH3"/>
    <mergeCell ref="LLO1:LLP3"/>
    <mergeCell ref="LLQ1:LLR3"/>
    <mergeCell ref="LLS1:LLT3"/>
    <mergeCell ref="LLU1:LLV3"/>
    <mergeCell ref="LLW1:LLX3"/>
    <mergeCell ref="LLE1:LLF3"/>
    <mergeCell ref="LLG1:LLH3"/>
    <mergeCell ref="LLI1:LLJ3"/>
    <mergeCell ref="LLK1:LLL3"/>
    <mergeCell ref="LLM1:LLN3"/>
    <mergeCell ref="LNW1:LNX3"/>
    <mergeCell ref="LNY1:LNZ3"/>
    <mergeCell ref="LOA1:LOB3"/>
    <mergeCell ref="LOC1:LOD3"/>
    <mergeCell ref="LOE1:LOF3"/>
    <mergeCell ref="LNM1:LNN3"/>
    <mergeCell ref="LNO1:LNP3"/>
    <mergeCell ref="LNQ1:LNR3"/>
    <mergeCell ref="LNS1:LNT3"/>
    <mergeCell ref="LNU1:LNV3"/>
    <mergeCell ref="LNC1:LND3"/>
    <mergeCell ref="LNE1:LNF3"/>
    <mergeCell ref="LNG1:LNH3"/>
    <mergeCell ref="LNI1:LNJ3"/>
    <mergeCell ref="LNK1:LNL3"/>
    <mergeCell ref="LMS1:LMT3"/>
    <mergeCell ref="LMU1:LMV3"/>
    <mergeCell ref="LMW1:LMX3"/>
    <mergeCell ref="LMY1:LMZ3"/>
    <mergeCell ref="LNA1:LNB3"/>
    <mergeCell ref="LPK1:LPL3"/>
    <mergeCell ref="LPM1:LPN3"/>
    <mergeCell ref="LPO1:LPP3"/>
    <mergeCell ref="LPQ1:LPR3"/>
    <mergeCell ref="LPS1:LPT3"/>
    <mergeCell ref="LPA1:LPB3"/>
    <mergeCell ref="LPC1:LPD3"/>
    <mergeCell ref="LPE1:LPF3"/>
    <mergeCell ref="LPG1:LPH3"/>
    <mergeCell ref="LPI1:LPJ3"/>
    <mergeCell ref="LOQ1:LOR3"/>
    <mergeCell ref="LOS1:LOT3"/>
    <mergeCell ref="LOU1:LOV3"/>
    <mergeCell ref="LOW1:LOX3"/>
    <mergeCell ref="LOY1:LOZ3"/>
    <mergeCell ref="LOG1:LOH3"/>
    <mergeCell ref="LOI1:LOJ3"/>
    <mergeCell ref="LOK1:LOL3"/>
    <mergeCell ref="LOM1:LON3"/>
    <mergeCell ref="LOO1:LOP3"/>
    <mergeCell ref="LQY1:LQZ3"/>
    <mergeCell ref="LRA1:LRB3"/>
    <mergeCell ref="LRC1:LRD3"/>
    <mergeCell ref="LRE1:LRF3"/>
    <mergeCell ref="LRG1:LRH3"/>
    <mergeCell ref="LQO1:LQP3"/>
    <mergeCell ref="LQQ1:LQR3"/>
    <mergeCell ref="LQS1:LQT3"/>
    <mergeCell ref="LQU1:LQV3"/>
    <mergeCell ref="LQW1:LQX3"/>
    <mergeCell ref="LQE1:LQF3"/>
    <mergeCell ref="LQG1:LQH3"/>
    <mergeCell ref="LQI1:LQJ3"/>
    <mergeCell ref="LQK1:LQL3"/>
    <mergeCell ref="LQM1:LQN3"/>
    <mergeCell ref="LPU1:LPV3"/>
    <mergeCell ref="LPW1:LPX3"/>
    <mergeCell ref="LPY1:LPZ3"/>
    <mergeCell ref="LQA1:LQB3"/>
    <mergeCell ref="LQC1:LQD3"/>
    <mergeCell ref="LSM1:LSN3"/>
    <mergeCell ref="LSO1:LSP3"/>
    <mergeCell ref="LSQ1:LSR3"/>
    <mergeCell ref="LSS1:LST3"/>
    <mergeCell ref="LSU1:LSV3"/>
    <mergeCell ref="LSC1:LSD3"/>
    <mergeCell ref="LSE1:LSF3"/>
    <mergeCell ref="LSG1:LSH3"/>
    <mergeCell ref="LSI1:LSJ3"/>
    <mergeCell ref="LSK1:LSL3"/>
    <mergeCell ref="LRS1:LRT3"/>
    <mergeCell ref="LRU1:LRV3"/>
    <mergeCell ref="LRW1:LRX3"/>
    <mergeCell ref="LRY1:LRZ3"/>
    <mergeCell ref="LSA1:LSB3"/>
    <mergeCell ref="LRI1:LRJ3"/>
    <mergeCell ref="LRK1:LRL3"/>
    <mergeCell ref="LRM1:LRN3"/>
    <mergeCell ref="LRO1:LRP3"/>
    <mergeCell ref="LRQ1:LRR3"/>
    <mergeCell ref="LUA1:LUB3"/>
    <mergeCell ref="LUC1:LUD3"/>
    <mergeCell ref="LUE1:LUF3"/>
    <mergeCell ref="LUG1:LUH3"/>
    <mergeCell ref="LUI1:LUJ3"/>
    <mergeCell ref="LTQ1:LTR3"/>
    <mergeCell ref="LTS1:LTT3"/>
    <mergeCell ref="LTU1:LTV3"/>
    <mergeCell ref="LTW1:LTX3"/>
    <mergeCell ref="LTY1:LTZ3"/>
    <mergeCell ref="LTG1:LTH3"/>
    <mergeCell ref="LTI1:LTJ3"/>
    <mergeCell ref="LTK1:LTL3"/>
    <mergeCell ref="LTM1:LTN3"/>
    <mergeCell ref="LTO1:LTP3"/>
    <mergeCell ref="LSW1:LSX3"/>
    <mergeCell ref="LSY1:LSZ3"/>
    <mergeCell ref="LTA1:LTB3"/>
    <mergeCell ref="LTC1:LTD3"/>
    <mergeCell ref="LTE1:LTF3"/>
    <mergeCell ref="LVO1:LVP3"/>
    <mergeCell ref="LVQ1:LVR3"/>
    <mergeCell ref="LVS1:LVT3"/>
    <mergeCell ref="LVU1:LVV3"/>
    <mergeCell ref="LVW1:LVX3"/>
    <mergeCell ref="LVE1:LVF3"/>
    <mergeCell ref="LVG1:LVH3"/>
    <mergeCell ref="LVI1:LVJ3"/>
    <mergeCell ref="LVK1:LVL3"/>
    <mergeCell ref="LVM1:LVN3"/>
    <mergeCell ref="LUU1:LUV3"/>
    <mergeCell ref="LUW1:LUX3"/>
    <mergeCell ref="LUY1:LUZ3"/>
    <mergeCell ref="LVA1:LVB3"/>
    <mergeCell ref="LVC1:LVD3"/>
    <mergeCell ref="LUK1:LUL3"/>
    <mergeCell ref="LUM1:LUN3"/>
    <mergeCell ref="LUO1:LUP3"/>
    <mergeCell ref="LUQ1:LUR3"/>
    <mergeCell ref="LUS1:LUT3"/>
    <mergeCell ref="LXC1:LXD3"/>
    <mergeCell ref="LXE1:LXF3"/>
    <mergeCell ref="LXG1:LXH3"/>
    <mergeCell ref="LXI1:LXJ3"/>
    <mergeCell ref="LXK1:LXL3"/>
    <mergeCell ref="LWS1:LWT3"/>
    <mergeCell ref="LWU1:LWV3"/>
    <mergeCell ref="LWW1:LWX3"/>
    <mergeCell ref="LWY1:LWZ3"/>
    <mergeCell ref="LXA1:LXB3"/>
    <mergeCell ref="LWI1:LWJ3"/>
    <mergeCell ref="LWK1:LWL3"/>
    <mergeCell ref="LWM1:LWN3"/>
    <mergeCell ref="LWO1:LWP3"/>
    <mergeCell ref="LWQ1:LWR3"/>
    <mergeCell ref="LVY1:LVZ3"/>
    <mergeCell ref="LWA1:LWB3"/>
    <mergeCell ref="LWC1:LWD3"/>
    <mergeCell ref="LWE1:LWF3"/>
    <mergeCell ref="LWG1:LWH3"/>
    <mergeCell ref="LYQ1:LYR3"/>
    <mergeCell ref="LYS1:LYT3"/>
    <mergeCell ref="LYU1:LYV3"/>
    <mergeCell ref="LYW1:LYX3"/>
    <mergeCell ref="LYY1:LYZ3"/>
    <mergeCell ref="LYG1:LYH3"/>
    <mergeCell ref="LYI1:LYJ3"/>
    <mergeCell ref="LYK1:LYL3"/>
    <mergeCell ref="LYM1:LYN3"/>
    <mergeCell ref="LYO1:LYP3"/>
    <mergeCell ref="LXW1:LXX3"/>
    <mergeCell ref="LXY1:LXZ3"/>
    <mergeCell ref="LYA1:LYB3"/>
    <mergeCell ref="LYC1:LYD3"/>
    <mergeCell ref="LYE1:LYF3"/>
    <mergeCell ref="LXM1:LXN3"/>
    <mergeCell ref="LXO1:LXP3"/>
    <mergeCell ref="LXQ1:LXR3"/>
    <mergeCell ref="LXS1:LXT3"/>
    <mergeCell ref="LXU1:LXV3"/>
    <mergeCell ref="MAE1:MAF3"/>
    <mergeCell ref="MAG1:MAH3"/>
    <mergeCell ref="MAI1:MAJ3"/>
    <mergeCell ref="MAK1:MAL3"/>
    <mergeCell ref="MAM1:MAN3"/>
    <mergeCell ref="LZU1:LZV3"/>
    <mergeCell ref="LZW1:LZX3"/>
    <mergeCell ref="LZY1:LZZ3"/>
    <mergeCell ref="MAA1:MAB3"/>
    <mergeCell ref="MAC1:MAD3"/>
    <mergeCell ref="LZK1:LZL3"/>
    <mergeCell ref="LZM1:LZN3"/>
    <mergeCell ref="LZO1:LZP3"/>
    <mergeCell ref="LZQ1:LZR3"/>
    <mergeCell ref="LZS1:LZT3"/>
    <mergeCell ref="LZA1:LZB3"/>
    <mergeCell ref="LZC1:LZD3"/>
    <mergeCell ref="LZE1:LZF3"/>
    <mergeCell ref="LZG1:LZH3"/>
    <mergeCell ref="LZI1:LZJ3"/>
    <mergeCell ref="MBS1:MBT3"/>
    <mergeCell ref="MBU1:MBV3"/>
    <mergeCell ref="MBW1:MBX3"/>
    <mergeCell ref="MBY1:MBZ3"/>
    <mergeCell ref="MCA1:MCB3"/>
    <mergeCell ref="MBI1:MBJ3"/>
    <mergeCell ref="MBK1:MBL3"/>
    <mergeCell ref="MBM1:MBN3"/>
    <mergeCell ref="MBO1:MBP3"/>
    <mergeCell ref="MBQ1:MBR3"/>
    <mergeCell ref="MAY1:MAZ3"/>
    <mergeCell ref="MBA1:MBB3"/>
    <mergeCell ref="MBC1:MBD3"/>
    <mergeCell ref="MBE1:MBF3"/>
    <mergeCell ref="MBG1:MBH3"/>
    <mergeCell ref="MAO1:MAP3"/>
    <mergeCell ref="MAQ1:MAR3"/>
    <mergeCell ref="MAS1:MAT3"/>
    <mergeCell ref="MAU1:MAV3"/>
    <mergeCell ref="MAW1:MAX3"/>
    <mergeCell ref="MDG1:MDH3"/>
    <mergeCell ref="MDI1:MDJ3"/>
    <mergeCell ref="MDK1:MDL3"/>
    <mergeCell ref="MDM1:MDN3"/>
    <mergeCell ref="MDO1:MDP3"/>
    <mergeCell ref="MCW1:MCX3"/>
    <mergeCell ref="MCY1:MCZ3"/>
    <mergeCell ref="MDA1:MDB3"/>
    <mergeCell ref="MDC1:MDD3"/>
    <mergeCell ref="MDE1:MDF3"/>
    <mergeCell ref="MCM1:MCN3"/>
    <mergeCell ref="MCO1:MCP3"/>
    <mergeCell ref="MCQ1:MCR3"/>
    <mergeCell ref="MCS1:MCT3"/>
    <mergeCell ref="MCU1:MCV3"/>
    <mergeCell ref="MCC1:MCD3"/>
    <mergeCell ref="MCE1:MCF3"/>
    <mergeCell ref="MCG1:MCH3"/>
    <mergeCell ref="MCI1:MCJ3"/>
    <mergeCell ref="MCK1:MCL3"/>
    <mergeCell ref="MEU1:MEV3"/>
    <mergeCell ref="MEW1:MEX3"/>
    <mergeCell ref="MEY1:MEZ3"/>
    <mergeCell ref="MFA1:MFB3"/>
    <mergeCell ref="MFC1:MFD3"/>
    <mergeCell ref="MEK1:MEL3"/>
    <mergeCell ref="MEM1:MEN3"/>
    <mergeCell ref="MEO1:MEP3"/>
    <mergeCell ref="MEQ1:MER3"/>
    <mergeCell ref="MES1:MET3"/>
    <mergeCell ref="MEA1:MEB3"/>
    <mergeCell ref="MEC1:MED3"/>
    <mergeCell ref="MEE1:MEF3"/>
    <mergeCell ref="MEG1:MEH3"/>
    <mergeCell ref="MEI1:MEJ3"/>
    <mergeCell ref="MDQ1:MDR3"/>
    <mergeCell ref="MDS1:MDT3"/>
    <mergeCell ref="MDU1:MDV3"/>
    <mergeCell ref="MDW1:MDX3"/>
    <mergeCell ref="MDY1:MDZ3"/>
    <mergeCell ref="MGI1:MGJ3"/>
    <mergeCell ref="MGK1:MGL3"/>
    <mergeCell ref="MGM1:MGN3"/>
    <mergeCell ref="MGO1:MGP3"/>
    <mergeCell ref="MGQ1:MGR3"/>
    <mergeCell ref="MFY1:MFZ3"/>
    <mergeCell ref="MGA1:MGB3"/>
    <mergeCell ref="MGC1:MGD3"/>
    <mergeCell ref="MGE1:MGF3"/>
    <mergeCell ref="MGG1:MGH3"/>
    <mergeCell ref="MFO1:MFP3"/>
    <mergeCell ref="MFQ1:MFR3"/>
    <mergeCell ref="MFS1:MFT3"/>
    <mergeCell ref="MFU1:MFV3"/>
    <mergeCell ref="MFW1:MFX3"/>
    <mergeCell ref="MFE1:MFF3"/>
    <mergeCell ref="MFG1:MFH3"/>
    <mergeCell ref="MFI1:MFJ3"/>
    <mergeCell ref="MFK1:MFL3"/>
    <mergeCell ref="MFM1:MFN3"/>
    <mergeCell ref="MHW1:MHX3"/>
    <mergeCell ref="MHY1:MHZ3"/>
    <mergeCell ref="MIA1:MIB3"/>
    <mergeCell ref="MIC1:MID3"/>
    <mergeCell ref="MIE1:MIF3"/>
    <mergeCell ref="MHM1:MHN3"/>
    <mergeCell ref="MHO1:MHP3"/>
    <mergeCell ref="MHQ1:MHR3"/>
    <mergeCell ref="MHS1:MHT3"/>
    <mergeCell ref="MHU1:MHV3"/>
    <mergeCell ref="MHC1:MHD3"/>
    <mergeCell ref="MHE1:MHF3"/>
    <mergeCell ref="MHG1:MHH3"/>
    <mergeCell ref="MHI1:MHJ3"/>
    <mergeCell ref="MHK1:MHL3"/>
    <mergeCell ref="MGS1:MGT3"/>
    <mergeCell ref="MGU1:MGV3"/>
    <mergeCell ref="MGW1:MGX3"/>
    <mergeCell ref="MGY1:MGZ3"/>
    <mergeCell ref="MHA1:MHB3"/>
    <mergeCell ref="MJK1:MJL3"/>
    <mergeCell ref="MJM1:MJN3"/>
    <mergeCell ref="MJO1:MJP3"/>
    <mergeCell ref="MJQ1:MJR3"/>
    <mergeCell ref="MJS1:MJT3"/>
    <mergeCell ref="MJA1:MJB3"/>
    <mergeCell ref="MJC1:MJD3"/>
    <mergeCell ref="MJE1:MJF3"/>
    <mergeCell ref="MJG1:MJH3"/>
    <mergeCell ref="MJI1:MJJ3"/>
    <mergeCell ref="MIQ1:MIR3"/>
    <mergeCell ref="MIS1:MIT3"/>
    <mergeCell ref="MIU1:MIV3"/>
    <mergeCell ref="MIW1:MIX3"/>
    <mergeCell ref="MIY1:MIZ3"/>
    <mergeCell ref="MIG1:MIH3"/>
    <mergeCell ref="MII1:MIJ3"/>
    <mergeCell ref="MIK1:MIL3"/>
    <mergeCell ref="MIM1:MIN3"/>
    <mergeCell ref="MIO1:MIP3"/>
    <mergeCell ref="MKY1:MKZ3"/>
    <mergeCell ref="MLA1:MLB3"/>
    <mergeCell ref="MLC1:MLD3"/>
    <mergeCell ref="MLE1:MLF3"/>
    <mergeCell ref="MLG1:MLH3"/>
    <mergeCell ref="MKO1:MKP3"/>
    <mergeCell ref="MKQ1:MKR3"/>
    <mergeCell ref="MKS1:MKT3"/>
    <mergeCell ref="MKU1:MKV3"/>
    <mergeCell ref="MKW1:MKX3"/>
    <mergeCell ref="MKE1:MKF3"/>
    <mergeCell ref="MKG1:MKH3"/>
    <mergeCell ref="MKI1:MKJ3"/>
    <mergeCell ref="MKK1:MKL3"/>
    <mergeCell ref="MKM1:MKN3"/>
    <mergeCell ref="MJU1:MJV3"/>
    <mergeCell ref="MJW1:MJX3"/>
    <mergeCell ref="MJY1:MJZ3"/>
    <mergeCell ref="MKA1:MKB3"/>
    <mergeCell ref="MKC1:MKD3"/>
    <mergeCell ref="MMM1:MMN3"/>
    <mergeCell ref="MMO1:MMP3"/>
    <mergeCell ref="MMQ1:MMR3"/>
    <mergeCell ref="MMS1:MMT3"/>
    <mergeCell ref="MMU1:MMV3"/>
    <mergeCell ref="MMC1:MMD3"/>
    <mergeCell ref="MME1:MMF3"/>
    <mergeCell ref="MMG1:MMH3"/>
    <mergeCell ref="MMI1:MMJ3"/>
    <mergeCell ref="MMK1:MML3"/>
    <mergeCell ref="MLS1:MLT3"/>
    <mergeCell ref="MLU1:MLV3"/>
    <mergeCell ref="MLW1:MLX3"/>
    <mergeCell ref="MLY1:MLZ3"/>
    <mergeCell ref="MMA1:MMB3"/>
    <mergeCell ref="MLI1:MLJ3"/>
    <mergeCell ref="MLK1:MLL3"/>
    <mergeCell ref="MLM1:MLN3"/>
    <mergeCell ref="MLO1:MLP3"/>
    <mergeCell ref="MLQ1:MLR3"/>
    <mergeCell ref="MOA1:MOB3"/>
    <mergeCell ref="MOC1:MOD3"/>
    <mergeCell ref="MOE1:MOF3"/>
    <mergeCell ref="MOG1:MOH3"/>
    <mergeCell ref="MOI1:MOJ3"/>
    <mergeCell ref="MNQ1:MNR3"/>
    <mergeCell ref="MNS1:MNT3"/>
    <mergeCell ref="MNU1:MNV3"/>
    <mergeCell ref="MNW1:MNX3"/>
    <mergeCell ref="MNY1:MNZ3"/>
    <mergeCell ref="MNG1:MNH3"/>
    <mergeCell ref="MNI1:MNJ3"/>
    <mergeCell ref="MNK1:MNL3"/>
    <mergeCell ref="MNM1:MNN3"/>
    <mergeCell ref="MNO1:MNP3"/>
    <mergeCell ref="MMW1:MMX3"/>
    <mergeCell ref="MMY1:MMZ3"/>
    <mergeCell ref="MNA1:MNB3"/>
    <mergeCell ref="MNC1:MND3"/>
    <mergeCell ref="MNE1:MNF3"/>
    <mergeCell ref="MPO1:MPP3"/>
    <mergeCell ref="MPQ1:MPR3"/>
    <mergeCell ref="MPS1:MPT3"/>
    <mergeCell ref="MPU1:MPV3"/>
    <mergeCell ref="MPW1:MPX3"/>
    <mergeCell ref="MPE1:MPF3"/>
    <mergeCell ref="MPG1:MPH3"/>
    <mergeCell ref="MPI1:MPJ3"/>
    <mergeCell ref="MPK1:MPL3"/>
    <mergeCell ref="MPM1:MPN3"/>
    <mergeCell ref="MOU1:MOV3"/>
    <mergeCell ref="MOW1:MOX3"/>
    <mergeCell ref="MOY1:MOZ3"/>
    <mergeCell ref="MPA1:MPB3"/>
    <mergeCell ref="MPC1:MPD3"/>
    <mergeCell ref="MOK1:MOL3"/>
    <mergeCell ref="MOM1:MON3"/>
    <mergeCell ref="MOO1:MOP3"/>
    <mergeCell ref="MOQ1:MOR3"/>
    <mergeCell ref="MOS1:MOT3"/>
    <mergeCell ref="MRC1:MRD3"/>
    <mergeCell ref="MRE1:MRF3"/>
    <mergeCell ref="MRG1:MRH3"/>
    <mergeCell ref="MRI1:MRJ3"/>
    <mergeCell ref="MRK1:MRL3"/>
    <mergeCell ref="MQS1:MQT3"/>
    <mergeCell ref="MQU1:MQV3"/>
    <mergeCell ref="MQW1:MQX3"/>
    <mergeCell ref="MQY1:MQZ3"/>
    <mergeCell ref="MRA1:MRB3"/>
    <mergeCell ref="MQI1:MQJ3"/>
    <mergeCell ref="MQK1:MQL3"/>
    <mergeCell ref="MQM1:MQN3"/>
    <mergeCell ref="MQO1:MQP3"/>
    <mergeCell ref="MQQ1:MQR3"/>
    <mergeCell ref="MPY1:MPZ3"/>
    <mergeCell ref="MQA1:MQB3"/>
    <mergeCell ref="MQC1:MQD3"/>
    <mergeCell ref="MQE1:MQF3"/>
    <mergeCell ref="MQG1:MQH3"/>
    <mergeCell ref="MSQ1:MSR3"/>
    <mergeCell ref="MSS1:MST3"/>
    <mergeCell ref="MSU1:MSV3"/>
    <mergeCell ref="MSW1:MSX3"/>
    <mergeCell ref="MSY1:MSZ3"/>
    <mergeCell ref="MSG1:MSH3"/>
    <mergeCell ref="MSI1:MSJ3"/>
    <mergeCell ref="MSK1:MSL3"/>
    <mergeCell ref="MSM1:MSN3"/>
    <mergeCell ref="MSO1:MSP3"/>
    <mergeCell ref="MRW1:MRX3"/>
    <mergeCell ref="MRY1:MRZ3"/>
    <mergeCell ref="MSA1:MSB3"/>
    <mergeCell ref="MSC1:MSD3"/>
    <mergeCell ref="MSE1:MSF3"/>
    <mergeCell ref="MRM1:MRN3"/>
    <mergeCell ref="MRO1:MRP3"/>
    <mergeCell ref="MRQ1:MRR3"/>
    <mergeCell ref="MRS1:MRT3"/>
    <mergeCell ref="MRU1:MRV3"/>
    <mergeCell ref="MUE1:MUF3"/>
    <mergeCell ref="MUG1:MUH3"/>
    <mergeCell ref="MUI1:MUJ3"/>
    <mergeCell ref="MUK1:MUL3"/>
    <mergeCell ref="MUM1:MUN3"/>
    <mergeCell ref="MTU1:MTV3"/>
    <mergeCell ref="MTW1:MTX3"/>
    <mergeCell ref="MTY1:MTZ3"/>
    <mergeCell ref="MUA1:MUB3"/>
    <mergeCell ref="MUC1:MUD3"/>
    <mergeCell ref="MTK1:MTL3"/>
    <mergeCell ref="MTM1:MTN3"/>
    <mergeCell ref="MTO1:MTP3"/>
    <mergeCell ref="MTQ1:MTR3"/>
    <mergeCell ref="MTS1:MTT3"/>
    <mergeCell ref="MTA1:MTB3"/>
    <mergeCell ref="MTC1:MTD3"/>
    <mergeCell ref="MTE1:MTF3"/>
    <mergeCell ref="MTG1:MTH3"/>
    <mergeCell ref="MTI1:MTJ3"/>
    <mergeCell ref="MVS1:MVT3"/>
    <mergeCell ref="MVU1:MVV3"/>
    <mergeCell ref="MVW1:MVX3"/>
    <mergeCell ref="MVY1:MVZ3"/>
    <mergeCell ref="MWA1:MWB3"/>
    <mergeCell ref="MVI1:MVJ3"/>
    <mergeCell ref="MVK1:MVL3"/>
    <mergeCell ref="MVM1:MVN3"/>
    <mergeCell ref="MVO1:MVP3"/>
    <mergeCell ref="MVQ1:MVR3"/>
    <mergeCell ref="MUY1:MUZ3"/>
    <mergeCell ref="MVA1:MVB3"/>
    <mergeCell ref="MVC1:MVD3"/>
    <mergeCell ref="MVE1:MVF3"/>
    <mergeCell ref="MVG1:MVH3"/>
    <mergeCell ref="MUO1:MUP3"/>
    <mergeCell ref="MUQ1:MUR3"/>
    <mergeCell ref="MUS1:MUT3"/>
    <mergeCell ref="MUU1:MUV3"/>
    <mergeCell ref="MUW1:MUX3"/>
    <mergeCell ref="MXG1:MXH3"/>
    <mergeCell ref="MXI1:MXJ3"/>
    <mergeCell ref="MXK1:MXL3"/>
    <mergeCell ref="MXM1:MXN3"/>
    <mergeCell ref="MXO1:MXP3"/>
    <mergeCell ref="MWW1:MWX3"/>
    <mergeCell ref="MWY1:MWZ3"/>
    <mergeCell ref="MXA1:MXB3"/>
    <mergeCell ref="MXC1:MXD3"/>
    <mergeCell ref="MXE1:MXF3"/>
    <mergeCell ref="MWM1:MWN3"/>
    <mergeCell ref="MWO1:MWP3"/>
    <mergeCell ref="MWQ1:MWR3"/>
    <mergeCell ref="MWS1:MWT3"/>
    <mergeCell ref="MWU1:MWV3"/>
    <mergeCell ref="MWC1:MWD3"/>
    <mergeCell ref="MWE1:MWF3"/>
    <mergeCell ref="MWG1:MWH3"/>
    <mergeCell ref="MWI1:MWJ3"/>
    <mergeCell ref="MWK1:MWL3"/>
    <mergeCell ref="MYU1:MYV3"/>
    <mergeCell ref="MYW1:MYX3"/>
    <mergeCell ref="MYY1:MYZ3"/>
    <mergeCell ref="MZA1:MZB3"/>
    <mergeCell ref="MZC1:MZD3"/>
    <mergeCell ref="MYK1:MYL3"/>
    <mergeCell ref="MYM1:MYN3"/>
    <mergeCell ref="MYO1:MYP3"/>
    <mergeCell ref="MYQ1:MYR3"/>
    <mergeCell ref="MYS1:MYT3"/>
    <mergeCell ref="MYA1:MYB3"/>
    <mergeCell ref="MYC1:MYD3"/>
    <mergeCell ref="MYE1:MYF3"/>
    <mergeCell ref="MYG1:MYH3"/>
    <mergeCell ref="MYI1:MYJ3"/>
    <mergeCell ref="MXQ1:MXR3"/>
    <mergeCell ref="MXS1:MXT3"/>
    <mergeCell ref="MXU1:MXV3"/>
    <mergeCell ref="MXW1:MXX3"/>
    <mergeCell ref="MXY1:MXZ3"/>
    <mergeCell ref="NAI1:NAJ3"/>
    <mergeCell ref="NAK1:NAL3"/>
    <mergeCell ref="NAM1:NAN3"/>
    <mergeCell ref="NAO1:NAP3"/>
    <mergeCell ref="NAQ1:NAR3"/>
    <mergeCell ref="MZY1:MZZ3"/>
    <mergeCell ref="NAA1:NAB3"/>
    <mergeCell ref="NAC1:NAD3"/>
    <mergeCell ref="NAE1:NAF3"/>
    <mergeCell ref="NAG1:NAH3"/>
    <mergeCell ref="MZO1:MZP3"/>
    <mergeCell ref="MZQ1:MZR3"/>
    <mergeCell ref="MZS1:MZT3"/>
    <mergeCell ref="MZU1:MZV3"/>
    <mergeCell ref="MZW1:MZX3"/>
    <mergeCell ref="MZE1:MZF3"/>
    <mergeCell ref="MZG1:MZH3"/>
    <mergeCell ref="MZI1:MZJ3"/>
    <mergeCell ref="MZK1:MZL3"/>
    <mergeCell ref="MZM1:MZN3"/>
    <mergeCell ref="NBW1:NBX3"/>
    <mergeCell ref="NBY1:NBZ3"/>
    <mergeCell ref="NCA1:NCB3"/>
    <mergeCell ref="NCC1:NCD3"/>
    <mergeCell ref="NCE1:NCF3"/>
    <mergeCell ref="NBM1:NBN3"/>
    <mergeCell ref="NBO1:NBP3"/>
    <mergeCell ref="NBQ1:NBR3"/>
    <mergeCell ref="NBS1:NBT3"/>
    <mergeCell ref="NBU1:NBV3"/>
    <mergeCell ref="NBC1:NBD3"/>
    <mergeCell ref="NBE1:NBF3"/>
    <mergeCell ref="NBG1:NBH3"/>
    <mergeCell ref="NBI1:NBJ3"/>
    <mergeCell ref="NBK1:NBL3"/>
    <mergeCell ref="NAS1:NAT3"/>
    <mergeCell ref="NAU1:NAV3"/>
    <mergeCell ref="NAW1:NAX3"/>
    <mergeCell ref="NAY1:NAZ3"/>
    <mergeCell ref="NBA1:NBB3"/>
    <mergeCell ref="NDK1:NDL3"/>
    <mergeCell ref="NDM1:NDN3"/>
    <mergeCell ref="NDO1:NDP3"/>
    <mergeCell ref="NDQ1:NDR3"/>
    <mergeCell ref="NDS1:NDT3"/>
    <mergeCell ref="NDA1:NDB3"/>
    <mergeCell ref="NDC1:NDD3"/>
    <mergeCell ref="NDE1:NDF3"/>
    <mergeCell ref="NDG1:NDH3"/>
    <mergeCell ref="NDI1:NDJ3"/>
    <mergeCell ref="NCQ1:NCR3"/>
    <mergeCell ref="NCS1:NCT3"/>
    <mergeCell ref="NCU1:NCV3"/>
    <mergeCell ref="NCW1:NCX3"/>
    <mergeCell ref="NCY1:NCZ3"/>
    <mergeCell ref="NCG1:NCH3"/>
    <mergeCell ref="NCI1:NCJ3"/>
    <mergeCell ref="NCK1:NCL3"/>
    <mergeCell ref="NCM1:NCN3"/>
    <mergeCell ref="NCO1:NCP3"/>
    <mergeCell ref="NEY1:NEZ3"/>
    <mergeCell ref="NFA1:NFB3"/>
    <mergeCell ref="NFC1:NFD3"/>
    <mergeCell ref="NFE1:NFF3"/>
    <mergeCell ref="NFG1:NFH3"/>
    <mergeCell ref="NEO1:NEP3"/>
    <mergeCell ref="NEQ1:NER3"/>
    <mergeCell ref="NES1:NET3"/>
    <mergeCell ref="NEU1:NEV3"/>
    <mergeCell ref="NEW1:NEX3"/>
    <mergeCell ref="NEE1:NEF3"/>
    <mergeCell ref="NEG1:NEH3"/>
    <mergeCell ref="NEI1:NEJ3"/>
    <mergeCell ref="NEK1:NEL3"/>
    <mergeCell ref="NEM1:NEN3"/>
    <mergeCell ref="NDU1:NDV3"/>
    <mergeCell ref="NDW1:NDX3"/>
    <mergeCell ref="NDY1:NDZ3"/>
    <mergeCell ref="NEA1:NEB3"/>
    <mergeCell ref="NEC1:NED3"/>
    <mergeCell ref="NGM1:NGN3"/>
    <mergeCell ref="NGO1:NGP3"/>
    <mergeCell ref="NGQ1:NGR3"/>
    <mergeCell ref="NGS1:NGT3"/>
    <mergeCell ref="NGU1:NGV3"/>
    <mergeCell ref="NGC1:NGD3"/>
    <mergeCell ref="NGE1:NGF3"/>
    <mergeCell ref="NGG1:NGH3"/>
    <mergeCell ref="NGI1:NGJ3"/>
    <mergeCell ref="NGK1:NGL3"/>
    <mergeCell ref="NFS1:NFT3"/>
    <mergeCell ref="NFU1:NFV3"/>
    <mergeCell ref="NFW1:NFX3"/>
    <mergeCell ref="NFY1:NFZ3"/>
    <mergeCell ref="NGA1:NGB3"/>
    <mergeCell ref="NFI1:NFJ3"/>
    <mergeCell ref="NFK1:NFL3"/>
    <mergeCell ref="NFM1:NFN3"/>
    <mergeCell ref="NFO1:NFP3"/>
    <mergeCell ref="NFQ1:NFR3"/>
    <mergeCell ref="NIA1:NIB3"/>
    <mergeCell ref="NIC1:NID3"/>
    <mergeCell ref="NIE1:NIF3"/>
    <mergeCell ref="NIG1:NIH3"/>
    <mergeCell ref="NII1:NIJ3"/>
    <mergeCell ref="NHQ1:NHR3"/>
    <mergeCell ref="NHS1:NHT3"/>
    <mergeCell ref="NHU1:NHV3"/>
    <mergeCell ref="NHW1:NHX3"/>
    <mergeCell ref="NHY1:NHZ3"/>
    <mergeCell ref="NHG1:NHH3"/>
    <mergeCell ref="NHI1:NHJ3"/>
    <mergeCell ref="NHK1:NHL3"/>
    <mergeCell ref="NHM1:NHN3"/>
    <mergeCell ref="NHO1:NHP3"/>
    <mergeCell ref="NGW1:NGX3"/>
    <mergeCell ref="NGY1:NGZ3"/>
    <mergeCell ref="NHA1:NHB3"/>
    <mergeCell ref="NHC1:NHD3"/>
    <mergeCell ref="NHE1:NHF3"/>
    <mergeCell ref="NJO1:NJP3"/>
    <mergeCell ref="NJQ1:NJR3"/>
    <mergeCell ref="NJS1:NJT3"/>
    <mergeCell ref="NJU1:NJV3"/>
    <mergeCell ref="NJW1:NJX3"/>
    <mergeCell ref="NJE1:NJF3"/>
    <mergeCell ref="NJG1:NJH3"/>
    <mergeCell ref="NJI1:NJJ3"/>
    <mergeCell ref="NJK1:NJL3"/>
    <mergeCell ref="NJM1:NJN3"/>
    <mergeCell ref="NIU1:NIV3"/>
    <mergeCell ref="NIW1:NIX3"/>
    <mergeCell ref="NIY1:NIZ3"/>
    <mergeCell ref="NJA1:NJB3"/>
    <mergeCell ref="NJC1:NJD3"/>
    <mergeCell ref="NIK1:NIL3"/>
    <mergeCell ref="NIM1:NIN3"/>
    <mergeCell ref="NIO1:NIP3"/>
    <mergeCell ref="NIQ1:NIR3"/>
    <mergeCell ref="NIS1:NIT3"/>
    <mergeCell ref="NLC1:NLD3"/>
    <mergeCell ref="NLE1:NLF3"/>
    <mergeCell ref="NLG1:NLH3"/>
    <mergeCell ref="NLI1:NLJ3"/>
    <mergeCell ref="NLK1:NLL3"/>
    <mergeCell ref="NKS1:NKT3"/>
    <mergeCell ref="NKU1:NKV3"/>
    <mergeCell ref="NKW1:NKX3"/>
    <mergeCell ref="NKY1:NKZ3"/>
    <mergeCell ref="NLA1:NLB3"/>
    <mergeCell ref="NKI1:NKJ3"/>
    <mergeCell ref="NKK1:NKL3"/>
    <mergeCell ref="NKM1:NKN3"/>
    <mergeCell ref="NKO1:NKP3"/>
    <mergeCell ref="NKQ1:NKR3"/>
    <mergeCell ref="NJY1:NJZ3"/>
    <mergeCell ref="NKA1:NKB3"/>
    <mergeCell ref="NKC1:NKD3"/>
    <mergeCell ref="NKE1:NKF3"/>
    <mergeCell ref="NKG1:NKH3"/>
    <mergeCell ref="NMQ1:NMR3"/>
    <mergeCell ref="NMS1:NMT3"/>
    <mergeCell ref="NMU1:NMV3"/>
    <mergeCell ref="NMW1:NMX3"/>
    <mergeCell ref="NMY1:NMZ3"/>
    <mergeCell ref="NMG1:NMH3"/>
    <mergeCell ref="NMI1:NMJ3"/>
    <mergeCell ref="NMK1:NML3"/>
    <mergeCell ref="NMM1:NMN3"/>
    <mergeCell ref="NMO1:NMP3"/>
    <mergeCell ref="NLW1:NLX3"/>
    <mergeCell ref="NLY1:NLZ3"/>
    <mergeCell ref="NMA1:NMB3"/>
    <mergeCell ref="NMC1:NMD3"/>
    <mergeCell ref="NME1:NMF3"/>
    <mergeCell ref="NLM1:NLN3"/>
    <mergeCell ref="NLO1:NLP3"/>
    <mergeCell ref="NLQ1:NLR3"/>
    <mergeCell ref="NLS1:NLT3"/>
    <mergeCell ref="NLU1:NLV3"/>
    <mergeCell ref="NOE1:NOF3"/>
    <mergeCell ref="NOG1:NOH3"/>
    <mergeCell ref="NOI1:NOJ3"/>
    <mergeCell ref="NOK1:NOL3"/>
    <mergeCell ref="NOM1:NON3"/>
    <mergeCell ref="NNU1:NNV3"/>
    <mergeCell ref="NNW1:NNX3"/>
    <mergeCell ref="NNY1:NNZ3"/>
    <mergeCell ref="NOA1:NOB3"/>
    <mergeCell ref="NOC1:NOD3"/>
    <mergeCell ref="NNK1:NNL3"/>
    <mergeCell ref="NNM1:NNN3"/>
    <mergeCell ref="NNO1:NNP3"/>
    <mergeCell ref="NNQ1:NNR3"/>
    <mergeCell ref="NNS1:NNT3"/>
    <mergeCell ref="NNA1:NNB3"/>
    <mergeCell ref="NNC1:NND3"/>
    <mergeCell ref="NNE1:NNF3"/>
    <mergeCell ref="NNG1:NNH3"/>
    <mergeCell ref="NNI1:NNJ3"/>
    <mergeCell ref="NPS1:NPT3"/>
    <mergeCell ref="NPU1:NPV3"/>
    <mergeCell ref="NPW1:NPX3"/>
    <mergeCell ref="NPY1:NPZ3"/>
    <mergeCell ref="NQA1:NQB3"/>
    <mergeCell ref="NPI1:NPJ3"/>
    <mergeCell ref="NPK1:NPL3"/>
    <mergeCell ref="NPM1:NPN3"/>
    <mergeCell ref="NPO1:NPP3"/>
    <mergeCell ref="NPQ1:NPR3"/>
    <mergeCell ref="NOY1:NOZ3"/>
    <mergeCell ref="NPA1:NPB3"/>
    <mergeCell ref="NPC1:NPD3"/>
    <mergeCell ref="NPE1:NPF3"/>
    <mergeCell ref="NPG1:NPH3"/>
    <mergeCell ref="NOO1:NOP3"/>
    <mergeCell ref="NOQ1:NOR3"/>
    <mergeCell ref="NOS1:NOT3"/>
    <mergeCell ref="NOU1:NOV3"/>
    <mergeCell ref="NOW1:NOX3"/>
    <mergeCell ref="NRG1:NRH3"/>
    <mergeCell ref="NRI1:NRJ3"/>
    <mergeCell ref="NRK1:NRL3"/>
    <mergeCell ref="NRM1:NRN3"/>
    <mergeCell ref="NRO1:NRP3"/>
    <mergeCell ref="NQW1:NQX3"/>
    <mergeCell ref="NQY1:NQZ3"/>
    <mergeCell ref="NRA1:NRB3"/>
    <mergeCell ref="NRC1:NRD3"/>
    <mergeCell ref="NRE1:NRF3"/>
    <mergeCell ref="NQM1:NQN3"/>
    <mergeCell ref="NQO1:NQP3"/>
    <mergeCell ref="NQQ1:NQR3"/>
    <mergeCell ref="NQS1:NQT3"/>
    <mergeCell ref="NQU1:NQV3"/>
    <mergeCell ref="NQC1:NQD3"/>
    <mergeCell ref="NQE1:NQF3"/>
    <mergeCell ref="NQG1:NQH3"/>
    <mergeCell ref="NQI1:NQJ3"/>
    <mergeCell ref="NQK1:NQL3"/>
    <mergeCell ref="NSU1:NSV3"/>
    <mergeCell ref="NSW1:NSX3"/>
    <mergeCell ref="NSY1:NSZ3"/>
    <mergeCell ref="NTA1:NTB3"/>
    <mergeCell ref="NTC1:NTD3"/>
    <mergeCell ref="NSK1:NSL3"/>
    <mergeCell ref="NSM1:NSN3"/>
    <mergeCell ref="NSO1:NSP3"/>
    <mergeCell ref="NSQ1:NSR3"/>
    <mergeCell ref="NSS1:NST3"/>
    <mergeCell ref="NSA1:NSB3"/>
    <mergeCell ref="NSC1:NSD3"/>
    <mergeCell ref="NSE1:NSF3"/>
    <mergeCell ref="NSG1:NSH3"/>
    <mergeCell ref="NSI1:NSJ3"/>
    <mergeCell ref="NRQ1:NRR3"/>
    <mergeCell ref="NRS1:NRT3"/>
    <mergeCell ref="NRU1:NRV3"/>
    <mergeCell ref="NRW1:NRX3"/>
    <mergeCell ref="NRY1:NRZ3"/>
    <mergeCell ref="NUI1:NUJ3"/>
    <mergeCell ref="NUK1:NUL3"/>
    <mergeCell ref="NUM1:NUN3"/>
    <mergeCell ref="NUO1:NUP3"/>
    <mergeCell ref="NUQ1:NUR3"/>
    <mergeCell ref="NTY1:NTZ3"/>
    <mergeCell ref="NUA1:NUB3"/>
    <mergeCell ref="NUC1:NUD3"/>
    <mergeCell ref="NUE1:NUF3"/>
    <mergeCell ref="NUG1:NUH3"/>
    <mergeCell ref="NTO1:NTP3"/>
    <mergeCell ref="NTQ1:NTR3"/>
    <mergeCell ref="NTS1:NTT3"/>
    <mergeCell ref="NTU1:NTV3"/>
    <mergeCell ref="NTW1:NTX3"/>
    <mergeCell ref="NTE1:NTF3"/>
    <mergeCell ref="NTG1:NTH3"/>
    <mergeCell ref="NTI1:NTJ3"/>
    <mergeCell ref="NTK1:NTL3"/>
    <mergeCell ref="NTM1:NTN3"/>
    <mergeCell ref="NVW1:NVX3"/>
    <mergeCell ref="NVY1:NVZ3"/>
    <mergeCell ref="NWA1:NWB3"/>
    <mergeCell ref="NWC1:NWD3"/>
    <mergeCell ref="NWE1:NWF3"/>
    <mergeCell ref="NVM1:NVN3"/>
    <mergeCell ref="NVO1:NVP3"/>
    <mergeCell ref="NVQ1:NVR3"/>
    <mergeCell ref="NVS1:NVT3"/>
    <mergeCell ref="NVU1:NVV3"/>
    <mergeCell ref="NVC1:NVD3"/>
    <mergeCell ref="NVE1:NVF3"/>
    <mergeCell ref="NVG1:NVH3"/>
    <mergeCell ref="NVI1:NVJ3"/>
    <mergeCell ref="NVK1:NVL3"/>
    <mergeCell ref="NUS1:NUT3"/>
    <mergeCell ref="NUU1:NUV3"/>
    <mergeCell ref="NUW1:NUX3"/>
    <mergeCell ref="NUY1:NUZ3"/>
    <mergeCell ref="NVA1:NVB3"/>
    <mergeCell ref="NXK1:NXL3"/>
    <mergeCell ref="NXM1:NXN3"/>
    <mergeCell ref="NXO1:NXP3"/>
    <mergeCell ref="NXQ1:NXR3"/>
    <mergeCell ref="NXS1:NXT3"/>
    <mergeCell ref="NXA1:NXB3"/>
    <mergeCell ref="NXC1:NXD3"/>
    <mergeCell ref="NXE1:NXF3"/>
    <mergeCell ref="NXG1:NXH3"/>
    <mergeCell ref="NXI1:NXJ3"/>
    <mergeCell ref="NWQ1:NWR3"/>
    <mergeCell ref="NWS1:NWT3"/>
    <mergeCell ref="NWU1:NWV3"/>
    <mergeCell ref="NWW1:NWX3"/>
    <mergeCell ref="NWY1:NWZ3"/>
    <mergeCell ref="NWG1:NWH3"/>
    <mergeCell ref="NWI1:NWJ3"/>
    <mergeCell ref="NWK1:NWL3"/>
    <mergeCell ref="NWM1:NWN3"/>
    <mergeCell ref="NWO1:NWP3"/>
    <mergeCell ref="NYY1:NYZ3"/>
    <mergeCell ref="NZA1:NZB3"/>
    <mergeCell ref="NZC1:NZD3"/>
    <mergeCell ref="NZE1:NZF3"/>
    <mergeCell ref="NZG1:NZH3"/>
    <mergeCell ref="NYO1:NYP3"/>
    <mergeCell ref="NYQ1:NYR3"/>
    <mergeCell ref="NYS1:NYT3"/>
    <mergeCell ref="NYU1:NYV3"/>
    <mergeCell ref="NYW1:NYX3"/>
    <mergeCell ref="NYE1:NYF3"/>
    <mergeCell ref="NYG1:NYH3"/>
    <mergeCell ref="NYI1:NYJ3"/>
    <mergeCell ref="NYK1:NYL3"/>
    <mergeCell ref="NYM1:NYN3"/>
    <mergeCell ref="NXU1:NXV3"/>
    <mergeCell ref="NXW1:NXX3"/>
    <mergeCell ref="NXY1:NXZ3"/>
    <mergeCell ref="NYA1:NYB3"/>
    <mergeCell ref="NYC1:NYD3"/>
    <mergeCell ref="OAM1:OAN3"/>
    <mergeCell ref="OAO1:OAP3"/>
    <mergeCell ref="OAQ1:OAR3"/>
    <mergeCell ref="OAS1:OAT3"/>
    <mergeCell ref="OAU1:OAV3"/>
    <mergeCell ref="OAC1:OAD3"/>
    <mergeCell ref="OAE1:OAF3"/>
    <mergeCell ref="OAG1:OAH3"/>
    <mergeCell ref="OAI1:OAJ3"/>
    <mergeCell ref="OAK1:OAL3"/>
    <mergeCell ref="NZS1:NZT3"/>
    <mergeCell ref="NZU1:NZV3"/>
    <mergeCell ref="NZW1:NZX3"/>
    <mergeCell ref="NZY1:NZZ3"/>
    <mergeCell ref="OAA1:OAB3"/>
    <mergeCell ref="NZI1:NZJ3"/>
    <mergeCell ref="NZK1:NZL3"/>
    <mergeCell ref="NZM1:NZN3"/>
    <mergeCell ref="NZO1:NZP3"/>
    <mergeCell ref="NZQ1:NZR3"/>
    <mergeCell ref="OCA1:OCB3"/>
    <mergeCell ref="OCC1:OCD3"/>
    <mergeCell ref="OCE1:OCF3"/>
    <mergeCell ref="OCG1:OCH3"/>
    <mergeCell ref="OCI1:OCJ3"/>
    <mergeCell ref="OBQ1:OBR3"/>
    <mergeCell ref="OBS1:OBT3"/>
    <mergeCell ref="OBU1:OBV3"/>
    <mergeCell ref="OBW1:OBX3"/>
    <mergeCell ref="OBY1:OBZ3"/>
    <mergeCell ref="OBG1:OBH3"/>
    <mergeCell ref="OBI1:OBJ3"/>
    <mergeCell ref="OBK1:OBL3"/>
    <mergeCell ref="OBM1:OBN3"/>
    <mergeCell ref="OBO1:OBP3"/>
    <mergeCell ref="OAW1:OAX3"/>
    <mergeCell ref="OAY1:OAZ3"/>
    <mergeCell ref="OBA1:OBB3"/>
    <mergeCell ref="OBC1:OBD3"/>
    <mergeCell ref="OBE1:OBF3"/>
    <mergeCell ref="ODO1:ODP3"/>
    <mergeCell ref="ODQ1:ODR3"/>
    <mergeCell ref="ODS1:ODT3"/>
    <mergeCell ref="ODU1:ODV3"/>
    <mergeCell ref="ODW1:ODX3"/>
    <mergeCell ref="ODE1:ODF3"/>
    <mergeCell ref="ODG1:ODH3"/>
    <mergeCell ref="ODI1:ODJ3"/>
    <mergeCell ref="ODK1:ODL3"/>
    <mergeCell ref="ODM1:ODN3"/>
    <mergeCell ref="OCU1:OCV3"/>
    <mergeCell ref="OCW1:OCX3"/>
    <mergeCell ref="OCY1:OCZ3"/>
    <mergeCell ref="ODA1:ODB3"/>
    <mergeCell ref="ODC1:ODD3"/>
    <mergeCell ref="OCK1:OCL3"/>
    <mergeCell ref="OCM1:OCN3"/>
    <mergeCell ref="OCO1:OCP3"/>
    <mergeCell ref="OCQ1:OCR3"/>
    <mergeCell ref="OCS1:OCT3"/>
    <mergeCell ref="OFC1:OFD3"/>
    <mergeCell ref="OFE1:OFF3"/>
    <mergeCell ref="OFG1:OFH3"/>
    <mergeCell ref="OFI1:OFJ3"/>
    <mergeCell ref="OFK1:OFL3"/>
    <mergeCell ref="OES1:OET3"/>
    <mergeCell ref="OEU1:OEV3"/>
    <mergeCell ref="OEW1:OEX3"/>
    <mergeCell ref="OEY1:OEZ3"/>
    <mergeCell ref="OFA1:OFB3"/>
    <mergeCell ref="OEI1:OEJ3"/>
    <mergeCell ref="OEK1:OEL3"/>
    <mergeCell ref="OEM1:OEN3"/>
    <mergeCell ref="OEO1:OEP3"/>
    <mergeCell ref="OEQ1:OER3"/>
    <mergeCell ref="ODY1:ODZ3"/>
    <mergeCell ref="OEA1:OEB3"/>
    <mergeCell ref="OEC1:OED3"/>
    <mergeCell ref="OEE1:OEF3"/>
    <mergeCell ref="OEG1:OEH3"/>
    <mergeCell ref="OGQ1:OGR3"/>
    <mergeCell ref="OGS1:OGT3"/>
    <mergeCell ref="OGU1:OGV3"/>
    <mergeCell ref="OGW1:OGX3"/>
    <mergeCell ref="OGY1:OGZ3"/>
    <mergeCell ref="OGG1:OGH3"/>
    <mergeCell ref="OGI1:OGJ3"/>
    <mergeCell ref="OGK1:OGL3"/>
    <mergeCell ref="OGM1:OGN3"/>
    <mergeCell ref="OGO1:OGP3"/>
    <mergeCell ref="OFW1:OFX3"/>
    <mergeCell ref="OFY1:OFZ3"/>
    <mergeCell ref="OGA1:OGB3"/>
    <mergeCell ref="OGC1:OGD3"/>
    <mergeCell ref="OGE1:OGF3"/>
    <mergeCell ref="OFM1:OFN3"/>
    <mergeCell ref="OFO1:OFP3"/>
    <mergeCell ref="OFQ1:OFR3"/>
    <mergeCell ref="OFS1:OFT3"/>
    <mergeCell ref="OFU1:OFV3"/>
    <mergeCell ref="OIE1:OIF3"/>
    <mergeCell ref="OIG1:OIH3"/>
    <mergeCell ref="OII1:OIJ3"/>
    <mergeCell ref="OIK1:OIL3"/>
    <mergeCell ref="OIM1:OIN3"/>
    <mergeCell ref="OHU1:OHV3"/>
    <mergeCell ref="OHW1:OHX3"/>
    <mergeCell ref="OHY1:OHZ3"/>
    <mergeCell ref="OIA1:OIB3"/>
    <mergeCell ref="OIC1:OID3"/>
    <mergeCell ref="OHK1:OHL3"/>
    <mergeCell ref="OHM1:OHN3"/>
    <mergeCell ref="OHO1:OHP3"/>
    <mergeCell ref="OHQ1:OHR3"/>
    <mergeCell ref="OHS1:OHT3"/>
    <mergeCell ref="OHA1:OHB3"/>
    <mergeCell ref="OHC1:OHD3"/>
    <mergeCell ref="OHE1:OHF3"/>
    <mergeCell ref="OHG1:OHH3"/>
    <mergeCell ref="OHI1:OHJ3"/>
    <mergeCell ref="OJS1:OJT3"/>
    <mergeCell ref="OJU1:OJV3"/>
    <mergeCell ref="OJW1:OJX3"/>
    <mergeCell ref="OJY1:OJZ3"/>
    <mergeCell ref="OKA1:OKB3"/>
    <mergeCell ref="OJI1:OJJ3"/>
    <mergeCell ref="OJK1:OJL3"/>
    <mergeCell ref="OJM1:OJN3"/>
    <mergeCell ref="OJO1:OJP3"/>
    <mergeCell ref="OJQ1:OJR3"/>
    <mergeCell ref="OIY1:OIZ3"/>
    <mergeCell ref="OJA1:OJB3"/>
    <mergeCell ref="OJC1:OJD3"/>
    <mergeCell ref="OJE1:OJF3"/>
    <mergeCell ref="OJG1:OJH3"/>
    <mergeCell ref="OIO1:OIP3"/>
    <mergeCell ref="OIQ1:OIR3"/>
    <mergeCell ref="OIS1:OIT3"/>
    <mergeCell ref="OIU1:OIV3"/>
    <mergeCell ref="OIW1:OIX3"/>
    <mergeCell ref="OLG1:OLH3"/>
    <mergeCell ref="OLI1:OLJ3"/>
    <mergeCell ref="OLK1:OLL3"/>
    <mergeCell ref="OLM1:OLN3"/>
    <mergeCell ref="OLO1:OLP3"/>
    <mergeCell ref="OKW1:OKX3"/>
    <mergeCell ref="OKY1:OKZ3"/>
    <mergeCell ref="OLA1:OLB3"/>
    <mergeCell ref="OLC1:OLD3"/>
    <mergeCell ref="OLE1:OLF3"/>
    <mergeCell ref="OKM1:OKN3"/>
    <mergeCell ref="OKO1:OKP3"/>
    <mergeCell ref="OKQ1:OKR3"/>
    <mergeCell ref="OKS1:OKT3"/>
    <mergeCell ref="OKU1:OKV3"/>
    <mergeCell ref="OKC1:OKD3"/>
    <mergeCell ref="OKE1:OKF3"/>
    <mergeCell ref="OKG1:OKH3"/>
    <mergeCell ref="OKI1:OKJ3"/>
    <mergeCell ref="OKK1:OKL3"/>
    <mergeCell ref="OMU1:OMV3"/>
    <mergeCell ref="OMW1:OMX3"/>
    <mergeCell ref="OMY1:OMZ3"/>
    <mergeCell ref="ONA1:ONB3"/>
    <mergeCell ref="ONC1:OND3"/>
    <mergeCell ref="OMK1:OML3"/>
    <mergeCell ref="OMM1:OMN3"/>
    <mergeCell ref="OMO1:OMP3"/>
    <mergeCell ref="OMQ1:OMR3"/>
    <mergeCell ref="OMS1:OMT3"/>
    <mergeCell ref="OMA1:OMB3"/>
    <mergeCell ref="OMC1:OMD3"/>
    <mergeCell ref="OME1:OMF3"/>
    <mergeCell ref="OMG1:OMH3"/>
    <mergeCell ref="OMI1:OMJ3"/>
    <mergeCell ref="OLQ1:OLR3"/>
    <mergeCell ref="OLS1:OLT3"/>
    <mergeCell ref="OLU1:OLV3"/>
    <mergeCell ref="OLW1:OLX3"/>
    <mergeCell ref="OLY1:OLZ3"/>
    <mergeCell ref="OOI1:OOJ3"/>
    <mergeCell ref="OOK1:OOL3"/>
    <mergeCell ref="OOM1:OON3"/>
    <mergeCell ref="OOO1:OOP3"/>
    <mergeCell ref="OOQ1:OOR3"/>
    <mergeCell ref="ONY1:ONZ3"/>
    <mergeCell ref="OOA1:OOB3"/>
    <mergeCell ref="OOC1:OOD3"/>
    <mergeCell ref="OOE1:OOF3"/>
    <mergeCell ref="OOG1:OOH3"/>
    <mergeCell ref="ONO1:ONP3"/>
    <mergeCell ref="ONQ1:ONR3"/>
    <mergeCell ref="ONS1:ONT3"/>
    <mergeCell ref="ONU1:ONV3"/>
    <mergeCell ref="ONW1:ONX3"/>
    <mergeCell ref="ONE1:ONF3"/>
    <mergeCell ref="ONG1:ONH3"/>
    <mergeCell ref="ONI1:ONJ3"/>
    <mergeCell ref="ONK1:ONL3"/>
    <mergeCell ref="ONM1:ONN3"/>
    <mergeCell ref="OPW1:OPX3"/>
    <mergeCell ref="OPY1:OPZ3"/>
    <mergeCell ref="OQA1:OQB3"/>
    <mergeCell ref="OQC1:OQD3"/>
    <mergeCell ref="OQE1:OQF3"/>
    <mergeCell ref="OPM1:OPN3"/>
    <mergeCell ref="OPO1:OPP3"/>
    <mergeCell ref="OPQ1:OPR3"/>
    <mergeCell ref="OPS1:OPT3"/>
    <mergeCell ref="OPU1:OPV3"/>
    <mergeCell ref="OPC1:OPD3"/>
    <mergeCell ref="OPE1:OPF3"/>
    <mergeCell ref="OPG1:OPH3"/>
    <mergeCell ref="OPI1:OPJ3"/>
    <mergeCell ref="OPK1:OPL3"/>
    <mergeCell ref="OOS1:OOT3"/>
    <mergeCell ref="OOU1:OOV3"/>
    <mergeCell ref="OOW1:OOX3"/>
    <mergeCell ref="OOY1:OOZ3"/>
    <mergeCell ref="OPA1:OPB3"/>
    <mergeCell ref="ORK1:ORL3"/>
    <mergeCell ref="ORM1:ORN3"/>
    <mergeCell ref="ORO1:ORP3"/>
    <mergeCell ref="ORQ1:ORR3"/>
    <mergeCell ref="ORS1:ORT3"/>
    <mergeCell ref="ORA1:ORB3"/>
    <mergeCell ref="ORC1:ORD3"/>
    <mergeCell ref="ORE1:ORF3"/>
    <mergeCell ref="ORG1:ORH3"/>
    <mergeCell ref="ORI1:ORJ3"/>
    <mergeCell ref="OQQ1:OQR3"/>
    <mergeCell ref="OQS1:OQT3"/>
    <mergeCell ref="OQU1:OQV3"/>
    <mergeCell ref="OQW1:OQX3"/>
    <mergeCell ref="OQY1:OQZ3"/>
    <mergeCell ref="OQG1:OQH3"/>
    <mergeCell ref="OQI1:OQJ3"/>
    <mergeCell ref="OQK1:OQL3"/>
    <mergeCell ref="OQM1:OQN3"/>
    <mergeCell ref="OQO1:OQP3"/>
    <mergeCell ref="OSY1:OSZ3"/>
    <mergeCell ref="OTA1:OTB3"/>
    <mergeCell ref="OTC1:OTD3"/>
    <mergeCell ref="OTE1:OTF3"/>
    <mergeCell ref="OTG1:OTH3"/>
    <mergeCell ref="OSO1:OSP3"/>
    <mergeCell ref="OSQ1:OSR3"/>
    <mergeCell ref="OSS1:OST3"/>
    <mergeCell ref="OSU1:OSV3"/>
    <mergeCell ref="OSW1:OSX3"/>
    <mergeCell ref="OSE1:OSF3"/>
    <mergeCell ref="OSG1:OSH3"/>
    <mergeCell ref="OSI1:OSJ3"/>
    <mergeCell ref="OSK1:OSL3"/>
    <mergeCell ref="OSM1:OSN3"/>
    <mergeCell ref="ORU1:ORV3"/>
    <mergeCell ref="ORW1:ORX3"/>
    <mergeCell ref="ORY1:ORZ3"/>
    <mergeCell ref="OSA1:OSB3"/>
    <mergeCell ref="OSC1:OSD3"/>
    <mergeCell ref="OUM1:OUN3"/>
    <mergeCell ref="OUO1:OUP3"/>
    <mergeCell ref="OUQ1:OUR3"/>
    <mergeCell ref="OUS1:OUT3"/>
    <mergeCell ref="OUU1:OUV3"/>
    <mergeCell ref="OUC1:OUD3"/>
    <mergeCell ref="OUE1:OUF3"/>
    <mergeCell ref="OUG1:OUH3"/>
    <mergeCell ref="OUI1:OUJ3"/>
    <mergeCell ref="OUK1:OUL3"/>
    <mergeCell ref="OTS1:OTT3"/>
    <mergeCell ref="OTU1:OTV3"/>
    <mergeCell ref="OTW1:OTX3"/>
    <mergeCell ref="OTY1:OTZ3"/>
    <mergeCell ref="OUA1:OUB3"/>
    <mergeCell ref="OTI1:OTJ3"/>
    <mergeCell ref="OTK1:OTL3"/>
    <mergeCell ref="OTM1:OTN3"/>
    <mergeCell ref="OTO1:OTP3"/>
    <mergeCell ref="OTQ1:OTR3"/>
    <mergeCell ref="OWA1:OWB3"/>
    <mergeCell ref="OWC1:OWD3"/>
    <mergeCell ref="OWE1:OWF3"/>
    <mergeCell ref="OWG1:OWH3"/>
    <mergeCell ref="OWI1:OWJ3"/>
    <mergeCell ref="OVQ1:OVR3"/>
    <mergeCell ref="OVS1:OVT3"/>
    <mergeCell ref="OVU1:OVV3"/>
    <mergeCell ref="OVW1:OVX3"/>
    <mergeCell ref="OVY1:OVZ3"/>
    <mergeCell ref="OVG1:OVH3"/>
    <mergeCell ref="OVI1:OVJ3"/>
    <mergeCell ref="OVK1:OVL3"/>
    <mergeCell ref="OVM1:OVN3"/>
    <mergeCell ref="OVO1:OVP3"/>
    <mergeCell ref="OUW1:OUX3"/>
    <mergeCell ref="OUY1:OUZ3"/>
    <mergeCell ref="OVA1:OVB3"/>
    <mergeCell ref="OVC1:OVD3"/>
    <mergeCell ref="OVE1:OVF3"/>
    <mergeCell ref="OXO1:OXP3"/>
    <mergeCell ref="OXQ1:OXR3"/>
    <mergeCell ref="OXS1:OXT3"/>
    <mergeCell ref="OXU1:OXV3"/>
    <mergeCell ref="OXW1:OXX3"/>
    <mergeCell ref="OXE1:OXF3"/>
    <mergeCell ref="OXG1:OXH3"/>
    <mergeCell ref="OXI1:OXJ3"/>
    <mergeCell ref="OXK1:OXL3"/>
    <mergeCell ref="OXM1:OXN3"/>
    <mergeCell ref="OWU1:OWV3"/>
    <mergeCell ref="OWW1:OWX3"/>
    <mergeCell ref="OWY1:OWZ3"/>
    <mergeCell ref="OXA1:OXB3"/>
    <mergeCell ref="OXC1:OXD3"/>
    <mergeCell ref="OWK1:OWL3"/>
    <mergeCell ref="OWM1:OWN3"/>
    <mergeCell ref="OWO1:OWP3"/>
    <mergeCell ref="OWQ1:OWR3"/>
    <mergeCell ref="OWS1:OWT3"/>
    <mergeCell ref="OZC1:OZD3"/>
    <mergeCell ref="OZE1:OZF3"/>
    <mergeCell ref="OZG1:OZH3"/>
    <mergeCell ref="OZI1:OZJ3"/>
    <mergeCell ref="OZK1:OZL3"/>
    <mergeCell ref="OYS1:OYT3"/>
    <mergeCell ref="OYU1:OYV3"/>
    <mergeCell ref="OYW1:OYX3"/>
    <mergeCell ref="OYY1:OYZ3"/>
    <mergeCell ref="OZA1:OZB3"/>
    <mergeCell ref="OYI1:OYJ3"/>
    <mergeCell ref="OYK1:OYL3"/>
    <mergeCell ref="OYM1:OYN3"/>
    <mergeCell ref="OYO1:OYP3"/>
    <mergeCell ref="OYQ1:OYR3"/>
    <mergeCell ref="OXY1:OXZ3"/>
    <mergeCell ref="OYA1:OYB3"/>
    <mergeCell ref="OYC1:OYD3"/>
    <mergeCell ref="OYE1:OYF3"/>
    <mergeCell ref="OYG1:OYH3"/>
    <mergeCell ref="PAQ1:PAR3"/>
    <mergeCell ref="PAS1:PAT3"/>
    <mergeCell ref="PAU1:PAV3"/>
    <mergeCell ref="PAW1:PAX3"/>
    <mergeCell ref="PAY1:PAZ3"/>
    <mergeCell ref="PAG1:PAH3"/>
    <mergeCell ref="PAI1:PAJ3"/>
    <mergeCell ref="PAK1:PAL3"/>
    <mergeCell ref="PAM1:PAN3"/>
    <mergeCell ref="PAO1:PAP3"/>
    <mergeCell ref="OZW1:OZX3"/>
    <mergeCell ref="OZY1:OZZ3"/>
    <mergeCell ref="PAA1:PAB3"/>
    <mergeCell ref="PAC1:PAD3"/>
    <mergeCell ref="PAE1:PAF3"/>
    <mergeCell ref="OZM1:OZN3"/>
    <mergeCell ref="OZO1:OZP3"/>
    <mergeCell ref="OZQ1:OZR3"/>
    <mergeCell ref="OZS1:OZT3"/>
    <mergeCell ref="OZU1:OZV3"/>
    <mergeCell ref="PCE1:PCF3"/>
    <mergeCell ref="PCG1:PCH3"/>
    <mergeCell ref="PCI1:PCJ3"/>
    <mergeCell ref="PCK1:PCL3"/>
    <mergeCell ref="PCM1:PCN3"/>
    <mergeCell ref="PBU1:PBV3"/>
    <mergeCell ref="PBW1:PBX3"/>
    <mergeCell ref="PBY1:PBZ3"/>
    <mergeCell ref="PCA1:PCB3"/>
    <mergeCell ref="PCC1:PCD3"/>
    <mergeCell ref="PBK1:PBL3"/>
    <mergeCell ref="PBM1:PBN3"/>
    <mergeCell ref="PBO1:PBP3"/>
    <mergeCell ref="PBQ1:PBR3"/>
    <mergeCell ref="PBS1:PBT3"/>
    <mergeCell ref="PBA1:PBB3"/>
    <mergeCell ref="PBC1:PBD3"/>
    <mergeCell ref="PBE1:PBF3"/>
    <mergeCell ref="PBG1:PBH3"/>
    <mergeCell ref="PBI1:PBJ3"/>
    <mergeCell ref="PDS1:PDT3"/>
    <mergeCell ref="PDU1:PDV3"/>
    <mergeCell ref="PDW1:PDX3"/>
    <mergeCell ref="PDY1:PDZ3"/>
    <mergeCell ref="PEA1:PEB3"/>
    <mergeCell ref="PDI1:PDJ3"/>
    <mergeCell ref="PDK1:PDL3"/>
    <mergeCell ref="PDM1:PDN3"/>
    <mergeCell ref="PDO1:PDP3"/>
    <mergeCell ref="PDQ1:PDR3"/>
    <mergeCell ref="PCY1:PCZ3"/>
    <mergeCell ref="PDA1:PDB3"/>
    <mergeCell ref="PDC1:PDD3"/>
    <mergeCell ref="PDE1:PDF3"/>
    <mergeCell ref="PDG1:PDH3"/>
    <mergeCell ref="PCO1:PCP3"/>
    <mergeCell ref="PCQ1:PCR3"/>
    <mergeCell ref="PCS1:PCT3"/>
    <mergeCell ref="PCU1:PCV3"/>
    <mergeCell ref="PCW1:PCX3"/>
    <mergeCell ref="PFG1:PFH3"/>
    <mergeCell ref="PFI1:PFJ3"/>
    <mergeCell ref="PFK1:PFL3"/>
    <mergeCell ref="PFM1:PFN3"/>
    <mergeCell ref="PFO1:PFP3"/>
    <mergeCell ref="PEW1:PEX3"/>
    <mergeCell ref="PEY1:PEZ3"/>
    <mergeCell ref="PFA1:PFB3"/>
    <mergeCell ref="PFC1:PFD3"/>
    <mergeCell ref="PFE1:PFF3"/>
    <mergeCell ref="PEM1:PEN3"/>
    <mergeCell ref="PEO1:PEP3"/>
    <mergeCell ref="PEQ1:PER3"/>
    <mergeCell ref="PES1:PET3"/>
    <mergeCell ref="PEU1:PEV3"/>
    <mergeCell ref="PEC1:PED3"/>
    <mergeCell ref="PEE1:PEF3"/>
    <mergeCell ref="PEG1:PEH3"/>
    <mergeCell ref="PEI1:PEJ3"/>
    <mergeCell ref="PEK1:PEL3"/>
    <mergeCell ref="PGU1:PGV3"/>
    <mergeCell ref="PGW1:PGX3"/>
    <mergeCell ref="PGY1:PGZ3"/>
    <mergeCell ref="PHA1:PHB3"/>
    <mergeCell ref="PHC1:PHD3"/>
    <mergeCell ref="PGK1:PGL3"/>
    <mergeCell ref="PGM1:PGN3"/>
    <mergeCell ref="PGO1:PGP3"/>
    <mergeCell ref="PGQ1:PGR3"/>
    <mergeCell ref="PGS1:PGT3"/>
    <mergeCell ref="PGA1:PGB3"/>
    <mergeCell ref="PGC1:PGD3"/>
    <mergeCell ref="PGE1:PGF3"/>
    <mergeCell ref="PGG1:PGH3"/>
    <mergeCell ref="PGI1:PGJ3"/>
    <mergeCell ref="PFQ1:PFR3"/>
    <mergeCell ref="PFS1:PFT3"/>
    <mergeCell ref="PFU1:PFV3"/>
    <mergeCell ref="PFW1:PFX3"/>
    <mergeCell ref="PFY1:PFZ3"/>
    <mergeCell ref="PII1:PIJ3"/>
    <mergeCell ref="PIK1:PIL3"/>
    <mergeCell ref="PIM1:PIN3"/>
    <mergeCell ref="PIO1:PIP3"/>
    <mergeCell ref="PIQ1:PIR3"/>
    <mergeCell ref="PHY1:PHZ3"/>
    <mergeCell ref="PIA1:PIB3"/>
    <mergeCell ref="PIC1:PID3"/>
    <mergeCell ref="PIE1:PIF3"/>
    <mergeCell ref="PIG1:PIH3"/>
    <mergeCell ref="PHO1:PHP3"/>
    <mergeCell ref="PHQ1:PHR3"/>
    <mergeCell ref="PHS1:PHT3"/>
    <mergeCell ref="PHU1:PHV3"/>
    <mergeCell ref="PHW1:PHX3"/>
    <mergeCell ref="PHE1:PHF3"/>
    <mergeCell ref="PHG1:PHH3"/>
    <mergeCell ref="PHI1:PHJ3"/>
    <mergeCell ref="PHK1:PHL3"/>
    <mergeCell ref="PHM1:PHN3"/>
    <mergeCell ref="PJW1:PJX3"/>
    <mergeCell ref="PJY1:PJZ3"/>
    <mergeCell ref="PKA1:PKB3"/>
    <mergeCell ref="PKC1:PKD3"/>
    <mergeCell ref="PKE1:PKF3"/>
    <mergeCell ref="PJM1:PJN3"/>
    <mergeCell ref="PJO1:PJP3"/>
    <mergeCell ref="PJQ1:PJR3"/>
    <mergeCell ref="PJS1:PJT3"/>
    <mergeCell ref="PJU1:PJV3"/>
    <mergeCell ref="PJC1:PJD3"/>
    <mergeCell ref="PJE1:PJF3"/>
    <mergeCell ref="PJG1:PJH3"/>
    <mergeCell ref="PJI1:PJJ3"/>
    <mergeCell ref="PJK1:PJL3"/>
    <mergeCell ref="PIS1:PIT3"/>
    <mergeCell ref="PIU1:PIV3"/>
    <mergeCell ref="PIW1:PIX3"/>
    <mergeCell ref="PIY1:PIZ3"/>
    <mergeCell ref="PJA1:PJB3"/>
    <mergeCell ref="PLK1:PLL3"/>
    <mergeCell ref="PLM1:PLN3"/>
    <mergeCell ref="PLO1:PLP3"/>
    <mergeCell ref="PLQ1:PLR3"/>
    <mergeCell ref="PLS1:PLT3"/>
    <mergeCell ref="PLA1:PLB3"/>
    <mergeCell ref="PLC1:PLD3"/>
    <mergeCell ref="PLE1:PLF3"/>
    <mergeCell ref="PLG1:PLH3"/>
    <mergeCell ref="PLI1:PLJ3"/>
    <mergeCell ref="PKQ1:PKR3"/>
    <mergeCell ref="PKS1:PKT3"/>
    <mergeCell ref="PKU1:PKV3"/>
    <mergeCell ref="PKW1:PKX3"/>
    <mergeCell ref="PKY1:PKZ3"/>
    <mergeCell ref="PKG1:PKH3"/>
    <mergeCell ref="PKI1:PKJ3"/>
    <mergeCell ref="PKK1:PKL3"/>
    <mergeCell ref="PKM1:PKN3"/>
    <mergeCell ref="PKO1:PKP3"/>
    <mergeCell ref="PMY1:PMZ3"/>
    <mergeCell ref="PNA1:PNB3"/>
    <mergeCell ref="PNC1:PND3"/>
    <mergeCell ref="PNE1:PNF3"/>
    <mergeCell ref="PNG1:PNH3"/>
    <mergeCell ref="PMO1:PMP3"/>
    <mergeCell ref="PMQ1:PMR3"/>
    <mergeCell ref="PMS1:PMT3"/>
    <mergeCell ref="PMU1:PMV3"/>
    <mergeCell ref="PMW1:PMX3"/>
    <mergeCell ref="PME1:PMF3"/>
    <mergeCell ref="PMG1:PMH3"/>
    <mergeCell ref="PMI1:PMJ3"/>
    <mergeCell ref="PMK1:PML3"/>
    <mergeCell ref="PMM1:PMN3"/>
    <mergeCell ref="PLU1:PLV3"/>
    <mergeCell ref="PLW1:PLX3"/>
    <mergeCell ref="PLY1:PLZ3"/>
    <mergeCell ref="PMA1:PMB3"/>
    <mergeCell ref="PMC1:PMD3"/>
    <mergeCell ref="POM1:PON3"/>
    <mergeCell ref="POO1:POP3"/>
    <mergeCell ref="POQ1:POR3"/>
    <mergeCell ref="POS1:POT3"/>
    <mergeCell ref="POU1:POV3"/>
    <mergeCell ref="POC1:POD3"/>
    <mergeCell ref="POE1:POF3"/>
    <mergeCell ref="POG1:POH3"/>
    <mergeCell ref="POI1:POJ3"/>
    <mergeCell ref="POK1:POL3"/>
    <mergeCell ref="PNS1:PNT3"/>
    <mergeCell ref="PNU1:PNV3"/>
    <mergeCell ref="PNW1:PNX3"/>
    <mergeCell ref="PNY1:PNZ3"/>
    <mergeCell ref="POA1:POB3"/>
    <mergeCell ref="PNI1:PNJ3"/>
    <mergeCell ref="PNK1:PNL3"/>
    <mergeCell ref="PNM1:PNN3"/>
    <mergeCell ref="PNO1:PNP3"/>
    <mergeCell ref="PNQ1:PNR3"/>
    <mergeCell ref="PQA1:PQB3"/>
    <mergeCell ref="PQC1:PQD3"/>
    <mergeCell ref="PQE1:PQF3"/>
    <mergeCell ref="PQG1:PQH3"/>
    <mergeCell ref="PQI1:PQJ3"/>
    <mergeCell ref="PPQ1:PPR3"/>
    <mergeCell ref="PPS1:PPT3"/>
    <mergeCell ref="PPU1:PPV3"/>
    <mergeCell ref="PPW1:PPX3"/>
    <mergeCell ref="PPY1:PPZ3"/>
    <mergeCell ref="PPG1:PPH3"/>
    <mergeCell ref="PPI1:PPJ3"/>
    <mergeCell ref="PPK1:PPL3"/>
    <mergeCell ref="PPM1:PPN3"/>
    <mergeCell ref="PPO1:PPP3"/>
    <mergeCell ref="POW1:POX3"/>
    <mergeCell ref="POY1:POZ3"/>
    <mergeCell ref="PPA1:PPB3"/>
    <mergeCell ref="PPC1:PPD3"/>
    <mergeCell ref="PPE1:PPF3"/>
    <mergeCell ref="PRO1:PRP3"/>
    <mergeCell ref="PRQ1:PRR3"/>
    <mergeCell ref="PRS1:PRT3"/>
    <mergeCell ref="PRU1:PRV3"/>
    <mergeCell ref="PRW1:PRX3"/>
    <mergeCell ref="PRE1:PRF3"/>
    <mergeCell ref="PRG1:PRH3"/>
    <mergeCell ref="PRI1:PRJ3"/>
    <mergeCell ref="PRK1:PRL3"/>
    <mergeCell ref="PRM1:PRN3"/>
    <mergeCell ref="PQU1:PQV3"/>
    <mergeCell ref="PQW1:PQX3"/>
    <mergeCell ref="PQY1:PQZ3"/>
    <mergeCell ref="PRA1:PRB3"/>
    <mergeCell ref="PRC1:PRD3"/>
    <mergeCell ref="PQK1:PQL3"/>
    <mergeCell ref="PQM1:PQN3"/>
    <mergeCell ref="PQO1:PQP3"/>
    <mergeCell ref="PQQ1:PQR3"/>
    <mergeCell ref="PQS1:PQT3"/>
    <mergeCell ref="PTC1:PTD3"/>
    <mergeCell ref="PTE1:PTF3"/>
    <mergeCell ref="PTG1:PTH3"/>
    <mergeCell ref="PTI1:PTJ3"/>
    <mergeCell ref="PTK1:PTL3"/>
    <mergeCell ref="PSS1:PST3"/>
    <mergeCell ref="PSU1:PSV3"/>
    <mergeCell ref="PSW1:PSX3"/>
    <mergeCell ref="PSY1:PSZ3"/>
    <mergeCell ref="PTA1:PTB3"/>
    <mergeCell ref="PSI1:PSJ3"/>
    <mergeCell ref="PSK1:PSL3"/>
    <mergeCell ref="PSM1:PSN3"/>
    <mergeCell ref="PSO1:PSP3"/>
    <mergeCell ref="PSQ1:PSR3"/>
    <mergeCell ref="PRY1:PRZ3"/>
    <mergeCell ref="PSA1:PSB3"/>
    <mergeCell ref="PSC1:PSD3"/>
    <mergeCell ref="PSE1:PSF3"/>
    <mergeCell ref="PSG1:PSH3"/>
    <mergeCell ref="PUQ1:PUR3"/>
    <mergeCell ref="PUS1:PUT3"/>
    <mergeCell ref="PUU1:PUV3"/>
    <mergeCell ref="PUW1:PUX3"/>
    <mergeCell ref="PUY1:PUZ3"/>
    <mergeCell ref="PUG1:PUH3"/>
    <mergeCell ref="PUI1:PUJ3"/>
    <mergeCell ref="PUK1:PUL3"/>
    <mergeCell ref="PUM1:PUN3"/>
    <mergeCell ref="PUO1:PUP3"/>
    <mergeCell ref="PTW1:PTX3"/>
    <mergeCell ref="PTY1:PTZ3"/>
    <mergeCell ref="PUA1:PUB3"/>
    <mergeCell ref="PUC1:PUD3"/>
    <mergeCell ref="PUE1:PUF3"/>
    <mergeCell ref="PTM1:PTN3"/>
    <mergeCell ref="PTO1:PTP3"/>
    <mergeCell ref="PTQ1:PTR3"/>
    <mergeCell ref="PTS1:PTT3"/>
    <mergeCell ref="PTU1:PTV3"/>
    <mergeCell ref="PWE1:PWF3"/>
    <mergeCell ref="PWG1:PWH3"/>
    <mergeCell ref="PWI1:PWJ3"/>
    <mergeCell ref="PWK1:PWL3"/>
    <mergeCell ref="PWM1:PWN3"/>
    <mergeCell ref="PVU1:PVV3"/>
    <mergeCell ref="PVW1:PVX3"/>
    <mergeCell ref="PVY1:PVZ3"/>
    <mergeCell ref="PWA1:PWB3"/>
    <mergeCell ref="PWC1:PWD3"/>
    <mergeCell ref="PVK1:PVL3"/>
    <mergeCell ref="PVM1:PVN3"/>
    <mergeCell ref="PVO1:PVP3"/>
    <mergeCell ref="PVQ1:PVR3"/>
    <mergeCell ref="PVS1:PVT3"/>
    <mergeCell ref="PVA1:PVB3"/>
    <mergeCell ref="PVC1:PVD3"/>
    <mergeCell ref="PVE1:PVF3"/>
    <mergeCell ref="PVG1:PVH3"/>
    <mergeCell ref="PVI1:PVJ3"/>
    <mergeCell ref="PXS1:PXT3"/>
    <mergeCell ref="PXU1:PXV3"/>
    <mergeCell ref="PXW1:PXX3"/>
    <mergeCell ref="PXY1:PXZ3"/>
    <mergeCell ref="PYA1:PYB3"/>
    <mergeCell ref="PXI1:PXJ3"/>
    <mergeCell ref="PXK1:PXL3"/>
    <mergeCell ref="PXM1:PXN3"/>
    <mergeCell ref="PXO1:PXP3"/>
    <mergeCell ref="PXQ1:PXR3"/>
    <mergeCell ref="PWY1:PWZ3"/>
    <mergeCell ref="PXA1:PXB3"/>
    <mergeCell ref="PXC1:PXD3"/>
    <mergeCell ref="PXE1:PXF3"/>
    <mergeCell ref="PXG1:PXH3"/>
    <mergeCell ref="PWO1:PWP3"/>
    <mergeCell ref="PWQ1:PWR3"/>
    <mergeCell ref="PWS1:PWT3"/>
    <mergeCell ref="PWU1:PWV3"/>
    <mergeCell ref="PWW1:PWX3"/>
    <mergeCell ref="PZG1:PZH3"/>
    <mergeCell ref="PZI1:PZJ3"/>
    <mergeCell ref="PZK1:PZL3"/>
    <mergeCell ref="PZM1:PZN3"/>
    <mergeCell ref="PZO1:PZP3"/>
    <mergeCell ref="PYW1:PYX3"/>
    <mergeCell ref="PYY1:PYZ3"/>
    <mergeCell ref="PZA1:PZB3"/>
    <mergeCell ref="PZC1:PZD3"/>
    <mergeCell ref="PZE1:PZF3"/>
    <mergeCell ref="PYM1:PYN3"/>
    <mergeCell ref="PYO1:PYP3"/>
    <mergeCell ref="PYQ1:PYR3"/>
    <mergeCell ref="PYS1:PYT3"/>
    <mergeCell ref="PYU1:PYV3"/>
    <mergeCell ref="PYC1:PYD3"/>
    <mergeCell ref="PYE1:PYF3"/>
    <mergeCell ref="PYG1:PYH3"/>
    <mergeCell ref="PYI1:PYJ3"/>
    <mergeCell ref="PYK1:PYL3"/>
    <mergeCell ref="QAU1:QAV3"/>
    <mergeCell ref="QAW1:QAX3"/>
    <mergeCell ref="QAY1:QAZ3"/>
    <mergeCell ref="QBA1:QBB3"/>
    <mergeCell ref="QBC1:QBD3"/>
    <mergeCell ref="QAK1:QAL3"/>
    <mergeCell ref="QAM1:QAN3"/>
    <mergeCell ref="QAO1:QAP3"/>
    <mergeCell ref="QAQ1:QAR3"/>
    <mergeCell ref="QAS1:QAT3"/>
    <mergeCell ref="QAA1:QAB3"/>
    <mergeCell ref="QAC1:QAD3"/>
    <mergeCell ref="QAE1:QAF3"/>
    <mergeCell ref="QAG1:QAH3"/>
    <mergeCell ref="QAI1:QAJ3"/>
    <mergeCell ref="PZQ1:PZR3"/>
    <mergeCell ref="PZS1:PZT3"/>
    <mergeCell ref="PZU1:PZV3"/>
    <mergeCell ref="PZW1:PZX3"/>
    <mergeCell ref="PZY1:PZZ3"/>
    <mergeCell ref="QCI1:QCJ3"/>
    <mergeCell ref="QCK1:QCL3"/>
    <mergeCell ref="QCM1:QCN3"/>
    <mergeCell ref="QCO1:QCP3"/>
    <mergeCell ref="QCQ1:QCR3"/>
    <mergeCell ref="QBY1:QBZ3"/>
    <mergeCell ref="QCA1:QCB3"/>
    <mergeCell ref="QCC1:QCD3"/>
    <mergeCell ref="QCE1:QCF3"/>
    <mergeCell ref="QCG1:QCH3"/>
    <mergeCell ref="QBO1:QBP3"/>
    <mergeCell ref="QBQ1:QBR3"/>
    <mergeCell ref="QBS1:QBT3"/>
    <mergeCell ref="QBU1:QBV3"/>
    <mergeCell ref="QBW1:QBX3"/>
    <mergeCell ref="QBE1:QBF3"/>
    <mergeCell ref="QBG1:QBH3"/>
    <mergeCell ref="QBI1:QBJ3"/>
    <mergeCell ref="QBK1:QBL3"/>
    <mergeCell ref="QBM1:QBN3"/>
    <mergeCell ref="QDW1:QDX3"/>
    <mergeCell ref="QDY1:QDZ3"/>
    <mergeCell ref="QEA1:QEB3"/>
    <mergeCell ref="QEC1:QED3"/>
    <mergeCell ref="QEE1:QEF3"/>
    <mergeCell ref="QDM1:QDN3"/>
    <mergeCell ref="QDO1:QDP3"/>
    <mergeCell ref="QDQ1:QDR3"/>
    <mergeCell ref="QDS1:QDT3"/>
    <mergeCell ref="QDU1:QDV3"/>
    <mergeCell ref="QDC1:QDD3"/>
    <mergeCell ref="QDE1:QDF3"/>
    <mergeCell ref="QDG1:QDH3"/>
    <mergeCell ref="QDI1:QDJ3"/>
    <mergeCell ref="QDK1:QDL3"/>
    <mergeCell ref="QCS1:QCT3"/>
    <mergeCell ref="QCU1:QCV3"/>
    <mergeCell ref="QCW1:QCX3"/>
    <mergeCell ref="QCY1:QCZ3"/>
    <mergeCell ref="QDA1:QDB3"/>
    <mergeCell ref="QFK1:QFL3"/>
    <mergeCell ref="QFM1:QFN3"/>
    <mergeCell ref="QFO1:QFP3"/>
    <mergeCell ref="QFQ1:QFR3"/>
    <mergeCell ref="QFS1:QFT3"/>
    <mergeCell ref="QFA1:QFB3"/>
    <mergeCell ref="QFC1:QFD3"/>
    <mergeCell ref="QFE1:QFF3"/>
    <mergeCell ref="QFG1:QFH3"/>
    <mergeCell ref="QFI1:QFJ3"/>
    <mergeCell ref="QEQ1:QER3"/>
    <mergeCell ref="QES1:QET3"/>
    <mergeCell ref="QEU1:QEV3"/>
    <mergeCell ref="QEW1:QEX3"/>
    <mergeCell ref="QEY1:QEZ3"/>
    <mergeCell ref="QEG1:QEH3"/>
    <mergeCell ref="QEI1:QEJ3"/>
    <mergeCell ref="QEK1:QEL3"/>
    <mergeCell ref="QEM1:QEN3"/>
    <mergeCell ref="QEO1:QEP3"/>
    <mergeCell ref="QGY1:QGZ3"/>
    <mergeCell ref="QHA1:QHB3"/>
    <mergeCell ref="QHC1:QHD3"/>
    <mergeCell ref="QHE1:QHF3"/>
    <mergeCell ref="QHG1:QHH3"/>
    <mergeCell ref="QGO1:QGP3"/>
    <mergeCell ref="QGQ1:QGR3"/>
    <mergeCell ref="QGS1:QGT3"/>
    <mergeCell ref="QGU1:QGV3"/>
    <mergeCell ref="QGW1:QGX3"/>
    <mergeCell ref="QGE1:QGF3"/>
    <mergeCell ref="QGG1:QGH3"/>
    <mergeCell ref="QGI1:QGJ3"/>
    <mergeCell ref="QGK1:QGL3"/>
    <mergeCell ref="QGM1:QGN3"/>
    <mergeCell ref="QFU1:QFV3"/>
    <mergeCell ref="QFW1:QFX3"/>
    <mergeCell ref="QFY1:QFZ3"/>
    <mergeCell ref="QGA1:QGB3"/>
    <mergeCell ref="QGC1:QGD3"/>
    <mergeCell ref="QIM1:QIN3"/>
    <mergeCell ref="QIO1:QIP3"/>
    <mergeCell ref="QIQ1:QIR3"/>
    <mergeCell ref="QIS1:QIT3"/>
    <mergeCell ref="QIU1:QIV3"/>
    <mergeCell ref="QIC1:QID3"/>
    <mergeCell ref="QIE1:QIF3"/>
    <mergeCell ref="QIG1:QIH3"/>
    <mergeCell ref="QII1:QIJ3"/>
    <mergeCell ref="QIK1:QIL3"/>
    <mergeCell ref="QHS1:QHT3"/>
    <mergeCell ref="QHU1:QHV3"/>
    <mergeCell ref="QHW1:QHX3"/>
    <mergeCell ref="QHY1:QHZ3"/>
    <mergeCell ref="QIA1:QIB3"/>
    <mergeCell ref="QHI1:QHJ3"/>
    <mergeCell ref="QHK1:QHL3"/>
    <mergeCell ref="QHM1:QHN3"/>
    <mergeCell ref="QHO1:QHP3"/>
    <mergeCell ref="QHQ1:QHR3"/>
    <mergeCell ref="QKA1:QKB3"/>
    <mergeCell ref="QKC1:QKD3"/>
    <mergeCell ref="QKE1:QKF3"/>
    <mergeCell ref="QKG1:QKH3"/>
    <mergeCell ref="QKI1:QKJ3"/>
    <mergeCell ref="QJQ1:QJR3"/>
    <mergeCell ref="QJS1:QJT3"/>
    <mergeCell ref="QJU1:QJV3"/>
    <mergeCell ref="QJW1:QJX3"/>
    <mergeCell ref="QJY1:QJZ3"/>
    <mergeCell ref="QJG1:QJH3"/>
    <mergeCell ref="QJI1:QJJ3"/>
    <mergeCell ref="QJK1:QJL3"/>
    <mergeCell ref="QJM1:QJN3"/>
    <mergeCell ref="QJO1:QJP3"/>
    <mergeCell ref="QIW1:QIX3"/>
    <mergeCell ref="QIY1:QIZ3"/>
    <mergeCell ref="QJA1:QJB3"/>
    <mergeCell ref="QJC1:QJD3"/>
    <mergeCell ref="QJE1:QJF3"/>
    <mergeCell ref="QLO1:QLP3"/>
    <mergeCell ref="QLQ1:QLR3"/>
    <mergeCell ref="QLS1:QLT3"/>
    <mergeCell ref="QLU1:QLV3"/>
    <mergeCell ref="QLW1:QLX3"/>
    <mergeCell ref="QLE1:QLF3"/>
    <mergeCell ref="QLG1:QLH3"/>
    <mergeCell ref="QLI1:QLJ3"/>
    <mergeCell ref="QLK1:QLL3"/>
    <mergeCell ref="QLM1:QLN3"/>
    <mergeCell ref="QKU1:QKV3"/>
    <mergeCell ref="QKW1:QKX3"/>
    <mergeCell ref="QKY1:QKZ3"/>
    <mergeCell ref="QLA1:QLB3"/>
    <mergeCell ref="QLC1:QLD3"/>
    <mergeCell ref="QKK1:QKL3"/>
    <mergeCell ref="QKM1:QKN3"/>
    <mergeCell ref="QKO1:QKP3"/>
    <mergeCell ref="QKQ1:QKR3"/>
    <mergeCell ref="QKS1:QKT3"/>
    <mergeCell ref="QNC1:QND3"/>
    <mergeCell ref="QNE1:QNF3"/>
    <mergeCell ref="QNG1:QNH3"/>
    <mergeCell ref="QNI1:QNJ3"/>
    <mergeCell ref="QNK1:QNL3"/>
    <mergeCell ref="QMS1:QMT3"/>
    <mergeCell ref="QMU1:QMV3"/>
    <mergeCell ref="QMW1:QMX3"/>
    <mergeCell ref="QMY1:QMZ3"/>
    <mergeCell ref="QNA1:QNB3"/>
    <mergeCell ref="QMI1:QMJ3"/>
    <mergeCell ref="QMK1:QML3"/>
    <mergeCell ref="QMM1:QMN3"/>
    <mergeCell ref="QMO1:QMP3"/>
    <mergeCell ref="QMQ1:QMR3"/>
    <mergeCell ref="QLY1:QLZ3"/>
    <mergeCell ref="QMA1:QMB3"/>
    <mergeCell ref="QMC1:QMD3"/>
    <mergeCell ref="QME1:QMF3"/>
    <mergeCell ref="QMG1:QMH3"/>
    <mergeCell ref="QOQ1:QOR3"/>
    <mergeCell ref="QOS1:QOT3"/>
    <mergeCell ref="QOU1:QOV3"/>
    <mergeCell ref="QOW1:QOX3"/>
    <mergeCell ref="QOY1:QOZ3"/>
    <mergeCell ref="QOG1:QOH3"/>
    <mergeCell ref="QOI1:QOJ3"/>
    <mergeCell ref="QOK1:QOL3"/>
    <mergeCell ref="QOM1:QON3"/>
    <mergeCell ref="QOO1:QOP3"/>
    <mergeCell ref="QNW1:QNX3"/>
    <mergeCell ref="QNY1:QNZ3"/>
    <mergeCell ref="QOA1:QOB3"/>
    <mergeCell ref="QOC1:QOD3"/>
    <mergeCell ref="QOE1:QOF3"/>
    <mergeCell ref="QNM1:QNN3"/>
    <mergeCell ref="QNO1:QNP3"/>
    <mergeCell ref="QNQ1:QNR3"/>
    <mergeCell ref="QNS1:QNT3"/>
    <mergeCell ref="QNU1:QNV3"/>
    <mergeCell ref="QQE1:QQF3"/>
    <mergeCell ref="QQG1:QQH3"/>
    <mergeCell ref="QQI1:QQJ3"/>
    <mergeCell ref="QQK1:QQL3"/>
    <mergeCell ref="QQM1:QQN3"/>
    <mergeCell ref="QPU1:QPV3"/>
    <mergeCell ref="QPW1:QPX3"/>
    <mergeCell ref="QPY1:QPZ3"/>
    <mergeCell ref="QQA1:QQB3"/>
    <mergeCell ref="QQC1:QQD3"/>
    <mergeCell ref="QPK1:QPL3"/>
    <mergeCell ref="QPM1:QPN3"/>
    <mergeCell ref="QPO1:QPP3"/>
    <mergeCell ref="QPQ1:QPR3"/>
    <mergeCell ref="QPS1:QPT3"/>
    <mergeCell ref="QPA1:QPB3"/>
    <mergeCell ref="QPC1:QPD3"/>
    <mergeCell ref="QPE1:QPF3"/>
    <mergeCell ref="QPG1:QPH3"/>
    <mergeCell ref="QPI1:QPJ3"/>
    <mergeCell ref="QRS1:QRT3"/>
    <mergeCell ref="QRU1:QRV3"/>
    <mergeCell ref="QRW1:QRX3"/>
    <mergeCell ref="QRY1:QRZ3"/>
    <mergeCell ref="QSA1:QSB3"/>
    <mergeCell ref="QRI1:QRJ3"/>
    <mergeCell ref="QRK1:QRL3"/>
    <mergeCell ref="QRM1:QRN3"/>
    <mergeCell ref="QRO1:QRP3"/>
    <mergeCell ref="QRQ1:QRR3"/>
    <mergeCell ref="QQY1:QQZ3"/>
    <mergeCell ref="QRA1:QRB3"/>
    <mergeCell ref="QRC1:QRD3"/>
    <mergeCell ref="QRE1:QRF3"/>
    <mergeCell ref="QRG1:QRH3"/>
    <mergeCell ref="QQO1:QQP3"/>
    <mergeCell ref="QQQ1:QQR3"/>
    <mergeCell ref="QQS1:QQT3"/>
    <mergeCell ref="QQU1:QQV3"/>
    <mergeCell ref="QQW1:QQX3"/>
    <mergeCell ref="QTG1:QTH3"/>
    <mergeCell ref="QTI1:QTJ3"/>
    <mergeCell ref="QTK1:QTL3"/>
    <mergeCell ref="QTM1:QTN3"/>
    <mergeCell ref="QTO1:QTP3"/>
    <mergeCell ref="QSW1:QSX3"/>
    <mergeCell ref="QSY1:QSZ3"/>
    <mergeCell ref="QTA1:QTB3"/>
    <mergeCell ref="QTC1:QTD3"/>
    <mergeCell ref="QTE1:QTF3"/>
    <mergeCell ref="QSM1:QSN3"/>
    <mergeCell ref="QSO1:QSP3"/>
    <mergeCell ref="QSQ1:QSR3"/>
    <mergeCell ref="QSS1:QST3"/>
    <mergeCell ref="QSU1:QSV3"/>
    <mergeCell ref="QSC1:QSD3"/>
    <mergeCell ref="QSE1:QSF3"/>
    <mergeCell ref="QSG1:QSH3"/>
    <mergeCell ref="QSI1:QSJ3"/>
    <mergeCell ref="QSK1:QSL3"/>
    <mergeCell ref="QUU1:QUV3"/>
    <mergeCell ref="QUW1:QUX3"/>
    <mergeCell ref="QUY1:QUZ3"/>
    <mergeCell ref="QVA1:QVB3"/>
    <mergeCell ref="QVC1:QVD3"/>
    <mergeCell ref="QUK1:QUL3"/>
    <mergeCell ref="QUM1:QUN3"/>
    <mergeCell ref="QUO1:QUP3"/>
    <mergeCell ref="QUQ1:QUR3"/>
    <mergeCell ref="QUS1:QUT3"/>
    <mergeCell ref="QUA1:QUB3"/>
    <mergeCell ref="QUC1:QUD3"/>
    <mergeCell ref="QUE1:QUF3"/>
    <mergeCell ref="QUG1:QUH3"/>
    <mergeCell ref="QUI1:QUJ3"/>
    <mergeCell ref="QTQ1:QTR3"/>
    <mergeCell ref="QTS1:QTT3"/>
    <mergeCell ref="QTU1:QTV3"/>
    <mergeCell ref="QTW1:QTX3"/>
    <mergeCell ref="QTY1:QTZ3"/>
    <mergeCell ref="QWI1:QWJ3"/>
    <mergeCell ref="QWK1:QWL3"/>
    <mergeCell ref="QWM1:QWN3"/>
    <mergeCell ref="QWO1:QWP3"/>
    <mergeCell ref="QWQ1:QWR3"/>
    <mergeCell ref="QVY1:QVZ3"/>
    <mergeCell ref="QWA1:QWB3"/>
    <mergeCell ref="QWC1:QWD3"/>
    <mergeCell ref="QWE1:QWF3"/>
    <mergeCell ref="QWG1:QWH3"/>
    <mergeCell ref="QVO1:QVP3"/>
    <mergeCell ref="QVQ1:QVR3"/>
    <mergeCell ref="QVS1:QVT3"/>
    <mergeCell ref="QVU1:QVV3"/>
    <mergeCell ref="QVW1:QVX3"/>
    <mergeCell ref="QVE1:QVF3"/>
    <mergeCell ref="QVG1:QVH3"/>
    <mergeCell ref="QVI1:QVJ3"/>
    <mergeCell ref="QVK1:QVL3"/>
    <mergeCell ref="QVM1:QVN3"/>
    <mergeCell ref="QXW1:QXX3"/>
    <mergeCell ref="QXY1:QXZ3"/>
    <mergeCell ref="QYA1:QYB3"/>
    <mergeCell ref="QYC1:QYD3"/>
    <mergeCell ref="QYE1:QYF3"/>
    <mergeCell ref="QXM1:QXN3"/>
    <mergeCell ref="QXO1:QXP3"/>
    <mergeCell ref="QXQ1:QXR3"/>
    <mergeCell ref="QXS1:QXT3"/>
    <mergeCell ref="QXU1:QXV3"/>
    <mergeCell ref="QXC1:QXD3"/>
    <mergeCell ref="QXE1:QXF3"/>
    <mergeCell ref="QXG1:QXH3"/>
    <mergeCell ref="QXI1:QXJ3"/>
    <mergeCell ref="QXK1:QXL3"/>
    <mergeCell ref="QWS1:QWT3"/>
    <mergeCell ref="QWU1:QWV3"/>
    <mergeCell ref="QWW1:QWX3"/>
    <mergeCell ref="QWY1:QWZ3"/>
    <mergeCell ref="QXA1:QXB3"/>
    <mergeCell ref="QZK1:QZL3"/>
    <mergeCell ref="QZM1:QZN3"/>
    <mergeCell ref="QZO1:QZP3"/>
    <mergeCell ref="QZQ1:QZR3"/>
    <mergeCell ref="QZS1:QZT3"/>
    <mergeCell ref="QZA1:QZB3"/>
    <mergeCell ref="QZC1:QZD3"/>
    <mergeCell ref="QZE1:QZF3"/>
    <mergeCell ref="QZG1:QZH3"/>
    <mergeCell ref="QZI1:QZJ3"/>
    <mergeCell ref="QYQ1:QYR3"/>
    <mergeCell ref="QYS1:QYT3"/>
    <mergeCell ref="QYU1:QYV3"/>
    <mergeCell ref="QYW1:QYX3"/>
    <mergeCell ref="QYY1:QYZ3"/>
    <mergeCell ref="QYG1:QYH3"/>
    <mergeCell ref="QYI1:QYJ3"/>
    <mergeCell ref="QYK1:QYL3"/>
    <mergeCell ref="QYM1:QYN3"/>
    <mergeCell ref="QYO1:QYP3"/>
    <mergeCell ref="RAY1:RAZ3"/>
    <mergeCell ref="RBA1:RBB3"/>
    <mergeCell ref="RBC1:RBD3"/>
    <mergeCell ref="RBE1:RBF3"/>
    <mergeCell ref="RBG1:RBH3"/>
    <mergeCell ref="RAO1:RAP3"/>
    <mergeCell ref="RAQ1:RAR3"/>
    <mergeCell ref="RAS1:RAT3"/>
    <mergeCell ref="RAU1:RAV3"/>
    <mergeCell ref="RAW1:RAX3"/>
    <mergeCell ref="RAE1:RAF3"/>
    <mergeCell ref="RAG1:RAH3"/>
    <mergeCell ref="RAI1:RAJ3"/>
    <mergeCell ref="RAK1:RAL3"/>
    <mergeCell ref="RAM1:RAN3"/>
    <mergeCell ref="QZU1:QZV3"/>
    <mergeCell ref="QZW1:QZX3"/>
    <mergeCell ref="QZY1:QZZ3"/>
    <mergeCell ref="RAA1:RAB3"/>
    <mergeCell ref="RAC1:RAD3"/>
    <mergeCell ref="RCM1:RCN3"/>
    <mergeCell ref="RCO1:RCP3"/>
    <mergeCell ref="RCQ1:RCR3"/>
    <mergeCell ref="RCS1:RCT3"/>
    <mergeCell ref="RCU1:RCV3"/>
    <mergeCell ref="RCC1:RCD3"/>
    <mergeCell ref="RCE1:RCF3"/>
    <mergeCell ref="RCG1:RCH3"/>
    <mergeCell ref="RCI1:RCJ3"/>
    <mergeCell ref="RCK1:RCL3"/>
    <mergeCell ref="RBS1:RBT3"/>
    <mergeCell ref="RBU1:RBV3"/>
    <mergeCell ref="RBW1:RBX3"/>
    <mergeCell ref="RBY1:RBZ3"/>
    <mergeCell ref="RCA1:RCB3"/>
    <mergeCell ref="RBI1:RBJ3"/>
    <mergeCell ref="RBK1:RBL3"/>
    <mergeCell ref="RBM1:RBN3"/>
    <mergeCell ref="RBO1:RBP3"/>
    <mergeCell ref="RBQ1:RBR3"/>
    <mergeCell ref="REA1:REB3"/>
    <mergeCell ref="REC1:RED3"/>
    <mergeCell ref="REE1:REF3"/>
    <mergeCell ref="REG1:REH3"/>
    <mergeCell ref="REI1:REJ3"/>
    <mergeCell ref="RDQ1:RDR3"/>
    <mergeCell ref="RDS1:RDT3"/>
    <mergeCell ref="RDU1:RDV3"/>
    <mergeCell ref="RDW1:RDX3"/>
    <mergeCell ref="RDY1:RDZ3"/>
    <mergeCell ref="RDG1:RDH3"/>
    <mergeCell ref="RDI1:RDJ3"/>
    <mergeCell ref="RDK1:RDL3"/>
    <mergeCell ref="RDM1:RDN3"/>
    <mergeCell ref="RDO1:RDP3"/>
    <mergeCell ref="RCW1:RCX3"/>
    <mergeCell ref="RCY1:RCZ3"/>
    <mergeCell ref="RDA1:RDB3"/>
    <mergeCell ref="RDC1:RDD3"/>
    <mergeCell ref="RDE1:RDF3"/>
    <mergeCell ref="RFO1:RFP3"/>
    <mergeCell ref="RFQ1:RFR3"/>
    <mergeCell ref="RFS1:RFT3"/>
    <mergeCell ref="RFU1:RFV3"/>
    <mergeCell ref="RFW1:RFX3"/>
    <mergeCell ref="RFE1:RFF3"/>
    <mergeCell ref="RFG1:RFH3"/>
    <mergeCell ref="RFI1:RFJ3"/>
    <mergeCell ref="RFK1:RFL3"/>
    <mergeCell ref="RFM1:RFN3"/>
    <mergeCell ref="REU1:REV3"/>
    <mergeCell ref="REW1:REX3"/>
    <mergeCell ref="REY1:REZ3"/>
    <mergeCell ref="RFA1:RFB3"/>
    <mergeCell ref="RFC1:RFD3"/>
    <mergeCell ref="REK1:REL3"/>
    <mergeCell ref="REM1:REN3"/>
    <mergeCell ref="REO1:REP3"/>
    <mergeCell ref="REQ1:RER3"/>
    <mergeCell ref="RES1:RET3"/>
    <mergeCell ref="RHC1:RHD3"/>
    <mergeCell ref="RHE1:RHF3"/>
    <mergeCell ref="RHG1:RHH3"/>
    <mergeCell ref="RHI1:RHJ3"/>
    <mergeCell ref="RHK1:RHL3"/>
    <mergeCell ref="RGS1:RGT3"/>
    <mergeCell ref="RGU1:RGV3"/>
    <mergeCell ref="RGW1:RGX3"/>
    <mergeCell ref="RGY1:RGZ3"/>
    <mergeCell ref="RHA1:RHB3"/>
    <mergeCell ref="RGI1:RGJ3"/>
    <mergeCell ref="RGK1:RGL3"/>
    <mergeCell ref="RGM1:RGN3"/>
    <mergeCell ref="RGO1:RGP3"/>
    <mergeCell ref="RGQ1:RGR3"/>
    <mergeCell ref="RFY1:RFZ3"/>
    <mergeCell ref="RGA1:RGB3"/>
    <mergeCell ref="RGC1:RGD3"/>
    <mergeCell ref="RGE1:RGF3"/>
    <mergeCell ref="RGG1:RGH3"/>
    <mergeCell ref="RIQ1:RIR3"/>
    <mergeCell ref="RIS1:RIT3"/>
    <mergeCell ref="RIU1:RIV3"/>
    <mergeCell ref="RIW1:RIX3"/>
    <mergeCell ref="RIY1:RIZ3"/>
    <mergeCell ref="RIG1:RIH3"/>
    <mergeCell ref="RII1:RIJ3"/>
    <mergeCell ref="RIK1:RIL3"/>
    <mergeCell ref="RIM1:RIN3"/>
    <mergeCell ref="RIO1:RIP3"/>
    <mergeCell ref="RHW1:RHX3"/>
    <mergeCell ref="RHY1:RHZ3"/>
    <mergeCell ref="RIA1:RIB3"/>
    <mergeCell ref="RIC1:RID3"/>
    <mergeCell ref="RIE1:RIF3"/>
    <mergeCell ref="RHM1:RHN3"/>
    <mergeCell ref="RHO1:RHP3"/>
    <mergeCell ref="RHQ1:RHR3"/>
    <mergeCell ref="RHS1:RHT3"/>
    <mergeCell ref="RHU1:RHV3"/>
    <mergeCell ref="RKE1:RKF3"/>
    <mergeCell ref="RKG1:RKH3"/>
    <mergeCell ref="RKI1:RKJ3"/>
    <mergeCell ref="RKK1:RKL3"/>
    <mergeCell ref="RKM1:RKN3"/>
    <mergeCell ref="RJU1:RJV3"/>
    <mergeCell ref="RJW1:RJX3"/>
    <mergeCell ref="RJY1:RJZ3"/>
    <mergeCell ref="RKA1:RKB3"/>
    <mergeCell ref="RKC1:RKD3"/>
    <mergeCell ref="RJK1:RJL3"/>
    <mergeCell ref="RJM1:RJN3"/>
    <mergeCell ref="RJO1:RJP3"/>
    <mergeCell ref="RJQ1:RJR3"/>
    <mergeCell ref="RJS1:RJT3"/>
    <mergeCell ref="RJA1:RJB3"/>
    <mergeCell ref="RJC1:RJD3"/>
    <mergeCell ref="RJE1:RJF3"/>
    <mergeCell ref="RJG1:RJH3"/>
    <mergeCell ref="RJI1:RJJ3"/>
    <mergeCell ref="RLS1:RLT3"/>
    <mergeCell ref="RLU1:RLV3"/>
    <mergeCell ref="RLW1:RLX3"/>
    <mergeCell ref="RLY1:RLZ3"/>
    <mergeCell ref="RMA1:RMB3"/>
    <mergeCell ref="RLI1:RLJ3"/>
    <mergeCell ref="RLK1:RLL3"/>
    <mergeCell ref="RLM1:RLN3"/>
    <mergeCell ref="RLO1:RLP3"/>
    <mergeCell ref="RLQ1:RLR3"/>
    <mergeCell ref="RKY1:RKZ3"/>
    <mergeCell ref="RLA1:RLB3"/>
    <mergeCell ref="RLC1:RLD3"/>
    <mergeCell ref="RLE1:RLF3"/>
    <mergeCell ref="RLG1:RLH3"/>
    <mergeCell ref="RKO1:RKP3"/>
    <mergeCell ref="RKQ1:RKR3"/>
    <mergeCell ref="RKS1:RKT3"/>
    <mergeCell ref="RKU1:RKV3"/>
    <mergeCell ref="RKW1:RKX3"/>
    <mergeCell ref="RNG1:RNH3"/>
    <mergeCell ref="RNI1:RNJ3"/>
    <mergeCell ref="RNK1:RNL3"/>
    <mergeCell ref="RNM1:RNN3"/>
    <mergeCell ref="RNO1:RNP3"/>
    <mergeCell ref="RMW1:RMX3"/>
    <mergeCell ref="RMY1:RMZ3"/>
    <mergeCell ref="RNA1:RNB3"/>
    <mergeCell ref="RNC1:RND3"/>
    <mergeCell ref="RNE1:RNF3"/>
    <mergeCell ref="RMM1:RMN3"/>
    <mergeCell ref="RMO1:RMP3"/>
    <mergeCell ref="RMQ1:RMR3"/>
    <mergeCell ref="RMS1:RMT3"/>
    <mergeCell ref="RMU1:RMV3"/>
    <mergeCell ref="RMC1:RMD3"/>
    <mergeCell ref="RME1:RMF3"/>
    <mergeCell ref="RMG1:RMH3"/>
    <mergeCell ref="RMI1:RMJ3"/>
    <mergeCell ref="RMK1:RML3"/>
    <mergeCell ref="ROU1:ROV3"/>
    <mergeCell ref="ROW1:ROX3"/>
    <mergeCell ref="ROY1:ROZ3"/>
    <mergeCell ref="RPA1:RPB3"/>
    <mergeCell ref="RPC1:RPD3"/>
    <mergeCell ref="ROK1:ROL3"/>
    <mergeCell ref="ROM1:RON3"/>
    <mergeCell ref="ROO1:ROP3"/>
    <mergeCell ref="ROQ1:ROR3"/>
    <mergeCell ref="ROS1:ROT3"/>
    <mergeCell ref="ROA1:ROB3"/>
    <mergeCell ref="ROC1:ROD3"/>
    <mergeCell ref="ROE1:ROF3"/>
    <mergeCell ref="ROG1:ROH3"/>
    <mergeCell ref="ROI1:ROJ3"/>
    <mergeCell ref="RNQ1:RNR3"/>
    <mergeCell ref="RNS1:RNT3"/>
    <mergeCell ref="RNU1:RNV3"/>
    <mergeCell ref="RNW1:RNX3"/>
    <mergeCell ref="RNY1:RNZ3"/>
    <mergeCell ref="RQI1:RQJ3"/>
    <mergeCell ref="RQK1:RQL3"/>
    <mergeCell ref="RQM1:RQN3"/>
    <mergeCell ref="RQO1:RQP3"/>
    <mergeCell ref="RQQ1:RQR3"/>
    <mergeCell ref="RPY1:RPZ3"/>
    <mergeCell ref="RQA1:RQB3"/>
    <mergeCell ref="RQC1:RQD3"/>
    <mergeCell ref="RQE1:RQF3"/>
    <mergeCell ref="RQG1:RQH3"/>
    <mergeCell ref="RPO1:RPP3"/>
    <mergeCell ref="RPQ1:RPR3"/>
    <mergeCell ref="RPS1:RPT3"/>
    <mergeCell ref="RPU1:RPV3"/>
    <mergeCell ref="RPW1:RPX3"/>
    <mergeCell ref="RPE1:RPF3"/>
    <mergeCell ref="RPG1:RPH3"/>
    <mergeCell ref="RPI1:RPJ3"/>
    <mergeCell ref="RPK1:RPL3"/>
    <mergeCell ref="RPM1:RPN3"/>
    <mergeCell ref="RRW1:RRX3"/>
    <mergeCell ref="RRY1:RRZ3"/>
    <mergeCell ref="RSA1:RSB3"/>
    <mergeCell ref="RSC1:RSD3"/>
    <mergeCell ref="RSE1:RSF3"/>
    <mergeCell ref="RRM1:RRN3"/>
    <mergeCell ref="RRO1:RRP3"/>
    <mergeCell ref="RRQ1:RRR3"/>
    <mergeCell ref="RRS1:RRT3"/>
    <mergeCell ref="RRU1:RRV3"/>
    <mergeCell ref="RRC1:RRD3"/>
    <mergeCell ref="RRE1:RRF3"/>
    <mergeCell ref="RRG1:RRH3"/>
    <mergeCell ref="RRI1:RRJ3"/>
    <mergeCell ref="RRK1:RRL3"/>
    <mergeCell ref="RQS1:RQT3"/>
    <mergeCell ref="RQU1:RQV3"/>
    <mergeCell ref="RQW1:RQX3"/>
    <mergeCell ref="RQY1:RQZ3"/>
    <mergeCell ref="RRA1:RRB3"/>
    <mergeCell ref="RTK1:RTL3"/>
    <mergeCell ref="RTM1:RTN3"/>
    <mergeCell ref="RTO1:RTP3"/>
    <mergeCell ref="RTQ1:RTR3"/>
    <mergeCell ref="RTS1:RTT3"/>
    <mergeCell ref="RTA1:RTB3"/>
    <mergeCell ref="RTC1:RTD3"/>
    <mergeCell ref="RTE1:RTF3"/>
    <mergeCell ref="RTG1:RTH3"/>
    <mergeCell ref="RTI1:RTJ3"/>
    <mergeCell ref="RSQ1:RSR3"/>
    <mergeCell ref="RSS1:RST3"/>
    <mergeCell ref="RSU1:RSV3"/>
    <mergeCell ref="RSW1:RSX3"/>
    <mergeCell ref="RSY1:RSZ3"/>
    <mergeCell ref="RSG1:RSH3"/>
    <mergeCell ref="RSI1:RSJ3"/>
    <mergeCell ref="RSK1:RSL3"/>
    <mergeCell ref="RSM1:RSN3"/>
    <mergeCell ref="RSO1:RSP3"/>
    <mergeCell ref="RUY1:RUZ3"/>
    <mergeCell ref="RVA1:RVB3"/>
    <mergeCell ref="RVC1:RVD3"/>
    <mergeCell ref="RVE1:RVF3"/>
    <mergeCell ref="RVG1:RVH3"/>
    <mergeCell ref="RUO1:RUP3"/>
    <mergeCell ref="RUQ1:RUR3"/>
    <mergeCell ref="RUS1:RUT3"/>
    <mergeCell ref="RUU1:RUV3"/>
    <mergeCell ref="RUW1:RUX3"/>
    <mergeCell ref="RUE1:RUF3"/>
    <mergeCell ref="RUG1:RUH3"/>
    <mergeCell ref="RUI1:RUJ3"/>
    <mergeCell ref="RUK1:RUL3"/>
    <mergeCell ref="RUM1:RUN3"/>
    <mergeCell ref="RTU1:RTV3"/>
    <mergeCell ref="RTW1:RTX3"/>
    <mergeCell ref="RTY1:RTZ3"/>
    <mergeCell ref="RUA1:RUB3"/>
    <mergeCell ref="RUC1:RUD3"/>
    <mergeCell ref="RWM1:RWN3"/>
    <mergeCell ref="RWO1:RWP3"/>
    <mergeCell ref="RWQ1:RWR3"/>
    <mergeCell ref="RWS1:RWT3"/>
    <mergeCell ref="RWU1:RWV3"/>
    <mergeCell ref="RWC1:RWD3"/>
    <mergeCell ref="RWE1:RWF3"/>
    <mergeCell ref="RWG1:RWH3"/>
    <mergeCell ref="RWI1:RWJ3"/>
    <mergeCell ref="RWK1:RWL3"/>
    <mergeCell ref="RVS1:RVT3"/>
    <mergeCell ref="RVU1:RVV3"/>
    <mergeCell ref="RVW1:RVX3"/>
    <mergeCell ref="RVY1:RVZ3"/>
    <mergeCell ref="RWA1:RWB3"/>
    <mergeCell ref="RVI1:RVJ3"/>
    <mergeCell ref="RVK1:RVL3"/>
    <mergeCell ref="RVM1:RVN3"/>
    <mergeCell ref="RVO1:RVP3"/>
    <mergeCell ref="RVQ1:RVR3"/>
    <mergeCell ref="RYA1:RYB3"/>
    <mergeCell ref="RYC1:RYD3"/>
    <mergeCell ref="RYE1:RYF3"/>
    <mergeCell ref="RYG1:RYH3"/>
    <mergeCell ref="RYI1:RYJ3"/>
    <mergeCell ref="RXQ1:RXR3"/>
    <mergeCell ref="RXS1:RXT3"/>
    <mergeCell ref="RXU1:RXV3"/>
    <mergeCell ref="RXW1:RXX3"/>
    <mergeCell ref="RXY1:RXZ3"/>
    <mergeCell ref="RXG1:RXH3"/>
    <mergeCell ref="RXI1:RXJ3"/>
    <mergeCell ref="RXK1:RXL3"/>
    <mergeCell ref="RXM1:RXN3"/>
    <mergeCell ref="RXO1:RXP3"/>
    <mergeCell ref="RWW1:RWX3"/>
    <mergeCell ref="RWY1:RWZ3"/>
    <mergeCell ref="RXA1:RXB3"/>
    <mergeCell ref="RXC1:RXD3"/>
    <mergeCell ref="RXE1:RXF3"/>
    <mergeCell ref="RZO1:RZP3"/>
    <mergeCell ref="RZQ1:RZR3"/>
    <mergeCell ref="RZS1:RZT3"/>
    <mergeCell ref="RZU1:RZV3"/>
    <mergeCell ref="RZW1:RZX3"/>
    <mergeCell ref="RZE1:RZF3"/>
    <mergeCell ref="RZG1:RZH3"/>
    <mergeCell ref="RZI1:RZJ3"/>
    <mergeCell ref="RZK1:RZL3"/>
    <mergeCell ref="RZM1:RZN3"/>
    <mergeCell ref="RYU1:RYV3"/>
    <mergeCell ref="RYW1:RYX3"/>
    <mergeCell ref="RYY1:RYZ3"/>
    <mergeCell ref="RZA1:RZB3"/>
    <mergeCell ref="RZC1:RZD3"/>
    <mergeCell ref="RYK1:RYL3"/>
    <mergeCell ref="RYM1:RYN3"/>
    <mergeCell ref="RYO1:RYP3"/>
    <mergeCell ref="RYQ1:RYR3"/>
    <mergeCell ref="RYS1:RYT3"/>
    <mergeCell ref="SBC1:SBD3"/>
    <mergeCell ref="SBE1:SBF3"/>
    <mergeCell ref="SBG1:SBH3"/>
    <mergeCell ref="SBI1:SBJ3"/>
    <mergeCell ref="SBK1:SBL3"/>
    <mergeCell ref="SAS1:SAT3"/>
    <mergeCell ref="SAU1:SAV3"/>
    <mergeCell ref="SAW1:SAX3"/>
    <mergeCell ref="SAY1:SAZ3"/>
    <mergeCell ref="SBA1:SBB3"/>
    <mergeCell ref="SAI1:SAJ3"/>
    <mergeCell ref="SAK1:SAL3"/>
    <mergeCell ref="SAM1:SAN3"/>
    <mergeCell ref="SAO1:SAP3"/>
    <mergeCell ref="SAQ1:SAR3"/>
    <mergeCell ref="RZY1:RZZ3"/>
    <mergeCell ref="SAA1:SAB3"/>
    <mergeCell ref="SAC1:SAD3"/>
    <mergeCell ref="SAE1:SAF3"/>
    <mergeCell ref="SAG1:SAH3"/>
    <mergeCell ref="SCQ1:SCR3"/>
    <mergeCell ref="SCS1:SCT3"/>
    <mergeCell ref="SCU1:SCV3"/>
    <mergeCell ref="SCW1:SCX3"/>
    <mergeCell ref="SCY1:SCZ3"/>
    <mergeCell ref="SCG1:SCH3"/>
    <mergeCell ref="SCI1:SCJ3"/>
    <mergeCell ref="SCK1:SCL3"/>
    <mergeCell ref="SCM1:SCN3"/>
    <mergeCell ref="SCO1:SCP3"/>
    <mergeCell ref="SBW1:SBX3"/>
    <mergeCell ref="SBY1:SBZ3"/>
    <mergeCell ref="SCA1:SCB3"/>
    <mergeCell ref="SCC1:SCD3"/>
    <mergeCell ref="SCE1:SCF3"/>
    <mergeCell ref="SBM1:SBN3"/>
    <mergeCell ref="SBO1:SBP3"/>
    <mergeCell ref="SBQ1:SBR3"/>
    <mergeCell ref="SBS1:SBT3"/>
    <mergeCell ref="SBU1:SBV3"/>
    <mergeCell ref="SEE1:SEF3"/>
    <mergeCell ref="SEG1:SEH3"/>
    <mergeCell ref="SEI1:SEJ3"/>
    <mergeCell ref="SEK1:SEL3"/>
    <mergeCell ref="SEM1:SEN3"/>
    <mergeCell ref="SDU1:SDV3"/>
    <mergeCell ref="SDW1:SDX3"/>
    <mergeCell ref="SDY1:SDZ3"/>
    <mergeCell ref="SEA1:SEB3"/>
    <mergeCell ref="SEC1:SED3"/>
    <mergeCell ref="SDK1:SDL3"/>
    <mergeCell ref="SDM1:SDN3"/>
    <mergeCell ref="SDO1:SDP3"/>
    <mergeCell ref="SDQ1:SDR3"/>
    <mergeCell ref="SDS1:SDT3"/>
    <mergeCell ref="SDA1:SDB3"/>
    <mergeCell ref="SDC1:SDD3"/>
    <mergeCell ref="SDE1:SDF3"/>
    <mergeCell ref="SDG1:SDH3"/>
    <mergeCell ref="SDI1:SDJ3"/>
    <mergeCell ref="SFS1:SFT3"/>
    <mergeCell ref="SFU1:SFV3"/>
    <mergeCell ref="SFW1:SFX3"/>
    <mergeCell ref="SFY1:SFZ3"/>
    <mergeCell ref="SGA1:SGB3"/>
    <mergeCell ref="SFI1:SFJ3"/>
    <mergeCell ref="SFK1:SFL3"/>
    <mergeCell ref="SFM1:SFN3"/>
    <mergeCell ref="SFO1:SFP3"/>
    <mergeCell ref="SFQ1:SFR3"/>
    <mergeCell ref="SEY1:SEZ3"/>
    <mergeCell ref="SFA1:SFB3"/>
    <mergeCell ref="SFC1:SFD3"/>
    <mergeCell ref="SFE1:SFF3"/>
    <mergeCell ref="SFG1:SFH3"/>
    <mergeCell ref="SEO1:SEP3"/>
    <mergeCell ref="SEQ1:SER3"/>
    <mergeCell ref="SES1:SET3"/>
    <mergeCell ref="SEU1:SEV3"/>
    <mergeCell ref="SEW1:SEX3"/>
    <mergeCell ref="SHG1:SHH3"/>
    <mergeCell ref="SHI1:SHJ3"/>
    <mergeCell ref="SHK1:SHL3"/>
    <mergeCell ref="SHM1:SHN3"/>
    <mergeCell ref="SHO1:SHP3"/>
    <mergeCell ref="SGW1:SGX3"/>
    <mergeCell ref="SGY1:SGZ3"/>
    <mergeCell ref="SHA1:SHB3"/>
    <mergeCell ref="SHC1:SHD3"/>
    <mergeCell ref="SHE1:SHF3"/>
    <mergeCell ref="SGM1:SGN3"/>
    <mergeCell ref="SGO1:SGP3"/>
    <mergeCell ref="SGQ1:SGR3"/>
    <mergeCell ref="SGS1:SGT3"/>
    <mergeCell ref="SGU1:SGV3"/>
    <mergeCell ref="SGC1:SGD3"/>
    <mergeCell ref="SGE1:SGF3"/>
    <mergeCell ref="SGG1:SGH3"/>
    <mergeCell ref="SGI1:SGJ3"/>
    <mergeCell ref="SGK1:SGL3"/>
    <mergeCell ref="SIU1:SIV3"/>
    <mergeCell ref="SIW1:SIX3"/>
    <mergeCell ref="SIY1:SIZ3"/>
    <mergeCell ref="SJA1:SJB3"/>
    <mergeCell ref="SJC1:SJD3"/>
    <mergeCell ref="SIK1:SIL3"/>
    <mergeCell ref="SIM1:SIN3"/>
    <mergeCell ref="SIO1:SIP3"/>
    <mergeCell ref="SIQ1:SIR3"/>
    <mergeCell ref="SIS1:SIT3"/>
    <mergeCell ref="SIA1:SIB3"/>
    <mergeCell ref="SIC1:SID3"/>
    <mergeCell ref="SIE1:SIF3"/>
    <mergeCell ref="SIG1:SIH3"/>
    <mergeCell ref="SII1:SIJ3"/>
    <mergeCell ref="SHQ1:SHR3"/>
    <mergeCell ref="SHS1:SHT3"/>
    <mergeCell ref="SHU1:SHV3"/>
    <mergeCell ref="SHW1:SHX3"/>
    <mergeCell ref="SHY1:SHZ3"/>
    <mergeCell ref="SKI1:SKJ3"/>
    <mergeCell ref="SKK1:SKL3"/>
    <mergeCell ref="SKM1:SKN3"/>
    <mergeCell ref="SKO1:SKP3"/>
    <mergeCell ref="SKQ1:SKR3"/>
    <mergeCell ref="SJY1:SJZ3"/>
    <mergeCell ref="SKA1:SKB3"/>
    <mergeCell ref="SKC1:SKD3"/>
    <mergeCell ref="SKE1:SKF3"/>
    <mergeCell ref="SKG1:SKH3"/>
    <mergeCell ref="SJO1:SJP3"/>
    <mergeCell ref="SJQ1:SJR3"/>
    <mergeCell ref="SJS1:SJT3"/>
    <mergeCell ref="SJU1:SJV3"/>
    <mergeCell ref="SJW1:SJX3"/>
    <mergeCell ref="SJE1:SJF3"/>
    <mergeCell ref="SJG1:SJH3"/>
    <mergeCell ref="SJI1:SJJ3"/>
    <mergeCell ref="SJK1:SJL3"/>
    <mergeCell ref="SJM1:SJN3"/>
    <mergeCell ref="SLW1:SLX3"/>
    <mergeCell ref="SLY1:SLZ3"/>
    <mergeCell ref="SMA1:SMB3"/>
    <mergeCell ref="SMC1:SMD3"/>
    <mergeCell ref="SME1:SMF3"/>
    <mergeCell ref="SLM1:SLN3"/>
    <mergeCell ref="SLO1:SLP3"/>
    <mergeCell ref="SLQ1:SLR3"/>
    <mergeCell ref="SLS1:SLT3"/>
    <mergeCell ref="SLU1:SLV3"/>
    <mergeCell ref="SLC1:SLD3"/>
    <mergeCell ref="SLE1:SLF3"/>
    <mergeCell ref="SLG1:SLH3"/>
    <mergeCell ref="SLI1:SLJ3"/>
    <mergeCell ref="SLK1:SLL3"/>
    <mergeCell ref="SKS1:SKT3"/>
    <mergeCell ref="SKU1:SKV3"/>
    <mergeCell ref="SKW1:SKX3"/>
    <mergeCell ref="SKY1:SKZ3"/>
    <mergeCell ref="SLA1:SLB3"/>
    <mergeCell ref="SNK1:SNL3"/>
    <mergeCell ref="SNM1:SNN3"/>
    <mergeCell ref="SNO1:SNP3"/>
    <mergeCell ref="SNQ1:SNR3"/>
    <mergeCell ref="SNS1:SNT3"/>
    <mergeCell ref="SNA1:SNB3"/>
    <mergeCell ref="SNC1:SND3"/>
    <mergeCell ref="SNE1:SNF3"/>
    <mergeCell ref="SNG1:SNH3"/>
    <mergeCell ref="SNI1:SNJ3"/>
    <mergeCell ref="SMQ1:SMR3"/>
    <mergeCell ref="SMS1:SMT3"/>
    <mergeCell ref="SMU1:SMV3"/>
    <mergeCell ref="SMW1:SMX3"/>
    <mergeCell ref="SMY1:SMZ3"/>
    <mergeCell ref="SMG1:SMH3"/>
    <mergeCell ref="SMI1:SMJ3"/>
    <mergeCell ref="SMK1:SML3"/>
    <mergeCell ref="SMM1:SMN3"/>
    <mergeCell ref="SMO1:SMP3"/>
    <mergeCell ref="SOY1:SOZ3"/>
    <mergeCell ref="SPA1:SPB3"/>
    <mergeCell ref="SPC1:SPD3"/>
    <mergeCell ref="SPE1:SPF3"/>
    <mergeCell ref="SPG1:SPH3"/>
    <mergeCell ref="SOO1:SOP3"/>
    <mergeCell ref="SOQ1:SOR3"/>
    <mergeCell ref="SOS1:SOT3"/>
    <mergeCell ref="SOU1:SOV3"/>
    <mergeCell ref="SOW1:SOX3"/>
    <mergeCell ref="SOE1:SOF3"/>
    <mergeCell ref="SOG1:SOH3"/>
    <mergeCell ref="SOI1:SOJ3"/>
    <mergeCell ref="SOK1:SOL3"/>
    <mergeCell ref="SOM1:SON3"/>
    <mergeCell ref="SNU1:SNV3"/>
    <mergeCell ref="SNW1:SNX3"/>
    <mergeCell ref="SNY1:SNZ3"/>
    <mergeCell ref="SOA1:SOB3"/>
    <mergeCell ref="SOC1:SOD3"/>
    <mergeCell ref="SQM1:SQN3"/>
    <mergeCell ref="SQO1:SQP3"/>
    <mergeCell ref="SQQ1:SQR3"/>
    <mergeCell ref="SQS1:SQT3"/>
    <mergeCell ref="SQU1:SQV3"/>
    <mergeCell ref="SQC1:SQD3"/>
    <mergeCell ref="SQE1:SQF3"/>
    <mergeCell ref="SQG1:SQH3"/>
    <mergeCell ref="SQI1:SQJ3"/>
    <mergeCell ref="SQK1:SQL3"/>
    <mergeCell ref="SPS1:SPT3"/>
    <mergeCell ref="SPU1:SPV3"/>
    <mergeCell ref="SPW1:SPX3"/>
    <mergeCell ref="SPY1:SPZ3"/>
    <mergeCell ref="SQA1:SQB3"/>
    <mergeCell ref="SPI1:SPJ3"/>
    <mergeCell ref="SPK1:SPL3"/>
    <mergeCell ref="SPM1:SPN3"/>
    <mergeCell ref="SPO1:SPP3"/>
    <mergeCell ref="SPQ1:SPR3"/>
    <mergeCell ref="SSA1:SSB3"/>
    <mergeCell ref="SSC1:SSD3"/>
    <mergeCell ref="SSE1:SSF3"/>
    <mergeCell ref="SSG1:SSH3"/>
    <mergeCell ref="SSI1:SSJ3"/>
    <mergeCell ref="SRQ1:SRR3"/>
    <mergeCell ref="SRS1:SRT3"/>
    <mergeCell ref="SRU1:SRV3"/>
    <mergeCell ref="SRW1:SRX3"/>
    <mergeCell ref="SRY1:SRZ3"/>
    <mergeCell ref="SRG1:SRH3"/>
    <mergeCell ref="SRI1:SRJ3"/>
    <mergeCell ref="SRK1:SRL3"/>
    <mergeCell ref="SRM1:SRN3"/>
    <mergeCell ref="SRO1:SRP3"/>
    <mergeCell ref="SQW1:SQX3"/>
    <mergeCell ref="SQY1:SQZ3"/>
    <mergeCell ref="SRA1:SRB3"/>
    <mergeCell ref="SRC1:SRD3"/>
    <mergeCell ref="SRE1:SRF3"/>
    <mergeCell ref="STO1:STP3"/>
    <mergeCell ref="STQ1:STR3"/>
    <mergeCell ref="STS1:STT3"/>
    <mergeCell ref="STU1:STV3"/>
    <mergeCell ref="STW1:STX3"/>
    <mergeCell ref="STE1:STF3"/>
    <mergeCell ref="STG1:STH3"/>
    <mergeCell ref="STI1:STJ3"/>
    <mergeCell ref="STK1:STL3"/>
    <mergeCell ref="STM1:STN3"/>
    <mergeCell ref="SSU1:SSV3"/>
    <mergeCell ref="SSW1:SSX3"/>
    <mergeCell ref="SSY1:SSZ3"/>
    <mergeCell ref="STA1:STB3"/>
    <mergeCell ref="STC1:STD3"/>
    <mergeCell ref="SSK1:SSL3"/>
    <mergeCell ref="SSM1:SSN3"/>
    <mergeCell ref="SSO1:SSP3"/>
    <mergeCell ref="SSQ1:SSR3"/>
    <mergeCell ref="SSS1:SST3"/>
    <mergeCell ref="SVC1:SVD3"/>
    <mergeCell ref="SVE1:SVF3"/>
    <mergeCell ref="SVG1:SVH3"/>
    <mergeCell ref="SVI1:SVJ3"/>
    <mergeCell ref="SVK1:SVL3"/>
    <mergeCell ref="SUS1:SUT3"/>
    <mergeCell ref="SUU1:SUV3"/>
    <mergeCell ref="SUW1:SUX3"/>
    <mergeCell ref="SUY1:SUZ3"/>
    <mergeCell ref="SVA1:SVB3"/>
    <mergeCell ref="SUI1:SUJ3"/>
    <mergeCell ref="SUK1:SUL3"/>
    <mergeCell ref="SUM1:SUN3"/>
    <mergeCell ref="SUO1:SUP3"/>
    <mergeCell ref="SUQ1:SUR3"/>
    <mergeCell ref="STY1:STZ3"/>
    <mergeCell ref="SUA1:SUB3"/>
    <mergeCell ref="SUC1:SUD3"/>
    <mergeCell ref="SUE1:SUF3"/>
    <mergeCell ref="SUG1:SUH3"/>
    <mergeCell ref="SWQ1:SWR3"/>
    <mergeCell ref="SWS1:SWT3"/>
    <mergeCell ref="SWU1:SWV3"/>
    <mergeCell ref="SWW1:SWX3"/>
    <mergeCell ref="SWY1:SWZ3"/>
    <mergeCell ref="SWG1:SWH3"/>
    <mergeCell ref="SWI1:SWJ3"/>
    <mergeCell ref="SWK1:SWL3"/>
    <mergeCell ref="SWM1:SWN3"/>
    <mergeCell ref="SWO1:SWP3"/>
    <mergeCell ref="SVW1:SVX3"/>
    <mergeCell ref="SVY1:SVZ3"/>
    <mergeCell ref="SWA1:SWB3"/>
    <mergeCell ref="SWC1:SWD3"/>
    <mergeCell ref="SWE1:SWF3"/>
    <mergeCell ref="SVM1:SVN3"/>
    <mergeCell ref="SVO1:SVP3"/>
    <mergeCell ref="SVQ1:SVR3"/>
    <mergeCell ref="SVS1:SVT3"/>
    <mergeCell ref="SVU1:SVV3"/>
    <mergeCell ref="SYE1:SYF3"/>
    <mergeCell ref="SYG1:SYH3"/>
    <mergeCell ref="SYI1:SYJ3"/>
    <mergeCell ref="SYK1:SYL3"/>
    <mergeCell ref="SYM1:SYN3"/>
    <mergeCell ref="SXU1:SXV3"/>
    <mergeCell ref="SXW1:SXX3"/>
    <mergeCell ref="SXY1:SXZ3"/>
    <mergeCell ref="SYA1:SYB3"/>
    <mergeCell ref="SYC1:SYD3"/>
    <mergeCell ref="SXK1:SXL3"/>
    <mergeCell ref="SXM1:SXN3"/>
    <mergeCell ref="SXO1:SXP3"/>
    <mergeCell ref="SXQ1:SXR3"/>
    <mergeCell ref="SXS1:SXT3"/>
    <mergeCell ref="SXA1:SXB3"/>
    <mergeCell ref="SXC1:SXD3"/>
    <mergeCell ref="SXE1:SXF3"/>
    <mergeCell ref="SXG1:SXH3"/>
    <mergeCell ref="SXI1:SXJ3"/>
    <mergeCell ref="SZS1:SZT3"/>
    <mergeCell ref="SZU1:SZV3"/>
    <mergeCell ref="SZW1:SZX3"/>
    <mergeCell ref="SZY1:SZZ3"/>
    <mergeCell ref="TAA1:TAB3"/>
    <mergeCell ref="SZI1:SZJ3"/>
    <mergeCell ref="SZK1:SZL3"/>
    <mergeCell ref="SZM1:SZN3"/>
    <mergeCell ref="SZO1:SZP3"/>
    <mergeCell ref="SZQ1:SZR3"/>
    <mergeCell ref="SYY1:SYZ3"/>
    <mergeCell ref="SZA1:SZB3"/>
    <mergeCell ref="SZC1:SZD3"/>
    <mergeCell ref="SZE1:SZF3"/>
    <mergeCell ref="SZG1:SZH3"/>
    <mergeCell ref="SYO1:SYP3"/>
    <mergeCell ref="SYQ1:SYR3"/>
    <mergeCell ref="SYS1:SYT3"/>
    <mergeCell ref="SYU1:SYV3"/>
    <mergeCell ref="SYW1:SYX3"/>
    <mergeCell ref="TBG1:TBH3"/>
    <mergeCell ref="TBI1:TBJ3"/>
    <mergeCell ref="TBK1:TBL3"/>
    <mergeCell ref="TBM1:TBN3"/>
    <mergeCell ref="TBO1:TBP3"/>
    <mergeCell ref="TAW1:TAX3"/>
    <mergeCell ref="TAY1:TAZ3"/>
    <mergeCell ref="TBA1:TBB3"/>
    <mergeCell ref="TBC1:TBD3"/>
    <mergeCell ref="TBE1:TBF3"/>
    <mergeCell ref="TAM1:TAN3"/>
    <mergeCell ref="TAO1:TAP3"/>
    <mergeCell ref="TAQ1:TAR3"/>
    <mergeCell ref="TAS1:TAT3"/>
    <mergeCell ref="TAU1:TAV3"/>
    <mergeCell ref="TAC1:TAD3"/>
    <mergeCell ref="TAE1:TAF3"/>
    <mergeCell ref="TAG1:TAH3"/>
    <mergeCell ref="TAI1:TAJ3"/>
    <mergeCell ref="TAK1:TAL3"/>
    <mergeCell ref="TCU1:TCV3"/>
    <mergeCell ref="TCW1:TCX3"/>
    <mergeCell ref="TCY1:TCZ3"/>
    <mergeCell ref="TDA1:TDB3"/>
    <mergeCell ref="TDC1:TDD3"/>
    <mergeCell ref="TCK1:TCL3"/>
    <mergeCell ref="TCM1:TCN3"/>
    <mergeCell ref="TCO1:TCP3"/>
    <mergeCell ref="TCQ1:TCR3"/>
    <mergeCell ref="TCS1:TCT3"/>
    <mergeCell ref="TCA1:TCB3"/>
    <mergeCell ref="TCC1:TCD3"/>
    <mergeCell ref="TCE1:TCF3"/>
    <mergeCell ref="TCG1:TCH3"/>
    <mergeCell ref="TCI1:TCJ3"/>
    <mergeCell ref="TBQ1:TBR3"/>
    <mergeCell ref="TBS1:TBT3"/>
    <mergeCell ref="TBU1:TBV3"/>
    <mergeCell ref="TBW1:TBX3"/>
    <mergeCell ref="TBY1:TBZ3"/>
    <mergeCell ref="TEI1:TEJ3"/>
    <mergeCell ref="TEK1:TEL3"/>
    <mergeCell ref="TEM1:TEN3"/>
    <mergeCell ref="TEO1:TEP3"/>
    <mergeCell ref="TEQ1:TER3"/>
    <mergeCell ref="TDY1:TDZ3"/>
    <mergeCell ref="TEA1:TEB3"/>
    <mergeCell ref="TEC1:TED3"/>
    <mergeCell ref="TEE1:TEF3"/>
    <mergeCell ref="TEG1:TEH3"/>
    <mergeCell ref="TDO1:TDP3"/>
    <mergeCell ref="TDQ1:TDR3"/>
    <mergeCell ref="TDS1:TDT3"/>
    <mergeCell ref="TDU1:TDV3"/>
    <mergeCell ref="TDW1:TDX3"/>
    <mergeCell ref="TDE1:TDF3"/>
    <mergeCell ref="TDG1:TDH3"/>
    <mergeCell ref="TDI1:TDJ3"/>
    <mergeCell ref="TDK1:TDL3"/>
    <mergeCell ref="TDM1:TDN3"/>
    <mergeCell ref="TFW1:TFX3"/>
    <mergeCell ref="TFY1:TFZ3"/>
    <mergeCell ref="TGA1:TGB3"/>
    <mergeCell ref="TGC1:TGD3"/>
    <mergeCell ref="TGE1:TGF3"/>
    <mergeCell ref="TFM1:TFN3"/>
    <mergeCell ref="TFO1:TFP3"/>
    <mergeCell ref="TFQ1:TFR3"/>
    <mergeCell ref="TFS1:TFT3"/>
    <mergeCell ref="TFU1:TFV3"/>
    <mergeCell ref="TFC1:TFD3"/>
    <mergeCell ref="TFE1:TFF3"/>
    <mergeCell ref="TFG1:TFH3"/>
    <mergeCell ref="TFI1:TFJ3"/>
    <mergeCell ref="TFK1:TFL3"/>
    <mergeCell ref="TES1:TET3"/>
    <mergeCell ref="TEU1:TEV3"/>
    <mergeCell ref="TEW1:TEX3"/>
    <mergeCell ref="TEY1:TEZ3"/>
    <mergeCell ref="TFA1:TFB3"/>
    <mergeCell ref="THK1:THL3"/>
    <mergeCell ref="THM1:THN3"/>
    <mergeCell ref="THO1:THP3"/>
    <mergeCell ref="THQ1:THR3"/>
    <mergeCell ref="THS1:THT3"/>
    <mergeCell ref="THA1:THB3"/>
    <mergeCell ref="THC1:THD3"/>
    <mergeCell ref="THE1:THF3"/>
    <mergeCell ref="THG1:THH3"/>
    <mergeCell ref="THI1:THJ3"/>
    <mergeCell ref="TGQ1:TGR3"/>
    <mergeCell ref="TGS1:TGT3"/>
    <mergeCell ref="TGU1:TGV3"/>
    <mergeCell ref="TGW1:TGX3"/>
    <mergeCell ref="TGY1:TGZ3"/>
    <mergeCell ref="TGG1:TGH3"/>
    <mergeCell ref="TGI1:TGJ3"/>
    <mergeCell ref="TGK1:TGL3"/>
    <mergeCell ref="TGM1:TGN3"/>
    <mergeCell ref="TGO1:TGP3"/>
    <mergeCell ref="TIY1:TIZ3"/>
    <mergeCell ref="TJA1:TJB3"/>
    <mergeCell ref="TJC1:TJD3"/>
    <mergeCell ref="TJE1:TJF3"/>
    <mergeCell ref="TJG1:TJH3"/>
    <mergeCell ref="TIO1:TIP3"/>
    <mergeCell ref="TIQ1:TIR3"/>
    <mergeCell ref="TIS1:TIT3"/>
    <mergeCell ref="TIU1:TIV3"/>
    <mergeCell ref="TIW1:TIX3"/>
    <mergeCell ref="TIE1:TIF3"/>
    <mergeCell ref="TIG1:TIH3"/>
    <mergeCell ref="TII1:TIJ3"/>
    <mergeCell ref="TIK1:TIL3"/>
    <mergeCell ref="TIM1:TIN3"/>
    <mergeCell ref="THU1:THV3"/>
    <mergeCell ref="THW1:THX3"/>
    <mergeCell ref="THY1:THZ3"/>
    <mergeCell ref="TIA1:TIB3"/>
    <mergeCell ref="TIC1:TID3"/>
    <mergeCell ref="TKM1:TKN3"/>
    <mergeCell ref="TKO1:TKP3"/>
    <mergeCell ref="TKQ1:TKR3"/>
    <mergeCell ref="TKS1:TKT3"/>
    <mergeCell ref="TKU1:TKV3"/>
    <mergeCell ref="TKC1:TKD3"/>
    <mergeCell ref="TKE1:TKF3"/>
    <mergeCell ref="TKG1:TKH3"/>
    <mergeCell ref="TKI1:TKJ3"/>
    <mergeCell ref="TKK1:TKL3"/>
    <mergeCell ref="TJS1:TJT3"/>
    <mergeCell ref="TJU1:TJV3"/>
    <mergeCell ref="TJW1:TJX3"/>
    <mergeCell ref="TJY1:TJZ3"/>
    <mergeCell ref="TKA1:TKB3"/>
    <mergeCell ref="TJI1:TJJ3"/>
    <mergeCell ref="TJK1:TJL3"/>
    <mergeCell ref="TJM1:TJN3"/>
    <mergeCell ref="TJO1:TJP3"/>
    <mergeCell ref="TJQ1:TJR3"/>
    <mergeCell ref="TMA1:TMB3"/>
    <mergeCell ref="TMC1:TMD3"/>
    <mergeCell ref="TME1:TMF3"/>
    <mergeCell ref="TMG1:TMH3"/>
    <mergeCell ref="TMI1:TMJ3"/>
    <mergeCell ref="TLQ1:TLR3"/>
    <mergeCell ref="TLS1:TLT3"/>
    <mergeCell ref="TLU1:TLV3"/>
    <mergeCell ref="TLW1:TLX3"/>
    <mergeCell ref="TLY1:TLZ3"/>
    <mergeCell ref="TLG1:TLH3"/>
    <mergeCell ref="TLI1:TLJ3"/>
    <mergeCell ref="TLK1:TLL3"/>
    <mergeCell ref="TLM1:TLN3"/>
    <mergeCell ref="TLO1:TLP3"/>
    <mergeCell ref="TKW1:TKX3"/>
    <mergeCell ref="TKY1:TKZ3"/>
    <mergeCell ref="TLA1:TLB3"/>
    <mergeCell ref="TLC1:TLD3"/>
    <mergeCell ref="TLE1:TLF3"/>
    <mergeCell ref="TNO1:TNP3"/>
    <mergeCell ref="TNQ1:TNR3"/>
    <mergeCell ref="TNS1:TNT3"/>
    <mergeCell ref="TNU1:TNV3"/>
    <mergeCell ref="TNW1:TNX3"/>
    <mergeCell ref="TNE1:TNF3"/>
    <mergeCell ref="TNG1:TNH3"/>
    <mergeCell ref="TNI1:TNJ3"/>
    <mergeCell ref="TNK1:TNL3"/>
    <mergeCell ref="TNM1:TNN3"/>
    <mergeCell ref="TMU1:TMV3"/>
    <mergeCell ref="TMW1:TMX3"/>
    <mergeCell ref="TMY1:TMZ3"/>
    <mergeCell ref="TNA1:TNB3"/>
    <mergeCell ref="TNC1:TND3"/>
    <mergeCell ref="TMK1:TML3"/>
    <mergeCell ref="TMM1:TMN3"/>
    <mergeCell ref="TMO1:TMP3"/>
    <mergeCell ref="TMQ1:TMR3"/>
    <mergeCell ref="TMS1:TMT3"/>
    <mergeCell ref="TPC1:TPD3"/>
    <mergeCell ref="TPE1:TPF3"/>
    <mergeCell ref="TPG1:TPH3"/>
    <mergeCell ref="TPI1:TPJ3"/>
    <mergeCell ref="TPK1:TPL3"/>
    <mergeCell ref="TOS1:TOT3"/>
    <mergeCell ref="TOU1:TOV3"/>
    <mergeCell ref="TOW1:TOX3"/>
    <mergeCell ref="TOY1:TOZ3"/>
    <mergeCell ref="TPA1:TPB3"/>
    <mergeCell ref="TOI1:TOJ3"/>
    <mergeCell ref="TOK1:TOL3"/>
    <mergeCell ref="TOM1:TON3"/>
    <mergeCell ref="TOO1:TOP3"/>
    <mergeCell ref="TOQ1:TOR3"/>
    <mergeCell ref="TNY1:TNZ3"/>
    <mergeCell ref="TOA1:TOB3"/>
    <mergeCell ref="TOC1:TOD3"/>
    <mergeCell ref="TOE1:TOF3"/>
    <mergeCell ref="TOG1:TOH3"/>
    <mergeCell ref="TQQ1:TQR3"/>
    <mergeCell ref="TQS1:TQT3"/>
    <mergeCell ref="TQU1:TQV3"/>
    <mergeCell ref="TQW1:TQX3"/>
    <mergeCell ref="TQY1:TQZ3"/>
    <mergeCell ref="TQG1:TQH3"/>
    <mergeCell ref="TQI1:TQJ3"/>
    <mergeCell ref="TQK1:TQL3"/>
    <mergeCell ref="TQM1:TQN3"/>
    <mergeCell ref="TQO1:TQP3"/>
    <mergeCell ref="TPW1:TPX3"/>
    <mergeCell ref="TPY1:TPZ3"/>
    <mergeCell ref="TQA1:TQB3"/>
    <mergeCell ref="TQC1:TQD3"/>
    <mergeCell ref="TQE1:TQF3"/>
    <mergeCell ref="TPM1:TPN3"/>
    <mergeCell ref="TPO1:TPP3"/>
    <mergeCell ref="TPQ1:TPR3"/>
    <mergeCell ref="TPS1:TPT3"/>
    <mergeCell ref="TPU1:TPV3"/>
    <mergeCell ref="TSE1:TSF3"/>
    <mergeCell ref="TSG1:TSH3"/>
    <mergeCell ref="TSI1:TSJ3"/>
    <mergeCell ref="TSK1:TSL3"/>
    <mergeCell ref="TSM1:TSN3"/>
    <mergeCell ref="TRU1:TRV3"/>
    <mergeCell ref="TRW1:TRX3"/>
    <mergeCell ref="TRY1:TRZ3"/>
    <mergeCell ref="TSA1:TSB3"/>
    <mergeCell ref="TSC1:TSD3"/>
    <mergeCell ref="TRK1:TRL3"/>
    <mergeCell ref="TRM1:TRN3"/>
    <mergeCell ref="TRO1:TRP3"/>
    <mergeCell ref="TRQ1:TRR3"/>
    <mergeCell ref="TRS1:TRT3"/>
    <mergeCell ref="TRA1:TRB3"/>
    <mergeCell ref="TRC1:TRD3"/>
    <mergeCell ref="TRE1:TRF3"/>
    <mergeCell ref="TRG1:TRH3"/>
    <mergeCell ref="TRI1:TRJ3"/>
    <mergeCell ref="TTS1:TTT3"/>
    <mergeCell ref="TTU1:TTV3"/>
    <mergeCell ref="TTW1:TTX3"/>
    <mergeCell ref="TTY1:TTZ3"/>
    <mergeCell ref="TUA1:TUB3"/>
    <mergeCell ref="TTI1:TTJ3"/>
    <mergeCell ref="TTK1:TTL3"/>
    <mergeCell ref="TTM1:TTN3"/>
    <mergeCell ref="TTO1:TTP3"/>
    <mergeCell ref="TTQ1:TTR3"/>
    <mergeCell ref="TSY1:TSZ3"/>
    <mergeCell ref="TTA1:TTB3"/>
    <mergeCell ref="TTC1:TTD3"/>
    <mergeCell ref="TTE1:TTF3"/>
    <mergeCell ref="TTG1:TTH3"/>
    <mergeCell ref="TSO1:TSP3"/>
    <mergeCell ref="TSQ1:TSR3"/>
    <mergeCell ref="TSS1:TST3"/>
    <mergeCell ref="TSU1:TSV3"/>
    <mergeCell ref="TSW1:TSX3"/>
    <mergeCell ref="TVG1:TVH3"/>
    <mergeCell ref="TVI1:TVJ3"/>
    <mergeCell ref="TVK1:TVL3"/>
    <mergeCell ref="TVM1:TVN3"/>
    <mergeCell ref="TVO1:TVP3"/>
    <mergeCell ref="TUW1:TUX3"/>
    <mergeCell ref="TUY1:TUZ3"/>
    <mergeCell ref="TVA1:TVB3"/>
    <mergeCell ref="TVC1:TVD3"/>
    <mergeCell ref="TVE1:TVF3"/>
    <mergeCell ref="TUM1:TUN3"/>
    <mergeCell ref="TUO1:TUP3"/>
    <mergeCell ref="TUQ1:TUR3"/>
    <mergeCell ref="TUS1:TUT3"/>
    <mergeCell ref="TUU1:TUV3"/>
    <mergeCell ref="TUC1:TUD3"/>
    <mergeCell ref="TUE1:TUF3"/>
    <mergeCell ref="TUG1:TUH3"/>
    <mergeCell ref="TUI1:TUJ3"/>
    <mergeCell ref="TUK1:TUL3"/>
    <mergeCell ref="TWU1:TWV3"/>
    <mergeCell ref="TWW1:TWX3"/>
    <mergeCell ref="TWY1:TWZ3"/>
    <mergeCell ref="TXA1:TXB3"/>
    <mergeCell ref="TXC1:TXD3"/>
    <mergeCell ref="TWK1:TWL3"/>
    <mergeCell ref="TWM1:TWN3"/>
    <mergeCell ref="TWO1:TWP3"/>
    <mergeCell ref="TWQ1:TWR3"/>
    <mergeCell ref="TWS1:TWT3"/>
    <mergeCell ref="TWA1:TWB3"/>
    <mergeCell ref="TWC1:TWD3"/>
    <mergeCell ref="TWE1:TWF3"/>
    <mergeCell ref="TWG1:TWH3"/>
    <mergeCell ref="TWI1:TWJ3"/>
    <mergeCell ref="TVQ1:TVR3"/>
    <mergeCell ref="TVS1:TVT3"/>
    <mergeCell ref="TVU1:TVV3"/>
    <mergeCell ref="TVW1:TVX3"/>
    <mergeCell ref="TVY1:TVZ3"/>
    <mergeCell ref="TYI1:TYJ3"/>
    <mergeCell ref="TYK1:TYL3"/>
    <mergeCell ref="TYM1:TYN3"/>
    <mergeCell ref="TYO1:TYP3"/>
    <mergeCell ref="TYQ1:TYR3"/>
    <mergeCell ref="TXY1:TXZ3"/>
    <mergeCell ref="TYA1:TYB3"/>
    <mergeCell ref="TYC1:TYD3"/>
    <mergeCell ref="TYE1:TYF3"/>
    <mergeCell ref="TYG1:TYH3"/>
    <mergeCell ref="TXO1:TXP3"/>
    <mergeCell ref="TXQ1:TXR3"/>
    <mergeCell ref="TXS1:TXT3"/>
    <mergeCell ref="TXU1:TXV3"/>
    <mergeCell ref="TXW1:TXX3"/>
    <mergeCell ref="TXE1:TXF3"/>
    <mergeCell ref="TXG1:TXH3"/>
    <mergeCell ref="TXI1:TXJ3"/>
    <mergeCell ref="TXK1:TXL3"/>
    <mergeCell ref="TXM1:TXN3"/>
    <mergeCell ref="TZW1:TZX3"/>
    <mergeCell ref="TZY1:TZZ3"/>
    <mergeCell ref="UAA1:UAB3"/>
    <mergeCell ref="UAC1:UAD3"/>
    <mergeCell ref="UAE1:UAF3"/>
    <mergeCell ref="TZM1:TZN3"/>
    <mergeCell ref="TZO1:TZP3"/>
    <mergeCell ref="TZQ1:TZR3"/>
    <mergeCell ref="TZS1:TZT3"/>
    <mergeCell ref="TZU1:TZV3"/>
    <mergeCell ref="TZC1:TZD3"/>
    <mergeCell ref="TZE1:TZF3"/>
    <mergeCell ref="TZG1:TZH3"/>
    <mergeCell ref="TZI1:TZJ3"/>
    <mergeCell ref="TZK1:TZL3"/>
    <mergeCell ref="TYS1:TYT3"/>
    <mergeCell ref="TYU1:TYV3"/>
    <mergeCell ref="TYW1:TYX3"/>
    <mergeCell ref="TYY1:TYZ3"/>
    <mergeCell ref="TZA1:TZB3"/>
    <mergeCell ref="UBK1:UBL3"/>
    <mergeCell ref="UBM1:UBN3"/>
    <mergeCell ref="UBO1:UBP3"/>
    <mergeCell ref="UBQ1:UBR3"/>
    <mergeCell ref="UBS1:UBT3"/>
    <mergeCell ref="UBA1:UBB3"/>
    <mergeCell ref="UBC1:UBD3"/>
    <mergeCell ref="UBE1:UBF3"/>
    <mergeCell ref="UBG1:UBH3"/>
    <mergeCell ref="UBI1:UBJ3"/>
    <mergeCell ref="UAQ1:UAR3"/>
    <mergeCell ref="UAS1:UAT3"/>
    <mergeCell ref="UAU1:UAV3"/>
    <mergeCell ref="UAW1:UAX3"/>
    <mergeCell ref="UAY1:UAZ3"/>
    <mergeCell ref="UAG1:UAH3"/>
    <mergeCell ref="UAI1:UAJ3"/>
    <mergeCell ref="UAK1:UAL3"/>
    <mergeCell ref="UAM1:UAN3"/>
    <mergeCell ref="UAO1:UAP3"/>
    <mergeCell ref="UCY1:UCZ3"/>
    <mergeCell ref="UDA1:UDB3"/>
    <mergeCell ref="UDC1:UDD3"/>
    <mergeCell ref="UDE1:UDF3"/>
    <mergeCell ref="UDG1:UDH3"/>
    <mergeCell ref="UCO1:UCP3"/>
    <mergeCell ref="UCQ1:UCR3"/>
    <mergeCell ref="UCS1:UCT3"/>
    <mergeCell ref="UCU1:UCV3"/>
    <mergeCell ref="UCW1:UCX3"/>
    <mergeCell ref="UCE1:UCF3"/>
    <mergeCell ref="UCG1:UCH3"/>
    <mergeCell ref="UCI1:UCJ3"/>
    <mergeCell ref="UCK1:UCL3"/>
    <mergeCell ref="UCM1:UCN3"/>
    <mergeCell ref="UBU1:UBV3"/>
    <mergeCell ref="UBW1:UBX3"/>
    <mergeCell ref="UBY1:UBZ3"/>
    <mergeCell ref="UCA1:UCB3"/>
    <mergeCell ref="UCC1:UCD3"/>
    <mergeCell ref="UEM1:UEN3"/>
    <mergeCell ref="UEO1:UEP3"/>
    <mergeCell ref="UEQ1:UER3"/>
    <mergeCell ref="UES1:UET3"/>
    <mergeCell ref="UEU1:UEV3"/>
    <mergeCell ref="UEC1:UED3"/>
    <mergeCell ref="UEE1:UEF3"/>
    <mergeCell ref="UEG1:UEH3"/>
    <mergeCell ref="UEI1:UEJ3"/>
    <mergeCell ref="UEK1:UEL3"/>
    <mergeCell ref="UDS1:UDT3"/>
    <mergeCell ref="UDU1:UDV3"/>
    <mergeCell ref="UDW1:UDX3"/>
    <mergeCell ref="UDY1:UDZ3"/>
    <mergeCell ref="UEA1:UEB3"/>
    <mergeCell ref="UDI1:UDJ3"/>
    <mergeCell ref="UDK1:UDL3"/>
    <mergeCell ref="UDM1:UDN3"/>
    <mergeCell ref="UDO1:UDP3"/>
    <mergeCell ref="UDQ1:UDR3"/>
    <mergeCell ref="UGA1:UGB3"/>
    <mergeCell ref="UGC1:UGD3"/>
    <mergeCell ref="UGE1:UGF3"/>
    <mergeCell ref="UGG1:UGH3"/>
    <mergeCell ref="UGI1:UGJ3"/>
    <mergeCell ref="UFQ1:UFR3"/>
    <mergeCell ref="UFS1:UFT3"/>
    <mergeCell ref="UFU1:UFV3"/>
    <mergeCell ref="UFW1:UFX3"/>
    <mergeCell ref="UFY1:UFZ3"/>
    <mergeCell ref="UFG1:UFH3"/>
    <mergeCell ref="UFI1:UFJ3"/>
    <mergeCell ref="UFK1:UFL3"/>
    <mergeCell ref="UFM1:UFN3"/>
    <mergeCell ref="UFO1:UFP3"/>
    <mergeCell ref="UEW1:UEX3"/>
    <mergeCell ref="UEY1:UEZ3"/>
    <mergeCell ref="UFA1:UFB3"/>
    <mergeCell ref="UFC1:UFD3"/>
    <mergeCell ref="UFE1:UFF3"/>
    <mergeCell ref="UHO1:UHP3"/>
    <mergeCell ref="UHQ1:UHR3"/>
    <mergeCell ref="UHS1:UHT3"/>
    <mergeCell ref="UHU1:UHV3"/>
    <mergeCell ref="UHW1:UHX3"/>
    <mergeCell ref="UHE1:UHF3"/>
    <mergeCell ref="UHG1:UHH3"/>
    <mergeCell ref="UHI1:UHJ3"/>
    <mergeCell ref="UHK1:UHL3"/>
    <mergeCell ref="UHM1:UHN3"/>
    <mergeCell ref="UGU1:UGV3"/>
    <mergeCell ref="UGW1:UGX3"/>
    <mergeCell ref="UGY1:UGZ3"/>
    <mergeCell ref="UHA1:UHB3"/>
    <mergeCell ref="UHC1:UHD3"/>
    <mergeCell ref="UGK1:UGL3"/>
    <mergeCell ref="UGM1:UGN3"/>
    <mergeCell ref="UGO1:UGP3"/>
    <mergeCell ref="UGQ1:UGR3"/>
    <mergeCell ref="UGS1:UGT3"/>
    <mergeCell ref="UJC1:UJD3"/>
    <mergeCell ref="UJE1:UJF3"/>
    <mergeCell ref="UJG1:UJH3"/>
    <mergeCell ref="UJI1:UJJ3"/>
    <mergeCell ref="UJK1:UJL3"/>
    <mergeCell ref="UIS1:UIT3"/>
    <mergeCell ref="UIU1:UIV3"/>
    <mergeCell ref="UIW1:UIX3"/>
    <mergeCell ref="UIY1:UIZ3"/>
    <mergeCell ref="UJA1:UJB3"/>
    <mergeCell ref="UII1:UIJ3"/>
    <mergeCell ref="UIK1:UIL3"/>
    <mergeCell ref="UIM1:UIN3"/>
    <mergeCell ref="UIO1:UIP3"/>
    <mergeCell ref="UIQ1:UIR3"/>
    <mergeCell ref="UHY1:UHZ3"/>
    <mergeCell ref="UIA1:UIB3"/>
    <mergeCell ref="UIC1:UID3"/>
    <mergeCell ref="UIE1:UIF3"/>
    <mergeCell ref="UIG1:UIH3"/>
    <mergeCell ref="UKQ1:UKR3"/>
    <mergeCell ref="UKS1:UKT3"/>
    <mergeCell ref="UKU1:UKV3"/>
    <mergeCell ref="UKW1:UKX3"/>
    <mergeCell ref="UKY1:UKZ3"/>
    <mergeCell ref="UKG1:UKH3"/>
    <mergeCell ref="UKI1:UKJ3"/>
    <mergeCell ref="UKK1:UKL3"/>
    <mergeCell ref="UKM1:UKN3"/>
    <mergeCell ref="UKO1:UKP3"/>
    <mergeCell ref="UJW1:UJX3"/>
    <mergeCell ref="UJY1:UJZ3"/>
    <mergeCell ref="UKA1:UKB3"/>
    <mergeCell ref="UKC1:UKD3"/>
    <mergeCell ref="UKE1:UKF3"/>
    <mergeCell ref="UJM1:UJN3"/>
    <mergeCell ref="UJO1:UJP3"/>
    <mergeCell ref="UJQ1:UJR3"/>
    <mergeCell ref="UJS1:UJT3"/>
    <mergeCell ref="UJU1:UJV3"/>
    <mergeCell ref="UME1:UMF3"/>
    <mergeCell ref="UMG1:UMH3"/>
    <mergeCell ref="UMI1:UMJ3"/>
    <mergeCell ref="UMK1:UML3"/>
    <mergeCell ref="UMM1:UMN3"/>
    <mergeCell ref="ULU1:ULV3"/>
    <mergeCell ref="ULW1:ULX3"/>
    <mergeCell ref="ULY1:ULZ3"/>
    <mergeCell ref="UMA1:UMB3"/>
    <mergeCell ref="UMC1:UMD3"/>
    <mergeCell ref="ULK1:ULL3"/>
    <mergeCell ref="ULM1:ULN3"/>
    <mergeCell ref="ULO1:ULP3"/>
    <mergeCell ref="ULQ1:ULR3"/>
    <mergeCell ref="ULS1:ULT3"/>
    <mergeCell ref="ULA1:ULB3"/>
    <mergeCell ref="ULC1:ULD3"/>
    <mergeCell ref="ULE1:ULF3"/>
    <mergeCell ref="ULG1:ULH3"/>
    <mergeCell ref="ULI1:ULJ3"/>
    <mergeCell ref="UNS1:UNT3"/>
    <mergeCell ref="UNU1:UNV3"/>
    <mergeCell ref="UNW1:UNX3"/>
    <mergeCell ref="UNY1:UNZ3"/>
    <mergeCell ref="UOA1:UOB3"/>
    <mergeCell ref="UNI1:UNJ3"/>
    <mergeCell ref="UNK1:UNL3"/>
    <mergeCell ref="UNM1:UNN3"/>
    <mergeCell ref="UNO1:UNP3"/>
    <mergeCell ref="UNQ1:UNR3"/>
    <mergeCell ref="UMY1:UMZ3"/>
    <mergeCell ref="UNA1:UNB3"/>
    <mergeCell ref="UNC1:UND3"/>
    <mergeCell ref="UNE1:UNF3"/>
    <mergeCell ref="UNG1:UNH3"/>
    <mergeCell ref="UMO1:UMP3"/>
    <mergeCell ref="UMQ1:UMR3"/>
    <mergeCell ref="UMS1:UMT3"/>
    <mergeCell ref="UMU1:UMV3"/>
    <mergeCell ref="UMW1:UMX3"/>
    <mergeCell ref="UPG1:UPH3"/>
    <mergeCell ref="UPI1:UPJ3"/>
    <mergeCell ref="UPK1:UPL3"/>
    <mergeCell ref="UPM1:UPN3"/>
    <mergeCell ref="UPO1:UPP3"/>
    <mergeCell ref="UOW1:UOX3"/>
    <mergeCell ref="UOY1:UOZ3"/>
    <mergeCell ref="UPA1:UPB3"/>
    <mergeCell ref="UPC1:UPD3"/>
    <mergeCell ref="UPE1:UPF3"/>
    <mergeCell ref="UOM1:UON3"/>
    <mergeCell ref="UOO1:UOP3"/>
    <mergeCell ref="UOQ1:UOR3"/>
    <mergeCell ref="UOS1:UOT3"/>
    <mergeCell ref="UOU1:UOV3"/>
    <mergeCell ref="UOC1:UOD3"/>
    <mergeCell ref="UOE1:UOF3"/>
    <mergeCell ref="UOG1:UOH3"/>
    <mergeCell ref="UOI1:UOJ3"/>
    <mergeCell ref="UOK1:UOL3"/>
    <mergeCell ref="UQU1:UQV3"/>
    <mergeCell ref="UQW1:UQX3"/>
    <mergeCell ref="UQY1:UQZ3"/>
    <mergeCell ref="URA1:URB3"/>
    <mergeCell ref="URC1:URD3"/>
    <mergeCell ref="UQK1:UQL3"/>
    <mergeCell ref="UQM1:UQN3"/>
    <mergeCell ref="UQO1:UQP3"/>
    <mergeCell ref="UQQ1:UQR3"/>
    <mergeCell ref="UQS1:UQT3"/>
    <mergeCell ref="UQA1:UQB3"/>
    <mergeCell ref="UQC1:UQD3"/>
    <mergeCell ref="UQE1:UQF3"/>
    <mergeCell ref="UQG1:UQH3"/>
    <mergeCell ref="UQI1:UQJ3"/>
    <mergeCell ref="UPQ1:UPR3"/>
    <mergeCell ref="UPS1:UPT3"/>
    <mergeCell ref="UPU1:UPV3"/>
    <mergeCell ref="UPW1:UPX3"/>
    <mergeCell ref="UPY1:UPZ3"/>
    <mergeCell ref="USI1:USJ3"/>
    <mergeCell ref="USK1:USL3"/>
    <mergeCell ref="USM1:USN3"/>
    <mergeCell ref="USO1:USP3"/>
    <mergeCell ref="USQ1:USR3"/>
    <mergeCell ref="URY1:URZ3"/>
    <mergeCell ref="USA1:USB3"/>
    <mergeCell ref="USC1:USD3"/>
    <mergeCell ref="USE1:USF3"/>
    <mergeCell ref="USG1:USH3"/>
    <mergeCell ref="URO1:URP3"/>
    <mergeCell ref="URQ1:URR3"/>
    <mergeCell ref="URS1:URT3"/>
    <mergeCell ref="URU1:URV3"/>
    <mergeCell ref="URW1:URX3"/>
    <mergeCell ref="URE1:URF3"/>
    <mergeCell ref="URG1:URH3"/>
    <mergeCell ref="URI1:URJ3"/>
    <mergeCell ref="URK1:URL3"/>
    <mergeCell ref="URM1:URN3"/>
    <mergeCell ref="UTW1:UTX3"/>
    <mergeCell ref="UTY1:UTZ3"/>
    <mergeCell ref="UUA1:UUB3"/>
    <mergeCell ref="UUC1:UUD3"/>
    <mergeCell ref="UUE1:UUF3"/>
    <mergeCell ref="UTM1:UTN3"/>
    <mergeCell ref="UTO1:UTP3"/>
    <mergeCell ref="UTQ1:UTR3"/>
    <mergeCell ref="UTS1:UTT3"/>
    <mergeCell ref="UTU1:UTV3"/>
    <mergeCell ref="UTC1:UTD3"/>
    <mergeCell ref="UTE1:UTF3"/>
    <mergeCell ref="UTG1:UTH3"/>
    <mergeCell ref="UTI1:UTJ3"/>
    <mergeCell ref="UTK1:UTL3"/>
    <mergeCell ref="USS1:UST3"/>
    <mergeCell ref="USU1:USV3"/>
    <mergeCell ref="USW1:USX3"/>
    <mergeCell ref="USY1:USZ3"/>
    <mergeCell ref="UTA1:UTB3"/>
    <mergeCell ref="UVK1:UVL3"/>
    <mergeCell ref="UVM1:UVN3"/>
    <mergeCell ref="UVO1:UVP3"/>
    <mergeCell ref="UVQ1:UVR3"/>
    <mergeCell ref="UVS1:UVT3"/>
    <mergeCell ref="UVA1:UVB3"/>
    <mergeCell ref="UVC1:UVD3"/>
    <mergeCell ref="UVE1:UVF3"/>
    <mergeCell ref="UVG1:UVH3"/>
    <mergeCell ref="UVI1:UVJ3"/>
    <mergeCell ref="UUQ1:UUR3"/>
    <mergeCell ref="UUS1:UUT3"/>
    <mergeCell ref="UUU1:UUV3"/>
    <mergeCell ref="UUW1:UUX3"/>
    <mergeCell ref="UUY1:UUZ3"/>
    <mergeCell ref="UUG1:UUH3"/>
    <mergeCell ref="UUI1:UUJ3"/>
    <mergeCell ref="UUK1:UUL3"/>
    <mergeCell ref="UUM1:UUN3"/>
    <mergeCell ref="UUO1:UUP3"/>
    <mergeCell ref="UWY1:UWZ3"/>
    <mergeCell ref="UXA1:UXB3"/>
    <mergeCell ref="UXC1:UXD3"/>
    <mergeCell ref="UXE1:UXF3"/>
    <mergeCell ref="UXG1:UXH3"/>
    <mergeCell ref="UWO1:UWP3"/>
    <mergeCell ref="UWQ1:UWR3"/>
    <mergeCell ref="UWS1:UWT3"/>
    <mergeCell ref="UWU1:UWV3"/>
    <mergeCell ref="UWW1:UWX3"/>
    <mergeCell ref="UWE1:UWF3"/>
    <mergeCell ref="UWG1:UWH3"/>
    <mergeCell ref="UWI1:UWJ3"/>
    <mergeCell ref="UWK1:UWL3"/>
    <mergeCell ref="UWM1:UWN3"/>
    <mergeCell ref="UVU1:UVV3"/>
    <mergeCell ref="UVW1:UVX3"/>
    <mergeCell ref="UVY1:UVZ3"/>
    <mergeCell ref="UWA1:UWB3"/>
    <mergeCell ref="UWC1:UWD3"/>
    <mergeCell ref="UYM1:UYN3"/>
    <mergeCell ref="UYO1:UYP3"/>
    <mergeCell ref="UYQ1:UYR3"/>
    <mergeCell ref="UYS1:UYT3"/>
    <mergeCell ref="UYU1:UYV3"/>
    <mergeCell ref="UYC1:UYD3"/>
    <mergeCell ref="UYE1:UYF3"/>
    <mergeCell ref="UYG1:UYH3"/>
    <mergeCell ref="UYI1:UYJ3"/>
    <mergeCell ref="UYK1:UYL3"/>
    <mergeCell ref="UXS1:UXT3"/>
    <mergeCell ref="UXU1:UXV3"/>
    <mergeCell ref="UXW1:UXX3"/>
    <mergeCell ref="UXY1:UXZ3"/>
    <mergeCell ref="UYA1:UYB3"/>
    <mergeCell ref="UXI1:UXJ3"/>
    <mergeCell ref="UXK1:UXL3"/>
    <mergeCell ref="UXM1:UXN3"/>
    <mergeCell ref="UXO1:UXP3"/>
    <mergeCell ref="UXQ1:UXR3"/>
    <mergeCell ref="VAA1:VAB3"/>
    <mergeCell ref="VAC1:VAD3"/>
    <mergeCell ref="VAE1:VAF3"/>
    <mergeCell ref="VAG1:VAH3"/>
    <mergeCell ref="VAI1:VAJ3"/>
    <mergeCell ref="UZQ1:UZR3"/>
    <mergeCell ref="UZS1:UZT3"/>
    <mergeCell ref="UZU1:UZV3"/>
    <mergeCell ref="UZW1:UZX3"/>
    <mergeCell ref="UZY1:UZZ3"/>
    <mergeCell ref="UZG1:UZH3"/>
    <mergeCell ref="UZI1:UZJ3"/>
    <mergeCell ref="UZK1:UZL3"/>
    <mergeCell ref="UZM1:UZN3"/>
    <mergeCell ref="UZO1:UZP3"/>
    <mergeCell ref="UYW1:UYX3"/>
    <mergeCell ref="UYY1:UYZ3"/>
    <mergeCell ref="UZA1:UZB3"/>
    <mergeCell ref="UZC1:UZD3"/>
    <mergeCell ref="UZE1:UZF3"/>
    <mergeCell ref="VBO1:VBP3"/>
    <mergeCell ref="VBQ1:VBR3"/>
    <mergeCell ref="VBS1:VBT3"/>
    <mergeCell ref="VBU1:VBV3"/>
    <mergeCell ref="VBW1:VBX3"/>
    <mergeCell ref="VBE1:VBF3"/>
    <mergeCell ref="VBG1:VBH3"/>
    <mergeCell ref="VBI1:VBJ3"/>
    <mergeCell ref="VBK1:VBL3"/>
    <mergeCell ref="VBM1:VBN3"/>
    <mergeCell ref="VAU1:VAV3"/>
    <mergeCell ref="VAW1:VAX3"/>
    <mergeCell ref="VAY1:VAZ3"/>
    <mergeCell ref="VBA1:VBB3"/>
    <mergeCell ref="VBC1:VBD3"/>
    <mergeCell ref="VAK1:VAL3"/>
    <mergeCell ref="VAM1:VAN3"/>
    <mergeCell ref="VAO1:VAP3"/>
    <mergeCell ref="VAQ1:VAR3"/>
    <mergeCell ref="VAS1:VAT3"/>
    <mergeCell ref="VDC1:VDD3"/>
    <mergeCell ref="VDE1:VDF3"/>
    <mergeCell ref="VDG1:VDH3"/>
    <mergeCell ref="VDI1:VDJ3"/>
    <mergeCell ref="VDK1:VDL3"/>
    <mergeCell ref="VCS1:VCT3"/>
    <mergeCell ref="VCU1:VCV3"/>
    <mergeCell ref="VCW1:VCX3"/>
    <mergeCell ref="VCY1:VCZ3"/>
    <mergeCell ref="VDA1:VDB3"/>
    <mergeCell ref="VCI1:VCJ3"/>
    <mergeCell ref="VCK1:VCL3"/>
    <mergeCell ref="VCM1:VCN3"/>
    <mergeCell ref="VCO1:VCP3"/>
    <mergeCell ref="VCQ1:VCR3"/>
    <mergeCell ref="VBY1:VBZ3"/>
    <mergeCell ref="VCA1:VCB3"/>
    <mergeCell ref="VCC1:VCD3"/>
    <mergeCell ref="VCE1:VCF3"/>
    <mergeCell ref="VCG1:VCH3"/>
    <mergeCell ref="VEQ1:VER3"/>
    <mergeCell ref="VES1:VET3"/>
    <mergeCell ref="VEU1:VEV3"/>
    <mergeCell ref="VEW1:VEX3"/>
    <mergeCell ref="VEY1:VEZ3"/>
    <mergeCell ref="VEG1:VEH3"/>
    <mergeCell ref="VEI1:VEJ3"/>
    <mergeCell ref="VEK1:VEL3"/>
    <mergeCell ref="VEM1:VEN3"/>
    <mergeCell ref="VEO1:VEP3"/>
    <mergeCell ref="VDW1:VDX3"/>
    <mergeCell ref="VDY1:VDZ3"/>
    <mergeCell ref="VEA1:VEB3"/>
    <mergeCell ref="VEC1:VED3"/>
    <mergeCell ref="VEE1:VEF3"/>
    <mergeCell ref="VDM1:VDN3"/>
    <mergeCell ref="VDO1:VDP3"/>
    <mergeCell ref="VDQ1:VDR3"/>
    <mergeCell ref="VDS1:VDT3"/>
    <mergeCell ref="VDU1:VDV3"/>
    <mergeCell ref="VGE1:VGF3"/>
    <mergeCell ref="VGG1:VGH3"/>
    <mergeCell ref="VGI1:VGJ3"/>
    <mergeCell ref="VGK1:VGL3"/>
    <mergeCell ref="VGM1:VGN3"/>
    <mergeCell ref="VFU1:VFV3"/>
    <mergeCell ref="VFW1:VFX3"/>
    <mergeCell ref="VFY1:VFZ3"/>
    <mergeCell ref="VGA1:VGB3"/>
    <mergeCell ref="VGC1:VGD3"/>
    <mergeCell ref="VFK1:VFL3"/>
    <mergeCell ref="VFM1:VFN3"/>
    <mergeCell ref="VFO1:VFP3"/>
    <mergeCell ref="VFQ1:VFR3"/>
    <mergeCell ref="VFS1:VFT3"/>
    <mergeCell ref="VFA1:VFB3"/>
    <mergeCell ref="VFC1:VFD3"/>
    <mergeCell ref="VFE1:VFF3"/>
    <mergeCell ref="VFG1:VFH3"/>
    <mergeCell ref="VFI1:VFJ3"/>
    <mergeCell ref="VHS1:VHT3"/>
    <mergeCell ref="VHU1:VHV3"/>
    <mergeCell ref="VHW1:VHX3"/>
    <mergeCell ref="VHY1:VHZ3"/>
    <mergeCell ref="VIA1:VIB3"/>
    <mergeCell ref="VHI1:VHJ3"/>
    <mergeCell ref="VHK1:VHL3"/>
    <mergeCell ref="VHM1:VHN3"/>
    <mergeCell ref="VHO1:VHP3"/>
    <mergeCell ref="VHQ1:VHR3"/>
    <mergeCell ref="VGY1:VGZ3"/>
    <mergeCell ref="VHA1:VHB3"/>
    <mergeCell ref="VHC1:VHD3"/>
    <mergeCell ref="VHE1:VHF3"/>
    <mergeCell ref="VHG1:VHH3"/>
    <mergeCell ref="VGO1:VGP3"/>
    <mergeCell ref="VGQ1:VGR3"/>
    <mergeCell ref="VGS1:VGT3"/>
    <mergeCell ref="VGU1:VGV3"/>
    <mergeCell ref="VGW1:VGX3"/>
    <mergeCell ref="VJG1:VJH3"/>
    <mergeCell ref="VJI1:VJJ3"/>
    <mergeCell ref="VJK1:VJL3"/>
    <mergeCell ref="VJM1:VJN3"/>
    <mergeCell ref="VJO1:VJP3"/>
    <mergeCell ref="VIW1:VIX3"/>
    <mergeCell ref="VIY1:VIZ3"/>
    <mergeCell ref="VJA1:VJB3"/>
    <mergeCell ref="VJC1:VJD3"/>
    <mergeCell ref="VJE1:VJF3"/>
    <mergeCell ref="VIM1:VIN3"/>
    <mergeCell ref="VIO1:VIP3"/>
    <mergeCell ref="VIQ1:VIR3"/>
    <mergeCell ref="VIS1:VIT3"/>
    <mergeCell ref="VIU1:VIV3"/>
    <mergeCell ref="VIC1:VID3"/>
    <mergeCell ref="VIE1:VIF3"/>
    <mergeCell ref="VIG1:VIH3"/>
    <mergeCell ref="VII1:VIJ3"/>
    <mergeCell ref="VIK1:VIL3"/>
    <mergeCell ref="VKU1:VKV3"/>
    <mergeCell ref="VKW1:VKX3"/>
    <mergeCell ref="VKY1:VKZ3"/>
    <mergeCell ref="VLA1:VLB3"/>
    <mergeCell ref="VLC1:VLD3"/>
    <mergeCell ref="VKK1:VKL3"/>
    <mergeCell ref="VKM1:VKN3"/>
    <mergeCell ref="VKO1:VKP3"/>
    <mergeCell ref="VKQ1:VKR3"/>
    <mergeCell ref="VKS1:VKT3"/>
    <mergeCell ref="VKA1:VKB3"/>
    <mergeCell ref="VKC1:VKD3"/>
    <mergeCell ref="VKE1:VKF3"/>
    <mergeCell ref="VKG1:VKH3"/>
    <mergeCell ref="VKI1:VKJ3"/>
    <mergeCell ref="VJQ1:VJR3"/>
    <mergeCell ref="VJS1:VJT3"/>
    <mergeCell ref="VJU1:VJV3"/>
    <mergeCell ref="VJW1:VJX3"/>
    <mergeCell ref="VJY1:VJZ3"/>
    <mergeCell ref="VMI1:VMJ3"/>
    <mergeCell ref="VMK1:VML3"/>
    <mergeCell ref="VMM1:VMN3"/>
    <mergeCell ref="VMO1:VMP3"/>
    <mergeCell ref="VMQ1:VMR3"/>
    <mergeCell ref="VLY1:VLZ3"/>
    <mergeCell ref="VMA1:VMB3"/>
    <mergeCell ref="VMC1:VMD3"/>
    <mergeCell ref="VME1:VMF3"/>
    <mergeCell ref="VMG1:VMH3"/>
    <mergeCell ref="VLO1:VLP3"/>
    <mergeCell ref="VLQ1:VLR3"/>
    <mergeCell ref="VLS1:VLT3"/>
    <mergeCell ref="VLU1:VLV3"/>
    <mergeCell ref="VLW1:VLX3"/>
    <mergeCell ref="VLE1:VLF3"/>
    <mergeCell ref="VLG1:VLH3"/>
    <mergeCell ref="VLI1:VLJ3"/>
    <mergeCell ref="VLK1:VLL3"/>
    <mergeCell ref="VLM1:VLN3"/>
    <mergeCell ref="VNW1:VNX3"/>
    <mergeCell ref="VNY1:VNZ3"/>
    <mergeCell ref="VOA1:VOB3"/>
    <mergeCell ref="VOC1:VOD3"/>
    <mergeCell ref="VOE1:VOF3"/>
    <mergeCell ref="VNM1:VNN3"/>
    <mergeCell ref="VNO1:VNP3"/>
    <mergeCell ref="VNQ1:VNR3"/>
    <mergeCell ref="VNS1:VNT3"/>
    <mergeCell ref="VNU1:VNV3"/>
    <mergeCell ref="VNC1:VND3"/>
    <mergeCell ref="VNE1:VNF3"/>
    <mergeCell ref="VNG1:VNH3"/>
    <mergeCell ref="VNI1:VNJ3"/>
    <mergeCell ref="VNK1:VNL3"/>
    <mergeCell ref="VMS1:VMT3"/>
    <mergeCell ref="VMU1:VMV3"/>
    <mergeCell ref="VMW1:VMX3"/>
    <mergeCell ref="VMY1:VMZ3"/>
    <mergeCell ref="VNA1:VNB3"/>
    <mergeCell ref="VPK1:VPL3"/>
    <mergeCell ref="VPM1:VPN3"/>
    <mergeCell ref="VPO1:VPP3"/>
    <mergeCell ref="VPQ1:VPR3"/>
    <mergeCell ref="VPS1:VPT3"/>
    <mergeCell ref="VPA1:VPB3"/>
    <mergeCell ref="VPC1:VPD3"/>
    <mergeCell ref="VPE1:VPF3"/>
    <mergeCell ref="VPG1:VPH3"/>
    <mergeCell ref="VPI1:VPJ3"/>
    <mergeCell ref="VOQ1:VOR3"/>
    <mergeCell ref="VOS1:VOT3"/>
    <mergeCell ref="VOU1:VOV3"/>
    <mergeCell ref="VOW1:VOX3"/>
    <mergeCell ref="VOY1:VOZ3"/>
    <mergeCell ref="VOG1:VOH3"/>
    <mergeCell ref="VOI1:VOJ3"/>
    <mergeCell ref="VOK1:VOL3"/>
    <mergeCell ref="VOM1:VON3"/>
    <mergeCell ref="VOO1:VOP3"/>
    <mergeCell ref="VQY1:VQZ3"/>
    <mergeCell ref="VRA1:VRB3"/>
    <mergeCell ref="VRC1:VRD3"/>
    <mergeCell ref="VRE1:VRF3"/>
    <mergeCell ref="VRG1:VRH3"/>
    <mergeCell ref="VQO1:VQP3"/>
    <mergeCell ref="VQQ1:VQR3"/>
    <mergeCell ref="VQS1:VQT3"/>
    <mergeCell ref="VQU1:VQV3"/>
    <mergeCell ref="VQW1:VQX3"/>
    <mergeCell ref="VQE1:VQF3"/>
    <mergeCell ref="VQG1:VQH3"/>
    <mergeCell ref="VQI1:VQJ3"/>
    <mergeCell ref="VQK1:VQL3"/>
    <mergeCell ref="VQM1:VQN3"/>
    <mergeCell ref="VPU1:VPV3"/>
    <mergeCell ref="VPW1:VPX3"/>
    <mergeCell ref="VPY1:VPZ3"/>
    <mergeCell ref="VQA1:VQB3"/>
    <mergeCell ref="VQC1:VQD3"/>
    <mergeCell ref="VSM1:VSN3"/>
    <mergeCell ref="VSO1:VSP3"/>
    <mergeCell ref="VSQ1:VSR3"/>
    <mergeCell ref="VSS1:VST3"/>
    <mergeCell ref="VSU1:VSV3"/>
    <mergeCell ref="VSC1:VSD3"/>
    <mergeCell ref="VSE1:VSF3"/>
    <mergeCell ref="VSG1:VSH3"/>
    <mergeCell ref="VSI1:VSJ3"/>
    <mergeCell ref="VSK1:VSL3"/>
    <mergeCell ref="VRS1:VRT3"/>
    <mergeCell ref="VRU1:VRV3"/>
    <mergeCell ref="VRW1:VRX3"/>
    <mergeCell ref="VRY1:VRZ3"/>
    <mergeCell ref="VSA1:VSB3"/>
    <mergeCell ref="VRI1:VRJ3"/>
    <mergeCell ref="VRK1:VRL3"/>
    <mergeCell ref="VRM1:VRN3"/>
    <mergeCell ref="VRO1:VRP3"/>
    <mergeCell ref="VRQ1:VRR3"/>
    <mergeCell ref="VUA1:VUB3"/>
    <mergeCell ref="VUC1:VUD3"/>
    <mergeCell ref="VUE1:VUF3"/>
    <mergeCell ref="VUG1:VUH3"/>
    <mergeCell ref="VUI1:VUJ3"/>
    <mergeCell ref="VTQ1:VTR3"/>
    <mergeCell ref="VTS1:VTT3"/>
    <mergeCell ref="VTU1:VTV3"/>
    <mergeCell ref="VTW1:VTX3"/>
    <mergeCell ref="VTY1:VTZ3"/>
    <mergeCell ref="VTG1:VTH3"/>
    <mergeCell ref="VTI1:VTJ3"/>
    <mergeCell ref="VTK1:VTL3"/>
    <mergeCell ref="VTM1:VTN3"/>
    <mergeCell ref="VTO1:VTP3"/>
    <mergeCell ref="VSW1:VSX3"/>
    <mergeCell ref="VSY1:VSZ3"/>
    <mergeCell ref="VTA1:VTB3"/>
    <mergeCell ref="VTC1:VTD3"/>
    <mergeCell ref="VTE1:VTF3"/>
    <mergeCell ref="VVO1:VVP3"/>
    <mergeCell ref="VVQ1:VVR3"/>
    <mergeCell ref="VVS1:VVT3"/>
    <mergeCell ref="VVU1:VVV3"/>
    <mergeCell ref="VVW1:VVX3"/>
    <mergeCell ref="VVE1:VVF3"/>
    <mergeCell ref="VVG1:VVH3"/>
    <mergeCell ref="VVI1:VVJ3"/>
    <mergeCell ref="VVK1:VVL3"/>
    <mergeCell ref="VVM1:VVN3"/>
    <mergeCell ref="VUU1:VUV3"/>
    <mergeCell ref="VUW1:VUX3"/>
    <mergeCell ref="VUY1:VUZ3"/>
    <mergeCell ref="VVA1:VVB3"/>
    <mergeCell ref="VVC1:VVD3"/>
    <mergeCell ref="VUK1:VUL3"/>
    <mergeCell ref="VUM1:VUN3"/>
    <mergeCell ref="VUO1:VUP3"/>
    <mergeCell ref="VUQ1:VUR3"/>
    <mergeCell ref="VUS1:VUT3"/>
    <mergeCell ref="VXC1:VXD3"/>
    <mergeCell ref="VXE1:VXF3"/>
    <mergeCell ref="VXG1:VXH3"/>
    <mergeCell ref="VXI1:VXJ3"/>
    <mergeCell ref="VXK1:VXL3"/>
    <mergeCell ref="VWS1:VWT3"/>
    <mergeCell ref="VWU1:VWV3"/>
    <mergeCell ref="VWW1:VWX3"/>
    <mergeCell ref="VWY1:VWZ3"/>
    <mergeCell ref="VXA1:VXB3"/>
    <mergeCell ref="VWI1:VWJ3"/>
    <mergeCell ref="VWK1:VWL3"/>
    <mergeCell ref="VWM1:VWN3"/>
    <mergeCell ref="VWO1:VWP3"/>
    <mergeCell ref="VWQ1:VWR3"/>
    <mergeCell ref="VVY1:VVZ3"/>
    <mergeCell ref="VWA1:VWB3"/>
    <mergeCell ref="VWC1:VWD3"/>
    <mergeCell ref="VWE1:VWF3"/>
    <mergeCell ref="VWG1:VWH3"/>
    <mergeCell ref="VYQ1:VYR3"/>
    <mergeCell ref="VYS1:VYT3"/>
    <mergeCell ref="VYU1:VYV3"/>
    <mergeCell ref="VYW1:VYX3"/>
    <mergeCell ref="VYY1:VYZ3"/>
    <mergeCell ref="VYG1:VYH3"/>
    <mergeCell ref="VYI1:VYJ3"/>
    <mergeCell ref="VYK1:VYL3"/>
    <mergeCell ref="VYM1:VYN3"/>
    <mergeCell ref="VYO1:VYP3"/>
    <mergeCell ref="VXW1:VXX3"/>
    <mergeCell ref="VXY1:VXZ3"/>
    <mergeCell ref="VYA1:VYB3"/>
    <mergeCell ref="VYC1:VYD3"/>
    <mergeCell ref="VYE1:VYF3"/>
    <mergeCell ref="VXM1:VXN3"/>
    <mergeCell ref="VXO1:VXP3"/>
    <mergeCell ref="VXQ1:VXR3"/>
    <mergeCell ref="VXS1:VXT3"/>
    <mergeCell ref="VXU1:VXV3"/>
    <mergeCell ref="WAE1:WAF3"/>
    <mergeCell ref="WAG1:WAH3"/>
    <mergeCell ref="WAI1:WAJ3"/>
    <mergeCell ref="WAK1:WAL3"/>
    <mergeCell ref="WAM1:WAN3"/>
    <mergeCell ref="VZU1:VZV3"/>
    <mergeCell ref="VZW1:VZX3"/>
    <mergeCell ref="VZY1:VZZ3"/>
    <mergeCell ref="WAA1:WAB3"/>
    <mergeCell ref="WAC1:WAD3"/>
    <mergeCell ref="VZK1:VZL3"/>
    <mergeCell ref="VZM1:VZN3"/>
    <mergeCell ref="VZO1:VZP3"/>
    <mergeCell ref="VZQ1:VZR3"/>
    <mergeCell ref="VZS1:VZT3"/>
    <mergeCell ref="VZA1:VZB3"/>
    <mergeCell ref="VZC1:VZD3"/>
    <mergeCell ref="VZE1:VZF3"/>
    <mergeCell ref="VZG1:VZH3"/>
    <mergeCell ref="VZI1:VZJ3"/>
    <mergeCell ref="WBS1:WBT3"/>
    <mergeCell ref="WBU1:WBV3"/>
    <mergeCell ref="WBW1:WBX3"/>
    <mergeCell ref="WBY1:WBZ3"/>
    <mergeCell ref="WCA1:WCB3"/>
    <mergeCell ref="WBI1:WBJ3"/>
    <mergeCell ref="WBK1:WBL3"/>
    <mergeCell ref="WBM1:WBN3"/>
    <mergeCell ref="WBO1:WBP3"/>
    <mergeCell ref="WBQ1:WBR3"/>
    <mergeCell ref="WAY1:WAZ3"/>
    <mergeCell ref="WBA1:WBB3"/>
    <mergeCell ref="WBC1:WBD3"/>
    <mergeCell ref="WBE1:WBF3"/>
    <mergeCell ref="WBG1:WBH3"/>
    <mergeCell ref="WAO1:WAP3"/>
    <mergeCell ref="WAQ1:WAR3"/>
    <mergeCell ref="WAS1:WAT3"/>
    <mergeCell ref="WAU1:WAV3"/>
    <mergeCell ref="WAW1:WAX3"/>
    <mergeCell ref="WDG1:WDH3"/>
    <mergeCell ref="WDI1:WDJ3"/>
    <mergeCell ref="WDK1:WDL3"/>
    <mergeCell ref="WDM1:WDN3"/>
    <mergeCell ref="WDO1:WDP3"/>
    <mergeCell ref="WCW1:WCX3"/>
    <mergeCell ref="WCY1:WCZ3"/>
    <mergeCell ref="WDA1:WDB3"/>
    <mergeCell ref="WDC1:WDD3"/>
    <mergeCell ref="WDE1:WDF3"/>
    <mergeCell ref="WCM1:WCN3"/>
    <mergeCell ref="WCO1:WCP3"/>
    <mergeCell ref="WCQ1:WCR3"/>
    <mergeCell ref="WCS1:WCT3"/>
    <mergeCell ref="WCU1:WCV3"/>
    <mergeCell ref="WCC1:WCD3"/>
    <mergeCell ref="WCE1:WCF3"/>
    <mergeCell ref="WCG1:WCH3"/>
    <mergeCell ref="WCI1:WCJ3"/>
    <mergeCell ref="WCK1:WCL3"/>
    <mergeCell ref="WEU1:WEV3"/>
    <mergeCell ref="WEW1:WEX3"/>
    <mergeCell ref="WEY1:WEZ3"/>
    <mergeCell ref="WFA1:WFB3"/>
    <mergeCell ref="WFC1:WFD3"/>
    <mergeCell ref="WEK1:WEL3"/>
    <mergeCell ref="WEM1:WEN3"/>
    <mergeCell ref="WEO1:WEP3"/>
    <mergeCell ref="WEQ1:WER3"/>
    <mergeCell ref="WES1:WET3"/>
    <mergeCell ref="WEA1:WEB3"/>
    <mergeCell ref="WEC1:WED3"/>
    <mergeCell ref="WEE1:WEF3"/>
    <mergeCell ref="WEG1:WEH3"/>
    <mergeCell ref="WEI1:WEJ3"/>
    <mergeCell ref="WDQ1:WDR3"/>
    <mergeCell ref="WDS1:WDT3"/>
    <mergeCell ref="WDU1:WDV3"/>
    <mergeCell ref="WDW1:WDX3"/>
    <mergeCell ref="WDY1:WDZ3"/>
    <mergeCell ref="WGI1:WGJ3"/>
    <mergeCell ref="WGK1:WGL3"/>
    <mergeCell ref="WGM1:WGN3"/>
    <mergeCell ref="WGO1:WGP3"/>
    <mergeCell ref="WGQ1:WGR3"/>
    <mergeCell ref="WFY1:WFZ3"/>
    <mergeCell ref="WGA1:WGB3"/>
    <mergeCell ref="WGC1:WGD3"/>
    <mergeCell ref="WGE1:WGF3"/>
    <mergeCell ref="WGG1:WGH3"/>
    <mergeCell ref="WFO1:WFP3"/>
    <mergeCell ref="WFQ1:WFR3"/>
    <mergeCell ref="WFS1:WFT3"/>
    <mergeCell ref="WFU1:WFV3"/>
    <mergeCell ref="WFW1:WFX3"/>
    <mergeCell ref="WFE1:WFF3"/>
    <mergeCell ref="WFG1:WFH3"/>
    <mergeCell ref="WFI1:WFJ3"/>
    <mergeCell ref="WFK1:WFL3"/>
    <mergeCell ref="WFM1:WFN3"/>
    <mergeCell ref="WHW1:WHX3"/>
    <mergeCell ref="WHY1:WHZ3"/>
    <mergeCell ref="WIA1:WIB3"/>
    <mergeCell ref="WIC1:WID3"/>
    <mergeCell ref="WIE1:WIF3"/>
    <mergeCell ref="WHM1:WHN3"/>
    <mergeCell ref="WHO1:WHP3"/>
    <mergeCell ref="WHQ1:WHR3"/>
    <mergeCell ref="WHS1:WHT3"/>
    <mergeCell ref="WHU1:WHV3"/>
    <mergeCell ref="WHC1:WHD3"/>
    <mergeCell ref="WHE1:WHF3"/>
    <mergeCell ref="WHG1:WHH3"/>
    <mergeCell ref="WHI1:WHJ3"/>
    <mergeCell ref="WHK1:WHL3"/>
    <mergeCell ref="WGS1:WGT3"/>
    <mergeCell ref="WGU1:WGV3"/>
    <mergeCell ref="WGW1:WGX3"/>
    <mergeCell ref="WGY1:WGZ3"/>
    <mergeCell ref="WHA1:WHB3"/>
    <mergeCell ref="WJK1:WJL3"/>
    <mergeCell ref="WJM1:WJN3"/>
    <mergeCell ref="WJO1:WJP3"/>
    <mergeCell ref="WJQ1:WJR3"/>
    <mergeCell ref="WJS1:WJT3"/>
    <mergeCell ref="WJA1:WJB3"/>
    <mergeCell ref="WJC1:WJD3"/>
    <mergeCell ref="WJE1:WJF3"/>
    <mergeCell ref="WJG1:WJH3"/>
    <mergeCell ref="WJI1:WJJ3"/>
    <mergeCell ref="WIQ1:WIR3"/>
    <mergeCell ref="WIS1:WIT3"/>
    <mergeCell ref="WIU1:WIV3"/>
    <mergeCell ref="WIW1:WIX3"/>
    <mergeCell ref="WIY1:WIZ3"/>
    <mergeCell ref="WIG1:WIH3"/>
    <mergeCell ref="WII1:WIJ3"/>
    <mergeCell ref="WIK1:WIL3"/>
    <mergeCell ref="WIM1:WIN3"/>
    <mergeCell ref="WIO1:WIP3"/>
    <mergeCell ref="WKY1:WKZ3"/>
    <mergeCell ref="WLA1:WLB3"/>
    <mergeCell ref="WLC1:WLD3"/>
    <mergeCell ref="WLE1:WLF3"/>
    <mergeCell ref="WLG1:WLH3"/>
    <mergeCell ref="WKO1:WKP3"/>
    <mergeCell ref="WKQ1:WKR3"/>
    <mergeCell ref="WKS1:WKT3"/>
    <mergeCell ref="WKU1:WKV3"/>
    <mergeCell ref="WKW1:WKX3"/>
    <mergeCell ref="WKE1:WKF3"/>
    <mergeCell ref="WKG1:WKH3"/>
    <mergeCell ref="WKI1:WKJ3"/>
    <mergeCell ref="WKK1:WKL3"/>
    <mergeCell ref="WKM1:WKN3"/>
    <mergeCell ref="WJU1:WJV3"/>
    <mergeCell ref="WJW1:WJX3"/>
    <mergeCell ref="WJY1:WJZ3"/>
    <mergeCell ref="WKA1:WKB3"/>
    <mergeCell ref="WKC1:WKD3"/>
    <mergeCell ref="WMM1:WMN3"/>
    <mergeCell ref="WMO1:WMP3"/>
    <mergeCell ref="WMQ1:WMR3"/>
    <mergeCell ref="WMS1:WMT3"/>
    <mergeCell ref="WMU1:WMV3"/>
    <mergeCell ref="WMC1:WMD3"/>
    <mergeCell ref="WME1:WMF3"/>
    <mergeCell ref="WMG1:WMH3"/>
    <mergeCell ref="WMI1:WMJ3"/>
    <mergeCell ref="WMK1:WML3"/>
    <mergeCell ref="WLS1:WLT3"/>
    <mergeCell ref="WLU1:WLV3"/>
    <mergeCell ref="WLW1:WLX3"/>
    <mergeCell ref="WLY1:WLZ3"/>
    <mergeCell ref="WMA1:WMB3"/>
    <mergeCell ref="WLI1:WLJ3"/>
    <mergeCell ref="WLK1:WLL3"/>
    <mergeCell ref="WLM1:WLN3"/>
    <mergeCell ref="WLO1:WLP3"/>
    <mergeCell ref="WLQ1:WLR3"/>
    <mergeCell ref="WOA1:WOB3"/>
    <mergeCell ref="WOC1:WOD3"/>
    <mergeCell ref="WOE1:WOF3"/>
    <mergeCell ref="WOG1:WOH3"/>
    <mergeCell ref="WOI1:WOJ3"/>
    <mergeCell ref="WNQ1:WNR3"/>
    <mergeCell ref="WNS1:WNT3"/>
    <mergeCell ref="WNU1:WNV3"/>
    <mergeCell ref="WNW1:WNX3"/>
    <mergeCell ref="WNY1:WNZ3"/>
    <mergeCell ref="WNG1:WNH3"/>
    <mergeCell ref="WNI1:WNJ3"/>
    <mergeCell ref="WNK1:WNL3"/>
    <mergeCell ref="WNM1:WNN3"/>
    <mergeCell ref="WNO1:WNP3"/>
    <mergeCell ref="WMW1:WMX3"/>
    <mergeCell ref="WMY1:WMZ3"/>
    <mergeCell ref="WNA1:WNB3"/>
    <mergeCell ref="WNC1:WND3"/>
    <mergeCell ref="WNE1:WNF3"/>
    <mergeCell ref="WPO1:WPP3"/>
    <mergeCell ref="WPQ1:WPR3"/>
    <mergeCell ref="WPS1:WPT3"/>
    <mergeCell ref="WPU1:WPV3"/>
    <mergeCell ref="WPW1:WPX3"/>
    <mergeCell ref="WPE1:WPF3"/>
    <mergeCell ref="WPG1:WPH3"/>
    <mergeCell ref="WPI1:WPJ3"/>
    <mergeCell ref="WPK1:WPL3"/>
    <mergeCell ref="WPM1:WPN3"/>
    <mergeCell ref="WOU1:WOV3"/>
    <mergeCell ref="WOW1:WOX3"/>
    <mergeCell ref="WOY1:WOZ3"/>
    <mergeCell ref="WPA1:WPB3"/>
    <mergeCell ref="WPC1:WPD3"/>
    <mergeCell ref="WOK1:WOL3"/>
    <mergeCell ref="WOM1:WON3"/>
    <mergeCell ref="WOO1:WOP3"/>
    <mergeCell ref="WOQ1:WOR3"/>
    <mergeCell ref="WOS1:WOT3"/>
    <mergeCell ref="WRC1:WRD3"/>
    <mergeCell ref="WRE1:WRF3"/>
    <mergeCell ref="WRG1:WRH3"/>
    <mergeCell ref="WRI1:WRJ3"/>
    <mergeCell ref="WRK1:WRL3"/>
    <mergeCell ref="WQS1:WQT3"/>
    <mergeCell ref="WQU1:WQV3"/>
    <mergeCell ref="WQW1:WQX3"/>
    <mergeCell ref="WQY1:WQZ3"/>
    <mergeCell ref="WRA1:WRB3"/>
    <mergeCell ref="WQI1:WQJ3"/>
    <mergeCell ref="WQK1:WQL3"/>
    <mergeCell ref="WQM1:WQN3"/>
    <mergeCell ref="WQO1:WQP3"/>
    <mergeCell ref="WQQ1:WQR3"/>
    <mergeCell ref="WPY1:WPZ3"/>
    <mergeCell ref="WQA1:WQB3"/>
    <mergeCell ref="WQC1:WQD3"/>
    <mergeCell ref="WQE1:WQF3"/>
    <mergeCell ref="WQG1:WQH3"/>
    <mergeCell ref="WSQ1:WSR3"/>
    <mergeCell ref="WSS1:WST3"/>
    <mergeCell ref="WSU1:WSV3"/>
    <mergeCell ref="WSW1:WSX3"/>
    <mergeCell ref="WSY1:WSZ3"/>
    <mergeCell ref="WSG1:WSH3"/>
    <mergeCell ref="WSI1:WSJ3"/>
    <mergeCell ref="WSK1:WSL3"/>
    <mergeCell ref="WSM1:WSN3"/>
    <mergeCell ref="WSO1:WSP3"/>
    <mergeCell ref="WRW1:WRX3"/>
    <mergeCell ref="WRY1:WRZ3"/>
    <mergeCell ref="WSA1:WSB3"/>
    <mergeCell ref="WSC1:WSD3"/>
    <mergeCell ref="WSE1:WSF3"/>
    <mergeCell ref="WRM1:WRN3"/>
    <mergeCell ref="WRO1:WRP3"/>
    <mergeCell ref="WRQ1:WRR3"/>
    <mergeCell ref="WRS1:WRT3"/>
    <mergeCell ref="WRU1:WRV3"/>
    <mergeCell ref="WUE1:WUF3"/>
    <mergeCell ref="WUG1:WUH3"/>
    <mergeCell ref="WUI1:WUJ3"/>
    <mergeCell ref="WUK1:WUL3"/>
    <mergeCell ref="WUM1:WUN3"/>
    <mergeCell ref="WTU1:WTV3"/>
    <mergeCell ref="WTW1:WTX3"/>
    <mergeCell ref="WTY1:WTZ3"/>
    <mergeCell ref="WUA1:WUB3"/>
    <mergeCell ref="WUC1:WUD3"/>
    <mergeCell ref="WTK1:WTL3"/>
    <mergeCell ref="WTM1:WTN3"/>
    <mergeCell ref="WTO1:WTP3"/>
    <mergeCell ref="WTQ1:WTR3"/>
    <mergeCell ref="WTS1:WTT3"/>
    <mergeCell ref="WTA1:WTB3"/>
    <mergeCell ref="WTC1:WTD3"/>
    <mergeCell ref="WTE1:WTF3"/>
    <mergeCell ref="WTG1:WTH3"/>
    <mergeCell ref="WTI1:WTJ3"/>
    <mergeCell ref="WVS1:WVT3"/>
    <mergeCell ref="WVU1:WVV3"/>
    <mergeCell ref="WVW1:WVX3"/>
    <mergeCell ref="WVY1:WVZ3"/>
    <mergeCell ref="WWA1:WWB3"/>
    <mergeCell ref="WVI1:WVJ3"/>
    <mergeCell ref="WVK1:WVL3"/>
    <mergeCell ref="WVM1:WVN3"/>
    <mergeCell ref="WVO1:WVP3"/>
    <mergeCell ref="WVQ1:WVR3"/>
    <mergeCell ref="WUY1:WUZ3"/>
    <mergeCell ref="WVA1:WVB3"/>
    <mergeCell ref="WVC1:WVD3"/>
    <mergeCell ref="WVE1:WVF3"/>
    <mergeCell ref="WVG1:WVH3"/>
    <mergeCell ref="WUO1:WUP3"/>
    <mergeCell ref="WUQ1:WUR3"/>
    <mergeCell ref="WUS1:WUT3"/>
    <mergeCell ref="WUU1:WUV3"/>
    <mergeCell ref="WUW1:WUX3"/>
    <mergeCell ref="WXG1:WXH3"/>
    <mergeCell ref="WXI1:WXJ3"/>
    <mergeCell ref="WXK1:WXL3"/>
    <mergeCell ref="WXM1:WXN3"/>
    <mergeCell ref="WXO1:WXP3"/>
    <mergeCell ref="WWW1:WWX3"/>
    <mergeCell ref="WWY1:WWZ3"/>
    <mergeCell ref="WXA1:WXB3"/>
    <mergeCell ref="WXC1:WXD3"/>
    <mergeCell ref="WXE1:WXF3"/>
    <mergeCell ref="WWM1:WWN3"/>
    <mergeCell ref="WWO1:WWP3"/>
    <mergeCell ref="WWQ1:WWR3"/>
    <mergeCell ref="WWS1:WWT3"/>
    <mergeCell ref="WWU1:WWV3"/>
    <mergeCell ref="WWC1:WWD3"/>
    <mergeCell ref="WWE1:WWF3"/>
    <mergeCell ref="WWG1:WWH3"/>
    <mergeCell ref="WWI1:WWJ3"/>
    <mergeCell ref="WWK1:WWL3"/>
    <mergeCell ref="WYU1:WYV3"/>
    <mergeCell ref="WYW1:WYX3"/>
    <mergeCell ref="WYY1:WYZ3"/>
    <mergeCell ref="WZA1:WZB3"/>
    <mergeCell ref="WZC1:WZD3"/>
    <mergeCell ref="WYK1:WYL3"/>
    <mergeCell ref="WYM1:WYN3"/>
    <mergeCell ref="WYO1:WYP3"/>
    <mergeCell ref="WYQ1:WYR3"/>
    <mergeCell ref="WYS1:WYT3"/>
    <mergeCell ref="WYA1:WYB3"/>
    <mergeCell ref="WYC1:WYD3"/>
    <mergeCell ref="WYE1:WYF3"/>
    <mergeCell ref="WYG1:WYH3"/>
    <mergeCell ref="WYI1:WYJ3"/>
    <mergeCell ref="WXQ1:WXR3"/>
    <mergeCell ref="WXS1:WXT3"/>
    <mergeCell ref="WXU1:WXV3"/>
    <mergeCell ref="WXW1:WXX3"/>
    <mergeCell ref="WXY1:WXZ3"/>
    <mergeCell ref="XAI1:XAJ3"/>
    <mergeCell ref="XAK1:XAL3"/>
    <mergeCell ref="XAM1:XAN3"/>
    <mergeCell ref="XAO1:XAP3"/>
    <mergeCell ref="XAQ1:XAR3"/>
    <mergeCell ref="WZY1:WZZ3"/>
    <mergeCell ref="XAA1:XAB3"/>
    <mergeCell ref="XAC1:XAD3"/>
    <mergeCell ref="XAE1:XAF3"/>
    <mergeCell ref="XAG1:XAH3"/>
    <mergeCell ref="WZO1:WZP3"/>
    <mergeCell ref="WZQ1:WZR3"/>
    <mergeCell ref="WZS1:WZT3"/>
    <mergeCell ref="WZU1:WZV3"/>
    <mergeCell ref="WZW1:WZX3"/>
    <mergeCell ref="WZE1:WZF3"/>
    <mergeCell ref="WZG1:WZH3"/>
    <mergeCell ref="WZI1:WZJ3"/>
    <mergeCell ref="WZK1:WZL3"/>
    <mergeCell ref="WZM1:WZN3"/>
    <mergeCell ref="XBW1:XBX3"/>
    <mergeCell ref="XBY1:XBZ3"/>
    <mergeCell ref="XCA1:XCB3"/>
    <mergeCell ref="XCC1:XCD3"/>
    <mergeCell ref="XCE1:XCF3"/>
    <mergeCell ref="XBM1:XBN3"/>
    <mergeCell ref="XBO1:XBP3"/>
    <mergeCell ref="XBQ1:XBR3"/>
    <mergeCell ref="XBS1:XBT3"/>
    <mergeCell ref="XBU1:XBV3"/>
    <mergeCell ref="XBC1:XBD3"/>
    <mergeCell ref="XBE1:XBF3"/>
    <mergeCell ref="XBG1:XBH3"/>
    <mergeCell ref="XBI1:XBJ3"/>
    <mergeCell ref="XBK1:XBL3"/>
    <mergeCell ref="XAS1:XAT3"/>
    <mergeCell ref="XAU1:XAV3"/>
    <mergeCell ref="XAW1:XAX3"/>
    <mergeCell ref="XAY1:XAZ3"/>
    <mergeCell ref="XBA1:XBB3"/>
    <mergeCell ref="XDK1:XDL3"/>
    <mergeCell ref="XDM1:XDN3"/>
    <mergeCell ref="XDO1:XDP3"/>
    <mergeCell ref="XDQ1:XDR3"/>
    <mergeCell ref="XDS1:XDT3"/>
    <mergeCell ref="XDA1:XDB3"/>
    <mergeCell ref="XDC1:XDD3"/>
    <mergeCell ref="XDE1:XDF3"/>
    <mergeCell ref="XDG1:XDH3"/>
    <mergeCell ref="XDI1:XDJ3"/>
    <mergeCell ref="XCQ1:XCR3"/>
    <mergeCell ref="XCS1:XCT3"/>
    <mergeCell ref="XCU1:XCV3"/>
    <mergeCell ref="XCW1:XCX3"/>
    <mergeCell ref="XCY1:XCZ3"/>
    <mergeCell ref="XCG1:XCH3"/>
    <mergeCell ref="XCI1:XCJ3"/>
    <mergeCell ref="XCK1:XCL3"/>
    <mergeCell ref="XCM1:XCN3"/>
    <mergeCell ref="XCO1:XCP3"/>
    <mergeCell ref="XEY1:XEZ3"/>
    <mergeCell ref="XFA1:XFB3"/>
    <mergeCell ref="XFC1:XFD3"/>
    <mergeCell ref="XEO1:XEP3"/>
    <mergeCell ref="XEQ1:XER3"/>
    <mergeCell ref="XES1:XET3"/>
    <mergeCell ref="XEU1:XEV3"/>
    <mergeCell ref="XEW1:XEX3"/>
    <mergeCell ref="XEE1:XEF3"/>
    <mergeCell ref="XEG1:XEH3"/>
    <mergeCell ref="XEI1:XEJ3"/>
    <mergeCell ref="XEK1:XEL3"/>
    <mergeCell ref="XEM1:XEN3"/>
    <mergeCell ref="XDU1:XDV3"/>
    <mergeCell ref="XDW1:XDX3"/>
    <mergeCell ref="XDY1:XDZ3"/>
    <mergeCell ref="XEA1:XEB3"/>
    <mergeCell ref="XEC1:XED3"/>
  </mergeCells>
  <pageMargins left="0.70866141732283472" right="0.70866141732283472" top="0.74803149606299213" bottom="0.74803149606299213" header="0.31496062992125984" footer="0.31496062992125984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81"/>
  <sheetViews>
    <sheetView showGridLines="0" view="pageBreakPreview" zoomScale="64" zoomScaleNormal="40" zoomScaleSheetLayoutView="111" zoomScalePageLayoutView="70" workbookViewId="0">
      <selection activeCell="L6" sqref="L6"/>
    </sheetView>
  </sheetViews>
  <sheetFormatPr baseColWidth="10" defaultColWidth="39.83203125" defaultRowHeight="0" customHeight="1" zeroHeight="1"/>
  <cols>
    <col min="1" max="1" width="13" style="16" customWidth="1"/>
    <col min="2" max="2" width="39.1640625" style="16" customWidth="1"/>
    <col min="3" max="6" width="19.1640625" style="16" bestFit="1" customWidth="1"/>
    <col min="7" max="7" width="18" style="16" hidden="1" customWidth="1"/>
    <col min="8" max="8" width="16.83203125" style="16" hidden="1" customWidth="1"/>
    <col min="9" max="9" width="18" style="16" hidden="1" customWidth="1"/>
    <col min="10" max="10" width="0.83203125" style="16" customWidth="1"/>
    <col min="11" max="11" width="2.33203125" style="16" customWidth="1"/>
    <col min="12" max="12" width="19.1640625" style="16" bestFit="1" customWidth="1"/>
    <col min="13" max="13" width="50.5" style="16" bestFit="1" customWidth="1"/>
    <col min="14" max="14" width="20.5" style="16" bestFit="1" customWidth="1"/>
    <col min="15" max="15" width="18.83203125" style="16" bestFit="1" customWidth="1"/>
    <col min="16" max="16" width="22.83203125" style="16" bestFit="1" customWidth="1"/>
    <col min="17" max="17" width="22.5" style="16" customWidth="1"/>
    <col min="18" max="18" width="19.6640625" style="16" bestFit="1" customWidth="1"/>
    <col min="19" max="19" width="23.6640625" style="16" customWidth="1"/>
    <col min="20" max="20" width="19.1640625" style="16" customWidth="1"/>
    <col min="21" max="21" width="21.6640625" style="16" customWidth="1"/>
    <col min="22" max="22" width="17.83203125" style="16" customWidth="1"/>
    <col min="23" max="23" width="16.83203125" style="16" customWidth="1"/>
    <col min="24" max="24" width="13.5" style="16" customWidth="1"/>
    <col min="25" max="38" width="39.83203125" style="16" customWidth="1"/>
    <col min="39" max="16384" width="39.83203125" style="16"/>
  </cols>
  <sheetData>
    <row r="1" spans="1:24" ht="16">
      <c r="A1" s="11" t="s">
        <v>25</v>
      </c>
      <c r="B1" s="12"/>
      <c r="C1" s="13"/>
      <c r="D1" s="14"/>
      <c r="E1" s="15"/>
      <c r="F1" s="15"/>
      <c r="G1" s="15"/>
      <c r="H1" s="15"/>
      <c r="I1" s="15"/>
    </row>
    <row r="2" spans="1:24" ht="16">
      <c r="A2" s="11" t="s">
        <v>26</v>
      </c>
      <c r="B2" s="12"/>
      <c r="C2" s="13"/>
      <c r="D2" s="17" t="s">
        <v>27</v>
      </c>
      <c r="E2" s="18"/>
      <c r="F2" s="18"/>
      <c r="G2" s="18"/>
      <c r="H2" s="18"/>
      <c r="I2" s="18"/>
    </row>
    <row r="3" spans="1:24" ht="16">
      <c r="A3" s="11" t="s">
        <v>28</v>
      </c>
      <c r="B3" s="19"/>
      <c r="C3" s="13"/>
      <c r="D3" s="20" t="s">
        <v>30</v>
      </c>
      <c r="E3" s="21" t="s">
        <v>31</v>
      </c>
      <c r="F3" s="21"/>
      <c r="G3" s="21"/>
      <c r="H3" s="21"/>
      <c r="I3" s="21"/>
    </row>
    <row r="4" spans="1:24" ht="16">
      <c r="A4" s="11" t="s">
        <v>32</v>
      </c>
      <c r="B4" s="22"/>
      <c r="C4" s="13"/>
      <c r="D4" s="20" t="s">
        <v>33</v>
      </c>
      <c r="E4" s="23">
        <v>0.75</v>
      </c>
      <c r="F4" s="23"/>
      <c r="G4" s="23"/>
      <c r="H4" s="23"/>
      <c r="I4" s="23"/>
      <c r="L4" s="28"/>
    </row>
    <row r="5" spans="1:24" ht="16">
      <c r="A5" s="24" t="s">
        <v>34</v>
      </c>
      <c r="B5" s="25">
        <f>'[19]TABLAS AREAS'!H50</f>
        <v>4588</v>
      </c>
      <c r="C5" s="26"/>
      <c r="D5" s="27"/>
      <c r="E5" s="198"/>
      <c r="F5" s="198"/>
      <c r="G5" s="198"/>
      <c r="H5" s="198"/>
      <c r="I5" s="198"/>
      <c r="L5" s="28"/>
    </row>
    <row r="6" spans="1:24" ht="16">
      <c r="A6" s="24"/>
      <c r="B6" s="22"/>
      <c r="C6" s="26"/>
      <c r="D6" s="27"/>
      <c r="E6" s="198"/>
      <c r="F6" s="198"/>
      <c r="G6" s="198"/>
      <c r="H6" s="198"/>
      <c r="I6" s="198"/>
      <c r="L6" s="28"/>
      <c r="P6" s="28"/>
    </row>
    <row r="7" spans="1:24" ht="16">
      <c r="A7" s="24" t="s">
        <v>35</v>
      </c>
      <c r="B7" s="29"/>
      <c r="C7" s="30"/>
      <c r="D7" s="31"/>
      <c r="E7" s="18"/>
      <c r="F7" s="18"/>
      <c r="G7" s="18"/>
      <c r="H7" s="18"/>
      <c r="I7" s="18"/>
      <c r="P7" s="28"/>
    </row>
    <row r="8" spans="1:24" ht="16">
      <c r="A8" s="32" t="s">
        <v>36</v>
      </c>
      <c r="B8" s="33"/>
      <c r="C8" s="34"/>
      <c r="D8" s="35"/>
      <c r="E8" s="36"/>
      <c r="F8" s="36"/>
      <c r="G8" s="36"/>
      <c r="H8" s="36"/>
      <c r="I8" s="36"/>
      <c r="J8" s="35"/>
      <c r="K8" s="35"/>
      <c r="L8" s="35"/>
      <c r="M8" s="35"/>
      <c r="N8" s="35"/>
      <c r="O8" s="35"/>
      <c r="P8" s="35"/>
      <c r="Q8" s="35">
        <f>Q18/2</f>
        <v>3256780.8000000007</v>
      </c>
      <c r="R8" s="35"/>
    </row>
    <row r="9" spans="1:24" ht="16">
      <c r="A9" s="11"/>
      <c r="B9" s="37"/>
      <c r="C9" s="30"/>
      <c r="D9" s="31"/>
      <c r="E9" s="22"/>
      <c r="F9" s="22"/>
      <c r="G9" s="22"/>
      <c r="H9" s="22"/>
      <c r="I9" s="22"/>
    </row>
    <row r="10" spans="1:24" ht="16">
      <c r="A10" s="747" t="s">
        <v>37</v>
      </c>
      <c r="B10" s="748"/>
      <c r="C10" s="748"/>
      <c r="D10" s="748"/>
      <c r="E10" s="748"/>
      <c r="F10" s="748"/>
      <c r="G10" s="748"/>
      <c r="H10" s="748"/>
      <c r="I10" s="749"/>
      <c r="K10" s="38"/>
      <c r="L10" s="750" t="s">
        <v>38</v>
      </c>
      <c r="M10" s="750"/>
      <c r="N10" s="750"/>
      <c r="O10" s="750"/>
      <c r="P10" s="750"/>
      <c r="Q10" s="750"/>
      <c r="R10" s="750"/>
    </row>
    <row r="11" spans="1:24" ht="17" thickBot="1">
      <c r="A11" s="39" t="s">
        <v>39</v>
      </c>
      <c r="B11" s="39" t="s">
        <v>40</v>
      </c>
      <c r="C11" s="39" t="s">
        <v>41</v>
      </c>
      <c r="D11" s="40" t="s">
        <v>42</v>
      </c>
      <c r="E11" s="41" t="s">
        <v>43</v>
      </c>
      <c r="F11" s="41" t="s">
        <v>44</v>
      </c>
      <c r="G11" s="41"/>
      <c r="H11" s="41"/>
      <c r="I11" s="41"/>
      <c r="K11" s="38"/>
      <c r="L11" s="42"/>
      <c r="M11" s="43"/>
      <c r="N11" s="44"/>
      <c r="O11" s="45"/>
      <c r="P11" s="45"/>
    </row>
    <row r="12" spans="1:24" ht="17" thickBot="1">
      <c r="A12" s="46"/>
      <c r="B12" s="47"/>
      <c r="C12" s="43"/>
      <c r="D12" s="14"/>
      <c r="E12" s="15"/>
      <c r="F12" s="15"/>
      <c r="G12" s="15"/>
      <c r="H12" s="15"/>
      <c r="I12" s="15"/>
      <c r="K12" s="38"/>
      <c r="L12" s="48"/>
      <c r="M12" s="49"/>
      <c r="N12" s="49" t="s">
        <v>45</v>
      </c>
      <c r="O12" s="50" t="s">
        <v>46</v>
      </c>
      <c r="P12" s="50" t="s">
        <v>44</v>
      </c>
      <c r="Q12" s="50" t="s">
        <v>47</v>
      </c>
      <c r="R12" s="51" t="s">
        <v>44</v>
      </c>
      <c r="S12" s="52"/>
    </row>
    <row r="13" spans="1:24" ht="17" thickBot="1">
      <c r="A13" s="46"/>
      <c r="B13" s="53" t="s">
        <v>49</v>
      </c>
      <c r="C13" s="44"/>
      <c r="D13" s="14"/>
      <c r="E13" s="15"/>
      <c r="F13" s="15"/>
      <c r="G13" s="751" t="s">
        <v>50</v>
      </c>
      <c r="H13" s="751"/>
      <c r="I13" s="751"/>
      <c r="K13" s="38"/>
      <c r="L13" s="54" t="s">
        <v>51</v>
      </c>
      <c r="M13" s="55" t="s">
        <v>15</v>
      </c>
      <c r="N13" s="56">
        <f>'[19]tabla RENTABLE VENTA'!S19</f>
        <v>660.15</v>
      </c>
      <c r="O13" s="57">
        <f>'[19]tabla RENTABLE VENTA'!T19</f>
        <v>45000</v>
      </c>
      <c r="P13" s="57">
        <f>N13*O13</f>
        <v>29706750</v>
      </c>
      <c r="Q13" s="57">
        <f>(P13*0.8)*0.16</f>
        <v>3802464</v>
      </c>
      <c r="R13" s="57">
        <f t="shared" ref="R13:R21" si="0">P13+Q13</f>
        <v>33509214</v>
      </c>
      <c r="S13" s="58"/>
      <c r="T13" s="28"/>
      <c r="U13" s="59"/>
      <c r="V13" s="59"/>
      <c r="W13" s="28"/>
      <c r="X13" s="60"/>
    </row>
    <row r="14" spans="1:24" ht="16">
      <c r="A14" s="46"/>
      <c r="B14" s="53"/>
      <c r="C14" s="44"/>
      <c r="D14" s="14"/>
      <c r="E14" s="15"/>
      <c r="F14" s="15"/>
      <c r="G14" s="61">
        <f>N49</f>
        <v>0</v>
      </c>
      <c r="H14" s="62">
        <f>N54</f>
        <v>0</v>
      </c>
      <c r="I14" s="63">
        <f>N55</f>
        <v>0</v>
      </c>
      <c r="K14" s="38"/>
      <c r="L14" s="64" t="s">
        <v>51</v>
      </c>
      <c r="M14" s="65" t="s">
        <v>16</v>
      </c>
      <c r="N14" s="66">
        <f>'[19]tabla RENTABLE VENTA'!Z23</f>
        <v>985.81</v>
      </c>
      <c r="O14" s="67">
        <f>'[19]tabla RENTABLE VENTA'!AA23</f>
        <v>35000</v>
      </c>
      <c r="P14" s="67">
        <f>N14*O14</f>
        <v>34503350</v>
      </c>
      <c r="Q14" s="67">
        <f>(P14*0.8)*0.16</f>
        <v>4416428.8</v>
      </c>
      <c r="R14" s="67">
        <f t="shared" si="0"/>
        <v>38919778.799999997</v>
      </c>
      <c r="S14" s="58"/>
      <c r="T14" s="28"/>
      <c r="V14" s="59"/>
      <c r="W14" s="28"/>
      <c r="X14" s="60"/>
    </row>
    <row r="15" spans="1:24" ht="16">
      <c r="A15" s="46"/>
      <c r="B15" s="53" t="s">
        <v>29</v>
      </c>
      <c r="C15" s="30"/>
      <c r="D15" s="68"/>
      <c r="E15" s="69"/>
      <c r="F15" s="69"/>
      <c r="G15" s="70" t="s">
        <v>52</v>
      </c>
      <c r="H15" s="69" t="s">
        <v>17</v>
      </c>
      <c r="I15" s="71" t="s">
        <v>53</v>
      </c>
      <c r="K15" s="38"/>
      <c r="L15" s="64" t="s">
        <v>51</v>
      </c>
      <c r="M15" s="65" t="s">
        <v>54</v>
      </c>
      <c r="N15" s="66">
        <f>'[19]tabla RENTABLE VENTA'!T31</f>
        <v>773.56</v>
      </c>
      <c r="O15" s="67">
        <f>'[19]tabla RENTABLE VENTA'!V31</f>
        <v>35000</v>
      </c>
      <c r="P15" s="67">
        <f>N15*O15</f>
        <v>27074599.999999996</v>
      </c>
      <c r="Q15" s="67">
        <f>(P15*0.8)*0.16</f>
        <v>3465548.8000000003</v>
      </c>
      <c r="R15" s="67">
        <f t="shared" si="0"/>
        <v>30540148.799999997</v>
      </c>
    </row>
    <row r="16" spans="1:24" ht="16">
      <c r="A16" s="24" t="s">
        <v>55</v>
      </c>
      <c r="B16" s="72" t="s">
        <v>56</v>
      </c>
      <c r="C16" s="43"/>
      <c r="D16" s="68"/>
      <c r="E16" s="581">
        <f>F16*1.16</f>
        <v>11414400</v>
      </c>
      <c r="F16" s="198">
        <f>SUM(F17:F27)</f>
        <v>9840000</v>
      </c>
      <c r="G16" s="73">
        <f t="shared" ref="G16:G23" si="1">F16*$G$14</f>
        <v>0</v>
      </c>
      <c r="H16" s="74">
        <f t="shared" ref="H16:H23" si="2">F16*$H$14</f>
        <v>0</v>
      </c>
      <c r="I16" s="75">
        <f t="shared" ref="I16:I23" si="3">F16*$I$14</f>
        <v>0</v>
      </c>
      <c r="K16" s="38"/>
      <c r="L16" s="64" t="s">
        <v>51</v>
      </c>
      <c r="M16" s="65" t="s">
        <v>57</v>
      </c>
      <c r="N16" s="66">
        <f>'[19]tabla RENTABLE VENTA'!U31</f>
        <v>191.35</v>
      </c>
      <c r="O16" s="67">
        <f>'[19]tabla RENTABLE VENTA'!X31</f>
        <v>15000</v>
      </c>
      <c r="P16" s="67">
        <f>N16*O16</f>
        <v>2870250</v>
      </c>
      <c r="Q16" s="67">
        <f>(P16*0.8)*0.16</f>
        <v>367392</v>
      </c>
      <c r="R16" s="67">
        <f t="shared" si="0"/>
        <v>3237642</v>
      </c>
    </row>
    <row r="17" spans="1:38" ht="17">
      <c r="A17" s="46">
        <v>1</v>
      </c>
      <c r="B17" s="47" t="s">
        <v>58</v>
      </c>
      <c r="C17" s="43" t="s">
        <v>59</v>
      </c>
      <c r="D17" s="14">
        <v>0</v>
      </c>
      <c r="E17" s="15">
        <v>250000</v>
      </c>
      <c r="F17" s="15">
        <f t="shared" ref="F17:F24" si="4">E17*D17</f>
        <v>0</v>
      </c>
      <c r="G17" s="76">
        <f t="shared" si="1"/>
        <v>0</v>
      </c>
      <c r="H17" s="77">
        <f t="shared" si="2"/>
        <v>0</v>
      </c>
      <c r="I17" s="78">
        <f t="shared" si="3"/>
        <v>0</v>
      </c>
      <c r="K17" s="38"/>
      <c r="L17" s="64"/>
      <c r="M17" s="65"/>
      <c r="N17" s="66"/>
      <c r="O17" s="67"/>
      <c r="P17" s="67"/>
      <c r="Q17" s="67">
        <f t="shared" ref="Q17" si="5">(P17*0.55)*0.16</f>
        <v>0</v>
      </c>
      <c r="R17" s="67">
        <f t="shared" si="0"/>
        <v>0</v>
      </c>
    </row>
    <row r="18" spans="1:38" ht="17">
      <c r="A18" s="46">
        <v>2</v>
      </c>
      <c r="B18" s="47" t="s">
        <v>60</v>
      </c>
      <c r="C18" s="43" t="s">
        <v>59</v>
      </c>
      <c r="D18" s="14">
        <v>0</v>
      </c>
      <c r="E18" s="15">
        <v>60000</v>
      </c>
      <c r="F18" s="15">
        <f t="shared" si="4"/>
        <v>0</v>
      </c>
      <c r="G18" s="76">
        <f t="shared" si="1"/>
        <v>0</v>
      </c>
      <c r="H18" s="77">
        <f t="shared" si="2"/>
        <v>0</v>
      </c>
      <c r="I18" s="78">
        <f t="shared" si="3"/>
        <v>0</v>
      </c>
      <c r="K18" s="38"/>
      <c r="L18" s="64" t="s">
        <v>17</v>
      </c>
      <c r="M18" s="65" t="s">
        <v>18</v>
      </c>
      <c r="N18" s="66">
        <f>'[19]tabla RENTABLE VENTA'!T134+'[19]tabla RENTABLE VENTA'!T147</f>
        <v>1453.9199999999998</v>
      </c>
      <c r="O18" s="67">
        <f>'[19]tabla RENTABLE VENTA'!V118</f>
        <v>35000.000000000007</v>
      </c>
      <c r="P18" s="67">
        <f>N18*O18</f>
        <v>50887200.000000007</v>
      </c>
      <c r="Q18" s="67">
        <f>(P18*0.8)*0.16</f>
        <v>6513561.6000000015</v>
      </c>
      <c r="R18" s="67">
        <f t="shared" si="0"/>
        <v>57400761.600000009</v>
      </c>
    </row>
    <row r="19" spans="1:38" ht="17">
      <c r="A19" s="46">
        <v>3</v>
      </c>
      <c r="B19" s="47" t="s">
        <v>61</v>
      </c>
      <c r="C19" s="43" t="s">
        <v>59</v>
      </c>
      <c r="D19" s="14">
        <v>0</v>
      </c>
      <c r="E19" s="15">
        <v>60000</v>
      </c>
      <c r="F19" s="15">
        <f t="shared" si="4"/>
        <v>0</v>
      </c>
      <c r="G19" s="76">
        <f t="shared" si="1"/>
        <v>0</v>
      </c>
      <c r="H19" s="77">
        <f t="shared" si="2"/>
        <v>0</v>
      </c>
      <c r="I19" s="78">
        <f t="shared" si="3"/>
        <v>0</v>
      </c>
      <c r="K19" s="38"/>
      <c r="L19" s="64" t="s">
        <v>21</v>
      </c>
      <c r="M19" s="65" t="s">
        <v>22</v>
      </c>
      <c r="N19" s="66">
        <f>'[19]tabla RENTABLE VENTA'!U56</f>
        <v>7497.02</v>
      </c>
      <c r="O19" s="67">
        <f>P19/N19</f>
        <v>38732.841964929561</v>
      </c>
      <c r="P19" s="67">
        <v>290380890.86791623</v>
      </c>
      <c r="Q19" s="67"/>
      <c r="R19" s="67">
        <f t="shared" si="0"/>
        <v>290380890.86791623</v>
      </c>
      <c r="S19" s="28"/>
      <c r="T19" s="28"/>
    </row>
    <row r="20" spans="1:38" ht="17">
      <c r="A20" s="46">
        <v>4</v>
      </c>
      <c r="B20" s="47" t="s">
        <v>62</v>
      </c>
      <c r="C20" s="43" t="s">
        <v>59</v>
      </c>
      <c r="D20" s="14">
        <v>0</v>
      </c>
      <c r="E20" s="15">
        <v>60000</v>
      </c>
      <c r="F20" s="15">
        <f t="shared" si="4"/>
        <v>0</v>
      </c>
      <c r="G20" s="76">
        <f t="shared" si="1"/>
        <v>0</v>
      </c>
      <c r="H20" s="77">
        <f t="shared" si="2"/>
        <v>0</v>
      </c>
      <c r="I20" s="78">
        <f t="shared" si="3"/>
        <v>0</v>
      </c>
      <c r="K20" s="38"/>
      <c r="L20" s="64" t="s">
        <v>19</v>
      </c>
      <c r="M20" s="65" t="s">
        <v>20</v>
      </c>
      <c r="N20" s="79">
        <f>'[19]tabla RENTABLE VENTA'!T90</f>
        <v>513.04000000000008</v>
      </c>
      <c r="O20" s="67">
        <f>'[19]tabla RENTABLE VENTA'!V90</f>
        <v>19999.999999999996</v>
      </c>
      <c r="P20" s="67">
        <f>N20*O20</f>
        <v>10260800</v>
      </c>
      <c r="Q20" s="67">
        <f>(P20*0.8)*0.16</f>
        <v>1313382.4000000001</v>
      </c>
      <c r="R20" s="67">
        <f t="shared" si="0"/>
        <v>11574182.4</v>
      </c>
    </row>
    <row r="21" spans="1:38" ht="17">
      <c r="A21" s="46">
        <v>5</v>
      </c>
      <c r="B21" s="47" t="s">
        <v>63</v>
      </c>
      <c r="C21" s="43" t="s">
        <v>59</v>
      </c>
      <c r="D21" s="14">
        <v>0</v>
      </c>
      <c r="E21" s="15">
        <v>60000</v>
      </c>
      <c r="F21" s="15">
        <f t="shared" si="4"/>
        <v>0</v>
      </c>
      <c r="G21" s="76">
        <f t="shared" si="1"/>
        <v>0</v>
      </c>
      <c r="H21" s="77">
        <f t="shared" si="2"/>
        <v>0</v>
      </c>
      <c r="I21" s="78">
        <f t="shared" si="3"/>
        <v>0</v>
      </c>
      <c r="K21" s="38"/>
      <c r="L21" s="80"/>
      <c r="M21" s="80"/>
      <c r="N21" s="66">
        <f>SUM(N13:N20)</f>
        <v>12074.850000000002</v>
      </c>
      <c r="O21" s="81"/>
      <c r="P21" s="82">
        <f>SUM(P13:P20)</f>
        <v>445683840.86791623</v>
      </c>
      <c r="Q21" s="67">
        <f>SUM(Q13:Q20)</f>
        <v>19878777.600000001</v>
      </c>
      <c r="R21" s="67">
        <f t="shared" si="0"/>
        <v>465562618.46791625</v>
      </c>
    </row>
    <row r="22" spans="1:38" ht="17">
      <c r="A22" s="46">
        <v>6</v>
      </c>
      <c r="B22" s="47" t="s">
        <v>64</v>
      </c>
      <c r="C22" s="43" t="s">
        <v>59</v>
      </c>
      <c r="D22" s="14">
        <v>0</v>
      </c>
      <c r="E22" s="15">
        <v>80000</v>
      </c>
      <c r="F22" s="15">
        <f t="shared" si="4"/>
        <v>0</v>
      </c>
      <c r="G22" s="76">
        <f t="shared" si="1"/>
        <v>0</v>
      </c>
      <c r="H22" s="77">
        <f t="shared" si="2"/>
        <v>0</v>
      </c>
      <c r="I22" s="78">
        <f t="shared" si="3"/>
        <v>0</v>
      </c>
      <c r="K22" s="38"/>
      <c r="M22" s="58">
        <f>SUM(N13:N16,N18,N20)</f>
        <v>4577.83</v>
      </c>
      <c r="Q22" s="83"/>
    </row>
    <row r="23" spans="1:38" ht="18" thickBot="1">
      <c r="A23" s="46">
        <v>7</v>
      </c>
      <c r="B23" s="47" t="s">
        <v>65</v>
      </c>
      <c r="C23" s="43" t="s">
        <v>59</v>
      </c>
      <c r="D23" s="14">
        <v>1</v>
      </c>
      <c r="E23" s="15">
        <v>70000</v>
      </c>
      <c r="F23" s="15">
        <f t="shared" si="4"/>
        <v>70000</v>
      </c>
      <c r="G23" s="76">
        <f t="shared" si="1"/>
        <v>0</v>
      </c>
      <c r="H23" s="77">
        <f t="shared" si="2"/>
        <v>0</v>
      </c>
      <c r="I23" s="78">
        <f t="shared" si="3"/>
        <v>0</v>
      </c>
      <c r="K23" s="38"/>
      <c r="L23" s="326">
        <f>F16*1.16</f>
        <v>11414400</v>
      </c>
      <c r="M23" s="16">
        <f>M22/N21</f>
        <v>0.37912106568611609</v>
      </c>
      <c r="Q23" s="28"/>
    </row>
    <row r="24" spans="1:38" ht="18" thickBot="1">
      <c r="A24" s="84">
        <v>8</v>
      </c>
      <c r="B24" s="85" t="s">
        <v>66</v>
      </c>
      <c r="C24" s="86" t="s">
        <v>59</v>
      </c>
      <c r="D24" s="87">
        <v>1</v>
      </c>
      <c r="E24" s="88">
        <v>7000000</v>
      </c>
      <c r="F24" s="88">
        <f t="shared" si="4"/>
        <v>7000000</v>
      </c>
      <c r="G24" s="76">
        <f>F25*$G$14</f>
        <v>0</v>
      </c>
      <c r="H24" s="77">
        <f>F25*$H$14</f>
        <v>0</v>
      </c>
      <c r="I24" s="78">
        <f>F25*$I$14</f>
        <v>0</v>
      </c>
      <c r="K24" s="562"/>
      <c r="L24" s="556"/>
      <c r="M24" s="16">
        <f>1-M23</f>
        <v>0.62087893431388386</v>
      </c>
      <c r="N24" s="752" t="s">
        <v>1658</v>
      </c>
      <c r="O24" s="753"/>
      <c r="P24" s="89">
        <f>P21</f>
        <v>445683840.86791623</v>
      </c>
    </row>
    <row r="25" spans="1:38" ht="17">
      <c r="A25" s="46">
        <v>9</v>
      </c>
      <c r="B25" s="47" t="s">
        <v>67</v>
      </c>
      <c r="C25" s="43" t="s">
        <v>59</v>
      </c>
      <c r="D25" s="14">
        <v>0.1</v>
      </c>
      <c r="E25" s="15">
        <v>2200000</v>
      </c>
      <c r="F25" s="15">
        <f>E25*D25</f>
        <v>220000</v>
      </c>
      <c r="G25" s="76">
        <f>F26*$G$14</f>
        <v>0</v>
      </c>
      <c r="H25" s="77">
        <f>F26*$H$14</f>
        <v>0</v>
      </c>
      <c r="I25" s="78">
        <f>F26*$I$14</f>
        <v>0</v>
      </c>
      <c r="K25" s="562"/>
      <c r="L25" s="556"/>
      <c r="N25" s="90" t="s">
        <v>68</v>
      </c>
      <c r="O25" s="91"/>
      <c r="P25" s="92"/>
      <c r="Q25" s="199"/>
    </row>
    <row r="26" spans="1:38" ht="17">
      <c r="A26" s="46">
        <v>10</v>
      </c>
      <c r="B26" s="47" t="s">
        <v>69</v>
      </c>
      <c r="C26" s="43" t="s">
        <v>59</v>
      </c>
      <c r="D26" s="14">
        <v>0.25</v>
      </c>
      <c r="E26" s="15">
        <v>1800000</v>
      </c>
      <c r="F26" s="15">
        <f>E26*D26</f>
        <v>450000</v>
      </c>
      <c r="G26" s="76">
        <f>F27*$G$14</f>
        <v>0</v>
      </c>
      <c r="H26" s="77">
        <f>F27*$H$14</f>
        <v>0</v>
      </c>
      <c r="I26" s="78">
        <f>F27*$I$14</f>
        <v>0</v>
      </c>
      <c r="K26" s="556"/>
      <c r="L26" s="557"/>
      <c r="N26" s="754" t="s">
        <v>70</v>
      </c>
      <c r="O26" s="754"/>
      <c r="P26" s="93">
        <f>P24</f>
        <v>445683840.86791623</v>
      </c>
      <c r="Q26" s="755" t="s">
        <v>71</v>
      </c>
      <c r="R26" s="755"/>
    </row>
    <row r="27" spans="1:38" ht="17">
      <c r="A27" s="46">
        <v>11</v>
      </c>
      <c r="B27" s="47" t="s">
        <v>72</v>
      </c>
      <c r="C27" s="43" t="s">
        <v>59</v>
      </c>
      <c r="D27" s="14">
        <v>0.7</v>
      </c>
      <c r="E27" s="15">
        <v>3000000</v>
      </c>
      <c r="F27" s="15">
        <f>D27*E27</f>
        <v>2100000</v>
      </c>
      <c r="G27" s="15"/>
      <c r="H27" s="77"/>
      <c r="I27" s="78"/>
      <c r="K27" s="556"/>
      <c r="L27" s="556"/>
      <c r="M27" s="94">
        <v>3.5000000000000003E-2</v>
      </c>
      <c r="N27" s="743" t="s">
        <v>73</v>
      </c>
      <c r="O27" s="743"/>
      <c r="P27" s="93">
        <f>P19*M27</f>
        <v>10163331.180377068</v>
      </c>
      <c r="Q27" s="95" t="s">
        <v>74</v>
      </c>
    </row>
    <row r="28" spans="1:38" ht="16">
      <c r="A28" s="96"/>
      <c r="B28" s="96"/>
      <c r="C28" s="96"/>
      <c r="D28" s="96"/>
      <c r="E28" s="96"/>
      <c r="F28" s="96"/>
      <c r="G28" s="97" t="e">
        <f>(#REF!+D31)/#REF!</f>
        <v>#REF!</v>
      </c>
      <c r="H28" s="97" t="e">
        <f>#REF!/#REF!</f>
        <v>#REF!</v>
      </c>
      <c r="I28" s="98"/>
      <c r="J28" s="96"/>
      <c r="K28" s="563"/>
      <c r="L28" s="557"/>
      <c r="M28" s="94">
        <v>0.03</v>
      </c>
      <c r="N28" s="743" t="s">
        <v>75</v>
      </c>
      <c r="O28" s="743"/>
      <c r="P28" s="100">
        <f>(P21-P19)*M28</f>
        <v>4659088.5</v>
      </c>
      <c r="Q28" s="171" t="s">
        <v>74</v>
      </c>
      <c r="R28" s="28">
        <f>P18*0.03*0.5</f>
        <v>763308.00000000012</v>
      </c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</row>
    <row r="29" spans="1:38" ht="16">
      <c r="A29" s="24" t="s">
        <v>76</v>
      </c>
      <c r="B29" s="72" t="s">
        <v>77</v>
      </c>
      <c r="C29" s="81" t="s">
        <v>78</v>
      </c>
      <c r="D29" s="101">
        <f>F31*0.16</f>
        <v>10630631.589620797</v>
      </c>
      <c r="E29" s="580">
        <f>F29+D29</f>
        <v>252327295.65010783</v>
      </c>
      <c r="F29" s="102">
        <f>SUM(F30:F31)</f>
        <v>241696664.06048703</v>
      </c>
      <c r="G29" s="198" t="e">
        <f>SUM(G30:G37)</f>
        <v>#REF!</v>
      </c>
      <c r="H29" s="73" t="e">
        <f>SUM(H30:H37)</f>
        <v>#REF!</v>
      </c>
      <c r="I29" s="73">
        <f>SUM(I30:I37)</f>
        <v>175255216.62535703</v>
      </c>
      <c r="J29" s="103"/>
      <c r="K29" s="564"/>
      <c r="L29" s="557"/>
      <c r="N29" s="744" t="s">
        <v>79</v>
      </c>
      <c r="O29" s="744"/>
      <c r="P29" s="105">
        <f>C59</f>
        <v>385897396.5890578</v>
      </c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</row>
    <row r="30" spans="1:38" s="96" customFormat="1" ht="17">
      <c r="A30" s="106">
        <v>1</v>
      </c>
      <c r="B30" s="107" t="s">
        <v>80</v>
      </c>
      <c r="C30" s="108" t="s">
        <v>14</v>
      </c>
      <c r="D30" s="109">
        <v>17811.879999999997</v>
      </c>
      <c r="E30" s="110">
        <f>F30/D30</f>
        <v>9839.2318287208909</v>
      </c>
      <c r="F30" s="110">
        <f>'[20]WBS-Livo Socios'!S47</f>
        <v>175255216.62535703</v>
      </c>
      <c r="G30" s="111"/>
      <c r="H30" s="110"/>
      <c r="I30" s="112">
        <f>F30</f>
        <v>175255216.62535703</v>
      </c>
      <c r="J30" s="113"/>
      <c r="K30" s="565"/>
      <c r="L30" s="558"/>
      <c r="N30" s="745" t="s">
        <v>81</v>
      </c>
      <c r="O30" s="746"/>
      <c r="P30" s="115">
        <f>P26-P29-P28-P27</f>
        <v>44964024.598481357</v>
      </c>
    </row>
    <row r="31" spans="1:38" s="96" customFormat="1" ht="17">
      <c r="A31" s="46">
        <v>2</v>
      </c>
      <c r="B31" s="47" t="s">
        <v>82</v>
      </c>
      <c r="C31" s="43" t="s">
        <v>14</v>
      </c>
      <c r="D31" s="14">
        <v>11400.400000000001</v>
      </c>
      <c r="E31" s="15">
        <f>F31/D31</f>
        <v>5827.9926524621924</v>
      </c>
      <c r="F31" s="15">
        <f>'[20]WBS-Livo Socios'!Q47</f>
        <v>66441447.435129985</v>
      </c>
      <c r="G31" s="76"/>
      <c r="H31" s="77"/>
      <c r="I31" s="78"/>
      <c r="J31" s="113"/>
      <c r="K31" s="565"/>
      <c r="L31" s="558"/>
      <c r="P31" s="116">
        <f>P30/C59</f>
        <v>0.11651808225688434</v>
      </c>
    </row>
    <row r="32" spans="1:38" s="96" customFormat="1" ht="17" thickBot="1">
      <c r="A32" s="46"/>
      <c r="B32" s="47"/>
      <c r="C32" s="24" t="s">
        <v>83</v>
      </c>
      <c r="D32" s="27">
        <f>SUM(D30:D31)</f>
        <v>29212.28</v>
      </c>
      <c r="E32" s="15"/>
      <c r="F32" s="15"/>
      <c r="G32" s="76"/>
      <c r="H32" s="77"/>
      <c r="I32" s="78"/>
      <c r="K32" s="565"/>
      <c r="L32" s="558"/>
      <c r="M32" s="117"/>
    </row>
    <row r="33" spans="1:38" s="96" customFormat="1" ht="16">
      <c r="D33" s="159"/>
      <c r="E33" s="159"/>
      <c r="F33" s="159"/>
      <c r="G33" s="76" t="e">
        <f>F31*$G$28</f>
        <v>#REF!</v>
      </c>
      <c r="H33" s="77" t="e">
        <f>F31*$H$28</f>
        <v>#REF!</v>
      </c>
      <c r="I33" s="78"/>
      <c r="J33" s="103"/>
      <c r="K33" s="566"/>
      <c r="L33" s="560"/>
      <c r="M33" s="103"/>
      <c r="O33" s="119" t="s">
        <v>84</v>
      </c>
      <c r="P33" s="120" t="s">
        <v>85</v>
      </c>
      <c r="Q33" s="585" t="s">
        <v>1741</v>
      </c>
    </row>
    <row r="34" spans="1:38" s="96" customFormat="1" ht="17" thickBot="1">
      <c r="A34" s="24" t="s">
        <v>86</v>
      </c>
      <c r="B34" s="72" t="s">
        <v>87</v>
      </c>
      <c r="C34" s="43"/>
      <c r="D34" s="14"/>
      <c r="E34" s="581">
        <f>((F34-F39)*1.16)+F39</f>
        <v>85652092.298751429</v>
      </c>
      <c r="F34" s="198">
        <f>SUM(F35:F41)</f>
        <v>78157732.528570756</v>
      </c>
      <c r="G34" s="111"/>
      <c r="H34" s="110"/>
      <c r="I34" s="112"/>
      <c r="K34" s="563"/>
      <c r="L34" s="558"/>
      <c r="O34" s="586">
        <f>D29+SUM(F16+F34)*0.16</f>
        <v>24710268.79419212</v>
      </c>
      <c r="P34" s="121">
        <f>Q21</f>
        <v>19878777.600000001</v>
      </c>
      <c r="Q34" s="587">
        <f>P34-O34</f>
        <v>-4831491.1941921189</v>
      </c>
    </row>
    <row r="35" spans="1:38" s="96" customFormat="1" ht="22" thickBot="1">
      <c r="A35" s="46">
        <v>1</v>
      </c>
      <c r="B35" s="22" t="s">
        <v>88</v>
      </c>
      <c r="C35" s="43" t="s">
        <v>59</v>
      </c>
      <c r="D35" s="14">
        <v>0.9</v>
      </c>
      <c r="E35" s="15">
        <v>3000000</v>
      </c>
      <c r="F35" s="15">
        <f>D35*E35</f>
        <v>2700000</v>
      </c>
      <c r="G35" s="76"/>
      <c r="H35" s="77"/>
      <c r="I35" s="78"/>
      <c r="K35" s="563"/>
      <c r="L35" s="558"/>
      <c r="M35" s="559"/>
      <c r="N35" s="741" t="s">
        <v>1742</v>
      </c>
      <c r="O35" s="742"/>
      <c r="P35" s="588">
        <f>P30+Q34</f>
        <v>40132533.404289238</v>
      </c>
    </row>
    <row r="36" spans="1:38" s="96" customFormat="1" ht="16">
      <c r="A36" s="46">
        <v>2</v>
      </c>
      <c r="B36" s="122" t="s">
        <v>89</v>
      </c>
      <c r="C36" s="43" t="s">
        <v>59</v>
      </c>
      <c r="D36" s="14">
        <v>0.8</v>
      </c>
      <c r="E36" s="15">
        <v>1000000</v>
      </c>
      <c r="F36" s="15">
        <f>D36*E36</f>
        <v>800000</v>
      </c>
      <c r="G36" s="76"/>
      <c r="H36" s="77"/>
      <c r="I36" s="78"/>
      <c r="K36" s="564"/>
      <c r="L36" s="559"/>
      <c r="M36" s="559"/>
      <c r="N36" s="559"/>
      <c r="O36" s="559"/>
      <c r="P36" s="567"/>
    </row>
    <row r="37" spans="1:38" s="96" customFormat="1" ht="16">
      <c r="A37" s="84">
        <v>3</v>
      </c>
      <c r="B37" s="123" t="s">
        <v>90</v>
      </c>
      <c r="C37" s="86" t="s">
        <v>91</v>
      </c>
      <c r="D37" s="124">
        <f>F37/E37</f>
        <v>2.9329279109230728E-2</v>
      </c>
      <c r="E37" s="88">
        <f>F29</f>
        <v>241696664.06048703</v>
      </c>
      <c r="F37" s="88">
        <f>7088788.92</f>
        <v>7088788.9199999999</v>
      </c>
      <c r="G37" s="111"/>
      <c r="H37" s="110"/>
      <c r="I37" s="112"/>
      <c r="K37" s="564"/>
      <c r="L37" s="561"/>
      <c r="M37" s="559"/>
      <c r="N37" s="559"/>
      <c r="O37" s="559"/>
      <c r="P37" s="567"/>
    </row>
    <row r="38" spans="1:38" s="96" customFormat="1" ht="16">
      <c r="A38" s="46">
        <v>4</v>
      </c>
      <c r="B38" s="122" t="s">
        <v>92</v>
      </c>
      <c r="C38" s="43" t="s">
        <v>91</v>
      </c>
      <c r="D38" s="125">
        <v>0.06</v>
      </c>
      <c r="E38" s="15">
        <f>F29</f>
        <v>241696664.06048703</v>
      </c>
      <c r="F38" s="15">
        <f>D38*F29</f>
        <v>14501799.843629221</v>
      </c>
      <c r="G38" s="76"/>
      <c r="H38" s="15"/>
      <c r="I38" s="126"/>
      <c r="K38" s="565"/>
      <c r="L38" s="558"/>
      <c r="M38" s="559"/>
      <c r="N38" s="559"/>
      <c r="O38" s="559"/>
      <c r="P38" s="567"/>
    </row>
    <row r="39" spans="1:38" s="96" customFormat="1" ht="16">
      <c r="A39" s="46">
        <v>5</v>
      </c>
      <c r="B39" s="122" t="s">
        <v>93</v>
      </c>
      <c r="C39" s="43" t="s">
        <v>91</v>
      </c>
      <c r="D39" s="125"/>
      <c r="E39" s="15"/>
      <c r="F39" s="15">
        <f>'flujo GRAL Const'!D28</f>
        <v>31317983.964941535</v>
      </c>
      <c r="G39" s="73">
        <f t="shared" ref="G39:G45" si="6">F34*$G$14</f>
        <v>0</v>
      </c>
      <c r="H39" s="74">
        <f t="shared" ref="H39:H45" si="7">F34*$H$14</f>
        <v>0</v>
      </c>
      <c r="I39" s="75">
        <f t="shared" ref="I39:I45" si="8">F34*$I$14</f>
        <v>0</v>
      </c>
      <c r="K39" s="114"/>
      <c r="L39" s="328"/>
      <c r="M39" s="127" t="s">
        <v>94</v>
      </c>
    </row>
    <row r="40" spans="1:38" s="96" customFormat="1" ht="16">
      <c r="A40" s="84">
        <v>6</v>
      </c>
      <c r="B40" s="128" t="s">
        <v>95</v>
      </c>
      <c r="C40" s="86" t="s">
        <v>91</v>
      </c>
      <c r="D40" s="124">
        <f>F40/E40</f>
        <v>4.6545788928160726E-2</v>
      </c>
      <c r="E40" s="88">
        <f>F29</f>
        <v>241696664.06048703</v>
      </c>
      <c r="F40" s="88">
        <f>11249961.91</f>
        <v>11249961.91</v>
      </c>
      <c r="G40" s="76">
        <f t="shared" si="6"/>
        <v>0</v>
      </c>
      <c r="H40" s="77">
        <f t="shared" si="7"/>
        <v>0</v>
      </c>
      <c r="I40" s="78">
        <f t="shared" si="8"/>
        <v>0</v>
      </c>
      <c r="K40" s="114"/>
      <c r="L40" s="328"/>
      <c r="M40" s="129"/>
      <c r="N40" s="130" t="s">
        <v>96</v>
      </c>
      <c r="O40" s="130" t="s">
        <v>97</v>
      </c>
      <c r="P40" s="131" t="s">
        <v>98</v>
      </c>
    </row>
    <row r="41" spans="1:38" s="96" customFormat="1" ht="16">
      <c r="A41" s="84">
        <v>7</v>
      </c>
      <c r="B41" s="128" t="s">
        <v>99</v>
      </c>
      <c r="C41" s="86" t="s">
        <v>91</v>
      </c>
      <c r="D41" s="124">
        <f>F41/E41</f>
        <v>4.3439564756973519E-2</v>
      </c>
      <c r="E41" s="88">
        <f>F29</f>
        <v>241696664.06048703</v>
      </c>
      <c r="F41" s="88">
        <f>10499197.89</f>
        <v>10499197.890000001</v>
      </c>
      <c r="G41" s="76">
        <f t="shared" si="6"/>
        <v>0</v>
      </c>
      <c r="H41" s="77">
        <f t="shared" si="7"/>
        <v>0</v>
      </c>
      <c r="I41" s="78">
        <f t="shared" si="8"/>
        <v>0</v>
      </c>
      <c r="K41" s="114"/>
      <c r="L41" s="328"/>
      <c r="M41" s="132" t="s">
        <v>51</v>
      </c>
      <c r="N41" s="133">
        <f>P13+P14+P15+P17+P16</f>
        <v>94154950</v>
      </c>
      <c r="O41" s="134">
        <f>N41/$N$45</f>
        <v>0.21125951036646168</v>
      </c>
      <c r="P41" s="135">
        <f>$F$43*O41</f>
        <v>11873418.261126246</v>
      </c>
    </row>
    <row r="42" spans="1:38" s="96" customFormat="1" ht="16">
      <c r="A42" s="16"/>
      <c r="B42" s="16"/>
      <c r="C42" s="16"/>
      <c r="D42" s="16"/>
      <c r="E42" s="16"/>
      <c r="F42" s="582"/>
      <c r="G42" s="76">
        <f t="shared" si="6"/>
        <v>0</v>
      </c>
      <c r="H42" s="77">
        <f t="shared" si="7"/>
        <v>0</v>
      </c>
      <c r="I42" s="78">
        <f t="shared" si="8"/>
        <v>0</v>
      </c>
      <c r="K42" s="114"/>
      <c r="L42" s="328"/>
      <c r="M42" s="132" t="s">
        <v>100</v>
      </c>
      <c r="N42" s="136">
        <f>P18</f>
        <v>50887200.000000007</v>
      </c>
      <c r="O42" s="134">
        <f>N42/$N$45</f>
        <v>0.11417779899962997</v>
      </c>
      <c r="P42" s="135">
        <f>$F$43*O42</f>
        <v>6417134.8371762037</v>
      </c>
    </row>
    <row r="43" spans="1:38" ht="16">
      <c r="A43" s="24" t="s">
        <v>101</v>
      </c>
      <c r="B43" s="72" t="s">
        <v>102</v>
      </c>
      <c r="C43" s="43"/>
      <c r="D43" s="14"/>
      <c r="E43" s="137"/>
      <c r="F43" s="555">
        <f>F44</f>
        <v>56203000</v>
      </c>
      <c r="G43" s="76">
        <f t="shared" si="6"/>
        <v>0</v>
      </c>
      <c r="H43" s="77">
        <f t="shared" si="7"/>
        <v>0</v>
      </c>
      <c r="I43" s="78">
        <f t="shared" si="8"/>
        <v>0</v>
      </c>
      <c r="J43" s="96"/>
      <c r="K43" s="114"/>
      <c r="L43" s="327"/>
      <c r="M43" s="132" t="s">
        <v>53</v>
      </c>
      <c r="N43" s="136">
        <f>SUM(P19)</f>
        <v>290380890.86791623</v>
      </c>
      <c r="O43" s="134">
        <f>N43/$N$45</f>
        <v>0.65154009241715838</v>
      </c>
      <c r="P43" s="135">
        <f>$F$43*O43</f>
        <v>36618507.814121552</v>
      </c>
      <c r="Q43" s="96"/>
      <c r="S43" s="103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</row>
    <row r="44" spans="1:38" ht="16">
      <c r="A44" s="46">
        <v>1</v>
      </c>
      <c r="B44" s="122" t="s">
        <v>103</v>
      </c>
      <c r="C44" s="43" t="s">
        <v>14</v>
      </c>
      <c r="D44" s="14">
        <f>B5</f>
        <v>4588</v>
      </c>
      <c r="E44" s="15">
        <v>12250</v>
      </c>
      <c r="F44" s="15">
        <f>D44*E44</f>
        <v>56203000</v>
      </c>
      <c r="G44" s="76">
        <f t="shared" si="6"/>
        <v>0</v>
      </c>
      <c r="H44" s="77">
        <f t="shared" si="7"/>
        <v>0</v>
      </c>
      <c r="I44" s="78">
        <f t="shared" si="8"/>
        <v>0</v>
      </c>
      <c r="J44" s="96"/>
      <c r="K44" s="114"/>
      <c r="L44" s="327"/>
      <c r="M44" s="132" t="s">
        <v>19</v>
      </c>
      <c r="N44" s="136">
        <f>P20</f>
        <v>10260800</v>
      </c>
      <c r="O44" s="134">
        <f>N44/$N$45</f>
        <v>2.3022598216750047E-2</v>
      </c>
      <c r="P44" s="135">
        <f>$F$43*O44</f>
        <v>1293939.0875760028</v>
      </c>
      <c r="Q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</row>
    <row r="45" spans="1:38" ht="16">
      <c r="A45" s="46"/>
      <c r="B45" s="122"/>
      <c r="C45" s="43"/>
      <c r="D45" s="14"/>
      <c r="E45" s="15"/>
      <c r="F45" s="15"/>
      <c r="G45" s="76">
        <f t="shared" si="6"/>
        <v>0</v>
      </c>
      <c r="H45" s="77">
        <f t="shared" si="7"/>
        <v>0</v>
      </c>
      <c r="I45" s="78">
        <f t="shared" si="8"/>
        <v>0</v>
      </c>
      <c r="K45" s="22"/>
      <c r="L45" s="327"/>
      <c r="M45" s="138"/>
      <c r="N45" s="139">
        <f>SUM(N41:N44)</f>
        <v>445683840.86791623</v>
      </c>
      <c r="O45" s="140">
        <f>SUM(O41:O44)</f>
        <v>1</v>
      </c>
      <c r="P45" s="141">
        <f>SUM(P41:P44)</f>
        <v>56203000</v>
      </c>
    </row>
    <row r="46" spans="1:38" ht="16">
      <c r="A46" s="24" t="s">
        <v>104</v>
      </c>
      <c r="B46" s="72" t="s">
        <v>105</v>
      </c>
      <c r="C46" s="43"/>
      <c r="D46" s="14"/>
      <c r="E46" s="137"/>
      <c r="F46" s="555">
        <f>SUM(F47:F48)</f>
        <v>14822419.680377068</v>
      </c>
      <c r="G46" s="142"/>
      <c r="H46" s="96"/>
      <c r="I46" s="98"/>
      <c r="K46" s="99"/>
      <c r="L46" s="557"/>
      <c r="M46" s="556"/>
      <c r="N46" s="556"/>
      <c r="O46" s="556"/>
      <c r="P46" s="556"/>
      <c r="Q46" s="556"/>
      <c r="R46" s="327"/>
    </row>
    <row r="47" spans="1:38" ht="16">
      <c r="A47" s="46">
        <v>1</v>
      </c>
      <c r="B47" s="122" t="s">
        <v>106</v>
      </c>
      <c r="C47" s="43" t="s">
        <v>91</v>
      </c>
      <c r="D47" s="143">
        <f>M27</f>
        <v>3.5000000000000003E-2</v>
      </c>
      <c r="E47" s="15">
        <f>(P19)</f>
        <v>290380890.86791623</v>
      </c>
      <c r="F47" s="15">
        <f>D47*E47</f>
        <v>10163331.180377068</v>
      </c>
      <c r="G47" s="73">
        <f>F43*$G$14</f>
        <v>0</v>
      </c>
      <c r="H47" s="74">
        <f>F43*$H$14</f>
        <v>0</v>
      </c>
      <c r="I47" s="75">
        <f>F43*$I$14</f>
        <v>0</v>
      </c>
      <c r="K47" s="104"/>
      <c r="L47" s="556"/>
      <c r="M47" s="563"/>
      <c r="N47" s="566"/>
      <c r="O47" s="566"/>
      <c r="P47" s="566"/>
      <c r="Q47" s="556"/>
      <c r="R47" s="327"/>
    </row>
    <row r="48" spans="1:38" ht="17" thickBot="1">
      <c r="A48" s="46">
        <v>2</v>
      </c>
      <c r="B48" s="122" t="s">
        <v>107</v>
      </c>
      <c r="C48" s="43" t="s">
        <v>91</v>
      </c>
      <c r="D48" s="143">
        <f>M28</f>
        <v>0.03</v>
      </c>
      <c r="E48" s="15">
        <f>(P21-P19)</f>
        <v>155302950</v>
      </c>
      <c r="F48" s="15">
        <f>D48*E48</f>
        <v>4659088.5</v>
      </c>
      <c r="G48" s="144">
        <f>F44*$G$14</f>
        <v>0</v>
      </c>
      <c r="H48" s="145">
        <f>F44*$H$14</f>
        <v>0</v>
      </c>
      <c r="I48" s="146">
        <f>F44*$I$14</f>
        <v>0</v>
      </c>
      <c r="K48" s="114"/>
      <c r="L48" s="556"/>
      <c r="M48" s="566"/>
      <c r="N48" s="568"/>
      <c r="O48" s="568"/>
      <c r="P48" s="563"/>
      <c r="Q48" s="556"/>
      <c r="R48" s="327"/>
    </row>
    <row r="49" spans="1:22" ht="16">
      <c r="G49" s="100" t="e">
        <f>G16+G29+G39+G47</f>
        <v>#REF!</v>
      </c>
      <c r="H49" s="100" t="e">
        <f>H16+H29+H39+H47</f>
        <v>#REF!</v>
      </c>
      <c r="I49" s="100">
        <f>I16+I29+I39+I47</f>
        <v>175255216.62535703</v>
      </c>
      <c r="K49" s="114"/>
      <c r="L49" s="559"/>
      <c r="M49" s="576"/>
      <c r="N49" s="578"/>
      <c r="O49" s="28"/>
      <c r="P49" s="572"/>
      <c r="Q49" s="559"/>
      <c r="R49" s="327"/>
    </row>
    <row r="50" spans="1:22" ht="16">
      <c r="G50" s="100"/>
      <c r="H50" s="100"/>
      <c r="I50" s="100"/>
      <c r="K50" s="114"/>
      <c r="L50" s="558"/>
      <c r="M50" s="576"/>
      <c r="N50" s="578"/>
      <c r="O50" s="28"/>
      <c r="P50" s="572"/>
      <c r="Q50" s="559"/>
      <c r="R50" s="327"/>
      <c r="S50" s="28"/>
      <c r="T50" s="318"/>
      <c r="U50" s="28"/>
      <c r="V50" s="28"/>
    </row>
    <row r="51" spans="1:22" ht="16">
      <c r="F51" s="28"/>
      <c r="G51" s="100"/>
      <c r="H51" s="100"/>
      <c r="I51" s="100"/>
      <c r="K51" s="114"/>
      <c r="L51" s="560"/>
      <c r="M51" s="576"/>
      <c r="N51" s="578"/>
      <c r="P51" s="572"/>
      <c r="Q51" s="559"/>
      <c r="R51" s="327"/>
      <c r="V51" s="28"/>
    </row>
    <row r="52" spans="1:22" ht="16">
      <c r="E52" s="28">
        <f>F38*1.16</f>
        <v>16822087.818609893</v>
      </c>
      <c r="F52" s="28"/>
      <c r="G52" s="100"/>
      <c r="H52" s="100"/>
      <c r="I52" s="100"/>
      <c r="K52" s="114"/>
      <c r="L52" s="558"/>
      <c r="M52" s="576"/>
      <c r="N52" s="578"/>
      <c r="O52" s="28"/>
      <c r="P52" s="572"/>
      <c r="Q52" s="559"/>
      <c r="R52" s="327"/>
    </row>
    <row r="53" spans="1:22" ht="16">
      <c r="F53" s="28"/>
      <c r="G53" s="100"/>
      <c r="H53" s="100"/>
      <c r="I53" s="100"/>
      <c r="K53" s="114"/>
      <c r="L53" s="558"/>
      <c r="M53" s="576"/>
      <c r="N53" s="578"/>
      <c r="P53" s="572"/>
      <c r="Q53" s="559"/>
      <c r="R53" s="327"/>
      <c r="V53" s="28"/>
    </row>
    <row r="54" spans="1:22" ht="16">
      <c r="A54" s="147"/>
      <c r="B54" s="148"/>
      <c r="C54" s="149"/>
      <c r="D54" s="150"/>
      <c r="E54" s="151"/>
      <c r="F54" s="151"/>
      <c r="I54" s="83"/>
      <c r="K54" s="114"/>
      <c r="L54" s="558"/>
      <c r="M54" s="576"/>
      <c r="N54" s="578"/>
      <c r="O54" s="28"/>
      <c r="P54" s="572"/>
      <c r="Q54" s="559"/>
      <c r="R54" s="326"/>
    </row>
    <row r="55" spans="1:22" ht="16">
      <c r="A55" s="154"/>
      <c r="B55" s="155"/>
      <c r="C55" s="152"/>
      <c r="D55" s="156"/>
      <c r="K55" s="114"/>
      <c r="L55" s="558"/>
      <c r="M55" s="576"/>
      <c r="N55" s="578"/>
      <c r="O55" s="28"/>
      <c r="P55" s="572"/>
      <c r="Q55" s="559"/>
      <c r="R55" s="326"/>
      <c r="V55" s="28"/>
    </row>
    <row r="56" spans="1:22" ht="16">
      <c r="D56" s="28"/>
      <c r="G56" s="59"/>
      <c r="K56" s="118"/>
      <c r="L56" s="559"/>
      <c r="M56" s="576"/>
      <c r="N56" s="579"/>
      <c r="O56" s="577"/>
      <c r="P56" s="559"/>
      <c r="Q56" s="559"/>
      <c r="R56" s="329"/>
    </row>
    <row r="57" spans="1:22" ht="16">
      <c r="B57" s="153" t="s">
        <v>1707</v>
      </c>
      <c r="C57" s="157">
        <f>F16+F29+F34</f>
        <v>329694396.5890578</v>
      </c>
      <c r="D57" s="97">
        <f>C57/C59</f>
        <v>0.85435765958314924</v>
      </c>
      <c r="E57" s="15"/>
      <c r="F57" s="15"/>
      <c r="G57" s="15"/>
      <c r="H57" s="15"/>
      <c r="I57" s="15"/>
      <c r="K57" s="99"/>
      <c r="L57" s="559"/>
      <c r="M57" s="569"/>
      <c r="N57" s="570"/>
      <c r="O57" s="571"/>
      <c r="P57" s="572"/>
      <c r="Q57" s="559"/>
      <c r="R57" s="326"/>
      <c r="V57" s="28"/>
    </row>
    <row r="58" spans="1:22" ht="17" thickBot="1">
      <c r="B58" s="158" t="s">
        <v>108</v>
      </c>
      <c r="C58" s="157">
        <f>F43</f>
        <v>56203000</v>
      </c>
      <c r="D58" s="97">
        <f>C58/C59</f>
        <v>0.1456423404168507</v>
      </c>
      <c r="E58" s="118"/>
      <c r="F58" s="118"/>
      <c r="G58" s="118"/>
      <c r="H58" s="118"/>
      <c r="I58" s="118"/>
      <c r="K58" s="138"/>
      <c r="L58" s="556"/>
      <c r="M58" s="559"/>
      <c r="N58" s="573"/>
      <c r="O58" s="574"/>
      <c r="P58" s="575"/>
      <c r="Q58" s="556"/>
    </row>
    <row r="59" spans="1:22" ht="17" thickBot="1">
      <c r="B59" s="160" t="s">
        <v>1708</v>
      </c>
      <c r="C59" s="161">
        <f>SUM(C57:C58)</f>
        <v>385897396.5890578</v>
      </c>
      <c r="D59" s="97">
        <f>SUM(D57:D58)</f>
        <v>1</v>
      </c>
      <c r="E59" s="118"/>
      <c r="F59" s="118"/>
      <c r="G59" s="118"/>
      <c r="H59" s="118"/>
      <c r="I59" s="118"/>
      <c r="K59" s="114"/>
      <c r="P59" s="159"/>
    </row>
    <row r="60" spans="1:22" ht="17" thickBot="1">
      <c r="B60" s="52" t="s">
        <v>1711</v>
      </c>
      <c r="C60" s="28">
        <f>P24</f>
        <v>445683840.86791623</v>
      </c>
      <c r="E60" s="15"/>
      <c r="F60" s="15"/>
      <c r="G60" s="15"/>
      <c r="H60" s="15"/>
      <c r="I60" s="15"/>
      <c r="K60" s="114"/>
      <c r="M60" s="162" t="s">
        <v>109</v>
      </c>
      <c r="N60" s="163" t="s">
        <v>110</v>
      </c>
      <c r="O60" s="164" t="s">
        <v>111</v>
      </c>
      <c r="P60" s="165" t="s">
        <v>112</v>
      </c>
      <c r="Q60" s="166" t="s">
        <v>1705</v>
      </c>
      <c r="R60" s="166" t="s">
        <v>1706</v>
      </c>
    </row>
    <row r="61" spans="1:22" ht="16">
      <c r="B61" s="336" t="s">
        <v>113</v>
      </c>
      <c r="C61" s="333">
        <f>P30</f>
        <v>44964024.598481357</v>
      </c>
      <c r="D61" s="339">
        <f>Q34</f>
        <v>-4831491.1941921189</v>
      </c>
      <c r="E61" s="337">
        <f>C61+D61</f>
        <v>40132533.404289238</v>
      </c>
      <c r="G61" s="15"/>
      <c r="H61" s="15"/>
      <c r="I61" s="15"/>
      <c r="K61" s="114"/>
      <c r="M61" s="167"/>
      <c r="N61" s="168">
        <v>0.33333299999999999</v>
      </c>
      <c r="O61" s="169">
        <f>$C$58*N61</f>
        <v>18734314.598999999</v>
      </c>
      <c r="P61" s="169">
        <f>$P$35*N61</f>
        <v>13377497.757251944</v>
      </c>
      <c r="Q61" s="169">
        <f t="shared" ref="Q61:Q68" si="9">$F$69*N61</f>
        <v>3833329.5</v>
      </c>
      <c r="R61" s="169">
        <f>O61+P61+Q61</f>
        <v>35945141.85625194</v>
      </c>
      <c r="S61" s="28"/>
      <c r="U61" s="28"/>
      <c r="V61" s="28"/>
    </row>
    <row r="62" spans="1:22" ht="16">
      <c r="B62" s="336" t="s">
        <v>114</v>
      </c>
      <c r="C62" s="341">
        <f>C61/C59</f>
        <v>0.11651808225688434</v>
      </c>
      <c r="D62" s="340" t="s">
        <v>1702</v>
      </c>
      <c r="E62" s="170" t="s">
        <v>1703</v>
      </c>
      <c r="M62" s="172"/>
      <c r="N62" s="173">
        <v>0.27500000000000002</v>
      </c>
      <c r="O62" s="174">
        <f>$C$58*N62</f>
        <v>15455825.000000002</v>
      </c>
      <c r="P62" s="169">
        <f t="shared" ref="P62:P68" si="10">$P$35*N62</f>
        <v>11036446.686179541</v>
      </c>
      <c r="Q62" s="169">
        <f t="shared" si="9"/>
        <v>3162500.0000000005</v>
      </c>
      <c r="R62" s="169">
        <f t="shared" ref="R62:R68" si="11">O62+P62+Q62</f>
        <v>29654771.686179541</v>
      </c>
      <c r="S62" s="28"/>
      <c r="U62" s="28"/>
      <c r="V62" s="28"/>
    </row>
    <row r="63" spans="1:22" ht="16">
      <c r="M63" s="172"/>
      <c r="N63" s="173">
        <v>8.1597000000000003E-2</v>
      </c>
      <c r="O63" s="174">
        <f t="shared" ref="O63:O68" si="12">$C$58*N63</f>
        <v>4585996.1910000006</v>
      </c>
      <c r="P63" s="169">
        <f t="shared" si="10"/>
        <v>3274694.3281897889</v>
      </c>
      <c r="Q63" s="169">
        <f t="shared" si="9"/>
        <v>938365.5</v>
      </c>
      <c r="R63" s="169">
        <f t="shared" si="11"/>
        <v>8799056.0191897899</v>
      </c>
      <c r="S63" s="28"/>
      <c r="U63" s="28"/>
      <c r="V63" s="28"/>
    </row>
    <row r="64" spans="1:22" ht="16">
      <c r="B64" s="153" t="s">
        <v>1710</v>
      </c>
      <c r="C64" s="28">
        <f>E16+E29+E34+F46</f>
        <v>364216207.62923634</v>
      </c>
      <c r="D64" s="28"/>
      <c r="F64" s="59"/>
      <c r="M64" s="172"/>
      <c r="N64" s="173">
        <v>0.101997</v>
      </c>
      <c r="O64" s="174">
        <f t="shared" si="12"/>
        <v>5732537.3909999998</v>
      </c>
      <c r="P64" s="169">
        <f t="shared" si="10"/>
        <v>4093398.0096372897</v>
      </c>
      <c r="Q64" s="169">
        <f t="shared" si="9"/>
        <v>1172965.5</v>
      </c>
      <c r="R64" s="169">
        <f t="shared" si="11"/>
        <v>10998900.90063729</v>
      </c>
      <c r="S64" s="28"/>
      <c r="U64" s="28"/>
      <c r="V64" s="28"/>
    </row>
    <row r="65" spans="1:22" ht="17" thickBot="1">
      <c r="A65" s="24"/>
      <c r="B65" s="158" t="s">
        <v>108</v>
      </c>
      <c r="C65" s="317">
        <f>C58</f>
        <v>56203000</v>
      </c>
      <c r="F65" s="175">
        <f>(78691.41*2+100726.75+80266.43+111657.98+82740)</f>
        <v>532773.98</v>
      </c>
      <c r="M65" s="172"/>
      <c r="N65" s="173">
        <v>0.101997</v>
      </c>
      <c r="O65" s="174">
        <f t="shared" si="12"/>
        <v>5732537.3909999998</v>
      </c>
      <c r="P65" s="169">
        <f t="shared" si="10"/>
        <v>4093398.0096372897</v>
      </c>
      <c r="Q65" s="169">
        <f t="shared" si="9"/>
        <v>1172965.5</v>
      </c>
      <c r="R65" s="169">
        <f t="shared" si="11"/>
        <v>10998900.90063729</v>
      </c>
      <c r="S65" s="28"/>
      <c r="U65" s="28"/>
      <c r="V65" s="28"/>
    </row>
    <row r="66" spans="1:22" ht="17" thickBot="1">
      <c r="A66" s="46"/>
      <c r="B66" s="160" t="s">
        <v>1709</v>
      </c>
      <c r="C66" s="161">
        <f>SUM(C64:C65)</f>
        <v>420419207.62923634</v>
      </c>
      <c r="D66" s="170" t="s">
        <v>1687</v>
      </c>
      <c r="E66" s="334" t="s">
        <v>1697</v>
      </c>
      <c r="M66" s="172"/>
      <c r="N66" s="173">
        <v>5.3038000000000002E-2</v>
      </c>
      <c r="O66" s="174">
        <f t="shared" si="12"/>
        <v>2980894.7140000002</v>
      </c>
      <c r="P66" s="169">
        <f t="shared" si="10"/>
        <v>2128549.3066966925</v>
      </c>
      <c r="Q66" s="169">
        <f t="shared" si="9"/>
        <v>609937</v>
      </c>
      <c r="R66" s="169">
        <f t="shared" si="11"/>
        <v>5719381.0206966922</v>
      </c>
      <c r="S66" s="28"/>
      <c r="U66" s="28"/>
      <c r="V66" s="28"/>
    </row>
    <row r="67" spans="1:22" ht="16">
      <c r="A67" s="46"/>
      <c r="B67" s="52" t="s">
        <v>1696</v>
      </c>
      <c r="C67" s="28">
        <f>R21</f>
        <v>465562618.46791625</v>
      </c>
      <c r="D67" s="333">
        <f>C67-C66</f>
        <v>45143410.83867991</v>
      </c>
      <c r="E67" s="335">
        <f>D67</f>
        <v>45143410.83867991</v>
      </c>
      <c r="M67" s="172"/>
      <c r="N67" s="173">
        <v>3.2639000000000001E-2</v>
      </c>
      <c r="O67" s="174">
        <f t="shared" si="12"/>
        <v>1834409.7170000002</v>
      </c>
      <c r="P67" s="169">
        <f t="shared" si="10"/>
        <v>1309885.7577825964</v>
      </c>
      <c r="Q67" s="169">
        <f t="shared" si="9"/>
        <v>375348.5</v>
      </c>
      <c r="R67" s="169">
        <f t="shared" si="11"/>
        <v>3519643.9747825963</v>
      </c>
      <c r="S67" s="28"/>
      <c r="U67" s="28"/>
      <c r="V67" s="28"/>
    </row>
    <row r="68" spans="1:22" ht="17" thickBot="1">
      <c r="M68" s="176"/>
      <c r="N68" s="177">
        <v>2.0399E-2</v>
      </c>
      <c r="O68" s="178">
        <f t="shared" si="12"/>
        <v>1146484.997</v>
      </c>
      <c r="P68" s="169">
        <f t="shared" si="10"/>
        <v>818663.5489140962</v>
      </c>
      <c r="Q68" s="169">
        <f t="shared" si="9"/>
        <v>234588.5</v>
      </c>
      <c r="R68" s="169">
        <f t="shared" si="11"/>
        <v>2199737.0459140963</v>
      </c>
      <c r="S68" s="28"/>
      <c r="U68" s="28"/>
      <c r="V68" s="28"/>
    </row>
    <row r="69" spans="1:22" ht="15.75" customHeight="1" thickBot="1">
      <c r="E69" s="170" t="s">
        <v>1704</v>
      </c>
      <c r="F69" s="338">
        <f>'flujo GRAL Const'!D9</f>
        <v>11500000</v>
      </c>
      <c r="M69" s="179"/>
      <c r="N69" s="180">
        <f>SUM(N61:N68)</f>
        <v>1</v>
      </c>
      <c r="O69" s="181">
        <f>SUM(O61:O68)</f>
        <v>56203000.000000007</v>
      </c>
      <c r="P69" s="181">
        <f>SUM(P61:P68)</f>
        <v>40132533.404289238</v>
      </c>
      <c r="Q69" s="181">
        <f>SUM(Q61:Q68)</f>
        <v>11500000</v>
      </c>
      <c r="R69" s="181">
        <f>SUM(R61:R68)</f>
        <v>107835533.40428925</v>
      </c>
      <c r="V69" s="28"/>
    </row>
    <row r="70" spans="1:22" ht="16" hidden="1"/>
    <row r="71" spans="1:22" ht="16" hidden="1"/>
    <row r="72" spans="1:22" ht="16" hidden="1">
      <c r="D72" s="28"/>
      <c r="M72" s="28"/>
    </row>
    <row r="73" spans="1:22" ht="16" hidden="1"/>
    <row r="74" spans="1:22" ht="16" hidden="1"/>
    <row r="75" spans="1:22" ht="16" hidden="1"/>
    <row r="76" spans="1:22" ht="16" hidden="1"/>
    <row r="77" spans="1:22" ht="16" hidden="1"/>
    <row r="78" spans="1:22" ht="16" hidden="1"/>
    <row r="79" spans="1:22" ht="16" hidden="1"/>
    <row r="80" spans="1:22" ht="16" hidden="1"/>
    <row r="81" spans="1:3" ht="15" hidden="1" customHeight="1">
      <c r="A81" s="38"/>
      <c r="B81" s="38"/>
      <c r="C81" s="44"/>
    </row>
  </sheetData>
  <mergeCells count="11">
    <mergeCell ref="A10:I10"/>
    <mergeCell ref="L10:R10"/>
    <mergeCell ref="G13:I13"/>
    <mergeCell ref="N24:O24"/>
    <mergeCell ref="N26:O26"/>
    <mergeCell ref="Q26:R26"/>
    <mergeCell ref="N35:O35"/>
    <mergeCell ref="N27:O27"/>
    <mergeCell ref="N28:O28"/>
    <mergeCell ref="N29:O29"/>
    <mergeCell ref="N30:O30"/>
  </mergeCells>
  <pageMargins left="0.59055118110236227" right="0.39370078740157483" top="0.39370078740157483" bottom="0.39370078740157483" header="0.19685039370078741" footer="0.19685039370078741"/>
  <pageSetup scale="52" fitToWidth="2" orientation="portrait" r:id="rId1"/>
  <colBreaks count="1" manualBreakCount="1">
    <brk id="9" max="68" man="1"/>
  </col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D53"/>
  <sheetViews>
    <sheetView workbookViewId="0">
      <selection activeCell="C22" sqref="C22"/>
    </sheetView>
  </sheetViews>
  <sheetFormatPr baseColWidth="10" defaultRowHeight="15"/>
  <cols>
    <col min="2" max="2" width="15.1640625" bestFit="1" customWidth="1"/>
    <col min="3" max="3" width="12.6640625" style="589" bestFit="1" customWidth="1"/>
    <col min="4" max="4" width="11.5" style="589"/>
    <col min="5" max="5" width="18" style="589" bestFit="1" customWidth="1"/>
    <col min="6" max="6" width="16.33203125" style="589" bestFit="1" customWidth="1"/>
    <col min="7" max="8" width="15.1640625" style="589" bestFit="1" customWidth="1"/>
    <col min="9" max="9" width="16.33203125" style="589" bestFit="1" customWidth="1"/>
    <col min="10" max="10" width="16.33203125" bestFit="1" customWidth="1"/>
  </cols>
  <sheetData>
    <row r="1" spans="1:16384">
      <c r="A1" s="703"/>
      <c r="B1" s="703"/>
      <c r="C1" s="703"/>
      <c r="D1" s="703"/>
      <c r="E1" s="703"/>
      <c r="F1" s="703"/>
      <c r="G1" s="703"/>
      <c r="H1" s="703"/>
      <c r="I1" s="766"/>
      <c r="J1" s="767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03"/>
      <c r="V1" s="703"/>
      <c r="W1" s="703"/>
      <c r="X1" s="703"/>
      <c r="Y1" s="703"/>
      <c r="Z1" s="703"/>
      <c r="AA1" s="703"/>
      <c r="AB1" s="703"/>
      <c r="AC1" s="703"/>
      <c r="AD1" s="703"/>
      <c r="AE1" s="703"/>
      <c r="AF1" s="703"/>
      <c r="AG1" s="703"/>
      <c r="AH1" s="703"/>
      <c r="AI1" s="703"/>
      <c r="AJ1" s="703"/>
      <c r="AK1" s="703"/>
      <c r="AL1" s="703"/>
      <c r="AM1" s="703"/>
      <c r="AN1" s="703"/>
      <c r="AO1" s="703"/>
      <c r="AP1" s="703"/>
      <c r="AQ1" s="703"/>
      <c r="AR1" s="703"/>
      <c r="AS1" s="703"/>
      <c r="AT1" s="703"/>
      <c r="AU1" s="703"/>
      <c r="AV1" s="703"/>
      <c r="AW1" s="703"/>
      <c r="AX1" s="703"/>
      <c r="AY1" s="703"/>
      <c r="AZ1" s="703"/>
      <c r="BA1" s="703"/>
      <c r="BB1" s="703"/>
      <c r="BC1" s="703"/>
      <c r="BD1" s="703"/>
      <c r="BE1" s="703"/>
      <c r="BF1" s="703"/>
      <c r="BG1" s="703"/>
      <c r="BH1" s="703"/>
      <c r="BI1" s="703"/>
      <c r="BJ1" s="703"/>
      <c r="BK1" s="703"/>
      <c r="BL1" s="703"/>
      <c r="BM1" s="703"/>
      <c r="BN1" s="703"/>
      <c r="BO1" s="703"/>
      <c r="BP1" s="703"/>
      <c r="BQ1" s="703"/>
      <c r="BR1" s="703"/>
      <c r="BS1" s="703"/>
      <c r="BT1" s="703"/>
      <c r="BU1" s="703"/>
      <c r="BV1" s="703"/>
      <c r="BW1" s="703"/>
      <c r="BX1" s="703"/>
      <c r="BY1" s="703"/>
      <c r="BZ1" s="703"/>
      <c r="CA1" s="703"/>
      <c r="CB1" s="703"/>
      <c r="CC1" s="703"/>
      <c r="CD1" s="703"/>
      <c r="CE1" s="703"/>
      <c r="CF1" s="703"/>
      <c r="CG1" s="703"/>
      <c r="CH1" s="703"/>
      <c r="CI1" s="703"/>
      <c r="CJ1" s="703"/>
      <c r="CK1" s="703"/>
      <c r="CL1" s="703"/>
      <c r="CM1" s="703"/>
      <c r="CN1" s="703"/>
      <c r="CO1" s="703"/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3"/>
      <c r="DB1" s="703"/>
      <c r="DC1" s="703"/>
      <c r="DD1" s="703"/>
      <c r="DE1" s="703"/>
      <c r="DF1" s="703"/>
      <c r="DG1" s="703"/>
      <c r="DH1" s="703"/>
      <c r="DI1" s="703"/>
      <c r="DJ1" s="703"/>
      <c r="DK1" s="703"/>
      <c r="DL1" s="703"/>
      <c r="DM1" s="703"/>
      <c r="DN1" s="703"/>
      <c r="DO1" s="703"/>
      <c r="DP1" s="703"/>
      <c r="DQ1" s="703"/>
      <c r="DR1" s="703"/>
      <c r="DS1" s="703"/>
      <c r="DT1" s="703"/>
      <c r="DU1" s="703"/>
      <c r="DV1" s="703"/>
      <c r="DW1" s="703"/>
      <c r="DX1" s="703"/>
      <c r="DY1" s="703"/>
      <c r="DZ1" s="703"/>
      <c r="EA1" s="703"/>
      <c r="EB1" s="703"/>
      <c r="EC1" s="703"/>
      <c r="ED1" s="703"/>
      <c r="EE1" s="703"/>
      <c r="EF1" s="703"/>
      <c r="EG1" s="703"/>
      <c r="EH1" s="703"/>
      <c r="EI1" s="703"/>
      <c r="EJ1" s="703"/>
      <c r="EK1" s="703"/>
      <c r="EL1" s="703"/>
      <c r="EM1" s="703"/>
      <c r="EN1" s="703"/>
      <c r="EO1" s="703"/>
      <c r="EP1" s="703"/>
      <c r="EQ1" s="703"/>
      <c r="ER1" s="703"/>
      <c r="ES1" s="703"/>
      <c r="ET1" s="703"/>
      <c r="EU1" s="703"/>
      <c r="EV1" s="703"/>
      <c r="EW1" s="703"/>
      <c r="EX1" s="703"/>
      <c r="EY1" s="703"/>
      <c r="EZ1" s="703"/>
      <c r="FA1" s="703"/>
      <c r="FB1" s="703"/>
      <c r="FC1" s="703"/>
      <c r="FD1" s="703"/>
      <c r="FE1" s="703"/>
      <c r="FF1" s="703"/>
      <c r="FG1" s="703"/>
      <c r="FH1" s="703"/>
      <c r="FI1" s="703"/>
      <c r="FJ1" s="703"/>
      <c r="FK1" s="703"/>
      <c r="FL1" s="703"/>
      <c r="FM1" s="703"/>
      <c r="FN1" s="703"/>
      <c r="FO1" s="703"/>
      <c r="FP1" s="703"/>
      <c r="FQ1" s="703"/>
      <c r="FR1" s="703"/>
      <c r="FS1" s="703"/>
      <c r="FT1" s="703"/>
      <c r="FU1" s="703"/>
      <c r="FV1" s="703"/>
      <c r="FW1" s="703"/>
      <c r="FX1" s="703"/>
      <c r="FY1" s="703"/>
      <c r="FZ1" s="703"/>
      <c r="GA1" s="703"/>
      <c r="GB1" s="703"/>
      <c r="GC1" s="703"/>
      <c r="GD1" s="703"/>
      <c r="GE1" s="703"/>
      <c r="GF1" s="703"/>
      <c r="GG1" s="703"/>
      <c r="GH1" s="703"/>
      <c r="GI1" s="703"/>
      <c r="GJ1" s="703"/>
      <c r="GK1" s="703"/>
      <c r="GL1" s="703"/>
      <c r="GM1" s="703"/>
      <c r="GN1" s="703"/>
      <c r="GO1" s="703"/>
      <c r="GP1" s="703"/>
      <c r="GQ1" s="703"/>
      <c r="GR1" s="703"/>
      <c r="GS1" s="703"/>
      <c r="GT1" s="703"/>
      <c r="GU1" s="703"/>
      <c r="GV1" s="703"/>
      <c r="GW1" s="703"/>
      <c r="GX1" s="703"/>
      <c r="GY1" s="703"/>
      <c r="GZ1" s="703"/>
      <c r="HA1" s="703"/>
      <c r="HB1" s="703"/>
      <c r="HC1" s="703"/>
      <c r="HD1" s="703"/>
      <c r="HE1" s="703"/>
      <c r="HF1" s="703"/>
      <c r="HG1" s="703"/>
      <c r="HH1" s="703"/>
      <c r="HI1" s="703"/>
      <c r="HJ1" s="703"/>
      <c r="HK1" s="703"/>
      <c r="HL1" s="703"/>
      <c r="HM1" s="703"/>
      <c r="HN1" s="703"/>
      <c r="HO1" s="703"/>
      <c r="HP1" s="703"/>
      <c r="HQ1" s="703"/>
      <c r="HR1" s="703"/>
      <c r="HS1" s="703"/>
      <c r="HT1" s="703"/>
      <c r="HU1" s="703"/>
      <c r="HV1" s="703"/>
      <c r="HW1" s="703"/>
      <c r="HX1" s="703"/>
      <c r="HY1" s="703"/>
      <c r="HZ1" s="703"/>
      <c r="IA1" s="703"/>
      <c r="IB1" s="703"/>
      <c r="IC1" s="703"/>
      <c r="ID1" s="703"/>
      <c r="IE1" s="703"/>
      <c r="IF1" s="703"/>
      <c r="IG1" s="703"/>
      <c r="IH1" s="703"/>
      <c r="II1" s="703"/>
      <c r="IJ1" s="703"/>
      <c r="IK1" s="703"/>
      <c r="IL1" s="703"/>
      <c r="IM1" s="703"/>
      <c r="IN1" s="703"/>
      <c r="IO1" s="703"/>
      <c r="IP1" s="703"/>
      <c r="IQ1" s="703"/>
      <c r="IR1" s="703"/>
      <c r="IS1" s="703"/>
      <c r="IT1" s="703"/>
      <c r="IU1" s="703"/>
      <c r="IV1" s="703"/>
      <c r="IW1" s="703"/>
      <c r="IX1" s="703"/>
      <c r="IY1" s="703"/>
      <c r="IZ1" s="703"/>
      <c r="JA1" s="703"/>
      <c r="JB1" s="703"/>
      <c r="JC1" s="703"/>
      <c r="JD1" s="703"/>
      <c r="JE1" s="703"/>
      <c r="JF1" s="703"/>
      <c r="JG1" s="703"/>
      <c r="JH1" s="703"/>
      <c r="JI1" s="703"/>
      <c r="JJ1" s="703"/>
      <c r="JK1" s="703"/>
      <c r="JL1" s="703"/>
      <c r="JM1" s="703"/>
      <c r="JN1" s="703"/>
      <c r="JO1" s="703"/>
      <c r="JP1" s="703"/>
      <c r="JQ1" s="703"/>
      <c r="JR1" s="703"/>
      <c r="JS1" s="703"/>
      <c r="JT1" s="703"/>
      <c r="JU1" s="703"/>
      <c r="JV1" s="703"/>
      <c r="JW1" s="703"/>
      <c r="JX1" s="703"/>
      <c r="JY1" s="703"/>
      <c r="JZ1" s="703"/>
      <c r="KA1" s="703"/>
      <c r="KB1" s="703"/>
      <c r="KC1" s="703"/>
      <c r="KD1" s="703"/>
      <c r="KE1" s="703"/>
      <c r="KF1" s="703"/>
      <c r="KG1" s="703"/>
      <c r="KH1" s="703"/>
      <c r="KI1" s="703"/>
      <c r="KJ1" s="703"/>
      <c r="KK1" s="703"/>
      <c r="KL1" s="703"/>
      <c r="KM1" s="703"/>
      <c r="KN1" s="703"/>
      <c r="KO1" s="703"/>
      <c r="KP1" s="703"/>
      <c r="KQ1" s="703"/>
      <c r="KR1" s="703"/>
      <c r="KS1" s="703"/>
      <c r="KT1" s="703"/>
      <c r="KU1" s="703"/>
      <c r="KV1" s="703"/>
      <c r="KW1" s="703"/>
      <c r="KX1" s="703"/>
      <c r="KY1" s="703"/>
      <c r="KZ1" s="703"/>
      <c r="LA1" s="703"/>
      <c r="LB1" s="703"/>
      <c r="LC1" s="703"/>
      <c r="LD1" s="703"/>
      <c r="LE1" s="703"/>
      <c r="LF1" s="703"/>
      <c r="LG1" s="703"/>
      <c r="LH1" s="703"/>
      <c r="LI1" s="703"/>
      <c r="LJ1" s="703"/>
      <c r="LK1" s="703"/>
      <c r="LL1" s="703"/>
      <c r="LM1" s="703"/>
      <c r="LN1" s="703"/>
      <c r="LO1" s="703"/>
      <c r="LP1" s="703"/>
      <c r="LQ1" s="703"/>
      <c r="LR1" s="703"/>
      <c r="LS1" s="703"/>
      <c r="LT1" s="703"/>
      <c r="LU1" s="703"/>
      <c r="LV1" s="703"/>
      <c r="LW1" s="703"/>
      <c r="LX1" s="703"/>
      <c r="LY1" s="703"/>
      <c r="LZ1" s="703"/>
      <c r="MA1" s="703"/>
      <c r="MB1" s="703"/>
      <c r="MC1" s="703"/>
      <c r="MD1" s="703"/>
      <c r="ME1" s="703"/>
      <c r="MF1" s="703"/>
      <c r="MG1" s="703"/>
      <c r="MH1" s="703"/>
      <c r="MI1" s="703"/>
      <c r="MJ1" s="703"/>
      <c r="MK1" s="703"/>
      <c r="ML1" s="703"/>
      <c r="MM1" s="703"/>
      <c r="MN1" s="703"/>
      <c r="MO1" s="703"/>
      <c r="MP1" s="703"/>
      <c r="MQ1" s="703"/>
      <c r="MR1" s="703"/>
      <c r="MS1" s="703"/>
      <c r="MT1" s="703"/>
      <c r="MU1" s="703"/>
      <c r="MV1" s="703"/>
      <c r="MW1" s="703"/>
      <c r="MX1" s="703"/>
      <c r="MY1" s="703"/>
      <c r="MZ1" s="703"/>
      <c r="NA1" s="703"/>
      <c r="NB1" s="703"/>
      <c r="NC1" s="703"/>
      <c r="ND1" s="703"/>
      <c r="NE1" s="703"/>
      <c r="NF1" s="703"/>
      <c r="NG1" s="703"/>
      <c r="NH1" s="703"/>
      <c r="NI1" s="703"/>
      <c r="NJ1" s="703"/>
      <c r="NK1" s="703"/>
      <c r="NL1" s="703"/>
      <c r="NM1" s="703"/>
      <c r="NN1" s="703"/>
      <c r="NO1" s="703"/>
      <c r="NP1" s="703"/>
      <c r="NQ1" s="703"/>
      <c r="NR1" s="703"/>
      <c r="NS1" s="703"/>
      <c r="NT1" s="703"/>
      <c r="NU1" s="703"/>
      <c r="NV1" s="703"/>
      <c r="NW1" s="703"/>
      <c r="NX1" s="703"/>
      <c r="NY1" s="703"/>
      <c r="NZ1" s="703"/>
      <c r="OA1" s="703"/>
      <c r="OB1" s="703"/>
      <c r="OC1" s="703"/>
      <c r="OD1" s="703"/>
      <c r="OE1" s="703"/>
      <c r="OF1" s="703"/>
      <c r="OG1" s="703"/>
      <c r="OH1" s="703"/>
      <c r="OI1" s="703"/>
      <c r="OJ1" s="703"/>
      <c r="OK1" s="703"/>
      <c r="OL1" s="703"/>
      <c r="OM1" s="703"/>
      <c r="ON1" s="703"/>
      <c r="OO1" s="703"/>
      <c r="OP1" s="703"/>
      <c r="OQ1" s="703"/>
      <c r="OR1" s="703"/>
      <c r="OS1" s="703"/>
      <c r="OT1" s="703"/>
      <c r="OU1" s="703"/>
      <c r="OV1" s="703"/>
      <c r="OW1" s="703"/>
      <c r="OX1" s="703"/>
      <c r="OY1" s="703"/>
      <c r="OZ1" s="703"/>
      <c r="PA1" s="703"/>
      <c r="PB1" s="703"/>
      <c r="PC1" s="703"/>
      <c r="PD1" s="703"/>
      <c r="PE1" s="703"/>
      <c r="PF1" s="703"/>
      <c r="PG1" s="703"/>
      <c r="PH1" s="703"/>
      <c r="PI1" s="703"/>
      <c r="PJ1" s="703"/>
      <c r="PK1" s="703"/>
      <c r="PL1" s="703"/>
      <c r="PM1" s="703"/>
      <c r="PN1" s="703"/>
      <c r="PO1" s="703"/>
      <c r="PP1" s="703"/>
      <c r="PQ1" s="703"/>
      <c r="PR1" s="703"/>
      <c r="PS1" s="703"/>
      <c r="PT1" s="703"/>
      <c r="PU1" s="703"/>
      <c r="PV1" s="703"/>
      <c r="PW1" s="703"/>
      <c r="PX1" s="703"/>
      <c r="PY1" s="703"/>
      <c r="PZ1" s="703"/>
      <c r="QA1" s="703"/>
      <c r="QB1" s="703"/>
      <c r="QC1" s="703"/>
      <c r="QD1" s="703"/>
      <c r="QE1" s="703"/>
      <c r="QF1" s="703"/>
      <c r="QG1" s="703"/>
      <c r="QH1" s="703"/>
      <c r="QI1" s="703"/>
      <c r="QJ1" s="703"/>
      <c r="QK1" s="703"/>
      <c r="QL1" s="703"/>
      <c r="QM1" s="703"/>
      <c r="QN1" s="703"/>
      <c r="QO1" s="703"/>
      <c r="QP1" s="703"/>
      <c r="QQ1" s="703"/>
      <c r="QR1" s="703"/>
      <c r="QS1" s="703"/>
      <c r="QT1" s="703"/>
      <c r="QU1" s="703"/>
      <c r="QV1" s="703"/>
      <c r="QW1" s="703"/>
      <c r="QX1" s="703"/>
      <c r="QY1" s="703"/>
      <c r="QZ1" s="703"/>
      <c r="RA1" s="703"/>
      <c r="RB1" s="703"/>
      <c r="RC1" s="703"/>
      <c r="RD1" s="703"/>
      <c r="RE1" s="703"/>
      <c r="RF1" s="703"/>
      <c r="RG1" s="703"/>
      <c r="RH1" s="703"/>
      <c r="RI1" s="703"/>
      <c r="RJ1" s="703"/>
      <c r="RK1" s="703"/>
      <c r="RL1" s="703"/>
      <c r="RM1" s="703"/>
      <c r="RN1" s="703"/>
      <c r="RO1" s="703"/>
      <c r="RP1" s="703"/>
      <c r="RQ1" s="703"/>
      <c r="RR1" s="703"/>
      <c r="RS1" s="703"/>
      <c r="RT1" s="703"/>
      <c r="RU1" s="703"/>
      <c r="RV1" s="703"/>
      <c r="RW1" s="703"/>
      <c r="RX1" s="703"/>
      <c r="RY1" s="703"/>
      <c r="RZ1" s="703"/>
      <c r="SA1" s="703"/>
      <c r="SB1" s="703"/>
      <c r="SC1" s="703"/>
      <c r="SD1" s="703"/>
      <c r="SE1" s="703"/>
      <c r="SF1" s="703"/>
      <c r="SG1" s="703"/>
      <c r="SH1" s="703"/>
      <c r="SI1" s="703"/>
      <c r="SJ1" s="703"/>
      <c r="SK1" s="703"/>
      <c r="SL1" s="703"/>
      <c r="SM1" s="703"/>
      <c r="SN1" s="703"/>
      <c r="SO1" s="703"/>
      <c r="SP1" s="703"/>
      <c r="SQ1" s="703"/>
      <c r="SR1" s="703"/>
      <c r="SS1" s="703"/>
      <c r="ST1" s="703"/>
      <c r="SU1" s="703"/>
      <c r="SV1" s="703"/>
      <c r="SW1" s="703"/>
      <c r="SX1" s="703"/>
      <c r="SY1" s="703"/>
      <c r="SZ1" s="703"/>
      <c r="TA1" s="703"/>
      <c r="TB1" s="703"/>
      <c r="TC1" s="703"/>
      <c r="TD1" s="703"/>
      <c r="TE1" s="703"/>
      <c r="TF1" s="703"/>
      <c r="TG1" s="703"/>
      <c r="TH1" s="703"/>
      <c r="TI1" s="703"/>
      <c r="TJ1" s="703"/>
      <c r="TK1" s="703"/>
      <c r="TL1" s="703"/>
      <c r="TM1" s="703"/>
      <c r="TN1" s="703"/>
      <c r="TO1" s="703"/>
      <c r="TP1" s="703"/>
      <c r="TQ1" s="703"/>
      <c r="TR1" s="703"/>
      <c r="TS1" s="703"/>
      <c r="TT1" s="703"/>
      <c r="TU1" s="703"/>
      <c r="TV1" s="703"/>
      <c r="TW1" s="703"/>
      <c r="TX1" s="703"/>
      <c r="TY1" s="703"/>
      <c r="TZ1" s="703"/>
      <c r="UA1" s="703"/>
      <c r="UB1" s="703"/>
      <c r="UC1" s="703"/>
      <c r="UD1" s="703"/>
      <c r="UE1" s="703"/>
      <c r="UF1" s="703"/>
      <c r="UG1" s="703"/>
      <c r="UH1" s="703"/>
      <c r="UI1" s="703"/>
      <c r="UJ1" s="703"/>
      <c r="UK1" s="703"/>
      <c r="UL1" s="703"/>
      <c r="UM1" s="703"/>
      <c r="UN1" s="703"/>
      <c r="UO1" s="703"/>
      <c r="UP1" s="703"/>
      <c r="UQ1" s="703"/>
      <c r="UR1" s="703"/>
      <c r="US1" s="703"/>
      <c r="UT1" s="703"/>
      <c r="UU1" s="703"/>
      <c r="UV1" s="703"/>
      <c r="UW1" s="703"/>
      <c r="UX1" s="703"/>
      <c r="UY1" s="703"/>
      <c r="UZ1" s="703"/>
      <c r="VA1" s="703"/>
      <c r="VB1" s="703"/>
      <c r="VC1" s="703"/>
      <c r="VD1" s="703"/>
      <c r="VE1" s="703"/>
      <c r="VF1" s="703"/>
      <c r="VG1" s="703"/>
      <c r="VH1" s="703"/>
      <c r="VI1" s="703"/>
      <c r="VJ1" s="703"/>
      <c r="VK1" s="703"/>
      <c r="VL1" s="703"/>
      <c r="VM1" s="703"/>
      <c r="VN1" s="703"/>
      <c r="VO1" s="703"/>
      <c r="VP1" s="703"/>
      <c r="VQ1" s="703"/>
      <c r="VR1" s="703"/>
      <c r="VS1" s="703"/>
      <c r="VT1" s="703"/>
      <c r="VU1" s="703"/>
      <c r="VV1" s="703"/>
      <c r="VW1" s="703"/>
      <c r="VX1" s="703"/>
      <c r="VY1" s="703"/>
      <c r="VZ1" s="703"/>
      <c r="WA1" s="703"/>
      <c r="WB1" s="703"/>
      <c r="WC1" s="703"/>
      <c r="WD1" s="703"/>
      <c r="WE1" s="703"/>
      <c r="WF1" s="703"/>
      <c r="WG1" s="703"/>
      <c r="WH1" s="703"/>
      <c r="WI1" s="703"/>
      <c r="WJ1" s="703"/>
      <c r="WK1" s="703"/>
      <c r="WL1" s="703"/>
      <c r="WM1" s="703"/>
      <c r="WN1" s="703"/>
      <c r="WO1" s="703"/>
      <c r="WP1" s="703"/>
      <c r="WQ1" s="703"/>
      <c r="WR1" s="703"/>
      <c r="WS1" s="703"/>
      <c r="WT1" s="703"/>
      <c r="WU1" s="703"/>
      <c r="WV1" s="703"/>
      <c r="WW1" s="703"/>
      <c r="WX1" s="703"/>
      <c r="WY1" s="703"/>
      <c r="WZ1" s="703"/>
      <c r="XA1" s="703"/>
      <c r="XB1" s="703"/>
      <c r="XC1" s="703"/>
      <c r="XD1" s="703"/>
      <c r="XE1" s="703"/>
      <c r="XF1" s="703"/>
      <c r="XG1" s="703"/>
      <c r="XH1" s="703"/>
      <c r="XI1" s="703"/>
      <c r="XJ1" s="703"/>
      <c r="XK1" s="703"/>
      <c r="XL1" s="703"/>
      <c r="XM1" s="703"/>
      <c r="XN1" s="703"/>
      <c r="XO1" s="703"/>
      <c r="XP1" s="703"/>
      <c r="XQ1" s="703"/>
      <c r="XR1" s="703"/>
      <c r="XS1" s="703"/>
      <c r="XT1" s="703"/>
      <c r="XU1" s="703"/>
      <c r="XV1" s="703"/>
      <c r="XW1" s="703"/>
      <c r="XX1" s="703"/>
      <c r="XY1" s="703"/>
      <c r="XZ1" s="703"/>
      <c r="YA1" s="703"/>
      <c r="YB1" s="703"/>
      <c r="YC1" s="703"/>
      <c r="YD1" s="703"/>
      <c r="YE1" s="703"/>
      <c r="YF1" s="703"/>
      <c r="YG1" s="703"/>
      <c r="YH1" s="703"/>
      <c r="YI1" s="703"/>
      <c r="YJ1" s="703"/>
      <c r="YK1" s="703"/>
      <c r="YL1" s="703"/>
      <c r="YM1" s="703"/>
      <c r="YN1" s="703"/>
      <c r="YO1" s="703"/>
      <c r="YP1" s="703"/>
      <c r="YQ1" s="703"/>
      <c r="YR1" s="703"/>
      <c r="YS1" s="703"/>
      <c r="YT1" s="703"/>
      <c r="YU1" s="703"/>
      <c r="YV1" s="703"/>
      <c r="YW1" s="703"/>
      <c r="YX1" s="703"/>
      <c r="YY1" s="703"/>
      <c r="YZ1" s="703"/>
      <c r="ZA1" s="703"/>
      <c r="ZB1" s="703"/>
      <c r="ZC1" s="703"/>
      <c r="ZD1" s="703"/>
      <c r="ZE1" s="703"/>
      <c r="ZF1" s="703"/>
      <c r="ZG1" s="703"/>
      <c r="ZH1" s="703"/>
      <c r="ZI1" s="703"/>
      <c r="ZJ1" s="703"/>
      <c r="ZK1" s="703"/>
      <c r="ZL1" s="703"/>
      <c r="ZM1" s="703"/>
      <c r="ZN1" s="703"/>
      <c r="ZO1" s="703"/>
      <c r="ZP1" s="703"/>
      <c r="ZQ1" s="703"/>
      <c r="ZR1" s="703"/>
      <c r="ZS1" s="703"/>
      <c r="ZT1" s="703"/>
      <c r="ZU1" s="703"/>
      <c r="ZV1" s="703"/>
      <c r="ZW1" s="703"/>
      <c r="ZX1" s="703"/>
      <c r="ZY1" s="703"/>
      <c r="ZZ1" s="703"/>
      <c r="AAA1" s="703"/>
      <c r="AAB1" s="703"/>
      <c r="AAC1" s="703"/>
      <c r="AAD1" s="703"/>
      <c r="AAE1" s="703"/>
      <c r="AAF1" s="703"/>
      <c r="AAG1" s="703"/>
      <c r="AAH1" s="703"/>
      <c r="AAI1" s="703"/>
      <c r="AAJ1" s="703"/>
      <c r="AAK1" s="703"/>
      <c r="AAL1" s="703"/>
      <c r="AAM1" s="703"/>
      <c r="AAN1" s="703"/>
      <c r="AAO1" s="703"/>
      <c r="AAP1" s="703"/>
      <c r="AAQ1" s="703"/>
      <c r="AAR1" s="703"/>
      <c r="AAS1" s="703"/>
      <c r="AAT1" s="703"/>
      <c r="AAU1" s="703"/>
      <c r="AAV1" s="703"/>
      <c r="AAW1" s="703"/>
      <c r="AAX1" s="703"/>
      <c r="AAY1" s="703"/>
      <c r="AAZ1" s="703"/>
      <c r="ABA1" s="703"/>
      <c r="ABB1" s="703"/>
      <c r="ABC1" s="703"/>
      <c r="ABD1" s="703"/>
      <c r="ABE1" s="703"/>
      <c r="ABF1" s="703"/>
      <c r="ABG1" s="703"/>
      <c r="ABH1" s="703"/>
      <c r="ABI1" s="703"/>
      <c r="ABJ1" s="703"/>
      <c r="ABK1" s="703"/>
      <c r="ABL1" s="703"/>
      <c r="ABM1" s="703"/>
      <c r="ABN1" s="703"/>
      <c r="ABO1" s="703"/>
      <c r="ABP1" s="703"/>
      <c r="ABQ1" s="703"/>
      <c r="ABR1" s="703"/>
      <c r="ABS1" s="703"/>
      <c r="ABT1" s="703"/>
      <c r="ABU1" s="703"/>
      <c r="ABV1" s="703"/>
      <c r="ABW1" s="703"/>
      <c r="ABX1" s="703"/>
      <c r="ABY1" s="703"/>
      <c r="ABZ1" s="703"/>
      <c r="ACA1" s="703"/>
      <c r="ACB1" s="703"/>
      <c r="ACC1" s="703"/>
      <c r="ACD1" s="703"/>
      <c r="ACE1" s="703"/>
      <c r="ACF1" s="703"/>
      <c r="ACG1" s="703"/>
      <c r="ACH1" s="703"/>
      <c r="ACI1" s="703"/>
      <c r="ACJ1" s="703"/>
      <c r="ACK1" s="703"/>
      <c r="ACL1" s="703"/>
      <c r="ACM1" s="703"/>
      <c r="ACN1" s="703"/>
      <c r="ACO1" s="703"/>
      <c r="ACP1" s="703"/>
      <c r="ACQ1" s="703"/>
      <c r="ACR1" s="703"/>
      <c r="ACS1" s="703"/>
      <c r="ACT1" s="703"/>
      <c r="ACU1" s="703"/>
      <c r="ACV1" s="703"/>
      <c r="ACW1" s="703"/>
      <c r="ACX1" s="703"/>
      <c r="ACY1" s="703"/>
      <c r="ACZ1" s="703"/>
      <c r="ADA1" s="703"/>
      <c r="ADB1" s="703"/>
      <c r="ADC1" s="703"/>
      <c r="ADD1" s="703"/>
      <c r="ADE1" s="703"/>
      <c r="ADF1" s="703"/>
      <c r="ADG1" s="703"/>
      <c r="ADH1" s="703"/>
      <c r="ADI1" s="703"/>
      <c r="ADJ1" s="703"/>
      <c r="ADK1" s="703"/>
      <c r="ADL1" s="703"/>
      <c r="ADM1" s="703"/>
      <c r="ADN1" s="703"/>
      <c r="ADO1" s="703"/>
      <c r="ADP1" s="703"/>
      <c r="ADQ1" s="703"/>
      <c r="ADR1" s="703"/>
      <c r="ADS1" s="703"/>
      <c r="ADT1" s="703"/>
      <c r="ADU1" s="703"/>
      <c r="ADV1" s="703"/>
      <c r="ADW1" s="703"/>
      <c r="ADX1" s="703"/>
      <c r="ADY1" s="703"/>
      <c r="ADZ1" s="703"/>
      <c r="AEA1" s="703"/>
      <c r="AEB1" s="703"/>
      <c r="AEC1" s="703"/>
      <c r="AED1" s="703"/>
      <c r="AEE1" s="703"/>
      <c r="AEF1" s="703"/>
      <c r="AEG1" s="703"/>
      <c r="AEH1" s="703"/>
      <c r="AEI1" s="703"/>
      <c r="AEJ1" s="703"/>
      <c r="AEK1" s="703"/>
      <c r="AEL1" s="703"/>
      <c r="AEM1" s="703"/>
      <c r="AEN1" s="703"/>
      <c r="AEO1" s="703"/>
      <c r="AEP1" s="703"/>
      <c r="AEQ1" s="703"/>
      <c r="AER1" s="703"/>
      <c r="AES1" s="703"/>
      <c r="AET1" s="703"/>
      <c r="AEU1" s="703"/>
      <c r="AEV1" s="703"/>
      <c r="AEW1" s="703"/>
      <c r="AEX1" s="703"/>
      <c r="AEY1" s="703"/>
      <c r="AEZ1" s="703"/>
      <c r="AFA1" s="703"/>
      <c r="AFB1" s="703"/>
      <c r="AFC1" s="703"/>
      <c r="AFD1" s="703"/>
      <c r="AFE1" s="703"/>
      <c r="AFF1" s="703"/>
      <c r="AFG1" s="703"/>
      <c r="AFH1" s="703"/>
      <c r="AFI1" s="703"/>
      <c r="AFJ1" s="703"/>
      <c r="AFK1" s="703"/>
      <c r="AFL1" s="703"/>
      <c r="AFM1" s="703"/>
      <c r="AFN1" s="703"/>
      <c r="AFO1" s="703"/>
      <c r="AFP1" s="703"/>
      <c r="AFQ1" s="703"/>
      <c r="AFR1" s="703"/>
      <c r="AFS1" s="703"/>
      <c r="AFT1" s="703"/>
      <c r="AFU1" s="703"/>
      <c r="AFV1" s="703"/>
      <c r="AFW1" s="703"/>
      <c r="AFX1" s="703"/>
      <c r="AFY1" s="703"/>
      <c r="AFZ1" s="703"/>
      <c r="AGA1" s="703"/>
      <c r="AGB1" s="703"/>
      <c r="AGC1" s="703"/>
      <c r="AGD1" s="703"/>
      <c r="AGE1" s="703"/>
      <c r="AGF1" s="703"/>
      <c r="AGG1" s="703"/>
      <c r="AGH1" s="703"/>
      <c r="AGI1" s="703"/>
      <c r="AGJ1" s="703"/>
      <c r="AGK1" s="703"/>
      <c r="AGL1" s="703"/>
      <c r="AGM1" s="703"/>
      <c r="AGN1" s="703"/>
      <c r="AGO1" s="703"/>
      <c r="AGP1" s="703"/>
      <c r="AGQ1" s="703"/>
      <c r="AGR1" s="703"/>
      <c r="AGS1" s="703"/>
      <c r="AGT1" s="703"/>
      <c r="AGU1" s="703"/>
      <c r="AGV1" s="703"/>
      <c r="AGW1" s="703"/>
      <c r="AGX1" s="703"/>
      <c r="AGY1" s="703"/>
      <c r="AGZ1" s="703"/>
      <c r="AHA1" s="703"/>
      <c r="AHB1" s="703"/>
      <c r="AHC1" s="703"/>
      <c r="AHD1" s="703"/>
      <c r="AHE1" s="703"/>
      <c r="AHF1" s="703"/>
      <c r="AHG1" s="703"/>
      <c r="AHH1" s="703"/>
      <c r="AHI1" s="703"/>
      <c r="AHJ1" s="703"/>
      <c r="AHK1" s="703"/>
      <c r="AHL1" s="703"/>
      <c r="AHM1" s="703"/>
      <c r="AHN1" s="703"/>
      <c r="AHO1" s="703"/>
      <c r="AHP1" s="703"/>
      <c r="AHQ1" s="703"/>
      <c r="AHR1" s="703"/>
      <c r="AHS1" s="703"/>
      <c r="AHT1" s="703"/>
      <c r="AHU1" s="703"/>
      <c r="AHV1" s="703"/>
      <c r="AHW1" s="703"/>
      <c r="AHX1" s="703"/>
      <c r="AHY1" s="703"/>
      <c r="AHZ1" s="703"/>
      <c r="AIA1" s="703"/>
      <c r="AIB1" s="703"/>
      <c r="AIC1" s="703"/>
      <c r="AID1" s="703"/>
      <c r="AIE1" s="703"/>
      <c r="AIF1" s="703"/>
      <c r="AIG1" s="703"/>
      <c r="AIH1" s="703"/>
      <c r="AII1" s="703"/>
      <c r="AIJ1" s="703"/>
      <c r="AIK1" s="703"/>
      <c r="AIL1" s="703"/>
      <c r="AIM1" s="703"/>
      <c r="AIN1" s="703"/>
      <c r="AIO1" s="703"/>
      <c r="AIP1" s="703"/>
      <c r="AIQ1" s="703"/>
      <c r="AIR1" s="703"/>
      <c r="AIS1" s="703"/>
      <c r="AIT1" s="703"/>
      <c r="AIU1" s="703"/>
      <c r="AIV1" s="703"/>
      <c r="AIW1" s="703"/>
      <c r="AIX1" s="703"/>
      <c r="AIY1" s="703"/>
      <c r="AIZ1" s="703"/>
      <c r="AJA1" s="703"/>
      <c r="AJB1" s="703"/>
      <c r="AJC1" s="703"/>
      <c r="AJD1" s="703"/>
      <c r="AJE1" s="703"/>
      <c r="AJF1" s="703"/>
      <c r="AJG1" s="703"/>
      <c r="AJH1" s="703"/>
      <c r="AJI1" s="703"/>
      <c r="AJJ1" s="703"/>
      <c r="AJK1" s="703"/>
      <c r="AJL1" s="703"/>
      <c r="AJM1" s="703"/>
      <c r="AJN1" s="703"/>
      <c r="AJO1" s="703"/>
      <c r="AJP1" s="703"/>
      <c r="AJQ1" s="703"/>
      <c r="AJR1" s="703"/>
      <c r="AJS1" s="703"/>
      <c r="AJT1" s="703"/>
      <c r="AJU1" s="703"/>
      <c r="AJV1" s="703"/>
      <c r="AJW1" s="703"/>
      <c r="AJX1" s="703"/>
      <c r="AJY1" s="703"/>
      <c r="AJZ1" s="703"/>
      <c r="AKA1" s="703"/>
      <c r="AKB1" s="703"/>
      <c r="AKC1" s="703"/>
      <c r="AKD1" s="703"/>
      <c r="AKE1" s="703"/>
      <c r="AKF1" s="703"/>
      <c r="AKG1" s="703"/>
      <c r="AKH1" s="703"/>
      <c r="AKI1" s="703"/>
      <c r="AKJ1" s="703"/>
      <c r="AKK1" s="703"/>
      <c r="AKL1" s="703"/>
      <c r="AKM1" s="703"/>
      <c r="AKN1" s="703"/>
      <c r="AKO1" s="703"/>
      <c r="AKP1" s="703"/>
      <c r="AKQ1" s="703"/>
      <c r="AKR1" s="703"/>
      <c r="AKS1" s="703"/>
      <c r="AKT1" s="703"/>
      <c r="AKU1" s="703"/>
      <c r="AKV1" s="703"/>
      <c r="AKW1" s="703"/>
      <c r="AKX1" s="703"/>
      <c r="AKY1" s="703"/>
      <c r="AKZ1" s="703"/>
      <c r="ALA1" s="703"/>
      <c r="ALB1" s="703"/>
      <c r="ALC1" s="703"/>
      <c r="ALD1" s="703"/>
      <c r="ALE1" s="703"/>
      <c r="ALF1" s="703"/>
      <c r="ALG1" s="703"/>
      <c r="ALH1" s="703"/>
      <c r="ALI1" s="703"/>
      <c r="ALJ1" s="703"/>
      <c r="ALK1" s="703"/>
      <c r="ALL1" s="703"/>
      <c r="ALM1" s="703"/>
      <c r="ALN1" s="703"/>
      <c r="ALO1" s="703"/>
      <c r="ALP1" s="703"/>
      <c r="ALQ1" s="703"/>
      <c r="ALR1" s="703"/>
      <c r="ALS1" s="703"/>
      <c r="ALT1" s="703"/>
      <c r="ALU1" s="703"/>
      <c r="ALV1" s="703"/>
      <c r="ALW1" s="703"/>
      <c r="ALX1" s="703"/>
      <c r="ALY1" s="703"/>
      <c r="ALZ1" s="703"/>
      <c r="AMA1" s="703"/>
      <c r="AMB1" s="703"/>
      <c r="AMC1" s="703"/>
      <c r="AMD1" s="703"/>
      <c r="AME1" s="703"/>
      <c r="AMF1" s="703"/>
      <c r="AMG1" s="703"/>
      <c r="AMH1" s="703"/>
      <c r="AMI1" s="703"/>
      <c r="AMJ1" s="703"/>
      <c r="AMK1" s="703"/>
      <c r="AML1" s="703"/>
      <c r="AMM1" s="703"/>
      <c r="AMN1" s="703"/>
      <c r="AMO1" s="703"/>
      <c r="AMP1" s="703"/>
      <c r="AMQ1" s="703"/>
      <c r="AMR1" s="703"/>
      <c r="AMS1" s="703"/>
      <c r="AMT1" s="703"/>
      <c r="AMU1" s="703"/>
      <c r="AMV1" s="703"/>
      <c r="AMW1" s="703"/>
      <c r="AMX1" s="703"/>
      <c r="AMY1" s="703"/>
      <c r="AMZ1" s="703"/>
      <c r="ANA1" s="703"/>
      <c r="ANB1" s="703"/>
      <c r="ANC1" s="703"/>
      <c r="AND1" s="703"/>
      <c r="ANE1" s="703"/>
      <c r="ANF1" s="703"/>
      <c r="ANG1" s="703"/>
      <c r="ANH1" s="703"/>
      <c r="ANI1" s="703"/>
      <c r="ANJ1" s="703"/>
      <c r="ANK1" s="703"/>
      <c r="ANL1" s="703"/>
      <c r="ANM1" s="703"/>
      <c r="ANN1" s="703"/>
      <c r="ANO1" s="703"/>
      <c r="ANP1" s="703"/>
      <c r="ANQ1" s="703"/>
      <c r="ANR1" s="703"/>
      <c r="ANS1" s="703"/>
      <c r="ANT1" s="703"/>
      <c r="ANU1" s="703"/>
      <c r="ANV1" s="703"/>
      <c r="ANW1" s="703"/>
      <c r="ANX1" s="703"/>
      <c r="ANY1" s="703"/>
      <c r="ANZ1" s="703"/>
      <c r="AOA1" s="703"/>
      <c r="AOB1" s="703"/>
      <c r="AOC1" s="703"/>
      <c r="AOD1" s="703"/>
      <c r="AOE1" s="703"/>
      <c r="AOF1" s="703"/>
      <c r="AOG1" s="703"/>
      <c r="AOH1" s="703"/>
      <c r="AOI1" s="703"/>
      <c r="AOJ1" s="703"/>
      <c r="AOK1" s="703"/>
      <c r="AOL1" s="703"/>
      <c r="AOM1" s="703"/>
      <c r="AON1" s="703"/>
      <c r="AOO1" s="703"/>
      <c r="AOP1" s="703"/>
      <c r="AOQ1" s="703"/>
      <c r="AOR1" s="703"/>
      <c r="AOS1" s="703"/>
      <c r="AOT1" s="703"/>
      <c r="AOU1" s="703"/>
      <c r="AOV1" s="703"/>
      <c r="AOW1" s="703"/>
      <c r="AOX1" s="703"/>
      <c r="AOY1" s="703"/>
      <c r="AOZ1" s="703"/>
      <c r="APA1" s="703"/>
      <c r="APB1" s="703"/>
      <c r="APC1" s="703"/>
      <c r="APD1" s="703"/>
      <c r="APE1" s="703"/>
      <c r="APF1" s="703"/>
      <c r="APG1" s="703"/>
      <c r="APH1" s="703"/>
      <c r="API1" s="703"/>
      <c r="APJ1" s="703"/>
      <c r="APK1" s="703"/>
      <c r="APL1" s="703"/>
      <c r="APM1" s="703"/>
      <c r="APN1" s="703"/>
      <c r="APO1" s="703"/>
      <c r="APP1" s="703"/>
      <c r="APQ1" s="703"/>
      <c r="APR1" s="703"/>
      <c r="APS1" s="703"/>
      <c r="APT1" s="703"/>
      <c r="APU1" s="703"/>
      <c r="APV1" s="703"/>
      <c r="APW1" s="703"/>
      <c r="APX1" s="703"/>
      <c r="APY1" s="703"/>
      <c r="APZ1" s="703"/>
      <c r="AQA1" s="703"/>
      <c r="AQB1" s="703"/>
      <c r="AQC1" s="703"/>
      <c r="AQD1" s="703"/>
      <c r="AQE1" s="703"/>
      <c r="AQF1" s="703"/>
      <c r="AQG1" s="703"/>
      <c r="AQH1" s="703"/>
      <c r="AQI1" s="703"/>
      <c r="AQJ1" s="703"/>
      <c r="AQK1" s="703"/>
      <c r="AQL1" s="703"/>
      <c r="AQM1" s="703"/>
      <c r="AQN1" s="703"/>
      <c r="AQO1" s="703"/>
      <c r="AQP1" s="703"/>
      <c r="AQQ1" s="703"/>
      <c r="AQR1" s="703"/>
      <c r="AQS1" s="703"/>
      <c r="AQT1" s="703"/>
      <c r="AQU1" s="703"/>
      <c r="AQV1" s="703"/>
      <c r="AQW1" s="703"/>
      <c r="AQX1" s="703"/>
      <c r="AQY1" s="703"/>
      <c r="AQZ1" s="703"/>
      <c r="ARA1" s="703"/>
      <c r="ARB1" s="703"/>
      <c r="ARC1" s="703"/>
      <c r="ARD1" s="703"/>
      <c r="ARE1" s="703"/>
      <c r="ARF1" s="703"/>
      <c r="ARG1" s="703"/>
      <c r="ARH1" s="703"/>
      <c r="ARI1" s="703"/>
      <c r="ARJ1" s="703"/>
      <c r="ARK1" s="703"/>
      <c r="ARL1" s="703"/>
      <c r="ARM1" s="703"/>
      <c r="ARN1" s="703"/>
      <c r="ARO1" s="703"/>
      <c r="ARP1" s="703"/>
      <c r="ARQ1" s="703"/>
      <c r="ARR1" s="703"/>
      <c r="ARS1" s="703"/>
      <c r="ART1" s="703"/>
      <c r="ARU1" s="703"/>
      <c r="ARV1" s="703"/>
      <c r="ARW1" s="703"/>
      <c r="ARX1" s="703"/>
      <c r="ARY1" s="703"/>
      <c r="ARZ1" s="703"/>
      <c r="ASA1" s="703"/>
      <c r="ASB1" s="703"/>
      <c r="ASC1" s="703"/>
      <c r="ASD1" s="703"/>
      <c r="ASE1" s="703"/>
      <c r="ASF1" s="703"/>
      <c r="ASG1" s="703"/>
      <c r="ASH1" s="703"/>
      <c r="ASI1" s="703"/>
      <c r="ASJ1" s="703"/>
      <c r="ASK1" s="703"/>
      <c r="ASL1" s="703"/>
      <c r="ASM1" s="703"/>
      <c r="ASN1" s="703"/>
      <c r="ASO1" s="703"/>
      <c r="ASP1" s="703"/>
      <c r="ASQ1" s="703"/>
      <c r="ASR1" s="703"/>
      <c r="ASS1" s="703"/>
      <c r="AST1" s="703"/>
      <c r="ASU1" s="703"/>
      <c r="ASV1" s="703"/>
      <c r="ASW1" s="703"/>
      <c r="ASX1" s="703"/>
      <c r="ASY1" s="703"/>
      <c r="ASZ1" s="703"/>
      <c r="ATA1" s="703"/>
      <c r="ATB1" s="703"/>
      <c r="ATC1" s="703"/>
      <c r="ATD1" s="703"/>
      <c r="ATE1" s="703"/>
      <c r="ATF1" s="703"/>
      <c r="ATG1" s="703"/>
      <c r="ATH1" s="703"/>
      <c r="ATI1" s="703"/>
      <c r="ATJ1" s="703"/>
      <c r="ATK1" s="703"/>
      <c r="ATL1" s="703"/>
      <c r="ATM1" s="703"/>
      <c r="ATN1" s="703"/>
      <c r="ATO1" s="703"/>
      <c r="ATP1" s="703"/>
      <c r="ATQ1" s="703"/>
      <c r="ATR1" s="703"/>
      <c r="ATS1" s="703"/>
      <c r="ATT1" s="703"/>
      <c r="ATU1" s="703"/>
      <c r="ATV1" s="703"/>
      <c r="ATW1" s="703"/>
      <c r="ATX1" s="703"/>
      <c r="ATY1" s="703"/>
      <c r="ATZ1" s="703"/>
      <c r="AUA1" s="703"/>
      <c r="AUB1" s="703"/>
      <c r="AUC1" s="703"/>
      <c r="AUD1" s="703"/>
      <c r="AUE1" s="703"/>
      <c r="AUF1" s="703"/>
      <c r="AUG1" s="703"/>
      <c r="AUH1" s="703"/>
      <c r="AUI1" s="703"/>
      <c r="AUJ1" s="703"/>
      <c r="AUK1" s="703"/>
      <c r="AUL1" s="703"/>
      <c r="AUM1" s="703"/>
      <c r="AUN1" s="703"/>
      <c r="AUO1" s="703"/>
      <c r="AUP1" s="703"/>
      <c r="AUQ1" s="703"/>
      <c r="AUR1" s="703"/>
      <c r="AUS1" s="703"/>
      <c r="AUT1" s="703"/>
      <c r="AUU1" s="703"/>
      <c r="AUV1" s="703"/>
      <c r="AUW1" s="703"/>
      <c r="AUX1" s="703"/>
      <c r="AUY1" s="703"/>
      <c r="AUZ1" s="703"/>
      <c r="AVA1" s="703"/>
      <c r="AVB1" s="703"/>
      <c r="AVC1" s="703"/>
      <c r="AVD1" s="703"/>
      <c r="AVE1" s="703"/>
      <c r="AVF1" s="703"/>
      <c r="AVG1" s="703"/>
      <c r="AVH1" s="703"/>
      <c r="AVI1" s="703"/>
      <c r="AVJ1" s="703"/>
      <c r="AVK1" s="703"/>
      <c r="AVL1" s="703"/>
      <c r="AVM1" s="703"/>
      <c r="AVN1" s="703"/>
      <c r="AVO1" s="703"/>
      <c r="AVP1" s="703"/>
      <c r="AVQ1" s="703"/>
      <c r="AVR1" s="703"/>
      <c r="AVS1" s="703"/>
      <c r="AVT1" s="703"/>
      <c r="AVU1" s="703"/>
      <c r="AVV1" s="703"/>
      <c r="AVW1" s="703"/>
      <c r="AVX1" s="703"/>
      <c r="AVY1" s="703"/>
      <c r="AVZ1" s="703"/>
      <c r="AWA1" s="703"/>
      <c r="AWB1" s="703"/>
      <c r="AWC1" s="703"/>
      <c r="AWD1" s="703"/>
      <c r="AWE1" s="703"/>
      <c r="AWF1" s="703"/>
      <c r="AWG1" s="703"/>
      <c r="AWH1" s="703"/>
      <c r="AWI1" s="703"/>
      <c r="AWJ1" s="703"/>
      <c r="AWK1" s="703"/>
      <c r="AWL1" s="703"/>
      <c r="AWM1" s="703"/>
      <c r="AWN1" s="703"/>
      <c r="AWO1" s="703"/>
      <c r="AWP1" s="703"/>
      <c r="AWQ1" s="703"/>
      <c r="AWR1" s="703"/>
      <c r="AWS1" s="703"/>
      <c r="AWT1" s="703"/>
      <c r="AWU1" s="703"/>
      <c r="AWV1" s="703"/>
      <c r="AWW1" s="703"/>
      <c r="AWX1" s="703"/>
      <c r="AWY1" s="703"/>
      <c r="AWZ1" s="703"/>
      <c r="AXA1" s="703"/>
      <c r="AXB1" s="703"/>
      <c r="AXC1" s="703"/>
      <c r="AXD1" s="703"/>
      <c r="AXE1" s="703"/>
      <c r="AXF1" s="703"/>
      <c r="AXG1" s="703"/>
      <c r="AXH1" s="703"/>
      <c r="AXI1" s="703"/>
      <c r="AXJ1" s="703"/>
      <c r="AXK1" s="703"/>
      <c r="AXL1" s="703"/>
      <c r="AXM1" s="703"/>
      <c r="AXN1" s="703"/>
      <c r="AXO1" s="703"/>
      <c r="AXP1" s="703"/>
      <c r="AXQ1" s="703"/>
      <c r="AXR1" s="703"/>
      <c r="AXS1" s="703"/>
      <c r="AXT1" s="703"/>
      <c r="AXU1" s="703"/>
      <c r="AXV1" s="703"/>
      <c r="AXW1" s="703"/>
      <c r="AXX1" s="703"/>
      <c r="AXY1" s="703"/>
      <c r="AXZ1" s="703"/>
      <c r="AYA1" s="703"/>
      <c r="AYB1" s="703"/>
      <c r="AYC1" s="703"/>
      <c r="AYD1" s="703"/>
      <c r="AYE1" s="703"/>
      <c r="AYF1" s="703"/>
      <c r="AYG1" s="703"/>
      <c r="AYH1" s="703"/>
      <c r="AYI1" s="703"/>
      <c r="AYJ1" s="703"/>
      <c r="AYK1" s="703"/>
      <c r="AYL1" s="703"/>
      <c r="AYM1" s="703"/>
      <c r="AYN1" s="703"/>
      <c r="AYO1" s="703"/>
      <c r="AYP1" s="703"/>
      <c r="AYQ1" s="703"/>
      <c r="AYR1" s="703"/>
      <c r="AYS1" s="703"/>
      <c r="AYT1" s="703"/>
      <c r="AYU1" s="703"/>
      <c r="AYV1" s="703"/>
      <c r="AYW1" s="703"/>
      <c r="AYX1" s="703"/>
      <c r="AYY1" s="703"/>
      <c r="AYZ1" s="703"/>
      <c r="AZA1" s="703"/>
      <c r="AZB1" s="703"/>
      <c r="AZC1" s="703"/>
      <c r="AZD1" s="703"/>
      <c r="AZE1" s="703"/>
      <c r="AZF1" s="703"/>
      <c r="AZG1" s="703"/>
      <c r="AZH1" s="703"/>
      <c r="AZI1" s="703"/>
      <c r="AZJ1" s="703"/>
      <c r="AZK1" s="703"/>
      <c r="AZL1" s="703"/>
      <c r="AZM1" s="703"/>
      <c r="AZN1" s="703"/>
      <c r="AZO1" s="703"/>
      <c r="AZP1" s="703"/>
      <c r="AZQ1" s="703"/>
      <c r="AZR1" s="703"/>
      <c r="AZS1" s="703"/>
      <c r="AZT1" s="703"/>
      <c r="AZU1" s="703"/>
      <c r="AZV1" s="703"/>
      <c r="AZW1" s="703"/>
      <c r="AZX1" s="703"/>
      <c r="AZY1" s="703"/>
      <c r="AZZ1" s="703"/>
      <c r="BAA1" s="703"/>
      <c r="BAB1" s="703"/>
      <c r="BAC1" s="703"/>
      <c r="BAD1" s="703"/>
      <c r="BAE1" s="703"/>
      <c r="BAF1" s="703"/>
      <c r="BAG1" s="703"/>
      <c r="BAH1" s="703"/>
      <c r="BAI1" s="703"/>
      <c r="BAJ1" s="703"/>
      <c r="BAK1" s="703"/>
      <c r="BAL1" s="703"/>
      <c r="BAM1" s="703"/>
      <c r="BAN1" s="703"/>
      <c r="BAO1" s="703"/>
      <c r="BAP1" s="703"/>
      <c r="BAQ1" s="703"/>
      <c r="BAR1" s="703"/>
      <c r="BAS1" s="703"/>
      <c r="BAT1" s="703"/>
      <c r="BAU1" s="703"/>
      <c r="BAV1" s="703"/>
      <c r="BAW1" s="703"/>
      <c r="BAX1" s="703"/>
      <c r="BAY1" s="703"/>
      <c r="BAZ1" s="703"/>
      <c r="BBA1" s="703"/>
      <c r="BBB1" s="703"/>
      <c r="BBC1" s="703"/>
      <c r="BBD1" s="703"/>
      <c r="BBE1" s="703"/>
      <c r="BBF1" s="703"/>
      <c r="BBG1" s="703"/>
      <c r="BBH1" s="703"/>
      <c r="BBI1" s="703"/>
      <c r="BBJ1" s="703"/>
      <c r="BBK1" s="703"/>
      <c r="BBL1" s="703"/>
      <c r="BBM1" s="703"/>
      <c r="BBN1" s="703"/>
      <c r="BBO1" s="703"/>
      <c r="BBP1" s="703"/>
      <c r="BBQ1" s="703"/>
      <c r="BBR1" s="703"/>
      <c r="BBS1" s="703"/>
      <c r="BBT1" s="703"/>
      <c r="BBU1" s="703"/>
      <c r="BBV1" s="703"/>
      <c r="BBW1" s="703"/>
      <c r="BBX1" s="703"/>
      <c r="BBY1" s="703"/>
      <c r="BBZ1" s="703"/>
      <c r="BCA1" s="703"/>
      <c r="BCB1" s="703"/>
      <c r="BCC1" s="703"/>
      <c r="BCD1" s="703"/>
      <c r="BCE1" s="703"/>
      <c r="BCF1" s="703"/>
      <c r="BCG1" s="703"/>
      <c r="BCH1" s="703"/>
      <c r="BCI1" s="703"/>
      <c r="BCJ1" s="703"/>
      <c r="BCK1" s="703"/>
      <c r="BCL1" s="703"/>
      <c r="BCM1" s="703"/>
      <c r="BCN1" s="703"/>
      <c r="BCO1" s="703"/>
      <c r="BCP1" s="703"/>
      <c r="BCQ1" s="703"/>
      <c r="BCR1" s="703"/>
      <c r="BCS1" s="703"/>
      <c r="BCT1" s="703"/>
      <c r="BCU1" s="703"/>
      <c r="BCV1" s="703"/>
      <c r="BCW1" s="703"/>
      <c r="BCX1" s="703"/>
      <c r="BCY1" s="703"/>
      <c r="BCZ1" s="703"/>
      <c r="BDA1" s="703"/>
      <c r="BDB1" s="703"/>
      <c r="BDC1" s="703"/>
      <c r="BDD1" s="703"/>
      <c r="BDE1" s="703"/>
      <c r="BDF1" s="703"/>
      <c r="BDG1" s="703"/>
      <c r="BDH1" s="703"/>
      <c r="BDI1" s="703"/>
      <c r="BDJ1" s="703"/>
      <c r="BDK1" s="703"/>
      <c r="BDL1" s="703"/>
      <c r="BDM1" s="703"/>
      <c r="BDN1" s="703"/>
      <c r="BDO1" s="703"/>
      <c r="BDP1" s="703"/>
      <c r="BDQ1" s="703"/>
      <c r="BDR1" s="703"/>
      <c r="BDS1" s="703"/>
      <c r="BDT1" s="703"/>
      <c r="BDU1" s="703"/>
      <c r="BDV1" s="703"/>
      <c r="BDW1" s="703"/>
      <c r="BDX1" s="703"/>
      <c r="BDY1" s="703"/>
      <c r="BDZ1" s="703"/>
      <c r="BEA1" s="703"/>
      <c r="BEB1" s="703"/>
      <c r="BEC1" s="703"/>
      <c r="BED1" s="703"/>
      <c r="BEE1" s="703"/>
      <c r="BEF1" s="703"/>
      <c r="BEG1" s="703"/>
      <c r="BEH1" s="703"/>
      <c r="BEI1" s="703"/>
      <c r="BEJ1" s="703"/>
      <c r="BEK1" s="703"/>
      <c r="BEL1" s="703"/>
      <c r="BEM1" s="703"/>
      <c r="BEN1" s="703"/>
      <c r="BEO1" s="703"/>
      <c r="BEP1" s="703"/>
      <c r="BEQ1" s="703"/>
      <c r="BER1" s="703"/>
      <c r="BES1" s="703"/>
      <c r="BET1" s="703"/>
      <c r="BEU1" s="703"/>
      <c r="BEV1" s="703"/>
      <c r="BEW1" s="703"/>
      <c r="BEX1" s="703"/>
      <c r="BEY1" s="703"/>
      <c r="BEZ1" s="703"/>
      <c r="BFA1" s="703"/>
      <c r="BFB1" s="703"/>
      <c r="BFC1" s="703"/>
      <c r="BFD1" s="703"/>
      <c r="BFE1" s="703"/>
      <c r="BFF1" s="703"/>
      <c r="BFG1" s="703"/>
      <c r="BFH1" s="703"/>
      <c r="BFI1" s="703"/>
      <c r="BFJ1" s="703"/>
      <c r="BFK1" s="703"/>
      <c r="BFL1" s="703"/>
      <c r="BFM1" s="703"/>
      <c r="BFN1" s="703"/>
      <c r="BFO1" s="703"/>
      <c r="BFP1" s="703"/>
      <c r="BFQ1" s="703"/>
      <c r="BFR1" s="703"/>
      <c r="BFS1" s="703"/>
      <c r="BFT1" s="703"/>
      <c r="BFU1" s="703"/>
      <c r="BFV1" s="703"/>
      <c r="BFW1" s="703"/>
      <c r="BFX1" s="703"/>
      <c r="BFY1" s="703"/>
      <c r="BFZ1" s="703"/>
      <c r="BGA1" s="703"/>
      <c r="BGB1" s="703"/>
      <c r="BGC1" s="703"/>
      <c r="BGD1" s="703"/>
      <c r="BGE1" s="703"/>
      <c r="BGF1" s="703"/>
      <c r="BGG1" s="703"/>
      <c r="BGH1" s="703"/>
      <c r="BGI1" s="703"/>
      <c r="BGJ1" s="703"/>
      <c r="BGK1" s="703"/>
      <c r="BGL1" s="703"/>
      <c r="BGM1" s="703"/>
      <c r="BGN1" s="703"/>
      <c r="BGO1" s="703"/>
      <c r="BGP1" s="703"/>
      <c r="BGQ1" s="703"/>
      <c r="BGR1" s="703"/>
      <c r="BGS1" s="703"/>
      <c r="BGT1" s="703"/>
      <c r="BGU1" s="703"/>
      <c r="BGV1" s="703"/>
      <c r="BGW1" s="703"/>
      <c r="BGX1" s="703"/>
      <c r="BGY1" s="703"/>
      <c r="BGZ1" s="703"/>
      <c r="BHA1" s="703"/>
      <c r="BHB1" s="703"/>
      <c r="BHC1" s="703"/>
      <c r="BHD1" s="703"/>
      <c r="BHE1" s="703"/>
      <c r="BHF1" s="703"/>
      <c r="BHG1" s="703"/>
      <c r="BHH1" s="703"/>
      <c r="BHI1" s="703"/>
      <c r="BHJ1" s="703"/>
      <c r="BHK1" s="703"/>
      <c r="BHL1" s="703"/>
      <c r="BHM1" s="703"/>
      <c r="BHN1" s="703"/>
      <c r="BHO1" s="703"/>
      <c r="BHP1" s="703"/>
      <c r="BHQ1" s="703"/>
      <c r="BHR1" s="703"/>
      <c r="BHS1" s="703"/>
      <c r="BHT1" s="703"/>
      <c r="BHU1" s="703"/>
      <c r="BHV1" s="703"/>
      <c r="BHW1" s="703"/>
      <c r="BHX1" s="703"/>
      <c r="BHY1" s="703"/>
      <c r="BHZ1" s="703"/>
      <c r="BIA1" s="703"/>
      <c r="BIB1" s="703"/>
      <c r="BIC1" s="703"/>
      <c r="BID1" s="703"/>
      <c r="BIE1" s="703"/>
      <c r="BIF1" s="703"/>
      <c r="BIG1" s="703"/>
      <c r="BIH1" s="703"/>
      <c r="BII1" s="703"/>
      <c r="BIJ1" s="703"/>
      <c r="BIK1" s="703"/>
      <c r="BIL1" s="703"/>
      <c r="BIM1" s="703"/>
      <c r="BIN1" s="703"/>
      <c r="BIO1" s="703"/>
      <c r="BIP1" s="703"/>
      <c r="BIQ1" s="703"/>
      <c r="BIR1" s="703"/>
      <c r="BIS1" s="703"/>
      <c r="BIT1" s="703"/>
      <c r="BIU1" s="703"/>
      <c r="BIV1" s="703"/>
      <c r="BIW1" s="703"/>
      <c r="BIX1" s="703"/>
      <c r="BIY1" s="703"/>
      <c r="BIZ1" s="703"/>
      <c r="BJA1" s="703"/>
      <c r="BJB1" s="703"/>
      <c r="BJC1" s="703"/>
      <c r="BJD1" s="703"/>
      <c r="BJE1" s="703"/>
      <c r="BJF1" s="703"/>
      <c r="BJG1" s="703"/>
      <c r="BJH1" s="703"/>
      <c r="BJI1" s="703"/>
      <c r="BJJ1" s="703"/>
      <c r="BJK1" s="703"/>
      <c r="BJL1" s="703"/>
      <c r="BJM1" s="703"/>
      <c r="BJN1" s="703"/>
      <c r="BJO1" s="703"/>
      <c r="BJP1" s="703"/>
      <c r="BJQ1" s="703"/>
      <c r="BJR1" s="703"/>
      <c r="BJS1" s="703"/>
      <c r="BJT1" s="703"/>
      <c r="BJU1" s="703"/>
      <c r="BJV1" s="703"/>
      <c r="BJW1" s="703"/>
      <c r="BJX1" s="703"/>
      <c r="BJY1" s="703"/>
      <c r="BJZ1" s="703"/>
      <c r="BKA1" s="703"/>
      <c r="BKB1" s="703"/>
      <c r="BKC1" s="703"/>
      <c r="BKD1" s="703"/>
      <c r="BKE1" s="703"/>
      <c r="BKF1" s="703"/>
      <c r="BKG1" s="703"/>
      <c r="BKH1" s="703"/>
      <c r="BKI1" s="703"/>
      <c r="BKJ1" s="703"/>
      <c r="BKK1" s="703"/>
      <c r="BKL1" s="703"/>
      <c r="BKM1" s="703"/>
      <c r="BKN1" s="703"/>
      <c r="BKO1" s="703"/>
      <c r="BKP1" s="703"/>
      <c r="BKQ1" s="703"/>
      <c r="BKR1" s="703"/>
      <c r="BKS1" s="703"/>
      <c r="BKT1" s="703"/>
      <c r="BKU1" s="703"/>
      <c r="BKV1" s="703"/>
      <c r="BKW1" s="703"/>
      <c r="BKX1" s="703"/>
      <c r="BKY1" s="703"/>
      <c r="BKZ1" s="703"/>
      <c r="BLA1" s="703"/>
      <c r="BLB1" s="703"/>
      <c r="BLC1" s="703"/>
      <c r="BLD1" s="703"/>
      <c r="BLE1" s="703"/>
      <c r="BLF1" s="703"/>
      <c r="BLG1" s="703"/>
      <c r="BLH1" s="703"/>
      <c r="BLI1" s="703"/>
      <c r="BLJ1" s="703"/>
      <c r="BLK1" s="703"/>
      <c r="BLL1" s="703"/>
      <c r="BLM1" s="703"/>
      <c r="BLN1" s="703"/>
      <c r="BLO1" s="703"/>
      <c r="BLP1" s="703"/>
      <c r="BLQ1" s="703"/>
      <c r="BLR1" s="703"/>
      <c r="BLS1" s="703"/>
      <c r="BLT1" s="703"/>
      <c r="BLU1" s="703"/>
      <c r="BLV1" s="703"/>
      <c r="BLW1" s="703"/>
      <c r="BLX1" s="703"/>
      <c r="BLY1" s="703"/>
      <c r="BLZ1" s="703"/>
      <c r="BMA1" s="703"/>
      <c r="BMB1" s="703"/>
      <c r="BMC1" s="703"/>
      <c r="BMD1" s="703"/>
      <c r="BME1" s="703"/>
      <c r="BMF1" s="703"/>
      <c r="BMG1" s="703"/>
      <c r="BMH1" s="703"/>
      <c r="BMI1" s="703"/>
      <c r="BMJ1" s="703"/>
      <c r="BMK1" s="703"/>
      <c r="BML1" s="703"/>
      <c r="BMM1" s="703"/>
      <c r="BMN1" s="703"/>
      <c r="BMO1" s="703"/>
      <c r="BMP1" s="703"/>
      <c r="BMQ1" s="703"/>
      <c r="BMR1" s="703"/>
      <c r="BMS1" s="703"/>
      <c r="BMT1" s="703"/>
      <c r="BMU1" s="703"/>
      <c r="BMV1" s="703"/>
      <c r="BMW1" s="703"/>
      <c r="BMX1" s="703"/>
      <c r="BMY1" s="703"/>
      <c r="BMZ1" s="703"/>
      <c r="BNA1" s="703"/>
      <c r="BNB1" s="703"/>
      <c r="BNC1" s="703"/>
      <c r="BND1" s="703"/>
      <c r="BNE1" s="703"/>
      <c r="BNF1" s="703"/>
      <c r="BNG1" s="703"/>
      <c r="BNH1" s="703"/>
      <c r="BNI1" s="703"/>
      <c r="BNJ1" s="703"/>
      <c r="BNK1" s="703"/>
      <c r="BNL1" s="703"/>
      <c r="BNM1" s="703"/>
      <c r="BNN1" s="703"/>
      <c r="BNO1" s="703"/>
      <c r="BNP1" s="703"/>
      <c r="BNQ1" s="703"/>
      <c r="BNR1" s="703"/>
      <c r="BNS1" s="703"/>
      <c r="BNT1" s="703"/>
      <c r="BNU1" s="703"/>
      <c r="BNV1" s="703"/>
      <c r="BNW1" s="703"/>
      <c r="BNX1" s="703"/>
      <c r="BNY1" s="703"/>
      <c r="BNZ1" s="703"/>
      <c r="BOA1" s="703"/>
      <c r="BOB1" s="703"/>
      <c r="BOC1" s="703"/>
      <c r="BOD1" s="703"/>
      <c r="BOE1" s="703"/>
      <c r="BOF1" s="703"/>
      <c r="BOG1" s="703"/>
      <c r="BOH1" s="703"/>
      <c r="BOI1" s="703"/>
      <c r="BOJ1" s="703"/>
      <c r="BOK1" s="703"/>
      <c r="BOL1" s="703"/>
      <c r="BOM1" s="703"/>
      <c r="BON1" s="703"/>
      <c r="BOO1" s="703"/>
      <c r="BOP1" s="703"/>
      <c r="BOQ1" s="703"/>
      <c r="BOR1" s="703"/>
      <c r="BOS1" s="703"/>
      <c r="BOT1" s="703"/>
      <c r="BOU1" s="703"/>
      <c r="BOV1" s="703"/>
      <c r="BOW1" s="703"/>
      <c r="BOX1" s="703"/>
      <c r="BOY1" s="703"/>
      <c r="BOZ1" s="703"/>
      <c r="BPA1" s="703"/>
      <c r="BPB1" s="703"/>
      <c r="BPC1" s="703"/>
      <c r="BPD1" s="703"/>
      <c r="BPE1" s="703"/>
      <c r="BPF1" s="703"/>
      <c r="BPG1" s="703"/>
      <c r="BPH1" s="703"/>
      <c r="BPI1" s="703"/>
      <c r="BPJ1" s="703"/>
      <c r="BPK1" s="703"/>
      <c r="BPL1" s="703"/>
      <c r="BPM1" s="703"/>
      <c r="BPN1" s="703"/>
      <c r="BPO1" s="703"/>
      <c r="BPP1" s="703"/>
      <c r="BPQ1" s="703"/>
      <c r="BPR1" s="703"/>
      <c r="BPS1" s="703"/>
      <c r="BPT1" s="703"/>
      <c r="BPU1" s="703"/>
      <c r="BPV1" s="703"/>
      <c r="BPW1" s="703"/>
      <c r="BPX1" s="703"/>
      <c r="BPY1" s="703"/>
      <c r="BPZ1" s="703"/>
      <c r="BQA1" s="703"/>
      <c r="BQB1" s="703"/>
      <c r="BQC1" s="703"/>
      <c r="BQD1" s="703"/>
      <c r="BQE1" s="703"/>
      <c r="BQF1" s="703"/>
      <c r="BQG1" s="703"/>
      <c r="BQH1" s="703"/>
      <c r="BQI1" s="703"/>
      <c r="BQJ1" s="703"/>
      <c r="BQK1" s="703"/>
      <c r="BQL1" s="703"/>
      <c r="BQM1" s="703"/>
      <c r="BQN1" s="703"/>
      <c r="BQO1" s="703"/>
      <c r="BQP1" s="703"/>
      <c r="BQQ1" s="703"/>
      <c r="BQR1" s="703"/>
      <c r="BQS1" s="703"/>
      <c r="BQT1" s="703"/>
      <c r="BQU1" s="703"/>
      <c r="BQV1" s="703"/>
      <c r="BQW1" s="703"/>
      <c r="BQX1" s="703"/>
      <c r="BQY1" s="703"/>
      <c r="BQZ1" s="703"/>
      <c r="BRA1" s="703"/>
      <c r="BRB1" s="703"/>
      <c r="BRC1" s="703"/>
      <c r="BRD1" s="703"/>
      <c r="BRE1" s="703"/>
      <c r="BRF1" s="703"/>
      <c r="BRG1" s="703"/>
      <c r="BRH1" s="703"/>
      <c r="BRI1" s="703"/>
      <c r="BRJ1" s="703"/>
      <c r="BRK1" s="703"/>
      <c r="BRL1" s="703"/>
      <c r="BRM1" s="703"/>
      <c r="BRN1" s="703"/>
      <c r="BRO1" s="703"/>
      <c r="BRP1" s="703"/>
      <c r="BRQ1" s="703"/>
      <c r="BRR1" s="703"/>
      <c r="BRS1" s="703"/>
      <c r="BRT1" s="703"/>
      <c r="BRU1" s="703"/>
      <c r="BRV1" s="703"/>
      <c r="BRW1" s="703"/>
      <c r="BRX1" s="703"/>
      <c r="BRY1" s="703"/>
      <c r="BRZ1" s="703"/>
      <c r="BSA1" s="703"/>
      <c r="BSB1" s="703"/>
      <c r="BSC1" s="703"/>
      <c r="BSD1" s="703"/>
      <c r="BSE1" s="703"/>
      <c r="BSF1" s="703"/>
      <c r="BSG1" s="703"/>
      <c r="BSH1" s="703"/>
      <c r="BSI1" s="703"/>
      <c r="BSJ1" s="703"/>
      <c r="BSK1" s="703"/>
      <c r="BSL1" s="703"/>
      <c r="BSM1" s="703"/>
      <c r="BSN1" s="703"/>
      <c r="BSO1" s="703"/>
      <c r="BSP1" s="703"/>
      <c r="BSQ1" s="703"/>
      <c r="BSR1" s="703"/>
      <c r="BSS1" s="703"/>
      <c r="BST1" s="703"/>
      <c r="BSU1" s="703"/>
      <c r="BSV1" s="703"/>
      <c r="BSW1" s="703"/>
      <c r="BSX1" s="703"/>
      <c r="BSY1" s="703"/>
      <c r="BSZ1" s="703"/>
      <c r="BTA1" s="703"/>
      <c r="BTB1" s="703"/>
      <c r="BTC1" s="703"/>
      <c r="BTD1" s="703"/>
      <c r="BTE1" s="703"/>
      <c r="BTF1" s="703"/>
      <c r="BTG1" s="703"/>
      <c r="BTH1" s="703"/>
      <c r="BTI1" s="703"/>
      <c r="BTJ1" s="703"/>
      <c r="BTK1" s="703"/>
      <c r="BTL1" s="703"/>
      <c r="BTM1" s="703"/>
      <c r="BTN1" s="703"/>
      <c r="BTO1" s="703"/>
      <c r="BTP1" s="703"/>
      <c r="BTQ1" s="703"/>
      <c r="BTR1" s="703"/>
      <c r="BTS1" s="703"/>
      <c r="BTT1" s="703"/>
      <c r="BTU1" s="703"/>
      <c r="BTV1" s="703"/>
      <c r="BTW1" s="703"/>
      <c r="BTX1" s="703"/>
      <c r="BTY1" s="703"/>
      <c r="BTZ1" s="703"/>
      <c r="BUA1" s="703"/>
      <c r="BUB1" s="703"/>
      <c r="BUC1" s="703"/>
      <c r="BUD1" s="703"/>
      <c r="BUE1" s="703"/>
      <c r="BUF1" s="703"/>
      <c r="BUG1" s="703"/>
      <c r="BUH1" s="703"/>
      <c r="BUI1" s="703"/>
      <c r="BUJ1" s="703"/>
      <c r="BUK1" s="703"/>
      <c r="BUL1" s="703"/>
      <c r="BUM1" s="703"/>
      <c r="BUN1" s="703"/>
      <c r="BUO1" s="703"/>
      <c r="BUP1" s="703"/>
      <c r="BUQ1" s="703"/>
      <c r="BUR1" s="703"/>
      <c r="BUS1" s="703"/>
      <c r="BUT1" s="703"/>
      <c r="BUU1" s="703"/>
      <c r="BUV1" s="703"/>
      <c r="BUW1" s="703"/>
      <c r="BUX1" s="703"/>
      <c r="BUY1" s="703"/>
      <c r="BUZ1" s="703"/>
      <c r="BVA1" s="703"/>
      <c r="BVB1" s="703"/>
      <c r="BVC1" s="703"/>
      <c r="BVD1" s="703"/>
      <c r="BVE1" s="703"/>
      <c r="BVF1" s="703"/>
      <c r="BVG1" s="703"/>
      <c r="BVH1" s="703"/>
      <c r="BVI1" s="703"/>
      <c r="BVJ1" s="703"/>
      <c r="BVK1" s="703"/>
      <c r="BVL1" s="703"/>
      <c r="BVM1" s="703"/>
      <c r="BVN1" s="703"/>
      <c r="BVO1" s="703"/>
      <c r="BVP1" s="703"/>
      <c r="BVQ1" s="703"/>
      <c r="BVR1" s="703"/>
      <c r="BVS1" s="703"/>
      <c r="BVT1" s="703"/>
      <c r="BVU1" s="703"/>
      <c r="BVV1" s="703"/>
      <c r="BVW1" s="703"/>
      <c r="BVX1" s="703"/>
      <c r="BVY1" s="703"/>
      <c r="BVZ1" s="703"/>
      <c r="BWA1" s="703"/>
      <c r="BWB1" s="703"/>
      <c r="BWC1" s="703"/>
      <c r="BWD1" s="703"/>
      <c r="BWE1" s="703"/>
      <c r="BWF1" s="703"/>
      <c r="BWG1" s="703"/>
      <c r="BWH1" s="703"/>
      <c r="BWI1" s="703"/>
      <c r="BWJ1" s="703"/>
      <c r="BWK1" s="703"/>
      <c r="BWL1" s="703"/>
      <c r="BWM1" s="703"/>
      <c r="BWN1" s="703"/>
      <c r="BWO1" s="703"/>
      <c r="BWP1" s="703"/>
      <c r="BWQ1" s="703"/>
      <c r="BWR1" s="703"/>
      <c r="BWS1" s="703"/>
      <c r="BWT1" s="703"/>
      <c r="BWU1" s="703"/>
      <c r="BWV1" s="703"/>
      <c r="BWW1" s="703"/>
      <c r="BWX1" s="703"/>
      <c r="BWY1" s="703"/>
      <c r="BWZ1" s="703"/>
      <c r="BXA1" s="703"/>
      <c r="BXB1" s="703"/>
      <c r="BXC1" s="703"/>
      <c r="BXD1" s="703"/>
      <c r="BXE1" s="703"/>
      <c r="BXF1" s="703"/>
      <c r="BXG1" s="703"/>
      <c r="BXH1" s="703"/>
      <c r="BXI1" s="703"/>
      <c r="BXJ1" s="703"/>
      <c r="BXK1" s="703"/>
      <c r="BXL1" s="703"/>
      <c r="BXM1" s="703"/>
      <c r="BXN1" s="703"/>
      <c r="BXO1" s="703"/>
      <c r="BXP1" s="703"/>
      <c r="BXQ1" s="703"/>
      <c r="BXR1" s="703"/>
      <c r="BXS1" s="703"/>
      <c r="BXT1" s="703"/>
      <c r="BXU1" s="703"/>
      <c r="BXV1" s="703"/>
      <c r="BXW1" s="703"/>
      <c r="BXX1" s="703"/>
      <c r="BXY1" s="703"/>
      <c r="BXZ1" s="703"/>
      <c r="BYA1" s="703"/>
      <c r="BYB1" s="703"/>
      <c r="BYC1" s="703"/>
      <c r="BYD1" s="703"/>
      <c r="BYE1" s="703"/>
      <c r="BYF1" s="703"/>
      <c r="BYG1" s="703"/>
      <c r="BYH1" s="703"/>
      <c r="BYI1" s="703"/>
      <c r="BYJ1" s="703"/>
      <c r="BYK1" s="703"/>
      <c r="BYL1" s="703"/>
      <c r="BYM1" s="703"/>
      <c r="BYN1" s="703"/>
      <c r="BYO1" s="703"/>
      <c r="BYP1" s="703"/>
      <c r="BYQ1" s="703"/>
      <c r="BYR1" s="703"/>
      <c r="BYS1" s="703"/>
      <c r="BYT1" s="703"/>
      <c r="BYU1" s="703"/>
      <c r="BYV1" s="703"/>
      <c r="BYW1" s="703"/>
      <c r="BYX1" s="703"/>
      <c r="BYY1" s="703"/>
      <c r="BYZ1" s="703"/>
      <c r="BZA1" s="703"/>
      <c r="BZB1" s="703"/>
      <c r="BZC1" s="703"/>
      <c r="BZD1" s="703"/>
      <c r="BZE1" s="703"/>
      <c r="BZF1" s="703"/>
      <c r="BZG1" s="703"/>
      <c r="BZH1" s="703"/>
      <c r="BZI1" s="703"/>
      <c r="BZJ1" s="703"/>
      <c r="BZK1" s="703"/>
      <c r="BZL1" s="703"/>
      <c r="BZM1" s="703"/>
      <c r="BZN1" s="703"/>
      <c r="BZO1" s="703"/>
      <c r="BZP1" s="703"/>
      <c r="BZQ1" s="703"/>
      <c r="BZR1" s="703"/>
      <c r="BZS1" s="703"/>
      <c r="BZT1" s="703"/>
      <c r="BZU1" s="703"/>
      <c r="BZV1" s="703"/>
      <c r="BZW1" s="703"/>
      <c r="BZX1" s="703"/>
      <c r="BZY1" s="703"/>
      <c r="BZZ1" s="703"/>
      <c r="CAA1" s="703"/>
      <c r="CAB1" s="703"/>
      <c r="CAC1" s="703"/>
      <c r="CAD1" s="703"/>
      <c r="CAE1" s="703"/>
      <c r="CAF1" s="703"/>
      <c r="CAG1" s="703"/>
      <c r="CAH1" s="703"/>
      <c r="CAI1" s="703"/>
      <c r="CAJ1" s="703"/>
      <c r="CAK1" s="703"/>
      <c r="CAL1" s="703"/>
      <c r="CAM1" s="703"/>
      <c r="CAN1" s="703"/>
      <c r="CAO1" s="703"/>
      <c r="CAP1" s="703"/>
      <c r="CAQ1" s="703"/>
      <c r="CAR1" s="703"/>
      <c r="CAS1" s="703"/>
      <c r="CAT1" s="703"/>
      <c r="CAU1" s="703"/>
      <c r="CAV1" s="703"/>
      <c r="CAW1" s="703"/>
      <c r="CAX1" s="703"/>
      <c r="CAY1" s="703"/>
      <c r="CAZ1" s="703"/>
      <c r="CBA1" s="703"/>
      <c r="CBB1" s="703"/>
      <c r="CBC1" s="703"/>
      <c r="CBD1" s="703"/>
      <c r="CBE1" s="703"/>
      <c r="CBF1" s="703"/>
      <c r="CBG1" s="703"/>
      <c r="CBH1" s="703"/>
      <c r="CBI1" s="703"/>
      <c r="CBJ1" s="703"/>
      <c r="CBK1" s="703"/>
      <c r="CBL1" s="703"/>
      <c r="CBM1" s="703"/>
      <c r="CBN1" s="703"/>
      <c r="CBO1" s="703"/>
      <c r="CBP1" s="703"/>
      <c r="CBQ1" s="703"/>
      <c r="CBR1" s="703"/>
      <c r="CBS1" s="703"/>
      <c r="CBT1" s="703"/>
      <c r="CBU1" s="703"/>
      <c r="CBV1" s="703"/>
      <c r="CBW1" s="703"/>
      <c r="CBX1" s="703"/>
      <c r="CBY1" s="703"/>
      <c r="CBZ1" s="703"/>
      <c r="CCA1" s="703"/>
      <c r="CCB1" s="703"/>
      <c r="CCC1" s="703"/>
      <c r="CCD1" s="703"/>
      <c r="CCE1" s="703"/>
      <c r="CCF1" s="703"/>
      <c r="CCG1" s="703"/>
      <c r="CCH1" s="703"/>
      <c r="CCI1" s="703"/>
      <c r="CCJ1" s="703"/>
      <c r="CCK1" s="703"/>
      <c r="CCL1" s="703"/>
      <c r="CCM1" s="703"/>
      <c r="CCN1" s="703"/>
      <c r="CCO1" s="703"/>
      <c r="CCP1" s="703"/>
      <c r="CCQ1" s="703"/>
      <c r="CCR1" s="703"/>
      <c r="CCS1" s="703"/>
      <c r="CCT1" s="703"/>
      <c r="CCU1" s="703"/>
      <c r="CCV1" s="703"/>
      <c r="CCW1" s="703"/>
      <c r="CCX1" s="703"/>
      <c r="CCY1" s="703"/>
      <c r="CCZ1" s="703"/>
      <c r="CDA1" s="703"/>
      <c r="CDB1" s="703"/>
      <c r="CDC1" s="703"/>
      <c r="CDD1" s="703"/>
      <c r="CDE1" s="703"/>
      <c r="CDF1" s="703"/>
      <c r="CDG1" s="703"/>
      <c r="CDH1" s="703"/>
      <c r="CDI1" s="703"/>
      <c r="CDJ1" s="703"/>
      <c r="CDK1" s="703"/>
      <c r="CDL1" s="703"/>
      <c r="CDM1" s="703"/>
      <c r="CDN1" s="703"/>
      <c r="CDO1" s="703"/>
      <c r="CDP1" s="703"/>
      <c r="CDQ1" s="703"/>
      <c r="CDR1" s="703"/>
      <c r="CDS1" s="703"/>
      <c r="CDT1" s="703"/>
      <c r="CDU1" s="703"/>
      <c r="CDV1" s="703"/>
      <c r="CDW1" s="703"/>
      <c r="CDX1" s="703"/>
      <c r="CDY1" s="703"/>
      <c r="CDZ1" s="703"/>
      <c r="CEA1" s="703"/>
      <c r="CEB1" s="703"/>
      <c r="CEC1" s="703"/>
      <c r="CED1" s="703"/>
      <c r="CEE1" s="703"/>
      <c r="CEF1" s="703"/>
      <c r="CEG1" s="703"/>
      <c r="CEH1" s="703"/>
      <c r="CEI1" s="703"/>
      <c r="CEJ1" s="703"/>
      <c r="CEK1" s="703"/>
      <c r="CEL1" s="703"/>
      <c r="CEM1" s="703"/>
      <c r="CEN1" s="703"/>
      <c r="CEO1" s="703"/>
      <c r="CEP1" s="703"/>
      <c r="CEQ1" s="703"/>
      <c r="CER1" s="703"/>
      <c r="CES1" s="703"/>
      <c r="CET1" s="703"/>
      <c r="CEU1" s="703"/>
      <c r="CEV1" s="703"/>
      <c r="CEW1" s="703"/>
      <c r="CEX1" s="703"/>
      <c r="CEY1" s="703"/>
      <c r="CEZ1" s="703"/>
      <c r="CFA1" s="703"/>
      <c r="CFB1" s="703"/>
      <c r="CFC1" s="703"/>
      <c r="CFD1" s="703"/>
      <c r="CFE1" s="703"/>
      <c r="CFF1" s="703"/>
      <c r="CFG1" s="703"/>
      <c r="CFH1" s="703"/>
      <c r="CFI1" s="703"/>
      <c r="CFJ1" s="703"/>
      <c r="CFK1" s="703"/>
      <c r="CFL1" s="703"/>
      <c r="CFM1" s="703"/>
      <c r="CFN1" s="703"/>
      <c r="CFO1" s="703"/>
      <c r="CFP1" s="703"/>
      <c r="CFQ1" s="703"/>
      <c r="CFR1" s="703"/>
      <c r="CFS1" s="703"/>
      <c r="CFT1" s="703"/>
      <c r="CFU1" s="703"/>
      <c r="CFV1" s="703"/>
      <c r="CFW1" s="703"/>
      <c r="CFX1" s="703"/>
      <c r="CFY1" s="703"/>
      <c r="CFZ1" s="703"/>
      <c r="CGA1" s="703"/>
      <c r="CGB1" s="703"/>
      <c r="CGC1" s="703"/>
      <c r="CGD1" s="703"/>
      <c r="CGE1" s="703"/>
      <c r="CGF1" s="703"/>
      <c r="CGG1" s="703"/>
      <c r="CGH1" s="703"/>
      <c r="CGI1" s="703"/>
      <c r="CGJ1" s="703"/>
      <c r="CGK1" s="703"/>
      <c r="CGL1" s="703"/>
      <c r="CGM1" s="703"/>
      <c r="CGN1" s="703"/>
      <c r="CGO1" s="703"/>
      <c r="CGP1" s="703"/>
      <c r="CGQ1" s="703"/>
      <c r="CGR1" s="703"/>
      <c r="CGS1" s="703"/>
      <c r="CGT1" s="703"/>
      <c r="CGU1" s="703"/>
      <c r="CGV1" s="703"/>
      <c r="CGW1" s="703"/>
      <c r="CGX1" s="703"/>
      <c r="CGY1" s="703"/>
      <c r="CGZ1" s="703"/>
      <c r="CHA1" s="703"/>
      <c r="CHB1" s="703"/>
      <c r="CHC1" s="703"/>
      <c r="CHD1" s="703"/>
      <c r="CHE1" s="703"/>
      <c r="CHF1" s="703"/>
      <c r="CHG1" s="703"/>
      <c r="CHH1" s="703"/>
      <c r="CHI1" s="703"/>
      <c r="CHJ1" s="703"/>
      <c r="CHK1" s="703"/>
      <c r="CHL1" s="703"/>
      <c r="CHM1" s="703"/>
      <c r="CHN1" s="703"/>
      <c r="CHO1" s="703"/>
      <c r="CHP1" s="703"/>
      <c r="CHQ1" s="703"/>
      <c r="CHR1" s="703"/>
      <c r="CHS1" s="703"/>
      <c r="CHT1" s="703"/>
      <c r="CHU1" s="703"/>
      <c r="CHV1" s="703"/>
      <c r="CHW1" s="703"/>
      <c r="CHX1" s="703"/>
      <c r="CHY1" s="703"/>
      <c r="CHZ1" s="703"/>
      <c r="CIA1" s="703"/>
      <c r="CIB1" s="703"/>
      <c r="CIC1" s="703"/>
      <c r="CID1" s="703"/>
      <c r="CIE1" s="703"/>
      <c r="CIF1" s="703"/>
      <c r="CIG1" s="703"/>
      <c r="CIH1" s="703"/>
      <c r="CII1" s="703"/>
      <c r="CIJ1" s="703"/>
      <c r="CIK1" s="703"/>
      <c r="CIL1" s="703"/>
      <c r="CIM1" s="703"/>
      <c r="CIN1" s="703"/>
      <c r="CIO1" s="703"/>
      <c r="CIP1" s="703"/>
      <c r="CIQ1" s="703"/>
      <c r="CIR1" s="703"/>
      <c r="CIS1" s="703"/>
      <c r="CIT1" s="703"/>
      <c r="CIU1" s="703"/>
      <c r="CIV1" s="703"/>
      <c r="CIW1" s="703"/>
      <c r="CIX1" s="703"/>
      <c r="CIY1" s="703"/>
      <c r="CIZ1" s="703"/>
      <c r="CJA1" s="703"/>
      <c r="CJB1" s="703"/>
      <c r="CJC1" s="703"/>
      <c r="CJD1" s="703"/>
      <c r="CJE1" s="703"/>
      <c r="CJF1" s="703"/>
      <c r="CJG1" s="703"/>
      <c r="CJH1" s="703"/>
      <c r="CJI1" s="703"/>
      <c r="CJJ1" s="703"/>
      <c r="CJK1" s="703"/>
      <c r="CJL1" s="703"/>
      <c r="CJM1" s="703"/>
      <c r="CJN1" s="703"/>
      <c r="CJO1" s="703"/>
      <c r="CJP1" s="703"/>
      <c r="CJQ1" s="703"/>
      <c r="CJR1" s="703"/>
      <c r="CJS1" s="703"/>
      <c r="CJT1" s="703"/>
      <c r="CJU1" s="703"/>
      <c r="CJV1" s="703"/>
      <c r="CJW1" s="703"/>
      <c r="CJX1" s="703"/>
      <c r="CJY1" s="703"/>
      <c r="CJZ1" s="703"/>
      <c r="CKA1" s="703"/>
      <c r="CKB1" s="703"/>
      <c r="CKC1" s="703"/>
      <c r="CKD1" s="703"/>
      <c r="CKE1" s="703"/>
      <c r="CKF1" s="703"/>
      <c r="CKG1" s="703"/>
      <c r="CKH1" s="703"/>
      <c r="CKI1" s="703"/>
      <c r="CKJ1" s="703"/>
      <c r="CKK1" s="703"/>
      <c r="CKL1" s="703"/>
      <c r="CKM1" s="703"/>
      <c r="CKN1" s="703"/>
      <c r="CKO1" s="703"/>
      <c r="CKP1" s="703"/>
      <c r="CKQ1" s="703"/>
      <c r="CKR1" s="703"/>
      <c r="CKS1" s="703"/>
      <c r="CKT1" s="703"/>
      <c r="CKU1" s="703"/>
      <c r="CKV1" s="703"/>
      <c r="CKW1" s="703"/>
      <c r="CKX1" s="703"/>
      <c r="CKY1" s="703"/>
      <c r="CKZ1" s="703"/>
      <c r="CLA1" s="703"/>
      <c r="CLB1" s="703"/>
      <c r="CLC1" s="703"/>
      <c r="CLD1" s="703"/>
      <c r="CLE1" s="703"/>
      <c r="CLF1" s="703"/>
      <c r="CLG1" s="703"/>
      <c r="CLH1" s="703"/>
      <c r="CLI1" s="703"/>
      <c r="CLJ1" s="703"/>
      <c r="CLK1" s="703"/>
      <c r="CLL1" s="703"/>
      <c r="CLM1" s="703"/>
      <c r="CLN1" s="703"/>
      <c r="CLO1" s="703"/>
      <c r="CLP1" s="703"/>
      <c r="CLQ1" s="703"/>
      <c r="CLR1" s="703"/>
      <c r="CLS1" s="703"/>
      <c r="CLT1" s="703"/>
      <c r="CLU1" s="703"/>
      <c r="CLV1" s="703"/>
      <c r="CLW1" s="703"/>
      <c r="CLX1" s="703"/>
      <c r="CLY1" s="703"/>
      <c r="CLZ1" s="703"/>
      <c r="CMA1" s="703"/>
      <c r="CMB1" s="703"/>
      <c r="CMC1" s="703"/>
      <c r="CMD1" s="703"/>
      <c r="CME1" s="703"/>
      <c r="CMF1" s="703"/>
      <c r="CMG1" s="703"/>
      <c r="CMH1" s="703"/>
      <c r="CMI1" s="703"/>
      <c r="CMJ1" s="703"/>
      <c r="CMK1" s="703"/>
      <c r="CML1" s="703"/>
      <c r="CMM1" s="703"/>
      <c r="CMN1" s="703"/>
      <c r="CMO1" s="703"/>
      <c r="CMP1" s="703"/>
      <c r="CMQ1" s="703"/>
      <c r="CMR1" s="703"/>
      <c r="CMS1" s="703"/>
      <c r="CMT1" s="703"/>
      <c r="CMU1" s="703"/>
      <c r="CMV1" s="703"/>
      <c r="CMW1" s="703"/>
      <c r="CMX1" s="703"/>
      <c r="CMY1" s="703"/>
      <c r="CMZ1" s="703"/>
      <c r="CNA1" s="703"/>
      <c r="CNB1" s="703"/>
      <c r="CNC1" s="703"/>
      <c r="CND1" s="703"/>
      <c r="CNE1" s="703"/>
      <c r="CNF1" s="703"/>
      <c r="CNG1" s="703"/>
      <c r="CNH1" s="703"/>
      <c r="CNI1" s="703"/>
      <c r="CNJ1" s="703"/>
      <c r="CNK1" s="703"/>
      <c r="CNL1" s="703"/>
      <c r="CNM1" s="703"/>
      <c r="CNN1" s="703"/>
      <c r="CNO1" s="703"/>
      <c r="CNP1" s="703"/>
      <c r="CNQ1" s="703"/>
      <c r="CNR1" s="703"/>
      <c r="CNS1" s="703"/>
      <c r="CNT1" s="703"/>
      <c r="CNU1" s="703"/>
      <c r="CNV1" s="703"/>
      <c r="CNW1" s="703"/>
      <c r="CNX1" s="703"/>
      <c r="CNY1" s="703"/>
      <c r="CNZ1" s="703"/>
      <c r="COA1" s="703"/>
      <c r="COB1" s="703"/>
      <c r="COC1" s="703"/>
      <c r="COD1" s="703"/>
      <c r="COE1" s="703"/>
      <c r="COF1" s="703"/>
      <c r="COG1" s="703"/>
      <c r="COH1" s="703"/>
      <c r="COI1" s="703"/>
      <c r="COJ1" s="703"/>
      <c r="COK1" s="703"/>
      <c r="COL1" s="703"/>
      <c r="COM1" s="703"/>
      <c r="CON1" s="703"/>
      <c r="COO1" s="703"/>
      <c r="COP1" s="703"/>
      <c r="COQ1" s="703"/>
      <c r="COR1" s="703"/>
      <c r="COS1" s="703"/>
      <c r="COT1" s="703"/>
      <c r="COU1" s="703"/>
      <c r="COV1" s="703"/>
      <c r="COW1" s="703"/>
      <c r="COX1" s="703"/>
      <c r="COY1" s="703"/>
      <c r="COZ1" s="703"/>
      <c r="CPA1" s="703"/>
      <c r="CPB1" s="703"/>
      <c r="CPC1" s="703"/>
      <c r="CPD1" s="703"/>
      <c r="CPE1" s="703"/>
      <c r="CPF1" s="703"/>
      <c r="CPG1" s="703"/>
      <c r="CPH1" s="703"/>
      <c r="CPI1" s="703"/>
      <c r="CPJ1" s="703"/>
      <c r="CPK1" s="703"/>
      <c r="CPL1" s="703"/>
      <c r="CPM1" s="703"/>
      <c r="CPN1" s="703"/>
      <c r="CPO1" s="703"/>
      <c r="CPP1" s="703"/>
      <c r="CPQ1" s="703"/>
      <c r="CPR1" s="703"/>
      <c r="CPS1" s="703"/>
      <c r="CPT1" s="703"/>
      <c r="CPU1" s="703"/>
      <c r="CPV1" s="703"/>
      <c r="CPW1" s="703"/>
      <c r="CPX1" s="703"/>
      <c r="CPY1" s="703"/>
      <c r="CPZ1" s="703"/>
      <c r="CQA1" s="703"/>
      <c r="CQB1" s="703"/>
      <c r="CQC1" s="703"/>
      <c r="CQD1" s="703"/>
      <c r="CQE1" s="703"/>
      <c r="CQF1" s="703"/>
      <c r="CQG1" s="703"/>
      <c r="CQH1" s="703"/>
      <c r="CQI1" s="703"/>
      <c r="CQJ1" s="703"/>
      <c r="CQK1" s="703"/>
      <c r="CQL1" s="703"/>
      <c r="CQM1" s="703"/>
      <c r="CQN1" s="703"/>
      <c r="CQO1" s="703"/>
      <c r="CQP1" s="703"/>
      <c r="CQQ1" s="703"/>
      <c r="CQR1" s="703"/>
      <c r="CQS1" s="703"/>
      <c r="CQT1" s="703"/>
      <c r="CQU1" s="703"/>
      <c r="CQV1" s="703"/>
      <c r="CQW1" s="703"/>
      <c r="CQX1" s="703"/>
      <c r="CQY1" s="703"/>
      <c r="CQZ1" s="703"/>
      <c r="CRA1" s="703"/>
      <c r="CRB1" s="703"/>
      <c r="CRC1" s="703"/>
      <c r="CRD1" s="703"/>
      <c r="CRE1" s="703"/>
      <c r="CRF1" s="703"/>
      <c r="CRG1" s="703"/>
      <c r="CRH1" s="703"/>
      <c r="CRI1" s="703"/>
      <c r="CRJ1" s="703"/>
      <c r="CRK1" s="703"/>
      <c r="CRL1" s="703"/>
      <c r="CRM1" s="703"/>
      <c r="CRN1" s="703"/>
      <c r="CRO1" s="703"/>
      <c r="CRP1" s="703"/>
      <c r="CRQ1" s="703"/>
      <c r="CRR1" s="703"/>
      <c r="CRS1" s="703"/>
      <c r="CRT1" s="703"/>
      <c r="CRU1" s="703"/>
      <c r="CRV1" s="703"/>
      <c r="CRW1" s="703"/>
      <c r="CRX1" s="703"/>
      <c r="CRY1" s="703"/>
      <c r="CRZ1" s="703"/>
      <c r="CSA1" s="703"/>
      <c r="CSB1" s="703"/>
      <c r="CSC1" s="703"/>
      <c r="CSD1" s="703"/>
      <c r="CSE1" s="703"/>
      <c r="CSF1" s="703"/>
      <c r="CSG1" s="703"/>
      <c r="CSH1" s="703"/>
      <c r="CSI1" s="703"/>
      <c r="CSJ1" s="703"/>
      <c r="CSK1" s="703"/>
      <c r="CSL1" s="703"/>
      <c r="CSM1" s="703"/>
      <c r="CSN1" s="703"/>
      <c r="CSO1" s="703"/>
      <c r="CSP1" s="703"/>
      <c r="CSQ1" s="703"/>
      <c r="CSR1" s="703"/>
      <c r="CSS1" s="703"/>
      <c r="CST1" s="703"/>
      <c r="CSU1" s="703"/>
      <c r="CSV1" s="703"/>
      <c r="CSW1" s="703"/>
      <c r="CSX1" s="703"/>
      <c r="CSY1" s="703"/>
      <c r="CSZ1" s="703"/>
      <c r="CTA1" s="703"/>
      <c r="CTB1" s="703"/>
      <c r="CTC1" s="703"/>
      <c r="CTD1" s="703"/>
      <c r="CTE1" s="703"/>
      <c r="CTF1" s="703"/>
      <c r="CTG1" s="703"/>
      <c r="CTH1" s="703"/>
      <c r="CTI1" s="703"/>
      <c r="CTJ1" s="703"/>
      <c r="CTK1" s="703"/>
      <c r="CTL1" s="703"/>
      <c r="CTM1" s="703"/>
      <c r="CTN1" s="703"/>
      <c r="CTO1" s="703"/>
      <c r="CTP1" s="703"/>
      <c r="CTQ1" s="703"/>
      <c r="CTR1" s="703"/>
      <c r="CTS1" s="703"/>
      <c r="CTT1" s="703"/>
      <c r="CTU1" s="703"/>
      <c r="CTV1" s="703"/>
      <c r="CTW1" s="703"/>
      <c r="CTX1" s="703"/>
      <c r="CTY1" s="703"/>
      <c r="CTZ1" s="703"/>
      <c r="CUA1" s="703"/>
      <c r="CUB1" s="703"/>
      <c r="CUC1" s="703"/>
      <c r="CUD1" s="703"/>
      <c r="CUE1" s="703"/>
      <c r="CUF1" s="703"/>
      <c r="CUG1" s="703"/>
      <c r="CUH1" s="703"/>
      <c r="CUI1" s="703"/>
      <c r="CUJ1" s="703"/>
      <c r="CUK1" s="703"/>
      <c r="CUL1" s="703"/>
      <c r="CUM1" s="703"/>
      <c r="CUN1" s="703"/>
      <c r="CUO1" s="703"/>
      <c r="CUP1" s="703"/>
      <c r="CUQ1" s="703"/>
      <c r="CUR1" s="703"/>
      <c r="CUS1" s="703"/>
      <c r="CUT1" s="703"/>
      <c r="CUU1" s="703"/>
      <c r="CUV1" s="703"/>
      <c r="CUW1" s="703"/>
      <c r="CUX1" s="703"/>
      <c r="CUY1" s="703"/>
      <c r="CUZ1" s="703"/>
      <c r="CVA1" s="703"/>
      <c r="CVB1" s="703"/>
      <c r="CVC1" s="703"/>
      <c r="CVD1" s="703"/>
      <c r="CVE1" s="703"/>
      <c r="CVF1" s="703"/>
      <c r="CVG1" s="703"/>
      <c r="CVH1" s="703"/>
      <c r="CVI1" s="703"/>
      <c r="CVJ1" s="703"/>
      <c r="CVK1" s="703"/>
      <c r="CVL1" s="703"/>
      <c r="CVM1" s="703"/>
      <c r="CVN1" s="703"/>
      <c r="CVO1" s="703"/>
      <c r="CVP1" s="703"/>
      <c r="CVQ1" s="703"/>
      <c r="CVR1" s="703"/>
      <c r="CVS1" s="703"/>
      <c r="CVT1" s="703"/>
      <c r="CVU1" s="703"/>
      <c r="CVV1" s="703"/>
      <c r="CVW1" s="703"/>
      <c r="CVX1" s="703"/>
      <c r="CVY1" s="703"/>
      <c r="CVZ1" s="703"/>
      <c r="CWA1" s="703"/>
      <c r="CWB1" s="703"/>
      <c r="CWC1" s="703"/>
      <c r="CWD1" s="703"/>
      <c r="CWE1" s="703"/>
      <c r="CWF1" s="703"/>
      <c r="CWG1" s="703"/>
      <c r="CWH1" s="703"/>
      <c r="CWI1" s="703"/>
      <c r="CWJ1" s="703"/>
      <c r="CWK1" s="703"/>
      <c r="CWL1" s="703"/>
      <c r="CWM1" s="703"/>
      <c r="CWN1" s="703"/>
      <c r="CWO1" s="703"/>
      <c r="CWP1" s="703"/>
      <c r="CWQ1" s="703"/>
      <c r="CWR1" s="703"/>
      <c r="CWS1" s="703"/>
      <c r="CWT1" s="703"/>
      <c r="CWU1" s="703"/>
      <c r="CWV1" s="703"/>
      <c r="CWW1" s="703"/>
      <c r="CWX1" s="703"/>
      <c r="CWY1" s="703"/>
      <c r="CWZ1" s="703"/>
      <c r="CXA1" s="703"/>
      <c r="CXB1" s="703"/>
      <c r="CXC1" s="703"/>
      <c r="CXD1" s="703"/>
      <c r="CXE1" s="703"/>
      <c r="CXF1" s="703"/>
      <c r="CXG1" s="703"/>
      <c r="CXH1" s="703"/>
      <c r="CXI1" s="703"/>
      <c r="CXJ1" s="703"/>
      <c r="CXK1" s="703"/>
      <c r="CXL1" s="703"/>
      <c r="CXM1" s="703"/>
      <c r="CXN1" s="703"/>
      <c r="CXO1" s="703"/>
      <c r="CXP1" s="703"/>
      <c r="CXQ1" s="703"/>
      <c r="CXR1" s="703"/>
      <c r="CXS1" s="703"/>
      <c r="CXT1" s="703"/>
      <c r="CXU1" s="703"/>
      <c r="CXV1" s="703"/>
      <c r="CXW1" s="703"/>
      <c r="CXX1" s="703"/>
      <c r="CXY1" s="703"/>
      <c r="CXZ1" s="703"/>
      <c r="CYA1" s="703"/>
      <c r="CYB1" s="703"/>
      <c r="CYC1" s="703"/>
      <c r="CYD1" s="703"/>
      <c r="CYE1" s="703"/>
      <c r="CYF1" s="703"/>
      <c r="CYG1" s="703"/>
      <c r="CYH1" s="703"/>
      <c r="CYI1" s="703"/>
      <c r="CYJ1" s="703"/>
      <c r="CYK1" s="703"/>
      <c r="CYL1" s="703"/>
      <c r="CYM1" s="703"/>
      <c r="CYN1" s="703"/>
      <c r="CYO1" s="703"/>
      <c r="CYP1" s="703"/>
      <c r="CYQ1" s="703"/>
      <c r="CYR1" s="703"/>
      <c r="CYS1" s="703"/>
      <c r="CYT1" s="703"/>
      <c r="CYU1" s="703"/>
      <c r="CYV1" s="703"/>
      <c r="CYW1" s="703"/>
      <c r="CYX1" s="703"/>
      <c r="CYY1" s="703"/>
      <c r="CYZ1" s="703"/>
      <c r="CZA1" s="703"/>
      <c r="CZB1" s="703"/>
      <c r="CZC1" s="703"/>
      <c r="CZD1" s="703"/>
      <c r="CZE1" s="703"/>
      <c r="CZF1" s="703"/>
      <c r="CZG1" s="703"/>
      <c r="CZH1" s="703"/>
      <c r="CZI1" s="703"/>
      <c r="CZJ1" s="703"/>
      <c r="CZK1" s="703"/>
      <c r="CZL1" s="703"/>
      <c r="CZM1" s="703"/>
      <c r="CZN1" s="703"/>
      <c r="CZO1" s="703"/>
      <c r="CZP1" s="703"/>
      <c r="CZQ1" s="703"/>
      <c r="CZR1" s="703"/>
      <c r="CZS1" s="703"/>
      <c r="CZT1" s="703"/>
      <c r="CZU1" s="703"/>
      <c r="CZV1" s="703"/>
      <c r="CZW1" s="703"/>
      <c r="CZX1" s="703"/>
      <c r="CZY1" s="703"/>
      <c r="CZZ1" s="703"/>
      <c r="DAA1" s="703"/>
      <c r="DAB1" s="703"/>
      <c r="DAC1" s="703"/>
      <c r="DAD1" s="703"/>
      <c r="DAE1" s="703"/>
      <c r="DAF1" s="703"/>
      <c r="DAG1" s="703"/>
      <c r="DAH1" s="703"/>
      <c r="DAI1" s="703"/>
      <c r="DAJ1" s="703"/>
      <c r="DAK1" s="703"/>
      <c r="DAL1" s="703"/>
      <c r="DAM1" s="703"/>
      <c r="DAN1" s="703"/>
      <c r="DAO1" s="703"/>
      <c r="DAP1" s="703"/>
      <c r="DAQ1" s="703"/>
      <c r="DAR1" s="703"/>
      <c r="DAS1" s="703"/>
      <c r="DAT1" s="703"/>
      <c r="DAU1" s="703"/>
      <c r="DAV1" s="703"/>
      <c r="DAW1" s="703"/>
      <c r="DAX1" s="703"/>
      <c r="DAY1" s="703"/>
      <c r="DAZ1" s="703"/>
      <c r="DBA1" s="703"/>
      <c r="DBB1" s="703"/>
      <c r="DBC1" s="703"/>
      <c r="DBD1" s="703"/>
      <c r="DBE1" s="703"/>
      <c r="DBF1" s="703"/>
      <c r="DBG1" s="703"/>
      <c r="DBH1" s="703"/>
      <c r="DBI1" s="703"/>
      <c r="DBJ1" s="703"/>
      <c r="DBK1" s="703"/>
      <c r="DBL1" s="703"/>
      <c r="DBM1" s="703"/>
      <c r="DBN1" s="703"/>
      <c r="DBO1" s="703"/>
      <c r="DBP1" s="703"/>
      <c r="DBQ1" s="703"/>
      <c r="DBR1" s="703"/>
      <c r="DBS1" s="703"/>
      <c r="DBT1" s="703"/>
      <c r="DBU1" s="703"/>
      <c r="DBV1" s="703"/>
      <c r="DBW1" s="703"/>
      <c r="DBX1" s="703"/>
      <c r="DBY1" s="703"/>
      <c r="DBZ1" s="703"/>
      <c r="DCA1" s="703"/>
      <c r="DCB1" s="703"/>
      <c r="DCC1" s="703"/>
      <c r="DCD1" s="703"/>
      <c r="DCE1" s="703"/>
      <c r="DCF1" s="703"/>
      <c r="DCG1" s="703"/>
      <c r="DCH1" s="703"/>
      <c r="DCI1" s="703"/>
      <c r="DCJ1" s="703"/>
      <c r="DCK1" s="703"/>
      <c r="DCL1" s="703"/>
      <c r="DCM1" s="703"/>
      <c r="DCN1" s="703"/>
      <c r="DCO1" s="703"/>
      <c r="DCP1" s="703"/>
      <c r="DCQ1" s="703"/>
      <c r="DCR1" s="703"/>
      <c r="DCS1" s="703"/>
      <c r="DCT1" s="703"/>
      <c r="DCU1" s="703"/>
      <c r="DCV1" s="703"/>
      <c r="DCW1" s="703"/>
      <c r="DCX1" s="703"/>
      <c r="DCY1" s="703"/>
      <c r="DCZ1" s="703"/>
      <c r="DDA1" s="703"/>
      <c r="DDB1" s="703"/>
      <c r="DDC1" s="703"/>
      <c r="DDD1" s="703"/>
      <c r="DDE1" s="703"/>
      <c r="DDF1" s="703"/>
      <c r="DDG1" s="703"/>
      <c r="DDH1" s="703"/>
      <c r="DDI1" s="703"/>
      <c r="DDJ1" s="703"/>
      <c r="DDK1" s="703"/>
      <c r="DDL1" s="703"/>
      <c r="DDM1" s="703"/>
      <c r="DDN1" s="703"/>
      <c r="DDO1" s="703"/>
      <c r="DDP1" s="703"/>
      <c r="DDQ1" s="703"/>
      <c r="DDR1" s="703"/>
      <c r="DDS1" s="703"/>
      <c r="DDT1" s="703"/>
      <c r="DDU1" s="703"/>
      <c r="DDV1" s="703"/>
      <c r="DDW1" s="703"/>
      <c r="DDX1" s="703"/>
      <c r="DDY1" s="703"/>
      <c r="DDZ1" s="703"/>
      <c r="DEA1" s="703"/>
      <c r="DEB1" s="703"/>
      <c r="DEC1" s="703"/>
      <c r="DED1" s="703"/>
      <c r="DEE1" s="703"/>
      <c r="DEF1" s="703"/>
      <c r="DEG1" s="703"/>
      <c r="DEH1" s="703"/>
      <c r="DEI1" s="703"/>
      <c r="DEJ1" s="703"/>
      <c r="DEK1" s="703"/>
      <c r="DEL1" s="703"/>
      <c r="DEM1" s="703"/>
      <c r="DEN1" s="703"/>
      <c r="DEO1" s="703"/>
      <c r="DEP1" s="703"/>
      <c r="DEQ1" s="703"/>
      <c r="DER1" s="703"/>
      <c r="DES1" s="703"/>
      <c r="DET1" s="703"/>
      <c r="DEU1" s="703"/>
      <c r="DEV1" s="703"/>
      <c r="DEW1" s="703"/>
      <c r="DEX1" s="703"/>
      <c r="DEY1" s="703"/>
      <c r="DEZ1" s="703"/>
      <c r="DFA1" s="703"/>
      <c r="DFB1" s="703"/>
      <c r="DFC1" s="703"/>
      <c r="DFD1" s="703"/>
      <c r="DFE1" s="703"/>
      <c r="DFF1" s="703"/>
      <c r="DFG1" s="703"/>
      <c r="DFH1" s="703"/>
      <c r="DFI1" s="703"/>
      <c r="DFJ1" s="703"/>
      <c r="DFK1" s="703"/>
      <c r="DFL1" s="703"/>
      <c r="DFM1" s="703"/>
      <c r="DFN1" s="703"/>
      <c r="DFO1" s="703"/>
      <c r="DFP1" s="703"/>
      <c r="DFQ1" s="703"/>
      <c r="DFR1" s="703"/>
      <c r="DFS1" s="703"/>
      <c r="DFT1" s="703"/>
      <c r="DFU1" s="703"/>
      <c r="DFV1" s="703"/>
      <c r="DFW1" s="703"/>
      <c r="DFX1" s="703"/>
      <c r="DFY1" s="703"/>
      <c r="DFZ1" s="703"/>
      <c r="DGA1" s="703"/>
      <c r="DGB1" s="703"/>
      <c r="DGC1" s="703"/>
      <c r="DGD1" s="703"/>
      <c r="DGE1" s="703"/>
      <c r="DGF1" s="703"/>
      <c r="DGG1" s="703"/>
      <c r="DGH1" s="703"/>
      <c r="DGI1" s="703"/>
      <c r="DGJ1" s="703"/>
      <c r="DGK1" s="703"/>
      <c r="DGL1" s="703"/>
      <c r="DGM1" s="703"/>
      <c r="DGN1" s="703"/>
      <c r="DGO1" s="703"/>
      <c r="DGP1" s="703"/>
      <c r="DGQ1" s="703"/>
      <c r="DGR1" s="703"/>
      <c r="DGS1" s="703"/>
      <c r="DGT1" s="703"/>
      <c r="DGU1" s="703"/>
      <c r="DGV1" s="703"/>
      <c r="DGW1" s="703"/>
      <c r="DGX1" s="703"/>
      <c r="DGY1" s="703"/>
      <c r="DGZ1" s="703"/>
      <c r="DHA1" s="703"/>
      <c r="DHB1" s="703"/>
      <c r="DHC1" s="703"/>
      <c r="DHD1" s="703"/>
      <c r="DHE1" s="703"/>
      <c r="DHF1" s="703"/>
      <c r="DHG1" s="703"/>
      <c r="DHH1" s="703"/>
      <c r="DHI1" s="703"/>
      <c r="DHJ1" s="703"/>
      <c r="DHK1" s="703"/>
      <c r="DHL1" s="703"/>
      <c r="DHM1" s="703"/>
      <c r="DHN1" s="703"/>
      <c r="DHO1" s="703"/>
      <c r="DHP1" s="703"/>
      <c r="DHQ1" s="703"/>
      <c r="DHR1" s="703"/>
      <c r="DHS1" s="703"/>
      <c r="DHT1" s="703"/>
      <c r="DHU1" s="703"/>
      <c r="DHV1" s="703"/>
      <c r="DHW1" s="703"/>
      <c r="DHX1" s="703"/>
      <c r="DHY1" s="703"/>
      <c r="DHZ1" s="703"/>
      <c r="DIA1" s="703"/>
      <c r="DIB1" s="703"/>
      <c r="DIC1" s="703"/>
      <c r="DID1" s="703"/>
      <c r="DIE1" s="703"/>
      <c r="DIF1" s="703"/>
      <c r="DIG1" s="703"/>
      <c r="DIH1" s="703"/>
      <c r="DII1" s="703"/>
      <c r="DIJ1" s="703"/>
      <c r="DIK1" s="703"/>
      <c r="DIL1" s="703"/>
      <c r="DIM1" s="703"/>
      <c r="DIN1" s="703"/>
      <c r="DIO1" s="703"/>
      <c r="DIP1" s="703"/>
      <c r="DIQ1" s="703"/>
      <c r="DIR1" s="703"/>
      <c r="DIS1" s="703"/>
      <c r="DIT1" s="703"/>
      <c r="DIU1" s="703"/>
      <c r="DIV1" s="703"/>
      <c r="DIW1" s="703"/>
      <c r="DIX1" s="703"/>
      <c r="DIY1" s="703"/>
      <c r="DIZ1" s="703"/>
      <c r="DJA1" s="703"/>
      <c r="DJB1" s="703"/>
      <c r="DJC1" s="703"/>
      <c r="DJD1" s="703"/>
      <c r="DJE1" s="703"/>
      <c r="DJF1" s="703"/>
      <c r="DJG1" s="703"/>
      <c r="DJH1" s="703"/>
      <c r="DJI1" s="703"/>
      <c r="DJJ1" s="703"/>
      <c r="DJK1" s="703"/>
      <c r="DJL1" s="703"/>
      <c r="DJM1" s="703"/>
      <c r="DJN1" s="703"/>
      <c r="DJO1" s="703"/>
      <c r="DJP1" s="703"/>
      <c r="DJQ1" s="703"/>
      <c r="DJR1" s="703"/>
      <c r="DJS1" s="703"/>
      <c r="DJT1" s="703"/>
      <c r="DJU1" s="703"/>
      <c r="DJV1" s="703"/>
      <c r="DJW1" s="703"/>
      <c r="DJX1" s="703"/>
      <c r="DJY1" s="703"/>
      <c r="DJZ1" s="703"/>
      <c r="DKA1" s="703"/>
      <c r="DKB1" s="703"/>
      <c r="DKC1" s="703"/>
      <c r="DKD1" s="703"/>
      <c r="DKE1" s="703"/>
      <c r="DKF1" s="703"/>
      <c r="DKG1" s="703"/>
      <c r="DKH1" s="703"/>
      <c r="DKI1" s="703"/>
      <c r="DKJ1" s="703"/>
      <c r="DKK1" s="703"/>
      <c r="DKL1" s="703"/>
      <c r="DKM1" s="703"/>
      <c r="DKN1" s="703"/>
      <c r="DKO1" s="703"/>
      <c r="DKP1" s="703"/>
      <c r="DKQ1" s="703"/>
      <c r="DKR1" s="703"/>
      <c r="DKS1" s="703"/>
      <c r="DKT1" s="703"/>
      <c r="DKU1" s="703"/>
      <c r="DKV1" s="703"/>
      <c r="DKW1" s="703"/>
      <c r="DKX1" s="703"/>
      <c r="DKY1" s="703"/>
      <c r="DKZ1" s="703"/>
      <c r="DLA1" s="703"/>
      <c r="DLB1" s="703"/>
      <c r="DLC1" s="703"/>
      <c r="DLD1" s="703"/>
      <c r="DLE1" s="703"/>
      <c r="DLF1" s="703"/>
      <c r="DLG1" s="703"/>
      <c r="DLH1" s="703"/>
      <c r="DLI1" s="703"/>
      <c r="DLJ1" s="703"/>
      <c r="DLK1" s="703"/>
      <c r="DLL1" s="703"/>
      <c r="DLM1" s="703"/>
      <c r="DLN1" s="703"/>
      <c r="DLO1" s="703"/>
      <c r="DLP1" s="703"/>
      <c r="DLQ1" s="703"/>
      <c r="DLR1" s="703"/>
      <c r="DLS1" s="703"/>
      <c r="DLT1" s="703"/>
      <c r="DLU1" s="703"/>
      <c r="DLV1" s="703"/>
      <c r="DLW1" s="703"/>
      <c r="DLX1" s="703"/>
      <c r="DLY1" s="703"/>
      <c r="DLZ1" s="703"/>
      <c r="DMA1" s="703"/>
      <c r="DMB1" s="703"/>
      <c r="DMC1" s="703"/>
      <c r="DMD1" s="703"/>
      <c r="DME1" s="703"/>
      <c r="DMF1" s="703"/>
      <c r="DMG1" s="703"/>
      <c r="DMH1" s="703"/>
      <c r="DMI1" s="703"/>
      <c r="DMJ1" s="703"/>
      <c r="DMK1" s="703"/>
      <c r="DML1" s="703"/>
      <c r="DMM1" s="703"/>
      <c r="DMN1" s="703"/>
      <c r="DMO1" s="703"/>
      <c r="DMP1" s="703"/>
      <c r="DMQ1" s="703"/>
      <c r="DMR1" s="703"/>
      <c r="DMS1" s="703"/>
      <c r="DMT1" s="703"/>
      <c r="DMU1" s="703"/>
      <c r="DMV1" s="703"/>
      <c r="DMW1" s="703"/>
      <c r="DMX1" s="703"/>
      <c r="DMY1" s="703"/>
      <c r="DMZ1" s="703"/>
      <c r="DNA1" s="703"/>
      <c r="DNB1" s="703"/>
      <c r="DNC1" s="703"/>
      <c r="DND1" s="703"/>
      <c r="DNE1" s="703"/>
      <c r="DNF1" s="703"/>
      <c r="DNG1" s="703"/>
      <c r="DNH1" s="703"/>
      <c r="DNI1" s="703"/>
      <c r="DNJ1" s="703"/>
      <c r="DNK1" s="703"/>
      <c r="DNL1" s="703"/>
      <c r="DNM1" s="703"/>
      <c r="DNN1" s="703"/>
      <c r="DNO1" s="703"/>
      <c r="DNP1" s="703"/>
      <c r="DNQ1" s="703"/>
      <c r="DNR1" s="703"/>
      <c r="DNS1" s="703"/>
      <c r="DNT1" s="703"/>
      <c r="DNU1" s="703"/>
      <c r="DNV1" s="703"/>
      <c r="DNW1" s="703"/>
      <c r="DNX1" s="703"/>
      <c r="DNY1" s="703"/>
      <c r="DNZ1" s="703"/>
      <c r="DOA1" s="703"/>
      <c r="DOB1" s="703"/>
      <c r="DOC1" s="703"/>
      <c r="DOD1" s="703"/>
      <c r="DOE1" s="703"/>
      <c r="DOF1" s="703"/>
      <c r="DOG1" s="703"/>
      <c r="DOH1" s="703"/>
      <c r="DOI1" s="703"/>
      <c r="DOJ1" s="703"/>
      <c r="DOK1" s="703"/>
      <c r="DOL1" s="703"/>
      <c r="DOM1" s="703"/>
      <c r="DON1" s="703"/>
      <c r="DOO1" s="703"/>
      <c r="DOP1" s="703"/>
      <c r="DOQ1" s="703"/>
      <c r="DOR1" s="703"/>
      <c r="DOS1" s="703"/>
      <c r="DOT1" s="703"/>
      <c r="DOU1" s="703"/>
      <c r="DOV1" s="703"/>
      <c r="DOW1" s="703"/>
      <c r="DOX1" s="703"/>
      <c r="DOY1" s="703"/>
      <c r="DOZ1" s="703"/>
      <c r="DPA1" s="703"/>
      <c r="DPB1" s="703"/>
      <c r="DPC1" s="703"/>
      <c r="DPD1" s="703"/>
      <c r="DPE1" s="703"/>
      <c r="DPF1" s="703"/>
      <c r="DPG1" s="703"/>
      <c r="DPH1" s="703"/>
      <c r="DPI1" s="703"/>
      <c r="DPJ1" s="703"/>
      <c r="DPK1" s="703"/>
      <c r="DPL1" s="703"/>
      <c r="DPM1" s="703"/>
      <c r="DPN1" s="703"/>
      <c r="DPO1" s="703"/>
      <c r="DPP1" s="703"/>
      <c r="DPQ1" s="703"/>
      <c r="DPR1" s="703"/>
      <c r="DPS1" s="703"/>
      <c r="DPT1" s="703"/>
      <c r="DPU1" s="703"/>
      <c r="DPV1" s="703"/>
      <c r="DPW1" s="703"/>
      <c r="DPX1" s="703"/>
      <c r="DPY1" s="703"/>
      <c r="DPZ1" s="703"/>
      <c r="DQA1" s="703"/>
      <c r="DQB1" s="703"/>
      <c r="DQC1" s="703"/>
      <c r="DQD1" s="703"/>
      <c r="DQE1" s="703"/>
      <c r="DQF1" s="703"/>
      <c r="DQG1" s="703"/>
      <c r="DQH1" s="703"/>
      <c r="DQI1" s="703"/>
      <c r="DQJ1" s="703"/>
      <c r="DQK1" s="703"/>
      <c r="DQL1" s="703"/>
      <c r="DQM1" s="703"/>
      <c r="DQN1" s="703"/>
      <c r="DQO1" s="703"/>
      <c r="DQP1" s="703"/>
      <c r="DQQ1" s="703"/>
      <c r="DQR1" s="703"/>
      <c r="DQS1" s="703"/>
      <c r="DQT1" s="703"/>
      <c r="DQU1" s="703"/>
      <c r="DQV1" s="703"/>
      <c r="DQW1" s="703"/>
      <c r="DQX1" s="703"/>
      <c r="DQY1" s="703"/>
      <c r="DQZ1" s="703"/>
      <c r="DRA1" s="703"/>
      <c r="DRB1" s="703"/>
      <c r="DRC1" s="703"/>
      <c r="DRD1" s="703"/>
      <c r="DRE1" s="703"/>
      <c r="DRF1" s="703"/>
      <c r="DRG1" s="703"/>
      <c r="DRH1" s="703"/>
      <c r="DRI1" s="703"/>
      <c r="DRJ1" s="703"/>
      <c r="DRK1" s="703"/>
      <c r="DRL1" s="703"/>
      <c r="DRM1" s="703"/>
      <c r="DRN1" s="703"/>
      <c r="DRO1" s="703"/>
      <c r="DRP1" s="703"/>
      <c r="DRQ1" s="703"/>
      <c r="DRR1" s="703"/>
      <c r="DRS1" s="703"/>
      <c r="DRT1" s="703"/>
      <c r="DRU1" s="703"/>
      <c r="DRV1" s="703"/>
      <c r="DRW1" s="703"/>
      <c r="DRX1" s="703"/>
      <c r="DRY1" s="703"/>
      <c r="DRZ1" s="703"/>
      <c r="DSA1" s="703"/>
      <c r="DSB1" s="703"/>
      <c r="DSC1" s="703"/>
      <c r="DSD1" s="703"/>
      <c r="DSE1" s="703"/>
      <c r="DSF1" s="703"/>
      <c r="DSG1" s="703"/>
      <c r="DSH1" s="703"/>
      <c r="DSI1" s="703"/>
      <c r="DSJ1" s="703"/>
      <c r="DSK1" s="703"/>
      <c r="DSL1" s="703"/>
      <c r="DSM1" s="703"/>
      <c r="DSN1" s="703"/>
      <c r="DSO1" s="703"/>
      <c r="DSP1" s="703"/>
      <c r="DSQ1" s="703"/>
      <c r="DSR1" s="703"/>
      <c r="DSS1" s="703"/>
      <c r="DST1" s="703"/>
      <c r="DSU1" s="703"/>
      <c r="DSV1" s="703"/>
      <c r="DSW1" s="703"/>
      <c r="DSX1" s="703"/>
      <c r="DSY1" s="703"/>
      <c r="DSZ1" s="703"/>
      <c r="DTA1" s="703"/>
      <c r="DTB1" s="703"/>
      <c r="DTC1" s="703"/>
      <c r="DTD1" s="703"/>
      <c r="DTE1" s="703"/>
      <c r="DTF1" s="703"/>
      <c r="DTG1" s="703"/>
      <c r="DTH1" s="703"/>
      <c r="DTI1" s="703"/>
      <c r="DTJ1" s="703"/>
      <c r="DTK1" s="703"/>
      <c r="DTL1" s="703"/>
      <c r="DTM1" s="703"/>
      <c r="DTN1" s="703"/>
      <c r="DTO1" s="703"/>
      <c r="DTP1" s="703"/>
      <c r="DTQ1" s="703"/>
      <c r="DTR1" s="703"/>
      <c r="DTS1" s="703"/>
      <c r="DTT1" s="703"/>
      <c r="DTU1" s="703"/>
      <c r="DTV1" s="703"/>
      <c r="DTW1" s="703"/>
      <c r="DTX1" s="703"/>
      <c r="DTY1" s="703"/>
      <c r="DTZ1" s="703"/>
      <c r="DUA1" s="703"/>
      <c r="DUB1" s="703"/>
      <c r="DUC1" s="703"/>
      <c r="DUD1" s="703"/>
      <c r="DUE1" s="703"/>
      <c r="DUF1" s="703"/>
      <c r="DUG1" s="703"/>
      <c r="DUH1" s="703"/>
      <c r="DUI1" s="703"/>
      <c r="DUJ1" s="703"/>
      <c r="DUK1" s="703"/>
      <c r="DUL1" s="703"/>
      <c r="DUM1" s="703"/>
      <c r="DUN1" s="703"/>
      <c r="DUO1" s="703"/>
      <c r="DUP1" s="703"/>
      <c r="DUQ1" s="703"/>
      <c r="DUR1" s="703"/>
      <c r="DUS1" s="703"/>
      <c r="DUT1" s="703"/>
      <c r="DUU1" s="703"/>
      <c r="DUV1" s="703"/>
      <c r="DUW1" s="703"/>
      <c r="DUX1" s="703"/>
      <c r="DUY1" s="703"/>
      <c r="DUZ1" s="703"/>
      <c r="DVA1" s="703"/>
      <c r="DVB1" s="703"/>
      <c r="DVC1" s="703"/>
      <c r="DVD1" s="703"/>
      <c r="DVE1" s="703"/>
      <c r="DVF1" s="703"/>
      <c r="DVG1" s="703"/>
      <c r="DVH1" s="703"/>
      <c r="DVI1" s="703"/>
      <c r="DVJ1" s="703"/>
      <c r="DVK1" s="703"/>
      <c r="DVL1" s="703"/>
      <c r="DVM1" s="703"/>
      <c r="DVN1" s="703"/>
      <c r="DVO1" s="703"/>
      <c r="DVP1" s="703"/>
      <c r="DVQ1" s="703"/>
      <c r="DVR1" s="703"/>
      <c r="DVS1" s="703"/>
      <c r="DVT1" s="703"/>
      <c r="DVU1" s="703"/>
      <c r="DVV1" s="703"/>
      <c r="DVW1" s="703"/>
      <c r="DVX1" s="703"/>
      <c r="DVY1" s="703"/>
      <c r="DVZ1" s="703"/>
      <c r="DWA1" s="703"/>
      <c r="DWB1" s="703"/>
      <c r="DWC1" s="703"/>
      <c r="DWD1" s="703"/>
      <c r="DWE1" s="703"/>
      <c r="DWF1" s="703"/>
      <c r="DWG1" s="703"/>
      <c r="DWH1" s="703"/>
      <c r="DWI1" s="703"/>
      <c r="DWJ1" s="703"/>
      <c r="DWK1" s="703"/>
      <c r="DWL1" s="703"/>
      <c r="DWM1" s="703"/>
      <c r="DWN1" s="703"/>
      <c r="DWO1" s="703"/>
      <c r="DWP1" s="703"/>
      <c r="DWQ1" s="703"/>
      <c r="DWR1" s="703"/>
      <c r="DWS1" s="703"/>
      <c r="DWT1" s="703"/>
      <c r="DWU1" s="703"/>
      <c r="DWV1" s="703"/>
      <c r="DWW1" s="703"/>
      <c r="DWX1" s="703"/>
      <c r="DWY1" s="703"/>
      <c r="DWZ1" s="703"/>
      <c r="DXA1" s="703"/>
      <c r="DXB1" s="703"/>
      <c r="DXC1" s="703"/>
      <c r="DXD1" s="703"/>
      <c r="DXE1" s="703"/>
      <c r="DXF1" s="703"/>
      <c r="DXG1" s="703"/>
      <c r="DXH1" s="703"/>
      <c r="DXI1" s="703"/>
      <c r="DXJ1" s="703"/>
      <c r="DXK1" s="703"/>
      <c r="DXL1" s="703"/>
      <c r="DXM1" s="703"/>
      <c r="DXN1" s="703"/>
      <c r="DXO1" s="703"/>
      <c r="DXP1" s="703"/>
      <c r="DXQ1" s="703"/>
      <c r="DXR1" s="703"/>
      <c r="DXS1" s="703"/>
      <c r="DXT1" s="703"/>
      <c r="DXU1" s="703"/>
      <c r="DXV1" s="703"/>
      <c r="DXW1" s="703"/>
      <c r="DXX1" s="703"/>
      <c r="DXY1" s="703"/>
      <c r="DXZ1" s="703"/>
      <c r="DYA1" s="703"/>
      <c r="DYB1" s="703"/>
      <c r="DYC1" s="703"/>
      <c r="DYD1" s="703"/>
      <c r="DYE1" s="703"/>
      <c r="DYF1" s="703"/>
      <c r="DYG1" s="703"/>
      <c r="DYH1" s="703"/>
      <c r="DYI1" s="703"/>
      <c r="DYJ1" s="703"/>
      <c r="DYK1" s="703"/>
      <c r="DYL1" s="703"/>
      <c r="DYM1" s="703"/>
      <c r="DYN1" s="703"/>
      <c r="DYO1" s="703"/>
      <c r="DYP1" s="703"/>
      <c r="DYQ1" s="703"/>
      <c r="DYR1" s="703"/>
      <c r="DYS1" s="703"/>
      <c r="DYT1" s="703"/>
      <c r="DYU1" s="703"/>
      <c r="DYV1" s="703"/>
      <c r="DYW1" s="703"/>
      <c r="DYX1" s="703"/>
      <c r="DYY1" s="703"/>
      <c r="DYZ1" s="703"/>
      <c r="DZA1" s="703"/>
      <c r="DZB1" s="703"/>
      <c r="DZC1" s="703"/>
      <c r="DZD1" s="703"/>
      <c r="DZE1" s="703"/>
      <c r="DZF1" s="703"/>
      <c r="DZG1" s="703"/>
      <c r="DZH1" s="703"/>
      <c r="DZI1" s="703"/>
      <c r="DZJ1" s="703"/>
      <c r="DZK1" s="703"/>
      <c r="DZL1" s="703"/>
      <c r="DZM1" s="703"/>
      <c r="DZN1" s="703"/>
      <c r="DZO1" s="703"/>
      <c r="DZP1" s="703"/>
      <c r="DZQ1" s="703"/>
      <c r="DZR1" s="703"/>
      <c r="DZS1" s="703"/>
      <c r="DZT1" s="703"/>
      <c r="DZU1" s="703"/>
      <c r="DZV1" s="703"/>
      <c r="DZW1" s="703"/>
      <c r="DZX1" s="703"/>
      <c r="DZY1" s="703"/>
      <c r="DZZ1" s="703"/>
      <c r="EAA1" s="703"/>
      <c r="EAB1" s="703"/>
      <c r="EAC1" s="703"/>
      <c r="EAD1" s="703"/>
      <c r="EAE1" s="703"/>
      <c r="EAF1" s="703"/>
      <c r="EAG1" s="703"/>
      <c r="EAH1" s="703"/>
      <c r="EAI1" s="703"/>
      <c r="EAJ1" s="703"/>
      <c r="EAK1" s="703"/>
      <c r="EAL1" s="703"/>
      <c r="EAM1" s="703"/>
      <c r="EAN1" s="703"/>
      <c r="EAO1" s="703"/>
      <c r="EAP1" s="703"/>
      <c r="EAQ1" s="703"/>
      <c r="EAR1" s="703"/>
      <c r="EAS1" s="703"/>
      <c r="EAT1" s="703"/>
      <c r="EAU1" s="703"/>
      <c r="EAV1" s="703"/>
      <c r="EAW1" s="703"/>
      <c r="EAX1" s="703"/>
      <c r="EAY1" s="703"/>
      <c r="EAZ1" s="703"/>
      <c r="EBA1" s="703"/>
      <c r="EBB1" s="703"/>
      <c r="EBC1" s="703"/>
      <c r="EBD1" s="703"/>
      <c r="EBE1" s="703"/>
      <c r="EBF1" s="703"/>
      <c r="EBG1" s="703"/>
      <c r="EBH1" s="703"/>
      <c r="EBI1" s="703"/>
      <c r="EBJ1" s="703"/>
      <c r="EBK1" s="703"/>
      <c r="EBL1" s="703"/>
      <c r="EBM1" s="703"/>
      <c r="EBN1" s="703"/>
      <c r="EBO1" s="703"/>
      <c r="EBP1" s="703"/>
      <c r="EBQ1" s="703"/>
      <c r="EBR1" s="703"/>
      <c r="EBS1" s="703"/>
      <c r="EBT1" s="703"/>
      <c r="EBU1" s="703"/>
      <c r="EBV1" s="703"/>
      <c r="EBW1" s="703"/>
      <c r="EBX1" s="703"/>
      <c r="EBY1" s="703"/>
      <c r="EBZ1" s="703"/>
      <c r="ECA1" s="703"/>
      <c r="ECB1" s="703"/>
      <c r="ECC1" s="703"/>
      <c r="ECD1" s="703"/>
      <c r="ECE1" s="703"/>
      <c r="ECF1" s="703"/>
      <c r="ECG1" s="703"/>
      <c r="ECH1" s="703"/>
      <c r="ECI1" s="703"/>
      <c r="ECJ1" s="703"/>
      <c r="ECK1" s="703"/>
      <c r="ECL1" s="703"/>
      <c r="ECM1" s="703"/>
      <c r="ECN1" s="703"/>
      <c r="ECO1" s="703"/>
      <c r="ECP1" s="703"/>
      <c r="ECQ1" s="703"/>
      <c r="ECR1" s="703"/>
      <c r="ECS1" s="703"/>
      <c r="ECT1" s="703"/>
      <c r="ECU1" s="703"/>
      <c r="ECV1" s="703"/>
      <c r="ECW1" s="703"/>
      <c r="ECX1" s="703"/>
      <c r="ECY1" s="703"/>
      <c r="ECZ1" s="703"/>
      <c r="EDA1" s="703"/>
      <c r="EDB1" s="703"/>
      <c r="EDC1" s="703"/>
      <c r="EDD1" s="703"/>
      <c r="EDE1" s="703"/>
      <c r="EDF1" s="703"/>
      <c r="EDG1" s="703"/>
      <c r="EDH1" s="703"/>
      <c r="EDI1" s="703"/>
      <c r="EDJ1" s="703"/>
      <c r="EDK1" s="703"/>
      <c r="EDL1" s="703"/>
      <c r="EDM1" s="703"/>
      <c r="EDN1" s="703"/>
      <c r="EDO1" s="703"/>
      <c r="EDP1" s="703"/>
      <c r="EDQ1" s="703"/>
      <c r="EDR1" s="703"/>
      <c r="EDS1" s="703"/>
      <c r="EDT1" s="703"/>
      <c r="EDU1" s="703"/>
      <c r="EDV1" s="703"/>
      <c r="EDW1" s="703"/>
      <c r="EDX1" s="703"/>
      <c r="EDY1" s="703"/>
      <c r="EDZ1" s="703"/>
      <c r="EEA1" s="703"/>
      <c r="EEB1" s="703"/>
      <c r="EEC1" s="703"/>
      <c r="EED1" s="703"/>
      <c r="EEE1" s="703"/>
      <c r="EEF1" s="703"/>
      <c r="EEG1" s="703"/>
      <c r="EEH1" s="703"/>
      <c r="EEI1" s="703"/>
      <c r="EEJ1" s="703"/>
      <c r="EEK1" s="703"/>
      <c r="EEL1" s="703"/>
      <c r="EEM1" s="703"/>
      <c r="EEN1" s="703"/>
      <c r="EEO1" s="703"/>
      <c r="EEP1" s="703"/>
      <c r="EEQ1" s="703"/>
      <c r="EER1" s="703"/>
      <c r="EES1" s="703"/>
      <c r="EET1" s="703"/>
      <c r="EEU1" s="703"/>
      <c r="EEV1" s="703"/>
      <c r="EEW1" s="703"/>
      <c r="EEX1" s="703"/>
      <c r="EEY1" s="703"/>
      <c r="EEZ1" s="703"/>
      <c r="EFA1" s="703"/>
      <c r="EFB1" s="703"/>
      <c r="EFC1" s="703"/>
      <c r="EFD1" s="703"/>
      <c r="EFE1" s="703"/>
      <c r="EFF1" s="703"/>
      <c r="EFG1" s="703"/>
      <c r="EFH1" s="703"/>
      <c r="EFI1" s="703"/>
      <c r="EFJ1" s="703"/>
      <c r="EFK1" s="703"/>
      <c r="EFL1" s="703"/>
      <c r="EFM1" s="703"/>
      <c r="EFN1" s="703"/>
      <c r="EFO1" s="703"/>
      <c r="EFP1" s="703"/>
      <c r="EFQ1" s="703"/>
      <c r="EFR1" s="703"/>
      <c r="EFS1" s="703"/>
      <c r="EFT1" s="703"/>
      <c r="EFU1" s="703"/>
      <c r="EFV1" s="703"/>
      <c r="EFW1" s="703"/>
      <c r="EFX1" s="703"/>
      <c r="EFY1" s="703"/>
      <c r="EFZ1" s="703"/>
      <c r="EGA1" s="703"/>
      <c r="EGB1" s="703"/>
      <c r="EGC1" s="703"/>
      <c r="EGD1" s="703"/>
      <c r="EGE1" s="703"/>
      <c r="EGF1" s="703"/>
      <c r="EGG1" s="703"/>
      <c r="EGH1" s="703"/>
      <c r="EGI1" s="703"/>
      <c r="EGJ1" s="703"/>
      <c r="EGK1" s="703"/>
      <c r="EGL1" s="703"/>
      <c r="EGM1" s="703"/>
      <c r="EGN1" s="703"/>
      <c r="EGO1" s="703"/>
      <c r="EGP1" s="703"/>
      <c r="EGQ1" s="703"/>
      <c r="EGR1" s="703"/>
      <c r="EGS1" s="703"/>
      <c r="EGT1" s="703"/>
      <c r="EGU1" s="703"/>
      <c r="EGV1" s="703"/>
      <c r="EGW1" s="703"/>
      <c r="EGX1" s="703"/>
      <c r="EGY1" s="703"/>
      <c r="EGZ1" s="703"/>
      <c r="EHA1" s="703"/>
      <c r="EHB1" s="703"/>
      <c r="EHC1" s="703"/>
      <c r="EHD1" s="703"/>
      <c r="EHE1" s="703"/>
      <c r="EHF1" s="703"/>
      <c r="EHG1" s="703"/>
      <c r="EHH1" s="703"/>
      <c r="EHI1" s="703"/>
      <c r="EHJ1" s="703"/>
      <c r="EHK1" s="703"/>
      <c r="EHL1" s="703"/>
      <c r="EHM1" s="703"/>
      <c r="EHN1" s="703"/>
      <c r="EHO1" s="703"/>
      <c r="EHP1" s="703"/>
      <c r="EHQ1" s="703"/>
      <c r="EHR1" s="703"/>
      <c r="EHS1" s="703"/>
      <c r="EHT1" s="703"/>
      <c r="EHU1" s="703"/>
      <c r="EHV1" s="703"/>
      <c r="EHW1" s="703"/>
      <c r="EHX1" s="703"/>
      <c r="EHY1" s="703"/>
      <c r="EHZ1" s="703"/>
      <c r="EIA1" s="703"/>
      <c r="EIB1" s="703"/>
      <c r="EIC1" s="703"/>
      <c r="EID1" s="703"/>
      <c r="EIE1" s="703"/>
      <c r="EIF1" s="703"/>
      <c r="EIG1" s="703"/>
      <c r="EIH1" s="703"/>
      <c r="EII1" s="703"/>
      <c r="EIJ1" s="703"/>
      <c r="EIK1" s="703"/>
      <c r="EIL1" s="703"/>
      <c r="EIM1" s="703"/>
      <c r="EIN1" s="703"/>
      <c r="EIO1" s="703"/>
      <c r="EIP1" s="703"/>
      <c r="EIQ1" s="703"/>
      <c r="EIR1" s="703"/>
      <c r="EIS1" s="703"/>
      <c r="EIT1" s="703"/>
      <c r="EIU1" s="703"/>
      <c r="EIV1" s="703"/>
      <c r="EIW1" s="703"/>
      <c r="EIX1" s="703"/>
      <c r="EIY1" s="703"/>
      <c r="EIZ1" s="703"/>
      <c r="EJA1" s="703"/>
      <c r="EJB1" s="703"/>
      <c r="EJC1" s="703"/>
      <c r="EJD1" s="703"/>
      <c r="EJE1" s="703"/>
      <c r="EJF1" s="703"/>
      <c r="EJG1" s="703"/>
      <c r="EJH1" s="703"/>
      <c r="EJI1" s="703"/>
      <c r="EJJ1" s="703"/>
      <c r="EJK1" s="703"/>
      <c r="EJL1" s="703"/>
      <c r="EJM1" s="703"/>
      <c r="EJN1" s="703"/>
      <c r="EJO1" s="703"/>
      <c r="EJP1" s="703"/>
      <c r="EJQ1" s="703"/>
      <c r="EJR1" s="703"/>
      <c r="EJS1" s="703"/>
      <c r="EJT1" s="703"/>
      <c r="EJU1" s="703"/>
      <c r="EJV1" s="703"/>
      <c r="EJW1" s="703"/>
      <c r="EJX1" s="703"/>
      <c r="EJY1" s="703"/>
      <c r="EJZ1" s="703"/>
      <c r="EKA1" s="703"/>
      <c r="EKB1" s="703"/>
      <c r="EKC1" s="703"/>
      <c r="EKD1" s="703"/>
      <c r="EKE1" s="703"/>
      <c r="EKF1" s="703"/>
      <c r="EKG1" s="703"/>
      <c r="EKH1" s="703"/>
      <c r="EKI1" s="703"/>
      <c r="EKJ1" s="703"/>
      <c r="EKK1" s="703"/>
      <c r="EKL1" s="703"/>
      <c r="EKM1" s="703"/>
      <c r="EKN1" s="703"/>
      <c r="EKO1" s="703"/>
      <c r="EKP1" s="703"/>
      <c r="EKQ1" s="703"/>
      <c r="EKR1" s="703"/>
      <c r="EKS1" s="703"/>
      <c r="EKT1" s="703"/>
      <c r="EKU1" s="703"/>
      <c r="EKV1" s="703"/>
      <c r="EKW1" s="703"/>
      <c r="EKX1" s="703"/>
      <c r="EKY1" s="703"/>
      <c r="EKZ1" s="703"/>
      <c r="ELA1" s="703"/>
      <c r="ELB1" s="703"/>
      <c r="ELC1" s="703"/>
      <c r="ELD1" s="703"/>
      <c r="ELE1" s="703"/>
      <c r="ELF1" s="703"/>
      <c r="ELG1" s="703"/>
      <c r="ELH1" s="703"/>
      <c r="ELI1" s="703"/>
      <c r="ELJ1" s="703"/>
      <c r="ELK1" s="703"/>
      <c r="ELL1" s="703"/>
      <c r="ELM1" s="703"/>
      <c r="ELN1" s="703"/>
      <c r="ELO1" s="703"/>
      <c r="ELP1" s="703"/>
      <c r="ELQ1" s="703"/>
      <c r="ELR1" s="703"/>
      <c r="ELS1" s="703"/>
      <c r="ELT1" s="703"/>
      <c r="ELU1" s="703"/>
      <c r="ELV1" s="703"/>
      <c r="ELW1" s="703"/>
      <c r="ELX1" s="703"/>
      <c r="ELY1" s="703"/>
      <c r="ELZ1" s="703"/>
      <c r="EMA1" s="703"/>
      <c r="EMB1" s="703"/>
      <c r="EMC1" s="703"/>
      <c r="EMD1" s="703"/>
      <c r="EME1" s="703"/>
      <c r="EMF1" s="703"/>
      <c r="EMG1" s="703"/>
      <c r="EMH1" s="703"/>
      <c r="EMI1" s="703"/>
      <c r="EMJ1" s="703"/>
      <c r="EMK1" s="703"/>
      <c r="EML1" s="703"/>
      <c r="EMM1" s="703"/>
      <c r="EMN1" s="703"/>
      <c r="EMO1" s="703"/>
      <c r="EMP1" s="703"/>
      <c r="EMQ1" s="703"/>
      <c r="EMR1" s="703"/>
      <c r="EMS1" s="703"/>
      <c r="EMT1" s="703"/>
      <c r="EMU1" s="703"/>
      <c r="EMV1" s="703"/>
      <c r="EMW1" s="703"/>
      <c r="EMX1" s="703"/>
      <c r="EMY1" s="703"/>
      <c r="EMZ1" s="703"/>
      <c r="ENA1" s="703"/>
      <c r="ENB1" s="703"/>
      <c r="ENC1" s="703"/>
      <c r="END1" s="703"/>
      <c r="ENE1" s="703"/>
      <c r="ENF1" s="703"/>
      <c r="ENG1" s="703"/>
      <c r="ENH1" s="703"/>
      <c r="ENI1" s="703"/>
      <c r="ENJ1" s="703"/>
      <c r="ENK1" s="703"/>
      <c r="ENL1" s="703"/>
      <c r="ENM1" s="703"/>
      <c r="ENN1" s="703"/>
      <c r="ENO1" s="703"/>
      <c r="ENP1" s="703"/>
      <c r="ENQ1" s="703"/>
      <c r="ENR1" s="703"/>
      <c r="ENS1" s="703"/>
      <c r="ENT1" s="703"/>
      <c r="ENU1" s="703"/>
      <c r="ENV1" s="703"/>
      <c r="ENW1" s="703"/>
      <c r="ENX1" s="703"/>
      <c r="ENY1" s="703"/>
      <c r="ENZ1" s="703"/>
      <c r="EOA1" s="703"/>
      <c r="EOB1" s="703"/>
      <c r="EOC1" s="703"/>
      <c r="EOD1" s="703"/>
      <c r="EOE1" s="703"/>
      <c r="EOF1" s="703"/>
      <c r="EOG1" s="703"/>
      <c r="EOH1" s="703"/>
      <c r="EOI1" s="703"/>
      <c r="EOJ1" s="703"/>
      <c r="EOK1" s="703"/>
      <c r="EOL1" s="703"/>
      <c r="EOM1" s="703"/>
      <c r="EON1" s="703"/>
      <c r="EOO1" s="703"/>
      <c r="EOP1" s="703"/>
      <c r="EOQ1" s="703"/>
      <c r="EOR1" s="703"/>
      <c r="EOS1" s="703"/>
      <c r="EOT1" s="703"/>
      <c r="EOU1" s="703"/>
      <c r="EOV1" s="703"/>
      <c r="EOW1" s="703"/>
      <c r="EOX1" s="703"/>
      <c r="EOY1" s="703"/>
      <c r="EOZ1" s="703"/>
      <c r="EPA1" s="703"/>
      <c r="EPB1" s="703"/>
      <c r="EPC1" s="703"/>
      <c r="EPD1" s="703"/>
      <c r="EPE1" s="703"/>
      <c r="EPF1" s="703"/>
      <c r="EPG1" s="703"/>
      <c r="EPH1" s="703"/>
      <c r="EPI1" s="703"/>
      <c r="EPJ1" s="703"/>
      <c r="EPK1" s="703"/>
      <c r="EPL1" s="703"/>
      <c r="EPM1" s="703"/>
      <c r="EPN1" s="703"/>
      <c r="EPO1" s="703"/>
      <c r="EPP1" s="703"/>
      <c r="EPQ1" s="703"/>
      <c r="EPR1" s="703"/>
      <c r="EPS1" s="703"/>
      <c r="EPT1" s="703"/>
      <c r="EPU1" s="703"/>
      <c r="EPV1" s="703"/>
      <c r="EPW1" s="703"/>
      <c r="EPX1" s="703"/>
      <c r="EPY1" s="703"/>
      <c r="EPZ1" s="703"/>
      <c r="EQA1" s="703"/>
      <c r="EQB1" s="703"/>
      <c r="EQC1" s="703"/>
      <c r="EQD1" s="703"/>
      <c r="EQE1" s="703"/>
      <c r="EQF1" s="703"/>
      <c r="EQG1" s="703"/>
      <c r="EQH1" s="703"/>
      <c r="EQI1" s="703"/>
      <c r="EQJ1" s="703"/>
      <c r="EQK1" s="703"/>
      <c r="EQL1" s="703"/>
      <c r="EQM1" s="703"/>
      <c r="EQN1" s="703"/>
      <c r="EQO1" s="703"/>
      <c r="EQP1" s="703"/>
      <c r="EQQ1" s="703"/>
      <c r="EQR1" s="703"/>
      <c r="EQS1" s="703"/>
      <c r="EQT1" s="703"/>
      <c r="EQU1" s="703"/>
      <c r="EQV1" s="703"/>
      <c r="EQW1" s="703"/>
      <c r="EQX1" s="703"/>
      <c r="EQY1" s="703"/>
      <c r="EQZ1" s="703"/>
      <c r="ERA1" s="703"/>
      <c r="ERB1" s="703"/>
      <c r="ERC1" s="703"/>
      <c r="ERD1" s="703"/>
      <c r="ERE1" s="703"/>
      <c r="ERF1" s="703"/>
      <c r="ERG1" s="703"/>
      <c r="ERH1" s="703"/>
      <c r="ERI1" s="703"/>
      <c r="ERJ1" s="703"/>
      <c r="ERK1" s="703"/>
      <c r="ERL1" s="703"/>
      <c r="ERM1" s="703"/>
      <c r="ERN1" s="703"/>
      <c r="ERO1" s="703"/>
      <c r="ERP1" s="703"/>
      <c r="ERQ1" s="703"/>
      <c r="ERR1" s="703"/>
      <c r="ERS1" s="703"/>
      <c r="ERT1" s="703"/>
      <c r="ERU1" s="703"/>
      <c r="ERV1" s="703"/>
      <c r="ERW1" s="703"/>
      <c r="ERX1" s="703"/>
      <c r="ERY1" s="703"/>
      <c r="ERZ1" s="703"/>
      <c r="ESA1" s="703"/>
      <c r="ESB1" s="703"/>
      <c r="ESC1" s="703"/>
      <c r="ESD1" s="703"/>
      <c r="ESE1" s="703"/>
      <c r="ESF1" s="703"/>
      <c r="ESG1" s="703"/>
      <c r="ESH1" s="703"/>
      <c r="ESI1" s="703"/>
      <c r="ESJ1" s="703"/>
      <c r="ESK1" s="703"/>
      <c r="ESL1" s="703"/>
      <c r="ESM1" s="703"/>
      <c r="ESN1" s="703"/>
      <c r="ESO1" s="703"/>
      <c r="ESP1" s="703"/>
      <c r="ESQ1" s="703"/>
      <c r="ESR1" s="703"/>
      <c r="ESS1" s="703"/>
      <c r="EST1" s="703"/>
      <c r="ESU1" s="703"/>
      <c r="ESV1" s="703"/>
      <c r="ESW1" s="703"/>
      <c r="ESX1" s="703"/>
      <c r="ESY1" s="703"/>
      <c r="ESZ1" s="703"/>
      <c r="ETA1" s="703"/>
      <c r="ETB1" s="703"/>
      <c r="ETC1" s="703"/>
      <c r="ETD1" s="703"/>
      <c r="ETE1" s="703"/>
      <c r="ETF1" s="703"/>
      <c r="ETG1" s="703"/>
      <c r="ETH1" s="703"/>
      <c r="ETI1" s="703"/>
      <c r="ETJ1" s="703"/>
      <c r="ETK1" s="703"/>
      <c r="ETL1" s="703"/>
      <c r="ETM1" s="703"/>
      <c r="ETN1" s="703"/>
      <c r="ETO1" s="703"/>
      <c r="ETP1" s="703"/>
      <c r="ETQ1" s="703"/>
      <c r="ETR1" s="703"/>
      <c r="ETS1" s="703"/>
      <c r="ETT1" s="703"/>
      <c r="ETU1" s="703"/>
      <c r="ETV1" s="703"/>
      <c r="ETW1" s="703"/>
      <c r="ETX1" s="703"/>
      <c r="ETY1" s="703"/>
      <c r="ETZ1" s="703"/>
      <c r="EUA1" s="703"/>
      <c r="EUB1" s="703"/>
      <c r="EUC1" s="703"/>
      <c r="EUD1" s="703"/>
      <c r="EUE1" s="703"/>
      <c r="EUF1" s="703"/>
      <c r="EUG1" s="703"/>
      <c r="EUH1" s="703"/>
      <c r="EUI1" s="703"/>
      <c r="EUJ1" s="703"/>
      <c r="EUK1" s="703"/>
      <c r="EUL1" s="703"/>
      <c r="EUM1" s="703"/>
      <c r="EUN1" s="703"/>
      <c r="EUO1" s="703"/>
      <c r="EUP1" s="703"/>
      <c r="EUQ1" s="703"/>
      <c r="EUR1" s="703"/>
      <c r="EUS1" s="703"/>
      <c r="EUT1" s="703"/>
      <c r="EUU1" s="703"/>
      <c r="EUV1" s="703"/>
      <c r="EUW1" s="703"/>
      <c r="EUX1" s="703"/>
      <c r="EUY1" s="703"/>
      <c r="EUZ1" s="703"/>
      <c r="EVA1" s="703"/>
      <c r="EVB1" s="703"/>
      <c r="EVC1" s="703"/>
      <c r="EVD1" s="703"/>
      <c r="EVE1" s="703"/>
      <c r="EVF1" s="703"/>
      <c r="EVG1" s="703"/>
      <c r="EVH1" s="703"/>
      <c r="EVI1" s="703"/>
      <c r="EVJ1" s="703"/>
      <c r="EVK1" s="703"/>
      <c r="EVL1" s="703"/>
      <c r="EVM1" s="703"/>
      <c r="EVN1" s="703"/>
      <c r="EVO1" s="703"/>
      <c r="EVP1" s="703"/>
      <c r="EVQ1" s="703"/>
      <c r="EVR1" s="703"/>
      <c r="EVS1" s="703"/>
      <c r="EVT1" s="703"/>
      <c r="EVU1" s="703"/>
      <c r="EVV1" s="703"/>
      <c r="EVW1" s="703"/>
      <c r="EVX1" s="703"/>
      <c r="EVY1" s="703"/>
      <c r="EVZ1" s="703"/>
      <c r="EWA1" s="703"/>
      <c r="EWB1" s="703"/>
      <c r="EWC1" s="703"/>
      <c r="EWD1" s="703"/>
      <c r="EWE1" s="703"/>
      <c r="EWF1" s="703"/>
      <c r="EWG1" s="703"/>
      <c r="EWH1" s="703"/>
      <c r="EWI1" s="703"/>
      <c r="EWJ1" s="703"/>
      <c r="EWK1" s="703"/>
      <c r="EWL1" s="703"/>
      <c r="EWM1" s="703"/>
      <c r="EWN1" s="703"/>
      <c r="EWO1" s="703"/>
      <c r="EWP1" s="703"/>
      <c r="EWQ1" s="703"/>
      <c r="EWR1" s="703"/>
      <c r="EWS1" s="703"/>
      <c r="EWT1" s="703"/>
      <c r="EWU1" s="703"/>
      <c r="EWV1" s="703"/>
      <c r="EWW1" s="703"/>
      <c r="EWX1" s="703"/>
      <c r="EWY1" s="703"/>
      <c r="EWZ1" s="703"/>
      <c r="EXA1" s="703"/>
      <c r="EXB1" s="703"/>
      <c r="EXC1" s="703"/>
      <c r="EXD1" s="703"/>
      <c r="EXE1" s="703"/>
      <c r="EXF1" s="703"/>
      <c r="EXG1" s="703"/>
      <c r="EXH1" s="703"/>
      <c r="EXI1" s="703"/>
      <c r="EXJ1" s="703"/>
      <c r="EXK1" s="703"/>
      <c r="EXL1" s="703"/>
      <c r="EXM1" s="703"/>
      <c r="EXN1" s="703"/>
      <c r="EXO1" s="703"/>
      <c r="EXP1" s="703"/>
      <c r="EXQ1" s="703"/>
      <c r="EXR1" s="703"/>
      <c r="EXS1" s="703"/>
      <c r="EXT1" s="703"/>
      <c r="EXU1" s="703"/>
      <c r="EXV1" s="703"/>
      <c r="EXW1" s="703"/>
      <c r="EXX1" s="703"/>
      <c r="EXY1" s="703"/>
      <c r="EXZ1" s="703"/>
      <c r="EYA1" s="703"/>
      <c r="EYB1" s="703"/>
      <c r="EYC1" s="703"/>
      <c r="EYD1" s="703"/>
      <c r="EYE1" s="703"/>
      <c r="EYF1" s="703"/>
      <c r="EYG1" s="703"/>
      <c r="EYH1" s="703"/>
      <c r="EYI1" s="703"/>
      <c r="EYJ1" s="703"/>
      <c r="EYK1" s="703"/>
      <c r="EYL1" s="703"/>
      <c r="EYM1" s="703"/>
      <c r="EYN1" s="703"/>
      <c r="EYO1" s="703"/>
      <c r="EYP1" s="703"/>
      <c r="EYQ1" s="703"/>
      <c r="EYR1" s="703"/>
      <c r="EYS1" s="703"/>
      <c r="EYT1" s="703"/>
      <c r="EYU1" s="703"/>
      <c r="EYV1" s="703"/>
      <c r="EYW1" s="703"/>
      <c r="EYX1" s="703"/>
      <c r="EYY1" s="703"/>
      <c r="EYZ1" s="703"/>
      <c r="EZA1" s="703"/>
      <c r="EZB1" s="703"/>
      <c r="EZC1" s="703"/>
      <c r="EZD1" s="703"/>
      <c r="EZE1" s="703"/>
      <c r="EZF1" s="703"/>
      <c r="EZG1" s="703"/>
      <c r="EZH1" s="703"/>
      <c r="EZI1" s="703"/>
      <c r="EZJ1" s="703"/>
      <c r="EZK1" s="703"/>
      <c r="EZL1" s="703"/>
      <c r="EZM1" s="703"/>
      <c r="EZN1" s="703"/>
      <c r="EZO1" s="703"/>
      <c r="EZP1" s="703"/>
      <c r="EZQ1" s="703"/>
      <c r="EZR1" s="703"/>
      <c r="EZS1" s="703"/>
      <c r="EZT1" s="703"/>
      <c r="EZU1" s="703"/>
      <c r="EZV1" s="703"/>
      <c r="EZW1" s="703"/>
      <c r="EZX1" s="703"/>
      <c r="EZY1" s="703"/>
      <c r="EZZ1" s="703"/>
      <c r="FAA1" s="703"/>
      <c r="FAB1" s="703"/>
      <c r="FAC1" s="703"/>
      <c r="FAD1" s="703"/>
      <c r="FAE1" s="703"/>
      <c r="FAF1" s="703"/>
      <c r="FAG1" s="703"/>
      <c r="FAH1" s="703"/>
      <c r="FAI1" s="703"/>
      <c r="FAJ1" s="703"/>
      <c r="FAK1" s="703"/>
      <c r="FAL1" s="703"/>
      <c r="FAM1" s="703"/>
      <c r="FAN1" s="703"/>
      <c r="FAO1" s="703"/>
      <c r="FAP1" s="703"/>
      <c r="FAQ1" s="703"/>
      <c r="FAR1" s="703"/>
      <c r="FAS1" s="703"/>
      <c r="FAT1" s="703"/>
      <c r="FAU1" s="703"/>
      <c r="FAV1" s="703"/>
      <c r="FAW1" s="703"/>
      <c r="FAX1" s="703"/>
      <c r="FAY1" s="703"/>
      <c r="FAZ1" s="703"/>
      <c r="FBA1" s="703"/>
      <c r="FBB1" s="703"/>
      <c r="FBC1" s="703"/>
      <c r="FBD1" s="703"/>
      <c r="FBE1" s="703"/>
      <c r="FBF1" s="703"/>
      <c r="FBG1" s="703"/>
      <c r="FBH1" s="703"/>
      <c r="FBI1" s="703"/>
      <c r="FBJ1" s="703"/>
      <c r="FBK1" s="703"/>
      <c r="FBL1" s="703"/>
      <c r="FBM1" s="703"/>
      <c r="FBN1" s="703"/>
      <c r="FBO1" s="703"/>
      <c r="FBP1" s="703"/>
      <c r="FBQ1" s="703"/>
      <c r="FBR1" s="703"/>
      <c r="FBS1" s="703"/>
      <c r="FBT1" s="703"/>
      <c r="FBU1" s="703"/>
      <c r="FBV1" s="703"/>
      <c r="FBW1" s="703"/>
      <c r="FBX1" s="703"/>
      <c r="FBY1" s="703"/>
      <c r="FBZ1" s="703"/>
      <c r="FCA1" s="703"/>
      <c r="FCB1" s="703"/>
      <c r="FCC1" s="703"/>
      <c r="FCD1" s="703"/>
      <c r="FCE1" s="703"/>
      <c r="FCF1" s="703"/>
      <c r="FCG1" s="703"/>
      <c r="FCH1" s="703"/>
      <c r="FCI1" s="703"/>
      <c r="FCJ1" s="703"/>
      <c r="FCK1" s="703"/>
      <c r="FCL1" s="703"/>
      <c r="FCM1" s="703"/>
      <c r="FCN1" s="703"/>
      <c r="FCO1" s="703"/>
      <c r="FCP1" s="703"/>
      <c r="FCQ1" s="703"/>
      <c r="FCR1" s="703"/>
      <c r="FCS1" s="703"/>
      <c r="FCT1" s="703"/>
      <c r="FCU1" s="703"/>
      <c r="FCV1" s="703"/>
      <c r="FCW1" s="703"/>
      <c r="FCX1" s="703"/>
      <c r="FCY1" s="703"/>
      <c r="FCZ1" s="703"/>
      <c r="FDA1" s="703"/>
      <c r="FDB1" s="703"/>
      <c r="FDC1" s="703"/>
      <c r="FDD1" s="703"/>
      <c r="FDE1" s="703"/>
      <c r="FDF1" s="703"/>
      <c r="FDG1" s="703"/>
      <c r="FDH1" s="703"/>
      <c r="FDI1" s="703"/>
      <c r="FDJ1" s="703"/>
      <c r="FDK1" s="703"/>
      <c r="FDL1" s="703"/>
      <c r="FDM1" s="703"/>
      <c r="FDN1" s="703"/>
      <c r="FDO1" s="703"/>
      <c r="FDP1" s="703"/>
      <c r="FDQ1" s="703"/>
      <c r="FDR1" s="703"/>
      <c r="FDS1" s="703"/>
      <c r="FDT1" s="703"/>
      <c r="FDU1" s="703"/>
      <c r="FDV1" s="703"/>
      <c r="FDW1" s="703"/>
      <c r="FDX1" s="703"/>
      <c r="FDY1" s="703"/>
      <c r="FDZ1" s="703"/>
      <c r="FEA1" s="703"/>
      <c r="FEB1" s="703"/>
      <c r="FEC1" s="703"/>
      <c r="FED1" s="703"/>
      <c r="FEE1" s="703"/>
      <c r="FEF1" s="703"/>
      <c r="FEG1" s="703"/>
      <c r="FEH1" s="703"/>
      <c r="FEI1" s="703"/>
      <c r="FEJ1" s="703"/>
      <c r="FEK1" s="703"/>
      <c r="FEL1" s="703"/>
      <c r="FEM1" s="703"/>
      <c r="FEN1" s="703"/>
      <c r="FEO1" s="703"/>
      <c r="FEP1" s="703"/>
      <c r="FEQ1" s="703"/>
      <c r="FER1" s="703"/>
      <c r="FES1" s="703"/>
      <c r="FET1" s="703"/>
      <c r="FEU1" s="703"/>
      <c r="FEV1" s="703"/>
      <c r="FEW1" s="703"/>
      <c r="FEX1" s="703"/>
      <c r="FEY1" s="703"/>
      <c r="FEZ1" s="703"/>
      <c r="FFA1" s="703"/>
      <c r="FFB1" s="703"/>
      <c r="FFC1" s="703"/>
      <c r="FFD1" s="703"/>
      <c r="FFE1" s="703"/>
      <c r="FFF1" s="703"/>
      <c r="FFG1" s="703"/>
      <c r="FFH1" s="703"/>
      <c r="FFI1" s="703"/>
      <c r="FFJ1" s="703"/>
      <c r="FFK1" s="703"/>
      <c r="FFL1" s="703"/>
      <c r="FFM1" s="703"/>
      <c r="FFN1" s="703"/>
      <c r="FFO1" s="703"/>
      <c r="FFP1" s="703"/>
      <c r="FFQ1" s="703"/>
      <c r="FFR1" s="703"/>
      <c r="FFS1" s="703"/>
      <c r="FFT1" s="703"/>
      <c r="FFU1" s="703"/>
      <c r="FFV1" s="703"/>
      <c r="FFW1" s="703"/>
      <c r="FFX1" s="703"/>
      <c r="FFY1" s="703"/>
      <c r="FFZ1" s="703"/>
      <c r="FGA1" s="703"/>
      <c r="FGB1" s="703"/>
      <c r="FGC1" s="703"/>
      <c r="FGD1" s="703"/>
      <c r="FGE1" s="703"/>
      <c r="FGF1" s="703"/>
      <c r="FGG1" s="703"/>
      <c r="FGH1" s="703"/>
      <c r="FGI1" s="703"/>
      <c r="FGJ1" s="703"/>
      <c r="FGK1" s="703"/>
      <c r="FGL1" s="703"/>
      <c r="FGM1" s="703"/>
      <c r="FGN1" s="703"/>
      <c r="FGO1" s="703"/>
      <c r="FGP1" s="703"/>
      <c r="FGQ1" s="703"/>
      <c r="FGR1" s="703"/>
      <c r="FGS1" s="703"/>
      <c r="FGT1" s="703"/>
      <c r="FGU1" s="703"/>
      <c r="FGV1" s="703"/>
      <c r="FGW1" s="703"/>
      <c r="FGX1" s="703"/>
      <c r="FGY1" s="703"/>
      <c r="FGZ1" s="703"/>
      <c r="FHA1" s="703"/>
      <c r="FHB1" s="703"/>
      <c r="FHC1" s="703"/>
      <c r="FHD1" s="703"/>
      <c r="FHE1" s="703"/>
      <c r="FHF1" s="703"/>
      <c r="FHG1" s="703"/>
      <c r="FHH1" s="703"/>
      <c r="FHI1" s="703"/>
      <c r="FHJ1" s="703"/>
      <c r="FHK1" s="703"/>
      <c r="FHL1" s="703"/>
      <c r="FHM1" s="703"/>
      <c r="FHN1" s="703"/>
      <c r="FHO1" s="703"/>
      <c r="FHP1" s="703"/>
      <c r="FHQ1" s="703"/>
      <c r="FHR1" s="703"/>
      <c r="FHS1" s="703"/>
      <c r="FHT1" s="703"/>
      <c r="FHU1" s="703"/>
      <c r="FHV1" s="703"/>
      <c r="FHW1" s="703"/>
      <c r="FHX1" s="703"/>
      <c r="FHY1" s="703"/>
      <c r="FHZ1" s="703"/>
      <c r="FIA1" s="703"/>
      <c r="FIB1" s="703"/>
      <c r="FIC1" s="703"/>
      <c r="FID1" s="703"/>
      <c r="FIE1" s="703"/>
      <c r="FIF1" s="703"/>
      <c r="FIG1" s="703"/>
      <c r="FIH1" s="703"/>
      <c r="FII1" s="703"/>
      <c r="FIJ1" s="703"/>
      <c r="FIK1" s="703"/>
      <c r="FIL1" s="703"/>
      <c r="FIM1" s="703"/>
      <c r="FIN1" s="703"/>
      <c r="FIO1" s="703"/>
      <c r="FIP1" s="703"/>
      <c r="FIQ1" s="703"/>
      <c r="FIR1" s="703"/>
      <c r="FIS1" s="703"/>
      <c r="FIT1" s="703"/>
      <c r="FIU1" s="703"/>
      <c r="FIV1" s="703"/>
      <c r="FIW1" s="703"/>
      <c r="FIX1" s="703"/>
      <c r="FIY1" s="703"/>
      <c r="FIZ1" s="703"/>
      <c r="FJA1" s="703"/>
      <c r="FJB1" s="703"/>
      <c r="FJC1" s="703"/>
      <c r="FJD1" s="703"/>
      <c r="FJE1" s="703"/>
      <c r="FJF1" s="703"/>
      <c r="FJG1" s="703"/>
      <c r="FJH1" s="703"/>
      <c r="FJI1" s="703"/>
      <c r="FJJ1" s="703"/>
      <c r="FJK1" s="703"/>
      <c r="FJL1" s="703"/>
      <c r="FJM1" s="703"/>
      <c r="FJN1" s="703"/>
      <c r="FJO1" s="703"/>
      <c r="FJP1" s="703"/>
      <c r="FJQ1" s="703"/>
      <c r="FJR1" s="703"/>
      <c r="FJS1" s="703"/>
      <c r="FJT1" s="703"/>
      <c r="FJU1" s="703"/>
      <c r="FJV1" s="703"/>
      <c r="FJW1" s="703"/>
      <c r="FJX1" s="703"/>
      <c r="FJY1" s="703"/>
      <c r="FJZ1" s="703"/>
      <c r="FKA1" s="703"/>
      <c r="FKB1" s="703"/>
      <c r="FKC1" s="703"/>
      <c r="FKD1" s="703"/>
      <c r="FKE1" s="703"/>
      <c r="FKF1" s="703"/>
      <c r="FKG1" s="703"/>
      <c r="FKH1" s="703"/>
      <c r="FKI1" s="703"/>
      <c r="FKJ1" s="703"/>
      <c r="FKK1" s="703"/>
      <c r="FKL1" s="703"/>
      <c r="FKM1" s="703"/>
      <c r="FKN1" s="703"/>
      <c r="FKO1" s="703"/>
      <c r="FKP1" s="703"/>
      <c r="FKQ1" s="703"/>
      <c r="FKR1" s="703"/>
      <c r="FKS1" s="703"/>
      <c r="FKT1" s="703"/>
      <c r="FKU1" s="703"/>
      <c r="FKV1" s="703"/>
      <c r="FKW1" s="703"/>
      <c r="FKX1" s="703"/>
      <c r="FKY1" s="703"/>
      <c r="FKZ1" s="703"/>
      <c r="FLA1" s="703"/>
      <c r="FLB1" s="703"/>
      <c r="FLC1" s="703"/>
      <c r="FLD1" s="703"/>
      <c r="FLE1" s="703"/>
      <c r="FLF1" s="703"/>
      <c r="FLG1" s="703"/>
      <c r="FLH1" s="703"/>
      <c r="FLI1" s="703"/>
      <c r="FLJ1" s="703"/>
      <c r="FLK1" s="703"/>
      <c r="FLL1" s="703"/>
      <c r="FLM1" s="703"/>
      <c r="FLN1" s="703"/>
      <c r="FLO1" s="703"/>
      <c r="FLP1" s="703"/>
      <c r="FLQ1" s="703"/>
      <c r="FLR1" s="703"/>
      <c r="FLS1" s="703"/>
      <c r="FLT1" s="703"/>
      <c r="FLU1" s="703"/>
      <c r="FLV1" s="703"/>
      <c r="FLW1" s="703"/>
      <c r="FLX1" s="703"/>
      <c r="FLY1" s="703"/>
      <c r="FLZ1" s="703"/>
      <c r="FMA1" s="703"/>
      <c r="FMB1" s="703"/>
      <c r="FMC1" s="703"/>
      <c r="FMD1" s="703"/>
      <c r="FME1" s="703"/>
      <c r="FMF1" s="703"/>
      <c r="FMG1" s="703"/>
      <c r="FMH1" s="703"/>
      <c r="FMI1" s="703"/>
      <c r="FMJ1" s="703"/>
      <c r="FMK1" s="703"/>
      <c r="FML1" s="703"/>
      <c r="FMM1" s="703"/>
      <c r="FMN1" s="703"/>
      <c r="FMO1" s="703"/>
      <c r="FMP1" s="703"/>
      <c r="FMQ1" s="703"/>
      <c r="FMR1" s="703"/>
      <c r="FMS1" s="703"/>
      <c r="FMT1" s="703"/>
      <c r="FMU1" s="703"/>
      <c r="FMV1" s="703"/>
      <c r="FMW1" s="703"/>
      <c r="FMX1" s="703"/>
      <c r="FMY1" s="703"/>
      <c r="FMZ1" s="703"/>
      <c r="FNA1" s="703"/>
      <c r="FNB1" s="703"/>
      <c r="FNC1" s="703"/>
      <c r="FND1" s="703"/>
      <c r="FNE1" s="703"/>
      <c r="FNF1" s="703"/>
      <c r="FNG1" s="703"/>
      <c r="FNH1" s="703"/>
      <c r="FNI1" s="703"/>
      <c r="FNJ1" s="703"/>
      <c r="FNK1" s="703"/>
      <c r="FNL1" s="703"/>
      <c r="FNM1" s="703"/>
      <c r="FNN1" s="703"/>
      <c r="FNO1" s="703"/>
      <c r="FNP1" s="703"/>
      <c r="FNQ1" s="703"/>
      <c r="FNR1" s="703"/>
      <c r="FNS1" s="703"/>
      <c r="FNT1" s="703"/>
      <c r="FNU1" s="703"/>
      <c r="FNV1" s="703"/>
      <c r="FNW1" s="703"/>
      <c r="FNX1" s="703"/>
      <c r="FNY1" s="703"/>
      <c r="FNZ1" s="703"/>
      <c r="FOA1" s="703"/>
      <c r="FOB1" s="703"/>
      <c r="FOC1" s="703"/>
      <c r="FOD1" s="703"/>
      <c r="FOE1" s="703"/>
      <c r="FOF1" s="703"/>
      <c r="FOG1" s="703"/>
      <c r="FOH1" s="703"/>
      <c r="FOI1" s="703"/>
      <c r="FOJ1" s="703"/>
      <c r="FOK1" s="703"/>
      <c r="FOL1" s="703"/>
      <c r="FOM1" s="703"/>
      <c r="FON1" s="703"/>
      <c r="FOO1" s="703"/>
      <c r="FOP1" s="703"/>
      <c r="FOQ1" s="703"/>
      <c r="FOR1" s="703"/>
      <c r="FOS1" s="703"/>
      <c r="FOT1" s="703"/>
      <c r="FOU1" s="703"/>
      <c r="FOV1" s="703"/>
      <c r="FOW1" s="703"/>
      <c r="FOX1" s="703"/>
      <c r="FOY1" s="703"/>
      <c r="FOZ1" s="703"/>
      <c r="FPA1" s="703"/>
      <c r="FPB1" s="703"/>
      <c r="FPC1" s="703"/>
      <c r="FPD1" s="703"/>
      <c r="FPE1" s="703"/>
      <c r="FPF1" s="703"/>
      <c r="FPG1" s="703"/>
      <c r="FPH1" s="703"/>
      <c r="FPI1" s="703"/>
      <c r="FPJ1" s="703"/>
      <c r="FPK1" s="703"/>
      <c r="FPL1" s="703"/>
      <c r="FPM1" s="703"/>
      <c r="FPN1" s="703"/>
      <c r="FPO1" s="703"/>
      <c r="FPP1" s="703"/>
      <c r="FPQ1" s="703"/>
      <c r="FPR1" s="703"/>
      <c r="FPS1" s="703"/>
      <c r="FPT1" s="703"/>
      <c r="FPU1" s="703"/>
      <c r="FPV1" s="703"/>
      <c r="FPW1" s="703"/>
      <c r="FPX1" s="703"/>
      <c r="FPY1" s="703"/>
      <c r="FPZ1" s="703"/>
      <c r="FQA1" s="703"/>
      <c r="FQB1" s="703"/>
      <c r="FQC1" s="703"/>
      <c r="FQD1" s="703"/>
      <c r="FQE1" s="703"/>
      <c r="FQF1" s="703"/>
      <c r="FQG1" s="703"/>
      <c r="FQH1" s="703"/>
      <c r="FQI1" s="703"/>
      <c r="FQJ1" s="703"/>
      <c r="FQK1" s="703"/>
      <c r="FQL1" s="703"/>
      <c r="FQM1" s="703"/>
      <c r="FQN1" s="703"/>
      <c r="FQO1" s="703"/>
      <c r="FQP1" s="703"/>
      <c r="FQQ1" s="703"/>
      <c r="FQR1" s="703"/>
      <c r="FQS1" s="703"/>
      <c r="FQT1" s="703"/>
      <c r="FQU1" s="703"/>
      <c r="FQV1" s="703"/>
      <c r="FQW1" s="703"/>
      <c r="FQX1" s="703"/>
      <c r="FQY1" s="703"/>
      <c r="FQZ1" s="703"/>
      <c r="FRA1" s="703"/>
      <c r="FRB1" s="703"/>
      <c r="FRC1" s="703"/>
      <c r="FRD1" s="703"/>
      <c r="FRE1" s="703"/>
      <c r="FRF1" s="703"/>
      <c r="FRG1" s="703"/>
      <c r="FRH1" s="703"/>
      <c r="FRI1" s="703"/>
      <c r="FRJ1" s="703"/>
      <c r="FRK1" s="703"/>
      <c r="FRL1" s="703"/>
      <c r="FRM1" s="703"/>
      <c r="FRN1" s="703"/>
      <c r="FRO1" s="703"/>
      <c r="FRP1" s="703"/>
      <c r="FRQ1" s="703"/>
      <c r="FRR1" s="703"/>
      <c r="FRS1" s="703"/>
      <c r="FRT1" s="703"/>
      <c r="FRU1" s="703"/>
      <c r="FRV1" s="703"/>
      <c r="FRW1" s="703"/>
      <c r="FRX1" s="703"/>
      <c r="FRY1" s="703"/>
      <c r="FRZ1" s="703"/>
      <c r="FSA1" s="703"/>
      <c r="FSB1" s="703"/>
      <c r="FSC1" s="703"/>
      <c r="FSD1" s="703"/>
      <c r="FSE1" s="703"/>
      <c r="FSF1" s="703"/>
      <c r="FSG1" s="703"/>
      <c r="FSH1" s="703"/>
      <c r="FSI1" s="703"/>
      <c r="FSJ1" s="703"/>
      <c r="FSK1" s="703"/>
      <c r="FSL1" s="703"/>
      <c r="FSM1" s="703"/>
      <c r="FSN1" s="703"/>
      <c r="FSO1" s="703"/>
      <c r="FSP1" s="703"/>
      <c r="FSQ1" s="703"/>
      <c r="FSR1" s="703"/>
      <c r="FSS1" s="703"/>
      <c r="FST1" s="703"/>
      <c r="FSU1" s="703"/>
      <c r="FSV1" s="703"/>
      <c r="FSW1" s="703"/>
      <c r="FSX1" s="703"/>
      <c r="FSY1" s="703"/>
      <c r="FSZ1" s="703"/>
      <c r="FTA1" s="703"/>
      <c r="FTB1" s="703"/>
      <c r="FTC1" s="703"/>
      <c r="FTD1" s="703"/>
      <c r="FTE1" s="703"/>
      <c r="FTF1" s="703"/>
      <c r="FTG1" s="703"/>
      <c r="FTH1" s="703"/>
      <c r="FTI1" s="703"/>
      <c r="FTJ1" s="703"/>
      <c r="FTK1" s="703"/>
      <c r="FTL1" s="703"/>
      <c r="FTM1" s="703"/>
      <c r="FTN1" s="703"/>
      <c r="FTO1" s="703"/>
      <c r="FTP1" s="703"/>
      <c r="FTQ1" s="703"/>
      <c r="FTR1" s="703"/>
      <c r="FTS1" s="703"/>
      <c r="FTT1" s="703"/>
      <c r="FTU1" s="703"/>
      <c r="FTV1" s="703"/>
      <c r="FTW1" s="703"/>
      <c r="FTX1" s="703"/>
      <c r="FTY1" s="703"/>
      <c r="FTZ1" s="703"/>
      <c r="FUA1" s="703"/>
      <c r="FUB1" s="703"/>
      <c r="FUC1" s="703"/>
      <c r="FUD1" s="703"/>
      <c r="FUE1" s="703"/>
      <c r="FUF1" s="703"/>
      <c r="FUG1" s="703"/>
      <c r="FUH1" s="703"/>
      <c r="FUI1" s="703"/>
      <c r="FUJ1" s="703"/>
      <c r="FUK1" s="703"/>
      <c r="FUL1" s="703"/>
      <c r="FUM1" s="703"/>
      <c r="FUN1" s="703"/>
      <c r="FUO1" s="703"/>
      <c r="FUP1" s="703"/>
      <c r="FUQ1" s="703"/>
      <c r="FUR1" s="703"/>
      <c r="FUS1" s="703"/>
      <c r="FUT1" s="703"/>
      <c r="FUU1" s="703"/>
      <c r="FUV1" s="703"/>
      <c r="FUW1" s="703"/>
      <c r="FUX1" s="703"/>
      <c r="FUY1" s="703"/>
      <c r="FUZ1" s="703"/>
      <c r="FVA1" s="703"/>
      <c r="FVB1" s="703"/>
      <c r="FVC1" s="703"/>
      <c r="FVD1" s="703"/>
      <c r="FVE1" s="703"/>
      <c r="FVF1" s="703"/>
      <c r="FVG1" s="703"/>
      <c r="FVH1" s="703"/>
      <c r="FVI1" s="703"/>
      <c r="FVJ1" s="703"/>
      <c r="FVK1" s="703"/>
      <c r="FVL1" s="703"/>
      <c r="FVM1" s="703"/>
      <c r="FVN1" s="703"/>
      <c r="FVO1" s="703"/>
      <c r="FVP1" s="703"/>
      <c r="FVQ1" s="703"/>
      <c r="FVR1" s="703"/>
      <c r="FVS1" s="703"/>
      <c r="FVT1" s="703"/>
      <c r="FVU1" s="703"/>
      <c r="FVV1" s="703"/>
      <c r="FVW1" s="703"/>
      <c r="FVX1" s="703"/>
      <c r="FVY1" s="703"/>
      <c r="FVZ1" s="703"/>
      <c r="FWA1" s="703"/>
      <c r="FWB1" s="703"/>
      <c r="FWC1" s="703"/>
      <c r="FWD1" s="703"/>
      <c r="FWE1" s="703"/>
      <c r="FWF1" s="703"/>
      <c r="FWG1" s="703"/>
      <c r="FWH1" s="703"/>
      <c r="FWI1" s="703"/>
      <c r="FWJ1" s="703"/>
      <c r="FWK1" s="703"/>
      <c r="FWL1" s="703"/>
      <c r="FWM1" s="703"/>
      <c r="FWN1" s="703"/>
      <c r="FWO1" s="703"/>
      <c r="FWP1" s="703"/>
      <c r="FWQ1" s="703"/>
      <c r="FWR1" s="703"/>
      <c r="FWS1" s="703"/>
      <c r="FWT1" s="703"/>
      <c r="FWU1" s="703"/>
      <c r="FWV1" s="703"/>
      <c r="FWW1" s="703"/>
      <c r="FWX1" s="703"/>
      <c r="FWY1" s="703"/>
      <c r="FWZ1" s="703"/>
      <c r="FXA1" s="703"/>
      <c r="FXB1" s="703"/>
      <c r="FXC1" s="703"/>
      <c r="FXD1" s="703"/>
      <c r="FXE1" s="703"/>
      <c r="FXF1" s="703"/>
      <c r="FXG1" s="703"/>
      <c r="FXH1" s="703"/>
      <c r="FXI1" s="703"/>
      <c r="FXJ1" s="703"/>
      <c r="FXK1" s="703"/>
      <c r="FXL1" s="703"/>
      <c r="FXM1" s="703"/>
      <c r="FXN1" s="703"/>
      <c r="FXO1" s="703"/>
      <c r="FXP1" s="703"/>
      <c r="FXQ1" s="703"/>
      <c r="FXR1" s="703"/>
      <c r="FXS1" s="703"/>
      <c r="FXT1" s="703"/>
      <c r="FXU1" s="703"/>
      <c r="FXV1" s="703"/>
      <c r="FXW1" s="703"/>
      <c r="FXX1" s="703"/>
      <c r="FXY1" s="703"/>
      <c r="FXZ1" s="703"/>
      <c r="FYA1" s="703"/>
      <c r="FYB1" s="703"/>
      <c r="FYC1" s="703"/>
      <c r="FYD1" s="703"/>
      <c r="FYE1" s="703"/>
      <c r="FYF1" s="703"/>
      <c r="FYG1" s="703"/>
      <c r="FYH1" s="703"/>
      <c r="FYI1" s="703"/>
      <c r="FYJ1" s="703"/>
      <c r="FYK1" s="703"/>
      <c r="FYL1" s="703"/>
      <c r="FYM1" s="703"/>
      <c r="FYN1" s="703"/>
      <c r="FYO1" s="703"/>
      <c r="FYP1" s="703"/>
      <c r="FYQ1" s="703"/>
      <c r="FYR1" s="703"/>
      <c r="FYS1" s="703"/>
      <c r="FYT1" s="703"/>
      <c r="FYU1" s="703"/>
      <c r="FYV1" s="703"/>
      <c r="FYW1" s="703"/>
      <c r="FYX1" s="703"/>
      <c r="FYY1" s="703"/>
      <c r="FYZ1" s="703"/>
      <c r="FZA1" s="703"/>
      <c r="FZB1" s="703"/>
      <c r="FZC1" s="703"/>
      <c r="FZD1" s="703"/>
      <c r="FZE1" s="703"/>
      <c r="FZF1" s="703"/>
      <c r="FZG1" s="703"/>
      <c r="FZH1" s="703"/>
      <c r="FZI1" s="703"/>
      <c r="FZJ1" s="703"/>
      <c r="FZK1" s="703"/>
      <c r="FZL1" s="703"/>
      <c r="FZM1" s="703"/>
      <c r="FZN1" s="703"/>
      <c r="FZO1" s="703"/>
      <c r="FZP1" s="703"/>
      <c r="FZQ1" s="703"/>
      <c r="FZR1" s="703"/>
      <c r="FZS1" s="703"/>
      <c r="FZT1" s="703"/>
      <c r="FZU1" s="703"/>
      <c r="FZV1" s="703"/>
      <c r="FZW1" s="703"/>
      <c r="FZX1" s="703"/>
      <c r="FZY1" s="703"/>
      <c r="FZZ1" s="703"/>
      <c r="GAA1" s="703"/>
      <c r="GAB1" s="703"/>
      <c r="GAC1" s="703"/>
      <c r="GAD1" s="703"/>
      <c r="GAE1" s="703"/>
      <c r="GAF1" s="703"/>
      <c r="GAG1" s="703"/>
      <c r="GAH1" s="703"/>
      <c r="GAI1" s="703"/>
      <c r="GAJ1" s="703"/>
      <c r="GAK1" s="703"/>
      <c r="GAL1" s="703"/>
      <c r="GAM1" s="703"/>
      <c r="GAN1" s="703"/>
      <c r="GAO1" s="703"/>
      <c r="GAP1" s="703"/>
      <c r="GAQ1" s="703"/>
      <c r="GAR1" s="703"/>
      <c r="GAS1" s="703"/>
      <c r="GAT1" s="703"/>
      <c r="GAU1" s="703"/>
      <c r="GAV1" s="703"/>
      <c r="GAW1" s="703"/>
      <c r="GAX1" s="703"/>
      <c r="GAY1" s="703"/>
      <c r="GAZ1" s="703"/>
      <c r="GBA1" s="703"/>
      <c r="GBB1" s="703"/>
      <c r="GBC1" s="703"/>
      <c r="GBD1" s="703"/>
      <c r="GBE1" s="703"/>
      <c r="GBF1" s="703"/>
      <c r="GBG1" s="703"/>
      <c r="GBH1" s="703"/>
      <c r="GBI1" s="703"/>
      <c r="GBJ1" s="703"/>
      <c r="GBK1" s="703"/>
      <c r="GBL1" s="703"/>
      <c r="GBM1" s="703"/>
      <c r="GBN1" s="703"/>
      <c r="GBO1" s="703"/>
      <c r="GBP1" s="703"/>
      <c r="GBQ1" s="703"/>
      <c r="GBR1" s="703"/>
      <c r="GBS1" s="703"/>
      <c r="GBT1" s="703"/>
      <c r="GBU1" s="703"/>
      <c r="GBV1" s="703"/>
      <c r="GBW1" s="703"/>
      <c r="GBX1" s="703"/>
      <c r="GBY1" s="703"/>
      <c r="GBZ1" s="703"/>
      <c r="GCA1" s="703"/>
      <c r="GCB1" s="703"/>
      <c r="GCC1" s="703"/>
      <c r="GCD1" s="703"/>
      <c r="GCE1" s="703"/>
      <c r="GCF1" s="703"/>
      <c r="GCG1" s="703"/>
      <c r="GCH1" s="703"/>
      <c r="GCI1" s="703"/>
      <c r="GCJ1" s="703"/>
      <c r="GCK1" s="703"/>
      <c r="GCL1" s="703"/>
      <c r="GCM1" s="703"/>
      <c r="GCN1" s="703"/>
      <c r="GCO1" s="703"/>
      <c r="GCP1" s="703"/>
      <c r="GCQ1" s="703"/>
      <c r="GCR1" s="703"/>
      <c r="GCS1" s="703"/>
      <c r="GCT1" s="703"/>
      <c r="GCU1" s="703"/>
      <c r="GCV1" s="703"/>
      <c r="GCW1" s="703"/>
      <c r="GCX1" s="703"/>
      <c r="GCY1" s="703"/>
      <c r="GCZ1" s="703"/>
      <c r="GDA1" s="703"/>
      <c r="GDB1" s="703"/>
      <c r="GDC1" s="703"/>
      <c r="GDD1" s="703"/>
      <c r="GDE1" s="703"/>
      <c r="GDF1" s="703"/>
      <c r="GDG1" s="703"/>
      <c r="GDH1" s="703"/>
      <c r="GDI1" s="703"/>
      <c r="GDJ1" s="703"/>
      <c r="GDK1" s="703"/>
      <c r="GDL1" s="703"/>
      <c r="GDM1" s="703"/>
      <c r="GDN1" s="703"/>
      <c r="GDO1" s="703"/>
      <c r="GDP1" s="703"/>
      <c r="GDQ1" s="703"/>
      <c r="GDR1" s="703"/>
      <c r="GDS1" s="703"/>
      <c r="GDT1" s="703"/>
      <c r="GDU1" s="703"/>
      <c r="GDV1" s="703"/>
      <c r="GDW1" s="703"/>
      <c r="GDX1" s="703"/>
      <c r="GDY1" s="703"/>
      <c r="GDZ1" s="703"/>
      <c r="GEA1" s="703"/>
      <c r="GEB1" s="703"/>
      <c r="GEC1" s="703"/>
      <c r="GED1" s="703"/>
      <c r="GEE1" s="703"/>
      <c r="GEF1" s="703"/>
      <c r="GEG1" s="703"/>
      <c r="GEH1" s="703"/>
      <c r="GEI1" s="703"/>
      <c r="GEJ1" s="703"/>
      <c r="GEK1" s="703"/>
      <c r="GEL1" s="703"/>
      <c r="GEM1" s="703"/>
      <c r="GEN1" s="703"/>
      <c r="GEO1" s="703"/>
      <c r="GEP1" s="703"/>
      <c r="GEQ1" s="703"/>
      <c r="GER1" s="703"/>
      <c r="GES1" s="703"/>
      <c r="GET1" s="703"/>
      <c r="GEU1" s="703"/>
      <c r="GEV1" s="703"/>
      <c r="GEW1" s="703"/>
      <c r="GEX1" s="703"/>
      <c r="GEY1" s="703"/>
      <c r="GEZ1" s="703"/>
      <c r="GFA1" s="703"/>
      <c r="GFB1" s="703"/>
      <c r="GFC1" s="703"/>
      <c r="GFD1" s="703"/>
      <c r="GFE1" s="703"/>
      <c r="GFF1" s="703"/>
      <c r="GFG1" s="703"/>
      <c r="GFH1" s="703"/>
      <c r="GFI1" s="703"/>
      <c r="GFJ1" s="703"/>
      <c r="GFK1" s="703"/>
      <c r="GFL1" s="703"/>
      <c r="GFM1" s="703"/>
      <c r="GFN1" s="703"/>
      <c r="GFO1" s="703"/>
      <c r="GFP1" s="703"/>
      <c r="GFQ1" s="703"/>
      <c r="GFR1" s="703"/>
      <c r="GFS1" s="703"/>
      <c r="GFT1" s="703"/>
      <c r="GFU1" s="703"/>
      <c r="GFV1" s="703"/>
      <c r="GFW1" s="703"/>
      <c r="GFX1" s="703"/>
      <c r="GFY1" s="703"/>
      <c r="GFZ1" s="703"/>
      <c r="GGA1" s="703"/>
      <c r="GGB1" s="703"/>
      <c r="GGC1" s="703"/>
      <c r="GGD1" s="703"/>
      <c r="GGE1" s="703"/>
      <c r="GGF1" s="703"/>
      <c r="GGG1" s="703"/>
      <c r="GGH1" s="703"/>
      <c r="GGI1" s="703"/>
      <c r="GGJ1" s="703"/>
      <c r="GGK1" s="703"/>
      <c r="GGL1" s="703"/>
      <c r="GGM1" s="703"/>
      <c r="GGN1" s="703"/>
      <c r="GGO1" s="703"/>
      <c r="GGP1" s="703"/>
      <c r="GGQ1" s="703"/>
      <c r="GGR1" s="703"/>
      <c r="GGS1" s="703"/>
      <c r="GGT1" s="703"/>
      <c r="GGU1" s="703"/>
      <c r="GGV1" s="703"/>
      <c r="GGW1" s="703"/>
      <c r="GGX1" s="703"/>
      <c r="GGY1" s="703"/>
      <c r="GGZ1" s="703"/>
      <c r="GHA1" s="703"/>
      <c r="GHB1" s="703"/>
      <c r="GHC1" s="703"/>
      <c r="GHD1" s="703"/>
      <c r="GHE1" s="703"/>
      <c r="GHF1" s="703"/>
      <c r="GHG1" s="703"/>
      <c r="GHH1" s="703"/>
      <c r="GHI1" s="703"/>
      <c r="GHJ1" s="703"/>
      <c r="GHK1" s="703"/>
      <c r="GHL1" s="703"/>
      <c r="GHM1" s="703"/>
      <c r="GHN1" s="703"/>
      <c r="GHO1" s="703"/>
      <c r="GHP1" s="703"/>
      <c r="GHQ1" s="703"/>
      <c r="GHR1" s="703"/>
      <c r="GHS1" s="703"/>
      <c r="GHT1" s="703"/>
      <c r="GHU1" s="703"/>
      <c r="GHV1" s="703"/>
      <c r="GHW1" s="703"/>
      <c r="GHX1" s="703"/>
      <c r="GHY1" s="703"/>
      <c r="GHZ1" s="703"/>
      <c r="GIA1" s="703"/>
      <c r="GIB1" s="703"/>
      <c r="GIC1" s="703"/>
      <c r="GID1" s="703"/>
      <c r="GIE1" s="703"/>
      <c r="GIF1" s="703"/>
      <c r="GIG1" s="703"/>
      <c r="GIH1" s="703"/>
      <c r="GII1" s="703"/>
      <c r="GIJ1" s="703"/>
      <c r="GIK1" s="703"/>
      <c r="GIL1" s="703"/>
      <c r="GIM1" s="703"/>
      <c r="GIN1" s="703"/>
      <c r="GIO1" s="703"/>
      <c r="GIP1" s="703"/>
      <c r="GIQ1" s="703"/>
      <c r="GIR1" s="703"/>
      <c r="GIS1" s="703"/>
      <c r="GIT1" s="703"/>
      <c r="GIU1" s="703"/>
      <c r="GIV1" s="703"/>
      <c r="GIW1" s="703"/>
      <c r="GIX1" s="703"/>
      <c r="GIY1" s="703"/>
      <c r="GIZ1" s="703"/>
      <c r="GJA1" s="703"/>
      <c r="GJB1" s="703"/>
      <c r="GJC1" s="703"/>
      <c r="GJD1" s="703"/>
      <c r="GJE1" s="703"/>
      <c r="GJF1" s="703"/>
      <c r="GJG1" s="703"/>
      <c r="GJH1" s="703"/>
      <c r="GJI1" s="703"/>
      <c r="GJJ1" s="703"/>
      <c r="GJK1" s="703"/>
      <c r="GJL1" s="703"/>
      <c r="GJM1" s="703"/>
      <c r="GJN1" s="703"/>
      <c r="GJO1" s="703"/>
      <c r="GJP1" s="703"/>
      <c r="GJQ1" s="703"/>
      <c r="GJR1" s="703"/>
      <c r="GJS1" s="703"/>
      <c r="GJT1" s="703"/>
      <c r="GJU1" s="703"/>
      <c r="GJV1" s="703"/>
      <c r="GJW1" s="703"/>
      <c r="GJX1" s="703"/>
      <c r="GJY1" s="703"/>
      <c r="GJZ1" s="703"/>
      <c r="GKA1" s="703"/>
      <c r="GKB1" s="703"/>
      <c r="GKC1" s="703"/>
      <c r="GKD1" s="703"/>
      <c r="GKE1" s="703"/>
      <c r="GKF1" s="703"/>
      <c r="GKG1" s="703"/>
      <c r="GKH1" s="703"/>
      <c r="GKI1" s="703"/>
      <c r="GKJ1" s="703"/>
      <c r="GKK1" s="703"/>
      <c r="GKL1" s="703"/>
      <c r="GKM1" s="703"/>
      <c r="GKN1" s="703"/>
      <c r="GKO1" s="703"/>
      <c r="GKP1" s="703"/>
      <c r="GKQ1" s="703"/>
      <c r="GKR1" s="703"/>
      <c r="GKS1" s="703"/>
      <c r="GKT1" s="703"/>
      <c r="GKU1" s="703"/>
      <c r="GKV1" s="703"/>
      <c r="GKW1" s="703"/>
      <c r="GKX1" s="703"/>
      <c r="GKY1" s="703"/>
      <c r="GKZ1" s="703"/>
      <c r="GLA1" s="703"/>
      <c r="GLB1" s="703"/>
      <c r="GLC1" s="703"/>
      <c r="GLD1" s="703"/>
      <c r="GLE1" s="703"/>
      <c r="GLF1" s="703"/>
      <c r="GLG1" s="703"/>
      <c r="GLH1" s="703"/>
      <c r="GLI1" s="703"/>
      <c r="GLJ1" s="703"/>
      <c r="GLK1" s="703"/>
      <c r="GLL1" s="703"/>
      <c r="GLM1" s="703"/>
      <c r="GLN1" s="703"/>
      <c r="GLO1" s="703"/>
      <c r="GLP1" s="703"/>
      <c r="GLQ1" s="703"/>
      <c r="GLR1" s="703"/>
      <c r="GLS1" s="703"/>
      <c r="GLT1" s="703"/>
      <c r="GLU1" s="703"/>
      <c r="GLV1" s="703"/>
      <c r="GLW1" s="703"/>
      <c r="GLX1" s="703"/>
      <c r="GLY1" s="703"/>
      <c r="GLZ1" s="703"/>
      <c r="GMA1" s="703"/>
      <c r="GMB1" s="703"/>
      <c r="GMC1" s="703"/>
      <c r="GMD1" s="703"/>
      <c r="GME1" s="703"/>
      <c r="GMF1" s="703"/>
      <c r="GMG1" s="703"/>
      <c r="GMH1" s="703"/>
      <c r="GMI1" s="703"/>
      <c r="GMJ1" s="703"/>
      <c r="GMK1" s="703"/>
      <c r="GML1" s="703"/>
      <c r="GMM1" s="703"/>
      <c r="GMN1" s="703"/>
      <c r="GMO1" s="703"/>
      <c r="GMP1" s="703"/>
      <c r="GMQ1" s="703"/>
      <c r="GMR1" s="703"/>
      <c r="GMS1" s="703"/>
      <c r="GMT1" s="703"/>
      <c r="GMU1" s="703"/>
      <c r="GMV1" s="703"/>
      <c r="GMW1" s="703"/>
      <c r="GMX1" s="703"/>
      <c r="GMY1" s="703"/>
      <c r="GMZ1" s="703"/>
      <c r="GNA1" s="703"/>
      <c r="GNB1" s="703"/>
      <c r="GNC1" s="703"/>
      <c r="GND1" s="703"/>
      <c r="GNE1" s="703"/>
      <c r="GNF1" s="703"/>
      <c r="GNG1" s="703"/>
      <c r="GNH1" s="703"/>
      <c r="GNI1" s="703"/>
      <c r="GNJ1" s="703"/>
      <c r="GNK1" s="703"/>
      <c r="GNL1" s="703"/>
      <c r="GNM1" s="703"/>
      <c r="GNN1" s="703"/>
      <c r="GNO1" s="703"/>
      <c r="GNP1" s="703"/>
      <c r="GNQ1" s="703"/>
      <c r="GNR1" s="703"/>
      <c r="GNS1" s="703"/>
      <c r="GNT1" s="703"/>
      <c r="GNU1" s="703"/>
      <c r="GNV1" s="703"/>
      <c r="GNW1" s="703"/>
      <c r="GNX1" s="703"/>
      <c r="GNY1" s="703"/>
      <c r="GNZ1" s="703"/>
      <c r="GOA1" s="703"/>
      <c r="GOB1" s="703"/>
      <c r="GOC1" s="703"/>
      <c r="GOD1" s="703"/>
      <c r="GOE1" s="703"/>
      <c r="GOF1" s="703"/>
      <c r="GOG1" s="703"/>
      <c r="GOH1" s="703"/>
      <c r="GOI1" s="703"/>
      <c r="GOJ1" s="703"/>
      <c r="GOK1" s="703"/>
      <c r="GOL1" s="703"/>
      <c r="GOM1" s="703"/>
      <c r="GON1" s="703"/>
      <c r="GOO1" s="703"/>
      <c r="GOP1" s="703"/>
      <c r="GOQ1" s="703"/>
      <c r="GOR1" s="703"/>
      <c r="GOS1" s="703"/>
      <c r="GOT1" s="703"/>
      <c r="GOU1" s="703"/>
      <c r="GOV1" s="703"/>
      <c r="GOW1" s="703"/>
      <c r="GOX1" s="703"/>
      <c r="GOY1" s="703"/>
      <c r="GOZ1" s="703"/>
      <c r="GPA1" s="703"/>
      <c r="GPB1" s="703"/>
      <c r="GPC1" s="703"/>
      <c r="GPD1" s="703"/>
      <c r="GPE1" s="703"/>
      <c r="GPF1" s="703"/>
      <c r="GPG1" s="703"/>
      <c r="GPH1" s="703"/>
      <c r="GPI1" s="703"/>
      <c r="GPJ1" s="703"/>
      <c r="GPK1" s="703"/>
      <c r="GPL1" s="703"/>
      <c r="GPM1" s="703"/>
      <c r="GPN1" s="703"/>
      <c r="GPO1" s="703"/>
      <c r="GPP1" s="703"/>
      <c r="GPQ1" s="703"/>
      <c r="GPR1" s="703"/>
      <c r="GPS1" s="703"/>
      <c r="GPT1" s="703"/>
      <c r="GPU1" s="703"/>
      <c r="GPV1" s="703"/>
      <c r="GPW1" s="703"/>
      <c r="GPX1" s="703"/>
      <c r="GPY1" s="703"/>
      <c r="GPZ1" s="703"/>
      <c r="GQA1" s="703"/>
      <c r="GQB1" s="703"/>
      <c r="GQC1" s="703"/>
      <c r="GQD1" s="703"/>
      <c r="GQE1" s="703"/>
      <c r="GQF1" s="703"/>
      <c r="GQG1" s="703"/>
      <c r="GQH1" s="703"/>
      <c r="GQI1" s="703"/>
      <c r="GQJ1" s="703"/>
      <c r="GQK1" s="703"/>
      <c r="GQL1" s="703"/>
      <c r="GQM1" s="703"/>
      <c r="GQN1" s="703"/>
      <c r="GQO1" s="703"/>
      <c r="GQP1" s="703"/>
      <c r="GQQ1" s="703"/>
      <c r="GQR1" s="703"/>
      <c r="GQS1" s="703"/>
      <c r="GQT1" s="703"/>
      <c r="GQU1" s="703"/>
      <c r="GQV1" s="703"/>
      <c r="GQW1" s="703"/>
      <c r="GQX1" s="703"/>
      <c r="GQY1" s="703"/>
      <c r="GQZ1" s="703"/>
      <c r="GRA1" s="703"/>
      <c r="GRB1" s="703"/>
      <c r="GRC1" s="703"/>
      <c r="GRD1" s="703"/>
      <c r="GRE1" s="703"/>
      <c r="GRF1" s="703"/>
      <c r="GRG1" s="703"/>
      <c r="GRH1" s="703"/>
      <c r="GRI1" s="703"/>
      <c r="GRJ1" s="703"/>
      <c r="GRK1" s="703"/>
      <c r="GRL1" s="703"/>
      <c r="GRM1" s="703"/>
      <c r="GRN1" s="703"/>
      <c r="GRO1" s="703"/>
      <c r="GRP1" s="703"/>
      <c r="GRQ1" s="703"/>
      <c r="GRR1" s="703"/>
      <c r="GRS1" s="703"/>
      <c r="GRT1" s="703"/>
      <c r="GRU1" s="703"/>
      <c r="GRV1" s="703"/>
      <c r="GRW1" s="703"/>
      <c r="GRX1" s="703"/>
      <c r="GRY1" s="703"/>
      <c r="GRZ1" s="703"/>
      <c r="GSA1" s="703"/>
      <c r="GSB1" s="703"/>
      <c r="GSC1" s="703"/>
      <c r="GSD1" s="703"/>
      <c r="GSE1" s="703"/>
      <c r="GSF1" s="703"/>
      <c r="GSG1" s="703"/>
      <c r="GSH1" s="703"/>
      <c r="GSI1" s="703"/>
      <c r="GSJ1" s="703"/>
      <c r="GSK1" s="703"/>
      <c r="GSL1" s="703"/>
      <c r="GSM1" s="703"/>
      <c r="GSN1" s="703"/>
      <c r="GSO1" s="703"/>
      <c r="GSP1" s="703"/>
      <c r="GSQ1" s="703"/>
      <c r="GSR1" s="703"/>
      <c r="GSS1" s="703"/>
      <c r="GST1" s="703"/>
      <c r="GSU1" s="703"/>
      <c r="GSV1" s="703"/>
      <c r="GSW1" s="703"/>
      <c r="GSX1" s="703"/>
      <c r="GSY1" s="703"/>
      <c r="GSZ1" s="703"/>
      <c r="GTA1" s="703"/>
      <c r="GTB1" s="703"/>
      <c r="GTC1" s="703"/>
      <c r="GTD1" s="703"/>
      <c r="GTE1" s="703"/>
      <c r="GTF1" s="703"/>
      <c r="GTG1" s="703"/>
      <c r="GTH1" s="703"/>
      <c r="GTI1" s="703"/>
      <c r="GTJ1" s="703"/>
      <c r="GTK1" s="703"/>
      <c r="GTL1" s="703"/>
      <c r="GTM1" s="703"/>
      <c r="GTN1" s="703"/>
      <c r="GTO1" s="703"/>
      <c r="GTP1" s="703"/>
      <c r="GTQ1" s="703"/>
      <c r="GTR1" s="703"/>
      <c r="GTS1" s="703"/>
      <c r="GTT1" s="703"/>
      <c r="GTU1" s="703"/>
      <c r="GTV1" s="703"/>
      <c r="GTW1" s="703"/>
      <c r="GTX1" s="703"/>
      <c r="GTY1" s="703"/>
      <c r="GTZ1" s="703"/>
      <c r="GUA1" s="703"/>
      <c r="GUB1" s="703"/>
      <c r="GUC1" s="703"/>
      <c r="GUD1" s="703"/>
      <c r="GUE1" s="703"/>
      <c r="GUF1" s="703"/>
      <c r="GUG1" s="703"/>
      <c r="GUH1" s="703"/>
      <c r="GUI1" s="703"/>
      <c r="GUJ1" s="703"/>
      <c r="GUK1" s="703"/>
      <c r="GUL1" s="703"/>
      <c r="GUM1" s="703"/>
      <c r="GUN1" s="703"/>
      <c r="GUO1" s="703"/>
      <c r="GUP1" s="703"/>
      <c r="GUQ1" s="703"/>
      <c r="GUR1" s="703"/>
      <c r="GUS1" s="703"/>
      <c r="GUT1" s="703"/>
      <c r="GUU1" s="703"/>
      <c r="GUV1" s="703"/>
      <c r="GUW1" s="703"/>
      <c r="GUX1" s="703"/>
      <c r="GUY1" s="703"/>
      <c r="GUZ1" s="703"/>
      <c r="GVA1" s="703"/>
      <c r="GVB1" s="703"/>
      <c r="GVC1" s="703"/>
      <c r="GVD1" s="703"/>
      <c r="GVE1" s="703"/>
      <c r="GVF1" s="703"/>
      <c r="GVG1" s="703"/>
      <c r="GVH1" s="703"/>
      <c r="GVI1" s="703"/>
      <c r="GVJ1" s="703"/>
      <c r="GVK1" s="703"/>
      <c r="GVL1" s="703"/>
      <c r="GVM1" s="703"/>
      <c r="GVN1" s="703"/>
      <c r="GVO1" s="703"/>
      <c r="GVP1" s="703"/>
      <c r="GVQ1" s="703"/>
      <c r="GVR1" s="703"/>
      <c r="GVS1" s="703"/>
      <c r="GVT1" s="703"/>
      <c r="GVU1" s="703"/>
      <c r="GVV1" s="703"/>
      <c r="GVW1" s="703"/>
      <c r="GVX1" s="703"/>
      <c r="GVY1" s="703"/>
      <c r="GVZ1" s="703"/>
      <c r="GWA1" s="703"/>
      <c r="GWB1" s="703"/>
      <c r="GWC1" s="703"/>
      <c r="GWD1" s="703"/>
      <c r="GWE1" s="703"/>
      <c r="GWF1" s="703"/>
      <c r="GWG1" s="703"/>
      <c r="GWH1" s="703"/>
      <c r="GWI1" s="703"/>
      <c r="GWJ1" s="703"/>
      <c r="GWK1" s="703"/>
      <c r="GWL1" s="703"/>
      <c r="GWM1" s="703"/>
      <c r="GWN1" s="703"/>
      <c r="GWO1" s="703"/>
      <c r="GWP1" s="703"/>
      <c r="GWQ1" s="703"/>
      <c r="GWR1" s="703"/>
      <c r="GWS1" s="703"/>
      <c r="GWT1" s="703"/>
      <c r="GWU1" s="703"/>
      <c r="GWV1" s="703"/>
      <c r="GWW1" s="703"/>
      <c r="GWX1" s="703"/>
      <c r="GWY1" s="703"/>
      <c r="GWZ1" s="703"/>
      <c r="GXA1" s="703"/>
      <c r="GXB1" s="703"/>
      <c r="GXC1" s="703"/>
      <c r="GXD1" s="703"/>
      <c r="GXE1" s="703"/>
      <c r="GXF1" s="703"/>
      <c r="GXG1" s="703"/>
      <c r="GXH1" s="703"/>
      <c r="GXI1" s="703"/>
      <c r="GXJ1" s="703"/>
      <c r="GXK1" s="703"/>
      <c r="GXL1" s="703"/>
      <c r="GXM1" s="703"/>
      <c r="GXN1" s="703"/>
      <c r="GXO1" s="703"/>
      <c r="GXP1" s="703"/>
      <c r="GXQ1" s="703"/>
      <c r="GXR1" s="703"/>
      <c r="GXS1" s="703"/>
      <c r="GXT1" s="703"/>
      <c r="GXU1" s="703"/>
      <c r="GXV1" s="703"/>
      <c r="GXW1" s="703"/>
      <c r="GXX1" s="703"/>
      <c r="GXY1" s="703"/>
      <c r="GXZ1" s="703"/>
      <c r="GYA1" s="703"/>
      <c r="GYB1" s="703"/>
      <c r="GYC1" s="703"/>
      <c r="GYD1" s="703"/>
      <c r="GYE1" s="703"/>
      <c r="GYF1" s="703"/>
      <c r="GYG1" s="703"/>
      <c r="GYH1" s="703"/>
      <c r="GYI1" s="703"/>
      <c r="GYJ1" s="703"/>
      <c r="GYK1" s="703"/>
      <c r="GYL1" s="703"/>
      <c r="GYM1" s="703"/>
      <c r="GYN1" s="703"/>
      <c r="GYO1" s="703"/>
      <c r="GYP1" s="703"/>
      <c r="GYQ1" s="703"/>
      <c r="GYR1" s="703"/>
      <c r="GYS1" s="703"/>
      <c r="GYT1" s="703"/>
      <c r="GYU1" s="703"/>
      <c r="GYV1" s="703"/>
      <c r="GYW1" s="703"/>
      <c r="GYX1" s="703"/>
      <c r="GYY1" s="703"/>
      <c r="GYZ1" s="703"/>
      <c r="GZA1" s="703"/>
      <c r="GZB1" s="703"/>
      <c r="GZC1" s="703"/>
      <c r="GZD1" s="703"/>
      <c r="GZE1" s="703"/>
      <c r="GZF1" s="703"/>
      <c r="GZG1" s="703"/>
      <c r="GZH1" s="703"/>
      <c r="GZI1" s="703"/>
      <c r="GZJ1" s="703"/>
      <c r="GZK1" s="703"/>
      <c r="GZL1" s="703"/>
      <c r="GZM1" s="703"/>
      <c r="GZN1" s="703"/>
      <c r="GZO1" s="703"/>
      <c r="GZP1" s="703"/>
      <c r="GZQ1" s="703"/>
      <c r="GZR1" s="703"/>
      <c r="GZS1" s="703"/>
      <c r="GZT1" s="703"/>
      <c r="GZU1" s="703"/>
      <c r="GZV1" s="703"/>
      <c r="GZW1" s="703"/>
      <c r="GZX1" s="703"/>
      <c r="GZY1" s="703"/>
      <c r="GZZ1" s="703"/>
      <c r="HAA1" s="703"/>
      <c r="HAB1" s="703"/>
      <c r="HAC1" s="703"/>
      <c r="HAD1" s="703"/>
      <c r="HAE1" s="703"/>
      <c r="HAF1" s="703"/>
      <c r="HAG1" s="703"/>
      <c r="HAH1" s="703"/>
      <c r="HAI1" s="703"/>
      <c r="HAJ1" s="703"/>
      <c r="HAK1" s="703"/>
      <c r="HAL1" s="703"/>
      <c r="HAM1" s="703"/>
      <c r="HAN1" s="703"/>
      <c r="HAO1" s="703"/>
      <c r="HAP1" s="703"/>
      <c r="HAQ1" s="703"/>
      <c r="HAR1" s="703"/>
      <c r="HAS1" s="703"/>
      <c r="HAT1" s="703"/>
      <c r="HAU1" s="703"/>
      <c r="HAV1" s="703"/>
      <c r="HAW1" s="703"/>
      <c r="HAX1" s="703"/>
      <c r="HAY1" s="703"/>
      <c r="HAZ1" s="703"/>
      <c r="HBA1" s="703"/>
      <c r="HBB1" s="703"/>
      <c r="HBC1" s="703"/>
      <c r="HBD1" s="703"/>
      <c r="HBE1" s="703"/>
      <c r="HBF1" s="703"/>
      <c r="HBG1" s="703"/>
      <c r="HBH1" s="703"/>
      <c r="HBI1" s="703"/>
      <c r="HBJ1" s="703"/>
      <c r="HBK1" s="703"/>
      <c r="HBL1" s="703"/>
      <c r="HBM1" s="703"/>
      <c r="HBN1" s="703"/>
      <c r="HBO1" s="703"/>
      <c r="HBP1" s="703"/>
      <c r="HBQ1" s="703"/>
      <c r="HBR1" s="703"/>
      <c r="HBS1" s="703"/>
      <c r="HBT1" s="703"/>
      <c r="HBU1" s="703"/>
      <c r="HBV1" s="703"/>
      <c r="HBW1" s="703"/>
      <c r="HBX1" s="703"/>
      <c r="HBY1" s="703"/>
      <c r="HBZ1" s="703"/>
      <c r="HCA1" s="703"/>
      <c r="HCB1" s="703"/>
      <c r="HCC1" s="703"/>
      <c r="HCD1" s="703"/>
      <c r="HCE1" s="703"/>
      <c r="HCF1" s="703"/>
      <c r="HCG1" s="703"/>
      <c r="HCH1" s="703"/>
      <c r="HCI1" s="703"/>
      <c r="HCJ1" s="703"/>
      <c r="HCK1" s="703"/>
      <c r="HCL1" s="703"/>
      <c r="HCM1" s="703"/>
      <c r="HCN1" s="703"/>
      <c r="HCO1" s="703"/>
      <c r="HCP1" s="703"/>
      <c r="HCQ1" s="703"/>
      <c r="HCR1" s="703"/>
      <c r="HCS1" s="703"/>
      <c r="HCT1" s="703"/>
      <c r="HCU1" s="703"/>
      <c r="HCV1" s="703"/>
      <c r="HCW1" s="703"/>
      <c r="HCX1" s="703"/>
      <c r="HCY1" s="703"/>
      <c r="HCZ1" s="703"/>
      <c r="HDA1" s="703"/>
      <c r="HDB1" s="703"/>
      <c r="HDC1" s="703"/>
      <c r="HDD1" s="703"/>
      <c r="HDE1" s="703"/>
      <c r="HDF1" s="703"/>
      <c r="HDG1" s="703"/>
      <c r="HDH1" s="703"/>
      <c r="HDI1" s="703"/>
      <c r="HDJ1" s="703"/>
      <c r="HDK1" s="703"/>
      <c r="HDL1" s="703"/>
      <c r="HDM1" s="703"/>
      <c r="HDN1" s="703"/>
      <c r="HDO1" s="703"/>
      <c r="HDP1" s="703"/>
      <c r="HDQ1" s="703"/>
      <c r="HDR1" s="703"/>
      <c r="HDS1" s="703"/>
      <c r="HDT1" s="703"/>
      <c r="HDU1" s="703"/>
      <c r="HDV1" s="703"/>
      <c r="HDW1" s="703"/>
      <c r="HDX1" s="703"/>
      <c r="HDY1" s="703"/>
      <c r="HDZ1" s="703"/>
      <c r="HEA1" s="703"/>
      <c r="HEB1" s="703"/>
      <c r="HEC1" s="703"/>
      <c r="HED1" s="703"/>
      <c r="HEE1" s="703"/>
      <c r="HEF1" s="703"/>
      <c r="HEG1" s="703"/>
      <c r="HEH1" s="703"/>
      <c r="HEI1" s="703"/>
      <c r="HEJ1" s="703"/>
      <c r="HEK1" s="703"/>
      <c r="HEL1" s="703"/>
      <c r="HEM1" s="703"/>
      <c r="HEN1" s="703"/>
      <c r="HEO1" s="703"/>
      <c r="HEP1" s="703"/>
      <c r="HEQ1" s="703"/>
      <c r="HER1" s="703"/>
      <c r="HES1" s="703"/>
      <c r="HET1" s="703"/>
      <c r="HEU1" s="703"/>
      <c r="HEV1" s="703"/>
      <c r="HEW1" s="703"/>
      <c r="HEX1" s="703"/>
      <c r="HEY1" s="703"/>
      <c r="HEZ1" s="703"/>
      <c r="HFA1" s="703"/>
      <c r="HFB1" s="703"/>
      <c r="HFC1" s="703"/>
      <c r="HFD1" s="703"/>
      <c r="HFE1" s="703"/>
      <c r="HFF1" s="703"/>
      <c r="HFG1" s="703"/>
      <c r="HFH1" s="703"/>
      <c r="HFI1" s="703"/>
      <c r="HFJ1" s="703"/>
      <c r="HFK1" s="703"/>
      <c r="HFL1" s="703"/>
      <c r="HFM1" s="703"/>
      <c r="HFN1" s="703"/>
      <c r="HFO1" s="703"/>
      <c r="HFP1" s="703"/>
      <c r="HFQ1" s="703"/>
      <c r="HFR1" s="703"/>
      <c r="HFS1" s="703"/>
      <c r="HFT1" s="703"/>
      <c r="HFU1" s="703"/>
      <c r="HFV1" s="703"/>
      <c r="HFW1" s="703"/>
      <c r="HFX1" s="703"/>
      <c r="HFY1" s="703"/>
      <c r="HFZ1" s="703"/>
      <c r="HGA1" s="703"/>
      <c r="HGB1" s="703"/>
      <c r="HGC1" s="703"/>
      <c r="HGD1" s="703"/>
      <c r="HGE1" s="703"/>
      <c r="HGF1" s="703"/>
      <c r="HGG1" s="703"/>
      <c r="HGH1" s="703"/>
      <c r="HGI1" s="703"/>
      <c r="HGJ1" s="703"/>
      <c r="HGK1" s="703"/>
      <c r="HGL1" s="703"/>
      <c r="HGM1" s="703"/>
      <c r="HGN1" s="703"/>
      <c r="HGO1" s="703"/>
      <c r="HGP1" s="703"/>
      <c r="HGQ1" s="703"/>
      <c r="HGR1" s="703"/>
      <c r="HGS1" s="703"/>
      <c r="HGT1" s="703"/>
      <c r="HGU1" s="703"/>
      <c r="HGV1" s="703"/>
      <c r="HGW1" s="703"/>
      <c r="HGX1" s="703"/>
      <c r="HGY1" s="703"/>
      <c r="HGZ1" s="703"/>
      <c r="HHA1" s="703"/>
      <c r="HHB1" s="703"/>
      <c r="HHC1" s="703"/>
      <c r="HHD1" s="703"/>
      <c r="HHE1" s="703"/>
      <c r="HHF1" s="703"/>
      <c r="HHG1" s="703"/>
      <c r="HHH1" s="703"/>
      <c r="HHI1" s="703"/>
      <c r="HHJ1" s="703"/>
      <c r="HHK1" s="703"/>
      <c r="HHL1" s="703"/>
      <c r="HHM1" s="703"/>
      <c r="HHN1" s="703"/>
      <c r="HHO1" s="703"/>
      <c r="HHP1" s="703"/>
      <c r="HHQ1" s="703"/>
      <c r="HHR1" s="703"/>
      <c r="HHS1" s="703"/>
      <c r="HHT1" s="703"/>
      <c r="HHU1" s="703"/>
      <c r="HHV1" s="703"/>
      <c r="HHW1" s="703"/>
      <c r="HHX1" s="703"/>
      <c r="HHY1" s="703"/>
      <c r="HHZ1" s="703"/>
      <c r="HIA1" s="703"/>
      <c r="HIB1" s="703"/>
      <c r="HIC1" s="703"/>
      <c r="HID1" s="703"/>
      <c r="HIE1" s="703"/>
      <c r="HIF1" s="703"/>
      <c r="HIG1" s="703"/>
      <c r="HIH1" s="703"/>
      <c r="HII1" s="703"/>
      <c r="HIJ1" s="703"/>
      <c r="HIK1" s="703"/>
      <c r="HIL1" s="703"/>
      <c r="HIM1" s="703"/>
      <c r="HIN1" s="703"/>
      <c r="HIO1" s="703"/>
      <c r="HIP1" s="703"/>
      <c r="HIQ1" s="703"/>
      <c r="HIR1" s="703"/>
      <c r="HIS1" s="703"/>
      <c r="HIT1" s="703"/>
      <c r="HIU1" s="703"/>
      <c r="HIV1" s="703"/>
      <c r="HIW1" s="703"/>
      <c r="HIX1" s="703"/>
      <c r="HIY1" s="703"/>
      <c r="HIZ1" s="703"/>
      <c r="HJA1" s="703"/>
      <c r="HJB1" s="703"/>
      <c r="HJC1" s="703"/>
      <c r="HJD1" s="703"/>
      <c r="HJE1" s="703"/>
      <c r="HJF1" s="703"/>
      <c r="HJG1" s="703"/>
      <c r="HJH1" s="703"/>
      <c r="HJI1" s="703"/>
      <c r="HJJ1" s="703"/>
      <c r="HJK1" s="703"/>
      <c r="HJL1" s="703"/>
      <c r="HJM1" s="703"/>
      <c r="HJN1" s="703"/>
      <c r="HJO1" s="703"/>
      <c r="HJP1" s="703"/>
      <c r="HJQ1" s="703"/>
      <c r="HJR1" s="703"/>
      <c r="HJS1" s="703"/>
      <c r="HJT1" s="703"/>
      <c r="HJU1" s="703"/>
      <c r="HJV1" s="703"/>
      <c r="HJW1" s="703"/>
      <c r="HJX1" s="703"/>
      <c r="HJY1" s="703"/>
      <c r="HJZ1" s="703"/>
      <c r="HKA1" s="703"/>
      <c r="HKB1" s="703"/>
      <c r="HKC1" s="703"/>
      <c r="HKD1" s="703"/>
      <c r="HKE1" s="703"/>
      <c r="HKF1" s="703"/>
      <c r="HKG1" s="703"/>
      <c r="HKH1" s="703"/>
      <c r="HKI1" s="703"/>
      <c r="HKJ1" s="703"/>
      <c r="HKK1" s="703"/>
      <c r="HKL1" s="703"/>
      <c r="HKM1" s="703"/>
      <c r="HKN1" s="703"/>
      <c r="HKO1" s="703"/>
      <c r="HKP1" s="703"/>
      <c r="HKQ1" s="703"/>
      <c r="HKR1" s="703"/>
      <c r="HKS1" s="703"/>
      <c r="HKT1" s="703"/>
      <c r="HKU1" s="703"/>
      <c r="HKV1" s="703"/>
      <c r="HKW1" s="703"/>
      <c r="HKX1" s="703"/>
      <c r="HKY1" s="703"/>
      <c r="HKZ1" s="703"/>
      <c r="HLA1" s="703"/>
      <c r="HLB1" s="703"/>
      <c r="HLC1" s="703"/>
      <c r="HLD1" s="703"/>
      <c r="HLE1" s="703"/>
      <c r="HLF1" s="703"/>
      <c r="HLG1" s="703"/>
      <c r="HLH1" s="703"/>
      <c r="HLI1" s="703"/>
      <c r="HLJ1" s="703"/>
      <c r="HLK1" s="703"/>
      <c r="HLL1" s="703"/>
      <c r="HLM1" s="703"/>
      <c r="HLN1" s="703"/>
      <c r="HLO1" s="703"/>
      <c r="HLP1" s="703"/>
      <c r="HLQ1" s="703"/>
      <c r="HLR1" s="703"/>
      <c r="HLS1" s="703"/>
      <c r="HLT1" s="703"/>
      <c r="HLU1" s="703"/>
      <c r="HLV1" s="703"/>
      <c r="HLW1" s="703"/>
      <c r="HLX1" s="703"/>
      <c r="HLY1" s="703"/>
      <c r="HLZ1" s="703"/>
      <c r="HMA1" s="703"/>
      <c r="HMB1" s="703"/>
      <c r="HMC1" s="703"/>
      <c r="HMD1" s="703"/>
      <c r="HME1" s="703"/>
      <c r="HMF1" s="703"/>
      <c r="HMG1" s="703"/>
      <c r="HMH1" s="703"/>
      <c r="HMI1" s="703"/>
      <c r="HMJ1" s="703"/>
      <c r="HMK1" s="703"/>
      <c r="HML1" s="703"/>
      <c r="HMM1" s="703"/>
      <c r="HMN1" s="703"/>
      <c r="HMO1" s="703"/>
      <c r="HMP1" s="703"/>
      <c r="HMQ1" s="703"/>
      <c r="HMR1" s="703"/>
      <c r="HMS1" s="703"/>
      <c r="HMT1" s="703"/>
      <c r="HMU1" s="703"/>
      <c r="HMV1" s="703"/>
      <c r="HMW1" s="703"/>
      <c r="HMX1" s="703"/>
      <c r="HMY1" s="703"/>
      <c r="HMZ1" s="703"/>
      <c r="HNA1" s="703"/>
      <c r="HNB1" s="703"/>
      <c r="HNC1" s="703"/>
      <c r="HND1" s="703"/>
      <c r="HNE1" s="703"/>
      <c r="HNF1" s="703"/>
      <c r="HNG1" s="703"/>
      <c r="HNH1" s="703"/>
      <c r="HNI1" s="703"/>
      <c r="HNJ1" s="703"/>
      <c r="HNK1" s="703"/>
      <c r="HNL1" s="703"/>
      <c r="HNM1" s="703"/>
      <c r="HNN1" s="703"/>
      <c r="HNO1" s="703"/>
      <c r="HNP1" s="703"/>
      <c r="HNQ1" s="703"/>
      <c r="HNR1" s="703"/>
      <c r="HNS1" s="703"/>
      <c r="HNT1" s="703"/>
      <c r="HNU1" s="703"/>
      <c r="HNV1" s="703"/>
      <c r="HNW1" s="703"/>
      <c r="HNX1" s="703"/>
      <c r="HNY1" s="703"/>
      <c r="HNZ1" s="703"/>
      <c r="HOA1" s="703"/>
      <c r="HOB1" s="703"/>
      <c r="HOC1" s="703"/>
      <c r="HOD1" s="703"/>
      <c r="HOE1" s="703"/>
      <c r="HOF1" s="703"/>
      <c r="HOG1" s="703"/>
      <c r="HOH1" s="703"/>
      <c r="HOI1" s="703"/>
      <c r="HOJ1" s="703"/>
      <c r="HOK1" s="703"/>
      <c r="HOL1" s="703"/>
      <c r="HOM1" s="703"/>
      <c r="HON1" s="703"/>
      <c r="HOO1" s="703"/>
      <c r="HOP1" s="703"/>
      <c r="HOQ1" s="703"/>
      <c r="HOR1" s="703"/>
      <c r="HOS1" s="703"/>
      <c r="HOT1" s="703"/>
      <c r="HOU1" s="703"/>
      <c r="HOV1" s="703"/>
      <c r="HOW1" s="703"/>
      <c r="HOX1" s="703"/>
      <c r="HOY1" s="703"/>
      <c r="HOZ1" s="703"/>
      <c r="HPA1" s="703"/>
      <c r="HPB1" s="703"/>
      <c r="HPC1" s="703"/>
      <c r="HPD1" s="703"/>
      <c r="HPE1" s="703"/>
      <c r="HPF1" s="703"/>
      <c r="HPG1" s="703"/>
      <c r="HPH1" s="703"/>
      <c r="HPI1" s="703"/>
      <c r="HPJ1" s="703"/>
      <c r="HPK1" s="703"/>
      <c r="HPL1" s="703"/>
      <c r="HPM1" s="703"/>
      <c r="HPN1" s="703"/>
      <c r="HPO1" s="703"/>
      <c r="HPP1" s="703"/>
      <c r="HPQ1" s="703"/>
      <c r="HPR1" s="703"/>
      <c r="HPS1" s="703"/>
      <c r="HPT1" s="703"/>
      <c r="HPU1" s="703"/>
      <c r="HPV1" s="703"/>
      <c r="HPW1" s="703"/>
      <c r="HPX1" s="703"/>
      <c r="HPY1" s="703"/>
      <c r="HPZ1" s="703"/>
      <c r="HQA1" s="703"/>
      <c r="HQB1" s="703"/>
      <c r="HQC1" s="703"/>
      <c r="HQD1" s="703"/>
      <c r="HQE1" s="703"/>
      <c r="HQF1" s="703"/>
      <c r="HQG1" s="703"/>
      <c r="HQH1" s="703"/>
      <c r="HQI1" s="703"/>
      <c r="HQJ1" s="703"/>
      <c r="HQK1" s="703"/>
      <c r="HQL1" s="703"/>
      <c r="HQM1" s="703"/>
      <c r="HQN1" s="703"/>
      <c r="HQO1" s="703"/>
      <c r="HQP1" s="703"/>
      <c r="HQQ1" s="703"/>
      <c r="HQR1" s="703"/>
      <c r="HQS1" s="703"/>
      <c r="HQT1" s="703"/>
      <c r="HQU1" s="703"/>
      <c r="HQV1" s="703"/>
      <c r="HQW1" s="703"/>
      <c r="HQX1" s="703"/>
      <c r="HQY1" s="703"/>
      <c r="HQZ1" s="703"/>
      <c r="HRA1" s="703"/>
      <c r="HRB1" s="703"/>
      <c r="HRC1" s="703"/>
      <c r="HRD1" s="703"/>
      <c r="HRE1" s="703"/>
      <c r="HRF1" s="703"/>
      <c r="HRG1" s="703"/>
      <c r="HRH1" s="703"/>
      <c r="HRI1" s="703"/>
      <c r="HRJ1" s="703"/>
      <c r="HRK1" s="703"/>
      <c r="HRL1" s="703"/>
      <c r="HRM1" s="703"/>
      <c r="HRN1" s="703"/>
      <c r="HRO1" s="703"/>
      <c r="HRP1" s="703"/>
      <c r="HRQ1" s="703"/>
      <c r="HRR1" s="703"/>
      <c r="HRS1" s="703"/>
      <c r="HRT1" s="703"/>
      <c r="HRU1" s="703"/>
      <c r="HRV1" s="703"/>
      <c r="HRW1" s="703"/>
      <c r="HRX1" s="703"/>
      <c r="HRY1" s="703"/>
      <c r="HRZ1" s="703"/>
      <c r="HSA1" s="703"/>
      <c r="HSB1" s="703"/>
      <c r="HSC1" s="703"/>
      <c r="HSD1" s="703"/>
      <c r="HSE1" s="703"/>
      <c r="HSF1" s="703"/>
      <c r="HSG1" s="703"/>
      <c r="HSH1" s="703"/>
      <c r="HSI1" s="703"/>
      <c r="HSJ1" s="703"/>
      <c r="HSK1" s="703"/>
      <c r="HSL1" s="703"/>
      <c r="HSM1" s="703"/>
      <c r="HSN1" s="703"/>
      <c r="HSO1" s="703"/>
      <c r="HSP1" s="703"/>
      <c r="HSQ1" s="703"/>
      <c r="HSR1" s="703"/>
      <c r="HSS1" s="703"/>
      <c r="HST1" s="703"/>
      <c r="HSU1" s="703"/>
      <c r="HSV1" s="703"/>
      <c r="HSW1" s="703"/>
      <c r="HSX1" s="703"/>
      <c r="HSY1" s="703"/>
      <c r="HSZ1" s="703"/>
      <c r="HTA1" s="703"/>
      <c r="HTB1" s="703"/>
      <c r="HTC1" s="703"/>
      <c r="HTD1" s="703"/>
      <c r="HTE1" s="703"/>
      <c r="HTF1" s="703"/>
      <c r="HTG1" s="703"/>
      <c r="HTH1" s="703"/>
      <c r="HTI1" s="703"/>
      <c r="HTJ1" s="703"/>
      <c r="HTK1" s="703"/>
      <c r="HTL1" s="703"/>
      <c r="HTM1" s="703"/>
      <c r="HTN1" s="703"/>
      <c r="HTO1" s="703"/>
      <c r="HTP1" s="703"/>
      <c r="HTQ1" s="703"/>
      <c r="HTR1" s="703"/>
      <c r="HTS1" s="703"/>
      <c r="HTT1" s="703"/>
      <c r="HTU1" s="703"/>
      <c r="HTV1" s="703"/>
      <c r="HTW1" s="703"/>
      <c r="HTX1" s="703"/>
      <c r="HTY1" s="703"/>
      <c r="HTZ1" s="703"/>
      <c r="HUA1" s="703"/>
      <c r="HUB1" s="703"/>
      <c r="HUC1" s="703"/>
      <c r="HUD1" s="703"/>
      <c r="HUE1" s="703"/>
      <c r="HUF1" s="703"/>
      <c r="HUG1" s="703"/>
      <c r="HUH1" s="703"/>
      <c r="HUI1" s="703"/>
      <c r="HUJ1" s="703"/>
      <c r="HUK1" s="703"/>
      <c r="HUL1" s="703"/>
      <c r="HUM1" s="703"/>
      <c r="HUN1" s="703"/>
      <c r="HUO1" s="703"/>
      <c r="HUP1" s="703"/>
      <c r="HUQ1" s="703"/>
      <c r="HUR1" s="703"/>
      <c r="HUS1" s="703"/>
      <c r="HUT1" s="703"/>
      <c r="HUU1" s="703"/>
      <c r="HUV1" s="703"/>
      <c r="HUW1" s="703"/>
      <c r="HUX1" s="703"/>
      <c r="HUY1" s="703"/>
      <c r="HUZ1" s="703"/>
      <c r="HVA1" s="703"/>
      <c r="HVB1" s="703"/>
      <c r="HVC1" s="703"/>
      <c r="HVD1" s="703"/>
      <c r="HVE1" s="703"/>
      <c r="HVF1" s="703"/>
      <c r="HVG1" s="703"/>
      <c r="HVH1" s="703"/>
      <c r="HVI1" s="703"/>
      <c r="HVJ1" s="703"/>
      <c r="HVK1" s="703"/>
      <c r="HVL1" s="703"/>
      <c r="HVM1" s="703"/>
      <c r="HVN1" s="703"/>
      <c r="HVO1" s="703"/>
      <c r="HVP1" s="703"/>
      <c r="HVQ1" s="703"/>
      <c r="HVR1" s="703"/>
      <c r="HVS1" s="703"/>
      <c r="HVT1" s="703"/>
      <c r="HVU1" s="703"/>
      <c r="HVV1" s="703"/>
      <c r="HVW1" s="703"/>
      <c r="HVX1" s="703"/>
      <c r="HVY1" s="703"/>
      <c r="HVZ1" s="703"/>
      <c r="HWA1" s="703"/>
      <c r="HWB1" s="703"/>
      <c r="HWC1" s="703"/>
      <c r="HWD1" s="703"/>
      <c r="HWE1" s="703"/>
      <c r="HWF1" s="703"/>
      <c r="HWG1" s="703"/>
      <c r="HWH1" s="703"/>
      <c r="HWI1" s="703"/>
      <c r="HWJ1" s="703"/>
      <c r="HWK1" s="703"/>
      <c r="HWL1" s="703"/>
      <c r="HWM1" s="703"/>
      <c r="HWN1" s="703"/>
      <c r="HWO1" s="703"/>
      <c r="HWP1" s="703"/>
      <c r="HWQ1" s="703"/>
      <c r="HWR1" s="703"/>
      <c r="HWS1" s="703"/>
      <c r="HWT1" s="703"/>
      <c r="HWU1" s="703"/>
      <c r="HWV1" s="703"/>
      <c r="HWW1" s="703"/>
      <c r="HWX1" s="703"/>
      <c r="HWY1" s="703"/>
      <c r="HWZ1" s="703"/>
      <c r="HXA1" s="703"/>
      <c r="HXB1" s="703"/>
      <c r="HXC1" s="703"/>
      <c r="HXD1" s="703"/>
      <c r="HXE1" s="703"/>
      <c r="HXF1" s="703"/>
      <c r="HXG1" s="703"/>
      <c r="HXH1" s="703"/>
      <c r="HXI1" s="703"/>
      <c r="HXJ1" s="703"/>
      <c r="HXK1" s="703"/>
      <c r="HXL1" s="703"/>
      <c r="HXM1" s="703"/>
      <c r="HXN1" s="703"/>
      <c r="HXO1" s="703"/>
      <c r="HXP1" s="703"/>
      <c r="HXQ1" s="703"/>
      <c r="HXR1" s="703"/>
      <c r="HXS1" s="703"/>
      <c r="HXT1" s="703"/>
      <c r="HXU1" s="703"/>
      <c r="HXV1" s="703"/>
      <c r="HXW1" s="703"/>
      <c r="HXX1" s="703"/>
      <c r="HXY1" s="703"/>
      <c r="HXZ1" s="703"/>
      <c r="HYA1" s="703"/>
      <c r="HYB1" s="703"/>
      <c r="HYC1" s="703"/>
      <c r="HYD1" s="703"/>
      <c r="HYE1" s="703"/>
      <c r="HYF1" s="703"/>
      <c r="HYG1" s="703"/>
      <c r="HYH1" s="703"/>
      <c r="HYI1" s="703"/>
      <c r="HYJ1" s="703"/>
      <c r="HYK1" s="703"/>
      <c r="HYL1" s="703"/>
      <c r="HYM1" s="703"/>
      <c r="HYN1" s="703"/>
      <c r="HYO1" s="703"/>
      <c r="HYP1" s="703"/>
      <c r="HYQ1" s="703"/>
      <c r="HYR1" s="703"/>
      <c r="HYS1" s="703"/>
      <c r="HYT1" s="703"/>
      <c r="HYU1" s="703"/>
      <c r="HYV1" s="703"/>
      <c r="HYW1" s="703"/>
      <c r="HYX1" s="703"/>
      <c r="HYY1" s="703"/>
      <c r="HYZ1" s="703"/>
      <c r="HZA1" s="703"/>
      <c r="HZB1" s="703"/>
      <c r="HZC1" s="703"/>
      <c r="HZD1" s="703"/>
      <c r="HZE1" s="703"/>
      <c r="HZF1" s="703"/>
      <c r="HZG1" s="703"/>
      <c r="HZH1" s="703"/>
      <c r="HZI1" s="703"/>
      <c r="HZJ1" s="703"/>
      <c r="HZK1" s="703"/>
      <c r="HZL1" s="703"/>
      <c r="HZM1" s="703"/>
      <c r="HZN1" s="703"/>
      <c r="HZO1" s="703"/>
      <c r="HZP1" s="703"/>
      <c r="HZQ1" s="703"/>
      <c r="HZR1" s="703"/>
      <c r="HZS1" s="703"/>
      <c r="HZT1" s="703"/>
      <c r="HZU1" s="703"/>
      <c r="HZV1" s="703"/>
      <c r="HZW1" s="703"/>
      <c r="HZX1" s="703"/>
      <c r="HZY1" s="703"/>
      <c r="HZZ1" s="703"/>
      <c r="IAA1" s="703"/>
      <c r="IAB1" s="703"/>
      <c r="IAC1" s="703"/>
      <c r="IAD1" s="703"/>
      <c r="IAE1" s="703"/>
      <c r="IAF1" s="703"/>
      <c r="IAG1" s="703"/>
      <c r="IAH1" s="703"/>
      <c r="IAI1" s="703"/>
      <c r="IAJ1" s="703"/>
      <c r="IAK1" s="703"/>
      <c r="IAL1" s="703"/>
      <c r="IAM1" s="703"/>
      <c r="IAN1" s="703"/>
      <c r="IAO1" s="703"/>
      <c r="IAP1" s="703"/>
      <c r="IAQ1" s="703"/>
      <c r="IAR1" s="703"/>
      <c r="IAS1" s="703"/>
      <c r="IAT1" s="703"/>
      <c r="IAU1" s="703"/>
      <c r="IAV1" s="703"/>
      <c r="IAW1" s="703"/>
      <c r="IAX1" s="703"/>
      <c r="IAY1" s="703"/>
      <c r="IAZ1" s="703"/>
      <c r="IBA1" s="703"/>
      <c r="IBB1" s="703"/>
      <c r="IBC1" s="703"/>
      <c r="IBD1" s="703"/>
      <c r="IBE1" s="703"/>
      <c r="IBF1" s="703"/>
      <c r="IBG1" s="703"/>
      <c r="IBH1" s="703"/>
      <c r="IBI1" s="703"/>
      <c r="IBJ1" s="703"/>
      <c r="IBK1" s="703"/>
      <c r="IBL1" s="703"/>
      <c r="IBM1" s="703"/>
      <c r="IBN1" s="703"/>
      <c r="IBO1" s="703"/>
      <c r="IBP1" s="703"/>
      <c r="IBQ1" s="703"/>
      <c r="IBR1" s="703"/>
      <c r="IBS1" s="703"/>
      <c r="IBT1" s="703"/>
      <c r="IBU1" s="703"/>
      <c r="IBV1" s="703"/>
      <c r="IBW1" s="703"/>
      <c r="IBX1" s="703"/>
      <c r="IBY1" s="703"/>
      <c r="IBZ1" s="703"/>
      <c r="ICA1" s="703"/>
      <c r="ICB1" s="703"/>
      <c r="ICC1" s="703"/>
      <c r="ICD1" s="703"/>
      <c r="ICE1" s="703"/>
      <c r="ICF1" s="703"/>
      <c r="ICG1" s="703"/>
      <c r="ICH1" s="703"/>
      <c r="ICI1" s="703"/>
      <c r="ICJ1" s="703"/>
      <c r="ICK1" s="703"/>
      <c r="ICL1" s="703"/>
      <c r="ICM1" s="703"/>
      <c r="ICN1" s="703"/>
      <c r="ICO1" s="703"/>
      <c r="ICP1" s="703"/>
      <c r="ICQ1" s="703"/>
      <c r="ICR1" s="703"/>
      <c r="ICS1" s="703"/>
      <c r="ICT1" s="703"/>
      <c r="ICU1" s="703"/>
      <c r="ICV1" s="703"/>
      <c r="ICW1" s="703"/>
      <c r="ICX1" s="703"/>
      <c r="ICY1" s="703"/>
      <c r="ICZ1" s="703"/>
      <c r="IDA1" s="703"/>
      <c r="IDB1" s="703"/>
      <c r="IDC1" s="703"/>
      <c r="IDD1" s="703"/>
      <c r="IDE1" s="703"/>
      <c r="IDF1" s="703"/>
      <c r="IDG1" s="703"/>
      <c r="IDH1" s="703"/>
      <c r="IDI1" s="703"/>
      <c r="IDJ1" s="703"/>
      <c r="IDK1" s="703"/>
      <c r="IDL1" s="703"/>
      <c r="IDM1" s="703"/>
      <c r="IDN1" s="703"/>
      <c r="IDO1" s="703"/>
      <c r="IDP1" s="703"/>
      <c r="IDQ1" s="703"/>
      <c r="IDR1" s="703"/>
      <c r="IDS1" s="703"/>
      <c r="IDT1" s="703"/>
      <c r="IDU1" s="703"/>
      <c r="IDV1" s="703"/>
      <c r="IDW1" s="703"/>
      <c r="IDX1" s="703"/>
      <c r="IDY1" s="703"/>
      <c r="IDZ1" s="703"/>
      <c r="IEA1" s="703"/>
      <c r="IEB1" s="703"/>
      <c r="IEC1" s="703"/>
      <c r="IED1" s="703"/>
      <c r="IEE1" s="703"/>
      <c r="IEF1" s="703"/>
      <c r="IEG1" s="703"/>
      <c r="IEH1" s="703"/>
      <c r="IEI1" s="703"/>
      <c r="IEJ1" s="703"/>
      <c r="IEK1" s="703"/>
      <c r="IEL1" s="703"/>
      <c r="IEM1" s="703"/>
      <c r="IEN1" s="703"/>
      <c r="IEO1" s="703"/>
      <c r="IEP1" s="703"/>
      <c r="IEQ1" s="703"/>
      <c r="IER1" s="703"/>
      <c r="IES1" s="703"/>
      <c r="IET1" s="703"/>
      <c r="IEU1" s="703"/>
      <c r="IEV1" s="703"/>
      <c r="IEW1" s="703"/>
      <c r="IEX1" s="703"/>
      <c r="IEY1" s="703"/>
      <c r="IEZ1" s="703"/>
      <c r="IFA1" s="703"/>
      <c r="IFB1" s="703"/>
      <c r="IFC1" s="703"/>
      <c r="IFD1" s="703"/>
      <c r="IFE1" s="703"/>
      <c r="IFF1" s="703"/>
      <c r="IFG1" s="703"/>
      <c r="IFH1" s="703"/>
      <c r="IFI1" s="703"/>
      <c r="IFJ1" s="703"/>
      <c r="IFK1" s="703"/>
      <c r="IFL1" s="703"/>
      <c r="IFM1" s="703"/>
      <c r="IFN1" s="703"/>
      <c r="IFO1" s="703"/>
      <c r="IFP1" s="703"/>
      <c r="IFQ1" s="703"/>
      <c r="IFR1" s="703"/>
      <c r="IFS1" s="703"/>
      <c r="IFT1" s="703"/>
      <c r="IFU1" s="703"/>
      <c r="IFV1" s="703"/>
      <c r="IFW1" s="703"/>
      <c r="IFX1" s="703"/>
      <c r="IFY1" s="703"/>
      <c r="IFZ1" s="703"/>
      <c r="IGA1" s="703"/>
      <c r="IGB1" s="703"/>
      <c r="IGC1" s="703"/>
      <c r="IGD1" s="703"/>
      <c r="IGE1" s="703"/>
      <c r="IGF1" s="703"/>
      <c r="IGG1" s="703"/>
      <c r="IGH1" s="703"/>
      <c r="IGI1" s="703"/>
      <c r="IGJ1" s="703"/>
      <c r="IGK1" s="703"/>
      <c r="IGL1" s="703"/>
      <c r="IGM1" s="703"/>
      <c r="IGN1" s="703"/>
      <c r="IGO1" s="703"/>
      <c r="IGP1" s="703"/>
      <c r="IGQ1" s="703"/>
      <c r="IGR1" s="703"/>
      <c r="IGS1" s="703"/>
      <c r="IGT1" s="703"/>
      <c r="IGU1" s="703"/>
      <c r="IGV1" s="703"/>
      <c r="IGW1" s="703"/>
      <c r="IGX1" s="703"/>
      <c r="IGY1" s="703"/>
      <c r="IGZ1" s="703"/>
      <c r="IHA1" s="703"/>
      <c r="IHB1" s="703"/>
      <c r="IHC1" s="703"/>
      <c r="IHD1" s="703"/>
      <c r="IHE1" s="703"/>
      <c r="IHF1" s="703"/>
      <c r="IHG1" s="703"/>
      <c r="IHH1" s="703"/>
      <c r="IHI1" s="703"/>
      <c r="IHJ1" s="703"/>
      <c r="IHK1" s="703"/>
      <c r="IHL1" s="703"/>
      <c r="IHM1" s="703"/>
      <c r="IHN1" s="703"/>
      <c r="IHO1" s="703"/>
      <c r="IHP1" s="703"/>
      <c r="IHQ1" s="703"/>
      <c r="IHR1" s="703"/>
      <c r="IHS1" s="703"/>
      <c r="IHT1" s="703"/>
      <c r="IHU1" s="703"/>
      <c r="IHV1" s="703"/>
      <c r="IHW1" s="703"/>
      <c r="IHX1" s="703"/>
      <c r="IHY1" s="703"/>
      <c r="IHZ1" s="703"/>
      <c r="IIA1" s="703"/>
      <c r="IIB1" s="703"/>
      <c r="IIC1" s="703"/>
      <c r="IID1" s="703"/>
      <c r="IIE1" s="703"/>
      <c r="IIF1" s="703"/>
      <c r="IIG1" s="703"/>
      <c r="IIH1" s="703"/>
      <c r="III1" s="703"/>
      <c r="IIJ1" s="703"/>
      <c r="IIK1" s="703"/>
      <c r="IIL1" s="703"/>
      <c r="IIM1" s="703"/>
      <c r="IIN1" s="703"/>
      <c r="IIO1" s="703"/>
      <c r="IIP1" s="703"/>
      <c r="IIQ1" s="703"/>
      <c r="IIR1" s="703"/>
      <c r="IIS1" s="703"/>
      <c r="IIT1" s="703"/>
      <c r="IIU1" s="703"/>
      <c r="IIV1" s="703"/>
      <c r="IIW1" s="703"/>
      <c r="IIX1" s="703"/>
      <c r="IIY1" s="703"/>
      <c r="IIZ1" s="703"/>
      <c r="IJA1" s="703"/>
      <c r="IJB1" s="703"/>
      <c r="IJC1" s="703"/>
      <c r="IJD1" s="703"/>
      <c r="IJE1" s="703"/>
      <c r="IJF1" s="703"/>
      <c r="IJG1" s="703"/>
      <c r="IJH1" s="703"/>
      <c r="IJI1" s="703"/>
      <c r="IJJ1" s="703"/>
      <c r="IJK1" s="703"/>
      <c r="IJL1" s="703"/>
      <c r="IJM1" s="703"/>
      <c r="IJN1" s="703"/>
      <c r="IJO1" s="703"/>
      <c r="IJP1" s="703"/>
      <c r="IJQ1" s="703"/>
      <c r="IJR1" s="703"/>
      <c r="IJS1" s="703"/>
      <c r="IJT1" s="703"/>
      <c r="IJU1" s="703"/>
      <c r="IJV1" s="703"/>
      <c r="IJW1" s="703"/>
      <c r="IJX1" s="703"/>
      <c r="IJY1" s="703"/>
      <c r="IJZ1" s="703"/>
      <c r="IKA1" s="703"/>
      <c r="IKB1" s="703"/>
      <c r="IKC1" s="703"/>
      <c r="IKD1" s="703"/>
      <c r="IKE1" s="703"/>
      <c r="IKF1" s="703"/>
      <c r="IKG1" s="703"/>
      <c r="IKH1" s="703"/>
      <c r="IKI1" s="703"/>
      <c r="IKJ1" s="703"/>
      <c r="IKK1" s="703"/>
      <c r="IKL1" s="703"/>
      <c r="IKM1" s="703"/>
      <c r="IKN1" s="703"/>
      <c r="IKO1" s="703"/>
      <c r="IKP1" s="703"/>
      <c r="IKQ1" s="703"/>
      <c r="IKR1" s="703"/>
      <c r="IKS1" s="703"/>
      <c r="IKT1" s="703"/>
      <c r="IKU1" s="703"/>
      <c r="IKV1" s="703"/>
      <c r="IKW1" s="703"/>
      <c r="IKX1" s="703"/>
      <c r="IKY1" s="703"/>
      <c r="IKZ1" s="703"/>
      <c r="ILA1" s="703"/>
      <c r="ILB1" s="703"/>
      <c r="ILC1" s="703"/>
      <c r="ILD1" s="703"/>
      <c r="ILE1" s="703"/>
      <c r="ILF1" s="703"/>
      <c r="ILG1" s="703"/>
      <c r="ILH1" s="703"/>
      <c r="ILI1" s="703"/>
      <c r="ILJ1" s="703"/>
      <c r="ILK1" s="703"/>
      <c r="ILL1" s="703"/>
      <c r="ILM1" s="703"/>
      <c r="ILN1" s="703"/>
      <c r="ILO1" s="703"/>
      <c r="ILP1" s="703"/>
      <c r="ILQ1" s="703"/>
      <c r="ILR1" s="703"/>
      <c r="ILS1" s="703"/>
      <c r="ILT1" s="703"/>
      <c r="ILU1" s="703"/>
      <c r="ILV1" s="703"/>
      <c r="ILW1" s="703"/>
      <c r="ILX1" s="703"/>
      <c r="ILY1" s="703"/>
      <c r="ILZ1" s="703"/>
      <c r="IMA1" s="703"/>
      <c r="IMB1" s="703"/>
      <c r="IMC1" s="703"/>
      <c r="IMD1" s="703"/>
      <c r="IME1" s="703"/>
      <c r="IMF1" s="703"/>
      <c r="IMG1" s="703"/>
      <c r="IMH1" s="703"/>
      <c r="IMI1" s="703"/>
      <c r="IMJ1" s="703"/>
      <c r="IMK1" s="703"/>
      <c r="IML1" s="703"/>
      <c r="IMM1" s="703"/>
      <c r="IMN1" s="703"/>
      <c r="IMO1" s="703"/>
      <c r="IMP1" s="703"/>
      <c r="IMQ1" s="703"/>
      <c r="IMR1" s="703"/>
      <c r="IMS1" s="703"/>
      <c r="IMT1" s="703"/>
      <c r="IMU1" s="703"/>
      <c r="IMV1" s="703"/>
      <c r="IMW1" s="703"/>
      <c r="IMX1" s="703"/>
      <c r="IMY1" s="703"/>
      <c r="IMZ1" s="703"/>
      <c r="INA1" s="703"/>
      <c r="INB1" s="703"/>
      <c r="INC1" s="703"/>
      <c r="IND1" s="703"/>
      <c r="INE1" s="703"/>
      <c r="INF1" s="703"/>
      <c r="ING1" s="703"/>
      <c r="INH1" s="703"/>
      <c r="INI1" s="703"/>
      <c r="INJ1" s="703"/>
      <c r="INK1" s="703"/>
      <c r="INL1" s="703"/>
      <c r="INM1" s="703"/>
      <c r="INN1" s="703"/>
      <c r="INO1" s="703"/>
      <c r="INP1" s="703"/>
      <c r="INQ1" s="703"/>
      <c r="INR1" s="703"/>
      <c r="INS1" s="703"/>
      <c r="INT1" s="703"/>
      <c r="INU1" s="703"/>
      <c r="INV1" s="703"/>
      <c r="INW1" s="703"/>
      <c r="INX1" s="703"/>
      <c r="INY1" s="703"/>
      <c r="INZ1" s="703"/>
      <c r="IOA1" s="703"/>
      <c r="IOB1" s="703"/>
      <c r="IOC1" s="703"/>
      <c r="IOD1" s="703"/>
      <c r="IOE1" s="703"/>
      <c r="IOF1" s="703"/>
      <c r="IOG1" s="703"/>
      <c r="IOH1" s="703"/>
      <c r="IOI1" s="703"/>
      <c r="IOJ1" s="703"/>
      <c r="IOK1" s="703"/>
      <c r="IOL1" s="703"/>
      <c r="IOM1" s="703"/>
      <c r="ION1" s="703"/>
      <c r="IOO1" s="703"/>
      <c r="IOP1" s="703"/>
      <c r="IOQ1" s="703"/>
      <c r="IOR1" s="703"/>
      <c r="IOS1" s="703"/>
      <c r="IOT1" s="703"/>
      <c r="IOU1" s="703"/>
      <c r="IOV1" s="703"/>
      <c r="IOW1" s="703"/>
      <c r="IOX1" s="703"/>
      <c r="IOY1" s="703"/>
      <c r="IOZ1" s="703"/>
      <c r="IPA1" s="703"/>
      <c r="IPB1" s="703"/>
      <c r="IPC1" s="703"/>
      <c r="IPD1" s="703"/>
      <c r="IPE1" s="703"/>
      <c r="IPF1" s="703"/>
      <c r="IPG1" s="703"/>
      <c r="IPH1" s="703"/>
      <c r="IPI1" s="703"/>
      <c r="IPJ1" s="703"/>
      <c r="IPK1" s="703"/>
      <c r="IPL1" s="703"/>
      <c r="IPM1" s="703"/>
      <c r="IPN1" s="703"/>
      <c r="IPO1" s="703"/>
      <c r="IPP1" s="703"/>
      <c r="IPQ1" s="703"/>
      <c r="IPR1" s="703"/>
      <c r="IPS1" s="703"/>
      <c r="IPT1" s="703"/>
      <c r="IPU1" s="703"/>
      <c r="IPV1" s="703"/>
      <c r="IPW1" s="703"/>
      <c r="IPX1" s="703"/>
      <c r="IPY1" s="703"/>
      <c r="IPZ1" s="703"/>
      <c r="IQA1" s="703"/>
      <c r="IQB1" s="703"/>
      <c r="IQC1" s="703"/>
      <c r="IQD1" s="703"/>
      <c r="IQE1" s="703"/>
      <c r="IQF1" s="703"/>
      <c r="IQG1" s="703"/>
      <c r="IQH1" s="703"/>
      <c r="IQI1" s="703"/>
      <c r="IQJ1" s="703"/>
      <c r="IQK1" s="703"/>
      <c r="IQL1" s="703"/>
      <c r="IQM1" s="703"/>
      <c r="IQN1" s="703"/>
      <c r="IQO1" s="703"/>
      <c r="IQP1" s="703"/>
      <c r="IQQ1" s="703"/>
      <c r="IQR1" s="703"/>
      <c r="IQS1" s="703"/>
      <c r="IQT1" s="703"/>
      <c r="IQU1" s="703"/>
      <c r="IQV1" s="703"/>
      <c r="IQW1" s="703"/>
      <c r="IQX1" s="703"/>
      <c r="IQY1" s="703"/>
      <c r="IQZ1" s="703"/>
      <c r="IRA1" s="703"/>
      <c r="IRB1" s="703"/>
      <c r="IRC1" s="703"/>
      <c r="IRD1" s="703"/>
      <c r="IRE1" s="703"/>
      <c r="IRF1" s="703"/>
      <c r="IRG1" s="703"/>
      <c r="IRH1" s="703"/>
      <c r="IRI1" s="703"/>
      <c r="IRJ1" s="703"/>
      <c r="IRK1" s="703"/>
      <c r="IRL1" s="703"/>
      <c r="IRM1" s="703"/>
      <c r="IRN1" s="703"/>
      <c r="IRO1" s="703"/>
      <c r="IRP1" s="703"/>
      <c r="IRQ1" s="703"/>
      <c r="IRR1" s="703"/>
      <c r="IRS1" s="703"/>
      <c r="IRT1" s="703"/>
      <c r="IRU1" s="703"/>
      <c r="IRV1" s="703"/>
      <c r="IRW1" s="703"/>
      <c r="IRX1" s="703"/>
      <c r="IRY1" s="703"/>
      <c r="IRZ1" s="703"/>
      <c r="ISA1" s="703"/>
      <c r="ISB1" s="703"/>
      <c r="ISC1" s="703"/>
      <c r="ISD1" s="703"/>
      <c r="ISE1" s="703"/>
      <c r="ISF1" s="703"/>
      <c r="ISG1" s="703"/>
      <c r="ISH1" s="703"/>
      <c r="ISI1" s="703"/>
      <c r="ISJ1" s="703"/>
      <c r="ISK1" s="703"/>
      <c r="ISL1" s="703"/>
      <c r="ISM1" s="703"/>
      <c r="ISN1" s="703"/>
      <c r="ISO1" s="703"/>
      <c r="ISP1" s="703"/>
      <c r="ISQ1" s="703"/>
      <c r="ISR1" s="703"/>
      <c r="ISS1" s="703"/>
      <c r="IST1" s="703"/>
      <c r="ISU1" s="703"/>
      <c r="ISV1" s="703"/>
      <c r="ISW1" s="703"/>
      <c r="ISX1" s="703"/>
      <c r="ISY1" s="703"/>
      <c r="ISZ1" s="703"/>
      <c r="ITA1" s="703"/>
      <c r="ITB1" s="703"/>
      <c r="ITC1" s="703"/>
      <c r="ITD1" s="703"/>
      <c r="ITE1" s="703"/>
      <c r="ITF1" s="703"/>
      <c r="ITG1" s="703"/>
      <c r="ITH1" s="703"/>
      <c r="ITI1" s="703"/>
      <c r="ITJ1" s="703"/>
      <c r="ITK1" s="703"/>
      <c r="ITL1" s="703"/>
      <c r="ITM1" s="703"/>
      <c r="ITN1" s="703"/>
      <c r="ITO1" s="703"/>
      <c r="ITP1" s="703"/>
      <c r="ITQ1" s="703"/>
      <c r="ITR1" s="703"/>
      <c r="ITS1" s="703"/>
      <c r="ITT1" s="703"/>
      <c r="ITU1" s="703"/>
      <c r="ITV1" s="703"/>
      <c r="ITW1" s="703"/>
      <c r="ITX1" s="703"/>
      <c r="ITY1" s="703"/>
      <c r="ITZ1" s="703"/>
      <c r="IUA1" s="703"/>
      <c r="IUB1" s="703"/>
      <c r="IUC1" s="703"/>
      <c r="IUD1" s="703"/>
      <c r="IUE1" s="703"/>
      <c r="IUF1" s="703"/>
      <c r="IUG1" s="703"/>
      <c r="IUH1" s="703"/>
      <c r="IUI1" s="703"/>
      <c r="IUJ1" s="703"/>
      <c r="IUK1" s="703"/>
      <c r="IUL1" s="703"/>
      <c r="IUM1" s="703"/>
      <c r="IUN1" s="703"/>
      <c r="IUO1" s="703"/>
      <c r="IUP1" s="703"/>
      <c r="IUQ1" s="703"/>
      <c r="IUR1" s="703"/>
      <c r="IUS1" s="703"/>
      <c r="IUT1" s="703"/>
      <c r="IUU1" s="703"/>
      <c r="IUV1" s="703"/>
      <c r="IUW1" s="703"/>
      <c r="IUX1" s="703"/>
      <c r="IUY1" s="703"/>
      <c r="IUZ1" s="703"/>
      <c r="IVA1" s="703"/>
      <c r="IVB1" s="703"/>
      <c r="IVC1" s="703"/>
      <c r="IVD1" s="703"/>
      <c r="IVE1" s="703"/>
      <c r="IVF1" s="703"/>
      <c r="IVG1" s="703"/>
      <c r="IVH1" s="703"/>
      <c r="IVI1" s="703"/>
      <c r="IVJ1" s="703"/>
      <c r="IVK1" s="703"/>
      <c r="IVL1" s="703"/>
      <c r="IVM1" s="703"/>
      <c r="IVN1" s="703"/>
      <c r="IVO1" s="703"/>
      <c r="IVP1" s="703"/>
      <c r="IVQ1" s="703"/>
      <c r="IVR1" s="703"/>
      <c r="IVS1" s="703"/>
      <c r="IVT1" s="703"/>
      <c r="IVU1" s="703"/>
      <c r="IVV1" s="703"/>
      <c r="IVW1" s="703"/>
      <c r="IVX1" s="703"/>
      <c r="IVY1" s="703"/>
      <c r="IVZ1" s="703"/>
      <c r="IWA1" s="703"/>
      <c r="IWB1" s="703"/>
      <c r="IWC1" s="703"/>
      <c r="IWD1" s="703"/>
      <c r="IWE1" s="703"/>
      <c r="IWF1" s="703"/>
      <c r="IWG1" s="703"/>
      <c r="IWH1" s="703"/>
      <c r="IWI1" s="703"/>
      <c r="IWJ1" s="703"/>
      <c r="IWK1" s="703"/>
      <c r="IWL1" s="703"/>
      <c r="IWM1" s="703"/>
      <c r="IWN1" s="703"/>
      <c r="IWO1" s="703"/>
      <c r="IWP1" s="703"/>
      <c r="IWQ1" s="703"/>
      <c r="IWR1" s="703"/>
      <c r="IWS1" s="703"/>
      <c r="IWT1" s="703"/>
      <c r="IWU1" s="703"/>
      <c r="IWV1" s="703"/>
      <c r="IWW1" s="703"/>
      <c r="IWX1" s="703"/>
      <c r="IWY1" s="703"/>
      <c r="IWZ1" s="703"/>
      <c r="IXA1" s="703"/>
      <c r="IXB1" s="703"/>
      <c r="IXC1" s="703"/>
      <c r="IXD1" s="703"/>
      <c r="IXE1" s="703"/>
      <c r="IXF1" s="703"/>
      <c r="IXG1" s="703"/>
      <c r="IXH1" s="703"/>
      <c r="IXI1" s="703"/>
      <c r="IXJ1" s="703"/>
      <c r="IXK1" s="703"/>
      <c r="IXL1" s="703"/>
      <c r="IXM1" s="703"/>
      <c r="IXN1" s="703"/>
      <c r="IXO1" s="703"/>
      <c r="IXP1" s="703"/>
      <c r="IXQ1" s="703"/>
      <c r="IXR1" s="703"/>
      <c r="IXS1" s="703"/>
      <c r="IXT1" s="703"/>
      <c r="IXU1" s="703"/>
      <c r="IXV1" s="703"/>
      <c r="IXW1" s="703"/>
      <c r="IXX1" s="703"/>
      <c r="IXY1" s="703"/>
      <c r="IXZ1" s="703"/>
      <c r="IYA1" s="703"/>
      <c r="IYB1" s="703"/>
      <c r="IYC1" s="703"/>
      <c r="IYD1" s="703"/>
      <c r="IYE1" s="703"/>
      <c r="IYF1" s="703"/>
      <c r="IYG1" s="703"/>
      <c r="IYH1" s="703"/>
      <c r="IYI1" s="703"/>
      <c r="IYJ1" s="703"/>
      <c r="IYK1" s="703"/>
      <c r="IYL1" s="703"/>
      <c r="IYM1" s="703"/>
      <c r="IYN1" s="703"/>
      <c r="IYO1" s="703"/>
      <c r="IYP1" s="703"/>
      <c r="IYQ1" s="703"/>
      <c r="IYR1" s="703"/>
      <c r="IYS1" s="703"/>
      <c r="IYT1" s="703"/>
      <c r="IYU1" s="703"/>
      <c r="IYV1" s="703"/>
      <c r="IYW1" s="703"/>
      <c r="IYX1" s="703"/>
      <c r="IYY1" s="703"/>
      <c r="IYZ1" s="703"/>
      <c r="IZA1" s="703"/>
      <c r="IZB1" s="703"/>
      <c r="IZC1" s="703"/>
      <c r="IZD1" s="703"/>
      <c r="IZE1" s="703"/>
      <c r="IZF1" s="703"/>
      <c r="IZG1" s="703"/>
      <c r="IZH1" s="703"/>
      <c r="IZI1" s="703"/>
      <c r="IZJ1" s="703"/>
      <c r="IZK1" s="703"/>
      <c r="IZL1" s="703"/>
      <c r="IZM1" s="703"/>
      <c r="IZN1" s="703"/>
      <c r="IZO1" s="703"/>
      <c r="IZP1" s="703"/>
      <c r="IZQ1" s="703"/>
      <c r="IZR1" s="703"/>
      <c r="IZS1" s="703"/>
      <c r="IZT1" s="703"/>
      <c r="IZU1" s="703"/>
      <c r="IZV1" s="703"/>
      <c r="IZW1" s="703"/>
      <c r="IZX1" s="703"/>
      <c r="IZY1" s="703"/>
      <c r="IZZ1" s="703"/>
      <c r="JAA1" s="703"/>
      <c r="JAB1" s="703"/>
      <c r="JAC1" s="703"/>
      <c r="JAD1" s="703"/>
      <c r="JAE1" s="703"/>
      <c r="JAF1" s="703"/>
      <c r="JAG1" s="703"/>
      <c r="JAH1" s="703"/>
      <c r="JAI1" s="703"/>
      <c r="JAJ1" s="703"/>
      <c r="JAK1" s="703"/>
      <c r="JAL1" s="703"/>
      <c r="JAM1" s="703"/>
      <c r="JAN1" s="703"/>
      <c r="JAO1" s="703"/>
      <c r="JAP1" s="703"/>
      <c r="JAQ1" s="703"/>
      <c r="JAR1" s="703"/>
      <c r="JAS1" s="703"/>
      <c r="JAT1" s="703"/>
      <c r="JAU1" s="703"/>
      <c r="JAV1" s="703"/>
      <c r="JAW1" s="703"/>
      <c r="JAX1" s="703"/>
      <c r="JAY1" s="703"/>
      <c r="JAZ1" s="703"/>
      <c r="JBA1" s="703"/>
      <c r="JBB1" s="703"/>
      <c r="JBC1" s="703"/>
      <c r="JBD1" s="703"/>
      <c r="JBE1" s="703"/>
      <c r="JBF1" s="703"/>
      <c r="JBG1" s="703"/>
      <c r="JBH1" s="703"/>
      <c r="JBI1" s="703"/>
      <c r="JBJ1" s="703"/>
      <c r="JBK1" s="703"/>
      <c r="JBL1" s="703"/>
      <c r="JBM1" s="703"/>
      <c r="JBN1" s="703"/>
      <c r="JBO1" s="703"/>
      <c r="JBP1" s="703"/>
      <c r="JBQ1" s="703"/>
      <c r="JBR1" s="703"/>
      <c r="JBS1" s="703"/>
      <c r="JBT1" s="703"/>
      <c r="JBU1" s="703"/>
      <c r="JBV1" s="703"/>
      <c r="JBW1" s="703"/>
      <c r="JBX1" s="703"/>
      <c r="JBY1" s="703"/>
      <c r="JBZ1" s="703"/>
      <c r="JCA1" s="703"/>
      <c r="JCB1" s="703"/>
      <c r="JCC1" s="703"/>
      <c r="JCD1" s="703"/>
      <c r="JCE1" s="703"/>
      <c r="JCF1" s="703"/>
      <c r="JCG1" s="703"/>
      <c r="JCH1" s="703"/>
      <c r="JCI1" s="703"/>
      <c r="JCJ1" s="703"/>
      <c r="JCK1" s="703"/>
      <c r="JCL1" s="703"/>
      <c r="JCM1" s="703"/>
      <c r="JCN1" s="703"/>
      <c r="JCO1" s="703"/>
      <c r="JCP1" s="703"/>
      <c r="JCQ1" s="703"/>
      <c r="JCR1" s="703"/>
      <c r="JCS1" s="703"/>
      <c r="JCT1" s="703"/>
      <c r="JCU1" s="703"/>
      <c r="JCV1" s="703"/>
      <c r="JCW1" s="703"/>
      <c r="JCX1" s="703"/>
      <c r="JCY1" s="703"/>
      <c r="JCZ1" s="703"/>
      <c r="JDA1" s="703"/>
      <c r="JDB1" s="703"/>
      <c r="JDC1" s="703"/>
      <c r="JDD1" s="703"/>
      <c r="JDE1" s="703"/>
      <c r="JDF1" s="703"/>
      <c r="JDG1" s="703"/>
      <c r="JDH1" s="703"/>
      <c r="JDI1" s="703"/>
      <c r="JDJ1" s="703"/>
      <c r="JDK1" s="703"/>
      <c r="JDL1" s="703"/>
      <c r="JDM1" s="703"/>
      <c r="JDN1" s="703"/>
      <c r="JDO1" s="703"/>
      <c r="JDP1" s="703"/>
      <c r="JDQ1" s="703"/>
      <c r="JDR1" s="703"/>
      <c r="JDS1" s="703"/>
      <c r="JDT1" s="703"/>
      <c r="JDU1" s="703"/>
      <c r="JDV1" s="703"/>
      <c r="JDW1" s="703"/>
      <c r="JDX1" s="703"/>
      <c r="JDY1" s="703"/>
      <c r="JDZ1" s="703"/>
      <c r="JEA1" s="703"/>
      <c r="JEB1" s="703"/>
      <c r="JEC1" s="703"/>
      <c r="JED1" s="703"/>
      <c r="JEE1" s="703"/>
      <c r="JEF1" s="703"/>
      <c r="JEG1" s="703"/>
      <c r="JEH1" s="703"/>
      <c r="JEI1" s="703"/>
      <c r="JEJ1" s="703"/>
      <c r="JEK1" s="703"/>
      <c r="JEL1" s="703"/>
      <c r="JEM1" s="703"/>
      <c r="JEN1" s="703"/>
      <c r="JEO1" s="703"/>
      <c r="JEP1" s="703"/>
      <c r="JEQ1" s="703"/>
      <c r="JER1" s="703"/>
      <c r="JES1" s="703"/>
      <c r="JET1" s="703"/>
      <c r="JEU1" s="703"/>
      <c r="JEV1" s="703"/>
      <c r="JEW1" s="703"/>
      <c r="JEX1" s="703"/>
      <c r="JEY1" s="703"/>
      <c r="JEZ1" s="703"/>
      <c r="JFA1" s="703"/>
      <c r="JFB1" s="703"/>
      <c r="JFC1" s="703"/>
      <c r="JFD1" s="703"/>
      <c r="JFE1" s="703"/>
      <c r="JFF1" s="703"/>
      <c r="JFG1" s="703"/>
      <c r="JFH1" s="703"/>
      <c r="JFI1" s="703"/>
      <c r="JFJ1" s="703"/>
      <c r="JFK1" s="703"/>
      <c r="JFL1" s="703"/>
      <c r="JFM1" s="703"/>
      <c r="JFN1" s="703"/>
      <c r="JFO1" s="703"/>
      <c r="JFP1" s="703"/>
      <c r="JFQ1" s="703"/>
      <c r="JFR1" s="703"/>
      <c r="JFS1" s="703"/>
      <c r="JFT1" s="703"/>
      <c r="JFU1" s="703"/>
      <c r="JFV1" s="703"/>
      <c r="JFW1" s="703"/>
      <c r="JFX1" s="703"/>
      <c r="JFY1" s="703"/>
      <c r="JFZ1" s="703"/>
      <c r="JGA1" s="703"/>
      <c r="JGB1" s="703"/>
      <c r="JGC1" s="703"/>
      <c r="JGD1" s="703"/>
      <c r="JGE1" s="703"/>
      <c r="JGF1" s="703"/>
      <c r="JGG1" s="703"/>
      <c r="JGH1" s="703"/>
      <c r="JGI1" s="703"/>
      <c r="JGJ1" s="703"/>
      <c r="JGK1" s="703"/>
      <c r="JGL1" s="703"/>
      <c r="JGM1" s="703"/>
      <c r="JGN1" s="703"/>
      <c r="JGO1" s="703"/>
      <c r="JGP1" s="703"/>
      <c r="JGQ1" s="703"/>
      <c r="JGR1" s="703"/>
      <c r="JGS1" s="703"/>
      <c r="JGT1" s="703"/>
      <c r="JGU1" s="703"/>
      <c r="JGV1" s="703"/>
      <c r="JGW1" s="703"/>
      <c r="JGX1" s="703"/>
      <c r="JGY1" s="703"/>
      <c r="JGZ1" s="703"/>
      <c r="JHA1" s="703"/>
      <c r="JHB1" s="703"/>
      <c r="JHC1" s="703"/>
      <c r="JHD1" s="703"/>
      <c r="JHE1" s="703"/>
      <c r="JHF1" s="703"/>
      <c r="JHG1" s="703"/>
      <c r="JHH1" s="703"/>
      <c r="JHI1" s="703"/>
      <c r="JHJ1" s="703"/>
      <c r="JHK1" s="703"/>
      <c r="JHL1" s="703"/>
      <c r="JHM1" s="703"/>
      <c r="JHN1" s="703"/>
      <c r="JHO1" s="703"/>
      <c r="JHP1" s="703"/>
      <c r="JHQ1" s="703"/>
      <c r="JHR1" s="703"/>
      <c r="JHS1" s="703"/>
      <c r="JHT1" s="703"/>
      <c r="JHU1" s="703"/>
      <c r="JHV1" s="703"/>
      <c r="JHW1" s="703"/>
      <c r="JHX1" s="703"/>
      <c r="JHY1" s="703"/>
      <c r="JHZ1" s="703"/>
      <c r="JIA1" s="703"/>
      <c r="JIB1" s="703"/>
      <c r="JIC1" s="703"/>
      <c r="JID1" s="703"/>
      <c r="JIE1" s="703"/>
      <c r="JIF1" s="703"/>
      <c r="JIG1" s="703"/>
      <c r="JIH1" s="703"/>
      <c r="JII1" s="703"/>
      <c r="JIJ1" s="703"/>
      <c r="JIK1" s="703"/>
      <c r="JIL1" s="703"/>
      <c r="JIM1" s="703"/>
      <c r="JIN1" s="703"/>
      <c r="JIO1" s="703"/>
      <c r="JIP1" s="703"/>
      <c r="JIQ1" s="703"/>
      <c r="JIR1" s="703"/>
      <c r="JIS1" s="703"/>
      <c r="JIT1" s="703"/>
      <c r="JIU1" s="703"/>
      <c r="JIV1" s="703"/>
      <c r="JIW1" s="703"/>
      <c r="JIX1" s="703"/>
      <c r="JIY1" s="703"/>
      <c r="JIZ1" s="703"/>
      <c r="JJA1" s="703"/>
      <c r="JJB1" s="703"/>
      <c r="JJC1" s="703"/>
      <c r="JJD1" s="703"/>
      <c r="JJE1" s="703"/>
      <c r="JJF1" s="703"/>
      <c r="JJG1" s="703"/>
      <c r="JJH1" s="703"/>
      <c r="JJI1" s="703"/>
      <c r="JJJ1" s="703"/>
      <c r="JJK1" s="703"/>
      <c r="JJL1" s="703"/>
      <c r="JJM1" s="703"/>
      <c r="JJN1" s="703"/>
      <c r="JJO1" s="703"/>
      <c r="JJP1" s="703"/>
      <c r="JJQ1" s="703"/>
      <c r="JJR1" s="703"/>
      <c r="JJS1" s="703"/>
      <c r="JJT1" s="703"/>
      <c r="JJU1" s="703"/>
      <c r="JJV1" s="703"/>
      <c r="JJW1" s="703"/>
      <c r="JJX1" s="703"/>
      <c r="JJY1" s="703"/>
      <c r="JJZ1" s="703"/>
      <c r="JKA1" s="703"/>
      <c r="JKB1" s="703"/>
      <c r="JKC1" s="703"/>
      <c r="JKD1" s="703"/>
      <c r="JKE1" s="703"/>
      <c r="JKF1" s="703"/>
      <c r="JKG1" s="703"/>
      <c r="JKH1" s="703"/>
      <c r="JKI1" s="703"/>
      <c r="JKJ1" s="703"/>
      <c r="JKK1" s="703"/>
      <c r="JKL1" s="703"/>
      <c r="JKM1" s="703"/>
      <c r="JKN1" s="703"/>
      <c r="JKO1" s="703"/>
      <c r="JKP1" s="703"/>
      <c r="JKQ1" s="703"/>
      <c r="JKR1" s="703"/>
      <c r="JKS1" s="703"/>
      <c r="JKT1" s="703"/>
      <c r="JKU1" s="703"/>
      <c r="JKV1" s="703"/>
      <c r="JKW1" s="703"/>
      <c r="JKX1" s="703"/>
      <c r="JKY1" s="703"/>
      <c r="JKZ1" s="703"/>
      <c r="JLA1" s="703"/>
      <c r="JLB1" s="703"/>
      <c r="JLC1" s="703"/>
      <c r="JLD1" s="703"/>
      <c r="JLE1" s="703"/>
      <c r="JLF1" s="703"/>
      <c r="JLG1" s="703"/>
      <c r="JLH1" s="703"/>
      <c r="JLI1" s="703"/>
      <c r="JLJ1" s="703"/>
      <c r="JLK1" s="703"/>
      <c r="JLL1" s="703"/>
      <c r="JLM1" s="703"/>
      <c r="JLN1" s="703"/>
      <c r="JLO1" s="703"/>
      <c r="JLP1" s="703"/>
      <c r="JLQ1" s="703"/>
      <c r="JLR1" s="703"/>
      <c r="JLS1" s="703"/>
      <c r="JLT1" s="703"/>
      <c r="JLU1" s="703"/>
      <c r="JLV1" s="703"/>
      <c r="JLW1" s="703"/>
      <c r="JLX1" s="703"/>
      <c r="JLY1" s="703"/>
      <c r="JLZ1" s="703"/>
      <c r="JMA1" s="703"/>
      <c r="JMB1" s="703"/>
      <c r="JMC1" s="703"/>
      <c r="JMD1" s="703"/>
      <c r="JME1" s="703"/>
      <c r="JMF1" s="703"/>
      <c r="JMG1" s="703"/>
      <c r="JMH1" s="703"/>
      <c r="JMI1" s="703"/>
      <c r="JMJ1" s="703"/>
      <c r="JMK1" s="703"/>
      <c r="JML1" s="703"/>
      <c r="JMM1" s="703"/>
      <c r="JMN1" s="703"/>
      <c r="JMO1" s="703"/>
      <c r="JMP1" s="703"/>
      <c r="JMQ1" s="703"/>
      <c r="JMR1" s="703"/>
      <c r="JMS1" s="703"/>
      <c r="JMT1" s="703"/>
      <c r="JMU1" s="703"/>
      <c r="JMV1" s="703"/>
      <c r="JMW1" s="703"/>
      <c r="JMX1" s="703"/>
      <c r="JMY1" s="703"/>
      <c r="JMZ1" s="703"/>
      <c r="JNA1" s="703"/>
      <c r="JNB1" s="703"/>
      <c r="JNC1" s="703"/>
      <c r="JND1" s="703"/>
      <c r="JNE1" s="703"/>
      <c r="JNF1" s="703"/>
      <c r="JNG1" s="703"/>
      <c r="JNH1" s="703"/>
      <c r="JNI1" s="703"/>
      <c r="JNJ1" s="703"/>
      <c r="JNK1" s="703"/>
      <c r="JNL1" s="703"/>
      <c r="JNM1" s="703"/>
      <c r="JNN1" s="703"/>
      <c r="JNO1" s="703"/>
      <c r="JNP1" s="703"/>
      <c r="JNQ1" s="703"/>
      <c r="JNR1" s="703"/>
      <c r="JNS1" s="703"/>
      <c r="JNT1" s="703"/>
      <c r="JNU1" s="703"/>
      <c r="JNV1" s="703"/>
      <c r="JNW1" s="703"/>
      <c r="JNX1" s="703"/>
      <c r="JNY1" s="703"/>
      <c r="JNZ1" s="703"/>
      <c r="JOA1" s="703"/>
      <c r="JOB1" s="703"/>
      <c r="JOC1" s="703"/>
      <c r="JOD1" s="703"/>
      <c r="JOE1" s="703"/>
      <c r="JOF1" s="703"/>
      <c r="JOG1" s="703"/>
      <c r="JOH1" s="703"/>
      <c r="JOI1" s="703"/>
      <c r="JOJ1" s="703"/>
      <c r="JOK1" s="703"/>
      <c r="JOL1" s="703"/>
      <c r="JOM1" s="703"/>
      <c r="JON1" s="703"/>
      <c r="JOO1" s="703"/>
      <c r="JOP1" s="703"/>
      <c r="JOQ1" s="703"/>
      <c r="JOR1" s="703"/>
      <c r="JOS1" s="703"/>
      <c r="JOT1" s="703"/>
      <c r="JOU1" s="703"/>
      <c r="JOV1" s="703"/>
      <c r="JOW1" s="703"/>
      <c r="JOX1" s="703"/>
      <c r="JOY1" s="703"/>
      <c r="JOZ1" s="703"/>
      <c r="JPA1" s="703"/>
      <c r="JPB1" s="703"/>
      <c r="JPC1" s="703"/>
      <c r="JPD1" s="703"/>
      <c r="JPE1" s="703"/>
      <c r="JPF1" s="703"/>
      <c r="JPG1" s="703"/>
      <c r="JPH1" s="703"/>
      <c r="JPI1" s="703"/>
      <c r="JPJ1" s="703"/>
      <c r="JPK1" s="703"/>
      <c r="JPL1" s="703"/>
      <c r="JPM1" s="703"/>
      <c r="JPN1" s="703"/>
      <c r="JPO1" s="703"/>
      <c r="JPP1" s="703"/>
      <c r="JPQ1" s="703"/>
      <c r="JPR1" s="703"/>
      <c r="JPS1" s="703"/>
      <c r="JPT1" s="703"/>
      <c r="JPU1" s="703"/>
      <c r="JPV1" s="703"/>
      <c r="JPW1" s="703"/>
      <c r="JPX1" s="703"/>
      <c r="JPY1" s="703"/>
      <c r="JPZ1" s="703"/>
      <c r="JQA1" s="703"/>
      <c r="JQB1" s="703"/>
      <c r="JQC1" s="703"/>
      <c r="JQD1" s="703"/>
      <c r="JQE1" s="703"/>
      <c r="JQF1" s="703"/>
      <c r="JQG1" s="703"/>
      <c r="JQH1" s="703"/>
      <c r="JQI1" s="703"/>
      <c r="JQJ1" s="703"/>
      <c r="JQK1" s="703"/>
      <c r="JQL1" s="703"/>
      <c r="JQM1" s="703"/>
      <c r="JQN1" s="703"/>
      <c r="JQO1" s="703"/>
      <c r="JQP1" s="703"/>
      <c r="JQQ1" s="703"/>
      <c r="JQR1" s="703"/>
      <c r="JQS1" s="703"/>
      <c r="JQT1" s="703"/>
      <c r="JQU1" s="703"/>
      <c r="JQV1" s="703"/>
      <c r="JQW1" s="703"/>
      <c r="JQX1" s="703"/>
      <c r="JQY1" s="703"/>
      <c r="JQZ1" s="703"/>
      <c r="JRA1" s="703"/>
      <c r="JRB1" s="703"/>
      <c r="JRC1" s="703"/>
      <c r="JRD1" s="703"/>
      <c r="JRE1" s="703"/>
      <c r="JRF1" s="703"/>
      <c r="JRG1" s="703"/>
      <c r="JRH1" s="703"/>
      <c r="JRI1" s="703"/>
      <c r="JRJ1" s="703"/>
      <c r="JRK1" s="703"/>
      <c r="JRL1" s="703"/>
      <c r="JRM1" s="703"/>
      <c r="JRN1" s="703"/>
      <c r="JRO1" s="703"/>
      <c r="JRP1" s="703"/>
      <c r="JRQ1" s="703"/>
      <c r="JRR1" s="703"/>
      <c r="JRS1" s="703"/>
      <c r="JRT1" s="703"/>
      <c r="JRU1" s="703"/>
      <c r="JRV1" s="703"/>
      <c r="JRW1" s="703"/>
      <c r="JRX1" s="703"/>
      <c r="JRY1" s="703"/>
      <c r="JRZ1" s="703"/>
      <c r="JSA1" s="703"/>
      <c r="JSB1" s="703"/>
      <c r="JSC1" s="703"/>
      <c r="JSD1" s="703"/>
      <c r="JSE1" s="703"/>
      <c r="JSF1" s="703"/>
      <c r="JSG1" s="703"/>
      <c r="JSH1" s="703"/>
      <c r="JSI1" s="703"/>
      <c r="JSJ1" s="703"/>
      <c r="JSK1" s="703"/>
      <c r="JSL1" s="703"/>
      <c r="JSM1" s="703"/>
      <c r="JSN1" s="703"/>
      <c r="JSO1" s="703"/>
      <c r="JSP1" s="703"/>
      <c r="JSQ1" s="703"/>
      <c r="JSR1" s="703"/>
      <c r="JSS1" s="703"/>
      <c r="JST1" s="703"/>
      <c r="JSU1" s="703"/>
      <c r="JSV1" s="703"/>
      <c r="JSW1" s="703"/>
      <c r="JSX1" s="703"/>
      <c r="JSY1" s="703"/>
      <c r="JSZ1" s="703"/>
      <c r="JTA1" s="703"/>
      <c r="JTB1" s="703"/>
      <c r="JTC1" s="703"/>
      <c r="JTD1" s="703"/>
      <c r="JTE1" s="703"/>
      <c r="JTF1" s="703"/>
      <c r="JTG1" s="703"/>
      <c r="JTH1" s="703"/>
      <c r="JTI1" s="703"/>
      <c r="JTJ1" s="703"/>
      <c r="JTK1" s="703"/>
      <c r="JTL1" s="703"/>
      <c r="JTM1" s="703"/>
      <c r="JTN1" s="703"/>
      <c r="JTO1" s="703"/>
      <c r="JTP1" s="703"/>
      <c r="JTQ1" s="703"/>
      <c r="JTR1" s="703"/>
      <c r="JTS1" s="703"/>
      <c r="JTT1" s="703"/>
      <c r="JTU1" s="703"/>
      <c r="JTV1" s="703"/>
      <c r="JTW1" s="703"/>
      <c r="JTX1" s="703"/>
      <c r="JTY1" s="703"/>
      <c r="JTZ1" s="703"/>
      <c r="JUA1" s="703"/>
      <c r="JUB1" s="703"/>
      <c r="JUC1" s="703"/>
      <c r="JUD1" s="703"/>
      <c r="JUE1" s="703"/>
      <c r="JUF1" s="703"/>
      <c r="JUG1" s="703"/>
      <c r="JUH1" s="703"/>
      <c r="JUI1" s="703"/>
      <c r="JUJ1" s="703"/>
      <c r="JUK1" s="703"/>
      <c r="JUL1" s="703"/>
      <c r="JUM1" s="703"/>
      <c r="JUN1" s="703"/>
      <c r="JUO1" s="703"/>
      <c r="JUP1" s="703"/>
      <c r="JUQ1" s="703"/>
      <c r="JUR1" s="703"/>
      <c r="JUS1" s="703"/>
      <c r="JUT1" s="703"/>
      <c r="JUU1" s="703"/>
      <c r="JUV1" s="703"/>
      <c r="JUW1" s="703"/>
      <c r="JUX1" s="703"/>
      <c r="JUY1" s="703"/>
      <c r="JUZ1" s="703"/>
      <c r="JVA1" s="703"/>
      <c r="JVB1" s="703"/>
      <c r="JVC1" s="703"/>
      <c r="JVD1" s="703"/>
      <c r="JVE1" s="703"/>
      <c r="JVF1" s="703"/>
      <c r="JVG1" s="703"/>
      <c r="JVH1" s="703"/>
      <c r="JVI1" s="703"/>
      <c r="JVJ1" s="703"/>
      <c r="JVK1" s="703"/>
      <c r="JVL1" s="703"/>
      <c r="JVM1" s="703"/>
      <c r="JVN1" s="703"/>
      <c r="JVO1" s="703"/>
      <c r="JVP1" s="703"/>
      <c r="JVQ1" s="703"/>
      <c r="JVR1" s="703"/>
      <c r="JVS1" s="703"/>
      <c r="JVT1" s="703"/>
      <c r="JVU1" s="703"/>
      <c r="JVV1" s="703"/>
      <c r="JVW1" s="703"/>
      <c r="JVX1" s="703"/>
      <c r="JVY1" s="703"/>
      <c r="JVZ1" s="703"/>
      <c r="JWA1" s="703"/>
      <c r="JWB1" s="703"/>
      <c r="JWC1" s="703"/>
      <c r="JWD1" s="703"/>
      <c r="JWE1" s="703"/>
      <c r="JWF1" s="703"/>
      <c r="JWG1" s="703"/>
      <c r="JWH1" s="703"/>
      <c r="JWI1" s="703"/>
      <c r="JWJ1" s="703"/>
      <c r="JWK1" s="703"/>
      <c r="JWL1" s="703"/>
      <c r="JWM1" s="703"/>
      <c r="JWN1" s="703"/>
      <c r="JWO1" s="703"/>
      <c r="JWP1" s="703"/>
      <c r="JWQ1" s="703"/>
      <c r="JWR1" s="703"/>
      <c r="JWS1" s="703"/>
      <c r="JWT1" s="703"/>
      <c r="JWU1" s="703"/>
      <c r="JWV1" s="703"/>
      <c r="JWW1" s="703"/>
      <c r="JWX1" s="703"/>
      <c r="JWY1" s="703"/>
      <c r="JWZ1" s="703"/>
      <c r="JXA1" s="703"/>
      <c r="JXB1" s="703"/>
      <c r="JXC1" s="703"/>
      <c r="JXD1" s="703"/>
      <c r="JXE1" s="703"/>
      <c r="JXF1" s="703"/>
      <c r="JXG1" s="703"/>
      <c r="JXH1" s="703"/>
      <c r="JXI1" s="703"/>
      <c r="JXJ1" s="703"/>
      <c r="JXK1" s="703"/>
      <c r="JXL1" s="703"/>
      <c r="JXM1" s="703"/>
      <c r="JXN1" s="703"/>
      <c r="JXO1" s="703"/>
      <c r="JXP1" s="703"/>
      <c r="JXQ1" s="703"/>
      <c r="JXR1" s="703"/>
      <c r="JXS1" s="703"/>
      <c r="JXT1" s="703"/>
      <c r="JXU1" s="703"/>
      <c r="JXV1" s="703"/>
      <c r="JXW1" s="703"/>
      <c r="JXX1" s="703"/>
      <c r="JXY1" s="703"/>
      <c r="JXZ1" s="703"/>
      <c r="JYA1" s="703"/>
      <c r="JYB1" s="703"/>
      <c r="JYC1" s="703"/>
      <c r="JYD1" s="703"/>
      <c r="JYE1" s="703"/>
      <c r="JYF1" s="703"/>
      <c r="JYG1" s="703"/>
      <c r="JYH1" s="703"/>
      <c r="JYI1" s="703"/>
      <c r="JYJ1" s="703"/>
      <c r="JYK1" s="703"/>
      <c r="JYL1" s="703"/>
      <c r="JYM1" s="703"/>
      <c r="JYN1" s="703"/>
      <c r="JYO1" s="703"/>
      <c r="JYP1" s="703"/>
      <c r="JYQ1" s="703"/>
      <c r="JYR1" s="703"/>
      <c r="JYS1" s="703"/>
      <c r="JYT1" s="703"/>
      <c r="JYU1" s="703"/>
      <c r="JYV1" s="703"/>
      <c r="JYW1" s="703"/>
      <c r="JYX1" s="703"/>
      <c r="JYY1" s="703"/>
      <c r="JYZ1" s="703"/>
      <c r="JZA1" s="703"/>
      <c r="JZB1" s="703"/>
      <c r="JZC1" s="703"/>
      <c r="JZD1" s="703"/>
      <c r="JZE1" s="703"/>
      <c r="JZF1" s="703"/>
      <c r="JZG1" s="703"/>
      <c r="JZH1" s="703"/>
      <c r="JZI1" s="703"/>
      <c r="JZJ1" s="703"/>
      <c r="JZK1" s="703"/>
      <c r="JZL1" s="703"/>
      <c r="JZM1" s="703"/>
      <c r="JZN1" s="703"/>
      <c r="JZO1" s="703"/>
      <c r="JZP1" s="703"/>
      <c r="JZQ1" s="703"/>
      <c r="JZR1" s="703"/>
      <c r="JZS1" s="703"/>
      <c r="JZT1" s="703"/>
      <c r="JZU1" s="703"/>
      <c r="JZV1" s="703"/>
      <c r="JZW1" s="703"/>
      <c r="JZX1" s="703"/>
      <c r="JZY1" s="703"/>
      <c r="JZZ1" s="703"/>
      <c r="KAA1" s="703"/>
      <c r="KAB1" s="703"/>
      <c r="KAC1" s="703"/>
      <c r="KAD1" s="703"/>
      <c r="KAE1" s="703"/>
      <c r="KAF1" s="703"/>
      <c r="KAG1" s="703"/>
      <c r="KAH1" s="703"/>
      <c r="KAI1" s="703"/>
      <c r="KAJ1" s="703"/>
      <c r="KAK1" s="703"/>
      <c r="KAL1" s="703"/>
      <c r="KAM1" s="703"/>
      <c r="KAN1" s="703"/>
      <c r="KAO1" s="703"/>
      <c r="KAP1" s="703"/>
      <c r="KAQ1" s="703"/>
      <c r="KAR1" s="703"/>
      <c r="KAS1" s="703"/>
      <c r="KAT1" s="703"/>
      <c r="KAU1" s="703"/>
      <c r="KAV1" s="703"/>
      <c r="KAW1" s="703"/>
      <c r="KAX1" s="703"/>
      <c r="KAY1" s="703"/>
      <c r="KAZ1" s="703"/>
      <c r="KBA1" s="703"/>
      <c r="KBB1" s="703"/>
      <c r="KBC1" s="703"/>
      <c r="KBD1" s="703"/>
      <c r="KBE1" s="703"/>
      <c r="KBF1" s="703"/>
      <c r="KBG1" s="703"/>
      <c r="KBH1" s="703"/>
      <c r="KBI1" s="703"/>
      <c r="KBJ1" s="703"/>
      <c r="KBK1" s="703"/>
      <c r="KBL1" s="703"/>
      <c r="KBM1" s="703"/>
      <c r="KBN1" s="703"/>
      <c r="KBO1" s="703"/>
      <c r="KBP1" s="703"/>
      <c r="KBQ1" s="703"/>
      <c r="KBR1" s="703"/>
      <c r="KBS1" s="703"/>
      <c r="KBT1" s="703"/>
      <c r="KBU1" s="703"/>
      <c r="KBV1" s="703"/>
      <c r="KBW1" s="703"/>
      <c r="KBX1" s="703"/>
      <c r="KBY1" s="703"/>
      <c r="KBZ1" s="703"/>
      <c r="KCA1" s="703"/>
      <c r="KCB1" s="703"/>
      <c r="KCC1" s="703"/>
      <c r="KCD1" s="703"/>
      <c r="KCE1" s="703"/>
      <c r="KCF1" s="703"/>
      <c r="KCG1" s="703"/>
      <c r="KCH1" s="703"/>
      <c r="KCI1" s="703"/>
      <c r="KCJ1" s="703"/>
      <c r="KCK1" s="703"/>
      <c r="KCL1" s="703"/>
      <c r="KCM1" s="703"/>
      <c r="KCN1" s="703"/>
      <c r="KCO1" s="703"/>
      <c r="KCP1" s="703"/>
      <c r="KCQ1" s="703"/>
      <c r="KCR1" s="703"/>
      <c r="KCS1" s="703"/>
      <c r="KCT1" s="703"/>
      <c r="KCU1" s="703"/>
      <c r="KCV1" s="703"/>
      <c r="KCW1" s="703"/>
      <c r="KCX1" s="703"/>
      <c r="KCY1" s="703"/>
      <c r="KCZ1" s="703"/>
      <c r="KDA1" s="703"/>
      <c r="KDB1" s="703"/>
      <c r="KDC1" s="703"/>
      <c r="KDD1" s="703"/>
      <c r="KDE1" s="703"/>
      <c r="KDF1" s="703"/>
      <c r="KDG1" s="703"/>
      <c r="KDH1" s="703"/>
      <c r="KDI1" s="703"/>
      <c r="KDJ1" s="703"/>
      <c r="KDK1" s="703"/>
      <c r="KDL1" s="703"/>
      <c r="KDM1" s="703"/>
      <c r="KDN1" s="703"/>
      <c r="KDO1" s="703"/>
      <c r="KDP1" s="703"/>
      <c r="KDQ1" s="703"/>
      <c r="KDR1" s="703"/>
      <c r="KDS1" s="703"/>
      <c r="KDT1" s="703"/>
      <c r="KDU1" s="703"/>
      <c r="KDV1" s="703"/>
      <c r="KDW1" s="703"/>
      <c r="KDX1" s="703"/>
      <c r="KDY1" s="703"/>
      <c r="KDZ1" s="703"/>
      <c r="KEA1" s="703"/>
      <c r="KEB1" s="703"/>
      <c r="KEC1" s="703"/>
      <c r="KED1" s="703"/>
      <c r="KEE1" s="703"/>
      <c r="KEF1" s="703"/>
      <c r="KEG1" s="703"/>
      <c r="KEH1" s="703"/>
      <c r="KEI1" s="703"/>
      <c r="KEJ1" s="703"/>
      <c r="KEK1" s="703"/>
      <c r="KEL1" s="703"/>
      <c r="KEM1" s="703"/>
      <c r="KEN1" s="703"/>
      <c r="KEO1" s="703"/>
      <c r="KEP1" s="703"/>
      <c r="KEQ1" s="703"/>
      <c r="KER1" s="703"/>
      <c r="KES1" s="703"/>
      <c r="KET1" s="703"/>
      <c r="KEU1" s="703"/>
      <c r="KEV1" s="703"/>
      <c r="KEW1" s="703"/>
      <c r="KEX1" s="703"/>
      <c r="KEY1" s="703"/>
      <c r="KEZ1" s="703"/>
      <c r="KFA1" s="703"/>
      <c r="KFB1" s="703"/>
      <c r="KFC1" s="703"/>
      <c r="KFD1" s="703"/>
      <c r="KFE1" s="703"/>
      <c r="KFF1" s="703"/>
      <c r="KFG1" s="703"/>
      <c r="KFH1" s="703"/>
      <c r="KFI1" s="703"/>
      <c r="KFJ1" s="703"/>
      <c r="KFK1" s="703"/>
      <c r="KFL1" s="703"/>
      <c r="KFM1" s="703"/>
      <c r="KFN1" s="703"/>
      <c r="KFO1" s="703"/>
      <c r="KFP1" s="703"/>
      <c r="KFQ1" s="703"/>
      <c r="KFR1" s="703"/>
      <c r="KFS1" s="703"/>
      <c r="KFT1" s="703"/>
      <c r="KFU1" s="703"/>
      <c r="KFV1" s="703"/>
      <c r="KFW1" s="703"/>
      <c r="KFX1" s="703"/>
      <c r="KFY1" s="703"/>
      <c r="KFZ1" s="703"/>
      <c r="KGA1" s="703"/>
      <c r="KGB1" s="703"/>
      <c r="KGC1" s="703"/>
      <c r="KGD1" s="703"/>
      <c r="KGE1" s="703"/>
      <c r="KGF1" s="703"/>
      <c r="KGG1" s="703"/>
      <c r="KGH1" s="703"/>
      <c r="KGI1" s="703"/>
      <c r="KGJ1" s="703"/>
      <c r="KGK1" s="703"/>
      <c r="KGL1" s="703"/>
      <c r="KGM1" s="703"/>
      <c r="KGN1" s="703"/>
      <c r="KGO1" s="703"/>
      <c r="KGP1" s="703"/>
      <c r="KGQ1" s="703"/>
      <c r="KGR1" s="703"/>
      <c r="KGS1" s="703"/>
      <c r="KGT1" s="703"/>
      <c r="KGU1" s="703"/>
      <c r="KGV1" s="703"/>
      <c r="KGW1" s="703"/>
      <c r="KGX1" s="703"/>
      <c r="KGY1" s="703"/>
      <c r="KGZ1" s="703"/>
      <c r="KHA1" s="703"/>
      <c r="KHB1" s="703"/>
      <c r="KHC1" s="703"/>
      <c r="KHD1" s="703"/>
      <c r="KHE1" s="703"/>
      <c r="KHF1" s="703"/>
      <c r="KHG1" s="703"/>
      <c r="KHH1" s="703"/>
      <c r="KHI1" s="703"/>
      <c r="KHJ1" s="703"/>
      <c r="KHK1" s="703"/>
      <c r="KHL1" s="703"/>
      <c r="KHM1" s="703"/>
      <c r="KHN1" s="703"/>
      <c r="KHO1" s="703"/>
      <c r="KHP1" s="703"/>
      <c r="KHQ1" s="703"/>
      <c r="KHR1" s="703"/>
      <c r="KHS1" s="703"/>
      <c r="KHT1" s="703"/>
      <c r="KHU1" s="703"/>
      <c r="KHV1" s="703"/>
      <c r="KHW1" s="703"/>
      <c r="KHX1" s="703"/>
      <c r="KHY1" s="703"/>
      <c r="KHZ1" s="703"/>
      <c r="KIA1" s="703"/>
      <c r="KIB1" s="703"/>
      <c r="KIC1" s="703"/>
      <c r="KID1" s="703"/>
      <c r="KIE1" s="703"/>
      <c r="KIF1" s="703"/>
      <c r="KIG1" s="703"/>
      <c r="KIH1" s="703"/>
      <c r="KII1" s="703"/>
      <c r="KIJ1" s="703"/>
      <c r="KIK1" s="703"/>
      <c r="KIL1" s="703"/>
      <c r="KIM1" s="703"/>
      <c r="KIN1" s="703"/>
      <c r="KIO1" s="703"/>
      <c r="KIP1" s="703"/>
      <c r="KIQ1" s="703"/>
      <c r="KIR1" s="703"/>
      <c r="KIS1" s="703"/>
      <c r="KIT1" s="703"/>
      <c r="KIU1" s="703"/>
      <c r="KIV1" s="703"/>
      <c r="KIW1" s="703"/>
      <c r="KIX1" s="703"/>
      <c r="KIY1" s="703"/>
      <c r="KIZ1" s="703"/>
      <c r="KJA1" s="703"/>
      <c r="KJB1" s="703"/>
      <c r="KJC1" s="703"/>
      <c r="KJD1" s="703"/>
      <c r="KJE1" s="703"/>
      <c r="KJF1" s="703"/>
      <c r="KJG1" s="703"/>
      <c r="KJH1" s="703"/>
      <c r="KJI1" s="703"/>
      <c r="KJJ1" s="703"/>
      <c r="KJK1" s="703"/>
      <c r="KJL1" s="703"/>
      <c r="KJM1" s="703"/>
      <c r="KJN1" s="703"/>
      <c r="KJO1" s="703"/>
      <c r="KJP1" s="703"/>
      <c r="KJQ1" s="703"/>
      <c r="KJR1" s="703"/>
      <c r="KJS1" s="703"/>
      <c r="KJT1" s="703"/>
      <c r="KJU1" s="703"/>
      <c r="KJV1" s="703"/>
      <c r="KJW1" s="703"/>
      <c r="KJX1" s="703"/>
      <c r="KJY1" s="703"/>
      <c r="KJZ1" s="703"/>
      <c r="KKA1" s="703"/>
      <c r="KKB1" s="703"/>
      <c r="KKC1" s="703"/>
      <c r="KKD1" s="703"/>
      <c r="KKE1" s="703"/>
      <c r="KKF1" s="703"/>
      <c r="KKG1" s="703"/>
      <c r="KKH1" s="703"/>
      <c r="KKI1" s="703"/>
      <c r="KKJ1" s="703"/>
      <c r="KKK1" s="703"/>
      <c r="KKL1" s="703"/>
      <c r="KKM1" s="703"/>
      <c r="KKN1" s="703"/>
      <c r="KKO1" s="703"/>
      <c r="KKP1" s="703"/>
      <c r="KKQ1" s="703"/>
      <c r="KKR1" s="703"/>
      <c r="KKS1" s="703"/>
      <c r="KKT1" s="703"/>
      <c r="KKU1" s="703"/>
      <c r="KKV1" s="703"/>
      <c r="KKW1" s="703"/>
      <c r="KKX1" s="703"/>
      <c r="KKY1" s="703"/>
      <c r="KKZ1" s="703"/>
      <c r="KLA1" s="703"/>
      <c r="KLB1" s="703"/>
      <c r="KLC1" s="703"/>
      <c r="KLD1" s="703"/>
      <c r="KLE1" s="703"/>
      <c r="KLF1" s="703"/>
      <c r="KLG1" s="703"/>
      <c r="KLH1" s="703"/>
      <c r="KLI1" s="703"/>
      <c r="KLJ1" s="703"/>
      <c r="KLK1" s="703"/>
      <c r="KLL1" s="703"/>
      <c r="KLM1" s="703"/>
      <c r="KLN1" s="703"/>
      <c r="KLO1" s="703"/>
      <c r="KLP1" s="703"/>
      <c r="KLQ1" s="703"/>
      <c r="KLR1" s="703"/>
      <c r="KLS1" s="703"/>
      <c r="KLT1" s="703"/>
      <c r="KLU1" s="703"/>
      <c r="KLV1" s="703"/>
      <c r="KLW1" s="703"/>
      <c r="KLX1" s="703"/>
      <c r="KLY1" s="703"/>
      <c r="KLZ1" s="703"/>
      <c r="KMA1" s="703"/>
      <c r="KMB1" s="703"/>
      <c r="KMC1" s="703"/>
      <c r="KMD1" s="703"/>
      <c r="KME1" s="703"/>
      <c r="KMF1" s="703"/>
      <c r="KMG1" s="703"/>
      <c r="KMH1" s="703"/>
      <c r="KMI1" s="703"/>
      <c r="KMJ1" s="703"/>
      <c r="KMK1" s="703"/>
      <c r="KML1" s="703"/>
      <c r="KMM1" s="703"/>
      <c r="KMN1" s="703"/>
      <c r="KMO1" s="703"/>
      <c r="KMP1" s="703"/>
      <c r="KMQ1" s="703"/>
      <c r="KMR1" s="703"/>
      <c r="KMS1" s="703"/>
      <c r="KMT1" s="703"/>
      <c r="KMU1" s="703"/>
      <c r="KMV1" s="703"/>
      <c r="KMW1" s="703"/>
      <c r="KMX1" s="703"/>
      <c r="KMY1" s="703"/>
      <c r="KMZ1" s="703"/>
      <c r="KNA1" s="703"/>
      <c r="KNB1" s="703"/>
      <c r="KNC1" s="703"/>
      <c r="KND1" s="703"/>
      <c r="KNE1" s="703"/>
      <c r="KNF1" s="703"/>
      <c r="KNG1" s="703"/>
      <c r="KNH1" s="703"/>
      <c r="KNI1" s="703"/>
      <c r="KNJ1" s="703"/>
      <c r="KNK1" s="703"/>
      <c r="KNL1" s="703"/>
      <c r="KNM1" s="703"/>
      <c r="KNN1" s="703"/>
      <c r="KNO1" s="703"/>
      <c r="KNP1" s="703"/>
      <c r="KNQ1" s="703"/>
      <c r="KNR1" s="703"/>
      <c r="KNS1" s="703"/>
      <c r="KNT1" s="703"/>
      <c r="KNU1" s="703"/>
      <c r="KNV1" s="703"/>
      <c r="KNW1" s="703"/>
      <c r="KNX1" s="703"/>
      <c r="KNY1" s="703"/>
      <c r="KNZ1" s="703"/>
      <c r="KOA1" s="703"/>
      <c r="KOB1" s="703"/>
      <c r="KOC1" s="703"/>
      <c r="KOD1" s="703"/>
      <c r="KOE1" s="703"/>
      <c r="KOF1" s="703"/>
      <c r="KOG1" s="703"/>
      <c r="KOH1" s="703"/>
      <c r="KOI1" s="703"/>
      <c r="KOJ1" s="703"/>
      <c r="KOK1" s="703"/>
      <c r="KOL1" s="703"/>
      <c r="KOM1" s="703"/>
      <c r="KON1" s="703"/>
      <c r="KOO1" s="703"/>
      <c r="KOP1" s="703"/>
      <c r="KOQ1" s="703"/>
      <c r="KOR1" s="703"/>
      <c r="KOS1" s="703"/>
      <c r="KOT1" s="703"/>
      <c r="KOU1" s="703"/>
      <c r="KOV1" s="703"/>
      <c r="KOW1" s="703"/>
      <c r="KOX1" s="703"/>
      <c r="KOY1" s="703"/>
      <c r="KOZ1" s="703"/>
      <c r="KPA1" s="703"/>
      <c r="KPB1" s="703"/>
      <c r="KPC1" s="703"/>
      <c r="KPD1" s="703"/>
      <c r="KPE1" s="703"/>
      <c r="KPF1" s="703"/>
      <c r="KPG1" s="703"/>
      <c r="KPH1" s="703"/>
      <c r="KPI1" s="703"/>
      <c r="KPJ1" s="703"/>
      <c r="KPK1" s="703"/>
      <c r="KPL1" s="703"/>
      <c r="KPM1" s="703"/>
      <c r="KPN1" s="703"/>
      <c r="KPO1" s="703"/>
      <c r="KPP1" s="703"/>
      <c r="KPQ1" s="703"/>
      <c r="KPR1" s="703"/>
      <c r="KPS1" s="703"/>
      <c r="KPT1" s="703"/>
      <c r="KPU1" s="703"/>
      <c r="KPV1" s="703"/>
      <c r="KPW1" s="703"/>
      <c r="KPX1" s="703"/>
      <c r="KPY1" s="703"/>
      <c r="KPZ1" s="703"/>
      <c r="KQA1" s="703"/>
      <c r="KQB1" s="703"/>
      <c r="KQC1" s="703"/>
      <c r="KQD1" s="703"/>
      <c r="KQE1" s="703"/>
      <c r="KQF1" s="703"/>
      <c r="KQG1" s="703"/>
      <c r="KQH1" s="703"/>
      <c r="KQI1" s="703"/>
      <c r="KQJ1" s="703"/>
      <c r="KQK1" s="703"/>
      <c r="KQL1" s="703"/>
      <c r="KQM1" s="703"/>
      <c r="KQN1" s="703"/>
      <c r="KQO1" s="703"/>
      <c r="KQP1" s="703"/>
      <c r="KQQ1" s="703"/>
      <c r="KQR1" s="703"/>
      <c r="KQS1" s="703"/>
      <c r="KQT1" s="703"/>
      <c r="KQU1" s="703"/>
      <c r="KQV1" s="703"/>
      <c r="KQW1" s="703"/>
      <c r="KQX1" s="703"/>
      <c r="KQY1" s="703"/>
      <c r="KQZ1" s="703"/>
      <c r="KRA1" s="703"/>
      <c r="KRB1" s="703"/>
      <c r="KRC1" s="703"/>
      <c r="KRD1" s="703"/>
      <c r="KRE1" s="703"/>
      <c r="KRF1" s="703"/>
      <c r="KRG1" s="703"/>
      <c r="KRH1" s="703"/>
      <c r="KRI1" s="703"/>
      <c r="KRJ1" s="703"/>
      <c r="KRK1" s="703"/>
      <c r="KRL1" s="703"/>
      <c r="KRM1" s="703"/>
      <c r="KRN1" s="703"/>
      <c r="KRO1" s="703"/>
      <c r="KRP1" s="703"/>
      <c r="KRQ1" s="703"/>
      <c r="KRR1" s="703"/>
      <c r="KRS1" s="703"/>
      <c r="KRT1" s="703"/>
      <c r="KRU1" s="703"/>
      <c r="KRV1" s="703"/>
      <c r="KRW1" s="703"/>
      <c r="KRX1" s="703"/>
      <c r="KRY1" s="703"/>
      <c r="KRZ1" s="703"/>
      <c r="KSA1" s="703"/>
      <c r="KSB1" s="703"/>
      <c r="KSC1" s="703"/>
      <c r="KSD1" s="703"/>
      <c r="KSE1" s="703"/>
      <c r="KSF1" s="703"/>
      <c r="KSG1" s="703"/>
      <c r="KSH1" s="703"/>
      <c r="KSI1" s="703"/>
      <c r="KSJ1" s="703"/>
      <c r="KSK1" s="703"/>
      <c r="KSL1" s="703"/>
      <c r="KSM1" s="703"/>
      <c r="KSN1" s="703"/>
      <c r="KSO1" s="703"/>
      <c r="KSP1" s="703"/>
      <c r="KSQ1" s="703"/>
      <c r="KSR1" s="703"/>
      <c r="KSS1" s="703"/>
      <c r="KST1" s="703"/>
      <c r="KSU1" s="703"/>
      <c r="KSV1" s="703"/>
      <c r="KSW1" s="703"/>
      <c r="KSX1" s="703"/>
      <c r="KSY1" s="703"/>
      <c r="KSZ1" s="703"/>
      <c r="KTA1" s="703"/>
      <c r="KTB1" s="703"/>
      <c r="KTC1" s="703"/>
      <c r="KTD1" s="703"/>
      <c r="KTE1" s="703"/>
      <c r="KTF1" s="703"/>
      <c r="KTG1" s="703"/>
      <c r="KTH1" s="703"/>
      <c r="KTI1" s="703"/>
      <c r="KTJ1" s="703"/>
      <c r="KTK1" s="703"/>
      <c r="KTL1" s="703"/>
      <c r="KTM1" s="703"/>
      <c r="KTN1" s="703"/>
      <c r="KTO1" s="703"/>
      <c r="KTP1" s="703"/>
      <c r="KTQ1" s="703"/>
      <c r="KTR1" s="703"/>
      <c r="KTS1" s="703"/>
      <c r="KTT1" s="703"/>
      <c r="KTU1" s="703"/>
      <c r="KTV1" s="703"/>
      <c r="KTW1" s="703"/>
      <c r="KTX1" s="703"/>
      <c r="KTY1" s="703"/>
      <c r="KTZ1" s="703"/>
      <c r="KUA1" s="703"/>
      <c r="KUB1" s="703"/>
      <c r="KUC1" s="703"/>
      <c r="KUD1" s="703"/>
      <c r="KUE1" s="703"/>
      <c r="KUF1" s="703"/>
      <c r="KUG1" s="703"/>
      <c r="KUH1" s="703"/>
      <c r="KUI1" s="703"/>
      <c r="KUJ1" s="703"/>
      <c r="KUK1" s="703"/>
      <c r="KUL1" s="703"/>
      <c r="KUM1" s="703"/>
      <c r="KUN1" s="703"/>
      <c r="KUO1" s="703"/>
      <c r="KUP1" s="703"/>
      <c r="KUQ1" s="703"/>
      <c r="KUR1" s="703"/>
      <c r="KUS1" s="703"/>
      <c r="KUT1" s="703"/>
      <c r="KUU1" s="703"/>
      <c r="KUV1" s="703"/>
      <c r="KUW1" s="703"/>
      <c r="KUX1" s="703"/>
      <c r="KUY1" s="703"/>
      <c r="KUZ1" s="703"/>
      <c r="KVA1" s="703"/>
      <c r="KVB1" s="703"/>
      <c r="KVC1" s="703"/>
      <c r="KVD1" s="703"/>
      <c r="KVE1" s="703"/>
      <c r="KVF1" s="703"/>
      <c r="KVG1" s="703"/>
      <c r="KVH1" s="703"/>
      <c r="KVI1" s="703"/>
      <c r="KVJ1" s="703"/>
      <c r="KVK1" s="703"/>
      <c r="KVL1" s="703"/>
      <c r="KVM1" s="703"/>
      <c r="KVN1" s="703"/>
      <c r="KVO1" s="703"/>
      <c r="KVP1" s="703"/>
      <c r="KVQ1" s="703"/>
      <c r="KVR1" s="703"/>
      <c r="KVS1" s="703"/>
      <c r="KVT1" s="703"/>
      <c r="KVU1" s="703"/>
      <c r="KVV1" s="703"/>
      <c r="KVW1" s="703"/>
      <c r="KVX1" s="703"/>
      <c r="KVY1" s="703"/>
      <c r="KVZ1" s="703"/>
      <c r="KWA1" s="703"/>
      <c r="KWB1" s="703"/>
      <c r="KWC1" s="703"/>
      <c r="KWD1" s="703"/>
      <c r="KWE1" s="703"/>
      <c r="KWF1" s="703"/>
      <c r="KWG1" s="703"/>
      <c r="KWH1" s="703"/>
      <c r="KWI1" s="703"/>
      <c r="KWJ1" s="703"/>
      <c r="KWK1" s="703"/>
      <c r="KWL1" s="703"/>
      <c r="KWM1" s="703"/>
      <c r="KWN1" s="703"/>
      <c r="KWO1" s="703"/>
      <c r="KWP1" s="703"/>
      <c r="KWQ1" s="703"/>
      <c r="KWR1" s="703"/>
      <c r="KWS1" s="703"/>
      <c r="KWT1" s="703"/>
      <c r="KWU1" s="703"/>
      <c r="KWV1" s="703"/>
      <c r="KWW1" s="703"/>
      <c r="KWX1" s="703"/>
      <c r="KWY1" s="703"/>
      <c r="KWZ1" s="703"/>
      <c r="KXA1" s="703"/>
      <c r="KXB1" s="703"/>
      <c r="KXC1" s="703"/>
      <c r="KXD1" s="703"/>
      <c r="KXE1" s="703"/>
      <c r="KXF1" s="703"/>
      <c r="KXG1" s="703"/>
      <c r="KXH1" s="703"/>
      <c r="KXI1" s="703"/>
      <c r="KXJ1" s="703"/>
      <c r="KXK1" s="703"/>
      <c r="KXL1" s="703"/>
      <c r="KXM1" s="703"/>
      <c r="KXN1" s="703"/>
      <c r="KXO1" s="703"/>
      <c r="KXP1" s="703"/>
      <c r="KXQ1" s="703"/>
      <c r="KXR1" s="703"/>
      <c r="KXS1" s="703"/>
      <c r="KXT1" s="703"/>
      <c r="KXU1" s="703"/>
      <c r="KXV1" s="703"/>
      <c r="KXW1" s="703"/>
      <c r="KXX1" s="703"/>
      <c r="KXY1" s="703"/>
      <c r="KXZ1" s="703"/>
      <c r="KYA1" s="703"/>
      <c r="KYB1" s="703"/>
      <c r="KYC1" s="703"/>
      <c r="KYD1" s="703"/>
      <c r="KYE1" s="703"/>
      <c r="KYF1" s="703"/>
      <c r="KYG1" s="703"/>
      <c r="KYH1" s="703"/>
      <c r="KYI1" s="703"/>
      <c r="KYJ1" s="703"/>
      <c r="KYK1" s="703"/>
      <c r="KYL1" s="703"/>
      <c r="KYM1" s="703"/>
      <c r="KYN1" s="703"/>
      <c r="KYO1" s="703"/>
      <c r="KYP1" s="703"/>
      <c r="KYQ1" s="703"/>
      <c r="KYR1" s="703"/>
      <c r="KYS1" s="703"/>
      <c r="KYT1" s="703"/>
      <c r="KYU1" s="703"/>
      <c r="KYV1" s="703"/>
      <c r="KYW1" s="703"/>
      <c r="KYX1" s="703"/>
      <c r="KYY1" s="703"/>
      <c r="KYZ1" s="703"/>
      <c r="KZA1" s="703"/>
      <c r="KZB1" s="703"/>
      <c r="KZC1" s="703"/>
      <c r="KZD1" s="703"/>
      <c r="KZE1" s="703"/>
      <c r="KZF1" s="703"/>
      <c r="KZG1" s="703"/>
      <c r="KZH1" s="703"/>
      <c r="KZI1" s="703"/>
      <c r="KZJ1" s="703"/>
      <c r="KZK1" s="703"/>
      <c r="KZL1" s="703"/>
      <c r="KZM1" s="703"/>
      <c r="KZN1" s="703"/>
      <c r="KZO1" s="703"/>
      <c r="KZP1" s="703"/>
      <c r="KZQ1" s="703"/>
      <c r="KZR1" s="703"/>
      <c r="KZS1" s="703"/>
      <c r="KZT1" s="703"/>
      <c r="KZU1" s="703"/>
      <c r="KZV1" s="703"/>
      <c r="KZW1" s="703"/>
      <c r="KZX1" s="703"/>
      <c r="KZY1" s="703"/>
      <c r="KZZ1" s="703"/>
      <c r="LAA1" s="703"/>
      <c r="LAB1" s="703"/>
      <c r="LAC1" s="703"/>
      <c r="LAD1" s="703"/>
      <c r="LAE1" s="703"/>
      <c r="LAF1" s="703"/>
      <c r="LAG1" s="703"/>
      <c r="LAH1" s="703"/>
      <c r="LAI1" s="703"/>
      <c r="LAJ1" s="703"/>
      <c r="LAK1" s="703"/>
      <c r="LAL1" s="703"/>
      <c r="LAM1" s="703"/>
      <c r="LAN1" s="703"/>
      <c r="LAO1" s="703"/>
      <c r="LAP1" s="703"/>
      <c r="LAQ1" s="703"/>
      <c r="LAR1" s="703"/>
      <c r="LAS1" s="703"/>
      <c r="LAT1" s="703"/>
      <c r="LAU1" s="703"/>
      <c r="LAV1" s="703"/>
      <c r="LAW1" s="703"/>
      <c r="LAX1" s="703"/>
      <c r="LAY1" s="703"/>
      <c r="LAZ1" s="703"/>
      <c r="LBA1" s="703"/>
      <c r="LBB1" s="703"/>
      <c r="LBC1" s="703"/>
      <c r="LBD1" s="703"/>
      <c r="LBE1" s="703"/>
      <c r="LBF1" s="703"/>
      <c r="LBG1" s="703"/>
      <c r="LBH1" s="703"/>
      <c r="LBI1" s="703"/>
      <c r="LBJ1" s="703"/>
      <c r="LBK1" s="703"/>
      <c r="LBL1" s="703"/>
      <c r="LBM1" s="703"/>
      <c r="LBN1" s="703"/>
      <c r="LBO1" s="703"/>
      <c r="LBP1" s="703"/>
      <c r="LBQ1" s="703"/>
      <c r="LBR1" s="703"/>
      <c r="LBS1" s="703"/>
      <c r="LBT1" s="703"/>
      <c r="LBU1" s="703"/>
      <c r="LBV1" s="703"/>
      <c r="LBW1" s="703"/>
      <c r="LBX1" s="703"/>
      <c r="LBY1" s="703"/>
      <c r="LBZ1" s="703"/>
      <c r="LCA1" s="703"/>
      <c r="LCB1" s="703"/>
      <c r="LCC1" s="703"/>
      <c r="LCD1" s="703"/>
      <c r="LCE1" s="703"/>
      <c r="LCF1" s="703"/>
      <c r="LCG1" s="703"/>
      <c r="LCH1" s="703"/>
      <c r="LCI1" s="703"/>
      <c r="LCJ1" s="703"/>
      <c r="LCK1" s="703"/>
      <c r="LCL1" s="703"/>
      <c r="LCM1" s="703"/>
      <c r="LCN1" s="703"/>
      <c r="LCO1" s="703"/>
      <c r="LCP1" s="703"/>
      <c r="LCQ1" s="703"/>
      <c r="LCR1" s="703"/>
      <c r="LCS1" s="703"/>
      <c r="LCT1" s="703"/>
      <c r="LCU1" s="703"/>
      <c r="LCV1" s="703"/>
      <c r="LCW1" s="703"/>
      <c r="LCX1" s="703"/>
      <c r="LCY1" s="703"/>
      <c r="LCZ1" s="703"/>
      <c r="LDA1" s="703"/>
      <c r="LDB1" s="703"/>
      <c r="LDC1" s="703"/>
      <c r="LDD1" s="703"/>
      <c r="LDE1" s="703"/>
      <c r="LDF1" s="703"/>
      <c r="LDG1" s="703"/>
      <c r="LDH1" s="703"/>
      <c r="LDI1" s="703"/>
      <c r="LDJ1" s="703"/>
      <c r="LDK1" s="703"/>
      <c r="LDL1" s="703"/>
      <c r="LDM1" s="703"/>
      <c r="LDN1" s="703"/>
      <c r="LDO1" s="703"/>
      <c r="LDP1" s="703"/>
      <c r="LDQ1" s="703"/>
      <c r="LDR1" s="703"/>
      <c r="LDS1" s="703"/>
      <c r="LDT1" s="703"/>
      <c r="LDU1" s="703"/>
      <c r="LDV1" s="703"/>
      <c r="LDW1" s="703"/>
      <c r="LDX1" s="703"/>
      <c r="LDY1" s="703"/>
      <c r="LDZ1" s="703"/>
      <c r="LEA1" s="703"/>
      <c r="LEB1" s="703"/>
      <c r="LEC1" s="703"/>
      <c r="LED1" s="703"/>
      <c r="LEE1" s="703"/>
      <c r="LEF1" s="703"/>
      <c r="LEG1" s="703"/>
      <c r="LEH1" s="703"/>
      <c r="LEI1" s="703"/>
      <c r="LEJ1" s="703"/>
      <c r="LEK1" s="703"/>
      <c r="LEL1" s="703"/>
      <c r="LEM1" s="703"/>
      <c r="LEN1" s="703"/>
      <c r="LEO1" s="703"/>
      <c r="LEP1" s="703"/>
      <c r="LEQ1" s="703"/>
      <c r="LER1" s="703"/>
      <c r="LES1" s="703"/>
      <c r="LET1" s="703"/>
      <c r="LEU1" s="703"/>
      <c r="LEV1" s="703"/>
      <c r="LEW1" s="703"/>
      <c r="LEX1" s="703"/>
      <c r="LEY1" s="703"/>
      <c r="LEZ1" s="703"/>
      <c r="LFA1" s="703"/>
      <c r="LFB1" s="703"/>
      <c r="LFC1" s="703"/>
      <c r="LFD1" s="703"/>
      <c r="LFE1" s="703"/>
      <c r="LFF1" s="703"/>
      <c r="LFG1" s="703"/>
      <c r="LFH1" s="703"/>
      <c r="LFI1" s="703"/>
      <c r="LFJ1" s="703"/>
      <c r="LFK1" s="703"/>
      <c r="LFL1" s="703"/>
      <c r="LFM1" s="703"/>
      <c r="LFN1" s="703"/>
      <c r="LFO1" s="703"/>
      <c r="LFP1" s="703"/>
      <c r="LFQ1" s="703"/>
      <c r="LFR1" s="703"/>
      <c r="LFS1" s="703"/>
      <c r="LFT1" s="703"/>
      <c r="LFU1" s="703"/>
      <c r="LFV1" s="703"/>
      <c r="LFW1" s="703"/>
      <c r="LFX1" s="703"/>
      <c r="LFY1" s="703"/>
      <c r="LFZ1" s="703"/>
      <c r="LGA1" s="703"/>
      <c r="LGB1" s="703"/>
      <c r="LGC1" s="703"/>
      <c r="LGD1" s="703"/>
      <c r="LGE1" s="703"/>
      <c r="LGF1" s="703"/>
      <c r="LGG1" s="703"/>
      <c r="LGH1" s="703"/>
      <c r="LGI1" s="703"/>
      <c r="LGJ1" s="703"/>
      <c r="LGK1" s="703"/>
      <c r="LGL1" s="703"/>
      <c r="LGM1" s="703"/>
      <c r="LGN1" s="703"/>
      <c r="LGO1" s="703"/>
      <c r="LGP1" s="703"/>
      <c r="LGQ1" s="703"/>
      <c r="LGR1" s="703"/>
      <c r="LGS1" s="703"/>
      <c r="LGT1" s="703"/>
      <c r="LGU1" s="703"/>
      <c r="LGV1" s="703"/>
      <c r="LGW1" s="703"/>
      <c r="LGX1" s="703"/>
      <c r="LGY1" s="703"/>
      <c r="LGZ1" s="703"/>
      <c r="LHA1" s="703"/>
      <c r="LHB1" s="703"/>
      <c r="LHC1" s="703"/>
      <c r="LHD1" s="703"/>
      <c r="LHE1" s="703"/>
      <c r="LHF1" s="703"/>
      <c r="LHG1" s="703"/>
      <c r="LHH1" s="703"/>
      <c r="LHI1" s="703"/>
      <c r="LHJ1" s="703"/>
      <c r="LHK1" s="703"/>
      <c r="LHL1" s="703"/>
      <c r="LHM1" s="703"/>
      <c r="LHN1" s="703"/>
      <c r="LHO1" s="703"/>
      <c r="LHP1" s="703"/>
      <c r="LHQ1" s="703"/>
      <c r="LHR1" s="703"/>
      <c r="LHS1" s="703"/>
      <c r="LHT1" s="703"/>
      <c r="LHU1" s="703"/>
      <c r="LHV1" s="703"/>
      <c r="LHW1" s="703"/>
      <c r="LHX1" s="703"/>
      <c r="LHY1" s="703"/>
      <c r="LHZ1" s="703"/>
      <c r="LIA1" s="703"/>
      <c r="LIB1" s="703"/>
      <c r="LIC1" s="703"/>
      <c r="LID1" s="703"/>
      <c r="LIE1" s="703"/>
      <c r="LIF1" s="703"/>
      <c r="LIG1" s="703"/>
      <c r="LIH1" s="703"/>
      <c r="LII1" s="703"/>
      <c r="LIJ1" s="703"/>
      <c r="LIK1" s="703"/>
      <c r="LIL1" s="703"/>
      <c r="LIM1" s="703"/>
      <c r="LIN1" s="703"/>
      <c r="LIO1" s="703"/>
      <c r="LIP1" s="703"/>
      <c r="LIQ1" s="703"/>
      <c r="LIR1" s="703"/>
      <c r="LIS1" s="703"/>
      <c r="LIT1" s="703"/>
      <c r="LIU1" s="703"/>
      <c r="LIV1" s="703"/>
      <c r="LIW1" s="703"/>
      <c r="LIX1" s="703"/>
      <c r="LIY1" s="703"/>
      <c r="LIZ1" s="703"/>
      <c r="LJA1" s="703"/>
      <c r="LJB1" s="703"/>
      <c r="LJC1" s="703"/>
      <c r="LJD1" s="703"/>
      <c r="LJE1" s="703"/>
      <c r="LJF1" s="703"/>
      <c r="LJG1" s="703"/>
      <c r="LJH1" s="703"/>
      <c r="LJI1" s="703"/>
      <c r="LJJ1" s="703"/>
      <c r="LJK1" s="703"/>
      <c r="LJL1" s="703"/>
      <c r="LJM1" s="703"/>
      <c r="LJN1" s="703"/>
      <c r="LJO1" s="703"/>
      <c r="LJP1" s="703"/>
      <c r="LJQ1" s="703"/>
      <c r="LJR1" s="703"/>
      <c r="LJS1" s="703"/>
      <c r="LJT1" s="703"/>
      <c r="LJU1" s="703"/>
      <c r="LJV1" s="703"/>
      <c r="LJW1" s="703"/>
      <c r="LJX1" s="703"/>
      <c r="LJY1" s="703"/>
      <c r="LJZ1" s="703"/>
      <c r="LKA1" s="703"/>
      <c r="LKB1" s="703"/>
      <c r="LKC1" s="703"/>
      <c r="LKD1" s="703"/>
      <c r="LKE1" s="703"/>
      <c r="LKF1" s="703"/>
      <c r="LKG1" s="703"/>
      <c r="LKH1" s="703"/>
      <c r="LKI1" s="703"/>
      <c r="LKJ1" s="703"/>
      <c r="LKK1" s="703"/>
      <c r="LKL1" s="703"/>
      <c r="LKM1" s="703"/>
      <c r="LKN1" s="703"/>
      <c r="LKO1" s="703"/>
      <c r="LKP1" s="703"/>
      <c r="LKQ1" s="703"/>
      <c r="LKR1" s="703"/>
      <c r="LKS1" s="703"/>
      <c r="LKT1" s="703"/>
      <c r="LKU1" s="703"/>
      <c r="LKV1" s="703"/>
      <c r="LKW1" s="703"/>
      <c r="LKX1" s="703"/>
      <c r="LKY1" s="703"/>
      <c r="LKZ1" s="703"/>
      <c r="LLA1" s="703"/>
      <c r="LLB1" s="703"/>
      <c r="LLC1" s="703"/>
      <c r="LLD1" s="703"/>
      <c r="LLE1" s="703"/>
      <c r="LLF1" s="703"/>
      <c r="LLG1" s="703"/>
      <c r="LLH1" s="703"/>
      <c r="LLI1" s="703"/>
      <c r="LLJ1" s="703"/>
      <c r="LLK1" s="703"/>
      <c r="LLL1" s="703"/>
      <c r="LLM1" s="703"/>
      <c r="LLN1" s="703"/>
      <c r="LLO1" s="703"/>
      <c r="LLP1" s="703"/>
      <c r="LLQ1" s="703"/>
      <c r="LLR1" s="703"/>
      <c r="LLS1" s="703"/>
      <c r="LLT1" s="703"/>
      <c r="LLU1" s="703"/>
      <c r="LLV1" s="703"/>
      <c r="LLW1" s="703"/>
      <c r="LLX1" s="703"/>
      <c r="LLY1" s="703"/>
      <c r="LLZ1" s="703"/>
      <c r="LMA1" s="703"/>
      <c r="LMB1" s="703"/>
      <c r="LMC1" s="703"/>
      <c r="LMD1" s="703"/>
      <c r="LME1" s="703"/>
      <c r="LMF1" s="703"/>
      <c r="LMG1" s="703"/>
      <c r="LMH1" s="703"/>
      <c r="LMI1" s="703"/>
      <c r="LMJ1" s="703"/>
      <c r="LMK1" s="703"/>
      <c r="LML1" s="703"/>
      <c r="LMM1" s="703"/>
      <c r="LMN1" s="703"/>
      <c r="LMO1" s="703"/>
      <c r="LMP1" s="703"/>
      <c r="LMQ1" s="703"/>
      <c r="LMR1" s="703"/>
      <c r="LMS1" s="703"/>
      <c r="LMT1" s="703"/>
      <c r="LMU1" s="703"/>
      <c r="LMV1" s="703"/>
      <c r="LMW1" s="703"/>
      <c r="LMX1" s="703"/>
      <c r="LMY1" s="703"/>
      <c r="LMZ1" s="703"/>
      <c r="LNA1" s="703"/>
      <c r="LNB1" s="703"/>
      <c r="LNC1" s="703"/>
      <c r="LND1" s="703"/>
      <c r="LNE1" s="703"/>
      <c r="LNF1" s="703"/>
      <c r="LNG1" s="703"/>
      <c r="LNH1" s="703"/>
      <c r="LNI1" s="703"/>
      <c r="LNJ1" s="703"/>
      <c r="LNK1" s="703"/>
      <c r="LNL1" s="703"/>
      <c r="LNM1" s="703"/>
      <c r="LNN1" s="703"/>
      <c r="LNO1" s="703"/>
      <c r="LNP1" s="703"/>
      <c r="LNQ1" s="703"/>
      <c r="LNR1" s="703"/>
      <c r="LNS1" s="703"/>
      <c r="LNT1" s="703"/>
      <c r="LNU1" s="703"/>
      <c r="LNV1" s="703"/>
      <c r="LNW1" s="703"/>
      <c r="LNX1" s="703"/>
      <c r="LNY1" s="703"/>
      <c r="LNZ1" s="703"/>
      <c r="LOA1" s="703"/>
      <c r="LOB1" s="703"/>
      <c r="LOC1" s="703"/>
      <c r="LOD1" s="703"/>
      <c r="LOE1" s="703"/>
      <c r="LOF1" s="703"/>
      <c r="LOG1" s="703"/>
      <c r="LOH1" s="703"/>
      <c r="LOI1" s="703"/>
      <c r="LOJ1" s="703"/>
      <c r="LOK1" s="703"/>
      <c r="LOL1" s="703"/>
      <c r="LOM1" s="703"/>
      <c r="LON1" s="703"/>
      <c r="LOO1" s="703"/>
      <c r="LOP1" s="703"/>
      <c r="LOQ1" s="703"/>
      <c r="LOR1" s="703"/>
      <c r="LOS1" s="703"/>
      <c r="LOT1" s="703"/>
      <c r="LOU1" s="703"/>
      <c r="LOV1" s="703"/>
      <c r="LOW1" s="703"/>
      <c r="LOX1" s="703"/>
      <c r="LOY1" s="703"/>
      <c r="LOZ1" s="703"/>
      <c r="LPA1" s="703"/>
      <c r="LPB1" s="703"/>
      <c r="LPC1" s="703"/>
      <c r="LPD1" s="703"/>
      <c r="LPE1" s="703"/>
      <c r="LPF1" s="703"/>
      <c r="LPG1" s="703"/>
      <c r="LPH1" s="703"/>
      <c r="LPI1" s="703"/>
      <c r="LPJ1" s="703"/>
      <c r="LPK1" s="703"/>
      <c r="LPL1" s="703"/>
      <c r="LPM1" s="703"/>
      <c r="LPN1" s="703"/>
      <c r="LPO1" s="703"/>
      <c r="LPP1" s="703"/>
      <c r="LPQ1" s="703"/>
      <c r="LPR1" s="703"/>
      <c r="LPS1" s="703"/>
      <c r="LPT1" s="703"/>
      <c r="LPU1" s="703"/>
      <c r="LPV1" s="703"/>
      <c r="LPW1" s="703"/>
      <c r="LPX1" s="703"/>
      <c r="LPY1" s="703"/>
      <c r="LPZ1" s="703"/>
      <c r="LQA1" s="703"/>
      <c r="LQB1" s="703"/>
      <c r="LQC1" s="703"/>
      <c r="LQD1" s="703"/>
      <c r="LQE1" s="703"/>
      <c r="LQF1" s="703"/>
      <c r="LQG1" s="703"/>
      <c r="LQH1" s="703"/>
      <c r="LQI1" s="703"/>
      <c r="LQJ1" s="703"/>
      <c r="LQK1" s="703"/>
      <c r="LQL1" s="703"/>
      <c r="LQM1" s="703"/>
      <c r="LQN1" s="703"/>
      <c r="LQO1" s="703"/>
      <c r="LQP1" s="703"/>
      <c r="LQQ1" s="703"/>
      <c r="LQR1" s="703"/>
      <c r="LQS1" s="703"/>
      <c r="LQT1" s="703"/>
      <c r="LQU1" s="703"/>
      <c r="LQV1" s="703"/>
      <c r="LQW1" s="703"/>
      <c r="LQX1" s="703"/>
      <c r="LQY1" s="703"/>
      <c r="LQZ1" s="703"/>
      <c r="LRA1" s="703"/>
      <c r="LRB1" s="703"/>
      <c r="LRC1" s="703"/>
      <c r="LRD1" s="703"/>
      <c r="LRE1" s="703"/>
      <c r="LRF1" s="703"/>
      <c r="LRG1" s="703"/>
      <c r="LRH1" s="703"/>
      <c r="LRI1" s="703"/>
      <c r="LRJ1" s="703"/>
      <c r="LRK1" s="703"/>
      <c r="LRL1" s="703"/>
      <c r="LRM1" s="703"/>
      <c r="LRN1" s="703"/>
      <c r="LRO1" s="703"/>
      <c r="LRP1" s="703"/>
      <c r="LRQ1" s="703"/>
      <c r="LRR1" s="703"/>
      <c r="LRS1" s="703"/>
      <c r="LRT1" s="703"/>
      <c r="LRU1" s="703"/>
      <c r="LRV1" s="703"/>
      <c r="LRW1" s="703"/>
      <c r="LRX1" s="703"/>
      <c r="LRY1" s="703"/>
      <c r="LRZ1" s="703"/>
      <c r="LSA1" s="703"/>
      <c r="LSB1" s="703"/>
      <c r="LSC1" s="703"/>
      <c r="LSD1" s="703"/>
      <c r="LSE1" s="703"/>
      <c r="LSF1" s="703"/>
      <c r="LSG1" s="703"/>
      <c r="LSH1" s="703"/>
      <c r="LSI1" s="703"/>
      <c r="LSJ1" s="703"/>
      <c r="LSK1" s="703"/>
      <c r="LSL1" s="703"/>
      <c r="LSM1" s="703"/>
      <c r="LSN1" s="703"/>
      <c r="LSO1" s="703"/>
      <c r="LSP1" s="703"/>
      <c r="LSQ1" s="703"/>
      <c r="LSR1" s="703"/>
      <c r="LSS1" s="703"/>
      <c r="LST1" s="703"/>
      <c r="LSU1" s="703"/>
      <c r="LSV1" s="703"/>
      <c r="LSW1" s="703"/>
      <c r="LSX1" s="703"/>
      <c r="LSY1" s="703"/>
      <c r="LSZ1" s="703"/>
      <c r="LTA1" s="703"/>
      <c r="LTB1" s="703"/>
      <c r="LTC1" s="703"/>
      <c r="LTD1" s="703"/>
      <c r="LTE1" s="703"/>
      <c r="LTF1" s="703"/>
      <c r="LTG1" s="703"/>
      <c r="LTH1" s="703"/>
      <c r="LTI1" s="703"/>
      <c r="LTJ1" s="703"/>
      <c r="LTK1" s="703"/>
      <c r="LTL1" s="703"/>
      <c r="LTM1" s="703"/>
      <c r="LTN1" s="703"/>
      <c r="LTO1" s="703"/>
      <c r="LTP1" s="703"/>
      <c r="LTQ1" s="703"/>
      <c r="LTR1" s="703"/>
      <c r="LTS1" s="703"/>
      <c r="LTT1" s="703"/>
      <c r="LTU1" s="703"/>
      <c r="LTV1" s="703"/>
      <c r="LTW1" s="703"/>
      <c r="LTX1" s="703"/>
      <c r="LTY1" s="703"/>
      <c r="LTZ1" s="703"/>
      <c r="LUA1" s="703"/>
      <c r="LUB1" s="703"/>
      <c r="LUC1" s="703"/>
      <c r="LUD1" s="703"/>
      <c r="LUE1" s="703"/>
      <c r="LUF1" s="703"/>
      <c r="LUG1" s="703"/>
      <c r="LUH1" s="703"/>
      <c r="LUI1" s="703"/>
      <c r="LUJ1" s="703"/>
      <c r="LUK1" s="703"/>
      <c r="LUL1" s="703"/>
      <c r="LUM1" s="703"/>
      <c r="LUN1" s="703"/>
      <c r="LUO1" s="703"/>
      <c r="LUP1" s="703"/>
      <c r="LUQ1" s="703"/>
      <c r="LUR1" s="703"/>
      <c r="LUS1" s="703"/>
      <c r="LUT1" s="703"/>
      <c r="LUU1" s="703"/>
      <c r="LUV1" s="703"/>
      <c r="LUW1" s="703"/>
      <c r="LUX1" s="703"/>
      <c r="LUY1" s="703"/>
      <c r="LUZ1" s="703"/>
      <c r="LVA1" s="703"/>
      <c r="LVB1" s="703"/>
      <c r="LVC1" s="703"/>
      <c r="LVD1" s="703"/>
      <c r="LVE1" s="703"/>
      <c r="LVF1" s="703"/>
      <c r="LVG1" s="703"/>
      <c r="LVH1" s="703"/>
      <c r="LVI1" s="703"/>
      <c r="LVJ1" s="703"/>
      <c r="LVK1" s="703"/>
      <c r="LVL1" s="703"/>
      <c r="LVM1" s="703"/>
      <c r="LVN1" s="703"/>
      <c r="LVO1" s="703"/>
      <c r="LVP1" s="703"/>
      <c r="LVQ1" s="703"/>
      <c r="LVR1" s="703"/>
      <c r="LVS1" s="703"/>
      <c r="LVT1" s="703"/>
      <c r="LVU1" s="703"/>
      <c r="LVV1" s="703"/>
      <c r="LVW1" s="703"/>
      <c r="LVX1" s="703"/>
      <c r="LVY1" s="703"/>
      <c r="LVZ1" s="703"/>
      <c r="LWA1" s="703"/>
      <c r="LWB1" s="703"/>
      <c r="LWC1" s="703"/>
      <c r="LWD1" s="703"/>
      <c r="LWE1" s="703"/>
      <c r="LWF1" s="703"/>
      <c r="LWG1" s="703"/>
      <c r="LWH1" s="703"/>
      <c r="LWI1" s="703"/>
      <c r="LWJ1" s="703"/>
      <c r="LWK1" s="703"/>
      <c r="LWL1" s="703"/>
      <c r="LWM1" s="703"/>
      <c r="LWN1" s="703"/>
      <c r="LWO1" s="703"/>
      <c r="LWP1" s="703"/>
      <c r="LWQ1" s="703"/>
      <c r="LWR1" s="703"/>
      <c r="LWS1" s="703"/>
      <c r="LWT1" s="703"/>
      <c r="LWU1" s="703"/>
      <c r="LWV1" s="703"/>
      <c r="LWW1" s="703"/>
      <c r="LWX1" s="703"/>
      <c r="LWY1" s="703"/>
      <c r="LWZ1" s="703"/>
      <c r="LXA1" s="703"/>
      <c r="LXB1" s="703"/>
      <c r="LXC1" s="703"/>
      <c r="LXD1" s="703"/>
      <c r="LXE1" s="703"/>
      <c r="LXF1" s="703"/>
      <c r="LXG1" s="703"/>
      <c r="LXH1" s="703"/>
      <c r="LXI1" s="703"/>
      <c r="LXJ1" s="703"/>
      <c r="LXK1" s="703"/>
      <c r="LXL1" s="703"/>
      <c r="LXM1" s="703"/>
      <c r="LXN1" s="703"/>
      <c r="LXO1" s="703"/>
      <c r="LXP1" s="703"/>
      <c r="LXQ1" s="703"/>
      <c r="LXR1" s="703"/>
      <c r="LXS1" s="703"/>
      <c r="LXT1" s="703"/>
      <c r="LXU1" s="703"/>
      <c r="LXV1" s="703"/>
      <c r="LXW1" s="703"/>
      <c r="LXX1" s="703"/>
      <c r="LXY1" s="703"/>
      <c r="LXZ1" s="703"/>
      <c r="LYA1" s="703"/>
      <c r="LYB1" s="703"/>
      <c r="LYC1" s="703"/>
      <c r="LYD1" s="703"/>
      <c r="LYE1" s="703"/>
      <c r="LYF1" s="703"/>
      <c r="LYG1" s="703"/>
      <c r="LYH1" s="703"/>
      <c r="LYI1" s="703"/>
      <c r="LYJ1" s="703"/>
      <c r="LYK1" s="703"/>
      <c r="LYL1" s="703"/>
      <c r="LYM1" s="703"/>
      <c r="LYN1" s="703"/>
      <c r="LYO1" s="703"/>
      <c r="LYP1" s="703"/>
      <c r="LYQ1" s="703"/>
      <c r="LYR1" s="703"/>
      <c r="LYS1" s="703"/>
      <c r="LYT1" s="703"/>
      <c r="LYU1" s="703"/>
      <c r="LYV1" s="703"/>
      <c r="LYW1" s="703"/>
      <c r="LYX1" s="703"/>
      <c r="LYY1" s="703"/>
      <c r="LYZ1" s="703"/>
      <c r="LZA1" s="703"/>
      <c r="LZB1" s="703"/>
      <c r="LZC1" s="703"/>
      <c r="LZD1" s="703"/>
      <c r="LZE1" s="703"/>
      <c r="LZF1" s="703"/>
      <c r="LZG1" s="703"/>
      <c r="LZH1" s="703"/>
      <c r="LZI1" s="703"/>
      <c r="LZJ1" s="703"/>
      <c r="LZK1" s="703"/>
      <c r="LZL1" s="703"/>
      <c r="LZM1" s="703"/>
      <c r="LZN1" s="703"/>
      <c r="LZO1" s="703"/>
      <c r="LZP1" s="703"/>
      <c r="LZQ1" s="703"/>
      <c r="LZR1" s="703"/>
      <c r="LZS1" s="703"/>
      <c r="LZT1" s="703"/>
      <c r="LZU1" s="703"/>
      <c r="LZV1" s="703"/>
      <c r="LZW1" s="703"/>
      <c r="LZX1" s="703"/>
      <c r="LZY1" s="703"/>
      <c r="LZZ1" s="703"/>
      <c r="MAA1" s="703"/>
      <c r="MAB1" s="703"/>
      <c r="MAC1" s="703"/>
      <c r="MAD1" s="703"/>
      <c r="MAE1" s="703"/>
      <c r="MAF1" s="703"/>
      <c r="MAG1" s="703"/>
      <c r="MAH1" s="703"/>
      <c r="MAI1" s="703"/>
      <c r="MAJ1" s="703"/>
      <c r="MAK1" s="703"/>
      <c r="MAL1" s="703"/>
      <c r="MAM1" s="703"/>
      <c r="MAN1" s="703"/>
      <c r="MAO1" s="703"/>
      <c r="MAP1" s="703"/>
      <c r="MAQ1" s="703"/>
      <c r="MAR1" s="703"/>
      <c r="MAS1" s="703"/>
      <c r="MAT1" s="703"/>
      <c r="MAU1" s="703"/>
      <c r="MAV1" s="703"/>
      <c r="MAW1" s="703"/>
      <c r="MAX1" s="703"/>
      <c r="MAY1" s="703"/>
      <c r="MAZ1" s="703"/>
      <c r="MBA1" s="703"/>
      <c r="MBB1" s="703"/>
      <c r="MBC1" s="703"/>
      <c r="MBD1" s="703"/>
      <c r="MBE1" s="703"/>
      <c r="MBF1" s="703"/>
      <c r="MBG1" s="703"/>
      <c r="MBH1" s="703"/>
      <c r="MBI1" s="703"/>
      <c r="MBJ1" s="703"/>
      <c r="MBK1" s="703"/>
      <c r="MBL1" s="703"/>
      <c r="MBM1" s="703"/>
      <c r="MBN1" s="703"/>
      <c r="MBO1" s="703"/>
      <c r="MBP1" s="703"/>
      <c r="MBQ1" s="703"/>
      <c r="MBR1" s="703"/>
      <c r="MBS1" s="703"/>
      <c r="MBT1" s="703"/>
      <c r="MBU1" s="703"/>
      <c r="MBV1" s="703"/>
      <c r="MBW1" s="703"/>
      <c r="MBX1" s="703"/>
      <c r="MBY1" s="703"/>
      <c r="MBZ1" s="703"/>
      <c r="MCA1" s="703"/>
      <c r="MCB1" s="703"/>
      <c r="MCC1" s="703"/>
      <c r="MCD1" s="703"/>
      <c r="MCE1" s="703"/>
      <c r="MCF1" s="703"/>
      <c r="MCG1" s="703"/>
      <c r="MCH1" s="703"/>
      <c r="MCI1" s="703"/>
      <c r="MCJ1" s="703"/>
      <c r="MCK1" s="703"/>
      <c r="MCL1" s="703"/>
      <c r="MCM1" s="703"/>
      <c r="MCN1" s="703"/>
      <c r="MCO1" s="703"/>
      <c r="MCP1" s="703"/>
      <c r="MCQ1" s="703"/>
      <c r="MCR1" s="703"/>
      <c r="MCS1" s="703"/>
      <c r="MCT1" s="703"/>
      <c r="MCU1" s="703"/>
      <c r="MCV1" s="703"/>
      <c r="MCW1" s="703"/>
      <c r="MCX1" s="703"/>
      <c r="MCY1" s="703"/>
      <c r="MCZ1" s="703"/>
      <c r="MDA1" s="703"/>
      <c r="MDB1" s="703"/>
      <c r="MDC1" s="703"/>
      <c r="MDD1" s="703"/>
      <c r="MDE1" s="703"/>
      <c r="MDF1" s="703"/>
      <c r="MDG1" s="703"/>
      <c r="MDH1" s="703"/>
      <c r="MDI1" s="703"/>
      <c r="MDJ1" s="703"/>
      <c r="MDK1" s="703"/>
      <c r="MDL1" s="703"/>
      <c r="MDM1" s="703"/>
      <c r="MDN1" s="703"/>
      <c r="MDO1" s="703"/>
      <c r="MDP1" s="703"/>
      <c r="MDQ1" s="703"/>
      <c r="MDR1" s="703"/>
      <c r="MDS1" s="703"/>
      <c r="MDT1" s="703"/>
      <c r="MDU1" s="703"/>
      <c r="MDV1" s="703"/>
      <c r="MDW1" s="703"/>
      <c r="MDX1" s="703"/>
      <c r="MDY1" s="703"/>
      <c r="MDZ1" s="703"/>
      <c r="MEA1" s="703"/>
      <c r="MEB1" s="703"/>
      <c r="MEC1" s="703"/>
      <c r="MED1" s="703"/>
      <c r="MEE1" s="703"/>
      <c r="MEF1" s="703"/>
      <c r="MEG1" s="703"/>
      <c r="MEH1" s="703"/>
      <c r="MEI1" s="703"/>
      <c r="MEJ1" s="703"/>
      <c r="MEK1" s="703"/>
      <c r="MEL1" s="703"/>
      <c r="MEM1" s="703"/>
      <c r="MEN1" s="703"/>
      <c r="MEO1" s="703"/>
      <c r="MEP1" s="703"/>
      <c r="MEQ1" s="703"/>
      <c r="MER1" s="703"/>
      <c r="MES1" s="703"/>
      <c r="MET1" s="703"/>
      <c r="MEU1" s="703"/>
      <c r="MEV1" s="703"/>
      <c r="MEW1" s="703"/>
      <c r="MEX1" s="703"/>
      <c r="MEY1" s="703"/>
      <c r="MEZ1" s="703"/>
      <c r="MFA1" s="703"/>
      <c r="MFB1" s="703"/>
      <c r="MFC1" s="703"/>
      <c r="MFD1" s="703"/>
      <c r="MFE1" s="703"/>
      <c r="MFF1" s="703"/>
      <c r="MFG1" s="703"/>
      <c r="MFH1" s="703"/>
      <c r="MFI1" s="703"/>
      <c r="MFJ1" s="703"/>
      <c r="MFK1" s="703"/>
      <c r="MFL1" s="703"/>
      <c r="MFM1" s="703"/>
      <c r="MFN1" s="703"/>
      <c r="MFO1" s="703"/>
      <c r="MFP1" s="703"/>
      <c r="MFQ1" s="703"/>
      <c r="MFR1" s="703"/>
      <c r="MFS1" s="703"/>
      <c r="MFT1" s="703"/>
      <c r="MFU1" s="703"/>
      <c r="MFV1" s="703"/>
      <c r="MFW1" s="703"/>
      <c r="MFX1" s="703"/>
      <c r="MFY1" s="703"/>
      <c r="MFZ1" s="703"/>
      <c r="MGA1" s="703"/>
      <c r="MGB1" s="703"/>
      <c r="MGC1" s="703"/>
      <c r="MGD1" s="703"/>
      <c r="MGE1" s="703"/>
      <c r="MGF1" s="703"/>
      <c r="MGG1" s="703"/>
      <c r="MGH1" s="703"/>
      <c r="MGI1" s="703"/>
      <c r="MGJ1" s="703"/>
      <c r="MGK1" s="703"/>
      <c r="MGL1" s="703"/>
      <c r="MGM1" s="703"/>
      <c r="MGN1" s="703"/>
      <c r="MGO1" s="703"/>
      <c r="MGP1" s="703"/>
      <c r="MGQ1" s="703"/>
      <c r="MGR1" s="703"/>
      <c r="MGS1" s="703"/>
      <c r="MGT1" s="703"/>
      <c r="MGU1" s="703"/>
      <c r="MGV1" s="703"/>
      <c r="MGW1" s="703"/>
      <c r="MGX1" s="703"/>
      <c r="MGY1" s="703"/>
      <c r="MGZ1" s="703"/>
      <c r="MHA1" s="703"/>
      <c r="MHB1" s="703"/>
      <c r="MHC1" s="703"/>
      <c r="MHD1" s="703"/>
      <c r="MHE1" s="703"/>
      <c r="MHF1" s="703"/>
      <c r="MHG1" s="703"/>
      <c r="MHH1" s="703"/>
      <c r="MHI1" s="703"/>
      <c r="MHJ1" s="703"/>
      <c r="MHK1" s="703"/>
      <c r="MHL1" s="703"/>
      <c r="MHM1" s="703"/>
      <c r="MHN1" s="703"/>
      <c r="MHO1" s="703"/>
      <c r="MHP1" s="703"/>
      <c r="MHQ1" s="703"/>
      <c r="MHR1" s="703"/>
      <c r="MHS1" s="703"/>
      <c r="MHT1" s="703"/>
      <c r="MHU1" s="703"/>
      <c r="MHV1" s="703"/>
      <c r="MHW1" s="703"/>
      <c r="MHX1" s="703"/>
      <c r="MHY1" s="703"/>
      <c r="MHZ1" s="703"/>
      <c r="MIA1" s="703"/>
      <c r="MIB1" s="703"/>
      <c r="MIC1" s="703"/>
      <c r="MID1" s="703"/>
      <c r="MIE1" s="703"/>
      <c r="MIF1" s="703"/>
      <c r="MIG1" s="703"/>
      <c r="MIH1" s="703"/>
      <c r="MII1" s="703"/>
      <c r="MIJ1" s="703"/>
      <c r="MIK1" s="703"/>
      <c r="MIL1" s="703"/>
      <c r="MIM1" s="703"/>
      <c r="MIN1" s="703"/>
      <c r="MIO1" s="703"/>
      <c r="MIP1" s="703"/>
      <c r="MIQ1" s="703"/>
      <c r="MIR1" s="703"/>
      <c r="MIS1" s="703"/>
      <c r="MIT1" s="703"/>
      <c r="MIU1" s="703"/>
      <c r="MIV1" s="703"/>
      <c r="MIW1" s="703"/>
      <c r="MIX1" s="703"/>
      <c r="MIY1" s="703"/>
      <c r="MIZ1" s="703"/>
      <c r="MJA1" s="703"/>
      <c r="MJB1" s="703"/>
      <c r="MJC1" s="703"/>
      <c r="MJD1" s="703"/>
      <c r="MJE1" s="703"/>
      <c r="MJF1" s="703"/>
      <c r="MJG1" s="703"/>
      <c r="MJH1" s="703"/>
      <c r="MJI1" s="703"/>
      <c r="MJJ1" s="703"/>
      <c r="MJK1" s="703"/>
      <c r="MJL1" s="703"/>
      <c r="MJM1" s="703"/>
      <c r="MJN1" s="703"/>
      <c r="MJO1" s="703"/>
      <c r="MJP1" s="703"/>
      <c r="MJQ1" s="703"/>
      <c r="MJR1" s="703"/>
      <c r="MJS1" s="703"/>
      <c r="MJT1" s="703"/>
      <c r="MJU1" s="703"/>
      <c r="MJV1" s="703"/>
      <c r="MJW1" s="703"/>
      <c r="MJX1" s="703"/>
      <c r="MJY1" s="703"/>
      <c r="MJZ1" s="703"/>
      <c r="MKA1" s="703"/>
      <c r="MKB1" s="703"/>
      <c r="MKC1" s="703"/>
      <c r="MKD1" s="703"/>
      <c r="MKE1" s="703"/>
      <c r="MKF1" s="703"/>
      <c r="MKG1" s="703"/>
      <c r="MKH1" s="703"/>
      <c r="MKI1" s="703"/>
      <c r="MKJ1" s="703"/>
      <c r="MKK1" s="703"/>
      <c r="MKL1" s="703"/>
      <c r="MKM1" s="703"/>
      <c r="MKN1" s="703"/>
      <c r="MKO1" s="703"/>
      <c r="MKP1" s="703"/>
      <c r="MKQ1" s="703"/>
      <c r="MKR1" s="703"/>
      <c r="MKS1" s="703"/>
      <c r="MKT1" s="703"/>
      <c r="MKU1" s="703"/>
      <c r="MKV1" s="703"/>
      <c r="MKW1" s="703"/>
      <c r="MKX1" s="703"/>
      <c r="MKY1" s="703"/>
      <c r="MKZ1" s="703"/>
      <c r="MLA1" s="703"/>
      <c r="MLB1" s="703"/>
      <c r="MLC1" s="703"/>
      <c r="MLD1" s="703"/>
      <c r="MLE1" s="703"/>
      <c r="MLF1" s="703"/>
      <c r="MLG1" s="703"/>
      <c r="MLH1" s="703"/>
      <c r="MLI1" s="703"/>
      <c r="MLJ1" s="703"/>
      <c r="MLK1" s="703"/>
      <c r="MLL1" s="703"/>
      <c r="MLM1" s="703"/>
      <c r="MLN1" s="703"/>
      <c r="MLO1" s="703"/>
      <c r="MLP1" s="703"/>
      <c r="MLQ1" s="703"/>
      <c r="MLR1" s="703"/>
      <c r="MLS1" s="703"/>
      <c r="MLT1" s="703"/>
      <c r="MLU1" s="703"/>
      <c r="MLV1" s="703"/>
      <c r="MLW1" s="703"/>
      <c r="MLX1" s="703"/>
      <c r="MLY1" s="703"/>
      <c r="MLZ1" s="703"/>
      <c r="MMA1" s="703"/>
      <c r="MMB1" s="703"/>
      <c r="MMC1" s="703"/>
      <c r="MMD1" s="703"/>
      <c r="MME1" s="703"/>
      <c r="MMF1" s="703"/>
      <c r="MMG1" s="703"/>
      <c r="MMH1" s="703"/>
      <c r="MMI1" s="703"/>
      <c r="MMJ1" s="703"/>
      <c r="MMK1" s="703"/>
      <c r="MML1" s="703"/>
      <c r="MMM1" s="703"/>
      <c r="MMN1" s="703"/>
      <c r="MMO1" s="703"/>
      <c r="MMP1" s="703"/>
      <c r="MMQ1" s="703"/>
      <c r="MMR1" s="703"/>
      <c r="MMS1" s="703"/>
      <c r="MMT1" s="703"/>
      <c r="MMU1" s="703"/>
      <c r="MMV1" s="703"/>
      <c r="MMW1" s="703"/>
      <c r="MMX1" s="703"/>
      <c r="MMY1" s="703"/>
      <c r="MMZ1" s="703"/>
      <c r="MNA1" s="703"/>
      <c r="MNB1" s="703"/>
      <c r="MNC1" s="703"/>
      <c r="MND1" s="703"/>
      <c r="MNE1" s="703"/>
      <c r="MNF1" s="703"/>
      <c r="MNG1" s="703"/>
      <c r="MNH1" s="703"/>
      <c r="MNI1" s="703"/>
      <c r="MNJ1" s="703"/>
      <c r="MNK1" s="703"/>
      <c r="MNL1" s="703"/>
      <c r="MNM1" s="703"/>
      <c r="MNN1" s="703"/>
      <c r="MNO1" s="703"/>
      <c r="MNP1" s="703"/>
      <c r="MNQ1" s="703"/>
      <c r="MNR1" s="703"/>
      <c r="MNS1" s="703"/>
      <c r="MNT1" s="703"/>
      <c r="MNU1" s="703"/>
      <c r="MNV1" s="703"/>
      <c r="MNW1" s="703"/>
      <c r="MNX1" s="703"/>
      <c r="MNY1" s="703"/>
      <c r="MNZ1" s="703"/>
      <c r="MOA1" s="703"/>
      <c r="MOB1" s="703"/>
      <c r="MOC1" s="703"/>
      <c r="MOD1" s="703"/>
      <c r="MOE1" s="703"/>
      <c r="MOF1" s="703"/>
      <c r="MOG1" s="703"/>
      <c r="MOH1" s="703"/>
      <c r="MOI1" s="703"/>
      <c r="MOJ1" s="703"/>
      <c r="MOK1" s="703"/>
      <c r="MOL1" s="703"/>
      <c r="MOM1" s="703"/>
      <c r="MON1" s="703"/>
      <c r="MOO1" s="703"/>
      <c r="MOP1" s="703"/>
      <c r="MOQ1" s="703"/>
      <c r="MOR1" s="703"/>
      <c r="MOS1" s="703"/>
      <c r="MOT1" s="703"/>
      <c r="MOU1" s="703"/>
      <c r="MOV1" s="703"/>
      <c r="MOW1" s="703"/>
      <c r="MOX1" s="703"/>
      <c r="MOY1" s="703"/>
      <c r="MOZ1" s="703"/>
      <c r="MPA1" s="703"/>
      <c r="MPB1" s="703"/>
      <c r="MPC1" s="703"/>
      <c r="MPD1" s="703"/>
      <c r="MPE1" s="703"/>
      <c r="MPF1" s="703"/>
      <c r="MPG1" s="703"/>
      <c r="MPH1" s="703"/>
      <c r="MPI1" s="703"/>
      <c r="MPJ1" s="703"/>
      <c r="MPK1" s="703"/>
      <c r="MPL1" s="703"/>
      <c r="MPM1" s="703"/>
      <c r="MPN1" s="703"/>
      <c r="MPO1" s="703"/>
      <c r="MPP1" s="703"/>
      <c r="MPQ1" s="703"/>
      <c r="MPR1" s="703"/>
      <c r="MPS1" s="703"/>
      <c r="MPT1" s="703"/>
      <c r="MPU1" s="703"/>
      <c r="MPV1" s="703"/>
      <c r="MPW1" s="703"/>
      <c r="MPX1" s="703"/>
      <c r="MPY1" s="703"/>
      <c r="MPZ1" s="703"/>
      <c r="MQA1" s="703"/>
      <c r="MQB1" s="703"/>
      <c r="MQC1" s="703"/>
      <c r="MQD1" s="703"/>
      <c r="MQE1" s="703"/>
      <c r="MQF1" s="703"/>
      <c r="MQG1" s="703"/>
      <c r="MQH1" s="703"/>
      <c r="MQI1" s="703"/>
      <c r="MQJ1" s="703"/>
      <c r="MQK1" s="703"/>
      <c r="MQL1" s="703"/>
      <c r="MQM1" s="703"/>
      <c r="MQN1" s="703"/>
      <c r="MQO1" s="703"/>
      <c r="MQP1" s="703"/>
      <c r="MQQ1" s="703"/>
      <c r="MQR1" s="703"/>
      <c r="MQS1" s="703"/>
      <c r="MQT1" s="703"/>
      <c r="MQU1" s="703"/>
      <c r="MQV1" s="703"/>
      <c r="MQW1" s="703"/>
      <c r="MQX1" s="703"/>
      <c r="MQY1" s="703"/>
      <c r="MQZ1" s="703"/>
      <c r="MRA1" s="703"/>
      <c r="MRB1" s="703"/>
      <c r="MRC1" s="703"/>
      <c r="MRD1" s="703"/>
      <c r="MRE1" s="703"/>
      <c r="MRF1" s="703"/>
      <c r="MRG1" s="703"/>
      <c r="MRH1" s="703"/>
      <c r="MRI1" s="703"/>
      <c r="MRJ1" s="703"/>
      <c r="MRK1" s="703"/>
      <c r="MRL1" s="703"/>
      <c r="MRM1" s="703"/>
      <c r="MRN1" s="703"/>
      <c r="MRO1" s="703"/>
      <c r="MRP1" s="703"/>
      <c r="MRQ1" s="703"/>
      <c r="MRR1" s="703"/>
      <c r="MRS1" s="703"/>
      <c r="MRT1" s="703"/>
      <c r="MRU1" s="703"/>
      <c r="MRV1" s="703"/>
      <c r="MRW1" s="703"/>
      <c r="MRX1" s="703"/>
      <c r="MRY1" s="703"/>
      <c r="MRZ1" s="703"/>
      <c r="MSA1" s="703"/>
      <c r="MSB1" s="703"/>
      <c r="MSC1" s="703"/>
      <c r="MSD1" s="703"/>
      <c r="MSE1" s="703"/>
      <c r="MSF1" s="703"/>
      <c r="MSG1" s="703"/>
      <c r="MSH1" s="703"/>
      <c r="MSI1" s="703"/>
      <c r="MSJ1" s="703"/>
      <c r="MSK1" s="703"/>
      <c r="MSL1" s="703"/>
      <c r="MSM1" s="703"/>
      <c r="MSN1" s="703"/>
      <c r="MSO1" s="703"/>
      <c r="MSP1" s="703"/>
      <c r="MSQ1" s="703"/>
      <c r="MSR1" s="703"/>
      <c r="MSS1" s="703"/>
      <c r="MST1" s="703"/>
      <c r="MSU1" s="703"/>
      <c r="MSV1" s="703"/>
      <c r="MSW1" s="703"/>
      <c r="MSX1" s="703"/>
      <c r="MSY1" s="703"/>
      <c r="MSZ1" s="703"/>
      <c r="MTA1" s="703"/>
      <c r="MTB1" s="703"/>
      <c r="MTC1" s="703"/>
      <c r="MTD1" s="703"/>
      <c r="MTE1" s="703"/>
      <c r="MTF1" s="703"/>
      <c r="MTG1" s="703"/>
      <c r="MTH1" s="703"/>
      <c r="MTI1" s="703"/>
      <c r="MTJ1" s="703"/>
      <c r="MTK1" s="703"/>
      <c r="MTL1" s="703"/>
      <c r="MTM1" s="703"/>
      <c r="MTN1" s="703"/>
      <c r="MTO1" s="703"/>
      <c r="MTP1" s="703"/>
      <c r="MTQ1" s="703"/>
      <c r="MTR1" s="703"/>
      <c r="MTS1" s="703"/>
      <c r="MTT1" s="703"/>
      <c r="MTU1" s="703"/>
      <c r="MTV1" s="703"/>
      <c r="MTW1" s="703"/>
      <c r="MTX1" s="703"/>
      <c r="MTY1" s="703"/>
      <c r="MTZ1" s="703"/>
      <c r="MUA1" s="703"/>
      <c r="MUB1" s="703"/>
      <c r="MUC1" s="703"/>
      <c r="MUD1" s="703"/>
      <c r="MUE1" s="703"/>
      <c r="MUF1" s="703"/>
      <c r="MUG1" s="703"/>
      <c r="MUH1" s="703"/>
      <c r="MUI1" s="703"/>
      <c r="MUJ1" s="703"/>
      <c r="MUK1" s="703"/>
      <c r="MUL1" s="703"/>
      <c r="MUM1" s="703"/>
      <c r="MUN1" s="703"/>
      <c r="MUO1" s="703"/>
      <c r="MUP1" s="703"/>
      <c r="MUQ1" s="703"/>
      <c r="MUR1" s="703"/>
      <c r="MUS1" s="703"/>
      <c r="MUT1" s="703"/>
      <c r="MUU1" s="703"/>
      <c r="MUV1" s="703"/>
      <c r="MUW1" s="703"/>
      <c r="MUX1" s="703"/>
      <c r="MUY1" s="703"/>
      <c r="MUZ1" s="703"/>
      <c r="MVA1" s="703"/>
      <c r="MVB1" s="703"/>
      <c r="MVC1" s="703"/>
      <c r="MVD1" s="703"/>
      <c r="MVE1" s="703"/>
      <c r="MVF1" s="703"/>
      <c r="MVG1" s="703"/>
      <c r="MVH1" s="703"/>
      <c r="MVI1" s="703"/>
      <c r="MVJ1" s="703"/>
      <c r="MVK1" s="703"/>
      <c r="MVL1" s="703"/>
      <c r="MVM1" s="703"/>
      <c r="MVN1" s="703"/>
      <c r="MVO1" s="703"/>
      <c r="MVP1" s="703"/>
      <c r="MVQ1" s="703"/>
      <c r="MVR1" s="703"/>
      <c r="MVS1" s="703"/>
      <c r="MVT1" s="703"/>
      <c r="MVU1" s="703"/>
      <c r="MVV1" s="703"/>
      <c r="MVW1" s="703"/>
      <c r="MVX1" s="703"/>
      <c r="MVY1" s="703"/>
      <c r="MVZ1" s="703"/>
      <c r="MWA1" s="703"/>
      <c r="MWB1" s="703"/>
      <c r="MWC1" s="703"/>
      <c r="MWD1" s="703"/>
      <c r="MWE1" s="703"/>
      <c r="MWF1" s="703"/>
      <c r="MWG1" s="703"/>
      <c r="MWH1" s="703"/>
      <c r="MWI1" s="703"/>
      <c r="MWJ1" s="703"/>
      <c r="MWK1" s="703"/>
      <c r="MWL1" s="703"/>
      <c r="MWM1" s="703"/>
      <c r="MWN1" s="703"/>
      <c r="MWO1" s="703"/>
      <c r="MWP1" s="703"/>
      <c r="MWQ1" s="703"/>
      <c r="MWR1" s="703"/>
      <c r="MWS1" s="703"/>
      <c r="MWT1" s="703"/>
      <c r="MWU1" s="703"/>
      <c r="MWV1" s="703"/>
      <c r="MWW1" s="703"/>
      <c r="MWX1" s="703"/>
      <c r="MWY1" s="703"/>
      <c r="MWZ1" s="703"/>
      <c r="MXA1" s="703"/>
      <c r="MXB1" s="703"/>
      <c r="MXC1" s="703"/>
      <c r="MXD1" s="703"/>
      <c r="MXE1" s="703"/>
      <c r="MXF1" s="703"/>
      <c r="MXG1" s="703"/>
      <c r="MXH1" s="703"/>
      <c r="MXI1" s="703"/>
      <c r="MXJ1" s="703"/>
      <c r="MXK1" s="703"/>
      <c r="MXL1" s="703"/>
      <c r="MXM1" s="703"/>
      <c r="MXN1" s="703"/>
      <c r="MXO1" s="703"/>
      <c r="MXP1" s="703"/>
      <c r="MXQ1" s="703"/>
      <c r="MXR1" s="703"/>
      <c r="MXS1" s="703"/>
      <c r="MXT1" s="703"/>
      <c r="MXU1" s="703"/>
      <c r="MXV1" s="703"/>
      <c r="MXW1" s="703"/>
      <c r="MXX1" s="703"/>
      <c r="MXY1" s="703"/>
      <c r="MXZ1" s="703"/>
      <c r="MYA1" s="703"/>
      <c r="MYB1" s="703"/>
      <c r="MYC1" s="703"/>
      <c r="MYD1" s="703"/>
      <c r="MYE1" s="703"/>
      <c r="MYF1" s="703"/>
      <c r="MYG1" s="703"/>
      <c r="MYH1" s="703"/>
      <c r="MYI1" s="703"/>
      <c r="MYJ1" s="703"/>
      <c r="MYK1" s="703"/>
      <c r="MYL1" s="703"/>
      <c r="MYM1" s="703"/>
      <c r="MYN1" s="703"/>
      <c r="MYO1" s="703"/>
      <c r="MYP1" s="703"/>
      <c r="MYQ1" s="703"/>
      <c r="MYR1" s="703"/>
      <c r="MYS1" s="703"/>
      <c r="MYT1" s="703"/>
      <c r="MYU1" s="703"/>
      <c r="MYV1" s="703"/>
      <c r="MYW1" s="703"/>
      <c r="MYX1" s="703"/>
      <c r="MYY1" s="703"/>
      <c r="MYZ1" s="703"/>
      <c r="MZA1" s="703"/>
      <c r="MZB1" s="703"/>
      <c r="MZC1" s="703"/>
      <c r="MZD1" s="703"/>
      <c r="MZE1" s="703"/>
      <c r="MZF1" s="703"/>
      <c r="MZG1" s="703"/>
      <c r="MZH1" s="703"/>
      <c r="MZI1" s="703"/>
      <c r="MZJ1" s="703"/>
      <c r="MZK1" s="703"/>
      <c r="MZL1" s="703"/>
      <c r="MZM1" s="703"/>
      <c r="MZN1" s="703"/>
      <c r="MZO1" s="703"/>
      <c r="MZP1" s="703"/>
      <c r="MZQ1" s="703"/>
      <c r="MZR1" s="703"/>
      <c r="MZS1" s="703"/>
      <c r="MZT1" s="703"/>
      <c r="MZU1" s="703"/>
      <c r="MZV1" s="703"/>
      <c r="MZW1" s="703"/>
      <c r="MZX1" s="703"/>
      <c r="MZY1" s="703"/>
      <c r="MZZ1" s="703"/>
      <c r="NAA1" s="703"/>
      <c r="NAB1" s="703"/>
      <c r="NAC1" s="703"/>
      <c r="NAD1" s="703"/>
      <c r="NAE1" s="703"/>
      <c r="NAF1" s="703"/>
      <c r="NAG1" s="703"/>
      <c r="NAH1" s="703"/>
      <c r="NAI1" s="703"/>
      <c r="NAJ1" s="703"/>
      <c r="NAK1" s="703"/>
      <c r="NAL1" s="703"/>
      <c r="NAM1" s="703"/>
      <c r="NAN1" s="703"/>
      <c r="NAO1" s="703"/>
      <c r="NAP1" s="703"/>
      <c r="NAQ1" s="703"/>
      <c r="NAR1" s="703"/>
      <c r="NAS1" s="703"/>
      <c r="NAT1" s="703"/>
      <c r="NAU1" s="703"/>
      <c r="NAV1" s="703"/>
      <c r="NAW1" s="703"/>
      <c r="NAX1" s="703"/>
      <c r="NAY1" s="703"/>
      <c r="NAZ1" s="703"/>
      <c r="NBA1" s="703"/>
      <c r="NBB1" s="703"/>
      <c r="NBC1" s="703"/>
      <c r="NBD1" s="703"/>
      <c r="NBE1" s="703"/>
      <c r="NBF1" s="703"/>
      <c r="NBG1" s="703"/>
      <c r="NBH1" s="703"/>
      <c r="NBI1" s="703"/>
      <c r="NBJ1" s="703"/>
      <c r="NBK1" s="703"/>
      <c r="NBL1" s="703"/>
      <c r="NBM1" s="703"/>
      <c r="NBN1" s="703"/>
      <c r="NBO1" s="703"/>
      <c r="NBP1" s="703"/>
      <c r="NBQ1" s="703"/>
      <c r="NBR1" s="703"/>
      <c r="NBS1" s="703"/>
      <c r="NBT1" s="703"/>
      <c r="NBU1" s="703"/>
      <c r="NBV1" s="703"/>
      <c r="NBW1" s="703"/>
      <c r="NBX1" s="703"/>
      <c r="NBY1" s="703"/>
      <c r="NBZ1" s="703"/>
      <c r="NCA1" s="703"/>
      <c r="NCB1" s="703"/>
      <c r="NCC1" s="703"/>
      <c r="NCD1" s="703"/>
      <c r="NCE1" s="703"/>
      <c r="NCF1" s="703"/>
      <c r="NCG1" s="703"/>
      <c r="NCH1" s="703"/>
      <c r="NCI1" s="703"/>
      <c r="NCJ1" s="703"/>
      <c r="NCK1" s="703"/>
      <c r="NCL1" s="703"/>
      <c r="NCM1" s="703"/>
      <c r="NCN1" s="703"/>
      <c r="NCO1" s="703"/>
      <c r="NCP1" s="703"/>
      <c r="NCQ1" s="703"/>
      <c r="NCR1" s="703"/>
      <c r="NCS1" s="703"/>
      <c r="NCT1" s="703"/>
      <c r="NCU1" s="703"/>
      <c r="NCV1" s="703"/>
      <c r="NCW1" s="703"/>
      <c r="NCX1" s="703"/>
      <c r="NCY1" s="703"/>
      <c r="NCZ1" s="703"/>
      <c r="NDA1" s="703"/>
      <c r="NDB1" s="703"/>
      <c r="NDC1" s="703"/>
      <c r="NDD1" s="703"/>
      <c r="NDE1" s="703"/>
      <c r="NDF1" s="703"/>
      <c r="NDG1" s="703"/>
      <c r="NDH1" s="703"/>
      <c r="NDI1" s="703"/>
      <c r="NDJ1" s="703"/>
      <c r="NDK1" s="703"/>
      <c r="NDL1" s="703"/>
      <c r="NDM1" s="703"/>
      <c r="NDN1" s="703"/>
      <c r="NDO1" s="703"/>
      <c r="NDP1" s="703"/>
      <c r="NDQ1" s="703"/>
      <c r="NDR1" s="703"/>
      <c r="NDS1" s="703"/>
      <c r="NDT1" s="703"/>
      <c r="NDU1" s="703"/>
      <c r="NDV1" s="703"/>
      <c r="NDW1" s="703"/>
      <c r="NDX1" s="703"/>
      <c r="NDY1" s="703"/>
      <c r="NDZ1" s="703"/>
      <c r="NEA1" s="703"/>
      <c r="NEB1" s="703"/>
      <c r="NEC1" s="703"/>
      <c r="NED1" s="703"/>
      <c r="NEE1" s="703"/>
      <c r="NEF1" s="703"/>
      <c r="NEG1" s="703"/>
      <c r="NEH1" s="703"/>
      <c r="NEI1" s="703"/>
      <c r="NEJ1" s="703"/>
      <c r="NEK1" s="703"/>
      <c r="NEL1" s="703"/>
      <c r="NEM1" s="703"/>
      <c r="NEN1" s="703"/>
      <c r="NEO1" s="703"/>
      <c r="NEP1" s="703"/>
      <c r="NEQ1" s="703"/>
      <c r="NER1" s="703"/>
      <c r="NES1" s="703"/>
      <c r="NET1" s="703"/>
      <c r="NEU1" s="703"/>
      <c r="NEV1" s="703"/>
      <c r="NEW1" s="703"/>
      <c r="NEX1" s="703"/>
      <c r="NEY1" s="703"/>
      <c r="NEZ1" s="703"/>
      <c r="NFA1" s="703"/>
      <c r="NFB1" s="703"/>
      <c r="NFC1" s="703"/>
      <c r="NFD1" s="703"/>
      <c r="NFE1" s="703"/>
      <c r="NFF1" s="703"/>
      <c r="NFG1" s="703"/>
      <c r="NFH1" s="703"/>
      <c r="NFI1" s="703"/>
      <c r="NFJ1" s="703"/>
      <c r="NFK1" s="703"/>
      <c r="NFL1" s="703"/>
      <c r="NFM1" s="703"/>
      <c r="NFN1" s="703"/>
      <c r="NFO1" s="703"/>
      <c r="NFP1" s="703"/>
      <c r="NFQ1" s="703"/>
      <c r="NFR1" s="703"/>
      <c r="NFS1" s="703"/>
      <c r="NFT1" s="703"/>
      <c r="NFU1" s="703"/>
      <c r="NFV1" s="703"/>
      <c r="NFW1" s="703"/>
      <c r="NFX1" s="703"/>
      <c r="NFY1" s="703"/>
      <c r="NFZ1" s="703"/>
      <c r="NGA1" s="703"/>
      <c r="NGB1" s="703"/>
      <c r="NGC1" s="703"/>
      <c r="NGD1" s="703"/>
      <c r="NGE1" s="703"/>
      <c r="NGF1" s="703"/>
      <c r="NGG1" s="703"/>
      <c r="NGH1" s="703"/>
      <c r="NGI1" s="703"/>
      <c r="NGJ1" s="703"/>
      <c r="NGK1" s="703"/>
      <c r="NGL1" s="703"/>
      <c r="NGM1" s="703"/>
      <c r="NGN1" s="703"/>
      <c r="NGO1" s="703"/>
      <c r="NGP1" s="703"/>
      <c r="NGQ1" s="703"/>
      <c r="NGR1" s="703"/>
      <c r="NGS1" s="703"/>
      <c r="NGT1" s="703"/>
      <c r="NGU1" s="703"/>
      <c r="NGV1" s="703"/>
      <c r="NGW1" s="703"/>
      <c r="NGX1" s="703"/>
      <c r="NGY1" s="703"/>
      <c r="NGZ1" s="703"/>
      <c r="NHA1" s="703"/>
      <c r="NHB1" s="703"/>
      <c r="NHC1" s="703"/>
      <c r="NHD1" s="703"/>
      <c r="NHE1" s="703"/>
      <c r="NHF1" s="703"/>
      <c r="NHG1" s="703"/>
      <c r="NHH1" s="703"/>
      <c r="NHI1" s="703"/>
      <c r="NHJ1" s="703"/>
      <c r="NHK1" s="703"/>
      <c r="NHL1" s="703"/>
      <c r="NHM1" s="703"/>
      <c r="NHN1" s="703"/>
      <c r="NHO1" s="703"/>
      <c r="NHP1" s="703"/>
      <c r="NHQ1" s="703"/>
      <c r="NHR1" s="703"/>
      <c r="NHS1" s="703"/>
      <c r="NHT1" s="703"/>
      <c r="NHU1" s="703"/>
      <c r="NHV1" s="703"/>
      <c r="NHW1" s="703"/>
      <c r="NHX1" s="703"/>
      <c r="NHY1" s="703"/>
      <c r="NHZ1" s="703"/>
      <c r="NIA1" s="703"/>
      <c r="NIB1" s="703"/>
      <c r="NIC1" s="703"/>
      <c r="NID1" s="703"/>
      <c r="NIE1" s="703"/>
      <c r="NIF1" s="703"/>
      <c r="NIG1" s="703"/>
      <c r="NIH1" s="703"/>
      <c r="NII1" s="703"/>
      <c r="NIJ1" s="703"/>
      <c r="NIK1" s="703"/>
      <c r="NIL1" s="703"/>
      <c r="NIM1" s="703"/>
      <c r="NIN1" s="703"/>
      <c r="NIO1" s="703"/>
      <c r="NIP1" s="703"/>
      <c r="NIQ1" s="703"/>
      <c r="NIR1" s="703"/>
      <c r="NIS1" s="703"/>
      <c r="NIT1" s="703"/>
      <c r="NIU1" s="703"/>
      <c r="NIV1" s="703"/>
      <c r="NIW1" s="703"/>
      <c r="NIX1" s="703"/>
      <c r="NIY1" s="703"/>
      <c r="NIZ1" s="703"/>
      <c r="NJA1" s="703"/>
      <c r="NJB1" s="703"/>
      <c r="NJC1" s="703"/>
      <c r="NJD1" s="703"/>
      <c r="NJE1" s="703"/>
      <c r="NJF1" s="703"/>
      <c r="NJG1" s="703"/>
      <c r="NJH1" s="703"/>
      <c r="NJI1" s="703"/>
      <c r="NJJ1" s="703"/>
      <c r="NJK1" s="703"/>
      <c r="NJL1" s="703"/>
      <c r="NJM1" s="703"/>
      <c r="NJN1" s="703"/>
      <c r="NJO1" s="703"/>
      <c r="NJP1" s="703"/>
      <c r="NJQ1" s="703"/>
      <c r="NJR1" s="703"/>
      <c r="NJS1" s="703"/>
      <c r="NJT1" s="703"/>
      <c r="NJU1" s="703"/>
      <c r="NJV1" s="703"/>
      <c r="NJW1" s="703"/>
      <c r="NJX1" s="703"/>
      <c r="NJY1" s="703"/>
      <c r="NJZ1" s="703"/>
      <c r="NKA1" s="703"/>
      <c r="NKB1" s="703"/>
      <c r="NKC1" s="703"/>
      <c r="NKD1" s="703"/>
      <c r="NKE1" s="703"/>
      <c r="NKF1" s="703"/>
      <c r="NKG1" s="703"/>
      <c r="NKH1" s="703"/>
      <c r="NKI1" s="703"/>
      <c r="NKJ1" s="703"/>
      <c r="NKK1" s="703"/>
      <c r="NKL1" s="703"/>
      <c r="NKM1" s="703"/>
      <c r="NKN1" s="703"/>
      <c r="NKO1" s="703"/>
      <c r="NKP1" s="703"/>
      <c r="NKQ1" s="703"/>
      <c r="NKR1" s="703"/>
      <c r="NKS1" s="703"/>
      <c r="NKT1" s="703"/>
      <c r="NKU1" s="703"/>
      <c r="NKV1" s="703"/>
      <c r="NKW1" s="703"/>
      <c r="NKX1" s="703"/>
      <c r="NKY1" s="703"/>
      <c r="NKZ1" s="703"/>
      <c r="NLA1" s="703"/>
      <c r="NLB1" s="703"/>
      <c r="NLC1" s="703"/>
      <c r="NLD1" s="703"/>
      <c r="NLE1" s="703"/>
      <c r="NLF1" s="703"/>
      <c r="NLG1" s="703"/>
      <c r="NLH1" s="703"/>
      <c r="NLI1" s="703"/>
      <c r="NLJ1" s="703"/>
      <c r="NLK1" s="703"/>
      <c r="NLL1" s="703"/>
      <c r="NLM1" s="703"/>
      <c r="NLN1" s="703"/>
      <c r="NLO1" s="703"/>
      <c r="NLP1" s="703"/>
      <c r="NLQ1" s="703"/>
      <c r="NLR1" s="703"/>
      <c r="NLS1" s="703"/>
      <c r="NLT1" s="703"/>
      <c r="NLU1" s="703"/>
      <c r="NLV1" s="703"/>
      <c r="NLW1" s="703"/>
      <c r="NLX1" s="703"/>
      <c r="NLY1" s="703"/>
      <c r="NLZ1" s="703"/>
      <c r="NMA1" s="703"/>
      <c r="NMB1" s="703"/>
      <c r="NMC1" s="703"/>
      <c r="NMD1" s="703"/>
      <c r="NME1" s="703"/>
      <c r="NMF1" s="703"/>
      <c r="NMG1" s="703"/>
      <c r="NMH1" s="703"/>
      <c r="NMI1" s="703"/>
      <c r="NMJ1" s="703"/>
      <c r="NMK1" s="703"/>
      <c r="NML1" s="703"/>
      <c r="NMM1" s="703"/>
      <c r="NMN1" s="703"/>
      <c r="NMO1" s="703"/>
      <c r="NMP1" s="703"/>
      <c r="NMQ1" s="703"/>
      <c r="NMR1" s="703"/>
      <c r="NMS1" s="703"/>
      <c r="NMT1" s="703"/>
      <c r="NMU1" s="703"/>
      <c r="NMV1" s="703"/>
      <c r="NMW1" s="703"/>
      <c r="NMX1" s="703"/>
      <c r="NMY1" s="703"/>
      <c r="NMZ1" s="703"/>
      <c r="NNA1" s="703"/>
      <c r="NNB1" s="703"/>
      <c r="NNC1" s="703"/>
      <c r="NND1" s="703"/>
      <c r="NNE1" s="703"/>
      <c r="NNF1" s="703"/>
      <c r="NNG1" s="703"/>
      <c r="NNH1" s="703"/>
      <c r="NNI1" s="703"/>
      <c r="NNJ1" s="703"/>
      <c r="NNK1" s="703"/>
      <c r="NNL1" s="703"/>
      <c r="NNM1" s="703"/>
      <c r="NNN1" s="703"/>
      <c r="NNO1" s="703"/>
      <c r="NNP1" s="703"/>
      <c r="NNQ1" s="703"/>
      <c r="NNR1" s="703"/>
      <c r="NNS1" s="703"/>
      <c r="NNT1" s="703"/>
      <c r="NNU1" s="703"/>
      <c r="NNV1" s="703"/>
      <c r="NNW1" s="703"/>
      <c r="NNX1" s="703"/>
      <c r="NNY1" s="703"/>
      <c r="NNZ1" s="703"/>
      <c r="NOA1" s="703"/>
      <c r="NOB1" s="703"/>
      <c r="NOC1" s="703"/>
      <c r="NOD1" s="703"/>
      <c r="NOE1" s="703"/>
      <c r="NOF1" s="703"/>
      <c r="NOG1" s="703"/>
      <c r="NOH1" s="703"/>
      <c r="NOI1" s="703"/>
      <c r="NOJ1" s="703"/>
      <c r="NOK1" s="703"/>
      <c r="NOL1" s="703"/>
      <c r="NOM1" s="703"/>
      <c r="NON1" s="703"/>
      <c r="NOO1" s="703"/>
      <c r="NOP1" s="703"/>
      <c r="NOQ1" s="703"/>
      <c r="NOR1" s="703"/>
      <c r="NOS1" s="703"/>
      <c r="NOT1" s="703"/>
      <c r="NOU1" s="703"/>
      <c r="NOV1" s="703"/>
      <c r="NOW1" s="703"/>
      <c r="NOX1" s="703"/>
      <c r="NOY1" s="703"/>
      <c r="NOZ1" s="703"/>
      <c r="NPA1" s="703"/>
      <c r="NPB1" s="703"/>
      <c r="NPC1" s="703"/>
      <c r="NPD1" s="703"/>
      <c r="NPE1" s="703"/>
      <c r="NPF1" s="703"/>
      <c r="NPG1" s="703"/>
      <c r="NPH1" s="703"/>
      <c r="NPI1" s="703"/>
      <c r="NPJ1" s="703"/>
      <c r="NPK1" s="703"/>
      <c r="NPL1" s="703"/>
      <c r="NPM1" s="703"/>
      <c r="NPN1" s="703"/>
      <c r="NPO1" s="703"/>
      <c r="NPP1" s="703"/>
      <c r="NPQ1" s="703"/>
      <c r="NPR1" s="703"/>
      <c r="NPS1" s="703"/>
      <c r="NPT1" s="703"/>
      <c r="NPU1" s="703"/>
      <c r="NPV1" s="703"/>
      <c r="NPW1" s="703"/>
      <c r="NPX1" s="703"/>
      <c r="NPY1" s="703"/>
      <c r="NPZ1" s="703"/>
      <c r="NQA1" s="703"/>
      <c r="NQB1" s="703"/>
      <c r="NQC1" s="703"/>
      <c r="NQD1" s="703"/>
      <c r="NQE1" s="703"/>
      <c r="NQF1" s="703"/>
      <c r="NQG1" s="703"/>
      <c r="NQH1" s="703"/>
      <c r="NQI1" s="703"/>
      <c r="NQJ1" s="703"/>
      <c r="NQK1" s="703"/>
      <c r="NQL1" s="703"/>
      <c r="NQM1" s="703"/>
      <c r="NQN1" s="703"/>
      <c r="NQO1" s="703"/>
      <c r="NQP1" s="703"/>
      <c r="NQQ1" s="703"/>
      <c r="NQR1" s="703"/>
      <c r="NQS1" s="703"/>
      <c r="NQT1" s="703"/>
      <c r="NQU1" s="703"/>
      <c r="NQV1" s="703"/>
      <c r="NQW1" s="703"/>
      <c r="NQX1" s="703"/>
      <c r="NQY1" s="703"/>
      <c r="NQZ1" s="703"/>
      <c r="NRA1" s="703"/>
      <c r="NRB1" s="703"/>
      <c r="NRC1" s="703"/>
      <c r="NRD1" s="703"/>
      <c r="NRE1" s="703"/>
      <c r="NRF1" s="703"/>
      <c r="NRG1" s="703"/>
      <c r="NRH1" s="703"/>
      <c r="NRI1" s="703"/>
      <c r="NRJ1" s="703"/>
      <c r="NRK1" s="703"/>
      <c r="NRL1" s="703"/>
      <c r="NRM1" s="703"/>
      <c r="NRN1" s="703"/>
      <c r="NRO1" s="703"/>
      <c r="NRP1" s="703"/>
      <c r="NRQ1" s="703"/>
      <c r="NRR1" s="703"/>
      <c r="NRS1" s="703"/>
      <c r="NRT1" s="703"/>
      <c r="NRU1" s="703"/>
      <c r="NRV1" s="703"/>
      <c r="NRW1" s="703"/>
      <c r="NRX1" s="703"/>
      <c r="NRY1" s="703"/>
      <c r="NRZ1" s="703"/>
      <c r="NSA1" s="703"/>
      <c r="NSB1" s="703"/>
      <c r="NSC1" s="703"/>
      <c r="NSD1" s="703"/>
      <c r="NSE1" s="703"/>
      <c r="NSF1" s="703"/>
      <c r="NSG1" s="703"/>
      <c r="NSH1" s="703"/>
      <c r="NSI1" s="703"/>
      <c r="NSJ1" s="703"/>
      <c r="NSK1" s="703"/>
      <c r="NSL1" s="703"/>
      <c r="NSM1" s="703"/>
      <c r="NSN1" s="703"/>
      <c r="NSO1" s="703"/>
      <c r="NSP1" s="703"/>
      <c r="NSQ1" s="703"/>
      <c r="NSR1" s="703"/>
      <c r="NSS1" s="703"/>
      <c r="NST1" s="703"/>
      <c r="NSU1" s="703"/>
      <c r="NSV1" s="703"/>
      <c r="NSW1" s="703"/>
      <c r="NSX1" s="703"/>
      <c r="NSY1" s="703"/>
      <c r="NSZ1" s="703"/>
      <c r="NTA1" s="703"/>
      <c r="NTB1" s="703"/>
      <c r="NTC1" s="703"/>
      <c r="NTD1" s="703"/>
      <c r="NTE1" s="703"/>
      <c r="NTF1" s="703"/>
      <c r="NTG1" s="703"/>
      <c r="NTH1" s="703"/>
      <c r="NTI1" s="703"/>
      <c r="NTJ1" s="703"/>
      <c r="NTK1" s="703"/>
      <c r="NTL1" s="703"/>
      <c r="NTM1" s="703"/>
      <c r="NTN1" s="703"/>
      <c r="NTO1" s="703"/>
      <c r="NTP1" s="703"/>
      <c r="NTQ1" s="703"/>
      <c r="NTR1" s="703"/>
      <c r="NTS1" s="703"/>
      <c r="NTT1" s="703"/>
      <c r="NTU1" s="703"/>
      <c r="NTV1" s="703"/>
      <c r="NTW1" s="703"/>
      <c r="NTX1" s="703"/>
      <c r="NTY1" s="703"/>
      <c r="NTZ1" s="703"/>
      <c r="NUA1" s="703"/>
      <c r="NUB1" s="703"/>
      <c r="NUC1" s="703"/>
      <c r="NUD1" s="703"/>
      <c r="NUE1" s="703"/>
      <c r="NUF1" s="703"/>
      <c r="NUG1" s="703"/>
      <c r="NUH1" s="703"/>
      <c r="NUI1" s="703"/>
      <c r="NUJ1" s="703"/>
      <c r="NUK1" s="703"/>
      <c r="NUL1" s="703"/>
      <c r="NUM1" s="703"/>
      <c r="NUN1" s="703"/>
      <c r="NUO1" s="703"/>
      <c r="NUP1" s="703"/>
      <c r="NUQ1" s="703"/>
      <c r="NUR1" s="703"/>
      <c r="NUS1" s="703"/>
      <c r="NUT1" s="703"/>
      <c r="NUU1" s="703"/>
      <c r="NUV1" s="703"/>
      <c r="NUW1" s="703"/>
      <c r="NUX1" s="703"/>
      <c r="NUY1" s="703"/>
      <c r="NUZ1" s="703"/>
      <c r="NVA1" s="703"/>
      <c r="NVB1" s="703"/>
      <c r="NVC1" s="703"/>
      <c r="NVD1" s="703"/>
      <c r="NVE1" s="703"/>
      <c r="NVF1" s="703"/>
      <c r="NVG1" s="703"/>
      <c r="NVH1" s="703"/>
      <c r="NVI1" s="703"/>
      <c r="NVJ1" s="703"/>
      <c r="NVK1" s="703"/>
      <c r="NVL1" s="703"/>
      <c r="NVM1" s="703"/>
      <c r="NVN1" s="703"/>
      <c r="NVO1" s="703"/>
      <c r="NVP1" s="703"/>
      <c r="NVQ1" s="703"/>
      <c r="NVR1" s="703"/>
      <c r="NVS1" s="703"/>
      <c r="NVT1" s="703"/>
      <c r="NVU1" s="703"/>
      <c r="NVV1" s="703"/>
      <c r="NVW1" s="703"/>
      <c r="NVX1" s="703"/>
      <c r="NVY1" s="703"/>
      <c r="NVZ1" s="703"/>
      <c r="NWA1" s="703"/>
      <c r="NWB1" s="703"/>
      <c r="NWC1" s="703"/>
      <c r="NWD1" s="703"/>
      <c r="NWE1" s="703"/>
      <c r="NWF1" s="703"/>
      <c r="NWG1" s="703"/>
      <c r="NWH1" s="703"/>
      <c r="NWI1" s="703"/>
      <c r="NWJ1" s="703"/>
      <c r="NWK1" s="703"/>
      <c r="NWL1" s="703"/>
      <c r="NWM1" s="703"/>
      <c r="NWN1" s="703"/>
      <c r="NWO1" s="703"/>
      <c r="NWP1" s="703"/>
      <c r="NWQ1" s="703"/>
      <c r="NWR1" s="703"/>
      <c r="NWS1" s="703"/>
      <c r="NWT1" s="703"/>
      <c r="NWU1" s="703"/>
      <c r="NWV1" s="703"/>
      <c r="NWW1" s="703"/>
      <c r="NWX1" s="703"/>
      <c r="NWY1" s="703"/>
      <c r="NWZ1" s="703"/>
      <c r="NXA1" s="703"/>
      <c r="NXB1" s="703"/>
      <c r="NXC1" s="703"/>
      <c r="NXD1" s="703"/>
      <c r="NXE1" s="703"/>
      <c r="NXF1" s="703"/>
      <c r="NXG1" s="703"/>
      <c r="NXH1" s="703"/>
      <c r="NXI1" s="703"/>
      <c r="NXJ1" s="703"/>
      <c r="NXK1" s="703"/>
      <c r="NXL1" s="703"/>
      <c r="NXM1" s="703"/>
      <c r="NXN1" s="703"/>
      <c r="NXO1" s="703"/>
      <c r="NXP1" s="703"/>
      <c r="NXQ1" s="703"/>
      <c r="NXR1" s="703"/>
      <c r="NXS1" s="703"/>
      <c r="NXT1" s="703"/>
      <c r="NXU1" s="703"/>
      <c r="NXV1" s="703"/>
      <c r="NXW1" s="703"/>
      <c r="NXX1" s="703"/>
      <c r="NXY1" s="703"/>
      <c r="NXZ1" s="703"/>
      <c r="NYA1" s="703"/>
      <c r="NYB1" s="703"/>
      <c r="NYC1" s="703"/>
      <c r="NYD1" s="703"/>
      <c r="NYE1" s="703"/>
      <c r="NYF1" s="703"/>
      <c r="NYG1" s="703"/>
      <c r="NYH1" s="703"/>
      <c r="NYI1" s="703"/>
      <c r="NYJ1" s="703"/>
      <c r="NYK1" s="703"/>
      <c r="NYL1" s="703"/>
      <c r="NYM1" s="703"/>
      <c r="NYN1" s="703"/>
      <c r="NYO1" s="703"/>
      <c r="NYP1" s="703"/>
      <c r="NYQ1" s="703"/>
      <c r="NYR1" s="703"/>
      <c r="NYS1" s="703"/>
      <c r="NYT1" s="703"/>
      <c r="NYU1" s="703"/>
      <c r="NYV1" s="703"/>
      <c r="NYW1" s="703"/>
      <c r="NYX1" s="703"/>
      <c r="NYY1" s="703"/>
      <c r="NYZ1" s="703"/>
      <c r="NZA1" s="703"/>
      <c r="NZB1" s="703"/>
      <c r="NZC1" s="703"/>
      <c r="NZD1" s="703"/>
      <c r="NZE1" s="703"/>
      <c r="NZF1" s="703"/>
      <c r="NZG1" s="703"/>
      <c r="NZH1" s="703"/>
      <c r="NZI1" s="703"/>
      <c r="NZJ1" s="703"/>
      <c r="NZK1" s="703"/>
      <c r="NZL1" s="703"/>
      <c r="NZM1" s="703"/>
      <c r="NZN1" s="703"/>
      <c r="NZO1" s="703"/>
      <c r="NZP1" s="703"/>
      <c r="NZQ1" s="703"/>
      <c r="NZR1" s="703"/>
      <c r="NZS1" s="703"/>
      <c r="NZT1" s="703"/>
      <c r="NZU1" s="703"/>
      <c r="NZV1" s="703"/>
      <c r="NZW1" s="703"/>
      <c r="NZX1" s="703"/>
      <c r="NZY1" s="703"/>
      <c r="NZZ1" s="703"/>
      <c r="OAA1" s="703"/>
      <c r="OAB1" s="703"/>
      <c r="OAC1" s="703"/>
      <c r="OAD1" s="703"/>
      <c r="OAE1" s="703"/>
      <c r="OAF1" s="703"/>
      <c r="OAG1" s="703"/>
      <c r="OAH1" s="703"/>
      <c r="OAI1" s="703"/>
      <c r="OAJ1" s="703"/>
      <c r="OAK1" s="703"/>
      <c r="OAL1" s="703"/>
      <c r="OAM1" s="703"/>
      <c r="OAN1" s="703"/>
      <c r="OAO1" s="703"/>
      <c r="OAP1" s="703"/>
      <c r="OAQ1" s="703"/>
      <c r="OAR1" s="703"/>
      <c r="OAS1" s="703"/>
      <c r="OAT1" s="703"/>
      <c r="OAU1" s="703"/>
      <c r="OAV1" s="703"/>
      <c r="OAW1" s="703"/>
      <c r="OAX1" s="703"/>
      <c r="OAY1" s="703"/>
      <c r="OAZ1" s="703"/>
      <c r="OBA1" s="703"/>
      <c r="OBB1" s="703"/>
      <c r="OBC1" s="703"/>
      <c r="OBD1" s="703"/>
      <c r="OBE1" s="703"/>
      <c r="OBF1" s="703"/>
      <c r="OBG1" s="703"/>
      <c r="OBH1" s="703"/>
      <c r="OBI1" s="703"/>
      <c r="OBJ1" s="703"/>
      <c r="OBK1" s="703"/>
      <c r="OBL1" s="703"/>
      <c r="OBM1" s="703"/>
      <c r="OBN1" s="703"/>
      <c r="OBO1" s="703"/>
      <c r="OBP1" s="703"/>
      <c r="OBQ1" s="703"/>
      <c r="OBR1" s="703"/>
      <c r="OBS1" s="703"/>
      <c r="OBT1" s="703"/>
      <c r="OBU1" s="703"/>
      <c r="OBV1" s="703"/>
      <c r="OBW1" s="703"/>
      <c r="OBX1" s="703"/>
      <c r="OBY1" s="703"/>
      <c r="OBZ1" s="703"/>
      <c r="OCA1" s="703"/>
      <c r="OCB1" s="703"/>
      <c r="OCC1" s="703"/>
      <c r="OCD1" s="703"/>
      <c r="OCE1" s="703"/>
      <c r="OCF1" s="703"/>
      <c r="OCG1" s="703"/>
      <c r="OCH1" s="703"/>
      <c r="OCI1" s="703"/>
      <c r="OCJ1" s="703"/>
      <c r="OCK1" s="703"/>
      <c r="OCL1" s="703"/>
      <c r="OCM1" s="703"/>
      <c r="OCN1" s="703"/>
      <c r="OCO1" s="703"/>
      <c r="OCP1" s="703"/>
      <c r="OCQ1" s="703"/>
      <c r="OCR1" s="703"/>
      <c r="OCS1" s="703"/>
      <c r="OCT1" s="703"/>
      <c r="OCU1" s="703"/>
      <c r="OCV1" s="703"/>
      <c r="OCW1" s="703"/>
      <c r="OCX1" s="703"/>
      <c r="OCY1" s="703"/>
      <c r="OCZ1" s="703"/>
      <c r="ODA1" s="703"/>
      <c r="ODB1" s="703"/>
      <c r="ODC1" s="703"/>
      <c r="ODD1" s="703"/>
      <c r="ODE1" s="703"/>
      <c r="ODF1" s="703"/>
      <c r="ODG1" s="703"/>
      <c r="ODH1" s="703"/>
      <c r="ODI1" s="703"/>
      <c r="ODJ1" s="703"/>
      <c r="ODK1" s="703"/>
      <c r="ODL1" s="703"/>
      <c r="ODM1" s="703"/>
      <c r="ODN1" s="703"/>
      <c r="ODO1" s="703"/>
      <c r="ODP1" s="703"/>
      <c r="ODQ1" s="703"/>
      <c r="ODR1" s="703"/>
      <c r="ODS1" s="703"/>
      <c r="ODT1" s="703"/>
      <c r="ODU1" s="703"/>
      <c r="ODV1" s="703"/>
      <c r="ODW1" s="703"/>
      <c r="ODX1" s="703"/>
      <c r="ODY1" s="703"/>
      <c r="ODZ1" s="703"/>
      <c r="OEA1" s="703"/>
      <c r="OEB1" s="703"/>
      <c r="OEC1" s="703"/>
      <c r="OED1" s="703"/>
      <c r="OEE1" s="703"/>
      <c r="OEF1" s="703"/>
      <c r="OEG1" s="703"/>
      <c r="OEH1" s="703"/>
      <c r="OEI1" s="703"/>
      <c r="OEJ1" s="703"/>
      <c r="OEK1" s="703"/>
      <c r="OEL1" s="703"/>
      <c r="OEM1" s="703"/>
      <c r="OEN1" s="703"/>
      <c r="OEO1" s="703"/>
      <c r="OEP1" s="703"/>
      <c r="OEQ1" s="703"/>
      <c r="OER1" s="703"/>
      <c r="OES1" s="703"/>
      <c r="OET1" s="703"/>
      <c r="OEU1" s="703"/>
      <c r="OEV1" s="703"/>
      <c r="OEW1" s="703"/>
      <c r="OEX1" s="703"/>
      <c r="OEY1" s="703"/>
      <c r="OEZ1" s="703"/>
      <c r="OFA1" s="703"/>
      <c r="OFB1" s="703"/>
      <c r="OFC1" s="703"/>
      <c r="OFD1" s="703"/>
      <c r="OFE1" s="703"/>
      <c r="OFF1" s="703"/>
      <c r="OFG1" s="703"/>
      <c r="OFH1" s="703"/>
      <c r="OFI1" s="703"/>
      <c r="OFJ1" s="703"/>
      <c r="OFK1" s="703"/>
      <c r="OFL1" s="703"/>
      <c r="OFM1" s="703"/>
      <c r="OFN1" s="703"/>
      <c r="OFO1" s="703"/>
      <c r="OFP1" s="703"/>
      <c r="OFQ1" s="703"/>
      <c r="OFR1" s="703"/>
      <c r="OFS1" s="703"/>
      <c r="OFT1" s="703"/>
      <c r="OFU1" s="703"/>
      <c r="OFV1" s="703"/>
      <c r="OFW1" s="703"/>
      <c r="OFX1" s="703"/>
      <c r="OFY1" s="703"/>
      <c r="OFZ1" s="703"/>
      <c r="OGA1" s="703"/>
      <c r="OGB1" s="703"/>
      <c r="OGC1" s="703"/>
      <c r="OGD1" s="703"/>
      <c r="OGE1" s="703"/>
      <c r="OGF1" s="703"/>
      <c r="OGG1" s="703"/>
      <c r="OGH1" s="703"/>
      <c r="OGI1" s="703"/>
      <c r="OGJ1" s="703"/>
      <c r="OGK1" s="703"/>
      <c r="OGL1" s="703"/>
      <c r="OGM1" s="703"/>
      <c r="OGN1" s="703"/>
      <c r="OGO1" s="703"/>
      <c r="OGP1" s="703"/>
      <c r="OGQ1" s="703"/>
      <c r="OGR1" s="703"/>
      <c r="OGS1" s="703"/>
      <c r="OGT1" s="703"/>
      <c r="OGU1" s="703"/>
      <c r="OGV1" s="703"/>
      <c r="OGW1" s="703"/>
      <c r="OGX1" s="703"/>
      <c r="OGY1" s="703"/>
      <c r="OGZ1" s="703"/>
      <c r="OHA1" s="703"/>
      <c r="OHB1" s="703"/>
      <c r="OHC1" s="703"/>
      <c r="OHD1" s="703"/>
      <c r="OHE1" s="703"/>
      <c r="OHF1" s="703"/>
      <c r="OHG1" s="703"/>
      <c r="OHH1" s="703"/>
      <c r="OHI1" s="703"/>
      <c r="OHJ1" s="703"/>
      <c r="OHK1" s="703"/>
      <c r="OHL1" s="703"/>
      <c r="OHM1" s="703"/>
      <c r="OHN1" s="703"/>
      <c r="OHO1" s="703"/>
      <c r="OHP1" s="703"/>
      <c r="OHQ1" s="703"/>
      <c r="OHR1" s="703"/>
      <c r="OHS1" s="703"/>
      <c r="OHT1" s="703"/>
      <c r="OHU1" s="703"/>
      <c r="OHV1" s="703"/>
      <c r="OHW1" s="703"/>
      <c r="OHX1" s="703"/>
      <c r="OHY1" s="703"/>
      <c r="OHZ1" s="703"/>
      <c r="OIA1" s="703"/>
      <c r="OIB1" s="703"/>
      <c r="OIC1" s="703"/>
      <c r="OID1" s="703"/>
      <c r="OIE1" s="703"/>
      <c r="OIF1" s="703"/>
      <c r="OIG1" s="703"/>
      <c r="OIH1" s="703"/>
      <c r="OII1" s="703"/>
      <c r="OIJ1" s="703"/>
      <c r="OIK1" s="703"/>
      <c r="OIL1" s="703"/>
      <c r="OIM1" s="703"/>
      <c r="OIN1" s="703"/>
      <c r="OIO1" s="703"/>
      <c r="OIP1" s="703"/>
      <c r="OIQ1" s="703"/>
      <c r="OIR1" s="703"/>
      <c r="OIS1" s="703"/>
      <c r="OIT1" s="703"/>
      <c r="OIU1" s="703"/>
      <c r="OIV1" s="703"/>
      <c r="OIW1" s="703"/>
      <c r="OIX1" s="703"/>
      <c r="OIY1" s="703"/>
      <c r="OIZ1" s="703"/>
      <c r="OJA1" s="703"/>
      <c r="OJB1" s="703"/>
      <c r="OJC1" s="703"/>
      <c r="OJD1" s="703"/>
      <c r="OJE1" s="703"/>
      <c r="OJF1" s="703"/>
      <c r="OJG1" s="703"/>
      <c r="OJH1" s="703"/>
      <c r="OJI1" s="703"/>
      <c r="OJJ1" s="703"/>
      <c r="OJK1" s="703"/>
      <c r="OJL1" s="703"/>
      <c r="OJM1" s="703"/>
      <c r="OJN1" s="703"/>
      <c r="OJO1" s="703"/>
      <c r="OJP1" s="703"/>
      <c r="OJQ1" s="703"/>
      <c r="OJR1" s="703"/>
      <c r="OJS1" s="703"/>
      <c r="OJT1" s="703"/>
      <c r="OJU1" s="703"/>
      <c r="OJV1" s="703"/>
      <c r="OJW1" s="703"/>
      <c r="OJX1" s="703"/>
      <c r="OJY1" s="703"/>
      <c r="OJZ1" s="703"/>
      <c r="OKA1" s="703"/>
      <c r="OKB1" s="703"/>
      <c r="OKC1" s="703"/>
      <c r="OKD1" s="703"/>
      <c r="OKE1" s="703"/>
      <c r="OKF1" s="703"/>
      <c r="OKG1" s="703"/>
      <c r="OKH1" s="703"/>
      <c r="OKI1" s="703"/>
      <c r="OKJ1" s="703"/>
      <c r="OKK1" s="703"/>
      <c r="OKL1" s="703"/>
      <c r="OKM1" s="703"/>
      <c r="OKN1" s="703"/>
      <c r="OKO1" s="703"/>
      <c r="OKP1" s="703"/>
      <c r="OKQ1" s="703"/>
      <c r="OKR1" s="703"/>
      <c r="OKS1" s="703"/>
      <c r="OKT1" s="703"/>
      <c r="OKU1" s="703"/>
      <c r="OKV1" s="703"/>
      <c r="OKW1" s="703"/>
      <c r="OKX1" s="703"/>
      <c r="OKY1" s="703"/>
      <c r="OKZ1" s="703"/>
      <c r="OLA1" s="703"/>
      <c r="OLB1" s="703"/>
      <c r="OLC1" s="703"/>
      <c r="OLD1" s="703"/>
      <c r="OLE1" s="703"/>
      <c r="OLF1" s="703"/>
      <c r="OLG1" s="703"/>
      <c r="OLH1" s="703"/>
      <c r="OLI1" s="703"/>
      <c r="OLJ1" s="703"/>
      <c r="OLK1" s="703"/>
      <c r="OLL1" s="703"/>
      <c r="OLM1" s="703"/>
      <c r="OLN1" s="703"/>
      <c r="OLO1" s="703"/>
      <c r="OLP1" s="703"/>
      <c r="OLQ1" s="703"/>
      <c r="OLR1" s="703"/>
      <c r="OLS1" s="703"/>
      <c r="OLT1" s="703"/>
      <c r="OLU1" s="703"/>
      <c r="OLV1" s="703"/>
      <c r="OLW1" s="703"/>
      <c r="OLX1" s="703"/>
      <c r="OLY1" s="703"/>
      <c r="OLZ1" s="703"/>
      <c r="OMA1" s="703"/>
      <c r="OMB1" s="703"/>
      <c r="OMC1" s="703"/>
      <c r="OMD1" s="703"/>
      <c r="OME1" s="703"/>
      <c r="OMF1" s="703"/>
      <c r="OMG1" s="703"/>
      <c r="OMH1" s="703"/>
      <c r="OMI1" s="703"/>
      <c r="OMJ1" s="703"/>
      <c r="OMK1" s="703"/>
      <c r="OML1" s="703"/>
      <c r="OMM1" s="703"/>
      <c r="OMN1" s="703"/>
      <c r="OMO1" s="703"/>
      <c r="OMP1" s="703"/>
      <c r="OMQ1" s="703"/>
      <c r="OMR1" s="703"/>
      <c r="OMS1" s="703"/>
      <c r="OMT1" s="703"/>
      <c r="OMU1" s="703"/>
      <c r="OMV1" s="703"/>
      <c r="OMW1" s="703"/>
      <c r="OMX1" s="703"/>
      <c r="OMY1" s="703"/>
      <c r="OMZ1" s="703"/>
      <c r="ONA1" s="703"/>
      <c r="ONB1" s="703"/>
      <c r="ONC1" s="703"/>
      <c r="OND1" s="703"/>
      <c r="ONE1" s="703"/>
      <c r="ONF1" s="703"/>
      <c r="ONG1" s="703"/>
      <c r="ONH1" s="703"/>
      <c r="ONI1" s="703"/>
      <c r="ONJ1" s="703"/>
      <c r="ONK1" s="703"/>
      <c r="ONL1" s="703"/>
      <c r="ONM1" s="703"/>
      <c r="ONN1" s="703"/>
      <c r="ONO1" s="703"/>
      <c r="ONP1" s="703"/>
      <c r="ONQ1" s="703"/>
      <c r="ONR1" s="703"/>
      <c r="ONS1" s="703"/>
      <c r="ONT1" s="703"/>
      <c r="ONU1" s="703"/>
      <c r="ONV1" s="703"/>
      <c r="ONW1" s="703"/>
      <c r="ONX1" s="703"/>
      <c r="ONY1" s="703"/>
      <c r="ONZ1" s="703"/>
      <c r="OOA1" s="703"/>
      <c r="OOB1" s="703"/>
      <c r="OOC1" s="703"/>
      <c r="OOD1" s="703"/>
      <c r="OOE1" s="703"/>
      <c r="OOF1" s="703"/>
      <c r="OOG1" s="703"/>
      <c r="OOH1" s="703"/>
      <c r="OOI1" s="703"/>
      <c r="OOJ1" s="703"/>
      <c r="OOK1" s="703"/>
      <c r="OOL1" s="703"/>
      <c r="OOM1" s="703"/>
      <c r="OON1" s="703"/>
      <c r="OOO1" s="703"/>
      <c r="OOP1" s="703"/>
      <c r="OOQ1" s="703"/>
      <c r="OOR1" s="703"/>
      <c r="OOS1" s="703"/>
      <c r="OOT1" s="703"/>
      <c r="OOU1" s="703"/>
      <c r="OOV1" s="703"/>
      <c r="OOW1" s="703"/>
      <c r="OOX1" s="703"/>
      <c r="OOY1" s="703"/>
      <c r="OOZ1" s="703"/>
      <c r="OPA1" s="703"/>
      <c r="OPB1" s="703"/>
      <c r="OPC1" s="703"/>
      <c r="OPD1" s="703"/>
      <c r="OPE1" s="703"/>
      <c r="OPF1" s="703"/>
      <c r="OPG1" s="703"/>
      <c r="OPH1" s="703"/>
      <c r="OPI1" s="703"/>
      <c r="OPJ1" s="703"/>
      <c r="OPK1" s="703"/>
      <c r="OPL1" s="703"/>
      <c r="OPM1" s="703"/>
      <c r="OPN1" s="703"/>
      <c r="OPO1" s="703"/>
      <c r="OPP1" s="703"/>
      <c r="OPQ1" s="703"/>
      <c r="OPR1" s="703"/>
      <c r="OPS1" s="703"/>
      <c r="OPT1" s="703"/>
      <c r="OPU1" s="703"/>
      <c r="OPV1" s="703"/>
      <c r="OPW1" s="703"/>
      <c r="OPX1" s="703"/>
      <c r="OPY1" s="703"/>
      <c r="OPZ1" s="703"/>
      <c r="OQA1" s="703"/>
      <c r="OQB1" s="703"/>
      <c r="OQC1" s="703"/>
      <c r="OQD1" s="703"/>
      <c r="OQE1" s="703"/>
      <c r="OQF1" s="703"/>
      <c r="OQG1" s="703"/>
      <c r="OQH1" s="703"/>
      <c r="OQI1" s="703"/>
      <c r="OQJ1" s="703"/>
      <c r="OQK1" s="703"/>
      <c r="OQL1" s="703"/>
      <c r="OQM1" s="703"/>
      <c r="OQN1" s="703"/>
      <c r="OQO1" s="703"/>
      <c r="OQP1" s="703"/>
      <c r="OQQ1" s="703"/>
      <c r="OQR1" s="703"/>
      <c r="OQS1" s="703"/>
      <c r="OQT1" s="703"/>
      <c r="OQU1" s="703"/>
      <c r="OQV1" s="703"/>
      <c r="OQW1" s="703"/>
      <c r="OQX1" s="703"/>
      <c r="OQY1" s="703"/>
      <c r="OQZ1" s="703"/>
      <c r="ORA1" s="703"/>
      <c r="ORB1" s="703"/>
      <c r="ORC1" s="703"/>
      <c r="ORD1" s="703"/>
      <c r="ORE1" s="703"/>
      <c r="ORF1" s="703"/>
      <c r="ORG1" s="703"/>
      <c r="ORH1" s="703"/>
      <c r="ORI1" s="703"/>
      <c r="ORJ1" s="703"/>
      <c r="ORK1" s="703"/>
      <c r="ORL1" s="703"/>
      <c r="ORM1" s="703"/>
      <c r="ORN1" s="703"/>
      <c r="ORO1" s="703"/>
      <c r="ORP1" s="703"/>
      <c r="ORQ1" s="703"/>
      <c r="ORR1" s="703"/>
      <c r="ORS1" s="703"/>
      <c r="ORT1" s="703"/>
      <c r="ORU1" s="703"/>
      <c r="ORV1" s="703"/>
      <c r="ORW1" s="703"/>
      <c r="ORX1" s="703"/>
      <c r="ORY1" s="703"/>
      <c r="ORZ1" s="703"/>
      <c r="OSA1" s="703"/>
      <c r="OSB1" s="703"/>
      <c r="OSC1" s="703"/>
      <c r="OSD1" s="703"/>
      <c r="OSE1" s="703"/>
      <c r="OSF1" s="703"/>
      <c r="OSG1" s="703"/>
      <c r="OSH1" s="703"/>
      <c r="OSI1" s="703"/>
      <c r="OSJ1" s="703"/>
      <c r="OSK1" s="703"/>
      <c r="OSL1" s="703"/>
      <c r="OSM1" s="703"/>
      <c r="OSN1" s="703"/>
      <c r="OSO1" s="703"/>
      <c r="OSP1" s="703"/>
      <c r="OSQ1" s="703"/>
      <c r="OSR1" s="703"/>
      <c r="OSS1" s="703"/>
      <c r="OST1" s="703"/>
      <c r="OSU1" s="703"/>
      <c r="OSV1" s="703"/>
      <c r="OSW1" s="703"/>
      <c r="OSX1" s="703"/>
      <c r="OSY1" s="703"/>
      <c r="OSZ1" s="703"/>
      <c r="OTA1" s="703"/>
      <c r="OTB1" s="703"/>
      <c r="OTC1" s="703"/>
      <c r="OTD1" s="703"/>
      <c r="OTE1" s="703"/>
      <c r="OTF1" s="703"/>
      <c r="OTG1" s="703"/>
      <c r="OTH1" s="703"/>
      <c r="OTI1" s="703"/>
      <c r="OTJ1" s="703"/>
      <c r="OTK1" s="703"/>
      <c r="OTL1" s="703"/>
      <c r="OTM1" s="703"/>
      <c r="OTN1" s="703"/>
      <c r="OTO1" s="703"/>
      <c r="OTP1" s="703"/>
      <c r="OTQ1" s="703"/>
      <c r="OTR1" s="703"/>
      <c r="OTS1" s="703"/>
      <c r="OTT1" s="703"/>
      <c r="OTU1" s="703"/>
      <c r="OTV1" s="703"/>
      <c r="OTW1" s="703"/>
      <c r="OTX1" s="703"/>
      <c r="OTY1" s="703"/>
      <c r="OTZ1" s="703"/>
      <c r="OUA1" s="703"/>
      <c r="OUB1" s="703"/>
      <c r="OUC1" s="703"/>
      <c r="OUD1" s="703"/>
      <c r="OUE1" s="703"/>
      <c r="OUF1" s="703"/>
      <c r="OUG1" s="703"/>
      <c r="OUH1" s="703"/>
      <c r="OUI1" s="703"/>
      <c r="OUJ1" s="703"/>
      <c r="OUK1" s="703"/>
      <c r="OUL1" s="703"/>
      <c r="OUM1" s="703"/>
      <c r="OUN1" s="703"/>
      <c r="OUO1" s="703"/>
      <c r="OUP1" s="703"/>
      <c r="OUQ1" s="703"/>
      <c r="OUR1" s="703"/>
      <c r="OUS1" s="703"/>
      <c r="OUT1" s="703"/>
      <c r="OUU1" s="703"/>
      <c r="OUV1" s="703"/>
      <c r="OUW1" s="703"/>
      <c r="OUX1" s="703"/>
      <c r="OUY1" s="703"/>
      <c r="OUZ1" s="703"/>
      <c r="OVA1" s="703"/>
      <c r="OVB1" s="703"/>
      <c r="OVC1" s="703"/>
      <c r="OVD1" s="703"/>
      <c r="OVE1" s="703"/>
      <c r="OVF1" s="703"/>
      <c r="OVG1" s="703"/>
      <c r="OVH1" s="703"/>
      <c r="OVI1" s="703"/>
      <c r="OVJ1" s="703"/>
      <c r="OVK1" s="703"/>
      <c r="OVL1" s="703"/>
      <c r="OVM1" s="703"/>
      <c r="OVN1" s="703"/>
      <c r="OVO1" s="703"/>
      <c r="OVP1" s="703"/>
      <c r="OVQ1" s="703"/>
      <c r="OVR1" s="703"/>
      <c r="OVS1" s="703"/>
      <c r="OVT1" s="703"/>
      <c r="OVU1" s="703"/>
      <c r="OVV1" s="703"/>
      <c r="OVW1" s="703"/>
      <c r="OVX1" s="703"/>
      <c r="OVY1" s="703"/>
      <c r="OVZ1" s="703"/>
      <c r="OWA1" s="703"/>
      <c r="OWB1" s="703"/>
      <c r="OWC1" s="703"/>
      <c r="OWD1" s="703"/>
      <c r="OWE1" s="703"/>
      <c r="OWF1" s="703"/>
      <c r="OWG1" s="703"/>
      <c r="OWH1" s="703"/>
      <c r="OWI1" s="703"/>
      <c r="OWJ1" s="703"/>
      <c r="OWK1" s="703"/>
      <c r="OWL1" s="703"/>
      <c r="OWM1" s="703"/>
      <c r="OWN1" s="703"/>
      <c r="OWO1" s="703"/>
      <c r="OWP1" s="703"/>
      <c r="OWQ1" s="703"/>
      <c r="OWR1" s="703"/>
      <c r="OWS1" s="703"/>
      <c r="OWT1" s="703"/>
      <c r="OWU1" s="703"/>
      <c r="OWV1" s="703"/>
      <c r="OWW1" s="703"/>
      <c r="OWX1" s="703"/>
      <c r="OWY1" s="703"/>
      <c r="OWZ1" s="703"/>
      <c r="OXA1" s="703"/>
      <c r="OXB1" s="703"/>
      <c r="OXC1" s="703"/>
      <c r="OXD1" s="703"/>
      <c r="OXE1" s="703"/>
      <c r="OXF1" s="703"/>
      <c r="OXG1" s="703"/>
      <c r="OXH1" s="703"/>
      <c r="OXI1" s="703"/>
      <c r="OXJ1" s="703"/>
      <c r="OXK1" s="703"/>
      <c r="OXL1" s="703"/>
      <c r="OXM1" s="703"/>
      <c r="OXN1" s="703"/>
      <c r="OXO1" s="703"/>
      <c r="OXP1" s="703"/>
      <c r="OXQ1" s="703"/>
      <c r="OXR1" s="703"/>
      <c r="OXS1" s="703"/>
      <c r="OXT1" s="703"/>
      <c r="OXU1" s="703"/>
      <c r="OXV1" s="703"/>
      <c r="OXW1" s="703"/>
      <c r="OXX1" s="703"/>
      <c r="OXY1" s="703"/>
      <c r="OXZ1" s="703"/>
      <c r="OYA1" s="703"/>
      <c r="OYB1" s="703"/>
      <c r="OYC1" s="703"/>
      <c r="OYD1" s="703"/>
      <c r="OYE1" s="703"/>
      <c r="OYF1" s="703"/>
      <c r="OYG1" s="703"/>
      <c r="OYH1" s="703"/>
      <c r="OYI1" s="703"/>
      <c r="OYJ1" s="703"/>
      <c r="OYK1" s="703"/>
      <c r="OYL1" s="703"/>
      <c r="OYM1" s="703"/>
      <c r="OYN1" s="703"/>
      <c r="OYO1" s="703"/>
      <c r="OYP1" s="703"/>
      <c r="OYQ1" s="703"/>
      <c r="OYR1" s="703"/>
      <c r="OYS1" s="703"/>
      <c r="OYT1" s="703"/>
      <c r="OYU1" s="703"/>
      <c r="OYV1" s="703"/>
      <c r="OYW1" s="703"/>
      <c r="OYX1" s="703"/>
      <c r="OYY1" s="703"/>
      <c r="OYZ1" s="703"/>
      <c r="OZA1" s="703"/>
      <c r="OZB1" s="703"/>
      <c r="OZC1" s="703"/>
      <c r="OZD1" s="703"/>
      <c r="OZE1" s="703"/>
      <c r="OZF1" s="703"/>
      <c r="OZG1" s="703"/>
      <c r="OZH1" s="703"/>
      <c r="OZI1" s="703"/>
      <c r="OZJ1" s="703"/>
      <c r="OZK1" s="703"/>
      <c r="OZL1" s="703"/>
      <c r="OZM1" s="703"/>
      <c r="OZN1" s="703"/>
      <c r="OZO1" s="703"/>
      <c r="OZP1" s="703"/>
      <c r="OZQ1" s="703"/>
      <c r="OZR1" s="703"/>
      <c r="OZS1" s="703"/>
      <c r="OZT1" s="703"/>
      <c r="OZU1" s="703"/>
      <c r="OZV1" s="703"/>
      <c r="OZW1" s="703"/>
      <c r="OZX1" s="703"/>
      <c r="OZY1" s="703"/>
      <c r="OZZ1" s="703"/>
      <c r="PAA1" s="703"/>
      <c r="PAB1" s="703"/>
      <c r="PAC1" s="703"/>
      <c r="PAD1" s="703"/>
      <c r="PAE1" s="703"/>
      <c r="PAF1" s="703"/>
      <c r="PAG1" s="703"/>
      <c r="PAH1" s="703"/>
      <c r="PAI1" s="703"/>
      <c r="PAJ1" s="703"/>
      <c r="PAK1" s="703"/>
      <c r="PAL1" s="703"/>
      <c r="PAM1" s="703"/>
      <c r="PAN1" s="703"/>
      <c r="PAO1" s="703"/>
      <c r="PAP1" s="703"/>
      <c r="PAQ1" s="703"/>
      <c r="PAR1" s="703"/>
      <c r="PAS1" s="703"/>
      <c r="PAT1" s="703"/>
      <c r="PAU1" s="703"/>
      <c r="PAV1" s="703"/>
      <c r="PAW1" s="703"/>
      <c r="PAX1" s="703"/>
      <c r="PAY1" s="703"/>
      <c r="PAZ1" s="703"/>
      <c r="PBA1" s="703"/>
      <c r="PBB1" s="703"/>
      <c r="PBC1" s="703"/>
      <c r="PBD1" s="703"/>
      <c r="PBE1" s="703"/>
      <c r="PBF1" s="703"/>
      <c r="PBG1" s="703"/>
      <c r="PBH1" s="703"/>
      <c r="PBI1" s="703"/>
      <c r="PBJ1" s="703"/>
      <c r="PBK1" s="703"/>
      <c r="PBL1" s="703"/>
      <c r="PBM1" s="703"/>
      <c r="PBN1" s="703"/>
      <c r="PBO1" s="703"/>
      <c r="PBP1" s="703"/>
      <c r="PBQ1" s="703"/>
      <c r="PBR1" s="703"/>
      <c r="PBS1" s="703"/>
      <c r="PBT1" s="703"/>
      <c r="PBU1" s="703"/>
      <c r="PBV1" s="703"/>
      <c r="PBW1" s="703"/>
      <c r="PBX1" s="703"/>
      <c r="PBY1" s="703"/>
      <c r="PBZ1" s="703"/>
      <c r="PCA1" s="703"/>
      <c r="PCB1" s="703"/>
      <c r="PCC1" s="703"/>
      <c r="PCD1" s="703"/>
      <c r="PCE1" s="703"/>
      <c r="PCF1" s="703"/>
      <c r="PCG1" s="703"/>
      <c r="PCH1" s="703"/>
      <c r="PCI1" s="703"/>
      <c r="PCJ1" s="703"/>
      <c r="PCK1" s="703"/>
      <c r="PCL1" s="703"/>
      <c r="PCM1" s="703"/>
      <c r="PCN1" s="703"/>
      <c r="PCO1" s="703"/>
      <c r="PCP1" s="703"/>
      <c r="PCQ1" s="703"/>
      <c r="PCR1" s="703"/>
      <c r="PCS1" s="703"/>
      <c r="PCT1" s="703"/>
      <c r="PCU1" s="703"/>
      <c r="PCV1" s="703"/>
      <c r="PCW1" s="703"/>
      <c r="PCX1" s="703"/>
      <c r="PCY1" s="703"/>
      <c r="PCZ1" s="703"/>
      <c r="PDA1" s="703"/>
      <c r="PDB1" s="703"/>
      <c r="PDC1" s="703"/>
      <c r="PDD1" s="703"/>
      <c r="PDE1" s="703"/>
      <c r="PDF1" s="703"/>
      <c r="PDG1" s="703"/>
      <c r="PDH1" s="703"/>
      <c r="PDI1" s="703"/>
      <c r="PDJ1" s="703"/>
      <c r="PDK1" s="703"/>
      <c r="PDL1" s="703"/>
      <c r="PDM1" s="703"/>
      <c r="PDN1" s="703"/>
      <c r="PDO1" s="703"/>
      <c r="PDP1" s="703"/>
      <c r="PDQ1" s="703"/>
      <c r="PDR1" s="703"/>
      <c r="PDS1" s="703"/>
      <c r="PDT1" s="703"/>
      <c r="PDU1" s="703"/>
      <c r="PDV1" s="703"/>
      <c r="PDW1" s="703"/>
      <c r="PDX1" s="703"/>
      <c r="PDY1" s="703"/>
      <c r="PDZ1" s="703"/>
      <c r="PEA1" s="703"/>
      <c r="PEB1" s="703"/>
      <c r="PEC1" s="703"/>
      <c r="PED1" s="703"/>
      <c r="PEE1" s="703"/>
      <c r="PEF1" s="703"/>
      <c r="PEG1" s="703"/>
      <c r="PEH1" s="703"/>
      <c r="PEI1" s="703"/>
      <c r="PEJ1" s="703"/>
      <c r="PEK1" s="703"/>
      <c r="PEL1" s="703"/>
      <c r="PEM1" s="703"/>
      <c r="PEN1" s="703"/>
      <c r="PEO1" s="703"/>
      <c r="PEP1" s="703"/>
      <c r="PEQ1" s="703"/>
      <c r="PER1" s="703"/>
      <c r="PES1" s="703"/>
      <c r="PET1" s="703"/>
      <c r="PEU1" s="703"/>
      <c r="PEV1" s="703"/>
      <c r="PEW1" s="703"/>
      <c r="PEX1" s="703"/>
      <c r="PEY1" s="703"/>
      <c r="PEZ1" s="703"/>
      <c r="PFA1" s="703"/>
      <c r="PFB1" s="703"/>
      <c r="PFC1" s="703"/>
      <c r="PFD1" s="703"/>
      <c r="PFE1" s="703"/>
      <c r="PFF1" s="703"/>
      <c r="PFG1" s="703"/>
      <c r="PFH1" s="703"/>
      <c r="PFI1" s="703"/>
      <c r="PFJ1" s="703"/>
      <c r="PFK1" s="703"/>
      <c r="PFL1" s="703"/>
      <c r="PFM1" s="703"/>
      <c r="PFN1" s="703"/>
      <c r="PFO1" s="703"/>
      <c r="PFP1" s="703"/>
      <c r="PFQ1" s="703"/>
      <c r="PFR1" s="703"/>
      <c r="PFS1" s="703"/>
      <c r="PFT1" s="703"/>
      <c r="PFU1" s="703"/>
      <c r="PFV1" s="703"/>
      <c r="PFW1" s="703"/>
      <c r="PFX1" s="703"/>
      <c r="PFY1" s="703"/>
      <c r="PFZ1" s="703"/>
      <c r="PGA1" s="703"/>
      <c r="PGB1" s="703"/>
      <c r="PGC1" s="703"/>
      <c r="PGD1" s="703"/>
      <c r="PGE1" s="703"/>
      <c r="PGF1" s="703"/>
      <c r="PGG1" s="703"/>
      <c r="PGH1" s="703"/>
      <c r="PGI1" s="703"/>
      <c r="PGJ1" s="703"/>
      <c r="PGK1" s="703"/>
      <c r="PGL1" s="703"/>
      <c r="PGM1" s="703"/>
      <c r="PGN1" s="703"/>
      <c r="PGO1" s="703"/>
      <c r="PGP1" s="703"/>
      <c r="PGQ1" s="703"/>
      <c r="PGR1" s="703"/>
      <c r="PGS1" s="703"/>
      <c r="PGT1" s="703"/>
      <c r="PGU1" s="703"/>
      <c r="PGV1" s="703"/>
      <c r="PGW1" s="703"/>
      <c r="PGX1" s="703"/>
      <c r="PGY1" s="703"/>
      <c r="PGZ1" s="703"/>
      <c r="PHA1" s="703"/>
      <c r="PHB1" s="703"/>
      <c r="PHC1" s="703"/>
      <c r="PHD1" s="703"/>
      <c r="PHE1" s="703"/>
      <c r="PHF1" s="703"/>
      <c r="PHG1" s="703"/>
      <c r="PHH1" s="703"/>
      <c r="PHI1" s="703"/>
      <c r="PHJ1" s="703"/>
      <c r="PHK1" s="703"/>
      <c r="PHL1" s="703"/>
      <c r="PHM1" s="703"/>
      <c r="PHN1" s="703"/>
      <c r="PHO1" s="703"/>
      <c r="PHP1" s="703"/>
      <c r="PHQ1" s="703"/>
      <c r="PHR1" s="703"/>
      <c r="PHS1" s="703"/>
      <c r="PHT1" s="703"/>
      <c r="PHU1" s="703"/>
      <c r="PHV1" s="703"/>
      <c r="PHW1" s="703"/>
      <c r="PHX1" s="703"/>
      <c r="PHY1" s="703"/>
      <c r="PHZ1" s="703"/>
      <c r="PIA1" s="703"/>
      <c r="PIB1" s="703"/>
      <c r="PIC1" s="703"/>
      <c r="PID1" s="703"/>
      <c r="PIE1" s="703"/>
      <c r="PIF1" s="703"/>
      <c r="PIG1" s="703"/>
      <c r="PIH1" s="703"/>
      <c r="PII1" s="703"/>
      <c r="PIJ1" s="703"/>
      <c r="PIK1" s="703"/>
      <c r="PIL1" s="703"/>
      <c r="PIM1" s="703"/>
      <c r="PIN1" s="703"/>
      <c r="PIO1" s="703"/>
      <c r="PIP1" s="703"/>
      <c r="PIQ1" s="703"/>
      <c r="PIR1" s="703"/>
      <c r="PIS1" s="703"/>
      <c r="PIT1" s="703"/>
      <c r="PIU1" s="703"/>
      <c r="PIV1" s="703"/>
      <c r="PIW1" s="703"/>
      <c r="PIX1" s="703"/>
      <c r="PIY1" s="703"/>
      <c r="PIZ1" s="703"/>
      <c r="PJA1" s="703"/>
      <c r="PJB1" s="703"/>
      <c r="PJC1" s="703"/>
      <c r="PJD1" s="703"/>
      <c r="PJE1" s="703"/>
      <c r="PJF1" s="703"/>
      <c r="PJG1" s="703"/>
      <c r="PJH1" s="703"/>
      <c r="PJI1" s="703"/>
      <c r="PJJ1" s="703"/>
      <c r="PJK1" s="703"/>
      <c r="PJL1" s="703"/>
      <c r="PJM1" s="703"/>
      <c r="PJN1" s="703"/>
      <c r="PJO1" s="703"/>
      <c r="PJP1" s="703"/>
      <c r="PJQ1" s="703"/>
      <c r="PJR1" s="703"/>
      <c r="PJS1" s="703"/>
      <c r="PJT1" s="703"/>
      <c r="PJU1" s="703"/>
      <c r="PJV1" s="703"/>
      <c r="PJW1" s="703"/>
      <c r="PJX1" s="703"/>
      <c r="PJY1" s="703"/>
      <c r="PJZ1" s="703"/>
      <c r="PKA1" s="703"/>
      <c r="PKB1" s="703"/>
      <c r="PKC1" s="703"/>
      <c r="PKD1" s="703"/>
      <c r="PKE1" s="703"/>
      <c r="PKF1" s="703"/>
      <c r="PKG1" s="703"/>
      <c r="PKH1" s="703"/>
      <c r="PKI1" s="703"/>
      <c r="PKJ1" s="703"/>
      <c r="PKK1" s="703"/>
      <c r="PKL1" s="703"/>
      <c r="PKM1" s="703"/>
      <c r="PKN1" s="703"/>
      <c r="PKO1" s="703"/>
      <c r="PKP1" s="703"/>
      <c r="PKQ1" s="703"/>
      <c r="PKR1" s="703"/>
      <c r="PKS1" s="703"/>
      <c r="PKT1" s="703"/>
      <c r="PKU1" s="703"/>
      <c r="PKV1" s="703"/>
      <c r="PKW1" s="703"/>
      <c r="PKX1" s="703"/>
      <c r="PKY1" s="703"/>
      <c r="PKZ1" s="703"/>
      <c r="PLA1" s="703"/>
      <c r="PLB1" s="703"/>
      <c r="PLC1" s="703"/>
      <c r="PLD1" s="703"/>
      <c r="PLE1" s="703"/>
      <c r="PLF1" s="703"/>
      <c r="PLG1" s="703"/>
      <c r="PLH1" s="703"/>
      <c r="PLI1" s="703"/>
      <c r="PLJ1" s="703"/>
      <c r="PLK1" s="703"/>
      <c r="PLL1" s="703"/>
      <c r="PLM1" s="703"/>
      <c r="PLN1" s="703"/>
      <c r="PLO1" s="703"/>
      <c r="PLP1" s="703"/>
      <c r="PLQ1" s="703"/>
      <c r="PLR1" s="703"/>
      <c r="PLS1" s="703"/>
      <c r="PLT1" s="703"/>
      <c r="PLU1" s="703"/>
      <c r="PLV1" s="703"/>
      <c r="PLW1" s="703"/>
      <c r="PLX1" s="703"/>
      <c r="PLY1" s="703"/>
      <c r="PLZ1" s="703"/>
      <c r="PMA1" s="703"/>
      <c r="PMB1" s="703"/>
      <c r="PMC1" s="703"/>
      <c r="PMD1" s="703"/>
      <c r="PME1" s="703"/>
      <c r="PMF1" s="703"/>
      <c r="PMG1" s="703"/>
      <c r="PMH1" s="703"/>
      <c r="PMI1" s="703"/>
      <c r="PMJ1" s="703"/>
      <c r="PMK1" s="703"/>
      <c r="PML1" s="703"/>
      <c r="PMM1" s="703"/>
      <c r="PMN1" s="703"/>
      <c r="PMO1" s="703"/>
      <c r="PMP1" s="703"/>
      <c r="PMQ1" s="703"/>
      <c r="PMR1" s="703"/>
      <c r="PMS1" s="703"/>
      <c r="PMT1" s="703"/>
      <c r="PMU1" s="703"/>
      <c r="PMV1" s="703"/>
      <c r="PMW1" s="703"/>
      <c r="PMX1" s="703"/>
      <c r="PMY1" s="703"/>
      <c r="PMZ1" s="703"/>
      <c r="PNA1" s="703"/>
      <c r="PNB1" s="703"/>
      <c r="PNC1" s="703"/>
      <c r="PND1" s="703"/>
      <c r="PNE1" s="703"/>
      <c r="PNF1" s="703"/>
      <c r="PNG1" s="703"/>
      <c r="PNH1" s="703"/>
      <c r="PNI1" s="703"/>
      <c r="PNJ1" s="703"/>
      <c r="PNK1" s="703"/>
      <c r="PNL1" s="703"/>
      <c r="PNM1" s="703"/>
      <c r="PNN1" s="703"/>
      <c r="PNO1" s="703"/>
      <c r="PNP1" s="703"/>
      <c r="PNQ1" s="703"/>
      <c r="PNR1" s="703"/>
      <c r="PNS1" s="703"/>
      <c r="PNT1" s="703"/>
      <c r="PNU1" s="703"/>
      <c r="PNV1" s="703"/>
      <c r="PNW1" s="703"/>
      <c r="PNX1" s="703"/>
      <c r="PNY1" s="703"/>
      <c r="PNZ1" s="703"/>
      <c r="POA1" s="703"/>
      <c r="POB1" s="703"/>
      <c r="POC1" s="703"/>
      <c r="POD1" s="703"/>
      <c r="POE1" s="703"/>
      <c r="POF1" s="703"/>
      <c r="POG1" s="703"/>
      <c r="POH1" s="703"/>
      <c r="POI1" s="703"/>
      <c r="POJ1" s="703"/>
      <c r="POK1" s="703"/>
      <c r="POL1" s="703"/>
      <c r="POM1" s="703"/>
      <c r="PON1" s="703"/>
      <c r="POO1" s="703"/>
      <c r="POP1" s="703"/>
      <c r="POQ1" s="703"/>
      <c r="POR1" s="703"/>
      <c r="POS1" s="703"/>
      <c r="POT1" s="703"/>
      <c r="POU1" s="703"/>
      <c r="POV1" s="703"/>
      <c r="POW1" s="703"/>
      <c r="POX1" s="703"/>
      <c r="POY1" s="703"/>
      <c r="POZ1" s="703"/>
      <c r="PPA1" s="703"/>
      <c r="PPB1" s="703"/>
      <c r="PPC1" s="703"/>
      <c r="PPD1" s="703"/>
      <c r="PPE1" s="703"/>
      <c r="PPF1" s="703"/>
      <c r="PPG1" s="703"/>
      <c r="PPH1" s="703"/>
      <c r="PPI1" s="703"/>
      <c r="PPJ1" s="703"/>
      <c r="PPK1" s="703"/>
      <c r="PPL1" s="703"/>
      <c r="PPM1" s="703"/>
      <c r="PPN1" s="703"/>
      <c r="PPO1" s="703"/>
      <c r="PPP1" s="703"/>
      <c r="PPQ1" s="703"/>
      <c r="PPR1" s="703"/>
      <c r="PPS1" s="703"/>
      <c r="PPT1" s="703"/>
      <c r="PPU1" s="703"/>
      <c r="PPV1" s="703"/>
      <c r="PPW1" s="703"/>
      <c r="PPX1" s="703"/>
      <c r="PPY1" s="703"/>
      <c r="PPZ1" s="703"/>
      <c r="PQA1" s="703"/>
      <c r="PQB1" s="703"/>
      <c r="PQC1" s="703"/>
      <c r="PQD1" s="703"/>
      <c r="PQE1" s="703"/>
      <c r="PQF1" s="703"/>
      <c r="PQG1" s="703"/>
      <c r="PQH1" s="703"/>
      <c r="PQI1" s="703"/>
      <c r="PQJ1" s="703"/>
      <c r="PQK1" s="703"/>
      <c r="PQL1" s="703"/>
      <c r="PQM1" s="703"/>
      <c r="PQN1" s="703"/>
      <c r="PQO1" s="703"/>
      <c r="PQP1" s="703"/>
      <c r="PQQ1" s="703"/>
      <c r="PQR1" s="703"/>
      <c r="PQS1" s="703"/>
      <c r="PQT1" s="703"/>
      <c r="PQU1" s="703"/>
      <c r="PQV1" s="703"/>
      <c r="PQW1" s="703"/>
      <c r="PQX1" s="703"/>
      <c r="PQY1" s="703"/>
      <c r="PQZ1" s="703"/>
      <c r="PRA1" s="703"/>
      <c r="PRB1" s="703"/>
      <c r="PRC1" s="703"/>
      <c r="PRD1" s="703"/>
      <c r="PRE1" s="703"/>
      <c r="PRF1" s="703"/>
      <c r="PRG1" s="703"/>
      <c r="PRH1" s="703"/>
      <c r="PRI1" s="703"/>
      <c r="PRJ1" s="703"/>
      <c r="PRK1" s="703"/>
      <c r="PRL1" s="703"/>
      <c r="PRM1" s="703"/>
      <c r="PRN1" s="703"/>
      <c r="PRO1" s="703"/>
      <c r="PRP1" s="703"/>
      <c r="PRQ1" s="703"/>
      <c r="PRR1" s="703"/>
      <c r="PRS1" s="703"/>
      <c r="PRT1" s="703"/>
      <c r="PRU1" s="703"/>
      <c r="PRV1" s="703"/>
      <c r="PRW1" s="703"/>
      <c r="PRX1" s="703"/>
      <c r="PRY1" s="703"/>
      <c r="PRZ1" s="703"/>
      <c r="PSA1" s="703"/>
      <c r="PSB1" s="703"/>
      <c r="PSC1" s="703"/>
      <c r="PSD1" s="703"/>
      <c r="PSE1" s="703"/>
      <c r="PSF1" s="703"/>
      <c r="PSG1" s="703"/>
      <c r="PSH1" s="703"/>
      <c r="PSI1" s="703"/>
      <c r="PSJ1" s="703"/>
      <c r="PSK1" s="703"/>
      <c r="PSL1" s="703"/>
      <c r="PSM1" s="703"/>
      <c r="PSN1" s="703"/>
      <c r="PSO1" s="703"/>
      <c r="PSP1" s="703"/>
      <c r="PSQ1" s="703"/>
      <c r="PSR1" s="703"/>
      <c r="PSS1" s="703"/>
      <c r="PST1" s="703"/>
      <c r="PSU1" s="703"/>
      <c r="PSV1" s="703"/>
      <c r="PSW1" s="703"/>
      <c r="PSX1" s="703"/>
      <c r="PSY1" s="703"/>
      <c r="PSZ1" s="703"/>
      <c r="PTA1" s="703"/>
      <c r="PTB1" s="703"/>
      <c r="PTC1" s="703"/>
      <c r="PTD1" s="703"/>
      <c r="PTE1" s="703"/>
      <c r="PTF1" s="703"/>
      <c r="PTG1" s="703"/>
      <c r="PTH1" s="703"/>
      <c r="PTI1" s="703"/>
      <c r="PTJ1" s="703"/>
      <c r="PTK1" s="703"/>
      <c r="PTL1" s="703"/>
      <c r="PTM1" s="703"/>
      <c r="PTN1" s="703"/>
      <c r="PTO1" s="703"/>
      <c r="PTP1" s="703"/>
      <c r="PTQ1" s="703"/>
      <c r="PTR1" s="703"/>
      <c r="PTS1" s="703"/>
      <c r="PTT1" s="703"/>
      <c r="PTU1" s="703"/>
      <c r="PTV1" s="703"/>
      <c r="PTW1" s="703"/>
      <c r="PTX1" s="703"/>
      <c r="PTY1" s="703"/>
      <c r="PTZ1" s="703"/>
      <c r="PUA1" s="703"/>
      <c r="PUB1" s="703"/>
      <c r="PUC1" s="703"/>
      <c r="PUD1" s="703"/>
      <c r="PUE1" s="703"/>
      <c r="PUF1" s="703"/>
      <c r="PUG1" s="703"/>
      <c r="PUH1" s="703"/>
      <c r="PUI1" s="703"/>
      <c r="PUJ1" s="703"/>
      <c r="PUK1" s="703"/>
      <c r="PUL1" s="703"/>
      <c r="PUM1" s="703"/>
      <c r="PUN1" s="703"/>
      <c r="PUO1" s="703"/>
      <c r="PUP1" s="703"/>
      <c r="PUQ1" s="703"/>
      <c r="PUR1" s="703"/>
      <c r="PUS1" s="703"/>
      <c r="PUT1" s="703"/>
      <c r="PUU1" s="703"/>
      <c r="PUV1" s="703"/>
      <c r="PUW1" s="703"/>
      <c r="PUX1" s="703"/>
      <c r="PUY1" s="703"/>
      <c r="PUZ1" s="703"/>
      <c r="PVA1" s="703"/>
      <c r="PVB1" s="703"/>
      <c r="PVC1" s="703"/>
      <c r="PVD1" s="703"/>
      <c r="PVE1" s="703"/>
      <c r="PVF1" s="703"/>
      <c r="PVG1" s="703"/>
      <c r="PVH1" s="703"/>
      <c r="PVI1" s="703"/>
      <c r="PVJ1" s="703"/>
      <c r="PVK1" s="703"/>
      <c r="PVL1" s="703"/>
      <c r="PVM1" s="703"/>
      <c r="PVN1" s="703"/>
      <c r="PVO1" s="703"/>
      <c r="PVP1" s="703"/>
      <c r="PVQ1" s="703"/>
      <c r="PVR1" s="703"/>
      <c r="PVS1" s="703"/>
      <c r="PVT1" s="703"/>
      <c r="PVU1" s="703"/>
      <c r="PVV1" s="703"/>
      <c r="PVW1" s="703"/>
      <c r="PVX1" s="703"/>
      <c r="PVY1" s="703"/>
      <c r="PVZ1" s="703"/>
      <c r="PWA1" s="703"/>
      <c r="PWB1" s="703"/>
      <c r="PWC1" s="703"/>
      <c r="PWD1" s="703"/>
      <c r="PWE1" s="703"/>
      <c r="PWF1" s="703"/>
      <c r="PWG1" s="703"/>
      <c r="PWH1" s="703"/>
      <c r="PWI1" s="703"/>
      <c r="PWJ1" s="703"/>
      <c r="PWK1" s="703"/>
      <c r="PWL1" s="703"/>
      <c r="PWM1" s="703"/>
      <c r="PWN1" s="703"/>
      <c r="PWO1" s="703"/>
      <c r="PWP1" s="703"/>
      <c r="PWQ1" s="703"/>
      <c r="PWR1" s="703"/>
      <c r="PWS1" s="703"/>
      <c r="PWT1" s="703"/>
      <c r="PWU1" s="703"/>
      <c r="PWV1" s="703"/>
      <c r="PWW1" s="703"/>
      <c r="PWX1" s="703"/>
      <c r="PWY1" s="703"/>
      <c r="PWZ1" s="703"/>
      <c r="PXA1" s="703"/>
      <c r="PXB1" s="703"/>
      <c r="PXC1" s="703"/>
      <c r="PXD1" s="703"/>
      <c r="PXE1" s="703"/>
      <c r="PXF1" s="703"/>
      <c r="PXG1" s="703"/>
      <c r="PXH1" s="703"/>
      <c r="PXI1" s="703"/>
      <c r="PXJ1" s="703"/>
      <c r="PXK1" s="703"/>
      <c r="PXL1" s="703"/>
      <c r="PXM1" s="703"/>
      <c r="PXN1" s="703"/>
      <c r="PXO1" s="703"/>
      <c r="PXP1" s="703"/>
      <c r="PXQ1" s="703"/>
      <c r="PXR1" s="703"/>
      <c r="PXS1" s="703"/>
      <c r="PXT1" s="703"/>
      <c r="PXU1" s="703"/>
      <c r="PXV1" s="703"/>
      <c r="PXW1" s="703"/>
      <c r="PXX1" s="703"/>
      <c r="PXY1" s="703"/>
      <c r="PXZ1" s="703"/>
      <c r="PYA1" s="703"/>
      <c r="PYB1" s="703"/>
      <c r="PYC1" s="703"/>
      <c r="PYD1" s="703"/>
      <c r="PYE1" s="703"/>
      <c r="PYF1" s="703"/>
      <c r="PYG1" s="703"/>
      <c r="PYH1" s="703"/>
      <c r="PYI1" s="703"/>
      <c r="PYJ1" s="703"/>
      <c r="PYK1" s="703"/>
      <c r="PYL1" s="703"/>
      <c r="PYM1" s="703"/>
      <c r="PYN1" s="703"/>
      <c r="PYO1" s="703"/>
      <c r="PYP1" s="703"/>
      <c r="PYQ1" s="703"/>
      <c r="PYR1" s="703"/>
      <c r="PYS1" s="703"/>
      <c r="PYT1" s="703"/>
      <c r="PYU1" s="703"/>
      <c r="PYV1" s="703"/>
      <c r="PYW1" s="703"/>
      <c r="PYX1" s="703"/>
      <c r="PYY1" s="703"/>
      <c r="PYZ1" s="703"/>
      <c r="PZA1" s="703"/>
      <c r="PZB1" s="703"/>
      <c r="PZC1" s="703"/>
      <c r="PZD1" s="703"/>
      <c r="PZE1" s="703"/>
      <c r="PZF1" s="703"/>
      <c r="PZG1" s="703"/>
      <c r="PZH1" s="703"/>
      <c r="PZI1" s="703"/>
      <c r="PZJ1" s="703"/>
      <c r="PZK1" s="703"/>
      <c r="PZL1" s="703"/>
      <c r="PZM1" s="703"/>
      <c r="PZN1" s="703"/>
      <c r="PZO1" s="703"/>
      <c r="PZP1" s="703"/>
      <c r="PZQ1" s="703"/>
      <c r="PZR1" s="703"/>
      <c r="PZS1" s="703"/>
      <c r="PZT1" s="703"/>
      <c r="PZU1" s="703"/>
      <c r="PZV1" s="703"/>
      <c r="PZW1" s="703"/>
      <c r="PZX1" s="703"/>
      <c r="PZY1" s="703"/>
      <c r="PZZ1" s="703"/>
      <c r="QAA1" s="703"/>
      <c r="QAB1" s="703"/>
      <c r="QAC1" s="703"/>
      <c r="QAD1" s="703"/>
      <c r="QAE1" s="703"/>
      <c r="QAF1" s="703"/>
      <c r="QAG1" s="703"/>
      <c r="QAH1" s="703"/>
      <c r="QAI1" s="703"/>
      <c r="QAJ1" s="703"/>
      <c r="QAK1" s="703"/>
      <c r="QAL1" s="703"/>
      <c r="QAM1" s="703"/>
      <c r="QAN1" s="703"/>
      <c r="QAO1" s="703"/>
      <c r="QAP1" s="703"/>
      <c r="QAQ1" s="703"/>
      <c r="QAR1" s="703"/>
      <c r="QAS1" s="703"/>
      <c r="QAT1" s="703"/>
      <c r="QAU1" s="703"/>
      <c r="QAV1" s="703"/>
      <c r="QAW1" s="703"/>
      <c r="QAX1" s="703"/>
      <c r="QAY1" s="703"/>
      <c r="QAZ1" s="703"/>
      <c r="QBA1" s="703"/>
      <c r="QBB1" s="703"/>
      <c r="QBC1" s="703"/>
      <c r="QBD1" s="703"/>
      <c r="QBE1" s="703"/>
      <c r="QBF1" s="703"/>
      <c r="QBG1" s="703"/>
      <c r="QBH1" s="703"/>
      <c r="QBI1" s="703"/>
      <c r="QBJ1" s="703"/>
      <c r="QBK1" s="703"/>
      <c r="QBL1" s="703"/>
      <c r="QBM1" s="703"/>
      <c r="QBN1" s="703"/>
      <c r="QBO1" s="703"/>
      <c r="QBP1" s="703"/>
      <c r="QBQ1" s="703"/>
      <c r="QBR1" s="703"/>
      <c r="QBS1" s="703"/>
      <c r="QBT1" s="703"/>
      <c r="QBU1" s="703"/>
      <c r="QBV1" s="703"/>
      <c r="QBW1" s="703"/>
      <c r="QBX1" s="703"/>
      <c r="QBY1" s="703"/>
      <c r="QBZ1" s="703"/>
      <c r="QCA1" s="703"/>
      <c r="QCB1" s="703"/>
      <c r="QCC1" s="703"/>
      <c r="QCD1" s="703"/>
      <c r="QCE1" s="703"/>
      <c r="QCF1" s="703"/>
      <c r="QCG1" s="703"/>
      <c r="QCH1" s="703"/>
      <c r="QCI1" s="703"/>
      <c r="QCJ1" s="703"/>
      <c r="QCK1" s="703"/>
      <c r="QCL1" s="703"/>
      <c r="QCM1" s="703"/>
      <c r="QCN1" s="703"/>
      <c r="QCO1" s="703"/>
      <c r="QCP1" s="703"/>
      <c r="QCQ1" s="703"/>
      <c r="QCR1" s="703"/>
      <c r="QCS1" s="703"/>
      <c r="QCT1" s="703"/>
      <c r="QCU1" s="703"/>
      <c r="QCV1" s="703"/>
      <c r="QCW1" s="703"/>
      <c r="QCX1" s="703"/>
      <c r="QCY1" s="703"/>
      <c r="QCZ1" s="703"/>
      <c r="QDA1" s="703"/>
      <c r="QDB1" s="703"/>
      <c r="QDC1" s="703"/>
      <c r="QDD1" s="703"/>
      <c r="QDE1" s="703"/>
      <c r="QDF1" s="703"/>
      <c r="QDG1" s="703"/>
      <c r="QDH1" s="703"/>
      <c r="QDI1" s="703"/>
      <c r="QDJ1" s="703"/>
      <c r="QDK1" s="703"/>
      <c r="QDL1" s="703"/>
      <c r="QDM1" s="703"/>
      <c r="QDN1" s="703"/>
      <c r="QDO1" s="703"/>
      <c r="QDP1" s="703"/>
      <c r="QDQ1" s="703"/>
      <c r="QDR1" s="703"/>
      <c r="QDS1" s="703"/>
      <c r="QDT1" s="703"/>
      <c r="QDU1" s="703"/>
      <c r="QDV1" s="703"/>
      <c r="QDW1" s="703"/>
      <c r="QDX1" s="703"/>
      <c r="QDY1" s="703"/>
      <c r="QDZ1" s="703"/>
      <c r="QEA1" s="703"/>
      <c r="QEB1" s="703"/>
      <c r="QEC1" s="703"/>
      <c r="QED1" s="703"/>
      <c r="QEE1" s="703"/>
      <c r="QEF1" s="703"/>
      <c r="QEG1" s="703"/>
      <c r="QEH1" s="703"/>
      <c r="QEI1" s="703"/>
      <c r="QEJ1" s="703"/>
      <c r="QEK1" s="703"/>
      <c r="QEL1" s="703"/>
      <c r="QEM1" s="703"/>
      <c r="QEN1" s="703"/>
      <c r="QEO1" s="703"/>
      <c r="QEP1" s="703"/>
      <c r="QEQ1" s="703"/>
      <c r="QER1" s="703"/>
      <c r="QES1" s="703"/>
      <c r="QET1" s="703"/>
      <c r="QEU1" s="703"/>
      <c r="QEV1" s="703"/>
      <c r="QEW1" s="703"/>
      <c r="QEX1" s="703"/>
      <c r="QEY1" s="703"/>
      <c r="QEZ1" s="703"/>
      <c r="QFA1" s="703"/>
      <c r="QFB1" s="703"/>
      <c r="QFC1" s="703"/>
      <c r="QFD1" s="703"/>
      <c r="QFE1" s="703"/>
      <c r="QFF1" s="703"/>
      <c r="QFG1" s="703"/>
      <c r="QFH1" s="703"/>
      <c r="QFI1" s="703"/>
      <c r="QFJ1" s="703"/>
      <c r="QFK1" s="703"/>
      <c r="QFL1" s="703"/>
      <c r="QFM1" s="703"/>
      <c r="QFN1" s="703"/>
      <c r="QFO1" s="703"/>
      <c r="QFP1" s="703"/>
      <c r="QFQ1" s="703"/>
      <c r="QFR1" s="703"/>
      <c r="QFS1" s="703"/>
      <c r="QFT1" s="703"/>
      <c r="QFU1" s="703"/>
      <c r="QFV1" s="703"/>
      <c r="QFW1" s="703"/>
      <c r="QFX1" s="703"/>
      <c r="QFY1" s="703"/>
      <c r="QFZ1" s="703"/>
      <c r="QGA1" s="703"/>
      <c r="QGB1" s="703"/>
      <c r="QGC1" s="703"/>
      <c r="QGD1" s="703"/>
      <c r="QGE1" s="703"/>
      <c r="QGF1" s="703"/>
      <c r="QGG1" s="703"/>
      <c r="QGH1" s="703"/>
      <c r="QGI1" s="703"/>
      <c r="QGJ1" s="703"/>
      <c r="QGK1" s="703"/>
      <c r="QGL1" s="703"/>
      <c r="QGM1" s="703"/>
      <c r="QGN1" s="703"/>
      <c r="QGO1" s="703"/>
      <c r="QGP1" s="703"/>
      <c r="QGQ1" s="703"/>
      <c r="QGR1" s="703"/>
      <c r="QGS1" s="703"/>
      <c r="QGT1" s="703"/>
      <c r="QGU1" s="703"/>
      <c r="QGV1" s="703"/>
      <c r="QGW1" s="703"/>
      <c r="QGX1" s="703"/>
      <c r="QGY1" s="703"/>
      <c r="QGZ1" s="703"/>
      <c r="QHA1" s="703"/>
      <c r="QHB1" s="703"/>
      <c r="QHC1" s="703"/>
      <c r="QHD1" s="703"/>
      <c r="QHE1" s="703"/>
      <c r="QHF1" s="703"/>
      <c r="QHG1" s="703"/>
      <c r="QHH1" s="703"/>
      <c r="QHI1" s="703"/>
      <c r="QHJ1" s="703"/>
      <c r="QHK1" s="703"/>
      <c r="QHL1" s="703"/>
      <c r="QHM1" s="703"/>
      <c r="QHN1" s="703"/>
      <c r="QHO1" s="703"/>
      <c r="QHP1" s="703"/>
      <c r="QHQ1" s="703"/>
      <c r="QHR1" s="703"/>
      <c r="QHS1" s="703"/>
      <c r="QHT1" s="703"/>
      <c r="QHU1" s="703"/>
      <c r="QHV1" s="703"/>
      <c r="QHW1" s="703"/>
      <c r="QHX1" s="703"/>
      <c r="QHY1" s="703"/>
      <c r="QHZ1" s="703"/>
      <c r="QIA1" s="703"/>
      <c r="QIB1" s="703"/>
      <c r="QIC1" s="703"/>
      <c r="QID1" s="703"/>
      <c r="QIE1" s="703"/>
      <c r="QIF1" s="703"/>
      <c r="QIG1" s="703"/>
      <c r="QIH1" s="703"/>
      <c r="QII1" s="703"/>
      <c r="QIJ1" s="703"/>
      <c r="QIK1" s="703"/>
      <c r="QIL1" s="703"/>
      <c r="QIM1" s="703"/>
      <c r="QIN1" s="703"/>
      <c r="QIO1" s="703"/>
      <c r="QIP1" s="703"/>
      <c r="QIQ1" s="703"/>
      <c r="QIR1" s="703"/>
      <c r="QIS1" s="703"/>
      <c r="QIT1" s="703"/>
      <c r="QIU1" s="703"/>
      <c r="QIV1" s="703"/>
      <c r="QIW1" s="703"/>
      <c r="QIX1" s="703"/>
      <c r="QIY1" s="703"/>
      <c r="QIZ1" s="703"/>
      <c r="QJA1" s="703"/>
      <c r="QJB1" s="703"/>
      <c r="QJC1" s="703"/>
      <c r="QJD1" s="703"/>
      <c r="QJE1" s="703"/>
      <c r="QJF1" s="703"/>
      <c r="QJG1" s="703"/>
      <c r="QJH1" s="703"/>
      <c r="QJI1" s="703"/>
      <c r="QJJ1" s="703"/>
      <c r="QJK1" s="703"/>
      <c r="QJL1" s="703"/>
      <c r="QJM1" s="703"/>
      <c r="QJN1" s="703"/>
      <c r="QJO1" s="703"/>
      <c r="QJP1" s="703"/>
      <c r="QJQ1" s="703"/>
      <c r="QJR1" s="703"/>
      <c r="QJS1" s="703"/>
      <c r="QJT1" s="703"/>
      <c r="QJU1" s="703"/>
      <c r="QJV1" s="703"/>
      <c r="QJW1" s="703"/>
      <c r="QJX1" s="703"/>
      <c r="QJY1" s="703"/>
      <c r="QJZ1" s="703"/>
      <c r="QKA1" s="703"/>
      <c r="QKB1" s="703"/>
      <c r="QKC1" s="703"/>
      <c r="QKD1" s="703"/>
      <c r="QKE1" s="703"/>
      <c r="QKF1" s="703"/>
      <c r="QKG1" s="703"/>
      <c r="QKH1" s="703"/>
      <c r="QKI1" s="703"/>
      <c r="QKJ1" s="703"/>
      <c r="QKK1" s="703"/>
      <c r="QKL1" s="703"/>
      <c r="QKM1" s="703"/>
      <c r="QKN1" s="703"/>
      <c r="QKO1" s="703"/>
      <c r="QKP1" s="703"/>
      <c r="QKQ1" s="703"/>
      <c r="QKR1" s="703"/>
      <c r="QKS1" s="703"/>
      <c r="QKT1" s="703"/>
      <c r="QKU1" s="703"/>
      <c r="QKV1" s="703"/>
      <c r="QKW1" s="703"/>
      <c r="QKX1" s="703"/>
      <c r="QKY1" s="703"/>
      <c r="QKZ1" s="703"/>
      <c r="QLA1" s="703"/>
      <c r="QLB1" s="703"/>
      <c r="QLC1" s="703"/>
      <c r="QLD1" s="703"/>
      <c r="QLE1" s="703"/>
      <c r="QLF1" s="703"/>
      <c r="QLG1" s="703"/>
      <c r="QLH1" s="703"/>
      <c r="QLI1" s="703"/>
      <c r="QLJ1" s="703"/>
      <c r="QLK1" s="703"/>
      <c r="QLL1" s="703"/>
      <c r="QLM1" s="703"/>
      <c r="QLN1" s="703"/>
      <c r="QLO1" s="703"/>
      <c r="QLP1" s="703"/>
      <c r="QLQ1" s="703"/>
      <c r="QLR1" s="703"/>
      <c r="QLS1" s="703"/>
      <c r="QLT1" s="703"/>
      <c r="QLU1" s="703"/>
      <c r="QLV1" s="703"/>
      <c r="QLW1" s="703"/>
      <c r="QLX1" s="703"/>
      <c r="QLY1" s="703"/>
      <c r="QLZ1" s="703"/>
      <c r="QMA1" s="703"/>
      <c r="QMB1" s="703"/>
      <c r="QMC1" s="703"/>
      <c r="QMD1" s="703"/>
      <c r="QME1" s="703"/>
      <c r="QMF1" s="703"/>
      <c r="QMG1" s="703"/>
      <c r="QMH1" s="703"/>
      <c r="QMI1" s="703"/>
      <c r="QMJ1" s="703"/>
      <c r="QMK1" s="703"/>
      <c r="QML1" s="703"/>
      <c r="QMM1" s="703"/>
      <c r="QMN1" s="703"/>
      <c r="QMO1" s="703"/>
      <c r="QMP1" s="703"/>
      <c r="QMQ1" s="703"/>
      <c r="QMR1" s="703"/>
      <c r="QMS1" s="703"/>
      <c r="QMT1" s="703"/>
      <c r="QMU1" s="703"/>
      <c r="QMV1" s="703"/>
      <c r="QMW1" s="703"/>
      <c r="QMX1" s="703"/>
      <c r="QMY1" s="703"/>
      <c r="QMZ1" s="703"/>
      <c r="QNA1" s="703"/>
      <c r="QNB1" s="703"/>
      <c r="QNC1" s="703"/>
      <c r="QND1" s="703"/>
      <c r="QNE1" s="703"/>
      <c r="QNF1" s="703"/>
      <c r="QNG1" s="703"/>
      <c r="QNH1" s="703"/>
      <c r="QNI1" s="703"/>
      <c r="QNJ1" s="703"/>
      <c r="QNK1" s="703"/>
      <c r="QNL1" s="703"/>
      <c r="QNM1" s="703"/>
      <c r="QNN1" s="703"/>
      <c r="QNO1" s="703"/>
      <c r="QNP1" s="703"/>
      <c r="QNQ1" s="703"/>
      <c r="QNR1" s="703"/>
      <c r="QNS1" s="703"/>
      <c r="QNT1" s="703"/>
      <c r="QNU1" s="703"/>
      <c r="QNV1" s="703"/>
      <c r="QNW1" s="703"/>
      <c r="QNX1" s="703"/>
      <c r="QNY1" s="703"/>
      <c r="QNZ1" s="703"/>
      <c r="QOA1" s="703"/>
      <c r="QOB1" s="703"/>
      <c r="QOC1" s="703"/>
      <c r="QOD1" s="703"/>
      <c r="QOE1" s="703"/>
      <c r="QOF1" s="703"/>
      <c r="QOG1" s="703"/>
      <c r="QOH1" s="703"/>
      <c r="QOI1" s="703"/>
      <c r="QOJ1" s="703"/>
      <c r="QOK1" s="703"/>
      <c r="QOL1" s="703"/>
      <c r="QOM1" s="703"/>
      <c r="QON1" s="703"/>
      <c r="QOO1" s="703"/>
      <c r="QOP1" s="703"/>
      <c r="QOQ1" s="703"/>
      <c r="QOR1" s="703"/>
      <c r="QOS1" s="703"/>
      <c r="QOT1" s="703"/>
      <c r="QOU1" s="703"/>
      <c r="QOV1" s="703"/>
      <c r="QOW1" s="703"/>
      <c r="QOX1" s="703"/>
      <c r="QOY1" s="703"/>
      <c r="QOZ1" s="703"/>
      <c r="QPA1" s="703"/>
      <c r="QPB1" s="703"/>
      <c r="QPC1" s="703"/>
      <c r="QPD1" s="703"/>
      <c r="QPE1" s="703"/>
      <c r="QPF1" s="703"/>
      <c r="QPG1" s="703"/>
      <c r="QPH1" s="703"/>
      <c r="QPI1" s="703"/>
      <c r="QPJ1" s="703"/>
      <c r="QPK1" s="703"/>
      <c r="QPL1" s="703"/>
      <c r="QPM1" s="703"/>
      <c r="QPN1" s="703"/>
      <c r="QPO1" s="703"/>
      <c r="QPP1" s="703"/>
      <c r="QPQ1" s="703"/>
      <c r="QPR1" s="703"/>
      <c r="QPS1" s="703"/>
      <c r="QPT1" s="703"/>
      <c r="QPU1" s="703"/>
      <c r="QPV1" s="703"/>
      <c r="QPW1" s="703"/>
      <c r="QPX1" s="703"/>
      <c r="QPY1" s="703"/>
      <c r="QPZ1" s="703"/>
      <c r="QQA1" s="703"/>
      <c r="QQB1" s="703"/>
      <c r="QQC1" s="703"/>
      <c r="QQD1" s="703"/>
      <c r="QQE1" s="703"/>
      <c r="QQF1" s="703"/>
      <c r="QQG1" s="703"/>
      <c r="QQH1" s="703"/>
      <c r="QQI1" s="703"/>
      <c r="QQJ1" s="703"/>
      <c r="QQK1" s="703"/>
      <c r="QQL1" s="703"/>
      <c r="QQM1" s="703"/>
      <c r="QQN1" s="703"/>
      <c r="QQO1" s="703"/>
      <c r="QQP1" s="703"/>
      <c r="QQQ1" s="703"/>
      <c r="QQR1" s="703"/>
      <c r="QQS1" s="703"/>
      <c r="QQT1" s="703"/>
      <c r="QQU1" s="703"/>
      <c r="QQV1" s="703"/>
      <c r="QQW1" s="703"/>
      <c r="QQX1" s="703"/>
      <c r="QQY1" s="703"/>
      <c r="QQZ1" s="703"/>
      <c r="QRA1" s="703"/>
      <c r="QRB1" s="703"/>
      <c r="QRC1" s="703"/>
      <c r="QRD1" s="703"/>
      <c r="QRE1" s="703"/>
      <c r="QRF1" s="703"/>
      <c r="QRG1" s="703"/>
      <c r="QRH1" s="703"/>
      <c r="QRI1" s="703"/>
      <c r="QRJ1" s="703"/>
      <c r="QRK1" s="703"/>
      <c r="QRL1" s="703"/>
      <c r="QRM1" s="703"/>
      <c r="QRN1" s="703"/>
      <c r="QRO1" s="703"/>
      <c r="QRP1" s="703"/>
      <c r="QRQ1" s="703"/>
      <c r="QRR1" s="703"/>
      <c r="QRS1" s="703"/>
      <c r="QRT1" s="703"/>
      <c r="QRU1" s="703"/>
      <c r="QRV1" s="703"/>
      <c r="QRW1" s="703"/>
      <c r="QRX1" s="703"/>
      <c r="QRY1" s="703"/>
      <c r="QRZ1" s="703"/>
      <c r="QSA1" s="703"/>
      <c r="QSB1" s="703"/>
      <c r="QSC1" s="703"/>
      <c r="QSD1" s="703"/>
      <c r="QSE1" s="703"/>
      <c r="QSF1" s="703"/>
      <c r="QSG1" s="703"/>
      <c r="QSH1" s="703"/>
      <c r="QSI1" s="703"/>
      <c r="QSJ1" s="703"/>
      <c r="QSK1" s="703"/>
      <c r="QSL1" s="703"/>
      <c r="QSM1" s="703"/>
      <c r="QSN1" s="703"/>
      <c r="QSO1" s="703"/>
      <c r="QSP1" s="703"/>
      <c r="QSQ1" s="703"/>
      <c r="QSR1" s="703"/>
      <c r="QSS1" s="703"/>
      <c r="QST1" s="703"/>
      <c r="QSU1" s="703"/>
      <c r="QSV1" s="703"/>
      <c r="QSW1" s="703"/>
      <c r="QSX1" s="703"/>
      <c r="QSY1" s="703"/>
      <c r="QSZ1" s="703"/>
      <c r="QTA1" s="703"/>
      <c r="QTB1" s="703"/>
      <c r="QTC1" s="703"/>
      <c r="QTD1" s="703"/>
      <c r="QTE1" s="703"/>
      <c r="QTF1" s="703"/>
      <c r="QTG1" s="703"/>
      <c r="QTH1" s="703"/>
      <c r="QTI1" s="703"/>
      <c r="QTJ1" s="703"/>
      <c r="QTK1" s="703"/>
      <c r="QTL1" s="703"/>
      <c r="QTM1" s="703"/>
      <c r="QTN1" s="703"/>
      <c r="QTO1" s="703"/>
      <c r="QTP1" s="703"/>
      <c r="QTQ1" s="703"/>
      <c r="QTR1" s="703"/>
      <c r="QTS1" s="703"/>
      <c r="QTT1" s="703"/>
      <c r="QTU1" s="703"/>
      <c r="QTV1" s="703"/>
      <c r="QTW1" s="703"/>
      <c r="QTX1" s="703"/>
      <c r="QTY1" s="703"/>
      <c r="QTZ1" s="703"/>
      <c r="QUA1" s="703"/>
      <c r="QUB1" s="703"/>
      <c r="QUC1" s="703"/>
      <c r="QUD1" s="703"/>
      <c r="QUE1" s="703"/>
      <c r="QUF1" s="703"/>
      <c r="QUG1" s="703"/>
      <c r="QUH1" s="703"/>
      <c r="QUI1" s="703"/>
      <c r="QUJ1" s="703"/>
      <c r="QUK1" s="703"/>
      <c r="QUL1" s="703"/>
      <c r="QUM1" s="703"/>
      <c r="QUN1" s="703"/>
      <c r="QUO1" s="703"/>
      <c r="QUP1" s="703"/>
      <c r="QUQ1" s="703"/>
      <c r="QUR1" s="703"/>
      <c r="QUS1" s="703"/>
      <c r="QUT1" s="703"/>
      <c r="QUU1" s="703"/>
      <c r="QUV1" s="703"/>
      <c r="QUW1" s="703"/>
      <c r="QUX1" s="703"/>
      <c r="QUY1" s="703"/>
      <c r="QUZ1" s="703"/>
      <c r="QVA1" s="703"/>
      <c r="QVB1" s="703"/>
      <c r="QVC1" s="703"/>
      <c r="QVD1" s="703"/>
      <c r="QVE1" s="703"/>
      <c r="QVF1" s="703"/>
      <c r="QVG1" s="703"/>
      <c r="QVH1" s="703"/>
      <c r="QVI1" s="703"/>
      <c r="QVJ1" s="703"/>
      <c r="QVK1" s="703"/>
      <c r="QVL1" s="703"/>
      <c r="QVM1" s="703"/>
      <c r="QVN1" s="703"/>
      <c r="QVO1" s="703"/>
      <c r="QVP1" s="703"/>
      <c r="QVQ1" s="703"/>
      <c r="QVR1" s="703"/>
      <c r="QVS1" s="703"/>
      <c r="QVT1" s="703"/>
      <c r="QVU1" s="703"/>
      <c r="QVV1" s="703"/>
      <c r="QVW1" s="703"/>
      <c r="QVX1" s="703"/>
      <c r="QVY1" s="703"/>
      <c r="QVZ1" s="703"/>
      <c r="QWA1" s="703"/>
      <c r="QWB1" s="703"/>
      <c r="QWC1" s="703"/>
      <c r="QWD1" s="703"/>
      <c r="QWE1" s="703"/>
      <c r="QWF1" s="703"/>
      <c r="QWG1" s="703"/>
      <c r="QWH1" s="703"/>
      <c r="QWI1" s="703"/>
      <c r="QWJ1" s="703"/>
      <c r="QWK1" s="703"/>
      <c r="QWL1" s="703"/>
      <c r="QWM1" s="703"/>
      <c r="QWN1" s="703"/>
      <c r="QWO1" s="703"/>
      <c r="QWP1" s="703"/>
      <c r="QWQ1" s="703"/>
      <c r="QWR1" s="703"/>
      <c r="QWS1" s="703"/>
      <c r="QWT1" s="703"/>
      <c r="QWU1" s="703"/>
      <c r="QWV1" s="703"/>
      <c r="QWW1" s="703"/>
      <c r="QWX1" s="703"/>
      <c r="QWY1" s="703"/>
      <c r="QWZ1" s="703"/>
      <c r="QXA1" s="703"/>
      <c r="QXB1" s="703"/>
      <c r="QXC1" s="703"/>
      <c r="QXD1" s="703"/>
      <c r="QXE1" s="703"/>
      <c r="QXF1" s="703"/>
      <c r="QXG1" s="703"/>
      <c r="QXH1" s="703"/>
      <c r="QXI1" s="703"/>
      <c r="QXJ1" s="703"/>
      <c r="QXK1" s="703"/>
      <c r="QXL1" s="703"/>
      <c r="QXM1" s="703"/>
      <c r="QXN1" s="703"/>
      <c r="QXO1" s="703"/>
      <c r="QXP1" s="703"/>
      <c r="QXQ1" s="703"/>
      <c r="QXR1" s="703"/>
      <c r="QXS1" s="703"/>
      <c r="QXT1" s="703"/>
      <c r="QXU1" s="703"/>
      <c r="QXV1" s="703"/>
      <c r="QXW1" s="703"/>
      <c r="QXX1" s="703"/>
      <c r="QXY1" s="703"/>
      <c r="QXZ1" s="703"/>
      <c r="QYA1" s="703"/>
      <c r="QYB1" s="703"/>
      <c r="QYC1" s="703"/>
      <c r="QYD1" s="703"/>
      <c r="QYE1" s="703"/>
      <c r="QYF1" s="703"/>
      <c r="QYG1" s="703"/>
      <c r="QYH1" s="703"/>
      <c r="QYI1" s="703"/>
      <c r="QYJ1" s="703"/>
      <c r="QYK1" s="703"/>
      <c r="QYL1" s="703"/>
      <c r="QYM1" s="703"/>
      <c r="QYN1" s="703"/>
      <c r="QYO1" s="703"/>
      <c r="QYP1" s="703"/>
      <c r="QYQ1" s="703"/>
      <c r="QYR1" s="703"/>
      <c r="QYS1" s="703"/>
      <c r="QYT1" s="703"/>
      <c r="QYU1" s="703"/>
      <c r="QYV1" s="703"/>
      <c r="QYW1" s="703"/>
      <c r="QYX1" s="703"/>
      <c r="QYY1" s="703"/>
      <c r="QYZ1" s="703"/>
      <c r="QZA1" s="703"/>
      <c r="QZB1" s="703"/>
      <c r="QZC1" s="703"/>
      <c r="QZD1" s="703"/>
      <c r="QZE1" s="703"/>
      <c r="QZF1" s="703"/>
      <c r="QZG1" s="703"/>
      <c r="QZH1" s="703"/>
      <c r="QZI1" s="703"/>
      <c r="QZJ1" s="703"/>
      <c r="QZK1" s="703"/>
      <c r="QZL1" s="703"/>
      <c r="QZM1" s="703"/>
      <c r="QZN1" s="703"/>
      <c r="QZO1" s="703"/>
      <c r="QZP1" s="703"/>
      <c r="QZQ1" s="703"/>
      <c r="QZR1" s="703"/>
      <c r="QZS1" s="703"/>
      <c r="QZT1" s="703"/>
      <c r="QZU1" s="703"/>
      <c r="QZV1" s="703"/>
      <c r="QZW1" s="703"/>
      <c r="QZX1" s="703"/>
      <c r="QZY1" s="703"/>
      <c r="QZZ1" s="703"/>
      <c r="RAA1" s="703"/>
      <c r="RAB1" s="703"/>
      <c r="RAC1" s="703"/>
      <c r="RAD1" s="703"/>
      <c r="RAE1" s="703"/>
      <c r="RAF1" s="703"/>
      <c r="RAG1" s="703"/>
      <c r="RAH1" s="703"/>
      <c r="RAI1" s="703"/>
      <c r="RAJ1" s="703"/>
      <c r="RAK1" s="703"/>
      <c r="RAL1" s="703"/>
      <c r="RAM1" s="703"/>
      <c r="RAN1" s="703"/>
      <c r="RAO1" s="703"/>
      <c r="RAP1" s="703"/>
      <c r="RAQ1" s="703"/>
      <c r="RAR1" s="703"/>
      <c r="RAS1" s="703"/>
      <c r="RAT1" s="703"/>
      <c r="RAU1" s="703"/>
      <c r="RAV1" s="703"/>
      <c r="RAW1" s="703"/>
      <c r="RAX1" s="703"/>
      <c r="RAY1" s="703"/>
      <c r="RAZ1" s="703"/>
      <c r="RBA1" s="703"/>
      <c r="RBB1" s="703"/>
      <c r="RBC1" s="703"/>
      <c r="RBD1" s="703"/>
      <c r="RBE1" s="703"/>
      <c r="RBF1" s="703"/>
      <c r="RBG1" s="703"/>
      <c r="RBH1" s="703"/>
      <c r="RBI1" s="703"/>
      <c r="RBJ1" s="703"/>
      <c r="RBK1" s="703"/>
      <c r="RBL1" s="703"/>
      <c r="RBM1" s="703"/>
      <c r="RBN1" s="703"/>
      <c r="RBO1" s="703"/>
      <c r="RBP1" s="703"/>
      <c r="RBQ1" s="703"/>
      <c r="RBR1" s="703"/>
      <c r="RBS1" s="703"/>
      <c r="RBT1" s="703"/>
      <c r="RBU1" s="703"/>
      <c r="RBV1" s="703"/>
      <c r="RBW1" s="703"/>
      <c r="RBX1" s="703"/>
      <c r="RBY1" s="703"/>
      <c r="RBZ1" s="703"/>
      <c r="RCA1" s="703"/>
      <c r="RCB1" s="703"/>
      <c r="RCC1" s="703"/>
      <c r="RCD1" s="703"/>
      <c r="RCE1" s="703"/>
      <c r="RCF1" s="703"/>
      <c r="RCG1" s="703"/>
      <c r="RCH1" s="703"/>
      <c r="RCI1" s="703"/>
      <c r="RCJ1" s="703"/>
      <c r="RCK1" s="703"/>
      <c r="RCL1" s="703"/>
      <c r="RCM1" s="703"/>
      <c r="RCN1" s="703"/>
      <c r="RCO1" s="703"/>
      <c r="RCP1" s="703"/>
      <c r="RCQ1" s="703"/>
      <c r="RCR1" s="703"/>
      <c r="RCS1" s="703"/>
      <c r="RCT1" s="703"/>
      <c r="RCU1" s="703"/>
      <c r="RCV1" s="703"/>
      <c r="RCW1" s="703"/>
      <c r="RCX1" s="703"/>
      <c r="RCY1" s="703"/>
      <c r="RCZ1" s="703"/>
      <c r="RDA1" s="703"/>
      <c r="RDB1" s="703"/>
      <c r="RDC1" s="703"/>
      <c r="RDD1" s="703"/>
      <c r="RDE1" s="703"/>
      <c r="RDF1" s="703"/>
      <c r="RDG1" s="703"/>
      <c r="RDH1" s="703"/>
      <c r="RDI1" s="703"/>
      <c r="RDJ1" s="703"/>
      <c r="RDK1" s="703"/>
      <c r="RDL1" s="703"/>
      <c r="RDM1" s="703"/>
      <c r="RDN1" s="703"/>
      <c r="RDO1" s="703"/>
      <c r="RDP1" s="703"/>
      <c r="RDQ1" s="703"/>
      <c r="RDR1" s="703"/>
      <c r="RDS1" s="703"/>
      <c r="RDT1" s="703"/>
      <c r="RDU1" s="703"/>
      <c r="RDV1" s="703"/>
      <c r="RDW1" s="703"/>
      <c r="RDX1" s="703"/>
      <c r="RDY1" s="703"/>
      <c r="RDZ1" s="703"/>
      <c r="REA1" s="703"/>
      <c r="REB1" s="703"/>
      <c r="REC1" s="703"/>
      <c r="RED1" s="703"/>
      <c r="REE1" s="703"/>
      <c r="REF1" s="703"/>
      <c r="REG1" s="703"/>
      <c r="REH1" s="703"/>
      <c r="REI1" s="703"/>
      <c r="REJ1" s="703"/>
      <c r="REK1" s="703"/>
      <c r="REL1" s="703"/>
      <c r="REM1" s="703"/>
      <c r="REN1" s="703"/>
      <c r="REO1" s="703"/>
      <c r="REP1" s="703"/>
      <c r="REQ1" s="703"/>
      <c r="RER1" s="703"/>
      <c r="RES1" s="703"/>
      <c r="RET1" s="703"/>
      <c r="REU1" s="703"/>
      <c r="REV1" s="703"/>
      <c r="REW1" s="703"/>
      <c r="REX1" s="703"/>
      <c r="REY1" s="703"/>
      <c r="REZ1" s="703"/>
      <c r="RFA1" s="703"/>
      <c r="RFB1" s="703"/>
      <c r="RFC1" s="703"/>
      <c r="RFD1" s="703"/>
      <c r="RFE1" s="703"/>
      <c r="RFF1" s="703"/>
      <c r="RFG1" s="703"/>
      <c r="RFH1" s="703"/>
      <c r="RFI1" s="703"/>
      <c r="RFJ1" s="703"/>
      <c r="RFK1" s="703"/>
      <c r="RFL1" s="703"/>
      <c r="RFM1" s="703"/>
      <c r="RFN1" s="703"/>
      <c r="RFO1" s="703"/>
      <c r="RFP1" s="703"/>
      <c r="RFQ1" s="703"/>
      <c r="RFR1" s="703"/>
      <c r="RFS1" s="703"/>
      <c r="RFT1" s="703"/>
      <c r="RFU1" s="703"/>
      <c r="RFV1" s="703"/>
      <c r="RFW1" s="703"/>
      <c r="RFX1" s="703"/>
      <c r="RFY1" s="703"/>
      <c r="RFZ1" s="703"/>
      <c r="RGA1" s="703"/>
      <c r="RGB1" s="703"/>
      <c r="RGC1" s="703"/>
      <c r="RGD1" s="703"/>
      <c r="RGE1" s="703"/>
      <c r="RGF1" s="703"/>
      <c r="RGG1" s="703"/>
      <c r="RGH1" s="703"/>
      <c r="RGI1" s="703"/>
      <c r="RGJ1" s="703"/>
      <c r="RGK1" s="703"/>
      <c r="RGL1" s="703"/>
      <c r="RGM1" s="703"/>
      <c r="RGN1" s="703"/>
      <c r="RGO1" s="703"/>
      <c r="RGP1" s="703"/>
      <c r="RGQ1" s="703"/>
      <c r="RGR1" s="703"/>
      <c r="RGS1" s="703"/>
      <c r="RGT1" s="703"/>
      <c r="RGU1" s="703"/>
      <c r="RGV1" s="703"/>
      <c r="RGW1" s="703"/>
      <c r="RGX1" s="703"/>
      <c r="RGY1" s="703"/>
      <c r="RGZ1" s="703"/>
      <c r="RHA1" s="703"/>
      <c r="RHB1" s="703"/>
      <c r="RHC1" s="703"/>
      <c r="RHD1" s="703"/>
      <c r="RHE1" s="703"/>
      <c r="RHF1" s="703"/>
      <c r="RHG1" s="703"/>
      <c r="RHH1" s="703"/>
      <c r="RHI1" s="703"/>
      <c r="RHJ1" s="703"/>
      <c r="RHK1" s="703"/>
      <c r="RHL1" s="703"/>
      <c r="RHM1" s="703"/>
      <c r="RHN1" s="703"/>
      <c r="RHO1" s="703"/>
      <c r="RHP1" s="703"/>
      <c r="RHQ1" s="703"/>
      <c r="RHR1" s="703"/>
      <c r="RHS1" s="703"/>
      <c r="RHT1" s="703"/>
      <c r="RHU1" s="703"/>
      <c r="RHV1" s="703"/>
      <c r="RHW1" s="703"/>
      <c r="RHX1" s="703"/>
      <c r="RHY1" s="703"/>
      <c r="RHZ1" s="703"/>
      <c r="RIA1" s="703"/>
      <c r="RIB1" s="703"/>
      <c r="RIC1" s="703"/>
      <c r="RID1" s="703"/>
      <c r="RIE1" s="703"/>
      <c r="RIF1" s="703"/>
      <c r="RIG1" s="703"/>
      <c r="RIH1" s="703"/>
      <c r="RII1" s="703"/>
      <c r="RIJ1" s="703"/>
      <c r="RIK1" s="703"/>
      <c r="RIL1" s="703"/>
      <c r="RIM1" s="703"/>
      <c r="RIN1" s="703"/>
      <c r="RIO1" s="703"/>
      <c r="RIP1" s="703"/>
      <c r="RIQ1" s="703"/>
      <c r="RIR1" s="703"/>
      <c r="RIS1" s="703"/>
      <c r="RIT1" s="703"/>
      <c r="RIU1" s="703"/>
      <c r="RIV1" s="703"/>
      <c r="RIW1" s="703"/>
      <c r="RIX1" s="703"/>
      <c r="RIY1" s="703"/>
      <c r="RIZ1" s="703"/>
      <c r="RJA1" s="703"/>
      <c r="RJB1" s="703"/>
      <c r="RJC1" s="703"/>
      <c r="RJD1" s="703"/>
      <c r="RJE1" s="703"/>
      <c r="RJF1" s="703"/>
      <c r="RJG1" s="703"/>
      <c r="RJH1" s="703"/>
      <c r="RJI1" s="703"/>
      <c r="RJJ1" s="703"/>
      <c r="RJK1" s="703"/>
      <c r="RJL1" s="703"/>
      <c r="RJM1" s="703"/>
      <c r="RJN1" s="703"/>
      <c r="RJO1" s="703"/>
      <c r="RJP1" s="703"/>
      <c r="RJQ1" s="703"/>
      <c r="RJR1" s="703"/>
      <c r="RJS1" s="703"/>
      <c r="RJT1" s="703"/>
      <c r="RJU1" s="703"/>
      <c r="RJV1" s="703"/>
      <c r="RJW1" s="703"/>
      <c r="RJX1" s="703"/>
      <c r="RJY1" s="703"/>
      <c r="RJZ1" s="703"/>
      <c r="RKA1" s="703"/>
      <c r="RKB1" s="703"/>
      <c r="RKC1" s="703"/>
      <c r="RKD1" s="703"/>
      <c r="RKE1" s="703"/>
      <c r="RKF1" s="703"/>
      <c r="RKG1" s="703"/>
      <c r="RKH1" s="703"/>
      <c r="RKI1" s="703"/>
      <c r="RKJ1" s="703"/>
      <c r="RKK1" s="703"/>
      <c r="RKL1" s="703"/>
      <c r="RKM1" s="703"/>
      <c r="RKN1" s="703"/>
      <c r="RKO1" s="703"/>
      <c r="RKP1" s="703"/>
      <c r="RKQ1" s="703"/>
      <c r="RKR1" s="703"/>
      <c r="RKS1" s="703"/>
      <c r="RKT1" s="703"/>
      <c r="RKU1" s="703"/>
      <c r="RKV1" s="703"/>
      <c r="RKW1" s="703"/>
      <c r="RKX1" s="703"/>
      <c r="RKY1" s="703"/>
      <c r="RKZ1" s="703"/>
      <c r="RLA1" s="703"/>
      <c r="RLB1" s="703"/>
      <c r="RLC1" s="703"/>
      <c r="RLD1" s="703"/>
      <c r="RLE1" s="703"/>
      <c r="RLF1" s="703"/>
      <c r="RLG1" s="703"/>
      <c r="RLH1" s="703"/>
      <c r="RLI1" s="703"/>
      <c r="RLJ1" s="703"/>
      <c r="RLK1" s="703"/>
      <c r="RLL1" s="703"/>
      <c r="RLM1" s="703"/>
      <c r="RLN1" s="703"/>
      <c r="RLO1" s="703"/>
      <c r="RLP1" s="703"/>
      <c r="RLQ1" s="703"/>
      <c r="RLR1" s="703"/>
      <c r="RLS1" s="703"/>
      <c r="RLT1" s="703"/>
      <c r="RLU1" s="703"/>
      <c r="RLV1" s="703"/>
      <c r="RLW1" s="703"/>
      <c r="RLX1" s="703"/>
      <c r="RLY1" s="703"/>
      <c r="RLZ1" s="703"/>
      <c r="RMA1" s="703"/>
      <c r="RMB1" s="703"/>
      <c r="RMC1" s="703"/>
      <c r="RMD1" s="703"/>
      <c r="RME1" s="703"/>
      <c r="RMF1" s="703"/>
      <c r="RMG1" s="703"/>
      <c r="RMH1" s="703"/>
      <c r="RMI1" s="703"/>
      <c r="RMJ1" s="703"/>
      <c r="RMK1" s="703"/>
      <c r="RML1" s="703"/>
      <c r="RMM1" s="703"/>
      <c r="RMN1" s="703"/>
      <c r="RMO1" s="703"/>
      <c r="RMP1" s="703"/>
      <c r="RMQ1" s="703"/>
      <c r="RMR1" s="703"/>
      <c r="RMS1" s="703"/>
      <c r="RMT1" s="703"/>
      <c r="RMU1" s="703"/>
      <c r="RMV1" s="703"/>
      <c r="RMW1" s="703"/>
      <c r="RMX1" s="703"/>
      <c r="RMY1" s="703"/>
      <c r="RMZ1" s="703"/>
      <c r="RNA1" s="703"/>
      <c r="RNB1" s="703"/>
      <c r="RNC1" s="703"/>
      <c r="RND1" s="703"/>
      <c r="RNE1" s="703"/>
      <c r="RNF1" s="703"/>
      <c r="RNG1" s="703"/>
      <c r="RNH1" s="703"/>
      <c r="RNI1" s="703"/>
      <c r="RNJ1" s="703"/>
      <c r="RNK1" s="703"/>
      <c r="RNL1" s="703"/>
      <c r="RNM1" s="703"/>
      <c r="RNN1" s="703"/>
      <c r="RNO1" s="703"/>
      <c r="RNP1" s="703"/>
      <c r="RNQ1" s="703"/>
      <c r="RNR1" s="703"/>
      <c r="RNS1" s="703"/>
      <c r="RNT1" s="703"/>
      <c r="RNU1" s="703"/>
      <c r="RNV1" s="703"/>
      <c r="RNW1" s="703"/>
      <c r="RNX1" s="703"/>
      <c r="RNY1" s="703"/>
      <c r="RNZ1" s="703"/>
      <c r="ROA1" s="703"/>
      <c r="ROB1" s="703"/>
      <c r="ROC1" s="703"/>
      <c r="ROD1" s="703"/>
      <c r="ROE1" s="703"/>
      <c r="ROF1" s="703"/>
      <c r="ROG1" s="703"/>
      <c r="ROH1" s="703"/>
      <c r="ROI1" s="703"/>
      <c r="ROJ1" s="703"/>
      <c r="ROK1" s="703"/>
      <c r="ROL1" s="703"/>
      <c r="ROM1" s="703"/>
      <c r="RON1" s="703"/>
      <c r="ROO1" s="703"/>
      <c r="ROP1" s="703"/>
      <c r="ROQ1" s="703"/>
      <c r="ROR1" s="703"/>
      <c r="ROS1" s="703"/>
      <c r="ROT1" s="703"/>
      <c r="ROU1" s="703"/>
      <c r="ROV1" s="703"/>
      <c r="ROW1" s="703"/>
      <c r="ROX1" s="703"/>
      <c r="ROY1" s="703"/>
      <c r="ROZ1" s="703"/>
      <c r="RPA1" s="703"/>
      <c r="RPB1" s="703"/>
      <c r="RPC1" s="703"/>
      <c r="RPD1" s="703"/>
      <c r="RPE1" s="703"/>
      <c r="RPF1" s="703"/>
      <c r="RPG1" s="703"/>
      <c r="RPH1" s="703"/>
      <c r="RPI1" s="703"/>
      <c r="RPJ1" s="703"/>
      <c r="RPK1" s="703"/>
      <c r="RPL1" s="703"/>
      <c r="RPM1" s="703"/>
      <c r="RPN1" s="703"/>
      <c r="RPO1" s="703"/>
      <c r="RPP1" s="703"/>
      <c r="RPQ1" s="703"/>
      <c r="RPR1" s="703"/>
      <c r="RPS1" s="703"/>
      <c r="RPT1" s="703"/>
      <c r="RPU1" s="703"/>
      <c r="RPV1" s="703"/>
      <c r="RPW1" s="703"/>
      <c r="RPX1" s="703"/>
      <c r="RPY1" s="703"/>
      <c r="RPZ1" s="703"/>
      <c r="RQA1" s="703"/>
      <c r="RQB1" s="703"/>
      <c r="RQC1" s="703"/>
      <c r="RQD1" s="703"/>
      <c r="RQE1" s="703"/>
      <c r="RQF1" s="703"/>
      <c r="RQG1" s="703"/>
      <c r="RQH1" s="703"/>
      <c r="RQI1" s="703"/>
      <c r="RQJ1" s="703"/>
      <c r="RQK1" s="703"/>
      <c r="RQL1" s="703"/>
      <c r="RQM1" s="703"/>
      <c r="RQN1" s="703"/>
      <c r="RQO1" s="703"/>
      <c r="RQP1" s="703"/>
      <c r="RQQ1" s="703"/>
      <c r="RQR1" s="703"/>
      <c r="RQS1" s="703"/>
      <c r="RQT1" s="703"/>
      <c r="RQU1" s="703"/>
      <c r="RQV1" s="703"/>
      <c r="RQW1" s="703"/>
      <c r="RQX1" s="703"/>
      <c r="RQY1" s="703"/>
      <c r="RQZ1" s="703"/>
      <c r="RRA1" s="703"/>
      <c r="RRB1" s="703"/>
      <c r="RRC1" s="703"/>
      <c r="RRD1" s="703"/>
      <c r="RRE1" s="703"/>
      <c r="RRF1" s="703"/>
      <c r="RRG1" s="703"/>
      <c r="RRH1" s="703"/>
      <c r="RRI1" s="703"/>
      <c r="RRJ1" s="703"/>
      <c r="RRK1" s="703"/>
      <c r="RRL1" s="703"/>
      <c r="RRM1" s="703"/>
      <c r="RRN1" s="703"/>
      <c r="RRO1" s="703"/>
      <c r="RRP1" s="703"/>
      <c r="RRQ1" s="703"/>
      <c r="RRR1" s="703"/>
      <c r="RRS1" s="703"/>
      <c r="RRT1" s="703"/>
      <c r="RRU1" s="703"/>
      <c r="RRV1" s="703"/>
      <c r="RRW1" s="703"/>
      <c r="RRX1" s="703"/>
      <c r="RRY1" s="703"/>
      <c r="RRZ1" s="703"/>
      <c r="RSA1" s="703"/>
      <c r="RSB1" s="703"/>
      <c r="RSC1" s="703"/>
      <c r="RSD1" s="703"/>
      <c r="RSE1" s="703"/>
      <c r="RSF1" s="703"/>
      <c r="RSG1" s="703"/>
      <c r="RSH1" s="703"/>
      <c r="RSI1" s="703"/>
      <c r="RSJ1" s="703"/>
      <c r="RSK1" s="703"/>
      <c r="RSL1" s="703"/>
      <c r="RSM1" s="703"/>
      <c r="RSN1" s="703"/>
      <c r="RSO1" s="703"/>
      <c r="RSP1" s="703"/>
      <c r="RSQ1" s="703"/>
      <c r="RSR1" s="703"/>
      <c r="RSS1" s="703"/>
      <c r="RST1" s="703"/>
      <c r="RSU1" s="703"/>
      <c r="RSV1" s="703"/>
      <c r="RSW1" s="703"/>
      <c r="RSX1" s="703"/>
      <c r="RSY1" s="703"/>
      <c r="RSZ1" s="703"/>
      <c r="RTA1" s="703"/>
      <c r="RTB1" s="703"/>
      <c r="RTC1" s="703"/>
      <c r="RTD1" s="703"/>
      <c r="RTE1" s="703"/>
      <c r="RTF1" s="703"/>
      <c r="RTG1" s="703"/>
      <c r="RTH1" s="703"/>
      <c r="RTI1" s="703"/>
      <c r="RTJ1" s="703"/>
      <c r="RTK1" s="703"/>
      <c r="RTL1" s="703"/>
      <c r="RTM1" s="703"/>
      <c r="RTN1" s="703"/>
      <c r="RTO1" s="703"/>
      <c r="RTP1" s="703"/>
      <c r="RTQ1" s="703"/>
      <c r="RTR1" s="703"/>
      <c r="RTS1" s="703"/>
      <c r="RTT1" s="703"/>
      <c r="RTU1" s="703"/>
      <c r="RTV1" s="703"/>
      <c r="RTW1" s="703"/>
      <c r="RTX1" s="703"/>
      <c r="RTY1" s="703"/>
      <c r="RTZ1" s="703"/>
      <c r="RUA1" s="703"/>
      <c r="RUB1" s="703"/>
      <c r="RUC1" s="703"/>
      <c r="RUD1" s="703"/>
      <c r="RUE1" s="703"/>
      <c r="RUF1" s="703"/>
      <c r="RUG1" s="703"/>
      <c r="RUH1" s="703"/>
      <c r="RUI1" s="703"/>
      <c r="RUJ1" s="703"/>
      <c r="RUK1" s="703"/>
      <c r="RUL1" s="703"/>
      <c r="RUM1" s="703"/>
      <c r="RUN1" s="703"/>
      <c r="RUO1" s="703"/>
      <c r="RUP1" s="703"/>
      <c r="RUQ1" s="703"/>
      <c r="RUR1" s="703"/>
      <c r="RUS1" s="703"/>
      <c r="RUT1" s="703"/>
      <c r="RUU1" s="703"/>
      <c r="RUV1" s="703"/>
      <c r="RUW1" s="703"/>
      <c r="RUX1" s="703"/>
      <c r="RUY1" s="703"/>
      <c r="RUZ1" s="703"/>
      <c r="RVA1" s="703"/>
      <c r="RVB1" s="703"/>
      <c r="RVC1" s="703"/>
      <c r="RVD1" s="703"/>
      <c r="RVE1" s="703"/>
      <c r="RVF1" s="703"/>
      <c r="RVG1" s="703"/>
      <c r="RVH1" s="703"/>
      <c r="RVI1" s="703"/>
      <c r="RVJ1" s="703"/>
      <c r="RVK1" s="703"/>
      <c r="RVL1" s="703"/>
      <c r="RVM1" s="703"/>
      <c r="RVN1" s="703"/>
      <c r="RVO1" s="703"/>
      <c r="RVP1" s="703"/>
      <c r="RVQ1" s="703"/>
      <c r="RVR1" s="703"/>
      <c r="RVS1" s="703"/>
      <c r="RVT1" s="703"/>
      <c r="RVU1" s="703"/>
      <c r="RVV1" s="703"/>
      <c r="RVW1" s="703"/>
      <c r="RVX1" s="703"/>
      <c r="RVY1" s="703"/>
      <c r="RVZ1" s="703"/>
      <c r="RWA1" s="703"/>
      <c r="RWB1" s="703"/>
      <c r="RWC1" s="703"/>
      <c r="RWD1" s="703"/>
      <c r="RWE1" s="703"/>
      <c r="RWF1" s="703"/>
      <c r="RWG1" s="703"/>
      <c r="RWH1" s="703"/>
      <c r="RWI1" s="703"/>
      <c r="RWJ1" s="703"/>
      <c r="RWK1" s="703"/>
      <c r="RWL1" s="703"/>
      <c r="RWM1" s="703"/>
      <c r="RWN1" s="703"/>
      <c r="RWO1" s="703"/>
      <c r="RWP1" s="703"/>
      <c r="RWQ1" s="703"/>
      <c r="RWR1" s="703"/>
      <c r="RWS1" s="703"/>
      <c r="RWT1" s="703"/>
      <c r="RWU1" s="703"/>
      <c r="RWV1" s="703"/>
      <c r="RWW1" s="703"/>
      <c r="RWX1" s="703"/>
      <c r="RWY1" s="703"/>
      <c r="RWZ1" s="703"/>
      <c r="RXA1" s="703"/>
      <c r="RXB1" s="703"/>
      <c r="RXC1" s="703"/>
      <c r="RXD1" s="703"/>
      <c r="RXE1" s="703"/>
      <c r="RXF1" s="703"/>
      <c r="RXG1" s="703"/>
      <c r="RXH1" s="703"/>
      <c r="RXI1" s="703"/>
      <c r="RXJ1" s="703"/>
      <c r="RXK1" s="703"/>
      <c r="RXL1" s="703"/>
      <c r="RXM1" s="703"/>
      <c r="RXN1" s="703"/>
      <c r="RXO1" s="703"/>
      <c r="RXP1" s="703"/>
      <c r="RXQ1" s="703"/>
      <c r="RXR1" s="703"/>
      <c r="RXS1" s="703"/>
      <c r="RXT1" s="703"/>
      <c r="RXU1" s="703"/>
      <c r="RXV1" s="703"/>
      <c r="RXW1" s="703"/>
      <c r="RXX1" s="703"/>
      <c r="RXY1" s="703"/>
      <c r="RXZ1" s="703"/>
      <c r="RYA1" s="703"/>
      <c r="RYB1" s="703"/>
      <c r="RYC1" s="703"/>
      <c r="RYD1" s="703"/>
      <c r="RYE1" s="703"/>
      <c r="RYF1" s="703"/>
      <c r="RYG1" s="703"/>
      <c r="RYH1" s="703"/>
      <c r="RYI1" s="703"/>
      <c r="RYJ1" s="703"/>
      <c r="RYK1" s="703"/>
      <c r="RYL1" s="703"/>
      <c r="RYM1" s="703"/>
      <c r="RYN1" s="703"/>
      <c r="RYO1" s="703"/>
      <c r="RYP1" s="703"/>
      <c r="RYQ1" s="703"/>
      <c r="RYR1" s="703"/>
      <c r="RYS1" s="703"/>
      <c r="RYT1" s="703"/>
      <c r="RYU1" s="703"/>
      <c r="RYV1" s="703"/>
      <c r="RYW1" s="703"/>
      <c r="RYX1" s="703"/>
      <c r="RYY1" s="703"/>
      <c r="RYZ1" s="703"/>
      <c r="RZA1" s="703"/>
      <c r="RZB1" s="703"/>
      <c r="RZC1" s="703"/>
      <c r="RZD1" s="703"/>
      <c r="RZE1" s="703"/>
      <c r="RZF1" s="703"/>
      <c r="RZG1" s="703"/>
      <c r="RZH1" s="703"/>
      <c r="RZI1" s="703"/>
      <c r="RZJ1" s="703"/>
      <c r="RZK1" s="703"/>
      <c r="RZL1" s="703"/>
      <c r="RZM1" s="703"/>
      <c r="RZN1" s="703"/>
      <c r="RZO1" s="703"/>
      <c r="RZP1" s="703"/>
      <c r="RZQ1" s="703"/>
      <c r="RZR1" s="703"/>
      <c r="RZS1" s="703"/>
      <c r="RZT1" s="703"/>
      <c r="RZU1" s="703"/>
      <c r="RZV1" s="703"/>
      <c r="RZW1" s="703"/>
      <c r="RZX1" s="703"/>
      <c r="RZY1" s="703"/>
      <c r="RZZ1" s="703"/>
      <c r="SAA1" s="703"/>
      <c r="SAB1" s="703"/>
      <c r="SAC1" s="703"/>
      <c r="SAD1" s="703"/>
      <c r="SAE1" s="703"/>
      <c r="SAF1" s="703"/>
      <c r="SAG1" s="703"/>
      <c r="SAH1" s="703"/>
      <c r="SAI1" s="703"/>
      <c r="SAJ1" s="703"/>
      <c r="SAK1" s="703"/>
      <c r="SAL1" s="703"/>
      <c r="SAM1" s="703"/>
      <c r="SAN1" s="703"/>
      <c r="SAO1" s="703"/>
      <c r="SAP1" s="703"/>
      <c r="SAQ1" s="703"/>
      <c r="SAR1" s="703"/>
      <c r="SAS1" s="703"/>
      <c r="SAT1" s="703"/>
      <c r="SAU1" s="703"/>
      <c r="SAV1" s="703"/>
      <c r="SAW1" s="703"/>
      <c r="SAX1" s="703"/>
      <c r="SAY1" s="703"/>
      <c r="SAZ1" s="703"/>
      <c r="SBA1" s="703"/>
      <c r="SBB1" s="703"/>
      <c r="SBC1" s="703"/>
      <c r="SBD1" s="703"/>
      <c r="SBE1" s="703"/>
      <c r="SBF1" s="703"/>
      <c r="SBG1" s="703"/>
      <c r="SBH1" s="703"/>
      <c r="SBI1" s="703"/>
      <c r="SBJ1" s="703"/>
      <c r="SBK1" s="703"/>
      <c r="SBL1" s="703"/>
      <c r="SBM1" s="703"/>
      <c r="SBN1" s="703"/>
      <c r="SBO1" s="703"/>
      <c r="SBP1" s="703"/>
      <c r="SBQ1" s="703"/>
      <c r="SBR1" s="703"/>
      <c r="SBS1" s="703"/>
      <c r="SBT1" s="703"/>
      <c r="SBU1" s="703"/>
      <c r="SBV1" s="703"/>
      <c r="SBW1" s="703"/>
      <c r="SBX1" s="703"/>
      <c r="SBY1" s="703"/>
      <c r="SBZ1" s="703"/>
      <c r="SCA1" s="703"/>
      <c r="SCB1" s="703"/>
      <c r="SCC1" s="703"/>
      <c r="SCD1" s="703"/>
      <c r="SCE1" s="703"/>
      <c r="SCF1" s="703"/>
      <c r="SCG1" s="703"/>
      <c r="SCH1" s="703"/>
      <c r="SCI1" s="703"/>
      <c r="SCJ1" s="703"/>
      <c r="SCK1" s="703"/>
      <c r="SCL1" s="703"/>
      <c r="SCM1" s="703"/>
      <c r="SCN1" s="703"/>
      <c r="SCO1" s="703"/>
      <c r="SCP1" s="703"/>
      <c r="SCQ1" s="703"/>
      <c r="SCR1" s="703"/>
      <c r="SCS1" s="703"/>
      <c r="SCT1" s="703"/>
      <c r="SCU1" s="703"/>
      <c r="SCV1" s="703"/>
      <c r="SCW1" s="703"/>
      <c r="SCX1" s="703"/>
      <c r="SCY1" s="703"/>
      <c r="SCZ1" s="703"/>
      <c r="SDA1" s="703"/>
      <c r="SDB1" s="703"/>
      <c r="SDC1" s="703"/>
      <c r="SDD1" s="703"/>
      <c r="SDE1" s="703"/>
      <c r="SDF1" s="703"/>
      <c r="SDG1" s="703"/>
      <c r="SDH1" s="703"/>
      <c r="SDI1" s="703"/>
      <c r="SDJ1" s="703"/>
      <c r="SDK1" s="703"/>
      <c r="SDL1" s="703"/>
      <c r="SDM1" s="703"/>
      <c r="SDN1" s="703"/>
      <c r="SDO1" s="703"/>
      <c r="SDP1" s="703"/>
      <c r="SDQ1" s="703"/>
      <c r="SDR1" s="703"/>
      <c r="SDS1" s="703"/>
      <c r="SDT1" s="703"/>
      <c r="SDU1" s="703"/>
      <c r="SDV1" s="703"/>
      <c r="SDW1" s="703"/>
      <c r="SDX1" s="703"/>
      <c r="SDY1" s="703"/>
      <c r="SDZ1" s="703"/>
      <c r="SEA1" s="703"/>
      <c r="SEB1" s="703"/>
      <c r="SEC1" s="703"/>
      <c r="SED1" s="703"/>
      <c r="SEE1" s="703"/>
      <c r="SEF1" s="703"/>
      <c r="SEG1" s="703"/>
      <c r="SEH1" s="703"/>
      <c r="SEI1" s="703"/>
      <c r="SEJ1" s="703"/>
      <c r="SEK1" s="703"/>
      <c r="SEL1" s="703"/>
      <c r="SEM1" s="703"/>
      <c r="SEN1" s="703"/>
      <c r="SEO1" s="703"/>
      <c r="SEP1" s="703"/>
      <c r="SEQ1" s="703"/>
      <c r="SER1" s="703"/>
      <c r="SES1" s="703"/>
      <c r="SET1" s="703"/>
      <c r="SEU1" s="703"/>
      <c r="SEV1" s="703"/>
      <c r="SEW1" s="703"/>
      <c r="SEX1" s="703"/>
      <c r="SEY1" s="703"/>
      <c r="SEZ1" s="703"/>
      <c r="SFA1" s="703"/>
      <c r="SFB1" s="703"/>
      <c r="SFC1" s="703"/>
      <c r="SFD1" s="703"/>
      <c r="SFE1" s="703"/>
      <c r="SFF1" s="703"/>
      <c r="SFG1" s="703"/>
      <c r="SFH1" s="703"/>
      <c r="SFI1" s="703"/>
      <c r="SFJ1" s="703"/>
      <c r="SFK1" s="703"/>
      <c r="SFL1" s="703"/>
      <c r="SFM1" s="703"/>
      <c r="SFN1" s="703"/>
      <c r="SFO1" s="703"/>
      <c r="SFP1" s="703"/>
      <c r="SFQ1" s="703"/>
      <c r="SFR1" s="703"/>
      <c r="SFS1" s="703"/>
      <c r="SFT1" s="703"/>
      <c r="SFU1" s="703"/>
      <c r="SFV1" s="703"/>
      <c r="SFW1" s="703"/>
      <c r="SFX1" s="703"/>
      <c r="SFY1" s="703"/>
      <c r="SFZ1" s="703"/>
      <c r="SGA1" s="703"/>
      <c r="SGB1" s="703"/>
      <c r="SGC1" s="703"/>
      <c r="SGD1" s="703"/>
      <c r="SGE1" s="703"/>
      <c r="SGF1" s="703"/>
      <c r="SGG1" s="703"/>
      <c r="SGH1" s="703"/>
      <c r="SGI1" s="703"/>
      <c r="SGJ1" s="703"/>
      <c r="SGK1" s="703"/>
      <c r="SGL1" s="703"/>
      <c r="SGM1" s="703"/>
      <c r="SGN1" s="703"/>
      <c r="SGO1" s="703"/>
      <c r="SGP1" s="703"/>
      <c r="SGQ1" s="703"/>
      <c r="SGR1" s="703"/>
      <c r="SGS1" s="703"/>
      <c r="SGT1" s="703"/>
      <c r="SGU1" s="703"/>
      <c r="SGV1" s="703"/>
      <c r="SGW1" s="703"/>
      <c r="SGX1" s="703"/>
      <c r="SGY1" s="703"/>
      <c r="SGZ1" s="703"/>
      <c r="SHA1" s="703"/>
      <c r="SHB1" s="703"/>
      <c r="SHC1" s="703"/>
      <c r="SHD1" s="703"/>
      <c r="SHE1" s="703"/>
      <c r="SHF1" s="703"/>
      <c r="SHG1" s="703"/>
      <c r="SHH1" s="703"/>
      <c r="SHI1" s="703"/>
      <c r="SHJ1" s="703"/>
      <c r="SHK1" s="703"/>
      <c r="SHL1" s="703"/>
      <c r="SHM1" s="703"/>
      <c r="SHN1" s="703"/>
      <c r="SHO1" s="703"/>
      <c r="SHP1" s="703"/>
      <c r="SHQ1" s="703"/>
      <c r="SHR1" s="703"/>
      <c r="SHS1" s="703"/>
      <c r="SHT1" s="703"/>
      <c r="SHU1" s="703"/>
      <c r="SHV1" s="703"/>
      <c r="SHW1" s="703"/>
      <c r="SHX1" s="703"/>
      <c r="SHY1" s="703"/>
      <c r="SHZ1" s="703"/>
      <c r="SIA1" s="703"/>
      <c r="SIB1" s="703"/>
      <c r="SIC1" s="703"/>
      <c r="SID1" s="703"/>
      <c r="SIE1" s="703"/>
      <c r="SIF1" s="703"/>
      <c r="SIG1" s="703"/>
      <c r="SIH1" s="703"/>
      <c r="SII1" s="703"/>
      <c r="SIJ1" s="703"/>
      <c r="SIK1" s="703"/>
      <c r="SIL1" s="703"/>
      <c r="SIM1" s="703"/>
      <c r="SIN1" s="703"/>
      <c r="SIO1" s="703"/>
      <c r="SIP1" s="703"/>
      <c r="SIQ1" s="703"/>
      <c r="SIR1" s="703"/>
      <c r="SIS1" s="703"/>
      <c r="SIT1" s="703"/>
      <c r="SIU1" s="703"/>
      <c r="SIV1" s="703"/>
      <c r="SIW1" s="703"/>
      <c r="SIX1" s="703"/>
      <c r="SIY1" s="703"/>
      <c r="SIZ1" s="703"/>
      <c r="SJA1" s="703"/>
      <c r="SJB1" s="703"/>
      <c r="SJC1" s="703"/>
      <c r="SJD1" s="703"/>
      <c r="SJE1" s="703"/>
      <c r="SJF1" s="703"/>
      <c r="SJG1" s="703"/>
      <c r="SJH1" s="703"/>
      <c r="SJI1" s="703"/>
      <c r="SJJ1" s="703"/>
      <c r="SJK1" s="703"/>
      <c r="SJL1" s="703"/>
      <c r="SJM1" s="703"/>
      <c r="SJN1" s="703"/>
      <c r="SJO1" s="703"/>
      <c r="SJP1" s="703"/>
      <c r="SJQ1" s="703"/>
      <c r="SJR1" s="703"/>
      <c r="SJS1" s="703"/>
      <c r="SJT1" s="703"/>
      <c r="SJU1" s="703"/>
      <c r="SJV1" s="703"/>
      <c r="SJW1" s="703"/>
      <c r="SJX1" s="703"/>
      <c r="SJY1" s="703"/>
      <c r="SJZ1" s="703"/>
      <c r="SKA1" s="703"/>
      <c r="SKB1" s="703"/>
      <c r="SKC1" s="703"/>
      <c r="SKD1" s="703"/>
      <c r="SKE1" s="703"/>
      <c r="SKF1" s="703"/>
      <c r="SKG1" s="703"/>
      <c r="SKH1" s="703"/>
      <c r="SKI1" s="703"/>
      <c r="SKJ1" s="703"/>
      <c r="SKK1" s="703"/>
      <c r="SKL1" s="703"/>
      <c r="SKM1" s="703"/>
      <c r="SKN1" s="703"/>
      <c r="SKO1" s="703"/>
      <c r="SKP1" s="703"/>
      <c r="SKQ1" s="703"/>
      <c r="SKR1" s="703"/>
      <c r="SKS1" s="703"/>
      <c r="SKT1" s="703"/>
      <c r="SKU1" s="703"/>
      <c r="SKV1" s="703"/>
      <c r="SKW1" s="703"/>
      <c r="SKX1" s="703"/>
      <c r="SKY1" s="703"/>
      <c r="SKZ1" s="703"/>
      <c r="SLA1" s="703"/>
      <c r="SLB1" s="703"/>
      <c r="SLC1" s="703"/>
      <c r="SLD1" s="703"/>
      <c r="SLE1" s="703"/>
      <c r="SLF1" s="703"/>
      <c r="SLG1" s="703"/>
      <c r="SLH1" s="703"/>
      <c r="SLI1" s="703"/>
      <c r="SLJ1" s="703"/>
      <c r="SLK1" s="703"/>
      <c r="SLL1" s="703"/>
      <c r="SLM1" s="703"/>
      <c r="SLN1" s="703"/>
      <c r="SLO1" s="703"/>
      <c r="SLP1" s="703"/>
      <c r="SLQ1" s="703"/>
      <c r="SLR1" s="703"/>
      <c r="SLS1" s="703"/>
      <c r="SLT1" s="703"/>
      <c r="SLU1" s="703"/>
      <c r="SLV1" s="703"/>
      <c r="SLW1" s="703"/>
      <c r="SLX1" s="703"/>
      <c r="SLY1" s="703"/>
      <c r="SLZ1" s="703"/>
      <c r="SMA1" s="703"/>
      <c r="SMB1" s="703"/>
      <c r="SMC1" s="703"/>
      <c r="SMD1" s="703"/>
      <c r="SME1" s="703"/>
      <c r="SMF1" s="703"/>
      <c r="SMG1" s="703"/>
      <c r="SMH1" s="703"/>
      <c r="SMI1" s="703"/>
      <c r="SMJ1" s="703"/>
      <c r="SMK1" s="703"/>
      <c r="SML1" s="703"/>
      <c r="SMM1" s="703"/>
      <c r="SMN1" s="703"/>
      <c r="SMO1" s="703"/>
      <c r="SMP1" s="703"/>
      <c r="SMQ1" s="703"/>
      <c r="SMR1" s="703"/>
      <c r="SMS1" s="703"/>
      <c r="SMT1" s="703"/>
      <c r="SMU1" s="703"/>
      <c r="SMV1" s="703"/>
      <c r="SMW1" s="703"/>
      <c r="SMX1" s="703"/>
      <c r="SMY1" s="703"/>
      <c r="SMZ1" s="703"/>
      <c r="SNA1" s="703"/>
      <c r="SNB1" s="703"/>
      <c r="SNC1" s="703"/>
      <c r="SND1" s="703"/>
      <c r="SNE1" s="703"/>
      <c r="SNF1" s="703"/>
      <c r="SNG1" s="703"/>
      <c r="SNH1" s="703"/>
      <c r="SNI1" s="703"/>
      <c r="SNJ1" s="703"/>
      <c r="SNK1" s="703"/>
      <c r="SNL1" s="703"/>
      <c r="SNM1" s="703"/>
      <c r="SNN1" s="703"/>
      <c r="SNO1" s="703"/>
      <c r="SNP1" s="703"/>
      <c r="SNQ1" s="703"/>
      <c r="SNR1" s="703"/>
      <c r="SNS1" s="703"/>
      <c r="SNT1" s="703"/>
      <c r="SNU1" s="703"/>
      <c r="SNV1" s="703"/>
      <c r="SNW1" s="703"/>
      <c r="SNX1" s="703"/>
      <c r="SNY1" s="703"/>
      <c r="SNZ1" s="703"/>
      <c r="SOA1" s="703"/>
      <c r="SOB1" s="703"/>
      <c r="SOC1" s="703"/>
      <c r="SOD1" s="703"/>
      <c r="SOE1" s="703"/>
      <c r="SOF1" s="703"/>
      <c r="SOG1" s="703"/>
      <c r="SOH1" s="703"/>
      <c r="SOI1" s="703"/>
      <c r="SOJ1" s="703"/>
      <c r="SOK1" s="703"/>
      <c r="SOL1" s="703"/>
      <c r="SOM1" s="703"/>
      <c r="SON1" s="703"/>
      <c r="SOO1" s="703"/>
      <c r="SOP1" s="703"/>
      <c r="SOQ1" s="703"/>
      <c r="SOR1" s="703"/>
      <c r="SOS1" s="703"/>
      <c r="SOT1" s="703"/>
      <c r="SOU1" s="703"/>
      <c r="SOV1" s="703"/>
      <c r="SOW1" s="703"/>
      <c r="SOX1" s="703"/>
      <c r="SOY1" s="703"/>
      <c r="SOZ1" s="703"/>
      <c r="SPA1" s="703"/>
      <c r="SPB1" s="703"/>
      <c r="SPC1" s="703"/>
      <c r="SPD1" s="703"/>
      <c r="SPE1" s="703"/>
      <c r="SPF1" s="703"/>
      <c r="SPG1" s="703"/>
      <c r="SPH1" s="703"/>
      <c r="SPI1" s="703"/>
      <c r="SPJ1" s="703"/>
      <c r="SPK1" s="703"/>
      <c r="SPL1" s="703"/>
      <c r="SPM1" s="703"/>
      <c r="SPN1" s="703"/>
      <c r="SPO1" s="703"/>
      <c r="SPP1" s="703"/>
      <c r="SPQ1" s="703"/>
      <c r="SPR1" s="703"/>
      <c r="SPS1" s="703"/>
      <c r="SPT1" s="703"/>
      <c r="SPU1" s="703"/>
      <c r="SPV1" s="703"/>
      <c r="SPW1" s="703"/>
      <c r="SPX1" s="703"/>
      <c r="SPY1" s="703"/>
      <c r="SPZ1" s="703"/>
      <c r="SQA1" s="703"/>
      <c r="SQB1" s="703"/>
      <c r="SQC1" s="703"/>
      <c r="SQD1" s="703"/>
      <c r="SQE1" s="703"/>
      <c r="SQF1" s="703"/>
      <c r="SQG1" s="703"/>
      <c r="SQH1" s="703"/>
      <c r="SQI1" s="703"/>
      <c r="SQJ1" s="703"/>
      <c r="SQK1" s="703"/>
      <c r="SQL1" s="703"/>
      <c r="SQM1" s="703"/>
      <c r="SQN1" s="703"/>
      <c r="SQO1" s="703"/>
      <c r="SQP1" s="703"/>
      <c r="SQQ1" s="703"/>
      <c r="SQR1" s="703"/>
      <c r="SQS1" s="703"/>
      <c r="SQT1" s="703"/>
      <c r="SQU1" s="703"/>
      <c r="SQV1" s="703"/>
      <c r="SQW1" s="703"/>
      <c r="SQX1" s="703"/>
      <c r="SQY1" s="703"/>
      <c r="SQZ1" s="703"/>
      <c r="SRA1" s="703"/>
      <c r="SRB1" s="703"/>
      <c r="SRC1" s="703"/>
      <c r="SRD1" s="703"/>
      <c r="SRE1" s="703"/>
      <c r="SRF1" s="703"/>
      <c r="SRG1" s="703"/>
      <c r="SRH1" s="703"/>
      <c r="SRI1" s="703"/>
      <c r="SRJ1" s="703"/>
      <c r="SRK1" s="703"/>
      <c r="SRL1" s="703"/>
      <c r="SRM1" s="703"/>
      <c r="SRN1" s="703"/>
      <c r="SRO1" s="703"/>
      <c r="SRP1" s="703"/>
      <c r="SRQ1" s="703"/>
      <c r="SRR1" s="703"/>
      <c r="SRS1" s="703"/>
      <c r="SRT1" s="703"/>
      <c r="SRU1" s="703"/>
      <c r="SRV1" s="703"/>
      <c r="SRW1" s="703"/>
      <c r="SRX1" s="703"/>
      <c r="SRY1" s="703"/>
      <c r="SRZ1" s="703"/>
      <c r="SSA1" s="703"/>
      <c r="SSB1" s="703"/>
      <c r="SSC1" s="703"/>
      <c r="SSD1" s="703"/>
      <c r="SSE1" s="703"/>
      <c r="SSF1" s="703"/>
      <c r="SSG1" s="703"/>
      <c r="SSH1" s="703"/>
      <c r="SSI1" s="703"/>
      <c r="SSJ1" s="703"/>
      <c r="SSK1" s="703"/>
      <c r="SSL1" s="703"/>
      <c r="SSM1" s="703"/>
      <c r="SSN1" s="703"/>
      <c r="SSO1" s="703"/>
      <c r="SSP1" s="703"/>
      <c r="SSQ1" s="703"/>
      <c r="SSR1" s="703"/>
      <c r="SSS1" s="703"/>
      <c r="SST1" s="703"/>
      <c r="SSU1" s="703"/>
      <c r="SSV1" s="703"/>
      <c r="SSW1" s="703"/>
      <c r="SSX1" s="703"/>
      <c r="SSY1" s="703"/>
      <c r="SSZ1" s="703"/>
      <c r="STA1" s="703"/>
      <c r="STB1" s="703"/>
      <c r="STC1" s="703"/>
      <c r="STD1" s="703"/>
      <c r="STE1" s="703"/>
      <c r="STF1" s="703"/>
      <c r="STG1" s="703"/>
      <c r="STH1" s="703"/>
      <c r="STI1" s="703"/>
      <c r="STJ1" s="703"/>
      <c r="STK1" s="703"/>
      <c r="STL1" s="703"/>
      <c r="STM1" s="703"/>
      <c r="STN1" s="703"/>
      <c r="STO1" s="703"/>
      <c r="STP1" s="703"/>
      <c r="STQ1" s="703"/>
      <c r="STR1" s="703"/>
      <c r="STS1" s="703"/>
      <c r="STT1" s="703"/>
      <c r="STU1" s="703"/>
      <c r="STV1" s="703"/>
      <c r="STW1" s="703"/>
      <c r="STX1" s="703"/>
      <c r="STY1" s="703"/>
      <c r="STZ1" s="703"/>
      <c r="SUA1" s="703"/>
      <c r="SUB1" s="703"/>
      <c r="SUC1" s="703"/>
      <c r="SUD1" s="703"/>
      <c r="SUE1" s="703"/>
      <c r="SUF1" s="703"/>
      <c r="SUG1" s="703"/>
      <c r="SUH1" s="703"/>
      <c r="SUI1" s="703"/>
      <c r="SUJ1" s="703"/>
      <c r="SUK1" s="703"/>
      <c r="SUL1" s="703"/>
      <c r="SUM1" s="703"/>
      <c r="SUN1" s="703"/>
      <c r="SUO1" s="703"/>
      <c r="SUP1" s="703"/>
      <c r="SUQ1" s="703"/>
      <c r="SUR1" s="703"/>
      <c r="SUS1" s="703"/>
      <c r="SUT1" s="703"/>
      <c r="SUU1" s="703"/>
      <c r="SUV1" s="703"/>
      <c r="SUW1" s="703"/>
      <c r="SUX1" s="703"/>
      <c r="SUY1" s="703"/>
      <c r="SUZ1" s="703"/>
      <c r="SVA1" s="703"/>
      <c r="SVB1" s="703"/>
      <c r="SVC1" s="703"/>
      <c r="SVD1" s="703"/>
      <c r="SVE1" s="703"/>
      <c r="SVF1" s="703"/>
      <c r="SVG1" s="703"/>
      <c r="SVH1" s="703"/>
      <c r="SVI1" s="703"/>
      <c r="SVJ1" s="703"/>
      <c r="SVK1" s="703"/>
      <c r="SVL1" s="703"/>
      <c r="SVM1" s="703"/>
      <c r="SVN1" s="703"/>
      <c r="SVO1" s="703"/>
      <c r="SVP1" s="703"/>
      <c r="SVQ1" s="703"/>
      <c r="SVR1" s="703"/>
      <c r="SVS1" s="703"/>
      <c r="SVT1" s="703"/>
      <c r="SVU1" s="703"/>
      <c r="SVV1" s="703"/>
      <c r="SVW1" s="703"/>
      <c r="SVX1" s="703"/>
      <c r="SVY1" s="703"/>
      <c r="SVZ1" s="703"/>
      <c r="SWA1" s="703"/>
      <c r="SWB1" s="703"/>
      <c r="SWC1" s="703"/>
      <c r="SWD1" s="703"/>
      <c r="SWE1" s="703"/>
      <c r="SWF1" s="703"/>
      <c r="SWG1" s="703"/>
      <c r="SWH1" s="703"/>
      <c r="SWI1" s="703"/>
      <c r="SWJ1" s="703"/>
      <c r="SWK1" s="703"/>
      <c r="SWL1" s="703"/>
      <c r="SWM1" s="703"/>
      <c r="SWN1" s="703"/>
      <c r="SWO1" s="703"/>
      <c r="SWP1" s="703"/>
      <c r="SWQ1" s="703"/>
      <c r="SWR1" s="703"/>
      <c r="SWS1" s="703"/>
      <c r="SWT1" s="703"/>
      <c r="SWU1" s="703"/>
      <c r="SWV1" s="703"/>
      <c r="SWW1" s="703"/>
      <c r="SWX1" s="703"/>
      <c r="SWY1" s="703"/>
      <c r="SWZ1" s="703"/>
      <c r="SXA1" s="703"/>
      <c r="SXB1" s="703"/>
      <c r="SXC1" s="703"/>
      <c r="SXD1" s="703"/>
      <c r="SXE1" s="703"/>
      <c r="SXF1" s="703"/>
      <c r="SXG1" s="703"/>
      <c r="SXH1" s="703"/>
      <c r="SXI1" s="703"/>
      <c r="SXJ1" s="703"/>
      <c r="SXK1" s="703"/>
      <c r="SXL1" s="703"/>
      <c r="SXM1" s="703"/>
      <c r="SXN1" s="703"/>
      <c r="SXO1" s="703"/>
      <c r="SXP1" s="703"/>
      <c r="SXQ1" s="703"/>
      <c r="SXR1" s="703"/>
      <c r="SXS1" s="703"/>
      <c r="SXT1" s="703"/>
      <c r="SXU1" s="703"/>
      <c r="SXV1" s="703"/>
      <c r="SXW1" s="703"/>
      <c r="SXX1" s="703"/>
      <c r="SXY1" s="703"/>
      <c r="SXZ1" s="703"/>
      <c r="SYA1" s="703"/>
      <c r="SYB1" s="703"/>
      <c r="SYC1" s="703"/>
      <c r="SYD1" s="703"/>
      <c r="SYE1" s="703"/>
      <c r="SYF1" s="703"/>
      <c r="SYG1" s="703"/>
      <c r="SYH1" s="703"/>
      <c r="SYI1" s="703"/>
      <c r="SYJ1" s="703"/>
      <c r="SYK1" s="703"/>
      <c r="SYL1" s="703"/>
      <c r="SYM1" s="703"/>
      <c r="SYN1" s="703"/>
      <c r="SYO1" s="703"/>
      <c r="SYP1" s="703"/>
      <c r="SYQ1" s="703"/>
      <c r="SYR1" s="703"/>
      <c r="SYS1" s="703"/>
      <c r="SYT1" s="703"/>
      <c r="SYU1" s="703"/>
      <c r="SYV1" s="703"/>
      <c r="SYW1" s="703"/>
      <c r="SYX1" s="703"/>
      <c r="SYY1" s="703"/>
      <c r="SYZ1" s="703"/>
      <c r="SZA1" s="703"/>
      <c r="SZB1" s="703"/>
      <c r="SZC1" s="703"/>
      <c r="SZD1" s="703"/>
      <c r="SZE1" s="703"/>
      <c r="SZF1" s="703"/>
      <c r="SZG1" s="703"/>
      <c r="SZH1" s="703"/>
      <c r="SZI1" s="703"/>
      <c r="SZJ1" s="703"/>
      <c r="SZK1" s="703"/>
      <c r="SZL1" s="703"/>
      <c r="SZM1" s="703"/>
      <c r="SZN1" s="703"/>
      <c r="SZO1" s="703"/>
      <c r="SZP1" s="703"/>
      <c r="SZQ1" s="703"/>
      <c r="SZR1" s="703"/>
      <c r="SZS1" s="703"/>
      <c r="SZT1" s="703"/>
      <c r="SZU1" s="703"/>
      <c r="SZV1" s="703"/>
      <c r="SZW1" s="703"/>
      <c r="SZX1" s="703"/>
      <c r="SZY1" s="703"/>
      <c r="SZZ1" s="703"/>
      <c r="TAA1" s="703"/>
      <c r="TAB1" s="703"/>
      <c r="TAC1" s="703"/>
      <c r="TAD1" s="703"/>
      <c r="TAE1" s="703"/>
      <c r="TAF1" s="703"/>
      <c r="TAG1" s="703"/>
      <c r="TAH1" s="703"/>
      <c r="TAI1" s="703"/>
      <c r="TAJ1" s="703"/>
      <c r="TAK1" s="703"/>
      <c r="TAL1" s="703"/>
      <c r="TAM1" s="703"/>
      <c r="TAN1" s="703"/>
      <c r="TAO1" s="703"/>
      <c r="TAP1" s="703"/>
      <c r="TAQ1" s="703"/>
      <c r="TAR1" s="703"/>
      <c r="TAS1" s="703"/>
      <c r="TAT1" s="703"/>
      <c r="TAU1" s="703"/>
      <c r="TAV1" s="703"/>
      <c r="TAW1" s="703"/>
      <c r="TAX1" s="703"/>
      <c r="TAY1" s="703"/>
      <c r="TAZ1" s="703"/>
      <c r="TBA1" s="703"/>
      <c r="TBB1" s="703"/>
      <c r="TBC1" s="703"/>
      <c r="TBD1" s="703"/>
      <c r="TBE1" s="703"/>
      <c r="TBF1" s="703"/>
      <c r="TBG1" s="703"/>
      <c r="TBH1" s="703"/>
      <c r="TBI1" s="703"/>
      <c r="TBJ1" s="703"/>
      <c r="TBK1" s="703"/>
      <c r="TBL1" s="703"/>
      <c r="TBM1" s="703"/>
      <c r="TBN1" s="703"/>
      <c r="TBO1" s="703"/>
      <c r="TBP1" s="703"/>
      <c r="TBQ1" s="703"/>
      <c r="TBR1" s="703"/>
      <c r="TBS1" s="703"/>
      <c r="TBT1" s="703"/>
      <c r="TBU1" s="703"/>
      <c r="TBV1" s="703"/>
      <c r="TBW1" s="703"/>
      <c r="TBX1" s="703"/>
      <c r="TBY1" s="703"/>
      <c r="TBZ1" s="703"/>
      <c r="TCA1" s="703"/>
      <c r="TCB1" s="703"/>
      <c r="TCC1" s="703"/>
      <c r="TCD1" s="703"/>
      <c r="TCE1" s="703"/>
      <c r="TCF1" s="703"/>
      <c r="TCG1" s="703"/>
      <c r="TCH1" s="703"/>
      <c r="TCI1" s="703"/>
      <c r="TCJ1" s="703"/>
      <c r="TCK1" s="703"/>
      <c r="TCL1" s="703"/>
      <c r="TCM1" s="703"/>
      <c r="TCN1" s="703"/>
      <c r="TCO1" s="703"/>
      <c r="TCP1" s="703"/>
      <c r="TCQ1" s="703"/>
      <c r="TCR1" s="703"/>
      <c r="TCS1" s="703"/>
      <c r="TCT1" s="703"/>
      <c r="TCU1" s="703"/>
      <c r="TCV1" s="703"/>
      <c r="TCW1" s="703"/>
      <c r="TCX1" s="703"/>
      <c r="TCY1" s="703"/>
      <c r="TCZ1" s="703"/>
      <c r="TDA1" s="703"/>
      <c r="TDB1" s="703"/>
      <c r="TDC1" s="703"/>
      <c r="TDD1" s="703"/>
      <c r="TDE1" s="703"/>
      <c r="TDF1" s="703"/>
      <c r="TDG1" s="703"/>
      <c r="TDH1" s="703"/>
      <c r="TDI1" s="703"/>
      <c r="TDJ1" s="703"/>
      <c r="TDK1" s="703"/>
      <c r="TDL1" s="703"/>
      <c r="TDM1" s="703"/>
      <c r="TDN1" s="703"/>
      <c r="TDO1" s="703"/>
      <c r="TDP1" s="703"/>
      <c r="TDQ1" s="703"/>
      <c r="TDR1" s="703"/>
      <c r="TDS1" s="703"/>
      <c r="TDT1" s="703"/>
      <c r="TDU1" s="703"/>
      <c r="TDV1" s="703"/>
      <c r="TDW1" s="703"/>
      <c r="TDX1" s="703"/>
      <c r="TDY1" s="703"/>
      <c r="TDZ1" s="703"/>
      <c r="TEA1" s="703"/>
      <c r="TEB1" s="703"/>
      <c r="TEC1" s="703"/>
      <c r="TED1" s="703"/>
      <c r="TEE1" s="703"/>
      <c r="TEF1" s="703"/>
      <c r="TEG1" s="703"/>
      <c r="TEH1" s="703"/>
      <c r="TEI1" s="703"/>
      <c r="TEJ1" s="703"/>
      <c r="TEK1" s="703"/>
      <c r="TEL1" s="703"/>
      <c r="TEM1" s="703"/>
      <c r="TEN1" s="703"/>
      <c r="TEO1" s="703"/>
      <c r="TEP1" s="703"/>
      <c r="TEQ1" s="703"/>
      <c r="TER1" s="703"/>
      <c r="TES1" s="703"/>
      <c r="TET1" s="703"/>
      <c r="TEU1" s="703"/>
      <c r="TEV1" s="703"/>
      <c r="TEW1" s="703"/>
      <c r="TEX1" s="703"/>
      <c r="TEY1" s="703"/>
      <c r="TEZ1" s="703"/>
      <c r="TFA1" s="703"/>
      <c r="TFB1" s="703"/>
      <c r="TFC1" s="703"/>
      <c r="TFD1" s="703"/>
      <c r="TFE1" s="703"/>
      <c r="TFF1" s="703"/>
      <c r="TFG1" s="703"/>
      <c r="TFH1" s="703"/>
      <c r="TFI1" s="703"/>
      <c r="TFJ1" s="703"/>
      <c r="TFK1" s="703"/>
      <c r="TFL1" s="703"/>
      <c r="TFM1" s="703"/>
      <c r="TFN1" s="703"/>
      <c r="TFO1" s="703"/>
      <c r="TFP1" s="703"/>
      <c r="TFQ1" s="703"/>
      <c r="TFR1" s="703"/>
      <c r="TFS1" s="703"/>
      <c r="TFT1" s="703"/>
      <c r="TFU1" s="703"/>
      <c r="TFV1" s="703"/>
      <c r="TFW1" s="703"/>
      <c r="TFX1" s="703"/>
      <c r="TFY1" s="703"/>
      <c r="TFZ1" s="703"/>
      <c r="TGA1" s="703"/>
      <c r="TGB1" s="703"/>
      <c r="TGC1" s="703"/>
      <c r="TGD1" s="703"/>
      <c r="TGE1" s="703"/>
      <c r="TGF1" s="703"/>
      <c r="TGG1" s="703"/>
      <c r="TGH1" s="703"/>
      <c r="TGI1" s="703"/>
      <c r="TGJ1" s="703"/>
      <c r="TGK1" s="703"/>
      <c r="TGL1" s="703"/>
      <c r="TGM1" s="703"/>
      <c r="TGN1" s="703"/>
      <c r="TGO1" s="703"/>
      <c r="TGP1" s="703"/>
      <c r="TGQ1" s="703"/>
      <c r="TGR1" s="703"/>
      <c r="TGS1" s="703"/>
      <c r="TGT1" s="703"/>
      <c r="TGU1" s="703"/>
      <c r="TGV1" s="703"/>
      <c r="TGW1" s="703"/>
      <c r="TGX1" s="703"/>
      <c r="TGY1" s="703"/>
      <c r="TGZ1" s="703"/>
      <c r="THA1" s="703"/>
      <c r="THB1" s="703"/>
      <c r="THC1" s="703"/>
      <c r="THD1" s="703"/>
      <c r="THE1" s="703"/>
      <c r="THF1" s="703"/>
      <c r="THG1" s="703"/>
      <c r="THH1" s="703"/>
      <c r="THI1" s="703"/>
      <c r="THJ1" s="703"/>
      <c r="THK1" s="703"/>
      <c r="THL1" s="703"/>
      <c r="THM1" s="703"/>
      <c r="THN1" s="703"/>
      <c r="THO1" s="703"/>
      <c r="THP1" s="703"/>
      <c r="THQ1" s="703"/>
      <c r="THR1" s="703"/>
      <c r="THS1" s="703"/>
      <c r="THT1" s="703"/>
      <c r="THU1" s="703"/>
      <c r="THV1" s="703"/>
      <c r="THW1" s="703"/>
      <c r="THX1" s="703"/>
      <c r="THY1" s="703"/>
      <c r="THZ1" s="703"/>
      <c r="TIA1" s="703"/>
      <c r="TIB1" s="703"/>
      <c r="TIC1" s="703"/>
      <c r="TID1" s="703"/>
      <c r="TIE1" s="703"/>
      <c r="TIF1" s="703"/>
      <c r="TIG1" s="703"/>
      <c r="TIH1" s="703"/>
      <c r="TII1" s="703"/>
      <c r="TIJ1" s="703"/>
      <c r="TIK1" s="703"/>
      <c r="TIL1" s="703"/>
      <c r="TIM1" s="703"/>
      <c r="TIN1" s="703"/>
      <c r="TIO1" s="703"/>
      <c r="TIP1" s="703"/>
      <c r="TIQ1" s="703"/>
      <c r="TIR1" s="703"/>
      <c r="TIS1" s="703"/>
      <c r="TIT1" s="703"/>
      <c r="TIU1" s="703"/>
      <c r="TIV1" s="703"/>
      <c r="TIW1" s="703"/>
      <c r="TIX1" s="703"/>
      <c r="TIY1" s="703"/>
      <c r="TIZ1" s="703"/>
      <c r="TJA1" s="703"/>
      <c r="TJB1" s="703"/>
      <c r="TJC1" s="703"/>
      <c r="TJD1" s="703"/>
      <c r="TJE1" s="703"/>
      <c r="TJF1" s="703"/>
      <c r="TJG1" s="703"/>
      <c r="TJH1" s="703"/>
      <c r="TJI1" s="703"/>
      <c r="TJJ1" s="703"/>
      <c r="TJK1" s="703"/>
      <c r="TJL1" s="703"/>
      <c r="TJM1" s="703"/>
      <c r="TJN1" s="703"/>
      <c r="TJO1" s="703"/>
      <c r="TJP1" s="703"/>
      <c r="TJQ1" s="703"/>
      <c r="TJR1" s="703"/>
      <c r="TJS1" s="703"/>
      <c r="TJT1" s="703"/>
      <c r="TJU1" s="703"/>
      <c r="TJV1" s="703"/>
      <c r="TJW1" s="703"/>
      <c r="TJX1" s="703"/>
      <c r="TJY1" s="703"/>
      <c r="TJZ1" s="703"/>
      <c r="TKA1" s="703"/>
      <c r="TKB1" s="703"/>
      <c r="TKC1" s="703"/>
      <c r="TKD1" s="703"/>
      <c r="TKE1" s="703"/>
      <c r="TKF1" s="703"/>
      <c r="TKG1" s="703"/>
      <c r="TKH1" s="703"/>
      <c r="TKI1" s="703"/>
      <c r="TKJ1" s="703"/>
      <c r="TKK1" s="703"/>
      <c r="TKL1" s="703"/>
      <c r="TKM1" s="703"/>
      <c r="TKN1" s="703"/>
      <c r="TKO1" s="703"/>
      <c r="TKP1" s="703"/>
      <c r="TKQ1" s="703"/>
      <c r="TKR1" s="703"/>
      <c r="TKS1" s="703"/>
      <c r="TKT1" s="703"/>
      <c r="TKU1" s="703"/>
      <c r="TKV1" s="703"/>
      <c r="TKW1" s="703"/>
      <c r="TKX1" s="703"/>
      <c r="TKY1" s="703"/>
      <c r="TKZ1" s="703"/>
      <c r="TLA1" s="703"/>
      <c r="TLB1" s="703"/>
      <c r="TLC1" s="703"/>
      <c r="TLD1" s="703"/>
      <c r="TLE1" s="703"/>
      <c r="TLF1" s="703"/>
      <c r="TLG1" s="703"/>
      <c r="TLH1" s="703"/>
      <c r="TLI1" s="703"/>
      <c r="TLJ1" s="703"/>
      <c r="TLK1" s="703"/>
      <c r="TLL1" s="703"/>
      <c r="TLM1" s="703"/>
      <c r="TLN1" s="703"/>
      <c r="TLO1" s="703"/>
      <c r="TLP1" s="703"/>
      <c r="TLQ1" s="703"/>
      <c r="TLR1" s="703"/>
      <c r="TLS1" s="703"/>
      <c r="TLT1" s="703"/>
      <c r="TLU1" s="703"/>
      <c r="TLV1" s="703"/>
      <c r="TLW1" s="703"/>
      <c r="TLX1" s="703"/>
      <c r="TLY1" s="703"/>
      <c r="TLZ1" s="703"/>
      <c r="TMA1" s="703"/>
      <c r="TMB1" s="703"/>
      <c r="TMC1" s="703"/>
      <c r="TMD1" s="703"/>
      <c r="TME1" s="703"/>
      <c r="TMF1" s="703"/>
      <c r="TMG1" s="703"/>
      <c r="TMH1" s="703"/>
      <c r="TMI1" s="703"/>
      <c r="TMJ1" s="703"/>
      <c r="TMK1" s="703"/>
      <c r="TML1" s="703"/>
      <c r="TMM1" s="703"/>
      <c r="TMN1" s="703"/>
      <c r="TMO1" s="703"/>
      <c r="TMP1" s="703"/>
      <c r="TMQ1" s="703"/>
      <c r="TMR1" s="703"/>
      <c r="TMS1" s="703"/>
      <c r="TMT1" s="703"/>
      <c r="TMU1" s="703"/>
      <c r="TMV1" s="703"/>
      <c r="TMW1" s="703"/>
      <c r="TMX1" s="703"/>
      <c r="TMY1" s="703"/>
      <c r="TMZ1" s="703"/>
      <c r="TNA1" s="703"/>
      <c r="TNB1" s="703"/>
      <c r="TNC1" s="703"/>
      <c r="TND1" s="703"/>
      <c r="TNE1" s="703"/>
      <c r="TNF1" s="703"/>
      <c r="TNG1" s="703"/>
      <c r="TNH1" s="703"/>
      <c r="TNI1" s="703"/>
      <c r="TNJ1" s="703"/>
      <c r="TNK1" s="703"/>
      <c r="TNL1" s="703"/>
      <c r="TNM1" s="703"/>
      <c r="TNN1" s="703"/>
      <c r="TNO1" s="703"/>
      <c r="TNP1" s="703"/>
      <c r="TNQ1" s="703"/>
      <c r="TNR1" s="703"/>
      <c r="TNS1" s="703"/>
      <c r="TNT1" s="703"/>
      <c r="TNU1" s="703"/>
      <c r="TNV1" s="703"/>
      <c r="TNW1" s="703"/>
      <c r="TNX1" s="703"/>
      <c r="TNY1" s="703"/>
      <c r="TNZ1" s="703"/>
      <c r="TOA1" s="703"/>
      <c r="TOB1" s="703"/>
      <c r="TOC1" s="703"/>
      <c r="TOD1" s="703"/>
      <c r="TOE1" s="703"/>
      <c r="TOF1" s="703"/>
      <c r="TOG1" s="703"/>
      <c r="TOH1" s="703"/>
      <c r="TOI1" s="703"/>
      <c r="TOJ1" s="703"/>
      <c r="TOK1" s="703"/>
      <c r="TOL1" s="703"/>
      <c r="TOM1" s="703"/>
      <c r="TON1" s="703"/>
      <c r="TOO1" s="703"/>
      <c r="TOP1" s="703"/>
      <c r="TOQ1" s="703"/>
      <c r="TOR1" s="703"/>
      <c r="TOS1" s="703"/>
      <c r="TOT1" s="703"/>
      <c r="TOU1" s="703"/>
      <c r="TOV1" s="703"/>
      <c r="TOW1" s="703"/>
      <c r="TOX1" s="703"/>
      <c r="TOY1" s="703"/>
      <c r="TOZ1" s="703"/>
      <c r="TPA1" s="703"/>
      <c r="TPB1" s="703"/>
      <c r="TPC1" s="703"/>
      <c r="TPD1" s="703"/>
      <c r="TPE1" s="703"/>
      <c r="TPF1" s="703"/>
      <c r="TPG1" s="703"/>
      <c r="TPH1" s="703"/>
      <c r="TPI1" s="703"/>
      <c r="TPJ1" s="703"/>
      <c r="TPK1" s="703"/>
      <c r="TPL1" s="703"/>
      <c r="TPM1" s="703"/>
      <c r="TPN1" s="703"/>
      <c r="TPO1" s="703"/>
      <c r="TPP1" s="703"/>
      <c r="TPQ1" s="703"/>
      <c r="TPR1" s="703"/>
      <c r="TPS1" s="703"/>
      <c r="TPT1" s="703"/>
      <c r="TPU1" s="703"/>
      <c r="TPV1" s="703"/>
      <c r="TPW1" s="703"/>
      <c r="TPX1" s="703"/>
      <c r="TPY1" s="703"/>
      <c r="TPZ1" s="703"/>
      <c r="TQA1" s="703"/>
      <c r="TQB1" s="703"/>
      <c r="TQC1" s="703"/>
      <c r="TQD1" s="703"/>
      <c r="TQE1" s="703"/>
      <c r="TQF1" s="703"/>
      <c r="TQG1" s="703"/>
      <c r="TQH1" s="703"/>
      <c r="TQI1" s="703"/>
      <c r="TQJ1" s="703"/>
      <c r="TQK1" s="703"/>
      <c r="TQL1" s="703"/>
      <c r="TQM1" s="703"/>
      <c r="TQN1" s="703"/>
      <c r="TQO1" s="703"/>
      <c r="TQP1" s="703"/>
      <c r="TQQ1" s="703"/>
      <c r="TQR1" s="703"/>
      <c r="TQS1" s="703"/>
      <c r="TQT1" s="703"/>
      <c r="TQU1" s="703"/>
      <c r="TQV1" s="703"/>
      <c r="TQW1" s="703"/>
      <c r="TQX1" s="703"/>
      <c r="TQY1" s="703"/>
      <c r="TQZ1" s="703"/>
      <c r="TRA1" s="703"/>
      <c r="TRB1" s="703"/>
      <c r="TRC1" s="703"/>
      <c r="TRD1" s="703"/>
      <c r="TRE1" s="703"/>
      <c r="TRF1" s="703"/>
      <c r="TRG1" s="703"/>
      <c r="TRH1" s="703"/>
      <c r="TRI1" s="703"/>
      <c r="TRJ1" s="703"/>
      <c r="TRK1" s="703"/>
      <c r="TRL1" s="703"/>
      <c r="TRM1" s="703"/>
      <c r="TRN1" s="703"/>
      <c r="TRO1" s="703"/>
      <c r="TRP1" s="703"/>
      <c r="TRQ1" s="703"/>
      <c r="TRR1" s="703"/>
      <c r="TRS1" s="703"/>
      <c r="TRT1" s="703"/>
      <c r="TRU1" s="703"/>
      <c r="TRV1" s="703"/>
      <c r="TRW1" s="703"/>
      <c r="TRX1" s="703"/>
      <c r="TRY1" s="703"/>
      <c r="TRZ1" s="703"/>
      <c r="TSA1" s="703"/>
      <c r="TSB1" s="703"/>
      <c r="TSC1" s="703"/>
      <c r="TSD1" s="703"/>
      <c r="TSE1" s="703"/>
      <c r="TSF1" s="703"/>
      <c r="TSG1" s="703"/>
      <c r="TSH1" s="703"/>
      <c r="TSI1" s="703"/>
      <c r="TSJ1" s="703"/>
      <c r="TSK1" s="703"/>
      <c r="TSL1" s="703"/>
      <c r="TSM1" s="703"/>
      <c r="TSN1" s="703"/>
      <c r="TSO1" s="703"/>
      <c r="TSP1" s="703"/>
      <c r="TSQ1" s="703"/>
      <c r="TSR1" s="703"/>
      <c r="TSS1" s="703"/>
      <c r="TST1" s="703"/>
      <c r="TSU1" s="703"/>
      <c r="TSV1" s="703"/>
      <c r="TSW1" s="703"/>
      <c r="TSX1" s="703"/>
      <c r="TSY1" s="703"/>
      <c r="TSZ1" s="703"/>
      <c r="TTA1" s="703"/>
      <c r="TTB1" s="703"/>
      <c r="TTC1" s="703"/>
      <c r="TTD1" s="703"/>
      <c r="TTE1" s="703"/>
      <c r="TTF1" s="703"/>
      <c r="TTG1" s="703"/>
      <c r="TTH1" s="703"/>
      <c r="TTI1" s="703"/>
      <c r="TTJ1" s="703"/>
      <c r="TTK1" s="703"/>
      <c r="TTL1" s="703"/>
      <c r="TTM1" s="703"/>
      <c r="TTN1" s="703"/>
      <c r="TTO1" s="703"/>
      <c r="TTP1" s="703"/>
      <c r="TTQ1" s="703"/>
      <c r="TTR1" s="703"/>
      <c r="TTS1" s="703"/>
      <c r="TTT1" s="703"/>
      <c r="TTU1" s="703"/>
      <c r="TTV1" s="703"/>
      <c r="TTW1" s="703"/>
      <c r="TTX1" s="703"/>
      <c r="TTY1" s="703"/>
      <c r="TTZ1" s="703"/>
      <c r="TUA1" s="703"/>
      <c r="TUB1" s="703"/>
      <c r="TUC1" s="703"/>
      <c r="TUD1" s="703"/>
      <c r="TUE1" s="703"/>
      <c r="TUF1" s="703"/>
      <c r="TUG1" s="703"/>
      <c r="TUH1" s="703"/>
      <c r="TUI1" s="703"/>
      <c r="TUJ1" s="703"/>
      <c r="TUK1" s="703"/>
      <c r="TUL1" s="703"/>
      <c r="TUM1" s="703"/>
      <c r="TUN1" s="703"/>
      <c r="TUO1" s="703"/>
      <c r="TUP1" s="703"/>
      <c r="TUQ1" s="703"/>
      <c r="TUR1" s="703"/>
      <c r="TUS1" s="703"/>
      <c r="TUT1" s="703"/>
      <c r="TUU1" s="703"/>
      <c r="TUV1" s="703"/>
      <c r="TUW1" s="703"/>
      <c r="TUX1" s="703"/>
      <c r="TUY1" s="703"/>
      <c r="TUZ1" s="703"/>
      <c r="TVA1" s="703"/>
      <c r="TVB1" s="703"/>
      <c r="TVC1" s="703"/>
      <c r="TVD1" s="703"/>
      <c r="TVE1" s="703"/>
      <c r="TVF1" s="703"/>
      <c r="TVG1" s="703"/>
      <c r="TVH1" s="703"/>
      <c r="TVI1" s="703"/>
      <c r="TVJ1" s="703"/>
      <c r="TVK1" s="703"/>
      <c r="TVL1" s="703"/>
      <c r="TVM1" s="703"/>
      <c r="TVN1" s="703"/>
      <c r="TVO1" s="703"/>
      <c r="TVP1" s="703"/>
      <c r="TVQ1" s="703"/>
      <c r="TVR1" s="703"/>
      <c r="TVS1" s="703"/>
      <c r="TVT1" s="703"/>
      <c r="TVU1" s="703"/>
      <c r="TVV1" s="703"/>
      <c r="TVW1" s="703"/>
      <c r="TVX1" s="703"/>
      <c r="TVY1" s="703"/>
      <c r="TVZ1" s="703"/>
      <c r="TWA1" s="703"/>
      <c r="TWB1" s="703"/>
      <c r="TWC1" s="703"/>
      <c r="TWD1" s="703"/>
      <c r="TWE1" s="703"/>
      <c r="TWF1" s="703"/>
      <c r="TWG1" s="703"/>
      <c r="TWH1" s="703"/>
      <c r="TWI1" s="703"/>
      <c r="TWJ1" s="703"/>
      <c r="TWK1" s="703"/>
      <c r="TWL1" s="703"/>
      <c r="TWM1" s="703"/>
      <c r="TWN1" s="703"/>
      <c r="TWO1" s="703"/>
      <c r="TWP1" s="703"/>
      <c r="TWQ1" s="703"/>
      <c r="TWR1" s="703"/>
      <c r="TWS1" s="703"/>
      <c r="TWT1" s="703"/>
      <c r="TWU1" s="703"/>
      <c r="TWV1" s="703"/>
      <c r="TWW1" s="703"/>
      <c r="TWX1" s="703"/>
      <c r="TWY1" s="703"/>
      <c r="TWZ1" s="703"/>
      <c r="TXA1" s="703"/>
      <c r="TXB1" s="703"/>
      <c r="TXC1" s="703"/>
      <c r="TXD1" s="703"/>
      <c r="TXE1" s="703"/>
      <c r="TXF1" s="703"/>
      <c r="TXG1" s="703"/>
      <c r="TXH1" s="703"/>
      <c r="TXI1" s="703"/>
      <c r="TXJ1" s="703"/>
      <c r="TXK1" s="703"/>
      <c r="TXL1" s="703"/>
      <c r="TXM1" s="703"/>
      <c r="TXN1" s="703"/>
      <c r="TXO1" s="703"/>
      <c r="TXP1" s="703"/>
      <c r="TXQ1" s="703"/>
      <c r="TXR1" s="703"/>
      <c r="TXS1" s="703"/>
      <c r="TXT1" s="703"/>
      <c r="TXU1" s="703"/>
      <c r="TXV1" s="703"/>
      <c r="TXW1" s="703"/>
      <c r="TXX1" s="703"/>
      <c r="TXY1" s="703"/>
      <c r="TXZ1" s="703"/>
      <c r="TYA1" s="703"/>
      <c r="TYB1" s="703"/>
      <c r="TYC1" s="703"/>
      <c r="TYD1" s="703"/>
      <c r="TYE1" s="703"/>
      <c r="TYF1" s="703"/>
      <c r="TYG1" s="703"/>
      <c r="TYH1" s="703"/>
      <c r="TYI1" s="703"/>
      <c r="TYJ1" s="703"/>
      <c r="TYK1" s="703"/>
      <c r="TYL1" s="703"/>
      <c r="TYM1" s="703"/>
      <c r="TYN1" s="703"/>
      <c r="TYO1" s="703"/>
      <c r="TYP1" s="703"/>
      <c r="TYQ1" s="703"/>
      <c r="TYR1" s="703"/>
      <c r="TYS1" s="703"/>
      <c r="TYT1" s="703"/>
      <c r="TYU1" s="703"/>
      <c r="TYV1" s="703"/>
      <c r="TYW1" s="703"/>
      <c r="TYX1" s="703"/>
      <c r="TYY1" s="703"/>
      <c r="TYZ1" s="703"/>
      <c r="TZA1" s="703"/>
      <c r="TZB1" s="703"/>
      <c r="TZC1" s="703"/>
      <c r="TZD1" s="703"/>
      <c r="TZE1" s="703"/>
      <c r="TZF1" s="703"/>
      <c r="TZG1" s="703"/>
      <c r="TZH1" s="703"/>
      <c r="TZI1" s="703"/>
      <c r="TZJ1" s="703"/>
      <c r="TZK1" s="703"/>
      <c r="TZL1" s="703"/>
      <c r="TZM1" s="703"/>
      <c r="TZN1" s="703"/>
      <c r="TZO1" s="703"/>
      <c r="TZP1" s="703"/>
      <c r="TZQ1" s="703"/>
      <c r="TZR1" s="703"/>
      <c r="TZS1" s="703"/>
      <c r="TZT1" s="703"/>
      <c r="TZU1" s="703"/>
      <c r="TZV1" s="703"/>
      <c r="TZW1" s="703"/>
      <c r="TZX1" s="703"/>
      <c r="TZY1" s="703"/>
      <c r="TZZ1" s="703"/>
      <c r="UAA1" s="703"/>
      <c r="UAB1" s="703"/>
      <c r="UAC1" s="703"/>
      <c r="UAD1" s="703"/>
      <c r="UAE1" s="703"/>
      <c r="UAF1" s="703"/>
      <c r="UAG1" s="703"/>
      <c r="UAH1" s="703"/>
      <c r="UAI1" s="703"/>
      <c r="UAJ1" s="703"/>
      <c r="UAK1" s="703"/>
      <c r="UAL1" s="703"/>
      <c r="UAM1" s="703"/>
      <c r="UAN1" s="703"/>
      <c r="UAO1" s="703"/>
      <c r="UAP1" s="703"/>
      <c r="UAQ1" s="703"/>
      <c r="UAR1" s="703"/>
      <c r="UAS1" s="703"/>
      <c r="UAT1" s="703"/>
      <c r="UAU1" s="703"/>
      <c r="UAV1" s="703"/>
      <c r="UAW1" s="703"/>
      <c r="UAX1" s="703"/>
      <c r="UAY1" s="703"/>
      <c r="UAZ1" s="703"/>
      <c r="UBA1" s="703"/>
      <c r="UBB1" s="703"/>
      <c r="UBC1" s="703"/>
      <c r="UBD1" s="703"/>
      <c r="UBE1" s="703"/>
      <c r="UBF1" s="703"/>
      <c r="UBG1" s="703"/>
      <c r="UBH1" s="703"/>
      <c r="UBI1" s="703"/>
      <c r="UBJ1" s="703"/>
      <c r="UBK1" s="703"/>
      <c r="UBL1" s="703"/>
      <c r="UBM1" s="703"/>
      <c r="UBN1" s="703"/>
      <c r="UBO1" s="703"/>
      <c r="UBP1" s="703"/>
      <c r="UBQ1" s="703"/>
      <c r="UBR1" s="703"/>
      <c r="UBS1" s="703"/>
      <c r="UBT1" s="703"/>
      <c r="UBU1" s="703"/>
      <c r="UBV1" s="703"/>
      <c r="UBW1" s="703"/>
      <c r="UBX1" s="703"/>
      <c r="UBY1" s="703"/>
      <c r="UBZ1" s="703"/>
      <c r="UCA1" s="703"/>
      <c r="UCB1" s="703"/>
      <c r="UCC1" s="703"/>
      <c r="UCD1" s="703"/>
      <c r="UCE1" s="703"/>
      <c r="UCF1" s="703"/>
      <c r="UCG1" s="703"/>
      <c r="UCH1" s="703"/>
      <c r="UCI1" s="703"/>
      <c r="UCJ1" s="703"/>
      <c r="UCK1" s="703"/>
      <c r="UCL1" s="703"/>
      <c r="UCM1" s="703"/>
      <c r="UCN1" s="703"/>
      <c r="UCO1" s="703"/>
      <c r="UCP1" s="703"/>
      <c r="UCQ1" s="703"/>
      <c r="UCR1" s="703"/>
      <c r="UCS1" s="703"/>
      <c r="UCT1" s="703"/>
      <c r="UCU1" s="703"/>
      <c r="UCV1" s="703"/>
      <c r="UCW1" s="703"/>
      <c r="UCX1" s="703"/>
      <c r="UCY1" s="703"/>
      <c r="UCZ1" s="703"/>
      <c r="UDA1" s="703"/>
      <c r="UDB1" s="703"/>
      <c r="UDC1" s="703"/>
      <c r="UDD1" s="703"/>
      <c r="UDE1" s="703"/>
      <c r="UDF1" s="703"/>
      <c r="UDG1" s="703"/>
      <c r="UDH1" s="703"/>
      <c r="UDI1" s="703"/>
      <c r="UDJ1" s="703"/>
      <c r="UDK1" s="703"/>
      <c r="UDL1" s="703"/>
      <c r="UDM1" s="703"/>
      <c r="UDN1" s="703"/>
      <c r="UDO1" s="703"/>
      <c r="UDP1" s="703"/>
      <c r="UDQ1" s="703"/>
      <c r="UDR1" s="703"/>
      <c r="UDS1" s="703"/>
      <c r="UDT1" s="703"/>
      <c r="UDU1" s="703"/>
      <c r="UDV1" s="703"/>
      <c r="UDW1" s="703"/>
      <c r="UDX1" s="703"/>
      <c r="UDY1" s="703"/>
      <c r="UDZ1" s="703"/>
      <c r="UEA1" s="703"/>
      <c r="UEB1" s="703"/>
      <c r="UEC1" s="703"/>
      <c r="UED1" s="703"/>
      <c r="UEE1" s="703"/>
      <c r="UEF1" s="703"/>
      <c r="UEG1" s="703"/>
      <c r="UEH1" s="703"/>
      <c r="UEI1" s="703"/>
      <c r="UEJ1" s="703"/>
      <c r="UEK1" s="703"/>
      <c r="UEL1" s="703"/>
      <c r="UEM1" s="703"/>
      <c r="UEN1" s="703"/>
      <c r="UEO1" s="703"/>
      <c r="UEP1" s="703"/>
      <c r="UEQ1" s="703"/>
      <c r="UER1" s="703"/>
      <c r="UES1" s="703"/>
      <c r="UET1" s="703"/>
      <c r="UEU1" s="703"/>
      <c r="UEV1" s="703"/>
      <c r="UEW1" s="703"/>
      <c r="UEX1" s="703"/>
      <c r="UEY1" s="703"/>
      <c r="UEZ1" s="703"/>
      <c r="UFA1" s="703"/>
      <c r="UFB1" s="703"/>
      <c r="UFC1" s="703"/>
      <c r="UFD1" s="703"/>
      <c r="UFE1" s="703"/>
      <c r="UFF1" s="703"/>
      <c r="UFG1" s="703"/>
      <c r="UFH1" s="703"/>
      <c r="UFI1" s="703"/>
      <c r="UFJ1" s="703"/>
      <c r="UFK1" s="703"/>
      <c r="UFL1" s="703"/>
      <c r="UFM1" s="703"/>
      <c r="UFN1" s="703"/>
      <c r="UFO1" s="703"/>
      <c r="UFP1" s="703"/>
      <c r="UFQ1" s="703"/>
      <c r="UFR1" s="703"/>
      <c r="UFS1" s="703"/>
      <c r="UFT1" s="703"/>
      <c r="UFU1" s="703"/>
      <c r="UFV1" s="703"/>
      <c r="UFW1" s="703"/>
      <c r="UFX1" s="703"/>
      <c r="UFY1" s="703"/>
      <c r="UFZ1" s="703"/>
      <c r="UGA1" s="703"/>
      <c r="UGB1" s="703"/>
      <c r="UGC1" s="703"/>
      <c r="UGD1" s="703"/>
      <c r="UGE1" s="703"/>
      <c r="UGF1" s="703"/>
      <c r="UGG1" s="703"/>
      <c r="UGH1" s="703"/>
      <c r="UGI1" s="703"/>
      <c r="UGJ1" s="703"/>
      <c r="UGK1" s="703"/>
      <c r="UGL1" s="703"/>
      <c r="UGM1" s="703"/>
      <c r="UGN1" s="703"/>
      <c r="UGO1" s="703"/>
      <c r="UGP1" s="703"/>
      <c r="UGQ1" s="703"/>
      <c r="UGR1" s="703"/>
      <c r="UGS1" s="703"/>
      <c r="UGT1" s="703"/>
      <c r="UGU1" s="703"/>
      <c r="UGV1" s="703"/>
      <c r="UGW1" s="703"/>
      <c r="UGX1" s="703"/>
      <c r="UGY1" s="703"/>
      <c r="UGZ1" s="703"/>
      <c r="UHA1" s="703"/>
      <c r="UHB1" s="703"/>
      <c r="UHC1" s="703"/>
      <c r="UHD1" s="703"/>
      <c r="UHE1" s="703"/>
      <c r="UHF1" s="703"/>
      <c r="UHG1" s="703"/>
      <c r="UHH1" s="703"/>
      <c r="UHI1" s="703"/>
      <c r="UHJ1" s="703"/>
      <c r="UHK1" s="703"/>
      <c r="UHL1" s="703"/>
      <c r="UHM1" s="703"/>
      <c r="UHN1" s="703"/>
      <c r="UHO1" s="703"/>
      <c r="UHP1" s="703"/>
      <c r="UHQ1" s="703"/>
      <c r="UHR1" s="703"/>
      <c r="UHS1" s="703"/>
      <c r="UHT1" s="703"/>
      <c r="UHU1" s="703"/>
      <c r="UHV1" s="703"/>
      <c r="UHW1" s="703"/>
      <c r="UHX1" s="703"/>
      <c r="UHY1" s="703"/>
      <c r="UHZ1" s="703"/>
      <c r="UIA1" s="703"/>
      <c r="UIB1" s="703"/>
      <c r="UIC1" s="703"/>
      <c r="UID1" s="703"/>
      <c r="UIE1" s="703"/>
      <c r="UIF1" s="703"/>
      <c r="UIG1" s="703"/>
      <c r="UIH1" s="703"/>
      <c r="UII1" s="703"/>
      <c r="UIJ1" s="703"/>
      <c r="UIK1" s="703"/>
      <c r="UIL1" s="703"/>
      <c r="UIM1" s="703"/>
      <c r="UIN1" s="703"/>
      <c r="UIO1" s="703"/>
      <c r="UIP1" s="703"/>
      <c r="UIQ1" s="703"/>
      <c r="UIR1" s="703"/>
      <c r="UIS1" s="703"/>
      <c r="UIT1" s="703"/>
      <c r="UIU1" s="703"/>
      <c r="UIV1" s="703"/>
      <c r="UIW1" s="703"/>
      <c r="UIX1" s="703"/>
      <c r="UIY1" s="703"/>
      <c r="UIZ1" s="703"/>
      <c r="UJA1" s="703"/>
      <c r="UJB1" s="703"/>
      <c r="UJC1" s="703"/>
      <c r="UJD1" s="703"/>
      <c r="UJE1" s="703"/>
      <c r="UJF1" s="703"/>
      <c r="UJG1" s="703"/>
      <c r="UJH1" s="703"/>
      <c r="UJI1" s="703"/>
      <c r="UJJ1" s="703"/>
      <c r="UJK1" s="703"/>
      <c r="UJL1" s="703"/>
      <c r="UJM1" s="703"/>
      <c r="UJN1" s="703"/>
      <c r="UJO1" s="703"/>
      <c r="UJP1" s="703"/>
      <c r="UJQ1" s="703"/>
      <c r="UJR1" s="703"/>
      <c r="UJS1" s="703"/>
      <c r="UJT1" s="703"/>
      <c r="UJU1" s="703"/>
      <c r="UJV1" s="703"/>
      <c r="UJW1" s="703"/>
      <c r="UJX1" s="703"/>
      <c r="UJY1" s="703"/>
      <c r="UJZ1" s="703"/>
      <c r="UKA1" s="703"/>
      <c r="UKB1" s="703"/>
      <c r="UKC1" s="703"/>
      <c r="UKD1" s="703"/>
      <c r="UKE1" s="703"/>
      <c r="UKF1" s="703"/>
      <c r="UKG1" s="703"/>
      <c r="UKH1" s="703"/>
      <c r="UKI1" s="703"/>
      <c r="UKJ1" s="703"/>
      <c r="UKK1" s="703"/>
      <c r="UKL1" s="703"/>
      <c r="UKM1" s="703"/>
      <c r="UKN1" s="703"/>
      <c r="UKO1" s="703"/>
      <c r="UKP1" s="703"/>
      <c r="UKQ1" s="703"/>
      <c r="UKR1" s="703"/>
      <c r="UKS1" s="703"/>
      <c r="UKT1" s="703"/>
      <c r="UKU1" s="703"/>
      <c r="UKV1" s="703"/>
      <c r="UKW1" s="703"/>
      <c r="UKX1" s="703"/>
      <c r="UKY1" s="703"/>
      <c r="UKZ1" s="703"/>
      <c r="ULA1" s="703"/>
      <c r="ULB1" s="703"/>
      <c r="ULC1" s="703"/>
      <c r="ULD1" s="703"/>
      <c r="ULE1" s="703"/>
      <c r="ULF1" s="703"/>
      <c r="ULG1" s="703"/>
      <c r="ULH1" s="703"/>
      <c r="ULI1" s="703"/>
      <c r="ULJ1" s="703"/>
      <c r="ULK1" s="703"/>
      <c r="ULL1" s="703"/>
      <c r="ULM1" s="703"/>
      <c r="ULN1" s="703"/>
      <c r="ULO1" s="703"/>
      <c r="ULP1" s="703"/>
      <c r="ULQ1" s="703"/>
      <c r="ULR1" s="703"/>
      <c r="ULS1" s="703"/>
      <c r="ULT1" s="703"/>
      <c r="ULU1" s="703"/>
      <c r="ULV1" s="703"/>
      <c r="ULW1" s="703"/>
      <c r="ULX1" s="703"/>
      <c r="ULY1" s="703"/>
      <c r="ULZ1" s="703"/>
      <c r="UMA1" s="703"/>
      <c r="UMB1" s="703"/>
      <c r="UMC1" s="703"/>
      <c r="UMD1" s="703"/>
      <c r="UME1" s="703"/>
      <c r="UMF1" s="703"/>
      <c r="UMG1" s="703"/>
      <c r="UMH1" s="703"/>
      <c r="UMI1" s="703"/>
      <c r="UMJ1" s="703"/>
      <c r="UMK1" s="703"/>
      <c r="UML1" s="703"/>
      <c r="UMM1" s="703"/>
      <c r="UMN1" s="703"/>
      <c r="UMO1" s="703"/>
      <c r="UMP1" s="703"/>
      <c r="UMQ1" s="703"/>
      <c r="UMR1" s="703"/>
      <c r="UMS1" s="703"/>
      <c r="UMT1" s="703"/>
      <c r="UMU1" s="703"/>
      <c r="UMV1" s="703"/>
      <c r="UMW1" s="703"/>
      <c r="UMX1" s="703"/>
      <c r="UMY1" s="703"/>
      <c r="UMZ1" s="703"/>
      <c r="UNA1" s="703"/>
      <c r="UNB1" s="703"/>
      <c r="UNC1" s="703"/>
      <c r="UND1" s="703"/>
      <c r="UNE1" s="703"/>
      <c r="UNF1" s="703"/>
      <c r="UNG1" s="703"/>
      <c r="UNH1" s="703"/>
      <c r="UNI1" s="703"/>
      <c r="UNJ1" s="703"/>
      <c r="UNK1" s="703"/>
      <c r="UNL1" s="703"/>
      <c r="UNM1" s="703"/>
      <c r="UNN1" s="703"/>
      <c r="UNO1" s="703"/>
      <c r="UNP1" s="703"/>
      <c r="UNQ1" s="703"/>
      <c r="UNR1" s="703"/>
      <c r="UNS1" s="703"/>
      <c r="UNT1" s="703"/>
      <c r="UNU1" s="703"/>
      <c r="UNV1" s="703"/>
      <c r="UNW1" s="703"/>
      <c r="UNX1" s="703"/>
      <c r="UNY1" s="703"/>
      <c r="UNZ1" s="703"/>
      <c r="UOA1" s="703"/>
      <c r="UOB1" s="703"/>
      <c r="UOC1" s="703"/>
      <c r="UOD1" s="703"/>
      <c r="UOE1" s="703"/>
      <c r="UOF1" s="703"/>
      <c r="UOG1" s="703"/>
      <c r="UOH1" s="703"/>
      <c r="UOI1" s="703"/>
      <c r="UOJ1" s="703"/>
      <c r="UOK1" s="703"/>
      <c r="UOL1" s="703"/>
      <c r="UOM1" s="703"/>
      <c r="UON1" s="703"/>
      <c r="UOO1" s="703"/>
      <c r="UOP1" s="703"/>
      <c r="UOQ1" s="703"/>
      <c r="UOR1" s="703"/>
      <c r="UOS1" s="703"/>
      <c r="UOT1" s="703"/>
      <c r="UOU1" s="703"/>
      <c r="UOV1" s="703"/>
      <c r="UOW1" s="703"/>
      <c r="UOX1" s="703"/>
      <c r="UOY1" s="703"/>
      <c r="UOZ1" s="703"/>
      <c r="UPA1" s="703"/>
      <c r="UPB1" s="703"/>
      <c r="UPC1" s="703"/>
      <c r="UPD1" s="703"/>
      <c r="UPE1" s="703"/>
      <c r="UPF1" s="703"/>
      <c r="UPG1" s="703"/>
      <c r="UPH1" s="703"/>
      <c r="UPI1" s="703"/>
      <c r="UPJ1" s="703"/>
      <c r="UPK1" s="703"/>
      <c r="UPL1" s="703"/>
      <c r="UPM1" s="703"/>
      <c r="UPN1" s="703"/>
      <c r="UPO1" s="703"/>
      <c r="UPP1" s="703"/>
      <c r="UPQ1" s="703"/>
      <c r="UPR1" s="703"/>
      <c r="UPS1" s="703"/>
      <c r="UPT1" s="703"/>
      <c r="UPU1" s="703"/>
      <c r="UPV1" s="703"/>
      <c r="UPW1" s="703"/>
      <c r="UPX1" s="703"/>
      <c r="UPY1" s="703"/>
      <c r="UPZ1" s="703"/>
      <c r="UQA1" s="703"/>
      <c r="UQB1" s="703"/>
      <c r="UQC1" s="703"/>
      <c r="UQD1" s="703"/>
      <c r="UQE1" s="703"/>
      <c r="UQF1" s="703"/>
      <c r="UQG1" s="703"/>
      <c r="UQH1" s="703"/>
      <c r="UQI1" s="703"/>
      <c r="UQJ1" s="703"/>
      <c r="UQK1" s="703"/>
      <c r="UQL1" s="703"/>
      <c r="UQM1" s="703"/>
      <c r="UQN1" s="703"/>
      <c r="UQO1" s="703"/>
      <c r="UQP1" s="703"/>
      <c r="UQQ1" s="703"/>
      <c r="UQR1" s="703"/>
      <c r="UQS1" s="703"/>
      <c r="UQT1" s="703"/>
      <c r="UQU1" s="703"/>
      <c r="UQV1" s="703"/>
      <c r="UQW1" s="703"/>
      <c r="UQX1" s="703"/>
      <c r="UQY1" s="703"/>
      <c r="UQZ1" s="703"/>
      <c r="URA1" s="703"/>
      <c r="URB1" s="703"/>
      <c r="URC1" s="703"/>
      <c r="URD1" s="703"/>
      <c r="URE1" s="703"/>
      <c r="URF1" s="703"/>
      <c r="URG1" s="703"/>
      <c r="URH1" s="703"/>
      <c r="URI1" s="703"/>
      <c r="URJ1" s="703"/>
      <c r="URK1" s="703"/>
      <c r="URL1" s="703"/>
      <c r="URM1" s="703"/>
      <c r="URN1" s="703"/>
      <c r="URO1" s="703"/>
      <c r="URP1" s="703"/>
      <c r="URQ1" s="703"/>
      <c r="URR1" s="703"/>
      <c r="URS1" s="703"/>
      <c r="URT1" s="703"/>
      <c r="URU1" s="703"/>
      <c r="URV1" s="703"/>
      <c r="URW1" s="703"/>
      <c r="URX1" s="703"/>
      <c r="URY1" s="703"/>
      <c r="URZ1" s="703"/>
      <c r="USA1" s="703"/>
      <c r="USB1" s="703"/>
      <c r="USC1" s="703"/>
      <c r="USD1" s="703"/>
      <c r="USE1" s="703"/>
      <c r="USF1" s="703"/>
      <c r="USG1" s="703"/>
      <c r="USH1" s="703"/>
      <c r="USI1" s="703"/>
      <c r="USJ1" s="703"/>
      <c r="USK1" s="703"/>
      <c r="USL1" s="703"/>
      <c r="USM1" s="703"/>
      <c r="USN1" s="703"/>
      <c r="USO1" s="703"/>
      <c r="USP1" s="703"/>
      <c r="USQ1" s="703"/>
      <c r="USR1" s="703"/>
      <c r="USS1" s="703"/>
      <c r="UST1" s="703"/>
      <c r="USU1" s="703"/>
      <c r="USV1" s="703"/>
      <c r="USW1" s="703"/>
      <c r="USX1" s="703"/>
      <c r="USY1" s="703"/>
      <c r="USZ1" s="703"/>
      <c r="UTA1" s="703"/>
      <c r="UTB1" s="703"/>
      <c r="UTC1" s="703"/>
      <c r="UTD1" s="703"/>
      <c r="UTE1" s="703"/>
      <c r="UTF1" s="703"/>
      <c r="UTG1" s="703"/>
      <c r="UTH1" s="703"/>
      <c r="UTI1" s="703"/>
      <c r="UTJ1" s="703"/>
      <c r="UTK1" s="703"/>
      <c r="UTL1" s="703"/>
      <c r="UTM1" s="703"/>
      <c r="UTN1" s="703"/>
      <c r="UTO1" s="703"/>
      <c r="UTP1" s="703"/>
      <c r="UTQ1" s="703"/>
      <c r="UTR1" s="703"/>
      <c r="UTS1" s="703"/>
      <c r="UTT1" s="703"/>
      <c r="UTU1" s="703"/>
      <c r="UTV1" s="703"/>
      <c r="UTW1" s="703"/>
      <c r="UTX1" s="703"/>
      <c r="UTY1" s="703"/>
      <c r="UTZ1" s="703"/>
      <c r="UUA1" s="703"/>
      <c r="UUB1" s="703"/>
      <c r="UUC1" s="703"/>
      <c r="UUD1" s="703"/>
      <c r="UUE1" s="703"/>
      <c r="UUF1" s="703"/>
      <c r="UUG1" s="703"/>
      <c r="UUH1" s="703"/>
      <c r="UUI1" s="703"/>
      <c r="UUJ1" s="703"/>
      <c r="UUK1" s="703"/>
      <c r="UUL1" s="703"/>
      <c r="UUM1" s="703"/>
      <c r="UUN1" s="703"/>
      <c r="UUO1" s="703"/>
      <c r="UUP1" s="703"/>
      <c r="UUQ1" s="703"/>
      <c r="UUR1" s="703"/>
      <c r="UUS1" s="703"/>
      <c r="UUT1" s="703"/>
      <c r="UUU1" s="703"/>
      <c r="UUV1" s="703"/>
      <c r="UUW1" s="703"/>
      <c r="UUX1" s="703"/>
      <c r="UUY1" s="703"/>
      <c r="UUZ1" s="703"/>
      <c r="UVA1" s="703"/>
      <c r="UVB1" s="703"/>
      <c r="UVC1" s="703"/>
      <c r="UVD1" s="703"/>
      <c r="UVE1" s="703"/>
      <c r="UVF1" s="703"/>
      <c r="UVG1" s="703"/>
      <c r="UVH1" s="703"/>
      <c r="UVI1" s="703"/>
      <c r="UVJ1" s="703"/>
      <c r="UVK1" s="703"/>
      <c r="UVL1" s="703"/>
      <c r="UVM1" s="703"/>
      <c r="UVN1" s="703"/>
      <c r="UVO1" s="703"/>
      <c r="UVP1" s="703"/>
      <c r="UVQ1" s="703"/>
      <c r="UVR1" s="703"/>
      <c r="UVS1" s="703"/>
      <c r="UVT1" s="703"/>
      <c r="UVU1" s="703"/>
      <c r="UVV1" s="703"/>
      <c r="UVW1" s="703"/>
      <c r="UVX1" s="703"/>
      <c r="UVY1" s="703"/>
      <c r="UVZ1" s="703"/>
      <c r="UWA1" s="703"/>
      <c r="UWB1" s="703"/>
      <c r="UWC1" s="703"/>
      <c r="UWD1" s="703"/>
      <c r="UWE1" s="703"/>
      <c r="UWF1" s="703"/>
      <c r="UWG1" s="703"/>
      <c r="UWH1" s="703"/>
      <c r="UWI1" s="703"/>
      <c r="UWJ1" s="703"/>
      <c r="UWK1" s="703"/>
      <c r="UWL1" s="703"/>
      <c r="UWM1" s="703"/>
      <c r="UWN1" s="703"/>
      <c r="UWO1" s="703"/>
      <c r="UWP1" s="703"/>
      <c r="UWQ1" s="703"/>
      <c r="UWR1" s="703"/>
      <c r="UWS1" s="703"/>
      <c r="UWT1" s="703"/>
      <c r="UWU1" s="703"/>
      <c r="UWV1" s="703"/>
      <c r="UWW1" s="703"/>
      <c r="UWX1" s="703"/>
      <c r="UWY1" s="703"/>
      <c r="UWZ1" s="703"/>
      <c r="UXA1" s="703"/>
      <c r="UXB1" s="703"/>
      <c r="UXC1" s="703"/>
      <c r="UXD1" s="703"/>
      <c r="UXE1" s="703"/>
      <c r="UXF1" s="703"/>
      <c r="UXG1" s="703"/>
      <c r="UXH1" s="703"/>
      <c r="UXI1" s="703"/>
      <c r="UXJ1" s="703"/>
      <c r="UXK1" s="703"/>
      <c r="UXL1" s="703"/>
      <c r="UXM1" s="703"/>
      <c r="UXN1" s="703"/>
      <c r="UXO1" s="703"/>
      <c r="UXP1" s="703"/>
      <c r="UXQ1" s="703"/>
      <c r="UXR1" s="703"/>
      <c r="UXS1" s="703"/>
      <c r="UXT1" s="703"/>
      <c r="UXU1" s="703"/>
      <c r="UXV1" s="703"/>
      <c r="UXW1" s="703"/>
      <c r="UXX1" s="703"/>
      <c r="UXY1" s="703"/>
      <c r="UXZ1" s="703"/>
      <c r="UYA1" s="703"/>
      <c r="UYB1" s="703"/>
      <c r="UYC1" s="703"/>
      <c r="UYD1" s="703"/>
      <c r="UYE1" s="703"/>
      <c r="UYF1" s="703"/>
      <c r="UYG1" s="703"/>
      <c r="UYH1" s="703"/>
      <c r="UYI1" s="703"/>
      <c r="UYJ1" s="703"/>
      <c r="UYK1" s="703"/>
      <c r="UYL1" s="703"/>
      <c r="UYM1" s="703"/>
      <c r="UYN1" s="703"/>
      <c r="UYO1" s="703"/>
      <c r="UYP1" s="703"/>
      <c r="UYQ1" s="703"/>
      <c r="UYR1" s="703"/>
      <c r="UYS1" s="703"/>
      <c r="UYT1" s="703"/>
      <c r="UYU1" s="703"/>
      <c r="UYV1" s="703"/>
      <c r="UYW1" s="703"/>
      <c r="UYX1" s="703"/>
      <c r="UYY1" s="703"/>
      <c r="UYZ1" s="703"/>
      <c r="UZA1" s="703"/>
      <c r="UZB1" s="703"/>
      <c r="UZC1" s="703"/>
      <c r="UZD1" s="703"/>
      <c r="UZE1" s="703"/>
      <c r="UZF1" s="703"/>
      <c r="UZG1" s="703"/>
      <c r="UZH1" s="703"/>
      <c r="UZI1" s="703"/>
      <c r="UZJ1" s="703"/>
      <c r="UZK1" s="703"/>
      <c r="UZL1" s="703"/>
      <c r="UZM1" s="703"/>
      <c r="UZN1" s="703"/>
      <c r="UZO1" s="703"/>
      <c r="UZP1" s="703"/>
      <c r="UZQ1" s="703"/>
      <c r="UZR1" s="703"/>
      <c r="UZS1" s="703"/>
      <c r="UZT1" s="703"/>
      <c r="UZU1" s="703"/>
      <c r="UZV1" s="703"/>
      <c r="UZW1" s="703"/>
      <c r="UZX1" s="703"/>
      <c r="UZY1" s="703"/>
      <c r="UZZ1" s="703"/>
      <c r="VAA1" s="703"/>
      <c r="VAB1" s="703"/>
      <c r="VAC1" s="703"/>
      <c r="VAD1" s="703"/>
      <c r="VAE1" s="703"/>
      <c r="VAF1" s="703"/>
      <c r="VAG1" s="703"/>
      <c r="VAH1" s="703"/>
      <c r="VAI1" s="703"/>
      <c r="VAJ1" s="703"/>
      <c r="VAK1" s="703"/>
      <c r="VAL1" s="703"/>
      <c r="VAM1" s="703"/>
      <c r="VAN1" s="703"/>
      <c r="VAO1" s="703"/>
      <c r="VAP1" s="703"/>
      <c r="VAQ1" s="703"/>
      <c r="VAR1" s="703"/>
      <c r="VAS1" s="703"/>
      <c r="VAT1" s="703"/>
      <c r="VAU1" s="703"/>
      <c r="VAV1" s="703"/>
      <c r="VAW1" s="703"/>
      <c r="VAX1" s="703"/>
      <c r="VAY1" s="703"/>
      <c r="VAZ1" s="703"/>
      <c r="VBA1" s="703"/>
      <c r="VBB1" s="703"/>
      <c r="VBC1" s="703"/>
      <c r="VBD1" s="703"/>
      <c r="VBE1" s="703"/>
      <c r="VBF1" s="703"/>
      <c r="VBG1" s="703"/>
      <c r="VBH1" s="703"/>
      <c r="VBI1" s="703"/>
      <c r="VBJ1" s="703"/>
      <c r="VBK1" s="703"/>
      <c r="VBL1" s="703"/>
      <c r="VBM1" s="703"/>
      <c r="VBN1" s="703"/>
      <c r="VBO1" s="703"/>
      <c r="VBP1" s="703"/>
      <c r="VBQ1" s="703"/>
      <c r="VBR1" s="703"/>
      <c r="VBS1" s="703"/>
      <c r="VBT1" s="703"/>
      <c r="VBU1" s="703"/>
      <c r="VBV1" s="703"/>
      <c r="VBW1" s="703"/>
      <c r="VBX1" s="703"/>
      <c r="VBY1" s="703"/>
      <c r="VBZ1" s="703"/>
      <c r="VCA1" s="703"/>
      <c r="VCB1" s="703"/>
      <c r="VCC1" s="703"/>
      <c r="VCD1" s="703"/>
      <c r="VCE1" s="703"/>
      <c r="VCF1" s="703"/>
      <c r="VCG1" s="703"/>
      <c r="VCH1" s="703"/>
      <c r="VCI1" s="703"/>
      <c r="VCJ1" s="703"/>
      <c r="VCK1" s="703"/>
      <c r="VCL1" s="703"/>
      <c r="VCM1" s="703"/>
      <c r="VCN1" s="703"/>
      <c r="VCO1" s="703"/>
      <c r="VCP1" s="703"/>
      <c r="VCQ1" s="703"/>
      <c r="VCR1" s="703"/>
      <c r="VCS1" s="703"/>
      <c r="VCT1" s="703"/>
      <c r="VCU1" s="703"/>
      <c r="VCV1" s="703"/>
      <c r="VCW1" s="703"/>
      <c r="VCX1" s="703"/>
      <c r="VCY1" s="703"/>
      <c r="VCZ1" s="703"/>
      <c r="VDA1" s="703"/>
      <c r="VDB1" s="703"/>
      <c r="VDC1" s="703"/>
      <c r="VDD1" s="703"/>
      <c r="VDE1" s="703"/>
      <c r="VDF1" s="703"/>
      <c r="VDG1" s="703"/>
      <c r="VDH1" s="703"/>
      <c r="VDI1" s="703"/>
      <c r="VDJ1" s="703"/>
      <c r="VDK1" s="703"/>
      <c r="VDL1" s="703"/>
      <c r="VDM1" s="703"/>
      <c r="VDN1" s="703"/>
      <c r="VDO1" s="703"/>
      <c r="VDP1" s="703"/>
      <c r="VDQ1" s="703"/>
      <c r="VDR1" s="703"/>
      <c r="VDS1" s="703"/>
      <c r="VDT1" s="703"/>
      <c r="VDU1" s="703"/>
      <c r="VDV1" s="703"/>
      <c r="VDW1" s="703"/>
      <c r="VDX1" s="703"/>
      <c r="VDY1" s="703"/>
      <c r="VDZ1" s="703"/>
      <c r="VEA1" s="703"/>
      <c r="VEB1" s="703"/>
      <c r="VEC1" s="703"/>
      <c r="VED1" s="703"/>
      <c r="VEE1" s="703"/>
      <c r="VEF1" s="703"/>
      <c r="VEG1" s="703"/>
      <c r="VEH1" s="703"/>
      <c r="VEI1" s="703"/>
      <c r="VEJ1" s="703"/>
      <c r="VEK1" s="703"/>
      <c r="VEL1" s="703"/>
      <c r="VEM1" s="703"/>
      <c r="VEN1" s="703"/>
      <c r="VEO1" s="703"/>
      <c r="VEP1" s="703"/>
      <c r="VEQ1" s="703"/>
      <c r="VER1" s="703"/>
      <c r="VES1" s="703"/>
      <c r="VET1" s="703"/>
      <c r="VEU1" s="703"/>
      <c r="VEV1" s="703"/>
      <c r="VEW1" s="703"/>
      <c r="VEX1" s="703"/>
      <c r="VEY1" s="703"/>
      <c r="VEZ1" s="703"/>
      <c r="VFA1" s="703"/>
      <c r="VFB1" s="703"/>
      <c r="VFC1" s="703"/>
      <c r="VFD1" s="703"/>
      <c r="VFE1" s="703"/>
      <c r="VFF1" s="703"/>
      <c r="VFG1" s="703"/>
      <c r="VFH1" s="703"/>
      <c r="VFI1" s="703"/>
      <c r="VFJ1" s="703"/>
      <c r="VFK1" s="703"/>
      <c r="VFL1" s="703"/>
      <c r="VFM1" s="703"/>
      <c r="VFN1" s="703"/>
      <c r="VFO1" s="703"/>
      <c r="VFP1" s="703"/>
      <c r="VFQ1" s="703"/>
      <c r="VFR1" s="703"/>
      <c r="VFS1" s="703"/>
      <c r="VFT1" s="703"/>
      <c r="VFU1" s="703"/>
      <c r="VFV1" s="703"/>
      <c r="VFW1" s="703"/>
      <c r="VFX1" s="703"/>
      <c r="VFY1" s="703"/>
      <c r="VFZ1" s="703"/>
      <c r="VGA1" s="703"/>
      <c r="VGB1" s="703"/>
      <c r="VGC1" s="703"/>
      <c r="VGD1" s="703"/>
      <c r="VGE1" s="703"/>
      <c r="VGF1" s="703"/>
      <c r="VGG1" s="703"/>
      <c r="VGH1" s="703"/>
      <c r="VGI1" s="703"/>
      <c r="VGJ1" s="703"/>
      <c r="VGK1" s="703"/>
      <c r="VGL1" s="703"/>
      <c r="VGM1" s="703"/>
      <c r="VGN1" s="703"/>
      <c r="VGO1" s="703"/>
      <c r="VGP1" s="703"/>
      <c r="VGQ1" s="703"/>
      <c r="VGR1" s="703"/>
      <c r="VGS1" s="703"/>
      <c r="VGT1" s="703"/>
      <c r="VGU1" s="703"/>
      <c r="VGV1" s="703"/>
      <c r="VGW1" s="703"/>
      <c r="VGX1" s="703"/>
      <c r="VGY1" s="703"/>
      <c r="VGZ1" s="703"/>
      <c r="VHA1" s="703"/>
      <c r="VHB1" s="703"/>
      <c r="VHC1" s="703"/>
      <c r="VHD1" s="703"/>
      <c r="VHE1" s="703"/>
      <c r="VHF1" s="703"/>
      <c r="VHG1" s="703"/>
      <c r="VHH1" s="703"/>
      <c r="VHI1" s="703"/>
      <c r="VHJ1" s="703"/>
      <c r="VHK1" s="703"/>
      <c r="VHL1" s="703"/>
      <c r="VHM1" s="703"/>
      <c r="VHN1" s="703"/>
      <c r="VHO1" s="703"/>
      <c r="VHP1" s="703"/>
      <c r="VHQ1" s="703"/>
      <c r="VHR1" s="703"/>
      <c r="VHS1" s="703"/>
      <c r="VHT1" s="703"/>
      <c r="VHU1" s="703"/>
      <c r="VHV1" s="703"/>
      <c r="VHW1" s="703"/>
      <c r="VHX1" s="703"/>
      <c r="VHY1" s="703"/>
      <c r="VHZ1" s="703"/>
      <c r="VIA1" s="703"/>
      <c r="VIB1" s="703"/>
      <c r="VIC1" s="703"/>
      <c r="VID1" s="703"/>
      <c r="VIE1" s="703"/>
      <c r="VIF1" s="703"/>
      <c r="VIG1" s="703"/>
      <c r="VIH1" s="703"/>
      <c r="VII1" s="703"/>
      <c r="VIJ1" s="703"/>
      <c r="VIK1" s="703"/>
      <c r="VIL1" s="703"/>
      <c r="VIM1" s="703"/>
      <c r="VIN1" s="703"/>
      <c r="VIO1" s="703"/>
      <c r="VIP1" s="703"/>
      <c r="VIQ1" s="703"/>
      <c r="VIR1" s="703"/>
      <c r="VIS1" s="703"/>
      <c r="VIT1" s="703"/>
      <c r="VIU1" s="703"/>
      <c r="VIV1" s="703"/>
      <c r="VIW1" s="703"/>
      <c r="VIX1" s="703"/>
      <c r="VIY1" s="703"/>
      <c r="VIZ1" s="703"/>
      <c r="VJA1" s="703"/>
      <c r="VJB1" s="703"/>
      <c r="VJC1" s="703"/>
      <c r="VJD1" s="703"/>
      <c r="VJE1" s="703"/>
      <c r="VJF1" s="703"/>
      <c r="VJG1" s="703"/>
      <c r="VJH1" s="703"/>
      <c r="VJI1" s="703"/>
      <c r="VJJ1" s="703"/>
      <c r="VJK1" s="703"/>
      <c r="VJL1" s="703"/>
      <c r="VJM1" s="703"/>
      <c r="VJN1" s="703"/>
      <c r="VJO1" s="703"/>
      <c r="VJP1" s="703"/>
      <c r="VJQ1" s="703"/>
      <c r="VJR1" s="703"/>
      <c r="VJS1" s="703"/>
      <c r="VJT1" s="703"/>
      <c r="VJU1" s="703"/>
      <c r="VJV1" s="703"/>
      <c r="VJW1" s="703"/>
      <c r="VJX1" s="703"/>
      <c r="VJY1" s="703"/>
      <c r="VJZ1" s="703"/>
      <c r="VKA1" s="703"/>
      <c r="VKB1" s="703"/>
      <c r="VKC1" s="703"/>
      <c r="VKD1" s="703"/>
      <c r="VKE1" s="703"/>
      <c r="VKF1" s="703"/>
      <c r="VKG1" s="703"/>
      <c r="VKH1" s="703"/>
      <c r="VKI1" s="703"/>
      <c r="VKJ1" s="703"/>
      <c r="VKK1" s="703"/>
      <c r="VKL1" s="703"/>
      <c r="VKM1" s="703"/>
      <c r="VKN1" s="703"/>
      <c r="VKO1" s="703"/>
      <c r="VKP1" s="703"/>
      <c r="VKQ1" s="703"/>
      <c r="VKR1" s="703"/>
      <c r="VKS1" s="703"/>
      <c r="VKT1" s="703"/>
      <c r="VKU1" s="703"/>
      <c r="VKV1" s="703"/>
      <c r="VKW1" s="703"/>
      <c r="VKX1" s="703"/>
      <c r="VKY1" s="703"/>
      <c r="VKZ1" s="703"/>
      <c r="VLA1" s="703"/>
      <c r="VLB1" s="703"/>
      <c r="VLC1" s="703"/>
      <c r="VLD1" s="703"/>
      <c r="VLE1" s="703"/>
      <c r="VLF1" s="703"/>
      <c r="VLG1" s="703"/>
      <c r="VLH1" s="703"/>
      <c r="VLI1" s="703"/>
      <c r="VLJ1" s="703"/>
      <c r="VLK1" s="703"/>
      <c r="VLL1" s="703"/>
      <c r="VLM1" s="703"/>
      <c r="VLN1" s="703"/>
      <c r="VLO1" s="703"/>
      <c r="VLP1" s="703"/>
      <c r="VLQ1" s="703"/>
      <c r="VLR1" s="703"/>
      <c r="VLS1" s="703"/>
      <c r="VLT1" s="703"/>
      <c r="VLU1" s="703"/>
      <c r="VLV1" s="703"/>
      <c r="VLW1" s="703"/>
      <c r="VLX1" s="703"/>
      <c r="VLY1" s="703"/>
      <c r="VLZ1" s="703"/>
      <c r="VMA1" s="703"/>
      <c r="VMB1" s="703"/>
      <c r="VMC1" s="703"/>
      <c r="VMD1" s="703"/>
      <c r="VME1" s="703"/>
      <c r="VMF1" s="703"/>
      <c r="VMG1" s="703"/>
      <c r="VMH1" s="703"/>
      <c r="VMI1" s="703"/>
      <c r="VMJ1" s="703"/>
      <c r="VMK1" s="703"/>
      <c r="VML1" s="703"/>
      <c r="VMM1" s="703"/>
      <c r="VMN1" s="703"/>
      <c r="VMO1" s="703"/>
      <c r="VMP1" s="703"/>
      <c r="VMQ1" s="703"/>
      <c r="VMR1" s="703"/>
      <c r="VMS1" s="703"/>
      <c r="VMT1" s="703"/>
      <c r="VMU1" s="703"/>
      <c r="VMV1" s="703"/>
      <c r="VMW1" s="703"/>
      <c r="VMX1" s="703"/>
      <c r="VMY1" s="703"/>
      <c r="VMZ1" s="703"/>
      <c r="VNA1" s="703"/>
      <c r="VNB1" s="703"/>
      <c r="VNC1" s="703"/>
      <c r="VND1" s="703"/>
      <c r="VNE1" s="703"/>
      <c r="VNF1" s="703"/>
      <c r="VNG1" s="703"/>
      <c r="VNH1" s="703"/>
      <c r="VNI1" s="703"/>
      <c r="VNJ1" s="703"/>
      <c r="VNK1" s="703"/>
      <c r="VNL1" s="703"/>
      <c r="VNM1" s="703"/>
      <c r="VNN1" s="703"/>
      <c r="VNO1" s="703"/>
      <c r="VNP1" s="703"/>
      <c r="VNQ1" s="703"/>
      <c r="VNR1" s="703"/>
      <c r="VNS1" s="703"/>
      <c r="VNT1" s="703"/>
      <c r="VNU1" s="703"/>
      <c r="VNV1" s="703"/>
      <c r="VNW1" s="703"/>
      <c r="VNX1" s="703"/>
      <c r="VNY1" s="703"/>
      <c r="VNZ1" s="703"/>
      <c r="VOA1" s="703"/>
      <c r="VOB1" s="703"/>
      <c r="VOC1" s="703"/>
      <c r="VOD1" s="703"/>
      <c r="VOE1" s="703"/>
      <c r="VOF1" s="703"/>
      <c r="VOG1" s="703"/>
      <c r="VOH1" s="703"/>
      <c r="VOI1" s="703"/>
      <c r="VOJ1" s="703"/>
      <c r="VOK1" s="703"/>
      <c r="VOL1" s="703"/>
      <c r="VOM1" s="703"/>
      <c r="VON1" s="703"/>
      <c r="VOO1" s="703"/>
      <c r="VOP1" s="703"/>
      <c r="VOQ1" s="703"/>
      <c r="VOR1" s="703"/>
      <c r="VOS1" s="703"/>
      <c r="VOT1" s="703"/>
      <c r="VOU1" s="703"/>
      <c r="VOV1" s="703"/>
      <c r="VOW1" s="703"/>
      <c r="VOX1" s="703"/>
      <c r="VOY1" s="703"/>
      <c r="VOZ1" s="703"/>
      <c r="VPA1" s="703"/>
      <c r="VPB1" s="703"/>
      <c r="VPC1" s="703"/>
      <c r="VPD1" s="703"/>
      <c r="VPE1" s="703"/>
      <c r="VPF1" s="703"/>
      <c r="VPG1" s="703"/>
      <c r="VPH1" s="703"/>
      <c r="VPI1" s="703"/>
      <c r="VPJ1" s="703"/>
      <c r="VPK1" s="703"/>
      <c r="VPL1" s="703"/>
      <c r="VPM1" s="703"/>
      <c r="VPN1" s="703"/>
      <c r="VPO1" s="703"/>
      <c r="VPP1" s="703"/>
      <c r="VPQ1" s="703"/>
      <c r="VPR1" s="703"/>
      <c r="VPS1" s="703"/>
      <c r="VPT1" s="703"/>
      <c r="VPU1" s="703"/>
      <c r="VPV1" s="703"/>
      <c r="VPW1" s="703"/>
      <c r="VPX1" s="703"/>
      <c r="VPY1" s="703"/>
      <c r="VPZ1" s="703"/>
      <c r="VQA1" s="703"/>
      <c r="VQB1" s="703"/>
      <c r="VQC1" s="703"/>
      <c r="VQD1" s="703"/>
      <c r="VQE1" s="703"/>
      <c r="VQF1" s="703"/>
      <c r="VQG1" s="703"/>
      <c r="VQH1" s="703"/>
      <c r="VQI1" s="703"/>
      <c r="VQJ1" s="703"/>
      <c r="VQK1" s="703"/>
      <c r="VQL1" s="703"/>
      <c r="VQM1" s="703"/>
      <c r="VQN1" s="703"/>
      <c r="VQO1" s="703"/>
      <c r="VQP1" s="703"/>
      <c r="VQQ1" s="703"/>
      <c r="VQR1" s="703"/>
      <c r="VQS1" s="703"/>
      <c r="VQT1" s="703"/>
      <c r="VQU1" s="703"/>
      <c r="VQV1" s="703"/>
      <c r="VQW1" s="703"/>
      <c r="VQX1" s="703"/>
      <c r="VQY1" s="703"/>
      <c r="VQZ1" s="703"/>
      <c r="VRA1" s="703"/>
      <c r="VRB1" s="703"/>
      <c r="VRC1" s="703"/>
      <c r="VRD1" s="703"/>
      <c r="VRE1" s="703"/>
      <c r="VRF1" s="703"/>
      <c r="VRG1" s="703"/>
      <c r="VRH1" s="703"/>
      <c r="VRI1" s="703"/>
      <c r="VRJ1" s="703"/>
      <c r="VRK1" s="703"/>
      <c r="VRL1" s="703"/>
      <c r="VRM1" s="703"/>
      <c r="VRN1" s="703"/>
      <c r="VRO1" s="703"/>
      <c r="VRP1" s="703"/>
      <c r="VRQ1" s="703"/>
      <c r="VRR1" s="703"/>
      <c r="VRS1" s="703"/>
      <c r="VRT1" s="703"/>
      <c r="VRU1" s="703"/>
      <c r="VRV1" s="703"/>
      <c r="VRW1" s="703"/>
      <c r="VRX1" s="703"/>
      <c r="VRY1" s="703"/>
      <c r="VRZ1" s="703"/>
      <c r="VSA1" s="703"/>
      <c r="VSB1" s="703"/>
      <c r="VSC1" s="703"/>
      <c r="VSD1" s="703"/>
      <c r="VSE1" s="703"/>
      <c r="VSF1" s="703"/>
      <c r="VSG1" s="703"/>
      <c r="VSH1" s="703"/>
      <c r="VSI1" s="703"/>
      <c r="VSJ1" s="703"/>
      <c r="VSK1" s="703"/>
      <c r="VSL1" s="703"/>
      <c r="VSM1" s="703"/>
      <c r="VSN1" s="703"/>
      <c r="VSO1" s="703"/>
      <c r="VSP1" s="703"/>
      <c r="VSQ1" s="703"/>
      <c r="VSR1" s="703"/>
      <c r="VSS1" s="703"/>
      <c r="VST1" s="703"/>
      <c r="VSU1" s="703"/>
      <c r="VSV1" s="703"/>
      <c r="VSW1" s="703"/>
      <c r="VSX1" s="703"/>
      <c r="VSY1" s="703"/>
      <c r="VSZ1" s="703"/>
      <c r="VTA1" s="703"/>
      <c r="VTB1" s="703"/>
      <c r="VTC1" s="703"/>
      <c r="VTD1" s="703"/>
      <c r="VTE1" s="703"/>
      <c r="VTF1" s="703"/>
      <c r="VTG1" s="703"/>
      <c r="VTH1" s="703"/>
      <c r="VTI1" s="703"/>
      <c r="VTJ1" s="703"/>
      <c r="VTK1" s="703"/>
      <c r="VTL1" s="703"/>
      <c r="VTM1" s="703"/>
      <c r="VTN1" s="703"/>
      <c r="VTO1" s="703"/>
      <c r="VTP1" s="703"/>
      <c r="VTQ1" s="703"/>
      <c r="VTR1" s="703"/>
      <c r="VTS1" s="703"/>
      <c r="VTT1" s="703"/>
      <c r="VTU1" s="703"/>
      <c r="VTV1" s="703"/>
      <c r="VTW1" s="703"/>
      <c r="VTX1" s="703"/>
      <c r="VTY1" s="703"/>
      <c r="VTZ1" s="703"/>
      <c r="VUA1" s="703"/>
      <c r="VUB1" s="703"/>
      <c r="VUC1" s="703"/>
      <c r="VUD1" s="703"/>
      <c r="VUE1" s="703"/>
      <c r="VUF1" s="703"/>
      <c r="VUG1" s="703"/>
      <c r="VUH1" s="703"/>
      <c r="VUI1" s="703"/>
      <c r="VUJ1" s="703"/>
      <c r="VUK1" s="703"/>
      <c r="VUL1" s="703"/>
      <c r="VUM1" s="703"/>
      <c r="VUN1" s="703"/>
      <c r="VUO1" s="703"/>
      <c r="VUP1" s="703"/>
      <c r="VUQ1" s="703"/>
      <c r="VUR1" s="703"/>
      <c r="VUS1" s="703"/>
      <c r="VUT1" s="703"/>
      <c r="VUU1" s="703"/>
      <c r="VUV1" s="703"/>
      <c r="VUW1" s="703"/>
      <c r="VUX1" s="703"/>
      <c r="VUY1" s="703"/>
      <c r="VUZ1" s="703"/>
      <c r="VVA1" s="703"/>
      <c r="VVB1" s="703"/>
      <c r="VVC1" s="703"/>
      <c r="VVD1" s="703"/>
      <c r="VVE1" s="703"/>
      <c r="VVF1" s="703"/>
      <c r="VVG1" s="703"/>
      <c r="VVH1" s="703"/>
      <c r="VVI1" s="703"/>
      <c r="VVJ1" s="703"/>
      <c r="VVK1" s="703"/>
      <c r="VVL1" s="703"/>
      <c r="VVM1" s="703"/>
      <c r="VVN1" s="703"/>
      <c r="VVO1" s="703"/>
      <c r="VVP1" s="703"/>
      <c r="VVQ1" s="703"/>
      <c r="VVR1" s="703"/>
      <c r="VVS1" s="703"/>
      <c r="VVT1" s="703"/>
      <c r="VVU1" s="703"/>
      <c r="VVV1" s="703"/>
      <c r="VVW1" s="703"/>
      <c r="VVX1" s="703"/>
      <c r="VVY1" s="703"/>
      <c r="VVZ1" s="703"/>
      <c r="VWA1" s="703"/>
      <c r="VWB1" s="703"/>
      <c r="VWC1" s="703"/>
      <c r="VWD1" s="703"/>
      <c r="VWE1" s="703"/>
      <c r="VWF1" s="703"/>
      <c r="VWG1" s="703"/>
      <c r="VWH1" s="703"/>
      <c r="VWI1" s="703"/>
      <c r="VWJ1" s="703"/>
      <c r="VWK1" s="703"/>
      <c r="VWL1" s="703"/>
      <c r="VWM1" s="703"/>
      <c r="VWN1" s="703"/>
      <c r="VWO1" s="703"/>
      <c r="VWP1" s="703"/>
      <c r="VWQ1" s="703"/>
      <c r="VWR1" s="703"/>
      <c r="VWS1" s="703"/>
      <c r="VWT1" s="703"/>
      <c r="VWU1" s="703"/>
      <c r="VWV1" s="703"/>
      <c r="VWW1" s="703"/>
      <c r="VWX1" s="703"/>
      <c r="VWY1" s="703"/>
      <c r="VWZ1" s="703"/>
      <c r="VXA1" s="703"/>
      <c r="VXB1" s="703"/>
      <c r="VXC1" s="703"/>
      <c r="VXD1" s="703"/>
      <c r="VXE1" s="703"/>
      <c r="VXF1" s="703"/>
      <c r="VXG1" s="703"/>
      <c r="VXH1" s="703"/>
      <c r="VXI1" s="703"/>
      <c r="VXJ1" s="703"/>
      <c r="VXK1" s="703"/>
      <c r="VXL1" s="703"/>
      <c r="VXM1" s="703"/>
      <c r="VXN1" s="703"/>
      <c r="VXO1" s="703"/>
      <c r="VXP1" s="703"/>
      <c r="VXQ1" s="703"/>
      <c r="VXR1" s="703"/>
      <c r="VXS1" s="703"/>
      <c r="VXT1" s="703"/>
      <c r="VXU1" s="703"/>
      <c r="VXV1" s="703"/>
      <c r="VXW1" s="703"/>
      <c r="VXX1" s="703"/>
      <c r="VXY1" s="703"/>
      <c r="VXZ1" s="703"/>
      <c r="VYA1" s="703"/>
      <c r="VYB1" s="703"/>
      <c r="VYC1" s="703"/>
      <c r="VYD1" s="703"/>
      <c r="VYE1" s="703"/>
      <c r="VYF1" s="703"/>
      <c r="VYG1" s="703"/>
      <c r="VYH1" s="703"/>
      <c r="VYI1" s="703"/>
      <c r="VYJ1" s="703"/>
      <c r="VYK1" s="703"/>
      <c r="VYL1" s="703"/>
      <c r="VYM1" s="703"/>
      <c r="VYN1" s="703"/>
      <c r="VYO1" s="703"/>
      <c r="VYP1" s="703"/>
      <c r="VYQ1" s="703"/>
      <c r="VYR1" s="703"/>
      <c r="VYS1" s="703"/>
      <c r="VYT1" s="703"/>
      <c r="VYU1" s="703"/>
      <c r="VYV1" s="703"/>
      <c r="VYW1" s="703"/>
      <c r="VYX1" s="703"/>
      <c r="VYY1" s="703"/>
      <c r="VYZ1" s="703"/>
      <c r="VZA1" s="703"/>
      <c r="VZB1" s="703"/>
      <c r="VZC1" s="703"/>
      <c r="VZD1" s="703"/>
      <c r="VZE1" s="703"/>
      <c r="VZF1" s="703"/>
      <c r="VZG1" s="703"/>
      <c r="VZH1" s="703"/>
      <c r="VZI1" s="703"/>
      <c r="VZJ1" s="703"/>
      <c r="VZK1" s="703"/>
      <c r="VZL1" s="703"/>
      <c r="VZM1" s="703"/>
      <c r="VZN1" s="703"/>
      <c r="VZO1" s="703"/>
      <c r="VZP1" s="703"/>
      <c r="VZQ1" s="703"/>
      <c r="VZR1" s="703"/>
      <c r="VZS1" s="703"/>
      <c r="VZT1" s="703"/>
      <c r="VZU1" s="703"/>
      <c r="VZV1" s="703"/>
      <c r="VZW1" s="703"/>
      <c r="VZX1" s="703"/>
      <c r="VZY1" s="703"/>
      <c r="VZZ1" s="703"/>
      <c r="WAA1" s="703"/>
      <c r="WAB1" s="703"/>
      <c r="WAC1" s="703"/>
      <c r="WAD1" s="703"/>
      <c r="WAE1" s="703"/>
      <c r="WAF1" s="703"/>
      <c r="WAG1" s="703"/>
      <c r="WAH1" s="703"/>
      <c r="WAI1" s="703"/>
      <c r="WAJ1" s="703"/>
      <c r="WAK1" s="703"/>
      <c r="WAL1" s="703"/>
      <c r="WAM1" s="703"/>
      <c r="WAN1" s="703"/>
      <c r="WAO1" s="703"/>
      <c r="WAP1" s="703"/>
      <c r="WAQ1" s="703"/>
      <c r="WAR1" s="703"/>
      <c r="WAS1" s="703"/>
      <c r="WAT1" s="703"/>
      <c r="WAU1" s="703"/>
      <c r="WAV1" s="703"/>
      <c r="WAW1" s="703"/>
      <c r="WAX1" s="703"/>
      <c r="WAY1" s="703"/>
      <c r="WAZ1" s="703"/>
      <c r="WBA1" s="703"/>
      <c r="WBB1" s="703"/>
      <c r="WBC1" s="703"/>
      <c r="WBD1" s="703"/>
      <c r="WBE1" s="703"/>
      <c r="WBF1" s="703"/>
      <c r="WBG1" s="703"/>
      <c r="WBH1" s="703"/>
      <c r="WBI1" s="703"/>
      <c r="WBJ1" s="703"/>
      <c r="WBK1" s="703"/>
      <c r="WBL1" s="703"/>
      <c r="WBM1" s="703"/>
      <c r="WBN1" s="703"/>
      <c r="WBO1" s="703"/>
      <c r="WBP1" s="703"/>
      <c r="WBQ1" s="703"/>
      <c r="WBR1" s="703"/>
      <c r="WBS1" s="703"/>
      <c r="WBT1" s="703"/>
      <c r="WBU1" s="703"/>
      <c r="WBV1" s="703"/>
      <c r="WBW1" s="703"/>
      <c r="WBX1" s="703"/>
      <c r="WBY1" s="703"/>
      <c r="WBZ1" s="703"/>
      <c r="WCA1" s="703"/>
      <c r="WCB1" s="703"/>
      <c r="WCC1" s="703"/>
      <c r="WCD1" s="703"/>
      <c r="WCE1" s="703"/>
      <c r="WCF1" s="703"/>
      <c r="WCG1" s="703"/>
      <c r="WCH1" s="703"/>
      <c r="WCI1" s="703"/>
      <c r="WCJ1" s="703"/>
      <c r="WCK1" s="703"/>
      <c r="WCL1" s="703"/>
      <c r="WCM1" s="703"/>
      <c r="WCN1" s="703"/>
      <c r="WCO1" s="703"/>
      <c r="WCP1" s="703"/>
      <c r="WCQ1" s="703"/>
      <c r="WCR1" s="703"/>
      <c r="WCS1" s="703"/>
      <c r="WCT1" s="703"/>
      <c r="WCU1" s="703"/>
      <c r="WCV1" s="703"/>
      <c r="WCW1" s="703"/>
      <c r="WCX1" s="703"/>
      <c r="WCY1" s="703"/>
      <c r="WCZ1" s="703"/>
      <c r="WDA1" s="703"/>
      <c r="WDB1" s="703"/>
      <c r="WDC1" s="703"/>
      <c r="WDD1" s="703"/>
      <c r="WDE1" s="703"/>
      <c r="WDF1" s="703"/>
      <c r="WDG1" s="703"/>
      <c r="WDH1" s="703"/>
      <c r="WDI1" s="703"/>
      <c r="WDJ1" s="703"/>
      <c r="WDK1" s="703"/>
      <c r="WDL1" s="703"/>
      <c r="WDM1" s="703"/>
      <c r="WDN1" s="703"/>
      <c r="WDO1" s="703"/>
      <c r="WDP1" s="703"/>
      <c r="WDQ1" s="703"/>
      <c r="WDR1" s="703"/>
      <c r="WDS1" s="703"/>
      <c r="WDT1" s="703"/>
      <c r="WDU1" s="703"/>
      <c r="WDV1" s="703"/>
      <c r="WDW1" s="703"/>
      <c r="WDX1" s="703"/>
      <c r="WDY1" s="703"/>
      <c r="WDZ1" s="703"/>
      <c r="WEA1" s="703"/>
      <c r="WEB1" s="703"/>
      <c r="WEC1" s="703"/>
      <c r="WED1" s="703"/>
      <c r="WEE1" s="703"/>
      <c r="WEF1" s="703"/>
      <c r="WEG1" s="703"/>
      <c r="WEH1" s="703"/>
      <c r="WEI1" s="703"/>
      <c r="WEJ1" s="703"/>
      <c r="WEK1" s="703"/>
      <c r="WEL1" s="703"/>
      <c r="WEM1" s="703"/>
      <c r="WEN1" s="703"/>
      <c r="WEO1" s="703"/>
      <c r="WEP1" s="703"/>
      <c r="WEQ1" s="703"/>
      <c r="WER1" s="703"/>
      <c r="WES1" s="703"/>
      <c r="WET1" s="703"/>
      <c r="WEU1" s="703"/>
      <c r="WEV1" s="703"/>
      <c r="WEW1" s="703"/>
      <c r="WEX1" s="703"/>
      <c r="WEY1" s="703"/>
      <c r="WEZ1" s="703"/>
      <c r="WFA1" s="703"/>
      <c r="WFB1" s="703"/>
      <c r="WFC1" s="703"/>
      <c r="WFD1" s="703"/>
      <c r="WFE1" s="703"/>
      <c r="WFF1" s="703"/>
      <c r="WFG1" s="703"/>
      <c r="WFH1" s="703"/>
      <c r="WFI1" s="703"/>
      <c r="WFJ1" s="703"/>
      <c r="WFK1" s="703"/>
      <c r="WFL1" s="703"/>
      <c r="WFM1" s="703"/>
      <c r="WFN1" s="703"/>
      <c r="WFO1" s="703"/>
      <c r="WFP1" s="703"/>
      <c r="WFQ1" s="703"/>
      <c r="WFR1" s="703"/>
      <c r="WFS1" s="703"/>
      <c r="WFT1" s="703"/>
      <c r="WFU1" s="703"/>
      <c r="WFV1" s="703"/>
      <c r="WFW1" s="703"/>
      <c r="WFX1" s="703"/>
      <c r="WFY1" s="703"/>
      <c r="WFZ1" s="703"/>
      <c r="WGA1" s="703"/>
      <c r="WGB1" s="703"/>
      <c r="WGC1" s="703"/>
      <c r="WGD1" s="703"/>
      <c r="WGE1" s="703"/>
      <c r="WGF1" s="703"/>
      <c r="WGG1" s="703"/>
      <c r="WGH1" s="703"/>
      <c r="WGI1" s="703"/>
      <c r="WGJ1" s="703"/>
      <c r="WGK1" s="703"/>
      <c r="WGL1" s="703"/>
      <c r="WGM1" s="703"/>
      <c r="WGN1" s="703"/>
      <c r="WGO1" s="703"/>
      <c r="WGP1" s="703"/>
      <c r="WGQ1" s="703"/>
      <c r="WGR1" s="703"/>
      <c r="WGS1" s="703"/>
      <c r="WGT1" s="703"/>
      <c r="WGU1" s="703"/>
      <c r="WGV1" s="703"/>
      <c r="WGW1" s="703"/>
      <c r="WGX1" s="703"/>
      <c r="WGY1" s="703"/>
      <c r="WGZ1" s="703"/>
      <c r="WHA1" s="703"/>
      <c r="WHB1" s="703"/>
      <c r="WHC1" s="703"/>
      <c r="WHD1" s="703"/>
      <c r="WHE1" s="703"/>
      <c r="WHF1" s="703"/>
      <c r="WHG1" s="703"/>
      <c r="WHH1" s="703"/>
      <c r="WHI1" s="703"/>
      <c r="WHJ1" s="703"/>
      <c r="WHK1" s="703"/>
      <c r="WHL1" s="703"/>
      <c r="WHM1" s="703"/>
      <c r="WHN1" s="703"/>
      <c r="WHO1" s="703"/>
      <c r="WHP1" s="703"/>
      <c r="WHQ1" s="703"/>
      <c r="WHR1" s="703"/>
      <c r="WHS1" s="703"/>
      <c r="WHT1" s="703"/>
      <c r="WHU1" s="703"/>
      <c r="WHV1" s="703"/>
      <c r="WHW1" s="703"/>
      <c r="WHX1" s="703"/>
      <c r="WHY1" s="703"/>
      <c r="WHZ1" s="703"/>
      <c r="WIA1" s="703"/>
      <c r="WIB1" s="703"/>
      <c r="WIC1" s="703"/>
      <c r="WID1" s="703"/>
      <c r="WIE1" s="703"/>
      <c r="WIF1" s="703"/>
      <c r="WIG1" s="703"/>
      <c r="WIH1" s="703"/>
      <c r="WII1" s="703"/>
      <c r="WIJ1" s="703"/>
      <c r="WIK1" s="703"/>
      <c r="WIL1" s="703"/>
      <c r="WIM1" s="703"/>
      <c r="WIN1" s="703"/>
      <c r="WIO1" s="703"/>
      <c r="WIP1" s="703"/>
      <c r="WIQ1" s="703"/>
      <c r="WIR1" s="703"/>
      <c r="WIS1" s="703"/>
      <c r="WIT1" s="703"/>
      <c r="WIU1" s="703"/>
      <c r="WIV1" s="703"/>
      <c r="WIW1" s="703"/>
      <c r="WIX1" s="703"/>
      <c r="WIY1" s="703"/>
      <c r="WIZ1" s="703"/>
      <c r="WJA1" s="703"/>
      <c r="WJB1" s="703"/>
      <c r="WJC1" s="703"/>
      <c r="WJD1" s="703"/>
      <c r="WJE1" s="703"/>
      <c r="WJF1" s="703"/>
      <c r="WJG1" s="703"/>
      <c r="WJH1" s="703"/>
      <c r="WJI1" s="703"/>
      <c r="WJJ1" s="703"/>
      <c r="WJK1" s="703"/>
      <c r="WJL1" s="703"/>
      <c r="WJM1" s="703"/>
      <c r="WJN1" s="703"/>
      <c r="WJO1" s="703"/>
      <c r="WJP1" s="703"/>
      <c r="WJQ1" s="703"/>
      <c r="WJR1" s="703"/>
      <c r="WJS1" s="703"/>
      <c r="WJT1" s="703"/>
      <c r="WJU1" s="703"/>
      <c r="WJV1" s="703"/>
      <c r="WJW1" s="703"/>
      <c r="WJX1" s="703"/>
      <c r="WJY1" s="703"/>
      <c r="WJZ1" s="703"/>
      <c r="WKA1" s="703"/>
      <c r="WKB1" s="703"/>
      <c r="WKC1" s="703"/>
      <c r="WKD1" s="703"/>
      <c r="WKE1" s="703"/>
      <c r="WKF1" s="703"/>
      <c r="WKG1" s="703"/>
      <c r="WKH1" s="703"/>
      <c r="WKI1" s="703"/>
      <c r="WKJ1" s="703"/>
      <c r="WKK1" s="703"/>
      <c r="WKL1" s="703"/>
      <c r="WKM1" s="703"/>
      <c r="WKN1" s="703"/>
      <c r="WKO1" s="703"/>
      <c r="WKP1" s="703"/>
      <c r="WKQ1" s="703"/>
      <c r="WKR1" s="703"/>
      <c r="WKS1" s="703"/>
      <c r="WKT1" s="703"/>
      <c r="WKU1" s="703"/>
      <c r="WKV1" s="703"/>
      <c r="WKW1" s="703"/>
      <c r="WKX1" s="703"/>
      <c r="WKY1" s="703"/>
      <c r="WKZ1" s="703"/>
      <c r="WLA1" s="703"/>
      <c r="WLB1" s="703"/>
      <c r="WLC1" s="703"/>
      <c r="WLD1" s="703"/>
      <c r="WLE1" s="703"/>
      <c r="WLF1" s="703"/>
      <c r="WLG1" s="703"/>
      <c r="WLH1" s="703"/>
      <c r="WLI1" s="703"/>
      <c r="WLJ1" s="703"/>
      <c r="WLK1" s="703"/>
      <c r="WLL1" s="703"/>
      <c r="WLM1" s="703"/>
      <c r="WLN1" s="703"/>
      <c r="WLO1" s="703"/>
      <c r="WLP1" s="703"/>
      <c r="WLQ1" s="703"/>
      <c r="WLR1" s="703"/>
      <c r="WLS1" s="703"/>
      <c r="WLT1" s="703"/>
      <c r="WLU1" s="703"/>
      <c r="WLV1" s="703"/>
      <c r="WLW1" s="703"/>
      <c r="WLX1" s="703"/>
      <c r="WLY1" s="703"/>
      <c r="WLZ1" s="703"/>
      <c r="WMA1" s="703"/>
      <c r="WMB1" s="703"/>
      <c r="WMC1" s="703"/>
      <c r="WMD1" s="703"/>
      <c r="WME1" s="703"/>
      <c r="WMF1" s="703"/>
      <c r="WMG1" s="703"/>
      <c r="WMH1" s="703"/>
      <c r="WMI1" s="703"/>
      <c r="WMJ1" s="703"/>
      <c r="WMK1" s="703"/>
      <c r="WML1" s="703"/>
      <c r="WMM1" s="703"/>
      <c r="WMN1" s="703"/>
      <c r="WMO1" s="703"/>
      <c r="WMP1" s="703"/>
      <c r="WMQ1" s="703"/>
      <c r="WMR1" s="703"/>
      <c r="WMS1" s="703"/>
      <c r="WMT1" s="703"/>
      <c r="WMU1" s="703"/>
      <c r="WMV1" s="703"/>
      <c r="WMW1" s="703"/>
      <c r="WMX1" s="703"/>
      <c r="WMY1" s="703"/>
      <c r="WMZ1" s="703"/>
      <c r="WNA1" s="703"/>
      <c r="WNB1" s="703"/>
      <c r="WNC1" s="703"/>
      <c r="WND1" s="703"/>
      <c r="WNE1" s="703"/>
      <c r="WNF1" s="703"/>
      <c r="WNG1" s="703"/>
      <c r="WNH1" s="703"/>
      <c r="WNI1" s="703"/>
      <c r="WNJ1" s="703"/>
      <c r="WNK1" s="703"/>
      <c r="WNL1" s="703"/>
      <c r="WNM1" s="703"/>
      <c r="WNN1" s="703"/>
      <c r="WNO1" s="703"/>
      <c r="WNP1" s="703"/>
      <c r="WNQ1" s="703"/>
      <c r="WNR1" s="703"/>
      <c r="WNS1" s="703"/>
      <c r="WNT1" s="703"/>
      <c r="WNU1" s="703"/>
      <c r="WNV1" s="703"/>
      <c r="WNW1" s="703"/>
      <c r="WNX1" s="703"/>
      <c r="WNY1" s="703"/>
      <c r="WNZ1" s="703"/>
      <c r="WOA1" s="703"/>
      <c r="WOB1" s="703"/>
      <c r="WOC1" s="703"/>
      <c r="WOD1" s="703"/>
      <c r="WOE1" s="703"/>
      <c r="WOF1" s="703"/>
      <c r="WOG1" s="703"/>
      <c r="WOH1" s="703"/>
      <c r="WOI1" s="703"/>
      <c r="WOJ1" s="703"/>
      <c r="WOK1" s="703"/>
      <c r="WOL1" s="703"/>
      <c r="WOM1" s="703"/>
      <c r="WON1" s="703"/>
      <c r="WOO1" s="703"/>
      <c r="WOP1" s="703"/>
      <c r="WOQ1" s="703"/>
      <c r="WOR1" s="703"/>
      <c r="WOS1" s="703"/>
      <c r="WOT1" s="703"/>
      <c r="WOU1" s="703"/>
      <c r="WOV1" s="703"/>
      <c r="WOW1" s="703"/>
      <c r="WOX1" s="703"/>
      <c r="WOY1" s="703"/>
      <c r="WOZ1" s="703"/>
      <c r="WPA1" s="703"/>
      <c r="WPB1" s="703"/>
      <c r="WPC1" s="703"/>
      <c r="WPD1" s="703"/>
      <c r="WPE1" s="703"/>
      <c r="WPF1" s="703"/>
      <c r="WPG1" s="703"/>
      <c r="WPH1" s="703"/>
      <c r="WPI1" s="703"/>
      <c r="WPJ1" s="703"/>
      <c r="WPK1" s="703"/>
      <c r="WPL1" s="703"/>
      <c r="WPM1" s="703"/>
      <c r="WPN1" s="703"/>
      <c r="WPO1" s="703"/>
      <c r="WPP1" s="703"/>
      <c r="WPQ1" s="703"/>
      <c r="WPR1" s="703"/>
      <c r="WPS1" s="703"/>
      <c r="WPT1" s="703"/>
      <c r="WPU1" s="703"/>
      <c r="WPV1" s="703"/>
      <c r="WPW1" s="703"/>
      <c r="WPX1" s="703"/>
      <c r="WPY1" s="703"/>
      <c r="WPZ1" s="703"/>
      <c r="WQA1" s="703"/>
      <c r="WQB1" s="703"/>
      <c r="WQC1" s="703"/>
      <c r="WQD1" s="703"/>
      <c r="WQE1" s="703"/>
      <c r="WQF1" s="703"/>
      <c r="WQG1" s="703"/>
      <c r="WQH1" s="703"/>
      <c r="WQI1" s="703"/>
      <c r="WQJ1" s="703"/>
      <c r="WQK1" s="703"/>
      <c r="WQL1" s="703"/>
      <c r="WQM1" s="703"/>
      <c r="WQN1" s="703"/>
      <c r="WQO1" s="703"/>
      <c r="WQP1" s="703"/>
      <c r="WQQ1" s="703"/>
      <c r="WQR1" s="703"/>
      <c r="WQS1" s="703"/>
      <c r="WQT1" s="703"/>
      <c r="WQU1" s="703"/>
      <c r="WQV1" s="703"/>
      <c r="WQW1" s="703"/>
      <c r="WQX1" s="703"/>
      <c r="WQY1" s="703"/>
      <c r="WQZ1" s="703"/>
      <c r="WRA1" s="703"/>
      <c r="WRB1" s="703"/>
      <c r="WRC1" s="703"/>
      <c r="WRD1" s="703"/>
      <c r="WRE1" s="703"/>
      <c r="WRF1" s="703"/>
      <c r="WRG1" s="703"/>
      <c r="WRH1" s="703"/>
      <c r="WRI1" s="703"/>
      <c r="WRJ1" s="703"/>
      <c r="WRK1" s="703"/>
      <c r="WRL1" s="703"/>
      <c r="WRM1" s="703"/>
      <c r="WRN1" s="703"/>
      <c r="WRO1" s="703"/>
      <c r="WRP1" s="703"/>
      <c r="WRQ1" s="703"/>
      <c r="WRR1" s="703"/>
      <c r="WRS1" s="703"/>
      <c r="WRT1" s="703"/>
      <c r="WRU1" s="703"/>
      <c r="WRV1" s="703"/>
      <c r="WRW1" s="703"/>
      <c r="WRX1" s="703"/>
      <c r="WRY1" s="703"/>
      <c r="WRZ1" s="703"/>
      <c r="WSA1" s="703"/>
      <c r="WSB1" s="703"/>
      <c r="WSC1" s="703"/>
      <c r="WSD1" s="703"/>
      <c r="WSE1" s="703"/>
      <c r="WSF1" s="703"/>
      <c r="WSG1" s="703"/>
      <c r="WSH1" s="703"/>
      <c r="WSI1" s="703"/>
      <c r="WSJ1" s="703"/>
      <c r="WSK1" s="703"/>
      <c r="WSL1" s="703"/>
      <c r="WSM1" s="703"/>
      <c r="WSN1" s="703"/>
      <c r="WSO1" s="703"/>
      <c r="WSP1" s="703"/>
      <c r="WSQ1" s="703"/>
      <c r="WSR1" s="703"/>
      <c r="WSS1" s="703"/>
      <c r="WST1" s="703"/>
      <c r="WSU1" s="703"/>
      <c r="WSV1" s="703"/>
      <c r="WSW1" s="703"/>
      <c r="WSX1" s="703"/>
      <c r="WSY1" s="703"/>
      <c r="WSZ1" s="703"/>
      <c r="WTA1" s="703"/>
      <c r="WTB1" s="703"/>
      <c r="WTC1" s="703"/>
      <c r="WTD1" s="703"/>
      <c r="WTE1" s="703"/>
      <c r="WTF1" s="703"/>
      <c r="WTG1" s="703"/>
      <c r="WTH1" s="703"/>
      <c r="WTI1" s="703"/>
      <c r="WTJ1" s="703"/>
      <c r="WTK1" s="703"/>
      <c r="WTL1" s="703"/>
      <c r="WTM1" s="703"/>
      <c r="WTN1" s="703"/>
      <c r="WTO1" s="703"/>
      <c r="WTP1" s="703"/>
      <c r="WTQ1" s="703"/>
      <c r="WTR1" s="703"/>
      <c r="WTS1" s="703"/>
      <c r="WTT1" s="703"/>
      <c r="WTU1" s="703"/>
      <c r="WTV1" s="703"/>
      <c r="WTW1" s="703"/>
      <c r="WTX1" s="703"/>
      <c r="WTY1" s="703"/>
      <c r="WTZ1" s="703"/>
      <c r="WUA1" s="703"/>
      <c r="WUB1" s="703"/>
      <c r="WUC1" s="703"/>
      <c r="WUD1" s="703"/>
      <c r="WUE1" s="703"/>
      <c r="WUF1" s="703"/>
      <c r="WUG1" s="703"/>
      <c r="WUH1" s="703"/>
      <c r="WUI1" s="703"/>
      <c r="WUJ1" s="703"/>
      <c r="WUK1" s="703"/>
      <c r="WUL1" s="703"/>
      <c r="WUM1" s="703"/>
      <c r="WUN1" s="703"/>
      <c r="WUO1" s="703"/>
      <c r="WUP1" s="703"/>
      <c r="WUQ1" s="703"/>
      <c r="WUR1" s="703"/>
      <c r="WUS1" s="703"/>
      <c r="WUT1" s="703"/>
      <c r="WUU1" s="703"/>
      <c r="WUV1" s="703"/>
      <c r="WUW1" s="703"/>
      <c r="WUX1" s="703"/>
      <c r="WUY1" s="703"/>
      <c r="WUZ1" s="703"/>
      <c r="WVA1" s="703"/>
      <c r="WVB1" s="703"/>
      <c r="WVC1" s="703"/>
      <c r="WVD1" s="703"/>
      <c r="WVE1" s="703"/>
      <c r="WVF1" s="703"/>
      <c r="WVG1" s="703"/>
      <c r="WVH1" s="703"/>
      <c r="WVI1" s="703"/>
      <c r="WVJ1" s="703"/>
      <c r="WVK1" s="703"/>
      <c r="WVL1" s="703"/>
      <c r="WVM1" s="703"/>
      <c r="WVN1" s="703"/>
      <c r="WVO1" s="703"/>
      <c r="WVP1" s="703"/>
      <c r="WVQ1" s="703"/>
      <c r="WVR1" s="703"/>
      <c r="WVS1" s="703"/>
      <c r="WVT1" s="703"/>
      <c r="WVU1" s="703"/>
      <c r="WVV1" s="703"/>
      <c r="WVW1" s="703"/>
      <c r="WVX1" s="703"/>
      <c r="WVY1" s="703"/>
      <c r="WVZ1" s="703"/>
      <c r="WWA1" s="703"/>
      <c r="WWB1" s="703"/>
      <c r="WWC1" s="703"/>
      <c r="WWD1" s="703"/>
      <c r="WWE1" s="703"/>
      <c r="WWF1" s="703"/>
      <c r="WWG1" s="703"/>
      <c r="WWH1" s="703"/>
      <c r="WWI1" s="703"/>
      <c r="WWJ1" s="703"/>
      <c r="WWK1" s="703"/>
      <c r="WWL1" s="703"/>
      <c r="WWM1" s="703"/>
      <c r="WWN1" s="703"/>
      <c r="WWO1" s="703"/>
      <c r="WWP1" s="703"/>
      <c r="WWQ1" s="703"/>
      <c r="WWR1" s="703"/>
      <c r="WWS1" s="703"/>
      <c r="WWT1" s="703"/>
      <c r="WWU1" s="703"/>
      <c r="WWV1" s="703"/>
      <c r="WWW1" s="703"/>
      <c r="WWX1" s="703"/>
      <c r="WWY1" s="703"/>
      <c r="WWZ1" s="703"/>
      <c r="WXA1" s="703"/>
      <c r="WXB1" s="703"/>
      <c r="WXC1" s="703"/>
      <c r="WXD1" s="703"/>
      <c r="WXE1" s="703"/>
      <c r="WXF1" s="703"/>
      <c r="WXG1" s="703"/>
      <c r="WXH1" s="703"/>
      <c r="WXI1" s="703"/>
      <c r="WXJ1" s="703"/>
      <c r="WXK1" s="703"/>
      <c r="WXL1" s="703"/>
      <c r="WXM1" s="703"/>
      <c r="WXN1" s="703"/>
      <c r="WXO1" s="703"/>
      <c r="WXP1" s="703"/>
      <c r="WXQ1" s="703"/>
      <c r="WXR1" s="703"/>
      <c r="WXS1" s="703"/>
      <c r="WXT1" s="703"/>
      <c r="WXU1" s="703"/>
      <c r="WXV1" s="703"/>
      <c r="WXW1" s="703"/>
      <c r="WXX1" s="703"/>
      <c r="WXY1" s="703"/>
      <c r="WXZ1" s="703"/>
      <c r="WYA1" s="703"/>
      <c r="WYB1" s="703"/>
      <c r="WYC1" s="703"/>
      <c r="WYD1" s="703"/>
      <c r="WYE1" s="703"/>
      <c r="WYF1" s="703"/>
      <c r="WYG1" s="703"/>
      <c r="WYH1" s="703"/>
      <c r="WYI1" s="703"/>
      <c r="WYJ1" s="703"/>
      <c r="WYK1" s="703"/>
      <c r="WYL1" s="703"/>
      <c r="WYM1" s="703"/>
      <c r="WYN1" s="703"/>
      <c r="WYO1" s="703"/>
      <c r="WYP1" s="703"/>
      <c r="WYQ1" s="703"/>
      <c r="WYR1" s="703"/>
      <c r="WYS1" s="703"/>
      <c r="WYT1" s="703"/>
      <c r="WYU1" s="703"/>
      <c r="WYV1" s="703"/>
      <c r="WYW1" s="703"/>
      <c r="WYX1" s="703"/>
      <c r="WYY1" s="703"/>
      <c r="WYZ1" s="703"/>
      <c r="WZA1" s="703"/>
      <c r="WZB1" s="703"/>
      <c r="WZC1" s="703"/>
      <c r="WZD1" s="703"/>
      <c r="WZE1" s="703"/>
      <c r="WZF1" s="703"/>
      <c r="WZG1" s="703"/>
      <c r="WZH1" s="703"/>
      <c r="WZI1" s="703"/>
      <c r="WZJ1" s="703"/>
      <c r="WZK1" s="703"/>
      <c r="WZL1" s="703"/>
      <c r="WZM1" s="703"/>
      <c r="WZN1" s="703"/>
      <c r="WZO1" s="703"/>
      <c r="WZP1" s="703"/>
      <c r="WZQ1" s="703"/>
      <c r="WZR1" s="703"/>
      <c r="WZS1" s="703"/>
      <c r="WZT1" s="703"/>
      <c r="WZU1" s="703"/>
      <c r="WZV1" s="703"/>
      <c r="WZW1" s="703"/>
      <c r="WZX1" s="703"/>
      <c r="WZY1" s="703"/>
      <c r="WZZ1" s="703"/>
      <c r="XAA1" s="703"/>
      <c r="XAB1" s="703"/>
      <c r="XAC1" s="703"/>
      <c r="XAD1" s="703"/>
      <c r="XAE1" s="703"/>
      <c r="XAF1" s="703"/>
      <c r="XAG1" s="703"/>
      <c r="XAH1" s="703"/>
      <c r="XAI1" s="703"/>
      <c r="XAJ1" s="703"/>
      <c r="XAK1" s="703"/>
      <c r="XAL1" s="703"/>
      <c r="XAM1" s="703"/>
      <c r="XAN1" s="703"/>
      <c r="XAO1" s="703"/>
      <c r="XAP1" s="703"/>
      <c r="XAQ1" s="703"/>
      <c r="XAR1" s="703"/>
      <c r="XAS1" s="703"/>
      <c r="XAT1" s="703"/>
      <c r="XAU1" s="703"/>
      <c r="XAV1" s="703"/>
      <c r="XAW1" s="703"/>
      <c r="XAX1" s="703"/>
      <c r="XAY1" s="703"/>
      <c r="XAZ1" s="703"/>
      <c r="XBA1" s="703"/>
      <c r="XBB1" s="703"/>
      <c r="XBC1" s="703"/>
      <c r="XBD1" s="703"/>
      <c r="XBE1" s="703"/>
      <c r="XBF1" s="703"/>
      <c r="XBG1" s="703"/>
      <c r="XBH1" s="703"/>
      <c r="XBI1" s="703"/>
      <c r="XBJ1" s="703"/>
      <c r="XBK1" s="703"/>
      <c r="XBL1" s="703"/>
      <c r="XBM1" s="703"/>
      <c r="XBN1" s="703"/>
      <c r="XBO1" s="703"/>
      <c r="XBP1" s="703"/>
      <c r="XBQ1" s="703"/>
      <c r="XBR1" s="703"/>
      <c r="XBS1" s="703"/>
      <c r="XBT1" s="703"/>
      <c r="XBU1" s="703"/>
      <c r="XBV1" s="703"/>
      <c r="XBW1" s="703"/>
      <c r="XBX1" s="703"/>
      <c r="XBY1" s="703"/>
      <c r="XBZ1" s="703"/>
      <c r="XCA1" s="703"/>
      <c r="XCB1" s="703"/>
      <c r="XCC1" s="703"/>
      <c r="XCD1" s="703"/>
      <c r="XCE1" s="703"/>
      <c r="XCF1" s="703"/>
      <c r="XCG1" s="703"/>
      <c r="XCH1" s="703"/>
      <c r="XCI1" s="703"/>
      <c r="XCJ1" s="703"/>
      <c r="XCK1" s="703"/>
      <c r="XCL1" s="703"/>
      <c r="XCM1" s="703"/>
      <c r="XCN1" s="703"/>
      <c r="XCO1" s="703"/>
      <c r="XCP1" s="703"/>
      <c r="XCQ1" s="703"/>
      <c r="XCR1" s="703"/>
      <c r="XCS1" s="703"/>
      <c r="XCT1" s="703"/>
      <c r="XCU1" s="703"/>
      <c r="XCV1" s="703"/>
      <c r="XCW1" s="703"/>
      <c r="XCX1" s="703"/>
      <c r="XCY1" s="703"/>
      <c r="XCZ1" s="703"/>
      <c r="XDA1" s="703"/>
      <c r="XDB1" s="703"/>
      <c r="XDC1" s="703"/>
      <c r="XDD1" s="703"/>
      <c r="XDE1" s="703"/>
      <c r="XDF1" s="703"/>
      <c r="XDG1" s="703"/>
      <c r="XDH1" s="703"/>
      <c r="XDI1" s="703"/>
      <c r="XDJ1" s="703"/>
      <c r="XDK1" s="703"/>
      <c r="XDL1" s="703"/>
      <c r="XDM1" s="703"/>
      <c r="XDN1" s="703"/>
      <c r="XDO1" s="703"/>
      <c r="XDP1" s="703"/>
      <c r="XDQ1" s="703"/>
      <c r="XDR1" s="703"/>
      <c r="XDS1" s="703"/>
      <c r="XDT1" s="703"/>
      <c r="XDU1" s="703"/>
      <c r="XDV1" s="703"/>
      <c r="XDW1" s="703"/>
      <c r="XDX1" s="703"/>
      <c r="XDY1" s="703"/>
      <c r="XDZ1" s="703"/>
      <c r="XEA1" s="703"/>
      <c r="XEB1" s="703"/>
      <c r="XEC1" s="703"/>
      <c r="XED1" s="703"/>
      <c r="XEE1" s="703"/>
      <c r="XEF1" s="703"/>
      <c r="XEG1" s="703"/>
      <c r="XEH1" s="703"/>
      <c r="XEI1" s="703"/>
      <c r="XEJ1" s="703"/>
      <c r="XEK1" s="703"/>
      <c r="XEL1" s="703"/>
      <c r="XEM1" s="703"/>
      <c r="XEN1" s="703"/>
      <c r="XEO1" s="703"/>
      <c r="XEP1" s="703"/>
      <c r="XEQ1" s="703"/>
      <c r="XER1" s="703"/>
      <c r="XES1" s="703"/>
      <c r="XET1" s="703"/>
      <c r="XEU1" s="703"/>
      <c r="XEV1" s="703"/>
      <c r="XEW1" s="703"/>
      <c r="XEX1" s="703"/>
      <c r="XEY1" s="703"/>
      <c r="XEZ1" s="703"/>
      <c r="XFA1" s="703"/>
      <c r="XFB1" s="703"/>
      <c r="XFC1" s="703"/>
      <c r="XFD1" s="703"/>
    </row>
    <row r="2" spans="1:16384">
      <c r="A2" s="703"/>
      <c r="B2" s="703"/>
      <c r="C2" s="703"/>
      <c r="D2" s="703"/>
      <c r="E2" s="703"/>
      <c r="F2" s="703"/>
      <c r="G2" s="703"/>
      <c r="H2" s="703"/>
      <c r="I2" s="766"/>
      <c r="J2" s="767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03"/>
      <c r="V2" s="703"/>
      <c r="W2" s="703"/>
      <c r="X2" s="703"/>
      <c r="Y2" s="703"/>
      <c r="Z2" s="703"/>
      <c r="AA2" s="703"/>
      <c r="AB2" s="703"/>
      <c r="AC2" s="703"/>
      <c r="AD2" s="703"/>
      <c r="AE2" s="703"/>
      <c r="AF2" s="703"/>
      <c r="AG2" s="703"/>
      <c r="AH2" s="703"/>
      <c r="AI2" s="703"/>
      <c r="AJ2" s="703"/>
      <c r="AK2" s="703"/>
      <c r="AL2" s="703"/>
      <c r="AM2" s="703"/>
      <c r="AN2" s="703"/>
      <c r="AO2" s="703"/>
      <c r="AP2" s="703"/>
      <c r="AQ2" s="703"/>
      <c r="AR2" s="703"/>
      <c r="AS2" s="703"/>
      <c r="AT2" s="703"/>
      <c r="AU2" s="703"/>
      <c r="AV2" s="703"/>
      <c r="AW2" s="703"/>
      <c r="AX2" s="703"/>
      <c r="AY2" s="703"/>
      <c r="AZ2" s="703"/>
      <c r="BA2" s="703"/>
      <c r="BB2" s="703"/>
      <c r="BC2" s="703"/>
      <c r="BD2" s="703"/>
      <c r="BE2" s="703"/>
      <c r="BF2" s="703"/>
      <c r="BG2" s="703"/>
      <c r="BH2" s="703"/>
      <c r="BI2" s="703"/>
      <c r="BJ2" s="703"/>
      <c r="BK2" s="703"/>
      <c r="BL2" s="703"/>
      <c r="BM2" s="703"/>
      <c r="BN2" s="703"/>
      <c r="BO2" s="703"/>
      <c r="BP2" s="703"/>
      <c r="BQ2" s="703"/>
      <c r="BR2" s="703"/>
      <c r="BS2" s="703"/>
      <c r="BT2" s="703"/>
      <c r="BU2" s="703"/>
      <c r="BV2" s="703"/>
      <c r="BW2" s="703"/>
      <c r="BX2" s="703"/>
      <c r="BY2" s="703"/>
      <c r="BZ2" s="703"/>
      <c r="CA2" s="703"/>
      <c r="CB2" s="703"/>
      <c r="CC2" s="703"/>
      <c r="CD2" s="703"/>
      <c r="CE2" s="703"/>
      <c r="CF2" s="703"/>
      <c r="CG2" s="703"/>
      <c r="CH2" s="703"/>
      <c r="CI2" s="703"/>
      <c r="CJ2" s="703"/>
      <c r="CK2" s="703"/>
      <c r="CL2" s="703"/>
      <c r="CM2" s="703"/>
      <c r="CN2" s="703"/>
      <c r="CO2" s="703"/>
      <c r="CP2" s="703"/>
      <c r="CQ2" s="703"/>
      <c r="CR2" s="703"/>
      <c r="CS2" s="703"/>
      <c r="CT2" s="703"/>
      <c r="CU2" s="703"/>
      <c r="CV2" s="703"/>
      <c r="CW2" s="703"/>
      <c r="CX2" s="703"/>
      <c r="CY2" s="703"/>
      <c r="CZ2" s="703"/>
      <c r="DA2" s="703"/>
      <c r="DB2" s="703"/>
      <c r="DC2" s="703"/>
      <c r="DD2" s="703"/>
      <c r="DE2" s="703"/>
      <c r="DF2" s="703"/>
      <c r="DG2" s="703"/>
      <c r="DH2" s="703"/>
      <c r="DI2" s="703"/>
      <c r="DJ2" s="703"/>
      <c r="DK2" s="703"/>
      <c r="DL2" s="703"/>
      <c r="DM2" s="703"/>
      <c r="DN2" s="703"/>
      <c r="DO2" s="703"/>
      <c r="DP2" s="703"/>
      <c r="DQ2" s="703"/>
      <c r="DR2" s="703"/>
      <c r="DS2" s="703"/>
      <c r="DT2" s="703"/>
      <c r="DU2" s="703"/>
      <c r="DV2" s="703"/>
      <c r="DW2" s="703"/>
      <c r="DX2" s="703"/>
      <c r="DY2" s="703"/>
      <c r="DZ2" s="703"/>
      <c r="EA2" s="703"/>
      <c r="EB2" s="703"/>
      <c r="EC2" s="703"/>
      <c r="ED2" s="703"/>
      <c r="EE2" s="703"/>
      <c r="EF2" s="703"/>
      <c r="EG2" s="703"/>
      <c r="EH2" s="703"/>
      <c r="EI2" s="703"/>
      <c r="EJ2" s="703"/>
      <c r="EK2" s="703"/>
      <c r="EL2" s="703"/>
      <c r="EM2" s="703"/>
      <c r="EN2" s="703"/>
      <c r="EO2" s="703"/>
      <c r="EP2" s="703"/>
      <c r="EQ2" s="703"/>
      <c r="ER2" s="703"/>
      <c r="ES2" s="703"/>
      <c r="ET2" s="703"/>
      <c r="EU2" s="703"/>
      <c r="EV2" s="703"/>
      <c r="EW2" s="703"/>
      <c r="EX2" s="703"/>
      <c r="EY2" s="703"/>
      <c r="EZ2" s="703"/>
      <c r="FA2" s="703"/>
      <c r="FB2" s="703"/>
      <c r="FC2" s="703"/>
      <c r="FD2" s="703"/>
      <c r="FE2" s="703"/>
      <c r="FF2" s="703"/>
      <c r="FG2" s="703"/>
      <c r="FH2" s="703"/>
      <c r="FI2" s="703"/>
      <c r="FJ2" s="703"/>
      <c r="FK2" s="703"/>
      <c r="FL2" s="703"/>
      <c r="FM2" s="703"/>
      <c r="FN2" s="703"/>
      <c r="FO2" s="703"/>
      <c r="FP2" s="703"/>
      <c r="FQ2" s="703"/>
      <c r="FR2" s="703"/>
      <c r="FS2" s="703"/>
      <c r="FT2" s="703"/>
      <c r="FU2" s="703"/>
      <c r="FV2" s="703"/>
      <c r="FW2" s="703"/>
      <c r="FX2" s="703"/>
      <c r="FY2" s="703"/>
      <c r="FZ2" s="703"/>
      <c r="GA2" s="703"/>
      <c r="GB2" s="703"/>
      <c r="GC2" s="703"/>
      <c r="GD2" s="703"/>
      <c r="GE2" s="703"/>
      <c r="GF2" s="703"/>
      <c r="GG2" s="703"/>
      <c r="GH2" s="703"/>
      <c r="GI2" s="703"/>
      <c r="GJ2" s="703"/>
      <c r="GK2" s="703"/>
      <c r="GL2" s="703"/>
      <c r="GM2" s="703"/>
      <c r="GN2" s="703"/>
      <c r="GO2" s="703"/>
      <c r="GP2" s="703"/>
      <c r="GQ2" s="703"/>
      <c r="GR2" s="703"/>
      <c r="GS2" s="703"/>
      <c r="GT2" s="703"/>
      <c r="GU2" s="703"/>
      <c r="GV2" s="703"/>
      <c r="GW2" s="703"/>
      <c r="GX2" s="703"/>
      <c r="GY2" s="703"/>
      <c r="GZ2" s="703"/>
      <c r="HA2" s="703"/>
      <c r="HB2" s="703"/>
      <c r="HC2" s="703"/>
      <c r="HD2" s="703"/>
      <c r="HE2" s="703"/>
      <c r="HF2" s="703"/>
      <c r="HG2" s="703"/>
      <c r="HH2" s="703"/>
      <c r="HI2" s="703"/>
      <c r="HJ2" s="703"/>
      <c r="HK2" s="703"/>
      <c r="HL2" s="703"/>
      <c r="HM2" s="703"/>
      <c r="HN2" s="703"/>
      <c r="HO2" s="703"/>
      <c r="HP2" s="703"/>
      <c r="HQ2" s="703"/>
      <c r="HR2" s="703"/>
      <c r="HS2" s="703"/>
      <c r="HT2" s="703"/>
      <c r="HU2" s="703"/>
      <c r="HV2" s="703"/>
      <c r="HW2" s="703"/>
      <c r="HX2" s="703"/>
      <c r="HY2" s="703"/>
      <c r="HZ2" s="703"/>
      <c r="IA2" s="703"/>
      <c r="IB2" s="703"/>
      <c r="IC2" s="703"/>
      <c r="ID2" s="703"/>
      <c r="IE2" s="703"/>
      <c r="IF2" s="703"/>
      <c r="IG2" s="703"/>
      <c r="IH2" s="703"/>
      <c r="II2" s="703"/>
      <c r="IJ2" s="703"/>
      <c r="IK2" s="703"/>
      <c r="IL2" s="703"/>
      <c r="IM2" s="703"/>
      <c r="IN2" s="703"/>
      <c r="IO2" s="703"/>
      <c r="IP2" s="703"/>
      <c r="IQ2" s="703"/>
      <c r="IR2" s="703"/>
      <c r="IS2" s="703"/>
      <c r="IT2" s="703"/>
      <c r="IU2" s="703"/>
      <c r="IV2" s="703"/>
      <c r="IW2" s="703"/>
      <c r="IX2" s="703"/>
      <c r="IY2" s="703"/>
      <c r="IZ2" s="703"/>
      <c r="JA2" s="703"/>
      <c r="JB2" s="703"/>
      <c r="JC2" s="703"/>
      <c r="JD2" s="703"/>
      <c r="JE2" s="703"/>
      <c r="JF2" s="703"/>
      <c r="JG2" s="703"/>
      <c r="JH2" s="703"/>
      <c r="JI2" s="703"/>
      <c r="JJ2" s="703"/>
      <c r="JK2" s="703"/>
      <c r="JL2" s="703"/>
      <c r="JM2" s="703"/>
      <c r="JN2" s="703"/>
      <c r="JO2" s="703"/>
      <c r="JP2" s="703"/>
      <c r="JQ2" s="703"/>
      <c r="JR2" s="703"/>
      <c r="JS2" s="703"/>
      <c r="JT2" s="703"/>
      <c r="JU2" s="703"/>
      <c r="JV2" s="703"/>
      <c r="JW2" s="703"/>
      <c r="JX2" s="703"/>
      <c r="JY2" s="703"/>
      <c r="JZ2" s="703"/>
      <c r="KA2" s="703"/>
      <c r="KB2" s="703"/>
      <c r="KC2" s="703"/>
      <c r="KD2" s="703"/>
      <c r="KE2" s="703"/>
      <c r="KF2" s="703"/>
      <c r="KG2" s="703"/>
      <c r="KH2" s="703"/>
      <c r="KI2" s="703"/>
      <c r="KJ2" s="703"/>
      <c r="KK2" s="703"/>
      <c r="KL2" s="703"/>
      <c r="KM2" s="703"/>
      <c r="KN2" s="703"/>
      <c r="KO2" s="703"/>
      <c r="KP2" s="703"/>
      <c r="KQ2" s="703"/>
      <c r="KR2" s="703"/>
      <c r="KS2" s="703"/>
      <c r="KT2" s="703"/>
      <c r="KU2" s="703"/>
      <c r="KV2" s="703"/>
      <c r="KW2" s="703"/>
      <c r="KX2" s="703"/>
      <c r="KY2" s="703"/>
      <c r="KZ2" s="703"/>
      <c r="LA2" s="703"/>
      <c r="LB2" s="703"/>
      <c r="LC2" s="703"/>
      <c r="LD2" s="703"/>
      <c r="LE2" s="703"/>
      <c r="LF2" s="703"/>
      <c r="LG2" s="703"/>
      <c r="LH2" s="703"/>
      <c r="LI2" s="703"/>
      <c r="LJ2" s="703"/>
      <c r="LK2" s="703"/>
      <c r="LL2" s="703"/>
      <c r="LM2" s="703"/>
      <c r="LN2" s="703"/>
      <c r="LO2" s="703"/>
      <c r="LP2" s="703"/>
      <c r="LQ2" s="703"/>
      <c r="LR2" s="703"/>
      <c r="LS2" s="703"/>
      <c r="LT2" s="703"/>
      <c r="LU2" s="703"/>
      <c r="LV2" s="703"/>
      <c r="LW2" s="703"/>
      <c r="LX2" s="703"/>
      <c r="LY2" s="703"/>
      <c r="LZ2" s="703"/>
      <c r="MA2" s="703"/>
      <c r="MB2" s="703"/>
      <c r="MC2" s="703"/>
      <c r="MD2" s="703"/>
      <c r="ME2" s="703"/>
      <c r="MF2" s="703"/>
      <c r="MG2" s="703"/>
      <c r="MH2" s="703"/>
      <c r="MI2" s="703"/>
      <c r="MJ2" s="703"/>
      <c r="MK2" s="703"/>
      <c r="ML2" s="703"/>
      <c r="MM2" s="703"/>
      <c r="MN2" s="703"/>
      <c r="MO2" s="703"/>
      <c r="MP2" s="703"/>
      <c r="MQ2" s="703"/>
      <c r="MR2" s="703"/>
      <c r="MS2" s="703"/>
      <c r="MT2" s="703"/>
      <c r="MU2" s="703"/>
      <c r="MV2" s="703"/>
      <c r="MW2" s="703"/>
      <c r="MX2" s="703"/>
      <c r="MY2" s="703"/>
      <c r="MZ2" s="703"/>
      <c r="NA2" s="703"/>
      <c r="NB2" s="703"/>
      <c r="NC2" s="703"/>
      <c r="ND2" s="703"/>
      <c r="NE2" s="703"/>
      <c r="NF2" s="703"/>
      <c r="NG2" s="703"/>
      <c r="NH2" s="703"/>
      <c r="NI2" s="703"/>
      <c r="NJ2" s="703"/>
      <c r="NK2" s="703"/>
      <c r="NL2" s="703"/>
      <c r="NM2" s="703"/>
      <c r="NN2" s="703"/>
      <c r="NO2" s="703"/>
      <c r="NP2" s="703"/>
      <c r="NQ2" s="703"/>
      <c r="NR2" s="703"/>
      <c r="NS2" s="703"/>
      <c r="NT2" s="703"/>
      <c r="NU2" s="703"/>
      <c r="NV2" s="703"/>
      <c r="NW2" s="703"/>
      <c r="NX2" s="703"/>
      <c r="NY2" s="703"/>
      <c r="NZ2" s="703"/>
      <c r="OA2" s="703"/>
      <c r="OB2" s="703"/>
      <c r="OC2" s="703"/>
      <c r="OD2" s="703"/>
      <c r="OE2" s="703"/>
      <c r="OF2" s="703"/>
      <c r="OG2" s="703"/>
      <c r="OH2" s="703"/>
      <c r="OI2" s="703"/>
      <c r="OJ2" s="703"/>
      <c r="OK2" s="703"/>
      <c r="OL2" s="703"/>
      <c r="OM2" s="703"/>
      <c r="ON2" s="703"/>
      <c r="OO2" s="703"/>
      <c r="OP2" s="703"/>
      <c r="OQ2" s="703"/>
      <c r="OR2" s="703"/>
      <c r="OS2" s="703"/>
      <c r="OT2" s="703"/>
      <c r="OU2" s="703"/>
      <c r="OV2" s="703"/>
      <c r="OW2" s="703"/>
      <c r="OX2" s="703"/>
      <c r="OY2" s="703"/>
      <c r="OZ2" s="703"/>
      <c r="PA2" s="703"/>
      <c r="PB2" s="703"/>
      <c r="PC2" s="703"/>
      <c r="PD2" s="703"/>
      <c r="PE2" s="703"/>
      <c r="PF2" s="703"/>
      <c r="PG2" s="703"/>
      <c r="PH2" s="703"/>
      <c r="PI2" s="703"/>
      <c r="PJ2" s="703"/>
      <c r="PK2" s="703"/>
      <c r="PL2" s="703"/>
      <c r="PM2" s="703"/>
      <c r="PN2" s="703"/>
      <c r="PO2" s="703"/>
      <c r="PP2" s="703"/>
      <c r="PQ2" s="703"/>
      <c r="PR2" s="703"/>
      <c r="PS2" s="703"/>
      <c r="PT2" s="703"/>
      <c r="PU2" s="703"/>
      <c r="PV2" s="703"/>
      <c r="PW2" s="703"/>
      <c r="PX2" s="703"/>
      <c r="PY2" s="703"/>
      <c r="PZ2" s="703"/>
      <c r="QA2" s="703"/>
      <c r="QB2" s="703"/>
      <c r="QC2" s="703"/>
      <c r="QD2" s="703"/>
      <c r="QE2" s="703"/>
      <c r="QF2" s="703"/>
      <c r="QG2" s="703"/>
      <c r="QH2" s="703"/>
      <c r="QI2" s="703"/>
      <c r="QJ2" s="703"/>
      <c r="QK2" s="703"/>
      <c r="QL2" s="703"/>
      <c r="QM2" s="703"/>
      <c r="QN2" s="703"/>
      <c r="QO2" s="703"/>
      <c r="QP2" s="703"/>
      <c r="QQ2" s="703"/>
      <c r="QR2" s="703"/>
      <c r="QS2" s="703"/>
      <c r="QT2" s="703"/>
      <c r="QU2" s="703"/>
      <c r="QV2" s="703"/>
      <c r="QW2" s="703"/>
      <c r="QX2" s="703"/>
      <c r="QY2" s="703"/>
      <c r="QZ2" s="703"/>
      <c r="RA2" s="703"/>
      <c r="RB2" s="703"/>
      <c r="RC2" s="703"/>
      <c r="RD2" s="703"/>
      <c r="RE2" s="703"/>
      <c r="RF2" s="703"/>
      <c r="RG2" s="703"/>
      <c r="RH2" s="703"/>
      <c r="RI2" s="703"/>
      <c r="RJ2" s="703"/>
      <c r="RK2" s="703"/>
      <c r="RL2" s="703"/>
      <c r="RM2" s="703"/>
      <c r="RN2" s="703"/>
      <c r="RO2" s="703"/>
      <c r="RP2" s="703"/>
      <c r="RQ2" s="703"/>
      <c r="RR2" s="703"/>
      <c r="RS2" s="703"/>
      <c r="RT2" s="703"/>
      <c r="RU2" s="703"/>
      <c r="RV2" s="703"/>
      <c r="RW2" s="703"/>
      <c r="RX2" s="703"/>
      <c r="RY2" s="703"/>
      <c r="RZ2" s="703"/>
      <c r="SA2" s="703"/>
      <c r="SB2" s="703"/>
      <c r="SC2" s="703"/>
      <c r="SD2" s="703"/>
      <c r="SE2" s="703"/>
      <c r="SF2" s="703"/>
      <c r="SG2" s="703"/>
      <c r="SH2" s="703"/>
      <c r="SI2" s="703"/>
      <c r="SJ2" s="703"/>
      <c r="SK2" s="703"/>
      <c r="SL2" s="703"/>
      <c r="SM2" s="703"/>
      <c r="SN2" s="703"/>
      <c r="SO2" s="703"/>
      <c r="SP2" s="703"/>
      <c r="SQ2" s="703"/>
      <c r="SR2" s="703"/>
      <c r="SS2" s="703"/>
      <c r="ST2" s="703"/>
      <c r="SU2" s="703"/>
      <c r="SV2" s="703"/>
      <c r="SW2" s="703"/>
      <c r="SX2" s="703"/>
      <c r="SY2" s="703"/>
      <c r="SZ2" s="703"/>
      <c r="TA2" s="703"/>
      <c r="TB2" s="703"/>
      <c r="TC2" s="703"/>
      <c r="TD2" s="703"/>
      <c r="TE2" s="703"/>
      <c r="TF2" s="703"/>
      <c r="TG2" s="703"/>
      <c r="TH2" s="703"/>
      <c r="TI2" s="703"/>
      <c r="TJ2" s="703"/>
      <c r="TK2" s="703"/>
      <c r="TL2" s="703"/>
      <c r="TM2" s="703"/>
      <c r="TN2" s="703"/>
      <c r="TO2" s="703"/>
      <c r="TP2" s="703"/>
      <c r="TQ2" s="703"/>
      <c r="TR2" s="703"/>
      <c r="TS2" s="703"/>
      <c r="TT2" s="703"/>
      <c r="TU2" s="703"/>
      <c r="TV2" s="703"/>
      <c r="TW2" s="703"/>
      <c r="TX2" s="703"/>
      <c r="TY2" s="703"/>
      <c r="TZ2" s="703"/>
      <c r="UA2" s="703"/>
      <c r="UB2" s="703"/>
      <c r="UC2" s="703"/>
      <c r="UD2" s="703"/>
      <c r="UE2" s="703"/>
      <c r="UF2" s="703"/>
      <c r="UG2" s="703"/>
      <c r="UH2" s="703"/>
      <c r="UI2" s="703"/>
      <c r="UJ2" s="703"/>
      <c r="UK2" s="703"/>
      <c r="UL2" s="703"/>
      <c r="UM2" s="703"/>
      <c r="UN2" s="703"/>
      <c r="UO2" s="703"/>
      <c r="UP2" s="703"/>
      <c r="UQ2" s="703"/>
      <c r="UR2" s="703"/>
      <c r="US2" s="703"/>
      <c r="UT2" s="703"/>
      <c r="UU2" s="703"/>
      <c r="UV2" s="703"/>
      <c r="UW2" s="703"/>
      <c r="UX2" s="703"/>
      <c r="UY2" s="703"/>
      <c r="UZ2" s="703"/>
      <c r="VA2" s="703"/>
      <c r="VB2" s="703"/>
      <c r="VC2" s="703"/>
      <c r="VD2" s="703"/>
      <c r="VE2" s="703"/>
      <c r="VF2" s="703"/>
      <c r="VG2" s="703"/>
      <c r="VH2" s="703"/>
      <c r="VI2" s="703"/>
      <c r="VJ2" s="703"/>
      <c r="VK2" s="703"/>
      <c r="VL2" s="703"/>
      <c r="VM2" s="703"/>
      <c r="VN2" s="703"/>
      <c r="VO2" s="703"/>
      <c r="VP2" s="703"/>
      <c r="VQ2" s="703"/>
      <c r="VR2" s="703"/>
      <c r="VS2" s="703"/>
      <c r="VT2" s="703"/>
      <c r="VU2" s="703"/>
      <c r="VV2" s="703"/>
      <c r="VW2" s="703"/>
      <c r="VX2" s="703"/>
      <c r="VY2" s="703"/>
      <c r="VZ2" s="703"/>
      <c r="WA2" s="703"/>
      <c r="WB2" s="703"/>
      <c r="WC2" s="703"/>
      <c r="WD2" s="703"/>
      <c r="WE2" s="703"/>
      <c r="WF2" s="703"/>
      <c r="WG2" s="703"/>
      <c r="WH2" s="703"/>
      <c r="WI2" s="703"/>
      <c r="WJ2" s="703"/>
      <c r="WK2" s="703"/>
      <c r="WL2" s="703"/>
      <c r="WM2" s="703"/>
      <c r="WN2" s="703"/>
      <c r="WO2" s="703"/>
      <c r="WP2" s="703"/>
      <c r="WQ2" s="703"/>
      <c r="WR2" s="703"/>
      <c r="WS2" s="703"/>
      <c r="WT2" s="703"/>
      <c r="WU2" s="703"/>
      <c r="WV2" s="703"/>
      <c r="WW2" s="703"/>
      <c r="WX2" s="703"/>
      <c r="WY2" s="703"/>
      <c r="WZ2" s="703"/>
      <c r="XA2" s="703"/>
      <c r="XB2" s="703"/>
      <c r="XC2" s="703"/>
      <c r="XD2" s="703"/>
      <c r="XE2" s="703"/>
      <c r="XF2" s="703"/>
      <c r="XG2" s="703"/>
      <c r="XH2" s="703"/>
      <c r="XI2" s="703"/>
      <c r="XJ2" s="703"/>
      <c r="XK2" s="703"/>
      <c r="XL2" s="703"/>
      <c r="XM2" s="703"/>
      <c r="XN2" s="703"/>
      <c r="XO2" s="703"/>
      <c r="XP2" s="703"/>
      <c r="XQ2" s="703"/>
      <c r="XR2" s="703"/>
      <c r="XS2" s="703"/>
      <c r="XT2" s="703"/>
      <c r="XU2" s="703"/>
      <c r="XV2" s="703"/>
      <c r="XW2" s="703"/>
      <c r="XX2" s="703"/>
      <c r="XY2" s="703"/>
      <c r="XZ2" s="703"/>
      <c r="YA2" s="703"/>
      <c r="YB2" s="703"/>
      <c r="YC2" s="703"/>
      <c r="YD2" s="703"/>
      <c r="YE2" s="703"/>
      <c r="YF2" s="703"/>
      <c r="YG2" s="703"/>
      <c r="YH2" s="703"/>
      <c r="YI2" s="703"/>
      <c r="YJ2" s="703"/>
      <c r="YK2" s="703"/>
      <c r="YL2" s="703"/>
      <c r="YM2" s="703"/>
      <c r="YN2" s="703"/>
      <c r="YO2" s="703"/>
      <c r="YP2" s="703"/>
      <c r="YQ2" s="703"/>
      <c r="YR2" s="703"/>
      <c r="YS2" s="703"/>
      <c r="YT2" s="703"/>
      <c r="YU2" s="703"/>
      <c r="YV2" s="703"/>
      <c r="YW2" s="703"/>
      <c r="YX2" s="703"/>
      <c r="YY2" s="703"/>
      <c r="YZ2" s="703"/>
      <c r="ZA2" s="703"/>
      <c r="ZB2" s="703"/>
      <c r="ZC2" s="703"/>
      <c r="ZD2" s="703"/>
      <c r="ZE2" s="703"/>
      <c r="ZF2" s="703"/>
      <c r="ZG2" s="703"/>
      <c r="ZH2" s="703"/>
      <c r="ZI2" s="703"/>
      <c r="ZJ2" s="703"/>
      <c r="ZK2" s="703"/>
      <c r="ZL2" s="703"/>
      <c r="ZM2" s="703"/>
      <c r="ZN2" s="703"/>
      <c r="ZO2" s="703"/>
      <c r="ZP2" s="703"/>
      <c r="ZQ2" s="703"/>
      <c r="ZR2" s="703"/>
      <c r="ZS2" s="703"/>
      <c r="ZT2" s="703"/>
      <c r="ZU2" s="703"/>
      <c r="ZV2" s="703"/>
      <c r="ZW2" s="703"/>
      <c r="ZX2" s="703"/>
      <c r="ZY2" s="703"/>
      <c r="ZZ2" s="703"/>
      <c r="AAA2" s="703"/>
      <c r="AAB2" s="703"/>
      <c r="AAC2" s="703"/>
      <c r="AAD2" s="703"/>
      <c r="AAE2" s="703"/>
      <c r="AAF2" s="703"/>
      <c r="AAG2" s="703"/>
      <c r="AAH2" s="703"/>
      <c r="AAI2" s="703"/>
      <c r="AAJ2" s="703"/>
      <c r="AAK2" s="703"/>
      <c r="AAL2" s="703"/>
      <c r="AAM2" s="703"/>
      <c r="AAN2" s="703"/>
      <c r="AAO2" s="703"/>
      <c r="AAP2" s="703"/>
      <c r="AAQ2" s="703"/>
      <c r="AAR2" s="703"/>
      <c r="AAS2" s="703"/>
      <c r="AAT2" s="703"/>
      <c r="AAU2" s="703"/>
      <c r="AAV2" s="703"/>
      <c r="AAW2" s="703"/>
      <c r="AAX2" s="703"/>
      <c r="AAY2" s="703"/>
      <c r="AAZ2" s="703"/>
      <c r="ABA2" s="703"/>
      <c r="ABB2" s="703"/>
      <c r="ABC2" s="703"/>
      <c r="ABD2" s="703"/>
      <c r="ABE2" s="703"/>
      <c r="ABF2" s="703"/>
      <c r="ABG2" s="703"/>
      <c r="ABH2" s="703"/>
      <c r="ABI2" s="703"/>
      <c r="ABJ2" s="703"/>
      <c r="ABK2" s="703"/>
      <c r="ABL2" s="703"/>
      <c r="ABM2" s="703"/>
      <c r="ABN2" s="703"/>
      <c r="ABO2" s="703"/>
      <c r="ABP2" s="703"/>
      <c r="ABQ2" s="703"/>
      <c r="ABR2" s="703"/>
      <c r="ABS2" s="703"/>
      <c r="ABT2" s="703"/>
      <c r="ABU2" s="703"/>
      <c r="ABV2" s="703"/>
      <c r="ABW2" s="703"/>
      <c r="ABX2" s="703"/>
      <c r="ABY2" s="703"/>
      <c r="ABZ2" s="703"/>
      <c r="ACA2" s="703"/>
      <c r="ACB2" s="703"/>
      <c r="ACC2" s="703"/>
      <c r="ACD2" s="703"/>
      <c r="ACE2" s="703"/>
      <c r="ACF2" s="703"/>
      <c r="ACG2" s="703"/>
      <c r="ACH2" s="703"/>
      <c r="ACI2" s="703"/>
      <c r="ACJ2" s="703"/>
      <c r="ACK2" s="703"/>
      <c r="ACL2" s="703"/>
      <c r="ACM2" s="703"/>
      <c r="ACN2" s="703"/>
      <c r="ACO2" s="703"/>
      <c r="ACP2" s="703"/>
      <c r="ACQ2" s="703"/>
      <c r="ACR2" s="703"/>
      <c r="ACS2" s="703"/>
      <c r="ACT2" s="703"/>
      <c r="ACU2" s="703"/>
      <c r="ACV2" s="703"/>
      <c r="ACW2" s="703"/>
      <c r="ACX2" s="703"/>
      <c r="ACY2" s="703"/>
      <c r="ACZ2" s="703"/>
      <c r="ADA2" s="703"/>
      <c r="ADB2" s="703"/>
      <c r="ADC2" s="703"/>
      <c r="ADD2" s="703"/>
      <c r="ADE2" s="703"/>
      <c r="ADF2" s="703"/>
      <c r="ADG2" s="703"/>
      <c r="ADH2" s="703"/>
      <c r="ADI2" s="703"/>
      <c r="ADJ2" s="703"/>
      <c r="ADK2" s="703"/>
      <c r="ADL2" s="703"/>
      <c r="ADM2" s="703"/>
      <c r="ADN2" s="703"/>
      <c r="ADO2" s="703"/>
      <c r="ADP2" s="703"/>
      <c r="ADQ2" s="703"/>
      <c r="ADR2" s="703"/>
      <c r="ADS2" s="703"/>
      <c r="ADT2" s="703"/>
      <c r="ADU2" s="703"/>
      <c r="ADV2" s="703"/>
      <c r="ADW2" s="703"/>
      <c r="ADX2" s="703"/>
      <c r="ADY2" s="703"/>
      <c r="ADZ2" s="703"/>
      <c r="AEA2" s="703"/>
      <c r="AEB2" s="703"/>
      <c r="AEC2" s="703"/>
      <c r="AED2" s="703"/>
      <c r="AEE2" s="703"/>
      <c r="AEF2" s="703"/>
      <c r="AEG2" s="703"/>
      <c r="AEH2" s="703"/>
      <c r="AEI2" s="703"/>
      <c r="AEJ2" s="703"/>
      <c r="AEK2" s="703"/>
      <c r="AEL2" s="703"/>
      <c r="AEM2" s="703"/>
      <c r="AEN2" s="703"/>
      <c r="AEO2" s="703"/>
      <c r="AEP2" s="703"/>
      <c r="AEQ2" s="703"/>
      <c r="AER2" s="703"/>
      <c r="AES2" s="703"/>
      <c r="AET2" s="703"/>
      <c r="AEU2" s="703"/>
      <c r="AEV2" s="703"/>
      <c r="AEW2" s="703"/>
      <c r="AEX2" s="703"/>
      <c r="AEY2" s="703"/>
      <c r="AEZ2" s="703"/>
      <c r="AFA2" s="703"/>
      <c r="AFB2" s="703"/>
      <c r="AFC2" s="703"/>
      <c r="AFD2" s="703"/>
      <c r="AFE2" s="703"/>
      <c r="AFF2" s="703"/>
      <c r="AFG2" s="703"/>
      <c r="AFH2" s="703"/>
      <c r="AFI2" s="703"/>
      <c r="AFJ2" s="703"/>
      <c r="AFK2" s="703"/>
      <c r="AFL2" s="703"/>
      <c r="AFM2" s="703"/>
      <c r="AFN2" s="703"/>
      <c r="AFO2" s="703"/>
      <c r="AFP2" s="703"/>
      <c r="AFQ2" s="703"/>
      <c r="AFR2" s="703"/>
      <c r="AFS2" s="703"/>
      <c r="AFT2" s="703"/>
      <c r="AFU2" s="703"/>
      <c r="AFV2" s="703"/>
      <c r="AFW2" s="703"/>
      <c r="AFX2" s="703"/>
      <c r="AFY2" s="703"/>
      <c r="AFZ2" s="703"/>
      <c r="AGA2" s="703"/>
      <c r="AGB2" s="703"/>
      <c r="AGC2" s="703"/>
      <c r="AGD2" s="703"/>
      <c r="AGE2" s="703"/>
      <c r="AGF2" s="703"/>
      <c r="AGG2" s="703"/>
      <c r="AGH2" s="703"/>
      <c r="AGI2" s="703"/>
      <c r="AGJ2" s="703"/>
      <c r="AGK2" s="703"/>
      <c r="AGL2" s="703"/>
      <c r="AGM2" s="703"/>
      <c r="AGN2" s="703"/>
      <c r="AGO2" s="703"/>
      <c r="AGP2" s="703"/>
      <c r="AGQ2" s="703"/>
      <c r="AGR2" s="703"/>
      <c r="AGS2" s="703"/>
      <c r="AGT2" s="703"/>
      <c r="AGU2" s="703"/>
      <c r="AGV2" s="703"/>
      <c r="AGW2" s="703"/>
      <c r="AGX2" s="703"/>
      <c r="AGY2" s="703"/>
      <c r="AGZ2" s="703"/>
      <c r="AHA2" s="703"/>
      <c r="AHB2" s="703"/>
      <c r="AHC2" s="703"/>
      <c r="AHD2" s="703"/>
      <c r="AHE2" s="703"/>
      <c r="AHF2" s="703"/>
      <c r="AHG2" s="703"/>
      <c r="AHH2" s="703"/>
      <c r="AHI2" s="703"/>
      <c r="AHJ2" s="703"/>
      <c r="AHK2" s="703"/>
      <c r="AHL2" s="703"/>
      <c r="AHM2" s="703"/>
      <c r="AHN2" s="703"/>
      <c r="AHO2" s="703"/>
      <c r="AHP2" s="703"/>
      <c r="AHQ2" s="703"/>
      <c r="AHR2" s="703"/>
      <c r="AHS2" s="703"/>
      <c r="AHT2" s="703"/>
      <c r="AHU2" s="703"/>
      <c r="AHV2" s="703"/>
      <c r="AHW2" s="703"/>
      <c r="AHX2" s="703"/>
      <c r="AHY2" s="703"/>
      <c r="AHZ2" s="703"/>
      <c r="AIA2" s="703"/>
      <c r="AIB2" s="703"/>
      <c r="AIC2" s="703"/>
      <c r="AID2" s="703"/>
      <c r="AIE2" s="703"/>
      <c r="AIF2" s="703"/>
      <c r="AIG2" s="703"/>
      <c r="AIH2" s="703"/>
      <c r="AII2" s="703"/>
      <c r="AIJ2" s="703"/>
      <c r="AIK2" s="703"/>
      <c r="AIL2" s="703"/>
      <c r="AIM2" s="703"/>
      <c r="AIN2" s="703"/>
      <c r="AIO2" s="703"/>
      <c r="AIP2" s="703"/>
      <c r="AIQ2" s="703"/>
      <c r="AIR2" s="703"/>
      <c r="AIS2" s="703"/>
      <c r="AIT2" s="703"/>
      <c r="AIU2" s="703"/>
      <c r="AIV2" s="703"/>
      <c r="AIW2" s="703"/>
      <c r="AIX2" s="703"/>
      <c r="AIY2" s="703"/>
      <c r="AIZ2" s="703"/>
      <c r="AJA2" s="703"/>
      <c r="AJB2" s="703"/>
      <c r="AJC2" s="703"/>
      <c r="AJD2" s="703"/>
      <c r="AJE2" s="703"/>
      <c r="AJF2" s="703"/>
      <c r="AJG2" s="703"/>
      <c r="AJH2" s="703"/>
      <c r="AJI2" s="703"/>
      <c r="AJJ2" s="703"/>
      <c r="AJK2" s="703"/>
      <c r="AJL2" s="703"/>
      <c r="AJM2" s="703"/>
      <c r="AJN2" s="703"/>
      <c r="AJO2" s="703"/>
      <c r="AJP2" s="703"/>
      <c r="AJQ2" s="703"/>
      <c r="AJR2" s="703"/>
      <c r="AJS2" s="703"/>
      <c r="AJT2" s="703"/>
      <c r="AJU2" s="703"/>
      <c r="AJV2" s="703"/>
      <c r="AJW2" s="703"/>
      <c r="AJX2" s="703"/>
      <c r="AJY2" s="703"/>
      <c r="AJZ2" s="703"/>
      <c r="AKA2" s="703"/>
      <c r="AKB2" s="703"/>
      <c r="AKC2" s="703"/>
      <c r="AKD2" s="703"/>
      <c r="AKE2" s="703"/>
      <c r="AKF2" s="703"/>
      <c r="AKG2" s="703"/>
      <c r="AKH2" s="703"/>
      <c r="AKI2" s="703"/>
      <c r="AKJ2" s="703"/>
      <c r="AKK2" s="703"/>
      <c r="AKL2" s="703"/>
      <c r="AKM2" s="703"/>
      <c r="AKN2" s="703"/>
      <c r="AKO2" s="703"/>
      <c r="AKP2" s="703"/>
      <c r="AKQ2" s="703"/>
      <c r="AKR2" s="703"/>
      <c r="AKS2" s="703"/>
      <c r="AKT2" s="703"/>
      <c r="AKU2" s="703"/>
      <c r="AKV2" s="703"/>
      <c r="AKW2" s="703"/>
      <c r="AKX2" s="703"/>
      <c r="AKY2" s="703"/>
      <c r="AKZ2" s="703"/>
      <c r="ALA2" s="703"/>
      <c r="ALB2" s="703"/>
      <c r="ALC2" s="703"/>
      <c r="ALD2" s="703"/>
      <c r="ALE2" s="703"/>
      <c r="ALF2" s="703"/>
      <c r="ALG2" s="703"/>
      <c r="ALH2" s="703"/>
      <c r="ALI2" s="703"/>
      <c r="ALJ2" s="703"/>
      <c r="ALK2" s="703"/>
      <c r="ALL2" s="703"/>
      <c r="ALM2" s="703"/>
      <c r="ALN2" s="703"/>
      <c r="ALO2" s="703"/>
      <c r="ALP2" s="703"/>
      <c r="ALQ2" s="703"/>
      <c r="ALR2" s="703"/>
      <c r="ALS2" s="703"/>
      <c r="ALT2" s="703"/>
      <c r="ALU2" s="703"/>
      <c r="ALV2" s="703"/>
      <c r="ALW2" s="703"/>
      <c r="ALX2" s="703"/>
      <c r="ALY2" s="703"/>
      <c r="ALZ2" s="703"/>
      <c r="AMA2" s="703"/>
      <c r="AMB2" s="703"/>
      <c r="AMC2" s="703"/>
      <c r="AMD2" s="703"/>
      <c r="AME2" s="703"/>
      <c r="AMF2" s="703"/>
      <c r="AMG2" s="703"/>
      <c r="AMH2" s="703"/>
      <c r="AMI2" s="703"/>
      <c r="AMJ2" s="703"/>
      <c r="AMK2" s="703"/>
      <c r="AML2" s="703"/>
      <c r="AMM2" s="703"/>
      <c r="AMN2" s="703"/>
      <c r="AMO2" s="703"/>
      <c r="AMP2" s="703"/>
      <c r="AMQ2" s="703"/>
      <c r="AMR2" s="703"/>
      <c r="AMS2" s="703"/>
      <c r="AMT2" s="703"/>
      <c r="AMU2" s="703"/>
      <c r="AMV2" s="703"/>
      <c r="AMW2" s="703"/>
      <c r="AMX2" s="703"/>
      <c r="AMY2" s="703"/>
      <c r="AMZ2" s="703"/>
      <c r="ANA2" s="703"/>
      <c r="ANB2" s="703"/>
      <c r="ANC2" s="703"/>
      <c r="AND2" s="703"/>
      <c r="ANE2" s="703"/>
      <c r="ANF2" s="703"/>
      <c r="ANG2" s="703"/>
      <c r="ANH2" s="703"/>
      <c r="ANI2" s="703"/>
      <c r="ANJ2" s="703"/>
      <c r="ANK2" s="703"/>
      <c r="ANL2" s="703"/>
      <c r="ANM2" s="703"/>
      <c r="ANN2" s="703"/>
      <c r="ANO2" s="703"/>
      <c r="ANP2" s="703"/>
      <c r="ANQ2" s="703"/>
      <c r="ANR2" s="703"/>
      <c r="ANS2" s="703"/>
      <c r="ANT2" s="703"/>
      <c r="ANU2" s="703"/>
      <c r="ANV2" s="703"/>
      <c r="ANW2" s="703"/>
      <c r="ANX2" s="703"/>
      <c r="ANY2" s="703"/>
      <c r="ANZ2" s="703"/>
      <c r="AOA2" s="703"/>
      <c r="AOB2" s="703"/>
      <c r="AOC2" s="703"/>
      <c r="AOD2" s="703"/>
      <c r="AOE2" s="703"/>
      <c r="AOF2" s="703"/>
      <c r="AOG2" s="703"/>
      <c r="AOH2" s="703"/>
      <c r="AOI2" s="703"/>
      <c r="AOJ2" s="703"/>
      <c r="AOK2" s="703"/>
      <c r="AOL2" s="703"/>
      <c r="AOM2" s="703"/>
      <c r="AON2" s="703"/>
      <c r="AOO2" s="703"/>
      <c r="AOP2" s="703"/>
      <c r="AOQ2" s="703"/>
      <c r="AOR2" s="703"/>
      <c r="AOS2" s="703"/>
      <c r="AOT2" s="703"/>
      <c r="AOU2" s="703"/>
      <c r="AOV2" s="703"/>
      <c r="AOW2" s="703"/>
      <c r="AOX2" s="703"/>
      <c r="AOY2" s="703"/>
      <c r="AOZ2" s="703"/>
      <c r="APA2" s="703"/>
      <c r="APB2" s="703"/>
      <c r="APC2" s="703"/>
      <c r="APD2" s="703"/>
      <c r="APE2" s="703"/>
      <c r="APF2" s="703"/>
      <c r="APG2" s="703"/>
      <c r="APH2" s="703"/>
      <c r="API2" s="703"/>
      <c r="APJ2" s="703"/>
      <c r="APK2" s="703"/>
      <c r="APL2" s="703"/>
      <c r="APM2" s="703"/>
      <c r="APN2" s="703"/>
      <c r="APO2" s="703"/>
      <c r="APP2" s="703"/>
      <c r="APQ2" s="703"/>
      <c r="APR2" s="703"/>
      <c r="APS2" s="703"/>
      <c r="APT2" s="703"/>
      <c r="APU2" s="703"/>
      <c r="APV2" s="703"/>
      <c r="APW2" s="703"/>
      <c r="APX2" s="703"/>
      <c r="APY2" s="703"/>
      <c r="APZ2" s="703"/>
      <c r="AQA2" s="703"/>
      <c r="AQB2" s="703"/>
      <c r="AQC2" s="703"/>
      <c r="AQD2" s="703"/>
      <c r="AQE2" s="703"/>
      <c r="AQF2" s="703"/>
      <c r="AQG2" s="703"/>
      <c r="AQH2" s="703"/>
      <c r="AQI2" s="703"/>
      <c r="AQJ2" s="703"/>
      <c r="AQK2" s="703"/>
      <c r="AQL2" s="703"/>
      <c r="AQM2" s="703"/>
      <c r="AQN2" s="703"/>
      <c r="AQO2" s="703"/>
      <c r="AQP2" s="703"/>
      <c r="AQQ2" s="703"/>
      <c r="AQR2" s="703"/>
      <c r="AQS2" s="703"/>
      <c r="AQT2" s="703"/>
      <c r="AQU2" s="703"/>
      <c r="AQV2" s="703"/>
      <c r="AQW2" s="703"/>
      <c r="AQX2" s="703"/>
      <c r="AQY2" s="703"/>
      <c r="AQZ2" s="703"/>
      <c r="ARA2" s="703"/>
      <c r="ARB2" s="703"/>
      <c r="ARC2" s="703"/>
      <c r="ARD2" s="703"/>
      <c r="ARE2" s="703"/>
      <c r="ARF2" s="703"/>
      <c r="ARG2" s="703"/>
      <c r="ARH2" s="703"/>
      <c r="ARI2" s="703"/>
      <c r="ARJ2" s="703"/>
      <c r="ARK2" s="703"/>
      <c r="ARL2" s="703"/>
      <c r="ARM2" s="703"/>
      <c r="ARN2" s="703"/>
      <c r="ARO2" s="703"/>
      <c r="ARP2" s="703"/>
      <c r="ARQ2" s="703"/>
      <c r="ARR2" s="703"/>
      <c r="ARS2" s="703"/>
      <c r="ART2" s="703"/>
      <c r="ARU2" s="703"/>
      <c r="ARV2" s="703"/>
      <c r="ARW2" s="703"/>
      <c r="ARX2" s="703"/>
      <c r="ARY2" s="703"/>
      <c r="ARZ2" s="703"/>
      <c r="ASA2" s="703"/>
      <c r="ASB2" s="703"/>
      <c r="ASC2" s="703"/>
      <c r="ASD2" s="703"/>
      <c r="ASE2" s="703"/>
      <c r="ASF2" s="703"/>
      <c r="ASG2" s="703"/>
      <c r="ASH2" s="703"/>
      <c r="ASI2" s="703"/>
      <c r="ASJ2" s="703"/>
      <c r="ASK2" s="703"/>
      <c r="ASL2" s="703"/>
      <c r="ASM2" s="703"/>
      <c r="ASN2" s="703"/>
      <c r="ASO2" s="703"/>
      <c r="ASP2" s="703"/>
      <c r="ASQ2" s="703"/>
      <c r="ASR2" s="703"/>
      <c r="ASS2" s="703"/>
      <c r="AST2" s="703"/>
      <c r="ASU2" s="703"/>
      <c r="ASV2" s="703"/>
      <c r="ASW2" s="703"/>
      <c r="ASX2" s="703"/>
      <c r="ASY2" s="703"/>
      <c r="ASZ2" s="703"/>
      <c r="ATA2" s="703"/>
      <c r="ATB2" s="703"/>
      <c r="ATC2" s="703"/>
      <c r="ATD2" s="703"/>
      <c r="ATE2" s="703"/>
      <c r="ATF2" s="703"/>
      <c r="ATG2" s="703"/>
      <c r="ATH2" s="703"/>
      <c r="ATI2" s="703"/>
      <c r="ATJ2" s="703"/>
      <c r="ATK2" s="703"/>
      <c r="ATL2" s="703"/>
      <c r="ATM2" s="703"/>
      <c r="ATN2" s="703"/>
      <c r="ATO2" s="703"/>
      <c r="ATP2" s="703"/>
      <c r="ATQ2" s="703"/>
      <c r="ATR2" s="703"/>
      <c r="ATS2" s="703"/>
      <c r="ATT2" s="703"/>
      <c r="ATU2" s="703"/>
      <c r="ATV2" s="703"/>
      <c r="ATW2" s="703"/>
      <c r="ATX2" s="703"/>
      <c r="ATY2" s="703"/>
      <c r="ATZ2" s="703"/>
      <c r="AUA2" s="703"/>
      <c r="AUB2" s="703"/>
      <c r="AUC2" s="703"/>
      <c r="AUD2" s="703"/>
      <c r="AUE2" s="703"/>
      <c r="AUF2" s="703"/>
      <c r="AUG2" s="703"/>
      <c r="AUH2" s="703"/>
      <c r="AUI2" s="703"/>
      <c r="AUJ2" s="703"/>
      <c r="AUK2" s="703"/>
      <c r="AUL2" s="703"/>
      <c r="AUM2" s="703"/>
      <c r="AUN2" s="703"/>
      <c r="AUO2" s="703"/>
      <c r="AUP2" s="703"/>
      <c r="AUQ2" s="703"/>
      <c r="AUR2" s="703"/>
      <c r="AUS2" s="703"/>
      <c r="AUT2" s="703"/>
      <c r="AUU2" s="703"/>
      <c r="AUV2" s="703"/>
      <c r="AUW2" s="703"/>
      <c r="AUX2" s="703"/>
      <c r="AUY2" s="703"/>
      <c r="AUZ2" s="703"/>
      <c r="AVA2" s="703"/>
      <c r="AVB2" s="703"/>
      <c r="AVC2" s="703"/>
      <c r="AVD2" s="703"/>
      <c r="AVE2" s="703"/>
      <c r="AVF2" s="703"/>
      <c r="AVG2" s="703"/>
      <c r="AVH2" s="703"/>
      <c r="AVI2" s="703"/>
      <c r="AVJ2" s="703"/>
      <c r="AVK2" s="703"/>
      <c r="AVL2" s="703"/>
      <c r="AVM2" s="703"/>
      <c r="AVN2" s="703"/>
      <c r="AVO2" s="703"/>
      <c r="AVP2" s="703"/>
      <c r="AVQ2" s="703"/>
      <c r="AVR2" s="703"/>
      <c r="AVS2" s="703"/>
      <c r="AVT2" s="703"/>
      <c r="AVU2" s="703"/>
      <c r="AVV2" s="703"/>
      <c r="AVW2" s="703"/>
      <c r="AVX2" s="703"/>
      <c r="AVY2" s="703"/>
      <c r="AVZ2" s="703"/>
      <c r="AWA2" s="703"/>
      <c r="AWB2" s="703"/>
      <c r="AWC2" s="703"/>
      <c r="AWD2" s="703"/>
      <c r="AWE2" s="703"/>
      <c r="AWF2" s="703"/>
      <c r="AWG2" s="703"/>
      <c r="AWH2" s="703"/>
      <c r="AWI2" s="703"/>
      <c r="AWJ2" s="703"/>
      <c r="AWK2" s="703"/>
      <c r="AWL2" s="703"/>
      <c r="AWM2" s="703"/>
      <c r="AWN2" s="703"/>
      <c r="AWO2" s="703"/>
      <c r="AWP2" s="703"/>
      <c r="AWQ2" s="703"/>
      <c r="AWR2" s="703"/>
      <c r="AWS2" s="703"/>
      <c r="AWT2" s="703"/>
      <c r="AWU2" s="703"/>
      <c r="AWV2" s="703"/>
      <c r="AWW2" s="703"/>
      <c r="AWX2" s="703"/>
      <c r="AWY2" s="703"/>
      <c r="AWZ2" s="703"/>
      <c r="AXA2" s="703"/>
      <c r="AXB2" s="703"/>
      <c r="AXC2" s="703"/>
      <c r="AXD2" s="703"/>
      <c r="AXE2" s="703"/>
      <c r="AXF2" s="703"/>
      <c r="AXG2" s="703"/>
      <c r="AXH2" s="703"/>
      <c r="AXI2" s="703"/>
      <c r="AXJ2" s="703"/>
      <c r="AXK2" s="703"/>
      <c r="AXL2" s="703"/>
      <c r="AXM2" s="703"/>
      <c r="AXN2" s="703"/>
      <c r="AXO2" s="703"/>
      <c r="AXP2" s="703"/>
      <c r="AXQ2" s="703"/>
      <c r="AXR2" s="703"/>
      <c r="AXS2" s="703"/>
      <c r="AXT2" s="703"/>
      <c r="AXU2" s="703"/>
      <c r="AXV2" s="703"/>
      <c r="AXW2" s="703"/>
      <c r="AXX2" s="703"/>
      <c r="AXY2" s="703"/>
      <c r="AXZ2" s="703"/>
      <c r="AYA2" s="703"/>
      <c r="AYB2" s="703"/>
      <c r="AYC2" s="703"/>
      <c r="AYD2" s="703"/>
      <c r="AYE2" s="703"/>
      <c r="AYF2" s="703"/>
      <c r="AYG2" s="703"/>
      <c r="AYH2" s="703"/>
      <c r="AYI2" s="703"/>
      <c r="AYJ2" s="703"/>
      <c r="AYK2" s="703"/>
      <c r="AYL2" s="703"/>
      <c r="AYM2" s="703"/>
      <c r="AYN2" s="703"/>
      <c r="AYO2" s="703"/>
      <c r="AYP2" s="703"/>
      <c r="AYQ2" s="703"/>
      <c r="AYR2" s="703"/>
      <c r="AYS2" s="703"/>
      <c r="AYT2" s="703"/>
      <c r="AYU2" s="703"/>
      <c r="AYV2" s="703"/>
      <c r="AYW2" s="703"/>
      <c r="AYX2" s="703"/>
      <c r="AYY2" s="703"/>
      <c r="AYZ2" s="703"/>
      <c r="AZA2" s="703"/>
      <c r="AZB2" s="703"/>
      <c r="AZC2" s="703"/>
      <c r="AZD2" s="703"/>
      <c r="AZE2" s="703"/>
      <c r="AZF2" s="703"/>
      <c r="AZG2" s="703"/>
      <c r="AZH2" s="703"/>
      <c r="AZI2" s="703"/>
      <c r="AZJ2" s="703"/>
      <c r="AZK2" s="703"/>
      <c r="AZL2" s="703"/>
      <c r="AZM2" s="703"/>
      <c r="AZN2" s="703"/>
      <c r="AZO2" s="703"/>
      <c r="AZP2" s="703"/>
      <c r="AZQ2" s="703"/>
      <c r="AZR2" s="703"/>
      <c r="AZS2" s="703"/>
      <c r="AZT2" s="703"/>
      <c r="AZU2" s="703"/>
      <c r="AZV2" s="703"/>
      <c r="AZW2" s="703"/>
      <c r="AZX2" s="703"/>
      <c r="AZY2" s="703"/>
      <c r="AZZ2" s="703"/>
      <c r="BAA2" s="703"/>
      <c r="BAB2" s="703"/>
      <c r="BAC2" s="703"/>
      <c r="BAD2" s="703"/>
      <c r="BAE2" s="703"/>
      <c r="BAF2" s="703"/>
      <c r="BAG2" s="703"/>
      <c r="BAH2" s="703"/>
      <c r="BAI2" s="703"/>
      <c r="BAJ2" s="703"/>
      <c r="BAK2" s="703"/>
      <c r="BAL2" s="703"/>
      <c r="BAM2" s="703"/>
      <c r="BAN2" s="703"/>
      <c r="BAO2" s="703"/>
      <c r="BAP2" s="703"/>
      <c r="BAQ2" s="703"/>
      <c r="BAR2" s="703"/>
      <c r="BAS2" s="703"/>
      <c r="BAT2" s="703"/>
      <c r="BAU2" s="703"/>
      <c r="BAV2" s="703"/>
      <c r="BAW2" s="703"/>
      <c r="BAX2" s="703"/>
      <c r="BAY2" s="703"/>
      <c r="BAZ2" s="703"/>
      <c r="BBA2" s="703"/>
      <c r="BBB2" s="703"/>
      <c r="BBC2" s="703"/>
      <c r="BBD2" s="703"/>
      <c r="BBE2" s="703"/>
      <c r="BBF2" s="703"/>
      <c r="BBG2" s="703"/>
      <c r="BBH2" s="703"/>
      <c r="BBI2" s="703"/>
      <c r="BBJ2" s="703"/>
      <c r="BBK2" s="703"/>
      <c r="BBL2" s="703"/>
      <c r="BBM2" s="703"/>
      <c r="BBN2" s="703"/>
      <c r="BBO2" s="703"/>
      <c r="BBP2" s="703"/>
      <c r="BBQ2" s="703"/>
      <c r="BBR2" s="703"/>
      <c r="BBS2" s="703"/>
      <c r="BBT2" s="703"/>
      <c r="BBU2" s="703"/>
      <c r="BBV2" s="703"/>
      <c r="BBW2" s="703"/>
      <c r="BBX2" s="703"/>
      <c r="BBY2" s="703"/>
      <c r="BBZ2" s="703"/>
      <c r="BCA2" s="703"/>
      <c r="BCB2" s="703"/>
      <c r="BCC2" s="703"/>
      <c r="BCD2" s="703"/>
      <c r="BCE2" s="703"/>
      <c r="BCF2" s="703"/>
      <c r="BCG2" s="703"/>
      <c r="BCH2" s="703"/>
      <c r="BCI2" s="703"/>
      <c r="BCJ2" s="703"/>
      <c r="BCK2" s="703"/>
      <c r="BCL2" s="703"/>
      <c r="BCM2" s="703"/>
      <c r="BCN2" s="703"/>
      <c r="BCO2" s="703"/>
      <c r="BCP2" s="703"/>
      <c r="BCQ2" s="703"/>
      <c r="BCR2" s="703"/>
      <c r="BCS2" s="703"/>
      <c r="BCT2" s="703"/>
      <c r="BCU2" s="703"/>
      <c r="BCV2" s="703"/>
      <c r="BCW2" s="703"/>
      <c r="BCX2" s="703"/>
      <c r="BCY2" s="703"/>
      <c r="BCZ2" s="703"/>
      <c r="BDA2" s="703"/>
      <c r="BDB2" s="703"/>
      <c r="BDC2" s="703"/>
      <c r="BDD2" s="703"/>
      <c r="BDE2" s="703"/>
      <c r="BDF2" s="703"/>
      <c r="BDG2" s="703"/>
      <c r="BDH2" s="703"/>
      <c r="BDI2" s="703"/>
      <c r="BDJ2" s="703"/>
      <c r="BDK2" s="703"/>
      <c r="BDL2" s="703"/>
      <c r="BDM2" s="703"/>
      <c r="BDN2" s="703"/>
      <c r="BDO2" s="703"/>
      <c r="BDP2" s="703"/>
      <c r="BDQ2" s="703"/>
      <c r="BDR2" s="703"/>
      <c r="BDS2" s="703"/>
      <c r="BDT2" s="703"/>
      <c r="BDU2" s="703"/>
      <c r="BDV2" s="703"/>
      <c r="BDW2" s="703"/>
      <c r="BDX2" s="703"/>
      <c r="BDY2" s="703"/>
      <c r="BDZ2" s="703"/>
      <c r="BEA2" s="703"/>
      <c r="BEB2" s="703"/>
      <c r="BEC2" s="703"/>
      <c r="BED2" s="703"/>
      <c r="BEE2" s="703"/>
      <c r="BEF2" s="703"/>
      <c r="BEG2" s="703"/>
      <c r="BEH2" s="703"/>
      <c r="BEI2" s="703"/>
      <c r="BEJ2" s="703"/>
      <c r="BEK2" s="703"/>
      <c r="BEL2" s="703"/>
      <c r="BEM2" s="703"/>
      <c r="BEN2" s="703"/>
      <c r="BEO2" s="703"/>
      <c r="BEP2" s="703"/>
      <c r="BEQ2" s="703"/>
      <c r="BER2" s="703"/>
      <c r="BES2" s="703"/>
      <c r="BET2" s="703"/>
      <c r="BEU2" s="703"/>
      <c r="BEV2" s="703"/>
      <c r="BEW2" s="703"/>
      <c r="BEX2" s="703"/>
      <c r="BEY2" s="703"/>
      <c r="BEZ2" s="703"/>
      <c r="BFA2" s="703"/>
      <c r="BFB2" s="703"/>
      <c r="BFC2" s="703"/>
      <c r="BFD2" s="703"/>
      <c r="BFE2" s="703"/>
      <c r="BFF2" s="703"/>
      <c r="BFG2" s="703"/>
      <c r="BFH2" s="703"/>
      <c r="BFI2" s="703"/>
      <c r="BFJ2" s="703"/>
      <c r="BFK2" s="703"/>
      <c r="BFL2" s="703"/>
      <c r="BFM2" s="703"/>
      <c r="BFN2" s="703"/>
      <c r="BFO2" s="703"/>
      <c r="BFP2" s="703"/>
      <c r="BFQ2" s="703"/>
      <c r="BFR2" s="703"/>
      <c r="BFS2" s="703"/>
      <c r="BFT2" s="703"/>
      <c r="BFU2" s="703"/>
      <c r="BFV2" s="703"/>
      <c r="BFW2" s="703"/>
      <c r="BFX2" s="703"/>
      <c r="BFY2" s="703"/>
      <c r="BFZ2" s="703"/>
      <c r="BGA2" s="703"/>
      <c r="BGB2" s="703"/>
      <c r="BGC2" s="703"/>
      <c r="BGD2" s="703"/>
      <c r="BGE2" s="703"/>
      <c r="BGF2" s="703"/>
      <c r="BGG2" s="703"/>
      <c r="BGH2" s="703"/>
      <c r="BGI2" s="703"/>
      <c r="BGJ2" s="703"/>
      <c r="BGK2" s="703"/>
      <c r="BGL2" s="703"/>
      <c r="BGM2" s="703"/>
      <c r="BGN2" s="703"/>
      <c r="BGO2" s="703"/>
      <c r="BGP2" s="703"/>
      <c r="BGQ2" s="703"/>
      <c r="BGR2" s="703"/>
      <c r="BGS2" s="703"/>
      <c r="BGT2" s="703"/>
      <c r="BGU2" s="703"/>
      <c r="BGV2" s="703"/>
      <c r="BGW2" s="703"/>
      <c r="BGX2" s="703"/>
      <c r="BGY2" s="703"/>
      <c r="BGZ2" s="703"/>
      <c r="BHA2" s="703"/>
      <c r="BHB2" s="703"/>
      <c r="BHC2" s="703"/>
      <c r="BHD2" s="703"/>
      <c r="BHE2" s="703"/>
      <c r="BHF2" s="703"/>
      <c r="BHG2" s="703"/>
      <c r="BHH2" s="703"/>
      <c r="BHI2" s="703"/>
      <c r="BHJ2" s="703"/>
      <c r="BHK2" s="703"/>
      <c r="BHL2" s="703"/>
      <c r="BHM2" s="703"/>
      <c r="BHN2" s="703"/>
      <c r="BHO2" s="703"/>
      <c r="BHP2" s="703"/>
      <c r="BHQ2" s="703"/>
      <c r="BHR2" s="703"/>
      <c r="BHS2" s="703"/>
      <c r="BHT2" s="703"/>
      <c r="BHU2" s="703"/>
      <c r="BHV2" s="703"/>
      <c r="BHW2" s="703"/>
      <c r="BHX2" s="703"/>
      <c r="BHY2" s="703"/>
      <c r="BHZ2" s="703"/>
      <c r="BIA2" s="703"/>
      <c r="BIB2" s="703"/>
      <c r="BIC2" s="703"/>
      <c r="BID2" s="703"/>
      <c r="BIE2" s="703"/>
      <c r="BIF2" s="703"/>
      <c r="BIG2" s="703"/>
      <c r="BIH2" s="703"/>
      <c r="BII2" s="703"/>
      <c r="BIJ2" s="703"/>
      <c r="BIK2" s="703"/>
      <c r="BIL2" s="703"/>
      <c r="BIM2" s="703"/>
      <c r="BIN2" s="703"/>
      <c r="BIO2" s="703"/>
      <c r="BIP2" s="703"/>
      <c r="BIQ2" s="703"/>
      <c r="BIR2" s="703"/>
      <c r="BIS2" s="703"/>
      <c r="BIT2" s="703"/>
      <c r="BIU2" s="703"/>
      <c r="BIV2" s="703"/>
      <c r="BIW2" s="703"/>
      <c r="BIX2" s="703"/>
      <c r="BIY2" s="703"/>
      <c r="BIZ2" s="703"/>
      <c r="BJA2" s="703"/>
      <c r="BJB2" s="703"/>
      <c r="BJC2" s="703"/>
      <c r="BJD2" s="703"/>
      <c r="BJE2" s="703"/>
      <c r="BJF2" s="703"/>
      <c r="BJG2" s="703"/>
      <c r="BJH2" s="703"/>
      <c r="BJI2" s="703"/>
      <c r="BJJ2" s="703"/>
      <c r="BJK2" s="703"/>
      <c r="BJL2" s="703"/>
      <c r="BJM2" s="703"/>
      <c r="BJN2" s="703"/>
      <c r="BJO2" s="703"/>
      <c r="BJP2" s="703"/>
      <c r="BJQ2" s="703"/>
      <c r="BJR2" s="703"/>
      <c r="BJS2" s="703"/>
      <c r="BJT2" s="703"/>
      <c r="BJU2" s="703"/>
      <c r="BJV2" s="703"/>
      <c r="BJW2" s="703"/>
      <c r="BJX2" s="703"/>
      <c r="BJY2" s="703"/>
      <c r="BJZ2" s="703"/>
      <c r="BKA2" s="703"/>
      <c r="BKB2" s="703"/>
      <c r="BKC2" s="703"/>
      <c r="BKD2" s="703"/>
      <c r="BKE2" s="703"/>
      <c r="BKF2" s="703"/>
      <c r="BKG2" s="703"/>
      <c r="BKH2" s="703"/>
      <c r="BKI2" s="703"/>
      <c r="BKJ2" s="703"/>
      <c r="BKK2" s="703"/>
      <c r="BKL2" s="703"/>
      <c r="BKM2" s="703"/>
      <c r="BKN2" s="703"/>
      <c r="BKO2" s="703"/>
      <c r="BKP2" s="703"/>
      <c r="BKQ2" s="703"/>
      <c r="BKR2" s="703"/>
      <c r="BKS2" s="703"/>
      <c r="BKT2" s="703"/>
      <c r="BKU2" s="703"/>
      <c r="BKV2" s="703"/>
      <c r="BKW2" s="703"/>
      <c r="BKX2" s="703"/>
      <c r="BKY2" s="703"/>
      <c r="BKZ2" s="703"/>
      <c r="BLA2" s="703"/>
      <c r="BLB2" s="703"/>
      <c r="BLC2" s="703"/>
      <c r="BLD2" s="703"/>
      <c r="BLE2" s="703"/>
      <c r="BLF2" s="703"/>
      <c r="BLG2" s="703"/>
      <c r="BLH2" s="703"/>
      <c r="BLI2" s="703"/>
      <c r="BLJ2" s="703"/>
      <c r="BLK2" s="703"/>
      <c r="BLL2" s="703"/>
      <c r="BLM2" s="703"/>
      <c r="BLN2" s="703"/>
      <c r="BLO2" s="703"/>
      <c r="BLP2" s="703"/>
      <c r="BLQ2" s="703"/>
      <c r="BLR2" s="703"/>
      <c r="BLS2" s="703"/>
      <c r="BLT2" s="703"/>
      <c r="BLU2" s="703"/>
      <c r="BLV2" s="703"/>
      <c r="BLW2" s="703"/>
      <c r="BLX2" s="703"/>
      <c r="BLY2" s="703"/>
      <c r="BLZ2" s="703"/>
      <c r="BMA2" s="703"/>
      <c r="BMB2" s="703"/>
      <c r="BMC2" s="703"/>
      <c r="BMD2" s="703"/>
      <c r="BME2" s="703"/>
      <c r="BMF2" s="703"/>
      <c r="BMG2" s="703"/>
      <c r="BMH2" s="703"/>
      <c r="BMI2" s="703"/>
      <c r="BMJ2" s="703"/>
      <c r="BMK2" s="703"/>
      <c r="BML2" s="703"/>
      <c r="BMM2" s="703"/>
      <c r="BMN2" s="703"/>
      <c r="BMO2" s="703"/>
      <c r="BMP2" s="703"/>
      <c r="BMQ2" s="703"/>
      <c r="BMR2" s="703"/>
      <c r="BMS2" s="703"/>
      <c r="BMT2" s="703"/>
      <c r="BMU2" s="703"/>
      <c r="BMV2" s="703"/>
      <c r="BMW2" s="703"/>
      <c r="BMX2" s="703"/>
      <c r="BMY2" s="703"/>
      <c r="BMZ2" s="703"/>
      <c r="BNA2" s="703"/>
      <c r="BNB2" s="703"/>
      <c r="BNC2" s="703"/>
      <c r="BND2" s="703"/>
      <c r="BNE2" s="703"/>
      <c r="BNF2" s="703"/>
      <c r="BNG2" s="703"/>
      <c r="BNH2" s="703"/>
      <c r="BNI2" s="703"/>
      <c r="BNJ2" s="703"/>
      <c r="BNK2" s="703"/>
      <c r="BNL2" s="703"/>
      <c r="BNM2" s="703"/>
      <c r="BNN2" s="703"/>
      <c r="BNO2" s="703"/>
      <c r="BNP2" s="703"/>
      <c r="BNQ2" s="703"/>
      <c r="BNR2" s="703"/>
      <c r="BNS2" s="703"/>
      <c r="BNT2" s="703"/>
      <c r="BNU2" s="703"/>
      <c r="BNV2" s="703"/>
      <c r="BNW2" s="703"/>
      <c r="BNX2" s="703"/>
      <c r="BNY2" s="703"/>
      <c r="BNZ2" s="703"/>
      <c r="BOA2" s="703"/>
      <c r="BOB2" s="703"/>
      <c r="BOC2" s="703"/>
      <c r="BOD2" s="703"/>
      <c r="BOE2" s="703"/>
      <c r="BOF2" s="703"/>
      <c r="BOG2" s="703"/>
      <c r="BOH2" s="703"/>
      <c r="BOI2" s="703"/>
      <c r="BOJ2" s="703"/>
      <c r="BOK2" s="703"/>
      <c r="BOL2" s="703"/>
      <c r="BOM2" s="703"/>
      <c r="BON2" s="703"/>
      <c r="BOO2" s="703"/>
      <c r="BOP2" s="703"/>
      <c r="BOQ2" s="703"/>
      <c r="BOR2" s="703"/>
      <c r="BOS2" s="703"/>
      <c r="BOT2" s="703"/>
      <c r="BOU2" s="703"/>
      <c r="BOV2" s="703"/>
      <c r="BOW2" s="703"/>
      <c r="BOX2" s="703"/>
      <c r="BOY2" s="703"/>
      <c r="BOZ2" s="703"/>
      <c r="BPA2" s="703"/>
      <c r="BPB2" s="703"/>
      <c r="BPC2" s="703"/>
      <c r="BPD2" s="703"/>
      <c r="BPE2" s="703"/>
      <c r="BPF2" s="703"/>
      <c r="BPG2" s="703"/>
      <c r="BPH2" s="703"/>
      <c r="BPI2" s="703"/>
      <c r="BPJ2" s="703"/>
      <c r="BPK2" s="703"/>
      <c r="BPL2" s="703"/>
      <c r="BPM2" s="703"/>
      <c r="BPN2" s="703"/>
      <c r="BPO2" s="703"/>
      <c r="BPP2" s="703"/>
      <c r="BPQ2" s="703"/>
      <c r="BPR2" s="703"/>
      <c r="BPS2" s="703"/>
      <c r="BPT2" s="703"/>
      <c r="BPU2" s="703"/>
      <c r="BPV2" s="703"/>
      <c r="BPW2" s="703"/>
      <c r="BPX2" s="703"/>
      <c r="BPY2" s="703"/>
      <c r="BPZ2" s="703"/>
      <c r="BQA2" s="703"/>
      <c r="BQB2" s="703"/>
      <c r="BQC2" s="703"/>
      <c r="BQD2" s="703"/>
      <c r="BQE2" s="703"/>
      <c r="BQF2" s="703"/>
      <c r="BQG2" s="703"/>
      <c r="BQH2" s="703"/>
      <c r="BQI2" s="703"/>
      <c r="BQJ2" s="703"/>
      <c r="BQK2" s="703"/>
      <c r="BQL2" s="703"/>
      <c r="BQM2" s="703"/>
      <c r="BQN2" s="703"/>
      <c r="BQO2" s="703"/>
      <c r="BQP2" s="703"/>
      <c r="BQQ2" s="703"/>
      <c r="BQR2" s="703"/>
      <c r="BQS2" s="703"/>
      <c r="BQT2" s="703"/>
      <c r="BQU2" s="703"/>
      <c r="BQV2" s="703"/>
      <c r="BQW2" s="703"/>
      <c r="BQX2" s="703"/>
      <c r="BQY2" s="703"/>
      <c r="BQZ2" s="703"/>
      <c r="BRA2" s="703"/>
      <c r="BRB2" s="703"/>
      <c r="BRC2" s="703"/>
      <c r="BRD2" s="703"/>
      <c r="BRE2" s="703"/>
      <c r="BRF2" s="703"/>
      <c r="BRG2" s="703"/>
      <c r="BRH2" s="703"/>
      <c r="BRI2" s="703"/>
      <c r="BRJ2" s="703"/>
      <c r="BRK2" s="703"/>
      <c r="BRL2" s="703"/>
      <c r="BRM2" s="703"/>
      <c r="BRN2" s="703"/>
      <c r="BRO2" s="703"/>
      <c r="BRP2" s="703"/>
      <c r="BRQ2" s="703"/>
      <c r="BRR2" s="703"/>
      <c r="BRS2" s="703"/>
      <c r="BRT2" s="703"/>
      <c r="BRU2" s="703"/>
      <c r="BRV2" s="703"/>
      <c r="BRW2" s="703"/>
      <c r="BRX2" s="703"/>
      <c r="BRY2" s="703"/>
      <c r="BRZ2" s="703"/>
      <c r="BSA2" s="703"/>
      <c r="BSB2" s="703"/>
      <c r="BSC2" s="703"/>
      <c r="BSD2" s="703"/>
      <c r="BSE2" s="703"/>
      <c r="BSF2" s="703"/>
      <c r="BSG2" s="703"/>
      <c r="BSH2" s="703"/>
      <c r="BSI2" s="703"/>
      <c r="BSJ2" s="703"/>
      <c r="BSK2" s="703"/>
      <c r="BSL2" s="703"/>
      <c r="BSM2" s="703"/>
      <c r="BSN2" s="703"/>
      <c r="BSO2" s="703"/>
      <c r="BSP2" s="703"/>
      <c r="BSQ2" s="703"/>
      <c r="BSR2" s="703"/>
      <c r="BSS2" s="703"/>
      <c r="BST2" s="703"/>
      <c r="BSU2" s="703"/>
      <c r="BSV2" s="703"/>
      <c r="BSW2" s="703"/>
      <c r="BSX2" s="703"/>
      <c r="BSY2" s="703"/>
      <c r="BSZ2" s="703"/>
      <c r="BTA2" s="703"/>
      <c r="BTB2" s="703"/>
      <c r="BTC2" s="703"/>
      <c r="BTD2" s="703"/>
      <c r="BTE2" s="703"/>
      <c r="BTF2" s="703"/>
      <c r="BTG2" s="703"/>
      <c r="BTH2" s="703"/>
      <c r="BTI2" s="703"/>
      <c r="BTJ2" s="703"/>
      <c r="BTK2" s="703"/>
      <c r="BTL2" s="703"/>
      <c r="BTM2" s="703"/>
      <c r="BTN2" s="703"/>
      <c r="BTO2" s="703"/>
      <c r="BTP2" s="703"/>
      <c r="BTQ2" s="703"/>
      <c r="BTR2" s="703"/>
      <c r="BTS2" s="703"/>
      <c r="BTT2" s="703"/>
      <c r="BTU2" s="703"/>
      <c r="BTV2" s="703"/>
      <c r="BTW2" s="703"/>
      <c r="BTX2" s="703"/>
      <c r="BTY2" s="703"/>
      <c r="BTZ2" s="703"/>
      <c r="BUA2" s="703"/>
      <c r="BUB2" s="703"/>
      <c r="BUC2" s="703"/>
      <c r="BUD2" s="703"/>
      <c r="BUE2" s="703"/>
      <c r="BUF2" s="703"/>
      <c r="BUG2" s="703"/>
      <c r="BUH2" s="703"/>
      <c r="BUI2" s="703"/>
      <c r="BUJ2" s="703"/>
      <c r="BUK2" s="703"/>
      <c r="BUL2" s="703"/>
      <c r="BUM2" s="703"/>
      <c r="BUN2" s="703"/>
      <c r="BUO2" s="703"/>
      <c r="BUP2" s="703"/>
      <c r="BUQ2" s="703"/>
      <c r="BUR2" s="703"/>
      <c r="BUS2" s="703"/>
      <c r="BUT2" s="703"/>
      <c r="BUU2" s="703"/>
      <c r="BUV2" s="703"/>
      <c r="BUW2" s="703"/>
      <c r="BUX2" s="703"/>
      <c r="BUY2" s="703"/>
      <c r="BUZ2" s="703"/>
      <c r="BVA2" s="703"/>
      <c r="BVB2" s="703"/>
      <c r="BVC2" s="703"/>
      <c r="BVD2" s="703"/>
      <c r="BVE2" s="703"/>
      <c r="BVF2" s="703"/>
      <c r="BVG2" s="703"/>
      <c r="BVH2" s="703"/>
      <c r="BVI2" s="703"/>
      <c r="BVJ2" s="703"/>
      <c r="BVK2" s="703"/>
      <c r="BVL2" s="703"/>
      <c r="BVM2" s="703"/>
      <c r="BVN2" s="703"/>
      <c r="BVO2" s="703"/>
      <c r="BVP2" s="703"/>
      <c r="BVQ2" s="703"/>
      <c r="BVR2" s="703"/>
      <c r="BVS2" s="703"/>
      <c r="BVT2" s="703"/>
      <c r="BVU2" s="703"/>
      <c r="BVV2" s="703"/>
      <c r="BVW2" s="703"/>
      <c r="BVX2" s="703"/>
      <c r="BVY2" s="703"/>
      <c r="BVZ2" s="703"/>
      <c r="BWA2" s="703"/>
      <c r="BWB2" s="703"/>
      <c r="BWC2" s="703"/>
      <c r="BWD2" s="703"/>
      <c r="BWE2" s="703"/>
      <c r="BWF2" s="703"/>
      <c r="BWG2" s="703"/>
      <c r="BWH2" s="703"/>
      <c r="BWI2" s="703"/>
      <c r="BWJ2" s="703"/>
      <c r="BWK2" s="703"/>
      <c r="BWL2" s="703"/>
      <c r="BWM2" s="703"/>
      <c r="BWN2" s="703"/>
      <c r="BWO2" s="703"/>
      <c r="BWP2" s="703"/>
      <c r="BWQ2" s="703"/>
      <c r="BWR2" s="703"/>
      <c r="BWS2" s="703"/>
      <c r="BWT2" s="703"/>
      <c r="BWU2" s="703"/>
      <c r="BWV2" s="703"/>
      <c r="BWW2" s="703"/>
      <c r="BWX2" s="703"/>
      <c r="BWY2" s="703"/>
      <c r="BWZ2" s="703"/>
      <c r="BXA2" s="703"/>
      <c r="BXB2" s="703"/>
      <c r="BXC2" s="703"/>
      <c r="BXD2" s="703"/>
      <c r="BXE2" s="703"/>
      <c r="BXF2" s="703"/>
      <c r="BXG2" s="703"/>
      <c r="BXH2" s="703"/>
      <c r="BXI2" s="703"/>
      <c r="BXJ2" s="703"/>
      <c r="BXK2" s="703"/>
      <c r="BXL2" s="703"/>
      <c r="BXM2" s="703"/>
      <c r="BXN2" s="703"/>
      <c r="BXO2" s="703"/>
      <c r="BXP2" s="703"/>
      <c r="BXQ2" s="703"/>
      <c r="BXR2" s="703"/>
      <c r="BXS2" s="703"/>
      <c r="BXT2" s="703"/>
      <c r="BXU2" s="703"/>
      <c r="BXV2" s="703"/>
      <c r="BXW2" s="703"/>
      <c r="BXX2" s="703"/>
      <c r="BXY2" s="703"/>
      <c r="BXZ2" s="703"/>
      <c r="BYA2" s="703"/>
      <c r="BYB2" s="703"/>
      <c r="BYC2" s="703"/>
      <c r="BYD2" s="703"/>
      <c r="BYE2" s="703"/>
      <c r="BYF2" s="703"/>
      <c r="BYG2" s="703"/>
      <c r="BYH2" s="703"/>
      <c r="BYI2" s="703"/>
      <c r="BYJ2" s="703"/>
      <c r="BYK2" s="703"/>
      <c r="BYL2" s="703"/>
      <c r="BYM2" s="703"/>
      <c r="BYN2" s="703"/>
      <c r="BYO2" s="703"/>
      <c r="BYP2" s="703"/>
      <c r="BYQ2" s="703"/>
      <c r="BYR2" s="703"/>
      <c r="BYS2" s="703"/>
      <c r="BYT2" s="703"/>
      <c r="BYU2" s="703"/>
      <c r="BYV2" s="703"/>
      <c r="BYW2" s="703"/>
      <c r="BYX2" s="703"/>
      <c r="BYY2" s="703"/>
      <c r="BYZ2" s="703"/>
      <c r="BZA2" s="703"/>
      <c r="BZB2" s="703"/>
      <c r="BZC2" s="703"/>
      <c r="BZD2" s="703"/>
      <c r="BZE2" s="703"/>
      <c r="BZF2" s="703"/>
      <c r="BZG2" s="703"/>
      <c r="BZH2" s="703"/>
      <c r="BZI2" s="703"/>
      <c r="BZJ2" s="703"/>
      <c r="BZK2" s="703"/>
      <c r="BZL2" s="703"/>
      <c r="BZM2" s="703"/>
      <c r="BZN2" s="703"/>
      <c r="BZO2" s="703"/>
      <c r="BZP2" s="703"/>
      <c r="BZQ2" s="703"/>
      <c r="BZR2" s="703"/>
      <c r="BZS2" s="703"/>
      <c r="BZT2" s="703"/>
      <c r="BZU2" s="703"/>
      <c r="BZV2" s="703"/>
      <c r="BZW2" s="703"/>
      <c r="BZX2" s="703"/>
      <c r="BZY2" s="703"/>
      <c r="BZZ2" s="703"/>
      <c r="CAA2" s="703"/>
      <c r="CAB2" s="703"/>
      <c r="CAC2" s="703"/>
      <c r="CAD2" s="703"/>
      <c r="CAE2" s="703"/>
      <c r="CAF2" s="703"/>
      <c r="CAG2" s="703"/>
      <c r="CAH2" s="703"/>
      <c r="CAI2" s="703"/>
      <c r="CAJ2" s="703"/>
      <c r="CAK2" s="703"/>
      <c r="CAL2" s="703"/>
      <c r="CAM2" s="703"/>
      <c r="CAN2" s="703"/>
      <c r="CAO2" s="703"/>
      <c r="CAP2" s="703"/>
      <c r="CAQ2" s="703"/>
      <c r="CAR2" s="703"/>
      <c r="CAS2" s="703"/>
      <c r="CAT2" s="703"/>
      <c r="CAU2" s="703"/>
      <c r="CAV2" s="703"/>
      <c r="CAW2" s="703"/>
      <c r="CAX2" s="703"/>
      <c r="CAY2" s="703"/>
      <c r="CAZ2" s="703"/>
      <c r="CBA2" s="703"/>
      <c r="CBB2" s="703"/>
      <c r="CBC2" s="703"/>
      <c r="CBD2" s="703"/>
      <c r="CBE2" s="703"/>
      <c r="CBF2" s="703"/>
      <c r="CBG2" s="703"/>
      <c r="CBH2" s="703"/>
      <c r="CBI2" s="703"/>
      <c r="CBJ2" s="703"/>
      <c r="CBK2" s="703"/>
      <c r="CBL2" s="703"/>
      <c r="CBM2" s="703"/>
      <c r="CBN2" s="703"/>
      <c r="CBO2" s="703"/>
      <c r="CBP2" s="703"/>
      <c r="CBQ2" s="703"/>
      <c r="CBR2" s="703"/>
      <c r="CBS2" s="703"/>
      <c r="CBT2" s="703"/>
      <c r="CBU2" s="703"/>
      <c r="CBV2" s="703"/>
      <c r="CBW2" s="703"/>
      <c r="CBX2" s="703"/>
      <c r="CBY2" s="703"/>
      <c r="CBZ2" s="703"/>
      <c r="CCA2" s="703"/>
      <c r="CCB2" s="703"/>
      <c r="CCC2" s="703"/>
      <c r="CCD2" s="703"/>
      <c r="CCE2" s="703"/>
      <c r="CCF2" s="703"/>
      <c r="CCG2" s="703"/>
      <c r="CCH2" s="703"/>
      <c r="CCI2" s="703"/>
      <c r="CCJ2" s="703"/>
      <c r="CCK2" s="703"/>
      <c r="CCL2" s="703"/>
      <c r="CCM2" s="703"/>
      <c r="CCN2" s="703"/>
      <c r="CCO2" s="703"/>
      <c r="CCP2" s="703"/>
      <c r="CCQ2" s="703"/>
      <c r="CCR2" s="703"/>
      <c r="CCS2" s="703"/>
      <c r="CCT2" s="703"/>
      <c r="CCU2" s="703"/>
      <c r="CCV2" s="703"/>
      <c r="CCW2" s="703"/>
      <c r="CCX2" s="703"/>
      <c r="CCY2" s="703"/>
      <c r="CCZ2" s="703"/>
      <c r="CDA2" s="703"/>
      <c r="CDB2" s="703"/>
      <c r="CDC2" s="703"/>
      <c r="CDD2" s="703"/>
      <c r="CDE2" s="703"/>
      <c r="CDF2" s="703"/>
      <c r="CDG2" s="703"/>
      <c r="CDH2" s="703"/>
      <c r="CDI2" s="703"/>
      <c r="CDJ2" s="703"/>
      <c r="CDK2" s="703"/>
      <c r="CDL2" s="703"/>
      <c r="CDM2" s="703"/>
      <c r="CDN2" s="703"/>
      <c r="CDO2" s="703"/>
      <c r="CDP2" s="703"/>
      <c r="CDQ2" s="703"/>
      <c r="CDR2" s="703"/>
      <c r="CDS2" s="703"/>
      <c r="CDT2" s="703"/>
      <c r="CDU2" s="703"/>
      <c r="CDV2" s="703"/>
      <c r="CDW2" s="703"/>
      <c r="CDX2" s="703"/>
      <c r="CDY2" s="703"/>
      <c r="CDZ2" s="703"/>
      <c r="CEA2" s="703"/>
      <c r="CEB2" s="703"/>
      <c r="CEC2" s="703"/>
      <c r="CED2" s="703"/>
      <c r="CEE2" s="703"/>
      <c r="CEF2" s="703"/>
      <c r="CEG2" s="703"/>
      <c r="CEH2" s="703"/>
      <c r="CEI2" s="703"/>
      <c r="CEJ2" s="703"/>
      <c r="CEK2" s="703"/>
      <c r="CEL2" s="703"/>
      <c r="CEM2" s="703"/>
      <c r="CEN2" s="703"/>
      <c r="CEO2" s="703"/>
      <c r="CEP2" s="703"/>
      <c r="CEQ2" s="703"/>
      <c r="CER2" s="703"/>
      <c r="CES2" s="703"/>
      <c r="CET2" s="703"/>
      <c r="CEU2" s="703"/>
      <c r="CEV2" s="703"/>
      <c r="CEW2" s="703"/>
      <c r="CEX2" s="703"/>
      <c r="CEY2" s="703"/>
      <c r="CEZ2" s="703"/>
      <c r="CFA2" s="703"/>
      <c r="CFB2" s="703"/>
      <c r="CFC2" s="703"/>
      <c r="CFD2" s="703"/>
      <c r="CFE2" s="703"/>
      <c r="CFF2" s="703"/>
      <c r="CFG2" s="703"/>
      <c r="CFH2" s="703"/>
      <c r="CFI2" s="703"/>
      <c r="CFJ2" s="703"/>
      <c r="CFK2" s="703"/>
      <c r="CFL2" s="703"/>
      <c r="CFM2" s="703"/>
      <c r="CFN2" s="703"/>
      <c r="CFO2" s="703"/>
      <c r="CFP2" s="703"/>
      <c r="CFQ2" s="703"/>
      <c r="CFR2" s="703"/>
      <c r="CFS2" s="703"/>
      <c r="CFT2" s="703"/>
      <c r="CFU2" s="703"/>
      <c r="CFV2" s="703"/>
      <c r="CFW2" s="703"/>
      <c r="CFX2" s="703"/>
      <c r="CFY2" s="703"/>
      <c r="CFZ2" s="703"/>
      <c r="CGA2" s="703"/>
      <c r="CGB2" s="703"/>
      <c r="CGC2" s="703"/>
      <c r="CGD2" s="703"/>
      <c r="CGE2" s="703"/>
      <c r="CGF2" s="703"/>
      <c r="CGG2" s="703"/>
      <c r="CGH2" s="703"/>
      <c r="CGI2" s="703"/>
      <c r="CGJ2" s="703"/>
      <c r="CGK2" s="703"/>
      <c r="CGL2" s="703"/>
      <c r="CGM2" s="703"/>
      <c r="CGN2" s="703"/>
      <c r="CGO2" s="703"/>
      <c r="CGP2" s="703"/>
      <c r="CGQ2" s="703"/>
      <c r="CGR2" s="703"/>
      <c r="CGS2" s="703"/>
      <c r="CGT2" s="703"/>
      <c r="CGU2" s="703"/>
      <c r="CGV2" s="703"/>
      <c r="CGW2" s="703"/>
      <c r="CGX2" s="703"/>
      <c r="CGY2" s="703"/>
      <c r="CGZ2" s="703"/>
      <c r="CHA2" s="703"/>
      <c r="CHB2" s="703"/>
      <c r="CHC2" s="703"/>
      <c r="CHD2" s="703"/>
      <c r="CHE2" s="703"/>
      <c r="CHF2" s="703"/>
      <c r="CHG2" s="703"/>
      <c r="CHH2" s="703"/>
      <c r="CHI2" s="703"/>
      <c r="CHJ2" s="703"/>
      <c r="CHK2" s="703"/>
      <c r="CHL2" s="703"/>
      <c r="CHM2" s="703"/>
      <c r="CHN2" s="703"/>
      <c r="CHO2" s="703"/>
      <c r="CHP2" s="703"/>
      <c r="CHQ2" s="703"/>
      <c r="CHR2" s="703"/>
      <c r="CHS2" s="703"/>
      <c r="CHT2" s="703"/>
      <c r="CHU2" s="703"/>
      <c r="CHV2" s="703"/>
      <c r="CHW2" s="703"/>
      <c r="CHX2" s="703"/>
      <c r="CHY2" s="703"/>
      <c r="CHZ2" s="703"/>
      <c r="CIA2" s="703"/>
      <c r="CIB2" s="703"/>
      <c r="CIC2" s="703"/>
      <c r="CID2" s="703"/>
      <c r="CIE2" s="703"/>
      <c r="CIF2" s="703"/>
      <c r="CIG2" s="703"/>
      <c r="CIH2" s="703"/>
      <c r="CII2" s="703"/>
      <c r="CIJ2" s="703"/>
      <c r="CIK2" s="703"/>
      <c r="CIL2" s="703"/>
      <c r="CIM2" s="703"/>
      <c r="CIN2" s="703"/>
      <c r="CIO2" s="703"/>
      <c r="CIP2" s="703"/>
      <c r="CIQ2" s="703"/>
      <c r="CIR2" s="703"/>
      <c r="CIS2" s="703"/>
      <c r="CIT2" s="703"/>
      <c r="CIU2" s="703"/>
      <c r="CIV2" s="703"/>
      <c r="CIW2" s="703"/>
      <c r="CIX2" s="703"/>
      <c r="CIY2" s="703"/>
      <c r="CIZ2" s="703"/>
      <c r="CJA2" s="703"/>
      <c r="CJB2" s="703"/>
      <c r="CJC2" s="703"/>
      <c r="CJD2" s="703"/>
      <c r="CJE2" s="703"/>
      <c r="CJF2" s="703"/>
      <c r="CJG2" s="703"/>
      <c r="CJH2" s="703"/>
      <c r="CJI2" s="703"/>
      <c r="CJJ2" s="703"/>
      <c r="CJK2" s="703"/>
      <c r="CJL2" s="703"/>
      <c r="CJM2" s="703"/>
      <c r="CJN2" s="703"/>
      <c r="CJO2" s="703"/>
      <c r="CJP2" s="703"/>
      <c r="CJQ2" s="703"/>
      <c r="CJR2" s="703"/>
      <c r="CJS2" s="703"/>
      <c r="CJT2" s="703"/>
      <c r="CJU2" s="703"/>
      <c r="CJV2" s="703"/>
      <c r="CJW2" s="703"/>
      <c r="CJX2" s="703"/>
      <c r="CJY2" s="703"/>
      <c r="CJZ2" s="703"/>
      <c r="CKA2" s="703"/>
      <c r="CKB2" s="703"/>
      <c r="CKC2" s="703"/>
      <c r="CKD2" s="703"/>
      <c r="CKE2" s="703"/>
      <c r="CKF2" s="703"/>
      <c r="CKG2" s="703"/>
      <c r="CKH2" s="703"/>
      <c r="CKI2" s="703"/>
      <c r="CKJ2" s="703"/>
      <c r="CKK2" s="703"/>
      <c r="CKL2" s="703"/>
      <c r="CKM2" s="703"/>
      <c r="CKN2" s="703"/>
      <c r="CKO2" s="703"/>
      <c r="CKP2" s="703"/>
      <c r="CKQ2" s="703"/>
      <c r="CKR2" s="703"/>
      <c r="CKS2" s="703"/>
      <c r="CKT2" s="703"/>
      <c r="CKU2" s="703"/>
      <c r="CKV2" s="703"/>
      <c r="CKW2" s="703"/>
      <c r="CKX2" s="703"/>
      <c r="CKY2" s="703"/>
      <c r="CKZ2" s="703"/>
      <c r="CLA2" s="703"/>
      <c r="CLB2" s="703"/>
      <c r="CLC2" s="703"/>
      <c r="CLD2" s="703"/>
      <c r="CLE2" s="703"/>
      <c r="CLF2" s="703"/>
      <c r="CLG2" s="703"/>
      <c r="CLH2" s="703"/>
      <c r="CLI2" s="703"/>
      <c r="CLJ2" s="703"/>
      <c r="CLK2" s="703"/>
      <c r="CLL2" s="703"/>
      <c r="CLM2" s="703"/>
      <c r="CLN2" s="703"/>
      <c r="CLO2" s="703"/>
      <c r="CLP2" s="703"/>
      <c r="CLQ2" s="703"/>
      <c r="CLR2" s="703"/>
      <c r="CLS2" s="703"/>
      <c r="CLT2" s="703"/>
      <c r="CLU2" s="703"/>
      <c r="CLV2" s="703"/>
      <c r="CLW2" s="703"/>
      <c r="CLX2" s="703"/>
      <c r="CLY2" s="703"/>
      <c r="CLZ2" s="703"/>
      <c r="CMA2" s="703"/>
      <c r="CMB2" s="703"/>
      <c r="CMC2" s="703"/>
      <c r="CMD2" s="703"/>
      <c r="CME2" s="703"/>
      <c r="CMF2" s="703"/>
      <c r="CMG2" s="703"/>
      <c r="CMH2" s="703"/>
      <c r="CMI2" s="703"/>
      <c r="CMJ2" s="703"/>
      <c r="CMK2" s="703"/>
      <c r="CML2" s="703"/>
      <c r="CMM2" s="703"/>
      <c r="CMN2" s="703"/>
      <c r="CMO2" s="703"/>
      <c r="CMP2" s="703"/>
      <c r="CMQ2" s="703"/>
      <c r="CMR2" s="703"/>
      <c r="CMS2" s="703"/>
      <c r="CMT2" s="703"/>
      <c r="CMU2" s="703"/>
      <c r="CMV2" s="703"/>
      <c r="CMW2" s="703"/>
      <c r="CMX2" s="703"/>
      <c r="CMY2" s="703"/>
      <c r="CMZ2" s="703"/>
      <c r="CNA2" s="703"/>
      <c r="CNB2" s="703"/>
      <c r="CNC2" s="703"/>
      <c r="CND2" s="703"/>
      <c r="CNE2" s="703"/>
      <c r="CNF2" s="703"/>
      <c r="CNG2" s="703"/>
      <c r="CNH2" s="703"/>
      <c r="CNI2" s="703"/>
      <c r="CNJ2" s="703"/>
      <c r="CNK2" s="703"/>
      <c r="CNL2" s="703"/>
      <c r="CNM2" s="703"/>
      <c r="CNN2" s="703"/>
      <c r="CNO2" s="703"/>
      <c r="CNP2" s="703"/>
      <c r="CNQ2" s="703"/>
      <c r="CNR2" s="703"/>
      <c r="CNS2" s="703"/>
      <c r="CNT2" s="703"/>
      <c r="CNU2" s="703"/>
      <c r="CNV2" s="703"/>
      <c r="CNW2" s="703"/>
      <c r="CNX2" s="703"/>
      <c r="CNY2" s="703"/>
      <c r="CNZ2" s="703"/>
      <c r="COA2" s="703"/>
      <c r="COB2" s="703"/>
      <c r="COC2" s="703"/>
      <c r="COD2" s="703"/>
      <c r="COE2" s="703"/>
      <c r="COF2" s="703"/>
      <c r="COG2" s="703"/>
      <c r="COH2" s="703"/>
      <c r="COI2" s="703"/>
      <c r="COJ2" s="703"/>
      <c r="COK2" s="703"/>
      <c r="COL2" s="703"/>
      <c r="COM2" s="703"/>
      <c r="CON2" s="703"/>
      <c r="COO2" s="703"/>
      <c r="COP2" s="703"/>
      <c r="COQ2" s="703"/>
      <c r="COR2" s="703"/>
      <c r="COS2" s="703"/>
      <c r="COT2" s="703"/>
      <c r="COU2" s="703"/>
      <c r="COV2" s="703"/>
      <c r="COW2" s="703"/>
      <c r="COX2" s="703"/>
      <c r="COY2" s="703"/>
      <c r="COZ2" s="703"/>
      <c r="CPA2" s="703"/>
      <c r="CPB2" s="703"/>
      <c r="CPC2" s="703"/>
      <c r="CPD2" s="703"/>
      <c r="CPE2" s="703"/>
      <c r="CPF2" s="703"/>
      <c r="CPG2" s="703"/>
      <c r="CPH2" s="703"/>
      <c r="CPI2" s="703"/>
      <c r="CPJ2" s="703"/>
      <c r="CPK2" s="703"/>
      <c r="CPL2" s="703"/>
      <c r="CPM2" s="703"/>
      <c r="CPN2" s="703"/>
      <c r="CPO2" s="703"/>
      <c r="CPP2" s="703"/>
      <c r="CPQ2" s="703"/>
      <c r="CPR2" s="703"/>
      <c r="CPS2" s="703"/>
      <c r="CPT2" s="703"/>
      <c r="CPU2" s="703"/>
      <c r="CPV2" s="703"/>
      <c r="CPW2" s="703"/>
      <c r="CPX2" s="703"/>
      <c r="CPY2" s="703"/>
      <c r="CPZ2" s="703"/>
      <c r="CQA2" s="703"/>
      <c r="CQB2" s="703"/>
      <c r="CQC2" s="703"/>
      <c r="CQD2" s="703"/>
      <c r="CQE2" s="703"/>
      <c r="CQF2" s="703"/>
      <c r="CQG2" s="703"/>
      <c r="CQH2" s="703"/>
      <c r="CQI2" s="703"/>
      <c r="CQJ2" s="703"/>
      <c r="CQK2" s="703"/>
      <c r="CQL2" s="703"/>
      <c r="CQM2" s="703"/>
      <c r="CQN2" s="703"/>
      <c r="CQO2" s="703"/>
      <c r="CQP2" s="703"/>
      <c r="CQQ2" s="703"/>
      <c r="CQR2" s="703"/>
      <c r="CQS2" s="703"/>
      <c r="CQT2" s="703"/>
      <c r="CQU2" s="703"/>
      <c r="CQV2" s="703"/>
      <c r="CQW2" s="703"/>
      <c r="CQX2" s="703"/>
      <c r="CQY2" s="703"/>
      <c r="CQZ2" s="703"/>
      <c r="CRA2" s="703"/>
      <c r="CRB2" s="703"/>
      <c r="CRC2" s="703"/>
      <c r="CRD2" s="703"/>
      <c r="CRE2" s="703"/>
      <c r="CRF2" s="703"/>
      <c r="CRG2" s="703"/>
      <c r="CRH2" s="703"/>
      <c r="CRI2" s="703"/>
      <c r="CRJ2" s="703"/>
      <c r="CRK2" s="703"/>
      <c r="CRL2" s="703"/>
      <c r="CRM2" s="703"/>
      <c r="CRN2" s="703"/>
      <c r="CRO2" s="703"/>
      <c r="CRP2" s="703"/>
      <c r="CRQ2" s="703"/>
      <c r="CRR2" s="703"/>
      <c r="CRS2" s="703"/>
      <c r="CRT2" s="703"/>
      <c r="CRU2" s="703"/>
      <c r="CRV2" s="703"/>
      <c r="CRW2" s="703"/>
      <c r="CRX2" s="703"/>
      <c r="CRY2" s="703"/>
      <c r="CRZ2" s="703"/>
      <c r="CSA2" s="703"/>
      <c r="CSB2" s="703"/>
      <c r="CSC2" s="703"/>
      <c r="CSD2" s="703"/>
      <c r="CSE2" s="703"/>
      <c r="CSF2" s="703"/>
      <c r="CSG2" s="703"/>
      <c r="CSH2" s="703"/>
      <c r="CSI2" s="703"/>
      <c r="CSJ2" s="703"/>
      <c r="CSK2" s="703"/>
      <c r="CSL2" s="703"/>
      <c r="CSM2" s="703"/>
      <c r="CSN2" s="703"/>
      <c r="CSO2" s="703"/>
      <c r="CSP2" s="703"/>
      <c r="CSQ2" s="703"/>
      <c r="CSR2" s="703"/>
      <c r="CSS2" s="703"/>
      <c r="CST2" s="703"/>
      <c r="CSU2" s="703"/>
      <c r="CSV2" s="703"/>
      <c r="CSW2" s="703"/>
      <c r="CSX2" s="703"/>
      <c r="CSY2" s="703"/>
      <c r="CSZ2" s="703"/>
      <c r="CTA2" s="703"/>
      <c r="CTB2" s="703"/>
      <c r="CTC2" s="703"/>
      <c r="CTD2" s="703"/>
      <c r="CTE2" s="703"/>
      <c r="CTF2" s="703"/>
      <c r="CTG2" s="703"/>
      <c r="CTH2" s="703"/>
      <c r="CTI2" s="703"/>
      <c r="CTJ2" s="703"/>
      <c r="CTK2" s="703"/>
      <c r="CTL2" s="703"/>
      <c r="CTM2" s="703"/>
      <c r="CTN2" s="703"/>
      <c r="CTO2" s="703"/>
      <c r="CTP2" s="703"/>
      <c r="CTQ2" s="703"/>
      <c r="CTR2" s="703"/>
      <c r="CTS2" s="703"/>
      <c r="CTT2" s="703"/>
      <c r="CTU2" s="703"/>
      <c r="CTV2" s="703"/>
      <c r="CTW2" s="703"/>
      <c r="CTX2" s="703"/>
      <c r="CTY2" s="703"/>
      <c r="CTZ2" s="703"/>
      <c r="CUA2" s="703"/>
      <c r="CUB2" s="703"/>
      <c r="CUC2" s="703"/>
      <c r="CUD2" s="703"/>
      <c r="CUE2" s="703"/>
      <c r="CUF2" s="703"/>
      <c r="CUG2" s="703"/>
      <c r="CUH2" s="703"/>
      <c r="CUI2" s="703"/>
      <c r="CUJ2" s="703"/>
      <c r="CUK2" s="703"/>
      <c r="CUL2" s="703"/>
      <c r="CUM2" s="703"/>
      <c r="CUN2" s="703"/>
      <c r="CUO2" s="703"/>
      <c r="CUP2" s="703"/>
      <c r="CUQ2" s="703"/>
      <c r="CUR2" s="703"/>
      <c r="CUS2" s="703"/>
      <c r="CUT2" s="703"/>
      <c r="CUU2" s="703"/>
      <c r="CUV2" s="703"/>
      <c r="CUW2" s="703"/>
      <c r="CUX2" s="703"/>
      <c r="CUY2" s="703"/>
      <c r="CUZ2" s="703"/>
      <c r="CVA2" s="703"/>
      <c r="CVB2" s="703"/>
      <c r="CVC2" s="703"/>
      <c r="CVD2" s="703"/>
      <c r="CVE2" s="703"/>
      <c r="CVF2" s="703"/>
      <c r="CVG2" s="703"/>
      <c r="CVH2" s="703"/>
      <c r="CVI2" s="703"/>
      <c r="CVJ2" s="703"/>
      <c r="CVK2" s="703"/>
      <c r="CVL2" s="703"/>
      <c r="CVM2" s="703"/>
      <c r="CVN2" s="703"/>
      <c r="CVO2" s="703"/>
      <c r="CVP2" s="703"/>
      <c r="CVQ2" s="703"/>
      <c r="CVR2" s="703"/>
      <c r="CVS2" s="703"/>
      <c r="CVT2" s="703"/>
      <c r="CVU2" s="703"/>
      <c r="CVV2" s="703"/>
      <c r="CVW2" s="703"/>
      <c r="CVX2" s="703"/>
      <c r="CVY2" s="703"/>
      <c r="CVZ2" s="703"/>
      <c r="CWA2" s="703"/>
      <c r="CWB2" s="703"/>
      <c r="CWC2" s="703"/>
      <c r="CWD2" s="703"/>
      <c r="CWE2" s="703"/>
      <c r="CWF2" s="703"/>
      <c r="CWG2" s="703"/>
      <c r="CWH2" s="703"/>
      <c r="CWI2" s="703"/>
      <c r="CWJ2" s="703"/>
      <c r="CWK2" s="703"/>
      <c r="CWL2" s="703"/>
      <c r="CWM2" s="703"/>
      <c r="CWN2" s="703"/>
      <c r="CWO2" s="703"/>
      <c r="CWP2" s="703"/>
      <c r="CWQ2" s="703"/>
      <c r="CWR2" s="703"/>
      <c r="CWS2" s="703"/>
      <c r="CWT2" s="703"/>
      <c r="CWU2" s="703"/>
      <c r="CWV2" s="703"/>
      <c r="CWW2" s="703"/>
      <c r="CWX2" s="703"/>
      <c r="CWY2" s="703"/>
      <c r="CWZ2" s="703"/>
      <c r="CXA2" s="703"/>
      <c r="CXB2" s="703"/>
      <c r="CXC2" s="703"/>
      <c r="CXD2" s="703"/>
      <c r="CXE2" s="703"/>
      <c r="CXF2" s="703"/>
      <c r="CXG2" s="703"/>
      <c r="CXH2" s="703"/>
      <c r="CXI2" s="703"/>
      <c r="CXJ2" s="703"/>
      <c r="CXK2" s="703"/>
      <c r="CXL2" s="703"/>
      <c r="CXM2" s="703"/>
      <c r="CXN2" s="703"/>
      <c r="CXO2" s="703"/>
      <c r="CXP2" s="703"/>
      <c r="CXQ2" s="703"/>
      <c r="CXR2" s="703"/>
      <c r="CXS2" s="703"/>
      <c r="CXT2" s="703"/>
      <c r="CXU2" s="703"/>
      <c r="CXV2" s="703"/>
      <c r="CXW2" s="703"/>
      <c r="CXX2" s="703"/>
      <c r="CXY2" s="703"/>
      <c r="CXZ2" s="703"/>
      <c r="CYA2" s="703"/>
      <c r="CYB2" s="703"/>
      <c r="CYC2" s="703"/>
      <c r="CYD2" s="703"/>
      <c r="CYE2" s="703"/>
      <c r="CYF2" s="703"/>
      <c r="CYG2" s="703"/>
      <c r="CYH2" s="703"/>
      <c r="CYI2" s="703"/>
      <c r="CYJ2" s="703"/>
      <c r="CYK2" s="703"/>
      <c r="CYL2" s="703"/>
      <c r="CYM2" s="703"/>
      <c r="CYN2" s="703"/>
      <c r="CYO2" s="703"/>
      <c r="CYP2" s="703"/>
      <c r="CYQ2" s="703"/>
      <c r="CYR2" s="703"/>
      <c r="CYS2" s="703"/>
      <c r="CYT2" s="703"/>
      <c r="CYU2" s="703"/>
      <c r="CYV2" s="703"/>
      <c r="CYW2" s="703"/>
      <c r="CYX2" s="703"/>
      <c r="CYY2" s="703"/>
      <c r="CYZ2" s="703"/>
      <c r="CZA2" s="703"/>
      <c r="CZB2" s="703"/>
      <c r="CZC2" s="703"/>
      <c r="CZD2" s="703"/>
      <c r="CZE2" s="703"/>
      <c r="CZF2" s="703"/>
      <c r="CZG2" s="703"/>
      <c r="CZH2" s="703"/>
      <c r="CZI2" s="703"/>
      <c r="CZJ2" s="703"/>
      <c r="CZK2" s="703"/>
      <c r="CZL2" s="703"/>
      <c r="CZM2" s="703"/>
      <c r="CZN2" s="703"/>
      <c r="CZO2" s="703"/>
      <c r="CZP2" s="703"/>
      <c r="CZQ2" s="703"/>
      <c r="CZR2" s="703"/>
      <c r="CZS2" s="703"/>
      <c r="CZT2" s="703"/>
      <c r="CZU2" s="703"/>
      <c r="CZV2" s="703"/>
      <c r="CZW2" s="703"/>
      <c r="CZX2" s="703"/>
      <c r="CZY2" s="703"/>
      <c r="CZZ2" s="703"/>
      <c r="DAA2" s="703"/>
      <c r="DAB2" s="703"/>
      <c r="DAC2" s="703"/>
      <c r="DAD2" s="703"/>
      <c r="DAE2" s="703"/>
      <c r="DAF2" s="703"/>
      <c r="DAG2" s="703"/>
      <c r="DAH2" s="703"/>
      <c r="DAI2" s="703"/>
      <c r="DAJ2" s="703"/>
      <c r="DAK2" s="703"/>
      <c r="DAL2" s="703"/>
      <c r="DAM2" s="703"/>
      <c r="DAN2" s="703"/>
      <c r="DAO2" s="703"/>
      <c r="DAP2" s="703"/>
      <c r="DAQ2" s="703"/>
      <c r="DAR2" s="703"/>
      <c r="DAS2" s="703"/>
      <c r="DAT2" s="703"/>
      <c r="DAU2" s="703"/>
      <c r="DAV2" s="703"/>
      <c r="DAW2" s="703"/>
      <c r="DAX2" s="703"/>
      <c r="DAY2" s="703"/>
      <c r="DAZ2" s="703"/>
      <c r="DBA2" s="703"/>
      <c r="DBB2" s="703"/>
      <c r="DBC2" s="703"/>
      <c r="DBD2" s="703"/>
      <c r="DBE2" s="703"/>
      <c r="DBF2" s="703"/>
      <c r="DBG2" s="703"/>
      <c r="DBH2" s="703"/>
      <c r="DBI2" s="703"/>
      <c r="DBJ2" s="703"/>
      <c r="DBK2" s="703"/>
      <c r="DBL2" s="703"/>
      <c r="DBM2" s="703"/>
      <c r="DBN2" s="703"/>
      <c r="DBO2" s="703"/>
      <c r="DBP2" s="703"/>
      <c r="DBQ2" s="703"/>
      <c r="DBR2" s="703"/>
      <c r="DBS2" s="703"/>
      <c r="DBT2" s="703"/>
      <c r="DBU2" s="703"/>
      <c r="DBV2" s="703"/>
      <c r="DBW2" s="703"/>
      <c r="DBX2" s="703"/>
      <c r="DBY2" s="703"/>
      <c r="DBZ2" s="703"/>
      <c r="DCA2" s="703"/>
      <c r="DCB2" s="703"/>
      <c r="DCC2" s="703"/>
      <c r="DCD2" s="703"/>
      <c r="DCE2" s="703"/>
      <c r="DCF2" s="703"/>
      <c r="DCG2" s="703"/>
      <c r="DCH2" s="703"/>
      <c r="DCI2" s="703"/>
      <c r="DCJ2" s="703"/>
      <c r="DCK2" s="703"/>
      <c r="DCL2" s="703"/>
      <c r="DCM2" s="703"/>
      <c r="DCN2" s="703"/>
      <c r="DCO2" s="703"/>
      <c r="DCP2" s="703"/>
      <c r="DCQ2" s="703"/>
      <c r="DCR2" s="703"/>
      <c r="DCS2" s="703"/>
      <c r="DCT2" s="703"/>
      <c r="DCU2" s="703"/>
      <c r="DCV2" s="703"/>
      <c r="DCW2" s="703"/>
      <c r="DCX2" s="703"/>
      <c r="DCY2" s="703"/>
      <c r="DCZ2" s="703"/>
      <c r="DDA2" s="703"/>
      <c r="DDB2" s="703"/>
      <c r="DDC2" s="703"/>
      <c r="DDD2" s="703"/>
      <c r="DDE2" s="703"/>
      <c r="DDF2" s="703"/>
      <c r="DDG2" s="703"/>
      <c r="DDH2" s="703"/>
      <c r="DDI2" s="703"/>
      <c r="DDJ2" s="703"/>
      <c r="DDK2" s="703"/>
      <c r="DDL2" s="703"/>
      <c r="DDM2" s="703"/>
      <c r="DDN2" s="703"/>
      <c r="DDO2" s="703"/>
      <c r="DDP2" s="703"/>
      <c r="DDQ2" s="703"/>
      <c r="DDR2" s="703"/>
      <c r="DDS2" s="703"/>
      <c r="DDT2" s="703"/>
      <c r="DDU2" s="703"/>
      <c r="DDV2" s="703"/>
      <c r="DDW2" s="703"/>
      <c r="DDX2" s="703"/>
      <c r="DDY2" s="703"/>
      <c r="DDZ2" s="703"/>
      <c r="DEA2" s="703"/>
      <c r="DEB2" s="703"/>
      <c r="DEC2" s="703"/>
      <c r="DED2" s="703"/>
      <c r="DEE2" s="703"/>
      <c r="DEF2" s="703"/>
      <c r="DEG2" s="703"/>
      <c r="DEH2" s="703"/>
      <c r="DEI2" s="703"/>
      <c r="DEJ2" s="703"/>
      <c r="DEK2" s="703"/>
      <c r="DEL2" s="703"/>
      <c r="DEM2" s="703"/>
      <c r="DEN2" s="703"/>
      <c r="DEO2" s="703"/>
      <c r="DEP2" s="703"/>
      <c r="DEQ2" s="703"/>
      <c r="DER2" s="703"/>
      <c r="DES2" s="703"/>
      <c r="DET2" s="703"/>
      <c r="DEU2" s="703"/>
      <c r="DEV2" s="703"/>
      <c r="DEW2" s="703"/>
      <c r="DEX2" s="703"/>
      <c r="DEY2" s="703"/>
      <c r="DEZ2" s="703"/>
      <c r="DFA2" s="703"/>
      <c r="DFB2" s="703"/>
      <c r="DFC2" s="703"/>
      <c r="DFD2" s="703"/>
      <c r="DFE2" s="703"/>
      <c r="DFF2" s="703"/>
      <c r="DFG2" s="703"/>
      <c r="DFH2" s="703"/>
      <c r="DFI2" s="703"/>
      <c r="DFJ2" s="703"/>
      <c r="DFK2" s="703"/>
      <c r="DFL2" s="703"/>
      <c r="DFM2" s="703"/>
      <c r="DFN2" s="703"/>
      <c r="DFO2" s="703"/>
      <c r="DFP2" s="703"/>
      <c r="DFQ2" s="703"/>
      <c r="DFR2" s="703"/>
      <c r="DFS2" s="703"/>
      <c r="DFT2" s="703"/>
      <c r="DFU2" s="703"/>
      <c r="DFV2" s="703"/>
      <c r="DFW2" s="703"/>
      <c r="DFX2" s="703"/>
      <c r="DFY2" s="703"/>
      <c r="DFZ2" s="703"/>
      <c r="DGA2" s="703"/>
      <c r="DGB2" s="703"/>
      <c r="DGC2" s="703"/>
      <c r="DGD2" s="703"/>
      <c r="DGE2" s="703"/>
      <c r="DGF2" s="703"/>
      <c r="DGG2" s="703"/>
      <c r="DGH2" s="703"/>
      <c r="DGI2" s="703"/>
      <c r="DGJ2" s="703"/>
      <c r="DGK2" s="703"/>
      <c r="DGL2" s="703"/>
      <c r="DGM2" s="703"/>
      <c r="DGN2" s="703"/>
      <c r="DGO2" s="703"/>
      <c r="DGP2" s="703"/>
      <c r="DGQ2" s="703"/>
      <c r="DGR2" s="703"/>
      <c r="DGS2" s="703"/>
      <c r="DGT2" s="703"/>
      <c r="DGU2" s="703"/>
      <c r="DGV2" s="703"/>
      <c r="DGW2" s="703"/>
      <c r="DGX2" s="703"/>
      <c r="DGY2" s="703"/>
      <c r="DGZ2" s="703"/>
      <c r="DHA2" s="703"/>
      <c r="DHB2" s="703"/>
      <c r="DHC2" s="703"/>
      <c r="DHD2" s="703"/>
      <c r="DHE2" s="703"/>
      <c r="DHF2" s="703"/>
      <c r="DHG2" s="703"/>
      <c r="DHH2" s="703"/>
      <c r="DHI2" s="703"/>
      <c r="DHJ2" s="703"/>
      <c r="DHK2" s="703"/>
      <c r="DHL2" s="703"/>
      <c r="DHM2" s="703"/>
      <c r="DHN2" s="703"/>
      <c r="DHO2" s="703"/>
      <c r="DHP2" s="703"/>
      <c r="DHQ2" s="703"/>
      <c r="DHR2" s="703"/>
      <c r="DHS2" s="703"/>
      <c r="DHT2" s="703"/>
      <c r="DHU2" s="703"/>
      <c r="DHV2" s="703"/>
      <c r="DHW2" s="703"/>
      <c r="DHX2" s="703"/>
      <c r="DHY2" s="703"/>
      <c r="DHZ2" s="703"/>
      <c r="DIA2" s="703"/>
      <c r="DIB2" s="703"/>
      <c r="DIC2" s="703"/>
      <c r="DID2" s="703"/>
      <c r="DIE2" s="703"/>
      <c r="DIF2" s="703"/>
      <c r="DIG2" s="703"/>
      <c r="DIH2" s="703"/>
      <c r="DII2" s="703"/>
      <c r="DIJ2" s="703"/>
      <c r="DIK2" s="703"/>
      <c r="DIL2" s="703"/>
      <c r="DIM2" s="703"/>
      <c r="DIN2" s="703"/>
      <c r="DIO2" s="703"/>
      <c r="DIP2" s="703"/>
      <c r="DIQ2" s="703"/>
      <c r="DIR2" s="703"/>
      <c r="DIS2" s="703"/>
      <c r="DIT2" s="703"/>
      <c r="DIU2" s="703"/>
      <c r="DIV2" s="703"/>
      <c r="DIW2" s="703"/>
      <c r="DIX2" s="703"/>
      <c r="DIY2" s="703"/>
      <c r="DIZ2" s="703"/>
      <c r="DJA2" s="703"/>
      <c r="DJB2" s="703"/>
      <c r="DJC2" s="703"/>
      <c r="DJD2" s="703"/>
      <c r="DJE2" s="703"/>
      <c r="DJF2" s="703"/>
      <c r="DJG2" s="703"/>
      <c r="DJH2" s="703"/>
      <c r="DJI2" s="703"/>
      <c r="DJJ2" s="703"/>
      <c r="DJK2" s="703"/>
      <c r="DJL2" s="703"/>
      <c r="DJM2" s="703"/>
      <c r="DJN2" s="703"/>
      <c r="DJO2" s="703"/>
      <c r="DJP2" s="703"/>
      <c r="DJQ2" s="703"/>
      <c r="DJR2" s="703"/>
      <c r="DJS2" s="703"/>
      <c r="DJT2" s="703"/>
      <c r="DJU2" s="703"/>
      <c r="DJV2" s="703"/>
      <c r="DJW2" s="703"/>
      <c r="DJX2" s="703"/>
      <c r="DJY2" s="703"/>
      <c r="DJZ2" s="703"/>
      <c r="DKA2" s="703"/>
      <c r="DKB2" s="703"/>
      <c r="DKC2" s="703"/>
      <c r="DKD2" s="703"/>
      <c r="DKE2" s="703"/>
      <c r="DKF2" s="703"/>
      <c r="DKG2" s="703"/>
      <c r="DKH2" s="703"/>
      <c r="DKI2" s="703"/>
      <c r="DKJ2" s="703"/>
      <c r="DKK2" s="703"/>
      <c r="DKL2" s="703"/>
      <c r="DKM2" s="703"/>
      <c r="DKN2" s="703"/>
      <c r="DKO2" s="703"/>
      <c r="DKP2" s="703"/>
      <c r="DKQ2" s="703"/>
      <c r="DKR2" s="703"/>
      <c r="DKS2" s="703"/>
      <c r="DKT2" s="703"/>
      <c r="DKU2" s="703"/>
      <c r="DKV2" s="703"/>
      <c r="DKW2" s="703"/>
      <c r="DKX2" s="703"/>
      <c r="DKY2" s="703"/>
      <c r="DKZ2" s="703"/>
      <c r="DLA2" s="703"/>
      <c r="DLB2" s="703"/>
      <c r="DLC2" s="703"/>
      <c r="DLD2" s="703"/>
      <c r="DLE2" s="703"/>
      <c r="DLF2" s="703"/>
      <c r="DLG2" s="703"/>
      <c r="DLH2" s="703"/>
      <c r="DLI2" s="703"/>
      <c r="DLJ2" s="703"/>
      <c r="DLK2" s="703"/>
      <c r="DLL2" s="703"/>
      <c r="DLM2" s="703"/>
      <c r="DLN2" s="703"/>
      <c r="DLO2" s="703"/>
      <c r="DLP2" s="703"/>
      <c r="DLQ2" s="703"/>
      <c r="DLR2" s="703"/>
      <c r="DLS2" s="703"/>
      <c r="DLT2" s="703"/>
      <c r="DLU2" s="703"/>
      <c r="DLV2" s="703"/>
      <c r="DLW2" s="703"/>
      <c r="DLX2" s="703"/>
      <c r="DLY2" s="703"/>
      <c r="DLZ2" s="703"/>
      <c r="DMA2" s="703"/>
      <c r="DMB2" s="703"/>
      <c r="DMC2" s="703"/>
      <c r="DMD2" s="703"/>
      <c r="DME2" s="703"/>
      <c r="DMF2" s="703"/>
      <c r="DMG2" s="703"/>
      <c r="DMH2" s="703"/>
      <c r="DMI2" s="703"/>
      <c r="DMJ2" s="703"/>
      <c r="DMK2" s="703"/>
      <c r="DML2" s="703"/>
      <c r="DMM2" s="703"/>
      <c r="DMN2" s="703"/>
      <c r="DMO2" s="703"/>
      <c r="DMP2" s="703"/>
      <c r="DMQ2" s="703"/>
      <c r="DMR2" s="703"/>
      <c r="DMS2" s="703"/>
      <c r="DMT2" s="703"/>
      <c r="DMU2" s="703"/>
      <c r="DMV2" s="703"/>
      <c r="DMW2" s="703"/>
      <c r="DMX2" s="703"/>
      <c r="DMY2" s="703"/>
      <c r="DMZ2" s="703"/>
      <c r="DNA2" s="703"/>
      <c r="DNB2" s="703"/>
      <c r="DNC2" s="703"/>
      <c r="DND2" s="703"/>
      <c r="DNE2" s="703"/>
      <c r="DNF2" s="703"/>
      <c r="DNG2" s="703"/>
      <c r="DNH2" s="703"/>
      <c r="DNI2" s="703"/>
      <c r="DNJ2" s="703"/>
      <c r="DNK2" s="703"/>
      <c r="DNL2" s="703"/>
      <c r="DNM2" s="703"/>
      <c r="DNN2" s="703"/>
      <c r="DNO2" s="703"/>
      <c r="DNP2" s="703"/>
      <c r="DNQ2" s="703"/>
      <c r="DNR2" s="703"/>
      <c r="DNS2" s="703"/>
      <c r="DNT2" s="703"/>
      <c r="DNU2" s="703"/>
      <c r="DNV2" s="703"/>
      <c r="DNW2" s="703"/>
      <c r="DNX2" s="703"/>
      <c r="DNY2" s="703"/>
      <c r="DNZ2" s="703"/>
      <c r="DOA2" s="703"/>
      <c r="DOB2" s="703"/>
      <c r="DOC2" s="703"/>
      <c r="DOD2" s="703"/>
      <c r="DOE2" s="703"/>
      <c r="DOF2" s="703"/>
      <c r="DOG2" s="703"/>
      <c r="DOH2" s="703"/>
      <c r="DOI2" s="703"/>
      <c r="DOJ2" s="703"/>
      <c r="DOK2" s="703"/>
      <c r="DOL2" s="703"/>
      <c r="DOM2" s="703"/>
      <c r="DON2" s="703"/>
      <c r="DOO2" s="703"/>
      <c r="DOP2" s="703"/>
      <c r="DOQ2" s="703"/>
      <c r="DOR2" s="703"/>
      <c r="DOS2" s="703"/>
      <c r="DOT2" s="703"/>
      <c r="DOU2" s="703"/>
      <c r="DOV2" s="703"/>
      <c r="DOW2" s="703"/>
      <c r="DOX2" s="703"/>
      <c r="DOY2" s="703"/>
      <c r="DOZ2" s="703"/>
      <c r="DPA2" s="703"/>
      <c r="DPB2" s="703"/>
      <c r="DPC2" s="703"/>
      <c r="DPD2" s="703"/>
      <c r="DPE2" s="703"/>
      <c r="DPF2" s="703"/>
      <c r="DPG2" s="703"/>
      <c r="DPH2" s="703"/>
      <c r="DPI2" s="703"/>
      <c r="DPJ2" s="703"/>
      <c r="DPK2" s="703"/>
      <c r="DPL2" s="703"/>
      <c r="DPM2" s="703"/>
      <c r="DPN2" s="703"/>
      <c r="DPO2" s="703"/>
      <c r="DPP2" s="703"/>
      <c r="DPQ2" s="703"/>
      <c r="DPR2" s="703"/>
      <c r="DPS2" s="703"/>
      <c r="DPT2" s="703"/>
      <c r="DPU2" s="703"/>
      <c r="DPV2" s="703"/>
      <c r="DPW2" s="703"/>
      <c r="DPX2" s="703"/>
      <c r="DPY2" s="703"/>
      <c r="DPZ2" s="703"/>
      <c r="DQA2" s="703"/>
      <c r="DQB2" s="703"/>
      <c r="DQC2" s="703"/>
      <c r="DQD2" s="703"/>
      <c r="DQE2" s="703"/>
      <c r="DQF2" s="703"/>
      <c r="DQG2" s="703"/>
      <c r="DQH2" s="703"/>
      <c r="DQI2" s="703"/>
      <c r="DQJ2" s="703"/>
      <c r="DQK2" s="703"/>
      <c r="DQL2" s="703"/>
      <c r="DQM2" s="703"/>
      <c r="DQN2" s="703"/>
      <c r="DQO2" s="703"/>
      <c r="DQP2" s="703"/>
      <c r="DQQ2" s="703"/>
      <c r="DQR2" s="703"/>
      <c r="DQS2" s="703"/>
      <c r="DQT2" s="703"/>
      <c r="DQU2" s="703"/>
      <c r="DQV2" s="703"/>
      <c r="DQW2" s="703"/>
      <c r="DQX2" s="703"/>
      <c r="DQY2" s="703"/>
      <c r="DQZ2" s="703"/>
      <c r="DRA2" s="703"/>
      <c r="DRB2" s="703"/>
      <c r="DRC2" s="703"/>
      <c r="DRD2" s="703"/>
      <c r="DRE2" s="703"/>
      <c r="DRF2" s="703"/>
      <c r="DRG2" s="703"/>
      <c r="DRH2" s="703"/>
      <c r="DRI2" s="703"/>
      <c r="DRJ2" s="703"/>
      <c r="DRK2" s="703"/>
      <c r="DRL2" s="703"/>
      <c r="DRM2" s="703"/>
      <c r="DRN2" s="703"/>
      <c r="DRO2" s="703"/>
      <c r="DRP2" s="703"/>
      <c r="DRQ2" s="703"/>
      <c r="DRR2" s="703"/>
      <c r="DRS2" s="703"/>
      <c r="DRT2" s="703"/>
      <c r="DRU2" s="703"/>
      <c r="DRV2" s="703"/>
      <c r="DRW2" s="703"/>
      <c r="DRX2" s="703"/>
      <c r="DRY2" s="703"/>
      <c r="DRZ2" s="703"/>
      <c r="DSA2" s="703"/>
      <c r="DSB2" s="703"/>
      <c r="DSC2" s="703"/>
      <c r="DSD2" s="703"/>
      <c r="DSE2" s="703"/>
      <c r="DSF2" s="703"/>
      <c r="DSG2" s="703"/>
      <c r="DSH2" s="703"/>
      <c r="DSI2" s="703"/>
      <c r="DSJ2" s="703"/>
      <c r="DSK2" s="703"/>
      <c r="DSL2" s="703"/>
      <c r="DSM2" s="703"/>
      <c r="DSN2" s="703"/>
      <c r="DSO2" s="703"/>
      <c r="DSP2" s="703"/>
      <c r="DSQ2" s="703"/>
      <c r="DSR2" s="703"/>
      <c r="DSS2" s="703"/>
      <c r="DST2" s="703"/>
      <c r="DSU2" s="703"/>
      <c r="DSV2" s="703"/>
      <c r="DSW2" s="703"/>
      <c r="DSX2" s="703"/>
      <c r="DSY2" s="703"/>
      <c r="DSZ2" s="703"/>
      <c r="DTA2" s="703"/>
      <c r="DTB2" s="703"/>
      <c r="DTC2" s="703"/>
      <c r="DTD2" s="703"/>
      <c r="DTE2" s="703"/>
      <c r="DTF2" s="703"/>
      <c r="DTG2" s="703"/>
      <c r="DTH2" s="703"/>
      <c r="DTI2" s="703"/>
      <c r="DTJ2" s="703"/>
      <c r="DTK2" s="703"/>
      <c r="DTL2" s="703"/>
      <c r="DTM2" s="703"/>
      <c r="DTN2" s="703"/>
      <c r="DTO2" s="703"/>
      <c r="DTP2" s="703"/>
      <c r="DTQ2" s="703"/>
      <c r="DTR2" s="703"/>
      <c r="DTS2" s="703"/>
      <c r="DTT2" s="703"/>
      <c r="DTU2" s="703"/>
      <c r="DTV2" s="703"/>
      <c r="DTW2" s="703"/>
      <c r="DTX2" s="703"/>
      <c r="DTY2" s="703"/>
      <c r="DTZ2" s="703"/>
      <c r="DUA2" s="703"/>
      <c r="DUB2" s="703"/>
      <c r="DUC2" s="703"/>
      <c r="DUD2" s="703"/>
      <c r="DUE2" s="703"/>
      <c r="DUF2" s="703"/>
      <c r="DUG2" s="703"/>
      <c r="DUH2" s="703"/>
      <c r="DUI2" s="703"/>
      <c r="DUJ2" s="703"/>
      <c r="DUK2" s="703"/>
      <c r="DUL2" s="703"/>
      <c r="DUM2" s="703"/>
      <c r="DUN2" s="703"/>
      <c r="DUO2" s="703"/>
      <c r="DUP2" s="703"/>
      <c r="DUQ2" s="703"/>
      <c r="DUR2" s="703"/>
      <c r="DUS2" s="703"/>
      <c r="DUT2" s="703"/>
      <c r="DUU2" s="703"/>
      <c r="DUV2" s="703"/>
      <c r="DUW2" s="703"/>
      <c r="DUX2" s="703"/>
      <c r="DUY2" s="703"/>
      <c r="DUZ2" s="703"/>
      <c r="DVA2" s="703"/>
      <c r="DVB2" s="703"/>
      <c r="DVC2" s="703"/>
      <c r="DVD2" s="703"/>
      <c r="DVE2" s="703"/>
      <c r="DVF2" s="703"/>
      <c r="DVG2" s="703"/>
      <c r="DVH2" s="703"/>
      <c r="DVI2" s="703"/>
      <c r="DVJ2" s="703"/>
      <c r="DVK2" s="703"/>
      <c r="DVL2" s="703"/>
      <c r="DVM2" s="703"/>
      <c r="DVN2" s="703"/>
      <c r="DVO2" s="703"/>
      <c r="DVP2" s="703"/>
      <c r="DVQ2" s="703"/>
      <c r="DVR2" s="703"/>
      <c r="DVS2" s="703"/>
      <c r="DVT2" s="703"/>
      <c r="DVU2" s="703"/>
      <c r="DVV2" s="703"/>
      <c r="DVW2" s="703"/>
      <c r="DVX2" s="703"/>
      <c r="DVY2" s="703"/>
      <c r="DVZ2" s="703"/>
      <c r="DWA2" s="703"/>
      <c r="DWB2" s="703"/>
      <c r="DWC2" s="703"/>
      <c r="DWD2" s="703"/>
      <c r="DWE2" s="703"/>
      <c r="DWF2" s="703"/>
      <c r="DWG2" s="703"/>
      <c r="DWH2" s="703"/>
      <c r="DWI2" s="703"/>
      <c r="DWJ2" s="703"/>
      <c r="DWK2" s="703"/>
      <c r="DWL2" s="703"/>
      <c r="DWM2" s="703"/>
      <c r="DWN2" s="703"/>
      <c r="DWO2" s="703"/>
      <c r="DWP2" s="703"/>
      <c r="DWQ2" s="703"/>
      <c r="DWR2" s="703"/>
      <c r="DWS2" s="703"/>
      <c r="DWT2" s="703"/>
      <c r="DWU2" s="703"/>
      <c r="DWV2" s="703"/>
      <c r="DWW2" s="703"/>
      <c r="DWX2" s="703"/>
      <c r="DWY2" s="703"/>
      <c r="DWZ2" s="703"/>
      <c r="DXA2" s="703"/>
      <c r="DXB2" s="703"/>
      <c r="DXC2" s="703"/>
      <c r="DXD2" s="703"/>
      <c r="DXE2" s="703"/>
      <c r="DXF2" s="703"/>
      <c r="DXG2" s="703"/>
      <c r="DXH2" s="703"/>
      <c r="DXI2" s="703"/>
      <c r="DXJ2" s="703"/>
      <c r="DXK2" s="703"/>
      <c r="DXL2" s="703"/>
      <c r="DXM2" s="703"/>
      <c r="DXN2" s="703"/>
      <c r="DXO2" s="703"/>
      <c r="DXP2" s="703"/>
      <c r="DXQ2" s="703"/>
      <c r="DXR2" s="703"/>
      <c r="DXS2" s="703"/>
      <c r="DXT2" s="703"/>
      <c r="DXU2" s="703"/>
      <c r="DXV2" s="703"/>
      <c r="DXW2" s="703"/>
      <c r="DXX2" s="703"/>
      <c r="DXY2" s="703"/>
      <c r="DXZ2" s="703"/>
      <c r="DYA2" s="703"/>
      <c r="DYB2" s="703"/>
      <c r="DYC2" s="703"/>
      <c r="DYD2" s="703"/>
      <c r="DYE2" s="703"/>
      <c r="DYF2" s="703"/>
      <c r="DYG2" s="703"/>
      <c r="DYH2" s="703"/>
      <c r="DYI2" s="703"/>
      <c r="DYJ2" s="703"/>
      <c r="DYK2" s="703"/>
      <c r="DYL2" s="703"/>
      <c r="DYM2" s="703"/>
      <c r="DYN2" s="703"/>
      <c r="DYO2" s="703"/>
      <c r="DYP2" s="703"/>
      <c r="DYQ2" s="703"/>
      <c r="DYR2" s="703"/>
      <c r="DYS2" s="703"/>
      <c r="DYT2" s="703"/>
      <c r="DYU2" s="703"/>
      <c r="DYV2" s="703"/>
      <c r="DYW2" s="703"/>
      <c r="DYX2" s="703"/>
      <c r="DYY2" s="703"/>
      <c r="DYZ2" s="703"/>
      <c r="DZA2" s="703"/>
      <c r="DZB2" s="703"/>
      <c r="DZC2" s="703"/>
      <c r="DZD2" s="703"/>
      <c r="DZE2" s="703"/>
      <c r="DZF2" s="703"/>
      <c r="DZG2" s="703"/>
      <c r="DZH2" s="703"/>
      <c r="DZI2" s="703"/>
      <c r="DZJ2" s="703"/>
      <c r="DZK2" s="703"/>
      <c r="DZL2" s="703"/>
      <c r="DZM2" s="703"/>
      <c r="DZN2" s="703"/>
      <c r="DZO2" s="703"/>
      <c r="DZP2" s="703"/>
      <c r="DZQ2" s="703"/>
      <c r="DZR2" s="703"/>
      <c r="DZS2" s="703"/>
      <c r="DZT2" s="703"/>
      <c r="DZU2" s="703"/>
      <c r="DZV2" s="703"/>
      <c r="DZW2" s="703"/>
      <c r="DZX2" s="703"/>
      <c r="DZY2" s="703"/>
      <c r="DZZ2" s="703"/>
      <c r="EAA2" s="703"/>
      <c r="EAB2" s="703"/>
      <c r="EAC2" s="703"/>
      <c r="EAD2" s="703"/>
      <c r="EAE2" s="703"/>
      <c r="EAF2" s="703"/>
      <c r="EAG2" s="703"/>
      <c r="EAH2" s="703"/>
      <c r="EAI2" s="703"/>
      <c r="EAJ2" s="703"/>
      <c r="EAK2" s="703"/>
      <c r="EAL2" s="703"/>
      <c r="EAM2" s="703"/>
      <c r="EAN2" s="703"/>
      <c r="EAO2" s="703"/>
      <c r="EAP2" s="703"/>
      <c r="EAQ2" s="703"/>
      <c r="EAR2" s="703"/>
      <c r="EAS2" s="703"/>
      <c r="EAT2" s="703"/>
      <c r="EAU2" s="703"/>
      <c r="EAV2" s="703"/>
      <c r="EAW2" s="703"/>
      <c r="EAX2" s="703"/>
      <c r="EAY2" s="703"/>
      <c r="EAZ2" s="703"/>
      <c r="EBA2" s="703"/>
      <c r="EBB2" s="703"/>
      <c r="EBC2" s="703"/>
      <c r="EBD2" s="703"/>
      <c r="EBE2" s="703"/>
      <c r="EBF2" s="703"/>
      <c r="EBG2" s="703"/>
      <c r="EBH2" s="703"/>
      <c r="EBI2" s="703"/>
      <c r="EBJ2" s="703"/>
      <c r="EBK2" s="703"/>
      <c r="EBL2" s="703"/>
      <c r="EBM2" s="703"/>
      <c r="EBN2" s="703"/>
      <c r="EBO2" s="703"/>
      <c r="EBP2" s="703"/>
      <c r="EBQ2" s="703"/>
      <c r="EBR2" s="703"/>
      <c r="EBS2" s="703"/>
      <c r="EBT2" s="703"/>
      <c r="EBU2" s="703"/>
      <c r="EBV2" s="703"/>
      <c r="EBW2" s="703"/>
      <c r="EBX2" s="703"/>
      <c r="EBY2" s="703"/>
      <c r="EBZ2" s="703"/>
      <c r="ECA2" s="703"/>
      <c r="ECB2" s="703"/>
      <c r="ECC2" s="703"/>
      <c r="ECD2" s="703"/>
      <c r="ECE2" s="703"/>
      <c r="ECF2" s="703"/>
      <c r="ECG2" s="703"/>
      <c r="ECH2" s="703"/>
      <c r="ECI2" s="703"/>
      <c r="ECJ2" s="703"/>
      <c r="ECK2" s="703"/>
      <c r="ECL2" s="703"/>
      <c r="ECM2" s="703"/>
      <c r="ECN2" s="703"/>
      <c r="ECO2" s="703"/>
      <c r="ECP2" s="703"/>
      <c r="ECQ2" s="703"/>
      <c r="ECR2" s="703"/>
      <c r="ECS2" s="703"/>
      <c r="ECT2" s="703"/>
      <c r="ECU2" s="703"/>
      <c r="ECV2" s="703"/>
      <c r="ECW2" s="703"/>
      <c r="ECX2" s="703"/>
      <c r="ECY2" s="703"/>
      <c r="ECZ2" s="703"/>
      <c r="EDA2" s="703"/>
      <c r="EDB2" s="703"/>
      <c r="EDC2" s="703"/>
      <c r="EDD2" s="703"/>
      <c r="EDE2" s="703"/>
      <c r="EDF2" s="703"/>
      <c r="EDG2" s="703"/>
      <c r="EDH2" s="703"/>
      <c r="EDI2" s="703"/>
      <c r="EDJ2" s="703"/>
      <c r="EDK2" s="703"/>
      <c r="EDL2" s="703"/>
      <c r="EDM2" s="703"/>
      <c r="EDN2" s="703"/>
      <c r="EDO2" s="703"/>
      <c r="EDP2" s="703"/>
      <c r="EDQ2" s="703"/>
      <c r="EDR2" s="703"/>
      <c r="EDS2" s="703"/>
      <c r="EDT2" s="703"/>
      <c r="EDU2" s="703"/>
      <c r="EDV2" s="703"/>
      <c r="EDW2" s="703"/>
      <c r="EDX2" s="703"/>
      <c r="EDY2" s="703"/>
      <c r="EDZ2" s="703"/>
      <c r="EEA2" s="703"/>
      <c r="EEB2" s="703"/>
      <c r="EEC2" s="703"/>
      <c r="EED2" s="703"/>
      <c r="EEE2" s="703"/>
      <c r="EEF2" s="703"/>
      <c r="EEG2" s="703"/>
      <c r="EEH2" s="703"/>
      <c r="EEI2" s="703"/>
      <c r="EEJ2" s="703"/>
      <c r="EEK2" s="703"/>
      <c r="EEL2" s="703"/>
      <c r="EEM2" s="703"/>
      <c r="EEN2" s="703"/>
      <c r="EEO2" s="703"/>
      <c r="EEP2" s="703"/>
      <c r="EEQ2" s="703"/>
      <c r="EER2" s="703"/>
      <c r="EES2" s="703"/>
      <c r="EET2" s="703"/>
      <c r="EEU2" s="703"/>
      <c r="EEV2" s="703"/>
      <c r="EEW2" s="703"/>
      <c r="EEX2" s="703"/>
      <c r="EEY2" s="703"/>
      <c r="EEZ2" s="703"/>
      <c r="EFA2" s="703"/>
      <c r="EFB2" s="703"/>
      <c r="EFC2" s="703"/>
      <c r="EFD2" s="703"/>
      <c r="EFE2" s="703"/>
      <c r="EFF2" s="703"/>
      <c r="EFG2" s="703"/>
      <c r="EFH2" s="703"/>
      <c r="EFI2" s="703"/>
      <c r="EFJ2" s="703"/>
      <c r="EFK2" s="703"/>
      <c r="EFL2" s="703"/>
      <c r="EFM2" s="703"/>
      <c r="EFN2" s="703"/>
      <c r="EFO2" s="703"/>
      <c r="EFP2" s="703"/>
      <c r="EFQ2" s="703"/>
      <c r="EFR2" s="703"/>
      <c r="EFS2" s="703"/>
      <c r="EFT2" s="703"/>
      <c r="EFU2" s="703"/>
      <c r="EFV2" s="703"/>
      <c r="EFW2" s="703"/>
      <c r="EFX2" s="703"/>
      <c r="EFY2" s="703"/>
      <c r="EFZ2" s="703"/>
      <c r="EGA2" s="703"/>
      <c r="EGB2" s="703"/>
      <c r="EGC2" s="703"/>
      <c r="EGD2" s="703"/>
      <c r="EGE2" s="703"/>
      <c r="EGF2" s="703"/>
      <c r="EGG2" s="703"/>
      <c r="EGH2" s="703"/>
      <c r="EGI2" s="703"/>
      <c r="EGJ2" s="703"/>
      <c r="EGK2" s="703"/>
      <c r="EGL2" s="703"/>
      <c r="EGM2" s="703"/>
      <c r="EGN2" s="703"/>
      <c r="EGO2" s="703"/>
      <c r="EGP2" s="703"/>
      <c r="EGQ2" s="703"/>
      <c r="EGR2" s="703"/>
      <c r="EGS2" s="703"/>
      <c r="EGT2" s="703"/>
      <c r="EGU2" s="703"/>
      <c r="EGV2" s="703"/>
      <c r="EGW2" s="703"/>
      <c r="EGX2" s="703"/>
      <c r="EGY2" s="703"/>
      <c r="EGZ2" s="703"/>
      <c r="EHA2" s="703"/>
      <c r="EHB2" s="703"/>
      <c r="EHC2" s="703"/>
      <c r="EHD2" s="703"/>
      <c r="EHE2" s="703"/>
      <c r="EHF2" s="703"/>
      <c r="EHG2" s="703"/>
      <c r="EHH2" s="703"/>
      <c r="EHI2" s="703"/>
      <c r="EHJ2" s="703"/>
      <c r="EHK2" s="703"/>
      <c r="EHL2" s="703"/>
      <c r="EHM2" s="703"/>
      <c r="EHN2" s="703"/>
      <c r="EHO2" s="703"/>
      <c r="EHP2" s="703"/>
      <c r="EHQ2" s="703"/>
      <c r="EHR2" s="703"/>
      <c r="EHS2" s="703"/>
      <c r="EHT2" s="703"/>
      <c r="EHU2" s="703"/>
      <c r="EHV2" s="703"/>
      <c r="EHW2" s="703"/>
      <c r="EHX2" s="703"/>
      <c r="EHY2" s="703"/>
      <c r="EHZ2" s="703"/>
      <c r="EIA2" s="703"/>
      <c r="EIB2" s="703"/>
      <c r="EIC2" s="703"/>
      <c r="EID2" s="703"/>
      <c r="EIE2" s="703"/>
      <c r="EIF2" s="703"/>
      <c r="EIG2" s="703"/>
      <c r="EIH2" s="703"/>
      <c r="EII2" s="703"/>
      <c r="EIJ2" s="703"/>
      <c r="EIK2" s="703"/>
      <c r="EIL2" s="703"/>
      <c r="EIM2" s="703"/>
      <c r="EIN2" s="703"/>
      <c r="EIO2" s="703"/>
      <c r="EIP2" s="703"/>
      <c r="EIQ2" s="703"/>
      <c r="EIR2" s="703"/>
      <c r="EIS2" s="703"/>
      <c r="EIT2" s="703"/>
      <c r="EIU2" s="703"/>
      <c r="EIV2" s="703"/>
      <c r="EIW2" s="703"/>
      <c r="EIX2" s="703"/>
      <c r="EIY2" s="703"/>
      <c r="EIZ2" s="703"/>
      <c r="EJA2" s="703"/>
      <c r="EJB2" s="703"/>
      <c r="EJC2" s="703"/>
      <c r="EJD2" s="703"/>
      <c r="EJE2" s="703"/>
      <c r="EJF2" s="703"/>
      <c r="EJG2" s="703"/>
      <c r="EJH2" s="703"/>
      <c r="EJI2" s="703"/>
      <c r="EJJ2" s="703"/>
      <c r="EJK2" s="703"/>
      <c r="EJL2" s="703"/>
      <c r="EJM2" s="703"/>
      <c r="EJN2" s="703"/>
      <c r="EJO2" s="703"/>
      <c r="EJP2" s="703"/>
      <c r="EJQ2" s="703"/>
      <c r="EJR2" s="703"/>
      <c r="EJS2" s="703"/>
      <c r="EJT2" s="703"/>
      <c r="EJU2" s="703"/>
      <c r="EJV2" s="703"/>
      <c r="EJW2" s="703"/>
      <c r="EJX2" s="703"/>
      <c r="EJY2" s="703"/>
      <c r="EJZ2" s="703"/>
      <c r="EKA2" s="703"/>
      <c r="EKB2" s="703"/>
      <c r="EKC2" s="703"/>
      <c r="EKD2" s="703"/>
      <c r="EKE2" s="703"/>
      <c r="EKF2" s="703"/>
      <c r="EKG2" s="703"/>
      <c r="EKH2" s="703"/>
      <c r="EKI2" s="703"/>
      <c r="EKJ2" s="703"/>
      <c r="EKK2" s="703"/>
      <c r="EKL2" s="703"/>
      <c r="EKM2" s="703"/>
      <c r="EKN2" s="703"/>
      <c r="EKO2" s="703"/>
      <c r="EKP2" s="703"/>
      <c r="EKQ2" s="703"/>
      <c r="EKR2" s="703"/>
      <c r="EKS2" s="703"/>
      <c r="EKT2" s="703"/>
      <c r="EKU2" s="703"/>
      <c r="EKV2" s="703"/>
      <c r="EKW2" s="703"/>
      <c r="EKX2" s="703"/>
      <c r="EKY2" s="703"/>
      <c r="EKZ2" s="703"/>
      <c r="ELA2" s="703"/>
      <c r="ELB2" s="703"/>
      <c r="ELC2" s="703"/>
      <c r="ELD2" s="703"/>
      <c r="ELE2" s="703"/>
      <c r="ELF2" s="703"/>
      <c r="ELG2" s="703"/>
      <c r="ELH2" s="703"/>
      <c r="ELI2" s="703"/>
      <c r="ELJ2" s="703"/>
      <c r="ELK2" s="703"/>
      <c r="ELL2" s="703"/>
      <c r="ELM2" s="703"/>
      <c r="ELN2" s="703"/>
      <c r="ELO2" s="703"/>
      <c r="ELP2" s="703"/>
      <c r="ELQ2" s="703"/>
      <c r="ELR2" s="703"/>
      <c r="ELS2" s="703"/>
      <c r="ELT2" s="703"/>
      <c r="ELU2" s="703"/>
      <c r="ELV2" s="703"/>
      <c r="ELW2" s="703"/>
      <c r="ELX2" s="703"/>
      <c r="ELY2" s="703"/>
      <c r="ELZ2" s="703"/>
      <c r="EMA2" s="703"/>
      <c r="EMB2" s="703"/>
      <c r="EMC2" s="703"/>
      <c r="EMD2" s="703"/>
      <c r="EME2" s="703"/>
      <c r="EMF2" s="703"/>
      <c r="EMG2" s="703"/>
      <c r="EMH2" s="703"/>
      <c r="EMI2" s="703"/>
      <c r="EMJ2" s="703"/>
      <c r="EMK2" s="703"/>
      <c r="EML2" s="703"/>
      <c r="EMM2" s="703"/>
      <c r="EMN2" s="703"/>
      <c r="EMO2" s="703"/>
      <c r="EMP2" s="703"/>
      <c r="EMQ2" s="703"/>
      <c r="EMR2" s="703"/>
      <c r="EMS2" s="703"/>
      <c r="EMT2" s="703"/>
      <c r="EMU2" s="703"/>
      <c r="EMV2" s="703"/>
      <c r="EMW2" s="703"/>
      <c r="EMX2" s="703"/>
      <c r="EMY2" s="703"/>
      <c r="EMZ2" s="703"/>
      <c r="ENA2" s="703"/>
      <c r="ENB2" s="703"/>
      <c r="ENC2" s="703"/>
      <c r="END2" s="703"/>
      <c r="ENE2" s="703"/>
      <c r="ENF2" s="703"/>
      <c r="ENG2" s="703"/>
      <c r="ENH2" s="703"/>
      <c r="ENI2" s="703"/>
      <c r="ENJ2" s="703"/>
      <c r="ENK2" s="703"/>
      <c r="ENL2" s="703"/>
      <c r="ENM2" s="703"/>
      <c r="ENN2" s="703"/>
      <c r="ENO2" s="703"/>
      <c r="ENP2" s="703"/>
      <c r="ENQ2" s="703"/>
      <c r="ENR2" s="703"/>
      <c r="ENS2" s="703"/>
      <c r="ENT2" s="703"/>
      <c r="ENU2" s="703"/>
      <c r="ENV2" s="703"/>
      <c r="ENW2" s="703"/>
      <c r="ENX2" s="703"/>
      <c r="ENY2" s="703"/>
      <c r="ENZ2" s="703"/>
      <c r="EOA2" s="703"/>
      <c r="EOB2" s="703"/>
      <c r="EOC2" s="703"/>
      <c r="EOD2" s="703"/>
      <c r="EOE2" s="703"/>
      <c r="EOF2" s="703"/>
      <c r="EOG2" s="703"/>
      <c r="EOH2" s="703"/>
      <c r="EOI2" s="703"/>
      <c r="EOJ2" s="703"/>
      <c r="EOK2" s="703"/>
      <c r="EOL2" s="703"/>
      <c r="EOM2" s="703"/>
      <c r="EON2" s="703"/>
      <c r="EOO2" s="703"/>
      <c r="EOP2" s="703"/>
      <c r="EOQ2" s="703"/>
      <c r="EOR2" s="703"/>
      <c r="EOS2" s="703"/>
      <c r="EOT2" s="703"/>
      <c r="EOU2" s="703"/>
      <c r="EOV2" s="703"/>
      <c r="EOW2" s="703"/>
      <c r="EOX2" s="703"/>
      <c r="EOY2" s="703"/>
      <c r="EOZ2" s="703"/>
      <c r="EPA2" s="703"/>
      <c r="EPB2" s="703"/>
      <c r="EPC2" s="703"/>
      <c r="EPD2" s="703"/>
      <c r="EPE2" s="703"/>
      <c r="EPF2" s="703"/>
      <c r="EPG2" s="703"/>
      <c r="EPH2" s="703"/>
      <c r="EPI2" s="703"/>
      <c r="EPJ2" s="703"/>
      <c r="EPK2" s="703"/>
      <c r="EPL2" s="703"/>
      <c r="EPM2" s="703"/>
      <c r="EPN2" s="703"/>
      <c r="EPO2" s="703"/>
      <c r="EPP2" s="703"/>
      <c r="EPQ2" s="703"/>
      <c r="EPR2" s="703"/>
      <c r="EPS2" s="703"/>
      <c r="EPT2" s="703"/>
      <c r="EPU2" s="703"/>
      <c r="EPV2" s="703"/>
      <c r="EPW2" s="703"/>
      <c r="EPX2" s="703"/>
      <c r="EPY2" s="703"/>
      <c r="EPZ2" s="703"/>
      <c r="EQA2" s="703"/>
      <c r="EQB2" s="703"/>
      <c r="EQC2" s="703"/>
      <c r="EQD2" s="703"/>
      <c r="EQE2" s="703"/>
      <c r="EQF2" s="703"/>
      <c r="EQG2" s="703"/>
      <c r="EQH2" s="703"/>
      <c r="EQI2" s="703"/>
      <c r="EQJ2" s="703"/>
      <c r="EQK2" s="703"/>
      <c r="EQL2" s="703"/>
      <c r="EQM2" s="703"/>
      <c r="EQN2" s="703"/>
      <c r="EQO2" s="703"/>
      <c r="EQP2" s="703"/>
      <c r="EQQ2" s="703"/>
      <c r="EQR2" s="703"/>
      <c r="EQS2" s="703"/>
      <c r="EQT2" s="703"/>
      <c r="EQU2" s="703"/>
      <c r="EQV2" s="703"/>
      <c r="EQW2" s="703"/>
      <c r="EQX2" s="703"/>
      <c r="EQY2" s="703"/>
      <c r="EQZ2" s="703"/>
      <c r="ERA2" s="703"/>
      <c r="ERB2" s="703"/>
      <c r="ERC2" s="703"/>
      <c r="ERD2" s="703"/>
      <c r="ERE2" s="703"/>
      <c r="ERF2" s="703"/>
      <c r="ERG2" s="703"/>
      <c r="ERH2" s="703"/>
      <c r="ERI2" s="703"/>
      <c r="ERJ2" s="703"/>
      <c r="ERK2" s="703"/>
      <c r="ERL2" s="703"/>
      <c r="ERM2" s="703"/>
      <c r="ERN2" s="703"/>
      <c r="ERO2" s="703"/>
      <c r="ERP2" s="703"/>
      <c r="ERQ2" s="703"/>
      <c r="ERR2" s="703"/>
      <c r="ERS2" s="703"/>
      <c r="ERT2" s="703"/>
      <c r="ERU2" s="703"/>
      <c r="ERV2" s="703"/>
      <c r="ERW2" s="703"/>
      <c r="ERX2" s="703"/>
      <c r="ERY2" s="703"/>
      <c r="ERZ2" s="703"/>
      <c r="ESA2" s="703"/>
      <c r="ESB2" s="703"/>
      <c r="ESC2" s="703"/>
      <c r="ESD2" s="703"/>
      <c r="ESE2" s="703"/>
      <c r="ESF2" s="703"/>
      <c r="ESG2" s="703"/>
      <c r="ESH2" s="703"/>
      <c r="ESI2" s="703"/>
      <c r="ESJ2" s="703"/>
      <c r="ESK2" s="703"/>
      <c r="ESL2" s="703"/>
      <c r="ESM2" s="703"/>
      <c r="ESN2" s="703"/>
      <c r="ESO2" s="703"/>
      <c r="ESP2" s="703"/>
      <c r="ESQ2" s="703"/>
      <c r="ESR2" s="703"/>
      <c r="ESS2" s="703"/>
      <c r="EST2" s="703"/>
      <c r="ESU2" s="703"/>
      <c r="ESV2" s="703"/>
      <c r="ESW2" s="703"/>
      <c r="ESX2" s="703"/>
      <c r="ESY2" s="703"/>
      <c r="ESZ2" s="703"/>
      <c r="ETA2" s="703"/>
      <c r="ETB2" s="703"/>
      <c r="ETC2" s="703"/>
      <c r="ETD2" s="703"/>
      <c r="ETE2" s="703"/>
      <c r="ETF2" s="703"/>
      <c r="ETG2" s="703"/>
      <c r="ETH2" s="703"/>
      <c r="ETI2" s="703"/>
      <c r="ETJ2" s="703"/>
      <c r="ETK2" s="703"/>
      <c r="ETL2" s="703"/>
      <c r="ETM2" s="703"/>
      <c r="ETN2" s="703"/>
      <c r="ETO2" s="703"/>
      <c r="ETP2" s="703"/>
      <c r="ETQ2" s="703"/>
      <c r="ETR2" s="703"/>
      <c r="ETS2" s="703"/>
      <c r="ETT2" s="703"/>
      <c r="ETU2" s="703"/>
      <c r="ETV2" s="703"/>
      <c r="ETW2" s="703"/>
      <c r="ETX2" s="703"/>
      <c r="ETY2" s="703"/>
      <c r="ETZ2" s="703"/>
      <c r="EUA2" s="703"/>
      <c r="EUB2" s="703"/>
      <c r="EUC2" s="703"/>
      <c r="EUD2" s="703"/>
      <c r="EUE2" s="703"/>
      <c r="EUF2" s="703"/>
      <c r="EUG2" s="703"/>
      <c r="EUH2" s="703"/>
      <c r="EUI2" s="703"/>
      <c r="EUJ2" s="703"/>
      <c r="EUK2" s="703"/>
      <c r="EUL2" s="703"/>
      <c r="EUM2" s="703"/>
      <c r="EUN2" s="703"/>
      <c r="EUO2" s="703"/>
      <c r="EUP2" s="703"/>
      <c r="EUQ2" s="703"/>
      <c r="EUR2" s="703"/>
      <c r="EUS2" s="703"/>
      <c r="EUT2" s="703"/>
      <c r="EUU2" s="703"/>
      <c r="EUV2" s="703"/>
      <c r="EUW2" s="703"/>
      <c r="EUX2" s="703"/>
      <c r="EUY2" s="703"/>
      <c r="EUZ2" s="703"/>
      <c r="EVA2" s="703"/>
      <c r="EVB2" s="703"/>
      <c r="EVC2" s="703"/>
      <c r="EVD2" s="703"/>
      <c r="EVE2" s="703"/>
      <c r="EVF2" s="703"/>
      <c r="EVG2" s="703"/>
      <c r="EVH2" s="703"/>
      <c r="EVI2" s="703"/>
      <c r="EVJ2" s="703"/>
      <c r="EVK2" s="703"/>
      <c r="EVL2" s="703"/>
      <c r="EVM2" s="703"/>
      <c r="EVN2" s="703"/>
      <c r="EVO2" s="703"/>
      <c r="EVP2" s="703"/>
      <c r="EVQ2" s="703"/>
      <c r="EVR2" s="703"/>
      <c r="EVS2" s="703"/>
      <c r="EVT2" s="703"/>
      <c r="EVU2" s="703"/>
      <c r="EVV2" s="703"/>
      <c r="EVW2" s="703"/>
      <c r="EVX2" s="703"/>
      <c r="EVY2" s="703"/>
      <c r="EVZ2" s="703"/>
      <c r="EWA2" s="703"/>
      <c r="EWB2" s="703"/>
      <c r="EWC2" s="703"/>
      <c r="EWD2" s="703"/>
      <c r="EWE2" s="703"/>
      <c r="EWF2" s="703"/>
      <c r="EWG2" s="703"/>
      <c r="EWH2" s="703"/>
      <c r="EWI2" s="703"/>
      <c r="EWJ2" s="703"/>
      <c r="EWK2" s="703"/>
      <c r="EWL2" s="703"/>
      <c r="EWM2" s="703"/>
      <c r="EWN2" s="703"/>
      <c r="EWO2" s="703"/>
      <c r="EWP2" s="703"/>
      <c r="EWQ2" s="703"/>
      <c r="EWR2" s="703"/>
      <c r="EWS2" s="703"/>
      <c r="EWT2" s="703"/>
      <c r="EWU2" s="703"/>
      <c r="EWV2" s="703"/>
      <c r="EWW2" s="703"/>
      <c r="EWX2" s="703"/>
      <c r="EWY2" s="703"/>
      <c r="EWZ2" s="703"/>
      <c r="EXA2" s="703"/>
      <c r="EXB2" s="703"/>
      <c r="EXC2" s="703"/>
      <c r="EXD2" s="703"/>
      <c r="EXE2" s="703"/>
      <c r="EXF2" s="703"/>
      <c r="EXG2" s="703"/>
      <c r="EXH2" s="703"/>
      <c r="EXI2" s="703"/>
      <c r="EXJ2" s="703"/>
      <c r="EXK2" s="703"/>
      <c r="EXL2" s="703"/>
      <c r="EXM2" s="703"/>
      <c r="EXN2" s="703"/>
      <c r="EXO2" s="703"/>
      <c r="EXP2" s="703"/>
      <c r="EXQ2" s="703"/>
      <c r="EXR2" s="703"/>
      <c r="EXS2" s="703"/>
      <c r="EXT2" s="703"/>
      <c r="EXU2" s="703"/>
      <c r="EXV2" s="703"/>
      <c r="EXW2" s="703"/>
      <c r="EXX2" s="703"/>
      <c r="EXY2" s="703"/>
      <c r="EXZ2" s="703"/>
      <c r="EYA2" s="703"/>
      <c r="EYB2" s="703"/>
      <c r="EYC2" s="703"/>
      <c r="EYD2" s="703"/>
      <c r="EYE2" s="703"/>
      <c r="EYF2" s="703"/>
      <c r="EYG2" s="703"/>
      <c r="EYH2" s="703"/>
      <c r="EYI2" s="703"/>
      <c r="EYJ2" s="703"/>
      <c r="EYK2" s="703"/>
      <c r="EYL2" s="703"/>
      <c r="EYM2" s="703"/>
      <c r="EYN2" s="703"/>
      <c r="EYO2" s="703"/>
      <c r="EYP2" s="703"/>
      <c r="EYQ2" s="703"/>
      <c r="EYR2" s="703"/>
      <c r="EYS2" s="703"/>
      <c r="EYT2" s="703"/>
      <c r="EYU2" s="703"/>
      <c r="EYV2" s="703"/>
      <c r="EYW2" s="703"/>
      <c r="EYX2" s="703"/>
      <c r="EYY2" s="703"/>
      <c r="EYZ2" s="703"/>
      <c r="EZA2" s="703"/>
      <c r="EZB2" s="703"/>
      <c r="EZC2" s="703"/>
      <c r="EZD2" s="703"/>
      <c r="EZE2" s="703"/>
      <c r="EZF2" s="703"/>
      <c r="EZG2" s="703"/>
      <c r="EZH2" s="703"/>
      <c r="EZI2" s="703"/>
      <c r="EZJ2" s="703"/>
      <c r="EZK2" s="703"/>
      <c r="EZL2" s="703"/>
      <c r="EZM2" s="703"/>
      <c r="EZN2" s="703"/>
      <c r="EZO2" s="703"/>
      <c r="EZP2" s="703"/>
      <c r="EZQ2" s="703"/>
      <c r="EZR2" s="703"/>
      <c r="EZS2" s="703"/>
      <c r="EZT2" s="703"/>
      <c r="EZU2" s="703"/>
      <c r="EZV2" s="703"/>
      <c r="EZW2" s="703"/>
      <c r="EZX2" s="703"/>
      <c r="EZY2" s="703"/>
      <c r="EZZ2" s="703"/>
      <c r="FAA2" s="703"/>
      <c r="FAB2" s="703"/>
      <c r="FAC2" s="703"/>
      <c r="FAD2" s="703"/>
      <c r="FAE2" s="703"/>
      <c r="FAF2" s="703"/>
      <c r="FAG2" s="703"/>
      <c r="FAH2" s="703"/>
      <c r="FAI2" s="703"/>
      <c r="FAJ2" s="703"/>
      <c r="FAK2" s="703"/>
      <c r="FAL2" s="703"/>
      <c r="FAM2" s="703"/>
      <c r="FAN2" s="703"/>
      <c r="FAO2" s="703"/>
      <c r="FAP2" s="703"/>
      <c r="FAQ2" s="703"/>
      <c r="FAR2" s="703"/>
      <c r="FAS2" s="703"/>
      <c r="FAT2" s="703"/>
      <c r="FAU2" s="703"/>
      <c r="FAV2" s="703"/>
      <c r="FAW2" s="703"/>
      <c r="FAX2" s="703"/>
      <c r="FAY2" s="703"/>
      <c r="FAZ2" s="703"/>
      <c r="FBA2" s="703"/>
      <c r="FBB2" s="703"/>
      <c r="FBC2" s="703"/>
      <c r="FBD2" s="703"/>
      <c r="FBE2" s="703"/>
      <c r="FBF2" s="703"/>
      <c r="FBG2" s="703"/>
      <c r="FBH2" s="703"/>
      <c r="FBI2" s="703"/>
      <c r="FBJ2" s="703"/>
      <c r="FBK2" s="703"/>
      <c r="FBL2" s="703"/>
      <c r="FBM2" s="703"/>
      <c r="FBN2" s="703"/>
      <c r="FBO2" s="703"/>
      <c r="FBP2" s="703"/>
      <c r="FBQ2" s="703"/>
      <c r="FBR2" s="703"/>
      <c r="FBS2" s="703"/>
      <c r="FBT2" s="703"/>
      <c r="FBU2" s="703"/>
      <c r="FBV2" s="703"/>
      <c r="FBW2" s="703"/>
      <c r="FBX2" s="703"/>
      <c r="FBY2" s="703"/>
      <c r="FBZ2" s="703"/>
      <c r="FCA2" s="703"/>
      <c r="FCB2" s="703"/>
      <c r="FCC2" s="703"/>
      <c r="FCD2" s="703"/>
      <c r="FCE2" s="703"/>
      <c r="FCF2" s="703"/>
      <c r="FCG2" s="703"/>
      <c r="FCH2" s="703"/>
      <c r="FCI2" s="703"/>
      <c r="FCJ2" s="703"/>
      <c r="FCK2" s="703"/>
      <c r="FCL2" s="703"/>
      <c r="FCM2" s="703"/>
      <c r="FCN2" s="703"/>
      <c r="FCO2" s="703"/>
      <c r="FCP2" s="703"/>
      <c r="FCQ2" s="703"/>
      <c r="FCR2" s="703"/>
      <c r="FCS2" s="703"/>
      <c r="FCT2" s="703"/>
      <c r="FCU2" s="703"/>
      <c r="FCV2" s="703"/>
      <c r="FCW2" s="703"/>
      <c r="FCX2" s="703"/>
      <c r="FCY2" s="703"/>
      <c r="FCZ2" s="703"/>
      <c r="FDA2" s="703"/>
      <c r="FDB2" s="703"/>
      <c r="FDC2" s="703"/>
      <c r="FDD2" s="703"/>
      <c r="FDE2" s="703"/>
      <c r="FDF2" s="703"/>
      <c r="FDG2" s="703"/>
      <c r="FDH2" s="703"/>
      <c r="FDI2" s="703"/>
      <c r="FDJ2" s="703"/>
      <c r="FDK2" s="703"/>
      <c r="FDL2" s="703"/>
      <c r="FDM2" s="703"/>
      <c r="FDN2" s="703"/>
      <c r="FDO2" s="703"/>
      <c r="FDP2" s="703"/>
      <c r="FDQ2" s="703"/>
      <c r="FDR2" s="703"/>
      <c r="FDS2" s="703"/>
      <c r="FDT2" s="703"/>
      <c r="FDU2" s="703"/>
      <c r="FDV2" s="703"/>
      <c r="FDW2" s="703"/>
      <c r="FDX2" s="703"/>
      <c r="FDY2" s="703"/>
      <c r="FDZ2" s="703"/>
      <c r="FEA2" s="703"/>
      <c r="FEB2" s="703"/>
      <c r="FEC2" s="703"/>
      <c r="FED2" s="703"/>
      <c r="FEE2" s="703"/>
      <c r="FEF2" s="703"/>
      <c r="FEG2" s="703"/>
      <c r="FEH2" s="703"/>
      <c r="FEI2" s="703"/>
      <c r="FEJ2" s="703"/>
      <c r="FEK2" s="703"/>
      <c r="FEL2" s="703"/>
      <c r="FEM2" s="703"/>
      <c r="FEN2" s="703"/>
      <c r="FEO2" s="703"/>
      <c r="FEP2" s="703"/>
      <c r="FEQ2" s="703"/>
      <c r="FER2" s="703"/>
      <c r="FES2" s="703"/>
      <c r="FET2" s="703"/>
      <c r="FEU2" s="703"/>
      <c r="FEV2" s="703"/>
      <c r="FEW2" s="703"/>
      <c r="FEX2" s="703"/>
      <c r="FEY2" s="703"/>
      <c r="FEZ2" s="703"/>
      <c r="FFA2" s="703"/>
      <c r="FFB2" s="703"/>
      <c r="FFC2" s="703"/>
      <c r="FFD2" s="703"/>
      <c r="FFE2" s="703"/>
      <c r="FFF2" s="703"/>
      <c r="FFG2" s="703"/>
      <c r="FFH2" s="703"/>
      <c r="FFI2" s="703"/>
      <c r="FFJ2" s="703"/>
      <c r="FFK2" s="703"/>
      <c r="FFL2" s="703"/>
      <c r="FFM2" s="703"/>
      <c r="FFN2" s="703"/>
      <c r="FFO2" s="703"/>
      <c r="FFP2" s="703"/>
      <c r="FFQ2" s="703"/>
      <c r="FFR2" s="703"/>
      <c r="FFS2" s="703"/>
      <c r="FFT2" s="703"/>
      <c r="FFU2" s="703"/>
      <c r="FFV2" s="703"/>
      <c r="FFW2" s="703"/>
      <c r="FFX2" s="703"/>
      <c r="FFY2" s="703"/>
      <c r="FFZ2" s="703"/>
      <c r="FGA2" s="703"/>
      <c r="FGB2" s="703"/>
      <c r="FGC2" s="703"/>
      <c r="FGD2" s="703"/>
      <c r="FGE2" s="703"/>
      <c r="FGF2" s="703"/>
      <c r="FGG2" s="703"/>
      <c r="FGH2" s="703"/>
      <c r="FGI2" s="703"/>
      <c r="FGJ2" s="703"/>
      <c r="FGK2" s="703"/>
      <c r="FGL2" s="703"/>
      <c r="FGM2" s="703"/>
      <c r="FGN2" s="703"/>
      <c r="FGO2" s="703"/>
      <c r="FGP2" s="703"/>
      <c r="FGQ2" s="703"/>
      <c r="FGR2" s="703"/>
      <c r="FGS2" s="703"/>
      <c r="FGT2" s="703"/>
      <c r="FGU2" s="703"/>
      <c r="FGV2" s="703"/>
      <c r="FGW2" s="703"/>
      <c r="FGX2" s="703"/>
      <c r="FGY2" s="703"/>
      <c r="FGZ2" s="703"/>
      <c r="FHA2" s="703"/>
      <c r="FHB2" s="703"/>
      <c r="FHC2" s="703"/>
      <c r="FHD2" s="703"/>
      <c r="FHE2" s="703"/>
      <c r="FHF2" s="703"/>
      <c r="FHG2" s="703"/>
      <c r="FHH2" s="703"/>
      <c r="FHI2" s="703"/>
      <c r="FHJ2" s="703"/>
      <c r="FHK2" s="703"/>
      <c r="FHL2" s="703"/>
      <c r="FHM2" s="703"/>
      <c r="FHN2" s="703"/>
      <c r="FHO2" s="703"/>
      <c r="FHP2" s="703"/>
      <c r="FHQ2" s="703"/>
      <c r="FHR2" s="703"/>
      <c r="FHS2" s="703"/>
      <c r="FHT2" s="703"/>
      <c r="FHU2" s="703"/>
      <c r="FHV2" s="703"/>
      <c r="FHW2" s="703"/>
      <c r="FHX2" s="703"/>
      <c r="FHY2" s="703"/>
      <c r="FHZ2" s="703"/>
      <c r="FIA2" s="703"/>
      <c r="FIB2" s="703"/>
      <c r="FIC2" s="703"/>
      <c r="FID2" s="703"/>
      <c r="FIE2" s="703"/>
      <c r="FIF2" s="703"/>
      <c r="FIG2" s="703"/>
      <c r="FIH2" s="703"/>
      <c r="FII2" s="703"/>
      <c r="FIJ2" s="703"/>
      <c r="FIK2" s="703"/>
      <c r="FIL2" s="703"/>
      <c r="FIM2" s="703"/>
      <c r="FIN2" s="703"/>
      <c r="FIO2" s="703"/>
      <c r="FIP2" s="703"/>
      <c r="FIQ2" s="703"/>
      <c r="FIR2" s="703"/>
      <c r="FIS2" s="703"/>
      <c r="FIT2" s="703"/>
      <c r="FIU2" s="703"/>
      <c r="FIV2" s="703"/>
      <c r="FIW2" s="703"/>
      <c r="FIX2" s="703"/>
      <c r="FIY2" s="703"/>
      <c r="FIZ2" s="703"/>
      <c r="FJA2" s="703"/>
      <c r="FJB2" s="703"/>
      <c r="FJC2" s="703"/>
      <c r="FJD2" s="703"/>
      <c r="FJE2" s="703"/>
      <c r="FJF2" s="703"/>
      <c r="FJG2" s="703"/>
      <c r="FJH2" s="703"/>
      <c r="FJI2" s="703"/>
      <c r="FJJ2" s="703"/>
      <c r="FJK2" s="703"/>
      <c r="FJL2" s="703"/>
      <c r="FJM2" s="703"/>
      <c r="FJN2" s="703"/>
      <c r="FJO2" s="703"/>
      <c r="FJP2" s="703"/>
      <c r="FJQ2" s="703"/>
      <c r="FJR2" s="703"/>
      <c r="FJS2" s="703"/>
      <c r="FJT2" s="703"/>
      <c r="FJU2" s="703"/>
      <c r="FJV2" s="703"/>
      <c r="FJW2" s="703"/>
      <c r="FJX2" s="703"/>
      <c r="FJY2" s="703"/>
      <c r="FJZ2" s="703"/>
      <c r="FKA2" s="703"/>
      <c r="FKB2" s="703"/>
      <c r="FKC2" s="703"/>
      <c r="FKD2" s="703"/>
      <c r="FKE2" s="703"/>
      <c r="FKF2" s="703"/>
      <c r="FKG2" s="703"/>
      <c r="FKH2" s="703"/>
      <c r="FKI2" s="703"/>
      <c r="FKJ2" s="703"/>
      <c r="FKK2" s="703"/>
      <c r="FKL2" s="703"/>
      <c r="FKM2" s="703"/>
      <c r="FKN2" s="703"/>
      <c r="FKO2" s="703"/>
      <c r="FKP2" s="703"/>
      <c r="FKQ2" s="703"/>
      <c r="FKR2" s="703"/>
      <c r="FKS2" s="703"/>
      <c r="FKT2" s="703"/>
      <c r="FKU2" s="703"/>
      <c r="FKV2" s="703"/>
      <c r="FKW2" s="703"/>
      <c r="FKX2" s="703"/>
      <c r="FKY2" s="703"/>
      <c r="FKZ2" s="703"/>
      <c r="FLA2" s="703"/>
      <c r="FLB2" s="703"/>
      <c r="FLC2" s="703"/>
      <c r="FLD2" s="703"/>
      <c r="FLE2" s="703"/>
      <c r="FLF2" s="703"/>
      <c r="FLG2" s="703"/>
      <c r="FLH2" s="703"/>
      <c r="FLI2" s="703"/>
      <c r="FLJ2" s="703"/>
      <c r="FLK2" s="703"/>
      <c r="FLL2" s="703"/>
      <c r="FLM2" s="703"/>
      <c r="FLN2" s="703"/>
      <c r="FLO2" s="703"/>
      <c r="FLP2" s="703"/>
      <c r="FLQ2" s="703"/>
      <c r="FLR2" s="703"/>
      <c r="FLS2" s="703"/>
      <c r="FLT2" s="703"/>
      <c r="FLU2" s="703"/>
      <c r="FLV2" s="703"/>
      <c r="FLW2" s="703"/>
      <c r="FLX2" s="703"/>
      <c r="FLY2" s="703"/>
      <c r="FLZ2" s="703"/>
      <c r="FMA2" s="703"/>
      <c r="FMB2" s="703"/>
      <c r="FMC2" s="703"/>
      <c r="FMD2" s="703"/>
      <c r="FME2" s="703"/>
      <c r="FMF2" s="703"/>
      <c r="FMG2" s="703"/>
      <c r="FMH2" s="703"/>
      <c r="FMI2" s="703"/>
      <c r="FMJ2" s="703"/>
      <c r="FMK2" s="703"/>
      <c r="FML2" s="703"/>
      <c r="FMM2" s="703"/>
      <c r="FMN2" s="703"/>
      <c r="FMO2" s="703"/>
      <c r="FMP2" s="703"/>
      <c r="FMQ2" s="703"/>
      <c r="FMR2" s="703"/>
      <c r="FMS2" s="703"/>
      <c r="FMT2" s="703"/>
      <c r="FMU2" s="703"/>
      <c r="FMV2" s="703"/>
      <c r="FMW2" s="703"/>
      <c r="FMX2" s="703"/>
      <c r="FMY2" s="703"/>
      <c r="FMZ2" s="703"/>
      <c r="FNA2" s="703"/>
      <c r="FNB2" s="703"/>
      <c r="FNC2" s="703"/>
      <c r="FND2" s="703"/>
      <c r="FNE2" s="703"/>
      <c r="FNF2" s="703"/>
      <c r="FNG2" s="703"/>
      <c r="FNH2" s="703"/>
      <c r="FNI2" s="703"/>
      <c r="FNJ2" s="703"/>
      <c r="FNK2" s="703"/>
      <c r="FNL2" s="703"/>
      <c r="FNM2" s="703"/>
      <c r="FNN2" s="703"/>
      <c r="FNO2" s="703"/>
      <c r="FNP2" s="703"/>
      <c r="FNQ2" s="703"/>
      <c r="FNR2" s="703"/>
      <c r="FNS2" s="703"/>
      <c r="FNT2" s="703"/>
      <c r="FNU2" s="703"/>
      <c r="FNV2" s="703"/>
      <c r="FNW2" s="703"/>
      <c r="FNX2" s="703"/>
      <c r="FNY2" s="703"/>
      <c r="FNZ2" s="703"/>
      <c r="FOA2" s="703"/>
      <c r="FOB2" s="703"/>
      <c r="FOC2" s="703"/>
      <c r="FOD2" s="703"/>
      <c r="FOE2" s="703"/>
      <c r="FOF2" s="703"/>
      <c r="FOG2" s="703"/>
      <c r="FOH2" s="703"/>
      <c r="FOI2" s="703"/>
      <c r="FOJ2" s="703"/>
      <c r="FOK2" s="703"/>
      <c r="FOL2" s="703"/>
      <c r="FOM2" s="703"/>
      <c r="FON2" s="703"/>
      <c r="FOO2" s="703"/>
      <c r="FOP2" s="703"/>
      <c r="FOQ2" s="703"/>
      <c r="FOR2" s="703"/>
      <c r="FOS2" s="703"/>
      <c r="FOT2" s="703"/>
      <c r="FOU2" s="703"/>
      <c r="FOV2" s="703"/>
      <c r="FOW2" s="703"/>
      <c r="FOX2" s="703"/>
      <c r="FOY2" s="703"/>
      <c r="FOZ2" s="703"/>
      <c r="FPA2" s="703"/>
      <c r="FPB2" s="703"/>
      <c r="FPC2" s="703"/>
      <c r="FPD2" s="703"/>
      <c r="FPE2" s="703"/>
      <c r="FPF2" s="703"/>
      <c r="FPG2" s="703"/>
      <c r="FPH2" s="703"/>
      <c r="FPI2" s="703"/>
      <c r="FPJ2" s="703"/>
      <c r="FPK2" s="703"/>
      <c r="FPL2" s="703"/>
      <c r="FPM2" s="703"/>
      <c r="FPN2" s="703"/>
      <c r="FPO2" s="703"/>
      <c r="FPP2" s="703"/>
      <c r="FPQ2" s="703"/>
      <c r="FPR2" s="703"/>
      <c r="FPS2" s="703"/>
      <c r="FPT2" s="703"/>
      <c r="FPU2" s="703"/>
      <c r="FPV2" s="703"/>
      <c r="FPW2" s="703"/>
      <c r="FPX2" s="703"/>
      <c r="FPY2" s="703"/>
      <c r="FPZ2" s="703"/>
      <c r="FQA2" s="703"/>
      <c r="FQB2" s="703"/>
      <c r="FQC2" s="703"/>
      <c r="FQD2" s="703"/>
      <c r="FQE2" s="703"/>
      <c r="FQF2" s="703"/>
      <c r="FQG2" s="703"/>
      <c r="FQH2" s="703"/>
      <c r="FQI2" s="703"/>
      <c r="FQJ2" s="703"/>
      <c r="FQK2" s="703"/>
      <c r="FQL2" s="703"/>
      <c r="FQM2" s="703"/>
      <c r="FQN2" s="703"/>
      <c r="FQO2" s="703"/>
      <c r="FQP2" s="703"/>
      <c r="FQQ2" s="703"/>
      <c r="FQR2" s="703"/>
      <c r="FQS2" s="703"/>
      <c r="FQT2" s="703"/>
      <c r="FQU2" s="703"/>
      <c r="FQV2" s="703"/>
      <c r="FQW2" s="703"/>
      <c r="FQX2" s="703"/>
      <c r="FQY2" s="703"/>
      <c r="FQZ2" s="703"/>
      <c r="FRA2" s="703"/>
      <c r="FRB2" s="703"/>
      <c r="FRC2" s="703"/>
      <c r="FRD2" s="703"/>
      <c r="FRE2" s="703"/>
      <c r="FRF2" s="703"/>
      <c r="FRG2" s="703"/>
      <c r="FRH2" s="703"/>
      <c r="FRI2" s="703"/>
      <c r="FRJ2" s="703"/>
      <c r="FRK2" s="703"/>
      <c r="FRL2" s="703"/>
      <c r="FRM2" s="703"/>
      <c r="FRN2" s="703"/>
      <c r="FRO2" s="703"/>
      <c r="FRP2" s="703"/>
      <c r="FRQ2" s="703"/>
      <c r="FRR2" s="703"/>
      <c r="FRS2" s="703"/>
      <c r="FRT2" s="703"/>
      <c r="FRU2" s="703"/>
      <c r="FRV2" s="703"/>
      <c r="FRW2" s="703"/>
      <c r="FRX2" s="703"/>
      <c r="FRY2" s="703"/>
      <c r="FRZ2" s="703"/>
      <c r="FSA2" s="703"/>
      <c r="FSB2" s="703"/>
      <c r="FSC2" s="703"/>
      <c r="FSD2" s="703"/>
      <c r="FSE2" s="703"/>
      <c r="FSF2" s="703"/>
      <c r="FSG2" s="703"/>
      <c r="FSH2" s="703"/>
      <c r="FSI2" s="703"/>
      <c r="FSJ2" s="703"/>
      <c r="FSK2" s="703"/>
      <c r="FSL2" s="703"/>
      <c r="FSM2" s="703"/>
      <c r="FSN2" s="703"/>
      <c r="FSO2" s="703"/>
      <c r="FSP2" s="703"/>
      <c r="FSQ2" s="703"/>
      <c r="FSR2" s="703"/>
      <c r="FSS2" s="703"/>
      <c r="FST2" s="703"/>
      <c r="FSU2" s="703"/>
      <c r="FSV2" s="703"/>
      <c r="FSW2" s="703"/>
      <c r="FSX2" s="703"/>
      <c r="FSY2" s="703"/>
      <c r="FSZ2" s="703"/>
      <c r="FTA2" s="703"/>
      <c r="FTB2" s="703"/>
      <c r="FTC2" s="703"/>
      <c r="FTD2" s="703"/>
      <c r="FTE2" s="703"/>
      <c r="FTF2" s="703"/>
      <c r="FTG2" s="703"/>
      <c r="FTH2" s="703"/>
      <c r="FTI2" s="703"/>
      <c r="FTJ2" s="703"/>
      <c r="FTK2" s="703"/>
      <c r="FTL2" s="703"/>
      <c r="FTM2" s="703"/>
      <c r="FTN2" s="703"/>
      <c r="FTO2" s="703"/>
      <c r="FTP2" s="703"/>
      <c r="FTQ2" s="703"/>
      <c r="FTR2" s="703"/>
      <c r="FTS2" s="703"/>
      <c r="FTT2" s="703"/>
      <c r="FTU2" s="703"/>
      <c r="FTV2" s="703"/>
      <c r="FTW2" s="703"/>
      <c r="FTX2" s="703"/>
      <c r="FTY2" s="703"/>
      <c r="FTZ2" s="703"/>
      <c r="FUA2" s="703"/>
      <c r="FUB2" s="703"/>
      <c r="FUC2" s="703"/>
      <c r="FUD2" s="703"/>
      <c r="FUE2" s="703"/>
      <c r="FUF2" s="703"/>
      <c r="FUG2" s="703"/>
      <c r="FUH2" s="703"/>
      <c r="FUI2" s="703"/>
      <c r="FUJ2" s="703"/>
      <c r="FUK2" s="703"/>
      <c r="FUL2" s="703"/>
      <c r="FUM2" s="703"/>
      <c r="FUN2" s="703"/>
      <c r="FUO2" s="703"/>
      <c r="FUP2" s="703"/>
      <c r="FUQ2" s="703"/>
      <c r="FUR2" s="703"/>
      <c r="FUS2" s="703"/>
      <c r="FUT2" s="703"/>
      <c r="FUU2" s="703"/>
      <c r="FUV2" s="703"/>
      <c r="FUW2" s="703"/>
      <c r="FUX2" s="703"/>
      <c r="FUY2" s="703"/>
      <c r="FUZ2" s="703"/>
      <c r="FVA2" s="703"/>
      <c r="FVB2" s="703"/>
      <c r="FVC2" s="703"/>
      <c r="FVD2" s="703"/>
      <c r="FVE2" s="703"/>
      <c r="FVF2" s="703"/>
      <c r="FVG2" s="703"/>
      <c r="FVH2" s="703"/>
      <c r="FVI2" s="703"/>
      <c r="FVJ2" s="703"/>
      <c r="FVK2" s="703"/>
      <c r="FVL2" s="703"/>
      <c r="FVM2" s="703"/>
      <c r="FVN2" s="703"/>
      <c r="FVO2" s="703"/>
      <c r="FVP2" s="703"/>
      <c r="FVQ2" s="703"/>
      <c r="FVR2" s="703"/>
      <c r="FVS2" s="703"/>
      <c r="FVT2" s="703"/>
      <c r="FVU2" s="703"/>
      <c r="FVV2" s="703"/>
      <c r="FVW2" s="703"/>
      <c r="FVX2" s="703"/>
      <c r="FVY2" s="703"/>
      <c r="FVZ2" s="703"/>
      <c r="FWA2" s="703"/>
      <c r="FWB2" s="703"/>
      <c r="FWC2" s="703"/>
      <c r="FWD2" s="703"/>
      <c r="FWE2" s="703"/>
      <c r="FWF2" s="703"/>
      <c r="FWG2" s="703"/>
      <c r="FWH2" s="703"/>
      <c r="FWI2" s="703"/>
      <c r="FWJ2" s="703"/>
      <c r="FWK2" s="703"/>
      <c r="FWL2" s="703"/>
      <c r="FWM2" s="703"/>
      <c r="FWN2" s="703"/>
      <c r="FWO2" s="703"/>
      <c r="FWP2" s="703"/>
      <c r="FWQ2" s="703"/>
      <c r="FWR2" s="703"/>
      <c r="FWS2" s="703"/>
      <c r="FWT2" s="703"/>
      <c r="FWU2" s="703"/>
      <c r="FWV2" s="703"/>
      <c r="FWW2" s="703"/>
      <c r="FWX2" s="703"/>
      <c r="FWY2" s="703"/>
      <c r="FWZ2" s="703"/>
      <c r="FXA2" s="703"/>
      <c r="FXB2" s="703"/>
      <c r="FXC2" s="703"/>
      <c r="FXD2" s="703"/>
      <c r="FXE2" s="703"/>
      <c r="FXF2" s="703"/>
      <c r="FXG2" s="703"/>
      <c r="FXH2" s="703"/>
      <c r="FXI2" s="703"/>
      <c r="FXJ2" s="703"/>
      <c r="FXK2" s="703"/>
      <c r="FXL2" s="703"/>
      <c r="FXM2" s="703"/>
      <c r="FXN2" s="703"/>
      <c r="FXO2" s="703"/>
      <c r="FXP2" s="703"/>
      <c r="FXQ2" s="703"/>
      <c r="FXR2" s="703"/>
      <c r="FXS2" s="703"/>
      <c r="FXT2" s="703"/>
      <c r="FXU2" s="703"/>
      <c r="FXV2" s="703"/>
      <c r="FXW2" s="703"/>
      <c r="FXX2" s="703"/>
      <c r="FXY2" s="703"/>
      <c r="FXZ2" s="703"/>
      <c r="FYA2" s="703"/>
      <c r="FYB2" s="703"/>
      <c r="FYC2" s="703"/>
      <c r="FYD2" s="703"/>
      <c r="FYE2" s="703"/>
      <c r="FYF2" s="703"/>
      <c r="FYG2" s="703"/>
      <c r="FYH2" s="703"/>
      <c r="FYI2" s="703"/>
      <c r="FYJ2" s="703"/>
      <c r="FYK2" s="703"/>
      <c r="FYL2" s="703"/>
      <c r="FYM2" s="703"/>
      <c r="FYN2" s="703"/>
      <c r="FYO2" s="703"/>
      <c r="FYP2" s="703"/>
      <c r="FYQ2" s="703"/>
      <c r="FYR2" s="703"/>
      <c r="FYS2" s="703"/>
      <c r="FYT2" s="703"/>
      <c r="FYU2" s="703"/>
      <c r="FYV2" s="703"/>
      <c r="FYW2" s="703"/>
      <c r="FYX2" s="703"/>
      <c r="FYY2" s="703"/>
      <c r="FYZ2" s="703"/>
      <c r="FZA2" s="703"/>
      <c r="FZB2" s="703"/>
      <c r="FZC2" s="703"/>
      <c r="FZD2" s="703"/>
      <c r="FZE2" s="703"/>
      <c r="FZF2" s="703"/>
      <c r="FZG2" s="703"/>
      <c r="FZH2" s="703"/>
      <c r="FZI2" s="703"/>
      <c r="FZJ2" s="703"/>
      <c r="FZK2" s="703"/>
      <c r="FZL2" s="703"/>
      <c r="FZM2" s="703"/>
      <c r="FZN2" s="703"/>
      <c r="FZO2" s="703"/>
      <c r="FZP2" s="703"/>
      <c r="FZQ2" s="703"/>
      <c r="FZR2" s="703"/>
      <c r="FZS2" s="703"/>
      <c r="FZT2" s="703"/>
      <c r="FZU2" s="703"/>
      <c r="FZV2" s="703"/>
      <c r="FZW2" s="703"/>
      <c r="FZX2" s="703"/>
      <c r="FZY2" s="703"/>
      <c r="FZZ2" s="703"/>
      <c r="GAA2" s="703"/>
      <c r="GAB2" s="703"/>
      <c r="GAC2" s="703"/>
      <c r="GAD2" s="703"/>
      <c r="GAE2" s="703"/>
      <c r="GAF2" s="703"/>
      <c r="GAG2" s="703"/>
      <c r="GAH2" s="703"/>
      <c r="GAI2" s="703"/>
      <c r="GAJ2" s="703"/>
      <c r="GAK2" s="703"/>
      <c r="GAL2" s="703"/>
      <c r="GAM2" s="703"/>
      <c r="GAN2" s="703"/>
      <c r="GAO2" s="703"/>
      <c r="GAP2" s="703"/>
      <c r="GAQ2" s="703"/>
      <c r="GAR2" s="703"/>
      <c r="GAS2" s="703"/>
      <c r="GAT2" s="703"/>
      <c r="GAU2" s="703"/>
      <c r="GAV2" s="703"/>
      <c r="GAW2" s="703"/>
      <c r="GAX2" s="703"/>
      <c r="GAY2" s="703"/>
      <c r="GAZ2" s="703"/>
      <c r="GBA2" s="703"/>
      <c r="GBB2" s="703"/>
      <c r="GBC2" s="703"/>
      <c r="GBD2" s="703"/>
      <c r="GBE2" s="703"/>
      <c r="GBF2" s="703"/>
      <c r="GBG2" s="703"/>
      <c r="GBH2" s="703"/>
      <c r="GBI2" s="703"/>
      <c r="GBJ2" s="703"/>
      <c r="GBK2" s="703"/>
      <c r="GBL2" s="703"/>
      <c r="GBM2" s="703"/>
      <c r="GBN2" s="703"/>
      <c r="GBO2" s="703"/>
      <c r="GBP2" s="703"/>
      <c r="GBQ2" s="703"/>
      <c r="GBR2" s="703"/>
      <c r="GBS2" s="703"/>
      <c r="GBT2" s="703"/>
      <c r="GBU2" s="703"/>
      <c r="GBV2" s="703"/>
      <c r="GBW2" s="703"/>
      <c r="GBX2" s="703"/>
      <c r="GBY2" s="703"/>
      <c r="GBZ2" s="703"/>
      <c r="GCA2" s="703"/>
      <c r="GCB2" s="703"/>
      <c r="GCC2" s="703"/>
      <c r="GCD2" s="703"/>
      <c r="GCE2" s="703"/>
      <c r="GCF2" s="703"/>
      <c r="GCG2" s="703"/>
      <c r="GCH2" s="703"/>
      <c r="GCI2" s="703"/>
      <c r="GCJ2" s="703"/>
      <c r="GCK2" s="703"/>
      <c r="GCL2" s="703"/>
      <c r="GCM2" s="703"/>
      <c r="GCN2" s="703"/>
      <c r="GCO2" s="703"/>
      <c r="GCP2" s="703"/>
      <c r="GCQ2" s="703"/>
      <c r="GCR2" s="703"/>
      <c r="GCS2" s="703"/>
      <c r="GCT2" s="703"/>
      <c r="GCU2" s="703"/>
      <c r="GCV2" s="703"/>
      <c r="GCW2" s="703"/>
      <c r="GCX2" s="703"/>
      <c r="GCY2" s="703"/>
      <c r="GCZ2" s="703"/>
      <c r="GDA2" s="703"/>
      <c r="GDB2" s="703"/>
      <c r="GDC2" s="703"/>
      <c r="GDD2" s="703"/>
      <c r="GDE2" s="703"/>
      <c r="GDF2" s="703"/>
      <c r="GDG2" s="703"/>
      <c r="GDH2" s="703"/>
      <c r="GDI2" s="703"/>
      <c r="GDJ2" s="703"/>
      <c r="GDK2" s="703"/>
      <c r="GDL2" s="703"/>
      <c r="GDM2" s="703"/>
      <c r="GDN2" s="703"/>
      <c r="GDO2" s="703"/>
      <c r="GDP2" s="703"/>
      <c r="GDQ2" s="703"/>
      <c r="GDR2" s="703"/>
      <c r="GDS2" s="703"/>
      <c r="GDT2" s="703"/>
      <c r="GDU2" s="703"/>
      <c r="GDV2" s="703"/>
      <c r="GDW2" s="703"/>
      <c r="GDX2" s="703"/>
      <c r="GDY2" s="703"/>
      <c r="GDZ2" s="703"/>
      <c r="GEA2" s="703"/>
      <c r="GEB2" s="703"/>
      <c r="GEC2" s="703"/>
      <c r="GED2" s="703"/>
      <c r="GEE2" s="703"/>
      <c r="GEF2" s="703"/>
      <c r="GEG2" s="703"/>
      <c r="GEH2" s="703"/>
      <c r="GEI2" s="703"/>
      <c r="GEJ2" s="703"/>
      <c r="GEK2" s="703"/>
      <c r="GEL2" s="703"/>
      <c r="GEM2" s="703"/>
      <c r="GEN2" s="703"/>
      <c r="GEO2" s="703"/>
      <c r="GEP2" s="703"/>
      <c r="GEQ2" s="703"/>
      <c r="GER2" s="703"/>
      <c r="GES2" s="703"/>
      <c r="GET2" s="703"/>
      <c r="GEU2" s="703"/>
      <c r="GEV2" s="703"/>
      <c r="GEW2" s="703"/>
      <c r="GEX2" s="703"/>
      <c r="GEY2" s="703"/>
      <c r="GEZ2" s="703"/>
      <c r="GFA2" s="703"/>
      <c r="GFB2" s="703"/>
      <c r="GFC2" s="703"/>
      <c r="GFD2" s="703"/>
      <c r="GFE2" s="703"/>
      <c r="GFF2" s="703"/>
      <c r="GFG2" s="703"/>
      <c r="GFH2" s="703"/>
      <c r="GFI2" s="703"/>
      <c r="GFJ2" s="703"/>
      <c r="GFK2" s="703"/>
      <c r="GFL2" s="703"/>
      <c r="GFM2" s="703"/>
      <c r="GFN2" s="703"/>
      <c r="GFO2" s="703"/>
      <c r="GFP2" s="703"/>
      <c r="GFQ2" s="703"/>
      <c r="GFR2" s="703"/>
      <c r="GFS2" s="703"/>
      <c r="GFT2" s="703"/>
      <c r="GFU2" s="703"/>
      <c r="GFV2" s="703"/>
      <c r="GFW2" s="703"/>
      <c r="GFX2" s="703"/>
      <c r="GFY2" s="703"/>
      <c r="GFZ2" s="703"/>
      <c r="GGA2" s="703"/>
      <c r="GGB2" s="703"/>
      <c r="GGC2" s="703"/>
      <c r="GGD2" s="703"/>
      <c r="GGE2" s="703"/>
      <c r="GGF2" s="703"/>
      <c r="GGG2" s="703"/>
      <c r="GGH2" s="703"/>
      <c r="GGI2" s="703"/>
      <c r="GGJ2" s="703"/>
      <c r="GGK2" s="703"/>
      <c r="GGL2" s="703"/>
      <c r="GGM2" s="703"/>
      <c r="GGN2" s="703"/>
      <c r="GGO2" s="703"/>
      <c r="GGP2" s="703"/>
      <c r="GGQ2" s="703"/>
      <c r="GGR2" s="703"/>
      <c r="GGS2" s="703"/>
      <c r="GGT2" s="703"/>
      <c r="GGU2" s="703"/>
      <c r="GGV2" s="703"/>
      <c r="GGW2" s="703"/>
      <c r="GGX2" s="703"/>
      <c r="GGY2" s="703"/>
      <c r="GGZ2" s="703"/>
      <c r="GHA2" s="703"/>
      <c r="GHB2" s="703"/>
      <c r="GHC2" s="703"/>
      <c r="GHD2" s="703"/>
      <c r="GHE2" s="703"/>
      <c r="GHF2" s="703"/>
      <c r="GHG2" s="703"/>
      <c r="GHH2" s="703"/>
      <c r="GHI2" s="703"/>
      <c r="GHJ2" s="703"/>
      <c r="GHK2" s="703"/>
      <c r="GHL2" s="703"/>
      <c r="GHM2" s="703"/>
      <c r="GHN2" s="703"/>
      <c r="GHO2" s="703"/>
      <c r="GHP2" s="703"/>
      <c r="GHQ2" s="703"/>
      <c r="GHR2" s="703"/>
      <c r="GHS2" s="703"/>
      <c r="GHT2" s="703"/>
      <c r="GHU2" s="703"/>
      <c r="GHV2" s="703"/>
      <c r="GHW2" s="703"/>
      <c r="GHX2" s="703"/>
      <c r="GHY2" s="703"/>
      <c r="GHZ2" s="703"/>
      <c r="GIA2" s="703"/>
      <c r="GIB2" s="703"/>
      <c r="GIC2" s="703"/>
      <c r="GID2" s="703"/>
      <c r="GIE2" s="703"/>
      <c r="GIF2" s="703"/>
      <c r="GIG2" s="703"/>
      <c r="GIH2" s="703"/>
      <c r="GII2" s="703"/>
      <c r="GIJ2" s="703"/>
      <c r="GIK2" s="703"/>
      <c r="GIL2" s="703"/>
      <c r="GIM2" s="703"/>
      <c r="GIN2" s="703"/>
      <c r="GIO2" s="703"/>
      <c r="GIP2" s="703"/>
      <c r="GIQ2" s="703"/>
      <c r="GIR2" s="703"/>
      <c r="GIS2" s="703"/>
      <c r="GIT2" s="703"/>
      <c r="GIU2" s="703"/>
      <c r="GIV2" s="703"/>
      <c r="GIW2" s="703"/>
      <c r="GIX2" s="703"/>
      <c r="GIY2" s="703"/>
      <c r="GIZ2" s="703"/>
      <c r="GJA2" s="703"/>
      <c r="GJB2" s="703"/>
      <c r="GJC2" s="703"/>
      <c r="GJD2" s="703"/>
      <c r="GJE2" s="703"/>
      <c r="GJF2" s="703"/>
      <c r="GJG2" s="703"/>
      <c r="GJH2" s="703"/>
      <c r="GJI2" s="703"/>
      <c r="GJJ2" s="703"/>
      <c r="GJK2" s="703"/>
      <c r="GJL2" s="703"/>
      <c r="GJM2" s="703"/>
      <c r="GJN2" s="703"/>
      <c r="GJO2" s="703"/>
      <c r="GJP2" s="703"/>
      <c r="GJQ2" s="703"/>
      <c r="GJR2" s="703"/>
      <c r="GJS2" s="703"/>
      <c r="GJT2" s="703"/>
      <c r="GJU2" s="703"/>
      <c r="GJV2" s="703"/>
      <c r="GJW2" s="703"/>
      <c r="GJX2" s="703"/>
      <c r="GJY2" s="703"/>
      <c r="GJZ2" s="703"/>
      <c r="GKA2" s="703"/>
      <c r="GKB2" s="703"/>
      <c r="GKC2" s="703"/>
      <c r="GKD2" s="703"/>
      <c r="GKE2" s="703"/>
      <c r="GKF2" s="703"/>
      <c r="GKG2" s="703"/>
      <c r="GKH2" s="703"/>
      <c r="GKI2" s="703"/>
      <c r="GKJ2" s="703"/>
      <c r="GKK2" s="703"/>
      <c r="GKL2" s="703"/>
      <c r="GKM2" s="703"/>
      <c r="GKN2" s="703"/>
      <c r="GKO2" s="703"/>
      <c r="GKP2" s="703"/>
      <c r="GKQ2" s="703"/>
      <c r="GKR2" s="703"/>
      <c r="GKS2" s="703"/>
      <c r="GKT2" s="703"/>
      <c r="GKU2" s="703"/>
      <c r="GKV2" s="703"/>
      <c r="GKW2" s="703"/>
      <c r="GKX2" s="703"/>
      <c r="GKY2" s="703"/>
      <c r="GKZ2" s="703"/>
      <c r="GLA2" s="703"/>
      <c r="GLB2" s="703"/>
      <c r="GLC2" s="703"/>
      <c r="GLD2" s="703"/>
      <c r="GLE2" s="703"/>
      <c r="GLF2" s="703"/>
      <c r="GLG2" s="703"/>
      <c r="GLH2" s="703"/>
      <c r="GLI2" s="703"/>
      <c r="GLJ2" s="703"/>
      <c r="GLK2" s="703"/>
      <c r="GLL2" s="703"/>
      <c r="GLM2" s="703"/>
      <c r="GLN2" s="703"/>
      <c r="GLO2" s="703"/>
      <c r="GLP2" s="703"/>
      <c r="GLQ2" s="703"/>
      <c r="GLR2" s="703"/>
      <c r="GLS2" s="703"/>
      <c r="GLT2" s="703"/>
      <c r="GLU2" s="703"/>
      <c r="GLV2" s="703"/>
      <c r="GLW2" s="703"/>
      <c r="GLX2" s="703"/>
      <c r="GLY2" s="703"/>
      <c r="GLZ2" s="703"/>
      <c r="GMA2" s="703"/>
      <c r="GMB2" s="703"/>
      <c r="GMC2" s="703"/>
      <c r="GMD2" s="703"/>
      <c r="GME2" s="703"/>
      <c r="GMF2" s="703"/>
      <c r="GMG2" s="703"/>
      <c r="GMH2" s="703"/>
      <c r="GMI2" s="703"/>
      <c r="GMJ2" s="703"/>
      <c r="GMK2" s="703"/>
      <c r="GML2" s="703"/>
      <c r="GMM2" s="703"/>
      <c r="GMN2" s="703"/>
      <c r="GMO2" s="703"/>
      <c r="GMP2" s="703"/>
      <c r="GMQ2" s="703"/>
      <c r="GMR2" s="703"/>
      <c r="GMS2" s="703"/>
      <c r="GMT2" s="703"/>
      <c r="GMU2" s="703"/>
      <c r="GMV2" s="703"/>
      <c r="GMW2" s="703"/>
      <c r="GMX2" s="703"/>
      <c r="GMY2" s="703"/>
      <c r="GMZ2" s="703"/>
      <c r="GNA2" s="703"/>
      <c r="GNB2" s="703"/>
      <c r="GNC2" s="703"/>
      <c r="GND2" s="703"/>
      <c r="GNE2" s="703"/>
      <c r="GNF2" s="703"/>
      <c r="GNG2" s="703"/>
      <c r="GNH2" s="703"/>
      <c r="GNI2" s="703"/>
      <c r="GNJ2" s="703"/>
      <c r="GNK2" s="703"/>
      <c r="GNL2" s="703"/>
      <c r="GNM2" s="703"/>
      <c r="GNN2" s="703"/>
      <c r="GNO2" s="703"/>
      <c r="GNP2" s="703"/>
      <c r="GNQ2" s="703"/>
      <c r="GNR2" s="703"/>
      <c r="GNS2" s="703"/>
      <c r="GNT2" s="703"/>
      <c r="GNU2" s="703"/>
      <c r="GNV2" s="703"/>
      <c r="GNW2" s="703"/>
      <c r="GNX2" s="703"/>
      <c r="GNY2" s="703"/>
      <c r="GNZ2" s="703"/>
      <c r="GOA2" s="703"/>
      <c r="GOB2" s="703"/>
      <c r="GOC2" s="703"/>
      <c r="GOD2" s="703"/>
      <c r="GOE2" s="703"/>
      <c r="GOF2" s="703"/>
      <c r="GOG2" s="703"/>
      <c r="GOH2" s="703"/>
      <c r="GOI2" s="703"/>
      <c r="GOJ2" s="703"/>
      <c r="GOK2" s="703"/>
      <c r="GOL2" s="703"/>
      <c r="GOM2" s="703"/>
      <c r="GON2" s="703"/>
      <c r="GOO2" s="703"/>
      <c r="GOP2" s="703"/>
      <c r="GOQ2" s="703"/>
      <c r="GOR2" s="703"/>
      <c r="GOS2" s="703"/>
      <c r="GOT2" s="703"/>
      <c r="GOU2" s="703"/>
      <c r="GOV2" s="703"/>
      <c r="GOW2" s="703"/>
      <c r="GOX2" s="703"/>
      <c r="GOY2" s="703"/>
      <c r="GOZ2" s="703"/>
      <c r="GPA2" s="703"/>
      <c r="GPB2" s="703"/>
      <c r="GPC2" s="703"/>
      <c r="GPD2" s="703"/>
      <c r="GPE2" s="703"/>
      <c r="GPF2" s="703"/>
      <c r="GPG2" s="703"/>
      <c r="GPH2" s="703"/>
      <c r="GPI2" s="703"/>
      <c r="GPJ2" s="703"/>
      <c r="GPK2" s="703"/>
      <c r="GPL2" s="703"/>
      <c r="GPM2" s="703"/>
      <c r="GPN2" s="703"/>
      <c r="GPO2" s="703"/>
      <c r="GPP2" s="703"/>
      <c r="GPQ2" s="703"/>
      <c r="GPR2" s="703"/>
      <c r="GPS2" s="703"/>
      <c r="GPT2" s="703"/>
      <c r="GPU2" s="703"/>
      <c r="GPV2" s="703"/>
      <c r="GPW2" s="703"/>
      <c r="GPX2" s="703"/>
      <c r="GPY2" s="703"/>
      <c r="GPZ2" s="703"/>
      <c r="GQA2" s="703"/>
      <c r="GQB2" s="703"/>
      <c r="GQC2" s="703"/>
      <c r="GQD2" s="703"/>
      <c r="GQE2" s="703"/>
      <c r="GQF2" s="703"/>
      <c r="GQG2" s="703"/>
      <c r="GQH2" s="703"/>
      <c r="GQI2" s="703"/>
      <c r="GQJ2" s="703"/>
      <c r="GQK2" s="703"/>
      <c r="GQL2" s="703"/>
      <c r="GQM2" s="703"/>
      <c r="GQN2" s="703"/>
      <c r="GQO2" s="703"/>
      <c r="GQP2" s="703"/>
      <c r="GQQ2" s="703"/>
      <c r="GQR2" s="703"/>
      <c r="GQS2" s="703"/>
      <c r="GQT2" s="703"/>
      <c r="GQU2" s="703"/>
      <c r="GQV2" s="703"/>
      <c r="GQW2" s="703"/>
      <c r="GQX2" s="703"/>
      <c r="GQY2" s="703"/>
      <c r="GQZ2" s="703"/>
      <c r="GRA2" s="703"/>
      <c r="GRB2" s="703"/>
      <c r="GRC2" s="703"/>
      <c r="GRD2" s="703"/>
      <c r="GRE2" s="703"/>
      <c r="GRF2" s="703"/>
      <c r="GRG2" s="703"/>
      <c r="GRH2" s="703"/>
      <c r="GRI2" s="703"/>
      <c r="GRJ2" s="703"/>
      <c r="GRK2" s="703"/>
      <c r="GRL2" s="703"/>
      <c r="GRM2" s="703"/>
      <c r="GRN2" s="703"/>
      <c r="GRO2" s="703"/>
      <c r="GRP2" s="703"/>
      <c r="GRQ2" s="703"/>
      <c r="GRR2" s="703"/>
      <c r="GRS2" s="703"/>
      <c r="GRT2" s="703"/>
      <c r="GRU2" s="703"/>
      <c r="GRV2" s="703"/>
      <c r="GRW2" s="703"/>
      <c r="GRX2" s="703"/>
      <c r="GRY2" s="703"/>
      <c r="GRZ2" s="703"/>
      <c r="GSA2" s="703"/>
      <c r="GSB2" s="703"/>
      <c r="GSC2" s="703"/>
      <c r="GSD2" s="703"/>
      <c r="GSE2" s="703"/>
      <c r="GSF2" s="703"/>
      <c r="GSG2" s="703"/>
      <c r="GSH2" s="703"/>
      <c r="GSI2" s="703"/>
      <c r="GSJ2" s="703"/>
      <c r="GSK2" s="703"/>
      <c r="GSL2" s="703"/>
      <c r="GSM2" s="703"/>
      <c r="GSN2" s="703"/>
      <c r="GSO2" s="703"/>
      <c r="GSP2" s="703"/>
      <c r="GSQ2" s="703"/>
      <c r="GSR2" s="703"/>
      <c r="GSS2" s="703"/>
      <c r="GST2" s="703"/>
      <c r="GSU2" s="703"/>
      <c r="GSV2" s="703"/>
      <c r="GSW2" s="703"/>
      <c r="GSX2" s="703"/>
      <c r="GSY2" s="703"/>
      <c r="GSZ2" s="703"/>
      <c r="GTA2" s="703"/>
      <c r="GTB2" s="703"/>
      <c r="GTC2" s="703"/>
      <c r="GTD2" s="703"/>
      <c r="GTE2" s="703"/>
      <c r="GTF2" s="703"/>
      <c r="GTG2" s="703"/>
      <c r="GTH2" s="703"/>
      <c r="GTI2" s="703"/>
      <c r="GTJ2" s="703"/>
      <c r="GTK2" s="703"/>
      <c r="GTL2" s="703"/>
      <c r="GTM2" s="703"/>
      <c r="GTN2" s="703"/>
      <c r="GTO2" s="703"/>
      <c r="GTP2" s="703"/>
      <c r="GTQ2" s="703"/>
      <c r="GTR2" s="703"/>
      <c r="GTS2" s="703"/>
      <c r="GTT2" s="703"/>
      <c r="GTU2" s="703"/>
      <c r="GTV2" s="703"/>
      <c r="GTW2" s="703"/>
      <c r="GTX2" s="703"/>
      <c r="GTY2" s="703"/>
      <c r="GTZ2" s="703"/>
      <c r="GUA2" s="703"/>
      <c r="GUB2" s="703"/>
      <c r="GUC2" s="703"/>
      <c r="GUD2" s="703"/>
      <c r="GUE2" s="703"/>
      <c r="GUF2" s="703"/>
      <c r="GUG2" s="703"/>
      <c r="GUH2" s="703"/>
      <c r="GUI2" s="703"/>
      <c r="GUJ2" s="703"/>
      <c r="GUK2" s="703"/>
      <c r="GUL2" s="703"/>
      <c r="GUM2" s="703"/>
      <c r="GUN2" s="703"/>
      <c r="GUO2" s="703"/>
      <c r="GUP2" s="703"/>
      <c r="GUQ2" s="703"/>
      <c r="GUR2" s="703"/>
      <c r="GUS2" s="703"/>
      <c r="GUT2" s="703"/>
      <c r="GUU2" s="703"/>
      <c r="GUV2" s="703"/>
      <c r="GUW2" s="703"/>
      <c r="GUX2" s="703"/>
      <c r="GUY2" s="703"/>
      <c r="GUZ2" s="703"/>
      <c r="GVA2" s="703"/>
      <c r="GVB2" s="703"/>
      <c r="GVC2" s="703"/>
      <c r="GVD2" s="703"/>
      <c r="GVE2" s="703"/>
      <c r="GVF2" s="703"/>
      <c r="GVG2" s="703"/>
      <c r="GVH2" s="703"/>
      <c r="GVI2" s="703"/>
      <c r="GVJ2" s="703"/>
      <c r="GVK2" s="703"/>
      <c r="GVL2" s="703"/>
      <c r="GVM2" s="703"/>
      <c r="GVN2" s="703"/>
      <c r="GVO2" s="703"/>
      <c r="GVP2" s="703"/>
      <c r="GVQ2" s="703"/>
      <c r="GVR2" s="703"/>
      <c r="GVS2" s="703"/>
      <c r="GVT2" s="703"/>
      <c r="GVU2" s="703"/>
      <c r="GVV2" s="703"/>
      <c r="GVW2" s="703"/>
      <c r="GVX2" s="703"/>
      <c r="GVY2" s="703"/>
      <c r="GVZ2" s="703"/>
      <c r="GWA2" s="703"/>
      <c r="GWB2" s="703"/>
      <c r="GWC2" s="703"/>
      <c r="GWD2" s="703"/>
      <c r="GWE2" s="703"/>
      <c r="GWF2" s="703"/>
      <c r="GWG2" s="703"/>
      <c r="GWH2" s="703"/>
      <c r="GWI2" s="703"/>
      <c r="GWJ2" s="703"/>
      <c r="GWK2" s="703"/>
      <c r="GWL2" s="703"/>
      <c r="GWM2" s="703"/>
      <c r="GWN2" s="703"/>
      <c r="GWO2" s="703"/>
      <c r="GWP2" s="703"/>
      <c r="GWQ2" s="703"/>
      <c r="GWR2" s="703"/>
      <c r="GWS2" s="703"/>
      <c r="GWT2" s="703"/>
      <c r="GWU2" s="703"/>
      <c r="GWV2" s="703"/>
      <c r="GWW2" s="703"/>
      <c r="GWX2" s="703"/>
      <c r="GWY2" s="703"/>
      <c r="GWZ2" s="703"/>
      <c r="GXA2" s="703"/>
      <c r="GXB2" s="703"/>
      <c r="GXC2" s="703"/>
      <c r="GXD2" s="703"/>
      <c r="GXE2" s="703"/>
      <c r="GXF2" s="703"/>
      <c r="GXG2" s="703"/>
      <c r="GXH2" s="703"/>
      <c r="GXI2" s="703"/>
      <c r="GXJ2" s="703"/>
      <c r="GXK2" s="703"/>
      <c r="GXL2" s="703"/>
      <c r="GXM2" s="703"/>
      <c r="GXN2" s="703"/>
      <c r="GXO2" s="703"/>
      <c r="GXP2" s="703"/>
      <c r="GXQ2" s="703"/>
      <c r="GXR2" s="703"/>
      <c r="GXS2" s="703"/>
      <c r="GXT2" s="703"/>
      <c r="GXU2" s="703"/>
      <c r="GXV2" s="703"/>
      <c r="GXW2" s="703"/>
      <c r="GXX2" s="703"/>
      <c r="GXY2" s="703"/>
      <c r="GXZ2" s="703"/>
      <c r="GYA2" s="703"/>
      <c r="GYB2" s="703"/>
      <c r="GYC2" s="703"/>
      <c r="GYD2" s="703"/>
      <c r="GYE2" s="703"/>
      <c r="GYF2" s="703"/>
      <c r="GYG2" s="703"/>
      <c r="GYH2" s="703"/>
      <c r="GYI2" s="703"/>
      <c r="GYJ2" s="703"/>
      <c r="GYK2" s="703"/>
      <c r="GYL2" s="703"/>
      <c r="GYM2" s="703"/>
      <c r="GYN2" s="703"/>
      <c r="GYO2" s="703"/>
      <c r="GYP2" s="703"/>
      <c r="GYQ2" s="703"/>
      <c r="GYR2" s="703"/>
      <c r="GYS2" s="703"/>
      <c r="GYT2" s="703"/>
      <c r="GYU2" s="703"/>
      <c r="GYV2" s="703"/>
      <c r="GYW2" s="703"/>
      <c r="GYX2" s="703"/>
      <c r="GYY2" s="703"/>
      <c r="GYZ2" s="703"/>
      <c r="GZA2" s="703"/>
      <c r="GZB2" s="703"/>
      <c r="GZC2" s="703"/>
      <c r="GZD2" s="703"/>
      <c r="GZE2" s="703"/>
      <c r="GZF2" s="703"/>
      <c r="GZG2" s="703"/>
      <c r="GZH2" s="703"/>
      <c r="GZI2" s="703"/>
      <c r="GZJ2" s="703"/>
      <c r="GZK2" s="703"/>
      <c r="GZL2" s="703"/>
      <c r="GZM2" s="703"/>
      <c r="GZN2" s="703"/>
      <c r="GZO2" s="703"/>
      <c r="GZP2" s="703"/>
      <c r="GZQ2" s="703"/>
      <c r="GZR2" s="703"/>
      <c r="GZS2" s="703"/>
      <c r="GZT2" s="703"/>
      <c r="GZU2" s="703"/>
      <c r="GZV2" s="703"/>
      <c r="GZW2" s="703"/>
      <c r="GZX2" s="703"/>
      <c r="GZY2" s="703"/>
      <c r="GZZ2" s="703"/>
      <c r="HAA2" s="703"/>
      <c r="HAB2" s="703"/>
      <c r="HAC2" s="703"/>
      <c r="HAD2" s="703"/>
      <c r="HAE2" s="703"/>
      <c r="HAF2" s="703"/>
      <c r="HAG2" s="703"/>
      <c r="HAH2" s="703"/>
      <c r="HAI2" s="703"/>
      <c r="HAJ2" s="703"/>
      <c r="HAK2" s="703"/>
      <c r="HAL2" s="703"/>
      <c r="HAM2" s="703"/>
      <c r="HAN2" s="703"/>
      <c r="HAO2" s="703"/>
      <c r="HAP2" s="703"/>
      <c r="HAQ2" s="703"/>
      <c r="HAR2" s="703"/>
      <c r="HAS2" s="703"/>
      <c r="HAT2" s="703"/>
      <c r="HAU2" s="703"/>
      <c r="HAV2" s="703"/>
      <c r="HAW2" s="703"/>
      <c r="HAX2" s="703"/>
      <c r="HAY2" s="703"/>
      <c r="HAZ2" s="703"/>
      <c r="HBA2" s="703"/>
      <c r="HBB2" s="703"/>
      <c r="HBC2" s="703"/>
      <c r="HBD2" s="703"/>
      <c r="HBE2" s="703"/>
      <c r="HBF2" s="703"/>
      <c r="HBG2" s="703"/>
      <c r="HBH2" s="703"/>
      <c r="HBI2" s="703"/>
      <c r="HBJ2" s="703"/>
      <c r="HBK2" s="703"/>
      <c r="HBL2" s="703"/>
      <c r="HBM2" s="703"/>
      <c r="HBN2" s="703"/>
      <c r="HBO2" s="703"/>
      <c r="HBP2" s="703"/>
      <c r="HBQ2" s="703"/>
      <c r="HBR2" s="703"/>
      <c r="HBS2" s="703"/>
      <c r="HBT2" s="703"/>
      <c r="HBU2" s="703"/>
      <c r="HBV2" s="703"/>
      <c r="HBW2" s="703"/>
      <c r="HBX2" s="703"/>
      <c r="HBY2" s="703"/>
      <c r="HBZ2" s="703"/>
      <c r="HCA2" s="703"/>
      <c r="HCB2" s="703"/>
      <c r="HCC2" s="703"/>
      <c r="HCD2" s="703"/>
      <c r="HCE2" s="703"/>
      <c r="HCF2" s="703"/>
      <c r="HCG2" s="703"/>
      <c r="HCH2" s="703"/>
      <c r="HCI2" s="703"/>
      <c r="HCJ2" s="703"/>
      <c r="HCK2" s="703"/>
      <c r="HCL2" s="703"/>
      <c r="HCM2" s="703"/>
      <c r="HCN2" s="703"/>
      <c r="HCO2" s="703"/>
      <c r="HCP2" s="703"/>
      <c r="HCQ2" s="703"/>
      <c r="HCR2" s="703"/>
      <c r="HCS2" s="703"/>
      <c r="HCT2" s="703"/>
      <c r="HCU2" s="703"/>
      <c r="HCV2" s="703"/>
      <c r="HCW2" s="703"/>
      <c r="HCX2" s="703"/>
      <c r="HCY2" s="703"/>
      <c r="HCZ2" s="703"/>
      <c r="HDA2" s="703"/>
      <c r="HDB2" s="703"/>
      <c r="HDC2" s="703"/>
      <c r="HDD2" s="703"/>
      <c r="HDE2" s="703"/>
      <c r="HDF2" s="703"/>
      <c r="HDG2" s="703"/>
      <c r="HDH2" s="703"/>
      <c r="HDI2" s="703"/>
      <c r="HDJ2" s="703"/>
      <c r="HDK2" s="703"/>
      <c r="HDL2" s="703"/>
      <c r="HDM2" s="703"/>
      <c r="HDN2" s="703"/>
      <c r="HDO2" s="703"/>
      <c r="HDP2" s="703"/>
      <c r="HDQ2" s="703"/>
      <c r="HDR2" s="703"/>
      <c r="HDS2" s="703"/>
      <c r="HDT2" s="703"/>
      <c r="HDU2" s="703"/>
      <c r="HDV2" s="703"/>
      <c r="HDW2" s="703"/>
      <c r="HDX2" s="703"/>
      <c r="HDY2" s="703"/>
      <c r="HDZ2" s="703"/>
      <c r="HEA2" s="703"/>
      <c r="HEB2" s="703"/>
      <c r="HEC2" s="703"/>
      <c r="HED2" s="703"/>
      <c r="HEE2" s="703"/>
      <c r="HEF2" s="703"/>
      <c r="HEG2" s="703"/>
      <c r="HEH2" s="703"/>
      <c r="HEI2" s="703"/>
      <c r="HEJ2" s="703"/>
      <c r="HEK2" s="703"/>
      <c r="HEL2" s="703"/>
      <c r="HEM2" s="703"/>
      <c r="HEN2" s="703"/>
      <c r="HEO2" s="703"/>
      <c r="HEP2" s="703"/>
      <c r="HEQ2" s="703"/>
      <c r="HER2" s="703"/>
      <c r="HES2" s="703"/>
      <c r="HET2" s="703"/>
      <c r="HEU2" s="703"/>
      <c r="HEV2" s="703"/>
      <c r="HEW2" s="703"/>
      <c r="HEX2" s="703"/>
      <c r="HEY2" s="703"/>
      <c r="HEZ2" s="703"/>
      <c r="HFA2" s="703"/>
      <c r="HFB2" s="703"/>
      <c r="HFC2" s="703"/>
      <c r="HFD2" s="703"/>
      <c r="HFE2" s="703"/>
      <c r="HFF2" s="703"/>
      <c r="HFG2" s="703"/>
      <c r="HFH2" s="703"/>
      <c r="HFI2" s="703"/>
      <c r="HFJ2" s="703"/>
      <c r="HFK2" s="703"/>
      <c r="HFL2" s="703"/>
      <c r="HFM2" s="703"/>
      <c r="HFN2" s="703"/>
      <c r="HFO2" s="703"/>
      <c r="HFP2" s="703"/>
      <c r="HFQ2" s="703"/>
      <c r="HFR2" s="703"/>
      <c r="HFS2" s="703"/>
      <c r="HFT2" s="703"/>
      <c r="HFU2" s="703"/>
      <c r="HFV2" s="703"/>
      <c r="HFW2" s="703"/>
      <c r="HFX2" s="703"/>
      <c r="HFY2" s="703"/>
      <c r="HFZ2" s="703"/>
      <c r="HGA2" s="703"/>
      <c r="HGB2" s="703"/>
      <c r="HGC2" s="703"/>
      <c r="HGD2" s="703"/>
      <c r="HGE2" s="703"/>
      <c r="HGF2" s="703"/>
      <c r="HGG2" s="703"/>
      <c r="HGH2" s="703"/>
      <c r="HGI2" s="703"/>
      <c r="HGJ2" s="703"/>
      <c r="HGK2" s="703"/>
      <c r="HGL2" s="703"/>
      <c r="HGM2" s="703"/>
      <c r="HGN2" s="703"/>
      <c r="HGO2" s="703"/>
      <c r="HGP2" s="703"/>
      <c r="HGQ2" s="703"/>
      <c r="HGR2" s="703"/>
      <c r="HGS2" s="703"/>
      <c r="HGT2" s="703"/>
      <c r="HGU2" s="703"/>
      <c r="HGV2" s="703"/>
      <c r="HGW2" s="703"/>
      <c r="HGX2" s="703"/>
      <c r="HGY2" s="703"/>
      <c r="HGZ2" s="703"/>
      <c r="HHA2" s="703"/>
      <c r="HHB2" s="703"/>
      <c r="HHC2" s="703"/>
      <c r="HHD2" s="703"/>
      <c r="HHE2" s="703"/>
      <c r="HHF2" s="703"/>
      <c r="HHG2" s="703"/>
      <c r="HHH2" s="703"/>
      <c r="HHI2" s="703"/>
      <c r="HHJ2" s="703"/>
      <c r="HHK2" s="703"/>
      <c r="HHL2" s="703"/>
      <c r="HHM2" s="703"/>
      <c r="HHN2" s="703"/>
      <c r="HHO2" s="703"/>
      <c r="HHP2" s="703"/>
      <c r="HHQ2" s="703"/>
      <c r="HHR2" s="703"/>
      <c r="HHS2" s="703"/>
      <c r="HHT2" s="703"/>
      <c r="HHU2" s="703"/>
      <c r="HHV2" s="703"/>
      <c r="HHW2" s="703"/>
      <c r="HHX2" s="703"/>
      <c r="HHY2" s="703"/>
      <c r="HHZ2" s="703"/>
      <c r="HIA2" s="703"/>
      <c r="HIB2" s="703"/>
      <c r="HIC2" s="703"/>
      <c r="HID2" s="703"/>
      <c r="HIE2" s="703"/>
      <c r="HIF2" s="703"/>
      <c r="HIG2" s="703"/>
      <c r="HIH2" s="703"/>
      <c r="HII2" s="703"/>
      <c r="HIJ2" s="703"/>
      <c r="HIK2" s="703"/>
      <c r="HIL2" s="703"/>
      <c r="HIM2" s="703"/>
      <c r="HIN2" s="703"/>
      <c r="HIO2" s="703"/>
      <c r="HIP2" s="703"/>
      <c r="HIQ2" s="703"/>
      <c r="HIR2" s="703"/>
      <c r="HIS2" s="703"/>
      <c r="HIT2" s="703"/>
      <c r="HIU2" s="703"/>
      <c r="HIV2" s="703"/>
      <c r="HIW2" s="703"/>
      <c r="HIX2" s="703"/>
      <c r="HIY2" s="703"/>
      <c r="HIZ2" s="703"/>
      <c r="HJA2" s="703"/>
      <c r="HJB2" s="703"/>
      <c r="HJC2" s="703"/>
      <c r="HJD2" s="703"/>
      <c r="HJE2" s="703"/>
      <c r="HJF2" s="703"/>
      <c r="HJG2" s="703"/>
      <c r="HJH2" s="703"/>
      <c r="HJI2" s="703"/>
      <c r="HJJ2" s="703"/>
      <c r="HJK2" s="703"/>
      <c r="HJL2" s="703"/>
      <c r="HJM2" s="703"/>
      <c r="HJN2" s="703"/>
      <c r="HJO2" s="703"/>
      <c r="HJP2" s="703"/>
      <c r="HJQ2" s="703"/>
      <c r="HJR2" s="703"/>
      <c r="HJS2" s="703"/>
      <c r="HJT2" s="703"/>
      <c r="HJU2" s="703"/>
      <c r="HJV2" s="703"/>
      <c r="HJW2" s="703"/>
      <c r="HJX2" s="703"/>
      <c r="HJY2" s="703"/>
      <c r="HJZ2" s="703"/>
      <c r="HKA2" s="703"/>
      <c r="HKB2" s="703"/>
      <c r="HKC2" s="703"/>
      <c r="HKD2" s="703"/>
      <c r="HKE2" s="703"/>
      <c r="HKF2" s="703"/>
      <c r="HKG2" s="703"/>
      <c r="HKH2" s="703"/>
      <c r="HKI2" s="703"/>
      <c r="HKJ2" s="703"/>
      <c r="HKK2" s="703"/>
      <c r="HKL2" s="703"/>
      <c r="HKM2" s="703"/>
      <c r="HKN2" s="703"/>
      <c r="HKO2" s="703"/>
      <c r="HKP2" s="703"/>
      <c r="HKQ2" s="703"/>
      <c r="HKR2" s="703"/>
      <c r="HKS2" s="703"/>
      <c r="HKT2" s="703"/>
      <c r="HKU2" s="703"/>
      <c r="HKV2" s="703"/>
      <c r="HKW2" s="703"/>
      <c r="HKX2" s="703"/>
      <c r="HKY2" s="703"/>
      <c r="HKZ2" s="703"/>
      <c r="HLA2" s="703"/>
      <c r="HLB2" s="703"/>
      <c r="HLC2" s="703"/>
      <c r="HLD2" s="703"/>
      <c r="HLE2" s="703"/>
      <c r="HLF2" s="703"/>
      <c r="HLG2" s="703"/>
      <c r="HLH2" s="703"/>
      <c r="HLI2" s="703"/>
      <c r="HLJ2" s="703"/>
      <c r="HLK2" s="703"/>
      <c r="HLL2" s="703"/>
      <c r="HLM2" s="703"/>
      <c r="HLN2" s="703"/>
      <c r="HLO2" s="703"/>
      <c r="HLP2" s="703"/>
      <c r="HLQ2" s="703"/>
      <c r="HLR2" s="703"/>
      <c r="HLS2" s="703"/>
      <c r="HLT2" s="703"/>
      <c r="HLU2" s="703"/>
      <c r="HLV2" s="703"/>
      <c r="HLW2" s="703"/>
      <c r="HLX2" s="703"/>
      <c r="HLY2" s="703"/>
      <c r="HLZ2" s="703"/>
      <c r="HMA2" s="703"/>
      <c r="HMB2" s="703"/>
      <c r="HMC2" s="703"/>
      <c r="HMD2" s="703"/>
      <c r="HME2" s="703"/>
      <c r="HMF2" s="703"/>
      <c r="HMG2" s="703"/>
      <c r="HMH2" s="703"/>
      <c r="HMI2" s="703"/>
      <c r="HMJ2" s="703"/>
      <c r="HMK2" s="703"/>
      <c r="HML2" s="703"/>
      <c r="HMM2" s="703"/>
      <c r="HMN2" s="703"/>
      <c r="HMO2" s="703"/>
      <c r="HMP2" s="703"/>
      <c r="HMQ2" s="703"/>
      <c r="HMR2" s="703"/>
      <c r="HMS2" s="703"/>
      <c r="HMT2" s="703"/>
      <c r="HMU2" s="703"/>
      <c r="HMV2" s="703"/>
      <c r="HMW2" s="703"/>
      <c r="HMX2" s="703"/>
      <c r="HMY2" s="703"/>
      <c r="HMZ2" s="703"/>
      <c r="HNA2" s="703"/>
      <c r="HNB2" s="703"/>
      <c r="HNC2" s="703"/>
      <c r="HND2" s="703"/>
      <c r="HNE2" s="703"/>
      <c r="HNF2" s="703"/>
      <c r="HNG2" s="703"/>
      <c r="HNH2" s="703"/>
      <c r="HNI2" s="703"/>
      <c r="HNJ2" s="703"/>
      <c r="HNK2" s="703"/>
      <c r="HNL2" s="703"/>
      <c r="HNM2" s="703"/>
      <c r="HNN2" s="703"/>
      <c r="HNO2" s="703"/>
      <c r="HNP2" s="703"/>
      <c r="HNQ2" s="703"/>
      <c r="HNR2" s="703"/>
      <c r="HNS2" s="703"/>
      <c r="HNT2" s="703"/>
      <c r="HNU2" s="703"/>
      <c r="HNV2" s="703"/>
      <c r="HNW2" s="703"/>
      <c r="HNX2" s="703"/>
      <c r="HNY2" s="703"/>
      <c r="HNZ2" s="703"/>
      <c r="HOA2" s="703"/>
      <c r="HOB2" s="703"/>
      <c r="HOC2" s="703"/>
      <c r="HOD2" s="703"/>
      <c r="HOE2" s="703"/>
      <c r="HOF2" s="703"/>
      <c r="HOG2" s="703"/>
      <c r="HOH2" s="703"/>
      <c r="HOI2" s="703"/>
      <c r="HOJ2" s="703"/>
      <c r="HOK2" s="703"/>
      <c r="HOL2" s="703"/>
      <c r="HOM2" s="703"/>
      <c r="HON2" s="703"/>
      <c r="HOO2" s="703"/>
      <c r="HOP2" s="703"/>
      <c r="HOQ2" s="703"/>
      <c r="HOR2" s="703"/>
      <c r="HOS2" s="703"/>
      <c r="HOT2" s="703"/>
      <c r="HOU2" s="703"/>
      <c r="HOV2" s="703"/>
      <c r="HOW2" s="703"/>
      <c r="HOX2" s="703"/>
      <c r="HOY2" s="703"/>
      <c r="HOZ2" s="703"/>
      <c r="HPA2" s="703"/>
      <c r="HPB2" s="703"/>
      <c r="HPC2" s="703"/>
      <c r="HPD2" s="703"/>
      <c r="HPE2" s="703"/>
      <c r="HPF2" s="703"/>
      <c r="HPG2" s="703"/>
      <c r="HPH2" s="703"/>
      <c r="HPI2" s="703"/>
      <c r="HPJ2" s="703"/>
      <c r="HPK2" s="703"/>
      <c r="HPL2" s="703"/>
      <c r="HPM2" s="703"/>
      <c r="HPN2" s="703"/>
      <c r="HPO2" s="703"/>
      <c r="HPP2" s="703"/>
      <c r="HPQ2" s="703"/>
      <c r="HPR2" s="703"/>
      <c r="HPS2" s="703"/>
      <c r="HPT2" s="703"/>
      <c r="HPU2" s="703"/>
      <c r="HPV2" s="703"/>
      <c r="HPW2" s="703"/>
      <c r="HPX2" s="703"/>
      <c r="HPY2" s="703"/>
      <c r="HPZ2" s="703"/>
      <c r="HQA2" s="703"/>
      <c r="HQB2" s="703"/>
      <c r="HQC2" s="703"/>
      <c r="HQD2" s="703"/>
      <c r="HQE2" s="703"/>
      <c r="HQF2" s="703"/>
      <c r="HQG2" s="703"/>
      <c r="HQH2" s="703"/>
      <c r="HQI2" s="703"/>
      <c r="HQJ2" s="703"/>
      <c r="HQK2" s="703"/>
      <c r="HQL2" s="703"/>
      <c r="HQM2" s="703"/>
      <c r="HQN2" s="703"/>
      <c r="HQO2" s="703"/>
      <c r="HQP2" s="703"/>
      <c r="HQQ2" s="703"/>
      <c r="HQR2" s="703"/>
      <c r="HQS2" s="703"/>
      <c r="HQT2" s="703"/>
      <c r="HQU2" s="703"/>
      <c r="HQV2" s="703"/>
      <c r="HQW2" s="703"/>
      <c r="HQX2" s="703"/>
      <c r="HQY2" s="703"/>
      <c r="HQZ2" s="703"/>
      <c r="HRA2" s="703"/>
      <c r="HRB2" s="703"/>
      <c r="HRC2" s="703"/>
      <c r="HRD2" s="703"/>
      <c r="HRE2" s="703"/>
      <c r="HRF2" s="703"/>
      <c r="HRG2" s="703"/>
      <c r="HRH2" s="703"/>
      <c r="HRI2" s="703"/>
      <c r="HRJ2" s="703"/>
      <c r="HRK2" s="703"/>
      <c r="HRL2" s="703"/>
      <c r="HRM2" s="703"/>
      <c r="HRN2" s="703"/>
      <c r="HRO2" s="703"/>
      <c r="HRP2" s="703"/>
      <c r="HRQ2" s="703"/>
      <c r="HRR2" s="703"/>
      <c r="HRS2" s="703"/>
      <c r="HRT2" s="703"/>
      <c r="HRU2" s="703"/>
      <c r="HRV2" s="703"/>
      <c r="HRW2" s="703"/>
      <c r="HRX2" s="703"/>
      <c r="HRY2" s="703"/>
      <c r="HRZ2" s="703"/>
      <c r="HSA2" s="703"/>
      <c r="HSB2" s="703"/>
      <c r="HSC2" s="703"/>
      <c r="HSD2" s="703"/>
      <c r="HSE2" s="703"/>
      <c r="HSF2" s="703"/>
      <c r="HSG2" s="703"/>
      <c r="HSH2" s="703"/>
      <c r="HSI2" s="703"/>
      <c r="HSJ2" s="703"/>
      <c r="HSK2" s="703"/>
      <c r="HSL2" s="703"/>
      <c r="HSM2" s="703"/>
      <c r="HSN2" s="703"/>
      <c r="HSO2" s="703"/>
      <c r="HSP2" s="703"/>
      <c r="HSQ2" s="703"/>
      <c r="HSR2" s="703"/>
      <c r="HSS2" s="703"/>
      <c r="HST2" s="703"/>
      <c r="HSU2" s="703"/>
      <c r="HSV2" s="703"/>
      <c r="HSW2" s="703"/>
      <c r="HSX2" s="703"/>
      <c r="HSY2" s="703"/>
      <c r="HSZ2" s="703"/>
      <c r="HTA2" s="703"/>
      <c r="HTB2" s="703"/>
      <c r="HTC2" s="703"/>
      <c r="HTD2" s="703"/>
      <c r="HTE2" s="703"/>
      <c r="HTF2" s="703"/>
      <c r="HTG2" s="703"/>
      <c r="HTH2" s="703"/>
      <c r="HTI2" s="703"/>
      <c r="HTJ2" s="703"/>
      <c r="HTK2" s="703"/>
      <c r="HTL2" s="703"/>
      <c r="HTM2" s="703"/>
      <c r="HTN2" s="703"/>
      <c r="HTO2" s="703"/>
      <c r="HTP2" s="703"/>
      <c r="HTQ2" s="703"/>
      <c r="HTR2" s="703"/>
      <c r="HTS2" s="703"/>
      <c r="HTT2" s="703"/>
      <c r="HTU2" s="703"/>
      <c r="HTV2" s="703"/>
      <c r="HTW2" s="703"/>
      <c r="HTX2" s="703"/>
      <c r="HTY2" s="703"/>
      <c r="HTZ2" s="703"/>
      <c r="HUA2" s="703"/>
      <c r="HUB2" s="703"/>
      <c r="HUC2" s="703"/>
      <c r="HUD2" s="703"/>
      <c r="HUE2" s="703"/>
      <c r="HUF2" s="703"/>
      <c r="HUG2" s="703"/>
      <c r="HUH2" s="703"/>
      <c r="HUI2" s="703"/>
      <c r="HUJ2" s="703"/>
      <c r="HUK2" s="703"/>
      <c r="HUL2" s="703"/>
      <c r="HUM2" s="703"/>
      <c r="HUN2" s="703"/>
      <c r="HUO2" s="703"/>
      <c r="HUP2" s="703"/>
      <c r="HUQ2" s="703"/>
      <c r="HUR2" s="703"/>
      <c r="HUS2" s="703"/>
      <c r="HUT2" s="703"/>
      <c r="HUU2" s="703"/>
      <c r="HUV2" s="703"/>
      <c r="HUW2" s="703"/>
      <c r="HUX2" s="703"/>
      <c r="HUY2" s="703"/>
      <c r="HUZ2" s="703"/>
      <c r="HVA2" s="703"/>
      <c r="HVB2" s="703"/>
      <c r="HVC2" s="703"/>
      <c r="HVD2" s="703"/>
      <c r="HVE2" s="703"/>
      <c r="HVF2" s="703"/>
      <c r="HVG2" s="703"/>
      <c r="HVH2" s="703"/>
      <c r="HVI2" s="703"/>
      <c r="HVJ2" s="703"/>
      <c r="HVK2" s="703"/>
      <c r="HVL2" s="703"/>
      <c r="HVM2" s="703"/>
      <c r="HVN2" s="703"/>
      <c r="HVO2" s="703"/>
      <c r="HVP2" s="703"/>
      <c r="HVQ2" s="703"/>
      <c r="HVR2" s="703"/>
      <c r="HVS2" s="703"/>
      <c r="HVT2" s="703"/>
      <c r="HVU2" s="703"/>
      <c r="HVV2" s="703"/>
      <c r="HVW2" s="703"/>
      <c r="HVX2" s="703"/>
      <c r="HVY2" s="703"/>
      <c r="HVZ2" s="703"/>
      <c r="HWA2" s="703"/>
      <c r="HWB2" s="703"/>
      <c r="HWC2" s="703"/>
      <c r="HWD2" s="703"/>
      <c r="HWE2" s="703"/>
      <c r="HWF2" s="703"/>
      <c r="HWG2" s="703"/>
      <c r="HWH2" s="703"/>
      <c r="HWI2" s="703"/>
      <c r="HWJ2" s="703"/>
      <c r="HWK2" s="703"/>
      <c r="HWL2" s="703"/>
      <c r="HWM2" s="703"/>
      <c r="HWN2" s="703"/>
      <c r="HWO2" s="703"/>
      <c r="HWP2" s="703"/>
      <c r="HWQ2" s="703"/>
      <c r="HWR2" s="703"/>
      <c r="HWS2" s="703"/>
      <c r="HWT2" s="703"/>
      <c r="HWU2" s="703"/>
      <c r="HWV2" s="703"/>
      <c r="HWW2" s="703"/>
      <c r="HWX2" s="703"/>
      <c r="HWY2" s="703"/>
      <c r="HWZ2" s="703"/>
      <c r="HXA2" s="703"/>
      <c r="HXB2" s="703"/>
      <c r="HXC2" s="703"/>
      <c r="HXD2" s="703"/>
      <c r="HXE2" s="703"/>
      <c r="HXF2" s="703"/>
      <c r="HXG2" s="703"/>
      <c r="HXH2" s="703"/>
      <c r="HXI2" s="703"/>
      <c r="HXJ2" s="703"/>
      <c r="HXK2" s="703"/>
      <c r="HXL2" s="703"/>
      <c r="HXM2" s="703"/>
      <c r="HXN2" s="703"/>
      <c r="HXO2" s="703"/>
      <c r="HXP2" s="703"/>
      <c r="HXQ2" s="703"/>
      <c r="HXR2" s="703"/>
      <c r="HXS2" s="703"/>
      <c r="HXT2" s="703"/>
      <c r="HXU2" s="703"/>
      <c r="HXV2" s="703"/>
      <c r="HXW2" s="703"/>
      <c r="HXX2" s="703"/>
      <c r="HXY2" s="703"/>
      <c r="HXZ2" s="703"/>
      <c r="HYA2" s="703"/>
      <c r="HYB2" s="703"/>
      <c r="HYC2" s="703"/>
      <c r="HYD2" s="703"/>
      <c r="HYE2" s="703"/>
      <c r="HYF2" s="703"/>
      <c r="HYG2" s="703"/>
      <c r="HYH2" s="703"/>
      <c r="HYI2" s="703"/>
      <c r="HYJ2" s="703"/>
      <c r="HYK2" s="703"/>
      <c r="HYL2" s="703"/>
      <c r="HYM2" s="703"/>
      <c r="HYN2" s="703"/>
      <c r="HYO2" s="703"/>
      <c r="HYP2" s="703"/>
      <c r="HYQ2" s="703"/>
      <c r="HYR2" s="703"/>
      <c r="HYS2" s="703"/>
      <c r="HYT2" s="703"/>
      <c r="HYU2" s="703"/>
      <c r="HYV2" s="703"/>
      <c r="HYW2" s="703"/>
      <c r="HYX2" s="703"/>
      <c r="HYY2" s="703"/>
      <c r="HYZ2" s="703"/>
      <c r="HZA2" s="703"/>
      <c r="HZB2" s="703"/>
      <c r="HZC2" s="703"/>
      <c r="HZD2" s="703"/>
      <c r="HZE2" s="703"/>
      <c r="HZF2" s="703"/>
      <c r="HZG2" s="703"/>
      <c r="HZH2" s="703"/>
      <c r="HZI2" s="703"/>
      <c r="HZJ2" s="703"/>
      <c r="HZK2" s="703"/>
      <c r="HZL2" s="703"/>
      <c r="HZM2" s="703"/>
      <c r="HZN2" s="703"/>
      <c r="HZO2" s="703"/>
      <c r="HZP2" s="703"/>
      <c r="HZQ2" s="703"/>
      <c r="HZR2" s="703"/>
      <c r="HZS2" s="703"/>
      <c r="HZT2" s="703"/>
      <c r="HZU2" s="703"/>
      <c r="HZV2" s="703"/>
      <c r="HZW2" s="703"/>
      <c r="HZX2" s="703"/>
      <c r="HZY2" s="703"/>
      <c r="HZZ2" s="703"/>
      <c r="IAA2" s="703"/>
      <c r="IAB2" s="703"/>
      <c r="IAC2" s="703"/>
      <c r="IAD2" s="703"/>
      <c r="IAE2" s="703"/>
      <c r="IAF2" s="703"/>
      <c r="IAG2" s="703"/>
      <c r="IAH2" s="703"/>
      <c r="IAI2" s="703"/>
      <c r="IAJ2" s="703"/>
      <c r="IAK2" s="703"/>
      <c r="IAL2" s="703"/>
      <c r="IAM2" s="703"/>
      <c r="IAN2" s="703"/>
      <c r="IAO2" s="703"/>
      <c r="IAP2" s="703"/>
      <c r="IAQ2" s="703"/>
      <c r="IAR2" s="703"/>
      <c r="IAS2" s="703"/>
      <c r="IAT2" s="703"/>
      <c r="IAU2" s="703"/>
      <c r="IAV2" s="703"/>
      <c r="IAW2" s="703"/>
      <c r="IAX2" s="703"/>
      <c r="IAY2" s="703"/>
      <c r="IAZ2" s="703"/>
      <c r="IBA2" s="703"/>
      <c r="IBB2" s="703"/>
      <c r="IBC2" s="703"/>
      <c r="IBD2" s="703"/>
      <c r="IBE2" s="703"/>
      <c r="IBF2" s="703"/>
      <c r="IBG2" s="703"/>
      <c r="IBH2" s="703"/>
      <c r="IBI2" s="703"/>
      <c r="IBJ2" s="703"/>
      <c r="IBK2" s="703"/>
      <c r="IBL2" s="703"/>
      <c r="IBM2" s="703"/>
      <c r="IBN2" s="703"/>
      <c r="IBO2" s="703"/>
      <c r="IBP2" s="703"/>
      <c r="IBQ2" s="703"/>
      <c r="IBR2" s="703"/>
      <c r="IBS2" s="703"/>
      <c r="IBT2" s="703"/>
      <c r="IBU2" s="703"/>
      <c r="IBV2" s="703"/>
      <c r="IBW2" s="703"/>
      <c r="IBX2" s="703"/>
      <c r="IBY2" s="703"/>
      <c r="IBZ2" s="703"/>
      <c r="ICA2" s="703"/>
      <c r="ICB2" s="703"/>
      <c r="ICC2" s="703"/>
      <c r="ICD2" s="703"/>
      <c r="ICE2" s="703"/>
      <c r="ICF2" s="703"/>
      <c r="ICG2" s="703"/>
      <c r="ICH2" s="703"/>
      <c r="ICI2" s="703"/>
      <c r="ICJ2" s="703"/>
      <c r="ICK2" s="703"/>
      <c r="ICL2" s="703"/>
      <c r="ICM2" s="703"/>
      <c r="ICN2" s="703"/>
      <c r="ICO2" s="703"/>
      <c r="ICP2" s="703"/>
      <c r="ICQ2" s="703"/>
      <c r="ICR2" s="703"/>
      <c r="ICS2" s="703"/>
      <c r="ICT2" s="703"/>
      <c r="ICU2" s="703"/>
      <c r="ICV2" s="703"/>
      <c r="ICW2" s="703"/>
      <c r="ICX2" s="703"/>
      <c r="ICY2" s="703"/>
      <c r="ICZ2" s="703"/>
      <c r="IDA2" s="703"/>
      <c r="IDB2" s="703"/>
      <c r="IDC2" s="703"/>
      <c r="IDD2" s="703"/>
      <c r="IDE2" s="703"/>
      <c r="IDF2" s="703"/>
      <c r="IDG2" s="703"/>
      <c r="IDH2" s="703"/>
      <c r="IDI2" s="703"/>
      <c r="IDJ2" s="703"/>
      <c r="IDK2" s="703"/>
      <c r="IDL2" s="703"/>
      <c r="IDM2" s="703"/>
      <c r="IDN2" s="703"/>
      <c r="IDO2" s="703"/>
      <c r="IDP2" s="703"/>
      <c r="IDQ2" s="703"/>
      <c r="IDR2" s="703"/>
      <c r="IDS2" s="703"/>
      <c r="IDT2" s="703"/>
      <c r="IDU2" s="703"/>
      <c r="IDV2" s="703"/>
      <c r="IDW2" s="703"/>
      <c r="IDX2" s="703"/>
      <c r="IDY2" s="703"/>
      <c r="IDZ2" s="703"/>
      <c r="IEA2" s="703"/>
      <c r="IEB2" s="703"/>
      <c r="IEC2" s="703"/>
      <c r="IED2" s="703"/>
      <c r="IEE2" s="703"/>
      <c r="IEF2" s="703"/>
      <c r="IEG2" s="703"/>
      <c r="IEH2" s="703"/>
      <c r="IEI2" s="703"/>
      <c r="IEJ2" s="703"/>
      <c r="IEK2" s="703"/>
      <c r="IEL2" s="703"/>
      <c r="IEM2" s="703"/>
      <c r="IEN2" s="703"/>
      <c r="IEO2" s="703"/>
      <c r="IEP2" s="703"/>
      <c r="IEQ2" s="703"/>
      <c r="IER2" s="703"/>
      <c r="IES2" s="703"/>
      <c r="IET2" s="703"/>
      <c r="IEU2" s="703"/>
      <c r="IEV2" s="703"/>
      <c r="IEW2" s="703"/>
      <c r="IEX2" s="703"/>
      <c r="IEY2" s="703"/>
      <c r="IEZ2" s="703"/>
      <c r="IFA2" s="703"/>
      <c r="IFB2" s="703"/>
      <c r="IFC2" s="703"/>
      <c r="IFD2" s="703"/>
      <c r="IFE2" s="703"/>
      <c r="IFF2" s="703"/>
      <c r="IFG2" s="703"/>
      <c r="IFH2" s="703"/>
      <c r="IFI2" s="703"/>
      <c r="IFJ2" s="703"/>
      <c r="IFK2" s="703"/>
      <c r="IFL2" s="703"/>
      <c r="IFM2" s="703"/>
      <c r="IFN2" s="703"/>
      <c r="IFO2" s="703"/>
      <c r="IFP2" s="703"/>
      <c r="IFQ2" s="703"/>
      <c r="IFR2" s="703"/>
      <c r="IFS2" s="703"/>
      <c r="IFT2" s="703"/>
      <c r="IFU2" s="703"/>
      <c r="IFV2" s="703"/>
      <c r="IFW2" s="703"/>
      <c r="IFX2" s="703"/>
      <c r="IFY2" s="703"/>
      <c r="IFZ2" s="703"/>
      <c r="IGA2" s="703"/>
      <c r="IGB2" s="703"/>
      <c r="IGC2" s="703"/>
      <c r="IGD2" s="703"/>
      <c r="IGE2" s="703"/>
      <c r="IGF2" s="703"/>
      <c r="IGG2" s="703"/>
      <c r="IGH2" s="703"/>
      <c r="IGI2" s="703"/>
      <c r="IGJ2" s="703"/>
      <c r="IGK2" s="703"/>
      <c r="IGL2" s="703"/>
      <c r="IGM2" s="703"/>
      <c r="IGN2" s="703"/>
      <c r="IGO2" s="703"/>
      <c r="IGP2" s="703"/>
      <c r="IGQ2" s="703"/>
      <c r="IGR2" s="703"/>
      <c r="IGS2" s="703"/>
      <c r="IGT2" s="703"/>
      <c r="IGU2" s="703"/>
      <c r="IGV2" s="703"/>
      <c r="IGW2" s="703"/>
      <c r="IGX2" s="703"/>
      <c r="IGY2" s="703"/>
      <c r="IGZ2" s="703"/>
      <c r="IHA2" s="703"/>
      <c r="IHB2" s="703"/>
      <c r="IHC2" s="703"/>
      <c r="IHD2" s="703"/>
      <c r="IHE2" s="703"/>
      <c r="IHF2" s="703"/>
      <c r="IHG2" s="703"/>
      <c r="IHH2" s="703"/>
      <c r="IHI2" s="703"/>
      <c r="IHJ2" s="703"/>
      <c r="IHK2" s="703"/>
      <c r="IHL2" s="703"/>
      <c r="IHM2" s="703"/>
      <c r="IHN2" s="703"/>
      <c r="IHO2" s="703"/>
      <c r="IHP2" s="703"/>
      <c r="IHQ2" s="703"/>
      <c r="IHR2" s="703"/>
      <c r="IHS2" s="703"/>
      <c r="IHT2" s="703"/>
      <c r="IHU2" s="703"/>
      <c r="IHV2" s="703"/>
      <c r="IHW2" s="703"/>
      <c r="IHX2" s="703"/>
      <c r="IHY2" s="703"/>
      <c r="IHZ2" s="703"/>
      <c r="IIA2" s="703"/>
      <c r="IIB2" s="703"/>
      <c r="IIC2" s="703"/>
      <c r="IID2" s="703"/>
      <c r="IIE2" s="703"/>
      <c r="IIF2" s="703"/>
      <c r="IIG2" s="703"/>
      <c r="IIH2" s="703"/>
      <c r="III2" s="703"/>
      <c r="IIJ2" s="703"/>
      <c r="IIK2" s="703"/>
      <c r="IIL2" s="703"/>
      <c r="IIM2" s="703"/>
      <c r="IIN2" s="703"/>
      <c r="IIO2" s="703"/>
      <c r="IIP2" s="703"/>
      <c r="IIQ2" s="703"/>
      <c r="IIR2" s="703"/>
      <c r="IIS2" s="703"/>
      <c r="IIT2" s="703"/>
      <c r="IIU2" s="703"/>
      <c r="IIV2" s="703"/>
      <c r="IIW2" s="703"/>
      <c r="IIX2" s="703"/>
      <c r="IIY2" s="703"/>
      <c r="IIZ2" s="703"/>
      <c r="IJA2" s="703"/>
      <c r="IJB2" s="703"/>
      <c r="IJC2" s="703"/>
      <c r="IJD2" s="703"/>
      <c r="IJE2" s="703"/>
      <c r="IJF2" s="703"/>
      <c r="IJG2" s="703"/>
      <c r="IJH2" s="703"/>
      <c r="IJI2" s="703"/>
      <c r="IJJ2" s="703"/>
      <c r="IJK2" s="703"/>
      <c r="IJL2" s="703"/>
      <c r="IJM2" s="703"/>
      <c r="IJN2" s="703"/>
      <c r="IJO2" s="703"/>
      <c r="IJP2" s="703"/>
      <c r="IJQ2" s="703"/>
      <c r="IJR2" s="703"/>
      <c r="IJS2" s="703"/>
      <c r="IJT2" s="703"/>
      <c r="IJU2" s="703"/>
      <c r="IJV2" s="703"/>
      <c r="IJW2" s="703"/>
      <c r="IJX2" s="703"/>
      <c r="IJY2" s="703"/>
      <c r="IJZ2" s="703"/>
      <c r="IKA2" s="703"/>
      <c r="IKB2" s="703"/>
      <c r="IKC2" s="703"/>
      <c r="IKD2" s="703"/>
      <c r="IKE2" s="703"/>
      <c r="IKF2" s="703"/>
      <c r="IKG2" s="703"/>
      <c r="IKH2" s="703"/>
      <c r="IKI2" s="703"/>
      <c r="IKJ2" s="703"/>
      <c r="IKK2" s="703"/>
      <c r="IKL2" s="703"/>
      <c r="IKM2" s="703"/>
      <c r="IKN2" s="703"/>
      <c r="IKO2" s="703"/>
      <c r="IKP2" s="703"/>
      <c r="IKQ2" s="703"/>
      <c r="IKR2" s="703"/>
      <c r="IKS2" s="703"/>
      <c r="IKT2" s="703"/>
      <c r="IKU2" s="703"/>
      <c r="IKV2" s="703"/>
      <c r="IKW2" s="703"/>
      <c r="IKX2" s="703"/>
      <c r="IKY2" s="703"/>
      <c r="IKZ2" s="703"/>
      <c r="ILA2" s="703"/>
      <c r="ILB2" s="703"/>
      <c r="ILC2" s="703"/>
      <c r="ILD2" s="703"/>
      <c r="ILE2" s="703"/>
      <c r="ILF2" s="703"/>
      <c r="ILG2" s="703"/>
      <c r="ILH2" s="703"/>
      <c r="ILI2" s="703"/>
      <c r="ILJ2" s="703"/>
      <c r="ILK2" s="703"/>
      <c r="ILL2" s="703"/>
      <c r="ILM2" s="703"/>
      <c r="ILN2" s="703"/>
      <c r="ILO2" s="703"/>
      <c r="ILP2" s="703"/>
      <c r="ILQ2" s="703"/>
      <c r="ILR2" s="703"/>
      <c r="ILS2" s="703"/>
      <c r="ILT2" s="703"/>
      <c r="ILU2" s="703"/>
      <c r="ILV2" s="703"/>
      <c r="ILW2" s="703"/>
      <c r="ILX2" s="703"/>
      <c r="ILY2" s="703"/>
      <c r="ILZ2" s="703"/>
      <c r="IMA2" s="703"/>
      <c r="IMB2" s="703"/>
      <c r="IMC2" s="703"/>
      <c r="IMD2" s="703"/>
      <c r="IME2" s="703"/>
      <c r="IMF2" s="703"/>
      <c r="IMG2" s="703"/>
      <c r="IMH2" s="703"/>
      <c r="IMI2" s="703"/>
      <c r="IMJ2" s="703"/>
      <c r="IMK2" s="703"/>
      <c r="IML2" s="703"/>
      <c r="IMM2" s="703"/>
      <c r="IMN2" s="703"/>
      <c r="IMO2" s="703"/>
      <c r="IMP2" s="703"/>
      <c r="IMQ2" s="703"/>
      <c r="IMR2" s="703"/>
      <c r="IMS2" s="703"/>
      <c r="IMT2" s="703"/>
      <c r="IMU2" s="703"/>
      <c r="IMV2" s="703"/>
      <c r="IMW2" s="703"/>
      <c r="IMX2" s="703"/>
      <c r="IMY2" s="703"/>
      <c r="IMZ2" s="703"/>
      <c r="INA2" s="703"/>
      <c r="INB2" s="703"/>
      <c r="INC2" s="703"/>
      <c r="IND2" s="703"/>
      <c r="INE2" s="703"/>
      <c r="INF2" s="703"/>
      <c r="ING2" s="703"/>
      <c r="INH2" s="703"/>
      <c r="INI2" s="703"/>
      <c r="INJ2" s="703"/>
      <c r="INK2" s="703"/>
      <c r="INL2" s="703"/>
      <c r="INM2" s="703"/>
      <c r="INN2" s="703"/>
      <c r="INO2" s="703"/>
      <c r="INP2" s="703"/>
      <c r="INQ2" s="703"/>
      <c r="INR2" s="703"/>
      <c r="INS2" s="703"/>
      <c r="INT2" s="703"/>
      <c r="INU2" s="703"/>
      <c r="INV2" s="703"/>
      <c r="INW2" s="703"/>
      <c r="INX2" s="703"/>
      <c r="INY2" s="703"/>
      <c r="INZ2" s="703"/>
      <c r="IOA2" s="703"/>
      <c r="IOB2" s="703"/>
      <c r="IOC2" s="703"/>
      <c r="IOD2" s="703"/>
      <c r="IOE2" s="703"/>
      <c r="IOF2" s="703"/>
      <c r="IOG2" s="703"/>
      <c r="IOH2" s="703"/>
      <c r="IOI2" s="703"/>
      <c r="IOJ2" s="703"/>
      <c r="IOK2" s="703"/>
      <c r="IOL2" s="703"/>
      <c r="IOM2" s="703"/>
      <c r="ION2" s="703"/>
      <c r="IOO2" s="703"/>
      <c r="IOP2" s="703"/>
      <c r="IOQ2" s="703"/>
      <c r="IOR2" s="703"/>
      <c r="IOS2" s="703"/>
      <c r="IOT2" s="703"/>
      <c r="IOU2" s="703"/>
      <c r="IOV2" s="703"/>
      <c r="IOW2" s="703"/>
      <c r="IOX2" s="703"/>
      <c r="IOY2" s="703"/>
      <c r="IOZ2" s="703"/>
      <c r="IPA2" s="703"/>
      <c r="IPB2" s="703"/>
      <c r="IPC2" s="703"/>
      <c r="IPD2" s="703"/>
      <c r="IPE2" s="703"/>
      <c r="IPF2" s="703"/>
      <c r="IPG2" s="703"/>
      <c r="IPH2" s="703"/>
      <c r="IPI2" s="703"/>
      <c r="IPJ2" s="703"/>
      <c r="IPK2" s="703"/>
      <c r="IPL2" s="703"/>
      <c r="IPM2" s="703"/>
      <c r="IPN2" s="703"/>
      <c r="IPO2" s="703"/>
      <c r="IPP2" s="703"/>
      <c r="IPQ2" s="703"/>
      <c r="IPR2" s="703"/>
      <c r="IPS2" s="703"/>
      <c r="IPT2" s="703"/>
      <c r="IPU2" s="703"/>
      <c r="IPV2" s="703"/>
      <c r="IPW2" s="703"/>
      <c r="IPX2" s="703"/>
      <c r="IPY2" s="703"/>
      <c r="IPZ2" s="703"/>
      <c r="IQA2" s="703"/>
      <c r="IQB2" s="703"/>
      <c r="IQC2" s="703"/>
      <c r="IQD2" s="703"/>
      <c r="IQE2" s="703"/>
      <c r="IQF2" s="703"/>
      <c r="IQG2" s="703"/>
      <c r="IQH2" s="703"/>
      <c r="IQI2" s="703"/>
      <c r="IQJ2" s="703"/>
      <c r="IQK2" s="703"/>
      <c r="IQL2" s="703"/>
      <c r="IQM2" s="703"/>
      <c r="IQN2" s="703"/>
      <c r="IQO2" s="703"/>
      <c r="IQP2" s="703"/>
      <c r="IQQ2" s="703"/>
      <c r="IQR2" s="703"/>
      <c r="IQS2" s="703"/>
      <c r="IQT2" s="703"/>
      <c r="IQU2" s="703"/>
      <c r="IQV2" s="703"/>
      <c r="IQW2" s="703"/>
      <c r="IQX2" s="703"/>
      <c r="IQY2" s="703"/>
      <c r="IQZ2" s="703"/>
      <c r="IRA2" s="703"/>
      <c r="IRB2" s="703"/>
      <c r="IRC2" s="703"/>
      <c r="IRD2" s="703"/>
      <c r="IRE2" s="703"/>
      <c r="IRF2" s="703"/>
      <c r="IRG2" s="703"/>
      <c r="IRH2" s="703"/>
      <c r="IRI2" s="703"/>
      <c r="IRJ2" s="703"/>
      <c r="IRK2" s="703"/>
      <c r="IRL2" s="703"/>
      <c r="IRM2" s="703"/>
      <c r="IRN2" s="703"/>
      <c r="IRO2" s="703"/>
      <c r="IRP2" s="703"/>
      <c r="IRQ2" s="703"/>
      <c r="IRR2" s="703"/>
      <c r="IRS2" s="703"/>
      <c r="IRT2" s="703"/>
      <c r="IRU2" s="703"/>
      <c r="IRV2" s="703"/>
      <c r="IRW2" s="703"/>
      <c r="IRX2" s="703"/>
      <c r="IRY2" s="703"/>
      <c r="IRZ2" s="703"/>
      <c r="ISA2" s="703"/>
      <c r="ISB2" s="703"/>
      <c r="ISC2" s="703"/>
      <c r="ISD2" s="703"/>
      <c r="ISE2" s="703"/>
      <c r="ISF2" s="703"/>
      <c r="ISG2" s="703"/>
      <c r="ISH2" s="703"/>
      <c r="ISI2" s="703"/>
      <c r="ISJ2" s="703"/>
      <c r="ISK2" s="703"/>
      <c r="ISL2" s="703"/>
      <c r="ISM2" s="703"/>
      <c r="ISN2" s="703"/>
      <c r="ISO2" s="703"/>
      <c r="ISP2" s="703"/>
      <c r="ISQ2" s="703"/>
      <c r="ISR2" s="703"/>
      <c r="ISS2" s="703"/>
      <c r="IST2" s="703"/>
      <c r="ISU2" s="703"/>
      <c r="ISV2" s="703"/>
      <c r="ISW2" s="703"/>
      <c r="ISX2" s="703"/>
      <c r="ISY2" s="703"/>
      <c r="ISZ2" s="703"/>
      <c r="ITA2" s="703"/>
      <c r="ITB2" s="703"/>
      <c r="ITC2" s="703"/>
      <c r="ITD2" s="703"/>
      <c r="ITE2" s="703"/>
      <c r="ITF2" s="703"/>
      <c r="ITG2" s="703"/>
      <c r="ITH2" s="703"/>
      <c r="ITI2" s="703"/>
      <c r="ITJ2" s="703"/>
      <c r="ITK2" s="703"/>
      <c r="ITL2" s="703"/>
      <c r="ITM2" s="703"/>
      <c r="ITN2" s="703"/>
      <c r="ITO2" s="703"/>
      <c r="ITP2" s="703"/>
      <c r="ITQ2" s="703"/>
      <c r="ITR2" s="703"/>
      <c r="ITS2" s="703"/>
      <c r="ITT2" s="703"/>
      <c r="ITU2" s="703"/>
      <c r="ITV2" s="703"/>
      <c r="ITW2" s="703"/>
      <c r="ITX2" s="703"/>
      <c r="ITY2" s="703"/>
      <c r="ITZ2" s="703"/>
      <c r="IUA2" s="703"/>
      <c r="IUB2" s="703"/>
      <c r="IUC2" s="703"/>
      <c r="IUD2" s="703"/>
      <c r="IUE2" s="703"/>
      <c r="IUF2" s="703"/>
      <c r="IUG2" s="703"/>
      <c r="IUH2" s="703"/>
      <c r="IUI2" s="703"/>
      <c r="IUJ2" s="703"/>
      <c r="IUK2" s="703"/>
      <c r="IUL2" s="703"/>
      <c r="IUM2" s="703"/>
      <c r="IUN2" s="703"/>
      <c r="IUO2" s="703"/>
      <c r="IUP2" s="703"/>
      <c r="IUQ2" s="703"/>
      <c r="IUR2" s="703"/>
      <c r="IUS2" s="703"/>
      <c r="IUT2" s="703"/>
      <c r="IUU2" s="703"/>
      <c r="IUV2" s="703"/>
      <c r="IUW2" s="703"/>
      <c r="IUX2" s="703"/>
      <c r="IUY2" s="703"/>
      <c r="IUZ2" s="703"/>
      <c r="IVA2" s="703"/>
      <c r="IVB2" s="703"/>
      <c r="IVC2" s="703"/>
      <c r="IVD2" s="703"/>
      <c r="IVE2" s="703"/>
      <c r="IVF2" s="703"/>
      <c r="IVG2" s="703"/>
      <c r="IVH2" s="703"/>
      <c r="IVI2" s="703"/>
      <c r="IVJ2" s="703"/>
      <c r="IVK2" s="703"/>
      <c r="IVL2" s="703"/>
      <c r="IVM2" s="703"/>
      <c r="IVN2" s="703"/>
      <c r="IVO2" s="703"/>
      <c r="IVP2" s="703"/>
      <c r="IVQ2" s="703"/>
      <c r="IVR2" s="703"/>
      <c r="IVS2" s="703"/>
      <c r="IVT2" s="703"/>
      <c r="IVU2" s="703"/>
      <c r="IVV2" s="703"/>
      <c r="IVW2" s="703"/>
      <c r="IVX2" s="703"/>
      <c r="IVY2" s="703"/>
      <c r="IVZ2" s="703"/>
      <c r="IWA2" s="703"/>
      <c r="IWB2" s="703"/>
      <c r="IWC2" s="703"/>
      <c r="IWD2" s="703"/>
      <c r="IWE2" s="703"/>
      <c r="IWF2" s="703"/>
      <c r="IWG2" s="703"/>
      <c r="IWH2" s="703"/>
      <c r="IWI2" s="703"/>
      <c r="IWJ2" s="703"/>
      <c r="IWK2" s="703"/>
      <c r="IWL2" s="703"/>
      <c r="IWM2" s="703"/>
      <c r="IWN2" s="703"/>
      <c r="IWO2" s="703"/>
      <c r="IWP2" s="703"/>
      <c r="IWQ2" s="703"/>
      <c r="IWR2" s="703"/>
      <c r="IWS2" s="703"/>
      <c r="IWT2" s="703"/>
      <c r="IWU2" s="703"/>
      <c r="IWV2" s="703"/>
      <c r="IWW2" s="703"/>
      <c r="IWX2" s="703"/>
      <c r="IWY2" s="703"/>
      <c r="IWZ2" s="703"/>
      <c r="IXA2" s="703"/>
      <c r="IXB2" s="703"/>
      <c r="IXC2" s="703"/>
      <c r="IXD2" s="703"/>
      <c r="IXE2" s="703"/>
      <c r="IXF2" s="703"/>
      <c r="IXG2" s="703"/>
      <c r="IXH2" s="703"/>
      <c r="IXI2" s="703"/>
      <c r="IXJ2" s="703"/>
      <c r="IXK2" s="703"/>
      <c r="IXL2" s="703"/>
      <c r="IXM2" s="703"/>
      <c r="IXN2" s="703"/>
      <c r="IXO2" s="703"/>
      <c r="IXP2" s="703"/>
      <c r="IXQ2" s="703"/>
      <c r="IXR2" s="703"/>
      <c r="IXS2" s="703"/>
      <c r="IXT2" s="703"/>
      <c r="IXU2" s="703"/>
      <c r="IXV2" s="703"/>
      <c r="IXW2" s="703"/>
      <c r="IXX2" s="703"/>
      <c r="IXY2" s="703"/>
      <c r="IXZ2" s="703"/>
      <c r="IYA2" s="703"/>
      <c r="IYB2" s="703"/>
      <c r="IYC2" s="703"/>
      <c r="IYD2" s="703"/>
      <c r="IYE2" s="703"/>
      <c r="IYF2" s="703"/>
      <c r="IYG2" s="703"/>
      <c r="IYH2" s="703"/>
      <c r="IYI2" s="703"/>
      <c r="IYJ2" s="703"/>
      <c r="IYK2" s="703"/>
      <c r="IYL2" s="703"/>
      <c r="IYM2" s="703"/>
      <c r="IYN2" s="703"/>
      <c r="IYO2" s="703"/>
      <c r="IYP2" s="703"/>
      <c r="IYQ2" s="703"/>
      <c r="IYR2" s="703"/>
      <c r="IYS2" s="703"/>
      <c r="IYT2" s="703"/>
      <c r="IYU2" s="703"/>
      <c r="IYV2" s="703"/>
      <c r="IYW2" s="703"/>
      <c r="IYX2" s="703"/>
      <c r="IYY2" s="703"/>
      <c r="IYZ2" s="703"/>
      <c r="IZA2" s="703"/>
      <c r="IZB2" s="703"/>
      <c r="IZC2" s="703"/>
      <c r="IZD2" s="703"/>
      <c r="IZE2" s="703"/>
      <c r="IZF2" s="703"/>
      <c r="IZG2" s="703"/>
      <c r="IZH2" s="703"/>
      <c r="IZI2" s="703"/>
      <c r="IZJ2" s="703"/>
      <c r="IZK2" s="703"/>
      <c r="IZL2" s="703"/>
      <c r="IZM2" s="703"/>
      <c r="IZN2" s="703"/>
      <c r="IZO2" s="703"/>
      <c r="IZP2" s="703"/>
      <c r="IZQ2" s="703"/>
      <c r="IZR2" s="703"/>
      <c r="IZS2" s="703"/>
      <c r="IZT2" s="703"/>
      <c r="IZU2" s="703"/>
      <c r="IZV2" s="703"/>
      <c r="IZW2" s="703"/>
      <c r="IZX2" s="703"/>
      <c r="IZY2" s="703"/>
      <c r="IZZ2" s="703"/>
      <c r="JAA2" s="703"/>
      <c r="JAB2" s="703"/>
      <c r="JAC2" s="703"/>
      <c r="JAD2" s="703"/>
      <c r="JAE2" s="703"/>
      <c r="JAF2" s="703"/>
      <c r="JAG2" s="703"/>
      <c r="JAH2" s="703"/>
      <c r="JAI2" s="703"/>
      <c r="JAJ2" s="703"/>
      <c r="JAK2" s="703"/>
      <c r="JAL2" s="703"/>
      <c r="JAM2" s="703"/>
      <c r="JAN2" s="703"/>
      <c r="JAO2" s="703"/>
      <c r="JAP2" s="703"/>
      <c r="JAQ2" s="703"/>
      <c r="JAR2" s="703"/>
      <c r="JAS2" s="703"/>
      <c r="JAT2" s="703"/>
      <c r="JAU2" s="703"/>
      <c r="JAV2" s="703"/>
      <c r="JAW2" s="703"/>
      <c r="JAX2" s="703"/>
      <c r="JAY2" s="703"/>
      <c r="JAZ2" s="703"/>
      <c r="JBA2" s="703"/>
      <c r="JBB2" s="703"/>
      <c r="JBC2" s="703"/>
      <c r="JBD2" s="703"/>
      <c r="JBE2" s="703"/>
      <c r="JBF2" s="703"/>
      <c r="JBG2" s="703"/>
      <c r="JBH2" s="703"/>
      <c r="JBI2" s="703"/>
      <c r="JBJ2" s="703"/>
      <c r="JBK2" s="703"/>
      <c r="JBL2" s="703"/>
      <c r="JBM2" s="703"/>
      <c r="JBN2" s="703"/>
      <c r="JBO2" s="703"/>
      <c r="JBP2" s="703"/>
      <c r="JBQ2" s="703"/>
      <c r="JBR2" s="703"/>
      <c r="JBS2" s="703"/>
      <c r="JBT2" s="703"/>
      <c r="JBU2" s="703"/>
      <c r="JBV2" s="703"/>
      <c r="JBW2" s="703"/>
      <c r="JBX2" s="703"/>
      <c r="JBY2" s="703"/>
      <c r="JBZ2" s="703"/>
      <c r="JCA2" s="703"/>
      <c r="JCB2" s="703"/>
      <c r="JCC2" s="703"/>
      <c r="JCD2" s="703"/>
      <c r="JCE2" s="703"/>
      <c r="JCF2" s="703"/>
      <c r="JCG2" s="703"/>
      <c r="JCH2" s="703"/>
      <c r="JCI2" s="703"/>
      <c r="JCJ2" s="703"/>
      <c r="JCK2" s="703"/>
      <c r="JCL2" s="703"/>
      <c r="JCM2" s="703"/>
      <c r="JCN2" s="703"/>
      <c r="JCO2" s="703"/>
      <c r="JCP2" s="703"/>
      <c r="JCQ2" s="703"/>
      <c r="JCR2" s="703"/>
      <c r="JCS2" s="703"/>
      <c r="JCT2" s="703"/>
      <c r="JCU2" s="703"/>
      <c r="JCV2" s="703"/>
      <c r="JCW2" s="703"/>
      <c r="JCX2" s="703"/>
      <c r="JCY2" s="703"/>
      <c r="JCZ2" s="703"/>
      <c r="JDA2" s="703"/>
      <c r="JDB2" s="703"/>
      <c r="JDC2" s="703"/>
      <c r="JDD2" s="703"/>
      <c r="JDE2" s="703"/>
      <c r="JDF2" s="703"/>
      <c r="JDG2" s="703"/>
      <c r="JDH2" s="703"/>
      <c r="JDI2" s="703"/>
      <c r="JDJ2" s="703"/>
      <c r="JDK2" s="703"/>
      <c r="JDL2" s="703"/>
      <c r="JDM2" s="703"/>
      <c r="JDN2" s="703"/>
      <c r="JDO2" s="703"/>
      <c r="JDP2" s="703"/>
      <c r="JDQ2" s="703"/>
      <c r="JDR2" s="703"/>
      <c r="JDS2" s="703"/>
      <c r="JDT2" s="703"/>
      <c r="JDU2" s="703"/>
      <c r="JDV2" s="703"/>
      <c r="JDW2" s="703"/>
      <c r="JDX2" s="703"/>
      <c r="JDY2" s="703"/>
      <c r="JDZ2" s="703"/>
      <c r="JEA2" s="703"/>
      <c r="JEB2" s="703"/>
      <c r="JEC2" s="703"/>
      <c r="JED2" s="703"/>
      <c r="JEE2" s="703"/>
      <c r="JEF2" s="703"/>
      <c r="JEG2" s="703"/>
      <c r="JEH2" s="703"/>
      <c r="JEI2" s="703"/>
      <c r="JEJ2" s="703"/>
      <c r="JEK2" s="703"/>
      <c r="JEL2" s="703"/>
      <c r="JEM2" s="703"/>
      <c r="JEN2" s="703"/>
      <c r="JEO2" s="703"/>
      <c r="JEP2" s="703"/>
      <c r="JEQ2" s="703"/>
      <c r="JER2" s="703"/>
      <c r="JES2" s="703"/>
      <c r="JET2" s="703"/>
      <c r="JEU2" s="703"/>
      <c r="JEV2" s="703"/>
      <c r="JEW2" s="703"/>
      <c r="JEX2" s="703"/>
      <c r="JEY2" s="703"/>
      <c r="JEZ2" s="703"/>
      <c r="JFA2" s="703"/>
      <c r="JFB2" s="703"/>
      <c r="JFC2" s="703"/>
      <c r="JFD2" s="703"/>
      <c r="JFE2" s="703"/>
      <c r="JFF2" s="703"/>
      <c r="JFG2" s="703"/>
      <c r="JFH2" s="703"/>
      <c r="JFI2" s="703"/>
      <c r="JFJ2" s="703"/>
      <c r="JFK2" s="703"/>
      <c r="JFL2" s="703"/>
      <c r="JFM2" s="703"/>
      <c r="JFN2" s="703"/>
      <c r="JFO2" s="703"/>
      <c r="JFP2" s="703"/>
      <c r="JFQ2" s="703"/>
      <c r="JFR2" s="703"/>
      <c r="JFS2" s="703"/>
      <c r="JFT2" s="703"/>
      <c r="JFU2" s="703"/>
      <c r="JFV2" s="703"/>
      <c r="JFW2" s="703"/>
      <c r="JFX2" s="703"/>
      <c r="JFY2" s="703"/>
      <c r="JFZ2" s="703"/>
      <c r="JGA2" s="703"/>
      <c r="JGB2" s="703"/>
      <c r="JGC2" s="703"/>
      <c r="JGD2" s="703"/>
      <c r="JGE2" s="703"/>
      <c r="JGF2" s="703"/>
      <c r="JGG2" s="703"/>
      <c r="JGH2" s="703"/>
      <c r="JGI2" s="703"/>
      <c r="JGJ2" s="703"/>
      <c r="JGK2" s="703"/>
      <c r="JGL2" s="703"/>
      <c r="JGM2" s="703"/>
      <c r="JGN2" s="703"/>
      <c r="JGO2" s="703"/>
      <c r="JGP2" s="703"/>
      <c r="JGQ2" s="703"/>
      <c r="JGR2" s="703"/>
      <c r="JGS2" s="703"/>
      <c r="JGT2" s="703"/>
      <c r="JGU2" s="703"/>
      <c r="JGV2" s="703"/>
      <c r="JGW2" s="703"/>
      <c r="JGX2" s="703"/>
      <c r="JGY2" s="703"/>
      <c r="JGZ2" s="703"/>
      <c r="JHA2" s="703"/>
      <c r="JHB2" s="703"/>
      <c r="JHC2" s="703"/>
      <c r="JHD2" s="703"/>
      <c r="JHE2" s="703"/>
      <c r="JHF2" s="703"/>
      <c r="JHG2" s="703"/>
      <c r="JHH2" s="703"/>
      <c r="JHI2" s="703"/>
      <c r="JHJ2" s="703"/>
      <c r="JHK2" s="703"/>
      <c r="JHL2" s="703"/>
      <c r="JHM2" s="703"/>
      <c r="JHN2" s="703"/>
      <c r="JHO2" s="703"/>
      <c r="JHP2" s="703"/>
      <c r="JHQ2" s="703"/>
      <c r="JHR2" s="703"/>
      <c r="JHS2" s="703"/>
      <c r="JHT2" s="703"/>
      <c r="JHU2" s="703"/>
      <c r="JHV2" s="703"/>
      <c r="JHW2" s="703"/>
      <c r="JHX2" s="703"/>
      <c r="JHY2" s="703"/>
      <c r="JHZ2" s="703"/>
      <c r="JIA2" s="703"/>
      <c r="JIB2" s="703"/>
      <c r="JIC2" s="703"/>
      <c r="JID2" s="703"/>
      <c r="JIE2" s="703"/>
      <c r="JIF2" s="703"/>
      <c r="JIG2" s="703"/>
      <c r="JIH2" s="703"/>
      <c r="JII2" s="703"/>
      <c r="JIJ2" s="703"/>
      <c r="JIK2" s="703"/>
      <c r="JIL2" s="703"/>
      <c r="JIM2" s="703"/>
      <c r="JIN2" s="703"/>
      <c r="JIO2" s="703"/>
      <c r="JIP2" s="703"/>
      <c r="JIQ2" s="703"/>
      <c r="JIR2" s="703"/>
      <c r="JIS2" s="703"/>
      <c r="JIT2" s="703"/>
      <c r="JIU2" s="703"/>
      <c r="JIV2" s="703"/>
      <c r="JIW2" s="703"/>
      <c r="JIX2" s="703"/>
      <c r="JIY2" s="703"/>
      <c r="JIZ2" s="703"/>
      <c r="JJA2" s="703"/>
      <c r="JJB2" s="703"/>
      <c r="JJC2" s="703"/>
      <c r="JJD2" s="703"/>
      <c r="JJE2" s="703"/>
      <c r="JJF2" s="703"/>
      <c r="JJG2" s="703"/>
      <c r="JJH2" s="703"/>
      <c r="JJI2" s="703"/>
      <c r="JJJ2" s="703"/>
      <c r="JJK2" s="703"/>
      <c r="JJL2" s="703"/>
      <c r="JJM2" s="703"/>
      <c r="JJN2" s="703"/>
      <c r="JJO2" s="703"/>
      <c r="JJP2" s="703"/>
      <c r="JJQ2" s="703"/>
      <c r="JJR2" s="703"/>
      <c r="JJS2" s="703"/>
      <c r="JJT2" s="703"/>
      <c r="JJU2" s="703"/>
      <c r="JJV2" s="703"/>
      <c r="JJW2" s="703"/>
      <c r="JJX2" s="703"/>
      <c r="JJY2" s="703"/>
      <c r="JJZ2" s="703"/>
      <c r="JKA2" s="703"/>
      <c r="JKB2" s="703"/>
      <c r="JKC2" s="703"/>
      <c r="JKD2" s="703"/>
      <c r="JKE2" s="703"/>
      <c r="JKF2" s="703"/>
      <c r="JKG2" s="703"/>
      <c r="JKH2" s="703"/>
      <c r="JKI2" s="703"/>
      <c r="JKJ2" s="703"/>
      <c r="JKK2" s="703"/>
      <c r="JKL2" s="703"/>
      <c r="JKM2" s="703"/>
      <c r="JKN2" s="703"/>
      <c r="JKO2" s="703"/>
      <c r="JKP2" s="703"/>
      <c r="JKQ2" s="703"/>
      <c r="JKR2" s="703"/>
      <c r="JKS2" s="703"/>
      <c r="JKT2" s="703"/>
      <c r="JKU2" s="703"/>
      <c r="JKV2" s="703"/>
      <c r="JKW2" s="703"/>
      <c r="JKX2" s="703"/>
      <c r="JKY2" s="703"/>
      <c r="JKZ2" s="703"/>
      <c r="JLA2" s="703"/>
      <c r="JLB2" s="703"/>
      <c r="JLC2" s="703"/>
      <c r="JLD2" s="703"/>
      <c r="JLE2" s="703"/>
      <c r="JLF2" s="703"/>
      <c r="JLG2" s="703"/>
      <c r="JLH2" s="703"/>
      <c r="JLI2" s="703"/>
      <c r="JLJ2" s="703"/>
      <c r="JLK2" s="703"/>
      <c r="JLL2" s="703"/>
      <c r="JLM2" s="703"/>
      <c r="JLN2" s="703"/>
      <c r="JLO2" s="703"/>
      <c r="JLP2" s="703"/>
      <c r="JLQ2" s="703"/>
      <c r="JLR2" s="703"/>
      <c r="JLS2" s="703"/>
      <c r="JLT2" s="703"/>
      <c r="JLU2" s="703"/>
      <c r="JLV2" s="703"/>
      <c r="JLW2" s="703"/>
      <c r="JLX2" s="703"/>
      <c r="JLY2" s="703"/>
      <c r="JLZ2" s="703"/>
      <c r="JMA2" s="703"/>
      <c r="JMB2" s="703"/>
      <c r="JMC2" s="703"/>
      <c r="JMD2" s="703"/>
      <c r="JME2" s="703"/>
      <c r="JMF2" s="703"/>
      <c r="JMG2" s="703"/>
      <c r="JMH2" s="703"/>
      <c r="JMI2" s="703"/>
      <c r="JMJ2" s="703"/>
      <c r="JMK2" s="703"/>
      <c r="JML2" s="703"/>
      <c r="JMM2" s="703"/>
      <c r="JMN2" s="703"/>
      <c r="JMO2" s="703"/>
      <c r="JMP2" s="703"/>
      <c r="JMQ2" s="703"/>
      <c r="JMR2" s="703"/>
      <c r="JMS2" s="703"/>
      <c r="JMT2" s="703"/>
      <c r="JMU2" s="703"/>
      <c r="JMV2" s="703"/>
      <c r="JMW2" s="703"/>
      <c r="JMX2" s="703"/>
      <c r="JMY2" s="703"/>
      <c r="JMZ2" s="703"/>
      <c r="JNA2" s="703"/>
      <c r="JNB2" s="703"/>
      <c r="JNC2" s="703"/>
      <c r="JND2" s="703"/>
      <c r="JNE2" s="703"/>
      <c r="JNF2" s="703"/>
      <c r="JNG2" s="703"/>
      <c r="JNH2" s="703"/>
      <c r="JNI2" s="703"/>
      <c r="JNJ2" s="703"/>
      <c r="JNK2" s="703"/>
      <c r="JNL2" s="703"/>
      <c r="JNM2" s="703"/>
      <c r="JNN2" s="703"/>
      <c r="JNO2" s="703"/>
      <c r="JNP2" s="703"/>
      <c r="JNQ2" s="703"/>
      <c r="JNR2" s="703"/>
      <c r="JNS2" s="703"/>
      <c r="JNT2" s="703"/>
      <c r="JNU2" s="703"/>
      <c r="JNV2" s="703"/>
      <c r="JNW2" s="703"/>
      <c r="JNX2" s="703"/>
      <c r="JNY2" s="703"/>
      <c r="JNZ2" s="703"/>
      <c r="JOA2" s="703"/>
      <c r="JOB2" s="703"/>
      <c r="JOC2" s="703"/>
      <c r="JOD2" s="703"/>
      <c r="JOE2" s="703"/>
      <c r="JOF2" s="703"/>
      <c r="JOG2" s="703"/>
      <c r="JOH2" s="703"/>
      <c r="JOI2" s="703"/>
      <c r="JOJ2" s="703"/>
      <c r="JOK2" s="703"/>
      <c r="JOL2" s="703"/>
      <c r="JOM2" s="703"/>
      <c r="JON2" s="703"/>
      <c r="JOO2" s="703"/>
      <c r="JOP2" s="703"/>
      <c r="JOQ2" s="703"/>
      <c r="JOR2" s="703"/>
      <c r="JOS2" s="703"/>
      <c r="JOT2" s="703"/>
      <c r="JOU2" s="703"/>
      <c r="JOV2" s="703"/>
      <c r="JOW2" s="703"/>
      <c r="JOX2" s="703"/>
      <c r="JOY2" s="703"/>
      <c r="JOZ2" s="703"/>
      <c r="JPA2" s="703"/>
      <c r="JPB2" s="703"/>
      <c r="JPC2" s="703"/>
      <c r="JPD2" s="703"/>
      <c r="JPE2" s="703"/>
      <c r="JPF2" s="703"/>
      <c r="JPG2" s="703"/>
      <c r="JPH2" s="703"/>
      <c r="JPI2" s="703"/>
      <c r="JPJ2" s="703"/>
      <c r="JPK2" s="703"/>
      <c r="JPL2" s="703"/>
      <c r="JPM2" s="703"/>
      <c r="JPN2" s="703"/>
      <c r="JPO2" s="703"/>
      <c r="JPP2" s="703"/>
      <c r="JPQ2" s="703"/>
      <c r="JPR2" s="703"/>
      <c r="JPS2" s="703"/>
      <c r="JPT2" s="703"/>
      <c r="JPU2" s="703"/>
      <c r="JPV2" s="703"/>
      <c r="JPW2" s="703"/>
      <c r="JPX2" s="703"/>
      <c r="JPY2" s="703"/>
      <c r="JPZ2" s="703"/>
      <c r="JQA2" s="703"/>
      <c r="JQB2" s="703"/>
      <c r="JQC2" s="703"/>
      <c r="JQD2" s="703"/>
      <c r="JQE2" s="703"/>
      <c r="JQF2" s="703"/>
      <c r="JQG2" s="703"/>
      <c r="JQH2" s="703"/>
      <c r="JQI2" s="703"/>
      <c r="JQJ2" s="703"/>
      <c r="JQK2" s="703"/>
      <c r="JQL2" s="703"/>
      <c r="JQM2" s="703"/>
      <c r="JQN2" s="703"/>
      <c r="JQO2" s="703"/>
      <c r="JQP2" s="703"/>
      <c r="JQQ2" s="703"/>
      <c r="JQR2" s="703"/>
      <c r="JQS2" s="703"/>
      <c r="JQT2" s="703"/>
      <c r="JQU2" s="703"/>
      <c r="JQV2" s="703"/>
      <c r="JQW2" s="703"/>
      <c r="JQX2" s="703"/>
      <c r="JQY2" s="703"/>
      <c r="JQZ2" s="703"/>
      <c r="JRA2" s="703"/>
      <c r="JRB2" s="703"/>
      <c r="JRC2" s="703"/>
      <c r="JRD2" s="703"/>
      <c r="JRE2" s="703"/>
      <c r="JRF2" s="703"/>
      <c r="JRG2" s="703"/>
      <c r="JRH2" s="703"/>
      <c r="JRI2" s="703"/>
      <c r="JRJ2" s="703"/>
      <c r="JRK2" s="703"/>
      <c r="JRL2" s="703"/>
      <c r="JRM2" s="703"/>
      <c r="JRN2" s="703"/>
      <c r="JRO2" s="703"/>
      <c r="JRP2" s="703"/>
      <c r="JRQ2" s="703"/>
      <c r="JRR2" s="703"/>
      <c r="JRS2" s="703"/>
      <c r="JRT2" s="703"/>
      <c r="JRU2" s="703"/>
      <c r="JRV2" s="703"/>
      <c r="JRW2" s="703"/>
      <c r="JRX2" s="703"/>
      <c r="JRY2" s="703"/>
      <c r="JRZ2" s="703"/>
      <c r="JSA2" s="703"/>
      <c r="JSB2" s="703"/>
      <c r="JSC2" s="703"/>
      <c r="JSD2" s="703"/>
      <c r="JSE2" s="703"/>
      <c r="JSF2" s="703"/>
      <c r="JSG2" s="703"/>
      <c r="JSH2" s="703"/>
      <c r="JSI2" s="703"/>
      <c r="JSJ2" s="703"/>
      <c r="JSK2" s="703"/>
      <c r="JSL2" s="703"/>
      <c r="JSM2" s="703"/>
      <c r="JSN2" s="703"/>
      <c r="JSO2" s="703"/>
      <c r="JSP2" s="703"/>
      <c r="JSQ2" s="703"/>
      <c r="JSR2" s="703"/>
      <c r="JSS2" s="703"/>
      <c r="JST2" s="703"/>
      <c r="JSU2" s="703"/>
      <c r="JSV2" s="703"/>
      <c r="JSW2" s="703"/>
      <c r="JSX2" s="703"/>
      <c r="JSY2" s="703"/>
      <c r="JSZ2" s="703"/>
      <c r="JTA2" s="703"/>
      <c r="JTB2" s="703"/>
      <c r="JTC2" s="703"/>
      <c r="JTD2" s="703"/>
      <c r="JTE2" s="703"/>
      <c r="JTF2" s="703"/>
      <c r="JTG2" s="703"/>
      <c r="JTH2" s="703"/>
      <c r="JTI2" s="703"/>
      <c r="JTJ2" s="703"/>
      <c r="JTK2" s="703"/>
      <c r="JTL2" s="703"/>
      <c r="JTM2" s="703"/>
      <c r="JTN2" s="703"/>
      <c r="JTO2" s="703"/>
      <c r="JTP2" s="703"/>
      <c r="JTQ2" s="703"/>
      <c r="JTR2" s="703"/>
      <c r="JTS2" s="703"/>
      <c r="JTT2" s="703"/>
      <c r="JTU2" s="703"/>
      <c r="JTV2" s="703"/>
      <c r="JTW2" s="703"/>
      <c r="JTX2" s="703"/>
      <c r="JTY2" s="703"/>
      <c r="JTZ2" s="703"/>
      <c r="JUA2" s="703"/>
      <c r="JUB2" s="703"/>
      <c r="JUC2" s="703"/>
      <c r="JUD2" s="703"/>
      <c r="JUE2" s="703"/>
      <c r="JUF2" s="703"/>
      <c r="JUG2" s="703"/>
      <c r="JUH2" s="703"/>
      <c r="JUI2" s="703"/>
      <c r="JUJ2" s="703"/>
      <c r="JUK2" s="703"/>
      <c r="JUL2" s="703"/>
      <c r="JUM2" s="703"/>
      <c r="JUN2" s="703"/>
      <c r="JUO2" s="703"/>
      <c r="JUP2" s="703"/>
      <c r="JUQ2" s="703"/>
      <c r="JUR2" s="703"/>
      <c r="JUS2" s="703"/>
      <c r="JUT2" s="703"/>
      <c r="JUU2" s="703"/>
      <c r="JUV2" s="703"/>
      <c r="JUW2" s="703"/>
      <c r="JUX2" s="703"/>
      <c r="JUY2" s="703"/>
      <c r="JUZ2" s="703"/>
      <c r="JVA2" s="703"/>
      <c r="JVB2" s="703"/>
      <c r="JVC2" s="703"/>
      <c r="JVD2" s="703"/>
      <c r="JVE2" s="703"/>
      <c r="JVF2" s="703"/>
      <c r="JVG2" s="703"/>
      <c r="JVH2" s="703"/>
      <c r="JVI2" s="703"/>
      <c r="JVJ2" s="703"/>
      <c r="JVK2" s="703"/>
      <c r="JVL2" s="703"/>
      <c r="JVM2" s="703"/>
      <c r="JVN2" s="703"/>
      <c r="JVO2" s="703"/>
      <c r="JVP2" s="703"/>
      <c r="JVQ2" s="703"/>
      <c r="JVR2" s="703"/>
      <c r="JVS2" s="703"/>
      <c r="JVT2" s="703"/>
      <c r="JVU2" s="703"/>
      <c r="JVV2" s="703"/>
      <c r="JVW2" s="703"/>
      <c r="JVX2" s="703"/>
      <c r="JVY2" s="703"/>
      <c r="JVZ2" s="703"/>
      <c r="JWA2" s="703"/>
      <c r="JWB2" s="703"/>
      <c r="JWC2" s="703"/>
      <c r="JWD2" s="703"/>
      <c r="JWE2" s="703"/>
      <c r="JWF2" s="703"/>
      <c r="JWG2" s="703"/>
      <c r="JWH2" s="703"/>
      <c r="JWI2" s="703"/>
      <c r="JWJ2" s="703"/>
      <c r="JWK2" s="703"/>
      <c r="JWL2" s="703"/>
      <c r="JWM2" s="703"/>
      <c r="JWN2" s="703"/>
      <c r="JWO2" s="703"/>
      <c r="JWP2" s="703"/>
      <c r="JWQ2" s="703"/>
      <c r="JWR2" s="703"/>
      <c r="JWS2" s="703"/>
      <c r="JWT2" s="703"/>
      <c r="JWU2" s="703"/>
      <c r="JWV2" s="703"/>
      <c r="JWW2" s="703"/>
      <c r="JWX2" s="703"/>
      <c r="JWY2" s="703"/>
      <c r="JWZ2" s="703"/>
      <c r="JXA2" s="703"/>
      <c r="JXB2" s="703"/>
      <c r="JXC2" s="703"/>
      <c r="JXD2" s="703"/>
      <c r="JXE2" s="703"/>
      <c r="JXF2" s="703"/>
      <c r="JXG2" s="703"/>
      <c r="JXH2" s="703"/>
      <c r="JXI2" s="703"/>
      <c r="JXJ2" s="703"/>
      <c r="JXK2" s="703"/>
      <c r="JXL2" s="703"/>
      <c r="JXM2" s="703"/>
      <c r="JXN2" s="703"/>
      <c r="JXO2" s="703"/>
      <c r="JXP2" s="703"/>
      <c r="JXQ2" s="703"/>
      <c r="JXR2" s="703"/>
      <c r="JXS2" s="703"/>
      <c r="JXT2" s="703"/>
      <c r="JXU2" s="703"/>
      <c r="JXV2" s="703"/>
      <c r="JXW2" s="703"/>
      <c r="JXX2" s="703"/>
      <c r="JXY2" s="703"/>
      <c r="JXZ2" s="703"/>
      <c r="JYA2" s="703"/>
      <c r="JYB2" s="703"/>
      <c r="JYC2" s="703"/>
      <c r="JYD2" s="703"/>
      <c r="JYE2" s="703"/>
      <c r="JYF2" s="703"/>
      <c r="JYG2" s="703"/>
      <c r="JYH2" s="703"/>
      <c r="JYI2" s="703"/>
      <c r="JYJ2" s="703"/>
      <c r="JYK2" s="703"/>
      <c r="JYL2" s="703"/>
      <c r="JYM2" s="703"/>
      <c r="JYN2" s="703"/>
      <c r="JYO2" s="703"/>
      <c r="JYP2" s="703"/>
      <c r="JYQ2" s="703"/>
      <c r="JYR2" s="703"/>
      <c r="JYS2" s="703"/>
      <c r="JYT2" s="703"/>
      <c r="JYU2" s="703"/>
      <c r="JYV2" s="703"/>
      <c r="JYW2" s="703"/>
      <c r="JYX2" s="703"/>
      <c r="JYY2" s="703"/>
      <c r="JYZ2" s="703"/>
      <c r="JZA2" s="703"/>
      <c r="JZB2" s="703"/>
      <c r="JZC2" s="703"/>
      <c r="JZD2" s="703"/>
      <c r="JZE2" s="703"/>
      <c r="JZF2" s="703"/>
      <c r="JZG2" s="703"/>
      <c r="JZH2" s="703"/>
      <c r="JZI2" s="703"/>
      <c r="JZJ2" s="703"/>
      <c r="JZK2" s="703"/>
      <c r="JZL2" s="703"/>
      <c r="JZM2" s="703"/>
      <c r="JZN2" s="703"/>
      <c r="JZO2" s="703"/>
      <c r="JZP2" s="703"/>
      <c r="JZQ2" s="703"/>
      <c r="JZR2" s="703"/>
      <c r="JZS2" s="703"/>
      <c r="JZT2" s="703"/>
      <c r="JZU2" s="703"/>
      <c r="JZV2" s="703"/>
      <c r="JZW2" s="703"/>
      <c r="JZX2" s="703"/>
      <c r="JZY2" s="703"/>
      <c r="JZZ2" s="703"/>
      <c r="KAA2" s="703"/>
      <c r="KAB2" s="703"/>
      <c r="KAC2" s="703"/>
      <c r="KAD2" s="703"/>
      <c r="KAE2" s="703"/>
      <c r="KAF2" s="703"/>
      <c r="KAG2" s="703"/>
      <c r="KAH2" s="703"/>
      <c r="KAI2" s="703"/>
      <c r="KAJ2" s="703"/>
      <c r="KAK2" s="703"/>
      <c r="KAL2" s="703"/>
      <c r="KAM2" s="703"/>
      <c r="KAN2" s="703"/>
      <c r="KAO2" s="703"/>
      <c r="KAP2" s="703"/>
      <c r="KAQ2" s="703"/>
      <c r="KAR2" s="703"/>
      <c r="KAS2" s="703"/>
      <c r="KAT2" s="703"/>
      <c r="KAU2" s="703"/>
      <c r="KAV2" s="703"/>
      <c r="KAW2" s="703"/>
      <c r="KAX2" s="703"/>
      <c r="KAY2" s="703"/>
      <c r="KAZ2" s="703"/>
      <c r="KBA2" s="703"/>
      <c r="KBB2" s="703"/>
      <c r="KBC2" s="703"/>
      <c r="KBD2" s="703"/>
      <c r="KBE2" s="703"/>
      <c r="KBF2" s="703"/>
      <c r="KBG2" s="703"/>
      <c r="KBH2" s="703"/>
      <c r="KBI2" s="703"/>
      <c r="KBJ2" s="703"/>
      <c r="KBK2" s="703"/>
      <c r="KBL2" s="703"/>
      <c r="KBM2" s="703"/>
      <c r="KBN2" s="703"/>
      <c r="KBO2" s="703"/>
      <c r="KBP2" s="703"/>
      <c r="KBQ2" s="703"/>
      <c r="KBR2" s="703"/>
      <c r="KBS2" s="703"/>
      <c r="KBT2" s="703"/>
      <c r="KBU2" s="703"/>
      <c r="KBV2" s="703"/>
      <c r="KBW2" s="703"/>
      <c r="KBX2" s="703"/>
      <c r="KBY2" s="703"/>
      <c r="KBZ2" s="703"/>
      <c r="KCA2" s="703"/>
      <c r="KCB2" s="703"/>
      <c r="KCC2" s="703"/>
      <c r="KCD2" s="703"/>
      <c r="KCE2" s="703"/>
      <c r="KCF2" s="703"/>
      <c r="KCG2" s="703"/>
      <c r="KCH2" s="703"/>
      <c r="KCI2" s="703"/>
      <c r="KCJ2" s="703"/>
      <c r="KCK2" s="703"/>
      <c r="KCL2" s="703"/>
      <c r="KCM2" s="703"/>
      <c r="KCN2" s="703"/>
      <c r="KCO2" s="703"/>
      <c r="KCP2" s="703"/>
      <c r="KCQ2" s="703"/>
      <c r="KCR2" s="703"/>
      <c r="KCS2" s="703"/>
      <c r="KCT2" s="703"/>
      <c r="KCU2" s="703"/>
      <c r="KCV2" s="703"/>
      <c r="KCW2" s="703"/>
      <c r="KCX2" s="703"/>
      <c r="KCY2" s="703"/>
      <c r="KCZ2" s="703"/>
      <c r="KDA2" s="703"/>
      <c r="KDB2" s="703"/>
      <c r="KDC2" s="703"/>
      <c r="KDD2" s="703"/>
      <c r="KDE2" s="703"/>
      <c r="KDF2" s="703"/>
      <c r="KDG2" s="703"/>
      <c r="KDH2" s="703"/>
      <c r="KDI2" s="703"/>
      <c r="KDJ2" s="703"/>
      <c r="KDK2" s="703"/>
      <c r="KDL2" s="703"/>
      <c r="KDM2" s="703"/>
      <c r="KDN2" s="703"/>
      <c r="KDO2" s="703"/>
      <c r="KDP2" s="703"/>
      <c r="KDQ2" s="703"/>
      <c r="KDR2" s="703"/>
      <c r="KDS2" s="703"/>
      <c r="KDT2" s="703"/>
      <c r="KDU2" s="703"/>
      <c r="KDV2" s="703"/>
      <c r="KDW2" s="703"/>
      <c r="KDX2" s="703"/>
      <c r="KDY2" s="703"/>
      <c r="KDZ2" s="703"/>
      <c r="KEA2" s="703"/>
      <c r="KEB2" s="703"/>
      <c r="KEC2" s="703"/>
      <c r="KED2" s="703"/>
      <c r="KEE2" s="703"/>
      <c r="KEF2" s="703"/>
      <c r="KEG2" s="703"/>
      <c r="KEH2" s="703"/>
      <c r="KEI2" s="703"/>
      <c r="KEJ2" s="703"/>
      <c r="KEK2" s="703"/>
      <c r="KEL2" s="703"/>
      <c r="KEM2" s="703"/>
      <c r="KEN2" s="703"/>
      <c r="KEO2" s="703"/>
      <c r="KEP2" s="703"/>
      <c r="KEQ2" s="703"/>
      <c r="KER2" s="703"/>
      <c r="KES2" s="703"/>
      <c r="KET2" s="703"/>
      <c r="KEU2" s="703"/>
      <c r="KEV2" s="703"/>
      <c r="KEW2" s="703"/>
      <c r="KEX2" s="703"/>
      <c r="KEY2" s="703"/>
      <c r="KEZ2" s="703"/>
      <c r="KFA2" s="703"/>
      <c r="KFB2" s="703"/>
      <c r="KFC2" s="703"/>
      <c r="KFD2" s="703"/>
      <c r="KFE2" s="703"/>
      <c r="KFF2" s="703"/>
      <c r="KFG2" s="703"/>
      <c r="KFH2" s="703"/>
      <c r="KFI2" s="703"/>
      <c r="KFJ2" s="703"/>
      <c r="KFK2" s="703"/>
      <c r="KFL2" s="703"/>
      <c r="KFM2" s="703"/>
      <c r="KFN2" s="703"/>
      <c r="KFO2" s="703"/>
      <c r="KFP2" s="703"/>
      <c r="KFQ2" s="703"/>
      <c r="KFR2" s="703"/>
      <c r="KFS2" s="703"/>
      <c r="KFT2" s="703"/>
      <c r="KFU2" s="703"/>
      <c r="KFV2" s="703"/>
      <c r="KFW2" s="703"/>
      <c r="KFX2" s="703"/>
      <c r="KFY2" s="703"/>
      <c r="KFZ2" s="703"/>
      <c r="KGA2" s="703"/>
      <c r="KGB2" s="703"/>
      <c r="KGC2" s="703"/>
      <c r="KGD2" s="703"/>
      <c r="KGE2" s="703"/>
      <c r="KGF2" s="703"/>
      <c r="KGG2" s="703"/>
      <c r="KGH2" s="703"/>
      <c r="KGI2" s="703"/>
      <c r="KGJ2" s="703"/>
      <c r="KGK2" s="703"/>
      <c r="KGL2" s="703"/>
      <c r="KGM2" s="703"/>
      <c r="KGN2" s="703"/>
      <c r="KGO2" s="703"/>
      <c r="KGP2" s="703"/>
      <c r="KGQ2" s="703"/>
      <c r="KGR2" s="703"/>
      <c r="KGS2" s="703"/>
      <c r="KGT2" s="703"/>
      <c r="KGU2" s="703"/>
      <c r="KGV2" s="703"/>
      <c r="KGW2" s="703"/>
      <c r="KGX2" s="703"/>
      <c r="KGY2" s="703"/>
      <c r="KGZ2" s="703"/>
      <c r="KHA2" s="703"/>
      <c r="KHB2" s="703"/>
      <c r="KHC2" s="703"/>
      <c r="KHD2" s="703"/>
      <c r="KHE2" s="703"/>
      <c r="KHF2" s="703"/>
      <c r="KHG2" s="703"/>
      <c r="KHH2" s="703"/>
      <c r="KHI2" s="703"/>
      <c r="KHJ2" s="703"/>
      <c r="KHK2" s="703"/>
      <c r="KHL2" s="703"/>
      <c r="KHM2" s="703"/>
      <c r="KHN2" s="703"/>
      <c r="KHO2" s="703"/>
      <c r="KHP2" s="703"/>
      <c r="KHQ2" s="703"/>
      <c r="KHR2" s="703"/>
      <c r="KHS2" s="703"/>
      <c r="KHT2" s="703"/>
      <c r="KHU2" s="703"/>
      <c r="KHV2" s="703"/>
      <c r="KHW2" s="703"/>
      <c r="KHX2" s="703"/>
      <c r="KHY2" s="703"/>
      <c r="KHZ2" s="703"/>
      <c r="KIA2" s="703"/>
      <c r="KIB2" s="703"/>
      <c r="KIC2" s="703"/>
      <c r="KID2" s="703"/>
      <c r="KIE2" s="703"/>
      <c r="KIF2" s="703"/>
      <c r="KIG2" s="703"/>
      <c r="KIH2" s="703"/>
      <c r="KII2" s="703"/>
      <c r="KIJ2" s="703"/>
      <c r="KIK2" s="703"/>
      <c r="KIL2" s="703"/>
      <c r="KIM2" s="703"/>
      <c r="KIN2" s="703"/>
      <c r="KIO2" s="703"/>
      <c r="KIP2" s="703"/>
      <c r="KIQ2" s="703"/>
      <c r="KIR2" s="703"/>
      <c r="KIS2" s="703"/>
      <c r="KIT2" s="703"/>
      <c r="KIU2" s="703"/>
      <c r="KIV2" s="703"/>
      <c r="KIW2" s="703"/>
      <c r="KIX2" s="703"/>
      <c r="KIY2" s="703"/>
      <c r="KIZ2" s="703"/>
      <c r="KJA2" s="703"/>
      <c r="KJB2" s="703"/>
      <c r="KJC2" s="703"/>
      <c r="KJD2" s="703"/>
      <c r="KJE2" s="703"/>
      <c r="KJF2" s="703"/>
      <c r="KJG2" s="703"/>
      <c r="KJH2" s="703"/>
      <c r="KJI2" s="703"/>
      <c r="KJJ2" s="703"/>
      <c r="KJK2" s="703"/>
      <c r="KJL2" s="703"/>
      <c r="KJM2" s="703"/>
      <c r="KJN2" s="703"/>
      <c r="KJO2" s="703"/>
      <c r="KJP2" s="703"/>
      <c r="KJQ2" s="703"/>
      <c r="KJR2" s="703"/>
      <c r="KJS2" s="703"/>
      <c r="KJT2" s="703"/>
      <c r="KJU2" s="703"/>
      <c r="KJV2" s="703"/>
      <c r="KJW2" s="703"/>
      <c r="KJX2" s="703"/>
      <c r="KJY2" s="703"/>
      <c r="KJZ2" s="703"/>
      <c r="KKA2" s="703"/>
      <c r="KKB2" s="703"/>
      <c r="KKC2" s="703"/>
      <c r="KKD2" s="703"/>
      <c r="KKE2" s="703"/>
      <c r="KKF2" s="703"/>
      <c r="KKG2" s="703"/>
      <c r="KKH2" s="703"/>
      <c r="KKI2" s="703"/>
      <c r="KKJ2" s="703"/>
      <c r="KKK2" s="703"/>
      <c r="KKL2" s="703"/>
      <c r="KKM2" s="703"/>
      <c r="KKN2" s="703"/>
      <c r="KKO2" s="703"/>
      <c r="KKP2" s="703"/>
      <c r="KKQ2" s="703"/>
      <c r="KKR2" s="703"/>
      <c r="KKS2" s="703"/>
      <c r="KKT2" s="703"/>
      <c r="KKU2" s="703"/>
      <c r="KKV2" s="703"/>
      <c r="KKW2" s="703"/>
      <c r="KKX2" s="703"/>
      <c r="KKY2" s="703"/>
      <c r="KKZ2" s="703"/>
      <c r="KLA2" s="703"/>
      <c r="KLB2" s="703"/>
      <c r="KLC2" s="703"/>
      <c r="KLD2" s="703"/>
      <c r="KLE2" s="703"/>
      <c r="KLF2" s="703"/>
      <c r="KLG2" s="703"/>
      <c r="KLH2" s="703"/>
      <c r="KLI2" s="703"/>
      <c r="KLJ2" s="703"/>
      <c r="KLK2" s="703"/>
      <c r="KLL2" s="703"/>
      <c r="KLM2" s="703"/>
      <c r="KLN2" s="703"/>
      <c r="KLO2" s="703"/>
      <c r="KLP2" s="703"/>
      <c r="KLQ2" s="703"/>
      <c r="KLR2" s="703"/>
      <c r="KLS2" s="703"/>
      <c r="KLT2" s="703"/>
      <c r="KLU2" s="703"/>
      <c r="KLV2" s="703"/>
      <c r="KLW2" s="703"/>
      <c r="KLX2" s="703"/>
      <c r="KLY2" s="703"/>
      <c r="KLZ2" s="703"/>
      <c r="KMA2" s="703"/>
      <c r="KMB2" s="703"/>
      <c r="KMC2" s="703"/>
      <c r="KMD2" s="703"/>
      <c r="KME2" s="703"/>
      <c r="KMF2" s="703"/>
      <c r="KMG2" s="703"/>
      <c r="KMH2" s="703"/>
      <c r="KMI2" s="703"/>
      <c r="KMJ2" s="703"/>
      <c r="KMK2" s="703"/>
      <c r="KML2" s="703"/>
      <c r="KMM2" s="703"/>
      <c r="KMN2" s="703"/>
      <c r="KMO2" s="703"/>
      <c r="KMP2" s="703"/>
      <c r="KMQ2" s="703"/>
      <c r="KMR2" s="703"/>
      <c r="KMS2" s="703"/>
      <c r="KMT2" s="703"/>
      <c r="KMU2" s="703"/>
      <c r="KMV2" s="703"/>
      <c r="KMW2" s="703"/>
      <c r="KMX2" s="703"/>
      <c r="KMY2" s="703"/>
      <c r="KMZ2" s="703"/>
      <c r="KNA2" s="703"/>
      <c r="KNB2" s="703"/>
      <c r="KNC2" s="703"/>
      <c r="KND2" s="703"/>
      <c r="KNE2" s="703"/>
      <c r="KNF2" s="703"/>
      <c r="KNG2" s="703"/>
      <c r="KNH2" s="703"/>
      <c r="KNI2" s="703"/>
      <c r="KNJ2" s="703"/>
      <c r="KNK2" s="703"/>
      <c r="KNL2" s="703"/>
      <c r="KNM2" s="703"/>
      <c r="KNN2" s="703"/>
      <c r="KNO2" s="703"/>
      <c r="KNP2" s="703"/>
      <c r="KNQ2" s="703"/>
      <c r="KNR2" s="703"/>
      <c r="KNS2" s="703"/>
      <c r="KNT2" s="703"/>
      <c r="KNU2" s="703"/>
      <c r="KNV2" s="703"/>
      <c r="KNW2" s="703"/>
      <c r="KNX2" s="703"/>
      <c r="KNY2" s="703"/>
      <c r="KNZ2" s="703"/>
      <c r="KOA2" s="703"/>
      <c r="KOB2" s="703"/>
      <c r="KOC2" s="703"/>
      <c r="KOD2" s="703"/>
      <c r="KOE2" s="703"/>
      <c r="KOF2" s="703"/>
      <c r="KOG2" s="703"/>
      <c r="KOH2" s="703"/>
      <c r="KOI2" s="703"/>
      <c r="KOJ2" s="703"/>
      <c r="KOK2" s="703"/>
      <c r="KOL2" s="703"/>
      <c r="KOM2" s="703"/>
      <c r="KON2" s="703"/>
      <c r="KOO2" s="703"/>
      <c r="KOP2" s="703"/>
      <c r="KOQ2" s="703"/>
      <c r="KOR2" s="703"/>
      <c r="KOS2" s="703"/>
      <c r="KOT2" s="703"/>
      <c r="KOU2" s="703"/>
      <c r="KOV2" s="703"/>
      <c r="KOW2" s="703"/>
      <c r="KOX2" s="703"/>
      <c r="KOY2" s="703"/>
      <c r="KOZ2" s="703"/>
      <c r="KPA2" s="703"/>
      <c r="KPB2" s="703"/>
      <c r="KPC2" s="703"/>
      <c r="KPD2" s="703"/>
      <c r="KPE2" s="703"/>
      <c r="KPF2" s="703"/>
      <c r="KPG2" s="703"/>
      <c r="KPH2" s="703"/>
      <c r="KPI2" s="703"/>
      <c r="KPJ2" s="703"/>
      <c r="KPK2" s="703"/>
      <c r="KPL2" s="703"/>
      <c r="KPM2" s="703"/>
      <c r="KPN2" s="703"/>
      <c r="KPO2" s="703"/>
      <c r="KPP2" s="703"/>
      <c r="KPQ2" s="703"/>
      <c r="KPR2" s="703"/>
      <c r="KPS2" s="703"/>
      <c r="KPT2" s="703"/>
      <c r="KPU2" s="703"/>
      <c r="KPV2" s="703"/>
      <c r="KPW2" s="703"/>
      <c r="KPX2" s="703"/>
      <c r="KPY2" s="703"/>
      <c r="KPZ2" s="703"/>
      <c r="KQA2" s="703"/>
      <c r="KQB2" s="703"/>
      <c r="KQC2" s="703"/>
      <c r="KQD2" s="703"/>
      <c r="KQE2" s="703"/>
      <c r="KQF2" s="703"/>
      <c r="KQG2" s="703"/>
      <c r="KQH2" s="703"/>
      <c r="KQI2" s="703"/>
      <c r="KQJ2" s="703"/>
      <c r="KQK2" s="703"/>
      <c r="KQL2" s="703"/>
      <c r="KQM2" s="703"/>
      <c r="KQN2" s="703"/>
      <c r="KQO2" s="703"/>
      <c r="KQP2" s="703"/>
      <c r="KQQ2" s="703"/>
      <c r="KQR2" s="703"/>
      <c r="KQS2" s="703"/>
      <c r="KQT2" s="703"/>
      <c r="KQU2" s="703"/>
      <c r="KQV2" s="703"/>
      <c r="KQW2" s="703"/>
      <c r="KQX2" s="703"/>
      <c r="KQY2" s="703"/>
      <c r="KQZ2" s="703"/>
      <c r="KRA2" s="703"/>
      <c r="KRB2" s="703"/>
      <c r="KRC2" s="703"/>
      <c r="KRD2" s="703"/>
      <c r="KRE2" s="703"/>
      <c r="KRF2" s="703"/>
      <c r="KRG2" s="703"/>
      <c r="KRH2" s="703"/>
      <c r="KRI2" s="703"/>
      <c r="KRJ2" s="703"/>
      <c r="KRK2" s="703"/>
      <c r="KRL2" s="703"/>
      <c r="KRM2" s="703"/>
      <c r="KRN2" s="703"/>
      <c r="KRO2" s="703"/>
      <c r="KRP2" s="703"/>
      <c r="KRQ2" s="703"/>
      <c r="KRR2" s="703"/>
      <c r="KRS2" s="703"/>
      <c r="KRT2" s="703"/>
      <c r="KRU2" s="703"/>
      <c r="KRV2" s="703"/>
      <c r="KRW2" s="703"/>
      <c r="KRX2" s="703"/>
      <c r="KRY2" s="703"/>
      <c r="KRZ2" s="703"/>
      <c r="KSA2" s="703"/>
      <c r="KSB2" s="703"/>
      <c r="KSC2" s="703"/>
      <c r="KSD2" s="703"/>
      <c r="KSE2" s="703"/>
      <c r="KSF2" s="703"/>
      <c r="KSG2" s="703"/>
      <c r="KSH2" s="703"/>
      <c r="KSI2" s="703"/>
      <c r="KSJ2" s="703"/>
      <c r="KSK2" s="703"/>
      <c r="KSL2" s="703"/>
      <c r="KSM2" s="703"/>
      <c r="KSN2" s="703"/>
      <c r="KSO2" s="703"/>
      <c r="KSP2" s="703"/>
      <c r="KSQ2" s="703"/>
      <c r="KSR2" s="703"/>
      <c r="KSS2" s="703"/>
      <c r="KST2" s="703"/>
      <c r="KSU2" s="703"/>
      <c r="KSV2" s="703"/>
      <c r="KSW2" s="703"/>
      <c r="KSX2" s="703"/>
      <c r="KSY2" s="703"/>
      <c r="KSZ2" s="703"/>
      <c r="KTA2" s="703"/>
      <c r="KTB2" s="703"/>
      <c r="KTC2" s="703"/>
      <c r="KTD2" s="703"/>
      <c r="KTE2" s="703"/>
      <c r="KTF2" s="703"/>
      <c r="KTG2" s="703"/>
      <c r="KTH2" s="703"/>
      <c r="KTI2" s="703"/>
      <c r="KTJ2" s="703"/>
      <c r="KTK2" s="703"/>
      <c r="KTL2" s="703"/>
      <c r="KTM2" s="703"/>
      <c r="KTN2" s="703"/>
      <c r="KTO2" s="703"/>
      <c r="KTP2" s="703"/>
      <c r="KTQ2" s="703"/>
      <c r="KTR2" s="703"/>
      <c r="KTS2" s="703"/>
      <c r="KTT2" s="703"/>
      <c r="KTU2" s="703"/>
      <c r="KTV2" s="703"/>
      <c r="KTW2" s="703"/>
      <c r="KTX2" s="703"/>
      <c r="KTY2" s="703"/>
      <c r="KTZ2" s="703"/>
      <c r="KUA2" s="703"/>
      <c r="KUB2" s="703"/>
      <c r="KUC2" s="703"/>
      <c r="KUD2" s="703"/>
      <c r="KUE2" s="703"/>
      <c r="KUF2" s="703"/>
      <c r="KUG2" s="703"/>
      <c r="KUH2" s="703"/>
      <c r="KUI2" s="703"/>
      <c r="KUJ2" s="703"/>
      <c r="KUK2" s="703"/>
      <c r="KUL2" s="703"/>
      <c r="KUM2" s="703"/>
      <c r="KUN2" s="703"/>
      <c r="KUO2" s="703"/>
      <c r="KUP2" s="703"/>
      <c r="KUQ2" s="703"/>
      <c r="KUR2" s="703"/>
      <c r="KUS2" s="703"/>
      <c r="KUT2" s="703"/>
      <c r="KUU2" s="703"/>
      <c r="KUV2" s="703"/>
      <c r="KUW2" s="703"/>
      <c r="KUX2" s="703"/>
      <c r="KUY2" s="703"/>
      <c r="KUZ2" s="703"/>
      <c r="KVA2" s="703"/>
      <c r="KVB2" s="703"/>
      <c r="KVC2" s="703"/>
      <c r="KVD2" s="703"/>
      <c r="KVE2" s="703"/>
      <c r="KVF2" s="703"/>
      <c r="KVG2" s="703"/>
      <c r="KVH2" s="703"/>
      <c r="KVI2" s="703"/>
      <c r="KVJ2" s="703"/>
      <c r="KVK2" s="703"/>
      <c r="KVL2" s="703"/>
      <c r="KVM2" s="703"/>
      <c r="KVN2" s="703"/>
      <c r="KVO2" s="703"/>
      <c r="KVP2" s="703"/>
      <c r="KVQ2" s="703"/>
      <c r="KVR2" s="703"/>
      <c r="KVS2" s="703"/>
      <c r="KVT2" s="703"/>
      <c r="KVU2" s="703"/>
      <c r="KVV2" s="703"/>
      <c r="KVW2" s="703"/>
      <c r="KVX2" s="703"/>
      <c r="KVY2" s="703"/>
      <c r="KVZ2" s="703"/>
      <c r="KWA2" s="703"/>
      <c r="KWB2" s="703"/>
      <c r="KWC2" s="703"/>
      <c r="KWD2" s="703"/>
      <c r="KWE2" s="703"/>
      <c r="KWF2" s="703"/>
      <c r="KWG2" s="703"/>
      <c r="KWH2" s="703"/>
      <c r="KWI2" s="703"/>
      <c r="KWJ2" s="703"/>
      <c r="KWK2" s="703"/>
      <c r="KWL2" s="703"/>
      <c r="KWM2" s="703"/>
      <c r="KWN2" s="703"/>
      <c r="KWO2" s="703"/>
      <c r="KWP2" s="703"/>
      <c r="KWQ2" s="703"/>
      <c r="KWR2" s="703"/>
      <c r="KWS2" s="703"/>
      <c r="KWT2" s="703"/>
      <c r="KWU2" s="703"/>
      <c r="KWV2" s="703"/>
      <c r="KWW2" s="703"/>
      <c r="KWX2" s="703"/>
      <c r="KWY2" s="703"/>
      <c r="KWZ2" s="703"/>
      <c r="KXA2" s="703"/>
      <c r="KXB2" s="703"/>
      <c r="KXC2" s="703"/>
      <c r="KXD2" s="703"/>
      <c r="KXE2" s="703"/>
      <c r="KXF2" s="703"/>
      <c r="KXG2" s="703"/>
      <c r="KXH2" s="703"/>
      <c r="KXI2" s="703"/>
      <c r="KXJ2" s="703"/>
      <c r="KXK2" s="703"/>
      <c r="KXL2" s="703"/>
      <c r="KXM2" s="703"/>
      <c r="KXN2" s="703"/>
      <c r="KXO2" s="703"/>
      <c r="KXP2" s="703"/>
      <c r="KXQ2" s="703"/>
      <c r="KXR2" s="703"/>
      <c r="KXS2" s="703"/>
      <c r="KXT2" s="703"/>
      <c r="KXU2" s="703"/>
      <c r="KXV2" s="703"/>
      <c r="KXW2" s="703"/>
      <c r="KXX2" s="703"/>
      <c r="KXY2" s="703"/>
      <c r="KXZ2" s="703"/>
      <c r="KYA2" s="703"/>
      <c r="KYB2" s="703"/>
      <c r="KYC2" s="703"/>
      <c r="KYD2" s="703"/>
      <c r="KYE2" s="703"/>
      <c r="KYF2" s="703"/>
      <c r="KYG2" s="703"/>
      <c r="KYH2" s="703"/>
      <c r="KYI2" s="703"/>
      <c r="KYJ2" s="703"/>
      <c r="KYK2" s="703"/>
      <c r="KYL2" s="703"/>
      <c r="KYM2" s="703"/>
      <c r="KYN2" s="703"/>
      <c r="KYO2" s="703"/>
      <c r="KYP2" s="703"/>
      <c r="KYQ2" s="703"/>
      <c r="KYR2" s="703"/>
      <c r="KYS2" s="703"/>
      <c r="KYT2" s="703"/>
      <c r="KYU2" s="703"/>
      <c r="KYV2" s="703"/>
      <c r="KYW2" s="703"/>
      <c r="KYX2" s="703"/>
      <c r="KYY2" s="703"/>
      <c r="KYZ2" s="703"/>
      <c r="KZA2" s="703"/>
      <c r="KZB2" s="703"/>
      <c r="KZC2" s="703"/>
      <c r="KZD2" s="703"/>
      <c r="KZE2" s="703"/>
      <c r="KZF2" s="703"/>
      <c r="KZG2" s="703"/>
      <c r="KZH2" s="703"/>
      <c r="KZI2" s="703"/>
      <c r="KZJ2" s="703"/>
      <c r="KZK2" s="703"/>
      <c r="KZL2" s="703"/>
      <c r="KZM2" s="703"/>
      <c r="KZN2" s="703"/>
      <c r="KZO2" s="703"/>
      <c r="KZP2" s="703"/>
      <c r="KZQ2" s="703"/>
      <c r="KZR2" s="703"/>
      <c r="KZS2" s="703"/>
      <c r="KZT2" s="703"/>
      <c r="KZU2" s="703"/>
      <c r="KZV2" s="703"/>
      <c r="KZW2" s="703"/>
      <c r="KZX2" s="703"/>
      <c r="KZY2" s="703"/>
      <c r="KZZ2" s="703"/>
      <c r="LAA2" s="703"/>
      <c r="LAB2" s="703"/>
      <c r="LAC2" s="703"/>
      <c r="LAD2" s="703"/>
      <c r="LAE2" s="703"/>
      <c r="LAF2" s="703"/>
      <c r="LAG2" s="703"/>
      <c r="LAH2" s="703"/>
      <c r="LAI2" s="703"/>
      <c r="LAJ2" s="703"/>
      <c r="LAK2" s="703"/>
      <c r="LAL2" s="703"/>
      <c r="LAM2" s="703"/>
      <c r="LAN2" s="703"/>
      <c r="LAO2" s="703"/>
      <c r="LAP2" s="703"/>
      <c r="LAQ2" s="703"/>
      <c r="LAR2" s="703"/>
      <c r="LAS2" s="703"/>
      <c r="LAT2" s="703"/>
      <c r="LAU2" s="703"/>
      <c r="LAV2" s="703"/>
      <c r="LAW2" s="703"/>
      <c r="LAX2" s="703"/>
      <c r="LAY2" s="703"/>
      <c r="LAZ2" s="703"/>
      <c r="LBA2" s="703"/>
      <c r="LBB2" s="703"/>
      <c r="LBC2" s="703"/>
      <c r="LBD2" s="703"/>
      <c r="LBE2" s="703"/>
      <c r="LBF2" s="703"/>
      <c r="LBG2" s="703"/>
      <c r="LBH2" s="703"/>
      <c r="LBI2" s="703"/>
      <c r="LBJ2" s="703"/>
      <c r="LBK2" s="703"/>
      <c r="LBL2" s="703"/>
      <c r="LBM2" s="703"/>
      <c r="LBN2" s="703"/>
      <c r="LBO2" s="703"/>
      <c r="LBP2" s="703"/>
      <c r="LBQ2" s="703"/>
      <c r="LBR2" s="703"/>
      <c r="LBS2" s="703"/>
      <c r="LBT2" s="703"/>
      <c r="LBU2" s="703"/>
      <c r="LBV2" s="703"/>
      <c r="LBW2" s="703"/>
      <c r="LBX2" s="703"/>
      <c r="LBY2" s="703"/>
      <c r="LBZ2" s="703"/>
      <c r="LCA2" s="703"/>
      <c r="LCB2" s="703"/>
      <c r="LCC2" s="703"/>
      <c r="LCD2" s="703"/>
      <c r="LCE2" s="703"/>
      <c r="LCF2" s="703"/>
      <c r="LCG2" s="703"/>
      <c r="LCH2" s="703"/>
      <c r="LCI2" s="703"/>
      <c r="LCJ2" s="703"/>
      <c r="LCK2" s="703"/>
      <c r="LCL2" s="703"/>
      <c r="LCM2" s="703"/>
      <c r="LCN2" s="703"/>
      <c r="LCO2" s="703"/>
      <c r="LCP2" s="703"/>
      <c r="LCQ2" s="703"/>
      <c r="LCR2" s="703"/>
      <c r="LCS2" s="703"/>
      <c r="LCT2" s="703"/>
      <c r="LCU2" s="703"/>
      <c r="LCV2" s="703"/>
      <c r="LCW2" s="703"/>
      <c r="LCX2" s="703"/>
      <c r="LCY2" s="703"/>
      <c r="LCZ2" s="703"/>
      <c r="LDA2" s="703"/>
      <c r="LDB2" s="703"/>
      <c r="LDC2" s="703"/>
      <c r="LDD2" s="703"/>
      <c r="LDE2" s="703"/>
      <c r="LDF2" s="703"/>
      <c r="LDG2" s="703"/>
      <c r="LDH2" s="703"/>
      <c r="LDI2" s="703"/>
      <c r="LDJ2" s="703"/>
      <c r="LDK2" s="703"/>
      <c r="LDL2" s="703"/>
      <c r="LDM2" s="703"/>
      <c r="LDN2" s="703"/>
      <c r="LDO2" s="703"/>
      <c r="LDP2" s="703"/>
      <c r="LDQ2" s="703"/>
      <c r="LDR2" s="703"/>
      <c r="LDS2" s="703"/>
      <c r="LDT2" s="703"/>
      <c r="LDU2" s="703"/>
      <c r="LDV2" s="703"/>
      <c r="LDW2" s="703"/>
      <c r="LDX2" s="703"/>
      <c r="LDY2" s="703"/>
      <c r="LDZ2" s="703"/>
      <c r="LEA2" s="703"/>
      <c r="LEB2" s="703"/>
      <c r="LEC2" s="703"/>
      <c r="LED2" s="703"/>
      <c r="LEE2" s="703"/>
      <c r="LEF2" s="703"/>
      <c r="LEG2" s="703"/>
      <c r="LEH2" s="703"/>
      <c r="LEI2" s="703"/>
      <c r="LEJ2" s="703"/>
      <c r="LEK2" s="703"/>
      <c r="LEL2" s="703"/>
      <c r="LEM2" s="703"/>
      <c r="LEN2" s="703"/>
      <c r="LEO2" s="703"/>
      <c r="LEP2" s="703"/>
      <c r="LEQ2" s="703"/>
      <c r="LER2" s="703"/>
      <c r="LES2" s="703"/>
      <c r="LET2" s="703"/>
      <c r="LEU2" s="703"/>
      <c r="LEV2" s="703"/>
      <c r="LEW2" s="703"/>
      <c r="LEX2" s="703"/>
      <c r="LEY2" s="703"/>
      <c r="LEZ2" s="703"/>
      <c r="LFA2" s="703"/>
      <c r="LFB2" s="703"/>
      <c r="LFC2" s="703"/>
      <c r="LFD2" s="703"/>
      <c r="LFE2" s="703"/>
      <c r="LFF2" s="703"/>
      <c r="LFG2" s="703"/>
      <c r="LFH2" s="703"/>
      <c r="LFI2" s="703"/>
      <c r="LFJ2" s="703"/>
      <c r="LFK2" s="703"/>
      <c r="LFL2" s="703"/>
      <c r="LFM2" s="703"/>
      <c r="LFN2" s="703"/>
      <c r="LFO2" s="703"/>
      <c r="LFP2" s="703"/>
      <c r="LFQ2" s="703"/>
      <c r="LFR2" s="703"/>
      <c r="LFS2" s="703"/>
      <c r="LFT2" s="703"/>
      <c r="LFU2" s="703"/>
      <c r="LFV2" s="703"/>
      <c r="LFW2" s="703"/>
      <c r="LFX2" s="703"/>
      <c r="LFY2" s="703"/>
      <c r="LFZ2" s="703"/>
      <c r="LGA2" s="703"/>
      <c r="LGB2" s="703"/>
      <c r="LGC2" s="703"/>
      <c r="LGD2" s="703"/>
      <c r="LGE2" s="703"/>
      <c r="LGF2" s="703"/>
      <c r="LGG2" s="703"/>
      <c r="LGH2" s="703"/>
      <c r="LGI2" s="703"/>
      <c r="LGJ2" s="703"/>
      <c r="LGK2" s="703"/>
      <c r="LGL2" s="703"/>
      <c r="LGM2" s="703"/>
      <c r="LGN2" s="703"/>
      <c r="LGO2" s="703"/>
      <c r="LGP2" s="703"/>
      <c r="LGQ2" s="703"/>
      <c r="LGR2" s="703"/>
      <c r="LGS2" s="703"/>
      <c r="LGT2" s="703"/>
      <c r="LGU2" s="703"/>
      <c r="LGV2" s="703"/>
      <c r="LGW2" s="703"/>
      <c r="LGX2" s="703"/>
      <c r="LGY2" s="703"/>
      <c r="LGZ2" s="703"/>
      <c r="LHA2" s="703"/>
      <c r="LHB2" s="703"/>
      <c r="LHC2" s="703"/>
      <c r="LHD2" s="703"/>
      <c r="LHE2" s="703"/>
      <c r="LHF2" s="703"/>
      <c r="LHG2" s="703"/>
      <c r="LHH2" s="703"/>
      <c r="LHI2" s="703"/>
      <c r="LHJ2" s="703"/>
      <c r="LHK2" s="703"/>
      <c r="LHL2" s="703"/>
      <c r="LHM2" s="703"/>
      <c r="LHN2" s="703"/>
      <c r="LHO2" s="703"/>
      <c r="LHP2" s="703"/>
      <c r="LHQ2" s="703"/>
      <c r="LHR2" s="703"/>
      <c r="LHS2" s="703"/>
      <c r="LHT2" s="703"/>
      <c r="LHU2" s="703"/>
      <c r="LHV2" s="703"/>
      <c r="LHW2" s="703"/>
      <c r="LHX2" s="703"/>
      <c r="LHY2" s="703"/>
      <c r="LHZ2" s="703"/>
      <c r="LIA2" s="703"/>
      <c r="LIB2" s="703"/>
      <c r="LIC2" s="703"/>
      <c r="LID2" s="703"/>
      <c r="LIE2" s="703"/>
      <c r="LIF2" s="703"/>
      <c r="LIG2" s="703"/>
      <c r="LIH2" s="703"/>
      <c r="LII2" s="703"/>
      <c r="LIJ2" s="703"/>
      <c r="LIK2" s="703"/>
      <c r="LIL2" s="703"/>
      <c r="LIM2" s="703"/>
      <c r="LIN2" s="703"/>
      <c r="LIO2" s="703"/>
      <c r="LIP2" s="703"/>
      <c r="LIQ2" s="703"/>
      <c r="LIR2" s="703"/>
      <c r="LIS2" s="703"/>
      <c r="LIT2" s="703"/>
      <c r="LIU2" s="703"/>
      <c r="LIV2" s="703"/>
      <c r="LIW2" s="703"/>
      <c r="LIX2" s="703"/>
      <c r="LIY2" s="703"/>
      <c r="LIZ2" s="703"/>
      <c r="LJA2" s="703"/>
      <c r="LJB2" s="703"/>
      <c r="LJC2" s="703"/>
      <c r="LJD2" s="703"/>
      <c r="LJE2" s="703"/>
      <c r="LJF2" s="703"/>
      <c r="LJG2" s="703"/>
      <c r="LJH2" s="703"/>
      <c r="LJI2" s="703"/>
      <c r="LJJ2" s="703"/>
      <c r="LJK2" s="703"/>
      <c r="LJL2" s="703"/>
      <c r="LJM2" s="703"/>
      <c r="LJN2" s="703"/>
      <c r="LJO2" s="703"/>
      <c r="LJP2" s="703"/>
      <c r="LJQ2" s="703"/>
      <c r="LJR2" s="703"/>
      <c r="LJS2" s="703"/>
      <c r="LJT2" s="703"/>
      <c r="LJU2" s="703"/>
      <c r="LJV2" s="703"/>
      <c r="LJW2" s="703"/>
      <c r="LJX2" s="703"/>
      <c r="LJY2" s="703"/>
      <c r="LJZ2" s="703"/>
      <c r="LKA2" s="703"/>
      <c r="LKB2" s="703"/>
      <c r="LKC2" s="703"/>
      <c r="LKD2" s="703"/>
      <c r="LKE2" s="703"/>
      <c r="LKF2" s="703"/>
      <c r="LKG2" s="703"/>
      <c r="LKH2" s="703"/>
      <c r="LKI2" s="703"/>
      <c r="LKJ2" s="703"/>
      <c r="LKK2" s="703"/>
      <c r="LKL2" s="703"/>
      <c r="LKM2" s="703"/>
      <c r="LKN2" s="703"/>
      <c r="LKO2" s="703"/>
      <c r="LKP2" s="703"/>
      <c r="LKQ2" s="703"/>
      <c r="LKR2" s="703"/>
      <c r="LKS2" s="703"/>
      <c r="LKT2" s="703"/>
      <c r="LKU2" s="703"/>
      <c r="LKV2" s="703"/>
      <c r="LKW2" s="703"/>
      <c r="LKX2" s="703"/>
      <c r="LKY2" s="703"/>
      <c r="LKZ2" s="703"/>
      <c r="LLA2" s="703"/>
      <c r="LLB2" s="703"/>
      <c r="LLC2" s="703"/>
      <c r="LLD2" s="703"/>
      <c r="LLE2" s="703"/>
      <c r="LLF2" s="703"/>
      <c r="LLG2" s="703"/>
      <c r="LLH2" s="703"/>
      <c r="LLI2" s="703"/>
      <c r="LLJ2" s="703"/>
      <c r="LLK2" s="703"/>
      <c r="LLL2" s="703"/>
      <c r="LLM2" s="703"/>
      <c r="LLN2" s="703"/>
      <c r="LLO2" s="703"/>
      <c r="LLP2" s="703"/>
      <c r="LLQ2" s="703"/>
      <c r="LLR2" s="703"/>
      <c r="LLS2" s="703"/>
      <c r="LLT2" s="703"/>
      <c r="LLU2" s="703"/>
      <c r="LLV2" s="703"/>
      <c r="LLW2" s="703"/>
      <c r="LLX2" s="703"/>
      <c r="LLY2" s="703"/>
      <c r="LLZ2" s="703"/>
      <c r="LMA2" s="703"/>
      <c r="LMB2" s="703"/>
      <c r="LMC2" s="703"/>
      <c r="LMD2" s="703"/>
      <c r="LME2" s="703"/>
      <c r="LMF2" s="703"/>
      <c r="LMG2" s="703"/>
      <c r="LMH2" s="703"/>
      <c r="LMI2" s="703"/>
      <c r="LMJ2" s="703"/>
      <c r="LMK2" s="703"/>
      <c r="LML2" s="703"/>
      <c r="LMM2" s="703"/>
      <c r="LMN2" s="703"/>
      <c r="LMO2" s="703"/>
      <c r="LMP2" s="703"/>
      <c r="LMQ2" s="703"/>
      <c r="LMR2" s="703"/>
      <c r="LMS2" s="703"/>
      <c r="LMT2" s="703"/>
      <c r="LMU2" s="703"/>
      <c r="LMV2" s="703"/>
      <c r="LMW2" s="703"/>
      <c r="LMX2" s="703"/>
      <c r="LMY2" s="703"/>
      <c r="LMZ2" s="703"/>
      <c r="LNA2" s="703"/>
      <c r="LNB2" s="703"/>
      <c r="LNC2" s="703"/>
      <c r="LND2" s="703"/>
      <c r="LNE2" s="703"/>
      <c r="LNF2" s="703"/>
      <c r="LNG2" s="703"/>
      <c r="LNH2" s="703"/>
      <c r="LNI2" s="703"/>
      <c r="LNJ2" s="703"/>
      <c r="LNK2" s="703"/>
      <c r="LNL2" s="703"/>
      <c r="LNM2" s="703"/>
      <c r="LNN2" s="703"/>
      <c r="LNO2" s="703"/>
      <c r="LNP2" s="703"/>
      <c r="LNQ2" s="703"/>
      <c r="LNR2" s="703"/>
      <c r="LNS2" s="703"/>
      <c r="LNT2" s="703"/>
      <c r="LNU2" s="703"/>
      <c r="LNV2" s="703"/>
      <c r="LNW2" s="703"/>
      <c r="LNX2" s="703"/>
      <c r="LNY2" s="703"/>
      <c r="LNZ2" s="703"/>
      <c r="LOA2" s="703"/>
      <c r="LOB2" s="703"/>
      <c r="LOC2" s="703"/>
      <c r="LOD2" s="703"/>
      <c r="LOE2" s="703"/>
      <c r="LOF2" s="703"/>
      <c r="LOG2" s="703"/>
      <c r="LOH2" s="703"/>
      <c r="LOI2" s="703"/>
      <c r="LOJ2" s="703"/>
      <c r="LOK2" s="703"/>
      <c r="LOL2" s="703"/>
      <c r="LOM2" s="703"/>
      <c r="LON2" s="703"/>
      <c r="LOO2" s="703"/>
      <c r="LOP2" s="703"/>
      <c r="LOQ2" s="703"/>
      <c r="LOR2" s="703"/>
      <c r="LOS2" s="703"/>
      <c r="LOT2" s="703"/>
      <c r="LOU2" s="703"/>
      <c r="LOV2" s="703"/>
      <c r="LOW2" s="703"/>
      <c r="LOX2" s="703"/>
      <c r="LOY2" s="703"/>
      <c r="LOZ2" s="703"/>
      <c r="LPA2" s="703"/>
      <c r="LPB2" s="703"/>
      <c r="LPC2" s="703"/>
      <c r="LPD2" s="703"/>
      <c r="LPE2" s="703"/>
      <c r="LPF2" s="703"/>
      <c r="LPG2" s="703"/>
      <c r="LPH2" s="703"/>
      <c r="LPI2" s="703"/>
      <c r="LPJ2" s="703"/>
      <c r="LPK2" s="703"/>
      <c r="LPL2" s="703"/>
      <c r="LPM2" s="703"/>
      <c r="LPN2" s="703"/>
      <c r="LPO2" s="703"/>
      <c r="LPP2" s="703"/>
      <c r="LPQ2" s="703"/>
      <c r="LPR2" s="703"/>
      <c r="LPS2" s="703"/>
      <c r="LPT2" s="703"/>
      <c r="LPU2" s="703"/>
      <c r="LPV2" s="703"/>
      <c r="LPW2" s="703"/>
      <c r="LPX2" s="703"/>
      <c r="LPY2" s="703"/>
      <c r="LPZ2" s="703"/>
      <c r="LQA2" s="703"/>
      <c r="LQB2" s="703"/>
      <c r="LQC2" s="703"/>
      <c r="LQD2" s="703"/>
      <c r="LQE2" s="703"/>
      <c r="LQF2" s="703"/>
      <c r="LQG2" s="703"/>
      <c r="LQH2" s="703"/>
      <c r="LQI2" s="703"/>
      <c r="LQJ2" s="703"/>
      <c r="LQK2" s="703"/>
      <c r="LQL2" s="703"/>
      <c r="LQM2" s="703"/>
      <c r="LQN2" s="703"/>
      <c r="LQO2" s="703"/>
      <c r="LQP2" s="703"/>
      <c r="LQQ2" s="703"/>
      <c r="LQR2" s="703"/>
      <c r="LQS2" s="703"/>
      <c r="LQT2" s="703"/>
      <c r="LQU2" s="703"/>
      <c r="LQV2" s="703"/>
      <c r="LQW2" s="703"/>
      <c r="LQX2" s="703"/>
      <c r="LQY2" s="703"/>
      <c r="LQZ2" s="703"/>
      <c r="LRA2" s="703"/>
      <c r="LRB2" s="703"/>
      <c r="LRC2" s="703"/>
      <c r="LRD2" s="703"/>
      <c r="LRE2" s="703"/>
      <c r="LRF2" s="703"/>
      <c r="LRG2" s="703"/>
      <c r="LRH2" s="703"/>
      <c r="LRI2" s="703"/>
      <c r="LRJ2" s="703"/>
      <c r="LRK2" s="703"/>
      <c r="LRL2" s="703"/>
      <c r="LRM2" s="703"/>
      <c r="LRN2" s="703"/>
      <c r="LRO2" s="703"/>
      <c r="LRP2" s="703"/>
      <c r="LRQ2" s="703"/>
      <c r="LRR2" s="703"/>
      <c r="LRS2" s="703"/>
      <c r="LRT2" s="703"/>
      <c r="LRU2" s="703"/>
      <c r="LRV2" s="703"/>
      <c r="LRW2" s="703"/>
      <c r="LRX2" s="703"/>
      <c r="LRY2" s="703"/>
      <c r="LRZ2" s="703"/>
      <c r="LSA2" s="703"/>
      <c r="LSB2" s="703"/>
      <c r="LSC2" s="703"/>
      <c r="LSD2" s="703"/>
      <c r="LSE2" s="703"/>
      <c r="LSF2" s="703"/>
      <c r="LSG2" s="703"/>
      <c r="LSH2" s="703"/>
      <c r="LSI2" s="703"/>
      <c r="LSJ2" s="703"/>
      <c r="LSK2" s="703"/>
      <c r="LSL2" s="703"/>
      <c r="LSM2" s="703"/>
      <c r="LSN2" s="703"/>
      <c r="LSO2" s="703"/>
      <c r="LSP2" s="703"/>
      <c r="LSQ2" s="703"/>
      <c r="LSR2" s="703"/>
      <c r="LSS2" s="703"/>
      <c r="LST2" s="703"/>
      <c r="LSU2" s="703"/>
      <c r="LSV2" s="703"/>
      <c r="LSW2" s="703"/>
      <c r="LSX2" s="703"/>
      <c r="LSY2" s="703"/>
      <c r="LSZ2" s="703"/>
      <c r="LTA2" s="703"/>
      <c r="LTB2" s="703"/>
      <c r="LTC2" s="703"/>
      <c r="LTD2" s="703"/>
      <c r="LTE2" s="703"/>
      <c r="LTF2" s="703"/>
      <c r="LTG2" s="703"/>
      <c r="LTH2" s="703"/>
      <c r="LTI2" s="703"/>
      <c r="LTJ2" s="703"/>
      <c r="LTK2" s="703"/>
      <c r="LTL2" s="703"/>
      <c r="LTM2" s="703"/>
      <c r="LTN2" s="703"/>
      <c r="LTO2" s="703"/>
      <c r="LTP2" s="703"/>
      <c r="LTQ2" s="703"/>
      <c r="LTR2" s="703"/>
      <c r="LTS2" s="703"/>
      <c r="LTT2" s="703"/>
      <c r="LTU2" s="703"/>
      <c r="LTV2" s="703"/>
      <c r="LTW2" s="703"/>
      <c r="LTX2" s="703"/>
      <c r="LTY2" s="703"/>
      <c r="LTZ2" s="703"/>
      <c r="LUA2" s="703"/>
      <c r="LUB2" s="703"/>
      <c r="LUC2" s="703"/>
      <c r="LUD2" s="703"/>
      <c r="LUE2" s="703"/>
      <c r="LUF2" s="703"/>
      <c r="LUG2" s="703"/>
      <c r="LUH2" s="703"/>
      <c r="LUI2" s="703"/>
      <c r="LUJ2" s="703"/>
      <c r="LUK2" s="703"/>
      <c r="LUL2" s="703"/>
      <c r="LUM2" s="703"/>
      <c r="LUN2" s="703"/>
      <c r="LUO2" s="703"/>
      <c r="LUP2" s="703"/>
      <c r="LUQ2" s="703"/>
      <c r="LUR2" s="703"/>
      <c r="LUS2" s="703"/>
      <c r="LUT2" s="703"/>
      <c r="LUU2" s="703"/>
      <c r="LUV2" s="703"/>
      <c r="LUW2" s="703"/>
      <c r="LUX2" s="703"/>
      <c r="LUY2" s="703"/>
      <c r="LUZ2" s="703"/>
      <c r="LVA2" s="703"/>
      <c r="LVB2" s="703"/>
      <c r="LVC2" s="703"/>
      <c r="LVD2" s="703"/>
      <c r="LVE2" s="703"/>
      <c r="LVF2" s="703"/>
      <c r="LVG2" s="703"/>
      <c r="LVH2" s="703"/>
      <c r="LVI2" s="703"/>
      <c r="LVJ2" s="703"/>
      <c r="LVK2" s="703"/>
      <c r="LVL2" s="703"/>
      <c r="LVM2" s="703"/>
      <c r="LVN2" s="703"/>
      <c r="LVO2" s="703"/>
      <c r="LVP2" s="703"/>
      <c r="LVQ2" s="703"/>
      <c r="LVR2" s="703"/>
      <c r="LVS2" s="703"/>
      <c r="LVT2" s="703"/>
      <c r="LVU2" s="703"/>
      <c r="LVV2" s="703"/>
      <c r="LVW2" s="703"/>
      <c r="LVX2" s="703"/>
      <c r="LVY2" s="703"/>
      <c r="LVZ2" s="703"/>
      <c r="LWA2" s="703"/>
      <c r="LWB2" s="703"/>
      <c r="LWC2" s="703"/>
      <c r="LWD2" s="703"/>
      <c r="LWE2" s="703"/>
      <c r="LWF2" s="703"/>
      <c r="LWG2" s="703"/>
      <c r="LWH2" s="703"/>
      <c r="LWI2" s="703"/>
      <c r="LWJ2" s="703"/>
      <c r="LWK2" s="703"/>
      <c r="LWL2" s="703"/>
      <c r="LWM2" s="703"/>
      <c r="LWN2" s="703"/>
      <c r="LWO2" s="703"/>
      <c r="LWP2" s="703"/>
      <c r="LWQ2" s="703"/>
      <c r="LWR2" s="703"/>
      <c r="LWS2" s="703"/>
      <c r="LWT2" s="703"/>
      <c r="LWU2" s="703"/>
      <c r="LWV2" s="703"/>
      <c r="LWW2" s="703"/>
      <c r="LWX2" s="703"/>
      <c r="LWY2" s="703"/>
      <c r="LWZ2" s="703"/>
      <c r="LXA2" s="703"/>
      <c r="LXB2" s="703"/>
      <c r="LXC2" s="703"/>
      <c r="LXD2" s="703"/>
      <c r="LXE2" s="703"/>
      <c r="LXF2" s="703"/>
      <c r="LXG2" s="703"/>
      <c r="LXH2" s="703"/>
      <c r="LXI2" s="703"/>
      <c r="LXJ2" s="703"/>
      <c r="LXK2" s="703"/>
      <c r="LXL2" s="703"/>
      <c r="LXM2" s="703"/>
      <c r="LXN2" s="703"/>
      <c r="LXO2" s="703"/>
      <c r="LXP2" s="703"/>
      <c r="LXQ2" s="703"/>
      <c r="LXR2" s="703"/>
      <c r="LXS2" s="703"/>
      <c r="LXT2" s="703"/>
      <c r="LXU2" s="703"/>
      <c r="LXV2" s="703"/>
      <c r="LXW2" s="703"/>
      <c r="LXX2" s="703"/>
      <c r="LXY2" s="703"/>
      <c r="LXZ2" s="703"/>
      <c r="LYA2" s="703"/>
      <c r="LYB2" s="703"/>
      <c r="LYC2" s="703"/>
      <c r="LYD2" s="703"/>
      <c r="LYE2" s="703"/>
      <c r="LYF2" s="703"/>
      <c r="LYG2" s="703"/>
      <c r="LYH2" s="703"/>
      <c r="LYI2" s="703"/>
      <c r="LYJ2" s="703"/>
      <c r="LYK2" s="703"/>
      <c r="LYL2" s="703"/>
      <c r="LYM2" s="703"/>
      <c r="LYN2" s="703"/>
      <c r="LYO2" s="703"/>
      <c r="LYP2" s="703"/>
      <c r="LYQ2" s="703"/>
      <c r="LYR2" s="703"/>
      <c r="LYS2" s="703"/>
      <c r="LYT2" s="703"/>
      <c r="LYU2" s="703"/>
      <c r="LYV2" s="703"/>
      <c r="LYW2" s="703"/>
      <c r="LYX2" s="703"/>
      <c r="LYY2" s="703"/>
      <c r="LYZ2" s="703"/>
      <c r="LZA2" s="703"/>
      <c r="LZB2" s="703"/>
      <c r="LZC2" s="703"/>
      <c r="LZD2" s="703"/>
      <c r="LZE2" s="703"/>
      <c r="LZF2" s="703"/>
      <c r="LZG2" s="703"/>
      <c r="LZH2" s="703"/>
      <c r="LZI2" s="703"/>
      <c r="LZJ2" s="703"/>
      <c r="LZK2" s="703"/>
      <c r="LZL2" s="703"/>
      <c r="LZM2" s="703"/>
      <c r="LZN2" s="703"/>
      <c r="LZO2" s="703"/>
      <c r="LZP2" s="703"/>
      <c r="LZQ2" s="703"/>
      <c r="LZR2" s="703"/>
      <c r="LZS2" s="703"/>
      <c r="LZT2" s="703"/>
      <c r="LZU2" s="703"/>
      <c r="LZV2" s="703"/>
      <c r="LZW2" s="703"/>
      <c r="LZX2" s="703"/>
      <c r="LZY2" s="703"/>
      <c r="LZZ2" s="703"/>
      <c r="MAA2" s="703"/>
      <c r="MAB2" s="703"/>
      <c r="MAC2" s="703"/>
      <c r="MAD2" s="703"/>
      <c r="MAE2" s="703"/>
      <c r="MAF2" s="703"/>
      <c r="MAG2" s="703"/>
      <c r="MAH2" s="703"/>
      <c r="MAI2" s="703"/>
      <c r="MAJ2" s="703"/>
      <c r="MAK2" s="703"/>
      <c r="MAL2" s="703"/>
      <c r="MAM2" s="703"/>
      <c r="MAN2" s="703"/>
      <c r="MAO2" s="703"/>
      <c r="MAP2" s="703"/>
      <c r="MAQ2" s="703"/>
      <c r="MAR2" s="703"/>
      <c r="MAS2" s="703"/>
      <c r="MAT2" s="703"/>
      <c r="MAU2" s="703"/>
      <c r="MAV2" s="703"/>
      <c r="MAW2" s="703"/>
      <c r="MAX2" s="703"/>
      <c r="MAY2" s="703"/>
      <c r="MAZ2" s="703"/>
      <c r="MBA2" s="703"/>
      <c r="MBB2" s="703"/>
      <c r="MBC2" s="703"/>
      <c r="MBD2" s="703"/>
      <c r="MBE2" s="703"/>
      <c r="MBF2" s="703"/>
      <c r="MBG2" s="703"/>
      <c r="MBH2" s="703"/>
      <c r="MBI2" s="703"/>
      <c r="MBJ2" s="703"/>
      <c r="MBK2" s="703"/>
      <c r="MBL2" s="703"/>
      <c r="MBM2" s="703"/>
      <c r="MBN2" s="703"/>
      <c r="MBO2" s="703"/>
      <c r="MBP2" s="703"/>
      <c r="MBQ2" s="703"/>
      <c r="MBR2" s="703"/>
      <c r="MBS2" s="703"/>
      <c r="MBT2" s="703"/>
      <c r="MBU2" s="703"/>
      <c r="MBV2" s="703"/>
      <c r="MBW2" s="703"/>
      <c r="MBX2" s="703"/>
      <c r="MBY2" s="703"/>
      <c r="MBZ2" s="703"/>
      <c r="MCA2" s="703"/>
      <c r="MCB2" s="703"/>
      <c r="MCC2" s="703"/>
      <c r="MCD2" s="703"/>
      <c r="MCE2" s="703"/>
      <c r="MCF2" s="703"/>
      <c r="MCG2" s="703"/>
      <c r="MCH2" s="703"/>
      <c r="MCI2" s="703"/>
      <c r="MCJ2" s="703"/>
      <c r="MCK2" s="703"/>
      <c r="MCL2" s="703"/>
      <c r="MCM2" s="703"/>
      <c r="MCN2" s="703"/>
      <c r="MCO2" s="703"/>
      <c r="MCP2" s="703"/>
      <c r="MCQ2" s="703"/>
      <c r="MCR2" s="703"/>
      <c r="MCS2" s="703"/>
      <c r="MCT2" s="703"/>
      <c r="MCU2" s="703"/>
      <c r="MCV2" s="703"/>
      <c r="MCW2" s="703"/>
      <c r="MCX2" s="703"/>
      <c r="MCY2" s="703"/>
      <c r="MCZ2" s="703"/>
      <c r="MDA2" s="703"/>
      <c r="MDB2" s="703"/>
      <c r="MDC2" s="703"/>
      <c r="MDD2" s="703"/>
      <c r="MDE2" s="703"/>
      <c r="MDF2" s="703"/>
      <c r="MDG2" s="703"/>
      <c r="MDH2" s="703"/>
      <c r="MDI2" s="703"/>
      <c r="MDJ2" s="703"/>
      <c r="MDK2" s="703"/>
      <c r="MDL2" s="703"/>
      <c r="MDM2" s="703"/>
      <c r="MDN2" s="703"/>
      <c r="MDO2" s="703"/>
      <c r="MDP2" s="703"/>
      <c r="MDQ2" s="703"/>
      <c r="MDR2" s="703"/>
      <c r="MDS2" s="703"/>
      <c r="MDT2" s="703"/>
      <c r="MDU2" s="703"/>
      <c r="MDV2" s="703"/>
      <c r="MDW2" s="703"/>
      <c r="MDX2" s="703"/>
      <c r="MDY2" s="703"/>
      <c r="MDZ2" s="703"/>
      <c r="MEA2" s="703"/>
      <c r="MEB2" s="703"/>
      <c r="MEC2" s="703"/>
      <c r="MED2" s="703"/>
      <c r="MEE2" s="703"/>
      <c r="MEF2" s="703"/>
      <c r="MEG2" s="703"/>
      <c r="MEH2" s="703"/>
      <c r="MEI2" s="703"/>
      <c r="MEJ2" s="703"/>
      <c r="MEK2" s="703"/>
      <c r="MEL2" s="703"/>
      <c r="MEM2" s="703"/>
      <c r="MEN2" s="703"/>
      <c r="MEO2" s="703"/>
      <c r="MEP2" s="703"/>
      <c r="MEQ2" s="703"/>
      <c r="MER2" s="703"/>
      <c r="MES2" s="703"/>
      <c r="MET2" s="703"/>
      <c r="MEU2" s="703"/>
      <c r="MEV2" s="703"/>
      <c r="MEW2" s="703"/>
      <c r="MEX2" s="703"/>
      <c r="MEY2" s="703"/>
      <c r="MEZ2" s="703"/>
      <c r="MFA2" s="703"/>
      <c r="MFB2" s="703"/>
      <c r="MFC2" s="703"/>
      <c r="MFD2" s="703"/>
      <c r="MFE2" s="703"/>
      <c r="MFF2" s="703"/>
      <c r="MFG2" s="703"/>
      <c r="MFH2" s="703"/>
      <c r="MFI2" s="703"/>
      <c r="MFJ2" s="703"/>
      <c r="MFK2" s="703"/>
      <c r="MFL2" s="703"/>
      <c r="MFM2" s="703"/>
      <c r="MFN2" s="703"/>
      <c r="MFO2" s="703"/>
      <c r="MFP2" s="703"/>
      <c r="MFQ2" s="703"/>
      <c r="MFR2" s="703"/>
      <c r="MFS2" s="703"/>
      <c r="MFT2" s="703"/>
      <c r="MFU2" s="703"/>
      <c r="MFV2" s="703"/>
      <c r="MFW2" s="703"/>
      <c r="MFX2" s="703"/>
      <c r="MFY2" s="703"/>
      <c r="MFZ2" s="703"/>
      <c r="MGA2" s="703"/>
      <c r="MGB2" s="703"/>
      <c r="MGC2" s="703"/>
      <c r="MGD2" s="703"/>
      <c r="MGE2" s="703"/>
      <c r="MGF2" s="703"/>
      <c r="MGG2" s="703"/>
      <c r="MGH2" s="703"/>
      <c r="MGI2" s="703"/>
      <c r="MGJ2" s="703"/>
      <c r="MGK2" s="703"/>
      <c r="MGL2" s="703"/>
      <c r="MGM2" s="703"/>
      <c r="MGN2" s="703"/>
      <c r="MGO2" s="703"/>
      <c r="MGP2" s="703"/>
      <c r="MGQ2" s="703"/>
      <c r="MGR2" s="703"/>
      <c r="MGS2" s="703"/>
      <c r="MGT2" s="703"/>
      <c r="MGU2" s="703"/>
      <c r="MGV2" s="703"/>
      <c r="MGW2" s="703"/>
      <c r="MGX2" s="703"/>
      <c r="MGY2" s="703"/>
      <c r="MGZ2" s="703"/>
      <c r="MHA2" s="703"/>
      <c r="MHB2" s="703"/>
      <c r="MHC2" s="703"/>
      <c r="MHD2" s="703"/>
      <c r="MHE2" s="703"/>
      <c r="MHF2" s="703"/>
      <c r="MHG2" s="703"/>
      <c r="MHH2" s="703"/>
      <c r="MHI2" s="703"/>
      <c r="MHJ2" s="703"/>
      <c r="MHK2" s="703"/>
      <c r="MHL2" s="703"/>
      <c r="MHM2" s="703"/>
      <c r="MHN2" s="703"/>
      <c r="MHO2" s="703"/>
      <c r="MHP2" s="703"/>
      <c r="MHQ2" s="703"/>
      <c r="MHR2" s="703"/>
      <c r="MHS2" s="703"/>
      <c r="MHT2" s="703"/>
      <c r="MHU2" s="703"/>
      <c r="MHV2" s="703"/>
      <c r="MHW2" s="703"/>
      <c r="MHX2" s="703"/>
      <c r="MHY2" s="703"/>
      <c r="MHZ2" s="703"/>
      <c r="MIA2" s="703"/>
      <c r="MIB2" s="703"/>
      <c r="MIC2" s="703"/>
      <c r="MID2" s="703"/>
      <c r="MIE2" s="703"/>
      <c r="MIF2" s="703"/>
      <c r="MIG2" s="703"/>
      <c r="MIH2" s="703"/>
      <c r="MII2" s="703"/>
      <c r="MIJ2" s="703"/>
      <c r="MIK2" s="703"/>
      <c r="MIL2" s="703"/>
      <c r="MIM2" s="703"/>
      <c r="MIN2" s="703"/>
      <c r="MIO2" s="703"/>
      <c r="MIP2" s="703"/>
      <c r="MIQ2" s="703"/>
      <c r="MIR2" s="703"/>
      <c r="MIS2" s="703"/>
      <c r="MIT2" s="703"/>
      <c r="MIU2" s="703"/>
      <c r="MIV2" s="703"/>
      <c r="MIW2" s="703"/>
      <c r="MIX2" s="703"/>
      <c r="MIY2" s="703"/>
      <c r="MIZ2" s="703"/>
      <c r="MJA2" s="703"/>
      <c r="MJB2" s="703"/>
      <c r="MJC2" s="703"/>
      <c r="MJD2" s="703"/>
      <c r="MJE2" s="703"/>
      <c r="MJF2" s="703"/>
      <c r="MJG2" s="703"/>
      <c r="MJH2" s="703"/>
      <c r="MJI2" s="703"/>
      <c r="MJJ2" s="703"/>
      <c r="MJK2" s="703"/>
      <c r="MJL2" s="703"/>
      <c r="MJM2" s="703"/>
      <c r="MJN2" s="703"/>
      <c r="MJO2" s="703"/>
      <c r="MJP2" s="703"/>
      <c r="MJQ2" s="703"/>
      <c r="MJR2" s="703"/>
      <c r="MJS2" s="703"/>
      <c r="MJT2" s="703"/>
      <c r="MJU2" s="703"/>
      <c r="MJV2" s="703"/>
      <c r="MJW2" s="703"/>
      <c r="MJX2" s="703"/>
      <c r="MJY2" s="703"/>
      <c r="MJZ2" s="703"/>
      <c r="MKA2" s="703"/>
      <c r="MKB2" s="703"/>
      <c r="MKC2" s="703"/>
      <c r="MKD2" s="703"/>
      <c r="MKE2" s="703"/>
      <c r="MKF2" s="703"/>
      <c r="MKG2" s="703"/>
      <c r="MKH2" s="703"/>
      <c r="MKI2" s="703"/>
      <c r="MKJ2" s="703"/>
      <c r="MKK2" s="703"/>
      <c r="MKL2" s="703"/>
      <c r="MKM2" s="703"/>
      <c r="MKN2" s="703"/>
      <c r="MKO2" s="703"/>
      <c r="MKP2" s="703"/>
      <c r="MKQ2" s="703"/>
      <c r="MKR2" s="703"/>
      <c r="MKS2" s="703"/>
      <c r="MKT2" s="703"/>
      <c r="MKU2" s="703"/>
      <c r="MKV2" s="703"/>
      <c r="MKW2" s="703"/>
      <c r="MKX2" s="703"/>
      <c r="MKY2" s="703"/>
      <c r="MKZ2" s="703"/>
      <c r="MLA2" s="703"/>
      <c r="MLB2" s="703"/>
      <c r="MLC2" s="703"/>
      <c r="MLD2" s="703"/>
      <c r="MLE2" s="703"/>
      <c r="MLF2" s="703"/>
      <c r="MLG2" s="703"/>
      <c r="MLH2" s="703"/>
      <c r="MLI2" s="703"/>
      <c r="MLJ2" s="703"/>
      <c r="MLK2" s="703"/>
      <c r="MLL2" s="703"/>
      <c r="MLM2" s="703"/>
      <c r="MLN2" s="703"/>
      <c r="MLO2" s="703"/>
      <c r="MLP2" s="703"/>
      <c r="MLQ2" s="703"/>
      <c r="MLR2" s="703"/>
      <c r="MLS2" s="703"/>
      <c r="MLT2" s="703"/>
      <c r="MLU2" s="703"/>
      <c r="MLV2" s="703"/>
      <c r="MLW2" s="703"/>
      <c r="MLX2" s="703"/>
      <c r="MLY2" s="703"/>
      <c r="MLZ2" s="703"/>
      <c r="MMA2" s="703"/>
      <c r="MMB2" s="703"/>
      <c r="MMC2" s="703"/>
      <c r="MMD2" s="703"/>
      <c r="MME2" s="703"/>
      <c r="MMF2" s="703"/>
      <c r="MMG2" s="703"/>
      <c r="MMH2" s="703"/>
      <c r="MMI2" s="703"/>
      <c r="MMJ2" s="703"/>
      <c r="MMK2" s="703"/>
      <c r="MML2" s="703"/>
      <c r="MMM2" s="703"/>
      <c r="MMN2" s="703"/>
      <c r="MMO2" s="703"/>
      <c r="MMP2" s="703"/>
      <c r="MMQ2" s="703"/>
      <c r="MMR2" s="703"/>
      <c r="MMS2" s="703"/>
      <c r="MMT2" s="703"/>
      <c r="MMU2" s="703"/>
      <c r="MMV2" s="703"/>
      <c r="MMW2" s="703"/>
      <c r="MMX2" s="703"/>
      <c r="MMY2" s="703"/>
      <c r="MMZ2" s="703"/>
      <c r="MNA2" s="703"/>
      <c r="MNB2" s="703"/>
      <c r="MNC2" s="703"/>
      <c r="MND2" s="703"/>
      <c r="MNE2" s="703"/>
      <c r="MNF2" s="703"/>
      <c r="MNG2" s="703"/>
      <c r="MNH2" s="703"/>
      <c r="MNI2" s="703"/>
      <c r="MNJ2" s="703"/>
      <c r="MNK2" s="703"/>
      <c r="MNL2" s="703"/>
      <c r="MNM2" s="703"/>
      <c r="MNN2" s="703"/>
      <c r="MNO2" s="703"/>
      <c r="MNP2" s="703"/>
      <c r="MNQ2" s="703"/>
      <c r="MNR2" s="703"/>
      <c r="MNS2" s="703"/>
      <c r="MNT2" s="703"/>
      <c r="MNU2" s="703"/>
      <c r="MNV2" s="703"/>
      <c r="MNW2" s="703"/>
      <c r="MNX2" s="703"/>
      <c r="MNY2" s="703"/>
      <c r="MNZ2" s="703"/>
      <c r="MOA2" s="703"/>
      <c r="MOB2" s="703"/>
      <c r="MOC2" s="703"/>
      <c r="MOD2" s="703"/>
      <c r="MOE2" s="703"/>
      <c r="MOF2" s="703"/>
      <c r="MOG2" s="703"/>
      <c r="MOH2" s="703"/>
      <c r="MOI2" s="703"/>
      <c r="MOJ2" s="703"/>
      <c r="MOK2" s="703"/>
      <c r="MOL2" s="703"/>
      <c r="MOM2" s="703"/>
      <c r="MON2" s="703"/>
      <c r="MOO2" s="703"/>
      <c r="MOP2" s="703"/>
      <c r="MOQ2" s="703"/>
      <c r="MOR2" s="703"/>
      <c r="MOS2" s="703"/>
      <c r="MOT2" s="703"/>
      <c r="MOU2" s="703"/>
      <c r="MOV2" s="703"/>
      <c r="MOW2" s="703"/>
      <c r="MOX2" s="703"/>
      <c r="MOY2" s="703"/>
      <c r="MOZ2" s="703"/>
      <c r="MPA2" s="703"/>
      <c r="MPB2" s="703"/>
      <c r="MPC2" s="703"/>
      <c r="MPD2" s="703"/>
      <c r="MPE2" s="703"/>
      <c r="MPF2" s="703"/>
      <c r="MPG2" s="703"/>
      <c r="MPH2" s="703"/>
      <c r="MPI2" s="703"/>
      <c r="MPJ2" s="703"/>
      <c r="MPK2" s="703"/>
      <c r="MPL2" s="703"/>
      <c r="MPM2" s="703"/>
      <c r="MPN2" s="703"/>
      <c r="MPO2" s="703"/>
      <c r="MPP2" s="703"/>
      <c r="MPQ2" s="703"/>
      <c r="MPR2" s="703"/>
      <c r="MPS2" s="703"/>
      <c r="MPT2" s="703"/>
      <c r="MPU2" s="703"/>
      <c r="MPV2" s="703"/>
      <c r="MPW2" s="703"/>
      <c r="MPX2" s="703"/>
      <c r="MPY2" s="703"/>
      <c r="MPZ2" s="703"/>
      <c r="MQA2" s="703"/>
      <c r="MQB2" s="703"/>
      <c r="MQC2" s="703"/>
      <c r="MQD2" s="703"/>
      <c r="MQE2" s="703"/>
      <c r="MQF2" s="703"/>
      <c r="MQG2" s="703"/>
      <c r="MQH2" s="703"/>
      <c r="MQI2" s="703"/>
      <c r="MQJ2" s="703"/>
      <c r="MQK2" s="703"/>
      <c r="MQL2" s="703"/>
      <c r="MQM2" s="703"/>
      <c r="MQN2" s="703"/>
      <c r="MQO2" s="703"/>
      <c r="MQP2" s="703"/>
      <c r="MQQ2" s="703"/>
      <c r="MQR2" s="703"/>
      <c r="MQS2" s="703"/>
      <c r="MQT2" s="703"/>
      <c r="MQU2" s="703"/>
      <c r="MQV2" s="703"/>
      <c r="MQW2" s="703"/>
      <c r="MQX2" s="703"/>
      <c r="MQY2" s="703"/>
      <c r="MQZ2" s="703"/>
      <c r="MRA2" s="703"/>
      <c r="MRB2" s="703"/>
      <c r="MRC2" s="703"/>
      <c r="MRD2" s="703"/>
      <c r="MRE2" s="703"/>
      <c r="MRF2" s="703"/>
      <c r="MRG2" s="703"/>
      <c r="MRH2" s="703"/>
      <c r="MRI2" s="703"/>
      <c r="MRJ2" s="703"/>
      <c r="MRK2" s="703"/>
      <c r="MRL2" s="703"/>
      <c r="MRM2" s="703"/>
      <c r="MRN2" s="703"/>
      <c r="MRO2" s="703"/>
      <c r="MRP2" s="703"/>
      <c r="MRQ2" s="703"/>
      <c r="MRR2" s="703"/>
      <c r="MRS2" s="703"/>
      <c r="MRT2" s="703"/>
      <c r="MRU2" s="703"/>
      <c r="MRV2" s="703"/>
      <c r="MRW2" s="703"/>
      <c r="MRX2" s="703"/>
      <c r="MRY2" s="703"/>
      <c r="MRZ2" s="703"/>
      <c r="MSA2" s="703"/>
      <c r="MSB2" s="703"/>
      <c r="MSC2" s="703"/>
      <c r="MSD2" s="703"/>
      <c r="MSE2" s="703"/>
      <c r="MSF2" s="703"/>
      <c r="MSG2" s="703"/>
      <c r="MSH2" s="703"/>
      <c r="MSI2" s="703"/>
      <c r="MSJ2" s="703"/>
      <c r="MSK2" s="703"/>
      <c r="MSL2" s="703"/>
      <c r="MSM2" s="703"/>
      <c r="MSN2" s="703"/>
      <c r="MSO2" s="703"/>
      <c r="MSP2" s="703"/>
      <c r="MSQ2" s="703"/>
      <c r="MSR2" s="703"/>
      <c r="MSS2" s="703"/>
      <c r="MST2" s="703"/>
      <c r="MSU2" s="703"/>
      <c r="MSV2" s="703"/>
      <c r="MSW2" s="703"/>
      <c r="MSX2" s="703"/>
      <c r="MSY2" s="703"/>
      <c r="MSZ2" s="703"/>
      <c r="MTA2" s="703"/>
      <c r="MTB2" s="703"/>
      <c r="MTC2" s="703"/>
      <c r="MTD2" s="703"/>
      <c r="MTE2" s="703"/>
      <c r="MTF2" s="703"/>
      <c r="MTG2" s="703"/>
      <c r="MTH2" s="703"/>
      <c r="MTI2" s="703"/>
      <c r="MTJ2" s="703"/>
      <c r="MTK2" s="703"/>
      <c r="MTL2" s="703"/>
      <c r="MTM2" s="703"/>
      <c r="MTN2" s="703"/>
      <c r="MTO2" s="703"/>
      <c r="MTP2" s="703"/>
      <c r="MTQ2" s="703"/>
      <c r="MTR2" s="703"/>
      <c r="MTS2" s="703"/>
      <c r="MTT2" s="703"/>
      <c r="MTU2" s="703"/>
      <c r="MTV2" s="703"/>
      <c r="MTW2" s="703"/>
      <c r="MTX2" s="703"/>
      <c r="MTY2" s="703"/>
      <c r="MTZ2" s="703"/>
      <c r="MUA2" s="703"/>
      <c r="MUB2" s="703"/>
      <c r="MUC2" s="703"/>
      <c r="MUD2" s="703"/>
      <c r="MUE2" s="703"/>
      <c r="MUF2" s="703"/>
      <c r="MUG2" s="703"/>
      <c r="MUH2" s="703"/>
      <c r="MUI2" s="703"/>
      <c r="MUJ2" s="703"/>
      <c r="MUK2" s="703"/>
      <c r="MUL2" s="703"/>
      <c r="MUM2" s="703"/>
      <c r="MUN2" s="703"/>
      <c r="MUO2" s="703"/>
      <c r="MUP2" s="703"/>
      <c r="MUQ2" s="703"/>
      <c r="MUR2" s="703"/>
      <c r="MUS2" s="703"/>
      <c r="MUT2" s="703"/>
      <c r="MUU2" s="703"/>
      <c r="MUV2" s="703"/>
      <c r="MUW2" s="703"/>
      <c r="MUX2" s="703"/>
      <c r="MUY2" s="703"/>
      <c r="MUZ2" s="703"/>
      <c r="MVA2" s="703"/>
      <c r="MVB2" s="703"/>
      <c r="MVC2" s="703"/>
      <c r="MVD2" s="703"/>
      <c r="MVE2" s="703"/>
      <c r="MVF2" s="703"/>
      <c r="MVG2" s="703"/>
      <c r="MVH2" s="703"/>
      <c r="MVI2" s="703"/>
      <c r="MVJ2" s="703"/>
      <c r="MVK2" s="703"/>
      <c r="MVL2" s="703"/>
      <c r="MVM2" s="703"/>
      <c r="MVN2" s="703"/>
      <c r="MVO2" s="703"/>
      <c r="MVP2" s="703"/>
      <c r="MVQ2" s="703"/>
      <c r="MVR2" s="703"/>
      <c r="MVS2" s="703"/>
      <c r="MVT2" s="703"/>
      <c r="MVU2" s="703"/>
      <c r="MVV2" s="703"/>
      <c r="MVW2" s="703"/>
      <c r="MVX2" s="703"/>
      <c r="MVY2" s="703"/>
      <c r="MVZ2" s="703"/>
      <c r="MWA2" s="703"/>
      <c r="MWB2" s="703"/>
      <c r="MWC2" s="703"/>
      <c r="MWD2" s="703"/>
      <c r="MWE2" s="703"/>
      <c r="MWF2" s="703"/>
      <c r="MWG2" s="703"/>
      <c r="MWH2" s="703"/>
      <c r="MWI2" s="703"/>
      <c r="MWJ2" s="703"/>
      <c r="MWK2" s="703"/>
      <c r="MWL2" s="703"/>
      <c r="MWM2" s="703"/>
      <c r="MWN2" s="703"/>
      <c r="MWO2" s="703"/>
      <c r="MWP2" s="703"/>
      <c r="MWQ2" s="703"/>
      <c r="MWR2" s="703"/>
      <c r="MWS2" s="703"/>
      <c r="MWT2" s="703"/>
      <c r="MWU2" s="703"/>
      <c r="MWV2" s="703"/>
      <c r="MWW2" s="703"/>
      <c r="MWX2" s="703"/>
      <c r="MWY2" s="703"/>
      <c r="MWZ2" s="703"/>
      <c r="MXA2" s="703"/>
      <c r="MXB2" s="703"/>
      <c r="MXC2" s="703"/>
      <c r="MXD2" s="703"/>
      <c r="MXE2" s="703"/>
      <c r="MXF2" s="703"/>
      <c r="MXG2" s="703"/>
      <c r="MXH2" s="703"/>
      <c r="MXI2" s="703"/>
      <c r="MXJ2" s="703"/>
      <c r="MXK2" s="703"/>
      <c r="MXL2" s="703"/>
      <c r="MXM2" s="703"/>
      <c r="MXN2" s="703"/>
      <c r="MXO2" s="703"/>
      <c r="MXP2" s="703"/>
      <c r="MXQ2" s="703"/>
      <c r="MXR2" s="703"/>
      <c r="MXS2" s="703"/>
      <c r="MXT2" s="703"/>
      <c r="MXU2" s="703"/>
      <c r="MXV2" s="703"/>
      <c r="MXW2" s="703"/>
      <c r="MXX2" s="703"/>
      <c r="MXY2" s="703"/>
      <c r="MXZ2" s="703"/>
      <c r="MYA2" s="703"/>
      <c r="MYB2" s="703"/>
      <c r="MYC2" s="703"/>
      <c r="MYD2" s="703"/>
      <c r="MYE2" s="703"/>
      <c r="MYF2" s="703"/>
      <c r="MYG2" s="703"/>
      <c r="MYH2" s="703"/>
      <c r="MYI2" s="703"/>
      <c r="MYJ2" s="703"/>
      <c r="MYK2" s="703"/>
      <c r="MYL2" s="703"/>
      <c r="MYM2" s="703"/>
      <c r="MYN2" s="703"/>
      <c r="MYO2" s="703"/>
      <c r="MYP2" s="703"/>
      <c r="MYQ2" s="703"/>
      <c r="MYR2" s="703"/>
      <c r="MYS2" s="703"/>
      <c r="MYT2" s="703"/>
      <c r="MYU2" s="703"/>
      <c r="MYV2" s="703"/>
      <c r="MYW2" s="703"/>
      <c r="MYX2" s="703"/>
      <c r="MYY2" s="703"/>
      <c r="MYZ2" s="703"/>
      <c r="MZA2" s="703"/>
      <c r="MZB2" s="703"/>
      <c r="MZC2" s="703"/>
      <c r="MZD2" s="703"/>
      <c r="MZE2" s="703"/>
      <c r="MZF2" s="703"/>
      <c r="MZG2" s="703"/>
      <c r="MZH2" s="703"/>
      <c r="MZI2" s="703"/>
      <c r="MZJ2" s="703"/>
      <c r="MZK2" s="703"/>
      <c r="MZL2" s="703"/>
      <c r="MZM2" s="703"/>
      <c r="MZN2" s="703"/>
      <c r="MZO2" s="703"/>
      <c r="MZP2" s="703"/>
      <c r="MZQ2" s="703"/>
      <c r="MZR2" s="703"/>
      <c r="MZS2" s="703"/>
      <c r="MZT2" s="703"/>
      <c r="MZU2" s="703"/>
      <c r="MZV2" s="703"/>
      <c r="MZW2" s="703"/>
      <c r="MZX2" s="703"/>
      <c r="MZY2" s="703"/>
      <c r="MZZ2" s="703"/>
      <c r="NAA2" s="703"/>
      <c r="NAB2" s="703"/>
      <c r="NAC2" s="703"/>
      <c r="NAD2" s="703"/>
      <c r="NAE2" s="703"/>
      <c r="NAF2" s="703"/>
      <c r="NAG2" s="703"/>
      <c r="NAH2" s="703"/>
      <c r="NAI2" s="703"/>
      <c r="NAJ2" s="703"/>
      <c r="NAK2" s="703"/>
      <c r="NAL2" s="703"/>
      <c r="NAM2" s="703"/>
      <c r="NAN2" s="703"/>
      <c r="NAO2" s="703"/>
      <c r="NAP2" s="703"/>
      <c r="NAQ2" s="703"/>
      <c r="NAR2" s="703"/>
      <c r="NAS2" s="703"/>
      <c r="NAT2" s="703"/>
      <c r="NAU2" s="703"/>
      <c r="NAV2" s="703"/>
      <c r="NAW2" s="703"/>
      <c r="NAX2" s="703"/>
      <c r="NAY2" s="703"/>
      <c r="NAZ2" s="703"/>
      <c r="NBA2" s="703"/>
      <c r="NBB2" s="703"/>
      <c r="NBC2" s="703"/>
      <c r="NBD2" s="703"/>
      <c r="NBE2" s="703"/>
      <c r="NBF2" s="703"/>
      <c r="NBG2" s="703"/>
      <c r="NBH2" s="703"/>
      <c r="NBI2" s="703"/>
      <c r="NBJ2" s="703"/>
      <c r="NBK2" s="703"/>
      <c r="NBL2" s="703"/>
      <c r="NBM2" s="703"/>
      <c r="NBN2" s="703"/>
      <c r="NBO2" s="703"/>
      <c r="NBP2" s="703"/>
      <c r="NBQ2" s="703"/>
      <c r="NBR2" s="703"/>
      <c r="NBS2" s="703"/>
      <c r="NBT2" s="703"/>
      <c r="NBU2" s="703"/>
      <c r="NBV2" s="703"/>
      <c r="NBW2" s="703"/>
      <c r="NBX2" s="703"/>
      <c r="NBY2" s="703"/>
      <c r="NBZ2" s="703"/>
      <c r="NCA2" s="703"/>
      <c r="NCB2" s="703"/>
      <c r="NCC2" s="703"/>
      <c r="NCD2" s="703"/>
      <c r="NCE2" s="703"/>
      <c r="NCF2" s="703"/>
      <c r="NCG2" s="703"/>
      <c r="NCH2" s="703"/>
      <c r="NCI2" s="703"/>
      <c r="NCJ2" s="703"/>
      <c r="NCK2" s="703"/>
      <c r="NCL2" s="703"/>
      <c r="NCM2" s="703"/>
      <c r="NCN2" s="703"/>
      <c r="NCO2" s="703"/>
      <c r="NCP2" s="703"/>
      <c r="NCQ2" s="703"/>
      <c r="NCR2" s="703"/>
      <c r="NCS2" s="703"/>
      <c r="NCT2" s="703"/>
      <c r="NCU2" s="703"/>
      <c r="NCV2" s="703"/>
      <c r="NCW2" s="703"/>
      <c r="NCX2" s="703"/>
      <c r="NCY2" s="703"/>
      <c r="NCZ2" s="703"/>
      <c r="NDA2" s="703"/>
      <c r="NDB2" s="703"/>
      <c r="NDC2" s="703"/>
      <c r="NDD2" s="703"/>
      <c r="NDE2" s="703"/>
      <c r="NDF2" s="703"/>
      <c r="NDG2" s="703"/>
      <c r="NDH2" s="703"/>
      <c r="NDI2" s="703"/>
      <c r="NDJ2" s="703"/>
      <c r="NDK2" s="703"/>
      <c r="NDL2" s="703"/>
      <c r="NDM2" s="703"/>
      <c r="NDN2" s="703"/>
      <c r="NDO2" s="703"/>
      <c r="NDP2" s="703"/>
      <c r="NDQ2" s="703"/>
      <c r="NDR2" s="703"/>
      <c r="NDS2" s="703"/>
      <c r="NDT2" s="703"/>
      <c r="NDU2" s="703"/>
      <c r="NDV2" s="703"/>
      <c r="NDW2" s="703"/>
      <c r="NDX2" s="703"/>
      <c r="NDY2" s="703"/>
      <c r="NDZ2" s="703"/>
      <c r="NEA2" s="703"/>
      <c r="NEB2" s="703"/>
      <c r="NEC2" s="703"/>
      <c r="NED2" s="703"/>
      <c r="NEE2" s="703"/>
      <c r="NEF2" s="703"/>
      <c r="NEG2" s="703"/>
      <c r="NEH2" s="703"/>
      <c r="NEI2" s="703"/>
      <c r="NEJ2" s="703"/>
      <c r="NEK2" s="703"/>
      <c r="NEL2" s="703"/>
      <c r="NEM2" s="703"/>
      <c r="NEN2" s="703"/>
      <c r="NEO2" s="703"/>
      <c r="NEP2" s="703"/>
      <c r="NEQ2" s="703"/>
      <c r="NER2" s="703"/>
      <c r="NES2" s="703"/>
      <c r="NET2" s="703"/>
      <c r="NEU2" s="703"/>
      <c r="NEV2" s="703"/>
      <c r="NEW2" s="703"/>
      <c r="NEX2" s="703"/>
      <c r="NEY2" s="703"/>
      <c r="NEZ2" s="703"/>
      <c r="NFA2" s="703"/>
      <c r="NFB2" s="703"/>
      <c r="NFC2" s="703"/>
      <c r="NFD2" s="703"/>
      <c r="NFE2" s="703"/>
      <c r="NFF2" s="703"/>
      <c r="NFG2" s="703"/>
      <c r="NFH2" s="703"/>
      <c r="NFI2" s="703"/>
      <c r="NFJ2" s="703"/>
      <c r="NFK2" s="703"/>
      <c r="NFL2" s="703"/>
      <c r="NFM2" s="703"/>
      <c r="NFN2" s="703"/>
      <c r="NFO2" s="703"/>
      <c r="NFP2" s="703"/>
      <c r="NFQ2" s="703"/>
      <c r="NFR2" s="703"/>
      <c r="NFS2" s="703"/>
      <c r="NFT2" s="703"/>
      <c r="NFU2" s="703"/>
      <c r="NFV2" s="703"/>
      <c r="NFW2" s="703"/>
      <c r="NFX2" s="703"/>
      <c r="NFY2" s="703"/>
      <c r="NFZ2" s="703"/>
      <c r="NGA2" s="703"/>
      <c r="NGB2" s="703"/>
      <c r="NGC2" s="703"/>
      <c r="NGD2" s="703"/>
      <c r="NGE2" s="703"/>
      <c r="NGF2" s="703"/>
      <c r="NGG2" s="703"/>
      <c r="NGH2" s="703"/>
      <c r="NGI2" s="703"/>
      <c r="NGJ2" s="703"/>
      <c r="NGK2" s="703"/>
      <c r="NGL2" s="703"/>
      <c r="NGM2" s="703"/>
      <c r="NGN2" s="703"/>
      <c r="NGO2" s="703"/>
      <c r="NGP2" s="703"/>
      <c r="NGQ2" s="703"/>
      <c r="NGR2" s="703"/>
      <c r="NGS2" s="703"/>
      <c r="NGT2" s="703"/>
      <c r="NGU2" s="703"/>
      <c r="NGV2" s="703"/>
      <c r="NGW2" s="703"/>
      <c r="NGX2" s="703"/>
      <c r="NGY2" s="703"/>
      <c r="NGZ2" s="703"/>
      <c r="NHA2" s="703"/>
      <c r="NHB2" s="703"/>
      <c r="NHC2" s="703"/>
      <c r="NHD2" s="703"/>
      <c r="NHE2" s="703"/>
      <c r="NHF2" s="703"/>
      <c r="NHG2" s="703"/>
      <c r="NHH2" s="703"/>
      <c r="NHI2" s="703"/>
      <c r="NHJ2" s="703"/>
      <c r="NHK2" s="703"/>
      <c r="NHL2" s="703"/>
      <c r="NHM2" s="703"/>
      <c r="NHN2" s="703"/>
      <c r="NHO2" s="703"/>
      <c r="NHP2" s="703"/>
      <c r="NHQ2" s="703"/>
      <c r="NHR2" s="703"/>
      <c r="NHS2" s="703"/>
      <c r="NHT2" s="703"/>
      <c r="NHU2" s="703"/>
      <c r="NHV2" s="703"/>
      <c r="NHW2" s="703"/>
      <c r="NHX2" s="703"/>
      <c r="NHY2" s="703"/>
      <c r="NHZ2" s="703"/>
      <c r="NIA2" s="703"/>
      <c r="NIB2" s="703"/>
      <c r="NIC2" s="703"/>
      <c r="NID2" s="703"/>
      <c r="NIE2" s="703"/>
      <c r="NIF2" s="703"/>
      <c r="NIG2" s="703"/>
      <c r="NIH2" s="703"/>
      <c r="NII2" s="703"/>
      <c r="NIJ2" s="703"/>
      <c r="NIK2" s="703"/>
      <c r="NIL2" s="703"/>
      <c r="NIM2" s="703"/>
      <c r="NIN2" s="703"/>
      <c r="NIO2" s="703"/>
      <c r="NIP2" s="703"/>
      <c r="NIQ2" s="703"/>
      <c r="NIR2" s="703"/>
      <c r="NIS2" s="703"/>
      <c r="NIT2" s="703"/>
      <c r="NIU2" s="703"/>
      <c r="NIV2" s="703"/>
      <c r="NIW2" s="703"/>
      <c r="NIX2" s="703"/>
      <c r="NIY2" s="703"/>
      <c r="NIZ2" s="703"/>
      <c r="NJA2" s="703"/>
      <c r="NJB2" s="703"/>
      <c r="NJC2" s="703"/>
      <c r="NJD2" s="703"/>
      <c r="NJE2" s="703"/>
      <c r="NJF2" s="703"/>
      <c r="NJG2" s="703"/>
      <c r="NJH2" s="703"/>
      <c r="NJI2" s="703"/>
      <c r="NJJ2" s="703"/>
      <c r="NJK2" s="703"/>
      <c r="NJL2" s="703"/>
      <c r="NJM2" s="703"/>
      <c r="NJN2" s="703"/>
      <c r="NJO2" s="703"/>
      <c r="NJP2" s="703"/>
      <c r="NJQ2" s="703"/>
      <c r="NJR2" s="703"/>
      <c r="NJS2" s="703"/>
      <c r="NJT2" s="703"/>
      <c r="NJU2" s="703"/>
      <c r="NJV2" s="703"/>
      <c r="NJW2" s="703"/>
      <c r="NJX2" s="703"/>
      <c r="NJY2" s="703"/>
      <c r="NJZ2" s="703"/>
      <c r="NKA2" s="703"/>
      <c r="NKB2" s="703"/>
      <c r="NKC2" s="703"/>
      <c r="NKD2" s="703"/>
      <c r="NKE2" s="703"/>
      <c r="NKF2" s="703"/>
      <c r="NKG2" s="703"/>
      <c r="NKH2" s="703"/>
      <c r="NKI2" s="703"/>
      <c r="NKJ2" s="703"/>
      <c r="NKK2" s="703"/>
      <c r="NKL2" s="703"/>
      <c r="NKM2" s="703"/>
      <c r="NKN2" s="703"/>
      <c r="NKO2" s="703"/>
      <c r="NKP2" s="703"/>
      <c r="NKQ2" s="703"/>
      <c r="NKR2" s="703"/>
      <c r="NKS2" s="703"/>
      <c r="NKT2" s="703"/>
      <c r="NKU2" s="703"/>
      <c r="NKV2" s="703"/>
      <c r="NKW2" s="703"/>
      <c r="NKX2" s="703"/>
      <c r="NKY2" s="703"/>
      <c r="NKZ2" s="703"/>
      <c r="NLA2" s="703"/>
      <c r="NLB2" s="703"/>
      <c r="NLC2" s="703"/>
      <c r="NLD2" s="703"/>
      <c r="NLE2" s="703"/>
      <c r="NLF2" s="703"/>
      <c r="NLG2" s="703"/>
      <c r="NLH2" s="703"/>
      <c r="NLI2" s="703"/>
      <c r="NLJ2" s="703"/>
      <c r="NLK2" s="703"/>
      <c r="NLL2" s="703"/>
      <c r="NLM2" s="703"/>
      <c r="NLN2" s="703"/>
      <c r="NLO2" s="703"/>
      <c r="NLP2" s="703"/>
      <c r="NLQ2" s="703"/>
      <c r="NLR2" s="703"/>
      <c r="NLS2" s="703"/>
      <c r="NLT2" s="703"/>
      <c r="NLU2" s="703"/>
      <c r="NLV2" s="703"/>
      <c r="NLW2" s="703"/>
      <c r="NLX2" s="703"/>
      <c r="NLY2" s="703"/>
      <c r="NLZ2" s="703"/>
      <c r="NMA2" s="703"/>
      <c r="NMB2" s="703"/>
      <c r="NMC2" s="703"/>
      <c r="NMD2" s="703"/>
      <c r="NME2" s="703"/>
      <c r="NMF2" s="703"/>
      <c r="NMG2" s="703"/>
      <c r="NMH2" s="703"/>
      <c r="NMI2" s="703"/>
      <c r="NMJ2" s="703"/>
      <c r="NMK2" s="703"/>
      <c r="NML2" s="703"/>
      <c r="NMM2" s="703"/>
      <c r="NMN2" s="703"/>
      <c r="NMO2" s="703"/>
      <c r="NMP2" s="703"/>
      <c r="NMQ2" s="703"/>
      <c r="NMR2" s="703"/>
      <c r="NMS2" s="703"/>
      <c r="NMT2" s="703"/>
      <c r="NMU2" s="703"/>
      <c r="NMV2" s="703"/>
      <c r="NMW2" s="703"/>
      <c r="NMX2" s="703"/>
      <c r="NMY2" s="703"/>
      <c r="NMZ2" s="703"/>
      <c r="NNA2" s="703"/>
      <c r="NNB2" s="703"/>
      <c r="NNC2" s="703"/>
      <c r="NND2" s="703"/>
      <c r="NNE2" s="703"/>
      <c r="NNF2" s="703"/>
      <c r="NNG2" s="703"/>
      <c r="NNH2" s="703"/>
      <c r="NNI2" s="703"/>
      <c r="NNJ2" s="703"/>
      <c r="NNK2" s="703"/>
      <c r="NNL2" s="703"/>
      <c r="NNM2" s="703"/>
      <c r="NNN2" s="703"/>
      <c r="NNO2" s="703"/>
      <c r="NNP2" s="703"/>
      <c r="NNQ2" s="703"/>
      <c r="NNR2" s="703"/>
      <c r="NNS2" s="703"/>
      <c r="NNT2" s="703"/>
      <c r="NNU2" s="703"/>
      <c r="NNV2" s="703"/>
      <c r="NNW2" s="703"/>
      <c r="NNX2" s="703"/>
      <c r="NNY2" s="703"/>
      <c r="NNZ2" s="703"/>
      <c r="NOA2" s="703"/>
      <c r="NOB2" s="703"/>
      <c r="NOC2" s="703"/>
      <c r="NOD2" s="703"/>
      <c r="NOE2" s="703"/>
      <c r="NOF2" s="703"/>
      <c r="NOG2" s="703"/>
      <c r="NOH2" s="703"/>
      <c r="NOI2" s="703"/>
      <c r="NOJ2" s="703"/>
      <c r="NOK2" s="703"/>
      <c r="NOL2" s="703"/>
      <c r="NOM2" s="703"/>
      <c r="NON2" s="703"/>
      <c r="NOO2" s="703"/>
      <c r="NOP2" s="703"/>
      <c r="NOQ2" s="703"/>
      <c r="NOR2" s="703"/>
      <c r="NOS2" s="703"/>
      <c r="NOT2" s="703"/>
      <c r="NOU2" s="703"/>
      <c r="NOV2" s="703"/>
      <c r="NOW2" s="703"/>
      <c r="NOX2" s="703"/>
      <c r="NOY2" s="703"/>
      <c r="NOZ2" s="703"/>
      <c r="NPA2" s="703"/>
      <c r="NPB2" s="703"/>
      <c r="NPC2" s="703"/>
      <c r="NPD2" s="703"/>
      <c r="NPE2" s="703"/>
      <c r="NPF2" s="703"/>
      <c r="NPG2" s="703"/>
      <c r="NPH2" s="703"/>
      <c r="NPI2" s="703"/>
      <c r="NPJ2" s="703"/>
      <c r="NPK2" s="703"/>
      <c r="NPL2" s="703"/>
      <c r="NPM2" s="703"/>
      <c r="NPN2" s="703"/>
      <c r="NPO2" s="703"/>
      <c r="NPP2" s="703"/>
      <c r="NPQ2" s="703"/>
      <c r="NPR2" s="703"/>
      <c r="NPS2" s="703"/>
      <c r="NPT2" s="703"/>
      <c r="NPU2" s="703"/>
      <c r="NPV2" s="703"/>
      <c r="NPW2" s="703"/>
      <c r="NPX2" s="703"/>
      <c r="NPY2" s="703"/>
      <c r="NPZ2" s="703"/>
      <c r="NQA2" s="703"/>
      <c r="NQB2" s="703"/>
      <c r="NQC2" s="703"/>
      <c r="NQD2" s="703"/>
      <c r="NQE2" s="703"/>
      <c r="NQF2" s="703"/>
      <c r="NQG2" s="703"/>
      <c r="NQH2" s="703"/>
      <c r="NQI2" s="703"/>
      <c r="NQJ2" s="703"/>
      <c r="NQK2" s="703"/>
      <c r="NQL2" s="703"/>
      <c r="NQM2" s="703"/>
      <c r="NQN2" s="703"/>
      <c r="NQO2" s="703"/>
      <c r="NQP2" s="703"/>
      <c r="NQQ2" s="703"/>
      <c r="NQR2" s="703"/>
      <c r="NQS2" s="703"/>
      <c r="NQT2" s="703"/>
      <c r="NQU2" s="703"/>
      <c r="NQV2" s="703"/>
      <c r="NQW2" s="703"/>
      <c r="NQX2" s="703"/>
      <c r="NQY2" s="703"/>
      <c r="NQZ2" s="703"/>
      <c r="NRA2" s="703"/>
      <c r="NRB2" s="703"/>
      <c r="NRC2" s="703"/>
      <c r="NRD2" s="703"/>
      <c r="NRE2" s="703"/>
      <c r="NRF2" s="703"/>
      <c r="NRG2" s="703"/>
      <c r="NRH2" s="703"/>
      <c r="NRI2" s="703"/>
      <c r="NRJ2" s="703"/>
      <c r="NRK2" s="703"/>
      <c r="NRL2" s="703"/>
      <c r="NRM2" s="703"/>
      <c r="NRN2" s="703"/>
      <c r="NRO2" s="703"/>
      <c r="NRP2" s="703"/>
      <c r="NRQ2" s="703"/>
      <c r="NRR2" s="703"/>
      <c r="NRS2" s="703"/>
      <c r="NRT2" s="703"/>
      <c r="NRU2" s="703"/>
      <c r="NRV2" s="703"/>
      <c r="NRW2" s="703"/>
      <c r="NRX2" s="703"/>
      <c r="NRY2" s="703"/>
      <c r="NRZ2" s="703"/>
      <c r="NSA2" s="703"/>
      <c r="NSB2" s="703"/>
      <c r="NSC2" s="703"/>
      <c r="NSD2" s="703"/>
      <c r="NSE2" s="703"/>
      <c r="NSF2" s="703"/>
      <c r="NSG2" s="703"/>
      <c r="NSH2" s="703"/>
      <c r="NSI2" s="703"/>
      <c r="NSJ2" s="703"/>
      <c r="NSK2" s="703"/>
      <c r="NSL2" s="703"/>
      <c r="NSM2" s="703"/>
      <c r="NSN2" s="703"/>
      <c r="NSO2" s="703"/>
      <c r="NSP2" s="703"/>
      <c r="NSQ2" s="703"/>
      <c r="NSR2" s="703"/>
      <c r="NSS2" s="703"/>
      <c r="NST2" s="703"/>
      <c r="NSU2" s="703"/>
      <c r="NSV2" s="703"/>
      <c r="NSW2" s="703"/>
      <c r="NSX2" s="703"/>
      <c r="NSY2" s="703"/>
      <c r="NSZ2" s="703"/>
      <c r="NTA2" s="703"/>
      <c r="NTB2" s="703"/>
      <c r="NTC2" s="703"/>
      <c r="NTD2" s="703"/>
      <c r="NTE2" s="703"/>
      <c r="NTF2" s="703"/>
      <c r="NTG2" s="703"/>
      <c r="NTH2" s="703"/>
      <c r="NTI2" s="703"/>
      <c r="NTJ2" s="703"/>
      <c r="NTK2" s="703"/>
      <c r="NTL2" s="703"/>
      <c r="NTM2" s="703"/>
      <c r="NTN2" s="703"/>
      <c r="NTO2" s="703"/>
      <c r="NTP2" s="703"/>
      <c r="NTQ2" s="703"/>
      <c r="NTR2" s="703"/>
      <c r="NTS2" s="703"/>
      <c r="NTT2" s="703"/>
      <c r="NTU2" s="703"/>
      <c r="NTV2" s="703"/>
      <c r="NTW2" s="703"/>
      <c r="NTX2" s="703"/>
      <c r="NTY2" s="703"/>
      <c r="NTZ2" s="703"/>
      <c r="NUA2" s="703"/>
      <c r="NUB2" s="703"/>
      <c r="NUC2" s="703"/>
      <c r="NUD2" s="703"/>
      <c r="NUE2" s="703"/>
      <c r="NUF2" s="703"/>
      <c r="NUG2" s="703"/>
      <c r="NUH2" s="703"/>
      <c r="NUI2" s="703"/>
      <c r="NUJ2" s="703"/>
      <c r="NUK2" s="703"/>
      <c r="NUL2" s="703"/>
      <c r="NUM2" s="703"/>
      <c r="NUN2" s="703"/>
      <c r="NUO2" s="703"/>
      <c r="NUP2" s="703"/>
      <c r="NUQ2" s="703"/>
      <c r="NUR2" s="703"/>
      <c r="NUS2" s="703"/>
      <c r="NUT2" s="703"/>
      <c r="NUU2" s="703"/>
      <c r="NUV2" s="703"/>
      <c r="NUW2" s="703"/>
      <c r="NUX2" s="703"/>
      <c r="NUY2" s="703"/>
      <c r="NUZ2" s="703"/>
      <c r="NVA2" s="703"/>
      <c r="NVB2" s="703"/>
      <c r="NVC2" s="703"/>
      <c r="NVD2" s="703"/>
      <c r="NVE2" s="703"/>
      <c r="NVF2" s="703"/>
      <c r="NVG2" s="703"/>
      <c r="NVH2" s="703"/>
      <c r="NVI2" s="703"/>
      <c r="NVJ2" s="703"/>
      <c r="NVK2" s="703"/>
      <c r="NVL2" s="703"/>
      <c r="NVM2" s="703"/>
      <c r="NVN2" s="703"/>
      <c r="NVO2" s="703"/>
      <c r="NVP2" s="703"/>
      <c r="NVQ2" s="703"/>
      <c r="NVR2" s="703"/>
      <c r="NVS2" s="703"/>
      <c r="NVT2" s="703"/>
      <c r="NVU2" s="703"/>
      <c r="NVV2" s="703"/>
      <c r="NVW2" s="703"/>
      <c r="NVX2" s="703"/>
      <c r="NVY2" s="703"/>
      <c r="NVZ2" s="703"/>
      <c r="NWA2" s="703"/>
      <c r="NWB2" s="703"/>
      <c r="NWC2" s="703"/>
      <c r="NWD2" s="703"/>
      <c r="NWE2" s="703"/>
      <c r="NWF2" s="703"/>
      <c r="NWG2" s="703"/>
      <c r="NWH2" s="703"/>
      <c r="NWI2" s="703"/>
      <c r="NWJ2" s="703"/>
      <c r="NWK2" s="703"/>
      <c r="NWL2" s="703"/>
      <c r="NWM2" s="703"/>
      <c r="NWN2" s="703"/>
      <c r="NWO2" s="703"/>
      <c r="NWP2" s="703"/>
      <c r="NWQ2" s="703"/>
      <c r="NWR2" s="703"/>
      <c r="NWS2" s="703"/>
      <c r="NWT2" s="703"/>
      <c r="NWU2" s="703"/>
      <c r="NWV2" s="703"/>
      <c r="NWW2" s="703"/>
      <c r="NWX2" s="703"/>
      <c r="NWY2" s="703"/>
      <c r="NWZ2" s="703"/>
      <c r="NXA2" s="703"/>
      <c r="NXB2" s="703"/>
      <c r="NXC2" s="703"/>
      <c r="NXD2" s="703"/>
      <c r="NXE2" s="703"/>
      <c r="NXF2" s="703"/>
      <c r="NXG2" s="703"/>
      <c r="NXH2" s="703"/>
      <c r="NXI2" s="703"/>
      <c r="NXJ2" s="703"/>
      <c r="NXK2" s="703"/>
      <c r="NXL2" s="703"/>
      <c r="NXM2" s="703"/>
      <c r="NXN2" s="703"/>
      <c r="NXO2" s="703"/>
      <c r="NXP2" s="703"/>
      <c r="NXQ2" s="703"/>
      <c r="NXR2" s="703"/>
      <c r="NXS2" s="703"/>
      <c r="NXT2" s="703"/>
      <c r="NXU2" s="703"/>
      <c r="NXV2" s="703"/>
      <c r="NXW2" s="703"/>
      <c r="NXX2" s="703"/>
      <c r="NXY2" s="703"/>
      <c r="NXZ2" s="703"/>
      <c r="NYA2" s="703"/>
      <c r="NYB2" s="703"/>
      <c r="NYC2" s="703"/>
      <c r="NYD2" s="703"/>
      <c r="NYE2" s="703"/>
      <c r="NYF2" s="703"/>
      <c r="NYG2" s="703"/>
      <c r="NYH2" s="703"/>
      <c r="NYI2" s="703"/>
      <c r="NYJ2" s="703"/>
      <c r="NYK2" s="703"/>
      <c r="NYL2" s="703"/>
      <c r="NYM2" s="703"/>
      <c r="NYN2" s="703"/>
      <c r="NYO2" s="703"/>
      <c r="NYP2" s="703"/>
      <c r="NYQ2" s="703"/>
      <c r="NYR2" s="703"/>
      <c r="NYS2" s="703"/>
      <c r="NYT2" s="703"/>
      <c r="NYU2" s="703"/>
      <c r="NYV2" s="703"/>
      <c r="NYW2" s="703"/>
      <c r="NYX2" s="703"/>
      <c r="NYY2" s="703"/>
      <c r="NYZ2" s="703"/>
      <c r="NZA2" s="703"/>
      <c r="NZB2" s="703"/>
      <c r="NZC2" s="703"/>
      <c r="NZD2" s="703"/>
      <c r="NZE2" s="703"/>
      <c r="NZF2" s="703"/>
      <c r="NZG2" s="703"/>
      <c r="NZH2" s="703"/>
      <c r="NZI2" s="703"/>
      <c r="NZJ2" s="703"/>
      <c r="NZK2" s="703"/>
      <c r="NZL2" s="703"/>
      <c r="NZM2" s="703"/>
      <c r="NZN2" s="703"/>
      <c r="NZO2" s="703"/>
      <c r="NZP2" s="703"/>
      <c r="NZQ2" s="703"/>
      <c r="NZR2" s="703"/>
      <c r="NZS2" s="703"/>
      <c r="NZT2" s="703"/>
      <c r="NZU2" s="703"/>
      <c r="NZV2" s="703"/>
      <c r="NZW2" s="703"/>
      <c r="NZX2" s="703"/>
      <c r="NZY2" s="703"/>
      <c r="NZZ2" s="703"/>
      <c r="OAA2" s="703"/>
      <c r="OAB2" s="703"/>
      <c r="OAC2" s="703"/>
      <c r="OAD2" s="703"/>
      <c r="OAE2" s="703"/>
      <c r="OAF2" s="703"/>
      <c r="OAG2" s="703"/>
      <c r="OAH2" s="703"/>
      <c r="OAI2" s="703"/>
      <c r="OAJ2" s="703"/>
      <c r="OAK2" s="703"/>
      <c r="OAL2" s="703"/>
      <c r="OAM2" s="703"/>
      <c r="OAN2" s="703"/>
      <c r="OAO2" s="703"/>
      <c r="OAP2" s="703"/>
      <c r="OAQ2" s="703"/>
      <c r="OAR2" s="703"/>
      <c r="OAS2" s="703"/>
      <c r="OAT2" s="703"/>
      <c r="OAU2" s="703"/>
      <c r="OAV2" s="703"/>
      <c r="OAW2" s="703"/>
      <c r="OAX2" s="703"/>
      <c r="OAY2" s="703"/>
      <c r="OAZ2" s="703"/>
      <c r="OBA2" s="703"/>
      <c r="OBB2" s="703"/>
      <c r="OBC2" s="703"/>
      <c r="OBD2" s="703"/>
      <c r="OBE2" s="703"/>
      <c r="OBF2" s="703"/>
      <c r="OBG2" s="703"/>
      <c r="OBH2" s="703"/>
      <c r="OBI2" s="703"/>
      <c r="OBJ2" s="703"/>
      <c r="OBK2" s="703"/>
      <c r="OBL2" s="703"/>
      <c r="OBM2" s="703"/>
      <c r="OBN2" s="703"/>
      <c r="OBO2" s="703"/>
      <c r="OBP2" s="703"/>
      <c r="OBQ2" s="703"/>
      <c r="OBR2" s="703"/>
      <c r="OBS2" s="703"/>
      <c r="OBT2" s="703"/>
      <c r="OBU2" s="703"/>
      <c r="OBV2" s="703"/>
      <c r="OBW2" s="703"/>
      <c r="OBX2" s="703"/>
      <c r="OBY2" s="703"/>
      <c r="OBZ2" s="703"/>
      <c r="OCA2" s="703"/>
      <c r="OCB2" s="703"/>
      <c r="OCC2" s="703"/>
      <c r="OCD2" s="703"/>
      <c r="OCE2" s="703"/>
      <c r="OCF2" s="703"/>
      <c r="OCG2" s="703"/>
      <c r="OCH2" s="703"/>
      <c r="OCI2" s="703"/>
      <c r="OCJ2" s="703"/>
      <c r="OCK2" s="703"/>
      <c r="OCL2" s="703"/>
      <c r="OCM2" s="703"/>
      <c r="OCN2" s="703"/>
      <c r="OCO2" s="703"/>
      <c r="OCP2" s="703"/>
      <c r="OCQ2" s="703"/>
      <c r="OCR2" s="703"/>
      <c r="OCS2" s="703"/>
      <c r="OCT2" s="703"/>
      <c r="OCU2" s="703"/>
      <c r="OCV2" s="703"/>
      <c r="OCW2" s="703"/>
      <c r="OCX2" s="703"/>
      <c r="OCY2" s="703"/>
      <c r="OCZ2" s="703"/>
      <c r="ODA2" s="703"/>
      <c r="ODB2" s="703"/>
      <c r="ODC2" s="703"/>
      <c r="ODD2" s="703"/>
      <c r="ODE2" s="703"/>
      <c r="ODF2" s="703"/>
      <c r="ODG2" s="703"/>
      <c r="ODH2" s="703"/>
      <c r="ODI2" s="703"/>
      <c r="ODJ2" s="703"/>
      <c r="ODK2" s="703"/>
      <c r="ODL2" s="703"/>
      <c r="ODM2" s="703"/>
      <c r="ODN2" s="703"/>
      <c r="ODO2" s="703"/>
      <c r="ODP2" s="703"/>
      <c r="ODQ2" s="703"/>
      <c r="ODR2" s="703"/>
      <c r="ODS2" s="703"/>
      <c r="ODT2" s="703"/>
      <c r="ODU2" s="703"/>
      <c r="ODV2" s="703"/>
      <c r="ODW2" s="703"/>
      <c r="ODX2" s="703"/>
      <c r="ODY2" s="703"/>
      <c r="ODZ2" s="703"/>
      <c r="OEA2" s="703"/>
      <c r="OEB2" s="703"/>
      <c r="OEC2" s="703"/>
      <c r="OED2" s="703"/>
      <c r="OEE2" s="703"/>
      <c r="OEF2" s="703"/>
      <c r="OEG2" s="703"/>
      <c r="OEH2" s="703"/>
      <c r="OEI2" s="703"/>
      <c r="OEJ2" s="703"/>
      <c r="OEK2" s="703"/>
      <c r="OEL2" s="703"/>
      <c r="OEM2" s="703"/>
      <c r="OEN2" s="703"/>
      <c r="OEO2" s="703"/>
      <c r="OEP2" s="703"/>
      <c r="OEQ2" s="703"/>
      <c r="OER2" s="703"/>
      <c r="OES2" s="703"/>
      <c r="OET2" s="703"/>
      <c r="OEU2" s="703"/>
      <c r="OEV2" s="703"/>
      <c r="OEW2" s="703"/>
      <c r="OEX2" s="703"/>
      <c r="OEY2" s="703"/>
      <c r="OEZ2" s="703"/>
      <c r="OFA2" s="703"/>
      <c r="OFB2" s="703"/>
      <c r="OFC2" s="703"/>
      <c r="OFD2" s="703"/>
      <c r="OFE2" s="703"/>
      <c r="OFF2" s="703"/>
      <c r="OFG2" s="703"/>
      <c r="OFH2" s="703"/>
      <c r="OFI2" s="703"/>
      <c r="OFJ2" s="703"/>
      <c r="OFK2" s="703"/>
      <c r="OFL2" s="703"/>
      <c r="OFM2" s="703"/>
      <c r="OFN2" s="703"/>
      <c r="OFO2" s="703"/>
      <c r="OFP2" s="703"/>
      <c r="OFQ2" s="703"/>
      <c r="OFR2" s="703"/>
      <c r="OFS2" s="703"/>
      <c r="OFT2" s="703"/>
      <c r="OFU2" s="703"/>
      <c r="OFV2" s="703"/>
      <c r="OFW2" s="703"/>
      <c r="OFX2" s="703"/>
      <c r="OFY2" s="703"/>
      <c r="OFZ2" s="703"/>
      <c r="OGA2" s="703"/>
      <c r="OGB2" s="703"/>
      <c r="OGC2" s="703"/>
      <c r="OGD2" s="703"/>
      <c r="OGE2" s="703"/>
      <c r="OGF2" s="703"/>
      <c r="OGG2" s="703"/>
      <c r="OGH2" s="703"/>
      <c r="OGI2" s="703"/>
      <c r="OGJ2" s="703"/>
      <c r="OGK2" s="703"/>
      <c r="OGL2" s="703"/>
      <c r="OGM2" s="703"/>
      <c r="OGN2" s="703"/>
      <c r="OGO2" s="703"/>
      <c r="OGP2" s="703"/>
      <c r="OGQ2" s="703"/>
      <c r="OGR2" s="703"/>
      <c r="OGS2" s="703"/>
      <c r="OGT2" s="703"/>
      <c r="OGU2" s="703"/>
      <c r="OGV2" s="703"/>
      <c r="OGW2" s="703"/>
      <c r="OGX2" s="703"/>
      <c r="OGY2" s="703"/>
      <c r="OGZ2" s="703"/>
      <c r="OHA2" s="703"/>
      <c r="OHB2" s="703"/>
      <c r="OHC2" s="703"/>
      <c r="OHD2" s="703"/>
      <c r="OHE2" s="703"/>
      <c r="OHF2" s="703"/>
      <c r="OHG2" s="703"/>
      <c r="OHH2" s="703"/>
      <c r="OHI2" s="703"/>
      <c r="OHJ2" s="703"/>
      <c r="OHK2" s="703"/>
      <c r="OHL2" s="703"/>
      <c r="OHM2" s="703"/>
      <c r="OHN2" s="703"/>
      <c r="OHO2" s="703"/>
      <c r="OHP2" s="703"/>
      <c r="OHQ2" s="703"/>
      <c r="OHR2" s="703"/>
      <c r="OHS2" s="703"/>
      <c r="OHT2" s="703"/>
      <c r="OHU2" s="703"/>
      <c r="OHV2" s="703"/>
      <c r="OHW2" s="703"/>
      <c r="OHX2" s="703"/>
      <c r="OHY2" s="703"/>
      <c r="OHZ2" s="703"/>
      <c r="OIA2" s="703"/>
      <c r="OIB2" s="703"/>
      <c r="OIC2" s="703"/>
      <c r="OID2" s="703"/>
      <c r="OIE2" s="703"/>
      <c r="OIF2" s="703"/>
      <c r="OIG2" s="703"/>
      <c r="OIH2" s="703"/>
      <c r="OII2" s="703"/>
      <c r="OIJ2" s="703"/>
      <c r="OIK2" s="703"/>
      <c r="OIL2" s="703"/>
      <c r="OIM2" s="703"/>
      <c r="OIN2" s="703"/>
      <c r="OIO2" s="703"/>
      <c r="OIP2" s="703"/>
      <c r="OIQ2" s="703"/>
      <c r="OIR2" s="703"/>
      <c r="OIS2" s="703"/>
      <c r="OIT2" s="703"/>
      <c r="OIU2" s="703"/>
      <c r="OIV2" s="703"/>
      <c r="OIW2" s="703"/>
      <c r="OIX2" s="703"/>
      <c r="OIY2" s="703"/>
      <c r="OIZ2" s="703"/>
      <c r="OJA2" s="703"/>
      <c r="OJB2" s="703"/>
      <c r="OJC2" s="703"/>
      <c r="OJD2" s="703"/>
      <c r="OJE2" s="703"/>
      <c r="OJF2" s="703"/>
      <c r="OJG2" s="703"/>
      <c r="OJH2" s="703"/>
      <c r="OJI2" s="703"/>
      <c r="OJJ2" s="703"/>
      <c r="OJK2" s="703"/>
      <c r="OJL2" s="703"/>
      <c r="OJM2" s="703"/>
      <c r="OJN2" s="703"/>
      <c r="OJO2" s="703"/>
      <c r="OJP2" s="703"/>
      <c r="OJQ2" s="703"/>
      <c r="OJR2" s="703"/>
      <c r="OJS2" s="703"/>
      <c r="OJT2" s="703"/>
      <c r="OJU2" s="703"/>
      <c r="OJV2" s="703"/>
      <c r="OJW2" s="703"/>
      <c r="OJX2" s="703"/>
      <c r="OJY2" s="703"/>
      <c r="OJZ2" s="703"/>
      <c r="OKA2" s="703"/>
      <c r="OKB2" s="703"/>
      <c r="OKC2" s="703"/>
      <c r="OKD2" s="703"/>
      <c r="OKE2" s="703"/>
      <c r="OKF2" s="703"/>
      <c r="OKG2" s="703"/>
      <c r="OKH2" s="703"/>
      <c r="OKI2" s="703"/>
      <c r="OKJ2" s="703"/>
      <c r="OKK2" s="703"/>
      <c r="OKL2" s="703"/>
      <c r="OKM2" s="703"/>
      <c r="OKN2" s="703"/>
      <c r="OKO2" s="703"/>
      <c r="OKP2" s="703"/>
      <c r="OKQ2" s="703"/>
      <c r="OKR2" s="703"/>
      <c r="OKS2" s="703"/>
      <c r="OKT2" s="703"/>
      <c r="OKU2" s="703"/>
      <c r="OKV2" s="703"/>
      <c r="OKW2" s="703"/>
      <c r="OKX2" s="703"/>
      <c r="OKY2" s="703"/>
      <c r="OKZ2" s="703"/>
      <c r="OLA2" s="703"/>
      <c r="OLB2" s="703"/>
      <c r="OLC2" s="703"/>
      <c r="OLD2" s="703"/>
      <c r="OLE2" s="703"/>
      <c r="OLF2" s="703"/>
      <c r="OLG2" s="703"/>
      <c r="OLH2" s="703"/>
      <c r="OLI2" s="703"/>
      <c r="OLJ2" s="703"/>
      <c r="OLK2" s="703"/>
      <c r="OLL2" s="703"/>
      <c r="OLM2" s="703"/>
      <c r="OLN2" s="703"/>
      <c r="OLO2" s="703"/>
      <c r="OLP2" s="703"/>
      <c r="OLQ2" s="703"/>
      <c r="OLR2" s="703"/>
      <c r="OLS2" s="703"/>
      <c r="OLT2" s="703"/>
      <c r="OLU2" s="703"/>
      <c r="OLV2" s="703"/>
      <c r="OLW2" s="703"/>
      <c r="OLX2" s="703"/>
      <c r="OLY2" s="703"/>
      <c r="OLZ2" s="703"/>
      <c r="OMA2" s="703"/>
      <c r="OMB2" s="703"/>
      <c r="OMC2" s="703"/>
      <c r="OMD2" s="703"/>
      <c r="OME2" s="703"/>
      <c r="OMF2" s="703"/>
      <c r="OMG2" s="703"/>
      <c r="OMH2" s="703"/>
      <c r="OMI2" s="703"/>
      <c r="OMJ2" s="703"/>
      <c r="OMK2" s="703"/>
      <c r="OML2" s="703"/>
      <c r="OMM2" s="703"/>
      <c r="OMN2" s="703"/>
      <c r="OMO2" s="703"/>
      <c r="OMP2" s="703"/>
      <c r="OMQ2" s="703"/>
      <c r="OMR2" s="703"/>
      <c r="OMS2" s="703"/>
      <c r="OMT2" s="703"/>
      <c r="OMU2" s="703"/>
      <c r="OMV2" s="703"/>
      <c r="OMW2" s="703"/>
      <c r="OMX2" s="703"/>
      <c r="OMY2" s="703"/>
      <c r="OMZ2" s="703"/>
      <c r="ONA2" s="703"/>
      <c r="ONB2" s="703"/>
      <c r="ONC2" s="703"/>
      <c r="OND2" s="703"/>
      <c r="ONE2" s="703"/>
      <c r="ONF2" s="703"/>
      <c r="ONG2" s="703"/>
      <c r="ONH2" s="703"/>
      <c r="ONI2" s="703"/>
      <c r="ONJ2" s="703"/>
      <c r="ONK2" s="703"/>
      <c r="ONL2" s="703"/>
      <c r="ONM2" s="703"/>
      <c r="ONN2" s="703"/>
      <c r="ONO2" s="703"/>
      <c r="ONP2" s="703"/>
      <c r="ONQ2" s="703"/>
      <c r="ONR2" s="703"/>
      <c r="ONS2" s="703"/>
      <c r="ONT2" s="703"/>
      <c r="ONU2" s="703"/>
      <c r="ONV2" s="703"/>
      <c r="ONW2" s="703"/>
      <c r="ONX2" s="703"/>
      <c r="ONY2" s="703"/>
      <c r="ONZ2" s="703"/>
      <c r="OOA2" s="703"/>
      <c r="OOB2" s="703"/>
      <c r="OOC2" s="703"/>
      <c r="OOD2" s="703"/>
      <c r="OOE2" s="703"/>
      <c r="OOF2" s="703"/>
      <c r="OOG2" s="703"/>
      <c r="OOH2" s="703"/>
      <c r="OOI2" s="703"/>
      <c r="OOJ2" s="703"/>
      <c r="OOK2" s="703"/>
      <c r="OOL2" s="703"/>
      <c r="OOM2" s="703"/>
      <c r="OON2" s="703"/>
      <c r="OOO2" s="703"/>
      <c r="OOP2" s="703"/>
      <c r="OOQ2" s="703"/>
      <c r="OOR2" s="703"/>
      <c r="OOS2" s="703"/>
      <c r="OOT2" s="703"/>
      <c r="OOU2" s="703"/>
      <c r="OOV2" s="703"/>
      <c r="OOW2" s="703"/>
      <c r="OOX2" s="703"/>
      <c r="OOY2" s="703"/>
      <c r="OOZ2" s="703"/>
      <c r="OPA2" s="703"/>
      <c r="OPB2" s="703"/>
      <c r="OPC2" s="703"/>
      <c r="OPD2" s="703"/>
      <c r="OPE2" s="703"/>
      <c r="OPF2" s="703"/>
      <c r="OPG2" s="703"/>
      <c r="OPH2" s="703"/>
      <c r="OPI2" s="703"/>
      <c r="OPJ2" s="703"/>
      <c r="OPK2" s="703"/>
      <c r="OPL2" s="703"/>
      <c r="OPM2" s="703"/>
      <c r="OPN2" s="703"/>
      <c r="OPO2" s="703"/>
      <c r="OPP2" s="703"/>
      <c r="OPQ2" s="703"/>
      <c r="OPR2" s="703"/>
      <c r="OPS2" s="703"/>
      <c r="OPT2" s="703"/>
      <c r="OPU2" s="703"/>
      <c r="OPV2" s="703"/>
      <c r="OPW2" s="703"/>
      <c r="OPX2" s="703"/>
      <c r="OPY2" s="703"/>
      <c r="OPZ2" s="703"/>
      <c r="OQA2" s="703"/>
      <c r="OQB2" s="703"/>
      <c r="OQC2" s="703"/>
      <c r="OQD2" s="703"/>
      <c r="OQE2" s="703"/>
      <c r="OQF2" s="703"/>
      <c r="OQG2" s="703"/>
      <c r="OQH2" s="703"/>
      <c r="OQI2" s="703"/>
      <c r="OQJ2" s="703"/>
      <c r="OQK2" s="703"/>
      <c r="OQL2" s="703"/>
      <c r="OQM2" s="703"/>
      <c r="OQN2" s="703"/>
      <c r="OQO2" s="703"/>
      <c r="OQP2" s="703"/>
      <c r="OQQ2" s="703"/>
      <c r="OQR2" s="703"/>
      <c r="OQS2" s="703"/>
      <c r="OQT2" s="703"/>
      <c r="OQU2" s="703"/>
      <c r="OQV2" s="703"/>
      <c r="OQW2" s="703"/>
      <c r="OQX2" s="703"/>
      <c r="OQY2" s="703"/>
      <c r="OQZ2" s="703"/>
      <c r="ORA2" s="703"/>
      <c r="ORB2" s="703"/>
      <c r="ORC2" s="703"/>
      <c r="ORD2" s="703"/>
      <c r="ORE2" s="703"/>
      <c r="ORF2" s="703"/>
      <c r="ORG2" s="703"/>
      <c r="ORH2" s="703"/>
      <c r="ORI2" s="703"/>
      <c r="ORJ2" s="703"/>
      <c r="ORK2" s="703"/>
      <c r="ORL2" s="703"/>
      <c r="ORM2" s="703"/>
      <c r="ORN2" s="703"/>
      <c r="ORO2" s="703"/>
      <c r="ORP2" s="703"/>
      <c r="ORQ2" s="703"/>
      <c r="ORR2" s="703"/>
      <c r="ORS2" s="703"/>
      <c r="ORT2" s="703"/>
      <c r="ORU2" s="703"/>
      <c r="ORV2" s="703"/>
      <c r="ORW2" s="703"/>
      <c r="ORX2" s="703"/>
      <c r="ORY2" s="703"/>
      <c r="ORZ2" s="703"/>
      <c r="OSA2" s="703"/>
      <c r="OSB2" s="703"/>
      <c r="OSC2" s="703"/>
      <c r="OSD2" s="703"/>
      <c r="OSE2" s="703"/>
      <c r="OSF2" s="703"/>
      <c r="OSG2" s="703"/>
      <c r="OSH2" s="703"/>
      <c r="OSI2" s="703"/>
      <c r="OSJ2" s="703"/>
      <c r="OSK2" s="703"/>
      <c r="OSL2" s="703"/>
      <c r="OSM2" s="703"/>
      <c r="OSN2" s="703"/>
      <c r="OSO2" s="703"/>
      <c r="OSP2" s="703"/>
      <c r="OSQ2" s="703"/>
      <c r="OSR2" s="703"/>
      <c r="OSS2" s="703"/>
      <c r="OST2" s="703"/>
      <c r="OSU2" s="703"/>
      <c r="OSV2" s="703"/>
      <c r="OSW2" s="703"/>
      <c r="OSX2" s="703"/>
      <c r="OSY2" s="703"/>
      <c r="OSZ2" s="703"/>
      <c r="OTA2" s="703"/>
      <c r="OTB2" s="703"/>
      <c r="OTC2" s="703"/>
      <c r="OTD2" s="703"/>
      <c r="OTE2" s="703"/>
      <c r="OTF2" s="703"/>
      <c r="OTG2" s="703"/>
      <c r="OTH2" s="703"/>
      <c r="OTI2" s="703"/>
      <c r="OTJ2" s="703"/>
      <c r="OTK2" s="703"/>
      <c r="OTL2" s="703"/>
      <c r="OTM2" s="703"/>
      <c r="OTN2" s="703"/>
      <c r="OTO2" s="703"/>
      <c r="OTP2" s="703"/>
      <c r="OTQ2" s="703"/>
      <c r="OTR2" s="703"/>
      <c r="OTS2" s="703"/>
      <c r="OTT2" s="703"/>
      <c r="OTU2" s="703"/>
      <c r="OTV2" s="703"/>
      <c r="OTW2" s="703"/>
      <c r="OTX2" s="703"/>
      <c r="OTY2" s="703"/>
      <c r="OTZ2" s="703"/>
      <c r="OUA2" s="703"/>
      <c r="OUB2" s="703"/>
      <c r="OUC2" s="703"/>
      <c r="OUD2" s="703"/>
      <c r="OUE2" s="703"/>
      <c r="OUF2" s="703"/>
      <c r="OUG2" s="703"/>
      <c r="OUH2" s="703"/>
      <c r="OUI2" s="703"/>
      <c r="OUJ2" s="703"/>
      <c r="OUK2" s="703"/>
      <c r="OUL2" s="703"/>
      <c r="OUM2" s="703"/>
      <c r="OUN2" s="703"/>
      <c r="OUO2" s="703"/>
      <c r="OUP2" s="703"/>
      <c r="OUQ2" s="703"/>
      <c r="OUR2" s="703"/>
      <c r="OUS2" s="703"/>
      <c r="OUT2" s="703"/>
      <c r="OUU2" s="703"/>
      <c r="OUV2" s="703"/>
      <c r="OUW2" s="703"/>
      <c r="OUX2" s="703"/>
      <c r="OUY2" s="703"/>
      <c r="OUZ2" s="703"/>
      <c r="OVA2" s="703"/>
      <c r="OVB2" s="703"/>
      <c r="OVC2" s="703"/>
      <c r="OVD2" s="703"/>
      <c r="OVE2" s="703"/>
      <c r="OVF2" s="703"/>
      <c r="OVG2" s="703"/>
      <c r="OVH2" s="703"/>
      <c r="OVI2" s="703"/>
      <c r="OVJ2" s="703"/>
      <c r="OVK2" s="703"/>
      <c r="OVL2" s="703"/>
      <c r="OVM2" s="703"/>
      <c r="OVN2" s="703"/>
      <c r="OVO2" s="703"/>
      <c r="OVP2" s="703"/>
      <c r="OVQ2" s="703"/>
      <c r="OVR2" s="703"/>
      <c r="OVS2" s="703"/>
      <c r="OVT2" s="703"/>
      <c r="OVU2" s="703"/>
      <c r="OVV2" s="703"/>
      <c r="OVW2" s="703"/>
      <c r="OVX2" s="703"/>
      <c r="OVY2" s="703"/>
      <c r="OVZ2" s="703"/>
      <c r="OWA2" s="703"/>
      <c r="OWB2" s="703"/>
      <c r="OWC2" s="703"/>
      <c r="OWD2" s="703"/>
      <c r="OWE2" s="703"/>
      <c r="OWF2" s="703"/>
      <c r="OWG2" s="703"/>
      <c r="OWH2" s="703"/>
      <c r="OWI2" s="703"/>
      <c r="OWJ2" s="703"/>
      <c r="OWK2" s="703"/>
      <c r="OWL2" s="703"/>
      <c r="OWM2" s="703"/>
      <c r="OWN2" s="703"/>
      <c r="OWO2" s="703"/>
      <c r="OWP2" s="703"/>
      <c r="OWQ2" s="703"/>
      <c r="OWR2" s="703"/>
      <c r="OWS2" s="703"/>
      <c r="OWT2" s="703"/>
      <c r="OWU2" s="703"/>
      <c r="OWV2" s="703"/>
      <c r="OWW2" s="703"/>
      <c r="OWX2" s="703"/>
      <c r="OWY2" s="703"/>
      <c r="OWZ2" s="703"/>
      <c r="OXA2" s="703"/>
      <c r="OXB2" s="703"/>
      <c r="OXC2" s="703"/>
      <c r="OXD2" s="703"/>
      <c r="OXE2" s="703"/>
      <c r="OXF2" s="703"/>
      <c r="OXG2" s="703"/>
      <c r="OXH2" s="703"/>
      <c r="OXI2" s="703"/>
      <c r="OXJ2" s="703"/>
      <c r="OXK2" s="703"/>
      <c r="OXL2" s="703"/>
      <c r="OXM2" s="703"/>
      <c r="OXN2" s="703"/>
      <c r="OXO2" s="703"/>
      <c r="OXP2" s="703"/>
      <c r="OXQ2" s="703"/>
      <c r="OXR2" s="703"/>
      <c r="OXS2" s="703"/>
      <c r="OXT2" s="703"/>
      <c r="OXU2" s="703"/>
      <c r="OXV2" s="703"/>
      <c r="OXW2" s="703"/>
      <c r="OXX2" s="703"/>
      <c r="OXY2" s="703"/>
      <c r="OXZ2" s="703"/>
      <c r="OYA2" s="703"/>
      <c r="OYB2" s="703"/>
      <c r="OYC2" s="703"/>
      <c r="OYD2" s="703"/>
      <c r="OYE2" s="703"/>
      <c r="OYF2" s="703"/>
      <c r="OYG2" s="703"/>
      <c r="OYH2" s="703"/>
      <c r="OYI2" s="703"/>
      <c r="OYJ2" s="703"/>
      <c r="OYK2" s="703"/>
      <c r="OYL2" s="703"/>
      <c r="OYM2" s="703"/>
      <c r="OYN2" s="703"/>
      <c r="OYO2" s="703"/>
      <c r="OYP2" s="703"/>
      <c r="OYQ2" s="703"/>
      <c r="OYR2" s="703"/>
      <c r="OYS2" s="703"/>
      <c r="OYT2" s="703"/>
      <c r="OYU2" s="703"/>
      <c r="OYV2" s="703"/>
      <c r="OYW2" s="703"/>
      <c r="OYX2" s="703"/>
      <c r="OYY2" s="703"/>
      <c r="OYZ2" s="703"/>
      <c r="OZA2" s="703"/>
      <c r="OZB2" s="703"/>
      <c r="OZC2" s="703"/>
      <c r="OZD2" s="703"/>
      <c r="OZE2" s="703"/>
      <c r="OZF2" s="703"/>
      <c r="OZG2" s="703"/>
      <c r="OZH2" s="703"/>
      <c r="OZI2" s="703"/>
      <c r="OZJ2" s="703"/>
      <c r="OZK2" s="703"/>
      <c r="OZL2" s="703"/>
      <c r="OZM2" s="703"/>
      <c r="OZN2" s="703"/>
      <c r="OZO2" s="703"/>
      <c r="OZP2" s="703"/>
      <c r="OZQ2" s="703"/>
      <c r="OZR2" s="703"/>
      <c r="OZS2" s="703"/>
      <c r="OZT2" s="703"/>
      <c r="OZU2" s="703"/>
      <c r="OZV2" s="703"/>
      <c r="OZW2" s="703"/>
      <c r="OZX2" s="703"/>
      <c r="OZY2" s="703"/>
      <c r="OZZ2" s="703"/>
      <c r="PAA2" s="703"/>
      <c r="PAB2" s="703"/>
      <c r="PAC2" s="703"/>
      <c r="PAD2" s="703"/>
      <c r="PAE2" s="703"/>
      <c r="PAF2" s="703"/>
      <c r="PAG2" s="703"/>
      <c r="PAH2" s="703"/>
      <c r="PAI2" s="703"/>
      <c r="PAJ2" s="703"/>
      <c r="PAK2" s="703"/>
      <c r="PAL2" s="703"/>
      <c r="PAM2" s="703"/>
      <c r="PAN2" s="703"/>
      <c r="PAO2" s="703"/>
      <c r="PAP2" s="703"/>
      <c r="PAQ2" s="703"/>
      <c r="PAR2" s="703"/>
      <c r="PAS2" s="703"/>
      <c r="PAT2" s="703"/>
      <c r="PAU2" s="703"/>
      <c r="PAV2" s="703"/>
      <c r="PAW2" s="703"/>
      <c r="PAX2" s="703"/>
      <c r="PAY2" s="703"/>
      <c r="PAZ2" s="703"/>
      <c r="PBA2" s="703"/>
      <c r="PBB2" s="703"/>
      <c r="PBC2" s="703"/>
      <c r="PBD2" s="703"/>
      <c r="PBE2" s="703"/>
      <c r="PBF2" s="703"/>
      <c r="PBG2" s="703"/>
      <c r="PBH2" s="703"/>
      <c r="PBI2" s="703"/>
      <c r="PBJ2" s="703"/>
      <c r="PBK2" s="703"/>
      <c r="PBL2" s="703"/>
      <c r="PBM2" s="703"/>
      <c r="PBN2" s="703"/>
      <c r="PBO2" s="703"/>
      <c r="PBP2" s="703"/>
      <c r="PBQ2" s="703"/>
      <c r="PBR2" s="703"/>
      <c r="PBS2" s="703"/>
      <c r="PBT2" s="703"/>
      <c r="PBU2" s="703"/>
      <c r="PBV2" s="703"/>
      <c r="PBW2" s="703"/>
      <c r="PBX2" s="703"/>
      <c r="PBY2" s="703"/>
      <c r="PBZ2" s="703"/>
      <c r="PCA2" s="703"/>
      <c r="PCB2" s="703"/>
      <c r="PCC2" s="703"/>
      <c r="PCD2" s="703"/>
      <c r="PCE2" s="703"/>
      <c r="PCF2" s="703"/>
      <c r="PCG2" s="703"/>
      <c r="PCH2" s="703"/>
      <c r="PCI2" s="703"/>
      <c r="PCJ2" s="703"/>
      <c r="PCK2" s="703"/>
      <c r="PCL2" s="703"/>
      <c r="PCM2" s="703"/>
      <c r="PCN2" s="703"/>
      <c r="PCO2" s="703"/>
      <c r="PCP2" s="703"/>
      <c r="PCQ2" s="703"/>
      <c r="PCR2" s="703"/>
      <c r="PCS2" s="703"/>
      <c r="PCT2" s="703"/>
      <c r="PCU2" s="703"/>
      <c r="PCV2" s="703"/>
      <c r="PCW2" s="703"/>
      <c r="PCX2" s="703"/>
      <c r="PCY2" s="703"/>
      <c r="PCZ2" s="703"/>
      <c r="PDA2" s="703"/>
      <c r="PDB2" s="703"/>
      <c r="PDC2" s="703"/>
      <c r="PDD2" s="703"/>
      <c r="PDE2" s="703"/>
      <c r="PDF2" s="703"/>
      <c r="PDG2" s="703"/>
      <c r="PDH2" s="703"/>
      <c r="PDI2" s="703"/>
      <c r="PDJ2" s="703"/>
      <c r="PDK2" s="703"/>
      <c r="PDL2" s="703"/>
      <c r="PDM2" s="703"/>
      <c r="PDN2" s="703"/>
      <c r="PDO2" s="703"/>
      <c r="PDP2" s="703"/>
      <c r="PDQ2" s="703"/>
      <c r="PDR2" s="703"/>
      <c r="PDS2" s="703"/>
      <c r="PDT2" s="703"/>
      <c r="PDU2" s="703"/>
      <c r="PDV2" s="703"/>
      <c r="PDW2" s="703"/>
      <c r="PDX2" s="703"/>
      <c r="PDY2" s="703"/>
      <c r="PDZ2" s="703"/>
      <c r="PEA2" s="703"/>
      <c r="PEB2" s="703"/>
      <c r="PEC2" s="703"/>
      <c r="PED2" s="703"/>
      <c r="PEE2" s="703"/>
      <c r="PEF2" s="703"/>
      <c r="PEG2" s="703"/>
      <c r="PEH2" s="703"/>
      <c r="PEI2" s="703"/>
      <c r="PEJ2" s="703"/>
      <c r="PEK2" s="703"/>
      <c r="PEL2" s="703"/>
      <c r="PEM2" s="703"/>
      <c r="PEN2" s="703"/>
      <c r="PEO2" s="703"/>
      <c r="PEP2" s="703"/>
      <c r="PEQ2" s="703"/>
      <c r="PER2" s="703"/>
      <c r="PES2" s="703"/>
      <c r="PET2" s="703"/>
      <c r="PEU2" s="703"/>
      <c r="PEV2" s="703"/>
      <c r="PEW2" s="703"/>
      <c r="PEX2" s="703"/>
      <c r="PEY2" s="703"/>
      <c r="PEZ2" s="703"/>
      <c r="PFA2" s="703"/>
      <c r="PFB2" s="703"/>
      <c r="PFC2" s="703"/>
      <c r="PFD2" s="703"/>
      <c r="PFE2" s="703"/>
      <c r="PFF2" s="703"/>
      <c r="PFG2" s="703"/>
      <c r="PFH2" s="703"/>
      <c r="PFI2" s="703"/>
      <c r="PFJ2" s="703"/>
      <c r="PFK2" s="703"/>
      <c r="PFL2" s="703"/>
      <c r="PFM2" s="703"/>
      <c r="PFN2" s="703"/>
      <c r="PFO2" s="703"/>
      <c r="PFP2" s="703"/>
      <c r="PFQ2" s="703"/>
      <c r="PFR2" s="703"/>
      <c r="PFS2" s="703"/>
      <c r="PFT2" s="703"/>
      <c r="PFU2" s="703"/>
      <c r="PFV2" s="703"/>
      <c r="PFW2" s="703"/>
      <c r="PFX2" s="703"/>
      <c r="PFY2" s="703"/>
      <c r="PFZ2" s="703"/>
      <c r="PGA2" s="703"/>
      <c r="PGB2" s="703"/>
      <c r="PGC2" s="703"/>
      <c r="PGD2" s="703"/>
      <c r="PGE2" s="703"/>
      <c r="PGF2" s="703"/>
      <c r="PGG2" s="703"/>
      <c r="PGH2" s="703"/>
      <c r="PGI2" s="703"/>
      <c r="PGJ2" s="703"/>
      <c r="PGK2" s="703"/>
      <c r="PGL2" s="703"/>
      <c r="PGM2" s="703"/>
      <c r="PGN2" s="703"/>
      <c r="PGO2" s="703"/>
      <c r="PGP2" s="703"/>
      <c r="PGQ2" s="703"/>
      <c r="PGR2" s="703"/>
      <c r="PGS2" s="703"/>
      <c r="PGT2" s="703"/>
      <c r="PGU2" s="703"/>
      <c r="PGV2" s="703"/>
      <c r="PGW2" s="703"/>
      <c r="PGX2" s="703"/>
      <c r="PGY2" s="703"/>
      <c r="PGZ2" s="703"/>
      <c r="PHA2" s="703"/>
      <c r="PHB2" s="703"/>
      <c r="PHC2" s="703"/>
      <c r="PHD2" s="703"/>
      <c r="PHE2" s="703"/>
      <c r="PHF2" s="703"/>
      <c r="PHG2" s="703"/>
      <c r="PHH2" s="703"/>
      <c r="PHI2" s="703"/>
      <c r="PHJ2" s="703"/>
      <c r="PHK2" s="703"/>
      <c r="PHL2" s="703"/>
      <c r="PHM2" s="703"/>
      <c r="PHN2" s="703"/>
      <c r="PHO2" s="703"/>
      <c r="PHP2" s="703"/>
      <c r="PHQ2" s="703"/>
      <c r="PHR2" s="703"/>
      <c r="PHS2" s="703"/>
      <c r="PHT2" s="703"/>
      <c r="PHU2" s="703"/>
      <c r="PHV2" s="703"/>
      <c r="PHW2" s="703"/>
      <c r="PHX2" s="703"/>
      <c r="PHY2" s="703"/>
      <c r="PHZ2" s="703"/>
      <c r="PIA2" s="703"/>
      <c r="PIB2" s="703"/>
      <c r="PIC2" s="703"/>
      <c r="PID2" s="703"/>
      <c r="PIE2" s="703"/>
      <c r="PIF2" s="703"/>
      <c r="PIG2" s="703"/>
      <c r="PIH2" s="703"/>
      <c r="PII2" s="703"/>
      <c r="PIJ2" s="703"/>
      <c r="PIK2" s="703"/>
      <c r="PIL2" s="703"/>
      <c r="PIM2" s="703"/>
      <c r="PIN2" s="703"/>
      <c r="PIO2" s="703"/>
      <c r="PIP2" s="703"/>
      <c r="PIQ2" s="703"/>
      <c r="PIR2" s="703"/>
      <c r="PIS2" s="703"/>
      <c r="PIT2" s="703"/>
      <c r="PIU2" s="703"/>
      <c r="PIV2" s="703"/>
      <c r="PIW2" s="703"/>
      <c r="PIX2" s="703"/>
      <c r="PIY2" s="703"/>
      <c r="PIZ2" s="703"/>
      <c r="PJA2" s="703"/>
      <c r="PJB2" s="703"/>
      <c r="PJC2" s="703"/>
      <c r="PJD2" s="703"/>
      <c r="PJE2" s="703"/>
      <c r="PJF2" s="703"/>
      <c r="PJG2" s="703"/>
      <c r="PJH2" s="703"/>
      <c r="PJI2" s="703"/>
      <c r="PJJ2" s="703"/>
      <c r="PJK2" s="703"/>
      <c r="PJL2" s="703"/>
      <c r="PJM2" s="703"/>
      <c r="PJN2" s="703"/>
      <c r="PJO2" s="703"/>
      <c r="PJP2" s="703"/>
      <c r="PJQ2" s="703"/>
      <c r="PJR2" s="703"/>
      <c r="PJS2" s="703"/>
      <c r="PJT2" s="703"/>
      <c r="PJU2" s="703"/>
      <c r="PJV2" s="703"/>
      <c r="PJW2" s="703"/>
      <c r="PJX2" s="703"/>
      <c r="PJY2" s="703"/>
      <c r="PJZ2" s="703"/>
      <c r="PKA2" s="703"/>
      <c r="PKB2" s="703"/>
      <c r="PKC2" s="703"/>
      <c r="PKD2" s="703"/>
      <c r="PKE2" s="703"/>
      <c r="PKF2" s="703"/>
      <c r="PKG2" s="703"/>
      <c r="PKH2" s="703"/>
      <c r="PKI2" s="703"/>
      <c r="PKJ2" s="703"/>
      <c r="PKK2" s="703"/>
      <c r="PKL2" s="703"/>
      <c r="PKM2" s="703"/>
      <c r="PKN2" s="703"/>
      <c r="PKO2" s="703"/>
      <c r="PKP2" s="703"/>
      <c r="PKQ2" s="703"/>
      <c r="PKR2" s="703"/>
      <c r="PKS2" s="703"/>
      <c r="PKT2" s="703"/>
      <c r="PKU2" s="703"/>
      <c r="PKV2" s="703"/>
      <c r="PKW2" s="703"/>
      <c r="PKX2" s="703"/>
      <c r="PKY2" s="703"/>
      <c r="PKZ2" s="703"/>
      <c r="PLA2" s="703"/>
      <c r="PLB2" s="703"/>
      <c r="PLC2" s="703"/>
      <c r="PLD2" s="703"/>
      <c r="PLE2" s="703"/>
      <c r="PLF2" s="703"/>
      <c r="PLG2" s="703"/>
      <c r="PLH2" s="703"/>
      <c r="PLI2" s="703"/>
      <c r="PLJ2" s="703"/>
      <c r="PLK2" s="703"/>
      <c r="PLL2" s="703"/>
      <c r="PLM2" s="703"/>
      <c r="PLN2" s="703"/>
      <c r="PLO2" s="703"/>
      <c r="PLP2" s="703"/>
      <c r="PLQ2" s="703"/>
      <c r="PLR2" s="703"/>
      <c r="PLS2" s="703"/>
      <c r="PLT2" s="703"/>
      <c r="PLU2" s="703"/>
      <c r="PLV2" s="703"/>
      <c r="PLW2" s="703"/>
      <c r="PLX2" s="703"/>
      <c r="PLY2" s="703"/>
      <c r="PLZ2" s="703"/>
      <c r="PMA2" s="703"/>
      <c r="PMB2" s="703"/>
      <c r="PMC2" s="703"/>
      <c r="PMD2" s="703"/>
      <c r="PME2" s="703"/>
      <c r="PMF2" s="703"/>
      <c r="PMG2" s="703"/>
      <c r="PMH2" s="703"/>
      <c r="PMI2" s="703"/>
      <c r="PMJ2" s="703"/>
      <c r="PMK2" s="703"/>
      <c r="PML2" s="703"/>
      <c r="PMM2" s="703"/>
      <c r="PMN2" s="703"/>
      <c r="PMO2" s="703"/>
      <c r="PMP2" s="703"/>
      <c r="PMQ2" s="703"/>
      <c r="PMR2" s="703"/>
      <c r="PMS2" s="703"/>
      <c r="PMT2" s="703"/>
      <c r="PMU2" s="703"/>
      <c r="PMV2" s="703"/>
      <c r="PMW2" s="703"/>
      <c r="PMX2" s="703"/>
      <c r="PMY2" s="703"/>
      <c r="PMZ2" s="703"/>
      <c r="PNA2" s="703"/>
      <c r="PNB2" s="703"/>
      <c r="PNC2" s="703"/>
      <c r="PND2" s="703"/>
      <c r="PNE2" s="703"/>
      <c r="PNF2" s="703"/>
      <c r="PNG2" s="703"/>
      <c r="PNH2" s="703"/>
      <c r="PNI2" s="703"/>
      <c r="PNJ2" s="703"/>
      <c r="PNK2" s="703"/>
      <c r="PNL2" s="703"/>
      <c r="PNM2" s="703"/>
      <c r="PNN2" s="703"/>
      <c r="PNO2" s="703"/>
      <c r="PNP2" s="703"/>
      <c r="PNQ2" s="703"/>
      <c r="PNR2" s="703"/>
      <c r="PNS2" s="703"/>
      <c r="PNT2" s="703"/>
      <c r="PNU2" s="703"/>
      <c r="PNV2" s="703"/>
      <c r="PNW2" s="703"/>
      <c r="PNX2" s="703"/>
      <c r="PNY2" s="703"/>
      <c r="PNZ2" s="703"/>
      <c r="POA2" s="703"/>
      <c r="POB2" s="703"/>
      <c r="POC2" s="703"/>
      <c r="POD2" s="703"/>
      <c r="POE2" s="703"/>
      <c r="POF2" s="703"/>
      <c r="POG2" s="703"/>
      <c r="POH2" s="703"/>
      <c r="POI2" s="703"/>
      <c r="POJ2" s="703"/>
      <c r="POK2" s="703"/>
      <c r="POL2" s="703"/>
      <c r="POM2" s="703"/>
      <c r="PON2" s="703"/>
      <c r="POO2" s="703"/>
      <c r="POP2" s="703"/>
      <c r="POQ2" s="703"/>
      <c r="POR2" s="703"/>
      <c r="POS2" s="703"/>
      <c r="POT2" s="703"/>
      <c r="POU2" s="703"/>
      <c r="POV2" s="703"/>
      <c r="POW2" s="703"/>
      <c r="POX2" s="703"/>
      <c r="POY2" s="703"/>
      <c r="POZ2" s="703"/>
      <c r="PPA2" s="703"/>
      <c r="PPB2" s="703"/>
      <c r="PPC2" s="703"/>
      <c r="PPD2" s="703"/>
      <c r="PPE2" s="703"/>
      <c r="PPF2" s="703"/>
      <c r="PPG2" s="703"/>
      <c r="PPH2" s="703"/>
      <c r="PPI2" s="703"/>
      <c r="PPJ2" s="703"/>
      <c r="PPK2" s="703"/>
      <c r="PPL2" s="703"/>
      <c r="PPM2" s="703"/>
      <c r="PPN2" s="703"/>
      <c r="PPO2" s="703"/>
      <c r="PPP2" s="703"/>
      <c r="PPQ2" s="703"/>
      <c r="PPR2" s="703"/>
      <c r="PPS2" s="703"/>
      <c r="PPT2" s="703"/>
      <c r="PPU2" s="703"/>
      <c r="PPV2" s="703"/>
      <c r="PPW2" s="703"/>
      <c r="PPX2" s="703"/>
      <c r="PPY2" s="703"/>
      <c r="PPZ2" s="703"/>
      <c r="PQA2" s="703"/>
      <c r="PQB2" s="703"/>
      <c r="PQC2" s="703"/>
      <c r="PQD2" s="703"/>
      <c r="PQE2" s="703"/>
      <c r="PQF2" s="703"/>
      <c r="PQG2" s="703"/>
      <c r="PQH2" s="703"/>
      <c r="PQI2" s="703"/>
      <c r="PQJ2" s="703"/>
      <c r="PQK2" s="703"/>
      <c r="PQL2" s="703"/>
      <c r="PQM2" s="703"/>
      <c r="PQN2" s="703"/>
      <c r="PQO2" s="703"/>
      <c r="PQP2" s="703"/>
      <c r="PQQ2" s="703"/>
      <c r="PQR2" s="703"/>
      <c r="PQS2" s="703"/>
      <c r="PQT2" s="703"/>
      <c r="PQU2" s="703"/>
      <c r="PQV2" s="703"/>
      <c r="PQW2" s="703"/>
      <c r="PQX2" s="703"/>
      <c r="PQY2" s="703"/>
      <c r="PQZ2" s="703"/>
      <c r="PRA2" s="703"/>
      <c r="PRB2" s="703"/>
      <c r="PRC2" s="703"/>
      <c r="PRD2" s="703"/>
      <c r="PRE2" s="703"/>
      <c r="PRF2" s="703"/>
      <c r="PRG2" s="703"/>
      <c r="PRH2" s="703"/>
      <c r="PRI2" s="703"/>
      <c r="PRJ2" s="703"/>
      <c r="PRK2" s="703"/>
      <c r="PRL2" s="703"/>
      <c r="PRM2" s="703"/>
      <c r="PRN2" s="703"/>
      <c r="PRO2" s="703"/>
      <c r="PRP2" s="703"/>
      <c r="PRQ2" s="703"/>
      <c r="PRR2" s="703"/>
      <c r="PRS2" s="703"/>
      <c r="PRT2" s="703"/>
      <c r="PRU2" s="703"/>
      <c r="PRV2" s="703"/>
      <c r="PRW2" s="703"/>
      <c r="PRX2" s="703"/>
      <c r="PRY2" s="703"/>
      <c r="PRZ2" s="703"/>
      <c r="PSA2" s="703"/>
      <c r="PSB2" s="703"/>
      <c r="PSC2" s="703"/>
      <c r="PSD2" s="703"/>
      <c r="PSE2" s="703"/>
      <c r="PSF2" s="703"/>
      <c r="PSG2" s="703"/>
      <c r="PSH2" s="703"/>
      <c r="PSI2" s="703"/>
      <c r="PSJ2" s="703"/>
      <c r="PSK2" s="703"/>
      <c r="PSL2" s="703"/>
      <c r="PSM2" s="703"/>
      <c r="PSN2" s="703"/>
      <c r="PSO2" s="703"/>
      <c r="PSP2" s="703"/>
      <c r="PSQ2" s="703"/>
      <c r="PSR2" s="703"/>
      <c r="PSS2" s="703"/>
      <c r="PST2" s="703"/>
      <c r="PSU2" s="703"/>
      <c r="PSV2" s="703"/>
      <c r="PSW2" s="703"/>
      <c r="PSX2" s="703"/>
      <c r="PSY2" s="703"/>
      <c r="PSZ2" s="703"/>
      <c r="PTA2" s="703"/>
      <c r="PTB2" s="703"/>
      <c r="PTC2" s="703"/>
      <c r="PTD2" s="703"/>
      <c r="PTE2" s="703"/>
      <c r="PTF2" s="703"/>
      <c r="PTG2" s="703"/>
      <c r="PTH2" s="703"/>
      <c r="PTI2" s="703"/>
      <c r="PTJ2" s="703"/>
      <c r="PTK2" s="703"/>
      <c r="PTL2" s="703"/>
      <c r="PTM2" s="703"/>
      <c r="PTN2" s="703"/>
      <c r="PTO2" s="703"/>
      <c r="PTP2" s="703"/>
      <c r="PTQ2" s="703"/>
      <c r="PTR2" s="703"/>
      <c r="PTS2" s="703"/>
      <c r="PTT2" s="703"/>
      <c r="PTU2" s="703"/>
      <c r="PTV2" s="703"/>
      <c r="PTW2" s="703"/>
      <c r="PTX2" s="703"/>
      <c r="PTY2" s="703"/>
      <c r="PTZ2" s="703"/>
      <c r="PUA2" s="703"/>
      <c r="PUB2" s="703"/>
      <c r="PUC2" s="703"/>
      <c r="PUD2" s="703"/>
      <c r="PUE2" s="703"/>
      <c r="PUF2" s="703"/>
      <c r="PUG2" s="703"/>
      <c r="PUH2" s="703"/>
      <c r="PUI2" s="703"/>
      <c r="PUJ2" s="703"/>
      <c r="PUK2" s="703"/>
      <c r="PUL2" s="703"/>
      <c r="PUM2" s="703"/>
      <c r="PUN2" s="703"/>
      <c r="PUO2" s="703"/>
      <c r="PUP2" s="703"/>
      <c r="PUQ2" s="703"/>
      <c r="PUR2" s="703"/>
      <c r="PUS2" s="703"/>
      <c r="PUT2" s="703"/>
      <c r="PUU2" s="703"/>
      <c r="PUV2" s="703"/>
      <c r="PUW2" s="703"/>
      <c r="PUX2" s="703"/>
      <c r="PUY2" s="703"/>
      <c r="PUZ2" s="703"/>
      <c r="PVA2" s="703"/>
      <c r="PVB2" s="703"/>
      <c r="PVC2" s="703"/>
      <c r="PVD2" s="703"/>
      <c r="PVE2" s="703"/>
      <c r="PVF2" s="703"/>
      <c r="PVG2" s="703"/>
      <c r="PVH2" s="703"/>
      <c r="PVI2" s="703"/>
      <c r="PVJ2" s="703"/>
      <c r="PVK2" s="703"/>
      <c r="PVL2" s="703"/>
      <c r="PVM2" s="703"/>
      <c r="PVN2" s="703"/>
      <c r="PVO2" s="703"/>
      <c r="PVP2" s="703"/>
      <c r="PVQ2" s="703"/>
      <c r="PVR2" s="703"/>
      <c r="PVS2" s="703"/>
      <c r="PVT2" s="703"/>
      <c r="PVU2" s="703"/>
      <c r="PVV2" s="703"/>
      <c r="PVW2" s="703"/>
      <c r="PVX2" s="703"/>
      <c r="PVY2" s="703"/>
      <c r="PVZ2" s="703"/>
      <c r="PWA2" s="703"/>
      <c r="PWB2" s="703"/>
      <c r="PWC2" s="703"/>
      <c r="PWD2" s="703"/>
      <c r="PWE2" s="703"/>
      <c r="PWF2" s="703"/>
      <c r="PWG2" s="703"/>
      <c r="PWH2" s="703"/>
      <c r="PWI2" s="703"/>
      <c r="PWJ2" s="703"/>
      <c r="PWK2" s="703"/>
      <c r="PWL2" s="703"/>
      <c r="PWM2" s="703"/>
      <c r="PWN2" s="703"/>
      <c r="PWO2" s="703"/>
      <c r="PWP2" s="703"/>
      <c r="PWQ2" s="703"/>
      <c r="PWR2" s="703"/>
      <c r="PWS2" s="703"/>
      <c r="PWT2" s="703"/>
      <c r="PWU2" s="703"/>
      <c r="PWV2" s="703"/>
      <c r="PWW2" s="703"/>
      <c r="PWX2" s="703"/>
      <c r="PWY2" s="703"/>
      <c r="PWZ2" s="703"/>
      <c r="PXA2" s="703"/>
      <c r="PXB2" s="703"/>
      <c r="PXC2" s="703"/>
      <c r="PXD2" s="703"/>
      <c r="PXE2" s="703"/>
      <c r="PXF2" s="703"/>
      <c r="PXG2" s="703"/>
      <c r="PXH2" s="703"/>
      <c r="PXI2" s="703"/>
      <c r="PXJ2" s="703"/>
      <c r="PXK2" s="703"/>
      <c r="PXL2" s="703"/>
      <c r="PXM2" s="703"/>
      <c r="PXN2" s="703"/>
      <c r="PXO2" s="703"/>
      <c r="PXP2" s="703"/>
      <c r="PXQ2" s="703"/>
      <c r="PXR2" s="703"/>
      <c r="PXS2" s="703"/>
      <c r="PXT2" s="703"/>
      <c r="PXU2" s="703"/>
      <c r="PXV2" s="703"/>
      <c r="PXW2" s="703"/>
      <c r="PXX2" s="703"/>
      <c r="PXY2" s="703"/>
      <c r="PXZ2" s="703"/>
      <c r="PYA2" s="703"/>
      <c r="PYB2" s="703"/>
      <c r="PYC2" s="703"/>
      <c r="PYD2" s="703"/>
      <c r="PYE2" s="703"/>
      <c r="PYF2" s="703"/>
      <c r="PYG2" s="703"/>
      <c r="PYH2" s="703"/>
      <c r="PYI2" s="703"/>
      <c r="PYJ2" s="703"/>
      <c r="PYK2" s="703"/>
      <c r="PYL2" s="703"/>
      <c r="PYM2" s="703"/>
      <c r="PYN2" s="703"/>
      <c r="PYO2" s="703"/>
      <c r="PYP2" s="703"/>
      <c r="PYQ2" s="703"/>
      <c r="PYR2" s="703"/>
      <c r="PYS2" s="703"/>
      <c r="PYT2" s="703"/>
      <c r="PYU2" s="703"/>
      <c r="PYV2" s="703"/>
      <c r="PYW2" s="703"/>
      <c r="PYX2" s="703"/>
      <c r="PYY2" s="703"/>
      <c r="PYZ2" s="703"/>
      <c r="PZA2" s="703"/>
      <c r="PZB2" s="703"/>
      <c r="PZC2" s="703"/>
      <c r="PZD2" s="703"/>
      <c r="PZE2" s="703"/>
      <c r="PZF2" s="703"/>
      <c r="PZG2" s="703"/>
      <c r="PZH2" s="703"/>
      <c r="PZI2" s="703"/>
      <c r="PZJ2" s="703"/>
      <c r="PZK2" s="703"/>
      <c r="PZL2" s="703"/>
      <c r="PZM2" s="703"/>
      <c r="PZN2" s="703"/>
      <c r="PZO2" s="703"/>
      <c r="PZP2" s="703"/>
      <c r="PZQ2" s="703"/>
      <c r="PZR2" s="703"/>
      <c r="PZS2" s="703"/>
      <c r="PZT2" s="703"/>
      <c r="PZU2" s="703"/>
      <c r="PZV2" s="703"/>
      <c r="PZW2" s="703"/>
      <c r="PZX2" s="703"/>
      <c r="PZY2" s="703"/>
      <c r="PZZ2" s="703"/>
      <c r="QAA2" s="703"/>
      <c r="QAB2" s="703"/>
      <c r="QAC2" s="703"/>
      <c r="QAD2" s="703"/>
      <c r="QAE2" s="703"/>
      <c r="QAF2" s="703"/>
      <c r="QAG2" s="703"/>
      <c r="QAH2" s="703"/>
      <c r="QAI2" s="703"/>
      <c r="QAJ2" s="703"/>
      <c r="QAK2" s="703"/>
      <c r="QAL2" s="703"/>
      <c r="QAM2" s="703"/>
      <c r="QAN2" s="703"/>
      <c r="QAO2" s="703"/>
      <c r="QAP2" s="703"/>
      <c r="QAQ2" s="703"/>
      <c r="QAR2" s="703"/>
      <c r="QAS2" s="703"/>
      <c r="QAT2" s="703"/>
      <c r="QAU2" s="703"/>
      <c r="QAV2" s="703"/>
      <c r="QAW2" s="703"/>
      <c r="QAX2" s="703"/>
      <c r="QAY2" s="703"/>
      <c r="QAZ2" s="703"/>
      <c r="QBA2" s="703"/>
      <c r="QBB2" s="703"/>
      <c r="QBC2" s="703"/>
      <c r="QBD2" s="703"/>
      <c r="QBE2" s="703"/>
      <c r="QBF2" s="703"/>
      <c r="QBG2" s="703"/>
      <c r="QBH2" s="703"/>
      <c r="QBI2" s="703"/>
      <c r="QBJ2" s="703"/>
      <c r="QBK2" s="703"/>
      <c r="QBL2" s="703"/>
      <c r="QBM2" s="703"/>
      <c r="QBN2" s="703"/>
      <c r="QBO2" s="703"/>
      <c r="QBP2" s="703"/>
      <c r="QBQ2" s="703"/>
      <c r="QBR2" s="703"/>
      <c r="QBS2" s="703"/>
      <c r="QBT2" s="703"/>
      <c r="QBU2" s="703"/>
      <c r="QBV2" s="703"/>
      <c r="QBW2" s="703"/>
      <c r="QBX2" s="703"/>
      <c r="QBY2" s="703"/>
      <c r="QBZ2" s="703"/>
      <c r="QCA2" s="703"/>
      <c r="QCB2" s="703"/>
      <c r="QCC2" s="703"/>
      <c r="QCD2" s="703"/>
      <c r="QCE2" s="703"/>
      <c r="QCF2" s="703"/>
      <c r="QCG2" s="703"/>
      <c r="QCH2" s="703"/>
      <c r="QCI2" s="703"/>
      <c r="QCJ2" s="703"/>
      <c r="QCK2" s="703"/>
      <c r="QCL2" s="703"/>
      <c r="QCM2" s="703"/>
      <c r="QCN2" s="703"/>
      <c r="QCO2" s="703"/>
      <c r="QCP2" s="703"/>
      <c r="QCQ2" s="703"/>
      <c r="QCR2" s="703"/>
      <c r="QCS2" s="703"/>
      <c r="QCT2" s="703"/>
      <c r="QCU2" s="703"/>
      <c r="QCV2" s="703"/>
      <c r="QCW2" s="703"/>
      <c r="QCX2" s="703"/>
      <c r="QCY2" s="703"/>
      <c r="QCZ2" s="703"/>
      <c r="QDA2" s="703"/>
      <c r="QDB2" s="703"/>
      <c r="QDC2" s="703"/>
      <c r="QDD2" s="703"/>
      <c r="QDE2" s="703"/>
      <c r="QDF2" s="703"/>
      <c r="QDG2" s="703"/>
      <c r="QDH2" s="703"/>
      <c r="QDI2" s="703"/>
      <c r="QDJ2" s="703"/>
      <c r="QDK2" s="703"/>
      <c r="QDL2" s="703"/>
      <c r="QDM2" s="703"/>
      <c r="QDN2" s="703"/>
      <c r="QDO2" s="703"/>
      <c r="QDP2" s="703"/>
      <c r="QDQ2" s="703"/>
      <c r="QDR2" s="703"/>
      <c r="QDS2" s="703"/>
      <c r="QDT2" s="703"/>
      <c r="QDU2" s="703"/>
      <c r="QDV2" s="703"/>
      <c r="QDW2" s="703"/>
      <c r="QDX2" s="703"/>
      <c r="QDY2" s="703"/>
      <c r="QDZ2" s="703"/>
      <c r="QEA2" s="703"/>
      <c r="QEB2" s="703"/>
      <c r="QEC2" s="703"/>
      <c r="QED2" s="703"/>
      <c r="QEE2" s="703"/>
      <c r="QEF2" s="703"/>
      <c r="QEG2" s="703"/>
      <c r="QEH2" s="703"/>
      <c r="QEI2" s="703"/>
      <c r="QEJ2" s="703"/>
      <c r="QEK2" s="703"/>
      <c r="QEL2" s="703"/>
      <c r="QEM2" s="703"/>
      <c r="QEN2" s="703"/>
      <c r="QEO2" s="703"/>
      <c r="QEP2" s="703"/>
      <c r="QEQ2" s="703"/>
      <c r="QER2" s="703"/>
      <c r="QES2" s="703"/>
      <c r="QET2" s="703"/>
      <c r="QEU2" s="703"/>
      <c r="QEV2" s="703"/>
      <c r="QEW2" s="703"/>
      <c r="QEX2" s="703"/>
      <c r="QEY2" s="703"/>
      <c r="QEZ2" s="703"/>
      <c r="QFA2" s="703"/>
      <c r="QFB2" s="703"/>
      <c r="QFC2" s="703"/>
      <c r="QFD2" s="703"/>
      <c r="QFE2" s="703"/>
      <c r="QFF2" s="703"/>
      <c r="QFG2" s="703"/>
      <c r="QFH2" s="703"/>
      <c r="QFI2" s="703"/>
      <c r="QFJ2" s="703"/>
      <c r="QFK2" s="703"/>
      <c r="QFL2" s="703"/>
      <c r="QFM2" s="703"/>
      <c r="QFN2" s="703"/>
      <c r="QFO2" s="703"/>
      <c r="QFP2" s="703"/>
      <c r="QFQ2" s="703"/>
      <c r="QFR2" s="703"/>
      <c r="QFS2" s="703"/>
      <c r="QFT2" s="703"/>
      <c r="QFU2" s="703"/>
      <c r="QFV2" s="703"/>
      <c r="QFW2" s="703"/>
      <c r="QFX2" s="703"/>
      <c r="QFY2" s="703"/>
      <c r="QFZ2" s="703"/>
      <c r="QGA2" s="703"/>
      <c r="QGB2" s="703"/>
      <c r="QGC2" s="703"/>
      <c r="QGD2" s="703"/>
      <c r="QGE2" s="703"/>
      <c r="QGF2" s="703"/>
      <c r="QGG2" s="703"/>
      <c r="QGH2" s="703"/>
      <c r="QGI2" s="703"/>
      <c r="QGJ2" s="703"/>
      <c r="QGK2" s="703"/>
      <c r="QGL2" s="703"/>
      <c r="QGM2" s="703"/>
      <c r="QGN2" s="703"/>
      <c r="QGO2" s="703"/>
      <c r="QGP2" s="703"/>
      <c r="QGQ2" s="703"/>
      <c r="QGR2" s="703"/>
      <c r="QGS2" s="703"/>
      <c r="QGT2" s="703"/>
      <c r="QGU2" s="703"/>
      <c r="QGV2" s="703"/>
      <c r="QGW2" s="703"/>
      <c r="QGX2" s="703"/>
      <c r="QGY2" s="703"/>
      <c r="QGZ2" s="703"/>
      <c r="QHA2" s="703"/>
      <c r="QHB2" s="703"/>
      <c r="QHC2" s="703"/>
      <c r="QHD2" s="703"/>
      <c r="QHE2" s="703"/>
      <c r="QHF2" s="703"/>
      <c r="QHG2" s="703"/>
      <c r="QHH2" s="703"/>
      <c r="QHI2" s="703"/>
      <c r="QHJ2" s="703"/>
      <c r="QHK2" s="703"/>
      <c r="QHL2" s="703"/>
      <c r="QHM2" s="703"/>
      <c r="QHN2" s="703"/>
      <c r="QHO2" s="703"/>
      <c r="QHP2" s="703"/>
      <c r="QHQ2" s="703"/>
      <c r="QHR2" s="703"/>
      <c r="QHS2" s="703"/>
      <c r="QHT2" s="703"/>
      <c r="QHU2" s="703"/>
      <c r="QHV2" s="703"/>
      <c r="QHW2" s="703"/>
      <c r="QHX2" s="703"/>
      <c r="QHY2" s="703"/>
      <c r="QHZ2" s="703"/>
      <c r="QIA2" s="703"/>
      <c r="QIB2" s="703"/>
      <c r="QIC2" s="703"/>
      <c r="QID2" s="703"/>
      <c r="QIE2" s="703"/>
      <c r="QIF2" s="703"/>
      <c r="QIG2" s="703"/>
      <c r="QIH2" s="703"/>
      <c r="QII2" s="703"/>
      <c r="QIJ2" s="703"/>
      <c r="QIK2" s="703"/>
      <c r="QIL2" s="703"/>
      <c r="QIM2" s="703"/>
      <c r="QIN2" s="703"/>
      <c r="QIO2" s="703"/>
      <c r="QIP2" s="703"/>
      <c r="QIQ2" s="703"/>
      <c r="QIR2" s="703"/>
      <c r="QIS2" s="703"/>
      <c r="QIT2" s="703"/>
      <c r="QIU2" s="703"/>
      <c r="QIV2" s="703"/>
      <c r="QIW2" s="703"/>
      <c r="QIX2" s="703"/>
      <c r="QIY2" s="703"/>
      <c r="QIZ2" s="703"/>
      <c r="QJA2" s="703"/>
      <c r="QJB2" s="703"/>
      <c r="QJC2" s="703"/>
      <c r="QJD2" s="703"/>
      <c r="QJE2" s="703"/>
      <c r="QJF2" s="703"/>
      <c r="QJG2" s="703"/>
      <c r="QJH2" s="703"/>
      <c r="QJI2" s="703"/>
      <c r="QJJ2" s="703"/>
      <c r="QJK2" s="703"/>
      <c r="QJL2" s="703"/>
      <c r="QJM2" s="703"/>
      <c r="QJN2" s="703"/>
      <c r="QJO2" s="703"/>
      <c r="QJP2" s="703"/>
      <c r="QJQ2" s="703"/>
      <c r="QJR2" s="703"/>
      <c r="QJS2" s="703"/>
      <c r="QJT2" s="703"/>
      <c r="QJU2" s="703"/>
      <c r="QJV2" s="703"/>
      <c r="QJW2" s="703"/>
      <c r="QJX2" s="703"/>
      <c r="QJY2" s="703"/>
      <c r="QJZ2" s="703"/>
      <c r="QKA2" s="703"/>
      <c r="QKB2" s="703"/>
      <c r="QKC2" s="703"/>
      <c r="QKD2" s="703"/>
      <c r="QKE2" s="703"/>
      <c r="QKF2" s="703"/>
      <c r="QKG2" s="703"/>
      <c r="QKH2" s="703"/>
      <c r="QKI2" s="703"/>
      <c r="QKJ2" s="703"/>
      <c r="QKK2" s="703"/>
      <c r="QKL2" s="703"/>
      <c r="QKM2" s="703"/>
      <c r="QKN2" s="703"/>
      <c r="QKO2" s="703"/>
      <c r="QKP2" s="703"/>
      <c r="QKQ2" s="703"/>
      <c r="QKR2" s="703"/>
      <c r="QKS2" s="703"/>
      <c r="QKT2" s="703"/>
      <c r="QKU2" s="703"/>
      <c r="QKV2" s="703"/>
      <c r="QKW2" s="703"/>
      <c r="QKX2" s="703"/>
      <c r="QKY2" s="703"/>
      <c r="QKZ2" s="703"/>
      <c r="QLA2" s="703"/>
      <c r="QLB2" s="703"/>
      <c r="QLC2" s="703"/>
      <c r="QLD2" s="703"/>
      <c r="QLE2" s="703"/>
      <c r="QLF2" s="703"/>
      <c r="QLG2" s="703"/>
      <c r="QLH2" s="703"/>
      <c r="QLI2" s="703"/>
      <c r="QLJ2" s="703"/>
      <c r="QLK2" s="703"/>
      <c r="QLL2" s="703"/>
      <c r="QLM2" s="703"/>
      <c r="QLN2" s="703"/>
      <c r="QLO2" s="703"/>
      <c r="QLP2" s="703"/>
      <c r="QLQ2" s="703"/>
      <c r="QLR2" s="703"/>
      <c r="QLS2" s="703"/>
      <c r="QLT2" s="703"/>
      <c r="QLU2" s="703"/>
      <c r="QLV2" s="703"/>
      <c r="QLW2" s="703"/>
      <c r="QLX2" s="703"/>
      <c r="QLY2" s="703"/>
      <c r="QLZ2" s="703"/>
      <c r="QMA2" s="703"/>
      <c r="QMB2" s="703"/>
      <c r="QMC2" s="703"/>
      <c r="QMD2" s="703"/>
      <c r="QME2" s="703"/>
      <c r="QMF2" s="703"/>
      <c r="QMG2" s="703"/>
      <c r="QMH2" s="703"/>
      <c r="QMI2" s="703"/>
      <c r="QMJ2" s="703"/>
      <c r="QMK2" s="703"/>
      <c r="QML2" s="703"/>
      <c r="QMM2" s="703"/>
      <c r="QMN2" s="703"/>
      <c r="QMO2" s="703"/>
      <c r="QMP2" s="703"/>
      <c r="QMQ2" s="703"/>
      <c r="QMR2" s="703"/>
      <c r="QMS2" s="703"/>
      <c r="QMT2" s="703"/>
      <c r="QMU2" s="703"/>
      <c r="QMV2" s="703"/>
      <c r="QMW2" s="703"/>
      <c r="QMX2" s="703"/>
      <c r="QMY2" s="703"/>
      <c r="QMZ2" s="703"/>
      <c r="QNA2" s="703"/>
      <c r="QNB2" s="703"/>
      <c r="QNC2" s="703"/>
      <c r="QND2" s="703"/>
      <c r="QNE2" s="703"/>
      <c r="QNF2" s="703"/>
      <c r="QNG2" s="703"/>
      <c r="QNH2" s="703"/>
      <c r="QNI2" s="703"/>
      <c r="QNJ2" s="703"/>
      <c r="QNK2" s="703"/>
      <c r="QNL2" s="703"/>
      <c r="QNM2" s="703"/>
      <c r="QNN2" s="703"/>
      <c r="QNO2" s="703"/>
      <c r="QNP2" s="703"/>
      <c r="QNQ2" s="703"/>
      <c r="QNR2" s="703"/>
      <c r="QNS2" s="703"/>
      <c r="QNT2" s="703"/>
      <c r="QNU2" s="703"/>
      <c r="QNV2" s="703"/>
      <c r="QNW2" s="703"/>
      <c r="QNX2" s="703"/>
      <c r="QNY2" s="703"/>
      <c r="QNZ2" s="703"/>
      <c r="QOA2" s="703"/>
      <c r="QOB2" s="703"/>
      <c r="QOC2" s="703"/>
      <c r="QOD2" s="703"/>
      <c r="QOE2" s="703"/>
      <c r="QOF2" s="703"/>
      <c r="QOG2" s="703"/>
      <c r="QOH2" s="703"/>
      <c r="QOI2" s="703"/>
      <c r="QOJ2" s="703"/>
      <c r="QOK2" s="703"/>
      <c r="QOL2" s="703"/>
      <c r="QOM2" s="703"/>
      <c r="QON2" s="703"/>
      <c r="QOO2" s="703"/>
      <c r="QOP2" s="703"/>
      <c r="QOQ2" s="703"/>
      <c r="QOR2" s="703"/>
      <c r="QOS2" s="703"/>
      <c r="QOT2" s="703"/>
      <c r="QOU2" s="703"/>
      <c r="QOV2" s="703"/>
      <c r="QOW2" s="703"/>
      <c r="QOX2" s="703"/>
      <c r="QOY2" s="703"/>
      <c r="QOZ2" s="703"/>
      <c r="QPA2" s="703"/>
      <c r="QPB2" s="703"/>
      <c r="QPC2" s="703"/>
      <c r="QPD2" s="703"/>
      <c r="QPE2" s="703"/>
      <c r="QPF2" s="703"/>
      <c r="QPG2" s="703"/>
      <c r="QPH2" s="703"/>
      <c r="QPI2" s="703"/>
      <c r="QPJ2" s="703"/>
      <c r="QPK2" s="703"/>
      <c r="QPL2" s="703"/>
      <c r="QPM2" s="703"/>
      <c r="QPN2" s="703"/>
      <c r="QPO2" s="703"/>
      <c r="QPP2" s="703"/>
      <c r="QPQ2" s="703"/>
      <c r="QPR2" s="703"/>
      <c r="QPS2" s="703"/>
      <c r="QPT2" s="703"/>
      <c r="QPU2" s="703"/>
      <c r="QPV2" s="703"/>
      <c r="QPW2" s="703"/>
      <c r="QPX2" s="703"/>
      <c r="QPY2" s="703"/>
      <c r="QPZ2" s="703"/>
      <c r="QQA2" s="703"/>
      <c r="QQB2" s="703"/>
      <c r="QQC2" s="703"/>
      <c r="QQD2" s="703"/>
      <c r="QQE2" s="703"/>
      <c r="QQF2" s="703"/>
      <c r="QQG2" s="703"/>
      <c r="QQH2" s="703"/>
      <c r="QQI2" s="703"/>
      <c r="QQJ2" s="703"/>
      <c r="QQK2" s="703"/>
      <c r="QQL2" s="703"/>
      <c r="QQM2" s="703"/>
      <c r="QQN2" s="703"/>
      <c r="QQO2" s="703"/>
      <c r="QQP2" s="703"/>
      <c r="QQQ2" s="703"/>
      <c r="QQR2" s="703"/>
      <c r="QQS2" s="703"/>
      <c r="QQT2" s="703"/>
      <c r="QQU2" s="703"/>
      <c r="QQV2" s="703"/>
      <c r="QQW2" s="703"/>
      <c r="QQX2" s="703"/>
      <c r="QQY2" s="703"/>
      <c r="QQZ2" s="703"/>
      <c r="QRA2" s="703"/>
      <c r="QRB2" s="703"/>
      <c r="QRC2" s="703"/>
      <c r="QRD2" s="703"/>
      <c r="QRE2" s="703"/>
      <c r="QRF2" s="703"/>
      <c r="QRG2" s="703"/>
      <c r="QRH2" s="703"/>
      <c r="QRI2" s="703"/>
      <c r="QRJ2" s="703"/>
      <c r="QRK2" s="703"/>
      <c r="QRL2" s="703"/>
      <c r="QRM2" s="703"/>
      <c r="QRN2" s="703"/>
      <c r="QRO2" s="703"/>
      <c r="QRP2" s="703"/>
      <c r="QRQ2" s="703"/>
      <c r="QRR2" s="703"/>
      <c r="QRS2" s="703"/>
      <c r="QRT2" s="703"/>
      <c r="QRU2" s="703"/>
      <c r="QRV2" s="703"/>
      <c r="QRW2" s="703"/>
      <c r="QRX2" s="703"/>
      <c r="QRY2" s="703"/>
      <c r="QRZ2" s="703"/>
      <c r="QSA2" s="703"/>
      <c r="QSB2" s="703"/>
      <c r="QSC2" s="703"/>
      <c r="QSD2" s="703"/>
      <c r="QSE2" s="703"/>
      <c r="QSF2" s="703"/>
      <c r="QSG2" s="703"/>
      <c r="QSH2" s="703"/>
      <c r="QSI2" s="703"/>
      <c r="QSJ2" s="703"/>
      <c r="QSK2" s="703"/>
      <c r="QSL2" s="703"/>
      <c r="QSM2" s="703"/>
      <c r="QSN2" s="703"/>
      <c r="QSO2" s="703"/>
      <c r="QSP2" s="703"/>
      <c r="QSQ2" s="703"/>
      <c r="QSR2" s="703"/>
      <c r="QSS2" s="703"/>
      <c r="QST2" s="703"/>
      <c r="QSU2" s="703"/>
      <c r="QSV2" s="703"/>
      <c r="QSW2" s="703"/>
      <c r="QSX2" s="703"/>
      <c r="QSY2" s="703"/>
      <c r="QSZ2" s="703"/>
      <c r="QTA2" s="703"/>
      <c r="QTB2" s="703"/>
      <c r="QTC2" s="703"/>
      <c r="QTD2" s="703"/>
      <c r="QTE2" s="703"/>
      <c r="QTF2" s="703"/>
      <c r="QTG2" s="703"/>
      <c r="QTH2" s="703"/>
      <c r="QTI2" s="703"/>
      <c r="QTJ2" s="703"/>
      <c r="QTK2" s="703"/>
      <c r="QTL2" s="703"/>
      <c r="QTM2" s="703"/>
      <c r="QTN2" s="703"/>
      <c r="QTO2" s="703"/>
      <c r="QTP2" s="703"/>
      <c r="QTQ2" s="703"/>
      <c r="QTR2" s="703"/>
      <c r="QTS2" s="703"/>
      <c r="QTT2" s="703"/>
      <c r="QTU2" s="703"/>
      <c r="QTV2" s="703"/>
      <c r="QTW2" s="703"/>
      <c r="QTX2" s="703"/>
      <c r="QTY2" s="703"/>
      <c r="QTZ2" s="703"/>
      <c r="QUA2" s="703"/>
      <c r="QUB2" s="703"/>
      <c r="QUC2" s="703"/>
      <c r="QUD2" s="703"/>
      <c r="QUE2" s="703"/>
      <c r="QUF2" s="703"/>
      <c r="QUG2" s="703"/>
      <c r="QUH2" s="703"/>
      <c r="QUI2" s="703"/>
      <c r="QUJ2" s="703"/>
      <c r="QUK2" s="703"/>
      <c r="QUL2" s="703"/>
      <c r="QUM2" s="703"/>
      <c r="QUN2" s="703"/>
      <c r="QUO2" s="703"/>
      <c r="QUP2" s="703"/>
      <c r="QUQ2" s="703"/>
      <c r="QUR2" s="703"/>
      <c r="QUS2" s="703"/>
      <c r="QUT2" s="703"/>
      <c r="QUU2" s="703"/>
      <c r="QUV2" s="703"/>
      <c r="QUW2" s="703"/>
      <c r="QUX2" s="703"/>
      <c r="QUY2" s="703"/>
      <c r="QUZ2" s="703"/>
      <c r="QVA2" s="703"/>
      <c r="QVB2" s="703"/>
      <c r="QVC2" s="703"/>
      <c r="QVD2" s="703"/>
      <c r="QVE2" s="703"/>
      <c r="QVF2" s="703"/>
      <c r="QVG2" s="703"/>
      <c r="QVH2" s="703"/>
      <c r="QVI2" s="703"/>
      <c r="QVJ2" s="703"/>
      <c r="QVK2" s="703"/>
      <c r="QVL2" s="703"/>
      <c r="QVM2" s="703"/>
      <c r="QVN2" s="703"/>
      <c r="QVO2" s="703"/>
      <c r="QVP2" s="703"/>
      <c r="QVQ2" s="703"/>
      <c r="QVR2" s="703"/>
      <c r="QVS2" s="703"/>
      <c r="QVT2" s="703"/>
      <c r="QVU2" s="703"/>
      <c r="QVV2" s="703"/>
      <c r="QVW2" s="703"/>
      <c r="QVX2" s="703"/>
      <c r="QVY2" s="703"/>
      <c r="QVZ2" s="703"/>
      <c r="QWA2" s="703"/>
      <c r="QWB2" s="703"/>
      <c r="QWC2" s="703"/>
      <c r="QWD2" s="703"/>
      <c r="QWE2" s="703"/>
      <c r="QWF2" s="703"/>
      <c r="QWG2" s="703"/>
      <c r="QWH2" s="703"/>
      <c r="QWI2" s="703"/>
      <c r="QWJ2" s="703"/>
      <c r="QWK2" s="703"/>
      <c r="QWL2" s="703"/>
      <c r="QWM2" s="703"/>
      <c r="QWN2" s="703"/>
      <c r="QWO2" s="703"/>
      <c r="QWP2" s="703"/>
      <c r="QWQ2" s="703"/>
      <c r="QWR2" s="703"/>
      <c r="QWS2" s="703"/>
      <c r="QWT2" s="703"/>
      <c r="QWU2" s="703"/>
      <c r="QWV2" s="703"/>
      <c r="QWW2" s="703"/>
      <c r="QWX2" s="703"/>
      <c r="QWY2" s="703"/>
      <c r="QWZ2" s="703"/>
      <c r="QXA2" s="703"/>
      <c r="QXB2" s="703"/>
      <c r="QXC2" s="703"/>
      <c r="QXD2" s="703"/>
      <c r="QXE2" s="703"/>
      <c r="QXF2" s="703"/>
      <c r="QXG2" s="703"/>
      <c r="QXH2" s="703"/>
      <c r="QXI2" s="703"/>
      <c r="QXJ2" s="703"/>
      <c r="QXK2" s="703"/>
      <c r="QXL2" s="703"/>
      <c r="QXM2" s="703"/>
      <c r="QXN2" s="703"/>
      <c r="QXO2" s="703"/>
      <c r="QXP2" s="703"/>
      <c r="QXQ2" s="703"/>
      <c r="QXR2" s="703"/>
      <c r="QXS2" s="703"/>
      <c r="QXT2" s="703"/>
      <c r="QXU2" s="703"/>
      <c r="QXV2" s="703"/>
      <c r="QXW2" s="703"/>
      <c r="QXX2" s="703"/>
      <c r="QXY2" s="703"/>
      <c r="QXZ2" s="703"/>
      <c r="QYA2" s="703"/>
      <c r="QYB2" s="703"/>
      <c r="QYC2" s="703"/>
      <c r="QYD2" s="703"/>
      <c r="QYE2" s="703"/>
      <c r="QYF2" s="703"/>
      <c r="QYG2" s="703"/>
      <c r="QYH2" s="703"/>
      <c r="QYI2" s="703"/>
      <c r="QYJ2" s="703"/>
      <c r="QYK2" s="703"/>
      <c r="QYL2" s="703"/>
      <c r="QYM2" s="703"/>
      <c r="QYN2" s="703"/>
      <c r="QYO2" s="703"/>
      <c r="QYP2" s="703"/>
      <c r="QYQ2" s="703"/>
      <c r="QYR2" s="703"/>
      <c r="QYS2" s="703"/>
      <c r="QYT2" s="703"/>
      <c r="QYU2" s="703"/>
      <c r="QYV2" s="703"/>
      <c r="QYW2" s="703"/>
      <c r="QYX2" s="703"/>
      <c r="QYY2" s="703"/>
      <c r="QYZ2" s="703"/>
      <c r="QZA2" s="703"/>
      <c r="QZB2" s="703"/>
      <c r="QZC2" s="703"/>
      <c r="QZD2" s="703"/>
      <c r="QZE2" s="703"/>
      <c r="QZF2" s="703"/>
      <c r="QZG2" s="703"/>
      <c r="QZH2" s="703"/>
      <c r="QZI2" s="703"/>
      <c r="QZJ2" s="703"/>
      <c r="QZK2" s="703"/>
      <c r="QZL2" s="703"/>
      <c r="QZM2" s="703"/>
      <c r="QZN2" s="703"/>
      <c r="QZO2" s="703"/>
      <c r="QZP2" s="703"/>
      <c r="QZQ2" s="703"/>
      <c r="QZR2" s="703"/>
      <c r="QZS2" s="703"/>
      <c r="QZT2" s="703"/>
      <c r="QZU2" s="703"/>
      <c r="QZV2" s="703"/>
      <c r="QZW2" s="703"/>
      <c r="QZX2" s="703"/>
      <c r="QZY2" s="703"/>
      <c r="QZZ2" s="703"/>
      <c r="RAA2" s="703"/>
      <c r="RAB2" s="703"/>
      <c r="RAC2" s="703"/>
      <c r="RAD2" s="703"/>
      <c r="RAE2" s="703"/>
      <c r="RAF2" s="703"/>
      <c r="RAG2" s="703"/>
      <c r="RAH2" s="703"/>
      <c r="RAI2" s="703"/>
      <c r="RAJ2" s="703"/>
      <c r="RAK2" s="703"/>
      <c r="RAL2" s="703"/>
      <c r="RAM2" s="703"/>
      <c r="RAN2" s="703"/>
      <c r="RAO2" s="703"/>
      <c r="RAP2" s="703"/>
      <c r="RAQ2" s="703"/>
      <c r="RAR2" s="703"/>
      <c r="RAS2" s="703"/>
      <c r="RAT2" s="703"/>
      <c r="RAU2" s="703"/>
      <c r="RAV2" s="703"/>
      <c r="RAW2" s="703"/>
      <c r="RAX2" s="703"/>
      <c r="RAY2" s="703"/>
      <c r="RAZ2" s="703"/>
      <c r="RBA2" s="703"/>
      <c r="RBB2" s="703"/>
      <c r="RBC2" s="703"/>
      <c r="RBD2" s="703"/>
      <c r="RBE2" s="703"/>
      <c r="RBF2" s="703"/>
      <c r="RBG2" s="703"/>
      <c r="RBH2" s="703"/>
      <c r="RBI2" s="703"/>
      <c r="RBJ2" s="703"/>
      <c r="RBK2" s="703"/>
      <c r="RBL2" s="703"/>
      <c r="RBM2" s="703"/>
      <c r="RBN2" s="703"/>
      <c r="RBO2" s="703"/>
      <c r="RBP2" s="703"/>
      <c r="RBQ2" s="703"/>
      <c r="RBR2" s="703"/>
      <c r="RBS2" s="703"/>
      <c r="RBT2" s="703"/>
      <c r="RBU2" s="703"/>
      <c r="RBV2" s="703"/>
      <c r="RBW2" s="703"/>
      <c r="RBX2" s="703"/>
      <c r="RBY2" s="703"/>
      <c r="RBZ2" s="703"/>
      <c r="RCA2" s="703"/>
      <c r="RCB2" s="703"/>
      <c r="RCC2" s="703"/>
      <c r="RCD2" s="703"/>
      <c r="RCE2" s="703"/>
      <c r="RCF2" s="703"/>
      <c r="RCG2" s="703"/>
      <c r="RCH2" s="703"/>
      <c r="RCI2" s="703"/>
      <c r="RCJ2" s="703"/>
      <c r="RCK2" s="703"/>
      <c r="RCL2" s="703"/>
      <c r="RCM2" s="703"/>
      <c r="RCN2" s="703"/>
      <c r="RCO2" s="703"/>
      <c r="RCP2" s="703"/>
      <c r="RCQ2" s="703"/>
      <c r="RCR2" s="703"/>
      <c r="RCS2" s="703"/>
      <c r="RCT2" s="703"/>
      <c r="RCU2" s="703"/>
      <c r="RCV2" s="703"/>
      <c r="RCW2" s="703"/>
      <c r="RCX2" s="703"/>
      <c r="RCY2" s="703"/>
      <c r="RCZ2" s="703"/>
      <c r="RDA2" s="703"/>
      <c r="RDB2" s="703"/>
      <c r="RDC2" s="703"/>
      <c r="RDD2" s="703"/>
      <c r="RDE2" s="703"/>
      <c r="RDF2" s="703"/>
      <c r="RDG2" s="703"/>
      <c r="RDH2" s="703"/>
      <c r="RDI2" s="703"/>
      <c r="RDJ2" s="703"/>
      <c r="RDK2" s="703"/>
      <c r="RDL2" s="703"/>
      <c r="RDM2" s="703"/>
      <c r="RDN2" s="703"/>
      <c r="RDO2" s="703"/>
      <c r="RDP2" s="703"/>
      <c r="RDQ2" s="703"/>
      <c r="RDR2" s="703"/>
      <c r="RDS2" s="703"/>
      <c r="RDT2" s="703"/>
      <c r="RDU2" s="703"/>
      <c r="RDV2" s="703"/>
      <c r="RDW2" s="703"/>
      <c r="RDX2" s="703"/>
      <c r="RDY2" s="703"/>
      <c r="RDZ2" s="703"/>
      <c r="REA2" s="703"/>
      <c r="REB2" s="703"/>
      <c r="REC2" s="703"/>
      <c r="RED2" s="703"/>
      <c r="REE2" s="703"/>
      <c r="REF2" s="703"/>
      <c r="REG2" s="703"/>
      <c r="REH2" s="703"/>
      <c r="REI2" s="703"/>
      <c r="REJ2" s="703"/>
      <c r="REK2" s="703"/>
      <c r="REL2" s="703"/>
      <c r="REM2" s="703"/>
      <c r="REN2" s="703"/>
      <c r="REO2" s="703"/>
      <c r="REP2" s="703"/>
      <c r="REQ2" s="703"/>
      <c r="RER2" s="703"/>
      <c r="RES2" s="703"/>
      <c r="RET2" s="703"/>
      <c r="REU2" s="703"/>
      <c r="REV2" s="703"/>
      <c r="REW2" s="703"/>
      <c r="REX2" s="703"/>
      <c r="REY2" s="703"/>
      <c r="REZ2" s="703"/>
      <c r="RFA2" s="703"/>
      <c r="RFB2" s="703"/>
      <c r="RFC2" s="703"/>
      <c r="RFD2" s="703"/>
      <c r="RFE2" s="703"/>
      <c r="RFF2" s="703"/>
      <c r="RFG2" s="703"/>
      <c r="RFH2" s="703"/>
      <c r="RFI2" s="703"/>
      <c r="RFJ2" s="703"/>
      <c r="RFK2" s="703"/>
      <c r="RFL2" s="703"/>
      <c r="RFM2" s="703"/>
      <c r="RFN2" s="703"/>
      <c r="RFO2" s="703"/>
      <c r="RFP2" s="703"/>
      <c r="RFQ2" s="703"/>
      <c r="RFR2" s="703"/>
      <c r="RFS2" s="703"/>
      <c r="RFT2" s="703"/>
      <c r="RFU2" s="703"/>
      <c r="RFV2" s="703"/>
      <c r="RFW2" s="703"/>
      <c r="RFX2" s="703"/>
      <c r="RFY2" s="703"/>
      <c r="RFZ2" s="703"/>
      <c r="RGA2" s="703"/>
      <c r="RGB2" s="703"/>
      <c r="RGC2" s="703"/>
      <c r="RGD2" s="703"/>
      <c r="RGE2" s="703"/>
      <c r="RGF2" s="703"/>
      <c r="RGG2" s="703"/>
      <c r="RGH2" s="703"/>
      <c r="RGI2" s="703"/>
      <c r="RGJ2" s="703"/>
      <c r="RGK2" s="703"/>
      <c r="RGL2" s="703"/>
      <c r="RGM2" s="703"/>
      <c r="RGN2" s="703"/>
      <c r="RGO2" s="703"/>
      <c r="RGP2" s="703"/>
      <c r="RGQ2" s="703"/>
      <c r="RGR2" s="703"/>
      <c r="RGS2" s="703"/>
      <c r="RGT2" s="703"/>
      <c r="RGU2" s="703"/>
      <c r="RGV2" s="703"/>
      <c r="RGW2" s="703"/>
      <c r="RGX2" s="703"/>
      <c r="RGY2" s="703"/>
      <c r="RGZ2" s="703"/>
      <c r="RHA2" s="703"/>
      <c r="RHB2" s="703"/>
      <c r="RHC2" s="703"/>
      <c r="RHD2" s="703"/>
      <c r="RHE2" s="703"/>
      <c r="RHF2" s="703"/>
      <c r="RHG2" s="703"/>
      <c r="RHH2" s="703"/>
      <c r="RHI2" s="703"/>
      <c r="RHJ2" s="703"/>
      <c r="RHK2" s="703"/>
      <c r="RHL2" s="703"/>
      <c r="RHM2" s="703"/>
      <c r="RHN2" s="703"/>
      <c r="RHO2" s="703"/>
      <c r="RHP2" s="703"/>
      <c r="RHQ2" s="703"/>
      <c r="RHR2" s="703"/>
      <c r="RHS2" s="703"/>
      <c r="RHT2" s="703"/>
      <c r="RHU2" s="703"/>
      <c r="RHV2" s="703"/>
      <c r="RHW2" s="703"/>
      <c r="RHX2" s="703"/>
      <c r="RHY2" s="703"/>
      <c r="RHZ2" s="703"/>
      <c r="RIA2" s="703"/>
      <c r="RIB2" s="703"/>
      <c r="RIC2" s="703"/>
      <c r="RID2" s="703"/>
      <c r="RIE2" s="703"/>
      <c r="RIF2" s="703"/>
      <c r="RIG2" s="703"/>
      <c r="RIH2" s="703"/>
      <c r="RII2" s="703"/>
      <c r="RIJ2" s="703"/>
      <c r="RIK2" s="703"/>
      <c r="RIL2" s="703"/>
      <c r="RIM2" s="703"/>
      <c r="RIN2" s="703"/>
      <c r="RIO2" s="703"/>
      <c r="RIP2" s="703"/>
      <c r="RIQ2" s="703"/>
      <c r="RIR2" s="703"/>
      <c r="RIS2" s="703"/>
      <c r="RIT2" s="703"/>
      <c r="RIU2" s="703"/>
      <c r="RIV2" s="703"/>
      <c r="RIW2" s="703"/>
      <c r="RIX2" s="703"/>
      <c r="RIY2" s="703"/>
      <c r="RIZ2" s="703"/>
      <c r="RJA2" s="703"/>
      <c r="RJB2" s="703"/>
      <c r="RJC2" s="703"/>
      <c r="RJD2" s="703"/>
      <c r="RJE2" s="703"/>
      <c r="RJF2" s="703"/>
      <c r="RJG2" s="703"/>
      <c r="RJH2" s="703"/>
      <c r="RJI2" s="703"/>
      <c r="RJJ2" s="703"/>
      <c r="RJK2" s="703"/>
      <c r="RJL2" s="703"/>
      <c r="RJM2" s="703"/>
      <c r="RJN2" s="703"/>
      <c r="RJO2" s="703"/>
      <c r="RJP2" s="703"/>
      <c r="RJQ2" s="703"/>
      <c r="RJR2" s="703"/>
      <c r="RJS2" s="703"/>
      <c r="RJT2" s="703"/>
      <c r="RJU2" s="703"/>
      <c r="RJV2" s="703"/>
      <c r="RJW2" s="703"/>
      <c r="RJX2" s="703"/>
      <c r="RJY2" s="703"/>
      <c r="RJZ2" s="703"/>
      <c r="RKA2" s="703"/>
      <c r="RKB2" s="703"/>
      <c r="RKC2" s="703"/>
      <c r="RKD2" s="703"/>
      <c r="RKE2" s="703"/>
      <c r="RKF2" s="703"/>
      <c r="RKG2" s="703"/>
      <c r="RKH2" s="703"/>
      <c r="RKI2" s="703"/>
      <c r="RKJ2" s="703"/>
      <c r="RKK2" s="703"/>
      <c r="RKL2" s="703"/>
      <c r="RKM2" s="703"/>
      <c r="RKN2" s="703"/>
      <c r="RKO2" s="703"/>
      <c r="RKP2" s="703"/>
      <c r="RKQ2" s="703"/>
      <c r="RKR2" s="703"/>
      <c r="RKS2" s="703"/>
      <c r="RKT2" s="703"/>
      <c r="RKU2" s="703"/>
      <c r="RKV2" s="703"/>
      <c r="RKW2" s="703"/>
      <c r="RKX2" s="703"/>
      <c r="RKY2" s="703"/>
      <c r="RKZ2" s="703"/>
      <c r="RLA2" s="703"/>
      <c r="RLB2" s="703"/>
      <c r="RLC2" s="703"/>
      <c r="RLD2" s="703"/>
      <c r="RLE2" s="703"/>
      <c r="RLF2" s="703"/>
      <c r="RLG2" s="703"/>
      <c r="RLH2" s="703"/>
      <c r="RLI2" s="703"/>
      <c r="RLJ2" s="703"/>
      <c r="RLK2" s="703"/>
      <c r="RLL2" s="703"/>
      <c r="RLM2" s="703"/>
      <c r="RLN2" s="703"/>
      <c r="RLO2" s="703"/>
      <c r="RLP2" s="703"/>
      <c r="RLQ2" s="703"/>
      <c r="RLR2" s="703"/>
      <c r="RLS2" s="703"/>
      <c r="RLT2" s="703"/>
      <c r="RLU2" s="703"/>
      <c r="RLV2" s="703"/>
      <c r="RLW2" s="703"/>
      <c r="RLX2" s="703"/>
      <c r="RLY2" s="703"/>
      <c r="RLZ2" s="703"/>
      <c r="RMA2" s="703"/>
      <c r="RMB2" s="703"/>
      <c r="RMC2" s="703"/>
      <c r="RMD2" s="703"/>
      <c r="RME2" s="703"/>
      <c r="RMF2" s="703"/>
      <c r="RMG2" s="703"/>
      <c r="RMH2" s="703"/>
      <c r="RMI2" s="703"/>
      <c r="RMJ2" s="703"/>
      <c r="RMK2" s="703"/>
      <c r="RML2" s="703"/>
      <c r="RMM2" s="703"/>
      <c r="RMN2" s="703"/>
      <c r="RMO2" s="703"/>
      <c r="RMP2" s="703"/>
      <c r="RMQ2" s="703"/>
      <c r="RMR2" s="703"/>
      <c r="RMS2" s="703"/>
      <c r="RMT2" s="703"/>
      <c r="RMU2" s="703"/>
      <c r="RMV2" s="703"/>
      <c r="RMW2" s="703"/>
      <c r="RMX2" s="703"/>
      <c r="RMY2" s="703"/>
      <c r="RMZ2" s="703"/>
      <c r="RNA2" s="703"/>
      <c r="RNB2" s="703"/>
      <c r="RNC2" s="703"/>
      <c r="RND2" s="703"/>
      <c r="RNE2" s="703"/>
      <c r="RNF2" s="703"/>
      <c r="RNG2" s="703"/>
      <c r="RNH2" s="703"/>
      <c r="RNI2" s="703"/>
      <c r="RNJ2" s="703"/>
      <c r="RNK2" s="703"/>
      <c r="RNL2" s="703"/>
      <c r="RNM2" s="703"/>
      <c r="RNN2" s="703"/>
      <c r="RNO2" s="703"/>
      <c r="RNP2" s="703"/>
      <c r="RNQ2" s="703"/>
      <c r="RNR2" s="703"/>
      <c r="RNS2" s="703"/>
      <c r="RNT2" s="703"/>
      <c r="RNU2" s="703"/>
      <c r="RNV2" s="703"/>
      <c r="RNW2" s="703"/>
      <c r="RNX2" s="703"/>
      <c r="RNY2" s="703"/>
      <c r="RNZ2" s="703"/>
      <c r="ROA2" s="703"/>
      <c r="ROB2" s="703"/>
      <c r="ROC2" s="703"/>
      <c r="ROD2" s="703"/>
      <c r="ROE2" s="703"/>
      <c r="ROF2" s="703"/>
      <c r="ROG2" s="703"/>
      <c r="ROH2" s="703"/>
      <c r="ROI2" s="703"/>
      <c r="ROJ2" s="703"/>
      <c r="ROK2" s="703"/>
      <c r="ROL2" s="703"/>
      <c r="ROM2" s="703"/>
      <c r="RON2" s="703"/>
      <c r="ROO2" s="703"/>
      <c r="ROP2" s="703"/>
      <c r="ROQ2" s="703"/>
      <c r="ROR2" s="703"/>
      <c r="ROS2" s="703"/>
      <c r="ROT2" s="703"/>
      <c r="ROU2" s="703"/>
      <c r="ROV2" s="703"/>
      <c r="ROW2" s="703"/>
      <c r="ROX2" s="703"/>
      <c r="ROY2" s="703"/>
      <c r="ROZ2" s="703"/>
      <c r="RPA2" s="703"/>
      <c r="RPB2" s="703"/>
      <c r="RPC2" s="703"/>
      <c r="RPD2" s="703"/>
      <c r="RPE2" s="703"/>
      <c r="RPF2" s="703"/>
      <c r="RPG2" s="703"/>
      <c r="RPH2" s="703"/>
      <c r="RPI2" s="703"/>
      <c r="RPJ2" s="703"/>
      <c r="RPK2" s="703"/>
      <c r="RPL2" s="703"/>
      <c r="RPM2" s="703"/>
      <c r="RPN2" s="703"/>
      <c r="RPO2" s="703"/>
      <c r="RPP2" s="703"/>
      <c r="RPQ2" s="703"/>
      <c r="RPR2" s="703"/>
      <c r="RPS2" s="703"/>
      <c r="RPT2" s="703"/>
      <c r="RPU2" s="703"/>
      <c r="RPV2" s="703"/>
      <c r="RPW2" s="703"/>
      <c r="RPX2" s="703"/>
      <c r="RPY2" s="703"/>
      <c r="RPZ2" s="703"/>
      <c r="RQA2" s="703"/>
      <c r="RQB2" s="703"/>
      <c r="RQC2" s="703"/>
      <c r="RQD2" s="703"/>
      <c r="RQE2" s="703"/>
      <c r="RQF2" s="703"/>
      <c r="RQG2" s="703"/>
      <c r="RQH2" s="703"/>
      <c r="RQI2" s="703"/>
      <c r="RQJ2" s="703"/>
      <c r="RQK2" s="703"/>
      <c r="RQL2" s="703"/>
      <c r="RQM2" s="703"/>
      <c r="RQN2" s="703"/>
      <c r="RQO2" s="703"/>
      <c r="RQP2" s="703"/>
      <c r="RQQ2" s="703"/>
      <c r="RQR2" s="703"/>
      <c r="RQS2" s="703"/>
      <c r="RQT2" s="703"/>
      <c r="RQU2" s="703"/>
      <c r="RQV2" s="703"/>
      <c r="RQW2" s="703"/>
      <c r="RQX2" s="703"/>
      <c r="RQY2" s="703"/>
      <c r="RQZ2" s="703"/>
      <c r="RRA2" s="703"/>
      <c r="RRB2" s="703"/>
      <c r="RRC2" s="703"/>
      <c r="RRD2" s="703"/>
      <c r="RRE2" s="703"/>
      <c r="RRF2" s="703"/>
      <c r="RRG2" s="703"/>
      <c r="RRH2" s="703"/>
      <c r="RRI2" s="703"/>
      <c r="RRJ2" s="703"/>
      <c r="RRK2" s="703"/>
      <c r="RRL2" s="703"/>
      <c r="RRM2" s="703"/>
      <c r="RRN2" s="703"/>
      <c r="RRO2" s="703"/>
      <c r="RRP2" s="703"/>
      <c r="RRQ2" s="703"/>
      <c r="RRR2" s="703"/>
      <c r="RRS2" s="703"/>
      <c r="RRT2" s="703"/>
      <c r="RRU2" s="703"/>
      <c r="RRV2" s="703"/>
      <c r="RRW2" s="703"/>
      <c r="RRX2" s="703"/>
      <c r="RRY2" s="703"/>
      <c r="RRZ2" s="703"/>
      <c r="RSA2" s="703"/>
      <c r="RSB2" s="703"/>
      <c r="RSC2" s="703"/>
      <c r="RSD2" s="703"/>
      <c r="RSE2" s="703"/>
      <c r="RSF2" s="703"/>
      <c r="RSG2" s="703"/>
      <c r="RSH2" s="703"/>
      <c r="RSI2" s="703"/>
      <c r="RSJ2" s="703"/>
      <c r="RSK2" s="703"/>
      <c r="RSL2" s="703"/>
      <c r="RSM2" s="703"/>
      <c r="RSN2" s="703"/>
      <c r="RSO2" s="703"/>
      <c r="RSP2" s="703"/>
      <c r="RSQ2" s="703"/>
      <c r="RSR2" s="703"/>
      <c r="RSS2" s="703"/>
      <c r="RST2" s="703"/>
      <c r="RSU2" s="703"/>
      <c r="RSV2" s="703"/>
      <c r="RSW2" s="703"/>
      <c r="RSX2" s="703"/>
      <c r="RSY2" s="703"/>
      <c r="RSZ2" s="703"/>
      <c r="RTA2" s="703"/>
      <c r="RTB2" s="703"/>
      <c r="RTC2" s="703"/>
      <c r="RTD2" s="703"/>
      <c r="RTE2" s="703"/>
      <c r="RTF2" s="703"/>
      <c r="RTG2" s="703"/>
      <c r="RTH2" s="703"/>
      <c r="RTI2" s="703"/>
      <c r="RTJ2" s="703"/>
      <c r="RTK2" s="703"/>
      <c r="RTL2" s="703"/>
      <c r="RTM2" s="703"/>
      <c r="RTN2" s="703"/>
      <c r="RTO2" s="703"/>
      <c r="RTP2" s="703"/>
      <c r="RTQ2" s="703"/>
      <c r="RTR2" s="703"/>
      <c r="RTS2" s="703"/>
      <c r="RTT2" s="703"/>
      <c r="RTU2" s="703"/>
      <c r="RTV2" s="703"/>
      <c r="RTW2" s="703"/>
      <c r="RTX2" s="703"/>
      <c r="RTY2" s="703"/>
      <c r="RTZ2" s="703"/>
      <c r="RUA2" s="703"/>
      <c r="RUB2" s="703"/>
      <c r="RUC2" s="703"/>
      <c r="RUD2" s="703"/>
      <c r="RUE2" s="703"/>
      <c r="RUF2" s="703"/>
      <c r="RUG2" s="703"/>
      <c r="RUH2" s="703"/>
      <c r="RUI2" s="703"/>
      <c r="RUJ2" s="703"/>
      <c r="RUK2" s="703"/>
      <c r="RUL2" s="703"/>
      <c r="RUM2" s="703"/>
      <c r="RUN2" s="703"/>
      <c r="RUO2" s="703"/>
      <c r="RUP2" s="703"/>
      <c r="RUQ2" s="703"/>
      <c r="RUR2" s="703"/>
      <c r="RUS2" s="703"/>
      <c r="RUT2" s="703"/>
      <c r="RUU2" s="703"/>
      <c r="RUV2" s="703"/>
      <c r="RUW2" s="703"/>
      <c r="RUX2" s="703"/>
      <c r="RUY2" s="703"/>
      <c r="RUZ2" s="703"/>
      <c r="RVA2" s="703"/>
      <c r="RVB2" s="703"/>
      <c r="RVC2" s="703"/>
      <c r="RVD2" s="703"/>
      <c r="RVE2" s="703"/>
      <c r="RVF2" s="703"/>
      <c r="RVG2" s="703"/>
      <c r="RVH2" s="703"/>
      <c r="RVI2" s="703"/>
      <c r="RVJ2" s="703"/>
      <c r="RVK2" s="703"/>
      <c r="RVL2" s="703"/>
      <c r="RVM2" s="703"/>
      <c r="RVN2" s="703"/>
      <c r="RVO2" s="703"/>
      <c r="RVP2" s="703"/>
      <c r="RVQ2" s="703"/>
      <c r="RVR2" s="703"/>
      <c r="RVS2" s="703"/>
      <c r="RVT2" s="703"/>
      <c r="RVU2" s="703"/>
      <c r="RVV2" s="703"/>
      <c r="RVW2" s="703"/>
      <c r="RVX2" s="703"/>
      <c r="RVY2" s="703"/>
      <c r="RVZ2" s="703"/>
      <c r="RWA2" s="703"/>
      <c r="RWB2" s="703"/>
      <c r="RWC2" s="703"/>
      <c r="RWD2" s="703"/>
      <c r="RWE2" s="703"/>
      <c r="RWF2" s="703"/>
      <c r="RWG2" s="703"/>
      <c r="RWH2" s="703"/>
      <c r="RWI2" s="703"/>
      <c r="RWJ2" s="703"/>
      <c r="RWK2" s="703"/>
      <c r="RWL2" s="703"/>
      <c r="RWM2" s="703"/>
      <c r="RWN2" s="703"/>
      <c r="RWO2" s="703"/>
      <c r="RWP2" s="703"/>
      <c r="RWQ2" s="703"/>
      <c r="RWR2" s="703"/>
      <c r="RWS2" s="703"/>
      <c r="RWT2" s="703"/>
      <c r="RWU2" s="703"/>
      <c r="RWV2" s="703"/>
      <c r="RWW2" s="703"/>
      <c r="RWX2" s="703"/>
      <c r="RWY2" s="703"/>
      <c r="RWZ2" s="703"/>
      <c r="RXA2" s="703"/>
      <c r="RXB2" s="703"/>
      <c r="RXC2" s="703"/>
      <c r="RXD2" s="703"/>
      <c r="RXE2" s="703"/>
      <c r="RXF2" s="703"/>
      <c r="RXG2" s="703"/>
      <c r="RXH2" s="703"/>
      <c r="RXI2" s="703"/>
      <c r="RXJ2" s="703"/>
      <c r="RXK2" s="703"/>
      <c r="RXL2" s="703"/>
      <c r="RXM2" s="703"/>
      <c r="RXN2" s="703"/>
      <c r="RXO2" s="703"/>
      <c r="RXP2" s="703"/>
      <c r="RXQ2" s="703"/>
      <c r="RXR2" s="703"/>
      <c r="RXS2" s="703"/>
      <c r="RXT2" s="703"/>
      <c r="RXU2" s="703"/>
      <c r="RXV2" s="703"/>
      <c r="RXW2" s="703"/>
      <c r="RXX2" s="703"/>
      <c r="RXY2" s="703"/>
      <c r="RXZ2" s="703"/>
      <c r="RYA2" s="703"/>
      <c r="RYB2" s="703"/>
      <c r="RYC2" s="703"/>
      <c r="RYD2" s="703"/>
      <c r="RYE2" s="703"/>
      <c r="RYF2" s="703"/>
      <c r="RYG2" s="703"/>
      <c r="RYH2" s="703"/>
      <c r="RYI2" s="703"/>
      <c r="RYJ2" s="703"/>
      <c r="RYK2" s="703"/>
      <c r="RYL2" s="703"/>
      <c r="RYM2" s="703"/>
      <c r="RYN2" s="703"/>
      <c r="RYO2" s="703"/>
      <c r="RYP2" s="703"/>
      <c r="RYQ2" s="703"/>
      <c r="RYR2" s="703"/>
      <c r="RYS2" s="703"/>
      <c r="RYT2" s="703"/>
      <c r="RYU2" s="703"/>
      <c r="RYV2" s="703"/>
      <c r="RYW2" s="703"/>
      <c r="RYX2" s="703"/>
      <c r="RYY2" s="703"/>
      <c r="RYZ2" s="703"/>
      <c r="RZA2" s="703"/>
      <c r="RZB2" s="703"/>
      <c r="RZC2" s="703"/>
      <c r="RZD2" s="703"/>
      <c r="RZE2" s="703"/>
      <c r="RZF2" s="703"/>
      <c r="RZG2" s="703"/>
      <c r="RZH2" s="703"/>
      <c r="RZI2" s="703"/>
      <c r="RZJ2" s="703"/>
      <c r="RZK2" s="703"/>
      <c r="RZL2" s="703"/>
      <c r="RZM2" s="703"/>
      <c r="RZN2" s="703"/>
      <c r="RZO2" s="703"/>
      <c r="RZP2" s="703"/>
      <c r="RZQ2" s="703"/>
      <c r="RZR2" s="703"/>
      <c r="RZS2" s="703"/>
      <c r="RZT2" s="703"/>
      <c r="RZU2" s="703"/>
      <c r="RZV2" s="703"/>
      <c r="RZW2" s="703"/>
      <c r="RZX2" s="703"/>
      <c r="RZY2" s="703"/>
      <c r="RZZ2" s="703"/>
      <c r="SAA2" s="703"/>
      <c r="SAB2" s="703"/>
      <c r="SAC2" s="703"/>
      <c r="SAD2" s="703"/>
      <c r="SAE2" s="703"/>
      <c r="SAF2" s="703"/>
      <c r="SAG2" s="703"/>
      <c r="SAH2" s="703"/>
      <c r="SAI2" s="703"/>
      <c r="SAJ2" s="703"/>
      <c r="SAK2" s="703"/>
      <c r="SAL2" s="703"/>
      <c r="SAM2" s="703"/>
      <c r="SAN2" s="703"/>
      <c r="SAO2" s="703"/>
      <c r="SAP2" s="703"/>
      <c r="SAQ2" s="703"/>
      <c r="SAR2" s="703"/>
      <c r="SAS2" s="703"/>
      <c r="SAT2" s="703"/>
      <c r="SAU2" s="703"/>
      <c r="SAV2" s="703"/>
      <c r="SAW2" s="703"/>
      <c r="SAX2" s="703"/>
      <c r="SAY2" s="703"/>
      <c r="SAZ2" s="703"/>
      <c r="SBA2" s="703"/>
      <c r="SBB2" s="703"/>
      <c r="SBC2" s="703"/>
      <c r="SBD2" s="703"/>
      <c r="SBE2" s="703"/>
      <c r="SBF2" s="703"/>
      <c r="SBG2" s="703"/>
      <c r="SBH2" s="703"/>
      <c r="SBI2" s="703"/>
      <c r="SBJ2" s="703"/>
      <c r="SBK2" s="703"/>
      <c r="SBL2" s="703"/>
      <c r="SBM2" s="703"/>
      <c r="SBN2" s="703"/>
      <c r="SBO2" s="703"/>
      <c r="SBP2" s="703"/>
      <c r="SBQ2" s="703"/>
      <c r="SBR2" s="703"/>
      <c r="SBS2" s="703"/>
      <c r="SBT2" s="703"/>
      <c r="SBU2" s="703"/>
      <c r="SBV2" s="703"/>
      <c r="SBW2" s="703"/>
      <c r="SBX2" s="703"/>
      <c r="SBY2" s="703"/>
      <c r="SBZ2" s="703"/>
      <c r="SCA2" s="703"/>
      <c r="SCB2" s="703"/>
      <c r="SCC2" s="703"/>
      <c r="SCD2" s="703"/>
      <c r="SCE2" s="703"/>
      <c r="SCF2" s="703"/>
      <c r="SCG2" s="703"/>
      <c r="SCH2" s="703"/>
      <c r="SCI2" s="703"/>
      <c r="SCJ2" s="703"/>
      <c r="SCK2" s="703"/>
      <c r="SCL2" s="703"/>
      <c r="SCM2" s="703"/>
      <c r="SCN2" s="703"/>
      <c r="SCO2" s="703"/>
      <c r="SCP2" s="703"/>
      <c r="SCQ2" s="703"/>
      <c r="SCR2" s="703"/>
      <c r="SCS2" s="703"/>
      <c r="SCT2" s="703"/>
      <c r="SCU2" s="703"/>
      <c r="SCV2" s="703"/>
      <c r="SCW2" s="703"/>
      <c r="SCX2" s="703"/>
      <c r="SCY2" s="703"/>
      <c r="SCZ2" s="703"/>
      <c r="SDA2" s="703"/>
      <c r="SDB2" s="703"/>
      <c r="SDC2" s="703"/>
      <c r="SDD2" s="703"/>
      <c r="SDE2" s="703"/>
      <c r="SDF2" s="703"/>
      <c r="SDG2" s="703"/>
      <c r="SDH2" s="703"/>
      <c r="SDI2" s="703"/>
      <c r="SDJ2" s="703"/>
      <c r="SDK2" s="703"/>
      <c r="SDL2" s="703"/>
      <c r="SDM2" s="703"/>
      <c r="SDN2" s="703"/>
      <c r="SDO2" s="703"/>
      <c r="SDP2" s="703"/>
      <c r="SDQ2" s="703"/>
      <c r="SDR2" s="703"/>
      <c r="SDS2" s="703"/>
      <c r="SDT2" s="703"/>
      <c r="SDU2" s="703"/>
      <c r="SDV2" s="703"/>
      <c r="SDW2" s="703"/>
      <c r="SDX2" s="703"/>
      <c r="SDY2" s="703"/>
      <c r="SDZ2" s="703"/>
      <c r="SEA2" s="703"/>
      <c r="SEB2" s="703"/>
      <c r="SEC2" s="703"/>
      <c r="SED2" s="703"/>
      <c r="SEE2" s="703"/>
      <c r="SEF2" s="703"/>
      <c r="SEG2" s="703"/>
      <c r="SEH2" s="703"/>
      <c r="SEI2" s="703"/>
      <c r="SEJ2" s="703"/>
      <c r="SEK2" s="703"/>
      <c r="SEL2" s="703"/>
      <c r="SEM2" s="703"/>
      <c r="SEN2" s="703"/>
      <c r="SEO2" s="703"/>
      <c r="SEP2" s="703"/>
      <c r="SEQ2" s="703"/>
      <c r="SER2" s="703"/>
      <c r="SES2" s="703"/>
      <c r="SET2" s="703"/>
      <c r="SEU2" s="703"/>
      <c r="SEV2" s="703"/>
      <c r="SEW2" s="703"/>
      <c r="SEX2" s="703"/>
      <c r="SEY2" s="703"/>
      <c r="SEZ2" s="703"/>
      <c r="SFA2" s="703"/>
      <c r="SFB2" s="703"/>
      <c r="SFC2" s="703"/>
      <c r="SFD2" s="703"/>
      <c r="SFE2" s="703"/>
      <c r="SFF2" s="703"/>
      <c r="SFG2" s="703"/>
      <c r="SFH2" s="703"/>
      <c r="SFI2" s="703"/>
      <c r="SFJ2" s="703"/>
      <c r="SFK2" s="703"/>
      <c r="SFL2" s="703"/>
      <c r="SFM2" s="703"/>
      <c r="SFN2" s="703"/>
      <c r="SFO2" s="703"/>
      <c r="SFP2" s="703"/>
      <c r="SFQ2" s="703"/>
      <c r="SFR2" s="703"/>
      <c r="SFS2" s="703"/>
      <c r="SFT2" s="703"/>
      <c r="SFU2" s="703"/>
      <c r="SFV2" s="703"/>
      <c r="SFW2" s="703"/>
      <c r="SFX2" s="703"/>
      <c r="SFY2" s="703"/>
      <c r="SFZ2" s="703"/>
      <c r="SGA2" s="703"/>
      <c r="SGB2" s="703"/>
      <c r="SGC2" s="703"/>
      <c r="SGD2" s="703"/>
      <c r="SGE2" s="703"/>
      <c r="SGF2" s="703"/>
      <c r="SGG2" s="703"/>
      <c r="SGH2" s="703"/>
      <c r="SGI2" s="703"/>
      <c r="SGJ2" s="703"/>
      <c r="SGK2" s="703"/>
      <c r="SGL2" s="703"/>
      <c r="SGM2" s="703"/>
      <c r="SGN2" s="703"/>
      <c r="SGO2" s="703"/>
      <c r="SGP2" s="703"/>
      <c r="SGQ2" s="703"/>
      <c r="SGR2" s="703"/>
      <c r="SGS2" s="703"/>
      <c r="SGT2" s="703"/>
      <c r="SGU2" s="703"/>
      <c r="SGV2" s="703"/>
      <c r="SGW2" s="703"/>
      <c r="SGX2" s="703"/>
      <c r="SGY2" s="703"/>
      <c r="SGZ2" s="703"/>
      <c r="SHA2" s="703"/>
      <c r="SHB2" s="703"/>
      <c r="SHC2" s="703"/>
      <c r="SHD2" s="703"/>
      <c r="SHE2" s="703"/>
      <c r="SHF2" s="703"/>
      <c r="SHG2" s="703"/>
      <c r="SHH2" s="703"/>
      <c r="SHI2" s="703"/>
      <c r="SHJ2" s="703"/>
      <c r="SHK2" s="703"/>
      <c r="SHL2" s="703"/>
      <c r="SHM2" s="703"/>
      <c r="SHN2" s="703"/>
      <c r="SHO2" s="703"/>
      <c r="SHP2" s="703"/>
      <c r="SHQ2" s="703"/>
      <c r="SHR2" s="703"/>
      <c r="SHS2" s="703"/>
      <c r="SHT2" s="703"/>
      <c r="SHU2" s="703"/>
      <c r="SHV2" s="703"/>
      <c r="SHW2" s="703"/>
      <c r="SHX2" s="703"/>
      <c r="SHY2" s="703"/>
      <c r="SHZ2" s="703"/>
      <c r="SIA2" s="703"/>
      <c r="SIB2" s="703"/>
      <c r="SIC2" s="703"/>
      <c r="SID2" s="703"/>
      <c r="SIE2" s="703"/>
      <c r="SIF2" s="703"/>
      <c r="SIG2" s="703"/>
      <c r="SIH2" s="703"/>
      <c r="SII2" s="703"/>
      <c r="SIJ2" s="703"/>
      <c r="SIK2" s="703"/>
      <c r="SIL2" s="703"/>
      <c r="SIM2" s="703"/>
      <c r="SIN2" s="703"/>
      <c r="SIO2" s="703"/>
      <c r="SIP2" s="703"/>
      <c r="SIQ2" s="703"/>
      <c r="SIR2" s="703"/>
      <c r="SIS2" s="703"/>
      <c r="SIT2" s="703"/>
      <c r="SIU2" s="703"/>
      <c r="SIV2" s="703"/>
      <c r="SIW2" s="703"/>
      <c r="SIX2" s="703"/>
      <c r="SIY2" s="703"/>
      <c r="SIZ2" s="703"/>
      <c r="SJA2" s="703"/>
      <c r="SJB2" s="703"/>
      <c r="SJC2" s="703"/>
      <c r="SJD2" s="703"/>
      <c r="SJE2" s="703"/>
      <c r="SJF2" s="703"/>
      <c r="SJG2" s="703"/>
      <c r="SJH2" s="703"/>
      <c r="SJI2" s="703"/>
      <c r="SJJ2" s="703"/>
      <c r="SJK2" s="703"/>
      <c r="SJL2" s="703"/>
      <c r="SJM2" s="703"/>
      <c r="SJN2" s="703"/>
      <c r="SJO2" s="703"/>
      <c r="SJP2" s="703"/>
      <c r="SJQ2" s="703"/>
      <c r="SJR2" s="703"/>
      <c r="SJS2" s="703"/>
      <c r="SJT2" s="703"/>
      <c r="SJU2" s="703"/>
      <c r="SJV2" s="703"/>
      <c r="SJW2" s="703"/>
      <c r="SJX2" s="703"/>
      <c r="SJY2" s="703"/>
      <c r="SJZ2" s="703"/>
      <c r="SKA2" s="703"/>
      <c r="SKB2" s="703"/>
      <c r="SKC2" s="703"/>
      <c r="SKD2" s="703"/>
      <c r="SKE2" s="703"/>
      <c r="SKF2" s="703"/>
      <c r="SKG2" s="703"/>
      <c r="SKH2" s="703"/>
      <c r="SKI2" s="703"/>
      <c r="SKJ2" s="703"/>
      <c r="SKK2" s="703"/>
      <c r="SKL2" s="703"/>
      <c r="SKM2" s="703"/>
      <c r="SKN2" s="703"/>
      <c r="SKO2" s="703"/>
      <c r="SKP2" s="703"/>
      <c r="SKQ2" s="703"/>
      <c r="SKR2" s="703"/>
      <c r="SKS2" s="703"/>
      <c r="SKT2" s="703"/>
      <c r="SKU2" s="703"/>
      <c r="SKV2" s="703"/>
      <c r="SKW2" s="703"/>
      <c r="SKX2" s="703"/>
      <c r="SKY2" s="703"/>
      <c r="SKZ2" s="703"/>
      <c r="SLA2" s="703"/>
      <c r="SLB2" s="703"/>
      <c r="SLC2" s="703"/>
      <c r="SLD2" s="703"/>
      <c r="SLE2" s="703"/>
      <c r="SLF2" s="703"/>
      <c r="SLG2" s="703"/>
      <c r="SLH2" s="703"/>
      <c r="SLI2" s="703"/>
      <c r="SLJ2" s="703"/>
      <c r="SLK2" s="703"/>
      <c r="SLL2" s="703"/>
      <c r="SLM2" s="703"/>
      <c r="SLN2" s="703"/>
      <c r="SLO2" s="703"/>
      <c r="SLP2" s="703"/>
      <c r="SLQ2" s="703"/>
      <c r="SLR2" s="703"/>
      <c r="SLS2" s="703"/>
      <c r="SLT2" s="703"/>
      <c r="SLU2" s="703"/>
      <c r="SLV2" s="703"/>
      <c r="SLW2" s="703"/>
      <c r="SLX2" s="703"/>
      <c r="SLY2" s="703"/>
      <c r="SLZ2" s="703"/>
      <c r="SMA2" s="703"/>
      <c r="SMB2" s="703"/>
      <c r="SMC2" s="703"/>
      <c r="SMD2" s="703"/>
      <c r="SME2" s="703"/>
      <c r="SMF2" s="703"/>
      <c r="SMG2" s="703"/>
      <c r="SMH2" s="703"/>
      <c r="SMI2" s="703"/>
      <c r="SMJ2" s="703"/>
      <c r="SMK2" s="703"/>
      <c r="SML2" s="703"/>
      <c r="SMM2" s="703"/>
      <c r="SMN2" s="703"/>
      <c r="SMO2" s="703"/>
      <c r="SMP2" s="703"/>
      <c r="SMQ2" s="703"/>
      <c r="SMR2" s="703"/>
      <c r="SMS2" s="703"/>
      <c r="SMT2" s="703"/>
      <c r="SMU2" s="703"/>
      <c r="SMV2" s="703"/>
      <c r="SMW2" s="703"/>
      <c r="SMX2" s="703"/>
      <c r="SMY2" s="703"/>
      <c r="SMZ2" s="703"/>
      <c r="SNA2" s="703"/>
      <c r="SNB2" s="703"/>
      <c r="SNC2" s="703"/>
      <c r="SND2" s="703"/>
      <c r="SNE2" s="703"/>
      <c r="SNF2" s="703"/>
      <c r="SNG2" s="703"/>
      <c r="SNH2" s="703"/>
      <c r="SNI2" s="703"/>
      <c r="SNJ2" s="703"/>
      <c r="SNK2" s="703"/>
      <c r="SNL2" s="703"/>
      <c r="SNM2" s="703"/>
      <c r="SNN2" s="703"/>
      <c r="SNO2" s="703"/>
      <c r="SNP2" s="703"/>
      <c r="SNQ2" s="703"/>
      <c r="SNR2" s="703"/>
      <c r="SNS2" s="703"/>
      <c r="SNT2" s="703"/>
      <c r="SNU2" s="703"/>
      <c r="SNV2" s="703"/>
      <c r="SNW2" s="703"/>
      <c r="SNX2" s="703"/>
      <c r="SNY2" s="703"/>
      <c r="SNZ2" s="703"/>
      <c r="SOA2" s="703"/>
      <c r="SOB2" s="703"/>
      <c r="SOC2" s="703"/>
      <c r="SOD2" s="703"/>
      <c r="SOE2" s="703"/>
      <c r="SOF2" s="703"/>
      <c r="SOG2" s="703"/>
      <c r="SOH2" s="703"/>
      <c r="SOI2" s="703"/>
      <c r="SOJ2" s="703"/>
      <c r="SOK2" s="703"/>
      <c r="SOL2" s="703"/>
      <c r="SOM2" s="703"/>
      <c r="SON2" s="703"/>
      <c r="SOO2" s="703"/>
      <c r="SOP2" s="703"/>
      <c r="SOQ2" s="703"/>
      <c r="SOR2" s="703"/>
      <c r="SOS2" s="703"/>
      <c r="SOT2" s="703"/>
      <c r="SOU2" s="703"/>
      <c r="SOV2" s="703"/>
      <c r="SOW2" s="703"/>
      <c r="SOX2" s="703"/>
      <c r="SOY2" s="703"/>
      <c r="SOZ2" s="703"/>
      <c r="SPA2" s="703"/>
      <c r="SPB2" s="703"/>
      <c r="SPC2" s="703"/>
      <c r="SPD2" s="703"/>
      <c r="SPE2" s="703"/>
      <c r="SPF2" s="703"/>
      <c r="SPG2" s="703"/>
      <c r="SPH2" s="703"/>
      <c r="SPI2" s="703"/>
      <c r="SPJ2" s="703"/>
      <c r="SPK2" s="703"/>
      <c r="SPL2" s="703"/>
      <c r="SPM2" s="703"/>
      <c r="SPN2" s="703"/>
      <c r="SPO2" s="703"/>
      <c r="SPP2" s="703"/>
      <c r="SPQ2" s="703"/>
      <c r="SPR2" s="703"/>
      <c r="SPS2" s="703"/>
      <c r="SPT2" s="703"/>
      <c r="SPU2" s="703"/>
      <c r="SPV2" s="703"/>
      <c r="SPW2" s="703"/>
      <c r="SPX2" s="703"/>
      <c r="SPY2" s="703"/>
      <c r="SPZ2" s="703"/>
      <c r="SQA2" s="703"/>
      <c r="SQB2" s="703"/>
      <c r="SQC2" s="703"/>
      <c r="SQD2" s="703"/>
      <c r="SQE2" s="703"/>
      <c r="SQF2" s="703"/>
      <c r="SQG2" s="703"/>
      <c r="SQH2" s="703"/>
      <c r="SQI2" s="703"/>
      <c r="SQJ2" s="703"/>
      <c r="SQK2" s="703"/>
      <c r="SQL2" s="703"/>
      <c r="SQM2" s="703"/>
      <c r="SQN2" s="703"/>
      <c r="SQO2" s="703"/>
      <c r="SQP2" s="703"/>
      <c r="SQQ2" s="703"/>
      <c r="SQR2" s="703"/>
      <c r="SQS2" s="703"/>
      <c r="SQT2" s="703"/>
      <c r="SQU2" s="703"/>
      <c r="SQV2" s="703"/>
      <c r="SQW2" s="703"/>
      <c r="SQX2" s="703"/>
      <c r="SQY2" s="703"/>
      <c r="SQZ2" s="703"/>
      <c r="SRA2" s="703"/>
      <c r="SRB2" s="703"/>
      <c r="SRC2" s="703"/>
      <c r="SRD2" s="703"/>
      <c r="SRE2" s="703"/>
      <c r="SRF2" s="703"/>
      <c r="SRG2" s="703"/>
      <c r="SRH2" s="703"/>
      <c r="SRI2" s="703"/>
      <c r="SRJ2" s="703"/>
      <c r="SRK2" s="703"/>
      <c r="SRL2" s="703"/>
      <c r="SRM2" s="703"/>
      <c r="SRN2" s="703"/>
      <c r="SRO2" s="703"/>
      <c r="SRP2" s="703"/>
      <c r="SRQ2" s="703"/>
      <c r="SRR2" s="703"/>
      <c r="SRS2" s="703"/>
      <c r="SRT2" s="703"/>
      <c r="SRU2" s="703"/>
      <c r="SRV2" s="703"/>
      <c r="SRW2" s="703"/>
      <c r="SRX2" s="703"/>
      <c r="SRY2" s="703"/>
      <c r="SRZ2" s="703"/>
      <c r="SSA2" s="703"/>
      <c r="SSB2" s="703"/>
      <c r="SSC2" s="703"/>
      <c r="SSD2" s="703"/>
      <c r="SSE2" s="703"/>
      <c r="SSF2" s="703"/>
      <c r="SSG2" s="703"/>
      <c r="SSH2" s="703"/>
      <c r="SSI2" s="703"/>
      <c r="SSJ2" s="703"/>
      <c r="SSK2" s="703"/>
      <c r="SSL2" s="703"/>
      <c r="SSM2" s="703"/>
      <c r="SSN2" s="703"/>
      <c r="SSO2" s="703"/>
      <c r="SSP2" s="703"/>
      <c r="SSQ2" s="703"/>
      <c r="SSR2" s="703"/>
      <c r="SSS2" s="703"/>
      <c r="SST2" s="703"/>
      <c r="SSU2" s="703"/>
      <c r="SSV2" s="703"/>
      <c r="SSW2" s="703"/>
      <c r="SSX2" s="703"/>
      <c r="SSY2" s="703"/>
      <c r="SSZ2" s="703"/>
      <c r="STA2" s="703"/>
      <c r="STB2" s="703"/>
      <c r="STC2" s="703"/>
      <c r="STD2" s="703"/>
      <c r="STE2" s="703"/>
      <c r="STF2" s="703"/>
      <c r="STG2" s="703"/>
      <c r="STH2" s="703"/>
      <c r="STI2" s="703"/>
      <c r="STJ2" s="703"/>
      <c r="STK2" s="703"/>
      <c r="STL2" s="703"/>
      <c r="STM2" s="703"/>
      <c r="STN2" s="703"/>
      <c r="STO2" s="703"/>
      <c r="STP2" s="703"/>
      <c r="STQ2" s="703"/>
      <c r="STR2" s="703"/>
      <c r="STS2" s="703"/>
      <c r="STT2" s="703"/>
      <c r="STU2" s="703"/>
      <c r="STV2" s="703"/>
      <c r="STW2" s="703"/>
      <c r="STX2" s="703"/>
      <c r="STY2" s="703"/>
      <c r="STZ2" s="703"/>
      <c r="SUA2" s="703"/>
      <c r="SUB2" s="703"/>
      <c r="SUC2" s="703"/>
      <c r="SUD2" s="703"/>
      <c r="SUE2" s="703"/>
      <c r="SUF2" s="703"/>
      <c r="SUG2" s="703"/>
      <c r="SUH2" s="703"/>
      <c r="SUI2" s="703"/>
      <c r="SUJ2" s="703"/>
      <c r="SUK2" s="703"/>
      <c r="SUL2" s="703"/>
      <c r="SUM2" s="703"/>
      <c r="SUN2" s="703"/>
      <c r="SUO2" s="703"/>
      <c r="SUP2" s="703"/>
      <c r="SUQ2" s="703"/>
      <c r="SUR2" s="703"/>
      <c r="SUS2" s="703"/>
      <c r="SUT2" s="703"/>
      <c r="SUU2" s="703"/>
      <c r="SUV2" s="703"/>
      <c r="SUW2" s="703"/>
      <c r="SUX2" s="703"/>
      <c r="SUY2" s="703"/>
      <c r="SUZ2" s="703"/>
      <c r="SVA2" s="703"/>
      <c r="SVB2" s="703"/>
      <c r="SVC2" s="703"/>
      <c r="SVD2" s="703"/>
      <c r="SVE2" s="703"/>
      <c r="SVF2" s="703"/>
      <c r="SVG2" s="703"/>
      <c r="SVH2" s="703"/>
      <c r="SVI2" s="703"/>
      <c r="SVJ2" s="703"/>
      <c r="SVK2" s="703"/>
      <c r="SVL2" s="703"/>
      <c r="SVM2" s="703"/>
      <c r="SVN2" s="703"/>
      <c r="SVO2" s="703"/>
      <c r="SVP2" s="703"/>
      <c r="SVQ2" s="703"/>
      <c r="SVR2" s="703"/>
      <c r="SVS2" s="703"/>
      <c r="SVT2" s="703"/>
      <c r="SVU2" s="703"/>
      <c r="SVV2" s="703"/>
      <c r="SVW2" s="703"/>
      <c r="SVX2" s="703"/>
      <c r="SVY2" s="703"/>
      <c r="SVZ2" s="703"/>
      <c r="SWA2" s="703"/>
      <c r="SWB2" s="703"/>
      <c r="SWC2" s="703"/>
      <c r="SWD2" s="703"/>
      <c r="SWE2" s="703"/>
      <c r="SWF2" s="703"/>
      <c r="SWG2" s="703"/>
      <c r="SWH2" s="703"/>
      <c r="SWI2" s="703"/>
      <c r="SWJ2" s="703"/>
      <c r="SWK2" s="703"/>
      <c r="SWL2" s="703"/>
      <c r="SWM2" s="703"/>
      <c r="SWN2" s="703"/>
      <c r="SWO2" s="703"/>
      <c r="SWP2" s="703"/>
      <c r="SWQ2" s="703"/>
      <c r="SWR2" s="703"/>
      <c r="SWS2" s="703"/>
      <c r="SWT2" s="703"/>
      <c r="SWU2" s="703"/>
      <c r="SWV2" s="703"/>
      <c r="SWW2" s="703"/>
      <c r="SWX2" s="703"/>
      <c r="SWY2" s="703"/>
      <c r="SWZ2" s="703"/>
      <c r="SXA2" s="703"/>
      <c r="SXB2" s="703"/>
      <c r="SXC2" s="703"/>
      <c r="SXD2" s="703"/>
      <c r="SXE2" s="703"/>
      <c r="SXF2" s="703"/>
      <c r="SXG2" s="703"/>
      <c r="SXH2" s="703"/>
      <c r="SXI2" s="703"/>
      <c r="SXJ2" s="703"/>
      <c r="SXK2" s="703"/>
      <c r="SXL2" s="703"/>
      <c r="SXM2" s="703"/>
      <c r="SXN2" s="703"/>
      <c r="SXO2" s="703"/>
      <c r="SXP2" s="703"/>
      <c r="SXQ2" s="703"/>
      <c r="SXR2" s="703"/>
      <c r="SXS2" s="703"/>
      <c r="SXT2" s="703"/>
      <c r="SXU2" s="703"/>
      <c r="SXV2" s="703"/>
      <c r="SXW2" s="703"/>
      <c r="SXX2" s="703"/>
      <c r="SXY2" s="703"/>
      <c r="SXZ2" s="703"/>
      <c r="SYA2" s="703"/>
      <c r="SYB2" s="703"/>
      <c r="SYC2" s="703"/>
      <c r="SYD2" s="703"/>
      <c r="SYE2" s="703"/>
      <c r="SYF2" s="703"/>
      <c r="SYG2" s="703"/>
      <c r="SYH2" s="703"/>
      <c r="SYI2" s="703"/>
      <c r="SYJ2" s="703"/>
      <c r="SYK2" s="703"/>
      <c r="SYL2" s="703"/>
      <c r="SYM2" s="703"/>
      <c r="SYN2" s="703"/>
      <c r="SYO2" s="703"/>
      <c r="SYP2" s="703"/>
      <c r="SYQ2" s="703"/>
      <c r="SYR2" s="703"/>
      <c r="SYS2" s="703"/>
      <c r="SYT2" s="703"/>
      <c r="SYU2" s="703"/>
      <c r="SYV2" s="703"/>
      <c r="SYW2" s="703"/>
      <c r="SYX2" s="703"/>
      <c r="SYY2" s="703"/>
      <c r="SYZ2" s="703"/>
      <c r="SZA2" s="703"/>
      <c r="SZB2" s="703"/>
      <c r="SZC2" s="703"/>
      <c r="SZD2" s="703"/>
      <c r="SZE2" s="703"/>
      <c r="SZF2" s="703"/>
      <c r="SZG2" s="703"/>
      <c r="SZH2" s="703"/>
      <c r="SZI2" s="703"/>
      <c r="SZJ2" s="703"/>
      <c r="SZK2" s="703"/>
      <c r="SZL2" s="703"/>
      <c r="SZM2" s="703"/>
      <c r="SZN2" s="703"/>
      <c r="SZO2" s="703"/>
      <c r="SZP2" s="703"/>
      <c r="SZQ2" s="703"/>
      <c r="SZR2" s="703"/>
      <c r="SZS2" s="703"/>
      <c r="SZT2" s="703"/>
      <c r="SZU2" s="703"/>
      <c r="SZV2" s="703"/>
      <c r="SZW2" s="703"/>
      <c r="SZX2" s="703"/>
      <c r="SZY2" s="703"/>
      <c r="SZZ2" s="703"/>
      <c r="TAA2" s="703"/>
      <c r="TAB2" s="703"/>
      <c r="TAC2" s="703"/>
      <c r="TAD2" s="703"/>
      <c r="TAE2" s="703"/>
      <c r="TAF2" s="703"/>
      <c r="TAG2" s="703"/>
      <c r="TAH2" s="703"/>
      <c r="TAI2" s="703"/>
      <c r="TAJ2" s="703"/>
      <c r="TAK2" s="703"/>
      <c r="TAL2" s="703"/>
      <c r="TAM2" s="703"/>
      <c r="TAN2" s="703"/>
      <c r="TAO2" s="703"/>
      <c r="TAP2" s="703"/>
      <c r="TAQ2" s="703"/>
      <c r="TAR2" s="703"/>
      <c r="TAS2" s="703"/>
      <c r="TAT2" s="703"/>
      <c r="TAU2" s="703"/>
      <c r="TAV2" s="703"/>
      <c r="TAW2" s="703"/>
      <c r="TAX2" s="703"/>
      <c r="TAY2" s="703"/>
      <c r="TAZ2" s="703"/>
      <c r="TBA2" s="703"/>
      <c r="TBB2" s="703"/>
      <c r="TBC2" s="703"/>
      <c r="TBD2" s="703"/>
      <c r="TBE2" s="703"/>
      <c r="TBF2" s="703"/>
      <c r="TBG2" s="703"/>
      <c r="TBH2" s="703"/>
      <c r="TBI2" s="703"/>
      <c r="TBJ2" s="703"/>
      <c r="TBK2" s="703"/>
      <c r="TBL2" s="703"/>
      <c r="TBM2" s="703"/>
      <c r="TBN2" s="703"/>
      <c r="TBO2" s="703"/>
      <c r="TBP2" s="703"/>
      <c r="TBQ2" s="703"/>
      <c r="TBR2" s="703"/>
      <c r="TBS2" s="703"/>
      <c r="TBT2" s="703"/>
      <c r="TBU2" s="703"/>
      <c r="TBV2" s="703"/>
      <c r="TBW2" s="703"/>
      <c r="TBX2" s="703"/>
      <c r="TBY2" s="703"/>
      <c r="TBZ2" s="703"/>
      <c r="TCA2" s="703"/>
      <c r="TCB2" s="703"/>
      <c r="TCC2" s="703"/>
      <c r="TCD2" s="703"/>
      <c r="TCE2" s="703"/>
      <c r="TCF2" s="703"/>
      <c r="TCG2" s="703"/>
      <c r="TCH2" s="703"/>
      <c r="TCI2" s="703"/>
      <c r="TCJ2" s="703"/>
      <c r="TCK2" s="703"/>
      <c r="TCL2" s="703"/>
      <c r="TCM2" s="703"/>
      <c r="TCN2" s="703"/>
      <c r="TCO2" s="703"/>
      <c r="TCP2" s="703"/>
      <c r="TCQ2" s="703"/>
      <c r="TCR2" s="703"/>
      <c r="TCS2" s="703"/>
      <c r="TCT2" s="703"/>
      <c r="TCU2" s="703"/>
      <c r="TCV2" s="703"/>
      <c r="TCW2" s="703"/>
      <c r="TCX2" s="703"/>
      <c r="TCY2" s="703"/>
      <c r="TCZ2" s="703"/>
      <c r="TDA2" s="703"/>
      <c r="TDB2" s="703"/>
      <c r="TDC2" s="703"/>
      <c r="TDD2" s="703"/>
      <c r="TDE2" s="703"/>
      <c r="TDF2" s="703"/>
      <c r="TDG2" s="703"/>
      <c r="TDH2" s="703"/>
      <c r="TDI2" s="703"/>
      <c r="TDJ2" s="703"/>
      <c r="TDK2" s="703"/>
      <c r="TDL2" s="703"/>
      <c r="TDM2" s="703"/>
      <c r="TDN2" s="703"/>
      <c r="TDO2" s="703"/>
      <c r="TDP2" s="703"/>
      <c r="TDQ2" s="703"/>
      <c r="TDR2" s="703"/>
      <c r="TDS2" s="703"/>
      <c r="TDT2" s="703"/>
      <c r="TDU2" s="703"/>
      <c r="TDV2" s="703"/>
      <c r="TDW2" s="703"/>
      <c r="TDX2" s="703"/>
      <c r="TDY2" s="703"/>
      <c r="TDZ2" s="703"/>
      <c r="TEA2" s="703"/>
      <c r="TEB2" s="703"/>
      <c r="TEC2" s="703"/>
      <c r="TED2" s="703"/>
      <c r="TEE2" s="703"/>
      <c r="TEF2" s="703"/>
      <c r="TEG2" s="703"/>
      <c r="TEH2" s="703"/>
      <c r="TEI2" s="703"/>
      <c r="TEJ2" s="703"/>
      <c r="TEK2" s="703"/>
      <c r="TEL2" s="703"/>
      <c r="TEM2" s="703"/>
      <c r="TEN2" s="703"/>
      <c r="TEO2" s="703"/>
      <c r="TEP2" s="703"/>
      <c r="TEQ2" s="703"/>
      <c r="TER2" s="703"/>
      <c r="TES2" s="703"/>
      <c r="TET2" s="703"/>
      <c r="TEU2" s="703"/>
      <c r="TEV2" s="703"/>
      <c r="TEW2" s="703"/>
      <c r="TEX2" s="703"/>
      <c r="TEY2" s="703"/>
      <c r="TEZ2" s="703"/>
      <c r="TFA2" s="703"/>
      <c r="TFB2" s="703"/>
      <c r="TFC2" s="703"/>
      <c r="TFD2" s="703"/>
      <c r="TFE2" s="703"/>
      <c r="TFF2" s="703"/>
      <c r="TFG2" s="703"/>
      <c r="TFH2" s="703"/>
      <c r="TFI2" s="703"/>
      <c r="TFJ2" s="703"/>
      <c r="TFK2" s="703"/>
      <c r="TFL2" s="703"/>
      <c r="TFM2" s="703"/>
      <c r="TFN2" s="703"/>
      <c r="TFO2" s="703"/>
      <c r="TFP2" s="703"/>
      <c r="TFQ2" s="703"/>
      <c r="TFR2" s="703"/>
      <c r="TFS2" s="703"/>
      <c r="TFT2" s="703"/>
      <c r="TFU2" s="703"/>
      <c r="TFV2" s="703"/>
      <c r="TFW2" s="703"/>
      <c r="TFX2" s="703"/>
      <c r="TFY2" s="703"/>
      <c r="TFZ2" s="703"/>
      <c r="TGA2" s="703"/>
      <c r="TGB2" s="703"/>
      <c r="TGC2" s="703"/>
      <c r="TGD2" s="703"/>
      <c r="TGE2" s="703"/>
      <c r="TGF2" s="703"/>
      <c r="TGG2" s="703"/>
      <c r="TGH2" s="703"/>
      <c r="TGI2" s="703"/>
      <c r="TGJ2" s="703"/>
      <c r="TGK2" s="703"/>
      <c r="TGL2" s="703"/>
      <c r="TGM2" s="703"/>
      <c r="TGN2" s="703"/>
      <c r="TGO2" s="703"/>
      <c r="TGP2" s="703"/>
      <c r="TGQ2" s="703"/>
      <c r="TGR2" s="703"/>
      <c r="TGS2" s="703"/>
      <c r="TGT2" s="703"/>
      <c r="TGU2" s="703"/>
      <c r="TGV2" s="703"/>
      <c r="TGW2" s="703"/>
      <c r="TGX2" s="703"/>
      <c r="TGY2" s="703"/>
      <c r="TGZ2" s="703"/>
      <c r="THA2" s="703"/>
      <c r="THB2" s="703"/>
      <c r="THC2" s="703"/>
      <c r="THD2" s="703"/>
      <c r="THE2" s="703"/>
      <c r="THF2" s="703"/>
      <c r="THG2" s="703"/>
      <c r="THH2" s="703"/>
      <c r="THI2" s="703"/>
      <c r="THJ2" s="703"/>
      <c r="THK2" s="703"/>
      <c r="THL2" s="703"/>
      <c r="THM2" s="703"/>
      <c r="THN2" s="703"/>
      <c r="THO2" s="703"/>
      <c r="THP2" s="703"/>
      <c r="THQ2" s="703"/>
      <c r="THR2" s="703"/>
      <c r="THS2" s="703"/>
      <c r="THT2" s="703"/>
      <c r="THU2" s="703"/>
      <c r="THV2" s="703"/>
      <c r="THW2" s="703"/>
      <c r="THX2" s="703"/>
      <c r="THY2" s="703"/>
      <c r="THZ2" s="703"/>
      <c r="TIA2" s="703"/>
      <c r="TIB2" s="703"/>
      <c r="TIC2" s="703"/>
      <c r="TID2" s="703"/>
      <c r="TIE2" s="703"/>
      <c r="TIF2" s="703"/>
      <c r="TIG2" s="703"/>
      <c r="TIH2" s="703"/>
      <c r="TII2" s="703"/>
      <c r="TIJ2" s="703"/>
      <c r="TIK2" s="703"/>
      <c r="TIL2" s="703"/>
      <c r="TIM2" s="703"/>
      <c r="TIN2" s="703"/>
      <c r="TIO2" s="703"/>
      <c r="TIP2" s="703"/>
      <c r="TIQ2" s="703"/>
      <c r="TIR2" s="703"/>
      <c r="TIS2" s="703"/>
      <c r="TIT2" s="703"/>
      <c r="TIU2" s="703"/>
      <c r="TIV2" s="703"/>
      <c r="TIW2" s="703"/>
      <c r="TIX2" s="703"/>
      <c r="TIY2" s="703"/>
      <c r="TIZ2" s="703"/>
      <c r="TJA2" s="703"/>
      <c r="TJB2" s="703"/>
      <c r="TJC2" s="703"/>
      <c r="TJD2" s="703"/>
      <c r="TJE2" s="703"/>
      <c r="TJF2" s="703"/>
      <c r="TJG2" s="703"/>
      <c r="TJH2" s="703"/>
      <c r="TJI2" s="703"/>
      <c r="TJJ2" s="703"/>
      <c r="TJK2" s="703"/>
      <c r="TJL2" s="703"/>
      <c r="TJM2" s="703"/>
      <c r="TJN2" s="703"/>
      <c r="TJO2" s="703"/>
      <c r="TJP2" s="703"/>
      <c r="TJQ2" s="703"/>
      <c r="TJR2" s="703"/>
      <c r="TJS2" s="703"/>
      <c r="TJT2" s="703"/>
      <c r="TJU2" s="703"/>
      <c r="TJV2" s="703"/>
      <c r="TJW2" s="703"/>
      <c r="TJX2" s="703"/>
      <c r="TJY2" s="703"/>
      <c r="TJZ2" s="703"/>
      <c r="TKA2" s="703"/>
      <c r="TKB2" s="703"/>
      <c r="TKC2" s="703"/>
      <c r="TKD2" s="703"/>
      <c r="TKE2" s="703"/>
      <c r="TKF2" s="703"/>
      <c r="TKG2" s="703"/>
      <c r="TKH2" s="703"/>
      <c r="TKI2" s="703"/>
      <c r="TKJ2" s="703"/>
      <c r="TKK2" s="703"/>
      <c r="TKL2" s="703"/>
      <c r="TKM2" s="703"/>
      <c r="TKN2" s="703"/>
      <c r="TKO2" s="703"/>
      <c r="TKP2" s="703"/>
      <c r="TKQ2" s="703"/>
      <c r="TKR2" s="703"/>
      <c r="TKS2" s="703"/>
      <c r="TKT2" s="703"/>
      <c r="TKU2" s="703"/>
      <c r="TKV2" s="703"/>
      <c r="TKW2" s="703"/>
      <c r="TKX2" s="703"/>
      <c r="TKY2" s="703"/>
      <c r="TKZ2" s="703"/>
      <c r="TLA2" s="703"/>
      <c r="TLB2" s="703"/>
      <c r="TLC2" s="703"/>
      <c r="TLD2" s="703"/>
      <c r="TLE2" s="703"/>
      <c r="TLF2" s="703"/>
      <c r="TLG2" s="703"/>
      <c r="TLH2" s="703"/>
      <c r="TLI2" s="703"/>
      <c r="TLJ2" s="703"/>
      <c r="TLK2" s="703"/>
      <c r="TLL2" s="703"/>
      <c r="TLM2" s="703"/>
      <c r="TLN2" s="703"/>
      <c r="TLO2" s="703"/>
      <c r="TLP2" s="703"/>
      <c r="TLQ2" s="703"/>
      <c r="TLR2" s="703"/>
      <c r="TLS2" s="703"/>
      <c r="TLT2" s="703"/>
      <c r="TLU2" s="703"/>
      <c r="TLV2" s="703"/>
      <c r="TLW2" s="703"/>
      <c r="TLX2" s="703"/>
      <c r="TLY2" s="703"/>
      <c r="TLZ2" s="703"/>
      <c r="TMA2" s="703"/>
      <c r="TMB2" s="703"/>
      <c r="TMC2" s="703"/>
      <c r="TMD2" s="703"/>
      <c r="TME2" s="703"/>
      <c r="TMF2" s="703"/>
      <c r="TMG2" s="703"/>
      <c r="TMH2" s="703"/>
      <c r="TMI2" s="703"/>
      <c r="TMJ2" s="703"/>
      <c r="TMK2" s="703"/>
      <c r="TML2" s="703"/>
      <c r="TMM2" s="703"/>
      <c r="TMN2" s="703"/>
      <c r="TMO2" s="703"/>
      <c r="TMP2" s="703"/>
      <c r="TMQ2" s="703"/>
      <c r="TMR2" s="703"/>
      <c r="TMS2" s="703"/>
      <c r="TMT2" s="703"/>
      <c r="TMU2" s="703"/>
      <c r="TMV2" s="703"/>
      <c r="TMW2" s="703"/>
      <c r="TMX2" s="703"/>
      <c r="TMY2" s="703"/>
      <c r="TMZ2" s="703"/>
      <c r="TNA2" s="703"/>
      <c r="TNB2" s="703"/>
      <c r="TNC2" s="703"/>
      <c r="TND2" s="703"/>
      <c r="TNE2" s="703"/>
      <c r="TNF2" s="703"/>
      <c r="TNG2" s="703"/>
      <c r="TNH2" s="703"/>
      <c r="TNI2" s="703"/>
      <c r="TNJ2" s="703"/>
      <c r="TNK2" s="703"/>
      <c r="TNL2" s="703"/>
      <c r="TNM2" s="703"/>
      <c r="TNN2" s="703"/>
      <c r="TNO2" s="703"/>
      <c r="TNP2" s="703"/>
      <c r="TNQ2" s="703"/>
      <c r="TNR2" s="703"/>
      <c r="TNS2" s="703"/>
      <c r="TNT2" s="703"/>
      <c r="TNU2" s="703"/>
      <c r="TNV2" s="703"/>
      <c r="TNW2" s="703"/>
      <c r="TNX2" s="703"/>
      <c r="TNY2" s="703"/>
      <c r="TNZ2" s="703"/>
      <c r="TOA2" s="703"/>
      <c r="TOB2" s="703"/>
      <c r="TOC2" s="703"/>
      <c r="TOD2" s="703"/>
      <c r="TOE2" s="703"/>
      <c r="TOF2" s="703"/>
      <c r="TOG2" s="703"/>
      <c r="TOH2" s="703"/>
      <c r="TOI2" s="703"/>
      <c r="TOJ2" s="703"/>
      <c r="TOK2" s="703"/>
      <c r="TOL2" s="703"/>
      <c r="TOM2" s="703"/>
      <c r="TON2" s="703"/>
      <c r="TOO2" s="703"/>
      <c r="TOP2" s="703"/>
      <c r="TOQ2" s="703"/>
      <c r="TOR2" s="703"/>
      <c r="TOS2" s="703"/>
      <c r="TOT2" s="703"/>
      <c r="TOU2" s="703"/>
      <c r="TOV2" s="703"/>
      <c r="TOW2" s="703"/>
      <c r="TOX2" s="703"/>
      <c r="TOY2" s="703"/>
      <c r="TOZ2" s="703"/>
      <c r="TPA2" s="703"/>
      <c r="TPB2" s="703"/>
      <c r="TPC2" s="703"/>
      <c r="TPD2" s="703"/>
      <c r="TPE2" s="703"/>
      <c r="TPF2" s="703"/>
      <c r="TPG2" s="703"/>
      <c r="TPH2" s="703"/>
      <c r="TPI2" s="703"/>
      <c r="TPJ2" s="703"/>
      <c r="TPK2" s="703"/>
      <c r="TPL2" s="703"/>
      <c r="TPM2" s="703"/>
      <c r="TPN2" s="703"/>
      <c r="TPO2" s="703"/>
      <c r="TPP2" s="703"/>
      <c r="TPQ2" s="703"/>
      <c r="TPR2" s="703"/>
      <c r="TPS2" s="703"/>
      <c r="TPT2" s="703"/>
      <c r="TPU2" s="703"/>
      <c r="TPV2" s="703"/>
      <c r="TPW2" s="703"/>
      <c r="TPX2" s="703"/>
      <c r="TPY2" s="703"/>
      <c r="TPZ2" s="703"/>
      <c r="TQA2" s="703"/>
      <c r="TQB2" s="703"/>
      <c r="TQC2" s="703"/>
      <c r="TQD2" s="703"/>
      <c r="TQE2" s="703"/>
      <c r="TQF2" s="703"/>
      <c r="TQG2" s="703"/>
      <c r="TQH2" s="703"/>
      <c r="TQI2" s="703"/>
      <c r="TQJ2" s="703"/>
      <c r="TQK2" s="703"/>
      <c r="TQL2" s="703"/>
      <c r="TQM2" s="703"/>
      <c r="TQN2" s="703"/>
      <c r="TQO2" s="703"/>
      <c r="TQP2" s="703"/>
      <c r="TQQ2" s="703"/>
      <c r="TQR2" s="703"/>
      <c r="TQS2" s="703"/>
      <c r="TQT2" s="703"/>
      <c r="TQU2" s="703"/>
      <c r="TQV2" s="703"/>
      <c r="TQW2" s="703"/>
      <c r="TQX2" s="703"/>
      <c r="TQY2" s="703"/>
      <c r="TQZ2" s="703"/>
      <c r="TRA2" s="703"/>
      <c r="TRB2" s="703"/>
      <c r="TRC2" s="703"/>
      <c r="TRD2" s="703"/>
      <c r="TRE2" s="703"/>
      <c r="TRF2" s="703"/>
      <c r="TRG2" s="703"/>
      <c r="TRH2" s="703"/>
      <c r="TRI2" s="703"/>
      <c r="TRJ2" s="703"/>
      <c r="TRK2" s="703"/>
      <c r="TRL2" s="703"/>
      <c r="TRM2" s="703"/>
      <c r="TRN2" s="703"/>
      <c r="TRO2" s="703"/>
      <c r="TRP2" s="703"/>
      <c r="TRQ2" s="703"/>
      <c r="TRR2" s="703"/>
      <c r="TRS2" s="703"/>
      <c r="TRT2" s="703"/>
      <c r="TRU2" s="703"/>
      <c r="TRV2" s="703"/>
      <c r="TRW2" s="703"/>
      <c r="TRX2" s="703"/>
      <c r="TRY2" s="703"/>
      <c r="TRZ2" s="703"/>
      <c r="TSA2" s="703"/>
      <c r="TSB2" s="703"/>
      <c r="TSC2" s="703"/>
      <c r="TSD2" s="703"/>
      <c r="TSE2" s="703"/>
      <c r="TSF2" s="703"/>
      <c r="TSG2" s="703"/>
      <c r="TSH2" s="703"/>
      <c r="TSI2" s="703"/>
      <c r="TSJ2" s="703"/>
      <c r="TSK2" s="703"/>
      <c r="TSL2" s="703"/>
      <c r="TSM2" s="703"/>
      <c r="TSN2" s="703"/>
      <c r="TSO2" s="703"/>
      <c r="TSP2" s="703"/>
      <c r="TSQ2" s="703"/>
      <c r="TSR2" s="703"/>
      <c r="TSS2" s="703"/>
      <c r="TST2" s="703"/>
      <c r="TSU2" s="703"/>
      <c r="TSV2" s="703"/>
      <c r="TSW2" s="703"/>
      <c r="TSX2" s="703"/>
      <c r="TSY2" s="703"/>
      <c r="TSZ2" s="703"/>
      <c r="TTA2" s="703"/>
      <c r="TTB2" s="703"/>
      <c r="TTC2" s="703"/>
      <c r="TTD2" s="703"/>
      <c r="TTE2" s="703"/>
      <c r="TTF2" s="703"/>
      <c r="TTG2" s="703"/>
      <c r="TTH2" s="703"/>
      <c r="TTI2" s="703"/>
      <c r="TTJ2" s="703"/>
      <c r="TTK2" s="703"/>
      <c r="TTL2" s="703"/>
      <c r="TTM2" s="703"/>
      <c r="TTN2" s="703"/>
      <c r="TTO2" s="703"/>
      <c r="TTP2" s="703"/>
      <c r="TTQ2" s="703"/>
      <c r="TTR2" s="703"/>
      <c r="TTS2" s="703"/>
      <c r="TTT2" s="703"/>
      <c r="TTU2" s="703"/>
      <c r="TTV2" s="703"/>
      <c r="TTW2" s="703"/>
      <c r="TTX2" s="703"/>
      <c r="TTY2" s="703"/>
      <c r="TTZ2" s="703"/>
      <c r="TUA2" s="703"/>
      <c r="TUB2" s="703"/>
      <c r="TUC2" s="703"/>
      <c r="TUD2" s="703"/>
      <c r="TUE2" s="703"/>
      <c r="TUF2" s="703"/>
      <c r="TUG2" s="703"/>
      <c r="TUH2" s="703"/>
      <c r="TUI2" s="703"/>
      <c r="TUJ2" s="703"/>
      <c r="TUK2" s="703"/>
      <c r="TUL2" s="703"/>
      <c r="TUM2" s="703"/>
      <c r="TUN2" s="703"/>
      <c r="TUO2" s="703"/>
      <c r="TUP2" s="703"/>
      <c r="TUQ2" s="703"/>
      <c r="TUR2" s="703"/>
      <c r="TUS2" s="703"/>
      <c r="TUT2" s="703"/>
      <c r="TUU2" s="703"/>
      <c r="TUV2" s="703"/>
      <c r="TUW2" s="703"/>
      <c r="TUX2" s="703"/>
      <c r="TUY2" s="703"/>
      <c r="TUZ2" s="703"/>
      <c r="TVA2" s="703"/>
      <c r="TVB2" s="703"/>
      <c r="TVC2" s="703"/>
      <c r="TVD2" s="703"/>
      <c r="TVE2" s="703"/>
      <c r="TVF2" s="703"/>
      <c r="TVG2" s="703"/>
      <c r="TVH2" s="703"/>
      <c r="TVI2" s="703"/>
      <c r="TVJ2" s="703"/>
      <c r="TVK2" s="703"/>
      <c r="TVL2" s="703"/>
      <c r="TVM2" s="703"/>
      <c r="TVN2" s="703"/>
      <c r="TVO2" s="703"/>
      <c r="TVP2" s="703"/>
      <c r="TVQ2" s="703"/>
      <c r="TVR2" s="703"/>
      <c r="TVS2" s="703"/>
      <c r="TVT2" s="703"/>
      <c r="TVU2" s="703"/>
      <c r="TVV2" s="703"/>
      <c r="TVW2" s="703"/>
      <c r="TVX2" s="703"/>
      <c r="TVY2" s="703"/>
      <c r="TVZ2" s="703"/>
      <c r="TWA2" s="703"/>
      <c r="TWB2" s="703"/>
      <c r="TWC2" s="703"/>
      <c r="TWD2" s="703"/>
      <c r="TWE2" s="703"/>
      <c r="TWF2" s="703"/>
      <c r="TWG2" s="703"/>
      <c r="TWH2" s="703"/>
      <c r="TWI2" s="703"/>
      <c r="TWJ2" s="703"/>
      <c r="TWK2" s="703"/>
      <c r="TWL2" s="703"/>
      <c r="TWM2" s="703"/>
      <c r="TWN2" s="703"/>
      <c r="TWO2" s="703"/>
      <c r="TWP2" s="703"/>
      <c r="TWQ2" s="703"/>
      <c r="TWR2" s="703"/>
      <c r="TWS2" s="703"/>
      <c r="TWT2" s="703"/>
      <c r="TWU2" s="703"/>
      <c r="TWV2" s="703"/>
      <c r="TWW2" s="703"/>
      <c r="TWX2" s="703"/>
      <c r="TWY2" s="703"/>
      <c r="TWZ2" s="703"/>
      <c r="TXA2" s="703"/>
      <c r="TXB2" s="703"/>
      <c r="TXC2" s="703"/>
      <c r="TXD2" s="703"/>
      <c r="TXE2" s="703"/>
      <c r="TXF2" s="703"/>
      <c r="TXG2" s="703"/>
      <c r="TXH2" s="703"/>
      <c r="TXI2" s="703"/>
      <c r="TXJ2" s="703"/>
      <c r="TXK2" s="703"/>
      <c r="TXL2" s="703"/>
      <c r="TXM2" s="703"/>
      <c r="TXN2" s="703"/>
      <c r="TXO2" s="703"/>
      <c r="TXP2" s="703"/>
      <c r="TXQ2" s="703"/>
      <c r="TXR2" s="703"/>
      <c r="TXS2" s="703"/>
      <c r="TXT2" s="703"/>
      <c r="TXU2" s="703"/>
      <c r="TXV2" s="703"/>
      <c r="TXW2" s="703"/>
      <c r="TXX2" s="703"/>
      <c r="TXY2" s="703"/>
      <c r="TXZ2" s="703"/>
      <c r="TYA2" s="703"/>
      <c r="TYB2" s="703"/>
      <c r="TYC2" s="703"/>
      <c r="TYD2" s="703"/>
      <c r="TYE2" s="703"/>
      <c r="TYF2" s="703"/>
      <c r="TYG2" s="703"/>
      <c r="TYH2" s="703"/>
      <c r="TYI2" s="703"/>
      <c r="TYJ2" s="703"/>
      <c r="TYK2" s="703"/>
      <c r="TYL2" s="703"/>
      <c r="TYM2" s="703"/>
      <c r="TYN2" s="703"/>
      <c r="TYO2" s="703"/>
      <c r="TYP2" s="703"/>
      <c r="TYQ2" s="703"/>
      <c r="TYR2" s="703"/>
      <c r="TYS2" s="703"/>
      <c r="TYT2" s="703"/>
      <c r="TYU2" s="703"/>
      <c r="TYV2" s="703"/>
      <c r="TYW2" s="703"/>
      <c r="TYX2" s="703"/>
      <c r="TYY2" s="703"/>
      <c r="TYZ2" s="703"/>
      <c r="TZA2" s="703"/>
      <c r="TZB2" s="703"/>
      <c r="TZC2" s="703"/>
      <c r="TZD2" s="703"/>
      <c r="TZE2" s="703"/>
      <c r="TZF2" s="703"/>
      <c r="TZG2" s="703"/>
      <c r="TZH2" s="703"/>
      <c r="TZI2" s="703"/>
      <c r="TZJ2" s="703"/>
      <c r="TZK2" s="703"/>
      <c r="TZL2" s="703"/>
      <c r="TZM2" s="703"/>
      <c r="TZN2" s="703"/>
      <c r="TZO2" s="703"/>
      <c r="TZP2" s="703"/>
      <c r="TZQ2" s="703"/>
      <c r="TZR2" s="703"/>
      <c r="TZS2" s="703"/>
      <c r="TZT2" s="703"/>
      <c r="TZU2" s="703"/>
      <c r="TZV2" s="703"/>
      <c r="TZW2" s="703"/>
      <c r="TZX2" s="703"/>
      <c r="TZY2" s="703"/>
      <c r="TZZ2" s="703"/>
      <c r="UAA2" s="703"/>
      <c r="UAB2" s="703"/>
      <c r="UAC2" s="703"/>
      <c r="UAD2" s="703"/>
      <c r="UAE2" s="703"/>
      <c r="UAF2" s="703"/>
      <c r="UAG2" s="703"/>
      <c r="UAH2" s="703"/>
      <c r="UAI2" s="703"/>
      <c r="UAJ2" s="703"/>
      <c r="UAK2" s="703"/>
      <c r="UAL2" s="703"/>
      <c r="UAM2" s="703"/>
      <c r="UAN2" s="703"/>
      <c r="UAO2" s="703"/>
      <c r="UAP2" s="703"/>
      <c r="UAQ2" s="703"/>
      <c r="UAR2" s="703"/>
      <c r="UAS2" s="703"/>
      <c r="UAT2" s="703"/>
      <c r="UAU2" s="703"/>
      <c r="UAV2" s="703"/>
      <c r="UAW2" s="703"/>
      <c r="UAX2" s="703"/>
      <c r="UAY2" s="703"/>
      <c r="UAZ2" s="703"/>
      <c r="UBA2" s="703"/>
      <c r="UBB2" s="703"/>
      <c r="UBC2" s="703"/>
      <c r="UBD2" s="703"/>
      <c r="UBE2" s="703"/>
      <c r="UBF2" s="703"/>
      <c r="UBG2" s="703"/>
      <c r="UBH2" s="703"/>
      <c r="UBI2" s="703"/>
      <c r="UBJ2" s="703"/>
      <c r="UBK2" s="703"/>
      <c r="UBL2" s="703"/>
      <c r="UBM2" s="703"/>
      <c r="UBN2" s="703"/>
      <c r="UBO2" s="703"/>
      <c r="UBP2" s="703"/>
      <c r="UBQ2" s="703"/>
      <c r="UBR2" s="703"/>
      <c r="UBS2" s="703"/>
      <c r="UBT2" s="703"/>
      <c r="UBU2" s="703"/>
      <c r="UBV2" s="703"/>
      <c r="UBW2" s="703"/>
      <c r="UBX2" s="703"/>
      <c r="UBY2" s="703"/>
      <c r="UBZ2" s="703"/>
      <c r="UCA2" s="703"/>
      <c r="UCB2" s="703"/>
      <c r="UCC2" s="703"/>
      <c r="UCD2" s="703"/>
      <c r="UCE2" s="703"/>
      <c r="UCF2" s="703"/>
      <c r="UCG2" s="703"/>
      <c r="UCH2" s="703"/>
      <c r="UCI2" s="703"/>
      <c r="UCJ2" s="703"/>
      <c r="UCK2" s="703"/>
      <c r="UCL2" s="703"/>
      <c r="UCM2" s="703"/>
      <c r="UCN2" s="703"/>
      <c r="UCO2" s="703"/>
      <c r="UCP2" s="703"/>
      <c r="UCQ2" s="703"/>
      <c r="UCR2" s="703"/>
      <c r="UCS2" s="703"/>
      <c r="UCT2" s="703"/>
      <c r="UCU2" s="703"/>
      <c r="UCV2" s="703"/>
      <c r="UCW2" s="703"/>
      <c r="UCX2" s="703"/>
      <c r="UCY2" s="703"/>
      <c r="UCZ2" s="703"/>
      <c r="UDA2" s="703"/>
      <c r="UDB2" s="703"/>
      <c r="UDC2" s="703"/>
      <c r="UDD2" s="703"/>
      <c r="UDE2" s="703"/>
      <c r="UDF2" s="703"/>
      <c r="UDG2" s="703"/>
      <c r="UDH2" s="703"/>
      <c r="UDI2" s="703"/>
      <c r="UDJ2" s="703"/>
      <c r="UDK2" s="703"/>
      <c r="UDL2" s="703"/>
      <c r="UDM2" s="703"/>
      <c r="UDN2" s="703"/>
      <c r="UDO2" s="703"/>
      <c r="UDP2" s="703"/>
      <c r="UDQ2" s="703"/>
      <c r="UDR2" s="703"/>
      <c r="UDS2" s="703"/>
      <c r="UDT2" s="703"/>
      <c r="UDU2" s="703"/>
      <c r="UDV2" s="703"/>
      <c r="UDW2" s="703"/>
      <c r="UDX2" s="703"/>
      <c r="UDY2" s="703"/>
      <c r="UDZ2" s="703"/>
      <c r="UEA2" s="703"/>
      <c r="UEB2" s="703"/>
      <c r="UEC2" s="703"/>
      <c r="UED2" s="703"/>
      <c r="UEE2" s="703"/>
      <c r="UEF2" s="703"/>
      <c r="UEG2" s="703"/>
      <c r="UEH2" s="703"/>
      <c r="UEI2" s="703"/>
      <c r="UEJ2" s="703"/>
      <c r="UEK2" s="703"/>
      <c r="UEL2" s="703"/>
      <c r="UEM2" s="703"/>
      <c r="UEN2" s="703"/>
      <c r="UEO2" s="703"/>
      <c r="UEP2" s="703"/>
      <c r="UEQ2" s="703"/>
      <c r="UER2" s="703"/>
      <c r="UES2" s="703"/>
      <c r="UET2" s="703"/>
      <c r="UEU2" s="703"/>
      <c r="UEV2" s="703"/>
      <c r="UEW2" s="703"/>
      <c r="UEX2" s="703"/>
      <c r="UEY2" s="703"/>
      <c r="UEZ2" s="703"/>
      <c r="UFA2" s="703"/>
      <c r="UFB2" s="703"/>
      <c r="UFC2" s="703"/>
      <c r="UFD2" s="703"/>
      <c r="UFE2" s="703"/>
      <c r="UFF2" s="703"/>
      <c r="UFG2" s="703"/>
      <c r="UFH2" s="703"/>
      <c r="UFI2" s="703"/>
      <c r="UFJ2" s="703"/>
      <c r="UFK2" s="703"/>
      <c r="UFL2" s="703"/>
      <c r="UFM2" s="703"/>
      <c r="UFN2" s="703"/>
      <c r="UFO2" s="703"/>
      <c r="UFP2" s="703"/>
      <c r="UFQ2" s="703"/>
      <c r="UFR2" s="703"/>
      <c r="UFS2" s="703"/>
      <c r="UFT2" s="703"/>
      <c r="UFU2" s="703"/>
      <c r="UFV2" s="703"/>
      <c r="UFW2" s="703"/>
      <c r="UFX2" s="703"/>
      <c r="UFY2" s="703"/>
      <c r="UFZ2" s="703"/>
      <c r="UGA2" s="703"/>
      <c r="UGB2" s="703"/>
      <c r="UGC2" s="703"/>
      <c r="UGD2" s="703"/>
      <c r="UGE2" s="703"/>
      <c r="UGF2" s="703"/>
      <c r="UGG2" s="703"/>
      <c r="UGH2" s="703"/>
      <c r="UGI2" s="703"/>
      <c r="UGJ2" s="703"/>
      <c r="UGK2" s="703"/>
      <c r="UGL2" s="703"/>
      <c r="UGM2" s="703"/>
      <c r="UGN2" s="703"/>
      <c r="UGO2" s="703"/>
      <c r="UGP2" s="703"/>
      <c r="UGQ2" s="703"/>
      <c r="UGR2" s="703"/>
      <c r="UGS2" s="703"/>
      <c r="UGT2" s="703"/>
      <c r="UGU2" s="703"/>
      <c r="UGV2" s="703"/>
      <c r="UGW2" s="703"/>
      <c r="UGX2" s="703"/>
      <c r="UGY2" s="703"/>
      <c r="UGZ2" s="703"/>
      <c r="UHA2" s="703"/>
      <c r="UHB2" s="703"/>
      <c r="UHC2" s="703"/>
      <c r="UHD2" s="703"/>
      <c r="UHE2" s="703"/>
      <c r="UHF2" s="703"/>
      <c r="UHG2" s="703"/>
      <c r="UHH2" s="703"/>
      <c r="UHI2" s="703"/>
      <c r="UHJ2" s="703"/>
      <c r="UHK2" s="703"/>
      <c r="UHL2" s="703"/>
      <c r="UHM2" s="703"/>
      <c r="UHN2" s="703"/>
      <c r="UHO2" s="703"/>
      <c r="UHP2" s="703"/>
      <c r="UHQ2" s="703"/>
      <c r="UHR2" s="703"/>
      <c r="UHS2" s="703"/>
      <c r="UHT2" s="703"/>
      <c r="UHU2" s="703"/>
      <c r="UHV2" s="703"/>
      <c r="UHW2" s="703"/>
      <c r="UHX2" s="703"/>
      <c r="UHY2" s="703"/>
      <c r="UHZ2" s="703"/>
      <c r="UIA2" s="703"/>
      <c r="UIB2" s="703"/>
      <c r="UIC2" s="703"/>
      <c r="UID2" s="703"/>
      <c r="UIE2" s="703"/>
      <c r="UIF2" s="703"/>
      <c r="UIG2" s="703"/>
      <c r="UIH2" s="703"/>
      <c r="UII2" s="703"/>
      <c r="UIJ2" s="703"/>
      <c r="UIK2" s="703"/>
      <c r="UIL2" s="703"/>
      <c r="UIM2" s="703"/>
      <c r="UIN2" s="703"/>
      <c r="UIO2" s="703"/>
      <c r="UIP2" s="703"/>
      <c r="UIQ2" s="703"/>
      <c r="UIR2" s="703"/>
      <c r="UIS2" s="703"/>
      <c r="UIT2" s="703"/>
      <c r="UIU2" s="703"/>
      <c r="UIV2" s="703"/>
      <c r="UIW2" s="703"/>
      <c r="UIX2" s="703"/>
      <c r="UIY2" s="703"/>
      <c r="UIZ2" s="703"/>
      <c r="UJA2" s="703"/>
      <c r="UJB2" s="703"/>
      <c r="UJC2" s="703"/>
      <c r="UJD2" s="703"/>
      <c r="UJE2" s="703"/>
      <c r="UJF2" s="703"/>
      <c r="UJG2" s="703"/>
      <c r="UJH2" s="703"/>
      <c r="UJI2" s="703"/>
      <c r="UJJ2" s="703"/>
      <c r="UJK2" s="703"/>
      <c r="UJL2" s="703"/>
      <c r="UJM2" s="703"/>
      <c r="UJN2" s="703"/>
      <c r="UJO2" s="703"/>
      <c r="UJP2" s="703"/>
      <c r="UJQ2" s="703"/>
      <c r="UJR2" s="703"/>
      <c r="UJS2" s="703"/>
      <c r="UJT2" s="703"/>
      <c r="UJU2" s="703"/>
      <c r="UJV2" s="703"/>
      <c r="UJW2" s="703"/>
      <c r="UJX2" s="703"/>
      <c r="UJY2" s="703"/>
      <c r="UJZ2" s="703"/>
      <c r="UKA2" s="703"/>
      <c r="UKB2" s="703"/>
      <c r="UKC2" s="703"/>
      <c r="UKD2" s="703"/>
      <c r="UKE2" s="703"/>
      <c r="UKF2" s="703"/>
      <c r="UKG2" s="703"/>
      <c r="UKH2" s="703"/>
      <c r="UKI2" s="703"/>
      <c r="UKJ2" s="703"/>
      <c r="UKK2" s="703"/>
      <c r="UKL2" s="703"/>
      <c r="UKM2" s="703"/>
      <c r="UKN2" s="703"/>
      <c r="UKO2" s="703"/>
      <c r="UKP2" s="703"/>
      <c r="UKQ2" s="703"/>
      <c r="UKR2" s="703"/>
      <c r="UKS2" s="703"/>
      <c r="UKT2" s="703"/>
      <c r="UKU2" s="703"/>
      <c r="UKV2" s="703"/>
      <c r="UKW2" s="703"/>
      <c r="UKX2" s="703"/>
      <c r="UKY2" s="703"/>
      <c r="UKZ2" s="703"/>
      <c r="ULA2" s="703"/>
      <c r="ULB2" s="703"/>
      <c r="ULC2" s="703"/>
      <c r="ULD2" s="703"/>
      <c r="ULE2" s="703"/>
      <c r="ULF2" s="703"/>
      <c r="ULG2" s="703"/>
      <c r="ULH2" s="703"/>
      <c r="ULI2" s="703"/>
      <c r="ULJ2" s="703"/>
      <c r="ULK2" s="703"/>
      <c r="ULL2" s="703"/>
      <c r="ULM2" s="703"/>
      <c r="ULN2" s="703"/>
      <c r="ULO2" s="703"/>
      <c r="ULP2" s="703"/>
      <c r="ULQ2" s="703"/>
      <c r="ULR2" s="703"/>
      <c r="ULS2" s="703"/>
      <c r="ULT2" s="703"/>
      <c r="ULU2" s="703"/>
      <c r="ULV2" s="703"/>
      <c r="ULW2" s="703"/>
      <c r="ULX2" s="703"/>
      <c r="ULY2" s="703"/>
      <c r="ULZ2" s="703"/>
      <c r="UMA2" s="703"/>
      <c r="UMB2" s="703"/>
      <c r="UMC2" s="703"/>
      <c r="UMD2" s="703"/>
      <c r="UME2" s="703"/>
      <c r="UMF2" s="703"/>
      <c r="UMG2" s="703"/>
      <c r="UMH2" s="703"/>
      <c r="UMI2" s="703"/>
      <c r="UMJ2" s="703"/>
      <c r="UMK2" s="703"/>
      <c r="UML2" s="703"/>
      <c r="UMM2" s="703"/>
      <c r="UMN2" s="703"/>
      <c r="UMO2" s="703"/>
      <c r="UMP2" s="703"/>
      <c r="UMQ2" s="703"/>
      <c r="UMR2" s="703"/>
      <c r="UMS2" s="703"/>
      <c r="UMT2" s="703"/>
      <c r="UMU2" s="703"/>
      <c r="UMV2" s="703"/>
      <c r="UMW2" s="703"/>
      <c r="UMX2" s="703"/>
      <c r="UMY2" s="703"/>
      <c r="UMZ2" s="703"/>
      <c r="UNA2" s="703"/>
      <c r="UNB2" s="703"/>
      <c r="UNC2" s="703"/>
      <c r="UND2" s="703"/>
      <c r="UNE2" s="703"/>
      <c r="UNF2" s="703"/>
      <c r="UNG2" s="703"/>
      <c r="UNH2" s="703"/>
      <c r="UNI2" s="703"/>
      <c r="UNJ2" s="703"/>
      <c r="UNK2" s="703"/>
      <c r="UNL2" s="703"/>
      <c r="UNM2" s="703"/>
      <c r="UNN2" s="703"/>
      <c r="UNO2" s="703"/>
      <c r="UNP2" s="703"/>
      <c r="UNQ2" s="703"/>
      <c r="UNR2" s="703"/>
      <c r="UNS2" s="703"/>
      <c r="UNT2" s="703"/>
      <c r="UNU2" s="703"/>
      <c r="UNV2" s="703"/>
      <c r="UNW2" s="703"/>
      <c r="UNX2" s="703"/>
      <c r="UNY2" s="703"/>
      <c r="UNZ2" s="703"/>
      <c r="UOA2" s="703"/>
      <c r="UOB2" s="703"/>
      <c r="UOC2" s="703"/>
      <c r="UOD2" s="703"/>
      <c r="UOE2" s="703"/>
      <c r="UOF2" s="703"/>
      <c r="UOG2" s="703"/>
      <c r="UOH2" s="703"/>
      <c r="UOI2" s="703"/>
      <c r="UOJ2" s="703"/>
      <c r="UOK2" s="703"/>
      <c r="UOL2" s="703"/>
      <c r="UOM2" s="703"/>
      <c r="UON2" s="703"/>
      <c r="UOO2" s="703"/>
      <c r="UOP2" s="703"/>
      <c r="UOQ2" s="703"/>
      <c r="UOR2" s="703"/>
      <c r="UOS2" s="703"/>
      <c r="UOT2" s="703"/>
      <c r="UOU2" s="703"/>
      <c r="UOV2" s="703"/>
      <c r="UOW2" s="703"/>
      <c r="UOX2" s="703"/>
      <c r="UOY2" s="703"/>
      <c r="UOZ2" s="703"/>
      <c r="UPA2" s="703"/>
      <c r="UPB2" s="703"/>
      <c r="UPC2" s="703"/>
      <c r="UPD2" s="703"/>
      <c r="UPE2" s="703"/>
      <c r="UPF2" s="703"/>
      <c r="UPG2" s="703"/>
      <c r="UPH2" s="703"/>
      <c r="UPI2" s="703"/>
      <c r="UPJ2" s="703"/>
      <c r="UPK2" s="703"/>
      <c r="UPL2" s="703"/>
      <c r="UPM2" s="703"/>
      <c r="UPN2" s="703"/>
      <c r="UPO2" s="703"/>
      <c r="UPP2" s="703"/>
      <c r="UPQ2" s="703"/>
      <c r="UPR2" s="703"/>
      <c r="UPS2" s="703"/>
      <c r="UPT2" s="703"/>
      <c r="UPU2" s="703"/>
      <c r="UPV2" s="703"/>
      <c r="UPW2" s="703"/>
      <c r="UPX2" s="703"/>
      <c r="UPY2" s="703"/>
      <c r="UPZ2" s="703"/>
      <c r="UQA2" s="703"/>
      <c r="UQB2" s="703"/>
      <c r="UQC2" s="703"/>
      <c r="UQD2" s="703"/>
      <c r="UQE2" s="703"/>
      <c r="UQF2" s="703"/>
      <c r="UQG2" s="703"/>
      <c r="UQH2" s="703"/>
      <c r="UQI2" s="703"/>
      <c r="UQJ2" s="703"/>
      <c r="UQK2" s="703"/>
      <c r="UQL2" s="703"/>
      <c r="UQM2" s="703"/>
      <c r="UQN2" s="703"/>
      <c r="UQO2" s="703"/>
      <c r="UQP2" s="703"/>
      <c r="UQQ2" s="703"/>
      <c r="UQR2" s="703"/>
      <c r="UQS2" s="703"/>
      <c r="UQT2" s="703"/>
      <c r="UQU2" s="703"/>
      <c r="UQV2" s="703"/>
      <c r="UQW2" s="703"/>
      <c r="UQX2" s="703"/>
      <c r="UQY2" s="703"/>
      <c r="UQZ2" s="703"/>
      <c r="URA2" s="703"/>
      <c r="URB2" s="703"/>
      <c r="URC2" s="703"/>
      <c r="URD2" s="703"/>
      <c r="URE2" s="703"/>
      <c r="URF2" s="703"/>
      <c r="URG2" s="703"/>
      <c r="URH2" s="703"/>
      <c r="URI2" s="703"/>
      <c r="URJ2" s="703"/>
      <c r="URK2" s="703"/>
      <c r="URL2" s="703"/>
      <c r="URM2" s="703"/>
      <c r="URN2" s="703"/>
      <c r="URO2" s="703"/>
      <c r="URP2" s="703"/>
      <c r="URQ2" s="703"/>
      <c r="URR2" s="703"/>
      <c r="URS2" s="703"/>
      <c r="URT2" s="703"/>
      <c r="URU2" s="703"/>
      <c r="URV2" s="703"/>
      <c r="URW2" s="703"/>
      <c r="URX2" s="703"/>
      <c r="URY2" s="703"/>
      <c r="URZ2" s="703"/>
      <c r="USA2" s="703"/>
      <c r="USB2" s="703"/>
      <c r="USC2" s="703"/>
      <c r="USD2" s="703"/>
      <c r="USE2" s="703"/>
      <c r="USF2" s="703"/>
      <c r="USG2" s="703"/>
      <c r="USH2" s="703"/>
      <c r="USI2" s="703"/>
      <c r="USJ2" s="703"/>
      <c r="USK2" s="703"/>
      <c r="USL2" s="703"/>
      <c r="USM2" s="703"/>
      <c r="USN2" s="703"/>
      <c r="USO2" s="703"/>
      <c r="USP2" s="703"/>
      <c r="USQ2" s="703"/>
      <c r="USR2" s="703"/>
      <c r="USS2" s="703"/>
      <c r="UST2" s="703"/>
      <c r="USU2" s="703"/>
      <c r="USV2" s="703"/>
      <c r="USW2" s="703"/>
      <c r="USX2" s="703"/>
      <c r="USY2" s="703"/>
      <c r="USZ2" s="703"/>
      <c r="UTA2" s="703"/>
      <c r="UTB2" s="703"/>
      <c r="UTC2" s="703"/>
      <c r="UTD2" s="703"/>
      <c r="UTE2" s="703"/>
      <c r="UTF2" s="703"/>
      <c r="UTG2" s="703"/>
      <c r="UTH2" s="703"/>
      <c r="UTI2" s="703"/>
      <c r="UTJ2" s="703"/>
      <c r="UTK2" s="703"/>
      <c r="UTL2" s="703"/>
      <c r="UTM2" s="703"/>
      <c r="UTN2" s="703"/>
      <c r="UTO2" s="703"/>
      <c r="UTP2" s="703"/>
      <c r="UTQ2" s="703"/>
      <c r="UTR2" s="703"/>
      <c r="UTS2" s="703"/>
      <c r="UTT2" s="703"/>
      <c r="UTU2" s="703"/>
      <c r="UTV2" s="703"/>
      <c r="UTW2" s="703"/>
      <c r="UTX2" s="703"/>
      <c r="UTY2" s="703"/>
      <c r="UTZ2" s="703"/>
      <c r="UUA2" s="703"/>
      <c r="UUB2" s="703"/>
      <c r="UUC2" s="703"/>
      <c r="UUD2" s="703"/>
      <c r="UUE2" s="703"/>
      <c r="UUF2" s="703"/>
      <c r="UUG2" s="703"/>
      <c r="UUH2" s="703"/>
      <c r="UUI2" s="703"/>
      <c r="UUJ2" s="703"/>
      <c r="UUK2" s="703"/>
      <c r="UUL2" s="703"/>
      <c r="UUM2" s="703"/>
      <c r="UUN2" s="703"/>
      <c r="UUO2" s="703"/>
      <c r="UUP2" s="703"/>
      <c r="UUQ2" s="703"/>
      <c r="UUR2" s="703"/>
      <c r="UUS2" s="703"/>
      <c r="UUT2" s="703"/>
      <c r="UUU2" s="703"/>
      <c r="UUV2" s="703"/>
      <c r="UUW2" s="703"/>
      <c r="UUX2" s="703"/>
      <c r="UUY2" s="703"/>
      <c r="UUZ2" s="703"/>
      <c r="UVA2" s="703"/>
      <c r="UVB2" s="703"/>
      <c r="UVC2" s="703"/>
      <c r="UVD2" s="703"/>
      <c r="UVE2" s="703"/>
      <c r="UVF2" s="703"/>
      <c r="UVG2" s="703"/>
      <c r="UVH2" s="703"/>
      <c r="UVI2" s="703"/>
      <c r="UVJ2" s="703"/>
      <c r="UVK2" s="703"/>
      <c r="UVL2" s="703"/>
      <c r="UVM2" s="703"/>
      <c r="UVN2" s="703"/>
      <c r="UVO2" s="703"/>
      <c r="UVP2" s="703"/>
      <c r="UVQ2" s="703"/>
      <c r="UVR2" s="703"/>
      <c r="UVS2" s="703"/>
      <c r="UVT2" s="703"/>
      <c r="UVU2" s="703"/>
      <c r="UVV2" s="703"/>
      <c r="UVW2" s="703"/>
      <c r="UVX2" s="703"/>
      <c r="UVY2" s="703"/>
      <c r="UVZ2" s="703"/>
      <c r="UWA2" s="703"/>
      <c r="UWB2" s="703"/>
      <c r="UWC2" s="703"/>
      <c r="UWD2" s="703"/>
      <c r="UWE2" s="703"/>
      <c r="UWF2" s="703"/>
      <c r="UWG2" s="703"/>
      <c r="UWH2" s="703"/>
      <c r="UWI2" s="703"/>
      <c r="UWJ2" s="703"/>
      <c r="UWK2" s="703"/>
      <c r="UWL2" s="703"/>
      <c r="UWM2" s="703"/>
      <c r="UWN2" s="703"/>
      <c r="UWO2" s="703"/>
      <c r="UWP2" s="703"/>
      <c r="UWQ2" s="703"/>
      <c r="UWR2" s="703"/>
      <c r="UWS2" s="703"/>
      <c r="UWT2" s="703"/>
      <c r="UWU2" s="703"/>
      <c r="UWV2" s="703"/>
      <c r="UWW2" s="703"/>
      <c r="UWX2" s="703"/>
      <c r="UWY2" s="703"/>
      <c r="UWZ2" s="703"/>
      <c r="UXA2" s="703"/>
      <c r="UXB2" s="703"/>
      <c r="UXC2" s="703"/>
      <c r="UXD2" s="703"/>
      <c r="UXE2" s="703"/>
      <c r="UXF2" s="703"/>
      <c r="UXG2" s="703"/>
      <c r="UXH2" s="703"/>
      <c r="UXI2" s="703"/>
      <c r="UXJ2" s="703"/>
      <c r="UXK2" s="703"/>
      <c r="UXL2" s="703"/>
      <c r="UXM2" s="703"/>
      <c r="UXN2" s="703"/>
      <c r="UXO2" s="703"/>
      <c r="UXP2" s="703"/>
      <c r="UXQ2" s="703"/>
      <c r="UXR2" s="703"/>
      <c r="UXS2" s="703"/>
      <c r="UXT2" s="703"/>
      <c r="UXU2" s="703"/>
      <c r="UXV2" s="703"/>
      <c r="UXW2" s="703"/>
      <c r="UXX2" s="703"/>
      <c r="UXY2" s="703"/>
      <c r="UXZ2" s="703"/>
      <c r="UYA2" s="703"/>
      <c r="UYB2" s="703"/>
      <c r="UYC2" s="703"/>
      <c r="UYD2" s="703"/>
      <c r="UYE2" s="703"/>
      <c r="UYF2" s="703"/>
      <c r="UYG2" s="703"/>
      <c r="UYH2" s="703"/>
      <c r="UYI2" s="703"/>
      <c r="UYJ2" s="703"/>
      <c r="UYK2" s="703"/>
      <c r="UYL2" s="703"/>
      <c r="UYM2" s="703"/>
      <c r="UYN2" s="703"/>
      <c r="UYO2" s="703"/>
      <c r="UYP2" s="703"/>
      <c r="UYQ2" s="703"/>
      <c r="UYR2" s="703"/>
      <c r="UYS2" s="703"/>
      <c r="UYT2" s="703"/>
      <c r="UYU2" s="703"/>
      <c r="UYV2" s="703"/>
      <c r="UYW2" s="703"/>
      <c r="UYX2" s="703"/>
      <c r="UYY2" s="703"/>
      <c r="UYZ2" s="703"/>
      <c r="UZA2" s="703"/>
      <c r="UZB2" s="703"/>
      <c r="UZC2" s="703"/>
      <c r="UZD2" s="703"/>
      <c r="UZE2" s="703"/>
      <c r="UZF2" s="703"/>
      <c r="UZG2" s="703"/>
      <c r="UZH2" s="703"/>
      <c r="UZI2" s="703"/>
      <c r="UZJ2" s="703"/>
      <c r="UZK2" s="703"/>
      <c r="UZL2" s="703"/>
      <c r="UZM2" s="703"/>
      <c r="UZN2" s="703"/>
      <c r="UZO2" s="703"/>
      <c r="UZP2" s="703"/>
      <c r="UZQ2" s="703"/>
      <c r="UZR2" s="703"/>
      <c r="UZS2" s="703"/>
      <c r="UZT2" s="703"/>
      <c r="UZU2" s="703"/>
      <c r="UZV2" s="703"/>
      <c r="UZW2" s="703"/>
      <c r="UZX2" s="703"/>
      <c r="UZY2" s="703"/>
      <c r="UZZ2" s="703"/>
      <c r="VAA2" s="703"/>
      <c r="VAB2" s="703"/>
      <c r="VAC2" s="703"/>
      <c r="VAD2" s="703"/>
      <c r="VAE2" s="703"/>
      <c r="VAF2" s="703"/>
      <c r="VAG2" s="703"/>
      <c r="VAH2" s="703"/>
      <c r="VAI2" s="703"/>
      <c r="VAJ2" s="703"/>
      <c r="VAK2" s="703"/>
      <c r="VAL2" s="703"/>
      <c r="VAM2" s="703"/>
      <c r="VAN2" s="703"/>
      <c r="VAO2" s="703"/>
      <c r="VAP2" s="703"/>
      <c r="VAQ2" s="703"/>
      <c r="VAR2" s="703"/>
      <c r="VAS2" s="703"/>
      <c r="VAT2" s="703"/>
      <c r="VAU2" s="703"/>
      <c r="VAV2" s="703"/>
      <c r="VAW2" s="703"/>
      <c r="VAX2" s="703"/>
      <c r="VAY2" s="703"/>
      <c r="VAZ2" s="703"/>
      <c r="VBA2" s="703"/>
      <c r="VBB2" s="703"/>
      <c r="VBC2" s="703"/>
      <c r="VBD2" s="703"/>
      <c r="VBE2" s="703"/>
      <c r="VBF2" s="703"/>
      <c r="VBG2" s="703"/>
      <c r="VBH2" s="703"/>
      <c r="VBI2" s="703"/>
      <c r="VBJ2" s="703"/>
      <c r="VBK2" s="703"/>
      <c r="VBL2" s="703"/>
      <c r="VBM2" s="703"/>
      <c r="VBN2" s="703"/>
      <c r="VBO2" s="703"/>
      <c r="VBP2" s="703"/>
      <c r="VBQ2" s="703"/>
      <c r="VBR2" s="703"/>
      <c r="VBS2" s="703"/>
      <c r="VBT2" s="703"/>
      <c r="VBU2" s="703"/>
      <c r="VBV2" s="703"/>
      <c r="VBW2" s="703"/>
      <c r="VBX2" s="703"/>
      <c r="VBY2" s="703"/>
      <c r="VBZ2" s="703"/>
      <c r="VCA2" s="703"/>
      <c r="VCB2" s="703"/>
      <c r="VCC2" s="703"/>
      <c r="VCD2" s="703"/>
      <c r="VCE2" s="703"/>
      <c r="VCF2" s="703"/>
      <c r="VCG2" s="703"/>
      <c r="VCH2" s="703"/>
      <c r="VCI2" s="703"/>
      <c r="VCJ2" s="703"/>
      <c r="VCK2" s="703"/>
      <c r="VCL2" s="703"/>
      <c r="VCM2" s="703"/>
      <c r="VCN2" s="703"/>
      <c r="VCO2" s="703"/>
      <c r="VCP2" s="703"/>
      <c r="VCQ2" s="703"/>
      <c r="VCR2" s="703"/>
      <c r="VCS2" s="703"/>
      <c r="VCT2" s="703"/>
      <c r="VCU2" s="703"/>
      <c r="VCV2" s="703"/>
      <c r="VCW2" s="703"/>
      <c r="VCX2" s="703"/>
      <c r="VCY2" s="703"/>
      <c r="VCZ2" s="703"/>
      <c r="VDA2" s="703"/>
      <c r="VDB2" s="703"/>
      <c r="VDC2" s="703"/>
      <c r="VDD2" s="703"/>
      <c r="VDE2" s="703"/>
      <c r="VDF2" s="703"/>
      <c r="VDG2" s="703"/>
      <c r="VDH2" s="703"/>
      <c r="VDI2" s="703"/>
      <c r="VDJ2" s="703"/>
      <c r="VDK2" s="703"/>
      <c r="VDL2" s="703"/>
      <c r="VDM2" s="703"/>
      <c r="VDN2" s="703"/>
      <c r="VDO2" s="703"/>
      <c r="VDP2" s="703"/>
      <c r="VDQ2" s="703"/>
      <c r="VDR2" s="703"/>
      <c r="VDS2" s="703"/>
      <c r="VDT2" s="703"/>
      <c r="VDU2" s="703"/>
      <c r="VDV2" s="703"/>
      <c r="VDW2" s="703"/>
      <c r="VDX2" s="703"/>
      <c r="VDY2" s="703"/>
      <c r="VDZ2" s="703"/>
      <c r="VEA2" s="703"/>
      <c r="VEB2" s="703"/>
      <c r="VEC2" s="703"/>
      <c r="VED2" s="703"/>
      <c r="VEE2" s="703"/>
      <c r="VEF2" s="703"/>
      <c r="VEG2" s="703"/>
      <c r="VEH2" s="703"/>
      <c r="VEI2" s="703"/>
      <c r="VEJ2" s="703"/>
      <c r="VEK2" s="703"/>
      <c r="VEL2" s="703"/>
      <c r="VEM2" s="703"/>
      <c r="VEN2" s="703"/>
      <c r="VEO2" s="703"/>
      <c r="VEP2" s="703"/>
      <c r="VEQ2" s="703"/>
      <c r="VER2" s="703"/>
      <c r="VES2" s="703"/>
      <c r="VET2" s="703"/>
      <c r="VEU2" s="703"/>
      <c r="VEV2" s="703"/>
      <c r="VEW2" s="703"/>
      <c r="VEX2" s="703"/>
      <c r="VEY2" s="703"/>
      <c r="VEZ2" s="703"/>
      <c r="VFA2" s="703"/>
      <c r="VFB2" s="703"/>
      <c r="VFC2" s="703"/>
      <c r="VFD2" s="703"/>
      <c r="VFE2" s="703"/>
      <c r="VFF2" s="703"/>
      <c r="VFG2" s="703"/>
      <c r="VFH2" s="703"/>
      <c r="VFI2" s="703"/>
      <c r="VFJ2" s="703"/>
      <c r="VFK2" s="703"/>
      <c r="VFL2" s="703"/>
      <c r="VFM2" s="703"/>
      <c r="VFN2" s="703"/>
      <c r="VFO2" s="703"/>
      <c r="VFP2" s="703"/>
      <c r="VFQ2" s="703"/>
      <c r="VFR2" s="703"/>
      <c r="VFS2" s="703"/>
      <c r="VFT2" s="703"/>
      <c r="VFU2" s="703"/>
      <c r="VFV2" s="703"/>
      <c r="VFW2" s="703"/>
      <c r="VFX2" s="703"/>
      <c r="VFY2" s="703"/>
      <c r="VFZ2" s="703"/>
      <c r="VGA2" s="703"/>
      <c r="VGB2" s="703"/>
      <c r="VGC2" s="703"/>
      <c r="VGD2" s="703"/>
      <c r="VGE2" s="703"/>
      <c r="VGF2" s="703"/>
      <c r="VGG2" s="703"/>
      <c r="VGH2" s="703"/>
      <c r="VGI2" s="703"/>
      <c r="VGJ2" s="703"/>
      <c r="VGK2" s="703"/>
      <c r="VGL2" s="703"/>
      <c r="VGM2" s="703"/>
      <c r="VGN2" s="703"/>
      <c r="VGO2" s="703"/>
      <c r="VGP2" s="703"/>
      <c r="VGQ2" s="703"/>
      <c r="VGR2" s="703"/>
      <c r="VGS2" s="703"/>
      <c r="VGT2" s="703"/>
      <c r="VGU2" s="703"/>
      <c r="VGV2" s="703"/>
      <c r="VGW2" s="703"/>
      <c r="VGX2" s="703"/>
      <c r="VGY2" s="703"/>
      <c r="VGZ2" s="703"/>
      <c r="VHA2" s="703"/>
      <c r="VHB2" s="703"/>
      <c r="VHC2" s="703"/>
      <c r="VHD2" s="703"/>
      <c r="VHE2" s="703"/>
      <c r="VHF2" s="703"/>
      <c r="VHG2" s="703"/>
      <c r="VHH2" s="703"/>
      <c r="VHI2" s="703"/>
      <c r="VHJ2" s="703"/>
      <c r="VHK2" s="703"/>
      <c r="VHL2" s="703"/>
      <c r="VHM2" s="703"/>
      <c r="VHN2" s="703"/>
      <c r="VHO2" s="703"/>
      <c r="VHP2" s="703"/>
      <c r="VHQ2" s="703"/>
      <c r="VHR2" s="703"/>
      <c r="VHS2" s="703"/>
      <c r="VHT2" s="703"/>
      <c r="VHU2" s="703"/>
      <c r="VHV2" s="703"/>
      <c r="VHW2" s="703"/>
      <c r="VHX2" s="703"/>
      <c r="VHY2" s="703"/>
      <c r="VHZ2" s="703"/>
      <c r="VIA2" s="703"/>
      <c r="VIB2" s="703"/>
      <c r="VIC2" s="703"/>
      <c r="VID2" s="703"/>
      <c r="VIE2" s="703"/>
      <c r="VIF2" s="703"/>
      <c r="VIG2" s="703"/>
      <c r="VIH2" s="703"/>
      <c r="VII2" s="703"/>
      <c r="VIJ2" s="703"/>
      <c r="VIK2" s="703"/>
      <c r="VIL2" s="703"/>
      <c r="VIM2" s="703"/>
      <c r="VIN2" s="703"/>
      <c r="VIO2" s="703"/>
      <c r="VIP2" s="703"/>
      <c r="VIQ2" s="703"/>
      <c r="VIR2" s="703"/>
      <c r="VIS2" s="703"/>
      <c r="VIT2" s="703"/>
      <c r="VIU2" s="703"/>
      <c r="VIV2" s="703"/>
      <c r="VIW2" s="703"/>
      <c r="VIX2" s="703"/>
      <c r="VIY2" s="703"/>
      <c r="VIZ2" s="703"/>
      <c r="VJA2" s="703"/>
      <c r="VJB2" s="703"/>
      <c r="VJC2" s="703"/>
      <c r="VJD2" s="703"/>
      <c r="VJE2" s="703"/>
      <c r="VJF2" s="703"/>
      <c r="VJG2" s="703"/>
      <c r="VJH2" s="703"/>
      <c r="VJI2" s="703"/>
      <c r="VJJ2" s="703"/>
      <c r="VJK2" s="703"/>
      <c r="VJL2" s="703"/>
      <c r="VJM2" s="703"/>
      <c r="VJN2" s="703"/>
      <c r="VJO2" s="703"/>
      <c r="VJP2" s="703"/>
      <c r="VJQ2" s="703"/>
      <c r="VJR2" s="703"/>
      <c r="VJS2" s="703"/>
      <c r="VJT2" s="703"/>
      <c r="VJU2" s="703"/>
      <c r="VJV2" s="703"/>
      <c r="VJW2" s="703"/>
      <c r="VJX2" s="703"/>
      <c r="VJY2" s="703"/>
      <c r="VJZ2" s="703"/>
      <c r="VKA2" s="703"/>
      <c r="VKB2" s="703"/>
      <c r="VKC2" s="703"/>
      <c r="VKD2" s="703"/>
      <c r="VKE2" s="703"/>
      <c r="VKF2" s="703"/>
      <c r="VKG2" s="703"/>
      <c r="VKH2" s="703"/>
      <c r="VKI2" s="703"/>
      <c r="VKJ2" s="703"/>
      <c r="VKK2" s="703"/>
      <c r="VKL2" s="703"/>
      <c r="VKM2" s="703"/>
      <c r="VKN2" s="703"/>
      <c r="VKO2" s="703"/>
      <c r="VKP2" s="703"/>
      <c r="VKQ2" s="703"/>
      <c r="VKR2" s="703"/>
      <c r="VKS2" s="703"/>
      <c r="VKT2" s="703"/>
      <c r="VKU2" s="703"/>
      <c r="VKV2" s="703"/>
      <c r="VKW2" s="703"/>
      <c r="VKX2" s="703"/>
      <c r="VKY2" s="703"/>
      <c r="VKZ2" s="703"/>
      <c r="VLA2" s="703"/>
      <c r="VLB2" s="703"/>
      <c r="VLC2" s="703"/>
      <c r="VLD2" s="703"/>
      <c r="VLE2" s="703"/>
      <c r="VLF2" s="703"/>
      <c r="VLG2" s="703"/>
      <c r="VLH2" s="703"/>
      <c r="VLI2" s="703"/>
      <c r="VLJ2" s="703"/>
      <c r="VLK2" s="703"/>
      <c r="VLL2" s="703"/>
      <c r="VLM2" s="703"/>
      <c r="VLN2" s="703"/>
      <c r="VLO2" s="703"/>
      <c r="VLP2" s="703"/>
      <c r="VLQ2" s="703"/>
      <c r="VLR2" s="703"/>
      <c r="VLS2" s="703"/>
      <c r="VLT2" s="703"/>
      <c r="VLU2" s="703"/>
      <c r="VLV2" s="703"/>
      <c r="VLW2" s="703"/>
      <c r="VLX2" s="703"/>
      <c r="VLY2" s="703"/>
      <c r="VLZ2" s="703"/>
      <c r="VMA2" s="703"/>
      <c r="VMB2" s="703"/>
      <c r="VMC2" s="703"/>
      <c r="VMD2" s="703"/>
      <c r="VME2" s="703"/>
      <c r="VMF2" s="703"/>
      <c r="VMG2" s="703"/>
      <c r="VMH2" s="703"/>
      <c r="VMI2" s="703"/>
      <c r="VMJ2" s="703"/>
      <c r="VMK2" s="703"/>
      <c r="VML2" s="703"/>
      <c r="VMM2" s="703"/>
      <c r="VMN2" s="703"/>
      <c r="VMO2" s="703"/>
      <c r="VMP2" s="703"/>
      <c r="VMQ2" s="703"/>
      <c r="VMR2" s="703"/>
      <c r="VMS2" s="703"/>
      <c r="VMT2" s="703"/>
      <c r="VMU2" s="703"/>
      <c r="VMV2" s="703"/>
      <c r="VMW2" s="703"/>
      <c r="VMX2" s="703"/>
      <c r="VMY2" s="703"/>
      <c r="VMZ2" s="703"/>
      <c r="VNA2" s="703"/>
      <c r="VNB2" s="703"/>
      <c r="VNC2" s="703"/>
      <c r="VND2" s="703"/>
      <c r="VNE2" s="703"/>
      <c r="VNF2" s="703"/>
      <c r="VNG2" s="703"/>
      <c r="VNH2" s="703"/>
      <c r="VNI2" s="703"/>
      <c r="VNJ2" s="703"/>
      <c r="VNK2" s="703"/>
      <c r="VNL2" s="703"/>
      <c r="VNM2" s="703"/>
      <c r="VNN2" s="703"/>
      <c r="VNO2" s="703"/>
      <c r="VNP2" s="703"/>
      <c r="VNQ2" s="703"/>
      <c r="VNR2" s="703"/>
      <c r="VNS2" s="703"/>
      <c r="VNT2" s="703"/>
      <c r="VNU2" s="703"/>
      <c r="VNV2" s="703"/>
      <c r="VNW2" s="703"/>
      <c r="VNX2" s="703"/>
      <c r="VNY2" s="703"/>
      <c r="VNZ2" s="703"/>
      <c r="VOA2" s="703"/>
      <c r="VOB2" s="703"/>
      <c r="VOC2" s="703"/>
      <c r="VOD2" s="703"/>
      <c r="VOE2" s="703"/>
      <c r="VOF2" s="703"/>
      <c r="VOG2" s="703"/>
      <c r="VOH2" s="703"/>
      <c r="VOI2" s="703"/>
      <c r="VOJ2" s="703"/>
      <c r="VOK2" s="703"/>
      <c r="VOL2" s="703"/>
      <c r="VOM2" s="703"/>
      <c r="VON2" s="703"/>
      <c r="VOO2" s="703"/>
      <c r="VOP2" s="703"/>
      <c r="VOQ2" s="703"/>
      <c r="VOR2" s="703"/>
      <c r="VOS2" s="703"/>
      <c r="VOT2" s="703"/>
      <c r="VOU2" s="703"/>
      <c r="VOV2" s="703"/>
      <c r="VOW2" s="703"/>
      <c r="VOX2" s="703"/>
      <c r="VOY2" s="703"/>
      <c r="VOZ2" s="703"/>
      <c r="VPA2" s="703"/>
      <c r="VPB2" s="703"/>
      <c r="VPC2" s="703"/>
      <c r="VPD2" s="703"/>
      <c r="VPE2" s="703"/>
      <c r="VPF2" s="703"/>
      <c r="VPG2" s="703"/>
      <c r="VPH2" s="703"/>
      <c r="VPI2" s="703"/>
      <c r="VPJ2" s="703"/>
      <c r="VPK2" s="703"/>
      <c r="VPL2" s="703"/>
      <c r="VPM2" s="703"/>
      <c r="VPN2" s="703"/>
      <c r="VPO2" s="703"/>
      <c r="VPP2" s="703"/>
      <c r="VPQ2" s="703"/>
      <c r="VPR2" s="703"/>
      <c r="VPS2" s="703"/>
      <c r="VPT2" s="703"/>
      <c r="VPU2" s="703"/>
      <c r="VPV2" s="703"/>
      <c r="VPW2" s="703"/>
      <c r="VPX2" s="703"/>
      <c r="VPY2" s="703"/>
      <c r="VPZ2" s="703"/>
      <c r="VQA2" s="703"/>
      <c r="VQB2" s="703"/>
      <c r="VQC2" s="703"/>
      <c r="VQD2" s="703"/>
      <c r="VQE2" s="703"/>
      <c r="VQF2" s="703"/>
      <c r="VQG2" s="703"/>
      <c r="VQH2" s="703"/>
      <c r="VQI2" s="703"/>
      <c r="VQJ2" s="703"/>
      <c r="VQK2" s="703"/>
      <c r="VQL2" s="703"/>
      <c r="VQM2" s="703"/>
      <c r="VQN2" s="703"/>
      <c r="VQO2" s="703"/>
      <c r="VQP2" s="703"/>
      <c r="VQQ2" s="703"/>
      <c r="VQR2" s="703"/>
      <c r="VQS2" s="703"/>
      <c r="VQT2" s="703"/>
      <c r="VQU2" s="703"/>
      <c r="VQV2" s="703"/>
      <c r="VQW2" s="703"/>
      <c r="VQX2" s="703"/>
      <c r="VQY2" s="703"/>
      <c r="VQZ2" s="703"/>
      <c r="VRA2" s="703"/>
      <c r="VRB2" s="703"/>
      <c r="VRC2" s="703"/>
      <c r="VRD2" s="703"/>
      <c r="VRE2" s="703"/>
      <c r="VRF2" s="703"/>
      <c r="VRG2" s="703"/>
      <c r="VRH2" s="703"/>
      <c r="VRI2" s="703"/>
      <c r="VRJ2" s="703"/>
      <c r="VRK2" s="703"/>
      <c r="VRL2" s="703"/>
      <c r="VRM2" s="703"/>
      <c r="VRN2" s="703"/>
      <c r="VRO2" s="703"/>
      <c r="VRP2" s="703"/>
      <c r="VRQ2" s="703"/>
      <c r="VRR2" s="703"/>
      <c r="VRS2" s="703"/>
      <c r="VRT2" s="703"/>
      <c r="VRU2" s="703"/>
      <c r="VRV2" s="703"/>
      <c r="VRW2" s="703"/>
      <c r="VRX2" s="703"/>
      <c r="VRY2" s="703"/>
      <c r="VRZ2" s="703"/>
      <c r="VSA2" s="703"/>
      <c r="VSB2" s="703"/>
      <c r="VSC2" s="703"/>
      <c r="VSD2" s="703"/>
      <c r="VSE2" s="703"/>
      <c r="VSF2" s="703"/>
      <c r="VSG2" s="703"/>
      <c r="VSH2" s="703"/>
      <c r="VSI2" s="703"/>
      <c r="VSJ2" s="703"/>
      <c r="VSK2" s="703"/>
      <c r="VSL2" s="703"/>
      <c r="VSM2" s="703"/>
      <c r="VSN2" s="703"/>
      <c r="VSO2" s="703"/>
      <c r="VSP2" s="703"/>
      <c r="VSQ2" s="703"/>
      <c r="VSR2" s="703"/>
      <c r="VSS2" s="703"/>
      <c r="VST2" s="703"/>
      <c r="VSU2" s="703"/>
      <c r="VSV2" s="703"/>
      <c r="VSW2" s="703"/>
      <c r="VSX2" s="703"/>
      <c r="VSY2" s="703"/>
      <c r="VSZ2" s="703"/>
      <c r="VTA2" s="703"/>
      <c r="VTB2" s="703"/>
      <c r="VTC2" s="703"/>
      <c r="VTD2" s="703"/>
      <c r="VTE2" s="703"/>
      <c r="VTF2" s="703"/>
      <c r="VTG2" s="703"/>
      <c r="VTH2" s="703"/>
      <c r="VTI2" s="703"/>
      <c r="VTJ2" s="703"/>
      <c r="VTK2" s="703"/>
      <c r="VTL2" s="703"/>
      <c r="VTM2" s="703"/>
      <c r="VTN2" s="703"/>
      <c r="VTO2" s="703"/>
      <c r="VTP2" s="703"/>
      <c r="VTQ2" s="703"/>
      <c r="VTR2" s="703"/>
      <c r="VTS2" s="703"/>
      <c r="VTT2" s="703"/>
      <c r="VTU2" s="703"/>
      <c r="VTV2" s="703"/>
      <c r="VTW2" s="703"/>
      <c r="VTX2" s="703"/>
      <c r="VTY2" s="703"/>
      <c r="VTZ2" s="703"/>
      <c r="VUA2" s="703"/>
      <c r="VUB2" s="703"/>
      <c r="VUC2" s="703"/>
      <c r="VUD2" s="703"/>
      <c r="VUE2" s="703"/>
      <c r="VUF2" s="703"/>
      <c r="VUG2" s="703"/>
      <c r="VUH2" s="703"/>
      <c r="VUI2" s="703"/>
      <c r="VUJ2" s="703"/>
      <c r="VUK2" s="703"/>
      <c r="VUL2" s="703"/>
      <c r="VUM2" s="703"/>
      <c r="VUN2" s="703"/>
      <c r="VUO2" s="703"/>
      <c r="VUP2" s="703"/>
      <c r="VUQ2" s="703"/>
      <c r="VUR2" s="703"/>
      <c r="VUS2" s="703"/>
      <c r="VUT2" s="703"/>
      <c r="VUU2" s="703"/>
      <c r="VUV2" s="703"/>
      <c r="VUW2" s="703"/>
      <c r="VUX2" s="703"/>
      <c r="VUY2" s="703"/>
      <c r="VUZ2" s="703"/>
      <c r="VVA2" s="703"/>
      <c r="VVB2" s="703"/>
      <c r="VVC2" s="703"/>
      <c r="VVD2" s="703"/>
      <c r="VVE2" s="703"/>
      <c r="VVF2" s="703"/>
      <c r="VVG2" s="703"/>
      <c r="VVH2" s="703"/>
      <c r="VVI2" s="703"/>
      <c r="VVJ2" s="703"/>
      <c r="VVK2" s="703"/>
      <c r="VVL2" s="703"/>
      <c r="VVM2" s="703"/>
      <c r="VVN2" s="703"/>
      <c r="VVO2" s="703"/>
      <c r="VVP2" s="703"/>
      <c r="VVQ2" s="703"/>
      <c r="VVR2" s="703"/>
      <c r="VVS2" s="703"/>
      <c r="VVT2" s="703"/>
      <c r="VVU2" s="703"/>
      <c r="VVV2" s="703"/>
      <c r="VVW2" s="703"/>
      <c r="VVX2" s="703"/>
      <c r="VVY2" s="703"/>
      <c r="VVZ2" s="703"/>
      <c r="VWA2" s="703"/>
      <c r="VWB2" s="703"/>
      <c r="VWC2" s="703"/>
      <c r="VWD2" s="703"/>
      <c r="VWE2" s="703"/>
      <c r="VWF2" s="703"/>
      <c r="VWG2" s="703"/>
      <c r="VWH2" s="703"/>
      <c r="VWI2" s="703"/>
      <c r="VWJ2" s="703"/>
      <c r="VWK2" s="703"/>
      <c r="VWL2" s="703"/>
      <c r="VWM2" s="703"/>
      <c r="VWN2" s="703"/>
      <c r="VWO2" s="703"/>
      <c r="VWP2" s="703"/>
      <c r="VWQ2" s="703"/>
      <c r="VWR2" s="703"/>
      <c r="VWS2" s="703"/>
      <c r="VWT2" s="703"/>
      <c r="VWU2" s="703"/>
      <c r="VWV2" s="703"/>
      <c r="VWW2" s="703"/>
      <c r="VWX2" s="703"/>
      <c r="VWY2" s="703"/>
      <c r="VWZ2" s="703"/>
      <c r="VXA2" s="703"/>
      <c r="VXB2" s="703"/>
      <c r="VXC2" s="703"/>
      <c r="VXD2" s="703"/>
      <c r="VXE2" s="703"/>
      <c r="VXF2" s="703"/>
      <c r="VXG2" s="703"/>
      <c r="VXH2" s="703"/>
      <c r="VXI2" s="703"/>
      <c r="VXJ2" s="703"/>
      <c r="VXK2" s="703"/>
      <c r="VXL2" s="703"/>
      <c r="VXM2" s="703"/>
      <c r="VXN2" s="703"/>
      <c r="VXO2" s="703"/>
      <c r="VXP2" s="703"/>
      <c r="VXQ2" s="703"/>
      <c r="VXR2" s="703"/>
      <c r="VXS2" s="703"/>
      <c r="VXT2" s="703"/>
      <c r="VXU2" s="703"/>
      <c r="VXV2" s="703"/>
      <c r="VXW2" s="703"/>
      <c r="VXX2" s="703"/>
      <c r="VXY2" s="703"/>
      <c r="VXZ2" s="703"/>
      <c r="VYA2" s="703"/>
      <c r="VYB2" s="703"/>
      <c r="VYC2" s="703"/>
      <c r="VYD2" s="703"/>
      <c r="VYE2" s="703"/>
      <c r="VYF2" s="703"/>
      <c r="VYG2" s="703"/>
      <c r="VYH2" s="703"/>
      <c r="VYI2" s="703"/>
      <c r="VYJ2" s="703"/>
      <c r="VYK2" s="703"/>
      <c r="VYL2" s="703"/>
      <c r="VYM2" s="703"/>
      <c r="VYN2" s="703"/>
      <c r="VYO2" s="703"/>
      <c r="VYP2" s="703"/>
      <c r="VYQ2" s="703"/>
      <c r="VYR2" s="703"/>
      <c r="VYS2" s="703"/>
      <c r="VYT2" s="703"/>
      <c r="VYU2" s="703"/>
      <c r="VYV2" s="703"/>
      <c r="VYW2" s="703"/>
      <c r="VYX2" s="703"/>
      <c r="VYY2" s="703"/>
      <c r="VYZ2" s="703"/>
      <c r="VZA2" s="703"/>
      <c r="VZB2" s="703"/>
      <c r="VZC2" s="703"/>
      <c r="VZD2" s="703"/>
      <c r="VZE2" s="703"/>
      <c r="VZF2" s="703"/>
      <c r="VZG2" s="703"/>
      <c r="VZH2" s="703"/>
      <c r="VZI2" s="703"/>
      <c r="VZJ2" s="703"/>
      <c r="VZK2" s="703"/>
      <c r="VZL2" s="703"/>
      <c r="VZM2" s="703"/>
      <c r="VZN2" s="703"/>
      <c r="VZO2" s="703"/>
      <c r="VZP2" s="703"/>
      <c r="VZQ2" s="703"/>
      <c r="VZR2" s="703"/>
      <c r="VZS2" s="703"/>
      <c r="VZT2" s="703"/>
      <c r="VZU2" s="703"/>
      <c r="VZV2" s="703"/>
      <c r="VZW2" s="703"/>
      <c r="VZX2" s="703"/>
      <c r="VZY2" s="703"/>
      <c r="VZZ2" s="703"/>
      <c r="WAA2" s="703"/>
      <c r="WAB2" s="703"/>
      <c r="WAC2" s="703"/>
      <c r="WAD2" s="703"/>
      <c r="WAE2" s="703"/>
      <c r="WAF2" s="703"/>
      <c r="WAG2" s="703"/>
      <c r="WAH2" s="703"/>
      <c r="WAI2" s="703"/>
      <c r="WAJ2" s="703"/>
      <c r="WAK2" s="703"/>
      <c r="WAL2" s="703"/>
      <c r="WAM2" s="703"/>
      <c r="WAN2" s="703"/>
      <c r="WAO2" s="703"/>
      <c r="WAP2" s="703"/>
      <c r="WAQ2" s="703"/>
      <c r="WAR2" s="703"/>
      <c r="WAS2" s="703"/>
      <c r="WAT2" s="703"/>
      <c r="WAU2" s="703"/>
      <c r="WAV2" s="703"/>
      <c r="WAW2" s="703"/>
      <c r="WAX2" s="703"/>
      <c r="WAY2" s="703"/>
      <c r="WAZ2" s="703"/>
      <c r="WBA2" s="703"/>
      <c r="WBB2" s="703"/>
      <c r="WBC2" s="703"/>
      <c r="WBD2" s="703"/>
      <c r="WBE2" s="703"/>
      <c r="WBF2" s="703"/>
      <c r="WBG2" s="703"/>
      <c r="WBH2" s="703"/>
      <c r="WBI2" s="703"/>
      <c r="WBJ2" s="703"/>
      <c r="WBK2" s="703"/>
      <c r="WBL2" s="703"/>
      <c r="WBM2" s="703"/>
      <c r="WBN2" s="703"/>
      <c r="WBO2" s="703"/>
      <c r="WBP2" s="703"/>
      <c r="WBQ2" s="703"/>
      <c r="WBR2" s="703"/>
      <c r="WBS2" s="703"/>
      <c r="WBT2" s="703"/>
      <c r="WBU2" s="703"/>
      <c r="WBV2" s="703"/>
      <c r="WBW2" s="703"/>
      <c r="WBX2" s="703"/>
      <c r="WBY2" s="703"/>
      <c r="WBZ2" s="703"/>
      <c r="WCA2" s="703"/>
      <c r="WCB2" s="703"/>
      <c r="WCC2" s="703"/>
      <c r="WCD2" s="703"/>
      <c r="WCE2" s="703"/>
      <c r="WCF2" s="703"/>
      <c r="WCG2" s="703"/>
      <c r="WCH2" s="703"/>
      <c r="WCI2" s="703"/>
      <c r="WCJ2" s="703"/>
      <c r="WCK2" s="703"/>
      <c r="WCL2" s="703"/>
      <c r="WCM2" s="703"/>
      <c r="WCN2" s="703"/>
      <c r="WCO2" s="703"/>
      <c r="WCP2" s="703"/>
      <c r="WCQ2" s="703"/>
      <c r="WCR2" s="703"/>
      <c r="WCS2" s="703"/>
      <c r="WCT2" s="703"/>
      <c r="WCU2" s="703"/>
      <c r="WCV2" s="703"/>
      <c r="WCW2" s="703"/>
      <c r="WCX2" s="703"/>
      <c r="WCY2" s="703"/>
      <c r="WCZ2" s="703"/>
      <c r="WDA2" s="703"/>
      <c r="WDB2" s="703"/>
      <c r="WDC2" s="703"/>
      <c r="WDD2" s="703"/>
      <c r="WDE2" s="703"/>
      <c r="WDF2" s="703"/>
      <c r="WDG2" s="703"/>
      <c r="WDH2" s="703"/>
      <c r="WDI2" s="703"/>
      <c r="WDJ2" s="703"/>
      <c r="WDK2" s="703"/>
      <c r="WDL2" s="703"/>
      <c r="WDM2" s="703"/>
      <c r="WDN2" s="703"/>
      <c r="WDO2" s="703"/>
      <c r="WDP2" s="703"/>
      <c r="WDQ2" s="703"/>
      <c r="WDR2" s="703"/>
      <c r="WDS2" s="703"/>
      <c r="WDT2" s="703"/>
      <c r="WDU2" s="703"/>
      <c r="WDV2" s="703"/>
      <c r="WDW2" s="703"/>
      <c r="WDX2" s="703"/>
      <c r="WDY2" s="703"/>
      <c r="WDZ2" s="703"/>
      <c r="WEA2" s="703"/>
      <c r="WEB2" s="703"/>
      <c r="WEC2" s="703"/>
      <c r="WED2" s="703"/>
      <c r="WEE2" s="703"/>
      <c r="WEF2" s="703"/>
      <c r="WEG2" s="703"/>
      <c r="WEH2" s="703"/>
      <c r="WEI2" s="703"/>
      <c r="WEJ2" s="703"/>
      <c r="WEK2" s="703"/>
      <c r="WEL2" s="703"/>
      <c r="WEM2" s="703"/>
      <c r="WEN2" s="703"/>
      <c r="WEO2" s="703"/>
      <c r="WEP2" s="703"/>
      <c r="WEQ2" s="703"/>
      <c r="WER2" s="703"/>
      <c r="WES2" s="703"/>
      <c r="WET2" s="703"/>
      <c r="WEU2" s="703"/>
      <c r="WEV2" s="703"/>
      <c r="WEW2" s="703"/>
      <c r="WEX2" s="703"/>
      <c r="WEY2" s="703"/>
      <c r="WEZ2" s="703"/>
      <c r="WFA2" s="703"/>
      <c r="WFB2" s="703"/>
      <c r="WFC2" s="703"/>
      <c r="WFD2" s="703"/>
      <c r="WFE2" s="703"/>
      <c r="WFF2" s="703"/>
      <c r="WFG2" s="703"/>
      <c r="WFH2" s="703"/>
      <c r="WFI2" s="703"/>
      <c r="WFJ2" s="703"/>
      <c r="WFK2" s="703"/>
      <c r="WFL2" s="703"/>
      <c r="WFM2" s="703"/>
      <c r="WFN2" s="703"/>
      <c r="WFO2" s="703"/>
      <c r="WFP2" s="703"/>
      <c r="WFQ2" s="703"/>
      <c r="WFR2" s="703"/>
      <c r="WFS2" s="703"/>
      <c r="WFT2" s="703"/>
      <c r="WFU2" s="703"/>
      <c r="WFV2" s="703"/>
      <c r="WFW2" s="703"/>
      <c r="WFX2" s="703"/>
      <c r="WFY2" s="703"/>
      <c r="WFZ2" s="703"/>
      <c r="WGA2" s="703"/>
      <c r="WGB2" s="703"/>
      <c r="WGC2" s="703"/>
      <c r="WGD2" s="703"/>
      <c r="WGE2" s="703"/>
      <c r="WGF2" s="703"/>
      <c r="WGG2" s="703"/>
      <c r="WGH2" s="703"/>
      <c r="WGI2" s="703"/>
      <c r="WGJ2" s="703"/>
      <c r="WGK2" s="703"/>
      <c r="WGL2" s="703"/>
      <c r="WGM2" s="703"/>
      <c r="WGN2" s="703"/>
      <c r="WGO2" s="703"/>
      <c r="WGP2" s="703"/>
      <c r="WGQ2" s="703"/>
      <c r="WGR2" s="703"/>
      <c r="WGS2" s="703"/>
      <c r="WGT2" s="703"/>
      <c r="WGU2" s="703"/>
      <c r="WGV2" s="703"/>
      <c r="WGW2" s="703"/>
      <c r="WGX2" s="703"/>
      <c r="WGY2" s="703"/>
      <c r="WGZ2" s="703"/>
      <c r="WHA2" s="703"/>
      <c r="WHB2" s="703"/>
      <c r="WHC2" s="703"/>
      <c r="WHD2" s="703"/>
      <c r="WHE2" s="703"/>
      <c r="WHF2" s="703"/>
      <c r="WHG2" s="703"/>
      <c r="WHH2" s="703"/>
      <c r="WHI2" s="703"/>
      <c r="WHJ2" s="703"/>
      <c r="WHK2" s="703"/>
      <c r="WHL2" s="703"/>
      <c r="WHM2" s="703"/>
      <c r="WHN2" s="703"/>
      <c r="WHO2" s="703"/>
      <c r="WHP2" s="703"/>
      <c r="WHQ2" s="703"/>
      <c r="WHR2" s="703"/>
      <c r="WHS2" s="703"/>
      <c r="WHT2" s="703"/>
      <c r="WHU2" s="703"/>
      <c r="WHV2" s="703"/>
      <c r="WHW2" s="703"/>
      <c r="WHX2" s="703"/>
      <c r="WHY2" s="703"/>
      <c r="WHZ2" s="703"/>
      <c r="WIA2" s="703"/>
      <c r="WIB2" s="703"/>
      <c r="WIC2" s="703"/>
      <c r="WID2" s="703"/>
      <c r="WIE2" s="703"/>
      <c r="WIF2" s="703"/>
      <c r="WIG2" s="703"/>
      <c r="WIH2" s="703"/>
      <c r="WII2" s="703"/>
      <c r="WIJ2" s="703"/>
      <c r="WIK2" s="703"/>
      <c r="WIL2" s="703"/>
      <c r="WIM2" s="703"/>
      <c r="WIN2" s="703"/>
      <c r="WIO2" s="703"/>
      <c r="WIP2" s="703"/>
      <c r="WIQ2" s="703"/>
      <c r="WIR2" s="703"/>
      <c r="WIS2" s="703"/>
      <c r="WIT2" s="703"/>
      <c r="WIU2" s="703"/>
      <c r="WIV2" s="703"/>
      <c r="WIW2" s="703"/>
      <c r="WIX2" s="703"/>
      <c r="WIY2" s="703"/>
      <c r="WIZ2" s="703"/>
      <c r="WJA2" s="703"/>
      <c r="WJB2" s="703"/>
      <c r="WJC2" s="703"/>
      <c r="WJD2" s="703"/>
      <c r="WJE2" s="703"/>
      <c r="WJF2" s="703"/>
      <c r="WJG2" s="703"/>
      <c r="WJH2" s="703"/>
      <c r="WJI2" s="703"/>
      <c r="WJJ2" s="703"/>
      <c r="WJK2" s="703"/>
      <c r="WJL2" s="703"/>
      <c r="WJM2" s="703"/>
      <c r="WJN2" s="703"/>
      <c r="WJO2" s="703"/>
      <c r="WJP2" s="703"/>
      <c r="WJQ2" s="703"/>
      <c r="WJR2" s="703"/>
      <c r="WJS2" s="703"/>
      <c r="WJT2" s="703"/>
      <c r="WJU2" s="703"/>
      <c r="WJV2" s="703"/>
      <c r="WJW2" s="703"/>
      <c r="WJX2" s="703"/>
      <c r="WJY2" s="703"/>
      <c r="WJZ2" s="703"/>
      <c r="WKA2" s="703"/>
      <c r="WKB2" s="703"/>
      <c r="WKC2" s="703"/>
      <c r="WKD2" s="703"/>
      <c r="WKE2" s="703"/>
      <c r="WKF2" s="703"/>
      <c r="WKG2" s="703"/>
      <c r="WKH2" s="703"/>
      <c r="WKI2" s="703"/>
      <c r="WKJ2" s="703"/>
      <c r="WKK2" s="703"/>
      <c r="WKL2" s="703"/>
      <c r="WKM2" s="703"/>
      <c r="WKN2" s="703"/>
      <c r="WKO2" s="703"/>
      <c r="WKP2" s="703"/>
      <c r="WKQ2" s="703"/>
      <c r="WKR2" s="703"/>
      <c r="WKS2" s="703"/>
      <c r="WKT2" s="703"/>
      <c r="WKU2" s="703"/>
      <c r="WKV2" s="703"/>
      <c r="WKW2" s="703"/>
      <c r="WKX2" s="703"/>
      <c r="WKY2" s="703"/>
      <c r="WKZ2" s="703"/>
      <c r="WLA2" s="703"/>
      <c r="WLB2" s="703"/>
      <c r="WLC2" s="703"/>
      <c r="WLD2" s="703"/>
      <c r="WLE2" s="703"/>
      <c r="WLF2" s="703"/>
      <c r="WLG2" s="703"/>
      <c r="WLH2" s="703"/>
      <c r="WLI2" s="703"/>
      <c r="WLJ2" s="703"/>
      <c r="WLK2" s="703"/>
      <c r="WLL2" s="703"/>
      <c r="WLM2" s="703"/>
      <c r="WLN2" s="703"/>
      <c r="WLO2" s="703"/>
      <c r="WLP2" s="703"/>
      <c r="WLQ2" s="703"/>
      <c r="WLR2" s="703"/>
      <c r="WLS2" s="703"/>
      <c r="WLT2" s="703"/>
      <c r="WLU2" s="703"/>
      <c r="WLV2" s="703"/>
      <c r="WLW2" s="703"/>
      <c r="WLX2" s="703"/>
      <c r="WLY2" s="703"/>
      <c r="WLZ2" s="703"/>
      <c r="WMA2" s="703"/>
      <c r="WMB2" s="703"/>
      <c r="WMC2" s="703"/>
      <c r="WMD2" s="703"/>
      <c r="WME2" s="703"/>
      <c r="WMF2" s="703"/>
      <c r="WMG2" s="703"/>
      <c r="WMH2" s="703"/>
      <c r="WMI2" s="703"/>
      <c r="WMJ2" s="703"/>
      <c r="WMK2" s="703"/>
      <c r="WML2" s="703"/>
      <c r="WMM2" s="703"/>
      <c r="WMN2" s="703"/>
      <c r="WMO2" s="703"/>
      <c r="WMP2" s="703"/>
      <c r="WMQ2" s="703"/>
      <c r="WMR2" s="703"/>
      <c r="WMS2" s="703"/>
      <c r="WMT2" s="703"/>
      <c r="WMU2" s="703"/>
      <c r="WMV2" s="703"/>
      <c r="WMW2" s="703"/>
      <c r="WMX2" s="703"/>
      <c r="WMY2" s="703"/>
      <c r="WMZ2" s="703"/>
      <c r="WNA2" s="703"/>
      <c r="WNB2" s="703"/>
      <c r="WNC2" s="703"/>
      <c r="WND2" s="703"/>
      <c r="WNE2" s="703"/>
      <c r="WNF2" s="703"/>
      <c r="WNG2" s="703"/>
      <c r="WNH2" s="703"/>
      <c r="WNI2" s="703"/>
      <c r="WNJ2" s="703"/>
      <c r="WNK2" s="703"/>
      <c r="WNL2" s="703"/>
      <c r="WNM2" s="703"/>
      <c r="WNN2" s="703"/>
      <c r="WNO2" s="703"/>
      <c r="WNP2" s="703"/>
      <c r="WNQ2" s="703"/>
      <c r="WNR2" s="703"/>
      <c r="WNS2" s="703"/>
      <c r="WNT2" s="703"/>
      <c r="WNU2" s="703"/>
      <c r="WNV2" s="703"/>
      <c r="WNW2" s="703"/>
      <c r="WNX2" s="703"/>
      <c r="WNY2" s="703"/>
      <c r="WNZ2" s="703"/>
      <c r="WOA2" s="703"/>
      <c r="WOB2" s="703"/>
      <c r="WOC2" s="703"/>
      <c r="WOD2" s="703"/>
      <c r="WOE2" s="703"/>
      <c r="WOF2" s="703"/>
      <c r="WOG2" s="703"/>
      <c r="WOH2" s="703"/>
      <c r="WOI2" s="703"/>
      <c r="WOJ2" s="703"/>
      <c r="WOK2" s="703"/>
      <c r="WOL2" s="703"/>
      <c r="WOM2" s="703"/>
      <c r="WON2" s="703"/>
      <c r="WOO2" s="703"/>
      <c r="WOP2" s="703"/>
      <c r="WOQ2" s="703"/>
      <c r="WOR2" s="703"/>
      <c r="WOS2" s="703"/>
      <c r="WOT2" s="703"/>
      <c r="WOU2" s="703"/>
      <c r="WOV2" s="703"/>
      <c r="WOW2" s="703"/>
      <c r="WOX2" s="703"/>
      <c r="WOY2" s="703"/>
      <c r="WOZ2" s="703"/>
      <c r="WPA2" s="703"/>
      <c r="WPB2" s="703"/>
      <c r="WPC2" s="703"/>
      <c r="WPD2" s="703"/>
      <c r="WPE2" s="703"/>
      <c r="WPF2" s="703"/>
      <c r="WPG2" s="703"/>
      <c r="WPH2" s="703"/>
      <c r="WPI2" s="703"/>
      <c r="WPJ2" s="703"/>
      <c r="WPK2" s="703"/>
      <c r="WPL2" s="703"/>
      <c r="WPM2" s="703"/>
      <c r="WPN2" s="703"/>
      <c r="WPO2" s="703"/>
      <c r="WPP2" s="703"/>
      <c r="WPQ2" s="703"/>
      <c r="WPR2" s="703"/>
      <c r="WPS2" s="703"/>
      <c r="WPT2" s="703"/>
      <c r="WPU2" s="703"/>
      <c r="WPV2" s="703"/>
      <c r="WPW2" s="703"/>
      <c r="WPX2" s="703"/>
      <c r="WPY2" s="703"/>
      <c r="WPZ2" s="703"/>
      <c r="WQA2" s="703"/>
      <c r="WQB2" s="703"/>
      <c r="WQC2" s="703"/>
      <c r="WQD2" s="703"/>
      <c r="WQE2" s="703"/>
      <c r="WQF2" s="703"/>
      <c r="WQG2" s="703"/>
      <c r="WQH2" s="703"/>
      <c r="WQI2" s="703"/>
      <c r="WQJ2" s="703"/>
      <c r="WQK2" s="703"/>
      <c r="WQL2" s="703"/>
      <c r="WQM2" s="703"/>
      <c r="WQN2" s="703"/>
      <c r="WQO2" s="703"/>
      <c r="WQP2" s="703"/>
      <c r="WQQ2" s="703"/>
      <c r="WQR2" s="703"/>
      <c r="WQS2" s="703"/>
      <c r="WQT2" s="703"/>
      <c r="WQU2" s="703"/>
      <c r="WQV2" s="703"/>
      <c r="WQW2" s="703"/>
      <c r="WQX2" s="703"/>
      <c r="WQY2" s="703"/>
      <c r="WQZ2" s="703"/>
      <c r="WRA2" s="703"/>
      <c r="WRB2" s="703"/>
      <c r="WRC2" s="703"/>
      <c r="WRD2" s="703"/>
      <c r="WRE2" s="703"/>
      <c r="WRF2" s="703"/>
      <c r="WRG2" s="703"/>
      <c r="WRH2" s="703"/>
      <c r="WRI2" s="703"/>
      <c r="WRJ2" s="703"/>
      <c r="WRK2" s="703"/>
      <c r="WRL2" s="703"/>
      <c r="WRM2" s="703"/>
      <c r="WRN2" s="703"/>
      <c r="WRO2" s="703"/>
      <c r="WRP2" s="703"/>
      <c r="WRQ2" s="703"/>
      <c r="WRR2" s="703"/>
      <c r="WRS2" s="703"/>
      <c r="WRT2" s="703"/>
      <c r="WRU2" s="703"/>
      <c r="WRV2" s="703"/>
      <c r="WRW2" s="703"/>
      <c r="WRX2" s="703"/>
      <c r="WRY2" s="703"/>
      <c r="WRZ2" s="703"/>
      <c r="WSA2" s="703"/>
      <c r="WSB2" s="703"/>
      <c r="WSC2" s="703"/>
      <c r="WSD2" s="703"/>
      <c r="WSE2" s="703"/>
      <c r="WSF2" s="703"/>
      <c r="WSG2" s="703"/>
      <c r="WSH2" s="703"/>
      <c r="WSI2" s="703"/>
      <c r="WSJ2" s="703"/>
      <c r="WSK2" s="703"/>
      <c r="WSL2" s="703"/>
      <c r="WSM2" s="703"/>
      <c r="WSN2" s="703"/>
      <c r="WSO2" s="703"/>
      <c r="WSP2" s="703"/>
      <c r="WSQ2" s="703"/>
      <c r="WSR2" s="703"/>
      <c r="WSS2" s="703"/>
      <c r="WST2" s="703"/>
      <c r="WSU2" s="703"/>
      <c r="WSV2" s="703"/>
      <c r="WSW2" s="703"/>
      <c r="WSX2" s="703"/>
      <c r="WSY2" s="703"/>
      <c r="WSZ2" s="703"/>
      <c r="WTA2" s="703"/>
      <c r="WTB2" s="703"/>
      <c r="WTC2" s="703"/>
      <c r="WTD2" s="703"/>
      <c r="WTE2" s="703"/>
      <c r="WTF2" s="703"/>
      <c r="WTG2" s="703"/>
      <c r="WTH2" s="703"/>
      <c r="WTI2" s="703"/>
      <c r="WTJ2" s="703"/>
      <c r="WTK2" s="703"/>
      <c r="WTL2" s="703"/>
      <c r="WTM2" s="703"/>
      <c r="WTN2" s="703"/>
      <c r="WTO2" s="703"/>
      <c r="WTP2" s="703"/>
      <c r="WTQ2" s="703"/>
      <c r="WTR2" s="703"/>
      <c r="WTS2" s="703"/>
      <c r="WTT2" s="703"/>
      <c r="WTU2" s="703"/>
      <c r="WTV2" s="703"/>
      <c r="WTW2" s="703"/>
      <c r="WTX2" s="703"/>
      <c r="WTY2" s="703"/>
      <c r="WTZ2" s="703"/>
      <c r="WUA2" s="703"/>
      <c r="WUB2" s="703"/>
      <c r="WUC2" s="703"/>
      <c r="WUD2" s="703"/>
      <c r="WUE2" s="703"/>
      <c r="WUF2" s="703"/>
      <c r="WUG2" s="703"/>
      <c r="WUH2" s="703"/>
      <c r="WUI2" s="703"/>
      <c r="WUJ2" s="703"/>
      <c r="WUK2" s="703"/>
      <c r="WUL2" s="703"/>
      <c r="WUM2" s="703"/>
      <c r="WUN2" s="703"/>
      <c r="WUO2" s="703"/>
      <c r="WUP2" s="703"/>
      <c r="WUQ2" s="703"/>
      <c r="WUR2" s="703"/>
      <c r="WUS2" s="703"/>
      <c r="WUT2" s="703"/>
      <c r="WUU2" s="703"/>
      <c r="WUV2" s="703"/>
      <c r="WUW2" s="703"/>
      <c r="WUX2" s="703"/>
      <c r="WUY2" s="703"/>
      <c r="WUZ2" s="703"/>
      <c r="WVA2" s="703"/>
      <c r="WVB2" s="703"/>
      <c r="WVC2" s="703"/>
      <c r="WVD2" s="703"/>
      <c r="WVE2" s="703"/>
      <c r="WVF2" s="703"/>
      <c r="WVG2" s="703"/>
      <c r="WVH2" s="703"/>
      <c r="WVI2" s="703"/>
      <c r="WVJ2" s="703"/>
      <c r="WVK2" s="703"/>
      <c r="WVL2" s="703"/>
      <c r="WVM2" s="703"/>
      <c r="WVN2" s="703"/>
      <c r="WVO2" s="703"/>
      <c r="WVP2" s="703"/>
      <c r="WVQ2" s="703"/>
      <c r="WVR2" s="703"/>
      <c r="WVS2" s="703"/>
      <c r="WVT2" s="703"/>
      <c r="WVU2" s="703"/>
      <c r="WVV2" s="703"/>
      <c r="WVW2" s="703"/>
      <c r="WVX2" s="703"/>
      <c r="WVY2" s="703"/>
      <c r="WVZ2" s="703"/>
      <c r="WWA2" s="703"/>
      <c r="WWB2" s="703"/>
      <c r="WWC2" s="703"/>
      <c r="WWD2" s="703"/>
      <c r="WWE2" s="703"/>
      <c r="WWF2" s="703"/>
      <c r="WWG2" s="703"/>
      <c r="WWH2" s="703"/>
      <c r="WWI2" s="703"/>
      <c r="WWJ2" s="703"/>
      <c r="WWK2" s="703"/>
      <c r="WWL2" s="703"/>
      <c r="WWM2" s="703"/>
      <c r="WWN2" s="703"/>
      <c r="WWO2" s="703"/>
      <c r="WWP2" s="703"/>
      <c r="WWQ2" s="703"/>
      <c r="WWR2" s="703"/>
      <c r="WWS2" s="703"/>
      <c r="WWT2" s="703"/>
      <c r="WWU2" s="703"/>
      <c r="WWV2" s="703"/>
      <c r="WWW2" s="703"/>
      <c r="WWX2" s="703"/>
      <c r="WWY2" s="703"/>
      <c r="WWZ2" s="703"/>
      <c r="WXA2" s="703"/>
      <c r="WXB2" s="703"/>
      <c r="WXC2" s="703"/>
      <c r="WXD2" s="703"/>
      <c r="WXE2" s="703"/>
      <c r="WXF2" s="703"/>
      <c r="WXG2" s="703"/>
      <c r="WXH2" s="703"/>
      <c r="WXI2" s="703"/>
      <c r="WXJ2" s="703"/>
      <c r="WXK2" s="703"/>
      <c r="WXL2" s="703"/>
      <c r="WXM2" s="703"/>
      <c r="WXN2" s="703"/>
      <c r="WXO2" s="703"/>
      <c r="WXP2" s="703"/>
      <c r="WXQ2" s="703"/>
      <c r="WXR2" s="703"/>
      <c r="WXS2" s="703"/>
      <c r="WXT2" s="703"/>
      <c r="WXU2" s="703"/>
      <c r="WXV2" s="703"/>
      <c r="WXW2" s="703"/>
      <c r="WXX2" s="703"/>
      <c r="WXY2" s="703"/>
      <c r="WXZ2" s="703"/>
      <c r="WYA2" s="703"/>
      <c r="WYB2" s="703"/>
      <c r="WYC2" s="703"/>
      <c r="WYD2" s="703"/>
      <c r="WYE2" s="703"/>
      <c r="WYF2" s="703"/>
      <c r="WYG2" s="703"/>
      <c r="WYH2" s="703"/>
      <c r="WYI2" s="703"/>
      <c r="WYJ2" s="703"/>
      <c r="WYK2" s="703"/>
      <c r="WYL2" s="703"/>
      <c r="WYM2" s="703"/>
      <c r="WYN2" s="703"/>
      <c r="WYO2" s="703"/>
      <c r="WYP2" s="703"/>
      <c r="WYQ2" s="703"/>
      <c r="WYR2" s="703"/>
      <c r="WYS2" s="703"/>
      <c r="WYT2" s="703"/>
      <c r="WYU2" s="703"/>
      <c r="WYV2" s="703"/>
      <c r="WYW2" s="703"/>
      <c r="WYX2" s="703"/>
      <c r="WYY2" s="703"/>
      <c r="WYZ2" s="703"/>
      <c r="WZA2" s="703"/>
      <c r="WZB2" s="703"/>
      <c r="WZC2" s="703"/>
      <c r="WZD2" s="703"/>
      <c r="WZE2" s="703"/>
      <c r="WZF2" s="703"/>
      <c r="WZG2" s="703"/>
      <c r="WZH2" s="703"/>
      <c r="WZI2" s="703"/>
      <c r="WZJ2" s="703"/>
      <c r="WZK2" s="703"/>
      <c r="WZL2" s="703"/>
      <c r="WZM2" s="703"/>
      <c r="WZN2" s="703"/>
      <c r="WZO2" s="703"/>
      <c r="WZP2" s="703"/>
      <c r="WZQ2" s="703"/>
      <c r="WZR2" s="703"/>
      <c r="WZS2" s="703"/>
      <c r="WZT2" s="703"/>
      <c r="WZU2" s="703"/>
      <c r="WZV2" s="703"/>
      <c r="WZW2" s="703"/>
      <c r="WZX2" s="703"/>
      <c r="WZY2" s="703"/>
      <c r="WZZ2" s="703"/>
      <c r="XAA2" s="703"/>
      <c r="XAB2" s="703"/>
      <c r="XAC2" s="703"/>
      <c r="XAD2" s="703"/>
      <c r="XAE2" s="703"/>
      <c r="XAF2" s="703"/>
      <c r="XAG2" s="703"/>
      <c r="XAH2" s="703"/>
      <c r="XAI2" s="703"/>
      <c r="XAJ2" s="703"/>
      <c r="XAK2" s="703"/>
      <c r="XAL2" s="703"/>
      <c r="XAM2" s="703"/>
      <c r="XAN2" s="703"/>
      <c r="XAO2" s="703"/>
      <c r="XAP2" s="703"/>
      <c r="XAQ2" s="703"/>
      <c r="XAR2" s="703"/>
      <c r="XAS2" s="703"/>
      <c r="XAT2" s="703"/>
      <c r="XAU2" s="703"/>
      <c r="XAV2" s="703"/>
      <c r="XAW2" s="703"/>
      <c r="XAX2" s="703"/>
      <c r="XAY2" s="703"/>
      <c r="XAZ2" s="703"/>
      <c r="XBA2" s="703"/>
      <c r="XBB2" s="703"/>
      <c r="XBC2" s="703"/>
      <c r="XBD2" s="703"/>
      <c r="XBE2" s="703"/>
      <c r="XBF2" s="703"/>
      <c r="XBG2" s="703"/>
      <c r="XBH2" s="703"/>
      <c r="XBI2" s="703"/>
      <c r="XBJ2" s="703"/>
      <c r="XBK2" s="703"/>
      <c r="XBL2" s="703"/>
      <c r="XBM2" s="703"/>
      <c r="XBN2" s="703"/>
      <c r="XBO2" s="703"/>
      <c r="XBP2" s="703"/>
      <c r="XBQ2" s="703"/>
      <c r="XBR2" s="703"/>
      <c r="XBS2" s="703"/>
      <c r="XBT2" s="703"/>
      <c r="XBU2" s="703"/>
      <c r="XBV2" s="703"/>
      <c r="XBW2" s="703"/>
      <c r="XBX2" s="703"/>
      <c r="XBY2" s="703"/>
      <c r="XBZ2" s="703"/>
      <c r="XCA2" s="703"/>
      <c r="XCB2" s="703"/>
      <c r="XCC2" s="703"/>
      <c r="XCD2" s="703"/>
      <c r="XCE2" s="703"/>
      <c r="XCF2" s="703"/>
      <c r="XCG2" s="703"/>
      <c r="XCH2" s="703"/>
      <c r="XCI2" s="703"/>
      <c r="XCJ2" s="703"/>
      <c r="XCK2" s="703"/>
      <c r="XCL2" s="703"/>
      <c r="XCM2" s="703"/>
      <c r="XCN2" s="703"/>
      <c r="XCO2" s="703"/>
      <c r="XCP2" s="703"/>
      <c r="XCQ2" s="703"/>
      <c r="XCR2" s="703"/>
      <c r="XCS2" s="703"/>
      <c r="XCT2" s="703"/>
      <c r="XCU2" s="703"/>
      <c r="XCV2" s="703"/>
      <c r="XCW2" s="703"/>
      <c r="XCX2" s="703"/>
      <c r="XCY2" s="703"/>
      <c r="XCZ2" s="703"/>
      <c r="XDA2" s="703"/>
      <c r="XDB2" s="703"/>
      <c r="XDC2" s="703"/>
      <c r="XDD2" s="703"/>
      <c r="XDE2" s="703"/>
      <c r="XDF2" s="703"/>
      <c r="XDG2" s="703"/>
      <c r="XDH2" s="703"/>
      <c r="XDI2" s="703"/>
      <c r="XDJ2" s="703"/>
      <c r="XDK2" s="703"/>
      <c r="XDL2" s="703"/>
      <c r="XDM2" s="703"/>
      <c r="XDN2" s="703"/>
      <c r="XDO2" s="703"/>
      <c r="XDP2" s="703"/>
      <c r="XDQ2" s="703"/>
      <c r="XDR2" s="703"/>
      <c r="XDS2" s="703"/>
      <c r="XDT2" s="703"/>
      <c r="XDU2" s="703"/>
      <c r="XDV2" s="703"/>
      <c r="XDW2" s="703"/>
      <c r="XDX2" s="703"/>
      <c r="XDY2" s="703"/>
      <c r="XDZ2" s="703"/>
      <c r="XEA2" s="703"/>
      <c r="XEB2" s="703"/>
      <c r="XEC2" s="703"/>
      <c r="XED2" s="703"/>
      <c r="XEE2" s="703"/>
      <c r="XEF2" s="703"/>
      <c r="XEG2" s="703"/>
      <c r="XEH2" s="703"/>
      <c r="XEI2" s="703"/>
      <c r="XEJ2" s="703"/>
      <c r="XEK2" s="703"/>
      <c r="XEL2" s="703"/>
      <c r="XEM2" s="703"/>
      <c r="XEN2" s="703"/>
      <c r="XEO2" s="703"/>
      <c r="XEP2" s="703"/>
      <c r="XEQ2" s="703"/>
      <c r="XER2" s="703"/>
      <c r="XES2" s="703"/>
      <c r="XET2" s="703"/>
      <c r="XEU2" s="703"/>
      <c r="XEV2" s="703"/>
      <c r="XEW2" s="703"/>
      <c r="XEX2" s="703"/>
      <c r="XEY2" s="703"/>
      <c r="XEZ2" s="703"/>
      <c r="XFA2" s="703"/>
      <c r="XFB2" s="703"/>
      <c r="XFC2" s="703"/>
      <c r="XFD2" s="703"/>
    </row>
    <row r="3" spans="1:16384" ht="22" customHeight="1">
      <c r="A3" s="703"/>
      <c r="B3" s="703"/>
      <c r="C3" s="703"/>
      <c r="D3" s="703"/>
      <c r="E3" s="703"/>
      <c r="F3" s="703"/>
      <c r="G3" s="703"/>
      <c r="H3" s="703"/>
      <c r="I3" s="766"/>
      <c r="J3" s="767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03"/>
      <c r="V3" s="703"/>
      <c r="W3" s="703"/>
      <c r="X3" s="703"/>
      <c r="Y3" s="703"/>
      <c r="Z3" s="703"/>
      <c r="AA3" s="703"/>
      <c r="AB3" s="703"/>
      <c r="AC3" s="703"/>
      <c r="AD3" s="703"/>
      <c r="AE3" s="703"/>
      <c r="AF3" s="703"/>
      <c r="AG3" s="703"/>
      <c r="AH3" s="703"/>
      <c r="AI3" s="703"/>
      <c r="AJ3" s="703"/>
      <c r="AK3" s="703"/>
      <c r="AL3" s="703"/>
      <c r="AM3" s="703"/>
      <c r="AN3" s="703"/>
      <c r="AO3" s="703"/>
      <c r="AP3" s="703"/>
      <c r="AQ3" s="703"/>
      <c r="AR3" s="703"/>
      <c r="AS3" s="703"/>
      <c r="AT3" s="703"/>
      <c r="AU3" s="703"/>
      <c r="AV3" s="703"/>
      <c r="AW3" s="703"/>
      <c r="AX3" s="703"/>
      <c r="AY3" s="703"/>
      <c r="AZ3" s="703"/>
      <c r="BA3" s="703"/>
      <c r="BB3" s="703"/>
      <c r="BC3" s="703"/>
      <c r="BD3" s="703"/>
      <c r="BE3" s="703"/>
      <c r="BF3" s="703"/>
      <c r="BG3" s="703"/>
      <c r="BH3" s="703"/>
      <c r="BI3" s="703"/>
      <c r="BJ3" s="703"/>
      <c r="BK3" s="703"/>
      <c r="BL3" s="703"/>
      <c r="BM3" s="703"/>
      <c r="BN3" s="703"/>
      <c r="BO3" s="703"/>
      <c r="BP3" s="703"/>
      <c r="BQ3" s="703"/>
      <c r="BR3" s="703"/>
      <c r="BS3" s="703"/>
      <c r="BT3" s="703"/>
      <c r="BU3" s="703"/>
      <c r="BV3" s="703"/>
      <c r="BW3" s="703"/>
      <c r="BX3" s="703"/>
      <c r="BY3" s="703"/>
      <c r="BZ3" s="703"/>
      <c r="CA3" s="703"/>
      <c r="CB3" s="703"/>
      <c r="CC3" s="703"/>
      <c r="CD3" s="703"/>
      <c r="CE3" s="703"/>
      <c r="CF3" s="703"/>
      <c r="CG3" s="703"/>
      <c r="CH3" s="703"/>
      <c r="CI3" s="703"/>
      <c r="CJ3" s="703"/>
      <c r="CK3" s="703"/>
      <c r="CL3" s="703"/>
      <c r="CM3" s="703"/>
      <c r="CN3" s="703"/>
      <c r="CO3" s="703"/>
      <c r="CP3" s="703"/>
      <c r="CQ3" s="703"/>
      <c r="CR3" s="703"/>
      <c r="CS3" s="703"/>
      <c r="CT3" s="703"/>
      <c r="CU3" s="703"/>
      <c r="CV3" s="703"/>
      <c r="CW3" s="703"/>
      <c r="CX3" s="703"/>
      <c r="CY3" s="703"/>
      <c r="CZ3" s="703"/>
      <c r="DA3" s="703"/>
      <c r="DB3" s="703"/>
      <c r="DC3" s="703"/>
      <c r="DD3" s="703"/>
      <c r="DE3" s="703"/>
      <c r="DF3" s="703"/>
      <c r="DG3" s="703"/>
      <c r="DH3" s="703"/>
      <c r="DI3" s="703"/>
      <c r="DJ3" s="703"/>
      <c r="DK3" s="703"/>
      <c r="DL3" s="703"/>
      <c r="DM3" s="703"/>
      <c r="DN3" s="703"/>
      <c r="DO3" s="703"/>
      <c r="DP3" s="703"/>
      <c r="DQ3" s="703"/>
      <c r="DR3" s="703"/>
      <c r="DS3" s="703"/>
      <c r="DT3" s="703"/>
      <c r="DU3" s="703"/>
      <c r="DV3" s="703"/>
      <c r="DW3" s="703"/>
      <c r="DX3" s="703"/>
      <c r="DY3" s="703"/>
      <c r="DZ3" s="703"/>
      <c r="EA3" s="703"/>
      <c r="EB3" s="703"/>
      <c r="EC3" s="703"/>
      <c r="ED3" s="703"/>
      <c r="EE3" s="703"/>
      <c r="EF3" s="703"/>
      <c r="EG3" s="703"/>
      <c r="EH3" s="703"/>
      <c r="EI3" s="703"/>
      <c r="EJ3" s="703"/>
      <c r="EK3" s="703"/>
      <c r="EL3" s="703"/>
      <c r="EM3" s="703"/>
      <c r="EN3" s="703"/>
      <c r="EO3" s="703"/>
      <c r="EP3" s="703"/>
      <c r="EQ3" s="703"/>
      <c r="ER3" s="703"/>
      <c r="ES3" s="703"/>
      <c r="ET3" s="703"/>
      <c r="EU3" s="703"/>
      <c r="EV3" s="703"/>
      <c r="EW3" s="703"/>
      <c r="EX3" s="703"/>
      <c r="EY3" s="703"/>
      <c r="EZ3" s="703"/>
      <c r="FA3" s="703"/>
      <c r="FB3" s="703"/>
      <c r="FC3" s="703"/>
      <c r="FD3" s="703"/>
      <c r="FE3" s="703"/>
      <c r="FF3" s="703"/>
      <c r="FG3" s="703"/>
      <c r="FH3" s="703"/>
      <c r="FI3" s="703"/>
      <c r="FJ3" s="703"/>
      <c r="FK3" s="703"/>
      <c r="FL3" s="703"/>
      <c r="FM3" s="703"/>
      <c r="FN3" s="703"/>
      <c r="FO3" s="703"/>
      <c r="FP3" s="703"/>
      <c r="FQ3" s="703"/>
      <c r="FR3" s="703"/>
      <c r="FS3" s="703"/>
      <c r="FT3" s="703"/>
      <c r="FU3" s="703"/>
      <c r="FV3" s="703"/>
      <c r="FW3" s="703"/>
      <c r="FX3" s="703"/>
      <c r="FY3" s="703"/>
      <c r="FZ3" s="703"/>
      <c r="GA3" s="703"/>
      <c r="GB3" s="703"/>
      <c r="GC3" s="703"/>
      <c r="GD3" s="703"/>
      <c r="GE3" s="703"/>
      <c r="GF3" s="703"/>
      <c r="GG3" s="703"/>
      <c r="GH3" s="703"/>
      <c r="GI3" s="703"/>
      <c r="GJ3" s="703"/>
      <c r="GK3" s="703"/>
      <c r="GL3" s="703"/>
      <c r="GM3" s="703"/>
      <c r="GN3" s="703"/>
      <c r="GO3" s="703"/>
      <c r="GP3" s="703"/>
      <c r="GQ3" s="703"/>
      <c r="GR3" s="703"/>
      <c r="GS3" s="703"/>
      <c r="GT3" s="703"/>
      <c r="GU3" s="703"/>
      <c r="GV3" s="703"/>
      <c r="GW3" s="703"/>
      <c r="GX3" s="703"/>
      <c r="GY3" s="703"/>
      <c r="GZ3" s="703"/>
      <c r="HA3" s="703"/>
      <c r="HB3" s="703"/>
      <c r="HC3" s="703"/>
      <c r="HD3" s="703"/>
      <c r="HE3" s="703"/>
      <c r="HF3" s="703"/>
      <c r="HG3" s="703"/>
      <c r="HH3" s="703"/>
      <c r="HI3" s="703"/>
      <c r="HJ3" s="703"/>
      <c r="HK3" s="703"/>
      <c r="HL3" s="703"/>
      <c r="HM3" s="703"/>
      <c r="HN3" s="703"/>
      <c r="HO3" s="703"/>
      <c r="HP3" s="703"/>
      <c r="HQ3" s="703"/>
      <c r="HR3" s="703"/>
      <c r="HS3" s="703"/>
      <c r="HT3" s="703"/>
      <c r="HU3" s="703"/>
      <c r="HV3" s="703"/>
      <c r="HW3" s="703"/>
      <c r="HX3" s="703"/>
      <c r="HY3" s="703"/>
      <c r="HZ3" s="703"/>
      <c r="IA3" s="703"/>
      <c r="IB3" s="703"/>
      <c r="IC3" s="703"/>
      <c r="ID3" s="703"/>
      <c r="IE3" s="703"/>
      <c r="IF3" s="703"/>
      <c r="IG3" s="703"/>
      <c r="IH3" s="703"/>
      <c r="II3" s="703"/>
      <c r="IJ3" s="703"/>
      <c r="IK3" s="703"/>
      <c r="IL3" s="703"/>
      <c r="IM3" s="703"/>
      <c r="IN3" s="703"/>
      <c r="IO3" s="703"/>
      <c r="IP3" s="703"/>
      <c r="IQ3" s="703"/>
      <c r="IR3" s="703"/>
      <c r="IS3" s="703"/>
      <c r="IT3" s="703"/>
      <c r="IU3" s="703"/>
      <c r="IV3" s="703"/>
      <c r="IW3" s="703"/>
      <c r="IX3" s="703"/>
      <c r="IY3" s="703"/>
      <c r="IZ3" s="703"/>
      <c r="JA3" s="703"/>
      <c r="JB3" s="703"/>
      <c r="JC3" s="703"/>
      <c r="JD3" s="703"/>
      <c r="JE3" s="703"/>
      <c r="JF3" s="703"/>
      <c r="JG3" s="703"/>
      <c r="JH3" s="703"/>
      <c r="JI3" s="703"/>
      <c r="JJ3" s="703"/>
      <c r="JK3" s="703"/>
      <c r="JL3" s="703"/>
      <c r="JM3" s="703"/>
      <c r="JN3" s="703"/>
      <c r="JO3" s="703"/>
      <c r="JP3" s="703"/>
      <c r="JQ3" s="703"/>
      <c r="JR3" s="703"/>
      <c r="JS3" s="703"/>
      <c r="JT3" s="703"/>
      <c r="JU3" s="703"/>
      <c r="JV3" s="703"/>
      <c r="JW3" s="703"/>
      <c r="JX3" s="703"/>
      <c r="JY3" s="703"/>
      <c r="JZ3" s="703"/>
      <c r="KA3" s="703"/>
      <c r="KB3" s="703"/>
      <c r="KC3" s="703"/>
      <c r="KD3" s="703"/>
      <c r="KE3" s="703"/>
      <c r="KF3" s="703"/>
      <c r="KG3" s="703"/>
      <c r="KH3" s="703"/>
      <c r="KI3" s="703"/>
      <c r="KJ3" s="703"/>
      <c r="KK3" s="703"/>
      <c r="KL3" s="703"/>
      <c r="KM3" s="703"/>
      <c r="KN3" s="703"/>
      <c r="KO3" s="703"/>
      <c r="KP3" s="703"/>
      <c r="KQ3" s="703"/>
      <c r="KR3" s="703"/>
      <c r="KS3" s="703"/>
      <c r="KT3" s="703"/>
      <c r="KU3" s="703"/>
      <c r="KV3" s="703"/>
      <c r="KW3" s="703"/>
      <c r="KX3" s="703"/>
      <c r="KY3" s="703"/>
      <c r="KZ3" s="703"/>
      <c r="LA3" s="703"/>
      <c r="LB3" s="703"/>
      <c r="LC3" s="703"/>
      <c r="LD3" s="703"/>
      <c r="LE3" s="703"/>
      <c r="LF3" s="703"/>
      <c r="LG3" s="703"/>
      <c r="LH3" s="703"/>
      <c r="LI3" s="703"/>
      <c r="LJ3" s="703"/>
      <c r="LK3" s="703"/>
      <c r="LL3" s="703"/>
      <c r="LM3" s="703"/>
      <c r="LN3" s="703"/>
      <c r="LO3" s="703"/>
      <c r="LP3" s="703"/>
      <c r="LQ3" s="703"/>
      <c r="LR3" s="703"/>
      <c r="LS3" s="703"/>
      <c r="LT3" s="703"/>
      <c r="LU3" s="703"/>
      <c r="LV3" s="703"/>
      <c r="LW3" s="703"/>
      <c r="LX3" s="703"/>
      <c r="LY3" s="703"/>
      <c r="LZ3" s="703"/>
      <c r="MA3" s="703"/>
      <c r="MB3" s="703"/>
      <c r="MC3" s="703"/>
      <c r="MD3" s="703"/>
      <c r="ME3" s="703"/>
      <c r="MF3" s="703"/>
      <c r="MG3" s="703"/>
      <c r="MH3" s="703"/>
      <c r="MI3" s="703"/>
      <c r="MJ3" s="703"/>
      <c r="MK3" s="703"/>
      <c r="ML3" s="703"/>
      <c r="MM3" s="703"/>
      <c r="MN3" s="703"/>
      <c r="MO3" s="703"/>
      <c r="MP3" s="703"/>
      <c r="MQ3" s="703"/>
      <c r="MR3" s="703"/>
      <c r="MS3" s="703"/>
      <c r="MT3" s="703"/>
      <c r="MU3" s="703"/>
      <c r="MV3" s="703"/>
      <c r="MW3" s="703"/>
      <c r="MX3" s="703"/>
      <c r="MY3" s="703"/>
      <c r="MZ3" s="703"/>
      <c r="NA3" s="703"/>
      <c r="NB3" s="703"/>
      <c r="NC3" s="703"/>
      <c r="ND3" s="703"/>
      <c r="NE3" s="703"/>
      <c r="NF3" s="703"/>
      <c r="NG3" s="703"/>
      <c r="NH3" s="703"/>
      <c r="NI3" s="703"/>
      <c r="NJ3" s="703"/>
      <c r="NK3" s="703"/>
      <c r="NL3" s="703"/>
      <c r="NM3" s="703"/>
      <c r="NN3" s="703"/>
      <c r="NO3" s="703"/>
      <c r="NP3" s="703"/>
      <c r="NQ3" s="703"/>
      <c r="NR3" s="703"/>
      <c r="NS3" s="703"/>
      <c r="NT3" s="703"/>
      <c r="NU3" s="703"/>
      <c r="NV3" s="703"/>
      <c r="NW3" s="703"/>
      <c r="NX3" s="703"/>
      <c r="NY3" s="703"/>
      <c r="NZ3" s="703"/>
      <c r="OA3" s="703"/>
      <c r="OB3" s="703"/>
      <c r="OC3" s="703"/>
      <c r="OD3" s="703"/>
      <c r="OE3" s="703"/>
      <c r="OF3" s="703"/>
      <c r="OG3" s="703"/>
      <c r="OH3" s="703"/>
      <c r="OI3" s="703"/>
      <c r="OJ3" s="703"/>
      <c r="OK3" s="703"/>
      <c r="OL3" s="703"/>
      <c r="OM3" s="703"/>
      <c r="ON3" s="703"/>
      <c r="OO3" s="703"/>
      <c r="OP3" s="703"/>
      <c r="OQ3" s="703"/>
      <c r="OR3" s="703"/>
      <c r="OS3" s="703"/>
      <c r="OT3" s="703"/>
      <c r="OU3" s="703"/>
      <c r="OV3" s="703"/>
      <c r="OW3" s="703"/>
      <c r="OX3" s="703"/>
      <c r="OY3" s="703"/>
      <c r="OZ3" s="703"/>
      <c r="PA3" s="703"/>
      <c r="PB3" s="703"/>
      <c r="PC3" s="703"/>
      <c r="PD3" s="703"/>
      <c r="PE3" s="703"/>
      <c r="PF3" s="703"/>
      <c r="PG3" s="703"/>
      <c r="PH3" s="703"/>
      <c r="PI3" s="703"/>
      <c r="PJ3" s="703"/>
      <c r="PK3" s="703"/>
      <c r="PL3" s="703"/>
      <c r="PM3" s="703"/>
      <c r="PN3" s="703"/>
      <c r="PO3" s="703"/>
      <c r="PP3" s="703"/>
      <c r="PQ3" s="703"/>
      <c r="PR3" s="703"/>
      <c r="PS3" s="703"/>
      <c r="PT3" s="703"/>
      <c r="PU3" s="703"/>
      <c r="PV3" s="703"/>
      <c r="PW3" s="703"/>
      <c r="PX3" s="703"/>
      <c r="PY3" s="703"/>
      <c r="PZ3" s="703"/>
      <c r="QA3" s="703"/>
      <c r="QB3" s="703"/>
      <c r="QC3" s="703"/>
      <c r="QD3" s="703"/>
      <c r="QE3" s="703"/>
      <c r="QF3" s="703"/>
      <c r="QG3" s="703"/>
      <c r="QH3" s="703"/>
      <c r="QI3" s="703"/>
      <c r="QJ3" s="703"/>
      <c r="QK3" s="703"/>
      <c r="QL3" s="703"/>
      <c r="QM3" s="703"/>
      <c r="QN3" s="703"/>
      <c r="QO3" s="703"/>
      <c r="QP3" s="703"/>
      <c r="QQ3" s="703"/>
      <c r="QR3" s="703"/>
      <c r="QS3" s="703"/>
      <c r="QT3" s="703"/>
      <c r="QU3" s="703"/>
      <c r="QV3" s="703"/>
      <c r="QW3" s="703"/>
      <c r="QX3" s="703"/>
      <c r="QY3" s="703"/>
      <c r="QZ3" s="703"/>
      <c r="RA3" s="703"/>
      <c r="RB3" s="703"/>
      <c r="RC3" s="703"/>
      <c r="RD3" s="703"/>
      <c r="RE3" s="703"/>
      <c r="RF3" s="703"/>
      <c r="RG3" s="703"/>
      <c r="RH3" s="703"/>
      <c r="RI3" s="703"/>
      <c r="RJ3" s="703"/>
      <c r="RK3" s="703"/>
      <c r="RL3" s="703"/>
      <c r="RM3" s="703"/>
      <c r="RN3" s="703"/>
      <c r="RO3" s="703"/>
      <c r="RP3" s="703"/>
      <c r="RQ3" s="703"/>
      <c r="RR3" s="703"/>
      <c r="RS3" s="703"/>
      <c r="RT3" s="703"/>
      <c r="RU3" s="703"/>
      <c r="RV3" s="703"/>
      <c r="RW3" s="703"/>
      <c r="RX3" s="703"/>
      <c r="RY3" s="703"/>
      <c r="RZ3" s="703"/>
      <c r="SA3" s="703"/>
      <c r="SB3" s="703"/>
      <c r="SC3" s="703"/>
      <c r="SD3" s="703"/>
      <c r="SE3" s="703"/>
      <c r="SF3" s="703"/>
      <c r="SG3" s="703"/>
      <c r="SH3" s="703"/>
      <c r="SI3" s="703"/>
      <c r="SJ3" s="703"/>
      <c r="SK3" s="703"/>
      <c r="SL3" s="703"/>
      <c r="SM3" s="703"/>
      <c r="SN3" s="703"/>
      <c r="SO3" s="703"/>
      <c r="SP3" s="703"/>
      <c r="SQ3" s="703"/>
      <c r="SR3" s="703"/>
      <c r="SS3" s="703"/>
      <c r="ST3" s="703"/>
      <c r="SU3" s="703"/>
      <c r="SV3" s="703"/>
      <c r="SW3" s="703"/>
      <c r="SX3" s="703"/>
      <c r="SY3" s="703"/>
      <c r="SZ3" s="703"/>
      <c r="TA3" s="703"/>
      <c r="TB3" s="703"/>
      <c r="TC3" s="703"/>
      <c r="TD3" s="703"/>
      <c r="TE3" s="703"/>
      <c r="TF3" s="703"/>
      <c r="TG3" s="703"/>
      <c r="TH3" s="703"/>
      <c r="TI3" s="703"/>
      <c r="TJ3" s="703"/>
      <c r="TK3" s="703"/>
      <c r="TL3" s="703"/>
      <c r="TM3" s="703"/>
      <c r="TN3" s="703"/>
      <c r="TO3" s="703"/>
      <c r="TP3" s="703"/>
      <c r="TQ3" s="703"/>
      <c r="TR3" s="703"/>
      <c r="TS3" s="703"/>
      <c r="TT3" s="703"/>
      <c r="TU3" s="703"/>
      <c r="TV3" s="703"/>
      <c r="TW3" s="703"/>
      <c r="TX3" s="703"/>
      <c r="TY3" s="703"/>
      <c r="TZ3" s="703"/>
      <c r="UA3" s="703"/>
      <c r="UB3" s="703"/>
      <c r="UC3" s="703"/>
      <c r="UD3" s="703"/>
      <c r="UE3" s="703"/>
      <c r="UF3" s="703"/>
      <c r="UG3" s="703"/>
      <c r="UH3" s="703"/>
      <c r="UI3" s="703"/>
      <c r="UJ3" s="703"/>
      <c r="UK3" s="703"/>
      <c r="UL3" s="703"/>
      <c r="UM3" s="703"/>
      <c r="UN3" s="703"/>
      <c r="UO3" s="703"/>
      <c r="UP3" s="703"/>
      <c r="UQ3" s="703"/>
      <c r="UR3" s="703"/>
      <c r="US3" s="703"/>
      <c r="UT3" s="703"/>
      <c r="UU3" s="703"/>
      <c r="UV3" s="703"/>
      <c r="UW3" s="703"/>
      <c r="UX3" s="703"/>
      <c r="UY3" s="703"/>
      <c r="UZ3" s="703"/>
      <c r="VA3" s="703"/>
      <c r="VB3" s="703"/>
      <c r="VC3" s="703"/>
      <c r="VD3" s="703"/>
      <c r="VE3" s="703"/>
      <c r="VF3" s="703"/>
      <c r="VG3" s="703"/>
      <c r="VH3" s="703"/>
      <c r="VI3" s="703"/>
      <c r="VJ3" s="703"/>
      <c r="VK3" s="703"/>
      <c r="VL3" s="703"/>
      <c r="VM3" s="703"/>
      <c r="VN3" s="703"/>
      <c r="VO3" s="703"/>
      <c r="VP3" s="703"/>
      <c r="VQ3" s="703"/>
      <c r="VR3" s="703"/>
      <c r="VS3" s="703"/>
      <c r="VT3" s="703"/>
      <c r="VU3" s="703"/>
      <c r="VV3" s="703"/>
      <c r="VW3" s="703"/>
      <c r="VX3" s="703"/>
      <c r="VY3" s="703"/>
      <c r="VZ3" s="703"/>
      <c r="WA3" s="703"/>
      <c r="WB3" s="703"/>
      <c r="WC3" s="703"/>
      <c r="WD3" s="703"/>
      <c r="WE3" s="703"/>
      <c r="WF3" s="703"/>
      <c r="WG3" s="703"/>
      <c r="WH3" s="703"/>
      <c r="WI3" s="703"/>
      <c r="WJ3" s="703"/>
      <c r="WK3" s="703"/>
      <c r="WL3" s="703"/>
      <c r="WM3" s="703"/>
      <c r="WN3" s="703"/>
      <c r="WO3" s="703"/>
      <c r="WP3" s="703"/>
      <c r="WQ3" s="703"/>
      <c r="WR3" s="703"/>
      <c r="WS3" s="703"/>
      <c r="WT3" s="703"/>
      <c r="WU3" s="703"/>
      <c r="WV3" s="703"/>
      <c r="WW3" s="703"/>
      <c r="WX3" s="703"/>
      <c r="WY3" s="703"/>
      <c r="WZ3" s="703"/>
      <c r="XA3" s="703"/>
      <c r="XB3" s="703"/>
      <c r="XC3" s="703"/>
      <c r="XD3" s="703"/>
      <c r="XE3" s="703"/>
      <c r="XF3" s="703"/>
      <c r="XG3" s="703"/>
      <c r="XH3" s="703"/>
      <c r="XI3" s="703"/>
      <c r="XJ3" s="703"/>
      <c r="XK3" s="703"/>
      <c r="XL3" s="703"/>
      <c r="XM3" s="703"/>
      <c r="XN3" s="703"/>
      <c r="XO3" s="703"/>
      <c r="XP3" s="703"/>
      <c r="XQ3" s="703"/>
      <c r="XR3" s="703"/>
      <c r="XS3" s="703"/>
      <c r="XT3" s="703"/>
      <c r="XU3" s="703"/>
      <c r="XV3" s="703"/>
      <c r="XW3" s="703"/>
      <c r="XX3" s="703"/>
      <c r="XY3" s="703"/>
      <c r="XZ3" s="703"/>
      <c r="YA3" s="703"/>
      <c r="YB3" s="703"/>
      <c r="YC3" s="703"/>
      <c r="YD3" s="703"/>
      <c r="YE3" s="703"/>
      <c r="YF3" s="703"/>
      <c r="YG3" s="703"/>
      <c r="YH3" s="703"/>
      <c r="YI3" s="703"/>
      <c r="YJ3" s="703"/>
      <c r="YK3" s="703"/>
      <c r="YL3" s="703"/>
      <c r="YM3" s="703"/>
      <c r="YN3" s="703"/>
      <c r="YO3" s="703"/>
      <c r="YP3" s="703"/>
      <c r="YQ3" s="703"/>
      <c r="YR3" s="703"/>
      <c r="YS3" s="703"/>
      <c r="YT3" s="703"/>
      <c r="YU3" s="703"/>
      <c r="YV3" s="703"/>
      <c r="YW3" s="703"/>
      <c r="YX3" s="703"/>
      <c r="YY3" s="703"/>
      <c r="YZ3" s="703"/>
      <c r="ZA3" s="703"/>
      <c r="ZB3" s="703"/>
      <c r="ZC3" s="703"/>
      <c r="ZD3" s="703"/>
      <c r="ZE3" s="703"/>
      <c r="ZF3" s="703"/>
      <c r="ZG3" s="703"/>
      <c r="ZH3" s="703"/>
      <c r="ZI3" s="703"/>
      <c r="ZJ3" s="703"/>
      <c r="ZK3" s="703"/>
      <c r="ZL3" s="703"/>
      <c r="ZM3" s="703"/>
      <c r="ZN3" s="703"/>
      <c r="ZO3" s="703"/>
      <c r="ZP3" s="703"/>
      <c r="ZQ3" s="703"/>
      <c r="ZR3" s="703"/>
      <c r="ZS3" s="703"/>
      <c r="ZT3" s="703"/>
      <c r="ZU3" s="703"/>
      <c r="ZV3" s="703"/>
      <c r="ZW3" s="703"/>
      <c r="ZX3" s="703"/>
      <c r="ZY3" s="703"/>
      <c r="ZZ3" s="703"/>
      <c r="AAA3" s="703"/>
      <c r="AAB3" s="703"/>
      <c r="AAC3" s="703"/>
      <c r="AAD3" s="703"/>
      <c r="AAE3" s="703"/>
      <c r="AAF3" s="703"/>
      <c r="AAG3" s="703"/>
      <c r="AAH3" s="703"/>
      <c r="AAI3" s="703"/>
      <c r="AAJ3" s="703"/>
      <c r="AAK3" s="703"/>
      <c r="AAL3" s="703"/>
      <c r="AAM3" s="703"/>
      <c r="AAN3" s="703"/>
      <c r="AAO3" s="703"/>
      <c r="AAP3" s="703"/>
      <c r="AAQ3" s="703"/>
      <c r="AAR3" s="703"/>
      <c r="AAS3" s="703"/>
      <c r="AAT3" s="703"/>
      <c r="AAU3" s="703"/>
      <c r="AAV3" s="703"/>
      <c r="AAW3" s="703"/>
      <c r="AAX3" s="703"/>
      <c r="AAY3" s="703"/>
      <c r="AAZ3" s="703"/>
      <c r="ABA3" s="703"/>
      <c r="ABB3" s="703"/>
      <c r="ABC3" s="703"/>
      <c r="ABD3" s="703"/>
      <c r="ABE3" s="703"/>
      <c r="ABF3" s="703"/>
      <c r="ABG3" s="703"/>
      <c r="ABH3" s="703"/>
      <c r="ABI3" s="703"/>
      <c r="ABJ3" s="703"/>
      <c r="ABK3" s="703"/>
      <c r="ABL3" s="703"/>
      <c r="ABM3" s="703"/>
      <c r="ABN3" s="703"/>
      <c r="ABO3" s="703"/>
      <c r="ABP3" s="703"/>
      <c r="ABQ3" s="703"/>
      <c r="ABR3" s="703"/>
      <c r="ABS3" s="703"/>
      <c r="ABT3" s="703"/>
      <c r="ABU3" s="703"/>
      <c r="ABV3" s="703"/>
      <c r="ABW3" s="703"/>
      <c r="ABX3" s="703"/>
      <c r="ABY3" s="703"/>
      <c r="ABZ3" s="703"/>
      <c r="ACA3" s="703"/>
      <c r="ACB3" s="703"/>
      <c r="ACC3" s="703"/>
      <c r="ACD3" s="703"/>
      <c r="ACE3" s="703"/>
      <c r="ACF3" s="703"/>
      <c r="ACG3" s="703"/>
      <c r="ACH3" s="703"/>
      <c r="ACI3" s="703"/>
      <c r="ACJ3" s="703"/>
      <c r="ACK3" s="703"/>
      <c r="ACL3" s="703"/>
      <c r="ACM3" s="703"/>
      <c r="ACN3" s="703"/>
      <c r="ACO3" s="703"/>
      <c r="ACP3" s="703"/>
      <c r="ACQ3" s="703"/>
      <c r="ACR3" s="703"/>
      <c r="ACS3" s="703"/>
      <c r="ACT3" s="703"/>
      <c r="ACU3" s="703"/>
      <c r="ACV3" s="703"/>
      <c r="ACW3" s="703"/>
      <c r="ACX3" s="703"/>
      <c r="ACY3" s="703"/>
      <c r="ACZ3" s="703"/>
      <c r="ADA3" s="703"/>
      <c r="ADB3" s="703"/>
      <c r="ADC3" s="703"/>
      <c r="ADD3" s="703"/>
      <c r="ADE3" s="703"/>
      <c r="ADF3" s="703"/>
      <c r="ADG3" s="703"/>
      <c r="ADH3" s="703"/>
      <c r="ADI3" s="703"/>
      <c r="ADJ3" s="703"/>
      <c r="ADK3" s="703"/>
      <c r="ADL3" s="703"/>
      <c r="ADM3" s="703"/>
      <c r="ADN3" s="703"/>
      <c r="ADO3" s="703"/>
      <c r="ADP3" s="703"/>
      <c r="ADQ3" s="703"/>
      <c r="ADR3" s="703"/>
      <c r="ADS3" s="703"/>
      <c r="ADT3" s="703"/>
      <c r="ADU3" s="703"/>
      <c r="ADV3" s="703"/>
      <c r="ADW3" s="703"/>
      <c r="ADX3" s="703"/>
      <c r="ADY3" s="703"/>
      <c r="ADZ3" s="703"/>
      <c r="AEA3" s="703"/>
      <c r="AEB3" s="703"/>
      <c r="AEC3" s="703"/>
      <c r="AED3" s="703"/>
      <c r="AEE3" s="703"/>
      <c r="AEF3" s="703"/>
      <c r="AEG3" s="703"/>
      <c r="AEH3" s="703"/>
      <c r="AEI3" s="703"/>
      <c r="AEJ3" s="703"/>
      <c r="AEK3" s="703"/>
      <c r="AEL3" s="703"/>
      <c r="AEM3" s="703"/>
      <c r="AEN3" s="703"/>
      <c r="AEO3" s="703"/>
      <c r="AEP3" s="703"/>
      <c r="AEQ3" s="703"/>
      <c r="AER3" s="703"/>
      <c r="AES3" s="703"/>
      <c r="AET3" s="703"/>
      <c r="AEU3" s="703"/>
      <c r="AEV3" s="703"/>
      <c r="AEW3" s="703"/>
      <c r="AEX3" s="703"/>
      <c r="AEY3" s="703"/>
      <c r="AEZ3" s="703"/>
      <c r="AFA3" s="703"/>
      <c r="AFB3" s="703"/>
      <c r="AFC3" s="703"/>
      <c r="AFD3" s="703"/>
      <c r="AFE3" s="703"/>
      <c r="AFF3" s="703"/>
      <c r="AFG3" s="703"/>
      <c r="AFH3" s="703"/>
      <c r="AFI3" s="703"/>
      <c r="AFJ3" s="703"/>
      <c r="AFK3" s="703"/>
      <c r="AFL3" s="703"/>
      <c r="AFM3" s="703"/>
      <c r="AFN3" s="703"/>
      <c r="AFO3" s="703"/>
      <c r="AFP3" s="703"/>
      <c r="AFQ3" s="703"/>
      <c r="AFR3" s="703"/>
      <c r="AFS3" s="703"/>
      <c r="AFT3" s="703"/>
      <c r="AFU3" s="703"/>
      <c r="AFV3" s="703"/>
      <c r="AFW3" s="703"/>
      <c r="AFX3" s="703"/>
      <c r="AFY3" s="703"/>
      <c r="AFZ3" s="703"/>
      <c r="AGA3" s="703"/>
      <c r="AGB3" s="703"/>
      <c r="AGC3" s="703"/>
      <c r="AGD3" s="703"/>
      <c r="AGE3" s="703"/>
      <c r="AGF3" s="703"/>
      <c r="AGG3" s="703"/>
      <c r="AGH3" s="703"/>
      <c r="AGI3" s="703"/>
      <c r="AGJ3" s="703"/>
      <c r="AGK3" s="703"/>
      <c r="AGL3" s="703"/>
      <c r="AGM3" s="703"/>
      <c r="AGN3" s="703"/>
      <c r="AGO3" s="703"/>
      <c r="AGP3" s="703"/>
      <c r="AGQ3" s="703"/>
      <c r="AGR3" s="703"/>
      <c r="AGS3" s="703"/>
      <c r="AGT3" s="703"/>
      <c r="AGU3" s="703"/>
      <c r="AGV3" s="703"/>
      <c r="AGW3" s="703"/>
      <c r="AGX3" s="703"/>
      <c r="AGY3" s="703"/>
      <c r="AGZ3" s="703"/>
      <c r="AHA3" s="703"/>
      <c r="AHB3" s="703"/>
      <c r="AHC3" s="703"/>
      <c r="AHD3" s="703"/>
      <c r="AHE3" s="703"/>
      <c r="AHF3" s="703"/>
      <c r="AHG3" s="703"/>
      <c r="AHH3" s="703"/>
      <c r="AHI3" s="703"/>
      <c r="AHJ3" s="703"/>
      <c r="AHK3" s="703"/>
      <c r="AHL3" s="703"/>
      <c r="AHM3" s="703"/>
      <c r="AHN3" s="703"/>
      <c r="AHO3" s="703"/>
      <c r="AHP3" s="703"/>
      <c r="AHQ3" s="703"/>
      <c r="AHR3" s="703"/>
      <c r="AHS3" s="703"/>
      <c r="AHT3" s="703"/>
      <c r="AHU3" s="703"/>
      <c r="AHV3" s="703"/>
      <c r="AHW3" s="703"/>
      <c r="AHX3" s="703"/>
      <c r="AHY3" s="703"/>
      <c r="AHZ3" s="703"/>
      <c r="AIA3" s="703"/>
      <c r="AIB3" s="703"/>
      <c r="AIC3" s="703"/>
      <c r="AID3" s="703"/>
      <c r="AIE3" s="703"/>
      <c r="AIF3" s="703"/>
      <c r="AIG3" s="703"/>
      <c r="AIH3" s="703"/>
      <c r="AII3" s="703"/>
      <c r="AIJ3" s="703"/>
      <c r="AIK3" s="703"/>
      <c r="AIL3" s="703"/>
      <c r="AIM3" s="703"/>
      <c r="AIN3" s="703"/>
      <c r="AIO3" s="703"/>
      <c r="AIP3" s="703"/>
      <c r="AIQ3" s="703"/>
      <c r="AIR3" s="703"/>
      <c r="AIS3" s="703"/>
      <c r="AIT3" s="703"/>
      <c r="AIU3" s="703"/>
      <c r="AIV3" s="703"/>
      <c r="AIW3" s="703"/>
      <c r="AIX3" s="703"/>
      <c r="AIY3" s="703"/>
      <c r="AIZ3" s="703"/>
      <c r="AJA3" s="703"/>
      <c r="AJB3" s="703"/>
      <c r="AJC3" s="703"/>
      <c r="AJD3" s="703"/>
      <c r="AJE3" s="703"/>
      <c r="AJF3" s="703"/>
      <c r="AJG3" s="703"/>
      <c r="AJH3" s="703"/>
      <c r="AJI3" s="703"/>
      <c r="AJJ3" s="703"/>
      <c r="AJK3" s="703"/>
      <c r="AJL3" s="703"/>
      <c r="AJM3" s="703"/>
      <c r="AJN3" s="703"/>
      <c r="AJO3" s="703"/>
      <c r="AJP3" s="703"/>
      <c r="AJQ3" s="703"/>
      <c r="AJR3" s="703"/>
      <c r="AJS3" s="703"/>
      <c r="AJT3" s="703"/>
      <c r="AJU3" s="703"/>
      <c r="AJV3" s="703"/>
      <c r="AJW3" s="703"/>
      <c r="AJX3" s="703"/>
      <c r="AJY3" s="703"/>
      <c r="AJZ3" s="703"/>
      <c r="AKA3" s="703"/>
      <c r="AKB3" s="703"/>
      <c r="AKC3" s="703"/>
      <c r="AKD3" s="703"/>
      <c r="AKE3" s="703"/>
      <c r="AKF3" s="703"/>
      <c r="AKG3" s="703"/>
      <c r="AKH3" s="703"/>
      <c r="AKI3" s="703"/>
      <c r="AKJ3" s="703"/>
      <c r="AKK3" s="703"/>
      <c r="AKL3" s="703"/>
      <c r="AKM3" s="703"/>
      <c r="AKN3" s="703"/>
      <c r="AKO3" s="703"/>
      <c r="AKP3" s="703"/>
      <c r="AKQ3" s="703"/>
      <c r="AKR3" s="703"/>
      <c r="AKS3" s="703"/>
      <c r="AKT3" s="703"/>
      <c r="AKU3" s="703"/>
      <c r="AKV3" s="703"/>
      <c r="AKW3" s="703"/>
      <c r="AKX3" s="703"/>
      <c r="AKY3" s="703"/>
      <c r="AKZ3" s="703"/>
      <c r="ALA3" s="703"/>
      <c r="ALB3" s="703"/>
      <c r="ALC3" s="703"/>
      <c r="ALD3" s="703"/>
      <c r="ALE3" s="703"/>
      <c r="ALF3" s="703"/>
      <c r="ALG3" s="703"/>
      <c r="ALH3" s="703"/>
      <c r="ALI3" s="703"/>
      <c r="ALJ3" s="703"/>
      <c r="ALK3" s="703"/>
      <c r="ALL3" s="703"/>
      <c r="ALM3" s="703"/>
      <c r="ALN3" s="703"/>
      <c r="ALO3" s="703"/>
      <c r="ALP3" s="703"/>
      <c r="ALQ3" s="703"/>
      <c r="ALR3" s="703"/>
      <c r="ALS3" s="703"/>
      <c r="ALT3" s="703"/>
      <c r="ALU3" s="703"/>
      <c r="ALV3" s="703"/>
      <c r="ALW3" s="703"/>
      <c r="ALX3" s="703"/>
      <c r="ALY3" s="703"/>
      <c r="ALZ3" s="703"/>
      <c r="AMA3" s="703"/>
      <c r="AMB3" s="703"/>
      <c r="AMC3" s="703"/>
      <c r="AMD3" s="703"/>
      <c r="AME3" s="703"/>
      <c r="AMF3" s="703"/>
      <c r="AMG3" s="703"/>
      <c r="AMH3" s="703"/>
      <c r="AMI3" s="703"/>
      <c r="AMJ3" s="703"/>
      <c r="AMK3" s="703"/>
      <c r="AML3" s="703"/>
      <c r="AMM3" s="703"/>
      <c r="AMN3" s="703"/>
      <c r="AMO3" s="703"/>
      <c r="AMP3" s="703"/>
      <c r="AMQ3" s="703"/>
      <c r="AMR3" s="703"/>
      <c r="AMS3" s="703"/>
      <c r="AMT3" s="703"/>
      <c r="AMU3" s="703"/>
      <c r="AMV3" s="703"/>
      <c r="AMW3" s="703"/>
      <c r="AMX3" s="703"/>
      <c r="AMY3" s="703"/>
      <c r="AMZ3" s="703"/>
      <c r="ANA3" s="703"/>
      <c r="ANB3" s="703"/>
      <c r="ANC3" s="703"/>
      <c r="AND3" s="703"/>
      <c r="ANE3" s="703"/>
      <c r="ANF3" s="703"/>
      <c r="ANG3" s="703"/>
      <c r="ANH3" s="703"/>
      <c r="ANI3" s="703"/>
      <c r="ANJ3" s="703"/>
      <c r="ANK3" s="703"/>
      <c r="ANL3" s="703"/>
      <c r="ANM3" s="703"/>
      <c r="ANN3" s="703"/>
      <c r="ANO3" s="703"/>
      <c r="ANP3" s="703"/>
      <c r="ANQ3" s="703"/>
      <c r="ANR3" s="703"/>
      <c r="ANS3" s="703"/>
      <c r="ANT3" s="703"/>
      <c r="ANU3" s="703"/>
      <c r="ANV3" s="703"/>
      <c r="ANW3" s="703"/>
      <c r="ANX3" s="703"/>
      <c r="ANY3" s="703"/>
      <c r="ANZ3" s="703"/>
      <c r="AOA3" s="703"/>
      <c r="AOB3" s="703"/>
      <c r="AOC3" s="703"/>
      <c r="AOD3" s="703"/>
      <c r="AOE3" s="703"/>
      <c r="AOF3" s="703"/>
      <c r="AOG3" s="703"/>
      <c r="AOH3" s="703"/>
      <c r="AOI3" s="703"/>
      <c r="AOJ3" s="703"/>
      <c r="AOK3" s="703"/>
      <c r="AOL3" s="703"/>
      <c r="AOM3" s="703"/>
      <c r="AON3" s="703"/>
      <c r="AOO3" s="703"/>
      <c r="AOP3" s="703"/>
      <c r="AOQ3" s="703"/>
      <c r="AOR3" s="703"/>
      <c r="AOS3" s="703"/>
      <c r="AOT3" s="703"/>
      <c r="AOU3" s="703"/>
      <c r="AOV3" s="703"/>
      <c r="AOW3" s="703"/>
      <c r="AOX3" s="703"/>
      <c r="AOY3" s="703"/>
      <c r="AOZ3" s="703"/>
      <c r="APA3" s="703"/>
      <c r="APB3" s="703"/>
      <c r="APC3" s="703"/>
      <c r="APD3" s="703"/>
      <c r="APE3" s="703"/>
      <c r="APF3" s="703"/>
      <c r="APG3" s="703"/>
      <c r="APH3" s="703"/>
      <c r="API3" s="703"/>
      <c r="APJ3" s="703"/>
      <c r="APK3" s="703"/>
      <c r="APL3" s="703"/>
      <c r="APM3" s="703"/>
      <c r="APN3" s="703"/>
      <c r="APO3" s="703"/>
      <c r="APP3" s="703"/>
      <c r="APQ3" s="703"/>
      <c r="APR3" s="703"/>
      <c r="APS3" s="703"/>
      <c r="APT3" s="703"/>
      <c r="APU3" s="703"/>
      <c r="APV3" s="703"/>
      <c r="APW3" s="703"/>
      <c r="APX3" s="703"/>
      <c r="APY3" s="703"/>
      <c r="APZ3" s="703"/>
      <c r="AQA3" s="703"/>
      <c r="AQB3" s="703"/>
      <c r="AQC3" s="703"/>
      <c r="AQD3" s="703"/>
      <c r="AQE3" s="703"/>
      <c r="AQF3" s="703"/>
      <c r="AQG3" s="703"/>
      <c r="AQH3" s="703"/>
      <c r="AQI3" s="703"/>
      <c r="AQJ3" s="703"/>
      <c r="AQK3" s="703"/>
      <c r="AQL3" s="703"/>
      <c r="AQM3" s="703"/>
      <c r="AQN3" s="703"/>
      <c r="AQO3" s="703"/>
      <c r="AQP3" s="703"/>
      <c r="AQQ3" s="703"/>
      <c r="AQR3" s="703"/>
      <c r="AQS3" s="703"/>
      <c r="AQT3" s="703"/>
      <c r="AQU3" s="703"/>
      <c r="AQV3" s="703"/>
      <c r="AQW3" s="703"/>
      <c r="AQX3" s="703"/>
      <c r="AQY3" s="703"/>
      <c r="AQZ3" s="703"/>
      <c r="ARA3" s="703"/>
      <c r="ARB3" s="703"/>
      <c r="ARC3" s="703"/>
      <c r="ARD3" s="703"/>
      <c r="ARE3" s="703"/>
      <c r="ARF3" s="703"/>
      <c r="ARG3" s="703"/>
      <c r="ARH3" s="703"/>
      <c r="ARI3" s="703"/>
      <c r="ARJ3" s="703"/>
      <c r="ARK3" s="703"/>
      <c r="ARL3" s="703"/>
      <c r="ARM3" s="703"/>
      <c r="ARN3" s="703"/>
      <c r="ARO3" s="703"/>
      <c r="ARP3" s="703"/>
      <c r="ARQ3" s="703"/>
      <c r="ARR3" s="703"/>
      <c r="ARS3" s="703"/>
      <c r="ART3" s="703"/>
      <c r="ARU3" s="703"/>
      <c r="ARV3" s="703"/>
      <c r="ARW3" s="703"/>
      <c r="ARX3" s="703"/>
      <c r="ARY3" s="703"/>
      <c r="ARZ3" s="703"/>
      <c r="ASA3" s="703"/>
      <c r="ASB3" s="703"/>
      <c r="ASC3" s="703"/>
      <c r="ASD3" s="703"/>
      <c r="ASE3" s="703"/>
      <c r="ASF3" s="703"/>
      <c r="ASG3" s="703"/>
      <c r="ASH3" s="703"/>
      <c r="ASI3" s="703"/>
      <c r="ASJ3" s="703"/>
      <c r="ASK3" s="703"/>
      <c r="ASL3" s="703"/>
      <c r="ASM3" s="703"/>
      <c r="ASN3" s="703"/>
      <c r="ASO3" s="703"/>
      <c r="ASP3" s="703"/>
      <c r="ASQ3" s="703"/>
      <c r="ASR3" s="703"/>
      <c r="ASS3" s="703"/>
      <c r="AST3" s="703"/>
      <c r="ASU3" s="703"/>
      <c r="ASV3" s="703"/>
      <c r="ASW3" s="703"/>
      <c r="ASX3" s="703"/>
      <c r="ASY3" s="703"/>
      <c r="ASZ3" s="703"/>
      <c r="ATA3" s="703"/>
      <c r="ATB3" s="703"/>
      <c r="ATC3" s="703"/>
      <c r="ATD3" s="703"/>
      <c r="ATE3" s="703"/>
      <c r="ATF3" s="703"/>
      <c r="ATG3" s="703"/>
      <c r="ATH3" s="703"/>
      <c r="ATI3" s="703"/>
      <c r="ATJ3" s="703"/>
      <c r="ATK3" s="703"/>
      <c r="ATL3" s="703"/>
      <c r="ATM3" s="703"/>
      <c r="ATN3" s="703"/>
      <c r="ATO3" s="703"/>
      <c r="ATP3" s="703"/>
      <c r="ATQ3" s="703"/>
      <c r="ATR3" s="703"/>
      <c r="ATS3" s="703"/>
      <c r="ATT3" s="703"/>
      <c r="ATU3" s="703"/>
      <c r="ATV3" s="703"/>
      <c r="ATW3" s="703"/>
      <c r="ATX3" s="703"/>
      <c r="ATY3" s="703"/>
      <c r="ATZ3" s="703"/>
      <c r="AUA3" s="703"/>
      <c r="AUB3" s="703"/>
      <c r="AUC3" s="703"/>
      <c r="AUD3" s="703"/>
      <c r="AUE3" s="703"/>
      <c r="AUF3" s="703"/>
      <c r="AUG3" s="703"/>
      <c r="AUH3" s="703"/>
      <c r="AUI3" s="703"/>
      <c r="AUJ3" s="703"/>
      <c r="AUK3" s="703"/>
      <c r="AUL3" s="703"/>
      <c r="AUM3" s="703"/>
      <c r="AUN3" s="703"/>
      <c r="AUO3" s="703"/>
      <c r="AUP3" s="703"/>
      <c r="AUQ3" s="703"/>
      <c r="AUR3" s="703"/>
      <c r="AUS3" s="703"/>
      <c r="AUT3" s="703"/>
      <c r="AUU3" s="703"/>
      <c r="AUV3" s="703"/>
      <c r="AUW3" s="703"/>
      <c r="AUX3" s="703"/>
      <c r="AUY3" s="703"/>
      <c r="AUZ3" s="703"/>
      <c r="AVA3" s="703"/>
      <c r="AVB3" s="703"/>
      <c r="AVC3" s="703"/>
      <c r="AVD3" s="703"/>
      <c r="AVE3" s="703"/>
      <c r="AVF3" s="703"/>
      <c r="AVG3" s="703"/>
      <c r="AVH3" s="703"/>
      <c r="AVI3" s="703"/>
      <c r="AVJ3" s="703"/>
      <c r="AVK3" s="703"/>
      <c r="AVL3" s="703"/>
      <c r="AVM3" s="703"/>
      <c r="AVN3" s="703"/>
      <c r="AVO3" s="703"/>
      <c r="AVP3" s="703"/>
      <c r="AVQ3" s="703"/>
      <c r="AVR3" s="703"/>
      <c r="AVS3" s="703"/>
      <c r="AVT3" s="703"/>
      <c r="AVU3" s="703"/>
      <c r="AVV3" s="703"/>
      <c r="AVW3" s="703"/>
      <c r="AVX3" s="703"/>
      <c r="AVY3" s="703"/>
      <c r="AVZ3" s="703"/>
      <c r="AWA3" s="703"/>
      <c r="AWB3" s="703"/>
      <c r="AWC3" s="703"/>
      <c r="AWD3" s="703"/>
      <c r="AWE3" s="703"/>
      <c r="AWF3" s="703"/>
      <c r="AWG3" s="703"/>
      <c r="AWH3" s="703"/>
      <c r="AWI3" s="703"/>
      <c r="AWJ3" s="703"/>
      <c r="AWK3" s="703"/>
      <c r="AWL3" s="703"/>
      <c r="AWM3" s="703"/>
      <c r="AWN3" s="703"/>
      <c r="AWO3" s="703"/>
      <c r="AWP3" s="703"/>
      <c r="AWQ3" s="703"/>
      <c r="AWR3" s="703"/>
      <c r="AWS3" s="703"/>
      <c r="AWT3" s="703"/>
      <c r="AWU3" s="703"/>
      <c r="AWV3" s="703"/>
      <c r="AWW3" s="703"/>
      <c r="AWX3" s="703"/>
      <c r="AWY3" s="703"/>
      <c r="AWZ3" s="703"/>
      <c r="AXA3" s="703"/>
      <c r="AXB3" s="703"/>
      <c r="AXC3" s="703"/>
      <c r="AXD3" s="703"/>
      <c r="AXE3" s="703"/>
      <c r="AXF3" s="703"/>
      <c r="AXG3" s="703"/>
      <c r="AXH3" s="703"/>
      <c r="AXI3" s="703"/>
      <c r="AXJ3" s="703"/>
      <c r="AXK3" s="703"/>
      <c r="AXL3" s="703"/>
      <c r="AXM3" s="703"/>
      <c r="AXN3" s="703"/>
      <c r="AXO3" s="703"/>
      <c r="AXP3" s="703"/>
      <c r="AXQ3" s="703"/>
      <c r="AXR3" s="703"/>
      <c r="AXS3" s="703"/>
      <c r="AXT3" s="703"/>
      <c r="AXU3" s="703"/>
      <c r="AXV3" s="703"/>
      <c r="AXW3" s="703"/>
      <c r="AXX3" s="703"/>
      <c r="AXY3" s="703"/>
      <c r="AXZ3" s="703"/>
      <c r="AYA3" s="703"/>
      <c r="AYB3" s="703"/>
      <c r="AYC3" s="703"/>
      <c r="AYD3" s="703"/>
      <c r="AYE3" s="703"/>
      <c r="AYF3" s="703"/>
      <c r="AYG3" s="703"/>
      <c r="AYH3" s="703"/>
      <c r="AYI3" s="703"/>
      <c r="AYJ3" s="703"/>
      <c r="AYK3" s="703"/>
      <c r="AYL3" s="703"/>
      <c r="AYM3" s="703"/>
      <c r="AYN3" s="703"/>
      <c r="AYO3" s="703"/>
      <c r="AYP3" s="703"/>
      <c r="AYQ3" s="703"/>
      <c r="AYR3" s="703"/>
      <c r="AYS3" s="703"/>
      <c r="AYT3" s="703"/>
      <c r="AYU3" s="703"/>
      <c r="AYV3" s="703"/>
      <c r="AYW3" s="703"/>
      <c r="AYX3" s="703"/>
      <c r="AYY3" s="703"/>
      <c r="AYZ3" s="703"/>
      <c r="AZA3" s="703"/>
      <c r="AZB3" s="703"/>
      <c r="AZC3" s="703"/>
      <c r="AZD3" s="703"/>
      <c r="AZE3" s="703"/>
      <c r="AZF3" s="703"/>
      <c r="AZG3" s="703"/>
      <c r="AZH3" s="703"/>
      <c r="AZI3" s="703"/>
      <c r="AZJ3" s="703"/>
      <c r="AZK3" s="703"/>
      <c r="AZL3" s="703"/>
      <c r="AZM3" s="703"/>
      <c r="AZN3" s="703"/>
      <c r="AZO3" s="703"/>
      <c r="AZP3" s="703"/>
      <c r="AZQ3" s="703"/>
      <c r="AZR3" s="703"/>
      <c r="AZS3" s="703"/>
      <c r="AZT3" s="703"/>
      <c r="AZU3" s="703"/>
      <c r="AZV3" s="703"/>
      <c r="AZW3" s="703"/>
      <c r="AZX3" s="703"/>
      <c r="AZY3" s="703"/>
      <c r="AZZ3" s="703"/>
      <c r="BAA3" s="703"/>
      <c r="BAB3" s="703"/>
      <c r="BAC3" s="703"/>
      <c r="BAD3" s="703"/>
      <c r="BAE3" s="703"/>
      <c r="BAF3" s="703"/>
      <c r="BAG3" s="703"/>
      <c r="BAH3" s="703"/>
      <c r="BAI3" s="703"/>
      <c r="BAJ3" s="703"/>
      <c r="BAK3" s="703"/>
      <c r="BAL3" s="703"/>
      <c r="BAM3" s="703"/>
      <c r="BAN3" s="703"/>
      <c r="BAO3" s="703"/>
      <c r="BAP3" s="703"/>
      <c r="BAQ3" s="703"/>
      <c r="BAR3" s="703"/>
      <c r="BAS3" s="703"/>
      <c r="BAT3" s="703"/>
      <c r="BAU3" s="703"/>
      <c r="BAV3" s="703"/>
      <c r="BAW3" s="703"/>
      <c r="BAX3" s="703"/>
      <c r="BAY3" s="703"/>
      <c r="BAZ3" s="703"/>
      <c r="BBA3" s="703"/>
      <c r="BBB3" s="703"/>
      <c r="BBC3" s="703"/>
      <c r="BBD3" s="703"/>
      <c r="BBE3" s="703"/>
      <c r="BBF3" s="703"/>
      <c r="BBG3" s="703"/>
      <c r="BBH3" s="703"/>
      <c r="BBI3" s="703"/>
      <c r="BBJ3" s="703"/>
      <c r="BBK3" s="703"/>
      <c r="BBL3" s="703"/>
      <c r="BBM3" s="703"/>
      <c r="BBN3" s="703"/>
      <c r="BBO3" s="703"/>
      <c r="BBP3" s="703"/>
      <c r="BBQ3" s="703"/>
      <c r="BBR3" s="703"/>
      <c r="BBS3" s="703"/>
      <c r="BBT3" s="703"/>
      <c r="BBU3" s="703"/>
      <c r="BBV3" s="703"/>
      <c r="BBW3" s="703"/>
      <c r="BBX3" s="703"/>
      <c r="BBY3" s="703"/>
      <c r="BBZ3" s="703"/>
      <c r="BCA3" s="703"/>
      <c r="BCB3" s="703"/>
      <c r="BCC3" s="703"/>
      <c r="BCD3" s="703"/>
      <c r="BCE3" s="703"/>
      <c r="BCF3" s="703"/>
      <c r="BCG3" s="703"/>
      <c r="BCH3" s="703"/>
      <c r="BCI3" s="703"/>
      <c r="BCJ3" s="703"/>
      <c r="BCK3" s="703"/>
      <c r="BCL3" s="703"/>
      <c r="BCM3" s="703"/>
      <c r="BCN3" s="703"/>
      <c r="BCO3" s="703"/>
      <c r="BCP3" s="703"/>
      <c r="BCQ3" s="703"/>
      <c r="BCR3" s="703"/>
      <c r="BCS3" s="703"/>
      <c r="BCT3" s="703"/>
      <c r="BCU3" s="703"/>
      <c r="BCV3" s="703"/>
      <c r="BCW3" s="703"/>
      <c r="BCX3" s="703"/>
      <c r="BCY3" s="703"/>
      <c r="BCZ3" s="703"/>
      <c r="BDA3" s="703"/>
      <c r="BDB3" s="703"/>
      <c r="BDC3" s="703"/>
      <c r="BDD3" s="703"/>
      <c r="BDE3" s="703"/>
      <c r="BDF3" s="703"/>
      <c r="BDG3" s="703"/>
      <c r="BDH3" s="703"/>
      <c r="BDI3" s="703"/>
      <c r="BDJ3" s="703"/>
      <c r="BDK3" s="703"/>
      <c r="BDL3" s="703"/>
      <c r="BDM3" s="703"/>
      <c r="BDN3" s="703"/>
      <c r="BDO3" s="703"/>
      <c r="BDP3" s="703"/>
      <c r="BDQ3" s="703"/>
      <c r="BDR3" s="703"/>
      <c r="BDS3" s="703"/>
      <c r="BDT3" s="703"/>
      <c r="BDU3" s="703"/>
      <c r="BDV3" s="703"/>
      <c r="BDW3" s="703"/>
      <c r="BDX3" s="703"/>
      <c r="BDY3" s="703"/>
      <c r="BDZ3" s="703"/>
      <c r="BEA3" s="703"/>
      <c r="BEB3" s="703"/>
      <c r="BEC3" s="703"/>
      <c r="BED3" s="703"/>
      <c r="BEE3" s="703"/>
      <c r="BEF3" s="703"/>
      <c r="BEG3" s="703"/>
      <c r="BEH3" s="703"/>
      <c r="BEI3" s="703"/>
      <c r="BEJ3" s="703"/>
      <c r="BEK3" s="703"/>
      <c r="BEL3" s="703"/>
      <c r="BEM3" s="703"/>
      <c r="BEN3" s="703"/>
      <c r="BEO3" s="703"/>
      <c r="BEP3" s="703"/>
      <c r="BEQ3" s="703"/>
      <c r="BER3" s="703"/>
      <c r="BES3" s="703"/>
      <c r="BET3" s="703"/>
      <c r="BEU3" s="703"/>
      <c r="BEV3" s="703"/>
      <c r="BEW3" s="703"/>
      <c r="BEX3" s="703"/>
      <c r="BEY3" s="703"/>
      <c r="BEZ3" s="703"/>
      <c r="BFA3" s="703"/>
      <c r="BFB3" s="703"/>
      <c r="BFC3" s="703"/>
      <c r="BFD3" s="703"/>
      <c r="BFE3" s="703"/>
      <c r="BFF3" s="703"/>
      <c r="BFG3" s="703"/>
      <c r="BFH3" s="703"/>
      <c r="BFI3" s="703"/>
      <c r="BFJ3" s="703"/>
      <c r="BFK3" s="703"/>
      <c r="BFL3" s="703"/>
      <c r="BFM3" s="703"/>
      <c r="BFN3" s="703"/>
      <c r="BFO3" s="703"/>
      <c r="BFP3" s="703"/>
      <c r="BFQ3" s="703"/>
      <c r="BFR3" s="703"/>
      <c r="BFS3" s="703"/>
      <c r="BFT3" s="703"/>
      <c r="BFU3" s="703"/>
      <c r="BFV3" s="703"/>
      <c r="BFW3" s="703"/>
      <c r="BFX3" s="703"/>
      <c r="BFY3" s="703"/>
      <c r="BFZ3" s="703"/>
      <c r="BGA3" s="703"/>
      <c r="BGB3" s="703"/>
      <c r="BGC3" s="703"/>
      <c r="BGD3" s="703"/>
      <c r="BGE3" s="703"/>
      <c r="BGF3" s="703"/>
      <c r="BGG3" s="703"/>
      <c r="BGH3" s="703"/>
      <c r="BGI3" s="703"/>
      <c r="BGJ3" s="703"/>
      <c r="BGK3" s="703"/>
      <c r="BGL3" s="703"/>
      <c r="BGM3" s="703"/>
      <c r="BGN3" s="703"/>
      <c r="BGO3" s="703"/>
      <c r="BGP3" s="703"/>
      <c r="BGQ3" s="703"/>
      <c r="BGR3" s="703"/>
      <c r="BGS3" s="703"/>
      <c r="BGT3" s="703"/>
      <c r="BGU3" s="703"/>
      <c r="BGV3" s="703"/>
      <c r="BGW3" s="703"/>
      <c r="BGX3" s="703"/>
      <c r="BGY3" s="703"/>
      <c r="BGZ3" s="703"/>
      <c r="BHA3" s="703"/>
      <c r="BHB3" s="703"/>
      <c r="BHC3" s="703"/>
      <c r="BHD3" s="703"/>
      <c r="BHE3" s="703"/>
      <c r="BHF3" s="703"/>
      <c r="BHG3" s="703"/>
      <c r="BHH3" s="703"/>
      <c r="BHI3" s="703"/>
      <c r="BHJ3" s="703"/>
      <c r="BHK3" s="703"/>
      <c r="BHL3" s="703"/>
      <c r="BHM3" s="703"/>
      <c r="BHN3" s="703"/>
      <c r="BHO3" s="703"/>
      <c r="BHP3" s="703"/>
      <c r="BHQ3" s="703"/>
      <c r="BHR3" s="703"/>
      <c r="BHS3" s="703"/>
      <c r="BHT3" s="703"/>
      <c r="BHU3" s="703"/>
      <c r="BHV3" s="703"/>
      <c r="BHW3" s="703"/>
      <c r="BHX3" s="703"/>
      <c r="BHY3" s="703"/>
      <c r="BHZ3" s="703"/>
      <c r="BIA3" s="703"/>
      <c r="BIB3" s="703"/>
      <c r="BIC3" s="703"/>
      <c r="BID3" s="703"/>
      <c r="BIE3" s="703"/>
      <c r="BIF3" s="703"/>
      <c r="BIG3" s="703"/>
      <c r="BIH3" s="703"/>
      <c r="BII3" s="703"/>
      <c r="BIJ3" s="703"/>
      <c r="BIK3" s="703"/>
      <c r="BIL3" s="703"/>
      <c r="BIM3" s="703"/>
      <c r="BIN3" s="703"/>
      <c r="BIO3" s="703"/>
      <c r="BIP3" s="703"/>
      <c r="BIQ3" s="703"/>
      <c r="BIR3" s="703"/>
      <c r="BIS3" s="703"/>
      <c r="BIT3" s="703"/>
      <c r="BIU3" s="703"/>
      <c r="BIV3" s="703"/>
      <c r="BIW3" s="703"/>
      <c r="BIX3" s="703"/>
      <c r="BIY3" s="703"/>
      <c r="BIZ3" s="703"/>
      <c r="BJA3" s="703"/>
      <c r="BJB3" s="703"/>
      <c r="BJC3" s="703"/>
      <c r="BJD3" s="703"/>
      <c r="BJE3" s="703"/>
      <c r="BJF3" s="703"/>
      <c r="BJG3" s="703"/>
      <c r="BJH3" s="703"/>
      <c r="BJI3" s="703"/>
      <c r="BJJ3" s="703"/>
      <c r="BJK3" s="703"/>
      <c r="BJL3" s="703"/>
      <c r="BJM3" s="703"/>
      <c r="BJN3" s="703"/>
      <c r="BJO3" s="703"/>
      <c r="BJP3" s="703"/>
      <c r="BJQ3" s="703"/>
      <c r="BJR3" s="703"/>
      <c r="BJS3" s="703"/>
      <c r="BJT3" s="703"/>
      <c r="BJU3" s="703"/>
      <c r="BJV3" s="703"/>
      <c r="BJW3" s="703"/>
      <c r="BJX3" s="703"/>
      <c r="BJY3" s="703"/>
      <c r="BJZ3" s="703"/>
      <c r="BKA3" s="703"/>
      <c r="BKB3" s="703"/>
      <c r="BKC3" s="703"/>
      <c r="BKD3" s="703"/>
      <c r="BKE3" s="703"/>
      <c r="BKF3" s="703"/>
      <c r="BKG3" s="703"/>
      <c r="BKH3" s="703"/>
      <c r="BKI3" s="703"/>
      <c r="BKJ3" s="703"/>
      <c r="BKK3" s="703"/>
      <c r="BKL3" s="703"/>
      <c r="BKM3" s="703"/>
      <c r="BKN3" s="703"/>
      <c r="BKO3" s="703"/>
      <c r="BKP3" s="703"/>
      <c r="BKQ3" s="703"/>
      <c r="BKR3" s="703"/>
      <c r="BKS3" s="703"/>
      <c r="BKT3" s="703"/>
      <c r="BKU3" s="703"/>
      <c r="BKV3" s="703"/>
      <c r="BKW3" s="703"/>
      <c r="BKX3" s="703"/>
      <c r="BKY3" s="703"/>
      <c r="BKZ3" s="703"/>
      <c r="BLA3" s="703"/>
      <c r="BLB3" s="703"/>
      <c r="BLC3" s="703"/>
      <c r="BLD3" s="703"/>
      <c r="BLE3" s="703"/>
      <c r="BLF3" s="703"/>
      <c r="BLG3" s="703"/>
      <c r="BLH3" s="703"/>
      <c r="BLI3" s="703"/>
      <c r="BLJ3" s="703"/>
      <c r="BLK3" s="703"/>
      <c r="BLL3" s="703"/>
      <c r="BLM3" s="703"/>
      <c r="BLN3" s="703"/>
      <c r="BLO3" s="703"/>
      <c r="BLP3" s="703"/>
      <c r="BLQ3" s="703"/>
      <c r="BLR3" s="703"/>
      <c r="BLS3" s="703"/>
      <c r="BLT3" s="703"/>
      <c r="BLU3" s="703"/>
      <c r="BLV3" s="703"/>
      <c r="BLW3" s="703"/>
      <c r="BLX3" s="703"/>
      <c r="BLY3" s="703"/>
      <c r="BLZ3" s="703"/>
      <c r="BMA3" s="703"/>
      <c r="BMB3" s="703"/>
      <c r="BMC3" s="703"/>
      <c r="BMD3" s="703"/>
      <c r="BME3" s="703"/>
      <c r="BMF3" s="703"/>
      <c r="BMG3" s="703"/>
      <c r="BMH3" s="703"/>
      <c r="BMI3" s="703"/>
      <c r="BMJ3" s="703"/>
      <c r="BMK3" s="703"/>
      <c r="BML3" s="703"/>
      <c r="BMM3" s="703"/>
      <c r="BMN3" s="703"/>
      <c r="BMO3" s="703"/>
      <c r="BMP3" s="703"/>
      <c r="BMQ3" s="703"/>
      <c r="BMR3" s="703"/>
      <c r="BMS3" s="703"/>
      <c r="BMT3" s="703"/>
      <c r="BMU3" s="703"/>
      <c r="BMV3" s="703"/>
      <c r="BMW3" s="703"/>
      <c r="BMX3" s="703"/>
      <c r="BMY3" s="703"/>
      <c r="BMZ3" s="703"/>
      <c r="BNA3" s="703"/>
      <c r="BNB3" s="703"/>
      <c r="BNC3" s="703"/>
      <c r="BND3" s="703"/>
      <c r="BNE3" s="703"/>
      <c r="BNF3" s="703"/>
      <c r="BNG3" s="703"/>
      <c r="BNH3" s="703"/>
      <c r="BNI3" s="703"/>
      <c r="BNJ3" s="703"/>
      <c r="BNK3" s="703"/>
      <c r="BNL3" s="703"/>
      <c r="BNM3" s="703"/>
      <c r="BNN3" s="703"/>
      <c r="BNO3" s="703"/>
      <c r="BNP3" s="703"/>
      <c r="BNQ3" s="703"/>
      <c r="BNR3" s="703"/>
      <c r="BNS3" s="703"/>
      <c r="BNT3" s="703"/>
      <c r="BNU3" s="703"/>
      <c r="BNV3" s="703"/>
      <c r="BNW3" s="703"/>
      <c r="BNX3" s="703"/>
      <c r="BNY3" s="703"/>
      <c r="BNZ3" s="703"/>
      <c r="BOA3" s="703"/>
      <c r="BOB3" s="703"/>
      <c r="BOC3" s="703"/>
      <c r="BOD3" s="703"/>
      <c r="BOE3" s="703"/>
      <c r="BOF3" s="703"/>
      <c r="BOG3" s="703"/>
      <c r="BOH3" s="703"/>
      <c r="BOI3" s="703"/>
      <c r="BOJ3" s="703"/>
      <c r="BOK3" s="703"/>
      <c r="BOL3" s="703"/>
      <c r="BOM3" s="703"/>
      <c r="BON3" s="703"/>
      <c r="BOO3" s="703"/>
      <c r="BOP3" s="703"/>
      <c r="BOQ3" s="703"/>
      <c r="BOR3" s="703"/>
      <c r="BOS3" s="703"/>
      <c r="BOT3" s="703"/>
      <c r="BOU3" s="703"/>
      <c r="BOV3" s="703"/>
      <c r="BOW3" s="703"/>
      <c r="BOX3" s="703"/>
      <c r="BOY3" s="703"/>
      <c r="BOZ3" s="703"/>
      <c r="BPA3" s="703"/>
      <c r="BPB3" s="703"/>
      <c r="BPC3" s="703"/>
      <c r="BPD3" s="703"/>
      <c r="BPE3" s="703"/>
      <c r="BPF3" s="703"/>
      <c r="BPG3" s="703"/>
      <c r="BPH3" s="703"/>
      <c r="BPI3" s="703"/>
      <c r="BPJ3" s="703"/>
      <c r="BPK3" s="703"/>
      <c r="BPL3" s="703"/>
      <c r="BPM3" s="703"/>
      <c r="BPN3" s="703"/>
      <c r="BPO3" s="703"/>
      <c r="BPP3" s="703"/>
      <c r="BPQ3" s="703"/>
      <c r="BPR3" s="703"/>
      <c r="BPS3" s="703"/>
      <c r="BPT3" s="703"/>
      <c r="BPU3" s="703"/>
      <c r="BPV3" s="703"/>
      <c r="BPW3" s="703"/>
      <c r="BPX3" s="703"/>
      <c r="BPY3" s="703"/>
      <c r="BPZ3" s="703"/>
      <c r="BQA3" s="703"/>
      <c r="BQB3" s="703"/>
      <c r="BQC3" s="703"/>
      <c r="BQD3" s="703"/>
      <c r="BQE3" s="703"/>
      <c r="BQF3" s="703"/>
      <c r="BQG3" s="703"/>
      <c r="BQH3" s="703"/>
      <c r="BQI3" s="703"/>
      <c r="BQJ3" s="703"/>
      <c r="BQK3" s="703"/>
      <c r="BQL3" s="703"/>
      <c r="BQM3" s="703"/>
      <c r="BQN3" s="703"/>
      <c r="BQO3" s="703"/>
      <c r="BQP3" s="703"/>
      <c r="BQQ3" s="703"/>
      <c r="BQR3" s="703"/>
      <c r="BQS3" s="703"/>
      <c r="BQT3" s="703"/>
      <c r="BQU3" s="703"/>
      <c r="BQV3" s="703"/>
      <c r="BQW3" s="703"/>
      <c r="BQX3" s="703"/>
      <c r="BQY3" s="703"/>
      <c r="BQZ3" s="703"/>
      <c r="BRA3" s="703"/>
      <c r="BRB3" s="703"/>
      <c r="BRC3" s="703"/>
      <c r="BRD3" s="703"/>
      <c r="BRE3" s="703"/>
      <c r="BRF3" s="703"/>
      <c r="BRG3" s="703"/>
      <c r="BRH3" s="703"/>
      <c r="BRI3" s="703"/>
      <c r="BRJ3" s="703"/>
      <c r="BRK3" s="703"/>
      <c r="BRL3" s="703"/>
      <c r="BRM3" s="703"/>
      <c r="BRN3" s="703"/>
      <c r="BRO3" s="703"/>
      <c r="BRP3" s="703"/>
      <c r="BRQ3" s="703"/>
      <c r="BRR3" s="703"/>
      <c r="BRS3" s="703"/>
      <c r="BRT3" s="703"/>
      <c r="BRU3" s="703"/>
      <c r="BRV3" s="703"/>
      <c r="BRW3" s="703"/>
      <c r="BRX3" s="703"/>
      <c r="BRY3" s="703"/>
      <c r="BRZ3" s="703"/>
      <c r="BSA3" s="703"/>
      <c r="BSB3" s="703"/>
      <c r="BSC3" s="703"/>
      <c r="BSD3" s="703"/>
      <c r="BSE3" s="703"/>
      <c r="BSF3" s="703"/>
      <c r="BSG3" s="703"/>
      <c r="BSH3" s="703"/>
      <c r="BSI3" s="703"/>
      <c r="BSJ3" s="703"/>
      <c r="BSK3" s="703"/>
      <c r="BSL3" s="703"/>
      <c r="BSM3" s="703"/>
      <c r="BSN3" s="703"/>
      <c r="BSO3" s="703"/>
      <c r="BSP3" s="703"/>
      <c r="BSQ3" s="703"/>
      <c r="BSR3" s="703"/>
      <c r="BSS3" s="703"/>
      <c r="BST3" s="703"/>
      <c r="BSU3" s="703"/>
      <c r="BSV3" s="703"/>
      <c r="BSW3" s="703"/>
      <c r="BSX3" s="703"/>
      <c r="BSY3" s="703"/>
      <c r="BSZ3" s="703"/>
      <c r="BTA3" s="703"/>
      <c r="BTB3" s="703"/>
      <c r="BTC3" s="703"/>
      <c r="BTD3" s="703"/>
      <c r="BTE3" s="703"/>
      <c r="BTF3" s="703"/>
      <c r="BTG3" s="703"/>
      <c r="BTH3" s="703"/>
      <c r="BTI3" s="703"/>
      <c r="BTJ3" s="703"/>
      <c r="BTK3" s="703"/>
      <c r="BTL3" s="703"/>
      <c r="BTM3" s="703"/>
      <c r="BTN3" s="703"/>
      <c r="BTO3" s="703"/>
      <c r="BTP3" s="703"/>
      <c r="BTQ3" s="703"/>
      <c r="BTR3" s="703"/>
      <c r="BTS3" s="703"/>
      <c r="BTT3" s="703"/>
      <c r="BTU3" s="703"/>
      <c r="BTV3" s="703"/>
      <c r="BTW3" s="703"/>
      <c r="BTX3" s="703"/>
      <c r="BTY3" s="703"/>
      <c r="BTZ3" s="703"/>
      <c r="BUA3" s="703"/>
      <c r="BUB3" s="703"/>
      <c r="BUC3" s="703"/>
      <c r="BUD3" s="703"/>
      <c r="BUE3" s="703"/>
      <c r="BUF3" s="703"/>
      <c r="BUG3" s="703"/>
      <c r="BUH3" s="703"/>
      <c r="BUI3" s="703"/>
      <c r="BUJ3" s="703"/>
      <c r="BUK3" s="703"/>
      <c r="BUL3" s="703"/>
      <c r="BUM3" s="703"/>
      <c r="BUN3" s="703"/>
      <c r="BUO3" s="703"/>
      <c r="BUP3" s="703"/>
      <c r="BUQ3" s="703"/>
      <c r="BUR3" s="703"/>
      <c r="BUS3" s="703"/>
      <c r="BUT3" s="703"/>
      <c r="BUU3" s="703"/>
      <c r="BUV3" s="703"/>
      <c r="BUW3" s="703"/>
      <c r="BUX3" s="703"/>
      <c r="BUY3" s="703"/>
      <c r="BUZ3" s="703"/>
      <c r="BVA3" s="703"/>
      <c r="BVB3" s="703"/>
      <c r="BVC3" s="703"/>
      <c r="BVD3" s="703"/>
      <c r="BVE3" s="703"/>
      <c r="BVF3" s="703"/>
      <c r="BVG3" s="703"/>
      <c r="BVH3" s="703"/>
      <c r="BVI3" s="703"/>
      <c r="BVJ3" s="703"/>
      <c r="BVK3" s="703"/>
      <c r="BVL3" s="703"/>
      <c r="BVM3" s="703"/>
      <c r="BVN3" s="703"/>
      <c r="BVO3" s="703"/>
      <c r="BVP3" s="703"/>
      <c r="BVQ3" s="703"/>
      <c r="BVR3" s="703"/>
      <c r="BVS3" s="703"/>
      <c r="BVT3" s="703"/>
      <c r="BVU3" s="703"/>
      <c r="BVV3" s="703"/>
      <c r="BVW3" s="703"/>
      <c r="BVX3" s="703"/>
      <c r="BVY3" s="703"/>
      <c r="BVZ3" s="703"/>
      <c r="BWA3" s="703"/>
      <c r="BWB3" s="703"/>
      <c r="BWC3" s="703"/>
      <c r="BWD3" s="703"/>
      <c r="BWE3" s="703"/>
      <c r="BWF3" s="703"/>
      <c r="BWG3" s="703"/>
      <c r="BWH3" s="703"/>
      <c r="BWI3" s="703"/>
      <c r="BWJ3" s="703"/>
      <c r="BWK3" s="703"/>
      <c r="BWL3" s="703"/>
      <c r="BWM3" s="703"/>
      <c r="BWN3" s="703"/>
      <c r="BWO3" s="703"/>
      <c r="BWP3" s="703"/>
      <c r="BWQ3" s="703"/>
      <c r="BWR3" s="703"/>
      <c r="BWS3" s="703"/>
      <c r="BWT3" s="703"/>
      <c r="BWU3" s="703"/>
      <c r="BWV3" s="703"/>
      <c r="BWW3" s="703"/>
      <c r="BWX3" s="703"/>
      <c r="BWY3" s="703"/>
      <c r="BWZ3" s="703"/>
      <c r="BXA3" s="703"/>
      <c r="BXB3" s="703"/>
      <c r="BXC3" s="703"/>
      <c r="BXD3" s="703"/>
      <c r="BXE3" s="703"/>
      <c r="BXF3" s="703"/>
      <c r="BXG3" s="703"/>
      <c r="BXH3" s="703"/>
      <c r="BXI3" s="703"/>
      <c r="BXJ3" s="703"/>
      <c r="BXK3" s="703"/>
      <c r="BXL3" s="703"/>
      <c r="BXM3" s="703"/>
      <c r="BXN3" s="703"/>
      <c r="BXO3" s="703"/>
      <c r="BXP3" s="703"/>
      <c r="BXQ3" s="703"/>
      <c r="BXR3" s="703"/>
      <c r="BXS3" s="703"/>
      <c r="BXT3" s="703"/>
      <c r="BXU3" s="703"/>
      <c r="BXV3" s="703"/>
      <c r="BXW3" s="703"/>
      <c r="BXX3" s="703"/>
      <c r="BXY3" s="703"/>
      <c r="BXZ3" s="703"/>
      <c r="BYA3" s="703"/>
      <c r="BYB3" s="703"/>
      <c r="BYC3" s="703"/>
      <c r="BYD3" s="703"/>
      <c r="BYE3" s="703"/>
      <c r="BYF3" s="703"/>
      <c r="BYG3" s="703"/>
      <c r="BYH3" s="703"/>
      <c r="BYI3" s="703"/>
      <c r="BYJ3" s="703"/>
      <c r="BYK3" s="703"/>
      <c r="BYL3" s="703"/>
      <c r="BYM3" s="703"/>
      <c r="BYN3" s="703"/>
      <c r="BYO3" s="703"/>
      <c r="BYP3" s="703"/>
      <c r="BYQ3" s="703"/>
      <c r="BYR3" s="703"/>
      <c r="BYS3" s="703"/>
      <c r="BYT3" s="703"/>
      <c r="BYU3" s="703"/>
      <c r="BYV3" s="703"/>
      <c r="BYW3" s="703"/>
      <c r="BYX3" s="703"/>
      <c r="BYY3" s="703"/>
      <c r="BYZ3" s="703"/>
      <c r="BZA3" s="703"/>
      <c r="BZB3" s="703"/>
      <c r="BZC3" s="703"/>
      <c r="BZD3" s="703"/>
      <c r="BZE3" s="703"/>
      <c r="BZF3" s="703"/>
      <c r="BZG3" s="703"/>
      <c r="BZH3" s="703"/>
      <c r="BZI3" s="703"/>
      <c r="BZJ3" s="703"/>
      <c r="BZK3" s="703"/>
      <c r="BZL3" s="703"/>
      <c r="BZM3" s="703"/>
      <c r="BZN3" s="703"/>
      <c r="BZO3" s="703"/>
      <c r="BZP3" s="703"/>
      <c r="BZQ3" s="703"/>
      <c r="BZR3" s="703"/>
      <c r="BZS3" s="703"/>
      <c r="BZT3" s="703"/>
      <c r="BZU3" s="703"/>
      <c r="BZV3" s="703"/>
      <c r="BZW3" s="703"/>
      <c r="BZX3" s="703"/>
      <c r="BZY3" s="703"/>
      <c r="BZZ3" s="703"/>
      <c r="CAA3" s="703"/>
      <c r="CAB3" s="703"/>
      <c r="CAC3" s="703"/>
      <c r="CAD3" s="703"/>
      <c r="CAE3" s="703"/>
      <c r="CAF3" s="703"/>
      <c r="CAG3" s="703"/>
      <c r="CAH3" s="703"/>
      <c r="CAI3" s="703"/>
      <c r="CAJ3" s="703"/>
      <c r="CAK3" s="703"/>
      <c r="CAL3" s="703"/>
      <c r="CAM3" s="703"/>
      <c r="CAN3" s="703"/>
      <c r="CAO3" s="703"/>
      <c r="CAP3" s="703"/>
      <c r="CAQ3" s="703"/>
      <c r="CAR3" s="703"/>
      <c r="CAS3" s="703"/>
      <c r="CAT3" s="703"/>
      <c r="CAU3" s="703"/>
      <c r="CAV3" s="703"/>
      <c r="CAW3" s="703"/>
      <c r="CAX3" s="703"/>
      <c r="CAY3" s="703"/>
      <c r="CAZ3" s="703"/>
      <c r="CBA3" s="703"/>
      <c r="CBB3" s="703"/>
      <c r="CBC3" s="703"/>
      <c r="CBD3" s="703"/>
      <c r="CBE3" s="703"/>
      <c r="CBF3" s="703"/>
      <c r="CBG3" s="703"/>
      <c r="CBH3" s="703"/>
      <c r="CBI3" s="703"/>
      <c r="CBJ3" s="703"/>
      <c r="CBK3" s="703"/>
      <c r="CBL3" s="703"/>
      <c r="CBM3" s="703"/>
      <c r="CBN3" s="703"/>
      <c r="CBO3" s="703"/>
      <c r="CBP3" s="703"/>
      <c r="CBQ3" s="703"/>
      <c r="CBR3" s="703"/>
      <c r="CBS3" s="703"/>
      <c r="CBT3" s="703"/>
      <c r="CBU3" s="703"/>
      <c r="CBV3" s="703"/>
      <c r="CBW3" s="703"/>
      <c r="CBX3" s="703"/>
      <c r="CBY3" s="703"/>
      <c r="CBZ3" s="703"/>
      <c r="CCA3" s="703"/>
      <c r="CCB3" s="703"/>
      <c r="CCC3" s="703"/>
      <c r="CCD3" s="703"/>
      <c r="CCE3" s="703"/>
      <c r="CCF3" s="703"/>
      <c r="CCG3" s="703"/>
      <c r="CCH3" s="703"/>
      <c r="CCI3" s="703"/>
      <c r="CCJ3" s="703"/>
      <c r="CCK3" s="703"/>
      <c r="CCL3" s="703"/>
      <c r="CCM3" s="703"/>
      <c r="CCN3" s="703"/>
      <c r="CCO3" s="703"/>
      <c r="CCP3" s="703"/>
      <c r="CCQ3" s="703"/>
      <c r="CCR3" s="703"/>
      <c r="CCS3" s="703"/>
      <c r="CCT3" s="703"/>
      <c r="CCU3" s="703"/>
      <c r="CCV3" s="703"/>
      <c r="CCW3" s="703"/>
      <c r="CCX3" s="703"/>
      <c r="CCY3" s="703"/>
      <c r="CCZ3" s="703"/>
      <c r="CDA3" s="703"/>
      <c r="CDB3" s="703"/>
      <c r="CDC3" s="703"/>
      <c r="CDD3" s="703"/>
      <c r="CDE3" s="703"/>
      <c r="CDF3" s="703"/>
      <c r="CDG3" s="703"/>
      <c r="CDH3" s="703"/>
      <c r="CDI3" s="703"/>
      <c r="CDJ3" s="703"/>
      <c r="CDK3" s="703"/>
      <c r="CDL3" s="703"/>
      <c r="CDM3" s="703"/>
      <c r="CDN3" s="703"/>
      <c r="CDO3" s="703"/>
      <c r="CDP3" s="703"/>
      <c r="CDQ3" s="703"/>
      <c r="CDR3" s="703"/>
      <c r="CDS3" s="703"/>
      <c r="CDT3" s="703"/>
      <c r="CDU3" s="703"/>
      <c r="CDV3" s="703"/>
      <c r="CDW3" s="703"/>
      <c r="CDX3" s="703"/>
      <c r="CDY3" s="703"/>
      <c r="CDZ3" s="703"/>
      <c r="CEA3" s="703"/>
      <c r="CEB3" s="703"/>
      <c r="CEC3" s="703"/>
      <c r="CED3" s="703"/>
      <c r="CEE3" s="703"/>
      <c r="CEF3" s="703"/>
      <c r="CEG3" s="703"/>
      <c r="CEH3" s="703"/>
      <c r="CEI3" s="703"/>
      <c r="CEJ3" s="703"/>
      <c r="CEK3" s="703"/>
      <c r="CEL3" s="703"/>
      <c r="CEM3" s="703"/>
      <c r="CEN3" s="703"/>
      <c r="CEO3" s="703"/>
      <c r="CEP3" s="703"/>
      <c r="CEQ3" s="703"/>
      <c r="CER3" s="703"/>
      <c r="CES3" s="703"/>
      <c r="CET3" s="703"/>
      <c r="CEU3" s="703"/>
      <c r="CEV3" s="703"/>
      <c r="CEW3" s="703"/>
      <c r="CEX3" s="703"/>
      <c r="CEY3" s="703"/>
      <c r="CEZ3" s="703"/>
      <c r="CFA3" s="703"/>
      <c r="CFB3" s="703"/>
      <c r="CFC3" s="703"/>
      <c r="CFD3" s="703"/>
      <c r="CFE3" s="703"/>
      <c r="CFF3" s="703"/>
      <c r="CFG3" s="703"/>
      <c r="CFH3" s="703"/>
      <c r="CFI3" s="703"/>
      <c r="CFJ3" s="703"/>
      <c r="CFK3" s="703"/>
      <c r="CFL3" s="703"/>
      <c r="CFM3" s="703"/>
      <c r="CFN3" s="703"/>
      <c r="CFO3" s="703"/>
      <c r="CFP3" s="703"/>
      <c r="CFQ3" s="703"/>
      <c r="CFR3" s="703"/>
      <c r="CFS3" s="703"/>
      <c r="CFT3" s="703"/>
      <c r="CFU3" s="703"/>
      <c r="CFV3" s="703"/>
      <c r="CFW3" s="703"/>
      <c r="CFX3" s="703"/>
      <c r="CFY3" s="703"/>
      <c r="CFZ3" s="703"/>
      <c r="CGA3" s="703"/>
      <c r="CGB3" s="703"/>
      <c r="CGC3" s="703"/>
      <c r="CGD3" s="703"/>
      <c r="CGE3" s="703"/>
      <c r="CGF3" s="703"/>
      <c r="CGG3" s="703"/>
      <c r="CGH3" s="703"/>
      <c r="CGI3" s="703"/>
      <c r="CGJ3" s="703"/>
      <c r="CGK3" s="703"/>
      <c r="CGL3" s="703"/>
      <c r="CGM3" s="703"/>
      <c r="CGN3" s="703"/>
      <c r="CGO3" s="703"/>
      <c r="CGP3" s="703"/>
      <c r="CGQ3" s="703"/>
      <c r="CGR3" s="703"/>
      <c r="CGS3" s="703"/>
      <c r="CGT3" s="703"/>
      <c r="CGU3" s="703"/>
      <c r="CGV3" s="703"/>
      <c r="CGW3" s="703"/>
      <c r="CGX3" s="703"/>
      <c r="CGY3" s="703"/>
      <c r="CGZ3" s="703"/>
      <c r="CHA3" s="703"/>
      <c r="CHB3" s="703"/>
      <c r="CHC3" s="703"/>
      <c r="CHD3" s="703"/>
      <c r="CHE3" s="703"/>
      <c r="CHF3" s="703"/>
      <c r="CHG3" s="703"/>
      <c r="CHH3" s="703"/>
      <c r="CHI3" s="703"/>
      <c r="CHJ3" s="703"/>
      <c r="CHK3" s="703"/>
      <c r="CHL3" s="703"/>
      <c r="CHM3" s="703"/>
      <c r="CHN3" s="703"/>
      <c r="CHO3" s="703"/>
      <c r="CHP3" s="703"/>
      <c r="CHQ3" s="703"/>
      <c r="CHR3" s="703"/>
      <c r="CHS3" s="703"/>
      <c r="CHT3" s="703"/>
      <c r="CHU3" s="703"/>
      <c r="CHV3" s="703"/>
      <c r="CHW3" s="703"/>
      <c r="CHX3" s="703"/>
      <c r="CHY3" s="703"/>
      <c r="CHZ3" s="703"/>
      <c r="CIA3" s="703"/>
      <c r="CIB3" s="703"/>
      <c r="CIC3" s="703"/>
      <c r="CID3" s="703"/>
      <c r="CIE3" s="703"/>
      <c r="CIF3" s="703"/>
      <c r="CIG3" s="703"/>
      <c r="CIH3" s="703"/>
      <c r="CII3" s="703"/>
      <c r="CIJ3" s="703"/>
      <c r="CIK3" s="703"/>
      <c r="CIL3" s="703"/>
      <c r="CIM3" s="703"/>
      <c r="CIN3" s="703"/>
      <c r="CIO3" s="703"/>
      <c r="CIP3" s="703"/>
      <c r="CIQ3" s="703"/>
      <c r="CIR3" s="703"/>
      <c r="CIS3" s="703"/>
      <c r="CIT3" s="703"/>
      <c r="CIU3" s="703"/>
      <c r="CIV3" s="703"/>
      <c r="CIW3" s="703"/>
      <c r="CIX3" s="703"/>
      <c r="CIY3" s="703"/>
      <c r="CIZ3" s="703"/>
      <c r="CJA3" s="703"/>
      <c r="CJB3" s="703"/>
      <c r="CJC3" s="703"/>
      <c r="CJD3" s="703"/>
      <c r="CJE3" s="703"/>
      <c r="CJF3" s="703"/>
      <c r="CJG3" s="703"/>
      <c r="CJH3" s="703"/>
      <c r="CJI3" s="703"/>
      <c r="CJJ3" s="703"/>
      <c r="CJK3" s="703"/>
      <c r="CJL3" s="703"/>
      <c r="CJM3" s="703"/>
      <c r="CJN3" s="703"/>
      <c r="CJO3" s="703"/>
      <c r="CJP3" s="703"/>
      <c r="CJQ3" s="703"/>
      <c r="CJR3" s="703"/>
      <c r="CJS3" s="703"/>
      <c r="CJT3" s="703"/>
      <c r="CJU3" s="703"/>
      <c r="CJV3" s="703"/>
      <c r="CJW3" s="703"/>
      <c r="CJX3" s="703"/>
      <c r="CJY3" s="703"/>
      <c r="CJZ3" s="703"/>
      <c r="CKA3" s="703"/>
      <c r="CKB3" s="703"/>
      <c r="CKC3" s="703"/>
      <c r="CKD3" s="703"/>
      <c r="CKE3" s="703"/>
      <c r="CKF3" s="703"/>
      <c r="CKG3" s="703"/>
      <c r="CKH3" s="703"/>
      <c r="CKI3" s="703"/>
      <c r="CKJ3" s="703"/>
      <c r="CKK3" s="703"/>
      <c r="CKL3" s="703"/>
      <c r="CKM3" s="703"/>
      <c r="CKN3" s="703"/>
      <c r="CKO3" s="703"/>
      <c r="CKP3" s="703"/>
      <c r="CKQ3" s="703"/>
      <c r="CKR3" s="703"/>
      <c r="CKS3" s="703"/>
      <c r="CKT3" s="703"/>
      <c r="CKU3" s="703"/>
      <c r="CKV3" s="703"/>
      <c r="CKW3" s="703"/>
      <c r="CKX3" s="703"/>
      <c r="CKY3" s="703"/>
      <c r="CKZ3" s="703"/>
      <c r="CLA3" s="703"/>
      <c r="CLB3" s="703"/>
      <c r="CLC3" s="703"/>
      <c r="CLD3" s="703"/>
      <c r="CLE3" s="703"/>
      <c r="CLF3" s="703"/>
      <c r="CLG3" s="703"/>
      <c r="CLH3" s="703"/>
      <c r="CLI3" s="703"/>
      <c r="CLJ3" s="703"/>
      <c r="CLK3" s="703"/>
      <c r="CLL3" s="703"/>
      <c r="CLM3" s="703"/>
      <c r="CLN3" s="703"/>
      <c r="CLO3" s="703"/>
      <c r="CLP3" s="703"/>
      <c r="CLQ3" s="703"/>
      <c r="CLR3" s="703"/>
      <c r="CLS3" s="703"/>
      <c r="CLT3" s="703"/>
      <c r="CLU3" s="703"/>
      <c r="CLV3" s="703"/>
      <c r="CLW3" s="703"/>
      <c r="CLX3" s="703"/>
      <c r="CLY3" s="703"/>
      <c r="CLZ3" s="703"/>
      <c r="CMA3" s="703"/>
      <c r="CMB3" s="703"/>
      <c r="CMC3" s="703"/>
      <c r="CMD3" s="703"/>
      <c r="CME3" s="703"/>
      <c r="CMF3" s="703"/>
      <c r="CMG3" s="703"/>
      <c r="CMH3" s="703"/>
      <c r="CMI3" s="703"/>
      <c r="CMJ3" s="703"/>
      <c r="CMK3" s="703"/>
      <c r="CML3" s="703"/>
      <c r="CMM3" s="703"/>
      <c r="CMN3" s="703"/>
      <c r="CMO3" s="703"/>
      <c r="CMP3" s="703"/>
      <c r="CMQ3" s="703"/>
      <c r="CMR3" s="703"/>
      <c r="CMS3" s="703"/>
      <c r="CMT3" s="703"/>
      <c r="CMU3" s="703"/>
      <c r="CMV3" s="703"/>
      <c r="CMW3" s="703"/>
      <c r="CMX3" s="703"/>
      <c r="CMY3" s="703"/>
      <c r="CMZ3" s="703"/>
      <c r="CNA3" s="703"/>
      <c r="CNB3" s="703"/>
      <c r="CNC3" s="703"/>
      <c r="CND3" s="703"/>
      <c r="CNE3" s="703"/>
      <c r="CNF3" s="703"/>
      <c r="CNG3" s="703"/>
      <c r="CNH3" s="703"/>
      <c r="CNI3" s="703"/>
      <c r="CNJ3" s="703"/>
      <c r="CNK3" s="703"/>
      <c r="CNL3" s="703"/>
      <c r="CNM3" s="703"/>
      <c r="CNN3" s="703"/>
      <c r="CNO3" s="703"/>
      <c r="CNP3" s="703"/>
      <c r="CNQ3" s="703"/>
      <c r="CNR3" s="703"/>
      <c r="CNS3" s="703"/>
      <c r="CNT3" s="703"/>
      <c r="CNU3" s="703"/>
      <c r="CNV3" s="703"/>
      <c r="CNW3" s="703"/>
      <c r="CNX3" s="703"/>
      <c r="CNY3" s="703"/>
      <c r="CNZ3" s="703"/>
      <c r="COA3" s="703"/>
      <c r="COB3" s="703"/>
      <c r="COC3" s="703"/>
      <c r="COD3" s="703"/>
      <c r="COE3" s="703"/>
      <c r="COF3" s="703"/>
      <c r="COG3" s="703"/>
      <c r="COH3" s="703"/>
      <c r="COI3" s="703"/>
      <c r="COJ3" s="703"/>
      <c r="COK3" s="703"/>
      <c r="COL3" s="703"/>
      <c r="COM3" s="703"/>
      <c r="CON3" s="703"/>
      <c r="COO3" s="703"/>
      <c r="COP3" s="703"/>
      <c r="COQ3" s="703"/>
      <c r="COR3" s="703"/>
      <c r="COS3" s="703"/>
      <c r="COT3" s="703"/>
      <c r="COU3" s="703"/>
      <c r="COV3" s="703"/>
      <c r="COW3" s="703"/>
      <c r="COX3" s="703"/>
      <c r="COY3" s="703"/>
      <c r="COZ3" s="703"/>
      <c r="CPA3" s="703"/>
      <c r="CPB3" s="703"/>
      <c r="CPC3" s="703"/>
      <c r="CPD3" s="703"/>
      <c r="CPE3" s="703"/>
      <c r="CPF3" s="703"/>
      <c r="CPG3" s="703"/>
      <c r="CPH3" s="703"/>
      <c r="CPI3" s="703"/>
      <c r="CPJ3" s="703"/>
      <c r="CPK3" s="703"/>
      <c r="CPL3" s="703"/>
      <c r="CPM3" s="703"/>
      <c r="CPN3" s="703"/>
      <c r="CPO3" s="703"/>
      <c r="CPP3" s="703"/>
      <c r="CPQ3" s="703"/>
      <c r="CPR3" s="703"/>
      <c r="CPS3" s="703"/>
      <c r="CPT3" s="703"/>
      <c r="CPU3" s="703"/>
      <c r="CPV3" s="703"/>
      <c r="CPW3" s="703"/>
      <c r="CPX3" s="703"/>
      <c r="CPY3" s="703"/>
      <c r="CPZ3" s="703"/>
      <c r="CQA3" s="703"/>
      <c r="CQB3" s="703"/>
      <c r="CQC3" s="703"/>
      <c r="CQD3" s="703"/>
      <c r="CQE3" s="703"/>
      <c r="CQF3" s="703"/>
      <c r="CQG3" s="703"/>
      <c r="CQH3" s="703"/>
      <c r="CQI3" s="703"/>
      <c r="CQJ3" s="703"/>
      <c r="CQK3" s="703"/>
      <c r="CQL3" s="703"/>
      <c r="CQM3" s="703"/>
      <c r="CQN3" s="703"/>
      <c r="CQO3" s="703"/>
      <c r="CQP3" s="703"/>
      <c r="CQQ3" s="703"/>
      <c r="CQR3" s="703"/>
      <c r="CQS3" s="703"/>
      <c r="CQT3" s="703"/>
      <c r="CQU3" s="703"/>
      <c r="CQV3" s="703"/>
      <c r="CQW3" s="703"/>
      <c r="CQX3" s="703"/>
      <c r="CQY3" s="703"/>
      <c r="CQZ3" s="703"/>
      <c r="CRA3" s="703"/>
      <c r="CRB3" s="703"/>
      <c r="CRC3" s="703"/>
      <c r="CRD3" s="703"/>
      <c r="CRE3" s="703"/>
      <c r="CRF3" s="703"/>
      <c r="CRG3" s="703"/>
      <c r="CRH3" s="703"/>
      <c r="CRI3" s="703"/>
      <c r="CRJ3" s="703"/>
      <c r="CRK3" s="703"/>
      <c r="CRL3" s="703"/>
      <c r="CRM3" s="703"/>
      <c r="CRN3" s="703"/>
      <c r="CRO3" s="703"/>
      <c r="CRP3" s="703"/>
      <c r="CRQ3" s="703"/>
      <c r="CRR3" s="703"/>
      <c r="CRS3" s="703"/>
      <c r="CRT3" s="703"/>
      <c r="CRU3" s="703"/>
      <c r="CRV3" s="703"/>
      <c r="CRW3" s="703"/>
      <c r="CRX3" s="703"/>
      <c r="CRY3" s="703"/>
      <c r="CRZ3" s="703"/>
      <c r="CSA3" s="703"/>
      <c r="CSB3" s="703"/>
      <c r="CSC3" s="703"/>
      <c r="CSD3" s="703"/>
      <c r="CSE3" s="703"/>
      <c r="CSF3" s="703"/>
      <c r="CSG3" s="703"/>
      <c r="CSH3" s="703"/>
      <c r="CSI3" s="703"/>
      <c r="CSJ3" s="703"/>
      <c r="CSK3" s="703"/>
      <c r="CSL3" s="703"/>
      <c r="CSM3" s="703"/>
      <c r="CSN3" s="703"/>
      <c r="CSO3" s="703"/>
      <c r="CSP3" s="703"/>
      <c r="CSQ3" s="703"/>
      <c r="CSR3" s="703"/>
      <c r="CSS3" s="703"/>
      <c r="CST3" s="703"/>
      <c r="CSU3" s="703"/>
      <c r="CSV3" s="703"/>
      <c r="CSW3" s="703"/>
      <c r="CSX3" s="703"/>
      <c r="CSY3" s="703"/>
      <c r="CSZ3" s="703"/>
      <c r="CTA3" s="703"/>
      <c r="CTB3" s="703"/>
      <c r="CTC3" s="703"/>
      <c r="CTD3" s="703"/>
      <c r="CTE3" s="703"/>
      <c r="CTF3" s="703"/>
      <c r="CTG3" s="703"/>
      <c r="CTH3" s="703"/>
      <c r="CTI3" s="703"/>
      <c r="CTJ3" s="703"/>
      <c r="CTK3" s="703"/>
      <c r="CTL3" s="703"/>
      <c r="CTM3" s="703"/>
      <c r="CTN3" s="703"/>
      <c r="CTO3" s="703"/>
      <c r="CTP3" s="703"/>
      <c r="CTQ3" s="703"/>
      <c r="CTR3" s="703"/>
      <c r="CTS3" s="703"/>
      <c r="CTT3" s="703"/>
      <c r="CTU3" s="703"/>
      <c r="CTV3" s="703"/>
      <c r="CTW3" s="703"/>
      <c r="CTX3" s="703"/>
      <c r="CTY3" s="703"/>
      <c r="CTZ3" s="703"/>
      <c r="CUA3" s="703"/>
      <c r="CUB3" s="703"/>
      <c r="CUC3" s="703"/>
      <c r="CUD3" s="703"/>
      <c r="CUE3" s="703"/>
      <c r="CUF3" s="703"/>
      <c r="CUG3" s="703"/>
      <c r="CUH3" s="703"/>
      <c r="CUI3" s="703"/>
      <c r="CUJ3" s="703"/>
      <c r="CUK3" s="703"/>
      <c r="CUL3" s="703"/>
      <c r="CUM3" s="703"/>
      <c r="CUN3" s="703"/>
      <c r="CUO3" s="703"/>
      <c r="CUP3" s="703"/>
      <c r="CUQ3" s="703"/>
      <c r="CUR3" s="703"/>
      <c r="CUS3" s="703"/>
      <c r="CUT3" s="703"/>
      <c r="CUU3" s="703"/>
      <c r="CUV3" s="703"/>
      <c r="CUW3" s="703"/>
      <c r="CUX3" s="703"/>
      <c r="CUY3" s="703"/>
      <c r="CUZ3" s="703"/>
      <c r="CVA3" s="703"/>
      <c r="CVB3" s="703"/>
      <c r="CVC3" s="703"/>
      <c r="CVD3" s="703"/>
      <c r="CVE3" s="703"/>
      <c r="CVF3" s="703"/>
      <c r="CVG3" s="703"/>
      <c r="CVH3" s="703"/>
      <c r="CVI3" s="703"/>
      <c r="CVJ3" s="703"/>
      <c r="CVK3" s="703"/>
      <c r="CVL3" s="703"/>
      <c r="CVM3" s="703"/>
      <c r="CVN3" s="703"/>
      <c r="CVO3" s="703"/>
      <c r="CVP3" s="703"/>
      <c r="CVQ3" s="703"/>
      <c r="CVR3" s="703"/>
      <c r="CVS3" s="703"/>
      <c r="CVT3" s="703"/>
      <c r="CVU3" s="703"/>
      <c r="CVV3" s="703"/>
      <c r="CVW3" s="703"/>
      <c r="CVX3" s="703"/>
      <c r="CVY3" s="703"/>
      <c r="CVZ3" s="703"/>
      <c r="CWA3" s="703"/>
      <c r="CWB3" s="703"/>
      <c r="CWC3" s="703"/>
      <c r="CWD3" s="703"/>
      <c r="CWE3" s="703"/>
      <c r="CWF3" s="703"/>
      <c r="CWG3" s="703"/>
      <c r="CWH3" s="703"/>
      <c r="CWI3" s="703"/>
      <c r="CWJ3" s="703"/>
      <c r="CWK3" s="703"/>
      <c r="CWL3" s="703"/>
      <c r="CWM3" s="703"/>
      <c r="CWN3" s="703"/>
      <c r="CWO3" s="703"/>
      <c r="CWP3" s="703"/>
      <c r="CWQ3" s="703"/>
      <c r="CWR3" s="703"/>
      <c r="CWS3" s="703"/>
      <c r="CWT3" s="703"/>
      <c r="CWU3" s="703"/>
      <c r="CWV3" s="703"/>
      <c r="CWW3" s="703"/>
      <c r="CWX3" s="703"/>
      <c r="CWY3" s="703"/>
      <c r="CWZ3" s="703"/>
      <c r="CXA3" s="703"/>
      <c r="CXB3" s="703"/>
      <c r="CXC3" s="703"/>
      <c r="CXD3" s="703"/>
      <c r="CXE3" s="703"/>
      <c r="CXF3" s="703"/>
      <c r="CXG3" s="703"/>
      <c r="CXH3" s="703"/>
      <c r="CXI3" s="703"/>
      <c r="CXJ3" s="703"/>
      <c r="CXK3" s="703"/>
      <c r="CXL3" s="703"/>
      <c r="CXM3" s="703"/>
      <c r="CXN3" s="703"/>
      <c r="CXO3" s="703"/>
      <c r="CXP3" s="703"/>
      <c r="CXQ3" s="703"/>
      <c r="CXR3" s="703"/>
      <c r="CXS3" s="703"/>
      <c r="CXT3" s="703"/>
      <c r="CXU3" s="703"/>
      <c r="CXV3" s="703"/>
      <c r="CXW3" s="703"/>
      <c r="CXX3" s="703"/>
      <c r="CXY3" s="703"/>
      <c r="CXZ3" s="703"/>
      <c r="CYA3" s="703"/>
      <c r="CYB3" s="703"/>
      <c r="CYC3" s="703"/>
      <c r="CYD3" s="703"/>
      <c r="CYE3" s="703"/>
      <c r="CYF3" s="703"/>
      <c r="CYG3" s="703"/>
      <c r="CYH3" s="703"/>
      <c r="CYI3" s="703"/>
      <c r="CYJ3" s="703"/>
      <c r="CYK3" s="703"/>
      <c r="CYL3" s="703"/>
      <c r="CYM3" s="703"/>
      <c r="CYN3" s="703"/>
      <c r="CYO3" s="703"/>
      <c r="CYP3" s="703"/>
      <c r="CYQ3" s="703"/>
      <c r="CYR3" s="703"/>
      <c r="CYS3" s="703"/>
      <c r="CYT3" s="703"/>
      <c r="CYU3" s="703"/>
      <c r="CYV3" s="703"/>
      <c r="CYW3" s="703"/>
      <c r="CYX3" s="703"/>
      <c r="CYY3" s="703"/>
      <c r="CYZ3" s="703"/>
      <c r="CZA3" s="703"/>
      <c r="CZB3" s="703"/>
      <c r="CZC3" s="703"/>
      <c r="CZD3" s="703"/>
      <c r="CZE3" s="703"/>
      <c r="CZF3" s="703"/>
      <c r="CZG3" s="703"/>
      <c r="CZH3" s="703"/>
      <c r="CZI3" s="703"/>
      <c r="CZJ3" s="703"/>
      <c r="CZK3" s="703"/>
      <c r="CZL3" s="703"/>
      <c r="CZM3" s="703"/>
      <c r="CZN3" s="703"/>
      <c r="CZO3" s="703"/>
      <c r="CZP3" s="703"/>
      <c r="CZQ3" s="703"/>
      <c r="CZR3" s="703"/>
      <c r="CZS3" s="703"/>
      <c r="CZT3" s="703"/>
      <c r="CZU3" s="703"/>
      <c r="CZV3" s="703"/>
      <c r="CZW3" s="703"/>
      <c r="CZX3" s="703"/>
      <c r="CZY3" s="703"/>
      <c r="CZZ3" s="703"/>
      <c r="DAA3" s="703"/>
      <c r="DAB3" s="703"/>
      <c r="DAC3" s="703"/>
      <c r="DAD3" s="703"/>
      <c r="DAE3" s="703"/>
      <c r="DAF3" s="703"/>
      <c r="DAG3" s="703"/>
      <c r="DAH3" s="703"/>
      <c r="DAI3" s="703"/>
      <c r="DAJ3" s="703"/>
      <c r="DAK3" s="703"/>
      <c r="DAL3" s="703"/>
      <c r="DAM3" s="703"/>
      <c r="DAN3" s="703"/>
      <c r="DAO3" s="703"/>
      <c r="DAP3" s="703"/>
      <c r="DAQ3" s="703"/>
      <c r="DAR3" s="703"/>
      <c r="DAS3" s="703"/>
      <c r="DAT3" s="703"/>
      <c r="DAU3" s="703"/>
      <c r="DAV3" s="703"/>
      <c r="DAW3" s="703"/>
      <c r="DAX3" s="703"/>
      <c r="DAY3" s="703"/>
      <c r="DAZ3" s="703"/>
      <c r="DBA3" s="703"/>
      <c r="DBB3" s="703"/>
      <c r="DBC3" s="703"/>
      <c r="DBD3" s="703"/>
      <c r="DBE3" s="703"/>
      <c r="DBF3" s="703"/>
      <c r="DBG3" s="703"/>
      <c r="DBH3" s="703"/>
      <c r="DBI3" s="703"/>
      <c r="DBJ3" s="703"/>
      <c r="DBK3" s="703"/>
      <c r="DBL3" s="703"/>
      <c r="DBM3" s="703"/>
      <c r="DBN3" s="703"/>
      <c r="DBO3" s="703"/>
      <c r="DBP3" s="703"/>
      <c r="DBQ3" s="703"/>
      <c r="DBR3" s="703"/>
      <c r="DBS3" s="703"/>
      <c r="DBT3" s="703"/>
      <c r="DBU3" s="703"/>
      <c r="DBV3" s="703"/>
      <c r="DBW3" s="703"/>
      <c r="DBX3" s="703"/>
      <c r="DBY3" s="703"/>
      <c r="DBZ3" s="703"/>
      <c r="DCA3" s="703"/>
      <c r="DCB3" s="703"/>
      <c r="DCC3" s="703"/>
      <c r="DCD3" s="703"/>
      <c r="DCE3" s="703"/>
      <c r="DCF3" s="703"/>
      <c r="DCG3" s="703"/>
      <c r="DCH3" s="703"/>
      <c r="DCI3" s="703"/>
      <c r="DCJ3" s="703"/>
      <c r="DCK3" s="703"/>
      <c r="DCL3" s="703"/>
      <c r="DCM3" s="703"/>
      <c r="DCN3" s="703"/>
      <c r="DCO3" s="703"/>
      <c r="DCP3" s="703"/>
      <c r="DCQ3" s="703"/>
      <c r="DCR3" s="703"/>
      <c r="DCS3" s="703"/>
      <c r="DCT3" s="703"/>
      <c r="DCU3" s="703"/>
      <c r="DCV3" s="703"/>
      <c r="DCW3" s="703"/>
      <c r="DCX3" s="703"/>
      <c r="DCY3" s="703"/>
      <c r="DCZ3" s="703"/>
      <c r="DDA3" s="703"/>
      <c r="DDB3" s="703"/>
      <c r="DDC3" s="703"/>
      <c r="DDD3" s="703"/>
      <c r="DDE3" s="703"/>
      <c r="DDF3" s="703"/>
      <c r="DDG3" s="703"/>
      <c r="DDH3" s="703"/>
      <c r="DDI3" s="703"/>
      <c r="DDJ3" s="703"/>
      <c r="DDK3" s="703"/>
      <c r="DDL3" s="703"/>
      <c r="DDM3" s="703"/>
      <c r="DDN3" s="703"/>
      <c r="DDO3" s="703"/>
      <c r="DDP3" s="703"/>
      <c r="DDQ3" s="703"/>
      <c r="DDR3" s="703"/>
      <c r="DDS3" s="703"/>
      <c r="DDT3" s="703"/>
      <c r="DDU3" s="703"/>
      <c r="DDV3" s="703"/>
      <c r="DDW3" s="703"/>
      <c r="DDX3" s="703"/>
      <c r="DDY3" s="703"/>
      <c r="DDZ3" s="703"/>
      <c r="DEA3" s="703"/>
      <c r="DEB3" s="703"/>
      <c r="DEC3" s="703"/>
      <c r="DED3" s="703"/>
      <c r="DEE3" s="703"/>
      <c r="DEF3" s="703"/>
      <c r="DEG3" s="703"/>
      <c r="DEH3" s="703"/>
      <c r="DEI3" s="703"/>
      <c r="DEJ3" s="703"/>
      <c r="DEK3" s="703"/>
      <c r="DEL3" s="703"/>
      <c r="DEM3" s="703"/>
      <c r="DEN3" s="703"/>
      <c r="DEO3" s="703"/>
      <c r="DEP3" s="703"/>
      <c r="DEQ3" s="703"/>
      <c r="DER3" s="703"/>
      <c r="DES3" s="703"/>
      <c r="DET3" s="703"/>
      <c r="DEU3" s="703"/>
      <c r="DEV3" s="703"/>
      <c r="DEW3" s="703"/>
      <c r="DEX3" s="703"/>
      <c r="DEY3" s="703"/>
      <c r="DEZ3" s="703"/>
      <c r="DFA3" s="703"/>
      <c r="DFB3" s="703"/>
      <c r="DFC3" s="703"/>
      <c r="DFD3" s="703"/>
      <c r="DFE3" s="703"/>
      <c r="DFF3" s="703"/>
      <c r="DFG3" s="703"/>
      <c r="DFH3" s="703"/>
      <c r="DFI3" s="703"/>
      <c r="DFJ3" s="703"/>
      <c r="DFK3" s="703"/>
      <c r="DFL3" s="703"/>
      <c r="DFM3" s="703"/>
      <c r="DFN3" s="703"/>
      <c r="DFO3" s="703"/>
      <c r="DFP3" s="703"/>
      <c r="DFQ3" s="703"/>
      <c r="DFR3" s="703"/>
      <c r="DFS3" s="703"/>
      <c r="DFT3" s="703"/>
      <c r="DFU3" s="703"/>
      <c r="DFV3" s="703"/>
      <c r="DFW3" s="703"/>
      <c r="DFX3" s="703"/>
      <c r="DFY3" s="703"/>
      <c r="DFZ3" s="703"/>
      <c r="DGA3" s="703"/>
      <c r="DGB3" s="703"/>
      <c r="DGC3" s="703"/>
      <c r="DGD3" s="703"/>
      <c r="DGE3" s="703"/>
      <c r="DGF3" s="703"/>
      <c r="DGG3" s="703"/>
      <c r="DGH3" s="703"/>
      <c r="DGI3" s="703"/>
      <c r="DGJ3" s="703"/>
      <c r="DGK3" s="703"/>
      <c r="DGL3" s="703"/>
      <c r="DGM3" s="703"/>
      <c r="DGN3" s="703"/>
      <c r="DGO3" s="703"/>
      <c r="DGP3" s="703"/>
      <c r="DGQ3" s="703"/>
      <c r="DGR3" s="703"/>
      <c r="DGS3" s="703"/>
      <c r="DGT3" s="703"/>
      <c r="DGU3" s="703"/>
      <c r="DGV3" s="703"/>
      <c r="DGW3" s="703"/>
      <c r="DGX3" s="703"/>
      <c r="DGY3" s="703"/>
      <c r="DGZ3" s="703"/>
      <c r="DHA3" s="703"/>
      <c r="DHB3" s="703"/>
      <c r="DHC3" s="703"/>
      <c r="DHD3" s="703"/>
      <c r="DHE3" s="703"/>
      <c r="DHF3" s="703"/>
      <c r="DHG3" s="703"/>
      <c r="DHH3" s="703"/>
      <c r="DHI3" s="703"/>
      <c r="DHJ3" s="703"/>
      <c r="DHK3" s="703"/>
      <c r="DHL3" s="703"/>
      <c r="DHM3" s="703"/>
      <c r="DHN3" s="703"/>
      <c r="DHO3" s="703"/>
      <c r="DHP3" s="703"/>
      <c r="DHQ3" s="703"/>
      <c r="DHR3" s="703"/>
      <c r="DHS3" s="703"/>
      <c r="DHT3" s="703"/>
      <c r="DHU3" s="703"/>
      <c r="DHV3" s="703"/>
      <c r="DHW3" s="703"/>
      <c r="DHX3" s="703"/>
      <c r="DHY3" s="703"/>
      <c r="DHZ3" s="703"/>
      <c r="DIA3" s="703"/>
      <c r="DIB3" s="703"/>
      <c r="DIC3" s="703"/>
      <c r="DID3" s="703"/>
      <c r="DIE3" s="703"/>
      <c r="DIF3" s="703"/>
      <c r="DIG3" s="703"/>
      <c r="DIH3" s="703"/>
      <c r="DII3" s="703"/>
      <c r="DIJ3" s="703"/>
      <c r="DIK3" s="703"/>
      <c r="DIL3" s="703"/>
      <c r="DIM3" s="703"/>
      <c r="DIN3" s="703"/>
      <c r="DIO3" s="703"/>
      <c r="DIP3" s="703"/>
      <c r="DIQ3" s="703"/>
      <c r="DIR3" s="703"/>
      <c r="DIS3" s="703"/>
      <c r="DIT3" s="703"/>
      <c r="DIU3" s="703"/>
      <c r="DIV3" s="703"/>
      <c r="DIW3" s="703"/>
      <c r="DIX3" s="703"/>
      <c r="DIY3" s="703"/>
      <c r="DIZ3" s="703"/>
      <c r="DJA3" s="703"/>
      <c r="DJB3" s="703"/>
      <c r="DJC3" s="703"/>
      <c r="DJD3" s="703"/>
      <c r="DJE3" s="703"/>
      <c r="DJF3" s="703"/>
      <c r="DJG3" s="703"/>
      <c r="DJH3" s="703"/>
      <c r="DJI3" s="703"/>
      <c r="DJJ3" s="703"/>
      <c r="DJK3" s="703"/>
      <c r="DJL3" s="703"/>
      <c r="DJM3" s="703"/>
      <c r="DJN3" s="703"/>
      <c r="DJO3" s="703"/>
      <c r="DJP3" s="703"/>
      <c r="DJQ3" s="703"/>
      <c r="DJR3" s="703"/>
      <c r="DJS3" s="703"/>
      <c r="DJT3" s="703"/>
      <c r="DJU3" s="703"/>
      <c r="DJV3" s="703"/>
      <c r="DJW3" s="703"/>
      <c r="DJX3" s="703"/>
      <c r="DJY3" s="703"/>
      <c r="DJZ3" s="703"/>
      <c r="DKA3" s="703"/>
      <c r="DKB3" s="703"/>
      <c r="DKC3" s="703"/>
      <c r="DKD3" s="703"/>
      <c r="DKE3" s="703"/>
      <c r="DKF3" s="703"/>
      <c r="DKG3" s="703"/>
      <c r="DKH3" s="703"/>
      <c r="DKI3" s="703"/>
      <c r="DKJ3" s="703"/>
      <c r="DKK3" s="703"/>
      <c r="DKL3" s="703"/>
      <c r="DKM3" s="703"/>
      <c r="DKN3" s="703"/>
      <c r="DKO3" s="703"/>
      <c r="DKP3" s="703"/>
      <c r="DKQ3" s="703"/>
      <c r="DKR3" s="703"/>
      <c r="DKS3" s="703"/>
      <c r="DKT3" s="703"/>
      <c r="DKU3" s="703"/>
      <c r="DKV3" s="703"/>
      <c r="DKW3" s="703"/>
      <c r="DKX3" s="703"/>
      <c r="DKY3" s="703"/>
      <c r="DKZ3" s="703"/>
      <c r="DLA3" s="703"/>
      <c r="DLB3" s="703"/>
      <c r="DLC3" s="703"/>
      <c r="DLD3" s="703"/>
      <c r="DLE3" s="703"/>
      <c r="DLF3" s="703"/>
      <c r="DLG3" s="703"/>
      <c r="DLH3" s="703"/>
      <c r="DLI3" s="703"/>
      <c r="DLJ3" s="703"/>
      <c r="DLK3" s="703"/>
      <c r="DLL3" s="703"/>
      <c r="DLM3" s="703"/>
      <c r="DLN3" s="703"/>
      <c r="DLO3" s="703"/>
      <c r="DLP3" s="703"/>
      <c r="DLQ3" s="703"/>
      <c r="DLR3" s="703"/>
      <c r="DLS3" s="703"/>
      <c r="DLT3" s="703"/>
      <c r="DLU3" s="703"/>
      <c r="DLV3" s="703"/>
      <c r="DLW3" s="703"/>
      <c r="DLX3" s="703"/>
      <c r="DLY3" s="703"/>
      <c r="DLZ3" s="703"/>
      <c r="DMA3" s="703"/>
      <c r="DMB3" s="703"/>
      <c r="DMC3" s="703"/>
      <c r="DMD3" s="703"/>
      <c r="DME3" s="703"/>
      <c r="DMF3" s="703"/>
      <c r="DMG3" s="703"/>
      <c r="DMH3" s="703"/>
      <c r="DMI3" s="703"/>
      <c r="DMJ3" s="703"/>
      <c r="DMK3" s="703"/>
      <c r="DML3" s="703"/>
      <c r="DMM3" s="703"/>
      <c r="DMN3" s="703"/>
      <c r="DMO3" s="703"/>
      <c r="DMP3" s="703"/>
      <c r="DMQ3" s="703"/>
      <c r="DMR3" s="703"/>
      <c r="DMS3" s="703"/>
      <c r="DMT3" s="703"/>
      <c r="DMU3" s="703"/>
      <c r="DMV3" s="703"/>
      <c r="DMW3" s="703"/>
      <c r="DMX3" s="703"/>
      <c r="DMY3" s="703"/>
      <c r="DMZ3" s="703"/>
      <c r="DNA3" s="703"/>
      <c r="DNB3" s="703"/>
      <c r="DNC3" s="703"/>
      <c r="DND3" s="703"/>
      <c r="DNE3" s="703"/>
      <c r="DNF3" s="703"/>
      <c r="DNG3" s="703"/>
      <c r="DNH3" s="703"/>
      <c r="DNI3" s="703"/>
      <c r="DNJ3" s="703"/>
      <c r="DNK3" s="703"/>
      <c r="DNL3" s="703"/>
      <c r="DNM3" s="703"/>
      <c r="DNN3" s="703"/>
      <c r="DNO3" s="703"/>
      <c r="DNP3" s="703"/>
      <c r="DNQ3" s="703"/>
      <c r="DNR3" s="703"/>
      <c r="DNS3" s="703"/>
      <c r="DNT3" s="703"/>
      <c r="DNU3" s="703"/>
      <c r="DNV3" s="703"/>
      <c r="DNW3" s="703"/>
      <c r="DNX3" s="703"/>
      <c r="DNY3" s="703"/>
      <c r="DNZ3" s="703"/>
      <c r="DOA3" s="703"/>
      <c r="DOB3" s="703"/>
      <c r="DOC3" s="703"/>
      <c r="DOD3" s="703"/>
      <c r="DOE3" s="703"/>
      <c r="DOF3" s="703"/>
      <c r="DOG3" s="703"/>
      <c r="DOH3" s="703"/>
      <c r="DOI3" s="703"/>
      <c r="DOJ3" s="703"/>
      <c r="DOK3" s="703"/>
      <c r="DOL3" s="703"/>
      <c r="DOM3" s="703"/>
      <c r="DON3" s="703"/>
      <c r="DOO3" s="703"/>
      <c r="DOP3" s="703"/>
      <c r="DOQ3" s="703"/>
      <c r="DOR3" s="703"/>
      <c r="DOS3" s="703"/>
      <c r="DOT3" s="703"/>
      <c r="DOU3" s="703"/>
      <c r="DOV3" s="703"/>
      <c r="DOW3" s="703"/>
      <c r="DOX3" s="703"/>
      <c r="DOY3" s="703"/>
      <c r="DOZ3" s="703"/>
      <c r="DPA3" s="703"/>
      <c r="DPB3" s="703"/>
      <c r="DPC3" s="703"/>
      <c r="DPD3" s="703"/>
      <c r="DPE3" s="703"/>
      <c r="DPF3" s="703"/>
      <c r="DPG3" s="703"/>
      <c r="DPH3" s="703"/>
      <c r="DPI3" s="703"/>
      <c r="DPJ3" s="703"/>
      <c r="DPK3" s="703"/>
      <c r="DPL3" s="703"/>
      <c r="DPM3" s="703"/>
      <c r="DPN3" s="703"/>
      <c r="DPO3" s="703"/>
      <c r="DPP3" s="703"/>
      <c r="DPQ3" s="703"/>
      <c r="DPR3" s="703"/>
      <c r="DPS3" s="703"/>
      <c r="DPT3" s="703"/>
      <c r="DPU3" s="703"/>
      <c r="DPV3" s="703"/>
      <c r="DPW3" s="703"/>
      <c r="DPX3" s="703"/>
      <c r="DPY3" s="703"/>
      <c r="DPZ3" s="703"/>
      <c r="DQA3" s="703"/>
      <c r="DQB3" s="703"/>
      <c r="DQC3" s="703"/>
      <c r="DQD3" s="703"/>
      <c r="DQE3" s="703"/>
      <c r="DQF3" s="703"/>
      <c r="DQG3" s="703"/>
      <c r="DQH3" s="703"/>
      <c r="DQI3" s="703"/>
      <c r="DQJ3" s="703"/>
      <c r="DQK3" s="703"/>
      <c r="DQL3" s="703"/>
      <c r="DQM3" s="703"/>
      <c r="DQN3" s="703"/>
      <c r="DQO3" s="703"/>
      <c r="DQP3" s="703"/>
      <c r="DQQ3" s="703"/>
      <c r="DQR3" s="703"/>
      <c r="DQS3" s="703"/>
      <c r="DQT3" s="703"/>
      <c r="DQU3" s="703"/>
      <c r="DQV3" s="703"/>
      <c r="DQW3" s="703"/>
      <c r="DQX3" s="703"/>
      <c r="DQY3" s="703"/>
      <c r="DQZ3" s="703"/>
      <c r="DRA3" s="703"/>
      <c r="DRB3" s="703"/>
      <c r="DRC3" s="703"/>
      <c r="DRD3" s="703"/>
      <c r="DRE3" s="703"/>
      <c r="DRF3" s="703"/>
      <c r="DRG3" s="703"/>
      <c r="DRH3" s="703"/>
      <c r="DRI3" s="703"/>
      <c r="DRJ3" s="703"/>
      <c r="DRK3" s="703"/>
      <c r="DRL3" s="703"/>
      <c r="DRM3" s="703"/>
      <c r="DRN3" s="703"/>
      <c r="DRO3" s="703"/>
      <c r="DRP3" s="703"/>
      <c r="DRQ3" s="703"/>
      <c r="DRR3" s="703"/>
      <c r="DRS3" s="703"/>
      <c r="DRT3" s="703"/>
      <c r="DRU3" s="703"/>
      <c r="DRV3" s="703"/>
      <c r="DRW3" s="703"/>
      <c r="DRX3" s="703"/>
      <c r="DRY3" s="703"/>
      <c r="DRZ3" s="703"/>
      <c r="DSA3" s="703"/>
      <c r="DSB3" s="703"/>
      <c r="DSC3" s="703"/>
      <c r="DSD3" s="703"/>
      <c r="DSE3" s="703"/>
      <c r="DSF3" s="703"/>
      <c r="DSG3" s="703"/>
      <c r="DSH3" s="703"/>
      <c r="DSI3" s="703"/>
      <c r="DSJ3" s="703"/>
      <c r="DSK3" s="703"/>
      <c r="DSL3" s="703"/>
      <c r="DSM3" s="703"/>
      <c r="DSN3" s="703"/>
      <c r="DSO3" s="703"/>
      <c r="DSP3" s="703"/>
      <c r="DSQ3" s="703"/>
      <c r="DSR3" s="703"/>
      <c r="DSS3" s="703"/>
      <c r="DST3" s="703"/>
      <c r="DSU3" s="703"/>
      <c r="DSV3" s="703"/>
      <c r="DSW3" s="703"/>
      <c r="DSX3" s="703"/>
      <c r="DSY3" s="703"/>
      <c r="DSZ3" s="703"/>
      <c r="DTA3" s="703"/>
      <c r="DTB3" s="703"/>
      <c r="DTC3" s="703"/>
      <c r="DTD3" s="703"/>
      <c r="DTE3" s="703"/>
      <c r="DTF3" s="703"/>
      <c r="DTG3" s="703"/>
      <c r="DTH3" s="703"/>
      <c r="DTI3" s="703"/>
      <c r="DTJ3" s="703"/>
      <c r="DTK3" s="703"/>
      <c r="DTL3" s="703"/>
      <c r="DTM3" s="703"/>
      <c r="DTN3" s="703"/>
      <c r="DTO3" s="703"/>
      <c r="DTP3" s="703"/>
      <c r="DTQ3" s="703"/>
      <c r="DTR3" s="703"/>
      <c r="DTS3" s="703"/>
      <c r="DTT3" s="703"/>
      <c r="DTU3" s="703"/>
      <c r="DTV3" s="703"/>
      <c r="DTW3" s="703"/>
      <c r="DTX3" s="703"/>
      <c r="DTY3" s="703"/>
      <c r="DTZ3" s="703"/>
      <c r="DUA3" s="703"/>
      <c r="DUB3" s="703"/>
      <c r="DUC3" s="703"/>
      <c r="DUD3" s="703"/>
      <c r="DUE3" s="703"/>
      <c r="DUF3" s="703"/>
      <c r="DUG3" s="703"/>
      <c r="DUH3" s="703"/>
      <c r="DUI3" s="703"/>
      <c r="DUJ3" s="703"/>
      <c r="DUK3" s="703"/>
      <c r="DUL3" s="703"/>
      <c r="DUM3" s="703"/>
      <c r="DUN3" s="703"/>
      <c r="DUO3" s="703"/>
      <c r="DUP3" s="703"/>
      <c r="DUQ3" s="703"/>
      <c r="DUR3" s="703"/>
      <c r="DUS3" s="703"/>
      <c r="DUT3" s="703"/>
      <c r="DUU3" s="703"/>
      <c r="DUV3" s="703"/>
      <c r="DUW3" s="703"/>
      <c r="DUX3" s="703"/>
      <c r="DUY3" s="703"/>
      <c r="DUZ3" s="703"/>
      <c r="DVA3" s="703"/>
      <c r="DVB3" s="703"/>
      <c r="DVC3" s="703"/>
      <c r="DVD3" s="703"/>
      <c r="DVE3" s="703"/>
      <c r="DVF3" s="703"/>
      <c r="DVG3" s="703"/>
      <c r="DVH3" s="703"/>
      <c r="DVI3" s="703"/>
      <c r="DVJ3" s="703"/>
      <c r="DVK3" s="703"/>
      <c r="DVL3" s="703"/>
      <c r="DVM3" s="703"/>
      <c r="DVN3" s="703"/>
      <c r="DVO3" s="703"/>
      <c r="DVP3" s="703"/>
      <c r="DVQ3" s="703"/>
      <c r="DVR3" s="703"/>
      <c r="DVS3" s="703"/>
      <c r="DVT3" s="703"/>
      <c r="DVU3" s="703"/>
      <c r="DVV3" s="703"/>
      <c r="DVW3" s="703"/>
      <c r="DVX3" s="703"/>
      <c r="DVY3" s="703"/>
      <c r="DVZ3" s="703"/>
      <c r="DWA3" s="703"/>
      <c r="DWB3" s="703"/>
      <c r="DWC3" s="703"/>
      <c r="DWD3" s="703"/>
      <c r="DWE3" s="703"/>
      <c r="DWF3" s="703"/>
      <c r="DWG3" s="703"/>
      <c r="DWH3" s="703"/>
      <c r="DWI3" s="703"/>
      <c r="DWJ3" s="703"/>
      <c r="DWK3" s="703"/>
      <c r="DWL3" s="703"/>
      <c r="DWM3" s="703"/>
      <c r="DWN3" s="703"/>
      <c r="DWO3" s="703"/>
      <c r="DWP3" s="703"/>
      <c r="DWQ3" s="703"/>
      <c r="DWR3" s="703"/>
      <c r="DWS3" s="703"/>
      <c r="DWT3" s="703"/>
      <c r="DWU3" s="703"/>
      <c r="DWV3" s="703"/>
      <c r="DWW3" s="703"/>
      <c r="DWX3" s="703"/>
      <c r="DWY3" s="703"/>
      <c r="DWZ3" s="703"/>
      <c r="DXA3" s="703"/>
      <c r="DXB3" s="703"/>
      <c r="DXC3" s="703"/>
      <c r="DXD3" s="703"/>
      <c r="DXE3" s="703"/>
      <c r="DXF3" s="703"/>
      <c r="DXG3" s="703"/>
      <c r="DXH3" s="703"/>
      <c r="DXI3" s="703"/>
      <c r="DXJ3" s="703"/>
      <c r="DXK3" s="703"/>
      <c r="DXL3" s="703"/>
      <c r="DXM3" s="703"/>
      <c r="DXN3" s="703"/>
      <c r="DXO3" s="703"/>
      <c r="DXP3" s="703"/>
      <c r="DXQ3" s="703"/>
      <c r="DXR3" s="703"/>
      <c r="DXS3" s="703"/>
      <c r="DXT3" s="703"/>
      <c r="DXU3" s="703"/>
      <c r="DXV3" s="703"/>
      <c r="DXW3" s="703"/>
      <c r="DXX3" s="703"/>
      <c r="DXY3" s="703"/>
      <c r="DXZ3" s="703"/>
      <c r="DYA3" s="703"/>
      <c r="DYB3" s="703"/>
      <c r="DYC3" s="703"/>
      <c r="DYD3" s="703"/>
      <c r="DYE3" s="703"/>
      <c r="DYF3" s="703"/>
      <c r="DYG3" s="703"/>
      <c r="DYH3" s="703"/>
      <c r="DYI3" s="703"/>
      <c r="DYJ3" s="703"/>
      <c r="DYK3" s="703"/>
      <c r="DYL3" s="703"/>
      <c r="DYM3" s="703"/>
      <c r="DYN3" s="703"/>
      <c r="DYO3" s="703"/>
      <c r="DYP3" s="703"/>
      <c r="DYQ3" s="703"/>
      <c r="DYR3" s="703"/>
      <c r="DYS3" s="703"/>
      <c r="DYT3" s="703"/>
      <c r="DYU3" s="703"/>
      <c r="DYV3" s="703"/>
      <c r="DYW3" s="703"/>
      <c r="DYX3" s="703"/>
      <c r="DYY3" s="703"/>
      <c r="DYZ3" s="703"/>
      <c r="DZA3" s="703"/>
      <c r="DZB3" s="703"/>
      <c r="DZC3" s="703"/>
      <c r="DZD3" s="703"/>
      <c r="DZE3" s="703"/>
      <c r="DZF3" s="703"/>
      <c r="DZG3" s="703"/>
      <c r="DZH3" s="703"/>
      <c r="DZI3" s="703"/>
      <c r="DZJ3" s="703"/>
      <c r="DZK3" s="703"/>
      <c r="DZL3" s="703"/>
      <c r="DZM3" s="703"/>
      <c r="DZN3" s="703"/>
      <c r="DZO3" s="703"/>
      <c r="DZP3" s="703"/>
      <c r="DZQ3" s="703"/>
      <c r="DZR3" s="703"/>
      <c r="DZS3" s="703"/>
      <c r="DZT3" s="703"/>
      <c r="DZU3" s="703"/>
      <c r="DZV3" s="703"/>
      <c r="DZW3" s="703"/>
      <c r="DZX3" s="703"/>
      <c r="DZY3" s="703"/>
      <c r="DZZ3" s="703"/>
      <c r="EAA3" s="703"/>
      <c r="EAB3" s="703"/>
      <c r="EAC3" s="703"/>
      <c r="EAD3" s="703"/>
      <c r="EAE3" s="703"/>
      <c r="EAF3" s="703"/>
      <c r="EAG3" s="703"/>
      <c r="EAH3" s="703"/>
      <c r="EAI3" s="703"/>
      <c r="EAJ3" s="703"/>
      <c r="EAK3" s="703"/>
      <c r="EAL3" s="703"/>
      <c r="EAM3" s="703"/>
      <c r="EAN3" s="703"/>
      <c r="EAO3" s="703"/>
      <c r="EAP3" s="703"/>
      <c r="EAQ3" s="703"/>
      <c r="EAR3" s="703"/>
      <c r="EAS3" s="703"/>
      <c r="EAT3" s="703"/>
      <c r="EAU3" s="703"/>
      <c r="EAV3" s="703"/>
      <c r="EAW3" s="703"/>
      <c r="EAX3" s="703"/>
      <c r="EAY3" s="703"/>
      <c r="EAZ3" s="703"/>
      <c r="EBA3" s="703"/>
      <c r="EBB3" s="703"/>
      <c r="EBC3" s="703"/>
      <c r="EBD3" s="703"/>
      <c r="EBE3" s="703"/>
      <c r="EBF3" s="703"/>
      <c r="EBG3" s="703"/>
      <c r="EBH3" s="703"/>
      <c r="EBI3" s="703"/>
      <c r="EBJ3" s="703"/>
      <c r="EBK3" s="703"/>
      <c r="EBL3" s="703"/>
      <c r="EBM3" s="703"/>
      <c r="EBN3" s="703"/>
      <c r="EBO3" s="703"/>
      <c r="EBP3" s="703"/>
      <c r="EBQ3" s="703"/>
      <c r="EBR3" s="703"/>
      <c r="EBS3" s="703"/>
      <c r="EBT3" s="703"/>
      <c r="EBU3" s="703"/>
      <c r="EBV3" s="703"/>
      <c r="EBW3" s="703"/>
      <c r="EBX3" s="703"/>
      <c r="EBY3" s="703"/>
      <c r="EBZ3" s="703"/>
      <c r="ECA3" s="703"/>
      <c r="ECB3" s="703"/>
      <c r="ECC3" s="703"/>
      <c r="ECD3" s="703"/>
      <c r="ECE3" s="703"/>
      <c r="ECF3" s="703"/>
      <c r="ECG3" s="703"/>
      <c r="ECH3" s="703"/>
      <c r="ECI3" s="703"/>
      <c r="ECJ3" s="703"/>
      <c r="ECK3" s="703"/>
      <c r="ECL3" s="703"/>
      <c r="ECM3" s="703"/>
      <c r="ECN3" s="703"/>
      <c r="ECO3" s="703"/>
      <c r="ECP3" s="703"/>
      <c r="ECQ3" s="703"/>
      <c r="ECR3" s="703"/>
      <c r="ECS3" s="703"/>
      <c r="ECT3" s="703"/>
      <c r="ECU3" s="703"/>
      <c r="ECV3" s="703"/>
      <c r="ECW3" s="703"/>
      <c r="ECX3" s="703"/>
      <c r="ECY3" s="703"/>
      <c r="ECZ3" s="703"/>
      <c r="EDA3" s="703"/>
      <c r="EDB3" s="703"/>
      <c r="EDC3" s="703"/>
      <c r="EDD3" s="703"/>
      <c r="EDE3" s="703"/>
      <c r="EDF3" s="703"/>
      <c r="EDG3" s="703"/>
      <c r="EDH3" s="703"/>
      <c r="EDI3" s="703"/>
      <c r="EDJ3" s="703"/>
      <c r="EDK3" s="703"/>
      <c r="EDL3" s="703"/>
      <c r="EDM3" s="703"/>
      <c r="EDN3" s="703"/>
      <c r="EDO3" s="703"/>
      <c r="EDP3" s="703"/>
      <c r="EDQ3" s="703"/>
      <c r="EDR3" s="703"/>
      <c r="EDS3" s="703"/>
      <c r="EDT3" s="703"/>
      <c r="EDU3" s="703"/>
      <c r="EDV3" s="703"/>
      <c r="EDW3" s="703"/>
      <c r="EDX3" s="703"/>
      <c r="EDY3" s="703"/>
      <c r="EDZ3" s="703"/>
      <c r="EEA3" s="703"/>
      <c r="EEB3" s="703"/>
      <c r="EEC3" s="703"/>
      <c r="EED3" s="703"/>
      <c r="EEE3" s="703"/>
      <c r="EEF3" s="703"/>
      <c r="EEG3" s="703"/>
      <c r="EEH3" s="703"/>
      <c r="EEI3" s="703"/>
      <c r="EEJ3" s="703"/>
      <c r="EEK3" s="703"/>
      <c r="EEL3" s="703"/>
      <c r="EEM3" s="703"/>
      <c r="EEN3" s="703"/>
      <c r="EEO3" s="703"/>
      <c r="EEP3" s="703"/>
      <c r="EEQ3" s="703"/>
      <c r="EER3" s="703"/>
      <c r="EES3" s="703"/>
      <c r="EET3" s="703"/>
      <c r="EEU3" s="703"/>
      <c r="EEV3" s="703"/>
      <c r="EEW3" s="703"/>
      <c r="EEX3" s="703"/>
      <c r="EEY3" s="703"/>
      <c r="EEZ3" s="703"/>
      <c r="EFA3" s="703"/>
      <c r="EFB3" s="703"/>
      <c r="EFC3" s="703"/>
      <c r="EFD3" s="703"/>
      <c r="EFE3" s="703"/>
      <c r="EFF3" s="703"/>
      <c r="EFG3" s="703"/>
      <c r="EFH3" s="703"/>
      <c r="EFI3" s="703"/>
      <c r="EFJ3" s="703"/>
      <c r="EFK3" s="703"/>
      <c r="EFL3" s="703"/>
      <c r="EFM3" s="703"/>
      <c r="EFN3" s="703"/>
      <c r="EFO3" s="703"/>
      <c r="EFP3" s="703"/>
      <c r="EFQ3" s="703"/>
      <c r="EFR3" s="703"/>
      <c r="EFS3" s="703"/>
      <c r="EFT3" s="703"/>
      <c r="EFU3" s="703"/>
      <c r="EFV3" s="703"/>
      <c r="EFW3" s="703"/>
      <c r="EFX3" s="703"/>
      <c r="EFY3" s="703"/>
      <c r="EFZ3" s="703"/>
      <c r="EGA3" s="703"/>
      <c r="EGB3" s="703"/>
      <c r="EGC3" s="703"/>
      <c r="EGD3" s="703"/>
      <c r="EGE3" s="703"/>
      <c r="EGF3" s="703"/>
      <c r="EGG3" s="703"/>
      <c r="EGH3" s="703"/>
      <c r="EGI3" s="703"/>
      <c r="EGJ3" s="703"/>
      <c r="EGK3" s="703"/>
      <c r="EGL3" s="703"/>
      <c r="EGM3" s="703"/>
      <c r="EGN3" s="703"/>
      <c r="EGO3" s="703"/>
      <c r="EGP3" s="703"/>
      <c r="EGQ3" s="703"/>
      <c r="EGR3" s="703"/>
      <c r="EGS3" s="703"/>
      <c r="EGT3" s="703"/>
      <c r="EGU3" s="703"/>
      <c r="EGV3" s="703"/>
      <c r="EGW3" s="703"/>
      <c r="EGX3" s="703"/>
      <c r="EGY3" s="703"/>
      <c r="EGZ3" s="703"/>
      <c r="EHA3" s="703"/>
      <c r="EHB3" s="703"/>
      <c r="EHC3" s="703"/>
      <c r="EHD3" s="703"/>
      <c r="EHE3" s="703"/>
      <c r="EHF3" s="703"/>
      <c r="EHG3" s="703"/>
      <c r="EHH3" s="703"/>
      <c r="EHI3" s="703"/>
      <c r="EHJ3" s="703"/>
      <c r="EHK3" s="703"/>
      <c r="EHL3" s="703"/>
      <c r="EHM3" s="703"/>
      <c r="EHN3" s="703"/>
      <c r="EHO3" s="703"/>
      <c r="EHP3" s="703"/>
      <c r="EHQ3" s="703"/>
      <c r="EHR3" s="703"/>
      <c r="EHS3" s="703"/>
      <c r="EHT3" s="703"/>
      <c r="EHU3" s="703"/>
      <c r="EHV3" s="703"/>
      <c r="EHW3" s="703"/>
      <c r="EHX3" s="703"/>
      <c r="EHY3" s="703"/>
      <c r="EHZ3" s="703"/>
      <c r="EIA3" s="703"/>
      <c r="EIB3" s="703"/>
      <c r="EIC3" s="703"/>
      <c r="EID3" s="703"/>
      <c r="EIE3" s="703"/>
      <c r="EIF3" s="703"/>
      <c r="EIG3" s="703"/>
      <c r="EIH3" s="703"/>
      <c r="EII3" s="703"/>
      <c r="EIJ3" s="703"/>
      <c r="EIK3" s="703"/>
      <c r="EIL3" s="703"/>
      <c r="EIM3" s="703"/>
      <c r="EIN3" s="703"/>
      <c r="EIO3" s="703"/>
      <c r="EIP3" s="703"/>
      <c r="EIQ3" s="703"/>
      <c r="EIR3" s="703"/>
      <c r="EIS3" s="703"/>
      <c r="EIT3" s="703"/>
      <c r="EIU3" s="703"/>
      <c r="EIV3" s="703"/>
      <c r="EIW3" s="703"/>
      <c r="EIX3" s="703"/>
      <c r="EIY3" s="703"/>
      <c r="EIZ3" s="703"/>
      <c r="EJA3" s="703"/>
      <c r="EJB3" s="703"/>
      <c r="EJC3" s="703"/>
      <c r="EJD3" s="703"/>
      <c r="EJE3" s="703"/>
      <c r="EJF3" s="703"/>
      <c r="EJG3" s="703"/>
      <c r="EJH3" s="703"/>
      <c r="EJI3" s="703"/>
      <c r="EJJ3" s="703"/>
      <c r="EJK3" s="703"/>
      <c r="EJL3" s="703"/>
      <c r="EJM3" s="703"/>
      <c r="EJN3" s="703"/>
      <c r="EJO3" s="703"/>
      <c r="EJP3" s="703"/>
      <c r="EJQ3" s="703"/>
      <c r="EJR3" s="703"/>
      <c r="EJS3" s="703"/>
      <c r="EJT3" s="703"/>
      <c r="EJU3" s="703"/>
      <c r="EJV3" s="703"/>
      <c r="EJW3" s="703"/>
      <c r="EJX3" s="703"/>
      <c r="EJY3" s="703"/>
      <c r="EJZ3" s="703"/>
      <c r="EKA3" s="703"/>
      <c r="EKB3" s="703"/>
      <c r="EKC3" s="703"/>
      <c r="EKD3" s="703"/>
      <c r="EKE3" s="703"/>
      <c r="EKF3" s="703"/>
      <c r="EKG3" s="703"/>
      <c r="EKH3" s="703"/>
      <c r="EKI3" s="703"/>
      <c r="EKJ3" s="703"/>
      <c r="EKK3" s="703"/>
      <c r="EKL3" s="703"/>
      <c r="EKM3" s="703"/>
      <c r="EKN3" s="703"/>
      <c r="EKO3" s="703"/>
      <c r="EKP3" s="703"/>
      <c r="EKQ3" s="703"/>
      <c r="EKR3" s="703"/>
      <c r="EKS3" s="703"/>
      <c r="EKT3" s="703"/>
      <c r="EKU3" s="703"/>
      <c r="EKV3" s="703"/>
      <c r="EKW3" s="703"/>
      <c r="EKX3" s="703"/>
      <c r="EKY3" s="703"/>
      <c r="EKZ3" s="703"/>
      <c r="ELA3" s="703"/>
      <c r="ELB3" s="703"/>
      <c r="ELC3" s="703"/>
      <c r="ELD3" s="703"/>
      <c r="ELE3" s="703"/>
      <c r="ELF3" s="703"/>
      <c r="ELG3" s="703"/>
      <c r="ELH3" s="703"/>
      <c r="ELI3" s="703"/>
      <c r="ELJ3" s="703"/>
      <c r="ELK3" s="703"/>
      <c r="ELL3" s="703"/>
      <c r="ELM3" s="703"/>
      <c r="ELN3" s="703"/>
      <c r="ELO3" s="703"/>
      <c r="ELP3" s="703"/>
      <c r="ELQ3" s="703"/>
      <c r="ELR3" s="703"/>
      <c r="ELS3" s="703"/>
      <c r="ELT3" s="703"/>
      <c r="ELU3" s="703"/>
      <c r="ELV3" s="703"/>
      <c r="ELW3" s="703"/>
      <c r="ELX3" s="703"/>
      <c r="ELY3" s="703"/>
      <c r="ELZ3" s="703"/>
      <c r="EMA3" s="703"/>
      <c r="EMB3" s="703"/>
      <c r="EMC3" s="703"/>
      <c r="EMD3" s="703"/>
      <c r="EME3" s="703"/>
      <c r="EMF3" s="703"/>
      <c r="EMG3" s="703"/>
      <c r="EMH3" s="703"/>
      <c r="EMI3" s="703"/>
      <c r="EMJ3" s="703"/>
      <c r="EMK3" s="703"/>
      <c r="EML3" s="703"/>
      <c r="EMM3" s="703"/>
      <c r="EMN3" s="703"/>
      <c r="EMO3" s="703"/>
      <c r="EMP3" s="703"/>
      <c r="EMQ3" s="703"/>
      <c r="EMR3" s="703"/>
      <c r="EMS3" s="703"/>
      <c r="EMT3" s="703"/>
      <c r="EMU3" s="703"/>
      <c r="EMV3" s="703"/>
      <c r="EMW3" s="703"/>
      <c r="EMX3" s="703"/>
      <c r="EMY3" s="703"/>
      <c r="EMZ3" s="703"/>
      <c r="ENA3" s="703"/>
      <c r="ENB3" s="703"/>
      <c r="ENC3" s="703"/>
      <c r="END3" s="703"/>
      <c r="ENE3" s="703"/>
      <c r="ENF3" s="703"/>
      <c r="ENG3" s="703"/>
      <c r="ENH3" s="703"/>
      <c r="ENI3" s="703"/>
      <c r="ENJ3" s="703"/>
      <c r="ENK3" s="703"/>
      <c r="ENL3" s="703"/>
      <c r="ENM3" s="703"/>
      <c r="ENN3" s="703"/>
      <c r="ENO3" s="703"/>
      <c r="ENP3" s="703"/>
      <c r="ENQ3" s="703"/>
      <c r="ENR3" s="703"/>
      <c r="ENS3" s="703"/>
      <c r="ENT3" s="703"/>
      <c r="ENU3" s="703"/>
      <c r="ENV3" s="703"/>
      <c r="ENW3" s="703"/>
      <c r="ENX3" s="703"/>
      <c r="ENY3" s="703"/>
      <c r="ENZ3" s="703"/>
      <c r="EOA3" s="703"/>
      <c r="EOB3" s="703"/>
      <c r="EOC3" s="703"/>
      <c r="EOD3" s="703"/>
      <c r="EOE3" s="703"/>
      <c r="EOF3" s="703"/>
      <c r="EOG3" s="703"/>
      <c r="EOH3" s="703"/>
      <c r="EOI3" s="703"/>
      <c r="EOJ3" s="703"/>
      <c r="EOK3" s="703"/>
      <c r="EOL3" s="703"/>
      <c r="EOM3" s="703"/>
      <c r="EON3" s="703"/>
      <c r="EOO3" s="703"/>
      <c r="EOP3" s="703"/>
      <c r="EOQ3" s="703"/>
      <c r="EOR3" s="703"/>
      <c r="EOS3" s="703"/>
      <c r="EOT3" s="703"/>
      <c r="EOU3" s="703"/>
      <c r="EOV3" s="703"/>
      <c r="EOW3" s="703"/>
      <c r="EOX3" s="703"/>
      <c r="EOY3" s="703"/>
      <c r="EOZ3" s="703"/>
      <c r="EPA3" s="703"/>
      <c r="EPB3" s="703"/>
      <c r="EPC3" s="703"/>
      <c r="EPD3" s="703"/>
      <c r="EPE3" s="703"/>
      <c r="EPF3" s="703"/>
      <c r="EPG3" s="703"/>
      <c r="EPH3" s="703"/>
      <c r="EPI3" s="703"/>
      <c r="EPJ3" s="703"/>
      <c r="EPK3" s="703"/>
      <c r="EPL3" s="703"/>
      <c r="EPM3" s="703"/>
      <c r="EPN3" s="703"/>
      <c r="EPO3" s="703"/>
      <c r="EPP3" s="703"/>
      <c r="EPQ3" s="703"/>
      <c r="EPR3" s="703"/>
      <c r="EPS3" s="703"/>
      <c r="EPT3" s="703"/>
      <c r="EPU3" s="703"/>
      <c r="EPV3" s="703"/>
      <c r="EPW3" s="703"/>
      <c r="EPX3" s="703"/>
      <c r="EPY3" s="703"/>
      <c r="EPZ3" s="703"/>
      <c r="EQA3" s="703"/>
      <c r="EQB3" s="703"/>
      <c r="EQC3" s="703"/>
      <c r="EQD3" s="703"/>
      <c r="EQE3" s="703"/>
      <c r="EQF3" s="703"/>
      <c r="EQG3" s="703"/>
      <c r="EQH3" s="703"/>
      <c r="EQI3" s="703"/>
      <c r="EQJ3" s="703"/>
      <c r="EQK3" s="703"/>
      <c r="EQL3" s="703"/>
      <c r="EQM3" s="703"/>
      <c r="EQN3" s="703"/>
      <c r="EQO3" s="703"/>
      <c r="EQP3" s="703"/>
      <c r="EQQ3" s="703"/>
      <c r="EQR3" s="703"/>
      <c r="EQS3" s="703"/>
      <c r="EQT3" s="703"/>
      <c r="EQU3" s="703"/>
      <c r="EQV3" s="703"/>
      <c r="EQW3" s="703"/>
      <c r="EQX3" s="703"/>
      <c r="EQY3" s="703"/>
      <c r="EQZ3" s="703"/>
      <c r="ERA3" s="703"/>
      <c r="ERB3" s="703"/>
      <c r="ERC3" s="703"/>
      <c r="ERD3" s="703"/>
      <c r="ERE3" s="703"/>
      <c r="ERF3" s="703"/>
      <c r="ERG3" s="703"/>
      <c r="ERH3" s="703"/>
      <c r="ERI3" s="703"/>
      <c r="ERJ3" s="703"/>
      <c r="ERK3" s="703"/>
      <c r="ERL3" s="703"/>
      <c r="ERM3" s="703"/>
      <c r="ERN3" s="703"/>
      <c r="ERO3" s="703"/>
      <c r="ERP3" s="703"/>
      <c r="ERQ3" s="703"/>
      <c r="ERR3" s="703"/>
      <c r="ERS3" s="703"/>
      <c r="ERT3" s="703"/>
      <c r="ERU3" s="703"/>
      <c r="ERV3" s="703"/>
      <c r="ERW3" s="703"/>
      <c r="ERX3" s="703"/>
      <c r="ERY3" s="703"/>
      <c r="ERZ3" s="703"/>
      <c r="ESA3" s="703"/>
      <c r="ESB3" s="703"/>
      <c r="ESC3" s="703"/>
      <c r="ESD3" s="703"/>
      <c r="ESE3" s="703"/>
      <c r="ESF3" s="703"/>
      <c r="ESG3" s="703"/>
      <c r="ESH3" s="703"/>
      <c r="ESI3" s="703"/>
      <c r="ESJ3" s="703"/>
      <c r="ESK3" s="703"/>
      <c r="ESL3" s="703"/>
      <c r="ESM3" s="703"/>
      <c r="ESN3" s="703"/>
      <c r="ESO3" s="703"/>
      <c r="ESP3" s="703"/>
      <c r="ESQ3" s="703"/>
      <c r="ESR3" s="703"/>
      <c r="ESS3" s="703"/>
      <c r="EST3" s="703"/>
      <c r="ESU3" s="703"/>
      <c r="ESV3" s="703"/>
      <c r="ESW3" s="703"/>
      <c r="ESX3" s="703"/>
      <c r="ESY3" s="703"/>
      <c r="ESZ3" s="703"/>
      <c r="ETA3" s="703"/>
      <c r="ETB3" s="703"/>
      <c r="ETC3" s="703"/>
      <c r="ETD3" s="703"/>
      <c r="ETE3" s="703"/>
      <c r="ETF3" s="703"/>
      <c r="ETG3" s="703"/>
      <c r="ETH3" s="703"/>
      <c r="ETI3" s="703"/>
      <c r="ETJ3" s="703"/>
      <c r="ETK3" s="703"/>
      <c r="ETL3" s="703"/>
      <c r="ETM3" s="703"/>
      <c r="ETN3" s="703"/>
      <c r="ETO3" s="703"/>
      <c r="ETP3" s="703"/>
      <c r="ETQ3" s="703"/>
      <c r="ETR3" s="703"/>
      <c r="ETS3" s="703"/>
      <c r="ETT3" s="703"/>
      <c r="ETU3" s="703"/>
      <c r="ETV3" s="703"/>
      <c r="ETW3" s="703"/>
      <c r="ETX3" s="703"/>
      <c r="ETY3" s="703"/>
      <c r="ETZ3" s="703"/>
      <c r="EUA3" s="703"/>
      <c r="EUB3" s="703"/>
      <c r="EUC3" s="703"/>
      <c r="EUD3" s="703"/>
      <c r="EUE3" s="703"/>
      <c r="EUF3" s="703"/>
      <c r="EUG3" s="703"/>
      <c r="EUH3" s="703"/>
      <c r="EUI3" s="703"/>
      <c r="EUJ3" s="703"/>
      <c r="EUK3" s="703"/>
      <c r="EUL3" s="703"/>
      <c r="EUM3" s="703"/>
      <c r="EUN3" s="703"/>
      <c r="EUO3" s="703"/>
      <c r="EUP3" s="703"/>
      <c r="EUQ3" s="703"/>
      <c r="EUR3" s="703"/>
      <c r="EUS3" s="703"/>
      <c r="EUT3" s="703"/>
      <c r="EUU3" s="703"/>
      <c r="EUV3" s="703"/>
      <c r="EUW3" s="703"/>
      <c r="EUX3" s="703"/>
      <c r="EUY3" s="703"/>
      <c r="EUZ3" s="703"/>
      <c r="EVA3" s="703"/>
      <c r="EVB3" s="703"/>
      <c r="EVC3" s="703"/>
      <c r="EVD3" s="703"/>
      <c r="EVE3" s="703"/>
      <c r="EVF3" s="703"/>
      <c r="EVG3" s="703"/>
      <c r="EVH3" s="703"/>
      <c r="EVI3" s="703"/>
      <c r="EVJ3" s="703"/>
      <c r="EVK3" s="703"/>
      <c r="EVL3" s="703"/>
      <c r="EVM3" s="703"/>
      <c r="EVN3" s="703"/>
      <c r="EVO3" s="703"/>
      <c r="EVP3" s="703"/>
      <c r="EVQ3" s="703"/>
      <c r="EVR3" s="703"/>
      <c r="EVS3" s="703"/>
      <c r="EVT3" s="703"/>
      <c r="EVU3" s="703"/>
      <c r="EVV3" s="703"/>
      <c r="EVW3" s="703"/>
      <c r="EVX3" s="703"/>
      <c r="EVY3" s="703"/>
      <c r="EVZ3" s="703"/>
      <c r="EWA3" s="703"/>
      <c r="EWB3" s="703"/>
      <c r="EWC3" s="703"/>
      <c r="EWD3" s="703"/>
      <c r="EWE3" s="703"/>
      <c r="EWF3" s="703"/>
      <c r="EWG3" s="703"/>
      <c r="EWH3" s="703"/>
      <c r="EWI3" s="703"/>
      <c r="EWJ3" s="703"/>
      <c r="EWK3" s="703"/>
      <c r="EWL3" s="703"/>
      <c r="EWM3" s="703"/>
      <c r="EWN3" s="703"/>
      <c r="EWO3" s="703"/>
      <c r="EWP3" s="703"/>
      <c r="EWQ3" s="703"/>
      <c r="EWR3" s="703"/>
      <c r="EWS3" s="703"/>
      <c r="EWT3" s="703"/>
      <c r="EWU3" s="703"/>
      <c r="EWV3" s="703"/>
      <c r="EWW3" s="703"/>
      <c r="EWX3" s="703"/>
      <c r="EWY3" s="703"/>
      <c r="EWZ3" s="703"/>
      <c r="EXA3" s="703"/>
      <c r="EXB3" s="703"/>
      <c r="EXC3" s="703"/>
      <c r="EXD3" s="703"/>
      <c r="EXE3" s="703"/>
      <c r="EXF3" s="703"/>
      <c r="EXG3" s="703"/>
      <c r="EXH3" s="703"/>
      <c r="EXI3" s="703"/>
      <c r="EXJ3" s="703"/>
      <c r="EXK3" s="703"/>
      <c r="EXL3" s="703"/>
      <c r="EXM3" s="703"/>
      <c r="EXN3" s="703"/>
      <c r="EXO3" s="703"/>
      <c r="EXP3" s="703"/>
      <c r="EXQ3" s="703"/>
      <c r="EXR3" s="703"/>
      <c r="EXS3" s="703"/>
      <c r="EXT3" s="703"/>
      <c r="EXU3" s="703"/>
      <c r="EXV3" s="703"/>
      <c r="EXW3" s="703"/>
      <c r="EXX3" s="703"/>
      <c r="EXY3" s="703"/>
      <c r="EXZ3" s="703"/>
      <c r="EYA3" s="703"/>
      <c r="EYB3" s="703"/>
      <c r="EYC3" s="703"/>
      <c r="EYD3" s="703"/>
      <c r="EYE3" s="703"/>
      <c r="EYF3" s="703"/>
      <c r="EYG3" s="703"/>
      <c r="EYH3" s="703"/>
      <c r="EYI3" s="703"/>
      <c r="EYJ3" s="703"/>
      <c r="EYK3" s="703"/>
      <c r="EYL3" s="703"/>
      <c r="EYM3" s="703"/>
      <c r="EYN3" s="703"/>
      <c r="EYO3" s="703"/>
      <c r="EYP3" s="703"/>
      <c r="EYQ3" s="703"/>
      <c r="EYR3" s="703"/>
      <c r="EYS3" s="703"/>
      <c r="EYT3" s="703"/>
      <c r="EYU3" s="703"/>
      <c r="EYV3" s="703"/>
      <c r="EYW3" s="703"/>
      <c r="EYX3" s="703"/>
      <c r="EYY3" s="703"/>
      <c r="EYZ3" s="703"/>
      <c r="EZA3" s="703"/>
      <c r="EZB3" s="703"/>
      <c r="EZC3" s="703"/>
      <c r="EZD3" s="703"/>
      <c r="EZE3" s="703"/>
      <c r="EZF3" s="703"/>
      <c r="EZG3" s="703"/>
      <c r="EZH3" s="703"/>
      <c r="EZI3" s="703"/>
      <c r="EZJ3" s="703"/>
      <c r="EZK3" s="703"/>
      <c r="EZL3" s="703"/>
      <c r="EZM3" s="703"/>
      <c r="EZN3" s="703"/>
      <c r="EZO3" s="703"/>
      <c r="EZP3" s="703"/>
      <c r="EZQ3" s="703"/>
      <c r="EZR3" s="703"/>
      <c r="EZS3" s="703"/>
      <c r="EZT3" s="703"/>
      <c r="EZU3" s="703"/>
      <c r="EZV3" s="703"/>
      <c r="EZW3" s="703"/>
      <c r="EZX3" s="703"/>
      <c r="EZY3" s="703"/>
      <c r="EZZ3" s="703"/>
      <c r="FAA3" s="703"/>
      <c r="FAB3" s="703"/>
      <c r="FAC3" s="703"/>
      <c r="FAD3" s="703"/>
      <c r="FAE3" s="703"/>
      <c r="FAF3" s="703"/>
      <c r="FAG3" s="703"/>
      <c r="FAH3" s="703"/>
      <c r="FAI3" s="703"/>
      <c r="FAJ3" s="703"/>
      <c r="FAK3" s="703"/>
      <c r="FAL3" s="703"/>
      <c r="FAM3" s="703"/>
      <c r="FAN3" s="703"/>
      <c r="FAO3" s="703"/>
      <c r="FAP3" s="703"/>
      <c r="FAQ3" s="703"/>
      <c r="FAR3" s="703"/>
      <c r="FAS3" s="703"/>
      <c r="FAT3" s="703"/>
      <c r="FAU3" s="703"/>
      <c r="FAV3" s="703"/>
      <c r="FAW3" s="703"/>
      <c r="FAX3" s="703"/>
      <c r="FAY3" s="703"/>
      <c r="FAZ3" s="703"/>
      <c r="FBA3" s="703"/>
      <c r="FBB3" s="703"/>
      <c r="FBC3" s="703"/>
      <c r="FBD3" s="703"/>
      <c r="FBE3" s="703"/>
      <c r="FBF3" s="703"/>
      <c r="FBG3" s="703"/>
      <c r="FBH3" s="703"/>
      <c r="FBI3" s="703"/>
      <c r="FBJ3" s="703"/>
      <c r="FBK3" s="703"/>
      <c r="FBL3" s="703"/>
      <c r="FBM3" s="703"/>
      <c r="FBN3" s="703"/>
      <c r="FBO3" s="703"/>
      <c r="FBP3" s="703"/>
      <c r="FBQ3" s="703"/>
      <c r="FBR3" s="703"/>
      <c r="FBS3" s="703"/>
      <c r="FBT3" s="703"/>
      <c r="FBU3" s="703"/>
      <c r="FBV3" s="703"/>
      <c r="FBW3" s="703"/>
      <c r="FBX3" s="703"/>
      <c r="FBY3" s="703"/>
      <c r="FBZ3" s="703"/>
      <c r="FCA3" s="703"/>
      <c r="FCB3" s="703"/>
      <c r="FCC3" s="703"/>
      <c r="FCD3" s="703"/>
      <c r="FCE3" s="703"/>
      <c r="FCF3" s="703"/>
      <c r="FCG3" s="703"/>
      <c r="FCH3" s="703"/>
      <c r="FCI3" s="703"/>
      <c r="FCJ3" s="703"/>
      <c r="FCK3" s="703"/>
      <c r="FCL3" s="703"/>
      <c r="FCM3" s="703"/>
      <c r="FCN3" s="703"/>
      <c r="FCO3" s="703"/>
      <c r="FCP3" s="703"/>
      <c r="FCQ3" s="703"/>
      <c r="FCR3" s="703"/>
      <c r="FCS3" s="703"/>
      <c r="FCT3" s="703"/>
      <c r="FCU3" s="703"/>
      <c r="FCV3" s="703"/>
      <c r="FCW3" s="703"/>
      <c r="FCX3" s="703"/>
      <c r="FCY3" s="703"/>
      <c r="FCZ3" s="703"/>
      <c r="FDA3" s="703"/>
      <c r="FDB3" s="703"/>
      <c r="FDC3" s="703"/>
      <c r="FDD3" s="703"/>
      <c r="FDE3" s="703"/>
      <c r="FDF3" s="703"/>
      <c r="FDG3" s="703"/>
      <c r="FDH3" s="703"/>
      <c r="FDI3" s="703"/>
      <c r="FDJ3" s="703"/>
      <c r="FDK3" s="703"/>
      <c r="FDL3" s="703"/>
      <c r="FDM3" s="703"/>
      <c r="FDN3" s="703"/>
      <c r="FDO3" s="703"/>
      <c r="FDP3" s="703"/>
      <c r="FDQ3" s="703"/>
      <c r="FDR3" s="703"/>
      <c r="FDS3" s="703"/>
      <c r="FDT3" s="703"/>
      <c r="FDU3" s="703"/>
      <c r="FDV3" s="703"/>
      <c r="FDW3" s="703"/>
      <c r="FDX3" s="703"/>
      <c r="FDY3" s="703"/>
      <c r="FDZ3" s="703"/>
      <c r="FEA3" s="703"/>
      <c r="FEB3" s="703"/>
      <c r="FEC3" s="703"/>
      <c r="FED3" s="703"/>
      <c r="FEE3" s="703"/>
      <c r="FEF3" s="703"/>
      <c r="FEG3" s="703"/>
      <c r="FEH3" s="703"/>
      <c r="FEI3" s="703"/>
      <c r="FEJ3" s="703"/>
      <c r="FEK3" s="703"/>
      <c r="FEL3" s="703"/>
      <c r="FEM3" s="703"/>
      <c r="FEN3" s="703"/>
      <c r="FEO3" s="703"/>
      <c r="FEP3" s="703"/>
      <c r="FEQ3" s="703"/>
      <c r="FER3" s="703"/>
      <c r="FES3" s="703"/>
      <c r="FET3" s="703"/>
      <c r="FEU3" s="703"/>
      <c r="FEV3" s="703"/>
      <c r="FEW3" s="703"/>
      <c r="FEX3" s="703"/>
      <c r="FEY3" s="703"/>
      <c r="FEZ3" s="703"/>
      <c r="FFA3" s="703"/>
      <c r="FFB3" s="703"/>
      <c r="FFC3" s="703"/>
      <c r="FFD3" s="703"/>
      <c r="FFE3" s="703"/>
      <c r="FFF3" s="703"/>
      <c r="FFG3" s="703"/>
      <c r="FFH3" s="703"/>
      <c r="FFI3" s="703"/>
      <c r="FFJ3" s="703"/>
      <c r="FFK3" s="703"/>
      <c r="FFL3" s="703"/>
      <c r="FFM3" s="703"/>
      <c r="FFN3" s="703"/>
      <c r="FFO3" s="703"/>
      <c r="FFP3" s="703"/>
      <c r="FFQ3" s="703"/>
      <c r="FFR3" s="703"/>
      <c r="FFS3" s="703"/>
      <c r="FFT3" s="703"/>
      <c r="FFU3" s="703"/>
      <c r="FFV3" s="703"/>
      <c r="FFW3" s="703"/>
      <c r="FFX3" s="703"/>
      <c r="FFY3" s="703"/>
      <c r="FFZ3" s="703"/>
      <c r="FGA3" s="703"/>
      <c r="FGB3" s="703"/>
      <c r="FGC3" s="703"/>
      <c r="FGD3" s="703"/>
      <c r="FGE3" s="703"/>
      <c r="FGF3" s="703"/>
      <c r="FGG3" s="703"/>
      <c r="FGH3" s="703"/>
      <c r="FGI3" s="703"/>
      <c r="FGJ3" s="703"/>
      <c r="FGK3" s="703"/>
      <c r="FGL3" s="703"/>
      <c r="FGM3" s="703"/>
      <c r="FGN3" s="703"/>
      <c r="FGO3" s="703"/>
      <c r="FGP3" s="703"/>
      <c r="FGQ3" s="703"/>
      <c r="FGR3" s="703"/>
      <c r="FGS3" s="703"/>
      <c r="FGT3" s="703"/>
      <c r="FGU3" s="703"/>
      <c r="FGV3" s="703"/>
      <c r="FGW3" s="703"/>
      <c r="FGX3" s="703"/>
      <c r="FGY3" s="703"/>
      <c r="FGZ3" s="703"/>
      <c r="FHA3" s="703"/>
      <c r="FHB3" s="703"/>
      <c r="FHC3" s="703"/>
      <c r="FHD3" s="703"/>
      <c r="FHE3" s="703"/>
      <c r="FHF3" s="703"/>
      <c r="FHG3" s="703"/>
      <c r="FHH3" s="703"/>
      <c r="FHI3" s="703"/>
      <c r="FHJ3" s="703"/>
      <c r="FHK3" s="703"/>
      <c r="FHL3" s="703"/>
      <c r="FHM3" s="703"/>
      <c r="FHN3" s="703"/>
      <c r="FHO3" s="703"/>
      <c r="FHP3" s="703"/>
      <c r="FHQ3" s="703"/>
      <c r="FHR3" s="703"/>
      <c r="FHS3" s="703"/>
      <c r="FHT3" s="703"/>
      <c r="FHU3" s="703"/>
      <c r="FHV3" s="703"/>
      <c r="FHW3" s="703"/>
      <c r="FHX3" s="703"/>
      <c r="FHY3" s="703"/>
      <c r="FHZ3" s="703"/>
      <c r="FIA3" s="703"/>
      <c r="FIB3" s="703"/>
      <c r="FIC3" s="703"/>
      <c r="FID3" s="703"/>
      <c r="FIE3" s="703"/>
      <c r="FIF3" s="703"/>
      <c r="FIG3" s="703"/>
      <c r="FIH3" s="703"/>
      <c r="FII3" s="703"/>
      <c r="FIJ3" s="703"/>
      <c r="FIK3" s="703"/>
      <c r="FIL3" s="703"/>
      <c r="FIM3" s="703"/>
      <c r="FIN3" s="703"/>
      <c r="FIO3" s="703"/>
      <c r="FIP3" s="703"/>
      <c r="FIQ3" s="703"/>
      <c r="FIR3" s="703"/>
      <c r="FIS3" s="703"/>
      <c r="FIT3" s="703"/>
      <c r="FIU3" s="703"/>
      <c r="FIV3" s="703"/>
      <c r="FIW3" s="703"/>
      <c r="FIX3" s="703"/>
      <c r="FIY3" s="703"/>
      <c r="FIZ3" s="703"/>
      <c r="FJA3" s="703"/>
      <c r="FJB3" s="703"/>
      <c r="FJC3" s="703"/>
      <c r="FJD3" s="703"/>
      <c r="FJE3" s="703"/>
      <c r="FJF3" s="703"/>
      <c r="FJG3" s="703"/>
      <c r="FJH3" s="703"/>
      <c r="FJI3" s="703"/>
      <c r="FJJ3" s="703"/>
      <c r="FJK3" s="703"/>
      <c r="FJL3" s="703"/>
      <c r="FJM3" s="703"/>
      <c r="FJN3" s="703"/>
      <c r="FJO3" s="703"/>
      <c r="FJP3" s="703"/>
      <c r="FJQ3" s="703"/>
      <c r="FJR3" s="703"/>
      <c r="FJS3" s="703"/>
      <c r="FJT3" s="703"/>
      <c r="FJU3" s="703"/>
      <c r="FJV3" s="703"/>
      <c r="FJW3" s="703"/>
      <c r="FJX3" s="703"/>
      <c r="FJY3" s="703"/>
      <c r="FJZ3" s="703"/>
      <c r="FKA3" s="703"/>
      <c r="FKB3" s="703"/>
      <c r="FKC3" s="703"/>
      <c r="FKD3" s="703"/>
      <c r="FKE3" s="703"/>
      <c r="FKF3" s="703"/>
      <c r="FKG3" s="703"/>
      <c r="FKH3" s="703"/>
      <c r="FKI3" s="703"/>
      <c r="FKJ3" s="703"/>
      <c r="FKK3" s="703"/>
      <c r="FKL3" s="703"/>
      <c r="FKM3" s="703"/>
      <c r="FKN3" s="703"/>
      <c r="FKO3" s="703"/>
      <c r="FKP3" s="703"/>
      <c r="FKQ3" s="703"/>
      <c r="FKR3" s="703"/>
      <c r="FKS3" s="703"/>
      <c r="FKT3" s="703"/>
      <c r="FKU3" s="703"/>
      <c r="FKV3" s="703"/>
      <c r="FKW3" s="703"/>
      <c r="FKX3" s="703"/>
      <c r="FKY3" s="703"/>
      <c r="FKZ3" s="703"/>
      <c r="FLA3" s="703"/>
      <c r="FLB3" s="703"/>
      <c r="FLC3" s="703"/>
      <c r="FLD3" s="703"/>
      <c r="FLE3" s="703"/>
      <c r="FLF3" s="703"/>
      <c r="FLG3" s="703"/>
      <c r="FLH3" s="703"/>
      <c r="FLI3" s="703"/>
      <c r="FLJ3" s="703"/>
      <c r="FLK3" s="703"/>
      <c r="FLL3" s="703"/>
      <c r="FLM3" s="703"/>
      <c r="FLN3" s="703"/>
      <c r="FLO3" s="703"/>
      <c r="FLP3" s="703"/>
      <c r="FLQ3" s="703"/>
      <c r="FLR3" s="703"/>
      <c r="FLS3" s="703"/>
      <c r="FLT3" s="703"/>
      <c r="FLU3" s="703"/>
      <c r="FLV3" s="703"/>
      <c r="FLW3" s="703"/>
      <c r="FLX3" s="703"/>
      <c r="FLY3" s="703"/>
      <c r="FLZ3" s="703"/>
      <c r="FMA3" s="703"/>
      <c r="FMB3" s="703"/>
      <c r="FMC3" s="703"/>
      <c r="FMD3" s="703"/>
      <c r="FME3" s="703"/>
      <c r="FMF3" s="703"/>
      <c r="FMG3" s="703"/>
      <c r="FMH3" s="703"/>
      <c r="FMI3" s="703"/>
      <c r="FMJ3" s="703"/>
      <c r="FMK3" s="703"/>
      <c r="FML3" s="703"/>
      <c r="FMM3" s="703"/>
      <c r="FMN3" s="703"/>
      <c r="FMO3" s="703"/>
      <c r="FMP3" s="703"/>
      <c r="FMQ3" s="703"/>
      <c r="FMR3" s="703"/>
      <c r="FMS3" s="703"/>
      <c r="FMT3" s="703"/>
      <c r="FMU3" s="703"/>
      <c r="FMV3" s="703"/>
      <c r="FMW3" s="703"/>
      <c r="FMX3" s="703"/>
      <c r="FMY3" s="703"/>
      <c r="FMZ3" s="703"/>
      <c r="FNA3" s="703"/>
      <c r="FNB3" s="703"/>
      <c r="FNC3" s="703"/>
      <c r="FND3" s="703"/>
      <c r="FNE3" s="703"/>
      <c r="FNF3" s="703"/>
      <c r="FNG3" s="703"/>
      <c r="FNH3" s="703"/>
      <c r="FNI3" s="703"/>
      <c r="FNJ3" s="703"/>
      <c r="FNK3" s="703"/>
      <c r="FNL3" s="703"/>
      <c r="FNM3" s="703"/>
      <c r="FNN3" s="703"/>
      <c r="FNO3" s="703"/>
      <c r="FNP3" s="703"/>
      <c r="FNQ3" s="703"/>
      <c r="FNR3" s="703"/>
      <c r="FNS3" s="703"/>
      <c r="FNT3" s="703"/>
      <c r="FNU3" s="703"/>
      <c r="FNV3" s="703"/>
      <c r="FNW3" s="703"/>
      <c r="FNX3" s="703"/>
      <c r="FNY3" s="703"/>
      <c r="FNZ3" s="703"/>
      <c r="FOA3" s="703"/>
      <c r="FOB3" s="703"/>
      <c r="FOC3" s="703"/>
      <c r="FOD3" s="703"/>
      <c r="FOE3" s="703"/>
      <c r="FOF3" s="703"/>
      <c r="FOG3" s="703"/>
      <c r="FOH3" s="703"/>
      <c r="FOI3" s="703"/>
      <c r="FOJ3" s="703"/>
      <c r="FOK3" s="703"/>
      <c r="FOL3" s="703"/>
      <c r="FOM3" s="703"/>
      <c r="FON3" s="703"/>
      <c r="FOO3" s="703"/>
      <c r="FOP3" s="703"/>
      <c r="FOQ3" s="703"/>
      <c r="FOR3" s="703"/>
      <c r="FOS3" s="703"/>
      <c r="FOT3" s="703"/>
      <c r="FOU3" s="703"/>
      <c r="FOV3" s="703"/>
      <c r="FOW3" s="703"/>
      <c r="FOX3" s="703"/>
      <c r="FOY3" s="703"/>
      <c r="FOZ3" s="703"/>
      <c r="FPA3" s="703"/>
      <c r="FPB3" s="703"/>
      <c r="FPC3" s="703"/>
      <c r="FPD3" s="703"/>
      <c r="FPE3" s="703"/>
      <c r="FPF3" s="703"/>
      <c r="FPG3" s="703"/>
      <c r="FPH3" s="703"/>
      <c r="FPI3" s="703"/>
      <c r="FPJ3" s="703"/>
      <c r="FPK3" s="703"/>
      <c r="FPL3" s="703"/>
      <c r="FPM3" s="703"/>
      <c r="FPN3" s="703"/>
      <c r="FPO3" s="703"/>
      <c r="FPP3" s="703"/>
      <c r="FPQ3" s="703"/>
      <c r="FPR3" s="703"/>
      <c r="FPS3" s="703"/>
      <c r="FPT3" s="703"/>
      <c r="FPU3" s="703"/>
      <c r="FPV3" s="703"/>
      <c r="FPW3" s="703"/>
      <c r="FPX3" s="703"/>
      <c r="FPY3" s="703"/>
      <c r="FPZ3" s="703"/>
      <c r="FQA3" s="703"/>
      <c r="FQB3" s="703"/>
      <c r="FQC3" s="703"/>
      <c r="FQD3" s="703"/>
      <c r="FQE3" s="703"/>
      <c r="FQF3" s="703"/>
      <c r="FQG3" s="703"/>
      <c r="FQH3" s="703"/>
      <c r="FQI3" s="703"/>
      <c r="FQJ3" s="703"/>
      <c r="FQK3" s="703"/>
      <c r="FQL3" s="703"/>
      <c r="FQM3" s="703"/>
      <c r="FQN3" s="703"/>
      <c r="FQO3" s="703"/>
      <c r="FQP3" s="703"/>
      <c r="FQQ3" s="703"/>
      <c r="FQR3" s="703"/>
      <c r="FQS3" s="703"/>
      <c r="FQT3" s="703"/>
      <c r="FQU3" s="703"/>
      <c r="FQV3" s="703"/>
      <c r="FQW3" s="703"/>
      <c r="FQX3" s="703"/>
      <c r="FQY3" s="703"/>
      <c r="FQZ3" s="703"/>
      <c r="FRA3" s="703"/>
      <c r="FRB3" s="703"/>
      <c r="FRC3" s="703"/>
      <c r="FRD3" s="703"/>
      <c r="FRE3" s="703"/>
      <c r="FRF3" s="703"/>
      <c r="FRG3" s="703"/>
      <c r="FRH3" s="703"/>
      <c r="FRI3" s="703"/>
      <c r="FRJ3" s="703"/>
      <c r="FRK3" s="703"/>
      <c r="FRL3" s="703"/>
      <c r="FRM3" s="703"/>
      <c r="FRN3" s="703"/>
      <c r="FRO3" s="703"/>
      <c r="FRP3" s="703"/>
      <c r="FRQ3" s="703"/>
      <c r="FRR3" s="703"/>
      <c r="FRS3" s="703"/>
      <c r="FRT3" s="703"/>
      <c r="FRU3" s="703"/>
      <c r="FRV3" s="703"/>
      <c r="FRW3" s="703"/>
      <c r="FRX3" s="703"/>
      <c r="FRY3" s="703"/>
      <c r="FRZ3" s="703"/>
      <c r="FSA3" s="703"/>
      <c r="FSB3" s="703"/>
      <c r="FSC3" s="703"/>
      <c r="FSD3" s="703"/>
      <c r="FSE3" s="703"/>
      <c r="FSF3" s="703"/>
      <c r="FSG3" s="703"/>
      <c r="FSH3" s="703"/>
      <c r="FSI3" s="703"/>
      <c r="FSJ3" s="703"/>
      <c r="FSK3" s="703"/>
      <c r="FSL3" s="703"/>
      <c r="FSM3" s="703"/>
      <c r="FSN3" s="703"/>
      <c r="FSO3" s="703"/>
      <c r="FSP3" s="703"/>
      <c r="FSQ3" s="703"/>
      <c r="FSR3" s="703"/>
      <c r="FSS3" s="703"/>
      <c r="FST3" s="703"/>
      <c r="FSU3" s="703"/>
      <c r="FSV3" s="703"/>
      <c r="FSW3" s="703"/>
      <c r="FSX3" s="703"/>
      <c r="FSY3" s="703"/>
      <c r="FSZ3" s="703"/>
      <c r="FTA3" s="703"/>
      <c r="FTB3" s="703"/>
      <c r="FTC3" s="703"/>
      <c r="FTD3" s="703"/>
      <c r="FTE3" s="703"/>
      <c r="FTF3" s="703"/>
      <c r="FTG3" s="703"/>
      <c r="FTH3" s="703"/>
      <c r="FTI3" s="703"/>
      <c r="FTJ3" s="703"/>
      <c r="FTK3" s="703"/>
      <c r="FTL3" s="703"/>
      <c r="FTM3" s="703"/>
      <c r="FTN3" s="703"/>
      <c r="FTO3" s="703"/>
      <c r="FTP3" s="703"/>
      <c r="FTQ3" s="703"/>
      <c r="FTR3" s="703"/>
      <c r="FTS3" s="703"/>
      <c r="FTT3" s="703"/>
      <c r="FTU3" s="703"/>
      <c r="FTV3" s="703"/>
      <c r="FTW3" s="703"/>
      <c r="FTX3" s="703"/>
      <c r="FTY3" s="703"/>
      <c r="FTZ3" s="703"/>
      <c r="FUA3" s="703"/>
      <c r="FUB3" s="703"/>
      <c r="FUC3" s="703"/>
      <c r="FUD3" s="703"/>
      <c r="FUE3" s="703"/>
      <c r="FUF3" s="703"/>
      <c r="FUG3" s="703"/>
      <c r="FUH3" s="703"/>
      <c r="FUI3" s="703"/>
      <c r="FUJ3" s="703"/>
      <c r="FUK3" s="703"/>
      <c r="FUL3" s="703"/>
      <c r="FUM3" s="703"/>
      <c r="FUN3" s="703"/>
      <c r="FUO3" s="703"/>
      <c r="FUP3" s="703"/>
      <c r="FUQ3" s="703"/>
      <c r="FUR3" s="703"/>
      <c r="FUS3" s="703"/>
      <c r="FUT3" s="703"/>
      <c r="FUU3" s="703"/>
      <c r="FUV3" s="703"/>
      <c r="FUW3" s="703"/>
      <c r="FUX3" s="703"/>
      <c r="FUY3" s="703"/>
      <c r="FUZ3" s="703"/>
      <c r="FVA3" s="703"/>
      <c r="FVB3" s="703"/>
      <c r="FVC3" s="703"/>
      <c r="FVD3" s="703"/>
      <c r="FVE3" s="703"/>
      <c r="FVF3" s="703"/>
      <c r="FVG3" s="703"/>
      <c r="FVH3" s="703"/>
      <c r="FVI3" s="703"/>
      <c r="FVJ3" s="703"/>
      <c r="FVK3" s="703"/>
      <c r="FVL3" s="703"/>
      <c r="FVM3" s="703"/>
      <c r="FVN3" s="703"/>
      <c r="FVO3" s="703"/>
      <c r="FVP3" s="703"/>
      <c r="FVQ3" s="703"/>
      <c r="FVR3" s="703"/>
      <c r="FVS3" s="703"/>
      <c r="FVT3" s="703"/>
      <c r="FVU3" s="703"/>
      <c r="FVV3" s="703"/>
      <c r="FVW3" s="703"/>
      <c r="FVX3" s="703"/>
      <c r="FVY3" s="703"/>
      <c r="FVZ3" s="703"/>
      <c r="FWA3" s="703"/>
      <c r="FWB3" s="703"/>
      <c r="FWC3" s="703"/>
      <c r="FWD3" s="703"/>
      <c r="FWE3" s="703"/>
      <c r="FWF3" s="703"/>
      <c r="FWG3" s="703"/>
      <c r="FWH3" s="703"/>
      <c r="FWI3" s="703"/>
      <c r="FWJ3" s="703"/>
      <c r="FWK3" s="703"/>
      <c r="FWL3" s="703"/>
      <c r="FWM3" s="703"/>
      <c r="FWN3" s="703"/>
      <c r="FWO3" s="703"/>
      <c r="FWP3" s="703"/>
      <c r="FWQ3" s="703"/>
      <c r="FWR3" s="703"/>
      <c r="FWS3" s="703"/>
      <c r="FWT3" s="703"/>
      <c r="FWU3" s="703"/>
      <c r="FWV3" s="703"/>
      <c r="FWW3" s="703"/>
      <c r="FWX3" s="703"/>
      <c r="FWY3" s="703"/>
      <c r="FWZ3" s="703"/>
      <c r="FXA3" s="703"/>
      <c r="FXB3" s="703"/>
      <c r="FXC3" s="703"/>
      <c r="FXD3" s="703"/>
      <c r="FXE3" s="703"/>
      <c r="FXF3" s="703"/>
      <c r="FXG3" s="703"/>
      <c r="FXH3" s="703"/>
      <c r="FXI3" s="703"/>
      <c r="FXJ3" s="703"/>
      <c r="FXK3" s="703"/>
      <c r="FXL3" s="703"/>
      <c r="FXM3" s="703"/>
      <c r="FXN3" s="703"/>
      <c r="FXO3" s="703"/>
      <c r="FXP3" s="703"/>
      <c r="FXQ3" s="703"/>
      <c r="FXR3" s="703"/>
      <c r="FXS3" s="703"/>
      <c r="FXT3" s="703"/>
      <c r="FXU3" s="703"/>
      <c r="FXV3" s="703"/>
      <c r="FXW3" s="703"/>
      <c r="FXX3" s="703"/>
      <c r="FXY3" s="703"/>
      <c r="FXZ3" s="703"/>
      <c r="FYA3" s="703"/>
      <c r="FYB3" s="703"/>
      <c r="FYC3" s="703"/>
      <c r="FYD3" s="703"/>
      <c r="FYE3" s="703"/>
      <c r="FYF3" s="703"/>
      <c r="FYG3" s="703"/>
      <c r="FYH3" s="703"/>
      <c r="FYI3" s="703"/>
      <c r="FYJ3" s="703"/>
      <c r="FYK3" s="703"/>
      <c r="FYL3" s="703"/>
      <c r="FYM3" s="703"/>
      <c r="FYN3" s="703"/>
      <c r="FYO3" s="703"/>
      <c r="FYP3" s="703"/>
      <c r="FYQ3" s="703"/>
      <c r="FYR3" s="703"/>
      <c r="FYS3" s="703"/>
      <c r="FYT3" s="703"/>
      <c r="FYU3" s="703"/>
      <c r="FYV3" s="703"/>
      <c r="FYW3" s="703"/>
      <c r="FYX3" s="703"/>
      <c r="FYY3" s="703"/>
      <c r="FYZ3" s="703"/>
      <c r="FZA3" s="703"/>
      <c r="FZB3" s="703"/>
      <c r="FZC3" s="703"/>
      <c r="FZD3" s="703"/>
      <c r="FZE3" s="703"/>
      <c r="FZF3" s="703"/>
      <c r="FZG3" s="703"/>
      <c r="FZH3" s="703"/>
      <c r="FZI3" s="703"/>
      <c r="FZJ3" s="703"/>
      <c r="FZK3" s="703"/>
      <c r="FZL3" s="703"/>
      <c r="FZM3" s="703"/>
      <c r="FZN3" s="703"/>
      <c r="FZO3" s="703"/>
      <c r="FZP3" s="703"/>
      <c r="FZQ3" s="703"/>
      <c r="FZR3" s="703"/>
      <c r="FZS3" s="703"/>
      <c r="FZT3" s="703"/>
      <c r="FZU3" s="703"/>
      <c r="FZV3" s="703"/>
      <c r="FZW3" s="703"/>
      <c r="FZX3" s="703"/>
      <c r="FZY3" s="703"/>
      <c r="FZZ3" s="703"/>
      <c r="GAA3" s="703"/>
      <c r="GAB3" s="703"/>
      <c r="GAC3" s="703"/>
      <c r="GAD3" s="703"/>
      <c r="GAE3" s="703"/>
      <c r="GAF3" s="703"/>
      <c r="GAG3" s="703"/>
      <c r="GAH3" s="703"/>
      <c r="GAI3" s="703"/>
      <c r="GAJ3" s="703"/>
      <c r="GAK3" s="703"/>
      <c r="GAL3" s="703"/>
      <c r="GAM3" s="703"/>
      <c r="GAN3" s="703"/>
      <c r="GAO3" s="703"/>
      <c r="GAP3" s="703"/>
      <c r="GAQ3" s="703"/>
      <c r="GAR3" s="703"/>
      <c r="GAS3" s="703"/>
      <c r="GAT3" s="703"/>
      <c r="GAU3" s="703"/>
      <c r="GAV3" s="703"/>
      <c r="GAW3" s="703"/>
      <c r="GAX3" s="703"/>
      <c r="GAY3" s="703"/>
      <c r="GAZ3" s="703"/>
      <c r="GBA3" s="703"/>
      <c r="GBB3" s="703"/>
      <c r="GBC3" s="703"/>
      <c r="GBD3" s="703"/>
      <c r="GBE3" s="703"/>
      <c r="GBF3" s="703"/>
      <c r="GBG3" s="703"/>
      <c r="GBH3" s="703"/>
      <c r="GBI3" s="703"/>
      <c r="GBJ3" s="703"/>
      <c r="GBK3" s="703"/>
      <c r="GBL3" s="703"/>
      <c r="GBM3" s="703"/>
      <c r="GBN3" s="703"/>
      <c r="GBO3" s="703"/>
      <c r="GBP3" s="703"/>
      <c r="GBQ3" s="703"/>
      <c r="GBR3" s="703"/>
      <c r="GBS3" s="703"/>
      <c r="GBT3" s="703"/>
      <c r="GBU3" s="703"/>
      <c r="GBV3" s="703"/>
      <c r="GBW3" s="703"/>
      <c r="GBX3" s="703"/>
      <c r="GBY3" s="703"/>
      <c r="GBZ3" s="703"/>
      <c r="GCA3" s="703"/>
      <c r="GCB3" s="703"/>
      <c r="GCC3" s="703"/>
      <c r="GCD3" s="703"/>
      <c r="GCE3" s="703"/>
      <c r="GCF3" s="703"/>
      <c r="GCG3" s="703"/>
      <c r="GCH3" s="703"/>
      <c r="GCI3" s="703"/>
      <c r="GCJ3" s="703"/>
      <c r="GCK3" s="703"/>
      <c r="GCL3" s="703"/>
      <c r="GCM3" s="703"/>
      <c r="GCN3" s="703"/>
      <c r="GCO3" s="703"/>
      <c r="GCP3" s="703"/>
      <c r="GCQ3" s="703"/>
      <c r="GCR3" s="703"/>
      <c r="GCS3" s="703"/>
      <c r="GCT3" s="703"/>
      <c r="GCU3" s="703"/>
      <c r="GCV3" s="703"/>
      <c r="GCW3" s="703"/>
      <c r="GCX3" s="703"/>
      <c r="GCY3" s="703"/>
      <c r="GCZ3" s="703"/>
      <c r="GDA3" s="703"/>
      <c r="GDB3" s="703"/>
      <c r="GDC3" s="703"/>
      <c r="GDD3" s="703"/>
      <c r="GDE3" s="703"/>
      <c r="GDF3" s="703"/>
      <c r="GDG3" s="703"/>
      <c r="GDH3" s="703"/>
      <c r="GDI3" s="703"/>
      <c r="GDJ3" s="703"/>
      <c r="GDK3" s="703"/>
      <c r="GDL3" s="703"/>
      <c r="GDM3" s="703"/>
      <c r="GDN3" s="703"/>
      <c r="GDO3" s="703"/>
      <c r="GDP3" s="703"/>
      <c r="GDQ3" s="703"/>
      <c r="GDR3" s="703"/>
      <c r="GDS3" s="703"/>
      <c r="GDT3" s="703"/>
      <c r="GDU3" s="703"/>
      <c r="GDV3" s="703"/>
      <c r="GDW3" s="703"/>
      <c r="GDX3" s="703"/>
      <c r="GDY3" s="703"/>
      <c r="GDZ3" s="703"/>
      <c r="GEA3" s="703"/>
      <c r="GEB3" s="703"/>
      <c r="GEC3" s="703"/>
      <c r="GED3" s="703"/>
      <c r="GEE3" s="703"/>
      <c r="GEF3" s="703"/>
      <c r="GEG3" s="703"/>
      <c r="GEH3" s="703"/>
      <c r="GEI3" s="703"/>
      <c r="GEJ3" s="703"/>
      <c r="GEK3" s="703"/>
      <c r="GEL3" s="703"/>
      <c r="GEM3" s="703"/>
      <c r="GEN3" s="703"/>
      <c r="GEO3" s="703"/>
      <c r="GEP3" s="703"/>
      <c r="GEQ3" s="703"/>
      <c r="GER3" s="703"/>
      <c r="GES3" s="703"/>
      <c r="GET3" s="703"/>
      <c r="GEU3" s="703"/>
      <c r="GEV3" s="703"/>
      <c r="GEW3" s="703"/>
      <c r="GEX3" s="703"/>
      <c r="GEY3" s="703"/>
      <c r="GEZ3" s="703"/>
      <c r="GFA3" s="703"/>
      <c r="GFB3" s="703"/>
      <c r="GFC3" s="703"/>
      <c r="GFD3" s="703"/>
      <c r="GFE3" s="703"/>
      <c r="GFF3" s="703"/>
      <c r="GFG3" s="703"/>
      <c r="GFH3" s="703"/>
      <c r="GFI3" s="703"/>
      <c r="GFJ3" s="703"/>
      <c r="GFK3" s="703"/>
      <c r="GFL3" s="703"/>
      <c r="GFM3" s="703"/>
      <c r="GFN3" s="703"/>
      <c r="GFO3" s="703"/>
      <c r="GFP3" s="703"/>
      <c r="GFQ3" s="703"/>
      <c r="GFR3" s="703"/>
      <c r="GFS3" s="703"/>
      <c r="GFT3" s="703"/>
      <c r="GFU3" s="703"/>
      <c r="GFV3" s="703"/>
      <c r="GFW3" s="703"/>
      <c r="GFX3" s="703"/>
      <c r="GFY3" s="703"/>
      <c r="GFZ3" s="703"/>
      <c r="GGA3" s="703"/>
      <c r="GGB3" s="703"/>
      <c r="GGC3" s="703"/>
      <c r="GGD3" s="703"/>
      <c r="GGE3" s="703"/>
      <c r="GGF3" s="703"/>
      <c r="GGG3" s="703"/>
      <c r="GGH3" s="703"/>
      <c r="GGI3" s="703"/>
      <c r="GGJ3" s="703"/>
      <c r="GGK3" s="703"/>
      <c r="GGL3" s="703"/>
      <c r="GGM3" s="703"/>
      <c r="GGN3" s="703"/>
      <c r="GGO3" s="703"/>
      <c r="GGP3" s="703"/>
      <c r="GGQ3" s="703"/>
      <c r="GGR3" s="703"/>
      <c r="GGS3" s="703"/>
      <c r="GGT3" s="703"/>
      <c r="GGU3" s="703"/>
      <c r="GGV3" s="703"/>
      <c r="GGW3" s="703"/>
      <c r="GGX3" s="703"/>
      <c r="GGY3" s="703"/>
      <c r="GGZ3" s="703"/>
      <c r="GHA3" s="703"/>
      <c r="GHB3" s="703"/>
      <c r="GHC3" s="703"/>
      <c r="GHD3" s="703"/>
      <c r="GHE3" s="703"/>
      <c r="GHF3" s="703"/>
      <c r="GHG3" s="703"/>
      <c r="GHH3" s="703"/>
      <c r="GHI3" s="703"/>
      <c r="GHJ3" s="703"/>
      <c r="GHK3" s="703"/>
      <c r="GHL3" s="703"/>
      <c r="GHM3" s="703"/>
      <c r="GHN3" s="703"/>
      <c r="GHO3" s="703"/>
      <c r="GHP3" s="703"/>
      <c r="GHQ3" s="703"/>
      <c r="GHR3" s="703"/>
      <c r="GHS3" s="703"/>
      <c r="GHT3" s="703"/>
      <c r="GHU3" s="703"/>
      <c r="GHV3" s="703"/>
      <c r="GHW3" s="703"/>
      <c r="GHX3" s="703"/>
      <c r="GHY3" s="703"/>
      <c r="GHZ3" s="703"/>
      <c r="GIA3" s="703"/>
      <c r="GIB3" s="703"/>
      <c r="GIC3" s="703"/>
      <c r="GID3" s="703"/>
      <c r="GIE3" s="703"/>
      <c r="GIF3" s="703"/>
      <c r="GIG3" s="703"/>
      <c r="GIH3" s="703"/>
      <c r="GII3" s="703"/>
      <c r="GIJ3" s="703"/>
      <c r="GIK3" s="703"/>
      <c r="GIL3" s="703"/>
      <c r="GIM3" s="703"/>
      <c r="GIN3" s="703"/>
      <c r="GIO3" s="703"/>
      <c r="GIP3" s="703"/>
      <c r="GIQ3" s="703"/>
      <c r="GIR3" s="703"/>
      <c r="GIS3" s="703"/>
      <c r="GIT3" s="703"/>
      <c r="GIU3" s="703"/>
      <c r="GIV3" s="703"/>
      <c r="GIW3" s="703"/>
      <c r="GIX3" s="703"/>
      <c r="GIY3" s="703"/>
      <c r="GIZ3" s="703"/>
      <c r="GJA3" s="703"/>
      <c r="GJB3" s="703"/>
      <c r="GJC3" s="703"/>
      <c r="GJD3" s="703"/>
      <c r="GJE3" s="703"/>
      <c r="GJF3" s="703"/>
      <c r="GJG3" s="703"/>
      <c r="GJH3" s="703"/>
      <c r="GJI3" s="703"/>
      <c r="GJJ3" s="703"/>
      <c r="GJK3" s="703"/>
      <c r="GJL3" s="703"/>
      <c r="GJM3" s="703"/>
      <c r="GJN3" s="703"/>
      <c r="GJO3" s="703"/>
      <c r="GJP3" s="703"/>
      <c r="GJQ3" s="703"/>
      <c r="GJR3" s="703"/>
      <c r="GJS3" s="703"/>
      <c r="GJT3" s="703"/>
      <c r="GJU3" s="703"/>
      <c r="GJV3" s="703"/>
      <c r="GJW3" s="703"/>
      <c r="GJX3" s="703"/>
      <c r="GJY3" s="703"/>
      <c r="GJZ3" s="703"/>
      <c r="GKA3" s="703"/>
      <c r="GKB3" s="703"/>
      <c r="GKC3" s="703"/>
      <c r="GKD3" s="703"/>
      <c r="GKE3" s="703"/>
      <c r="GKF3" s="703"/>
      <c r="GKG3" s="703"/>
      <c r="GKH3" s="703"/>
      <c r="GKI3" s="703"/>
      <c r="GKJ3" s="703"/>
      <c r="GKK3" s="703"/>
      <c r="GKL3" s="703"/>
      <c r="GKM3" s="703"/>
      <c r="GKN3" s="703"/>
      <c r="GKO3" s="703"/>
      <c r="GKP3" s="703"/>
      <c r="GKQ3" s="703"/>
      <c r="GKR3" s="703"/>
      <c r="GKS3" s="703"/>
      <c r="GKT3" s="703"/>
      <c r="GKU3" s="703"/>
      <c r="GKV3" s="703"/>
      <c r="GKW3" s="703"/>
      <c r="GKX3" s="703"/>
      <c r="GKY3" s="703"/>
      <c r="GKZ3" s="703"/>
      <c r="GLA3" s="703"/>
      <c r="GLB3" s="703"/>
      <c r="GLC3" s="703"/>
      <c r="GLD3" s="703"/>
      <c r="GLE3" s="703"/>
      <c r="GLF3" s="703"/>
      <c r="GLG3" s="703"/>
      <c r="GLH3" s="703"/>
      <c r="GLI3" s="703"/>
      <c r="GLJ3" s="703"/>
      <c r="GLK3" s="703"/>
      <c r="GLL3" s="703"/>
      <c r="GLM3" s="703"/>
      <c r="GLN3" s="703"/>
      <c r="GLO3" s="703"/>
      <c r="GLP3" s="703"/>
      <c r="GLQ3" s="703"/>
      <c r="GLR3" s="703"/>
      <c r="GLS3" s="703"/>
      <c r="GLT3" s="703"/>
      <c r="GLU3" s="703"/>
      <c r="GLV3" s="703"/>
      <c r="GLW3" s="703"/>
      <c r="GLX3" s="703"/>
      <c r="GLY3" s="703"/>
      <c r="GLZ3" s="703"/>
      <c r="GMA3" s="703"/>
      <c r="GMB3" s="703"/>
      <c r="GMC3" s="703"/>
      <c r="GMD3" s="703"/>
      <c r="GME3" s="703"/>
      <c r="GMF3" s="703"/>
      <c r="GMG3" s="703"/>
      <c r="GMH3" s="703"/>
      <c r="GMI3" s="703"/>
      <c r="GMJ3" s="703"/>
      <c r="GMK3" s="703"/>
      <c r="GML3" s="703"/>
      <c r="GMM3" s="703"/>
      <c r="GMN3" s="703"/>
      <c r="GMO3" s="703"/>
      <c r="GMP3" s="703"/>
      <c r="GMQ3" s="703"/>
      <c r="GMR3" s="703"/>
      <c r="GMS3" s="703"/>
      <c r="GMT3" s="703"/>
      <c r="GMU3" s="703"/>
      <c r="GMV3" s="703"/>
      <c r="GMW3" s="703"/>
      <c r="GMX3" s="703"/>
      <c r="GMY3" s="703"/>
      <c r="GMZ3" s="703"/>
      <c r="GNA3" s="703"/>
      <c r="GNB3" s="703"/>
      <c r="GNC3" s="703"/>
      <c r="GND3" s="703"/>
      <c r="GNE3" s="703"/>
      <c r="GNF3" s="703"/>
      <c r="GNG3" s="703"/>
      <c r="GNH3" s="703"/>
      <c r="GNI3" s="703"/>
      <c r="GNJ3" s="703"/>
      <c r="GNK3" s="703"/>
      <c r="GNL3" s="703"/>
      <c r="GNM3" s="703"/>
      <c r="GNN3" s="703"/>
      <c r="GNO3" s="703"/>
      <c r="GNP3" s="703"/>
      <c r="GNQ3" s="703"/>
      <c r="GNR3" s="703"/>
      <c r="GNS3" s="703"/>
      <c r="GNT3" s="703"/>
      <c r="GNU3" s="703"/>
      <c r="GNV3" s="703"/>
      <c r="GNW3" s="703"/>
      <c r="GNX3" s="703"/>
      <c r="GNY3" s="703"/>
      <c r="GNZ3" s="703"/>
      <c r="GOA3" s="703"/>
      <c r="GOB3" s="703"/>
      <c r="GOC3" s="703"/>
      <c r="GOD3" s="703"/>
      <c r="GOE3" s="703"/>
      <c r="GOF3" s="703"/>
      <c r="GOG3" s="703"/>
      <c r="GOH3" s="703"/>
      <c r="GOI3" s="703"/>
      <c r="GOJ3" s="703"/>
      <c r="GOK3" s="703"/>
      <c r="GOL3" s="703"/>
      <c r="GOM3" s="703"/>
      <c r="GON3" s="703"/>
      <c r="GOO3" s="703"/>
      <c r="GOP3" s="703"/>
      <c r="GOQ3" s="703"/>
      <c r="GOR3" s="703"/>
      <c r="GOS3" s="703"/>
      <c r="GOT3" s="703"/>
      <c r="GOU3" s="703"/>
      <c r="GOV3" s="703"/>
      <c r="GOW3" s="703"/>
      <c r="GOX3" s="703"/>
      <c r="GOY3" s="703"/>
      <c r="GOZ3" s="703"/>
      <c r="GPA3" s="703"/>
      <c r="GPB3" s="703"/>
      <c r="GPC3" s="703"/>
      <c r="GPD3" s="703"/>
      <c r="GPE3" s="703"/>
      <c r="GPF3" s="703"/>
      <c r="GPG3" s="703"/>
      <c r="GPH3" s="703"/>
      <c r="GPI3" s="703"/>
      <c r="GPJ3" s="703"/>
      <c r="GPK3" s="703"/>
      <c r="GPL3" s="703"/>
      <c r="GPM3" s="703"/>
      <c r="GPN3" s="703"/>
      <c r="GPO3" s="703"/>
      <c r="GPP3" s="703"/>
      <c r="GPQ3" s="703"/>
      <c r="GPR3" s="703"/>
      <c r="GPS3" s="703"/>
      <c r="GPT3" s="703"/>
      <c r="GPU3" s="703"/>
      <c r="GPV3" s="703"/>
      <c r="GPW3" s="703"/>
      <c r="GPX3" s="703"/>
      <c r="GPY3" s="703"/>
      <c r="GPZ3" s="703"/>
      <c r="GQA3" s="703"/>
      <c r="GQB3" s="703"/>
      <c r="GQC3" s="703"/>
      <c r="GQD3" s="703"/>
      <c r="GQE3" s="703"/>
      <c r="GQF3" s="703"/>
      <c r="GQG3" s="703"/>
      <c r="GQH3" s="703"/>
      <c r="GQI3" s="703"/>
      <c r="GQJ3" s="703"/>
      <c r="GQK3" s="703"/>
      <c r="GQL3" s="703"/>
      <c r="GQM3" s="703"/>
      <c r="GQN3" s="703"/>
      <c r="GQO3" s="703"/>
      <c r="GQP3" s="703"/>
      <c r="GQQ3" s="703"/>
      <c r="GQR3" s="703"/>
      <c r="GQS3" s="703"/>
      <c r="GQT3" s="703"/>
      <c r="GQU3" s="703"/>
      <c r="GQV3" s="703"/>
      <c r="GQW3" s="703"/>
      <c r="GQX3" s="703"/>
      <c r="GQY3" s="703"/>
      <c r="GQZ3" s="703"/>
      <c r="GRA3" s="703"/>
      <c r="GRB3" s="703"/>
      <c r="GRC3" s="703"/>
      <c r="GRD3" s="703"/>
      <c r="GRE3" s="703"/>
      <c r="GRF3" s="703"/>
      <c r="GRG3" s="703"/>
      <c r="GRH3" s="703"/>
      <c r="GRI3" s="703"/>
      <c r="GRJ3" s="703"/>
      <c r="GRK3" s="703"/>
      <c r="GRL3" s="703"/>
      <c r="GRM3" s="703"/>
      <c r="GRN3" s="703"/>
      <c r="GRO3" s="703"/>
      <c r="GRP3" s="703"/>
      <c r="GRQ3" s="703"/>
      <c r="GRR3" s="703"/>
      <c r="GRS3" s="703"/>
      <c r="GRT3" s="703"/>
      <c r="GRU3" s="703"/>
      <c r="GRV3" s="703"/>
      <c r="GRW3" s="703"/>
      <c r="GRX3" s="703"/>
      <c r="GRY3" s="703"/>
      <c r="GRZ3" s="703"/>
      <c r="GSA3" s="703"/>
      <c r="GSB3" s="703"/>
      <c r="GSC3" s="703"/>
      <c r="GSD3" s="703"/>
      <c r="GSE3" s="703"/>
      <c r="GSF3" s="703"/>
      <c r="GSG3" s="703"/>
      <c r="GSH3" s="703"/>
      <c r="GSI3" s="703"/>
      <c r="GSJ3" s="703"/>
      <c r="GSK3" s="703"/>
      <c r="GSL3" s="703"/>
      <c r="GSM3" s="703"/>
      <c r="GSN3" s="703"/>
      <c r="GSO3" s="703"/>
      <c r="GSP3" s="703"/>
      <c r="GSQ3" s="703"/>
      <c r="GSR3" s="703"/>
      <c r="GSS3" s="703"/>
      <c r="GST3" s="703"/>
      <c r="GSU3" s="703"/>
      <c r="GSV3" s="703"/>
      <c r="GSW3" s="703"/>
      <c r="GSX3" s="703"/>
      <c r="GSY3" s="703"/>
      <c r="GSZ3" s="703"/>
      <c r="GTA3" s="703"/>
      <c r="GTB3" s="703"/>
      <c r="GTC3" s="703"/>
      <c r="GTD3" s="703"/>
      <c r="GTE3" s="703"/>
      <c r="GTF3" s="703"/>
      <c r="GTG3" s="703"/>
      <c r="GTH3" s="703"/>
      <c r="GTI3" s="703"/>
      <c r="GTJ3" s="703"/>
      <c r="GTK3" s="703"/>
      <c r="GTL3" s="703"/>
      <c r="GTM3" s="703"/>
      <c r="GTN3" s="703"/>
      <c r="GTO3" s="703"/>
      <c r="GTP3" s="703"/>
      <c r="GTQ3" s="703"/>
      <c r="GTR3" s="703"/>
      <c r="GTS3" s="703"/>
      <c r="GTT3" s="703"/>
      <c r="GTU3" s="703"/>
      <c r="GTV3" s="703"/>
      <c r="GTW3" s="703"/>
      <c r="GTX3" s="703"/>
      <c r="GTY3" s="703"/>
      <c r="GTZ3" s="703"/>
      <c r="GUA3" s="703"/>
      <c r="GUB3" s="703"/>
      <c r="GUC3" s="703"/>
      <c r="GUD3" s="703"/>
      <c r="GUE3" s="703"/>
      <c r="GUF3" s="703"/>
      <c r="GUG3" s="703"/>
      <c r="GUH3" s="703"/>
      <c r="GUI3" s="703"/>
      <c r="GUJ3" s="703"/>
      <c r="GUK3" s="703"/>
      <c r="GUL3" s="703"/>
      <c r="GUM3" s="703"/>
      <c r="GUN3" s="703"/>
      <c r="GUO3" s="703"/>
      <c r="GUP3" s="703"/>
      <c r="GUQ3" s="703"/>
      <c r="GUR3" s="703"/>
      <c r="GUS3" s="703"/>
      <c r="GUT3" s="703"/>
      <c r="GUU3" s="703"/>
      <c r="GUV3" s="703"/>
      <c r="GUW3" s="703"/>
      <c r="GUX3" s="703"/>
      <c r="GUY3" s="703"/>
      <c r="GUZ3" s="703"/>
      <c r="GVA3" s="703"/>
      <c r="GVB3" s="703"/>
      <c r="GVC3" s="703"/>
      <c r="GVD3" s="703"/>
      <c r="GVE3" s="703"/>
      <c r="GVF3" s="703"/>
      <c r="GVG3" s="703"/>
      <c r="GVH3" s="703"/>
      <c r="GVI3" s="703"/>
      <c r="GVJ3" s="703"/>
      <c r="GVK3" s="703"/>
      <c r="GVL3" s="703"/>
      <c r="GVM3" s="703"/>
      <c r="GVN3" s="703"/>
      <c r="GVO3" s="703"/>
      <c r="GVP3" s="703"/>
      <c r="GVQ3" s="703"/>
      <c r="GVR3" s="703"/>
      <c r="GVS3" s="703"/>
      <c r="GVT3" s="703"/>
      <c r="GVU3" s="703"/>
      <c r="GVV3" s="703"/>
      <c r="GVW3" s="703"/>
      <c r="GVX3" s="703"/>
      <c r="GVY3" s="703"/>
      <c r="GVZ3" s="703"/>
      <c r="GWA3" s="703"/>
      <c r="GWB3" s="703"/>
      <c r="GWC3" s="703"/>
      <c r="GWD3" s="703"/>
      <c r="GWE3" s="703"/>
      <c r="GWF3" s="703"/>
      <c r="GWG3" s="703"/>
      <c r="GWH3" s="703"/>
      <c r="GWI3" s="703"/>
      <c r="GWJ3" s="703"/>
      <c r="GWK3" s="703"/>
      <c r="GWL3" s="703"/>
      <c r="GWM3" s="703"/>
      <c r="GWN3" s="703"/>
      <c r="GWO3" s="703"/>
      <c r="GWP3" s="703"/>
      <c r="GWQ3" s="703"/>
      <c r="GWR3" s="703"/>
      <c r="GWS3" s="703"/>
      <c r="GWT3" s="703"/>
      <c r="GWU3" s="703"/>
      <c r="GWV3" s="703"/>
      <c r="GWW3" s="703"/>
      <c r="GWX3" s="703"/>
      <c r="GWY3" s="703"/>
      <c r="GWZ3" s="703"/>
      <c r="GXA3" s="703"/>
      <c r="GXB3" s="703"/>
      <c r="GXC3" s="703"/>
      <c r="GXD3" s="703"/>
      <c r="GXE3" s="703"/>
      <c r="GXF3" s="703"/>
      <c r="GXG3" s="703"/>
      <c r="GXH3" s="703"/>
      <c r="GXI3" s="703"/>
      <c r="GXJ3" s="703"/>
      <c r="GXK3" s="703"/>
      <c r="GXL3" s="703"/>
      <c r="GXM3" s="703"/>
      <c r="GXN3" s="703"/>
      <c r="GXO3" s="703"/>
      <c r="GXP3" s="703"/>
      <c r="GXQ3" s="703"/>
      <c r="GXR3" s="703"/>
      <c r="GXS3" s="703"/>
      <c r="GXT3" s="703"/>
      <c r="GXU3" s="703"/>
      <c r="GXV3" s="703"/>
      <c r="GXW3" s="703"/>
      <c r="GXX3" s="703"/>
      <c r="GXY3" s="703"/>
      <c r="GXZ3" s="703"/>
      <c r="GYA3" s="703"/>
      <c r="GYB3" s="703"/>
      <c r="GYC3" s="703"/>
      <c r="GYD3" s="703"/>
      <c r="GYE3" s="703"/>
      <c r="GYF3" s="703"/>
      <c r="GYG3" s="703"/>
      <c r="GYH3" s="703"/>
      <c r="GYI3" s="703"/>
      <c r="GYJ3" s="703"/>
      <c r="GYK3" s="703"/>
      <c r="GYL3" s="703"/>
      <c r="GYM3" s="703"/>
      <c r="GYN3" s="703"/>
      <c r="GYO3" s="703"/>
      <c r="GYP3" s="703"/>
      <c r="GYQ3" s="703"/>
      <c r="GYR3" s="703"/>
      <c r="GYS3" s="703"/>
      <c r="GYT3" s="703"/>
      <c r="GYU3" s="703"/>
      <c r="GYV3" s="703"/>
      <c r="GYW3" s="703"/>
      <c r="GYX3" s="703"/>
      <c r="GYY3" s="703"/>
      <c r="GYZ3" s="703"/>
      <c r="GZA3" s="703"/>
      <c r="GZB3" s="703"/>
      <c r="GZC3" s="703"/>
      <c r="GZD3" s="703"/>
      <c r="GZE3" s="703"/>
      <c r="GZF3" s="703"/>
      <c r="GZG3" s="703"/>
      <c r="GZH3" s="703"/>
      <c r="GZI3" s="703"/>
      <c r="GZJ3" s="703"/>
      <c r="GZK3" s="703"/>
      <c r="GZL3" s="703"/>
      <c r="GZM3" s="703"/>
      <c r="GZN3" s="703"/>
      <c r="GZO3" s="703"/>
      <c r="GZP3" s="703"/>
      <c r="GZQ3" s="703"/>
      <c r="GZR3" s="703"/>
      <c r="GZS3" s="703"/>
      <c r="GZT3" s="703"/>
      <c r="GZU3" s="703"/>
      <c r="GZV3" s="703"/>
      <c r="GZW3" s="703"/>
      <c r="GZX3" s="703"/>
      <c r="GZY3" s="703"/>
      <c r="GZZ3" s="703"/>
      <c r="HAA3" s="703"/>
      <c r="HAB3" s="703"/>
      <c r="HAC3" s="703"/>
      <c r="HAD3" s="703"/>
      <c r="HAE3" s="703"/>
      <c r="HAF3" s="703"/>
      <c r="HAG3" s="703"/>
      <c r="HAH3" s="703"/>
      <c r="HAI3" s="703"/>
      <c r="HAJ3" s="703"/>
      <c r="HAK3" s="703"/>
      <c r="HAL3" s="703"/>
      <c r="HAM3" s="703"/>
      <c r="HAN3" s="703"/>
      <c r="HAO3" s="703"/>
      <c r="HAP3" s="703"/>
      <c r="HAQ3" s="703"/>
      <c r="HAR3" s="703"/>
      <c r="HAS3" s="703"/>
      <c r="HAT3" s="703"/>
      <c r="HAU3" s="703"/>
      <c r="HAV3" s="703"/>
      <c r="HAW3" s="703"/>
      <c r="HAX3" s="703"/>
      <c r="HAY3" s="703"/>
      <c r="HAZ3" s="703"/>
      <c r="HBA3" s="703"/>
      <c r="HBB3" s="703"/>
      <c r="HBC3" s="703"/>
      <c r="HBD3" s="703"/>
      <c r="HBE3" s="703"/>
      <c r="HBF3" s="703"/>
      <c r="HBG3" s="703"/>
      <c r="HBH3" s="703"/>
      <c r="HBI3" s="703"/>
      <c r="HBJ3" s="703"/>
      <c r="HBK3" s="703"/>
      <c r="HBL3" s="703"/>
      <c r="HBM3" s="703"/>
      <c r="HBN3" s="703"/>
      <c r="HBO3" s="703"/>
      <c r="HBP3" s="703"/>
      <c r="HBQ3" s="703"/>
      <c r="HBR3" s="703"/>
      <c r="HBS3" s="703"/>
      <c r="HBT3" s="703"/>
      <c r="HBU3" s="703"/>
      <c r="HBV3" s="703"/>
      <c r="HBW3" s="703"/>
      <c r="HBX3" s="703"/>
      <c r="HBY3" s="703"/>
      <c r="HBZ3" s="703"/>
      <c r="HCA3" s="703"/>
      <c r="HCB3" s="703"/>
      <c r="HCC3" s="703"/>
      <c r="HCD3" s="703"/>
      <c r="HCE3" s="703"/>
      <c r="HCF3" s="703"/>
      <c r="HCG3" s="703"/>
      <c r="HCH3" s="703"/>
      <c r="HCI3" s="703"/>
      <c r="HCJ3" s="703"/>
      <c r="HCK3" s="703"/>
      <c r="HCL3" s="703"/>
      <c r="HCM3" s="703"/>
      <c r="HCN3" s="703"/>
      <c r="HCO3" s="703"/>
      <c r="HCP3" s="703"/>
      <c r="HCQ3" s="703"/>
      <c r="HCR3" s="703"/>
      <c r="HCS3" s="703"/>
      <c r="HCT3" s="703"/>
      <c r="HCU3" s="703"/>
      <c r="HCV3" s="703"/>
      <c r="HCW3" s="703"/>
      <c r="HCX3" s="703"/>
      <c r="HCY3" s="703"/>
      <c r="HCZ3" s="703"/>
      <c r="HDA3" s="703"/>
      <c r="HDB3" s="703"/>
      <c r="HDC3" s="703"/>
      <c r="HDD3" s="703"/>
      <c r="HDE3" s="703"/>
      <c r="HDF3" s="703"/>
      <c r="HDG3" s="703"/>
      <c r="HDH3" s="703"/>
      <c r="HDI3" s="703"/>
      <c r="HDJ3" s="703"/>
      <c r="HDK3" s="703"/>
      <c r="HDL3" s="703"/>
      <c r="HDM3" s="703"/>
      <c r="HDN3" s="703"/>
      <c r="HDO3" s="703"/>
      <c r="HDP3" s="703"/>
      <c r="HDQ3" s="703"/>
      <c r="HDR3" s="703"/>
      <c r="HDS3" s="703"/>
      <c r="HDT3" s="703"/>
      <c r="HDU3" s="703"/>
      <c r="HDV3" s="703"/>
      <c r="HDW3" s="703"/>
      <c r="HDX3" s="703"/>
      <c r="HDY3" s="703"/>
      <c r="HDZ3" s="703"/>
      <c r="HEA3" s="703"/>
      <c r="HEB3" s="703"/>
      <c r="HEC3" s="703"/>
      <c r="HED3" s="703"/>
      <c r="HEE3" s="703"/>
      <c r="HEF3" s="703"/>
      <c r="HEG3" s="703"/>
      <c r="HEH3" s="703"/>
      <c r="HEI3" s="703"/>
      <c r="HEJ3" s="703"/>
      <c r="HEK3" s="703"/>
      <c r="HEL3" s="703"/>
      <c r="HEM3" s="703"/>
      <c r="HEN3" s="703"/>
      <c r="HEO3" s="703"/>
      <c r="HEP3" s="703"/>
      <c r="HEQ3" s="703"/>
      <c r="HER3" s="703"/>
      <c r="HES3" s="703"/>
      <c r="HET3" s="703"/>
      <c r="HEU3" s="703"/>
      <c r="HEV3" s="703"/>
      <c r="HEW3" s="703"/>
      <c r="HEX3" s="703"/>
      <c r="HEY3" s="703"/>
      <c r="HEZ3" s="703"/>
      <c r="HFA3" s="703"/>
      <c r="HFB3" s="703"/>
      <c r="HFC3" s="703"/>
      <c r="HFD3" s="703"/>
      <c r="HFE3" s="703"/>
      <c r="HFF3" s="703"/>
      <c r="HFG3" s="703"/>
      <c r="HFH3" s="703"/>
      <c r="HFI3" s="703"/>
      <c r="HFJ3" s="703"/>
      <c r="HFK3" s="703"/>
      <c r="HFL3" s="703"/>
      <c r="HFM3" s="703"/>
      <c r="HFN3" s="703"/>
      <c r="HFO3" s="703"/>
      <c r="HFP3" s="703"/>
      <c r="HFQ3" s="703"/>
      <c r="HFR3" s="703"/>
      <c r="HFS3" s="703"/>
      <c r="HFT3" s="703"/>
      <c r="HFU3" s="703"/>
      <c r="HFV3" s="703"/>
      <c r="HFW3" s="703"/>
      <c r="HFX3" s="703"/>
      <c r="HFY3" s="703"/>
      <c r="HFZ3" s="703"/>
      <c r="HGA3" s="703"/>
      <c r="HGB3" s="703"/>
      <c r="HGC3" s="703"/>
      <c r="HGD3" s="703"/>
      <c r="HGE3" s="703"/>
      <c r="HGF3" s="703"/>
      <c r="HGG3" s="703"/>
      <c r="HGH3" s="703"/>
      <c r="HGI3" s="703"/>
      <c r="HGJ3" s="703"/>
      <c r="HGK3" s="703"/>
      <c r="HGL3" s="703"/>
      <c r="HGM3" s="703"/>
      <c r="HGN3" s="703"/>
      <c r="HGO3" s="703"/>
      <c r="HGP3" s="703"/>
      <c r="HGQ3" s="703"/>
      <c r="HGR3" s="703"/>
      <c r="HGS3" s="703"/>
      <c r="HGT3" s="703"/>
      <c r="HGU3" s="703"/>
      <c r="HGV3" s="703"/>
      <c r="HGW3" s="703"/>
      <c r="HGX3" s="703"/>
      <c r="HGY3" s="703"/>
      <c r="HGZ3" s="703"/>
      <c r="HHA3" s="703"/>
      <c r="HHB3" s="703"/>
      <c r="HHC3" s="703"/>
      <c r="HHD3" s="703"/>
      <c r="HHE3" s="703"/>
      <c r="HHF3" s="703"/>
      <c r="HHG3" s="703"/>
      <c r="HHH3" s="703"/>
      <c r="HHI3" s="703"/>
      <c r="HHJ3" s="703"/>
      <c r="HHK3" s="703"/>
      <c r="HHL3" s="703"/>
      <c r="HHM3" s="703"/>
      <c r="HHN3" s="703"/>
      <c r="HHO3" s="703"/>
      <c r="HHP3" s="703"/>
      <c r="HHQ3" s="703"/>
      <c r="HHR3" s="703"/>
      <c r="HHS3" s="703"/>
      <c r="HHT3" s="703"/>
      <c r="HHU3" s="703"/>
      <c r="HHV3" s="703"/>
      <c r="HHW3" s="703"/>
      <c r="HHX3" s="703"/>
      <c r="HHY3" s="703"/>
      <c r="HHZ3" s="703"/>
      <c r="HIA3" s="703"/>
      <c r="HIB3" s="703"/>
      <c r="HIC3" s="703"/>
      <c r="HID3" s="703"/>
      <c r="HIE3" s="703"/>
      <c r="HIF3" s="703"/>
      <c r="HIG3" s="703"/>
      <c r="HIH3" s="703"/>
      <c r="HII3" s="703"/>
      <c r="HIJ3" s="703"/>
      <c r="HIK3" s="703"/>
      <c r="HIL3" s="703"/>
      <c r="HIM3" s="703"/>
      <c r="HIN3" s="703"/>
      <c r="HIO3" s="703"/>
      <c r="HIP3" s="703"/>
      <c r="HIQ3" s="703"/>
      <c r="HIR3" s="703"/>
      <c r="HIS3" s="703"/>
      <c r="HIT3" s="703"/>
      <c r="HIU3" s="703"/>
      <c r="HIV3" s="703"/>
      <c r="HIW3" s="703"/>
      <c r="HIX3" s="703"/>
      <c r="HIY3" s="703"/>
      <c r="HIZ3" s="703"/>
      <c r="HJA3" s="703"/>
      <c r="HJB3" s="703"/>
      <c r="HJC3" s="703"/>
      <c r="HJD3" s="703"/>
      <c r="HJE3" s="703"/>
      <c r="HJF3" s="703"/>
      <c r="HJG3" s="703"/>
      <c r="HJH3" s="703"/>
      <c r="HJI3" s="703"/>
      <c r="HJJ3" s="703"/>
      <c r="HJK3" s="703"/>
      <c r="HJL3" s="703"/>
      <c r="HJM3" s="703"/>
      <c r="HJN3" s="703"/>
      <c r="HJO3" s="703"/>
      <c r="HJP3" s="703"/>
      <c r="HJQ3" s="703"/>
      <c r="HJR3" s="703"/>
      <c r="HJS3" s="703"/>
      <c r="HJT3" s="703"/>
      <c r="HJU3" s="703"/>
      <c r="HJV3" s="703"/>
      <c r="HJW3" s="703"/>
      <c r="HJX3" s="703"/>
      <c r="HJY3" s="703"/>
      <c r="HJZ3" s="703"/>
      <c r="HKA3" s="703"/>
      <c r="HKB3" s="703"/>
      <c r="HKC3" s="703"/>
      <c r="HKD3" s="703"/>
      <c r="HKE3" s="703"/>
      <c r="HKF3" s="703"/>
      <c r="HKG3" s="703"/>
      <c r="HKH3" s="703"/>
      <c r="HKI3" s="703"/>
      <c r="HKJ3" s="703"/>
      <c r="HKK3" s="703"/>
      <c r="HKL3" s="703"/>
      <c r="HKM3" s="703"/>
      <c r="HKN3" s="703"/>
      <c r="HKO3" s="703"/>
      <c r="HKP3" s="703"/>
      <c r="HKQ3" s="703"/>
      <c r="HKR3" s="703"/>
      <c r="HKS3" s="703"/>
      <c r="HKT3" s="703"/>
      <c r="HKU3" s="703"/>
      <c r="HKV3" s="703"/>
      <c r="HKW3" s="703"/>
      <c r="HKX3" s="703"/>
      <c r="HKY3" s="703"/>
      <c r="HKZ3" s="703"/>
      <c r="HLA3" s="703"/>
      <c r="HLB3" s="703"/>
      <c r="HLC3" s="703"/>
      <c r="HLD3" s="703"/>
      <c r="HLE3" s="703"/>
      <c r="HLF3" s="703"/>
      <c r="HLG3" s="703"/>
      <c r="HLH3" s="703"/>
      <c r="HLI3" s="703"/>
      <c r="HLJ3" s="703"/>
      <c r="HLK3" s="703"/>
      <c r="HLL3" s="703"/>
      <c r="HLM3" s="703"/>
      <c r="HLN3" s="703"/>
      <c r="HLO3" s="703"/>
      <c r="HLP3" s="703"/>
      <c r="HLQ3" s="703"/>
      <c r="HLR3" s="703"/>
      <c r="HLS3" s="703"/>
      <c r="HLT3" s="703"/>
      <c r="HLU3" s="703"/>
      <c r="HLV3" s="703"/>
      <c r="HLW3" s="703"/>
      <c r="HLX3" s="703"/>
      <c r="HLY3" s="703"/>
      <c r="HLZ3" s="703"/>
      <c r="HMA3" s="703"/>
      <c r="HMB3" s="703"/>
      <c r="HMC3" s="703"/>
      <c r="HMD3" s="703"/>
      <c r="HME3" s="703"/>
      <c r="HMF3" s="703"/>
      <c r="HMG3" s="703"/>
      <c r="HMH3" s="703"/>
      <c r="HMI3" s="703"/>
      <c r="HMJ3" s="703"/>
      <c r="HMK3" s="703"/>
      <c r="HML3" s="703"/>
      <c r="HMM3" s="703"/>
      <c r="HMN3" s="703"/>
      <c r="HMO3" s="703"/>
      <c r="HMP3" s="703"/>
      <c r="HMQ3" s="703"/>
      <c r="HMR3" s="703"/>
      <c r="HMS3" s="703"/>
      <c r="HMT3" s="703"/>
      <c r="HMU3" s="703"/>
      <c r="HMV3" s="703"/>
      <c r="HMW3" s="703"/>
      <c r="HMX3" s="703"/>
      <c r="HMY3" s="703"/>
      <c r="HMZ3" s="703"/>
      <c r="HNA3" s="703"/>
      <c r="HNB3" s="703"/>
      <c r="HNC3" s="703"/>
      <c r="HND3" s="703"/>
      <c r="HNE3" s="703"/>
      <c r="HNF3" s="703"/>
      <c r="HNG3" s="703"/>
      <c r="HNH3" s="703"/>
      <c r="HNI3" s="703"/>
      <c r="HNJ3" s="703"/>
      <c r="HNK3" s="703"/>
      <c r="HNL3" s="703"/>
      <c r="HNM3" s="703"/>
      <c r="HNN3" s="703"/>
      <c r="HNO3" s="703"/>
      <c r="HNP3" s="703"/>
      <c r="HNQ3" s="703"/>
      <c r="HNR3" s="703"/>
      <c r="HNS3" s="703"/>
      <c r="HNT3" s="703"/>
      <c r="HNU3" s="703"/>
      <c r="HNV3" s="703"/>
      <c r="HNW3" s="703"/>
      <c r="HNX3" s="703"/>
      <c r="HNY3" s="703"/>
      <c r="HNZ3" s="703"/>
      <c r="HOA3" s="703"/>
      <c r="HOB3" s="703"/>
      <c r="HOC3" s="703"/>
      <c r="HOD3" s="703"/>
      <c r="HOE3" s="703"/>
      <c r="HOF3" s="703"/>
      <c r="HOG3" s="703"/>
      <c r="HOH3" s="703"/>
      <c r="HOI3" s="703"/>
      <c r="HOJ3" s="703"/>
      <c r="HOK3" s="703"/>
      <c r="HOL3" s="703"/>
      <c r="HOM3" s="703"/>
      <c r="HON3" s="703"/>
      <c r="HOO3" s="703"/>
      <c r="HOP3" s="703"/>
      <c r="HOQ3" s="703"/>
      <c r="HOR3" s="703"/>
      <c r="HOS3" s="703"/>
      <c r="HOT3" s="703"/>
      <c r="HOU3" s="703"/>
      <c r="HOV3" s="703"/>
      <c r="HOW3" s="703"/>
      <c r="HOX3" s="703"/>
      <c r="HOY3" s="703"/>
      <c r="HOZ3" s="703"/>
      <c r="HPA3" s="703"/>
      <c r="HPB3" s="703"/>
      <c r="HPC3" s="703"/>
      <c r="HPD3" s="703"/>
      <c r="HPE3" s="703"/>
      <c r="HPF3" s="703"/>
      <c r="HPG3" s="703"/>
      <c r="HPH3" s="703"/>
      <c r="HPI3" s="703"/>
      <c r="HPJ3" s="703"/>
      <c r="HPK3" s="703"/>
      <c r="HPL3" s="703"/>
      <c r="HPM3" s="703"/>
      <c r="HPN3" s="703"/>
      <c r="HPO3" s="703"/>
      <c r="HPP3" s="703"/>
      <c r="HPQ3" s="703"/>
      <c r="HPR3" s="703"/>
      <c r="HPS3" s="703"/>
      <c r="HPT3" s="703"/>
      <c r="HPU3" s="703"/>
      <c r="HPV3" s="703"/>
      <c r="HPW3" s="703"/>
      <c r="HPX3" s="703"/>
      <c r="HPY3" s="703"/>
      <c r="HPZ3" s="703"/>
      <c r="HQA3" s="703"/>
      <c r="HQB3" s="703"/>
      <c r="HQC3" s="703"/>
      <c r="HQD3" s="703"/>
      <c r="HQE3" s="703"/>
      <c r="HQF3" s="703"/>
      <c r="HQG3" s="703"/>
      <c r="HQH3" s="703"/>
      <c r="HQI3" s="703"/>
      <c r="HQJ3" s="703"/>
      <c r="HQK3" s="703"/>
      <c r="HQL3" s="703"/>
      <c r="HQM3" s="703"/>
      <c r="HQN3" s="703"/>
      <c r="HQO3" s="703"/>
      <c r="HQP3" s="703"/>
      <c r="HQQ3" s="703"/>
      <c r="HQR3" s="703"/>
      <c r="HQS3" s="703"/>
      <c r="HQT3" s="703"/>
      <c r="HQU3" s="703"/>
      <c r="HQV3" s="703"/>
      <c r="HQW3" s="703"/>
      <c r="HQX3" s="703"/>
      <c r="HQY3" s="703"/>
      <c r="HQZ3" s="703"/>
      <c r="HRA3" s="703"/>
      <c r="HRB3" s="703"/>
      <c r="HRC3" s="703"/>
      <c r="HRD3" s="703"/>
      <c r="HRE3" s="703"/>
      <c r="HRF3" s="703"/>
      <c r="HRG3" s="703"/>
      <c r="HRH3" s="703"/>
      <c r="HRI3" s="703"/>
      <c r="HRJ3" s="703"/>
      <c r="HRK3" s="703"/>
      <c r="HRL3" s="703"/>
      <c r="HRM3" s="703"/>
      <c r="HRN3" s="703"/>
      <c r="HRO3" s="703"/>
      <c r="HRP3" s="703"/>
      <c r="HRQ3" s="703"/>
      <c r="HRR3" s="703"/>
      <c r="HRS3" s="703"/>
      <c r="HRT3" s="703"/>
      <c r="HRU3" s="703"/>
      <c r="HRV3" s="703"/>
      <c r="HRW3" s="703"/>
      <c r="HRX3" s="703"/>
      <c r="HRY3" s="703"/>
      <c r="HRZ3" s="703"/>
      <c r="HSA3" s="703"/>
      <c r="HSB3" s="703"/>
      <c r="HSC3" s="703"/>
      <c r="HSD3" s="703"/>
      <c r="HSE3" s="703"/>
      <c r="HSF3" s="703"/>
      <c r="HSG3" s="703"/>
      <c r="HSH3" s="703"/>
      <c r="HSI3" s="703"/>
      <c r="HSJ3" s="703"/>
      <c r="HSK3" s="703"/>
      <c r="HSL3" s="703"/>
      <c r="HSM3" s="703"/>
      <c r="HSN3" s="703"/>
      <c r="HSO3" s="703"/>
      <c r="HSP3" s="703"/>
      <c r="HSQ3" s="703"/>
      <c r="HSR3" s="703"/>
      <c r="HSS3" s="703"/>
      <c r="HST3" s="703"/>
      <c r="HSU3" s="703"/>
      <c r="HSV3" s="703"/>
      <c r="HSW3" s="703"/>
      <c r="HSX3" s="703"/>
      <c r="HSY3" s="703"/>
      <c r="HSZ3" s="703"/>
      <c r="HTA3" s="703"/>
      <c r="HTB3" s="703"/>
      <c r="HTC3" s="703"/>
      <c r="HTD3" s="703"/>
      <c r="HTE3" s="703"/>
      <c r="HTF3" s="703"/>
      <c r="HTG3" s="703"/>
      <c r="HTH3" s="703"/>
      <c r="HTI3" s="703"/>
      <c r="HTJ3" s="703"/>
      <c r="HTK3" s="703"/>
      <c r="HTL3" s="703"/>
      <c r="HTM3" s="703"/>
      <c r="HTN3" s="703"/>
      <c r="HTO3" s="703"/>
      <c r="HTP3" s="703"/>
      <c r="HTQ3" s="703"/>
      <c r="HTR3" s="703"/>
      <c r="HTS3" s="703"/>
      <c r="HTT3" s="703"/>
      <c r="HTU3" s="703"/>
      <c r="HTV3" s="703"/>
      <c r="HTW3" s="703"/>
      <c r="HTX3" s="703"/>
      <c r="HTY3" s="703"/>
      <c r="HTZ3" s="703"/>
      <c r="HUA3" s="703"/>
      <c r="HUB3" s="703"/>
      <c r="HUC3" s="703"/>
      <c r="HUD3" s="703"/>
      <c r="HUE3" s="703"/>
      <c r="HUF3" s="703"/>
      <c r="HUG3" s="703"/>
      <c r="HUH3" s="703"/>
      <c r="HUI3" s="703"/>
      <c r="HUJ3" s="703"/>
      <c r="HUK3" s="703"/>
      <c r="HUL3" s="703"/>
      <c r="HUM3" s="703"/>
      <c r="HUN3" s="703"/>
      <c r="HUO3" s="703"/>
      <c r="HUP3" s="703"/>
      <c r="HUQ3" s="703"/>
      <c r="HUR3" s="703"/>
      <c r="HUS3" s="703"/>
      <c r="HUT3" s="703"/>
      <c r="HUU3" s="703"/>
      <c r="HUV3" s="703"/>
      <c r="HUW3" s="703"/>
      <c r="HUX3" s="703"/>
      <c r="HUY3" s="703"/>
      <c r="HUZ3" s="703"/>
      <c r="HVA3" s="703"/>
      <c r="HVB3" s="703"/>
      <c r="HVC3" s="703"/>
      <c r="HVD3" s="703"/>
      <c r="HVE3" s="703"/>
      <c r="HVF3" s="703"/>
      <c r="HVG3" s="703"/>
      <c r="HVH3" s="703"/>
      <c r="HVI3" s="703"/>
      <c r="HVJ3" s="703"/>
      <c r="HVK3" s="703"/>
      <c r="HVL3" s="703"/>
      <c r="HVM3" s="703"/>
      <c r="HVN3" s="703"/>
      <c r="HVO3" s="703"/>
      <c r="HVP3" s="703"/>
      <c r="HVQ3" s="703"/>
      <c r="HVR3" s="703"/>
      <c r="HVS3" s="703"/>
      <c r="HVT3" s="703"/>
      <c r="HVU3" s="703"/>
      <c r="HVV3" s="703"/>
      <c r="HVW3" s="703"/>
      <c r="HVX3" s="703"/>
      <c r="HVY3" s="703"/>
      <c r="HVZ3" s="703"/>
      <c r="HWA3" s="703"/>
      <c r="HWB3" s="703"/>
      <c r="HWC3" s="703"/>
      <c r="HWD3" s="703"/>
      <c r="HWE3" s="703"/>
      <c r="HWF3" s="703"/>
      <c r="HWG3" s="703"/>
      <c r="HWH3" s="703"/>
      <c r="HWI3" s="703"/>
      <c r="HWJ3" s="703"/>
      <c r="HWK3" s="703"/>
      <c r="HWL3" s="703"/>
      <c r="HWM3" s="703"/>
      <c r="HWN3" s="703"/>
      <c r="HWO3" s="703"/>
      <c r="HWP3" s="703"/>
      <c r="HWQ3" s="703"/>
      <c r="HWR3" s="703"/>
      <c r="HWS3" s="703"/>
      <c r="HWT3" s="703"/>
      <c r="HWU3" s="703"/>
      <c r="HWV3" s="703"/>
      <c r="HWW3" s="703"/>
      <c r="HWX3" s="703"/>
      <c r="HWY3" s="703"/>
      <c r="HWZ3" s="703"/>
      <c r="HXA3" s="703"/>
      <c r="HXB3" s="703"/>
      <c r="HXC3" s="703"/>
      <c r="HXD3" s="703"/>
      <c r="HXE3" s="703"/>
      <c r="HXF3" s="703"/>
      <c r="HXG3" s="703"/>
      <c r="HXH3" s="703"/>
      <c r="HXI3" s="703"/>
      <c r="HXJ3" s="703"/>
      <c r="HXK3" s="703"/>
      <c r="HXL3" s="703"/>
      <c r="HXM3" s="703"/>
      <c r="HXN3" s="703"/>
      <c r="HXO3" s="703"/>
      <c r="HXP3" s="703"/>
      <c r="HXQ3" s="703"/>
      <c r="HXR3" s="703"/>
      <c r="HXS3" s="703"/>
      <c r="HXT3" s="703"/>
      <c r="HXU3" s="703"/>
      <c r="HXV3" s="703"/>
      <c r="HXW3" s="703"/>
      <c r="HXX3" s="703"/>
      <c r="HXY3" s="703"/>
      <c r="HXZ3" s="703"/>
      <c r="HYA3" s="703"/>
      <c r="HYB3" s="703"/>
      <c r="HYC3" s="703"/>
      <c r="HYD3" s="703"/>
      <c r="HYE3" s="703"/>
      <c r="HYF3" s="703"/>
      <c r="HYG3" s="703"/>
      <c r="HYH3" s="703"/>
      <c r="HYI3" s="703"/>
      <c r="HYJ3" s="703"/>
      <c r="HYK3" s="703"/>
      <c r="HYL3" s="703"/>
      <c r="HYM3" s="703"/>
      <c r="HYN3" s="703"/>
      <c r="HYO3" s="703"/>
      <c r="HYP3" s="703"/>
      <c r="HYQ3" s="703"/>
      <c r="HYR3" s="703"/>
      <c r="HYS3" s="703"/>
      <c r="HYT3" s="703"/>
      <c r="HYU3" s="703"/>
      <c r="HYV3" s="703"/>
      <c r="HYW3" s="703"/>
      <c r="HYX3" s="703"/>
      <c r="HYY3" s="703"/>
      <c r="HYZ3" s="703"/>
      <c r="HZA3" s="703"/>
      <c r="HZB3" s="703"/>
      <c r="HZC3" s="703"/>
      <c r="HZD3" s="703"/>
      <c r="HZE3" s="703"/>
      <c r="HZF3" s="703"/>
      <c r="HZG3" s="703"/>
      <c r="HZH3" s="703"/>
      <c r="HZI3" s="703"/>
      <c r="HZJ3" s="703"/>
      <c r="HZK3" s="703"/>
      <c r="HZL3" s="703"/>
      <c r="HZM3" s="703"/>
      <c r="HZN3" s="703"/>
      <c r="HZO3" s="703"/>
      <c r="HZP3" s="703"/>
      <c r="HZQ3" s="703"/>
      <c r="HZR3" s="703"/>
      <c r="HZS3" s="703"/>
      <c r="HZT3" s="703"/>
      <c r="HZU3" s="703"/>
      <c r="HZV3" s="703"/>
      <c r="HZW3" s="703"/>
      <c r="HZX3" s="703"/>
      <c r="HZY3" s="703"/>
      <c r="HZZ3" s="703"/>
      <c r="IAA3" s="703"/>
      <c r="IAB3" s="703"/>
      <c r="IAC3" s="703"/>
      <c r="IAD3" s="703"/>
      <c r="IAE3" s="703"/>
      <c r="IAF3" s="703"/>
      <c r="IAG3" s="703"/>
      <c r="IAH3" s="703"/>
      <c r="IAI3" s="703"/>
      <c r="IAJ3" s="703"/>
      <c r="IAK3" s="703"/>
      <c r="IAL3" s="703"/>
      <c r="IAM3" s="703"/>
      <c r="IAN3" s="703"/>
      <c r="IAO3" s="703"/>
      <c r="IAP3" s="703"/>
      <c r="IAQ3" s="703"/>
      <c r="IAR3" s="703"/>
      <c r="IAS3" s="703"/>
      <c r="IAT3" s="703"/>
      <c r="IAU3" s="703"/>
      <c r="IAV3" s="703"/>
      <c r="IAW3" s="703"/>
      <c r="IAX3" s="703"/>
      <c r="IAY3" s="703"/>
      <c r="IAZ3" s="703"/>
      <c r="IBA3" s="703"/>
      <c r="IBB3" s="703"/>
      <c r="IBC3" s="703"/>
      <c r="IBD3" s="703"/>
      <c r="IBE3" s="703"/>
      <c r="IBF3" s="703"/>
      <c r="IBG3" s="703"/>
      <c r="IBH3" s="703"/>
      <c r="IBI3" s="703"/>
      <c r="IBJ3" s="703"/>
      <c r="IBK3" s="703"/>
      <c r="IBL3" s="703"/>
      <c r="IBM3" s="703"/>
      <c r="IBN3" s="703"/>
      <c r="IBO3" s="703"/>
      <c r="IBP3" s="703"/>
      <c r="IBQ3" s="703"/>
      <c r="IBR3" s="703"/>
      <c r="IBS3" s="703"/>
      <c r="IBT3" s="703"/>
      <c r="IBU3" s="703"/>
      <c r="IBV3" s="703"/>
      <c r="IBW3" s="703"/>
      <c r="IBX3" s="703"/>
      <c r="IBY3" s="703"/>
      <c r="IBZ3" s="703"/>
      <c r="ICA3" s="703"/>
      <c r="ICB3" s="703"/>
      <c r="ICC3" s="703"/>
      <c r="ICD3" s="703"/>
      <c r="ICE3" s="703"/>
      <c r="ICF3" s="703"/>
      <c r="ICG3" s="703"/>
      <c r="ICH3" s="703"/>
      <c r="ICI3" s="703"/>
      <c r="ICJ3" s="703"/>
      <c r="ICK3" s="703"/>
      <c r="ICL3" s="703"/>
      <c r="ICM3" s="703"/>
      <c r="ICN3" s="703"/>
      <c r="ICO3" s="703"/>
      <c r="ICP3" s="703"/>
      <c r="ICQ3" s="703"/>
      <c r="ICR3" s="703"/>
      <c r="ICS3" s="703"/>
      <c r="ICT3" s="703"/>
      <c r="ICU3" s="703"/>
      <c r="ICV3" s="703"/>
      <c r="ICW3" s="703"/>
      <c r="ICX3" s="703"/>
      <c r="ICY3" s="703"/>
      <c r="ICZ3" s="703"/>
      <c r="IDA3" s="703"/>
      <c r="IDB3" s="703"/>
      <c r="IDC3" s="703"/>
      <c r="IDD3" s="703"/>
      <c r="IDE3" s="703"/>
      <c r="IDF3" s="703"/>
      <c r="IDG3" s="703"/>
      <c r="IDH3" s="703"/>
      <c r="IDI3" s="703"/>
      <c r="IDJ3" s="703"/>
      <c r="IDK3" s="703"/>
      <c r="IDL3" s="703"/>
      <c r="IDM3" s="703"/>
      <c r="IDN3" s="703"/>
      <c r="IDO3" s="703"/>
      <c r="IDP3" s="703"/>
      <c r="IDQ3" s="703"/>
      <c r="IDR3" s="703"/>
      <c r="IDS3" s="703"/>
      <c r="IDT3" s="703"/>
      <c r="IDU3" s="703"/>
      <c r="IDV3" s="703"/>
      <c r="IDW3" s="703"/>
      <c r="IDX3" s="703"/>
      <c r="IDY3" s="703"/>
      <c r="IDZ3" s="703"/>
      <c r="IEA3" s="703"/>
      <c r="IEB3" s="703"/>
      <c r="IEC3" s="703"/>
      <c r="IED3" s="703"/>
      <c r="IEE3" s="703"/>
      <c r="IEF3" s="703"/>
      <c r="IEG3" s="703"/>
      <c r="IEH3" s="703"/>
      <c r="IEI3" s="703"/>
      <c r="IEJ3" s="703"/>
      <c r="IEK3" s="703"/>
      <c r="IEL3" s="703"/>
      <c r="IEM3" s="703"/>
      <c r="IEN3" s="703"/>
      <c r="IEO3" s="703"/>
      <c r="IEP3" s="703"/>
      <c r="IEQ3" s="703"/>
      <c r="IER3" s="703"/>
      <c r="IES3" s="703"/>
      <c r="IET3" s="703"/>
      <c r="IEU3" s="703"/>
      <c r="IEV3" s="703"/>
      <c r="IEW3" s="703"/>
      <c r="IEX3" s="703"/>
      <c r="IEY3" s="703"/>
      <c r="IEZ3" s="703"/>
      <c r="IFA3" s="703"/>
      <c r="IFB3" s="703"/>
      <c r="IFC3" s="703"/>
      <c r="IFD3" s="703"/>
      <c r="IFE3" s="703"/>
      <c r="IFF3" s="703"/>
      <c r="IFG3" s="703"/>
      <c r="IFH3" s="703"/>
      <c r="IFI3" s="703"/>
      <c r="IFJ3" s="703"/>
      <c r="IFK3" s="703"/>
      <c r="IFL3" s="703"/>
      <c r="IFM3" s="703"/>
      <c r="IFN3" s="703"/>
      <c r="IFO3" s="703"/>
      <c r="IFP3" s="703"/>
      <c r="IFQ3" s="703"/>
      <c r="IFR3" s="703"/>
      <c r="IFS3" s="703"/>
      <c r="IFT3" s="703"/>
      <c r="IFU3" s="703"/>
      <c r="IFV3" s="703"/>
      <c r="IFW3" s="703"/>
      <c r="IFX3" s="703"/>
      <c r="IFY3" s="703"/>
      <c r="IFZ3" s="703"/>
      <c r="IGA3" s="703"/>
      <c r="IGB3" s="703"/>
      <c r="IGC3" s="703"/>
      <c r="IGD3" s="703"/>
      <c r="IGE3" s="703"/>
      <c r="IGF3" s="703"/>
      <c r="IGG3" s="703"/>
      <c r="IGH3" s="703"/>
      <c r="IGI3" s="703"/>
      <c r="IGJ3" s="703"/>
      <c r="IGK3" s="703"/>
      <c r="IGL3" s="703"/>
      <c r="IGM3" s="703"/>
      <c r="IGN3" s="703"/>
      <c r="IGO3" s="703"/>
      <c r="IGP3" s="703"/>
      <c r="IGQ3" s="703"/>
      <c r="IGR3" s="703"/>
      <c r="IGS3" s="703"/>
      <c r="IGT3" s="703"/>
      <c r="IGU3" s="703"/>
      <c r="IGV3" s="703"/>
      <c r="IGW3" s="703"/>
      <c r="IGX3" s="703"/>
      <c r="IGY3" s="703"/>
      <c r="IGZ3" s="703"/>
      <c r="IHA3" s="703"/>
      <c r="IHB3" s="703"/>
      <c r="IHC3" s="703"/>
      <c r="IHD3" s="703"/>
      <c r="IHE3" s="703"/>
      <c r="IHF3" s="703"/>
      <c r="IHG3" s="703"/>
      <c r="IHH3" s="703"/>
      <c r="IHI3" s="703"/>
      <c r="IHJ3" s="703"/>
      <c r="IHK3" s="703"/>
      <c r="IHL3" s="703"/>
      <c r="IHM3" s="703"/>
      <c r="IHN3" s="703"/>
      <c r="IHO3" s="703"/>
      <c r="IHP3" s="703"/>
      <c r="IHQ3" s="703"/>
      <c r="IHR3" s="703"/>
      <c r="IHS3" s="703"/>
      <c r="IHT3" s="703"/>
      <c r="IHU3" s="703"/>
      <c r="IHV3" s="703"/>
      <c r="IHW3" s="703"/>
      <c r="IHX3" s="703"/>
      <c r="IHY3" s="703"/>
      <c r="IHZ3" s="703"/>
      <c r="IIA3" s="703"/>
      <c r="IIB3" s="703"/>
      <c r="IIC3" s="703"/>
      <c r="IID3" s="703"/>
      <c r="IIE3" s="703"/>
      <c r="IIF3" s="703"/>
      <c r="IIG3" s="703"/>
      <c r="IIH3" s="703"/>
      <c r="III3" s="703"/>
      <c r="IIJ3" s="703"/>
      <c r="IIK3" s="703"/>
      <c r="IIL3" s="703"/>
      <c r="IIM3" s="703"/>
      <c r="IIN3" s="703"/>
      <c r="IIO3" s="703"/>
      <c r="IIP3" s="703"/>
      <c r="IIQ3" s="703"/>
      <c r="IIR3" s="703"/>
      <c r="IIS3" s="703"/>
      <c r="IIT3" s="703"/>
      <c r="IIU3" s="703"/>
      <c r="IIV3" s="703"/>
      <c r="IIW3" s="703"/>
      <c r="IIX3" s="703"/>
      <c r="IIY3" s="703"/>
      <c r="IIZ3" s="703"/>
      <c r="IJA3" s="703"/>
      <c r="IJB3" s="703"/>
      <c r="IJC3" s="703"/>
      <c r="IJD3" s="703"/>
      <c r="IJE3" s="703"/>
      <c r="IJF3" s="703"/>
      <c r="IJG3" s="703"/>
      <c r="IJH3" s="703"/>
      <c r="IJI3" s="703"/>
      <c r="IJJ3" s="703"/>
      <c r="IJK3" s="703"/>
      <c r="IJL3" s="703"/>
      <c r="IJM3" s="703"/>
      <c r="IJN3" s="703"/>
      <c r="IJO3" s="703"/>
      <c r="IJP3" s="703"/>
      <c r="IJQ3" s="703"/>
      <c r="IJR3" s="703"/>
      <c r="IJS3" s="703"/>
      <c r="IJT3" s="703"/>
      <c r="IJU3" s="703"/>
      <c r="IJV3" s="703"/>
      <c r="IJW3" s="703"/>
      <c r="IJX3" s="703"/>
      <c r="IJY3" s="703"/>
      <c r="IJZ3" s="703"/>
      <c r="IKA3" s="703"/>
      <c r="IKB3" s="703"/>
      <c r="IKC3" s="703"/>
      <c r="IKD3" s="703"/>
      <c r="IKE3" s="703"/>
      <c r="IKF3" s="703"/>
      <c r="IKG3" s="703"/>
      <c r="IKH3" s="703"/>
      <c r="IKI3" s="703"/>
      <c r="IKJ3" s="703"/>
      <c r="IKK3" s="703"/>
      <c r="IKL3" s="703"/>
      <c r="IKM3" s="703"/>
      <c r="IKN3" s="703"/>
      <c r="IKO3" s="703"/>
      <c r="IKP3" s="703"/>
      <c r="IKQ3" s="703"/>
      <c r="IKR3" s="703"/>
      <c r="IKS3" s="703"/>
      <c r="IKT3" s="703"/>
      <c r="IKU3" s="703"/>
      <c r="IKV3" s="703"/>
      <c r="IKW3" s="703"/>
      <c r="IKX3" s="703"/>
      <c r="IKY3" s="703"/>
      <c r="IKZ3" s="703"/>
      <c r="ILA3" s="703"/>
      <c r="ILB3" s="703"/>
      <c r="ILC3" s="703"/>
      <c r="ILD3" s="703"/>
      <c r="ILE3" s="703"/>
      <c r="ILF3" s="703"/>
      <c r="ILG3" s="703"/>
      <c r="ILH3" s="703"/>
      <c r="ILI3" s="703"/>
      <c r="ILJ3" s="703"/>
      <c r="ILK3" s="703"/>
      <c r="ILL3" s="703"/>
      <c r="ILM3" s="703"/>
      <c r="ILN3" s="703"/>
      <c r="ILO3" s="703"/>
      <c r="ILP3" s="703"/>
      <c r="ILQ3" s="703"/>
      <c r="ILR3" s="703"/>
      <c r="ILS3" s="703"/>
      <c r="ILT3" s="703"/>
      <c r="ILU3" s="703"/>
      <c r="ILV3" s="703"/>
      <c r="ILW3" s="703"/>
      <c r="ILX3" s="703"/>
      <c r="ILY3" s="703"/>
      <c r="ILZ3" s="703"/>
      <c r="IMA3" s="703"/>
      <c r="IMB3" s="703"/>
      <c r="IMC3" s="703"/>
      <c r="IMD3" s="703"/>
      <c r="IME3" s="703"/>
      <c r="IMF3" s="703"/>
      <c r="IMG3" s="703"/>
      <c r="IMH3" s="703"/>
      <c r="IMI3" s="703"/>
      <c r="IMJ3" s="703"/>
      <c r="IMK3" s="703"/>
      <c r="IML3" s="703"/>
      <c r="IMM3" s="703"/>
      <c r="IMN3" s="703"/>
      <c r="IMO3" s="703"/>
      <c r="IMP3" s="703"/>
      <c r="IMQ3" s="703"/>
      <c r="IMR3" s="703"/>
      <c r="IMS3" s="703"/>
      <c r="IMT3" s="703"/>
      <c r="IMU3" s="703"/>
      <c r="IMV3" s="703"/>
      <c r="IMW3" s="703"/>
      <c r="IMX3" s="703"/>
      <c r="IMY3" s="703"/>
      <c r="IMZ3" s="703"/>
      <c r="INA3" s="703"/>
      <c r="INB3" s="703"/>
      <c r="INC3" s="703"/>
      <c r="IND3" s="703"/>
      <c r="INE3" s="703"/>
      <c r="INF3" s="703"/>
      <c r="ING3" s="703"/>
      <c r="INH3" s="703"/>
      <c r="INI3" s="703"/>
      <c r="INJ3" s="703"/>
      <c r="INK3" s="703"/>
      <c r="INL3" s="703"/>
      <c r="INM3" s="703"/>
      <c r="INN3" s="703"/>
      <c r="INO3" s="703"/>
      <c r="INP3" s="703"/>
      <c r="INQ3" s="703"/>
      <c r="INR3" s="703"/>
      <c r="INS3" s="703"/>
      <c r="INT3" s="703"/>
      <c r="INU3" s="703"/>
      <c r="INV3" s="703"/>
      <c r="INW3" s="703"/>
      <c r="INX3" s="703"/>
      <c r="INY3" s="703"/>
      <c r="INZ3" s="703"/>
      <c r="IOA3" s="703"/>
      <c r="IOB3" s="703"/>
      <c r="IOC3" s="703"/>
      <c r="IOD3" s="703"/>
      <c r="IOE3" s="703"/>
      <c r="IOF3" s="703"/>
      <c r="IOG3" s="703"/>
      <c r="IOH3" s="703"/>
      <c r="IOI3" s="703"/>
      <c r="IOJ3" s="703"/>
      <c r="IOK3" s="703"/>
      <c r="IOL3" s="703"/>
      <c r="IOM3" s="703"/>
      <c r="ION3" s="703"/>
      <c r="IOO3" s="703"/>
      <c r="IOP3" s="703"/>
      <c r="IOQ3" s="703"/>
      <c r="IOR3" s="703"/>
      <c r="IOS3" s="703"/>
      <c r="IOT3" s="703"/>
      <c r="IOU3" s="703"/>
      <c r="IOV3" s="703"/>
      <c r="IOW3" s="703"/>
      <c r="IOX3" s="703"/>
      <c r="IOY3" s="703"/>
      <c r="IOZ3" s="703"/>
      <c r="IPA3" s="703"/>
      <c r="IPB3" s="703"/>
      <c r="IPC3" s="703"/>
      <c r="IPD3" s="703"/>
      <c r="IPE3" s="703"/>
      <c r="IPF3" s="703"/>
      <c r="IPG3" s="703"/>
      <c r="IPH3" s="703"/>
      <c r="IPI3" s="703"/>
      <c r="IPJ3" s="703"/>
      <c r="IPK3" s="703"/>
      <c r="IPL3" s="703"/>
      <c r="IPM3" s="703"/>
      <c r="IPN3" s="703"/>
      <c r="IPO3" s="703"/>
      <c r="IPP3" s="703"/>
      <c r="IPQ3" s="703"/>
      <c r="IPR3" s="703"/>
      <c r="IPS3" s="703"/>
      <c r="IPT3" s="703"/>
      <c r="IPU3" s="703"/>
      <c r="IPV3" s="703"/>
      <c r="IPW3" s="703"/>
      <c r="IPX3" s="703"/>
      <c r="IPY3" s="703"/>
      <c r="IPZ3" s="703"/>
      <c r="IQA3" s="703"/>
      <c r="IQB3" s="703"/>
      <c r="IQC3" s="703"/>
      <c r="IQD3" s="703"/>
      <c r="IQE3" s="703"/>
      <c r="IQF3" s="703"/>
      <c r="IQG3" s="703"/>
      <c r="IQH3" s="703"/>
      <c r="IQI3" s="703"/>
      <c r="IQJ3" s="703"/>
      <c r="IQK3" s="703"/>
      <c r="IQL3" s="703"/>
      <c r="IQM3" s="703"/>
      <c r="IQN3" s="703"/>
      <c r="IQO3" s="703"/>
      <c r="IQP3" s="703"/>
      <c r="IQQ3" s="703"/>
      <c r="IQR3" s="703"/>
      <c r="IQS3" s="703"/>
      <c r="IQT3" s="703"/>
      <c r="IQU3" s="703"/>
      <c r="IQV3" s="703"/>
      <c r="IQW3" s="703"/>
      <c r="IQX3" s="703"/>
      <c r="IQY3" s="703"/>
      <c r="IQZ3" s="703"/>
      <c r="IRA3" s="703"/>
      <c r="IRB3" s="703"/>
      <c r="IRC3" s="703"/>
      <c r="IRD3" s="703"/>
      <c r="IRE3" s="703"/>
      <c r="IRF3" s="703"/>
      <c r="IRG3" s="703"/>
      <c r="IRH3" s="703"/>
      <c r="IRI3" s="703"/>
      <c r="IRJ3" s="703"/>
      <c r="IRK3" s="703"/>
      <c r="IRL3" s="703"/>
      <c r="IRM3" s="703"/>
      <c r="IRN3" s="703"/>
      <c r="IRO3" s="703"/>
      <c r="IRP3" s="703"/>
      <c r="IRQ3" s="703"/>
      <c r="IRR3" s="703"/>
      <c r="IRS3" s="703"/>
      <c r="IRT3" s="703"/>
      <c r="IRU3" s="703"/>
      <c r="IRV3" s="703"/>
      <c r="IRW3" s="703"/>
      <c r="IRX3" s="703"/>
      <c r="IRY3" s="703"/>
      <c r="IRZ3" s="703"/>
      <c r="ISA3" s="703"/>
      <c r="ISB3" s="703"/>
      <c r="ISC3" s="703"/>
      <c r="ISD3" s="703"/>
      <c r="ISE3" s="703"/>
      <c r="ISF3" s="703"/>
      <c r="ISG3" s="703"/>
      <c r="ISH3" s="703"/>
      <c r="ISI3" s="703"/>
      <c r="ISJ3" s="703"/>
      <c r="ISK3" s="703"/>
      <c r="ISL3" s="703"/>
      <c r="ISM3" s="703"/>
      <c r="ISN3" s="703"/>
      <c r="ISO3" s="703"/>
      <c r="ISP3" s="703"/>
      <c r="ISQ3" s="703"/>
      <c r="ISR3" s="703"/>
      <c r="ISS3" s="703"/>
      <c r="IST3" s="703"/>
      <c r="ISU3" s="703"/>
      <c r="ISV3" s="703"/>
      <c r="ISW3" s="703"/>
      <c r="ISX3" s="703"/>
      <c r="ISY3" s="703"/>
      <c r="ISZ3" s="703"/>
      <c r="ITA3" s="703"/>
      <c r="ITB3" s="703"/>
      <c r="ITC3" s="703"/>
      <c r="ITD3" s="703"/>
      <c r="ITE3" s="703"/>
      <c r="ITF3" s="703"/>
      <c r="ITG3" s="703"/>
      <c r="ITH3" s="703"/>
      <c r="ITI3" s="703"/>
      <c r="ITJ3" s="703"/>
      <c r="ITK3" s="703"/>
      <c r="ITL3" s="703"/>
      <c r="ITM3" s="703"/>
      <c r="ITN3" s="703"/>
      <c r="ITO3" s="703"/>
      <c r="ITP3" s="703"/>
      <c r="ITQ3" s="703"/>
      <c r="ITR3" s="703"/>
      <c r="ITS3" s="703"/>
      <c r="ITT3" s="703"/>
      <c r="ITU3" s="703"/>
      <c r="ITV3" s="703"/>
      <c r="ITW3" s="703"/>
      <c r="ITX3" s="703"/>
      <c r="ITY3" s="703"/>
      <c r="ITZ3" s="703"/>
      <c r="IUA3" s="703"/>
      <c r="IUB3" s="703"/>
      <c r="IUC3" s="703"/>
      <c r="IUD3" s="703"/>
      <c r="IUE3" s="703"/>
      <c r="IUF3" s="703"/>
      <c r="IUG3" s="703"/>
      <c r="IUH3" s="703"/>
      <c r="IUI3" s="703"/>
      <c r="IUJ3" s="703"/>
      <c r="IUK3" s="703"/>
      <c r="IUL3" s="703"/>
      <c r="IUM3" s="703"/>
      <c r="IUN3" s="703"/>
      <c r="IUO3" s="703"/>
      <c r="IUP3" s="703"/>
      <c r="IUQ3" s="703"/>
      <c r="IUR3" s="703"/>
      <c r="IUS3" s="703"/>
      <c r="IUT3" s="703"/>
      <c r="IUU3" s="703"/>
      <c r="IUV3" s="703"/>
      <c r="IUW3" s="703"/>
      <c r="IUX3" s="703"/>
      <c r="IUY3" s="703"/>
      <c r="IUZ3" s="703"/>
      <c r="IVA3" s="703"/>
      <c r="IVB3" s="703"/>
      <c r="IVC3" s="703"/>
      <c r="IVD3" s="703"/>
      <c r="IVE3" s="703"/>
      <c r="IVF3" s="703"/>
      <c r="IVG3" s="703"/>
      <c r="IVH3" s="703"/>
      <c r="IVI3" s="703"/>
      <c r="IVJ3" s="703"/>
      <c r="IVK3" s="703"/>
      <c r="IVL3" s="703"/>
      <c r="IVM3" s="703"/>
      <c r="IVN3" s="703"/>
      <c r="IVO3" s="703"/>
      <c r="IVP3" s="703"/>
      <c r="IVQ3" s="703"/>
      <c r="IVR3" s="703"/>
      <c r="IVS3" s="703"/>
      <c r="IVT3" s="703"/>
      <c r="IVU3" s="703"/>
      <c r="IVV3" s="703"/>
      <c r="IVW3" s="703"/>
      <c r="IVX3" s="703"/>
      <c r="IVY3" s="703"/>
      <c r="IVZ3" s="703"/>
      <c r="IWA3" s="703"/>
      <c r="IWB3" s="703"/>
      <c r="IWC3" s="703"/>
      <c r="IWD3" s="703"/>
      <c r="IWE3" s="703"/>
      <c r="IWF3" s="703"/>
      <c r="IWG3" s="703"/>
      <c r="IWH3" s="703"/>
      <c r="IWI3" s="703"/>
      <c r="IWJ3" s="703"/>
      <c r="IWK3" s="703"/>
      <c r="IWL3" s="703"/>
      <c r="IWM3" s="703"/>
      <c r="IWN3" s="703"/>
      <c r="IWO3" s="703"/>
      <c r="IWP3" s="703"/>
      <c r="IWQ3" s="703"/>
      <c r="IWR3" s="703"/>
      <c r="IWS3" s="703"/>
      <c r="IWT3" s="703"/>
      <c r="IWU3" s="703"/>
      <c r="IWV3" s="703"/>
      <c r="IWW3" s="703"/>
      <c r="IWX3" s="703"/>
      <c r="IWY3" s="703"/>
      <c r="IWZ3" s="703"/>
      <c r="IXA3" s="703"/>
      <c r="IXB3" s="703"/>
      <c r="IXC3" s="703"/>
      <c r="IXD3" s="703"/>
      <c r="IXE3" s="703"/>
      <c r="IXF3" s="703"/>
      <c r="IXG3" s="703"/>
      <c r="IXH3" s="703"/>
      <c r="IXI3" s="703"/>
      <c r="IXJ3" s="703"/>
      <c r="IXK3" s="703"/>
      <c r="IXL3" s="703"/>
      <c r="IXM3" s="703"/>
      <c r="IXN3" s="703"/>
      <c r="IXO3" s="703"/>
      <c r="IXP3" s="703"/>
      <c r="IXQ3" s="703"/>
      <c r="IXR3" s="703"/>
      <c r="IXS3" s="703"/>
      <c r="IXT3" s="703"/>
      <c r="IXU3" s="703"/>
      <c r="IXV3" s="703"/>
      <c r="IXW3" s="703"/>
      <c r="IXX3" s="703"/>
      <c r="IXY3" s="703"/>
      <c r="IXZ3" s="703"/>
      <c r="IYA3" s="703"/>
      <c r="IYB3" s="703"/>
      <c r="IYC3" s="703"/>
      <c r="IYD3" s="703"/>
      <c r="IYE3" s="703"/>
      <c r="IYF3" s="703"/>
      <c r="IYG3" s="703"/>
      <c r="IYH3" s="703"/>
      <c r="IYI3" s="703"/>
      <c r="IYJ3" s="703"/>
      <c r="IYK3" s="703"/>
      <c r="IYL3" s="703"/>
      <c r="IYM3" s="703"/>
      <c r="IYN3" s="703"/>
      <c r="IYO3" s="703"/>
      <c r="IYP3" s="703"/>
      <c r="IYQ3" s="703"/>
      <c r="IYR3" s="703"/>
      <c r="IYS3" s="703"/>
      <c r="IYT3" s="703"/>
      <c r="IYU3" s="703"/>
      <c r="IYV3" s="703"/>
      <c r="IYW3" s="703"/>
      <c r="IYX3" s="703"/>
      <c r="IYY3" s="703"/>
      <c r="IYZ3" s="703"/>
      <c r="IZA3" s="703"/>
      <c r="IZB3" s="703"/>
      <c r="IZC3" s="703"/>
      <c r="IZD3" s="703"/>
      <c r="IZE3" s="703"/>
      <c r="IZF3" s="703"/>
      <c r="IZG3" s="703"/>
      <c r="IZH3" s="703"/>
      <c r="IZI3" s="703"/>
      <c r="IZJ3" s="703"/>
      <c r="IZK3" s="703"/>
      <c r="IZL3" s="703"/>
      <c r="IZM3" s="703"/>
      <c r="IZN3" s="703"/>
      <c r="IZO3" s="703"/>
      <c r="IZP3" s="703"/>
      <c r="IZQ3" s="703"/>
      <c r="IZR3" s="703"/>
      <c r="IZS3" s="703"/>
      <c r="IZT3" s="703"/>
      <c r="IZU3" s="703"/>
      <c r="IZV3" s="703"/>
      <c r="IZW3" s="703"/>
      <c r="IZX3" s="703"/>
      <c r="IZY3" s="703"/>
      <c r="IZZ3" s="703"/>
      <c r="JAA3" s="703"/>
      <c r="JAB3" s="703"/>
      <c r="JAC3" s="703"/>
      <c r="JAD3" s="703"/>
      <c r="JAE3" s="703"/>
      <c r="JAF3" s="703"/>
      <c r="JAG3" s="703"/>
      <c r="JAH3" s="703"/>
      <c r="JAI3" s="703"/>
      <c r="JAJ3" s="703"/>
      <c r="JAK3" s="703"/>
      <c r="JAL3" s="703"/>
      <c r="JAM3" s="703"/>
      <c r="JAN3" s="703"/>
      <c r="JAO3" s="703"/>
      <c r="JAP3" s="703"/>
      <c r="JAQ3" s="703"/>
      <c r="JAR3" s="703"/>
      <c r="JAS3" s="703"/>
      <c r="JAT3" s="703"/>
      <c r="JAU3" s="703"/>
      <c r="JAV3" s="703"/>
      <c r="JAW3" s="703"/>
      <c r="JAX3" s="703"/>
      <c r="JAY3" s="703"/>
      <c r="JAZ3" s="703"/>
      <c r="JBA3" s="703"/>
      <c r="JBB3" s="703"/>
      <c r="JBC3" s="703"/>
      <c r="JBD3" s="703"/>
      <c r="JBE3" s="703"/>
      <c r="JBF3" s="703"/>
      <c r="JBG3" s="703"/>
      <c r="JBH3" s="703"/>
      <c r="JBI3" s="703"/>
      <c r="JBJ3" s="703"/>
      <c r="JBK3" s="703"/>
      <c r="JBL3" s="703"/>
      <c r="JBM3" s="703"/>
      <c r="JBN3" s="703"/>
      <c r="JBO3" s="703"/>
      <c r="JBP3" s="703"/>
      <c r="JBQ3" s="703"/>
      <c r="JBR3" s="703"/>
      <c r="JBS3" s="703"/>
      <c r="JBT3" s="703"/>
      <c r="JBU3" s="703"/>
      <c r="JBV3" s="703"/>
      <c r="JBW3" s="703"/>
      <c r="JBX3" s="703"/>
      <c r="JBY3" s="703"/>
      <c r="JBZ3" s="703"/>
      <c r="JCA3" s="703"/>
      <c r="JCB3" s="703"/>
      <c r="JCC3" s="703"/>
      <c r="JCD3" s="703"/>
      <c r="JCE3" s="703"/>
      <c r="JCF3" s="703"/>
      <c r="JCG3" s="703"/>
      <c r="JCH3" s="703"/>
      <c r="JCI3" s="703"/>
      <c r="JCJ3" s="703"/>
      <c r="JCK3" s="703"/>
      <c r="JCL3" s="703"/>
      <c r="JCM3" s="703"/>
      <c r="JCN3" s="703"/>
      <c r="JCO3" s="703"/>
      <c r="JCP3" s="703"/>
      <c r="JCQ3" s="703"/>
      <c r="JCR3" s="703"/>
      <c r="JCS3" s="703"/>
      <c r="JCT3" s="703"/>
      <c r="JCU3" s="703"/>
      <c r="JCV3" s="703"/>
      <c r="JCW3" s="703"/>
      <c r="JCX3" s="703"/>
      <c r="JCY3" s="703"/>
      <c r="JCZ3" s="703"/>
      <c r="JDA3" s="703"/>
      <c r="JDB3" s="703"/>
      <c r="JDC3" s="703"/>
      <c r="JDD3" s="703"/>
      <c r="JDE3" s="703"/>
      <c r="JDF3" s="703"/>
      <c r="JDG3" s="703"/>
      <c r="JDH3" s="703"/>
      <c r="JDI3" s="703"/>
      <c r="JDJ3" s="703"/>
      <c r="JDK3" s="703"/>
      <c r="JDL3" s="703"/>
      <c r="JDM3" s="703"/>
      <c r="JDN3" s="703"/>
      <c r="JDO3" s="703"/>
      <c r="JDP3" s="703"/>
      <c r="JDQ3" s="703"/>
      <c r="JDR3" s="703"/>
      <c r="JDS3" s="703"/>
      <c r="JDT3" s="703"/>
      <c r="JDU3" s="703"/>
      <c r="JDV3" s="703"/>
      <c r="JDW3" s="703"/>
      <c r="JDX3" s="703"/>
      <c r="JDY3" s="703"/>
      <c r="JDZ3" s="703"/>
      <c r="JEA3" s="703"/>
      <c r="JEB3" s="703"/>
      <c r="JEC3" s="703"/>
      <c r="JED3" s="703"/>
      <c r="JEE3" s="703"/>
      <c r="JEF3" s="703"/>
      <c r="JEG3" s="703"/>
      <c r="JEH3" s="703"/>
      <c r="JEI3" s="703"/>
      <c r="JEJ3" s="703"/>
      <c r="JEK3" s="703"/>
      <c r="JEL3" s="703"/>
      <c r="JEM3" s="703"/>
      <c r="JEN3" s="703"/>
      <c r="JEO3" s="703"/>
      <c r="JEP3" s="703"/>
      <c r="JEQ3" s="703"/>
      <c r="JER3" s="703"/>
      <c r="JES3" s="703"/>
      <c r="JET3" s="703"/>
      <c r="JEU3" s="703"/>
      <c r="JEV3" s="703"/>
      <c r="JEW3" s="703"/>
      <c r="JEX3" s="703"/>
      <c r="JEY3" s="703"/>
      <c r="JEZ3" s="703"/>
      <c r="JFA3" s="703"/>
      <c r="JFB3" s="703"/>
      <c r="JFC3" s="703"/>
      <c r="JFD3" s="703"/>
      <c r="JFE3" s="703"/>
      <c r="JFF3" s="703"/>
      <c r="JFG3" s="703"/>
      <c r="JFH3" s="703"/>
      <c r="JFI3" s="703"/>
      <c r="JFJ3" s="703"/>
      <c r="JFK3" s="703"/>
      <c r="JFL3" s="703"/>
      <c r="JFM3" s="703"/>
      <c r="JFN3" s="703"/>
      <c r="JFO3" s="703"/>
      <c r="JFP3" s="703"/>
      <c r="JFQ3" s="703"/>
      <c r="JFR3" s="703"/>
      <c r="JFS3" s="703"/>
      <c r="JFT3" s="703"/>
      <c r="JFU3" s="703"/>
      <c r="JFV3" s="703"/>
      <c r="JFW3" s="703"/>
      <c r="JFX3" s="703"/>
      <c r="JFY3" s="703"/>
      <c r="JFZ3" s="703"/>
      <c r="JGA3" s="703"/>
      <c r="JGB3" s="703"/>
      <c r="JGC3" s="703"/>
      <c r="JGD3" s="703"/>
      <c r="JGE3" s="703"/>
      <c r="JGF3" s="703"/>
      <c r="JGG3" s="703"/>
      <c r="JGH3" s="703"/>
      <c r="JGI3" s="703"/>
      <c r="JGJ3" s="703"/>
      <c r="JGK3" s="703"/>
      <c r="JGL3" s="703"/>
      <c r="JGM3" s="703"/>
      <c r="JGN3" s="703"/>
      <c r="JGO3" s="703"/>
      <c r="JGP3" s="703"/>
      <c r="JGQ3" s="703"/>
      <c r="JGR3" s="703"/>
      <c r="JGS3" s="703"/>
      <c r="JGT3" s="703"/>
      <c r="JGU3" s="703"/>
      <c r="JGV3" s="703"/>
      <c r="JGW3" s="703"/>
      <c r="JGX3" s="703"/>
      <c r="JGY3" s="703"/>
      <c r="JGZ3" s="703"/>
      <c r="JHA3" s="703"/>
      <c r="JHB3" s="703"/>
      <c r="JHC3" s="703"/>
      <c r="JHD3" s="703"/>
      <c r="JHE3" s="703"/>
      <c r="JHF3" s="703"/>
      <c r="JHG3" s="703"/>
      <c r="JHH3" s="703"/>
      <c r="JHI3" s="703"/>
      <c r="JHJ3" s="703"/>
      <c r="JHK3" s="703"/>
      <c r="JHL3" s="703"/>
      <c r="JHM3" s="703"/>
      <c r="JHN3" s="703"/>
      <c r="JHO3" s="703"/>
      <c r="JHP3" s="703"/>
      <c r="JHQ3" s="703"/>
      <c r="JHR3" s="703"/>
      <c r="JHS3" s="703"/>
      <c r="JHT3" s="703"/>
      <c r="JHU3" s="703"/>
      <c r="JHV3" s="703"/>
      <c r="JHW3" s="703"/>
      <c r="JHX3" s="703"/>
      <c r="JHY3" s="703"/>
      <c r="JHZ3" s="703"/>
      <c r="JIA3" s="703"/>
      <c r="JIB3" s="703"/>
      <c r="JIC3" s="703"/>
      <c r="JID3" s="703"/>
      <c r="JIE3" s="703"/>
      <c r="JIF3" s="703"/>
      <c r="JIG3" s="703"/>
      <c r="JIH3" s="703"/>
      <c r="JII3" s="703"/>
      <c r="JIJ3" s="703"/>
      <c r="JIK3" s="703"/>
      <c r="JIL3" s="703"/>
      <c r="JIM3" s="703"/>
      <c r="JIN3" s="703"/>
      <c r="JIO3" s="703"/>
      <c r="JIP3" s="703"/>
      <c r="JIQ3" s="703"/>
      <c r="JIR3" s="703"/>
      <c r="JIS3" s="703"/>
      <c r="JIT3" s="703"/>
      <c r="JIU3" s="703"/>
      <c r="JIV3" s="703"/>
      <c r="JIW3" s="703"/>
      <c r="JIX3" s="703"/>
      <c r="JIY3" s="703"/>
      <c r="JIZ3" s="703"/>
      <c r="JJA3" s="703"/>
      <c r="JJB3" s="703"/>
      <c r="JJC3" s="703"/>
      <c r="JJD3" s="703"/>
      <c r="JJE3" s="703"/>
      <c r="JJF3" s="703"/>
      <c r="JJG3" s="703"/>
      <c r="JJH3" s="703"/>
      <c r="JJI3" s="703"/>
      <c r="JJJ3" s="703"/>
      <c r="JJK3" s="703"/>
      <c r="JJL3" s="703"/>
      <c r="JJM3" s="703"/>
      <c r="JJN3" s="703"/>
      <c r="JJO3" s="703"/>
      <c r="JJP3" s="703"/>
      <c r="JJQ3" s="703"/>
      <c r="JJR3" s="703"/>
      <c r="JJS3" s="703"/>
      <c r="JJT3" s="703"/>
      <c r="JJU3" s="703"/>
      <c r="JJV3" s="703"/>
      <c r="JJW3" s="703"/>
      <c r="JJX3" s="703"/>
      <c r="JJY3" s="703"/>
      <c r="JJZ3" s="703"/>
      <c r="JKA3" s="703"/>
      <c r="JKB3" s="703"/>
      <c r="JKC3" s="703"/>
      <c r="JKD3" s="703"/>
      <c r="JKE3" s="703"/>
      <c r="JKF3" s="703"/>
      <c r="JKG3" s="703"/>
      <c r="JKH3" s="703"/>
      <c r="JKI3" s="703"/>
      <c r="JKJ3" s="703"/>
      <c r="JKK3" s="703"/>
      <c r="JKL3" s="703"/>
      <c r="JKM3" s="703"/>
      <c r="JKN3" s="703"/>
      <c r="JKO3" s="703"/>
      <c r="JKP3" s="703"/>
      <c r="JKQ3" s="703"/>
      <c r="JKR3" s="703"/>
      <c r="JKS3" s="703"/>
      <c r="JKT3" s="703"/>
      <c r="JKU3" s="703"/>
      <c r="JKV3" s="703"/>
      <c r="JKW3" s="703"/>
      <c r="JKX3" s="703"/>
      <c r="JKY3" s="703"/>
      <c r="JKZ3" s="703"/>
      <c r="JLA3" s="703"/>
      <c r="JLB3" s="703"/>
      <c r="JLC3" s="703"/>
      <c r="JLD3" s="703"/>
      <c r="JLE3" s="703"/>
      <c r="JLF3" s="703"/>
      <c r="JLG3" s="703"/>
      <c r="JLH3" s="703"/>
      <c r="JLI3" s="703"/>
      <c r="JLJ3" s="703"/>
      <c r="JLK3" s="703"/>
      <c r="JLL3" s="703"/>
      <c r="JLM3" s="703"/>
      <c r="JLN3" s="703"/>
      <c r="JLO3" s="703"/>
      <c r="JLP3" s="703"/>
      <c r="JLQ3" s="703"/>
      <c r="JLR3" s="703"/>
      <c r="JLS3" s="703"/>
      <c r="JLT3" s="703"/>
      <c r="JLU3" s="703"/>
      <c r="JLV3" s="703"/>
      <c r="JLW3" s="703"/>
      <c r="JLX3" s="703"/>
      <c r="JLY3" s="703"/>
      <c r="JLZ3" s="703"/>
      <c r="JMA3" s="703"/>
      <c r="JMB3" s="703"/>
      <c r="JMC3" s="703"/>
      <c r="JMD3" s="703"/>
      <c r="JME3" s="703"/>
      <c r="JMF3" s="703"/>
      <c r="JMG3" s="703"/>
      <c r="JMH3" s="703"/>
      <c r="JMI3" s="703"/>
      <c r="JMJ3" s="703"/>
      <c r="JMK3" s="703"/>
      <c r="JML3" s="703"/>
      <c r="JMM3" s="703"/>
      <c r="JMN3" s="703"/>
      <c r="JMO3" s="703"/>
      <c r="JMP3" s="703"/>
      <c r="JMQ3" s="703"/>
      <c r="JMR3" s="703"/>
      <c r="JMS3" s="703"/>
      <c r="JMT3" s="703"/>
      <c r="JMU3" s="703"/>
      <c r="JMV3" s="703"/>
      <c r="JMW3" s="703"/>
      <c r="JMX3" s="703"/>
      <c r="JMY3" s="703"/>
      <c r="JMZ3" s="703"/>
      <c r="JNA3" s="703"/>
      <c r="JNB3" s="703"/>
      <c r="JNC3" s="703"/>
      <c r="JND3" s="703"/>
      <c r="JNE3" s="703"/>
      <c r="JNF3" s="703"/>
      <c r="JNG3" s="703"/>
      <c r="JNH3" s="703"/>
      <c r="JNI3" s="703"/>
      <c r="JNJ3" s="703"/>
      <c r="JNK3" s="703"/>
      <c r="JNL3" s="703"/>
      <c r="JNM3" s="703"/>
      <c r="JNN3" s="703"/>
      <c r="JNO3" s="703"/>
      <c r="JNP3" s="703"/>
      <c r="JNQ3" s="703"/>
      <c r="JNR3" s="703"/>
      <c r="JNS3" s="703"/>
      <c r="JNT3" s="703"/>
      <c r="JNU3" s="703"/>
      <c r="JNV3" s="703"/>
      <c r="JNW3" s="703"/>
      <c r="JNX3" s="703"/>
      <c r="JNY3" s="703"/>
      <c r="JNZ3" s="703"/>
      <c r="JOA3" s="703"/>
      <c r="JOB3" s="703"/>
      <c r="JOC3" s="703"/>
      <c r="JOD3" s="703"/>
      <c r="JOE3" s="703"/>
      <c r="JOF3" s="703"/>
      <c r="JOG3" s="703"/>
      <c r="JOH3" s="703"/>
      <c r="JOI3" s="703"/>
      <c r="JOJ3" s="703"/>
      <c r="JOK3" s="703"/>
      <c r="JOL3" s="703"/>
      <c r="JOM3" s="703"/>
      <c r="JON3" s="703"/>
      <c r="JOO3" s="703"/>
      <c r="JOP3" s="703"/>
      <c r="JOQ3" s="703"/>
      <c r="JOR3" s="703"/>
      <c r="JOS3" s="703"/>
      <c r="JOT3" s="703"/>
      <c r="JOU3" s="703"/>
      <c r="JOV3" s="703"/>
      <c r="JOW3" s="703"/>
      <c r="JOX3" s="703"/>
      <c r="JOY3" s="703"/>
      <c r="JOZ3" s="703"/>
      <c r="JPA3" s="703"/>
      <c r="JPB3" s="703"/>
      <c r="JPC3" s="703"/>
      <c r="JPD3" s="703"/>
      <c r="JPE3" s="703"/>
      <c r="JPF3" s="703"/>
      <c r="JPG3" s="703"/>
      <c r="JPH3" s="703"/>
      <c r="JPI3" s="703"/>
      <c r="JPJ3" s="703"/>
      <c r="JPK3" s="703"/>
      <c r="JPL3" s="703"/>
      <c r="JPM3" s="703"/>
      <c r="JPN3" s="703"/>
      <c r="JPO3" s="703"/>
      <c r="JPP3" s="703"/>
      <c r="JPQ3" s="703"/>
      <c r="JPR3" s="703"/>
      <c r="JPS3" s="703"/>
      <c r="JPT3" s="703"/>
      <c r="JPU3" s="703"/>
      <c r="JPV3" s="703"/>
      <c r="JPW3" s="703"/>
      <c r="JPX3" s="703"/>
      <c r="JPY3" s="703"/>
      <c r="JPZ3" s="703"/>
      <c r="JQA3" s="703"/>
      <c r="JQB3" s="703"/>
      <c r="JQC3" s="703"/>
      <c r="JQD3" s="703"/>
      <c r="JQE3" s="703"/>
      <c r="JQF3" s="703"/>
      <c r="JQG3" s="703"/>
      <c r="JQH3" s="703"/>
      <c r="JQI3" s="703"/>
      <c r="JQJ3" s="703"/>
      <c r="JQK3" s="703"/>
      <c r="JQL3" s="703"/>
      <c r="JQM3" s="703"/>
      <c r="JQN3" s="703"/>
      <c r="JQO3" s="703"/>
      <c r="JQP3" s="703"/>
      <c r="JQQ3" s="703"/>
      <c r="JQR3" s="703"/>
      <c r="JQS3" s="703"/>
      <c r="JQT3" s="703"/>
      <c r="JQU3" s="703"/>
      <c r="JQV3" s="703"/>
      <c r="JQW3" s="703"/>
      <c r="JQX3" s="703"/>
      <c r="JQY3" s="703"/>
      <c r="JQZ3" s="703"/>
      <c r="JRA3" s="703"/>
      <c r="JRB3" s="703"/>
      <c r="JRC3" s="703"/>
      <c r="JRD3" s="703"/>
      <c r="JRE3" s="703"/>
      <c r="JRF3" s="703"/>
      <c r="JRG3" s="703"/>
      <c r="JRH3" s="703"/>
      <c r="JRI3" s="703"/>
      <c r="JRJ3" s="703"/>
      <c r="JRK3" s="703"/>
      <c r="JRL3" s="703"/>
      <c r="JRM3" s="703"/>
      <c r="JRN3" s="703"/>
      <c r="JRO3" s="703"/>
      <c r="JRP3" s="703"/>
      <c r="JRQ3" s="703"/>
      <c r="JRR3" s="703"/>
      <c r="JRS3" s="703"/>
      <c r="JRT3" s="703"/>
      <c r="JRU3" s="703"/>
      <c r="JRV3" s="703"/>
      <c r="JRW3" s="703"/>
      <c r="JRX3" s="703"/>
      <c r="JRY3" s="703"/>
      <c r="JRZ3" s="703"/>
      <c r="JSA3" s="703"/>
      <c r="JSB3" s="703"/>
      <c r="JSC3" s="703"/>
      <c r="JSD3" s="703"/>
      <c r="JSE3" s="703"/>
      <c r="JSF3" s="703"/>
      <c r="JSG3" s="703"/>
      <c r="JSH3" s="703"/>
      <c r="JSI3" s="703"/>
      <c r="JSJ3" s="703"/>
      <c r="JSK3" s="703"/>
      <c r="JSL3" s="703"/>
      <c r="JSM3" s="703"/>
      <c r="JSN3" s="703"/>
      <c r="JSO3" s="703"/>
      <c r="JSP3" s="703"/>
      <c r="JSQ3" s="703"/>
      <c r="JSR3" s="703"/>
      <c r="JSS3" s="703"/>
      <c r="JST3" s="703"/>
      <c r="JSU3" s="703"/>
      <c r="JSV3" s="703"/>
      <c r="JSW3" s="703"/>
      <c r="JSX3" s="703"/>
      <c r="JSY3" s="703"/>
      <c r="JSZ3" s="703"/>
      <c r="JTA3" s="703"/>
      <c r="JTB3" s="703"/>
      <c r="JTC3" s="703"/>
      <c r="JTD3" s="703"/>
      <c r="JTE3" s="703"/>
      <c r="JTF3" s="703"/>
      <c r="JTG3" s="703"/>
      <c r="JTH3" s="703"/>
      <c r="JTI3" s="703"/>
      <c r="JTJ3" s="703"/>
      <c r="JTK3" s="703"/>
      <c r="JTL3" s="703"/>
      <c r="JTM3" s="703"/>
      <c r="JTN3" s="703"/>
      <c r="JTO3" s="703"/>
      <c r="JTP3" s="703"/>
      <c r="JTQ3" s="703"/>
      <c r="JTR3" s="703"/>
      <c r="JTS3" s="703"/>
      <c r="JTT3" s="703"/>
      <c r="JTU3" s="703"/>
      <c r="JTV3" s="703"/>
      <c r="JTW3" s="703"/>
      <c r="JTX3" s="703"/>
      <c r="JTY3" s="703"/>
      <c r="JTZ3" s="703"/>
      <c r="JUA3" s="703"/>
      <c r="JUB3" s="703"/>
      <c r="JUC3" s="703"/>
      <c r="JUD3" s="703"/>
      <c r="JUE3" s="703"/>
      <c r="JUF3" s="703"/>
      <c r="JUG3" s="703"/>
      <c r="JUH3" s="703"/>
      <c r="JUI3" s="703"/>
      <c r="JUJ3" s="703"/>
      <c r="JUK3" s="703"/>
      <c r="JUL3" s="703"/>
      <c r="JUM3" s="703"/>
      <c r="JUN3" s="703"/>
      <c r="JUO3" s="703"/>
      <c r="JUP3" s="703"/>
      <c r="JUQ3" s="703"/>
      <c r="JUR3" s="703"/>
      <c r="JUS3" s="703"/>
      <c r="JUT3" s="703"/>
      <c r="JUU3" s="703"/>
      <c r="JUV3" s="703"/>
      <c r="JUW3" s="703"/>
      <c r="JUX3" s="703"/>
      <c r="JUY3" s="703"/>
      <c r="JUZ3" s="703"/>
      <c r="JVA3" s="703"/>
      <c r="JVB3" s="703"/>
      <c r="JVC3" s="703"/>
      <c r="JVD3" s="703"/>
      <c r="JVE3" s="703"/>
      <c r="JVF3" s="703"/>
      <c r="JVG3" s="703"/>
      <c r="JVH3" s="703"/>
      <c r="JVI3" s="703"/>
      <c r="JVJ3" s="703"/>
      <c r="JVK3" s="703"/>
      <c r="JVL3" s="703"/>
      <c r="JVM3" s="703"/>
      <c r="JVN3" s="703"/>
      <c r="JVO3" s="703"/>
      <c r="JVP3" s="703"/>
      <c r="JVQ3" s="703"/>
      <c r="JVR3" s="703"/>
      <c r="JVS3" s="703"/>
      <c r="JVT3" s="703"/>
      <c r="JVU3" s="703"/>
      <c r="JVV3" s="703"/>
      <c r="JVW3" s="703"/>
      <c r="JVX3" s="703"/>
      <c r="JVY3" s="703"/>
      <c r="JVZ3" s="703"/>
      <c r="JWA3" s="703"/>
      <c r="JWB3" s="703"/>
      <c r="JWC3" s="703"/>
      <c r="JWD3" s="703"/>
      <c r="JWE3" s="703"/>
      <c r="JWF3" s="703"/>
      <c r="JWG3" s="703"/>
      <c r="JWH3" s="703"/>
      <c r="JWI3" s="703"/>
      <c r="JWJ3" s="703"/>
      <c r="JWK3" s="703"/>
      <c r="JWL3" s="703"/>
      <c r="JWM3" s="703"/>
      <c r="JWN3" s="703"/>
      <c r="JWO3" s="703"/>
      <c r="JWP3" s="703"/>
      <c r="JWQ3" s="703"/>
      <c r="JWR3" s="703"/>
      <c r="JWS3" s="703"/>
      <c r="JWT3" s="703"/>
      <c r="JWU3" s="703"/>
      <c r="JWV3" s="703"/>
      <c r="JWW3" s="703"/>
      <c r="JWX3" s="703"/>
      <c r="JWY3" s="703"/>
      <c r="JWZ3" s="703"/>
      <c r="JXA3" s="703"/>
      <c r="JXB3" s="703"/>
      <c r="JXC3" s="703"/>
      <c r="JXD3" s="703"/>
      <c r="JXE3" s="703"/>
      <c r="JXF3" s="703"/>
      <c r="JXG3" s="703"/>
      <c r="JXH3" s="703"/>
      <c r="JXI3" s="703"/>
      <c r="JXJ3" s="703"/>
      <c r="JXK3" s="703"/>
      <c r="JXL3" s="703"/>
      <c r="JXM3" s="703"/>
      <c r="JXN3" s="703"/>
      <c r="JXO3" s="703"/>
      <c r="JXP3" s="703"/>
      <c r="JXQ3" s="703"/>
      <c r="JXR3" s="703"/>
      <c r="JXS3" s="703"/>
      <c r="JXT3" s="703"/>
      <c r="JXU3" s="703"/>
      <c r="JXV3" s="703"/>
      <c r="JXW3" s="703"/>
      <c r="JXX3" s="703"/>
      <c r="JXY3" s="703"/>
      <c r="JXZ3" s="703"/>
      <c r="JYA3" s="703"/>
      <c r="JYB3" s="703"/>
      <c r="JYC3" s="703"/>
      <c r="JYD3" s="703"/>
      <c r="JYE3" s="703"/>
      <c r="JYF3" s="703"/>
      <c r="JYG3" s="703"/>
      <c r="JYH3" s="703"/>
      <c r="JYI3" s="703"/>
      <c r="JYJ3" s="703"/>
      <c r="JYK3" s="703"/>
      <c r="JYL3" s="703"/>
      <c r="JYM3" s="703"/>
      <c r="JYN3" s="703"/>
      <c r="JYO3" s="703"/>
      <c r="JYP3" s="703"/>
      <c r="JYQ3" s="703"/>
      <c r="JYR3" s="703"/>
      <c r="JYS3" s="703"/>
      <c r="JYT3" s="703"/>
      <c r="JYU3" s="703"/>
      <c r="JYV3" s="703"/>
      <c r="JYW3" s="703"/>
      <c r="JYX3" s="703"/>
      <c r="JYY3" s="703"/>
      <c r="JYZ3" s="703"/>
      <c r="JZA3" s="703"/>
      <c r="JZB3" s="703"/>
      <c r="JZC3" s="703"/>
      <c r="JZD3" s="703"/>
      <c r="JZE3" s="703"/>
      <c r="JZF3" s="703"/>
      <c r="JZG3" s="703"/>
      <c r="JZH3" s="703"/>
      <c r="JZI3" s="703"/>
      <c r="JZJ3" s="703"/>
      <c r="JZK3" s="703"/>
      <c r="JZL3" s="703"/>
      <c r="JZM3" s="703"/>
      <c r="JZN3" s="703"/>
      <c r="JZO3" s="703"/>
      <c r="JZP3" s="703"/>
      <c r="JZQ3" s="703"/>
      <c r="JZR3" s="703"/>
      <c r="JZS3" s="703"/>
      <c r="JZT3" s="703"/>
      <c r="JZU3" s="703"/>
      <c r="JZV3" s="703"/>
      <c r="JZW3" s="703"/>
      <c r="JZX3" s="703"/>
      <c r="JZY3" s="703"/>
      <c r="JZZ3" s="703"/>
      <c r="KAA3" s="703"/>
      <c r="KAB3" s="703"/>
      <c r="KAC3" s="703"/>
      <c r="KAD3" s="703"/>
      <c r="KAE3" s="703"/>
      <c r="KAF3" s="703"/>
      <c r="KAG3" s="703"/>
      <c r="KAH3" s="703"/>
      <c r="KAI3" s="703"/>
      <c r="KAJ3" s="703"/>
      <c r="KAK3" s="703"/>
      <c r="KAL3" s="703"/>
      <c r="KAM3" s="703"/>
      <c r="KAN3" s="703"/>
      <c r="KAO3" s="703"/>
      <c r="KAP3" s="703"/>
      <c r="KAQ3" s="703"/>
      <c r="KAR3" s="703"/>
      <c r="KAS3" s="703"/>
      <c r="KAT3" s="703"/>
      <c r="KAU3" s="703"/>
      <c r="KAV3" s="703"/>
      <c r="KAW3" s="703"/>
      <c r="KAX3" s="703"/>
      <c r="KAY3" s="703"/>
      <c r="KAZ3" s="703"/>
      <c r="KBA3" s="703"/>
      <c r="KBB3" s="703"/>
      <c r="KBC3" s="703"/>
      <c r="KBD3" s="703"/>
      <c r="KBE3" s="703"/>
      <c r="KBF3" s="703"/>
      <c r="KBG3" s="703"/>
      <c r="KBH3" s="703"/>
      <c r="KBI3" s="703"/>
      <c r="KBJ3" s="703"/>
      <c r="KBK3" s="703"/>
      <c r="KBL3" s="703"/>
      <c r="KBM3" s="703"/>
      <c r="KBN3" s="703"/>
      <c r="KBO3" s="703"/>
      <c r="KBP3" s="703"/>
      <c r="KBQ3" s="703"/>
      <c r="KBR3" s="703"/>
      <c r="KBS3" s="703"/>
      <c r="KBT3" s="703"/>
      <c r="KBU3" s="703"/>
      <c r="KBV3" s="703"/>
      <c r="KBW3" s="703"/>
      <c r="KBX3" s="703"/>
      <c r="KBY3" s="703"/>
      <c r="KBZ3" s="703"/>
      <c r="KCA3" s="703"/>
      <c r="KCB3" s="703"/>
      <c r="KCC3" s="703"/>
      <c r="KCD3" s="703"/>
      <c r="KCE3" s="703"/>
      <c r="KCF3" s="703"/>
      <c r="KCG3" s="703"/>
      <c r="KCH3" s="703"/>
      <c r="KCI3" s="703"/>
      <c r="KCJ3" s="703"/>
      <c r="KCK3" s="703"/>
      <c r="KCL3" s="703"/>
      <c r="KCM3" s="703"/>
      <c r="KCN3" s="703"/>
      <c r="KCO3" s="703"/>
      <c r="KCP3" s="703"/>
      <c r="KCQ3" s="703"/>
      <c r="KCR3" s="703"/>
      <c r="KCS3" s="703"/>
      <c r="KCT3" s="703"/>
      <c r="KCU3" s="703"/>
      <c r="KCV3" s="703"/>
      <c r="KCW3" s="703"/>
      <c r="KCX3" s="703"/>
      <c r="KCY3" s="703"/>
      <c r="KCZ3" s="703"/>
      <c r="KDA3" s="703"/>
      <c r="KDB3" s="703"/>
      <c r="KDC3" s="703"/>
      <c r="KDD3" s="703"/>
      <c r="KDE3" s="703"/>
      <c r="KDF3" s="703"/>
      <c r="KDG3" s="703"/>
      <c r="KDH3" s="703"/>
      <c r="KDI3" s="703"/>
      <c r="KDJ3" s="703"/>
      <c r="KDK3" s="703"/>
      <c r="KDL3" s="703"/>
      <c r="KDM3" s="703"/>
      <c r="KDN3" s="703"/>
      <c r="KDO3" s="703"/>
      <c r="KDP3" s="703"/>
      <c r="KDQ3" s="703"/>
      <c r="KDR3" s="703"/>
      <c r="KDS3" s="703"/>
      <c r="KDT3" s="703"/>
      <c r="KDU3" s="703"/>
      <c r="KDV3" s="703"/>
      <c r="KDW3" s="703"/>
      <c r="KDX3" s="703"/>
      <c r="KDY3" s="703"/>
      <c r="KDZ3" s="703"/>
      <c r="KEA3" s="703"/>
      <c r="KEB3" s="703"/>
      <c r="KEC3" s="703"/>
      <c r="KED3" s="703"/>
      <c r="KEE3" s="703"/>
      <c r="KEF3" s="703"/>
      <c r="KEG3" s="703"/>
      <c r="KEH3" s="703"/>
      <c r="KEI3" s="703"/>
      <c r="KEJ3" s="703"/>
      <c r="KEK3" s="703"/>
      <c r="KEL3" s="703"/>
      <c r="KEM3" s="703"/>
      <c r="KEN3" s="703"/>
      <c r="KEO3" s="703"/>
      <c r="KEP3" s="703"/>
      <c r="KEQ3" s="703"/>
      <c r="KER3" s="703"/>
      <c r="KES3" s="703"/>
      <c r="KET3" s="703"/>
      <c r="KEU3" s="703"/>
      <c r="KEV3" s="703"/>
      <c r="KEW3" s="703"/>
      <c r="KEX3" s="703"/>
      <c r="KEY3" s="703"/>
      <c r="KEZ3" s="703"/>
      <c r="KFA3" s="703"/>
      <c r="KFB3" s="703"/>
      <c r="KFC3" s="703"/>
      <c r="KFD3" s="703"/>
      <c r="KFE3" s="703"/>
      <c r="KFF3" s="703"/>
      <c r="KFG3" s="703"/>
      <c r="KFH3" s="703"/>
      <c r="KFI3" s="703"/>
      <c r="KFJ3" s="703"/>
      <c r="KFK3" s="703"/>
      <c r="KFL3" s="703"/>
      <c r="KFM3" s="703"/>
      <c r="KFN3" s="703"/>
      <c r="KFO3" s="703"/>
      <c r="KFP3" s="703"/>
      <c r="KFQ3" s="703"/>
      <c r="KFR3" s="703"/>
      <c r="KFS3" s="703"/>
      <c r="KFT3" s="703"/>
      <c r="KFU3" s="703"/>
      <c r="KFV3" s="703"/>
      <c r="KFW3" s="703"/>
      <c r="KFX3" s="703"/>
      <c r="KFY3" s="703"/>
      <c r="KFZ3" s="703"/>
      <c r="KGA3" s="703"/>
      <c r="KGB3" s="703"/>
      <c r="KGC3" s="703"/>
      <c r="KGD3" s="703"/>
      <c r="KGE3" s="703"/>
      <c r="KGF3" s="703"/>
      <c r="KGG3" s="703"/>
      <c r="KGH3" s="703"/>
      <c r="KGI3" s="703"/>
      <c r="KGJ3" s="703"/>
      <c r="KGK3" s="703"/>
      <c r="KGL3" s="703"/>
      <c r="KGM3" s="703"/>
      <c r="KGN3" s="703"/>
      <c r="KGO3" s="703"/>
      <c r="KGP3" s="703"/>
      <c r="KGQ3" s="703"/>
      <c r="KGR3" s="703"/>
      <c r="KGS3" s="703"/>
      <c r="KGT3" s="703"/>
      <c r="KGU3" s="703"/>
      <c r="KGV3" s="703"/>
      <c r="KGW3" s="703"/>
      <c r="KGX3" s="703"/>
      <c r="KGY3" s="703"/>
      <c r="KGZ3" s="703"/>
      <c r="KHA3" s="703"/>
      <c r="KHB3" s="703"/>
      <c r="KHC3" s="703"/>
      <c r="KHD3" s="703"/>
      <c r="KHE3" s="703"/>
      <c r="KHF3" s="703"/>
      <c r="KHG3" s="703"/>
      <c r="KHH3" s="703"/>
      <c r="KHI3" s="703"/>
      <c r="KHJ3" s="703"/>
      <c r="KHK3" s="703"/>
      <c r="KHL3" s="703"/>
      <c r="KHM3" s="703"/>
      <c r="KHN3" s="703"/>
      <c r="KHO3" s="703"/>
      <c r="KHP3" s="703"/>
      <c r="KHQ3" s="703"/>
      <c r="KHR3" s="703"/>
      <c r="KHS3" s="703"/>
      <c r="KHT3" s="703"/>
      <c r="KHU3" s="703"/>
      <c r="KHV3" s="703"/>
      <c r="KHW3" s="703"/>
      <c r="KHX3" s="703"/>
      <c r="KHY3" s="703"/>
      <c r="KHZ3" s="703"/>
      <c r="KIA3" s="703"/>
      <c r="KIB3" s="703"/>
      <c r="KIC3" s="703"/>
      <c r="KID3" s="703"/>
      <c r="KIE3" s="703"/>
      <c r="KIF3" s="703"/>
      <c r="KIG3" s="703"/>
      <c r="KIH3" s="703"/>
      <c r="KII3" s="703"/>
      <c r="KIJ3" s="703"/>
      <c r="KIK3" s="703"/>
      <c r="KIL3" s="703"/>
      <c r="KIM3" s="703"/>
      <c r="KIN3" s="703"/>
      <c r="KIO3" s="703"/>
      <c r="KIP3" s="703"/>
      <c r="KIQ3" s="703"/>
      <c r="KIR3" s="703"/>
      <c r="KIS3" s="703"/>
      <c r="KIT3" s="703"/>
      <c r="KIU3" s="703"/>
      <c r="KIV3" s="703"/>
      <c r="KIW3" s="703"/>
      <c r="KIX3" s="703"/>
      <c r="KIY3" s="703"/>
      <c r="KIZ3" s="703"/>
      <c r="KJA3" s="703"/>
      <c r="KJB3" s="703"/>
      <c r="KJC3" s="703"/>
      <c r="KJD3" s="703"/>
      <c r="KJE3" s="703"/>
      <c r="KJF3" s="703"/>
      <c r="KJG3" s="703"/>
      <c r="KJH3" s="703"/>
      <c r="KJI3" s="703"/>
      <c r="KJJ3" s="703"/>
      <c r="KJK3" s="703"/>
      <c r="KJL3" s="703"/>
      <c r="KJM3" s="703"/>
      <c r="KJN3" s="703"/>
      <c r="KJO3" s="703"/>
      <c r="KJP3" s="703"/>
      <c r="KJQ3" s="703"/>
      <c r="KJR3" s="703"/>
      <c r="KJS3" s="703"/>
      <c r="KJT3" s="703"/>
      <c r="KJU3" s="703"/>
      <c r="KJV3" s="703"/>
      <c r="KJW3" s="703"/>
      <c r="KJX3" s="703"/>
      <c r="KJY3" s="703"/>
      <c r="KJZ3" s="703"/>
      <c r="KKA3" s="703"/>
      <c r="KKB3" s="703"/>
      <c r="KKC3" s="703"/>
      <c r="KKD3" s="703"/>
      <c r="KKE3" s="703"/>
      <c r="KKF3" s="703"/>
      <c r="KKG3" s="703"/>
      <c r="KKH3" s="703"/>
      <c r="KKI3" s="703"/>
      <c r="KKJ3" s="703"/>
      <c r="KKK3" s="703"/>
      <c r="KKL3" s="703"/>
      <c r="KKM3" s="703"/>
      <c r="KKN3" s="703"/>
      <c r="KKO3" s="703"/>
      <c r="KKP3" s="703"/>
      <c r="KKQ3" s="703"/>
      <c r="KKR3" s="703"/>
      <c r="KKS3" s="703"/>
      <c r="KKT3" s="703"/>
      <c r="KKU3" s="703"/>
      <c r="KKV3" s="703"/>
      <c r="KKW3" s="703"/>
      <c r="KKX3" s="703"/>
      <c r="KKY3" s="703"/>
      <c r="KKZ3" s="703"/>
      <c r="KLA3" s="703"/>
      <c r="KLB3" s="703"/>
      <c r="KLC3" s="703"/>
      <c r="KLD3" s="703"/>
      <c r="KLE3" s="703"/>
      <c r="KLF3" s="703"/>
      <c r="KLG3" s="703"/>
      <c r="KLH3" s="703"/>
      <c r="KLI3" s="703"/>
      <c r="KLJ3" s="703"/>
      <c r="KLK3" s="703"/>
      <c r="KLL3" s="703"/>
      <c r="KLM3" s="703"/>
      <c r="KLN3" s="703"/>
      <c r="KLO3" s="703"/>
      <c r="KLP3" s="703"/>
      <c r="KLQ3" s="703"/>
      <c r="KLR3" s="703"/>
      <c r="KLS3" s="703"/>
      <c r="KLT3" s="703"/>
      <c r="KLU3" s="703"/>
      <c r="KLV3" s="703"/>
      <c r="KLW3" s="703"/>
      <c r="KLX3" s="703"/>
      <c r="KLY3" s="703"/>
      <c r="KLZ3" s="703"/>
      <c r="KMA3" s="703"/>
      <c r="KMB3" s="703"/>
      <c r="KMC3" s="703"/>
      <c r="KMD3" s="703"/>
      <c r="KME3" s="703"/>
      <c r="KMF3" s="703"/>
      <c r="KMG3" s="703"/>
      <c r="KMH3" s="703"/>
      <c r="KMI3" s="703"/>
      <c r="KMJ3" s="703"/>
      <c r="KMK3" s="703"/>
      <c r="KML3" s="703"/>
      <c r="KMM3" s="703"/>
      <c r="KMN3" s="703"/>
      <c r="KMO3" s="703"/>
      <c r="KMP3" s="703"/>
      <c r="KMQ3" s="703"/>
      <c r="KMR3" s="703"/>
      <c r="KMS3" s="703"/>
      <c r="KMT3" s="703"/>
      <c r="KMU3" s="703"/>
      <c r="KMV3" s="703"/>
      <c r="KMW3" s="703"/>
      <c r="KMX3" s="703"/>
      <c r="KMY3" s="703"/>
      <c r="KMZ3" s="703"/>
      <c r="KNA3" s="703"/>
      <c r="KNB3" s="703"/>
      <c r="KNC3" s="703"/>
      <c r="KND3" s="703"/>
      <c r="KNE3" s="703"/>
      <c r="KNF3" s="703"/>
      <c r="KNG3" s="703"/>
      <c r="KNH3" s="703"/>
      <c r="KNI3" s="703"/>
      <c r="KNJ3" s="703"/>
      <c r="KNK3" s="703"/>
      <c r="KNL3" s="703"/>
      <c r="KNM3" s="703"/>
      <c r="KNN3" s="703"/>
      <c r="KNO3" s="703"/>
      <c r="KNP3" s="703"/>
      <c r="KNQ3" s="703"/>
      <c r="KNR3" s="703"/>
      <c r="KNS3" s="703"/>
      <c r="KNT3" s="703"/>
      <c r="KNU3" s="703"/>
      <c r="KNV3" s="703"/>
      <c r="KNW3" s="703"/>
      <c r="KNX3" s="703"/>
      <c r="KNY3" s="703"/>
      <c r="KNZ3" s="703"/>
      <c r="KOA3" s="703"/>
      <c r="KOB3" s="703"/>
      <c r="KOC3" s="703"/>
      <c r="KOD3" s="703"/>
      <c r="KOE3" s="703"/>
      <c r="KOF3" s="703"/>
      <c r="KOG3" s="703"/>
      <c r="KOH3" s="703"/>
      <c r="KOI3" s="703"/>
      <c r="KOJ3" s="703"/>
      <c r="KOK3" s="703"/>
      <c r="KOL3" s="703"/>
      <c r="KOM3" s="703"/>
      <c r="KON3" s="703"/>
      <c r="KOO3" s="703"/>
      <c r="KOP3" s="703"/>
      <c r="KOQ3" s="703"/>
      <c r="KOR3" s="703"/>
      <c r="KOS3" s="703"/>
      <c r="KOT3" s="703"/>
      <c r="KOU3" s="703"/>
      <c r="KOV3" s="703"/>
      <c r="KOW3" s="703"/>
      <c r="KOX3" s="703"/>
      <c r="KOY3" s="703"/>
      <c r="KOZ3" s="703"/>
      <c r="KPA3" s="703"/>
      <c r="KPB3" s="703"/>
      <c r="KPC3" s="703"/>
      <c r="KPD3" s="703"/>
      <c r="KPE3" s="703"/>
      <c r="KPF3" s="703"/>
      <c r="KPG3" s="703"/>
      <c r="KPH3" s="703"/>
      <c r="KPI3" s="703"/>
      <c r="KPJ3" s="703"/>
      <c r="KPK3" s="703"/>
      <c r="KPL3" s="703"/>
      <c r="KPM3" s="703"/>
      <c r="KPN3" s="703"/>
      <c r="KPO3" s="703"/>
      <c r="KPP3" s="703"/>
      <c r="KPQ3" s="703"/>
      <c r="KPR3" s="703"/>
      <c r="KPS3" s="703"/>
      <c r="KPT3" s="703"/>
      <c r="KPU3" s="703"/>
      <c r="KPV3" s="703"/>
      <c r="KPW3" s="703"/>
      <c r="KPX3" s="703"/>
      <c r="KPY3" s="703"/>
      <c r="KPZ3" s="703"/>
      <c r="KQA3" s="703"/>
      <c r="KQB3" s="703"/>
      <c r="KQC3" s="703"/>
      <c r="KQD3" s="703"/>
      <c r="KQE3" s="703"/>
      <c r="KQF3" s="703"/>
      <c r="KQG3" s="703"/>
      <c r="KQH3" s="703"/>
      <c r="KQI3" s="703"/>
      <c r="KQJ3" s="703"/>
      <c r="KQK3" s="703"/>
      <c r="KQL3" s="703"/>
      <c r="KQM3" s="703"/>
      <c r="KQN3" s="703"/>
      <c r="KQO3" s="703"/>
      <c r="KQP3" s="703"/>
      <c r="KQQ3" s="703"/>
      <c r="KQR3" s="703"/>
      <c r="KQS3" s="703"/>
      <c r="KQT3" s="703"/>
      <c r="KQU3" s="703"/>
      <c r="KQV3" s="703"/>
      <c r="KQW3" s="703"/>
      <c r="KQX3" s="703"/>
      <c r="KQY3" s="703"/>
      <c r="KQZ3" s="703"/>
      <c r="KRA3" s="703"/>
      <c r="KRB3" s="703"/>
      <c r="KRC3" s="703"/>
      <c r="KRD3" s="703"/>
      <c r="KRE3" s="703"/>
      <c r="KRF3" s="703"/>
      <c r="KRG3" s="703"/>
      <c r="KRH3" s="703"/>
      <c r="KRI3" s="703"/>
      <c r="KRJ3" s="703"/>
      <c r="KRK3" s="703"/>
      <c r="KRL3" s="703"/>
      <c r="KRM3" s="703"/>
      <c r="KRN3" s="703"/>
      <c r="KRO3" s="703"/>
      <c r="KRP3" s="703"/>
      <c r="KRQ3" s="703"/>
      <c r="KRR3" s="703"/>
      <c r="KRS3" s="703"/>
      <c r="KRT3" s="703"/>
      <c r="KRU3" s="703"/>
      <c r="KRV3" s="703"/>
      <c r="KRW3" s="703"/>
      <c r="KRX3" s="703"/>
      <c r="KRY3" s="703"/>
      <c r="KRZ3" s="703"/>
      <c r="KSA3" s="703"/>
      <c r="KSB3" s="703"/>
      <c r="KSC3" s="703"/>
      <c r="KSD3" s="703"/>
      <c r="KSE3" s="703"/>
      <c r="KSF3" s="703"/>
      <c r="KSG3" s="703"/>
      <c r="KSH3" s="703"/>
      <c r="KSI3" s="703"/>
      <c r="KSJ3" s="703"/>
      <c r="KSK3" s="703"/>
      <c r="KSL3" s="703"/>
      <c r="KSM3" s="703"/>
      <c r="KSN3" s="703"/>
      <c r="KSO3" s="703"/>
      <c r="KSP3" s="703"/>
      <c r="KSQ3" s="703"/>
      <c r="KSR3" s="703"/>
      <c r="KSS3" s="703"/>
      <c r="KST3" s="703"/>
      <c r="KSU3" s="703"/>
      <c r="KSV3" s="703"/>
      <c r="KSW3" s="703"/>
      <c r="KSX3" s="703"/>
      <c r="KSY3" s="703"/>
      <c r="KSZ3" s="703"/>
      <c r="KTA3" s="703"/>
      <c r="KTB3" s="703"/>
      <c r="KTC3" s="703"/>
      <c r="KTD3" s="703"/>
      <c r="KTE3" s="703"/>
      <c r="KTF3" s="703"/>
      <c r="KTG3" s="703"/>
      <c r="KTH3" s="703"/>
      <c r="KTI3" s="703"/>
      <c r="KTJ3" s="703"/>
      <c r="KTK3" s="703"/>
      <c r="KTL3" s="703"/>
      <c r="KTM3" s="703"/>
      <c r="KTN3" s="703"/>
      <c r="KTO3" s="703"/>
      <c r="KTP3" s="703"/>
      <c r="KTQ3" s="703"/>
      <c r="KTR3" s="703"/>
      <c r="KTS3" s="703"/>
      <c r="KTT3" s="703"/>
      <c r="KTU3" s="703"/>
      <c r="KTV3" s="703"/>
      <c r="KTW3" s="703"/>
      <c r="KTX3" s="703"/>
      <c r="KTY3" s="703"/>
      <c r="KTZ3" s="703"/>
      <c r="KUA3" s="703"/>
      <c r="KUB3" s="703"/>
      <c r="KUC3" s="703"/>
      <c r="KUD3" s="703"/>
      <c r="KUE3" s="703"/>
      <c r="KUF3" s="703"/>
      <c r="KUG3" s="703"/>
      <c r="KUH3" s="703"/>
      <c r="KUI3" s="703"/>
      <c r="KUJ3" s="703"/>
      <c r="KUK3" s="703"/>
      <c r="KUL3" s="703"/>
      <c r="KUM3" s="703"/>
      <c r="KUN3" s="703"/>
      <c r="KUO3" s="703"/>
      <c r="KUP3" s="703"/>
      <c r="KUQ3" s="703"/>
      <c r="KUR3" s="703"/>
      <c r="KUS3" s="703"/>
      <c r="KUT3" s="703"/>
      <c r="KUU3" s="703"/>
      <c r="KUV3" s="703"/>
      <c r="KUW3" s="703"/>
      <c r="KUX3" s="703"/>
      <c r="KUY3" s="703"/>
      <c r="KUZ3" s="703"/>
      <c r="KVA3" s="703"/>
      <c r="KVB3" s="703"/>
      <c r="KVC3" s="703"/>
      <c r="KVD3" s="703"/>
      <c r="KVE3" s="703"/>
      <c r="KVF3" s="703"/>
      <c r="KVG3" s="703"/>
      <c r="KVH3" s="703"/>
      <c r="KVI3" s="703"/>
      <c r="KVJ3" s="703"/>
      <c r="KVK3" s="703"/>
      <c r="KVL3" s="703"/>
      <c r="KVM3" s="703"/>
      <c r="KVN3" s="703"/>
      <c r="KVO3" s="703"/>
      <c r="KVP3" s="703"/>
      <c r="KVQ3" s="703"/>
      <c r="KVR3" s="703"/>
      <c r="KVS3" s="703"/>
      <c r="KVT3" s="703"/>
      <c r="KVU3" s="703"/>
      <c r="KVV3" s="703"/>
      <c r="KVW3" s="703"/>
      <c r="KVX3" s="703"/>
      <c r="KVY3" s="703"/>
      <c r="KVZ3" s="703"/>
      <c r="KWA3" s="703"/>
      <c r="KWB3" s="703"/>
      <c r="KWC3" s="703"/>
      <c r="KWD3" s="703"/>
      <c r="KWE3" s="703"/>
      <c r="KWF3" s="703"/>
      <c r="KWG3" s="703"/>
      <c r="KWH3" s="703"/>
      <c r="KWI3" s="703"/>
      <c r="KWJ3" s="703"/>
      <c r="KWK3" s="703"/>
      <c r="KWL3" s="703"/>
      <c r="KWM3" s="703"/>
      <c r="KWN3" s="703"/>
      <c r="KWO3" s="703"/>
      <c r="KWP3" s="703"/>
      <c r="KWQ3" s="703"/>
      <c r="KWR3" s="703"/>
      <c r="KWS3" s="703"/>
      <c r="KWT3" s="703"/>
      <c r="KWU3" s="703"/>
      <c r="KWV3" s="703"/>
      <c r="KWW3" s="703"/>
      <c r="KWX3" s="703"/>
      <c r="KWY3" s="703"/>
      <c r="KWZ3" s="703"/>
      <c r="KXA3" s="703"/>
      <c r="KXB3" s="703"/>
      <c r="KXC3" s="703"/>
      <c r="KXD3" s="703"/>
      <c r="KXE3" s="703"/>
      <c r="KXF3" s="703"/>
      <c r="KXG3" s="703"/>
      <c r="KXH3" s="703"/>
      <c r="KXI3" s="703"/>
      <c r="KXJ3" s="703"/>
      <c r="KXK3" s="703"/>
      <c r="KXL3" s="703"/>
      <c r="KXM3" s="703"/>
      <c r="KXN3" s="703"/>
      <c r="KXO3" s="703"/>
      <c r="KXP3" s="703"/>
      <c r="KXQ3" s="703"/>
      <c r="KXR3" s="703"/>
      <c r="KXS3" s="703"/>
      <c r="KXT3" s="703"/>
      <c r="KXU3" s="703"/>
      <c r="KXV3" s="703"/>
      <c r="KXW3" s="703"/>
      <c r="KXX3" s="703"/>
      <c r="KXY3" s="703"/>
      <c r="KXZ3" s="703"/>
      <c r="KYA3" s="703"/>
      <c r="KYB3" s="703"/>
      <c r="KYC3" s="703"/>
      <c r="KYD3" s="703"/>
      <c r="KYE3" s="703"/>
      <c r="KYF3" s="703"/>
      <c r="KYG3" s="703"/>
      <c r="KYH3" s="703"/>
      <c r="KYI3" s="703"/>
      <c r="KYJ3" s="703"/>
      <c r="KYK3" s="703"/>
      <c r="KYL3" s="703"/>
      <c r="KYM3" s="703"/>
      <c r="KYN3" s="703"/>
      <c r="KYO3" s="703"/>
      <c r="KYP3" s="703"/>
      <c r="KYQ3" s="703"/>
      <c r="KYR3" s="703"/>
      <c r="KYS3" s="703"/>
      <c r="KYT3" s="703"/>
      <c r="KYU3" s="703"/>
      <c r="KYV3" s="703"/>
      <c r="KYW3" s="703"/>
      <c r="KYX3" s="703"/>
      <c r="KYY3" s="703"/>
      <c r="KYZ3" s="703"/>
      <c r="KZA3" s="703"/>
      <c r="KZB3" s="703"/>
      <c r="KZC3" s="703"/>
      <c r="KZD3" s="703"/>
      <c r="KZE3" s="703"/>
      <c r="KZF3" s="703"/>
      <c r="KZG3" s="703"/>
      <c r="KZH3" s="703"/>
      <c r="KZI3" s="703"/>
      <c r="KZJ3" s="703"/>
      <c r="KZK3" s="703"/>
      <c r="KZL3" s="703"/>
      <c r="KZM3" s="703"/>
      <c r="KZN3" s="703"/>
      <c r="KZO3" s="703"/>
      <c r="KZP3" s="703"/>
      <c r="KZQ3" s="703"/>
      <c r="KZR3" s="703"/>
      <c r="KZS3" s="703"/>
      <c r="KZT3" s="703"/>
      <c r="KZU3" s="703"/>
      <c r="KZV3" s="703"/>
      <c r="KZW3" s="703"/>
      <c r="KZX3" s="703"/>
      <c r="KZY3" s="703"/>
      <c r="KZZ3" s="703"/>
      <c r="LAA3" s="703"/>
      <c r="LAB3" s="703"/>
      <c r="LAC3" s="703"/>
      <c r="LAD3" s="703"/>
      <c r="LAE3" s="703"/>
      <c r="LAF3" s="703"/>
      <c r="LAG3" s="703"/>
      <c r="LAH3" s="703"/>
      <c r="LAI3" s="703"/>
      <c r="LAJ3" s="703"/>
      <c r="LAK3" s="703"/>
      <c r="LAL3" s="703"/>
      <c r="LAM3" s="703"/>
      <c r="LAN3" s="703"/>
      <c r="LAO3" s="703"/>
      <c r="LAP3" s="703"/>
      <c r="LAQ3" s="703"/>
      <c r="LAR3" s="703"/>
      <c r="LAS3" s="703"/>
      <c r="LAT3" s="703"/>
      <c r="LAU3" s="703"/>
      <c r="LAV3" s="703"/>
      <c r="LAW3" s="703"/>
      <c r="LAX3" s="703"/>
      <c r="LAY3" s="703"/>
      <c r="LAZ3" s="703"/>
      <c r="LBA3" s="703"/>
      <c r="LBB3" s="703"/>
      <c r="LBC3" s="703"/>
      <c r="LBD3" s="703"/>
      <c r="LBE3" s="703"/>
      <c r="LBF3" s="703"/>
      <c r="LBG3" s="703"/>
      <c r="LBH3" s="703"/>
      <c r="LBI3" s="703"/>
      <c r="LBJ3" s="703"/>
      <c r="LBK3" s="703"/>
      <c r="LBL3" s="703"/>
      <c r="LBM3" s="703"/>
      <c r="LBN3" s="703"/>
      <c r="LBO3" s="703"/>
      <c r="LBP3" s="703"/>
      <c r="LBQ3" s="703"/>
      <c r="LBR3" s="703"/>
      <c r="LBS3" s="703"/>
      <c r="LBT3" s="703"/>
      <c r="LBU3" s="703"/>
      <c r="LBV3" s="703"/>
      <c r="LBW3" s="703"/>
      <c r="LBX3" s="703"/>
      <c r="LBY3" s="703"/>
      <c r="LBZ3" s="703"/>
      <c r="LCA3" s="703"/>
      <c r="LCB3" s="703"/>
      <c r="LCC3" s="703"/>
      <c r="LCD3" s="703"/>
      <c r="LCE3" s="703"/>
      <c r="LCF3" s="703"/>
      <c r="LCG3" s="703"/>
      <c r="LCH3" s="703"/>
      <c r="LCI3" s="703"/>
      <c r="LCJ3" s="703"/>
      <c r="LCK3" s="703"/>
      <c r="LCL3" s="703"/>
      <c r="LCM3" s="703"/>
      <c r="LCN3" s="703"/>
      <c r="LCO3" s="703"/>
      <c r="LCP3" s="703"/>
      <c r="LCQ3" s="703"/>
      <c r="LCR3" s="703"/>
      <c r="LCS3" s="703"/>
      <c r="LCT3" s="703"/>
      <c r="LCU3" s="703"/>
      <c r="LCV3" s="703"/>
      <c r="LCW3" s="703"/>
      <c r="LCX3" s="703"/>
      <c r="LCY3" s="703"/>
      <c r="LCZ3" s="703"/>
      <c r="LDA3" s="703"/>
      <c r="LDB3" s="703"/>
      <c r="LDC3" s="703"/>
      <c r="LDD3" s="703"/>
      <c r="LDE3" s="703"/>
      <c r="LDF3" s="703"/>
      <c r="LDG3" s="703"/>
      <c r="LDH3" s="703"/>
      <c r="LDI3" s="703"/>
      <c r="LDJ3" s="703"/>
      <c r="LDK3" s="703"/>
      <c r="LDL3" s="703"/>
      <c r="LDM3" s="703"/>
      <c r="LDN3" s="703"/>
      <c r="LDO3" s="703"/>
      <c r="LDP3" s="703"/>
      <c r="LDQ3" s="703"/>
      <c r="LDR3" s="703"/>
      <c r="LDS3" s="703"/>
      <c r="LDT3" s="703"/>
      <c r="LDU3" s="703"/>
      <c r="LDV3" s="703"/>
      <c r="LDW3" s="703"/>
      <c r="LDX3" s="703"/>
      <c r="LDY3" s="703"/>
      <c r="LDZ3" s="703"/>
      <c r="LEA3" s="703"/>
      <c r="LEB3" s="703"/>
      <c r="LEC3" s="703"/>
      <c r="LED3" s="703"/>
      <c r="LEE3" s="703"/>
      <c r="LEF3" s="703"/>
      <c r="LEG3" s="703"/>
      <c r="LEH3" s="703"/>
      <c r="LEI3" s="703"/>
      <c r="LEJ3" s="703"/>
      <c r="LEK3" s="703"/>
      <c r="LEL3" s="703"/>
      <c r="LEM3" s="703"/>
      <c r="LEN3" s="703"/>
      <c r="LEO3" s="703"/>
      <c r="LEP3" s="703"/>
      <c r="LEQ3" s="703"/>
      <c r="LER3" s="703"/>
      <c r="LES3" s="703"/>
      <c r="LET3" s="703"/>
      <c r="LEU3" s="703"/>
      <c r="LEV3" s="703"/>
      <c r="LEW3" s="703"/>
      <c r="LEX3" s="703"/>
      <c r="LEY3" s="703"/>
      <c r="LEZ3" s="703"/>
      <c r="LFA3" s="703"/>
      <c r="LFB3" s="703"/>
      <c r="LFC3" s="703"/>
      <c r="LFD3" s="703"/>
      <c r="LFE3" s="703"/>
      <c r="LFF3" s="703"/>
      <c r="LFG3" s="703"/>
      <c r="LFH3" s="703"/>
      <c r="LFI3" s="703"/>
      <c r="LFJ3" s="703"/>
      <c r="LFK3" s="703"/>
      <c r="LFL3" s="703"/>
      <c r="LFM3" s="703"/>
      <c r="LFN3" s="703"/>
      <c r="LFO3" s="703"/>
      <c r="LFP3" s="703"/>
      <c r="LFQ3" s="703"/>
      <c r="LFR3" s="703"/>
      <c r="LFS3" s="703"/>
      <c r="LFT3" s="703"/>
      <c r="LFU3" s="703"/>
      <c r="LFV3" s="703"/>
      <c r="LFW3" s="703"/>
      <c r="LFX3" s="703"/>
      <c r="LFY3" s="703"/>
      <c r="LFZ3" s="703"/>
      <c r="LGA3" s="703"/>
      <c r="LGB3" s="703"/>
      <c r="LGC3" s="703"/>
      <c r="LGD3" s="703"/>
      <c r="LGE3" s="703"/>
      <c r="LGF3" s="703"/>
      <c r="LGG3" s="703"/>
      <c r="LGH3" s="703"/>
      <c r="LGI3" s="703"/>
      <c r="LGJ3" s="703"/>
      <c r="LGK3" s="703"/>
      <c r="LGL3" s="703"/>
      <c r="LGM3" s="703"/>
      <c r="LGN3" s="703"/>
      <c r="LGO3" s="703"/>
      <c r="LGP3" s="703"/>
      <c r="LGQ3" s="703"/>
      <c r="LGR3" s="703"/>
      <c r="LGS3" s="703"/>
      <c r="LGT3" s="703"/>
      <c r="LGU3" s="703"/>
      <c r="LGV3" s="703"/>
      <c r="LGW3" s="703"/>
      <c r="LGX3" s="703"/>
      <c r="LGY3" s="703"/>
      <c r="LGZ3" s="703"/>
      <c r="LHA3" s="703"/>
      <c r="LHB3" s="703"/>
      <c r="LHC3" s="703"/>
      <c r="LHD3" s="703"/>
      <c r="LHE3" s="703"/>
      <c r="LHF3" s="703"/>
      <c r="LHG3" s="703"/>
      <c r="LHH3" s="703"/>
      <c r="LHI3" s="703"/>
      <c r="LHJ3" s="703"/>
      <c r="LHK3" s="703"/>
      <c r="LHL3" s="703"/>
      <c r="LHM3" s="703"/>
      <c r="LHN3" s="703"/>
      <c r="LHO3" s="703"/>
      <c r="LHP3" s="703"/>
      <c r="LHQ3" s="703"/>
      <c r="LHR3" s="703"/>
      <c r="LHS3" s="703"/>
      <c r="LHT3" s="703"/>
      <c r="LHU3" s="703"/>
      <c r="LHV3" s="703"/>
      <c r="LHW3" s="703"/>
      <c r="LHX3" s="703"/>
      <c r="LHY3" s="703"/>
      <c r="LHZ3" s="703"/>
      <c r="LIA3" s="703"/>
      <c r="LIB3" s="703"/>
      <c r="LIC3" s="703"/>
      <c r="LID3" s="703"/>
      <c r="LIE3" s="703"/>
      <c r="LIF3" s="703"/>
      <c r="LIG3" s="703"/>
      <c r="LIH3" s="703"/>
      <c r="LII3" s="703"/>
      <c r="LIJ3" s="703"/>
      <c r="LIK3" s="703"/>
      <c r="LIL3" s="703"/>
      <c r="LIM3" s="703"/>
      <c r="LIN3" s="703"/>
      <c r="LIO3" s="703"/>
      <c r="LIP3" s="703"/>
      <c r="LIQ3" s="703"/>
      <c r="LIR3" s="703"/>
      <c r="LIS3" s="703"/>
      <c r="LIT3" s="703"/>
      <c r="LIU3" s="703"/>
      <c r="LIV3" s="703"/>
      <c r="LIW3" s="703"/>
      <c r="LIX3" s="703"/>
      <c r="LIY3" s="703"/>
      <c r="LIZ3" s="703"/>
      <c r="LJA3" s="703"/>
      <c r="LJB3" s="703"/>
      <c r="LJC3" s="703"/>
      <c r="LJD3" s="703"/>
      <c r="LJE3" s="703"/>
      <c r="LJF3" s="703"/>
      <c r="LJG3" s="703"/>
      <c r="LJH3" s="703"/>
      <c r="LJI3" s="703"/>
      <c r="LJJ3" s="703"/>
      <c r="LJK3" s="703"/>
      <c r="LJL3" s="703"/>
      <c r="LJM3" s="703"/>
      <c r="LJN3" s="703"/>
      <c r="LJO3" s="703"/>
      <c r="LJP3" s="703"/>
      <c r="LJQ3" s="703"/>
      <c r="LJR3" s="703"/>
      <c r="LJS3" s="703"/>
      <c r="LJT3" s="703"/>
      <c r="LJU3" s="703"/>
      <c r="LJV3" s="703"/>
      <c r="LJW3" s="703"/>
      <c r="LJX3" s="703"/>
      <c r="LJY3" s="703"/>
      <c r="LJZ3" s="703"/>
      <c r="LKA3" s="703"/>
      <c r="LKB3" s="703"/>
      <c r="LKC3" s="703"/>
      <c r="LKD3" s="703"/>
      <c r="LKE3" s="703"/>
      <c r="LKF3" s="703"/>
      <c r="LKG3" s="703"/>
      <c r="LKH3" s="703"/>
      <c r="LKI3" s="703"/>
      <c r="LKJ3" s="703"/>
      <c r="LKK3" s="703"/>
      <c r="LKL3" s="703"/>
      <c r="LKM3" s="703"/>
      <c r="LKN3" s="703"/>
      <c r="LKO3" s="703"/>
      <c r="LKP3" s="703"/>
      <c r="LKQ3" s="703"/>
      <c r="LKR3" s="703"/>
      <c r="LKS3" s="703"/>
      <c r="LKT3" s="703"/>
      <c r="LKU3" s="703"/>
      <c r="LKV3" s="703"/>
      <c r="LKW3" s="703"/>
      <c r="LKX3" s="703"/>
      <c r="LKY3" s="703"/>
      <c r="LKZ3" s="703"/>
      <c r="LLA3" s="703"/>
      <c r="LLB3" s="703"/>
      <c r="LLC3" s="703"/>
      <c r="LLD3" s="703"/>
      <c r="LLE3" s="703"/>
      <c r="LLF3" s="703"/>
      <c r="LLG3" s="703"/>
      <c r="LLH3" s="703"/>
      <c r="LLI3" s="703"/>
      <c r="LLJ3" s="703"/>
      <c r="LLK3" s="703"/>
      <c r="LLL3" s="703"/>
      <c r="LLM3" s="703"/>
      <c r="LLN3" s="703"/>
      <c r="LLO3" s="703"/>
      <c r="LLP3" s="703"/>
      <c r="LLQ3" s="703"/>
      <c r="LLR3" s="703"/>
      <c r="LLS3" s="703"/>
      <c r="LLT3" s="703"/>
      <c r="LLU3" s="703"/>
      <c r="LLV3" s="703"/>
      <c r="LLW3" s="703"/>
      <c r="LLX3" s="703"/>
      <c r="LLY3" s="703"/>
      <c r="LLZ3" s="703"/>
      <c r="LMA3" s="703"/>
      <c r="LMB3" s="703"/>
      <c r="LMC3" s="703"/>
      <c r="LMD3" s="703"/>
      <c r="LME3" s="703"/>
      <c r="LMF3" s="703"/>
      <c r="LMG3" s="703"/>
      <c r="LMH3" s="703"/>
      <c r="LMI3" s="703"/>
      <c r="LMJ3" s="703"/>
      <c r="LMK3" s="703"/>
      <c r="LML3" s="703"/>
      <c r="LMM3" s="703"/>
      <c r="LMN3" s="703"/>
      <c r="LMO3" s="703"/>
      <c r="LMP3" s="703"/>
      <c r="LMQ3" s="703"/>
      <c r="LMR3" s="703"/>
      <c r="LMS3" s="703"/>
      <c r="LMT3" s="703"/>
      <c r="LMU3" s="703"/>
      <c r="LMV3" s="703"/>
      <c r="LMW3" s="703"/>
      <c r="LMX3" s="703"/>
      <c r="LMY3" s="703"/>
      <c r="LMZ3" s="703"/>
      <c r="LNA3" s="703"/>
      <c r="LNB3" s="703"/>
      <c r="LNC3" s="703"/>
      <c r="LND3" s="703"/>
      <c r="LNE3" s="703"/>
      <c r="LNF3" s="703"/>
      <c r="LNG3" s="703"/>
      <c r="LNH3" s="703"/>
      <c r="LNI3" s="703"/>
      <c r="LNJ3" s="703"/>
      <c r="LNK3" s="703"/>
      <c r="LNL3" s="703"/>
      <c r="LNM3" s="703"/>
      <c r="LNN3" s="703"/>
      <c r="LNO3" s="703"/>
      <c r="LNP3" s="703"/>
      <c r="LNQ3" s="703"/>
      <c r="LNR3" s="703"/>
      <c r="LNS3" s="703"/>
      <c r="LNT3" s="703"/>
      <c r="LNU3" s="703"/>
      <c r="LNV3" s="703"/>
      <c r="LNW3" s="703"/>
      <c r="LNX3" s="703"/>
      <c r="LNY3" s="703"/>
      <c r="LNZ3" s="703"/>
      <c r="LOA3" s="703"/>
      <c r="LOB3" s="703"/>
      <c r="LOC3" s="703"/>
      <c r="LOD3" s="703"/>
      <c r="LOE3" s="703"/>
      <c r="LOF3" s="703"/>
      <c r="LOG3" s="703"/>
      <c r="LOH3" s="703"/>
      <c r="LOI3" s="703"/>
      <c r="LOJ3" s="703"/>
      <c r="LOK3" s="703"/>
      <c r="LOL3" s="703"/>
      <c r="LOM3" s="703"/>
      <c r="LON3" s="703"/>
      <c r="LOO3" s="703"/>
      <c r="LOP3" s="703"/>
      <c r="LOQ3" s="703"/>
      <c r="LOR3" s="703"/>
      <c r="LOS3" s="703"/>
      <c r="LOT3" s="703"/>
      <c r="LOU3" s="703"/>
      <c r="LOV3" s="703"/>
      <c r="LOW3" s="703"/>
      <c r="LOX3" s="703"/>
      <c r="LOY3" s="703"/>
      <c r="LOZ3" s="703"/>
      <c r="LPA3" s="703"/>
      <c r="LPB3" s="703"/>
      <c r="LPC3" s="703"/>
      <c r="LPD3" s="703"/>
      <c r="LPE3" s="703"/>
      <c r="LPF3" s="703"/>
      <c r="LPG3" s="703"/>
      <c r="LPH3" s="703"/>
      <c r="LPI3" s="703"/>
      <c r="LPJ3" s="703"/>
      <c r="LPK3" s="703"/>
      <c r="LPL3" s="703"/>
      <c r="LPM3" s="703"/>
      <c r="LPN3" s="703"/>
      <c r="LPO3" s="703"/>
      <c r="LPP3" s="703"/>
      <c r="LPQ3" s="703"/>
      <c r="LPR3" s="703"/>
      <c r="LPS3" s="703"/>
      <c r="LPT3" s="703"/>
      <c r="LPU3" s="703"/>
      <c r="LPV3" s="703"/>
      <c r="LPW3" s="703"/>
      <c r="LPX3" s="703"/>
      <c r="LPY3" s="703"/>
      <c r="LPZ3" s="703"/>
      <c r="LQA3" s="703"/>
      <c r="LQB3" s="703"/>
      <c r="LQC3" s="703"/>
      <c r="LQD3" s="703"/>
      <c r="LQE3" s="703"/>
      <c r="LQF3" s="703"/>
      <c r="LQG3" s="703"/>
      <c r="LQH3" s="703"/>
      <c r="LQI3" s="703"/>
      <c r="LQJ3" s="703"/>
      <c r="LQK3" s="703"/>
      <c r="LQL3" s="703"/>
      <c r="LQM3" s="703"/>
      <c r="LQN3" s="703"/>
      <c r="LQO3" s="703"/>
      <c r="LQP3" s="703"/>
      <c r="LQQ3" s="703"/>
      <c r="LQR3" s="703"/>
      <c r="LQS3" s="703"/>
      <c r="LQT3" s="703"/>
      <c r="LQU3" s="703"/>
      <c r="LQV3" s="703"/>
      <c r="LQW3" s="703"/>
      <c r="LQX3" s="703"/>
      <c r="LQY3" s="703"/>
      <c r="LQZ3" s="703"/>
      <c r="LRA3" s="703"/>
      <c r="LRB3" s="703"/>
      <c r="LRC3" s="703"/>
      <c r="LRD3" s="703"/>
      <c r="LRE3" s="703"/>
      <c r="LRF3" s="703"/>
      <c r="LRG3" s="703"/>
      <c r="LRH3" s="703"/>
      <c r="LRI3" s="703"/>
      <c r="LRJ3" s="703"/>
      <c r="LRK3" s="703"/>
      <c r="LRL3" s="703"/>
      <c r="LRM3" s="703"/>
      <c r="LRN3" s="703"/>
      <c r="LRO3" s="703"/>
      <c r="LRP3" s="703"/>
      <c r="LRQ3" s="703"/>
      <c r="LRR3" s="703"/>
      <c r="LRS3" s="703"/>
      <c r="LRT3" s="703"/>
      <c r="LRU3" s="703"/>
      <c r="LRV3" s="703"/>
      <c r="LRW3" s="703"/>
      <c r="LRX3" s="703"/>
      <c r="LRY3" s="703"/>
      <c r="LRZ3" s="703"/>
      <c r="LSA3" s="703"/>
      <c r="LSB3" s="703"/>
      <c r="LSC3" s="703"/>
      <c r="LSD3" s="703"/>
      <c r="LSE3" s="703"/>
      <c r="LSF3" s="703"/>
      <c r="LSG3" s="703"/>
      <c r="LSH3" s="703"/>
      <c r="LSI3" s="703"/>
      <c r="LSJ3" s="703"/>
      <c r="LSK3" s="703"/>
      <c r="LSL3" s="703"/>
      <c r="LSM3" s="703"/>
      <c r="LSN3" s="703"/>
      <c r="LSO3" s="703"/>
      <c r="LSP3" s="703"/>
      <c r="LSQ3" s="703"/>
      <c r="LSR3" s="703"/>
      <c r="LSS3" s="703"/>
      <c r="LST3" s="703"/>
      <c r="LSU3" s="703"/>
      <c r="LSV3" s="703"/>
      <c r="LSW3" s="703"/>
      <c r="LSX3" s="703"/>
      <c r="LSY3" s="703"/>
      <c r="LSZ3" s="703"/>
      <c r="LTA3" s="703"/>
      <c r="LTB3" s="703"/>
      <c r="LTC3" s="703"/>
      <c r="LTD3" s="703"/>
      <c r="LTE3" s="703"/>
      <c r="LTF3" s="703"/>
      <c r="LTG3" s="703"/>
      <c r="LTH3" s="703"/>
      <c r="LTI3" s="703"/>
      <c r="LTJ3" s="703"/>
      <c r="LTK3" s="703"/>
      <c r="LTL3" s="703"/>
      <c r="LTM3" s="703"/>
      <c r="LTN3" s="703"/>
      <c r="LTO3" s="703"/>
      <c r="LTP3" s="703"/>
      <c r="LTQ3" s="703"/>
      <c r="LTR3" s="703"/>
      <c r="LTS3" s="703"/>
      <c r="LTT3" s="703"/>
      <c r="LTU3" s="703"/>
      <c r="LTV3" s="703"/>
      <c r="LTW3" s="703"/>
      <c r="LTX3" s="703"/>
      <c r="LTY3" s="703"/>
      <c r="LTZ3" s="703"/>
      <c r="LUA3" s="703"/>
      <c r="LUB3" s="703"/>
      <c r="LUC3" s="703"/>
      <c r="LUD3" s="703"/>
      <c r="LUE3" s="703"/>
      <c r="LUF3" s="703"/>
      <c r="LUG3" s="703"/>
      <c r="LUH3" s="703"/>
      <c r="LUI3" s="703"/>
      <c r="LUJ3" s="703"/>
      <c r="LUK3" s="703"/>
      <c r="LUL3" s="703"/>
      <c r="LUM3" s="703"/>
      <c r="LUN3" s="703"/>
      <c r="LUO3" s="703"/>
      <c r="LUP3" s="703"/>
      <c r="LUQ3" s="703"/>
      <c r="LUR3" s="703"/>
      <c r="LUS3" s="703"/>
      <c r="LUT3" s="703"/>
      <c r="LUU3" s="703"/>
      <c r="LUV3" s="703"/>
      <c r="LUW3" s="703"/>
      <c r="LUX3" s="703"/>
      <c r="LUY3" s="703"/>
      <c r="LUZ3" s="703"/>
      <c r="LVA3" s="703"/>
      <c r="LVB3" s="703"/>
      <c r="LVC3" s="703"/>
      <c r="LVD3" s="703"/>
      <c r="LVE3" s="703"/>
      <c r="LVF3" s="703"/>
      <c r="LVG3" s="703"/>
      <c r="LVH3" s="703"/>
      <c r="LVI3" s="703"/>
      <c r="LVJ3" s="703"/>
      <c r="LVK3" s="703"/>
      <c r="LVL3" s="703"/>
      <c r="LVM3" s="703"/>
      <c r="LVN3" s="703"/>
      <c r="LVO3" s="703"/>
      <c r="LVP3" s="703"/>
      <c r="LVQ3" s="703"/>
      <c r="LVR3" s="703"/>
      <c r="LVS3" s="703"/>
      <c r="LVT3" s="703"/>
      <c r="LVU3" s="703"/>
      <c r="LVV3" s="703"/>
      <c r="LVW3" s="703"/>
      <c r="LVX3" s="703"/>
      <c r="LVY3" s="703"/>
      <c r="LVZ3" s="703"/>
      <c r="LWA3" s="703"/>
      <c r="LWB3" s="703"/>
      <c r="LWC3" s="703"/>
      <c r="LWD3" s="703"/>
      <c r="LWE3" s="703"/>
      <c r="LWF3" s="703"/>
      <c r="LWG3" s="703"/>
      <c r="LWH3" s="703"/>
      <c r="LWI3" s="703"/>
      <c r="LWJ3" s="703"/>
      <c r="LWK3" s="703"/>
      <c r="LWL3" s="703"/>
      <c r="LWM3" s="703"/>
      <c r="LWN3" s="703"/>
      <c r="LWO3" s="703"/>
      <c r="LWP3" s="703"/>
      <c r="LWQ3" s="703"/>
      <c r="LWR3" s="703"/>
      <c r="LWS3" s="703"/>
      <c r="LWT3" s="703"/>
      <c r="LWU3" s="703"/>
      <c r="LWV3" s="703"/>
      <c r="LWW3" s="703"/>
      <c r="LWX3" s="703"/>
      <c r="LWY3" s="703"/>
      <c r="LWZ3" s="703"/>
      <c r="LXA3" s="703"/>
      <c r="LXB3" s="703"/>
      <c r="LXC3" s="703"/>
      <c r="LXD3" s="703"/>
      <c r="LXE3" s="703"/>
      <c r="LXF3" s="703"/>
      <c r="LXG3" s="703"/>
      <c r="LXH3" s="703"/>
      <c r="LXI3" s="703"/>
      <c r="LXJ3" s="703"/>
      <c r="LXK3" s="703"/>
      <c r="LXL3" s="703"/>
      <c r="LXM3" s="703"/>
      <c r="LXN3" s="703"/>
      <c r="LXO3" s="703"/>
      <c r="LXP3" s="703"/>
      <c r="LXQ3" s="703"/>
      <c r="LXR3" s="703"/>
      <c r="LXS3" s="703"/>
      <c r="LXT3" s="703"/>
      <c r="LXU3" s="703"/>
      <c r="LXV3" s="703"/>
      <c r="LXW3" s="703"/>
      <c r="LXX3" s="703"/>
      <c r="LXY3" s="703"/>
      <c r="LXZ3" s="703"/>
      <c r="LYA3" s="703"/>
      <c r="LYB3" s="703"/>
      <c r="LYC3" s="703"/>
      <c r="LYD3" s="703"/>
      <c r="LYE3" s="703"/>
      <c r="LYF3" s="703"/>
      <c r="LYG3" s="703"/>
      <c r="LYH3" s="703"/>
      <c r="LYI3" s="703"/>
      <c r="LYJ3" s="703"/>
      <c r="LYK3" s="703"/>
      <c r="LYL3" s="703"/>
      <c r="LYM3" s="703"/>
      <c r="LYN3" s="703"/>
      <c r="LYO3" s="703"/>
      <c r="LYP3" s="703"/>
      <c r="LYQ3" s="703"/>
      <c r="LYR3" s="703"/>
      <c r="LYS3" s="703"/>
      <c r="LYT3" s="703"/>
      <c r="LYU3" s="703"/>
      <c r="LYV3" s="703"/>
      <c r="LYW3" s="703"/>
      <c r="LYX3" s="703"/>
      <c r="LYY3" s="703"/>
      <c r="LYZ3" s="703"/>
      <c r="LZA3" s="703"/>
      <c r="LZB3" s="703"/>
      <c r="LZC3" s="703"/>
      <c r="LZD3" s="703"/>
      <c r="LZE3" s="703"/>
      <c r="LZF3" s="703"/>
      <c r="LZG3" s="703"/>
      <c r="LZH3" s="703"/>
      <c r="LZI3" s="703"/>
      <c r="LZJ3" s="703"/>
      <c r="LZK3" s="703"/>
      <c r="LZL3" s="703"/>
      <c r="LZM3" s="703"/>
      <c r="LZN3" s="703"/>
      <c r="LZO3" s="703"/>
      <c r="LZP3" s="703"/>
      <c r="LZQ3" s="703"/>
      <c r="LZR3" s="703"/>
      <c r="LZS3" s="703"/>
      <c r="LZT3" s="703"/>
      <c r="LZU3" s="703"/>
      <c r="LZV3" s="703"/>
      <c r="LZW3" s="703"/>
      <c r="LZX3" s="703"/>
      <c r="LZY3" s="703"/>
      <c r="LZZ3" s="703"/>
      <c r="MAA3" s="703"/>
      <c r="MAB3" s="703"/>
      <c r="MAC3" s="703"/>
      <c r="MAD3" s="703"/>
      <c r="MAE3" s="703"/>
      <c r="MAF3" s="703"/>
      <c r="MAG3" s="703"/>
      <c r="MAH3" s="703"/>
      <c r="MAI3" s="703"/>
      <c r="MAJ3" s="703"/>
      <c r="MAK3" s="703"/>
      <c r="MAL3" s="703"/>
      <c r="MAM3" s="703"/>
      <c r="MAN3" s="703"/>
      <c r="MAO3" s="703"/>
      <c r="MAP3" s="703"/>
      <c r="MAQ3" s="703"/>
      <c r="MAR3" s="703"/>
      <c r="MAS3" s="703"/>
      <c r="MAT3" s="703"/>
      <c r="MAU3" s="703"/>
      <c r="MAV3" s="703"/>
      <c r="MAW3" s="703"/>
      <c r="MAX3" s="703"/>
      <c r="MAY3" s="703"/>
      <c r="MAZ3" s="703"/>
      <c r="MBA3" s="703"/>
      <c r="MBB3" s="703"/>
      <c r="MBC3" s="703"/>
      <c r="MBD3" s="703"/>
      <c r="MBE3" s="703"/>
      <c r="MBF3" s="703"/>
      <c r="MBG3" s="703"/>
      <c r="MBH3" s="703"/>
      <c r="MBI3" s="703"/>
      <c r="MBJ3" s="703"/>
      <c r="MBK3" s="703"/>
      <c r="MBL3" s="703"/>
      <c r="MBM3" s="703"/>
      <c r="MBN3" s="703"/>
      <c r="MBO3" s="703"/>
      <c r="MBP3" s="703"/>
      <c r="MBQ3" s="703"/>
      <c r="MBR3" s="703"/>
      <c r="MBS3" s="703"/>
      <c r="MBT3" s="703"/>
      <c r="MBU3" s="703"/>
      <c r="MBV3" s="703"/>
      <c r="MBW3" s="703"/>
      <c r="MBX3" s="703"/>
      <c r="MBY3" s="703"/>
      <c r="MBZ3" s="703"/>
      <c r="MCA3" s="703"/>
      <c r="MCB3" s="703"/>
      <c r="MCC3" s="703"/>
      <c r="MCD3" s="703"/>
      <c r="MCE3" s="703"/>
      <c r="MCF3" s="703"/>
      <c r="MCG3" s="703"/>
      <c r="MCH3" s="703"/>
      <c r="MCI3" s="703"/>
      <c r="MCJ3" s="703"/>
      <c r="MCK3" s="703"/>
      <c r="MCL3" s="703"/>
      <c r="MCM3" s="703"/>
      <c r="MCN3" s="703"/>
      <c r="MCO3" s="703"/>
      <c r="MCP3" s="703"/>
      <c r="MCQ3" s="703"/>
      <c r="MCR3" s="703"/>
      <c r="MCS3" s="703"/>
      <c r="MCT3" s="703"/>
      <c r="MCU3" s="703"/>
      <c r="MCV3" s="703"/>
      <c r="MCW3" s="703"/>
      <c r="MCX3" s="703"/>
      <c r="MCY3" s="703"/>
      <c r="MCZ3" s="703"/>
      <c r="MDA3" s="703"/>
      <c r="MDB3" s="703"/>
      <c r="MDC3" s="703"/>
      <c r="MDD3" s="703"/>
      <c r="MDE3" s="703"/>
      <c r="MDF3" s="703"/>
      <c r="MDG3" s="703"/>
      <c r="MDH3" s="703"/>
      <c r="MDI3" s="703"/>
      <c r="MDJ3" s="703"/>
      <c r="MDK3" s="703"/>
      <c r="MDL3" s="703"/>
      <c r="MDM3" s="703"/>
      <c r="MDN3" s="703"/>
      <c r="MDO3" s="703"/>
      <c r="MDP3" s="703"/>
      <c r="MDQ3" s="703"/>
      <c r="MDR3" s="703"/>
      <c r="MDS3" s="703"/>
      <c r="MDT3" s="703"/>
      <c r="MDU3" s="703"/>
      <c r="MDV3" s="703"/>
      <c r="MDW3" s="703"/>
      <c r="MDX3" s="703"/>
      <c r="MDY3" s="703"/>
      <c r="MDZ3" s="703"/>
      <c r="MEA3" s="703"/>
      <c r="MEB3" s="703"/>
      <c r="MEC3" s="703"/>
      <c r="MED3" s="703"/>
      <c r="MEE3" s="703"/>
      <c r="MEF3" s="703"/>
      <c r="MEG3" s="703"/>
      <c r="MEH3" s="703"/>
      <c r="MEI3" s="703"/>
      <c r="MEJ3" s="703"/>
      <c r="MEK3" s="703"/>
      <c r="MEL3" s="703"/>
      <c r="MEM3" s="703"/>
      <c r="MEN3" s="703"/>
      <c r="MEO3" s="703"/>
      <c r="MEP3" s="703"/>
      <c r="MEQ3" s="703"/>
      <c r="MER3" s="703"/>
      <c r="MES3" s="703"/>
      <c r="MET3" s="703"/>
      <c r="MEU3" s="703"/>
      <c r="MEV3" s="703"/>
      <c r="MEW3" s="703"/>
      <c r="MEX3" s="703"/>
      <c r="MEY3" s="703"/>
      <c r="MEZ3" s="703"/>
      <c r="MFA3" s="703"/>
      <c r="MFB3" s="703"/>
      <c r="MFC3" s="703"/>
      <c r="MFD3" s="703"/>
      <c r="MFE3" s="703"/>
      <c r="MFF3" s="703"/>
      <c r="MFG3" s="703"/>
      <c r="MFH3" s="703"/>
      <c r="MFI3" s="703"/>
      <c r="MFJ3" s="703"/>
      <c r="MFK3" s="703"/>
      <c r="MFL3" s="703"/>
      <c r="MFM3" s="703"/>
      <c r="MFN3" s="703"/>
      <c r="MFO3" s="703"/>
      <c r="MFP3" s="703"/>
      <c r="MFQ3" s="703"/>
      <c r="MFR3" s="703"/>
      <c r="MFS3" s="703"/>
      <c r="MFT3" s="703"/>
      <c r="MFU3" s="703"/>
      <c r="MFV3" s="703"/>
      <c r="MFW3" s="703"/>
      <c r="MFX3" s="703"/>
      <c r="MFY3" s="703"/>
      <c r="MFZ3" s="703"/>
      <c r="MGA3" s="703"/>
      <c r="MGB3" s="703"/>
      <c r="MGC3" s="703"/>
      <c r="MGD3" s="703"/>
      <c r="MGE3" s="703"/>
      <c r="MGF3" s="703"/>
      <c r="MGG3" s="703"/>
      <c r="MGH3" s="703"/>
      <c r="MGI3" s="703"/>
      <c r="MGJ3" s="703"/>
      <c r="MGK3" s="703"/>
      <c r="MGL3" s="703"/>
      <c r="MGM3" s="703"/>
      <c r="MGN3" s="703"/>
      <c r="MGO3" s="703"/>
      <c r="MGP3" s="703"/>
      <c r="MGQ3" s="703"/>
      <c r="MGR3" s="703"/>
      <c r="MGS3" s="703"/>
      <c r="MGT3" s="703"/>
      <c r="MGU3" s="703"/>
      <c r="MGV3" s="703"/>
      <c r="MGW3" s="703"/>
      <c r="MGX3" s="703"/>
      <c r="MGY3" s="703"/>
      <c r="MGZ3" s="703"/>
      <c r="MHA3" s="703"/>
      <c r="MHB3" s="703"/>
      <c r="MHC3" s="703"/>
      <c r="MHD3" s="703"/>
      <c r="MHE3" s="703"/>
      <c r="MHF3" s="703"/>
      <c r="MHG3" s="703"/>
      <c r="MHH3" s="703"/>
      <c r="MHI3" s="703"/>
      <c r="MHJ3" s="703"/>
      <c r="MHK3" s="703"/>
      <c r="MHL3" s="703"/>
      <c r="MHM3" s="703"/>
      <c r="MHN3" s="703"/>
      <c r="MHO3" s="703"/>
      <c r="MHP3" s="703"/>
      <c r="MHQ3" s="703"/>
      <c r="MHR3" s="703"/>
      <c r="MHS3" s="703"/>
      <c r="MHT3" s="703"/>
      <c r="MHU3" s="703"/>
      <c r="MHV3" s="703"/>
      <c r="MHW3" s="703"/>
      <c r="MHX3" s="703"/>
      <c r="MHY3" s="703"/>
      <c r="MHZ3" s="703"/>
      <c r="MIA3" s="703"/>
      <c r="MIB3" s="703"/>
      <c r="MIC3" s="703"/>
      <c r="MID3" s="703"/>
      <c r="MIE3" s="703"/>
      <c r="MIF3" s="703"/>
      <c r="MIG3" s="703"/>
      <c r="MIH3" s="703"/>
      <c r="MII3" s="703"/>
      <c r="MIJ3" s="703"/>
      <c r="MIK3" s="703"/>
      <c r="MIL3" s="703"/>
      <c r="MIM3" s="703"/>
      <c r="MIN3" s="703"/>
      <c r="MIO3" s="703"/>
      <c r="MIP3" s="703"/>
      <c r="MIQ3" s="703"/>
      <c r="MIR3" s="703"/>
      <c r="MIS3" s="703"/>
      <c r="MIT3" s="703"/>
      <c r="MIU3" s="703"/>
      <c r="MIV3" s="703"/>
      <c r="MIW3" s="703"/>
      <c r="MIX3" s="703"/>
      <c r="MIY3" s="703"/>
      <c r="MIZ3" s="703"/>
      <c r="MJA3" s="703"/>
      <c r="MJB3" s="703"/>
      <c r="MJC3" s="703"/>
      <c r="MJD3" s="703"/>
      <c r="MJE3" s="703"/>
      <c r="MJF3" s="703"/>
      <c r="MJG3" s="703"/>
      <c r="MJH3" s="703"/>
      <c r="MJI3" s="703"/>
      <c r="MJJ3" s="703"/>
      <c r="MJK3" s="703"/>
      <c r="MJL3" s="703"/>
      <c r="MJM3" s="703"/>
      <c r="MJN3" s="703"/>
      <c r="MJO3" s="703"/>
      <c r="MJP3" s="703"/>
      <c r="MJQ3" s="703"/>
      <c r="MJR3" s="703"/>
      <c r="MJS3" s="703"/>
      <c r="MJT3" s="703"/>
      <c r="MJU3" s="703"/>
      <c r="MJV3" s="703"/>
      <c r="MJW3" s="703"/>
      <c r="MJX3" s="703"/>
      <c r="MJY3" s="703"/>
      <c r="MJZ3" s="703"/>
      <c r="MKA3" s="703"/>
      <c r="MKB3" s="703"/>
      <c r="MKC3" s="703"/>
      <c r="MKD3" s="703"/>
      <c r="MKE3" s="703"/>
      <c r="MKF3" s="703"/>
      <c r="MKG3" s="703"/>
      <c r="MKH3" s="703"/>
      <c r="MKI3" s="703"/>
      <c r="MKJ3" s="703"/>
      <c r="MKK3" s="703"/>
      <c r="MKL3" s="703"/>
      <c r="MKM3" s="703"/>
      <c r="MKN3" s="703"/>
      <c r="MKO3" s="703"/>
      <c r="MKP3" s="703"/>
      <c r="MKQ3" s="703"/>
      <c r="MKR3" s="703"/>
      <c r="MKS3" s="703"/>
      <c r="MKT3" s="703"/>
      <c r="MKU3" s="703"/>
      <c r="MKV3" s="703"/>
      <c r="MKW3" s="703"/>
      <c r="MKX3" s="703"/>
      <c r="MKY3" s="703"/>
      <c r="MKZ3" s="703"/>
      <c r="MLA3" s="703"/>
      <c r="MLB3" s="703"/>
      <c r="MLC3" s="703"/>
      <c r="MLD3" s="703"/>
      <c r="MLE3" s="703"/>
      <c r="MLF3" s="703"/>
      <c r="MLG3" s="703"/>
      <c r="MLH3" s="703"/>
      <c r="MLI3" s="703"/>
      <c r="MLJ3" s="703"/>
      <c r="MLK3" s="703"/>
      <c r="MLL3" s="703"/>
      <c r="MLM3" s="703"/>
      <c r="MLN3" s="703"/>
      <c r="MLO3" s="703"/>
      <c r="MLP3" s="703"/>
      <c r="MLQ3" s="703"/>
      <c r="MLR3" s="703"/>
      <c r="MLS3" s="703"/>
      <c r="MLT3" s="703"/>
      <c r="MLU3" s="703"/>
      <c r="MLV3" s="703"/>
      <c r="MLW3" s="703"/>
      <c r="MLX3" s="703"/>
      <c r="MLY3" s="703"/>
      <c r="MLZ3" s="703"/>
      <c r="MMA3" s="703"/>
      <c r="MMB3" s="703"/>
      <c r="MMC3" s="703"/>
      <c r="MMD3" s="703"/>
      <c r="MME3" s="703"/>
      <c r="MMF3" s="703"/>
      <c r="MMG3" s="703"/>
      <c r="MMH3" s="703"/>
      <c r="MMI3" s="703"/>
      <c r="MMJ3" s="703"/>
      <c r="MMK3" s="703"/>
      <c r="MML3" s="703"/>
      <c r="MMM3" s="703"/>
      <c r="MMN3" s="703"/>
      <c r="MMO3" s="703"/>
      <c r="MMP3" s="703"/>
      <c r="MMQ3" s="703"/>
      <c r="MMR3" s="703"/>
      <c r="MMS3" s="703"/>
      <c r="MMT3" s="703"/>
      <c r="MMU3" s="703"/>
      <c r="MMV3" s="703"/>
      <c r="MMW3" s="703"/>
      <c r="MMX3" s="703"/>
      <c r="MMY3" s="703"/>
      <c r="MMZ3" s="703"/>
      <c r="MNA3" s="703"/>
      <c r="MNB3" s="703"/>
      <c r="MNC3" s="703"/>
      <c r="MND3" s="703"/>
      <c r="MNE3" s="703"/>
      <c r="MNF3" s="703"/>
      <c r="MNG3" s="703"/>
      <c r="MNH3" s="703"/>
      <c r="MNI3" s="703"/>
      <c r="MNJ3" s="703"/>
      <c r="MNK3" s="703"/>
      <c r="MNL3" s="703"/>
      <c r="MNM3" s="703"/>
      <c r="MNN3" s="703"/>
      <c r="MNO3" s="703"/>
      <c r="MNP3" s="703"/>
      <c r="MNQ3" s="703"/>
      <c r="MNR3" s="703"/>
      <c r="MNS3" s="703"/>
      <c r="MNT3" s="703"/>
      <c r="MNU3" s="703"/>
      <c r="MNV3" s="703"/>
      <c r="MNW3" s="703"/>
      <c r="MNX3" s="703"/>
      <c r="MNY3" s="703"/>
      <c r="MNZ3" s="703"/>
      <c r="MOA3" s="703"/>
      <c r="MOB3" s="703"/>
      <c r="MOC3" s="703"/>
      <c r="MOD3" s="703"/>
      <c r="MOE3" s="703"/>
      <c r="MOF3" s="703"/>
      <c r="MOG3" s="703"/>
      <c r="MOH3" s="703"/>
      <c r="MOI3" s="703"/>
      <c r="MOJ3" s="703"/>
      <c r="MOK3" s="703"/>
      <c r="MOL3" s="703"/>
      <c r="MOM3" s="703"/>
      <c r="MON3" s="703"/>
      <c r="MOO3" s="703"/>
      <c r="MOP3" s="703"/>
      <c r="MOQ3" s="703"/>
      <c r="MOR3" s="703"/>
      <c r="MOS3" s="703"/>
      <c r="MOT3" s="703"/>
      <c r="MOU3" s="703"/>
      <c r="MOV3" s="703"/>
      <c r="MOW3" s="703"/>
      <c r="MOX3" s="703"/>
      <c r="MOY3" s="703"/>
      <c r="MOZ3" s="703"/>
      <c r="MPA3" s="703"/>
      <c r="MPB3" s="703"/>
      <c r="MPC3" s="703"/>
      <c r="MPD3" s="703"/>
      <c r="MPE3" s="703"/>
      <c r="MPF3" s="703"/>
      <c r="MPG3" s="703"/>
      <c r="MPH3" s="703"/>
      <c r="MPI3" s="703"/>
      <c r="MPJ3" s="703"/>
      <c r="MPK3" s="703"/>
      <c r="MPL3" s="703"/>
      <c r="MPM3" s="703"/>
      <c r="MPN3" s="703"/>
      <c r="MPO3" s="703"/>
      <c r="MPP3" s="703"/>
      <c r="MPQ3" s="703"/>
      <c r="MPR3" s="703"/>
      <c r="MPS3" s="703"/>
      <c r="MPT3" s="703"/>
      <c r="MPU3" s="703"/>
      <c r="MPV3" s="703"/>
      <c r="MPW3" s="703"/>
      <c r="MPX3" s="703"/>
      <c r="MPY3" s="703"/>
      <c r="MPZ3" s="703"/>
      <c r="MQA3" s="703"/>
      <c r="MQB3" s="703"/>
      <c r="MQC3" s="703"/>
      <c r="MQD3" s="703"/>
      <c r="MQE3" s="703"/>
      <c r="MQF3" s="703"/>
      <c r="MQG3" s="703"/>
      <c r="MQH3" s="703"/>
      <c r="MQI3" s="703"/>
      <c r="MQJ3" s="703"/>
      <c r="MQK3" s="703"/>
      <c r="MQL3" s="703"/>
      <c r="MQM3" s="703"/>
      <c r="MQN3" s="703"/>
      <c r="MQO3" s="703"/>
      <c r="MQP3" s="703"/>
      <c r="MQQ3" s="703"/>
      <c r="MQR3" s="703"/>
      <c r="MQS3" s="703"/>
      <c r="MQT3" s="703"/>
      <c r="MQU3" s="703"/>
      <c r="MQV3" s="703"/>
      <c r="MQW3" s="703"/>
      <c r="MQX3" s="703"/>
      <c r="MQY3" s="703"/>
      <c r="MQZ3" s="703"/>
      <c r="MRA3" s="703"/>
      <c r="MRB3" s="703"/>
      <c r="MRC3" s="703"/>
      <c r="MRD3" s="703"/>
      <c r="MRE3" s="703"/>
      <c r="MRF3" s="703"/>
      <c r="MRG3" s="703"/>
      <c r="MRH3" s="703"/>
      <c r="MRI3" s="703"/>
      <c r="MRJ3" s="703"/>
      <c r="MRK3" s="703"/>
      <c r="MRL3" s="703"/>
      <c r="MRM3" s="703"/>
      <c r="MRN3" s="703"/>
      <c r="MRO3" s="703"/>
      <c r="MRP3" s="703"/>
      <c r="MRQ3" s="703"/>
      <c r="MRR3" s="703"/>
      <c r="MRS3" s="703"/>
      <c r="MRT3" s="703"/>
      <c r="MRU3" s="703"/>
      <c r="MRV3" s="703"/>
      <c r="MRW3" s="703"/>
      <c r="MRX3" s="703"/>
      <c r="MRY3" s="703"/>
      <c r="MRZ3" s="703"/>
      <c r="MSA3" s="703"/>
      <c r="MSB3" s="703"/>
      <c r="MSC3" s="703"/>
      <c r="MSD3" s="703"/>
      <c r="MSE3" s="703"/>
      <c r="MSF3" s="703"/>
      <c r="MSG3" s="703"/>
      <c r="MSH3" s="703"/>
      <c r="MSI3" s="703"/>
      <c r="MSJ3" s="703"/>
      <c r="MSK3" s="703"/>
      <c r="MSL3" s="703"/>
      <c r="MSM3" s="703"/>
      <c r="MSN3" s="703"/>
      <c r="MSO3" s="703"/>
      <c r="MSP3" s="703"/>
      <c r="MSQ3" s="703"/>
      <c r="MSR3" s="703"/>
      <c r="MSS3" s="703"/>
      <c r="MST3" s="703"/>
      <c r="MSU3" s="703"/>
      <c r="MSV3" s="703"/>
      <c r="MSW3" s="703"/>
      <c r="MSX3" s="703"/>
      <c r="MSY3" s="703"/>
      <c r="MSZ3" s="703"/>
      <c r="MTA3" s="703"/>
      <c r="MTB3" s="703"/>
      <c r="MTC3" s="703"/>
      <c r="MTD3" s="703"/>
      <c r="MTE3" s="703"/>
      <c r="MTF3" s="703"/>
      <c r="MTG3" s="703"/>
      <c r="MTH3" s="703"/>
      <c r="MTI3" s="703"/>
      <c r="MTJ3" s="703"/>
      <c r="MTK3" s="703"/>
      <c r="MTL3" s="703"/>
      <c r="MTM3" s="703"/>
      <c r="MTN3" s="703"/>
      <c r="MTO3" s="703"/>
      <c r="MTP3" s="703"/>
      <c r="MTQ3" s="703"/>
      <c r="MTR3" s="703"/>
      <c r="MTS3" s="703"/>
      <c r="MTT3" s="703"/>
      <c r="MTU3" s="703"/>
      <c r="MTV3" s="703"/>
      <c r="MTW3" s="703"/>
      <c r="MTX3" s="703"/>
      <c r="MTY3" s="703"/>
      <c r="MTZ3" s="703"/>
      <c r="MUA3" s="703"/>
      <c r="MUB3" s="703"/>
      <c r="MUC3" s="703"/>
      <c r="MUD3" s="703"/>
      <c r="MUE3" s="703"/>
      <c r="MUF3" s="703"/>
      <c r="MUG3" s="703"/>
      <c r="MUH3" s="703"/>
      <c r="MUI3" s="703"/>
      <c r="MUJ3" s="703"/>
      <c r="MUK3" s="703"/>
      <c r="MUL3" s="703"/>
      <c r="MUM3" s="703"/>
      <c r="MUN3" s="703"/>
      <c r="MUO3" s="703"/>
      <c r="MUP3" s="703"/>
      <c r="MUQ3" s="703"/>
      <c r="MUR3" s="703"/>
      <c r="MUS3" s="703"/>
      <c r="MUT3" s="703"/>
      <c r="MUU3" s="703"/>
      <c r="MUV3" s="703"/>
      <c r="MUW3" s="703"/>
      <c r="MUX3" s="703"/>
      <c r="MUY3" s="703"/>
      <c r="MUZ3" s="703"/>
      <c r="MVA3" s="703"/>
      <c r="MVB3" s="703"/>
      <c r="MVC3" s="703"/>
      <c r="MVD3" s="703"/>
      <c r="MVE3" s="703"/>
      <c r="MVF3" s="703"/>
      <c r="MVG3" s="703"/>
      <c r="MVH3" s="703"/>
      <c r="MVI3" s="703"/>
      <c r="MVJ3" s="703"/>
      <c r="MVK3" s="703"/>
      <c r="MVL3" s="703"/>
      <c r="MVM3" s="703"/>
      <c r="MVN3" s="703"/>
      <c r="MVO3" s="703"/>
      <c r="MVP3" s="703"/>
      <c r="MVQ3" s="703"/>
      <c r="MVR3" s="703"/>
      <c r="MVS3" s="703"/>
      <c r="MVT3" s="703"/>
      <c r="MVU3" s="703"/>
      <c r="MVV3" s="703"/>
      <c r="MVW3" s="703"/>
      <c r="MVX3" s="703"/>
      <c r="MVY3" s="703"/>
      <c r="MVZ3" s="703"/>
      <c r="MWA3" s="703"/>
      <c r="MWB3" s="703"/>
      <c r="MWC3" s="703"/>
      <c r="MWD3" s="703"/>
      <c r="MWE3" s="703"/>
      <c r="MWF3" s="703"/>
      <c r="MWG3" s="703"/>
      <c r="MWH3" s="703"/>
      <c r="MWI3" s="703"/>
      <c r="MWJ3" s="703"/>
      <c r="MWK3" s="703"/>
      <c r="MWL3" s="703"/>
      <c r="MWM3" s="703"/>
      <c r="MWN3" s="703"/>
      <c r="MWO3" s="703"/>
      <c r="MWP3" s="703"/>
      <c r="MWQ3" s="703"/>
      <c r="MWR3" s="703"/>
      <c r="MWS3" s="703"/>
      <c r="MWT3" s="703"/>
      <c r="MWU3" s="703"/>
      <c r="MWV3" s="703"/>
      <c r="MWW3" s="703"/>
      <c r="MWX3" s="703"/>
      <c r="MWY3" s="703"/>
      <c r="MWZ3" s="703"/>
      <c r="MXA3" s="703"/>
      <c r="MXB3" s="703"/>
      <c r="MXC3" s="703"/>
      <c r="MXD3" s="703"/>
      <c r="MXE3" s="703"/>
      <c r="MXF3" s="703"/>
      <c r="MXG3" s="703"/>
      <c r="MXH3" s="703"/>
      <c r="MXI3" s="703"/>
      <c r="MXJ3" s="703"/>
      <c r="MXK3" s="703"/>
      <c r="MXL3" s="703"/>
      <c r="MXM3" s="703"/>
      <c r="MXN3" s="703"/>
      <c r="MXO3" s="703"/>
      <c r="MXP3" s="703"/>
      <c r="MXQ3" s="703"/>
      <c r="MXR3" s="703"/>
      <c r="MXS3" s="703"/>
      <c r="MXT3" s="703"/>
      <c r="MXU3" s="703"/>
      <c r="MXV3" s="703"/>
      <c r="MXW3" s="703"/>
      <c r="MXX3" s="703"/>
      <c r="MXY3" s="703"/>
      <c r="MXZ3" s="703"/>
      <c r="MYA3" s="703"/>
      <c r="MYB3" s="703"/>
      <c r="MYC3" s="703"/>
      <c r="MYD3" s="703"/>
      <c r="MYE3" s="703"/>
      <c r="MYF3" s="703"/>
      <c r="MYG3" s="703"/>
      <c r="MYH3" s="703"/>
      <c r="MYI3" s="703"/>
      <c r="MYJ3" s="703"/>
      <c r="MYK3" s="703"/>
      <c r="MYL3" s="703"/>
      <c r="MYM3" s="703"/>
      <c r="MYN3" s="703"/>
      <c r="MYO3" s="703"/>
      <c r="MYP3" s="703"/>
      <c r="MYQ3" s="703"/>
      <c r="MYR3" s="703"/>
      <c r="MYS3" s="703"/>
      <c r="MYT3" s="703"/>
      <c r="MYU3" s="703"/>
      <c r="MYV3" s="703"/>
      <c r="MYW3" s="703"/>
      <c r="MYX3" s="703"/>
      <c r="MYY3" s="703"/>
      <c r="MYZ3" s="703"/>
      <c r="MZA3" s="703"/>
      <c r="MZB3" s="703"/>
      <c r="MZC3" s="703"/>
      <c r="MZD3" s="703"/>
      <c r="MZE3" s="703"/>
      <c r="MZF3" s="703"/>
      <c r="MZG3" s="703"/>
      <c r="MZH3" s="703"/>
      <c r="MZI3" s="703"/>
      <c r="MZJ3" s="703"/>
      <c r="MZK3" s="703"/>
      <c r="MZL3" s="703"/>
      <c r="MZM3" s="703"/>
      <c r="MZN3" s="703"/>
      <c r="MZO3" s="703"/>
      <c r="MZP3" s="703"/>
      <c r="MZQ3" s="703"/>
      <c r="MZR3" s="703"/>
      <c r="MZS3" s="703"/>
      <c r="MZT3" s="703"/>
      <c r="MZU3" s="703"/>
      <c r="MZV3" s="703"/>
      <c r="MZW3" s="703"/>
      <c r="MZX3" s="703"/>
      <c r="MZY3" s="703"/>
      <c r="MZZ3" s="703"/>
      <c r="NAA3" s="703"/>
      <c r="NAB3" s="703"/>
      <c r="NAC3" s="703"/>
      <c r="NAD3" s="703"/>
      <c r="NAE3" s="703"/>
      <c r="NAF3" s="703"/>
      <c r="NAG3" s="703"/>
      <c r="NAH3" s="703"/>
      <c r="NAI3" s="703"/>
      <c r="NAJ3" s="703"/>
      <c r="NAK3" s="703"/>
      <c r="NAL3" s="703"/>
      <c r="NAM3" s="703"/>
      <c r="NAN3" s="703"/>
      <c r="NAO3" s="703"/>
      <c r="NAP3" s="703"/>
      <c r="NAQ3" s="703"/>
      <c r="NAR3" s="703"/>
      <c r="NAS3" s="703"/>
      <c r="NAT3" s="703"/>
      <c r="NAU3" s="703"/>
      <c r="NAV3" s="703"/>
      <c r="NAW3" s="703"/>
      <c r="NAX3" s="703"/>
      <c r="NAY3" s="703"/>
      <c r="NAZ3" s="703"/>
      <c r="NBA3" s="703"/>
      <c r="NBB3" s="703"/>
      <c r="NBC3" s="703"/>
      <c r="NBD3" s="703"/>
      <c r="NBE3" s="703"/>
      <c r="NBF3" s="703"/>
      <c r="NBG3" s="703"/>
      <c r="NBH3" s="703"/>
      <c r="NBI3" s="703"/>
      <c r="NBJ3" s="703"/>
      <c r="NBK3" s="703"/>
      <c r="NBL3" s="703"/>
      <c r="NBM3" s="703"/>
      <c r="NBN3" s="703"/>
      <c r="NBO3" s="703"/>
      <c r="NBP3" s="703"/>
      <c r="NBQ3" s="703"/>
      <c r="NBR3" s="703"/>
      <c r="NBS3" s="703"/>
      <c r="NBT3" s="703"/>
      <c r="NBU3" s="703"/>
      <c r="NBV3" s="703"/>
      <c r="NBW3" s="703"/>
      <c r="NBX3" s="703"/>
      <c r="NBY3" s="703"/>
      <c r="NBZ3" s="703"/>
      <c r="NCA3" s="703"/>
      <c r="NCB3" s="703"/>
      <c r="NCC3" s="703"/>
      <c r="NCD3" s="703"/>
      <c r="NCE3" s="703"/>
      <c r="NCF3" s="703"/>
      <c r="NCG3" s="703"/>
      <c r="NCH3" s="703"/>
      <c r="NCI3" s="703"/>
      <c r="NCJ3" s="703"/>
      <c r="NCK3" s="703"/>
      <c r="NCL3" s="703"/>
      <c r="NCM3" s="703"/>
      <c r="NCN3" s="703"/>
      <c r="NCO3" s="703"/>
      <c r="NCP3" s="703"/>
      <c r="NCQ3" s="703"/>
      <c r="NCR3" s="703"/>
      <c r="NCS3" s="703"/>
      <c r="NCT3" s="703"/>
      <c r="NCU3" s="703"/>
      <c r="NCV3" s="703"/>
      <c r="NCW3" s="703"/>
      <c r="NCX3" s="703"/>
      <c r="NCY3" s="703"/>
      <c r="NCZ3" s="703"/>
      <c r="NDA3" s="703"/>
      <c r="NDB3" s="703"/>
      <c r="NDC3" s="703"/>
      <c r="NDD3" s="703"/>
      <c r="NDE3" s="703"/>
      <c r="NDF3" s="703"/>
      <c r="NDG3" s="703"/>
      <c r="NDH3" s="703"/>
      <c r="NDI3" s="703"/>
      <c r="NDJ3" s="703"/>
      <c r="NDK3" s="703"/>
      <c r="NDL3" s="703"/>
      <c r="NDM3" s="703"/>
      <c r="NDN3" s="703"/>
      <c r="NDO3" s="703"/>
      <c r="NDP3" s="703"/>
      <c r="NDQ3" s="703"/>
      <c r="NDR3" s="703"/>
      <c r="NDS3" s="703"/>
      <c r="NDT3" s="703"/>
      <c r="NDU3" s="703"/>
      <c r="NDV3" s="703"/>
      <c r="NDW3" s="703"/>
      <c r="NDX3" s="703"/>
      <c r="NDY3" s="703"/>
      <c r="NDZ3" s="703"/>
      <c r="NEA3" s="703"/>
      <c r="NEB3" s="703"/>
      <c r="NEC3" s="703"/>
      <c r="NED3" s="703"/>
      <c r="NEE3" s="703"/>
      <c r="NEF3" s="703"/>
      <c r="NEG3" s="703"/>
      <c r="NEH3" s="703"/>
      <c r="NEI3" s="703"/>
      <c r="NEJ3" s="703"/>
      <c r="NEK3" s="703"/>
      <c r="NEL3" s="703"/>
      <c r="NEM3" s="703"/>
      <c r="NEN3" s="703"/>
      <c r="NEO3" s="703"/>
      <c r="NEP3" s="703"/>
      <c r="NEQ3" s="703"/>
      <c r="NER3" s="703"/>
      <c r="NES3" s="703"/>
      <c r="NET3" s="703"/>
      <c r="NEU3" s="703"/>
      <c r="NEV3" s="703"/>
      <c r="NEW3" s="703"/>
      <c r="NEX3" s="703"/>
      <c r="NEY3" s="703"/>
      <c r="NEZ3" s="703"/>
      <c r="NFA3" s="703"/>
      <c r="NFB3" s="703"/>
      <c r="NFC3" s="703"/>
      <c r="NFD3" s="703"/>
      <c r="NFE3" s="703"/>
      <c r="NFF3" s="703"/>
      <c r="NFG3" s="703"/>
      <c r="NFH3" s="703"/>
      <c r="NFI3" s="703"/>
      <c r="NFJ3" s="703"/>
      <c r="NFK3" s="703"/>
      <c r="NFL3" s="703"/>
      <c r="NFM3" s="703"/>
      <c r="NFN3" s="703"/>
      <c r="NFO3" s="703"/>
      <c r="NFP3" s="703"/>
      <c r="NFQ3" s="703"/>
      <c r="NFR3" s="703"/>
      <c r="NFS3" s="703"/>
      <c r="NFT3" s="703"/>
      <c r="NFU3" s="703"/>
      <c r="NFV3" s="703"/>
      <c r="NFW3" s="703"/>
      <c r="NFX3" s="703"/>
      <c r="NFY3" s="703"/>
      <c r="NFZ3" s="703"/>
      <c r="NGA3" s="703"/>
      <c r="NGB3" s="703"/>
      <c r="NGC3" s="703"/>
      <c r="NGD3" s="703"/>
      <c r="NGE3" s="703"/>
      <c r="NGF3" s="703"/>
      <c r="NGG3" s="703"/>
      <c r="NGH3" s="703"/>
      <c r="NGI3" s="703"/>
      <c r="NGJ3" s="703"/>
      <c r="NGK3" s="703"/>
      <c r="NGL3" s="703"/>
      <c r="NGM3" s="703"/>
      <c r="NGN3" s="703"/>
      <c r="NGO3" s="703"/>
      <c r="NGP3" s="703"/>
      <c r="NGQ3" s="703"/>
      <c r="NGR3" s="703"/>
      <c r="NGS3" s="703"/>
      <c r="NGT3" s="703"/>
      <c r="NGU3" s="703"/>
      <c r="NGV3" s="703"/>
      <c r="NGW3" s="703"/>
      <c r="NGX3" s="703"/>
      <c r="NGY3" s="703"/>
      <c r="NGZ3" s="703"/>
      <c r="NHA3" s="703"/>
      <c r="NHB3" s="703"/>
      <c r="NHC3" s="703"/>
      <c r="NHD3" s="703"/>
      <c r="NHE3" s="703"/>
      <c r="NHF3" s="703"/>
      <c r="NHG3" s="703"/>
      <c r="NHH3" s="703"/>
      <c r="NHI3" s="703"/>
      <c r="NHJ3" s="703"/>
      <c r="NHK3" s="703"/>
      <c r="NHL3" s="703"/>
      <c r="NHM3" s="703"/>
      <c r="NHN3" s="703"/>
      <c r="NHO3" s="703"/>
      <c r="NHP3" s="703"/>
      <c r="NHQ3" s="703"/>
      <c r="NHR3" s="703"/>
      <c r="NHS3" s="703"/>
      <c r="NHT3" s="703"/>
      <c r="NHU3" s="703"/>
      <c r="NHV3" s="703"/>
      <c r="NHW3" s="703"/>
      <c r="NHX3" s="703"/>
      <c r="NHY3" s="703"/>
      <c r="NHZ3" s="703"/>
      <c r="NIA3" s="703"/>
      <c r="NIB3" s="703"/>
      <c r="NIC3" s="703"/>
      <c r="NID3" s="703"/>
      <c r="NIE3" s="703"/>
      <c r="NIF3" s="703"/>
      <c r="NIG3" s="703"/>
      <c r="NIH3" s="703"/>
      <c r="NII3" s="703"/>
      <c r="NIJ3" s="703"/>
      <c r="NIK3" s="703"/>
      <c r="NIL3" s="703"/>
      <c r="NIM3" s="703"/>
      <c r="NIN3" s="703"/>
      <c r="NIO3" s="703"/>
      <c r="NIP3" s="703"/>
      <c r="NIQ3" s="703"/>
      <c r="NIR3" s="703"/>
      <c r="NIS3" s="703"/>
      <c r="NIT3" s="703"/>
      <c r="NIU3" s="703"/>
      <c r="NIV3" s="703"/>
      <c r="NIW3" s="703"/>
      <c r="NIX3" s="703"/>
      <c r="NIY3" s="703"/>
      <c r="NIZ3" s="703"/>
      <c r="NJA3" s="703"/>
      <c r="NJB3" s="703"/>
      <c r="NJC3" s="703"/>
      <c r="NJD3" s="703"/>
      <c r="NJE3" s="703"/>
      <c r="NJF3" s="703"/>
      <c r="NJG3" s="703"/>
      <c r="NJH3" s="703"/>
      <c r="NJI3" s="703"/>
      <c r="NJJ3" s="703"/>
      <c r="NJK3" s="703"/>
      <c r="NJL3" s="703"/>
      <c r="NJM3" s="703"/>
      <c r="NJN3" s="703"/>
      <c r="NJO3" s="703"/>
      <c r="NJP3" s="703"/>
      <c r="NJQ3" s="703"/>
      <c r="NJR3" s="703"/>
      <c r="NJS3" s="703"/>
      <c r="NJT3" s="703"/>
      <c r="NJU3" s="703"/>
      <c r="NJV3" s="703"/>
      <c r="NJW3" s="703"/>
      <c r="NJX3" s="703"/>
      <c r="NJY3" s="703"/>
      <c r="NJZ3" s="703"/>
      <c r="NKA3" s="703"/>
      <c r="NKB3" s="703"/>
      <c r="NKC3" s="703"/>
      <c r="NKD3" s="703"/>
      <c r="NKE3" s="703"/>
      <c r="NKF3" s="703"/>
      <c r="NKG3" s="703"/>
      <c r="NKH3" s="703"/>
      <c r="NKI3" s="703"/>
      <c r="NKJ3" s="703"/>
      <c r="NKK3" s="703"/>
      <c r="NKL3" s="703"/>
      <c r="NKM3" s="703"/>
      <c r="NKN3" s="703"/>
      <c r="NKO3" s="703"/>
      <c r="NKP3" s="703"/>
      <c r="NKQ3" s="703"/>
      <c r="NKR3" s="703"/>
      <c r="NKS3" s="703"/>
      <c r="NKT3" s="703"/>
      <c r="NKU3" s="703"/>
      <c r="NKV3" s="703"/>
      <c r="NKW3" s="703"/>
      <c r="NKX3" s="703"/>
      <c r="NKY3" s="703"/>
      <c r="NKZ3" s="703"/>
      <c r="NLA3" s="703"/>
      <c r="NLB3" s="703"/>
      <c r="NLC3" s="703"/>
      <c r="NLD3" s="703"/>
      <c r="NLE3" s="703"/>
      <c r="NLF3" s="703"/>
      <c r="NLG3" s="703"/>
      <c r="NLH3" s="703"/>
      <c r="NLI3" s="703"/>
      <c r="NLJ3" s="703"/>
      <c r="NLK3" s="703"/>
      <c r="NLL3" s="703"/>
      <c r="NLM3" s="703"/>
      <c r="NLN3" s="703"/>
      <c r="NLO3" s="703"/>
      <c r="NLP3" s="703"/>
      <c r="NLQ3" s="703"/>
      <c r="NLR3" s="703"/>
      <c r="NLS3" s="703"/>
      <c r="NLT3" s="703"/>
      <c r="NLU3" s="703"/>
      <c r="NLV3" s="703"/>
      <c r="NLW3" s="703"/>
      <c r="NLX3" s="703"/>
      <c r="NLY3" s="703"/>
      <c r="NLZ3" s="703"/>
      <c r="NMA3" s="703"/>
      <c r="NMB3" s="703"/>
      <c r="NMC3" s="703"/>
      <c r="NMD3" s="703"/>
      <c r="NME3" s="703"/>
      <c r="NMF3" s="703"/>
      <c r="NMG3" s="703"/>
      <c r="NMH3" s="703"/>
      <c r="NMI3" s="703"/>
      <c r="NMJ3" s="703"/>
      <c r="NMK3" s="703"/>
      <c r="NML3" s="703"/>
      <c r="NMM3" s="703"/>
      <c r="NMN3" s="703"/>
      <c r="NMO3" s="703"/>
      <c r="NMP3" s="703"/>
      <c r="NMQ3" s="703"/>
      <c r="NMR3" s="703"/>
      <c r="NMS3" s="703"/>
      <c r="NMT3" s="703"/>
      <c r="NMU3" s="703"/>
      <c r="NMV3" s="703"/>
      <c r="NMW3" s="703"/>
      <c r="NMX3" s="703"/>
      <c r="NMY3" s="703"/>
      <c r="NMZ3" s="703"/>
      <c r="NNA3" s="703"/>
      <c r="NNB3" s="703"/>
      <c r="NNC3" s="703"/>
      <c r="NND3" s="703"/>
      <c r="NNE3" s="703"/>
      <c r="NNF3" s="703"/>
      <c r="NNG3" s="703"/>
      <c r="NNH3" s="703"/>
      <c r="NNI3" s="703"/>
      <c r="NNJ3" s="703"/>
      <c r="NNK3" s="703"/>
      <c r="NNL3" s="703"/>
      <c r="NNM3" s="703"/>
      <c r="NNN3" s="703"/>
      <c r="NNO3" s="703"/>
      <c r="NNP3" s="703"/>
      <c r="NNQ3" s="703"/>
      <c r="NNR3" s="703"/>
      <c r="NNS3" s="703"/>
      <c r="NNT3" s="703"/>
      <c r="NNU3" s="703"/>
      <c r="NNV3" s="703"/>
      <c r="NNW3" s="703"/>
      <c r="NNX3" s="703"/>
      <c r="NNY3" s="703"/>
      <c r="NNZ3" s="703"/>
      <c r="NOA3" s="703"/>
      <c r="NOB3" s="703"/>
      <c r="NOC3" s="703"/>
      <c r="NOD3" s="703"/>
      <c r="NOE3" s="703"/>
      <c r="NOF3" s="703"/>
      <c r="NOG3" s="703"/>
      <c r="NOH3" s="703"/>
      <c r="NOI3" s="703"/>
      <c r="NOJ3" s="703"/>
      <c r="NOK3" s="703"/>
      <c r="NOL3" s="703"/>
      <c r="NOM3" s="703"/>
      <c r="NON3" s="703"/>
      <c r="NOO3" s="703"/>
      <c r="NOP3" s="703"/>
      <c r="NOQ3" s="703"/>
      <c r="NOR3" s="703"/>
      <c r="NOS3" s="703"/>
      <c r="NOT3" s="703"/>
      <c r="NOU3" s="703"/>
      <c r="NOV3" s="703"/>
      <c r="NOW3" s="703"/>
      <c r="NOX3" s="703"/>
      <c r="NOY3" s="703"/>
      <c r="NOZ3" s="703"/>
      <c r="NPA3" s="703"/>
      <c r="NPB3" s="703"/>
      <c r="NPC3" s="703"/>
      <c r="NPD3" s="703"/>
      <c r="NPE3" s="703"/>
      <c r="NPF3" s="703"/>
      <c r="NPG3" s="703"/>
      <c r="NPH3" s="703"/>
      <c r="NPI3" s="703"/>
      <c r="NPJ3" s="703"/>
      <c r="NPK3" s="703"/>
      <c r="NPL3" s="703"/>
      <c r="NPM3" s="703"/>
      <c r="NPN3" s="703"/>
      <c r="NPO3" s="703"/>
      <c r="NPP3" s="703"/>
      <c r="NPQ3" s="703"/>
      <c r="NPR3" s="703"/>
      <c r="NPS3" s="703"/>
      <c r="NPT3" s="703"/>
      <c r="NPU3" s="703"/>
      <c r="NPV3" s="703"/>
      <c r="NPW3" s="703"/>
      <c r="NPX3" s="703"/>
      <c r="NPY3" s="703"/>
      <c r="NPZ3" s="703"/>
      <c r="NQA3" s="703"/>
      <c r="NQB3" s="703"/>
      <c r="NQC3" s="703"/>
      <c r="NQD3" s="703"/>
      <c r="NQE3" s="703"/>
      <c r="NQF3" s="703"/>
      <c r="NQG3" s="703"/>
      <c r="NQH3" s="703"/>
      <c r="NQI3" s="703"/>
      <c r="NQJ3" s="703"/>
      <c r="NQK3" s="703"/>
      <c r="NQL3" s="703"/>
      <c r="NQM3" s="703"/>
      <c r="NQN3" s="703"/>
      <c r="NQO3" s="703"/>
      <c r="NQP3" s="703"/>
      <c r="NQQ3" s="703"/>
      <c r="NQR3" s="703"/>
      <c r="NQS3" s="703"/>
      <c r="NQT3" s="703"/>
      <c r="NQU3" s="703"/>
      <c r="NQV3" s="703"/>
      <c r="NQW3" s="703"/>
      <c r="NQX3" s="703"/>
      <c r="NQY3" s="703"/>
      <c r="NQZ3" s="703"/>
      <c r="NRA3" s="703"/>
      <c r="NRB3" s="703"/>
      <c r="NRC3" s="703"/>
      <c r="NRD3" s="703"/>
      <c r="NRE3" s="703"/>
      <c r="NRF3" s="703"/>
      <c r="NRG3" s="703"/>
      <c r="NRH3" s="703"/>
      <c r="NRI3" s="703"/>
      <c r="NRJ3" s="703"/>
      <c r="NRK3" s="703"/>
      <c r="NRL3" s="703"/>
      <c r="NRM3" s="703"/>
      <c r="NRN3" s="703"/>
      <c r="NRO3" s="703"/>
      <c r="NRP3" s="703"/>
      <c r="NRQ3" s="703"/>
      <c r="NRR3" s="703"/>
      <c r="NRS3" s="703"/>
      <c r="NRT3" s="703"/>
      <c r="NRU3" s="703"/>
      <c r="NRV3" s="703"/>
      <c r="NRW3" s="703"/>
      <c r="NRX3" s="703"/>
      <c r="NRY3" s="703"/>
      <c r="NRZ3" s="703"/>
      <c r="NSA3" s="703"/>
      <c r="NSB3" s="703"/>
      <c r="NSC3" s="703"/>
      <c r="NSD3" s="703"/>
      <c r="NSE3" s="703"/>
      <c r="NSF3" s="703"/>
      <c r="NSG3" s="703"/>
      <c r="NSH3" s="703"/>
      <c r="NSI3" s="703"/>
      <c r="NSJ3" s="703"/>
      <c r="NSK3" s="703"/>
      <c r="NSL3" s="703"/>
      <c r="NSM3" s="703"/>
      <c r="NSN3" s="703"/>
      <c r="NSO3" s="703"/>
      <c r="NSP3" s="703"/>
      <c r="NSQ3" s="703"/>
      <c r="NSR3" s="703"/>
      <c r="NSS3" s="703"/>
      <c r="NST3" s="703"/>
      <c r="NSU3" s="703"/>
      <c r="NSV3" s="703"/>
      <c r="NSW3" s="703"/>
      <c r="NSX3" s="703"/>
      <c r="NSY3" s="703"/>
      <c r="NSZ3" s="703"/>
      <c r="NTA3" s="703"/>
      <c r="NTB3" s="703"/>
      <c r="NTC3" s="703"/>
      <c r="NTD3" s="703"/>
      <c r="NTE3" s="703"/>
      <c r="NTF3" s="703"/>
      <c r="NTG3" s="703"/>
      <c r="NTH3" s="703"/>
      <c r="NTI3" s="703"/>
      <c r="NTJ3" s="703"/>
      <c r="NTK3" s="703"/>
      <c r="NTL3" s="703"/>
      <c r="NTM3" s="703"/>
      <c r="NTN3" s="703"/>
      <c r="NTO3" s="703"/>
      <c r="NTP3" s="703"/>
      <c r="NTQ3" s="703"/>
      <c r="NTR3" s="703"/>
      <c r="NTS3" s="703"/>
      <c r="NTT3" s="703"/>
      <c r="NTU3" s="703"/>
      <c r="NTV3" s="703"/>
      <c r="NTW3" s="703"/>
      <c r="NTX3" s="703"/>
      <c r="NTY3" s="703"/>
      <c r="NTZ3" s="703"/>
      <c r="NUA3" s="703"/>
      <c r="NUB3" s="703"/>
      <c r="NUC3" s="703"/>
      <c r="NUD3" s="703"/>
      <c r="NUE3" s="703"/>
      <c r="NUF3" s="703"/>
      <c r="NUG3" s="703"/>
      <c r="NUH3" s="703"/>
      <c r="NUI3" s="703"/>
      <c r="NUJ3" s="703"/>
      <c r="NUK3" s="703"/>
      <c r="NUL3" s="703"/>
      <c r="NUM3" s="703"/>
      <c r="NUN3" s="703"/>
      <c r="NUO3" s="703"/>
      <c r="NUP3" s="703"/>
      <c r="NUQ3" s="703"/>
      <c r="NUR3" s="703"/>
      <c r="NUS3" s="703"/>
      <c r="NUT3" s="703"/>
      <c r="NUU3" s="703"/>
      <c r="NUV3" s="703"/>
      <c r="NUW3" s="703"/>
      <c r="NUX3" s="703"/>
      <c r="NUY3" s="703"/>
      <c r="NUZ3" s="703"/>
      <c r="NVA3" s="703"/>
      <c r="NVB3" s="703"/>
      <c r="NVC3" s="703"/>
      <c r="NVD3" s="703"/>
      <c r="NVE3" s="703"/>
      <c r="NVF3" s="703"/>
      <c r="NVG3" s="703"/>
      <c r="NVH3" s="703"/>
      <c r="NVI3" s="703"/>
      <c r="NVJ3" s="703"/>
      <c r="NVK3" s="703"/>
      <c r="NVL3" s="703"/>
      <c r="NVM3" s="703"/>
      <c r="NVN3" s="703"/>
      <c r="NVO3" s="703"/>
      <c r="NVP3" s="703"/>
      <c r="NVQ3" s="703"/>
      <c r="NVR3" s="703"/>
      <c r="NVS3" s="703"/>
      <c r="NVT3" s="703"/>
      <c r="NVU3" s="703"/>
      <c r="NVV3" s="703"/>
      <c r="NVW3" s="703"/>
      <c r="NVX3" s="703"/>
      <c r="NVY3" s="703"/>
      <c r="NVZ3" s="703"/>
      <c r="NWA3" s="703"/>
      <c r="NWB3" s="703"/>
      <c r="NWC3" s="703"/>
      <c r="NWD3" s="703"/>
      <c r="NWE3" s="703"/>
      <c r="NWF3" s="703"/>
      <c r="NWG3" s="703"/>
      <c r="NWH3" s="703"/>
      <c r="NWI3" s="703"/>
      <c r="NWJ3" s="703"/>
      <c r="NWK3" s="703"/>
      <c r="NWL3" s="703"/>
      <c r="NWM3" s="703"/>
      <c r="NWN3" s="703"/>
      <c r="NWO3" s="703"/>
      <c r="NWP3" s="703"/>
      <c r="NWQ3" s="703"/>
      <c r="NWR3" s="703"/>
      <c r="NWS3" s="703"/>
      <c r="NWT3" s="703"/>
      <c r="NWU3" s="703"/>
      <c r="NWV3" s="703"/>
      <c r="NWW3" s="703"/>
      <c r="NWX3" s="703"/>
      <c r="NWY3" s="703"/>
      <c r="NWZ3" s="703"/>
      <c r="NXA3" s="703"/>
      <c r="NXB3" s="703"/>
      <c r="NXC3" s="703"/>
      <c r="NXD3" s="703"/>
      <c r="NXE3" s="703"/>
      <c r="NXF3" s="703"/>
      <c r="NXG3" s="703"/>
      <c r="NXH3" s="703"/>
      <c r="NXI3" s="703"/>
      <c r="NXJ3" s="703"/>
      <c r="NXK3" s="703"/>
      <c r="NXL3" s="703"/>
      <c r="NXM3" s="703"/>
      <c r="NXN3" s="703"/>
      <c r="NXO3" s="703"/>
      <c r="NXP3" s="703"/>
      <c r="NXQ3" s="703"/>
      <c r="NXR3" s="703"/>
      <c r="NXS3" s="703"/>
      <c r="NXT3" s="703"/>
      <c r="NXU3" s="703"/>
      <c r="NXV3" s="703"/>
      <c r="NXW3" s="703"/>
      <c r="NXX3" s="703"/>
      <c r="NXY3" s="703"/>
      <c r="NXZ3" s="703"/>
      <c r="NYA3" s="703"/>
      <c r="NYB3" s="703"/>
      <c r="NYC3" s="703"/>
      <c r="NYD3" s="703"/>
      <c r="NYE3" s="703"/>
      <c r="NYF3" s="703"/>
      <c r="NYG3" s="703"/>
      <c r="NYH3" s="703"/>
      <c r="NYI3" s="703"/>
      <c r="NYJ3" s="703"/>
      <c r="NYK3" s="703"/>
      <c r="NYL3" s="703"/>
      <c r="NYM3" s="703"/>
      <c r="NYN3" s="703"/>
      <c r="NYO3" s="703"/>
      <c r="NYP3" s="703"/>
      <c r="NYQ3" s="703"/>
      <c r="NYR3" s="703"/>
      <c r="NYS3" s="703"/>
      <c r="NYT3" s="703"/>
      <c r="NYU3" s="703"/>
      <c r="NYV3" s="703"/>
      <c r="NYW3" s="703"/>
      <c r="NYX3" s="703"/>
      <c r="NYY3" s="703"/>
      <c r="NYZ3" s="703"/>
      <c r="NZA3" s="703"/>
      <c r="NZB3" s="703"/>
      <c r="NZC3" s="703"/>
      <c r="NZD3" s="703"/>
      <c r="NZE3" s="703"/>
      <c r="NZF3" s="703"/>
      <c r="NZG3" s="703"/>
      <c r="NZH3" s="703"/>
      <c r="NZI3" s="703"/>
      <c r="NZJ3" s="703"/>
      <c r="NZK3" s="703"/>
      <c r="NZL3" s="703"/>
      <c r="NZM3" s="703"/>
      <c r="NZN3" s="703"/>
      <c r="NZO3" s="703"/>
      <c r="NZP3" s="703"/>
      <c r="NZQ3" s="703"/>
      <c r="NZR3" s="703"/>
      <c r="NZS3" s="703"/>
      <c r="NZT3" s="703"/>
      <c r="NZU3" s="703"/>
      <c r="NZV3" s="703"/>
      <c r="NZW3" s="703"/>
      <c r="NZX3" s="703"/>
      <c r="NZY3" s="703"/>
      <c r="NZZ3" s="703"/>
      <c r="OAA3" s="703"/>
      <c r="OAB3" s="703"/>
      <c r="OAC3" s="703"/>
      <c r="OAD3" s="703"/>
      <c r="OAE3" s="703"/>
      <c r="OAF3" s="703"/>
      <c r="OAG3" s="703"/>
      <c r="OAH3" s="703"/>
      <c r="OAI3" s="703"/>
      <c r="OAJ3" s="703"/>
      <c r="OAK3" s="703"/>
      <c r="OAL3" s="703"/>
      <c r="OAM3" s="703"/>
      <c r="OAN3" s="703"/>
      <c r="OAO3" s="703"/>
      <c r="OAP3" s="703"/>
      <c r="OAQ3" s="703"/>
      <c r="OAR3" s="703"/>
      <c r="OAS3" s="703"/>
      <c r="OAT3" s="703"/>
      <c r="OAU3" s="703"/>
      <c r="OAV3" s="703"/>
      <c r="OAW3" s="703"/>
      <c r="OAX3" s="703"/>
      <c r="OAY3" s="703"/>
      <c r="OAZ3" s="703"/>
      <c r="OBA3" s="703"/>
      <c r="OBB3" s="703"/>
      <c r="OBC3" s="703"/>
      <c r="OBD3" s="703"/>
      <c r="OBE3" s="703"/>
      <c r="OBF3" s="703"/>
      <c r="OBG3" s="703"/>
      <c r="OBH3" s="703"/>
      <c r="OBI3" s="703"/>
      <c r="OBJ3" s="703"/>
      <c r="OBK3" s="703"/>
      <c r="OBL3" s="703"/>
      <c r="OBM3" s="703"/>
      <c r="OBN3" s="703"/>
      <c r="OBO3" s="703"/>
      <c r="OBP3" s="703"/>
      <c r="OBQ3" s="703"/>
      <c r="OBR3" s="703"/>
      <c r="OBS3" s="703"/>
      <c r="OBT3" s="703"/>
      <c r="OBU3" s="703"/>
      <c r="OBV3" s="703"/>
      <c r="OBW3" s="703"/>
      <c r="OBX3" s="703"/>
      <c r="OBY3" s="703"/>
      <c r="OBZ3" s="703"/>
      <c r="OCA3" s="703"/>
      <c r="OCB3" s="703"/>
      <c r="OCC3" s="703"/>
      <c r="OCD3" s="703"/>
      <c r="OCE3" s="703"/>
      <c r="OCF3" s="703"/>
      <c r="OCG3" s="703"/>
      <c r="OCH3" s="703"/>
      <c r="OCI3" s="703"/>
      <c r="OCJ3" s="703"/>
      <c r="OCK3" s="703"/>
      <c r="OCL3" s="703"/>
      <c r="OCM3" s="703"/>
      <c r="OCN3" s="703"/>
      <c r="OCO3" s="703"/>
      <c r="OCP3" s="703"/>
      <c r="OCQ3" s="703"/>
      <c r="OCR3" s="703"/>
      <c r="OCS3" s="703"/>
      <c r="OCT3" s="703"/>
      <c r="OCU3" s="703"/>
      <c r="OCV3" s="703"/>
      <c r="OCW3" s="703"/>
      <c r="OCX3" s="703"/>
      <c r="OCY3" s="703"/>
      <c r="OCZ3" s="703"/>
      <c r="ODA3" s="703"/>
      <c r="ODB3" s="703"/>
      <c r="ODC3" s="703"/>
      <c r="ODD3" s="703"/>
      <c r="ODE3" s="703"/>
      <c r="ODF3" s="703"/>
      <c r="ODG3" s="703"/>
      <c r="ODH3" s="703"/>
      <c r="ODI3" s="703"/>
      <c r="ODJ3" s="703"/>
      <c r="ODK3" s="703"/>
      <c r="ODL3" s="703"/>
      <c r="ODM3" s="703"/>
      <c r="ODN3" s="703"/>
      <c r="ODO3" s="703"/>
      <c r="ODP3" s="703"/>
      <c r="ODQ3" s="703"/>
      <c r="ODR3" s="703"/>
      <c r="ODS3" s="703"/>
      <c r="ODT3" s="703"/>
      <c r="ODU3" s="703"/>
      <c r="ODV3" s="703"/>
      <c r="ODW3" s="703"/>
      <c r="ODX3" s="703"/>
      <c r="ODY3" s="703"/>
      <c r="ODZ3" s="703"/>
      <c r="OEA3" s="703"/>
      <c r="OEB3" s="703"/>
      <c r="OEC3" s="703"/>
      <c r="OED3" s="703"/>
      <c r="OEE3" s="703"/>
      <c r="OEF3" s="703"/>
      <c r="OEG3" s="703"/>
      <c r="OEH3" s="703"/>
      <c r="OEI3" s="703"/>
      <c r="OEJ3" s="703"/>
      <c r="OEK3" s="703"/>
      <c r="OEL3" s="703"/>
      <c r="OEM3" s="703"/>
      <c r="OEN3" s="703"/>
      <c r="OEO3" s="703"/>
      <c r="OEP3" s="703"/>
      <c r="OEQ3" s="703"/>
      <c r="OER3" s="703"/>
      <c r="OES3" s="703"/>
      <c r="OET3" s="703"/>
      <c r="OEU3" s="703"/>
      <c r="OEV3" s="703"/>
      <c r="OEW3" s="703"/>
      <c r="OEX3" s="703"/>
      <c r="OEY3" s="703"/>
      <c r="OEZ3" s="703"/>
      <c r="OFA3" s="703"/>
      <c r="OFB3" s="703"/>
      <c r="OFC3" s="703"/>
      <c r="OFD3" s="703"/>
      <c r="OFE3" s="703"/>
      <c r="OFF3" s="703"/>
      <c r="OFG3" s="703"/>
      <c r="OFH3" s="703"/>
      <c r="OFI3" s="703"/>
      <c r="OFJ3" s="703"/>
      <c r="OFK3" s="703"/>
      <c r="OFL3" s="703"/>
      <c r="OFM3" s="703"/>
      <c r="OFN3" s="703"/>
      <c r="OFO3" s="703"/>
      <c r="OFP3" s="703"/>
      <c r="OFQ3" s="703"/>
      <c r="OFR3" s="703"/>
      <c r="OFS3" s="703"/>
      <c r="OFT3" s="703"/>
      <c r="OFU3" s="703"/>
      <c r="OFV3" s="703"/>
      <c r="OFW3" s="703"/>
      <c r="OFX3" s="703"/>
      <c r="OFY3" s="703"/>
      <c r="OFZ3" s="703"/>
      <c r="OGA3" s="703"/>
      <c r="OGB3" s="703"/>
      <c r="OGC3" s="703"/>
      <c r="OGD3" s="703"/>
      <c r="OGE3" s="703"/>
      <c r="OGF3" s="703"/>
      <c r="OGG3" s="703"/>
      <c r="OGH3" s="703"/>
      <c r="OGI3" s="703"/>
      <c r="OGJ3" s="703"/>
      <c r="OGK3" s="703"/>
      <c r="OGL3" s="703"/>
      <c r="OGM3" s="703"/>
      <c r="OGN3" s="703"/>
      <c r="OGO3" s="703"/>
      <c r="OGP3" s="703"/>
      <c r="OGQ3" s="703"/>
      <c r="OGR3" s="703"/>
      <c r="OGS3" s="703"/>
      <c r="OGT3" s="703"/>
      <c r="OGU3" s="703"/>
      <c r="OGV3" s="703"/>
      <c r="OGW3" s="703"/>
      <c r="OGX3" s="703"/>
      <c r="OGY3" s="703"/>
      <c r="OGZ3" s="703"/>
      <c r="OHA3" s="703"/>
      <c r="OHB3" s="703"/>
      <c r="OHC3" s="703"/>
      <c r="OHD3" s="703"/>
      <c r="OHE3" s="703"/>
      <c r="OHF3" s="703"/>
      <c r="OHG3" s="703"/>
      <c r="OHH3" s="703"/>
      <c r="OHI3" s="703"/>
      <c r="OHJ3" s="703"/>
      <c r="OHK3" s="703"/>
      <c r="OHL3" s="703"/>
      <c r="OHM3" s="703"/>
      <c r="OHN3" s="703"/>
      <c r="OHO3" s="703"/>
      <c r="OHP3" s="703"/>
      <c r="OHQ3" s="703"/>
      <c r="OHR3" s="703"/>
      <c r="OHS3" s="703"/>
      <c r="OHT3" s="703"/>
      <c r="OHU3" s="703"/>
      <c r="OHV3" s="703"/>
      <c r="OHW3" s="703"/>
      <c r="OHX3" s="703"/>
      <c r="OHY3" s="703"/>
      <c r="OHZ3" s="703"/>
      <c r="OIA3" s="703"/>
      <c r="OIB3" s="703"/>
      <c r="OIC3" s="703"/>
      <c r="OID3" s="703"/>
      <c r="OIE3" s="703"/>
      <c r="OIF3" s="703"/>
      <c r="OIG3" s="703"/>
      <c r="OIH3" s="703"/>
      <c r="OII3" s="703"/>
      <c r="OIJ3" s="703"/>
      <c r="OIK3" s="703"/>
      <c r="OIL3" s="703"/>
      <c r="OIM3" s="703"/>
      <c r="OIN3" s="703"/>
      <c r="OIO3" s="703"/>
      <c r="OIP3" s="703"/>
      <c r="OIQ3" s="703"/>
      <c r="OIR3" s="703"/>
      <c r="OIS3" s="703"/>
      <c r="OIT3" s="703"/>
      <c r="OIU3" s="703"/>
      <c r="OIV3" s="703"/>
      <c r="OIW3" s="703"/>
      <c r="OIX3" s="703"/>
      <c r="OIY3" s="703"/>
      <c r="OIZ3" s="703"/>
      <c r="OJA3" s="703"/>
      <c r="OJB3" s="703"/>
      <c r="OJC3" s="703"/>
      <c r="OJD3" s="703"/>
      <c r="OJE3" s="703"/>
      <c r="OJF3" s="703"/>
      <c r="OJG3" s="703"/>
      <c r="OJH3" s="703"/>
      <c r="OJI3" s="703"/>
      <c r="OJJ3" s="703"/>
      <c r="OJK3" s="703"/>
      <c r="OJL3" s="703"/>
      <c r="OJM3" s="703"/>
      <c r="OJN3" s="703"/>
      <c r="OJO3" s="703"/>
      <c r="OJP3" s="703"/>
      <c r="OJQ3" s="703"/>
      <c r="OJR3" s="703"/>
      <c r="OJS3" s="703"/>
      <c r="OJT3" s="703"/>
      <c r="OJU3" s="703"/>
      <c r="OJV3" s="703"/>
      <c r="OJW3" s="703"/>
      <c r="OJX3" s="703"/>
      <c r="OJY3" s="703"/>
      <c r="OJZ3" s="703"/>
      <c r="OKA3" s="703"/>
      <c r="OKB3" s="703"/>
      <c r="OKC3" s="703"/>
      <c r="OKD3" s="703"/>
      <c r="OKE3" s="703"/>
      <c r="OKF3" s="703"/>
      <c r="OKG3" s="703"/>
      <c r="OKH3" s="703"/>
      <c r="OKI3" s="703"/>
      <c r="OKJ3" s="703"/>
      <c r="OKK3" s="703"/>
      <c r="OKL3" s="703"/>
      <c r="OKM3" s="703"/>
      <c r="OKN3" s="703"/>
      <c r="OKO3" s="703"/>
      <c r="OKP3" s="703"/>
      <c r="OKQ3" s="703"/>
      <c r="OKR3" s="703"/>
      <c r="OKS3" s="703"/>
      <c r="OKT3" s="703"/>
      <c r="OKU3" s="703"/>
      <c r="OKV3" s="703"/>
      <c r="OKW3" s="703"/>
      <c r="OKX3" s="703"/>
      <c r="OKY3" s="703"/>
      <c r="OKZ3" s="703"/>
      <c r="OLA3" s="703"/>
      <c r="OLB3" s="703"/>
      <c r="OLC3" s="703"/>
      <c r="OLD3" s="703"/>
      <c r="OLE3" s="703"/>
      <c r="OLF3" s="703"/>
      <c r="OLG3" s="703"/>
      <c r="OLH3" s="703"/>
      <c r="OLI3" s="703"/>
      <c r="OLJ3" s="703"/>
      <c r="OLK3" s="703"/>
      <c r="OLL3" s="703"/>
      <c r="OLM3" s="703"/>
      <c r="OLN3" s="703"/>
      <c r="OLO3" s="703"/>
      <c r="OLP3" s="703"/>
      <c r="OLQ3" s="703"/>
      <c r="OLR3" s="703"/>
      <c r="OLS3" s="703"/>
      <c r="OLT3" s="703"/>
      <c r="OLU3" s="703"/>
      <c r="OLV3" s="703"/>
      <c r="OLW3" s="703"/>
      <c r="OLX3" s="703"/>
      <c r="OLY3" s="703"/>
      <c r="OLZ3" s="703"/>
      <c r="OMA3" s="703"/>
      <c r="OMB3" s="703"/>
      <c r="OMC3" s="703"/>
      <c r="OMD3" s="703"/>
      <c r="OME3" s="703"/>
      <c r="OMF3" s="703"/>
      <c r="OMG3" s="703"/>
      <c r="OMH3" s="703"/>
      <c r="OMI3" s="703"/>
      <c r="OMJ3" s="703"/>
      <c r="OMK3" s="703"/>
      <c r="OML3" s="703"/>
      <c r="OMM3" s="703"/>
      <c r="OMN3" s="703"/>
      <c r="OMO3" s="703"/>
      <c r="OMP3" s="703"/>
      <c r="OMQ3" s="703"/>
      <c r="OMR3" s="703"/>
      <c r="OMS3" s="703"/>
      <c r="OMT3" s="703"/>
      <c r="OMU3" s="703"/>
      <c r="OMV3" s="703"/>
      <c r="OMW3" s="703"/>
      <c r="OMX3" s="703"/>
      <c r="OMY3" s="703"/>
      <c r="OMZ3" s="703"/>
      <c r="ONA3" s="703"/>
      <c r="ONB3" s="703"/>
      <c r="ONC3" s="703"/>
      <c r="OND3" s="703"/>
      <c r="ONE3" s="703"/>
      <c r="ONF3" s="703"/>
      <c r="ONG3" s="703"/>
      <c r="ONH3" s="703"/>
      <c r="ONI3" s="703"/>
      <c r="ONJ3" s="703"/>
      <c r="ONK3" s="703"/>
      <c r="ONL3" s="703"/>
      <c r="ONM3" s="703"/>
      <c r="ONN3" s="703"/>
      <c r="ONO3" s="703"/>
      <c r="ONP3" s="703"/>
      <c r="ONQ3" s="703"/>
      <c r="ONR3" s="703"/>
      <c r="ONS3" s="703"/>
      <c r="ONT3" s="703"/>
      <c r="ONU3" s="703"/>
      <c r="ONV3" s="703"/>
      <c r="ONW3" s="703"/>
      <c r="ONX3" s="703"/>
      <c r="ONY3" s="703"/>
      <c r="ONZ3" s="703"/>
      <c r="OOA3" s="703"/>
      <c r="OOB3" s="703"/>
      <c r="OOC3" s="703"/>
      <c r="OOD3" s="703"/>
      <c r="OOE3" s="703"/>
      <c r="OOF3" s="703"/>
      <c r="OOG3" s="703"/>
      <c r="OOH3" s="703"/>
      <c r="OOI3" s="703"/>
      <c r="OOJ3" s="703"/>
      <c r="OOK3" s="703"/>
      <c r="OOL3" s="703"/>
      <c r="OOM3" s="703"/>
      <c r="OON3" s="703"/>
      <c r="OOO3" s="703"/>
      <c r="OOP3" s="703"/>
      <c r="OOQ3" s="703"/>
      <c r="OOR3" s="703"/>
      <c r="OOS3" s="703"/>
      <c r="OOT3" s="703"/>
      <c r="OOU3" s="703"/>
      <c r="OOV3" s="703"/>
      <c r="OOW3" s="703"/>
      <c r="OOX3" s="703"/>
      <c r="OOY3" s="703"/>
      <c r="OOZ3" s="703"/>
      <c r="OPA3" s="703"/>
      <c r="OPB3" s="703"/>
      <c r="OPC3" s="703"/>
      <c r="OPD3" s="703"/>
      <c r="OPE3" s="703"/>
      <c r="OPF3" s="703"/>
      <c r="OPG3" s="703"/>
      <c r="OPH3" s="703"/>
      <c r="OPI3" s="703"/>
      <c r="OPJ3" s="703"/>
      <c r="OPK3" s="703"/>
      <c r="OPL3" s="703"/>
      <c r="OPM3" s="703"/>
      <c r="OPN3" s="703"/>
      <c r="OPO3" s="703"/>
      <c r="OPP3" s="703"/>
      <c r="OPQ3" s="703"/>
      <c r="OPR3" s="703"/>
      <c r="OPS3" s="703"/>
      <c r="OPT3" s="703"/>
      <c r="OPU3" s="703"/>
      <c r="OPV3" s="703"/>
      <c r="OPW3" s="703"/>
      <c r="OPX3" s="703"/>
      <c r="OPY3" s="703"/>
      <c r="OPZ3" s="703"/>
      <c r="OQA3" s="703"/>
      <c r="OQB3" s="703"/>
      <c r="OQC3" s="703"/>
      <c r="OQD3" s="703"/>
      <c r="OQE3" s="703"/>
      <c r="OQF3" s="703"/>
      <c r="OQG3" s="703"/>
      <c r="OQH3" s="703"/>
      <c r="OQI3" s="703"/>
      <c r="OQJ3" s="703"/>
      <c r="OQK3" s="703"/>
      <c r="OQL3" s="703"/>
      <c r="OQM3" s="703"/>
      <c r="OQN3" s="703"/>
      <c r="OQO3" s="703"/>
      <c r="OQP3" s="703"/>
      <c r="OQQ3" s="703"/>
      <c r="OQR3" s="703"/>
      <c r="OQS3" s="703"/>
      <c r="OQT3" s="703"/>
      <c r="OQU3" s="703"/>
      <c r="OQV3" s="703"/>
      <c r="OQW3" s="703"/>
      <c r="OQX3" s="703"/>
      <c r="OQY3" s="703"/>
      <c r="OQZ3" s="703"/>
      <c r="ORA3" s="703"/>
      <c r="ORB3" s="703"/>
      <c r="ORC3" s="703"/>
      <c r="ORD3" s="703"/>
      <c r="ORE3" s="703"/>
      <c r="ORF3" s="703"/>
      <c r="ORG3" s="703"/>
      <c r="ORH3" s="703"/>
      <c r="ORI3" s="703"/>
      <c r="ORJ3" s="703"/>
      <c r="ORK3" s="703"/>
      <c r="ORL3" s="703"/>
      <c r="ORM3" s="703"/>
      <c r="ORN3" s="703"/>
      <c r="ORO3" s="703"/>
      <c r="ORP3" s="703"/>
      <c r="ORQ3" s="703"/>
      <c r="ORR3" s="703"/>
      <c r="ORS3" s="703"/>
      <c r="ORT3" s="703"/>
      <c r="ORU3" s="703"/>
      <c r="ORV3" s="703"/>
      <c r="ORW3" s="703"/>
      <c r="ORX3" s="703"/>
      <c r="ORY3" s="703"/>
      <c r="ORZ3" s="703"/>
      <c r="OSA3" s="703"/>
      <c r="OSB3" s="703"/>
      <c r="OSC3" s="703"/>
      <c r="OSD3" s="703"/>
      <c r="OSE3" s="703"/>
      <c r="OSF3" s="703"/>
      <c r="OSG3" s="703"/>
      <c r="OSH3" s="703"/>
      <c r="OSI3" s="703"/>
      <c r="OSJ3" s="703"/>
      <c r="OSK3" s="703"/>
      <c r="OSL3" s="703"/>
      <c r="OSM3" s="703"/>
      <c r="OSN3" s="703"/>
      <c r="OSO3" s="703"/>
      <c r="OSP3" s="703"/>
      <c r="OSQ3" s="703"/>
      <c r="OSR3" s="703"/>
      <c r="OSS3" s="703"/>
      <c r="OST3" s="703"/>
      <c r="OSU3" s="703"/>
      <c r="OSV3" s="703"/>
      <c r="OSW3" s="703"/>
      <c r="OSX3" s="703"/>
      <c r="OSY3" s="703"/>
      <c r="OSZ3" s="703"/>
      <c r="OTA3" s="703"/>
      <c r="OTB3" s="703"/>
      <c r="OTC3" s="703"/>
      <c r="OTD3" s="703"/>
      <c r="OTE3" s="703"/>
      <c r="OTF3" s="703"/>
      <c r="OTG3" s="703"/>
      <c r="OTH3" s="703"/>
      <c r="OTI3" s="703"/>
      <c r="OTJ3" s="703"/>
      <c r="OTK3" s="703"/>
      <c r="OTL3" s="703"/>
      <c r="OTM3" s="703"/>
      <c r="OTN3" s="703"/>
      <c r="OTO3" s="703"/>
      <c r="OTP3" s="703"/>
      <c r="OTQ3" s="703"/>
      <c r="OTR3" s="703"/>
      <c r="OTS3" s="703"/>
      <c r="OTT3" s="703"/>
      <c r="OTU3" s="703"/>
      <c r="OTV3" s="703"/>
      <c r="OTW3" s="703"/>
      <c r="OTX3" s="703"/>
      <c r="OTY3" s="703"/>
      <c r="OTZ3" s="703"/>
      <c r="OUA3" s="703"/>
      <c r="OUB3" s="703"/>
      <c r="OUC3" s="703"/>
      <c r="OUD3" s="703"/>
      <c r="OUE3" s="703"/>
      <c r="OUF3" s="703"/>
      <c r="OUG3" s="703"/>
      <c r="OUH3" s="703"/>
      <c r="OUI3" s="703"/>
      <c r="OUJ3" s="703"/>
      <c r="OUK3" s="703"/>
      <c r="OUL3" s="703"/>
      <c r="OUM3" s="703"/>
      <c r="OUN3" s="703"/>
      <c r="OUO3" s="703"/>
      <c r="OUP3" s="703"/>
      <c r="OUQ3" s="703"/>
      <c r="OUR3" s="703"/>
      <c r="OUS3" s="703"/>
      <c r="OUT3" s="703"/>
      <c r="OUU3" s="703"/>
      <c r="OUV3" s="703"/>
      <c r="OUW3" s="703"/>
      <c r="OUX3" s="703"/>
      <c r="OUY3" s="703"/>
      <c r="OUZ3" s="703"/>
      <c r="OVA3" s="703"/>
      <c r="OVB3" s="703"/>
      <c r="OVC3" s="703"/>
      <c r="OVD3" s="703"/>
      <c r="OVE3" s="703"/>
      <c r="OVF3" s="703"/>
      <c r="OVG3" s="703"/>
      <c r="OVH3" s="703"/>
      <c r="OVI3" s="703"/>
      <c r="OVJ3" s="703"/>
      <c r="OVK3" s="703"/>
      <c r="OVL3" s="703"/>
      <c r="OVM3" s="703"/>
      <c r="OVN3" s="703"/>
      <c r="OVO3" s="703"/>
      <c r="OVP3" s="703"/>
      <c r="OVQ3" s="703"/>
      <c r="OVR3" s="703"/>
      <c r="OVS3" s="703"/>
      <c r="OVT3" s="703"/>
      <c r="OVU3" s="703"/>
      <c r="OVV3" s="703"/>
      <c r="OVW3" s="703"/>
      <c r="OVX3" s="703"/>
      <c r="OVY3" s="703"/>
      <c r="OVZ3" s="703"/>
      <c r="OWA3" s="703"/>
      <c r="OWB3" s="703"/>
      <c r="OWC3" s="703"/>
      <c r="OWD3" s="703"/>
      <c r="OWE3" s="703"/>
      <c r="OWF3" s="703"/>
      <c r="OWG3" s="703"/>
      <c r="OWH3" s="703"/>
      <c r="OWI3" s="703"/>
      <c r="OWJ3" s="703"/>
      <c r="OWK3" s="703"/>
      <c r="OWL3" s="703"/>
      <c r="OWM3" s="703"/>
      <c r="OWN3" s="703"/>
      <c r="OWO3" s="703"/>
      <c r="OWP3" s="703"/>
      <c r="OWQ3" s="703"/>
      <c r="OWR3" s="703"/>
      <c r="OWS3" s="703"/>
      <c r="OWT3" s="703"/>
      <c r="OWU3" s="703"/>
      <c r="OWV3" s="703"/>
      <c r="OWW3" s="703"/>
      <c r="OWX3" s="703"/>
      <c r="OWY3" s="703"/>
      <c r="OWZ3" s="703"/>
      <c r="OXA3" s="703"/>
      <c r="OXB3" s="703"/>
      <c r="OXC3" s="703"/>
      <c r="OXD3" s="703"/>
      <c r="OXE3" s="703"/>
      <c r="OXF3" s="703"/>
      <c r="OXG3" s="703"/>
      <c r="OXH3" s="703"/>
      <c r="OXI3" s="703"/>
      <c r="OXJ3" s="703"/>
      <c r="OXK3" s="703"/>
      <c r="OXL3" s="703"/>
      <c r="OXM3" s="703"/>
      <c r="OXN3" s="703"/>
      <c r="OXO3" s="703"/>
      <c r="OXP3" s="703"/>
      <c r="OXQ3" s="703"/>
      <c r="OXR3" s="703"/>
      <c r="OXS3" s="703"/>
      <c r="OXT3" s="703"/>
      <c r="OXU3" s="703"/>
      <c r="OXV3" s="703"/>
      <c r="OXW3" s="703"/>
      <c r="OXX3" s="703"/>
      <c r="OXY3" s="703"/>
      <c r="OXZ3" s="703"/>
      <c r="OYA3" s="703"/>
      <c r="OYB3" s="703"/>
      <c r="OYC3" s="703"/>
      <c r="OYD3" s="703"/>
      <c r="OYE3" s="703"/>
      <c r="OYF3" s="703"/>
      <c r="OYG3" s="703"/>
      <c r="OYH3" s="703"/>
      <c r="OYI3" s="703"/>
      <c r="OYJ3" s="703"/>
      <c r="OYK3" s="703"/>
      <c r="OYL3" s="703"/>
      <c r="OYM3" s="703"/>
      <c r="OYN3" s="703"/>
      <c r="OYO3" s="703"/>
      <c r="OYP3" s="703"/>
      <c r="OYQ3" s="703"/>
      <c r="OYR3" s="703"/>
      <c r="OYS3" s="703"/>
      <c r="OYT3" s="703"/>
      <c r="OYU3" s="703"/>
      <c r="OYV3" s="703"/>
      <c r="OYW3" s="703"/>
      <c r="OYX3" s="703"/>
      <c r="OYY3" s="703"/>
      <c r="OYZ3" s="703"/>
      <c r="OZA3" s="703"/>
      <c r="OZB3" s="703"/>
      <c r="OZC3" s="703"/>
      <c r="OZD3" s="703"/>
      <c r="OZE3" s="703"/>
      <c r="OZF3" s="703"/>
      <c r="OZG3" s="703"/>
      <c r="OZH3" s="703"/>
      <c r="OZI3" s="703"/>
      <c r="OZJ3" s="703"/>
      <c r="OZK3" s="703"/>
      <c r="OZL3" s="703"/>
      <c r="OZM3" s="703"/>
      <c r="OZN3" s="703"/>
      <c r="OZO3" s="703"/>
      <c r="OZP3" s="703"/>
      <c r="OZQ3" s="703"/>
      <c r="OZR3" s="703"/>
      <c r="OZS3" s="703"/>
      <c r="OZT3" s="703"/>
      <c r="OZU3" s="703"/>
      <c r="OZV3" s="703"/>
      <c r="OZW3" s="703"/>
      <c r="OZX3" s="703"/>
      <c r="OZY3" s="703"/>
      <c r="OZZ3" s="703"/>
      <c r="PAA3" s="703"/>
      <c r="PAB3" s="703"/>
      <c r="PAC3" s="703"/>
      <c r="PAD3" s="703"/>
      <c r="PAE3" s="703"/>
      <c r="PAF3" s="703"/>
      <c r="PAG3" s="703"/>
      <c r="PAH3" s="703"/>
      <c r="PAI3" s="703"/>
      <c r="PAJ3" s="703"/>
      <c r="PAK3" s="703"/>
      <c r="PAL3" s="703"/>
      <c r="PAM3" s="703"/>
      <c r="PAN3" s="703"/>
      <c r="PAO3" s="703"/>
      <c r="PAP3" s="703"/>
      <c r="PAQ3" s="703"/>
      <c r="PAR3" s="703"/>
      <c r="PAS3" s="703"/>
      <c r="PAT3" s="703"/>
      <c r="PAU3" s="703"/>
      <c r="PAV3" s="703"/>
      <c r="PAW3" s="703"/>
      <c r="PAX3" s="703"/>
      <c r="PAY3" s="703"/>
      <c r="PAZ3" s="703"/>
      <c r="PBA3" s="703"/>
      <c r="PBB3" s="703"/>
      <c r="PBC3" s="703"/>
      <c r="PBD3" s="703"/>
      <c r="PBE3" s="703"/>
      <c r="PBF3" s="703"/>
      <c r="PBG3" s="703"/>
      <c r="PBH3" s="703"/>
      <c r="PBI3" s="703"/>
      <c r="PBJ3" s="703"/>
      <c r="PBK3" s="703"/>
      <c r="PBL3" s="703"/>
      <c r="PBM3" s="703"/>
      <c r="PBN3" s="703"/>
      <c r="PBO3" s="703"/>
      <c r="PBP3" s="703"/>
      <c r="PBQ3" s="703"/>
      <c r="PBR3" s="703"/>
      <c r="PBS3" s="703"/>
      <c r="PBT3" s="703"/>
      <c r="PBU3" s="703"/>
      <c r="PBV3" s="703"/>
      <c r="PBW3" s="703"/>
      <c r="PBX3" s="703"/>
      <c r="PBY3" s="703"/>
      <c r="PBZ3" s="703"/>
      <c r="PCA3" s="703"/>
      <c r="PCB3" s="703"/>
      <c r="PCC3" s="703"/>
      <c r="PCD3" s="703"/>
      <c r="PCE3" s="703"/>
      <c r="PCF3" s="703"/>
      <c r="PCG3" s="703"/>
      <c r="PCH3" s="703"/>
      <c r="PCI3" s="703"/>
      <c r="PCJ3" s="703"/>
      <c r="PCK3" s="703"/>
      <c r="PCL3" s="703"/>
      <c r="PCM3" s="703"/>
      <c r="PCN3" s="703"/>
      <c r="PCO3" s="703"/>
      <c r="PCP3" s="703"/>
      <c r="PCQ3" s="703"/>
      <c r="PCR3" s="703"/>
      <c r="PCS3" s="703"/>
      <c r="PCT3" s="703"/>
      <c r="PCU3" s="703"/>
      <c r="PCV3" s="703"/>
      <c r="PCW3" s="703"/>
      <c r="PCX3" s="703"/>
      <c r="PCY3" s="703"/>
      <c r="PCZ3" s="703"/>
      <c r="PDA3" s="703"/>
      <c r="PDB3" s="703"/>
      <c r="PDC3" s="703"/>
      <c r="PDD3" s="703"/>
      <c r="PDE3" s="703"/>
      <c r="PDF3" s="703"/>
      <c r="PDG3" s="703"/>
      <c r="PDH3" s="703"/>
      <c r="PDI3" s="703"/>
      <c r="PDJ3" s="703"/>
      <c r="PDK3" s="703"/>
      <c r="PDL3" s="703"/>
      <c r="PDM3" s="703"/>
      <c r="PDN3" s="703"/>
      <c r="PDO3" s="703"/>
      <c r="PDP3" s="703"/>
      <c r="PDQ3" s="703"/>
      <c r="PDR3" s="703"/>
      <c r="PDS3" s="703"/>
      <c r="PDT3" s="703"/>
      <c r="PDU3" s="703"/>
      <c r="PDV3" s="703"/>
      <c r="PDW3" s="703"/>
      <c r="PDX3" s="703"/>
      <c r="PDY3" s="703"/>
      <c r="PDZ3" s="703"/>
      <c r="PEA3" s="703"/>
      <c r="PEB3" s="703"/>
      <c r="PEC3" s="703"/>
      <c r="PED3" s="703"/>
      <c r="PEE3" s="703"/>
      <c r="PEF3" s="703"/>
      <c r="PEG3" s="703"/>
      <c r="PEH3" s="703"/>
      <c r="PEI3" s="703"/>
      <c r="PEJ3" s="703"/>
      <c r="PEK3" s="703"/>
      <c r="PEL3" s="703"/>
      <c r="PEM3" s="703"/>
      <c r="PEN3" s="703"/>
      <c r="PEO3" s="703"/>
      <c r="PEP3" s="703"/>
      <c r="PEQ3" s="703"/>
      <c r="PER3" s="703"/>
      <c r="PES3" s="703"/>
      <c r="PET3" s="703"/>
      <c r="PEU3" s="703"/>
      <c r="PEV3" s="703"/>
      <c r="PEW3" s="703"/>
      <c r="PEX3" s="703"/>
      <c r="PEY3" s="703"/>
      <c r="PEZ3" s="703"/>
      <c r="PFA3" s="703"/>
      <c r="PFB3" s="703"/>
      <c r="PFC3" s="703"/>
      <c r="PFD3" s="703"/>
      <c r="PFE3" s="703"/>
      <c r="PFF3" s="703"/>
      <c r="PFG3" s="703"/>
      <c r="PFH3" s="703"/>
      <c r="PFI3" s="703"/>
      <c r="PFJ3" s="703"/>
      <c r="PFK3" s="703"/>
      <c r="PFL3" s="703"/>
      <c r="PFM3" s="703"/>
      <c r="PFN3" s="703"/>
      <c r="PFO3" s="703"/>
      <c r="PFP3" s="703"/>
      <c r="PFQ3" s="703"/>
      <c r="PFR3" s="703"/>
      <c r="PFS3" s="703"/>
      <c r="PFT3" s="703"/>
      <c r="PFU3" s="703"/>
      <c r="PFV3" s="703"/>
      <c r="PFW3" s="703"/>
      <c r="PFX3" s="703"/>
      <c r="PFY3" s="703"/>
      <c r="PFZ3" s="703"/>
      <c r="PGA3" s="703"/>
      <c r="PGB3" s="703"/>
      <c r="PGC3" s="703"/>
      <c r="PGD3" s="703"/>
      <c r="PGE3" s="703"/>
      <c r="PGF3" s="703"/>
      <c r="PGG3" s="703"/>
      <c r="PGH3" s="703"/>
      <c r="PGI3" s="703"/>
      <c r="PGJ3" s="703"/>
      <c r="PGK3" s="703"/>
      <c r="PGL3" s="703"/>
      <c r="PGM3" s="703"/>
      <c r="PGN3" s="703"/>
      <c r="PGO3" s="703"/>
      <c r="PGP3" s="703"/>
      <c r="PGQ3" s="703"/>
      <c r="PGR3" s="703"/>
      <c r="PGS3" s="703"/>
      <c r="PGT3" s="703"/>
      <c r="PGU3" s="703"/>
      <c r="PGV3" s="703"/>
      <c r="PGW3" s="703"/>
      <c r="PGX3" s="703"/>
      <c r="PGY3" s="703"/>
      <c r="PGZ3" s="703"/>
      <c r="PHA3" s="703"/>
      <c r="PHB3" s="703"/>
      <c r="PHC3" s="703"/>
      <c r="PHD3" s="703"/>
      <c r="PHE3" s="703"/>
      <c r="PHF3" s="703"/>
      <c r="PHG3" s="703"/>
      <c r="PHH3" s="703"/>
      <c r="PHI3" s="703"/>
      <c r="PHJ3" s="703"/>
      <c r="PHK3" s="703"/>
      <c r="PHL3" s="703"/>
      <c r="PHM3" s="703"/>
      <c r="PHN3" s="703"/>
      <c r="PHO3" s="703"/>
      <c r="PHP3" s="703"/>
      <c r="PHQ3" s="703"/>
      <c r="PHR3" s="703"/>
      <c r="PHS3" s="703"/>
      <c r="PHT3" s="703"/>
      <c r="PHU3" s="703"/>
      <c r="PHV3" s="703"/>
      <c r="PHW3" s="703"/>
      <c r="PHX3" s="703"/>
      <c r="PHY3" s="703"/>
      <c r="PHZ3" s="703"/>
      <c r="PIA3" s="703"/>
      <c r="PIB3" s="703"/>
      <c r="PIC3" s="703"/>
      <c r="PID3" s="703"/>
      <c r="PIE3" s="703"/>
      <c r="PIF3" s="703"/>
      <c r="PIG3" s="703"/>
      <c r="PIH3" s="703"/>
      <c r="PII3" s="703"/>
      <c r="PIJ3" s="703"/>
      <c r="PIK3" s="703"/>
      <c r="PIL3" s="703"/>
      <c r="PIM3" s="703"/>
      <c r="PIN3" s="703"/>
      <c r="PIO3" s="703"/>
      <c r="PIP3" s="703"/>
      <c r="PIQ3" s="703"/>
      <c r="PIR3" s="703"/>
      <c r="PIS3" s="703"/>
      <c r="PIT3" s="703"/>
      <c r="PIU3" s="703"/>
      <c r="PIV3" s="703"/>
      <c r="PIW3" s="703"/>
      <c r="PIX3" s="703"/>
      <c r="PIY3" s="703"/>
      <c r="PIZ3" s="703"/>
      <c r="PJA3" s="703"/>
      <c r="PJB3" s="703"/>
      <c r="PJC3" s="703"/>
      <c r="PJD3" s="703"/>
      <c r="PJE3" s="703"/>
      <c r="PJF3" s="703"/>
      <c r="PJG3" s="703"/>
      <c r="PJH3" s="703"/>
      <c r="PJI3" s="703"/>
      <c r="PJJ3" s="703"/>
      <c r="PJK3" s="703"/>
      <c r="PJL3" s="703"/>
      <c r="PJM3" s="703"/>
      <c r="PJN3" s="703"/>
      <c r="PJO3" s="703"/>
      <c r="PJP3" s="703"/>
      <c r="PJQ3" s="703"/>
      <c r="PJR3" s="703"/>
      <c r="PJS3" s="703"/>
      <c r="PJT3" s="703"/>
      <c r="PJU3" s="703"/>
      <c r="PJV3" s="703"/>
      <c r="PJW3" s="703"/>
      <c r="PJX3" s="703"/>
      <c r="PJY3" s="703"/>
      <c r="PJZ3" s="703"/>
      <c r="PKA3" s="703"/>
      <c r="PKB3" s="703"/>
      <c r="PKC3" s="703"/>
      <c r="PKD3" s="703"/>
      <c r="PKE3" s="703"/>
      <c r="PKF3" s="703"/>
      <c r="PKG3" s="703"/>
      <c r="PKH3" s="703"/>
      <c r="PKI3" s="703"/>
      <c r="PKJ3" s="703"/>
      <c r="PKK3" s="703"/>
      <c r="PKL3" s="703"/>
      <c r="PKM3" s="703"/>
      <c r="PKN3" s="703"/>
      <c r="PKO3" s="703"/>
      <c r="PKP3" s="703"/>
      <c r="PKQ3" s="703"/>
      <c r="PKR3" s="703"/>
      <c r="PKS3" s="703"/>
      <c r="PKT3" s="703"/>
      <c r="PKU3" s="703"/>
      <c r="PKV3" s="703"/>
      <c r="PKW3" s="703"/>
      <c r="PKX3" s="703"/>
      <c r="PKY3" s="703"/>
      <c r="PKZ3" s="703"/>
      <c r="PLA3" s="703"/>
      <c r="PLB3" s="703"/>
      <c r="PLC3" s="703"/>
      <c r="PLD3" s="703"/>
      <c r="PLE3" s="703"/>
      <c r="PLF3" s="703"/>
      <c r="PLG3" s="703"/>
      <c r="PLH3" s="703"/>
      <c r="PLI3" s="703"/>
      <c r="PLJ3" s="703"/>
      <c r="PLK3" s="703"/>
      <c r="PLL3" s="703"/>
      <c r="PLM3" s="703"/>
      <c r="PLN3" s="703"/>
      <c r="PLO3" s="703"/>
      <c r="PLP3" s="703"/>
      <c r="PLQ3" s="703"/>
      <c r="PLR3" s="703"/>
      <c r="PLS3" s="703"/>
      <c r="PLT3" s="703"/>
      <c r="PLU3" s="703"/>
      <c r="PLV3" s="703"/>
      <c r="PLW3" s="703"/>
      <c r="PLX3" s="703"/>
      <c r="PLY3" s="703"/>
      <c r="PLZ3" s="703"/>
      <c r="PMA3" s="703"/>
      <c r="PMB3" s="703"/>
      <c r="PMC3" s="703"/>
      <c r="PMD3" s="703"/>
      <c r="PME3" s="703"/>
      <c r="PMF3" s="703"/>
      <c r="PMG3" s="703"/>
      <c r="PMH3" s="703"/>
      <c r="PMI3" s="703"/>
      <c r="PMJ3" s="703"/>
      <c r="PMK3" s="703"/>
      <c r="PML3" s="703"/>
      <c r="PMM3" s="703"/>
      <c r="PMN3" s="703"/>
      <c r="PMO3" s="703"/>
      <c r="PMP3" s="703"/>
      <c r="PMQ3" s="703"/>
      <c r="PMR3" s="703"/>
      <c r="PMS3" s="703"/>
      <c r="PMT3" s="703"/>
      <c r="PMU3" s="703"/>
      <c r="PMV3" s="703"/>
      <c r="PMW3" s="703"/>
      <c r="PMX3" s="703"/>
      <c r="PMY3" s="703"/>
      <c r="PMZ3" s="703"/>
      <c r="PNA3" s="703"/>
      <c r="PNB3" s="703"/>
      <c r="PNC3" s="703"/>
      <c r="PND3" s="703"/>
      <c r="PNE3" s="703"/>
      <c r="PNF3" s="703"/>
      <c r="PNG3" s="703"/>
      <c r="PNH3" s="703"/>
      <c r="PNI3" s="703"/>
      <c r="PNJ3" s="703"/>
      <c r="PNK3" s="703"/>
      <c r="PNL3" s="703"/>
      <c r="PNM3" s="703"/>
      <c r="PNN3" s="703"/>
      <c r="PNO3" s="703"/>
      <c r="PNP3" s="703"/>
      <c r="PNQ3" s="703"/>
      <c r="PNR3" s="703"/>
      <c r="PNS3" s="703"/>
      <c r="PNT3" s="703"/>
      <c r="PNU3" s="703"/>
      <c r="PNV3" s="703"/>
      <c r="PNW3" s="703"/>
      <c r="PNX3" s="703"/>
      <c r="PNY3" s="703"/>
      <c r="PNZ3" s="703"/>
      <c r="POA3" s="703"/>
      <c r="POB3" s="703"/>
      <c r="POC3" s="703"/>
      <c r="POD3" s="703"/>
      <c r="POE3" s="703"/>
      <c r="POF3" s="703"/>
      <c r="POG3" s="703"/>
      <c r="POH3" s="703"/>
      <c r="POI3" s="703"/>
      <c r="POJ3" s="703"/>
      <c r="POK3" s="703"/>
      <c r="POL3" s="703"/>
      <c r="POM3" s="703"/>
      <c r="PON3" s="703"/>
      <c r="POO3" s="703"/>
      <c r="POP3" s="703"/>
      <c r="POQ3" s="703"/>
      <c r="POR3" s="703"/>
      <c r="POS3" s="703"/>
      <c r="POT3" s="703"/>
      <c r="POU3" s="703"/>
      <c r="POV3" s="703"/>
      <c r="POW3" s="703"/>
      <c r="POX3" s="703"/>
      <c r="POY3" s="703"/>
      <c r="POZ3" s="703"/>
      <c r="PPA3" s="703"/>
      <c r="PPB3" s="703"/>
      <c r="PPC3" s="703"/>
      <c r="PPD3" s="703"/>
      <c r="PPE3" s="703"/>
      <c r="PPF3" s="703"/>
      <c r="PPG3" s="703"/>
      <c r="PPH3" s="703"/>
      <c r="PPI3" s="703"/>
      <c r="PPJ3" s="703"/>
      <c r="PPK3" s="703"/>
      <c r="PPL3" s="703"/>
      <c r="PPM3" s="703"/>
      <c r="PPN3" s="703"/>
      <c r="PPO3" s="703"/>
      <c r="PPP3" s="703"/>
      <c r="PPQ3" s="703"/>
      <c r="PPR3" s="703"/>
      <c r="PPS3" s="703"/>
      <c r="PPT3" s="703"/>
      <c r="PPU3" s="703"/>
      <c r="PPV3" s="703"/>
      <c r="PPW3" s="703"/>
      <c r="PPX3" s="703"/>
      <c r="PPY3" s="703"/>
      <c r="PPZ3" s="703"/>
      <c r="PQA3" s="703"/>
      <c r="PQB3" s="703"/>
      <c r="PQC3" s="703"/>
      <c r="PQD3" s="703"/>
      <c r="PQE3" s="703"/>
      <c r="PQF3" s="703"/>
      <c r="PQG3" s="703"/>
      <c r="PQH3" s="703"/>
      <c r="PQI3" s="703"/>
      <c r="PQJ3" s="703"/>
      <c r="PQK3" s="703"/>
      <c r="PQL3" s="703"/>
      <c r="PQM3" s="703"/>
      <c r="PQN3" s="703"/>
      <c r="PQO3" s="703"/>
      <c r="PQP3" s="703"/>
      <c r="PQQ3" s="703"/>
      <c r="PQR3" s="703"/>
      <c r="PQS3" s="703"/>
      <c r="PQT3" s="703"/>
      <c r="PQU3" s="703"/>
      <c r="PQV3" s="703"/>
      <c r="PQW3" s="703"/>
      <c r="PQX3" s="703"/>
      <c r="PQY3" s="703"/>
      <c r="PQZ3" s="703"/>
      <c r="PRA3" s="703"/>
      <c r="PRB3" s="703"/>
      <c r="PRC3" s="703"/>
      <c r="PRD3" s="703"/>
      <c r="PRE3" s="703"/>
      <c r="PRF3" s="703"/>
      <c r="PRG3" s="703"/>
      <c r="PRH3" s="703"/>
      <c r="PRI3" s="703"/>
      <c r="PRJ3" s="703"/>
      <c r="PRK3" s="703"/>
      <c r="PRL3" s="703"/>
      <c r="PRM3" s="703"/>
      <c r="PRN3" s="703"/>
      <c r="PRO3" s="703"/>
      <c r="PRP3" s="703"/>
      <c r="PRQ3" s="703"/>
      <c r="PRR3" s="703"/>
      <c r="PRS3" s="703"/>
      <c r="PRT3" s="703"/>
      <c r="PRU3" s="703"/>
      <c r="PRV3" s="703"/>
      <c r="PRW3" s="703"/>
      <c r="PRX3" s="703"/>
      <c r="PRY3" s="703"/>
      <c r="PRZ3" s="703"/>
      <c r="PSA3" s="703"/>
      <c r="PSB3" s="703"/>
      <c r="PSC3" s="703"/>
      <c r="PSD3" s="703"/>
      <c r="PSE3" s="703"/>
      <c r="PSF3" s="703"/>
      <c r="PSG3" s="703"/>
      <c r="PSH3" s="703"/>
      <c r="PSI3" s="703"/>
      <c r="PSJ3" s="703"/>
      <c r="PSK3" s="703"/>
      <c r="PSL3" s="703"/>
      <c r="PSM3" s="703"/>
      <c r="PSN3" s="703"/>
      <c r="PSO3" s="703"/>
      <c r="PSP3" s="703"/>
      <c r="PSQ3" s="703"/>
      <c r="PSR3" s="703"/>
      <c r="PSS3" s="703"/>
      <c r="PST3" s="703"/>
      <c r="PSU3" s="703"/>
      <c r="PSV3" s="703"/>
      <c r="PSW3" s="703"/>
      <c r="PSX3" s="703"/>
      <c r="PSY3" s="703"/>
      <c r="PSZ3" s="703"/>
      <c r="PTA3" s="703"/>
      <c r="PTB3" s="703"/>
      <c r="PTC3" s="703"/>
      <c r="PTD3" s="703"/>
      <c r="PTE3" s="703"/>
      <c r="PTF3" s="703"/>
      <c r="PTG3" s="703"/>
      <c r="PTH3" s="703"/>
      <c r="PTI3" s="703"/>
      <c r="PTJ3" s="703"/>
      <c r="PTK3" s="703"/>
      <c r="PTL3" s="703"/>
      <c r="PTM3" s="703"/>
      <c r="PTN3" s="703"/>
      <c r="PTO3" s="703"/>
      <c r="PTP3" s="703"/>
      <c r="PTQ3" s="703"/>
      <c r="PTR3" s="703"/>
      <c r="PTS3" s="703"/>
      <c r="PTT3" s="703"/>
      <c r="PTU3" s="703"/>
      <c r="PTV3" s="703"/>
      <c r="PTW3" s="703"/>
      <c r="PTX3" s="703"/>
      <c r="PTY3" s="703"/>
      <c r="PTZ3" s="703"/>
      <c r="PUA3" s="703"/>
      <c r="PUB3" s="703"/>
      <c r="PUC3" s="703"/>
      <c r="PUD3" s="703"/>
      <c r="PUE3" s="703"/>
      <c r="PUF3" s="703"/>
      <c r="PUG3" s="703"/>
      <c r="PUH3" s="703"/>
      <c r="PUI3" s="703"/>
      <c r="PUJ3" s="703"/>
      <c r="PUK3" s="703"/>
      <c r="PUL3" s="703"/>
      <c r="PUM3" s="703"/>
      <c r="PUN3" s="703"/>
      <c r="PUO3" s="703"/>
      <c r="PUP3" s="703"/>
      <c r="PUQ3" s="703"/>
      <c r="PUR3" s="703"/>
      <c r="PUS3" s="703"/>
      <c r="PUT3" s="703"/>
      <c r="PUU3" s="703"/>
      <c r="PUV3" s="703"/>
      <c r="PUW3" s="703"/>
      <c r="PUX3" s="703"/>
      <c r="PUY3" s="703"/>
      <c r="PUZ3" s="703"/>
      <c r="PVA3" s="703"/>
      <c r="PVB3" s="703"/>
      <c r="PVC3" s="703"/>
      <c r="PVD3" s="703"/>
      <c r="PVE3" s="703"/>
      <c r="PVF3" s="703"/>
      <c r="PVG3" s="703"/>
      <c r="PVH3" s="703"/>
      <c r="PVI3" s="703"/>
      <c r="PVJ3" s="703"/>
      <c r="PVK3" s="703"/>
      <c r="PVL3" s="703"/>
      <c r="PVM3" s="703"/>
      <c r="PVN3" s="703"/>
      <c r="PVO3" s="703"/>
      <c r="PVP3" s="703"/>
      <c r="PVQ3" s="703"/>
      <c r="PVR3" s="703"/>
      <c r="PVS3" s="703"/>
      <c r="PVT3" s="703"/>
      <c r="PVU3" s="703"/>
      <c r="PVV3" s="703"/>
      <c r="PVW3" s="703"/>
      <c r="PVX3" s="703"/>
      <c r="PVY3" s="703"/>
      <c r="PVZ3" s="703"/>
      <c r="PWA3" s="703"/>
      <c r="PWB3" s="703"/>
      <c r="PWC3" s="703"/>
      <c r="PWD3" s="703"/>
      <c r="PWE3" s="703"/>
      <c r="PWF3" s="703"/>
      <c r="PWG3" s="703"/>
      <c r="PWH3" s="703"/>
      <c r="PWI3" s="703"/>
      <c r="PWJ3" s="703"/>
      <c r="PWK3" s="703"/>
      <c r="PWL3" s="703"/>
      <c r="PWM3" s="703"/>
      <c r="PWN3" s="703"/>
      <c r="PWO3" s="703"/>
      <c r="PWP3" s="703"/>
      <c r="PWQ3" s="703"/>
      <c r="PWR3" s="703"/>
      <c r="PWS3" s="703"/>
      <c r="PWT3" s="703"/>
      <c r="PWU3" s="703"/>
      <c r="PWV3" s="703"/>
      <c r="PWW3" s="703"/>
      <c r="PWX3" s="703"/>
      <c r="PWY3" s="703"/>
      <c r="PWZ3" s="703"/>
      <c r="PXA3" s="703"/>
      <c r="PXB3" s="703"/>
      <c r="PXC3" s="703"/>
      <c r="PXD3" s="703"/>
      <c r="PXE3" s="703"/>
      <c r="PXF3" s="703"/>
      <c r="PXG3" s="703"/>
      <c r="PXH3" s="703"/>
      <c r="PXI3" s="703"/>
      <c r="PXJ3" s="703"/>
      <c r="PXK3" s="703"/>
      <c r="PXL3" s="703"/>
      <c r="PXM3" s="703"/>
      <c r="PXN3" s="703"/>
      <c r="PXO3" s="703"/>
      <c r="PXP3" s="703"/>
      <c r="PXQ3" s="703"/>
      <c r="PXR3" s="703"/>
      <c r="PXS3" s="703"/>
      <c r="PXT3" s="703"/>
      <c r="PXU3" s="703"/>
      <c r="PXV3" s="703"/>
      <c r="PXW3" s="703"/>
      <c r="PXX3" s="703"/>
      <c r="PXY3" s="703"/>
      <c r="PXZ3" s="703"/>
      <c r="PYA3" s="703"/>
      <c r="PYB3" s="703"/>
      <c r="PYC3" s="703"/>
      <c r="PYD3" s="703"/>
      <c r="PYE3" s="703"/>
      <c r="PYF3" s="703"/>
      <c r="PYG3" s="703"/>
      <c r="PYH3" s="703"/>
      <c r="PYI3" s="703"/>
      <c r="PYJ3" s="703"/>
      <c r="PYK3" s="703"/>
      <c r="PYL3" s="703"/>
      <c r="PYM3" s="703"/>
      <c r="PYN3" s="703"/>
      <c r="PYO3" s="703"/>
      <c r="PYP3" s="703"/>
      <c r="PYQ3" s="703"/>
      <c r="PYR3" s="703"/>
      <c r="PYS3" s="703"/>
      <c r="PYT3" s="703"/>
      <c r="PYU3" s="703"/>
      <c r="PYV3" s="703"/>
      <c r="PYW3" s="703"/>
      <c r="PYX3" s="703"/>
      <c r="PYY3" s="703"/>
      <c r="PYZ3" s="703"/>
      <c r="PZA3" s="703"/>
      <c r="PZB3" s="703"/>
      <c r="PZC3" s="703"/>
      <c r="PZD3" s="703"/>
      <c r="PZE3" s="703"/>
      <c r="PZF3" s="703"/>
      <c r="PZG3" s="703"/>
      <c r="PZH3" s="703"/>
      <c r="PZI3" s="703"/>
      <c r="PZJ3" s="703"/>
      <c r="PZK3" s="703"/>
      <c r="PZL3" s="703"/>
      <c r="PZM3" s="703"/>
      <c r="PZN3" s="703"/>
      <c r="PZO3" s="703"/>
      <c r="PZP3" s="703"/>
      <c r="PZQ3" s="703"/>
      <c r="PZR3" s="703"/>
      <c r="PZS3" s="703"/>
      <c r="PZT3" s="703"/>
      <c r="PZU3" s="703"/>
      <c r="PZV3" s="703"/>
      <c r="PZW3" s="703"/>
      <c r="PZX3" s="703"/>
      <c r="PZY3" s="703"/>
      <c r="PZZ3" s="703"/>
      <c r="QAA3" s="703"/>
      <c r="QAB3" s="703"/>
      <c r="QAC3" s="703"/>
      <c r="QAD3" s="703"/>
      <c r="QAE3" s="703"/>
      <c r="QAF3" s="703"/>
      <c r="QAG3" s="703"/>
      <c r="QAH3" s="703"/>
      <c r="QAI3" s="703"/>
      <c r="QAJ3" s="703"/>
      <c r="QAK3" s="703"/>
      <c r="QAL3" s="703"/>
      <c r="QAM3" s="703"/>
      <c r="QAN3" s="703"/>
      <c r="QAO3" s="703"/>
      <c r="QAP3" s="703"/>
      <c r="QAQ3" s="703"/>
      <c r="QAR3" s="703"/>
      <c r="QAS3" s="703"/>
      <c r="QAT3" s="703"/>
      <c r="QAU3" s="703"/>
      <c r="QAV3" s="703"/>
      <c r="QAW3" s="703"/>
      <c r="QAX3" s="703"/>
      <c r="QAY3" s="703"/>
      <c r="QAZ3" s="703"/>
      <c r="QBA3" s="703"/>
      <c r="QBB3" s="703"/>
      <c r="QBC3" s="703"/>
      <c r="QBD3" s="703"/>
      <c r="QBE3" s="703"/>
      <c r="QBF3" s="703"/>
      <c r="QBG3" s="703"/>
      <c r="QBH3" s="703"/>
      <c r="QBI3" s="703"/>
      <c r="QBJ3" s="703"/>
      <c r="QBK3" s="703"/>
      <c r="QBL3" s="703"/>
      <c r="QBM3" s="703"/>
      <c r="QBN3" s="703"/>
      <c r="QBO3" s="703"/>
      <c r="QBP3" s="703"/>
      <c r="QBQ3" s="703"/>
      <c r="QBR3" s="703"/>
      <c r="QBS3" s="703"/>
      <c r="QBT3" s="703"/>
      <c r="QBU3" s="703"/>
      <c r="QBV3" s="703"/>
      <c r="QBW3" s="703"/>
      <c r="QBX3" s="703"/>
      <c r="QBY3" s="703"/>
      <c r="QBZ3" s="703"/>
      <c r="QCA3" s="703"/>
      <c r="QCB3" s="703"/>
      <c r="QCC3" s="703"/>
      <c r="QCD3" s="703"/>
      <c r="QCE3" s="703"/>
      <c r="QCF3" s="703"/>
      <c r="QCG3" s="703"/>
      <c r="QCH3" s="703"/>
      <c r="QCI3" s="703"/>
      <c r="QCJ3" s="703"/>
      <c r="QCK3" s="703"/>
      <c r="QCL3" s="703"/>
      <c r="QCM3" s="703"/>
      <c r="QCN3" s="703"/>
      <c r="QCO3" s="703"/>
      <c r="QCP3" s="703"/>
      <c r="QCQ3" s="703"/>
      <c r="QCR3" s="703"/>
      <c r="QCS3" s="703"/>
      <c r="QCT3" s="703"/>
      <c r="QCU3" s="703"/>
      <c r="QCV3" s="703"/>
      <c r="QCW3" s="703"/>
      <c r="QCX3" s="703"/>
      <c r="QCY3" s="703"/>
      <c r="QCZ3" s="703"/>
      <c r="QDA3" s="703"/>
      <c r="QDB3" s="703"/>
      <c r="QDC3" s="703"/>
      <c r="QDD3" s="703"/>
      <c r="QDE3" s="703"/>
      <c r="QDF3" s="703"/>
      <c r="QDG3" s="703"/>
      <c r="QDH3" s="703"/>
      <c r="QDI3" s="703"/>
      <c r="QDJ3" s="703"/>
      <c r="QDK3" s="703"/>
      <c r="QDL3" s="703"/>
      <c r="QDM3" s="703"/>
      <c r="QDN3" s="703"/>
      <c r="QDO3" s="703"/>
      <c r="QDP3" s="703"/>
      <c r="QDQ3" s="703"/>
      <c r="QDR3" s="703"/>
      <c r="QDS3" s="703"/>
      <c r="QDT3" s="703"/>
      <c r="QDU3" s="703"/>
      <c r="QDV3" s="703"/>
      <c r="QDW3" s="703"/>
      <c r="QDX3" s="703"/>
      <c r="QDY3" s="703"/>
      <c r="QDZ3" s="703"/>
      <c r="QEA3" s="703"/>
      <c r="QEB3" s="703"/>
      <c r="QEC3" s="703"/>
      <c r="QED3" s="703"/>
      <c r="QEE3" s="703"/>
      <c r="QEF3" s="703"/>
      <c r="QEG3" s="703"/>
      <c r="QEH3" s="703"/>
      <c r="QEI3" s="703"/>
      <c r="QEJ3" s="703"/>
      <c r="QEK3" s="703"/>
      <c r="QEL3" s="703"/>
      <c r="QEM3" s="703"/>
      <c r="QEN3" s="703"/>
      <c r="QEO3" s="703"/>
      <c r="QEP3" s="703"/>
      <c r="QEQ3" s="703"/>
      <c r="QER3" s="703"/>
      <c r="QES3" s="703"/>
      <c r="QET3" s="703"/>
      <c r="QEU3" s="703"/>
      <c r="QEV3" s="703"/>
      <c r="QEW3" s="703"/>
      <c r="QEX3" s="703"/>
      <c r="QEY3" s="703"/>
      <c r="QEZ3" s="703"/>
      <c r="QFA3" s="703"/>
      <c r="QFB3" s="703"/>
      <c r="QFC3" s="703"/>
      <c r="QFD3" s="703"/>
      <c r="QFE3" s="703"/>
      <c r="QFF3" s="703"/>
      <c r="QFG3" s="703"/>
      <c r="QFH3" s="703"/>
      <c r="QFI3" s="703"/>
      <c r="QFJ3" s="703"/>
      <c r="QFK3" s="703"/>
      <c r="QFL3" s="703"/>
      <c r="QFM3" s="703"/>
      <c r="QFN3" s="703"/>
      <c r="QFO3" s="703"/>
      <c r="QFP3" s="703"/>
      <c r="QFQ3" s="703"/>
      <c r="QFR3" s="703"/>
      <c r="QFS3" s="703"/>
      <c r="QFT3" s="703"/>
      <c r="QFU3" s="703"/>
      <c r="QFV3" s="703"/>
      <c r="QFW3" s="703"/>
      <c r="QFX3" s="703"/>
      <c r="QFY3" s="703"/>
      <c r="QFZ3" s="703"/>
      <c r="QGA3" s="703"/>
      <c r="QGB3" s="703"/>
      <c r="QGC3" s="703"/>
      <c r="QGD3" s="703"/>
      <c r="QGE3" s="703"/>
      <c r="QGF3" s="703"/>
      <c r="QGG3" s="703"/>
      <c r="QGH3" s="703"/>
      <c r="QGI3" s="703"/>
      <c r="QGJ3" s="703"/>
      <c r="QGK3" s="703"/>
      <c r="QGL3" s="703"/>
      <c r="QGM3" s="703"/>
      <c r="QGN3" s="703"/>
      <c r="QGO3" s="703"/>
      <c r="QGP3" s="703"/>
      <c r="QGQ3" s="703"/>
      <c r="QGR3" s="703"/>
      <c r="QGS3" s="703"/>
      <c r="QGT3" s="703"/>
      <c r="QGU3" s="703"/>
      <c r="QGV3" s="703"/>
      <c r="QGW3" s="703"/>
      <c r="QGX3" s="703"/>
      <c r="QGY3" s="703"/>
      <c r="QGZ3" s="703"/>
      <c r="QHA3" s="703"/>
      <c r="QHB3" s="703"/>
      <c r="QHC3" s="703"/>
      <c r="QHD3" s="703"/>
      <c r="QHE3" s="703"/>
      <c r="QHF3" s="703"/>
      <c r="QHG3" s="703"/>
      <c r="QHH3" s="703"/>
      <c r="QHI3" s="703"/>
      <c r="QHJ3" s="703"/>
      <c r="QHK3" s="703"/>
      <c r="QHL3" s="703"/>
      <c r="QHM3" s="703"/>
      <c r="QHN3" s="703"/>
      <c r="QHO3" s="703"/>
      <c r="QHP3" s="703"/>
      <c r="QHQ3" s="703"/>
      <c r="QHR3" s="703"/>
      <c r="QHS3" s="703"/>
      <c r="QHT3" s="703"/>
      <c r="QHU3" s="703"/>
      <c r="QHV3" s="703"/>
      <c r="QHW3" s="703"/>
      <c r="QHX3" s="703"/>
      <c r="QHY3" s="703"/>
      <c r="QHZ3" s="703"/>
      <c r="QIA3" s="703"/>
      <c r="QIB3" s="703"/>
      <c r="QIC3" s="703"/>
      <c r="QID3" s="703"/>
      <c r="QIE3" s="703"/>
      <c r="QIF3" s="703"/>
      <c r="QIG3" s="703"/>
      <c r="QIH3" s="703"/>
      <c r="QII3" s="703"/>
      <c r="QIJ3" s="703"/>
      <c r="QIK3" s="703"/>
      <c r="QIL3" s="703"/>
      <c r="QIM3" s="703"/>
      <c r="QIN3" s="703"/>
      <c r="QIO3" s="703"/>
      <c r="QIP3" s="703"/>
      <c r="QIQ3" s="703"/>
      <c r="QIR3" s="703"/>
      <c r="QIS3" s="703"/>
      <c r="QIT3" s="703"/>
      <c r="QIU3" s="703"/>
      <c r="QIV3" s="703"/>
      <c r="QIW3" s="703"/>
      <c r="QIX3" s="703"/>
      <c r="QIY3" s="703"/>
      <c r="QIZ3" s="703"/>
      <c r="QJA3" s="703"/>
      <c r="QJB3" s="703"/>
      <c r="QJC3" s="703"/>
      <c r="QJD3" s="703"/>
      <c r="QJE3" s="703"/>
      <c r="QJF3" s="703"/>
      <c r="QJG3" s="703"/>
      <c r="QJH3" s="703"/>
      <c r="QJI3" s="703"/>
      <c r="QJJ3" s="703"/>
      <c r="QJK3" s="703"/>
      <c r="QJL3" s="703"/>
      <c r="QJM3" s="703"/>
      <c r="QJN3" s="703"/>
      <c r="QJO3" s="703"/>
      <c r="QJP3" s="703"/>
      <c r="QJQ3" s="703"/>
      <c r="QJR3" s="703"/>
      <c r="QJS3" s="703"/>
      <c r="QJT3" s="703"/>
      <c r="QJU3" s="703"/>
      <c r="QJV3" s="703"/>
      <c r="QJW3" s="703"/>
      <c r="QJX3" s="703"/>
      <c r="QJY3" s="703"/>
      <c r="QJZ3" s="703"/>
      <c r="QKA3" s="703"/>
      <c r="QKB3" s="703"/>
      <c r="QKC3" s="703"/>
      <c r="QKD3" s="703"/>
      <c r="QKE3" s="703"/>
      <c r="QKF3" s="703"/>
      <c r="QKG3" s="703"/>
      <c r="QKH3" s="703"/>
      <c r="QKI3" s="703"/>
      <c r="QKJ3" s="703"/>
      <c r="QKK3" s="703"/>
      <c r="QKL3" s="703"/>
      <c r="QKM3" s="703"/>
      <c r="QKN3" s="703"/>
      <c r="QKO3" s="703"/>
      <c r="QKP3" s="703"/>
      <c r="QKQ3" s="703"/>
      <c r="QKR3" s="703"/>
      <c r="QKS3" s="703"/>
      <c r="QKT3" s="703"/>
      <c r="QKU3" s="703"/>
      <c r="QKV3" s="703"/>
      <c r="QKW3" s="703"/>
      <c r="QKX3" s="703"/>
      <c r="QKY3" s="703"/>
      <c r="QKZ3" s="703"/>
      <c r="QLA3" s="703"/>
      <c r="QLB3" s="703"/>
      <c r="QLC3" s="703"/>
      <c r="QLD3" s="703"/>
      <c r="QLE3" s="703"/>
      <c r="QLF3" s="703"/>
      <c r="QLG3" s="703"/>
      <c r="QLH3" s="703"/>
      <c r="QLI3" s="703"/>
      <c r="QLJ3" s="703"/>
      <c r="QLK3" s="703"/>
      <c r="QLL3" s="703"/>
      <c r="QLM3" s="703"/>
      <c r="QLN3" s="703"/>
      <c r="QLO3" s="703"/>
      <c r="QLP3" s="703"/>
      <c r="QLQ3" s="703"/>
      <c r="QLR3" s="703"/>
      <c r="QLS3" s="703"/>
      <c r="QLT3" s="703"/>
      <c r="QLU3" s="703"/>
      <c r="QLV3" s="703"/>
      <c r="QLW3" s="703"/>
      <c r="QLX3" s="703"/>
      <c r="QLY3" s="703"/>
      <c r="QLZ3" s="703"/>
      <c r="QMA3" s="703"/>
      <c r="QMB3" s="703"/>
      <c r="QMC3" s="703"/>
      <c r="QMD3" s="703"/>
      <c r="QME3" s="703"/>
      <c r="QMF3" s="703"/>
      <c r="QMG3" s="703"/>
      <c r="QMH3" s="703"/>
      <c r="QMI3" s="703"/>
      <c r="QMJ3" s="703"/>
      <c r="QMK3" s="703"/>
      <c r="QML3" s="703"/>
      <c r="QMM3" s="703"/>
      <c r="QMN3" s="703"/>
      <c r="QMO3" s="703"/>
      <c r="QMP3" s="703"/>
      <c r="QMQ3" s="703"/>
      <c r="QMR3" s="703"/>
      <c r="QMS3" s="703"/>
      <c r="QMT3" s="703"/>
      <c r="QMU3" s="703"/>
      <c r="QMV3" s="703"/>
      <c r="QMW3" s="703"/>
      <c r="QMX3" s="703"/>
      <c r="QMY3" s="703"/>
      <c r="QMZ3" s="703"/>
      <c r="QNA3" s="703"/>
      <c r="QNB3" s="703"/>
      <c r="QNC3" s="703"/>
      <c r="QND3" s="703"/>
      <c r="QNE3" s="703"/>
      <c r="QNF3" s="703"/>
      <c r="QNG3" s="703"/>
      <c r="QNH3" s="703"/>
      <c r="QNI3" s="703"/>
      <c r="QNJ3" s="703"/>
      <c r="QNK3" s="703"/>
      <c r="QNL3" s="703"/>
      <c r="QNM3" s="703"/>
      <c r="QNN3" s="703"/>
      <c r="QNO3" s="703"/>
      <c r="QNP3" s="703"/>
      <c r="QNQ3" s="703"/>
      <c r="QNR3" s="703"/>
      <c r="QNS3" s="703"/>
      <c r="QNT3" s="703"/>
      <c r="QNU3" s="703"/>
      <c r="QNV3" s="703"/>
      <c r="QNW3" s="703"/>
      <c r="QNX3" s="703"/>
      <c r="QNY3" s="703"/>
      <c r="QNZ3" s="703"/>
      <c r="QOA3" s="703"/>
      <c r="QOB3" s="703"/>
      <c r="QOC3" s="703"/>
      <c r="QOD3" s="703"/>
      <c r="QOE3" s="703"/>
      <c r="QOF3" s="703"/>
      <c r="QOG3" s="703"/>
      <c r="QOH3" s="703"/>
      <c r="QOI3" s="703"/>
      <c r="QOJ3" s="703"/>
      <c r="QOK3" s="703"/>
      <c r="QOL3" s="703"/>
      <c r="QOM3" s="703"/>
      <c r="QON3" s="703"/>
      <c r="QOO3" s="703"/>
      <c r="QOP3" s="703"/>
      <c r="QOQ3" s="703"/>
      <c r="QOR3" s="703"/>
      <c r="QOS3" s="703"/>
      <c r="QOT3" s="703"/>
      <c r="QOU3" s="703"/>
      <c r="QOV3" s="703"/>
      <c r="QOW3" s="703"/>
      <c r="QOX3" s="703"/>
      <c r="QOY3" s="703"/>
      <c r="QOZ3" s="703"/>
      <c r="QPA3" s="703"/>
      <c r="QPB3" s="703"/>
      <c r="QPC3" s="703"/>
      <c r="QPD3" s="703"/>
      <c r="QPE3" s="703"/>
      <c r="QPF3" s="703"/>
      <c r="QPG3" s="703"/>
      <c r="QPH3" s="703"/>
      <c r="QPI3" s="703"/>
      <c r="QPJ3" s="703"/>
      <c r="QPK3" s="703"/>
      <c r="QPL3" s="703"/>
      <c r="QPM3" s="703"/>
      <c r="QPN3" s="703"/>
      <c r="QPO3" s="703"/>
      <c r="QPP3" s="703"/>
      <c r="QPQ3" s="703"/>
      <c r="QPR3" s="703"/>
      <c r="QPS3" s="703"/>
      <c r="QPT3" s="703"/>
      <c r="QPU3" s="703"/>
      <c r="QPV3" s="703"/>
      <c r="QPW3" s="703"/>
      <c r="QPX3" s="703"/>
      <c r="QPY3" s="703"/>
      <c r="QPZ3" s="703"/>
      <c r="QQA3" s="703"/>
      <c r="QQB3" s="703"/>
      <c r="QQC3" s="703"/>
      <c r="QQD3" s="703"/>
      <c r="QQE3" s="703"/>
      <c r="QQF3" s="703"/>
      <c r="QQG3" s="703"/>
      <c r="QQH3" s="703"/>
      <c r="QQI3" s="703"/>
      <c r="QQJ3" s="703"/>
      <c r="QQK3" s="703"/>
      <c r="QQL3" s="703"/>
      <c r="QQM3" s="703"/>
      <c r="QQN3" s="703"/>
      <c r="QQO3" s="703"/>
      <c r="QQP3" s="703"/>
      <c r="QQQ3" s="703"/>
      <c r="QQR3" s="703"/>
      <c r="QQS3" s="703"/>
      <c r="QQT3" s="703"/>
      <c r="QQU3" s="703"/>
      <c r="QQV3" s="703"/>
      <c r="QQW3" s="703"/>
      <c r="QQX3" s="703"/>
      <c r="QQY3" s="703"/>
      <c r="QQZ3" s="703"/>
      <c r="QRA3" s="703"/>
      <c r="QRB3" s="703"/>
      <c r="QRC3" s="703"/>
      <c r="QRD3" s="703"/>
      <c r="QRE3" s="703"/>
      <c r="QRF3" s="703"/>
      <c r="QRG3" s="703"/>
      <c r="QRH3" s="703"/>
      <c r="QRI3" s="703"/>
      <c r="QRJ3" s="703"/>
      <c r="QRK3" s="703"/>
      <c r="QRL3" s="703"/>
      <c r="QRM3" s="703"/>
      <c r="QRN3" s="703"/>
      <c r="QRO3" s="703"/>
      <c r="QRP3" s="703"/>
      <c r="QRQ3" s="703"/>
      <c r="QRR3" s="703"/>
      <c r="QRS3" s="703"/>
      <c r="QRT3" s="703"/>
      <c r="QRU3" s="703"/>
      <c r="QRV3" s="703"/>
      <c r="QRW3" s="703"/>
      <c r="QRX3" s="703"/>
      <c r="QRY3" s="703"/>
      <c r="QRZ3" s="703"/>
      <c r="QSA3" s="703"/>
      <c r="QSB3" s="703"/>
      <c r="QSC3" s="703"/>
      <c r="QSD3" s="703"/>
      <c r="QSE3" s="703"/>
      <c r="QSF3" s="703"/>
      <c r="QSG3" s="703"/>
      <c r="QSH3" s="703"/>
      <c r="QSI3" s="703"/>
      <c r="QSJ3" s="703"/>
      <c r="QSK3" s="703"/>
      <c r="QSL3" s="703"/>
      <c r="QSM3" s="703"/>
      <c r="QSN3" s="703"/>
      <c r="QSO3" s="703"/>
      <c r="QSP3" s="703"/>
      <c r="QSQ3" s="703"/>
      <c r="QSR3" s="703"/>
      <c r="QSS3" s="703"/>
      <c r="QST3" s="703"/>
      <c r="QSU3" s="703"/>
      <c r="QSV3" s="703"/>
      <c r="QSW3" s="703"/>
      <c r="QSX3" s="703"/>
      <c r="QSY3" s="703"/>
      <c r="QSZ3" s="703"/>
      <c r="QTA3" s="703"/>
      <c r="QTB3" s="703"/>
      <c r="QTC3" s="703"/>
      <c r="QTD3" s="703"/>
      <c r="QTE3" s="703"/>
      <c r="QTF3" s="703"/>
      <c r="QTG3" s="703"/>
      <c r="QTH3" s="703"/>
      <c r="QTI3" s="703"/>
      <c r="QTJ3" s="703"/>
      <c r="QTK3" s="703"/>
      <c r="QTL3" s="703"/>
      <c r="QTM3" s="703"/>
      <c r="QTN3" s="703"/>
      <c r="QTO3" s="703"/>
      <c r="QTP3" s="703"/>
      <c r="QTQ3" s="703"/>
      <c r="QTR3" s="703"/>
      <c r="QTS3" s="703"/>
      <c r="QTT3" s="703"/>
      <c r="QTU3" s="703"/>
      <c r="QTV3" s="703"/>
      <c r="QTW3" s="703"/>
      <c r="QTX3" s="703"/>
      <c r="QTY3" s="703"/>
      <c r="QTZ3" s="703"/>
      <c r="QUA3" s="703"/>
      <c r="QUB3" s="703"/>
      <c r="QUC3" s="703"/>
      <c r="QUD3" s="703"/>
      <c r="QUE3" s="703"/>
      <c r="QUF3" s="703"/>
      <c r="QUG3" s="703"/>
      <c r="QUH3" s="703"/>
      <c r="QUI3" s="703"/>
      <c r="QUJ3" s="703"/>
      <c r="QUK3" s="703"/>
      <c r="QUL3" s="703"/>
      <c r="QUM3" s="703"/>
      <c r="QUN3" s="703"/>
      <c r="QUO3" s="703"/>
      <c r="QUP3" s="703"/>
      <c r="QUQ3" s="703"/>
      <c r="QUR3" s="703"/>
      <c r="QUS3" s="703"/>
      <c r="QUT3" s="703"/>
      <c r="QUU3" s="703"/>
      <c r="QUV3" s="703"/>
      <c r="QUW3" s="703"/>
      <c r="QUX3" s="703"/>
      <c r="QUY3" s="703"/>
      <c r="QUZ3" s="703"/>
      <c r="QVA3" s="703"/>
      <c r="QVB3" s="703"/>
      <c r="QVC3" s="703"/>
      <c r="QVD3" s="703"/>
      <c r="QVE3" s="703"/>
      <c r="QVF3" s="703"/>
      <c r="QVG3" s="703"/>
      <c r="QVH3" s="703"/>
      <c r="QVI3" s="703"/>
      <c r="QVJ3" s="703"/>
      <c r="QVK3" s="703"/>
      <c r="QVL3" s="703"/>
      <c r="QVM3" s="703"/>
      <c r="QVN3" s="703"/>
      <c r="QVO3" s="703"/>
      <c r="QVP3" s="703"/>
      <c r="QVQ3" s="703"/>
      <c r="QVR3" s="703"/>
      <c r="QVS3" s="703"/>
      <c r="QVT3" s="703"/>
      <c r="QVU3" s="703"/>
      <c r="QVV3" s="703"/>
      <c r="QVW3" s="703"/>
      <c r="QVX3" s="703"/>
      <c r="QVY3" s="703"/>
      <c r="QVZ3" s="703"/>
      <c r="QWA3" s="703"/>
      <c r="QWB3" s="703"/>
      <c r="QWC3" s="703"/>
      <c r="QWD3" s="703"/>
      <c r="QWE3" s="703"/>
      <c r="QWF3" s="703"/>
      <c r="QWG3" s="703"/>
      <c r="QWH3" s="703"/>
      <c r="QWI3" s="703"/>
      <c r="QWJ3" s="703"/>
      <c r="QWK3" s="703"/>
      <c r="QWL3" s="703"/>
      <c r="QWM3" s="703"/>
      <c r="QWN3" s="703"/>
      <c r="QWO3" s="703"/>
      <c r="QWP3" s="703"/>
      <c r="QWQ3" s="703"/>
      <c r="QWR3" s="703"/>
      <c r="QWS3" s="703"/>
      <c r="QWT3" s="703"/>
      <c r="QWU3" s="703"/>
      <c r="QWV3" s="703"/>
      <c r="QWW3" s="703"/>
      <c r="QWX3" s="703"/>
      <c r="QWY3" s="703"/>
      <c r="QWZ3" s="703"/>
      <c r="QXA3" s="703"/>
      <c r="QXB3" s="703"/>
      <c r="QXC3" s="703"/>
      <c r="QXD3" s="703"/>
      <c r="QXE3" s="703"/>
      <c r="QXF3" s="703"/>
      <c r="QXG3" s="703"/>
      <c r="QXH3" s="703"/>
      <c r="QXI3" s="703"/>
      <c r="QXJ3" s="703"/>
      <c r="QXK3" s="703"/>
      <c r="QXL3" s="703"/>
      <c r="QXM3" s="703"/>
      <c r="QXN3" s="703"/>
      <c r="QXO3" s="703"/>
      <c r="QXP3" s="703"/>
      <c r="QXQ3" s="703"/>
      <c r="QXR3" s="703"/>
      <c r="QXS3" s="703"/>
      <c r="QXT3" s="703"/>
      <c r="QXU3" s="703"/>
      <c r="QXV3" s="703"/>
      <c r="QXW3" s="703"/>
      <c r="QXX3" s="703"/>
      <c r="QXY3" s="703"/>
      <c r="QXZ3" s="703"/>
      <c r="QYA3" s="703"/>
      <c r="QYB3" s="703"/>
      <c r="QYC3" s="703"/>
      <c r="QYD3" s="703"/>
      <c r="QYE3" s="703"/>
      <c r="QYF3" s="703"/>
      <c r="QYG3" s="703"/>
      <c r="QYH3" s="703"/>
      <c r="QYI3" s="703"/>
      <c r="QYJ3" s="703"/>
      <c r="QYK3" s="703"/>
      <c r="QYL3" s="703"/>
      <c r="QYM3" s="703"/>
      <c r="QYN3" s="703"/>
      <c r="QYO3" s="703"/>
      <c r="QYP3" s="703"/>
      <c r="QYQ3" s="703"/>
      <c r="QYR3" s="703"/>
      <c r="QYS3" s="703"/>
      <c r="QYT3" s="703"/>
      <c r="QYU3" s="703"/>
      <c r="QYV3" s="703"/>
      <c r="QYW3" s="703"/>
      <c r="QYX3" s="703"/>
      <c r="QYY3" s="703"/>
      <c r="QYZ3" s="703"/>
      <c r="QZA3" s="703"/>
      <c r="QZB3" s="703"/>
      <c r="QZC3" s="703"/>
      <c r="QZD3" s="703"/>
      <c r="QZE3" s="703"/>
      <c r="QZF3" s="703"/>
      <c r="QZG3" s="703"/>
      <c r="QZH3" s="703"/>
      <c r="QZI3" s="703"/>
      <c r="QZJ3" s="703"/>
      <c r="QZK3" s="703"/>
      <c r="QZL3" s="703"/>
      <c r="QZM3" s="703"/>
      <c r="QZN3" s="703"/>
      <c r="QZO3" s="703"/>
      <c r="QZP3" s="703"/>
      <c r="QZQ3" s="703"/>
      <c r="QZR3" s="703"/>
      <c r="QZS3" s="703"/>
      <c r="QZT3" s="703"/>
      <c r="QZU3" s="703"/>
      <c r="QZV3" s="703"/>
      <c r="QZW3" s="703"/>
      <c r="QZX3" s="703"/>
      <c r="QZY3" s="703"/>
      <c r="QZZ3" s="703"/>
      <c r="RAA3" s="703"/>
      <c r="RAB3" s="703"/>
      <c r="RAC3" s="703"/>
      <c r="RAD3" s="703"/>
      <c r="RAE3" s="703"/>
      <c r="RAF3" s="703"/>
      <c r="RAG3" s="703"/>
      <c r="RAH3" s="703"/>
      <c r="RAI3" s="703"/>
      <c r="RAJ3" s="703"/>
      <c r="RAK3" s="703"/>
      <c r="RAL3" s="703"/>
      <c r="RAM3" s="703"/>
      <c r="RAN3" s="703"/>
      <c r="RAO3" s="703"/>
      <c r="RAP3" s="703"/>
      <c r="RAQ3" s="703"/>
      <c r="RAR3" s="703"/>
      <c r="RAS3" s="703"/>
      <c r="RAT3" s="703"/>
      <c r="RAU3" s="703"/>
      <c r="RAV3" s="703"/>
      <c r="RAW3" s="703"/>
      <c r="RAX3" s="703"/>
      <c r="RAY3" s="703"/>
      <c r="RAZ3" s="703"/>
      <c r="RBA3" s="703"/>
      <c r="RBB3" s="703"/>
      <c r="RBC3" s="703"/>
      <c r="RBD3" s="703"/>
      <c r="RBE3" s="703"/>
      <c r="RBF3" s="703"/>
      <c r="RBG3" s="703"/>
      <c r="RBH3" s="703"/>
      <c r="RBI3" s="703"/>
      <c r="RBJ3" s="703"/>
      <c r="RBK3" s="703"/>
      <c r="RBL3" s="703"/>
      <c r="RBM3" s="703"/>
      <c r="RBN3" s="703"/>
      <c r="RBO3" s="703"/>
      <c r="RBP3" s="703"/>
      <c r="RBQ3" s="703"/>
      <c r="RBR3" s="703"/>
      <c r="RBS3" s="703"/>
      <c r="RBT3" s="703"/>
      <c r="RBU3" s="703"/>
      <c r="RBV3" s="703"/>
      <c r="RBW3" s="703"/>
      <c r="RBX3" s="703"/>
      <c r="RBY3" s="703"/>
      <c r="RBZ3" s="703"/>
      <c r="RCA3" s="703"/>
      <c r="RCB3" s="703"/>
      <c r="RCC3" s="703"/>
      <c r="RCD3" s="703"/>
      <c r="RCE3" s="703"/>
      <c r="RCF3" s="703"/>
      <c r="RCG3" s="703"/>
      <c r="RCH3" s="703"/>
      <c r="RCI3" s="703"/>
      <c r="RCJ3" s="703"/>
      <c r="RCK3" s="703"/>
      <c r="RCL3" s="703"/>
      <c r="RCM3" s="703"/>
      <c r="RCN3" s="703"/>
      <c r="RCO3" s="703"/>
      <c r="RCP3" s="703"/>
      <c r="RCQ3" s="703"/>
      <c r="RCR3" s="703"/>
      <c r="RCS3" s="703"/>
      <c r="RCT3" s="703"/>
      <c r="RCU3" s="703"/>
      <c r="RCV3" s="703"/>
      <c r="RCW3" s="703"/>
      <c r="RCX3" s="703"/>
      <c r="RCY3" s="703"/>
      <c r="RCZ3" s="703"/>
      <c r="RDA3" s="703"/>
      <c r="RDB3" s="703"/>
      <c r="RDC3" s="703"/>
      <c r="RDD3" s="703"/>
      <c r="RDE3" s="703"/>
      <c r="RDF3" s="703"/>
      <c r="RDG3" s="703"/>
      <c r="RDH3" s="703"/>
      <c r="RDI3" s="703"/>
      <c r="RDJ3" s="703"/>
      <c r="RDK3" s="703"/>
      <c r="RDL3" s="703"/>
      <c r="RDM3" s="703"/>
      <c r="RDN3" s="703"/>
      <c r="RDO3" s="703"/>
      <c r="RDP3" s="703"/>
      <c r="RDQ3" s="703"/>
      <c r="RDR3" s="703"/>
      <c r="RDS3" s="703"/>
      <c r="RDT3" s="703"/>
      <c r="RDU3" s="703"/>
      <c r="RDV3" s="703"/>
      <c r="RDW3" s="703"/>
      <c r="RDX3" s="703"/>
      <c r="RDY3" s="703"/>
      <c r="RDZ3" s="703"/>
      <c r="REA3" s="703"/>
      <c r="REB3" s="703"/>
      <c r="REC3" s="703"/>
      <c r="RED3" s="703"/>
      <c r="REE3" s="703"/>
      <c r="REF3" s="703"/>
      <c r="REG3" s="703"/>
      <c r="REH3" s="703"/>
      <c r="REI3" s="703"/>
      <c r="REJ3" s="703"/>
      <c r="REK3" s="703"/>
      <c r="REL3" s="703"/>
      <c r="REM3" s="703"/>
      <c r="REN3" s="703"/>
      <c r="REO3" s="703"/>
      <c r="REP3" s="703"/>
      <c r="REQ3" s="703"/>
      <c r="RER3" s="703"/>
      <c r="RES3" s="703"/>
      <c r="RET3" s="703"/>
      <c r="REU3" s="703"/>
      <c r="REV3" s="703"/>
      <c r="REW3" s="703"/>
      <c r="REX3" s="703"/>
      <c r="REY3" s="703"/>
      <c r="REZ3" s="703"/>
      <c r="RFA3" s="703"/>
      <c r="RFB3" s="703"/>
      <c r="RFC3" s="703"/>
      <c r="RFD3" s="703"/>
      <c r="RFE3" s="703"/>
      <c r="RFF3" s="703"/>
      <c r="RFG3" s="703"/>
      <c r="RFH3" s="703"/>
      <c r="RFI3" s="703"/>
      <c r="RFJ3" s="703"/>
      <c r="RFK3" s="703"/>
      <c r="RFL3" s="703"/>
      <c r="RFM3" s="703"/>
      <c r="RFN3" s="703"/>
      <c r="RFO3" s="703"/>
      <c r="RFP3" s="703"/>
      <c r="RFQ3" s="703"/>
      <c r="RFR3" s="703"/>
      <c r="RFS3" s="703"/>
      <c r="RFT3" s="703"/>
      <c r="RFU3" s="703"/>
      <c r="RFV3" s="703"/>
      <c r="RFW3" s="703"/>
      <c r="RFX3" s="703"/>
      <c r="RFY3" s="703"/>
      <c r="RFZ3" s="703"/>
      <c r="RGA3" s="703"/>
      <c r="RGB3" s="703"/>
      <c r="RGC3" s="703"/>
      <c r="RGD3" s="703"/>
      <c r="RGE3" s="703"/>
      <c r="RGF3" s="703"/>
      <c r="RGG3" s="703"/>
      <c r="RGH3" s="703"/>
      <c r="RGI3" s="703"/>
      <c r="RGJ3" s="703"/>
      <c r="RGK3" s="703"/>
      <c r="RGL3" s="703"/>
      <c r="RGM3" s="703"/>
      <c r="RGN3" s="703"/>
      <c r="RGO3" s="703"/>
      <c r="RGP3" s="703"/>
      <c r="RGQ3" s="703"/>
      <c r="RGR3" s="703"/>
      <c r="RGS3" s="703"/>
      <c r="RGT3" s="703"/>
      <c r="RGU3" s="703"/>
      <c r="RGV3" s="703"/>
      <c r="RGW3" s="703"/>
      <c r="RGX3" s="703"/>
      <c r="RGY3" s="703"/>
      <c r="RGZ3" s="703"/>
      <c r="RHA3" s="703"/>
      <c r="RHB3" s="703"/>
      <c r="RHC3" s="703"/>
      <c r="RHD3" s="703"/>
      <c r="RHE3" s="703"/>
      <c r="RHF3" s="703"/>
      <c r="RHG3" s="703"/>
      <c r="RHH3" s="703"/>
      <c r="RHI3" s="703"/>
      <c r="RHJ3" s="703"/>
      <c r="RHK3" s="703"/>
      <c r="RHL3" s="703"/>
      <c r="RHM3" s="703"/>
      <c r="RHN3" s="703"/>
      <c r="RHO3" s="703"/>
      <c r="RHP3" s="703"/>
      <c r="RHQ3" s="703"/>
      <c r="RHR3" s="703"/>
      <c r="RHS3" s="703"/>
      <c r="RHT3" s="703"/>
      <c r="RHU3" s="703"/>
      <c r="RHV3" s="703"/>
      <c r="RHW3" s="703"/>
      <c r="RHX3" s="703"/>
      <c r="RHY3" s="703"/>
      <c r="RHZ3" s="703"/>
      <c r="RIA3" s="703"/>
      <c r="RIB3" s="703"/>
      <c r="RIC3" s="703"/>
      <c r="RID3" s="703"/>
      <c r="RIE3" s="703"/>
      <c r="RIF3" s="703"/>
      <c r="RIG3" s="703"/>
      <c r="RIH3" s="703"/>
      <c r="RII3" s="703"/>
      <c r="RIJ3" s="703"/>
      <c r="RIK3" s="703"/>
      <c r="RIL3" s="703"/>
      <c r="RIM3" s="703"/>
      <c r="RIN3" s="703"/>
      <c r="RIO3" s="703"/>
      <c r="RIP3" s="703"/>
      <c r="RIQ3" s="703"/>
      <c r="RIR3" s="703"/>
      <c r="RIS3" s="703"/>
      <c r="RIT3" s="703"/>
      <c r="RIU3" s="703"/>
      <c r="RIV3" s="703"/>
      <c r="RIW3" s="703"/>
      <c r="RIX3" s="703"/>
      <c r="RIY3" s="703"/>
      <c r="RIZ3" s="703"/>
      <c r="RJA3" s="703"/>
      <c r="RJB3" s="703"/>
      <c r="RJC3" s="703"/>
      <c r="RJD3" s="703"/>
      <c r="RJE3" s="703"/>
      <c r="RJF3" s="703"/>
      <c r="RJG3" s="703"/>
      <c r="RJH3" s="703"/>
      <c r="RJI3" s="703"/>
      <c r="RJJ3" s="703"/>
      <c r="RJK3" s="703"/>
      <c r="RJL3" s="703"/>
      <c r="RJM3" s="703"/>
      <c r="RJN3" s="703"/>
      <c r="RJO3" s="703"/>
      <c r="RJP3" s="703"/>
      <c r="RJQ3" s="703"/>
      <c r="RJR3" s="703"/>
      <c r="RJS3" s="703"/>
      <c r="RJT3" s="703"/>
      <c r="RJU3" s="703"/>
      <c r="RJV3" s="703"/>
      <c r="RJW3" s="703"/>
      <c r="RJX3" s="703"/>
      <c r="RJY3" s="703"/>
      <c r="RJZ3" s="703"/>
      <c r="RKA3" s="703"/>
      <c r="RKB3" s="703"/>
      <c r="RKC3" s="703"/>
      <c r="RKD3" s="703"/>
      <c r="RKE3" s="703"/>
      <c r="RKF3" s="703"/>
      <c r="RKG3" s="703"/>
      <c r="RKH3" s="703"/>
      <c r="RKI3" s="703"/>
      <c r="RKJ3" s="703"/>
      <c r="RKK3" s="703"/>
      <c r="RKL3" s="703"/>
      <c r="RKM3" s="703"/>
      <c r="RKN3" s="703"/>
      <c r="RKO3" s="703"/>
      <c r="RKP3" s="703"/>
      <c r="RKQ3" s="703"/>
      <c r="RKR3" s="703"/>
      <c r="RKS3" s="703"/>
      <c r="RKT3" s="703"/>
      <c r="RKU3" s="703"/>
      <c r="RKV3" s="703"/>
      <c r="RKW3" s="703"/>
      <c r="RKX3" s="703"/>
      <c r="RKY3" s="703"/>
      <c r="RKZ3" s="703"/>
      <c r="RLA3" s="703"/>
      <c r="RLB3" s="703"/>
      <c r="RLC3" s="703"/>
      <c r="RLD3" s="703"/>
      <c r="RLE3" s="703"/>
      <c r="RLF3" s="703"/>
      <c r="RLG3" s="703"/>
      <c r="RLH3" s="703"/>
      <c r="RLI3" s="703"/>
      <c r="RLJ3" s="703"/>
      <c r="RLK3" s="703"/>
      <c r="RLL3" s="703"/>
      <c r="RLM3" s="703"/>
      <c r="RLN3" s="703"/>
      <c r="RLO3" s="703"/>
      <c r="RLP3" s="703"/>
      <c r="RLQ3" s="703"/>
      <c r="RLR3" s="703"/>
      <c r="RLS3" s="703"/>
      <c r="RLT3" s="703"/>
      <c r="RLU3" s="703"/>
      <c r="RLV3" s="703"/>
      <c r="RLW3" s="703"/>
      <c r="RLX3" s="703"/>
      <c r="RLY3" s="703"/>
      <c r="RLZ3" s="703"/>
      <c r="RMA3" s="703"/>
      <c r="RMB3" s="703"/>
      <c r="RMC3" s="703"/>
      <c r="RMD3" s="703"/>
      <c r="RME3" s="703"/>
      <c r="RMF3" s="703"/>
      <c r="RMG3" s="703"/>
      <c r="RMH3" s="703"/>
      <c r="RMI3" s="703"/>
      <c r="RMJ3" s="703"/>
      <c r="RMK3" s="703"/>
      <c r="RML3" s="703"/>
      <c r="RMM3" s="703"/>
      <c r="RMN3" s="703"/>
      <c r="RMO3" s="703"/>
      <c r="RMP3" s="703"/>
      <c r="RMQ3" s="703"/>
      <c r="RMR3" s="703"/>
      <c r="RMS3" s="703"/>
      <c r="RMT3" s="703"/>
      <c r="RMU3" s="703"/>
      <c r="RMV3" s="703"/>
      <c r="RMW3" s="703"/>
      <c r="RMX3" s="703"/>
      <c r="RMY3" s="703"/>
      <c r="RMZ3" s="703"/>
      <c r="RNA3" s="703"/>
      <c r="RNB3" s="703"/>
      <c r="RNC3" s="703"/>
      <c r="RND3" s="703"/>
      <c r="RNE3" s="703"/>
      <c r="RNF3" s="703"/>
      <c r="RNG3" s="703"/>
      <c r="RNH3" s="703"/>
      <c r="RNI3" s="703"/>
      <c r="RNJ3" s="703"/>
      <c r="RNK3" s="703"/>
      <c r="RNL3" s="703"/>
      <c r="RNM3" s="703"/>
      <c r="RNN3" s="703"/>
      <c r="RNO3" s="703"/>
      <c r="RNP3" s="703"/>
      <c r="RNQ3" s="703"/>
      <c r="RNR3" s="703"/>
      <c r="RNS3" s="703"/>
      <c r="RNT3" s="703"/>
      <c r="RNU3" s="703"/>
      <c r="RNV3" s="703"/>
      <c r="RNW3" s="703"/>
      <c r="RNX3" s="703"/>
      <c r="RNY3" s="703"/>
      <c r="RNZ3" s="703"/>
      <c r="ROA3" s="703"/>
      <c r="ROB3" s="703"/>
      <c r="ROC3" s="703"/>
      <c r="ROD3" s="703"/>
      <c r="ROE3" s="703"/>
      <c r="ROF3" s="703"/>
      <c r="ROG3" s="703"/>
      <c r="ROH3" s="703"/>
      <c r="ROI3" s="703"/>
      <c r="ROJ3" s="703"/>
      <c r="ROK3" s="703"/>
      <c r="ROL3" s="703"/>
      <c r="ROM3" s="703"/>
      <c r="RON3" s="703"/>
      <c r="ROO3" s="703"/>
      <c r="ROP3" s="703"/>
      <c r="ROQ3" s="703"/>
      <c r="ROR3" s="703"/>
      <c r="ROS3" s="703"/>
      <c r="ROT3" s="703"/>
      <c r="ROU3" s="703"/>
      <c r="ROV3" s="703"/>
      <c r="ROW3" s="703"/>
      <c r="ROX3" s="703"/>
      <c r="ROY3" s="703"/>
      <c r="ROZ3" s="703"/>
      <c r="RPA3" s="703"/>
      <c r="RPB3" s="703"/>
      <c r="RPC3" s="703"/>
      <c r="RPD3" s="703"/>
      <c r="RPE3" s="703"/>
      <c r="RPF3" s="703"/>
      <c r="RPG3" s="703"/>
      <c r="RPH3" s="703"/>
      <c r="RPI3" s="703"/>
      <c r="RPJ3" s="703"/>
      <c r="RPK3" s="703"/>
      <c r="RPL3" s="703"/>
      <c r="RPM3" s="703"/>
      <c r="RPN3" s="703"/>
      <c r="RPO3" s="703"/>
      <c r="RPP3" s="703"/>
      <c r="RPQ3" s="703"/>
      <c r="RPR3" s="703"/>
      <c r="RPS3" s="703"/>
      <c r="RPT3" s="703"/>
      <c r="RPU3" s="703"/>
      <c r="RPV3" s="703"/>
      <c r="RPW3" s="703"/>
      <c r="RPX3" s="703"/>
      <c r="RPY3" s="703"/>
      <c r="RPZ3" s="703"/>
      <c r="RQA3" s="703"/>
      <c r="RQB3" s="703"/>
      <c r="RQC3" s="703"/>
      <c r="RQD3" s="703"/>
      <c r="RQE3" s="703"/>
      <c r="RQF3" s="703"/>
      <c r="RQG3" s="703"/>
      <c r="RQH3" s="703"/>
      <c r="RQI3" s="703"/>
      <c r="RQJ3" s="703"/>
      <c r="RQK3" s="703"/>
      <c r="RQL3" s="703"/>
      <c r="RQM3" s="703"/>
      <c r="RQN3" s="703"/>
      <c r="RQO3" s="703"/>
      <c r="RQP3" s="703"/>
      <c r="RQQ3" s="703"/>
      <c r="RQR3" s="703"/>
      <c r="RQS3" s="703"/>
      <c r="RQT3" s="703"/>
      <c r="RQU3" s="703"/>
      <c r="RQV3" s="703"/>
      <c r="RQW3" s="703"/>
      <c r="RQX3" s="703"/>
      <c r="RQY3" s="703"/>
      <c r="RQZ3" s="703"/>
      <c r="RRA3" s="703"/>
      <c r="RRB3" s="703"/>
      <c r="RRC3" s="703"/>
      <c r="RRD3" s="703"/>
      <c r="RRE3" s="703"/>
      <c r="RRF3" s="703"/>
      <c r="RRG3" s="703"/>
      <c r="RRH3" s="703"/>
      <c r="RRI3" s="703"/>
      <c r="RRJ3" s="703"/>
      <c r="RRK3" s="703"/>
      <c r="RRL3" s="703"/>
      <c r="RRM3" s="703"/>
      <c r="RRN3" s="703"/>
      <c r="RRO3" s="703"/>
      <c r="RRP3" s="703"/>
      <c r="RRQ3" s="703"/>
      <c r="RRR3" s="703"/>
      <c r="RRS3" s="703"/>
      <c r="RRT3" s="703"/>
      <c r="RRU3" s="703"/>
      <c r="RRV3" s="703"/>
      <c r="RRW3" s="703"/>
      <c r="RRX3" s="703"/>
      <c r="RRY3" s="703"/>
      <c r="RRZ3" s="703"/>
      <c r="RSA3" s="703"/>
      <c r="RSB3" s="703"/>
      <c r="RSC3" s="703"/>
      <c r="RSD3" s="703"/>
      <c r="RSE3" s="703"/>
      <c r="RSF3" s="703"/>
      <c r="RSG3" s="703"/>
      <c r="RSH3" s="703"/>
      <c r="RSI3" s="703"/>
      <c r="RSJ3" s="703"/>
      <c r="RSK3" s="703"/>
      <c r="RSL3" s="703"/>
      <c r="RSM3" s="703"/>
      <c r="RSN3" s="703"/>
      <c r="RSO3" s="703"/>
      <c r="RSP3" s="703"/>
      <c r="RSQ3" s="703"/>
      <c r="RSR3" s="703"/>
      <c r="RSS3" s="703"/>
      <c r="RST3" s="703"/>
      <c r="RSU3" s="703"/>
      <c r="RSV3" s="703"/>
      <c r="RSW3" s="703"/>
      <c r="RSX3" s="703"/>
      <c r="RSY3" s="703"/>
      <c r="RSZ3" s="703"/>
      <c r="RTA3" s="703"/>
      <c r="RTB3" s="703"/>
      <c r="RTC3" s="703"/>
      <c r="RTD3" s="703"/>
      <c r="RTE3" s="703"/>
      <c r="RTF3" s="703"/>
      <c r="RTG3" s="703"/>
      <c r="RTH3" s="703"/>
      <c r="RTI3" s="703"/>
      <c r="RTJ3" s="703"/>
      <c r="RTK3" s="703"/>
      <c r="RTL3" s="703"/>
      <c r="RTM3" s="703"/>
      <c r="RTN3" s="703"/>
      <c r="RTO3" s="703"/>
      <c r="RTP3" s="703"/>
      <c r="RTQ3" s="703"/>
      <c r="RTR3" s="703"/>
      <c r="RTS3" s="703"/>
      <c r="RTT3" s="703"/>
      <c r="RTU3" s="703"/>
      <c r="RTV3" s="703"/>
      <c r="RTW3" s="703"/>
      <c r="RTX3" s="703"/>
      <c r="RTY3" s="703"/>
      <c r="RTZ3" s="703"/>
      <c r="RUA3" s="703"/>
      <c r="RUB3" s="703"/>
      <c r="RUC3" s="703"/>
      <c r="RUD3" s="703"/>
      <c r="RUE3" s="703"/>
      <c r="RUF3" s="703"/>
      <c r="RUG3" s="703"/>
      <c r="RUH3" s="703"/>
      <c r="RUI3" s="703"/>
      <c r="RUJ3" s="703"/>
      <c r="RUK3" s="703"/>
      <c r="RUL3" s="703"/>
      <c r="RUM3" s="703"/>
      <c r="RUN3" s="703"/>
      <c r="RUO3" s="703"/>
      <c r="RUP3" s="703"/>
      <c r="RUQ3" s="703"/>
      <c r="RUR3" s="703"/>
      <c r="RUS3" s="703"/>
      <c r="RUT3" s="703"/>
      <c r="RUU3" s="703"/>
      <c r="RUV3" s="703"/>
      <c r="RUW3" s="703"/>
      <c r="RUX3" s="703"/>
      <c r="RUY3" s="703"/>
      <c r="RUZ3" s="703"/>
      <c r="RVA3" s="703"/>
      <c r="RVB3" s="703"/>
      <c r="RVC3" s="703"/>
      <c r="RVD3" s="703"/>
      <c r="RVE3" s="703"/>
      <c r="RVF3" s="703"/>
      <c r="RVG3" s="703"/>
      <c r="RVH3" s="703"/>
      <c r="RVI3" s="703"/>
      <c r="RVJ3" s="703"/>
      <c r="RVK3" s="703"/>
      <c r="RVL3" s="703"/>
      <c r="RVM3" s="703"/>
      <c r="RVN3" s="703"/>
      <c r="RVO3" s="703"/>
      <c r="RVP3" s="703"/>
      <c r="RVQ3" s="703"/>
      <c r="RVR3" s="703"/>
      <c r="RVS3" s="703"/>
      <c r="RVT3" s="703"/>
      <c r="RVU3" s="703"/>
      <c r="RVV3" s="703"/>
      <c r="RVW3" s="703"/>
      <c r="RVX3" s="703"/>
      <c r="RVY3" s="703"/>
      <c r="RVZ3" s="703"/>
      <c r="RWA3" s="703"/>
      <c r="RWB3" s="703"/>
      <c r="RWC3" s="703"/>
      <c r="RWD3" s="703"/>
      <c r="RWE3" s="703"/>
      <c r="RWF3" s="703"/>
      <c r="RWG3" s="703"/>
      <c r="RWH3" s="703"/>
      <c r="RWI3" s="703"/>
      <c r="RWJ3" s="703"/>
      <c r="RWK3" s="703"/>
      <c r="RWL3" s="703"/>
      <c r="RWM3" s="703"/>
      <c r="RWN3" s="703"/>
      <c r="RWO3" s="703"/>
      <c r="RWP3" s="703"/>
      <c r="RWQ3" s="703"/>
      <c r="RWR3" s="703"/>
      <c r="RWS3" s="703"/>
      <c r="RWT3" s="703"/>
      <c r="RWU3" s="703"/>
      <c r="RWV3" s="703"/>
      <c r="RWW3" s="703"/>
      <c r="RWX3" s="703"/>
      <c r="RWY3" s="703"/>
      <c r="RWZ3" s="703"/>
      <c r="RXA3" s="703"/>
      <c r="RXB3" s="703"/>
      <c r="RXC3" s="703"/>
      <c r="RXD3" s="703"/>
      <c r="RXE3" s="703"/>
      <c r="RXF3" s="703"/>
      <c r="RXG3" s="703"/>
      <c r="RXH3" s="703"/>
      <c r="RXI3" s="703"/>
      <c r="RXJ3" s="703"/>
      <c r="RXK3" s="703"/>
      <c r="RXL3" s="703"/>
      <c r="RXM3" s="703"/>
      <c r="RXN3" s="703"/>
      <c r="RXO3" s="703"/>
      <c r="RXP3" s="703"/>
      <c r="RXQ3" s="703"/>
      <c r="RXR3" s="703"/>
      <c r="RXS3" s="703"/>
      <c r="RXT3" s="703"/>
      <c r="RXU3" s="703"/>
      <c r="RXV3" s="703"/>
      <c r="RXW3" s="703"/>
      <c r="RXX3" s="703"/>
      <c r="RXY3" s="703"/>
      <c r="RXZ3" s="703"/>
      <c r="RYA3" s="703"/>
      <c r="RYB3" s="703"/>
      <c r="RYC3" s="703"/>
      <c r="RYD3" s="703"/>
      <c r="RYE3" s="703"/>
      <c r="RYF3" s="703"/>
      <c r="RYG3" s="703"/>
      <c r="RYH3" s="703"/>
      <c r="RYI3" s="703"/>
      <c r="RYJ3" s="703"/>
      <c r="RYK3" s="703"/>
      <c r="RYL3" s="703"/>
      <c r="RYM3" s="703"/>
      <c r="RYN3" s="703"/>
      <c r="RYO3" s="703"/>
      <c r="RYP3" s="703"/>
      <c r="RYQ3" s="703"/>
      <c r="RYR3" s="703"/>
      <c r="RYS3" s="703"/>
      <c r="RYT3" s="703"/>
      <c r="RYU3" s="703"/>
      <c r="RYV3" s="703"/>
      <c r="RYW3" s="703"/>
      <c r="RYX3" s="703"/>
      <c r="RYY3" s="703"/>
      <c r="RYZ3" s="703"/>
      <c r="RZA3" s="703"/>
      <c r="RZB3" s="703"/>
      <c r="RZC3" s="703"/>
      <c r="RZD3" s="703"/>
      <c r="RZE3" s="703"/>
      <c r="RZF3" s="703"/>
      <c r="RZG3" s="703"/>
      <c r="RZH3" s="703"/>
      <c r="RZI3" s="703"/>
      <c r="RZJ3" s="703"/>
      <c r="RZK3" s="703"/>
      <c r="RZL3" s="703"/>
      <c r="RZM3" s="703"/>
      <c r="RZN3" s="703"/>
      <c r="RZO3" s="703"/>
      <c r="RZP3" s="703"/>
      <c r="RZQ3" s="703"/>
      <c r="RZR3" s="703"/>
      <c r="RZS3" s="703"/>
      <c r="RZT3" s="703"/>
      <c r="RZU3" s="703"/>
      <c r="RZV3" s="703"/>
      <c r="RZW3" s="703"/>
      <c r="RZX3" s="703"/>
      <c r="RZY3" s="703"/>
      <c r="RZZ3" s="703"/>
      <c r="SAA3" s="703"/>
      <c r="SAB3" s="703"/>
      <c r="SAC3" s="703"/>
      <c r="SAD3" s="703"/>
      <c r="SAE3" s="703"/>
      <c r="SAF3" s="703"/>
      <c r="SAG3" s="703"/>
      <c r="SAH3" s="703"/>
      <c r="SAI3" s="703"/>
      <c r="SAJ3" s="703"/>
      <c r="SAK3" s="703"/>
      <c r="SAL3" s="703"/>
      <c r="SAM3" s="703"/>
      <c r="SAN3" s="703"/>
      <c r="SAO3" s="703"/>
      <c r="SAP3" s="703"/>
      <c r="SAQ3" s="703"/>
      <c r="SAR3" s="703"/>
      <c r="SAS3" s="703"/>
      <c r="SAT3" s="703"/>
      <c r="SAU3" s="703"/>
      <c r="SAV3" s="703"/>
      <c r="SAW3" s="703"/>
      <c r="SAX3" s="703"/>
      <c r="SAY3" s="703"/>
      <c r="SAZ3" s="703"/>
      <c r="SBA3" s="703"/>
      <c r="SBB3" s="703"/>
      <c r="SBC3" s="703"/>
      <c r="SBD3" s="703"/>
      <c r="SBE3" s="703"/>
      <c r="SBF3" s="703"/>
      <c r="SBG3" s="703"/>
      <c r="SBH3" s="703"/>
      <c r="SBI3" s="703"/>
      <c r="SBJ3" s="703"/>
      <c r="SBK3" s="703"/>
      <c r="SBL3" s="703"/>
      <c r="SBM3" s="703"/>
      <c r="SBN3" s="703"/>
      <c r="SBO3" s="703"/>
      <c r="SBP3" s="703"/>
      <c r="SBQ3" s="703"/>
      <c r="SBR3" s="703"/>
      <c r="SBS3" s="703"/>
      <c r="SBT3" s="703"/>
      <c r="SBU3" s="703"/>
      <c r="SBV3" s="703"/>
      <c r="SBW3" s="703"/>
      <c r="SBX3" s="703"/>
      <c r="SBY3" s="703"/>
      <c r="SBZ3" s="703"/>
      <c r="SCA3" s="703"/>
      <c r="SCB3" s="703"/>
      <c r="SCC3" s="703"/>
      <c r="SCD3" s="703"/>
      <c r="SCE3" s="703"/>
      <c r="SCF3" s="703"/>
      <c r="SCG3" s="703"/>
      <c r="SCH3" s="703"/>
      <c r="SCI3" s="703"/>
      <c r="SCJ3" s="703"/>
      <c r="SCK3" s="703"/>
      <c r="SCL3" s="703"/>
      <c r="SCM3" s="703"/>
      <c r="SCN3" s="703"/>
      <c r="SCO3" s="703"/>
      <c r="SCP3" s="703"/>
      <c r="SCQ3" s="703"/>
      <c r="SCR3" s="703"/>
      <c r="SCS3" s="703"/>
      <c r="SCT3" s="703"/>
      <c r="SCU3" s="703"/>
      <c r="SCV3" s="703"/>
      <c r="SCW3" s="703"/>
      <c r="SCX3" s="703"/>
      <c r="SCY3" s="703"/>
      <c r="SCZ3" s="703"/>
      <c r="SDA3" s="703"/>
      <c r="SDB3" s="703"/>
      <c r="SDC3" s="703"/>
      <c r="SDD3" s="703"/>
      <c r="SDE3" s="703"/>
      <c r="SDF3" s="703"/>
      <c r="SDG3" s="703"/>
      <c r="SDH3" s="703"/>
      <c r="SDI3" s="703"/>
      <c r="SDJ3" s="703"/>
      <c r="SDK3" s="703"/>
      <c r="SDL3" s="703"/>
      <c r="SDM3" s="703"/>
      <c r="SDN3" s="703"/>
      <c r="SDO3" s="703"/>
      <c r="SDP3" s="703"/>
      <c r="SDQ3" s="703"/>
      <c r="SDR3" s="703"/>
      <c r="SDS3" s="703"/>
      <c r="SDT3" s="703"/>
      <c r="SDU3" s="703"/>
      <c r="SDV3" s="703"/>
      <c r="SDW3" s="703"/>
      <c r="SDX3" s="703"/>
      <c r="SDY3" s="703"/>
      <c r="SDZ3" s="703"/>
      <c r="SEA3" s="703"/>
      <c r="SEB3" s="703"/>
      <c r="SEC3" s="703"/>
      <c r="SED3" s="703"/>
      <c r="SEE3" s="703"/>
      <c r="SEF3" s="703"/>
      <c r="SEG3" s="703"/>
      <c r="SEH3" s="703"/>
      <c r="SEI3" s="703"/>
      <c r="SEJ3" s="703"/>
      <c r="SEK3" s="703"/>
      <c r="SEL3" s="703"/>
      <c r="SEM3" s="703"/>
      <c r="SEN3" s="703"/>
      <c r="SEO3" s="703"/>
      <c r="SEP3" s="703"/>
      <c r="SEQ3" s="703"/>
      <c r="SER3" s="703"/>
      <c r="SES3" s="703"/>
      <c r="SET3" s="703"/>
      <c r="SEU3" s="703"/>
      <c r="SEV3" s="703"/>
      <c r="SEW3" s="703"/>
      <c r="SEX3" s="703"/>
      <c r="SEY3" s="703"/>
      <c r="SEZ3" s="703"/>
      <c r="SFA3" s="703"/>
      <c r="SFB3" s="703"/>
      <c r="SFC3" s="703"/>
      <c r="SFD3" s="703"/>
      <c r="SFE3" s="703"/>
      <c r="SFF3" s="703"/>
      <c r="SFG3" s="703"/>
      <c r="SFH3" s="703"/>
      <c r="SFI3" s="703"/>
      <c r="SFJ3" s="703"/>
      <c r="SFK3" s="703"/>
      <c r="SFL3" s="703"/>
      <c r="SFM3" s="703"/>
      <c r="SFN3" s="703"/>
      <c r="SFO3" s="703"/>
      <c r="SFP3" s="703"/>
      <c r="SFQ3" s="703"/>
      <c r="SFR3" s="703"/>
      <c r="SFS3" s="703"/>
      <c r="SFT3" s="703"/>
      <c r="SFU3" s="703"/>
      <c r="SFV3" s="703"/>
      <c r="SFW3" s="703"/>
      <c r="SFX3" s="703"/>
      <c r="SFY3" s="703"/>
      <c r="SFZ3" s="703"/>
      <c r="SGA3" s="703"/>
      <c r="SGB3" s="703"/>
      <c r="SGC3" s="703"/>
      <c r="SGD3" s="703"/>
      <c r="SGE3" s="703"/>
      <c r="SGF3" s="703"/>
      <c r="SGG3" s="703"/>
      <c r="SGH3" s="703"/>
      <c r="SGI3" s="703"/>
      <c r="SGJ3" s="703"/>
      <c r="SGK3" s="703"/>
      <c r="SGL3" s="703"/>
      <c r="SGM3" s="703"/>
      <c r="SGN3" s="703"/>
      <c r="SGO3" s="703"/>
      <c r="SGP3" s="703"/>
      <c r="SGQ3" s="703"/>
      <c r="SGR3" s="703"/>
      <c r="SGS3" s="703"/>
      <c r="SGT3" s="703"/>
      <c r="SGU3" s="703"/>
      <c r="SGV3" s="703"/>
      <c r="SGW3" s="703"/>
      <c r="SGX3" s="703"/>
      <c r="SGY3" s="703"/>
      <c r="SGZ3" s="703"/>
      <c r="SHA3" s="703"/>
      <c r="SHB3" s="703"/>
      <c r="SHC3" s="703"/>
      <c r="SHD3" s="703"/>
      <c r="SHE3" s="703"/>
      <c r="SHF3" s="703"/>
      <c r="SHG3" s="703"/>
      <c r="SHH3" s="703"/>
      <c r="SHI3" s="703"/>
      <c r="SHJ3" s="703"/>
      <c r="SHK3" s="703"/>
      <c r="SHL3" s="703"/>
      <c r="SHM3" s="703"/>
      <c r="SHN3" s="703"/>
      <c r="SHO3" s="703"/>
      <c r="SHP3" s="703"/>
      <c r="SHQ3" s="703"/>
      <c r="SHR3" s="703"/>
      <c r="SHS3" s="703"/>
      <c r="SHT3" s="703"/>
      <c r="SHU3" s="703"/>
      <c r="SHV3" s="703"/>
      <c r="SHW3" s="703"/>
      <c r="SHX3" s="703"/>
      <c r="SHY3" s="703"/>
      <c r="SHZ3" s="703"/>
      <c r="SIA3" s="703"/>
      <c r="SIB3" s="703"/>
      <c r="SIC3" s="703"/>
      <c r="SID3" s="703"/>
      <c r="SIE3" s="703"/>
      <c r="SIF3" s="703"/>
      <c r="SIG3" s="703"/>
      <c r="SIH3" s="703"/>
      <c r="SII3" s="703"/>
      <c r="SIJ3" s="703"/>
      <c r="SIK3" s="703"/>
      <c r="SIL3" s="703"/>
      <c r="SIM3" s="703"/>
      <c r="SIN3" s="703"/>
      <c r="SIO3" s="703"/>
      <c r="SIP3" s="703"/>
      <c r="SIQ3" s="703"/>
      <c r="SIR3" s="703"/>
      <c r="SIS3" s="703"/>
      <c r="SIT3" s="703"/>
      <c r="SIU3" s="703"/>
      <c r="SIV3" s="703"/>
      <c r="SIW3" s="703"/>
      <c r="SIX3" s="703"/>
      <c r="SIY3" s="703"/>
      <c r="SIZ3" s="703"/>
      <c r="SJA3" s="703"/>
      <c r="SJB3" s="703"/>
      <c r="SJC3" s="703"/>
      <c r="SJD3" s="703"/>
      <c r="SJE3" s="703"/>
      <c r="SJF3" s="703"/>
      <c r="SJG3" s="703"/>
      <c r="SJH3" s="703"/>
      <c r="SJI3" s="703"/>
      <c r="SJJ3" s="703"/>
      <c r="SJK3" s="703"/>
      <c r="SJL3" s="703"/>
      <c r="SJM3" s="703"/>
      <c r="SJN3" s="703"/>
      <c r="SJO3" s="703"/>
      <c r="SJP3" s="703"/>
      <c r="SJQ3" s="703"/>
      <c r="SJR3" s="703"/>
      <c r="SJS3" s="703"/>
      <c r="SJT3" s="703"/>
      <c r="SJU3" s="703"/>
      <c r="SJV3" s="703"/>
      <c r="SJW3" s="703"/>
      <c r="SJX3" s="703"/>
      <c r="SJY3" s="703"/>
      <c r="SJZ3" s="703"/>
      <c r="SKA3" s="703"/>
      <c r="SKB3" s="703"/>
      <c r="SKC3" s="703"/>
      <c r="SKD3" s="703"/>
      <c r="SKE3" s="703"/>
      <c r="SKF3" s="703"/>
      <c r="SKG3" s="703"/>
      <c r="SKH3" s="703"/>
      <c r="SKI3" s="703"/>
      <c r="SKJ3" s="703"/>
      <c r="SKK3" s="703"/>
      <c r="SKL3" s="703"/>
      <c r="SKM3" s="703"/>
      <c r="SKN3" s="703"/>
      <c r="SKO3" s="703"/>
      <c r="SKP3" s="703"/>
      <c r="SKQ3" s="703"/>
      <c r="SKR3" s="703"/>
      <c r="SKS3" s="703"/>
      <c r="SKT3" s="703"/>
      <c r="SKU3" s="703"/>
      <c r="SKV3" s="703"/>
      <c r="SKW3" s="703"/>
      <c r="SKX3" s="703"/>
      <c r="SKY3" s="703"/>
      <c r="SKZ3" s="703"/>
      <c r="SLA3" s="703"/>
      <c r="SLB3" s="703"/>
      <c r="SLC3" s="703"/>
      <c r="SLD3" s="703"/>
      <c r="SLE3" s="703"/>
      <c r="SLF3" s="703"/>
      <c r="SLG3" s="703"/>
      <c r="SLH3" s="703"/>
      <c r="SLI3" s="703"/>
      <c r="SLJ3" s="703"/>
      <c r="SLK3" s="703"/>
      <c r="SLL3" s="703"/>
      <c r="SLM3" s="703"/>
      <c r="SLN3" s="703"/>
      <c r="SLO3" s="703"/>
      <c r="SLP3" s="703"/>
      <c r="SLQ3" s="703"/>
      <c r="SLR3" s="703"/>
      <c r="SLS3" s="703"/>
      <c r="SLT3" s="703"/>
      <c r="SLU3" s="703"/>
      <c r="SLV3" s="703"/>
      <c r="SLW3" s="703"/>
      <c r="SLX3" s="703"/>
      <c r="SLY3" s="703"/>
      <c r="SLZ3" s="703"/>
      <c r="SMA3" s="703"/>
      <c r="SMB3" s="703"/>
      <c r="SMC3" s="703"/>
      <c r="SMD3" s="703"/>
      <c r="SME3" s="703"/>
      <c r="SMF3" s="703"/>
      <c r="SMG3" s="703"/>
      <c r="SMH3" s="703"/>
      <c r="SMI3" s="703"/>
      <c r="SMJ3" s="703"/>
      <c r="SMK3" s="703"/>
      <c r="SML3" s="703"/>
      <c r="SMM3" s="703"/>
      <c r="SMN3" s="703"/>
      <c r="SMO3" s="703"/>
      <c r="SMP3" s="703"/>
      <c r="SMQ3" s="703"/>
      <c r="SMR3" s="703"/>
      <c r="SMS3" s="703"/>
      <c r="SMT3" s="703"/>
      <c r="SMU3" s="703"/>
      <c r="SMV3" s="703"/>
      <c r="SMW3" s="703"/>
      <c r="SMX3" s="703"/>
      <c r="SMY3" s="703"/>
      <c r="SMZ3" s="703"/>
      <c r="SNA3" s="703"/>
      <c r="SNB3" s="703"/>
      <c r="SNC3" s="703"/>
      <c r="SND3" s="703"/>
      <c r="SNE3" s="703"/>
      <c r="SNF3" s="703"/>
      <c r="SNG3" s="703"/>
      <c r="SNH3" s="703"/>
      <c r="SNI3" s="703"/>
      <c r="SNJ3" s="703"/>
      <c r="SNK3" s="703"/>
      <c r="SNL3" s="703"/>
      <c r="SNM3" s="703"/>
      <c r="SNN3" s="703"/>
      <c r="SNO3" s="703"/>
      <c r="SNP3" s="703"/>
      <c r="SNQ3" s="703"/>
      <c r="SNR3" s="703"/>
      <c r="SNS3" s="703"/>
      <c r="SNT3" s="703"/>
      <c r="SNU3" s="703"/>
      <c r="SNV3" s="703"/>
      <c r="SNW3" s="703"/>
      <c r="SNX3" s="703"/>
      <c r="SNY3" s="703"/>
      <c r="SNZ3" s="703"/>
      <c r="SOA3" s="703"/>
      <c r="SOB3" s="703"/>
      <c r="SOC3" s="703"/>
      <c r="SOD3" s="703"/>
      <c r="SOE3" s="703"/>
      <c r="SOF3" s="703"/>
      <c r="SOG3" s="703"/>
      <c r="SOH3" s="703"/>
      <c r="SOI3" s="703"/>
      <c r="SOJ3" s="703"/>
      <c r="SOK3" s="703"/>
      <c r="SOL3" s="703"/>
      <c r="SOM3" s="703"/>
      <c r="SON3" s="703"/>
      <c r="SOO3" s="703"/>
      <c r="SOP3" s="703"/>
      <c r="SOQ3" s="703"/>
      <c r="SOR3" s="703"/>
      <c r="SOS3" s="703"/>
      <c r="SOT3" s="703"/>
      <c r="SOU3" s="703"/>
      <c r="SOV3" s="703"/>
      <c r="SOW3" s="703"/>
      <c r="SOX3" s="703"/>
      <c r="SOY3" s="703"/>
      <c r="SOZ3" s="703"/>
      <c r="SPA3" s="703"/>
      <c r="SPB3" s="703"/>
      <c r="SPC3" s="703"/>
      <c r="SPD3" s="703"/>
      <c r="SPE3" s="703"/>
      <c r="SPF3" s="703"/>
      <c r="SPG3" s="703"/>
      <c r="SPH3" s="703"/>
      <c r="SPI3" s="703"/>
      <c r="SPJ3" s="703"/>
      <c r="SPK3" s="703"/>
      <c r="SPL3" s="703"/>
      <c r="SPM3" s="703"/>
      <c r="SPN3" s="703"/>
      <c r="SPO3" s="703"/>
      <c r="SPP3" s="703"/>
      <c r="SPQ3" s="703"/>
      <c r="SPR3" s="703"/>
      <c r="SPS3" s="703"/>
      <c r="SPT3" s="703"/>
      <c r="SPU3" s="703"/>
      <c r="SPV3" s="703"/>
      <c r="SPW3" s="703"/>
      <c r="SPX3" s="703"/>
      <c r="SPY3" s="703"/>
      <c r="SPZ3" s="703"/>
      <c r="SQA3" s="703"/>
      <c r="SQB3" s="703"/>
      <c r="SQC3" s="703"/>
      <c r="SQD3" s="703"/>
      <c r="SQE3" s="703"/>
      <c r="SQF3" s="703"/>
      <c r="SQG3" s="703"/>
      <c r="SQH3" s="703"/>
      <c r="SQI3" s="703"/>
      <c r="SQJ3" s="703"/>
      <c r="SQK3" s="703"/>
      <c r="SQL3" s="703"/>
      <c r="SQM3" s="703"/>
      <c r="SQN3" s="703"/>
      <c r="SQO3" s="703"/>
      <c r="SQP3" s="703"/>
      <c r="SQQ3" s="703"/>
      <c r="SQR3" s="703"/>
      <c r="SQS3" s="703"/>
      <c r="SQT3" s="703"/>
      <c r="SQU3" s="703"/>
      <c r="SQV3" s="703"/>
      <c r="SQW3" s="703"/>
      <c r="SQX3" s="703"/>
      <c r="SQY3" s="703"/>
      <c r="SQZ3" s="703"/>
      <c r="SRA3" s="703"/>
      <c r="SRB3" s="703"/>
      <c r="SRC3" s="703"/>
      <c r="SRD3" s="703"/>
      <c r="SRE3" s="703"/>
      <c r="SRF3" s="703"/>
      <c r="SRG3" s="703"/>
      <c r="SRH3" s="703"/>
      <c r="SRI3" s="703"/>
      <c r="SRJ3" s="703"/>
      <c r="SRK3" s="703"/>
      <c r="SRL3" s="703"/>
      <c r="SRM3" s="703"/>
      <c r="SRN3" s="703"/>
      <c r="SRO3" s="703"/>
      <c r="SRP3" s="703"/>
      <c r="SRQ3" s="703"/>
      <c r="SRR3" s="703"/>
      <c r="SRS3" s="703"/>
      <c r="SRT3" s="703"/>
      <c r="SRU3" s="703"/>
      <c r="SRV3" s="703"/>
      <c r="SRW3" s="703"/>
      <c r="SRX3" s="703"/>
      <c r="SRY3" s="703"/>
      <c r="SRZ3" s="703"/>
      <c r="SSA3" s="703"/>
      <c r="SSB3" s="703"/>
      <c r="SSC3" s="703"/>
      <c r="SSD3" s="703"/>
      <c r="SSE3" s="703"/>
      <c r="SSF3" s="703"/>
      <c r="SSG3" s="703"/>
      <c r="SSH3" s="703"/>
      <c r="SSI3" s="703"/>
      <c r="SSJ3" s="703"/>
      <c r="SSK3" s="703"/>
      <c r="SSL3" s="703"/>
      <c r="SSM3" s="703"/>
      <c r="SSN3" s="703"/>
      <c r="SSO3" s="703"/>
      <c r="SSP3" s="703"/>
      <c r="SSQ3" s="703"/>
      <c r="SSR3" s="703"/>
      <c r="SSS3" s="703"/>
      <c r="SST3" s="703"/>
      <c r="SSU3" s="703"/>
      <c r="SSV3" s="703"/>
      <c r="SSW3" s="703"/>
      <c r="SSX3" s="703"/>
      <c r="SSY3" s="703"/>
      <c r="SSZ3" s="703"/>
      <c r="STA3" s="703"/>
      <c r="STB3" s="703"/>
      <c r="STC3" s="703"/>
      <c r="STD3" s="703"/>
      <c r="STE3" s="703"/>
      <c r="STF3" s="703"/>
      <c r="STG3" s="703"/>
      <c r="STH3" s="703"/>
      <c r="STI3" s="703"/>
      <c r="STJ3" s="703"/>
      <c r="STK3" s="703"/>
      <c r="STL3" s="703"/>
      <c r="STM3" s="703"/>
      <c r="STN3" s="703"/>
      <c r="STO3" s="703"/>
      <c r="STP3" s="703"/>
      <c r="STQ3" s="703"/>
      <c r="STR3" s="703"/>
      <c r="STS3" s="703"/>
      <c r="STT3" s="703"/>
      <c r="STU3" s="703"/>
      <c r="STV3" s="703"/>
      <c r="STW3" s="703"/>
      <c r="STX3" s="703"/>
      <c r="STY3" s="703"/>
      <c r="STZ3" s="703"/>
      <c r="SUA3" s="703"/>
      <c r="SUB3" s="703"/>
      <c r="SUC3" s="703"/>
      <c r="SUD3" s="703"/>
      <c r="SUE3" s="703"/>
      <c r="SUF3" s="703"/>
      <c r="SUG3" s="703"/>
      <c r="SUH3" s="703"/>
      <c r="SUI3" s="703"/>
      <c r="SUJ3" s="703"/>
      <c r="SUK3" s="703"/>
      <c r="SUL3" s="703"/>
      <c r="SUM3" s="703"/>
      <c r="SUN3" s="703"/>
      <c r="SUO3" s="703"/>
      <c r="SUP3" s="703"/>
      <c r="SUQ3" s="703"/>
      <c r="SUR3" s="703"/>
      <c r="SUS3" s="703"/>
      <c r="SUT3" s="703"/>
      <c r="SUU3" s="703"/>
      <c r="SUV3" s="703"/>
      <c r="SUW3" s="703"/>
      <c r="SUX3" s="703"/>
      <c r="SUY3" s="703"/>
      <c r="SUZ3" s="703"/>
      <c r="SVA3" s="703"/>
      <c r="SVB3" s="703"/>
      <c r="SVC3" s="703"/>
      <c r="SVD3" s="703"/>
      <c r="SVE3" s="703"/>
      <c r="SVF3" s="703"/>
      <c r="SVG3" s="703"/>
      <c r="SVH3" s="703"/>
      <c r="SVI3" s="703"/>
      <c r="SVJ3" s="703"/>
      <c r="SVK3" s="703"/>
      <c r="SVL3" s="703"/>
      <c r="SVM3" s="703"/>
      <c r="SVN3" s="703"/>
      <c r="SVO3" s="703"/>
      <c r="SVP3" s="703"/>
      <c r="SVQ3" s="703"/>
      <c r="SVR3" s="703"/>
      <c r="SVS3" s="703"/>
      <c r="SVT3" s="703"/>
      <c r="SVU3" s="703"/>
      <c r="SVV3" s="703"/>
      <c r="SVW3" s="703"/>
      <c r="SVX3" s="703"/>
      <c r="SVY3" s="703"/>
      <c r="SVZ3" s="703"/>
      <c r="SWA3" s="703"/>
      <c r="SWB3" s="703"/>
      <c r="SWC3" s="703"/>
      <c r="SWD3" s="703"/>
      <c r="SWE3" s="703"/>
      <c r="SWF3" s="703"/>
      <c r="SWG3" s="703"/>
      <c r="SWH3" s="703"/>
      <c r="SWI3" s="703"/>
      <c r="SWJ3" s="703"/>
      <c r="SWK3" s="703"/>
      <c r="SWL3" s="703"/>
      <c r="SWM3" s="703"/>
      <c r="SWN3" s="703"/>
      <c r="SWO3" s="703"/>
      <c r="SWP3" s="703"/>
      <c r="SWQ3" s="703"/>
      <c r="SWR3" s="703"/>
      <c r="SWS3" s="703"/>
      <c r="SWT3" s="703"/>
      <c r="SWU3" s="703"/>
      <c r="SWV3" s="703"/>
      <c r="SWW3" s="703"/>
      <c r="SWX3" s="703"/>
      <c r="SWY3" s="703"/>
      <c r="SWZ3" s="703"/>
      <c r="SXA3" s="703"/>
      <c r="SXB3" s="703"/>
      <c r="SXC3" s="703"/>
      <c r="SXD3" s="703"/>
      <c r="SXE3" s="703"/>
      <c r="SXF3" s="703"/>
      <c r="SXG3" s="703"/>
      <c r="SXH3" s="703"/>
      <c r="SXI3" s="703"/>
      <c r="SXJ3" s="703"/>
      <c r="SXK3" s="703"/>
      <c r="SXL3" s="703"/>
      <c r="SXM3" s="703"/>
      <c r="SXN3" s="703"/>
      <c r="SXO3" s="703"/>
      <c r="SXP3" s="703"/>
      <c r="SXQ3" s="703"/>
      <c r="SXR3" s="703"/>
      <c r="SXS3" s="703"/>
      <c r="SXT3" s="703"/>
      <c r="SXU3" s="703"/>
      <c r="SXV3" s="703"/>
      <c r="SXW3" s="703"/>
      <c r="SXX3" s="703"/>
      <c r="SXY3" s="703"/>
      <c r="SXZ3" s="703"/>
      <c r="SYA3" s="703"/>
      <c r="SYB3" s="703"/>
      <c r="SYC3" s="703"/>
      <c r="SYD3" s="703"/>
      <c r="SYE3" s="703"/>
      <c r="SYF3" s="703"/>
      <c r="SYG3" s="703"/>
      <c r="SYH3" s="703"/>
      <c r="SYI3" s="703"/>
      <c r="SYJ3" s="703"/>
      <c r="SYK3" s="703"/>
      <c r="SYL3" s="703"/>
      <c r="SYM3" s="703"/>
      <c r="SYN3" s="703"/>
      <c r="SYO3" s="703"/>
      <c r="SYP3" s="703"/>
      <c r="SYQ3" s="703"/>
      <c r="SYR3" s="703"/>
      <c r="SYS3" s="703"/>
      <c r="SYT3" s="703"/>
      <c r="SYU3" s="703"/>
      <c r="SYV3" s="703"/>
      <c r="SYW3" s="703"/>
      <c r="SYX3" s="703"/>
      <c r="SYY3" s="703"/>
      <c r="SYZ3" s="703"/>
      <c r="SZA3" s="703"/>
      <c r="SZB3" s="703"/>
      <c r="SZC3" s="703"/>
      <c r="SZD3" s="703"/>
      <c r="SZE3" s="703"/>
      <c r="SZF3" s="703"/>
      <c r="SZG3" s="703"/>
      <c r="SZH3" s="703"/>
      <c r="SZI3" s="703"/>
      <c r="SZJ3" s="703"/>
      <c r="SZK3" s="703"/>
      <c r="SZL3" s="703"/>
      <c r="SZM3" s="703"/>
      <c r="SZN3" s="703"/>
      <c r="SZO3" s="703"/>
      <c r="SZP3" s="703"/>
      <c r="SZQ3" s="703"/>
      <c r="SZR3" s="703"/>
      <c r="SZS3" s="703"/>
      <c r="SZT3" s="703"/>
      <c r="SZU3" s="703"/>
      <c r="SZV3" s="703"/>
      <c r="SZW3" s="703"/>
      <c r="SZX3" s="703"/>
      <c r="SZY3" s="703"/>
      <c r="SZZ3" s="703"/>
      <c r="TAA3" s="703"/>
      <c r="TAB3" s="703"/>
      <c r="TAC3" s="703"/>
      <c r="TAD3" s="703"/>
      <c r="TAE3" s="703"/>
      <c r="TAF3" s="703"/>
      <c r="TAG3" s="703"/>
      <c r="TAH3" s="703"/>
      <c r="TAI3" s="703"/>
      <c r="TAJ3" s="703"/>
      <c r="TAK3" s="703"/>
      <c r="TAL3" s="703"/>
      <c r="TAM3" s="703"/>
      <c r="TAN3" s="703"/>
      <c r="TAO3" s="703"/>
      <c r="TAP3" s="703"/>
      <c r="TAQ3" s="703"/>
      <c r="TAR3" s="703"/>
      <c r="TAS3" s="703"/>
      <c r="TAT3" s="703"/>
      <c r="TAU3" s="703"/>
      <c r="TAV3" s="703"/>
      <c r="TAW3" s="703"/>
      <c r="TAX3" s="703"/>
      <c r="TAY3" s="703"/>
      <c r="TAZ3" s="703"/>
      <c r="TBA3" s="703"/>
      <c r="TBB3" s="703"/>
      <c r="TBC3" s="703"/>
      <c r="TBD3" s="703"/>
      <c r="TBE3" s="703"/>
      <c r="TBF3" s="703"/>
      <c r="TBG3" s="703"/>
      <c r="TBH3" s="703"/>
      <c r="TBI3" s="703"/>
      <c r="TBJ3" s="703"/>
      <c r="TBK3" s="703"/>
      <c r="TBL3" s="703"/>
      <c r="TBM3" s="703"/>
      <c r="TBN3" s="703"/>
      <c r="TBO3" s="703"/>
      <c r="TBP3" s="703"/>
      <c r="TBQ3" s="703"/>
      <c r="TBR3" s="703"/>
      <c r="TBS3" s="703"/>
      <c r="TBT3" s="703"/>
      <c r="TBU3" s="703"/>
      <c r="TBV3" s="703"/>
      <c r="TBW3" s="703"/>
      <c r="TBX3" s="703"/>
      <c r="TBY3" s="703"/>
      <c r="TBZ3" s="703"/>
      <c r="TCA3" s="703"/>
      <c r="TCB3" s="703"/>
      <c r="TCC3" s="703"/>
      <c r="TCD3" s="703"/>
      <c r="TCE3" s="703"/>
      <c r="TCF3" s="703"/>
      <c r="TCG3" s="703"/>
      <c r="TCH3" s="703"/>
      <c r="TCI3" s="703"/>
      <c r="TCJ3" s="703"/>
      <c r="TCK3" s="703"/>
      <c r="TCL3" s="703"/>
      <c r="TCM3" s="703"/>
      <c r="TCN3" s="703"/>
      <c r="TCO3" s="703"/>
      <c r="TCP3" s="703"/>
      <c r="TCQ3" s="703"/>
      <c r="TCR3" s="703"/>
      <c r="TCS3" s="703"/>
      <c r="TCT3" s="703"/>
      <c r="TCU3" s="703"/>
      <c r="TCV3" s="703"/>
      <c r="TCW3" s="703"/>
      <c r="TCX3" s="703"/>
      <c r="TCY3" s="703"/>
      <c r="TCZ3" s="703"/>
      <c r="TDA3" s="703"/>
      <c r="TDB3" s="703"/>
      <c r="TDC3" s="703"/>
      <c r="TDD3" s="703"/>
      <c r="TDE3" s="703"/>
      <c r="TDF3" s="703"/>
      <c r="TDG3" s="703"/>
      <c r="TDH3" s="703"/>
      <c r="TDI3" s="703"/>
      <c r="TDJ3" s="703"/>
      <c r="TDK3" s="703"/>
      <c r="TDL3" s="703"/>
      <c r="TDM3" s="703"/>
      <c r="TDN3" s="703"/>
      <c r="TDO3" s="703"/>
      <c r="TDP3" s="703"/>
      <c r="TDQ3" s="703"/>
      <c r="TDR3" s="703"/>
      <c r="TDS3" s="703"/>
      <c r="TDT3" s="703"/>
      <c r="TDU3" s="703"/>
      <c r="TDV3" s="703"/>
      <c r="TDW3" s="703"/>
      <c r="TDX3" s="703"/>
      <c r="TDY3" s="703"/>
      <c r="TDZ3" s="703"/>
      <c r="TEA3" s="703"/>
      <c r="TEB3" s="703"/>
      <c r="TEC3" s="703"/>
      <c r="TED3" s="703"/>
      <c r="TEE3" s="703"/>
      <c r="TEF3" s="703"/>
      <c r="TEG3" s="703"/>
      <c r="TEH3" s="703"/>
      <c r="TEI3" s="703"/>
      <c r="TEJ3" s="703"/>
      <c r="TEK3" s="703"/>
      <c r="TEL3" s="703"/>
      <c r="TEM3" s="703"/>
      <c r="TEN3" s="703"/>
      <c r="TEO3" s="703"/>
      <c r="TEP3" s="703"/>
      <c r="TEQ3" s="703"/>
      <c r="TER3" s="703"/>
      <c r="TES3" s="703"/>
      <c r="TET3" s="703"/>
      <c r="TEU3" s="703"/>
      <c r="TEV3" s="703"/>
      <c r="TEW3" s="703"/>
      <c r="TEX3" s="703"/>
      <c r="TEY3" s="703"/>
      <c r="TEZ3" s="703"/>
      <c r="TFA3" s="703"/>
      <c r="TFB3" s="703"/>
      <c r="TFC3" s="703"/>
      <c r="TFD3" s="703"/>
      <c r="TFE3" s="703"/>
      <c r="TFF3" s="703"/>
      <c r="TFG3" s="703"/>
      <c r="TFH3" s="703"/>
      <c r="TFI3" s="703"/>
      <c r="TFJ3" s="703"/>
      <c r="TFK3" s="703"/>
      <c r="TFL3" s="703"/>
      <c r="TFM3" s="703"/>
      <c r="TFN3" s="703"/>
      <c r="TFO3" s="703"/>
      <c r="TFP3" s="703"/>
      <c r="TFQ3" s="703"/>
      <c r="TFR3" s="703"/>
      <c r="TFS3" s="703"/>
      <c r="TFT3" s="703"/>
      <c r="TFU3" s="703"/>
      <c r="TFV3" s="703"/>
      <c r="TFW3" s="703"/>
      <c r="TFX3" s="703"/>
      <c r="TFY3" s="703"/>
      <c r="TFZ3" s="703"/>
      <c r="TGA3" s="703"/>
      <c r="TGB3" s="703"/>
      <c r="TGC3" s="703"/>
      <c r="TGD3" s="703"/>
      <c r="TGE3" s="703"/>
      <c r="TGF3" s="703"/>
      <c r="TGG3" s="703"/>
      <c r="TGH3" s="703"/>
      <c r="TGI3" s="703"/>
      <c r="TGJ3" s="703"/>
      <c r="TGK3" s="703"/>
      <c r="TGL3" s="703"/>
      <c r="TGM3" s="703"/>
      <c r="TGN3" s="703"/>
      <c r="TGO3" s="703"/>
      <c r="TGP3" s="703"/>
      <c r="TGQ3" s="703"/>
      <c r="TGR3" s="703"/>
      <c r="TGS3" s="703"/>
      <c r="TGT3" s="703"/>
      <c r="TGU3" s="703"/>
      <c r="TGV3" s="703"/>
      <c r="TGW3" s="703"/>
      <c r="TGX3" s="703"/>
      <c r="TGY3" s="703"/>
      <c r="TGZ3" s="703"/>
      <c r="THA3" s="703"/>
      <c r="THB3" s="703"/>
      <c r="THC3" s="703"/>
      <c r="THD3" s="703"/>
      <c r="THE3" s="703"/>
      <c r="THF3" s="703"/>
      <c r="THG3" s="703"/>
      <c r="THH3" s="703"/>
      <c r="THI3" s="703"/>
      <c r="THJ3" s="703"/>
      <c r="THK3" s="703"/>
      <c r="THL3" s="703"/>
      <c r="THM3" s="703"/>
      <c r="THN3" s="703"/>
      <c r="THO3" s="703"/>
      <c r="THP3" s="703"/>
      <c r="THQ3" s="703"/>
      <c r="THR3" s="703"/>
      <c r="THS3" s="703"/>
      <c r="THT3" s="703"/>
      <c r="THU3" s="703"/>
      <c r="THV3" s="703"/>
      <c r="THW3" s="703"/>
      <c r="THX3" s="703"/>
      <c r="THY3" s="703"/>
      <c r="THZ3" s="703"/>
      <c r="TIA3" s="703"/>
      <c r="TIB3" s="703"/>
      <c r="TIC3" s="703"/>
      <c r="TID3" s="703"/>
      <c r="TIE3" s="703"/>
      <c r="TIF3" s="703"/>
      <c r="TIG3" s="703"/>
      <c r="TIH3" s="703"/>
      <c r="TII3" s="703"/>
      <c r="TIJ3" s="703"/>
      <c r="TIK3" s="703"/>
      <c r="TIL3" s="703"/>
      <c r="TIM3" s="703"/>
      <c r="TIN3" s="703"/>
      <c r="TIO3" s="703"/>
      <c r="TIP3" s="703"/>
      <c r="TIQ3" s="703"/>
      <c r="TIR3" s="703"/>
      <c r="TIS3" s="703"/>
      <c r="TIT3" s="703"/>
      <c r="TIU3" s="703"/>
      <c r="TIV3" s="703"/>
      <c r="TIW3" s="703"/>
      <c r="TIX3" s="703"/>
      <c r="TIY3" s="703"/>
      <c r="TIZ3" s="703"/>
      <c r="TJA3" s="703"/>
      <c r="TJB3" s="703"/>
      <c r="TJC3" s="703"/>
      <c r="TJD3" s="703"/>
      <c r="TJE3" s="703"/>
      <c r="TJF3" s="703"/>
      <c r="TJG3" s="703"/>
      <c r="TJH3" s="703"/>
      <c r="TJI3" s="703"/>
      <c r="TJJ3" s="703"/>
      <c r="TJK3" s="703"/>
      <c r="TJL3" s="703"/>
      <c r="TJM3" s="703"/>
      <c r="TJN3" s="703"/>
      <c r="TJO3" s="703"/>
      <c r="TJP3" s="703"/>
      <c r="TJQ3" s="703"/>
      <c r="TJR3" s="703"/>
      <c r="TJS3" s="703"/>
      <c r="TJT3" s="703"/>
      <c r="TJU3" s="703"/>
      <c r="TJV3" s="703"/>
      <c r="TJW3" s="703"/>
      <c r="TJX3" s="703"/>
      <c r="TJY3" s="703"/>
      <c r="TJZ3" s="703"/>
      <c r="TKA3" s="703"/>
      <c r="TKB3" s="703"/>
      <c r="TKC3" s="703"/>
      <c r="TKD3" s="703"/>
      <c r="TKE3" s="703"/>
      <c r="TKF3" s="703"/>
      <c r="TKG3" s="703"/>
      <c r="TKH3" s="703"/>
      <c r="TKI3" s="703"/>
      <c r="TKJ3" s="703"/>
      <c r="TKK3" s="703"/>
      <c r="TKL3" s="703"/>
      <c r="TKM3" s="703"/>
      <c r="TKN3" s="703"/>
      <c r="TKO3" s="703"/>
      <c r="TKP3" s="703"/>
      <c r="TKQ3" s="703"/>
      <c r="TKR3" s="703"/>
      <c r="TKS3" s="703"/>
      <c r="TKT3" s="703"/>
      <c r="TKU3" s="703"/>
      <c r="TKV3" s="703"/>
      <c r="TKW3" s="703"/>
      <c r="TKX3" s="703"/>
      <c r="TKY3" s="703"/>
      <c r="TKZ3" s="703"/>
      <c r="TLA3" s="703"/>
      <c r="TLB3" s="703"/>
      <c r="TLC3" s="703"/>
      <c r="TLD3" s="703"/>
      <c r="TLE3" s="703"/>
      <c r="TLF3" s="703"/>
      <c r="TLG3" s="703"/>
      <c r="TLH3" s="703"/>
      <c r="TLI3" s="703"/>
      <c r="TLJ3" s="703"/>
      <c r="TLK3" s="703"/>
      <c r="TLL3" s="703"/>
      <c r="TLM3" s="703"/>
      <c r="TLN3" s="703"/>
      <c r="TLO3" s="703"/>
      <c r="TLP3" s="703"/>
      <c r="TLQ3" s="703"/>
      <c r="TLR3" s="703"/>
      <c r="TLS3" s="703"/>
      <c r="TLT3" s="703"/>
      <c r="TLU3" s="703"/>
      <c r="TLV3" s="703"/>
      <c r="TLW3" s="703"/>
      <c r="TLX3" s="703"/>
      <c r="TLY3" s="703"/>
      <c r="TLZ3" s="703"/>
      <c r="TMA3" s="703"/>
      <c r="TMB3" s="703"/>
      <c r="TMC3" s="703"/>
      <c r="TMD3" s="703"/>
      <c r="TME3" s="703"/>
      <c r="TMF3" s="703"/>
      <c r="TMG3" s="703"/>
      <c r="TMH3" s="703"/>
      <c r="TMI3" s="703"/>
      <c r="TMJ3" s="703"/>
      <c r="TMK3" s="703"/>
      <c r="TML3" s="703"/>
      <c r="TMM3" s="703"/>
      <c r="TMN3" s="703"/>
      <c r="TMO3" s="703"/>
      <c r="TMP3" s="703"/>
      <c r="TMQ3" s="703"/>
      <c r="TMR3" s="703"/>
      <c r="TMS3" s="703"/>
      <c r="TMT3" s="703"/>
      <c r="TMU3" s="703"/>
      <c r="TMV3" s="703"/>
      <c r="TMW3" s="703"/>
      <c r="TMX3" s="703"/>
      <c r="TMY3" s="703"/>
      <c r="TMZ3" s="703"/>
      <c r="TNA3" s="703"/>
      <c r="TNB3" s="703"/>
      <c r="TNC3" s="703"/>
      <c r="TND3" s="703"/>
      <c r="TNE3" s="703"/>
      <c r="TNF3" s="703"/>
      <c r="TNG3" s="703"/>
      <c r="TNH3" s="703"/>
      <c r="TNI3" s="703"/>
      <c r="TNJ3" s="703"/>
      <c r="TNK3" s="703"/>
      <c r="TNL3" s="703"/>
      <c r="TNM3" s="703"/>
      <c r="TNN3" s="703"/>
      <c r="TNO3" s="703"/>
      <c r="TNP3" s="703"/>
      <c r="TNQ3" s="703"/>
      <c r="TNR3" s="703"/>
      <c r="TNS3" s="703"/>
      <c r="TNT3" s="703"/>
      <c r="TNU3" s="703"/>
      <c r="TNV3" s="703"/>
      <c r="TNW3" s="703"/>
      <c r="TNX3" s="703"/>
      <c r="TNY3" s="703"/>
      <c r="TNZ3" s="703"/>
      <c r="TOA3" s="703"/>
      <c r="TOB3" s="703"/>
      <c r="TOC3" s="703"/>
      <c r="TOD3" s="703"/>
      <c r="TOE3" s="703"/>
      <c r="TOF3" s="703"/>
      <c r="TOG3" s="703"/>
      <c r="TOH3" s="703"/>
      <c r="TOI3" s="703"/>
      <c r="TOJ3" s="703"/>
      <c r="TOK3" s="703"/>
      <c r="TOL3" s="703"/>
      <c r="TOM3" s="703"/>
      <c r="TON3" s="703"/>
      <c r="TOO3" s="703"/>
      <c r="TOP3" s="703"/>
      <c r="TOQ3" s="703"/>
      <c r="TOR3" s="703"/>
      <c r="TOS3" s="703"/>
      <c r="TOT3" s="703"/>
      <c r="TOU3" s="703"/>
      <c r="TOV3" s="703"/>
      <c r="TOW3" s="703"/>
      <c r="TOX3" s="703"/>
      <c r="TOY3" s="703"/>
      <c r="TOZ3" s="703"/>
      <c r="TPA3" s="703"/>
      <c r="TPB3" s="703"/>
      <c r="TPC3" s="703"/>
      <c r="TPD3" s="703"/>
      <c r="TPE3" s="703"/>
      <c r="TPF3" s="703"/>
      <c r="TPG3" s="703"/>
      <c r="TPH3" s="703"/>
      <c r="TPI3" s="703"/>
      <c r="TPJ3" s="703"/>
      <c r="TPK3" s="703"/>
      <c r="TPL3" s="703"/>
      <c r="TPM3" s="703"/>
      <c r="TPN3" s="703"/>
      <c r="TPO3" s="703"/>
      <c r="TPP3" s="703"/>
      <c r="TPQ3" s="703"/>
      <c r="TPR3" s="703"/>
      <c r="TPS3" s="703"/>
      <c r="TPT3" s="703"/>
      <c r="TPU3" s="703"/>
      <c r="TPV3" s="703"/>
      <c r="TPW3" s="703"/>
      <c r="TPX3" s="703"/>
      <c r="TPY3" s="703"/>
      <c r="TPZ3" s="703"/>
      <c r="TQA3" s="703"/>
      <c r="TQB3" s="703"/>
      <c r="TQC3" s="703"/>
      <c r="TQD3" s="703"/>
      <c r="TQE3" s="703"/>
      <c r="TQF3" s="703"/>
      <c r="TQG3" s="703"/>
      <c r="TQH3" s="703"/>
      <c r="TQI3" s="703"/>
      <c r="TQJ3" s="703"/>
      <c r="TQK3" s="703"/>
      <c r="TQL3" s="703"/>
      <c r="TQM3" s="703"/>
      <c r="TQN3" s="703"/>
      <c r="TQO3" s="703"/>
      <c r="TQP3" s="703"/>
      <c r="TQQ3" s="703"/>
      <c r="TQR3" s="703"/>
      <c r="TQS3" s="703"/>
      <c r="TQT3" s="703"/>
      <c r="TQU3" s="703"/>
      <c r="TQV3" s="703"/>
      <c r="TQW3" s="703"/>
      <c r="TQX3" s="703"/>
      <c r="TQY3" s="703"/>
      <c r="TQZ3" s="703"/>
      <c r="TRA3" s="703"/>
      <c r="TRB3" s="703"/>
      <c r="TRC3" s="703"/>
      <c r="TRD3" s="703"/>
      <c r="TRE3" s="703"/>
      <c r="TRF3" s="703"/>
      <c r="TRG3" s="703"/>
      <c r="TRH3" s="703"/>
      <c r="TRI3" s="703"/>
      <c r="TRJ3" s="703"/>
      <c r="TRK3" s="703"/>
      <c r="TRL3" s="703"/>
      <c r="TRM3" s="703"/>
      <c r="TRN3" s="703"/>
      <c r="TRO3" s="703"/>
      <c r="TRP3" s="703"/>
      <c r="TRQ3" s="703"/>
      <c r="TRR3" s="703"/>
      <c r="TRS3" s="703"/>
      <c r="TRT3" s="703"/>
      <c r="TRU3" s="703"/>
      <c r="TRV3" s="703"/>
      <c r="TRW3" s="703"/>
      <c r="TRX3" s="703"/>
      <c r="TRY3" s="703"/>
      <c r="TRZ3" s="703"/>
      <c r="TSA3" s="703"/>
      <c r="TSB3" s="703"/>
      <c r="TSC3" s="703"/>
      <c r="TSD3" s="703"/>
      <c r="TSE3" s="703"/>
      <c r="TSF3" s="703"/>
      <c r="TSG3" s="703"/>
      <c r="TSH3" s="703"/>
      <c r="TSI3" s="703"/>
      <c r="TSJ3" s="703"/>
      <c r="TSK3" s="703"/>
      <c r="TSL3" s="703"/>
      <c r="TSM3" s="703"/>
      <c r="TSN3" s="703"/>
      <c r="TSO3" s="703"/>
      <c r="TSP3" s="703"/>
      <c r="TSQ3" s="703"/>
      <c r="TSR3" s="703"/>
      <c r="TSS3" s="703"/>
      <c r="TST3" s="703"/>
      <c r="TSU3" s="703"/>
      <c r="TSV3" s="703"/>
      <c r="TSW3" s="703"/>
      <c r="TSX3" s="703"/>
      <c r="TSY3" s="703"/>
      <c r="TSZ3" s="703"/>
      <c r="TTA3" s="703"/>
      <c r="TTB3" s="703"/>
      <c r="TTC3" s="703"/>
      <c r="TTD3" s="703"/>
      <c r="TTE3" s="703"/>
      <c r="TTF3" s="703"/>
      <c r="TTG3" s="703"/>
      <c r="TTH3" s="703"/>
      <c r="TTI3" s="703"/>
      <c r="TTJ3" s="703"/>
      <c r="TTK3" s="703"/>
      <c r="TTL3" s="703"/>
      <c r="TTM3" s="703"/>
      <c r="TTN3" s="703"/>
      <c r="TTO3" s="703"/>
      <c r="TTP3" s="703"/>
      <c r="TTQ3" s="703"/>
      <c r="TTR3" s="703"/>
      <c r="TTS3" s="703"/>
      <c r="TTT3" s="703"/>
      <c r="TTU3" s="703"/>
      <c r="TTV3" s="703"/>
      <c r="TTW3" s="703"/>
      <c r="TTX3" s="703"/>
      <c r="TTY3" s="703"/>
      <c r="TTZ3" s="703"/>
      <c r="TUA3" s="703"/>
      <c r="TUB3" s="703"/>
      <c r="TUC3" s="703"/>
      <c r="TUD3" s="703"/>
      <c r="TUE3" s="703"/>
      <c r="TUF3" s="703"/>
      <c r="TUG3" s="703"/>
      <c r="TUH3" s="703"/>
      <c r="TUI3" s="703"/>
      <c r="TUJ3" s="703"/>
      <c r="TUK3" s="703"/>
      <c r="TUL3" s="703"/>
      <c r="TUM3" s="703"/>
      <c r="TUN3" s="703"/>
      <c r="TUO3" s="703"/>
      <c r="TUP3" s="703"/>
      <c r="TUQ3" s="703"/>
      <c r="TUR3" s="703"/>
      <c r="TUS3" s="703"/>
      <c r="TUT3" s="703"/>
      <c r="TUU3" s="703"/>
      <c r="TUV3" s="703"/>
      <c r="TUW3" s="703"/>
      <c r="TUX3" s="703"/>
      <c r="TUY3" s="703"/>
      <c r="TUZ3" s="703"/>
      <c r="TVA3" s="703"/>
      <c r="TVB3" s="703"/>
      <c r="TVC3" s="703"/>
      <c r="TVD3" s="703"/>
      <c r="TVE3" s="703"/>
      <c r="TVF3" s="703"/>
      <c r="TVG3" s="703"/>
      <c r="TVH3" s="703"/>
      <c r="TVI3" s="703"/>
      <c r="TVJ3" s="703"/>
      <c r="TVK3" s="703"/>
      <c r="TVL3" s="703"/>
      <c r="TVM3" s="703"/>
      <c r="TVN3" s="703"/>
      <c r="TVO3" s="703"/>
      <c r="TVP3" s="703"/>
      <c r="TVQ3" s="703"/>
      <c r="TVR3" s="703"/>
      <c r="TVS3" s="703"/>
      <c r="TVT3" s="703"/>
      <c r="TVU3" s="703"/>
      <c r="TVV3" s="703"/>
      <c r="TVW3" s="703"/>
      <c r="TVX3" s="703"/>
      <c r="TVY3" s="703"/>
      <c r="TVZ3" s="703"/>
      <c r="TWA3" s="703"/>
      <c r="TWB3" s="703"/>
      <c r="TWC3" s="703"/>
      <c r="TWD3" s="703"/>
      <c r="TWE3" s="703"/>
      <c r="TWF3" s="703"/>
      <c r="TWG3" s="703"/>
      <c r="TWH3" s="703"/>
      <c r="TWI3" s="703"/>
      <c r="TWJ3" s="703"/>
      <c r="TWK3" s="703"/>
      <c r="TWL3" s="703"/>
      <c r="TWM3" s="703"/>
      <c r="TWN3" s="703"/>
      <c r="TWO3" s="703"/>
      <c r="TWP3" s="703"/>
      <c r="TWQ3" s="703"/>
      <c r="TWR3" s="703"/>
      <c r="TWS3" s="703"/>
      <c r="TWT3" s="703"/>
      <c r="TWU3" s="703"/>
      <c r="TWV3" s="703"/>
      <c r="TWW3" s="703"/>
      <c r="TWX3" s="703"/>
      <c r="TWY3" s="703"/>
      <c r="TWZ3" s="703"/>
      <c r="TXA3" s="703"/>
      <c r="TXB3" s="703"/>
      <c r="TXC3" s="703"/>
      <c r="TXD3" s="703"/>
      <c r="TXE3" s="703"/>
      <c r="TXF3" s="703"/>
      <c r="TXG3" s="703"/>
      <c r="TXH3" s="703"/>
      <c r="TXI3" s="703"/>
      <c r="TXJ3" s="703"/>
      <c r="TXK3" s="703"/>
      <c r="TXL3" s="703"/>
      <c r="TXM3" s="703"/>
      <c r="TXN3" s="703"/>
      <c r="TXO3" s="703"/>
      <c r="TXP3" s="703"/>
      <c r="TXQ3" s="703"/>
      <c r="TXR3" s="703"/>
      <c r="TXS3" s="703"/>
      <c r="TXT3" s="703"/>
      <c r="TXU3" s="703"/>
      <c r="TXV3" s="703"/>
      <c r="TXW3" s="703"/>
      <c r="TXX3" s="703"/>
      <c r="TXY3" s="703"/>
      <c r="TXZ3" s="703"/>
      <c r="TYA3" s="703"/>
      <c r="TYB3" s="703"/>
      <c r="TYC3" s="703"/>
      <c r="TYD3" s="703"/>
      <c r="TYE3" s="703"/>
      <c r="TYF3" s="703"/>
      <c r="TYG3" s="703"/>
      <c r="TYH3" s="703"/>
      <c r="TYI3" s="703"/>
      <c r="TYJ3" s="703"/>
      <c r="TYK3" s="703"/>
      <c r="TYL3" s="703"/>
      <c r="TYM3" s="703"/>
      <c r="TYN3" s="703"/>
      <c r="TYO3" s="703"/>
      <c r="TYP3" s="703"/>
      <c r="TYQ3" s="703"/>
      <c r="TYR3" s="703"/>
      <c r="TYS3" s="703"/>
      <c r="TYT3" s="703"/>
      <c r="TYU3" s="703"/>
      <c r="TYV3" s="703"/>
      <c r="TYW3" s="703"/>
      <c r="TYX3" s="703"/>
      <c r="TYY3" s="703"/>
      <c r="TYZ3" s="703"/>
      <c r="TZA3" s="703"/>
      <c r="TZB3" s="703"/>
      <c r="TZC3" s="703"/>
      <c r="TZD3" s="703"/>
      <c r="TZE3" s="703"/>
      <c r="TZF3" s="703"/>
      <c r="TZG3" s="703"/>
      <c r="TZH3" s="703"/>
      <c r="TZI3" s="703"/>
      <c r="TZJ3" s="703"/>
      <c r="TZK3" s="703"/>
      <c r="TZL3" s="703"/>
      <c r="TZM3" s="703"/>
      <c r="TZN3" s="703"/>
      <c r="TZO3" s="703"/>
      <c r="TZP3" s="703"/>
      <c r="TZQ3" s="703"/>
      <c r="TZR3" s="703"/>
      <c r="TZS3" s="703"/>
      <c r="TZT3" s="703"/>
      <c r="TZU3" s="703"/>
      <c r="TZV3" s="703"/>
      <c r="TZW3" s="703"/>
      <c r="TZX3" s="703"/>
      <c r="TZY3" s="703"/>
      <c r="TZZ3" s="703"/>
      <c r="UAA3" s="703"/>
      <c r="UAB3" s="703"/>
      <c r="UAC3" s="703"/>
      <c r="UAD3" s="703"/>
      <c r="UAE3" s="703"/>
      <c r="UAF3" s="703"/>
      <c r="UAG3" s="703"/>
      <c r="UAH3" s="703"/>
      <c r="UAI3" s="703"/>
      <c r="UAJ3" s="703"/>
      <c r="UAK3" s="703"/>
      <c r="UAL3" s="703"/>
      <c r="UAM3" s="703"/>
      <c r="UAN3" s="703"/>
      <c r="UAO3" s="703"/>
      <c r="UAP3" s="703"/>
      <c r="UAQ3" s="703"/>
      <c r="UAR3" s="703"/>
      <c r="UAS3" s="703"/>
      <c r="UAT3" s="703"/>
      <c r="UAU3" s="703"/>
      <c r="UAV3" s="703"/>
      <c r="UAW3" s="703"/>
      <c r="UAX3" s="703"/>
      <c r="UAY3" s="703"/>
      <c r="UAZ3" s="703"/>
      <c r="UBA3" s="703"/>
      <c r="UBB3" s="703"/>
      <c r="UBC3" s="703"/>
      <c r="UBD3" s="703"/>
      <c r="UBE3" s="703"/>
      <c r="UBF3" s="703"/>
      <c r="UBG3" s="703"/>
      <c r="UBH3" s="703"/>
      <c r="UBI3" s="703"/>
      <c r="UBJ3" s="703"/>
      <c r="UBK3" s="703"/>
      <c r="UBL3" s="703"/>
      <c r="UBM3" s="703"/>
      <c r="UBN3" s="703"/>
      <c r="UBO3" s="703"/>
      <c r="UBP3" s="703"/>
      <c r="UBQ3" s="703"/>
      <c r="UBR3" s="703"/>
      <c r="UBS3" s="703"/>
      <c r="UBT3" s="703"/>
      <c r="UBU3" s="703"/>
      <c r="UBV3" s="703"/>
      <c r="UBW3" s="703"/>
      <c r="UBX3" s="703"/>
      <c r="UBY3" s="703"/>
      <c r="UBZ3" s="703"/>
      <c r="UCA3" s="703"/>
      <c r="UCB3" s="703"/>
      <c r="UCC3" s="703"/>
      <c r="UCD3" s="703"/>
      <c r="UCE3" s="703"/>
      <c r="UCF3" s="703"/>
      <c r="UCG3" s="703"/>
      <c r="UCH3" s="703"/>
      <c r="UCI3" s="703"/>
      <c r="UCJ3" s="703"/>
      <c r="UCK3" s="703"/>
      <c r="UCL3" s="703"/>
      <c r="UCM3" s="703"/>
      <c r="UCN3" s="703"/>
      <c r="UCO3" s="703"/>
      <c r="UCP3" s="703"/>
      <c r="UCQ3" s="703"/>
      <c r="UCR3" s="703"/>
      <c r="UCS3" s="703"/>
      <c r="UCT3" s="703"/>
      <c r="UCU3" s="703"/>
      <c r="UCV3" s="703"/>
      <c r="UCW3" s="703"/>
      <c r="UCX3" s="703"/>
      <c r="UCY3" s="703"/>
      <c r="UCZ3" s="703"/>
      <c r="UDA3" s="703"/>
      <c r="UDB3" s="703"/>
      <c r="UDC3" s="703"/>
      <c r="UDD3" s="703"/>
      <c r="UDE3" s="703"/>
      <c r="UDF3" s="703"/>
      <c r="UDG3" s="703"/>
      <c r="UDH3" s="703"/>
      <c r="UDI3" s="703"/>
      <c r="UDJ3" s="703"/>
      <c r="UDK3" s="703"/>
      <c r="UDL3" s="703"/>
      <c r="UDM3" s="703"/>
      <c r="UDN3" s="703"/>
      <c r="UDO3" s="703"/>
      <c r="UDP3" s="703"/>
      <c r="UDQ3" s="703"/>
      <c r="UDR3" s="703"/>
      <c r="UDS3" s="703"/>
      <c r="UDT3" s="703"/>
      <c r="UDU3" s="703"/>
      <c r="UDV3" s="703"/>
      <c r="UDW3" s="703"/>
      <c r="UDX3" s="703"/>
      <c r="UDY3" s="703"/>
      <c r="UDZ3" s="703"/>
      <c r="UEA3" s="703"/>
      <c r="UEB3" s="703"/>
      <c r="UEC3" s="703"/>
      <c r="UED3" s="703"/>
      <c r="UEE3" s="703"/>
      <c r="UEF3" s="703"/>
      <c r="UEG3" s="703"/>
      <c r="UEH3" s="703"/>
      <c r="UEI3" s="703"/>
      <c r="UEJ3" s="703"/>
      <c r="UEK3" s="703"/>
      <c r="UEL3" s="703"/>
      <c r="UEM3" s="703"/>
      <c r="UEN3" s="703"/>
      <c r="UEO3" s="703"/>
      <c r="UEP3" s="703"/>
      <c r="UEQ3" s="703"/>
      <c r="UER3" s="703"/>
      <c r="UES3" s="703"/>
      <c r="UET3" s="703"/>
      <c r="UEU3" s="703"/>
      <c r="UEV3" s="703"/>
      <c r="UEW3" s="703"/>
      <c r="UEX3" s="703"/>
      <c r="UEY3" s="703"/>
      <c r="UEZ3" s="703"/>
      <c r="UFA3" s="703"/>
      <c r="UFB3" s="703"/>
      <c r="UFC3" s="703"/>
      <c r="UFD3" s="703"/>
      <c r="UFE3" s="703"/>
      <c r="UFF3" s="703"/>
      <c r="UFG3" s="703"/>
      <c r="UFH3" s="703"/>
      <c r="UFI3" s="703"/>
      <c r="UFJ3" s="703"/>
      <c r="UFK3" s="703"/>
      <c r="UFL3" s="703"/>
      <c r="UFM3" s="703"/>
      <c r="UFN3" s="703"/>
      <c r="UFO3" s="703"/>
      <c r="UFP3" s="703"/>
      <c r="UFQ3" s="703"/>
      <c r="UFR3" s="703"/>
      <c r="UFS3" s="703"/>
      <c r="UFT3" s="703"/>
      <c r="UFU3" s="703"/>
      <c r="UFV3" s="703"/>
      <c r="UFW3" s="703"/>
      <c r="UFX3" s="703"/>
      <c r="UFY3" s="703"/>
      <c r="UFZ3" s="703"/>
      <c r="UGA3" s="703"/>
      <c r="UGB3" s="703"/>
      <c r="UGC3" s="703"/>
      <c r="UGD3" s="703"/>
      <c r="UGE3" s="703"/>
      <c r="UGF3" s="703"/>
      <c r="UGG3" s="703"/>
      <c r="UGH3" s="703"/>
      <c r="UGI3" s="703"/>
      <c r="UGJ3" s="703"/>
      <c r="UGK3" s="703"/>
      <c r="UGL3" s="703"/>
      <c r="UGM3" s="703"/>
      <c r="UGN3" s="703"/>
      <c r="UGO3" s="703"/>
      <c r="UGP3" s="703"/>
      <c r="UGQ3" s="703"/>
      <c r="UGR3" s="703"/>
      <c r="UGS3" s="703"/>
      <c r="UGT3" s="703"/>
      <c r="UGU3" s="703"/>
      <c r="UGV3" s="703"/>
      <c r="UGW3" s="703"/>
      <c r="UGX3" s="703"/>
      <c r="UGY3" s="703"/>
      <c r="UGZ3" s="703"/>
      <c r="UHA3" s="703"/>
      <c r="UHB3" s="703"/>
      <c r="UHC3" s="703"/>
      <c r="UHD3" s="703"/>
      <c r="UHE3" s="703"/>
      <c r="UHF3" s="703"/>
      <c r="UHG3" s="703"/>
      <c r="UHH3" s="703"/>
      <c r="UHI3" s="703"/>
      <c r="UHJ3" s="703"/>
      <c r="UHK3" s="703"/>
      <c r="UHL3" s="703"/>
      <c r="UHM3" s="703"/>
      <c r="UHN3" s="703"/>
      <c r="UHO3" s="703"/>
      <c r="UHP3" s="703"/>
      <c r="UHQ3" s="703"/>
      <c r="UHR3" s="703"/>
      <c r="UHS3" s="703"/>
      <c r="UHT3" s="703"/>
      <c r="UHU3" s="703"/>
      <c r="UHV3" s="703"/>
      <c r="UHW3" s="703"/>
      <c r="UHX3" s="703"/>
      <c r="UHY3" s="703"/>
      <c r="UHZ3" s="703"/>
      <c r="UIA3" s="703"/>
      <c r="UIB3" s="703"/>
      <c r="UIC3" s="703"/>
      <c r="UID3" s="703"/>
      <c r="UIE3" s="703"/>
      <c r="UIF3" s="703"/>
      <c r="UIG3" s="703"/>
      <c r="UIH3" s="703"/>
      <c r="UII3" s="703"/>
      <c r="UIJ3" s="703"/>
      <c r="UIK3" s="703"/>
      <c r="UIL3" s="703"/>
      <c r="UIM3" s="703"/>
      <c r="UIN3" s="703"/>
      <c r="UIO3" s="703"/>
      <c r="UIP3" s="703"/>
      <c r="UIQ3" s="703"/>
      <c r="UIR3" s="703"/>
      <c r="UIS3" s="703"/>
      <c r="UIT3" s="703"/>
      <c r="UIU3" s="703"/>
      <c r="UIV3" s="703"/>
      <c r="UIW3" s="703"/>
      <c r="UIX3" s="703"/>
      <c r="UIY3" s="703"/>
      <c r="UIZ3" s="703"/>
      <c r="UJA3" s="703"/>
      <c r="UJB3" s="703"/>
      <c r="UJC3" s="703"/>
      <c r="UJD3" s="703"/>
      <c r="UJE3" s="703"/>
      <c r="UJF3" s="703"/>
      <c r="UJG3" s="703"/>
      <c r="UJH3" s="703"/>
      <c r="UJI3" s="703"/>
      <c r="UJJ3" s="703"/>
      <c r="UJK3" s="703"/>
      <c r="UJL3" s="703"/>
      <c r="UJM3" s="703"/>
      <c r="UJN3" s="703"/>
      <c r="UJO3" s="703"/>
      <c r="UJP3" s="703"/>
      <c r="UJQ3" s="703"/>
      <c r="UJR3" s="703"/>
      <c r="UJS3" s="703"/>
      <c r="UJT3" s="703"/>
      <c r="UJU3" s="703"/>
      <c r="UJV3" s="703"/>
      <c r="UJW3" s="703"/>
      <c r="UJX3" s="703"/>
      <c r="UJY3" s="703"/>
      <c r="UJZ3" s="703"/>
      <c r="UKA3" s="703"/>
      <c r="UKB3" s="703"/>
      <c r="UKC3" s="703"/>
      <c r="UKD3" s="703"/>
      <c r="UKE3" s="703"/>
      <c r="UKF3" s="703"/>
      <c r="UKG3" s="703"/>
      <c r="UKH3" s="703"/>
      <c r="UKI3" s="703"/>
      <c r="UKJ3" s="703"/>
      <c r="UKK3" s="703"/>
      <c r="UKL3" s="703"/>
      <c r="UKM3" s="703"/>
      <c r="UKN3" s="703"/>
      <c r="UKO3" s="703"/>
      <c r="UKP3" s="703"/>
      <c r="UKQ3" s="703"/>
      <c r="UKR3" s="703"/>
      <c r="UKS3" s="703"/>
      <c r="UKT3" s="703"/>
      <c r="UKU3" s="703"/>
      <c r="UKV3" s="703"/>
      <c r="UKW3" s="703"/>
      <c r="UKX3" s="703"/>
      <c r="UKY3" s="703"/>
      <c r="UKZ3" s="703"/>
      <c r="ULA3" s="703"/>
      <c r="ULB3" s="703"/>
      <c r="ULC3" s="703"/>
      <c r="ULD3" s="703"/>
      <c r="ULE3" s="703"/>
      <c r="ULF3" s="703"/>
      <c r="ULG3" s="703"/>
      <c r="ULH3" s="703"/>
      <c r="ULI3" s="703"/>
      <c r="ULJ3" s="703"/>
      <c r="ULK3" s="703"/>
      <c r="ULL3" s="703"/>
      <c r="ULM3" s="703"/>
      <c r="ULN3" s="703"/>
      <c r="ULO3" s="703"/>
      <c r="ULP3" s="703"/>
      <c r="ULQ3" s="703"/>
      <c r="ULR3" s="703"/>
      <c r="ULS3" s="703"/>
      <c r="ULT3" s="703"/>
      <c r="ULU3" s="703"/>
      <c r="ULV3" s="703"/>
      <c r="ULW3" s="703"/>
      <c r="ULX3" s="703"/>
      <c r="ULY3" s="703"/>
      <c r="ULZ3" s="703"/>
      <c r="UMA3" s="703"/>
      <c r="UMB3" s="703"/>
      <c r="UMC3" s="703"/>
      <c r="UMD3" s="703"/>
      <c r="UME3" s="703"/>
      <c r="UMF3" s="703"/>
      <c r="UMG3" s="703"/>
      <c r="UMH3" s="703"/>
      <c r="UMI3" s="703"/>
      <c r="UMJ3" s="703"/>
      <c r="UMK3" s="703"/>
      <c r="UML3" s="703"/>
      <c r="UMM3" s="703"/>
      <c r="UMN3" s="703"/>
      <c r="UMO3" s="703"/>
      <c r="UMP3" s="703"/>
      <c r="UMQ3" s="703"/>
      <c r="UMR3" s="703"/>
      <c r="UMS3" s="703"/>
      <c r="UMT3" s="703"/>
      <c r="UMU3" s="703"/>
      <c r="UMV3" s="703"/>
      <c r="UMW3" s="703"/>
      <c r="UMX3" s="703"/>
      <c r="UMY3" s="703"/>
      <c r="UMZ3" s="703"/>
      <c r="UNA3" s="703"/>
      <c r="UNB3" s="703"/>
      <c r="UNC3" s="703"/>
      <c r="UND3" s="703"/>
      <c r="UNE3" s="703"/>
      <c r="UNF3" s="703"/>
      <c r="UNG3" s="703"/>
      <c r="UNH3" s="703"/>
      <c r="UNI3" s="703"/>
      <c r="UNJ3" s="703"/>
      <c r="UNK3" s="703"/>
      <c r="UNL3" s="703"/>
      <c r="UNM3" s="703"/>
      <c r="UNN3" s="703"/>
      <c r="UNO3" s="703"/>
      <c r="UNP3" s="703"/>
      <c r="UNQ3" s="703"/>
      <c r="UNR3" s="703"/>
      <c r="UNS3" s="703"/>
      <c r="UNT3" s="703"/>
      <c r="UNU3" s="703"/>
      <c r="UNV3" s="703"/>
      <c r="UNW3" s="703"/>
      <c r="UNX3" s="703"/>
      <c r="UNY3" s="703"/>
      <c r="UNZ3" s="703"/>
      <c r="UOA3" s="703"/>
      <c r="UOB3" s="703"/>
      <c r="UOC3" s="703"/>
      <c r="UOD3" s="703"/>
      <c r="UOE3" s="703"/>
      <c r="UOF3" s="703"/>
      <c r="UOG3" s="703"/>
      <c r="UOH3" s="703"/>
      <c r="UOI3" s="703"/>
      <c r="UOJ3" s="703"/>
      <c r="UOK3" s="703"/>
      <c r="UOL3" s="703"/>
      <c r="UOM3" s="703"/>
      <c r="UON3" s="703"/>
      <c r="UOO3" s="703"/>
      <c r="UOP3" s="703"/>
      <c r="UOQ3" s="703"/>
      <c r="UOR3" s="703"/>
      <c r="UOS3" s="703"/>
      <c r="UOT3" s="703"/>
      <c r="UOU3" s="703"/>
      <c r="UOV3" s="703"/>
      <c r="UOW3" s="703"/>
      <c r="UOX3" s="703"/>
      <c r="UOY3" s="703"/>
      <c r="UOZ3" s="703"/>
      <c r="UPA3" s="703"/>
      <c r="UPB3" s="703"/>
      <c r="UPC3" s="703"/>
      <c r="UPD3" s="703"/>
      <c r="UPE3" s="703"/>
      <c r="UPF3" s="703"/>
      <c r="UPG3" s="703"/>
      <c r="UPH3" s="703"/>
      <c r="UPI3" s="703"/>
      <c r="UPJ3" s="703"/>
      <c r="UPK3" s="703"/>
      <c r="UPL3" s="703"/>
      <c r="UPM3" s="703"/>
      <c r="UPN3" s="703"/>
      <c r="UPO3" s="703"/>
      <c r="UPP3" s="703"/>
      <c r="UPQ3" s="703"/>
      <c r="UPR3" s="703"/>
      <c r="UPS3" s="703"/>
      <c r="UPT3" s="703"/>
      <c r="UPU3" s="703"/>
      <c r="UPV3" s="703"/>
      <c r="UPW3" s="703"/>
      <c r="UPX3" s="703"/>
      <c r="UPY3" s="703"/>
      <c r="UPZ3" s="703"/>
      <c r="UQA3" s="703"/>
      <c r="UQB3" s="703"/>
      <c r="UQC3" s="703"/>
      <c r="UQD3" s="703"/>
      <c r="UQE3" s="703"/>
      <c r="UQF3" s="703"/>
      <c r="UQG3" s="703"/>
      <c r="UQH3" s="703"/>
      <c r="UQI3" s="703"/>
      <c r="UQJ3" s="703"/>
      <c r="UQK3" s="703"/>
      <c r="UQL3" s="703"/>
      <c r="UQM3" s="703"/>
      <c r="UQN3" s="703"/>
      <c r="UQO3" s="703"/>
      <c r="UQP3" s="703"/>
      <c r="UQQ3" s="703"/>
      <c r="UQR3" s="703"/>
      <c r="UQS3" s="703"/>
      <c r="UQT3" s="703"/>
      <c r="UQU3" s="703"/>
      <c r="UQV3" s="703"/>
      <c r="UQW3" s="703"/>
      <c r="UQX3" s="703"/>
      <c r="UQY3" s="703"/>
      <c r="UQZ3" s="703"/>
      <c r="URA3" s="703"/>
      <c r="URB3" s="703"/>
      <c r="URC3" s="703"/>
      <c r="URD3" s="703"/>
      <c r="URE3" s="703"/>
      <c r="URF3" s="703"/>
      <c r="URG3" s="703"/>
      <c r="URH3" s="703"/>
      <c r="URI3" s="703"/>
      <c r="URJ3" s="703"/>
      <c r="URK3" s="703"/>
      <c r="URL3" s="703"/>
      <c r="URM3" s="703"/>
      <c r="URN3" s="703"/>
      <c r="URO3" s="703"/>
      <c r="URP3" s="703"/>
      <c r="URQ3" s="703"/>
      <c r="URR3" s="703"/>
      <c r="URS3" s="703"/>
      <c r="URT3" s="703"/>
      <c r="URU3" s="703"/>
      <c r="URV3" s="703"/>
      <c r="URW3" s="703"/>
      <c r="URX3" s="703"/>
      <c r="URY3" s="703"/>
      <c r="URZ3" s="703"/>
      <c r="USA3" s="703"/>
      <c r="USB3" s="703"/>
      <c r="USC3" s="703"/>
      <c r="USD3" s="703"/>
      <c r="USE3" s="703"/>
      <c r="USF3" s="703"/>
      <c r="USG3" s="703"/>
      <c r="USH3" s="703"/>
      <c r="USI3" s="703"/>
      <c r="USJ3" s="703"/>
      <c r="USK3" s="703"/>
      <c r="USL3" s="703"/>
      <c r="USM3" s="703"/>
      <c r="USN3" s="703"/>
      <c r="USO3" s="703"/>
      <c r="USP3" s="703"/>
      <c r="USQ3" s="703"/>
      <c r="USR3" s="703"/>
      <c r="USS3" s="703"/>
      <c r="UST3" s="703"/>
      <c r="USU3" s="703"/>
      <c r="USV3" s="703"/>
      <c r="USW3" s="703"/>
      <c r="USX3" s="703"/>
      <c r="USY3" s="703"/>
      <c r="USZ3" s="703"/>
      <c r="UTA3" s="703"/>
      <c r="UTB3" s="703"/>
      <c r="UTC3" s="703"/>
      <c r="UTD3" s="703"/>
      <c r="UTE3" s="703"/>
      <c r="UTF3" s="703"/>
      <c r="UTG3" s="703"/>
      <c r="UTH3" s="703"/>
      <c r="UTI3" s="703"/>
      <c r="UTJ3" s="703"/>
      <c r="UTK3" s="703"/>
      <c r="UTL3" s="703"/>
      <c r="UTM3" s="703"/>
      <c r="UTN3" s="703"/>
      <c r="UTO3" s="703"/>
      <c r="UTP3" s="703"/>
      <c r="UTQ3" s="703"/>
      <c r="UTR3" s="703"/>
      <c r="UTS3" s="703"/>
      <c r="UTT3" s="703"/>
      <c r="UTU3" s="703"/>
      <c r="UTV3" s="703"/>
      <c r="UTW3" s="703"/>
      <c r="UTX3" s="703"/>
      <c r="UTY3" s="703"/>
      <c r="UTZ3" s="703"/>
      <c r="UUA3" s="703"/>
      <c r="UUB3" s="703"/>
      <c r="UUC3" s="703"/>
      <c r="UUD3" s="703"/>
      <c r="UUE3" s="703"/>
      <c r="UUF3" s="703"/>
      <c r="UUG3" s="703"/>
      <c r="UUH3" s="703"/>
      <c r="UUI3" s="703"/>
      <c r="UUJ3" s="703"/>
      <c r="UUK3" s="703"/>
      <c r="UUL3" s="703"/>
      <c r="UUM3" s="703"/>
      <c r="UUN3" s="703"/>
      <c r="UUO3" s="703"/>
      <c r="UUP3" s="703"/>
      <c r="UUQ3" s="703"/>
      <c r="UUR3" s="703"/>
      <c r="UUS3" s="703"/>
      <c r="UUT3" s="703"/>
      <c r="UUU3" s="703"/>
      <c r="UUV3" s="703"/>
      <c r="UUW3" s="703"/>
      <c r="UUX3" s="703"/>
      <c r="UUY3" s="703"/>
      <c r="UUZ3" s="703"/>
      <c r="UVA3" s="703"/>
      <c r="UVB3" s="703"/>
      <c r="UVC3" s="703"/>
      <c r="UVD3" s="703"/>
      <c r="UVE3" s="703"/>
      <c r="UVF3" s="703"/>
      <c r="UVG3" s="703"/>
      <c r="UVH3" s="703"/>
      <c r="UVI3" s="703"/>
      <c r="UVJ3" s="703"/>
      <c r="UVK3" s="703"/>
      <c r="UVL3" s="703"/>
      <c r="UVM3" s="703"/>
      <c r="UVN3" s="703"/>
      <c r="UVO3" s="703"/>
      <c r="UVP3" s="703"/>
      <c r="UVQ3" s="703"/>
      <c r="UVR3" s="703"/>
      <c r="UVS3" s="703"/>
      <c r="UVT3" s="703"/>
      <c r="UVU3" s="703"/>
      <c r="UVV3" s="703"/>
      <c r="UVW3" s="703"/>
      <c r="UVX3" s="703"/>
      <c r="UVY3" s="703"/>
      <c r="UVZ3" s="703"/>
      <c r="UWA3" s="703"/>
      <c r="UWB3" s="703"/>
      <c r="UWC3" s="703"/>
      <c r="UWD3" s="703"/>
      <c r="UWE3" s="703"/>
      <c r="UWF3" s="703"/>
      <c r="UWG3" s="703"/>
      <c r="UWH3" s="703"/>
      <c r="UWI3" s="703"/>
      <c r="UWJ3" s="703"/>
      <c r="UWK3" s="703"/>
      <c r="UWL3" s="703"/>
      <c r="UWM3" s="703"/>
      <c r="UWN3" s="703"/>
      <c r="UWO3" s="703"/>
      <c r="UWP3" s="703"/>
      <c r="UWQ3" s="703"/>
      <c r="UWR3" s="703"/>
      <c r="UWS3" s="703"/>
      <c r="UWT3" s="703"/>
      <c r="UWU3" s="703"/>
      <c r="UWV3" s="703"/>
      <c r="UWW3" s="703"/>
      <c r="UWX3" s="703"/>
      <c r="UWY3" s="703"/>
      <c r="UWZ3" s="703"/>
      <c r="UXA3" s="703"/>
      <c r="UXB3" s="703"/>
      <c r="UXC3" s="703"/>
      <c r="UXD3" s="703"/>
      <c r="UXE3" s="703"/>
      <c r="UXF3" s="703"/>
      <c r="UXG3" s="703"/>
      <c r="UXH3" s="703"/>
      <c r="UXI3" s="703"/>
      <c r="UXJ3" s="703"/>
      <c r="UXK3" s="703"/>
      <c r="UXL3" s="703"/>
      <c r="UXM3" s="703"/>
      <c r="UXN3" s="703"/>
      <c r="UXO3" s="703"/>
      <c r="UXP3" s="703"/>
      <c r="UXQ3" s="703"/>
      <c r="UXR3" s="703"/>
      <c r="UXS3" s="703"/>
      <c r="UXT3" s="703"/>
      <c r="UXU3" s="703"/>
      <c r="UXV3" s="703"/>
      <c r="UXW3" s="703"/>
      <c r="UXX3" s="703"/>
      <c r="UXY3" s="703"/>
      <c r="UXZ3" s="703"/>
      <c r="UYA3" s="703"/>
      <c r="UYB3" s="703"/>
      <c r="UYC3" s="703"/>
      <c r="UYD3" s="703"/>
      <c r="UYE3" s="703"/>
      <c r="UYF3" s="703"/>
      <c r="UYG3" s="703"/>
      <c r="UYH3" s="703"/>
      <c r="UYI3" s="703"/>
      <c r="UYJ3" s="703"/>
      <c r="UYK3" s="703"/>
      <c r="UYL3" s="703"/>
      <c r="UYM3" s="703"/>
      <c r="UYN3" s="703"/>
      <c r="UYO3" s="703"/>
      <c r="UYP3" s="703"/>
      <c r="UYQ3" s="703"/>
      <c r="UYR3" s="703"/>
      <c r="UYS3" s="703"/>
      <c r="UYT3" s="703"/>
      <c r="UYU3" s="703"/>
      <c r="UYV3" s="703"/>
      <c r="UYW3" s="703"/>
      <c r="UYX3" s="703"/>
      <c r="UYY3" s="703"/>
      <c r="UYZ3" s="703"/>
      <c r="UZA3" s="703"/>
      <c r="UZB3" s="703"/>
      <c r="UZC3" s="703"/>
      <c r="UZD3" s="703"/>
      <c r="UZE3" s="703"/>
      <c r="UZF3" s="703"/>
      <c r="UZG3" s="703"/>
      <c r="UZH3" s="703"/>
      <c r="UZI3" s="703"/>
      <c r="UZJ3" s="703"/>
      <c r="UZK3" s="703"/>
      <c r="UZL3" s="703"/>
      <c r="UZM3" s="703"/>
      <c r="UZN3" s="703"/>
      <c r="UZO3" s="703"/>
      <c r="UZP3" s="703"/>
      <c r="UZQ3" s="703"/>
      <c r="UZR3" s="703"/>
      <c r="UZS3" s="703"/>
      <c r="UZT3" s="703"/>
      <c r="UZU3" s="703"/>
      <c r="UZV3" s="703"/>
      <c r="UZW3" s="703"/>
      <c r="UZX3" s="703"/>
      <c r="UZY3" s="703"/>
      <c r="UZZ3" s="703"/>
      <c r="VAA3" s="703"/>
      <c r="VAB3" s="703"/>
      <c r="VAC3" s="703"/>
      <c r="VAD3" s="703"/>
      <c r="VAE3" s="703"/>
      <c r="VAF3" s="703"/>
      <c r="VAG3" s="703"/>
      <c r="VAH3" s="703"/>
      <c r="VAI3" s="703"/>
      <c r="VAJ3" s="703"/>
      <c r="VAK3" s="703"/>
      <c r="VAL3" s="703"/>
      <c r="VAM3" s="703"/>
      <c r="VAN3" s="703"/>
      <c r="VAO3" s="703"/>
      <c r="VAP3" s="703"/>
      <c r="VAQ3" s="703"/>
      <c r="VAR3" s="703"/>
      <c r="VAS3" s="703"/>
      <c r="VAT3" s="703"/>
      <c r="VAU3" s="703"/>
      <c r="VAV3" s="703"/>
      <c r="VAW3" s="703"/>
      <c r="VAX3" s="703"/>
      <c r="VAY3" s="703"/>
      <c r="VAZ3" s="703"/>
      <c r="VBA3" s="703"/>
      <c r="VBB3" s="703"/>
      <c r="VBC3" s="703"/>
      <c r="VBD3" s="703"/>
      <c r="VBE3" s="703"/>
      <c r="VBF3" s="703"/>
      <c r="VBG3" s="703"/>
      <c r="VBH3" s="703"/>
      <c r="VBI3" s="703"/>
      <c r="VBJ3" s="703"/>
      <c r="VBK3" s="703"/>
      <c r="VBL3" s="703"/>
      <c r="VBM3" s="703"/>
      <c r="VBN3" s="703"/>
      <c r="VBO3" s="703"/>
      <c r="VBP3" s="703"/>
      <c r="VBQ3" s="703"/>
      <c r="VBR3" s="703"/>
      <c r="VBS3" s="703"/>
      <c r="VBT3" s="703"/>
      <c r="VBU3" s="703"/>
      <c r="VBV3" s="703"/>
      <c r="VBW3" s="703"/>
      <c r="VBX3" s="703"/>
      <c r="VBY3" s="703"/>
      <c r="VBZ3" s="703"/>
      <c r="VCA3" s="703"/>
      <c r="VCB3" s="703"/>
      <c r="VCC3" s="703"/>
      <c r="VCD3" s="703"/>
      <c r="VCE3" s="703"/>
      <c r="VCF3" s="703"/>
      <c r="VCG3" s="703"/>
      <c r="VCH3" s="703"/>
      <c r="VCI3" s="703"/>
      <c r="VCJ3" s="703"/>
      <c r="VCK3" s="703"/>
      <c r="VCL3" s="703"/>
      <c r="VCM3" s="703"/>
      <c r="VCN3" s="703"/>
      <c r="VCO3" s="703"/>
      <c r="VCP3" s="703"/>
      <c r="VCQ3" s="703"/>
      <c r="VCR3" s="703"/>
      <c r="VCS3" s="703"/>
      <c r="VCT3" s="703"/>
      <c r="VCU3" s="703"/>
      <c r="VCV3" s="703"/>
      <c r="VCW3" s="703"/>
      <c r="VCX3" s="703"/>
      <c r="VCY3" s="703"/>
      <c r="VCZ3" s="703"/>
      <c r="VDA3" s="703"/>
      <c r="VDB3" s="703"/>
      <c r="VDC3" s="703"/>
      <c r="VDD3" s="703"/>
      <c r="VDE3" s="703"/>
      <c r="VDF3" s="703"/>
      <c r="VDG3" s="703"/>
      <c r="VDH3" s="703"/>
      <c r="VDI3" s="703"/>
      <c r="VDJ3" s="703"/>
      <c r="VDK3" s="703"/>
      <c r="VDL3" s="703"/>
      <c r="VDM3" s="703"/>
      <c r="VDN3" s="703"/>
      <c r="VDO3" s="703"/>
      <c r="VDP3" s="703"/>
      <c r="VDQ3" s="703"/>
      <c r="VDR3" s="703"/>
      <c r="VDS3" s="703"/>
      <c r="VDT3" s="703"/>
      <c r="VDU3" s="703"/>
      <c r="VDV3" s="703"/>
      <c r="VDW3" s="703"/>
      <c r="VDX3" s="703"/>
      <c r="VDY3" s="703"/>
      <c r="VDZ3" s="703"/>
      <c r="VEA3" s="703"/>
      <c r="VEB3" s="703"/>
      <c r="VEC3" s="703"/>
      <c r="VED3" s="703"/>
      <c r="VEE3" s="703"/>
      <c r="VEF3" s="703"/>
      <c r="VEG3" s="703"/>
      <c r="VEH3" s="703"/>
      <c r="VEI3" s="703"/>
      <c r="VEJ3" s="703"/>
      <c r="VEK3" s="703"/>
      <c r="VEL3" s="703"/>
      <c r="VEM3" s="703"/>
      <c r="VEN3" s="703"/>
      <c r="VEO3" s="703"/>
      <c r="VEP3" s="703"/>
      <c r="VEQ3" s="703"/>
      <c r="VER3" s="703"/>
      <c r="VES3" s="703"/>
      <c r="VET3" s="703"/>
      <c r="VEU3" s="703"/>
      <c r="VEV3" s="703"/>
      <c r="VEW3" s="703"/>
      <c r="VEX3" s="703"/>
      <c r="VEY3" s="703"/>
      <c r="VEZ3" s="703"/>
      <c r="VFA3" s="703"/>
      <c r="VFB3" s="703"/>
      <c r="VFC3" s="703"/>
      <c r="VFD3" s="703"/>
      <c r="VFE3" s="703"/>
      <c r="VFF3" s="703"/>
      <c r="VFG3" s="703"/>
      <c r="VFH3" s="703"/>
      <c r="VFI3" s="703"/>
      <c r="VFJ3" s="703"/>
      <c r="VFK3" s="703"/>
      <c r="VFL3" s="703"/>
      <c r="VFM3" s="703"/>
      <c r="VFN3" s="703"/>
      <c r="VFO3" s="703"/>
      <c r="VFP3" s="703"/>
      <c r="VFQ3" s="703"/>
      <c r="VFR3" s="703"/>
      <c r="VFS3" s="703"/>
      <c r="VFT3" s="703"/>
      <c r="VFU3" s="703"/>
      <c r="VFV3" s="703"/>
      <c r="VFW3" s="703"/>
      <c r="VFX3" s="703"/>
      <c r="VFY3" s="703"/>
      <c r="VFZ3" s="703"/>
      <c r="VGA3" s="703"/>
      <c r="VGB3" s="703"/>
      <c r="VGC3" s="703"/>
      <c r="VGD3" s="703"/>
      <c r="VGE3" s="703"/>
      <c r="VGF3" s="703"/>
      <c r="VGG3" s="703"/>
      <c r="VGH3" s="703"/>
      <c r="VGI3" s="703"/>
      <c r="VGJ3" s="703"/>
      <c r="VGK3" s="703"/>
      <c r="VGL3" s="703"/>
      <c r="VGM3" s="703"/>
      <c r="VGN3" s="703"/>
      <c r="VGO3" s="703"/>
      <c r="VGP3" s="703"/>
      <c r="VGQ3" s="703"/>
      <c r="VGR3" s="703"/>
      <c r="VGS3" s="703"/>
      <c r="VGT3" s="703"/>
      <c r="VGU3" s="703"/>
      <c r="VGV3" s="703"/>
      <c r="VGW3" s="703"/>
      <c r="VGX3" s="703"/>
      <c r="VGY3" s="703"/>
      <c r="VGZ3" s="703"/>
      <c r="VHA3" s="703"/>
      <c r="VHB3" s="703"/>
      <c r="VHC3" s="703"/>
      <c r="VHD3" s="703"/>
      <c r="VHE3" s="703"/>
      <c r="VHF3" s="703"/>
      <c r="VHG3" s="703"/>
      <c r="VHH3" s="703"/>
      <c r="VHI3" s="703"/>
      <c r="VHJ3" s="703"/>
      <c r="VHK3" s="703"/>
      <c r="VHL3" s="703"/>
      <c r="VHM3" s="703"/>
      <c r="VHN3" s="703"/>
      <c r="VHO3" s="703"/>
      <c r="VHP3" s="703"/>
      <c r="VHQ3" s="703"/>
      <c r="VHR3" s="703"/>
      <c r="VHS3" s="703"/>
      <c r="VHT3" s="703"/>
      <c r="VHU3" s="703"/>
      <c r="VHV3" s="703"/>
      <c r="VHW3" s="703"/>
      <c r="VHX3" s="703"/>
      <c r="VHY3" s="703"/>
      <c r="VHZ3" s="703"/>
      <c r="VIA3" s="703"/>
      <c r="VIB3" s="703"/>
      <c r="VIC3" s="703"/>
      <c r="VID3" s="703"/>
      <c r="VIE3" s="703"/>
      <c r="VIF3" s="703"/>
      <c r="VIG3" s="703"/>
      <c r="VIH3" s="703"/>
      <c r="VII3" s="703"/>
      <c r="VIJ3" s="703"/>
      <c r="VIK3" s="703"/>
      <c r="VIL3" s="703"/>
      <c r="VIM3" s="703"/>
      <c r="VIN3" s="703"/>
      <c r="VIO3" s="703"/>
      <c r="VIP3" s="703"/>
      <c r="VIQ3" s="703"/>
      <c r="VIR3" s="703"/>
      <c r="VIS3" s="703"/>
      <c r="VIT3" s="703"/>
      <c r="VIU3" s="703"/>
      <c r="VIV3" s="703"/>
      <c r="VIW3" s="703"/>
      <c r="VIX3" s="703"/>
      <c r="VIY3" s="703"/>
      <c r="VIZ3" s="703"/>
      <c r="VJA3" s="703"/>
      <c r="VJB3" s="703"/>
      <c r="VJC3" s="703"/>
      <c r="VJD3" s="703"/>
      <c r="VJE3" s="703"/>
      <c r="VJF3" s="703"/>
      <c r="VJG3" s="703"/>
      <c r="VJH3" s="703"/>
      <c r="VJI3" s="703"/>
      <c r="VJJ3" s="703"/>
      <c r="VJK3" s="703"/>
      <c r="VJL3" s="703"/>
      <c r="VJM3" s="703"/>
      <c r="VJN3" s="703"/>
      <c r="VJO3" s="703"/>
      <c r="VJP3" s="703"/>
      <c r="VJQ3" s="703"/>
      <c r="VJR3" s="703"/>
      <c r="VJS3" s="703"/>
      <c r="VJT3" s="703"/>
      <c r="VJU3" s="703"/>
      <c r="VJV3" s="703"/>
      <c r="VJW3" s="703"/>
      <c r="VJX3" s="703"/>
      <c r="VJY3" s="703"/>
      <c r="VJZ3" s="703"/>
      <c r="VKA3" s="703"/>
      <c r="VKB3" s="703"/>
      <c r="VKC3" s="703"/>
      <c r="VKD3" s="703"/>
      <c r="VKE3" s="703"/>
      <c r="VKF3" s="703"/>
      <c r="VKG3" s="703"/>
      <c r="VKH3" s="703"/>
      <c r="VKI3" s="703"/>
      <c r="VKJ3" s="703"/>
      <c r="VKK3" s="703"/>
      <c r="VKL3" s="703"/>
      <c r="VKM3" s="703"/>
      <c r="VKN3" s="703"/>
      <c r="VKO3" s="703"/>
      <c r="VKP3" s="703"/>
      <c r="VKQ3" s="703"/>
      <c r="VKR3" s="703"/>
      <c r="VKS3" s="703"/>
      <c r="VKT3" s="703"/>
      <c r="VKU3" s="703"/>
      <c r="VKV3" s="703"/>
      <c r="VKW3" s="703"/>
      <c r="VKX3" s="703"/>
      <c r="VKY3" s="703"/>
      <c r="VKZ3" s="703"/>
      <c r="VLA3" s="703"/>
      <c r="VLB3" s="703"/>
      <c r="VLC3" s="703"/>
      <c r="VLD3" s="703"/>
      <c r="VLE3" s="703"/>
      <c r="VLF3" s="703"/>
      <c r="VLG3" s="703"/>
      <c r="VLH3" s="703"/>
      <c r="VLI3" s="703"/>
      <c r="VLJ3" s="703"/>
      <c r="VLK3" s="703"/>
      <c r="VLL3" s="703"/>
      <c r="VLM3" s="703"/>
      <c r="VLN3" s="703"/>
      <c r="VLO3" s="703"/>
      <c r="VLP3" s="703"/>
      <c r="VLQ3" s="703"/>
      <c r="VLR3" s="703"/>
      <c r="VLS3" s="703"/>
      <c r="VLT3" s="703"/>
      <c r="VLU3" s="703"/>
      <c r="VLV3" s="703"/>
      <c r="VLW3" s="703"/>
      <c r="VLX3" s="703"/>
      <c r="VLY3" s="703"/>
      <c r="VLZ3" s="703"/>
      <c r="VMA3" s="703"/>
      <c r="VMB3" s="703"/>
      <c r="VMC3" s="703"/>
      <c r="VMD3" s="703"/>
      <c r="VME3" s="703"/>
      <c r="VMF3" s="703"/>
      <c r="VMG3" s="703"/>
      <c r="VMH3" s="703"/>
      <c r="VMI3" s="703"/>
      <c r="VMJ3" s="703"/>
      <c r="VMK3" s="703"/>
      <c r="VML3" s="703"/>
      <c r="VMM3" s="703"/>
      <c r="VMN3" s="703"/>
      <c r="VMO3" s="703"/>
      <c r="VMP3" s="703"/>
      <c r="VMQ3" s="703"/>
      <c r="VMR3" s="703"/>
      <c r="VMS3" s="703"/>
      <c r="VMT3" s="703"/>
      <c r="VMU3" s="703"/>
      <c r="VMV3" s="703"/>
      <c r="VMW3" s="703"/>
      <c r="VMX3" s="703"/>
      <c r="VMY3" s="703"/>
      <c r="VMZ3" s="703"/>
      <c r="VNA3" s="703"/>
      <c r="VNB3" s="703"/>
      <c r="VNC3" s="703"/>
      <c r="VND3" s="703"/>
      <c r="VNE3" s="703"/>
      <c r="VNF3" s="703"/>
      <c r="VNG3" s="703"/>
      <c r="VNH3" s="703"/>
      <c r="VNI3" s="703"/>
      <c r="VNJ3" s="703"/>
      <c r="VNK3" s="703"/>
      <c r="VNL3" s="703"/>
      <c r="VNM3" s="703"/>
      <c r="VNN3" s="703"/>
      <c r="VNO3" s="703"/>
      <c r="VNP3" s="703"/>
      <c r="VNQ3" s="703"/>
      <c r="VNR3" s="703"/>
      <c r="VNS3" s="703"/>
      <c r="VNT3" s="703"/>
      <c r="VNU3" s="703"/>
      <c r="VNV3" s="703"/>
      <c r="VNW3" s="703"/>
      <c r="VNX3" s="703"/>
      <c r="VNY3" s="703"/>
      <c r="VNZ3" s="703"/>
      <c r="VOA3" s="703"/>
      <c r="VOB3" s="703"/>
      <c r="VOC3" s="703"/>
      <c r="VOD3" s="703"/>
      <c r="VOE3" s="703"/>
      <c r="VOF3" s="703"/>
      <c r="VOG3" s="703"/>
      <c r="VOH3" s="703"/>
      <c r="VOI3" s="703"/>
      <c r="VOJ3" s="703"/>
      <c r="VOK3" s="703"/>
      <c r="VOL3" s="703"/>
      <c r="VOM3" s="703"/>
      <c r="VON3" s="703"/>
      <c r="VOO3" s="703"/>
      <c r="VOP3" s="703"/>
      <c r="VOQ3" s="703"/>
      <c r="VOR3" s="703"/>
      <c r="VOS3" s="703"/>
      <c r="VOT3" s="703"/>
      <c r="VOU3" s="703"/>
      <c r="VOV3" s="703"/>
      <c r="VOW3" s="703"/>
      <c r="VOX3" s="703"/>
      <c r="VOY3" s="703"/>
      <c r="VOZ3" s="703"/>
      <c r="VPA3" s="703"/>
      <c r="VPB3" s="703"/>
      <c r="VPC3" s="703"/>
      <c r="VPD3" s="703"/>
      <c r="VPE3" s="703"/>
      <c r="VPF3" s="703"/>
      <c r="VPG3" s="703"/>
      <c r="VPH3" s="703"/>
      <c r="VPI3" s="703"/>
      <c r="VPJ3" s="703"/>
      <c r="VPK3" s="703"/>
      <c r="VPL3" s="703"/>
      <c r="VPM3" s="703"/>
      <c r="VPN3" s="703"/>
      <c r="VPO3" s="703"/>
      <c r="VPP3" s="703"/>
      <c r="VPQ3" s="703"/>
      <c r="VPR3" s="703"/>
      <c r="VPS3" s="703"/>
      <c r="VPT3" s="703"/>
      <c r="VPU3" s="703"/>
      <c r="VPV3" s="703"/>
      <c r="VPW3" s="703"/>
      <c r="VPX3" s="703"/>
      <c r="VPY3" s="703"/>
      <c r="VPZ3" s="703"/>
      <c r="VQA3" s="703"/>
      <c r="VQB3" s="703"/>
      <c r="VQC3" s="703"/>
      <c r="VQD3" s="703"/>
      <c r="VQE3" s="703"/>
      <c r="VQF3" s="703"/>
      <c r="VQG3" s="703"/>
      <c r="VQH3" s="703"/>
      <c r="VQI3" s="703"/>
      <c r="VQJ3" s="703"/>
      <c r="VQK3" s="703"/>
      <c r="VQL3" s="703"/>
      <c r="VQM3" s="703"/>
      <c r="VQN3" s="703"/>
      <c r="VQO3" s="703"/>
      <c r="VQP3" s="703"/>
      <c r="VQQ3" s="703"/>
      <c r="VQR3" s="703"/>
      <c r="VQS3" s="703"/>
      <c r="VQT3" s="703"/>
      <c r="VQU3" s="703"/>
      <c r="VQV3" s="703"/>
      <c r="VQW3" s="703"/>
      <c r="VQX3" s="703"/>
      <c r="VQY3" s="703"/>
      <c r="VQZ3" s="703"/>
      <c r="VRA3" s="703"/>
      <c r="VRB3" s="703"/>
      <c r="VRC3" s="703"/>
      <c r="VRD3" s="703"/>
      <c r="VRE3" s="703"/>
      <c r="VRF3" s="703"/>
      <c r="VRG3" s="703"/>
      <c r="VRH3" s="703"/>
      <c r="VRI3" s="703"/>
      <c r="VRJ3" s="703"/>
      <c r="VRK3" s="703"/>
      <c r="VRL3" s="703"/>
      <c r="VRM3" s="703"/>
      <c r="VRN3" s="703"/>
      <c r="VRO3" s="703"/>
      <c r="VRP3" s="703"/>
      <c r="VRQ3" s="703"/>
      <c r="VRR3" s="703"/>
      <c r="VRS3" s="703"/>
      <c r="VRT3" s="703"/>
      <c r="VRU3" s="703"/>
      <c r="VRV3" s="703"/>
      <c r="VRW3" s="703"/>
      <c r="VRX3" s="703"/>
      <c r="VRY3" s="703"/>
      <c r="VRZ3" s="703"/>
      <c r="VSA3" s="703"/>
      <c r="VSB3" s="703"/>
      <c r="VSC3" s="703"/>
      <c r="VSD3" s="703"/>
      <c r="VSE3" s="703"/>
      <c r="VSF3" s="703"/>
      <c r="VSG3" s="703"/>
      <c r="VSH3" s="703"/>
      <c r="VSI3" s="703"/>
      <c r="VSJ3" s="703"/>
      <c r="VSK3" s="703"/>
      <c r="VSL3" s="703"/>
      <c r="VSM3" s="703"/>
      <c r="VSN3" s="703"/>
      <c r="VSO3" s="703"/>
      <c r="VSP3" s="703"/>
      <c r="VSQ3" s="703"/>
      <c r="VSR3" s="703"/>
      <c r="VSS3" s="703"/>
      <c r="VST3" s="703"/>
      <c r="VSU3" s="703"/>
      <c r="VSV3" s="703"/>
      <c r="VSW3" s="703"/>
      <c r="VSX3" s="703"/>
      <c r="VSY3" s="703"/>
      <c r="VSZ3" s="703"/>
      <c r="VTA3" s="703"/>
      <c r="VTB3" s="703"/>
      <c r="VTC3" s="703"/>
      <c r="VTD3" s="703"/>
      <c r="VTE3" s="703"/>
      <c r="VTF3" s="703"/>
      <c r="VTG3" s="703"/>
      <c r="VTH3" s="703"/>
      <c r="VTI3" s="703"/>
      <c r="VTJ3" s="703"/>
      <c r="VTK3" s="703"/>
      <c r="VTL3" s="703"/>
      <c r="VTM3" s="703"/>
      <c r="VTN3" s="703"/>
      <c r="VTO3" s="703"/>
      <c r="VTP3" s="703"/>
      <c r="VTQ3" s="703"/>
      <c r="VTR3" s="703"/>
      <c r="VTS3" s="703"/>
      <c r="VTT3" s="703"/>
      <c r="VTU3" s="703"/>
      <c r="VTV3" s="703"/>
      <c r="VTW3" s="703"/>
      <c r="VTX3" s="703"/>
      <c r="VTY3" s="703"/>
      <c r="VTZ3" s="703"/>
      <c r="VUA3" s="703"/>
      <c r="VUB3" s="703"/>
      <c r="VUC3" s="703"/>
      <c r="VUD3" s="703"/>
      <c r="VUE3" s="703"/>
      <c r="VUF3" s="703"/>
      <c r="VUG3" s="703"/>
      <c r="VUH3" s="703"/>
      <c r="VUI3" s="703"/>
      <c r="VUJ3" s="703"/>
      <c r="VUK3" s="703"/>
      <c r="VUL3" s="703"/>
      <c r="VUM3" s="703"/>
      <c r="VUN3" s="703"/>
      <c r="VUO3" s="703"/>
      <c r="VUP3" s="703"/>
      <c r="VUQ3" s="703"/>
      <c r="VUR3" s="703"/>
      <c r="VUS3" s="703"/>
      <c r="VUT3" s="703"/>
      <c r="VUU3" s="703"/>
      <c r="VUV3" s="703"/>
      <c r="VUW3" s="703"/>
      <c r="VUX3" s="703"/>
      <c r="VUY3" s="703"/>
      <c r="VUZ3" s="703"/>
      <c r="VVA3" s="703"/>
      <c r="VVB3" s="703"/>
      <c r="VVC3" s="703"/>
      <c r="VVD3" s="703"/>
      <c r="VVE3" s="703"/>
      <c r="VVF3" s="703"/>
      <c r="VVG3" s="703"/>
      <c r="VVH3" s="703"/>
      <c r="VVI3" s="703"/>
      <c r="VVJ3" s="703"/>
      <c r="VVK3" s="703"/>
      <c r="VVL3" s="703"/>
      <c r="VVM3" s="703"/>
      <c r="VVN3" s="703"/>
      <c r="VVO3" s="703"/>
      <c r="VVP3" s="703"/>
      <c r="VVQ3" s="703"/>
      <c r="VVR3" s="703"/>
      <c r="VVS3" s="703"/>
      <c r="VVT3" s="703"/>
      <c r="VVU3" s="703"/>
      <c r="VVV3" s="703"/>
      <c r="VVW3" s="703"/>
      <c r="VVX3" s="703"/>
      <c r="VVY3" s="703"/>
      <c r="VVZ3" s="703"/>
      <c r="VWA3" s="703"/>
      <c r="VWB3" s="703"/>
      <c r="VWC3" s="703"/>
      <c r="VWD3" s="703"/>
      <c r="VWE3" s="703"/>
      <c r="VWF3" s="703"/>
      <c r="VWG3" s="703"/>
      <c r="VWH3" s="703"/>
      <c r="VWI3" s="703"/>
      <c r="VWJ3" s="703"/>
      <c r="VWK3" s="703"/>
      <c r="VWL3" s="703"/>
      <c r="VWM3" s="703"/>
      <c r="VWN3" s="703"/>
      <c r="VWO3" s="703"/>
      <c r="VWP3" s="703"/>
      <c r="VWQ3" s="703"/>
      <c r="VWR3" s="703"/>
      <c r="VWS3" s="703"/>
      <c r="VWT3" s="703"/>
      <c r="VWU3" s="703"/>
      <c r="VWV3" s="703"/>
      <c r="VWW3" s="703"/>
      <c r="VWX3" s="703"/>
      <c r="VWY3" s="703"/>
      <c r="VWZ3" s="703"/>
      <c r="VXA3" s="703"/>
      <c r="VXB3" s="703"/>
      <c r="VXC3" s="703"/>
      <c r="VXD3" s="703"/>
      <c r="VXE3" s="703"/>
      <c r="VXF3" s="703"/>
      <c r="VXG3" s="703"/>
      <c r="VXH3" s="703"/>
      <c r="VXI3" s="703"/>
      <c r="VXJ3" s="703"/>
      <c r="VXK3" s="703"/>
      <c r="VXL3" s="703"/>
      <c r="VXM3" s="703"/>
      <c r="VXN3" s="703"/>
      <c r="VXO3" s="703"/>
      <c r="VXP3" s="703"/>
      <c r="VXQ3" s="703"/>
      <c r="VXR3" s="703"/>
      <c r="VXS3" s="703"/>
      <c r="VXT3" s="703"/>
      <c r="VXU3" s="703"/>
      <c r="VXV3" s="703"/>
      <c r="VXW3" s="703"/>
      <c r="VXX3" s="703"/>
      <c r="VXY3" s="703"/>
      <c r="VXZ3" s="703"/>
      <c r="VYA3" s="703"/>
      <c r="VYB3" s="703"/>
      <c r="VYC3" s="703"/>
      <c r="VYD3" s="703"/>
      <c r="VYE3" s="703"/>
      <c r="VYF3" s="703"/>
      <c r="VYG3" s="703"/>
      <c r="VYH3" s="703"/>
      <c r="VYI3" s="703"/>
      <c r="VYJ3" s="703"/>
      <c r="VYK3" s="703"/>
      <c r="VYL3" s="703"/>
      <c r="VYM3" s="703"/>
      <c r="VYN3" s="703"/>
      <c r="VYO3" s="703"/>
      <c r="VYP3" s="703"/>
      <c r="VYQ3" s="703"/>
      <c r="VYR3" s="703"/>
      <c r="VYS3" s="703"/>
      <c r="VYT3" s="703"/>
      <c r="VYU3" s="703"/>
      <c r="VYV3" s="703"/>
      <c r="VYW3" s="703"/>
      <c r="VYX3" s="703"/>
      <c r="VYY3" s="703"/>
      <c r="VYZ3" s="703"/>
      <c r="VZA3" s="703"/>
      <c r="VZB3" s="703"/>
      <c r="VZC3" s="703"/>
      <c r="VZD3" s="703"/>
      <c r="VZE3" s="703"/>
      <c r="VZF3" s="703"/>
      <c r="VZG3" s="703"/>
      <c r="VZH3" s="703"/>
      <c r="VZI3" s="703"/>
      <c r="VZJ3" s="703"/>
      <c r="VZK3" s="703"/>
      <c r="VZL3" s="703"/>
      <c r="VZM3" s="703"/>
      <c r="VZN3" s="703"/>
      <c r="VZO3" s="703"/>
      <c r="VZP3" s="703"/>
      <c r="VZQ3" s="703"/>
      <c r="VZR3" s="703"/>
      <c r="VZS3" s="703"/>
      <c r="VZT3" s="703"/>
      <c r="VZU3" s="703"/>
      <c r="VZV3" s="703"/>
      <c r="VZW3" s="703"/>
      <c r="VZX3" s="703"/>
      <c r="VZY3" s="703"/>
      <c r="VZZ3" s="703"/>
      <c r="WAA3" s="703"/>
      <c r="WAB3" s="703"/>
      <c r="WAC3" s="703"/>
      <c r="WAD3" s="703"/>
      <c r="WAE3" s="703"/>
      <c r="WAF3" s="703"/>
      <c r="WAG3" s="703"/>
      <c r="WAH3" s="703"/>
      <c r="WAI3" s="703"/>
      <c r="WAJ3" s="703"/>
      <c r="WAK3" s="703"/>
      <c r="WAL3" s="703"/>
      <c r="WAM3" s="703"/>
      <c r="WAN3" s="703"/>
      <c r="WAO3" s="703"/>
      <c r="WAP3" s="703"/>
      <c r="WAQ3" s="703"/>
      <c r="WAR3" s="703"/>
      <c r="WAS3" s="703"/>
      <c r="WAT3" s="703"/>
      <c r="WAU3" s="703"/>
      <c r="WAV3" s="703"/>
      <c r="WAW3" s="703"/>
      <c r="WAX3" s="703"/>
      <c r="WAY3" s="703"/>
      <c r="WAZ3" s="703"/>
      <c r="WBA3" s="703"/>
      <c r="WBB3" s="703"/>
      <c r="WBC3" s="703"/>
      <c r="WBD3" s="703"/>
      <c r="WBE3" s="703"/>
      <c r="WBF3" s="703"/>
      <c r="WBG3" s="703"/>
      <c r="WBH3" s="703"/>
      <c r="WBI3" s="703"/>
      <c r="WBJ3" s="703"/>
      <c r="WBK3" s="703"/>
      <c r="WBL3" s="703"/>
      <c r="WBM3" s="703"/>
      <c r="WBN3" s="703"/>
      <c r="WBO3" s="703"/>
      <c r="WBP3" s="703"/>
      <c r="WBQ3" s="703"/>
      <c r="WBR3" s="703"/>
      <c r="WBS3" s="703"/>
      <c r="WBT3" s="703"/>
      <c r="WBU3" s="703"/>
      <c r="WBV3" s="703"/>
      <c r="WBW3" s="703"/>
      <c r="WBX3" s="703"/>
      <c r="WBY3" s="703"/>
      <c r="WBZ3" s="703"/>
      <c r="WCA3" s="703"/>
      <c r="WCB3" s="703"/>
      <c r="WCC3" s="703"/>
      <c r="WCD3" s="703"/>
      <c r="WCE3" s="703"/>
      <c r="WCF3" s="703"/>
      <c r="WCG3" s="703"/>
      <c r="WCH3" s="703"/>
      <c r="WCI3" s="703"/>
      <c r="WCJ3" s="703"/>
      <c r="WCK3" s="703"/>
      <c r="WCL3" s="703"/>
      <c r="WCM3" s="703"/>
      <c r="WCN3" s="703"/>
      <c r="WCO3" s="703"/>
      <c r="WCP3" s="703"/>
      <c r="WCQ3" s="703"/>
      <c r="WCR3" s="703"/>
      <c r="WCS3" s="703"/>
      <c r="WCT3" s="703"/>
      <c r="WCU3" s="703"/>
      <c r="WCV3" s="703"/>
      <c r="WCW3" s="703"/>
      <c r="WCX3" s="703"/>
      <c r="WCY3" s="703"/>
      <c r="WCZ3" s="703"/>
      <c r="WDA3" s="703"/>
      <c r="WDB3" s="703"/>
      <c r="WDC3" s="703"/>
      <c r="WDD3" s="703"/>
      <c r="WDE3" s="703"/>
      <c r="WDF3" s="703"/>
      <c r="WDG3" s="703"/>
      <c r="WDH3" s="703"/>
      <c r="WDI3" s="703"/>
      <c r="WDJ3" s="703"/>
      <c r="WDK3" s="703"/>
      <c r="WDL3" s="703"/>
      <c r="WDM3" s="703"/>
      <c r="WDN3" s="703"/>
      <c r="WDO3" s="703"/>
      <c r="WDP3" s="703"/>
      <c r="WDQ3" s="703"/>
      <c r="WDR3" s="703"/>
      <c r="WDS3" s="703"/>
      <c r="WDT3" s="703"/>
      <c r="WDU3" s="703"/>
      <c r="WDV3" s="703"/>
      <c r="WDW3" s="703"/>
      <c r="WDX3" s="703"/>
      <c r="WDY3" s="703"/>
      <c r="WDZ3" s="703"/>
      <c r="WEA3" s="703"/>
      <c r="WEB3" s="703"/>
      <c r="WEC3" s="703"/>
      <c r="WED3" s="703"/>
      <c r="WEE3" s="703"/>
      <c r="WEF3" s="703"/>
      <c r="WEG3" s="703"/>
      <c r="WEH3" s="703"/>
      <c r="WEI3" s="703"/>
      <c r="WEJ3" s="703"/>
      <c r="WEK3" s="703"/>
      <c r="WEL3" s="703"/>
      <c r="WEM3" s="703"/>
      <c r="WEN3" s="703"/>
      <c r="WEO3" s="703"/>
      <c r="WEP3" s="703"/>
      <c r="WEQ3" s="703"/>
      <c r="WER3" s="703"/>
      <c r="WES3" s="703"/>
      <c r="WET3" s="703"/>
      <c r="WEU3" s="703"/>
      <c r="WEV3" s="703"/>
      <c r="WEW3" s="703"/>
      <c r="WEX3" s="703"/>
      <c r="WEY3" s="703"/>
      <c r="WEZ3" s="703"/>
      <c r="WFA3" s="703"/>
      <c r="WFB3" s="703"/>
      <c r="WFC3" s="703"/>
      <c r="WFD3" s="703"/>
      <c r="WFE3" s="703"/>
      <c r="WFF3" s="703"/>
      <c r="WFG3" s="703"/>
      <c r="WFH3" s="703"/>
      <c r="WFI3" s="703"/>
      <c r="WFJ3" s="703"/>
      <c r="WFK3" s="703"/>
      <c r="WFL3" s="703"/>
      <c r="WFM3" s="703"/>
      <c r="WFN3" s="703"/>
      <c r="WFO3" s="703"/>
      <c r="WFP3" s="703"/>
      <c r="WFQ3" s="703"/>
      <c r="WFR3" s="703"/>
      <c r="WFS3" s="703"/>
      <c r="WFT3" s="703"/>
      <c r="WFU3" s="703"/>
      <c r="WFV3" s="703"/>
      <c r="WFW3" s="703"/>
      <c r="WFX3" s="703"/>
      <c r="WFY3" s="703"/>
      <c r="WFZ3" s="703"/>
      <c r="WGA3" s="703"/>
      <c r="WGB3" s="703"/>
      <c r="WGC3" s="703"/>
      <c r="WGD3" s="703"/>
      <c r="WGE3" s="703"/>
      <c r="WGF3" s="703"/>
      <c r="WGG3" s="703"/>
      <c r="WGH3" s="703"/>
      <c r="WGI3" s="703"/>
      <c r="WGJ3" s="703"/>
      <c r="WGK3" s="703"/>
      <c r="WGL3" s="703"/>
      <c r="WGM3" s="703"/>
      <c r="WGN3" s="703"/>
      <c r="WGO3" s="703"/>
      <c r="WGP3" s="703"/>
      <c r="WGQ3" s="703"/>
      <c r="WGR3" s="703"/>
      <c r="WGS3" s="703"/>
      <c r="WGT3" s="703"/>
      <c r="WGU3" s="703"/>
      <c r="WGV3" s="703"/>
      <c r="WGW3" s="703"/>
      <c r="WGX3" s="703"/>
      <c r="WGY3" s="703"/>
      <c r="WGZ3" s="703"/>
      <c r="WHA3" s="703"/>
      <c r="WHB3" s="703"/>
      <c r="WHC3" s="703"/>
      <c r="WHD3" s="703"/>
      <c r="WHE3" s="703"/>
      <c r="WHF3" s="703"/>
      <c r="WHG3" s="703"/>
      <c r="WHH3" s="703"/>
      <c r="WHI3" s="703"/>
      <c r="WHJ3" s="703"/>
      <c r="WHK3" s="703"/>
      <c r="WHL3" s="703"/>
      <c r="WHM3" s="703"/>
      <c r="WHN3" s="703"/>
      <c r="WHO3" s="703"/>
      <c r="WHP3" s="703"/>
      <c r="WHQ3" s="703"/>
      <c r="WHR3" s="703"/>
      <c r="WHS3" s="703"/>
      <c r="WHT3" s="703"/>
      <c r="WHU3" s="703"/>
      <c r="WHV3" s="703"/>
      <c r="WHW3" s="703"/>
      <c r="WHX3" s="703"/>
      <c r="WHY3" s="703"/>
      <c r="WHZ3" s="703"/>
      <c r="WIA3" s="703"/>
      <c r="WIB3" s="703"/>
      <c r="WIC3" s="703"/>
      <c r="WID3" s="703"/>
      <c r="WIE3" s="703"/>
      <c r="WIF3" s="703"/>
      <c r="WIG3" s="703"/>
      <c r="WIH3" s="703"/>
      <c r="WII3" s="703"/>
      <c r="WIJ3" s="703"/>
      <c r="WIK3" s="703"/>
      <c r="WIL3" s="703"/>
      <c r="WIM3" s="703"/>
      <c r="WIN3" s="703"/>
      <c r="WIO3" s="703"/>
      <c r="WIP3" s="703"/>
      <c r="WIQ3" s="703"/>
      <c r="WIR3" s="703"/>
      <c r="WIS3" s="703"/>
      <c r="WIT3" s="703"/>
      <c r="WIU3" s="703"/>
      <c r="WIV3" s="703"/>
      <c r="WIW3" s="703"/>
      <c r="WIX3" s="703"/>
      <c r="WIY3" s="703"/>
      <c r="WIZ3" s="703"/>
      <c r="WJA3" s="703"/>
      <c r="WJB3" s="703"/>
      <c r="WJC3" s="703"/>
      <c r="WJD3" s="703"/>
      <c r="WJE3" s="703"/>
      <c r="WJF3" s="703"/>
      <c r="WJG3" s="703"/>
      <c r="WJH3" s="703"/>
      <c r="WJI3" s="703"/>
      <c r="WJJ3" s="703"/>
      <c r="WJK3" s="703"/>
      <c r="WJL3" s="703"/>
      <c r="WJM3" s="703"/>
      <c r="WJN3" s="703"/>
      <c r="WJO3" s="703"/>
      <c r="WJP3" s="703"/>
      <c r="WJQ3" s="703"/>
      <c r="WJR3" s="703"/>
      <c r="WJS3" s="703"/>
      <c r="WJT3" s="703"/>
      <c r="WJU3" s="703"/>
      <c r="WJV3" s="703"/>
      <c r="WJW3" s="703"/>
      <c r="WJX3" s="703"/>
      <c r="WJY3" s="703"/>
      <c r="WJZ3" s="703"/>
      <c r="WKA3" s="703"/>
      <c r="WKB3" s="703"/>
      <c r="WKC3" s="703"/>
      <c r="WKD3" s="703"/>
      <c r="WKE3" s="703"/>
      <c r="WKF3" s="703"/>
      <c r="WKG3" s="703"/>
      <c r="WKH3" s="703"/>
      <c r="WKI3" s="703"/>
      <c r="WKJ3" s="703"/>
      <c r="WKK3" s="703"/>
      <c r="WKL3" s="703"/>
      <c r="WKM3" s="703"/>
      <c r="WKN3" s="703"/>
      <c r="WKO3" s="703"/>
      <c r="WKP3" s="703"/>
      <c r="WKQ3" s="703"/>
      <c r="WKR3" s="703"/>
      <c r="WKS3" s="703"/>
      <c r="WKT3" s="703"/>
      <c r="WKU3" s="703"/>
      <c r="WKV3" s="703"/>
      <c r="WKW3" s="703"/>
      <c r="WKX3" s="703"/>
      <c r="WKY3" s="703"/>
      <c r="WKZ3" s="703"/>
      <c r="WLA3" s="703"/>
      <c r="WLB3" s="703"/>
      <c r="WLC3" s="703"/>
      <c r="WLD3" s="703"/>
      <c r="WLE3" s="703"/>
      <c r="WLF3" s="703"/>
      <c r="WLG3" s="703"/>
      <c r="WLH3" s="703"/>
      <c r="WLI3" s="703"/>
      <c r="WLJ3" s="703"/>
      <c r="WLK3" s="703"/>
      <c r="WLL3" s="703"/>
      <c r="WLM3" s="703"/>
      <c r="WLN3" s="703"/>
      <c r="WLO3" s="703"/>
      <c r="WLP3" s="703"/>
      <c r="WLQ3" s="703"/>
      <c r="WLR3" s="703"/>
      <c r="WLS3" s="703"/>
      <c r="WLT3" s="703"/>
      <c r="WLU3" s="703"/>
      <c r="WLV3" s="703"/>
      <c r="WLW3" s="703"/>
      <c r="WLX3" s="703"/>
      <c r="WLY3" s="703"/>
      <c r="WLZ3" s="703"/>
      <c r="WMA3" s="703"/>
      <c r="WMB3" s="703"/>
      <c r="WMC3" s="703"/>
      <c r="WMD3" s="703"/>
      <c r="WME3" s="703"/>
      <c r="WMF3" s="703"/>
      <c r="WMG3" s="703"/>
      <c r="WMH3" s="703"/>
      <c r="WMI3" s="703"/>
      <c r="WMJ3" s="703"/>
      <c r="WMK3" s="703"/>
      <c r="WML3" s="703"/>
      <c r="WMM3" s="703"/>
      <c r="WMN3" s="703"/>
      <c r="WMO3" s="703"/>
      <c r="WMP3" s="703"/>
      <c r="WMQ3" s="703"/>
      <c r="WMR3" s="703"/>
      <c r="WMS3" s="703"/>
      <c r="WMT3" s="703"/>
      <c r="WMU3" s="703"/>
      <c r="WMV3" s="703"/>
      <c r="WMW3" s="703"/>
      <c r="WMX3" s="703"/>
      <c r="WMY3" s="703"/>
      <c r="WMZ3" s="703"/>
      <c r="WNA3" s="703"/>
      <c r="WNB3" s="703"/>
      <c r="WNC3" s="703"/>
      <c r="WND3" s="703"/>
      <c r="WNE3" s="703"/>
      <c r="WNF3" s="703"/>
      <c r="WNG3" s="703"/>
      <c r="WNH3" s="703"/>
      <c r="WNI3" s="703"/>
      <c r="WNJ3" s="703"/>
      <c r="WNK3" s="703"/>
      <c r="WNL3" s="703"/>
      <c r="WNM3" s="703"/>
      <c r="WNN3" s="703"/>
      <c r="WNO3" s="703"/>
      <c r="WNP3" s="703"/>
      <c r="WNQ3" s="703"/>
      <c r="WNR3" s="703"/>
      <c r="WNS3" s="703"/>
      <c r="WNT3" s="703"/>
      <c r="WNU3" s="703"/>
      <c r="WNV3" s="703"/>
      <c r="WNW3" s="703"/>
      <c r="WNX3" s="703"/>
      <c r="WNY3" s="703"/>
      <c r="WNZ3" s="703"/>
      <c r="WOA3" s="703"/>
      <c r="WOB3" s="703"/>
      <c r="WOC3" s="703"/>
      <c r="WOD3" s="703"/>
      <c r="WOE3" s="703"/>
      <c r="WOF3" s="703"/>
      <c r="WOG3" s="703"/>
      <c r="WOH3" s="703"/>
      <c r="WOI3" s="703"/>
      <c r="WOJ3" s="703"/>
      <c r="WOK3" s="703"/>
      <c r="WOL3" s="703"/>
      <c r="WOM3" s="703"/>
      <c r="WON3" s="703"/>
      <c r="WOO3" s="703"/>
      <c r="WOP3" s="703"/>
      <c r="WOQ3" s="703"/>
      <c r="WOR3" s="703"/>
      <c r="WOS3" s="703"/>
      <c r="WOT3" s="703"/>
      <c r="WOU3" s="703"/>
      <c r="WOV3" s="703"/>
      <c r="WOW3" s="703"/>
      <c r="WOX3" s="703"/>
      <c r="WOY3" s="703"/>
      <c r="WOZ3" s="703"/>
      <c r="WPA3" s="703"/>
      <c r="WPB3" s="703"/>
      <c r="WPC3" s="703"/>
      <c r="WPD3" s="703"/>
      <c r="WPE3" s="703"/>
      <c r="WPF3" s="703"/>
      <c r="WPG3" s="703"/>
      <c r="WPH3" s="703"/>
      <c r="WPI3" s="703"/>
      <c r="WPJ3" s="703"/>
      <c r="WPK3" s="703"/>
      <c r="WPL3" s="703"/>
      <c r="WPM3" s="703"/>
      <c r="WPN3" s="703"/>
      <c r="WPO3" s="703"/>
      <c r="WPP3" s="703"/>
      <c r="WPQ3" s="703"/>
      <c r="WPR3" s="703"/>
      <c r="WPS3" s="703"/>
      <c r="WPT3" s="703"/>
      <c r="WPU3" s="703"/>
      <c r="WPV3" s="703"/>
      <c r="WPW3" s="703"/>
      <c r="WPX3" s="703"/>
      <c r="WPY3" s="703"/>
      <c r="WPZ3" s="703"/>
      <c r="WQA3" s="703"/>
      <c r="WQB3" s="703"/>
      <c r="WQC3" s="703"/>
      <c r="WQD3" s="703"/>
      <c r="WQE3" s="703"/>
      <c r="WQF3" s="703"/>
      <c r="WQG3" s="703"/>
      <c r="WQH3" s="703"/>
      <c r="WQI3" s="703"/>
      <c r="WQJ3" s="703"/>
      <c r="WQK3" s="703"/>
      <c r="WQL3" s="703"/>
      <c r="WQM3" s="703"/>
      <c r="WQN3" s="703"/>
      <c r="WQO3" s="703"/>
      <c r="WQP3" s="703"/>
      <c r="WQQ3" s="703"/>
      <c r="WQR3" s="703"/>
      <c r="WQS3" s="703"/>
      <c r="WQT3" s="703"/>
      <c r="WQU3" s="703"/>
      <c r="WQV3" s="703"/>
      <c r="WQW3" s="703"/>
      <c r="WQX3" s="703"/>
      <c r="WQY3" s="703"/>
      <c r="WQZ3" s="703"/>
      <c r="WRA3" s="703"/>
      <c r="WRB3" s="703"/>
      <c r="WRC3" s="703"/>
      <c r="WRD3" s="703"/>
      <c r="WRE3" s="703"/>
      <c r="WRF3" s="703"/>
      <c r="WRG3" s="703"/>
      <c r="WRH3" s="703"/>
      <c r="WRI3" s="703"/>
      <c r="WRJ3" s="703"/>
      <c r="WRK3" s="703"/>
      <c r="WRL3" s="703"/>
      <c r="WRM3" s="703"/>
      <c r="WRN3" s="703"/>
      <c r="WRO3" s="703"/>
      <c r="WRP3" s="703"/>
      <c r="WRQ3" s="703"/>
      <c r="WRR3" s="703"/>
      <c r="WRS3" s="703"/>
      <c r="WRT3" s="703"/>
      <c r="WRU3" s="703"/>
      <c r="WRV3" s="703"/>
      <c r="WRW3" s="703"/>
      <c r="WRX3" s="703"/>
      <c r="WRY3" s="703"/>
      <c r="WRZ3" s="703"/>
      <c r="WSA3" s="703"/>
      <c r="WSB3" s="703"/>
      <c r="WSC3" s="703"/>
      <c r="WSD3" s="703"/>
      <c r="WSE3" s="703"/>
      <c r="WSF3" s="703"/>
      <c r="WSG3" s="703"/>
      <c r="WSH3" s="703"/>
      <c r="WSI3" s="703"/>
      <c r="WSJ3" s="703"/>
      <c r="WSK3" s="703"/>
      <c r="WSL3" s="703"/>
      <c r="WSM3" s="703"/>
      <c r="WSN3" s="703"/>
      <c r="WSO3" s="703"/>
      <c r="WSP3" s="703"/>
      <c r="WSQ3" s="703"/>
      <c r="WSR3" s="703"/>
      <c r="WSS3" s="703"/>
      <c r="WST3" s="703"/>
      <c r="WSU3" s="703"/>
      <c r="WSV3" s="703"/>
      <c r="WSW3" s="703"/>
      <c r="WSX3" s="703"/>
      <c r="WSY3" s="703"/>
      <c r="WSZ3" s="703"/>
      <c r="WTA3" s="703"/>
      <c r="WTB3" s="703"/>
      <c r="WTC3" s="703"/>
      <c r="WTD3" s="703"/>
      <c r="WTE3" s="703"/>
      <c r="WTF3" s="703"/>
      <c r="WTG3" s="703"/>
      <c r="WTH3" s="703"/>
      <c r="WTI3" s="703"/>
      <c r="WTJ3" s="703"/>
      <c r="WTK3" s="703"/>
      <c r="WTL3" s="703"/>
      <c r="WTM3" s="703"/>
      <c r="WTN3" s="703"/>
      <c r="WTO3" s="703"/>
      <c r="WTP3" s="703"/>
      <c r="WTQ3" s="703"/>
      <c r="WTR3" s="703"/>
      <c r="WTS3" s="703"/>
      <c r="WTT3" s="703"/>
      <c r="WTU3" s="703"/>
      <c r="WTV3" s="703"/>
      <c r="WTW3" s="703"/>
      <c r="WTX3" s="703"/>
      <c r="WTY3" s="703"/>
      <c r="WTZ3" s="703"/>
      <c r="WUA3" s="703"/>
      <c r="WUB3" s="703"/>
      <c r="WUC3" s="703"/>
      <c r="WUD3" s="703"/>
      <c r="WUE3" s="703"/>
      <c r="WUF3" s="703"/>
      <c r="WUG3" s="703"/>
      <c r="WUH3" s="703"/>
      <c r="WUI3" s="703"/>
      <c r="WUJ3" s="703"/>
      <c r="WUK3" s="703"/>
      <c r="WUL3" s="703"/>
      <c r="WUM3" s="703"/>
      <c r="WUN3" s="703"/>
      <c r="WUO3" s="703"/>
      <c r="WUP3" s="703"/>
      <c r="WUQ3" s="703"/>
      <c r="WUR3" s="703"/>
      <c r="WUS3" s="703"/>
      <c r="WUT3" s="703"/>
      <c r="WUU3" s="703"/>
      <c r="WUV3" s="703"/>
      <c r="WUW3" s="703"/>
      <c r="WUX3" s="703"/>
      <c r="WUY3" s="703"/>
      <c r="WUZ3" s="703"/>
      <c r="WVA3" s="703"/>
      <c r="WVB3" s="703"/>
      <c r="WVC3" s="703"/>
      <c r="WVD3" s="703"/>
      <c r="WVE3" s="703"/>
      <c r="WVF3" s="703"/>
      <c r="WVG3" s="703"/>
      <c r="WVH3" s="703"/>
      <c r="WVI3" s="703"/>
      <c r="WVJ3" s="703"/>
      <c r="WVK3" s="703"/>
      <c r="WVL3" s="703"/>
      <c r="WVM3" s="703"/>
      <c r="WVN3" s="703"/>
      <c r="WVO3" s="703"/>
      <c r="WVP3" s="703"/>
      <c r="WVQ3" s="703"/>
      <c r="WVR3" s="703"/>
      <c r="WVS3" s="703"/>
      <c r="WVT3" s="703"/>
      <c r="WVU3" s="703"/>
      <c r="WVV3" s="703"/>
      <c r="WVW3" s="703"/>
      <c r="WVX3" s="703"/>
      <c r="WVY3" s="703"/>
      <c r="WVZ3" s="703"/>
      <c r="WWA3" s="703"/>
      <c r="WWB3" s="703"/>
      <c r="WWC3" s="703"/>
      <c r="WWD3" s="703"/>
      <c r="WWE3" s="703"/>
      <c r="WWF3" s="703"/>
      <c r="WWG3" s="703"/>
      <c r="WWH3" s="703"/>
      <c r="WWI3" s="703"/>
      <c r="WWJ3" s="703"/>
      <c r="WWK3" s="703"/>
      <c r="WWL3" s="703"/>
      <c r="WWM3" s="703"/>
      <c r="WWN3" s="703"/>
      <c r="WWO3" s="703"/>
      <c r="WWP3" s="703"/>
      <c r="WWQ3" s="703"/>
      <c r="WWR3" s="703"/>
      <c r="WWS3" s="703"/>
      <c r="WWT3" s="703"/>
      <c r="WWU3" s="703"/>
      <c r="WWV3" s="703"/>
      <c r="WWW3" s="703"/>
      <c r="WWX3" s="703"/>
      <c r="WWY3" s="703"/>
      <c r="WWZ3" s="703"/>
      <c r="WXA3" s="703"/>
      <c r="WXB3" s="703"/>
      <c r="WXC3" s="703"/>
      <c r="WXD3" s="703"/>
      <c r="WXE3" s="703"/>
      <c r="WXF3" s="703"/>
      <c r="WXG3" s="703"/>
      <c r="WXH3" s="703"/>
      <c r="WXI3" s="703"/>
      <c r="WXJ3" s="703"/>
      <c r="WXK3" s="703"/>
      <c r="WXL3" s="703"/>
      <c r="WXM3" s="703"/>
      <c r="WXN3" s="703"/>
      <c r="WXO3" s="703"/>
      <c r="WXP3" s="703"/>
      <c r="WXQ3" s="703"/>
      <c r="WXR3" s="703"/>
      <c r="WXS3" s="703"/>
      <c r="WXT3" s="703"/>
      <c r="WXU3" s="703"/>
      <c r="WXV3" s="703"/>
      <c r="WXW3" s="703"/>
      <c r="WXX3" s="703"/>
      <c r="WXY3" s="703"/>
      <c r="WXZ3" s="703"/>
      <c r="WYA3" s="703"/>
      <c r="WYB3" s="703"/>
      <c r="WYC3" s="703"/>
      <c r="WYD3" s="703"/>
      <c r="WYE3" s="703"/>
      <c r="WYF3" s="703"/>
      <c r="WYG3" s="703"/>
      <c r="WYH3" s="703"/>
      <c r="WYI3" s="703"/>
      <c r="WYJ3" s="703"/>
      <c r="WYK3" s="703"/>
      <c r="WYL3" s="703"/>
      <c r="WYM3" s="703"/>
      <c r="WYN3" s="703"/>
      <c r="WYO3" s="703"/>
      <c r="WYP3" s="703"/>
      <c r="WYQ3" s="703"/>
      <c r="WYR3" s="703"/>
      <c r="WYS3" s="703"/>
      <c r="WYT3" s="703"/>
      <c r="WYU3" s="703"/>
      <c r="WYV3" s="703"/>
      <c r="WYW3" s="703"/>
      <c r="WYX3" s="703"/>
      <c r="WYY3" s="703"/>
      <c r="WYZ3" s="703"/>
      <c r="WZA3" s="703"/>
      <c r="WZB3" s="703"/>
      <c r="WZC3" s="703"/>
      <c r="WZD3" s="703"/>
      <c r="WZE3" s="703"/>
      <c r="WZF3" s="703"/>
      <c r="WZG3" s="703"/>
      <c r="WZH3" s="703"/>
      <c r="WZI3" s="703"/>
      <c r="WZJ3" s="703"/>
      <c r="WZK3" s="703"/>
      <c r="WZL3" s="703"/>
      <c r="WZM3" s="703"/>
      <c r="WZN3" s="703"/>
      <c r="WZO3" s="703"/>
      <c r="WZP3" s="703"/>
      <c r="WZQ3" s="703"/>
      <c r="WZR3" s="703"/>
      <c r="WZS3" s="703"/>
      <c r="WZT3" s="703"/>
      <c r="WZU3" s="703"/>
      <c r="WZV3" s="703"/>
      <c r="WZW3" s="703"/>
      <c r="WZX3" s="703"/>
      <c r="WZY3" s="703"/>
      <c r="WZZ3" s="703"/>
      <c r="XAA3" s="703"/>
      <c r="XAB3" s="703"/>
      <c r="XAC3" s="703"/>
      <c r="XAD3" s="703"/>
      <c r="XAE3" s="703"/>
      <c r="XAF3" s="703"/>
      <c r="XAG3" s="703"/>
      <c r="XAH3" s="703"/>
      <c r="XAI3" s="703"/>
      <c r="XAJ3" s="703"/>
      <c r="XAK3" s="703"/>
      <c r="XAL3" s="703"/>
      <c r="XAM3" s="703"/>
      <c r="XAN3" s="703"/>
      <c r="XAO3" s="703"/>
      <c r="XAP3" s="703"/>
      <c r="XAQ3" s="703"/>
      <c r="XAR3" s="703"/>
      <c r="XAS3" s="703"/>
      <c r="XAT3" s="703"/>
      <c r="XAU3" s="703"/>
      <c r="XAV3" s="703"/>
      <c r="XAW3" s="703"/>
      <c r="XAX3" s="703"/>
      <c r="XAY3" s="703"/>
      <c r="XAZ3" s="703"/>
      <c r="XBA3" s="703"/>
      <c r="XBB3" s="703"/>
      <c r="XBC3" s="703"/>
      <c r="XBD3" s="703"/>
      <c r="XBE3" s="703"/>
      <c r="XBF3" s="703"/>
      <c r="XBG3" s="703"/>
      <c r="XBH3" s="703"/>
      <c r="XBI3" s="703"/>
      <c r="XBJ3" s="703"/>
      <c r="XBK3" s="703"/>
      <c r="XBL3" s="703"/>
      <c r="XBM3" s="703"/>
      <c r="XBN3" s="703"/>
      <c r="XBO3" s="703"/>
      <c r="XBP3" s="703"/>
      <c r="XBQ3" s="703"/>
      <c r="XBR3" s="703"/>
      <c r="XBS3" s="703"/>
      <c r="XBT3" s="703"/>
      <c r="XBU3" s="703"/>
      <c r="XBV3" s="703"/>
      <c r="XBW3" s="703"/>
      <c r="XBX3" s="703"/>
      <c r="XBY3" s="703"/>
      <c r="XBZ3" s="703"/>
      <c r="XCA3" s="703"/>
      <c r="XCB3" s="703"/>
      <c r="XCC3" s="703"/>
      <c r="XCD3" s="703"/>
      <c r="XCE3" s="703"/>
      <c r="XCF3" s="703"/>
      <c r="XCG3" s="703"/>
      <c r="XCH3" s="703"/>
      <c r="XCI3" s="703"/>
      <c r="XCJ3" s="703"/>
      <c r="XCK3" s="703"/>
      <c r="XCL3" s="703"/>
      <c r="XCM3" s="703"/>
      <c r="XCN3" s="703"/>
      <c r="XCO3" s="703"/>
      <c r="XCP3" s="703"/>
      <c r="XCQ3" s="703"/>
      <c r="XCR3" s="703"/>
      <c r="XCS3" s="703"/>
      <c r="XCT3" s="703"/>
      <c r="XCU3" s="703"/>
      <c r="XCV3" s="703"/>
      <c r="XCW3" s="703"/>
      <c r="XCX3" s="703"/>
      <c r="XCY3" s="703"/>
      <c r="XCZ3" s="703"/>
      <c r="XDA3" s="703"/>
      <c r="XDB3" s="703"/>
      <c r="XDC3" s="703"/>
      <c r="XDD3" s="703"/>
      <c r="XDE3" s="703"/>
      <c r="XDF3" s="703"/>
      <c r="XDG3" s="703"/>
      <c r="XDH3" s="703"/>
      <c r="XDI3" s="703"/>
      <c r="XDJ3" s="703"/>
      <c r="XDK3" s="703"/>
      <c r="XDL3" s="703"/>
      <c r="XDM3" s="703"/>
      <c r="XDN3" s="703"/>
      <c r="XDO3" s="703"/>
      <c r="XDP3" s="703"/>
      <c r="XDQ3" s="703"/>
      <c r="XDR3" s="703"/>
      <c r="XDS3" s="703"/>
      <c r="XDT3" s="703"/>
      <c r="XDU3" s="703"/>
      <c r="XDV3" s="703"/>
      <c r="XDW3" s="703"/>
      <c r="XDX3" s="703"/>
      <c r="XDY3" s="703"/>
      <c r="XDZ3" s="703"/>
      <c r="XEA3" s="703"/>
      <c r="XEB3" s="703"/>
      <c r="XEC3" s="703"/>
      <c r="XED3" s="703"/>
      <c r="XEE3" s="703"/>
      <c r="XEF3" s="703"/>
      <c r="XEG3" s="703"/>
      <c r="XEH3" s="703"/>
      <c r="XEI3" s="703"/>
      <c r="XEJ3" s="703"/>
      <c r="XEK3" s="703"/>
      <c r="XEL3" s="703"/>
      <c r="XEM3" s="703"/>
      <c r="XEN3" s="703"/>
      <c r="XEO3" s="703"/>
      <c r="XEP3" s="703"/>
      <c r="XEQ3" s="703"/>
      <c r="XER3" s="703"/>
      <c r="XES3" s="703"/>
      <c r="XET3" s="703"/>
      <c r="XEU3" s="703"/>
      <c r="XEV3" s="703"/>
      <c r="XEW3" s="703"/>
      <c r="XEX3" s="703"/>
      <c r="XEY3" s="703"/>
      <c r="XEZ3" s="703"/>
      <c r="XFA3" s="703"/>
      <c r="XFB3" s="703"/>
      <c r="XFC3" s="703"/>
      <c r="XFD3" s="703"/>
    </row>
    <row r="4" spans="1:16384">
      <c r="A4" s="769"/>
      <c r="B4" s="769"/>
      <c r="C4" s="772"/>
      <c r="D4" s="772"/>
      <c r="E4" s="772"/>
      <c r="F4" s="772"/>
      <c r="G4" s="772"/>
      <c r="H4" s="772"/>
      <c r="I4" s="772"/>
      <c r="J4" s="769"/>
      <c r="K4" s="770"/>
      <c r="L4" s="770"/>
      <c r="M4" s="770"/>
      <c r="N4" s="770"/>
      <c r="O4" s="770"/>
      <c r="P4" s="770"/>
      <c r="Q4" s="770"/>
      <c r="R4" s="770"/>
      <c r="S4" s="770"/>
      <c r="T4" s="770"/>
    </row>
    <row r="5" spans="1:16384">
      <c r="A5" s="769"/>
      <c r="B5" s="769"/>
      <c r="C5" s="772"/>
      <c r="D5" s="772"/>
      <c r="E5" s="772"/>
      <c r="F5" s="772"/>
      <c r="G5" s="772"/>
      <c r="H5" s="772"/>
      <c r="I5" s="772"/>
      <c r="J5" s="769"/>
      <c r="K5" s="770"/>
      <c r="L5" s="770"/>
      <c r="M5" s="770"/>
      <c r="N5" s="770"/>
      <c r="O5" s="770"/>
      <c r="P5" s="770"/>
      <c r="Q5" s="770"/>
      <c r="R5" s="770"/>
      <c r="S5" s="770"/>
      <c r="T5" s="770"/>
    </row>
    <row r="6" spans="1:16384" ht="16">
      <c r="A6" s="847"/>
      <c r="B6" s="848" t="s">
        <v>94</v>
      </c>
      <c r="C6" s="849"/>
      <c r="D6" s="849"/>
      <c r="E6" s="849"/>
      <c r="F6" s="850" t="s">
        <v>1757</v>
      </c>
      <c r="G6" s="850"/>
      <c r="H6" s="850"/>
      <c r="I6" s="851"/>
      <c r="J6" s="769"/>
      <c r="K6" s="770"/>
      <c r="L6" s="770"/>
      <c r="M6" s="770"/>
      <c r="N6" s="770"/>
      <c r="O6" s="770"/>
      <c r="P6" s="770"/>
      <c r="Q6" s="770"/>
      <c r="R6" s="770"/>
      <c r="S6" s="770"/>
      <c r="T6" s="770"/>
    </row>
    <row r="7" spans="1:16384">
      <c r="A7" s="758" t="s">
        <v>1751</v>
      </c>
      <c r="B7" s="759" t="s">
        <v>1754</v>
      </c>
      <c r="C7" s="760" t="s">
        <v>1744</v>
      </c>
      <c r="D7" s="758" t="s">
        <v>1752</v>
      </c>
      <c r="E7" s="760" t="s">
        <v>1753</v>
      </c>
      <c r="F7" s="760" t="s">
        <v>1750</v>
      </c>
      <c r="G7" s="760" t="s">
        <v>1747</v>
      </c>
      <c r="H7" s="760" t="s">
        <v>1748</v>
      </c>
      <c r="I7" s="760" t="s">
        <v>1749</v>
      </c>
      <c r="J7" s="769"/>
      <c r="K7" s="770"/>
      <c r="L7" s="770"/>
      <c r="M7" s="770"/>
      <c r="N7" s="770"/>
      <c r="O7" s="770"/>
      <c r="P7" s="770"/>
      <c r="Q7" s="770"/>
      <c r="R7" s="770"/>
      <c r="S7" s="770"/>
      <c r="T7" s="770"/>
    </row>
    <row r="8" spans="1:16384">
      <c r="A8" s="761">
        <f>C8/$C$18</f>
        <v>0.13631308049375354</v>
      </c>
      <c r="B8" s="762" t="s">
        <v>51</v>
      </c>
      <c r="C8" s="763">
        <f>'PN REAL'!N13+'PN REAL'!N14</f>
        <v>1645.96</v>
      </c>
      <c r="D8" s="761">
        <f>C8/$C$12</f>
        <v>0.39683967142998361</v>
      </c>
      <c r="E8" s="764">
        <f>I8/C8</f>
        <v>27961.219124349802</v>
      </c>
      <c r="F8" s="764">
        <f>'PN REAL'!$F$31*D8</f>
        <v>26366602.16948951</v>
      </c>
      <c r="G8" s="764">
        <f>('PN REAL'!$F$16+'PN REAL'!$F$34)*A8</f>
        <v>11995241.99743486</v>
      </c>
      <c r="H8" s="764">
        <f>'PN REAL'!$F$43*A8</f>
        <v>7661204.0629904298</v>
      </c>
      <c r="I8" s="764">
        <f>SUM(F8:H8)</f>
        <v>46023048.229914799</v>
      </c>
      <c r="J8" s="769"/>
      <c r="K8" s="770"/>
      <c r="L8" s="770"/>
      <c r="M8" s="770"/>
      <c r="N8" s="770"/>
      <c r="O8" s="770"/>
      <c r="P8" s="770"/>
      <c r="Q8" s="770"/>
      <c r="R8" s="770"/>
      <c r="S8" s="770"/>
      <c r="T8" s="770"/>
    </row>
    <row r="9" spans="1:16384">
      <c r="A9" s="761">
        <f t="shared" ref="A9:A11" si="0">C9/$C$18</f>
        <v>7.9910723528656663E-2</v>
      </c>
      <c r="B9" s="762" t="s">
        <v>1743</v>
      </c>
      <c r="C9" s="763">
        <f>'PN REAL'!N15+'PN REAL'!N16</f>
        <v>964.91</v>
      </c>
      <c r="D9" s="761">
        <f t="shared" ref="D9:D11" si="1">C9/$C$12</f>
        <v>0.23263904794740178</v>
      </c>
      <c r="E9" s="764">
        <f>I9/C9</f>
        <v>27961.219124349802</v>
      </c>
      <c r="F9" s="764">
        <f>'PN REAL'!$F$31*D9</f>
        <v>15456875.07555598</v>
      </c>
      <c r="G9" s="764">
        <f>('PN REAL'!$F$16+'PN REAL'!$F$34)*A9</f>
        <v>7031962.4752392946</v>
      </c>
      <c r="H9" s="764">
        <f>'PN REAL'!$F$43*A9</f>
        <v>4491222.3944810908</v>
      </c>
      <c r="I9" s="764">
        <f t="shared" ref="I9:I11" si="2">SUM(F9:H9)</f>
        <v>26980059.945276365</v>
      </c>
      <c r="J9" s="769"/>
      <c r="K9" s="770"/>
      <c r="L9" s="770"/>
      <c r="M9" s="770"/>
      <c r="N9" s="770"/>
      <c r="O9" s="770"/>
      <c r="P9" s="770"/>
      <c r="Q9" s="770"/>
      <c r="R9" s="770"/>
      <c r="S9" s="770"/>
      <c r="T9" s="770"/>
    </row>
    <row r="10" spans="1:16384">
      <c r="A10" s="761">
        <f t="shared" si="0"/>
        <v>0.12040894917949289</v>
      </c>
      <c r="B10" s="762" t="s">
        <v>100</v>
      </c>
      <c r="C10" s="763">
        <f>'PN REAL'!N18</f>
        <v>1453.9199999999998</v>
      </c>
      <c r="D10" s="761">
        <f t="shared" si="1"/>
        <v>0.3505389773053304</v>
      </c>
      <c r="E10" s="764">
        <f>I10/C10</f>
        <v>27961.219124349802</v>
      </c>
      <c r="F10" s="764">
        <f>'PN REAL'!$F$31*D10</f>
        <v>23290317.034596331</v>
      </c>
      <c r="G10" s="764">
        <f>('PN REAL'!$F$16+'PN REAL'!$F$34)*A10</f>
        <v>10595714.503943285</v>
      </c>
      <c r="H10" s="764">
        <f>'PN REAL'!$F$43*A10</f>
        <v>6767344.1707350388</v>
      </c>
      <c r="I10" s="764">
        <f t="shared" si="2"/>
        <v>40653375.709274657</v>
      </c>
      <c r="J10" s="769"/>
      <c r="K10" s="770"/>
      <c r="L10" s="770"/>
      <c r="M10" s="770"/>
      <c r="N10" s="770"/>
      <c r="O10" s="770"/>
      <c r="P10" s="770"/>
      <c r="Q10" s="770"/>
      <c r="R10" s="770"/>
      <c r="S10" s="770"/>
      <c r="T10" s="770"/>
    </row>
    <row r="11" spans="1:16384">
      <c r="A11" s="761">
        <f t="shared" si="0"/>
        <v>6.8638533812014225E-3</v>
      </c>
      <c r="B11" s="762" t="s">
        <v>1745</v>
      </c>
      <c r="C11" s="763">
        <f>41.44*2</f>
        <v>82.88</v>
      </c>
      <c r="D11" s="761">
        <f t="shared" si="1"/>
        <v>1.9982303317284161E-2</v>
      </c>
      <c r="E11" s="764">
        <f>I11/C11</f>
        <v>27961.219124349802</v>
      </c>
      <c r="F11" s="764">
        <f>'PN REAL'!$F$31*D11</f>
        <v>1327653.155488159</v>
      </c>
      <c r="G11" s="764">
        <f>('PN REAL'!$F$16+'PN REAL'!$F$34)*A11</f>
        <v>604003.53395428881</v>
      </c>
      <c r="H11" s="764">
        <f>'PN REAL'!$F$43*A11</f>
        <v>385769.15158366354</v>
      </c>
      <c r="I11" s="764">
        <f t="shared" si="2"/>
        <v>2317425.8410261115</v>
      </c>
      <c r="J11" s="769"/>
      <c r="K11" s="770"/>
      <c r="L11" s="770"/>
      <c r="M11" s="770"/>
      <c r="N11" s="770"/>
      <c r="O11" s="770"/>
      <c r="P11" s="770"/>
      <c r="Q11" s="770"/>
      <c r="R11" s="770"/>
      <c r="S11" s="770"/>
      <c r="T11" s="770"/>
    </row>
    <row r="12" spans="1:16384">
      <c r="A12" s="852">
        <f>SUM(A8:A11)</f>
        <v>0.34349660658310455</v>
      </c>
      <c r="B12" s="765" t="s">
        <v>1756</v>
      </c>
      <c r="C12" s="853">
        <f>SUM(C8:C11)</f>
        <v>4147.67</v>
      </c>
      <c r="D12" s="854">
        <f>SUM(D8:D11)</f>
        <v>1</v>
      </c>
      <c r="E12" s="855"/>
      <c r="F12" s="856">
        <f>'PN REAL'!$F$31*D12</f>
        <v>66441447.435129985</v>
      </c>
      <c r="G12" s="857">
        <f>SUM(G8:G11)</f>
        <v>30226922.510571729</v>
      </c>
      <c r="H12" s="857">
        <f t="shared" ref="H12:I12" si="3">SUM(H8:H11)</f>
        <v>19305539.779790223</v>
      </c>
      <c r="I12" s="858">
        <f t="shared" si="3"/>
        <v>115973909.72549193</v>
      </c>
      <c r="J12" s="769"/>
      <c r="K12" s="770"/>
      <c r="L12" s="770"/>
      <c r="M12" s="770"/>
      <c r="N12" s="770"/>
      <c r="O12" s="770"/>
      <c r="P12" s="770"/>
      <c r="Q12" s="770"/>
      <c r="R12" s="770"/>
      <c r="S12" s="770"/>
      <c r="T12" s="770"/>
    </row>
    <row r="13" spans="1:16384" ht="4.5" customHeight="1">
      <c r="A13" s="859"/>
      <c r="B13" s="860"/>
      <c r="C13" s="861"/>
      <c r="D13" s="862"/>
      <c r="E13" s="863"/>
      <c r="F13" s="864"/>
      <c r="G13" s="864"/>
      <c r="H13" s="864"/>
      <c r="I13" s="865"/>
      <c r="J13" s="769"/>
      <c r="K13" s="770"/>
      <c r="L13" s="770"/>
      <c r="M13" s="770"/>
      <c r="N13" s="770"/>
      <c r="O13" s="770"/>
      <c r="P13" s="770"/>
      <c r="Q13" s="770"/>
      <c r="R13" s="770"/>
      <c r="S13" s="770"/>
      <c r="T13" s="770"/>
    </row>
    <row r="14" spans="1:16384">
      <c r="A14" s="761">
        <f t="shared" ref="A14:A15" si="4">C14/$C$18</f>
        <v>0.62087893431388386</v>
      </c>
      <c r="B14" s="762" t="s">
        <v>53</v>
      </c>
      <c r="C14" s="763">
        <f>'PN REAL'!N19</f>
        <v>7497.02</v>
      </c>
      <c r="D14" s="761">
        <f>C14/$C$16</f>
        <v>0.94573606250898812</v>
      </c>
      <c r="E14" s="764">
        <f>I14/C14</f>
        <v>34050.379436768919</v>
      </c>
      <c r="F14" s="764">
        <f>'PN REAL'!$F$30*D14</f>
        <v>165745178.50542492</v>
      </c>
      <c r="G14" s="764">
        <f>('PN REAL'!$F$16+'PN REAL'!$F$34)*A14</f>
        <v>54635938.394377202</v>
      </c>
      <c r="H14" s="764">
        <f>'PN REAL'!$F$43*A14</f>
        <v>34895258.745243214</v>
      </c>
      <c r="I14" s="764">
        <f>SUM(F14:H14)</f>
        <v>255276375.64504534</v>
      </c>
      <c r="J14" s="769"/>
      <c r="K14" s="770"/>
      <c r="L14" s="770"/>
      <c r="M14" s="770"/>
      <c r="N14" s="770"/>
      <c r="O14" s="770"/>
      <c r="P14" s="770"/>
      <c r="Q14" s="770"/>
      <c r="R14" s="770"/>
      <c r="S14" s="770"/>
      <c r="T14" s="770"/>
    </row>
    <row r="15" spans="1:16384">
      <c r="A15" s="761">
        <f t="shared" si="4"/>
        <v>3.5624459103011638E-2</v>
      </c>
      <c r="B15" s="762" t="s">
        <v>1746</v>
      </c>
      <c r="C15" s="763">
        <f>'PN REAL'!N20-PRORRATEO!C11</f>
        <v>430.16000000000008</v>
      </c>
      <c r="D15" s="761">
        <f>C15/$C$16</f>
        <v>5.4263937491011945E-2</v>
      </c>
      <c r="E15" s="764">
        <f>I15/C15</f>
        <v>34050.379436768919</v>
      </c>
      <c r="F15" s="764">
        <f>'PN REAL'!$F$30*D15</f>
        <v>9510038.1199321318</v>
      </c>
      <c r="G15" s="764">
        <f>('PN REAL'!$F$16+'PN REAL'!$F$34)*A15</f>
        <v>3134871.6236218256</v>
      </c>
      <c r="H15" s="764">
        <f>'PN REAL'!$F$43*A15</f>
        <v>2002201.4749665631</v>
      </c>
      <c r="I15" s="764">
        <f t="shared" ref="I15" si="5">SUM(F15:H15)</f>
        <v>14647111.21852052</v>
      </c>
      <c r="J15" s="769"/>
      <c r="K15" s="770"/>
      <c r="L15" s="770"/>
      <c r="M15" s="770"/>
      <c r="N15" s="770"/>
      <c r="O15" s="770"/>
      <c r="P15" s="770"/>
      <c r="Q15" s="770"/>
      <c r="R15" s="770"/>
      <c r="S15" s="770"/>
      <c r="T15" s="770"/>
    </row>
    <row r="16" spans="1:16384">
      <c r="A16" s="852">
        <f>SUM(A14:A15)</f>
        <v>0.65650339341689545</v>
      </c>
      <c r="B16" s="765"/>
      <c r="C16" s="853">
        <f>SUM(C14:C15)</f>
        <v>7927.18</v>
      </c>
      <c r="D16" s="854">
        <f>SUM(D14:D15)</f>
        <v>1</v>
      </c>
      <c r="E16" s="855"/>
      <c r="F16" s="856">
        <f>SUM(F14:F15)</f>
        <v>175255216.62535706</v>
      </c>
      <c r="G16" s="857">
        <f>SUM(G14:G15)</f>
        <v>57770810.017999031</v>
      </c>
      <c r="H16" s="857">
        <f t="shared" ref="H16:I16" si="6">SUM(H14:H15)</f>
        <v>36897460.220209777</v>
      </c>
      <c r="I16" s="858">
        <f t="shared" si="6"/>
        <v>269923486.86356586</v>
      </c>
      <c r="J16" s="769"/>
      <c r="K16" s="770"/>
      <c r="L16" s="770"/>
      <c r="M16" s="770"/>
      <c r="N16" s="770"/>
      <c r="O16" s="770"/>
      <c r="P16" s="770"/>
      <c r="Q16" s="770"/>
      <c r="R16" s="770"/>
      <c r="S16" s="770"/>
      <c r="T16" s="770"/>
    </row>
    <row r="17" spans="1:20" ht="5.25" customHeight="1">
      <c r="A17" s="859"/>
      <c r="B17" s="860"/>
      <c r="C17" s="861"/>
      <c r="D17" s="864"/>
      <c r="E17" s="864"/>
      <c r="F17" s="864"/>
      <c r="G17" s="864"/>
      <c r="H17" s="864"/>
      <c r="I17" s="865"/>
      <c r="J17" s="769"/>
      <c r="K17" s="770"/>
      <c r="L17" s="770"/>
      <c r="M17" s="770"/>
      <c r="N17" s="770"/>
      <c r="O17" s="770"/>
      <c r="P17" s="770"/>
      <c r="Q17" s="770"/>
      <c r="R17" s="770"/>
      <c r="S17" s="770"/>
      <c r="T17" s="770"/>
    </row>
    <row r="18" spans="1:20">
      <c r="A18" s="866">
        <f>A12+A16</f>
        <v>1</v>
      </c>
      <c r="B18" s="867" t="s">
        <v>1755</v>
      </c>
      <c r="C18" s="868">
        <f>C12+C16</f>
        <v>12074.85</v>
      </c>
      <c r="D18" s="869"/>
      <c r="E18" s="870">
        <f>I18/C18</f>
        <v>31958.773532512438</v>
      </c>
      <c r="F18" s="870">
        <f>F12+F16</f>
        <v>241696664.06048703</v>
      </c>
      <c r="G18" s="870">
        <f t="shared" ref="G18:H18" si="7">G12+G16</f>
        <v>87997732.528570756</v>
      </c>
      <c r="H18" s="870">
        <f t="shared" si="7"/>
        <v>56203000</v>
      </c>
      <c r="I18" s="871">
        <f>I12+I16</f>
        <v>385897396.5890578</v>
      </c>
      <c r="J18" s="771"/>
      <c r="K18" s="770"/>
      <c r="L18" s="770"/>
      <c r="M18" s="770"/>
      <c r="N18" s="770"/>
      <c r="O18" s="770"/>
      <c r="P18" s="770"/>
      <c r="Q18" s="770"/>
      <c r="R18" s="770"/>
      <c r="S18" s="770"/>
      <c r="T18" s="770"/>
    </row>
    <row r="19" spans="1:20">
      <c r="A19" s="769"/>
      <c r="B19" s="769"/>
      <c r="C19" s="772"/>
      <c r="D19" s="772"/>
      <c r="E19" s="772"/>
      <c r="F19" s="772"/>
      <c r="G19" s="772"/>
      <c r="H19" s="772"/>
      <c r="I19" s="772"/>
      <c r="J19" s="769"/>
      <c r="K19" s="770"/>
      <c r="L19" s="770"/>
      <c r="M19" s="770"/>
      <c r="N19" s="770"/>
      <c r="O19" s="770"/>
      <c r="P19" s="770"/>
      <c r="Q19" s="770"/>
      <c r="R19" s="770"/>
      <c r="S19" s="770"/>
      <c r="T19" s="770"/>
    </row>
    <row r="20" spans="1:20">
      <c r="A20" s="769"/>
      <c r="B20" s="769"/>
      <c r="C20" s="772"/>
      <c r="D20" s="772"/>
      <c r="E20" s="772"/>
      <c r="F20" s="772"/>
      <c r="G20" s="772"/>
      <c r="H20" s="772"/>
      <c r="I20" s="772"/>
      <c r="J20" s="769"/>
      <c r="K20" s="770"/>
      <c r="L20" s="770"/>
      <c r="M20" s="770"/>
      <c r="N20" s="770"/>
      <c r="O20" s="770"/>
      <c r="P20" s="770"/>
      <c r="Q20" s="770"/>
      <c r="R20" s="770"/>
      <c r="S20" s="770"/>
      <c r="T20" s="770"/>
    </row>
    <row r="21" spans="1:20">
      <c r="A21" s="770"/>
      <c r="B21" s="770"/>
      <c r="C21" s="773"/>
      <c r="D21" s="773"/>
      <c r="E21" s="773"/>
      <c r="F21" s="773"/>
      <c r="G21" s="773"/>
      <c r="H21" s="773"/>
      <c r="I21" s="773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</row>
    <row r="22" spans="1:20">
      <c r="A22" s="770"/>
      <c r="B22" s="770"/>
      <c r="C22" s="773"/>
      <c r="D22" s="773"/>
      <c r="E22" s="773"/>
      <c r="F22" s="773"/>
      <c r="G22" s="773"/>
      <c r="H22" s="773"/>
      <c r="I22" s="773"/>
      <c r="J22" s="770"/>
      <c r="K22" s="770"/>
      <c r="L22" s="770"/>
      <c r="M22" s="770"/>
      <c r="N22" s="770"/>
      <c r="O22" s="770"/>
      <c r="P22" s="770"/>
      <c r="Q22" s="770"/>
      <c r="R22" s="770"/>
      <c r="S22" s="770"/>
      <c r="T22" s="770"/>
    </row>
    <row r="23" spans="1:20">
      <c r="A23" s="770"/>
      <c r="B23" s="770"/>
      <c r="C23" s="773"/>
      <c r="D23" s="773"/>
      <c r="E23" s="773"/>
      <c r="F23" s="773"/>
      <c r="G23" s="773"/>
      <c r="H23" s="773"/>
      <c r="I23" s="773"/>
      <c r="J23" s="770"/>
      <c r="K23" s="770"/>
      <c r="L23" s="770"/>
      <c r="M23" s="770"/>
      <c r="N23" s="770"/>
      <c r="O23" s="770"/>
      <c r="P23" s="770"/>
      <c r="Q23" s="770"/>
      <c r="R23" s="770"/>
      <c r="S23" s="770"/>
      <c r="T23" s="770"/>
    </row>
    <row r="24" spans="1:20">
      <c r="A24" s="770"/>
      <c r="B24" s="770"/>
      <c r="C24" s="773"/>
      <c r="D24" s="773"/>
      <c r="E24" s="773"/>
      <c r="F24" s="773"/>
      <c r="G24" s="773"/>
      <c r="H24" s="773"/>
      <c r="I24" s="773"/>
      <c r="J24" s="770"/>
      <c r="K24" s="770"/>
      <c r="L24" s="770"/>
      <c r="M24" s="770"/>
      <c r="N24" s="770"/>
      <c r="O24" s="770"/>
      <c r="P24" s="770"/>
      <c r="Q24" s="770"/>
      <c r="R24" s="770"/>
      <c r="S24" s="770"/>
      <c r="T24" s="770"/>
    </row>
    <row r="25" spans="1:20">
      <c r="A25" s="770"/>
      <c r="B25" s="770"/>
      <c r="C25" s="773"/>
      <c r="D25" s="773"/>
      <c r="E25" s="773"/>
      <c r="F25" s="773"/>
      <c r="G25" s="773"/>
      <c r="H25" s="773"/>
      <c r="I25" s="773"/>
      <c r="J25" s="770"/>
      <c r="K25" s="770"/>
      <c r="L25" s="770"/>
      <c r="M25" s="770"/>
      <c r="N25" s="770"/>
      <c r="O25" s="770"/>
      <c r="P25" s="770"/>
      <c r="Q25" s="770"/>
      <c r="R25" s="770"/>
      <c r="S25" s="770"/>
      <c r="T25" s="770"/>
    </row>
    <row r="26" spans="1:20">
      <c r="A26" s="770"/>
      <c r="B26" s="770"/>
      <c r="C26" s="773"/>
      <c r="D26" s="773"/>
      <c r="E26" s="773"/>
      <c r="F26" s="773"/>
      <c r="G26" s="773"/>
      <c r="H26" s="773"/>
      <c r="I26" s="773"/>
      <c r="J26" s="770"/>
      <c r="K26" s="770"/>
      <c r="L26" s="770"/>
      <c r="M26" s="770"/>
      <c r="N26" s="770"/>
      <c r="O26" s="770"/>
      <c r="P26" s="770"/>
      <c r="Q26" s="770"/>
      <c r="R26" s="770"/>
      <c r="S26" s="770"/>
      <c r="T26" s="770"/>
    </row>
    <row r="27" spans="1:20">
      <c r="A27" s="770"/>
      <c r="B27" s="770"/>
      <c r="C27" s="773"/>
      <c r="D27" s="773"/>
      <c r="E27" s="773"/>
      <c r="F27" s="773"/>
      <c r="G27" s="773"/>
      <c r="H27" s="773"/>
      <c r="I27" s="773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</row>
    <row r="28" spans="1:20">
      <c r="A28" s="770"/>
      <c r="B28" s="770"/>
      <c r="C28" s="773"/>
      <c r="D28" s="773"/>
      <c r="E28" s="773"/>
      <c r="F28" s="773"/>
      <c r="G28" s="773"/>
      <c r="H28" s="773"/>
      <c r="I28" s="773"/>
      <c r="J28" s="770"/>
      <c r="K28" s="770"/>
      <c r="L28" s="770"/>
      <c r="M28" s="770"/>
      <c r="N28" s="770"/>
      <c r="O28" s="770"/>
      <c r="P28" s="770"/>
      <c r="Q28" s="770"/>
      <c r="R28" s="770"/>
      <c r="S28" s="770"/>
      <c r="T28" s="770"/>
    </row>
    <row r="29" spans="1:20">
      <c r="A29" s="770"/>
      <c r="B29" s="770"/>
      <c r="C29" s="773"/>
      <c r="D29" s="773"/>
      <c r="E29" s="773"/>
      <c r="F29" s="773"/>
      <c r="G29" s="773"/>
      <c r="H29" s="773"/>
      <c r="I29" s="773"/>
      <c r="J29" s="770"/>
      <c r="K29" s="770"/>
      <c r="L29" s="770"/>
      <c r="M29" s="770"/>
      <c r="N29" s="770"/>
      <c r="O29" s="770"/>
      <c r="P29" s="770"/>
      <c r="Q29" s="770"/>
      <c r="R29" s="770"/>
      <c r="S29" s="770"/>
      <c r="T29" s="770"/>
    </row>
    <row r="30" spans="1:20">
      <c r="A30" s="770"/>
      <c r="B30" s="770"/>
      <c r="C30" s="773"/>
      <c r="D30" s="773"/>
      <c r="E30" s="773"/>
      <c r="F30" s="773"/>
      <c r="G30" s="773"/>
      <c r="H30" s="773"/>
      <c r="I30" s="773"/>
      <c r="J30" s="770"/>
      <c r="K30" s="770"/>
      <c r="L30" s="770"/>
      <c r="M30" s="770"/>
      <c r="N30" s="770"/>
      <c r="O30" s="770"/>
      <c r="P30" s="770"/>
      <c r="Q30" s="770"/>
      <c r="R30" s="770"/>
      <c r="S30" s="770"/>
      <c r="T30" s="770"/>
    </row>
    <row r="31" spans="1:20">
      <c r="A31" s="770"/>
      <c r="B31" s="770"/>
      <c r="C31" s="773"/>
      <c r="D31" s="773"/>
      <c r="E31" s="773"/>
      <c r="F31" s="773"/>
      <c r="G31" s="773"/>
      <c r="H31" s="773"/>
      <c r="I31" s="773"/>
      <c r="J31" s="770"/>
      <c r="K31" s="770"/>
      <c r="L31" s="770"/>
      <c r="M31" s="770"/>
      <c r="N31" s="770"/>
      <c r="O31" s="770"/>
      <c r="P31" s="770"/>
      <c r="Q31" s="770"/>
      <c r="R31" s="770"/>
      <c r="S31" s="770"/>
      <c r="T31" s="770"/>
    </row>
    <row r="32" spans="1:20">
      <c r="A32" s="770"/>
      <c r="B32" s="770"/>
      <c r="C32" s="773"/>
      <c r="D32" s="773"/>
      <c r="E32" s="773"/>
      <c r="F32" s="773"/>
      <c r="G32" s="773"/>
      <c r="H32" s="773"/>
      <c r="I32" s="773"/>
      <c r="J32" s="770"/>
      <c r="K32" s="770"/>
      <c r="L32" s="770"/>
      <c r="M32" s="770"/>
      <c r="N32" s="770"/>
      <c r="O32" s="770"/>
      <c r="P32" s="770"/>
      <c r="Q32" s="770"/>
      <c r="R32" s="770"/>
      <c r="S32" s="770"/>
      <c r="T32" s="770"/>
    </row>
    <row r="33" spans="1:20">
      <c r="A33" s="770"/>
      <c r="B33" s="770"/>
      <c r="C33" s="773"/>
      <c r="D33" s="773"/>
      <c r="E33" s="773"/>
      <c r="F33" s="773"/>
      <c r="G33" s="773"/>
      <c r="H33" s="773"/>
      <c r="I33" s="773"/>
      <c r="J33" s="770"/>
      <c r="K33" s="770"/>
      <c r="L33" s="770"/>
      <c r="M33" s="770"/>
      <c r="N33" s="770"/>
      <c r="O33" s="770"/>
      <c r="P33" s="770"/>
      <c r="Q33" s="770"/>
      <c r="R33" s="770"/>
      <c r="S33" s="770"/>
      <c r="T33" s="770"/>
    </row>
    <row r="34" spans="1:20">
      <c r="A34" s="770"/>
      <c r="B34" s="770"/>
      <c r="C34" s="773"/>
      <c r="D34" s="773"/>
      <c r="E34" s="773"/>
      <c r="F34" s="773"/>
      <c r="G34" s="773"/>
      <c r="H34" s="773"/>
      <c r="I34" s="773"/>
      <c r="J34" s="770"/>
      <c r="K34" s="770"/>
      <c r="L34" s="770"/>
      <c r="M34" s="770"/>
      <c r="N34" s="770"/>
      <c r="O34" s="770"/>
      <c r="P34" s="770"/>
      <c r="Q34" s="770"/>
      <c r="R34" s="770"/>
      <c r="S34" s="770"/>
      <c r="T34" s="770"/>
    </row>
    <row r="35" spans="1:20">
      <c r="A35" s="770"/>
      <c r="B35" s="770"/>
      <c r="C35" s="773"/>
      <c r="D35" s="773"/>
      <c r="E35" s="773"/>
      <c r="F35" s="773"/>
      <c r="G35" s="773"/>
      <c r="H35" s="773"/>
      <c r="I35" s="773"/>
      <c r="J35" s="770"/>
      <c r="K35" s="770"/>
      <c r="L35" s="770"/>
      <c r="M35" s="770"/>
      <c r="N35" s="770"/>
      <c r="O35" s="770"/>
      <c r="P35" s="770"/>
      <c r="Q35" s="770"/>
      <c r="R35" s="770"/>
      <c r="S35" s="770"/>
      <c r="T35" s="770"/>
    </row>
    <row r="36" spans="1:20">
      <c r="A36" s="770"/>
      <c r="B36" s="770"/>
      <c r="C36" s="773"/>
      <c r="D36" s="773"/>
      <c r="E36" s="773"/>
      <c r="F36" s="773"/>
      <c r="G36" s="773"/>
      <c r="H36" s="773"/>
      <c r="I36" s="773"/>
      <c r="J36" s="770"/>
      <c r="K36" s="770"/>
      <c r="L36" s="770"/>
      <c r="M36" s="770"/>
      <c r="N36" s="770"/>
      <c r="O36" s="770"/>
      <c r="P36" s="770"/>
      <c r="Q36" s="770"/>
      <c r="R36" s="770"/>
      <c r="S36" s="770"/>
      <c r="T36" s="770"/>
    </row>
    <row r="37" spans="1:20">
      <c r="A37" s="770"/>
      <c r="B37" s="770"/>
      <c r="C37" s="773"/>
      <c r="D37" s="773"/>
      <c r="E37" s="773"/>
      <c r="F37" s="773"/>
      <c r="G37" s="773"/>
      <c r="H37" s="773"/>
      <c r="I37" s="773"/>
      <c r="J37" s="770"/>
      <c r="K37" s="770"/>
      <c r="L37" s="770"/>
      <c r="M37" s="770"/>
      <c r="N37" s="770"/>
      <c r="O37" s="770"/>
      <c r="P37" s="770"/>
      <c r="Q37" s="770"/>
      <c r="R37" s="770"/>
      <c r="S37" s="770"/>
      <c r="T37" s="770"/>
    </row>
    <row r="38" spans="1:20">
      <c r="A38" s="770"/>
      <c r="B38" s="770"/>
      <c r="C38" s="773"/>
      <c r="D38" s="773"/>
      <c r="E38" s="773"/>
      <c r="F38" s="773"/>
      <c r="G38" s="773"/>
      <c r="H38" s="773"/>
      <c r="I38" s="773"/>
      <c r="J38" s="770"/>
      <c r="K38" s="770"/>
      <c r="L38" s="770"/>
      <c r="M38" s="770"/>
      <c r="N38" s="770"/>
      <c r="O38" s="770"/>
      <c r="P38" s="770"/>
      <c r="Q38" s="770"/>
      <c r="R38" s="770"/>
      <c r="S38" s="770"/>
      <c r="T38" s="770"/>
    </row>
    <row r="39" spans="1:20">
      <c r="A39" s="770"/>
      <c r="B39" s="770"/>
      <c r="C39" s="773"/>
      <c r="D39" s="773"/>
      <c r="E39" s="773"/>
      <c r="F39" s="773"/>
      <c r="G39" s="773"/>
      <c r="H39" s="773"/>
      <c r="I39" s="773"/>
      <c r="J39" s="770"/>
      <c r="K39" s="770"/>
      <c r="L39" s="770"/>
      <c r="M39" s="770"/>
      <c r="N39" s="770"/>
      <c r="O39" s="770"/>
      <c r="P39" s="770"/>
      <c r="Q39" s="770"/>
      <c r="R39" s="770"/>
      <c r="S39" s="770"/>
      <c r="T39" s="770"/>
    </row>
    <row r="40" spans="1:20">
      <c r="A40" s="770"/>
      <c r="B40" s="770"/>
      <c r="C40" s="773"/>
      <c r="D40" s="773"/>
      <c r="E40" s="773"/>
      <c r="F40" s="773"/>
      <c r="G40" s="773"/>
      <c r="H40" s="773"/>
      <c r="I40" s="773"/>
      <c r="J40" s="770"/>
      <c r="K40" s="770"/>
      <c r="L40" s="770"/>
      <c r="M40" s="770"/>
      <c r="N40" s="770"/>
      <c r="O40" s="770"/>
      <c r="P40" s="770"/>
      <c r="Q40" s="770"/>
      <c r="R40" s="770"/>
      <c r="S40" s="770"/>
      <c r="T40" s="770"/>
    </row>
    <row r="41" spans="1:20">
      <c r="A41" s="770"/>
      <c r="B41" s="770"/>
      <c r="C41" s="773"/>
      <c r="D41" s="773"/>
      <c r="E41" s="773"/>
      <c r="F41" s="773"/>
      <c r="G41" s="773"/>
      <c r="H41" s="773"/>
      <c r="I41" s="773"/>
      <c r="J41" s="770"/>
      <c r="K41" s="770"/>
      <c r="L41" s="770"/>
      <c r="M41" s="770"/>
      <c r="N41" s="770"/>
      <c r="O41" s="770"/>
      <c r="P41" s="770"/>
      <c r="Q41" s="770"/>
      <c r="R41" s="770"/>
      <c r="S41" s="770"/>
      <c r="T41" s="770"/>
    </row>
    <row r="42" spans="1:20">
      <c r="A42" s="770"/>
      <c r="B42" s="770"/>
      <c r="C42" s="773"/>
      <c r="D42" s="773"/>
      <c r="E42" s="773"/>
      <c r="F42" s="773"/>
      <c r="G42" s="773"/>
      <c r="H42" s="773"/>
      <c r="I42" s="773"/>
      <c r="J42" s="770"/>
      <c r="K42" s="770"/>
      <c r="L42" s="770"/>
      <c r="M42" s="770"/>
      <c r="N42" s="770"/>
      <c r="O42" s="770"/>
      <c r="P42" s="770"/>
      <c r="Q42" s="770"/>
      <c r="R42" s="770"/>
      <c r="S42" s="770"/>
      <c r="T42" s="770"/>
    </row>
    <row r="43" spans="1:20">
      <c r="A43" s="770"/>
      <c r="B43" s="770"/>
      <c r="C43" s="773"/>
      <c r="D43" s="773"/>
      <c r="E43" s="773"/>
      <c r="F43" s="773"/>
      <c r="G43" s="773"/>
      <c r="H43" s="773"/>
      <c r="I43" s="773"/>
      <c r="J43" s="770"/>
      <c r="K43" s="770"/>
      <c r="L43" s="770"/>
      <c r="M43" s="770"/>
      <c r="N43" s="770"/>
      <c r="O43" s="770"/>
      <c r="P43" s="770"/>
      <c r="Q43" s="770"/>
      <c r="R43" s="770"/>
      <c r="S43" s="770"/>
      <c r="T43" s="770"/>
    </row>
    <row r="44" spans="1:20">
      <c r="A44" s="770"/>
      <c r="B44" s="770"/>
      <c r="C44" s="773"/>
      <c r="D44" s="773"/>
      <c r="E44" s="773"/>
      <c r="F44" s="773"/>
      <c r="G44" s="773"/>
      <c r="H44" s="773"/>
      <c r="I44" s="773"/>
      <c r="J44" s="770"/>
      <c r="K44" s="770"/>
      <c r="L44" s="770"/>
      <c r="M44" s="770"/>
      <c r="N44" s="770"/>
      <c r="O44" s="770"/>
      <c r="P44" s="770"/>
      <c r="Q44" s="770"/>
      <c r="R44" s="770"/>
      <c r="S44" s="770"/>
      <c r="T44" s="770"/>
    </row>
    <row r="45" spans="1:20">
      <c r="A45" s="770"/>
      <c r="B45" s="770"/>
      <c r="C45" s="773"/>
      <c r="D45" s="773"/>
      <c r="E45" s="773"/>
      <c r="F45" s="773"/>
      <c r="G45" s="773"/>
      <c r="H45" s="773"/>
      <c r="I45" s="773"/>
      <c r="J45" s="770"/>
      <c r="K45" s="770"/>
      <c r="L45" s="770"/>
      <c r="M45" s="770"/>
      <c r="N45" s="770"/>
      <c r="O45" s="770"/>
      <c r="P45" s="770"/>
      <c r="Q45" s="770"/>
      <c r="R45" s="770"/>
      <c r="S45" s="770"/>
      <c r="T45" s="770"/>
    </row>
    <row r="46" spans="1:20">
      <c r="A46" s="770"/>
      <c r="B46" s="770"/>
      <c r="C46" s="773"/>
      <c r="D46" s="773"/>
      <c r="E46" s="773"/>
      <c r="F46" s="773"/>
      <c r="G46" s="773"/>
      <c r="H46" s="773"/>
      <c r="I46" s="773"/>
      <c r="J46" s="770"/>
      <c r="K46" s="770"/>
      <c r="L46" s="770"/>
      <c r="M46" s="770"/>
      <c r="N46" s="770"/>
      <c r="O46" s="770"/>
      <c r="P46" s="770"/>
      <c r="Q46" s="770"/>
      <c r="R46" s="770"/>
      <c r="S46" s="770"/>
      <c r="T46" s="770"/>
    </row>
    <row r="47" spans="1:20">
      <c r="A47" s="770"/>
      <c r="B47" s="770"/>
      <c r="C47" s="773"/>
      <c r="D47" s="773"/>
      <c r="E47" s="773"/>
      <c r="F47" s="773"/>
      <c r="G47" s="773"/>
      <c r="H47" s="773"/>
      <c r="I47" s="773"/>
      <c r="J47" s="770"/>
      <c r="K47" s="770"/>
      <c r="L47" s="770"/>
      <c r="M47" s="770"/>
      <c r="N47" s="770"/>
      <c r="O47" s="770"/>
      <c r="P47" s="770"/>
      <c r="Q47" s="770"/>
      <c r="R47" s="770"/>
      <c r="S47" s="770"/>
      <c r="T47" s="770"/>
    </row>
    <row r="48" spans="1:20">
      <c r="A48" s="770"/>
      <c r="B48" s="770"/>
      <c r="C48" s="773"/>
      <c r="D48" s="773"/>
      <c r="E48" s="773"/>
      <c r="F48" s="773"/>
      <c r="G48" s="773"/>
      <c r="H48" s="773"/>
      <c r="I48" s="773"/>
      <c r="J48" s="770"/>
      <c r="K48" s="770"/>
      <c r="L48" s="770"/>
      <c r="M48" s="770"/>
      <c r="N48" s="770"/>
      <c r="O48" s="770"/>
      <c r="P48" s="770"/>
      <c r="Q48" s="770"/>
      <c r="R48" s="770"/>
      <c r="S48" s="770"/>
      <c r="T48" s="770"/>
    </row>
    <row r="49" spans="1:20">
      <c r="A49" s="770"/>
      <c r="B49" s="770"/>
      <c r="C49" s="773"/>
      <c r="D49" s="773"/>
      <c r="E49" s="773"/>
      <c r="F49" s="773"/>
      <c r="G49" s="773"/>
      <c r="H49" s="773"/>
      <c r="I49" s="773"/>
      <c r="J49" s="770"/>
      <c r="K49" s="770"/>
      <c r="L49" s="770"/>
      <c r="M49" s="770"/>
      <c r="N49" s="770"/>
      <c r="O49" s="770"/>
      <c r="P49" s="770"/>
      <c r="Q49" s="770"/>
      <c r="R49" s="770"/>
      <c r="S49" s="770"/>
      <c r="T49" s="770"/>
    </row>
    <row r="50" spans="1:20">
      <c r="A50" s="770"/>
      <c r="B50" s="770"/>
      <c r="C50" s="773"/>
      <c r="D50" s="773"/>
      <c r="E50" s="773"/>
      <c r="F50" s="773"/>
      <c r="G50" s="773"/>
      <c r="H50" s="773"/>
      <c r="I50" s="773"/>
      <c r="J50" s="770"/>
      <c r="K50" s="770"/>
      <c r="L50" s="770"/>
      <c r="M50" s="770"/>
      <c r="N50" s="770"/>
      <c r="O50" s="770"/>
      <c r="P50" s="770"/>
      <c r="Q50" s="770"/>
      <c r="R50" s="770"/>
      <c r="S50" s="770"/>
      <c r="T50" s="770"/>
    </row>
    <row r="51" spans="1:20">
      <c r="A51" s="770"/>
      <c r="B51" s="770"/>
      <c r="C51" s="773"/>
      <c r="D51" s="773"/>
      <c r="E51" s="773"/>
      <c r="F51" s="773"/>
      <c r="G51" s="773"/>
      <c r="H51" s="773"/>
      <c r="I51" s="773"/>
      <c r="J51" s="770"/>
      <c r="K51" s="770"/>
      <c r="L51" s="770"/>
      <c r="M51" s="770"/>
      <c r="N51" s="770"/>
      <c r="O51" s="770"/>
      <c r="P51" s="770"/>
      <c r="Q51" s="770"/>
      <c r="R51" s="770"/>
      <c r="S51" s="770"/>
      <c r="T51" s="770"/>
    </row>
    <row r="52" spans="1:20">
      <c r="A52" s="770"/>
      <c r="B52" s="770"/>
      <c r="C52" s="773"/>
      <c r="D52" s="773"/>
      <c r="E52" s="773"/>
      <c r="F52" s="773"/>
      <c r="G52" s="773"/>
      <c r="H52" s="773"/>
      <c r="I52" s="773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</row>
    <row r="53" spans="1:20">
      <c r="A53" s="770"/>
      <c r="B53" s="770"/>
      <c r="C53" s="773"/>
      <c r="D53" s="773"/>
      <c r="E53" s="773"/>
      <c r="F53" s="773"/>
      <c r="G53" s="773"/>
      <c r="H53" s="773"/>
      <c r="I53" s="773"/>
      <c r="J53" s="770"/>
    </row>
  </sheetData>
  <mergeCells count="8192">
    <mergeCell ref="XFA1:XFB3"/>
    <mergeCell ref="XFC1:XFD3"/>
    <mergeCell ref="XEQ1:XER3"/>
    <mergeCell ref="XES1:XET3"/>
    <mergeCell ref="XEU1:XEV3"/>
    <mergeCell ref="XEW1:XEX3"/>
    <mergeCell ref="XEY1:XEZ3"/>
    <mergeCell ref="XEG1:XEH3"/>
    <mergeCell ref="XEI1:XEJ3"/>
    <mergeCell ref="XEK1:XEL3"/>
    <mergeCell ref="XEM1:XEN3"/>
    <mergeCell ref="XEO1:XEP3"/>
    <mergeCell ref="XDW1:XDX3"/>
    <mergeCell ref="XDY1:XDZ3"/>
    <mergeCell ref="XEA1:XEB3"/>
    <mergeCell ref="XEC1:XED3"/>
    <mergeCell ref="XEE1:XEF3"/>
    <mergeCell ref="XDM1:XDN3"/>
    <mergeCell ref="XDO1:XDP3"/>
    <mergeCell ref="XDQ1:XDR3"/>
    <mergeCell ref="XDS1:XDT3"/>
    <mergeCell ref="XDU1:XDV3"/>
    <mergeCell ref="XDC1:XDD3"/>
    <mergeCell ref="XDE1:XDF3"/>
    <mergeCell ref="XDG1:XDH3"/>
    <mergeCell ref="XDI1:XDJ3"/>
    <mergeCell ref="XDK1:XDL3"/>
    <mergeCell ref="XCS1:XCT3"/>
    <mergeCell ref="XCU1:XCV3"/>
    <mergeCell ref="XCW1:XCX3"/>
    <mergeCell ref="XCY1:XCZ3"/>
    <mergeCell ref="XDA1:XDB3"/>
    <mergeCell ref="XCI1:XCJ3"/>
    <mergeCell ref="XCK1:XCL3"/>
    <mergeCell ref="XCM1:XCN3"/>
    <mergeCell ref="XCO1:XCP3"/>
    <mergeCell ref="XCQ1:XCR3"/>
    <mergeCell ref="XBY1:XBZ3"/>
    <mergeCell ref="XCA1:XCB3"/>
    <mergeCell ref="XCC1:XCD3"/>
    <mergeCell ref="XCE1:XCF3"/>
    <mergeCell ref="XCG1:XCH3"/>
    <mergeCell ref="XBO1:XBP3"/>
    <mergeCell ref="XBQ1:XBR3"/>
    <mergeCell ref="XBS1:XBT3"/>
    <mergeCell ref="XBU1:XBV3"/>
    <mergeCell ref="XBW1:XBX3"/>
    <mergeCell ref="XBE1:XBF3"/>
    <mergeCell ref="XBG1:XBH3"/>
    <mergeCell ref="XBI1:XBJ3"/>
    <mergeCell ref="XBK1:XBL3"/>
    <mergeCell ref="XBM1:XBN3"/>
    <mergeCell ref="XAU1:XAV3"/>
    <mergeCell ref="XAW1:XAX3"/>
    <mergeCell ref="XAY1:XAZ3"/>
    <mergeCell ref="XBA1:XBB3"/>
    <mergeCell ref="XBC1:XBD3"/>
    <mergeCell ref="XAK1:XAL3"/>
    <mergeCell ref="XAM1:XAN3"/>
    <mergeCell ref="XAO1:XAP3"/>
    <mergeCell ref="XAQ1:XAR3"/>
    <mergeCell ref="XAS1:XAT3"/>
    <mergeCell ref="XAA1:XAB3"/>
    <mergeCell ref="XAC1:XAD3"/>
    <mergeCell ref="XAE1:XAF3"/>
    <mergeCell ref="XAG1:XAH3"/>
    <mergeCell ref="XAI1:XAJ3"/>
    <mergeCell ref="WZQ1:WZR3"/>
    <mergeCell ref="WZS1:WZT3"/>
    <mergeCell ref="WZU1:WZV3"/>
    <mergeCell ref="WZW1:WZX3"/>
    <mergeCell ref="WZY1:WZZ3"/>
    <mergeCell ref="WZG1:WZH3"/>
    <mergeCell ref="WZI1:WZJ3"/>
    <mergeCell ref="WZK1:WZL3"/>
    <mergeCell ref="WZM1:WZN3"/>
    <mergeCell ref="WZO1:WZP3"/>
    <mergeCell ref="WYW1:WYX3"/>
    <mergeCell ref="WYY1:WYZ3"/>
    <mergeCell ref="WZA1:WZB3"/>
    <mergeCell ref="WZC1:WZD3"/>
    <mergeCell ref="WZE1:WZF3"/>
    <mergeCell ref="WYM1:WYN3"/>
    <mergeCell ref="WYO1:WYP3"/>
    <mergeCell ref="WYQ1:WYR3"/>
    <mergeCell ref="WYS1:WYT3"/>
    <mergeCell ref="WYU1:WYV3"/>
    <mergeCell ref="WYC1:WYD3"/>
    <mergeCell ref="WYE1:WYF3"/>
    <mergeCell ref="WYG1:WYH3"/>
    <mergeCell ref="WYI1:WYJ3"/>
    <mergeCell ref="WYK1:WYL3"/>
    <mergeCell ref="WXS1:WXT3"/>
    <mergeCell ref="WXU1:WXV3"/>
    <mergeCell ref="WXW1:WXX3"/>
    <mergeCell ref="WXY1:WXZ3"/>
    <mergeCell ref="WYA1:WYB3"/>
    <mergeCell ref="WXI1:WXJ3"/>
    <mergeCell ref="WXK1:WXL3"/>
    <mergeCell ref="WXM1:WXN3"/>
    <mergeCell ref="WXO1:WXP3"/>
    <mergeCell ref="WXQ1:WXR3"/>
    <mergeCell ref="WWY1:WWZ3"/>
    <mergeCell ref="WXA1:WXB3"/>
    <mergeCell ref="WXC1:WXD3"/>
    <mergeCell ref="WXE1:WXF3"/>
    <mergeCell ref="WXG1:WXH3"/>
    <mergeCell ref="WWO1:WWP3"/>
    <mergeCell ref="WWQ1:WWR3"/>
    <mergeCell ref="WWS1:WWT3"/>
    <mergeCell ref="WWU1:WWV3"/>
    <mergeCell ref="WWW1:WWX3"/>
    <mergeCell ref="WWE1:WWF3"/>
    <mergeCell ref="WWG1:WWH3"/>
    <mergeCell ref="WWI1:WWJ3"/>
    <mergeCell ref="WWK1:WWL3"/>
    <mergeCell ref="WWM1:WWN3"/>
    <mergeCell ref="WVU1:WVV3"/>
    <mergeCell ref="WVW1:WVX3"/>
    <mergeCell ref="WVY1:WVZ3"/>
    <mergeCell ref="WWA1:WWB3"/>
    <mergeCell ref="WWC1:WWD3"/>
    <mergeCell ref="WVK1:WVL3"/>
    <mergeCell ref="WVM1:WVN3"/>
    <mergeCell ref="WVO1:WVP3"/>
    <mergeCell ref="WVQ1:WVR3"/>
    <mergeCell ref="WVS1:WVT3"/>
    <mergeCell ref="WVA1:WVB3"/>
    <mergeCell ref="WVC1:WVD3"/>
    <mergeCell ref="WVE1:WVF3"/>
    <mergeCell ref="WVG1:WVH3"/>
    <mergeCell ref="WVI1:WVJ3"/>
    <mergeCell ref="WUQ1:WUR3"/>
    <mergeCell ref="WUS1:WUT3"/>
    <mergeCell ref="WUU1:WUV3"/>
    <mergeCell ref="WUW1:WUX3"/>
    <mergeCell ref="WUY1:WUZ3"/>
    <mergeCell ref="WUG1:WUH3"/>
    <mergeCell ref="WUI1:WUJ3"/>
    <mergeCell ref="WUK1:WUL3"/>
    <mergeCell ref="WUM1:WUN3"/>
    <mergeCell ref="WUO1:WUP3"/>
    <mergeCell ref="WTW1:WTX3"/>
    <mergeCell ref="WTY1:WTZ3"/>
    <mergeCell ref="WUA1:WUB3"/>
    <mergeCell ref="WUC1:WUD3"/>
    <mergeCell ref="WUE1:WUF3"/>
    <mergeCell ref="WTM1:WTN3"/>
    <mergeCell ref="WTO1:WTP3"/>
    <mergeCell ref="WTQ1:WTR3"/>
    <mergeCell ref="WTS1:WTT3"/>
    <mergeCell ref="WTU1:WTV3"/>
    <mergeCell ref="WTC1:WTD3"/>
    <mergeCell ref="WTE1:WTF3"/>
    <mergeCell ref="WTG1:WTH3"/>
    <mergeCell ref="WTI1:WTJ3"/>
    <mergeCell ref="WTK1:WTL3"/>
    <mergeCell ref="WSS1:WST3"/>
    <mergeCell ref="WSU1:WSV3"/>
    <mergeCell ref="WSW1:WSX3"/>
    <mergeCell ref="WSY1:WSZ3"/>
    <mergeCell ref="WTA1:WTB3"/>
    <mergeCell ref="WSI1:WSJ3"/>
    <mergeCell ref="WSK1:WSL3"/>
    <mergeCell ref="WSM1:WSN3"/>
    <mergeCell ref="WSO1:WSP3"/>
    <mergeCell ref="WSQ1:WSR3"/>
    <mergeCell ref="WRY1:WRZ3"/>
    <mergeCell ref="WSA1:WSB3"/>
    <mergeCell ref="WSC1:WSD3"/>
    <mergeCell ref="WSE1:WSF3"/>
    <mergeCell ref="WSG1:WSH3"/>
    <mergeCell ref="WRO1:WRP3"/>
    <mergeCell ref="WRQ1:WRR3"/>
    <mergeCell ref="WRS1:WRT3"/>
    <mergeCell ref="WRU1:WRV3"/>
    <mergeCell ref="WRW1:WRX3"/>
    <mergeCell ref="WRE1:WRF3"/>
    <mergeCell ref="WRG1:WRH3"/>
    <mergeCell ref="WRI1:WRJ3"/>
    <mergeCell ref="WRK1:WRL3"/>
    <mergeCell ref="WRM1:WRN3"/>
    <mergeCell ref="WQU1:WQV3"/>
    <mergeCell ref="WQW1:WQX3"/>
    <mergeCell ref="WQY1:WQZ3"/>
    <mergeCell ref="WRA1:WRB3"/>
    <mergeCell ref="WRC1:WRD3"/>
    <mergeCell ref="WQK1:WQL3"/>
    <mergeCell ref="WQM1:WQN3"/>
    <mergeCell ref="WQO1:WQP3"/>
    <mergeCell ref="WQQ1:WQR3"/>
    <mergeCell ref="WQS1:WQT3"/>
    <mergeCell ref="WQA1:WQB3"/>
    <mergeCell ref="WQC1:WQD3"/>
    <mergeCell ref="WQE1:WQF3"/>
    <mergeCell ref="WQG1:WQH3"/>
    <mergeCell ref="WQI1:WQJ3"/>
    <mergeCell ref="WPQ1:WPR3"/>
    <mergeCell ref="WPS1:WPT3"/>
    <mergeCell ref="WPU1:WPV3"/>
    <mergeCell ref="WPW1:WPX3"/>
    <mergeCell ref="WPY1:WPZ3"/>
    <mergeCell ref="WPG1:WPH3"/>
    <mergeCell ref="WPI1:WPJ3"/>
    <mergeCell ref="WPK1:WPL3"/>
    <mergeCell ref="WPM1:WPN3"/>
    <mergeCell ref="WPO1:WPP3"/>
    <mergeCell ref="WOW1:WOX3"/>
    <mergeCell ref="WOY1:WOZ3"/>
    <mergeCell ref="WPA1:WPB3"/>
    <mergeCell ref="WPC1:WPD3"/>
    <mergeCell ref="WPE1:WPF3"/>
    <mergeCell ref="WOM1:WON3"/>
    <mergeCell ref="WOO1:WOP3"/>
    <mergeCell ref="WOQ1:WOR3"/>
    <mergeCell ref="WOS1:WOT3"/>
    <mergeCell ref="WOU1:WOV3"/>
    <mergeCell ref="WOC1:WOD3"/>
    <mergeCell ref="WOE1:WOF3"/>
    <mergeCell ref="WOG1:WOH3"/>
    <mergeCell ref="WOI1:WOJ3"/>
    <mergeCell ref="WOK1:WOL3"/>
    <mergeCell ref="WNS1:WNT3"/>
    <mergeCell ref="WNU1:WNV3"/>
    <mergeCell ref="WNW1:WNX3"/>
    <mergeCell ref="WNY1:WNZ3"/>
    <mergeCell ref="WOA1:WOB3"/>
    <mergeCell ref="WNI1:WNJ3"/>
    <mergeCell ref="WNK1:WNL3"/>
    <mergeCell ref="WNM1:WNN3"/>
    <mergeCell ref="WNO1:WNP3"/>
    <mergeCell ref="WNQ1:WNR3"/>
    <mergeCell ref="WMY1:WMZ3"/>
    <mergeCell ref="WNA1:WNB3"/>
    <mergeCell ref="WNC1:WND3"/>
    <mergeCell ref="WNE1:WNF3"/>
    <mergeCell ref="WNG1:WNH3"/>
    <mergeCell ref="WMO1:WMP3"/>
    <mergeCell ref="WMQ1:WMR3"/>
    <mergeCell ref="WMS1:WMT3"/>
    <mergeCell ref="WMU1:WMV3"/>
    <mergeCell ref="WMW1:WMX3"/>
    <mergeCell ref="WME1:WMF3"/>
    <mergeCell ref="WMG1:WMH3"/>
    <mergeCell ref="WMI1:WMJ3"/>
    <mergeCell ref="WMK1:WML3"/>
    <mergeCell ref="WMM1:WMN3"/>
    <mergeCell ref="WLU1:WLV3"/>
    <mergeCell ref="WLW1:WLX3"/>
    <mergeCell ref="WLY1:WLZ3"/>
    <mergeCell ref="WMA1:WMB3"/>
    <mergeCell ref="WMC1:WMD3"/>
    <mergeCell ref="WLK1:WLL3"/>
    <mergeCell ref="WLM1:WLN3"/>
    <mergeCell ref="WLO1:WLP3"/>
    <mergeCell ref="WLQ1:WLR3"/>
    <mergeCell ref="WLS1:WLT3"/>
    <mergeCell ref="WLA1:WLB3"/>
    <mergeCell ref="WLC1:WLD3"/>
    <mergeCell ref="WLE1:WLF3"/>
    <mergeCell ref="WLG1:WLH3"/>
    <mergeCell ref="WLI1:WLJ3"/>
    <mergeCell ref="WKQ1:WKR3"/>
    <mergeCell ref="WKS1:WKT3"/>
    <mergeCell ref="WKU1:WKV3"/>
    <mergeCell ref="WKW1:WKX3"/>
    <mergeCell ref="WKY1:WKZ3"/>
    <mergeCell ref="WKG1:WKH3"/>
    <mergeCell ref="WKI1:WKJ3"/>
    <mergeCell ref="WKK1:WKL3"/>
    <mergeCell ref="WKM1:WKN3"/>
    <mergeCell ref="WKO1:WKP3"/>
    <mergeCell ref="WJW1:WJX3"/>
    <mergeCell ref="WJY1:WJZ3"/>
    <mergeCell ref="WKA1:WKB3"/>
    <mergeCell ref="WKC1:WKD3"/>
    <mergeCell ref="WKE1:WKF3"/>
    <mergeCell ref="WJM1:WJN3"/>
    <mergeCell ref="WJO1:WJP3"/>
    <mergeCell ref="WJQ1:WJR3"/>
    <mergeCell ref="WJS1:WJT3"/>
    <mergeCell ref="WJU1:WJV3"/>
    <mergeCell ref="WJC1:WJD3"/>
    <mergeCell ref="WJE1:WJF3"/>
    <mergeCell ref="WJG1:WJH3"/>
    <mergeCell ref="WJI1:WJJ3"/>
    <mergeCell ref="WJK1:WJL3"/>
    <mergeCell ref="WIS1:WIT3"/>
    <mergeCell ref="WIU1:WIV3"/>
    <mergeCell ref="WIW1:WIX3"/>
    <mergeCell ref="WIY1:WIZ3"/>
    <mergeCell ref="WJA1:WJB3"/>
    <mergeCell ref="WII1:WIJ3"/>
    <mergeCell ref="WIK1:WIL3"/>
    <mergeCell ref="WIM1:WIN3"/>
    <mergeCell ref="WIO1:WIP3"/>
    <mergeCell ref="WIQ1:WIR3"/>
    <mergeCell ref="WHY1:WHZ3"/>
    <mergeCell ref="WIA1:WIB3"/>
    <mergeCell ref="WIC1:WID3"/>
    <mergeCell ref="WIE1:WIF3"/>
    <mergeCell ref="WIG1:WIH3"/>
    <mergeCell ref="WHO1:WHP3"/>
    <mergeCell ref="WHQ1:WHR3"/>
    <mergeCell ref="WHS1:WHT3"/>
    <mergeCell ref="WHU1:WHV3"/>
    <mergeCell ref="WHW1:WHX3"/>
    <mergeCell ref="WHE1:WHF3"/>
    <mergeCell ref="WHG1:WHH3"/>
    <mergeCell ref="WHI1:WHJ3"/>
    <mergeCell ref="WHK1:WHL3"/>
    <mergeCell ref="WHM1:WHN3"/>
    <mergeCell ref="WGU1:WGV3"/>
    <mergeCell ref="WGW1:WGX3"/>
    <mergeCell ref="WGY1:WGZ3"/>
    <mergeCell ref="WHA1:WHB3"/>
    <mergeCell ref="WHC1:WHD3"/>
    <mergeCell ref="WGK1:WGL3"/>
    <mergeCell ref="WGM1:WGN3"/>
    <mergeCell ref="WGO1:WGP3"/>
    <mergeCell ref="WGQ1:WGR3"/>
    <mergeCell ref="WGS1:WGT3"/>
    <mergeCell ref="WGA1:WGB3"/>
    <mergeCell ref="WGC1:WGD3"/>
    <mergeCell ref="WGE1:WGF3"/>
    <mergeCell ref="WGG1:WGH3"/>
    <mergeCell ref="WGI1:WGJ3"/>
    <mergeCell ref="WFQ1:WFR3"/>
    <mergeCell ref="WFS1:WFT3"/>
    <mergeCell ref="WFU1:WFV3"/>
    <mergeCell ref="WFW1:WFX3"/>
    <mergeCell ref="WFY1:WFZ3"/>
    <mergeCell ref="WFG1:WFH3"/>
    <mergeCell ref="WFI1:WFJ3"/>
    <mergeCell ref="WFK1:WFL3"/>
    <mergeCell ref="WFM1:WFN3"/>
    <mergeCell ref="WFO1:WFP3"/>
    <mergeCell ref="WEW1:WEX3"/>
    <mergeCell ref="WEY1:WEZ3"/>
    <mergeCell ref="WFA1:WFB3"/>
    <mergeCell ref="WFC1:WFD3"/>
    <mergeCell ref="WFE1:WFF3"/>
    <mergeCell ref="WEM1:WEN3"/>
    <mergeCell ref="WEO1:WEP3"/>
    <mergeCell ref="WEQ1:WER3"/>
    <mergeCell ref="WES1:WET3"/>
    <mergeCell ref="WEU1:WEV3"/>
    <mergeCell ref="WEC1:WED3"/>
    <mergeCell ref="WEE1:WEF3"/>
    <mergeCell ref="WEG1:WEH3"/>
    <mergeCell ref="WEI1:WEJ3"/>
    <mergeCell ref="WEK1:WEL3"/>
    <mergeCell ref="WDS1:WDT3"/>
    <mergeCell ref="WDU1:WDV3"/>
    <mergeCell ref="WDW1:WDX3"/>
    <mergeCell ref="WDY1:WDZ3"/>
    <mergeCell ref="WEA1:WEB3"/>
    <mergeCell ref="WDI1:WDJ3"/>
    <mergeCell ref="WDK1:WDL3"/>
    <mergeCell ref="WDM1:WDN3"/>
    <mergeCell ref="WDO1:WDP3"/>
    <mergeCell ref="WDQ1:WDR3"/>
    <mergeCell ref="WCY1:WCZ3"/>
    <mergeCell ref="WDA1:WDB3"/>
    <mergeCell ref="WDC1:WDD3"/>
    <mergeCell ref="WDE1:WDF3"/>
    <mergeCell ref="WDG1:WDH3"/>
    <mergeCell ref="WCO1:WCP3"/>
    <mergeCell ref="WCQ1:WCR3"/>
    <mergeCell ref="WCS1:WCT3"/>
    <mergeCell ref="WCU1:WCV3"/>
    <mergeCell ref="WCW1:WCX3"/>
    <mergeCell ref="WCE1:WCF3"/>
    <mergeCell ref="WCG1:WCH3"/>
    <mergeCell ref="WCI1:WCJ3"/>
    <mergeCell ref="WCK1:WCL3"/>
    <mergeCell ref="WCM1:WCN3"/>
    <mergeCell ref="WBU1:WBV3"/>
    <mergeCell ref="WBW1:WBX3"/>
    <mergeCell ref="WBY1:WBZ3"/>
    <mergeCell ref="WCA1:WCB3"/>
    <mergeCell ref="WCC1:WCD3"/>
    <mergeCell ref="WBK1:WBL3"/>
    <mergeCell ref="WBM1:WBN3"/>
    <mergeCell ref="WBO1:WBP3"/>
    <mergeCell ref="WBQ1:WBR3"/>
    <mergeCell ref="WBS1:WBT3"/>
    <mergeCell ref="WBA1:WBB3"/>
    <mergeCell ref="WBC1:WBD3"/>
    <mergeCell ref="WBE1:WBF3"/>
    <mergeCell ref="WBG1:WBH3"/>
    <mergeCell ref="WBI1:WBJ3"/>
    <mergeCell ref="WAQ1:WAR3"/>
    <mergeCell ref="WAS1:WAT3"/>
    <mergeCell ref="WAU1:WAV3"/>
    <mergeCell ref="WAW1:WAX3"/>
    <mergeCell ref="WAY1:WAZ3"/>
    <mergeCell ref="WAG1:WAH3"/>
    <mergeCell ref="WAI1:WAJ3"/>
    <mergeCell ref="WAK1:WAL3"/>
    <mergeCell ref="WAM1:WAN3"/>
    <mergeCell ref="WAO1:WAP3"/>
    <mergeCell ref="VZW1:VZX3"/>
    <mergeCell ref="VZY1:VZZ3"/>
    <mergeCell ref="WAA1:WAB3"/>
    <mergeCell ref="WAC1:WAD3"/>
    <mergeCell ref="WAE1:WAF3"/>
    <mergeCell ref="VZM1:VZN3"/>
    <mergeCell ref="VZO1:VZP3"/>
    <mergeCell ref="VZQ1:VZR3"/>
    <mergeCell ref="VZS1:VZT3"/>
    <mergeCell ref="VZU1:VZV3"/>
    <mergeCell ref="VZC1:VZD3"/>
    <mergeCell ref="VZE1:VZF3"/>
    <mergeCell ref="VZG1:VZH3"/>
    <mergeCell ref="VZI1:VZJ3"/>
    <mergeCell ref="VZK1:VZL3"/>
    <mergeCell ref="VYS1:VYT3"/>
    <mergeCell ref="VYU1:VYV3"/>
    <mergeCell ref="VYW1:VYX3"/>
    <mergeCell ref="VYY1:VYZ3"/>
    <mergeCell ref="VZA1:VZB3"/>
    <mergeCell ref="VYI1:VYJ3"/>
    <mergeCell ref="VYK1:VYL3"/>
    <mergeCell ref="VYM1:VYN3"/>
    <mergeCell ref="VYO1:VYP3"/>
    <mergeCell ref="VYQ1:VYR3"/>
    <mergeCell ref="VXY1:VXZ3"/>
    <mergeCell ref="VYA1:VYB3"/>
    <mergeCell ref="VYC1:VYD3"/>
    <mergeCell ref="VYE1:VYF3"/>
    <mergeCell ref="VYG1:VYH3"/>
    <mergeCell ref="VXO1:VXP3"/>
    <mergeCell ref="VXQ1:VXR3"/>
    <mergeCell ref="VXS1:VXT3"/>
    <mergeCell ref="VXU1:VXV3"/>
    <mergeCell ref="VXW1:VXX3"/>
    <mergeCell ref="VXE1:VXF3"/>
    <mergeCell ref="VXG1:VXH3"/>
    <mergeCell ref="VXI1:VXJ3"/>
    <mergeCell ref="VXK1:VXL3"/>
    <mergeCell ref="VXM1:VXN3"/>
    <mergeCell ref="VWU1:VWV3"/>
    <mergeCell ref="VWW1:VWX3"/>
    <mergeCell ref="VWY1:VWZ3"/>
    <mergeCell ref="VXA1:VXB3"/>
    <mergeCell ref="VXC1:VXD3"/>
    <mergeCell ref="VWK1:VWL3"/>
    <mergeCell ref="VWM1:VWN3"/>
    <mergeCell ref="VWO1:VWP3"/>
    <mergeCell ref="VWQ1:VWR3"/>
    <mergeCell ref="VWS1:VWT3"/>
    <mergeCell ref="VWA1:VWB3"/>
    <mergeCell ref="VWC1:VWD3"/>
    <mergeCell ref="VWE1:VWF3"/>
    <mergeCell ref="VWG1:VWH3"/>
    <mergeCell ref="VWI1:VWJ3"/>
    <mergeCell ref="VVQ1:VVR3"/>
    <mergeCell ref="VVS1:VVT3"/>
    <mergeCell ref="VVU1:VVV3"/>
    <mergeCell ref="VVW1:VVX3"/>
    <mergeCell ref="VVY1:VVZ3"/>
    <mergeCell ref="VVG1:VVH3"/>
    <mergeCell ref="VVI1:VVJ3"/>
    <mergeCell ref="VVK1:VVL3"/>
    <mergeCell ref="VVM1:VVN3"/>
    <mergeCell ref="VVO1:VVP3"/>
    <mergeCell ref="VUW1:VUX3"/>
    <mergeCell ref="VUY1:VUZ3"/>
    <mergeCell ref="VVA1:VVB3"/>
    <mergeCell ref="VVC1:VVD3"/>
    <mergeCell ref="VVE1:VVF3"/>
    <mergeCell ref="VUM1:VUN3"/>
    <mergeCell ref="VUO1:VUP3"/>
    <mergeCell ref="VUQ1:VUR3"/>
    <mergeCell ref="VUS1:VUT3"/>
    <mergeCell ref="VUU1:VUV3"/>
    <mergeCell ref="VUC1:VUD3"/>
    <mergeCell ref="VUE1:VUF3"/>
    <mergeCell ref="VUG1:VUH3"/>
    <mergeCell ref="VUI1:VUJ3"/>
    <mergeCell ref="VUK1:VUL3"/>
    <mergeCell ref="VTS1:VTT3"/>
    <mergeCell ref="VTU1:VTV3"/>
    <mergeCell ref="VTW1:VTX3"/>
    <mergeCell ref="VTY1:VTZ3"/>
    <mergeCell ref="VUA1:VUB3"/>
    <mergeCell ref="VTI1:VTJ3"/>
    <mergeCell ref="VTK1:VTL3"/>
    <mergeCell ref="VTM1:VTN3"/>
    <mergeCell ref="VTO1:VTP3"/>
    <mergeCell ref="VTQ1:VTR3"/>
    <mergeCell ref="VSY1:VSZ3"/>
    <mergeCell ref="VTA1:VTB3"/>
    <mergeCell ref="VTC1:VTD3"/>
    <mergeCell ref="VTE1:VTF3"/>
    <mergeCell ref="VTG1:VTH3"/>
    <mergeCell ref="VSO1:VSP3"/>
    <mergeCell ref="VSQ1:VSR3"/>
    <mergeCell ref="VSS1:VST3"/>
    <mergeCell ref="VSU1:VSV3"/>
    <mergeCell ref="VSW1:VSX3"/>
    <mergeCell ref="VSE1:VSF3"/>
    <mergeCell ref="VSG1:VSH3"/>
    <mergeCell ref="VSI1:VSJ3"/>
    <mergeCell ref="VSK1:VSL3"/>
    <mergeCell ref="VSM1:VSN3"/>
    <mergeCell ref="VRU1:VRV3"/>
    <mergeCell ref="VRW1:VRX3"/>
    <mergeCell ref="VRY1:VRZ3"/>
    <mergeCell ref="VSA1:VSB3"/>
    <mergeCell ref="VSC1:VSD3"/>
    <mergeCell ref="VRK1:VRL3"/>
    <mergeCell ref="VRM1:VRN3"/>
    <mergeCell ref="VRO1:VRP3"/>
    <mergeCell ref="VRQ1:VRR3"/>
    <mergeCell ref="VRS1:VRT3"/>
    <mergeCell ref="VRA1:VRB3"/>
    <mergeCell ref="VRC1:VRD3"/>
    <mergeCell ref="VRE1:VRF3"/>
    <mergeCell ref="VRG1:VRH3"/>
    <mergeCell ref="VRI1:VRJ3"/>
    <mergeCell ref="VQQ1:VQR3"/>
    <mergeCell ref="VQS1:VQT3"/>
    <mergeCell ref="VQU1:VQV3"/>
    <mergeCell ref="VQW1:VQX3"/>
    <mergeCell ref="VQY1:VQZ3"/>
    <mergeCell ref="VQG1:VQH3"/>
    <mergeCell ref="VQI1:VQJ3"/>
    <mergeCell ref="VQK1:VQL3"/>
    <mergeCell ref="VQM1:VQN3"/>
    <mergeCell ref="VQO1:VQP3"/>
    <mergeCell ref="VPW1:VPX3"/>
    <mergeCell ref="VPY1:VPZ3"/>
    <mergeCell ref="VQA1:VQB3"/>
    <mergeCell ref="VQC1:VQD3"/>
    <mergeCell ref="VQE1:VQF3"/>
    <mergeCell ref="VPM1:VPN3"/>
    <mergeCell ref="VPO1:VPP3"/>
    <mergeCell ref="VPQ1:VPR3"/>
    <mergeCell ref="VPS1:VPT3"/>
    <mergeCell ref="VPU1:VPV3"/>
    <mergeCell ref="VPC1:VPD3"/>
    <mergeCell ref="VPE1:VPF3"/>
    <mergeCell ref="VPG1:VPH3"/>
    <mergeCell ref="VPI1:VPJ3"/>
    <mergeCell ref="VPK1:VPL3"/>
    <mergeCell ref="VOS1:VOT3"/>
    <mergeCell ref="VOU1:VOV3"/>
    <mergeCell ref="VOW1:VOX3"/>
    <mergeCell ref="VOY1:VOZ3"/>
    <mergeCell ref="VPA1:VPB3"/>
    <mergeCell ref="VOI1:VOJ3"/>
    <mergeCell ref="VOK1:VOL3"/>
    <mergeCell ref="VOM1:VON3"/>
    <mergeCell ref="VOO1:VOP3"/>
    <mergeCell ref="VOQ1:VOR3"/>
    <mergeCell ref="VNY1:VNZ3"/>
    <mergeCell ref="VOA1:VOB3"/>
    <mergeCell ref="VOC1:VOD3"/>
    <mergeCell ref="VOE1:VOF3"/>
    <mergeCell ref="VOG1:VOH3"/>
    <mergeCell ref="VNO1:VNP3"/>
    <mergeCell ref="VNQ1:VNR3"/>
    <mergeCell ref="VNS1:VNT3"/>
    <mergeCell ref="VNU1:VNV3"/>
    <mergeCell ref="VNW1:VNX3"/>
    <mergeCell ref="VNE1:VNF3"/>
    <mergeCell ref="VNG1:VNH3"/>
    <mergeCell ref="VNI1:VNJ3"/>
    <mergeCell ref="VNK1:VNL3"/>
    <mergeCell ref="VNM1:VNN3"/>
    <mergeCell ref="VMU1:VMV3"/>
    <mergeCell ref="VMW1:VMX3"/>
    <mergeCell ref="VMY1:VMZ3"/>
    <mergeCell ref="VNA1:VNB3"/>
    <mergeCell ref="VNC1:VND3"/>
    <mergeCell ref="VMK1:VML3"/>
    <mergeCell ref="VMM1:VMN3"/>
    <mergeCell ref="VMO1:VMP3"/>
    <mergeCell ref="VMQ1:VMR3"/>
    <mergeCell ref="VMS1:VMT3"/>
    <mergeCell ref="VMA1:VMB3"/>
    <mergeCell ref="VMC1:VMD3"/>
    <mergeCell ref="VME1:VMF3"/>
    <mergeCell ref="VMG1:VMH3"/>
    <mergeCell ref="VMI1:VMJ3"/>
    <mergeCell ref="VLQ1:VLR3"/>
    <mergeCell ref="VLS1:VLT3"/>
    <mergeCell ref="VLU1:VLV3"/>
    <mergeCell ref="VLW1:VLX3"/>
    <mergeCell ref="VLY1:VLZ3"/>
    <mergeCell ref="VLG1:VLH3"/>
    <mergeCell ref="VLI1:VLJ3"/>
    <mergeCell ref="VLK1:VLL3"/>
    <mergeCell ref="VLM1:VLN3"/>
    <mergeCell ref="VLO1:VLP3"/>
    <mergeCell ref="VKW1:VKX3"/>
    <mergeCell ref="VKY1:VKZ3"/>
    <mergeCell ref="VLA1:VLB3"/>
    <mergeCell ref="VLC1:VLD3"/>
    <mergeCell ref="VLE1:VLF3"/>
    <mergeCell ref="VKM1:VKN3"/>
    <mergeCell ref="VKO1:VKP3"/>
    <mergeCell ref="VKQ1:VKR3"/>
    <mergeCell ref="VKS1:VKT3"/>
    <mergeCell ref="VKU1:VKV3"/>
    <mergeCell ref="VKC1:VKD3"/>
    <mergeCell ref="VKE1:VKF3"/>
    <mergeCell ref="VKG1:VKH3"/>
    <mergeCell ref="VKI1:VKJ3"/>
    <mergeCell ref="VKK1:VKL3"/>
    <mergeCell ref="VJS1:VJT3"/>
    <mergeCell ref="VJU1:VJV3"/>
    <mergeCell ref="VJW1:VJX3"/>
    <mergeCell ref="VJY1:VJZ3"/>
    <mergeCell ref="VKA1:VKB3"/>
    <mergeCell ref="VJI1:VJJ3"/>
    <mergeCell ref="VJK1:VJL3"/>
    <mergeCell ref="VJM1:VJN3"/>
    <mergeCell ref="VJO1:VJP3"/>
    <mergeCell ref="VJQ1:VJR3"/>
    <mergeCell ref="VIY1:VIZ3"/>
    <mergeCell ref="VJA1:VJB3"/>
    <mergeCell ref="VJC1:VJD3"/>
    <mergeCell ref="VJE1:VJF3"/>
    <mergeCell ref="VJG1:VJH3"/>
    <mergeCell ref="VIO1:VIP3"/>
    <mergeCell ref="VIQ1:VIR3"/>
    <mergeCell ref="VIS1:VIT3"/>
    <mergeCell ref="VIU1:VIV3"/>
    <mergeCell ref="VIW1:VIX3"/>
    <mergeCell ref="VIE1:VIF3"/>
    <mergeCell ref="VIG1:VIH3"/>
    <mergeCell ref="VII1:VIJ3"/>
    <mergeCell ref="VIK1:VIL3"/>
    <mergeCell ref="VIM1:VIN3"/>
    <mergeCell ref="VHU1:VHV3"/>
    <mergeCell ref="VHW1:VHX3"/>
    <mergeCell ref="VHY1:VHZ3"/>
    <mergeCell ref="VIA1:VIB3"/>
    <mergeCell ref="VIC1:VID3"/>
    <mergeCell ref="VHK1:VHL3"/>
    <mergeCell ref="VHM1:VHN3"/>
    <mergeCell ref="VHO1:VHP3"/>
    <mergeCell ref="VHQ1:VHR3"/>
    <mergeCell ref="VHS1:VHT3"/>
    <mergeCell ref="VHA1:VHB3"/>
    <mergeCell ref="VHC1:VHD3"/>
    <mergeCell ref="VHE1:VHF3"/>
    <mergeCell ref="VHG1:VHH3"/>
    <mergeCell ref="VHI1:VHJ3"/>
    <mergeCell ref="VGQ1:VGR3"/>
    <mergeCell ref="VGS1:VGT3"/>
    <mergeCell ref="VGU1:VGV3"/>
    <mergeCell ref="VGW1:VGX3"/>
    <mergeCell ref="VGY1:VGZ3"/>
    <mergeCell ref="VGG1:VGH3"/>
    <mergeCell ref="VGI1:VGJ3"/>
    <mergeCell ref="VGK1:VGL3"/>
    <mergeCell ref="VGM1:VGN3"/>
    <mergeCell ref="VGO1:VGP3"/>
    <mergeCell ref="VFW1:VFX3"/>
    <mergeCell ref="VFY1:VFZ3"/>
    <mergeCell ref="VGA1:VGB3"/>
    <mergeCell ref="VGC1:VGD3"/>
    <mergeCell ref="VGE1:VGF3"/>
    <mergeCell ref="VFM1:VFN3"/>
    <mergeCell ref="VFO1:VFP3"/>
    <mergeCell ref="VFQ1:VFR3"/>
    <mergeCell ref="VFS1:VFT3"/>
    <mergeCell ref="VFU1:VFV3"/>
    <mergeCell ref="VFC1:VFD3"/>
    <mergeCell ref="VFE1:VFF3"/>
    <mergeCell ref="VFG1:VFH3"/>
    <mergeCell ref="VFI1:VFJ3"/>
    <mergeCell ref="VFK1:VFL3"/>
    <mergeCell ref="VES1:VET3"/>
    <mergeCell ref="VEU1:VEV3"/>
    <mergeCell ref="VEW1:VEX3"/>
    <mergeCell ref="VEY1:VEZ3"/>
    <mergeCell ref="VFA1:VFB3"/>
    <mergeCell ref="VEI1:VEJ3"/>
    <mergeCell ref="VEK1:VEL3"/>
    <mergeCell ref="VEM1:VEN3"/>
    <mergeCell ref="VEO1:VEP3"/>
    <mergeCell ref="VEQ1:VER3"/>
    <mergeCell ref="VDY1:VDZ3"/>
    <mergeCell ref="VEA1:VEB3"/>
    <mergeCell ref="VEC1:VED3"/>
    <mergeCell ref="VEE1:VEF3"/>
    <mergeCell ref="VEG1:VEH3"/>
    <mergeCell ref="VDO1:VDP3"/>
    <mergeCell ref="VDQ1:VDR3"/>
    <mergeCell ref="VDS1:VDT3"/>
    <mergeCell ref="VDU1:VDV3"/>
    <mergeCell ref="VDW1:VDX3"/>
    <mergeCell ref="VDE1:VDF3"/>
    <mergeCell ref="VDG1:VDH3"/>
    <mergeCell ref="VDI1:VDJ3"/>
    <mergeCell ref="VDK1:VDL3"/>
    <mergeCell ref="VDM1:VDN3"/>
    <mergeCell ref="VCU1:VCV3"/>
    <mergeCell ref="VCW1:VCX3"/>
    <mergeCell ref="VCY1:VCZ3"/>
    <mergeCell ref="VDA1:VDB3"/>
    <mergeCell ref="VDC1:VDD3"/>
    <mergeCell ref="VCK1:VCL3"/>
    <mergeCell ref="VCM1:VCN3"/>
    <mergeCell ref="VCO1:VCP3"/>
    <mergeCell ref="VCQ1:VCR3"/>
    <mergeCell ref="VCS1:VCT3"/>
    <mergeCell ref="VCA1:VCB3"/>
    <mergeCell ref="VCC1:VCD3"/>
    <mergeCell ref="VCE1:VCF3"/>
    <mergeCell ref="VCG1:VCH3"/>
    <mergeCell ref="VCI1:VCJ3"/>
    <mergeCell ref="VBQ1:VBR3"/>
    <mergeCell ref="VBS1:VBT3"/>
    <mergeCell ref="VBU1:VBV3"/>
    <mergeCell ref="VBW1:VBX3"/>
    <mergeCell ref="VBY1:VBZ3"/>
    <mergeCell ref="VBG1:VBH3"/>
    <mergeCell ref="VBI1:VBJ3"/>
    <mergeCell ref="VBK1:VBL3"/>
    <mergeCell ref="VBM1:VBN3"/>
    <mergeCell ref="VBO1:VBP3"/>
    <mergeCell ref="VAW1:VAX3"/>
    <mergeCell ref="VAY1:VAZ3"/>
    <mergeCell ref="VBA1:VBB3"/>
    <mergeCell ref="VBC1:VBD3"/>
    <mergeCell ref="VBE1:VBF3"/>
    <mergeCell ref="VAM1:VAN3"/>
    <mergeCell ref="VAO1:VAP3"/>
    <mergeCell ref="VAQ1:VAR3"/>
    <mergeCell ref="VAS1:VAT3"/>
    <mergeCell ref="VAU1:VAV3"/>
    <mergeCell ref="VAC1:VAD3"/>
    <mergeCell ref="VAE1:VAF3"/>
    <mergeCell ref="VAG1:VAH3"/>
    <mergeCell ref="VAI1:VAJ3"/>
    <mergeCell ref="VAK1:VAL3"/>
    <mergeCell ref="UZS1:UZT3"/>
    <mergeCell ref="UZU1:UZV3"/>
    <mergeCell ref="UZW1:UZX3"/>
    <mergeCell ref="UZY1:UZZ3"/>
    <mergeCell ref="VAA1:VAB3"/>
    <mergeCell ref="UZI1:UZJ3"/>
    <mergeCell ref="UZK1:UZL3"/>
    <mergeCell ref="UZM1:UZN3"/>
    <mergeCell ref="UZO1:UZP3"/>
    <mergeCell ref="UZQ1:UZR3"/>
    <mergeCell ref="UYY1:UYZ3"/>
    <mergeCell ref="UZA1:UZB3"/>
    <mergeCell ref="UZC1:UZD3"/>
    <mergeCell ref="UZE1:UZF3"/>
    <mergeCell ref="UZG1:UZH3"/>
    <mergeCell ref="UYO1:UYP3"/>
    <mergeCell ref="UYQ1:UYR3"/>
    <mergeCell ref="UYS1:UYT3"/>
    <mergeCell ref="UYU1:UYV3"/>
    <mergeCell ref="UYW1:UYX3"/>
    <mergeCell ref="UYE1:UYF3"/>
    <mergeCell ref="UYG1:UYH3"/>
    <mergeCell ref="UYI1:UYJ3"/>
    <mergeCell ref="UYK1:UYL3"/>
    <mergeCell ref="UYM1:UYN3"/>
    <mergeCell ref="UXU1:UXV3"/>
    <mergeCell ref="UXW1:UXX3"/>
    <mergeCell ref="UXY1:UXZ3"/>
    <mergeCell ref="UYA1:UYB3"/>
    <mergeCell ref="UYC1:UYD3"/>
    <mergeCell ref="UXK1:UXL3"/>
    <mergeCell ref="UXM1:UXN3"/>
    <mergeCell ref="UXO1:UXP3"/>
    <mergeCell ref="UXQ1:UXR3"/>
    <mergeCell ref="UXS1:UXT3"/>
    <mergeCell ref="UXA1:UXB3"/>
    <mergeCell ref="UXC1:UXD3"/>
    <mergeCell ref="UXE1:UXF3"/>
    <mergeCell ref="UXG1:UXH3"/>
    <mergeCell ref="UXI1:UXJ3"/>
    <mergeCell ref="UWQ1:UWR3"/>
    <mergeCell ref="UWS1:UWT3"/>
    <mergeCell ref="UWU1:UWV3"/>
    <mergeCell ref="UWW1:UWX3"/>
    <mergeCell ref="UWY1:UWZ3"/>
    <mergeCell ref="UWG1:UWH3"/>
    <mergeCell ref="UWI1:UWJ3"/>
    <mergeCell ref="UWK1:UWL3"/>
    <mergeCell ref="UWM1:UWN3"/>
    <mergeCell ref="UWO1:UWP3"/>
    <mergeCell ref="UVW1:UVX3"/>
    <mergeCell ref="UVY1:UVZ3"/>
    <mergeCell ref="UWA1:UWB3"/>
    <mergeCell ref="UWC1:UWD3"/>
    <mergeCell ref="UWE1:UWF3"/>
    <mergeCell ref="UVM1:UVN3"/>
    <mergeCell ref="UVO1:UVP3"/>
    <mergeCell ref="UVQ1:UVR3"/>
    <mergeCell ref="UVS1:UVT3"/>
    <mergeCell ref="UVU1:UVV3"/>
    <mergeCell ref="UVC1:UVD3"/>
    <mergeCell ref="UVE1:UVF3"/>
    <mergeCell ref="UVG1:UVH3"/>
    <mergeCell ref="UVI1:UVJ3"/>
    <mergeCell ref="UVK1:UVL3"/>
    <mergeCell ref="UUS1:UUT3"/>
    <mergeCell ref="UUU1:UUV3"/>
    <mergeCell ref="UUW1:UUX3"/>
    <mergeCell ref="UUY1:UUZ3"/>
    <mergeCell ref="UVA1:UVB3"/>
    <mergeCell ref="UUI1:UUJ3"/>
    <mergeCell ref="UUK1:UUL3"/>
    <mergeCell ref="UUM1:UUN3"/>
    <mergeCell ref="UUO1:UUP3"/>
    <mergeCell ref="UUQ1:UUR3"/>
    <mergeCell ref="UTY1:UTZ3"/>
    <mergeCell ref="UUA1:UUB3"/>
    <mergeCell ref="UUC1:UUD3"/>
    <mergeCell ref="UUE1:UUF3"/>
    <mergeCell ref="UUG1:UUH3"/>
    <mergeCell ref="UTO1:UTP3"/>
    <mergeCell ref="UTQ1:UTR3"/>
    <mergeCell ref="UTS1:UTT3"/>
    <mergeCell ref="UTU1:UTV3"/>
    <mergeCell ref="UTW1:UTX3"/>
    <mergeCell ref="UTE1:UTF3"/>
    <mergeCell ref="UTG1:UTH3"/>
    <mergeCell ref="UTI1:UTJ3"/>
    <mergeCell ref="UTK1:UTL3"/>
    <mergeCell ref="UTM1:UTN3"/>
    <mergeCell ref="USU1:USV3"/>
    <mergeCell ref="USW1:USX3"/>
    <mergeCell ref="USY1:USZ3"/>
    <mergeCell ref="UTA1:UTB3"/>
    <mergeCell ref="UTC1:UTD3"/>
    <mergeCell ref="USK1:USL3"/>
    <mergeCell ref="USM1:USN3"/>
    <mergeCell ref="USO1:USP3"/>
    <mergeCell ref="USQ1:USR3"/>
    <mergeCell ref="USS1:UST3"/>
    <mergeCell ref="USA1:USB3"/>
    <mergeCell ref="USC1:USD3"/>
    <mergeCell ref="USE1:USF3"/>
    <mergeCell ref="USG1:USH3"/>
    <mergeCell ref="USI1:USJ3"/>
    <mergeCell ref="URQ1:URR3"/>
    <mergeCell ref="URS1:URT3"/>
    <mergeCell ref="URU1:URV3"/>
    <mergeCell ref="URW1:URX3"/>
    <mergeCell ref="URY1:URZ3"/>
    <mergeCell ref="URG1:URH3"/>
    <mergeCell ref="URI1:URJ3"/>
    <mergeCell ref="URK1:URL3"/>
    <mergeCell ref="URM1:URN3"/>
    <mergeCell ref="URO1:URP3"/>
    <mergeCell ref="UQW1:UQX3"/>
    <mergeCell ref="UQY1:UQZ3"/>
    <mergeCell ref="URA1:URB3"/>
    <mergeCell ref="URC1:URD3"/>
    <mergeCell ref="URE1:URF3"/>
    <mergeCell ref="UQM1:UQN3"/>
    <mergeCell ref="UQO1:UQP3"/>
    <mergeCell ref="UQQ1:UQR3"/>
    <mergeCell ref="UQS1:UQT3"/>
    <mergeCell ref="UQU1:UQV3"/>
    <mergeCell ref="UQC1:UQD3"/>
    <mergeCell ref="UQE1:UQF3"/>
    <mergeCell ref="UQG1:UQH3"/>
    <mergeCell ref="UQI1:UQJ3"/>
    <mergeCell ref="UQK1:UQL3"/>
    <mergeCell ref="UPS1:UPT3"/>
    <mergeCell ref="UPU1:UPV3"/>
    <mergeCell ref="UPW1:UPX3"/>
    <mergeCell ref="UPY1:UPZ3"/>
    <mergeCell ref="UQA1:UQB3"/>
    <mergeCell ref="UPI1:UPJ3"/>
    <mergeCell ref="UPK1:UPL3"/>
    <mergeCell ref="UPM1:UPN3"/>
    <mergeCell ref="UPO1:UPP3"/>
    <mergeCell ref="UPQ1:UPR3"/>
    <mergeCell ref="UOY1:UOZ3"/>
    <mergeCell ref="UPA1:UPB3"/>
    <mergeCell ref="UPC1:UPD3"/>
    <mergeCell ref="UPE1:UPF3"/>
    <mergeCell ref="UPG1:UPH3"/>
    <mergeCell ref="UOO1:UOP3"/>
    <mergeCell ref="UOQ1:UOR3"/>
    <mergeCell ref="UOS1:UOT3"/>
    <mergeCell ref="UOU1:UOV3"/>
    <mergeCell ref="UOW1:UOX3"/>
    <mergeCell ref="UOE1:UOF3"/>
    <mergeCell ref="UOG1:UOH3"/>
    <mergeCell ref="UOI1:UOJ3"/>
    <mergeCell ref="UOK1:UOL3"/>
    <mergeCell ref="UOM1:UON3"/>
    <mergeCell ref="UNU1:UNV3"/>
    <mergeCell ref="UNW1:UNX3"/>
    <mergeCell ref="UNY1:UNZ3"/>
    <mergeCell ref="UOA1:UOB3"/>
    <mergeCell ref="UOC1:UOD3"/>
    <mergeCell ref="UNK1:UNL3"/>
    <mergeCell ref="UNM1:UNN3"/>
    <mergeCell ref="UNO1:UNP3"/>
    <mergeCell ref="UNQ1:UNR3"/>
    <mergeCell ref="UNS1:UNT3"/>
    <mergeCell ref="UNA1:UNB3"/>
    <mergeCell ref="UNC1:UND3"/>
    <mergeCell ref="UNE1:UNF3"/>
    <mergeCell ref="UNG1:UNH3"/>
    <mergeCell ref="UNI1:UNJ3"/>
    <mergeCell ref="UMQ1:UMR3"/>
    <mergeCell ref="UMS1:UMT3"/>
    <mergeCell ref="UMU1:UMV3"/>
    <mergeCell ref="UMW1:UMX3"/>
    <mergeCell ref="UMY1:UMZ3"/>
    <mergeCell ref="UMG1:UMH3"/>
    <mergeCell ref="UMI1:UMJ3"/>
    <mergeCell ref="UMK1:UML3"/>
    <mergeCell ref="UMM1:UMN3"/>
    <mergeCell ref="UMO1:UMP3"/>
    <mergeCell ref="ULW1:ULX3"/>
    <mergeCell ref="ULY1:ULZ3"/>
    <mergeCell ref="UMA1:UMB3"/>
    <mergeCell ref="UMC1:UMD3"/>
    <mergeCell ref="UME1:UMF3"/>
    <mergeCell ref="ULM1:ULN3"/>
    <mergeCell ref="ULO1:ULP3"/>
    <mergeCell ref="ULQ1:ULR3"/>
    <mergeCell ref="ULS1:ULT3"/>
    <mergeCell ref="ULU1:ULV3"/>
    <mergeCell ref="ULC1:ULD3"/>
    <mergeCell ref="ULE1:ULF3"/>
    <mergeCell ref="ULG1:ULH3"/>
    <mergeCell ref="ULI1:ULJ3"/>
    <mergeCell ref="ULK1:ULL3"/>
    <mergeCell ref="UKS1:UKT3"/>
    <mergeCell ref="UKU1:UKV3"/>
    <mergeCell ref="UKW1:UKX3"/>
    <mergeCell ref="UKY1:UKZ3"/>
    <mergeCell ref="ULA1:ULB3"/>
    <mergeCell ref="UKI1:UKJ3"/>
    <mergeCell ref="UKK1:UKL3"/>
    <mergeCell ref="UKM1:UKN3"/>
    <mergeCell ref="UKO1:UKP3"/>
    <mergeCell ref="UKQ1:UKR3"/>
    <mergeCell ref="UJY1:UJZ3"/>
    <mergeCell ref="UKA1:UKB3"/>
    <mergeCell ref="UKC1:UKD3"/>
    <mergeCell ref="UKE1:UKF3"/>
    <mergeCell ref="UKG1:UKH3"/>
    <mergeCell ref="UJO1:UJP3"/>
    <mergeCell ref="UJQ1:UJR3"/>
    <mergeCell ref="UJS1:UJT3"/>
    <mergeCell ref="UJU1:UJV3"/>
    <mergeCell ref="UJW1:UJX3"/>
    <mergeCell ref="UJE1:UJF3"/>
    <mergeCell ref="UJG1:UJH3"/>
    <mergeCell ref="UJI1:UJJ3"/>
    <mergeCell ref="UJK1:UJL3"/>
    <mergeCell ref="UJM1:UJN3"/>
    <mergeCell ref="UIU1:UIV3"/>
    <mergeCell ref="UIW1:UIX3"/>
    <mergeCell ref="UIY1:UIZ3"/>
    <mergeCell ref="UJA1:UJB3"/>
    <mergeCell ref="UJC1:UJD3"/>
    <mergeCell ref="UIK1:UIL3"/>
    <mergeCell ref="UIM1:UIN3"/>
    <mergeCell ref="UIO1:UIP3"/>
    <mergeCell ref="UIQ1:UIR3"/>
    <mergeCell ref="UIS1:UIT3"/>
    <mergeCell ref="UIA1:UIB3"/>
    <mergeCell ref="UIC1:UID3"/>
    <mergeCell ref="UIE1:UIF3"/>
    <mergeCell ref="UIG1:UIH3"/>
    <mergeCell ref="UII1:UIJ3"/>
    <mergeCell ref="UHQ1:UHR3"/>
    <mergeCell ref="UHS1:UHT3"/>
    <mergeCell ref="UHU1:UHV3"/>
    <mergeCell ref="UHW1:UHX3"/>
    <mergeCell ref="UHY1:UHZ3"/>
    <mergeCell ref="UHG1:UHH3"/>
    <mergeCell ref="UHI1:UHJ3"/>
    <mergeCell ref="UHK1:UHL3"/>
    <mergeCell ref="UHM1:UHN3"/>
    <mergeCell ref="UHO1:UHP3"/>
    <mergeCell ref="UGW1:UGX3"/>
    <mergeCell ref="UGY1:UGZ3"/>
    <mergeCell ref="UHA1:UHB3"/>
    <mergeCell ref="UHC1:UHD3"/>
    <mergeCell ref="UHE1:UHF3"/>
    <mergeCell ref="UGM1:UGN3"/>
    <mergeCell ref="UGO1:UGP3"/>
    <mergeCell ref="UGQ1:UGR3"/>
    <mergeCell ref="UGS1:UGT3"/>
    <mergeCell ref="UGU1:UGV3"/>
    <mergeCell ref="UGC1:UGD3"/>
    <mergeCell ref="UGE1:UGF3"/>
    <mergeCell ref="UGG1:UGH3"/>
    <mergeCell ref="UGI1:UGJ3"/>
    <mergeCell ref="UGK1:UGL3"/>
    <mergeCell ref="UFS1:UFT3"/>
    <mergeCell ref="UFU1:UFV3"/>
    <mergeCell ref="UFW1:UFX3"/>
    <mergeCell ref="UFY1:UFZ3"/>
    <mergeCell ref="UGA1:UGB3"/>
    <mergeCell ref="UFI1:UFJ3"/>
    <mergeCell ref="UFK1:UFL3"/>
    <mergeCell ref="UFM1:UFN3"/>
    <mergeCell ref="UFO1:UFP3"/>
    <mergeCell ref="UFQ1:UFR3"/>
    <mergeCell ref="UEY1:UEZ3"/>
    <mergeCell ref="UFA1:UFB3"/>
    <mergeCell ref="UFC1:UFD3"/>
    <mergeCell ref="UFE1:UFF3"/>
    <mergeCell ref="UFG1:UFH3"/>
    <mergeCell ref="UEO1:UEP3"/>
    <mergeCell ref="UEQ1:UER3"/>
    <mergeCell ref="UES1:UET3"/>
    <mergeCell ref="UEU1:UEV3"/>
    <mergeCell ref="UEW1:UEX3"/>
    <mergeCell ref="UEE1:UEF3"/>
    <mergeCell ref="UEG1:UEH3"/>
    <mergeCell ref="UEI1:UEJ3"/>
    <mergeCell ref="UEK1:UEL3"/>
    <mergeCell ref="UEM1:UEN3"/>
    <mergeCell ref="UDU1:UDV3"/>
    <mergeCell ref="UDW1:UDX3"/>
    <mergeCell ref="UDY1:UDZ3"/>
    <mergeCell ref="UEA1:UEB3"/>
    <mergeCell ref="UEC1:UED3"/>
    <mergeCell ref="UDK1:UDL3"/>
    <mergeCell ref="UDM1:UDN3"/>
    <mergeCell ref="UDO1:UDP3"/>
    <mergeCell ref="UDQ1:UDR3"/>
    <mergeCell ref="UDS1:UDT3"/>
    <mergeCell ref="UDA1:UDB3"/>
    <mergeCell ref="UDC1:UDD3"/>
    <mergeCell ref="UDE1:UDF3"/>
    <mergeCell ref="UDG1:UDH3"/>
    <mergeCell ref="UDI1:UDJ3"/>
    <mergeCell ref="UCQ1:UCR3"/>
    <mergeCell ref="UCS1:UCT3"/>
    <mergeCell ref="UCU1:UCV3"/>
    <mergeCell ref="UCW1:UCX3"/>
    <mergeCell ref="UCY1:UCZ3"/>
    <mergeCell ref="UCG1:UCH3"/>
    <mergeCell ref="UCI1:UCJ3"/>
    <mergeCell ref="UCK1:UCL3"/>
    <mergeCell ref="UCM1:UCN3"/>
    <mergeCell ref="UCO1:UCP3"/>
    <mergeCell ref="UBW1:UBX3"/>
    <mergeCell ref="UBY1:UBZ3"/>
    <mergeCell ref="UCA1:UCB3"/>
    <mergeCell ref="UCC1:UCD3"/>
    <mergeCell ref="UCE1:UCF3"/>
    <mergeCell ref="UBM1:UBN3"/>
    <mergeCell ref="UBO1:UBP3"/>
    <mergeCell ref="UBQ1:UBR3"/>
    <mergeCell ref="UBS1:UBT3"/>
    <mergeCell ref="UBU1:UBV3"/>
    <mergeCell ref="UBC1:UBD3"/>
    <mergeCell ref="UBE1:UBF3"/>
    <mergeCell ref="UBG1:UBH3"/>
    <mergeCell ref="UBI1:UBJ3"/>
    <mergeCell ref="UBK1:UBL3"/>
    <mergeCell ref="UAS1:UAT3"/>
    <mergeCell ref="UAU1:UAV3"/>
    <mergeCell ref="UAW1:UAX3"/>
    <mergeCell ref="UAY1:UAZ3"/>
    <mergeCell ref="UBA1:UBB3"/>
    <mergeCell ref="UAI1:UAJ3"/>
    <mergeCell ref="UAK1:UAL3"/>
    <mergeCell ref="UAM1:UAN3"/>
    <mergeCell ref="UAO1:UAP3"/>
    <mergeCell ref="UAQ1:UAR3"/>
    <mergeCell ref="TZY1:TZZ3"/>
    <mergeCell ref="UAA1:UAB3"/>
    <mergeCell ref="UAC1:UAD3"/>
    <mergeCell ref="UAE1:UAF3"/>
    <mergeCell ref="UAG1:UAH3"/>
    <mergeCell ref="TZO1:TZP3"/>
    <mergeCell ref="TZQ1:TZR3"/>
    <mergeCell ref="TZS1:TZT3"/>
    <mergeCell ref="TZU1:TZV3"/>
    <mergeCell ref="TZW1:TZX3"/>
    <mergeCell ref="TZE1:TZF3"/>
    <mergeCell ref="TZG1:TZH3"/>
    <mergeCell ref="TZI1:TZJ3"/>
    <mergeCell ref="TZK1:TZL3"/>
    <mergeCell ref="TZM1:TZN3"/>
    <mergeCell ref="TYU1:TYV3"/>
    <mergeCell ref="TYW1:TYX3"/>
    <mergeCell ref="TYY1:TYZ3"/>
    <mergeCell ref="TZA1:TZB3"/>
    <mergeCell ref="TZC1:TZD3"/>
    <mergeCell ref="TYK1:TYL3"/>
    <mergeCell ref="TYM1:TYN3"/>
    <mergeCell ref="TYO1:TYP3"/>
    <mergeCell ref="TYQ1:TYR3"/>
    <mergeCell ref="TYS1:TYT3"/>
    <mergeCell ref="TYA1:TYB3"/>
    <mergeCell ref="TYC1:TYD3"/>
    <mergeCell ref="TYE1:TYF3"/>
    <mergeCell ref="TYG1:TYH3"/>
    <mergeCell ref="TYI1:TYJ3"/>
    <mergeCell ref="TXQ1:TXR3"/>
    <mergeCell ref="TXS1:TXT3"/>
    <mergeCell ref="TXU1:TXV3"/>
    <mergeCell ref="TXW1:TXX3"/>
    <mergeCell ref="TXY1:TXZ3"/>
    <mergeCell ref="TXG1:TXH3"/>
    <mergeCell ref="TXI1:TXJ3"/>
    <mergeCell ref="TXK1:TXL3"/>
    <mergeCell ref="TXM1:TXN3"/>
    <mergeCell ref="TXO1:TXP3"/>
    <mergeCell ref="TWW1:TWX3"/>
    <mergeCell ref="TWY1:TWZ3"/>
    <mergeCell ref="TXA1:TXB3"/>
    <mergeCell ref="TXC1:TXD3"/>
    <mergeCell ref="TXE1:TXF3"/>
    <mergeCell ref="TWM1:TWN3"/>
    <mergeCell ref="TWO1:TWP3"/>
    <mergeCell ref="TWQ1:TWR3"/>
    <mergeCell ref="TWS1:TWT3"/>
    <mergeCell ref="TWU1:TWV3"/>
    <mergeCell ref="TWC1:TWD3"/>
    <mergeCell ref="TWE1:TWF3"/>
    <mergeCell ref="TWG1:TWH3"/>
    <mergeCell ref="TWI1:TWJ3"/>
    <mergeCell ref="TWK1:TWL3"/>
    <mergeCell ref="TVS1:TVT3"/>
    <mergeCell ref="TVU1:TVV3"/>
    <mergeCell ref="TVW1:TVX3"/>
    <mergeCell ref="TVY1:TVZ3"/>
    <mergeCell ref="TWA1:TWB3"/>
    <mergeCell ref="TVI1:TVJ3"/>
    <mergeCell ref="TVK1:TVL3"/>
    <mergeCell ref="TVM1:TVN3"/>
    <mergeCell ref="TVO1:TVP3"/>
    <mergeCell ref="TVQ1:TVR3"/>
    <mergeCell ref="TUY1:TUZ3"/>
    <mergeCell ref="TVA1:TVB3"/>
    <mergeCell ref="TVC1:TVD3"/>
    <mergeCell ref="TVE1:TVF3"/>
    <mergeCell ref="TVG1:TVH3"/>
    <mergeCell ref="TUO1:TUP3"/>
    <mergeCell ref="TUQ1:TUR3"/>
    <mergeCell ref="TUS1:TUT3"/>
    <mergeCell ref="TUU1:TUV3"/>
    <mergeCell ref="TUW1:TUX3"/>
    <mergeCell ref="TUE1:TUF3"/>
    <mergeCell ref="TUG1:TUH3"/>
    <mergeCell ref="TUI1:TUJ3"/>
    <mergeCell ref="TUK1:TUL3"/>
    <mergeCell ref="TUM1:TUN3"/>
    <mergeCell ref="TTU1:TTV3"/>
    <mergeCell ref="TTW1:TTX3"/>
    <mergeCell ref="TTY1:TTZ3"/>
    <mergeCell ref="TUA1:TUB3"/>
    <mergeCell ref="TUC1:TUD3"/>
    <mergeCell ref="TTK1:TTL3"/>
    <mergeCell ref="TTM1:TTN3"/>
    <mergeCell ref="TTO1:TTP3"/>
    <mergeCell ref="TTQ1:TTR3"/>
    <mergeCell ref="TTS1:TTT3"/>
    <mergeCell ref="TTA1:TTB3"/>
    <mergeCell ref="TTC1:TTD3"/>
    <mergeCell ref="TTE1:TTF3"/>
    <mergeCell ref="TTG1:TTH3"/>
    <mergeCell ref="TTI1:TTJ3"/>
    <mergeCell ref="TSQ1:TSR3"/>
    <mergeCell ref="TSS1:TST3"/>
    <mergeCell ref="TSU1:TSV3"/>
    <mergeCell ref="TSW1:TSX3"/>
    <mergeCell ref="TSY1:TSZ3"/>
    <mergeCell ref="TSG1:TSH3"/>
    <mergeCell ref="TSI1:TSJ3"/>
    <mergeCell ref="TSK1:TSL3"/>
    <mergeCell ref="TSM1:TSN3"/>
    <mergeCell ref="TSO1:TSP3"/>
    <mergeCell ref="TRW1:TRX3"/>
    <mergeCell ref="TRY1:TRZ3"/>
    <mergeCell ref="TSA1:TSB3"/>
    <mergeCell ref="TSC1:TSD3"/>
    <mergeCell ref="TSE1:TSF3"/>
    <mergeCell ref="TRM1:TRN3"/>
    <mergeCell ref="TRO1:TRP3"/>
    <mergeCell ref="TRQ1:TRR3"/>
    <mergeCell ref="TRS1:TRT3"/>
    <mergeCell ref="TRU1:TRV3"/>
    <mergeCell ref="TRC1:TRD3"/>
    <mergeCell ref="TRE1:TRF3"/>
    <mergeCell ref="TRG1:TRH3"/>
    <mergeCell ref="TRI1:TRJ3"/>
    <mergeCell ref="TRK1:TRL3"/>
    <mergeCell ref="TQS1:TQT3"/>
    <mergeCell ref="TQU1:TQV3"/>
    <mergeCell ref="TQW1:TQX3"/>
    <mergeCell ref="TQY1:TQZ3"/>
    <mergeCell ref="TRA1:TRB3"/>
    <mergeCell ref="TQI1:TQJ3"/>
    <mergeCell ref="TQK1:TQL3"/>
    <mergeCell ref="TQM1:TQN3"/>
    <mergeCell ref="TQO1:TQP3"/>
    <mergeCell ref="TQQ1:TQR3"/>
    <mergeCell ref="TPY1:TPZ3"/>
    <mergeCell ref="TQA1:TQB3"/>
    <mergeCell ref="TQC1:TQD3"/>
    <mergeCell ref="TQE1:TQF3"/>
    <mergeCell ref="TQG1:TQH3"/>
    <mergeCell ref="TPO1:TPP3"/>
    <mergeCell ref="TPQ1:TPR3"/>
    <mergeCell ref="TPS1:TPT3"/>
    <mergeCell ref="TPU1:TPV3"/>
    <mergeCell ref="TPW1:TPX3"/>
    <mergeCell ref="TPE1:TPF3"/>
    <mergeCell ref="TPG1:TPH3"/>
    <mergeCell ref="TPI1:TPJ3"/>
    <mergeCell ref="TPK1:TPL3"/>
    <mergeCell ref="TPM1:TPN3"/>
    <mergeCell ref="TOU1:TOV3"/>
    <mergeCell ref="TOW1:TOX3"/>
    <mergeCell ref="TOY1:TOZ3"/>
    <mergeCell ref="TPA1:TPB3"/>
    <mergeCell ref="TPC1:TPD3"/>
    <mergeCell ref="TOK1:TOL3"/>
    <mergeCell ref="TOM1:TON3"/>
    <mergeCell ref="TOO1:TOP3"/>
    <mergeCell ref="TOQ1:TOR3"/>
    <mergeCell ref="TOS1:TOT3"/>
    <mergeCell ref="TOA1:TOB3"/>
    <mergeCell ref="TOC1:TOD3"/>
    <mergeCell ref="TOE1:TOF3"/>
    <mergeCell ref="TOG1:TOH3"/>
    <mergeCell ref="TOI1:TOJ3"/>
    <mergeCell ref="TNQ1:TNR3"/>
    <mergeCell ref="TNS1:TNT3"/>
    <mergeCell ref="TNU1:TNV3"/>
    <mergeCell ref="TNW1:TNX3"/>
    <mergeCell ref="TNY1:TNZ3"/>
    <mergeCell ref="TNG1:TNH3"/>
    <mergeCell ref="TNI1:TNJ3"/>
    <mergeCell ref="TNK1:TNL3"/>
    <mergeCell ref="TNM1:TNN3"/>
    <mergeCell ref="TNO1:TNP3"/>
    <mergeCell ref="TMW1:TMX3"/>
    <mergeCell ref="TMY1:TMZ3"/>
    <mergeCell ref="TNA1:TNB3"/>
    <mergeCell ref="TNC1:TND3"/>
    <mergeCell ref="TNE1:TNF3"/>
    <mergeCell ref="TMM1:TMN3"/>
    <mergeCell ref="TMO1:TMP3"/>
    <mergeCell ref="TMQ1:TMR3"/>
    <mergeCell ref="TMS1:TMT3"/>
    <mergeCell ref="TMU1:TMV3"/>
    <mergeCell ref="TMC1:TMD3"/>
    <mergeCell ref="TME1:TMF3"/>
    <mergeCell ref="TMG1:TMH3"/>
    <mergeCell ref="TMI1:TMJ3"/>
    <mergeCell ref="TMK1:TML3"/>
    <mergeCell ref="TLS1:TLT3"/>
    <mergeCell ref="TLU1:TLV3"/>
    <mergeCell ref="TLW1:TLX3"/>
    <mergeCell ref="TLY1:TLZ3"/>
    <mergeCell ref="TMA1:TMB3"/>
    <mergeCell ref="TLI1:TLJ3"/>
    <mergeCell ref="TLK1:TLL3"/>
    <mergeCell ref="TLM1:TLN3"/>
    <mergeCell ref="TLO1:TLP3"/>
    <mergeCell ref="TLQ1:TLR3"/>
    <mergeCell ref="TKY1:TKZ3"/>
    <mergeCell ref="TLA1:TLB3"/>
    <mergeCell ref="TLC1:TLD3"/>
    <mergeCell ref="TLE1:TLF3"/>
    <mergeCell ref="TLG1:TLH3"/>
    <mergeCell ref="TKO1:TKP3"/>
    <mergeCell ref="TKQ1:TKR3"/>
    <mergeCell ref="TKS1:TKT3"/>
    <mergeCell ref="TKU1:TKV3"/>
    <mergeCell ref="TKW1:TKX3"/>
    <mergeCell ref="TKE1:TKF3"/>
    <mergeCell ref="TKG1:TKH3"/>
    <mergeCell ref="TKI1:TKJ3"/>
    <mergeCell ref="TKK1:TKL3"/>
    <mergeCell ref="TKM1:TKN3"/>
    <mergeCell ref="TJU1:TJV3"/>
    <mergeCell ref="TJW1:TJX3"/>
    <mergeCell ref="TJY1:TJZ3"/>
    <mergeCell ref="TKA1:TKB3"/>
    <mergeCell ref="TKC1:TKD3"/>
    <mergeCell ref="TJK1:TJL3"/>
    <mergeCell ref="TJM1:TJN3"/>
    <mergeCell ref="TJO1:TJP3"/>
    <mergeCell ref="TJQ1:TJR3"/>
    <mergeCell ref="TJS1:TJT3"/>
    <mergeCell ref="TJA1:TJB3"/>
    <mergeCell ref="TJC1:TJD3"/>
    <mergeCell ref="TJE1:TJF3"/>
    <mergeCell ref="TJG1:TJH3"/>
    <mergeCell ref="TJI1:TJJ3"/>
    <mergeCell ref="TIQ1:TIR3"/>
    <mergeCell ref="TIS1:TIT3"/>
    <mergeCell ref="TIU1:TIV3"/>
    <mergeCell ref="TIW1:TIX3"/>
    <mergeCell ref="TIY1:TIZ3"/>
    <mergeCell ref="TIG1:TIH3"/>
    <mergeCell ref="TII1:TIJ3"/>
    <mergeCell ref="TIK1:TIL3"/>
    <mergeCell ref="TIM1:TIN3"/>
    <mergeCell ref="TIO1:TIP3"/>
    <mergeCell ref="THW1:THX3"/>
    <mergeCell ref="THY1:THZ3"/>
    <mergeCell ref="TIA1:TIB3"/>
    <mergeCell ref="TIC1:TID3"/>
    <mergeCell ref="TIE1:TIF3"/>
    <mergeCell ref="THM1:THN3"/>
    <mergeCell ref="THO1:THP3"/>
    <mergeCell ref="THQ1:THR3"/>
    <mergeCell ref="THS1:THT3"/>
    <mergeCell ref="THU1:THV3"/>
    <mergeCell ref="THC1:THD3"/>
    <mergeCell ref="THE1:THF3"/>
    <mergeCell ref="THG1:THH3"/>
    <mergeCell ref="THI1:THJ3"/>
    <mergeCell ref="THK1:THL3"/>
    <mergeCell ref="TGS1:TGT3"/>
    <mergeCell ref="TGU1:TGV3"/>
    <mergeCell ref="TGW1:TGX3"/>
    <mergeCell ref="TGY1:TGZ3"/>
    <mergeCell ref="THA1:THB3"/>
    <mergeCell ref="TGI1:TGJ3"/>
    <mergeCell ref="TGK1:TGL3"/>
    <mergeCell ref="TGM1:TGN3"/>
    <mergeCell ref="TGO1:TGP3"/>
    <mergeCell ref="TGQ1:TGR3"/>
    <mergeCell ref="TFY1:TFZ3"/>
    <mergeCell ref="TGA1:TGB3"/>
    <mergeCell ref="TGC1:TGD3"/>
    <mergeCell ref="TGE1:TGF3"/>
    <mergeCell ref="TGG1:TGH3"/>
    <mergeCell ref="TFO1:TFP3"/>
    <mergeCell ref="TFQ1:TFR3"/>
    <mergeCell ref="TFS1:TFT3"/>
    <mergeCell ref="TFU1:TFV3"/>
    <mergeCell ref="TFW1:TFX3"/>
    <mergeCell ref="TFE1:TFF3"/>
    <mergeCell ref="TFG1:TFH3"/>
    <mergeCell ref="TFI1:TFJ3"/>
    <mergeCell ref="TFK1:TFL3"/>
    <mergeCell ref="TFM1:TFN3"/>
    <mergeCell ref="TEU1:TEV3"/>
    <mergeCell ref="TEW1:TEX3"/>
    <mergeCell ref="TEY1:TEZ3"/>
    <mergeCell ref="TFA1:TFB3"/>
    <mergeCell ref="TFC1:TFD3"/>
    <mergeCell ref="TEK1:TEL3"/>
    <mergeCell ref="TEM1:TEN3"/>
    <mergeCell ref="TEO1:TEP3"/>
    <mergeCell ref="TEQ1:TER3"/>
    <mergeCell ref="TES1:TET3"/>
    <mergeCell ref="TEA1:TEB3"/>
    <mergeCell ref="TEC1:TED3"/>
    <mergeCell ref="TEE1:TEF3"/>
    <mergeCell ref="TEG1:TEH3"/>
    <mergeCell ref="TEI1:TEJ3"/>
    <mergeCell ref="TDQ1:TDR3"/>
    <mergeCell ref="TDS1:TDT3"/>
    <mergeCell ref="TDU1:TDV3"/>
    <mergeCell ref="TDW1:TDX3"/>
    <mergeCell ref="TDY1:TDZ3"/>
    <mergeCell ref="TDG1:TDH3"/>
    <mergeCell ref="TDI1:TDJ3"/>
    <mergeCell ref="TDK1:TDL3"/>
    <mergeCell ref="TDM1:TDN3"/>
    <mergeCell ref="TDO1:TDP3"/>
    <mergeCell ref="TCW1:TCX3"/>
    <mergeCell ref="TCY1:TCZ3"/>
    <mergeCell ref="TDA1:TDB3"/>
    <mergeCell ref="TDC1:TDD3"/>
    <mergeCell ref="TDE1:TDF3"/>
    <mergeCell ref="TCM1:TCN3"/>
    <mergeCell ref="TCO1:TCP3"/>
    <mergeCell ref="TCQ1:TCR3"/>
    <mergeCell ref="TCS1:TCT3"/>
    <mergeCell ref="TCU1:TCV3"/>
    <mergeCell ref="TCC1:TCD3"/>
    <mergeCell ref="TCE1:TCF3"/>
    <mergeCell ref="TCG1:TCH3"/>
    <mergeCell ref="TCI1:TCJ3"/>
    <mergeCell ref="TCK1:TCL3"/>
    <mergeCell ref="TBS1:TBT3"/>
    <mergeCell ref="TBU1:TBV3"/>
    <mergeCell ref="TBW1:TBX3"/>
    <mergeCell ref="TBY1:TBZ3"/>
    <mergeCell ref="TCA1:TCB3"/>
    <mergeCell ref="TBI1:TBJ3"/>
    <mergeCell ref="TBK1:TBL3"/>
    <mergeCell ref="TBM1:TBN3"/>
    <mergeCell ref="TBO1:TBP3"/>
    <mergeCell ref="TBQ1:TBR3"/>
    <mergeCell ref="TAY1:TAZ3"/>
    <mergeCell ref="TBA1:TBB3"/>
    <mergeCell ref="TBC1:TBD3"/>
    <mergeCell ref="TBE1:TBF3"/>
    <mergeCell ref="TBG1:TBH3"/>
    <mergeCell ref="TAO1:TAP3"/>
    <mergeCell ref="TAQ1:TAR3"/>
    <mergeCell ref="TAS1:TAT3"/>
    <mergeCell ref="TAU1:TAV3"/>
    <mergeCell ref="TAW1:TAX3"/>
    <mergeCell ref="TAE1:TAF3"/>
    <mergeCell ref="TAG1:TAH3"/>
    <mergeCell ref="TAI1:TAJ3"/>
    <mergeCell ref="TAK1:TAL3"/>
    <mergeCell ref="TAM1:TAN3"/>
    <mergeCell ref="SZU1:SZV3"/>
    <mergeCell ref="SZW1:SZX3"/>
    <mergeCell ref="SZY1:SZZ3"/>
    <mergeCell ref="TAA1:TAB3"/>
    <mergeCell ref="TAC1:TAD3"/>
    <mergeCell ref="SZK1:SZL3"/>
    <mergeCell ref="SZM1:SZN3"/>
    <mergeCell ref="SZO1:SZP3"/>
    <mergeCell ref="SZQ1:SZR3"/>
    <mergeCell ref="SZS1:SZT3"/>
    <mergeCell ref="SZA1:SZB3"/>
    <mergeCell ref="SZC1:SZD3"/>
    <mergeCell ref="SZE1:SZF3"/>
    <mergeCell ref="SZG1:SZH3"/>
    <mergeCell ref="SZI1:SZJ3"/>
    <mergeCell ref="SYQ1:SYR3"/>
    <mergeCell ref="SYS1:SYT3"/>
    <mergeCell ref="SYU1:SYV3"/>
    <mergeCell ref="SYW1:SYX3"/>
    <mergeCell ref="SYY1:SYZ3"/>
    <mergeCell ref="SYG1:SYH3"/>
    <mergeCell ref="SYI1:SYJ3"/>
    <mergeCell ref="SYK1:SYL3"/>
    <mergeCell ref="SYM1:SYN3"/>
    <mergeCell ref="SYO1:SYP3"/>
    <mergeCell ref="SXW1:SXX3"/>
    <mergeCell ref="SXY1:SXZ3"/>
    <mergeCell ref="SYA1:SYB3"/>
    <mergeCell ref="SYC1:SYD3"/>
    <mergeCell ref="SYE1:SYF3"/>
    <mergeCell ref="SXM1:SXN3"/>
    <mergeCell ref="SXO1:SXP3"/>
    <mergeCell ref="SXQ1:SXR3"/>
    <mergeCell ref="SXS1:SXT3"/>
    <mergeCell ref="SXU1:SXV3"/>
    <mergeCell ref="SXC1:SXD3"/>
    <mergeCell ref="SXE1:SXF3"/>
    <mergeCell ref="SXG1:SXH3"/>
    <mergeCell ref="SXI1:SXJ3"/>
    <mergeCell ref="SXK1:SXL3"/>
    <mergeCell ref="SWS1:SWT3"/>
    <mergeCell ref="SWU1:SWV3"/>
    <mergeCell ref="SWW1:SWX3"/>
    <mergeCell ref="SWY1:SWZ3"/>
    <mergeCell ref="SXA1:SXB3"/>
    <mergeCell ref="SWI1:SWJ3"/>
    <mergeCell ref="SWK1:SWL3"/>
    <mergeCell ref="SWM1:SWN3"/>
    <mergeCell ref="SWO1:SWP3"/>
    <mergeCell ref="SWQ1:SWR3"/>
    <mergeCell ref="SVY1:SVZ3"/>
    <mergeCell ref="SWA1:SWB3"/>
    <mergeCell ref="SWC1:SWD3"/>
    <mergeCell ref="SWE1:SWF3"/>
    <mergeCell ref="SWG1:SWH3"/>
    <mergeCell ref="SVO1:SVP3"/>
    <mergeCell ref="SVQ1:SVR3"/>
    <mergeCell ref="SVS1:SVT3"/>
    <mergeCell ref="SVU1:SVV3"/>
    <mergeCell ref="SVW1:SVX3"/>
    <mergeCell ref="SVE1:SVF3"/>
    <mergeCell ref="SVG1:SVH3"/>
    <mergeCell ref="SVI1:SVJ3"/>
    <mergeCell ref="SVK1:SVL3"/>
    <mergeCell ref="SVM1:SVN3"/>
    <mergeCell ref="SUU1:SUV3"/>
    <mergeCell ref="SUW1:SUX3"/>
    <mergeCell ref="SUY1:SUZ3"/>
    <mergeCell ref="SVA1:SVB3"/>
    <mergeCell ref="SVC1:SVD3"/>
    <mergeCell ref="SUK1:SUL3"/>
    <mergeCell ref="SUM1:SUN3"/>
    <mergeCell ref="SUO1:SUP3"/>
    <mergeCell ref="SUQ1:SUR3"/>
    <mergeCell ref="SUS1:SUT3"/>
    <mergeCell ref="SUA1:SUB3"/>
    <mergeCell ref="SUC1:SUD3"/>
    <mergeCell ref="SUE1:SUF3"/>
    <mergeCell ref="SUG1:SUH3"/>
    <mergeCell ref="SUI1:SUJ3"/>
    <mergeCell ref="STQ1:STR3"/>
    <mergeCell ref="STS1:STT3"/>
    <mergeCell ref="STU1:STV3"/>
    <mergeCell ref="STW1:STX3"/>
    <mergeCell ref="STY1:STZ3"/>
    <mergeCell ref="STG1:STH3"/>
    <mergeCell ref="STI1:STJ3"/>
    <mergeCell ref="STK1:STL3"/>
    <mergeCell ref="STM1:STN3"/>
    <mergeCell ref="STO1:STP3"/>
    <mergeCell ref="SSW1:SSX3"/>
    <mergeCell ref="SSY1:SSZ3"/>
    <mergeCell ref="STA1:STB3"/>
    <mergeCell ref="STC1:STD3"/>
    <mergeCell ref="STE1:STF3"/>
    <mergeCell ref="SSM1:SSN3"/>
    <mergeCell ref="SSO1:SSP3"/>
    <mergeCell ref="SSQ1:SSR3"/>
    <mergeCell ref="SSS1:SST3"/>
    <mergeCell ref="SSU1:SSV3"/>
    <mergeCell ref="SSC1:SSD3"/>
    <mergeCell ref="SSE1:SSF3"/>
    <mergeCell ref="SSG1:SSH3"/>
    <mergeCell ref="SSI1:SSJ3"/>
    <mergeCell ref="SSK1:SSL3"/>
    <mergeCell ref="SRS1:SRT3"/>
    <mergeCell ref="SRU1:SRV3"/>
    <mergeCell ref="SRW1:SRX3"/>
    <mergeCell ref="SRY1:SRZ3"/>
    <mergeCell ref="SSA1:SSB3"/>
    <mergeCell ref="SRI1:SRJ3"/>
    <mergeCell ref="SRK1:SRL3"/>
    <mergeCell ref="SRM1:SRN3"/>
    <mergeCell ref="SRO1:SRP3"/>
    <mergeCell ref="SRQ1:SRR3"/>
    <mergeCell ref="SQY1:SQZ3"/>
    <mergeCell ref="SRA1:SRB3"/>
    <mergeCell ref="SRC1:SRD3"/>
    <mergeCell ref="SRE1:SRF3"/>
    <mergeCell ref="SRG1:SRH3"/>
    <mergeCell ref="SQO1:SQP3"/>
    <mergeCell ref="SQQ1:SQR3"/>
    <mergeCell ref="SQS1:SQT3"/>
    <mergeCell ref="SQU1:SQV3"/>
    <mergeCell ref="SQW1:SQX3"/>
    <mergeCell ref="SQE1:SQF3"/>
    <mergeCell ref="SQG1:SQH3"/>
    <mergeCell ref="SQI1:SQJ3"/>
    <mergeCell ref="SQK1:SQL3"/>
    <mergeCell ref="SQM1:SQN3"/>
    <mergeCell ref="SPU1:SPV3"/>
    <mergeCell ref="SPW1:SPX3"/>
    <mergeCell ref="SPY1:SPZ3"/>
    <mergeCell ref="SQA1:SQB3"/>
    <mergeCell ref="SQC1:SQD3"/>
    <mergeCell ref="SPK1:SPL3"/>
    <mergeCell ref="SPM1:SPN3"/>
    <mergeCell ref="SPO1:SPP3"/>
    <mergeCell ref="SPQ1:SPR3"/>
    <mergeCell ref="SPS1:SPT3"/>
    <mergeCell ref="SPA1:SPB3"/>
    <mergeCell ref="SPC1:SPD3"/>
    <mergeCell ref="SPE1:SPF3"/>
    <mergeCell ref="SPG1:SPH3"/>
    <mergeCell ref="SPI1:SPJ3"/>
    <mergeCell ref="SOQ1:SOR3"/>
    <mergeCell ref="SOS1:SOT3"/>
    <mergeCell ref="SOU1:SOV3"/>
    <mergeCell ref="SOW1:SOX3"/>
    <mergeCell ref="SOY1:SOZ3"/>
    <mergeCell ref="SOG1:SOH3"/>
    <mergeCell ref="SOI1:SOJ3"/>
    <mergeCell ref="SOK1:SOL3"/>
    <mergeCell ref="SOM1:SON3"/>
    <mergeCell ref="SOO1:SOP3"/>
    <mergeCell ref="SNW1:SNX3"/>
    <mergeCell ref="SNY1:SNZ3"/>
    <mergeCell ref="SOA1:SOB3"/>
    <mergeCell ref="SOC1:SOD3"/>
    <mergeCell ref="SOE1:SOF3"/>
    <mergeCell ref="SNM1:SNN3"/>
    <mergeCell ref="SNO1:SNP3"/>
    <mergeCell ref="SNQ1:SNR3"/>
    <mergeCell ref="SNS1:SNT3"/>
    <mergeCell ref="SNU1:SNV3"/>
    <mergeCell ref="SNC1:SND3"/>
    <mergeCell ref="SNE1:SNF3"/>
    <mergeCell ref="SNG1:SNH3"/>
    <mergeCell ref="SNI1:SNJ3"/>
    <mergeCell ref="SNK1:SNL3"/>
    <mergeCell ref="SMS1:SMT3"/>
    <mergeCell ref="SMU1:SMV3"/>
    <mergeCell ref="SMW1:SMX3"/>
    <mergeCell ref="SMY1:SMZ3"/>
    <mergeCell ref="SNA1:SNB3"/>
    <mergeCell ref="SMI1:SMJ3"/>
    <mergeCell ref="SMK1:SML3"/>
    <mergeCell ref="SMM1:SMN3"/>
    <mergeCell ref="SMO1:SMP3"/>
    <mergeCell ref="SMQ1:SMR3"/>
    <mergeCell ref="SLY1:SLZ3"/>
    <mergeCell ref="SMA1:SMB3"/>
    <mergeCell ref="SMC1:SMD3"/>
    <mergeCell ref="SME1:SMF3"/>
    <mergeCell ref="SMG1:SMH3"/>
    <mergeCell ref="SLO1:SLP3"/>
    <mergeCell ref="SLQ1:SLR3"/>
    <mergeCell ref="SLS1:SLT3"/>
    <mergeCell ref="SLU1:SLV3"/>
    <mergeCell ref="SLW1:SLX3"/>
    <mergeCell ref="SLE1:SLF3"/>
    <mergeCell ref="SLG1:SLH3"/>
    <mergeCell ref="SLI1:SLJ3"/>
    <mergeCell ref="SLK1:SLL3"/>
    <mergeCell ref="SLM1:SLN3"/>
    <mergeCell ref="SKU1:SKV3"/>
    <mergeCell ref="SKW1:SKX3"/>
    <mergeCell ref="SKY1:SKZ3"/>
    <mergeCell ref="SLA1:SLB3"/>
    <mergeCell ref="SLC1:SLD3"/>
    <mergeCell ref="SKK1:SKL3"/>
    <mergeCell ref="SKM1:SKN3"/>
    <mergeCell ref="SKO1:SKP3"/>
    <mergeCell ref="SKQ1:SKR3"/>
    <mergeCell ref="SKS1:SKT3"/>
    <mergeCell ref="SKA1:SKB3"/>
    <mergeCell ref="SKC1:SKD3"/>
    <mergeCell ref="SKE1:SKF3"/>
    <mergeCell ref="SKG1:SKH3"/>
    <mergeCell ref="SKI1:SKJ3"/>
    <mergeCell ref="SJQ1:SJR3"/>
    <mergeCell ref="SJS1:SJT3"/>
    <mergeCell ref="SJU1:SJV3"/>
    <mergeCell ref="SJW1:SJX3"/>
    <mergeCell ref="SJY1:SJZ3"/>
    <mergeCell ref="SJG1:SJH3"/>
    <mergeCell ref="SJI1:SJJ3"/>
    <mergeCell ref="SJK1:SJL3"/>
    <mergeCell ref="SJM1:SJN3"/>
    <mergeCell ref="SJO1:SJP3"/>
    <mergeCell ref="SIW1:SIX3"/>
    <mergeCell ref="SIY1:SIZ3"/>
    <mergeCell ref="SJA1:SJB3"/>
    <mergeCell ref="SJC1:SJD3"/>
    <mergeCell ref="SJE1:SJF3"/>
    <mergeCell ref="SIM1:SIN3"/>
    <mergeCell ref="SIO1:SIP3"/>
    <mergeCell ref="SIQ1:SIR3"/>
    <mergeCell ref="SIS1:SIT3"/>
    <mergeCell ref="SIU1:SIV3"/>
    <mergeCell ref="SIC1:SID3"/>
    <mergeCell ref="SIE1:SIF3"/>
    <mergeCell ref="SIG1:SIH3"/>
    <mergeCell ref="SII1:SIJ3"/>
    <mergeCell ref="SIK1:SIL3"/>
    <mergeCell ref="SHS1:SHT3"/>
    <mergeCell ref="SHU1:SHV3"/>
    <mergeCell ref="SHW1:SHX3"/>
    <mergeCell ref="SHY1:SHZ3"/>
    <mergeCell ref="SIA1:SIB3"/>
    <mergeCell ref="SHI1:SHJ3"/>
    <mergeCell ref="SHK1:SHL3"/>
    <mergeCell ref="SHM1:SHN3"/>
    <mergeCell ref="SHO1:SHP3"/>
    <mergeCell ref="SHQ1:SHR3"/>
    <mergeCell ref="SGY1:SGZ3"/>
    <mergeCell ref="SHA1:SHB3"/>
    <mergeCell ref="SHC1:SHD3"/>
    <mergeCell ref="SHE1:SHF3"/>
    <mergeCell ref="SHG1:SHH3"/>
    <mergeCell ref="SGO1:SGP3"/>
    <mergeCell ref="SGQ1:SGR3"/>
    <mergeCell ref="SGS1:SGT3"/>
    <mergeCell ref="SGU1:SGV3"/>
    <mergeCell ref="SGW1:SGX3"/>
    <mergeCell ref="SGE1:SGF3"/>
    <mergeCell ref="SGG1:SGH3"/>
    <mergeCell ref="SGI1:SGJ3"/>
    <mergeCell ref="SGK1:SGL3"/>
    <mergeCell ref="SGM1:SGN3"/>
    <mergeCell ref="SFU1:SFV3"/>
    <mergeCell ref="SFW1:SFX3"/>
    <mergeCell ref="SFY1:SFZ3"/>
    <mergeCell ref="SGA1:SGB3"/>
    <mergeCell ref="SGC1:SGD3"/>
    <mergeCell ref="SFK1:SFL3"/>
    <mergeCell ref="SFM1:SFN3"/>
    <mergeCell ref="SFO1:SFP3"/>
    <mergeCell ref="SFQ1:SFR3"/>
    <mergeCell ref="SFS1:SFT3"/>
    <mergeCell ref="SFA1:SFB3"/>
    <mergeCell ref="SFC1:SFD3"/>
    <mergeCell ref="SFE1:SFF3"/>
    <mergeCell ref="SFG1:SFH3"/>
    <mergeCell ref="SFI1:SFJ3"/>
    <mergeCell ref="SEQ1:SER3"/>
    <mergeCell ref="SES1:SET3"/>
    <mergeCell ref="SEU1:SEV3"/>
    <mergeCell ref="SEW1:SEX3"/>
    <mergeCell ref="SEY1:SEZ3"/>
    <mergeCell ref="SEG1:SEH3"/>
    <mergeCell ref="SEI1:SEJ3"/>
    <mergeCell ref="SEK1:SEL3"/>
    <mergeCell ref="SEM1:SEN3"/>
    <mergeCell ref="SEO1:SEP3"/>
    <mergeCell ref="SDW1:SDX3"/>
    <mergeCell ref="SDY1:SDZ3"/>
    <mergeCell ref="SEA1:SEB3"/>
    <mergeCell ref="SEC1:SED3"/>
    <mergeCell ref="SEE1:SEF3"/>
    <mergeCell ref="SDM1:SDN3"/>
    <mergeCell ref="SDO1:SDP3"/>
    <mergeCell ref="SDQ1:SDR3"/>
    <mergeCell ref="SDS1:SDT3"/>
    <mergeCell ref="SDU1:SDV3"/>
    <mergeCell ref="SDC1:SDD3"/>
    <mergeCell ref="SDE1:SDF3"/>
    <mergeCell ref="SDG1:SDH3"/>
    <mergeCell ref="SDI1:SDJ3"/>
    <mergeCell ref="SDK1:SDL3"/>
    <mergeCell ref="SCS1:SCT3"/>
    <mergeCell ref="SCU1:SCV3"/>
    <mergeCell ref="SCW1:SCX3"/>
    <mergeCell ref="SCY1:SCZ3"/>
    <mergeCell ref="SDA1:SDB3"/>
    <mergeCell ref="SCI1:SCJ3"/>
    <mergeCell ref="SCK1:SCL3"/>
    <mergeCell ref="SCM1:SCN3"/>
    <mergeCell ref="SCO1:SCP3"/>
    <mergeCell ref="SCQ1:SCR3"/>
    <mergeCell ref="SBY1:SBZ3"/>
    <mergeCell ref="SCA1:SCB3"/>
    <mergeCell ref="SCC1:SCD3"/>
    <mergeCell ref="SCE1:SCF3"/>
    <mergeCell ref="SCG1:SCH3"/>
    <mergeCell ref="SBO1:SBP3"/>
    <mergeCell ref="SBQ1:SBR3"/>
    <mergeCell ref="SBS1:SBT3"/>
    <mergeCell ref="SBU1:SBV3"/>
    <mergeCell ref="SBW1:SBX3"/>
    <mergeCell ref="SBE1:SBF3"/>
    <mergeCell ref="SBG1:SBH3"/>
    <mergeCell ref="SBI1:SBJ3"/>
    <mergeCell ref="SBK1:SBL3"/>
    <mergeCell ref="SBM1:SBN3"/>
    <mergeCell ref="SAU1:SAV3"/>
    <mergeCell ref="SAW1:SAX3"/>
    <mergeCell ref="SAY1:SAZ3"/>
    <mergeCell ref="SBA1:SBB3"/>
    <mergeCell ref="SBC1:SBD3"/>
    <mergeCell ref="SAK1:SAL3"/>
    <mergeCell ref="SAM1:SAN3"/>
    <mergeCell ref="SAO1:SAP3"/>
    <mergeCell ref="SAQ1:SAR3"/>
    <mergeCell ref="SAS1:SAT3"/>
    <mergeCell ref="SAA1:SAB3"/>
    <mergeCell ref="SAC1:SAD3"/>
    <mergeCell ref="SAE1:SAF3"/>
    <mergeCell ref="SAG1:SAH3"/>
    <mergeCell ref="SAI1:SAJ3"/>
    <mergeCell ref="RZQ1:RZR3"/>
    <mergeCell ref="RZS1:RZT3"/>
    <mergeCell ref="RZU1:RZV3"/>
    <mergeCell ref="RZW1:RZX3"/>
    <mergeCell ref="RZY1:RZZ3"/>
    <mergeCell ref="RZG1:RZH3"/>
    <mergeCell ref="RZI1:RZJ3"/>
    <mergeCell ref="RZK1:RZL3"/>
    <mergeCell ref="RZM1:RZN3"/>
    <mergeCell ref="RZO1:RZP3"/>
    <mergeCell ref="RYW1:RYX3"/>
    <mergeCell ref="RYY1:RYZ3"/>
    <mergeCell ref="RZA1:RZB3"/>
    <mergeCell ref="RZC1:RZD3"/>
    <mergeCell ref="RZE1:RZF3"/>
    <mergeCell ref="RYM1:RYN3"/>
    <mergeCell ref="RYO1:RYP3"/>
    <mergeCell ref="RYQ1:RYR3"/>
    <mergeCell ref="RYS1:RYT3"/>
    <mergeCell ref="RYU1:RYV3"/>
    <mergeCell ref="RYC1:RYD3"/>
    <mergeCell ref="RYE1:RYF3"/>
    <mergeCell ref="RYG1:RYH3"/>
    <mergeCell ref="RYI1:RYJ3"/>
    <mergeCell ref="RYK1:RYL3"/>
    <mergeCell ref="RXS1:RXT3"/>
    <mergeCell ref="RXU1:RXV3"/>
    <mergeCell ref="RXW1:RXX3"/>
    <mergeCell ref="RXY1:RXZ3"/>
    <mergeCell ref="RYA1:RYB3"/>
    <mergeCell ref="RXI1:RXJ3"/>
    <mergeCell ref="RXK1:RXL3"/>
    <mergeCell ref="RXM1:RXN3"/>
    <mergeCell ref="RXO1:RXP3"/>
    <mergeCell ref="RXQ1:RXR3"/>
    <mergeCell ref="RWY1:RWZ3"/>
    <mergeCell ref="RXA1:RXB3"/>
    <mergeCell ref="RXC1:RXD3"/>
    <mergeCell ref="RXE1:RXF3"/>
    <mergeCell ref="RXG1:RXH3"/>
    <mergeCell ref="RWO1:RWP3"/>
    <mergeCell ref="RWQ1:RWR3"/>
    <mergeCell ref="RWS1:RWT3"/>
    <mergeCell ref="RWU1:RWV3"/>
    <mergeCell ref="RWW1:RWX3"/>
    <mergeCell ref="RWE1:RWF3"/>
    <mergeCell ref="RWG1:RWH3"/>
    <mergeCell ref="RWI1:RWJ3"/>
    <mergeCell ref="RWK1:RWL3"/>
    <mergeCell ref="RWM1:RWN3"/>
    <mergeCell ref="RVU1:RVV3"/>
    <mergeCell ref="RVW1:RVX3"/>
    <mergeCell ref="RVY1:RVZ3"/>
    <mergeCell ref="RWA1:RWB3"/>
    <mergeCell ref="RWC1:RWD3"/>
    <mergeCell ref="RVK1:RVL3"/>
    <mergeCell ref="RVM1:RVN3"/>
    <mergeCell ref="RVO1:RVP3"/>
    <mergeCell ref="RVQ1:RVR3"/>
    <mergeCell ref="RVS1:RVT3"/>
    <mergeCell ref="RVA1:RVB3"/>
    <mergeCell ref="RVC1:RVD3"/>
    <mergeCell ref="RVE1:RVF3"/>
    <mergeCell ref="RVG1:RVH3"/>
    <mergeCell ref="RVI1:RVJ3"/>
    <mergeCell ref="RUQ1:RUR3"/>
    <mergeCell ref="RUS1:RUT3"/>
    <mergeCell ref="RUU1:RUV3"/>
    <mergeCell ref="RUW1:RUX3"/>
    <mergeCell ref="RUY1:RUZ3"/>
    <mergeCell ref="RUG1:RUH3"/>
    <mergeCell ref="RUI1:RUJ3"/>
    <mergeCell ref="RUK1:RUL3"/>
    <mergeCell ref="RUM1:RUN3"/>
    <mergeCell ref="RUO1:RUP3"/>
    <mergeCell ref="RTW1:RTX3"/>
    <mergeCell ref="RTY1:RTZ3"/>
    <mergeCell ref="RUA1:RUB3"/>
    <mergeCell ref="RUC1:RUD3"/>
    <mergeCell ref="RUE1:RUF3"/>
    <mergeCell ref="RTM1:RTN3"/>
    <mergeCell ref="RTO1:RTP3"/>
    <mergeCell ref="RTQ1:RTR3"/>
    <mergeCell ref="RTS1:RTT3"/>
    <mergeCell ref="RTU1:RTV3"/>
    <mergeCell ref="RTC1:RTD3"/>
    <mergeCell ref="RTE1:RTF3"/>
    <mergeCell ref="RTG1:RTH3"/>
    <mergeCell ref="RTI1:RTJ3"/>
    <mergeCell ref="RTK1:RTL3"/>
    <mergeCell ref="RSS1:RST3"/>
    <mergeCell ref="RSU1:RSV3"/>
    <mergeCell ref="RSW1:RSX3"/>
    <mergeCell ref="RSY1:RSZ3"/>
    <mergeCell ref="RTA1:RTB3"/>
    <mergeCell ref="RSI1:RSJ3"/>
    <mergeCell ref="RSK1:RSL3"/>
    <mergeCell ref="RSM1:RSN3"/>
    <mergeCell ref="RSO1:RSP3"/>
    <mergeCell ref="RSQ1:RSR3"/>
    <mergeCell ref="RRY1:RRZ3"/>
    <mergeCell ref="RSA1:RSB3"/>
    <mergeCell ref="RSC1:RSD3"/>
    <mergeCell ref="RSE1:RSF3"/>
    <mergeCell ref="RSG1:RSH3"/>
    <mergeCell ref="RRO1:RRP3"/>
    <mergeCell ref="RRQ1:RRR3"/>
    <mergeCell ref="RRS1:RRT3"/>
    <mergeCell ref="RRU1:RRV3"/>
    <mergeCell ref="RRW1:RRX3"/>
    <mergeCell ref="RRE1:RRF3"/>
    <mergeCell ref="RRG1:RRH3"/>
    <mergeCell ref="RRI1:RRJ3"/>
    <mergeCell ref="RRK1:RRL3"/>
    <mergeCell ref="RRM1:RRN3"/>
    <mergeCell ref="RQU1:RQV3"/>
    <mergeCell ref="RQW1:RQX3"/>
    <mergeCell ref="RQY1:RQZ3"/>
    <mergeCell ref="RRA1:RRB3"/>
    <mergeCell ref="RRC1:RRD3"/>
    <mergeCell ref="RQK1:RQL3"/>
    <mergeCell ref="RQM1:RQN3"/>
    <mergeCell ref="RQO1:RQP3"/>
    <mergeCell ref="RQQ1:RQR3"/>
    <mergeCell ref="RQS1:RQT3"/>
    <mergeCell ref="RQA1:RQB3"/>
    <mergeCell ref="RQC1:RQD3"/>
    <mergeCell ref="RQE1:RQF3"/>
    <mergeCell ref="RQG1:RQH3"/>
    <mergeCell ref="RQI1:RQJ3"/>
    <mergeCell ref="RPQ1:RPR3"/>
    <mergeCell ref="RPS1:RPT3"/>
    <mergeCell ref="RPU1:RPV3"/>
    <mergeCell ref="RPW1:RPX3"/>
    <mergeCell ref="RPY1:RPZ3"/>
    <mergeCell ref="RPG1:RPH3"/>
    <mergeCell ref="RPI1:RPJ3"/>
    <mergeCell ref="RPK1:RPL3"/>
    <mergeCell ref="RPM1:RPN3"/>
    <mergeCell ref="RPO1:RPP3"/>
    <mergeCell ref="ROW1:ROX3"/>
    <mergeCell ref="ROY1:ROZ3"/>
    <mergeCell ref="RPA1:RPB3"/>
    <mergeCell ref="RPC1:RPD3"/>
    <mergeCell ref="RPE1:RPF3"/>
    <mergeCell ref="ROM1:RON3"/>
    <mergeCell ref="ROO1:ROP3"/>
    <mergeCell ref="ROQ1:ROR3"/>
    <mergeCell ref="ROS1:ROT3"/>
    <mergeCell ref="ROU1:ROV3"/>
    <mergeCell ref="ROC1:ROD3"/>
    <mergeCell ref="ROE1:ROF3"/>
    <mergeCell ref="ROG1:ROH3"/>
    <mergeCell ref="ROI1:ROJ3"/>
    <mergeCell ref="ROK1:ROL3"/>
    <mergeCell ref="RNS1:RNT3"/>
    <mergeCell ref="RNU1:RNV3"/>
    <mergeCell ref="RNW1:RNX3"/>
    <mergeCell ref="RNY1:RNZ3"/>
    <mergeCell ref="ROA1:ROB3"/>
    <mergeCell ref="RNI1:RNJ3"/>
    <mergeCell ref="RNK1:RNL3"/>
    <mergeCell ref="RNM1:RNN3"/>
    <mergeCell ref="RNO1:RNP3"/>
    <mergeCell ref="RNQ1:RNR3"/>
    <mergeCell ref="RMY1:RMZ3"/>
    <mergeCell ref="RNA1:RNB3"/>
    <mergeCell ref="RNC1:RND3"/>
    <mergeCell ref="RNE1:RNF3"/>
    <mergeCell ref="RNG1:RNH3"/>
    <mergeCell ref="RMO1:RMP3"/>
    <mergeCell ref="RMQ1:RMR3"/>
    <mergeCell ref="RMS1:RMT3"/>
    <mergeCell ref="RMU1:RMV3"/>
    <mergeCell ref="RMW1:RMX3"/>
    <mergeCell ref="RME1:RMF3"/>
    <mergeCell ref="RMG1:RMH3"/>
    <mergeCell ref="RMI1:RMJ3"/>
    <mergeCell ref="RMK1:RML3"/>
    <mergeCell ref="RMM1:RMN3"/>
    <mergeCell ref="RLU1:RLV3"/>
    <mergeCell ref="RLW1:RLX3"/>
    <mergeCell ref="RLY1:RLZ3"/>
    <mergeCell ref="RMA1:RMB3"/>
    <mergeCell ref="RMC1:RMD3"/>
    <mergeCell ref="RLK1:RLL3"/>
    <mergeCell ref="RLM1:RLN3"/>
    <mergeCell ref="RLO1:RLP3"/>
    <mergeCell ref="RLQ1:RLR3"/>
    <mergeCell ref="RLS1:RLT3"/>
    <mergeCell ref="RLA1:RLB3"/>
    <mergeCell ref="RLC1:RLD3"/>
    <mergeCell ref="RLE1:RLF3"/>
    <mergeCell ref="RLG1:RLH3"/>
    <mergeCell ref="RLI1:RLJ3"/>
    <mergeCell ref="RKQ1:RKR3"/>
    <mergeCell ref="RKS1:RKT3"/>
    <mergeCell ref="RKU1:RKV3"/>
    <mergeCell ref="RKW1:RKX3"/>
    <mergeCell ref="RKY1:RKZ3"/>
    <mergeCell ref="RKG1:RKH3"/>
    <mergeCell ref="RKI1:RKJ3"/>
    <mergeCell ref="RKK1:RKL3"/>
    <mergeCell ref="RKM1:RKN3"/>
    <mergeCell ref="RKO1:RKP3"/>
    <mergeCell ref="RJW1:RJX3"/>
    <mergeCell ref="RJY1:RJZ3"/>
    <mergeCell ref="RKA1:RKB3"/>
    <mergeCell ref="RKC1:RKD3"/>
    <mergeCell ref="RKE1:RKF3"/>
    <mergeCell ref="RJM1:RJN3"/>
    <mergeCell ref="RJO1:RJP3"/>
    <mergeCell ref="RJQ1:RJR3"/>
    <mergeCell ref="RJS1:RJT3"/>
    <mergeCell ref="RJU1:RJV3"/>
    <mergeCell ref="RJC1:RJD3"/>
    <mergeCell ref="RJE1:RJF3"/>
    <mergeCell ref="RJG1:RJH3"/>
    <mergeCell ref="RJI1:RJJ3"/>
    <mergeCell ref="RJK1:RJL3"/>
    <mergeCell ref="RIS1:RIT3"/>
    <mergeCell ref="RIU1:RIV3"/>
    <mergeCell ref="RIW1:RIX3"/>
    <mergeCell ref="RIY1:RIZ3"/>
    <mergeCell ref="RJA1:RJB3"/>
    <mergeCell ref="RII1:RIJ3"/>
    <mergeCell ref="RIK1:RIL3"/>
    <mergeCell ref="RIM1:RIN3"/>
    <mergeCell ref="RIO1:RIP3"/>
    <mergeCell ref="RIQ1:RIR3"/>
    <mergeCell ref="RHY1:RHZ3"/>
    <mergeCell ref="RIA1:RIB3"/>
    <mergeCell ref="RIC1:RID3"/>
    <mergeCell ref="RIE1:RIF3"/>
    <mergeCell ref="RIG1:RIH3"/>
    <mergeCell ref="RHO1:RHP3"/>
    <mergeCell ref="RHQ1:RHR3"/>
    <mergeCell ref="RHS1:RHT3"/>
    <mergeCell ref="RHU1:RHV3"/>
    <mergeCell ref="RHW1:RHX3"/>
    <mergeCell ref="RHE1:RHF3"/>
    <mergeCell ref="RHG1:RHH3"/>
    <mergeCell ref="RHI1:RHJ3"/>
    <mergeCell ref="RHK1:RHL3"/>
    <mergeCell ref="RHM1:RHN3"/>
    <mergeCell ref="RGU1:RGV3"/>
    <mergeCell ref="RGW1:RGX3"/>
    <mergeCell ref="RGY1:RGZ3"/>
    <mergeCell ref="RHA1:RHB3"/>
    <mergeCell ref="RHC1:RHD3"/>
    <mergeCell ref="RGK1:RGL3"/>
    <mergeCell ref="RGM1:RGN3"/>
    <mergeCell ref="RGO1:RGP3"/>
    <mergeCell ref="RGQ1:RGR3"/>
    <mergeCell ref="RGS1:RGT3"/>
    <mergeCell ref="RGA1:RGB3"/>
    <mergeCell ref="RGC1:RGD3"/>
    <mergeCell ref="RGE1:RGF3"/>
    <mergeCell ref="RGG1:RGH3"/>
    <mergeCell ref="RGI1:RGJ3"/>
    <mergeCell ref="RFQ1:RFR3"/>
    <mergeCell ref="RFS1:RFT3"/>
    <mergeCell ref="RFU1:RFV3"/>
    <mergeCell ref="RFW1:RFX3"/>
    <mergeCell ref="RFY1:RFZ3"/>
    <mergeCell ref="RFG1:RFH3"/>
    <mergeCell ref="RFI1:RFJ3"/>
    <mergeCell ref="RFK1:RFL3"/>
    <mergeCell ref="RFM1:RFN3"/>
    <mergeCell ref="RFO1:RFP3"/>
    <mergeCell ref="REW1:REX3"/>
    <mergeCell ref="REY1:REZ3"/>
    <mergeCell ref="RFA1:RFB3"/>
    <mergeCell ref="RFC1:RFD3"/>
    <mergeCell ref="RFE1:RFF3"/>
    <mergeCell ref="REM1:REN3"/>
    <mergeCell ref="REO1:REP3"/>
    <mergeCell ref="REQ1:RER3"/>
    <mergeCell ref="RES1:RET3"/>
    <mergeCell ref="REU1:REV3"/>
    <mergeCell ref="REC1:RED3"/>
    <mergeCell ref="REE1:REF3"/>
    <mergeCell ref="REG1:REH3"/>
    <mergeCell ref="REI1:REJ3"/>
    <mergeCell ref="REK1:REL3"/>
    <mergeCell ref="RDS1:RDT3"/>
    <mergeCell ref="RDU1:RDV3"/>
    <mergeCell ref="RDW1:RDX3"/>
    <mergeCell ref="RDY1:RDZ3"/>
    <mergeCell ref="REA1:REB3"/>
    <mergeCell ref="RDI1:RDJ3"/>
    <mergeCell ref="RDK1:RDL3"/>
    <mergeCell ref="RDM1:RDN3"/>
    <mergeCell ref="RDO1:RDP3"/>
    <mergeCell ref="RDQ1:RDR3"/>
    <mergeCell ref="RCY1:RCZ3"/>
    <mergeCell ref="RDA1:RDB3"/>
    <mergeCell ref="RDC1:RDD3"/>
    <mergeCell ref="RDE1:RDF3"/>
    <mergeCell ref="RDG1:RDH3"/>
    <mergeCell ref="RCO1:RCP3"/>
    <mergeCell ref="RCQ1:RCR3"/>
    <mergeCell ref="RCS1:RCT3"/>
    <mergeCell ref="RCU1:RCV3"/>
    <mergeCell ref="RCW1:RCX3"/>
    <mergeCell ref="RCE1:RCF3"/>
    <mergeCell ref="RCG1:RCH3"/>
    <mergeCell ref="RCI1:RCJ3"/>
    <mergeCell ref="RCK1:RCL3"/>
    <mergeCell ref="RCM1:RCN3"/>
    <mergeCell ref="RBU1:RBV3"/>
    <mergeCell ref="RBW1:RBX3"/>
    <mergeCell ref="RBY1:RBZ3"/>
    <mergeCell ref="RCA1:RCB3"/>
    <mergeCell ref="RCC1:RCD3"/>
    <mergeCell ref="RBK1:RBL3"/>
    <mergeCell ref="RBM1:RBN3"/>
    <mergeCell ref="RBO1:RBP3"/>
    <mergeCell ref="RBQ1:RBR3"/>
    <mergeCell ref="RBS1:RBT3"/>
    <mergeCell ref="RBA1:RBB3"/>
    <mergeCell ref="RBC1:RBD3"/>
    <mergeCell ref="RBE1:RBF3"/>
    <mergeCell ref="RBG1:RBH3"/>
    <mergeCell ref="RBI1:RBJ3"/>
    <mergeCell ref="RAQ1:RAR3"/>
    <mergeCell ref="RAS1:RAT3"/>
    <mergeCell ref="RAU1:RAV3"/>
    <mergeCell ref="RAW1:RAX3"/>
    <mergeCell ref="RAY1:RAZ3"/>
    <mergeCell ref="RAG1:RAH3"/>
    <mergeCell ref="RAI1:RAJ3"/>
    <mergeCell ref="RAK1:RAL3"/>
    <mergeCell ref="RAM1:RAN3"/>
    <mergeCell ref="RAO1:RAP3"/>
    <mergeCell ref="QZW1:QZX3"/>
    <mergeCell ref="QZY1:QZZ3"/>
    <mergeCell ref="RAA1:RAB3"/>
    <mergeCell ref="RAC1:RAD3"/>
    <mergeCell ref="RAE1:RAF3"/>
    <mergeCell ref="QZM1:QZN3"/>
    <mergeCell ref="QZO1:QZP3"/>
    <mergeCell ref="QZQ1:QZR3"/>
    <mergeCell ref="QZS1:QZT3"/>
    <mergeCell ref="QZU1:QZV3"/>
    <mergeCell ref="QZC1:QZD3"/>
    <mergeCell ref="QZE1:QZF3"/>
    <mergeCell ref="QZG1:QZH3"/>
    <mergeCell ref="QZI1:QZJ3"/>
    <mergeCell ref="QZK1:QZL3"/>
    <mergeCell ref="QYS1:QYT3"/>
    <mergeCell ref="QYU1:QYV3"/>
    <mergeCell ref="QYW1:QYX3"/>
    <mergeCell ref="QYY1:QYZ3"/>
    <mergeCell ref="QZA1:QZB3"/>
    <mergeCell ref="QYI1:QYJ3"/>
    <mergeCell ref="QYK1:QYL3"/>
    <mergeCell ref="QYM1:QYN3"/>
    <mergeCell ref="QYO1:QYP3"/>
    <mergeCell ref="QYQ1:QYR3"/>
    <mergeCell ref="QXY1:QXZ3"/>
    <mergeCell ref="QYA1:QYB3"/>
    <mergeCell ref="QYC1:QYD3"/>
    <mergeCell ref="QYE1:QYF3"/>
    <mergeCell ref="QYG1:QYH3"/>
    <mergeCell ref="QXO1:QXP3"/>
    <mergeCell ref="QXQ1:QXR3"/>
    <mergeCell ref="QXS1:QXT3"/>
    <mergeCell ref="QXU1:QXV3"/>
    <mergeCell ref="QXW1:QXX3"/>
    <mergeCell ref="QXE1:QXF3"/>
    <mergeCell ref="QXG1:QXH3"/>
    <mergeCell ref="QXI1:QXJ3"/>
    <mergeCell ref="QXK1:QXL3"/>
    <mergeCell ref="QXM1:QXN3"/>
    <mergeCell ref="QWU1:QWV3"/>
    <mergeCell ref="QWW1:QWX3"/>
    <mergeCell ref="QWY1:QWZ3"/>
    <mergeCell ref="QXA1:QXB3"/>
    <mergeCell ref="QXC1:QXD3"/>
    <mergeCell ref="QWK1:QWL3"/>
    <mergeCell ref="QWM1:QWN3"/>
    <mergeCell ref="QWO1:QWP3"/>
    <mergeCell ref="QWQ1:QWR3"/>
    <mergeCell ref="QWS1:QWT3"/>
    <mergeCell ref="QWA1:QWB3"/>
    <mergeCell ref="QWC1:QWD3"/>
    <mergeCell ref="QWE1:QWF3"/>
    <mergeCell ref="QWG1:QWH3"/>
    <mergeCell ref="QWI1:QWJ3"/>
    <mergeCell ref="QVQ1:QVR3"/>
    <mergeCell ref="QVS1:QVT3"/>
    <mergeCell ref="QVU1:QVV3"/>
    <mergeCell ref="QVW1:QVX3"/>
    <mergeCell ref="QVY1:QVZ3"/>
    <mergeCell ref="QVG1:QVH3"/>
    <mergeCell ref="QVI1:QVJ3"/>
    <mergeCell ref="QVK1:QVL3"/>
    <mergeCell ref="QVM1:QVN3"/>
    <mergeCell ref="QVO1:QVP3"/>
    <mergeCell ref="QUW1:QUX3"/>
    <mergeCell ref="QUY1:QUZ3"/>
    <mergeCell ref="QVA1:QVB3"/>
    <mergeCell ref="QVC1:QVD3"/>
    <mergeCell ref="QVE1:QVF3"/>
    <mergeCell ref="QUM1:QUN3"/>
    <mergeCell ref="QUO1:QUP3"/>
    <mergeCell ref="QUQ1:QUR3"/>
    <mergeCell ref="QUS1:QUT3"/>
    <mergeCell ref="QUU1:QUV3"/>
    <mergeCell ref="QUC1:QUD3"/>
    <mergeCell ref="QUE1:QUF3"/>
    <mergeCell ref="QUG1:QUH3"/>
    <mergeCell ref="QUI1:QUJ3"/>
    <mergeCell ref="QUK1:QUL3"/>
    <mergeCell ref="QTS1:QTT3"/>
    <mergeCell ref="QTU1:QTV3"/>
    <mergeCell ref="QTW1:QTX3"/>
    <mergeCell ref="QTY1:QTZ3"/>
    <mergeCell ref="QUA1:QUB3"/>
    <mergeCell ref="QTI1:QTJ3"/>
    <mergeCell ref="QTK1:QTL3"/>
    <mergeCell ref="QTM1:QTN3"/>
    <mergeCell ref="QTO1:QTP3"/>
    <mergeCell ref="QTQ1:QTR3"/>
    <mergeCell ref="QSY1:QSZ3"/>
    <mergeCell ref="QTA1:QTB3"/>
    <mergeCell ref="QTC1:QTD3"/>
    <mergeCell ref="QTE1:QTF3"/>
    <mergeCell ref="QTG1:QTH3"/>
    <mergeCell ref="QSO1:QSP3"/>
    <mergeCell ref="QSQ1:QSR3"/>
    <mergeCell ref="QSS1:QST3"/>
    <mergeCell ref="QSU1:QSV3"/>
    <mergeCell ref="QSW1:QSX3"/>
    <mergeCell ref="QSE1:QSF3"/>
    <mergeCell ref="QSG1:QSH3"/>
    <mergeCell ref="QSI1:QSJ3"/>
    <mergeCell ref="QSK1:QSL3"/>
    <mergeCell ref="QSM1:QSN3"/>
    <mergeCell ref="QRU1:QRV3"/>
    <mergeCell ref="QRW1:QRX3"/>
    <mergeCell ref="QRY1:QRZ3"/>
    <mergeCell ref="QSA1:QSB3"/>
    <mergeCell ref="QSC1:QSD3"/>
    <mergeCell ref="QRK1:QRL3"/>
    <mergeCell ref="QRM1:QRN3"/>
    <mergeCell ref="QRO1:QRP3"/>
    <mergeCell ref="QRQ1:QRR3"/>
    <mergeCell ref="QRS1:QRT3"/>
    <mergeCell ref="QRA1:QRB3"/>
    <mergeCell ref="QRC1:QRD3"/>
    <mergeCell ref="QRE1:QRF3"/>
    <mergeCell ref="QRG1:QRH3"/>
    <mergeCell ref="QRI1:QRJ3"/>
    <mergeCell ref="QQQ1:QQR3"/>
    <mergeCell ref="QQS1:QQT3"/>
    <mergeCell ref="QQU1:QQV3"/>
    <mergeCell ref="QQW1:QQX3"/>
    <mergeCell ref="QQY1:QQZ3"/>
    <mergeCell ref="QQG1:QQH3"/>
    <mergeCell ref="QQI1:QQJ3"/>
    <mergeCell ref="QQK1:QQL3"/>
    <mergeCell ref="QQM1:QQN3"/>
    <mergeCell ref="QQO1:QQP3"/>
    <mergeCell ref="QPW1:QPX3"/>
    <mergeCell ref="QPY1:QPZ3"/>
    <mergeCell ref="QQA1:QQB3"/>
    <mergeCell ref="QQC1:QQD3"/>
    <mergeCell ref="QQE1:QQF3"/>
    <mergeCell ref="QPM1:QPN3"/>
    <mergeCell ref="QPO1:QPP3"/>
    <mergeCell ref="QPQ1:QPR3"/>
    <mergeCell ref="QPS1:QPT3"/>
    <mergeCell ref="QPU1:QPV3"/>
    <mergeCell ref="QPC1:QPD3"/>
    <mergeCell ref="QPE1:QPF3"/>
    <mergeCell ref="QPG1:QPH3"/>
    <mergeCell ref="QPI1:QPJ3"/>
    <mergeCell ref="QPK1:QPL3"/>
    <mergeCell ref="QOS1:QOT3"/>
    <mergeCell ref="QOU1:QOV3"/>
    <mergeCell ref="QOW1:QOX3"/>
    <mergeCell ref="QOY1:QOZ3"/>
    <mergeCell ref="QPA1:QPB3"/>
    <mergeCell ref="QOI1:QOJ3"/>
    <mergeCell ref="QOK1:QOL3"/>
    <mergeCell ref="QOM1:QON3"/>
    <mergeCell ref="QOO1:QOP3"/>
    <mergeCell ref="QOQ1:QOR3"/>
    <mergeCell ref="QNY1:QNZ3"/>
    <mergeCell ref="QOA1:QOB3"/>
    <mergeCell ref="QOC1:QOD3"/>
    <mergeCell ref="QOE1:QOF3"/>
    <mergeCell ref="QOG1:QOH3"/>
    <mergeCell ref="QNO1:QNP3"/>
    <mergeCell ref="QNQ1:QNR3"/>
    <mergeCell ref="QNS1:QNT3"/>
    <mergeCell ref="QNU1:QNV3"/>
    <mergeCell ref="QNW1:QNX3"/>
    <mergeCell ref="QNE1:QNF3"/>
    <mergeCell ref="QNG1:QNH3"/>
    <mergeCell ref="QNI1:QNJ3"/>
    <mergeCell ref="QNK1:QNL3"/>
    <mergeCell ref="QNM1:QNN3"/>
    <mergeCell ref="QMU1:QMV3"/>
    <mergeCell ref="QMW1:QMX3"/>
    <mergeCell ref="QMY1:QMZ3"/>
    <mergeCell ref="QNA1:QNB3"/>
    <mergeCell ref="QNC1:QND3"/>
    <mergeCell ref="QMK1:QML3"/>
    <mergeCell ref="QMM1:QMN3"/>
    <mergeCell ref="QMO1:QMP3"/>
    <mergeCell ref="QMQ1:QMR3"/>
    <mergeCell ref="QMS1:QMT3"/>
    <mergeCell ref="QMA1:QMB3"/>
    <mergeCell ref="QMC1:QMD3"/>
    <mergeCell ref="QME1:QMF3"/>
    <mergeCell ref="QMG1:QMH3"/>
    <mergeCell ref="QMI1:QMJ3"/>
    <mergeCell ref="QLQ1:QLR3"/>
    <mergeCell ref="QLS1:QLT3"/>
    <mergeCell ref="QLU1:QLV3"/>
    <mergeCell ref="QLW1:QLX3"/>
    <mergeCell ref="QLY1:QLZ3"/>
    <mergeCell ref="QLG1:QLH3"/>
    <mergeCell ref="QLI1:QLJ3"/>
    <mergeCell ref="QLK1:QLL3"/>
    <mergeCell ref="QLM1:QLN3"/>
    <mergeCell ref="QLO1:QLP3"/>
    <mergeCell ref="QKW1:QKX3"/>
    <mergeCell ref="QKY1:QKZ3"/>
    <mergeCell ref="QLA1:QLB3"/>
    <mergeCell ref="QLC1:QLD3"/>
    <mergeCell ref="QLE1:QLF3"/>
    <mergeCell ref="QKM1:QKN3"/>
    <mergeCell ref="QKO1:QKP3"/>
    <mergeCell ref="QKQ1:QKR3"/>
    <mergeCell ref="QKS1:QKT3"/>
    <mergeCell ref="QKU1:QKV3"/>
    <mergeCell ref="QKC1:QKD3"/>
    <mergeCell ref="QKE1:QKF3"/>
    <mergeCell ref="QKG1:QKH3"/>
    <mergeCell ref="QKI1:QKJ3"/>
    <mergeCell ref="QKK1:QKL3"/>
    <mergeCell ref="QJS1:QJT3"/>
    <mergeCell ref="QJU1:QJV3"/>
    <mergeCell ref="QJW1:QJX3"/>
    <mergeCell ref="QJY1:QJZ3"/>
    <mergeCell ref="QKA1:QKB3"/>
    <mergeCell ref="QJI1:QJJ3"/>
    <mergeCell ref="QJK1:QJL3"/>
    <mergeCell ref="QJM1:QJN3"/>
    <mergeCell ref="QJO1:QJP3"/>
    <mergeCell ref="QJQ1:QJR3"/>
    <mergeCell ref="QIY1:QIZ3"/>
    <mergeCell ref="QJA1:QJB3"/>
    <mergeCell ref="QJC1:QJD3"/>
    <mergeCell ref="QJE1:QJF3"/>
    <mergeCell ref="QJG1:QJH3"/>
    <mergeCell ref="QIO1:QIP3"/>
    <mergeCell ref="QIQ1:QIR3"/>
    <mergeCell ref="QIS1:QIT3"/>
    <mergeCell ref="QIU1:QIV3"/>
    <mergeCell ref="QIW1:QIX3"/>
    <mergeCell ref="QIE1:QIF3"/>
    <mergeCell ref="QIG1:QIH3"/>
    <mergeCell ref="QII1:QIJ3"/>
    <mergeCell ref="QIK1:QIL3"/>
    <mergeCell ref="QIM1:QIN3"/>
    <mergeCell ref="QHU1:QHV3"/>
    <mergeCell ref="QHW1:QHX3"/>
    <mergeCell ref="QHY1:QHZ3"/>
    <mergeCell ref="QIA1:QIB3"/>
    <mergeCell ref="QIC1:QID3"/>
    <mergeCell ref="QHK1:QHL3"/>
    <mergeCell ref="QHM1:QHN3"/>
    <mergeCell ref="QHO1:QHP3"/>
    <mergeCell ref="QHQ1:QHR3"/>
    <mergeCell ref="QHS1:QHT3"/>
    <mergeCell ref="QHA1:QHB3"/>
    <mergeCell ref="QHC1:QHD3"/>
    <mergeCell ref="QHE1:QHF3"/>
    <mergeCell ref="QHG1:QHH3"/>
    <mergeCell ref="QHI1:QHJ3"/>
    <mergeCell ref="QGQ1:QGR3"/>
    <mergeCell ref="QGS1:QGT3"/>
    <mergeCell ref="QGU1:QGV3"/>
    <mergeCell ref="QGW1:QGX3"/>
    <mergeCell ref="QGY1:QGZ3"/>
    <mergeCell ref="QGG1:QGH3"/>
    <mergeCell ref="QGI1:QGJ3"/>
    <mergeCell ref="QGK1:QGL3"/>
    <mergeCell ref="QGM1:QGN3"/>
    <mergeCell ref="QGO1:QGP3"/>
    <mergeCell ref="QFW1:QFX3"/>
    <mergeCell ref="QFY1:QFZ3"/>
    <mergeCell ref="QGA1:QGB3"/>
    <mergeCell ref="QGC1:QGD3"/>
    <mergeCell ref="QGE1:QGF3"/>
    <mergeCell ref="QFM1:QFN3"/>
    <mergeCell ref="QFO1:QFP3"/>
    <mergeCell ref="QFQ1:QFR3"/>
    <mergeCell ref="QFS1:QFT3"/>
    <mergeCell ref="QFU1:QFV3"/>
    <mergeCell ref="QFC1:QFD3"/>
    <mergeCell ref="QFE1:QFF3"/>
    <mergeCell ref="QFG1:QFH3"/>
    <mergeCell ref="QFI1:QFJ3"/>
    <mergeCell ref="QFK1:QFL3"/>
    <mergeCell ref="QES1:QET3"/>
    <mergeCell ref="QEU1:QEV3"/>
    <mergeCell ref="QEW1:QEX3"/>
    <mergeCell ref="QEY1:QEZ3"/>
    <mergeCell ref="QFA1:QFB3"/>
    <mergeCell ref="QEI1:QEJ3"/>
    <mergeCell ref="QEK1:QEL3"/>
    <mergeCell ref="QEM1:QEN3"/>
    <mergeCell ref="QEO1:QEP3"/>
    <mergeCell ref="QEQ1:QER3"/>
    <mergeCell ref="QDY1:QDZ3"/>
    <mergeCell ref="QEA1:QEB3"/>
    <mergeCell ref="QEC1:QED3"/>
    <mergeCell ref="QEE1:QEF3"/>
    <mergeCell ref="QEG1:QEH3"/>
    <mergeCell ref="QDO1:QDP3"/>
    <mergeCell ref="QDQ1:QDR3"/>
    <mergeCell ref="QDS1:QDT3"/>
    <mergeCell ref="QDU1:QDV3"/>
    <mergeCell ref="QDW1:QDX3"/>
    <mergeCell ref="QDE1:QDF3"/>
    <mergeCell ref="QDG1:QDH3"/>
    <mergeCell ref="QDI1:QDJ3"/>
    <mergeCell ref="QDK1:QDL3"/>
    <mergeCell ref="QDM1:QDN3"/>
    <mergeCell ref="QCU1:QCV3"/>
    <mergeCell ref="QCW1:QCX3"/>
    <mergeCell ref="QCY1:QCZ3"/>
    <mergeCell ref="QDA1:QDB3"/>
    <mergeCell ref="QDC1:QDD3"/>
    <mergeCell ref="QCK1:QCL3"/>
    <mergeCell ref="QCM1:QCN3"/>
    <mergeCell ref="QCO1:QCP3"/>
    <mergeCell ref="QCQ1:QCR3"/>
    <mergeCell ref="QCS1:QCT3"/>
    <mergeCell ref="QCA1:QCB3"/>
    <mergeCell ref="QCC1:QCD3"/>
    <mergeCell ref="QCE1:QCF3"/>
    <mergeCell ref="QCG1:QCH3"/>
    <mergeCell ref="QCI1:QCJ3"/>
    <mergeCell ref="QBQ1:QBR3"/>
    <mergeCell ref="QBS1:QBT3"/>
    <mergeCell ref="QBU1:QBV3"/>
    <mergeCell ref="QBW1:QBX3"/>
    <mergeCell ref="QBY1:QBZ3"/>
    <mergeCell ref="QBG1:QBH3"/>
    <mergeCell ref="QBI1:QBJ3"/>
    <mergeCell ref="QBK1:QBL3"/>
    <mergeCell ref="QBM1:QBN3"/>
    <mergeCell ref="QBO1:QBP3"/>
    <mergeCell ref="QAW1:QAX3"/>
    <mergeCell ref="QAY1:QAZ3"/>
    <mergeCell ref="QBA1:QBB3"/>
    <mergeCell ref="QBC1:QBD3"/>
    <mergeCell ref="QBE1:QBF3"/>
    <mergeCell ref="QAM1:QAN3"/>
    <mergeCell ref="QAO1:QAP3"/>
    <mergeCell ref="QAQ1:QAR3"/>
    <mergeCell ref="QAS1:QAT3"/>
    <mergeCell ref="QAU1:QAV3"/>
    <mergeCell ref="QAC1:QAD3"/>
    <mergeCell ref="QAE1:QAF3"/>
    <mergeCell ref="QAG1:QAH3"/>
    <mergeCell ref="QAI1:QAJ3"/>
    <mergeCell ref="QAK1:QAL3"/>
    <mergeCell ref="PZS1:PZT3"/>
    <mergeCell ref="PZU1:PZV3"/>
    <mergeCell ref="PZW1:PZX3"/>
    <mergeCell ref="PZY1:PZZ3"/>
    <mergeCell ref="QAA1:QAB3"/>
    <mergeCell ref="PZI1:PZJ3"/>
    <mergeCell ref="PZK1:PZL3"/>
    <mergeCell ref="PZM1:PZN3"/>
    <mergeCell ref="PZO1:PZP3"/>
    <mergeCell ref="PZQ1:PZR3"/>
    <mergeCell ref="PYY1:PYZ3"/>
    <mergeCell ref="PZA1:PZB3"/>
    <mergeCell ref="PZC1:PZD3"/>
    <mergeCell ref="PZE1:PZF3"/>
    <mergeCell ref="PZG1:PZH3"/>
    <mergeCell ref="PYO1:PYP3"/>
    <mergeCell ref="PYQ1:PYR3"/>
    <mergeCell ref="PYS1:PYT3"/>
    <mergeCell ref="PYU1:PYV3"/>
    <mergeCell ref="PYW1:PYX3"/>
    <mergeCell ref="PYE1:PYF3"/>
    <mergeCell ref="PYG1:PYH3"/>
    <mergeCell ref="PYI1:PYJ3"/>
    <mergeCell ref="PYK1:PYL3"/>
    <mergeCell ref="PYM1:PYN3"/>
    <mergeCell ref="PXU1:PXV3"/>
    <mergeCell ref="PXW1:PXX3"/>
    <mergeCell ref="PXY1:PXZ3"/>
    <mergeCell ref="PYA1:PYB3"/>
    <mergeCell ref="PYC1:PYD3"/>
    <mergeCell ref="PXK1:PXL3"/>
    <mergeCell ref="PXM1:PXN3"/>
    <mergeCell ref="PXO1:PXP3"/>
    <mergeCell ref="PXQ1:PXR3"/>
    <mergeCell ref="PXS1:PXT3"/>
    <mergeCell ref="PXA1:PXB3"/>
    <mergeCell ref="PXC1:PXD3"/>
    <mergeCell ref="PXE1:PXF3"/>
    <mergeCell ref="PXG1:PXH3"/>
    <mergeCell ref="PXI1:PXJ3"/>
    <mergeCell ref="PWQ1:PWR3"/>
    <mergeCell ref="PWS1:PWT3"/>
    <mergeCell ref="PWU1:PWV3"/>
    <mergeCell ref="PWW1:PWX3"/>
    <mergeCell ref="PWY1:PWZ3"/>
    <mergeCell ref="PWG1:PWH3"/>
    <mergeCell ref="PWI1:PWJ3"/>
    <mergeCell ref="PWK1:PWL3"/>
    <mergeCell ref="PWM1:PWN3"/>
    <mergeCell ref="PWO1:PWP3"/>
    <mergeCell ref="PVW1:PVX3"/>
    <mergeCell ref="PVY1:PVZ3"/>
    <mergeCell ref="PWA1:PWB3"/>
    <mergeCell ref="PWC1:PWD3"/>
    <mergeCell ref="PWE1:PWF3"/>
    <mergeCell ref="PVM1:PVN3"/>
    <mergeCell ref="PVO1:PVP3"/>
    <mergeCell ref="PVQ1:PVR3"/>
    <mergeCell ref="PVS1:PVT3"/>
    <mergeCell ref="PVU1:PVV3"/>
    <mergeCell ref="PVC1:PVD3"/>
    <mergeCell ref="PVE1:PVF3"/>
    <mergeCell ref="PVG1:PVH3"/>
    <mergeCell ref="PVI1:PVJ3"/>
    <mergeCell ref="PVK1:PVL3"/>
    <mergeCell ref="PUS1:PUT3"/>
    <mergeCell ref="PUU1:PUV3"/>
    <mergeCell ref="PUW1:PUX3"/>
    <mergeCell ref="PUY1:PUZ3"/>
    <mergeCell ref="PVA1:PVB3"/>
    <mergeCell ref="PUI1:PUJ3"/>
    <mergeCell ref="PUK1:PUL3"/>
    <mergeCell ref="PUM1:PUN3"/>
    <mergeCell ref="PUO1:PUP3"/>
    <mergeCell ref="PUQ1:PUR3"/>
    <mergeCell ref="PTY1:PTZ3"/>
    <mergeCell ref="PUA1:PUB3"/>
    <mergeCell ref="PUC1:PUD3"/>
    <mergeCell ref="PUE1:PUF3"/>
    <mergeCell ref="PUG1:PUH3"/>
    <mergeCell ref="PTO1:PTP3"/>
    <mergeCell ref="PTQ1:PTR3"/>
    <mergeCell ref="PTS1:PTT3"/>
    <mergeCell ref="PTU1:PTV3"/>
    <mergeCell ref="PTW1:PTX3"/>
    <mergeCell ref="PTE1:PTF3"/>
    <mergeCell ref="PTG1:PTH3"/>
    <mergeCell ref="PTI1:PTJ3"/>
    <mergeCell ref="PTK1:PTL3"/>
    <mergeCell ref="PTM1:PTN3"/>
    <mergeCell ref="PSU1:PSV3"/>
    <mergeCell ref="PSW1:PSX3"/>
    <mergeCell ref="PSY1:PSZ3"/>
    <mergeCell ref="PTA1:PTB3"/>
    <mergeCell ref="PTC1:PTD3"/>
    <mergeCell ref="PSK1:PSL3"/>
    <mergeCell ref="PSM1:PSN3"/>
    <mergeCell ref="PSO1:PSP3"/>
    <mergeCell ref="PSQ1:PSR3"/>
    <mergeCell ref="PSS1:PST3"/>
    <mergeCell ref="PSA1:PSB3"/>
    <mergeCell ref="PSC1:PSD3"/>
    <mergeCell ref="PSE1:PSF3"/>
    <mergeCell ref="PSG1:PSH3"/>
    <mergeCell ref="PSI1:PSJ3"/>
    <mergeCell ref="PRQ1:PRR3"/>
    <mergeCell ref="PRS1:PRT3"/>
    <mergeCell ref="PRU1:PRV3"/>
    <mergeCell ref="PRW1:PRX3"/>
    <mergeCell ref="PRY1:PRZ3"/>
    <mergeCell ref="PRG1:PRH3"/>
    <mergeCell ref="PRI1:PRJ3"/>
    <mergeCell ref="PRK1:PRL3"/>
    <mergeCell ref="PRM1:PRN3"/>
    <mergeCell ref="PRO1:PRP3"/>
    <mergeCell ref="PQW1:PQX3"/>
    <mergeCell ref="PQY1:PQZ3"/>
    <mergeCell ref="PRA1:PRB3"/>
    <mergeCell ref="PRC1:PRD3"/>
    <mergeCell ref="PRE1:PRF3"/>
    <mergeCell ref="PQM1:PQN3"/>
    <mergeCell ref="PQO1:PQP3"/>
    <mergeCell ref="PQQ1:PQR3"/>
    <mergeCell ref="PQS1:PQT3"/>
    <mergeCell ref="PQU1:PQV3"/>
    <mergeCell ref="PQC1:PQD3"/>
    <mergeCell ref="PQE1:PQF3"/>
    <mergeCell ref="PQG1:PQH3"/>
    <mergeCell ref="PQI1:PQJ3"/>
    <mergeCell ref="PQK1:PQL3"/>
    <mergeCell ref="PPS1:PPT3"/>
    <mergeCell ref="PPU1:PPV3"/>
    <mergeCell ref="PPW1:PPX3"/>
    <mergeCell ref="PPY1:PPZ3"/>
    <mergeCell ref="PQA1:PQB3"/>
    <mergeCell ref="PPI1:PPJ3"/>
    <mergeCell ref="PPK1:PPL3"/>
    <mergeCell ref="PPM1:PPN3"/>
    <mergeCell ref="PPO1:PPP3"/>
    <mergeCell ref="PPQ1:PPR3"/>
    <mergeCell ref="POY1:POZ3"/>
    <mergeCell ref="PPA1:PPB3"/>
    <mergeCell ref="PPC1:PPD3"/>
    <mergeCell ref="PPE1:PPF3"/>
    <mergeCell ref="PPG1:PPH3"/>
    <mergeCell ref="POO1:POP3"/>
    <mergeCell ref="POQ1:POR3"/>
    <mergeCell ref="POS1:POT3"/>
    <mergeCell ref="POU1:POV3"/>
    <mergeCell ref="POW1:POX3"/>
    <mergeCell ref="POE1:POF3"/>
    <mergeCell ref="POG1:POH3"/>
    <mergeCell ref="POI1:POJ3"/>
    <mergeCell ref="POK1:POL3"/>
    <mergeCell ref="POM1:PON3"/>
    <mergeCell ref="PNU1:PNV3"/>
    <mergeCell ref="PNW1:PNX3"/>
    <mergeCell ref="PNY1:PNZ3"/>
    <mergeCell ref="POA1:POB3"/>
    <mergeCell ref="POC1:POD3"/>
    <mergeCell ref="PNK1:PNL3"/>
    <mergeCell ref="PNM1:PNN3"/>
    <mergeCell ref="PNO1:PNP3"/>
    <mergeCell ref="PNQ1:PNR3"/>
    <mergeCell ref="PNS1:PNT3"/>
    <mergeCell ref="PNA1:PNB3"/>
    <mergeCell ref="PNC1:PND3"/>
    <mergeCell ref="PNE1:PNF3"/>
    <mergeCell ref="PNG1:PNH3"/>
    <mergeCell ref="PNI1:PNJ3"/>
    <mergeCell ref="PMQ1:PMR3"/>
    <mergeCell ref="PMS1:PMT3"/>
    <mergeCell ref="PMU1:PMV3"/>
    <mergeCell ref="PMW1:PMX3"/>
    <mergeCell ref="PMY1:PMZ3"/>
    <mergeCell ref="PMG1:PMH3"/>
    <mergeCell ref="PMI1:PMJ3"/>
    <mergeCell ref="PMK1:PML3"/>
    <mergeCell ref="PMM1:PMN3"/>
    <mergeCell ref="PMO1:PMP3"/>
    <mergeCell ref="PLW1:PLX3"/>
    <mergeCell ref="PLY1:PLZ3"/>
    <mergeCell ref="PMA1:PMB3"/>
    <mergeCell ref="PMC1:PMD3"/>
    <mergeCell ref="PME1:PMF3"/>
    <mergeCell ref="PLM1:PLN3"/>
    <mergeCell ref="PLO1:PLP3"/>
    <mergeCell ref="PLQ1:PLR3"/>
    <mergeCell ref="PLS1:PLT3"/>
    <mergeCell ref="PLU1:PLV3"/>
    <mergeCell ref="PLC1:PLD3"/>
    <mergeCell ref="PLE1:PLF3"/>
    <mergeCell ref="PLG1:PLH3"/>
    <mergeCell ref="PLI1:PLJ3"/>
    <mergeCell ref="PLK1:PLL3"/>
    <mergeCell ref="PKS1:PKT3"/>
    <mergeCell ref="PKU1:PKV3"/>
    <mergeCell ref="PKW1:PKX3"/>
    <mergeCell ref="PKY1:PKZ3"/>
    <mergeCell ref="PLA1:PLB3"/>
    <mergeCell ref="PKI1:PKJ3"/>
    <mergeCell ref="PKK1:PKL3"/>
    <mergeCell ref="PKM1:PKN3"/>
    <mergeCell ref="PKO1:PKP3"/>
    <mergeCell ref="PKQ1:PKR3"/>
    <mergeCell ref="PJY1:PJZ3"/>
    <mergeCell ref="PKA1:PKB3"/>
    <mergeCell ref="PKC1:PKD3"/>
    <mergeCell ref="PKE1:PKF3"/>
    <mergeCell ref="PKG1:PKH3"/>
    <mergeCell ref="PJO1:PJP3"/>
    <mergeCell ref="PJQ1:PJR3"/>
    <mergeCell ref="PJS1:PJT3"/>
    <mergeCell ref="PJU1:PJV3"/>
    <mergeCell ref="PJW1:PJX3"/>
    <mergeCell ref="PJE1:PJF3"/>
    <mergeCell ref="PJG1:PJH3"/>
    <mergeCell ref="PJI1:PJJ3"/>
    <mergeCell ref="PJK1:PJL3"/>
    <mergeCell ref="PJM1:PJN3"/>
    <mergeCell ref="PIU1:PIV3"/>
    <mergeCell ref="PIW1:PIX3"/>
    <mergeCell ref="PIY1:PIZ3"/>
    <mergeCell ref="PJA1:PJB3"/>
    <mergeCell ref="PJC1:PJD3"/>
    <mergeCell ref="PIK1:PIL3"/>
    <mergeCell ref="PIM1:PIN3"/>
    <mergeCell ref="PIO1:PIP3"/>
    <mergeCell ref="PIQ1:PIR3"/>
    <mergeCell ref="PIS1:PIT3"/>
    <mergeCell ref="PIA1:PIB3"/>
    <mergeCell ref="PIC1:PID3"/>
    <mergeCell ref="PIE1:PIF3"/>
    <mergeCell ref="PIG1:PIH3"/>
    <mergeCell ref="PII1:PIJ3"/>
    <mergeCell ref="PHQ1:PHR3"/>
    <mergeCell ref="PHS1:PHT3"/>
    <mergeCell ref="PHU1:PHV3"/>
    <mergeCell ref="PHW1:PHX3"/>
    <mergeCell ref="PHY1:PHZ3"/>
    <mergeCell ref="PHG1:PHH3"/>
    <mergeCell ref="PHI1:PHJ3"/>
    <mergeCell ref="PHK1:PHL3"/>
    <mergeCell ref="PHM1:PHN3"/>
    <mergeCell ref="PHO1:PHP3"/>
    <mergeCell ref="PGW1:PGX3"/>
    <mergeCell ref="PGY1:PGZ3"/>
    <mergeCell ref="PHA1:PHB3"/>
    <mergeCell ref="PHC1:PHD3"/>
    <mergeCell ref="PHE1:PHF3"/>
    <mergeCell ref="PGM1:PGN3"/>
    <mergeCell ref="PGO1:PGP3"/>
    <mergeCell ref="PGQ1:PGR3"/>
    <mergeCell ref="PGS1:PGT3"/>
    <mergeCell ref="PGU1:PGV3"/>
    <mergeCell ref="PGC1:PGD3"/>
    <mergeCell ref="PGE1:PGF3"/>
    <mergeCell ref="PGG1:PGH3"/>
    <mergeCell ref="PGI1:PGJ3"/>
    <mergeCell ref="PGK1:PGL3"/>
    <mergeCell ref="PFS1:PFT3"/>
    <mergeCell ref="PFU1:PFV3"/>
    <mergeCell ref="PFW1:PFX3"/>
    <mergeCell ref="PFY1:PFZ3"/>
    <mergeCell ref="PGA1:PGB3"/>
    <mergeCell ref="PFI1:PFJ3"/>
    <mergeCell ref="PFK1:PFL3"/>
    <mergeCell ref="PFM1:PFN3"/>
    <mergeCell ref="PFO1:PFP3"/>
    <mergeCell ref="PFQ1:PFR3"/>
    <mergeCell ref="PEY1:PEZ3"/>
    <mergeCell ref="PFA1:PFB3"/>
    <mergeCell ref="PFC1:PFD3"/>
    <mergeCell ref="PFE1:PFF3"/>
    <mergeCell ref="PFG1:PFH3"/>
    <mergeCell ref="PEO1:PEP3"/>
    <mergeCell ref="PEQ1:PER3"/>
    <mergeCell ref="PES1:PET3"/>
    <mergeCell ref="PEU1:PEV3"/>
    <mergeCell ref="PEW1:PEX3"/>
    <mergeCell ref="PEE1:PEF3"/>
    <mergeCell ref="PEG1:PEH3"/>
    <mergeCell ref="PEI1:PEJ3"/>
    <mergeCell ref="PEK1:PEL3"/>
    <mergeCell ref="PEM1:PEN3"/>
    <mergeCell ref="PDU1:PDV3"/>
    <mergeCell ref="PDW1:PDX3"/>
    <mergeCell ref="PDY1:PDZ3"/>
    <mergeCell ref="PEA1:PEB3"/>
    <mergeCell ref="PEC1:PED3"/>
    <mergeCell ref="PDK1:PDL3"/>
    <mergeCell ref="PDM1:PDN3"/>
    <mergeCell ref="PDO1:PDP3"/>
    <mergeCell ref="PDQ1:PDR3"/>
    <mergeCell ref="PDS1:PDT3"/>
    <mergeCell ref="PDA1:PDB3"/>
    <mergeCell ref="PDC1:PDD3"/>
    <mergeCell ref="PDE1:PDF3"/>
    <mergeCell ref="PDG1:PDH3"/>
    <mergeCell ref="PDI1:PDJ3"/>
    <mergeCell ref="PCQ1:PCR3"/>
    <mergeCell ref="PCS1:PCT3"/>
    <mergeCell ref="PCU1:PCV3"/>
    <mergeCell ref="PCW1:PCX3"/>
    <mergeCell ref="PCY1:PCZ3"/>
    <mergeCell ref="PCG1:PCH3"/>
    <mergeCell ref="PCI1:PCJ3"/>
    <mergeCell ref="PCK1:PCL3"/>
    <mergeCell ref="PCM1:PCN3"/>
    <mergeCell ref="PCO1:PCP3"/>
    <mergeCell ref="PBW1:PBX3"/>
    <mergeCell ref="PBY1:PBZ3"/>
    <mergeCell ref="PCA1:PCB3"/>
    <mergeCell ref="PCC1:PCD3"/>
    <mergeCell ref="PCE1:PCF3"/>
    <mergeCell ref="PBM1:PBN3"/>
    <mergeCell ref="PBO1:PBP3"/>
    <mergeCell ref="PBQ1:PBR3"/>
    <mergeCell ref="PBS1:PBT3"/>
    <mergeCell ref="PBU1:PBV3"/>
    <mergeCell ref="PBC1:PBD3"/>
    <mergeCell ref="PBE1:PBF3"/>
    <mergeCell ref="PBG1:PBH3"/>
    <mergeCell ref="PBI1:PBJ3"/>
    <mergeCell ref="PBK1:PBL3"/>
    <mergeCell ref="PAS1:PAT3"/>
    <mergeCell ref="PAU1:PAV3"/>
    <mergeCell ref="PAW1:PAX3"/>
    <mergeCell ref="PAY1:PAZ3"/>
    <mergeCell ref="PBA1:PBB3"/>
    <mergeCell ref="PAI1:PAJ3"/>
    <mergeCell ref="PAK1:PAL3"/>
    <mergeCell ref="PAM1:PAN3"/>
    <mergeCell ref="PAO1:PAP3"/>
    <mergeCell ref="PAQ1:PAR3"/>
    <mergeCell ref="OZY1:OZZ3"/>
    <mergeCell ref="PAA1:PAB3"/>
    <mergeCell ref="PAC1:PAD3"/>
    <mergeCell ref="PAE1:PAF3"/>
    <mergeCell ref="PAG1:PAH3"/>
    <mergeCell ref="OZO1:OZP3"/>
    <mergeCell ref="OZQ1:OZR3"/>
    <mergeCell ref="OZS1:OZT3"/>
    <mergeCell ref="OZU1:OZV3"/>
    <mergeCell ref="OZW1:OZX3"/>
    <mergeCell ref="OZE1:OZF3"/>
    <mergeCell ref="OZG1:OZH3"/>
    <mergeCell ref="OZI1:OZJ3"/>
    <mergeCell ref="OZK1:OZL3"/>
    <mergeCell ref="OZM1:OZN3"/>
    <mergeCell ref="OYU1:OYV3"/>
    <mergeCell ref="OYW1:OYX3"/>
    <mergeCell ref="OYY1:OYZ3"/>
    <mergeCell ref="OZA1:OZB3"/>
    <mergeCell ref="OZC1:OZD3"/>
    <mergeCell ref="OYK1:OYL3"/>
    <mergeCell ref="OYM1:OYN3"/>
    <mergeCell ref="OYO1:OYP3"/>
    <mergeCell ref="OYQ1:OYR3"/>
    <mergeCell ref="OYS1:OYT3"/>
    <mergeCell ref="OYA1:OYB3"/>
    <mergeCell ref="OYC1:OYD3"/>
    <mergeCell ref="OYE1:OYF3"/>
    <mergeCell ref="OYG1:OYH3"/>
    <mergeCell ref="OYI1:OYJ3"/>
    <mergeCell ref="OXQ1:OXR3"/>
    <mergeCell ref="OXS1:OXT3"/>
    <mergeCell ref="OXU1:OXV3"/>
    <mergeCell ref="OXW1:OXX3"/>
    <mergeCell ref="OXY1:OXZ3"/>
    <mergeCell ref="OXG1:OXH3"/>
    <mergeCell ref="OXI1:OXJ3"/>
    <mergeCell ref="OXK1:OXL3"/>
    <mergeCell ref="OXM1:OXN3"/>
    <mergeCell ref="OXO1:OXP3"/>
    <mergeCell ref="OWW1:OWX3"/>
    <mergeCell ref="OWY1:OWZ3"/>
    <mergeCell ref="OXA1:OXB3"/>
    <mergeCell ref="OXC1:OXD3"/>
    <mergeCell ref="OXE1:OXF3"/>
    <mergeCell ref="OWM1:OWN3"/>
    <mergeCell ref="OWO1:OWP3"/>
    <mergeCell ref="OWQ1:OWR3"/>
    <mergeCell ref="OWS1:OWT3"/>
    <mergeCell ref="OWU1:OWV3"/>
    <mergeCell ref="OWC1:OWD3"/>
    <mergeCell ref="OWE1:OWF3"/>
    <mergeCell ref="OWG1:OWH3"/>
    <mergeCell ref="OWI1:OWJ3"/>
    <mergeCell ref="OWK1:OWL3"/>
    <mergeCell ref="OVS1:OVT3"/>
    <mergeCell ref="OVU1:OVV3"/>
    <mergeCell ref="OVW1:OVX3"/>
    <mergeCell ref="OVY1:OVZ3"/>
    <mergeCell ref="OWA1:OWB3"/>
    <mergeCell ref="OVI1:OVJ3"/>
    <mergeCell ref="OVK1:OVL3"/>
    <mergeCell ref="OVM1:OVN3"/>
    <mergeCell ref="OVO1:OVP3"/>
    <mergeCell ref="OVQ1:OVR3"/>
    <mergeCell ref="OUY1:OUZ3"/>
    <mergeCell ref="OVA1:OVB3"/>
    <mergeCell ref="OVC1:OVD3"/>
    <mergeCell ref="OVE1:OVF3"/>
    <mergeCell ref="OVG1:OVH3"/>
    <mergeCell ref="OUO1:OUP3"/>
    <mergeCell ref="OUQ1:OUR3"/>
    <mergeCell ref="OUS1:OUT3"/>
    <mergeCell ref="OUU1:OUV3"/>
    <mergeCell ref="OUW1:OUX3"/>
    <mergeCell ref="OUE1:OUF3"/>
    <mergeCell ref="OUG1:OUH3"/>
    <mergeCell ref="OUI1:OUJ3"/>
    <mergeCell ref="OUK1:OUL3"/>
    <mergeCell ref="OUM1:OUN3"/>
    <mergeCell ref="OTU1:OTV3"/>
    <mergeCell ref="OTW1:OTX3"/>
    <mergeCell ref="OTY1:OTZ3"/>
    <mergeCell ref="OUA1:OUB3"/>
    <mergeCell ref="OUC1:OUD3"/>
    <mergeCell ref="OTK1:OTL3"/>
    <mergeCell ref="OTM1:OTN3"/>
    <mergeCell ref="OTO1:OTP3"/>
    <mergeCell ref="OTQ1:OTR3"/>
    <mergeCell ref="OTS1:OTT3"/>
    <mergeCell ref="OTA1:OTB3"/>
    <mergeCell ref="OTC1:OTD3"/>
    <mergeCell ref="OTE1:OTF3"/>
    <mergeCell ref="OTG1:OTH3"/>
    <mergeCell ref="OTI1:OTJ3"/>
    <mergeCell ref="OSQ1:OSR3"/>
    <mergeCell ref="OSS1:OST3"/>
    <mergeCell ref="OSU1:OSV3"/>
    <mergeCell ref="OSW1:OSX3"/>
    <mergeCell ref="OSY1:OSZ3"/>
    <mergeCell ref="OSG1:OSH3"/>
    <mergeCell ref="OSI1:OSJ3"/>
    <mergeCell ref="OSK1:OSL3"/>
    <mergeCell ref="OSM1:OSN3"/>
    <mergeCell ref="OSO1:OSP3"/>
    <mergeCell ref="ORW1:ORX3"/>
    <mergeCell ref="ORY1:ORZ3"/>
    <mergeCell ref="OSA1:OSB3"/>
    <mergeCell ref="OSC1:OSD3"/>
    <mergeCell ref="OSE1:OSF3"/>
    <mergeCell ref="ORM1:ORN3"/>
    <mergeCell ref="ORO1:ORP3"/>
    <mergeCell ref="ORQ1:ORR3"/>
    <mergeCell ref="ORS1:ORT3"/>
    <mergeCell ref="ORU1:ORV3"/>
    <mergeCell ref="ORC1:ORD3"/>
    <mergeCell ref="ORE1:ORF3"/>
    <mergeCell ref="ORG1:ORH3"/>
    <mergeCell ref="ORI1:ORJ3"/>
    <mergeCell ref="ORK1:ORL3"/>
    <mergeCell ref="OQS1:OQT3"/>
    <mergeCell ref="OQU1:OQV3"/>
    <mergeCell ref="OQW1:OQX3"/>
    <mergeCell ref="OQY1:OQZ3"/>
    <mergeCell ref="ORA1:ORB3"/>
    <mergeCell ref="OQI1:OQJ3"/>
    <mergeCell ref="OQK1:OQL3"/>
    <mergeCell ref="OQM1:OQN3"/>
    <mergeCell ref="OQO1:OQP3"/>
    <mergeCell ref="OQQ1:OQR3"/>
    <mergeCell ref="OPY1:OPZ3"/>
    <mergeCell ref="OQA1:OQB3"/>
    <mergeCell ref="OQC1:OQD3"/>
    <mergeCell ref="OQE1:OQF3"/>
    <mergeCell ref="OQG1:OQH3"/>
    <mergeCell ref="OPO1:OPP3"/>
    <mergeCell ref="OPQ1:OPR3"/>
    <mergeCell ref="OPS1:OPT3"/>
    <mergeCell ref="OPU1:OPV3"/>
    <mergeCell ref="OPW1:OPX3"/>
    <mergeCell ref="OPE1:OPF3"/>
    <mergeCell ref="OPG1:OPH3"/>
    <mergeCell ref="OPI1:OPJ3"/>
    <mergeCell ref="OPK1:OPL3"/>
    <mergeCell ref="OPM1:OPN3"/>
    <mergeCell ref="OOU1:OOV3"/>
    <mergeCell ref="OOW1:OOX3"/>
    <mergeCell ref="OOY1:OOZ3"/>
    <mergeCell ref="OPA1:OPB3"/>
    <mergeCell ref="OPC1:OPD3"/>
    <mergeCell ref="OOK1:OOL3"/>
    <mergeCell ref="OOM1:OON3"/>
    <mergeCell ref="OOO1:OOP3"/>
    <mergeCell ref="OOQ1:OOR3"/>
    <mergeCell ref="OOS1:OOT3"/>
    <mergeCell ref="OOA1:OOB3"/>
    <mergeCell ref="OOC1:OOD3"/>
    <mergeCell ref="OOE1:OOF3"/>
    <mergeCell ref="OOG1:OOH3"/>
    <mergeCell ref="OOI1:OOJ3"/>
    <mergeCell ref="ONQ1:ONR3"/>
    <mergeCell ref="ONS1:ONT3"/>
    <mergeCell ref="ONU1:ONV3"/>
    <mergeCell ref="ONW1:ONX3"/>
    <mergeCell ref="ONY1:ONZ3"/>
    <mergeCell ref="ONG1:ONH3"/>
    <mergeCell ref="ONI1:ONJ3"/>
    <mergeCell ref="ONK1:ONL3"/>
    <mergeCell ref="ONM1:ONN3"/>
    <mergeCell ref="ONO1:ONP3"/>
    <mergeCell ref="OMW1:OMX3"/>
    <mergeCell ref="OMY1:OMZ3"/>
    <mergeCell ref="ONA1:ONB3"/>
    <mergeCell ref="ONC1:OND3"/>
    <mergeCell ref="ONE1:ONF3"/>
    <mergeCell ref="OMM1:OMN3"/>
    <mergeCell ref="OMO1:OMP3"/>
    <mergeCell ref="OMQ1:OMR3"/>
    <mergeCell ref="OMS1:OMT3"/>
    <mergeCell ref="OMU1:OMV3"/>
    <mergeCell ref="OMC1:OMD3"/>
    <mergeCell ref="OME1:OMF3"/>
    <mergeCell ref="OMG1:OMH3"/>
    <mergeCell ref="OMI1:OMJ3"/>
    <mergeCell ref="OMK1:OML3"/>
    <mergeCell ref="OLS1:OLT3"/>
    <mergeCell ref="OLU1:OLV3"/>
    <mergeCell ref="OLW1:OLX3"/>
    <mergeCell ref="OLY1:OLZ3"/>
    <mergeCell ref="OMA1:OMB3"/>
    <mergeCell ref="OLI1:OLJ3"/>
    <mergeCell ref="OLK1:OLL3"/>
    <mergeCell ref="OLM1:OLN3"/>
    <mergeCell ref="OLO1:OLP3"/>
    <mergeCell ref="OLQ1:OLR3"/>
    <mergeCell ref="OKY1:OKZ3"/>
    <mergeCell ref="OLA1:OLB3"/>
    <mergeCell ref="OLC1:OLD3"/>
    <mergeCell ref="OLE1:OLF3"/>
    <mergeCell ref="OLG1:OLH3"/>
    <mergeCell ref="OKO1:OKP3"/>
    <mergeCell ref="OKQ1:OKR3"/>
    <mergeCell ref="OKS1:OKT3"/>
    <mergeCell ref="OKU1:OKV3"/>
    <mergeCell ref="OKW1:OKX3"/>
    <mergeCell ref="OKE1:OKF3"/>
    <mergeCell ref="OKG1:OKH3"/>
    <mergeCell ref="OKI1:OKJ3"/>
    <mergeCell ref="OKK1:OKL3"/>
    <mergeCell ref="OKM1:OKN3"/>
    <mergeCell ref="OJU1:OJV3"/>
    <mergeCell ref="OJW1:OJX3"/>
    <mergeCell ref="OJY1:OJZ3"/>
    <mergeCell ref="OKA1:OKB3"/>
    <mergeCell ref="OKC1:OKD3"/>
    <mergeCell ref="OJK1:OJL3"/>
    <mergeCell ref="OJM1:OJN3"/>
    <mergeCell ref="OJO1:OJP3"/>
    <mergeCell ref="OJQ1:OJR3"/>
    <mergeCell ref="OJS1:OJT3"/>
    <mergeCell ref="OJA1:OJB3"/>
    <mergeCell ref="OJC1:OJD3"/>
    <mergeCell ref="OJE1:OJF3"/>
    <mergeCell ref="OJG1:OJH3"/>
    <mergeCell ref="OJI1:OJJ3"/>
    <mergeCell ref="OIQ1:OIR3"/>
    <mergeCell ref="OIS1:OIT3"/>
    <mergeCell ref="OIU1:OIV3"/>
    <mergeCell ref="OIW1:OIX3"/>
    <mergeCell ref="OIY1:OIZ3"/>
    <mergeCell ref="OIG1:OIH3"/>
    <mergeCell ref="OII1:OIJ3"/>
    <mergeCell ref="OIK1:OIL3"/>
    <mergeCell ref="OIM1:OIN3"/>
    <mergeCell ref="OIO1:OIP3"/>
    <mergeCell ref="OHW1:OHX3"/>
    <mergeCell ref="OHY1:OHZ3"/>
    <mergeCell ref="OIA1:OIB3"/>
    <mergeCell ref="OIC1:OID3"/>
    <mergeCell ref="OIE1:OIF3"/>
    <mergeCell ref="OHM1:OHN3"/>
    <mergeCell ref="OHO1:OHP3"/>
    <mergeCell ref="OHQ1:OHR3"/>
    <mergeCell ref="OHS1:OHT3"/>
    <mergeCell ref="OHU1:OHV3"/>
    <mergeCell ref="OHC1:OHD3"/>
    <mergeCell ref="OHE1:OHF3"/>
    <mergeCell ref="OHG1:OHH3"/>
    <mergeCell ref="OHI1:OHJ3"/>
    <mergeCell ref="OHK1:OHL3"/>
    <mergeCell ref="OGS1:OGT3"/>
    <mergeCell ref="OGU1:OGV3"/>
    <mergeCell ref="OGW1:OGX3"/>
    <mergeCell ref="OGY1:OGZ3"/>
    <mergeCell ref="OHA1:OHB3"/>
    <mergeCell ref="OGI1:OGJ3"/>
    <mergeCell ref="OGK1:OGL3"/>
    <mergeCell ref="OGM1:OGN3"/>
    <mergeCell ref="OGO1:OGP3"/>
    <mergeCell ref="OGQ1:OGR3"/>
    <mergeCell ref="OFY1:OFZ3"/>
    <mergeCell ref="OGA1:OGB3"/>
    <mergeCell ref="OGC1:OGD3"/>
    <mergeCell ref="OGE1:OGF3"/>
    <mergeCell ref="OGG1:OGH3"/>
    <mergeCell ref="OFO1:OFP3"/>
    <mergeCell ref="OFQ1:OFR3"/>
    <mergeCell ref="OFS1:OFT3"/>
    <mergeCell ref="OFU1:OFV3"/>
    <mergeCell ref="OFW1:OFX3"/>
    <mergeCell ref="OFE1:OFF3"/>
    <mergeCell ref="OFG1:OFH3"/>
    <mergeCell ref="OFI1:OFJ3"/>
    <mergeCell ref="OFK1:OFL3"/>
    <mergeCell ref="OFM1:OFN3"/>
    <mergeCell ref="OEU1:OEV3"/>
    <mergeCell ref="OEW1:OEX3"/>
    <mergeCell ref="OEY1:OEZ3"/>
    <mergeCell ref="OFA1:OFB3"/>
    <mergeCell ref="OFC1:OFD3"/>
    <mergeCell ref="OEK1:OEL3"/>
    <mergeCell ref="OEM1:OEN3"/>
    <mergeCell ref="OEO1:OEP3"/>
    <mergeCell ref="OEQ1:OER3"/>
    <mergeCell ref="OES1:OET3"/>
    <mergeCell ref="OEA1:OEB3"/>
    <mergeCell ref="OEC1:OED3"/>
    <mergeCell ref="OEE1:OEF3"/>
    <mergeCell ref="OEG1:OEH3"/>
    <mergeCell ref="OEI1:OEJ3"/>
    <mergeCell ref="ODQ1:ODR3"/>
    <mergeCell ref="ODS1:ODT3"/>
    <mergeCell ref="ODU1:ODV3"/>
    <mergeCell ref="ODW1:ODX3"/>
    <mergeCell ref="ODY1:ODZ3"/>
    <mergeCell ref="ODG1:ODH3"/>
    <mergeCell ref="ODI1:ODJ3"/>
    <mergeCell ref="ODK1:ODL3"/>
    <mergeCell ref="ODM1:ODN3"/>
    <mergeCell ref="ODO1:ODP3"/>
    <mergeCell ref="OCW1:OCX3"/>
    <mergeCell ref="OCY1:OCZ3"/>
    <mergeCell ref="ODA1:ODB3"/>
    <mergeCell ref="ODC1:ODD3"/>
    <mergeCell ref="ODE1:ODF3"/>
    <mergeCell ref="OCM1:OCN3"/>
    <mergeCell ref="OCO1:OCP3"/>
    <mergeCell ref="OCQ1:OCR3"/>
    <mergeCell ref="OCS1:OCT3"/>
    <mergeCell ref="OCU1:OCV3"/>
    <mergeCell ref="OCC1:OCD3"/>
    <mergeCell ref="OCE1:OCF3"/>
    <mergeCell ref="OCG1:OCH3"/>
    <mergeCell ref="OCI1:OCJ3"/>
    <mergeCell ref="OCK1:OCL3"/>
    <mergeCell ref="OBS1:OBT3"/>
    <mergeCell ref="OBU1:OBV3"/>
    <mergeCell ref="OBW1:OBX3"/>
    <mergeCell ref="OBY1:OBZ3"/>
    <mergeCell ref="OCA1:OCB3"/>
    <mergeCell ref="OBI1:OBJ3"/>
    <mergeCell ref="OBK1:OBL3"/>
    <mergeCell ref="OBM1:OBN3"/>
    <mergeCell ref="OBO1:OBP3"/>
    <mergeCell ref="OBQ1:OBR3"/>
    <mergeCell ref="OAY1:OAZ3"/>
    <mergeCell ref="OBA1:OBB3"/>
    <mergeCell ref="OBC1:OBD3"/>
    <mergeCell ref="OBE1:OBF3"/>
    <mergeCell ref="OBG1:OBH3"/>
    <mergeCell ref="OAO1:OAP3"/>
    <mergeCell ref="OAQ1:OAR3"/>
    <mergeCell ref="OAS1:OAT3"/>
    <mergeCell ref="OAU1:OAV3"/>
    <mergeCell ref="OAW1:OAX3"/>
    <mergeCell ref="OAE1:OAF3"/>
    <mergeCell ref="OAG1:OAH3"/>
    <mergeCell ref="OAI1:OAJ3"/>
    <mergeCell ref="OAK1:OAL3"/>
    <mergeCell ref="OAM1:OAN3"/>
    <mergeCell ref="NZU1:NZV3"/>
    <mergeCell ref="NZW1:NZX3"/>
    <mergeCell ref="NZY1:NZZ3"/>
    <mergeCell ref="OAA1:OAB3"/>
    <mergeCell ref="OAC1:OAD3"/>
    <mergeCell ref="NZK1:NZL3"/>
    <mergeCell ref="NZM1:NZN3"/>
    <mergeCell ref="NZO1:NZP3"/>
    <mergeCell ref="NZQ1:NZR3"/>
    <mergeCell ref="NZS1:NZT3"/>
    <mergeCell ref="NZA1:NZB3"/>
    <mergeCell ref="NZC1:NZD3"/>
    <mergeCell ref="NZE1:NZF3"/>
    <mergeCell ref="NZG1:NZH3"/>
    <mergeCell ref="NZI1:NZJ3"/>
    <mergeCell ref="NYQ1:NYR3"/>
    <mergeCell ref="NYS1:NYT3"/>
    <mergeCell ref="NYU1:NYV3"/>
    <mergeCell ref="NYW1:NYX3"/>
    <mergeCell ref="NYY1:NYZ3"/>
    <mergeCell ref="NYG1:NYH3"/>
    <mergeCell ref="NYI1:NYJ3"/>
    <mergeCell ref="NYK1:NYL3"/>
    <mergeCell ref="NYM1:NYN3"/>
    <mergeCell ref="NYO1:NYP3"/>
    <mergeCell ref="NXW1:NXX3"/>
    <mergeCell ref="NXY1:NXZ3"/>
    <mergeCell ref="NYA1:NYB3"/>
    <mergeCell ref="NYC1:NYD3"/>
    <mergeCell ref="NYE1:NYF3"/>
    <mergeCell ref="NXM1:NXN3"/>
    <mergeCell ref="NXO1:NXP3"/>
    <mergeCell ref="NXQ1:NXR3"/>
    <mergeCell ref="NXS1:NXT3"/>
    <mergeCell ref="NXU1:NXV3"/>
    <mergeCell ref="NXC1:NXD3"/>
    <mergeCell ref="NXE1:NXF3"/>
    <mergeCell ref="NXG1:NXH3"/>
    <mergeCell ref="NXI1:NXJ3"/>
    <mergeCell ref="NXK1:NXL3"/>
    <mergeCell ref="NWS1:NWT3"/>
    <mergeCell ref="NWU1:NWV3"/>
    <mergeCell ref="NWW1:NWX3"/>
    <mergeCell ref="NWY1:NWZ3"/>
    <mergeCell ref="NXA1:NXB3"/>
    <mergeCell ref="NWI1:NWJ3"/>
    <mergeCell ref="NWK1:NWL3"/>
    <mergeCell ref="NWM1:NWN3"/>
    <mergeCell ref="NWO1:NWP3"/>
    <mergeCell ref="NWQ1:NWR3"/>
    <mergeCell ref="NVY1:NVZ3"/>
    <mergeCell ref="NWA1:NWB3"/>
    <mergeCell ref="NWC1:NWD3"/>
    <mergeCell ref="NWE1:NWF3"/>
    <mergeCell ref="NWG1:NWH3"/>
    <mergeCell ref="NVO1:NVP3"/>
    <mergeCell ref="NVQ1:NVR3"/>
    <mergeCell ref="NVS1:NVT3"/>
    <mergeCell ref="NVU1:NVV3"/>
    <mergeCell ref="NVW1:NVX3"/>
    <mergeCell ref="NVE1:NVF3"/>
    <mergeCell ref="NVG1:NVH3"/>
    <mergeCell ref="NVI1:NVJ3"/>
    <mergeCell ref="NVK1:NVL3"/>
    <mergeCell ref="NVM1:NVN3"/>
    <mergeCell ref="NUU1:NUV3"/>
    <mergeCell ref="NUW1:NUX3"/>
    <mergeCell ref="NUY1:NUZ3"/>
    <mergeCell ref="NVA1:NVB3"/>
    <mergeCell ref="NVC1:NVD3"/>
    <mergeCell ref="NUK1:NUL3"/>
    <mergeCell ref="NUM1:NUN3"/>
    <mergeCell ref="NUO1:NUP3"/>
    <mergeCell ref="NUQ1:NUR3"/>
    <mergeCell ref="NUS1:NUT3"/>
    <mergeCell ref="NUA1:NUB3"/>
    <mergeCell ref="NUC1:NUD3"/>
    <mergeCell ref="NUE1:NUF3"/>
    <mergeCell ref="NUG1:NUH3"/>
    <mergeCell ref="NUI1:NUJ3"/>
    <mergeCell ref="NTQ1:NTR3"/>
    <mergeCell ref="NTS1:NTT3"/>
    <mergeCell ref="NTU1:NTV3"/>
    <mergeCell ref="NTW1:NTX3"/>
    <mergeCell ref="NTY1:NTZ3"/>
    <mergeCell ref="NTG1:NTH3"/>
    <mergeCell ref="NTI1:NTJ3"/>
    <mergeCell ref="NTK1:NTL3"/>
    <mergeCell ref="NTM1:NTN3"/>
    <mergeCell ref="NTO1:NTP3"/>
    <mergeCell ref="NSW1:NSX3"/>
    <mergeCell ref="NSY1:NSZ3"/>
    <mergeCell ref="NTA1:NTB3"/>
    <mergeCell ref="NTC1:NTD3"/>
    <mergeCell ref="NTE1:NTF3"/>
    <mergeCell ref="NSM1:NSN3"/>
    <mergeCell ref="NSO1:NSP3"/>
    <mergeCell ref="NSQ1:NSR3"/>
    <mergeCell ref="NSS1:NST3"/>
    <mergeCell ref="NSU1:NSV3"/>
    <mergeCell ref="NSC1:NSD3"/>
    <mergeCell ref="NSE1:NSF3"/>
    <mergeCell ref="NSG1:NSH3"/>
    <mergeCell ref="NSI1:NSJ3"/>
    <mergeCell ref="NSK1:NSL3"/>
    <mergeCell ref="NRS1:NRT3"/>
    <mergeCell ref="NRU1:NRV3"/>
    <mergeCell ref="NRW1:NRX3"/>
    <mergeCell ref="NRY1:NRZ3"/>
    <mergeCell ref="NSA1:NSB3"/>
    <mergeCell ref="NRI1:NRJ3"/>
    <mergeCell ref="NRK1:NRL3"/>
    <mergeCell ref="NRM1:NRN3"/>
    <mergeCell ref="NRO1:NRP3"/>
    <mergeCell ref="NRQ1:NRR3"/>
    <mergeCell ref="NQY1:NQZ3"/>
    <mergeCell ref="NRA1:NRB3"/>
    <mergeCell ref="NRC1:NRD3"/>
    <mergeCell ref="NRE1:NRF3"/>
    <mergeCell ref="NRG1:NRH3"/>
    <mergeCell ref="NQO1:NQP3"/>
    <mergeCell ref="NQQ1:NQR3"/>
    <mergeCell ref="NQS1:NQT3"/>
    <mergeCell ref="NQU1:NQV3"/>
    <mergeCell ref="NQW1:NQX3"/>
    <mergeCell ref="NQE1:NQF3"/>
    <mergeCell ref="NQG1:NQH3"/>
    <mergeCell ref="NQI1:NQJ3"/>
    <mergeCell ref="NQK1:NQL3"/>
    <mergeCell ref="NQM1:NQN3"/>
    <mergeCell ref="NPU1:NPV3"/>
    <mergeCell ref="NPW1:NPX3"/>
    <mergeCell ref="NPY1:NPZ3"/>
    <mergeCell ref="NQA1:NQB3"/>
    <mergeCell ref="NQC1:NQD3"/>
    <mergeCell ref="NPK1:NPL3"/>
    <mergeCell ref="NPM1:NPN3"/>
    <mergeCell ref="NPO1:NPP3"/>
    <mergeCell ref="NPQ1:NPR3"/>
    <mergeCell ref="NPS1:NPT3"/>
    <mergeCell ref="NPA1:NPB3"/>
    <mergeCell ref="NPC1:NPD3"/>
    <mergeCell ref="NPE1:NPF3"/>
    <mergeCell ref="NPG1:NPH3"/>
    <mergeCell ref="NPI1:NPJ3"/>
    <mergeCell ref="NOQ1:NOR3"/>
    <mergeCell ref="NOS1:NOT3"/>
    <mergeCell ref="NOU1:NOV3"/>
    <mergeCell ref="NOW1:NOX3"/>
    <mergeCell ref="NOY1:NOZ3"/>
    <mergeCell ref="NOG1:NOH3"/>
    <mergeCell ref="NOI1:NOJ3"/>
    <mergeCell ref="NOK1:NOL3"/>
    <mergeCell ref="NOM1:NON3"/>
    <mergeCell ref="NOO1:NOP3"/>
    <mergeCell ref="NNW1:NNX3"/>
    <mergeCell ref="NNY1:NNZ3"/>
    <mergeCell ref="NOA1:NOB3"/>
    <mergeCell ref="NOC1:NOD3"/>
    <mergeCell ref="NOE1:NOF3"/>
    <mergeCell ref="NNM1:NNN3"/>
    <mergeCell ref="NNO1:NNP3"/>
    <mergeCell ref="NNQ1:NNR3"/>
    <mergeCell ref="NNS1:NNT3"/>
    <mergeCell ref="NNU1:NNV3"/>
    <mergeCell ref="NNC1:NND3"/>
    <mergeCell ref="NNE1:NNF3"/>
    <mergeCell ref="NNG1:NNH3"/>
    <mergeCell ref="NNI1:NNJ3"/>
    <mergeCell ref="NNK1:NNL3"/>
    <mergeCell ref="NMS1:NMT3"/>
    <mergeCell ref="NMU1:NMV3"/>
    <mergeCell ref="NMW1:NMX3"/>
    <mergeCell ref="NMY1:NMZ3"/>
    <mergeCell ref="NNA1:NNB3"/>
    <mergeCell ref="NMI1:NMJ3"/>
    <mergeCell ref="NMK1:NML3"/>
    <mergeCell ref="NMM1:NMN3"/>
    <mergeCell ref="NMO1:NMP3"/>
    <mergeCell ref="NMQ1:NMR3"/>
    <mergeCell ref="NLY1:NLZ3"/>
    <mergeCell ref="NMA1:NMB3"/>
    <mergeCell ref="NMC1:NMD3"/>
    <mergeCell ref="NME1:NMF3"/>
    <mergeCell ref="NMG1:NMH3"/>
    <mergeCell ref="NLO1:NLP3"/>
    <mergeCell ref="NLQ1:NLR3"/>
    <mergeCell ref="NLS1:NLT3"/>
    <mergeCell ref="NLU1:NLV3"/>
    <mergeCell ref="NLW1:NLX3"/>
    <mergeCell ref="NLE1:NLF3"/>
    <mergeCell ref="NLG1:NLH3"/>
    <mergeCell ref="NLI1:NLJ3"/>
    <mergeCell ref="NLK1:NLL3"/>
    <mergeCell ref="NLM1:NLN3"/>
    <mergeCell ref="NKU1:NKV3"/>
    <mergeCell ref="NKW1:NKX3"/>
    <mergeCell ref="NKY1:NKZ3"/>
    <mergeCell ref="NLA1:NLB3"/>
    <mergeCell ref="NLC1:NLD3"/>
    <mergeCell ref="NKK1:NKL3"/>
    <mergeCell ref="NKM1:NKN3"/>
    <mergeCell ref="NKO1:NKP3"/>
    <mergeCell ref="NKQ1:NKR3"/>
    <mergeCell ref="NKS1:NKT3"/>
    <mergeCell ref="NKA1:NKB3"/>
    <mergeCell ref="NKC1:NKD3"/>
    <mergeCell ref="NKE1:NKF3"/>
    <mergeCell ref="NKG1:NKH3"/>
    <mergeCell ref="NKI1:NKJ3"/>
    <mergeCell ref="NJQ1:NJR3"/>
    <mergeCell ref="NJS1:NJT3"/>
    <mergeCell ref="NJU1:NJV3"/>
    <mergeCell ref="NJW1:NJX3"/>
    <mergeCell ref="NJY1:NJZ3"/>
    <mergeCell ref="NJG1:NJH3"/>
    <mergeCell ref="NJI1:NJJ3"/>
    <mergeCell ref="NJK1:NJL3"/>
    <mergeCell ref="NJM1:NJN3"/>
    <mergeCell ref="NJO1:NJP3"/>
    <mergeCell ref="NIW1:NIX3"/>
    <mergeCell ref="NIY1:NIZ3"/>
    <mergeCell ref="NJA1:NJB3"/>
    <mergeCell ref="NJC1:NJD3"/>
    <mergeCell ref="NJE1:NJF3"/>
    <mergeCell ref="NIM1:NIN3"/>
    <mergeCell ref="NIO1:NIP3"/>
    <mergeCell ref="NIQ1:NIR3"/>
    <mergeCell ref="NIS1:NIT3"/>
    <mergeCell ref="NIU1:NIV3"/>
    <mergeCell ref="NIC1:NID3"/>
    <mergeCell ref="NIE1:NIF3"/>
    <mergeCell ref="NIG1:NIH3"/>
    <mergeCell ref="NII1:NIJ3"/>
    <mergeCell ref="NIK1:NIL3"/>
    <mergeCell ref="NHS1:NHT3"/>
    <mergeCell ref="NHU1:NHV3"/>
    <mergeCell ref="NHW1:NHX3"/>
    <mergeCell ref="NHY1:NHZ3"/>
    <mergeCell ref="NIA1:NIB3"/>
    <mergeCell ref="NHI1:NHJ3"/>
    <mergeCell ref="NHK1:NHL3"/>
    <mergeCell ref="NHM1:NHN3"/>
    <mergeCell ref="NHO1:NHP3"/>
    <mergeCell ref="NHQ1:NHR3"/>
    <mergeCell ref="NGY1:NGZ3"/>
    <mergeCell ref="NHA1:NHB3"/>
    <mergeCell ref="NHC1:NHD3"/>
    <mergeCell ref="NHE1:NHF3"/>
    <mergeCell ref="NHG1:NHH3"/>
    <mergeCell ref="NGO1:NGP3"/>
    <mergeCell ref="NGQ1:NGR3"/>
    <mergeCell ref="NGS1:NGT3"/>
    <mergeCell ref="NGU1:NGV3"/>
    <mergeCell ref="NGW1:NGX3"/>
    <mergeCell ref="NGE1:NGF3"/>
    <mergeCell ref="NGG1:NGH3"/>
    <mergeCell ref="NGI1:NGJ3"/>
    <mergeCell ref="NGK1:NGL3"/>
    <mergeCell ref="NGM1:NGN3"/>
    <mergeCell ref="NFU1:NFV3"/>
    <mergeCell ref="NFW1:NFX3"/>
    <mergeCell ref="NFY1:NFZ3"/>
    <mergeCell ref="NGA1:NGB3"/>
    <mergeCell ref="NGC1:NGD3"/>
    <mergeCell ref="NFK1:NFL3"/>
    <mergeCell ref="NFM1:NFN3"/>
    <mergeCell ref="NFO1:NFP3"/>
    <mergeCell ref="NFQ1:NFR3"/>
    <mergeCell ref="NFS1:NFT3"/>
    <mergeCell ref="NFA1:NFB3"/>
    <mergeCell ref="NFC1:NFD3"/>
    <mergeCell ref="NFE1:NFF3"/>
    <mergeCell ref="NFG1:NFH3"/>
    <mergeCell ref="NFI1:NFJ3"/>
    <mergeCell ref="NEQ1:NER3"/>
    <mergeCell ref="NES1:NET3"/>
    <mergeCell ref="NEU1:NEV3"/>
    <mergeCell ref="NEW1:NEX3"/>
    <mergeCell ref="NEY1:NEZ3"/>
    <mergeCell ref="NEG1:NEH3"/>
    <mergeCell ref="NEI1:NEJ3"/>
    <mergeCell ref="NEK1:NEL3"/>
    <mergeCell ref="NEM1:NEN3"/>
    <mergeCell ref="NEO1:NEP3"/>
    <mergeCell ref="NDW1:NDX3"/>
    <mergeCell ref="NDY1:NDZ3"/>
    <mergeCell ref="NEA1:NEB3"/>
    <mergeCell ref="NEC1:NED3"/>
    <mergeCell ref="NEE1:NEF3"/>
    <mergeCell ref="NDM1:NDN3"/>
    <mergeCell ref="NDO1:NDP3"/>
    <mergeCell ref="NDQ1:NDR3"/>
    <mergeCell ref="NDS1:NDT3"/>
    <mergeCell ref="NDU1:NDV3"/>
    <mergeCell ref="NDC1:NDD3"/>
    <mergeCell ref="NDE1:NDF3"/>
    <mergeCell ref="NDG1:NDH3"/>
    <mergeCell ref="NDI1:NDJ3"/>
    <mergeCell ref="NDK1:NDL3"/>
    <mergeCell ref="NCS1:NCT3"/>
    <mergeCell ref="NCU1:NCV3"/>
    <mergeCell ref="NCW1:NCX3"/>
    <mergeCell ref="NCY1:NCZ3"/>
    <mergeCell ref="NDA1:NDB3"/>
    <mergeCell ref="NCI1:NCJ3"/>
    <mergeCell ref="NCK1:NCL3"/>
    <mergeCell ref="NCM1:NCN3"/>
    <mergeCell ref="NCO1:NCP3"/>
    <mergeCell ref="NCQ1:NCR3"/>
    <mergeCell ref="NBY1:NBZ3"/>
    <mergeCell ref="NCA1:NCB3"/>
    <mergeCell ref="NCC1:NCD3"/>
    <mergeCell ref="NCE1:NCF3"/>
    <mergeCell ref="NCG1:NCH3"/>
    <mergeCell ref="NBO1:NBP3"/>
    <mergeCell ref="NBQ1:NBR3"/>
    <mergeCell ref="NBS1:NBT3"/>
    <mergeCell ref="NBU1:NBV3"/>
    <mergeCell ref="NBW1:NBX3"/>
    <mergeCell ref="NBE1:NBF3"/>
    <mergeCell ref="NBG1:NBH3"/>
    <mergeCell ref="NBI1:NBJ3"/>
    <mergeCell ref="NBK1:NBL3"/>
    <mergeCell ref="NBM1:NBN3"/>
    <mergeCell ref="NAU1:NAV3"/>
    <mergeCell ref="NAW1:NAX3"/>
    <mergeCell ref="NAY1:NAZ3"/>
    <mergeCell ref="NBA1:NBB3"/>
    <mergeCell ref="NBC1:NBD3"/>
    <mergeCell ref="NAK1:NAL3"/>
    <mergeCell ref="NAM1:NAN3"/>
    <mergeCell ref="NAO1:NAP3"/>
    <mergeCell ref="NAQ1:NAR3"/>
    <mergeCell ref="NAS1:NAT3"/>
    <mergeCell ref="NAA1:NAB3"/>
    <mergeCell ref="NAC1:NAD3"/>
    <mergeCell ref="NAE1:NAF3"/>
    <mergeCell ref="NAG1:NAH3"/>
    <mergeCell ref="NAI1:NAJ3"/>
    <mergeCell ref="MZQ1:MZR3"/>
    <mergeCell ref="MZS1:MZT3"/>
    <mergeCell ref="MZU1:MZV3"/>
    <mergeCell ref="MZW1:MZX3"/>
    <mergeCell ref="MZY1:MZZ3"/>
    <mergeCell ref="MZG1:MZH3"/>
    <mergeCell ref="MZI1:MZJ3"/>
    <mergeCell ref="MZK1:MZL3"/>
    <mergeCell ref="MZM1:MZN3"/>
    <mergeCell ref="MZO1:MZP3"/>
    <mergeCell ref="MYW1:MYX3"/>
    <mergeCell ref="MYY1:MYZ3"/>
    <mergeCell ref="MZA1:MZB3"/>
    <mergeCell ref="MZC1:MZD3"/>
    <mergeCell ref="MZE1:MZF3"/>
    <mergeCell ref="MYM1:MYN3"/>
    <mergeCell ref="MYO1:MYP3"/>
    <mergeCell ref="MYQ1:MYR3"/>
    <mergeCell ref="MYS1:MYT3"/>
    <mergeCell ref="MYU1:MYV3"/>
    <mergeCell ref="MYC1:MYD3"/>
    <mergeCell ref="MYE1:MYF3"/>
    <mergeCell ref="MYG1:MYH3"/>
    <mergeCell ref="MYI1:MYJ3"/>
    <mergeCell ref="MYK1:MYL3"/>
    <mergeCell ref="MXS1:MXT3"/>
    <mergeCell ref="MXU1:MXV3"/>
    <mergeCell ref="MXW1:MXX3"/>
    <mergeCell ref="MXY1:MXZ3"/>
    <mergeCell ref="MYA1:MYB3"/>
    <mergeCell ref="MXI1:MXJ3"/>
    <mergeCell ref="MXK1:MXL3"/>
    <mergeCell ref="MXM1:MXN3"/>
    <mergeCell ref="MXO1:MXP3"/>
    <mergeCell ref="MXQ1:MXR3"/>
    <mergeCell ref="MWY1:MWZ3"/>
    <mergeCell ref="MXA1:MXB3"/>
    <mergeCell ref="MXC1:MXD3"/>
    <mergeCell ref="MXE1:MXF3"/>
    <mergeCell ref="MXG1:MXH3"/>
    <mergeCell ref="MWO1:MWP3"/>
    <mergeCell ref="MWQ1:MWR3"/>
    <mergeCell ref="MWS1:MWT3"/>
    <mergeCell ref="MWU1:MWV3"/>
    <mergeCell ref="MWW1:MWX3"/>
    <mergeCell ref="MWE1:MWF3"/>
    <mergeCell ref="MWG1:MWH3"/>
    <mergeCell ref="MWI1:MWJ3"/>
    <mergeCell ref="MWK1:MWL3"/>
    <mergeCell ref="MWM1:MWN3"/>
    <mergeCell ref="MVU1:MVV3"/>
    <mergeCell ref="MVW1:MVX3"/>
    <mergeCell ref="MVY1:MVZ3"/>
    <mergeCell ref="MWA1:MWB3"/>
    <mergeCell ref="MWC1:MWD3"/>
    <mergeCell ref="MVK1:MVL3"/>
    <mergeCell ref="MVM1:MVN3"/>
    <mergeCell ref="MVO1:MVP3"/>
    <mergeCell ref="MVQ1:MVR3"/>
    <mergeCell ref="MVS1:MVT3"/>
    <mergeCell ref="MVA1:MVB3"/>
    <mergeCell ref="MVC1:MVD3"/>
    <mergeCell ref="MVE1:MVF3"/>
    <mergeCell ref="MVG1:MVH3"/>
    <mergeCell ref="MVI1:MVJ3"/>
    <mergeCell ref="MUQ1:MUR3"/>
    <mergeCell ref="MUS1:MUT3"/>
    <mergeCell ref="MUU1:MUV3"/>
    <mergeCell ref="MUW1:MUX3"/>
    <mergeCell ref="MUY1:MUZ3"/>
    <mergeCell ref="MUG1:MUH3"/>
    <mergeCell ref="MUI1:MUJ3"/>
    <mergeCell ref="MUK1:MUL3"/>
    <mergeCell ref="MUM1:MUN3"/>
    <mergeCell ref="MUO1:MUP3"/>
    <mergeCell ref="MTW1:MTX3"/>
    <mergeCell ref="MTY1:MTZ3"/>
    <mergeCell ref="MUA1:MUB3"/>
    <mergeCell ref="MUC1:MUD3"/>
    <mergeCell ref="MUE1:MUF3"/>
    <mergeCell ref="MTM1:MTN3"/>
    <mergeCell ref="MTO1:MTP3"/>
    <mergeCell ref="MTQ1:MTR3"/>
    <mergeCell ref="MTS1:MTT3"/>
    <mergeCell ref="MTU1:MTV3"/>
    <mergeCell ref="MTC1:MTD3"/>
    <mergeCell ref="MTE1:MTF3"/>
    <mergeCell ref="MTG1:MTH3"/>
    <mergeCell ref="MTI1:MTJ3"/>
    <mergeCell ref="MTK1:MTL3"/>
    <mergeCell ref="MSS1:MST3"/>
    <mergeCell ref="MSU1:MSV3"/>
    <mergeCell ref="MSW1:MSX3"/>
    <mergeCell ref="MSY1:MSZ3"/>
    <mergeCell ref="MTA1:MTB3"/>
    <mergeCell ref="MSI1:MSJ3"/>
    <mergeCell ref="MSK1:MSL3"/>
    <mergeCell ref="MSM1:MSN3"/>
    <mergeCell ref="MSO1:MSP3"/>
    <mergeCell ref="MSQ1:MSR3"/>
    <mergeCell ref="MRY1:MRZ3"/>
    <mergeCell ref="MSA1:MSB3"/>
    <mergeCell ref="MSC1:MSD3"/>
    <mergeCell ref="MSE1:MSF3"/>
    <mergeCell ref="MSG1:MSH3"/>
    <mergeCell ref="MRO1:MRP3"/>
    <mergeCell ref="MRQ1:MRR3"/>
    <mergeCell ref="MRS1:MRT3"/>
    <mergeCell ref="MRU1:MRV3"/>
    <mergeCell ref="MRW1:MRX3"/>
    <mergeCell ref="MRE1:MRF3"/>
    <mergeCell ref="MRG1:MRH3"/>
    <mergeCell ref="MRI1:MRJ3"/>
    <mergeCell ref="MRK1:MRL3"/>
    <mergeCell ref="MRM1:MRN3"/>
    <mergeCell ref="MQU1:MQV3"/>
    <mergeCell ref="MQW1:MQX3"/>
    <mergeCell ref="MQY1:MQZ3"/>
    <mergeCell ref="MRA1:MRB3"/>
    <mergeCell ref="MRC1:MRD3"/>
    <mergeCell ref="MQK1:MQL3"/>
    <mergeCell ref="MQM1:MQN3"/>
    <mergeCell ref="MQO1:MQP3"/>
    <mergeCell ref="MQQ1:MQR3"/>
    <mergeCell ref="MQS1:MQT3"/>
    <mergeCell ref="MQA1:MQB3"/>
    <mergeCell ref="MQC1:MQD3"/>
    <mergeCell ref="MQE1:MQF3"/>
    <mergeCell ref="MQG1:MQH3"/>
    <mergeCell ref="MQI1:MQJ3"/>
    <mergeCell ref="MPQ1:MPR3"/>
    <mergeCell ref="MPS1:MPT3"/>
    <mergeCell ref="MPU1:MPV3"/>
    <mergeCell ref="MPW1:MPX3"/>
    <mergeCell ref="MPY1:MPZ3"/>
    <mergeCell ref="MPG1:MPH3"/>
    <mergeCell ref="MPI1:MPJ3"/>
    <mergeCell ref="MPK1:MPL3"/>
    <mergeCell ref="MPM1:MPN3"/>
    <mergeCell ref="MPO1:MPP3"/>
    <mergeCell ref="MOW1:MOX3"/>
    <mergeCell ref="MOY1:MOZ3"/>
    <mergeCell ref="MPA1:MPB3"/>
    <mergeCell ref="MPC1:MPD3"/>
    <mergeCell ref="MPE1:MPF3"/>
    <mergeCell ref="MOM1:MON3"/>
    <mergeCell ref="MOO1:MOP3"/>
    <mergeCell ref="MOQ1:MOR3"/>
    <mergeCell ref="MOS1:MOT3"/>
    <mergeCell ref="MOU1:MOV3"/>
    <mergeCell ref="MOC1:MOD3"/>
    <mergeCell ref="MOE1:MOF3"/>
    <mergeCell ref="MOG1:MOH3"/>
    <mergeCell ref="MOI1:MOJ3"/>
    <mergeCell ref="MOK1:MOL3"/>
    <mergeCell ref="MNS1:MNT3"/>
    <mergeCell ref="MNU1:MNV3"/>
    <mergeCell ref="MNW1:MNX3"/>
    <mergeCell ref="MNY1:MNZ3"/>
    <mergeCell ref="MOA1:MOB3"/>
    <mergeCell ref="MNI1:MNJ3"/>
    <mergeCell ref="MNK1:MNL3"/>
    <mergeCell ref="MNM1:MNN3"/>
    <mergeCell ref="MNO1:MNP3"/>
    <mergeCell ref="MNQ1:MNR3"/>
    <mergeCell ref="MMY1:MMZ3"/>
    <mergeCell ref="MNA1:MNB3"/>
    <mergeCell ref="MNC1:MND3"/>
    <mergeCell ref="MNE1:MNF3"/>
    <mergeCell ref="MNG1:MNH3"/>
    <mergeCell ref="MMO1:MMP3"/>
    <mergeCell ref="MMQ1:MMR3"/>
    <mergeCell ref="MMS1:MMT3"/>
    <mergeCell ref="MMU1:MMV3"/>
    <mergeCell ref="MMW1:MMX3"/>
    <mergeCell ref="MME1:MMF3"/>
    <mergeCell ref="MMG1:MMH3"/>
    <mergeCell ref="MMI1:MMJ3"/>
    <mergeCell ref="MMK1:MML3"/>
    <mergeCell ref="MMM1:MMN3"/>
    <mergeCell ref="MLU1:MLV3"/>
    <mergeCell ref="MLW1:MLX3"/>
    <mergeCell ref="MLY1:MLZ3"/>
    <mergeCell ref="MMA1:MMB3"/>
    <mergeCell ref="MMC1:MMD3"/>
    <mergeCell ref="MLK1:MLL3"/>
    <mergeCell ref="MLM1:MLN3"/>
    <mergeCell ref="MLO1:MLP3"/>
    <mergeCell ref="MLQ1:MLR3"/>
    <mergeCell ref="MLS1:MLT3"/>
    <mergeCell ref="MLA1:MLB3"/>
    <mergeCell ref="MLC1:MLD3"/>
    <mergeCell ref="MLE1:MLF3"/>
    <mergeCell ref="MLG1:MLH3"/>
    <mergeCell ref="MLI1:MLJ3"/>
    <mergeCell ref="MKQ1:MKR3"/>
    <mergeCell ref="MKS1:MKT3"/>
    <mergeCell ref="MKU1:MKV3"/>
    <mergeCell ref="MKW1:MKX3"/>
    <mergeCell ref="MKY1:MKZ3"/>
    <mergeCell ref="MKG1:MKH3"/>
    <mergeCell ref="MKI1:MKJ3"/>
    <mergeCell ref="MKK1:MKL3"/>
    <mergeCell ref="MKM1:MKN3"/>
    <mergeCell ref="MKO1:MKP3"/>
    <mergeCell ref="MJW1:MJX3"/>
    <mergeCell ref="MJY1:MJZ3"/>
    <mergeCell ref="MKA1:MKB3"/>
    <mergeCell ref="MKC1:MKD3"/>
    <mergeCell ref="MKE1:MKF3"/>
    <mergeCell ref="MJM1:MJN3"/>
    <mergeCell ref="MJO1:MJP3"/>
    <mergeCell ref="MJQ1:MJR3"/>
    <mergeCell ref="MJS1:MJT3"/>
    <mergeCell ref="MJU1:MJV3"/>
    <mergeCell ref="MJC1:MJD3"/>
    <mergeCell ref="MJE1:MJF3"/>
    <mergeCell ref="MJG1:MJH3"/>
    <mergeCell ref="MJI1:MJJ3"/>
    <mergeCell ref="MJK1:MJL3"/>
    <mergeCell ref="MIS1:MIT3"/>
    <mergeCell ref="MIU1:MIV3"/>
    <mergeCell ref="MIW1:MIX3"/>
    <mergeCell ref="MIY1:MIZ3"/>
    <mergeCell ref="MJA1:MJB3"/>
    <mergeCell ref="MII1:MIJ3"/>
    <mergeCell ref="MIK1:MIL3"/>
    <mergeCell ref="MIM1:MIN3"/>
    <mergeCell ref="MIO1:MIP3"/>
    <mergeCell ref="MIQ1:MIR3"/>
    <mergeCell ref="MHY1:MHZ3"/>
    <mergeCell ref="MIA1:MIB3"/>
    <mergeCell ref="MIC1:MID3"/>
    <mergeCell ref="MIE1:MIF3"/>
    <mergeCell ref="MIG1:MIH3"/>
    <mergeCell ref="MHO1:MHP3"/>
    <mergeCell ref="MHQ1:MHR3"/>
    <mergeCell ref="MHS1:MHT3"/>
    <mergeCell ref="MHU1:MHV3"/>
    <mergeCell ref="MHW1:MHX3"/>
    <mergeCell ref="MHE1:MHF3"/>
    <mergeCell ref="MHG1:MHH3"/>
    <mergeCell ref="MHI1:MHJ3"/>
    <mergeCell ref="MHK1:MHL3"/>
    <mergeCell ref="MHM1:MHN3"/>
    <mergeCell ref="MGU1:MGV3"/>
    <mergeCell ref="MGW1:MGX3"/>
    <mergeCell ref="MGY1:MGZ3"/>
    <mergeCell ref="MHA1:MHB3"/>
    <mergeCell ref="MHC1:MHD3"/>
    <mergeCell ref="MGK1:MGL3"/>
    <mergeCell ref="MGM1:MGN3"/>
    <mergeCell ref="MGO1:MGP3"/>
    <mergeCell ref="MGQ1:MGR3"/>
    <mergeCell ref="MGS1:MGT3"/>
    <mergeCell ref="MGA1:MGB3"/>
    <mergeCell ref="MGC1:MGD3"/>
    <mergeCell ref="MGE1:MGF3"/>
    <mergeCell ref="MGG1:MGH3"/>
    <mergeCell ref="MGI1:MGJ3"/>
    <mergeCell ref="MFQ1:MFR3"/>
    <mergeCell ref="MFS1:MFT3"/>
    <mergeCell ref="MFU1:MFV3"/>
    <mergeCell ref="MFW1:MFX3"/>
    <mergeCell ref="MFY1:MFZ3"/>
    <mergeCell ref="MFG1:MFH3"/>
    <mergeCell ref="MFI1:MFJ3"/>
    <mergeCell ref="MFK1:MFL3"/>
    <mergeCell ref="MFM1:MFN3"/>
    <mergeCell ref="MFO1:MFP3"/>
    <mergeCell ref="MEW1:MEX3"/>
    <mergeCell ref="MEY1:MEZ3"/>
    <mergeCell ref="MFA1:MFB3"/>
    <mergeCell ref="MFC1:MFD3"/>
    <mergeCell ref="MFE1:MFF3"/>
    <mergeCell ref="MEM1:MEN3"/>
    <mergeCell ref="MEO1:MEP3"/>
    <mergeCell ref="MEQ1:MER3"/>
    <mergeCell ref="MES1:MET3"/>
    <mergeCell ref="MEU1:MEV3"/>
    <mergeCell ref="MEC1:MED3"/>
    <mergeCell ref="MEE1:MEF3"/>
    <mergeCell ref="MEG1:MEH3"/>
    <mergeCell ref="MEI1:MEJ3"/>
    <mergeCell ref="MEK1:MEL3"/>
    <mergeCell ref="MDS1:MDT3"/>
    <mergeCell ref="MDU1:MDV3"/>
    <mergeCell ref="MDW1:MDX3"/>
    <mergeCell ref="MDY1:MDZ3"/>
    <mergeCell ref="MEA1:MEB3"/>
    <mergeCell ref="MDI1:MDJ3"/>
    <mergeCell ref="MDK1:MDL3"/>
    <mergeCell ref="MDM1:MDN3"/>
    <mergeCell ref="MDO1:MDP3"/>
    <mergeCell ref="MDQ1:MDR3"/>
    <mergeCell ref="MCY1:MCZ3"/>
    <mergeCell ref="MDA1:MDB3"/>
    <mergeCell ref="MDC1:MDD3"/>
    <mergeCell ref="MDE1:MDF3"/>
    <mergeCell ref="MDG1:MDH3"/>
    <mergeCell ref="MCO1:MCP3"/>
    <mergeCell ref="MCQ1:MCR3"/>
    <mergeCell ref="MCS1:MCT3"/>
    <mergeCell ref="MCU1:MCV3"/>
    <mergeCell ref="MCW1:MCX3"/>
    <mergeCell ref="MCE1:MCF3"/>
    <mergeCell ref="MCG1:MCH3"/>
    <mergeCell ref="MCI1:MCJ3"/>
    <mergeCell ref="MCK1:MCL3"/>
    <mergeCell ref="MCM1:MCN3"/>
    <mergeCell ref="MBU1:MBV3"/>
    <mergeCell ref="MBW1:MBX3"/>
    <mergeCell ref="MBY1:MBZ3"/>
    <mergeCell ref="MCA1:MCB3"/>
    <mergeCell ref="MCC1:MCD3"/>
    <mergeCell ref="MBK1:MBL3"/>
    <mergeCell ref="MBM1:MBN3"/>
    <mergeCell ref="MBO1:MBP3"/>
    <mergeCell ref="MBQ1:MBR3"/>
    <mergeCell ref="MBS1:MBT3"/>
    <mergeCell ref="MBA1:MBB3"/>
    <mergeCell ref="MBC1:MBD3"/>
    <mergeCell ref="MBE1:MBF3"/>
    <mergeCell ref="MBG1:MBH3"/>
    <mergeCell ref="MBI1:MBJ3"/>
    <mergeCell ref="MAQ1:MAR3"/>
    <mergeCell ref="MAS1:MAT3"/>
    <mergeCell ref="MAU1:MAV3"/>
    <mergeCell ref="MAW1:MAX3"/>
    <mergeCell ref="MAY1:MAZ3"/>
    <mergeCell ref="MAG1:MAH3"/>
    <mergeCell ref="MAI1:MAJ3"/>
    <mergeCell ref="MAK1:MAL3"/>
    <mergeCell ref="MAM1:MAN3"/>
    <mergeCell ref="MAO1:MAP3"/>
    <mergeCell ref="LZW1:LZX3"/>
    <mergeCell ref="LZY1:LZZ3"/>
    <mergeCell ref="MAA1:MAB3"/>
    <mergeCell ref="MAC1:MAD3"/>
    <mergeCell ref="MAE1:MAF3"/>
    <mergeCell ref="LZM1:LZN3"/>
    <mergeCell ref="LZO1:LZP3"/>
    <mergeCell ref="LZQ1:LZR3"/>
    <mergeCell ref="LZS1:LZT3"/>
    <mergeCell ref="LZU1:LZV3"/>
    <mergeCell ref="LZC1:LZD3"/>
    <mergeCell ref="LZE1:LZF3"/>
    <mergeCell ref="LZG1:LZH3"/>
    <mergeCell ref="LZI1:LZJ3"/>
    <mergeCell ref="LZK1:LZL3"/>
    <mergeCell ref="LYS1:LYT3"/>
    <mergeCell ref="LYU1:LYV3"/>
    <mergeCell ref="LYW1:LYX3"/>
    <mergeCell ref="LYY1:LYZ3"/>
    <mergeCell ref="LZA1:LZB3"/>
    <mergeCell ref="LYI1:LYJ3"/>
    <mergeCell ref="LYK1:LYL3"/>
    <mergeCell ref="LYM1:LYN3"/>
    <mergeCell ref="LYO1:LYP3"/>
    <mergeCell ref="LYQ1:LYR3"/>
    <mergeCell ref="LXY1:LXZ3"/>
    <mergeCell ref="LYA1:LYB3"/>
    <mergeCell ref="LYC1:LYD3"/>
    <mergeCell ref="LYE1:LYF3"/>
    <mergeCell ref="LYG1:LYH3"/>
    <mergeCell ref="LXO1:LXP3"/>
    <mergeCell ref="LXQ1:LXR3"/>
    <mergeCell ref="LXS1:LXT3"/>
    <mergeCell ref="LXU1:LXV3"/>
    <mergeCell ref="LXW1:LXX3"/>
    <mergeCell ref="LXE1:LXF3"/>
    <mergeCell ref="LXG1:LXH3"/>
    <mergeCell ref="LXI1:LXJ3"/>
    <mergeCell ref="LXK1:LXL3"/>
    <mergeCell ref="LXM1:LXN3"/>
    <mergeCell ref="LWU1:LWV3"/>
    <mergeCell ref="LWW1:LWX3"/>
    <mergeCell ref="LWY1:LWZ3"/>
    <mergeCell ref="LXA1:LXB3"/>
    <mergeCell ref="LXC1:LXD3"/>
    <mergeCell ref="LWK1:LWL3"/>
    <mergeCell ref="LWM1:LWN3"/>
    <mergeCell ref="LWO1:LWP3"/>
    <mergeCell ref="LWQ1:LWR3"/>
    <mergeCell ref="LWS1:LWT3"/>
    <mergeCell ref="LWA1:LWB3"/>
    <mergeCell ref="LWC1:LWD3"/>
    <mergeCell ref="LWE1:LWF3"/>
    <mergeCell ref="LWG1:LWH3"/>
    <mergeCell ref="LWI1:LWJ3"/>
    <mergeCell ref="LVQ1:LVR3"/>
    <mergeCell ref="LVS1:LVT3"/>
    <mergeCell ref="LVU1:LVV3"/>
    <mergeCell ref="LVW1:LVX3"/>
    <mergeCell ref="LVY1:LVZ3"/>
    <mergeCell ref="LVG1:LVH3"/>
    <mergeCell ref="LVI1:LVJ3"/>
    <mergeCell ref="LVK1:LVL3"/>
    <mergeCell ref="LVM1:LVN3"/>
    <mergeCell ref="LVO1:LVP3"/>
    <mergeCell ref="LUW1:LUX3"/>
    <mergeCell ref="LUY1:LUZ3"/>
    <mergeCell ref="LVA1:LVB3"/>
    <mergeCell ref="LVC1:LVD3"/>
    <mergeCell ref="LVE1:LVF3"/>
    <mergeCell ref="LUM1:LUN3"/>
    <mergeCell ref="LUO1:LUP3"/>
    <mergeCell ref="LUQ1:LUR3"/>
    <mergeCell ref="LUS1:LUT3"/>
    <mergeCell ref="LUU1:LUV3"/>
    <mergeCell ref="LUC1:LUD3"/>
    <mergeCell ref="LUE1:LUF3"/>
    <mergeCell ref="LUG1:LUH3"/>
    <mergeCell ref="LUI1:LUJ3"/>
    <mergeCell ref="LUK1:LUL3"/>
    <mergeCell ref="LTS1:LTT3"/>
    <mergeCell ref="LTU1:LTV3"/>
    <mergeCell ref="LTW1:LTX3"/>
    <mergeCell ref="LTY1:LTZ3"/>
    <mergeCell ref="LUA1:LUB3"/>
    <mergeCell ref="LTI1:LTJ3"/>
    <mergeCell ref="LTK1:LTL3"/>
    <mergeCell ref="LTM1:LTN3"/>
    <mergeCell ref="LTO1:LTP3"/>
    <mergeCell ref="LTQ1:LTR3"/>
    <mergeCell ref="LSY1:LSZ3"/>
    <mergeCell ref="LTA1:LTB3"/>
    <mergeCell ref="LTC1:LTD3"/>
    <mergeCell ref="LTE1:LTF3"/>
    <mergeCell ref="LTG1:LTH3"/>
    <mergeCell ref="LSO1:LSP3"/>
    <mergeCell ref="LSQ1:LSR3"/>
    <mergeCell ref="LSS1:LST3"/>
    <mergeCell ref="LSU1:LSV3"/>
    <mergeCell ref="LSW1:LSX3"/>
    <mergeCell ref="LSE1:LSF3"/>
    <mergeCell ref="LSG1:LSH3"/>
    <mergeCell ref="LSI1:LSJ3"/>
    <mergeCell ref="LSK1:LSL3"/>
    <mergeCell ref="LSM1:LSN3"/>
    <mergeCell ref="LRU1:LRV3"/>
    <mergeCell ref="LRW1:LRX3"/>
    <mergeCell ref="LRY1:LRZ3"/>
    <mergeCell ref="LSA1:LSB3"/>
    <mergeCell ref="LSC1:LSD3"/>
    <mergeCell ref="LRK1:LRL3"/>
    <mergeCell ref="LRM1:LRN3"/>
    <mergeCell ref="LRO1:LRP3"/>
    <mergeCell ref="LRQ1:LRR3"/>
    <mergeCell ref="LRS1:LRT3"/>
    <mergeCell ref="LRA1:LRB3"/>
    <mergeCell ref="LRC1:LRD3"/>
    <mergeCell ref="LRE1:LRF3"/>
    <mergeCell ref="LRG1:LRH3"/>
    <mergeCell ref="LRI1:LRJ3"/>
    <mergeCell ref="LQQ1:LQR3"/>
    <mergeCell ref="LQS1:LQT3"/>
    <mergeCell ref="LQU1:LQV3"/>
    <mergeCell ref="LQW1:LQX3"/>
    <mergeCell ref="LQY1:LQZ3"/>
    <mergeCell ref="LQG1:LQH3"/>
    <mergeCell ref="LQI1:LQJ3"/>
    <mergeCell ref="LQK1:LQL3"/>
    <mergeCell ref="LQM1:LQN3"/>
    <mergeCell ref="LQO1:LQP3"/>
    <mergeCell ref="LPW1:LPX3"/>
    <mergeCell ref="LPY1:LPZ3"/>
    <mergeCell ref="LQA1:LQB3"/>
    <mergeCell ref="LQC1:LQD3"/>
    <mergeCell ref="LQE1:LQF3"/>
    <mergeCell ref="LPM1:LPN3"/>
    <mergeCell ref="LPO1:LPP3"/>
    <mergeCell ref="LPQ1:LPR3"/>
    <mergeCell ref="LPS1:LPT3"/>
    <mergeCell ref="LPU1:LPV3"/>
    <mergeCell ref="LPC1:LPD3"/>
    <mergeCell ref="LPE1:LPF3"/>
    <mergeCell ref="LPG1:LPH3"/>
    <mergeCell ref="LPI1:LPJ3"/>
    <mergeCell ref="LPK1:LPL3"/>
    <mergeCell ref="LOS1:LOT3"/>
    <mergeCell ref="LOU1:LOV3"/>
    <mergeCell ref="LOW1:LOX3"/>
    <mergeCell ref="LOY1:LOZ3"/>
    <mergeCell ref="LPA1:LPB3"/>
    <mergeCell ref="LOI1:LOJ3"/>
    <mergeCell ref="LOK1:LOL3"/>
    <mergeCell ref="LOM1:LON3"/>
    <mergeCell ref="LOO1:LOP3"/>
    <mergeCell ref="LOQ1:LOR3"/>
    <mergeCell ref="LNY1:LNZ3"/>
    <mergeCell ref="LOA1:LOB3"/>
    <mergeCell ref="LOC1:LOD3"/>
    <mergeCell ref="LOE1:LOF3"/>
    <mergeCell ref="LOG1:LOH3"/>
    <mergeCell ref="LNO1:LNP3"/>
    <mergeCell ref="LNQ1:LNR3"/>
    <mergeCell ref="LNS1:LNT3"/>
    <mergeCell ref="LNU1:LNV3"/>
    <mergeCell ref="LNW1:LNX3"/>
    <mergeCell ref="LNE1:LNF3"/>
    <mergeCell ref="LNG1:LNH3"/>
    <mergeCell ref="LNI1:LNJ3"/>
    <mergeCell ref="LNK1:LNL3"/>
    <mergeCell ref="LNM1:LNN3"/>
    <mergeCell ref="LMU1:LMV3"/>
    <mergeCell ref="LMW1:LMX3"/>
    <mergeCell ref="LMY1:LMZ3"/>
    <mergeCell ref="LNA1:LNB3"/>
    <mergeCell ref="LNC1:LND3"/>
    <mergeCell ref="LMK1:LML3"/>
    <mergeCell ref="LMM1:LMN3"/>
    <mergeCell ref="LMO1:LMP3"/>
    <mergeCell ref="LMQ1:LMR3"/>
    <mergeCell ref="LMS1:LMT3"/>
    <mergeCell ref="LMA1:LMB3"/>
    <mergeCell ref="LMC1:LMD3"/>
    <mergeCell ref="LME1:LMF3"/>
    <mergeCell ref="LMG1:LMH3"/>
    <mergeCell ref="LMI1:LMJ3"/>
    <mergeCell ref="LLQ1:LLR3"/>
    <mergeCell ref="LLS1:LLT3"/>
    <mergeCell ref="LLU1:LLV3"/>
    <mergeCell ref="LLW1:LLX3"/>
    <mergeCell ref="LLY1:LLZ3"/>
    <mergeCell ref="LLG1:LLH3"/>
    <mergeCell ref="LLI1:LLJ3"/>
    <mergeCell ref="LLK1:LLL3"/>
    <mergeCell ref="LLM1:LLN3"/>
    <mergeCell ref="LLO1:LLP3"/>
    <mergeCell ref="LKW1:LKX3"/>
    <mergeCell ref="LKY1:LKZ3"/>
    <mergeCell ref="LLA1:LLB3"/>
    <mergeCell ref="LLC1:LLD3"/>
    <mergeCell ref="LLE1:LLF3"/>
    <mergeCell ref="LKM1:LKN3"/>
    <mergeCell ref="LKO1:LKP3"/>
    <mergeCell ref="LKQ1:LKR3"/>
    <mergeCell ref="LKS1:LKT3"/>
    <mergeCell ref="LKU1:LKV3"/>
    <mergeCell ref="LKC1:LKD3"/>
    <mergeCell ref="LKE1:LKF3"/>
    <mergeCell ref="LKG1:LKH3"/>
    <mergeCell ref="LKI1:LKJ3"/>
    <mergeCell ref="LKK1:LKL3"/>
    <mergeCell ref="LJS1:LJT3"/>
    <mergeCell ref="LJU1:LJV3"/>
    <mergeCell ref="LJW1:LJX3"/>
    <mergeCell ref="LJY1:LJZ3"/>
    <mergeCell ref="LKA1:LKB3"/>
    <mergeCell ref="LJI1:LJJ3"/>
    <mergeCell ref="LJK1:LJL3"/>
    <mergeCell ref="LJM1:LJN3"/>
    <mergeCell ref="LJO1:LJP3"/>
    <mergeCell ref="LJQ1:LJR3"/>
    <mergeCell ref="LIY1:LIZ3"/>
    <mergeCell ref="LJA1:LJB3"/>
    <mergeCell ref="LJC1:LJD3"/>
    <mergeCell ref="LJE1:LJF3"/>
    <mergeCell ref="LJG1:LJH3"/>
    <mergeCell ref="LIO1:LIP3"/>
    <mergeCell ref="LIQ1:LIR3"/>
    <mergeCell ref="LIS1:LIT3"/>
    <mergeCell ref="LIU1:LIV3"/>
    <mergeCell ref="LIW1:LIX3"/>
    <mergeCell ref="LIE1:LIF3"/>
    <mergeCell ref="LIG1:LIH3"/>
    <mergeCell ref="LII1:LIJ3"/>
    <mergeCell ref="LIK1:LIL3"/>
    <mergeCell ref="LIM1:LIN3"/>
    <mergeCell ref="LHU1:LHV3"/>
    <mergeCell ref="LHW1:LHX3"/>
    <mergeCell ref="LHY1:LHZ3"/>
    <mergeCell ref="LIA1:LIB3"/>
    <mergeCell ref="LIC1:LID3"/>
    <mergeCell ref="LHK1:LHL3"/>
    <mergeCell ref="LHM1:LHN3"/>
    <mergeCell ref="LHO1:LHP3"/>
    <mergeCell ref="LHQ1:LHR3"/>
    <mergeCell ref="LHS1:LHT3"/>
    <mergeCell ref="LHA1:LHB3"/>
    <mergeCell ref="LHC1:LHD3"/>
    <mergeCell ref="LHE1:LHF3"/>
    <mergeCell ref="LHG1:LHH3"/>
    <mergeCell ref="LHI1:LHJ3"/>
    <mergeCell ref="LGQ1:LGR3"/>
    <mergeCell ref="LGS1:LGT3"/>
    <mergeCell ref="LGU1:LGV3"/>
    <mergeCell ref="LGW1:LGX3"/>
    <mergeCell ref="LGY1:LGZ3"/>
    <mergeCell ref="LGG1:LGH3"/>
    <mergeCell ref="LGI1:LGJ3"/>
    <mergeCell ref="LGK1:LGL3"/>
    <mergeCell ref="LGM1:LGN3"/>
    <mergeCell ref="LGO1:LGP3"/>
    <mergeCell ref="LFW1:LFX3"/>
    <mergeCell ref="LFY1:LFZ3"/>
    <mergeCell ref="LGA1:LGB3"/>
    <mergeCell ref="LGC1:LGD3"/>
    <mergeCell ref="LGE1:LGF3"/>
    <mergeCell ref="LFM1:LFN3"/>
    <mergeCell ref="LFO1:LFP3"/>
    <mergeCell ref="LFQ1:LFR3"/>
    <mergeCell ref="LFS1:LFT3"/>
    <mergeCell ref="LFU1:LFV3"/>
    <mergeCell ref="LFC1:LFD3"/>
    <mergeCell ref="LFE1:LFF3"/>
    <mergeCell ref="LFG1:LFH3"/>
    <mergeCell ref="LFI1:LFJ3"/>
    <mergeCell ref="LFK1:LFL3"/>
    <mergeCell ref="LES1:LET3"/>
    <mergeCell ref="LEU1:LEV3"/>
    <mergeCell ref="LEW1:LEX3"/>
    <mergeCell ref="LEY1:LEZ3"/>
    <mergeCell ref="LFA1:LFB3"/>
    <mergeCell ref="LEI1:LEJ3"/>
    <mergeCell ref="LEK1:LEL3"/>
    <mergeCell ref="LEM1:LEN3"/>
    <mergeCell ref="LEO1:LEP3"/>
    <mergeCell ref="LEQ1:LER3"/>
    <mergeCell ref="LDY1:LDZ3"/>
    <mergeCell ref="LEA1:LEB3"/>
    <mergeCell ref="LEC1:LED3"/>
    <mergeCell ref="LEE1:LEF3"/>
    <mergeCell ref="LEG1:LEH3"/>
    <mergeCell ref="LDO1:LDP3"/>
    <mergeCell ref="LDQ1:LDR3"/>
    <mergeCell ref="LDS1:LDT3"/>
    <mergeCell ref="LDU1:LDV3"/>
    <mergeCell ref="LDW1:LDX3"/>
    <mergeCell ref="LDE1:LDF3"/>
    <mergeCell ref="LDG1:LDH3"/>
    <mergeCell ref="LDI1:LDJ3"/>
    <mergeCell ref="LDK1:LDL3"/>
    <mergeCell ref="LDM1:LDN3"/>
    <mergeCell ref="LCU1:LCV3"/>
    <mergeCell ref="LCW1:LCX3"/>
    <mergeCell ref="LCY1:LCZ3"/>
    <mergeCell ref="LDA1:LDB3"/>
    <mergeCell ref="LDC1:LDD3"/>
    <mergeCell ref="LCK1:LCL3"/>
    <mergeCell ref="LCM1:LCN3"/>
    <mergeCell ref="LCO1:LCP3"/>
    <mergeCell ref="LCQ1:LCR3"/>
    <mergeCell ref="LCS1:LCT3"/>
    <mergeCell ref="LCA1:LCB3"/>
    <mergeCell ref="LCC1:LCD3"/>
    <mergeCell ref="LCE1:LCF3"/>
    <mergeCell ref="LCG1:LCH3"/>
    <mergeCell ref="LCI1:LCJ3"/>
    <mergeCell ref="LBQ1:LBR3"/>
    <mergeCell ref="LBS1:LBT3"/>
    <mergeCell ref="LBU1:LBV3"/>
    <mergeCell ref="LBW1:LBX3"/>
    <mergeCell ref="LBY1:LBZ3"/>
    <mergeCell ref="LBG1:LBH3"/>
    <mergeCell ref="LBI1:LBJ3"/>
    <mergeCell ref="LBK1:LBL3"/>
    <mergeCell ref="LBM1:LBN3"/>
    <mergeCell ref="LBO1:LBP3"/>
    <mergeCell ref="LAW1:LAX3"/>
    <mergeCell ref="LAY1:LAZ3"/>
    <mergeCell ref="LBA1:LBB3"/>
    <mergeCell ref="LBC1:LBD3"/>
    <mergeCell ref="LBE1:LBF3"/>
    <mergeCell ref="LAM1:LAN3"/>
    <mergeCell ref="LAO1:LAP3"/>
    <mergeCell ref="LAQ1:LAR3"/>
    <mergeCell ref="LAS1:LAT3"/>
    <mergeCell ref="LAU1:LAV3"/>
    <mergeCell ref="LAC1:LAD3"/>
    <mergeCell ref="LAE1:LAF3"/>
    <mergeCell ref="LAG1:LAH3"/>
    <mergeCell ref="LAI1:LAJ3"/>
    <mergeCell ref="LAK1:LAL3"/>
    <mergeCell ref="KZS1:KZT3"/>
    <mergeCell ref="KZU1:KZV3"/>
    <mergeCell ref="KZW1:KZX3"/>
    <mergeCell ref="KZY1:KZZ3"/>
    <mergeCell ref="LAA1:LAB3"/>
    <mergeCell ref="KZI1:KZJ3"/>
    <mergeCell ref="KZK1:KZL3"/>
    <mergeCell ref="KZM1:KZN3"/>
    <mergeCell ref="KZO1:KZP3"/>
    <mergeCell ref="KZQ1:KZR3"/>
    <mergeCell ref="KYY1:KYZ3"/>
    <mergeCell ref="KZA1:KZB3"/>
    <mergeCell ref="KZC1:KZD3"/>
    <mergeCell ref="KZE1:KZF3"/>
    <mergeCell ref="KZG1:KZH3"/>
    <mergeCell ref="KYO1:KYP3"/>
    <mergeCell ref="KYQ1:KYR3"/>
    <mergeCell ref="KYS1:KYT3"/>
    <mergeCell ref="KYU1:KYV3"/>
    <mergeCell ref="KYW1:KYX3"/>
    <mergeCell ref="KYE1:KYF3"/>
    <mergeCell ref="KYG1:KYH3"/>
    <mergeCell ref="KYI1:KYJ3"/>
    <mergeCell ref="KYK1:KYL3"/>
    <mergeCell ref="KYM1:KYN3"/>
    <mergeCell ref="KXU1:KXV3"/>
    <mergeCell ref="KXW1:KXX3"/>
    <mergeCell ref="KXY1:KXZ3"/>
    <mergeCell ref="KYA1:KYB3"/>
    <mergeCell ref="KYC1:KYD3"/>
    <mergeCell ref="KXK1:KXL3"/>
    <mergeCell ref="KXM1:KXN3"/>
    <mergeCell ref="KXO1:KXP3"/>
    <mergeCell ref="KXQ1:KXR3"/>
    <mergeCell ref="KXS1:KXT3"/>
    <mergeCell ref="KXA1:KXB3"/>
    <mergeCell ref="KXC1:KXD3"/>
    <mergeCell ref="KXE1:KXF3"/>
    <mergeCell ref="KXG1:KXH3"/>
    <mergeCell ref="KXI1:KXJ3"/>
    <mergeCell ref="KWQ1:KWR3"/>
    <mergeCell ref="KWS1:KWT3"/>
    <mergeCell ref="KWU1:KWV3"/>
    <mergeCell ref="KWW1:KWX3"/>
    <mergeCell ref="KWY1:KWZ3"/>
    <mergeCell ref="KWG1:KWH3"/>
    <mergeCell ref="KWI1:KWJ3"/>
    <mergeCell ref="KWK1:KWL3"/>
    <mergeCell ref="KWM1:KWN3"/>
    <mergeCell ref="KWO1:KWP3"/>
    <mergeCell ref="KVW1:KVX3"/>
    <mergeCell ref="KVY1:KVZ3"/>
    <mergeCell ref="KWA1:KWB3"/>
    <mergeCell ref="KWC1:KWD3"/>
    <mergeCell ref="KWE1:KWF3"/>
    <mergeCell ref="KVM1:KVN3"/>
    <mergeCell ref="KVO1:KVP3"/>
    <mergeCell ref="KVQ1:KVR3"/>
    <mergeCell ref="KVS1:KVT3"/>
    <mergeCell ref="KVU1:KVV3"/>
    <mergeCell ref="KVC1:KVD3"/>
    <mergeCell ref="KVE1:KVF3"/>
    <mergeCell ref="KVG1:KVH3"/>
    <mergeCell ref="KVI1:KVJ3"/>
    <mergeCell ref="KVK1:KVL3"/>
    <mergeCell ref="KUS1:KUT3"/>
    <mergeCell ref="KUU1:KUV3"/>
    <mergeCell ref="KUW1:KUX3"/>
    <mergeCell ref="KUY1:KUZ3"/>
    <mergeCell ref="KVA1:KVB3"/>
    <mergeCell ref="KUI1:KUJ3"/>
    <mergeCell ref="KUK1:KUL3"/>
    <mergeCell ref="KUM1:KUN3"/>
    <mergeCell ref="KUO1:KUP3"/>
    <mergeCell ref="KUQ1:KUR3"/>
    <mergeCell ref="KTY1:KTZ3"/>
    <mergeCell ref="KUA1:KUB3"/>
    <mergeCell ref="KUC1:KUD3"/>
    <mergeCell ref="KUE1:KUF3"/>
    <mergeCell ref="KUG1:KUH3"/>
    <mergeCell ref="KTO1:KTP3"/>
    <mergeCell ref="KTQ1:KTR3"/>
    <mergeCell ref="KTS1:KTT3"/>
    <mergeCell ref="KTU1:KTV3"/>
    <mergeCell ref="KTW1:KTX3"/>
    <mergeCell ref="KTE1:KTF3"/>
    <mergeCell ref="KTG1:KTH3"/>
    <mergeCell ref="KTI1:KTJ3"/>
    <mergeCell ref="KTK1:KTL3"/>
    <mergeCell ref="KTM1:KTN3"/>
    <mergeCell ref="KSU1:KSV3"/>
    <mergeCell ref="KSW1:KSX3"/>
    <mergeCell ref="KSY1:KSZ3"/>
    <mergeCell ref="KTA1:KTB3"/>
    <mergeCell ref="KTC1:KTD3"/>
    <mergeCell ref="KSK1:KSL3"/>
    <mergeCell ref="KSM1:KSN3"/>
    <mergeCell ref="KSO1:KSP3"/>
    <mergeCell ref="KSQ1:KSR3"/>
    <mergeCell ref="KSS1:KST3"/>
    <mergeCell ref="KSA1:KSB3"/>
    <mergeCell ref="KSC1:KSD3"/>
    <mergeCell ref="KSE1:KSF3"/>
    <mergeCell ref="KSG1:KSH3"/>
    <mergeCell ref="KSI1:KSJ3"/>
    <mergeCell ref="KRQ1:KRR3"/>
    <mergeCell ref="KRS1:KRT3"/>
    <mergeCell ref="KRU1:KRV3"/>
    <mergeCell ref="KRW1:KRX3"/>
    <mergeCell ref="KRY1:KRZ3"/>
    <mergeCell ref="KRG1:KRH3"/>
    <mergeCell ref="KRI1:KRJ3"/>
    <mergeCell ref="KRK1:KRL3"/>
    <mergeCell ref="KRM1:KRN3"/>
    <mergeCell ref="KRO1:KRP3"/>
    <mergeCell ref="KQW1:KQX3"/>
    <mergeCell ref="KQY1:KQZ3"/>
    <mergeCell ref="KRA1:KRB3"/>
    <mergeCell ref="KRC1:KRD3"/>
    <mergeCell ref="KRE1:KRF3"/>
    <mergeCell ref="KQM1:KQN3"/>
    <mergeCell ref="KQO1:KQP3"/>
    <mergeCell ref="KQQ1:KQR3"/>
    <mergeCell ref="KQS1:KQT3"/>
    <mergeCell ref="KQU1:KQV3"/>
    <mergeCell ref="KQC1:KQD3"/>
    <mergeCell ref="KQE1:KQF3"/>
    <mergeCell ref="KQG1:KQH3"/>
    <mergeCell ref="KQI1:KQJ3"/>
    <mergeCell ref="KQK1:KQL3"/>
    <mergeCell ref="KPS1:KPT3"/>
    <mergeCell ref="KPU1:KPV3"/>
    <mergeCell ref="KPW1:KPX3"/>
    <mergeCell ref="KPY1:KPZ3"/>
    <mergeCell ref="KQA1:KQB3"/>
    <mergeCell ref="KPI1:KPJ3"/>
    <mergeCell ref="KPK1:KPL3"/>
    <mergeCell ref="KPM1:KPN3"/>
    <mergeCell ref="KPO1:KPP3"/>
    <mergeCell ref="KPQ1:KPR3"/>
    <mergeCell ref="KOY1:KOZ3"/>
    <mergeCell ref="KPA1:KPB3"/>
    <mergeCell ref="KPC1:KPD3"/>
    <mergeCell ref="KPE1:KPF3"/>
    <mergeCell ref="KPG1:KPH3"/>
    <mergeCell ref="KOO1:KOP3"/>
    <mergeCell ref="KOQ1:KOR3"/>
    <mergeCell ref="KOS1:KOT3"/>
    <mergeCell ref="KOU1:KOV3"/>
    <mergeCell ref="KOW1:KOX3"/>
    <mergeCell ref="KOE1:KOF3"/>
    <mergeCell ref="KOG1:KOH3"/>
    <mergeCell ref="KOI1:KOJ3"/>
    <mergeCell ref="KOK1:KOL3"/>
    <mergeCell ref="KOM1:KON3"/>
    <mergeCell ref="KNU1:KNV3"/>
    <mergeCell ref="KNW1:KNX3"/>
    <mergeCell ref="KNY1:KNZ3"/>
    <mergeCell ref="KOA1:KOB3"/>
    <mergeCell ref="KOC1:KOD3"/>
    <mergeCell ref="KNK1:KNL3"/>
    <mergeCell ref="KNM1:KNN3"/>
    <mergeCell ref="KNO1:KNP3"/>
    <mergeCell ref="KNQ1:KNR3"/>
    <mergeCell ref="KNS1:KNT3"/>
    <mergeCell ref="KNA1:KNB3"/>
    <mergeCell ref="KNC1:KND3"/>
    <mergeCell ref="KNE1:KNF3"/>
    <mergeCell ref="KNG1:KNH3"/>
    <mergeCell ref="KNI1:KNJ3"/>
    <mergeCell ref="KMQ1:KMR3"/>
    <mergeCell ref="KMS1:KMT3"/>
    <mergeCell ref="KMU1:KMV3"/>
    <mergeCell ref="KMW1:KMX3"/>
    <mergeCell ref="KMY1:KMZ3"/>
    <mergeCell ref="KMG1:KMH3"/>
    <mergeCell ref="KMI1:KMJ3"/>
    <mergeCell ref="KMK1:KML3"/>
    <mergeCell ref="KMM1:KMN3"/>
    <mergeCell ref="KMO1:KMP3"/>
    <mergeCell ref="KLW1:KLX3"/>
    <mergeCell ref="KLY1:KLZ3"/>
    <mergeCell ref="KMA1:KMB3"/>
    <mergeCell ref="KMC1:KMD3"/>
    <mergeCell ref="KME1:KMF3"/>
    <mergeCell ref="KLM1:KLN3"/>
    <mergeCell ref="KLO1:KLP3"/>
    <mergeCell ref="KLQ1:KLR3"/>
    <mergeCell ref="KLS1:KLT3"/>
    <mergeCell ref="KLU1:KLV3"/>
    <mergeCell ref="KLC1:KLD3"/>
    <mergeCell ref="KLE1:KLF3"/>
    <mergeCell ref="KLG1:KLH3"/>
    <mergeCell ref="KLI1:KLJ3"/>
    <mergeCell ref="KLK1:KLL3"/>
    <mergeCell ref="KKS1:KKT3"/>
    <mergeCell ref="KKU1:KKV3"/>
    <mergeCell ref="KKW1:KKX3"/>
    <mergeCell ref="KKY1:KKZ3"/>
    <mergeCell ref="KLA1:KLB3"/>
    <mergeCell ref="KKI1:KKJ3"/>
    <mergeCell ref="KKK1:KKL3"/>
    <mergeCell ref="KKM1:KKN3"/>
    <mergeCell ref="KKO1:KKP3"/>
    <mergeCell ref="KKQ1:KKR3"/>
    <mergeCell ref="KJY1:KJZ3"/>
    <mergeCell ref="KKA1:KKB3"/>
    <mergeCell ref="KKC1:KKD3"/>
    <mergeCell ref="KKE1:KKF3"/>
    <mergeCell ref="KKG1:KKH3"/>
    <mergeCell ref="KJO1:KJP3"/>
    <mergeCell ref="KJQ1:KJR3"/>
    <mergeCell ref="KJS1:KJT3"/>
    <mergeCell ref="KJU1:KJV3"/>
    <mergeCell ref="KJW1:KJX3"/>
    <mergeCell ref="KJE1:KJF3"/>
    <mergeCell ref="KJG1:KJH3"/>
    <mergeCell ref="KJI1:KJJ3"/>
    <mergeCell ref="KJK1:KJL3"/>
    <mergeCell ref="KJM1:KJN3"/>
    <mergeCell ref="KIU1:KIV3"/>
    <mergeCell ref="KIW1:KIX3"/>
    <mergeCell ref="KIY1:KIZ3"/>
    <mergeCell ref="KJA1:KJB3"/>
    <mergeCell ref="KJC1:KJD3"/>
    <mergeCell ref="KIK1:KIL3"/>
    <mergeCell ref="KIM1:KIN3"/>
    <mergeCell ref="KIO1:KIP3"/>
    <mergeCell ref="KIQ1:KIR3"/>
    <mergeCell ref="KIS1:KIT3"/>
    <mergeCell ref="KIA1:KIB3"/>
    <mergeCell ref="KIC1:KID3"/>
    <mergeCell ref="KIE1:KIF3"/>
    <mergeCell ref="KIG1:KIH3"/>
    <mergeCell ref="KII1:KIJ3"/>
    <mergeCell ref="KHQ1:KHR3"/>
    <mergeCell ref="KHS1:KHT3"/>
    <mergeCell ref="KHU1:KHV3"/>
    <mergeCell ref="KHW1:KHX3"/>
    <mergeCell ref="KHY1:KHZ3"/>
    <mergeCell ref="KHG1:KHH3"/>
    <mergeCell ref="KHI1:KHJ3"/>
    <mergeCell ref="KHK1:KHL3"/>
    <mergeCell ref="KHM1:KHN3"/>
    <mergeCell ref="KHO1:KHP3"/>
    <mergeCell ref="KGW1:KGX3"/>
    <mergeCell ref="KGY1:KGZ3"/>
    <mergeCell ref="KHA1:KHB3"/>
    <mergeCell ref="KHC1:KHD3"/>
    <mergeCell ref="KHE1:KHF3"/>
    <mergeCell ref="KGM1:KGN3"/>
    <mergeCell ref="KGO1:KGP3"/>
    <mergeCell ref="KGQ1:KGR3"/>
    <mergeCell ref="KGS1:KGT3"/>
    <mergeCell ref="KGU1:KGV3"/>
    <mergeCell ref="KGC1:KGD3"/>
    <mergeCell ref="KGE1:KGF3"/>
    <mergeCell ref="KGG1:KGH3"/>
    <mergeCell ref="KGI1:KGJ3"/>
    <mergeCell ref="KGK1:KGL3"/>
    <mergeCell ref="KFS1:KFT3"/>
    <mergeCell ref="KFU1:KFV3"/>
    <mergeCell ref="KFW1:KFX3"/>
    <mergeCell ref="KFY1:KFZ3"/>
    <mergeCell ref="KGA1:KGB3"/>
    <mergeCell ref="KFI1:KFJ3"/>
    <mergeCell ref="KFK1:KFL3"/>
    <mergeCell ref="KFM1:KFN3"/>
    <mergeCell ref="KFO1:KFP3"/>
    <mergeCell ref="KFQ1:KFR3"/>
    <mergeCell ref="KEY1:KEZ3"/>
    <mergeCell ref="KFA1:KFB3"/>
    <mergeCell ref="KFC1:KFD3"/>
    <mergeCell ref="KFE1:KFF3"/>
    <mergeCell ref="KFG1:KFH3"/>
    <mergeCell ref="KEO1:KEP3"/>
    <mergeCell ref="KEQ1:KER3"/>
    <mergeCell ref="KES1:KET3"/>
    <mergeCell ref="KEU1:KEV3"/>
    <mergeCell ref="KEW1:KEX3"/>
    <mergeCell ref="KEE1:KEF3"/>
    <mergeCell ref="KEG1:KEH3"/>
    <mergeCell ref="KEI1:KEJ3"/>
    <mergeCell ref="KEK1:KEL3"/>
    <mergeCell ref="KEM1:KEN3"/>
    <mergeCell ref="KDU1:KDV3"/>
    <mergeCell ref="KDW1:KDX3"/>
    <mergeCell ref="KDY1:KDZ3"/>
    <mergeCell ref="KEA1:KEB3"/>
    <mergeCell ref="KEC1:KED3"/>
    <mergeCell ref="KDK1:KDL3"/>
    <mergeCell ref="KDM1:KDN3"/>
    <mergeCell ref="KDO1:KDP3"/>
    <mergeCell ref="KDQ1:KDR3"/>
    <mergeCell ref="KDS1:KDT3"/>
    <mergeCell ref="KDA1:KDB3"/>
    <mergeCell ref="KDC1:KDD3"/>
    <mergeCell ref="KDE1:KDF3"/>
    <mergeCell ref="KDG1:KDH3"/>
    <mergeCell ref="KDI1:KDJ3"/>
    <mergeCell ref="KCQ1:KCR3"/>
    <mergeCell ref="KCS1:KCT3"/>
    <mergeCell ref="KCU1:KCV3"/>
    <mergeCell ref="KCW1:KCX3"/>
    <mergeCell ref="KCY1:KCZ3"/>
    <mergeCell ref="KCG1:KCH3"/>
    <mergeCell ref="KCI1:KCJ3"/>
    <mergeCell ref="KCK1:KCL3"/>
    <mergeCell ref="KCM1:KCN3"/>
    <mergeCell ref="KCO1:KCP3"/>
    <mergeCell ref="KBW1:KBX3"/>
    <mergeCell ref="KBY1:KBZ3"/>
    <mergeCell ref="KCA1:KCB3"/>
    <mergeCell ref="KCC1:KCD3"/>
    <mergeCell ref="KCE1:KCF3"/>
    <mergeCell ref="KBM1:KBN3"/>
    <mergeCell ref="KBO1:KBP3"/>
    <mergeCell ref="KBQ1:KBR3"/>
    <mergeCell ref="KBS1:KBT3"/>
    <mergeCell ref="KBU1:KBV3"/>
    <mergeCell ref="KBC1:KBD3"/>
    <mergeCell ref="KBE1:KBF3"/>
    <mergeCell ref="KBG1:KBH3"/>
    <mergeCell ref="KBI1:KBJ3"/>
    <mergeCell ref="KBK1:KBL3"/>
    <mergeCell ref="KAS1:KAT3"/>
    <mergeCell ref="KAU1:KAV3"/>
    <mergeCell ref="KAW1:KAX3"/>
    <mergeCell ref="KAY1:KAZ3"/>
    <mergeCell ref="KBA1:KBB3"/>
    <mergeCell ref="KAI1:KAJ3"/>
    <mergeCell ref="KAK1:KAL3"/>
    <mergeCell ref="KAM1:KAN3"/>
    <mergeCell ref="KAO1:KAP3"/>
    <mergeCell ref="KAQ1:KAR3"/>
    <mergeCell ref="JZY1:JZZ3"/>
    <mergeCell ref="KAA1:KAB3"/>
    <mergeCell ref="KAC1:KAD3"/>
    <mergeCell ref="KAE1:KAF3"/>
    <mergeCell ref="KAG1:KAH3"/>
    <mergeCell ref="JZO1:JZP3"/>
    <mergeCell ref="JZQ1:JZR3"/>
    <mergeCell ref="JZS1:JZT3"/>
    <mergeCell ref="JZU1:JZV3"/>
    <mergeCell ref="JZW1:JZX3"/>
    <mergeCell ref="JZE1:JZF3"/>
    <mergeCell ref="JZG1:JZH3"/>
    <mergeCell ref="JZI1:JZJ3"/>
    <mergeCell ref="JZK1:JZL3"/>
    <mergeCell ref="JZM1:JZN3"/>
    <mergeCell ref="JYU1:JYV3"/>
    <mergeCell ref="JYW1:JYX3"/>
    <mergeCell ref="JYY1:JYZ3"/>
    <mergeCell ref="JZA1:JZB3"/>
    <mergeCell ref="JZC1:JZD3"/>
    <mergeCell ref="JYK1:JYL3"/>
    <mergeCell ref="JYM1:JYN3"/>
    <mergeCell ref="JYO1:JYP3"/>
    <mergeCell ref="JYQ1:JYR3"/>
    <mergeCell ref="JYS1:JYT3"/>
    <mergeCell ref="JYA1:JYB3"/>
    <mergeCell ref="JYC1:JYD3"/>
    <mergeCell ref="JYE1:JYF3"/>
    <mergeCell ref="JYG1:JYH3"/>
    <mergeCell ref="JYI1:JYJ3"/>
    <mergeCell ref="JXQ1:JXR3"/>
    <mergeCell ref="JXS1:JXT3"/>
    <mergeCell ref="JXU1:JXV3"/>
    <mergeCell ref="JXW1:JXX3"/>
    <mergeCell ref="JXY1:JXZ3"/>
    <mergeCell ref="JXG1:JXH3"/>
    <mergeCell ref="JXI1:JXJ3"/>
    <mergeCell ref="JXK1:JXL3"/>
    <mergeCell ref="JXM1:JXN3"/>
    <mergeCell ref="JXO1:JXP3"/>
    <mergeCell ref="JWW1:JWX3"/>
    <mergeCell ref="JWY1:JWZ3"/>
    <mergeCell ref="JXA1:JXB3"/>
    <mergeCell ref="JXC1:JXD3"/>
    <mergeCell ref="JXE1:JXF3"/>
    <mergeCell ref="JWM1:JWN3"/>
    <mergeCell ref="JWO1:JWP3"/>
    <mergeCell ref="JWQ1:JWR3"/>
    <mergeCell ref="JWS1:JWT3"/>
    <mergeCell ref="JWU1:JWV3"/>
    <mergeCell ref="JWC1:JWD3"/>
    <mergeCell ref="JWE1:JWF3"/>
    <mergeCell ref="JWG1:JWH3"/>
    <mergeCell ref="JWI1:JWJ3"/>
    <mergeCell ref="JWK1:JWL3"/>
    <mergeCell ref="JVS1:JVT3"/>
    <mergeCell ref="JVU1:JVV3"/>
    <mergeCell ref="JVW1:JVX3"/>
    <mergeCell ref="JVY1:JVZ3"/>
    <mergeCell ref="JWA1:JWB3"/>
    <mergeCell ref="JVI1:JVJ3"/>
    <mergeCell ref="JVK1:JVL3"/>
    <mergeCell ref="JVM1:JVN3"/>
    <mergeCell ref="JVO1:JVP3"/>
    <mergeCell ref="JVQ1:JVR3"/>
    <mergeCell ref="JUY1:JUZ3"/>
    <mergeCell ref="JVA1:JVB3"/>
    <mergeCell ref="JVC1:JVD3"/>
    <mergeCell ref="JVE1:JVF3"/>
    <mergeCell ref="JVG1:JVH3"/>
    <mergeCell ref="JUO1:JUP3"/>
    <mergeCell ref="JUQ1:JUR3"/>
    <mergeCell ref="JUS1:JUT3"/>
    <mergeCell ref="JUU1:JUV3"/>
    <mergeCell ref="JUW1:JUX3"/>
    <mergeCell ref="JUE1:JUF3"/>
    <mergeCell ref="JUG1:JUH3"/>
    <mergeCell ref="JUI1:JUJ3"/>
    <mergeCell ref="JUK1:JUL3"/>
    <mergeCell ref="JUM1:JUN3"/>
    <mergeCell ref="JTU1:JTV3"/>
    <mergeCell ref="JTW1:JTX3"/>
    <mergeCell ref="JTY1:JTZ3"/>
    <mergeCell ref="JUA1:JUB3"/>
    <mergeCell ref="JUC1:JUD3"/>
    <mergeCell ref="JTK1:JTL3"/>
    <mergeCell ref="JTM1:JTN3"/>
    <mergeCell ref="JTO1:JTP3"/>
    <mergeCell ref="JTQ1:JTR3"/>
    <mergeCell ref="JTS1:JTT3"/>
    <mergeCell ref="JTA1:JTB3"/>
    <mergeCell ref="JTC1:JTD3"/>
    <mergeCell ref="JTE1:JTF3"/>
    <mergeCell ref="JTG1:JTH3"/>
    <mergeCell ref="JTI1:JTJ3"/>
    <mergeCell ref="JSQ1:JSR3"/>
    <mergeCell ref="JSS1:JST3"/>
    <mergeCell ref="JSU1:JSV3"/>
    <mergeCell ref="JSW1:JSX3"/>
    <mergeCell ref="JSY1:JSZ3"/>
    <mergeCell ref="JSG1:JSH3"/>
    <mergeCell ref="JSI1:JSJ3"/>
    <mergeCell ref="JSK1:JSL3"/>
    <mergeCell ref="JSM1:JSN3"/>
    <mergeCell ref="JSO1:JSP3"/>
    <mergeCell ref="JRW1:JRX3"/>
    <mergeCell ref="JRY1:JRZ3"/>
    <mergeCell ref="JSA1:JSB3"/>
    <mergeCell ref="JSC1:JSD3"/>
    <mergeCell ref="JSE1:JSF3"/>
    <mergeCell ref="JRM1:JRN3"/>
    <mergeCell ref="JRO1:JRP3"/>
    <mergeCell ref="JRQ1:JRR3"/>
    <mergeCell ref="JRS1:JRT3"/>
    <mergeCell ref="JRU1:JRV3"/>
    <mergeCell ref="JRC1:JRD3"/>
    <mergeCell ref="JRE1:JRF3"/>
    <mergeCell ref="JRG1:JRH3"/>
    <mergeCell ref="JRI1:JRJ3"/>
    <mergeCell ref="JRK1:JRL3"/>
    <mergeCell ref="JQS1:JQT3"/>
    <mergeCell ref="JQU1:JQV3"/>
    <mergeCell ref="JQW1:JQX3"/>
    <mergeCell ref="JQY1:JQZ3"/>
    <mergeCell ref="JRA1:JRB3"/>
    <mergeCell ref="JQI1:JQJ3"/>
    <mergeCell ref="JQK1:JQL3"/>
    <mergeCell ref="JQM1:JQN3"/>
    <mergeCell ref="JQO1:JQP3"/>
    <mergeCell ref="JQQ1:JQR3"/>
    <mergeCell ref="JPY1:JPZ3"/>
    <mergeCell ref="JQA1:JQB3"/>
    <mergeCell ref="JQC1:JQD3"/>
    <mergeCell ref="JQE1:JQF3"/>
    <mergeCell ref="JQG1:JQH3"/>
    <mergeCell ref="JPO1:JPP3"/>
    <mergeCell ref="JPQ1:JPR3"/>
    <mergeCell ref="JPS1:JPT3"/>
    <mergeCell ref="JPU1:JPV3"/>
    <mergeCell ref="JPW1:JPX3"/>
    <mergeCell ref="JPE1:JPF3"/>
    <mergeCell ref="JPG1:JPH3"/>
    <mergeCell ref="JPI1:JPJ3"/>
    <mergeCell ref="JPK1:JPL3"/>
    <mergeCell ref="JPM1:JPN3"/>
    <mergeCell ref="JOU1:JOV3"/>
    <mergeCell ref="JOW1:JOX3"/>
    <mergeCell ref="JOY1:JOZ3"/>
    <mergeCell ref="JPA1:JPB3"/>
    <mergeCell ref="JPC1:JPD3"/>
    <mergeCell ref="JOK1:JOL3"/>
    <mergeCell ref="JOM1:JON3"/>
    <mergeCell ref="JOO1:JOP3"/>
    <mergeCell ref="JOQ1:JOR3"/>
    <mergeCell ref="JOS1:JOT3"/>
    <mergeCell ref="JOA1:JOB3"/>
    <mergeCell ref="JOC1:JOD3"/>
    <mergeCell ref="JOE1:JOF3"/>
    <mergeCell ref="JOG1:JOH3"/>
    <mergeCell ref="JOI1:JOJ3"/>
    <mergeCell ref="JNQ1:JNR3"/>
    <mergeCell ref="JNS1:JNT3"/>
    <mergeCell ref="JNU1:JNV3"/>
    <mergeCell ref="JNW1:JNX3"/>
    <mergeCell ref="JNY1:JNZ3"/>
    <mergeCell ref="JNG1:JNH3"/>
    <mergeCell ref="JNI1:JNJ3"/>
    <mergeCell ref="JNK1:JNL3"/>
    <mergeCell ref="JNM1:JNN3"/>
    <mergeCell ref="JNO1:JNP3"/>
    <mergeCell ref="JMW1:JMX3"/>
    <mergeCell ref="JMY1:JMZ3"/>
    <mergeCell ref="JNA1:JNB3"/>
    <mergeCell ref="JNC1:JND3"/>
    <mergeCell ref="JNE1:JNF3"/>
    <mergeCell ref="JMM1:JMN3"/>
    <mergeCell ref="JMO1:JMP3"/>
    <mergeCell ref="JMQ1:JMR3"/>
    <mergeCell ref="JMS1:JMT3"/>
    <mergeCell ref="JMU1:JMV3"/>
    <mergeCell ref="JMC1:JMD3"/>
    <mergeCell ref="JME1:JMF3"/>
    <mergeCell ref="JMG1:JMH3"/>
    <mergeCell ref="JMI1:JMJ3"/>
    <mergeCell ref="JMK1:JML3"/>
    <mergeCell ref="JLS1:JLT3"/>
    <mergeCell ref="JLU1:JLV3"/>
    <mergeCell ref="JLW1:JLX3"/>
    <mergeCell ref="JLY1:JLZ3"/>
    <mergeCell ref="JMA1:JMB3"/>
    <mergeCell ref="JLI1:JLJ3"/>
    <mergeCell ref="JLK1:JLL3"/>
    <mergeCell ref="JLM1:JLN3"/>
    <mergeCell ref="JLO1:JLP3"/>
    <mergeCell ref="JLQ1:JLR3"/>
    <mergeCell ref="JKY1:JKZ3"/>
    <mergeCell ref="JLA1:JLB3"/>
    <mergeCell ref="JLC1:JLD3"/>
    <mergeCell ref="JLE1:JLF3"/>
    <mergeCell ref="JLG1:JLH3"/>
    <mergeCell ref="JKO1:JKP3"/>
    <mergeCell ref="JKQ1:JKR3"/>
    <mergeCell ref="JKS1:JKT3"/>
    <mergeCell ref="JKU1:JKV3"/>
    <mergeCell ref="JKW1:JKX3"/>
    <mergeCell ref="JKE1:JKF3"/>
    <mergeCell ref="JKG1:JKH3"/>
    <mergeCell ref="JKI1:JKJ3"/>
    <mergeCell ref="JKK1:JKL3"/>
    <mergeCell ref="JKM1:JKN3"/>
    <mergeCell ref="JJU1:JJV3"/>
    <mergeCell ref="JJW1:JJX3"/>
    <mergeCell ref="JJY1:JJZ3"/>
    <mergeCell ref="JKA1:JKB3"/>
    <mergeCell ref="JKC1:JKD3"/>
    <mergeCell ref="JJK1:JJL3"/>
    <mergeCell ref="JJM1:JJN3"/>
    <mergeCell ref="JJO1:JJP3"/>
    <mergeCell ref="JJQ1:JJR3"/>
    <mergeCell ref="JJS1:JJT3"/>
    <mergeCell ref="JJA1:JJB3"/>
    <mergeCell ref="JJC1:JJD3"/>
    <mergeCell ref="JJE1:JJF3"/>
    <mergeCell ref="JJG1:JJH3"/>
    <mergeCell ref="JJI1:JJJ3"/>
    <mergeCell ref="JIQ1:JIR3"/>
    <mergeCell ref="JIS1:JIT3"/>
    <mergeCell ref="JIU1:JIV3"/>
    <mergeCell ref="JIW1:JIX3"/>
    <mergeCell ref="JIY1:JIZ3"/>
    <mergeCell ref="JIG1:JIH3"/>
    <mergeCell ref="JII1:JIJ3"/>
    <mergeCell ref="JIK1:JIL3"/>
    <mergeCell ref="JIM1:JIN3"/>
    <mergeCell ref="JIO1:JIP3"/>
    <mergeCell ref="JHW1:JHX3"/>
    <mergeCell ref="JHY1:JHZ3"/>
    <mergeCell ref="JIA1:JIB3"/>
    <mergeCell ref="JIC1:JID3"/>
    <mergeCell ref="JIE1:JIF3"/>
    <mergeCell ref="JHM1:JHN3"/>
    <mergeCell ref="JHO1:JHP3"/>
    <mergeCell ref="JHQ1:JHR3"/>
    <mergeCell ref="JHS1:JHT3"/>
    <mergeCell ref="JHU1:JHV3"/>
    <mergeCell ref="JHC1:JHD3"/>
    <mergeCell ref="JHE1:JHF3"/>
    <mergeCell ref="JHG1:JHH3"/>
    <mergeCell ref="JHI1:JHJ3"/>
    <mergeCell ref="JHK1:JHL3"/>
    <mergeCell ref="JGS1:JGT3"/>
    <mergeCell ref="JGU1:JGV3"/>
    <mergeCell ref="JGW1:JGX3"/>
    <mergeCell ref="JGY1:JGZ3"/>
    <mergeCell ref="JHA1:JHB3"/>
    <mergeCell ref="JGI1:JGJ3"/>
    <mergeCell ref="JGK1:JGL3"/>
    <mergeCell ref="JGM1:JGN3"/>
    <mergeCell ref="JGO1:JGP3"/>
    <mergeCell ref="JGQ1:JGR3"/>
    <mergeCell ref="JFY1:JFZ3"/>
    <mergeCell ref="JGA1:JGB3"/>
    <mergeCell ref="JGC1:JGD3"/>
    <mergeCell ref="JGE1:JGF3"/>
    <mergeCell ref="JGG1:JGH3"/>
    <mergeCell ref="JFO1:JFP3"/>
    <mergeCell ref="JFQ1:JFR3"/>
    <mergeCell ref="JFS1:JFT3"/>
    <mergeCell ref="JFU1:JFV3"/>
    <mergeCell ref="JFW1:JFX3"/>
    <mergeCell ref="JFE1:JFF3"/>
    <mergeCell ref="JFG1:JFH3"/>
    <mergeCell ref="JFI1:JFJ3"/>
    <mergeCell ref="JFK1:JFL3"/>
    <mergeCell ref="JFM1:JFN3"/>
    <mergeCell ref="JEU1:JEV3"/>
    <mergeCell ref="JEW1:JEX3"/>
    <mergeCell ref="JEY1:JEZ3"/>
    <mergeCell ref="JFA1:JFB3"/>
    <mergeCell ref="JFC1:JFD3"/>
    <mergeCell ref="JEK1:JEL3"/>
    <mergeCell ref="JEM1:JEN3"/>
    <mergeCell ref="JEO1:JEP3"/>
    <mergeCell ref="JEQ1:JER3"/>
    <mergeCell ref="JES1:JET3"/>
    <mergeCell ref="JEA1:JEB3"/>
    <mergeCell ref="JEC1:JED3"/>
    <mergeCell ref="JEE1:JEF3"/>
    <mergeCell ref="JEG1:JEH3"/>
    <mergeCell ref="JEI1:JEJ3"/>
    <mergeCell ref="JDQ1:JDR3"/>
    <mergeCell ref="JDS1:JDT3"/>
    <mergeCell ref="JDU1:JDV3"/>
    <mergeCell ref="JDW1:JDX3"/>
    <mergeCell ref="JDY1:JDZ3"/>
    <mergeCell ref="JDG1:JDH3"/>
    <mergeCell ref="JDI1:JDJ3"/>
    <mergeCell ref="JDK1:JDL3"/>
    <mergeCell ref="JDM1:JDN3"/>
    <mergeCell ref="JDO1:JDP3"/>
    <mergeCell ref="JCW1:JCX3"/>
    <mergeCell ref="JCY1:JCZ3"/>
    <mergeCell ref="JDA1:JDB3"/>
    <mergeCell ref="JDC1:JDD3"/>
    <mergeCell ref="JDE1:JDF3"/>
    <mergeCell ref="JCM1:JCN3"/>
    <mergeCell ref="JCO1:JCP3"/>
    <mergeCell ref="JCQ1:JCR3"/>
    <mergeCell ref="JCS1:JCT3"/>
    <mergeCell ref="JCU1:JCV3"/>
    <mergeCell ref="JCC1:JCD3"/>
    <mergeCell ref="JCE1:JCF3"/>
    <mergeCell ref="JCG1:JCH3"/>
    <mergeCell ref="JCI1:JCJ3"/>
    <mergeCell ref="JCK1:JCL3"/>
    <mergeCell ref="JBS1:JBT3"/>
    <mergeCell ref="JBU1:JBV3"/>
    <mergeCell ref="JBW1:JBX3"/>
    <mergeCell ref="JBY1:JBZ3"/>
    <mergeCell ref="JCA1:JCB3"/>
    <mergeCell ref="JBI1:JBJ3"/>
    <mergeCell ref="JBK1:JBL3"/>
    <mergeCell ref="JBM1:JBN3"/>
    <mergeCell ref="JBO1:JBP3"/>
    <mergeCell ref="JBQ1:JBR3"/>
    <mergeCell ref="JAY1:JAZ3"/>
    <mergeCell ref="JBA1:JBB3"/>
    <mergeCell ref="JBC1:JBD3"/>
    <mergeCell ref="JBE1:JBF3"/>
    <mergeCell ref="JBG1:JBH3"/>
    <mergeCell ref="JAO1:JAP3"/>
    <mergeCell ref="JAQ1:JAR3"/>
    <mergeCell ref="JAS1:JAT3"/>
    <mergeCell ref="JAU1:JAV3"/>
    <mergeCell ref="JAW1:JAX3"/>
    <mergeCell ref="JAE1:JAF3"/>
    <mergeCell ref="JAG1:JAH3"/>
    <mergeCell ref="JAI1:JAJ3"/>
    <mergeCell ref="JAK1:JAL3"/>
    <mergeCell ref="JAM1:JAN3"/>
    <mergeCell ref="IZU1:IZV3"/>
    <mergeCell ref="IZW1:IZX3"/>
    <mergeCell ref="IZY1:IZZ3"/>
    <mergeCell ref="JAA1:JAB3"/>
    <mergeCell ref="JAC1:JAD3"/>
    <mergeCell ref="IZK1:IZL3"/>
    <mergeCell ref="IZM1:IZN3"/>
    <mergeCell ref="IZO1:IZP3"/>
    <mergeCell ref="IZQ1:IZR3"/>
    <mergeCell ref="IZS1:IZT3"/>
    <mergeCell ref="IZA1:IZB3"/>
    <mergeCell ref="IZC1:IZD3"/>
    <mergeCell ref="IZE1:IZF3"/>
    <mergeCell ref="IZG1:IZH3"/>
    <mergeCell ref="IZI1:IZJ3"/>
    <mergeCell ref="IYQ1:IYR3"/>
    <mergeCell ref="IYS1:IYT3"/>
    <mergeCell ref="IYU1:IYV3"/>
    <mergeCell ref="IYW1:IYX3"/>
    <mergeCell ref="IYY1:IYZ3"/>
    <mergeCell ref="IYG1:IYH3"/>
    <mergeCell ref="IYI1:IYJ3"/>
    <mergeCell ref="IYK1:IYL3"/>
    <mergeCell ref="IYM1:IYN3"/>
    <mergeCell ref="IYO1:IYP3"/>
    <mergeCell ref="IXW1:IXX3"/>
    <mergeCell ref="IXY1:IXZ3"/>
    <mergeCell ref="IYA1:IYB3"/>
    <mergeCell ref="IYC1:IYD3"/>
    <mergeCell ref="IYE1:IYF3"/>
    <mergeCell ref="IXM1:IXN3"/>
    <mergeCell ref="IXO1:IXP3"/>
    <mergeCell ref="IXQ1:IXR3"/>
    <mergeCell ref="IXS1:IXT3"/>
    <mergeCell ref="IXU1:IXV3"/>
    <mergeCell ref="IXC1:IXD3"/>
    <mergeCell ref="IXE1:IXF3"/>
    <mergeCell ref="IXG1:IXH3"/>
    <mergeCell ref="IXI1:IXJ3"/>
    <mergeCell ref="IXK1:IXL3"/>
    <mergeCell ref="IWS1:IWT3"/>
    <mergeCell ref="IWU1:IWV3"/>
    <mergeCell ref="IWW1:IWX3"/>
    <mergeCell ref="IWY1:IWZ3"/>
    <mergeCell ref="IXA1:IXB3"/>
    <mergeCell ref="IWI1:IWJ3"/>
    <mergeCell ref="IWK1:IWL3"/>
    <mergeCell ref="IWM1:IWN3"/>
    <mergeCell ref="IWO1:IWP3"/>
    <mergeCell ref="IWQ1:IWR3"/>
    <mergeCell ref="IVY1:IVZ3"/>
    <mergeCell ref="IWA1:IWB3"/>
    <mergeCell ref="IWC1:IWD3"/>
    <mergeCell ref="IWE1:IWF3"/>
    <mergeCell ref="IWG1:IWH3"/>
    <mergeCell ref="IVO1:IVP3"/>
    <mergeCell ref="IVQ1:IVR3"/>
    <mergeCell ref="IVS1:IVT3"/>
    <mergeCell ref="IVU1:IVV3"/>
    <mergeCell ref="IVW1:IVX3"/>
    <mergeCell ref="IVE1:IVF3"/>
    <mergeCell ref="IVG1:IVH3"/>
    <mergeCell ref="IVI1:IVJ3"/>
    <mergeCell ref="IVK1:IVL3"/>
    <mergeCell ref="IVM1:IVN3"/>
    <mergeCell ref="IUU1:IUV3"/>
    <mergeCell ref="IUW1:IUX3"/>
    <mergeCell ref="IUY1:IUZ3"/>
    <mergeCell ref="IVA1:IVB3"/>
    <mergeCell ref="IVC1:IVD3"/>
    <mergeCell ref="IUK1:IUL3"/>
    <mergeCell ref="IUM1:IUN3"/>
    <mergeCell ref="IUO1:IUP3"/>
    <mergeCell ref="IUQ1:IUR3"/>
    <mergeCell ref="IUS1:IUT3"/>
    <mergeCell ref="IUA1:IUB3"/>
    <mergeCell ref="IUC1:IUD3"/>
    <mergeCell ref="IUE1:IUF3"/>
    <mergeCell ref="IUG1:IUH3"/>
    <mergeCell ref="IUI1:IUJ3"/>
    <mergeCell ref="ITQ1:ITR3"/>
    <mergeCell ref="ITS1:ITT3"/>
    <mergeCell ref="ITU1:ITV3"/>
    <mergeCell ref="ITW1:ITX3"/>
    <mergeCell ref="ITY1:ITZ3"/>
    <mergeCell ref="ITG1:ITH3"/>
    <mergeCell ref="ITI1:ITJ3"/>
    <mergeCell ref="ITK1:ITL3"/>
    <mergeCell ref="ITM1:ITN3"/>
    <mergeCell ref="ITO1:ITP3"/>
    <mergeCell ref="ISW1:ISX3"/>
    <mergeCell ref="ISY1:ISZ3"/>
    <mergeCell ref="ITA1:ITB3"/>
    <mergeCell ref="ITC1:ITD3"/>
    <mergeCell ref="ITE1:ITF3"/>
    <mergeCell ref="ISM1:ISN3"/>
    <mergeCell ref="ISO1:ISP3"/>
    <mergeCell ref="ISQ1:ISR3"/>
    <mergeCell ref="ISS1:IST3"/>
    <mergeCell ref="ISU1:ISV3"/>
    <mergeCell ref="ISC1:ISD3"/>
    <mergeCell ref="ISE1:ISF3"/>
    <mergeCell ref="ISG1:ISH3"/>
    <mergeCell ref="ISI1:ISJ3"/>
    <mergeCell ref="ISK1:ISL3"/>
    <mergeCell ref="IRS1:IRT3"/>
    <mergeCell ref="IRU1:IRV3"/>
    <mergeCell ref="IRW1:IRX3"/>
    <mergeCell ref="IRY1:IRZ3"/>
    <mergeCell ref="ISA1:ISB3"/>
    <mergeCell ref="IRI1:IRJ3"/>
    <mergeCell ref="IRK1:IRL3"/>
    <mergeCell ref="IRM1:IRN3"/>
    <mergeCell ref="IRO1:IRP3"/>
    <mergeCell ref="IRQ1:IRR3"/>
    <mergeCell ref="IQY1:IQZ3"/>
    <mergeCell ref="IRA1:IRB3"/>
    <mergeCell ref="IRC1:IRD3"/>
    <mergeCell ref="IRE1:IRF3"/>
    <mergeCell ref="IRG1:IRH3"/>
    <mergeCell ref="IQO1:IQP3"/>
    <mergeCell ref="IQQ1:IQR3"/>
    <mergeCell ref="IQS1:IQT3"/>
    <mergeCell ref="IQU1:IQV3"/>
    <mergeCell ref="IQW1:IQX3"/>
    <mergeCell ref="IQE1:IQF3"/>
    <mergeCell ref="IQG1:IQH3"/>
    <mergeCell ref="IQI1:IQJ3"/>
    <mergeCell ref="IQK1:IQL3"/>
    <mergeCell ref="IQM1:IQN3"/>
    <mergeCell ref="IPU1:IPV3"/>
    <mergeCell ref="IPW1:IPX3"/>
    <mergeCell ref="IPY1:IPZ3"/>
    <mergeCell ref="IQA1:IQB3"/>
    <mergeCell ref="IQC1:IQD3"/>
    <mergeCell ref="IPK1:IPL3"/>
    <mergeCell ref="IPM1:IPN3"/>
    <mergeCell ref="IPO1:IPP3"/>
    <mergeCell ref="IPQ1:IPR3"/>
    <mergeCell ref="IPS1:IPT3"/>
    <mergeCell ref="IPA1:IPB3"/>
    <mergeCell ref="IPC1:IPD3"/>
    <mergeCell ref="IPE1:IPF3"/>
    <mergeCell ref="IPG1:IPH3"/>
    <mergeCell ref="IPI1:IPJ3"/>
    <mergeCell ref="IOQ1:IOR3"/>
    <mergeCell ref="IOS1:IOT3"/>
    <mergeCell ref="IOU1:IOV3"/>
    <mergeCell ref="IOW1:IOX3"/>
    <mergeCell ref="IOY1:IOZ3"/>
    <mergeCell ref="IOG1:IOH3"/>
    <mergeCell ref="IOI1:IOJ3"/>
    <mergeCell ref="IOK1:IOL3"/>
    <mergeCell ref="IOM1:ION3"/>
    <mergeCell ref="IOO1:IOP3"/>
    <mergeCell ref="INW1:INX3"/>
    <mergeCell ref="INY1:INZ3"/>
    <mergeCell ref="IOA1:IOB3"/>
    <mergeCell ref="IOC1:IOD3"/>
    <mergeCell ref="IOE1:IOF3"/>
    <mergeCell ref="INM1:INN3"/>
    <mergeCell ref="INO1:INP3"/>
    <mergeCell ref="INQ1:INR3"/>
    <mergeCell ref="INS1:INT3"/>
    <mergeCell ref="INU1:INV3"/>
    <mergeCell ref="INC1:IND3"/>
    <mergeCell ref="INE1:INF3"/>
    <mergeCell ref="ING1:INH3"/>
    <mergeCell ref="INI1:INJ3"/>
    <mergeCell ref="INK1:INL3"/>
    <mergeCell ref="IMS1:IMT3"/>
    <mergeCell ref="IMU1:IMV3"/>
    <mergeCell ref="IMW1:IMX3"/>
    <mergeCell ref="IMY1:IMZ3"/>
    <mergeCell ref="INA1:INB3"/>
    <mergeCell ref="IMI1:IMJ3"/>
    <mergeCell ref="IMK1:IML3"/>
    <mergeCell ref="IMM1:IMN3"/>
    <mergeCell ref="IMO1:IMP3"/>
    <mergeCell ref="IMQ1:IMR3"/>
    <mergeCell ref="ILY1:ILZ3"/>
    <mergeCell ref="IMA1:IMB3"/>
    <mergeCell ref="IMC1:IMD3"/>
    <mergeCell ref="IME1:IMF3"/>
    <mergeCell ref="IMG1:IMH3"/>
    <mergeCell ref="ILO1:ILP3"/>
    <mergeCell ref="ILQ1:ILR3"/>
    <mergeCell ref="ILS1:ILT3"/>
    <mergeCell ref="ILU1:ILV3"/>
    <mergeCell ref="ILW1:ILX3"/>
    <mergeCell ref="ILE1:ILF3"/>
    <mergeCell ref="ILG1:ILH3"/>
    <mergeCell ref="ILI1:ILJ3"/>
    <mergeCell ref="ILK1:ILL3"/>
    <mergeCell ref="ILM1:ILN3"/>
    <mergeCell ref="IKU1:IKV3"/>
    <mergeCell ref="IKW1:IKX3"/>
    <mergeCell ref="IKY1:IKZ3"/>
    <mergeCell ref="ILA1:ILB3"/>
    <mergeCell ref="ILC1:ILD3"/>
    <mergeCell ref="IKK1:IKL3"/>
    <mergeCell ref="IKM1:IKN3"/>
    <mergeCell ref="IKO1:IKP3"/>
    <mergeCell ref="IKQ1:IKR3"/>
    <mergeCell ref="IKS1:IKT3"/>
    <mergeCell ref="IKA1:IKB3"/>
    <mergeCell ref="IKC1:IKD3"/>
    <mergeCell ref="IKE1:IKF3"/>
    <mergeCell ref="IKG1:IKH3"/>
    <mergeCell ref="IKI1:IKJ3"/>
    <mergeCell ref="IJQ1:IJR3"/>
    <mergeCell ref="IJS1:IJT3"/>
    <mergeCell ref="IJU1:IJV3"/>
    <mergeCell ref="IJW1:IJX3"/>
    <mergeCell ref="IJY1:IJZ3"/>
    <mergeCell ref="IJG1:IJH3"/>
    <mergeCell ref="IJI1:IJJ3"/>
    <mergeCell ref="IJK1:IJL3"/>
    <mergeCell ref="IJM1:IJN3"/>
    <mergeCell ref="IJO1:IJP3"/>
    <mergeCell ref="IIW1:IIX3"/>
    <mergeCell ref="IIY1:IIZ3"/>
    <mergeCell ref="IJA1:IJB3"/>
    <mergeCell ref="IJC1:IJD3"/>
    <mergeCell ref="IJE1:IJF3"/>
    <mergeCell ref="IIM1:IIN3"/>
    <mergeCell ref="IIO1:IIP3"/>
    <mergeCell ref="IIQ1:IIR3"/>
    <mergeCell ref="IIS1:IIT3"/>
    <mergeCell ref="IIU1:IIV3"/>
    <mergeCell ref="IIC1:IID3"/>
    <mergeCell ref="IIE1:IIF3"/>
    <mergeCell ref="IIG1:IIH3"/>
    <mergeCell ref="III1:IIJ3"/>
    <mergeCell ref="IIK1:IIL3"/>
    <mergeCell ref="IHS1:IHT3"/>
    <mergeCell ref="IHU1:IHV3"/>
    <mergeCell ref="IHW1:IHX3"/>
    <mergeCell ref="IHY1:IHZ3"/>
    <mergeCell ref="IIA1:IIB3"/>
    <mergeCell ref="IHI1:IHJ3"/>
    <mergeCell ref="IHK1:IHL3"/>
    <mergeCell ref="IHM1:IHN3"/>
    <mergeCell ref="IHO1:IHP3"/>
    <mergeCell ref="IHQ1:IHR3"/>
    <mergeCell ref="IGY1:IGZ3"/>
    <mergeCell ref="IHA1:IHB3"/>
    <mergeCell ref="IHC1:IHD3"/>
    <mergeCell ref="IHE1:IHF3"/>
    <mergeCell ref="IHG1:IHH3"/>
    <mergeCell ref="IGO1:IGP3"/>
    <mergeCell ref="IGQ1:IGR3"/>
    <mergeCell ref="IGS1:IGT3"/>
    <mergeCell ref="IGU1:IGV3"/>
    <mergeCell ref="IGW1:IGX3"/>
    <mergeCell ref="IGE1:IGF3"/>
    <mergeCell ref="IGG1:IGH3"/>
    <mergeCell ref="IGI1:IGJ3"/>
    <mergeCell ref="IGK1:IGL3"/>
    <mergeCell ref="IGM1:IGN3"/>
    <mergeCell ref="IFU1:IFV3"/>
    <mergeCell ref="IFW1:IFX3"/>
    <mergeCell ref="IFY1:IFZ3"/>
    <mergeCell ref="IGA1:IGB3"/>
    <mergeCell ref="IGC1:IGD3"/>
    <mergeCell ref="IFK1:IFL3"/>
    <mergeCell ref="IFM1:IFN3"/>
    <mergeCell ref="IFO1:IFP3"/>
    <mergeCell ref="IFQ1:IFR3"/>
    <mergeCell ref="IFS1:IFT3"/>
    <mergeCell ref="IFA1:IFB3"/>
    <mergeCell ref="IFC1:IFD3"/>
    <mergeCell ref="IFE1:IFF3"/>
    <mergeCell ref="IFG1:IFH3"/>
    <mergeCell ref="IFI1:IFJ3"/>
    <mergeCell ref="IEQ1:IER3"/>
    <mergeCell ref="IES1:IET3"/>
    <mergeCell ref="IEU1:IEV3"/>
    <mergeCell ref="IEW1:IEX3"/>
    <mergeCell ref="IEY1:IEZ3"/>
    <mergeCell ref="IEG1:IEH3"/>
    <mergeCell ref="IEI1:IEJ3"/>
    <mergeCell ref="IEK1:IEL3"/>
    <mergeCell ref="IEM1:IEN3"/>
    <mergeCell ref="IEO1:IEP3"/>
    <mergeCell ref="IDW1:IDX3"/>
    <mergeCell ref="IDY1:IDZ3"/>
    <mergeCell ref="IEA1:IEB3"/>
    <mergeCell ref="IEC1:IED3"/>
    <mergeCell ref="IEE1:IEF3"/>
    <mergeCell ref="IDM1:IDN3"/>
    <mergeCell ref="IDO1:IDP3"/>
    <mergeCell ref="IDQ1:IDR3"/>
    <mergeCell ref="IDS1:IDT3"/>
    <mergeCell ref="IDU1:IDV3"/>
    <mergeCell ref="IDC1:IDD3"/>
    <mergeCell ref="IDE1:IDF3"/>
    <mergeCell ref="IDG1:IDH3"/>
    <mergeCell ref="IDI1:IDJ3"/>
    <mergeCell ref="IDK1:IDL3"/>
    <mergeCell ref="ICS1:ICT3"/>
    <mergeCell ref="ICU1:ICV3"/>
    <mergeCell ref="ICW1:ICX3"/>
    <mergeCell ref="ICY1:ICZ3"/>
    <mergeCell ref="IDA1:IDB3"/>
    <mergeCell ref="ICI1:ICJ3"/>
    <mergeCell ref="ICK1:ICL3"/>
    <mergeCell ref="ICM1:ICN3"/>
    <mergeCell ref="ICO1:ICP3"/>
    <mergeCell ref="ICQ1:ICR3"/>
    <mergeCell ref="IBY1:IBZ3"/>
    <mergeCell ref="ICA1:ICB3"/>
    <mergeCell ref="ICC1:ICD3"/>
    <mergeCell ref="ICE1:ICF3"/>
    <mergeCell ref="ICG1:ICH3"/>
    <mergeCell ref="IBO1:IBP3"/>
    <mergeCell ref="IBQ1:IBR3"/>
    <mergeCell ref="IBS1:IBT3"/>
    <mergeCell ref="IBU1:IBV3"/>
    <mergeCell ref="IBW1:IBX3"/>
    <mergeCell ref="IBE1:IBF3"/>
    <mergeCell ref="IBG1:IBH3"/>
    <mergeCell ref="IBI1:IBJ3"/>
    <mergeCell ref="IBK1:IBL3"/>
    <mergeCell ref="IBM1:IBN3"/>
    <mergeCell ref="IAU1:IAV3"/>
    <mergeCell ref="IAW1:IAX3"/>
    <mergeCell ref="IAY1:IAZ3"/>
    <mergeCell ref="IBA1:IBB3"/>
    <mergeCell ref="IBC1:IBD3"/>
    <mergeCell ref="IAK1:IAL3"/>
    <mergeCell ref="IAM1:IAN3"/>
    <mergeCell ref="IAO1:IAP3"/>
    <mergeCell ref="IAQ1:IAR3"/>
    <mergeCell ref="IAS1:IAT3"/>
    <mergeCell ref="IAA1:IAB3"/>
    <mergeCell ref="IAC1:IAD3"/>
    <mergeCell ref="IAE1:IAF3"/>
    <mergeCell ref="IAG1:IAH3"/>
    <mergeCell ref="IAI1:IAJ3"/>
    <mergeCell ref="HZQ1:HZR3"/>
    <mergeCell ref="HZS1:HZT3"/>
    <mergeCell ref="HZU1:HZV3"/>
    <mergeCell ref="HZW1:HZX3"/>
    <mergeCell ref="HZY1:HZZ3"/>
    <mergeCell ref="HZG1:HZH3"/>
    <mergeCell ref="HZI1:HZJ3"/>
    <mergeCell ref="HZK1:HZL3"/>
    <mergeCell ref="HZM1:HZN3"/>
    <mergeCell ref="HZO1:HZP3"/>
    <mergeCell ref="HYW1:HYX3"/>
    <mergeCell ref="HYY1:HYZ3"/>
    <mergeCell ref="HZA1:HZB3"/>
    <mergeCell ref="HZC1:HZD3"/>
    <mergeCell ref="HZE1:HZF3"/>
    <mergeCell ref="HYM1:HYN3"/>
    <mergeCell ref="HYO1:HYP3"/>
    <mergeCell ref="HYQ1:HYR3"/>
    <mergeCell ref="HYS1:HYT3"/>
    <mergeCell ref="HYU1:HYV3"/>
    <mergeCell ref="HYC1:HYD3"/>
    <mergeCell ref="HYE1:HYF3"/>
    <mergeCell ref="HYG1:HYH3"/>
    <mergeCell ref="HYI1:HYJ3"/>
    <mergeCell ref="HYK1:HYL3"/>
    <mergeCell ref="HXS1:HXT3"/>
    <mergeCell ref="HXU1:HXV3"/>
    <mergeCell ref="HXW1:HXX3"/>
    <mergeCell ref="HXY1:HXZ3"/>
    <mergeCell ref="HYA1:HYB3"/>
    <mergeCell ref="HXI1:HXJ3"/>
    <mergeCell ref="HXK1:HXL3"/>
    <mergeCell ref="HXM1:HXN3"/>
    <mergeCell ref="HXO1:HXP3"/>
    <mergeCell ref="HXQ1:HXR3"/>
    <mergeCell ref="HWY1:HWZ3"/>
    <mergeCell ref="HXA1:HXB3"/>
    <mergeCell ref="HXC1:HXD3"/>
    <mergeCell ref="HXE1:HXF3"/>
    <mergeCell ref="HXG1:HXH3"/>
    <mergeCell ref="HWO1:HWP3"/>
    <mergeCell ref="HWQ1:HWR3"/>
    <mergeCell ref="HWS1:HWT3"/>
    <mergeCell ref="HWU1:HWV3"/>
    <mergeCell ref="HWW1:HWX3"/>
    <mergeCell ref="HWE1:HWF3"/>
    <mergeCell ref="HWG1:HWH3"/>
    <mergeCell ref="HWI1:HWJ3"/>
    <mergeCell ref="HWK1:HWL3"/>
    <mergeCell ref="HWM1:HWN3"/>
    <mergeCell ref="HVU1:HVV3"/>
    <mergeCell ref="HVW1:HVX3"/>
    <mergeCell ref="HVY1:HVZ3"/>
    <mergeCell ref="HWA1:HWB3"/>
    <mergeCell ref="HWC1:HWD3"/>
    <mergeCell ref="HVK1:HVL3"/>
    <mergeCell ref="HVM1:HVN3"/>
    <mergeCell ref="HVO1:HVP3"/>
    <mergeCell ref="HVQ1:HVR3"/>
    <mergeCell ref="HVS1:HVT3"/>
    <mergeCell ref="HVA1:HVB3"/>
    <mergeCell ref="HVC1:HVD3"/>
    <mergeCell ref="HVE1:HVF3"/>
    <mergeCell ref="HVG1:HVH3"/>
    <mergeCell ref="HVI1:HVJ3"/>
    <mergeCell ref="HUQ1:HUR3"/>
    <mergeCell ref="HUS1:HUT3"/>
    <mergeCell ref="HUU1:HUV3"/>
    <mergeCell ref="HUW1:HUX3"/>
    <mergeCell ref="HUY1:HUZ3"/>
    <mergeCell ref="HUG1:HUH3"/>
    <mergeCell ref="HUI1:HUJ3"/>
    <mergeCell ref="HUK1:HUL3"/>
    <mergeCell ref="HUM1:HUN3"/>
    <mergeCell ref="HUO1:HUP3"/>
    <mergeCell ref="HTW1:HTX3"/>
    <mergeCell ref="HTY1:HTZ3"/>
    <mergeCell ref="HUA1:HUB3"/>
    <mergeCell ref="HUC1:HUD3"/>
    <mergeCell ref="HUE1:HUF3"/>
    <mergeCell ref="HTM1:HTN3"/>
    <mergeCell ref="HTO1:HTP3"/>
    <mergeCell ref="HTQ1:HTR3"/>
    <mergeCell ref="HTS1:HTT3"/>
    <mergeCell ref="HTU1:HTV3"/>
    <mergeCell ref="HTC1:HTD3"/>
    <mergeCell ref="HTE1:HTF3"/>
    <mergeCell ref="HTG1:HTH3"/>
    <mergeCell ref="HTI1:HTJ3"/>
    <mergeCell ref="HTK1:HTL3"/>
    <mergeCell ref="HSS1:HST3"/>
    <mergeCell ref="HSU1:HSV3"/>
    <mergeCell ref="HSW1:HSX3"/>
    <mergeCell ref="HSY1:HSZ3"/>
    <mergeCell ref="HTA1:HTB3"/>
    <mergeCell ref="HSI1:HSJ3"/>
    <mergeCell ref="HSK1:HSL3"/>
    <mergeCell ref="HSM1:HSN3"/>
    <mergeCell ref="HSO1:HSP3"/>
    <mergeCell ref="HSQ1:HSR3"/>
    <mergeCell ref="HRY1:HRZ3"/>
    <mergeCell ref="HSA1:HSB3"/>
    <mergeCell ref="HSC1:HSD3"/>
    <mergeCell ref="HSE1:HSF3"/>
    <mergeCell ref="HSG1:HSH3"/>
    <mergeCell ref="HRO1:HRP3"/>
    <mergeCell ref="HRQ1:HRR3"/>
    <mergeCell ref="HRS1:HRT3"/>
    <mergeCell ref="HRU1:HRV3"/>
    <mergeCell ref="HRW1:HRX3"/>
    <mergeCell ref="HRE1:HRF3"/>
    <mergeCell ref="HRG1:HRH3"/>
    <mergeCell ref="HRI1:HRJ3"/>
    <mergeCell ref="HRK1:HRL3"/>
    <mergeCell ref="HRM1:HRN3"/>
    <mergeCell ref="HQU1:HQV3"/>
    <mergeCell ref="HQW1:HQX3"/>
    <mergeCell ref="HQY1:HQZ3"/>
    <mergeCell ref="HRA1:HRB3"/>
    <mergeCell ref="HRC1:HRD3"/>
    <mergeCell ref="HQK1:HQL3"/>
    <mergeCell ref="HQM1:HQN3"/>
    <mergeCell ref="HQO1:HQP3"/>
    <mergeCell ref="HQQ1:HQR3"/>
    <mergeCell ref="HQS1:HQT3"/>
    <mergeCell ref="HQA1:HQB3"/>
    <mergeCell ref="HQC1:HQD3"/>
    <mergeCell ref="HQE1:HQF3"/>
    <mergeCell ref="HQG1:HQH3"/>
    <mergeCell ref="HQI1:HQJ3"/>
    <mergeCell ref="HPQ1:HPR3"/>
    <mergeCell ref="HPS1:HPT3"/>
    <mergeCell ref="HPU1:HPV3"/>
    <mergeCell ref="HPW1:HPX3"/>
    <mergeCell ref="HPY1:HPZ3"/>
    <mergeCell ref="HPG1:HPH3"/>
    <mergeCell ref="HPI1:HPJ3"/>
    <mergeCell ref="HPK1:HPL3"/>
    <mergeCell ref="HPM1:HPN3"/>
    <mergeCell ref="HPO1:HPP3"/>
    <mergeCell ref="HOW1:HOX3"/>
    <mergeCell ref="HOY1:HOZ3"/>
    <mergeCell ref="HPA1:HPB3"/>
    <mergeCell ref="HPC1:HPD3"/>
    <mergeCell ref="HPE1:HPF3"/>
    <mergeCell ref="HOM1:HON3"/>
    <mergeCell ref="HOO1:HOP3"/>
    <mergeCell ref="HOQ1:HOR3"/>
    <mergeCell ref="HOS1:HOT3"/>
    <mergeCell ref="HOU1:HOV3"/>
    <mergeCell ref="HOC1:HOD3"/>
    <mergeCell ref="HOE1:HOF3"/>
    <mergeCell ref="HOG1:HOH3"/>
    <mergeCell ref="HOI1:HOJ3"/>
    <mergeCell ref="HOK1:HOL3"/>
    <mergeCell ref="HNS1:HNT3"/>
    <mergeCell ref="HNU1:HNV3"/>
    <mergeCell ref="HNW1:HNX3"/>
    <mergeCell ref="HNY1:HNZ3"/>
    <mergeCell ref="HOA1:HOB3"/>
    <mergeCell ref="HNI1:HNJ3"/>
    <mergeCell ref="HNK1:HNL3"/>
    <mergeCell ref="HNM1:HNN3"/>
    <mergeCell ref="HNO1:HNP3"/>
    <mergeCell ref="HNQ1:HNR3"/>
    <mergeCell ref="HMY1:HMZ3"/>
    <mergeCell ref="HNA1:HNB3"/>
    <mergeCell ref="HNC1:HND3"/>
    <mergeCell ref="HNE1:HNF3"/>
    <mergeCell ref="HNG1:HNH3"/>
    <mergeCell ref="HMO1:HMP3"/>
    <mergeCell ref="HMQ1:HMR3"/>
    <mergeCell ref="HMS1:HMT3"/>
    <mergeCell ref="HMU1:HMV3"/>
    <mergeCell ref="HMW1:HMX3"/>
    <mergeCell ref="HME1:HMF3"/>
    <mergeCell ref="HMG1:HMH3"/>
    <mergeCell ref="HMI1:HMJ3"/>
    <mergeCell ref="HMK1:HML3"/>
    <mergeCell ref="HMM1:HMN3"/>
    <mergeCell ref="HLU1:HLV3"/>
    <mergeCell ref="HLW1:HLX3"/>
    <mergeCell ref="HLY1:HLZ3"/>
    <mergeCell ref="HMA1:HMB3"/>
    <mergeCell ref="HMC1:HMD3"/>
    <mergeCell ref="HLK1:HLL3"/>
    <mergeCell ref="HLM1:HLN3"/>
    <mergeCell ref="HLO1:HLP3"/>
    <mergeCell ref="HLQ1:HLR3"/>
    <mergeCell ref="HLS1:HLT3"/>
    <mergeCell ref="HLA1:HLB3"/>
    <mergeCell ref="HLC1:HLD3"/>
    <mergeCell ref="HLE1:HLF3"/>
    <mergeCell ref="HLG1:HLH3"/>
    <mergeCell ref="HLI1:HLJ3"/>
    <mergeCell ref="HKQ1:HKR3"/>
    <mergeCell ref="HKS1:HKT3"/>
    <mergeCell ref="HKU1:HKV3"/>
    <mergeCell ref="HKW1:HKX3"/>
    <mergeCell ref="HKY1:HKZ3"/>
    <mergeCell ref="HKG1:HKH3"/>
    <mergeCell ref="HKI1:HKJ3"/>
    <mergeCell ref="HKK1:HKL3"/>
    <mergeCell ref="HKM1:HKN3"/>
    <mergeCell ref="HKO1:HKP3"/>
    <mergeCell ref="HJW1:HJX3"/>
    <mergeCell ref="HJY1:HJZ3"/>
    <mergeCell ref="HKA1:HKB3"/>
    <mergeCell ref="HKC1:HKD3"/>
    <mergeCell ref="HKE1:HKF3"/>
    <mergeCell ref="HJM1:HJN3"/>
    <mergeCell ref="HJO1:HJP3"/>
    <mergeCell ref="HJQ1:HJR3"/>
    <mergeCell ref="HJS1:HJT3"/>
    <mergeCell ref="HJU1:HJV3"/>
    <mergeCell ref="HJC1:HJD3"/>
    <mergeCell ref="HJE1:HJF3"/>
    <mergeCell ref="HJG1:HJH3"/>
    <mergeCell ref="HJI1:HJJ3"/>
    <mergeCell ref="HJK1:HJL3"/>
    <mergeCell ref="HIS1:HIT3"/>
    <mergeCell ref="HIU1:HIV3"/>
    <mergeCell ref="HIW1:HIX3"/>
    <mergeCell ref="HIY1:HIZ3"/>
    <mergeCell ref="HJA1:HJB3"/>
    <mergeCell ref="HII1:HIJ3"/>
    <mergeCell ref="HIK1:HIL3"/>
    <mergeCell ref="HIM1:HIN3"/>
    <mergeCell ref="HIO1:HIP3"/>
    <mergeCell ref="HIQ1:HIR3"/>
    <mergeCell ref="HHY1:HHZ3"/>
    <mergeCell ref="HIA1:HIB3"/>
    <mergeCell ref="HIC1:HID3"/>
    <mergeCell ref="HIE1:HIF3"/>
    <mergeCell ref="HIG1:HIH3"/>
    <mergeCell ref="HHO1:HHP3"/>
    <mergeCell ref="HHQ1:HHR3"/>
    <mergeCell ref="HHS1:HHT3"/>
    <mergeCell ref="HHU1:HHV3"/>
    <mergeCell ref="HHW1:HHX3"/>
    <mergeCell ref="HHE1:HHF3"/>
    <mergeCell ref="HHG1:HHH3"/>
    <mergeCell ref="HHI1:HHJ3"/>
    <mergeCell ref="HHK1:HHL3"/>
    <mergeCell ref="HHM1:HHN3"/>
    <mergeCell ref="HGU1:HGV3"/>
    <mergeCell ref="HGW1:HGX3"/>
    <mergeCell ref="HGY1:HGZ3"/>
    <mergeCell ref="HHA1:HHB3"/>
    <mergeCell ref="HHC1:HHD3"/>
    <mergeCell ref="HGK1:HGL3"/>
    <mergeCell ref="HGM1:HGN3"/>
    <mergeCell ref="HGO1:HGP3"/>
    <mergeCell ref="HGQ1:HGR3"/>
    <mergeCell ref="HGS1:HGT3"/>
    <mergeCell ref="HGA1:HGB3"/>
    <mergeCell ref="HGC1:HGD3"/>
    <mergeCell ref="HGE1:HGF3"/>
    <mergeCell ref="HGG1:HGH3"/>
    <mergeCell ref="HGI1:HGJ3"/>
    <mergeCell ref="HFQ1:HFR3"/>
    <mergeCell ref="HFS1:HFT3"/>
    <mergeCell ref="HFU1:HFV3"/>
    <mergeCell ref="HFW1:HFX3"/>
    <mergeCell ref="HFY1:HFZ3"/>
    <mergeCell ref="HFG1:HFH3"/>
    <mergeCell ref="HFI1:HFJ3"/>
    <mergeCell ref="HFK1:HFL3"/>
    <mergeCell ref="HFM1:HFN3"/>
    <mergeCell ref="HFO1:HFP3"/>
    <mergeCell ref="HEW1:HEX3"/>
    <mergeCell ref="HEY1:HEZ3"/>
    <mergeCell ref="HFA1:HFB3"/>
    <mergeCell ref="HFC1:HFD3"/>
    <mergeCell ref="HFE1:HFF3"/>
    <mergeCell ref="HEM1:HEN3"/>
    <mergeCell ref="HEO1:HEP3"/>
    <mergeCell ref="HEQ1:HER3"/>
    <mergeCell ref="HES1:HET3"/>
    <mergeCell ref="HEU1:HEV3"/>
    <mergeCell ref="HEC1:HED3"/>
    <mergeCell ref="HEE1:HEF3"/>
    <mergeCell ref="HEG1:HEH3"/>
    <mergeCell ref="HEI1:HEJ3"/>
    <mergeCell ref="HEK1:HEL3"/>
    <mergeCell ref="HDS1:HDT3"/>
    <mergeCell ref="HDU1:HDV3"/>
    <mergeCell ref="HDW1:HDX3"/>
    <mergeCell ref="HDY1:HDZ3"/>
    <mergeCell ref="HEA1:HEB3"/>
    <mergeCell ref="HDI1:HDJ3"/>
    <mergeCell ref="HDK1:HDL3"/>
    <mergeCell ref="HDM1:HDN3"/>
    <mergeCell ref="HDO1:HDP3"/>
    <mergeCell ref="HDQ1:HDR3"/>
    <mergeCell ref="HCY1:HCZ3"/>
    <mergeCell ref="HDA1:HDB3"/>
    <mergeCell ref="HDC1:HDD3"/>
    <mergeCell ref="HDE1:HDF3"/>
    <mergeCell ref="HDG1:HDH3"/>
    <mergeCell ref="HCO1:HCP3"/>
    <mergeCell ref="HCQ1:HCR3"/>
    <mergeCell ref="HCS1:HCT3"/>
    <mergeCell ref="HCU1:HCV3"/>
    <mergeCell ref="HCW1:HCX3"/>
    <mergeCell ref="HCE1:HCF3"/>
    <mergeCell ref="HCG1:HCH3"/>
    <mergeCell ref="HCI1:HCJ3"/>
    <mergeCell ref="HCK1:HCL3"/>
    <mergeCell ref="HCM1:HCN3"/>
    <mergeCell ref="HBU1:HBV3"/>
    <mergeCell ref="HBW1:HBX3"/>
    <mergeCell ref="HBY1:HBZ3"/>
    <mergeCell ref="HCA1:HCB3"/>
    <mergeCell ref="HCC1:HCD3"/>
    <mergeCell ref="HBK1:HBL3"/>
    <mergeCell ref="HBM1:HBN3"/>
    <mergeCell ref="HBO1:HBP3"/>
    <mergeCell ref="HBQ1:HBR3"/>
    <mergeCell ref="HBS1:HBT3"/>
    <mergeCell ref="HBA1:HBB3"/>
    <mergeCell ref="HBC1:HBD3"/>
    <mergeCell ref="HBE1:HBF3"/>
    <mergeCell ref="HBG1:HBH3"/>
    <mergeCell ref="HBI1:HBJ3"/>
    <mergeCell ref="HAQ1:HAR3"/>
    <mergeCell ref="HAS1:HAT3"/>
    <mergeCell ref="HAU1:HAV3"/>
    <mergeCell ref="HAW1:HAX3"/>
    <mergeCell ref="HAY1:HAZ3"/>
    <mergeCell ref="HAG1:HAH3"/>
    <mergeCell ref="HAI1:HAJ3"/>
    <mergeCell ref="HAK1:HAL3"/>
    <mergeCell ref="HAM1:HAN3"/>
    <mergeCell ref="HAO1:HAP3"/>
    <mergeCell ref="GZW1:GZX3"/>
    <mergeCell ref="GZY1:GZZ3"/>
    <mergeCell ref="HAA1:HAB3"/>
    <mergeCell ref="HAC1:HAD3"/>
    <mergeCell ref="HAE1:HAF3"/>
    <mergeCell ref="GZM1:GZN3"/>
    <mergeCell ref="GZO1:GZP3"/>
    <mergeCell ref="GZQ1:GZR3"/>
    <mergeCell ref="GZS1:GZT3"/>
    <mergeCell ref="GZU1:GZV3"/>
    <mergeCell ref="GZC1:GZD3"/>
    <mergeCell ref="GZE1:GZF3"/>
    <mergeCell ref="GZG1:GZH3"/>
    <mergeCell ref="GZI1:GZJ3"/>
    <mergeCell ref="GZK1:GZL3"/>
    <mergeCell ref="GYS1:GYT3"/>
    <mergeCell ref="GYU1:GYV3"/>
    <mergeCell ref="GYW1:GYX3"/>
    <mergeCell ref="GYY1:GYZ3"/>
    <mergeCell ref="GZA1:GZB3"/>
    <mergeCell ref="GYI1:GYJ3"/>
    <mergeCell ref="GYK1:GYL3"/>
    <mergeCell ref="GYM1:GYN3"/>
    <mergeCell ref="GYO1:GYP3"/>
    <mergeCell ref="GYQ1:GYR3"/>
    <mergeCell ref="GXY1:GXZ3"/>
    <mergeCell ref="GYA1:GYB3"/>
    <mergeCell ref="GYC1:GYD3"/>
    <mergeCell ref="GYE1:GYF3"/>
    <mergeCell ref="GYG1:GYH3"/>
    <mergeCell ref="GXO1:GXP3"/>
    <mergeCell ref="GXQ1:GXR3"/>
    <mergeCell ref="GXS1:GXT3"/>
    <mergeCell ref="GXU1:GXV3"/>
    <mergeCell ref="GXW1:GXX3"/>
    <mergeCell ref="GXE1:GXF3"/>
    <mergeCell ref="GXG1:GXH3"/>
    <mergeCell ref="GXI1:GXJ3"/>
    <mergeCell ref="GXK1:GXL3"/>
    <mergeCell ref="GXM1:GXN3"/>
    <mergeCell ref="GWU1:GWV3"/>
    <mergeCell ref="GWW1:GWX3"/>
    <mergeCell ref="GWY1:GWZ3"/>
    <mergeCell ref="GXA1:GXB3"/>
    <mergeCell ref="GXC1:GXD3"/>
    <mergeCell ref="GWK1:GWL3"/>
    <mergeCell ref="GWM1:GWN3"/>
    <mergeCell ref="GWO1:GWP3"/>
    <mergeCell ref="GWQ1:GWR3"/>
    <mergeCell ref="GWS1:GWT3"/>
    <mergeCell ref="GWA1:GWB3"/>
    <mergeCell ref="GWC1:GWD3"/>
    <mergeCell ref="GWE1:GWF3"/>
    <mergeCell ref="GWG1:GWH3"/>
    <mergeCell ref="GWI1:GWJ3"/>
    <mergeCell ref="GVQ1:GVR3"/>
    <mergeCell ref="GVS1:GVT3"/>
    <mergeCell ref="GVU1:GVV3"/>
    <mergeCell ref="GVW1:GVX3"/>
    <mergeCell ref="GVY1:GVZ3"/>
    <mergeCell ref="GVG1:GVH3"/>
    <mergeCell ref="GVI1:GVJ3"/>
    <mergeCell ref="GVK1:GVL3"/>
    <mergeCell ref="GVM1:GVN3"/>
    <mergeCell ref="GVO1:GVP3"/>
    <mergeCell ref="GUW1:GUX3"/>
    <mergeCell ref="GUY1:GUZ3"/>
    <mergeCell ref="GVA1:GVB3"/>
    <mergeCell ref="GVC1:GVD3"/>
    <mergeCell ref="GVE1:GVF3"/>
    <mergeCell ref="GUM1:GUN3"/>
    <mergeCell ref="GUO1:GUP3"/>
    <mergeCell ref="GUQ1:GUR3"/>
    <mergeCell ref="GUS1:GUT3"/>
    <mergeCell ref="GUU1:GUV3"/>
    <mergeCell ref="GUC1:GUD3"/>
    <mergeCell ref="GUE1:GUF3"/>
    <mergeCell ref="GUG1:GUH3"/>
    <mergeCell ref="GUI1:GUJ3"/>
    <mergeCell ref="GUK1:GUL3"/>
    <mergeCell ref="GTS1:GTT3"/>
    <mergeCell ref="GTU1:GTV3"/>
    <mergeCell ref="GTW1:GTX3"/>
    <mergeCell ref="GTY1:GTZ3"/>
    <mergeCell ref="GUA1:GUB3"/>
    <mergeCell ref="GTI1:GTJ3"/>
    <mergeCell ref="GTK1:GTL3"/>
    <mergeCell ref="GTM1:GTN3"/>
    <mergeCell ref="GTO1:GTP3"/>
    <mergeCell ref="GTQ1:GTR3"/>
    <mergeCell ref="GSY1:GSZ3"/>
    <mergeCell ref="GTA1:GTB3"/>
    <mergeCell ref="GTC1:GTD3"/>
    <mergeCell ref="GTE1:GTF3"/>
    <mergeCell ref="GTG1:GTH3"/>
    <mergeCell ref="GSO1:GSP3"/>
    <mergeCell ref="GSQ1:GSR3"/>
    <mergeCell ref="GSS1:GST3"/>
    <mergeCell ref="GSU1:GSV3"/>
    <mergeCell ref="GSW1:GSX3"/>
    <mergeCell ref="GSE1:GSF3"/>
    <mergeCell ref="GSG1:GSH3"/>
    <mergeCell ref="GSI1:GSJ3"/>
    <mergeCell ref="GSK1:GSL3"/>
    <mergeCell ref="GSM1:GSN3"/>
    <mergeCell ref="GRU1:GRV3"/>
    <mergeCell ref="GRW1:GRX3"/>
    <mergeCell ref="GRY1:GRZ3"/>
    <mergeCell ref="GSA1:GSB3"/>
    <mergeCell ref="GSC1:GSD3"/>
    <mergeCell ref="GRK1:GRL3"/>
    <mergeCell ref="GRM1:GRN3"/>
    <mergeCell ref="GRO1:GRP3"/>
    <mergeCell ref="GRQ1:GRR3"/>
    <mergeCell ref="GRS1:GRT3"/>
    <mergeCell ref="GRA1:GRB3"/>
    <mergeCell ref="GRC1:GRD3"/>
    <mergeCell ref="GRE1:GRF3"/>
    <mergeCell ref="GRG1:GRH3"/>
    <mergeCell ref="GRI1:GRJ3"/>
    <mergeCell ref="GQQ1:GQR3"/>
    <mergeCell ref="GQS1:GQT3"/>
    <mergeCell ref="GQU1:GQV3"/>
    <mergeCell ref="GQW1:GQX3"/>
    <mergeCell ref="GQY1:GQZ3"/>
    <mergeCell ref="GQG1:GQH3"/>
    <mergeCell ref="GQI1:GQJ3"/>
    <mergeCell ref="GQK1:GQL3"/>
    <mergeCell ref="GQM1:GQN3"/>
    <mergeCell ref="GQO1:GQP3"/>
    <mergeCell ref="GPW1:GPX3"/>
    <mergeCell ref="GPY1:GPZ3"/>
    <mergeCell ref="GQA1:GQB3"/>
    <mergeCell ref="GQC1:GQD3"/>
    <mergeCell ref="GQE1:GQF3"/>
    <mergeCell ref="GPM1:GPN3"/>
    <mergeCell ref="GPO1:GPP3"/>
    <mergeCell ref="GPQ1:GPR3"/>
    <mergeCell ref="GPS1:GPT3"/>
    <mergeCell ref="GPU1:GPV3"/>
    <mergeCell ref="GPC1:GPD3"/>
    <mergeCell ref="GPE1:GPF3"/>
    <mergeCell ref="GPG1:GPH3"/>
    <mergeCell ref="GPI1:GPJ3"/>
    <mergeCell ref="GPK1:GPL3"/>
    <mergeCell ref="GOS1:GOT3"/>
    <mergeCell ref="GOU1:GOV3"/>
    <mergeCell ref="GOW1:GOX3"/>
    <mergeCell ref="GOY1:GOZ3"/>
    <mergeCell ref="GPA1:GPB3"/>
    <mergeCell ref="GOI1:GOJ3"/>
    <mergeCell ref="GOK1:GOL3"/>
    <mergeCell ref="GOM1:GON3"/>
    <mergeCell ref="GOO1:GOP3"/>
    <mergeCell ref="GOQ1:GOR3"/>
    <mergeCell ref="GNY1:GNZ3"/>
    <mergeCell ref="GOA1:GOB3"/>
    <mergeCell ref="GOC1:GOD3"/>
    <mergeCell ref="GOE1:GOF3"/>
    <mergeCell ref="GOG1:GOH3"/>
    <mergeCell ref="GNO1:GNP3"/>
    <mergeCell ref="GNQ1:GNR3"/>
    <mergeCell ref="GNS1:GNT3"/>
    <mergeCell ref="GNU1:GNV3"/>
    <mergeCell ref="GNW1:GNX3"/>
    <mergeCell ref="GNE1:GNF3"/>
    <mergeCell ref="GNG1:GNH3"/>
    <mergeCell ref="GNI1:GNJ3"/>
    <mergeCell ref="GNK1:GNL3"/>
    <mergeCell ref="GNM1:GNN3"/>
    <mergeCell ref="GMU1:GMV3"/>
    <mergeCell ref="GMW1:GMX3"/>
    <mergeCell ref="GMY1:GMZ3"/>
    <mergeCell ref="GNA1:GNB3"/>
    <mergeCell ref="GNC1:GND3"/>
    <mergeCell ref="GMK1:GML3"/>
    <mergeCell ref="GMM1:GMN3"/>
    <mergeCell ref="GMO1:GMP3"/>
    <mergeCell ref="GMQ1:GMR3"/>
    <mergeCell ref="GMS1:GMT3"/>
    <mergeCell ref="GMA1:GMB3"/>
    <mergeCell ref="GMC1:GMD3"/>
    <mergeCell ref="GME1:GMF3"/>
    <mergeCell ref="GMG1:GMH3"/>
    <mergeCell ref="GMI1:GMJ3"/>
    <mergeCell ref="GLQ1:GLR3"/>
    <mergeCell ref="GLS1:GLT3"/>
    <mergeCell ref="GLU1:GLV3"/>
    <mergeCell ref="GLW1:GLX3"/>
    <mergeCell ref="GLY1:GLZ3"/>
    <mergeCell ref="GLG1:GLH3"/>
    <mergeCell ref="GLI1:GLJ3"/>
    <mergeCell ref="GLK1:GLL3"/>
    <mergeCell ref="GLM1:GLN3"/>
    <mergeCell ref="GLO1:GLP3"/>
    <mergeCell ref="GKW1:GKX3"/>
    <mergeCell ref="GKY1:GKZ3"/>
    <mergeCell ref="GLA1:GLB3"/>
    <mergeCell ref="GLC1:GLD3"/>
    <mergeCell ref="GLE1:GLF3"/>
    <mergeCell ref="GKM1:GKN3"/>
    <mergeCell ref="GKO1:GKP3"/>
    <mergeCell ref="GKQ1:GKR3"/>
    <mergeCell ref="GKS1:GKT3"/>
    <mergeCell ref="GKU1:GKV3"/>
    <mergeCell ref="GKC1:GKD3"/>
    <mergeCell ref="GKE1:GKF3"/>
    <mergeCell ref="GKG1:GKH3"/>
    <mergeCell ref="GKI1:GKJ3"/>
    <mergeCell ref="GKK1:GKL3"/>
    <mergeCell ref="GJS1:GJT3"/>
    <mergeCell ref="GJU1:GJV3"/>
    <mergeCell ref="GJW1:GJX3"/>
    <mergeCell ref="GJY1:GJZ3"/>
    <mergeCell ref="GKA1:GKB3"/>
    <mergeCell ref="GJI1:GJJ3"/>
    <mergeCell ref="GJK1:GJL3"/>
    <mergeCell ref="GJM1:GJN3"/>
    <mergeCell ref="GJO1:GJP3"/>
    <mergeCell ref="GJQ1:GJR3"/>
    <mergeCell ref="GIY1:GIZ3"/>
    <mergeCell ref="GJA1:GJB3"/>
    <mergeCell ref="GJC1:GJD3"/>
    <mergeCell ref="GJE1:GJF3"/>
    <mergeCell ref="GJG1:GJH3"/>
    <mergeCell ref="GIO1:GIP3"/>
    <mergeCell ref="GIQ1:GIR3"/>
    <mergeCell ref="GIS1:GIT3"/>
    <mergeCell ref="GIU1:GIV3"/>
    <mergeCell ref="GIW1:GIX3"/>
    <mergeCell ref="GIE1:GIF3"/>
    <mergeCell ref="GIG1:GIH3"/>
    <mergeCell ref="GII1:GIJ3"/>
    <mergeCell ref="GIK1:GIL3"/>
    <mergeCell ref="GIM1:GIN3"/>
    <mergeCell ref="GHU1:GHV3"/>
    <mergeCell ref="GHW1:GHX3"/>
    <mergeCell ref="GHY1:GHZ3"/>
    <mergeCell ref="GIA1:GIB3"/>
    <mergeCell ref="GIC1:GID3"/>
    <mergeCell ref="GHK1:GHL3"/>
    <mergeCell ref="GHM1:GHN3"/>
    <mergeCell ref="GHO1:GHP3"/>
    <mergeCell ref="GHQ1:GHR3"/>
    <mergeCell ref="GHS1:GHT3"/>
    <mergeCell ref="GHA1:GHB3"/>
    <mergeCell ref="GHC1:GHD3"/>
    <mergeCell ref="GHE1:GHF3"/>
    <mergeCell ref="GHG1:GHH3"/>
    <mergeCell ref="GHI1:GHJ3"/>
    <mergeCell ref="GGQ1:GGR3"/>
    <mergeCell ref="GGS1:GGT3"/>
    <mergeCell ref="GGU1:GGV3"/>
    <mergeCell ref="GGW1:GGX3"/>
    <mergeCell ref="GGY1:GGZ3"/>
    <mergeCell ref="GGG1:GGH3"/>
    <mergeCell ref="GGI1:GGJ3"/>
    <mergeCell ref="GGK1:GGL3"/>
    <mergeCell ref="GGM1:GGN3"/>
    <mergeCell ref="GGO1:GGP3"/>
    <mergeCell ref="GFW1:GFX3"/>
    <mergeCell ref="GFY1:GFZ3"/>
    <mergeCell ref="GGA1:GGB3"/>
    <mergeCell ref="GGC1:GGD3"/>
    <mergeCell ref="GGE1:GGF3"/>
    <mergeCell ref="GFM1:GFN3"/>
    <mergeCell ref="GFO1:GFP3"/>
    <mergeCell ref="GFQ1:GFR3"/>
    <mergeCell ref="GFS1:GFT3"/>
    <mergeCell ref="GFU1:GFV3"/>
    <mergeCell ref="GFC1:GFD3"/>
    <mergeCell ref="GFE1:GFF3"/>
    <mergeCell ref="GFG1:GFH3"/>
    <mergeCell ref="GFI1:GFJ3"/>
    <mergeCell ref="GFK1:GFL3"/>
    <mergeCell ref="GES1:GET3"/>
    <mergeCell ref="GEU1:GEV3"/>
    <mergeCell ref="GEW1:GEX3"/>
    <mergeCell ref="GEY1:GEZ3"/>
    <mergeCell ref="GFA1:GFB3"/>
    <mergeCell ref="GEI1:GEJ3"/>
    <mergeCell ref="GEK1:GEL3"/>
    <mergeCell ref="GEM1:GEN3"/>
    <mergeCell ref="GEO1:GEP3"/>
    <mergeCell ref="GEQ1:GER3"/>
    <mergeCell ref="GDY1:GDZ3"/>
    <mergeCell ref="GEA1:GEB3"/>
    <mergeCell ref="GEC1:GED3"/>
    <mergeCell ref="GEE1:GEF3"/>
    <mergeCell ref="GEG1:GEH3"/>
    <mergeCell ref="GDO1:GDP3"/>
    <mergeCell ref="GDQ1:GDR3"/>
    <mergeCell ref="GDS1:GDT3"/>
    <mergeCell ref="GDU1:GDV3"/>
    <mergeCell ref="GDW1:GDX3"/>
    <mergeCell ref="GDE1:GDF3"/>
    <mergeCell ref="GDG1:GDH3"/>
    <mergeCell ref="GDI1:GDJ3"/>
    <mergeCell ref="GDK1:GDL3"/>
    <mergeCell ref="GDM1:GDN3"/>
    <mergeCell ref="GCU1:GCV3"/>
    <mergeCell ref="GCW1:GCX3"/>
    <mergeCell ref="GCY1:GCZ3"/>
    <mergeCell ref="GDA1:GDB3"/>
    <mergeCell ref="GDC1:GDD3"/>
    <mergeCell ref="GCK1:GCL3"/>
    <mergeCell ref="GCM1:GCN3"/>
    <mergeCell ref="GCO1:GCP3"/>
    <mergeCell ref="GCQ1:GCR3"/>
    <mergeCell ref="GCS1:GCT3"/>
    <mergeCell ref="GCA1:GCB3"/>
    <mergeCell ref="GCC1:GCD3"/>
    <mergeCell ref="GCE1:GCF3"/>
    <mergeCell ref="GCG1:GCH3"/>
    <mergeCell ref="GCI1:GCJ3"/>
    <mergeCell ref="GBQ1:GBR3"/>
    <mergeCell ref="GBS1:GBT3"/>
    <mergeCell ref="GBU1:GBV3"/>
    <mergeCell ref="GBW1:GBX3"/>
    <mergeCell ref="GBY1:GBZ3"/>
    <mergeCell ref="GBG1:GBH3"/>
    <mergeCell ref="GBI1:GBJ3"/>
    <mergeCell ref="GBK1:GBL3"/>
    <mergeCell ref="GBM1:GBN3"/>
    <mergeCell ref="GBO1:GBP3"/>
    <mergeCell ref="GAW1:GAX3"/>
    <mergeCell ref="GAY1:GAZ3"/>
    <mergeCell ref="GBA1:GBB3"/>
    <mergeCell ref="GBC1:GBD3"/>
    <mergeCell ref="GBE1:GBF3"/>
    <mergeCell ref="GAM1:GAN3"/>
    <mergeCell ref="GAO1:GAP3"/>
    <mergeCell ref="GAQ1:GAR3"/>
    <mergeCell ref="GAS1:GAT3"/>
    <mergeCell ref="GAU1:GAV3"/>
    <mergeCell ref="GAC1:GAD3"/>
    <mergeCell ref="GAE1:GAF3"/>
    <mergeCell ref="GAG1:GAH3"/>
    <mergeCell ref="GAI1:GAJ3"/>
    <mergeCell ref="GAK1:GAL3"/>
    <mergeCell ref="FZS1:FZT3"/>
    <mergeCell ref="FZU1:FZV3"/>
    <mergeCell ref="FZW1:FZX3"/>
    <mergeCell ref="FZY1:FZZ3"/>
    <mergeCell ref="GAA1:GAB3"/>
    <mergeCell ref="FZI1:FZJ3"/>
    <mergeCell ref="FZK1:FZL3"/>
    <mergeCell ref="FZM1:FZN3"/>
    <mergeCell ref="FZO1:FZP3"/>
    <mergeCell ref="FZQ1:FZR3"/>
    <mergeCell ref="FYY1:FYZ3"/>
    <mergeCell ref="FZA1:FZB3"/>
    <mergeCell ref="FZC1:FZD3"/>
    <mergeCell ref="FZE1:FZF3"/>
    <mergeCell ref="FZG1:FZH3"/>
    <mergeCell ref="FYO1:FYP3"/>
    <mergeCell ref="FYQ1:FYR3"/>
    <mergeCell ref="FYS1:FYT3"/>
    <mergeCell ref="FYU1:FYV3"/>
    <mergeCell ref="FYW1:FYX3"/>
    <mergeCell ref="FYE1:FYF3"/>
    <mergeCell ref="FYG1:FYH3"/>
    <mergeCell ref="FYI1:FYJ3"/>
    <mergeCell ref="FYK1:FYL3"/>
    <mergeCell ref="FYM1:FYN3"/>
    <mergeCell ref="FXU1:FXV3"/>
    <mergeCell ref="FXW1:FXX3"/>
    <mergeCell ref="FXY1:FXZ3"/>
    <mergeCell ref="FYA1:FYB3"/>
    <mergeCell ref="FYC1:FYD3"/>
    <mergeCell ref="FXK1:FXL3"/>
    <mergeCell ref="FXM1:FXN3"/>
    <mergeCell ref="FXO1:FXP3"/>
    <mergeCell ref="FXQ1:FXR3"/>
    <mergeCell ref="FXS1:FXT3"/>
    <mergeCell ref="FXA1:FXB3"/>
    <mergeCell ref="FXC1:FXD3"/>
    <mergeCell ref="FXE1:FXF3"/>
    <mergeCell ref="FXG1:FXH3"/>
    <mergeCell ref="FXI1:FXJ3"/>
    <mergeCell ref="FWQ1:FWR3"/>
    <mergeCell ref="FWS1:FWT3"/>
    <mergeCell ref="FWU1:FWV3"/>
    <mergeCell ref="FWW1:FWX3"/>
    <mergeCell ref="FWY1:FWZ3"/>
    <mergeCell ref="FWG1:FWH3"/>
    <mergeCell ref="FWI1:FWJ3"/>
    <mergeCell ref="FWK1:FWL3"/>
    <mergeCell ref="FWM1:FWN3"/>
    <mergeCell ref="FWO1:FWP3"/>
    <mergeCell ref="FVW1:FVX3"/>
    <mergeCell ref="FVY1:FVZ3"/>
    <mergeCell ref="FWA1:FWB3"/>
    <mergeCell ref="FWC1:FWD3"/>
    <mergeCell ref="FWE1:FWF3"/>
    <mergeCell ref="FVM1:FVN3"/>
    <mergeCell ref="FVO1:FVP3"/>
    <mergeCell ref="FVQ1:FVR3"/>
    <mergeCell ref="FVS1:FVT3"/>
    <mergeCell ref="FVU1:FVV3"/>
    <mergeCell ref="FVC1:FVD3"/>
    <mergeCell ref="FVE1:FVF3"/>
    <mergeCell ref="FVG1:FVH3"/>
    <mergeCell ref="FVI1:FVJ3"/>
    <mergeCell ref="FVK1:FVL3"/>
    <mergeCell ref="FUS1:FUT3"/>
    <mergeCell ref="FUU1:FUV3"/>
    <mergeCell ref="FUW1:FUX3"/>
    <mergeCell ref="FUY1:FUZ3"/>
    <mergeCell ref="FVA1:FVB3"/>
    <mergeCell ref="FUI1:FUJ3"/>
    <mergeCell ref="FUK1:FUL3"/>
    <mergeCell ref="FUM1:FUN3"/>
    <mergeCell ref="FUO1:FUP3"/>
    <mergeCell ref="FUQ1:FUR3"/>
    <mergeCell ref="FTY1:FTZ3"/>
    <mergeCell ref="FUA1:FUB3"/>
    <mergeCell ref="FUC1:FUD3"/>
    <mergeCell ref="FUE1:FUF3"/>
    <mergeCell ref="FUG1:FUH3"/>
    <mergeCell ref="FTO1:FTP3"/>
    <mergeCell ref="FTQ1:FTR3"/>
    <mergeCell ref="FTS1:FTT3"/>
    <mergeCell ref="FTU1:FTV3"/>
    <mergeCell ref="FTW1:FTX3"/>
    <mergeCell ref="FTE1:FTF3"/>
    <mergeCell ref="FTG1:FTH3"/>
    <mergeCell ref="FTI1:FTJ3"/>
    <mergeCell ref="FTK1:FTL3"/>
    <mergeCell ref="FTM1:FTN3"/>
    <mergeCell ref="FSU1:FSV3"/>
    <mergeCell ref="FSW1:FSX3"/>
    <mergeCell ref="FSY1:FSZ3"/>
    <mergeCell ref="FTA1:FTB3"/>
    <mergeCell ref="FTC1:FTD3"/>
    <mergeCell ref="FSK1:FSL3"/>
    <mergeCell ref="FSM1:FSN3"/>
    <mergeCell ref="FSO1:FSP3"/>
    <mergeCell ref="FSQ1:FSR3"/>
    <mergeCell ref="FSS1:FST3"/>
    <mergeCell ref="FSA1:FSB3"/>
    <mergeCell ref="FSC1:FSD3"/>
    <mergeCell ref="FSE1:FSF3"/>
    <mergeCell ref="FSG1:FSH3"/>
    <mergeCell ref="FSI1:FSJ3"/>
    <mergeCell ref="FRQ1:FRR3"/>
    <mergeCell ref="FRS1:FRT3"/>
    <mergeCell ref="FRU1:FRV3"/>
    <mergeCell ref="FRW1:FRX3"/>
    <mergeCell ref="FRY1:FRZ3"/>
    <mergeCell ref="FRG1:FRH3"/>
    <mergeCell ref="FRI1:FRJ3"/>
    <mergeCell ref="FRK1:FRL3"/>
    <mergeCell ref="FRM1:FRN3"/>
    <mergeCell ref="FRO1:FRP3"/>
    <mergeCell ref="FQW1:FQX3"/>
    <mergeCell ref="FQY1:FQZ3"/>
    <mergeCell ref="FRA1:FRB3"/>
    <mergeCell ref="FRC1:FRD3"/>
    <mergeCell ref="FRE1:FRF3"/>
    <mergeCell ref="FQM1:FQN3"/>
    <mergeCell ref="FQO1:FQP3"/>
    <mergeCell ref="FQQ1:FQR3"/>
    <mergeCell ref="FQS1:FQT3"/>
    <mergeCell ref="FQU1:FQV3"/>
    <mergeCell ref="FQC1:FQD3"/>
    <mergeCell ref="FQE1:FQF3"/>
    <mergeCell ref="FQG1:FQH3"/>
    <mergeCell ref="FQI1:FQJ3"/>
    <mergeCell ref="FQK1:FQL3"/>
    <mergeCell ref="FPS1:FPT3"/>
    <mergeCell ref="FPU1:FPV3"/>
    <mergeCell ref="FPW1:FPX3"/>
    <mergeCell ref="FPY1:FPZ3"/>
    <mergeCell ref="FQA1:FQB3"/>
    <mergeCell ref="FPI1:FPJ3"/>
    <mergeCell ref="FPK1:FPL3"/>
    <mergeCell ref="FPM1:FPN3"/>
    <mergeCell ref="FPO1:FPP3"/>
    <mergeCell ref="FPQ1:FPR3"/>
    <mergeCell ref="FOY1:FOZ3"/>
    <mergeCell ref="FPA1:FPB3"/>
    <mergeCell ref="FPC1:FPD3"/>
    <mergeCell ref="FPE1:FPF3"/>
    <mergeCell ref="FPG1:FPH3"/>
    <mergeCell ref="FOO1:FOP3"/>
    <mergeCell ref="FOQ1:FOR3"/>
    <mergeCell ref="FOS1:FOT3"/>
    <mergeCell ref="FOU1:FOV3"/>
    <mergeCell ref="FOW1:FOX3"/>
    <mergeCell ref="FOE1:FOF3"/>
    <mergeCell ref="FOG1:FOH3"/>
    <mergeCell ref="FOI1:FOJ3"/>
    <mergeCell ref="FOK1:FOL3"/>
    <mergeCell ref="FOM1:FON3"/>
    <mergeCell ref="FNU1:FNV3"/>
    <mergeCell ref="FNW1:FNX3"/>
    <mergeCell ref="FNY1:FNZ3"/>
    <mergeCell ref="FOA1:FOB3"/>
    <mergeCell ref="FOC1:FOD3"/>
    <mergeCell ref="FNK1:FNL3"/>
    <mergeCell ref="FNM1:FNN3"/>
    <mergeCell ref="FNO1:FNP3"/>
    <mergeCell ref="FNQ1:FNR3"/>
    <mergeCell ref="FNS1:FNT3"/>
    <mergeCell ref="FNA1:FNB3"/>
    <mergeCell ref="FNC1:FND3"/>
    <mergeCell ref="FNE1:FNF3"/>
    <mergeCell ref="FNG1:FNH3"/>
    <mergeCell ref="FNI1:FNJ3"/>
    <mergeCell ref="FMQ1:FMR3"/>
    <mergeCell ref="FMS1:FMT3"/>
    <mergeCell ref="FMU1:FMV3"/>
    <mergeCell ref="FMW1:FMX3"/>
    <mergeCell ref="FMY1:FMZ3"/>
    <mergeCell ref="FMG1:FMH3"/>
    <mergeCell ref="FMI1:FMJ3"/>
    <mergeCell ref="FMK1:FML3"/>
    <mergeCell ref="FMM1:FMN3"/>
    <mergeCell ref="FMO1:FMP3"/>
    <mergeCell ref="FLW1:FLX3"/>
    <mergeCell ref="FLY1:FLZ3"/>
    <mergeCell ref="FMA1:FMB3"/>
    <mergeCell ref="FMC1:FMD3"/>
    <mergeCell ref="FME1:FMF3"/>
    <mergeCell ref="FLM1:FLN3"/>
    <mergeCell ref="FLO1:FLP3"/>
    <mergeCell ref="FLQ1:FLR3"/>
    <mergeCell ref="FLS1:FLT3"/>
    <mergeCell ref="FLU1:FLV3"/>
    <mergeCell ref="FLC1:FLD3"/>
    <mergeCell ref="FLE1:FLF3"/>
    <mergeCell ref="FLG1:FLH3"/>
    <mergeCell ref="FLI1:FLJ3"/>
    <mergeCell ref="FLK1:FLL3"/>
    <mergeCell ref="FKS1:FKT3"/>
    <mergeCell ref="FKU1:FKV3"/>
    <mergeCell ref="FKW1:FKX3"/>
    <mergeCell ref="FKY1:FKZ3"/>
    <mergeCell ref="FLA1:FLB3"/>
    <mergeCell ref="FKI1:FKJ3"/>
    <mergeCell ref="FKK1:FKL3"/>
    <mergeCell ref="FKM1:FKN3"/>
    <mergeCell ref="FKO1:FKP3"/>
    <mergeCell ref="FKQ1:FKR3"/>
    <mergeCell ref="FJY1:FJZ3"/>
    <mergeCell ref="FKA1:FKB3"/>
    <mergeCell ref="FKC1:FKD3"/>
    <mergeCell ref="FKE1:FKF3"/>
    <mergeCell ref="FKG1:FKH3"/>
    <mergeCell ref="FJO1:FJP3"/>
    <mergeCell ref="FJQ1:FJR3"/>
    <mergeCell ref="FJS1:FJT3"/>
    <mergeCell ref="FJU1:FJV3"/>
    <mergeCell ref="FJW1:FJX3"/>
    <mergeCell ref="FJE1:FJF3"/>
    <mergeCell ref="FJG1:FJH3"/>
    <mergeCell ref="FJI1:FJJ3"/>
    <mergeCell ref="FJK1:FJL3"/>
    <mergeCell ref="FJM1:FJN3"/>
    <mergeCell ref="FIU1:FIV3"/>
    <mergeCell ref="FIW1:FIX3"/>
    <mergeCell ref="FIY1:FIZ3"/>
    <mergeCell ref="FJA1:FJB3"/>
    <mergeCell ref="FJC1:FJD3"/>
    <mergeCell ref="FIK1:FIL3"/>
    <mergeCell ref="FIM1:FIN3"/>
    <mergeCell ref="FIO1:FIP3"/>
    <mergeCell ref="FIQ1:FIR3"/>
    <mergeCell ref="FIS1:FIT3"/>
    <mergeCell ref="FIA1:FIB3"/>
    <mergeCell ref="FIC1:FID3"/>
    <mergeCell ref="FIE1:FIF3"/>
    <mergeCell ref="FIG1:FIH3"/>
    <mergeCell ref="FII1:FIJ3"/>
    <mergeCell ref="FHQ1:FHR3"/>
    <mergeCell ref="FHS1:FHT3"/>
    <mergeCell ref="FHU1:FHV3"/>
    <mergeCell ref="FHW1:FHX3"/>
    <mergeCell ref="FHY1:FHZ3"/>
    <mergeCell ref="FHG1:FHH3"/>
    <mergeCell ref="FHI1:FHJ3"/>
    <mergeCell ref="FHK1:FHL3"/>
    <mergeCell ref="FHM1:FHN3"/>
    <mergeCell ref="FHO1:FHP3"/>
    <mergeCell ref="FGW1:FGX3"/>
    <mergeCell ref="FGY1:FGZ3"/>
    <mergeCell ref="FHA1:FHB3"/>
    <mergeCell ref="FHC1:FHD3"/>
    <mergeCell ref="FHE1:FHF3"/>
    <mergeCell ref="FGM1:FGN3"/>
    <mergeCell ref="FGO1:FGP3"/>
    <mergeCell ref="FGQ1:FGR3"/>
    <mergeCell ref="FGS1:FGT3"/>
    <mergeCell ref="FGU1:FGV3"/>
    <mergeCell ref="FGC1:FGD3"/>
    <mergeCell ref="FGE1:FGF3"/>
    <mergeCell ref="FGG1:FGH3"/>
    <mergeCell ref="FGI1:FGJ3"/>
    <mergeCell ref="FGK1:FGL3"/>
    <mergeCell ref="FFS1:FFT3"/>
    <mergeCell ref="FFU1:FFV3"/>
    <mergeCell ref="FFW1:FFX3"/>
    <mergeCell ref="FFY1:FFZ3"/>
    <mergeCell ref="FGA1:FGB3"/>
    <mergeCell ref="FFI1:FFJ3"/>
    <mergeCell ref="FFK1:FFL3"/>
    <mergeCell ref="FFM1:FFN3"/>
    <mergeCell ref="FFO1:FFP3"/>
    <mergeCell ref="FFQ1:FFR3"/>
    <mergeCell ref="FEY1:FEZ3"/>
    <mergeCell ref="FFA1:FFB3"/>
    <mergeCell ref="FFC1:FFD3"/>
    <mergeCell ref="FFE1:FFF3"/>
    <mergeCell ref="FFG1:FFH3"/>
    <mergeCell ref="FEO1:FEP3"/>
    <mergeCell ref="FEQ1:FER3"/>
    <mergeCell ref="FES1:FET3"/>
    <mergeCell ref="FEU1:FEV3"/>
    <mergeCell ref="FEW1:FEX3"/>
    <mergeCell ref="FEE1:FEF3"/>
    <mergeCell ref="FEG1:FEH3"/>
    <mergeCell ref="FEI1:FEJ3"/>
    <mergeCell ref="FEK1:FEL3"/>
    <mergeCell ref="FEM1:FEN3"/>
    <mergeCell ref="FDU1:FDV3"/>
    <mergeCell ref="FDW1:FDX3"/>
    <mergeCell ref="FDY1:FDZ3"/>
    <mergeCell ref="FEA1:FEB3"/>
    <mergeCell ref="FEC1:FED3"/>
    <mergeCell ref="FDK1:FDL3"/>
    <mergeCell ref="FDM1:FDN3"/>
    <mergeCell ref="FDO1:FDP3"/>
    <mergeCell ref="FDQ1:FDR3"/>
    <mergeCell ref="FDS1:FDT3"/>
    <mergeCell ref="FDA1:FDB3"/>
    <mergeCell ref="FDC1:FDD3"/>
    <mergeCell ref="FDE1:FDF3"/>
    <mergeCell ref="FDG1:FDH3"/>
    <mergeCell ref="FDI1:FDJ3"/>
    <mergeCell ref="FCQ1:FCR3"/>
    <mergeCell ref="FCS1:FCT3"/>
    <mergeCell ref="FCU1:FCV3"/>
    <mergeCell ref="FCW1:FCX3"/>
    <mergeCell ref="FCY1:FCZ3"/>
    <mergeCell ref="FCG1:FCH3"/>
    <mergeCell ref="FCI1:FCJ3"/>
    <mergeCell ref="FCK1:FCL3"/>
    <mergeCell ref="FCM1:FCN3"/>
    <mergeCell ref="FCO1:FCP3"/>
    <mergeCell ref="FBW1:FBX3"/>
    <mergeCell ref="FBY1:FBZ3"/>
    <mergeCell ref="FCA1:FCB3"/>
    <mergeCell ref="FCC1:FCD3"/>
    <mergeCell ref="FCE1:FCF3"/>
    <mergeCell ref="FBM1:FBN3"/>
    <mergeCell ref="FBO1:FBP3"/>
    <mergeCell ref="FBQ1:FBR3"/>
    <mergeCell ref="FBS1:FBT3"/>
    <mergeCell ref="FBU1:FBV3"/>
    <mergeCell ref="FBC1:FBD3"/>
    <mergeCell ref="FBE1:FBF3"/>
    <mergeCell ref="FBG1:FBH3"/>
    <mergeCell ref="FBI1:FBJ3"/>
    <mergeCell ref="FBK1:FBL3"/>
    <mergeCell ref="FAS1:FAT3"/>
    <mergeCell ref="FAU1:FAV3"/>
    <mergeCell ref="FAW1:FAX3"/>
    <mergeCell ref="FAY1:FAZ3"/>
    <mergeCell ref="FBA1:FBB3"/>
    <mergeCell ref="FAI1:FAJ3"/>
    <mergeCell ref="FAK1:FAL3"/>
    <mergeCell ref="FAM1:FAN3"/>
    <mergeCell ref="FAO1:FAP3"/>
    <mergeCell ref="FAQ1:FAR3"/>
    <mergeCell ref="EZY1:EZZ3"/>
    <mergeCell ref="FAA1:FAB3"/>
    <mergeCell ref="FAC1:FAD3"/>
    <mergeCell ref="FAE1:FAF3"/>
    <mergeCell ref="FAG1:FAH3"/>
    <mergeCell ref="EZO1:EZP3"/>
    <mergeCell ref="EZQ1:EZR3"/>
    <mergeCell ref="EZS1:EZT3"/>
    <mergeCell ref="EZU1:EZV3"/>
    <mergeCell ref="EZW1:EZX3"/>
    <mergeCell ref="EZE1:EZF3"/>
    <mergeCell ref="EZG1:EZH3"/>
    <mergeCell ref="EZI1:EZJ3"/>
    <mergeCell ref="EZK1:EZL3"/>
    <mergeCell ref="EZM1:EZN3"/>
    <mergeCell ref="EYU1:EYV3"/>
    <mergeCell ref="EYW1:EYX3"/>
    <mergeCell ref="EYY1:EYZ3"/>
    <mergeCell ref="EZA1:EZB3"/>
    <mergeCell ref="EZC1:EZD3"/>
    <mergeCell ref="EYK1:EYL3"/>
    <mergeCell ref="EYM1:EYN3"/>
    <mergeCell ref="EYO1:EYP3"/>
    <mergeCell ref="EYQ1:EYR3"/>
    <mergeCell ref="EYS1:EYT3"/>
    <mergeCell ref="EYA1:EYB3"/>
    <mergeCell ref="EYC1:EYD3"/>
    <mergeCell ref="EYE1:EYF3"/>
    <mergeCell ref="EYG1:EYH3"/>
    <mergeCell ref="EYI1:EYJ3"/>
    <mergeCell ref="EXQ1:EXR3"/>
    <mergeCell ref="EXS1:EXT3"/>
    <mergeCell ref="EXU1:EXV3"/>
    <mergeCell ref="EXW1:EXX3"/>
    <mergeCell ref="EXY1:EXZ3"/>
    <mergeCell ref="EXG1:EXH3"/>
    <mergeCell ref="EXI1:EXJ3"/>
    <mergeCell ref="EXK1:EXL3"/>
    <mergeCell ref="EXM1:EXN3"/>
    <mergeCell ref="EXO1:EXP3"/>
    <mergeCell ref="EWW1:EWX3"/>
    <mergeCell ref="EWY1:EWZ3"/>
    <mergeCell ref="EXA1:EXB3"/>
    <mergeCell ref="EXC1:EXD3"/>
    <mergeCell ref="EXE1:EXF3"/>
    <mergeCell ref="EWM1:EWN3"/>
    <mergeCell ref="EWO1:EWP3"/>
    <mergeCell ref="EWQ1:EWR3"/>
    <mergeCell ref="EWS1:EWT3"/>
    <mergeCell ref="EWU1:EWV3"/>
    <mergeCell ref="EWC1:EWD3"/>
    <mergeCell ref="EWE1:EWF3"/>
    <mergeCell ref="EWG1:EWH3"/>
    <mergeCell ref="EWI1:EWJ3"/>
    <mergeCell ref="EWK1:EWL3"/>
    <mergeCell ref="EVS1:EVT3"/>
    <mergeCell ref="EVU1:EVV3"/>
    <mergeCell ref="EVW1:EVX3"/>
    <mergeCell ref="EVY1:EVZ3"/>
    <mergeCell ref="EWA1:EWB3"/>
    <mergeCell ref="EVI1:EVJ3"/>
    <mergeCell ref="EVK1:EVL3"/>
    <mergeCell ref="EVM1:EVN3"/>
    <mergeCell ref="EVO1:EVP3"/>
    <mergeCell ref="EVQ1:EVR3"/>
    <mergeCell ref="EUY1:EUZ3"/>
    <mergeCell ref="EVA1:EVB3"/>
    <mergeCell ref="EVC1:EVD3"/>
    <mergeCell ref="EVE1:EVF3"/>
    <mergeCell ref="EVG1:EVH3"/>
    <mergeCell ref="EUO1:EUP3"/>
    <mergeCell ref="EUQ1:EUR3"/>
    <mergeCell ref="EUS1:EUT3"/>
    <mergeCell ref="EUU1:EUV3"/>
    <mergeCell ref="EUW1:EUX3"/>
    <mergeCell ref="EUE1:EUF3"/>
    <mergeCell ref="EUG1:EUH3"/>
    <mergeCell ref="EUI1:EUJ3"/>
    <mergeCell ref="EUK1:EUL3"/>
    <mergeCell ref="EUM1:EUN3"/>
    <mergeCell ref="ETU1:ETV3"/>
    <mergeCell ref="ETW1:ETX3"/>
    <mergeCell ref="ETY1:ETZ3"/>
    <mergeCell ref="EUA1:EUB3"/>
    <mergeCell ref="EUC1:EUD3"/>
    <mergeCell ref="ETK1:ETL3"/>
    <mergeCell ref="ETM1:ETN3"/>
    <mergeCell ref="ETO1:ETP3"/>
    <mergeCell ref="ETQ1:ETR3"/>
    <mergeCell ref="ETS1:ETT3"/>
    <mergeCell ref="ETA1:ETB3"/>
    <mergeCell ref="ETC1:ETD3"/>
    <mergeCell ref="ETE1:ETF3"/>
    <mergeCell ref="ETG1:ETH3"/>
    <mergeCell ref="ETI1:ETJ3"/>
    <mergeCell ref="ESQ1:ESR3"/>
    <mergeCell ref="ESS1:EST3"/>
    <mergeCell ref="ESU1:ESV3"/>
    <mergeCell ref="ESW1:ESX3"/>
    <mergeCell ref="ESY1:ESZ3"/>
    <mergeCell ref="ESG1:ESH3"/>
    <mergeCell ref="ESI1:ESJ3"/>
    <mergeCell ref="ESK1:ESL3"/>
    <mergeCell ref="ESM1:ESN3"/>
    <mergeCell ref="ESO1:ESP3"/>
    <mergeCell ref="ERW1:ERX3"/>
    <mergeCell ref="ERY1:ERZ3"/>
    <mergeCell ref="ESA1:ESB3"/>
    <mergeCell ref="ESC1:ESD3"/>
    <mergeCell ref="ESE1:ESF3"/>
    <mergeCell ref="ERM1:ERN3"/>
    <mergeCell ref="ERO1:ERP3"/>
    <mergeCell ref="ERQ1:ERR3"/>
    <mergeCell ref="ERS1:ERT3"/>
    <mergeCell ref="ERU1:ERV3"/>
    <mergeCell ref="ERC1:ERD3"/>
    <mergeCell ref="ERE1:ERF3"/>
    <mergeCell ref="ERG1:ERH3"/>
    <mergeCell ref="ERI1:ERJ3"/>
    <mergeCell ref="ERK1:ERL3"/>
    <mergeCell ref="EQS1:EQT3"/>
    <mergeCell ref="EQU1:EQV3"/>
    <mergeCell ref="EQW1:EQX3"/>
    <mergeCell ref="EQY1:EQZ3"/>
    <mergeCell ref="ERA1:ERB3"/>
    <mergeCell ref="EQI1:EQJ3"/>
    <mergeCell ref="EQK1:EQL3"/>
    <mergeCell ref="EQM1:EQN3"/>
    <mergeCell ref="EQO1:EQP3"/>
    <mergeCell ref="EQQ1:EQR3"/>
    <mergeCell ref="EPY1:EPZ3"/>
    <mergeCell ref="EQA1:EQB3"/>
    <mergeCell ref="EQC1:EQD3"/>
    <mergeCell ref="EQE1:EQF3"/>
    <mergeCell ref="EQG1:EQH3"/>
    <mergeCell ref="EPO1:EPP3"/>
    <mergeCell ref="EPQ1:EPR3"/>
    <mergeCell ref="EPS1:EPT3"/>
    <mergeCell ref="EPU1:EPV3"/>
    <mergeCell ref="EPW1:EPX3"/>
    <mergeCell ref="EPE1:EPF3"/>
    <mergeCell ref="EPG1:EPH3"/>
    <mergeCell ref="EPI1:EPJ3"/>
    <mergeCell ref="EPK1:EPL3"/>
    <mergeCell ref="EPM1:EPN3"/>
    <mergeCell ref="EOU1:EOV3"/>
    <mergeCell ref="EOW1:EOX3"/>
    <mergeCell ref="EOY1:EOZ3"/>
    <mergeCell ref="EPA1:EPB3"/>
    <mergeCell ref="EPC1:EPD3"/>
    <mergeCell ref="EOK1:EOL3"/>
    <mergeCell ref="EOM1:EON3"/>
    <mergeCell ref="EOO1:EOP3"/>
    <mergeCell ref="EOQ1:EOR3"/>
    <mergeCell ref="EOS1:EOT3"/>
    <mergeCell ref="EOA1:EOB3"/>
    <mergeCell ref="EOC1:EOD3"/>
    <mergeCell ref="EOE1:EOF3"/>
    <mergeCell ref="EOG1:EOH3"/>
    <mergeCell ref="EOI1:EOJ3"/>
    <mergeCell ref="ENQ1:ENR3"/>
    <mergeCell ref="ENS1:ENT3"/>
    <mergeCell ref="ENU1:ENV3"/>
    <mergeCell ref="ENW1:ENX3"/>
    <mergeCell ref="ENY1:ENZ3"/>
    <mergeCell ref="ENG1:ENH3"/>
    <mergeCell ref="ENI1:ENJ3"/>
    <mergeCell ref="ENK1:ENL3"/>
    <mergeCell ref="ENM1:ENN3"/>
    <mergeCell ref="ENO1:ENP3"/>
    <mergeCell ref="EMW1:EMX3"/>
    <mergeCell ref="EMY1:EMZ3"/>
    <mergeCell ref="ENA1:ENB3"/>
    <mergeCell ref="ENC1:END3"/>
    <mergeCell ref="ENE1:ENF3"/>
    <mergeCell ref="EMM1:EMN3"/>
    <mergeCell ref="EMO1:EMP3"/>
    <mergeCell ref="EMQ1:EMR3"/>
    <mergeCell ref="EMS1:EMT3"/>
    <mergeCell ref="EMU1:EMV3"/>
    <mergeCell ref="EMC1:EMD3"/>
    <mergeCell ref="EME1:EMF3"/>
    <mergeCell ref="EMG1:EMH3"/>
    <mergeCell ref="EMI1:EMJ3"/>
    <mergeCell ref="EMK1:EML3"/>
    <mergeCell ref="ELS1:ELT3"/>
    <mergeCell ref="ELU1:ELV3"/>
    <mergeCell ref="ELW1:ELX3"/>
    <mergeCell ref="ELY1:ELZ3"/>
    <mergeCell ref="EMA1:EMB3"/>
    <mergeCell ref="ELI1:ELJ3"/>
    <mergeCell ref="ELK1:ELL3"/>
    <mergeCell ref="ELM1:ELN3"/>
    <mergeCell ref="ELO1:ELP3"/>
    <mergeCell ref="ELQ1:ELR3"/>
    <mergeCell ref="EKY1:EKZ3"/>
    <mergeCell ref="ELA1:ELB3"/>
    <mergeCell ref="ELC1:ELD3"/>
    <mergeCell ref="ELE1:ELF3"/>
    <mergeCell ref="ELG1:ELH3"/>
    <mergeCell ref="EKO1:EKP3"/>
    <mergeCell ref="EKQ1:EKR3"/>
    <mergeCell ref="EKS1:EKT3"/>
    <mergeCell ref="EKU1:EKV3"/>
    <mergeCell ref="EKW1:EKX3"/>
    <mergeCell ref="EKE1:EKF3"/>
    <mergeCell ref="EKG1:EKH3"/>
    <mergeCell ref="EKI1:EKJ3"/>
    <mergeCell ref="EKK1:EKL3"/>
    <mergeCell ref="EKM1:EKN3"/>
    <mergeCell ref="EJU1:EJV3"/>
    <mergeCell ref="EJW1:EJX3"/>
    <mergeCell ref="EJY1:EJZ3"/>
    <mergeCell ref="EKA1:EKB3"/>
    <mergeCell ref="EKC1:EKD3"/>
    <mergeCell ref="EJK1:EJL3"/>
    <mergeCell ref="EJM1:EJN3"/>
    <mergeCell ref="EJO1:EJP3"/>
    <mergeCell ref="EJQ1:EJR3"/>
    <mergeCell ref="EJS1:EJT3"/>
    <mergeCell ref="EJA1:EJB3"/>
    <mergeCell ref="EJC1:EJD3"/>
    <mergeCell ref="EJE1:EJF3"/>
    <mergeCell ref="EJG1:EJH3"/>
    <mergeCell ref="EJI1:EJJ3"/>
    <mergeCell ref="EIQ1:EIR3"/>
    <mergeCell ref="EIS1:EIT3"/>
    <mergeCell ref="EIU1:EIV3"/>
    <mergeCell ref="EIW1:EIX3"/>
    <mergeCell ref="EIY1:EIZ3"/>
    <mergeCell ref="EIG1:EIH3"/>
    <mergeCell ref="EII1:EIJ3"/>
    <mergeCell ref="EIK1:EIL3"/>
    <mergeCell ref="EIM1:EIN3"/>
    <mergeCell ref="EIO1:EIP3"/>
    <mergeCell ref="EHW1:EHX3"/>
    <mergeCell ref="EHY1:EHZ3"/>
    <mergeCell ref="EIA1:EIB3"/>
    <mergeCell ref="EIC1:EID3"/>
    <mergeCell ref="EIE1:EIF3"/>
    <mergeCell ref="EHM1:EHN3"/>
    <mergeCell ref="EHO1:EHP3"/>
    <mergeCell ref="EHQ1:EHR3"/>
    <mergeCell ref="EHS1:EHT3"/>
    <mergeCell ref="EHU1:EHV3"/>
    <mergeCell ref="EHC1:EHD3"/>
    <mergeCell ref="EHE1:EHF3"/>
    <mergeCell ref="EHG1:EHH3"/>
    <mergeCell ref="EHI1:EHJ3"/>
    <mergeCell ref="EHK1:EHL3"/>
    <mergeCell ref="EGS1:EGT3"/>
    <mergeCell ref="EGU1:EGV3"/>
    <mergeCell ref="EGW1:EGX3"/>
    <mergeCell ref="EGY1:EGZ3"/>
    <mergeCell ref="EHA1:EHB3"/>
    <mergeCell ref="EGI1:EGJ3"/>
    <mergeCell ref="EGK1:EGL3"/>
    <mergeCell ref="EGM1:EGN3"/>
    <mergeCell ref="EGO1:EGP3"/>
    <mergeCell ref="EGQ1:EGR3"/>
    <mergeCell ref="EFY1:EFZ3"/>
    <mergeCell ref="EGA1:EGB3"/>
    <mergeCell ref="EGC1:EGD3"/>
    <mergeCell ref="EGE1:EGF3"/>
    <mergeCell ref="EGG1:EGH3"/>
    <mergeCell ref="EFO1:EFP3"/>
    <mergeCell ref="EFQ1:EFR3"/>
    <mergeCell ref="EFS1:EFT3"/>
    <mergeCell ref="EFU1:EFV3"/>
    <mergeCell ref="EFW1:EFX3"/>
    <mergeCell ref="EFE1:EFF3"/>
    <mergeCell ref="EFG1:EFH3"/>
    <mergeCell ref="EFI1:EFJ3"/>
    <mergeCell ref="EFK1:EFL3"/>
    <mergeCell ref="EFM1:EFN3"/>
    <mergeCell ref="EEU1:EEV3"/>
    <mergeCell ref="EEW1:EEX3"/>
    <mergeCell ref="EEY1:EEZ3"/>
    <mergeCell ref="EFA1:EFB3"/>
    <mergeCell ref="EFC1:EFD3"/>
    <mergeCell ref="EEK1:EEL3"/>
    <mergeCell ref="EEM1:EEN3"/>
    <mergeCell ref="EEO1:EEP3"/>
    <mergeCell ref="EEQ1:EER3"/>
    <mergeCell ref="EES1:EET3"/>
    <mergeCell ref="EEA1:EEB3"/>
    <mergeCell ref="EEC1:EED3"/>
    <mergeCell ref="EEE1:EEF3"/>
    <mergeCell ref="EEG1:EEH3"/>
    <mergeCell ref="EEI1:EEJ3"/>
    <mergeCell ref="EDQ1:EDR3"/>
    <mergeCell ref="EDS1:EDT3"/>
    <mergeCell ref="EDU1:EDV3"/>
    <mergeCell ref="EDW1:EDX3"/>
    <mergeCell ref="EDY1:EDZ3"/>
    <mergeCell ref="EDG1:EDH3"/>
    <mergeCell ref="EDI1:EDJ3"/>
    <mergeCell ref="EDK1:EDL3"/>
    <mergeCell ref="EDM1:EDN3"/>
    <mergeCell ref="EDO1:EDP3"/>
    <mergeCell ref="ECW1:ECX3"/>
    <mergeCell ref="ECY1:ECZ3"/>
    <mergeCell ref="EDA1:EDB3"/>
    <mergeCell ref="EDC1:EDD3"/>
    <mergeCell ref="EDE1:EDF3"/>
    <mergeCell ref="ECM1:ECN3"/>
    <mergeCell ref="ECO1:ECP3"/>
    <mergeCell ref="ECQ1:ECR3"/>
    <mergeCell ref="ECS1:ECT3"/>
    <mergeCell ref="ECU1:ECV3"/>
    <mergeCell ref="ECC1:ECD3"/>
    <mergeCell ref="ECE1:ECF3"/>
    <mergeCell ref="ECG1:ECH3"/>
    <mergeCell ref="ECI1:ECJ3"/>
    <mergeCell ref="ECK1:ECL3"/>
    <mergeCell ref="EBS1:EBT3"/>
    <mergeCell ref="EBU1:EBV3"/>
    <mergeCell ref="EBW1:EBX3"/>
    <mergeCell ref="EBY1:EBZ3"/>
    <mergeCell ref="ECA1:ECB3"/>
    <mergeCell ref="EBI1:EBJ3"/>
    <mergeCell ref="EBK1:EBL3"/>
    <mergeCell ref="EBM1:EBN3"/>
    <mergeCell ref="EBO1:EBP3"/>
    <mergeCell ref="EBQ1:EBR3"/>
    <mergeCell ref="EAY1:EAZ3"/>
    <mergeCell ref="EBA1:EBB3"/>
    <mergeCell ref="EBC1:EBD3"/>
    <mergeCell ref="EBE1:EBF3"/>
    <mergeCell ref="EBG1:EBH3"/>
    <mergeCell ref="EAO1:EAP3"/>
    <mergeCell ref="EAQ1:EAR3"/>
    <mergeCell ref="EAS1:EAT3"/>
    <mergeCell ref="EAU1:EAV3"/>
    <mergeCell ref="EAW1:EAX3"/>
    <mergeCell ref="EAE1:EAF3"/>
    <mergeCell ref="EAG1:EAH3"/>
    <mergeCell ref="EAI1:EAJ3"/>
    <mergeCell ref="EAK1:EAL3"/>
    <mergeCell ref="EAM1:EAN3"/>
    <mergeCell ref="DZU1:DZV3"/>
    <mergeCell ref="DZW1:DZX3"/>
    <mergeCell ref="DZY1:DZZ3"/>
    <mergeCell ref="EAA1:EAB3"/>
    <mergeCell ref="EAC1:EAD3"/>
    <mergeCell ref="DZK1:DZL3"/>
    <mergeCell ref="DZM1:DZN3"/>
    <mergeCell ref="DZO1:DZP3"/>
    <mergeCell ref="DZQ1:DZR3"/>
    <mergeCell ref="DZS1:DZT3"/>
    <mergeCell ref="DZA1:DZB3"/>
    <mergeCell ref="DZC1:DZD3"/>
    <mergeCell ref="DZE1:DZF3"/>
    <mergeCell ref="DZG1:DZH3"/>
    <mergeCell ref="DZI1:DZJ3"/>
    <mergeCell ref="DYQ1:DYR3"/>
    <mergeCell ref="DYS1:DYT3"/>
    <mergeCell ref="DYU1:DYV3"/>
    <mergeCell ref="DYW1:DYX3"/>
    <mergeCell ref="DYY1:DYZ3"/>
    <mergeCell ref="DYG1:DYH3"/>
    <mergeCell ref="DYI1:DYJ3"/>
    <mergeCell ref="DYK1:DYL3"/>
    <mergeCell ref="DYM1:DYN3"/>
    <mergeCell ref="DYO1:DYP3"/>
    <mergeCell ref="DXW1:DXX3"/>
    <mergeCell ref="DXY1:DXZ3"/>
    <mergeCell ref="DYA1:DYB3"/>
    <mergeCell ref="DYC1:DYD3"/>
    <mergeCell ref="DYE1:DYF3"/>
    <mergeCell ref="DXM1:DXN3"/>
    <mergeCell ref="DXO1:DXP3"/>
    <mergeCell ref="DXQ1:DXR3"/>
    <mergeCell ref="DXS1:DXT3"/>
    <mergeCell ref="DXU1:DXV3"/>
    <mergeCell ref="DXC1:DXD3"/>
    <mergeCell ref="DXE1:DXF3"/>
    <mergeCell ref="DXG1:DXH3"/>
    <mergeCell ref="DXI1:DXJ3"/>
    <mergeCell ref="DXK1:DXL3"/>
    <mergeCell ref="DWS1:DWT3"/>
    <mergeCell ref="DWU1:DWV3"/>
    <mergeCell ref="DWW1:DWX3"/>
    <mergeCell ref="DWY1:DWZ3"/>
    <mergeCell ref="DXA1:DXB3"/>
    <mergeCell ref="DWI1:DWJ3"/>
    <mergeCell ref="DWK1:DWL3"/>
    <mergeCell ref="DWM1:DWN3"/>
    <mergeCell ref="DWO1:DWP3"/>
    <mergeCell ref="DWQ1:DWR3"/>
    <mergeCell ref="DVY1:DVZ3"/>
    <mergeCell ref="DWA1:DWB3"/>
    <mergeCell ref="DWC1:DWD3"/>
    <mergeCell ref="DWE1:DWF3"/>
    <mergeCell ref="DWG1:DWH3"/>
    <mergeCell ref="DVO1:DVP3"/>
    <mergeCell ref="DVQ1:DVR3"/>
    <mergeCell ref="DVS1:DVT3"/>
    <mergeCell ref="DVU1:DVV3"/>
    <mergeCell ref="DVW1:DVX3"/>
    <mergeCell ref="DVE1:DVF3"/>
    <mergeCell ref="DVG1:DVH3"/>
    <mergeCell ref="DVI1:DVJ3"/>
    <mergeCell ref="DVK1:DVL3"/>
    <mergeCell ref="DVM1:DVN3"/>
    <mergeCell ref="DUU1:DUV3"/>
    <mergeCell ref="DUW1:DUX3"/>
    <mergeCell ref="DUY1:DUZ3"/>
    <mergeCell ref="DVA1:DVB3"/>
    <mergeCell ref="DVC1:DVD3"/>
    <mergeCell ref="DUK1:DUL3"/>
    <mergeCell ref="DUM1:DUN3"/>
    <mergeCell ref="DUO1:DUP3"/>
    <mergeCell ref="DUQ1:DUR3"/>
    <mergeCell ref="DUS1:DUT3"/>
    <mergeCell ref="DUA1:DUB3"/>
    <mergeCell ref="DUC1:DUD3"/>
    <mergeCell ref="DUE1:DUF3"/>
    <mergeCell ref="DUG1:DUH3"/>
    <mergeCell ref="DUI1:DUJ3"/>
    <mergeCell ref="DTQ1:DTR3"/>
    <mergeCell ref="DTS1:DTT3"/>
    <mergeCell ref="DTU1:DTV3"/>
    <mergeCell ref="DTW1:DTX3"/>
    <mergeCell ref="DTY1:DTZ3"/>
    <mergeCell ref="DTG1:DTH3"/>
    <mergeCell ref="DTI1:DTJ3"/>
    <mergeCell ref="DTK1:DTL3"/>
    <mergeCell ref="DTM1:DTN3"/>
    <mergeCell ref="DTO1:DTP3"/>
    <mergeCell ref="DSW1:DSX3"/>
    <mergeCell ref="DSY1:DSZ3"/>
    <mergeCell ref="DTA1:DTB3"/>
    <mergeCell ref="DTC1:DTD3"/>
    <mergeCell ref="DTE1:DTF3"/>
    <mergeCell ref="DSM1:DSN3"/>
    <mergeCell ref="DSO1:DSP3"/>
    <mergeCell ref="DSQ1:DSR3"/>
    <mergeCell ref="DSS1:DST3"/>
    <mergeCell ref="DSU1:DSV3"/>
    <mergeCell ref="DSC1:DSD3"/>
    <mergeCell ref="DSE1:DSF3"/>
    <mergeCell ref="DSG1:DSH3"/>
    <mergeCell ref="DSI1:DSJ3"/>
    <mergeCell ref="DSK1:DSL3"/>
    <mergeCell ref="DRS1:DRT3"/>
    <mergeCell ref="DRU1:DRV3"/>
    <mergeCell ref="DRW1:DRX3"/>
    <mergeCell ref="DRY1:DRZ3"/>
    <mergeCell ref="DSA1:DSB3"/>
    <mergeCell ref="DRI1:DRJ3"/>
    <mergeCell ref="DRK1:DRL3"/>
    <mergeCell ref="DRM1:DRN3"/>
    <mergeCell ref="DRO1:DRP3"/>
    <mergeCell ref="DRQ1:DRR3"/>
    <mergeCell ref="DQY1:DQZ3"/>
    <mergeCell ref="DRA1:DRB3"/>
    <mergeCell ref="DRC1:DRD3"/>
    <mergeCell ref="DRE1:DRF3"/>
    <mergeCell ref="DRG1:DRH3"/>
    <mergeCell ref="DQO1:DQP3"/>
    <mergeCell ref="DQQ1:DQR3"/>
    <mergeCell ref="DQS1:DQT3"/>
    <mergeCell ref="DQU1:DQV3"/>
    <mergeCell ref="DQW1:DQX3"/>
    <mergeCell ref="DQE1:DQF3"/>
    <mergeCell ref="DQG1:DQH3"/>
    <mergeCell ref="DQI1:DQJ3"/>
    <mergeCell ref="DQK1:DQL3"/>
    <mergeCell ref="DQM1:DQN3"/>
    <mergeCell ref="DPU1:DPV3"/>
    <mergeCell ref="DPW1:DPX3"/>
    <mergeCell ref="DPY1:DPZ3"/>
    <mergeCell ref="DQA1:DQB3"/>
    <mergeCell ref="DQC1:DQD3"/>
    <mergeCell ref="DPK1:DPL3"/>
    <mergeCell ref="DPM1:DPN3"/>
    <mergeCell ref="DPO1:DPP3"/>
    <mergeCell ref="DPQ1:DPR3"/>
    <mergeCell ref="DPS1:DPT3"/>
    <mergeCell ref="DPA1:DPB3"/>
    <mergeCell ref="DPC1:DPD3"/>
    <mergeCell ref="DPE1:DPF3"/>
    <mergeCell ref="DPG1:DPH3"/>
    <mergeCell ref="DPI1:DPJ3"/>
    <mergeCell ref="DOQ1:DOR3"/>
    <mergeCell ref="DOS1:DOT3"/>
    <mergeCell ref="DOU1:DOV3"/>
    <mergeCell ref="DOW1:DOX3"/>
    <mergeCell ref="DOY1:DOZ3"/>
    <mergeCell ref="DOG1:DOH3"/>
    <mergeCell ref="DOI1:DOJ3"/>
    <mergeCell ref="DOK1:DOL3"/>
    <mergeCell ref="DOM1:DON3"/>
    <mergeCell ref="DOO1:DOP3"/>
    <mergeCell ref="DNW1:DNX3"/>
    <mergeCell ref="DNY1:DNZ3"/>
    <mergeCell ref="DOA1:DOB3"/>
    <mergeCell ref="DOC1:DOD3"/>
    <mergeCell ref="DOE1:DOF3"/>
    <mergeCell ref="DNM1:DNN3"/>
    <mergeCell ref="DNO1:DNP3"/>
    <mergeCell ref="DNQ1:DNR3"/>
    <mergeCell ref="DNS1:DNT3"/>
    <mergeCell ref="DNU1:DNV3"/>
    <mergeCell ref="DNC1:DND3"/>
    <mergeCell ref="DNE1:DNF3"/>
    <mergeCell ref="DNG1:DNH3"/>
    <mergeCell ref="DNI1:DNJ3"/>
    <mergeCell ref="DNK1:DNL3"/>
    <mergeCell ref="DMS1:DMT3"/>
    <mergeCell ref="DMU1:DMV3"/>
    <mergeCell ref="DMW1:DMX3"/>
    <mergeCell ref="DMY1:DMZ3"/>
    <mergeCell ref="DNA1:DNB3"/>
    <mergeCell ref="DMI1:DMJ3"/>
    <mergeCell ref="DMK1:DML3"/>
    <mergeCell ref="DMM1:DMN3"/>
    <mergeCell ref="DMO1:DMP3"/>
    <mergeCell ref="DMQ1:DMR3"/>
    <mergeCell ref="DLY1:DLZ3"/>
    <mergeCell ref="DMA1:DMB3"/>
    <mergeCell ref="DMC1:DMD3"/>
    <mergeCell ref="DME1:DMF3"/>
    <mergeCell ref="DMG1:DMH3"/>
    <mergeCell ref="DLO1:DLP3"/>
    <mergeCell ref="DLQ1:DLR3"/>
    <mergeCell ref="DLS1:DLT3"/>
    <mergeCell ref="DLU1:DLV3"/>
    <mergeCell ref="DLW1:DLX3"/>
    <mergeCell ref="DLE1:DLF3"/>
    <mergeCell ref="DLG1:DLH3"/>
    <mergeCell ref="DLI1:DLJ3"/>
    <mergeCell ref="DLK1:DLL3"/>
    <mergeCell ref="DLM1:DLN3"/>
    <mergeCell ref="DKU1:DKV3"/>
    <mergeCell ref="DKW1:DKX3"/>
    <mergeCell ref="DKY1:DKZ3"/>
    <mergeCell ref="DLA1:DLB3"/>
    <mergeCell ref="DLC1:DLD3"/>
    <mergeCell ref="DKK1:DKL3"/>
    <mergeCell ref="DKM1:DKN3"/>
    <mergeCell ref="DKO1:DKP3"/>
    <mergeCell ref="DKQ1:DKR3"/>
    <mergeCell ref="DKS1:DKT3"/>
    <mergeCell ref="DKA1:DKB3"/>
    <mergeCell ref="DKC1:DKD3"/>
    <mergeCell ref="DKE1:DKF3"/>
    <mergeCell ref="DKG1:DKH3"/>
    <mergeCell ref="DKI1:DKJ3"/>
    <mergeCell ref="DJQ1:DJR3"/>
    <mergeCell ref="DJS1:DJT3"/>
    <mergeCell ref="DJU1:DJV3"/>
    <mergeCell ref="DJW1:DJX3"/>
    <mergeCell ref="DJY1:DJZ3"/>
    <mergeCell ref="DJG1:DJH3"/>
    <mergeCell ref="DJI1:DJJ3"/>
    <mergeCell ref="DJK1:DJL3"/>
    <mergeCell ref="DJM1:DJN3"/>
    <mergeCell ref="DJO1:DJP3"/>
    <mergeCell ref="DIW1:DIX3"/>
    <mergeCell ref="DIY1:DIZ3"/>
    <mergeCell ref="DJA1:DJB3"/>
    <mergeCell ref="DJC1:DJD3"/>
    <mergeCell ref="DJE1:DJF3"/>
    <mergeCell ref="DIM1:DIN3"/>
    <mergeCell ref="DIO1:DIP3"/>
    <mergeCell ref="DIQ1:DIR3"/>
    <mergeCell ref="DIS1:DIT3"/>
    <mergeCell ref="DIU1:DIV3"/>
    <mergeCell ref="DIC1:DID3"/>
    <mergeCell ref="DIE1:DIF3"/>
    <mergeCell ref="DIG1:DIH3"/>
    <mergeCell ref="DII1:DIJ3"/>
    <mergeCell ref="DIK1:DIL3"/>
    <mergeCell ref="DHS1:DHT3"/>
    <mergeCell ref="DHU1:DHV3"/>
    <mergeCell ref="DHW1:DHX3"/>
    <mergeCell ref="DHY1:DHZ3"/>
    <mergeCell ref="DIA1:DIB3"/>
    <mergeCell ref="DHI1:DHJ3"/>
    <mergeCell ref="DHK1:DHL3"/>
    <mergeCell ref="DHM1:DHN3"/>
    <mergeCell ref="DHO1:DHP3"/>
    <mergeCell ref="DHQ1:DHR3"/>
    <mergeCell ref="DGY1:DGZ3"/>
    <mergeCell ref="DHA1:DHB3"/>
    <mergeCell ref="DHC1:DHD3"/>
    <mergeCell ref="DHE1:DHF3"/>
    <mergeCell ref="DHG1:DHH3"/>
    <mergeCell ref="DGO1:DGP3"/>
    <mergeCell ref="DGQ1:DGR3"/>
    <mergeCell ref="DGS1:DGT3"/>
    <mergeCell ref="DGU1:DGV3"/>
    <mergeCell ref="DGW1:DGX3"/>
    <mergeCell ref="DGE1:DGF3"/>
    <mergeCell ref="DGG1:DGH3"/>
    <mergeCell ref="DGI1:DGJ3"/>
    <mergeCell ref="DGK1:DGL3"/>
    <mergeCell ref="DGM1:DGN3"/>
    <mergeCell ref="DFU1:DFV3"/>
    <mergeCell ref="DFW1:DFX3"/>
    <mergeCell ref="DFY1:DFZ3"/>
    <mergeCell ref="DGA1:DGB3"/>
    <mergeCell ref="DGC1:DGD3"/>
    <mergeCell ref="DFK1:DFL3"/>
    <mergeCell ref="DFM1:DFN3"/>
    <mergeCell ref="DFO1:DFP3"/>
    <mergeCell ref="DFQ1:DFR3"/>
    <mergeCell ref="DFS1:DFT3"/>
    <mergeCell ref="DFA1:DFB3"/>
    <mergeCell ref="DFC1:DFD3"/>
    <mergeCell ref="DFE1:DFF3"/>
    <mergeCell ref="DFG1:DFH3"/>
    <mergeCell ref="DFI1:DFJ3"/>
    <mergeCell ref="DEQ1:DER3"/>
    <mergeCell ref="DES1:DET3"/>
    <mergeCell ref="DEU1:DEV3"/>
    <mergeCell ref="DEW1:DEX3"/>
    <mergeCell ref="DEY1:DEZ3"/>
    <mergeCell ref="DEG1:DEH3"/>
    <mergeCell ref="DEI1:DEJ3"/>
    <mergeCell ref="DEK1:DEL3"/>
    <mergeCell ref="DEM1:DEN3"/>
    <mergeCell ref="DEO1:DEP3"/>
    <mergeCell ref="DDW1:DDX3"/>
    <mergeCell ref="DDY1:DDZ3"/>
    <mergeCell ref="DEA1:DEB3"/>
    <mergeCell ref="DEC1:DED3"/>
    <mergeCell ref="DEE1:DEF3"/>
    <mergeCell ref="DDM1:DDN3"/>
    <mergeCell ref="DDO1:DDP3"/>
    <mergeCell ref="DDQ1:DDR3"/>
    <mergeCell ref="DDS1:DDT3"/>
    <mergeCell ref="DDU1:DDV3"/>
    <mergeCell ref="DDC1:DDD3"/>
    <mergeCell ref="DDE1:DDF3"/>
    <mergeCell ref="DDG1:DDH3"/>
    <mergeCell ref="DDI1:DDJ3"/>
    <mergeCell ref="DDK1:DDL3"/>
    <mergeCell ref="DCS1:DCT3"/>
    <mergeCell ref="DCU1:DCV3"/>
    <mergeCell ref="DCW1:DCX3"/>
    <mergeCell ref="DCY1:DCZ3"/>
    <mergeCell ref="DDA1:DDB3"/>
    <mergeCell ref="DCI1:DCJ3"/>
    <mergeCell ref="DCK1:DCL3"/>
    <mergeCell ref="DCM1:DCN3"/>
    <mergeCell ref="DCO1:DCP3"/>
    <mergeCell ref="DCQ1:DCR3"/>
    <mergeCell ref="DBY1:DBZ3"/>
    <mergeCell ref="DCA1:DCB3"/>
    <mergeCell ref="DCC1:DCD3"/>
    <mergeCell ref="DCE1:DCF3"/>
    <mergeCell ref="DCG1:DCH3"/>
    <mergeCell ref="DBO1:DBP3"/>
    <mergeCell ref="DBQ1:DBR3"/>
    <mergeCell ref="DBS1:DBT3"/>
    <mergeCell ref="DBU1:DBV3"/>
    <mergeCell ref="DBW1:DBX3"/>
    <mergeCell ref="DBE1:DBF3"/>
    <mergeCell ref="DBG1:DBH3"/>
    <mergeCell ref="DBI1:DBJ3"/>
    <mergeCell ref="DBK1:DBL3"/>
    <mergeCell ref="DBM1:DBN3"/>
    <mergeCell ref="DAU1:DAV3"/>
    <mergeCell ref="DAW1:DAX3"/>
    <mergeCell ref="DAY1:DAZ3"/>
    <mergeCell ref="DBA1:DBB3"/>
    <mergeCell ref="DBC1:DBD3"/>
    <mergeCell ref="DAK1:DAL3"/>
    <mergeCell ref="DAM1:DAN3"/>
    <mergeCell ref="DAO1:DAP3"/>
    <mergeCell ref="DAQ1:DAR3"/>
    <mergeCell ref="DAS1:DAT3"/>
    <mergeCell ref="DAA1:DAB3"/>
    <mergeCell ref="DAC1:DAD3"/>
    <mergeCell ref="DAE1:DAF3"/>
    <mergeCell ref="DAG1:DAH3"/>
    <mergeCell ref="DAI1:DAJ3"/>
    <mergeCell ref="CZQ1:CZR3"/>
    <mergeCell ref="CZS1:CZT3"/>
    <mergeCell ref="CZU1:CZV3"/>
    <mergeCell ref="CZW1:CZX3"/>
    <mergeCell ref="CZY1:CZZ3"/>
    <mergeCell ref="CZG1:CZH3"/>
    <mergeCell ref="CZI1:CZJ3"/>
    <mergeCell ref="CZK1:CZL3"/>
    <mergeCell ref="CZM1:CZN3"/>
    <mergeCell ref="CZO1:CZP3"/>
    <mergeCell ref="CYW1:CYX3"/>
    <mergeCell ref="CYY1:CYZ3"/>
    <mergeCell ref="CZA1:CZB3"/>
    <mergeCell ref="CZC1:CZD3"/>
    <mergeCell ref="CZE1:CZF3"/>
    <mergeCell ref="CYM1:CYN3"/>
    <mergeCell ref="CYO1:CYP3"/>
    <mergeCell ref="CYQ1:CYR3"/>
    <mergeCell ref="CYS1:CYT3"/>
    <mergeCell ref="CYU1:CYV3"/>
    <mergeCell ref="CYC1:CYD3"/>
    <mergeCell ref="CYE1:CYF3"/>
    <mergeCell ref="CYG1:CYH3"/>
    <mergeCell ref="CYI1:CYJ3"/>
    <mergeCell ref="CYK1:CYL3"/>
    <mergeCell ref="CXS1:CXT3"/>
    <mergeCell ref="CXU1:CXV3"/>
    <mergeCell ref="CXW1:CXX3"/>
    <mergeCell ref="CXY1:CXZ3"/>
    <mergeCell ref="CYA1:CYB3"/>
    <mergeCell ref="CXI1:CXJ3"/>
    <mergeCell ref="CXK1:CXL3"/>
    <mergeCell ref="CXM1:CXN3"/>
    <mergeCell ref="CXO1:CXP3"/>
    <mergeCell ref="CXQ1:CXR3"/>
    <mergeCell ref="CWY1:CWZ3"/>
    <mergeCell ref="CXA1:CXB3"/>
    <mergeCell ref="CXC1:CXD3"/>
    <mergeCell ref="CXE1:CXF3"/>
    <mergeCell ref="CXG1:CXH3"/>
    <mergeCell ref="CWO1:CWP3"/>
    <mergeCell ref="CWQ1:CWR3"/>
    <mergeCell ref="CWS1:CWT3"/>
    <mergeCell ref="CWU1:CWV3"/>
    <mergeCell ref="CWW1:CWX3"/>
    <mergeCell ref="CWE1:CWF3"/>
    <mergeCell ref="CWG1:CWH3"/>
    <mergeCell ref="CWI1:CWJ3"/>
    <mergeCell ref="CWK1:CWL3"/>
    <mergeCell ref="CWM1:CWN3"/>
    <mergeCell ref="CVU1:CVV3"/>
    <mergeCell ref="CVW1:CVX3"/>
    <mergeCell ref="CVY1:CVZ3"/>
    <mergeCell ref="CWA1:CWB3"/>
    <mergeCell ref="CWC1:CWD3"/>
    <mergeCell ref="CVK1:CVL3"/>
    <mergeCell ref="CVM1:CVN3"/>
    <mergeCell ref="CVO1:CVP3"/>
    <mergeCell ref="CVQ1:CVR3"/>
    <mergeCell ref="CVS1:CVT3"/>
    <mergeCell ref="CVA1:CVB3"/>
    <mergeCell ref="CVC1:CVD3"/>
    <mergeCell ref="CVE1:CVF3"/>
    <mergeCell ref="CVG1:CVH3"/>
    <mergeCell ref="CVI1:CVJ3"/>
    <mergeCell ref="CUQ1:CUR3"/>
    <mergeCell ref="CUS1:CUT3"/>
    <mergeCell ref="CUU1:CUV3"/>
    <mergeCell ref="CUW1:CUX3"/>
    <mergeCell ref="CUY1:CUZ3"/>
    <mergeCell ref="CUG1:CUH3"/>
    <mergeCell ref="CUI1:CUJ3"/>
    <mergeCell ref="CUK1:CUL3"/>
    <mergeCell ref="CUM1:CUN3"/>
    <mergeCell ref="CUO1:CUP3"/>
    <mergeCell ref="CTW1:CTX3"/>
    <mergeCell ref="CTY1:CTZ3"/>
    <mergeCell ref="CUA1:CUB3"/>
    <mergeCell ref="CUC1:CUD3"/>
    <mergeCell ref="CUE1:CUF3"/>
    <mergeCell ref="CTM1:CTN3"/>
    <mergeCell ref="CTO1:CTP3"/>
    <mergeCell ref="CTQ1:CTR3"/>
    <mergeCell ref="CTS1:CTT3"/>
    <mergeCell ref="CTU1:CTV3"/>
    <mergeCell ref="CTC1:CTD3"/>
    <mergeCell ref="CTE1:CTF3"/>
    <mergeCell ref="CTG1:CTH3"/>
    <mergeCell ref="CTI1:CTJ3"/>
    <mergeCell ref="CTK1:CTL3"/>
    <mergeCell ref="CSS1:CST3"/>
    <mergeCell ref="CSU1:CSV3"/>
    <mergeCell ref="CSW1:CSX3"/>
    <mergeCell ref="CSY1:CSZ3"/>
    <mergeCell ref="CTA1:CTB3"/>
    <mergeCell ref="CSI1:CSJ3"/>
    <mergeCell ref="CSK1:CSL3"/>
    <mergeCell ref="CSM1:CSN3"/>
    <mergeCell ref="CSO1:CSP3"/>
    <mergeCell ref="CSQ1:CSR3"/>
    <mergeCell ref="CRY1:CRZ3"/>
    <mergeCell ref="CSA1:CSB3"/>
    <mergeCell ref="CSC1:CSD3"/>
    <mergeCell ref="CSE1:CSF3"/>
    <mergeCell ref="CSG1:CSH3"/>
    <mergeCell ref="CRO1:CRP3"/>
    <mergeCell ref="CRQ1:CRR3"/>
    <mergeCell ref="CRS1:CRT3"/>
    <mergeCell ref="CRU1:CRV3"/>
    <mergeCell ref="CRW1:CRX3"/>
    <mergeCell ref="CRE1:CRF3"/>
    <mergeCell ref="CRG1:CRH3"/>
    <mergeCell ref="CRI1:CRJ3"/>
    <mergeCell ref="CRK1:CRL3"/>
    <mergeCell ref="CRM1:CRN3"/>
    <mergeCell ref="CQU1:CQV3"/>
    <mergeCell ref="CQW1:CQX3"/>
    <mergeCell ref="CQY1:CQZ3"/>
    <mergeCell ref="CRA1:CRB3"/>
    <mergeCell ref="CRC1:CRD3"/>
    <mergeCell ref="CQK1:CQL3"/>
    <mergeCell ref="CQM1:CQN3"/>
    <mergeCell ref="CQO1:CQP3"/>
    <mergeCell ref="CQQ1:CQR3"/>
    <mergeCell ref="CQS1:CQT3"/>
    <mergeCell ref="CQA1:CQB3"/>
    <mergeCell ref="CQC1:CQD3"/>
    <mergeCell ref="CQE1:CQF3"/>
    <mergeCell ref="CQG1:CQH3"/>
    <mergeCell ref="CQI1:CQJ3"/>
    <mergeCell ref="CPQ1:CPR3"/>
    <mergeCell ref="CPS1:CPT3"/>
    <mergeCell ref="CPU1:CPV3"/>
    <mergeCell ref="CPW1:CPX3"/>
    <mergeCell ref="CPY1:CPZ3"/>
    <mergeCell ref="CPG1:CPH3"/>
    <mergeCell ref="CPI1:CPJ3"/>
    <mergeCell ref="CPK1:CPL3"/>
    <mergeCell ref="CPM1:CPN3"/>
    <mergeCell ref="CPO1:CPP3"/>
    <mergeCell ref="COW1:COX3"/>
    <mergeCell ref="COY1:COZ3"/>
    <mergeCell ref="CPA1:CPB3"/>
    <mergeCell ref="CPC1:CPD3"/>
    <mergeCell ref="CPE1:CPF3"/>
    <mergeCell ref="COM1:CON3"/>
    <mergeCell ref="COO1:COP3"/>
    <mergeCell ref="COQ1:COR3"/>
    <mergeCell ref="COS1:COT3"/>
    <mergeCell ref="COU1:COV3"/>
    <mergeCell ref="COC1:COD3"/>
    <mergeCell ref="COE1:COF3"/>
    <mergeCell ref="COG1:COH3"/>
    <mergeCell ref="COI1:COJ3"/>
    <mergeCell ref="COK1:COL3"/>
    <mergeCell ref="CNS1:CNT3"/>
    <mergeCell ref="CNU1:CNV3"/>
    <mergeCell ref="CNW1:CNX3"/>
    <mergeCell ref="CNY1:CNZ3"/>
    <mergeCell ref="COA1:COB3"/>
    <mergeCell ref="CNI1:CNJ3"/>
    <mergeCell ref="CNK1:CNL3"/>
    <mergeCell ref="CNM1:CNN3"/>
    <mergeCell ref="CNO1:CNP3"/>
    <mergeCell ref="CNQ1:CNR3"/>
    <mergeCell ref="CMY1:CMZ3"/>
    <mergeCell ref="CNA1:CNB3"/>
    <mergeCell ref="CNC1:CND3"/>
    <mergeCell ref="CNE1:CNF3"/>
    <mergeCell ref="CNG1:CNH3"/>
    <mergeCell ref="CMO1:CMP3"/>
    <mergeCell ref="CMQ1:CMR3"/>
    <mergeCell ref="CMS1:CMT3"/>
    <mergeCell ref="CMU1:CMV3"/>
    <mergeCell ref="CMW1:CMX3"/>
    <mergeCell ref="CME1:CMF3"/>
    <mergeCell ref="CMG1:CMH3"/>
    <mergeCell ref="CMI1:CMJ3"/>
    <mergeCell ref="CMK1:CML3"/>
    <mergeCell ref="CMM1:CMN3"/>
    <mergeCell ref="CLU1:CLV3"/>
    <mergeCell ref="CLW1:CLX3"/>
    <mergeCell ref="CLY1:CLZ3"/>
    <mergeCell ref="CMA1:CMB3"/>
    <mergeCell ref="CMC1:CMD3"/>
    <mergeCell ref="CLK1:CLL3"/>
    <mergeCell ref="CLM1:CLN3"/>
    <mergeCell ref="CLO1:CLP3"/>
    <mergeCell ref="CLQ1:CLR3"/>
    <mergeCell ref="CLS1:CLT3"/>
    <mergeCell ref="CLA1:CLB3"/>
    <mergeCell ref="CLC1:CLD3"/>
    <mergeCell ref="CLE1:CLF3"/>
    <mergeCell ref="CLG1:CLH3"/>
    <mergeCell ref="CLI1:CLJ3"/>
    <mergeCell ref="CKQ1:CKR3"/>
    <mergeCell ref="CKS1:CKT3"/>
    <mergeCell ref="CKU1:CKV3"/>
    <mergeCell ref="CKW1:CKX3"/>
    <mergeCell ref="CKY1:CKZ3"/>
    <mergeCell ref="CKG1:CKH3"/>
    <mergeCell ref="CKI1:CKJ3"/>
    <mergeCell ref="CKK1:CKL3"/>
    <mergeCell ref="CKM1:CKN3"/>
    <mergeCell ref="CKO1:CKP3"/>
    <mergeCell ref="CJW1:CJX3"/>
    <mergeCell ref="CJY1:CJZ3"/>
    <mergeCell ref="CKA1:CKB3"/>
    <mergeCell ref="CKC1:CKD3"/>
    <mergeCell ref="CKE1:CKF3"/>
    <mergeCell ref="CJM1:CJN3"/>
    <mergeCell ref="CJO1:CJP3"/>
    <mergeCell ref="CJQ1:CJR3"/>
    <mergeCell ref="CJS1:CJT3"/>
    <mergeCell ref="CJU1:CJV3"/>
    <mergeCell ref="CJC1:CJD3"/>
    <mergeCell ref="CJE1:CJF3"/>
    <mergeCell ref="CJG1:CJH3"/>
    <mergeCell ref="CJI1:CJJ3"/>
    <mergeCell ref="CJK1:CJL3"/>
    <mergeCell ref="CIS1:CIT3"/>
    <mergeCell ref="CIU1:CIV3"/>
    <mergeCell ref="CIW1:CIX3"/>
    <mergeCell ref="CIY1:CIZ3"/>
    <mergeCell ref="CJA1:CJB3"/>
    <mergeCell ref="CII1:CIJ3"/>
    <mergeCell ref="CIK1:CIL3"/>
    <mergeCell ref="CIM1:CIN3"/>
    <mergeCell ref="CIO1:CIP3"/>
    <mergeCell ref="CIQ1:CIR3"/>
    <mergeCell ref="CHY1:CHZ3"/>
    <mergeCell ref="CIA1:CIB3"/>
    <mergeCell ref="CIC1:CID3"/>
    <mergeCell ref="CIE1:CIF3"/>
    <mergeCell ref="CIG1:CIH3"/>
    <mergeCell ref="CHO1:CHP3"/>
    <mergeCell ref="CHQ1:CHR3"/>
    <mergeCell ref="CHS1:CHT3"/>
    <mergeCell ref="CHU1:CHV3"/>
    <mergeCell ref="CHW1:CHX3"/>
    <mergeCell ref="CHE1:CHF3"/>
    <mergeCell ref="CHG1:CHH3"/>
    <mergeCell ref="CHI1:CHJ3"/>
    <mergeCell ref="CHK1:CHL3"/>
    <mergeCell ref="CHM1:CHN3"/>
    <mergeCell ref="CGU1:CGV3"/>
    <mergeCell ref="CGW1:CGX3"/>
    <mergeCell ref="CGY1:CGZ3"/>
    <mergeCell ref="CHA1:CHB3"/>
    <mergeCell ref="CHC1:CHD3"/>
    <mergeCell ref="CGK1:CGL3"/>
    <mergeCell ref="CGM1:CGN3"/>
    <mergeCell ref="CGO1:CGP3"/>
    <mergeCell ref="CGQ1:CGR3"/>
    <mergeCell ref="CGS1:CGT3"/>
    <mergeCell ref="CGA1:CGB3"/>
    <mergeCell ref="CGC1:CGD3"/>
    <mergeCell ref="CGE1:CGF3"/>
    <mergeCell ref="CGG1:CGH3"/>
    <mergeCell ref="CGI1:CGJ3"/>
    <mergeCell ref="CFQ1:CFR3"/>
    <mergeCell ref="CFS1:CFT3"/>
    <mergeCell ref="CFU1:CFV3"/>
    <mergeCell ref="CFW1:CFX3"/>
    <mergeCell ref="CFY1:CFZ3"/>
    <mergeCell ref="CFG1:CFH3"/>
    <mergeCell ref="CFI1:CFJ3"/>
    <mergeCell ref="CFK1:CFL3"/>
    <mergeCell ref="CFM1:CFN3"/>
    <mergeCell ref="CFO1:CFP3"/>
    <mergeCell ref="CEW1:CEX3"/>
    <mergeCell ref="CEY1:CEZ3"/>
    <mergeCell ref="CFA1:CFB3"/>
    <mergeCell ref="CFC1:CFD3"/>
    <mergeCell ref="CFE1:CFF3"/>
    <mergeCell ref="CEM1:CEN3"/>
    <mergeCell ref="CEO1:CEP3"/>
    <mergeCell ref="CEQ1:CER3"/>
    <mergeCell ref="CES1:CET3"/>
    <mergeCell ref="CEU1:CEV3"/>
    <mergeCell ref="CEC1:CED3"/>
    <mergeCell ref="CEE1:CEF3"/>
    <mergeCell ref="CEG1:CEH3"/>
    <mergeCell ref="CEI1:CEJ3"/>
    <mergeCell ref="CEK1:CEL3"/>
    <mergeCell ref="CDS1:CDT3"/>
    <mergeCell ref="CDU1:CDV3"/>
    <mergeCell ref="CDW1:CDX3"/>
    <mergeCell ref="CDY1:CDZ3"/>
    <mergeCell ref="CEA1:CEB3"/>
    <mergeCell ref="CDI1:CDJ3"/>
    <mergeCell ref="CDK1:CDL3"/>
    <mergeCell ref="CDM1:CDN3"/>
    <mergeCell ref="CDO1:CDP3"/>
    <mergeCell ref="CDQ1:CDR3"/>
    <mergeCell ref="CCY1:CCZ3"/>
    <mergeCell ref="CDA1:CDB3"/>
    <mergeCell ref="CDC1:CDD3"/>
    <mergeCell ref="CDE1:CDF3"/>
    <mergeCell ref="CDG1:CDH3"/>
    <mergeCell ref="CCO1:CCP3"/>
    <mergeCell ref="CCQ1:CCR3"/>
    <mergeCell ref="CCS1:CCT3"/>
    <mergeCell ref="CCU1:CCV3"/>
    <mergeCell ref="CCW1:CCX3"/>
    <mergeCell ref="CCE1:CCF3"/>
    <mergeCell ref="CCG1:CCH3"/>
    <mergeCell ref="CCI1:CCJ3"/>
    <mergeCell ref="CCK1:CCL3"/>
    <mergeCell ref="CCM1:CCN3"/>
    <mergeCell ref="CBU1:CBV3"/>
    <mergeCell ref="CBW1:CBX3"/>
    <mergeCell ref="CBY1:CBZ3"/>
    <mergeCell ref="CCA1:CCB3"/>
    <mergeCell ref="CCC1:CCD3"/>
    <mergeCell ref="CBK1:CBL3"/>
    <mergeCell ref="CBM1:CBN3"/>
    <mergeCell ref="CBO1:CBP3"/>
    <mergeCell ref="CBQ1:CBR3"/>
    <mergeCell ref="CBS1:CBT3"/>
    <mergeCell ref="CBA1:CBB3"/>
    <mergeCell ref="CBC1:CBD3"/>
    <mergeCell ref="CBE1:CBF3"/>
    <mergeCell ref="CBG1:CBH3"/>
    <mergeCell ref="CBI1:CBJ3"/>
    <mergeCell ref="CAQ1:CAR3"/>
    <mergeCell ref="CAS1:CAT3"/>
    <mergeCell ref="CAU1:CAV3"/>
    <mergeCell ref="CAW1:CAX3"/>
    <mergeCell ref="CAY1:CAZ3"/>
    <mergeCell ref="CAG1:CAH3"/>
    <mergeCell ref="CAI1:CAJ3"/>
    <mergeCell ref="CAK1:CAL3"/>
    <mergeCell ref="CAM1:CAN3"/>
    <mergeCell ref="CAO1:CAP3"/>
    <mergeCell ref="BZW1:BZX3"/>
    <mergeCell ref="BZY1:BZZ3"/>
    <mergeCell ref="CAA1:CAB3"/>
    <mergeCell ref="CAC1:CAD3"/>
    <mergeCell ref="CAE1:CAF3"/>
    <mergeCell ref="BZM1:BZN3"/>
    <mergeCell ref="BZO1:BZP3"/>
    <mergeCell ref="BZQ1:BZR3"/>
    <mergeCell ref="BZS1:BZT3"/>
    <mergeCell ref="BZU1:BZV3"/>
    <mergeCell ref="BZC1:BZD3"/>
    <mergeCell ref="BZE1:BZF3"/>
    <mergeCell ref="BZG1:BZH3"/>
    <mergeCell ref="BZI1:BZJ3"/>
    <mergeCell ref="BZK1:BZL3"/>
    <mergeCell ref="BYS1:BYT3"/>
    <mergeCell ref="BYU1:BYV3"/>
    <mergeCell ref="BYW1:BYX3"/>
    <mergeCell ref="BYY1:BYZ3"/>
    <mergeCell ref="BZA1:BZB3"/>
    <mergeCell ref="BYI1:BYJ3"/>
    <mergeCell ref="BYK1:BYL3"/>
    <mergeCell ref="BYM1:BYN3"/>
    <mergeCell ref="BYO1:BYP3"/>
    <mergeCell ref="BYQ1:BYR3"/>
    <mergeCell ref="BXY1:BXZ3"/>
    <mergeCell ref="BYA1:BYB3"/>
    <mergeCell ref="BYC1:BYD3"/>
    <mergeCell ref="BYE1:BYF3"/>
    <mergeCell ref="BYG1:BYH3"/>
    <mergeCell ref="BXO1:BXP3"/>
    <mergeCell ref="BXQ1:BXR3"/>
    <mergeCell ref="BXS1:BXT3"/>
    <mergeCell ref="BXU1:BXV3"/>
    <mergeCell ref="BXW1:BXX3"/>
    <mergeCell ref="BXE1:BXF3"/>
    <mergeCell ref="BXG1:BXH3"/>
    <mergeCell ref="BXI1:BXJ3"/>
    <mergeCell ref="BXK1:BXL3"/>
    <mergeCell ref="BXM1:BXN3"/>
    <mergeCell ref="BWU1:BWV3"/>
    <mergeCell ref="BWW1:BWX3"/>
    <mergeCell ref="BWY1:BWZ3"/>
    <mergeCell ref="BXA1:BXB3"/>
    <mergeCell ref="BXC1:BXD3"/>
    <mergeCell ref="BWK1:BWL3"/>
    <mergeCell ref="BWM1:BWN3"/>
    <mergeCell ref="BWO1:BWP3"/>
    <mergeCell ref="BWQ1:BWR3"/>
    <mergeCell ref="BWS1:BWT3"/>
    <mergeCell ref="BWA1:BWB3"/>
    <mergeCell ref="BWC1:BWD3"/>
    <mergeCell ref="BWE1:BWF3"/>
    <mergeCell ref="BWG1:BWH3"/>
    <mergeCell ref="BWI1:BWJ3"/>
    <mergeCell ref="BVQ1:BVR3"/>
    <mergeCell ref="BVS1:BVT3"/>
    <mergeCell ref="BVU1:BVV3"/>
    <mergeCell ref="BVW1:BVX3"/>
    <mergeCell ref="BVY1:BVZ3"/>
    <mergeCell ref="BVG1:BVH3"/>
    <mergeCell ref="BVI1:BVJ3"/>
    <mergeCell ref="BVK1:BVL3"/>
    <mergeCell ref="BVM1:BVN3"/>
    <mergeCell ref="BVO1:BVP3"/>
    <mergeCell ref="BUW1:BUX3"/>
    <mergeCell ref="BUY1:BUZ3"/>
    <mergeCell ref="BVA1:BVB3"/>
    <mergeCell ref="BVC1:BVD3"/>
    <mergeCell ref="BVE1:BVF3"/>
    <mergeCell ref="BUM1:BUN3"/>
    <mergeCell ref="BUO1:BUP3"/>
    <mergeCell ref="BUQ1:BUR3"/>
    <mergeCell ref="BUS1:BUT3"/>
    <mergeCell ref="BUU1:BUV3"/>
    <mergeCell ref="BUC1:BUD3"/>
    <mergeCell ref="BUE1:BUF3"/>
    <mergeCell ref="BUG1:BUH3"/>
    <mergeCell ref="BUI1:BUJ3"/>
    <mergeCell ref="BUK1:BUL3"/>
    <mergeCell ref="BTS1:BTT3"/>
    <mergeCell ref="BTU1:BTV3"/>
    <mergeCell ref="BTW1:BTX3"/>
    <mergeCell ref="BTY1:BTZ3"/>
    <mergeCell ref="BUA1:BUB3"/>
    <mergeCell ref="BTI1:BTJ3"/>
    <mergeCell ref="BTK1:BTL3"/>
    <mergeCell ref="BTM1:BTN3"/>
    <mergeCell ref="BTO1:BTP3"/>
    <mergeCell ref="BTQ1:BTR3"/>
    <mergeCell ref="BSY1:BSZ3"/>
    <mergeCell ref="BTA1:BTB3"/>
    <mergeCell ref="BTC1:BTD3"/>
    <mergeCell ref="BTE1:BTF3"/>
    <mergeCell ref="BTG1:BTH3"/>
    <mergeCell ref="BSO1:BSP3"/>
    <mergeCell ref="BSQ1:BSR3"/>
    <mergeCell ref="BSS1:BST3"/>
    <mergeCell ref="BSU1:BSV3"/>
    <mergeCell ref="BSW1:BSX3"/>
    <mergeCell ref="BSE1:BSF3"/>
    <mergeCell ref="BSG1:BSH3"/>
    <mergeCell ref="BSI1:BSJ3"/>
    <mergeCell ref="BSK1:BSL3"/>
    <mergeCell ref="BSM1:BSN3"/>
    <mergeCell ref="BRU1:BRV3"/>
    <mergeCell ref="BRW1:BRX3"/>
    <mergeCell ref="BRY1:BRZ3"/>
    <mergeCell ref="BSA1:BSB3"/>
    <mergeCell ref="BSC1:BSD3"/>
    <mergeCell ref="BRK1:BRL3"/>
    <mergeCell ref="BRM1:BRN3"/>
    <mergeCell ref="BRO1:BRP3"/>
    <mergeCell ref="BRQ1:BRR3"/>
    <mergeCell ref="BRS1:BRT3"/>
    <mergeCell ref="BRA1:BRB3"/>
    <mergeCell ref="BRC1:BRD3"/>
    <mergeCell ref="BRE1:BRF3"/>
    <mergeCell ref="BRG1:BRH3"/>
    <mergeCell ref="BRI1:BRJ3"/>
    <mergeCell ref="BQQ1:BQR3"/>
    <mergeCell ref="BQS1:BQT3"/>
    <mergeCell ref="BQU1:BQV3"/>
    <mergeCell ref="BQW1:BQX3"/>
    <mergeCell ref="BQY1:BQZ3"/>
    <mergeCell ref="BQG1:BQH3"/>
    <mergeCell ref="BQI1:BQJ3"/>
    <mergeCell ref="BQK1:BQL3"/>
    <mergeCell ref="BQM1:BQN3"/>
    <mergeCell ref="BQO1:BQP3"/>
    <mergeCell ref="BPW1:BPX3"/>
    <mergeCell ref="BPY1:BPZ3"/>
    <mergeCell ref="BQA1:BQB3"/>
    <mergeCell ref="BQC1:BQD3"/>
    <mergeCell ref="BQE1:BQF3"/>
    <mergeCell ref="BPM1:BPN3"/>
    <mergeCell ref="BPO1:BPP3"/>
    <mergeCell ref="BPQ1:BPR3"/>
    <mergeCell ref="BPS1:BPT3"/>
    <mergeCell ref="BPU1:BPV3"/>
    <mergeCell ref="BPC1:BPD3"/>
    <mergeCell ref="BPE1:BPF3"/>
    <mergeCell ref="BPG1:BPH3"/>
    <mergeCell ref="BPI1:BPJ3"/>
    <mergeCell ref="BPK1:BPL3"/>
    <mergeCell ref="BOS1:BOT3"/>
    <mergeCell ref="BOU1:BOV3"/>
    <mergeCell ref="BOW1:BOX3"/>
    <mergeCell ref="BOY1:BOZ3"/>
    <mergeCell ref="BPA1:BPB3"/>
    <mergeCell ref="BOI1:BOJ3"/>
    <mergeCell ref="BOK1:BOL3"/>
    <mergeCell ref="BOM1:BON3"/>
    <mergeCell ref="BOO1:BOP3"/>
    <mergeCell ref="BOQ1:BOR3"/>
    <mergeCell ref="BNY1:BNZ3"/>
    <mergeCell ref="BOA1:BOB3"/>
    <mergeCell ref="BOC1:BOD3"/>
    <mergeCell ref="BOE1:BOF3"/>
    <mergeCell ref="BOG1:BOH3"/>
    <mergeCell ref="BNO1:BNP3"/>
    <mergeCell ref="BNQ1:BNR3"/>
    <mergeCell ref="BNS1:BNT3"/>
    <mergeCell ref="BNU1:BNV3"/>
    <mergeCell ref="BNW1:BNX3"/>
    <mergeCell ref="BNE1:BNF3"/>
    <mergeCell ref="BNG1:BNH3"/>
    <mergeCell ref="BNI1:BNJ3"/>
    <mergeCell ref="BNK1:BNL3"/>
    <mergeCell ref="BNM1:BNN3"/>
    <mergeCell ref="BMU1:BMV3"/>
    <mergeCell ref="BMW1:BMX3"/>
    <mergeCell ref="BMY1:BMZ3"/>
    <mergeCell ref="BNA1:BNB3"/>
    <mergeCell ref="BNC1:BND3"/>
    <mergeCell ref="BMK1:BML3"/>
    <mergeCell ref="BMM1:BMN3"/>
    <mergeCell ref="BMO1:BMP3"/>
    <mergeCell ref="BMQ1:BMR3"/>
    <mergeCell ref="BMS1:BMT3"/>
    <mergeCell ref="BMA1:BMB3"/>
    <mergeCell ref="BMC1:BMD3"/>
    <mergeCell ref="BME1:BMF3"/>
    <mergeCell ref="BMG1:BMH3"/>
    <mergeCell ref="BMI1:BMJ3"/>
    <mergeCell ref="BLQ1:BLR3"/>
    <mergeCell ref="BLS1:BLT3"/>
    <mergeCell ref="BLU1:BLV3"/>
    <mergeCell ref="BLW1:BLX3"/>
    <mergeCell ref="BLY1:BLZ3"/>
    <mergeCell ref="BLG1:BLH3"/>
    <mergeCell ref="BLI1:BLJ3"/>
    <mergeCell ref="BLK1:BLL3"/>
    <mergeCell ref="BLM1:BLN3"/>
    <mergeCell ref="BLO1:BLP3"/>
    <mergeCell ref="BKW1:BKX3"/>
    <mergeCell ref="BKY1:BKZ3"/>
    <mergeCell ref="BLA1:BLB3"/>
    <mergeCell ref="BLC1:BLD3"/>
    <mergeCell ref="BLE1:BLF3"/>
    <mergeCell ref="BKM1:BKN3"/>
    <mergeCell ref="BKO1:BKP3"/>
    <mergeCell ref="BKQ1:BKR3"/>
    <mergeCell ref="BKS1:BKT3"/>
    <mergeCell ref="BKU1:BKV3"/>
    <mergeCell ref="BKC1:BKD3"/>
    <mergeCell ref="BKE1:BKF3"/>
    <mergeCell ref="BKG1:BKH3"/>
    <mergeCell ref="BKI1:BKJ3"/>
    <mergeCell ref="BKK1:BKL3"/>
    <mergeCell ref="BJS1:BJT3"/>
    <mergeCell ref="BJU1:BJV3"/>
    <mergeCell ref="BJW1:BJX3"/>
    <mergeCell ref="BJY1:BJZ3"/>
    <mergeCell ref="BKA1:BKB3"/>
    <mergeCell ref="BJI1:BJJ3"/>
    <mergeCell ref="BJK1:BJL3"/>
    <mergeCell ref="BJM1:BJN3"/>
    <mergeCell ref="BJO1:BJP3"/>
    <mergeCell ref="BJQ1:BJR3"/>
    <mergeCell ref="BIY1:BIZ3"/>
    <mergeCell ref="BJA1:BJB3"/>
    <mergeCell ref="BJC1:BJD3"/>
    <mergeCell ref="BJE1:BJF3"/>
    <mergeCell ref="BJG1:BJH3"/>
    <mergeCell ref="BIO1:BIP3"/>
    <mergeCell ref="BIQ1:BIR3"/>
    <mergeCell ref="BIS1:BIT3"/>
    <mergeCell ref="BIU1:BIV3"/>
    <mergeCell ref="BIW1:BIX3"/>
    <mergeCell ref="BIE1:BIF3"/>
    <mergeCell ref="BIG1:BIH3"/>
    <mergeCell ref="BII1:BIJ3"/>
    <mergeCell ref="BIK1:BIL3"/>
    <mergeCell ref="BIM1:BIN3"/>
    <mergeCell ref="BHU1:BHV3"/>
    <mergeCell ref="BHW1:BHX3"/>
    <mergeCell ref="BHY1:BHZ3"/>
    <mergeCell ref="BIA1:BIB3"/>
    <mergeCell ref="BIC1:BID3"/>
    <mergeCell ref="BHK1:BHL3"/>
    <mergeCell ref="BHM1:BHN3"/>
    <mergeCell ref="BHO1:BHP3"/>
    <mergeCell ref="BHQ1:BHR3"/>
    <mergeCell ref="BHS1:BHT3"/>
    <mergeCell ref="BHA1:BHB3"/>
    <mergeCell ref="BHC1:BHD3"/>
    <mergeCell ref="BHE1:BHF3"/>
    <mergeCell ref="BHG1:BHH3"/>
    <mergeCell ref="BHI1:BHJ3"/>
    <mergeCell ref="BGQ1:BGR3"/>
    <mergeCell ref="BGS1:BGT3"/>
    <mergeCell ref="BGU1:BGV3"/>
    <mergeCell ref="BGW1:BGX3"/>
    <mergeCell ref="BGY1:BGZ3"/>
    <mergeCell ref="BGG1:BGH3"/>
    <mergeCell ref="BGI1:BGJ3"/>
    <mergeCell ref="BGK1:BGL3"/>
    <mergeCell ref="BGM1:BGN3"/>
    <mergeCell ref="BGO1:BGP3"/>
    <mergeCell ref="BFW1:BFX3"/>
    <mergeCell ref="BFY1:BFZ3"/>
    <mergeCell ref="BGA1:BGB3"/>
    <mergeCell ref="BGC1:BGD3"/>
    <mergeCell ref="BGE1:BGF3"/>
    <mergeCell ref="BFM1:BFN3"/>
    <mergeCell ref="BFO1:BFP3"/>
    <mergeCell ref="BFQ1:BFR3"/>
    <mergeCell ref="BFS1:BFT3"/>
    <mergeCell ref="BFU1:BFV3"/>
    <mergeCell ref="BFC1:BFD3"/>
    <mergeCell ref="BFE1:BFF3"/>
    <mergeCell ref="BFG1:BFH3"/>
    <mergeCell ref="BFI1:BFJ3"/>
    <mergeCell ref="BFK1:BFL3"/>
    <mergeCell ref="BES1:BET3"/>
    <mergeCell ref="BEU1:BEV3"/>
    <mergeCell ref="BEW1:BEX3"/>
    <mergeCell ref="BEY1:BEZ3"/>
    <mergeCell ref="BFA1:BFB3"/>
    <mergeCell ref="BEI1:BEJ3"/>
    <mergeCell ref="BEK1:BEL3"/>
    <mergeCell ref="BEM1:BEN3"/>
    <mergeCell ref="BEO1:BEP3"/>
    <mergeCell ref="BEQ1:BER3"/>
    <mergeCell ref="BDY1:BDZ3"/>
    <mergeCell ref="BEA1:BEB3"/>
    <mergeCell ref="BEC1:BED3"/>
    <mergeCell ref="BEE1:BEF3"/>
    <mergeCell ref="BEG1:BEH3"/>
    <mergeCell ref="BDO1:BDP3"/>
    <mergeCell ref="BDQ1:BDR3"/>
    <mergeCell ref="BDS1:BDT3"/>
    <mergeCell ref="BDU1:BDV3"/>
    <mergeCell ref="BDW1:BDX3"/>
    <mergeCell ref="BDE1:BDF3"/>
    <mergeCell ref="BDG1:BDH3"/>
    <mergeCell ref="BDI1:BDJ3"/>
    <mergeCell ref="BDK1:BDL3"/>
    <mergeCell ref="BDM1:BDN3"/>
    <mergeCell ref="BCU1:BCV3"/>
    <mergeCell ref="BCW1:BCX3"/>
    <mergeCell ref="BCY1:BCZ3"/>
    <mergeCell ref="BDA1:BDB3"/>
    <mergeCell ref="BDC1:BDD3"/>
    <mergeCell ref="BCK1:BCL3"/>
    <mergeCell ref="BCM1:BCN3"/>
    <mergeCell ref="BCO1:BCP3"/>
    <mergeCell ref="BCQ1:BCR3"/>
    <mergeCell ref="BCS1:BCT3"/>
    <mergeCell ref="BCA1:BCB3"/>
    <mergeCell ref="BCC1:BCD3"/>
    <mergeCell ref="BCE1:BCF3"/>
    <mergeCell ref="BCG1:BCH3"/>
    <mergeCell ref="BCI1:BCJ3"/>
    <mergeCell ref="BBQ1:BBR3"/>
    <mergeCell ref="BBS1:BBT3"/>
    <mergeCell ref="BBU1:BBV3"/>
    <mergeCell ref="BBW1:BBX3"/>
    <mergeCell ref="BBY1:BBZ3"/>
    <mergeCell ref="BBG1:BBH3"/>
    <mergeCell ref="BBI1:BBJ3"/>
    <mergeCell ref="BBK1:BBL3"/>
    <mergeCell ref="BBM1:BBN3"/>
    <mergeCell ref="BBO1:BBP3"/>
    <mergeCell ref="BAW1:BAX3"/>
    <mergeCell ref="BAY1:BAZ3"/>
    <mergeCell ref="BBA1:BBB3"/>
    <mergeCell ref="BBC1:BBD3"/>
    <mergeCell ref="BBE1:BBF3"/>
    <mergeCell ref="BAM1:BAN3"/>
    <mergeCell ref="BAO1:BAP3"/>
    <mergeCell ref="BAQ1:BAR3"/>
    <mergeCell ref="BAS1:BAT3"/>
    <mergeCell ref="BAU1:BAV3"/>
    <mergeCell ref="BAC1:BAD3"/>
    <mergeCell ref="BAE1:BAF3"/>
    <mergeCell ref="BAG1:BAH3"/>
    <mergeCell ref="BAI1:BAJ3"/>
    <mergeCell ref="BAK1:BAL3"/>
    <mergeCell ref="AZS1:AZT3"/>
    <mergeCell ref="AZU1:AZV3"/>
    <mergeCell ref="AZW1:AZX3"/>
    <mergeCell ref="AZY1:AZZ3"/>
    <mergeCell ref="BAA1:BAB3"/>
    <mergeCell ref="AZI1:AZJ3"/>
    <mergeCell ref="AZK1:AZL3"/>
    <mergeCell ref="AZM1:AZN3"/>
    <mergeCell ref="AZO1:AZP3"/>
    <mergeCell ref="AZQ1:AZR3"/>
    <mergeCell ref="AYY1:AYZ3"/>
    <mergeCell ref="AZA1:AZB3"/>
    <mergeCell ref="AZC1:AZD3"/>
    <mergeCell ref="AZE1:AZF3"/>
    <mergeCell ref="AZG1:AZH3"/>
    <mergeCell ref="AYO1:AYP3"/>
    <mergeCell ref="AYQ1:AYR3"/>
    <mergeCell ref="AYS1:AYT3"/>
    <mergeCell ref="AYU1:AYV3"/>
    <mergeCell ref="AYW1:AYX3"/>
    <mergeCell ref="AYE1:AYF3"/>
    <mergeCell ref="AYG1:AYH3"/>
    <mergeCell ref="AYI1:AYJ3"/>
    <mergeCell ref="AYK1:AYL3"/>
    <mergeCell ref="AYM1:AYN3"/>
    <mergeCell ref="AXU1:AXV3"/>
    <mergeCell ref="AXW1:AXX3"/>
    <mergeCell ref="AXY1:AXZ3"/>
    <mergeCell ref="AYA1:AYB3"/>
    <mergeCell ref="AYC1:AYD3"/>
    <mergeCell ref="AXK1:AXL3"/>
    <mergeCell ref="AXM1:AXN3"/>
    <mergeCell ref="AXO1:AXP3"/>
    <mergeCell ref="AXQ1:AXR3"/>
    <mergeCell ref="AXS1:AXT3"/>
    <mergeCell ref="AXA1:AXB3"/>
    <mergeCell ref="AXC1:AXD3"/>
    <mergeCell ref="AXE1:AXF3"/>
    <mergeCell ref="AXG1:AXH3"/>
    <mergeCell ref="AXI1:AXJ3"/>
    <mergeCell ref="AWQ1:AWR3"/>
    <mergeCell ref="AWS1:AWT3"/>
    <mergeCell ref="AWU1:AWV3"/>
    <mergeCell ref="AWW1:AWX3"/>
    <mergeCell ref="AWY1:AWZ3"/>
    <mergeCell ref="AWG1:AWH3"/>
    <mergeCell ref="AWI1:AWJ3"/>
    <mergeCell ref="AWK1:AWL3"/>
    <mergeCell ref="AWM1:AWN3"/>
    <mergeCell ref="AWO1:AWP3"/>
    <mergeCell ref="AVW1:AVX3"/>
    <mergeCell ref="AVY1:AVZ3"/>
    <mergeCell ref="AWA1:AWB3"/>
    <mergeCell ref="AWC1:AWD3"/>
    <mergeCell ref="AWE1:AWF3"/>
    <mergeCell ref="AVM1:AVN3"/>
    <mergeCell ref="AVO1:AVP3"/>
    <mergeCell ref="AVQ1:AVR3"/>
    <mergeCell ref="AVS1:AVT3"/>
    <mergeCell ref="AVU1:AVV3"/>
    <mergeCell ref="AVC1:AVD3"/>
    <mergeCell ref="AVE1:AVF3"/>
    <mergeCell ref="AVG1:AVH3"/>
    <mergeCell ref="AVI1:AVJ3"/>
    <mergeCell ref="AVK1:AVL3"/>
    <mergeCell ref="AUS1:AUT3"/>
    <mergeCell ref="AUU1:AUV3"/>
    <mergeCell ref="AUW1:AUX3"/>
    <mergeCell ref="AUY1:AUZ3"/>
    <mergeCell ref="AVA1:AVB3"/>
    <mergeCell ref="AUI1:AUJ3"/>
    <mergeCell ref="AUK1:AUL3"/>
    <mergeCell ref="AUM1:AUN3"/>
    <mergeCell ref="AUO1:AUP3"/>
    <mergeCell ref="AUQ1:AUR3"/>
    <mergeCell ref="ATY1:ATZ3"/>
    <mergeCell ref="AUA1:AUB3"/>
    <mergeCell ref="AUC1:AUD3"/>
    <mergeCell ref="AUE1:AUF3"/>
    <mergeCell ref="AUG1:AUH3"/>
    <mergeCell ref="ATO1:ATP3"/>
    <mergeCell ref="ATQ1:ATR3"/>
    <mergeCell ref="ATS1:ATT3"/>
    <mergeCell ref="ATU1:ATV3"/>
    <mergeCell ref="ATW1:ATX3"/>
    <mergeCell ref="ATE1:ATF3"/>
    <mergeCell ref="ATG1:ATH3"/>
    <mergeCell ref="ATI1:ATJ3"/>
    <mergeCell ref="ATK1:ATL3"/>
    <mergeCell ref="ATM1:ATN3"/>
    <mergeCell ref="ASU1:ASV3"/>
    <mergeCell ref="ASW1:ASX3"/>
    <mergeCell ref="ASY1:ASZ3"/>
    <mergeCell ref="ATA1:ATB3"/>
    <mergeCell ref="ATC1:ATD3"/>
    <mergeCell ref="ASK1:ASL3"/>
    <mergeCell ref="ASM1:ASN3"/>
    <mergeCell ref="ASO1:ASP3"/>
    <mergeCell ref="ASQ1:ASR3"/>
    <mergeCell ref="ASS1:AST3"/>
    <mergeCell ref="ASA1:ASB3"/>
    <mergeCell ref="ASC1:ASD3"/>
    <mergeCell ref="ASE1:ASF3"/>
    <mergeCell ref="ASG1:ASH3"/>
    <mergeCell ref="ASI1:ASJ3"/>
    <mergeCell ref="ARQ1:ARR3"/>
    <mergeCell ref="ARS1:ART3"/>
    <mergeCell ref="ARU1:ARV3"/>
    <mergeCell ref="ARW1:ARX3"/>
    <mergeCell ref="ARY1:ARZ3"/>
    <mergeCell ref="ARG1:ARH3"/>
    <mergeCell ref="ARI1:ARJ3"/>
    <mergeCell ref="ARK1:ARL3"/>
    <mergeCell ref="ARM1:ARN3"/>
    <mergeCell ref="ARO1:ARP3"/>
    <mergeCell ref="AQW1:AQX3"/>
    <mergeCell ref="AQY1:AQZ3"/>
    <mergeCell ref="ARA1:ARB3"/>
    <mergeCell ref="ARC1:ARD3"/>
    <mergeCell ref="ARE1:ARF3"/>
    <mergeCell ref="AQM1:AQN3"/>
    <mergeCell ref="AQO1:AQP3"/>
    <mergeCell ref="AQQ1:AQR3"/>
    <mergeCell ref="AQS1:AQT3"/>
    <mergeCell ref="AQU1:AQV3"/>
    <mergeCell ref="AQC1:AQD3"/>
    <mergeCell ref="AQE1:AQF3"/>
    <mergeCell ref="AQG1:AQH3"/>
    <mergeCell ref="AQI1:AQJ3"/>
    <mergeCell ref="AQK1:AQL3"/>
    <mergeCell ref="APS1:APT3"/>
    <mergeCell ref="APU1:APV3"/>
    <mergeCell ref="APW1:APX3"/>
    <mergeCell ref="APY1:APZ3"/>
    <mergeCell ref="AQA1:AQB3"/>
    <mergeCell ref="API1:APJ3"/>
    <mergeCell ref="APK1:APL3"/>
    <mergeCell ref="APM1:APN3"/>
    <mergeCell ref="APO1:APP3"/>
    <mergeCell ref="APQ1:APR3"/>
    <mergeCell ref="AOY1:AOZ3"/>
    <mergeCell ref="APA1:APB3"/>
    <mergeCell ref="APC1:APD3"/>
    <mergeCell ref="APE1:APF3"/>
    <mergeCell ref="APG1:APH3"/>
    <mergeCell ref="AOO1:AOP3"/>
    <mergeCell ref="AOQ1:AOR3"/>
    <mergeCell ref="AOS1:AOT3"/>
    <mergeCell ref="AOU1:AOV3"/>
    <mergeCell ref="AOW1:AOX3"/>
    <mergeCell ref="AOE1:AOF3"/>
    <mergeCell ref="AOG1:AOH3"/>
    <mergeCell ref="AOI1:AOJ3"/>
    <mergeCell ref="AOK1:AOL3"/>
    <mergeCell ref="AOM1:AON3"/>
    <mergeCell ref="ANU1:ANV3"/>
    <mergeCell ref="ANW1:ANX3"/>
    <mergeCell ref="ANY1:ANZ3"/>
    <mergeCell ref="AOA1:AOB3"/>
    <mergeCell ref="AOC1:AOD3"/>
    <mergeCell ref="ANK1:ANL3"/>
    <mergeCell ref="ANM1:ANN3"/>
    <mergeCell ref="ANO1:ANP3"/>
    <mergeCell ref="ANQ1:ANR3"/>
    <mergeCell ref="ANS1:ANT3"/>
    <mergeCell ref="ANA1:ANB3"/>
    <mergeCell ref="ANC1:AND3"/>
    <mergeCell ref="ANE1:ANF3"/>
    <mergeCell ref="ANG1:ANH3"/>
    <mergeCell ref="ANI1:ANJ3"/>
    <mergeCell ref="AMQ1:AMR3"/>
    <mergeCell ref="AMS1:AMT3"/>
    <mergeCell ref="AMU1:AMV3"/>
    <mergeCell ref="AMW1:AMX3"/>
    <mergeCell ref="AMY1:AMZ3"/>
    <mergeCell ref="AMG1:AMH3"/>
    <mergeCell ref="AMI1:AMJ3"/>
    <mergeCell ref="AMK1:AML3"/>
    <mergeCell ref="AMM1:AMN3"/>
    <mergeCell ref="AMO1:AMP3"/>
    <mergeCell ref="ALW1:ALX3"/>
    <mergeCell ref="ALY1:ALZ3"/>
    <mergeCell ref="AMA1:AMB3"/>
    <mergeCell ref="AMC1:AMD3"/>
    <mergeCell ref="AME1:AMF3"/>
    <mergeCell ref="ALM1:ALN3"/>
    <mergeCell ref="ALO1:ALP3"/>
    <mergeCell ref="ALQ1:ALR3"/>
    <mergeCell ref="ALS1:ALT3"/>
    <mergeCell ref="ALU1:ALV3"/>
    <mergeCell ref="ALC1:ALD3"/>
    <mergeCell ref="ALE1:ALF3"/>
    <mergeCell ref="ALG1:ALH3"/>
    <mergeCell ref="ALI1:ALJ3"/>
    <mergeCell ref="ALK1:ALL3"/>
    <mergeCell ref="AKS1:AKT3"/>
    <mergeCell ref="AKU1:AKV3"/>
    <mergeCell ref="AKW1:AKX3"/>
    <mergeCell ref="AKY1:AKZ3"/>
    <mergeCell ref="ALA1:ALB3"/>
    <mergeCell ref="AKI1:AKJ3"/>
    <mergeCell ref="AKK1:AKL3"/>
    <mergeCell ref="AKM1:AKN3"/>
    <mergeCell ref="AKO1:AKP3"/>
    <mergeCell ref="AKQ1:AKR3"/>
    <mergeCell ref="AJY1:AJZ3"/>
    <mergeCell ref="AKA1:AKB3"/>
    <mergeCell ref="AKC1:AKD3"/>
    <mergeCell ref="AKE1:AKF3"/>
    <mergeCell ref="AKG1:AKH3"/>
    <mergeCell ref="AJO1:AJP3"/>
    <mergeCell ref="AJQ1:AJR3"/>
    <mergeCell ref="AJS1:AJT3"/>
    <mergeCell ref="AJU1:AJV3"/>
    <mergeCell ref="AJW1:AJX3"/>
    <mergeCell ref="AJE1:AJF3"/>
    <mergeCell ref="AJG1:AJH3"/>
    <mergeCell ref="AJI1:AJJ3"/>
    <mergeCell ref="AJK1:AJL3"/>
    <mergeCell ref="AJM1:AJN3"/>
    <mergeCell ref="AIU1:AIV3"/>
    <mergeCell ref="AIW1:AIX3"/>
    <mergeCell ref="AIY1:AIZ3"/>
    <mergeCell ref="AJA1:AJB3"/>
    <mergeCell ref="AJC1:AJD3"/>
    <mergeCell ref="AIK1:AIL3"/>
    <mergeCell ref="AIM1:AIN3"/>
    <mergeCell ref="AIO1:AIP3"/>
    <mergeCell ref="AIQ1:AIR3"/>
    <mergeCell ref="AIS1:AIT3"/>
    <mergeCell ref="AIA1:AIB3"/>
    <mergeCell ref="AIC1:AID3"/>
    <mergeCell ref="AIE1:AIF3"/>
    <mergeCell ref="AIG1:AIH3"/>
    <mergeCell ref="AII1:AIJ3"/>
    <mergeCell ref="AHQ1:AHR3"/>
    <mergeCell ref="AHS1:AHT3"/>
    <mergeCell ref="AHU1:AHV3"/>
    <mergeCell ref="AHW1:AHX3"/>
    <mergeCell ref="AHY1:AHZ3"/>
    <mergeCell ref="AHG1:AHH3"/>
    <mergeCell ref="AHI1:AHJ3"/>
    <mergeCell ref="AHK1:AHL3"/>
    <mergeCell ref="AHM1:AHN3"/>
    <mergeCell ref="AHO1:AHP3"/>
    <mergeCell ref="AGW1:AGX3"/>
    <mergeCell ref="AGY1:AGZ3"/>
    <mergeCell ref="AHA1:AHB3"/>
    <mergeCell ref="AHC1:AHD3"/>
    <mergeCell ref="AHE1:AHF3"/>
    <mergeCell ref="AGM1:AGN3"/>
    <mergeCell ref="AGO1:AGP3"/>
    <mergeCell ref="AGQ1:AGR3"/>
    <mergeCell ref="AGS1:AGT3"/>
    <mergeCell ref="AGU1:AGV3"/>
    <mergeCell ref="AGC1:AGD3"/>
    <mergeCell ref="AGE1:AGF3"/>
    <mergeCell ref="AGG1:AGH3"/>
    <mergeCell ref="AGI1:AGJ3"/>
    <mergeCell ref="AGK1:AGL3"/>
    <mergeCell ref="AFS1:AFT3"/>
    <mergeCell ref="AFU1:AFV3"/>
    <mergeCell ref="AFW1:AFX3"/>
    <mergeCell ref="AFY1:AFZ3"/>
    <mergeCell ref="AGA1:AGB3"/>
    <mergeCell ref="AFI1:AFJ3"/>
    <mergeCell ref="AFK1:AFL3"/>
    <mergeCell ref="AFM1:AFN3"/>
    <mergeCell ref="AFO1:AFP3"/>
    <mergeCell ref="AFQ1:AFR3"/>
    <mergeCell ref="AEY1:AEZ3"/>
    <mergeCell ref="AFA1:AFB3"/>
    <mergeCell ref="AFC1:AFD3"/>
    <mergeCell ref="AFE1:AFF3"/>
    <mergeCell ref="AFG1:AFH3"/>
    <mergeCell ref="AEO1:AEP3"/>
    <mergeCell ref="AEQ1:AER3"/>
    <mergeCell ref="AES1:AET3"/>
    <mergeCell ref="AEU1:AEV3"/>
    <mergeCell ref="AEW1:AEX3"/>
    <mergeCell ref="AEE1:AEF3"/>
    <mergeCell ref="AEG1:AEH3"/>
    <mergeCell ref="AEI1:AEJ3"/>
    <mergeCell ref="AEK1:AEL3"/>
    <mergeCell ref="AEM1:AEN3"/>
    <mergeCell ref="ADU1:ADV3"/>
    <mergeCell ref="ADW1:ADX3"/>
    <mergeCell ref="ADY1:ADZ3"/>
    <mergeCell ref="AEA1:AEB3"/>
    <mergeCell ref="AEC1:AED3"/>
    <mergeCell ref="ADK1:ADL3"/>
    <mergeCell ref="ADM1:ADN3"/>
    <mergeCell ref="ADO1:ADP3"/>
    <mergeCell ref="ADQ1:ADR3"/>
    <mergeCell ref="ADS1:ADT3"/>
    <mergeCell ref="ADA1:ADB3"/>
    <mergeCell ref="ADC1:ADD3"/>
    <mergeCell ref="ADE1:ADF3"/>
    <mergeCell ref="ADG1:ADH3"/>
    <mergeCell ref="ADI1:ADJ3"/>
    <mergeCell ref="ACQ1:ACR3"/>
    <mergeCell ref="ACS1:ACT3"/>
    <mergeCell ref="ACU1:ACV3"/>
    <mergeCell ref="ACW1:ACX3"/>
    <mergeCell ref="ACY1:ACZ3"/>
    <mergeCell ref="ACG1:ACH3"/>
    <mergeCell ref="ACI1:ACJ3"/>
    <mergeCell ref="ACK1:ACL3"/>
    <mergeCell ref="ACM1:ACN3"/>
    <mergeCell ref="ACO1:ACP3"/>
    <mergeCell ref="ABW1:ABX3"/>
    <mergeCell ref="ABY1:ABZ3"/>
    <mergeCell ref="ACA1:ACB3"/>
    <mergeCell ref="ACC1:ACD3"/>
    <mergeCell ref="ACE1:ACF3"/>
    <mergeCell ref="ABM1:ABN3"/>
    <mergeCell ref="ABO1:ABP3"/>
    <mergeCell ref="ABQ1:ABR3"/>
    <mergeCell ref="ABS1:ABT3"/>
    <mergeCell ref="ABU1:ABV3"/>
    <mergeCell ref="ABC1:ABD3"/>
    <mergeCell ref="ABE1:ABF3"/>
    <mergeCell ref="ABG1:ABH3"/>
    <mergeCell ref="ABI1:ABJ3"/>
    <mergeCell ref="ABK1:ABL3"/>
    <mergeCell ref="AAS1:AAT3"/>
    <mergeCell ref="AAU1:AAV3"/>
    <mergeCell ref="AAW1:AAX3"/>
    <mergeCell ref="AAY1:AAZ3"/>
    <mergeCell ref="ABA1:ABB3"/>
    <mergeCell ref="AAI1:AAJ3"/>
    <mergeCell ref="AAK1:AAL3"/>
    <mergeCell ref="AAM1:AAN3"/>
    <mergeCell ref="AAO1:AAP3"/>
    <mergeCell ref="AAQ1:AAR3"/>
    <mergeCell ref="ZY1:ZZ3"/>
    <mergeCell ref="AAA1:AAB3"/>
    <mergeCell ref="AAC1:AAD3"/>
    <mergeCell ref="AAE1:AAF3"/>
    <mergeCell ref="AAG1:AAH3"/>
    <mergeCell ref="ZO1:ZP3"/>
    <mergeCell ref="ZQ1:ZR3"/>
    <mergeCell ref="ZS1:ZT3"/>
    <mergeCell ref="ZU1:ZV3"/>
    <mergeCell ref="ZW1:ZX3"/>
    <mergeCell ref="ZE1:ZF3"/>
    <mergeCell ref="ZG1:ZH3"/>
    <mergeCell ref="ZI1:ZJ3"/>
    <mergeCell ref="ZK1:ZL3"/>
    <mergeCell ref="ZM1:ZN3"/>
    <mergeCell ref="YU1:YV3"/>
    <mergeCell ref="YW1:YX3"/>
    <mergeCell ref="YY1:YZ3"/>
    <mergeCell ref="ZA1:ZB3"/>
    <mergeCell ref="ZC1:ZD3"/>
    <mergeCell ref="YK1:YL3"/>
    <mergeCell ref="YM1:YN3"/>
    <mergeCell ref="YO1:YP3"/>
    <mergeCell ref="YQ1:YR3"/>
    <mergeCell ref="YS1:YT3"/>
    <mergeCell ref="YA1:YB3"/>
    <mergeCell ref="YC1:YD3"/>
    <mergeCell ref="YE1:YF3"/>
    <mergeCell ref="YG1:YH3"/>
    <mergeCell ref="YI1:YJ3"/>
    <mergeCell ref="XQ1:XR3"/>
    <mergeCell ref="XS1:XT3"/>
    <mergeCell ref="XU1:XV3"/>
    <mergeCell ref="XW1:XX3"/>
    <mergeCell ref="XY1:XZ3"/>
    <mergeCell ref="XG1:XH3"/>
    <mergeCell ref="XI1:XJ3"/>
    <mergeCell ref="XK1:XL3"/>
    <mergeCell ref="XM1:XN3"/>
    <mergeCell ref="XO1:XP3"/>
    <mergeCell ref="WW1:WX3"/>
    <mergeCell ref="WY1:WZ3"/>
    <mergeCell ref="XA1:XB3"/>
    <mergeCell ref="XC1:XD3"/>
    <mergeCell ref="XE1:XF3"/>
    <mergeCell ref="WM1:WN3"/>
    <mergeCell ref="WO1:WP3"/>
    <mergeCell ref="WQ1:WR3"/>
    <mergeCell ref="WS1:WT3"/>
    <mergeCell ref="WU1:WV3"/>
    <mergeCell ref="WC1:WD3"/>
    <mergeCell ref="WE1:WF3"/>
    <mergeCell ref="WG1:WH3"/>
    <mergeCell ref="WI1:WJ3"/>
    <mergeCell ref="WK1:WL3"/>
    <mergeCell ref="VS1:VT3"/>
    <mergeCell ref="VU1:VV3"/>
    <mergeCell ref="VW1:VX3"/>
    <mergeCell ref="VY1:VZ3"/>
    <mergeCell ref="WA1:WB3"/>
    <mergeCell ref="VI1:VJ3"/>
    <mergeCell ref="VK1:VL3"/>
    <mergeCell ref="VM1:VN3"/>
    <mergeCell ref="VO1:VP3"/>
    <mergeCell ref="VQ1:VR3"/>
    <mergeCell ref="UY1:UZ3"/>
    <mergeCell ref="VA1:VB3"/>
    <mergeCell ref="VC1:VD3"/>
    <mergeCell ref="VE1:VF3"/>
    <mergeCell ref="VG1:VH3"/>
    <mergeCell ref="UO1:UP3"/>
    <mergeCell ref="UQ1:UR3"/>
    <mergeCell ref="US1:UT3"/>
    <mergeCell ref="UU1:UV3"/>
    <mergeCell ref="UW1:UX3"/>
    <mergeCell ref="UE1:UF3"/>
    <mergeCell ref="UG1:UH3"/>
    <mergeCell ref="UI1:UJ3"/>
    <mergeCell ref="UK1:UL3"/>
    <mergeCell ref="UM1:UN3"/>
    <mergeCell ref="TU1:TV3"/>
    <mergeCell ref="TW1:TX3"/>
    <mergeCell ref="TY1:TZ3"/>
    <mergeCell ref="UA1:UB3"/>
    <mergeCell ref="UC1:UD3"/>
    <mergeCell ref="TK1:TL3"/>
    <mergeCell ref="TM1:TN3"/>
    <mergeCell ref="TO1:TP3"/>
    <mergeCell ref="TQ1:TR3"/>
    <mergeCell ref="TS1:TT3"/>
    <mergeCell ref="TA1:TB3"/>
    <mergeCell ref="TC1:TD3"/>
    <mergeCell ref="TE1:TF3"/>
    <mergeCell ref="TG1:TH3"/>
    <mergeCell ref="TI1:TJ3"/>
    <mergeCell ref="SQ1:SR3"/>
    <mergeCell ref="SS1:ST3"/>
    <mergeCell ref="SU1:SV3"/>
    <mergeCell ref="SW1:SX3"/>
    <mergeCell ref="SY1:SZ3"/>
    <mergeCell ref="SG1:SH3"/>
    <mergeCell ref="SI1:SJ3"/>
    <mergeCell ref="SK1:SL3"/>
    <mergeCell ref="SM1:SN3"/>
    <mergeCell ref="SO1:SP3"/>
    <mergeCell ref="RW1:RX3"/>
    <mergeCell ref="RY1:RZ3"/>
    <mergeCell ref="SA1:SB3"/>
    <mergeCell ref="SC1:SD3"/>
    <mergeCell ref="SE1:SF3"/>
    <mergeCell ref="RM1:RN3"/>
    <mergeCell ref="RO1:RP3"/>
    <mergeCell ref="RQ1:RR3"/>
    <mergeCell ref="RS1:RT3"/>
    <mergeCell ref="RU1:RV3"/>
    <mergeCell ref="RC1:RD3"/>
    <mergeCell ref="RE1:RF3"/>
    <mergeCell ref="RG1:RH3"/>
    <mergeCell ref="RI1:RJ3"/>
    <mergeCell ref="RK1:RL3"/>
    <mergeCell ref="QS1:QT3"/>
    <mergeCell ref="QU1:QV3"/>
    <mergeCell ref="QW1:QX3"/>
    <mergeCell ref="QY1:QZ3"/>
    <mergeCell ref="RA1:RB3"/>
    <mergeCell ref="QI1:QJ3"/>
    <mergeCell ref="QK1:QL3"/>
    <mergeCell ref="QM1:QN3"/>
    <mergeCell ref="QO1:QP3"/>
    <mergeCell ref="QQ1:QR3"/>
    <mergeCell ref="PY1:PZ3"/>
    <mergeCell ref="QA1:QB3"/>
    <mergeCell ref="QC1:QD3"/>
    <mergeCell ref="QE1:QF3"/>
    <mergeCell ref="QG1:QH3"/>
    <mergeCell ref="PO1:PP3"/>
    <mergeCell ref="PQ1:PR3"/>
    <mergeCell ref="PS1:PT3"/>
    <mergeCell ref="PU1:PV3"/>
    <mergeCell ref="PW1:PX3"/>
    <mergeCell ref="PE1:PF3"/>
    <mergeCell ref="PG1:PH3"/>
    <mergeCell ref="PI1:PJ3"/>
    <mergeCell ref="PK1:PL3"/>
    <mergeCell ref="PM1:PN3"/>
    <mergeCell ref="OU1:OV3"/>
    <mergeCell ref="OW1:OX3"/>
    <mergeCell ref="OY1:OZ3"/>
    <mergeCell ref="PA1:PB3"/>
    <mergeCell ref="PC1:PD3"/>
    <mergeCell ref="OK1:OL3"/>
    <mergeCell ref="OM1:ON3"/>
    <mergeCell ref="OO1:OP3"/>
    <mergeCell ref="OQ1:OR3"/>
    <mergeCell ref="OS1:OT3"/>
    <mergeCell ref="OA1:OB3"/>
    <mergeCell ref="OC1:OD3"/>
    <mergeCell ref="OE1:OF3"/>
    <mergeCell ref="OG1:OH3"/>
    <mergeCell ref="OI1:OJ3"/>
    <mergeCell ref="NQ1:NR3"/>
    <mergeCell ref="NS1:NT3"/>
    <mergeCell ref="NU1:NV3"/>
    <mergeCell ref="NW1:NX3"/>
    <mergeCell ref="NY1:NZ3"/>
    <mergeCell ref="NG1:NH3"/>
    <mergeCell ref="NI1:NJ3"/>
    <mergeCell ref="NK1:NL3"/>
    <mergeCell ref="NM1:NN3"/>
    <mergeCell ref="NO1:NP3"/>
    <mergeCell ref="MW1:MX3"/>
    <mergeCell ref="MY1:MZ3"/>
    <mergeCell ref="NA1:NB3"/>
    <mergeCell ref="NC1:ND3"/>
    <mergeCell ref="NE1:NF3"/>
    <mergeCell ref="MM1:MN3"/>
    <mergeCell ref="MO1:MP3"/>
    <mergeCell ref="MQ1:MR3"/>
    <mergeCell ref="MS1:MT3"/>
    <mergeCell ref="MU1:MV3"/>
    <mergeCell ref="MC1:MD3"/>
    <mergeCell ref="ME1:MF3"/>
    <mergeCell ref="MG1:MH3"/>
    <mergeCell ref="MI1:MJ3"/>
    <mergeCell ref="MK1:ML3"/>
    <mergeCell ref="LS1:LT3"/>
    <mergeCell ref="LU1:LV3"/>
    <mergeCell ref="LW1:LX3"/>
    <mergeCell ref="LY1:LZ3"/>
    <mergeCell ref="MA1:MB3"/>
    <mergeCell ref="LI1:LJ3"/>
    <mergeCell ref="LK1:LL3"/>
    <mergeCell ref="LM1:LN3"/>
    <mergeCell ref="LO1:LP3"/>
    <mergeCell ref="LQ1:LR3"/>
    <mergeCell ref="KY1:KZ3"/>
    <mergeCell ref="LA1:LB3"/>
    <mergeCell ref="LC1:LD3"/>
    <mergeCell ref="LE1:LF3"/>
    <mergeCell ref="LG1:LH3"/>
    <mergeCell ref="KO1:KP3"/>
    <mergeCell ref="KQ1:KR3"/>
    <mergeCell ref="KS1:KT3"/>
    <mergeCell ref="KU1:KV3"/>
    <mergeCell ref="KW1:KX3"/>
    <mergeCell ref="KE1:KF3"/>
    <mergeCell ref="KG1:KH3"/>
    <mergeCell ref="KI1:KJ3"/>
    <mergeCell ref="KK1:KL3"/>
    <mergeCell ref="KM1:KN3"/>
    <mergeCell ref="JU1:JV3"/>
    <mergeCell ref="JW1:JX3"/>
    <mergeCell ref="JY1:JZ3"/>
    <mergeCell ref="KA1:KB3"/>
    <mergeCell ref="KC1:KD3"/>
    <mergeCell ref="JK1:JL3"/>
    <mergeCell ref="JM1:JN3"/>
    <mergeCell ref="JO1:JP3"/>
    <mergeCell ref="JQ1:JR3"/>
    <mergeCell ref="JS1:JT3"/>
    <mergeCell ref="JA1:JB3"/>
    <mergeCell ref="JC1:JD3"/>
    <mergeCell ref="JE1:JF3"/>
    <mergeCell ref="JG1:JH3"/>
    <mergeCell ref="JI1:JJ3"/>
    <mergeCell ref="IQ1:IR3"/>
    <mergeCell ref="IS1:IT3"/>
    <mergeCell ref="IU1:IV3"/>
    <mergeCell ref="IW1:IX3"/>
    <mergeCell ref="IY1:IZ3"/>
    <mergeCell ref="IG1:IH3"/>
    <mergeCell ref="II1:IJ3"/>
    <mergeCell ref="IK1:IL3"/>
    <mergeCell ref="IM1:IN3"/>
    <mergeCell ref="IO1:IP3"/>
    <mergeCell ref="HW1:HX3"/>
    <mergeCell ref="HY1:HZ3"/>
    <mergeCell ref="IA1:IB3"/>
    <mergeCell ref="IC1:ID3"/>
    <mergeCell ref="IE1:IF3"/>
    <mergeCell ref="HM1:HN3"/>
    <mergeCell ref="HO1:HP3"/>
    <mergeCell ref="HQ1:HR3"/>
    <mergeCell ref="HS1:HT3"/>
    <mergeCell ref="HU1:HV3"/>
    <mergeCell ref="HC1:HD3"/>
    <mergeCell ref="HE1:HF3"/>
    <mergeCell ref="HG1:HH3"/>
    <mergeCell ref="HI1:HJ3"/>
    <mergeCell ref="HK1:HL3"/>
    <mergeCell ref="GS1:GT3"/>
    <mergeCell ref="GU1:GV3"/>
    <mergeCell ref="GW1:GX3"/>
    <mergeCell ref="GY1:GZ3"/>
    <mergeCell ref="HA1:HB3"/>
    <mergeCell ref="GI1:GJ3"/>
    <mergeCell ref="GK1:GL3"/>
    <mergeCell ref="GM1:GN3"/>
    <mergeCell ref="GO1:GP3"/>
    <mergeCell ref="GQ1:GR3"/>
    <mergeCell ref="FY1:FZ3"/>
    <mergeCell ref="GA1:GB3"/>
    <mergeCell ref="GC1:GD3"/>
    <mergeCell ref="GE1:GF3"/>
    <mergeCell ref="GG1:GH3"/>
    <mergeCell ref="FO1:FP3"/>
    <mergeCell ref="FQ1:FR3"/>
    <mergeCell ref="FS1:FT3"/>
    <mergeCell ref="FU1:FV3"/>
    <mergeCell ref="FW1:FX3"/>
    <mergeCell ref="FE1:FF3"/>
    <mergeCell ref="FG1:FH3"/>
    <mergeCell ref="FI1:FJ3"/>
    <mergeCell ref="FK1:FL3"/>
    <mergeCell ref="FM1:FN3"/>
    <mergeCell ref="EU1:EV3"/>
    <mergeCell ref="EW1:EX3"/>
    <mergeCell ref="EY1:EZ3"/>
    <mergeCell ref="FA1:FB3"/>
    <mergeCell ref="FC1:FD3"/>
    <mergeCell ref="EK1:EL3"/>
    <mergeCell ref="EM1:EN3"/>
    <mergeCell ref="EO1:EP3"/>
    <mergeCell ref="EQ1:ER3"/>
    <mergeCell ref="ES1:ET3"/>
    <mergeCell ref="EA1:EB3"/>
    <mergeCell ref="EC1:ED3"/>
    <mergeCell ref="EE1:EF3"/>
    <mergeCell ref="EG1:EH3"/>
    <mergeCell ref="EI1:EJ3"/>
    <mergeCell ref="DQ1:DR3"/>
    <mergeCell ref="DS1:DT3"/>
    <mergeCell ref="DU1:DV3"/>
    <mergeCell ref="DW1:DX3"/>
    <mergeCell ref="DY1:DZ3"/>
    <mergeCell ref="DG1:DH3"/>
    <mergeCell ref="DI1:DJ3"/>
    <mergeCell ref="DK1:DL3"/>
    <mergeCell ref="DM1:DN3"/>
    <mergeCell ref="DO1:DP3"/>
    <mergeCell ref="CW1:CX3"/>
    <mergeCell ref="CY1:CZ3"/>
    <mergeCell ref="DA1:DB3"/>
    <mergeCell ref="DC1:DD3"/>
    <mergeCell ref="DE1:DF3"/>
    <mergeCell ref="CM1:CN3"/>
    <mergeCell ref="CO1:CP3"/>
    <mergeCell ref="CQ1:CR3"/>
    <mergeCell ref="CS1:CT3"/>
    <mergeCell ref="CU1:CV3"/>
    <mergeCell ref="CC1:CD3"/>
    <mergeCell ref="CE1:CF3"/>
    <mergeCell ref="CG1:CH3"/>
    <mergeCell ref="CI1:CJ3"/>
    <mergeCell ref="CK1:CL3"/>
    <mergeCell ref="BS1:BT3"/>
    <mergeCell ref="BU1:BV3"/>
    <mergeCell ref="BW1:BX3"/>
    <mergeCell ref="BY1:BZ3"/>
    <mergeCell ref="CA1:CB3"/>
    <mergeCell ref="BI1:BJ3"/>
    <mergeCell ref="BK1:BL3"/>
    <mergeCell ref="BM1:BN3"/>
    <mergeCell ref="BO1:BP3"/>
    <mergeCell ref="BQ1:BR3"/>
    <mergeCell ref="AY1:AZ3"/>
    <mergeCell ref="BA1:BB3"/>
    <mergeCell ref="BC1:BD3"/>
    <mergeCell ref="BE1:BF3"/>
    <mergeCell ref="BG1:BH3"/>
    <mergeCell ref="AO1:AP3"/>
    <mergeCell ref="AQ1:AR3"/>
    <mergeCell ref="AS1:AT3"/>
    <mergeCell ref="AU1:AV3"/>
    <mergeCell ref="AW1:AX3"/>
    <mergeCell ref="AE1:AF3"/>
    <mergeCell ref="AG1:AH3"/>
    <mergeCell ref="AI1:AJ3"/>
    <mergeCell ref="AK1:AL3"/>
    <mergeCell ref="AM1:AN3"/>
    <mergeCell ref="U1:V3"/>
    <mergeCell ref="W1:X3"/>
    <mergeCell ref="Y1:Z3"/>
    <mergeCell ref="AA1:AB3"/>
    <mergeCell ref="AC1:AD3"/>
    <mergeCell ref="K1:L3"/>
    <mergeCell ref="M1:N3"/>
    <mergeCell ref="O1:P3"/>
    <mergeCell ref="Q1:R3"/>
    <mergeCell ref="S1:T3"/>
    <mergeCell ref="F6:I6"/>
    <mergeCell ref="A1:B3"/>
    <mergeCell ref="C1:D3"/>
    <mergeCell ref="E1:F3"/>
    <mergeCell ref="G1:H3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D247"/>
  <sheetViews>
    <sheetView zoomScale="50" zoomScaleNormal="70" workbookViewId="0">
      <selection activeCell="H36" sqref="H36"/>
    </sheetView>
  </sheetViews>
  <sheetFormatPr baseColWidth="10" defaultRowHeight="15"/>
  <cols>
    <col min="1" max="1" width="11.1640625" bestFit="1" customWidth="1"/>
    <col min="2" max="2" width="38.1640625" style="1" bestFit="1" customWidth="1"/>
    <col min="3" max="3" width="24" bestFit="1" customWidth="1"/>
    <col min="4" max="4" width="23.1640625" bestFit="1" customWidth="1"/>
    <col min="5" max="5" width="24" bestFit="1" customWidth="1"/>
    <col min="6" max="6" width="25.6640625" bestFit="1" customWidth="1"/>
    <col min="7" max="7" width="24.5" customWidth="1"/>
    <col min="8" max="8" width="21.5" customWidth="1"/>
    <col min="9" max="9" width="18.6640625" bestFit="1" customWidth="1"/>
    <col min="10" max="10" width="40" customWidth="1"/>
    <col min="11" max="11" width="11.5" customWidth="1"/>
    <col min="12" max="12" width="23.5" style="2" bestFit="1" customWidth="1"/>
    <col min="13" max="14" width="20.1640625" bestFit="1" customWidth="1"/>
  </cols>
  <sheetData>
    <row r="1" spans="1:16384" ht="20" customHeight="1">
      <c r="A1" s="703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3"/>
      <c r="P1" s="703"/>
      <c r="Q1" s="703"/>
      <c r="R1" s="703"/>
      <c r="S1" s="703"/>
      <c r="T1" s="703"/>
      <c r="U1" s="703"/>
      <c r="V1" s="703"/>
      <c r="W1" s="703"/>
      <c r="X1" s="703"/>
      <c r="Y1" s="703"/>
      <c r="Z1" s="703"/>
      <c r="AA1" s="703"/>
      <c r="AB1" s="703"/>
      <c r="AC1" s="703"/>
      <c r="AD1" s="703"/>
      <c r="AE1" s="703"/>
      <c r="AF1" s="703"/>
      <c r="AG1" s="703"/>
      <c r="AH1" s="703"/>
      <c r="AI1" s="703"/>
      <c r="AJ1" s="703"/>
      <c r="AK1" s="703"/>
      <c r="AL1" s="703"/>
      <c r="AM1" s="703"/>
      <c r="AN1" s="703"/>
      <c r="AO1" s="703"/>
      <c r="AP1" s="703"/>
      <c r="AQ1" s="703"/>
      <c r="AR1" s="703"/>
      <c r="AS1" s="703"/>
      <c r="AT1" s="703"/>
      <c r="AU1" s="703"/>
      <c r="AV1" s="703"/>
      <c r="AW1" s="703"/>
      <c r="AX1" s="703"/>
      <c r="AY1" s="703"/>
      <c r="AZ1" s="703"/>
      <c r="BA1" s="703"/>
      <c r="BB1" s="703"/>
      <c r="BC1" s="703"/>
      <c r="BD1" s="703"/>
      <c r="BE1" s="703"/>
      <c r="BF1" s="703"/>
      <c r="BG1" s="703"/>
      <c r="BH1" s="703"/>
      <c r="BI1" s="703"/>
      <c r="BJ1" s="703"/>
      <c r="BK1" s="703"/>
      <c r="BL1" s="703"/>
      <c r="BM1" s="703"/>
      <c r="BN1" s="703"/>
      <c r="BO1" s="703"/>
      <c r="BP1" s="703"/>
      <c r="BQ1" s="703"/>
      <c r="BR1" s="703"/>
      <c r="BS1" s="703"/>
      <c r="BT1" s="703"/>
      <c r="BU1" s="703"/>
      <c r="BV1" s="703"/>
      <c r="BW1" s="703"/>
      <c r="BX1" s="703"/>
      <c r="BY1" s="703"/>
      <c r="BZ1" s="703"/>
      <c r="CA1" s="703"/>
      <c r="CB1" s="703"/>
      <c r="CC1" s="703"/>
      <c r="CD1" s="703"/>
      <c r="CE1" s="703"/>
      <c r="CF1" s="703"/>
      <c r="CG1" s="703"/>
      <c r="CH1" s="703"/>
      <c r="CI1" s="703"/>
      <c r="CJ1" s="703"/>
      <c r="CK1" s="703"/>
      <c r="CL1" s="703"/>
      <c r="CM1" s="703"/>
      <c r="CN1" s="703"/>
      <c r="CO1" s="703"/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3"/>
      <c r="DB1" s="703"/>
      <c r="DC1" s="703"/>
      <c r="DD1" s="703"/>
      <c r="DE1" s="703"/>
      <c r="DF1" s="703"/>
      <c r="DG1" s="703"/>
      <c r="DH1" s="703"/>
      <c r="DI1" s="703"/>
      <c r="DJ1" s="703"/>
      <c r="DK1" s="703"/>
      <c r="DL1" s="703"/>
      <c r="DM1" s="703"/>
      <c r="DN1" s="703"/>
      <c r="DO1" s="703"/>
      <c r="DP1" s="703"/>
      <c r="DQ1" s="703"/>
      <c r="DR1" s="703"/>
      <c r="DS1" s="703"/>
      <c r="DT1" s="703"/>
      <c r="DU1" s="703"/>
      <c r="DV1" s="703"/>
      <c r="DW1" s="703"/>
      <c r="DX1" s="703"/>
      <c r="DY1" s="703"/>
      <c r="DZ1" s="703"/>
      <c r="EA1" s="703"/>
      <c r="EB1" s="703"/>
      <c r="EC1" s="703"/>
      <c r="ED1" s="703"/>
      <c r="EE1" s="703"/>
      <c r="EF1" s="703"/>
      <c r="EG1" s="703"/>
      <c r="EH1" s="703"/>
      <c r="EI1" s="703"/>
      <c r="EJ1" s="703"/>
      <c r="EK1" s="703"/>
      <c r="EL1" s="703"/>
      <c r="EM1" s="703"/>
      <c r="EN1" s="703"/>
      <c r="EO1" s="703"/>
      <c r="EP1" s="703"/>
      <c r="EQ1" s="703"/>
      <c r="ER1" s="703"/>
      <c r="ES1" s="703"/>
      <c r="ET1" s="703"/>
      <c r="EU1" s="703"/>
      <c r="EV1" s="703"/>
      <c r="EW1" s="703"/>
      <c r="EX1" s="703"/>
      <c r="EY1" s="703"/>
      <c r="EZ1" s="703"/>
      <c r="FA1" s="703"/>
      <c r="FB1" s="703"/>
      <c r="FC1" s="703"/>
      <c r="FD1" s="703"/>
      <c r="FE1" s="703"/>
      <c r="FF1" s="703"/>
      <c r="FG1" s="703"/>
      <c r="FH1" s="703"/>
      <c r="FI1" s="703"/>
      <c r="FJ1" s="703"/>
      <c r="FK1" s="703"/>
      <c r="FL1" s="703"/>
      <c r="FM1" s="703"/>
      <c r="FN1" s="703"/>
      <c r="FO1" s="703"/>
      <c r="FP1" s="703"/>
      <c r="FQ1" s="703"/>
      <c r="FR1" s="703"/>
      <c r="FS1" s="703"/>
      <c r="FT1" s="703"/>
      <c r="FU1" s="703"/>
      <c r="FV1" s="703"/>
      <c r="FW1" s="703"/>
      <c r="FX1" s="703"/>
      <c r="FY1" s="703"/>
      <c r="FZ1" s="703"/>
      <c r="GA1" s="703"/>
      <c r="GB1" s="703"/>
      <c r="GC1" s="703"/>
      <c r="GD1" s="703"/>
      <c r="GE1" s="703"/>
      <c r="GF1" s="703"/>
      <c r="GG1" s="703"/>
      <c r="GH1" s="703"/>
      <c r="GI1" s="703"/>
      <c r="GJ1" s="703"/>
      <c r="GK1" s="703"/>
      <c r="GL1" s="703"/>
      <c r="GM1" s="703"/>
      <c r="GN1" s="703"/>
      <c r="GO1" s="703"/>
      <c r="GP1" s="703"/>
      <c r="GQ1" s="703"/>
      <c r="GR1" s="703"/>
      <c r="GS1" s="703"/>
      <c r="GT1" s="703"/>
      <c r="GU1" s="703"/>
      <c r="GV1" s="703"/>
      <c r="GW1" s="703"/>
      <c r="GX1" s="703"/>
      <c r="GY1" s="703"/>
      <c r="GZ1" s="703"/>
      <c r="HA1" s="703"/>
      <c r="HB1" s="703"/>
      <c r="HC1" s="703"/>
      <c r="HD1" s="703"/>
      <c r="HE1" s="703"/>
      <c r="HF1" s="703"/>
      <c r="HG1" s="703"/>
      <c r="HH1" s="703"/>
      <c r="HI1" s="703"/>
      <c r="HJ1" s="703"/>
      <c r="HK1" s="703"/>
      <c r="HL1" s="703"/>
      <c r="HM1" s="703"/>
      <c r="HN1" s="703"/>
      <c r="HO1" s="703"/>
      <c r="HP1" s="703"/>
      <c r="HQ1" s="703"/>
      <c r="HR1" s="703"/>
      <c r="HS1" s="703"/>
      <c r="HT1" s="703"/>
      <c r="HU1" s="703"/>
      <c r="HV1" s="703"/>
      <c r="HW1" s="703"/>
      <c r="HX1" s="703"/>
      <c r="HY1" s="703"/>
      <c r="HZ1" s="703"/>
      <c r="IA1" s="703"/>
      <c r="IB1" s="703"/>
      <c r="IC1" s="703"/>
      <c r="ID1" s="703"/>
      <c r="IE1" s="703"/>
      <c r="IF1" s="703"/>
      <c r="IG1" s="703"/>
      <c r="IH1" s="703"/>
      <c r="II1" s="703"/>
      <c r="IJ1" s="703"/>
      <c r="IK1" s="703"/>
      <c r="IL1" s="703"/>
      <c r="IM1" s="703"/>
      <c r="IN1" s="703"/>
      <c r="IO1" s="703"/>
      <c r="IP1" s="703"/>
      <c r="IQ1" s="703"/>
      <c r="IR1" s="703"/>
      <c r="IS1" s="703"/>
      <c r="IT1" s="703"/>
      <c r="IU1" s="703"/>
      <c r="IV1" s="703"/>
      <c r="IW1" s="703"/>
      <c r="IX1" s="703"/>
      <c r="IY1" s="703"/>
      <c r="IZ1" s="703"/>
      <c r="JA1" s="703"/>
      <c r="JB1" s="703"/>
      <c r="JC1" s="703"/>
      <c r="JD1" s="703"/>
      <c r="JE1" s="703"/>
      <c r="JF1" s="703"/>
      <c r="JG1" s="703"/>
      <c r="JH1" s="703"/>
      <c r="JI1" s="703"/>
      <c r="JJ1" s="703"/>
      <c r="JK1" s="703"/>
      <c r="JL1" s="703"/>
      <c r="JM1" s="703"/>
      <c r="JN1" s="703"/>
      <c r="JO1" s="703"/>
      <c r="JP1" s="703"/>
      <c r="JQ1" s="703"/>
      <c r="JR1" s="703"/>
      <c r="JS1" s="703"/>
      <c r="JT1" s="703"/>
      <c r="JU1" s="703"/>
      <c r="JV1" s="703"/>
      <c r="JW1" s="703"/>
      <c r="JX1" s="703"/>
      <c r="JY1" s="703"/>
      <c r="JZ1" s="703"/>
      <c r="KA1" s="703"/>
      <c r="KB1" s="703"/>
      <c r="KC1" s="703"/>
      <c r="KD1" s="703"/>
      <c r="KE1" s="703"/>
      <c r="KF1" s="703"/>
      <c r="KG1" s="703"/>
      <c r="KH1" s="703"/>
      <c r="KI1" s="703"/>
      <c r="KJ1" s="703"/>
      <c r="KK1" s="703"/>
      <c r="KL1" s="703"/>
      <c r="KM1" s="703"/>
      <c r="KN1" s="703"/>
      <c r="KO1" s="703"/>
      <c r="KP1" s="703"/>
      <c r="KQ1" s="703"/>
      <c r="KR1" s="703"/>
      <c r="KS1" s="703"/>
      <c r="KT1" s="703"/>
      <c r="KU1" s="703"/>
      <c r="KV1" s="703"/>
      <c r="KW1" s="703"/>
      <c r="KX1" s="703"/>
      <c r="KY1" s="703"/>
      <c r="KZ1" s="703"/>
      <c r="LA1" s="703"/>
      <c r="LB1" s="703"/>
      <c r="LC1" s="703"/>
      <c r="LD1" s="703"/>
      <c r="LE1" s="703"/>
      <c r="LF1" s="703"/>
      <c r="LG1" s="703"/>
      <c r="LH1" s="703"/>
      <c r="LI1" s="703"/>
      <c r="LJ1" s="703"/>
      <c r="LK1" s="703"/>
      <c r="LL1" s="703"/>
      <c r="LM1" s="703"/>
      <c r="LN1" s="703"/>
      <c r="LO1" s="703"/>
      <c r="LP1" s="703"/>
      <c r="LQ1" s="703"/>
      <c r="LR1" s="703"/>
      <c r="LS1" s="703"/>
      <c r="LT1" s="703"/>
      <c r="LU1" s="703"/>
      <c r="LV1" s="703"/>
      <c r="LW1" s="703"/>
      <c r="LX1" s="703"/>
      <c r="LY1" s="703"/>
      <c r="LZ1" s="703"/>
      <c r="MA1" s="703"/>
      <c r="MB1" s="703"/>
      <c r="MC1" s="703"/>
      <c r="MD1" s="703"/>
      <c r="ME1" s="703"/>
      <c r="MF1" s="703"/>
      <c r="MG1" s="703"/>
      <c r="MH1" s="703"/>
      <c r="MI1" s="703"/>
      <c r="MJ1" s="703"/>
      <c r="MK1" s="703"/>
      <c r="ML1" s="703"/>
      <c r="MM1" s="703"/>
      <c r="MN1" s="703"/>
      <c r="MO1" s="703"/>
      <c r="MP1" s="703"/>
      <c r="MQ1" s="703"/>
      <c r="MR1" s="703"/>
      <c r="MS1" s="703"/>
      <c r="MT1" s="703"/>
      <c r="MU1" s="703"/>
      <c r="MV1" s="703"/>
      <c r="MW1" s="703"/>
      <c r="MX1" s="703"/>
      <c r="MY1" s="703"/>
      <c r="MZ1" s="703"/>
      <c r="NA1" s="703"/>
      <c r="NB1" s="703"/>
      <c r="NC1" s="703"/>
      <c r="ND1" s="703"/>
      <c r="NE1" s="703"/>
      <c r="NF1" s="703"/>
      <c r="NG1" s="703"/>
      <c r="NH1" s="703"/>
      <c r="NI1" s="703"/>
      <c r="NJ1" s="703"/>
      <c r="NK1" s="703"/>
      <c r="NL1" s="703"/>
      <c r="NM1" s="703"/>
      <c r="NN1" s="703"/>
      <c r="NO1" s="703"/>
      <c r="NP1" s="703"/>
      <c r="NQ1" s="703"/>
      <c r="NR1" s="703"/>
      <c r="NS1" s="703"/>
      <c r="NT1" s="703"/>
      <c r="NU1" s="703"/>
      <c r="NV1" s="703"/>
      <c r="NW1" s="703"/>
      <c r="NX1" s="703"/>
      <c r="NY1" s="703"/>
      <c r="NZ1" s="703"/>
      <c r="OA1" s="703"/>
      <c r="OB1" s="703"/>
      <c r="OC1" s="703"/>
      <c r="OD1" s="703"/>
      <c r="OE1" s="703"/>
      <c r="OF1" s="703"/>
      <c r="OG1" s="703"/>
      <c r="OH1" s="703"/>
      <c r="OI1" s="703"/>
      <c r="OJ1" s="703"/>
      <c r="OK1" s="703"/>
      <c r="OL1" s="703"/>
      <c r="OM1" s="703"/>
      <c r="ON1" s="703"/>
      <c r="OO1" s="703"/>
      <c r="OP1" s="703"/>
      <c r="OQ1" s="703"/>
      <c r="OR1" s="703"/>
      <c r="OS1" s="703"/>
      <c r="OT1" s="703"/>
      <c r="OU1" s="703"/>
      <c r="OV1" s="703"/>
      <c r="OW1" s="703"/>
      <c r="OX1" s="703"/>
      <c r="OY1" s="703"/>
      <c r="OZ1" s="703"/>
      <c r="PA1" s="703"/>
      <c r="PB1" s="703"/>
      <c r="PC1" s="703"/>
      <c r="PD1" s="703"/>
      <c r="PE1" s="703"/>
      <c r="PF1" s="703"/>
      <c r="PG1" s="703"/>
      <c r="PH1" s="703"/>
      <c r="PI1" s="703"/>
      <c r="PJ1" s="703"/>
      <c r="PK1" s="703"/>
      <c r="PL1" s="703"/>
      <c r="PM1" s="703"/>
      <c r="PN1" s="703"/>
      <c r="PO1" s="703"/>
      <c r="PP1" s="703"/>
      <c r="PQ1" s="703"/>
      <c r="PR1" s="703"/>
      <c r="PS1" s="703"/>
      <c r="PT1" s="703"/>
      <c r="PU1" s="703"/>
      <c r="PV1" s="703"/>
      <c r="PW1" s="703"/>
      <c r="PX1" s="703"/>
      <c r="PY1" s="703"/>
      <c r="PZ1" s="703"/>
      <c r="QA1" s="703"/>
      <c r="QB1" s="703"/>
      <c r="QC1" s="703"/>
      <c r="QD1" s="703"/>
      <c r="QE1" s="703"/>
      <c r="QF1" s="703"/>
      <c r="QG1" s="703"/>
      <c r="QH1" s="703"/>
      <c r="QI1" s="703"/>
      <c r="QJ1" s="703"/>
      <c r="QK1" s="703"/>
      <c r="QL1" s="703"/>
      <c r="QM1" s="703"/>
      <c r="QN1" s="703"/>
      <c r="QO1" s="703"/>
      <c r="QP1" s="703"/>
      <c r="QQ1" s="703"/>
      <c r="QR1" s="703"/>
      <c r="QS1" s="703"/>
      <c r="QT1" s="703"/>
      <c r="QU1" s="703"/>
      <c r="QV1" s="703"/>
      <c r="QW1" s="703"/>
      <c r="QX1" s="703"/>
      <c r="QY1" s="703"/>
      <c r="QZ1" s="703"/>
      <c r="RA1" s="703"/>
      <c r="RB1" s="703"/>
      <c r="RC1" s="703"/>
      <c r="RD1" s="703"/>
      <c r="RE1" s="703"/>
      <c r="RF1" s="703"/>
      <c r="RG1" s="703"/>
      <c r="RH1" s="703"/>
      <c r="RI1" s="703"/>
      <c r="RJ1" s="703"/>
      <c r="RK1" s="703"/>
      <c r="RL1" s="703"/>
      <c r="RM1" s="703"/>
      <c r="RN1" s="703"/>
      <c r="RO1" s="703"/>
      <c r="RP1" s="703"/>
      <c r="RQ1" s="703"/>
      <c r="RR1" s="703"/>
      <c r="RS1" s="703"/>
      <c r="RT1" s="703"/>
      <c r="RU1" s="703"/>
      <c r="RV1" s="703"/>
      <c r="RW1" s="703"/>
      <c r="RX1" s="703"/>
      <c r="RY1" s="703"/>
      <c r="RZ1" s="703"/>
      <c r="SA1" s="703"/>
      <c r="SB1" s="703"/>
      <c r="SC1" s="703"/>
      <c r="SD1" s="703"/>
      <c r="SE1" s="703"/>
      <c r="SF1" s="703"/>
      <c r="SG1" s="703"/>
      <c r="SH1" s="703"/>
      <c r="SI1" s="703"/>
      <c r="SJ1" s="703"/>
      <c r="SK1" s="703"/>
      <c r="SL1" s="703"/>
      <c r="SM1" s="703"/>
      <c r="SN1" s="703"/>
      <c r="SO1" s="703"/>
      <c r="SP1" s="703"/>
      <c r="SQ1" s="703"/>
      <c r="SR1" s="703"/>
      <c r="SS1" s="703"/>
      <c r="ST1" s="703"/>
      <c r="SU1" s="703"/>
      <c r="SV1" s="703"/>
      <c r="SW1" s="703"/>
      <c r="SX1" s="703"/>
      <c r="SY1" s="703"/>
      <c r="SZ1" s="703"/>
      <c r="TA1" s="703"/>
      <c r="TB1" s="703"/>
      <c r="TC1" s="703"/>
      <c r="TD1" s="703"/>
      <c r="TE1" s="703"/>
      <c r="TF1" s="703"/>
      <c r="TG1" s="703"/>
      <c r="TH1" s="703"/>
      <c r="TI1" s="703"/>
      <c r="TJ1" s="703"/>
      <c r="TK1" s="703"/>
      <c r="TL1" s="703"/>
      <c r="TM1" s="703"/>
      <c r="TN1" s="703"/>
      <c r="TO1" s="703"/>
      <c r="TP1" s="703"/>
      <c r="TQ1" s="703"/>
      <c r="TR1" s="703"/>
      <c r="TS1" s="703"/>
      <c r="TT1" s="703"/>
      <c r="TU1" s="703"/>
      <c r="TV1" s="703"/>
      <c r="TW1" s="703"/>
      <c r="TX1" s="703"/>
      <c r="TY1" s="703"/>
      <c r="TZ1" s="703"/>
      <c r="UA1" s="703"/>
      <c r="UB1" s="703"/>
      <c r="UC1" s="703"/>
      <c r="UD1" s="703"/>
      <c r="UE1" s="703"/>
      <c r="UF1" s="703"/>
      <c r="UG1" s="703"/>
      <c r="UH1" s="703"/>
      <c r="UI1" s="703"/>
      <c r="UJ1" s="703"/>
      <c r="UK1" s="703"/>
      <c r="UL1" s="703"/>
      <c r="UM1" s="703"/>
      <c r="UN1" s="703"/>
      <c r="UO1" s="703"/>
      <c r="UP1" s="703"/>
      <c r="UQ1" s="703"/>
      <c r="UR1" s="703"/>
      <c r="US1" s="703"/>
      <c r="UT1" s="703"/>
      <c r="UU1" s="703"/>
      <c r="UV1" s="703"/>
      <c r="UW1" s="703"/>
      <c r="UX1" s="703"/>
      <c r="UY1" s="703"/>
      <c r="UZ1" s="703"/>
      <c r="VA1" s="703"/>
      <c r="VB1" s="703"/>
      <c r="VC1" s="703"/>
      <c r="VD1" s="703"/>
      <c r="VE1" s="703"/>
      <c r="VF1" s="703"/>
      <c r="VG1" s="703"/>
      <c r="VH1" s="703"/>
      <c r="VI1" s="703"/>
      <c r="VJ1" s="703"/>
      <c r="VK1" s="703"/>
      <c r="VL1" s="703"/>
      <c r="VM1" s="703"/>
      <c r="VN1" s="703"/>
      <c r="VO1" s="703"/>
      <c r="VP1" s="703"/>
      <c r="VQ1" s="703"/>
      <c r="VR1" s="703"/>
      <c r="VS1" s="703"/>
      <c r="VT1" s="703"/>
      <c r="VU1" s="703"/>
      <c r="VV1" s="703"/>
      <c r="VW1" s="703"/>
      <c r="VX1" s="703"/>
      <c r="VY1" s="703"/>
      <c r="VZ1" s="703"/>
      <c r="WA1" s="703"/>
      <c r="WB1" s="703"/>
      <c r="WC1" s="703"/>
      <c r="WD1" s="703"/>
      <c r="WE1" s="703"/>
      <c r="WF1" s="703"/>
      <c r="WG1" s="703"/>
      <c r="WH1" s="703"/>
      <c r="WI1" s="703"/>
      <c r="WJ1" s="703"/>
      <c r="WK1" s="703"/>
      <c r="WL1" s="703"/>
      <c r="WM1" s="703"/>
      <c r="WN1" s="703"/>
      <c r="WO1" s="703"/>
      <c r="WP1" s="703"/>
      <c r="WQ1" s="703"/>
      <c r="WR1" s="703"/>
      <c r="WS1" s="703"/>
      <c r="WT1" s="703"/>
      <c r="WU1" s="703"/>
      <c r="WV1" s="703"/>
      <c r="WW1" s="703"/>
      <c r="WX1" s="703"/>
      <c r="WY1" s="703"/>
      <c r="WZ1" s="703"/>
      <c r="XA1" s="703"/>
      <c r="XB1" s="703"/>
      <c r="XC1" s="703"/>
      <c r="XD1" s="703"/>
      <c r="XE1" s="703"/>
      <c r="XF1" s="703"/>
      <c r="XG1" s="703"/>
      <c r="XH1" s="703"/>
      <c r="XI1" s="703"/>
      <c r="XJ1" s="703"/>
      <c r="XK1" s="703"/>
      <c r="XL1" s="703"/>
      <c r="XM1" s="703"/>
      <c r="XN1" s="703"/>
      <c r="XO1" s="703"/>
      <c r="XP1" s="703"/>
      <c r="XQ1" s="703"/>
      <c r="XR1" s="703"/>
      <c r="XS1" s="703"/>
      <c r="XT1" s="703"/>
      <c r="XU1" s="703"/>
      <c r="XV1" s="703"/>
      <c r="XW1" s="703"/>
      <c r="XX1" s="703"/>
      <c r="XY1" s="703"/>
      <c r="XZ1" s="703"/>
      <c r="YA1" s="703"/>
      <c r="YB1" s="703"/>
      <c r="YC1" s="703"/>
      <c r="YD1" s="703"/>
      <c r="YE1" s="703"/>
      <c r="YF1" s="703"/>
      <c r="YG1" s="703"/>
      <c r="YH1" s="703"/>
      <c r="YI1" s="703"/>
      <c r="YJ1" s="703"/>
      <c r="YK1" s="703"/>
      <c r="YL1" s="703"/>
      <c r="YM1" s="703"/>
      <c r="YN1" s="703"/>
      <c r="YO1" s="703"/>
      <c r="YP1" s="703"/>
      <c r="YQ1" s="703"/>
      <c r="YR1" s="703"/>
      <c r="YS1" s="703"/>
      <c r="YT1" s="703"/>
      <c r="YU1" s="703"/>
      <c r="YV1" s="703"/>
      <c r="YW1" s="703"/>
      <c r="YX1" s="703"/>
      <c r="YY1" s="703"/>
      <c r="YZ1" s="703"/>
      <c r="ZA1" s="703"/>
      <c r="ZB1" s="703"/>
      <c r="ZC1" s="703"/>
      <c r="ZD1" s="703"/>
      <c r="ZE1" s="703"/>
      <c r="ZF1" s="703"/>
      <c r="ZG1" s="703"/>
      <c r="ZH1" s="703"/>
      <c r="ZI1" s="703"/>
      <c r="ZJ1" s="703"/>
      <c r="ZK1" s="703"/>
      <c r="ZL1" s="703"/>
      <c r="ZM1" s="703"/>
      <c r="ZN1" s="703"/>
      <c r="ZO1" s="703"/>
      <c r="ZP1" s="703"/>
      <c r="ZQ1" s="703"/>
      <c r="ZR1" s="703"/>
      <c r="ZS1" s="703"/>
      <c r="ZT1" s="703"/>
      <c r="ZU1" s="703"/>
      <c r="ZV1" s="703"/>
      <c r="ZW1" s="703"/>
      <c r="ZX1" s="703"/>
      <c r="ZY1" s="703"/>
      <c r="ZZ1" s="703"/>
      <c r="AAA1" s="703"/>
      <c r="AAB1" s="703"/>
      <c r="AAC1" s="703"/>
      <c r="AAD1" s="703"/>
      <c r="AAE1" s="703"/>
      <c r="AAF1" s="703"/>
      <c r="AAG1" s="703"/>
      <c r="AAH1" s="703"/>
      <c r="AAI1" s="703"/>
      <c r="AAJ1" s="703"/>
      <c r="AAK1" s="703"/>
      <c r="AAL1" s="703"/>
      <c r="AAM1" s="703"/>
      <c r="AAN1" s="703"/>
      <c r="AAO1" s="703"/>
      <c r="AAP1" s="703"/>
      <c r="AAQ1" s="703"/>
      <c r="AAR1" s="703"/>
      <c r="AAS1" s="703"/>
      <c r="AAT1" s="703"/>
      <c r="AAU1" s="703"/>
      <c r="AAV1" s="703"/>
      <c r="AAW1" s="703"/>
      <c r="AAX1" s="703"/>
      <c r="AAY1" s="703"/>
      <c r="AAZ1" s="703"/>
      <c r="ABA1" s="703"/>
      <c r="ABB1" s="703"/>
      <c r="ABC1" s="703"/>
      <c r="ABD1" s="703"/>
      <c r="ABE1" s="703"/>
      <c r="ABF1" s="703"/>
      <c r="ABG1" s="703"/>
      <c r="ABH1" s="703"/>
      <c r="ABI1" s="703"/>
      <c r="ABJ1" s="703"/>
      <c r="ABK1" s="703"/>
      <c r="ABL1" s="703"/>
      <c r="ABM1" s="703"/>
      <c r="ABN1" s="703"/>
      <c r="ABO1" s="703"/>
      <c r="ABP1" s="703"/>
      <c r="ABQ1" s="703"/>
      <c r="ABR1" s="703"/>
      <c r="ABS1" s="703"/>
      <c r="ABT1" s="703"/>
      <c r="ABU1" s="703"/>
      <c r="ABV1" s="703"/>
      <c r="ABW1" s="703"/>
      <c r="ABX1" s="703"/>
      <c r="ABY1" s="703"/>
      <c r="ABZ1" s="703"/>
      <c r="ACA1" s="703"/>
      <c r="ACB1" s="703"/>
      <c r="ACC1" s="703"/>
      <c r="ACD1" s="703"/>
      <c r="ACE1" s="703"/>
      <c r="ACF1" s="703"/>
      <c r="ACG1" s="703"/>
      <c r="ACH1" s="703"/>
      <c r="ACI1" s="703"/>
      <c r="ACJ1" s="703"/>
      <c r="ACK1" s="703"/>
      <c r="ACL1" s="703"/>
      <c r="ACM1" s="703"/>
      <c r="ACN1" s="703"/>
      <c r="ACO1" s="703"/>
      <c r="ACP1" s="703"/>
      <c r="ACQ1" s="703"/>
      <c r="ACR1" s="703"/>
      <c r="ACS1" s="703"/>
      <c r="ACT1" s="703"/>
      <c r="ACU1" s="703"/>
      <c r="ACV1" s="703"/>
      <c r="ACW1" s="703"/>
      <c r="ACX1" s="703"/>
      <c r="ACY1" s="703"/>
      <c r="ACZ1" s="703"/>
      <c r="ADA1" s="703"/>
      <c r="ADB1" s="703"/>
      <c r="ADC1" s="703"/>
      <c r="ADD1" s="703"/>
      <c r="ADE1" s="703"/>
      <c r="ADF1" s="703"/>
      <c r="ADG1" s="703"/>
      <c r="ADH1" s="703"/>
      <c r="ADI1" s="703"/>
      <c r="ADJ1" s="703"/>
      <c r="ADK1" s="703"/>
      <c r="ADL1" s="703"/>
      <c r="ADM1" s="703"/>
      <c r="ADN1" s="703"/>
      <c r="ADO1" s="703"/>
      <c r="ADP1" s="703"/>
      <c r="ADQ1" s="703"/>
      <c r="ADR1" s="703"/>
      <c r="ADS1" s="703"/>
      <c r="ADT1" s="703"/>
      <c r="ADU1" s="703"/>
      <c r="ADV1" s="703"/>
      <c r="ADW1" s="703"/>
      <c r="ADX1" s="703"/>
      <c r="ADY1" s="703"/>
      <c r="ADZ1" s="703"/>
      <c r="AEA1" s="703"/>
      <c r="AEB1" s="703"/>
      <c r="AEC1" s="703"/>
      <c r="AED1" s="703"/>
      <c r="AEE1" s="703"/>
      <c r="AEF1" s="703"/>
      <c r="AEG1" s="703"/>
      <c r="AEH1" s="703"/>
      <c r="AEI1" s="703"/>
      <c r="AEJ1" s="703"/>
      <c r="AEK1" s="703"/>
      <c r="AEL1" s="703"/>
      <c r="AEM1" s="703"/>
      <c r="AEN1" s="703"/>
      <c r="AEO1" s="703"/>
      <c r="AEP1" s="703"/>
      <c r="AEQ1" s="703"/>
      <c r="AER1" s="703"/>
      <c r="AES1" s="703"/>
      <c r="AET1" s="703"/>
      <c r="AEU1" s="703"/>
      <c r="AEV1" s="703"/>
      <c r="AEW1" s="703"/>
      <c r="AEX1" s="703"/>
      <c r="AEY1" s="703"/>
      <c r="AEZ1" s="703"/>
      <c r="AFA1" s="703"/>
      <c r="AFB1" s="703"/>
      <c r="AFC1" s="703"/>
      <c r="AFD1" s="703"/>
      <c r="AFE1" s="703"/>
      <c r="AFF1" s="703"/>
      <c r="AFG1" s="703"/>
      <c r="AFH1" s="703"/>
      <c r="AFI1" s="703"/>
      <c r="AFJ1" s="703"/>
      <c r="AFK1" s="703"/>
      <c r="AFL1" s="703"/>
      <c r="AFM1" s="703"/>
      <c r="AFN1" s="703"/>
      <c r="AFO1" s="703"/>
      <c r="AFP1" s="703"/>
      <c r="AFQ1" s="703"/>
      <c r="AFR1" s="703"/>
      <c r="AFS1" s="703"/>
      <c r="AFT1" s="703"/>
      <c r="AFU1" s="703"/>
      <c r="AFV1" s="703"/>
      <c r="AFW1" s="703"/>
      <c r="AFX1" s="703"/>
      <c r="AFY1" s="703"/>
      <c r="AFZ1" s="703"/>
      <c r="AGA1" s="703"/>
      <c r="AGB1" s="703"/>
      <c r="AGC1" s="703"/>
      <c r="AGD1" s="703"/>
      <c r="AGE1" s="703"/>
      <c r="AGF1" s="703"/>
      <c r="AGG1" s="703"/>
      <c r="AGH1" s="703"/>
      <c r="AGI1" s="703"/>
      <c r="AGJ1" s="703"/>
      <c r="AGK1" s="703"/>
      <c r="AGL1" s="703"/>
      <c r="AGM1" s="703"/>
      <c r="AGN1" s="703"/>
      <c r="AGO1" s="703"/>
      <c r="AGP1" s="703"/>
      <c r="AGQ1" s="703"/>
      <c r="AGR1" s="703"/>
      <c r="AGS1" s="703"/>
      <c r="AGT1" s="703"/>
      <c r="AGU1" s="703"/>
      <c r="AGV1" s="703"/>
      <c r="AGW1" s="703"/>
      <c r="AGX1" s="703"/>
      <c r="AGY1" s="703"/>
      <c r="AGZ1" s="703"/>
      <c r="AHA1" s="703"/>
      <c r="AHB1" s="703"/>
      <c r="AHC1" s="703"/>
      <c r="AHD1" s="703"/>
      <c r="AHE1" s="703"/>
      <c r="AHF1" s="703"/>
      <c r="AHG1" s="703"/>
      <c r="AHH1" s="703"/>
      <c r="AHI1" s="703"/>
      <c r="AHJ1" s="703"/>
      <c r="AHK1" s="703"/>
      <c r="AHL1" s="703"/>
      <c r="AHM1" s="703"/>
      <c r="AHN1" s="703"/>
      <c r="AHO1" s="703"/>
      <c r="AHP1" s="703"/>
      <c r="AHQ1" s="703"/>
      <c r="AHR1" s="703"/>
      <c r="AHS1" s="703"/>
      <c r="AHT1" s="703"/>
      <c r="AHU1" s="703"/>
      <c r="AHV1" s="703"/>
      <c r="AHW1" s="703"/>
      <c r="AHX1" s="703"/>
      <c r="AHY1" s="703"/>
      <c r="AHZ1" s="703"/>
      <c r="AIA1" s="703"/>
      <c r="AIB1" s="703"/>
      <c r="AIC1" s="703"/>
      <c r="AID1" s="703"/>
      <c r="AIE1" s="703"/>
      <c r="AIF1" s="703"/>
      <c r="AIG1" s="703"/>
      <c r="AIH1" s="703"/>
      <c r="AII1" s="703"/>
      <c r="AIJ1" s="703"/>
      <c r="AIK1" s="703"/>
      <c r="AIL1" s="703"/>
      <c r="AIM1" s="703"/>
      <c r="AIN1" s="703"/>
      <c r="AIO1" s="703"/>
      <c r="AIP1" s="703"/>
      <c r="AIQ1" s="703"/>
      <c r="AIR1" s="703"/>
      <c r="AIS1" s="703"/>
      <c r="AIT1" s="703"/>
      <c r="AIU1" s="703"/>
      <c r="AIV1" s="703"/>
      <c r="AIW1" s="703"/>
      <c r="AIX1" s="703"/>
      <c r="AIY1" s="703"/>
      <c r="AIZ1" s="703"/>
      <c r="AJA1" s="703"/>
      <c r="AJB1" s="703"/>
      <c r="AJC1" s="703"/>
      <c r="AJD1" s="703"/>
      <c r="AJE1" s="703"/>
      <c r="AJF1" s="703"/>
      <c r="AJG1" s="703"/>
      <c r="AJH1" s="703"/>
      <c r="AJI1" s="703"/>
      <c r="AJJ1" s="703"/>
      <c r="AJK1" s="703"/>
      <c r="AJL1" s="703"/>
      <c r="AJM1" s="703"/>
      <c r="AJN1" s="703"/>
      <c r="AJO1" s="703"/>
      <c r="AJP1" s="703"/>
      <c r="AJQ1" s="703"/>
      <c r="AJR1" s="703"/>
      <c r="AJS1" s="703"/>
      <c r="AJT1" s="703"/>
      <c r="AJU1" s="703"/>
      <c r="AJV1" s="703"/>
      <c r="AJW1" s="703"/>
      <c r="AJX1" s="703"/>
      <c r="AJY1" s="703"/>
      <c r="AJZ1" s="703"/>
      <c r="AKA1" s="703"/>
      <c r="AKB1" s="703"/>
      <c r="AKC1" s="703"/>
      <c r="AKD1" s="703"/>
      <c r="AKE1" s="703"/>
      <c r="AKF1" s="703"/>
      <c r="AKG1" s="703"/>
      <c r="AKH1" s="703"/>
      <c r="AKI1" s="703"/>
      <c r="AKJ1" s="703"/>
      <c r="AKK1" s="703"/>
      <c r="AKL1" s="703"/>
      <c r="AKM1" s="703"/>
      <c r="AKN1" s="703"/>
      <c r="AKO1" s="703"/>
      <c r="AKP1" s="703"/>
      <c r="AKQ1" s="703"/>
      <c r="AKR1" s="703"/>
      <c r="AKS1" s="703"/>
      <c r="AKT1" s="703"/>
      <c r="AKU1" s="703"/>
      <c r="AKV1" s="703"/>
      <c r="AKW1" s="703"/>
      <c r="AKX1" s="703"/>
      <c r="AKY1" s="703"/>
      <c r="AKZ1" s="703"/>
      <c r="ALA1" s="703"/>
      <c r="ALB1" s="703"/>
      <c r="ALC1" s="703"/>
      <c r="ALD1" s="703"/>
      <c r="ALE1" s="703"/>
      <c r="ALF1" s="703"/>
      <c r="ALG1" s="703"/>
      <c r="ALH1" s="703"/>
      <c r="ALI1" s="703"/>
      <c r="ALJ1" s="703"/>
      <c r="ALK1" s="703"/>
      <c r="ALL1" s="703"/>
      <c r="ALM1" s="703"/>
      <c r="ALN1" s="703"/>
      <c r="ALO1" s="703"/>
      <c r="ALP1" s="703"/>
      <c r="ALQ1" s="703"/>
      <c r="ALR1" s="703"/>
      <c r="ALS1" s="703"/>
      <c r="ALT1" s="703"/>
      <c r="ALU1" s="703"/>
      <c r="ALV1" s="703"/>
      <c r="ALW1" s="703"/>
      <c r="ALX1" s="703"/>
      <c r="ALY1" s="703"/>
      <c r="ALZ1" s="703"/>
      <c r="AMA1" s="703"/>
      <c r="AMB1" s="703"/>
      <c r="AMC1" s="703"/>
      <c r="AMD1" s="703"/>
      <c r="AME1" s="703"/>
      <c r="AMF1" s="703"/>
      <c r="AMG1" s="703"/>
      <c r="AMH1" s="703"/>
      <c r="AMI1" s="703"/>
      <c r="AMJ1" s="703"/>
      <c r="AMK1" s="703"/>
      <c r="AML1" s="703"/>
      <c r="AMM1" s="703"/>
      <c r="AMN1" s="703"/>
      <c r="AMO1" s="703"/>
      <c r="AMP1" s="703"/>
      <c r="AMQ1" s="703"/>
      <c r="AMR1" s="703"/>
      <c r="AMS1" s="703"/>
      <c r="AMT1" s="703"/>
      <c r="AMU1" s="703"/>
      <c r="AMV1" s="703"/>
      <c r="AMW1" s="703"/>
      <c r="AMX1" s="703"/>
      <c r="AMY1" s="703"/>
      <c r="AMZ1" s="703"/>
      <c r="ANA1" s="703"/>
      <c r="ANB1" s="703"/>
      <c r="ANC1" s="703"/>
      <c r="AND1" s="703"/>
      <c r="ANE1" s="703"/>
      <c r="ANF1" s="703"/>
      <c r="ANG1" s="703"/>
      <c r="ANH1" s="703"/>
      <c r="ANI1" s="703"/>
      <c r="ANJ1" s="703"/>
      <c r="ANK1" s="703"/>
      <c r="ANL1" s="703"/>
      <c r="ANM1" s="703"/>
      <c r="ANN1" s="703"/>
      <c r="ANO1" s="703"/>
      <c r="ANP1" s="703"/>
      <c r="ANQ1" s="703"/>
      <c r="ANR1" s="703"/>
      <c r="ANS1" s="703"/>
      <c r="ANT1" s="703"/>
      <c r="ANU1" s="703"/>
      <c r="ANV1" s="703"/>
      <c r="ANW1" s="703"/>
      <c r="ANX1" s="703"/>
      <c r="ANY1" s="703"/>
      <c r="ANZ1" s="703"/>
      <c r="AOA1" s="703"/>
      <c r="AOB1" s="703"/>
      <c r="AOC1" s="703"/>
      <c r="AOD1" s="703"/>
      <c r="AOE1" s="703"/>
      <c r="AOF1" s="703"/>
      <c r="AOG1" s="703"/>
      <c r="AOH1" s="703"/>
      <c r="AOI1" s="703"/>
      <c r="AOJ1" s="703"/>
      <c r="AOK1" s="703"/>
      <c r="AOL1" s="703"/>
      <c r="AOM1" s="703"/>
      <c r="AON1" s="703"/>
      <c r="AOO1" s="703"/>
      <c r="AOP1" s="703"/>
      <c r="AOQ1" s="703"/>
      <c r="AOR1" s="703"/>
      <c r="AOS1" s="703"/>
      <c r="AOT1" s="703"/>
      <c r="AOU1" s="703"/>
      <c r="AOV1" s="703"/>
      <c r="AOW1" s="703"/>
      <c r="AOX1" s="703"/>
      <c r="AOY1" s="703"/>
      <c r="AOZ1" s="703"/>
      <c r="APA1" s="703"/>
      <c r="APB1" s="703"/>
      <c r="APC1" s="703"/>
      <c r="APD1" s="703"/>
      <c r="APE1" s="703"/>
      <c r="APF1" s="703"/>
      <c r="APG1" s="703"/>
      <c r="APH1" s="703"/>
      <c r="API1" s="703"/>
      <c r="APJ1" s="703"/>
      <c r="APK1" s="703"/>
      <c r="APL1" s="703"/>
      <c r="APM1" s="703"/>
      <c r="APN1" s="703"/>
      <c r="APO1" s="703"/>
      <c r="APP1" s="703"/>
      <c r="APQ1" s="703"/>
      <c r="APR1" s="703"/>
      <c r="APS1" s="703"/>
      <c r="APT1" s="703"/>
      <c r="APU1" s="703"/>
      <c r="APV1" s="703"/>
      <c r="APW1" s="703"/>
      <c r="APX1" s="703"/>
      <c r="APY1" s="703"/>
      <c r="APZ1" s="703"/>
      <c r="AQA1" s="703"/>
      <c r="AQB1" s="703"/>
      <c r="AQC1" s="703"/>
      <c r="AQD1" s="703"/>
      <c r="AQE1" s="703"/>
      <c r="AQF1" s="703"/>
      <c r="AQG1" s="703"/>
      <c r="AQH1" s="703"/>
      <c r="AQI1" s="703"/>
      <c r="AQJ1" s="703"/>
      <c r="AQK1" s="703"/>
      <c r="AQL1" s="703"/>
      <c r="AQM1" s="703"/>
      <c r="AQN1" s="703"/>
      <c r="AQO1" s="703"/>
      <c r="AQP1" s="703"/>
      <c r="AQQ1" s="703"/>
      <c r="AQR1" s="703"/>
      <c r="AQS1" s="703"/>
      <c r="AQT1" s="703"/>
      <c r="AQU1" s="703"/>
      <c r="AQV1" s="703"/>
      <c r="AQW1" s="703"/>
      <c r="AQX1" s="703"/>
      <c r="AQY1" s="703"/>
      <c r="AQZ1" s="703"/>
      <c r="ARA1" s="703"/>
      <c r="ARB1" s="703"/>
      <c r="ARC1" s="703"/>
      <c r="ARD1" s="703"/>
      <c r="ARE1" s="703"/>
      <c r="ARF1" s="703"/>
      <c r="ARG1" s="703"/>
      <c r="ARH1" s="703"/>
      <c r="ARI1" s="703"/>
      <c r="ARJ1" s="703"/>
      <c r="ARK1" s="703"/>
      <c r="ARL1" s="703"/>
      <c r="ARM1" s="703"/>
      <c r="ARN1" s="703"/>
      <c r="ARO1" s="703"/>
      <c r="ARP1" s="703"/>
      <c r="ARQ1" s="703"/>
      <c r="ARR1" s="703"/>
      <c r="ARS1" s="703"/>
      <c r="ART1" s="703"/>
      <c r="ARU1" s="703"/>
      <c r="ARV1" s="703"/>
      <c r="ARW1" s="703"/>
      <c r="ARX1" s="703"/>
      <c r="ARY1" s="703"/>
      <c r="ARZ1" s="703"/>
      <c r="ASA1" s="703"/>
      <c r="ASB1" s="703"/>
      <c r="ASC1" s="703"/>
      <c r="ASD1" s="703"/>
      <c r="ASE1" s="703"/>
      <c r="ASF1" s="703"/>
      <c r="ASG1" s="703"/>
      <c r="ASH1" s="703"/>
      <c r="ASI1" s="703"/>
      <c r="ASJ1" s="703"/>
      <c r="ASK1" s="703"/>
      <c r="ASL1" s="703"/>
      <c r="ASM1" s="703"/>
      <c r="ASN1" s="703"/>
      <c r="ASO1" s="703"/>
      <c r="ASP1" s="703"/>
      <c r="ASQ1" s="703"/>
      <c r="ASR1" s="703"/>
      <c r="ASS1" s="703"/>
      <c r="AST1" s="703"/>
      <c r="ASU1" s="703"/>
      <c r="ASV1" s="703"/>
      <c r="ASW1" s="703"/>
      <c r="ASX1" s="703"/>
      <c r="ASY1" s="703"/>
      <c r="ASZ1" s="703"/>
      <c r="ATA1" s="703"/>
      <c r="ATB1" s="703"/>
      <c r="ATC1" s="703"/>
      <c r="ATD1" s="703"/>
      <c r="ATE1" s="703"/>
      <c r="ATF1" s="703"/>
      <c r="ATG1" s="703"/>
      <c r="ATH1" s="703"/>
      <c r="ATI1" s="703"/>
      <c r="ATJ1" s="703"/>
      <c r="ATK1" s="703"/>
      <c r="ATL1" s="703"/>
      <c r="ATM1" s="703"/>
      <c r="ATN1" s="703"/>
      <c r="ATO1" s="703"/>
      <c r="ATP1" s="703"/>
      <c r="ATQ1" s="703"/>
      <c r="ATR1" s="703"/>
      <c r="ATS1" s="703"/>
      <c r="ATT1" s="703"/>
      <c r="ATU1" s="703"/>
      <c r="ATV1" s="703"/>
      <c r="ATW1" s="703"/>
      <c r="ATX1" s="703"/>
      <c r="ATY1" s="703"/>
      <c r="ATZ1" s="703"/>
      <c r="AUA1" s="703"/>
      <c r="AUB1" s="703"/>
      <c r="AUC1" s="703"/>
      <c r="AUD1" s="703"/>
      <c r="AUE1" s="703"/>
      <c r="AUF1" s="703"/>
      <c r="AUG1" s="703"/>
      <c r="AUH1" s="703"/>
      <c r="AUI1" s="703"/>
      <c r="AUJ1" s="703"/>
      <c r="AUK1" s="703"/>
      <c r="AUL1" s="703"/>
      <c r="AUM1" s="703"/>
      <c r="AUN1" s="703"/>
      <c r="AUO1" s="703"/>
      <c r="AUP1" s="703"/>
      <c r="AUQ1" s="703"/>
      <c r="AUR1" s="703"/>
      <c r="AUS1" s="703"/>
      <c r="AUT1" s="703"/>
      <c r="AUU1" s="703"/>
      <c r="AUV1" s="703"/>
      <c r="AUW1" s="703"/>
      <c r="AUX1" s="703"/>
      <c r="AUY1" s="703"/>
      <c r="AUZ1" s="703"/>
      <c r="AVA1" s="703"/>
      <c r="AVB1" s="703"/>
      <c r="AVC1" s="703"/>
      <c r="AVD1" s="703"/>
      <c r="AVE1" s="703"/>
      <c r="AVF1" s="703"/>
      <c r="AVG1" s="703"/>
      <c r="AVH1" s="703"/>
      <c r="AVI1" s="703"/>
      <c r="AVJ1" s="703"/>
      <c r="AVK1" s="703"/>
      <c r="AVL1" s="703"/>
      <c r="AVM1" s="703"/>
      <c r="AVN1" s="703"/>
      <c r="AVO1" s="703"/>
      <c r="AVP1" s="703"/>
      <c r="AVQ1" s="703"/>
      <c r="AVR1" s="703"/>
      <c r="AVS1" s="703"/>
      <c r="AVT1" s="703"/>
      <c r="AVU1" s="703"/>
      <c r="AVV1" s="703"/>
      <c r="AVW1" s="703"/>
      <c r="AVX1" s="703"/>
      <c r="AVY1" s="703"/>
      <c r="AVZ1" s="703"/>
      <c r="AWA1" s="703"/>
      <c r="AWB1" s="703"/>
      <c r="AWC1" s="703"/>
      <c r="AWD1" s="703"/>
      <c r="AWE1" s="703"/>
      <c r="AWF1" s="703"/>
      <c r="AWG1" s="703"/>
      <c r="AWH1" s="703"/>
      <c r="AWI1" s="703"/>
      <c r="AWJ1" s="703"/>
      <c r="AWK1" s="703"/>
      <c r="AWL1" s="703"/>
      <c r="AWM1" s="703"/>
      <c r="AWN1" s="703"/>
      <c r="AWO1" s="703"/>
      <c r="AWP1" s="703"/>
      <c r="AWQ1" s="703"/>
      <c r="AWR1" s="703"/>
      <c r="AWS1" s="703"/>
      <c r="AWT1" s="703"/>
      <c r="AWU1" s="703"/>
      <c r="AWV1" s="703"/>
      <c r="AWW1" s="703"/>
      <c r="AWX1" s="703"/>
      <c r="AWY1" s="703"/>
      <c r="AWZ1" s="703"/>
      <c r="AXA1" s="703"/>
      <c r="AXB1" s="703"/>
      <c r="AXC1" s="703"/>
      <c r="AXD1" s="703"/>
      <c r="AXE1" s="703"/>
      <c r="AXF1" s="703"/>
      <c r="AXG1" s="703"/>
      <c r="AXH1" s="703"/>
      <c r="AXI1" s="703"/>
      <c r="AXJ1" s="703"/>
      <c r="AXK1" s="703"/>
      <c r="AXL1" s="703"/>
      <c r="AXM1" s="703"/>
      <c r="AXN1" s="703"/>
      <c r="AXO1" s="703"/>
      <c r="AXP1" s="703"/>
      <c r="AXQ1" s="703"/>
      <c r="AXR1" s="703"/>
      <c r="AXS1" s="703"/>
      <c r="AXT1" s="703"/>
      <c r="AXU1" s="703"/>
      <c r="AXV1" s="703"/>
      <c r="AXW1" s="703"/>
      <c r="AXX1" s="703"/>
      <c r="AXY1" s="703"/>
      <c r="AXZ1" s="703"/>
      <c r="AYA1" s="703"/>
      <c r="AYB1" s="703"/>
      <c r="AYC1" s="703"/>
      <c r="AYD1" s="703"/>
      <c r="AYE1" s="703"/>
      <c r="AYF1" s="703"/>
      <c r="AYG1" s="703"/>
      <c r="AYH1" s="703"/>
      <c r="AYI1" s="703"/>
      <c r="AYJ1" s="703"/>
      <c r="AYK1" s="703"/>
      <c r="AYL1" s="703"/>
      <c r="AYM1" s="703"/>
      <c r="AYN1" s="703"/>
      <c r="AYO1" s="703"/>
      <c r="AYP1" s="703"/>
      <c r="AYQ1" s="703"/>
      <c r="AYR1" s="703"/>
      <c r="AYS1" s="703"/>
      <c r="AYT1" s="703"/>
      <c r="AYU1" s="703"/>
      <c r="AYV1" s="703"/>
      <c r="AYW1" s="703"/>
      <c r="AYX1" s="703"/>
      <c r="AYY1" s="703"/>
      <c r="AYZ1" s="703"/>
      <c r="AZA1" s="703"/>
      <c r="AZB1" s="703"/>
      <c r="AZC1" s="703"/>
      <c r="AZD1" s="703"/>
      <c r="AZE1" s="703"/>
      <c r="AZF1" s="703"/>
      <c r="AZG1" s="703"/>
      <c r="AZH1" s="703"/>
      <c r="AZI1" s="703"/>
      <c r="AZJ1" s="703"/>
      <c r="AZK1" s="703"/>
      <c r="AZL1" s="703"/>
      <c r="AZM1" s="703"/>
      <c r="AZN1" s="703"/>
      <c r="AZO1" s="703"/>
      <c r="AZP1" s="703"/>
      <c r="AZQ1" s="703"/>
      <c r="AZR1" s="703"/>
      <c r="AZS1" s="703"/>
      <c r="AZT1" s="703"/>
      <c r="AZU1" s="703"/>
      <c r="AZV1" s="703"/>
      <c r="AZW1" s="703"/>
      <c r="AZX1" s="703"/>
      <c r="AZY1" s="703"/>
      <c r="AZZ1" s="703"/>
      <c r="BAA1" s="703"/>
      <c r="BAB1" s="703"/>
      <c r="BAC1" s="703"/>
      <c r="BAD1" s="703"/>
      <c r="BAE1" s="703"/>
      <c r="BAF1" s="703"/>
      <c r="BAG1" s="703"/>
      <c r="BAH1" s="703"/>
      <c r="BAI1" s="703"/>
      <c r="BAJ1" s="703"/>
      <c r="BAK1" s="703"/>
      <c r="BAL1" s="703"/>
      <c r="BAM1" s="703"/>
      <c r="BAN1" s="703"/>
      <c r="BAO1" s="703"/>
      <c r="BAP1" s="703"/>
      <c r="BAQ1" s="703"/>
      <c r="BAR1" s="703"/>
      <c r="BAS1" s="703"/>
      <c r="BAT1" s="703"/>
      <c r="BAU1" s="703"/>
      <c r="BAV1" s="703"/>
      <c r="BAW1" s="703"/>
      <c r="BAX1" s="703"/>
      <c r="BAY1" s="703"/>
      <c r="BAZ1" s="703"/>
      <c r="BBA1" s="703"/>
      <c r="BBB1" s="703"/>
      <c r="BBC1" s="703"/>
      <c r="BBD1" s="703"/>
      <c r="BBE1" s="703"/>
      <c r="BBF1" s="703"/>
      <c r="BBG1" s="703"/>
      <c r="BBH1" s="703"/>
      <c r="BBI1" s="703"/>
      <c r="BBJ1" s="703"/>
      <c r="BBK1" s="703"/>
      <c r="BBL1" s="703"/>
      <c r="BBM1" s="703"/>
      <c r="BBN1" s="703"/>
      <c r="BBO1" s="703"/>
      <c r="BBP1" s="703"/>
      <c r="BBQ1" s="703"/>
      <c r="BBR1" s="703"/>
      <c r="BBS1" s="703"/>
      <c r="BBT1" s="703"/>
      <c r="BBU1" s="703"/>
      <c r="BBV1" s="703"/>
      <c r="BBW1" s="703"/>
      <c r="BBX1" s="703"/>
      <c r="BBY1" s="703"/>
      <c r="BBZ1" s="703"/>
      <c r="BCA1" s="703"/>
      <c r="BCB1" s="703"/>
      <c r="BCC1" s="703"/>
      <c r="BCD1" s="703"/>
      <c r="BCE1" s="703"/>
      <c r="BCF1" s="703"/>
      <c r="BCG1" s="703"/>
      <c r="BCH1" s="703"/>
      <c r="BCI1" s="703"/>
      <c r="BCJ1" s="703"/>
      <c r="BCK1" s="703"/>
      <c r="BCL1" s="703"/>
      <c r="BCM1" s="703"/>
      <c r="BCN1" s="703"/>
      <c r="BCO1" s="703"/>
      <c r="BCP1" s="703"/>
      <c r="BCQ1" s="703"/>
      <c r="BCR1" s="703"/>
      <c r="BCS1" s="703"/>
      <c r="BCT1" s="703"/>
      <c r="BCU1" s="703"/>
      <c r="BCV1" s="703"/>
      <c r="BCW1" s="703"/>
      <c r="BCX1" s="703"/>
      <c r="BCY1" s="703"/>
      <c r="BCZ1" s="703"/>
      <c r="BDA1" s="703"/>
      <c r="BDB1" s="703"/>
      <c r="BDC1" s="703"/>
      <c r="BDD1" s="703"/>
      <c r="BDE1" s="703"/>
      <c r="BDF1" s="703"/>
      <c r="BDG1" s="703"/>
      <c r="BDH1" s="703"/>
      <c r="BDI1" s="703"/>
      <c r="BDJ1" s="703"/>
      <c r="BDK1" s="703"/>
      <c r="BDL1" s="703"/>
      <c r="BDM1" s="703"/>
      <c r="BDN1" s="703"/>
      <c r="BDO1" s="703"/>
      <c r="BDP1" s="703"/>
      <c r="BDQ1" s="703"/>
      <c r="BDR1" s="703"/>
      <c r="BDS1" s="703"/>
      <c r="BDT1" s="703"/>
      <c r="BDU1" s="703"/>
      <c r="BDV1" s="703"/>
      <c r="BDW1" s="703"/>
      <c r="BDX1" s="703"/>
      <c r="BDY1" s="703"/>
      <c r="BDZ1" s="703"/>
      <c r="BEA1" s="703"/>
      <c r="BEB1" s="703"/>
      <c r="BEC1" s="703"/>
      <c r="BED1" s="703"/>
      <c r="BEE1" s="703"/>
      <c r="BEF1" s="703"/>
      <c r="BEG1" s="703"/>
      <c r="BEH1" s="703"/>
      <c r="BEI1" s="703"/>
      <c r="BEJ1" s="703"/>
      <c r="BEK1" s="703"/>
      <c r="BEL1" s="703"/>
      <c r="BEM1" s="703"/>
      <c r="BEN1" s="703"/>
      <c r="BEO1" s="703"/>
      <c r="BEP1" s="703"/>
      <c r="BEQ1" s="703"/>
      <c r="BER1" s="703"/>
      <c r="BES1" s="703"/>
      <c r="BET1" s="703"/>
      <c r="BEU1" s="703"/>
      <c r="BEV1" s="703"/>
      <c r="BEW1" s="703"/>
      <c r="BEX1" s="703"/>
      <c r="BEY1" s="703"/>
      <c r="BEZ1" s="703"/>
      <c r="BFA1" s="703"/>
      <c r="BFB1" s="703"/>
      <c r="BFC1" s="703"/>
      <c r="BFD1" s="703"/>
      <c r="BFE1" s="703"/>
      <c r="BFF1" s="703"/>
      <c r="BFG1" s="703"/>
      <c r="BFH1" s="703"/>
      <c r="BFI1" s="703"/>
      <c r="BFJ1" s="703"/>
      <c r="BFK1" s="703"/>
      <c r="BFL1" s="703"/>
      <c r="BFM1" s="703"/>
      <c r="BFN1" s="703"/>
      <c r="BFO1" s="703"/>
      <c r="BFP1" s="703"/>
      <c r="BFQ1" s="703"/>
      <c r="BFR1" s="703"/>
      <c r="BFS1" s="703"/>
      <c r="BFT1" s="703"/>
      <c r="BFU1" s="703"/>
      <c r="BFV1" s="703"/>
      <c r="BFW1" s="703"/>
      <c r="BFX1" s="703"/>
      <c r="BFY1" s="703"/>
      <c r="BFZ1" s="703"/>
      <c r="BGA1" s="703"/>
      <c r="BGB1" s="703"/>
      <c r="BGC1" s="703"/>
      <c r="BGD1" s="703"/>
      <c r="BGE1" s="703"/>
      <c r="BGF1" s="703"/>
      <c r="BGG1" s="703"/>
      <c r="BGH1" s="703"/>
      <c r="BGI1" s="703"/>
      <c r="BGJ1" s="703"/>
      <c r="BGK1" s="703"/>
      <c r="BGL1" s="703"/>
      <c r="BGM1" s="703"/>
      <c r="BGN1" s="703"/>
      <c r="BGO1" s="703"/>
      <c r="BGP1" s="703"/>
      <c r="BGQ1" s="703"/>
      <c r="BGR1" s="703"/>
      <c r="BGS1" s="703"/>
      <c r="BGT1" s="703"/>
      <c r="BGU1" s="703"/>
      <c r="BGV1" s="703"/>
      <c r="BGW1" s="703"/>
      <c r="BGX1" s="703"/>
      <c r="BGY1" s="703"/>
      <c r="BGZ1" s="703"/>
      <c r="BHA1" s="703"/>
      <c r="BHB1" s="703"/>
      <c r="BHC1" s="703"/>
      <c r="BHD1" s="703"/>
      <c r="BHE1" s="703"/>
      <c r="BHF1" s="703"/>
      <c r="BHG1" s="703"/>
      <c r="BHH1" s="703"/>
      <c r="BHI1" s="703"/>
      <c r="BHJ1" s="703"/>
      <c r="BHK1" s="703"/>
      <c r="BHL1" s="703"/>
      <c r="BHM1" s="703"/>
      <c r="BHN1" s="703"/>
      <c r="BHO1" s="703"/>
      <c r="BHP1" s="703"/>
      <c r="BHQ1" s="703"/>
      <c r="BHR1" s="703"/>
      <c r="BHS1" s="703"/>
      <c r="BHT1" s="703"/>
      <c r="BHU1" s="703"/>
      <c r="BHV1" s="703"/>
      <c r="BHW1" s="703"/>
      <c r="BHX1" s="703"/>
      <c r="BHY1" s="703"/>
      <c r="BHZ1" s="703"/>
      <c r="BIA1" s="703"/>
      <c r="BIB1" s="703"/>
      <c r="BIC1" s="703"/>
      <c r="BID1" s="703"/>
      <c r="BIE1" s="703"/>
      <c r="BIF1" s="703"/>
      <c r="BIG1" s="703"/>
      <c r="BIH1" s="703"/>
      <c r="BII1" s="703"/>
      <c r="BIJ1" s="703"/>
      <c r="BIK1" s="703"/>
      <c r="BIL1" s="703"/>
      <c r="BIM1" s="703"/>
      <c r="BIN1" s="703"/>
      <c r="BIO1" s="703"/>
      <c r="BIP1" s="703"/>
      <c r="BIQ1" s="703"/>
      <c r="BIR1" s="703"/>
      <c r="BIS1" s="703"/>
      <c r="BIT1" s="703"/>
      <c r="BIU1" s="703"/>
      <c r="BIV1" s="703"/>
      <c r="BIW1" s="703"/>
      <c r="BIX1" s="703"/>
      <c r="BIY1" s="703"/>
      <c r="BIZ1" s="703"/>
      <c r="BJA1" s="703"/>
      <c r="BJB1" s="703"/>
      <c r="BJC1" s="703"/>
      <c r="BJD1" s="703"/>
      <c r="BJE1" s="703"/>
      <c r="BJF1" s="703"/>
      <c r="BJG1" s="703"/>
      <c r="BJH1" s="703"/>
      <c r="BJI1" s="703"/>
      <c r="BJJ1" s="703"/>
      <c r="BJK1" s="703"/>
      <c r="BJL1" s="703"/>
      <c r="BJM1" s="703"/>
      <c r="BJN1" s="703"/>
      <c r="BJO1" s="703"/>
      <c r="BJP1" s="703"/>
      <c r="BJQ1" s="703"/>
      <c r="BJR1" s="703"/>
      <c r="BJS1" s="703"/>
      <c r="BJT1" s="703"/>
      <c r="BJU1" s="703"/>
      <c r="BJV1" s="703"/>
      <c r="BJW1" s="703"/>
      <c r="BJX1" s="703"/>
      <c r="BJY1" s="703"/>
      <c r="BJZ1" s="703"/>
      <c r="BKA1" s="703"/>
      <c r="BKB1" s="703"/>
      <c r="BKC1" s="703"/>
      <c r="BKD1" s="703"/>
      <c r="BKE1" s="703"/>
      <c r="BKF1" s="703"/>
      <c r="BKG1" s="703"/>
      <c r="BKH1" s="703"/>
      <c r="BKI1" s="703"/>
      <c r="BKJ1" s="703"/>
      <c r="BKK1" s="703"/>
      <c r="BKL1" s="703"/>
      <c r="BKM1" s="703"/>
      <c r="BKN1" s="703"/>
      <c r="BKO1" s="703"/>
      <c r="BKP1" s="703"/>
      <c r="BKQ1" s="703"/>
      <c r="BKR1" s="703"/>
      <c r="BKS1" s="703"/>
      <c r="BKT1" s="703"/>
      <c r="BKU1" s="703"/>
      <c r="BKV1" s="703"/>
      <c r="BKW1" s="703"/>
      <c r="BKX1" s="703"/>
      <c r="BKY1" s="703"/>
      <c r="BKZ1" s="703"/>
      <c r="BLA1" s="703"/>
      <c r="BLB1" s="703"/>
      <c r="BLC1" s="703"/>
      <c r="BLD1" s="703"/>
      <c r="BLE1" s="703"/>
      <c r="BLF1" s="703"/>
      <c r="BLG1" s="703"/>
      <c r="BLH1" s="703"/>
      <c r="BLI1" s="703"/>
      <c r="BLJ1" s="703"/>
      <c r="BLK1" s="703"/>
      <c r="BLL1" s="703"/>
      <c r="BLM1" s="703"/>
      <c r="BLN1" s="703"/>
      <c r="BLO1" s="703"/>
      <c r="BLP1" s="703"/>
      <c r="BLQ1" s="703"/>
      <c r="BLR1" s="703"/>
      <c r="BLS1" s="703"/>
      <c r="BLT1" s="703"/>
      <c r="BLU1" s="703"/>
      <c r="BLV1" s="703"/>
      <c r="BLW1" s="703"/>
      <c r="BLX1" s="703"/>
      <c r="BLY1" s="703"/>
      <c r="BLZ1" s="703"/>
      <c r="BMA1" s="703"/>
      <c r="BMB1" s="703"/>
      <c r="BMC1" s="703"/>
      <c r="BMD1" s="703"/>
      <c r="BME1" s="703"/>
      <c r="BMF1" s="703"/>
      <c r="BMG1" s="703"/>
      <c r="BMH1" s="703"/>
      <c r="BMI1" s="703"/>
      <c r="BMJ1" s="703"/>
      <c r="BMK1" s="703"/>
      <c r="BML1" s="703"/>
      <c r="BMM1" s="703"/>
      <c r="BMN1" s="703"/>
      <c r="BMO1" s="703"/>
      <c r="BMP1" s="703"/>
      <c r="BMQ1" s="703"/>
      <c r="BMR1" s="703"/>
      <c r="BMS1" s="703"/>
      <c r="BMT1" s="703"/>
      <c r="BMU1" s="703"/>
      <c r="BMV1" s="703"/>
      <c r="BMW1" s="703"/>
      <c r="BMX1" s="703"/>
      <c r="BMY1" s="703"/>
      <c r="BMZ1" s="703"/>
      <c r="BNA1" s="703"/>
      <c r="BNB1" s="703"/>
      <c r="BNC1" s="703"/>
      <c r="BND1" s="703"/>
      <c r="BNE1" s="703"/>
      <c r="BNF1" s="703"/>
      <c r="BNG1" s="703"/>
      <c r="BNH1" s="703"/>
      <c r="BNI1" s="703"/>
      <c r="BNJ1" s="703"/>
      <c r="BNK1" s="703"/>
      <c r="BNL1" s="703"/>
      <c r="BNM1" s="703"/>
      <c r="BNN1" s="703"/>
      <c r="BNO1" s="703"/>
      <c r="BNP1" s="703"/>
      <c r="BNQ1" s="703"/>
      <c r="BNR1" s="703"/>
      <c r="BNS1" s="703"/>
      <c r="BNT1" s="703"/>
      <c r="BNU1" s="703"/>
      <c r="BNV1" s="703"/>
      <c r="BNW1" s="703"/>
      <c r="BNX1" s="703"/>
      <c r="BNY1" s="703"/>
      <c r="BNZ1" s="703"/>
      <c r="BOA1" s="703"/>
      <c r="BOB1" s="703"/>
      <c r="BOC1" s="703"/>
      <c r="BOD1" s="703"/>
      <c r="BOE1" s="703"/>
      <c r="BOF1" s="703"/>
      <c r="BOG1" s="703"/>
      <c r="BOH1" s="703"/>
      <c r="BOI1" s="703"/>
      <c r="BOJ1" s="703"/>
      <c r="BOK1" s="703"/>
      <c r="BOL1" s="703"/>
      <c r="BOM1" s="703"/>
      <c r="BON1" s="703"/>
      <c r="BOO1" s="703"/>
      <c r="BOP1" s="703"/>
      <c r="BOQ1" s="703"/>
      <c r="BOR1" s="703"/>
      <c r="BOS1" s="703"/>
      <c r="BOT1" s="703"/>
      <c r="BOU1" s="703"/>
      <c r="BOV1" s="703"/>
      <c r="BOW1" s="703"/>
      <c r="BOX1" s="703"/>
      <c r="BOY1" s="703"/>
      <c r="BOZ1" s="703"/>
      <c r="BPA1" s="703"/>
      <c r="BPB1" s="703"/>
      <c r="BPC1" s="703"/>
      <c r="BPD1" s="703"/>
      <c r="BPE1" s="703"/>
      <c r="BPF1" s="703"/>
      <c r="BPG1" s="703"/>
      <c r="BPH1" s="703"/>
      <c r="BPI1" s="703"/>
      <c r="BPJ1" s="703"/>
      <c r="BPK1" s="703"/>
      <c r="BPL1" s="703"/>
      <c r="BPM1" s="703"/>
      <c r="BPN1" s="703"/>
      <c r="BPO1" s="703"/>
      <c r="BPP1" s="703"/>
      <c r="BPQ1" s="703"/>
      <c r="BPR1" s="703"/>
      <c r="BPS1" s="703"/>
      <c r="BPT1" s="703"/>
      <c r="BPU1" s="703"/>
      <c r="BPV1" s="703"/>
      <c r="BPW1" s="703"/>
      <c r="BPX1" s="703"/>
      <c r="BPY1" s="703"/>
      <c r="BPZ1" s="703"/>
      <c r="BQA1" s="703"/>
      <c r="BQB1" s="703"/>
      <c r="BQC1" s="703"/>
      <c r="BQD1" s="703"/>
      <c r="BQE1" s="703"/>
      <c r="BQF1" s="703"/>
      <c r="BQG1" s="703"/>
      <c r="BQH1" s="703"/>
      <c r="BQI1" s="703"/>
      <c r="BQJ1" s="703"/>
      <c r="BQK1" s="703"/>
      <c r="BQL1" s="703"/>
      <c r="BQM1" s="703"/>
      <c r="BQN1" s="703"/>
      <c r="BQO1" s="703"/>
      <c r="BQP1" s="703"/>
      <c r="BQQ1" s="703"/>
      <c r="BQR1" s="703"/>
      <c r="BQS1" s="703"/>
      <c r="BQT1" s="703"/>
      <c r="BQU1" s="703"/>
      <c r="BQV1" s="703"/>
      <c r="BQW1" s="703"/>
      <c r="BQX1" s="703"/>
      <c r="BQY1" s="703"/>
      <c r="BQZ1" s="703"/>
      <c r="BRA1" s="703"/>
      <c r="BRB1" s="703"/>
      <c r="BRC1" s="703"/>
      <c r="BRD1" s="703"/>
      <c r="BRE1" s="703"/>
      <c r="BRF1" s="703"/>
      <c r="BRG1" s="703"/>
      <c r="BRH1" s="703"/>
      <c r="BRI1" s="703"/>
      <c r="BRJ1" s="703"/>
      <c r="BRK1" s="703"/>
      <c r="BRL1" s="703"/>
      <c r="BRM1" s="703"/>
      <c r="BRN1" s="703"/>
      <c r="BRO1" s="703"/>
      <c r="BRP1" s="703"/>
      <c r="BRQ1" s="703"/>
      <c r="BRR1" s="703"/>
      <c r="BRS1" s="703"/>
      <c r="BRT1" s="703"/>
      <c r="BRU1" s="703"/>
      <c r="BRV1" s="703"/>
      <c r="BRW1" s="703"/>
      <c r="BRX1" s="703"/>
      <c r="BRY1" s="703"/>
      <c r="BRZ1" s="703"/>
      <c r="BSA1" s="703"/>
      <c r="BSB1" s="703"/>
      <c r="BSC1" s="703"/>
      <c r="BSD1" s="703"/>
      <c r="BSE1" s="703"/>
      <c r="BSF1" s="703"/>
      <c r="BSG1" s="703"/>
      <c r="BSH1" s="703"/>
      <c r="BSI1" s="703"/>
      <c r="BSJ1" s="703"/>
      <c r="BSK1" s="703"/>
      <c r="BSL1" s="703"/>
      <c r="BSM1" s="703"/>
      <c r="BSN1" s="703"/>
      <c r="BSO1" s="703"/>
      <c r="BSP1" s="703"/>
      <c r="BSQ1" s="703"/>
      <c r="BSR1" s="703"/>
      <c r="BSS1" s="703"/>
      <c r="BST1" s="703"/>
      <c r="BSU1" s="703"/>
      <c r="BSV1" s="703"/>
      <c r="BSW1" s="703"/>
      <c r="BSX1" s="703"/>
      <c r="BSY1" s="703"/>
      <c r="BSZ1" s="703"/>
      <c r="BTA1" s="703"/>
      <c r="BTB1" s="703"/>
      <c r="BTC1" s="703"/>
      <c r="BTD1" s="703"/>
      <c r="BTE1" s="703"/>
      <c r="BTF1" s="703"/>
      <c r="BTG1" s="703"/>
      <c r="BTH1" s="703"/>
      <c r="BTI1" s="703"/>
      <c r="BTJ1" s="703"/>
      <c r="BTK1" s="703"/>
      <c r="BTL1" s="703"/>
      <c r="BTM1" s="703"/>
      <c r="BTN1" s="703"/>
      <c r="BTO1" s="703"/>
      <c r="BTP1" s="703"/>
      <c r="BTQ1" s="703"/>
      <c r="BTR1" s="703"/>
      <c r="BTS1" s="703"/>
      <c r="BTT1" s="703"/>
      <c r="BTU1" s="703"/>
      <c r="BTV1" s="703"/>
      <c r="BTW1" s="703"/>
      <c r="BTX1" s="703"/>
      <c r="BTY1" s="703"/>
      <c r="BTZ1" s="703"/>
      <c r="BUA1" s="703"/>
      <c r="BUB1" s="703"/>
      <c r="BUC1" s="703"/>
      <c r="BUD1" s="703"/>
      <c r="BUE1" s="703"/>
      <c r="BUF1" s="703"/>
      <c r="BUG1" s="703"/>
      <c r="BUH1" s="703"/>
      <c r="BUI1" s="703"/>
      <c r="BUJ1" s="703"/>
      <c r="BUK1" s="703"/>
      <c r="BUL1" s="703"/>
      <c r="BUM1" s="703"/>
      <c r="BUN1" s="703"/>
      <c r="BUO1" s="703"/>
      <c r="BUP1" s="703"/>
      <c r="BUQ1" s="703"/>
      <c r="BUR1" s="703"/>
      <c r="BUS1" s="703"/>
      <c r="BUT1" s="703"/>
      <c r="BUU1" s="703"/>
      <c r="BUV1" s="703"/>
      <c r="BUW1" s="703"/>
      <c r="BUX1" s="703"/>
      <c r="BUY1" s="703"/>
      <c r="BUZ1" s="703"/>
      <c r="BVA1" s="703"/>
      <c r="BVB1" s="703"/>
      <c r="BVC1" s="703"/>
      <c r="BVD1" s="703"/>
      <c r="BVE1" s="703"/>
      <c r="BVF1" s="703"/>
      <c r="BVG1" s="703"/>
      <c r="BVH1" s="703"/>
      <c r="BVI1" s="703"/>
      <c r="BVJ1" s="703"/>
      <c r="BVK1" s="703"/>
      <c r="BVL1" s="703"/>
      <c r="BVM1" s="703"/>
      <c r="BVN1" s="703"/>
      <c r="BVO1" s="703"/>
      <c r="BVP1" s="703"/>
      <c r="BVQ1" s="703"/>
      <c r="BVR1" s="703"/>
      <c r="BVS1" s="703"/>
      <c r="BVT1" s="703"/>
      <c r="BVU1" s="703"/>
      <c r="BVV1" s="703"/>
      <c r="BVW1" s="703"/>
      <c r="BVX1" s="703"/>
      <c r="BVY1" s="703"/>
      <c r="BVZ1" s="703"/>
      <c r="BWA1" s="703"/>
      <c r="BWB1" s="703"/>
      <c r="BWC1" s="703"/>
      <c r="BWD1" s="703"/>
      <c r="BWE1" s="703"/>
      <c r="BWF1" s="703"/>
      <c r="BWG1" s="703"/>
      <c r="BWH1" s="703"/>
      <c r="BWI1" s="703"/>
      <c r="BWJ1" s="703"/>
      <c r="BWK1" s="703"/>
      <c r="BWL1" s="703"/>
      <c r="BWM1" s="703"/>
      <c r="BWN1" s="703"/>
      <c r="BWO1" s="703"/>
      <c r="BWP1" s="703"/>
      <c r="BWQ1" s="703"/>
      <c r="BWR1" s="703"/>
      <c r="BWS1" s="703"/>
      <c r="BWT1" s="703"/>
      <c r="BWU1" s="703"/>
      <c r="BWV1" s="703"/>
      <c r="BWW1" s="703"/>
      <c r="BWX1" s="703"/>
      <c r="BWY1" s="703"/>
      <c r="BWZ1" s="703"/>
      <c r="BXA1" s="703"/>
      <c r="BXB1" s="703"/>
      <c r="BXC1" s="703"/>
      <c r="BXD1" s="703"/>
      <c r="BXE1" s="703"/>
      <c r="BXF1" s="703"/>
      <c r="BXG1" s="703"/>
      <c r="BXH1" s="703"/>
      <c r="BXI1" s="703"/>
      <c r="BXJ1" s="703"/>
      <c r="BXK1" s="703"/>
      <c r="BXL1" s="703"/>
      <c r="BXM1" s="703"/>
      <c r="BXN1" s="703"/>
      <c r="BXO1" s="703"/>
      <c r="BXP1" s="703"/>
      <c r="BXQ1" s="703"/>
      <c r="BXR1" s="703"/>
      <c r="BXS1" s="703"/>
      <c r="BXT1" s="703"/>
      <c r="BXU1" s="703"/>
      <c r="BXV1" s="703"/>
      <c r="BXW1" s="703"/>
      <c r="BXX1" s="703"/>
      <c r="BXY1" s="703"/>
      <c r="BXZ1" s="703"/>
      <c r="BYA1" s="703"/>
      <c r="BYB1" s="703"/>
      <c r="BYC1" s="703"/>
      <c r="BYD1" s="703"/>
      <c r="BYE1" s="703"/>
      <c r="BYF1" s="703"/>
      <c r="BYG1" s="703"/>
      <c r="BYH1" s="703"/>
      <c r="BYI1" s="703"/>
      <c r="BYJ1" s="703"/>
      <c r="BYK1" s="703"/>
      <c r="BYL1" s="703"/>
      <c r="BYM1" s="703"/>
      <c r="BYN1" s="703"/>
      <c r="BYO1" s="703"/>
      <c r="BYP1" s="703"/>
      <c r="BYQ1" s="703"/>
      <c r="BYR1" s="703"/>
      <c r="BYS1" s="703"/>
      <c r="BYT1" s="703"/>
      <c r="BYU1" s="703"/>
      <c r="BYV1" s="703"/>
      <c r="BYW1" s="703"/>
      <c r="BYX1" s="703"/>
      <c r="BYY1" s="703"/>
      <c r="BYZ1" s="703"/>
      <c r="BZA1" s="703"/>
      <c r="BZB1" s="703"/>
      <c r="BZC1" s="703"/>
      <c r="BZD1" s="703"/>
      <c r="BZE1" s="703"/>
      <c r="BZF1" s="703"/>
      <c r="BZG1" s="703"/>
      <c r="BZH1" s="703"/>
      <c r="BZI1" s="703"/>
      <c r="BZJ1" s="703"/>
      <c r="BZK1" s="703"/>
      <c r="BZL1" s="703"/>
      <c r="BZM1" s="703"/>
      <c r="BZN1" s="703"/>
      <c r="BZO1" s="703"/>
      <c r="BZP1" s="703"/>
      <c r="BZQ1" s="703"/>
      <c r="BZR1" s="703"/>
      <c r="BZS1" s="703"/>
      <c r="BZT1" s="703"/>
      <c r="BZU1" s="703"/>
      <c r="BZV1" s="703"/>
      <c r="BZW1" s="703"/>
      <c r="BZX1" s="703"/>
      <c r="BZY1" s="703"/>
      <c r="BZZ1" s="703"/>
      <c r="CAA1" s="703"/>
      <c r="CAB1" s="703"/>
      <c r="CAC1" s="703"/>
      <c r="CAD1" s="703"/>
      <c r="CAE1" s="703"/>
      <c r="CAF1" s="703"/>
      <c r="CAG1" s="703"/>
      <c r="CAH1" s="703"/>
      <c r="CAI1" s="703"/>
      <c r="CAJ1" s="703"/>
      <c r="CAK1" s="703"/>
      <c r="CAL1" s="703"/>
      <c r="CAM1" s="703"/>
      <c r="CAN1" s="703"/>
      <c r="CAO1" s="703"/>
      <c r="CAP1" s="703"/>
      <c r="CAQ1" s="703"/>
      <c r="CAR1" s="703"/>
      <c r="CAS1" s="703"/>
      <c r="CAT1" s="703"/>
      <c r="CAU1" s="703"/>
      <c r="CAV1" s="703"/>
      <c r="CAW1" s="703"/>
      <c r="CAX1" s="703"/>
      <c r="CAY1" s="703"/>
      <c r="CAZ1" s="703"/>
      <c r="CBA1" s="703"/>
      <c r="CBB1" s="703"/>
      <c r="CBC1" s="703"/>
      <c r="CBD1" s="703"/>
      <c r="CBE1" s="703"/>
      <c r="CBF1" s="703"/>
      <c r="CBG1" s="703"/>
      <c r="CBH1" s="703"/>
      <c r="CBI1" s="703"/>
      <c r="CBJ1" s="703"/>
      <c r="CBK1" s="703"/>
      <c r="CBL1" s="703"/>
      <c r="CBM1" s="703"/>
      <c r="CBN1" s="703"/>
      <c r="CBO1" s="703"/>
      <c r="CBP1" s="703"/>
      <c r="CBQ1" s="703"/>
      <c r="CBR1" s="703"/>
      <c r="CBS1" s="703"/>
      <c r="CBT1" s="703"/>
      <c r="CBU1" s="703"/>
      <c r="CBV1" s="703"/>
      <c r="CBW1" s="703"/>
      <c r="CBX1" s="703"/>
      <c r="CBY1" s="703"/>
      <c r="CBZ1" s="703"/>
      <c r="CCA1" s="703"/>
      <c r="CCB1" s="703"/>
      <c r="CCC1" s="703"/>
      <c r="CCD1" s="703"/>
      <c r="CCE1" s="703"/>
      <c r="CCF1" s="703"/>
      <c r="CCG1" s="703"/>
      <c r="CCH1" s="703"/>
      <c r="CCI1" s="703"/>
      <c r="CCJ1" s="703"/>
      <c r="CCK1" s="703"/>
      <c r="CCL1" s="703"/>
      <c r="CCM1" s="703"/>
      <c r="CCN1" s="703"/>
      <c r="CCO1" s="703"/>
      <c r="CCP1" s="703"/>
      <c r="CCQ1" s="703"/>
      <c r="CCR1" s="703"/>
      <c r="CCS1" s="703"/>
      <c r="CCT1" s="703"/>
      <c r="CCU1" s="703"/>
      <c r="CCV1" s="703"/>
      <c r="CCW1" s="703"/>
      <c r="CCX1" s="703"/>
      <c r="CCY1" s="703"/>
      <c r="CCZ1" s="703"/>
      <c r="CDA1" s="703"/>
      <c r="CDB1" s="703"/>
      <c r="CDC1" s="703"/>
      <c r="CDD1" s="703"/>
      <c r="CDE1" s="703"/>
      <c r="CDF1" s="703"/>
      <c r="CDG1" s="703"/>
      <c r="CDH1" s="703"/>
      <c r="CDI1" s="703"/>
      <c r="CDJ1" s="703"/>
      <c r="CDK1" s="703"/>
      <c r="CDL1" s="703"/>
      <c r="CDM1" s="703"/>
      <c r="CDN1" s="703"/>
      <c r="CDO1" s="703"/>
      <c r="CDP1" s="703"/>
      <c r="CDQ1" s="703"/>
      <c r="CDR1" s="703"/>
      <c r="CDS1" s="703"/>
      <c r="CDT1" s="703"/>
      <c r="CDU1" s="703"/>
      <c r="CDV1" s="703"/>
      <c r="CDW1" s="703"/>
      <c r="CDX1" s="703"/>
      <c r="CDY1" s="703"/>
      <c r="CDZ1" s="703"/>
      <c r="CEA1" s="703"/>
      <c r="CEB1" s="703"/>
      <c r="CEC1" s="703"/>
      <c r="CED1" s="703"/>
      <c r="CEE1" s="703"/>
      <c r="CEF1" s="703"/>
      <c r="CEG1" s="703"/>
      <c r="CEH1" s="703"/>
      <c r="CEI1" s="703"/>
      <c r="CEJ1" s="703"/>
      <c r="CEK1" s="703"/>
      <c r="CEL1" s="703"/>
      <c r="CEM1" s="703"/>
      <c r="CEN1" s="703"/>
      <c r="CEO1" s="703"/>
      <c r="CEP1" s="703"/>
      <c r="CEQ1" s="703"/>
      <c r="CER1" s="703"/>
      <c r="CES1" s="703"/>
      <c r="CET1" s="703"/>
      <c r="CEU1" s="703"/>
      <c r="CEV1" s="703"/>
      <c r="CEW1" s="703"/>
      <c r="CEX1" s="703"/>
      <c r="CEY1" s="703"/>
      <c r="CEZ1" s="703"/>
      <c r="CFA1" s="703"/>
      <c r="CFB1" s="703"/>
      <c r="CFC1" s="703"/>
      <c r="CFD1" s="703"/>
      <c r="CFE1" s="703"/>
      <c r="CFF1" s="703"/>
      <c r="CFG1" s="703"/>
      <c r="CFH1" s="703"/>
      <c r="CFI1" s="703"/>
      <c r="CFJ1" s="703"/>
      <c r="CFK1" s="703"/>
      <c r="CFL1" s="703"/>
      <c r="CFM1" s="703"/>
      <c r="CFN1" s="703"/>
      <c r="CFO1" s="703"/>
      <c r="CFP1" s="703"/>
      <c r="CFQ1" s="703"/>
      <c r="CFR1" s="703"/>
      <c r="CFS1" s="703"/>
      <c r="CFT1" s="703"/>
      <c r="CFU1" s="703"/>
      <c r="CFV1" s="703"/>
      <c r="CFW1" s="703"/>
      <c r="CFX1" s="703"/>
      <c r="CFY1" s="703"/>
      <c r="CFZ1" s="703"/>
      <c r="CGA1" s="703"/>
      <c r="CGB1" s="703"/>
      <c r="CGC1" s="703"/>
      <c r="CGD1" s="703"/>
      <c r="CGE1" s="703"/>
      <c r="CGF1" s="703"/>
      <c r="CGG1" s="703"/>
      <c r="CGH1" s="703"/>
      <c r="CGI1" s="703"/>
      <c r="CGJ1" s="703"/>
      <c r="CGK1" s="703"/>
      <c r="CGL1" s="703"/>
      <c r="CGM1" s="703"/>
      <c r="CGN1" s="703"/>
      <c r="CGO1" s="703"/>
      <c r="CGP1" s="703"/>
      <c r="CGQ1" s="703"/>
      <c r="CGR1" s="703"/>
      <c r="CGS1" s="703"/>
      <c r="CGT1" s="703"/>
      <c r="CGU1" s="703"/>
      <c r="CGV1" s="703"/>
      <c r="CGW1" s="703"/>
      <c r="CGX1" s="703"/>
      <c r="CGY1" s="703"/>
      <c r="CGZ1" s="703"/>
      <c r="CHA1" s="703"/>
      <c r="CHB1" s="703"/>
      <c r="CHC1" s="703"/>
      <c r="CHD1" s="703"/>
      <c r="CHE1" s="703"/>
      <c r="CHF1" s="703"/>
      <c r="CHG1" s="703"/>
      <c r="CHH1" s="703"/>
      <c r="CHI1" s="703"/>
      <c r="CHJ1" s="703"/>
      <c r="CHK1" s="703"/>
      <c r="CHL1" s="703"/>
      <c r="CHM1" s="703"/>
      <c r="CHN1" s="703"/>
      <c r="CHO1" s="703"/>
      <c r="CHP1" s="703"/>
      <c r="CHQ1" s="703"/>
      <c r="CHR1" s="703"/>
      <c r="CHS1" s="703"/>
      <c r="CHT1" s="703"/>
      <c r="CHU1" s="703"/>
      <c r="CHV1" s="703"/>
      <c r="CHW1" s="703"/>
      <c r="CHX1" s="703"/>
      <c r="CHY1" s="703"/>
      <c r="CHZ1" s="703"/>
      <c r="CIA1" s="703"/>
      <c r="CIB1" s="703"/>
      <c r="CIC1" s="703"/>
      <c r="CID1" s="703"/>
      <c r="CIE1" s="703"/>
      <c r="CIF1" s="703"/>
      <c r="CIG1" s="703"/>
      <c r="CIH1" s="703"/>
      <c r="CII1" s="703"/>
      <c r="CIJ1" s="703"/>
      <c r="CIK1" s="703"/>
      <c r="CIL1" s="703"/>
      <c r="CIM1" s="703"/>
      <c r="CIN1" s="703"/>
      <c r="CIO1" s="703"/>
      <c r="CIP1" s="703"/>
      <c r="CIQ1" s="703"/>
      <c r="CIR1" s="703"/>
      <c r="CIS1" s="703"/>
      <c r="CIT1" s="703"/>
      <c r="CIU1" s="703"/>
      <c r="CIV1" s="703"/>
      <c r="CIW1" s="703"/>
      <c r="CIX1" s="703"/>
      <c r="CIY1" s="703"/>
      <c r="CIZ1" s="703"/>
      <c r="CJA1" s="703"/>
      <c r="CJB1" s="703"/>
      <c r="CJC1" s="703"/>
      <c r="CJD1" s="703"/>
      <c r="CJE1" s="703"/>
      <c r="CJF1" s="703"/>
      <c r="CJG1" s="703"/>
      <c r="CJH1" s="703"/>
      <c r="CJI1" s="703"/>
      <c r="CJJ1" s="703"/>
      <c r="CJK1" s="703"/>
      <c r="CJL1" s="703"/>
      <c r="CJM1" s="703"/>
      <c r="CJN1" s="703"/>
      <c r="CJO1" s="703"/>
      <c r="CJP1" s="703"/>
      <c r="CJQ1" s="703"/>
      <c r="CJR1" s="703"/>
      <c r="CJS1" s="703"/>
      <c r="CJT1" s="703"/>
      <c r="CJU1" s="703"/>
      <c r="CJV1" s="703"/>
      <c r="CJW1" s="703"/>
      <c r="CJX1" s="703"/>
      <c r="CJY1" s="703"/>
      <c r="CJZ1" s="703"/>
      <c r="CKA1" s="703"/>
      <c r="CKB1" s="703"/>
      <c r="CKC1" s="703"/>
      <c r="CKD1" s="703"/>
      <c r="CKE1" s="703"/>
      <c r="CKF1" s="703"/>
      <c r="CKG1" s="703"/>
      <c r="CKH1" s="703"/>
      <c r="CKI1" s="703"/>
      <c r="CKJ1" s="703"/>
      <c r="CKK1" s="703"/>
      <c r="CKL1" s="703"/>
      <c r="CKM1" s="703"/>
      <c r="CKN1" s="703"/>
      <c r="CKO1" s="703"/>
      <c r="CKP1" s="703"/>
      <c r="CKQ1" s="703"/>
      <c r="CKR1" s="703"/>
      <c r="CKS1" s="703"/>
      <c r="CKT1" s="703"/>
      <c r="CKU1" s="703"/>
      <c r="CKV1" s="703"/>
      <c r="CKW1" s="703"/>
      <c r="CKX1" s="703"/>
      <c r="CKY1" s="703"/>
      <c r="CKZ1" s="703"/>
      <c r="CLA1" s="703"/>
      <c r="CLB1" s="703"/>
      <c r="CLC1" s="703"/>
      <c r="CLD1" s="703"/>
      <c r="CLE1" s="703"/>
      <c r="CLF1" s="703"/>
      <c r="CLG1" s="703"/>
      <c r="CLH1" s="703"/>
      <c r="CLI1" s="703"/>
      <c r="CLJ1" s="703"/>
      <c r="CLK1" s="703"/>
      <c r="CLL1" s="703"/>
      <c r="CLM1" s="703"/>
      <c r="CLN1" s="703"/>
      <c r="CLO1" s="703"/>
      <c r="CLP1" s="703"/>
      <c r="CLQ1" s="703"/>
      <c r="CLR1" s="703"/>
      <c r="CLS1" s="703"/>
      <c r="CLT1" s="703"/>
      <c r="CLU1" s="703"/>
      <c r="CLV1" s="703"/>
      <c r="CLW1" s="703"/>
      <c r="CLX1" s="703"/>
      <c r="CLY1" s="703"/>
      <c r="CLZ1" s="703"/>
      <c r="CMA1" s="703"/>
      <c r="CMB1" s="703"/>
      <c r="CMC1" s="703"/>
      <c r="CMD1" s="703"/>
      <c r="CME1" s="703"/>
      <c r="CMF1" s="703"/>
      <c r="CMG1" s="703"/>
      <c r="CMH1" s="703"/>
      <c r="CMI1" s="703"/>
      <c r="CMJ1" s="703"/>
      <c r="CMK1" s="703"/>
      <c r="CML1" s="703"/>
      <c r="CMM1" s="703"/>
      <c r="CMN1" s="703"/>
      <c r="CMO1" s="703"/>
      <c r="CMP1" s="703"/>
      <c r="CMQ1" s="703"/>
      <c r="CMR1" s="703"/>
      <c r="CMS1" s="703"/>
      <c r="CMT1" s="703"/>
      <c r="CMU1" s="703"/>
      <c r="CMV1" s="703"/>
      <c r="CMW1" s="703"/>
      <c r="CMX1" s="703"/>
      <c r="CMY1" s="703"/>
      <c r="CMZ1" s="703"/>
      <c r="CNA1" s="703"/>
      <c r="CNB1" s="703"/>
      <c r="CNC1" s="703"/>
      <c r="CND1" s="703"/>
      <c r="CNE1" s="703"/>
      <c r="CNF1" s="703"/>
      <c r="CNG1" s="703"/>
      <c r="CNH1" s="703"/>
      <c r="CNI1" s="703"/>
      <c r="CNJ1" s="703"/>
      <c r="CNK1" s="703"/>
      <c r="CNL1" s="703"/>
      <c r="CNM1" s="703"/>
      <c r="CNN1" s="703"/>
      <c r="CNO1" s="703"/>
      <c r="CNP1" s="703"/>
      <c r="CNQ1" s="703"/>
      <c r="CNR1" s="703"/>
      <c r="CNS1" s="703"/>
      <c r="CNT1" s="703"/>
      <c r="CNU1" s="703"/>
      <c r="CNV1" s="703"/>
      <c r="CNW1" s="703"/>
      <c r="CNX1" s="703"/>
      <c r="CNY1" s="703"/>
      <c r="CNZ1" s="703"/>
      <c r="COA1" s="703"/>
      <c r="COB1" s="703"/>
      <c r="COC1" s="703"/>
      <c r="COD1" s="703"/>
      <c r="COE1" s="703"/>
      <c r="COF1" s="703"/>
      <c r="COG1" s="703"/>
      <c r="COH1" s="703"/>
      <c r="COI1" s="703"/>
      <c r="COJ1" s="703"/>
      <c r="COK1" s="703"/>
      <c r="COL1" s="703"/>
      <c r="COM1" s="703"/>
      <c r="CON1" s="703"/>
      <c r="COO1" s="703"/>
      <c r="COP1" s="703"/>
      <c r="COQ1" s="703"/>
      <c r="COR1" s="703"/>
      <c r="COS1" s="703"/>
      <c r="COT1" s="703"/>
      <c r="COU1" s="703"/>
      <c r="COV1" s="703"/>
      <c r="COW1" s="703"/>
      <c r="COX1" s="703"/>
      <c r="COY1" s="703"/>
      <c r="COZ1" s="703"/>
      <c r="CPA1" s="703"/>
      <c r="CPB1" s="703"/>
      <c r="CPC1" s="703"/>
      <c r="CPD1" s="703"/>
      <c r="CPE1" s="703"/>
      <c r="CPF1" s="703"/>
      <c r="CPG1" s="703"/>
      <c r="CPH1" s="703"/>
      <c r="CPI1" s="703"/>
      <c r="CPJ1" s="703"/>
      <c r="CPK1" s="703"/>
      <c r="CPL1" s="703"/>
      <c r="CPM1" s="703"/>
      <c r="CPN1" s="703"/>
      <c r="CPO1" s="703"/>
      <c r="CPP1" s="703"/>
      <c r="CPQ1" s="703"/>
      <c r="CPR1" s="703"/>
      <c r="CPS1" s="703"/>
      <c r="CPT1" s="703"/>
      <c r="CPU1" s="703"/>
      <c r="CPV1" s="703"/>
      <c r="CPW1" s="703"/>
      <c r="CPX1" s="703"/>
      <c r="CPY1" s="703"/>
      <c r="CPZ1" s="703"/>
      <c r="CQA1" s="703"/>
      <c r="CQB1" s="703"/>
      <c r="CQC1" s="703"/>
      <c r="CQD1" s="703"/>
      <c r="CQE1" s="703"/>
      <c r="CQF1" s="703"/>
      <c r="CQG1" s="703"/>
      <c r="CQH1" s="703"/>
      <c r="CQI1" s="703"/>
      <c r="CQJ1" s="703"/>
      <c r="CQK1" s="703"/>
      <c r="CQL1" s="703"/>
      <c r="CQM1" s="703"/>
      <c r="CQN1" s="703"/>
      <c r="CQO1" s="703"/>
      <c r="CQP1" s="703"/>
      <c r="CQQ1" s="703"/>
      <c r="CQR1" s="703"/>
      <c r="CQS1" s="703"/>
      <c r="CQT1" s="703"/>
      <c r="CQU1" s="703"/>
      <c r="CQV1" s="703"/>
      <c r="CQW1" s="703"/>
      <c r="CQX1" s="703"/>
      <c r="CQY1" s="703"/>
      <c r="CQZ1" s="703"/>
      <c r="CRA1" s="703"/>
      <c r="CRB1" s="703"/>
      <c r="CRC1" s="703"/>
      <c r="CRD1" s="703"/>
      <c r="CRE1" s="703"/>
      <c r="CRF1" s="703"/>
      <c r="CRG1" s="703"/>
      <c r="CRH1" s="703"/>
      <c r="CRI1" s="703"/>
      <c r="CRJ1" s="703"/>
      <c r="CRK1" s="703"/>
      <c r="CRL1" s="703"/>
      <c r="CRM1" s="703"/>
      <c r="CRN1" s="703"/>
      <c r="CRO1" s="703"/>
      <c r="CRP1" s="703"/>
      <c r="CRQ1" s="703"/>
      <c r="CRR1" s="703"/>
      <c r="CRS1" s="703"/>
      <c r="CRT1" s="703"/>
      <c r="CRU1" s="703"/>
      <c r="CRV1" s="703"/>
      <c r="CRW1" s="703"/>
      <c r="CRX1" s="703"/>
      <c r="CRY1" s="703"/>
      <c r="CRZ1" s="703"/>
      <c r="CSA1" s="703"/>
      <c r="CSB1" s="703"/>
      <c r="CSC1" s="703"/>
      <c r="CSD1" s="703"/>
      <c r="CSE1" s="703"/>
      <c r="CSF1" s="703"/>
      <c r="CSG1" s="703"/>
      <c r="CSH1" s="703"/>
      <c r="CSI1" s="703"/>
      <c r="CSJ1" s="703"/>
      <c r="CSK1" s="703"/>
      <c r="CSL1" s="703"/>
      <c r="CSM1" s="703"/>
      <c r="CSN1" s="703"/>
      <c r="CSO1" s="703"/>
      <c r="CSP1" s="703"/>
      <c r="CSQ1" s="703"/>
      <c r="CSR1" s="703"/>
      <c r="CSS1" s="703"/>
      <c r="CST1" s="703"/>
      <c r="CSU1" s="703"/>
      <c r="CSV1" s="703"/>
      <c r="CSW1" s="703"/>
      <c r="CSX1" s="703"/>
      <c r="CSY1" s="703"/>
      <c r="CSZ1" s="703"/>
      <c r="CTA1" s="703"/>
      <c r="CTB1" s="703"/>
      <c r="CTC1" s="703"/>
      <c r="CTD1" s="703"/>
      <c r="CTE1" s="703"/>
      <c r="CTF1" s="703"/>
      <c r="CTG1" s="703"/>
      <c r="CTH1" s="703"/>
      <c r="CTI1" s="703"/>
      <c r="CTJ1" s="703"/>
      <c r="CTK1" s="703"/>
      <c r="CTL1" s="703"/>
      <c r="CTM1" s="703"/>
      <c r="CTN1" s="703"/>
      <c r="CTO1" s="703"/>
      <c r="CTP1" s="703"/>
      <c r="CTQ1" s="703"/>
      <c r="CTR1" s="703"/>
      <c r="CTS1" s="703"/>
      <c r="CTT1" s="703"/>
      <c r="CTU1" s="703"/>
      <c r="CTV1" s="703"/>
      <c r="CTW1" s="703"/>
      <c r="CTX1" s="703"/>
      <c r="CTY1" s="703"/>
      <c r="CTZ1" s="703"/>
      <c r="CUA1" s="703"/>
      <c r="CUB1" s="703"/>
      <c r="CUC1" s="703"/>
      <c r="CUD1" s="703"/>
      <c r="CUE1" s="703"/>
      <c r="CUF1" s="703"/>
      <c r="CUG1" s="703"/>
      <c r="CUH1" s="703"/>
      <c r="CUI1" s="703"/>
      <c r="CUJ1" s="703"/>
      <c r="CUK1" s="703"/>
      <c r="CUL1" s="703"/>
      <c r="CUM1" s="703"/>
      <c r="CUN1" s="703"/>
      <c r="CUO1" s="703"/>
      <c r="CUP1" s="703"/>
      <c r="CUQ1" s="703"/>
      <c r="CUR1" s="703"/>
      <c r="CUS1" s="703"/>
      <c r="CUT1" s="703"/>
      <c r="CUU1" s="703"/>
      <c r="CUV1" s="703"/>
      <c r="CUW1" s="703"/>
      <c r="CUX1" s="703"/>
      <c r="CUY1" s="703"/>
      <c r="CUZ1" s="703"/>
      <c r="CVA1" s="703"/>
      <c r="CVB1" s="703"/>
      <c r="CVC1" s="703"/>
      <c r="CVD1" s="703"/>
      <c r="CVE1" s="703"/>
      <c r="CVF1" s="703"/>
      <c r="CVG1" s="703"/>
      <c r="CVH1" s="703"/>
      <c r="CVI1" s="703"/>
      <c r="CVJ1" s="703"/>
      <c r="CVK1" s="703"/>
      <c r="CVL1" s="703"/>
      <c r="CVM1" s="703"/>
      <c r="CVN1" s="703"/>
      <c r="CVO1" s="703"/>
      <c r="CVP1" s="703"/>
      <c r="CVQ1" s="703"/>
      <c r="CVR1" s="703"/>
      <c r="CVS1" s="703"/>
      <c r="CVT1" s="703"/>
      <c r="CVU1" s="703"/>
      <c r="CVV1" s="703"/>
      <c r="CVW1" s="703"/>
      <c r="CVX1" s="703"/>
      <c r="CVY1" s="703"/>
      <c r="CVZ1" s="703"/>
      <c r="CWA1" s="703"/>
      <c r="CWB1" s="703"/>
      <c r="CWC1" s="703"/>
      <c r="CWD1" s="703"/>
      <c r="CWE1" s="703"/>
      <c r="CWF1" s="703"/>
      <c r="CWG1" s="703"/>
      <c r="CWH1" s="703"/>
      <c r="CWI1" s="703"/>
      <c r="CWJ1" s="703"/>
      <c r="CWK1" s="703"/>
      <c r="CWL1" s="703"/>
      <c r="CWM1" s="703"/>
      <c r="CWN1" s="703"/>
      <c r="CWO1" s="703"/>
      <c r="CWP1" s="703"/>
      <c r="CWQ1" s="703"/>
      <c r="CWR1" s="703"/>
      <c r="CWS1" s="703"/>
      <c r="CWT1" s="703"/>
      <c r="CWU1" s="703"/>
      <c r="CWV1" s="703"/>
      <c r="CWW1" s="703"/>
      <c r="CWX1" s="703"/>
      <c r="CWY1" s="703"/>
      <c r="CWZ1" s="703"/>
      <c r="CXA1" s="703"/>
      <c r="CXB1" s="703"/>
      <c r="CXC1" s="703"/>
      <c r="CXD1" s="703"/>
      <c r="CXE1" s="703"/>
      <c r="CXF1" s="703"/>
      <c r="CXG1" s="703"/>
      <c r="CXH1" s="703"/>
      <c r="CXI1" s="703"/>
      <c r="CXJ1" s="703"/>
      <c r="CXK1" s="703"/>
      <c r="CXL1" s="703"/>
      <c r="CXM1" s="703"/>
      <c r="CXN1" s="703"/>
      <c r="CXO1" s="703"/>
      <c r="CXP1" s="703"/>
      <c r="CXQ1" s="703"/>
      <c r="CXR1" s="703"/>
      <c r="CXS1" s="703"/>
      <c r="CXT1" s="703"/>
      <c r="CXU1" s="703"/>
      <c r="CXV1" s="703"/>
      <c r="CXW1" s="703"/>
      <c r="CXX1" s="703"/>
      <c r="CXY1" s="703"/>
      <c r="CXZ1" s="703"/>
      <c r="CYA1" s="703"/>
      <c r="CYB1" s="703"/>
      <c r="CYC1" s="703"/>
      <c r="CYD1" s="703"/>
      <c r="CYE1" s="703"/>
      <c r="CYF1" s="703"/>
      <c r="CYG1" s="703"/>
      <c r="CYH1" s="703"/>
      <c r="CYI1" s="703"/>
      <c r="CYJ1" s="703"/>
      <c r="CYK1" s="703"/>
      <c r="CYL1" s="703"/>
      <c r="CYM1" s="703"/>
      <c r="CYN1" s="703"/>
      <c r="CYO1" s="703"/>
      <c r="CYP1" s="703"/>
      <c r="CYQ1" s="703"/>
      <c r="CYR1" s="703"/>
      <c r="CYS1" s="703"/>
      <c r="CYT1" s="703"/>
      <c r="CYU1" s="703"/>
      <c r="CYV1" s="703"/>
      <c r="CYW1" s="703"/>
      <c r="CYX1" s="703"/>
      <c r="CYY1" s="703"/>
      <c r="CYZ1" s="703"/>
      <c r="CZA1" s="703"/>
      <c r="CZB1" s="703"/>
      <c r="CZC1" s="703"/>
      <c r="CZD1" s="703"/>
      <c r="CZE1" s="703"/>
      <c r="CZF1" s="703"/>
      <c r="CZG1" s="703"/>
      <c r="CZH1" s="703"/>
      <c r="CZI1" s="703"/>
      <c r="CZJ1" s="703"/>
      <c r="CZK1" s="703"/>
      <c r="CZL1" s="703"/>
      <c r="CZM1" s="703"/>
      <c r="CZN1" s="703"/>
      <c r="CZO1" s="703"/>
      <c r="CZP1" s="703"/>
      <c r="CZQ1" s="703"/>
      <c r="CZR1" s="703"/>
      <c r="CZS1" s="703"/>
      <c r="CZT1" s="703"/>
      <c r="CZU1" s="703"/>
      <c r="CZV1" s="703"/>
      <c r="CZW1" s="703"/>
      <c r="CZX1" s="703"/>
      <c r="CZY1" s="703"/>
      <c r="CZZ1" s="703"/>
      <c r="DAA1" s="703"/>
      <c r="DAB1" s="703"/>
      <c r="DAC1" s="703"/>
      <c r="DAD1" s="703"/>
      <c r="DAE1" s="703"/>
      <c r="DAF1" s="703"/>
      <c r="DAG1" s="703"/>
      <c r="DAH1" s="703"/>
      <c r="DAI1" s="703"/>
      <c r="DAJ1" s="703"/>
      <c r="DAK1" s="703"/>
      <c r="DAL1" s="703"/>
      <c r="DAM1" s="703"/>
      <c r="DAN1" s="703"/>
      <c r="DAO1" s="703"/>
      <c r="DAP1" s="703"/>
      <c r="DAQ1" s="703"/>
      <c r="DAR1" s="703"/>
      <c r="DAS1" s="703"/>
      <c r="DAT1" s="703"/>
      <c r="DAU1" s="703"/>
      <c r="DAV1" s="703"/>
      <c r="DAW1" s="703"/>
      <c r="DAX1" s="703"/>
      <c r="DAY1" s="703"/>
      <c r="DAZ1" s="703"/>
      <c r="DBA1" s="703"/>
      <c r="DBB1" s="703"/>
      <c r="DBC1" s="703"/>
      <c r="DBD1" s="703"/>
      <c r="DBE1" s="703"/>
      <c r="DBF1" s="703"/>
      <c r="DBG1" s="703"/>
      <c r="DBH1" s="703"/>
      <c r="DBI1" s="703"/>
      <c r="DBJ1" s="703"/>
      <c r="DBK1" s="703"/>
      <c r="DBL1" s="703"/>
      <c r="DBM1" s="703"/>
      <c r="DBN1" s="703"/>
      <c r="DBO1" s="703"/>
      <c r="DBP1" s="703"/>
      <c r="DBQ1" s="703"/>
      <c r="DBR1" s="703"/>
      <c r="DBS1" s="703"/>
      <c r="DBT1" s="703"/>
      <c r="DBU1" s="703"/>
      <c r="DBV1" s="703"/>
      <c r="DBW1" s="703"/>
      <c r="DBX1" s="703"/>
      <c r="DBY1" s="703"/>
      <c r="DBZ1" s="703"/>
      <c r="DCA1" s="703"/>
      <c r="DCB1" s="703"/>
      <c r="DCC1" s="703"/>
      <c r="DCD1" s="703"/>
      <c r="DCE1" s="703"/>
      <c r="DCF1" s="703"/>
      <c r="DCG1" s="703"/>
      <c r="DCH1" s="703"/>
      <c r="DCI1" s="703"/>
      <c r="DCJ1" s="703"/>
      <c r="DCK1" s="703"/>
      <c r="DCL1" s="703"/>
      <c r="DCM1" s="703"/>
      <c r="DCN1" s="703"/>
      <c r="DCO1" s="703"/>
      <c r="DCP1" s="703"/>
      <c r="DCQ1" s="703"/>
      <c r="DCR1" s="703"/>
      <c r="DCS1" s="703"/>
      <c r="DCT1" s="703"/>
      <c r="DCU1" s="703"/>
      <c r="DCV1" s="703"/>
      <c r="DCW1" s="703"/>
      <c r="DCX1" s="703"/>
      <c r="DCY1" s="703"/>
      <c r="DCZ1" s="703"/>
      <c r="DDA1" s="703"/>
      <c r="DDB1" s="703"/>
      <c r="DDC1" s="703"/>
      <c r="DDD1" s="703"/>
      <c r="DDE1" s="703"/>
      <c r="DDF1" s="703"/>
      <c r="DDG1" s="703"/>
      <c r="DDH1" s="703"/>
      <c r="DDI1" s="703"/>
      <c r="DDJ1" s="703"/>
      <c r="DDK1" s="703"/>
      <c r="DDL1" s="703"/>
      <c r="DDM1" s="703"/>
      <c r="DDN1" s="703"/>
      <c r="DDO1" s="703"/>
      <c r="DDP1" s="703"/>
      <c r="DDQ1" s="703"/>
      <c r="DDR1" s="703"/>
      <c r="DDS1" s="703"/>
      <c r="DDT1" s="703"/>
      <c r="DDU1" s="703"/>
      <c r="DDV1" s="703"/>
      <c r="DDW1" s="703"/>
      <c r="DDX1" s="703"/>
      <c r="DDY1" s="703"/>
      <c r="DDZ1" s="703"/>
      <c r="DEA1" s="703"/>
      <c r="DEB1" s="703"/>
      <c r="DEC1" s="703"/>
      <c r="DED1" s="703"/>
      <c r="DEE1" s="703"/>
      <c r="DEF1" s="703"/>
      <c r="DEG1" s="703"/>
      <c r="DEH1" s="703"/>
      <c r="DEI1" s="703"/>
      <c r="DEJ1" s="703"/>
      <c r="DEK1" s="703"/>
      <c r="DEL1" s="703"/>
      <c r="DEM1" s="703"/>
      <c r="DEN1" s="703"/>
      <c r="DEO1" s="703"/>
      <c r="DEP1" s="703"/>
      <c r="DEQ1" s="703"/>
      <c r="DER1" s="703"/>
      <c r="DES1" s="703"/>
      <c r="DET1" s="703"/>
      <c r="DEU1" s="703"/>
      <c r="DEV1" s="703"/>
      <c r="DEW1" s="703"/>
      <c r="DEX1" s="703"/>
      <c r="DEY1" s="703"/>
      <c r="DEZ1" s="703"/>
      <c r="DFA1" s="703"/>
      <c r="DFB1" s="703"/>
      <c r="DFC1" s="703"/>
      <c r="DFD1" s="703"/>
      <c r="DFE1" s="703"/>
      <c r="DFF1" s="703"/>
      <c r="DFG1" s="703"/>
      <c r="DFH1" s="703"/>
      <c r="DFI1" s="703"/>
      <c r="DFJ1" s="703"/>
      <c r="DFK1" s="703"/>
      <c r="DFL1" s="703"/>
      <c r="DFM1" s="703"/>
      <c r="DFN1" s="703"/>
      <c r="DFO1" s="703"/>
      <c r="DFP1" s="703"/>
      <c r="DFQ1" s="703"/>
      <c r="DFR1" s="703"/>
      <c r="DFS1" s="703"/>
      <c r="DFT1" s="703"/>
      <c r="DFU1" s="703"/>
      <c r="DFV1" s="703"/>
      <c r="DFW1" s="703"/>
      <c r="DFX1" s="703"/>
      <c r="DFY1" s="703"/>
      <c r="DFZ1" s="703"/>
      <c r="DGA1" s="703"/>
      <c r="DGB1" s="703"/>
      <c r="DGC1" s="703"/>
      <c r="DGD1" s="703"/>
      <c r="DGE1" s="703"/>
      <c r="DGF1" s="703"/>
      <c r="DGG1" s="703"/>
      <c r="DGH1" s="703"/>
      <c r="DGI1" s="703"/>
      <c r="DGJ1" s="703"/>
      <c r="DGK1" s="703"/>
      <c r="DGL1" s="703"/>
      <c r="DGM1" s="703"/>
      <c r="DGN1" s="703"/>
      <c r="DGO1" s="703"/>
      <c r="DGP1" s="703"/>
      <c r="DGQ1" s="703"/>
      <c r="DGR1" s="703"/>
      <c r="DGS1" s="703"/>
      <c r="DGT1" s="703"/>
      <c r="DGU1" s="703"/>
      <c r="DGV1" s="703"/>
      <c r="DGW1" s="703"/>
      <c r="DGX1" s="703"/>
      <c r="DGY1" s="703"/>
      <c r="DGZ1" s="703"/>
      <c r="DHA1" s="703"/>
      <c r="DHB1" s="703"/>
      <c r="DHC1" s="703"/>
      <c r="DHD1" s="703"/>
      <c r="DHE1" s="703"/>
      <c r="DHF1" s="703"/>
      <c r="DHG1" s="703"/>
      <c r="DHH1" s="703"/>
      <c r="DHI1" s="703"/>
      <c r="DHJ1" s="703"/>
      <c r="DHK1" s="703"/>
      <c r="DHL1" s="703"/>
      <c r="DHM1" s="703"/>
      <c r="DHN1" s="703"/>
      <c r="DHO1" s="703"/>
      <c r="DHP1" s="703"/>
      <c r="DHQ1" s="703"/>
      <c r="DHR1" s="703"/>
      <c r="DHS1" s="703"/>
      <c r="DHT1" s="703"/>
      <c r="DHU1" s="703"/>
      <c r="DHV1" s="703"/>
      <c r="DHW1" s="703"/>
      <c r="DHX1" s="703"/>
      <c r="DHY1" s="703"/>
      <c r="DHZ1" s="703"/>
      <c r="DIA1" s="703"/>
      <c r="DIB1" s="703"/>
      <c r="DIC1" s="703"/>
      <c r="DID1" s="703"/>
      <c r="DIE1" s="703"/>
      <c r="DIF1" s="703"/>
      <c r="DIG1" s="703"/>
      <c r="DIH1" s="703"/>
      <c r="DII1" s="703"/>
      <c r="DIJ1" s="703"/>
      <c r="DIK1" s="703"/>
      <c r="DIL1" s="703"/>
      <c r="DIM1" s="703"/>
      <c r="DIN1" s="703"/>
      <c r="DIO1" s="703"/>
      <c r="DIP1" s="703"/>
      <c r="DIQ1" s="703"/>
      <c r="DIR1" s="703"/>
      <c r="DIS1" s="703"/>
      <c r="DIT1" s="703"/>
      <c r="DIU1" s="703"/>
      <c r="DIV1" s="703"/>
      <c r="DIW1" s="703"/>
      <c r="DIX1" s="703"/>
      <c r="DIY1" s="703"/>
      <c r="DIZ1" s="703"/>
      <c r="DJA1" s="703"/>
      <c r="DJB1" s="703"/>
      <c r="DJC1" s="703"/>
      <c r="DJD1" s="703"/>
      <c r="DJE1" s="703"/>
      <c r="DJF1" s="703"/>
      <c r="DJG1" s="703"/>
      <c r="DJH1" s="703"/>
      <c r="DJI1" s="703"/>
      <c r="DJJ1" s="703"/>
      <c r="DJK1" s="703"/>
      <c r="DJL1" s="703"/>
      <c r="DJM1" s="703"/>
      <c r="DJN1" s="703"/>
      <c r="DJO1" s="703"/>
      <c r="DJP1" s="703"/>
      <c r="DJQ1" s="703"/>
      <c r="DJR1" s="703"/>
      <c r="DJS1" s="703"/>
      <c r="DJT1" s="703"/>
      <c r="DJU1" s="703"/>
      <c r="DJV1" s="703"/>
      <c r="DJW1" s="703"/>
      <c r="DJX1" s="703"/>
      <c r="DJY1" s="703"/>
      <c r="DJZ1" s="703"/>
      <c r="DKA1" s="703"/>
      <c r="DKB1" s="703"/>
      <c r="DKC1" s="703"/>
      <c r="DKD1" s="703"/>
      <c r="DKE1" s="703"/>
      <c r="DKF1" s="703"/>
      <c r="DKG1" s="703"/>
      <c r="DKH1" s="703"/>
      <c r="DKI1" s="703"/>
      <c r="DKJ1" s="703"/>
      <c r="DKK1" s="703"/>
      <c r="DKL1" s="703"/>
      <c r="DKM1" s="703"/>
      <c r="DKN1" s="703"/>
      <c r="DKO1" s="703"/>
      <c r="DKP1" s="703"/>
      <c r="DKQ1" s="703"/>
      <c r="DKR1" s="703"/>
      <c r="DKS1" s="703"/>
      <c r="DKT1" s="703"/>
      <c r="DKU1" s="703"/>
      <c r="DKV1" s="703"/>
      <c r="DKW1" s="703"/>
      <c r="DKX1" s="703"/>
      <c r="DKY1" s="703"/>
      <c r="DKZ1" s="703"/>
      <c r="DLA1" s="703"/>
      <c r="DLB1" s="703"/>
      <c r="DLC1" s="703"/>
      <c r="DLD1" s="703"/>
      <c r="DLE1" s="703"/>
      <c r="DLF1" s="703"/>
      <c r="DLG1" s="703"/>
      <c r="DLH1" s="703"/>
      <c r="DLI1" s="703"/>
      <c r="DLJ1" s="703"/>
      <c r="DLK1" s="703"/>
      <c r="DLL1" s="703"/>
      <c r="DLM1" s="703"/>
      <c r="DLN1" s="703"/>
      <c r="DLO1" s="703"/>
      <c r="DLP1" s="703"/>
      <c r="DLQ1" s="703"/>
      <c r="DLR1" s="703"/>
      <c r="DLS1" s="703"/>
      <c r="DLT1" s="703"/>
      <c r="DLU1" s="703"/>
      <c r="DLV1" s="703"/>
      <c r="DLW1" s="703"/>
      <c r="DLX1" s="703"/>
      <c r="DLY1" s="703"/>
      <c r="DLZ1" s="703"/>
      <c r="DMA1" s="703"/>
      <c r="DMB1" s="703"/>
      <c r="DMC1" s="703"/>
      <c r="DMD1" s="703"/>
      <c r="DME1" s="703"/>
      <c r="DMF1" s="703"/>
      <c r="DMG1" s="703"/>
      <c r="DMH1" s="703"/>
      <c r="DMI1" s="703"/>
      <c r="DMJ1" s="703"/>
      <c r="DMK1" s="703"/>
      <c r="DML1" s="703"/>
      <c r="DMM1" s="703"/>
      <c r="DMN1" s="703"/>
      <c r="DMO1" s="703"/>
      <c r="DMP1" s="703"/>
      <c r="DMQ1" s="703"/>
      <c r="DMR1" s="703"/>
      <c r="DMS1" s="703"/>
      <c r="DMT1" s="703"/>
      <c r="DMU1" s="703"/>
      <c r="DMV1" s="703"/>
      <c r="DMW1" s="703"/>
      <c r="DMX1" s="703"/>
      <c r="DMY1" s="703"/>
      <c r="DMZ1" s="703"/>
      <c r="DNA1" s="703"/>
      <c r="DNB1" s="703"/>
      <c r="DNC1" s="703"/>
      <c r="DND1" s="703"/>
      <c r="DNE1" s="703"/>
      <c r="DNF1" s="703"/>
      <c r="DNG1" s="703"/>
      <c r="DNH1" s="703"/>
      <c r="DNI1" s="703"/>
      <c r="DNJ1" s="703"/>
      <c r="DNK1" s="703"/>
      <c r="DNL1" s="703"/>
      <c r="DNM1" s="703"/>
      <c r="DNN1" s="703"/>
      <c r="DNO1" s="703"/>
      <c r="DNP1" s="703"/>
      <c r="DNQ1" s="703"/>
      <c r="DNR1" s="703"/>
      <c r="DNS1" s="703"/>
      <c r="DNT1" s="703"/>
      <c r="DNU1" s="703"/>
      <c r="DNV1" s="703"/>
      <c r="DNW1" s="703"/>
      <c r="DNX1" s="703"/>
      <c r="DNY1" s="703"/>
      <c r="DNZ1" s="703"/>
      <c r="DOA1" s="703"/>
      <c r="DOB1" s="703"/>
      <c r="DOC1" s="703"/>
      <c r="DOD1" s="703"/>
      <c r="DOE1" s="703"/>
      <c r="DOF1" s="703"/>
      <c r="DOG1" s="703"/>
      <c r="DOH1" s="703"/>
      <c r="DOI1" s="703"/>
      <c r="DOJ1" s="703"/>
      <c r="DOK1" s="703"/>
      <c r="DOL1" s="703"/>
      <c r="DOM1" s="703"/>
      <c r="DON1" s="703"/>
      <c r="DOO1" s="703"/>
      <c r="DOP1" s="703"/>
      <c r="DOQ1" s="703"/>
      <c r="DOR1" s="703"/>
      <c r="DOS1" s="703"/>
      <c r="DOT1" s="703"/>
      <c r="DOU1" s="703"/>
      <c r="DOV1" s="703"/>
      <c r="DOW1" s="703"/>
      <c r="DOX1" s="703"/>
      <c r="DOY1" s="703"/>
      <c r="DOZ1" s="703"/>
      <c r="DPA1" s="703"/>
      <c r="DPB1" s="703"/>
      <c r="DPC1" s="703"/>
      <c r="DPD1" s="703"/>
      <c r="DPE1" s="703"/>
      <c r="DPF1" s="703"/>
      <c r="DPG1" s="703"/>
      <c r="DPH1" s="703"/>
      <c r="DPI1" s="703"/>
      <c r="DPJ1" s="703"/>
      <c r="DPK1" s="703"/>
      <c r="DPL1" s="703"/>
      <c r="DPM1" s="703"/>
      <c r="DPN1" s="703"/>
      <c r="DPO1" s="703"/>
      <c r="DPP1" s="703"/>
      <c r="DPQ1" s="703"/>
      <c r="DPR1" s="703"/>
      <c r="DPS1" s="703"/>
      <c r="DPT1" s="703"/>
      <c r="DPU1" s="703"/>
      <c r="DPV1" s="703"/>
      <c r="DPW1" s="703"/>
      <c r="DPX1" s="703"/>
      <c r="DPY1" s="703"/>
      <c r="DPZ1" s="703"/>
      <c r="DQA1" s="703"/>
      <c r="DQB1" s="703"/>
      <c r="DQC1" s="703"/>
      <c r="DQD1" s="703"/>
      <c r="DQE1" s="703"/>
      <c r="DQF1" s="703"/>
      <c r="DQG1" s="703"/>
      <c r="DQH1" s="703"/>
      <c r="DQI1" s="703"/>
      <c r="DQJ1" s="703"/>
      <c r="DQK1" s="703"/>
      <c r="DQL1" s="703"/>
      <c r="DQM1" s="703"/>
      <c r="DQN1" s="703"/>
      <c r="DQO1" s="703"/>
      <c r="DQP1" s="703"/>
      <c r="DQQ1" s="703"/>
      <c r="DQR1" s="703"/>
      <c r="DQS1" s="703"/>
      <c r="DQT1" s="703"/>
      <c r="DQU1" s="703"/>
      <c r="DQV1" s="703"/>
      <c r="DQW1" s="703"/>
      <c r="DQX1" s="703"/>
      <c r="DQY1" s="703"/>
      <c r="DQZ1" s="703"/>
      <c r="DRA1" s="703"/>
      <c r="DRB1" s="703"/>
      <c r="DRC1" s="703"/>
      <c r="DRD1" s="703"/>
      <c r="DRE1" s="703"/>
      <c r="DRF1" s="703"/>
      <c r="DRG1" s="703"/>
      <c r="DRH1" s="703"/>
      <c r="DRI1" s="703"/>
      <c r="DRJ1" s="703"/>
      <c r="DRK1" s="703"/>
      <c r="DRL1" s="703"/>
      <c r="DRM1" s="703"/>
      <c r="DRN1" s="703"/>
      <c r="DRO1" s="703"/>
      <c r="DRP1" s="703"/>
      <c r="DRQ1" s="703"/>
      <c r="DRR1" s="703"/>
      <c r="DRS1" s="703"/>
      <c r="DRT1" s="703"/>
      <c r="DRU1" s="703"/>
      <c r="DRV1" s="703"/>
      <c r="DRW1" s="703"/>
      <c r="DRX1" s="703"/>
      <c r="DRY1" s="703"/>
      <c r="DRZ1" s="703"/>
      <c r="DSA1" s="703"/>
      <c r="DSB1" s="703"/>
      <c r="DSC1" s="703"/>
      <c r="DSD1" s="703"/>
      <c r="DSE1" s="703"/>
      <c r="DSF1" s="703"/>
      <c r="DSG1" s="703"/>
      <c r="DSH1" s="703"/>
      <c r="DSI1" s="703"/>
      <c r="DSJ1" s="703"/>
      <c r="DSK1" s="703"/>
      <c r="DSL1" s="703"/>
      <c r="DSM1" s="703"/>
      <c r="DSN1" s="703"/>
      <c r="DSO1" s="703"/>
      <c r="DSP1" s="703"/>
      <c r="DSQ1" s="703"/>
      <c r="DSR1" s="703"/>
      <c r="DSS1" s="703"/>
      <c r="DST1" s="703"/>
      <c r="DSU1" s="703"/>
      <c r="DSV1" s="703"/>
      <c r="DSW1" s="703"/>
      <c r="DSX1" s="703"/>
      <c r="DSY1" s="703"/>
      <c r="DSZ1" s="703"/>
      <c r="DTA1" s="703"/>
      <c r="DTB1" s="703"/>
      <c r="DTC1" s="703"/>
      <c r="DTD1" s="703"/>
      <c r="DTE1" s="703"/>
      <c r="DTF1" s="703"/>
      <c r="DTG1" s="703"/>
      <c r="DTH1" s="703"/>
      <c r="DTI1" s="703"/>
      <c r="DTJ1" s="703"/>
      <c r="DTK1" s="703"/>
      <c r="DTL1" s="703"/>
      <c r="DTM1" s="703"/>
      <c r="DTN1" s="703"/>
      <c r="DTO1" s="703"/>
      <c r="DTP1" s="703"/>
      <c r="DTQ1" s="703"/>
      <c r="DTR1" s="703"/>
      <c r="DTS1" s="703"/>
      <c r="DTT1" s="703"/>
      <c r="DTU1" s="703"/>
      <c r="DTV1" s="703"/>
      <c r="DTW1" s="703"/>
      <c r="DTX1" s="703"/>
      <c r="DTY1" s="703"/>
      <c r="DTZ1" s="703"/>
      <c r="DUA1" s="703"/>
      <c r="DUB1" s="703"/>
      <c r="DUC1" s="703"/>
      <c r="DUD1" s="703"/>
      <c r="DUE1" s="703"/>
      <c r="DUF1" s="703"/>
      <c r="DUG1" s="703"/>
      <c r="DUH1" s="703"/>
      <c r="DUI1" s="703"/>
      <c r="DUJ1" s="703"/>
      <c r="DUK1" s="703"/>
      <c r="DUL1" s="703"/>
      <c r="DUM1" s="703"/>
      <c r="DUN1" s="703"/>
      <c r="DUO1" s="703"/>
      <c r="DUP1" s="703"/>
      <c r="DUQ1" s="703"/>
      <c r="DUR1" s="703"/>
      <c r="DUS1" s="703"/>
      <c r="DUT1" s="703"/>
      <c r="DUU1" s="703"/>
      <c r="DUV1" s="703"/>
      <c r="DUW1" s="703"/>
      <c r="DUX1" s="703"/>
      <c r="DUY1" s="703"/>
      <c r="DUZ1" s="703"/>
      <c r="DVA1" s="703"/>
      <c r="DVB1" s="703"/>
      <c r="DVC1" s="703"/>
      <c r="DVD1" s="703"/>
      <c r="DVE1" s="703"/>
      <c r="DVF1" s="703"/>
      <c r="DVG1" s="703"/>
      <c r="DVH1" s="703"/>
      <c r="DVI1" s="703"/>
      <c r="DVJ1" s="703"/>
      <c r="DVK1" s="703"/>
      <c r="DVL1" s="703"/>
      <c r="DVM1" s="703"/>
      <c r="DVN1" s="703"/>
      <c r="DVO1" s="703"/>
      <c r="DVP1" s="703"/>
      <c r="DVQ1" s="703"/>
      <c r="DVR1" s="703"/>
      <c r="DVS1" s="703"/>
      <c r="DVT1" s="703"/>
      <c r="DVU1" s="703"/>
      <c r="DVV1" s="703"/>
      <c r="DVW1" s="703"/>
      <c r="DVX1" s="703"/>
      <c r="DVY1" s="703"/>
      <c r="DVZ1" s="703"/>
      <c r="DWA1" s="703"/>
      <c r="DWB1" s="703"/>
      <c r="DWC1" s="703"/>
      <c r="DWD1" s="703"/>
      <c r="DWE1" s="703"/>
      <c r="DWF1" s="703"/>
      <c r="DWG1" s="703"/>
      <c r="DWH1" s="703"/>
      <c r="DWI1" s="703"/>
      <c r="DWJ1" s="703"/>
      <c r="DWK1" s="703"/>
      <c r="DWL1" s="703"/>
      <c r="DWM1" s="703"/>
      <c r="DWN1" s="703"/>
      <c r="DWO1" s="703"/>
      <c r="DWP1" s="703"/>
      <c r="DWQ1" s="703"/>
      <c r="DWR1" s="703"/>
      <c r="DWS1" s="703"/>
      <c r="DWT1" s="703"/>
      <c r="DWU1" s="703"/>
      <c r="DWV1" s="703"/>
      <c r="DWW1" s="703"/>
      <c r="DWX1" s="703"/>
      <c r="DWY1" s="703"/>
      <c r="DWZ1" s="703"/>
      <c r="DXA1" s="703"/>
      <c r="DXB1" s="703"/>
      <c r="DXC1" s="703"/>
      <c r="DXD1" s="703"/>
      <c r="DXE1" s="703"/>
      <c r="DXF1" s="703"/>
      <c r="DXG1" s="703"/>
      <c r="DXH1" s="703"/>
      <c r="DXI1" s="703"/>
      <c r="DXJ1" s="703"/>
      <c r="DXK1" s="703"/>
      <c r="DXL1" s="703"/>
      <c r="DXM1" s="703"/>
      <c r="DXN1" s="703"/>
      <c r="DXO1" s="703"/>
      <c r="DXP1" s="703"/>
      <c r="DXQ1" s="703"/>
      <c r="DXR1" s="703"/>
      <c r="DXS1" s="703"/>
      <c r="DXT1" s="703"/>
      <c r="DXU1" s="703"/>
      <c r="DXV1" s="703"/>
      <c r="DXW1" s="703"/>
      <c r="DXX1" s="703"/>
      <c r="DXY1" s="703"/>
      <c r="DXZ1" s="703"/>
      <c r="DYA1" s="703"/>
      <c r="DYB1" s="703"/>
      <c r="DYC1" s="703"/>
      <c r="DYD1" s="703"/>
      <c r="DYE1" s="703"/>
      <c r="DYF1" s="703"/>
      <c r="DYG1" s="703"/>
      <c r="DYH1" s="703"/>
      <c r="DYI1" s="703"/>
      <c r="DYJ1" s="703"/>
      <c r="DYK1" s="703"/>
      <c r="DYL1" s="703"/>
      <c r="DYM1" s="703"/>
      <c r="DYN1" s="703"/>
      <c r="DYO1" s="703"/>
      <c r="DYP1" s="703"/>
      <c r="DYQ1" s="703"/>
      <c r="DYR1" s="703"/>
      <c r="DYS1" s="703"/>
      <c r="DYT1" s="703"/>
      <c r="DYU1" s="703"/>
      <c r="DYV1" s="703"/>
      <c r="DYW1" s="703"/>
      <c r="DYX1" s="703"/>
      <c r="DYY1" s="703"/>
      <c r="DYZ1" s="703"/>
      <c r="DZA1" s="703"/>
      <c r="DZB1" s="703"/>
      <c r="DZC1" s="703"/>
      <c r="DZD1" s="703"/>
      <c r="DZE1" s="703"/>
      <c r="DZF1" s="703"/>
      <c r="DZG1" s="703"/>
      <c r="DZH1" s="703"/>
      <c r="DZI1" s="703"/>
      <c r="DZJ1" s="703"/>
      <c r="DZK1" s="703"/>
      <c r="DZL1" s="703"/>
      <c r="DZM1" s="703"/>
      <c r="DZN1" s="703"/>
      <c r="DZO1" s="703"/>
      <c r="DZP1" s="703"/>
      <c r="DZQ1" s="703"/>
      <c r="DZR1" s="703"/>
      <c r="DZS1" s="703"/>
      <c r="DZT1" s="703"/>
      <c r="DZU1" s="703"/>
      <c r="DZV1" s="703"/>
      <c r="DZW1" s="703"/>
      <c r="DZX1" s="703"/>
      <c r="DZY1" s="703"/>
      <c r="DZZ1" s="703"/>
      <c r="EAA1" s="703"/>
      <c r="EAB1" s="703"/>
      <c r="EAC1" s="703"/>
      <c r="EAD1" s="703"/>
      <c r="EAE1" s="703"/>
      <c r="EAF1" s="703"/>
      <c r="EAG1" s="703"/>
      <c r="EAH1" s="703"/>
      <c r="EAI1" s="703"/>
      <c r="EAJ1" s="703"/>
      <c r="EAK1" s="703"/>
      <c r="EAL1" s="703"/>
      <c r="EAM1" s="703"/>
      <c r="EAN1" s="703"/>
      <c r="EAO1" s="703"/>
      <c r="EAP1" s="703"/>
      <c r="EAQ1" s="703"/>
      <c r="EAR1" s="703"/>
      <c r="EAS1" s="703"/>
      <c r="EAT1" s="703"/>
      <c r="EAU1" s="703"/>
      <c r="EAV1" s="703"/>
      <c r="EAW1" s="703"/>
      <c r="EAX1" s="703"/>
      <c r="EAY1" s="703"/>
      <c r="EAZ1" s="703"/>
      <c r="EBA1" s="703"/>
      <c r="EBB1" s="703"/>
      <c r="EBC1" s="703"/>
      <c r="EBD1" s="703"/>
      <c r="EBE1" s="703"/>
      <c r="EBF1" s="703"/>
      <c r="EBG1" s="703"/>
      <c r="EBH1" s="703"/>
      <c r="EBI1" s="703"/>
      <c r="EBJ1" s="703"/>
      <c r="EBK1" s="703"/>
      <c r="EBL1" s="703"/>
      <c r="EBM1" s="703"/>
      <c r="EBN1" s="703"/>
      <c r="EBO1" s="703"/>
      <c r="EBP1" s="703"/>
      <c r="EBQ1" s="703"/>
      <c r="EBR1" s="703"/>
      <c r="EBS1" s="703"/>
      <c r="EBT1" s="703"/>
      <c r="EBU1" s="703"/>
      <c r="EBV1" s="703"/>
      <c r="EBW1" s="703"/>
      <c r="EBX1" s="703"/>
      <c r="EBY1" s="703"/>
      <c r="EBZ1" s="703"/>
      <c r="ECA1" s="703"/>
      <c r="ECB1" s="703"/>
      <c r="ECC1" s="703"/>
      <c r="ECD1" s="703"/>
      <c r="ECE1" s="703"/>
      <c r="ECF1" s="703"/>
      <c r="ECG1" s="703"/>
      <c r="ECH1" s="703"/>
      <c r="ECI1" s="703"/>
      <c r="ECJ1" s="703"/>
      <c r="ECK1" s="703"/>
      <c r="ECL1" s="703"/>
      <c r="ECM1" s="703"/>
      <c r="ECN1" s="703"/>
      <c r="ECO1" s="703"/>
      <c r="ECP1" s="703"/>
      <c r="ECQ1" s="703"/>
      <c r="ECR1" s="703"/>
      <c r="ECS1" s="703"/>
      <c r="ECT1" s="703"/>
      <c r="ECU1" s="703"/>
      <c r="ECV1" s="703"/>
      <c r="ECW1" s="703"/>
      <c r="ECX1" s="703"/>
      <c r="ECY1" s="703"/>
      <c r="ECZ1" s="703"/>
      <c r="EDA1" s="703"/>
      <c r="EDB1" s="703"/>
      <c r="EDC1" s="703"/>
      <c r="EDD1" s="703"/>
      <c r="EDE1" s="703"/>
      <c r="EDF1" s="703"/>
      <c r="EDG1" s="703"/>
      <c r="EDH1" s="703"/>
      <c r="EDI1" s="703"/>
      <c r="EDJ1" s="703"/>
      <c r="EDK1" s="703"/>
      <c r="EDL1" s="703"/>
      <c r="EDM1" s="703"/>
      <c r="EDN1" s="703"/>
      <c r="EDO1" s="703"/>
      <c r="EDP1" s="703"/>
      <c r="EDQ1" s="703"/>
      <c r="EDR1" s="703"/>
      <c r="EDS1" s="703"/>
      <c r="EDT1" s="703"/>
      <c r="EDU1" s="703"/>
      <c r="EDV1" s="703"/>
      <c r="EDW1" s="703"/>
      <c r="EDX1" s="703"/>
      <c r="EDY1" s="703"/>
      <c r="EDZ1" s="703"/>
      <c r="EEA1" s="703"/>
      <c r="EEB1" s="703"/>
      <c r="EEC1" s="703"/>
      <c r="EED1" s="703"/>
      <c r="EEE1" s="703"/>
      <c r="EEF1" s="703"/>
      <c r="EEG1" s="703"/>
      <c r="EEH1" s="703"/>
      <c r="EEI1" s="703"/>
      <c r="EEJ1" s="703"/>
      <c r="EEK1" s="703"/>
      <c r="EEL1" s="703"/>
      <c r="EEM1" s="703"/>
      <c r="EEN1" s="703"/>
      <c r="EEO1" s="703"/>
      <c r="EEP1" s="703"/>
      <c r="EEQ1" s="703"/>
      <c r="EER1" s="703"/>
      <c r="EES1" s="703"/>
      <c r="EET1" s="703"/>
      <c r="EEU1" s="703"/>
      <c r="EEV1" s="703"/>
      <c r="EEW1" s="703"/>
      <c r="EEX1" s="703"/>
      <c r="EEY1" s="703"/>
      <c r="EEZ1" s="703"/>
      <c r="EFA1" s="703"/>
      <c r="EFB1" s="703"/>
      <c r="EFC1" s="703"/>
      <c r="EFD1" s="703"/>
      <c r="EFE1" s="703"/>
      <c r="EFF1" s="703"/>
      <c r="EFG1" s="703"/>
      <c r="EFH1" s="703"/>
      <c r="EFI1" s="703"/>
      <c r="EFJ1" s="703"/>
      <c r="EFK1" s="703"/>
      <c r="EFL1" s="703"/>
      <c r="EFM1" s="703"/>
      <c r="EFN1" s="703"/>
      <c r="EFO1" s="703"/>
      <c r="EFP1" s="703"/>
      <c r="EFQ1" s="703"/>
      <c r="EFR1" s="703"/>
      <c r="EFS1" s="703"/>
      <c r="EFT1" s="703"/>
      <c r="EFU1" s="703"/>
      <c r="EFV1" s="703"/>
      <c r="EFW1" s="703"/>
      <c r="EFX1" s="703"/>
      <c r="EFY1" s="703"/>
      <c r="EFZ1" s="703"/>
      <c r="EGA1" s="703"/>
      <c r="EGB1" s="703"/>
      <c r="EGC1" s="703"/>
      <c r="EGD1" s="703"/>
      <c r="EGE1" s="703"/>
      <c r="EGF1" s="703"/>
      <c r="EGG1" s="703"/>
      <c r="EGH1" s="703"/>
      <c r="EGI1" s="703"/>
      <c r="EGJ1" s="703"/>
      <c r="EGK1" s="703"/>
      <c r="EGL1" s="703"/>
      <c r="EGM1" s="703"/>
      <c r="EGN1" s="703"/>
      <c r="EGO1" s="703"/>
      <c r="EGP1" s="703"/>
      <c r="EGQ1" s="703"/>
      <c r="EGR1" s="703"/>
      <c r="EGS1" s="703"/>
      <c r="EGT1" s="703"/>
      <c r="EGU1" s="703"/>
      <c r="EGV1" s="703"/>
      <c r="EGW1" s="703"/>
      <c r="EGX1" s="703"/>
      <c r="EGY1" s="703"/>
      <c r="EGZ1" s="703"/>
      <c r="EHA1" s="703"/>
      <c r="EHB1" s="703"/>
      <c r="EHC1" s="703"/>
      <c r="EHD1" s="703"/>
      <c r="EHE1" s="703"/>
      <c r="EHF1" s="703"/>
      <c r="EHG1" s="703"/>
      <c r="EHH1" s="703"/>
      <c r="EHI1" s="703"/>
      <c r="EHJ1" s="703"/>
      <c r="EHK1" s="703"/>
      <c r="EHL1" s="703"/>
      <c r="EHM1" s="703"/>
      <c r="EHN1" s="703"/>
      <c r="EHO1" s="703"/>
      <c r="EHP1" s="703"/>
      <c r="EHQ1" s="703"/>
      <c r="EHR1" s="703"/>
      <c r="EHS1" s="703"/>
      <c r="EHT1" s="703"/>
      <c r="EHU1" s="703"/>
      <c r="EHV1" s="703"/>
      <c r="EHW1" s="703"/>
      <c r="EHX1" s="703"/>
      <c r="EHY1" s="703"/>
      <c r="EHZ1" s="703"/>
      <c r="EIA1" s="703"/>
      <c r="EIB1" s="703"/>
      <c r="EIC1" s="703"/>
      <c r="EID1" s="703"/>
      <c r="EIE1" s="703"/>
      <c r="EIF1" s="703"/>
      <c r="EIG1" s="703"/>
      <c r="EIH1" s="703"/>
      <c r="EII1" s="703"/>
      <c r="EIJ1" s="703"/>
      <c r="EIK1" s="703"/>
      <c r="EIL1" s="703"/>
      <c r="EIM1" s="703"/>
      <c r="EIN1" s="703"/>
      <c r="EIO1" s="703"/>
      <c r="EIP1" s="703"/>
      <c r="EIQ1" s="703"/>
      <c r="EIR1" s="703"/>
      <c r="EIS1" s="703"/>
      <c r="EIT1" s="703"/>
      <c r="EIU1" s="703"/>
      <c r="EIV1" s="703"/>
      <c r="EIW1" s="703"/>
      <c r="EIX1" s="703"/>
      <c r="EIY1" s="703"/>
      <c r="EIZ1" s="703"/>
      <c r="EJA1" s="703"/>
      <c r="EJB1" s="703"/>
      <c r="EJC1" s="703"/>
      <c r="EJD1" s="703"/>
      <c r="EJE1" s="703"/>
      <c r="EJF1" s="703"/>
      <c r="EJG1" s="703"/>
      <c r="EJH1" s="703"/>
      <c r="EJI1" s="703"/>
      <c r="EJJ1" s="703"/>
      <c r="EJK1" s="703"/>
      <c r="EJL1" s="703"/>
      <c r="EJM1" s="703"/>
      <c r="EJN1" s="703"/>
      <c r="EJO1" s="703"/>
      <c r="EJP1" s="703"/>
      <c r="EJQ1" s="703"/>
      <c r="EJR1" s="703"/>
      <c r="EJS1" s="703"/>
      <c r="EJT1" s="703"/>
      <c r="EJU1" s="703"/>
      <c r="EJV1" s="703"/>
      <c r="EJW1" s="703"/>
      <c r="EJX1" s="703"/>
      <c r="EJY1" s="703"/>
      <c r="EJZ1" s="703"/>
      <c r="EKA1" s="703"/>
      <c r="EKB1" s="703"/>
      <c r="EKC1" s="703"/>
      <c r="EKD1" s="703"/>
      <c r="EKE1" s="703"/>
      <c r="EKF1" s="703"/>
      <c r="EKG1" s="703"/>
      <c r="EKH1" s="703"/>
      <c r="EKI1" s="703"/>
      <c r="EKJ1" s="703"/>
      <c r="EKK1" s="703"/>
      <c r="EKL1" s="703"/>
      <c r="EKM1" s="703"/>
      <c r="EKN1" s="703"/>
      <c r="EKO1" s="703"/>
      <c r="EKP1" s="703"/>
      <c r="EKQ1" s="703"/>
      <c r="EKR1" s="703"/>
      <c r="EKS1" s="703"/>
      <c r="EKT1" s="703"/>
      <c r="EKU1" s="703"/>
      <c r="EKV1" s="703"/>
      <c r="EKW1" s="703"/>
      <c r="EKX1" s="703"/>
      <c r="EKY1" s="703"/>
      <c r="EKZ1" s="703"/>
      <c r="ELA1" s="703"/>
      <c r="ELB1" s="703"/>
      <c r="ELC1" s="703"/>
      <c r="ELD1" s="703"/>
      <c r="ELE1" s="703"/>
      <c r="ELF1" s="703"/>
      <c r="ELG1" s="703"/>
      <c r="ELH1" s="703"/>
      <c r="ELI1" s="703"/>
      <c r="ELJ1" s="703"/>
      <c r="ELK1" s="703"/>
      <c r="ELL1" s="703"/>
      <c r="ELM1" s="703"/>
      <c r="ELN1" s="703"/>
      <c r="ELO1" s="703"/>
      <c r="ELP1" s="703"/>
      <c r="ELQ1" s="703"/>
      <c r="ELR1" s="703"/>
      <c r="ELS1" s="703"/>
      <c r="ELT1" s="703"/>
      <c r="ELU1" s="703"/>
      <c r="ELV1" s="703"/>
      <c r="ELW1" s="703"/>
      <c r="ELX1" s="703"/>
      <c r="ELY1" s="703"/>
      <c r="ELZ1" s="703"/>
      <c r="EMA1" s="703"/>
      <c r="EMB1" s="703"/>
      <c r="EMC1" s="703"/>
      <c r="EMD1" s="703"/>
      <c r="EME1" s="703"/>
      <c r="EMF1" s="703"/>
      <c r="EMG1" s="703"/>
      <c r="EMH1" s="703"/>
      <c r="EMI1" s="703"/>
      <c r="EMJ1" s="703"/>
      <c r="EMK1" s="703"/>
      <c r="EML1" s="703"/>
      <c r="EMM1" s="703"/>
      <c r="EMN1" s="703"/>
      <c r="EMO1" s="703"/>
      <c r="EMP1" s="703"/>
      <c r="EMQ1" s="703"/>
      <c r="EMR1" s="703"/>
      <c r="EMS1" s="703"/>
      <c r="EMT1" s="703"/>
      <c r="EMU1" s="703"/>
      <c r="EMV1" s="703"/>
      <c r="EMW1" s="703"/>
      <c r="EMX1" s="703"/>
      <c r="EMY1" s="703"/>
      <c r="EMZ1" s="703"/>
      <c r="ENA1" s="703"/>
      <c r="ENB1" s="703"/>
      <c r="ENC1" s="703"/>
      <c r="END1" s="703"/>
      <c r="ENE1" s="703"/>
      <c r="ENF1" s="703"/>
      <c r="ENG1" s="703"/>
      <c r="ENH1" s="703"/>
      <c r="ENI1" s="703"/>
      <c r="ENJ1" s="703"/>
      <c r="ENK1" s="703"/>
      <c r="ENL1" s="703"/>
      <c r="ENM1" s="703"/>
      <c r="ENN1" s="703"/>
      <c r="ENO1" s="703"/>
      <c r="ENP1" s="703"/>
      <c r="ENQ1" s="703"/>
      <c r="ENR1" s="703"/>
      <c r="ENS1" s="703"/>
      <c r="ENT1" s="703"/>
      <c r="ENU1" s="703"/>
      <c r="ENV1" s="703"/>
      <c r="ENW1" s="703"/>
      <c r="ENX1" s="703"/>
      <c r="ENY1" s="703"/>
      <c r="ENZ1" s="703"/>
      <c r="EOA1" s="703"/>
      <c r="EOB1" s="703"/>
      <c r="EOC1" s="703"/>
      <c r="EOD1" s="703"/>
      <c r="EOE1" s="703"/>
      <c r="EOF1" s="703"/>
      <c r="EOG1" s="703"/>
      <c r="EOH1" s="703"/>
      <c r="EOI1" s="703"/>
      <c r="EOJ1" s="703"/>
      <c r="EOK1" s="703"/>
      <c r="EOL1" s="703"/>
      <c r="EOM1" s="703"/>
      <c r="EON1" s="703"/>
      <c r="EOO1" s="703"/>
      <c r="EOP1" s="703"/>
      <c r="EOQ1" s="703"/>
      <c r="EOR1" s="703"/>
      <c r="EOS1" s="703"/>
      <c r="EOT1" s="703"/>
      <c r="EOU1" s="703"/>
      <c r="EOV1" s="703"/>
      <c r="EOW1" s="703"/>
      <c r="EOX1" s="703"/>
      <c r="EOY1" s="703"/>
      <c r="EOZ1" s="703"/>
      <c r="EPA1" s="703"/>
      <c r="EPB1" s="703"/>
      <c r="EPC1" s="703"/>
      <c r="EPD1" s="703"/>
      <c r="EPE1" s="703"/>
      <c r="EPF1" s="703"/>
      <c r="EPG1" s="703"/>
      <c r="EPH1" s="703"/>
      <c r="EPI1" s="703"/>
      <c r="EPJ1" s="703"/>
      <c r="EPK1" s="703"/>
      <c r="EPL1" s="703"/>
      <c r="EPM1" s="703"/>
      <c r="EPN1" s="703"/>
      <c r="EPO1" s="703"/>
      <c r="EPP1" s="703"/>
      <c r="EPQ1" s="703"/>
      <c r="EPR1" s="703"/>
      <c r="EPS1" s="703"/>
      <c r="EPT1" s="703"/>
      <c r="EPU1" s="703"/>
      <c r="EPV1" s="703"/>
      <c r="EPW1" s="703"/>
      <c r="EPX1" s="703"/>
      <c r="EPY1" s="703"/>
      <c r="EPZ1" s="703"/>
      <c r="EQA1" s="703"/>
      <c r="EQB1" s="703"/>
      <c r="EQC1" s="703"/>
      <c r="EQD1" s="703"/>
      <c r="EQE1" s="703"/>
      <c r="EQF1" s="703"/>
      <c r="EQG1" s="703"/>
      <c r="EQH1" s="703"/>
      <c r="EQI1" s="703"/>
      <c r="EQJ1" s="703"/>
      <c r="EQK1" s="703"/>
      <c r="EQL1" s="703"/>
      <c r="EQM1" s="703"/>
      <c r="EQN1" s="703"/>
      <c r="EQO1" s="703"/>
      <c r="EQP1" s="703"/>
      <c r="EQQ1" s="703"/>
      <c r="EQR1" s="703"/>
      <c r="EQS1" s="703"/>
      <c r="EQT1" s="703"/>
      <c r="EQU1" s="703"/>
      <c r="EQV1" s="703"/>
      <c r="EQW1" s="703"/>
      <c r="EQX1" s="703"/>
      <c r="EQY1" s="703"/>
      <c r="EQZ1" s="703"/>
      <c r="ERA1" s="703"/>
      <c r="ERB1" s="703"/>
      <c r="ERC1" s="703"/>
      <c r="ERD1" s="703"/>
      <c r="ERE1" s="703"/>
      <c r="ERF1" s="703"/>
      <c r="ERG1" s="703"/>
      <c r="ERH1" s="703"/>
      <c r="ERI1" s="703"/>
      <c r="ERJ1" s="703"/>
      <c r="ERK1" s="703"/>
      <c r="ERL1" s="703"/>
      <c r="ERM1" s="703"/>
      <c r="ERN1" s="703"/>
      <c r="ERO1" s="703"/>
      <c r="ERP1" s="703"/>
      <c r="ERQ1" s="703"/>
      <c r="ERR1" s="703"/>
      <c r="ERS1" s="703"/>
      <c r="ERT1" s="703"/>
      <c r="ERU1" s="703"/>
      <c r="ERV1" s="703"/>
      <c r="ERW1" s="703"/>
      <c r="ERX1" s="703"/>
      <c r="ERY1" s="703"/>
      <c r="ERZ1" s="703"/>
      <c r="ESA1" s="703"/>
      <c r="ESB1" s="703"/>
      <c r="ESC1" s="703"/>
      <c r="ESD1" s="703"/>
      <c r="ESE1" s="703"/>
      <c r="ESF1" s="703"/>
      <c r="ESG1" s="703"/>
      <c r="ESH1" s="703"/>
      <c r="ESI1" s="703"/>
      <c r="ESJ1" s="703"/>
      <c r="ESK1" s="703"/>
      <c r="ESL1" s="703"/>
      <c r="ESM1" s="703"/>
      <c r="ESN1" s="703"/>
      <c r="ESO1" s="703"/>
      <c r="ESP1" s="703"/>
      <c r="ESQ1" s="703"/>
      <c r="ESR1" s="703"/>
      <c r="ESS1" s="703"/>
      <c r="EST1" s="703"/>
      <c r="ESU1" s="703"/>
      <c r="ESV1" s="703"/>
      <c r="ESW1" s="703"/>
      <c r="ESX1" s="703"/>
      <c r="ESY1" s="703"/>
      <c r="ESZ1" s="703"/>
      <c r="ETA1" s="703"/>
      <c r="ETB1" s="703"/>
      <c r="ETC1" s="703"/>
      <c r="ETD1" s="703"/>
      <c r="ETE1" s="703"/>
      <c r="ETF1" s="703"/>
      <c r="ETG1" s="703"/>
      <c r="ETH1" s="703"/>
      <c r="ETI1" s="703"/>
      <c r="ETJ1" s="703"/>
      <c r="ETK1" s="703"/>
      <c r="ETL1" s="703"/>
      <c r="ETM1" s="703"/>
      <c r="ETN1" s="703"/>
      <c r="ETO1" s="703"/>
      <c r="ETP1" s="703"/>
      <c r="ETQ1" s="703"/>
      <c r="ETR1" s="703"/>
      <c r="ETS1" s="703"/>
      <c r="ETT1" s="703"/>
      <c r="ETU1" s="703"/>
      <c r="ETV1" s="703"/>
      <c r="ETW1" s="703"/>
      <c r="ETX1" s="703"/>
      <c r="ETY1" s="703"/>
      <c r="ETZ1" s="703"/>
      <c r="EUA1" s="703"/>
      <c r="EUB1" s="703"/>
      <c r="EUC1" s="703"/>
      <c r="EUD1" s="703"/>
      <c r="EUE1" s="703"/>
      <c r="EUF1" s="703"/>
      <c r="EUG1" s="703"/>
      <c r="EUH1" s="703"/>
      <c r="EUI1" s="703"/>
      <c r="EUJ1" s="703"/>
      <c r="EUK1" s="703"/>
      <c r="EUL1" s="703"/>
      <c r="EUM1" s="703"/>
      <c r="EUN1" s="703"/>
      <c r="EUO1" s="703"/>
      <c r="EUP1" s="703"/>
      <c r="EUQ1" s="703"/>
      <c r="EUR1" s="703"/>
      <c r="EUS1" s="703"/>
      <c r="EUT1" s="703"/>
      <c r="EUU1" s="703"/>
      <c r="EUV1" s="703"/>
      <c r="EUW1" s="703"/>
      <c r="EUX1" s="703"/>
      <c r="EUY1" s="703"/>
      <c r="EUZ1" s="703"/>
      <c r="EVA1" s="703"/>
      <c r="EVB1" s="703"/>
      <c r="EVC1" s="703"/>
      <c r="EVD1" s="703"/>
      <c r="EVE1" s="703"/>
      <c r="EVF1" s="703"/>
      <c r="EVG1" s="703"/>
      <c r="EVH1" s="703"/>
      <c r="EVI1" s="703"/>
      <c r="EVJ1" s="703"/>
      <c r="EVK1" s="703"/>
      <c r="EVL1" s="703"/>
      <c r="EVM1" s="703"/>
      <c r="EVN1" s="703"/>
      <c r="EVO1" s="703"/>
      <c r="EVP1" s="703"/>
      <c r="EVQ1" s="703"/>
      <c r="EVR1" s="703"/>
      <c r="EVS1" s="703"/>
      <c r="EVT1" s="703"/>
      <c r="EVU1" s="703"/>
      <c r="EVV1" s="703"/>
      <c r="EVW1" s="703"/>
      <c r="EVX1" s="703"/>
      <c r="EVY1" s="703"/>
      <c r="EVZ1" s="703"/>
      <c r="EWA1" s="703"/>
      <c r="EWB1" s="703"/>
      <c r="EWC1" s="703"/>
      <c r="EWD1" s="703"/>
      <c r="EWE1" s="703"/>
      <c r="EWF1" s="703"/>
      <c r="EWG1" s="703"/>
      <c r="EWH1" s="703"/>
      <c r="EWI1" s="703"/>
      <c r="EWJ1" s="703"/>
      <c r="EWK1" s="703"/>
      <c r="EWL1" s="703"/>
      <c r="EWM1" s="703"/>
      <c r="EWN1" s="703"/>
      <c r="EWO1" s="703"/>
      <c r="EWP1" s="703"/>
      <c r="EWQ1" s="703"/>
      <c r="EWR1" s="703"/>
      <c r="EWS1" s="703"/>
      <c r="EWT1" s="703"/>
      <c r="EWU1" s="703"/>
      <c r="EWV1" s="703"/>
      <c r="EWW1" s="703"/>
      <c r="EWX1" s="703"/>
      <c r="EWY1" s="703"/>
      <c r="EWZ1" s="703"/>
      <c r="EXA1" s="703"/>
      <c r="EXB1" s="703"/>
      <c r="EXC1" s="703"/>
      <c r="EXD1" s="703"/>
      <c r="EXE1" s="703"/>
      <c r="EXF1" s="703"/>
      <c r="EXG1" s="703"/>
      <c r="EXH1" s="703"/>
      <c r="EXI1" s="703"/>
      <c r="EXJ1" s="703"/>
      <c r="EXK1" s="703"/>
      <c r="EXL1" s="703"/>
      <c r="EXM1" s="703"/>
      <c r="EXN1" s="703"/>
      <c r="EXO1" s="703"/>
      <c r="EXP1" s="703"/>
      <c r="EXQ1" s="703"/>
      <c r="EXR1" s="703"/>
      <c r="EXS1" s="703"/>
      <c r="EXT1" s="703"/>
      <c r="EXU1" s="703"/>
      <c r="EXV1" s="703"/>
      <c r="EXW1" s="703"/>
      <c r="EXX1" s="703"/>
      <c r="EXY1" s="703"/>
      <c r="EXZ1" s="703"/>
      <c r="EYA1" s="703"/>
      <c r="EYB1" s="703"/>
      <c r="EYC1" s="703"/>
      <c r="EYD1" s="703"/>
      <c r="EYE1" s="703"/>
      <c r="EYF1" s="703"/>
      <c r="EYG1" s="703"/>
      <c r="EYH1" s="703"/>
      <c r="EYI1" s="703"/>
      <c r="EYJ1" s="703"/>
      <c r="EYK1" s="703"/>
      <c r="EYL1" s="703"/>
      <c r="EYM1" s="703"/>
      <c r="EYN1" s="703"/>
      <c r="EYO1" s="703"/>
      <c r="EYP1" s="703"/>
      <c r="EYQ1" s="703"/>
      <c r="EYR1" s="703"/>
      <c r="EYS1" s="703"/>
      <c r="EYT1" s="703"/>
      <c r="EYU1" s="703"/>
      <c r="EYV1" s="703"/>
      <c r="EYW1" s="703"/>
      <c r="EYX1" s="703"/>
      <c r="EYY1" s="703"/>
      <c r="EYZ1" s="703"/>
      <c r="EZA1" s="703"/>
      <c r="EZB1" s="703"/>
      <c r="EZC1" s="703"/>
      <c r="EZD1" s="703"/>
      <c r="EZE1" s="703"/>
      <c r="EZF1" s="703"/>
      <c r="EZG1" s="703"/>
      <c r="EZH1" s="703"/>
      <c r="EZI1" s="703"/>
      <c r="EZJ1" s="703"/>
      <c r="EZK1" s="703"/>
      <c r="EZL1" s="703"/>
      <c r="EZM1" s="703"/>
      <c r="EZN1" s="703"/>
      <c r="EZO1" s="703"/>
      <c r="EZP1" s="703"/>
      <c r="EZQ1" s="703"/>
      <c r="EZR1" s="703"/>
      <c r="EZS1" s="703"/>
      <c r="EZT1" s="703"/>
      <c r="EZU1" s="703"/>
      <c r="EZV1" s="703"/>
      <c r="EZW1" s="703"/>
      <c r="EZX1" s="703"/>
      <c r="EZY1" s="703"/>
      <c r="EZZ1" s="703"/>
      <c r="FAA1" s="703"/>
      <c r="FAB1" s="703"/>
      <c r="FAC1" s="703"/>
      <c r="FAD1" s="703"/>
      <c r="FAE1" s="703"/>
      <c r="FAF1" s="703"/>
      <c r="FAG1" s="703"/>
      <c r="FAH1" s="703"/>
      <c r="FAI1" s="703"/>
      <c r="FAJ1" s="703"/>
      <c r="FAK1" s="703"/>
      <c r="FAL1" s="703"/>
      <c r="FAM1" s="703"/>
      <c r="FAN1" s="703"/>
      <c r="FAO1" s="703"/>
      <c r="FAP1" s="703"/>
      <c r="FAQ1" s="703"/>
      <c r="FAR1" s="703"/>
      <c r="FAS1" s="703"/>
      <c r="FAT1" s="703"/>
      <c r="FAU1" s="703"/>
      <c r="FAV1" s="703"/>
      <c r="FAW1" s="703"/>
      <c r="FAX1" s="703"/>
      <c r="FAY1" s="703"/>
      <c r="FAZ1" s="703"/>
      <c r="FBA1" s="703"/>
      <c r="FBB1" s="703"/>
      <c r="FBC1" s="703"/>
      <c r="FBD1" s="703"/>
      <c r="FBE1" s="703"/>
      <c r="FBF1" s="703"/>
      <c r="FBG1" s="703"/>
      <c r="FBH1" s="703"/>
      <c r="FBI1" s="703"/>
      <c r="FBJ1" s="703"/>
      <c r="FBK1" s="703"/>
      <c r="FBL1" s="703"/>
      <c r="FBM1" s="703"/>
      <c r="FBN1" s="703"/>
      <c r="FBO1" s="703"/>
      <c r="FBP1" s="703"/>
      <c r="FBQ1" s="703"/>
      <c r="FBR1" s="703"/>
      <c r="FBS1" s="703"/>
      <c r="FBT1" s="703"/>
      <c r="FBU1" s="703"/>
      <c r="FBV1" s="703"/>
      <c r="FBW1" s="703"/>
      <c r="FBX1" s="703"/>
      <c r="FBY1" s="703"/>
      <c r="FBZ1" s="703"/>
      <c r="FCA1" s="703"/>
      <c r="FCB1" s="703"/>
      <c r="FCC1" s="703"/>
      <c r="FCD1" s="703"/>
      <c r="FCE1" s="703"/>
      <c r="FCF1" s="703"/>
      <c r="FCG1" s="703"/>
      <c r="FCH1" s="703"/>
      <c r="FCI1" s="703"/>
      <c r="FCJ1" s="703"/>
      <c r="FCK1" s="703"/>
      <c r="FCL1" s="703"/>
      <c r="FCM1" s="703"/>
      <c r="FCN1" s="703"/>
      <c r="FCO1" s="703"/>
      <c r="FCP1" s="703"/>
      <c r="FCQ1" s="703"/>
      <c r="FCR1" s="703"/>
      <c r="FCS1" s="703"/>
      <c r="FCT1" s="703"/>
      <c r="FCU1" s="703"/>
      <c r="FCV1" s="703"/>
      <c r="FCW1" s="703"/>
      <c r="FCX1" s="703"/>
      <c r="FCY1" s="703"/>
      <c r="FCZ1" s="703"/>
      <c r="FDA1" s="703"/>
      <c r="FDB1" s="703"/>
      <c r="FDC1" s="703"/>
      <c r="FDD1" s="703"/>
      <c r="FDE1" s="703"/>
      <c r="FDF1" s="703"/>
      <c r="FDG1" s="703"/>
      <c r="FDH1" s="703"/>
      <c r="FDI1" s="703"/>
      <c r="FDJ1" s="703"/>
      <c r="FDK1" s="703"/>
      <c r="FDL1" s="703"/>
      <c r="FDM1" s="703"/>
      <c r="FDN1" s="703"/>
      <c r="FDO1" s="703"/>
      <c r="FDP1" s="703"/>
      <c r="FDQ1" s="703"/>
      <c r="FDR1" s="703"/>
      <c r="FDS1" s="703"/>
      <c r="FDT1" s="703"/>
      <c r="FDU1" s="703"/>
      <c r="FDV1" s="703"/>
      <c r="FDW1" s="703"/>
      <c r="FDX1" s="703"/>
      <c r="FDY1" s="703"/>
      <c r="FDZ1" s="703"/>
      <c r="FEA1" s="703"/>
      <c r="FEB1" s="703"/>
      <c r="FEC1" s="703"/>
      <c r="FED1" s="703"/>
      <c r="FEE1" s="703"/>
      <c r="FEF1" s="703"/>
      <c r="FEG1" s="703"/>
      <c r="FEH1" s="703"/>
      <c r="FEI1" s="703"/>
      <c r="FEJ1" s="703"/>
      <c r="FEK1" s="703"/>
      <c r="FEL1" s="703"/>
      <c r="FEM1" s="703"/>
      <c r="FEN1" s="703"/>
      <c r="FEO1" s="703"/>
      <c r="FEP1" s="703"/>
      <c r="FEQ1" s="703"/>
      <c r="FER1" s="703"/>
      <c r="FES1" s="703"/>
      <c r="FET1" s="703"/>
      <c r="FEU1" s="703"/>
      <c r="FEV1" s="703"/>
      <c r="FEW1" s="703"/>
      <c r="FEX1" s="703"/>
      <c r="FEY1" s="703"/>
      <c r="FEZ1" s="703"/>
      <c r="FFA1" s="703"/>
      <c r="FFB1" s="703"/>
      <c r="FFC1" s="703"/>
      <c r="FFD1" s="703"/>
      <c r="FFE1" s="703"/>
      <c r="FFF1" s="703"/>
      <c r="FFG1" s="703"/>
      <c r="FFH1" s="703"/>
      <c r="FFI1" s="703"/>
      <c r="FFJ1" s="703"/>
      <c r="FFK1" s="703"/>
      <c r="FFL1" s="703"/>
      <c r="FFM1" s="703"/>
      <c r="FFN1" s="703"/>
      <c r="FFO1" s="703"/>
      <c r="FFP1" s="703"/>
      <c r="FFQ1" s="703"/>
      <c r="FFR1" s="703"/>
      <c r="FFS1" s="703"/>
      <c r="FFT1" s="703"/>
      <c r="FFU1" s="703"/>
      <c r="FFV1" s="703"/>
      <c r="FFW1" s="703"/>
      <c r="FFX1" s="703"/>
      <c r="FFY1" s="703"/>
      <c r="FFZ1" s="703"/>
      <c r="FGA1" s="703"/>
      <c r="FGB1" s="703"/>
      <c r="FGC1" s="703"/>
      <c r="FGD1" s="703"/>
      <c r="FGE1" s="703"/>
      <c r="FGF1" s="703"/>
      <c r="FGG1" s="703"/>
      <c r="FGH1" s="703"/>
      <c r="FGI1" s="703"/>
      <c r="FGJ1" s="703"/>
      <c r="FGK1" s="703"/>
      <c r="FGL1" s="703"/>
      <c r="FGM1" s="703"/>
      <c r="FGN1" s="703"/>
      <c r="FGO1" s="703"/>
      <c r="FGP1" s="703"/>
      <c r="FGQ1" s="703"/>
      <c r="FGR1" s="703"/>
      <c r="FGS1" s="703"/>
      <c r="FGT1" s="703"/>
      <c r="FGU1" s="703"/>
      <c r="FGV1" s="703"/>
      <c r="FGW1" s="703"/>
      <c r="FGX1" s="703"/>
      <c r="FGY1" s="703"/>
      <c r="FGZ1" s="703"/>
      <c r="FHA1" s="703"/>
      <c r="FHB1" s="703"/>
      <c r="FHC1" s="703"/>
      <c r="FHD1" s="703"/>
      <c r="FHE1" s="703"/>
      <c r="FHF1" s="703"/>
      <c r="FHG1" s="703"/>
      <c r="FHH1" s="703"/>
      <c r="FHI1" s="703"/>
      <c r="FHJ1" s="703"/>
      <c r="FHK1" s="703"/>
      <c r="FHL1" s="703"/>
      <c r="FHM1" s="703"/>
      <c r="FHN1" s="703"/>
      <c r="FHO1" s="703"/>
      <c r="FHP1" s="703"/>
      <c r="FHQ1" s="703"/>
      <c r="FHR1" s="703"/>
      <c r="FHS1" s="703"/>
      <c r="FHT1" s="703"/>
      <c r="FHU1" s="703"/>
      <c r="FHV1" s="703"/>
      <c r="FHW1" s="703"/>
      <c r="FHX1" s="703"/>
      <c r="FHY1" s="703"/>
      <c r="FHZ1" s="703"/>
      <c r="FIA1" s="703"/>
      <c r="FIB1" s="703"/>
      <c r="FIC1" s="703"/>
      <c r="FID1" s="703"/>
      <c r="FIE1" s="703"/>
      <c r="FIF1" s="703"/>
      <c r="FIG1" s="703"/>
      <c r="FIH1" s="703"/>
      <c r="FII1" s="703"/>
      <c r="FIJ1" s="703"/>
      <c r="FIK1" s="703"/>
      <c r="FIL1" s="703"/>
      <c r="FIM1" s="703"/>
      <c r="FIN1" s="703"/>
      <c r="FIO1" s="703"/>
      <c r="FIP1" s="703"/>
      <c r="FIQ1" s="703"/>
      <c r="FIR1" s="703"/>
      <c r="FIS1" s="703"/>
      <c r="FIT1" s="703"/>
      <c r="FIU1" s="703"/>
      <c r="FIV1" s="703"/>
      <c r="FIW1" s="703"/>
      <c r="FIX1" s="703"/>
      <c r="FIY1" s="703"/>
      <c r="FIZ1" s="703"/>
      <c r="FJA1" s="703"/>
      <c r="FJB1" s="703"/>
      <c r="FJC1" s="703"/>
      <c r="FJD1" s="703"/>
      <c r="FJE1" s="703"/>
      <c r="FJF1" s="703"/>
      <c r="FJG1" s="703"/>
      <c r="FJH1" s="703"/>
      <c r="FJI1" s="703"/>
      <c r="FJJ1" s="703"/>
      <c r="FJK1" s="703"/>
      <c r="FJL1" s="703"/>
      <c r="FJM1" s="703"/>
      <c r="FJN1" s="703"/>
      <c r="FJO1" s="703"/>
      <c r="FJP1" s="703"/>
      <c r="FJQ1" s="703"/>
      <c r="FJR1" s="703"/>
      <c r="FJS1" s="703"/>
      <c r="FJT1" s="703"/>
      <c r="FJU1" s="703"/>
      <c r="FJV1" s="703"/>
      <c r="FJW1" s="703"/>
      <c r="FJX1" s="703"/>
      <c r="FJY1" s="703"/>
      <c r="FJZ1" s="703"/>
      <c r="FKA1" s="703"/>
      <c r="FKB1" s="703"/>
      <c r="FKC1" s="703"/>
      <c r="FKD1" s="703"/>
      <c r="FKE1" s="703"/>
      <c r="FKF1" s="703"/>
      <c r="FKG1" s="703"/>
      <c r="FKH1" s="703"/>
      <c r="FKI1" s="703"/>
      <c r="FKJ1" s="703"/>
      <c r="FKK1" s="703"/>
      <c r="FKL1" s="703"/>
      <c r="FKM1" s="703"/>
      <c r="FKN1" s="703"/>
      <c r="FKO1" s="703"/>
      <c r="FKP1" s="703"/>
      <c r="FKQ1" s="703"/>
      <c r="FKR1" s="703"/>
      <c r="FKS1" s="703"/>
      <c r="FKT1" s="703"/>
      <c r="FKU1" s="703"/>
      <c r="FKV1" s="703"/>
      <c r="FKW1" s="703"/>
      <c r="FKX1" s="703"/>
      <c r="FKY1" s="703"/>
      <c r="FKZ1" s="703"/>
      <c r="FLA1" s="703"/>
      <c r="FLB1" s="703"/>
      <c r="FLC1" s="703"/>
      <c r="FLD1" s="703"/>
      <c r="FLE1" s="703"/>
      <c r="FLF1" s="703"/>
      <c r="FLG1" s="703"/>
      <c r="FLH1" s="703"/>
      <c r="FLI1" s="703"/>
      <c r="FLJ1" s="703"/>
      <c r="FLK1" s="703"/>
      <c r="FLL1" s="703"/>
      <c r="FLM1" s="703"/>
      <c r="FLN1" s="703"/>
      <c r="FLO1" s="703"/>
      <c r="FLP1" s="703"/>
      <c r="FLQ1" s="703"/>
      <c r="FLR1" s="703"/>
      <c r="FLS1" s="703"/>
      <c r="FLT1" s="703"/>
      <c r="FLU1" s="703"/>
      <c r="FLV1" s="703"/>
      <c r="FLW1" s="703"/>
      <c r="FLX1" s="703"/>
      <c r="FLY1" s="703"/>
      <c r="FLZ1" s="703"/>
      <c r="FMA1" s="703"/>
      <c r="FMB1" s="703"/>
      <c r="FMC1" s="703"/>
      <c r="FMD1" s="703"/>
      <c r="FME1" s="703"/>
      <c r="FMF1" s="703"/>
      <c r="FMG1" s="703"/>
      <c r="FMH1" s="703"/>
      <c r="FMI1" s="703"/>
      <c r="FMJ1" s="703"/>
      <c r="FMK1" s="703"/>
      <c r="FML1" s="703"/>
      <c r="FMM1" s="703"/>
      <c r="FMN1" s="703"/>
      <c r="FMO1" s="703"/>
      <c r="FMP1" s="703"/>
      <c r="FMQ1" s="703"/>
      <c r="FMR1" s="703"/>
      <c r="FMS1" s="703"/>
      <c r="FMT1" s="703"/>
      <c r="FMU1" s="703"/>
      <c r="FMV1" s="703"/>
      <c r="FMW1" s="703"/>
      <c r="FMX1" s="703"/>
      <c r="FMY1" s="703"/>
      <c r="FMZ1" s="703"/>
      <c r="FNA1" s="703"/>
      <c r="FNB1" s="703"/>
      <c r="FNC1" s="703"/>
      <c r="FND1" s="703"/>
      <c r="FNE1" s="703"/>
      <c r="FNF1" s="703"/>
      <c r="FNG1" s="703"/>
      <c r="FNH1" s="703"/>
      <c r="FNI1" s="703"/>
      <c r="FNJ1" s="703"/>
      <c r="FNK1" s="703"/>
      <c r="FNL1" s="703"/>
      <c r="FNM1" s="703"/>
      <c r="FNN1" s="703"/>
      <c r="FNO1" s="703"/>
      <c r="FNP1" s="703"/>
      <c r="FNQ1" s="703"/>
      <c r="FNR1" s="703"/>
      <c r="FNS1" s="703"/>
      <c r="FNT1" s="703"/>
      <c r="FNU1" s="703"/>
      <c r="FNV1" s="703"/>
      <c r="FNW1" s="703"/>
      <c r="FNX1" s="703"/>
      <c r="FNY1" s="703"/>
      <c r="FNZ1" s="703"/>
      <c r="FOA1" s="703"/>
      <c r="FOB1" s="703"/>
      <c r="FOC1" s="703"/>
      <c r="FOD1" s="703"/>
      <c r="FOE1" s="703"/>
      <c r="FOF1" s="703"/>
      <c r="FOG1" s="703"/>
      <c r="FOH1" s="703"/>
      <c r="FOI1" s="703"/>
      <c r="FOJ1" s="703"/>
      <c r="FOK1" s="703"/>
      <c r="FOL1" s="703"/>
      <c r="FOM1" s="703"/>
      <c r="FON1" s="703"/>
      <c r="FOO1" s="703"/>
      <c r="FOP1" s="703"/>
      <c r="FOQ1" s="703"/>
      <c r="FOR1" s="703"/>
      <c r="FOS1" s="703"/>
      <c r="FOT1" s="703"/>
      <c r="FOU1" s="703"/>
      <c r="FOV1" s="703"/>
      <c r="FOW1" s="703"/>
      <c r="FOX1" s="703"/>
      <c r="FOY1" s="703"/>
      <c r="FOZ1" s="703"/>
      <c r="FPA1" s="703"/>
      <c r="FPB1" s="703"/>
      <c r="FPC1" s="703"/>
      <c r="FPD1" s="703"/>
      <c r="FPE1" s="703"/>
      <c r="FPF1" s="703"/>
      <c r="FPG1" s="703"/>
      <c r="FPH1" s="703"/>
      <c r="FPI1" s="703"/>
      <c r="FPJ1" s="703"/>
      <c r="FPK1" s="703"/>
      <c r="FPL1" s="703"/>
      <c r="FPM1" s="703"/>
      <c r="FPN1" s="703"/>
      <c r="FPO1" s="703"/>
      <c r="FPP1" s="703"/>
      <c r="FPQ1" s="703"/>
      <c r="FPR1" s="703"/>
      <c r="FPS1" s="703"/>
      <c r="FPT1" s="703"/>
      <c r="FPU1" s="703"/>
      <c r="FPV1" s="703"/>
      <c r="FPW1" s="703"/>
      <c r="FPX1" s="703"/>
      <c r="FPY1" s="703"/>
      <c r="FPZ1" s="703"/>
      <c r="FQA1" s="703"/>
      <c r="FQB1" s="703"/>
      <c r="FQC1" s="703"/>
      <c r="FQD1" s="703"/>
      <c r="FQE1" s="703"/>
      <c r="FQF1" s="703"/>
      <c r="FQG1" s="703"/>
      <c r="FQH1" s="703"/>
      <c r="FQI1" s="703"/>
      <c r="FQJ1" s="703"/>
      <c r="FQK1" s="703"/>
      <c r="FQL1" s="703"/>
      <c r="FQM1" s="703"/>
      <c r="FQN1" s="703"/>
      <c r="FQO1" s="703"/>
      <c r="FQP1" s="703"/>
      <c r="FQQ1" s="703"/>
      <c r="FQR1" s="703"/>
      <c r="FQS1" s="703"/>
      <c r="FQT1" s="703"/>
      <c r="FQU1" s="703"/>
      <c r="FQV1" s="703"/>
      <c r="FQW1" s="703"/>
      <c r="FQX1" s="703"/>
      <c r="FQY1" s="703"/>
      <c r="FQZ1" s="703"/>
      <c r="FRA1" s="703"/>
      <c r="FRB1" s="703"/>
      <c r="FRC1" s="703"/>
      <c r="FRD1" s="703"/>
      <c r="FRE1" s="703"/>
      <c r="FRF1" s="703"/>
      <c r="FRG1" s="703"/>
      <c r="FRH1" s="703"/>
      <c r="FRI1" s="703"/>
      <c r="FRJ1" s="703"/>
      <c r="FRK1" s="703"/>
      <c r="FRL1" s="703"/>
      <c r="FRM1" s="703"/>
      <c r="FRN1" s="703"/>
      <c r="FRO1" s="703"/>
      <c r="FRP1" s="703"/>
      <c r="FRQ1" s="703"/>
      <c r="FRR1" s="703"/>
      <c r="FRS1" s="703"/>
      <c r="FRT1" s="703"/>
      <c r="FRU1" s="703"/>
      <c r="FRV1" s="703"/>
      <c r="FRW1" s="703"/>
      <c r="FRX1" s="703"/>
      <c r="FRY1" s="703"/>
      <c r="FRZ1" s="703"/>
      <c r="FSA1" s="703"/>
      <c r="FSB1" s="703"/>
      <c r="FSC1" s="703"/>
      <c r="FSD1" s="703"/>
      <c r="FSE1" s="703"/>
      <c r="FSF1" s="703"/>
      <c r="FSG1" s="703"/>
      <c r="FSH1" s="703"/>
      <c r="FSI1" s="703"/>
      <c r="FSJ1" s="703"/>
      <c r="FSK1" s="703"/>
      <c r="FSL1" s="703"/>
      <c r="FSM1" s="703"/>
      <c r="FSN1" s="703"/>
      <c r="FSO1" s="703"/>
      <c r="FSP1" s="703"/>
      <c r="FSQ1" s="703"/>
      <c r="FSR1" s="703"/>
      <c r="FSS1" s="703"/>
      <c r="FST1" s="703"/>
      <c r="FSU1" s="703"/>
      <c r="FSV1" s="703"/>
      <c r="FSW1" s="703"/>
      <c r="FSX1" s="703"/>
      <c r="FSY1" s="703"/>
      <c r="FSZ1" s="703"/>
      <c r="FTA1" s="703"/>
      <c r="FTB1" s="703"/>
      <c r="FTC1" s="703"/>
      <c r="FTD1" s="703"/>
      <c r="FTE1" s="703"/>
      <c r="FTF1" s="703"/>
      <c r="FTG1" s="703"/>
      <c r="FTH1" s="703"/>
      <c r="FTI1" s="703"/>
      <c r="FTJ1" s="703"/>
      <c r="FTK1" s="703"/>
      <c r="FTL1" s="703"/>
      <c r="FTM1" s="703"/>
      <c r="FTN1" s="703"/>
      <c r="FTO1" s="703"/>
      <c r="FTP1" s="703"/>
      <c r="FTQ1" s="703"/>
      <c r="FTR1" s="703"/>
      <c r="FTS1" s="703"/>
      <c r="FTT1" s="703"/>
      <c r="FTU1" s="703"/>
      <c r="FTV1" s="703"/>
      <c r="FTW1" s="703"/>
      <c r="FTX1" s="703"/>
      <c r="FTY1" s="703"/>
      <c r="FTZ1" s="703"/>
      <c r="FUA1" s="703"/>
      <c r="FUB1" s="703"/>
      <c r="FUC1" s="703"/>
      <c r="FUD1" s="703"/>
      <c r="FUE1" s="703"/>
      <c r="FUF1" s="703"/>
      <c r="FUG1" s="703"/>
      <c r="FUH1" s="703"/>
      <c r="FUI1" s="703"/>
      <c r="FUJ1" s="703"/>
      <c r="FUK1" s="703"/>
      <c r="FUL1" s="703"/>
      <c r="FUM1" s="703"/>
      <c r="FUN1" s="703"/>
      <c r="FUO1" s="703"/>
      <c r="FUP1" s="703"/>
      <c r="FUQ1" s="703"/>
      <c r="FUR1" s="703"/>
      <c r="FUS1" s="703"/>
      <c r="FUT1" s="703"/>
      <c r="FUU1" s="703"/>
      <c r="FUV1" s="703"/>
      <c r="FUW1" s="703"/>
      <c r="FUX1" s="703"/>
      <c r="FUY1" s="703"/>
      <c r="FUZ1" s="703"/>
      <c r="FVA1" s="703"/>
      <c r="FVB1" s="703"/>
      <c r="FVC1" s="703"/>
      <c r="FVD1" s="703"/>
      <c r="FVE1" s="703"/>
      <c r="FVF1" s="703"/>
      <c r="FVG1" s="703"/>
      <c r="FVH1" s="703"/>
      <c r="FVI1" s="703"/>
      <c r="FVJ1" s="703"/>
      <c r="FVK1" s="703"/>
      <c r="FVL1" s="703"/>
      <c r="FVM1" s="703"/>
      <c r="FVN1" s="703"/>
      <c r="FVO1" s="703"/>
      <c r="FVP1" s="703"/>
      <c r="FVQ1" s="703"/>
      <c r="FVR1" s="703"/>
      <c r="FVS1" s="703"/>
      <c r="FVT1" s="703"/>
      <c r="FVU1" s="703"/>
      <c r="FVV1" s="703"/>
      <c r="FVW1" s="703"/>
      <c r="FVX1" s="703"/>
      <c r="FVY1" s="703"/>
      <c r="FVZ1" s="703"/>
      <c r="FWA1" s="703"/>
      <c r="FWB1" s="703"/>
      <c r="FWC1" s="703"/>
      <c r="FWD1" s="703"/>
      <c r="FWE1" s="703"/>
      <c r="FWF1" s="703"/>
      <c r="FWG1" s="703"/>
      <c r="FWH1" s="703"/>
      <c r="FWI1" s="703"/>
      <c r="FWJ1" s="703"/>
      <c r="FWK1" s="703"/>
      <c r="FWL1" s="703"/>
      <c r="FWM1" s="703"/>
      <c r="FWN1" s="703"/>
      <c r="FWO1" s="703"/>
      <c r="FWP1" s="703"/>
      <c r="FWQ1" s="703"/>
      <c r="FWR1" s="703"/>
      <c r="FWS1" s="703"/>
      <c r="FWT1" s="703"/>
      <c r="FWU1" s="703"/>
      <c r="FWV1" s="703"/>
      <c r="FWW1" s="703"/>
      <c r="FWX1" s="703"/>
      <c r="FWY1" s="703"/>
      <c r="FWZ1" s="703"/>
      <c r="FXA1" s="703"/>
      <c r="FXB1" s="703"/>
      <c r="FXC1" s="703"/>
      <c r="FXD1" s="703"/>
      <c r="FXE1" s="703"/>
      <c r="FXF1" s="703"/>
      <c r="FXG1" s="703"/>
      <c r="FXH1" s="703"/>
      <c r="FXI1" s="703"/>
      <c r="FXJ1" s="703"/>
      <c r="FXK1" s="703"/>
      <c r="FXL1" s="703"/>
      <c r="FXM1" s="703"/>
      <c r="FXN1" s="703"/>
      <c r="FXO1" s="703"/>
      <c r="FXP1" s="703"/>
      <c r="FXQ1" s="703"/>
      <c r="FXR1" s="703"/>
      <c r="FXS1" s="703"/>
      <c r="FXT1" s="703"/>
      <c r="FXU1" s="703"/>
      <c r="FXV1" s="703"/>
      <c r="FXW1" s="703"/>
      <c r="FXX1" s="703"/>
      <c r="FXY1" s="703"/>
      <c r="FXZ1" s="703"/>
      <c r="FYA1" s="703"/>
      <c r="FYB1" s="703"/>
      <c r="FYC1" s="703"/>
      <c r="FYD1" s="703"/>
      <c r="FYE1" s="703"/>
      <c r="FYF1" s="703"/>
      <c r="FYG1" s="703"/>
      <c r="FYH1" s="703"/>
      <c r="FYI1" s="703"/>
      <c r="FYJ1" s="703"/>
      <c r="FYK1" s="703"/>
      <c r="FYL1" s="703"/>
      <c r="FYM1" s="703"/>
      <c r="FYN1" s="703"/>
      <c r="FYO1" s="703"/>
      <c r="FYP1" s="703"/>
      <c r="FYQ1" s="703"/>
      <c r="FYR1" s="703"/>
      <c r="FYS1" s="703"/>
      <c r="FYT1" s="703"/>
      <c r="FYU1" s="703"/>
      <c r="FYV1" s="703"/>
      <c r="FYW1" s="703"/>
      <c r="FYX1" s="703"/>
      <c r="FYY1" s="703"/>
      <c r="FYZ1" s="703"/>
      <c r="FZA1" s="703"/>
      <c r="FZB1" s="703"/>
      <c r="FZC1" s="703"/>
      <c r="FZD1" s="703"/>
      <c r="FZE1" s="703"/>
      <c r="FZF1" s="703"/>
      <c r="FZG1" s="703"/>
      <c r="FZH1" s="703"/>
      <c r="FZI1" s="703"/>
      <c r="FZJ1" s="703"/>
      <c r="FZK1" s="703"/>
      <c r="FZL1" s="703"/>
      <c r="FZM1" s="703"/>
      <c r="FZN1" s="703"/>
      <c r="FZO1" s="703"/>
      <c r="FZP1" s="703"/>
      <c r="FZQ1" s="703"/>
      <c r="FZR1" s="703"/>
      <c r="FZS1" s="703"/>
      <c r="FZT1" s="703"/>
      <c r="FZU1" s="703"/>
      <c r="FZV1" s="703"/>
      <c r="FZW1" s="703"/>
      <c r="FZX1" s="703"/>
      <c r="FZY1" s="703"/>
      <c r="FZZ1" s="703"/>
      <c r="GAA1" s="703"/>
      <c r="GAB1" s="703"/>
      <c r="GAC1" s="703"/>
      <c r="GAD1" s="703"/>
      <c r="GAE1" s="703"/>
      <c r="GAF1" s="703"/>
      <c r="GAG1" s="703"/>
      <c r="GAH1" s="703"/>
      <c r="GAI1" s="703"/>
      <c r="GAJ1" s="703"/>
      <c r="GAK1" s="703"/>
      <c r="GAL1" s="703"/>
      <c r="GAM1" s="703"/>
      <c r="GAN1" s="703"/>
      <c r="GAO1" s="703"/>
      <c r="GAP1" s="703"/>
      <c r="GAQ1" s="703"/>
      <c r="GAR1" s="703"/>
      <c r="GAS1" s="703"/>
      <c r="GAT1" s="703"/>
      <c r="GAU1" s="703"/>
      <c r="GAV1" s="703"/>
      <c r="GAW1" s="703"/>
      <c r="GAX1" s="703"/>
      <c r="GAY1" s="703"/>
      <c r="GAZ1" s="703"/>
      <c r="GBA1" s="703"/>
      <c r="GBB1" s="703"/>
      <c r="GBC1" s="703"/>
      <c r="GBD1" s="703"/>
      <c r="GBE1" s="703"/>
      <c r="GBF1" s="703"/>
      <c r="GBG1" s="703"/>
      <c r="GBH1" s="703"/>
      <c r="GBI1" s="703"/>
      <c r="GBJ1" s="703"/>
      <c r="GBK1" s="703"/>
      <c r="GBL1" s="703"/>
      <c r="GBM1" s="703"/>
      <c r="GBN1" s="703"/>
      <c r="GBO1" s="703"/>
      <c r="GBP1" s="703"/>
      <c r="GBQ1" s="703"/>
      <c r="GBR1" s="703"/>
      <c r="GBS1" s="703"/>
      <c r="GBT1" s="703"/>
      <c r="GBU1" s="703"/>
      <c r="GBV1" s="703"/>
      <c r="GBW1" s="703"/>
      <c r="GBX1" s="703"/>
      <c r="GBY1" s="703"/>
      <c r="GBZ1" s="703"/>
      <c r="GCA1" s="703"/>
      <c r="GCB1" s="703"/>
      <c r="GCC1" s="703"/>
      <c r="GCD1" s="703"/>
      <c r="GCE1" s="703"/>
      <c r="GCF1" s="703"/>
      <c r="GCG1" s="703"/>
      <c r="GCH1" s="703"/>
      <c r="GCI1" s="703"/>
      <c r="GCJ1" s="703"/>
      <c r="GCK1" s="703"/>
      <c r="GCL1" s="703"/>
      <c r="GCM1" s="703"/>
      <c r="GCN1" s="703"/>
      <c r="GCO1" s="703"/>
      <c r="GCP1" s="703"/>
      <c r="GCQ1" s="703"/>
      <c r="GCR1" s="703"/>
      <c r="GCS1" s="703"/>
      <c r="GCT1" s="703"/>
      <c r="GCU1" s="703"/>
      <c r="GCV1" s="703"/>
      <c r="GCW1" s="703"/>
      <c r="GCX1" s="703"/>
      <c r="GCY1" s="703"/>
      <c r="GCZ1" s="703"/>
      <c r="GDA1" s="703"/>
      <c r="GDB1" s="703"/>
      <c r="GDC1" s="703"/>
      <c r="GDD1" s="703"/>
      <c r="GDE1" s="703"/>
      <c r="GDF1" s="703"/>
      <c r="GDG1" s="703"/>
      <c r="GDH1" s="703"/>
      <c r="GDI1" s="703"/>
      <c r="GDJ1" s="703"/>
      <c r="GDK1" s="703"/>
      <c r="GDL1" s="703"/>
      <c r="GDM1" s="703"/>
      <c r="GDN1" s="703"/>
      <c r="GDO1" s="703"/>
      <c r="GDP1" s="703"/>
      <c r="GDQ1" s="703"/>
      <c r="GDR1" s="703"/>
      <c r="GDS1" s="703"/>
      <c r="GDT1" s="703"/>
      <c r="GDU1" s="703"/>
      <c r="GDV1" s="703"/>
      <c r="GDW1" s="703"/>
      <c r="GDX1" s="703"/>
      <c r="GDY1" s="703"/>
      <c r="GDZ1" s="703"/>
      <c r="GEA1" s="703"/>
      <c r="GEB1" s="703"/>
      <c r="GEC1" s="703"/>
      <c r="GED1" s="703"/>
      <c r="GEE1" s="703"/>
      <c r="GEF1" s="703"/>
      <c r="GEG1" s="703"/>
      <c r="GEH1" s="703"/>
      <c r="GEI1" s="703"/>
      <c r="GEJ1" s="703"/>
      <c r="GEK1" s="703"/>
      <c r="GEL1" s="703"/>
      <c r="GEM1" s="703"/>
      <c r="GEN1" s="703"/>
      <c r="GEO1" s="703"/>
      <c r="GEP1" s="703"/>
      <c r="GEQ1" s="703"/>
      <c r="GER1" s="703"/>
      <c r="GES1" s="703"/>
      <c r="GET1" s="703"/>
      <c r="GEU1" s="703"/>
      <c r="GEV1" s="703"/>
      <c r="GEW1" s="703"/>
      <c r="GEX1" s="703"/>
      <c r="GEY1" s="703"/>
      <c r="GEZ1" s="703"/>
      <c r="GFA1" s="703"/>
      <c r="GFB1" s="703"/>
      <c r="GFC1" s="703"/>
      <c r="GFD1" s="703"/>
      <c r="GFE1" s="703"/>
      <c r="GFF1" s="703"/>
      <c r="GFG1" s="703"/>
      <c r="GFH1" s="703"/>
      <c r="GFI1" s="703"/>
      <c r="GFJ1" s="703"/>
      <c r="GFK1" s="703"/>
      <c r="GFL1" s="703"/>
      <c r="GFM1" s="703"/>
      <c r="GFN1" s="703"/>
      <c r="GFO1" s="703"/>
      <c r="GFP1" s="703"/>
      <c r="GFQ1" s="703"/>
      <c r="GFR1" s="703"/>
      <c r="GFS1" s="703"/>
      <c r="GFT1" s="703"/>
      <c r="GFU1" s="703"/>
      <c r="GFV1" s="703"/>
      <c r="GFW1" s="703"/>
      <c r="GFX1" s="703"/>
      <c r="GFY1" s="703"/>
      <c r="GFZ1" s="703"/>
      <c r="GGA1" s="703"/>
      <c r="GGB1" s="703"/>
      <c r="GGC1" s="703"/>
      <c r="GGD1" s="703"/>
      <c r="GGE1" s="703"/>
      <c r="GGF1" s="703"/>
      <c r="GGG1" s="703"/>
      <c r="GGH1" s="703"/>
      <c r="GGI1" s="703"/>
      <c r="GGJ1" s="703"/>
      <c r="GGK1" s="703"/>
      <c r="GGL1" s="703"/>
      <c r="GGM1" s="703"/>
      <c r="GGN1" s="703"/>
      <c r="GGO1" s="703"/>
      <c r="GGP1" s="703"/>
      <c r="GGQ1" s="703"/>
      <c r="GGR1" s="703"/>
      <c r="GGS1" s="703"/>
      <c r="GGT1" s="703"/>
      <c r="GGU1" s="703"/>
      <c r="GGV1" s="703"/>
      <c r="GGW1" s="703"/>
      <c r="GGX1" s="703"/>
      <c r="GGY1" s="703"/>
      <c r="GGZ1" s="703"/>
      <c r="GHA1" s="703"/>
      <c r="GHB1" s="703"/>
      <c r="GHC1" s="703"/>
      <c r="GHD1" s="703"/>
      <c r="GHE1" s="703"/>
      <c r="GHF1" s="703"/>
      <c r="GHG1" s="703"/>
      <c r="GHH1" s="703"/>
      <c r="GHI1" s="703"/>
      <c r="GHJ1" s="703"/>
      <c r="GHK1" s="703"/>
      <c r="GHL1" s="703"/>
      <c r="GHM1" s="703"/>
      <c r="GHN1" s="703"/>
      <c r="GHO1" s="703"/>
      <c r="GHP1" s="703"/>
      <c r="GHQ1" s="703"/>
      <c r="GHR1" s="703"/>
      <c r="GHS1" s="703"/>
      <c r="GHT1" s="703"/>
      <c r="GHU1" s="703"/>
      <c r="GHV1" s="703"/>
      <c r="GHW1" s="703"/>
      <c r="GHX1" s="703"/>
      <c r="GHY1" s="703"/>
      <c r="GHZ1" s="703"/>
      <c r="GIA1" s="703"/>
      <c r="GIB1" s="703"/>
      <c r="GIC1" s="703"/>
      <c r="GID1" s="703"/>
      <c r="GIE1" s="703"/>
      <c r="GIF1" s="703"/>
      <c r="GIG1" s="703"/>
      <c r="GIH1" s="703"/>
      <c r="GII1" s="703"/>
      <c r="GIJ1" s="703"/>
      <c r="GIK1" s="703"/>
      <c r="GIL1" s="703"/>
      <c r="GIM1" s="703"/>
      <c r="GIN1" s="703"/>
      <c r="GIO1" s="703"/>
      <c r="GIP1" s="703"/>
      <c r="GIQ1" s="703"/>
      <c r="GIR1" s="703"/>
      <c r="GIS1" s="703"/>
      <c r="GIT1" s="703"/>
      <c r="GIU1" s="703"/>
      <c r="GIV1" s="703"/>
      <c r="GIW1" s="703"/>
      <c r="GIX1" s="703"/>
      <c r="GIY1" s="703"/>
      <c r="GIZ1" s="703"/>
      <c r="GJA1" s="703"/>
      <c r="GJB1" s="703"/>
      <c r="GJC1" s="703"/>
      <c r="GJD1" s="703"/>
      <c r="GJE1" s="703"/>
      <c r="GJF1" s="703"/>
      <c r="GJG1" s="703"/>
      <c r="GJH1" s="703"/>
      <c r="GJI1" s="703"/>
      <c r="GJJ1" s="703"/>
      <c r="GJK1" s="703"/>
      <c r="GJL1" s="703"/>
      <c r="GJM1" s="703"/>
      <c r="GJN1" s="703"/>
      <c r="GJO1" s="703"/>
      <c r="GJP1" s="703"/>
      <c r="GJQ1" s="703"/>
      <c r="GJR1" s="703"/>
      <c r="GJS1" s="703"/>
      <c r="GJT1" s="703"/>
      <c r="GJU1" s="703"/>
      <c r="GJV1" s="703"/>
      <c r="GJW1" s="703"/>
      <c r="GJX1" s="703"/>
      <c r="GJY1" s="703"/>
      <c r="GJZ1" s="703"/>
      <c r="GKA1" s="703"/>
      <c r="GKB1" s="703"/>
      <c r="GKC1" s="703"/>
      <c r="GKD1" s="703"/>
      <c r="GKE1" s="703"/>
      <c r="GKF1" s="703"/>
      <c r="GKG1" s="703"/>
      <c r="GKH1" s="703"/>
      <c r="GKI1" s="703"/>
      <c r="GKJ1" s="703"/>
      <c r="GKK1" s="703"/>
      <c r="GKL1" s="703"/>
      <c r="GKM1" s="703"/>
      <c r="GKN1" s="703"/>
      <c r="GKO1" s="703"/>
      <c r="GKP1" s="703"/>
      <c r="GKQ1" s="703"/>
      <c r="GKR1" s="703"/>
      <c r="GKS1" s="703"/>
      <c r="GKT1" s="703"/>
      <c r="GKU1" s="703"/>
      <c r="GKV1" s="703"/>
      <c r="GKW1" s="703"/>
      <c r="GKX1" s="703"/>
      <c r="GKY1" s="703"/>
      <c r="GKZ1" s="703"/>
      <c r="GLA1" s="703"/>
      <c r="GLB1" s="703"/>
      <c r="GLC1" s="703"/>
      <c r="GLD1" s="703"/>
      <c r="GLE1" s="703"/>
      <c r="GLF1" s="703"/>
      <c r="GLG1" s="703"/>
      <c r="GLH1" s="703"/>
      <c r="GLI1" s="703"/>
      <c r="GLJ1" s="703"/>
      <c r="GLK1" s="703"/>
      <c r="GLL1" s="703"/>
      <c r="GLM1" s="703"/>
      <c r="GLN1" s="703"/>
      <c r="GLO1" s="703"/>
      <c r="GLP1" s="703"/>
      <c r="GLQ1" s="703"/>
      <c r="GLR1" s="703"/>
      <c r="GLS1" s="703"/>
      <c r="GLT1" s="703"/>
      <c r="GLU1" s="703"/>
      <c r="GLV1" s="703"/>
      <c r="GLW1" s="703"/>
      <c r="GLX1" s="703"/>
      <c r="GLY1" s="703"/>
      <c r="GLZ1" s="703"/>
      <c r="GMA1" s="703"/>
      <c r="GMB1" s="703"/>
      <c r="GMC1" s="703"/>
      <c r="GMD1" s="703"/>
      <c r="GME1" s="703"/>
      <c r="GMF1" s="703"/>
      <c r="GMG1" s="703"/>
      <c r="GMH1" s="703"/>
      <c r="GMI1" s="703"/>
      <c r="GMJ1" s="703"/>
      <c r="GMK1" s="703"/>
      <c r="GML1" s="703"/>
      <c r="GMM1" s="703"/>
      <c r="GMN1" s="703"/>
      <c r="GMO1" s="703"/>
      <c r="GMP1" s="703"/>
      <c r="GMQ1" s="703"/>
      <c r="GMR1" s="703"/>
      <c r="GMS1" s="703"/>
      <c r="GMT1" s="703"/>
      <c r="GMU1" s="703"/>
      <c r="GMV1" s="703"/>
      <c r="GMW1" s="703"/>
      <c r="GMX1" s="703"/>
      <c r="GMY1" s="703"/>
      <c r="GMZ1" s="703"/>
      <c r="GNA1" s="703"/>
      <c r="GNB1" s="703"/>
      <c r="GNC1" s="703"/>
      <c r="GND1" s="703"/>
      <c r="GNE1" s="703"/>
      <c r="GNF1" s="703"/>
      <c r="GNG1" s="703"/>
      <c r="GNH1" s="703"/>
      <c r="GNI1" s="703"/>
      <c r="GNJ1" s="703"/>
      <c r="GNK1" s="703"/>
      <c r="GNL1" s="703"/>
      <c r="GNM1" s="703"/>
      <c r="GNN1" s="703"/>
      <c r="GNO1" s="703"/>
      <c r="GNP1" s="703"/>
      <c r="GNQ1" s="703"/>
      <c r="GNR1" s="703"/>
      <c r="GNS1" s="703"/>
      <c r="GNT1" s="703"/>
      <c r="GNU1" s="703"/>
      <c r="GNV1" s="703"/>
      <c r="GNW1" s="703"/>
      <c r="GNX1" s="703"/>
      <c r="GNY1" s="703"/>
      <c r="GNZ1" s="703"/>
      <c r="GOA1" s="703"/>
      <c r="GOB1" s="703"/>
      <c r="GOC1" s="703"/>
      <c r="GOD1" s="703"/>
      <c r="GOE1" s="703"/>
      <c r="GOF1" s="703"/>
      <c r="GOG1" s="703"/>
      <c r="GOH1" s="703"/>
      <c r="GOI1" s="703"/>
      <c r="GOJ1" s="703"/>
      <c r="GOK1" s="703"/>
      <c r="GOL1" s="703"/>
      <c r="GOM1" s="703"/>
      <c r="GON1" s="703"/>
      <c r="GOO1" s="703"/>
      <c r="GOP1" s="703"/>
      <c r="GOQ1" s="703"/>
      <c r="GOR1" s="703"/>
      <c r="GOS1" s="703"/>
      <c r="GOT1" s="703"/>
      <c r="GOU1" s="703"/>
      <c r="GOV1" s="703"/>
      <c r="GOW1" s="703"/>
      <c r="GOX1" s="703"/>
      <c r="GOY1" s="703"/>
      <c r="GOZ1" s="703"/>
      <c r="GPA1" s="703"/>
      <c r="GPB1" s="703"/>
      <c r="GPC1" s="703"/>
      <c r="GPD1" s="703"/>
      <c r="GPE1" s="703"/>
      <c r="GPF1" s="703"/>
      <c r="GPG1" s="703"/>
      <c r="GPH1" s="703"/>
      <c r="GPI1" s="703"/>
      <c r="GPJ1" s="703"/>
      <c r="GPK1" s="703"/>
      <c r="GPL1" s="703"/>
      <c r="GPM1" s="703"/>
      <c r="GPN1" s="703"/>
      <c r="GPO1" s="703"/>
      <c r="GPP1" s="703"/>
      <c r="GPQ1" s="703"/>
      <c r="GPR1" s="703"/>
      <c r="GPS1" s="703"/>
      <c r="GPT1" s="703"/>
      <c r="GPU1" s="703"/>
      <c r="GPV1" s="703"/>
      <c r="GPW1" s="703"/>
      <c r="GPX1" s="703"/>
      <c r="GPY1" s="703"/>
      <c r="GPZ1" s="703"/>
      <c r="GQA1" s="703"/>
      <c r="GQB1" s="703"/>
      <c r="GQC1" s="703"/>
      <c r="GQD1" s="703"/>
      <c r="GQE1" s="703"/>
      <c r="GQF1" s="703"/>
      <c r="GQG1" s="703"/>
      <c r="GQH1" s="703"/>
      <c r="GQI1" s="703"/>
      <c r="GQJ1" s="703"/>
      <c r="GQK1" s="703"/>
      <c r="GQL1" s="703"/>
      <c r="GQM1" s="703"/>
      <c r="GQN1" s="703"/>
      <c r="GQO1" s="703"/>
      <c r="GQP1" s="703"/>
      <c r="GQQ1" s="703"/>
      <c r="GQR1" s="703"/>
      <c r="GQS1" s="703"/>
      <c r="GQT1" s="703"/>
      <c r="GQU1" s="703"/>
      <c r="GQV1" s="703"/>
      <c r="GQW1" s="703"/>
      <c r="GQX1" s="703"/>
      <c r="GQY1" s="703"/>
      <c r="GQZ1" s="703"/>
      <c r="GRA1" s="703"/>
      <c r="GRB1" s="703"/>
      <c r="GRC1" s="703"/>
      <c r="GRD1" s="703"/>
      <c r="GRE1" s="703"/>
      <c r="GRF1" s="703"/>
      <c r="GRG1" s="703"/>
      <c r="GRH1" s="703"/>
      <c r="GRI1" s="703"/>
      <c r="GRJ1" s="703"/>
      <c r="GRK1" s="703"/>
      <c r="GRL1" s="703"/>
      <c r="GRM1" s="703"/>
      <c r="GRN1" s="703"/>
      <c r="GRO1" s="703"/>
      <c r="GRP1" s="703"/>
      <c r="GRQ1" s="703"/>
      <c r="GRR1" s="703"/>
      <c r="GRS1" s="703"/>
      <c r="GRT1" s="703"/>
      <c r="GRU1" s="703"/>
      <c r="GRV1" s="703"/>
      <c r="GRW1" s="703"/>
      <c r="GRX1" s="703"/>
      <c r="GRY1" s="703"/>
      <c r="GRZ1" s="703"/>
      <c r="GSA1" s="703"/>
      <c r="GSB1" s="703"/>
      <c r="GSC1" s="703"/>
      <c r="GSD1" s="703"/>
      <c r="GSE1" s="703"/>
      <c r="GSF1" s="703"/>
      <c r="GSG1" s="703"/>
      <c r="GSH1" s="703"/>
      <c r="GSI1" s="703"/>
      <c r="GSJ1" s="703"/>
      <c r="GSK1" s="703"/>
      <c r="GSL1" s="703"/>
      <c r="GSM1" s="703"/>
      <c r="GSN1" s="703"/>
      <c r="GSO1" s="703"/>
      <c r="GSP1" s="703"/>
      <c r="GSQ1" s="703"/>
      <c r="GSR1" s="703"/>
      <c r="GSS1" s="703"/>
      <c r="GST1" s="703"/>
      <c r="GSU1" s="703"/>
      <c r="GSV1" s="703"/>
      <c r="GSW1" s="703"/>
      <c r="GSX1" s="703"/>
      <c r="GSY1" s="703"/>
      <c r="GSZ1" s="703"/>
      <c r="GTA1" s="703"/>
      <c r="GTB1" s="703"/>
      <c r="GTC1" s="703"/>
      <c r="GTD1" s="703"/>
      <c r="GTE1" s="703"/>
      <c r="GTF1" s="703"/>
      <c r="GTG1" s="703"/>
      <c r="GTH1" s="703"/>
      <c r="GTI1" s="703"/>
      <c r="GTJ1" s="703"/>
      <c r="GTK1" s="703"/>
      <c r="GTL1" s="703"/>
      <c r="GTM1" s="703"/>
      <c r="GTN1" s="703"/>
      <c r="GTO1" s="703"/>
      <c r="GTP1" s="703"/>
      <c r="GTQ1" s="703"/>
      <c r="GTR1" s="703"/>
      <c r="GTS1" s="703"/>
      <c r="GTT1" s="703"/>
      <c r="GTU1" s="703"/>
      <c r="GTV1" s="703"/>
      <c r="GTW1" s="703"/>
      <c r="GTX1" s="703"/>
      <c r="GTY1" s="703"/>
      <c r="GTZ1" s="703"/>
      <c r="GUA1" s="703"/>
      <c r="GUB1" s="703"/>
      <c r="GUC1" s="703"/>
      <c r="GUD1" s="703"/>
      <c r="GUE1" s="703"/>
      <c r="GUF1" s="703"/>
      <c r="GUG1" s="703"/>
      <c r="GUH1" s="703"/>
      <c r="GUI1" s="703"/>
      <c r="GUJ1" s="703"/>
      <c r="GUK1" s="703"/>
      <c r="GUL1" s="703"/>
      <c r="GUM1" s="703"/>
      <c r="GUN1" s="703"/>
      <c r="GUO1" s="703"/>
      <c r="GUP1" s="703"/>
      <c r="GUQ1" s="703"/>
      <c r="GUR1" s="703"/>
      <c r="GUS1" s="703"/>
      <c r="GUT1" s="703"/>
      <c r="GUU1" s="703"/>
      <c r="GUV1" s="703"/>
      <c r="GUW1" s="703"/>
      <c r="GUX1" s="703"/>
      <c r="GUY1" s="703"/>
      <c r="GUZ1" s="703"/>
      <c r="GVA1" s="703"/>
      <c r="GVB1" s="703"/>
      <c r="GVC1" s="703"/>
      <c r="GVD1" s="703"/>
      <c r="GVE1" s="703"/>
      <c r="GVF1" s="703"/>
      <c r="GVG1" s="703"/>
      <c r="GVH1" s="703"/>
      <c r="GVI1" s="703"/>
      <c r="GVJ1" s="703"/>
      <c r="GVK1" s="703"/>
      <c r="GVL1" s="703"/>
      <c r="GVM1" s="703"/>
      <c r="GVN1" s="703"/>
      <c r="GVO1" s="703"/>
      <c r="GVP1" s="703"/>
      <c r="GVQ1" s="703"/>
      <c r="GVR1" s="703"/>
      <c r="GVS1" s="703"/>
      <c r="GVT1" s="703"/>
      <c r="GVU1" s="703"/>
      <c r="GVV1" s="703"/>
      <c r="GVW1" s="703"/>
      <c r="GVX1" s="703"/>
      <c r="GVY1" s="703"/>
      <c r="GVZ1" s="703"/>
      <c r="GWA1" s="703"/>
      <c r="GWB1" s="703"/>
      <c r="GWC1" s="703"/>
      <c r="GWD1" s="703"/>
      <c r="GWE1" s="703"/>
      <c r="GWF1" s="703"/>
      <c r="GWG1" s="703"/>
      <c r="GWH1" s="703"/>
      <c r="GWI1" s="703"/>
      <c r="GWJ1" s="703"/>
      <c r="GWK1" s="703"/>
      <c r="GWL1" s="703"/>
      <c r="GWM1" s="703"/>
      <c r="GWN1" s="703"/>
      <c r="GWO1" s="703"/>
      <c r="GWP1" s="703"/>
      <c r="GWQ1" s="703"/>
      <c r="GWR1" s="703"/>
      <c r="GWS1" s="703"/>
      <c r="GWT1" s="703"/>
      <c r="GWU1" s="703"/>
      <c r="GWV1" s="703"/>
      <c r="GWW1" s="703"/>
      <c r="GWX1" s="703"/>
      <c r="GWY1" s="703"/>
      <c r="GWZ1" s="703"/>
      <c r="GXA1" s="703"/>
      <c r="GXB1" s="703"/>
      <c r="GXC1" s="703"/>
      <c r="GXD1" s="703"/>
      <c r="GXE1" s="703"/>
      <c r="GXF1" s="703"/>
      <c r="GXG1" s="703"/>
      <c r="GXH1" s="703"/>
      <c r="GXI1" s="703"/>
      <c r="GXJ1" s="703"/>
      <c r="GXK1" s="703"/>
      <c r="GXL1" s="703"/>
      <c r="GXM1" s="703"/>
      <c r="GXN1" s="703"/>
      <c r="GXO1" s="703"/>
      <c r="GXP1" s="703"/>
      <c r="GXQ1" s="703"/>
      <c r="GXR1" s="703"/>
      <c r="GXS1" s="703"/>
      <c r="GXT1" s="703"/>
      <c r="GXU1" s="703"/>
      <c r="GXV1" s="703"/>
      <c r="GXW1" s="703"/>
      <c r="GXX1" s="703"/>
      <c r="GXY1" s="703"/>
      <c r="GXZ1" s="703"/>
      <c r="GYA1" s="703"/>
      <c r="GYB1" s="703"/>
      <c r="GYC1" s="703"/>
      <c r="GYD1" s="703"/>
      <c r="GYE1" s="703"/>
      <c r="GYF1" s="703"/>
      <c r="GYG1" s="703"/>
      <c r="GYH1" s="703"/>
      <c r="GYI1" s="703"/>
      <c r="GYJ1" s="703"/>
      <c r="GYK1" s="703"/>
      <c r="GYL1" s="703"/>
      <c r="GYM1" s="703"/>
      <c r="GYN1" s="703"/>
      <c r="GYO1" s="703"/>
      <c r="GYP1" s="703"/>
      <c r="GYQ1" s="703"/>
      <c r="GYR1" s="703"/>
      <c r="GYS1" s="703"/>
      <c r="GYT1" s="703"/>
      <c r="GYU1" s="703"/>
      <c r="GYV1" s="703"/>
      <c r="GYW1" s="703"/>
      <c r="GYX1" s="703"/>
      <c r="GYY1" s="703"/>
      <c r="GYZ1" s="703"/>
      <c r="GZA1" s="703"/>
      <c r="GZB1" s="703"/>
      <c r="GZC1" s="703"/>
      <c r="GZD1" s="703"/>
      <c r="GZE1" s="703"/>
      <c r="GZF1" s="703"/>
      <c r="GZG1" s="703"/>
      <c r="GZH1" s="703"/>
      <c r="GZI1" s="703"/>
      <c r="GZJ1" s="703"/>
      <c r="GZK1" s="703"/>
      <c r="GZL1" s="703"/>
      <c r="GZM1" s="703"/>
      <c r="GZN1" s="703"/>
      <c r="GZO1" s="703"/>
      <c r="GZP1" s="703"/>
      <c r="GZQ1" s="703"/>
      <c r="GZR1" s="703"/>
      <c r="GZS1" s="703"/>
      <c r="GZT1" s="703"/>
      <c r="GZU1" s="703"/>
      <c r="GZV1" s="703"/>
      <c r="GZW1" s="703"/>
      <c r="GZX1" s="703"/>
      <c r="GZY1" s="703"/>
      <c r="GZZ1" s="703"/>
      <c r="HAA1" s="703"/>
      <c r="HAB1" s="703"/>
      <c r="HAC1" s="703"/>
      <c r="HAD1" s="703"/>
      <c r="HAE1" s="703"/>
      <c r="HAF1" s="703"/>
      <c r="HAG1" s="703"/>
      <c r="HAH1" s="703"/>
      <c r="HAI1" s="703"/>
      <c r="HAJ1" s="703"/>
      <c r="HAK1" s="703"/>
      <c r="HAL1" s="703"/>
      <c r="HAM1" s="703"/>
      <c r="HAN1" s="703"/>
      <c r="HAO1" s="703"/>
      <c r="HAP1" s="703"/>
      <c r="HAQ1" s="703"/>
      <c r="HAR1" s="703"/>
      <c r="HAS1" s="703"/>
      <c r="HAT1" s="703"/>
      <c r="HAU1" s="703"/>
      <c r="HAV1" s="703"/>
      <c r="HAW1" s="703"/>
      <c r="HAX1" s="703"/>
      <c r="HAY1" s="703"/>
      <c r="HAZ1" s="703"/>
      <c r="HBA1" s="703"/>
      <c r="HBB1" s="703"/>
      <c r="HBC1" s="703"/>
      <c r="HBD1" s="703"/>
      <c r="HBE1" s="703"/>
      <c r="HBF1" s="703"/>
      <c r="HBG1" s="703"/>
      <c r="HBH1" s="703"/>
      <c r="HBI1" s="703"/>
      <c r="HBJ1" s="703"/>
      <c r="HBK1" s="703"/>
      <c r="HBL1" s="703"/>
      <c r="HBM1" s="703"/>
      <c r="HBN1" s="703"/>
      <c r="HBO1" s="703"/>
      <c r="HBP1" s="703"/>
      <c r="HBQ1" s="703"/>
      <c r="HBR1" s="703"/>
      <c r="HBS1" s="703"/>
      <c r="HBT1" s="703"/>
      <c r="HBU1" s="703"/>
      <c r="HBV1" s="703"/>
      <c r="HBW1" s="703"/>
      <c r="HBX1" s="703"/>
      <c r="HBY1" s="703"/>
      <c r="HBZ1" s="703"/>
      <c r="HCA1" s="703"/>
      <c r="HCB1" s="703"/>
      <c r="HCC1" s="703"/>
      <c r="HCD1" s="703"/>
      <c r="HCE1" s="703"/>
      <c r="HCF1" s="703"/>
      <c r="HCG1" s="703"/>
      <c r="HCH1" s="703"/>
      <c r="HCI1" s="703"/>
      <c r="HCJ1" s="703"/>
      <c r="HCK1" s="703"/>
      <c r="HCL1" s="703"/>
      <c r="HCM1" s="703"/>
      <c r="HCN1" s="703"/>
      <c r="HCO1" s="703"/>
      <c r="HCP1" s="703"/>
      <c r="HCQ1" s="703"/>
      <c r="HCR1" s="703"/>
      <c r="HCS1" s="703"/>
      <c r="HCT1" s="703"/>
      <c r="HCU1" s="703"/>
      <c r="HCV1" s="703"/>
      <c r="HCW1" s="703"/>
      <c r="HCX1" s="703"/>
      <c r="HCY1" s="703"/>
      <c r="HCZ1" s="703"/>
      <c r="HDA1" s="703"/>
      <c r="HDB1" s="703"/>
      <c r="HDC1" s="703"/>
      <c r="HDD1" s="703"/>
      <c r="HDE1" s="703"/>
      <c r="HDF1" s="703"/>
      <c r="HDG1" s="703"/>
      <c r="HDH1" s="703"/>
      <c r="HDI1" s="703"/>
      <c r="HDJ1" s="703"/>
      <c r="HDK1" s="703"/>
      <c r="HDL1" s="703"/>
      <c r="HDM1" s="703"/>
      <c r="HDN1" s="703"/>
      <c r="HDO1" s="703"/>
      <c r="HDP1" s="703"/>
      <c r="HDQ1" s="703"/>
      <c r="HDR1" s="703"/>
      <c r="HDS1" s="703"/>
      <c r="HDT1" s="703"/>
      <c r="HDU1" s="703"/>
      <c r="HDV1" s="703"/>
      <c r="HDW1" s="703"/>
      <c r="HDX1" s="703"/>
      <c r="HDY1" s="703"/>
      <c r="HDZ1" s="703"/>
      <c r="HEA1" s="703"/>
      <c r="HEB1" s="703"/>
      <c r="HEC1" s="703"/>
      <c r="HED1" s="703"/>
      <c r="HEE1" s="703"/>
      <c r="HEF1" s="703"/>
      <c r="HEG1" s="703"/>
      <c r="HEH1" s="703"/>
      <c r="HEI1" s="703"/>
      <c r="HEJ1" s="703"/>
      <c r="HEK1" s="703"/>
      <c r="HEL1" s="703"/>
      <c r="HEM1" s="703"/>
      <c r="HEN1" s="703"/>
      <c r="HEO1" s="703"/>
      <c r="HEP1" s="703"/>
      <c r="HEQ1" s="703"/>
      <c r="HER1" s="703"/>
      <c r="HES1" s="703"/>
      <c r="HET1" s="703"/>
      <c r="HEU1" s="703"/>
      <c r="HEV1" s="703"/>
      <c r="HEW1" s="703"/>
      <c r="HEX1" s="703"/>
      <c r="HEY1" s="703"/>
      <c r="HEZ1" s="703"/>
      <c r="HFA1" s="703"/>
      <c r="HFB1" s="703"/>
      <c r="HFC1" s="703"/>
      <c r="HFD1" s="703"/>
      <c r="HFE1" s="703"/>
      <c r="HFF1" s="703"/>
      <c r="HFG1" s="703"/>
      <c r="HFH1" s="703"/>
      <c r="HFI1" s="703"/>
      <c r="HFJ1" s="703"/>
      <c r="HFK1" s="703"/>
      <c r="HFL1" s="703"/>
      <c r="HFM1" s="703"/>
      <c r="HFN1" s="703"/>
      <c r="HFO1" s="703"/>
      <c r="HFP1" s="703"/>
      <c r="HFQ1" s="703"/>
      <c r="HFR1" s="703"/>
      <c r="HFS1" s="703"/>
      <c r="HFT1" s="703"/>
      <c r="HFU1" s="703"/>
      <c r="HFV1" s="703"/>
      <c r="HFW1" s="703"/>
      <c r="HFX1" s="703"/>
      <c r="HFY1" s="703"/>
      <c r="HFZ1" s="703"/>
      <c r="HGA1" s="703"/>
      <c r="HGB1" s="703"/>
      <c r="HGC1" s="703"/>
      <c r="HGD1" s="703"/>
      <c r="HGE1" s="703"/>
      <c r="HGF1" s="703"/>
      <c r="HGG1" s="703"/>
      <c r="HGH1" s="703"/>
      <c r="HGI1" s="703"/>
      <c r="HGJ1" s="703"/>
      <c r="HGK1" s="703"/>
      <c r="HGL1" s="703"/>
      <c r="HGM1" s="703"/>
      <c r="HGN1" s="703"/>
      <c r="HGO1" s="703"/>
      <c r="HGP1" s="703"/>
      <c r="HGQ1" s="703"/>
      <c r="HGR1" s="703"/>
      <c r="HGS1" s="703"/>
      <c r="HGT1" s="703"/>
      <c r="HGU1" s="703"/>
      <c r="HGV1" s="703"/>
      <c r="HGW1" s="703"/>
      <c r="HGX1" s="703"/>
      <c r="HGY1" s="703"/>
      <c r="HGZ1" s="703"/>
      <c r="HHA1" s="703"/>
      <c r="HHB1" s="703"/>
      <c r="HHC1" s="703"/>
      <c r="HHD1" s="703"/>
      <c r="HHE1" s="703"/>
      <c r="HHF1" s="703"/>
      <c r="HHG1" s="703"/>
      <c r="HHH1" s="703"/>
      <c r="HHI1" s="703"/>
      <c r="HHJ1" s="703"/>
      <c r="HHK1" s="703"/>
      <c r="HHL1" s="703"/>
      <c r="HHM1" s="703"/>
      <c r="HHN1" s="703"/>
      <c r="HHO1" s="703"/>
      <c r="HHP1" s="703"/>
      <c r="HHQ1" s="703"/>
      <c r="HHR1" s="703"/>
      <c r="HHS1" s="703"/>
      <c r="HHT1" s="703"/>
      <c r="HHU1" s="703"/>
      <c r="HHV1" s="703"/>
      <c r="HHW1" s="703"/>
      <c r="HHX1" s="703"/>
      <c r="HHY1" s="703"/>
      <c r="HHZ1" s="703"/>
      <c r="HIA1" s="703"/>
      <c r="HIB1" s="703"/>
      <c r="HIC1" s="703"/>
      <c r="HID1" s="703"/>
      <c r="HIE1" s="703"/>
      <c r="HIF1" s="703"/>
      <c r="HIG1" s="703"/>
      <c r="HIH1" s="703"/>
      <c r="HII1" s="703"/>
      <c r="HIJ1" s="703"/>
      <c r="HIK1" s="703"/>
      <c r="HIL1" s="703"/>
      <c r="HIM1" s="703"/>
      <c r="HIN1" s="703"/>
      <c r="HIO1" s="703"/>
      <c r="HIP1" s="703"/>
      <c r="HIQ1" s="703"/>
      <c r="HIR1" s="703"/>
      <c r="HIS1" s="703"/>
      <c r="HIT1" s="703"/>
      <c r="HIU1" s="703"/>
      <c r="HIV1" s="703"/>
      <c r="HIW1" s="703"/>
      <c r="HIX1" s="703"/>
      <c r="HIY1" s="703"/>
      <c r="HIZ1" s="703"/>
      <c r="HJA1" s="703"/>
      <c r="HJB1" s="703"/>
      <c r="HJC1" s="703"/>
      <c r="HJD1" s="703"/>
      <c r="HJE1" s="703"/>
      <c r="HJF1" s="703"/>
      <c r="HJG1" s="703"/>
      <c r="HJH1" s="703"/>
      <c r="HJI1" s="703"/>
      <c r="HJJ1" s="703"/>
      <c r="HJK1" s="703"/>
      <c r="HJL1" s="703"/>
      <c r="HJM1" s="703"/>
      <c r="HJN1" s="703"/>
      <c r="HJO1" s="703"/>
      <c r="HJP1" s="703"/>
      <c r="HJQ1" s="703"/>
      <c r="HJR1" s="703"/>
      <c r="HJS1" s="703"/>
      <c r="HJT1" s="703"/>
      <c r="HJU1" s="703"/>
      <c r="HJV1" s="703"/>
      <c r="HJW1" s="703"/>
      <c r="HJX1" s="703"/>
      <c r="HJY1" s="703"/>
      <c r="HJZ1" s="703"/>
      <c r="HKA1" s="703"/>
      <c r="HKB1" s="703"/>
      <c r="HKC1" s="703"/>
      <c r="HKD1" s="703"/>
      <c r="HKE1" s="703"/>
      <c r="HKF1" s="703"/>
      <c r="HKG1" s="703"/>
      <c r="HKH1" s="703"/>
      <c r="HKI1" s="703"/>
      <c r="HKJ1" s="703"/>
      <c r="HKK1" s="703"/>
      <c r="HKL1" s="703"/>
      <c r="HKM1" s="703"/>
      <c r="HKN1" s="703"/>
      <c r="HKO1" s="703"/>
      <c r="HKP1" s="703"/>
      <c r="HKQ1" s="703"/>
      <c r="HKR1" s="703"/>
      <c r="HKS1" s="703"/>
      <c r="HKT1" s="703"/>
      <c r="HKU1" s="703"/>
      <c r="HKV1" s="703"/>
      <c r="HKW1" s="703"/>
      <c r="HKX1" s="703"/>
      <c r="HKY1" s="703"/>
      <c r="HKZ1" s="703"/>
      <c r="HLA1" s="703"/>
      <c r="HLB1" s="703"/>
      <c r="HLC1" s="703"/>
      <c r="HLD1" s="703"/>
      <c r="HLE1" s="703"/>
      <c r="HLF1" s="703"/>
      <c r="HLG1" s="703"/>
      <c r="HLH1" s="703"/>
      <c r="HLI1" s="703"/>
      <c r="HLJ1" s="703"/>
      <c r="HLK1" s="703"/>
      <c r="HLL1" s="703"/>
      <c r="HLM1" s="703"/>
      <c r="HLN1" s="703"/>
      <c r="HLO1" s="703"/>
      <c r="HLP1" s="703"/>
      <c r="HLQ1" s="703"/>
      <c r="HLR1" s="703"/>
      <c r="HLS1" s="703"/>
      <c r="HLT1" s="703"/>
      <c r="HLU1" s="703"/>
      <c r="HLV1" s="703"/>
      <c r="HLW1" s="703"/>
      <c r="HLX1" s="703"/>
      <c r="HLY1" s="703"/>
      <c r="HLZ1" s="703"/>
      <c r="HMA1" s="703"/>
      <c r="HMB1" s="703"/>
      <c r="HMC1" s="703"/>
      <c r="HMD1" s="703"/>
      <c r="HME1" s="703"/>
      <c r="HMF1" s="703"/>
      <c r="HMG1" s="703"/>
      <c r="HMH1" s="703"/>
      <c r="HMI1" s="703"/>
      <c r="HMJ1" s="703"/>
      <c r="HMK1" s="703"/>
      <c r="HML1" s="703"/>
      <c r="HMM1" s="703"/>
      <c r="HMN1" s="703"/>
      <c r="HMO1" s="703"/>
      <c r="HMP1" s="703"/>
      <c r="HMQ1" s="703"/>
      <c r="HMR1" s="703"/>
      <c r="HMS1" s="703"/>
      <c r="HMT1" s="703"/>
      <c r="HMU1" s="703"/>
      <c r="HMV1" s="703"/>
      <c r="HMW1" s="703"/>
      <c r="HMX1" s="703"/>
      <c r="HMY1" s="703"/>
      <c r="HMZ1" s="703"/>
      <c r="HNA1" s="703"/>
      <c r="HNB1" s="703"/>
      <c r="HNC1" s="703"/>
      <c r="HND1" s="703"/>
      <c r="HNE1" s="703"/>
      <c r="HNF1" s="703"/>
      <c r="HNG1" s="703"/>
      <c r="HNH1" s="703"/>
      <c r="HNI1" s="703"/>
      <c r="HNJ1" s="703"/>
      <c r="HNK1" s="703"/>
      <c r="HNL1" s="703"/>
      <c r="HNM1" s="703"/>
      <c r="HNN1" s="703"/>
      <c r="HNO1" s="703"/>
      <c r="HNP1" s="703"/>
      <c r="HNQ1" s="703"/>
      <c r="HNR1" s="703"/>
      <c r="HNS1" s="703"/>
      <c r="HNT1" s="703"/>
      <c r="HNU1" s="703"/>
      <c r="HNV1" s="703"/>
      <c r="HNW1" s="703"/>
      <c r="HNX1" s="703"/>
      <c r="HNY1" s="703"/>
      <c r="HNZ1" s="703"/>
      <c r="HOA1" s="703"/>
      <c r="HOB1" s="703"/>
      <c r="HOC1" s="703"/>
      <c r="HOD1" s="703"/>
      <c r="HOE1" s="703"/>
      <c r="HOF1" s="703"/>
      <c r="HOG1" s="703"/>
      <c r="HOH1" s="703"/>
      <c r="HOI1" s="703"/>
      <c r="HOJ1" s="703"/>
      <c r="HOK1" s="703"/>
      <c r="HOL1" s="703"/>
      <c r="HOM1" s="703"/>
      <c r="HON1" s="703"/>
      <c r="HOO1" s="703"/>
      <c r="HOP1" s="703"/>
      <c r="HOQ1" s="703"/>
      <c r="HOR1" s="703"/>
      <c r="HOS1" s="703"/>
      <c r="HOT1" s="703"/>
      <c r="HOU1" s="703"/>
      <c r="HOV1" s="703"/>
      <c r="HOW1" s="703"/>
      <c r="HOX1" s="703"/>
      <c r="HOY1" s="703"/>
      <c r="HOZ1" s="703"/>
      <c r="HPA1" s="703"/>
      <c r="HPB1" s="703"/>
      <c r="HPC1" s="703"/>
      <c r="HPD1" s="703"/>
      <c r="HPE1" s="703"/>
      <c r="HPF1" s="703"/>
      <c r="HPG1" s="703"/>
      <c r="HPH1" s="703"/>
      <c r="HPI1" s="703"/>
      <c r="HPJ1" s="703"/>
      <c r="HPK1" s="703"/>
      <c r="HPL1" s="703"/>
      <c r="HPM1" s="703"/>
      <c r="HPN1" s="703"/>
      <c r="HPO1" s="703"/>
      <c r="HPP1" s="703"/>
      <c r="HPQ1" s="703"/>
      <c r="HPR1" s="703"/>
      <c r="HPS1" s="703"/>
      <c r="HPT1" s="703"/>
      <c r="HPU1" s="703"/>
      <c r="HPV1" s="703"/>
      <c r="HPW1" s="703"/>
      <c r="HPX1" s="703"/>
      <c r="HPY1" s="703"/>
      <c r="HPZ1" s="703"/>
      <c r="HQA1" s="703"/>
      <c r="HQB1" s="703"/>
      <c r="HQC1" s="703"/>
      <c r="HQD1" s="703"/>
      <c r="HQE1" s="703"/>
      <c r="HQF1" s="703"/>
      <c r="HQG1" s="703"/>
      <c r="HQH1" s="703"/>
      <c r="HQI1" s="703"/>
      <c r="HQJ1" s="703"/>
      <c r="HQK1" s="703"/>
      <c r="HQL1" s="703"/>
      <c r="HQM1" s="703"/>
      <c r="HQN1" s="703"/>
      <c r="HQO1" s="703"/>
      <c r="HQP1" s="703"/>
      <c r="HQQ1" s="703"/>
      <c r="HQR1" s="703"/>
      <c r="HQS1" s="703"/>
      <c r="HQT1" s="703"/>
      <c r="HQU1" s="703"/>
      <c r="HQV1" s="703"/>
      <c r="HQW1" s="703"/>
      <c r="HQX1" s="703"/>
      <c r="HQY1" s="703"/>
      <c r="HQZ1" s="703"/>
      <c r="HRA1" s="703"/>
      <c r="HRB1" s="703"/>
      <c r="HRC1" s="703"/>
      <c r="HRD1" s="703"/>
      <c r="HRE1" s="703"/>
      <c r="HRF1" s="703"/>
      <c r="HRG1" s="703"/>
      <c r="HRH1" s="703"/>
      <c r="HRI1" s="703"/>
      <c r="HRJ1" s="703"/>
      <c r="HRK1" s="703"/>
      <c r="HRL1" s="703"/>
      <c r="HRM1" s="703"/>
      <c r="HRN1" s="703"/>
      <c r="HRO1" s="703"/>
      <c r="HRP1" s="703"/>
      <c r="HRQ1" s="703"/>
      <c r="HRR1" s="703"/>
      <c r="HRS1" s="703"/>
      <c r="HRT1" s="703"/>
      <c r="HRU1" s="703"/>
      <c r="HRV1" s="703"/>
      <c r="HRW1" s="703"/>
      <c r="HRX1" s="703"/>
      <c r="HRY1" s="703"/>
      <c r="HRZ1" s="703"/>
      <c r="HSA1" s="703"/>
      <c r="HSB1" s="703"/>
      <c r="HSC1" s="703"/>
      <c r="HSD1" s="703"/>
      <c r="HSE1" s="703"/>
      <c r="HSF1" s="703"/>
      <c r="HSG1" s="703"/>
      <c r="HSH1" s="703"/>
      <c r="HSI1" s="703"/>
      <c r="HSJ1" s="703"/>
      <c r="HSK1" s="703"/>
      <c r="HSL1" s="703"/>
      <c r="HSM1" s="703"/>
      <c r="HSN1" s="703"/>
      <c r="HSO1" s="703"/>
      <c r="HSP1" s="703"/>
      <c r="HSQ1" s="703"/>
      <c r="HSR1" s="703"/>
      <c r="HSS1" s="703"/>
      <c r="HST1" s="703"/>
      <c r="HSU1" s="703"/>
      <c r="HSV1" s="703"/>
      <c r="HSW1" s="703"/>
      <c r="HSX1" s="703"/>
      <c r="HSY1" s="703"/>
      <c r="HSZ1" s="703"/>
      <c r="HTA1" s="703"/>
      <c r="HTB1" s="703"/>
      <c r="HTC1" s="703"/>
      <c r="HTD1" s="703"/>
      <c r="HTE1" s="703"/>
      <c r="HTF1" s="703"/>
      <c r="HTG1" s="703"/>
      <c r="HTH1" s="703"/>
      <c r="HTI1" s="703"/>
      <c r="HTJ1" s="703"/>
      <c r="HTK1" s="703"/>
      <c r="HTL1" s="703"/>
      <c r="HTM1" s="703"/>
      <c r="HTN1" s="703"/>
      <c r="HTO1" s="703"/>
      <c r="HTP1" s="703"/>
      <c r="HTQ1" s="703"/>
      <c r="HTR1" s="703"/>
      <c r="HTS1" s="703"/>
      <c r="HTT1" s="703"/>
      <c r="HTU1" s="703"/>
      <c r="HTV1" s="703"/>
      <c r="HTW1" s="703"/>
      <c r="HTX1" s="703"/>
      <c r="HTY1" s="703"/>
      <c r="HTZ1" s="703"/>
      <c r="HUA1" s="703"/>
      <c r="HUB1" s="703"/>
      <c r="HUC1" s="703"/>
      <c r="HUD1" s="703"/>
      <c r="HUE1" s="703"/>
      <c r="HUF1" s="703"/>
      <c r="HUG1" s="703"/>
      <c r="HUH1" s="703"/>
      <c r="HUI1" s="703"/>
      <c r="HUJ1" s="703"/>
      <c r="HUK1" s="703"/>
      <c r="HUL1" s="703"/>
      <c r="HUM1" s="703"/>
      <c r="HUN1" s="703"/>
      <c r="HUO1" s="703"/>
      <c r="HUP1" s="703"/>
      <c r="HUQ1" s="703"/>
      <c r="HUR1" s="703"/>
      <c r="HUS1" s="703"/>
      <c r="HUT1" s="703"/>
      <c r="HUU1" s="703"/>
      <c r="HUV1" s="703"/>
      <c r="HUW1" s="703"/>
      <c r="HUX1" s="703"/>
      <c r="HUY1" s="703"/>
      <c r="HUZ1" s="703"/>
      <c r="HVA1" s="703"/>
      <c r="HVB1" s="703"/>
      <c r="HVC1" s="703"/>
      <c r="HVD1" s="703"/>
      <c r="HVE1" s="703"/>
      <c r="HVF1" s="703"/>
      <c r="HVG1" s="703"/>
      <c r="HVH1" s="703"/>
      <c r="HVI1" s="703"/>
      <c r="HVJ1" s="703"/>
      <c r="HVK1" s="703"/>
      <c r="HVL1" s="703"/>
      <c r="HVM1" s="703"/>
      <c r="HVN1" s="703"/>
      <c r="HVO1" s="703"/>
      <c r="HVP1" s="703"/>
      <c r="HVQ1" s="703"/>
      <c r="HVR1" s="703"/>
      <c r="HVS1" s="703"/>
      <c r="HVT1" s="703"/>
      <c r="HVU1" s="703"/>
      <c r="HVV1" s="703"/>
      <c r="HVW1" s="703"/>
      <c r="HVX1" s="703"/>
      <c r="HVY1" s="703"/>
      <c r="HVZ1" s="703"/>
      <c r="HWA1" s="703"/>
      <c r="HWB1" s="703"/>
      <c r="HWC1" s="703"/>
      <c r="HWD1" s="703"/>
      <c r="HWE1" s="703"/>
      <c r="HWF1" s="703"/>
      <c r="HWG1" s="703"/>
      <c r="HWH1" s="703"/>
      <c r="HWI1" s="703"/>
      <c r="HWJ1" s="703"/>
      <c r="HWK1" s="703"/>
      <c r="HWL1" s="703"/>
      <c r="HWM1" s="703"/>
      <c r="HWN1" s="703"/>
      <c r="HWO1" s="703"/>
      <c r="HWP1" s="703"/>
      <c r="HWQ1" s="703"/>
      <c r="HWR1" s="703"/>
      <c r="HWS1" s="703"/>
      <c r="HWT1" s="703"/>
      <c r="HWU1" s="703"/>
      <c r="HWV1" s="703"/>
      <c r="HWW1" s="703"/>
      <c r="HWX1" s="703"/>
      <c r="HWY1" s="703"/>
      <c r="HWZ1" s="703"/>
      <c r="HXA1" s="703"/>
      <c r="HXB1" s="703"/>
      <c r="HXC1" s="703"/>
      <c r="HXD1" s="703"/>
      <c r="HXE1" s="703"/>
      <c r="HXF1" s="703"/>
      <c r="HXG1" s="703"/>
      <c r="HXH1" s="703"/>
      <c r="HXI1" s="703"/>
      <c r="HXJ1" s="703"/>
      <c r="HXK1" s="703"/>
      <c r="HXL1" s="703"/>
      <c r="HXM1" s="703"/>
      <c r="HXN1" s="703"/>
      <c r="HXO1" s="703"/>
      <c r="HXP1" s="703"/>
      <c r="HXQ1" s="703"/>
      <c r="HXR1" s="703"/>
      <c r="HXS1" s="703"/>
      <c r="HXT1" s="703"/>
      <c r="HXU1" s="703"/>
      <c r="HXV1" s="703"/>
      <c r="HXW1" s="703"/>
      <c r="HXX1" s="703"/>
      <c r="HXY1" s="703"/>
      <c r="HXZ1" s="703"/>
      <c r="HYA1" s="703"/>
      <c r="HYB1" s="703"/>
      <c r="HYC1" s="703"/>
      <c r="HYD1" s="703"/>
      <c r="HYE1" s="703"/>
      <c r="HYF1" s="703"/>
      <c r="HYG1" s="703"/>
      <c r="HYH1" s="703"/>
      <c r="HYI1" s="703"/>
      <c r="HYJ1" s="703"/>
      <c r="HYK1" s="703"/>
      <c r="HYL1" s="703"/>
      <c r="HYM1" s="703"/>
      <c r="HYN1" s="703"/>
      <c r="HYO1" s="703"/>
      <c r="HYP1" s="703"/>
      <c r="HYQ1" s="703"/>
      <c r="HYR1" s="703"/>
      <c r="HYS1" s="703"/>
      <c r="HYT1" s="703"/>
      <c r="HYU1" s="703"/>
      <c r="HYV1" s="703"/>
      <c r="HYW1" s="703"/>
      <c r="HYX1" s="703"/>
      <c r="HYY1" s="703"/>
      <c r="HYZ1" s="703"/>
      <c r="HZA1" s="703"/>
      <c r="HZB1" s="703"/>
      <c r="HZC1" s="703"/>
      <c r="HZD1" s="703"/>
      <c r="HZE1" s="703"/>
      <c r="HZF1" s="703"/>
      <c r="HZG1" s="703"/>
      <c r="HZH1" s="703"/>
      <c r="HZI1" s="703"/>
      <c r="HZJ1" s="703"/>
      <c r="HZK1" s="703"/>
      <c r="HZL1" s="703"/>
      <c r="HZM1" s="703"/>
      <c r="HZN1" s="703"/>
      <c r="HZO1" s="703"/>
      <c r="HZP1" s="703"/>
      <c r="HZQ1" s="703"/>
      <c r="HZR1" s="703"/>
      <c r="HZS1" s="703"/>
      <c r="HZT1" s="703"/>
      <c r="HZU1" s="703"/>
      <c r="HZV1" s="703"/>
      <c r="HZW1" s="703"/>
      <c r="HZX1" s="703"/>
      <c r="HZY1" s="703"/>
      <c r="HZZ1" s="703"/>
      <c r="IAA1" s="703"/>
      <c r="IAB1" s="703"/>
      <c r="IAC1" s="703"/>
      <c r="IAD1" s="703"/>
      <c r="IAE1" s="703"/>
      <c r="IAF1" s="703"/>
      <c r="IAG1" s="703"/>
      <c r="IAH1" s="703"/>
      <c r="IAI1" s="703"/>
      <c r="IAJ1" s="703"/>
      <c r="IAK1" s="703"/>
      <c r="IAL1" s="703"/>
      <c r="IAM1" s="703"/>
      <c r="IAN1" s="703"/>
      <c r="IAO1" s="703"/>
      <c r="IAP1" s="703"/>
      <c r="IAQ1" s="703"/>
      <c r="IAR1" s="703"/>
      <c r="IAS1" s="703"/>
      <c r="IAT1" s="703"/>
      <c r="IAU1" s="703"/>
      <c r="IAV1" s="703"/>
      <c r="IAW1" s="703"/>
      <c r="IAX1" s="703"/>
      <c r="IAY1" s="703"/>
      <c r="IAZ1" s="703"/>
      <c r="IBA1" s="703"/>
      <c r="IBB1" s="703"/>
      <c r="IBC1" s="703"/>
      <c r="IBD1" s="703"/>
      <c r="IBE1" s="703"/>
      <c r="IBF1" s="703"/>
      <c r="IBG1" s="703"/>
      <c r="IBH1" s="703"/>
      <c r="IBI1" s="703"/>
      <c r="IBJ1" s="703"/>
      <c r="IBK1" s="703"/>
      <c r="IBL1" s="703"/>
      <c r="IBM1" s="703"/>
      <c r="IBN1" s="703"/>
      <c r="IBO1" s="703"/>
      <c r="IBP1" s="703"/>
      <c r="IBQ1" s="703"/>
      <c r="IBR1" s="703"/>
      <c r="IBS1" s="703"/>
      <c r="IBT1" s="703"/>
      <c r="IBU1" s="703"/>
      <c r="IBV1" s="703"/>
      <c r="IBW1" s="703"/>
      <c r="IBX1" s="703"/>
      <c r="IBY1" s="703"/>
      <c r="IBZ1" s="703"/>
      <c r="ICA1" s="703"/>
      <c r="ICB1" s="703"/>
      <c r="ICC1" s="703"/>
      <c r="ICD1" s="703"/>
      <c r="ICE1" s="703"/>
      <c r="ICF1" s="703"/>
      <c r="ICG1" s="703"/>
      <c r="ICH1" s="703"/>
      <c r="ICI1" s="703"/>
      <c r="ICJ1" s="703"/>
      <c r="ICK1" s="703"/>
      <c r="ICL1" s="703"/>
      <c r="ICM1" s="703"/>
      <c r="ICN1" s="703"/>
      <c r="ICO1" s="703"/>
      <c r="ICP1" s="703"/>
      <c r="ICQ1" s="703"/>
      <c r="ICR1" s="703"/>
      <c r="ICS1" s="703"/>
      <c r="ICT1" s="703"/>
      <c r="ICU1" s="703"/>
      <c r="ICV1" s="703"/>
      <c r="ICW1" s="703"/>
      <c r="ICX1" s="703"/>
      <c r="ICY1" s="703"/>
      <c r="ICZ1" s="703"/>
      <c r="IDA1" s="703"/>
      <c r="IDB1" s="703"/>
      <c r="IDC1" s="703"/>
      <c r="IDD1" s="703"/>
      <c r="IDE1" s="703"/>
      <c r="IDF1" s="703"/>
      <c r="IDG1" s="703"/>
      <c r="IDH1" s="703"/>
      <c r="IDI1" s="703"/>
      <c r="IDJ1" s="703"/>
      <c r="IDK1" s="703"/>
      <c r="IDL1" s="703"/>
      <c r="IDM1" s="703"/>
      <c r="IDN1" s="703"/>
      <c r="IDO1" s="703"/>
      <c r="IDP1" s="703"/>
      <c r="IDQ1" s="703"/>
      <c r="IDR1" s="703"/>
      <c r="IDS1" s="703"/>
      <c r="IDT1" s="703"/>
      <c r="IDU1" s="703"/>
      <c r="IDV1" s="703"/>
      <c r="IDW1" s="703"/>
      <c r="IDX1" s="703"/>
      <c r="IDY1" s="703"/>
      <c r="IDZ1" s="703"/>
      <c r="IEA1" s="703"/>
      <c r="IEB1" s="703"/>
      <c r="IEC1" s="703"/>
      <c r="IED1" s="703"/>
      <c r="IEE1" s="703"/>
      <c r="IEF1" s="703"/>
      <c r="IEG1" s="703"/>
      <c r="IEH1" s="703"/>
      <c r="IEI1" s="703"/>
      <c r="IEJ1" s="703"/>
      <c r="IEK1" s="703"/>
      <c r="IEL1" s="703"/>
      <c r="IEM1" s="703"/>
      <c r="IEN1" s="703"/>
      <c r="IEO1" s="703"/>
      <c r="IEP1" s="703"/>
      <c r="IEQ1" s="703"/>
      <c r="IER1" s="703"/>
      <c r="IES1" s="703"/>
      <c r="IET1" s="703"/>
      <c r="IEU1" s="703"/>
      <c r="IEV1" s="703"/>
      <c r="IEW1" s="703"/>
      <c r="IEX1" s="703"/>
      <c r="IEY1" s="703"/>
      <c r="IEZ1" s="703"/>
      <c r="IFA1" s="703"/>
      <c r="IFB1" s="703"/>
      <c r="IFC1" s="703"/>
      <c r="IFD1" s="703"/>
      <c r="IFE1" s="703"/>
      <c r="IFF1" s="703"/>
      <c r="IFG1" s="703"/>
      <c r="IFH1" s="703"/>
      <c r="IFI1" s="703"/>
      <c r="IFJ1" s="703"/>
      <c r="IFK1" s="703"/>
      <c r="IFL1" s="703"/>
      <c r="IFM1" s="703"/>
      <c r="IFN1" s="703"/>
      <c r="IFO1" s="703"/>
      <c r="IFP1" s="703"/>
      <c r="IFQ1" s="703"/>
      <c r="IFR1" s="703"/>
      <c r="IFS1" s="703"/>
      <c r="IFT1" s="703"/>
      <c r="IFU1" s="703"/>
      <c r="IFV1" s="703"/>
      <c r="IFW1" s="703"/>
      <c r="IFX1" s="703"/>
      <c r="IFY1" s="703"/>
      <c r="IFZ1" s="703"/>
      <c r="IGA1" s="703"/>
      <c r="IGB1" s="703"/>
      <c r="IGC1" s="703"/>
      <c r="IGD1" s="703"/>
      <c r="IGE1" s="703"/>
      <c r="IGF1" s="703"/>
      <c r="IGG1" s="703"/>
      <c r="IGH1" s="703"/>
      <c r="IGI1" s="703"/>
      <c r="IGJ1" s="703"/>
      <c r="IGK1" s="703"/>
      <c r="IGL1" s="703"/>
      <c r="IGM1" s="703"/>
      <c r="IGN1" s="703"/>
      <c r="IGO1" s="703"/>
      <c r="IGP1" s="703"/>
      <c r="IGQ1" s="703"/>
      <c r="IGR1" s="703"/>
      <c r="IGS1" s="703"/>
      <c r="IGT1" s="703"/>
      <c r="IGU1" s="703"/>
      <c r="IGV1" s="703"/>
      <c r="IGW1" s="703"/>
      <c r="IGX1" s="703"/>
      <c r="IGY1" s="703"/>
      <c r="IGZ1" s="703"/>
      <c r="IHA1" s="703"/>
      <c r="IHB1" s="703"/>
      <c r="IHC1" s="703"/>
      <c r="IHD1" s="703"/>
      <c r="IHE1" s="703"/>
      <c r="IHF1" s="703"/>
      <c r="IHG1" s="703"/>
      <c r="IHH1" s="703"/>
      <c r="IHI1" s="703"/>
      <c r="IHJ1" s="703"/>
      <c r="IHK1" s="703"/>
      <c r="IHL1" s="703"/>
      <c r="IHM1" s="703"/>
      <c r="IHN1" s="703"/>
      <c r="IHO1" s="703"/>
      <c r="IHP1" s="703"/>
      <c r="IHQ1" s="703"/>
      <c r="IHR1" s="703"/>
      <c r="IHS1" s="703"/>
      <c r="IHT1" s="703"/>
      <c r="IHU1" s="703"/>
      <c r="IHV1" s="703"/>
      <c r="IHW1" s="703"/>
      <c r="IHX1" s="703"/>
      <c r="IHY1" s="703"/>
      <c r="IHZ1" s="703"/>
      <c r="IIA1" s="703"/>
      <c r="IIB1" s="703"/>
      <c r="IIC1" s="703"/>
      <c r="IID1" s="703"/>
      <c r="IIE1" s="703"/>
      <c r="IIF1" s="703"/>
      <c r="IIG1" s="703"/>
      <c r="IIH1" s="703"/>
      <c r="III1" s="703"/>
      <c r="IIJ1" s="703"/>
      <c r="IIK1" s="703"/>
      <c r="IIL1" s="703"/>
      <c r="IIM1" s="703"/>
      <c r="IIN1" s="703"/>
      <c r="IIO1" s="703"/>
      <c r="IIP1" s="703"/>
      <c r="IIQ1" s="703"/>
      <c r="IIR1" s="703"/>
      <c r="IIS1" s="703"/>
      <c r="IIT1" s="703"/>
      <c r="IIU1" s="703"/>
      <c r="IIV1" s="703"/>
      <c r="IIW1" s="703"/>
      <c r="IIX1" s="703"/>
      <c r="IIY1" s="703"/>
      <c r="IIZ1" s="703"/>
      <c r="IJA1" s="703"/>
      <c r="IJB1" s="703"/>
      <c r="IJC1" s="703"/>
      <c r="IJD1" s="703"/>
      <c r="IJE1" s="703"/>
      <c r="IJF1" s="703"/>
      <c r="IJG1" s="703"/>
      <c r="IJH1" s="703"/>
      <c r="IJI1" s="703"/>
      <c r="IJJ1" s="703"/>
      <c r="IJK1" s="703"/>
      <c r="IJL1" s="703"/>
      <c r="IJM1" s="703"/>
      <c r="IJN1" s="703"/>
      <c r="IJO1" s="703"/>
      <c r="IJP1" s="703"/>
      <c r="IJQ1" s="703"/>
      <c r="IJR1" s="703"/>
      <c r="IJS1" s="703"/>
      <c r="IJT1" s="703"/>
      <c r="IJU1" s="703"/>
      <c r="IJV1" s="703"/>
      <c r="IJW1" s="703"/>
      <c r="IJX1" s="703"/>
      <c r="IJY1" s="703"/>
      <c r="IJZ1" s="703"/>
      <c r="IKA1" s="703"/>
      <c r="IKB1" s="703"/>
      <c r="IKC1" s="703"/>
      <c r="IKD1" s="703"/>
      <c r="IKE1" s="703"/>
      <c r="IKF1" s="703"/>
      <c r="IKG1" s="703"/>
      <c r="IKH1" s="703"/>
      <c r="IKI1" s="703"/>
      <c r="IKJ1" s="703"/>
      <c r="IKK1" s="703"/>
      <c r="IKL1" s="703"/>
      <c r="IKM1" s="703"/>
      <c r="IKN1" s="703"/>
      <c r="IKO1" s="703"/>
      <c r="IKP1" s="703"/>
      <c r="IKQ1" s="703"/>
      <c r="IKR1" s="703"/>
      <c r="IKS1" s="703"/>
      <c r="IKT1" s="703"/>
      <c r="IKU1" s="703"/>
      <c r="IKV1" s="703"/>
      <c r="IKW1" s="703"/>
      <c r="IKX1" s="703"/>
      <c r="IKY1" s="703"/>
      <c r="IKZ1" s="703"/>
      <c r="ILA1" s="703"/>
      <c r="ILB1" s="703"/>
      <c r="ILC1" s="703"/>
      <c r="ILD1" s="703"/>
      <c r="ILE1" s="703"/>
      <c r="ILF1" s="703"/>
      <c r="ILG1" s="703"/>
      <c r="ILH1" s="703"/>
      <c r="ILI1" s="703"/>
      <c r="ILJ1" s="703"/>
      <c r="ILK1" s="703"/>
      <c r="ILL1" s="703"/>
      <c r="ILM1" s="703"/>
      <c r="ILN1" s="703"/>
      <c r="ILO1" s="703"/>
      <c r="ILP1" s="703"/>
      <c r="ILQ1" s="703"/>
      <c r="ILR1" s="703"/>
      <c r="ILS1" s="703"/>
      <c r="ILT1" s="703"/>
      <c r="ILU1" s="703"/>
      <c r="ILV1" s="703"/>
      <c r="ILW1" s="703"/>
      <c r="ILX1" s="703"/>
      <c r="ILY1" s="703"/>
      <c r="ILZ1" s="703"/>
      <c r="IMA1" s="703"/>
      <c r="IMB1" s="703"/>
      <c r="IMC1" s="703"/>
      <c r="IMD1" s="703"/>
      <c r="IME1" s="703"/>
      <c r="IMF1" s="703"/>
      <c r="IMG1" s="703"/>
      <c r="IMH1" s="703"/>
      <c r="IMI1" s="703"/>
      <c r="IMJ1" s="703"/>
      <c r="IMK1" s="703"/>
      <c r="IML1" s="703"/>
      <c r="IMM1" s="703"/>
      <c r="IMN1" s="703"/>
      <c r="IMO1" s="703"/>
      <c r="IMP1" s="703"/>
      <c r="IMQ1" s="703"/>
      <c r="IMR1" s="703"/>
      <c r="IMS1" s="703"/>
      <c r="IMT1" s="703"/>
      <c r="IMU1" s="703"/>
      <c r="IMV1" s="703"/>
      <c r="IMW1" s="703"/>
      <c r="IMX1" s="703"/>
      <c r="IMY1" s="703"/>
      <c r="IMZ1" s="703"/>
      <c r="INA1" s="703"/>
      <c r="INB1" s="703"/>
      <c r="INC1" s="703"/>
      <c r="IND1" s="703"/>
      <c r="INE1" s="703"/>
      <c r="INF1" s="703"/>
      <c r="ING1" s="703"/>
      <c r="INH1" s="703"/>
      <c r="INI1" s="703"/>
      <c r="INJ1" s="703"/>
      <c r="INK1" s="703"/>
      <c r="INL1" s="703"/>
      <c r="INM1" s="703"/>
      <c r="INN1" s="703"/>
      <c r="INO1" s="703"/>
      <c r="INP1" s="703"/>
      <c r="INQ1" s="703"/>
      <c r="INR1" s="703"/>
      <c r="INS1" s="703"/>
      <c r="INT1" s="703"/>
      <c r="INU1" s="703"/>
      <c r="INV1" s="703"/>
      <c r="INW1" s="703"/>
      <c r="INX1" s="703"/>
      <c r="INY1" s="703"/>
      <c r="INZ1" s="703"/>
      <c r="IOA1" s="703"/>
      <c r="IOB1" s="703"/>
      <c r="IOC1" s="703"/>
      <c r="IOD1" s="703"/>
      <c r="IOE1" s="703"/>
      <c r="IOF1" s="703"/>
      <c r="IOG1" s="703"/>
      <c r="IOH1" s="703"/>
      <c r="IOI1" s="703"/>
      <c r="IOJ1" s="703"/>
      <c r="IOK1" s="703"/>
      <c r="IOL1" s="703"/>
      <c r="IOM1" s="703"/>
      <c r="ION1" s="703"/>
      <c r="IOO1" s="703"/>
      <c r="IOP1" s="703"/>
      <c r="IOQ1" s="703"/>
      <c r="IOR1" s="703"/>
      <c r="IOS1" s="703"/>
      <c r="IOT1" s="703"/>
      <c r="IOU1" s="703"/>
      <c r="IOV1" s="703"/>
      <c r="IOW1" s="703"/>
      <c r="IOX1" s="703"/>
      <c r="IOY1" s="703"/>
      <c r="IOZ1" s="703"/>
      <c r="IPA1" s="703"/>
      <c r="IPB1" s="703"/>
      <c r="IPC1" s="703"/>
      <c r="IPD1" s="703"/>
      <c r="IPE1" s="703"/>
      <c r="IPF1" s="703"/>
      <c r="IPG1" s="703"/>
      <c r="IPH1" s="703"/>
      <c r="IPI1" s="703"/>
      <c r="IPJ1" s="703"/>
      <c r="IPK1" s="703"/>
      <c r="IPL1" s="703"/>
      <c r="IPM1" s="703"/>
      <c r="IPN1" s="703"/>
      <c r="IPO1" s="703"/>
      <c r="IPP1" s="703"/>
      <c r="IPQ1" s="703"/>
      <c r="IPR1" s="703"/>
      <c r="IPS1" s="703"/>
      <c r="IPT1" s="703"/>
      <c r="IPU1" s="703"/>
      <c r="IPV1" s="703"/>
      <c r="IPW1" s="703"/>
      <c r="IPX1" s="703"/>
      <c r="IPY1" s="703"/>
      <c r="IPZ1" s="703"/>
      <c r="IQA1" s="703"/>
      <c r="IQB1" s="703"/>
      <c r="IQC1" s="703"/>
      <c r="IQD1" s="703"/>
      <c r="IQE1" s="703"/>
      <c r="IQF1" s="703"/>
      <c r="IQG1" s="703"/>
      <c r="IQH1" s="703"/>
      <c r="IQI1" s="703"/>
      <c r="IQJ1" s="703"/>
      <c r="IQK1" s="703"/>
      <c r="IQL1" s="703"/>
      <c r="IQM1" s="703"/>
      <c r="IQN1" s="703"/>
      <c r="IQO1" s="703"/>
      <c r="IQP1" s="703"/>
      <c r="IQQ1" s="703"/>
      <c r="IQR1" s="703"/>
      <c r="IQS1" s="703"/>
      <c r="IQT1" s="703"/>
      <c r="IQU1" s="703"/>
      <c r="IQV1" s="703"/>
      <c r="IQW1" s="703"/>
      <c r="IQX1" s="703"/>
      <c r="IQY1" s="703"/>
      <c r="IQZ1" s="703"/>
      <c r="IRA1" s="703"/>
      <c r="IRB1" s="703"/>
      <c r="IRC1" s="703"/>
      <c r="IRD1" s="703"/>
      <c r="IRE1" s="703"/>
      <c r="IRF1" s="703"/>
      <c r="IRG1" s="703"/>
      <c r="IRH1" s="703"/>
      <c r="IRI1" s="703"/>
      <c r="IRJ1" s="703"/>
      <c r="IRK1" s="703"/>
      <c r="IRL1" s="703"/>
      <c r="IRM1" s="703"/>
      <c r="IRN1" s="703"/>
      <c r="IRO1" s="703"/>
      <c r="IRP1" s="703"/>
      <c r="IRQ1" s="703"/>
      <c r="IRR1" s="703"/>
      <c r="IRS1" s="703"/>
      <c r="IRT1" s="703"/>
      <c r="IRU1" s="703"/>
      <c r="IRV1" s="703"/>
      <c r="IRW1" s="703"/>
      <c r="IRX1" s="703"/>
      <c r="IRY1" s="703"/>
      <c r="IRZ1" s="703"/>
      <c r="ISA1" s="703"/>
      <c r="ISB1" s="703"/>
      <c r="ISC1" s="703"/>
      <c r="ISD1" s="703"/>
      <c r="ISE1" s="703"/>
      <c r="ISF1" s="703"/>
      <c r="ISG1" s="703"/>
      <c r="ISH1" s="703"/>
      <c r="ISI1" s="703"/>
      <c r="ISJ1" s="703"/>
      <c r="ISK1" s="703"/>
      <c r="ISL1" s="703"/>
      <c r="ISM1" s="703"/>
      <c r="ISN1" s="703"/>
      <c r="ISO1" s="703"/>
      <c r="ISP1" s="703"/>
      <c r="ISQ1" s="703"/>
      <c r="ISR1" s="703"/>
      <c r="ISS1" s="703"/>
      <c r="IST1" s="703"/>
      <c r="ISU1" s="703"/>
      <c r="ISV1" s="703"/>
      <c r="ISW1" s="703"/>
      <c r="ISX1" s="703"/>
      <c r="ISY1" s="703"/>
      <c r="ISZ1" s="703"/>
      <c r="ITA1" s="703"/>
      <c r="ITB1" s="703"/>
      <c r="ITC1" s="703"/>
      <c r="ITD1" s="703"/>
      <c r="ITE1" s="703"/>
      <c r="ITF1" s="703"/>
      <c r="ITG1" s="703"/>
      <c r="ITH1" s="703"/>
      <c r="ITI1" s="703"/>
      <c r="ITJ1" s="703"/>
      <c r="ITK1" s="703"/>
      <c r="ITL1" s="703"/>
      <c r="ITM1" s="703"/>
      <c r="ITN1" s="703"/>
      <c r="ITO1" s="703"/>
      <c r="ITP1" s="703"/>
      <c r="ITQ1" s="703"/>
      <c r="ITR1" s="703"/>
      <c r="ITS1" s="703"/>
      <c r="ITT1" s="703"/>
      <c r="ITU1" s="703"/>
      <c r="ITV1" s="703"/>
      <c r="ITW1" s="703"/>
      <c r="ITX1" s="703"/>
      <c r="ITY1" s="703"/>
      <c r="ITZ1" s="703"/>
      <c r="IUA1" s="703"/>
      <c r="IUB1" s="703"/>
      <c r="IUC1" s="703"/>
      <c r="IUD1" s="703"/>
      <c r="IUE1" s="703"/>
      <c r="IUF1" s="703"/>
      <c r="IUG1" s="703"/>
      <c r="IUH1" s="703"/>
      <c r="IUI1" s="703"/>
      <c r="IUJ1" s="703"/>
      <c r="IUK1" s="703"/>
      <c r="IUL1" s="703"/>
      <c r="IUM1" s="703"/>
      <c r="IUN1" s="703"/>
      <c r="IUO1" s="703"/>
      <c r="IUP1" s="703"/>
      <c r="IUQ1" s="703"/>
      <c r="IUR1" s="703"/>
      <c r="IUS1" s="703"/>
      <c r="IUT1" s="703"/>
      <c r="IUU1" s="703"/>
      <c r="IUV1" s="703"/>
      <c r="IUW1" s="703"/>
      <c r="IUX1" s="703"/>
      <c r="IUY1" s="703"/>
      <c r="IUZ1" s="703"/>
      <c r="IVA1" s="703"/>
      <c r="IVB1" s="703"/>
      <c r="IVC1" s="703"/>
      <c r="IVD1" s="703"/>
      <c r="IVE1" s="703"/>
      <c r="IVF1" s="703"/>
      <c r="IVG1" s="703"/>
      <c r="IVH1" s="703"/>
      <c r="IVI1" s="703"/>
      <c r="IVJ1" s="703"/>
      <c r="IVK1" s="703"/>
      <c r="IVL1" s="703"/>
      <c r="IVM1" s="703"/>
      <c r="IVN1" s="703"/>
      <c r="IVO1" s="703"/>
      <c r="IVP1" s="703"/>
      <c r="IVQ1" s="703"/>
      <c r="IVR1" s="703"/>
      <c r="IVS1" s="703"/>
      <c r="IVT1" s="703"/>
      <c r="IVU1" s="703"/>
      <c r="IVV1" s="703"/>
      <c r="IVW1" s="703"/>
      <c r="IVX1" s="703"/>
      <c r="IVY1" s="703"/>
      <c r="IVZ1" s="703"/>
      <c r="IWA1" s="703"/>
      <c r="IWB1" s="703"/>
      <c r="IWC1" s="703"/>
      <c r="IWD1" s="703"/>
      <c r="IWE1" s="703"/>
      <c r="IWF1" s="703"/>
      <c r="IWG1" s="703"/>
      <c r="IWH1" s="703"/>
      <c r="IWI1" s="703"/>
      <c r="IWJ1" s="703"/>
      <c r="IWK1" s="703"/>
      <c r="IWL1" s="703"/>
      <c r="IWM1" s="703"/>
      <c r="IWN1" s="703"/>
      <c r="IWO1" s="703"/>
      <c r="IWP1" s="703"/>
      <c r="IWQ1" s="703"/>
      <c r="IWR1" s="703"/>
      <c r="IWS1" s="703"/>
      <c r="IWT1" s="703"/>
      <c r="IWU1" s="703"/>
      <c r="IWV1" s="703"/>
      <c r="IWW1" s="703"/>
      <c r="IWX1" s="703"/>
      <c r="IWY1" s="703"/>
      <c r="IWZ1" s="703"/>
      <c r="IXA1" s="703"/>
      <c r="IXB1" s="703"/>
      <c r="IXC1" s="703"/>
      <c r="IXD1" s="703"/>
      <c r="IXE1" s="703"/>
      <c r="IXF1" s="703"/>
      <c r="IXG1" s="703"/>
      <c r="IXH1" s="703"/>
      <c r="IXI1" s="703"/>
      <c r="IXJ1" s="703"/>
      <c r="IXK1" s="703"/>
      <c r="IXL1" s="703"/>
      <c r="IXM1" s="703"/>
      <c r="IXN1" s="703"/>
      <c r="IXO1" s="703"/>
      <c r="IXP1" s="703"/>
      <c r="IXQ1" s="703"/>
      <c r="IXR1" s="703"/>
      <c r="IXS1" s="703"/>
      <c r="IXT1" s="703"/>
      <c r="IXU1" s="703"/>
      <c r="IXV1" s="703"/>
      <c r="IXW1" s="703"/>
      <c r="IXX1" s="703"/>
      <c r="IXY1" s="703"/>
      <c r="IXZ1" s="703"/>
      <c r="IYA1" s="703"/>
      <c r="IYB1" s="703"/>
      <c r="IYC1" s="703"/>
      <c r="IYD1" s="703"/>
      <c r="IYE1" s="703"/>
      <c r="IYF1" s="703"/>
      <c r="IYG1" s="703"/>
      <c r="IYH1" s="703"/>
      <c r="IYI1" s="703"/>
      <c r="IYJ1" s="703"/>
      <c r="IYK1" s="703"/>
      <c r="IYL1" s="703"/>
      <c r="IYM1" s="703"/>
      <c r="IYN1" s="703"/>
      <c r="IYO1" s="703"/>
      <c r="IYP1" s="703"/>
      <c r="IYQ1" s="703"/>
      <c r="IYR1" s="703"/>
      <c r="IYS1" s="703"/>
      <c r="IYT1" s="703"/>
      <c r="IYU1" s="703"/>
      <c r="IYV1" s="703"/>
      <c r="IYW1" s="703"/>
      <c r="IYX1" s="703"/>
      <c r="IYY1" s="703"/>
      <c r="IYZ1" s="703"/>
      <c r="IZA1" s="703"/>
      <c r="IZB1" s="703"/>
      <c r="IZC1" s="703"/>
      <c r="IZD1" s="703"/>
      <c r="IZE1" s="703"/>
      <c r="IZF1" s="703"/>
      <c r="IZG1" s="703"/>
      <c r="IZH1" s="703"/>
      <c r="IZI1" s="703"/>
      <c r="IZJ1" s="703"/>
      <c r="IZK1" s="703"/>
      <c r="IZL1" s="703"/>
      <c r="IZM1" s="703"/>
      <c r="IZN1" s="703"/>
      <c r="IZO1" s="703"/>
      <c r="IZP1" s="703"/>
      <c r="IZQ1" s="703"/>
      <c r="IZR1" s="703"/>
      <c r="IZS1" s="703"/>
      <c r="IZT1" s="703"/>
      <c r="IZU1" s="703"/>
      <c r="IZV1" s="703"/>
      <c r="IZW1" s="703"/>
      <c r="IZX1" s="703"/>
      <c r="IZY1" s="703"/>
      <c r="IZZ1" s="703"/>
      <c r="JAA1" s="703"/>
      <c r="JAB1" s="703"/>
      <c r="JAC1" s="703"/>
      <c r="JAD1" s="703"/>
      <c r="JAE1" s="703"/>
      <c r="JAF1" s="703"/>
      <c r="JAG1" s="703"/>
      <c r="JAH1" s="703"/>
      <c r="JAI1" s="703"/>
      <c r="JAJ1" s="703"/>
      <c r="JAK1" s="703"/>
      <c r="JAL1" s="703"/>
      <c r="JAM1" s="703"/>
      <c r="JAN1" s="703"/>
      <c r="JAO1" s="703"/>
      <c r="JAP1" s="703"/>
      <c r="JAQ1" s="703"/>
      <c r="JAR1" s="703"/>
      <c r="JAS1" s="703"/>
      <c r="JAT1" s="703"/>
      <c r="JAU1" s="703"/>
      <c r="JAV1" s="703"/>
      <c r="JAW1" s="703"/>
      <c r="JAX1" s="703"/>
      <c r="JAY1" s="703"/>
      <c r="JAZ1" s="703"/>
      <c r="JBA1" s="703"/>
      <c r="JBB1" s="703"/>
      <c r="JBC1" s="703"/>
      <c r="JBD1" s="703"/>
      <c r="JBE1" s="703"/>
      <c r="JBF1" s="703"/>
      <c r="JBG1" s="703"/>
      <c r="JBH1" s="703"/>
      <c r="JBI1" s="703"/>
      <c r="JBJ1" s="703"/>
      <c r="JBK1" s="703"/>
      <c r="JBL1" s="703"/>
      <c r="JBM1" s="703"/>
      <c r="JBN1" s="703"/>
      <c r="JBO1" s="703"/>
      <c r="JBP1" s="703"/>
      <c r="JBQ1" s="703"/>
      <c r="JBR1" s="703"/>
      <c r="JBS1" s="703"/>
      <c r="JBT1" s="703"/>
      <c r="JBU1" s="703"/>
      <c r="JBV1" s="703"/>
      <c r="JBW1" s="703"/>
      <c r="JBX1" s="703"/>
      <c r="JBY1" s="703"/>
      <c r="JBZ1" s="703"/>
      <c r="JCA1" s="703"/>
      <c r="JCB1" s="703"/>
      <c r="JCC1" s="703"/>
      <c r="JCD1" s="703"/>
      <c r="JCE1" s="703"/>
      <c r="JCF1" s="703"/>
      <c r="JCG1" s="703"/>
      <c r="JCH1" s="703"/>
      <c r="JCI1" s="703"/>
      <c r="JCJ1" s="703"/>
      <c r="JCK1" s="703"/>
      <c r="JCL1" s="703"/>
      <c r="JCM1" s="703"/>
      <c r="JCN1" s="703"/>
      <c r="JCO1" s="703"/>
      <c r="JCP1" s="703"/>
      <c r="JCQ1" s="703"/>
      <c r="JCR1" s="703"/>
      <c r="JCS1" s="703"/>
      <c r="JCT1" s="703"/>
      <c r="JCU1" s="703"/>
      <c r="JCV1" s="703"/>
      <c r="JCW1" s="703"/>
      <c r="JCX1" s="703"/>
      <c r="JCY1" s="703"/>
      <c r="JCZ1" s="703"/>
      <c r="JDA1" s="703"/>
      <c r="JDB1" s="703"/>
      <c r="JDC1" s="703"/>
      <c r="JDD1" s="703"/>
      <c r="JDE1" s="703"/>
      <c r="JDF1" s="703"/>
      <c r="JDG1" s="703"/>
      <c r="JDH1" s="703"/>
      <c r="JDI1" s="703"/>
      <c r="JDJ1" s="703"/>
      <c r="JDK1" s="703"/>
      <c r="JDL1" s="703"/>
      <c r="JDM1" s="703"/>
      <c r="JDN1" s="703"/>
      <c r="JDO1" s="703"/>
      <c r="JDP1" s="703"/>
      <c r="JDQ1" s="703"/>
      <c r="JDR1" s="703"/>
      <c r="JDS1" s="703"/>
      <c r="JDT1" s="703"/>
      <c r="JDU1" s="703"/>
      <c r="JDV1" s="703"/>
      <c r="JDW1" s="703"/>
      <c r="JDX1" s="703"/>
      <c r="JDY1" s="703"/>
      <c r="JDZ1" s="703"/>
      <c r="JEA1" s="703"/>
      <c r="JEB1" s="703"/>
      <c r="JEC1" s="703"/>
      <c r="JED1" s="703"/>
      <c r="JEE1" s="703"/>
      <c r="JEF1" s="703"/>
      <c r="JEG1" s="703"/>
      <c r="JEH1" s="703"/>
      <c r="JEI1" s="703"/>
      <c r="JEJ1" s="703"/>
      <c r="JEK1" s="703"/>
      <c r="JEL1" s="703"/>
      <c r="JEM1" s="703"/>
      <c r="JEN1" s="703"/>
      <c r="JEO1" s="703"/>
      <c r="JEP1" s="703"/>
      <c r="JEQ1" s="703"/>
      <c r="JER1" s="703"/>
      <c r="JES1" s="703"/>
      <c r="JET1" s="703"/>
      <c r="JEU1" s="703"/>
      <c r="JEV1" s="703"/>
      <c r="JEW1" s="703"/>
      <c r="JEX1" s="703"/>
      <c r="JEY1" s="703"/>
      <c r="JEZ1" s="703"/>
      <c r="JFA1" s="703"/>
      <c r="JFB1" s="703"/>
      <c r="JFC1" s="703"/>
      <c r="JFD1" s="703"/>
      <c r="JFE1" s="703"/>
      <c r="JFF1" s="703"/>
      <c r="JFG1" s="703"/>
      <c r="JFH1" s="703"/>
      <c r="JFI1" s="703"/>
      <c r="JFJ1" s="703"/>
      <c r="JFK1" s="703"/>
      <c r="JFL1" s="703"/>
      <c r="JFM1" s="703"/>
      <c r="JFN1" s="703"/>
      <c r="JFO1" s="703"/>
      <c r="JFP1" s="703"/>
      <c r="JFQ1" s="703"/>
      <c r="JFR1" s="703"/>
      <c r="JFS1" s="703"/>
      <c r="JFT1" s="703"/>
      <c r="JFU1" s="703"/>
      <c r="JFV1" s="703"/>
      <c r="JFW1" s="703"/>
      <c r="JFX1" s="703"/>
      <c r="JFY1" s="703"/>
      <c r="JFZ1" s="703"/>
      <c r="JGA1" s="703"/>
      <c r="JGB1" s="703"/>
      <c r="JGC1" s="703"/>
      <c r="JGD1" s="703"/>
      <c r="JGE1" s="703"/>
      <c r="JGF1" s="703"/>
      <c r="JGG1" s="703"/>
      <c r="JGH1" s="703"/>
      <c r="JGI1" s="703"/>
      <c r="JGJ1" s="703"/>
      <c r="JGK1" s="703"/>
      <c r="JGL1" s="703"/>
      <c r="JGM1" s="703"/>
      <c r="JGN1" s="703"/>
      <c r="JGO1" s="703"/>
      <c r="JGP1" s="703"/>
      <c r="JGQ1" s="703"/>
      <c r="JGR1" s="703"/>
      <c r="JGS1" s="703"/>
      <c r="JGT1" s="703"/>
      <c r="JGU1" s="703"/>
      <c r="JGV1" s="703"/>
      <c r="JGW1" s="703"/>
      <c r="JGX1" s="703"/>
      <c r="JGY1" s="703"/>
      <c r="JGZ1" s="703"/>
      <c r="JHA1" s="703"/>
      <c r="JHB1" s="703"/>
      <c r="JHC1" s="703"/>
      <c r="JHD1" s="703"/>
      <c r="JHE1" s="703"/>
      <c r="JHF1" s="703"/>
      <c r="JHG1" s="703"/>
      <c r="JHH1" s="703"/>
      <c r="JHI1" s="703"/>
      <c r="JHJ1" s="703"/>
      <c r="JHK1" s="703"/>
      <c r="JHL1" s="703"/>
      <c r="JHM1" s="703"/>
      <c r="JHN1" s="703"/>
      <c r="JHO1" s="703"/>
      <c r="JHP1" s="703"/>
      <c r="JHQ1" s="703"/>
      <c r="JHR1" s="703"/>
      <c r="JHS1" s="703"/>
      <c r="JHT1" s="703"/>
      <c r="JHU1" s="703"/>
      <c r="JHV1" s="703"/>
      <c r="JHW1" s="703"/>
      <c r="JHX1" s="703"/>
      <c r="JHY1" s="703"/>
      <c r="JHZ1" s="703"/>
      <c r="JIA1" s="703"/>
      <c r="JIB1" s="703"/>
      <c r="JIC1" s="703"/>
      <c r="JID1" s="703"/>
      <c r="JIE1" s="703"/>
      <c r="JIF1" s="703"/>
      <c r="JIG1" s="703"/>
      <c r="JIH1" s="703"/>
      <c r="JII1" s="703"/>
      <c r="JIJ1" s="703"/>
      <c r="JIK1" s="703"/>
      <c r="JIL1" s="703"/>
      <c r="JIM1" s="703"/>
      <c r="JIN1" s="703"/>
      <c r="JIO1" s="703"/>
      <c r="JIP1" s="703"/>
      <c r="JIQ1" s="703"/>
      <c r="JIR1" s="703"/>
      <c r="JIS1" s="703"/>
      <c r="JIT1" s="703"/>
      <c r="JIU1" s="703"/>
      <c r="JIV1" s="703"/>
      <c r="JIW1" s="703"/>
      <c r="JIX1" s="703"/>
      <c r="JIY1" s="703"/>
      <c r="JIZ1" s="703"/>
      <c r="JJA1" s="703"/>
      <c r="JJB1" s="703"/>
      <c r="JJC1" s="703"/>
      <c r="JJD1" s="703"/>
      <c r="JJE1" s="703"/>
      <c r="JJF1" s="703"/>
      <c r="JJG1" s="703"/>
      <c r="JJH1" s="703"/>
      <c r="JJI1" s="703"/>
      <c r="JJJ1" s="703"/>
      <c r="JJK1" s="703"/>
      <c r="JJL1" s="703"/>
      <c r="JJM1" s="703"/>
      <c r="JJN1" s="703"/>
      <c r="JJO1" s="703"/>
      <c r="JJP1" s="703"/>
      <c r="JJQ1" s="703"/>
      <c r="JJR1" s="703"/>
      <c r="JJS1" s="703"/>
      <c r="JJT1" s="703"/>
      <c r="JJU1" s="703"/>
      <c r="JJV1" s="703"/>
      <c r="JJW1" s="703"/>
      <c r="JJX1" s="703"/>
      <c r="JJY1" s="703"/>
      <c r="JJZ1" s="703"/>
      <c r="JKA1" s="703"/>
      <c r="JKB1" s="703"/>
      <c r="JKC1" s="703"/>
      <c r="JKD1" s="703"/>
      <c r="JKE1" s="703"/>
      <c r="JKF1" s="703"/>
      <c r="JKG1" s="703"/>
      <c r="JKH1" s="703"/>
      <c r="JKI1" s="703"/>
      <c r="JKJ1" s="703"/>
      <c r="JKK1" s="703"/>
      <c r="JKL1" s="703"/>
      <c r="JKM1" s="703"/>
      <c r="JKN1" s="703"/>
      <c r="JKO1" s="703"/>
      <c r="JKP1" s="703"/>
      <c r="JKQ1" s="703"/>
      <c r="JKR1" s="703"/>
      <c r="JKS1" s="703"/>
      <c r="JKT1" s="703"/>
      <c r="JKU1" s="703"/>
      <c r="JKV1" s="703"/>
      <c r="JKW1" s="703"/>
      <c r="JKX1" s="703"/>
      <c r="JKY1" s="703"/>
      <c r="JKZ1" s="703"/>
      <c r="JLA1" s="703"/>
      <c r="JLB1" s="703"/>
      <c r="JLC1" s="703"/>
      <c r="JLD1" s="703"/>
      <c r="JLE1" s="703"/>
      <c r="JLF1" s="703"/>
      <c r="JLG1" s="703"/>
      <c r="JLH1" s="703"/>
      <c r="JLI1" s="703"/>
      <c r="JLJ1" s="703"/>
      <c r="JLK1" s="703"/>
      <c r="JLL1" s="703"/>
      <c r="JLM1" s="703"/>
      <c r="JLN1" s="703"/>
      <c r="JLO1" s="703"/>
      <c r="JLP1" s="703"/>
      <c r="JLQ1" s="703"/>
      <c r="JLR1" s="703"/>
      <c r="JLS1" s="703"/>
      <c r="JLT1" s="703"/>
      <c r="JLU1" s="703"/>
      <c r="JLV1" s="703"/>
      <c r="JLW1" s="703"/>
      <c r="JLX1" s="703"/>
      <c r="JLY1" s="703"/>
      <c r="JLZ1" s="703"/>
      <c r="JMA1" s="703"/>
      <c r="JMB1" s="703"/>
      <c r="JMC1" s="703"/>
      <c r="JMD1" s="703"/>
      <c r="JME1" s="703"/>
      <c r="JMF1" s="703"/>
      <c r="JMG1" s="703"/>
      <c r="JMH1" s="703"/>
      <c r="JMI1" s="703"/>
      <c r="JMJ1" s="703"/>
      <c r="JMK1" s="703"/>
      <c r="JML1" s="703"/>
      <c r="JMM1" s="703"/>
      <c r="JMN1" s="703"/>
      <c r="JMO1" s="703"/>
      <c r="JMP1" s="703"/>
      <c r="JMQ1" s="703"/>
      <c r="JMR1" s="703"/>
      <c r="JMS1" s="703"/>
      <c r="JMT1" s="703"/>
      <c r="JMU1" s="703"/>
      <c r="JMV1" s="703"/>
      <c r="JMW1" s="703"/>
      <c r="JMX1" s="703"/>
      <c r="JMY1" s="703"/>
      <c r="JMZ1" s="703"/>
      <c r="JNA1" s="703"/>
      <c r="JNB1" s="703"/>
      <c r="JNC1" s="703"/>
      <c r="JND1" s="703"/>
      <c r="JNE1" s="703"/>
      <c r="JNF1" s="703"/>
      <c r="JNG1" s="703"/>
      <c r="JNH1" s="703"/>
      <c r="JNI1" s="703"/>
      <c r="JNJ1" s="703"/>
      <c r="JNK1" s="703"/>
      <c r="JNL1" s="703"/>
      <c r="JNM1" s="703"/>
      <c r="JNN1" s="703"/>
      <c r="JNO1" s="703"/>
      <c r="JNP1" s="703"/>
      <c r="JNQ1" s="703"/>
      <c r="JNR1" s="703"/>
      <c r="JNS1" s="703"/>
      <c r="JNT1" s="703"/>
      <c r="JNU1" s="703"/>
      <c r="JNV1" s="703"/>
      <c r="JNW1" s="703"/>
      <c r="JNX1" s="703"/>
      <c r="JNY1" s="703"/>
      <c r="JNZ1" s="703"/>
      <c r="JOA1" s="703"/>
      <c r="JOB1" s="703"/>
      <c r="JOC1" s="703"/>
      <c r="JOD1" s="703"/>
      <c r="JOE1" s="703"/>
      <c r="JOF1" s="703"/>
      <c r="JOG1" s="703"/>
      <c r="JOH1" s="703"/>
      <c r="JOI1" s="703"/>
      <c r="JOJ1" s="703"/>
      <c r="JOK1" s="703"/>
      <c r="JOL1" s="703"/>
      <c r="JOM1" s="703"/>
      <c r="JON1" s="703"/>
      <c r="JOO1" s="703"/>
      <c r="JOP1" s="703"/>
      <c r="JOQ1" s="703"/>
      <c r="JOR1" s="703"/>
      <c r="JOS1" s="703"/>
      <c r="JOT1" s="703"/>
      <c r="JOU1" s="703"/>
      <c r="JOV1" s="703"/>
      <c r="JOW1" s="703"/>
      <c r="JOX1" s="703"/>
      <c r="JOY1" s="703"/>
      <c r="JOZ1" s="703"/>
      <c r="JPA1" s="703"/>
      <c r="JPB1" s="703"/>
      <c r="JPC1" s="703"/>
      <c r="JPD1" s="703"/>
      <c r="JPE1" s="703"/>
      <c r="JPF1" s="703"/>
      <c r="JPG1" s="703"/>
      <c r="JPH1" s="703"/>
      <c r="JPI1" s="703"/>
      <c r="JPJ1" s="703"/>
      <c r="JPK1" s="703"/>
      <c r="JPL1" s="703"/>
      <c r="JPM1" s="703"/>
      <c r="JPN1" s="703"/>
      <c r="JPO1" s="703"/>
      <c r="JPP1" s="703"/>
      <c r="JPQ1" s="703"/>
      <c r="JPR1" s="703"/>
      <c r="JPS1" s="703"/>
      <c r="JPT1" s="703"/>
      <c r="JPU1" s="703"/>
      <c r="JPV1" s="703"/>
      <c r="JPW1" s="703"/>
      <c r="JPX1" s="703"/>
      <c r="JPY1" s="703"/>
      <c r="JPZ1" s="703"/>
      <c r="JQA1" s="703"/>
      <c r="JQB1" s="703"/>
      <c r="JQC1" s="703"/>
      <c r="JQD1" s="703"/>
      <c r="JQE1" s="703"/>
      <c r="JQF1" s="703"/>
      <c r="JQG1" s="703"/>
      <c r="JQH1" s="703"/>
      <c r="JQI1" s="703"/>
      <c r="JQJ1" s="703"/>
      <c r="JQK1" s="703"/>
      <c r="JQL1" s="703"/>
      <c r="JQM1" s="703"/>
      <c r="JQN1" s="703"/>
      <c r="JQO1" s="703"/>
      <c r="JQP1" s="703"/>
      <c r="JQQ1" s="703"/>
      <c r="JQR1" s="703"/>
      <c r="JQS1" s="703"/>
      <c r="JQT1" s="703"/>
      <c r="JQU1" s="703"/>
      <c r="JQV1" s="703"/>
      <c r="JQW1" s="703"/>
      <c r="JQX1" s="703"/>
      <c r="JQY1" s="703"/>
      <c r="JQZ1" s="703"/>
      <c r="JRA1" s="703"/>
      <c r="JRB1" s="703"/>
      <c r="JRC1" s="703"/>
      <c r="JRD1" s="703"/>
      <c r="JRE1" s="703"/>
      <c r="JRF1" s="703"/>
      <c r="JRG1" s="703"/>
      <c r="JRH1" s="703"/>
      <c r="JRI1" s="703"/>
      <c r="JRJ1" s="703"/>
      <c r="JRK1" s="703"/>
      <c r="JRL1" s="703"/>
      <c r="JRM1" s="703"/>
      <c r="JRN1" s="703"/>
      <c r="JRO1" s="703"/>
      <c r="JRP1" s="703"/>
      <c r="JRQ1" s="703"/>
      <c r="JRR1" s="703"/>
      <c r="JRS1" s="703"/>
      <c r="JRT1" s="703"/>
      <c r="JRU1" s="703"/>
      <c r="JRV1" s="703"/>
      <c r="JRW1" s="703"/>
      <c r="JRX1" s="703"/>
      <c r="JRY1" s="703"/>
      <c r="JRZ1" s="703"/>
      <c r="JSA1" s="703"/>
      <c r="JSB1" s="703"/>
      <c r="JSC1" s="703"/>
      <c r="JSD1" s="703"/>
      <c r="JSE1" s="703"/>
      <c r="JSF1" s="703"/>
      <c r="JSG1" s="703"/>
      <c r="JSH1" s="703"/>
      <c r="JSI1" s="703"/>
      <c r="JSJ1" s="703"/>
      <c r="JSK1" s="703"/>
      <c r="JSL1" s="703"/>
      <c r="JSM1" s="703"/>
      <c r="JSN1" s="703"/>
      <c r="JSO1" s="703"/>
      <c r="JSP1" s="703"/>
      <c r="JSQ1" s="703"/>
      <c r="JSR1" s="703"/>
      <c r="JSS1" s="703"/>
      <c r="JST1" s="703"/>
      <c r="JSU1" s="703"/>
      <c r="JSV1" s="703"/>
      <c r="JSW1" s="703"/>
      <c r="JSX1" s="703"/>
      <c r="JSY1" s="703"/>
      <c r="JSZ1" s="703"/>
      <c r="JTA1" s="703"/>
      <c r="JTB1" s="703"/>
      <c r="JTC1" s="703"/>
      <c r="JTD1" s="703"/>
      <c r="JTE1" s="703"/>
      <c r="JTF1" s="703"/>
      <c r="JTG1" s="703"/>
      <c r="JTH1" s="703"/>
      <c r="JTI1" s="703"/>
      <c r="JTJ1" s="703"/>
      <c r="JTK1" s="703"/>
      <c r="JTL1" s="703"/>
      <c r="JTM1" s="703"/>
      <c r="JTN1" s="703"/>
      <c r="JTO1" s="703"/>
      <c r="JTP1" s="703"/>
      <c r="JTQ1" s="703"/>
      <c r="JTR1" s="703"/>
      <c r="JTS1" s="703"/>
      <c r="JTT1" s="703"/>
      <c r="JTU1" s="703"/>
      <c r="JTV1" s="703"/>
      <c r="JTW1" s="703"/>
      <c r="JTX1" s="703"/>
      <c r="JTY1" s="703"/>
      <c r="JTZ1" s="703"/>
      <c r="JUA1" s="703"/>
      <c r="JUB1" s="703"/>
      <c r="JUC1" s="703"/>
      <c r="JUD1" s="703"/>
      <c r="JUE1" s="703"/>
      <c r="JUF1" s="703"/>
      <c r="JUG1" s="703"/>
      <c r="JUH1" s="703"/>
      <c r="JUI1" s="703"/>
      <c r="JUJ1" s="703"/>
      <c r="JUK1" s="703"/>
      <c r="JUL1" s="703"/>
      <c r="JUM1" s="703"/>
      <c r="JUN1" s="703"/>
      <c r="JUO1" s="703"/>
      <c r="JUP1" s="703"/>
      <c r="JUQ1" s="703"/>
      <c r="JUR1" s="703"/>
      <c r="JUS1" s="703"/>
      <c r="JUT1" s="703"/>
      <c r="JUU1" s="703"/>
      <c r="JUV1" s="703"/>
      <c r="JUW1" s="703"/>
      <c r="JUX1" s="703"/>
      <c r="JUY1" s="703"/>
      <c r="JUZ1" s="703"/>
      <c r="JVA1" s="703"/>
      <c r="JVB1" s="703"/>
      <c r="JVC1" s="703"/>
      <c r="JVD1" s="703"/>
      <c r="JVE1" s="703"/>
      <c r="JVF1" s="703"/>
      <c r="JVG1" s="703"/>
      <c r="JVH1" s="703"/>
      <c r="JVI1" s="703"/>
      <c r="JVJ1" s="703"/>
      <c r="JVK1" s="703"/>
      <c r="JVL1" s="703"/>
      <c r="JVM1" s="703"/>
      <c r="JVN1" s="703"/>
      <c r="JVO1" s="703"/>
      <c r="JVP1" s="703"/>
      <c r="JVQ1" s="703"/>
      <c r="JVR1" s="703"/>
      <c r="JVS1" s="703"/>
      <c r="JVT1" s="703"/>
      <c r="JVU1" s="703"/>
      <c r="JVV1" s="703"/>
      <c r="JVW1" s="703"/>
      <c r="JVX1" s="703"/>
      <c r="JVY1" s="703"/>
      <c r="JVZ1" s="703"/>
      <c r="JWA1" s="703"/>
      <c r="JWB1" s="703"/>
      <c r="JWC1" s="703"/>
      <c r="JWD1" s="703"/>
      <c r="JWE1" s="703"/>
      <c r="JWF1" s="703"/>
      <c r="JWG1" s="703"/>
      <c r="JWH1" s="703"/>
      <c r="JWI1" s="703"/>
      <c r="JWJ1" s="703"/>
      <c r="JWK1" s="703"/>
      <c r="JWL1" s="703"/>
      <c r="JWM1" s="703"/>
      <c r="JWN1" s="703"/>
      <c r="JWO1" s="703"/>
      <c r="JWP1" s="703"/>
      <c r="JWQ1" s="703"/>
      <c r="JWR1" s="703"/>
      <c r="JWS1" s="703"/>
      <c r="JWT1" s="703"/>
      <c r="JWU1" s="703"/>
      <c r="JWV1" s="703"/>
      <c r="JWW1" s="703"/>
      <c r="JWX1" s="703"/>
      <c r="JWY1" s="703"/>
      <c r="JWZ1" s="703"/>
      <c r="JXA1" s="703"/>
      <c r="JXB1" s="703"/>
      <c r="JXC1" s="703"/>
      <c r="JXD1" s="703"/>
      <c r="JXE1" s="703"/>
      <c r="JXF1" s="703"/>
      <c r="JXG1" s="703"/>
      <c r="JXH1" s="703"/>
      <c r="JXI1" s="703"/>
      <c r="JXJ1" s="703"/>
      <c r="JXK1" s="703"/>
      <c r="JXL1" s="703"/>
      <c r="JXM1" s="703"/>
      <c r="JXN1" s="703"/>
      <c r="JXO1" s="703"/>
      <c r="JXP1" s="703"/>
      <c r="JXQ1" s="703"/>
      <c r="JXR1" s="703"/>
      <c r="JXS1" s="703"/>
      <c r="JXT1" s="703"/>
      <c r="JXU1" s="703"/>
      <c r="JXV1" s="703"/>
      <c r="JXW1" s="703"/>
      <c r="JXX1" s="703"/>
      <c r="JXY1" s="703"/>
      <c r="JXZ1" s="703"/>
      <c r="JYA1" s="703"/>
      <c r="JYB1" s="703"/>
      <c r="JYC1" s="703"/>
      <c r="JYD1" s="703"/>
      <c r="JYE1" s="703"/>
      <c r="JYF1" s="703"/>
      <c r="JYG1" s="703"/>
      <c r="JYH1" s="703"/>
      <c r="JYI1" s="703"/>
      <c r="JYJ1" s="703"/>
      <c r="JYK1" s="703"/>
      <c r="JYL1" s="703"/>
      <c r="JYM1" s="703"/>
      <c r="JYN1" s="703"/>
      <c r="JYO1" s="703"/>
      <c r="JYP1" s="703"/>
      <c r="JYQ1" s="703"/>
      <c r="JYR1" s="703"/>
      <c r="JYS1" s="703"/>
      <c r="JYT1" s="703"/>
      <c r="JYU1" s="703"/>
      <c r="JYV1" s="703"/>
      <c r="JYW1" s="703"/>
      <c r="JYX1" s="703"/>
      <c r="JYY1" s="703"/>
      <c r="JYZ1" s="703"/>
      <c r="JZA1" s="703"/>
      <c r="JZB1" s="703"/>
      <c r="JZC1" s="703"/>
      <c r="JZD1" s="703"/>
      <c r="JZE1" s="703"/>
      <c r="JZF1" s="703"/>
      <c r="JZG1" s="703"/>
      <c r="JZH1" s="703"/>
      <c r="JZI1" s="703"/>
      <c r="JZJ1" s="703"/>
      <c r="JZK1" s="703"/>
      <c r="JZL1" s="703"/>
      <c r="JZM1" s="703"/>
      <c r="JZN1" s="703"/>
      <c r="JZO1" s="703"/>
      <c r="JZP1" s="703"/>
      <c r="JZQ1" s="703"/>
      <c r="JZR1" s="703"/>
      <c r="JZS1" s="703"/>
      <c r="JZT1" s="703"/>
      <c r="JZU1" s="703"/>
      <c r="JZV1" s="703"/>
      <c r="JZW1" s="703"/>
      <c r="JZX1" s="703"/>
      <c r="JZY1" s="703"/>
      <c r="JZZ1" s="703"/>
      <c r="KAA1" s="703"/>
      <c r="KAB1" s="703"/>
      <c r="KAC1" s="703"/>
      <c r="KAD1" s="703"/>
      <c r="KAE1" s="703"/>
      <c r="KAF1" s="703"/>
      <c r="KAG1" s="703"/>
      <c r="KAH1" s="703"/>
      <c r="KAI1" s="703"/>
      <c r="KAJ1" s="703"/>
      <c r="KAK1" s="703"/>
      <c r="KAL1" s="703"/>
      <c r="KAM1" s="703"/>
      <c r="KAN1" s="703"/>
      <c r="KAO1" s="703"/>
      <c r="KAP1" s="703"/>
      <c r="KAQ1" s="703"/>
      <c r="KAR1" s="703"/>
      <c r="KAS1" s="703"/>
      <c r="KAT1" s="703"/>
      <c r="KAU1" s="703"/>
      <c r="KAV1" s="703"/>
      <c r="KAW1" s="703"/>
      <c r="KAX1" s="703"/>
      <c r="KAY1" s="703"/>
      <c r="KAZ1" s="703"/>
      <c r="KBA1" s="703"/>
      <c r="KBB1" s="703"/>
      <c r="KBC1" s="703"/>
      <c r="KBD1" s="703"/>
      <c r="KBE1" s="703"/>
      <c r="KBF1" s="703"/>
      <c r="KBG1" s="703"/>
      <c r="KBH1" s="703"/>
      <c r="KBI1" s="703"/>
      <c r="KBJ1" s="703"/>
      <c r="KBK1" s="703"/>
      <c r="KBL1" s="703"/>
      <c r="KBM1" s="703"/>
      <c r="KBN1" s="703"/>
      <c r="KBO1" s="703"/>
      <c r="KBP1" s="703"/>
      <c r="KBQ1" s="703"/>
      <c r="KBR1" s="703"/>
      <c r="KBS1" s="703"/>
      <c r="KBT1" s="703"/>
      <c r="KBU1" s="703"/>
      <c r="KBV1" s="703"/>
      <c r="KBW1" s="703"/>
      <c r="KBX1" s="703"/>
      <c r="KBY1" s="703"/>
      <c r="KBZ1" s="703"/>
      <c r="KCA1" s="703"/>
      <c r="KCB1" s="703"/>
      <c r="KCC1" s="703"/>
      <c r="KCD1" s="703"/>
      <c r="KCE1" s="703"/>
      <c r="KCF1" s="703"/>
      <c r="KCG1" s="703"/>
      <c r="KCH1" s="703"/>
      <c r="KCI1" s="703"/>
      <c r="KCJ1" s="703"/>
      <c r="KCK1" s="703"/>
      <c r="KCL1" s="703"/>
      <c r="KCM1" s="703"/>
      <c r="KCN1" s="703"/>
      <c r="KCO1" s="703"/>
      <c r="KCP1" s="703"/>
      <c r="KCQ1" s="703"/>
      <c r="KCR1" s="703"/>
      <c r="KCS1" s="703"/>
      <c r="KCT1" s="703"/>
      <c r="KCU1" s="703"/>
      <c r="KCV1" s="703"/>
      <c r="KCW1" s="703"/>
      <c r="KCX1" s="703"/>
      <c r="KCY1" s="703"/>
      <c r="KCZ1" s="703"/>
      <c r="KDA1" s="703"/>
      <c r="KDB1" s="703"/>
      <c r="KDC1" s="703"/>
      <c r="KDD1" s="703"/>
      <c r="KDE1" s="703"/>
      <c r="KDF1" s="703"/>
      <c r="KDG1" s="703"/>
      <c r="KDH1" s="703"/>
      <c r="KDI1" s="703"/>
      <c r="KDJ1" s="703"/>
      <c r="KDK1" s="703"/>
      <c r="KDL1" s="703"/>
      <c r="KDM1" s="703"/>
      <c r="KDN1" s="703"/>
      <c r="KDO1" s="703"/>
      <c r="KDP1" s="703"/>
      <c r="KDQ1" s="703"/>
      <c r="KDR1" s="703"/>
      <c r="KDS1" s="703"/>
      <c r="KDT1" s="703"/>
      <c r="KDU1" s="703"/>
      <c r="KDV1" s="703"/>
      <c r="KDW1" s="703"/>
      <c r="KDX1" s="703"/>
      <c r="KDY1" s="703"/>
      <c r="KDZ1" s="703"/>
      <c r="KEA1" s="703"/>
      <c r="KEB1" s="703"/>
      <c r="KEC1" s="703"/>
      <c r="KED1" s="703"/>
      <c r="KEE1" s="703"/>
      <c r="KEF1" s="703"/>
      <c r="KEG1" s="703"/>
      <c r="KEH1" s="703"/>
      <c r="KEI1" s="703"/>
      <c r="KEJ1" s="703"/>
      <c r="KEK1" s="703"/>
      <c r="KEL1" s="703"/>
      <c r="KEM1" s="703"/>
      <c r="KEN1" s="703"/>
      <c r="KEO1" s="703"/>
      <c r="KEP1" s="703"/>
      <c r="KEQ1" s="703"/>
      <c r="KER1" s="703"/>
      <c r="KES1" s="703"/>
      <c r="KET1" s="703"/>
      <c r="KEU1" s="703"/>
      <c r="KEV1" s="703"/>
      <c r="KEW1" s="703"/>
      <c r="KEX1" s="703"/>
      <c r="KEY1" s="703"/>
      <c r="KEZ1" s="703"/>
      <c r="KFA1" s="703"/>
      <c r="KFB1" s="703"/>
      <c r="KFC1" s="703"/>
      <c r="KFD1" s="703"/>
      <c r="KFE1" s="703"/>
      <c r="KFF1" s="703"/>
      <c r="KFG1" s="703"/>
      <c r="KFH1" s="703"/>
      <c r="KFI1" s="703"/>
      <c r="KFJ1" s="703"/>
      <c r="KFK1" s="703"/>
      <c r="KFL1" s="703"/>
      <c r="KFM1" s="703"/>
      <c r="KFN1" s="703"/>
      <c r="KFO1" s="703"/>
      <c r="KFP1" s="703"/>
      <c r="KFQ1" s="703"/>
      <c r="KFR1" s="703"/>
      <c r="KFS1" s="703"/>
      <c r="KFT1" s="703"/>
      <c r="KFU1" s="703"/>
      <c r="KFV1" s="703"/>
      <c r="KFW1" s="703"/>
      <c r="KFX1" s="703"/>
      <c r="KFY1" s="703"/>
      <c r="KFZ1" s="703"/>
      <c r="KGA1" s="703"/>
      <c r="KGB1" s="703"/>
      <c r="KGC1" s="703"/>
      <c r="KGD1" s="703"/>
      <c r="KGE1" s="703"/>
      <c r="KGF1" s="703"/>
      <c r="KGG1" s="703"/>
      <c r="KGH1" s="703"/>
      <c r="KGI1" s="703"/>
      <c r="KGJ1" s="703"/>
      <c r="KGK1" s="703"/>
      <c r="KGL1" s="703"/>
      <c r="KGM1" s="703"/>
      <c r="KGN1" s="703"/>
      <c r="KGO1" s="703"/>
      <c r="KGP1" s="703"/>
      <c r="KGQ1" s="703"/>
      <c r="KGR1" s="703"/>
      <c r="KGS1" s="703"/>
      <c r="KGT1" s="703"/>
      <c r="KGU1" s="703"/>
      <c r="KGV1" s="703"/>
      <c r="KGW1" s="703"/>
      <c r="KGX1" s="703"/>
      <c r="KGY1" s="703"/>
      <c r="KGZ1" s="703"/>
      <c r="KHA1" s="703"/>
      <c r="KHB1" s="703"/>
      <c r="KHC1" s="703"/>
      <c r="KHD1" s="703"/>
      <c r="KHE1" s="703"/>
      <c r="KHF1" s="703"/>
      <c r="KHG1" s="703"/>
      <c r="KHH1" s="703"/>
      <c r="KHI1" s="703"/>
      <c r="KHJ1" s="703"/>
      <c r="KHK1" s="703"/>
      <c r="KHL1" s="703"/>
      <c r="KHM1" s="703"/>
      <c r="KHN1" s="703"/>
      <c r="KHO1" s="703"/>
      <c r="KHP1" s="703"/>
      <c r="KHQ1" s="703"/>
      <c r="KHR1" s="703"/>
      <c r="KHS1" s="703"/>
      <c r="KHT1" s="703"/>
      <c r="KHU1" s="703"/>
      <c r="KHV1" s="703"/>
      <c r="KHW1" s="703"/>
      <c r="KHX1" s="703"/>
      <c r="KHY1" s="703"/>
      <c r="KHZ1" s="703"/>
      <c r="KIA1" s="703"/>
      <c r="KIB1" s="703"/>
      <c r="KIC1" s="703"/>
      <c r="KID1" s="703"/>
      <c r="KIE1" s="703"/>
      <c r="KIF1" s="703"/>
      <c r="KIG1" s="703"/>
      <c r="KIH1" s="703"/>
      <c r="KII1" s="703"/>
      <c r="KIJ1" s="703"/>
      <c r="KIK1" s="703"/>
      <c r="KIL1" s="703"/>
      <c r="KIM1" s="703"/>
      <c r="KIN1" s="703"/>
      <c r="KIO1" s="703"/>
      <c r="KIP1" s="703"/>
      <c r="KIQ1" s="703"/>
      <c r="KIR1" s="703"/>
      <c r="KIS1" s="703"/>
      <c r="KIT1" s="703"/>
      <c r="KIU1" s="703"/>
      <c r="KIV1" s="703"/>
      <c r="KIW1" s="703"/>
      <c r="KIX1" s="703"/>
      <c r="KIY1" s="703"/>
      <c r="KIZ1" s="703"/>
      <c r="KJA1" s="703"/>
      <c r="KJB1" s="703"/>
      <c r="KJC1" s="703"/>
      <c r="KJD1" s="703"/>
      <c r="KJE1" s="703"/>
      <c r="KJF1" s="703"/>
      <c r="KJG1" s="703"/>
      <c r="KJH1" s="703"/>
      <c r="KJI1" s="703"/>
      <c r="KJJ1" s="703"/>
      <c r="KJK1" s="703"/>
      <c r="KJL1" s="703"/>
      <c r="KJM1" s="703"/>
      <c r="KJN1" s="703"/>
      <c r="KJO1" s="703"/>
      <c r="KJP1" s="703"/>
      <c r="KJQ1" s="703"/>
      <c r="KJR1" s="703"/>
      <c r="KJS1" s="703"/>
      <c r="KJT1" s="703"/>
      <c r="KJU1" s="703"/>
      <c r="KJV1" s="703"/>
      <c r="KJW1" s="703"/>
      <c r="KJX1" s="703"/>
      <c r="KJY1" s="703"/>
      <c r="KJZ1" s="703"/>
      <c r="KKA1" s="703"/>
      <c r="KKB1" s="703"/>
      <c r="KKC1" s="703"/>
      <c r="KKD1" s="703"/>
      <c r="KKE1" s="703"/>
      <c r="KKF1" s="703"/>
      <c r="KKG1" s="703"/>
      <c r="KKH1" s="703"/>
      <c r="KKI1" s="703"/>
      <c r="KKJ1" s="703"/>
      <c r="KKK1" s="703"/>
      <c r="KKL1" s="703"/>
      <c r="KKM1" s="703"/>
      <c r="KKN1" s="703"/>
      <c r="KKO1" s="703"/>
      <c r="KKP1" s="703"/>
      <c r="KKQ1" s="703"/>
      <c r="KKR1" s="703"/>
      <c r="KKS1" s="703"/>
      <c r="KKT1" s="703"/>
      <c r="KKU1" s="703"/>
      <c r="KKV1" s="703"/>
      <c r="KKW1" s="703"/>
      <c r="KKX1" s="703"/>
      <c r="KKY1" s="703"/>
      <c r="KKZ1" s="703"/>
      <c r="KLA1" s="703"/>
      <c r="KLB1" s="703"/>
      <c r="KLC1" s="703"/>
      <c r="KLD1" s="703"/>
      <c r="KLE1" s="703"/>
      <c r="KLF1" s="703"/>
      <c r="KLG1" s="703"/>
      <c r="KLH1" s="703"/>
      <c r="KLI1" s="703"/>
      <c r="KLJ1" s="703"/>
      <c r="KLK1" s="703"/>
      <c r="KLL1" s="703"/>
      <c r="KLM1" s="703"/>
      <c r="KLN1" s="703"/>
      <c r="KLO1" s="703"/>
      <c r="KLP1" s="703"/>
      <c r="KLQ1" s="703"/>
      <c r="KLR1" s="703"/>
      <c r="KLS1" s="703"/>
      <c r="KLT1" s="703"/>
      <c r="KLU1" s="703"/>
      <c r="KLV1" s="703"/>
      <c r="KLW1" s="703"/>
      <c r="KLX1" s="703"/>
      <c r="KLY1" s="703"/>
      <c r="KLZ1" s="703"/>
      <c r="KMA1" s="703"/>
      <c r="KMB1" s="703"/>
      <c r="KMC1" s="703"/>
      <c r="KMD1" s="703"/>
      <c r="KME1" s="703"/>
      <c r="KMF1" s="703"/>
      <c r="KMG1" s="703"/>
      <c r="KMH1" s="703"/>
      <c r="KMI1" s="703"/>
      <c r="KMJ1" s="703"/>
      <c r="KMK1" s="703"/>
      <c r="KML1" s="703"/>
      <c r="KMM1" s="703"/>
      <c r="KMN1" s="703"/>
      <c r="KMO1" s="703"/>
      <c r="KMP1" s="703"/>
      <c r="KMQ1" s="703"/>
      <c r="KMR1" s="703"/>
      <c r="KMS1" s="703"/>
      <c r="KMT1" s="703"/>
      <c r="KMU1" s="703"/>
      <c r="KMV1" s="703"/>
      <c r="KMW1" s="703"/>
      <c r="KMX1" s="703"/>
      <c r="KMY1" s="703"/>
      <c r="KMZ1" s="703"/>
      <c r="KNA1" s="703"/>
      <c r="KNB1" s="703"/>
      <c r="KNC1" s="703"/>
      <c r="KND1" s="703"/>
      <c r="KNE1" s="703"/>
      <c r="KNF1" s="703"/>
      <c r="KNG1" s="703"/>
      <c r="KNH1" s="703"/>
      <c r="KNI1" s="703"/>
      <c r="KNJ1" s="703"/>
      <c r="KNK1" s="703"/>
      <c r="KNL1" s="703"/>
      <c r="KNM1" s="703"/>
      <c r="KNN1" s="703"/>
      <c r="KNO1" s="703"/>
      <c r="KNP1" s="703"/>
      <c r="KNQ1" s="703"/>
      <c r="KNR1" s="703"/>
      <c r="KNS1" s="703"/>
      <c r="KNT1" s="703"/>
      <c r="KNU1" s="703"/>
      <c r="KNV1" s="703"/>
      <c r="KNW1" s="703"/>
      <c r="KNX1" s="703"/>
      <c r="KNY1" s="703"/>
      <c r="KNZ1" s="703"/>
      <c r="KOA1" s="703"/>
      <c r="KOB1" s="703"/>
      <c r="KOC1" s="703"/>
      <c r="KOD1" s="703"/>
      <c r="KOE1" s="703"/>
      <c r="KOF1" s="703"/>
      <c r="KOG1" s="703"/>
      <c r="KOH1" s="703"/>
      <c r="KOI1" s="703"/>
      <c r="KOJ1" s="703"/>
      <c r="KOK1" s="703"/>
      <c r="KOL1" s="703"/>
      <c r="KOM1" s="703"/>
      <c r="KON1" s="703"/>
      <c r="KOO1" s="703"/>
      <c r="KOP1" s="703"/>
      <c r="KOQ1" s="703"/>
      <c r="KOR1" s="703"/>
      <c r="KOS1" s="703"/>
      <c r="KOT1" s="703"/>
      <c r="KOU1" s="703"/>
      <c r="KOV1" s="703"/>
      <c r="KOW1" s="703"/>
      <c r="KOX1" s="703"/>
      <c r="KOY1" s="703"/>
      <c r="KOZ1" s="703"/>
      <c r="KPA1" s="703"/>
      <c r="KPB1" s="703"/>
      <c r="KPC1" s="703"/>
      <c r="KPD1" s="703"/>
      <c r="KPE1" s="703"/>
      <c r="KPF1" s="703"/>
      <c r="KPG1" s="703"/>
      <c r="KPH1" s="703"/>
      <c r="KPI1" s="703"/>
      <c r="KPJ1" s="703"/>
      <c r="KPK1" s="703"/>
      <c r="KPL1" s="703"/>
      <c r="KPM1" s="703"/>
      <c r="KPN1" s="703"/>
      <c r="KPO1" s="703"/>
      <c r="KPP1" s="703"/>
      <c r="KPQ1" s="703"/>
      <c r="KPR1" s="703"/>
      <c r="KPS1" s="703"/>
      <c r="KPT1" s="703"/>
      <c r="KPU1" s="703"/>
      <c r="KPV1" s="703"/>
      <c r="KPW1" s="703"/>
      <c r="KPX1" s="703"/>
      <c r="KPY1" s="703"/>
      <c r="KPZ1" s="703"/>
      <c r="KQA1" s="703"/>
      <c r="KQB1" s="703"/>
      <c r="KQC1" s="703"/>
      <c r="KQD1" s="703"/>
      <c r="KQE1" s="703"/>
      <c r="KQF1" s="703"/>
      <c r="KQG1" s="703"/>
      <c r="KQH1" s="703"/>
      <c r="KQI1" s="703"/>
      <c r="KQJ1" s="703"/>
      <c r="KQK1" s="703"/>
      <c r="KQL1" s="703"/>
      <c r="KQM1" s="703"/>
      <c r="KQN1" s="703"/>
      <c r="KQO1" s="703"/>
      <c r="KQP1" s="703"/>
      <c r="KQQ1" s="703"/>
      <c r="KQR1" s="703"/>
      <c r="KQS1" s="703"/>
      <c r="KQT1" s="703"/>
      <c r="KQU1" s="703"/>
      <c r="KQV1" s="703"/>
      <c r="KQW1" s="703"/>
      <c r="KQX1" s="703"/>
      <c r="KQY1" s="703"/>
      <c r="KQZ1" s="703"/>
      <c r="KRA1" s="703"/>
      <c r="KRB1" s="703"/>
      <c r="KRC1" s="703"/>
      <c r="KRD1" s="703"/>
      <c r="KRE1" s="703"/>
      <c r="KRF1" s="703"/>
      <c r="KRG1" s="703"/>
      <c r="KRH1" s="703"/>
      <c r="KRI1" s="703"/>
      <c r="KRJ1" s="703"/>
      <c r="KRK1" s="703"/>
      <c r="KRL1" s="703"/>
      <c r="KRM1" s="703"/>
      <c r="KRN1" s="703"/>
      <c r="KRO1" s="703"/>
      <c r="KRP1" s="703"/>
      <c r="KRQ1" s="703"/>
      <c r="KRR1" s="703"/>
      <c r="KRS1" s="703"/>
      <c r="KRT1" s="703"/>
      <c r="KRU1" s="703"/>
      <c r="KRV1" s="703"/>
      <c r="KRW1" s="703"/>
      <c r="KRX1" s="703"/>
      <c r="KRY1" s="703"/>
      <c r="KRZ1" s="703"/>
      <c r="KSA1" s="703"/>
      <c r="KSB1" s="703"/>
      <c r="KSC1" s="703"/>
      <c r="KSD1" s="703"/>
      <c r="KSE1" s="703"/>
      <c r="KSF1" s="703"/>
      <c r="KSG1" s="703"/>
      <c r="KSH1" s="703"/>
      <c r="KSI1" s="703"/>
      <c r="KSJ1" s="703"/>
      <c r="KSK1" s="703"/>
      <c r="KSL1" s="703"/>
      <c r="KSM1" s="703"/>
      <c r="KSN1" s="703"/>
      <c r="KSO1" s="703"/>
      <c r="KSP1" s="703"/>
      <c r="KSQ1" s="703"/>
      <c r="KSR1" s="703"/>
      <c r="KSS1" s="703"/>
      <c r="KST1" s="703"/>
      <c r="KSU1" s="703"/>
      <c r="KSV1" s="703"/>
      <c r="KSW1" s="703"/>
      <c r="KSX1" s="703"/>
      <c r="KSY1" s="703"/>
      <c r="KSZ1" s="703"/>
      <c r="KTA1" s="703"/>
      <c r="KTB1" s="703"/>
      <c r="KTC1" s="703"/>
      <c r="KTD1" s="703"/>
      <c r="KTE1" s="703"/>
      <c r="KTF1" s="703"/>
      <c r="KTG1" s="703"/>
      <c r="KTH1" s="703"/>
      <c r="KTI1" s="703"/>
      <c r="KTJ1" s="703"/>
      <c r="KTK1" s="703"/>
      <c r="KTL1" s="703"/>
      <c r="KTM1" s="703"/>
      <c r="KTN1" s="703"/>
      <c r="KTO1" s="703"/>
      <c r="KTP1" s="703"/>
      <c r="KTQ1" s="703"/>
      <c r="KTR1" s="703"/>
      <c r="KTS1" s="703"/>
      <c r="KTT1" s="703"/>
      <c r="KTU1" s="703"/>
      <c r="KTV1" s="703"/>
      <c r="KTW1" s="703"/>
      <c r="KTX1" s="703"/>
      <c r="KTY1" s="703"/>
      <c r="KTZ1" s="703"/>
      <c r="KUA1" s="703"/>
      <c r="KUB1" s="703"/>
      <c r="KUC1" s="703"/>
      <c r="KUD1" s="703"/>
      <c r="KUE1" s="703"/>
      <c r="KUF1" s="703"/>
      <c r="KUG1" s="703"/>
      <c r="KUH1" s="703"/>
      <c r="KUI1" s="703"/>
      <c r="KUJ1" s="703"/>
      <c r="KUK1" s="703"/>
      <c r="KUL1" s="703"/>
      <c r="KUM1" s="703"/>
      <c r="KUN1" s="703"/>
      <c r="KUO1" s="703"/>
      <c r="KUP1" s="703"/>
      <c r="KUQ1" s="703"/>
      <c r="KUR1" s="703"/>
      <c r="KUS1" s="703"/>
      <c r="KUT1" s="703"/>
      <c r="KUU1" s="703"/>
      <c r="KUV1" s="703"/>
      <c r="KUW1" s="703"/>
      <c r="KUX1" s="703"/>
      <c r="KUY1" s="703"/>
      <c r="KUZ1" s="703"/>
      <c r="KVA1" s="703"/>
      <c r="KVB1" s="703"/>
      <c r="KVC1" s="703"/>
      <c r="KVD1" s="703"/>
      <c r="KVE1" s="703"/>
      <c r="KVF1" s="703"/>
      <c r="KVG1" s="703"/>
      <c r="KVH1" s="703"/>
      <c r="KVI1" s="703"/>
      <c r="KVJ1" s="703"/>
      <c r="KVK1" s="703"/>
      <c r="KVL1" s="703"/>
      <c r="KVM1" s="703"/>
      <c r="KVN1" s="703"/>
      <c r="KVO1" s="703"/>
      <c r="KVP1" s="703"/>
      <c r="KVQ1" s="703"/>
      <c r="KVR1" s="703"/>
      <c r="KVS1" s="703"/>
      <c r="KVT1" s="703"/>
      <c r="KVU1" s="703"/>
      <c r="KVV1" s="703"/>
      <c r="KVW1" s="703"/>
      <c r="KVX1" s="703"/>
      <c r="KVY1" s="703"/>
      <c r="KVZ1" s="703"/>
      <c r="KWA1" s="703"/>
      <c r="KWB1" s="703"/>
      <c r="KWC1" s="703"/>
      <c r="KWD1" s="703"/>
      <c r="KWE1" s="703"/>
      <c r="KWF1" s="703"/>
      <c r="KWG1" s="703"/>
      <c r="KWH1" s="703"/>
      <c r="KWI1" s="703"/>
      <c r="KWJ1" s="703"/>
      <c r="KWK1" s="703"/>
      <c r="KWL1" s="703"/>
      <c r="KWM1" s="703"/>
      <c r="KWN1" s="703"/>
      <c r="KWO1" s="703"/>
      <c r="KWP1" s="703"/>
      <c r="KWQ1" s="703"/>
      <c r="KWR1" s="703"/>
      <c r="KWS1" s="703"/>
      <c r="KWT1" s="703"/>
      <c r="KWU1" s="703"/>
      <c r="KWV1" s="703"/>
      <c r="KWW1" s="703"/>
      <c r="KWX1" s="703"/>
      <c r="KWY1" s="703"/>
      <c r="KWZ1" s="703"/>
      <c r="KXA1" s="703"/>
      <c r="KXB1" s="703"/>
      <c r="KXC1" s="703"/>
      <c r="KXD1" s="703"/>
      <c r="KXE1" s="703"/>
      <c r="KXF1" s="703"/>
      <c r="KXG1" s="703"/>
      <c r="KXH1" s="703"/>
      <c r="KXI1" s="703"/>
      <c r="KXJ1" s="703"/>
      <c r="KXK1" s="703"/>
      <c r="KXL1" s="703"/>
      <c r="KXM1" s="703"/>
      <c r="KXN1" s="703"/>
      <c r="KXO1" s="703"/>
      <c r="KXP1" s="703"/>
      <c r="KXQ1" s="703"/>
      <c r="KXR1" s="703"/>
      <c r="KXS1" s="703"/>
      <c r="KXT1" s="703"/>
      <c r="KXU1" s="703"/>
      <c r="KXV1" s="703"/>
      <c r="KXW1" s="703"/>
      <c r="KXX1" s="703"/>
      <c r="KXY1" s="703"/>
      <c r="KXZ1" s="703"/>
      <c r="KYA1" s="703"/>
      <c r="KYB1" s="703"/>
      <c r="KYC1" s="703"/>
      <c r="KYD1" s="703"/>
      <c r="KYE1" s="703"/>
      <c r="KYF1" s="703"/>
      <c r="KYG1" s="703"/>
      <c r="KYH1" s="703"/>
      <c r="KYI1" s="703"/>
      <c r="KYJ1" s="703"/>
      <c r="KYK1" s="703"/>
      <c r="KYL1" s="703"/>
      <c r="KYM1" s="703"/>
      <c r="KYN1" s="703"/>
      <c r="KYO1" s="703"/>
      <c r="KYP1" s="703"/>
      <c r="KYQ1" s="703"/>
      <c r="KYR1" s="703"/>
      <c r="KYS1" s="703"/>
      <c r="KYT1" s="703"/>
      <c r="KYU1" s="703"/>
      <c r="KYV1" s="703"/>
      <c r="KYW1" s="703"/>
      <c r="KYX1" s="703"/>
      <c r="KYY1" s="703"/>
      <c r="KYZ1" s="703"/>
      <c r="KZA1" s="703"/>
      <c r="KZB1" s="703"/>
      <c r="KZC1" s="703"/>
      <c r="KZD1" s="703"/>
      <c r="KZE1" s="703"/>
      <c r="KZF1" s="703"/>
      <c r="KZG1" s="703"/>
      <c r="KZH1" s="703"/>
      <c r="KZI1" s="703"/>
      <c r="KZJ1" s="703"/>
      <c r="KZK1" s="703"/>
      <c r="KZL1" s="703"/>
      <c r="KZM1" s="703"/>
      <c r="KZN1" s="703"/>
      <c r="KZO1" s="703"/>
      <c r="KZP1" s="703"/>
      <c r="KZQ1" s="703"/>
      <c r="KZR1" s="703"/>
      <c r="KZS1" s="703"/>
      <c r="KZT1" s="703"/>
      <c r="KZU1" s="703"/>
      <c r="KZV1" s="703"/>
      <c r="KZW1" s="703"/>
      <c r="KZX1" s="703"/>
      <c r="KZY1" s="703"/>
      <c r="KZZ1" s="703"/>
      <c r="LAA1" s="703"/>
      <c r="LAB1" s="703"/>
      <c r="LAC1" s="703"/>
      <c r="LAD1" s="703"/>
      <c r="LAE1" s="703"/>
      <c r="LAF1" s="703"/>
      <c r="LAG1" s="703"/>
      <c r="LAH1" s="703"/>
      <c r="LAI1" s="703"/>
      <c r="LAJ1" s="703"/>
      <c r="LAK1" s="703"/>
      <c r="LAL1" s="703"/>
      <c r="LAM1" s="703"/>
      <c r="LAN1" s="703"/>
      <c r="LAO1" s="703"/>
      <c r="LAP1" s="703"/>
      <c r="LAQ1" s="703"/>
      <c r="LAR1" s="703"/>
      <c r="LAS1" s="703"/>
      <c r="LAT1" s="703"/>
      <c r="LAU1" s="703"/>
      <c r="LAV1" s="703"/>
      <c r="LAW1" s="703"/>
      <c r="LAX1" s="703"/>
      <c r="LAY1" s="703"/>
      <c r="LAZ1" s="703"/>
      <c r="LBA1" s="703"/>
      <c r="LBB1" s="703"/>
      <c r="LBC1" s="703"/>
      <c r="LBD1" s="703"/>
      <c r="LBE1" s="703"/>
      <c r="LBF1" s="703"/>
      <c r="LBG1" s="703"/>
      <c r="LBH1" s="703"/>
      <c r="LBI1" s="703"/>
      <c r="LBJ1" s="703"/>
      <c r="LBK1" s="703"/>
      <c r="LBL1" s="703"/>
      <c r="LBM1" s="703"/>
      <c r="LBN1" s="703"/>
      <c r="LBO1" s="703"/>
      <c r="LBP1" s="703"/>
      <c r="LBQ1" s="703"/>
      <c r="LBR1" s="703"/>
      <c r="LBS1" s="703"/>
      <c r="LBT1" s="703"/>
      <c r="LBU1" s="703"/>
      <c r="LBV1" s="703"/>
      <c r="LBW1" s="703"/>
      <c r="LBX1" s="703"/>
      <c r="LBY1" s="703"/>
      <c r="LBZ1" s="703"/>
      <c r="LCA1" s="703"/>
      <c r="LCB1" s="703"/>
      <c r="LCC1" s="703"/>
      <c r="LCD1" s="703"/>
      <c r="LCE1" s="703"/>
      <c r="LCF1" s="703"/>
      <c r="LCG1" s="703"/>
      <c r="LCH1" s="703"/>
      <c r="LCI1" s="703"/>
      <c r="LCJ1" s="703"/>
      <c r="LCK1" s="703"/>
      <c r="LCL1" s="703"/>
      <c r="LCM1" s="703"/>
      <c r="LCN1" s="703"/>
      <c r="LCO1" s="703"/>
      <c r="LCP1" s="703"/>
      <c r="LCQ1" s="703"/>
      <c r="LCR1" s="703"/>
      <c r="LCS1" s="703"/>
      <c r="LCT1" s="703"/>
      <c r="LCU1" s="703"/>
      <c r="LCV1" s="703"/>
      <c r="LCW1" s="703"/>
      <c r="LCX1" s="703"/>
      <c r="LCY1" s="703"/>
      <c r="LCZ1" s="703"/>
      <c r="LDA1" s="703"/>
      <c r="LDB1" s="703"/>
      <c r="LDC1" s="703"/>
      <c r="LDD1" s="703"/>
      <c r="LDE1" s="703"/>
      <c r="LDF1" s="703"/>
      <c r="LDG1" s="703"/>
      <c r="LDH1" s="703"/>
      <c r="LDI1" s="703"/>
      <c r="LDJ1" s="703"/>
      <c r="LDK1" s="703"/>
      <c r="LDL1" s="703"/>
      <c r="LDM1" s="703"/>
      <c r="LDN1" s="703"/>
      <c r="LDO1" s="703"/>
      <c r="LDP1" s="703"/>
      <c r="LDQ1" s="703"/>
      <c r="LDR1" s="703"/>
      <c r="LDS1" s="703"/>
      <c r="LDT1" s="703"/>
      <c r="LDU1" s="703"/>
      <c r="LDV1" s="703"/>
      <c r="LDW1" s="703"/>
      <c r="LDX1" s="703"/>
      <c r="LDY1" s="703"/>
      <c r="LDZ1" s="703"/>
      <c r="LEA1" s="703"/>
      <c r="LEB1" s="703"/>
      <c r="LEC1" s="703"/>
      <c r="LED1" s="703"/>
      <c r="LEE1" s="703"/>
      <c r="LEF1" s="703"/>
      <c r="LEG1" s="703"/>
      <c r="LEH1" s="703"/>
      <c r="LEI1" s="703"/>
      <c r="LEJ1" s="703"/>
      <c r="LEK1" s="703"/>
      <c r="LEL1" s="703"/>
      <c r="LEM1" s="703"/>
      <c r="LEN1" s="703"/>
      <c r="LEO1" s="703"/>
      <c r="LEP1" s="703"/>
      <c r="LEQ1" s="703"/>
      <c r="LER1" s="703"/>
      <c r="LES1" s="703"/>
      <c r="LET1" s="703"/>
      <c r="LEU1" s="703"/>
      <c r="LEV1" s="703"/>
      <c r="LEW1" s="703"/>
      <c r="LEX1" s="703"/>
      <c r="LEY1" s="703"/>
      <c r="LEZ1" s="703"/>
      <c r="LFA1" s="703"/>
      <c r="LFB1" s="703"/>
      <c r="LFC1" s="703"/>
      <c r="LFD1" s="703"/>
      <c r="LFE1" s="703"/>
      <c r="LFF1" s="703"/>
      <c r="LFG1" s="703"/>
      <c r="LFH1" s="703"/>
      <c r="LFI1" s="703"/>
      <c r="LFJ1" s="703"/>
      <c r="LFK1" s="703"/>
      <c r="LFL1" s="703"/>
      <c r="LFM1" s="703"/>
      <c r="LFN1" s="703"/>
      <c r="LFO1" s="703"/>
      <c r="LFP1" s="703"/>
      <c r="LFQ1" s="703"/>
      <c r="LFR1" s="703"/>
      <c r="LFS1" s="703"/>
      <c r="LFT1" s="703"/>
      <c r="LFU1" s="703"/>
      <c r="LFV1" s="703"/>
      <c r="LFW1" s="703"/>
      <c r="LFX1" s="703"/>
      <c r="LFY1" s="703"/>
      <c r="LFZ1" s="703"/>
      <c r="LGA1" s="703"/>
      <c r="LGB1" s="703"/>
      <c r="LGC1" s="703"/>
      <c r="LGD1" s="703"/>
      <c r="LGE1" s="703"/>
      <c r="LGF1" s="703"/>
      <c r="LGG1" s="703"/>
      <c r="LGH1" s="703"/>
      <c r="LGI1" s="703"/>
      <c r="LGJ1" s="703"/>
      <c r="LGK1" s="703"/>
      <c r="LGL1" s="703"/>
      <c r="LGM1" s="703"/>
      <c r="LGN1" s="703"/>
      <c r="LGO1" s="703"/>
      <c r="LGP1" s="703"/>
      <c r="LGQ1" s="703"/>
      <c r="LGR1" s="703"/>
      <c r="LGS1" s="703"/>
      <c r="LGT1" s="703"/>
      <c r="LGU1" s="703"/>
      <c r="LGV1" s="703"/>
      <c r="LGW1" s="703"/>
      <c r="LGX1" s="703"/>
      <c r="LGY1" s="703"/>
      <c r="LGZ1" s="703"/>
      <c r="LHA1" s="703"/>
      <c r="LHB1" s="703"/>
      <c r="LHC1" s="703"/>
      <c r="LHD1" s="703"/>
      <c r="LHE1" s="703"/>
      <c r="LHF1" s="703"/>
      <c r="LHG1" s="703"/>
      <c r="LHH1" s="703"/>
      <c r="LHI1" s="703"/>
      <c r="LHJ1" s="703"/>
      <c r="LHK1" s="703"/>
      <c r="LHL1" s="703"/>
      <c r="LHM1" s="703"/>
      <c r="LHN1" s="703"/>
      <c r="LHO1" s="703"/>
      <c r="LHP1" s="703"/>
      <c r="LHQ1" s="703"/>
      <c r="LHR1" s="703"/>
      <c r="LHS1" s="703"/>
      <c r="LHT1" s="703"/>
      <c r="LHU1" s="703"/>
      <c r="LHV1" s="703"/>
      <c r="LHW1" s="703"/>
      <c r="LHX1" s="703"/>
      <c r="LHY1" s="703"/>
      <c r="LHZ1" s="703"/>
      <c r="LIA1" s="703"/>
      <c r="LIB1" s="703"/>
      <c r="LIC1" s="703"/>
      <c r="LID1" s="703"/>
      <c r="LIE1" s="703"/>
      <c r="LIF1" s="703"/>
      <c r="LIG1" s="703"/>
      <c r="LIH1" s="703"/>
      <c r="LII1" s="703"/>
      <c r="LIJ1" s="703"/>
      <c r="LIK1" s="703"/>
      <c r="LIL1" s="703"/>
      <c r="LIM1" s="703"/>
      <c r="LIN1" s="703"/>
      <c r="LIO1" s="703"/>
      <c r="LIP1" s="703"/>
      <c r="LIQ1" s="703"/>
      <c r="LIR1" s="703"/>
      <c r="LIS1" s="703"/>
      <c r="LIT1" s="703"/>
      <c r="LIU1" s="703"/>
      <c r="LIV1" s="703"/>
      <c r="LIW1" s="703"/>
      <c r="LIX1" s="703"/>
      <c r="LIY1" s="703"/>
      <c r="LIZ1" s="703"/>
      <c r="LJA1" s="703"/>
      <c r="LJB1" s="703"/>
      <c r="LJC1" s="703"/>
      <c r="LJD1" s="703"/>
      <c r="LJE1" s="703"/>
      <c r="LJF1" s="703"/>
      <c r="LJG1" s="703"/>
      <c r="LJH1" s="703"/>
      <c r="LJI1" s="703"/>
      <c r="LJJ1" s="703"/>
      <c r="LJK1" s="703"/>
      <c r="LJL1" s="703"/>
      <c r="LJM1" s="703"/>
      <c r="LJN1" s="703"/>
      <c r="LJO1" s="703"/>
      <c r="LJP1" s="703"/>
      <c r="LJQ1" s="703"/>
      <c r="LJR1" s="703"/>
      <c r="LJS1" s="703"/>
      <c r="LJT1" s="703"/>
      <c r="LJU1" s="703"/>
      <c r="LJV1" s="703"/>
      <c r="LJW1" s="703"/>
      <c r="LJX1" s="703"/>
      <c r="LJY1" s="703"/>
      <c r="LJZ1" s="703"/>
      <c r="LKA1" s="703"/>
      <c r="LKB1" s="703"/>
      <c r="LKC1" s="703"/>
      <c r="LKD1" s="703"/>
      <c r="LKE1" s="703"/>
      <c r="LKF1" s="703"/>
      <c r="LKG1" s="703"/>
      <c r="LKH1" s="703"/>
      <c r="LKI1" s="703"/>
      <c r="LKJ1" s="703"/>
      <c r="LKK1" s="703"/>
      <c r="LKL1" s="703"/>
      <c r="LKM1" s="703"/>
      <c r="LKN1" s="703"/>
      <c r="LKO1" s="703"/>
      <c r="LKP1" s="703"/>
      <c r="LKQ1" s="703"/>
      <c r="LKR1" s="703"/>
      <c r="LKS1" s="703"/>
      <c r="LKT1" s="703"/>
      <c r="LKU1" s="703"/>
      <c r="LKV1" s="703"/>
      <c r="LKW1" s="703"/>
      <c r="LKX1" s="703"/>
      <c r="LKY1" s="703"/>
      <c r="LKZ1" s="703"/>
      <c r="LLA1" s="703"/>
      <c r="LLB1" s="703"/>
      <c r="LLC1" s="703"/>
      <c r="LLD1" s="703"/>
      <c r="LLE1" s="703"/>
      <c r="LLF1" s="703"/>
      <c r="LLG1" s="703"/>
      <c r="LLH1" s="703"/>
      <c r="LLI1" s="703"/>
      <c r="LLJ1" s="703"/>
      <c r="LLK1" s="703"/>
      <c r="LLL1" s="703"/>
      <c r="LLM1" s="703"/>
      <c r="LLN1" s="703"/>
      <c r="LLO1" s="703"/>
      <c r="LLP1" s="703"/>
      <c r="LLQ1" s="703"/>
      <c r="LLR1" s="703"/>
      <c r="LLS1" s="703"/>
      <c r="LLT1" s="703"/>
      <c r="LLU1" s="703"/>
      <c r="LLV1" s="703"/>
      <c r="LLW1" s="703"/>
      <c r="LLX1" s="703"/>
      <c r="LLY1" s="703"/>
      <c r="LLZ1" s="703"/>
      <c r="LMA1" s="703"/>
      <c r="LMB1" s="703"/>
      <c r="LMC1" s="703"/>
      <c r="LMD1" s="703"/>
      <c r="LME1" s="703"/>
      <c r="LMF1" s="703"/>
      <c r="LMG1" s="703"/>
      <c r="LMH1" s="703"/>
      <c r="LMI1" s="703"/>
      <c r="LMJ1" s="703"/>
      <c r="LMK1" s="703"/>
      <c r="LML1" s="703"/>
      <c r="LMM1" s="703"/>
      <c r="LMN1" s="703"/>
      <c r="LMO1" s="703"/>
      <c r="LMP1" s="703"/>
      <c r="LMQ1" s="703"/>
      <c r="LMR1" s="703"/>
      <c r="LMS1" s="703"/>
      <c r="LMT1" s="703"/>
      <c r="LMU1" s="703"/>
      <c r="LMV1" s="703"/>
      <c r="LMW1" s="703"/>
      <c r="LMX1" s="703"/>
      <c r="LMY1" s="703"/>
      <c r="LMZ1" s="703"/>
      <c r="LNA1" s="703"/>
      <c r="LNB1" s="703"/>
      <c r="LNC1" s="703"/>
      <c r="LND1" s="703"/>
      <c r="LNE1" s="703"/>
      <c r="LNF1" s="703"/>
      <c r="LNG1" s="703"/>
      <c r="LNH1" s="703"/>
      <c r="LNI1" s="703"/>
      <c r="LNJ1" s="703"/>
      <c r="LNK1" s="703"/>
      <c r="LNL1" s="703"/>
      <c r="LNM1" s="703"/>
      <c r="LNN1" s="703"/>
      <c r="LNO1" s="703"/>
      <c r="LNP1" s="703"/>
      <c r="LNQ1" s="703"/>
      <c r="LNR1" s="703"/>
      <c r="LNS1" s="703"/>
      <c r="LNT1" s="703"/>
      <c r="LNU1" s="703"/>
      <c r="LNV1" s="703"/>
      <c r="LNW1" s="703"/>
      <c r="LNX1" s="703"/>
      <c r="LNY1" s="703"/>
      <c r="LNZ1" s="703"/>
      <c r="LOA1" s="703"/>
      <c r="LOB1" s="703"/>
      <c r="LOC1" s="703"/>
      <c r="LOD1" s="703"/>
      <c r="LOE1" s="703"/>
      <c r="LOF1" s="703"/>
      <c r="LOG1" s="703"/>
      <c r="LOH1" s="703"/>
      <c r="LOI1" s="703"/>
      <c r="LOJ1" s="703"/>
      <c r="LOK1" s="703"/>
      <c r="LOL1" s="703"/>
      <c r="LOM1" s="703"/>
      <c r="LON1" s="703"/>
      <c r="LOO1" s="703"/>
      <c r="LOP1" s="703"/>
      <c r="LOQ1" s="703"/>
      <c r="LOR1" s="703"/>
      <c r="LOS1" s="703"/>
      <c r="LOT1" s="703"/>
      <c r="LOU1" s="703"/>
      <c r="LOV1" s="703"/>
      <c r="LOW1" s="703"/>
      <c r="LOX1" s="703"/>
      <c r="LOY1" s="703"/>
      <c r="LOZ1" s="703"/>
      <c r="LPA1" s="703"/>
      <c r="LPB1" s="703"/>
      <c r="LPC1" s="703"/>
      <c r="LPD1" s="703"/>
      <c r="LPE1" s="703"/>
      <c r="LPF1" s="703"/>
      <c r="LPG1" s="703"/>
      <c r="LPH1" s="703"/>
      <c r="LPI1" s="703"/>
      <c r="LPJ1" s="703"/>
      <c r="LPK1" s="703"/>
      <c r="LPL1" s="703"/>
      <c r="LPM1" s="703"/>
      <c r="LPN1" s="703"/>
      <c r="LPO1" s="703"/>
      <c r="LPP1" s="703"/>
      <c r="LPQ1" s="703"/>
      <c r="LPR1" s="703"/>
      <c r="LPS1" s="703"/>
      <c r="LPT1" s="703"/>
      <c r="LPU1" s="703"/>
      <c r="LPV1" s="703"/>
      <c r="LPW1" s="703"/>
      <c r="LPX1" s="703"/>
      <c r="LPY1" s="703"/>
      <c r="LPZ1" s="703"/>
      <c r="LQA1" s="703"/>
      <c r="LQB1" s="703"/>
      <c r="LQC1" s="703"/>
      <c r="LQD1" s="703"/>
      <c r="LQE1" s="703"/>
      <c r="LQF1" s="703"/>
      <c r="LQG1" s="703"/>
      <c r="LQH1" s="703"/>
      <c r="LQI1" s="703"/>
      <c r="LQJ1" s="703"/>
      <c r="LQK1" s="703"/>
      <c r="LQL1" s="703"/>
      <c r="LQM1" s="703"/>
      <c r="LQN1" s="703"/>
      <c r="LQO1" s="703"/>
      <c r="LQP1" s="703"/>
      <c r="LQQ1" s="703"/>
      <c r="LQR1" s="703"/>
      <c r="LQS1" s="703"/>
      <c r="LQT1" s="703"/>
      <c r="LQU1" s="703"/>
      <c r="LQV1" s="703"/>
      <c r="LQW1" s="703"/>
      <c r="LQX1" s="703"/>
      <c r="LQY1" s="703"/>
      <c r="LQZ1" s="703"/>
      <c r="LRA1" s="703"/>
      <c r="LRB1" s="703"/>
      <c r="LRC1" s="703"/>
      <c r="LRD1" s="703"/>
      <c r="LRE1" s="703"/>
      <c r="LRF1" s="703"/>
      <c r="LRG1" s="703"/>
      <c r="LRH1" s="703"/>
      <c r="LRI1" s="703"/>
      <c r="LRJ1" s="703"/>
      <c r="LRK1" s="703"/>
      <c r="LRL1" s="703"/>
      <c r="LRM1" s="703"/>
      <c r="LRN1" s="703"/>
      <c r="LRO1" s="703"/>
      <c r="LRP1" s="703"/>
      <c r="LRQ1" s="703"/>
      <c r="LRR1" s="703"/>
      <c r="LRS1" s="703"/>
      <c r="LRT1" s="703"/>
      <c r="LRU1" s="703"/>
      <c r="LRV1" s="703"/>
      <c r="LRW1" s="703"/>
      <c r="LRX1" s="703"/>
      <c r="LRY1" s="703"/>
      <c r="LRZ1" s="703"/>
      <c r="LSA1" s="703"/>
      <c r="LSB1" s="703"/>
      <c r="LSC1" s="703"/>
      <c r="LSD1" s="703"/>
      <c r="LSE1" s="703"/>
      <c r="LSF1" s="703"/>
      <c r="LSG1" s="703"/>
      <c r="LSH1" s="703"/>
      <c r="LSI1" s="703"/>
      <c r="LSJ1" s="703"/>
      <c r="LSK1" s="703"/>
      <c r="LSL1" s="703"/>
      <c r="LSM1" s="703"/>
      <c r="LSN1" s="703"/>
      <c r="LSO1" s="703"/>
      <c r="LSP1" s="703"/>
      <c r="LSQ1" s="703"/>
      <c r="LSR1" s="703"/>
      <c r="LSS1" s="703"/>
      <c r="LST1" s="703"/>
      <c r="LSU1" s="703"/>
      <c r="LSV1" s="703"/>
      <c r="LSW1" s="703"/>
      <c r="LSX1" s="703"/>
      <c r="LSY1" s="703"/>
      <c r="LSZ1" s="703"/>
      <c r="LTA1" s="703"/>
      <c r="LTB1" s="703"/>
      <c r="LTC1" s="703"/>
      <c r="LTD1" s="703"/>
      <c r="LTE1" s="703"/>
      <c r="LTF1" s="703"/>
      <c r="LTG1" s="703"/>
      <c r="LTH1" s="703"/>
      <c r="LTI1" s="703"/>
      <c r="LTJ1" s="703"/>
      <c r="LTK1" s="703"/>
      <c r="LTL1" s="703"/>
      <c r="LTM1" s="703"/>
      <c r="LTN1" s="703"/>
      <c r="LTO1" s="703"/>
      <c r="LTP1" s="703"/>
      <c r="LTQ1" s="703"/>
      <c r="LTR1" s="703"/>
      <c r="LTS1" s="703"/>
      <c r="LTT1" s="703"/>
      <c r="LTU1" s="703"/>
      <c r="LTV1" s="703"/>
      <c r="LTW1" s="703"/>
      <c r="LTX1" s="703"/>
      <c r="LTY1" s="703"/>
      <c r="LTZ1" s="703"/>
      <c r="LUA1" s="703"/>
      <c r="LUB1" s="703"/>
      <c r="LUC1" s="703"/>
      <c r="LUD1" s="703"/>
      <c r="LUE1" s="703"/>
      <c r="LUF1" s="703"/>
      <c r="LUG1" s="703"/>
      <c r="LUH1" s="703"/>
      <c r="LUI1" s="703"/>
      <c r="LUJ1" s="703"/>
      <c r="LUK1" s="703"/>
      <c r="LUL1" s="703"/>
      <c r="LUM1" s="703"/>
      <c r="LUN1" s="703"/>
      <c r="LUO1" s="703"/>
      <c r="LUP1" s="703"/>
      <c r="LUQ1" s="703"/>
      <c r="LUR1" s="703"/>
      <c r="LUS1" s="703"/>
      <c r="LUT1" s="703"/>
      <c r="LUU1" s="703"/>
      <c r="LUV1" s="703"/>
      <c r="LUW1" s="703"/>
      <c r="LUX1" s="703"/>
      <c r="LUY1" s="703"/>
      <c r="LUZ1" s="703"/>
      <c r="LVA1" s="703"/>
      <c r="LVB1" s="703"/>
      <c r="LVC1" s="703"/>
      <c r="LVD1" s="703"/>
      <c r="LVE1" s="703"/>
      <c r="LVF1" s="703"/>
      <c r="LVG1" s="703"/>
      <c r="LVH1" s="703"/>
      <c r="LVI1" s="703"/>
      <c r="LVJ1" s="703"/>
      <c r="LVK1" s="703"/>
      <c r="LVL1" s="703"/>
      <c r="LVM1" s="703"/>
      <c r="LVN1" s="703"/>
      <c r="LVO1" s="703"/>
      <c r="LVP1" s="703"/>
      <c r="LVQ1" s="703"/>
      <c r="LVR1" s="703"/>
      <c r="LVS1" s="703"/>
      <c r="LVT1" s="703"/>
      <c r="LVU1" s="703"/>
      <c r="LVV1" s="703"/>
      <c r="LVW1" s="703"/>
      <c r="LVX1" s="703"/>
      <c r="LVY1" s="703"/>
      <c r="LVZ1" s="703"/>
      <c r="LWA1" s="703"/>
      <c r="LWB1" s="703"/>
      <c r="LWC1" s="703"/>
      <c r="LWD1" s="703"/>
      <c r="LWE1" s="703"/>
      <c r="LWF1" s="703"/>
      <c r="LWG1" s="703"/>
      <c r="LWH1" s="703"/>
      <c r="LWI1" s="703"/>
      <c r="LWJ1" s="703"/>
      <c r="LWK1" s="703"/>
      <c r="LWL1" s="703"/>
      <c r="LWM1" s="703"/>
      <c r="LWN1" s="703"/>
      <c r="LWO1" s="703"/>
      <c r="LWP1" s="703"/>
      <c r="LWQ1" s="703"/>
      <c r="LWR1" s="703"/>
      <c r="LWS1" s="703"/>
      <c r="LWT1" s="703"/>
      <c r="LWU1" s="703"/>
      <c r="LWV1" s="703"/>
      <c r="LWW1" s="703"/>
      <c r="LWX1" s="703"/>
      <c r="LWY1" s="703"/>
      <c r="LWZ1" s="703"/>
      <c r="LXA1" s="703"/>
      <c r="LXB1" s="703"/>
      <c r="LXC1" s="703"/>
      <c r="LXD1" s="703"/>
      <c r="LXE1" s="703"/>
      <c r="LXF1" s="703"/>
      <c r="LXG1" s="703"/>
      <c r="LXH1" s="703"/>
      <c r="LXI1" s="703"/>
      <c r="LXJ1" s="703"/>
      <c r="LXK1" s="703"/>
      <c r="LXL1" s="703"/>
      <c r="LXM1" s="703"/>
      <c r="LXN1" s="703"/>
      <c r="LXO1" s="703"/>
      <c r="LXP1" s="703"/>
      <c r="LXQ1" s="703"/>
      <c r="LXR1" s="703"/>
      <c r="LXS1" s="703"/>
      <c r="LXT1" s="703"/>
      <c r="LXU1" s="703"/>
      <c r="LXV1" s="703"/>
      <c r="LXW1" s="703"/>
      <c r="LXX1" s="703"/>
      <c r="LXY1" s="703"/>
      <c r="LXZ1" s="703"/>
      <c r="LYA1" s="703"/>
      <c r="LYB1" s="703"/>
      <c r="LYC1" s="703"/>
      <c r="LYD1" s="703"/>
      <c r="LYE1" s="703"/>
      <c r="LYF1" s="703"/>
      <c r="LYG1" s="703"/>
      <c r="LYH1" s="703"/>
      <c r="LYI1" s="703"/>
      <c r="LYJ1" s="703"/>
      <c r="LYK1" s="703"/>
      <c r="LYL1" s="703"/>
      <c r="LYM1" s="703"/>
      <c r="LYN1" s="703"/>
      <c r="LYO1" s="703"/>
      <c r="LYP1" s="703"/>
      <c r="LYQ1" s="703"/>
      <c r="LYR1" s="703"/>
      <c r="LYS1" s="703"/>
      <c r="LYT1" s="703"/>
      <c r="LYU1" s="703"/>
      <c r="LYV1" s="703"/>
      <c r="LYW1" s="703"/>
      <c r="LYX1" s="703"/>
      <c r="LYY1" s="703"/>
      <c r="LYZ1" s="703"/>
      <c r="LZA1" s="703"/>
      <c r="LZB1" s="703"/>
      <c r="LZC1" s="703"/>
      <c r="LZD1" s="703"/>
      <c r="LZE1" s="703"/>
      <c r="LZF1" s="703"/>
      <c r="LZG1" s="703"/>
      <c r="LZH1" s="703"/>
      <c r="LZI1" s="703"/>
      <c r="LZJ1" s="703"/>
      <c r="LZK1" s="703"/>
      <c r="LZL1" s="703"/>
      <c r="LZM1" s="703"/>
      <c r="LZN1" s="703"/>
      <c r="LZO1" s="703"/>
      <c r="LZP1" s="703"/>
      <c r="LZQ1" s="703"/>
      <c r="LZR1" s="703"/>
      <c r="LZS1" s="703"/>
      <c r="LZT1" s="703"/>
      <c r="LZU1" s="703"/>
      <c r="LZV1" s="703"/>
      <c r="LZW1" s="703"/>
      <c r="LZX1" s="703"/>
      <c r="LZY1" s="703"/>
      <c r="LZZ1" s="703"/>
      <c r="MAA1" s="703"/>
      <c r="MAB1" s="703"/>
      <c r="MAC1" s="703"/>
      <c r="MAD1" s="703"/>
      <c r="MAE1" s="703"/>
      <c r="MAF1" s="703"/>
      <c r="MAG1" s="703"/>
      <c r="MAH1" s="703"/>
      <c r="MAI1" s="703"/>
      <c r="MAJ1" s="703"/>
      <c r="MAK1" s="703"/>
      <c r="MAL1" s="703"/>
      <c r="MAM1" s="703"/>
      <c r="MAN1" s="703"/>
      <c r="MAO1" s="703"/>
      <c r="MAP1" s="703"/>
      <c r="MAQ1" s="703"/>
      <c r="MAR1" s="703"/>
      <c r="MAS1" s="703"/>
      <c r="MAT1" s="703"/>
      <c r="MAU1" s="703"/>
      <c r="MAV1" s="703"/>
      <c r="MAW1" s="703"/>
      <c r="MAX1" s="703"/>
      <c r="MAY1" s="703"/>
      <c r="MAZ1" s="703"/>
      <c r="MBA1" s="703"/>
      <c r="MBB1" s="703"/>
      <c r="MBC1" s="703"/>
      <c r="MBD1" s="703"/>
      <c r="MBE1" s="703"/>
      <c r="MBF1" s="703"/>
      <c r="MBG1" s="703"/>
      <c r="MBH1" s="703"/>
      <c r="MBI1" s="703"/>
      <c r="MBJ1" s="703"/>
      <c r="MBK1" s="703"/>
      <c r="MBL1" s="703"/>
      <c r="MBM1" s="703"/>
      <c r="MBN1" s="703"/>
      <c r="MBO1" s="703"/>
      <c r="MBP1" s="703"/>
      <c r="MBQ1" s="703"/>
      <c r="MBR1" s="703"/>
      <c r="MBS1" s="703"/>
      <c r="MBT1" s="703"/>
      <c r="MBU1" s="703"/>
      <c r="MBV1" s="703"/>
      <c r="MBW1" s="703"/>
      <c r="MBX1" s="703"/>
      <c r="MBY1" s="703"/>
      <c r="MBZ1" s="703"/>
      <c r="MCA1" s="703"/>
      <c r="MCB1" s="703"/>
      <c r="MCC1" s="703"/>
      <c r="MCD1" s="703"/>
      <c r="MCE1" s="703"/>
      <c r="MCF1" s="703"/>
      <c r="MCG1" s="703"/>
      <c r="MCH1" s="703"/>
      <c r="MCI1" s="703"/>
      <c r="MCJ1" s="703"/>
      <c r="MCK1" s="703"/>
      <c r="MCL1" s="703"/>
      <c r="MCM1" s="703"/>
      <c r="MCN1" s="703"/>
      <c r="MCO1" s="703"/>
      <c r="MCP1" s="703"/>
      <c r="MCQ1" s="703"/>
      <c r="MCR1" s="703"/>
      <c r="MCS1" s="703"/>
      <c r="MCT1" s="703"/>
      <c r="MCU1" s="703"/>
      <c r="MCV1" s="703"/>
      <c r="MCW1" s="703"/>
      <c r="MCX1" s="703"/>
      <c r="MCY1" s="703"/>
      <c r="MCZ1" s="703"/>
      <c r="MDA1" s="703"/>
      <c r="MDB1" s="703"/>
      <c r="MDC1" s="703"/>
      <c r="MDD1" s="703"/>
      <c r="MDE1" s="703"/>
      <c r="MDF1" s="703"/>
      <c r="MDG1" s="703"/>
      <c r="MDH1" s="703"/>
      <c r="MDI1" s="703"/>
      <c r="MDJ1" s="703"/>
      <c r="MDK1" s="703"/>
      <c r="MDL1" s="703"/>
      <c r="MDM1" s="703"/>
      <c r="MDN1" s="703"/>
      <c r="MDO1" s="703"/>
      <c r="MDP1" s="703"/>
      <c r="MDQ1" s="703"/>
      <c r="MDR1" s="703"/>
      <c r="MDS1" s="703"/>
      <c r="MDT1" s="703"/>
      <c r="MDU1" s="703"/>
      <c r="MDV1" s="703"/>
      <c r="MDW1" s="703"/>
      <c r="MDX1" s="703"/>
      <c r="MDY1" s="703"/>
      <c r="MDZ1" s="703"/>
      <c r="MEA1" s="703"/>
      <c r="MEB1" s="703"/>
      <c r="MEC1" s="703"/>
      <c r="MED1" s="703"/>
      <c r="MEE1" s="703"/>
      <c r="MEF1" s="703"/>
      <c r="MEG1" s="703"/>
      <c r="MEH1" s="703"/>
      <c r="MEI1" s="703"/>
      <c r="MEJ1" s="703"/>
      <c r="MEK1" s="703"/>
      <c r="MEL1" s="703"/>
      <c r="MEM1" s="703"/>
      <c r="MEN1" s="703"/>
      <c r="MEO1" s="703"/>
      <c r="MEP1" s="703"/>
      <c r="MEQ1" s="703"/>
      <c r="MER1" s="703"/>
      <c r="MES1" s="703"/>
      <c r="MET1" s="703"/>
      <c r="MEU1" s="703"/>
      <c r="MEV1" s="703"/>
      <c r="MEW1" s="703"/>
      <c r="MEX1" s="703"/>
      <c r="MEY1" s="703"/>
      <c r="MEZ1" s="703"/>
      <c r="MFA1" s="703"/>
      <c r="MFB1" s="703"/>
      <c r="MFC1" s="703"/>
      <c r="MFD1" s="703"/>
      <c r="MFE1" s="703"/>
      <c r="MFF1" s="703"/>
      <c r="MFG1" s="703"/>
      <c r="MFH1" s="703"/>
      <c r="MFI1" s="703"/>
      <c r="MFJ1" s="703"/>
      <c r="MFK1" s="703"/>
      <c r="MFL1" s="703"/>
      <c r="MFM1" s="703"/>
      <c r="MFN1" s="703"/>
      <c r="MFO1" s="703"/>
      <c r="MFP1" s="703"/>
      <c r="MFQ1" s="703"/>
      <c r="MFR1" s="703"/>
      <c r="MFS1" s="703"/>
      <c r="MFT1" s="703"/>
      <c r="MFU1" s="703"/>
      <c r="MFV1" s="703"/>
      <c r="MFW1" s="703"/>
      <c r="MFX1" s="703"/>
      <c r="MFY1" s="703"/>
      <c r="MFZ1" s="703"/>
      <c r="MGA1" s="703"/>
      <c r="MGB1" s="703"/>
      <c r="MGC1" s="703"/>
      <c r="MGD1" s="703"/>
      <c r="MGE1" s="703"/>
      <c r="MGF1" s="703"/>
      <c r="MGG1" s="703"/>
      <c r="MGH1" s="703"/>
      <c r="MGI1" s="703"/>
      <c r="MGJ1" s="703"/>
      <c r="MGK1" s="703"/>
      <c r="MGL1" s="703"/>
      <c r="MGM1" s="703"/>
      <c r="MGN1" s="703"/>
      <c r="MGO1" s="703"/>
      <c r="MGP1" s="703"/>
      <c r="MGQ1" s="703"/>
      <c r="MGR1" s="703"/>
      <c r="MGS1" s="703"/>
      <c r="MGT1" s="703"/>
      <c r="MGU1" s="703"/>
      <c r="MGV1" s="703"/>
      <c r="MGW1" s="703"/>
      <c r="MGX1" s="703"/>
      <c r="MGY1" s="703"/>
      <c r="MGZ1" s="703"/>
      <c r="MHA1" s="703"/>
      <c r="MHB1" s="703"/>
      <c r="MHC1" s="703"/>
      <c r="MHD1" s="703"/>
      <c r="MHE1" s="703"/>
      <c r="MHF1" s="703"/>
      <c r="MHG1" s="703"/>
      <c r="MHH1" s="703"/>
      <c r="MHI1" s="703"/>
      <c r="MHJ1" s="703"/>
      <c r="MHK1" s="703"/>
      <c r="MHL1" s="703"/>
      <c r="MHM1" s="703"/>
      <c r="MHN1" s="703"/>
      <c r="MHO1" s="703"/>
      <c r="MHP1" s="703"/>
      <c r="MHQ1" s="703"/>
      <c r="MHR1" s="703"/>
      <c r="MHS1" s="703"/>
      <c r="MHT1" s="703"/>
      <c r="MHU1" s="703"/>
      <c r="MHV1" s="703"/>
      <c r="MHW1" s="703"/>
      <c r="MHX1" s="703"/>
      <c r="MHY1" s="703"/>
      <c r="MHZ1" s="703"/>
      <c r="MIA1" s="703"/>
      <c r="MIB1" s="703"/>
      <c r="MIC1" s="703"/>
      <c r="MID1" s="703"/>
      <c r="MIE1" s="703"/>
      <c r="MIF1" s="703"/>
      <c r="MIG1" s="703"/>
      <c r="MIH1" s="703"/>
      <c r="MII1" s="703"/>
      <c r="MIJ1" s="703"/>
      <c r="MIK1" s="703"/>
      <c r="MIL1" s="703"/>
      <c r="MIM1" s="703"/>
      <c r="MIN1" s="703"/>
      <c r="MIO1" s="703"/>
      <c r="MIP1" s="703"/>
      <c r="MIQ1" s="703"/>
      <c r="MIR1" s="703"/>
      <c r="MIS1" s="703"/>
      <c r="MIT1" s="703"/>
      <c r="MIU1" s="703"/>
      <c r="MIV1" s="703"/>
      <c r="MIW1" s="703"/>
      <c r="MIX1" s="703"/>
      <c r="MIY1" s="703"/>
      <c r="MIZ1" s="703"/>
      <c r="MJA1" s="703"/>
      <c r="MJB1" s="703"/>
      <c r="MJC1" s="703"/>
      <c r="MJD1" s="703"/>
      <c r="MJE1" s="703"/>
      <c r="MJF1" s="703"/>
      <c r="MJG1" s="703"/>
      <c r="MJH1" s="703"/>
      <c r="MJI1" s="703"/>
      <c r="MJJ1" s="703"/>
      <c r="MJK1" s="703"/>
      <c r="MJL1" s="703"/>
      <c r="MJM1" s="703"/>
      <c r="MJN1" s="703"/>
      <c r="MJO1" s="703"/>
      <c r="MJP1" s="703"/>
      <c r="MJQ1" s="703"/>
      <c r="MJR1" s="703"/>
      <c r="MJS1" s="703"/>
      <c r="MJT1" s="703"/>
      <c r="MJU1" s="703"/>
      <c r="MJV1" s="703"/>
      <c r="MJW1" s="703"/>
      <c r="MJX1" s="703"/>
      <c r="MJY1" s="703"/>
      <c r="MJZ1" s="703"/>
      <c r="MKA1" s="703"/>
      <c r="MKB1" s="703"/>
      <c r="MKC1" s="703"/>
      <c r="MKD1" s="703"/>
      <c r="MKE1" s="703"/>
      <c r="MKF1" s="703"/>
      <c r="MKG1" s="703"/>
      <c r="MKH1" s="703"/>
      <c r="MKI1" s="703"/>
      <c r="MKJ1" s="703"/>
      <c r="MKK1" s="703"/>
      <c r="MKL1" s="703"/>
      <c r="MKM1" s="703"/>
      <c r="MKN1" s="703"/>
      <c r="MKO1" s="703"/>
      <c r="MKP1" s="703"/>
      <c r="MKQ1" s="703"/>
      <c r="MKR1" s="703"/>
      <c r="MKS1" s="703"/>
      <c r="MKT1" s="703"/>
      <c r="MKU1" s="703"/>
      <c r="MKV1" s="703"/>
      <c r="MKW1" s="703"/>
      <c r="MKX1" s="703"/>
      <c r="MKY1" s="703"/>
      <c r="MKZ1" s="703"/>
      <c r="MLA1" s="703"/>
      <c r="MLB1" s="703"/>
      <c r="MLC1" s="703"/>
      <c r="MLD1" s="703"/>
      <c r="MLE1" s="703"/>
      <c r="MLF1" s="703"/>
      <c r="MLG1" s="703"/>
      <c r="MLH1" s="703"/>
      <c r="MLI1" s="703"/>
      <c r="MLJ1" s="703"/>
      <c r="MLK1" s="703"/>
      <c r="MLL1" s="703"/>
      <c r="MLM1" s="703"/>
      <c r="MLN1" s="703"/>
      <c r="MLO1" s="703"/>
      <c r="MLP1" s="703"/>
      <c r="MLQ1" s="703"/>
      <c r="MLR1" s="703"/>
      <c r="MLS1" s="703"/>
      <c r="MLT1" s="703"/>
      <c r="MLU1" s="703"/>
      <c r="MLV1" s="703"/>
      <c r="MLW1" s="703"/>
      <c r="MLX1" s="703"/>
      <c r="MLY1" s="703"/>
      <c r="MLZ1" s="703"/>
      <c r="MMA1" s="703"/>
      <c r="MMB1" s="703"/>
      <c r="MMC1" s="703"/>
      <c r="MMD1" s="703"/>
      <c r="MME1" s="703"/>
      <c r="MMF1" s="703"/>
      <c r="MMG1" s="703"/>
      <c r="MMH1" s="703"/>
      <c r="MMI1" s="703"/>
      <c r="MMJ1" s="703"/>
      <c r="MMK1" s="703"/>
      <c r="MML1" s="703"/>
      <c r="MMM1" s="703"/>
      <c r="MMN1" s="703"/>
      <c r="MMO1" s="703"/>
      <c r="MMP1" s="703"/>
      <c r="MMQ1" s="703"/>
      <c r="MMR1" s="703"/>
      <c r="MMS1" s="703"/>
      <c r="MMT1" s="703"/>
      <c r="MMU1" s="703"/>
      <c r="MMV1" s="703"/>
      <c r="MMW1" s="703"/>
      <c r="MMX1" s="703"/>
      <c r="MMY1" s="703"/>
      <c r="MMZ1" s="703"/>
      <c r="MNA1" s="703"/>
      <c r="MNB1" s="703"/>
      <c r="MNC1" s="703"/>
      <c r="MND1" s="703"/>
      <c r="MNE1" s="703"/>
      <c r="MNF1" s="703"/>
      <c r="MNG1" s="703"/>
      <c r="MNH1" s="703"/>
      <c r="MNI1" s="703"/>
      <c r="MNJ1" s="703"/>
      <c r="MNK1" s="703"/>
      <c r="MNL1" s="703"/>
      <c r="MNM1" s="703"/>
      <c r="MNN1" s="703"/>
      <c r="MNO1" s="703"/>
      <c r="MNP1" s="703"/>
      <c r="MNQ1" s="703"/>
      <c r="MNR1" s="703"/>
      <c r="MNS1" s="703"/>
      <c r="MNT1" s="703"/>
      <c r="MNU1" s="703"/>
      <c r="MNV1" s="703"/>
      <c r="MNW1" s="703"/>
      <c r="MNX1" s="703"/>
      <c r="MNY1" s="703"/>
      <c r="MNZ1" s="703"/>
      <c r="MOA1" s="703"/>
      <c r="MOB1" s="703"/>
      <c r="MOC1" s="703"/>
      <c r="MOD1" s="703"/>
      <c r="MOE1" s="703"/>
      <c r="MOF1" s="703"/>
      <c r="MOG1" s="703"/>
      <c r="MOH1" s="703"/>
      <c r="MOI1" s="703"/>
      <c r="MOJ1" s="703"/>
      <c r="MOK1" s="703"/>
      <c r="MOL1" s="703"/>
      <c r="MOM1" s="703"/>
      <c r="MON1" s="703"/>
      <c r="MOO1" s="703"/>
      <c r="MOP1" s="703"/>
      <c r="MOQ1" s="703"/>
      <c r="MOR1" s="703"/>
      <c r="MOS1" s="703"/>
      <c r="MOT1" s="703"/>
      <c r="MOU1" s="703"/>
      <c r="MOV1" s="703"/>
      <c r="MOW1" s="703"/>
      <c r="MOX1" s="703"/>
      <c r="MOY1" s="703"/>
      <c r="MOZ1" s="703"/>
      <c r="MPA1" s="703"/>
      <c r="MPB1" s="703"/>
      <c r="MPC1" s="703"/>
      <c r="MPD1" s="703"/>
      <c r="MPE1" s="703"/>
      <c r="MPF1" s="703"/>
      <c r="MPG1" s="703"/>
      <c r="MPH1" s="703"/>
      <c r="MPI1" s="703"/>
      <c r="MPJ1" s="703"/>
      <c r="MPK1" s="703"/>
      <c r="MPL1" s="703"/>
      <c r="MPM1" s="703"/>
      <c r="MPN1" s="703"/>
      <c r="MPO1" s="703"/>
      <c r="MPP1" s="703"/>
      <c r="MPQ1" s="703"/>
      <c r="MPR1" s="703"/>
      <c r="MPS1" s="703"/>
      <c r="MPT1" s="703"/>
      <c r="MPU1" s="703"/>
      <c r="MPV1" s="703"/>
      <c r="MPW1" s="703"/>
      <c r="MPX1" s="703"/>
      <c r="MPY1" s="703"/>
      <c r="MPZ1" s="703"/>
      <c r="MQA1" s="703"/>
      <c r="MQB1" s="703"/>
      <c r="MQC1" s="703"/>
      <c r="MQD1" s="703"/>
      <c r="MQE1" s="703"/>
      <c r="MQF1" s="703"/>
      <c r="MQG1" s="703"/>
      <c r="MQH1" s="703"/>
      <c r="MQI1" s="703"/>
      <c r="MQJ1" s="703"/>
      <c r="MQK1" s="703"/>
      <c r="MQL1" s="703"/>
      <c r="MQM1" s="703"/>
      <c r="MQN1" s="703"/>
      <c r="MQO1" s="703"/>
      <c r="MQP1" s="703"/>
      <c r="MQQ1" s="703"/>
      <c r="MQR1" s="703"/>
      <c r="MQS1" s="703"/>
      <c r="MQT1" s="703"/>
      <c r="MQU1" s="703"/>
      <c r="MQV1" s="703"/>
      <c r="MQW1" s="703"/>
      <c r="MQX1" s="703"/>
      <c r="MQY1" s="703"/>
      <c r="MQZ1" s="703"/>
      <c r="MRA1" s="703"/>
      <c r="MRB1" s="703"/>
      <c r="MRC1" s="703"/>
      <c r="MRD1" s="703"/>
      <c r="MRE1" s="703"/>
      <c r="MRF1" s="703"/>
      <c r="MRG1" s="703"/>
      <c r="MRH1" s="703"/>
      <c r="MRI1" s="703"/>
      <c r="MRJ1" s="703"/>
      <c r="MRK1" s="703"/>
      <c r="MRL1" s="703"/>
      <c r="MRM1" s="703"/>
      <c r="MRN1" s="703"/>
      <c r="MRO1" s="703"/>
      <c r="MRP1" s="703"/>
      <c r="MRQ1" s="703"/>
      <c r="MRR1" s="703"/>
      <c r="MRS1" s="703"/>
      <c r="MRT1" s="703"/>
      <c r="MRU1" s="703"/>
      <c r="MRV1" s="703"/>
      <c r="MRW1" s="703"/>
      <c r="MRX1" s="703"/>
      <c r="MRY1" s="703"/>
      <c r="MRZ1" s="703"/>
      <c r="MSA1" s="703"/>
      <c r="MSB1" s="703"/>
      <c r="MSC1" s="703"/>
      <c r="MSD1" s="703"/>
      <c r="MSE1" s="703"/>
      <c r="MSF1" s="703"/>
      <c r="MSG1" s="703"/>
      <c r="MSH1" s="703"/>
      <c r="MSI1" s="703"/>
      <c r="MSJ1" s="703"/>
      <c r="MSK1" s="703"/>
      <c r="MSL1" s="703"/>
      <c r="MSM1" s="703"/>
      <c r="MSN1" s="703"/>
      <c r="MSO1" s="703"/>
      <c r="MSP1" s="703"/>
      <c r="MSQ1" s="703"/>
      <c r="MSR1" s="703"/>
      <c r="MSS1" s="703"/>
      <c r="MST1" s="703"/>
      <c r="MSU1" s="703"/>
      <c r="MSV1" s="703"/>
      <c r="MSW1" s="703"/>
      <c r="MSX1" s="703"/>
      <c r="MSY1" s="703"/>
      <c r="MSZ1" s="703"/>
      <c r="MTA1" s="703"/>
      <c r="MTB1" s="703"/>
      <c r="MTC1" s="703"/>
      <c r="MTD1" s="703"/>
      <c r="MTE1" s="703"/>
      <c r="MTF1" s="703"/>
      <c r="MTG1" s="703"/>
      <c r="MTH1" s="703"/>
      <c r="MTI1" s="703"/>
      <c r="MTJ1" s="703"/>
      <c r="MTK1" s="703"/>
      <c r="MTL1" s="703"/>
      <c r="MTM1" s="703"/>
      <c r="MTN1" s="703"/>
      <c r="MTO1" s="703"/>
      <c r="MTP1" s="703"/>
      <c r="MTQ1" s="703"/>
      <c r="MTR1" s="703"/>
      <c r="MTS1" s="703"/>
      <c r="MTT1" s="703"/>
      <c r="MTU1" s="703"/>
      <c r="MTV1" s="703"/>
      <c r="MTW1" s="703"/>
      <c r="MTX1" s="703"/>
      <c r="MTY1" s="703"/>
      <c r="MTZ1" s="703"/>
      <c r="MUA1" s="703"/>
      <c r="MUB1" s="703"/>
      <c r="MUC1" s="703"/>
      <c r="MUD1" s="703"/>
      <c r="MUE1" s="703"/>
      <c r="MUF1" s="703"/>
      <c r="MUG1" s="703"/>
      <c r="MUH1" s="703"/>
      <c r="MUI1" s="703"/>
      <c r="MUJ1" s="703"/>
      <c r="MUK1" s="703"/>
      <c r="MUL1" s="703"/>
      <c r="MUM1" s="703"/>
      <c r="MUN1" s="703"/>
      <c r="MUO1" s="703"/>
      <c r="MUP1" s="703"/>
      <c r="MUQ1" s="703"/>
      <c r="MUR1" s="703"/>
      <c r="MUS1" s="703"/>
      <c r="MUT1" s="703"/>
      <c r="MUU1" s="703"/>
      <c r="MUV1" s="703"/>
      <c r="MUW1" s="703"/>
      <c r="MUX1" s="703"/>
      <c r="MUY1" s="703"/>
      <c r="MUZ1" s="703"/>
      <c r="MVA1" s="703"/>
      <c r="MVB1" s="703"/>
      <c r="MVC1" s="703"/>
      <c r="MVD1" s="703"/>
      <c r="MVE1" s="703"/>
      <c r="MVF1" s="703"/>
      <c r="MVG1" s="703"/>
      <c r="MVH1" s="703"/>
      <c r="MVI1" s="703"/>
      <c r="MVJ1" s="703"/>
      <c r="MVK1" s="703"/>
      <c r="MVL1" s="703"/>
      <c r="MVM1" s="703"/>
      <c r="MVN1" s="703"/>
      <c r="MVO1" s="703"/>
      <c r="MVP1" s="703"/>
      <c r="MVQ1" s="703"/>
      <c r="MVR1" s="703"/>
      <c r="MVS1" s="703"/>
      <c r="MVT1" s="703"/>
      <c r="MVU1" s="703"/>
      <c r="MVV1" s="703"/>
      <c r="MVW1" s="703"/>
      <c r="MVX1" s="703"/>
      <c r="MVY1" s="703"/>
      <c r="MVZ1" s="703"/>
      <c r="MWA1" s="703"/>
      <c r="MWB1" s="703"/>
      <c r="MWC1" s="703"/>
      <c r="MWD1" s="703"/>
      <c r="MWE1" s="703"/>
      <c r="MWF1" s="703"/>
      <c r="MWG1" s="703"/>
      <c r="MWH1" s="703"/>
      <c r="MWI1" s="703"/>
      <c r="MWJ1" s="703"/>
      <c r="MWK1" s="703"/>
      <c r="MWL1" s="703"/>
      <c r="MWM1" s="703"/>
      <c r="MWN1" s="703"/>
      <c r="MWO1" s="703"/>
      <c r="MWP1" s="703"/>
      <c r="MWQ1" s="703"/>
      <c r="MWR1" s="703"/>
      <c r="MWS1" s="703"/>
      <c r="MWT1" s="703"/>
      <c r="MWU1" s="703"/>
      <c r="MWV1" s="703"/>
      <c r="MWW1" s="703"/>
      <c r="MWX1" s="703"/>
      <c r="MWY1" s="703"/>
      <c r="MWZ1" s="703"/>
      <c r="MXA1" s="703"/>
      <c r="MXB1" s="703"/>
      <c r="MXC1" s="703"/>
      <c r="MXD1" s="703"/>
      <c r="MXE1" s="703"/>
      <c r="MXF1" s="703"/>
      <c r="MXG1" s="703"/>
      <c r="MXH1" s="703"/>
      <c r="MXI1" s="703"/>
      <c r="MXJ1" s="703"/>
      <c r="MXK1" s="703"/>
      <c r="MXL1" s="703"/>
      <c r="MXM1" s="703"/>
      <c r="MXN1" s="703"/>
      <c r="MXO1" s="703"/>
      <c r="MXP1" s="703"/>
      <c r="MXQ1" s="703"/>
      <c r="MXR1" s="703"/>
      <c r="MXS1" s="703"/>
      <c r="MXT1" s="703"/>
      <c r="MXU1" s="703"/>
      <c r="MXV1" s="703"/>
      <c r="MXW1" s="703"/>
      <c r="MXX1" s="703"/>
      <c r="MXY1" s="703"/>
      <c r="MXZ1" s="703"/>
      <c r="MYA1" s="703"/>
      <c r="MYB1" s="703"/>
      <c r="MYC1" s="703"/>
      <c r="MYD1" s="703"/>
      <c r="MYE1" s="703"/>
      <c r="MYF1" s="703"/>
      <c r="MYG1" s="703"/>
      <c r="MYH1" s="703"/>
      <c r="MYI1" s="703"/>
      <c r="MYJ1" s="703"/>
      <c r="MYK1" s="703"/>
      <c r="MYL1" s="703"/>
      <c r="MYM1" s="703"/>
      <c r="MYN1" s="703"/>
      <c r="MYO1" s="703"/>
      <c r="MYP1" s="703"/>
      <c r="MYQ1" s="703"/>
      <c r="MYR1" s="703"/>
      <c r="MYS1" s="703"/>
      <c r="MYT1" s="703"/>
      <c r="MYU1" s="703"/>
      <c r="MYV1" s="703"/>
      <c r="MYW1" s="703"/>
      <c r="MYX1" s="703"/>
      <c r="MYY1" s="703"/>
      <c r="MYZ1" s="703"/>
      <c r="MZA1" s="703"/>
      <c r="MZB1" s="703"/>
      <c r="MZC1" s="703"/>
      <c r="MZD1" s="703"/>
      <c r="MZE1" s="703"/>
      <c r="MZF1" s="703"/>
      <c r="MZG1" s="703"/>
      <c r="MZH1" s="703"/>
      <c r="MZI1" s="703"/>
      <c r="MZJ1" s="703"/>
      <c r="MZK1" s="703"/>
      <c r="MZL1" s="703"/>
      <c r="MZM1" s="703"/>
      <c r="MZN1" s="703"/>
      <c r="MZO1" s="703"/>
      <c r="MZP1" s="703"/>
      <c r="MZQ1" s="703"/>
      <c r="MZR1" s="703"/>
      <c r="MZS1" s="703"/>
      <c r="MZT1" s="703"/>
      <c r="MZU1" s="703"/>
      <c r="MZV1" s="703"/>
      <c r="MZW1" s="703"/>
      <c r="MZX1" s="703"/>
      <c r="MZY1" s="703"/>
      <c r="MZZ1" s="703"/>
      <c r="NAA1" s="703"/>
      <c r="NAB1" s="703"/>
      <c r="NAC1" s="703"/>
      <c r="NAD1" s="703"/>
      <c r="NAE1" s="703"/>
      <c r="NAF1" s="703"/>
      <c r="NAG1" s="703"/>
      <c r="NAH1" s="703"/>
      <c r="NAI1" s="703"/>
      <c r="NAJ1" s="703"/>
      <c r="NAK1" s="703"/>
      <c r="NAL1" s="703"/>
      <c r="NAM1" s="703"/>
      <c r="NAN1" s="703"/>
      <c r="NAO1" s="703"/>
      <c r="NAP1" s="703"/>
      <c r="NAQ1" s="703"/>
      <c r="NAR1" s="703"/>
      <c r="NAS1" s="703"/>
      <c r="NAT1" s="703"/>
      <c r="NAU1" s="703"/>
      <c r="NAV1" s="703"/>
      <c r="NAW1" s="703"/>
      <c r="NAX1" s="703"/>
      <c r="NAY1" s="703"/>
      <c r="NAZ1" s="703"/>
      <c r="NBA1" s="703"/>
      <c r="NBB1" s="703"/>
      <c r="NBC1" s="703"/>
      <c r="NBD1" s="703"/>
      <c r="NBE1" s="703"/>
      <c r="NBF1" s="703"/>
      <c r="NBG1" s="703"/>
      <c r="NBH1" s="703"/>
      <c r="NBI1" s="703"/>
      <c r="NBJ1" s="703"/>
      <c r="NBK1" s="703"/>
      <c r="NBL1" s="703"/>
      <c r="NBM1" s="703"/>
      <c r="NBN1" s="703"/>
      <c r="NBO1" s="703"/>
      <c r="NBP1" s="703"/>
      <c r="NBQ1" s="703"/>
      <c r="NBR1" s="703"/>
      <c r="NBS1" s="703"/>
      <c r="NBT1" s="703"/>
      <c r="NBU1" s="703"/>
      <c r="NBV1" s="703"/>
      <c r="NBW1" s="703"/>
      <c r="NBX1" s="703"/>
      <c r="NBY1" s="703"/>
      <c r="NBZ1" s="703"/>
      <c r="NCA1" s="703"/>
      <c r="NCB1" s="703"/>
      <c r="NCC1" s="703"/>
      <c r="NCD1" s="703"/>
      <c r="NCE1" s="703"/>
      <c r="NCF1" s="703"/>
      <c r="NCG1" s="703"/>
      <c r="NCH1" s="703"/>
      <c r="NCI1" s="703"/>
      <c r="NCJ1" s="703"/>
      <c r="NCK1" s="703"/>
      <c r="NCL1" s="703"/>
      <c r="NCM1" s="703"/>
      <c r="NCN1" s="703"/>
      <c r="NCO1" s="703"/>
      <c r="NCP1" s="703"/>
      <c r="NCQ1" s="703"/>
      <c r="NCR1" s="703"/>
      <c r="NCS1" s="703"/>
      <c r="NCT1" s="703"/>
      <c r="NCU1" s="703"/>
      <c r="NCV1" s="703"/>
      <c r="NCW1" s="703"/>
      <c r="NCX1" s="703"/>
      <c r="NCY1" s="703"/>
      <c r="NCZ1" s="703"/>
      <c r="NDA1" s="703"/>
      <c r="NDB1" s="703"/>
      <c r="NDC1" s="703"/>
      <c r="NDD1" s="703"/>
      <c r="NDE1" s="703"/>
      <c r="NDF1" s="703"/>
      <c r="NDG1" s="703"/>
      <c r="NDH1" s="703"/>
      <c r="NDI1" s="703"/>
      <c r="NDJ1" s="703"/>
      <c r="NDK1" s="703"/>
      <c r="NDL1" s="703"/>
      <c r="NDM1" s="703"/>
      <c r="NDN1" s="703"/>
      <c r="NDO1" s="703"/>
      <c r="NDP1" s="703"/>
      <c r="NDQ1" s="703"/>
      <c r="NDR1" s="703"/>
      <c r="NDS1" s="703"/>
      <c r="NDT1" s="703"/>
      <c r="NDU1" s="703"/>
      <c r="NDV1" s="703"/>
      <c r="NDW1" s="703"/>
      <c r="NDX1" s="703"/>
      <c r="NDY1" s="703"/>
      <c r="NDZ1" s="703"/>
      <c r="NEA1" s="703"/>
      <c r="NEB1" s="703"/>
      <c r="NEC1" s="703"/>
      <c r="NED1" s="703"/>
      <c r="NEE1" s="703"/>
      <c r="NEF1" s="703"/>
      <c r="NEG1" s="703"/>
      <c r="NEH1" s="703"/>
      <c r="NEI1" s="703"/>
      <c r="NEJ1" s="703"/>
      <c r="NEK1" s="703"/>
      <c r="NEL1" s="703"/>
      <c r="NEM1" s="703"/>
      <c r="NEN1" s="703"/>
      <c r="NEO1" s="703"/>
      <c r="NEP1" s="703"/>
      <c r="NEQ1" s="703"/>
      <c r="NER1" s="703"/>
      <c r="NES1" s="703"/>
      <c r="NET1" s="703"/>
      <c r="NEU1" s="703"/>
      <c r="NEV1" s="703"/>
      <c r="NEW1" s="703"/>
      <c r="NEX1" s="703"/>
      <c r="NEY1" s="703"/>
      <c r="NEZ1" s="703"/>
      <c r="NFA1" s="703"/>
      <c r="NFB1" s="703"/>
      <c r="NFC1" s="703"/>
      <c r="NFD1" s="703"/>
      <c r="NFE1" s="703"/>
      <c r="NFF1" s="703"/>
      <c r="NFG1" s="703"/>
      <c r="NFH1" s="703"/>
      <c r="NFI1" s="703"/>
      <c r="NFJ1" s="703"/>
      <c r="NFK1" s="703"/>
      <c r="NFL1" s="703"/>
      <c r="NFM1" s="703"/>
      <c r="NFN1" s="703"/>
      <c r="NFO1" s="703"/>
      <c r="NFP1" s="703"/>
      <c r="NFQ1" s="703"/>
      <c r="NFR1" s="703"/>
      <c r="NFS1" s="703"/>
      <c r="NFT1" s="703"/>
      <c r="NFU1" s="703"/>
      <c r="NFV1" s="703"/>
      <c r="NFW1" s="703"/>
      <c r="NFX1" s="703"/>
      <c r="NFY1" s="703"/>
      <c r="NFZ1" s="703"/>
      <c r="NGA1" s="703"/>
      <c r="NGB1" s="703"/>
      <c r="NGC1" s="703"/>
      <c r="NGD1" s="703"/>
      <c r="NGE1" s="703"/>
      <c r="NGF1" s="703"/>
      <c r="NGG1" s="703"/>
      <c r="NGH1" s="703"/>
      <c r="NGI1" s="703"/>
      <c r="NGJ1" s="703"/>
      <c r="NGK1" s="703"/>
      <c r="NGL1" s="703"/>
      <c r="NGM1" s="703"/>
      <c r="NGN1" s="703"/>
      <c r="NGO1" s="703"/>
      <c r="NGP1" s="703"/>
      <c r="NGQ1" s="703"/>
      <c r="NGR1" s="703"/>
      <c r="NGS1" s="703"/>
      <c r="NGT1" s="703"/>
      <c r="NGU1" s="703"/>
      <c r="NGV1" s="703"/>
      <c r="NGW1" s="703"/>
      <c r="NGX1" s="703"/>
      <c r="NGY1" s="703"/>
      <c r="NGZ1" s="703"/>
      <c r="NHA1" s="703"/>
      <c r="NHB1" s="703"/>
      <c r="NHC1" s="703"/>
      <c r="NHD1" s="703"/>
      <c r="NHE1" s="703"/>
      <c r="NHF1" s="703"/>
      <c r="NHG1" s="703"/>
      <c r="NHH1" s="703"/>
      <c r="NHI1" s="703"/>
      <c r="NHJ1" s="703"/>
      <c r="NHK1" s="703"/>
      <c r="NHL1" s="703"/>
      <c r="NHM1" s="703"/>
      <c r="NHN1" s="703"/>
      <c r="NHO1" s="703"/>
      <c r="NHP1" s="703"/>
      <c r="NHQ1" s="703"/>
      <c r="NHR1" s="703"/>
      <c r="NHS1" s="703"/>
      <c r="NHT1" s="703"/>
      <c r="NHU1" s="703"/>
      <c r="NHV1" s="703"/>
      <c r="NHW1" s="703"/>
      <c r="NHX1" s="703"/>
      <c r="NHY1" s="703"/>
      <c r="NHZ1" s="703"/>
      <c r="NIA1" s="703"/>
      <c r="NIB1" s="703"/>
      <c r="NIC1" s="703"/>
      <c r="NID1" s="703"/>
      <c r="NIE1" s="703"/>
      <c r="NIF1" s="703"/>
      <c r="NIG1" s="703"/>
      <c r="NIH1" s="703"/>
      <c r="NII1" s="703"/>
      <c r="NIJ1" s="703"/>
      <c r="NIK1" s="703"/>
      <c r="NIL1" s="703"/>
      <c r="NIM1" s="703"/>
      <c r="NIN1" s="703"/>
      <c r="NIO1" s="703"/>
      <c r="NIP1" s="703"/>
      <c r="NIQ1" s="703"/>
      <c r="NIR1" s="703"/>
      <c r="NIS1" s="703"/>
      <c r="NIT1" s="703"/>
      <c r="NIU1" s="703"/>
      <c r="NIV1" s="703"/>
      <c r="NIW1" s="703"/>
      <c r="NIX1" s="703"/>
      <c r="NIY1" s="703"/>
      <c r="NIZ1" s="703"/>
      <c r="NJA1" s="703"/>
      <c r="NJB1" s="703"/>
      <c r="NJC1" s="703"/>
      <c r="NJD1" s="703"/>
      <c r="NJE1" s="703"/>
      <c r="NJF1" s="703"/>
      <c r="NJG1" s="703"/>
      <c r="NJH1" s="703"/>
      <c r="NJI1" s="703"/>
      <c r="NJJ1" s="703"/>
      <c r="NJK1" s="703"/>
      <c r="NJL1" s="703"/>
      <c r="NJM1" s="703"/>
      <c r="NJN1" s="703"/>
      <c r="NJO1" s="703"/>
      <c r="NJP1" s="703"/>
      <c r="NJQ1" s="703"/>
      <c r="NJR1" s="703"/>
      <c r="NJS1" s="703"/>
      <c r="NJT1" s="703"/>
      <c r="NJU1" s="703"/>
      <c r="NJV1" s="703"/>
      <c r="NJW1" s="703"/>
      <c r="NJX1" s="703"/>
      <c r="NJY1" s="703"/>
      <c r="NJZ1" s="703"/>
      <c r="NKA1" s="703"/>
      <c r="NKB1" s="703"/>
      <c r="NKC1" s="703"/>
      <c r="NKD1" s="703"/>
      <c r="NKE1" s="703"/>
      <c r="NKF1" s="703"/>
      <c r="NKG1" s="703"/>
      <c r="NKH1" s="703"/>
      <c r="NKI1" s="703"/>
      <c r="NKJ1" s="703"/>
      <c r="NKK1" s="703"/>
      <c r="NKL1" s="703"/>
      <c r="NKM1" s="703"/>
      <c r="NKN1" s="703"/>
      <c r="NKO1" s="703"/>
      <c r="NKP1" s="703"/>
      <c r="NKQ1" s="703"/>
      <c r="NKR1" s="703"/>
      <c r="NKS1" s="703"/>
      <c r="NKT1" s="703"/>
      <c r="NKU1" s="703"/>
      <c r="NKV1" s="703"/>
      <c r="NKW1" s="703"/>
      <c r="NKX1" s="703"/>
      <c r="NKY1" s="703"/>
      <c r="NKZ1" s="703"/>
      <c r="NLA1" s="703"/>
      <c r="NLB1" s="703"/>
      <c r="NLC1" s="703"/>
      <c r="NLD1" s="703"/>
      <c r="NLE1" s="703"/>
      <c r="NLF1" s="703"/>
      <c r="NLG1" s="703"/>
      <c r="NLH1" s="703"/>
      <c r="NLI1" s="703"/>
      <c r="NLJ1" s="703"/>
      <c r="NLK1" s="703"/>
      <c r="NLL1" s="703"/>
      <c r="NLM1" s="703"/>
      <c r="NLN1" s="703"/>
      <c r="NLO1" s="703"/>
      <c r="NLP1" s="703"/>
      <c r="NLQ1" s="703"/>
      <c r="NLR1" s="703"/>
      <c r="NLS1" s="703"/>
      <c r="NLT1" s="703"/>
      <c r="NLU1" s="703"/>
      <c r="NLV1" s="703"/>
      <c r="NLW1" s="703"/>
      <c r="NLX1" s="703"/>
      <c r="NLY1" s="703"/>
      <c r="NLZ1" s="703"/>
      <c r="NMA1" s="703"/>
      <c r="NMB1" s="703"/>
      <c r="NMC1" s="703"/>
      <c r="NMD1" s="703"/>
      <c r="NME1" s="703"/>
      <c r="NMF1" s="703"/>
      <c r="NMG1" s="703"/>
      <c r="NMH1" s="703"/>
      <c r="NMI1" s="703"/>
      <c r="NMJ1" s="703"/>
      <c r="NMK1" s="703"/>
      <c r="NML1" s="703"/>
      <c r="NMM1" s="703"/>
      <c r="NMN1" s="703"/>
      <c r="NMO1" s="703"/>
      <c r="NMP1" s="703"/>
      <c r="NMQ1" s="703"/>
      <c r="NMR1" s="703"/>
      <c r="NMS1" s="703"/>
      <c r="NMT1" s="703"/>
      <c r="NMU1" s="703"/>
      <c r="NMV1" s="703"/>
      <c r="NMW1" s="703"/>
      <c r="NMX1" s="703"/>
      <c r="NMY1" s="703"/>
      <c r="NMZ1" s="703"/>
      <c r="NNA1" s="703"/>
      <c r="NNB1" s="703"/>
      <c r="NNC1" s="703"/>
      <c r="NND1" s="703"/>
      <c r="NNE1" s="703"/>
      <c r="NNF1" s="703"/>
      <c r="NNG1" s="703"/>
      <c r="NNH1" s="703"/>
      <c r="NNI1" s="703"/>
      <c r="NNJ1" s="703"/>
      <c r="NNK1" s="703"/>
      <c r="NNL1" s="703"/>
      <c r="NNM1" s="703"/>
      <c r="NNN1" s="703"/>
      <c r="NNO1" s="703"/>
      <c r="NNP1" s="703"/>
      <c r="NNQ1" s="703"/>
      <c r="NNR1" s="703"/>
      <c r="NNS1" s="703"/>
      <c r="NNT1" s="703"/>
      <c r="NNU1" s="703"/>
      <c r="NNV1" s="703"/>
      <c r="NNW1" s="703"/>
      <c r="NNX1" s="703"/>
      <c r="NNY1" s="703"/>
      <c r="NNZ1" s="703"/>
      <c r="NOA1" s="703"/>
      <c r="NOB1" s="703"/>
      <c r="NOC1" s="703"/>
      <c r="NOD1" s="703"/>
      <c r="NOE1" s="703"/>
      <c r="NOF1" s="703"/>
      <c r="NOG1" s="703"/>
      <c r="NOH1" s="703"/>
      <c r="NOI1" s="703"/>
      <c r="NOJ1" s="703"/>
      <c r="NOK1" s="703"/>
      <c r="NOL1" s="703"/>
      <c r="NOM1" s="703"/>
      <c r="NON1" s="703"/>
      <c r="NOO1" s="703"/>
      <c r="NOP1" s="703"/>
      <c r="NOQ1" s="703"/>
      <c r="NOR1" s="703"/>
      <c r="NOS1" s="703"/>
      <c r="NOT1" s="703"/>
      <c r="NOU1" s="703"/>
      <c r="NOV1" s="703"/>
      <c r="NOW1" s="703"/>
      <c r="NOX1" s="703"/>
      <c r="NOY1" s="703"/>
      <c r="NOZ1" s="703"/>
      <c r="NPA1" s="703"/>
      <c r="NPB1" s="703"/>
      <c r="NPC1" s="703"/>
      <c r="NPD1" s="703"/>
      <c r="NPE1" s="703"/>
      <c r="NPF1" s="703"/>
      <c r="NPG1" s="703"/>
      <c r="NPH1" s="703"/>
      <c r="NPI1" s="703"/>
      <c r="NPJ1" s="703"/>
      <c r="NPK1" s="703"/>
      <c r="NPL1" s="703"/>
      <c r="NPM1" s="703"/>
      <c r="NPN1" s="703"/>
      <c r="NPO1" s="703"/>
      <c r="NPP1" s="703"/>
      <c r="NPQ1" s="703"/>
      <c r="NPR1" s="703"/>
      <c r="NPS1" s="703"/>
      <c r="NPT1" s="703"/>
      <c r="NPU1" s="703"/>
      <c r="NPV1" s="703"/>
      <c r="NPW1" s="703"/>
      <c r="NPX1" s="703"/>
      <c r="NPY1" s="703"/>
      <c r="NPZ1" s="703"/>
      <c r="NQA1" s="703"/>
      <c r="NQB1" s="703"/>
      <c r="NQC1" s="703"/>
      <c r="NQD1" s="703"/>
      <c r="NQE1" s="703"/>
      <c r="NQF1" s="703"/>
      <c r="NQG1" s="703"/>
      <c r="NQH1" s="703"/>
      <c r="NQI1" s="703"/>
      <c r="NQJ1" s="703"/>
      <c r="NQK1" s="703"/>
      <c r="NQL1" s="703"/>
      <c r="NQM1" s="703"/>
      <c r="NQN1" s="703"/>
      <c r="NQO1" s="703"/>
      <c r="NQP1" s="703"/>
      <c r="NQQ1" s="703"/>
      <c r="NQR1" s="703"/>
      <c r="NQS1" s="703"/>
      <c r="NQT1" s="703"/>
      <c r="NQU1" s="703"/>
      <c r="NQV1" s="703"/>
      <c r="NQW1" s="703"/>
      <c r="NQX1" s="703"/>
      <c r="NQY1" s="703"/>
      <c r="NQZ1" s="703"/>
      <c r="NRA1" s="703"/>
      <c r="NRB1" s="703"/>
      <c r="NRC1" s="703"/>
      <c r="NRD1" s="703"/>
      <c r="NRE1" s="703"/>
      <c r="NRF1" s="703"/>
      <c r="NRG1" s="703"/>
      <c r="NRH1" s="703"/>
      <c r="NRI1" s="703"/>
      <c r="NRJ1" s="703"/>
      <c r="NRK1" s="703"/>
      <c r="NRL1" s="703"/>
      <c r="NRM1" s="703"/>
      <c r="NRN1" s="703"/>
      <c r="NRO1" s="703"/>
      <c r="NRP1" s="703"/>
      <c r="NRQ1" s="703"/>
      <c r="NRR1" s="703"/>
      <c r="NRS1" s="703"/>
      <c r="NRT1" s="703"/>
      <c r="NRU1" s="703"/>
      <c r="NRV1" s="703"/>
      <c r="NRW1" s="703"/>
      <c r="NRX1" s="703"/>
      <c r="NRY1" s="703"/>
      <c r="NRZ1" s="703"/>
      <c r="NSA1" s="703"/>
      <c r="NSB1" s="703"/>
      <c r="NSC1" s="703"/>
      <c r="NSD1" s="703"/>
      <c r="NSE1" s="703"/>
      <c r="NSF1" s="703"/>
      <c r="NSG1" s="703"/>
      <c r="NSH1" s="703"/>
      <c r="NSI1" s="703"/>
      <c r="NSJ1" s="703"/>
      <c r="NSK1" s="703"/>
      <c r="NSL1" s="703"/>
      <c r="NSM1" s="703"/>
      <c r="NSN1" s="703"/>
      <c r="NSO1" s="703"/>
      <c r="NSP1" s="703"/>
      <c r="NSQ1" s="703"/>
      <c r="NSR1" s="703"/>
      <c r="NSS1" s="703"/>
      <c r="NST1" s="703"/>
      <c r="NSU1" s="703"/>
      <c r="NSV1" s="703"/>
      <c r="NSW1" s="703"/>
      <c r="NSX1" s="703"/>
      <c r="NSY1" s="703"/>
      <c r="NSZ1" s="703"/>
      <c r="NTA1" s="703"/>
      <c r="NTB1" s="703"/>
      <c r="NTC1" s="703"/>
      <c r="NTD1" s="703"/>
      <c r="NTE1" s="703"/>
      <c r="NTF1" s="703"/>
      <c r="NTG1" s="703"/>
      <c r="NTH1" s="703"/>
      <c r="NTI1" s="703"/>
      <c r="NTJ1" s="703"/>
      <c r="NTK1" s="703"/>
      <c r="NTL1" s="703"/>
      <c r="NTM1" s="703"/>
      <c r="NTN1" s="703"/>
      <c r="NTO1" s="703"/>
      <c r="NTP1" s="703"/>
      <c r="NTQ1" s="703"/>
      <c r="NTR1" s="703"/>
      <c r="NTS1" s="703"/>
      <c r="NTT1" s="703"/>
      <c r="NTU1" s="703"/>
      <c r="NTV1" s="703"/>
      <c r="NTW1" s="703"/>
      <c r="NTX1" s="703"/>
      <c r="NTY1" s="703"/>
      <c r="NTZ1" s="703"/>
      <c r="NUA1" s="703"/>
      <c r="NUB1" s="703"/>
      <c r="NUC1" s="703"/>
      <c r="NUD1" s="703"/>
      <c r="NUE1" s="703"/>
      <c r="NUF1" s="703"/>
      <c r="NUG1" s="703"/>
      <c r="NUH1" s="703"/>
      <c r="NUI1" s="703"/>
      <c r="NUJ1" s="703"/>
      <c r="NUK1" s="703"/>
      <c r="NUL1" s="703"/>
      <c r="NUM1" s="703"/>
      <c r="NUN1" s="703"/>
      <c r="NUO1" s="703"/>
      <c r="NUP1" s="703"/>
      <c r="NUQ1" s="703"/>
      <c r="NUR1" s="703"/>
      <c r="NUS1" s="703"/>
      <c r="NUT1" s="703"/>
      <c r="NUU1" s="703"/>
      <c r="NUV1" s="703"/>
      <c r="NUW1" s="703"/>
      <c r="NUX1" s="703"/>
      <c r="NUY1" s="703"/>
      <c r="NUZ1" s="703"/>
      <c r="NVA1" s="703"/>
      <c r="NVB1" s="703"/>
      <c r="NVC1" s="703"/>
      <c r="NVD1" s="703"/>
      <c r="NVE1" s="703"/>
      <c r="NVF1" s="703"/>
      <c r="NVG1" s="703"/>
      <c r="NVH1" s="703"/>
      <c r="NVI1" s="703"/>
      <c r="NVJ1" s="703"/>
      <c r="NVK1" s="703"/>
      <c r="NVL1" s="703"/>
      <c r="NVM1" s="703"/>
      <c r="NVN1" s="703"/>
      <c r="NVO1" s="703"/>
      <c r="NVP1" s="703"/>
      <c r="NVQ1" s="703"/>
      <c r="NVR1" s="703"/>
      <c r="NVS1" s="703"/>
      <c r="NVT1" s="703"/>
      <c r="NVU1" s="703"/>
      <c r="NVV1" s="703"/>
      <c r="NVW1" s="703"/>
      <c r="NVX1" s="703"/>
      <c r="NVY1" s="703"/>
      <c r="NVZ1" s="703"/>
      <c r="NWA1" s="703"/>
      <c r="NWB1" s="703"/>
      <c r="NWC1" s="703"/>
      <c r="NWD1" s="703"/>
      <c r="NWE1" s="703"/>
      <c r="NWF1" s="703"/>
      <c r="NWG1" s="703"/>
      <c r="NWH1" s="703"/>
      <c r="NWI1" s="703"/>
      <c r="NWJ1" s="703"/>
      <c r="NWK1" s="703"/>
      <c r="NWL1" s="703"/>
      <c r="NWM1" s="703"/>
      <c r="NWN1" s="703"/>
      <c r="NWO1" s="703"/>
      <c r="NWP1" s="703"/>
      <c r="NWQ1" s="703"/>
      <c r="NWR1" s="703"/>
      <c r="NWS1" s="703"/>
      <c r="NWT1" s="703"/>
      <c r="NWU1" s="703"/>
      <c r="NWV1" s="703"/>
      <c r="NWW1" s="703"/>
      <c r="NWX1" s="703"/>
      <c r="NWY1" s="703"/>
      <c r="NWZ1" s="703"/>
      <c r="NXA1" s="703"/>
      <c r="NXB1" s="703"/>
      <c r="NXC1" s="703"/>
      <c r="NXD1" s="703"/>
      <c r="NXE1" s="703"/>
      <c r="NXF1" s="703"/>
      <c r="NXG1" s="703"/>
      <c r="NXH1" s="703"/>
      <c r="NXI1" s="703"/>
      <c r="NXJ1" s="703"/>
      <c r="NXK1" s="703"/>
      <c r="NXL1" s="703"/>
      <c r="NXM1" s="703"/>
      <c r="NXN1" s="703"/>
      <c r="NXO1" s="703"/>
      <c r="NXP1" s="703"/>
      <c r="NXQ1" s="703"/>
      <c r="NXR1" s="703"/>
      <c r="NXS1" s="703"/>
      <c r="NXT1" s="703"/>
      <c r="NXU1" s="703"/>
      <c r="NXV1" s="703"/>
      <c r="NXW1" s="703"/>
      <c r="NXX1" s="703"/>
      <c r="NXY1" s="703"/>
      <c r="NXZ1" s="703"/>
      <c r="NYA1" s="703"/>
      <c r="NYB1" s="703"/>
      <c r="NYC1" s="703"/>
      <c r="NYD1" s="703"/>
      <c r="NYE1" s="703"/>
      <c r="NYF1" s="703"/>
      <c r="NYG1" s="703"/>
      <c r="NYH1" s="703"/>
      <c r="NYI1" s="703"/>
      <c r="NYJ1" s="703"/>
      <c r="NYK1" s="703"/>
      <c r="NYL1" s="703"/>
      <c r="NYM1" s="703"/>
      <c r="NYN1" s="703"/>
      <c r="NYO1" s="703"/>
      <c r="NYP1" s="703"/>
      <c r="NYQ1" s="703"/>
      <c r="NYR1" s="703"/>
      <c r="NYS1" s="703"/>
      <c r="NYT1" s="703"/>
      <c r="NYU1" s="703"/>
      <c r="NYV1" s="703"/>
      <c r="NYW1" s="703"/>
      <c r="NYX1" s="703"/>
      <c r="NYY1" s="703"/>
      <c r="NYZ1" s="703"/>
      <c r="NZA1" s="703"/>
      <c r="NZB1" s="703"/>
      <c r="NZC1" s="703"/>
      <c r="NZD1" s="703"/>
      <c r="NZE1" s="703"/>
      <c r="NZF1" s="703"/>
      <c r="NZG1" s="703"/>
      <c r="NZH1" s="703"/>
      <c r="NZI1" s="703"/>
      <c r="NZJ1" s="703"/>
      <c r="NZK1" s="703"/>
      <c r="NZL1" s="703"/>
      <c r="NZM1" s="703"/>
      <c r="NZN1" s="703"/>
      <c r="NZO1" s="703"/>
      <c r="NZP1" s="703"/>
      <c r="NZQ1" s="703"/>
      <c r="NZR1" s="703"/>
      <c r="NZS1" s="703"/>
      <c r="NZT1" s="703"/>
      <c r="NZU1" s="703"/>
      <c r="NZV1" s="703"/>
      <c r="NZW1" s="703"/>
      <c r="NZX1" s="703"/>
      <c r="NZY1" s="703"/>
      <c r="NZZ1" s="703"/>
      <c r="OAA1" s="703"/>
      <c r="OAB1" s="703"/>
      <c r="OAC1" s="703"/>
      <c r="OAD1" s="703"/>
      <c r="OAE1" s="703"/>
      <c r="OAF1" s="703"/>
      <c r="OAG1" s="703"/>
      <c r="OAH1" s="703"/>
      <c r="OAI1" s="703"/>
      <c r="OAJ1" s="703"/>
      <c r="OAK1" s="703"/>
      <c r="OAL1" s="703"/>
      <c r="OAM1" s="703"/>
      <c r="OAN1" s="703"/>
      <c r="OAO1" s="703"/>
      <c r="OAP1" s="703"/>
      <c r="OAQ1" s="703"/>
      <c r="OAR1" s="703"/>
      <c r="OAS1" s="703"/>
      <c r="OAT1" s="703"/>
      <c r="OAU1" s="703"/>
      <c r="OAV1" s="703"/>
      <c r="OAW1" s="703"/>
      <c r="OAX1" s="703"/>
      <c r="OAY1" s="703"/>
      <c r="OAZ1" s="703"/>
      <c r="OBA1" s="703"/>
      <c r="OBB1" s="703"/>
      <c r="OBC1" s="703"/>
      <c r="OBD1" s="703"/>
      <c r="OBE1" s="703"/>
      <c r="OBF1" s="703"/>
      <c r="OBG1" s="703"/>
      <c r="OBH1" s="703"/>
      <c r="OBI1" s="703"/>
      <c r="OBJ1" s="703"/>
      <c r="OBK1" s="703"/>
      <c r="OBL1" s="703"/>
      <c r="OBM1" s="703"/>
      <c r="OBN1" s="703"/>
      <c r="OBO1" s="703"/>
      <c r="OBP1" s="703"/>
      <c r="OBQ1" s="703"/>
      <c r="OBR1" s="703"/>
      <c r="OBS1" s="703"/>
      <c r="OBT1" s="703"/>
      <c r="OBU1" s="703"/>
      <c r="OBV1" s="703"/>
      <c r="OBW1" s="703"/>
      <c r="OBX1" s="703"/>
      <c r="OBY1" s="703"/>
      <c r="OBZ1" s="703"/>
      <c r="OCA1" s="703"/>
      <c r="OCB1" s="703"/>
      <c r="OCC1" s="703"/>
      <c r="OCD1" s="703"/>
      <c r="OCE1" s="703"/>
      <c r="OCF1" s="703"/>
      <c r="OCG1" s="703"/>
      <c r="OCH1" s="703"/>
      <c r="OCI1" s="703"/>
      <c r="OCJ1" s="703"/>
      <c r="OCK1" s="703"/>
      <c r="OCL1" s="703"/>
      <c r="OCM1" s="703"/>
      <c r="OCN1" s="703"/>
      <c r="OCO1" s="703"/>
      <c r="OCP1" s="703"/>
      <c r="OCQ1" s="703"/>
      <c r="OCR1" s="703"/>
      <c r="OCS1" s="703"/>
      <c r="OCT1" s="703"/>
      <c r="OCU1" s="703"/>
      <c r="OCV1" s="703"/>
      <c r="OCW1" s="703"/>
      <c r="OCX1" s="703"/>
      <c r="OCY1" s="703"/>
      <c r="OCZ1" s="703"/>
      <c r="ODA1" s="703"/>
      <c r="ODB1" s="703"/>
      <c r="ODC1" s="703"/>
      <c r="ODD1" s="703"/>
      <c r="ODE1" s="703"/>
      <c r="ODF1" s="703"/>
      <c r="ODG1" s="703"/>
      <c r="ODH1" s="703"/>
      <c r="ODI1" s="703"/>
      <c r="ODJ1" s="703"/>
      <c r="ODK1" s="703"/>
      <c r="ODL1" s="703"/>
      <c r="ODM1" s="703"/>
      <c r="ODN1" s="703"/>
      <c r="ODO1" s="703"/>
      <c r="ODP1" s="703"/>
      <c r="ODQ1" s="703"/>
      <c r="ODR1" s="703"/>
      <c r="ODS1" s="703"/>
      <c r="ODT1" s="703"/>
      <c r="ODU1" s="703"/>
      <c r="ODV1" s="703"/>
      <c r="ODW1" s="703"/>
      <c r="ODX1" s="703"/>
      <c r="ODY1" s="703"/>
      <c r="ODZ1" s="703"/>
      <c r="OEA1" s="703"/>
      <c r="OEB1" s="703"/>
      <c r="OEC1" s="703"/>
      <c r="OED1" s="703"/>
      <c r="OEE1" s="703"/>
      <c r="OEF1" s="703"/>
      <c r="OEG1" s="703"/>
      <c r="OEH1" s="703"/>
      <c r="OEI1" s="703"/>
      <c r="OEJ1" s="703"/>
      <c r="OEK1" s="703"/>
      <c r="OEL1" s="703"/>
      <c r="OEM1" s="703"/>
      <c r="OEN1" s="703"/>
      <c r="OEO1" s="703"/>
      <c r="OEP1" s="703"/>
      <c r="OEQ1" s="703"/>
      <c r="OER1" s="703"/>
      <c r="OES1" s="703"/>
      <c r="OET1" s="703"/>
      <c r="OEU1" s="703"/>
      <c r="OEV1" s="703"/>
      <c r="OEW1" s="703"/>
      <c r="OEX1" s="703"/>
      <c r="OEY1" s="703"/>
      <c r="OEZ1" s="703"/>
      <c r="OFA1" s="703"/>
      <c r="OFB1" s="703"/>
      <c r="OFC1" s="703"/>
      <c r="OFD1" s="703"/>
      <c r="OFE1" s="703"/>
      <c r="OFF1" s="703"/>
      <c r="OFG1" s="703"/>
      <c r="OFH1" s="703"/>
      <c r="OFI1" s="703"/>
      <c r="OFJ1" s="703"/>
      <c r="OFK1" s="703"/>
      <c r="OFL1" s="703"/>
      <c r="OFM1" s="703"/>
      <c r="OFN1" s="703"/>
      <c r="OFO1" s="703"/>
      <c r="OFP1" s="703"/>
      <c r="OFQ1" s="703"/>
      <c r="OFR1" s="703"/>
      <c r="OFS1" s="703"/>
      <c r="OFT1" s="703"/>
      <c r="OFU1" s="703"/>
      <c r="OFV1" s="703"/>
      <c r="OFW1" s="703"/>
      <c r="OFX1" s="703"/>
      <c r="OFY1" s="703"/>
      <c r="OFZ1" s="703"/>
      <c r="OGA1" s="703"/>
      <c r="OGB1" s="703"/>
      <c r="OGC1" s="703"/>
      <c r="OGD1" s="703"/>
      <c r="OGE1" s="703"/>
      <c r="OGF1" s="703"/>
      <c r="OGG1" s="703"/>
      <c r="OGH1" s="703"/>
      <c r="OGI1" s="703"/>
      <c r="OGJ1" s="703"/>
      <c r="OGK1" s="703"/>
      <c r="OGL1" s="703"/>
      <c r="OGM1" s="703"/>
      <c r="OGN1" s="703"/>
      <c r="OGO1" s="703"/>
      <c r="OGP1" s="703"/>
      <c r="OGQ1" s="703"/>
      <c r="OGR1" s="703"/>
      <c r="OGS1" s="703"/>
      <c r="OGT1" s="703"/>
      <c r="OGU1" s="703"/>
      <c r="OGV1" s="703"/>
      <c r="OGW1" s="703"/>
      <c r="OGX1" s="703"/>
      <c r="OGY1" s="703"/>
      <c r="OGZ1" s="703"/>
      <c r="OHA1" s="703"/>
      <c r="OHB1" s="703"/>
      <c r="OHC1" s="703"/>
      <c r="OHD1" s="703"/>
      <c r="OHE1" s="703"/>
      <c r="OHF1" s="703"/>
      <c r="OHG1" s="703"/>
      <c r="OHH1" s="703"/>
      <c r="OHI1" s="703"/>
      <c r="OHJ1" s="703"/>
      <c r="OHK1" s="703"/>
      <c r="OHL1" s="703"/>
      <c r="OHM1" s="703"/>
      <c r="OHN1" s="703"/>
      <c r="OHO1" s="703"/>
      <c r="OHP1" s="703"/>
      <c r="OHQ1" s="703"/>
      <c r="OHR1" s="703"/>
      <c r="OHS1" s="703"/>
      <c r="OHT1" s="703"/>
      <c r="OHU1" s="703"/>
      <c r="OHV1" s="703"/>
      <c r="OHW1" s="703"/>
      <c r="OHX1" s="703"/>
      <c r="OHY1" s="703"/>
      <c r="OHZ1" s="703"/>
      <c r="OIA1" s="703"/>
      <c r="OIB1" s="703"/>
      <c r="OIC1" s="703"/>
      <c r="OID1" s="703"/>
      <c r="OIE1" s="703"/>
      <c r="OIF1" s="703"/>
      <c r="OIG1" s="703"/>
      <c r="OIH1" s="703"/>
      <c r="OII1" s="703"/>
      <c r="OIJ1" s="703"/>
      <c r="OIK1" s="703"/>
      <c r="OIL1" s="703"/>
      <c r="OIM1" s="703"/>
      <c r="OIN1" s="703"/>
      <c r="OIO1" s="703"/>
      <c r="OIP1" s="703"/>
      <c r="OIQ1" s="703"/>
      <c r="OIR1" s="703"/>
      <c r="OIS1" s="703"/>
      <c r="OIT1" s="703"/>
      <c r="OIU1" s="703"/>
      <c r="OIV1" s="703"/>
      <c r="OIW1" s="703"/>
      <c r="OIX1" s="703"/>
      <c r="OIY1" s="703"/>
      <c r="OIZ1" s="703"/>
      <c r="OJA1" s="703"/>
      <c r="OJB1" s="703"/>
      <c r="OJC1" s="703"/>
      <c r="OJD1" s="703"/>
      <c r="OJE1" s="703"/>
      <c r="OJF1" s="703"/>
      <c r="OJG1" s="703"/>
      <c r="OJH1" s="703"/>
      <c r="OJI1" s="703"/>
      <c r="OJJ1" s="703"/>
      <c r="OJK1" s="703"/>
      <c r="OJL1" s="703"/>
      <c r="OJM1" s="703"/>
      <c r="OJN1" s="703"/>
      <c r="OJO1" s="703"/>
      <c r="OJP1" s="703"/>
      <c r="OJQ1" s="703"/>
      <c r="OJR1" s="703"/>
      <c r="OJS1" s="703"/>
      <c r="OJT1" s="703"/>
      <c r="OJU1" s="703"/>
      <c r="OJV1" s="703"/>
      <c r="OJW1" s="703"/>
      <c r="OJX1" s="703"/>
      <c r="OJY1" s="703"/>
      <c r="OJZ1" s="703"/>
      <c r="OKA1" s="703"/>
      <c r="OKB1" s="703"/>
      <c r="OKC1" s="703"/>
      <c r="OKD1" s="703"/>
      <c r="OKE1" s="703"/>
      <c r="OKF1" s="703"/>
      <c r="OKG1" s="703"/>
      <c r="OKH1" s="703"/>
      <c r="OKI1" s="703"/>
      <c r="OKJ1" s="703"/>
      <c r="OKK1" s="703"/>
      <c r="OKL1" s="703"/>
      <c r="OKM1" s="703"/>
      <c r="OKN1" s="703"/>
      <c r="OKO1" s="703"/>
      <c r="OKP1" s="703"/>
      <c r="OKQ1" s="703"/>
      <c r="OKR1" s="703"/>
      <c r="OKS1" s="703"/>
      <c r="OKT1" s="703"/>
      <c r="OKU1" s="703"/>
      <c r="OKV1" s="703"/>
      <c r="OKW1" s="703"/>
      <c r="OKX1" s="703"/>
      <c r="OKY1" s="703"/>
      <c r="OKZ1" s="703"/>
      <c r="OLA1" s="703"/>
      <c r="OLB1" s="703"/>
      <c r="OLC1" s="703"/>
      <c r="OLD1" s="703"/>
      <c r="OLE1" s="703"/>
      <c r="OLF1" s="703"/>
      <c r="OLG1" s="703"/>
      <c r="OLH1" s="703"/>
      <c r="OLI1" s="703"/>
      <c r="OLJ1" s="703"/>
      <c r="OLK1" s="703"/>
      <c r="OLL1" s="703"/>
      <c r="OLM1" s="703"/>
      <c r="OLN1" s="703"/>
      <c r="OLO1" s="703"/>
      <c r="OLP1" s="703"/>
      <c r="OLQ1" s="703"/>
      <c r="OLR1" s="703"/>
      <c r="OLS1" s="703"/>
      <c r="OLT1" s="703"/>
      <c r="OLU1" s="703"/>
      <c r="OLV1" s="703"/>
      <c r="OLW1" s="703"/>
      <c r="OLX1" s="703"/>
      <c r="OLY1" s="703"/>
      <c r="OLZ1" s="703"/>
      <c r="OMA1" s="703"/>
      <c r="OMB1" s="703"/>
      <c r="OMC1" s="703"/>
      <c r="OMD1" s="703"/>
      <c r="OME1" s="703"/>
      <c r="OMF1" s="703"/>
      <c r="OMG1" s="703"/>
      <c r="OMH1" s="703"/>
      <c r="OMI1" s="703"/>
      <c r="OMJ1" s="703"/>
      <c r="OMK1" s="703"/>
      <c r="OML1" s="703"/>
      <c r="OMM1" s="703"/>
      <c r="OMN1" s="703"/>
      <c r="OMO1" s="703"/>
      <c r="OMP1" s="703"/>
      <c r="OMQ1" s="703"/>
      <c r="OMR1" s="703"/>
      <c r="OMS1" s="703"/>
      <c r="OMT1" s="703"/>
      <c r="OMU1" s="703"/>
      <c r="OMV1" s="703"/>
      <c r="OMW1" s="703"/>
      <c r="OMX1" s="703"/>
      <c r="OMY1" s="703"/>
      <c r="OMZ1" s="703"/>
      <c r="ONA1" s="703"/>
      <c r="ONB1" s="703"/>
      <c r="ONC1" s="703"/>
      <c r="OND1" s="703"/>
      <c r="ONE1" s="703"/>
      <c r="ONF1" s="703"/>
      <c r="ONG1" s="703"/>
      <c r="ONH1" s="703"/>
      <c r="ONI1" s="703"/>
      <c r="ONJ1" s="703"/>
      <c r="ONK1" s="703"/>
      <c r="ONL1" s="703"/>
      <c r="ONM1" s="703"/>
      <c r="ONN1" s="703"/>
      <c r="ONO1" s="703"/>
      <c r="ONP1" s="703"/>
      <c r="ONQ1" s="703"/>
      <c r="ONR1" s="703"/>
      <c r="ONS1" s="703"/>
      <c r="ONT1" s="703"/>
      <c r="ONU1" s="703"/>
      <c r="ONV1" s="703"/>
      <c r="ONW1" s="703"/>
      <c r="ONX1" s="703"/>
      <c r="ONY1" s="703"/>
      <c r="ONZ1" s="703"/>
      <c r="OOA1" s="703"/>
      <c r="OOB1" s="703"/>
      <c r="OOC1" s="703"/>
      <c r="OOD1" s="703"/>
      <c r="OOE1" s="703"/>
      <c r="OOF1" s="703"/>
      <c r="OOG1" s="703"/>
      <c r="OOH1" s="703"/>
      <c r="OOI1" s="703"/>
      <c r="OOJ1" s="703"/>
      <c r="OOK1" s="703"/>
      <c r="OOL1" s="703"/>
      <c r="OOM1" s="703"/>
      <c r="OON1" s="703"/>
      <c r="OOO1" s="703"/>
      <c r="OOP1" s="703"/>
      <c r="OOQ1" s="703"/>
      <c r="OOR1" s="703"/>
      <c r="OOS1" s="703"/>
      <c r="OOT1" s="703"/>
      <c r="OOU1" s="703"/>
      <c r="OOV1" s="703"/>
      <c r="OOW1" s="703"/>
      <c r="OOX1" s="703"/>
      <c r="OOY1" s="703"/>
      <c r="OOZ1" s="703"/>
      <c r="OPA1" s="703"/>
      <c r="OPB1" s="703"/>
      <c r="OPC1" s="703"/>
      <c r="OPD1" s="703"/>
      <c r="OPE1" s="703"/>
      <c r="OPF1" s="703"/>
      <c r="OPG1" s="703"/>
      <c r="OPH1" s="703"/>
      <c r="OPI1" s="703"/>
      <c r="OPJ1" s="703"/>
      <c r="OPK1" s="703"/>
      <c r="OPL1" s="703"/>
      <c r="OPM1" s="703"/>
      <c r="OPN1" s="703"/>
      <c r="OPO1" s="703"/>
      <c r="OPP1" s="703"/>
      <c r="OPQ1" s="703"/>
      <c r="OPR1" s="703"/>
      <c r="OPS1" s="703"/>
      <c r="OPT1" s="703"/>
      <c r="OPU1" s="703"/>
      <c r="OPV1" s="703"/>
      <c r="OPW1" s="703"/>
      <c r="OPX1" s="703"/>
      <c r="OPY1" s="703"/>
      <c r="OPZ1" s="703"/>
      <c r="OQA1" s="703"/>
      <c r="OQB1" s="703"/>
      <c r="OQC1" s="703"/>
      <c r="OQD1" s="703"/>
      <c r="OQE1" s="703"/>
      <c r="OQF1" s="703"/>
      <c r="OQG1" s="703"/>
      <c r="OQH1" s="703"/>
      <c r="OQI1" s="703"/>
      <c r="OQJ1" s="703"/>
      <c r="OQK1" s="703"/>
      <c r="OQL1" s="703"/>
      <c r="OQM1" s="703"/>
      <c r="OQN1" s="703"/>
      <c r="OQO1" s="703"/>
      <c r="OQP1" s="703"/>
      <c r="OQQ1" s="703"/>
      <c r="OQR1" s="703"/>
      <c r="OQS1" s="703"/>
      <c r="OQT1" s="703"/>
      <c r="OQU1" s="703"/>
      <c r="OQV1" s="703"/>
      <c r="OQW1" s="703"/>
      <c r="OQX1" s="703"/>
      <c r="OQY1" s="703"/>
      <c r="OQZ1" s="703"/>
      <c r="ORA1" s="703"/>
      <c r="ORB1" s="703"/>
      <c r="ORC1" s="703"/>
      <c r="ORD1" s="703"/>
      <c r="ORE1" s="703"/>
      <c r="ORF1" s="703"/>
      <c r="ORG1" s="703"/>
      <c r="ORH1" s="703"/>
      <c r="ORI1" s="703"/>
      <c r="ORJ1" s="703"/>
      <c r="ORK1" s="703"/>
      <c r="ORL1" s="703"/>
      <c r="ORM1" s="703"/>
      <c r="ORN1" s="703"/>
      <c r="ORO1" s="703"/>
      <c r="ORP1" s="703"/>
      <c r="ORQ1" s="703"/>
      <c r="ORR1" s="703"/>
      <c r="ORS1" s="703"/>
      <c r="ORT1" s="703"/>
      <c r="ORU1" s="703"/>
      <c r="ORV1" s="703"/>
      <c r="ORW1" s="703"/>
      <c r="ORX1" s="703"/>
      <c r="ORY1" s="703"/>
      <c r="ORZ1" s="703"/>
      <c r="OSA1" s="703"/>
      <c r="OSB1" s="703"/>
      <c r="OSC1" s="703"/>
      <c r="OSD1" s="703"/>
      <c r="OSE1" s="703"/>
      <c r="OSF1" s="703"/>
      <c r="OSG1" s="703"/>
      <c r="OSH1" s="703"/>
      <c r="OSI1" s="703"/>
      <c r="OSJ1" s="703"/>
      <c r="OSK1" s="703"/>
      <c r="OSL1" s="703"/>
      <c r="OSM1" s="703"/>
      <c r="OSN1" s="703"/>
      <c r="OSO1" s="703"/>
      <c r="OSP1" s="703"/>
      <c r="OSQ1" s="703"/>
      <c r="OSR1" s="703"/>
      <c r="OSS1" s="703"/>
      <c r="OST1" s="703"/>
      <c r="OSU1" s="703"/>
      <c r="OSV1" s="703"/>
      <c r="OSW1" s="703"/>
      <c r="OSX1" s="703"/>
      <c r="OSY1" s="703"/>
      <c r="OSZ1" s="703"/>
      <c r="OTA1" s="703"/>
      <c r="OTB1" s="703"/>
      <c r="OTC1" s="703"/>
      <c r="OTD1" s="703"/>
      <c r="OTE1" s="703"/>
      <c r="OTF1" s="703"/>
      <c r="OTG1" s="703"/>
      <c r="OTH1" s="703"/>
      <c r="OTI1" s="703"/>
      <c r="OTJ1" s="703"/>
      <c r="OTK1" s="703"/>
      <c r="OTL1" s="703"/>
      <c r="OTM1" s="703"/>
      <c r="OTN1" s="703"/>
      <c r="OTO1" s="703"/>
      <c r="OTP1" s="703"/>
      <c r="OTQ1" s="703"/>
      <c r="OTR1" s="703"/>
      <c r="OTS1" s="703"/>
      <c r="OTT1" s="703"/>
      <c r="OTU1" s="703"/>
      <c r="OTV1" s="703"/>
      <c r="OTW1" s="703"/>
      <c r="OTX1" s="703"/>
      <c r="OTY1" s="703"/>
      <c r="OTZ1" s="703"/>
      <c r="OUA1" s="703"/>
      <c r="OUB1" s="703"/>
      <c r="OUC1" s="703"/>
      <c r="OUD1" s="703"/>
      <c r="OUE1" s="703"/>
      <c r="OUF1" s="703"/>
      <c r="OUG1" s="703"/>
      <c r="OUH1" s="703"/>
      <c r="OUI1" s="703"/>
      <c r="OUJ1" s="703"/>
      <c r="OUK1" s="703"/>
      <c r="OUL1" s="703"/>
      <c r="OUM1" s="703"/>
      <c r="OUN1" s="703"/>
      <c r="OUO1" s="703"/>
      <c r="OUP1" s="703"/>
      <c r="OUQ1" s="703"/>
      <c r="OUR1" s="703"/>
      <c r="OUS1" s="703"/>
      <c r="OUT1" s="703"/>
      <c r="OUU1" s="703"/>
      <c r="OUV1" s="703"/>
      <c r="OUW1" s="703"/>
      <c r="OUX1" s="703"/>
      <c r="OUY1" s="703"/>
      <c r="OUZ1" s="703"/>
      <c r="OVA1" s="703"/>
      <c r="OVB1" s="703"/>
      <c r="OVC1" s="703"/>
      <c r="OVD1" s="703"/>
      <c r="OVE1" s="703"/>
      <c r="OVF1" s="703"/>
      <c r="OVG1" s="703"/>
      <c r="OVH1" s="703"/>
      <c r="OVI1" s="703"/>
      <c r="OVJ1" s="703"/>
      <c r="OVK1" s="703"/>
      <c r="OVL1" s="703"/>
      <c r="OVM1" s="703"/>
      <c r="OVN1" s="703"/>
      <c r="OVO1" s="703"/>
      <c r="OVP1" s="703"/>
      <c r="OVQ1" s="703"/>
      <c r="OVR1" s="703"/>
      <c r="OVS1" s="703"/>
      <c r="OVT1" s="703"/>
      <c r="OVU1" s="703"/>
      <c r="OVV1" s="703"/>
      <c r="OVW1" s="703"/>
      <c r="OVX1" s="703"/>
      <c r="OVY1" s="703"/>
      <c r="OVZ1" s="703"/>
      <c r="OWA1" s="703"/>
      <c r="OWB1" s="703"/>
      <c r="OWC1" s="703"/>
      <c r="OWD1" s="703"/>
      <c r="OWE1" s="703"/>
      <c r="OWF1" s="703"/>
      <c r="OWG1" s="703"/>
      <c r="OWH1" s="703"/>
      <c r="OWI1" s="703"/>
      <c r="OWJ1" s="703"/>
      <c r="OWK1" s="703"/>
      <c r="OWL1" s="703"/>
      <c r="OWM1" s="703"/>
      <c r="OWN1" s="703"/>
      <c r="OWO1" s="703"/>
      <c r="OWP1" s="703"/>
      <c r="OWQ1" s="703"/>
      <c r="OWR1" s="703"/>
      <c r="OWS1" s="703"/>
      <c r="OWT1" s="703"/>
      <c r="OWU1" s="703"/>
      <c r="OWV1" s="703"/>
      <c r="OWW1" s="703"/>
      <c r="OWX1" s="703"/>
      <c r="OWY1" s="703"/>
      <c r="OWZ1" s="703"/>
      <c r="OXA1" s="703"/>
      <c r="OXB1" s="703"/>
      <c r="OXC1" s="703"/>
      <c r="OXD1" s="703"/>
      <c r="OXE1" s="703"/>
      <c r="OXF1" s="703"/>
      <c r="OXG1" s="703"/>
      <c r="OXH1" s="703"/>
      <c r="OXI1" s="703"/>
      <c r="OXJ1" s="703"/>
      <c r="OXK1" s="703"/>
      <c r="OXL1" s="703"/>
      <c r="OXM1" s="703"/>
      <c r="OXN1" s="703"/>
      <c r="OXO1" s="703"/>
      <c r="OXP1" s="703"/>
      <c r="OXQ1" s="703"/>
      <c r="OXR1" s="703"/>
      <c r="OXS1" s="703"/>
      <c r="OXT1" s="703"/>
      <c r="OXU1" s="703"/>
      <c r="OXV1" s="703"/>
      <c r="OXW1" s="703"/>
      <c r="OXX1" s="703"/>
      <c r="OXY1" s="703"/>
      <c r="OXZ1" s="703"/>
      <c r="OYA1" s="703"/>
      <c r="OYB1" s="703"/>
      <c r="OYC1" s="703"/>
      <c r="OYD1" s="703"/>
      <c r="OYE1" s="703"/>
      <c r="OYF1" s="703"/>
      <c r="OYG1" s="703"/>
      <c r="OYH1" s="703"/>
      <c r="OYI1" s="703"/>
      <c r="OYJ1" s="703"/>
      <c r="OYK1" s="703"/>
      <c r="OYL1" s="703"/>
      <c r="OYM1" s="703"/>
      <c r="OYN1" s="703"/>
      <c r="OYO1" s="703"/>
      <c r="OYP1" s="703"/>
      <c r="OYQ1" s="703"/>
      <c r="OYR1" s="703"/>
      <c r="OYS1" s="703"/>
      <c r="OYT1" s="703"/>
      <c r="OYU1" s="703"/>
      <c r="OYV1" s="703"/>
      <c r="OYW1" s="703"/>
      <c r="OYX1" s="703"/>
      <c r="OYY1" s="703"/>
      <c r="OYZ1" s="703"/>
      <c r="OZA1" s="703"/>
      <c r="OZB1" s="703"/>
      <c r="OZC1" s="703"/>
      <c r="OZD1" s="703"/>
      <c r="OZE1" s="703"/>
      <c r="OZF1" s="703"/>
      <c r="OZG1" s="703"/>
      <c r="OZH1" s="703"/>
      <c r="OZI1" s="703"/>
      <c r="OZJ1" s="703"/>
      <c r="OZK1" s="703"/>
      <c r="OZL1" s="703"/>
      <c r="OZM1" s="703"/>
      <c r="OZN1" s="703"/>
      <c r="OZO1" s="703"/>
      <c r="OZP1" s="703"/>
      <c r="OZQ1" s="703"/>
      <c r="OZR1" s="703"/>
      <c r="OZS1" s="703"/>
      <c r="OZT1" s="703"/>
      <c r="OZU1" s="703"/>
      <c r="OZV1" s="703"/>
      <c r="OZW1" s="703"/>
      <c r="OZX1" s="703"/>
      <c r="OZY1" s="703"/>
      <c r="OZZ1" s="703"/>
      <c r="PAA1" s="703"/>
      <c r="PAB1" s="703"/>
      <c r="PAC1" s="703"/>
      <c r="PAD1" s="703"/>
      <c r="PAE1" s="703"/>
      <c r="PAF1" s="703"/>
      <c r="PAG1" s="703"/>
      <c r="PAH1" s="703"/>
      <c r="PAI1" s="703"/>
      <c r="PAJ1" s="703"/>
      <c r="PAK1" s="703"/>
      <c r="PAL1" s="703"/>
      <c r="PAM1" s="703"/>
      <c r="PAN1" s="703"/>
      <c r="PAO1" s="703"/>
      <c r="PAP1" s="703"/>
      <c r="PAQ1" s="703"/>
      <c r="PAR1" s="703"/>
      <c r="PAS1" s="703"/>
      <c r="PAT1" s="703"/>
      <c r="PAU1" s="703"/>
      <c r="PAV1" s="703"/>
      <c r="PAW1" s="703"/>
      <c r="PAX1" s="703"/>
      <c r="PAY1" s="703"/>
      <c r="PAZ1" s="703"/>
      <c r="PBA1" s="703"/>
      <c r="PBB1" s="703"/>
      <c r="PBC1" s="703"/>
      <c r="PBD1" s="703"/>
      <c r="PBE1" s="703"/>
      <c r="PBF1" s="703"/>
      <c r="PBG1" s="703"/>
      <c r="PBH1" s="703"/>
      <c r="PBI1" s="703"/>
      <c r="PBJ1" s="703"/>
      <c r="PBK1" s="703"/>
      <c r="PBL1" s="703"/>
      <c r="PBM1" s="703"/>
      <c r="PBN1" s="703"/>
      <c r="PBO1" s="703"/>
      <c r="PBP1" s="703"/>
      <c r="PBQ1" s="703"/>
      <c r="PBR1" s="703"/>
      <c r="PBS1" s="703"/>
      <c r="PBT1" s="703"/>
      <c r="PBU1" s="703"/>
      <c r="PBV1" s="703"/>
      <c r="PBW1" s="703"/>
      <c r="PBX1" s="703"/>
      <c r="PBY1" s="703"/>
      <c r="PBZ1" s="703"/>
      <c r="PCA1" s="703"/>
      <c r="PCB1" s="703"/>
      <c r="PCC1" s="703"/>
      <c r="PCD1" s="703"/>
      <c r="PCE1" s="703"/>
      <c r="PCF1" s="703"/>
      <c r="PCG1" s="703"/>
      <c r="PCH1" s="703"/>
      <c r="PCI1" s="703"/>
      <c r="PCJ1" s="703"/>
      <c r="PCK1" s="703"/>
      <c r="PCL1" s="703"/>
      <c r="PCM1" s="703"/>
      <c r="PCN1" s="703"/>
      <c r="PCO1" s="703"/>
      <c r="PCP1" s="703"/>
      <c r="PCQ1" s="703"/>
      <c r="PCR1" s="703"/>
      <c r="PCS1" s="703"/>
      <c r="PCT1" s="703"/>
      <c r="PCU1" s="703"/>
      <c r="PCV1" s="703"/>
      <c r="PCW1" s="703"/>
      <c r="PCX1" s="703"/>
      <c r="PCY1" s="703"/>
      <c r="PCZ1" s="703"/>
      <c r="PDA1" s="703"/>
      <c r="PDB1" s="703"/>
      <c r="PDC1" s="703"/>
      <c r="PDD1" s="703"/>
      <c r="PDE1" s="703"/>
      <c r="PDF1" s="703"/>
      <c r="PDG1" s="703"/>
      <c r="PDH1" s="703"/>
      <c r="PDI1" s="703"/>
      <c r="PDJ1" s="703"/>
      <c r="PDK1" s="703"/>
      <c r="PDL1" s="703"/>
      <c r="PDM1" s="703"/>
      <c r="PDN1" s="703"/>
      <c r="PDO1" s="703"/>
      <c r="PDP1" s="703"/>
      <c r="PDQ1" s="703"/>
      <c r="PDR1" s="703"/>
      <c r="PDS1" s="703"/>
      <c r="PDT1" s="703"/>
      <c r="PDU1" s="703"/>
      <c r="PDV1" s="703"/>
      <c r="PDW1" s="703"/>
      <c r="PDX1" s="703"/>
      <c r="PDY1" s="703"/>
      <c r="PDZ1" s="703"/>
      <c r="PEA1" s="703"/>
      <c r="PEB1" s="703"/>
      <c r="PEC1" s="703"/>
      <c r="PED1" s="703"/>
      <c r="PEE1" s="703"/>
      <c r="PEF1" s="703"/>
      <c r="PEG1" s="703"/>
      <c r="PEH1" s="703"/>
      <c r="PEI1" s="703"/>
      <c r="PEJ1" s="703"/>
      <c r="PEK1" s="703"/>
      <c r="PEL1" s="703"/>
      <c r="PEM1" s="703"/>
      <c r="PEN1" s="703"/>
      <c r="PEO1" s="703"/>
      <c r="PEP1" s="703"/>
      <c r="PEQ1" s="703"/>
      <c r="PER1" s="703"/>
      <c r="PES1" s="703"/>
      <c r="PET1" s="703"/>
      <c r="PEU1" s="703"/>
      <c r="PEV1" s="703"/>
      <c r="PEW1" s="703"/>
      <c r="PEX1" s="703"/>
      <c r="PEY1" s="703"/>
      <c r="PEZ1" s="703"/>
      <c r="PFA1" s="703"/>
      <c r="PFB1" s="703"/>
      <c r="PFC1" s="703"/>
      <c r="PFD1" s="703"/>
      <c r="PFE1" s="703"/>
      <c r="PFF1" s="703"/>
      <c r="PFG1" s="703"/>
      <c r="PFH1" s="703"/>
      <c r="PFI1" s="703"/>
      <c r="PFJ1" s="703"/>
      <c r="PFK1" s="703"/>
      <c r="PFL1" s="703"/>
      <c r="PFM1" s="703"/>
      <c r="PFN1" s="703"/>
      <c r="PFO1" s="703"/>
      <c r="PFP1" s="703"/>
      <c r="PFQ1" s="703"/>
      <c r="PFR1" s="703"/>
      <c r="PFS1" s="703"/>
      <c r="PFT1" s="703"/>
      <c r="PFU1" s="703"/>
      <c r="PFV1" s="703"/>
      <c r="PFW1" s="703"/>
      <c r="PFX1" s="703"/>
      <c r="PFY1" s="703"/>
      <c r="PFZ1" s="703"/>
      <c r="PGA1" s="703"/>
      <c r="PGB1" s="703"/>
      <c r="PGC1" s="703"/>
      <c r="PGD1" s="703"/>
      <c r="PGE1" s="703"/>
      <c r="PGF1" s="703"/>
      <c r="PGG1" s="703"/>
      <c r="PGH1" s="703"/>
      <c r="PGI1" s="703"/>
      <c r="PGJ1" s="703"/>
      <c r="PGK1" s="703"/>
      <c r="PGL1" s="703"/>
      <c r="PGM1" s="703"/>
      <c r="PGN1" s="703"/>
      <c r="PGO1" s="703"/>
      <c r="PGP1" s="703"/>
      <c r="PGQ1" s="703"/>
      <c r="PGR1" s="703"/>
      <c r="PGS1" s="703"/>
      <c r="PGT1" s="703"/>
      <c r="PGU1" s="703"/>
      <c r="PGV1" s="703"/>
      <c r="PGW1" s="703"/>
      <c r="PGX1" s="703"/>
      <c r="PGY1" s="703"/>
      <c r="PGZ1" s="703"/>
      <c r="PHA1" s="703"/>
      <c r="PHB1" s="703"/>
      <c r="PHC1" s="703"/>
      <c r="PHD1" s="703"/>
      <c r="PHE1" s="703"/>
      <c r="PHF1" s="703"/>
      <c r="PHG1" s="703"/>
      <c r="PHH1" s="703"/>
      <c r="PHI1" s="703"/>
      <c r="PHJ1" s="703"/>
      <c r="PHK1" s="703"/>
      <c r="PHL1" s="703"/>
      <c r="PHM1" s="703"/>
      <c r="PHN1" s="703"/>
      <c r="PHO1" s="703"/>
      <c r="PHP1" s="703"/>
      <c r="PHQ1" s="703"/>
      <c r="PHR1" s="703"/>
      <c r="PHS1" s="703"/>
      <c r="PHT1" s="703"/>
      <c r="PHU1" s="703"/>
      <c r="PHV1" s="703"/>
      <c r="PHW1" s="703"/>
      <c r="PHX1" s="703"/>
      <c r="PHY1" s="703"/>
      <c r="PHZ1" s="703"/>
      <c r="PIA1" s="703"/>
      <c r="PIB1" s="703"/>
      <c r="PIC1" s="703"/>
      <c r="PID1" s="703"/>
      <c r="PIE1" s="703"/>
      <c r="PIF1" s="703"/>
      <c r="PIG1" s="703"/>
      <c r="PIH1" s="703"/>
      <c r="PII1" s="703"/>
      <c r="PIJ1" s="703"/>
      <c r="PIK1" s="703"/>
      <c r="PIL1" s="703"/>
      <c r="PIM1" s="703"/>
      <c r="PIN1" s="703"/>
      <c r="PIO1" s="703"/>
      <c r="PIP1" s="703"/>
      <c r="PIQ1" s="703"/>
      <c r="PIR1" s="703"/>
      <c r="PIS1" s="703"/>
      <c r="PIT1" s="703"/>
      <c r="PIU1" s="703"/>
      <c r="PIV1" s="703"/>
      <c r="PIW1" s="703"/>
      <c r="PIX1" s="703"/>
      <c r="PIY1" s="703"/>
      <c r="PIZ1" s="703"/>
      <c r="PJA1" s="703"/>
      <c r="PJB1" s="703"/>
      <c r="PJC1" s="703"/>
      <c r="PJD1" s="703"/>
      <c r="PJE1" s="703"/>
      <c r="PJF1" s="703"/>
      <c r="PJG1" s="703"/>
      <c r="PJH1" s="703"/>
      <c r="PJI1" s="703"/>
      <c r="PJJ1" s="703"/>
      <c r="PJK1" s="703"/>
      <c r="PJL1" s="703"/>
      <c r="PJM1" s="703"/>
      <c r="PJN1" s="703"/>
      <c r="PJO1" s="703"/>
      <c r="PJP1" s="703"/>
      <c r="PJQ1" s="703"/>
      <c r="PJR1" s="703"/>
      <c r="PJS1" s="703"/>
      <c r="PJT1" s="703"/>
      <c r="PJU1" s="703"/>
      <c r="PJV1" s="703"/>
      <c r="PJW1" s="703"/>
      <c r="PJX1" s="703"/>
      <c r="PJY1" s="703"/>
      <c r="PJZ1" s="703"/>
      <c r="PKA1" s="703"/>
      <c r="PKB1" s="703"/>
      <c r="PKC1" s="703"/>
      <c r="PKD1" s="703"/>
      <c r="PKE1" s="703"/>
      <c r="PKF1" s="703"/>
      <c r="PKG1" s="703"/>
      <c r="PKH1" s="703"/>
      <c r="PKI1" s="703"/>
      <c r="PKJ1" s="703"/>
      <c r="PKK1" s="703"/>
      <c r="PKL1" s="703"/>
      <c r="PKM1" s="703"/>
      <c r="PKN1" s="703"/>
      <c r="PKO1" s="703"/>
      <c r="PKP1" s="703"/>
      <c r="PKQ1" s="703"/>
      <c r="PKR1" s="703"/>
      <c r="PKS1" s="703"/>
      <c r="PKT1" s="703"/>
      <c r="PKU1" s="703"/>
      <c r="PKV1" s="703"/>
      <c r="PKW1" s="703"/>
      <c r="PKX1" s="703"/>
      <c r="PKY1" s="703"/>
      <c r="PKZ1" s="703"/>
      <c r="PLA1" s="703"/>
      <c r="PLB1" s="703"/>
      <c r="PLC1" s="703"/>
      <c r="PLD1" s="703"/>
      <c r="PLE1" s="703"/>
      <c r="PLF1" s="703"/>
      <c r="PLG1" s="703"/>
      <c r="PLH1" s="703"/>
      <c r="PLI1" s="703"/>
      <c r="PLJ1" s="703"/>
      <c r="PLK1" s="703"/>
      <c r="PLL1" s="703"/>
      <c r="PLM1" s="703"/>
      <c r="PLN1" s="703"/>
      <c r="PLO1" s="703"/>
      <c r="PLP1" s="703"/>
      <c r="PLQ1" s="703"/>
      <c r="PLR1" s="703"/>
      <c r="PLS1" s="703"/>
      <c r="PLT1" s="703"/>
      <c r="PLU1" s="703"/>
      <c r="PLV1" s="703"/>
      <c r="PLW1" s="703"/>
      <c r="PLX1" s="703"/>
      <c r="PLY1" s="703"/>
      <c r="PLZ1" s="703"/>
      <c r="PMA1" s="703"/>
      <c r="PMB1" s="703"/>
      <c r="PMC1" s="703"/>
      <c r="PMD1" s="703"/>
      <c r="PME1" s="703"/>
      <c r="PMF1" s="703"/>
      <c r="PMG1" s="703"/>
      <c r="PMH1" s="703"/>
      <c r="PMI1" s="703"/>
      <c r="PMJ1" s="703"/>
      <c r="PMK1" s="703"/>
      <c r="PML1" s="703"/>
      <c r="PMM1" s="703"/>
      <c r="PMN1" s="703"/>
      <c r="PMO1" s="703"/>
      <c r="PMP1" s="703"/>
      <c r="PMQ1" s="703"/>
      <c r="PMR1" s="703"/>
      <c r="PMS1" s="703"/>
      <c r="PMT1" s="703"/>
      <c r="PMU1" s="703"/>
      <c r="PMV1" s="703"/>
      <c r="PMW1" s="703"/>
      <c r="PMX1" s="703"/>
      <c r="PMY1" s="703"/>
      <c r="PMZ1" s="703"/>
      <c r="PNA1" s="703"/>
      <c r="PNB1" s="703"/>
      <c r="PNC1" s="703"/>
      <c r="PND1" s="703"/>
      <c r="PNE1" s="703"/>
      <c r="PNF1" s="703"/>
      <c r="PNG1" s="703"/>
      <c r="PNH1" s="703"/>
      <c r="PNI1" s="703"/>
      <c r="PNJ1" s="703"/>
      <c r="PNK1" s="703"/>
      <c r="PNL1" s="703"/>
      <c r="PNM1" s="703"/>
      <c r="PNN1" s="703"/>
      <c r="PNO1" s="703"/>
      <c r="PNP1" s="703"/>
      <c r="PNQ1" s="703"/>
      <c r="PNR1" s="703"/>
      <c r="PNS1" s="703"/>
      <c r="PNT1" s="703"/>
      <c r="PNU1" s="703"/>
      <c r="PNV1" s="703"/>
      <c r="PNW1" s="703"/>
      <c r="PNX1" s="703"/>
      <c r="PNY1" s="703"/>
      <c r="PNZ1" s="703"/>
      <c r="POA1" s="703"/>
      <c r="POB1" s="703"/>
      <c r="POC1" s="703"/>
      <c r="POD1" s="703"/>
      <c r="POE1" s="703"/>
      <c r="POF1" s="703"/>
      <c r="POG1" s="703"/>
      <c r="POH1" s="703"/>
      <c r="POI1" s="703"/>
      <c r="POJ1" s="703"/>
      <c r="POK1" s="703"/>
      <c r="POL1" s="703"/>
      <c r="POM1" s="703"/>
      <c r="PON1" s="703"/>
      <c r="POO1" s="703"/>
      <c r="POP1" s="703"/>
      <c r="POQ1" s="703"/>
      <c r="POR1" s="703"/>
      <c r="POS1" s="703"/>
      <c r="POT1" s="703"/>
      <c r="POU1" s="703"/>
      <c r="POV1" s="703"/>
      <c r="POW1" s="703"/>
      <c r="POX1" s="703"/>
      <c r="POY1" s="703"/>
      <c r="POZ1" s="703"/>
      <c r="PPA1" s="703"/>
      <c r="PPB1" s="703"/>
      <c r="PPC1" s="703"/>
      <c r="PPD1" s="703"/>
      <c r="PPE1" s="703"/>
      <c r="PPF1" s="703"/>
      <c r="PPG1" s="703"/>
      <c r="PPH1" s="703"/>
      <c r="PPI1" s="703"/>
      <c r="PPJ1" s="703"/>
      <c r="PPK1" s="703"/>
      <c r="PPL1" s="703"/>
      <c r="PPM1" s="703"/>
      <c r="PPN1" s="703"/>
      <c r="PPO1" s="703"/>
      <c r="PPP1" s="703"/>
      <c r="PPQ1" s="703"/>
      <c r="PPR1" s="703"/>
      <c r="PPS1" s="703"/>
      <c r="PPT1" s="703"/>
      <c r="PPU1" s="703"/>
      <c r="PPV1" s="703"/>
      <c r="PPW1" s="703"/>
      <c r="PPX1" s="703"/>
      <c r="PPY1" s="703"/>
      <c r="PPZ1" s="703"/>
      <c r="PQA1" s="703"/>
      <c r="PQB1" s="703"/>
      <c r="PQC1" s="703"/>
      <c r="PQD1" s="703"/>
      <c r="PQE1" s="703"/>
      <c r="PQF1" s="703"/>
      <c r="PQG1" s="703"/>
      <c r="PQH1" s="703"/>
      <c r="PQI1" s="703"/>
      <c r="PQJ1" s="703"/>
      <c r="PQK1" s="703"/>
      <c r="PQL1" s="703"/>
      <c r="PQM1" s="703"/>
      <c r="PQN1" s="703"/>
      <c r="PQO1" s="703"/>
      <c r="PQP1" s="703"/>
      <c r="PQQ1" s="703"/>
      <c r="PQR1" s="703"/>
      <c r="PQS1" s="703"/>
      <c r="PQT1" s="703"/>
      <c r="PQU1" s="703"/>
      <c r="PQV1" s="703"/>
      <c r="PQW1" s="703"/>
      <c r="PQX1" s="703"/>
      <c r="PQY1" s="703"/>
      <c r="PQZ1" s="703"/>
      <c r="PRA1" s="703"/>
      <c r="PRB1" s="703"/>
      <c r="PRC1" s="703"/>
      <c r="PRD1" s="703"/>
      <c r="PRE1" s="703"/>
      <c r="PRF1" s="703"/>
      <c r="PRG1" s="703"/>
      <c r="PRH1" s="703"/>
      <c r="PRI1" s="703"/>
      <c r="PRJ1" s="703"/>
      <c r="PRK1" s="703"/>
      <c r="PRL1" s="703"/>
      <c r="PRM1" s="703"/>
      <c r="PRN1" s="703"/>
      <c r="PRO1" s="703"/>
      <c r="PRP1" s="703"/>
      <c r="PRQ1" s="703"/>
      <c r="PRR1" s="703"/>
      <c r="PRS1" s="703"/>
      <c r="PRT1" s="703"/>
      <c r="PRU1" s="703"/>
      <c r="PRV1" s="703"/>
      <c r="PRW1" s="703"/>
      <c r="PRX1" s="703"/>
      <c r="PRY1" s="703"/>
      <c r="PRZ1" s="703"/>
      <c r="PSA1" s="703"/>
      <c r="PSB1" s="703"/>
      <c r="PSC1" s="703"/>
      <c r="PSD1" s="703"/>
      <c r="PSE1" s="703"/>
      <c r="PSF1" s="703"/>
      <c r="PSG1" s="703"/>
      <c r="PSH1" s="703"/>
      <c r="PSI1" s="703"/>
      <c r="PSJ1" s="703"/>
      <c r="PSK1" s="703"/>
      <c r="PSL1" s="703"/>
      <c r="PSM1" s="703"/>
      <c r="PSN1" s="703"/>
      <c r="PSO1" s="703"/>
      <c r="PSP1" s="703"/>
      <c r="PSQ1" s="703"/>
      <c r="PSR1" s="703"/>
      <c r="PSS1" s="703"/>
      <c r="PST1" s="703"/>
      <c r="PSU1" s="703"/>
      <c r="PSV1" s="703"/>
      <c r="PSW1" s="703"/>
      <c r="PSX1" s="703"/>
      <c r="PSY1" s="703"/>
      <c r="PSZ1" s="703"/>
      <c r="PTA1" s="703"/>
      <c r="PTB1" s="703"/>
      <c r="PTC1" s="703"/>
      <c r="PTD1" s="703"/>
      <c r="PTE1" s="703"/>
      <c r="PTF1" s="703"/>
      <c r="PTG1" s="703"/>
      <c r="PTH1" s="703"/>
      <c r="PTI1" s="703"/>
      <c r="PTJ1" s="703"/>
      <c r="PTK1" s="703"/>
      <c r="PTL1" s="703"/>
      <c r="PTM1" s="703"/>
      <c r="PTN1" s="703"/>
      <c r="PTO1" s="703"/>
      <c r="PTP1" s="703"/>
      <c r="PTQ1" s="703"/>
      <c r="PTR1" s="703"/>
      <c r="PTS1" s="703"/>
      <c r="PTT1" s="703"/>
      <c r="PTU1" s="703"/>
      <c r="PTV1" s="703"/>
      <c r="PTW1" s="703"/>
      <c r="PTX1" s="703"/>
      <c r="PTY1" s="703"/>
      <c r="PTZ1" s="703"/>
      <c r="PUA1" s="703"/>
      <c r="PUB1" s="703"/>
      <c r="PUC1" s="703"/>
      <c r="PUD1" s="703"/>
      <c r="PUE1" s="703"/>
      <c r="PUF1" s="703"/>
      <c r="PUG1" s="703"/>
      <c r="PUH1" s="703"/>
      <c r="PUI1" s="703"/>
      <c r="PUJ1" s="703"/>
      <c r="PUK1" s="703"/>
      <c r="PUL1" s="703"/>
      <c r="PUM1" s="703"/>
      <c r="PUN1" s="703"/>
      <c r="PUO1" s="703"/>
      <c r="PUP1" s="703"/>
      <c r="PUQ1" s="703"/>
      <c r="PUR1" s="703"/>
      <c r="PUS1" s="703"/>
      <c r="PUT1" s="703"/>
      <c r="PUU1" s="703"/>
      <c r="PUV1" s="703"/>
      <c r="PUW1" s="703"/>
      <c r="PUX1" s="703"/>
      <c r="PUY1" s="703"/>
      <c r="PUZ1" s="703"/>
      <c r="PVA1" s="703"/>
      <c r="PVB1" s="703"/>
      <c r="PVC1" s="703"/>
      <c r="PVD1" s="703"/>
      <c r="PVE1" s="703"/>
      <c r="PVF1" s="703"/>
      <c r="PVG1" s="703"/>
      <c r="PVH1" s="703"/>
      <c r="PVI1" s="703"/>
      <c r="PVJ1" s="703"/>
      <c r="PVK1" s="703"/>
      <c r="PVL1" s="703"/>
      <c r="PVM1" s="703"/>
      <c r="PVN1" s="703"/>
      <c r="PVO1" s="703"/>
      <c r="PVP1" s="703"/>
      <c r="PVQ1" s="703"/>
      <c r="PVR1" s="703"/>
      <c r="PVS1" s="703"/>
      <c r="PVT1" s="703"/>
      <c r="PVU1" s="703"/>
      <c r="PVV1" s="703"/>
      <c r="PVW1" s="703"/>
      <c r="PVX1" s="703"/>
      <c r="PVY1" s="703"/>
      <c r="PVZ1" s="703"/>
      <c r="PWA1" s="703"/>
      <c r="PWB1" s="703"/>
      <c r="PWC1" s="703"/>
      <c r="PWD1" s="703"/>
      <c r="PWE1" s="703"/>
      <c r="PWF1" s="703"/>
      <c r="PWG1" s="703"/>
      <c r="PWH1" s="703"/>
      <c r="PWI1" s="703"/>
      <c r="PWJ1" s="703"/>
      <c r="PWK1" s="703"/>
      <c r="PWL1" s="703"/>
      <c r="PWM1" s="703"/>
      <c r="PWN1" s="703"/>
      <c r="PWO1" s="703"/>
      <c r="PWP1" s="703"/>
      <c r="PWQ1" s="703"/>
      <c r="PWR1" s="703"/>
      <c r="PWS1" s="703"/>
      <c r="PWT1" s="703"/>
      <c r="PWU1" s="703"/>
      <c r="PWV1" s="703"/>
      <c r="PWW1" s="703"/>
      <c r="PWX1" s="703"/>
      <c r="PWY1" s="703"/>
      <c r="PWZ1" s="703"/>
      <c r="PXA1" s="703"/>
      <c r="PXB1" s="703"/>
      <c r="PXC1" s="703"/>
      <c r="PXD1" s="703"/>
      <c r="PXE1" s="703"/>
      <c r="PXF1" s="703"/>
      <c r="PXG1" s="703"/>
      <c r="PXH1" s="703"/>
      <c r="PXI1" s="703"/>
      <c r="PXJ1" s="703"/>
      <c r="PXK1" s="703"/>
      <c r="PXL1" s="703"/>
      <c r="PXM1" s="703"/>
      <c r="PXN1" s="703"/>
      <c r="PXO1" s="703"/>
      <c r="PXP1" s="703"/>
      <c r="PXQ1" s="703"/>
      <c r="PXR1" s="703"/>
      <c r="PXS1" s="703"/>
      <c r="PXT1" s="703"/>
      <c r="PXU1" s="703"/>
      <c r="PXV1" s="703"/>
      <c r="PXW1" s="703"/>
      <c r="PXX1" s="703"/>
      <c r="PXY1" s="703"/>
      <c r="PXZ1" s="703"/>
      <c r="PYA1" s="703"/>
      <c r="PYB1" s="703"/>
      <c r="PYC1" s="703"/>
      <c r="PYD1" s="703"/>
      <c r="PYE1" s="703"/>
      <c r="PYF1" s="703"/>
      <c r="PYG1" s="703"/>
      <c r="PYH1" s="703"/>
      <c r="PYI1" s="703"/>
      <c r="PYJ1" s="703"/>
      <c r="PYK1" s="703"/>
      <c r="PYL1" s="703"/>
      <c r="PYM1" s="703"/>
      <c r="PYN1" s="703"/>
      <c r="PYO1" s="703"/>
      <c r="PYP1" s="703"/>
      <c r="PYQ1" s="703"/>
      <c r="PYR1" s="703"/>
      <c r="PYS1" s="703"/>
      <c r="PYT1" s="703"/>
      <c r="PYU1" s="703"/>
      <c r="PYV1" s="703"/>
      <c r="PYW1" s="703"/>
      <c r="PYX1" s="703"/>
      <c r="PYY1" s="703"/>
      <c r="PYZ1" s="703"/>
      <c r="PZA1" s="703"/>
      <c r="PZB1" s="703"/>
      <c r="PZC1" s="703"/>
      <c r="PZD1" s="703"/>
      <c r="PZE1" s="703"/>
      <c r="PZF1" s="703"/>
      <c r="PZG1" s="703"/>
      <c r="PZH1" s="703"/>
      <c r="PZI1" s="703"/>
      <c r="PZJ1" s="703"/>
      <c r="PZK1" s="703"/>
      <c r="PZL1" s="703"/>
      <c r="PZM1" s="703"/>
      <c r="PZN1" s="703"/>
      <c r="PZO1" s="703"/>
      <c r="PZP1" s="703"/>
      <c r="PZQ1" s="703"/>
      <c r="PZR1" s="703"/>
      <c r="PZS1" s="703"/>
      <c r="PZT1" s="703"/>
      <c r="PZU1" s="703"/>
      <c r="PZV1" s="703"/>
      <c r="PZW1" s="703"/>
      <c r="PZX1" s="703"/>
      <c r="PZY1" s="703"/>
      <c r="PZZ1" s="703"/>
      <c r="QAA1" s="703"/>
      <c r="QAB1" s="703"/>
      <c r="QAC1" s="703"/>
      <c r="QAD1" s="703"/>
      <c r="QAE1" s="703"/>
      <c r="QAF1" s="703"/>
      <c r="QAG1" s="703"/>
      <c r="QAH1" s="703"/>
      <c r="QAI1" s="703"/>
      <c r="QAJ1" s="703"/>
      <c r="QAK1" s="703"/>
      <c r="QAL1" s="703"/>
      <c r="QAM1" s="703"/>
      <c r="QAN1" s="703"/>
      <c r="QAO1" s="703"/>
      <c r="QAP1" s="703"/>
      <c r="QAQ1" s="703"/>
      <c r="QAR1" s="703"/>
      <c r="QAS1" s="703"/>
      <c r="QAT1" s="703"/>
      <c r="QAU1" s="703"/>
      <c r="QAV1" s="703"/>
      <c r="QAW1" s="703"/>
      <c r="QAX1" s="703"/>
      <c r="QAY1" s="703"/>
      <c r="QAZ1" s="703"/>
      <c r="QBA1" s="703"/>
      <c r="QBB1" s="703"/>
      <c r="QBC1" s="703"/>
      <c r="QBD1" s="703"/>
      <c r="QBE1" s="703"/>
      <c r="QBF1" s="703"/>
      <c r="QBG1" s="703"/>
      <c r="QBH1" s="703"/>
      <c r="QBI1" s="703"/>
      <c r="QBJ1" s="703"/>
      <c r="QBK1" s="703"/>
      <c r="QBL1" s="703"/>
      <c r="QBM1" s="703"/>
      <c r="QBN1" s="703"/>
      <c r="QBO1" s="703"/>
      <c r="QBP1" s="703"/>
      <c r="QBQ1" s="703"/>
      <c r="QBR1" s="703"/>
      <c r="QBS1" s="703"/>
      <c r="QBT1" s="703"/>
      <c r="QBU1" s="703"/>
      <c r="QBV1" s="703"/>
      <c r="QBW1" s="703"/>
      <c r="QBX1" s="703"/>
      <c r="QBY1" s="703"/>
      <c r="QBZ1" s="703"/>
      <c r="QCA1" s="703"/>
      <c r="QCB1" s="703"/>
      <c r="QCC1" s="703"/>
      <c r="QCD1" s="703"/>
      <c r="QCE1" s="703"/>
      <c r="QCF1" s="703"/>
      <c r="QCG1" s="703"/>
      <c r="QCH1" s="703"/>
      <c r="QCI1" s="703"/>
      <c r="QCJ1" s="703"/>
      <c r="QCK1" s="703"/>
      <c r="QCL1" s="703"/>
      <c r="QCM1" s="703"/>
      <c r="QCN1" s="703"/>
      <c r="QCO1" s="703"/>
      <c r="QCP1" s="703"/>
      <c r="QCQ1" s="703"/>
      <c r="QCR1" s="703"/>
      <c r="QCS1" s="703"/>
      <c r="QCT1" s="703"/>
      <c r="QCU1" s="703"/>
      <c r="QCV1" s="703"/>
      <c r="QCW1" s="703"/>
      <c r="QCX1" s="703"/>
      <c r="QCY1" s="703"/>
      <c r="QCZ1" s="703"/>
      <c r="QDA1" s="703"/>
      <c r="QDB1" s="703"/>
      <c r="QDC1" s="703"/>
      <c r="QDD1" s="703"/>
      <c r="QDE1" s="703"/>
      <c r="QDF1" s="703"/>
      <c r="QDG1" s="703"/>
      <c r="QDH1" s="703"/>
      <c r="QDI1" s="703"/>
      <c r="QDJ1" s="703"/>
      <c r="QDK1" s="703"/>
      <c r="QDL1" s="703"/>
      <c r="QDM1" s="703"/>
      <c r="QDN1" s="703"/>
      <c r="QDO1" s="703"/>
      <c r="QDP1" s="703"/>
      <c r="QDQ1" s="703"/>
      <c r="QDR1" s="703"/>
      <c r="QDS1" s="703"/>
      <c r="QDT1" s="703"/>
      <c r="QDU1" s="703"/>
      <c r="QDV1" s="703"/>
      <c r="QDW1" s="703"/>
      <c r="QDX1" s="703"/>
      <c r="QDY1" s="703"/>
      <c r="QDZ1" s="703"/>
      <c r="QEA1" s="703"/>
      <c r="QEB1" s="703"/>
      <c r="QEC1" s="703"/>
      <c r="QED1" s="703"/>
      <c r="QEE1" s="703"/>
      <c r="QEF1" s="703"/>
      <c r="QEG1" s="703"/>
      <c r="QEH1" s="703"/>
      <c r="QEI1" s="703"/>
      <c r="QEJ1" s="703"/>
      <c r="QEK1" s="703"/>
      <c r="QEL1" s="703"/>
      <c r="QEM1" s="703"/>
      <c r="QEN1" s="703"/>
      <c r="QEO1" s="703"/>
      <c r="QEP1" s="703"/>
      <c r="QEQ1" s="703"/>
      <c r="QER1" s="703"/>
      <c r="QES1" s="703"/>
      <c r="QET1" s="703"/>
      <c r="QEU1" s="703"/>
      <c r="QEV1" s="703"/>
      <c r="QEW1" s="703"/>
      <c r="QEX1" s="703"/>
      <c r="QEY1" s="703"/>
      <c r="QEZ1" s="703"/>
      <c r="QFA1" s="703"/>
      <c r="QFB1" s="703"/>
      <c r="QFC1" s="703"/>
      <c r="QFD1" s="703"/>
      <c r="QFE1" s="703"/>
      <c r="QFF1" s="703"/>
      <c r="QFG1" s="703"/>
      <c r="QFH1" s="703"/>
      <c r="QFI1" s="703"/>
      <c r="QFJ1" s="703"/>
      <c r="QFK1" s="703"/>
      <c r="QFL1" s="703"/>
      <c r="QFM1" s="703"/>
      <c r="QFN1" s="703"/>
      <c r="QFO1" s="703"/>
      <c r="QFP1" s="703"/>
      <c r="QFQ1" s="703"/>
      <c r="QFR1" s="703"/>
      <c r="QFS1" s="703"/>
      <c r="QFT1" s="703"/>
      <c r="QFU1" s="703"/>
      <c r="QFV1" s="703"/>
      <c r="QFW1" s="703"/>
      <c r="QFX1" s="703"/>
      <c r="QFY1" s="703"/>
      <c r="QFZ1" s="703"/>
      <c r="QGA1" s="703"/>
      <c r="QGB1" s="703"/>
      <c r="QGC1" s="703"/>
      <c r="QGD1" s="703"/>
      <c r="QGE1" s="703"/>
      <c r="QGF1" s="703"/>
      <c r="QGG1" s="703"/>
      <c r="QGH1" s="703"/>
      <c r="QGI1" s="703"/>
      <c r="QGJ1" s="703"/>
      <c r="QGK1" s="703"/>
      <c r="QGL1" s="703"/>
      <c r="QGM1" s="703"/>
      <c r="QGN1" s="703"/>
      <c r="QGO1" s="703"/>
      <c r="QGP1" s="703"/>
      <c r="QGQ1" s="703"/>
      <c r="QGR1" s="703"/>
      <c r="QGS1" s="703"/>
      <c r="QGT1" s="703"/>
      <c r="QGU1" s="703"/>
      <c r="QGV1" s="703"/>
      <c r="QGW1" s="703"/>
      <c r="QGX1" s="703"/>
      <c r="QGY1" s="703"/>
      <c r="QGZ1" s="703"/>
      <c r="QHA1" s="703"/>
      <c r="QHB1" s="703"/>
      <c r="QHC1" s="703"/>
      <c r="QHD1" s="703"/>
      <c r="QHE1" s="703"/>
      <c r="QHF1" s="703"/>
      <c r="QHG1" s="703"/>
      <c r="QHH1" s="703"/>
      <c r="QHI1" s="703"/>
      <c r="QHJ1" s="703"/>
      <c r="QHK1" s="703"/>
      <c r="QHL1" s="703"/>
      <c r="QHM1" s="703"/>
      <c r="QHN1" s="703"/>
      <c r="QHO1" s="703"/>
      <c r="QHP1" s="703"/>
      <c r="QHQ1" s="703"/>
      <c r="QHR1" s="703"/>
      <c r="QHS1" s="703"/>
      <c r="QHT1" s="703"/>
      <c r="QHU1" s="703"/>
      <c r="QHV1" s="703"/>
      <c r="QHW1" s="703"/>
      <c r="QHX1" s="703"/>
      <c r="QHY1" s="703"/>
      <c r="QHZ1" s="703"/>
      <c r="QIA1" s="703"/>
      <c r="QIB1" s="703"/>
      <c r="QIC1" s="703"/>
      <c r="QID1" s="703"/>
      <c r="QIE1" s="703"/>
      <c r="QIF1" s="703"/>
      <c r="QIG1" s="703"/>
      <c r="QIH1" s="703"/>
      <c r="QII1" s="703"/>
      <c r="QIJ1" s="703"/>
      <c r="QIK1" s="703"/>
      <c r="QIL1" s="703"/>
      <c r="QIM1" s="703"/>
      <c r="QIN1" s="703"/>
      <c r="QIO1" s="703"/>
      <c r="QIP1" s="703"/>
      <c r="QIQ1" s="703"/>
      <c r="QIR1" s="703"/>
      <c r="QIS1" s="703"/>
      <c r="QIT1" s="703"/>
      <c r="QIU1" s="703"/>
      <c r="QIV1" s="703"/>
      <c r="QIW1" s="703"/>
      <c r="QIX1" s="703"/>
      <c r="QIY1" s="703"/>
      <c r="QIZ1" s="703"/>
      <c r="QJA1" s="703"/>
      <c r="QJB1" s="703"/>
      <c r="QJC1" s="703"/>
      <c r="QJD1" s="703"/>
      <c r="QJE1" s="703"/>
      <c r="QJF1" s="703"/>
      <c r="QJG1" s="703"/>
      <c r="QJH1" s="703"/>
      <c r="QJI1" s="703"/>
      <c r="QJJ1" s="703"/>
      <c r="QJK1" s="703"/>
      <c r="QJL1" s="703"/>
      <c r="QJM1" s="703"/>
      <c r="QJN1" s="703"/>
      <c r="QJO1" s="703"/>
      <c r="QJP1" s="703"/>
      <c r="QJQ1" s="703"/>
      <c r="QJR1" s="703"/>
      <c r="QJS1" s="703"/>
      <c r="QJT1" s="703"/>
      <c r="QJU1" s="703"/>
      <c r="QJV1" s="703"/>
      <c r="QJW1" s="703"/>
      <c r="QJX1" s="703"/>
      <c r="QJY1" s="703"/>
      <c r="QJZ1" s="703"/>
      <c r="QKA1" s="703"/>
      <c r="QKB1" s="703"/>
      <c r="QKC1" s="703"/>
      <c r="QKD1" s="703"/>
      <c r="QKE1" s="703"/>
      <c r="QKF1" s="703"/>
      <c r="QKG1" s="703"/>
      <c r="QKH1" s="703"/>
      <c r="QKI1" s="703"/>
      <c r="QKJ1" s="703"/>
      <c r="QKK1" s="703"/>
      <c r="QKL1" s="703"/>
      <c r="QKM1" s="703"/>
      <c r="QKN1" s="703"/>
      <c r="QKO1" s="703"/>
      <c r="QKP1" s="703"/>
      <c r="QKQ1" s="703"/>
      <c r="QKR1" s="703"/>
      <c r="QKS1" s="703"/>
      <c r="QKT1" s="703"/>
      <c r="QKU1" s="703"/>
      <c r="QKV1" s="703"/>
      <c r="QKW1" s="703"/>
      <c r="QKX1" s="703"/>
      <c r="QKY1" s="703"/>
      <c r="QKZ1" s="703"/>
      <c r="QLA1" s="703"/>
      <c r="QLB1" s="703"/>
      <c r="QLC1" s="703"/>
      <c r="QLD1" s="703"/>
      <c r="QLE1" s="703"/>
      <c r="QLF1" s="703"/>
      <c r="QLG1" s="703"/>
      <c r="QLH1" s="703"/>
      <c r="QLI1" s="703"/>
      <c r="QLJ1" s="703"/>
      <c r="QLK1" s="703"/>
      <c r="QLL1" s="703"/>
      <c r="QLM1" s="703"/>
      <c r="QLN1" s="703"/>
      <c r="QLO1" s="703"/>
      <c r="QLP1" s="703"/>
      <c r="QLQ1" s="703"/>
      <c r="QLR1" s="703"/>
      <c r="QLS1" s="703"/>
      <c r="QLT1" s="703"/>
      <c r="QLU1" s="703"/>
      <c r="QLV1" s="703"/>
      <c r="QLW1" s="703"/>
      <c r="QLX1" s="703"/>
      <c r="QLY1" s="703"/>
      <c r="QLZ1" s="703"/>
      <c r="QMA1" s="703"/>
      <c r="QMB1" s="703"/>
      <c r="QMC1" s="703"/>
      <c r="QMD1" s="703"/>
      <c r="QME1" s="703"/>
      <c r="QMF1" s="703"/>
      <c r="QMG1" s="703"/>
      <c r="QMH1" s="703"/>
      <c r="QMI1" s="703"/>
      <c r="QMJ1" s="703"/>
      <c r="QMK1" s="703"/>
      <c r="QML1" s="703"/>
      <c r="QMM1" s="703"/>
      <c r="QMN1" s="703"/>
      <c r="QMO1" s="703"/>
      <c r="QMP1" s="703"/>
      <c r="QMQ1" s="703"/>
      <c r="QMR1" s="703"/>
      <c r="QMS1" s="703"/>
      <c r="QMT1" s="703"/>
      <c r="QMU1" s="703"/>
      <c r="QMV1" s="703"/>
      <c r="QMW1" s="703"/>
      <c r="QMX1" s="703"/>
      <c r="QMY1" s="703"/>
      <c r="QMZ1" s="703"/>
      <c r="QNA1" s="703"/>
      <c r="QNB1" s="703"/>
      <c r="QNC1" s="703"/>
      <c r="QND1" s="703"/>
      <c r="QNE1" s="703"/>
      <c r="QNF1" s="703"/>
      <c r="QNG1" s="703"/>
      <c r="QNH1" s="703"/>
      <c r="QNI1" s="703"/>
      <c r="QNJ1" s="703"/>
      <c r="QNK1" s="703"/>
      <c r="QNL1" s="703"/>
      <c r="QNM1" s="703"/>
      <c r="QNN1" s="703"/>
      <c r="QNO1" s="703"/>
      <c r="QNP1" s="703"/>
      <c r="QNQ1" s="703"/>
      <c r="QNR1" s="703"/>
      <c r="QNS1" s="703"/>
      <c r="QNT1" s="703"/>
      <c r="QNU1" s="703"/>
      <c r="QNV1" s="703"/>
      <c r="QNW1" s="703"/>
      <c r="QNX1" s="703"/>
      <c r="QNY1" s="703"/>
      <c r="QNZ1" s="703"/>
      <c r="QOA1" s="703"/>
      <c r="QOB1" s="703"/>
      <c r="QOC1" s="703"/>
      <c r="QOD1" s="703"/>
      <c r="QOE1" s="703"/>
      <c r="QOF1" s="703"/>
      <c r="QOG1" s="703"/>
      <c r="QOH1" s="703"/>
      <c r="QOI1" s="703"/>
      <c r="QOJ1" s="703"/>
      <c r="QOK1" s="703"/>
      <c r="QOL1" s="703"/>
      <c r="QOM1" s="703"/>
      <c r="QON1" s="703"/>
      <c r="QOO1" s="703"/>
      <c r="QOP1" s="703"/>
      <c r="QOQ1" s="703"/>
      <c r="QOR1" s="703"/>
      <c r="QOS1" s="703"/>
      <c r="QOT1" s="703"/>
      <c r="QOU1" s="703"/>
      <c r="QOV1" s="703"/>
      <c r="QOW1" s="703"/>
      <c r="QOX1" s="703"/>
      <c r="QOY1" s="703"/>
      <c r="QOZ1" s="703"/>
      <c r="QPA1" s="703"/>
      <c r="QPB1" s="703"/>
      <c r="QPC1" s="703"/>
      <c r="QPD1" s="703"/>
      <c r="QPE1" s="703"/>
      <c r="QPF1" s="703"/>
      <c r="QPG1" s="703"/>
      <c r="QPH1" s="703"/>
      <c r="QPI1" s="703"/>
      <c r="QPJ1" s="703"/>
      <c r="QPK1" s="703"/>
      <c r="QPL1" s="703"/>
      <c r="QPM1" s="703"/>
      <c r="QPN1" s="703"/>
      <c r="QPO1" s="703"/>
      <c r="QPP1" s="703"/>
      <c r="QPQ1" s="703"/>
      <c r="QPR1" s="703"/>
      <c r="QPS1" s="703"/>
      <c r="QPT1" s="703"/>
      <c r="QPU1" s="703"/>
      <c r="QPV1" s="703"/>
      <c r="QPW1" s="703"/>
      <c r="QPX1" s="703"/>
      <c r="QPY1" s="703"/>
      <c r="QPZ1" s="703"/>
      <c r="QQA1" s="703"/>
      <c r="QQB1" s="703"/>
      <c r="QQC1" s="703"/>
      <c r="QQD1" s="703"/>
      <c r="QQE1" s="703"/>
      <c r="QQF1" s="703"/>
      <c r="QQG1" s="703"/>
      <c r="QQH1" s="703"/>
      <c r="QQI1" s="703"/>
      <c r="QQJ1" s="703"/>
      <c r="QQK1" s="703"/>
      <c r="QQL1" s="703"/>
      <c r="QQM1" s="703"/>
      <c r="QQN1" s="703"/>
      <c r="QQO1" s="703"/>
      <c r="QQP1" s="703"/>
      <c r="QQQ1" s="703"/>
      <c r="QQR1" s="703"/>
      <c r="QQS1" s="703"/>
      <c r="QQT1" s="703"/>
      <c r="QQU1" s="703"/>
      <c r="QQV1" s="703"/>
      <c r="QQW1" s="703"/>
      <c r="QQX1" s="703"/>
      <c r="QQY1" s="703"/>
      <c r="QQZ1" s="703"/>
      <c r="QRA1" s="703"/>
      <c r="QRB1" s="703"/>
      <c r="QRC1" s="703"/>
      <c r="QRD1" s="703"/>
      <c r="QRE1" s="703"/>
      <c r="QRF1" s="703"/>
      <c r="QRG1" s="703"/>
      <c r="QRH1" s="703"/>
      <c r="QRI1" s="703"/>
      <c r="QRJ1" s="703"/>
      <c r="QRK1" s="703"/>
      <c r="QRL1" s="703"/>
      <c r="QRM1" s="703"/>
      <c r="QRN1" s="703"/>
      <c r="QRO1" s="703"/>
      <c r="QRP1" s="703"/>
      <c r="QRQ1" s="703"/>
      <c r="QRR1" s="703"/>
      <c r="QRS1" s="703"/>
      <c r="QRT1" s="703"/>
      <c r="QRU1" s="703"/>
      <c r="QRV1" s="703"/>
      <c r="QRW1" s="703"/>
      <c r="QRX1" s="703"/>
      <c r="QRY1" s="703"/>
      <c r="QRZ1" s="703"/>
      <c r="QSA1" s="703"/>
      <c r="QSB1" s="703"/>
      <c r="QSC1" s="703"/>
      <c r="QSD1" s="703"/>
      <c r="QSE1" s="703"/>
      <c r="QSF1" s="703"/>
      <c r="QSG1" s="703"/>
      <c r="QSH1" s="703"/>
      <c r="QSI1" s="703"/>
      <c r="QSJ1" s="703"/>
      <c r="QSK1" s="703"/>
      <c r="QSL1" s="703"/>
      <c r="QSM1" s="703"/>
      <c r="QSN1" s="703"/>
      <c r="QSO1" s="703"/>
      <c r="QSP1" s="703"/>
      <c r="QSQ1" s="703"/>
      <c r="QSR1" s="703"/>
      <c r="QSS1" s="703"/>
      <c r="QST1" s="703"/>
      <c r="QSU1" s="703"/>
      <c r="QSV1" s="703"/>
      <c r="QSW1" s="703"/>
      <c r="QSX1" s="703"/>
      <c r="QSY1" s="703"/>
      <c r="QSZ1" s="703"/>
      <c r="QTA1" s="703"/>
      <c r="QTB1" s="703"/>
      <c r="QTC1" s="703"/>
      <c r="QTD1" s="703"/>
      <c r="QTE1" s="703"/>
      <c r="QTF1" s="703"/>
      <c r="QTG1" s="703"/>
      <c r="QTH1" s="703"/>
      <c r="QTI1" s="703"/>
      <c r="QTJ1" s="703"/>
      <c r="QTK1" s="703"/>
      <c r="QTL1" s="703"/>
      <c r="QTM1" s="703"/>
      <c r="QTN1" s="703"/>
      <c r="QTO1" s="703"/>
      <c r="QTP1" s="703"/>
      <c r="QTQ1" s="703"/>
      <c r="QTR1" s="703"/>
      <c r="QTS1" s="703"/>
      <c r="QTT1" s="703"/>
      <c r="QTU1" s="703"/>
      <c r="QTV1" s="703"/>
      <c r="QTW1" s="703"/>
      <c r="QTX1" s="703"/>
      <c r="QTY1" s="703"/>
      <c r="QTZ1" s="703"/>
      <c r="QUA1" s="703"/>
      <c r="QUB1" s="703"/>
      <c r="QUC1" s="703"/>
      <c r="QUD1" s="703"/>
      <c r="QUE1" s="703"/>
      <c r="QUF1" s="703"/>
      <c r="QUG1" s="703"/>
      <c r="QUH1" s="703"/>
      <c r="QUI1" s="703"/>
      <c r="QUJ1" s="703"/>
      <c r="QUK1" s="703"/>
      <c r="QUL1" s="703"/>
      <c r="QUM1" s="703"/>
      <c r="QUN1" s="703"/>
      <c r="QUO1" s="703"/>
      <c r="QUP1" s="703"/>
      <c r="QUQ1" s="703"/>
      <c r="QUR1" s="703"/>
      <c r="QUS1" s="703"/>
      <c r="QUT1" s="703"/>
      <c r="QUU1" s="703"/>
      <c r="QUV1" s="703"/>
      <c r="QUW1" s="703"/>
      <c r="QUX1" s="703"/>
      <c r="QUY1" s="703"/>
      <c r="QUZ1" s="703"/>
      <c r="QVA1" s="703"/>
      <c r="QVB1" s="703"/>
      <c r="QVC1" s="703"/>
      <c r="QVD1" s="703"/>
      <c r="QVE1" s="703"/>
      <c r="QVF1" s="703"/>
      <c r="QVG1" s="703"/>
      <c r="QVH1" s="703"/>
      <c r="QVI1" s="703"/>
      <c r="QVJ1" s="703"/>
      <c r="QVK1" s="703"/>
      <c r="QVL1" s="703"/>
      <c r="QVM1" s="703"/>
      <c r="QVN1" s="703"/>
      <c r="QVO1" s="703"/>
      <c r="QVP1" s="703"/>
      <c r="QVQ1" s="703"/>
      <c r="QVR1" s="703"/>
      <c r="QVS1" s="703"/>
      <c r="QVT1" s="703"/>
      <c r="QVU1" s="703"/>
      <c r="QVV1" s="703"/>
      <c r="QVW1" s="703"/>
      <c r="QVX1" s="703"/>
      <c r="QVY1" s="703"/>
      <c r="QVZ1" s="703"/>
      <c r="QWA1" s="703"/>
      <c r="QWB1" s="703"/>
      <c r="QWC1" s="703"/>
      <c r="QWD1" s="703"/>
      <c r="QWE1" s="703"/>
      <c r="QWF1" s="703"/>
      <c r="QWG1" s="703"/>
      <c r="QWH1" s="703"/>
      <c r="QWI1" s="703"/>
      <c r="QWJ1" s="703"/>
      <c r="QWK1" s="703"/>
      <c r="QWL1" s="703"/>
      <c r="QWM1" s="703"/>
      <c r="QWN1" s="703"/>
      <c r="QWO1" s="703"/>
      <c r="QWP1" s="703"/>
      <c r="QWQ1" s="703"/>
      <c r="QWR1" s="703"/>
      <c r="QWS1" s="703"/>
      <c r="QWT1" s="703"/>
      <c r="QWU1" s="703"/>
      <c r="QWV1" s="703"/>
      <c r="QWW1" s="703"/>
      <c r="QWX1" s="703"/>
      <c r="QWY1" s="703"/>
      <c r="QWZ1" s="703"/>
      <c r="QXA1" s="703"/>
      <c r="QXB1" s="703"/>
      <c r="QXC1" s="703"/>
      <c r="QXD1" s="703"/>
      <c r="QXE1" s="703"/>
      <c r="QXF1" s="703"/>
      <c r="QXG1" s="703"/>
      <c r="QXH1" s="703"/>
      <c r="QXI1" s="703"/>
      <c r="QXJ1" s="703"/>
      <c r="QXK1" s="703"/>
      <c r="QXL1" s="703"/>
      <c r="QXM1" s="703"/>
      <c r="QXN1" s="703"/>
      <c r="QXO1" s="703"/>
      <c r="QXP1" s="703"/>
      <c r="QXQ1" s="703"/>
      <c r="QXR1" s="703"/>
      <c r="QXS1" s="703"/>
      <c r="QXT1" s="703"/>
      <c r="QXU1" s="703"/>
      <c r="QXV1" s="703"/>
      <c r="QXW1" s="703"/>
      <c r="QXX1" s="703"/>
      <c r="QXY1" s="703"/>
      <c r="QXZ1" s="703"/>
      <c r="QYA1" s="703"/>
      <c r="QYB1" s="703"/>
      <c r="QYC1" s="703"/>
      <c r="QYD1" s="703"/>
      <c r="QYE1" s="703"/>
      <c r="QYF1" s="703"/>
      <c r="QYG1" s="703"/>
      <c r="QYH1" s="703"/>
      <c r="QYI1" s="703"/>
      <c r="QYJ1" s="703"/>
      <c r="QYK1" s="703"/>
      <c r="QYL1" s="703"/>
      <c r="QYM1" s="703"/>
      <c r="QYN1" s="703"/>
      <c r="QYO1" s="703"/>
      <c r="QYP1" s="703"/>
      <c r="QYQ1" s="703"/>
      <c r="QYR1" s="703"/>
      <c r="QYS1" s="703"/>
      <c r="QYT1" s="703"/>
      <c r="QYU1" s="703"/>
      <c r="QYV1" s="703"/>
      <c r="QYW1" s="703"/>
      <c r="QYX1" s="703"/>
      <c r="QYY1" s="703"/>
      <c r="QYZ1" s="703"/>
      <c r="QZA1" s="703"/>
      <c r="QZB1" s="703"/>
      <c r="QZC1" s="703"/>
      <c r="QZD1" s="703"/>
      <c r="QZE1" s="703"/>
      <c r="QZF1" s="703"/>
      <c r="QZG1" s="703"/>
      <c r="QZH1" s="703"/>
      <c r="QZI1" s="703"/>
      <c r="QZJ1" s="703"/>
      <c r="QZK1" s="703"/>
      <c r="QZL1" s="703"/>
      <c r="QZM1" s="703"/>
      <c r="QZN1" s="703"/>
      <c r="QZO1" s="703"/>
      <c r="QZP1" s="703"/>
      <c r="QZQ1" s="703"/>
      <c r="QZR1" s="703"/>
      <c r="QZS1" s="703"/>
      <c r="QZT1" s="703"/>
      <c r="QZU1" s="703"/>
      <c r="QZV1" s="703"/>
      <c r="QZW1" s="703"/>
      <c r="QZX1" s="703"/>
      <c r="QZY1" s="703"/>
      <c r="QZZ1" s="703"/>
      <c r="RAA1" s="703"/>
      <c r="RAB1" s="703"/>
      <c r="RAC1" s="703"/>
      <c r="RAD1" s="703"/>
      <c r="RAE1" s="703"/>
      <c r="RAF1" s="703"/>
      <c r="RAG1" s="703"/>
      <c r="RAH1" s="703"/>
      <c r="RAI1" s="703"/>
      <c r="RAJ1" s="703"/>
      <c r="RAK1" s="703"/>
      <c r="RAL1" s="703"/>
      <c r="RAM1" s="703"/>
      <c r="RAN1" s="703"/>
      <c r="RAO1" s="703"/>
      <c r="RAP1" s="703"/>
      <c r="RAQ1" s="703"/>
      <c r="RAR1" s="703"/>
      <c r="RAS1" s="703"/>
      <c r="RAT1" s="703"/>
      <c r="RAU1" s="703"/>
      <c r="RAV1" s="703"/>
      <c r="RAW1" s="703"/>
      <c r="RAX1" s="703"/>
      <c r="RAY1" s="703"/>
      <c r="RAZ1" s="703"/>
      <c r="RBA1" s="703"/>
      <c r="RBB1" s="703"/>
      <c r="RBC1" s="703"/>
      <c r="RBD1" s="703"/>
      <c r="RBE1" s="703"/>
      <c r="RBF1" s="703"/>
      <c r="RBG1" s="703"/>
      <c r="RBH1" s="703"/>
      <c r="RBI1" s="703"/>
      <c r="RBJ1" s="703"/>
      <c r="RBK1" s="703"/>
      <c r="RBL1" s="703"/>
      <c r="RBM1" s="703"/>
      <c r="RBN1" s="703"/>
      <c r="RBO1" s="703"/>
      <c r="RBP1" s="703"/>
      <c r="RBQ1" s="703"/>
      <c r="RBR1" s="703"/>
      <c r="RBS1" s="703"/>
      <c r="RBT1" s="703"/>
      <c r="RBU1" s="703"/>
      <c r="RBV1" s="703"/>
      <c r="RBW1" s="703"/>
      <c r="RBX1" s="703"/>
      <c r="RBY1" s="703"/>
      <c r="RBZ1" s="703"/>
      <c r="RCA1" s="703"/>
      <c r="RCB1" s="703"/>
      <c r="RCC1" s="703"/>
      <c r="RCD1" s="703"/>
      <c r="RCE1" s="703"/>
      <c r="RCF1" s="703"/>
      <c r="RCG1" s="703"/>
      <c r="RCH1" s="703"/>
      <c r="RCI1" s="703"/>
      <c r="RCJ1" s="703"/>
      <c r="RCK1" s="703"/>
      <c r="RCL1" s="703"/>
      <c r="RCM1" s="703"/>
      <c r="RCN1" s="703"/>
      <c r="RCO1" s="703"/>
      <c r="RCP1" s="703"/>
      <c r="RCQ1" s="703"/>
      <c r="RCR1" s="703"/>
      <c r="RCS1" s="703"/>
      <c r="RCT1" s="703"/>
      <c r="RCU1" s="703"/>
      <c r="RCV1" s="703"/>
      <c r="RCW1" s="703"/>
      <c r="RCX1" s="703"/>
      <c r="RCY1" s="703"/>
      <c r="RCZ1" s="703"/>
      <c r="RDA1" s="703"/>
      <c r="RDB1" s="703"/>
      <c r="RDC1" s="703"/>
      <c r="RDD1" s="703"/>
      <c r="RDE1" s="703"/>
      <c r="RDF1" s="703"/>
      <c r="RDG1" s="703"/>
      <c r="RDH1" s="703"/>
      <c r="RDI1" s="703"/>
      <c r="RDJ1" s="703"/>
      <c r="RDK1" s="703"/>
      <c r="RDL1" s="703"/>
      <c r="RDM1" s="703"/>
      <c r="RDN1" s="703"/>
      <c r="RDO1" s="703"/>
      <c r="RDP1" s="703"/>
      <c r="RDQ1" s="703"/>
      <c r="RDR1" s="703"/>
      <c r="RDS1" s="703"/>
      <c r="RDT1" s="703"/>
      <c r="RDU1" s="703"/>
      <c r="RDV1" s="703"/>
      <c r="RDW1" s="703"/>
      <c r="RDX1" s="703"/>
      <c r="RDY1" s="703"/>
      <c r="RDZ1" s="703"/>
      <c r="REA1" s="703"/>
      <c r="REB1" s="703"/>
      <c r="REC1" s="703"/>
      <c r="RED1" s="703"/>
      <c r="REE1" s="703"/>
      <c r="REF1" s="703"/>
      <c r="REG1" s="703"/>
      <c r="REH1" s="703"/>
      <c r="REI1" s="703"/>
      <c r="REJ1" s="703"/>
      <c r="REK1" s="703"/>
      <c r="REL1" s="703"/>
      <c r="REM1" s="703"/>
      <c r="REN1" s="703"/>
      <c r="REO1" s="703"/>
      <c r="REP1" s="703"/>
      <c r="REQ1" s="703"/>
      <c r="RER1" s="703"/>
      <c r="RES1" s="703"/>
      <c r="RET1" s="703"/>
      <c r="REU1" s="703"/>
      <c r="REV1" s="703"/>
      <c r="REW1" s="703"/>
      <c r="REX1" s="703"/>
      <c r="REY1" s="703"/>
      <c r="REZ1" s="703"/>
      <c r="RFA1" s="703"/>
      <c r="RFB1" s="703"/>
      <c r="RFC1" s="703"/>
      <c r="RFD1" s="703"/>
      <c r="RFE1" s="703"/>
      <c r="RFF1" s="703"/>
      <c r="RFG1" s="703"/>
      <c r="RFH1" s="703"/>
      <c r="RFI1" s="703"/>
      <c r="RFJ1" s="703"/>
      <c r="RFK1" s="703"/>
      <c r="RFL1" s="703"/>
      <c r="RFM1" s="703"/>
      <c r="RFN1" s="703"/>
      <c r="RFO1" s="703"/>
      <c r="RFP1" s="703"/>
      <c r="RFQ1" s="703"/>
      <c r="RFR1" s="703"/>
      <c r="RFS1" s="703"/>
      <c r="RFT1" s="703"/>
      <c r="RFU1" s="703"/>
      <c r="RFV1" s="703"/>
      <c r="RFW1" s="703"/>
      <c r="RFX1" s="703"/>
      <c r="RFY1" s="703"/>
      <c r="RFZ1" s="703"/>
      <c r="RGA1" s="703"/>
      <c r="RGB1" s="703"/>
      <c r="RGC1" s="703"/>
      <c r="RGD1" s="703"/>
      <c r="RGE1" s="703"/>
      <c r="RGF1" s="703"/>
      <c r="RGG1" s="703"/>
      <c r="RGH1" s="703"/>
      <c r="RGI1" s="703"/>
      <c r="RGJ1" s="703"/>
      <c r="RGK1" s="703"/>
      <c r="RGL1" s="703"/>
      <c r="RGM1" s="703"/>
      <c r="RGN1" s="703"/>
      <c r="RGO1" s="703"/>
      <c r="RGP1" s="703"/>
      <c r="RGQ1" s="703"/>
      <c r="RGR1" s="703"/>
      <c r="RGS1" s="703"/>
      <c r="RGT1" s="703"/>
      <c r="RGU1" s="703"/>
      <c r="RGV1" s="703"/>
      <c r="RGW1" s="703"/>
      <c r="RGX1" s="703"/>
      <c r="RGY1" s="703"/>
      <c r="RGZ1" s="703"/>
      <c r="RHA1" s="703"/>
      <c r="RHB1" s="703"/>
      <c r="RHC1" s="703"/>
      <c r="RHD1" s="703"/>
      <c r="RHE1" s="703"/>
      <c r="RHF1" s="703"/>
      <c r="RHG1" s="703"/>
      <c r="RHH1" s="703"/>
      <c r="RHI1" s="703"/>
      <c r="RHJ1" s="703"/>
      <c r="RHK1" s="703"/>
      <c r="RHL1" s="703"/>
      <c r="RHM1" s="703"/>
      <c r="RHN1" s="703"/>
      <c r="RHO1" s="703"/>
      <c r="RHP1" s="703"/>
      <c r="RHQ1" s="703"/>
      <c r="RHR1" s="703"/>
      <c r="RHS1" s="703"/>
      <c r="RHT1" s="703"/>
      <c r="RHU1" s="703"/>
      <c r="RHV1" s="703"/>
      <c r="RHW1" s="703"/>
      <c r="RHX1" s="703"/>
      <c r="RHY1" s="703"/>
      <c r="RHZ1" s="703"/>
      <c r="RIA1" s="703"/>
      <c r="RIB1" s="703"/>
      <c r="RIC1" s="703"/>
      <c r="RID1" s="703"/>
      <c r="RIE1" s="703"/>
      <c r="RIF1" s="703"/>
      <c r="RIG1" s="703"/>
      <c r="RIH1" s="703"/>
      <c r="RII1" s="703"/>
      <c r="RIJ1" s="703"/>
      <c r="RIK1" s="703"/>
      <c r="RIL1" s="703"/>
      <c r="RIM1" s="703"/>
      <c r="RIN1" s="703"/>
      <c r="RIO1" s="703"/>
      <c r="RIP1" s="703"/>
      <c r="RIQ1" s="703"/>
      <c r="RIR1" s="703"/>
      <c r="RIS1" s="703"/>
      <c r="RIT1" s="703"/>
      <c r="RIU1" s="703"/>
      <c r="RIV1" s="703"/>
      <c r="RIW1" s="703"/>
      <c r="RIX1" s="703"/>
      <c r="RIY1" s="703"/>
      <c r="RIZ1" s="703"/>
      <c r="RJA1" s="703"/>
      <c r="RJB1" s="703"/>
      <c r="RJC1" s="703"/>
      <c r="RJD1" s="703"/>
      <c r="RJE1" s="703"/>
      <c r="RJF1" s="703"/>
      <c r="RJG1" s="703"/>
      <c r="RJH1" s="703"/>
      <c r="RJI1" s="703"/>
      <c r="RJJ1" s="703"/>
      <c r="RJK1" s="703"/>
      <c r="RJL1" s="703"/>
      <c r="RJM1" s="703"/>
      <c r="RJN1" s="703"/>
      <c r="RJO1" s="703"/>
      <c r="RJP1" s="703"/>
      <c r="RJQ1" s="703"/>
      <c r="RJR1" s="703"/>
      <c r="RJS1" s="703"/>
      <c r="RJT1" s="703"/>
      <c r="RJU1" s="703"/>
      <c r="RJV1" s="703"/>
      <c r="RJW1" s="703"/>
      <c r="RJX1" s="703"/>
      <c r="RJY1" s="703"/>
      <c r="RJZ1" s="703"/>
      <c r="RKA1" s="703"/>
      <c r="RKB1" s="703"/>
      <c r="RKC1" s="703"/>
      <c r="RKD1" s="703"/>
      <c r="RKE1" s="703"/>
      <c r="RKF1" s="703"/>
      <c r="RKG1" s="703"/>
      <c r="RKH1" s="703"/>
      <c r="RKI1" s="703"/>
      <c r="RKJ1" s="703"/>
      <c r="RKK1" s="703"/>
      <c r="RKL1" s="703"/>
      <c r="RKM1" s="703"/>
      <c r="RKN1" s="703"/>
      <c r="RKO1" s="703"/>
      <c r="RKP1" s="703"/>
      <c r="RKQ1" s="703"/>
      <c r="RKR1" s="703"/>
      <c r="RKS1" s="703"/>
      <c r="RKT1" s="703"/>
      <c r="RKU1" s="703"/>
      <c r="RKV1" s="703"/>
      <c r="RKW1" s="703"/>
      <c r="RKX1" s="703"/>
      <c r="RKY1" s="703"/>
      <c r="RKZ1" s="703"/>
      <c r="RLA1" s="703"/>
      <c r="RLB1" s="703"/>
      <c r="RLC1" s="703"/>
      <c r="RLD1" s="703"/>
      <c r="RLE1" s="703"/>
      <c r="RLF1" s="703"/>
      <c r="RLG1" s="703"/>
      <c r="RLH1" s="703"/>
      <c r="RLI1" s="703"/>
      <c r="RLJ1" s="703"/>
      <c r="RLK1" s="703"/>
      <c r="RLL1" s="703"/>
      <c r="RLM1" s="703"/>
      <c r="RLN1" s="703"/>
      <c r="RLO1" s="703"/>
      <c r="RLP1" s="703"/>
      <c r="RLQ1" s="703"/>
      <c r="RLR1" s="703"/>
      <c r="RLS1" s="703"/>
      <c r="RLT1" s="703"/>
      <c r="RLU1" s="703"/>
      <c r="RLV1" s="703"/>
      <c r="RLW1" s="703"/>
      <c r="RLX1" s="703"/>
      <c r="RLY1" s="703"/>
      <c r="RLZ1" s="703"/>
      <c r="RMA1" s="703"/>
      <c r="RMB1" s="703"/>
      <c r="RMC1" s="703"/>
      <c r="RMD1" s="703"/>
      <c r="RME1" s="703"/>
      <c r="RMF1" s="703"/>
      <c r="RMG1" s="703"/>
      <c r="RMH1" s="703"/>
      <c r="RMI1" s="703"/>
      <c r="RMJ1" s="703"/>
      <c r="RMK1" s="703"/>
      <c r="RML1" s="703"/>
      <c r="RMM1" s="703"/>
      <c r="RMN1" s="703"/>
      <c r="RMO1" s="703"/>
      <c r="RMP1" s="703"/>
      <c r="RMQ1" s="703"/>
      <c r="RMR1" s="703"/>
      <c r="RMS1" s="703"/>
      <c r="RMT1" s="703"/>
      <c r="RMU1" s="703"/>
      <c r="RMV1" s="703"/>
      <c r="RMW1" s="703"/>
      <c r="RMX1" s="703"/>
      <c r="RMY1" s="703"/>
      <c r="RMZ1" s="703"/>
      <c r="RNA1" s="703"/>
      <c r="RNB1" s="703"/>
      <c r="RNC1" s="703"/>
      <c r="RND1" s="703"/>
      <c r="RNE1" s="703"/>
      <c r="RNF1" s="703"/>
      <c r="RNG1" s="703"/>
      <c r="RNH1" s="703"/>
      <c r="RNI1" s="703"/>
      <c r="RNJ1" s="703"/>
      <c r="RNK1" s="703"/>
      <c r="RNL1" s="703"/>
      <c r="RNM1" s="703"/>
      <c r="RNN1" s="703"/>
      <c r="RNO1" s="703"/>
      <c r="RNP1" s="703"/>
      <c r="RNQ1" s="703"/>
      <c r="RNR1" s="703"/>
      <c r="RNS1" s="703"/>
      <c r="RNT1" s="703"/>
      <c r="RNU1" s="703"/>
      <c r="RNV1" s="703"/>
      <c r="RNW1" s="703"/>
      <c r="RNX1" s="703"/>
      <c r="RNY1" s="703"/>
      <c r="RNZ1" s="703"/>
      <c r="ROA1" s="703"/>
      <c r="ROB1" s="703"/>
      <c r="ROC1" s="703"/>
      <c r="ROD1" s="703"/>
      <c r="ROE1" s="703"/>
      <c r="ROF1" s="703"/>
      <c r="ROG1" s="703"/>
      <c r="ROH1" s="703"/>
      <c r="ROI1" s="703"/>
      <c r="ROJ1" s="703"/>
      <c r="ROK1" s="703"/>
      <c r="ROL1" s="703"/>
      <c r="ROM1" s="703"/>
      <c r="RON1" s="703"/>
      <c r="ROO1" s="703"/>
      <c r="ROP1" s="703"/>
      <c r="ROQ1" s="703"/>
      <c r="ROR1" s="703"/>
      <c r="ROS1" s="703"/>
      <c r="ROT1" s="703"/>
      <c r="ROU1" s="703"/>
      <c r="ROV1" s="703"/>
      <c r="ROW1" s="703"/>
      <c r="ROX1" s="703"/>
      <c r="ROY1" s="703"/>
      <c r="ROZ1" s="703"/>
      <c r="RPA1" s="703"/>
      <c r="RPB1" s="703"/>
      <c r="RPC1" s="703"/>
      <c r="RPD1" s="703"/>
      <c r="RPE1" s="703"/>
      <c r="RPF1" s="703"/>
      <c r="RPG1" s="703"/>
      <c r="RPH1" s="703"/>
      <c r="RPI1" s="703"/>
      <c r="RPJ1" s="703"/>
      <c r="RPK1" s="703"/>
      <c r="RPL1" s="703"/>
      <c r="RPM1" s="703"/>
      <c r="RPN1" s="703"/>
      <c r="RPO1" s="703"/>
      <c r="RPP1" s="703"/>
      <c r="RPQ1" s="703"/>
      <c r="RPR1" s="703"/>
      <c r="RPS1" s="703"/>
      <c r="RPT1" s="703"/>
      <c r="RPU1" s="703"/>
      <c r="RPV1" s="703"/>
      <c r="RPW1" s="703"/>
      <c r="RPX1" s="703"/>
      <c r="RPY1" s="703"/>
      <c r="RPZ1" s="703"/>
      <c r="RQA1" s="703"/>
      <c r="RQB1" s="703"/>
      <c r="RQC1" s="703"/>
      <c r="RQD1" s="703"/>
      <c r="RQE1" s="703"/>
      <c r="RQF1" s="703"/>
      <c r="RQG1" s="703"/>
      <c r="RQH1" s="703"/>
      <c r="RQI1" s="703"/>
      <c r="RQJ1" s="703"/>
      <c r="RQK1" s="703"/>
      <c r="RQL1" s="703"/>
      <c r="RQM1" s="703"/>
      <c r="RQN1" s="703"/>
      <c r="RQO1" s="703"/>
      <c r="RQP1" s="703"/>
      <c r="RQQ1" s="703"/>
      <c r="RQR1" s="703"/>
      <c r="RQS1" s="703"/>
      <c r="RQT1" s="703"/>
      <c r="RQU1" s="703"/>
      <c r="RQV1" s="703"/>
      <c r="RQW1" s="703"/>
      <c r="RQX1" s="703"/>
      <c r="RQY1" s="703"/>
      <c r="RQZ1" s="703"/>
      <c r="RRA1" s="703"/>
      <c r="RRB1" s="703"/>
      <c r="RRC1" s="703"/>
      <c r="RRD1" s="703"/>
      <c r="RRE1" s="703"/>
      <c r="RRF1" s="703"/>
      <c r="RRG1" s="703"/>
      <c r="RRH1" s="703"/>
      <c r="RRI1" s="703"/>
      <c r="RRJ1" s="703"/>
      <c r="RRK1" s="703"/>
      <c r="RRL1" s="703"/>
      <c r="RRM1" s="703"/>
      <c r="RRN1" s="703"/>
      <c r="RRO1" s="703"/>
      <c r="RRP1" s="703"/>
      <c r="RRQ1" s="703"/>
      <c r="RRR1" s="703"/>
      <c r="RRS1" s="703"/>
      <c r="RRT1" s="703"/>
      <c r="RRU1" s="703"/>
      <c r="RRV1" s="703"/>
      <c r="RRW1" s="703"/>
      <c r="RRX1" s="703"/>
      <c r="RRY1" s="703"/>
      <c r="RRZ1" s="703"/>
      <c r="RSA1" s="703"/>
      <c r="RSB1" s="703"/>
      <c r="RSC1" s="703"/>
      <c r="RSD1" s="703"/>
      <c r="RSE1" s="703"/>
      <c r="RSF1" s="703"/>
      <c r="RSG1" s="703"/>
      <c r="RSH1" s="703"/>
      <c r="RSI1" s="703"/>
      <c r="RSJ1" s="703"/>
      <c r="RSK1" s="703"/>
      <c r="RSL1" s="703"/>
      <c r="RSM1" s="703"/>
      <c r="RSN1" s="703"/>
      <c r="RSO1" s="703"/>
      <c r="RSP1" s="703"/>
      <c r="RSQ1" s="703"/>
      <c r="RSR1" s="703"/>
      <c r="RSS1" s="703"/>
      <c r="RST1" s="703"/>
      <c r="RSU1" s="703"/>
      <c r="RSV1" s="703"/>
      <c r="RSW1" s="703"/>
      <c r="RSX1" s="703"/>
      <c r="RSY1" s="703"/>
      <c r="RSZ1" s="703"/>
      <c r="RTA1" s="703"/>
      <c r="RTB1" s="703"/>
      <c r="RTC1" s="703"/>
      <c r="RTD1" s="703"/>
      <c r="RTE1" s="703"/>
      <c r="RTF1" s="703"/>
      <c r="RTG1" s="703"/>
      <c r="RTH1" s="703"/>
      <c r="RTI1" s="703"/>
      <c r="RTJ1" s="703"/>
      <c r="RTK1" s="703"/>
      <c r="RTL1" s="703"/>
      <c r="RTM1" s="703"/>
      <c r="RTN1" s="703"/>
      <c r="RTO1" s="703"/>
      <c r="RTP1" s="703"/>
      <c r="RTQ1" s="703"/>
      <c r="RTR1" s="703"/>
      <c r="RTS1" s="703"/>
      <c r="RTT1" s="703"/>
      <c r="RTU1" s="703"/>
      <c r="RTV1" s="703"/>
      <c r="RTW1" s="703"/>
      <c r="RTX1" s="703"/>
      <c r="RTY1" s="703"/>
      <c r="RTZ1" s="703"/>
      <c r="RUA1" s="703"/>
      <c r="RUB1" s="703"/>
      <c r="RUC1" s="703"/>
      <c r="RUD1" s="703"/>
      <c r="RUE1" s="703"/>
      <c r="RUF1" s="703"/>
      <c r="RUG1" s="703"/>
      <c r="RUH1" s="703"/>
      <c r="RUI1" s="703"/>
      <c r="RUJ1" s="703"/>
      <c r="RUK1" s="703"/>
      <c r="RUL1" s="703"/>
      <c r="RUM1" s="703"/>
      <c r="RUN1" s="703"/>
      <c r="RUO1" s="703"/>
      <c r="RUP1" s="703"/>
      <c r="RUQ1" s="703"/>
      <c r="RUR1" s="703"/>
      <c r="RUS1" s="703"/>
      <c r="RUT1" s="703"/>
      <c r="RUU1" s="703"/>
      <c r="RUV1" s="703"/>
      <c r="RUW1" s="703"/>
      <c r="RUX1" s="703"/>
      <c r="RUY1" s="703"/>
      <c r="RUZ1" s="703"/>
      <c r="RVA1" s="703"/>
      <c r="RVB1" s="703"/>
      <c r="RVC1" s="703"/>
      <c r="RVD1" s="703"/>
      <c r="RVE1" s="703"/>
      <c r="RVF1" s="703"/>
      <c r="RVG1" s="703"/>
      <c r="RVH1" s="703"/>
      <c r="RVI1" s="703"/>
      <c r="RVJ1" s="703"/>
      <c r="RVK1" s="703"/>
      <c r="RVL1" s="703"/>
      <c r="RVM1" s="703"/>
      <c r="RVN1" s="703"/>
      <c r="RVO1" s="703"/>
      <c r="RVP1" s="703"/>
      <c r="RVQ1" s="703"/>
      <c r="RVR1" s="703"/>
      <c r="RVS1" s="703"/>
      <c r="RVT1" s="703"/>
      <c r="RVU1" s="703"/>
      <c r="RVV1" s="703"/>
      <c r="RVW1" s="703"/>
      <c r="RVX1" s="703"/>
      <c r="RVY1" s="703"/>
      <c r="RVZ1" s="703"/>
      <c r="RWA1" s="703"/>
      <c r="RWB1" s="703"/>
      <c r="RWC1" s="703"/>
      <c r="RWD1" s="703"/>
      <c r="RWE1" s="703"/>
      <c r="RWF1" s="703"/>
      <c r="RWG1" s="703"/>
      <c r="RWH1" s="703"/>
      <c r="RWI1" s="703"/>
      <c r="RWJ1" s="703"/>
      <c r="RWK1" s="703"/>
      <c r="RWL1" s="703"/>
      <c r="RWM1" s="703"/>
      <c r="RWN1" s="703"/>
      <c r="RWO1" s="703"/>
      <c r="RWP1" s="703"/>
      <c r="RWQ1" s="703"/>
      <c r="RWR1" s="703"/>
      <c r="RWS1" s="703"/>
      <c r="RWT1" s="703"/>
      <c r="RWU1" s="703"/>
      <c r="RWV1" s="703"/>
      <c r="RWW1" s="703"/>
      <c r="RWX1" s="703"/>
      <c r="RWY1" s="703"/>
      <c r="RWZ1" s="703"/>
      <c r="RXA1" s="703"/>
      <c r="RXB1" s="703"/>
      <c r="RXC1" s="703"/>
      <c r="RXD1" s="703"/>
      <c r="RXE1" s="703"/>
      <c r="RXF1" s="703"/>
      <c r="RXG1" s="703"/>
      <c r="RXH1" s="703"/>
      <c r="RXI1" s="703"/>
      <c r="RXJ1" s="703"/>
      <c r="RXK1" s="703"/>
      <c r="RXL1" s="703"/>
      <c r="RXM1" s="703"/>
      <c r="RXN1" s="703"/>
      <c r="RXO1" s="703"/>
      <c r="RXP1" s="703"/>
      <c r="RXQ1" s="703"/>
      <c r="RXR1" s="703"/>
      <c r="RXS1" s="703"/>
      <c r="RXT1" s="703"/>
      <c r="RXU1" s="703"/>
      <c r="RXV1" s="703"/>
      <c r="RXW1" s="703"/>
      <c r="RXX1" s="703"/>
      <c r="RXY1" s="703"/>
      <c r="RXZ1" s="703"/>
      <c r="RYA1" s="703"/>
      <c r="RYB1" s="703"/>
      <c r="RYC1" s="703"/>
      <c r="RYD1" s="703"/>
      <c r="RYE1" s="703"/>
      <c r="RYF1" s="703"/>
      <c r="RYG1" s="703"/>
      <c r="RYH1" s="703"/>
      <c r="RYI1" s="703"/>
      <c r="RYJ1" s="703"/>
      <c r="RYK1" s="703"/>
      <c r="RYL1" s="703"/>
      <c r="RYM1" s="703"/>
      <c r="RYN1" s="703"/>
      <c r="RYO1" s="703"/>
      <c r="RYP1" s="703"/>
      <c r="RYQ1" s="703"/>
      <c r="RYR1" s="703"/>
      <c r="RYS1" s="703"/>
      <c r="RYT1" s="703"/>
      <c r="RYU1" s="703"/>
      <c r="RYV1" s="703"/>
      <c r="RYW1" s="703"/>
      <c r="RYX1" s="703"/>
      <c r="RYY1" s="703"/>
      <c r="RYZ1" s="703"/>
      <c r="RZA1" s="703"/>
      <c r="RZB1" s="703"/>
      <c r="RZC1" s="703"/>
      <c r="RZD1" s="703"/>
      <c r="RZE1" s="703"/>
      <c r="RZF1" s="703"/>
      <c r="RZG1" s="703"/>
      <c r="RZH1" s="703"/>
      <c r="RZI1" s="703"/>
      <c r="RZJ1" s="703"/>
      <c r="RZK1" s="703"/>
      <c r="RZL1" s="703"/>
      <c r="RZM1" s="703"/>
      <c r="RZN1" s="703"/>
      <c r="RZO1" s="703"/>
      <c r="RZP1" s="703"/>
      <c r="RZQ1" s="703"/>
      <c r="RZR1" s="703"/>
      <c r="RZS1" s="703"/>
      <c r="RZT1" s="703"/>
      <c r="RZU1" s="703"/>
      <c r="RZV1" s="703"/>
      <c r="RZW1" s="703"/>
      <c r="RZX1" s="703"/>
      <c r="RZY1" s="703"/>
      <c r="RZZ1" s="703"/>
      <c r="SAA1" s="703"/>
      <c r="SAB1" s="703"/>
      <c r="SAC1" s="703"/>
      <c r="SAD1" s="703"/>
      <c r="SAE1" s="703"/>
      <c r="SAF1" s="703"/>
      <c r="SAG1" s="703"/>
      <c r="SAH1" s="703"/>
      <c r="SAI1" s="703"/>
      <c r="SAJ1" s="703"/>
      <c r="SAK1" s="703"/>
      <c r="SAL1" s="703"/>
      <c r="SAM1" s="703"/>
      <c r="SAN1" s="703"/>
      <c r="SAO1" s="703"/>
      <c r="SAP1" s="703"/>
      <c r="SAQ1" s="703"/>
      <c r="SAR1" s="703"/>
      <c r="SAS1" s="703"/>
      <c r="SAT1" s="703"/>
      <c r="SAU1" s="703"/>
      <c r="SAV1" s="703"/>
      <c r="SAW1" s="703"/>
      <c r="SAX1" s="703"/>
      <c r="SAY1" s="703"/>
      <c r="SAZ1" s="703"/>
      <c r="SBA1" s="703"/>
      <c r="SBB1" s="703"/>
      <c r="SBC1" s="703"/>
      <c r="SBD1" s="703"/>
      <c r="SBE1" s="703"/>
      <c r="SBF1" s="703"/>
      <c r="SBG1" s="703"/>
      <c r="SBH1" s="703"/>
      <c r="SBI1" s="703"/>
      <c r="SBJ1" s="703"/>
      <c r="SBK1" s="703"/>
      <c r="SBL1" s="703"/>
      <c r="SBM1" s="703"/>
      <c r="SBN1" s="703"/>
      <c r="SBO1" s="703"/>
      <c r="SBP1" s="703"/>
      <c r="SBQ1" s="703"/>
      <c r="SBR1" s="703"/>
      <c r="SBS1" s="703"/>
      <c r="SBT1" s="703"/>
      <c r="SBU1" s="703"/>
      <c r="SBV1" s="703"/>
      <c r="SBW1" s="703"/>
      <c r="SBX1" s="703"/>
      <c r="SBY1" s="703"/>
      <c r="SBZ1" s="703"/>
      <c r="SCA1" s="703"/>
      <c r="SCB1" s="703"/>
      <c r="SCC1" s="703"/>
      <c r="SCD1" s="703"/>
      <c r="SCE1" s="703"/>
      <c r="SCF1" s="703"/>
      <c r="SCG1" s="703"/>
      <c r="SCH1" s="703"/>
      <c r="SCI1" s="703"/>
      <c r="SCJ1" s="703"/>
      <c r="SCK1" s="703"/>
      <c r="SCL1" s="703"/>
      <c r="SCM1" s="703"/>
      <c r="SCN1" s="703"/>
      <c r="SCO1" s="703"/>
      <c r="SCP1" s="703"/>
      <c r="SCQ1" s="703"/>
      <c r="SCR1" s="703"/>
      <c r="SCS1" s="703"/>
      <c r="SCT1" s="703"/>
      <c r="SCU1" s="703"/>
      <c r="SCV1" s="703"/>
      <c r="SCW1" s="703"/>
      <c r="SCX1" s="703"/>
      <c r="SCY1" s="703"/>
      <c r="SCZ1" s="703"/>
      <c r="SDA1" s="703"/>
      <c r="SDB1" s="703"/>
      <c r="SDC1" s="703"/>
      <c r="SDD1" s="703"/>
      <c r="SDE1" s="703"/>
      <c r="SDF1" s="703"/>
      <c r="SDG1" s="703"/>
      <c r="SDH1" s="703"/>
      <c r="SDI1" s="703"/>
      <c r="SDJ1" s="703"/>
      <c r="SDK1" s="703"/>
      <c r="SDL1" s="703"/>
      <c r="SDM1" s="703"/>
      <c r="SDN1" s="703"/>
      <c r="SDO1" s="703"/>
      <c r="SDP1" s="703"/>
      <c r="SDQ1" s="703"/>
      <c r="SDR1" s="703"/>
      <c r="SDS1" s="703"/>
      <c r="SDT1" s="703"/>
      <c r="SDU1" s="703"/>
      <c r="SDV1" s="703"/>
      <c r="SDW1" s="703"/>
      <c r="SDX1" s="703"/>
      <c r="SDY1" s="703"/>
      <c r="SDZ1" s="703"/>
      <c r="SEA1" s="703"/>
      <c r="SEB1" s="703"/>
      <c r="SEC1" s="703"/>
      <c r="SED1" s="703"/>
      <c r="SEE1" s="703"/>
      <c r="SEF1" s="703"/>
      <c r="SEG1" s="703"/>
      <c r="SEH1" s="703"/>
      <c r="SEI1" s="703"/>
      <c r="SEJ1" s="703"/>
      <c r="SEK1" s="703"/>
      <c r="SEL1" s="703"/>
      <c r="SEM1" s="703"/>
      <c r="SEN1" s="703"/>
      <c r="SEO1" s="703"/>
      <c r="SEP1" s="703"/>
      <c r="SEQ1" s="703"/>
      <c r="SER1" s="703"/>
      <c r="SES1" s="703"/>
      <c r="SET1" s="703"/>
      <c r="SEU1" s="703"/>
      <c r="SEV1" s="703"/>
      <c r="SEW1" s="703"/>
      <c r="SEX1" s="703"/>
      <c r="SEY1" s="703"/>
      <c r="SEZ1" s="703"/>
      <c r="SFA1" s="703"/>
      <c r="SFB1" s="703"/>
      <c r="SFC1" s="703"/>
      <c r="SFD1" s="703"/>
      <c r="SFE1" s="703"/>
      <c r="SFF1" s="703"/>
      <c r="SFG1" s="703"/>
      <c r="SFH1" s="703"/>
      <c r="SFI1" s="703"/>
      <c r="SFJ1" s="703"/>
      <c r="SFK1" s="703"/>
      <c r="SFL1" s="703"/>
      <c r="SFM1" s="703"/>
      <c r="SFN1" s="703"/>
      <c r="SFO1" s="703"/>
      <c r="SFP1" s="703"/>
      <c r="SFQ1" s="703"/>
      <c r="SFR1" s="703"/>
      <c r="SFS1" s="703"/>
      <c r="SFT1" s="703"/>
      <c r="SFU1" s="703"/>
      <c r="SFV1" s="703"/>
      <c r="SFW1" s="703"/>
      <c r="SFX1" s="703"/>
      <c r="SFY1" s="703"/>
      <c r="SFZ1" s="703"/>
      <c r="SGA1" s="703"/>
      <c r="SGB1" s="703"/>
      <c r="SGC1" s="703"/>
      <c r="SGD1" s="703"/>
      <c r="SGE1" s="703"/>
      <c r="SGF1" s="703"/>
      <c r="SGG1" s="703"/>
      <c r="SGH1" s="703"/>
      <c r="SGI1" s="703"/>
      <c r="SGJ1" s="703"/>
      <c r="SGK1" s="703"/>
      <c r="SGL1" s="703"/>
      <c r="SGM1" s="703"/>
      <c r="SGN1" s="703"/>
      <c r="SGO1" s="703"/>
      <c r="SGP1" s="703"/>
      <c r="SGQ1" s="703"/>
      <c r="SGR1" s="703"/>
      <c r="SGS1" s="703"/>
      <c r="SGT1" s="703"/>
      <c r="SGU1" s="703"/>
      <c r="SGV1" s="703"/>
      <c r="SGW1" s="703"/>
      <c r="SGX1" s="703"/>
      <c r="SGY1" s="703"/>
      <c r="SGZ1" s="703"/>
      <c r="SHA1" s="703"/>
      <c r="SHB1" s="703"/>
      <c r="SHC1" s="703"/>
      <c r="SHD1" s="703"/>
      <c r="SHE1" s="703"/>
      <c r="SHF1" s="703"/>
      <c r="SHG1" s="703"/>
      <c r="SHH1" s="703"/>
      <c r="SHI1" s="703"/>
      <c r="SHJ1" s="703"/>
      <c r="SHK1" s="703"/>
      <c r="SHL1" s="703"/>
      <c r="SHM1" s="703"/>
      <c r="SHN1" s="703"/>
      <c r="SHO1" s="703"/>
      <c r="SHP1" s="703"/>
      <c r="SHQ1" s="703"/>
      <c r="SHR1" s="703"/>
      <c r="SHS1" s="703"/>
      <c r="SHT1" s="703"/>
      <c r="SHU1" s="703"/>
      <c r="SHV1" s="703"/>
      <c r="SHW1" s="703"/>
      <c r="SHX1" s="703"/>
      <c r="SHY1" s="703"/>
      <c r="SHZ1" s="703"/>
      <c r="SIA1" s="703"/>
      <c r="SIB1" s="703"/>
      <c r="SIC1" s="703"/>
      <c r="SID1" s="703"/>
      <c r="SIE1" s="703"/>
      <c r="SIF1" s="703"/>
      <c r="SIG1" s="703"/>
      <c r="SIH1" s="703"/>
      <c r="SII1" s="703"/>
      <c r="SIJ1" s="703"/>
      <c r="SIK1" s="703"/>
      <c r="SIL1" s="703"/>
      <c r="SIM1" s="703"/>
      <c r="SIN1" s="703"/>
      <c r="SIO1" s="703"/>
      <c r="SIP1" s="703"/>
      <c r="SIQ1" s="703"/>
      <c r="SIR1" s="703"/>
      <c r="SIS1" s="703"/>
      <c r="SIT1" s="703"/>
      <c r="SIU1" s="703"/>
      <c r="SIV1" s="703"/>
      <c r="SIW1" s="703"/>
      <c r="SIX1" s="703"/>
      <c r="SIY1" s="703"/>
      <c r="SIZ1" s="703"/>
      <c r="SJA1" s="703"/>
      <c r="SJB1" s="703"/>
      <c r="SJC1" s="703"/>
      <c r="SJD1" s="703"/>
      <c r="SJE1" s="703"/>
      <c r="SJF1" s="703"/>
      <c r="SJG1" s="703"/>
      <c r="SJH1" s="703"/>
      <c r="SJI1" s="703"/>
      <c r="SJJ1" s="703"/>
      <c r="SJK1" s="703"/>
      <c r="SJL1" s="703"/>
      <c r="SJM1" s="703"/>
      <c r="SJN1" s="703"/>
      <c r="SJO1" s="703"/>
      <c r="SJP1" s="703"/>
      <c r="SJQ1" s="703"/>
      <c r="SJR1" s="703"/>
      <c r="SJS1" s="703"/>
      <c r="SJT1" s="703"/>
      <c r="SJU1" s="703"/>
      <c r="SJV1" s="703"/>
      <c r="SJW1" s="703"/>
      <c r="SJX1" s="703"/>
      <c r="SJY1" s="703"/>
      <c r="SJZ1" s="703"/>
      <c r="SKA1" s="703"/>
      <c r="SKB1" s="703"/>
      <c r="SKC1" s="703"/>
      <c r="SKD1" s="703"/>
      <c r="SKE1" s="703"/>
      <c r="SKF1" s="703"/>
      <c r="SKG1" s="703"/>
      <c r="SKH1" s="703"/>
      <c r="SKI1" s="703"/>
      <c r="SKJ1" s="703"/>
      <c r="SKK1" s="703"/>
      <c r="SKL1" s="703"/>
      <c r="SKM1" s="703"/>
      <c r="SKN1" s="703"/>
      <c r="SKO1" s="703"/>
      <c r="SKP1" s="703"/>
      <c r="SKQ1" s="703"/>
      <c r="SKR1" s="703"/>
      <c r="SKS1" s="703"/>
      <c r="SKT1" s="703"/>
      <c r="SKU1" s="703"/>
      <c r="SKV1" s="703"/>
      <c r="SKW1" s="703"/>
      <c r="SKX1" s="703"/>
      <c r="SKY1" s="703"/>
      <c r="SKZ1" s="703"/>
      <c r="SLA1" s="703"/>
      <c r="SLB1" s="703"/>
      <c r="SLC1" s="703"/>
      <c r="SLD1" s="703"/>
      <c r="SLE1" s="703"/>
      <c r="SLF1" s="703"/>
      <c r="SLG1" s="703"/>
      <c r="SLH1" s="703"/>
      <c r="SLI1" s="703"/>
      <c r="SLJ1" s="703"/>
      <c r="SLK1" s="703"/>
      <c r="SLL1" s="703"/>
      <c r="SLM1" s="703"/>
      <c r="SLN1" s="703"/>
      <c r="SLO1" s="703"/>
      <c r="SLP1" s="703"/>
      <c r="SLQ1" s="703"/>
      <c r="SLR1" s="703"/>
      <c r="SLS1" s="703"/>
      <c r="SLT1" s="703"/>
      <c r="SLU1" s="703"/>
      <c r="SLV1" s="703"/>
      <c r="SLW1" s="703"/>
      <c r="SLX1" s="703"/>
      <c r="SLY1" s="703"/>
      <c r="SLZ1" s="703"/>
      <c r="SMA1" s="703"/>
      <c r="SMB1" s="703"/>
      <c r="SMC1" s="703"/>
      <c r="SMD1" s="703"/>
      <c r="SME1" s="703"/>
      <c r="SMF1" s="703"/>
      <c r="SMG1" s="703"/>
      <c r="SMH1" s="703"/>
      <c r="SMI1" s="703"/>
      <c r="SMJ1" s="703"/>
      <c r="SMK1" s="703"/>
      <c r="SML1" s="703"/>
      <c r="SMM1" s="703"/>
      <c r="SMN1" s="703"/>
      <c r="SMO1" s="703"/>
      <c r="SMP1" s="703"/>
      <c r="SMQ1" s="703"/>
      <c r="SMR1" s="703"/>
      <c r="SMS1" s="703"/>
      <c r="SMT1" s="703"/>
      <c r="SMU1" s="703"/>
      <c r="SMV1" s="703"/>
      <c r="SMW1" s="703"/>
      <c r="SMX1" s="703"/>
      <c r="SMY1" s="703"/>
      <c r="SMZ1" s="703"/>
      <c r="SNA1" s="703"/>
      <c r="SNB1" s="703"/>
      <c r="SNC1" s="703"/>
      <c r="SND1" s="703"/>
      <c r="SNE1" s="703"/>
      <c r="SNF1" s="703"/>
      <c r="SNG1" s="703"/>
      <c r="SNH1" s="703"/>
      <c r="SNI1" s="703"/>
      <c r="SNJ1" s="703"/>
      <c r="SNK1" s="703"/>
      <c r="SNL1" s="703"/>
      <c r="SNM1" s="703"/>
      <c r="SNN1" s="703"/>
      <c r="SNO1" s="703"/>
      <c r="SNP1" s="703"/>
      <c r="SNQ1" s="703"/>
      <c r="SNR1" s="703"/>
      <c r="SNS1" s="703"/>
      <c r="SNT1" s="703"/>
      <c r="SNU1" s="703"/>
      <c r="SNV1" s="703"/>
      <c r="SNW1" s="703"/>
      <c r="SNX1" s="703"/>
      <c r="SNY1" s="703"/>
      <c r="SNZ1" s="703"/>
      <c r="SOA1" s="703"/>
      <c r="SOB1" s="703"/>
      <c r="SOC1" s="703"/>
      <c r="SOD1" s="703"/>
      <c r="SOE1" s="703"/>
      <c r="SOF1" s="703"/>
      <c r="SOG1" s="703"/>
      <c r="SOH1" s="703"/>
      <c r="SOI1" s="703"/>
      <c r="SOJ1" s="703"/>
      <c r="SOK1" s="703"/>
      <c r="SOL1" s="703"/>
      <c r="SOM1" s="703"/>
      <c r="SON1" s="703"/>
      <c r="SOO1" s="703"/>
      <c r="SOP1" s="703"/>
      <c r="SOQ1" s="703"/>
      <c r="SOR1" s="703"/>
      <c r="SOS1" s="703"/>
      <c r="SOT1" s="703"/>
      <c r="SOU1" s="703"/>
      <c r="SOV1" s="703"/>
      <c r="SOW1" s="703"/>
      <c r="SOX1" s="703"/>
      <c r="SOY1" s="703"/>
      <c r="SOZ1" s="703"/>
      <c r="SPA1" s="703"/>
      <c r="SPB1" s="703"/>
      <c r="SPC1" s="703"/>
      <c r="SPD1" s="703"/>
      <c r="SPE1" s="703"/>
      <c r="SPF1" s="703"/>
      <c r="SPG1" s="703"/>
      <c r="SPH1" s="703"/>
      <c r="SPI1" s="703"/>
      <c r="SPJ1" s="703"/>
      <c r="SPK1" s="703"/>
      <c r="SPL1" s="703"/>
      <c r="SPM1" s="703"/>
      <c r="SPN1" s="703"/>
      <c r="SPO1" s="703"/>
      <c r="SPP1" s="703"/>
      <c r="SPQ1" s="703"/>
      <c r="SPR1" s="703"/>
      <c r="SPS1" s="703"/>
      <c r="SPT1" s="703"/>
      <c r="SPU1" s="703"/>
      <c r="SPV1" s="703"/>
      <c r="SPW1" s="703"/>
      <c r="SPX1" s="703"/>
      <c r="SPY1" s="703"/>
      <c r="SPZ1" s="703"/>
      <c r="SQA1" s="703"/>
      <c r="SQB1" s="703"/>
      <c r="SQC1" s="703"/>
      <c r="SQD1" s="703"/>
      <c r="SQE1" s="703"/>
      <c r="SQF1" s="703"/>
      <c r="SQG1" s="703"/>
      <c r="SQH1" s="703"/>
      <c r="SQI1" s="703"/>
      <c r="SQJ1" s="703"/>
      <c r="SQK1" s="703"/>
      <c r="SQL1" s="703"/>
      <c r="SQM1" s="703"/>
      <c r="SQN1" s="703"/>
      <c r="SQO1" s="703"/>
      <c r="SQP1" s="703"/>
      <c r="SQQ1" s="703"/>
      <c r="SQR1" s="703"/>
      <c r="SQS1" s="703"/>
      <c r="SQT1" s="703"/>
      <c r="SQU1" s="703"/>
      <c r="SQV1" s="703"/>
      <c r="SQW1" s="703"/>
      <c r="SQX1" s="703"/>
      <c r="SQY1" s="703"/>
      <c r="SQZ1" s="703"/>
      <c r="SRA1" s="703"/>
      <c r="SRB1" s="703"/>
      <c r="SRC1" s="703"/>
      <c r="SRD1" s="703"/>
      <c r="SRE1" s="703"/>
      <c r="SRF1" s="703"/>
      <c r="SRG1" s="703"/>
      <c r="SRH1" s="703"/>
      <c r="SRI1" s="703"/>
      <c r="SRJ1" s="703"/>
      <c r="SRK1" s="703"/>
      <c r="SRL1" s="703"/>
      <c r="SRM1" s="703"/>
      <c r="SRN1" s="703"/>
      <c r="SRO1" s="703"/>
      <c r="SRP1" s="703"/>
      <c r="SRQ1" s="703"/>
      <c r="SRR1" s="703"/>
      <c r="SRS1" s="703"/>
      <c r="SRT1" s="703"/>
      <c r="SRU1" s="703"/>
      <c r="SRV1" s="703"/>
      <c r="SRW1" s="703"/>
      <c r="SRX1" s="703"/>
      <c r="SRY1" s="703"/>
      <c r="SRZ1" s="703"/>
      <c r="SSA1" s="703"/>
      <c r="SSB1" s="703"/>
      <c r="SSC1" s="703"/>
      <c r="SSD1" s="703"/>
      <c r="SSE1" s="703"/>
      <c r="SSF1" s="703"/>
      <c r="SSG1" s="703"/>
      <c r="SSH1" s="703"/>
      <c r="SSI1" s="703"/>
      <c r="SSJ1" s="703"/>
      <c r="SSK1" s="703"/>
      <c r="SSL1" s="703"/>
      <c r="SSM1" s="703"/>
      <c r="SSN1" s="703"/>
      <c r="SSO1" s="703"/>
      <c r="SSP1" s="703"/>
      <c r="SSQ1" s="703"/>
      <c r="SSR1" s="703"/>
      <c r="SSS1" s="703"/>
      <c r="SST1" s="703"/>
      <c r="SSU1" s="703"/>
      <c r="SSV1" s="703"/>
      <c r="SSW1" s="703"/>
      <c r="SSX1" s="703"/>
      <c r="SSY1" s="703"/>
      <c r="SSZ1" s="703"/>
      <c r="STA1" s="703"/>
      <c r="STB1" s="703"/>
      <c r="STC1" s="703"/>
      <c r="STD1" s="703"/>
      <c r="STE1" s="703"/>
      <c r="STF1" s="703"/>
      <c r="STG1" s="703"/>
      <c r="STH1" s="703"/>
      <c r="STI1" s="703"/>
      <c r="STJ1" s="703"/>
      <c r="STK1" s="703"/>
      <c r="STL1" s="703"/>
      <c r="STM1" s="703"/>
      <c r="STN1" s="703"/>
      <c r="STO1" s="703"/>
      <c r="STP1" s="703"/>
      <c r="STQ1" s="703"/>
      <c r="STR1" s="703"/>
      <c r="STS1" s="703"/>
      <c r="STT1" s="703"/>
      <c r="STU1" s="703"/>
      <c r="STV1" s="703"/>
      <c r="STW1" s="703"/>
      <c r="STX1" s="703"/>
      <c r="STY1" s="703"/>
      <c r="STZ1" s="703"/>
      <c r="SUA1" s="703"/>
      <c r="SUB1" s="703"/>
      <c r="SUC1" s="703"/>
      <c r="SUD1" s="703"/>
      <c r="SUE1" s="703"/>
      <c r="SUF1" s="703"/>
      <c r="SUG1" s="703"/>
      <c r="SUH1" s="703"/>
      <c r="SUI1" s="703"/>
      <c r="SUJ1" s="703"/>
      <c r="SUK1" s="703"/>
      <c r="SUL1" s="703"/>
      <c r="SUM1" s="703"/>
      <c r="SUN1" s="703"/>
      <c r="SUO1" s="703"/>
      <c r="SUP1" s="703"/>
      <c r="SUQ1" s="703"/>
      <c r="SUR1" s="703"/>
      <c r="SUS1" s="703"/>
      <c r="SUT1" s="703"/>
      <c r="SUU1" s="703"/>
      <c r="SUV1" s="703"/>
      <c r="SUW1" s="703"/>
      <c r="SUX1" s="703"/>
      <c r="SUY1" s="703"/>
      <c r="SUZ1" s="703"/>
      <c r="SVA1" s="703"/>
      <c r="SVB1" s="703"/>
      <c r="SVC1" s="703"/>
      <c r="SVD1" s="703"/>
      <c r="SVE1" s="703"/>
      <c r="SVF1" s="703"/>
      <c r="SVG1" s="703"/>
      <c r="SVH1" s="703"/>
      <c r="SVI1" s="703"/>
      <c r="SVJ1" s="703"/>
      <c r="SVK1" s="703"/>
      <c r="SVL1" s="703"/>
      <c r="SVM1" s="703"/>
      <c r="SVN1" s="703"/>
      <c r="SVO1" s="703"/>
      <c r="SVP1" s="703"/>
      <c r="SVQ1" s="703"/>
      <c r="SVR1" s="703"/>
      <c r="SVS1" s="703"/>
      <c r="SVT1" s="703"/>
      <c r="SVU1" s="703"/>
      <c r="SVV1" s="703"/>
      <c r="SVW1" s="703"/>
      <c r="SVX1" s="703"/>
      <c r="SVY1" s="703"/>
      <c r="SVZ1" s="703"/>
      <c r="SWA1" s="703"/>
      <c r="SWB1" s="703"/>
      <c r="SWC1" s="703"/>
      <c r="SWD1" s="703"/>
      <c r="SWE1" s="703"/>
      <c r="SWF1" s="703"/>
      <c r="SWG1" s="703"/>
      <c r="SWH1" s="703"/>
      <c r="SWI1" s="703"/>
      <c r="SWJ1" s="703"/>
      <c r="SWK1" s="703"/>
      <c r="SWL1" s="703"/>
      <c r="SWM1" s="703"/>
      <c r="SWN1" s="703"/>
      <c r="SWO1" s="703"/>
      <c r="SWP1" s="703"/>
      <c r="SWQ1" s="703"/>
      <c r="SWR1" s="703"/>
      <c r="SWS1" s="703"/>
      <c r="SWT1" s="703"/>
      <c r="SWU1" s="703"/>
      <c r="SWV1" s="703"/>
      <c r="SWW1" s="703"/>
      <c r="SWX1" s="703"/>
      <c r="SWY1" s="703"/>
      <c r="SWZ1" s="703"/>
      <c r="SXA1" s="703"/>
      <c r="SXB1" s="703"/>
      <c r="SXC1" s="703"/>
      <c r="SXD1" s="703"/>
      <c r="SXE1" s="703"/>
      <c r="SXF1" s="703"/>
      <c r="SXG1" s="703"/>
      <c r="SXH1" s="703"/>
      <c r="SXI1" s="703"/>
      <c r="SXJ1" s="703"/>
      <c r="SXK1" s="703"/>
      <c r="SXL1" s="703"/>
      <c r="SXM1" s="703"/>
      <c r="SXN1" s="703"/>
      <c r="SXO1" s="703"/>
      <c r="SXP1" s="703"/>
      <c r="SXQ1" s="703"/>
      <c r="SXR1" s="703"/>
      <c r="SXS1" s="703"/>
      <c r="SXT1" s="703"/>
      <c r="SXU1" s="703"/>
      <c r="SXV1" s="703"/>
      <c r="SXW1" s="703"/>
      <c r="SXX1" s="703"/>
      <c r="SXY1" s="703"/>
      <c r="SXZ1" s="703"/>
      <c r="SYA1" s="703"/>
      <c r="SYB1" s="703"/>
      <c r="SYC1" s="703"/>
      <c r="SYD1" s="703"/>
      <c r="SYE1" s="703"/>
      <c r="SYF1" s="703"/>
      <c r="SYG1" s="703"/>
      <c r="SYH1" s="703"/>
      <c r="SYI1" s="703"/>
      <c r="SYJ1" s="703"/>
      <c r="SYK1" s="703"/>
      <c r="SYL1" s="703"/>
      <c r="SYM1" s="703"/>
      <c r="SYN1" s="703"/>
      <c r="SYO1" s="703"/>
      <c r="SYP1" s="703"/>
      <c r="SYQ1" s="703"/>
      <c r="SYR1" s="703"/>
      <c r="SYS1" s="703"/>
      <c r="SYT1" s="703"/>
      <c r="SYU1" s="703"/>
      <c r="SYV1" s="703"/>
      <c r="SYW1" s="703"/>
      <c r="SYX1" s="703"/>
      <c r="SYY1" s="703"/>
      <c r="SYZ1" s="703"/>
      <c r="SZA1" s="703"/>
      <c r="SZB1" s="703"/>
      <c r="SZC1" s="703"/>
      <c r="SZD1" s="703"/>
      <c r="SZE1" s="703"/>
      <c r="SZF1" s="703"/>
      <c r="SZG1" s="703"/>
      <c r="SZH1" s="703"/>
      <c r="SZI1" s="703"/>
      <c r="SZJ1" s="703"/>
      <c r="SZK1" s="703"/>
      <c r="SZL1" s="703"/>
      <c r="SZM1" s="703"/>
      <c r="SZN1" s="703"/>
      <c r="SZO1" s="703"/>
      <c r="SZP1" s="703"/>
      <c r="SZQ1" s="703"/>
      <c r="SZR1" s="703"/>
      <c r="SZS1" s="703"/>
      <c r="SZT1" s="703"/>
      <c r="SZU1" s="703"/>
      <c r="SZV1" s="703"/>
      <c r="SZW1" s="703"/>
      <c r="SZX1" s="703"/>
      <c r="SZY1" s="703"/>
      <c r="SZZ1" s="703"/>
      <c r="TAA1" s="703"/>
      <c r="TAB1" s="703"/>
      <c r="TAC1" s="703"/>
      <c r="TAD1" s="703"/>
      <c r="TAE1" s="703"/>
      <c r="TAF1" s="703"/>
      <c r="TAG1" s="703"/>
      <c r="TAH1" s="703"/>
      <c r="TAI1" s="703"/>
      <c r="TAJ1" s="703"/>
      <c r="TAK1" s="703"/>
      <c r="TAL1" s="703"/>
      <c r="TAM1" s="703"/>
      <c r="TAN1" s="703"/>
      <c r="TAO1" s="703"/>
      <c r="TAP1" s="703"/>
      <c r="TAQ1" s="703"/>
      <c r="TAR1" s="703"/>
      <c r="TAS1" s="703"/>
      <c r="TAT1" s="703"/>
      <c r="TAU1" s="703"/>
      <c r="TAV1" s="703"/>
      <c r="TAW1" s="703"/>
      <c r="TAX1" s="703"/>
      <c r="TAY1" s="703"/>
      <c r="TAZ1" s="703"/>
      <c r="TBA1" s="703"/>
      <c r="TBB1" s="703"/>
      <c r="TBC1" s="703"/>
      <c r="TBD1" s="703"/>
      <c r="TBE1" s="703"/>
      <c r="TBF1" s="703"/>
      <c r="TBG1" s="703"/>
      <c r="TBH1" s="703"/>
      <c r="TBI1" s="703"/>
      <c r="TBJ1" s="703"/>
      <c r="TBK1" s="703"/>
      <c r="TBL1" s="703"/>
      <c r="TBM1" s="703"/>
      <c r="TBN1" s="703"/>
      <c r="TBO1" s="703"/>
      <c r="TBP1" s="703"/>
      <c r="TBQ1" s="703"/>
      <c r="TBR1" s="703"/>
      <c r="TBS1" s="703"/>
      <c r="TBT1" s="703"/>
      <c r="TBU1" s="703"/>
      <c r="TBV1" s="703"/>
      <c r="TBW1" s="703"/>
      <c r="TBX1" s="703"/>
      <c r="TBY1" s="703"/>
      <c r="TBZ1" s="703"/>
      <c r="TCA1" s="703"/>
      <c r="TCB1" s="703"/>
      <c r="TCC1" s="703"/>
      <c r="TCD1" s="703"/>
      <c r="TCE1" s="703"/>
      <c r="TCF1" s="703"/>
      <c r="TCG1" s="703"/>
      <c r="TCH1" s="703"/>
      <c r="TCI1" s="703"/>
      <c r="TCJ1" s="703"/>
      <c r="TCK1" s="703"/>
      <c r="TCL1" s="703"/>
      <c r="TCM1" s="703"/>
      <c r="TCN1" s="703"/>
      <c r="TCO1" s="703"/>
      <c r="TCP1" s="703"/>
      <c r="TCQ1" s="703"/>
      <c r="TCR1" s="703"/>
      <c r="TCS1" s="703"/>
      <c r="TCT1" s="703"/>
      <c r="TCU1" s="703"/>
      <c r="TCV1" s="703"/>
      <c r="TCW1" s="703"/>
      <c r="TCX1" s="703"/>
      <c r="TCY1" s="703"/>
      <c r="TCZ1" s="703"/>
      <c r="TDA1" s="703"/>
      <c r="TDB1" s="703"/>
      <c r="TDC1" s="703"/>
      <c r="TDD1" s="703"/>
      <c r="TDE1" s="703"/>
      <c r="TDF1" s="703"/>
      <c r="TDG1" s="703"/>
      <c r="TDH1" s="703"/>
      <c r="TDI1" s="703"/>
      <c r="TDJ1" s="703"/>
      <c r="TDK1" s="703"/>
      <c r="TDL1" s="703"/>
      <c r="TDM1" s="703"/>
      <c r="TDN1" s="703"/>
      <c r="TDO1" s="703"/>
      <c r="TDP1" s="703"/>
      <c r="TDQ1" s="703"/>
      <c r="TDR1" s="703"/>
      <c r="TDS1" s="703"/>
      <c r="TDT1" s="703"/>
      <c r="TDU1" s="703"/>
      <c r="TDV1" s="703"/>
      <c r="TDW1" s="703"/>
      <c r="TDX1" s="703"/>
      <c r="TDY1" s="703"/>
      <c r="TDZ1" s="703"/>
      <c r="TEA1" s="703"/>
      <c r="TEB1" s="703"/>
      <c r="TEC1" s="703"/>
      <c r="TED1" s="703"/>
      <c r="TEE1" s="703"/>
      <c r="TEF1" s="703"/>
      <c r="TEG1" s="703"/>
      <c r="TEH1" s="703"/>
      <c r="TEI1" s="703"/>
      <c r="TEJ1" s="703"/>
      <c r="TEK1" s="703"/>
      <c r="TEL1" s="703"/>
      <c r="TEM1" s="703"/>
      <c r="TEN1" s="703"/>
      <c r="TEO1" s="703"/>
      <c r="TEP1" s="703"/>
      <c r="TEQ1" s="703"/>
      <c r="TER1" s="703"/>
      <c r="TES1" s="703"/>
      <c r="TET1" s="703"/>
      <c r="TEU1" s="703"/>
      <c r="TEV1" s="703"/>
      <c r="TEW1" s="703"/>
      <c r="TEX1" s="703"/>
      <c r="TEY1" s="703"/>
      <c r="TEZ1" s="703"/>
      <c r="TFA1" s="703"/>
      <c r="TFB1" s="703"/>
      <c r="TFC1" s="703"/>
      <c r="TFD1" s="703"/>
      <c r="TFE1" s="703"/>
      <c r="TFF1" s="703"/>
      <c r="TFG1" s="703"/>
      <c r="TFH1" s="703"/>
      <c r="TFI1" s="703"/>
      <c r="TFJ1" s="703"/>
      <c r="TFK1" s="703"/>
      <c r="TFL1" s="703"/>
      <c r="TFM1" s="703"/>
      <c r="TFN1" s="703"/>
      <c r="TFO1" s="703"/>
      <c r="TFP1" s="703"/>
      <c r="TFQ1" s="703"/>
      <c r="TFR1" s="703"/>
      <c r="TFS1" s="703"/>
      <c r="TFT1" s="703"/>
      <c r="TFU1" s="703"/>
      <c r="TFV1" s="703"/>
      <c r="TFW1" s="703"/>
      <c r="TFX1" s="703"/>
      <c r="TFY1" s="703"/>
      <c r="TFZ1" s="703"/>
      <c r="TGA1" s="703"/>
      <c r="TGB1" s="703"/>
      <c r="TGC1" s="703"/>
      <c r="TGD1" s="703"/>
      <c r="TGE1" s="703"/>
      <c r="TGF1" s="703"/>
      <c r="TGG1" s="703"/>
      <c r="TGH1" s="703"/>
      <c r="TGI1" s="703"/>
      <c r="TGJ1" s="703"/>
      <c r="TGK1" s="703"/>
      <c r="TGL1" s="703"/>
      <c r="TGM1" s="703"/>
      <c r="TGN1" s="703"/>
      <c r="TGO1" s="703"/>
      <c r="TGP1" s="703"/>
      <c r="TGQ1" s="703"/>
      <c r="TGR1" s="703"/>
      <c r="TGS1" s="703"/>
      <c r="TGT1" s="703"/>
      <c r="TGU1" s="703"/>
      <c r="TGV1" s="703"/>
      <c r="TGW1" s="703"/>
      <c r="TGX1" s="703"/>
      <c r="TGY1" s="703"/>
      <c r="TGZ1" s="703"/>
      <c r="THA1" s="703"/>
      <c r="THB1" s="703"/>
      <c r="THC1" s="703"/>
      <c r="THD1" s="703"/>
      <c r="THE1" s="703"/>
      <c r="THF1" s="703"/>
      <c r="THG1" s="703"/>
      <c r="THH1" s="703"/>
      <c r="THI1" s="703"/>
      <c r="THJ1" s="703"/>
      <c r="THK1" s="703"/>
      <c r="THL1" s="703"/>
      <c r="THM1" s="703"/>
      <c r="THN1" s="703"/>
      <c r="THO1" s="703"/>
      <c r="THP1" s="703"/>
      <c r="THQ1" s="703"/>
      <c r="THR1" s="703"/>
      <c r="THS1" s="703"/>
      <c r="THT1" s="703"/>
      <c r="THU1" s="703"/>
      <c r="THV1" s="703"/>
      <c r="THW1" s="703"/>
      <c r="THX1" s="703"/>
      <c r="THY1" s="703"/>
      <c r="THZ1" s="703"/>
      <c r="TIA1" s="703"/>
      <c r="TIB1" s="703"/>
      <c r="TIC1" s="703"/>
      <c r="TID1" s="703"/>
      <c r="TIE1" s="703"/>
      <c r="TIF1" s="703"/>
      <c r="TIG1" s="703"/>
      <c r="TIH1" s="703"/>
      <c r="TII1" s="703"/>
      <c r="TIJ1" s="703"/>
      <c r="TIK1" s="703"/>
      <c r="TIL1" s="703"/>
      <c r="TIM1" s="703"/>
      <c r="TIN1" s="703"/>
      <c r="TIO1" s="703"/>
      <c r="TIP1" s="703"/>
      <c r="TIQ1" s="703"/>
      <c r="TIR1" s="703"/>
      <c r="TIS1" s="703"/>
      <c r="TIT1" s="703"/>
      <c r="TIU1" s="703"/>
      <c r="TIV1" s="703"/>
      <c r="TIW1" s="703"/>
      <c r="TIX1" s="703"/>
      <c r="TIY1" s="703"/>
      <c r="TIZ1" s="703"/>
      <c r="TJA1" s="703"/>
      <c r="TJB1" s="703"/>
      <c r="TJC1" s="703"/>
      <c r="TJD1" s="703"/>
      <c r="TJE1" s="703"/>
      <c r="TJF1" s="703"/>
      <c r="TJG1" s="703"/>
      <c r="TJH1" s="703"/>
      <c r="TJI1" s="703"/>
      <c r="TJJ1" s="703"/>
      <c r="TJK1" s="703"/>
      <c r="TJL1" s="703"/>
      <c r="TJM1" s="703"/>
      <c r="TJN1" s="703"/>
      <c r="TJO1" s="703"/>
      <c r="TJP1" s="703"/>
      <c r="TJQ1" s="703"/>
      <c r="TJR1" s="703"/>
      <c r="TJS1" s="703"/>
      <c r="TJT1" s="703"/>
      <c r="TJU1" s="703"/>
      <c r="TJV1" s="703"/>
      <c r="TJW1" s="703"/>
      <c r="TJX1" s="703"/>
      <c r="TJY1" s="703"/>
      <c r="TJZ1" s="703"/>
      <c r="TKA1" s="703"/>
      <c r="TKB1" s="703"/>
      <c r="TKC1" s="703"/>
      <c r="TKD1" s="703"/>
      <c r="TKE1" s="703"/>
      <c r="TKF1" s="703"/>
      <c r="TKG1" s="703"/>
      <c r="TKH1" s="703"/>
      <c r="TKI1" s="703"/>
      <c r="TKJ1" s="703"/>
      <c r="TKK1" s="703"/>
      <c r="TKL1" s="703"/>
      <c r="TKM1" s="703"/>
      <c r="TKN1" s="703"/>
      <c r="TKO1" s="703"/>
      <c r="TKP1" s="703"/>
      <c r="TKQ1" s="703"/>
      <c r="TKR1" s="703"/>
      <c r="TKS1" s="703"/>
      <c r="TKT1" s="703"/>
      <c r="TKU1" s="703"/>
      <c r="TKV1" s="703"/>
      <c r="TKW1" s="703"/>
      <c r="TKX1" s="703"/>
      <c r="TKY1" s="703"/>
      <c r="TKZ1" s="703"/>
      <c r="TLA1" s="703"/>
      <c r="TLB1" s="703"/>
      <c r="TLC1" s="703"/>
      <c r="TLD1" s="703"/>
      <c r="TLE1" s="703"/>
      <c r="TLF1" s="703"/>
      <c r="TLG1" s="703"/>
      <c r="TLH1" s="703"/>
      <c r="TLI1" s="703"/>
      <c r="TLJ1" s="703"/>
      <c r="TLK1" s="703"/>
      <c r="TLL1" s="703"/>
      <c r="TLM1" s="703"/>
      <c r="TLN1" s="703"/>
      <c r="TLO1" s="703"/>
      <c r="TLP1" s="703"/>
      <c r="TLQ1" s="703"/>
      <c r="TLR1" s="703"/>
      <c r="TLS1" s="703"/>
      <c r="TLT1" s="703"/>
      <c r="TLU1" s="703"/>
      <c r="TLV1" s="703"/>
      <c r="TLW1" s="703"/>
      <c r="TLX1" s="703"/>
      <c r="TLY1" s="703"/>
      <c r="TLZ1" s="703"/>
      <c r="TMA1" s="703"/>
      <c r="TMB1" s="703"/>
      <c r="TMC1" s="703"/>
      <c r="TMD1" s="703"/>
      <c r="TME1" s="703"/>
      <c r="TMF1" s="703"/>
      <c r="TMG1" s="703"/>
      <c r="TMH1" s="703"/>
      <c r="TMI1" s="703"/>
      <c r="TMJ1" s="703"/>
      <c r="TMK1" s="703"/>
      <c r="TML1" s="703"/>
      <c r="TMM1" s="703"/>
      <c r="TMN1" s="703"/>
      <c r="TMO1" s="703"/>
      <c r="TMP1" s="703"/>
      <c r="TMQ1" s="703"/>
      <c r="TMR1" s="703"/>
      <c r="TMS1" s="703"/>
      <c r="TMT1" s="703"/>
      <c r="TMU1" s="703"/>
      <c r="TMV1" s="703"/>
      <c r="TMW1" s="703"/>
      <c r="TMX1" s="703"/>
      <c r="TMY1" s="703"/>
      <c r="TMZ1" s="703"/>
      <c r="TNA1" s="703"/>
      <c r="TNB1" s="703"/>
      <c r="TNC1" s="703"/>
      <c r="TND1" s="703"/>
      <c r="TNE1" s="703"/>
      <c r="TNF1" s="703"/>
      <c r="TNG1" s="703"/>
      <c r="TNH1" s="703"/>
      <c r="TNI1" s="703"/>
      <c r="TNJ1" s="703"/>
      <c r="TNK1" s="703"/>
      <c r="TNL1" s="703"/>
      <c r="TNM1" s="703"/>
      <c r="TNN1" s="703"/>
      <c r="TNO1" s="703"/>
      <c r="TNP1" s="703"/>
      <c r="TNQ1" s="703"/>
      <c r="TNR1" s="703"/>
      <c r="TNS1" s="703"/>
      <c r="TNT1" s="703"/>
      <c r="TNU1" s="703"/>
      <c r="TNV1" s="703"/>
      <c r="TNW1" s="703"/>
      <c r="TNX1" s="703"/>
      <c r="TNY1" s="703"/>
      <c r="TNZ1" s="703"/>
      <c r="TOA1" s="703"/>
      <c r="TOB1" s="703"/>
      <c r="TOC1" s="703"/>
      <c r="TOD1" s="703"/>
      <c r="TOE1" s="703"/>
      <c r="TOF1" s="703"/>
      <c r="TOG1" s="703"/>
      <c r="TOH1" s="703"/>
      <c r="TOI1" s="703"/>
      <c r="TOJ1" s="703"/>
      <c r="TOK1" s="703"/>
      <c r="TOL1" s="703"/>
      <c r="TOM1" s="703"/>
      <c r="TON1" s="703"/>
      <c r="TOO1" s="703"/>
      <c r="TOP1" s="703"/>
      <c r="TOQ1" s="703"/>
      <c r="TOR1" s="703"/>
      <c r="TOS1" s="703"/>
      <c r="TOT1" s="703"/>
      <c r="TOU1" s="703"/>
      <c r="TOV1" s="703"/>
      <c r="TOW1" s="703"/>
      <c r="TOX1" s="703"/>
      <c r="TOY1" s="703"/>
      <c r="TOZ1" s="703"/>
      <c r="TPA1" s="703"/>
      <c r="TPB1" s="703"/>
      <c r="TPC1" s="703"/>
      <c r="TPD1" s="703"/>
      <c r="TPE1" s="703"/>
      <c r="TPF1" s="703"/>
      <c r="TPG1" s="703"/>
      <c r="TPH1" s="703"/>
      <c r="TPI1" s="703"/>
      <c r="TPJ1" s="703"/>
      <c r="TPK1" s="703"/>
      <c r="TPL1" s="703"/>
      <c r="TPM1" s="703"/>
      <c r="TPN1" s="703"/>
      <c r="TPO1" s="703"/>
      <c r="TPP1" s="703"/>
      <c r="TPQ1" s="703"/>
      <c r="TPR1" s="703"/>
      <c r="TPS1" s="703"/>
      <c r="TPT1" s="703"/>
      <c r="TPU1" s="703"/>
      <c r="TPV1" s="703"/>
      <c r="TPW1" s="703"/>
      <c r="TPX1" s="703"/>
      <c r="TPY1" s="703"/>
      <c r="TPZ1" s="703"/>
      <c r="TQA1" s="703"/>
      <c r="TQB1" s="703"/>
      <c r="TQC1" s="703"/>
      <c r="TQD1" s="703"/>
      <c r="TQE1" s="703"/>
      <c r="TQF1" s="703"/>
      <c r="TQG1" s="703"/>
      <c r="TQH1" s="703"/>
      <c r="TQI1" s="703"/>
      <c r="TQJ1" s="703"/>
      <c r="TQK1" s="703"/>
      <c r="TQL1" s="703"/>
      <c r="TQM1" s="703"/>
      <c r="TQN1" s="703"/>
      <c r="TQO1" s="703"/>
      <c r="TQP1" s="703"/>
      <c r="TQQ1" s="703"/>
      <c r="TQR1" s="703"/>
      <c r="TQS1" s="703"/>
      <c r="TQT1" s="703"/>
      <c r="TQU1" s="703"/>
      <c r="TQV1" s="703"/>
      <c r="TQW1" s="703"/>
      <c r="TQX1" s="703"/>
      <c r="TQY1" s="703"/>
      <c r="TQZ1" s="703"/>
      <c r="TRA1" s="703"/>
      <c r="TRB1" s="703"/>
      <c r="TRC1" s="703"/>
      <c r="TRD1" s="703"/>
      <c r="TRE1" s="703"/>
      <c r="TRF1" s="703"/>
      <c r="TRG1" s="703"/>
      <c r="TRH1" s="703"/>
      <c r="TRI1" s="703"/>
      <c r="TRJ1" s="703"/>
      <c r="TRK1" s="703"/>
      <c r="TRL1" s="703"/>
      <c r="TRM1" s="703"/>
      <c r="TRN1" s="703"/>
      <c r="TRO1" s="703"/>
      <c r="TRP1" s="703"/>
      <c r="TRQ1" s="703"/>
      <c r="TRR1" s="703"/>
      <c r="TRS1" s="703"/>
      <c r="TRT1" s="703"/>
      <c r="TRU1" s="703"/>
      <c r="TRV1" s="703"/>
      <c r="TRW1" s="703"/>
      <c r="TRX1" s="703"/>
      <c r="TRY1" s="703"/>
      <c r="TRZ1" s="703"/>
      <c r="TSA1" s="703"/>
      <c r="TSB1" s="703"/>
      <c r="TSC1" s="703"/>
      <c r="TSD1" s="703"/>
      <c r="TSE1" s="703"/>
      <c r="TSF1" s="703"/>
      <c r="TSG1" s="703"/>
      <c r="TSH1" s="703"/>
      <c r="TSI1" s="703"/>
      <c r="TSJ1" s="703"/>
      <c r="TSK1" s="703"/>
      <c r="TSL1" s="703"/>
      <c r="TSM1" s="703"/>
      <c r="TSN1" s="703"/>
      <c r="TSO1" s="703"/>
      <c r="TSP1" s="703"/>
      <c r="TSQ1" s="703"/>
      <c r="TSR1" s="703"/>
      <c r="TSS1" s="703"/>
      <c r="TST1" s="703"/>
      <c r="TSU1" s="703"/>
      <c r="TSV1" s="703"/>
      <c r="TSW1" s="703"/>
      <c r="TSX1" s="703"/>
      <c r="TSY1" s="703"/>
      <c r="TSZ1" s="703"/>
      <c r="TTA1" s="703"/>
      <c r="TTB1" s="703"/>
      <c r="TTC1" s="703"/>
      <c r="TTD1" s="703"/>
      <c r="TTE1" s="703"/>
      <c r="TTF1" s="703"/>
      <c r="TTG1" s="703"/>
      <c r="TTH1" s="703"/>
      <c r="TTI1" s="703"/>
      <c r="TTJ1" s="703"/>
      <c r="TTK1" s="703"/>
      <c r="TTL1" s="703"/>
      <c r="TTM1" s="703"/>
      <c r="TTN1" s="703"/>
      <c r="TTO1" s="703"/>
      <c r="TTP1" s="703"/>
      <c r="TTQ1" s="703"/>
      <c r="TTR1" s="703"/>
      <c r="TTS1" s="703"/>
      <c r="TTT1" s="703"/>
      <c r="TTU1" s="703"/>
      <c r="TTV1" s="703"/>
      <c r="TTW1" s="703"/>
      <c r="TTX1" s="703"/>
      <c r="TTY1" s="703"/>
      <c r="TTZ1" s="703"/>
      <c r="TUA1" s="703"/>
      <c r="TUB1" s="703"/>
      <c r="TUC1" s="703"/>
      <c r="TUD1" s="703"/>
      <c r="TUE1" s="703"/>
      <c r="TUF1" s="703"/>
      <c r="TUG1" s="703"/>
      <c r="TUH1" s="703"/>
      <c r="TUI1" s="703"/>
      <c r="TUJ1" s="703"/>
      <c r="TUK1" s="703"/>
      <c r="TUL1" s="703"/>
      <c r="TUM1" s="703"/>
      <c r="TUN1" s="703"/>
      <c r="TUO1" s="703"/>
      <c r="TUP1" s="703"/>
      <c r="TUQ1" s="703"/>
      <c r="TUR1" s="703"/>
      <c r="TUS1" s="703"/>
      <c r="TUT1" s="703"/>
      <c r="TUU1" s="703"/>
      <c r="TUV1" s="703"/>
      <c r="TUW1" s="703"/>
      <c r="TUX1" s="703"/>
      <c r="TUY1" s="703"/>
      <c r="TUZ1" s="703"/>
      <c r="TVA1" s="703"/>
      <c r="TVB1" s="703"/>
      <c r="TVC1" s="703"/>
      <c r="TVD1" s="703"/>
      <c r="TVE1" s="703"/>
      <c r="TVF1" s="703"/>
      <c r="TVG1" s="703"/>
      <c r="TVH1" s="703"/>
      <c r="TVI1" s="703"/>
      <c r="TVJ1" s="703"/>
      <c r="TVK1" s="703"/>
      <c r="TVL1" s="703"/>
      <c r="TVM1" s="703"/>
      <c r="TVN1" s="703"/>
      <c r="TVO1" s="703"/>
      <c r="TVP1" s="703"/>
      <c r="TVQ1" s="703"/>
      <c r="TVR1" s="703"/>
      <c r="TVS1" s="703"/>
      <c r="TVT1" s="703"/>
      <c r="TVU1" s="703"/>
      <c r="TVV1" s="703"/>
      <c r="TVW1" s="703"/>
      <c r="TVX1" s="703"/>
      <c r="TVY1" s="703"/>
      <c r="TVZ1" s="703"/>
      <c r="TWA1" s="703"/>
      <c r="TWB1" s="703"/>
      <c r="TWC1" s="703"/>
      <c r="TWD1" s="703"/>
      <c r="TWE1" s="703"/>
      <c r="TWF1" s="703"/>
      <c r="TWG1" s="703"/>
      <c r="TWH1" s="703"/>
      <c r="TWI1" s="703"/>
      <c r="TWJ1" s="703"/>
      <c r="TWK1" s="703"/>
      <c r="TWL1" s="703"/>
      <c r="TWM1" s="703"/>
      <c r="TWN1" s="703"/>
      <c r="TWO1" s="703"/>
      <c r="TWP1" s="703"/>
      <c r="TWQ1" s="703"/>
      <c r="TWR1" s="703"/>
      <c r="TWS1" s="703"/>
      <c r="TWT1" s="703"/>
      <c r="TWU1" s="703"/>
      <c r="TWV1" s="703"/>
      <c r="TWW1" s="703"/>
      <c r="TWX1" s="703"/>
      <c r="TWY1" s="703"/>
      <c r="TWZ1" s="703"/>
      <c r="TXA1" s="703"/>
      <c r="TXB1" s="703"/>
      <c r="TXC1" s="703"/>
      <c r="TXD1" s="703"/>
      <c r="TXE1" s="703"/>
      <c r="TXF1" s="703"/>
      <c r="TXG1" s="703"/>
      <c r="TXH1" s="703"/>
      <c r="TXI1" s="703"/>
      <c r="TXJ1" s="703"/>
      <c r="TXK1" s="703"/>
      <c r="TXL1" s="703"/>
      <c r="TXM1" s="703"/>
      <c r="TXN1" s="703"/>
      <c r="TXO1" s="703"/>
      <c r="TXP1" s="703"/>
      <c r="TXQ1" s="703"/>
      <c r="TXR1" s="703"/>
      <c r="TXS1" s="703"/>
      <c r="TXT1" s="703"/>
      <c r="TXU1" s="703"/>
      <c r="TXV1" s="703"/>
      <c r="TXW1" s="703"/>
      <c r="TXX1" s="703"/>
      <c r="TXY1" s="703"/>
      <c r="TXZ1" s="703"/>
      <c r="TYA1" s="703"/>
      <c r="TYB1" s="703"/>
      <c r="TYC1" s="703"/>
      <c r="TYD1" s="703"/>
      <c r="TYE1" s="703"/>
      <c r="TYF1" s="703"/>
      <c r="TYG1" s="703"/>
      <c r="TYH1" s="703"/>
      <c r="TYI1" s="703"/>
      <c r="TYJ1" s="703"/>
      <c r="TYK1" s="703"/>
      <c r="TYL1" s="703"/>
      <c r="TYM1" s="703"/>
      <c r="TYN1" s="703"/>
      <c r="TYO1" s="703"/>
      <c r="TYP1" s="703"/>
      <c r="TYQ1" s="703"/>
      <c r="TYR1" s="703"/>
      <c r="TYS1" s="703"/>
      <c r="TYT1" s="703"/>
      <c r="TYU1" s="703"/>
      <c r="TYV1" s="703"/>
      <c r="TYW1" s="703"/>
      <c r="TYX1" s="703"/>
      <c r="TYY1" s="703"/>
      <c r="TYZ1" s="703"/>
      <c r="TZA1" s="703"/>
      <c r="TZB1" s="703"/>
      <c r="TZC1" s="703"/>
      <c r="TZD1" s="703"/>
      <c r="TZE1" s="703"/>
      <c r="TZF1" s="703"/>
      <c r="TZG1" s="703"/>
      <c r="TZH1" s="703"/>
      <c r="TZI1" s="703"/>
      <c r="TZJ1" s="703"/>
      <c r="TZK1" s="703"/>
      <c r="TZL1" s="703"/>
      <c r="TZM1" s="703"/>
      <c r="TZN1" s="703"/>
      <c r="TZO1" s="703"/>
      <c r="TZP1" s="703"/>
      <c r="TZQ1" s="703"/>
      <c r="TZR1" s="703"/>
      <c r="TZS1" s="703"/>
      <c r="TZT1" s="703"/>
      <c r="TZU1" s="703"/>
      <c r="TZV1" s="703"/>
      <c r="TZW1" s="703"/>
      <c r="TZX1" s="703"/>
      <c r="TZY1" s="703"/>
      <c r="TZZ1" s="703"/>
      <c r="UAA1" s="703"/>
      <c r="UAB1" s="703"/>
      <c r="UAC1" s="703"/>
      <c r="UAD1" s="703"/>
      <c r="UAE1" s="703"/>
      <c r="UAF1" s="703"/>
      <c r="UAG1" s="703"/>
      <c r="UAH1" s="703"/>
      <c r="UAI1" s="703"/>
      <c r="UAJ1" s="703"/>
      <c r="UAK1" s="703"/>
      <c r="UAL1" s="703"/>
      <c r="UAM1" s="703"/>
      <c r="UAN1" s="703"/>
      <c r="UAO1" s="703"/>
      <c r="UAP1" s="703"/>
      <c r="UAQ1" s="703"/>
      <c r="UAR1" s="703"/>
      <c r="UAS1" s="703"/>
      <c r="UAT1" s="703"/>
      <c r="UAU1" s="703"/>
      <c r="UAV1" s="703"/>
      <c r="UAW1" s="703"/>
      <c r="UAX1" s="703"/>
      <c r="UAY1" s="703"/>
      <c r="UAZ1" s="703"/>
      <c r="UBA1" s="703"/>
      <c r="UBB1" s="703"/>
      <c r="UBC1" s="703"/>
      <c r="UBD1" s="703"/>
      <c r="UBE1" s="703"/>
      <c r="UBF1" s="703"/>
      <c r="UBG1" s="703"/>
      <c r="UBH1" s="703"/>
      <c r="UBI1" s="703"/>
      <c r="UBJ1" s="703"/>
      <c r="UBK1" s="703"/>
      <c r="UBL1" s="703"/>
      <c r="UBM1" s="703"/>
      <c r="UBN1" s="703"/>
      <c r="UBO1" s="703"/>
      <c r="UBP1" s="703"/>
      <c r="UBQ1" s="703"/>
      <c r="UBR1" s="703"/>
      <c r="UBS1" s="703"/>
      <c r="UBT1" s="703"/>
      <c r="UBU1" s="703"/>
      <c r="UBV1" s="703"/>
      <c r="UBW1" s="703"/>
      <c r="UBX1" s="703"/>
      <c r="UBY1" s="703"/>
      <c r="UBZ1" s="703"/>
      <c r="UCA1" s="703"/>
      <c r="UCB1" s="703"/>
      <c r="UCC1" s="703"/>
      <c r="UCD1" s="703"/>
      <c r="UCE1" s="703"/>
      <c r="UCF1" s="703"/>
      <c r="UCG1" s="703"/>
      <c r="UCH1" s="703"/>
      <c r="UCI1" s="703"/>
      <c r="UCJ1" s="703"/>
      <c r="UCK1" s="703"/>
      <c r="UCL1" s="703"/>
      <c r="UCM1" s="703"/>
      <c r="UCN1" s="703"/>
      <c r="UCO1" s="703"/>
      <c r="UCP1" s="703"/>
      <c r="UCQ1" s="703"/>
      <c r="UCR1" s="703"/>
      <c r="UCS1" s="703"/>
      <c r="UCT1" s="703"/>
      <c r="UCU1" s="703"/>
      <c r="UCV1" s="703"/>
      <c r="UCW1" s="703"/>
      <c r="UCX1" s="703"/>
      <c r="UCY1" s="703"/>
      <c r="UCZ1" s="703"/>
      <c r="UDA1" s="703"/>
      <c r="UDB1" s="703"/>
      <c r="UDC1" s="703"/>
      <c r="UDD1" s="703"/>
      <c r="UDE1" s="703"/>
      <c r="UDF1" s="703"/>
      <c r="UDG1" s="703"/>
      <c r="UDH1" s="703"/>
      <c r="UDI1" s="703"/>
      <c r="UDJ1" s="703"/>
      <c r="UDK1" s="703"/>
      <c r="UDL1" s="703"/>
      <c r="UDM1" s="703"/>
      <c r="UDN1" s="703"/>
      <c r="UDO1" s="703"/>
      <c r="UDP1" s="703"/>
      <c r="UDQ1" s="703"/>
      <c r="UDR1" s="703"/>
      <c r="UDS1" s="703"/>
      <c r="UDT1" s="703"/>
      <c r="UDU1" s="703"/>
      <c r="UDV1" s="703"/>
      <c r="UDW1" s="703"/>
      <c r="UDX1" s="703"/>
      <c r="UDY1" s="703"/>
      <c r="UDZ1" s="703"/>
      <c r="UEA1" s="703"/>
      <c r="UEB1" s="703"/>
      <c r="UEC1" s="703"/>
      <c r="UED1" s="703"/>
      <c r="UEE1" s="703"/>
      <c r="UEF1" s="703"/>
      <c r="UEG1" s="703"/>
      <c r="UEH1" s="703"/>
      <c r="UEI1" s="703"/>
      <c r="UEJ1" s="703"/>
      <c r="UEK1" s="703"/>
      <c r="UEL1" s="703"/>
      <c r="UEM1" s="703"/>
      <c r="UEN1" s="703"/>
      <c r="UEO1" s="703"/>
      <c r="UEP1" s="703"/>
      <c r="UEQ1" s="703"/>
      <c r="UER1" s="703"/>
      <c r="UES1" s="703"/>
      <c r="UET1" s="703"/>
      <c r="UEU1" s="703"/>
      <c r="UEV1" s="703"/>
      <c r="UEW1" s="703"/>
      <c r="UEX1" s="703"/>
      <c r="UEY1" s="703"/>
      <c r="UEZ1" s="703"/>
      <c r="UFA1" s="703"/>
      <c r="UFB1" s="703"/>
      <c r="UFC1" s="703"/>
      <c r="UFD1" s="703"/>
      <c r="UFE1" s="703"/>
      <c r="UFF1" s="703"/>
      <c r="UFG1" s="703"/>
      <c r="UFH1" s="703"/>
      <c r="UFI1" s="703"/>
      <c r="UFJ1" s="703"/>
      <c r="UFK1" s="703"/>
      <c r="UFL1" s="703"/>
      <c r="UFM1" s="703"/>
      <c r="UFN1" s="703"/>
      <c r="UFO1" s="703"/>
      <c r="UFP1" s="703"/>
      <c r="UFQ1" s="703"/>
      <c r="UFR1" s="703"/>
      <c r="UFS1" s="703"/>
      <c r="UFT1" s="703"/>
      <c r="UFU1" s="703"/>
      <c r="UFV1" s="703"/>
      <c r="UFW1" s="703"/>
      <c r="UFX1" s="703"/>
      <c r="UFY1" s="703"/>
      <c r="UFZ1" s="703"/>
      <c r="UGA1" s="703"/>
      <c r="UGB1" s="703"/>
      <c r="UGC1" s="703"/>
      <c r="UGD1" s="703"/>
      <c r="UGE1" s="703"/>
      <c r="UGF1" s="703"/>
      <c r="UGG1" s="703"/>
      <c r="UGH1" s="703"/>
      <c r="UGI1" s="703"/>
      <c r="UGJ1" s="703"/>
      <c r="UGK1" s="703"/>
      <c r="UGL1" s="703"/>
      <c r="UGM1" s="703"/>
      <c r="UGN1" s="703"/>
      <c r="UGO1" s="703"/>
      <c r="UGP1" s="703"/>
      <c r="UGQ1" s="703"/>
      <c r="UGR1" s="703"/>
      <c r="UGS1" s="703"/>
      <c r="UGT1" s="703"/>
      <c r="UGU1" s="703"/>
      <c r="UGV1" s="703"/>
      <c r="UGW1" s="703"/>
      <c r="UGX1" s="703"/>
      <c r="UGY1" s="703"/>
      <c r="UGZ1" s="703"/>
      <c r="UHA1" s="703"/>
      <c r="UHB1" s="703"/>
      <c r="UHC1" s="703"/>
      <c r="UHD1" s="703"/>
      <c r="UHE1" s="703"/>
      <c r="UHF1" s="703"/>
      <c r="UHG1" s="703"/>
      <c r="UHH1" s="703"/>
      <c r="UHI1" s="703"/>
      <c r="UHJ1" s="703"/>
      <c r="UHK1" s="703"/>
      <c r="UHL1" s="703"/>
      <c r="UHM1" s="703"/>
      <c r="UHN1" s="703"/>
      <c r="UHO1" s="703"/>
      <c r="UHP1" s="703"/>
      <c r="UHQ1" s="703"/>
      <c r="UHR1" s="703"/>
      <c r="UHS1" s="703"/>
      <c r="UHT1" s="703"/>
      <c r="UHU1" s="703"/>
      <c r="UHV1" s="703"/>
      <c r="UHW1" s="703"/>
      <c r="UHX1" s="703"/>
      <c r="UHY1" s="703"/>
      <c r="UHZ1" s="703"/>
      <c r="UIA1" s="703"/>
      <c r="UIB1" s="703"/>
      <c r="UIC1" s="703"/>
      <c r="UID1" s="703"/>
      <c r="UIE1" s="703"/>
      <c r="UIF1" s="703"/>
      <c r="UIG1" s="703"/>
      <c r="UIH1" s="703"/>
      <c r="UII1" s="703"/>
      <c r="UIJ1" s="703"/>
      <c r="UIK1" s="703"/>
      <c r="UIL1" s="703"/>
      <c r="UIM1" s="703"/>
      <c r="UIN1" s="703"/>
      <c r="UIO1" s="703"/>
      <c r="UIP1" s="703"/>
      <c r="UIQ1" s="703"/>
      <c r="UIR1" s="703"/>
      <c r="UIS1" s="703"/>
      <c r="UIT1" s="703"/>
      <c r="UIU1" s="703"/>
      <c r="UIV1" s="703"/>
      <c r="UIW1" s="703"/>
      <c r="UIX1" s="703"/>
      <c r="UIY1" s="703"/>
      <c r="UIZ1" s="703"/>
      <c r="UJA1" s="703"/>
      <c r="UJB1" s="703"/>
      <c r="UJC1" s="703"/>
      <c r="UJD1" s="703"/>
      <c r="UJE1" s="703"/>
      <c r="UJF1" s="703"/>
      <c r="UJG1" s="703"/>
      <c r="UJH1" s="703"/>
      <c r="UJI1" s="703"/>
      <c r="UJJ1" s="703"/>
      <c r="UJK1" s="703"/>
      <c r="UJL1" s="703"/>
      <c r="UJM1" s="703"/>
      <c r="UJN1" s="703"/>
      <c r="UJO1" s="703"/>
      <c r="UJP1" s="703"/>
      <c r="UJQ1" s="703"/>
      <c r="UJR1" s="703"/>
      <c r="UJS1" s="703"/>
      <c r="UJT1" s="703"/>
      <c r="UJU1" s="703"/>
      <c r="UJV1" s="703"/>
      <c r="UJW1" s="703"/>
      <c r="UJX1" s="703"/>
      <c r="UJY1" s="703"/>
      <c r="UJZ1" s="703"/>
      <c r="UKA1" s="703"/>
      <c r="UKB1" s="703"/>
      <c r="UKC1" s="703"/>
      <c r="UKD1" s="703"/>
      <c r="UKE1" s="703"/>
      <c r="UKF1" s="703"/>
      <c r="UKG1" s="703"/>
      <c r="UKH1" s="703"/>
      <c r="UKI1" s="703"/>
      <c r="UKJ1" s="703"/>
      <c r="UKK1" s="703"/>
      <c r="UKL1" s="703"/>
      <c r="UKM1" s="703"/>
      <c r="UKN1" s="703"/>
      <c r="UKO1" s="703"/>
      <c r="UKP1" s="703"/>
      <c r="UKQ1" s="703"/>
      <c r="UKR1" s="703"/>
      <c r="UKS1" s="703"/>
      <c r="UKT1" s="703"/>
      <c r="UKU1" s="703"/>
      <c r="UKV1" s="703"/>
      <c r="UKW1" s="703"/>
      <c r="UKX1" s="703"/>
      <c r="UKY1" s="703"/>
      <c r="UKZ1" s="703"/>
      <c r="ULA1" s="703"/>
      <c r="ULB1" s="703"/>
      <c r="ULC1" s="703"/>
      <c r="ULD1" s="703"/>
      <c r="ULE1" s="703"/>
      <c r="ULF1" s="703"/>
      <c r="ULG1" s="703"/>
      <c r="ULH1" s="703"/>
      <c r="ULI1" s="703"/>
      <c r="ULJ1" s="703"/>
      <c r="ULK1" s="703"/>
      <c r="ULL1" s="703"/>
      <c r="ULM1" s="703"/>
      <c r="ULN1" s="703"/>
      <c r="ULO1" s="703"/>
      <c r="ULP1" s="703"/>
      <c r="ULQ1" s="703"/>
      <c r="ULR1" s="703"/>
      <c r="ULS1" s="703"/>
      <c r="ULT1" s="703"/>
      <c r="ULU1" s="703"/>
      <c r="ULV1" s="703"/>
      <c r="ULW1" s="703"/>
      <c r="ULX1" s="703"/>
      <c r="ULY1" s="703"/>
      <c r="ULZ1" s="703"/>
      <c r="UMA1" s="703"/>
      <c r="UMB1" s="703"/>
      <c r="UMC1" s="703"/>
      <c r="UMD1" s="703"/>
      <c r="UME1" s="703"/>
      <c r="UMF1" s="703"/>
      <c r="UMG1" s="703"/>
      <c r="UMH1" s="703"/>
      <c r="UMI1" s="703"/>
      <c r="UMJ1" s="703"/>
      <c r="UMK1" s="703"/>
      <c r="UML1" s="703"/>
      <c r="UMM1" s="703"/>
      <c r="UMN1" s="703"/>
      <c r="UMO1" s="703"/>
      <c r="UMP1" s="703"/>
      <c r="UMQ1" s="703"/>
      <c r="UMR1" s="703"/>
      <c r="UMS1" s="703"/>
      <c r="UMT1" s="703"/>
      <c r="UMU1" s="703"/>
      <c r="UMV1" s="703"/>
      <c r="UMW1" s="703"/>
      <c r="UMX1" s="703"/>
      <c r="UMY1" s="703"/>
      <c r="UMZ1" s="703"/>
      <c r="UNA1" s="703"/>
      <c r="UNB1" s="703"/>
      <c r="UNC1" s="703"/>
      <c r="UND1" s="703"/>
      <c r="UNE1" s="703"/>
      <c r="UNF1" s="703"/>
      <c r="UNG1" s="703"/>
      <c r="UNH1" s="703"/>
      <c r="UNI1" s="703"/>
      <c r="UNJ1" s="703"/>
      <c r="UNK1" s="703"/>
      <c r="UNL1" s="703"/>
      <c r="UNM1" s="703"/>
      <c r="UNN1" s="703"/>
      <c r="UNO1" s="703"/>
      <c r="UNP1" s="703"/>
      <c r="UNQ1" s="703"/>
      <c r="UNR1" s="703"/>
      <c r="UNS1" s="703"/>
      <c r="UNT1" s="703"/>
      <c r="UNU1" s="703"/>
      <c r="UNV1" s="703"/>
      <c r="UNW1" s="703"/>
      <c r="UNX1" s="703"/>
      <c r="UNY1" s="703"/>
      <c r="UNZ1" s="703"/>
      <c r="UOA1" s="703"/>
      <c r="UOB1" s="703"/>
      <c r="UOC1" s="703"/>
      <c r="UOD1" s="703"/>
      <c r="UOE1" s="703"/>
      <c r="UOF1" s="703"/>
      <c r="UOG1" s="703"/>
      <c r="UOH1" s="703"/>
      <c r="UOI1" s="703"/>
      <c r="UOJ1" s="703"/>
      <c r="UOK1" s="703"/>
      <c r="UOL1" s="703"/>
      <c r="UOM1" s="703"/>
      <c r="UON1" s="703"/>
      <c r="UOO1" s="703"/>
      <c r="UOP1" s="703"/>
      <c r="UOQ1" s="703"/>
      <c r="UOR1" s="703"/>
      <c r="UOS1" s="703"/>
      <c r="UOT1" s="703"/>
      <c r="UOU1" s="703"/>
      <c r="UOV1" s="703"/>
      <c r="UOW1" s="703"/>
      <c r="UOX1" s="703"/>
      <c r="UOY1" s="703"/>
      <c r="UOZ1" s="703"/>
      <c r="UPA1" s="703"/>
      <c r="UPB1" s="703"/>
      <c r="UPC1" s="703"/>
      <c r="UPD1" s="703"/>
      <c r="UPE1" s="703"/>
      <c r="UPF1" s="703"/>
      <c r="UPG1" s="703"/>
      <c r="UPH1" s="703"/>
      <c r="UPI1" s="703"/>
      <c r="UPJ1" s="703"/>
      <c r="UPK1" s="703"/>
      <c r="UPL1" s="703"/>
      <c r="UPM1" s="703"/>
      <c r="UPN1" s="703"/>
      <c r="UPO1" s="703"/>
      <c r="UPP1" s="703"/>
      <c r="UPQ1" s="703"/>
      <c r="UPR1" s="703"/>
      <c r="UPS1" s="703"/>
      <c r="UPT1" s="703"/>
      <c r="UPU1" s="703"/>
      <c r="UPV1" s="703"/>
      <c r="UPW1" s="703"/>
      <c r="UPX1" s="703"/>
      <c r="UPY1" s="703"/>
      <c r="UPZ1" s="703"/>
      <c r="UQA1" s="703"/>
      <c r="UQB1" s="703"/>
      <c r="UQC1" s="703"/>
      <c r="UQD1" s="703"/>
      <c r="UQE1" s="703"/>
      <c r="UQF1" s="703"/>
      <c r="UQG1" s="703"/>
      <c r="UQH1" s="703"/>
      <c r="UQI1" s="703"/>
      <c r="UQJ1" s="703"/>
      <c r="UQK1" s="703"/>
      <c r="UQL1" s="703"/>
      <c r="UQM1" s="703"/>
      <c r="UQN1" s="703"/>
      <c r="UQO1" s="703"/>
      <c r="UQP1" s="703"/>
      <c r="UQQ1" s="703"/>
      <c r="UQR1" s="703"/>
      <c r="UQS1" s="703"/>
      <c r="UQT1" s="703"/>
      <c r="UQU1" s="703"/>
      <c r="UQV1" s="703"/>
      <c r="UQW1" s="703"/>
      <c r="UQX1" s="703"/>
      <c r="UQY1" s="703"/>
      <c r="UQZ1" s="703"/>
      <c r="URA1" s="703"/>
      <c r="URB1" s="703"/>
      <c r="URC1" s="703"/>
      <c r="URD1" s="703"/>
      <c r="URE1" s="703"/>
      <c r="URF1" s="703"/>
      <c r="URG1" s="703"/>
      <c r="URH1" s="703"/>
      <c r="URI1" s="703"/>
      <c r="URJ1" s="703"/>
      <c r="URK1" s="703"/>
      <c r="URL1" s="703"/>
      <c r="URM1" s="703"/>
      <c r="URN1" s="703"/>
      <c r="URO1" s="703"/>
      <c r="URP1" s="703"/>
      <c r="URQ1" s="703"/>
      <c r="URR1" s="703"/>
      <c r="URS1" s="703"/>
      <c r="URT1" s="703"/>
      <c r="URU1" s="703"/>
      <c r="URV1" s="703"/>
      <c r="URW1" s="703"/>
      <c r="URX1" s="703"/>
      <c r="URY1" s="703"/>
      <c r="URZ1" s="703"/>
      <c r="USA1" s="703"/>
      <c r="USB1" s="703"/>
      <c r="USC1" s="703"/>
      <c r="USD1" s="703"/>
      <c r="USE1" s="703"/>
      <c r="USF1" s="703"/>
      <c r="USG1" s="703"/>
      <c r="USH1" s="703"/>
      <c r="USI1" s="703"/>
      <c r="USJ1" s="703"/>
      <c r="USK1" s="703"/>
      <c r="USL1" s="703"/>
      <c r="USM1" s="703"/>
      <c r="USN1" s="703"/>
      <c r="USO1" s="703"/>
      <c r="USP1" s="703"/>
      <c r="USQ1" s="703"/>
      <c r="USR1" s="703"/>
      <c r="USS1" s="703"/>
      <c r="UST1" s="703"/>
      <c r="USU1" s="703"/>
      <c r="USV1" s="703"/>
      <c r="USW1" s="703"/>
      <c r="USX1" s="703"/>
      <c r="USY1" s="703"/>
      <c r="USZ1" s="703"/>
      <c r="UTA1" s="703"/>
      <c r="UTB1" s="703"/>
      <c r="UTC1" s="703"/>
      <c r="UTD1" s="703"/>
      <c r="UTE1" s="703"/>
      <c r="UTF1" s="703"/>
      <c r="UTG1" s="703"/>
      <c r="UTH1" s="703"/>
      <c r="UTI1" s="703"/>
      <c r="UTJ1" s="703"/>
      <c r="UTK1" s="703"/>
      <c r="UTL1" s="703"/>
      <c r="UTM1" s="703"/>
      <c r="UTN1" s="703"/>
      <c r="UTO1" s="703"/>
      <c r="UTP1" s="703"/>
      <c r="UTQ1" s="703"/>
      <c r="UTR1" s="703"/>
      <c r="UTS1" s="703"/>
      <c r="UTT1" s="703"/>
      <c r="UTU1" s="703"/>
      <c r="UTV1" s="703"/>
      <c r="UTW1" s="703"/>
      <c r="UTX1" s="703"/>
      <c r="UTY1" s="703"/>
      <c r="UTZ1" s="703"/>
      <c r="UUA1" s="703"/>
      <c r="UUB1" s="703"/>
      <c r="UUC1" s="703"/>
      <c r="UUD1" s="703"/>
      <c r="UUE1" s="703"/>
      <c r="UUF1" s="703"/>
      <c r="UUG1" s="703"/>
      <c r="UUH1" s="703"/>
      <c r="UUI1" s="703"/>
      <c r="UUJ1" s="703"/>
      <c r="UUK1" s="703"/>
      <c r="UUL1" s="703"/>
      <c r="UUM1" s="703"/>
      <c r="UUN1" s="703"/>
      <c r="UUO1" s="703"/>
      <c r="UUP1" s="703"/>
      <c r="UUQ1" s="703"/>
      <c r="UUR1" s="703"/>
      <c r="UUS1" s="703"/>
      <c r="UUT1" s="703"/>
      <c r="UUU1" s="703"/>
      <c r="UUV1" s="703"/>
      <c r="UUW1" s="703"/>
      <c r="UUX1" s="703"/>
      <c r="UUY1" s="703"/>
      <c r="UUZ1" s="703"/>
      <c r="UVA1" s="703"/>
      <c r="UVB1" s="703"/>
      <c r="UVC1" s="703"/>
      <c r="UVD1" s="703"/>
      <c r="UVE1" s="703"/>
      <c r="UVF1" s="703"/>
      <c r="UVG1" s="703"/>
      <c r="UVH1" s="703"/>
      <c r="UVI1" s="703"/>
      <c r="UVJ1" s="703"/>
      <c r="UVK1" s="703"/>
      <c r="UVL1" s="703"/>
      <c r="UVM1" s="703"/>
      <c r="UVN1" s="703"/>
      <c r="UVO1" s="703"/>
      <c r="UVP1" s="703"/>
      <c r="UVQ1" s="703"/>
      <c r="UVR1" s="703"/>
      <c r="UVS1" s="703"/>
      <c r="UVT1" s="703"/>
      <c r="UVU1" s="703"/>
      <c r="UVV1" s="703"/>
      <c r="UVW1" s="703"/>
      <c r="UVX1" s="703"/>
      <c r="UVY1" s="703"/>
      <c r="UVZ1" s="703"/>
      <c r="UWA1" s="703"/>
      <c r="UWB1" s="703"/>
      <c r="UWC1" s="703"/>
      <c r="UWD1" s="703"/>
      <c r="UWE1" s="703"/>
      <c r="UWF1" s="703"/>
      <c r="UWG1" s="703"/>
      <c r="UWH1" s="703"/>
      <c r="UWI1" s="703"/>
      <c r="UWJ1" s="703"/>
      <c r="UWK1" s="703"/>
      <c r="UWL1" s="703"/>
      <c r="UWM1" s="703"/>
      <c r="UWN1" s="703"/>
      <c r="UWO1" s="703"/>
      <c r="UWP1" s="703"/>
      <c r="UWQ1" s="703"/>
      <c r="UWR1" s="703"/>
      <c r="UWS1" s="703"/>
      <c r="UWT1" s="703"/>
      <c r="UWU1" s="703"/>
      <c r="UWV1" s="703"/>
      <c r="UWW1" s="703"/>
      <c r="UWX1" s="703"/>
      <c r="UWY1" s="703"/>
      <c r="UWZ1" s="703"/>
      <c r="UXA1" s="703"/>
      <c r="UXB1" s="703"/>
      <c r="UXC1" s="703"/>
      <c r="UXD1" s="703"/>
      <c r="UXE1" s="703"/>
      <c r="UXF1" s="703"/>
      <c r="UXG1" s="703"/>
      <c r="UXH1" s="703"/>
      <c r="UXI1" s="703"/>
      <c r="UXJ1" s="703"/>
      <c r="UXK1" s="703"/>
      <c r="UXL1" s="703"/>
      <c r="UXM1" s="703"/>
      <c r="UXN1" s="703"/>
      <c r="UXO1" s="703"/>
      <c r="UXP1" s="703"/>
      <c r="UXQ1" s="703"/>
      <c r="UXR1" s="703"/>
      <c r="UXS1" s="703"/>
      <c r="UXT1" s="703"/>
      <c r="UXU1" s="703"/>
      <c r="UXV1" s="703"/>
      <c r="UXW1" s="703"/>
      <c r="UXX1" s="703"/>
      <c r="UXY1" s="703"/>
      <c r="UXZ1" s="703"/>
      <c r="UYA1" s="703"/>
      <c r="UYB1" s="703"/>
      <c r="UYC1" s="703"/>
      <c r="UYD1" s="703"/>
      <c r="UYE1" s="703"/>
      <c r="UYF1" s="703"/>
      <c r="UYG1" s="703"/>
      <c r="UYH1" s="703"/>
      <c r="UYI1" s="703"/>
      <c r="UYJ1" s="703"/>
      <c r="UYK1" s="703"/>
      <c r="UYL1" s="703"/>
      <c r="UYM1" s="703"/>
      <c r="UYN1" s="703"/>
      <c r="UYO1" s="703"/>
      <c r="UYP1" s="703"/>
      <c r="UYQ1" s="703"/>
      <c r="UYR1" s="703"/>
      <c r="UYS1" s="703"/>
      <c r="UYT1" s="703"/>
      <c r="UYU1" s="703"/>
      <c r="UYV1" s="703"/>
      <c r="UYW1" s="703"/>
      <c r="UYX1" s="703"/>
      <c r="UYY1" s="703"/>
      <c r="UYZ1" s="703"/>
      <c r="UZA1" s="703"/>
      <c r="UZB1" s="703"/>
      <c r="UZC1" s="703"/>
      <c r="UZD1" s="703"/>
      <c r="UZE1" s="703"/>
      <c r="UZF1" s="703"/>
      <c r="UZG1" s="703"/>
      <c r="UZH1" s="703"/>
      <c r="UZI1" s="703"/>
      <c r="UZJ1" s="703"/>
      <c r="UZK1" s="703"/>
      <c r="UZL1" s="703"/>
      <c r="UZM1" s="703"/>
      <c r="UZN1" s="703"/>
      <c r="UZO1" s="703"/>
      <c r="UZP1" s="703"/>
      <c r="UZQ1" s="703"/>
      <c r="UZR1" s="703"/>
      <c r="UZS1" s="703"/>
      <c r="UZT1" s="703"/>
      <c r="UZU1" s="703"/>
      <c r="UZV1" s="703"/>
      <c r="UZW1" s="703"/>
      <c r="UZX1" s="703"/>
      <c r="UZY1" s="703"/>
      <c r="UZZ1" s="703"/>
      <c r="VAA1" s="703"/>
      <c r="VAB1" s="703"/>
      <c r="VAC1" s="703"/>
      <c r="VAD1" s="703"/>
      <c r="VAE1" s="703"/>
      <c r="VAF1" s="703"/>
      <c r="VAG1" s="703"/>
      <c r="VAH1" s="703"/>
      <c r="VAI1" s="703"/>
      <c r="VAJ1" s="703"/>
      <c r="VAK1" s="703"/>
      <c r="VAL1" s="703"/>
      <c r="VAM1" s="703"/>
      <c r="VAN1" s="703"/>
      <c r="VAO1" s="703"/>
      <c r="VAP1" s="703"/>
      <c r="VAQ1" s="703"/>
      <c r="VAR1" s="703"/>
      <c r="VAS1" s="703"/>
      <c r="VAT1" s="703"/>
      <c r="VAU1" s="703"/>
      <c r="VAV1" s="703"/>
      <c r="VAW1" s="703"/>
      <c r="VAX1" s="703"/>
      <c r="VAY1" s="703"/>
      <c r="VAZ1" s="703"/>
      <c r="VBA1" s="703"/>
      <c r="VBB1" s="703"/>
      <c r="VBC1" s="703"/>
      <c r="VBD1" s="703"/>
      <c r="VBE1" s="703"/>
      <c r="VBF1" s="703"/>
      <c r="VBG1" s="703"/>
      <c r="VBH1" s="703"/>
      <c r="VBI1" s="703"/>
      <c r="VBJ1" s="703"/>
      <c r="VBK1" s="703"/>
      <c r="VBL1" s="703"/>
      <c r="VBM1" s="703"/>
      <c r="VBN1" s="703"/>
      <c r="VBO1" s="703"/>
      <c r="VBP1" s="703"/>
      <c r="VBQ1" s="703"/>
      <c r="VBR1" s="703"/>
      <c r="VBS1" s="703"/>
      <c r="VBT1" s="703"/>
      <c r="VBU1" s="703"/>
      <c r="VBV1" s="703"/>
      <c r="VBW1" s="703"/>
      <c r="VBX1" s="703"/>
      <c r="VBY1" s="703"/>
      <c r="VBZ1" s="703"/>
      <c r="VCA1" s="703"/>
      <c r="VCB1" s="703"/>
      <c r="VCC1" s="703"/>
      <c r="VCD1" s="703"/>
      <c r="VCE1" s="703"/>
      <c r="VCF1" s="703"/>
      <c r="VCG1" s="703"/>
      <c r="VCH1" s="703"/>
      <c r="VCI1" s="703"/>
      <c r="VCJ1" s="703"/>
      <c r="VCK1" s="703"/>
      <c r="VCL1" s="703"/>
      <c r="VCM1" s="703"/>
      <c r="VCN1" s="703"/>
      <c r="VCO1" s="703"/>
      <c r="VCP1" s="703"/>
      <c r="VCQ1" s="703"/>
      <c r="VCR1" s="703"/>
      <c r="VCS1" s="703"/>
      <c r="VCT1" s="703"/>
      <c r="VCU1" s="703"/>
      <c r="VCV1" s="703"/>
      <c r="VCW1" s="703"/>
      <c r="VCX1" s="703"/>
      <c r="VCY1" s="703"/>
      <c r="VCZ1" s="703"/>
      <c r="VDA1" s="703"/>
      <c r="VDB1" s="703"/>
      <c r="VDC1" s="703"/>
      <c r="VDD1" s="703"/>
      <c r="VDE1" s="703"/>
      <c r="VDF1" s="703"/>
      <c r="VDG1" s="703"/>
      <c r="VDH1" s="703"/>
      <c r="VDI1" s="703"/>
      <c r="VDJ1" s="703"/>
      <c r="VDK1" s="703"/>
      <c r="VDL1" s="703"/>
      <c r="VDM1" s="703"/>
      <c r="VDN1" s="703"/>
      <c r="VDO1" s="703"/>
      <c r="VDP1" s="703"/>
      <c r="VDQ1" s="703"/>
      <c r="VDR1" s="703"/>
      <c r="VDS1" s="703"/>
      <c r="VDT1" s="703"/>
      <c r="VDU1" s="703"/>
      <c r="VDV1" s="703"/>
      <c r="VDW1" s="703"/>
      <c r="VDX1" s="703"/>
      <c r="VDY1" s="703"/>
      <c r="VDZ1" s="703"/>
      <c r="VEA1" s="703"/>
      <c r="VEB1" s="703"/>
      <c r="VEC1" s="703"/>
      <c r="VED1" s="703"/>
      <c r="VEE1" s="703"/>
      <c r="VEF1" s="703"/>
      <c r="VEG1" s="703"/>
      <c r="VEH1" s="703"/>
      <c r="VEI1" s="703"/>
      <c r="VEJ1" s="703"/>
      <c r="VEK1" s="703"/>
      <c r="VEL1" s="703"/>
      <c r="VEM1" s="703"/>
      <c r="VEN1" s="703"/>
      <c r="VEO1" s="703"/>
      <c r="VEP1" s="703"/>
      <c r="VEQ1" s="703"/>
      <c r="VER1" s="703"/>
      <c r="VES1" s="703"/>
      <c r="VET1" s="703"/>
      <c r="VEU1" s="703"/>
      <c r="VEV1" s="703"/>
      <c r="VEW1" s="703"/>
      <c r="VEX1" s="703"/>
      <c r="VEY1" s="703"/>
      <c r="VEZ1" s="703"/>
      <c r="VFA1" s="703"/>
      <c r="VFB1" s="703"/>
      <c r="VFC1" s="703"/>
      <c r="VFD1" s="703"/>
      <c r="VFE1" s="703"/>
      <c r="VFF1" s="703"/>
      <c r="VFG1" s="703"/>
      <c r="VFH1" s="703"/>
      <c r="VFI1" s="703"/>
      <c r="VFJ1" s="703"/>
      <c r="VFK1" s="703"/>
      <c r="VFL1" s="703"/>
      <c r="VFM1" s="703"/>
      <c r="VFN1" s="703"/>
      <c r="VFO1" s="703"/>
      <c r="VFP1" s="703"/>
      <c r="VFQ1" s="703"/>
      <c r="VFR1" s="703"/>
      <c r="VFS1" s="703"/>
      <c r="VFT1" s="703"/>
      <c r="VFU1" s="703"/>
      <c r="VFV1" s="703"/>
      <c r="VFW1" s="703"/>
      <c r="VFX1" s="703"/>
      <c r="VFY1" s="703"/>
      <c r="VFZ1" s="703"/>
      <c r="VGA1" s="703"/>
      <c r="VGB1" s="703"/>
      <c r="VGC1" s="703"/>
      <c r="VGD1" s="703"/>
      <c r="VGE1" s="703"/>
      <c r="VGF1" s="703"/>
      <c r="VGG1" s="703"/>
      <c r="VGH1" s="703"/>
      <c r="VGI1" s="703"/>
      <c r="VGJ1" s="703"/>
      <c r="VGK1" s="703"/>
      <c r="VGL1" s="703"/>
      <c r="VGM1" s="703"/>
      <c r="VGN1" s="703"/>
      <c r="VGO1" s="703"/>
      <c r="VGP1" s="703"/>
      <c r="VGQ1" s="703"/>
      <c r="VGR1" s="703"/>
      <c r="VGS1" s="703"/>
      <c r="VGT1" s="703"/>
      <c r="VGU1" s="703"/>
      <c r="VGV1" s="703"/>
      <c r="VGW1" s="703"/>
      <c r="VGX1" s="703"/>
      <c r="VGY1" s="703"/>
      <c r="VGZ1" s="703"/>
      <c r="VHA1" s="703"/>
      <c r="VHB1" s="703"/>
      <c r="VHC1" s="703"/>
      <c r="VHD1" s="703"/>
      <c r="VHE1" s="703"/>
      <c r="VHF1" s="703"/>
      <c r="VHG1" s="703"/>
      <c r="VHH1" s="703"/>
      <c r="VHI1" s="703"/>
      <c r="VHJ1" s="703"/>
      <c r="VHK1" s="703"/>
      <c r="VHL1" s="703"/>
      <c r="VHM1" s="703"/>
      <c r="VHN1" s="703"/>
      <c r="VHO1" s="703"/>
      <c r="VHP1" s="703"/>
      <c r="VHQ1" s="703"/>
      <c r="VHR1" s="703"/>
      <c r="VHS1" s="703"/>
      <c r="VHT1" s="703"/>
      <c r="VHU1" s="703"/>
      <c r="VHV1" s="703"/>
      <c r="VHW1" s="703"/>
      <c r="VHX1" s="703"/>
      <c r="VHY1" s="703"/>
      <c r="VHZ1" s="703"/>
      <c r="VIA1" s="703"/>
      <c r="VIB1" s="703"/>
      <c r="VIC1" s="703"/>
      <c r="VID1" s="703"/>
      <c r="VIE1" s="703"/>
      <c r="VIF1" s="703"/>
      <c r="VIG1" s="703"/>
      <c r="VIH1" s="703"/>
      <c r="VII1" s="703"/>
      <c r="VIJ1" s="703"/>
      <c r="VIK1" s="703"/>
      <c r="VIL1" s="703"/>
      <c r="VIM1" s="703"/>
      <c r="VIN1" s="703"/>
      <c r="VIO1" s="703"/>
      <c r="VIP1" s="703"/>
      <c r="VIQ1" s="703"/>
      <c r="VIR1" s="703"/>
      <c r="VIS1" s="703"/>
      <c r="VIT1" s="703"/>
      <c r="VIU1" s="703"/>
      <c r="VIV1" s="703"/>
      <c r="VIW1" s="703"/>
      <c r="VIX1" s="703"/>
      <c r="VIY1" s="703"/>
      <c r="VIZ1" s="703"/>
      <c r="VJA1" s="703"/>
      <c r="VJB1" s="703"/>
      <c r="VJC1" s="703"/>
      <c r="VJD1" s="703"/>
      <c r="VJE1" s="703"/>
      <c r="VJF1" s="703"/>
      <c r="VJG1" s="703"/>
      <c r="VJH1" s="703"/>
      <c r="VJI1" s="703"/>
      <c r="VJJ1" s="703"/>
      <c r="VJK1" s="703"/>
      <c r="VJL1" s="703"/>
      <c r="VJM1" s="703"/>
      <c r="VJN1" s="703"/>
      <c r="VJO1" s="703"/>
      <c r="VJP1" s="703"/>
      <c r="VJQ1" s="703"/>
      <c r="VJR1" s="703"/>
      <c r="VJS1" s="703"/>
      <c r="VJT1" s="703"/>
      <c r="VJU1" s="703"/>
      <c r="VJV1" s="703"/>
      <c r="VJW1" s="703"/>
      <c r="VJX1" s="703"/>
      <c r="VJY1" s="703"/>
      <c r="VJZ1" s="703"/>
      <c r="VKA1" s="703"/>
      <c r="VKB1" s="703"/>
      <c r="VKC1" s="703"/>
      <c r="VKD1" s="703"/>
      <c r="VKE1" s="703"/>
      <c r="VKF1" s="703"/>
      <c r="VKG1" s="703"/>
      <c r="VKH1" s="703"/>
      <c r="VKI1" s="703"/>
      <c r="VKJ1" s="703"/>
      <c r="VKK1" s="703"/>
      <c r="VKL1" s="703"/>
      <c r="VKM1" s="703"/>
      <c r="VKN1" s="703"/>
      <c r="VKO1" s="703"/>
      <c r="VKP1" s="703"/>
      <c r="VKQ1" s="703"/>
      <c r="VKR1" s="703"/>
      <c r="VKS1" s="703"/>
      <c r="VKT1" s="703"/>
      <c r="VKU1" s="703"/>
      <c r="VKV1" s="703"/>
      <c r="VKW1" s="703"/>
      <c r="VKX1" s="703"/>
      <c r="VKY1" s="703"/>
      <c r="VKZ1" s="703"/>
      <c r="VLA1" s="703"/>
      <c r="VLB1" s="703"/>
      <c r="VLC1" s="703"/>
      <c r="VLD1" s="703"/>
      <c r="VLE1" s="703"/>
      <c r="VLF1" s="703"/>
      <c r="VLG1" s="703"/>
      <c r="VLH1" s="703"/>
      <c r="VLI1" s="703"/>
      <c r="VLJ1" s="703"/>
      <c r="VLK1" s="703"/>
      <c r="VLL1" s="703"/>
      <c r="VLM1" s="703"/>
      <c r="VLN1" s="703"/>
      <c r="VLO1" s="703"/>
      <c r="VLP1" s="703"/>
      <c r="VLQ1" s="703"/>
      <c r="VLR1" s="703"/>
      <c r="VLS1" s="703"/>
      <c r="VLT1" s="703"/>
      <c r="VLU1" s="703"/>
      <c r="VLV1" s="703"/>
      <c r="VLW1" s="703"/>
      <c r="VLX1" s="703"/>
      <c r="VLY1" s="703"/>
      <c r="VLZ1" s="703"/>
      <c r="VMA1" s="703"/>
      <c r="VMB1" s="703"/>
      <c r="VMC1" s="703"/>
      <c r="VMD1" s="703"/>
      <c r="VME1" s="703"/>
      <c r="VMF1" s="703"/>
      <c r="VMG1" s="703"/>
      <c r="VMH1" s="703"/>
      <c r="VMI1" s="703"/>
      <c r="VMJ1" s="703"/>
      <c r="VMK1" s="703"/>
      <c r="VML1" s="703"/>
      <c r="VMM1" s="703"/>
      <c r="VMN1" s="703"/>
      <c r="VMO1" s="703"/>
      <c r="VMP1" s="703"/>
      <c r="VMQ1" s="703"/>
      <c r="VMR1" s="703"/>
      <c r="VMS1" s="703"/>
      <c r="VMT1" s="703"/>
      <c r="VMU1" s="703"/>
      <c r="VMV1" s="703"/>
      <c r="VMW1" s="703"/>
      <c r="VMX1" s="703"/>
      <c r="VMY1" s="703"/>
      <c r="VMZ1" s="703"/>
      <c r="VNA1" s="703"/>
      <c r="VNB1" s="703"/>
      <c r="VNC1" s="703"/>
      <c r="VND1" s="703"/>
      <c r="VNE1" s="703"/>
      <c r="VNF1" s="703"/>
      <c r="VNG1" s="703"/>
      <c r="VNH1" s="703"/>
      <c r="VNI1" s="703"/>
      <c r="VNJ1" s="703"/>
      <c r="VNK1" s="703"/>
      <c r="VNL1" s="703"/>
      <c r="VNM1" s="703"/>
      <c r="VNN1" s="703"/>
      <c r="VNO1" s="703"/>
      <c r="VNP1" s="703"/>
      <c r="VNQ1" s="703"/>
      <c r="VNR1" s="703"/>
      <c r="VNS1" s="703"/>
      <c r="VNT1" s="703"/>
      <c r="VNU1" s="703"/>
      <c r="VNV1" s="703"/>
      <c r="VNW1" s="703"/>
      <c r="VNX1" s="703"/>
      <c r="VNY1" s="703"/>
      <c r="VNZ1" s="703"/>
      <c r="VOA1" s="703"/>
      <c r="VOB1" s="703"/>
      <c r="VOC1" s="703"/>
      <c r="VOD1" s="703"/>
      <c r="VOE1" s="703"/>
      <c r="VOF1" s="703"/>
      <c r="VOG1" s="703"/>
      <c r="VOH1" s="703"/>
      <c r="VOI1" s="703"/>
      <c r="VOJ1" s="703"/>
      <c r="VOK1" s="703"/>
      <c r="VOL1" s="703"/>
      <c r="VOM1" s="703"/>
      <c r="VON1" s="703"/>
      <c r="VOO1" s="703"/>
      <c r="VOP1" s="703"/>
      <c r="VOQ1" s="703"/>
      <c r="VOR1" s="703"/>
      <c r="VOS1" s="703"/>
      <c r="VOT1" s="703"/>
      <c r="VOU1" s="703"/>
      <c r="VOV1" s="703"/>
      <c r="VOW1" s="703"/>
      <c r="VOX1" s="703"/>
      <c r="VOY1" s="703"/>
      <c r="VOZ1" s="703"/>
      <c r="VPA1" s="703"/>
      <c r="VPB1" s="703"/>
      <c r="VPC1" s="703"/>
      <c r="VPD1" s="703"/>
      <c r="VPE1" s="703"/>
      <c r="VPF1" s="703"/>
      <c r="VPG1" s="703"/>
      <c r="VPH1" s="703"/>
      <c r="VPI1" s="703"/>
      <c r="VPJ1" s="703"/>
      <c r="VPK1" s="703"/>
      <c r="VPL1" s="703"/>
      <c r="VPM1" s="703"/>
      <c r="VPN1" s="703"/>
      <c r="VPO1" s="703"/>
      <c r="VPP1" s="703"/>
      <c r="VPQ1" s="703"/>
      <c r="VPR1" s="703"/>
      <c r="VPS1" s="703"/>
      <c r="VPT1" s="703"/>
      <c r="VPU1" s="703"/>
      <c r="VPV1" s="703"/>
      <c r="VPW1" s="703"/>
      <c r="VPX1" s="703"/>
      <c r="VPY1" s="703"/>
      <c r="VPZ1" s="703"/>
      <c r="VQA1" s="703"/>
      <c r="VQB1" s="703"/>
      <c r="VQC1" s="703"/>
      <c r="VQD1" s="703"/>
      <c r="VQE1" s="703"/>
      <c r="VQF1" s="703"/>
      <c r="VQG1" s="703"/>
      <c r="VQH1" s="703"/>
      <c r="VQI1" s="703"/>
      <c r="VQJ1" s="703"/>
      <c r="VQK1" s="703"/>
      <c r="VQL1" s="703"/>
      <c r="VQM1" s="703"/>
      <c r="VQN1" s="703"/>
      <c r="VQO1" s="703"/>
      <c r="VQP1" s="703"/>
      <c r="VQQ1" s="703"/>
      <c r="VQR1" s="703"/>
      <c r="VQS1" s="703"/>
      <c r="VQT1" s="703"/>
      <c r="VQU1" s="703"/>
      <c r="VQV1" s="703"/>
      <c r="VQW1" s="703"/>
      <c r="VQX1" s="703"/>
      <c r="VQY1" s="703"/>
      <c r="VQZ1" s="703"/>
      <c r="VRA1" s="703"/>
      <c r="VRB1" s="703"/>
      <c r="VRC1" s="703"/>
      <c r="VRD1" s="703"/>
      <c r="VRE1" s="703"/>
      <c r="VRF1" s="703"/>
      <c r="VRG1" s="703"/>
      <c r="VRH1" s="703"/>
      <c r="VRI1" s="703"/>
      <c r="VRJ1" s="703"/>
      <c r="VRK1" s="703"/>
      <c r="VRL1" s="703"/>
      <c r="VRM1" s="703"/>
      <c r="VRN1" s="703"/>
      <c r="VRO1" s="703"/>
      <c r="VRP1" s="703"/>
      <c r="VRQ1" s="703"/>
      <c r="VRR1" s="703"/>
      <c r="VRS1" s="703"/>
      <c r="VRT1" s="703"/>
      <c r="VRU1" s="703"/>
      <c r="VRV1" s="703"/>
      <c r="VRW1" s="703"/>
      <c r="VRX1" s="703"/>
      <c r="VRY1" s="703"/>
      <c r="VRZ1" s="703"/>
      <c r="VSA1" s="703"/>
      <c r="VSB1" s="703"/>
      <c r="VSC1" s="703"/>
      <c r="VSD1" s="703"/>
      <c r="VSE1" s="703"/>
      <c r="VSF1" s="703"/>
      <c r="VSG1" s="703"/>
      <c r="VSH1" s="703"/>
      <c r="VSI1" s="703"/>
      <c r="VSJ1" s="703"/>
      <c r="VSK1" s="703"/>
      <c r="VSL1" s="703"/>
      <c r="VSM1" s="703"/>
      <c r="VSN1" s="703"/>
      <c r="VSO1" s="703"/>
      <c r="VSP1" s="703"/>
      <c r="VSQ1" s="703"/>
      <c r="VSR1" s="703"/>
      <c r="VSS1" s="703"/>
      <c r="VST1" s="703"/>
      <c r="VSU1" s="703"/>
      <c r="VSV1" s="703"/>
      <c r="VSW1" s="703"/>
      <c r="VSX1" s="703"/>
      <c r="VSY1" s="703"/>
      <c r="VSZ1" s="703"/>
      <c r="VTA1" s="703"/>
      <c r="VTB1" s="703"/>
      <c r="VTC1" s="703"/>
      <c r="VTD1" s="703"/>
      <c r="VTE1" s="703"/>
      <c r="VTF1" s="703"/>
      <c r="VTG1" s="703"/>
      <c r="VTH1" s="703"/>
      <c r="VTI1" s="703"/>
      <c r="VTJ1" s="703"/>
      <c r="VTK1" s="703"/>
      <c r="VTL1" s="703"/>
      <c r="VTM1" s="703"/>
      <c r="VTN1" s="703"/>
      <c r="VTO1" s="703"/>
      <c r="VTP1" s="703"/>
      <c r="VTQ1" s="703"/>
      <c r="VTR1" s="703"/>
      <c r="VTS1" s="703"/>
      <c r="VTT1" s="703"/>
      <c r="VTU1" s="703"/>
      <c r="VTV1" s="703"/>
      <c r="VTW1" s="703"/>
      <c r="VTX1" s="703"/>
      <c r="VTY1" s="703"/>
      <c r="VTZ1" s="703"/>
      <c r="VUA1" s="703"/>
      <c r="VUB1" s="703"/>
      <c r="VUC1" s="703"/>
      <c r="VUD1" s="703"/>
      <c r="VUE1" s="703"/>
      <c r="VUF1" s="703"/>
      <c r="VUG1" s="703"/>
      <c r="VUH1" s="703"/>
      <c r="VUI1" s="703"/>
      <c r="VUJ1" s="703"/>
      <c r="VUK1" s="703"/>
      <c r="VUL1" s="703"/>
      <c r="VUM1" s="703"/>
      <c r="VUN1" s="703"/>
      <c r="VUO1" s="703"/>
      <c r="VUP1" s="703"/>
      <c r="VUQ1" s="703"/>
      <c r="VUR1" s="703"/>
      <c r="VUS1" s="703"/>
      <c r="VUT1" s="703"/>
      <c r="VUU1" s="703"/>
      <c r="VUV1" s="703"/>
      <c r="VUW1" s="703"/>
      <c r="VUX1" s="703"/>
      <c r="VUY1" s="703"/>
      <c r="VUZ1" s="703"/>
      <c r="VVA1" s="703"/>
      <c r="VVB1" s="703"/>
      <c r="VVC1" s="703"/>
      <c r="VVD1" s="703"/>
      <c r="VVE1" s="703"/>
      <c r="VVF1" s="703"/>
      <c r="VVG1" s="703"/>
      <c r="VVH1" s="703"/>
      <c r="VVI1" s="703"/>
      <c r="VVJ1" s="703"/>
      <c r="VVK1" s="703"/>
      <c r="VVL1" s="703"/>
      <c r="VVM1" s="703"/>
      <c r="VVN1" s="703"/>
      <c r="VVO1" s="703"/>
      <c r="VVP1" s="703"/>
      <c r="VVQ1" s="703"/>
      <c r="VVR1" s="703"/>
      <c r="VVS1" s="703"/>
      <c r="VVT1" s="703"/>
      <c r="VVU1" s="703"/>
      <c r="VVV1" s="703"/>
      <c r="VVW1" s="703"/>
      <c r="VVX1" s="703"/>
      <c r="VVY1" s="703"/>
      <c r="VVZ1" s="703"/>
      <c r="VWA1" s="703"/>
      <c r="VWB1" s="703"/>
      <c r="VWC1" s="703"/>
      <c r="VWD1" s="703"/>
      <c r="VWE1" s="703"/>
      <c r="VWF1" s="703"/>
      <c r="VWG1" s="703"/>
      <c r="VWH1" s="703"/>
      <c r="VWI1" s="703"/>
      <c r="VWJ1" s="703"/>
      <c r="VWK1" s="703"/>
      <c r="VWL1" s="703"/>
      <c r="VWM1" s="703"/>
      <c r="VWN1" s="703"/>
      <c r="VWO1" s="703"/>
      <c r="VWP1" s="703"/>
      <c r="VWQ1" s="703"/>
      <c r="VWR1" s="703"/>
      <c r="VWS1" s="703"/>
      <c r="VWT1" s="703"/>
      <c r="VWU1" s="703"/>
      <c r="VWV1" s="703"/>
      <c r="VWW1" s="703"/>
      <c r="VWX1" s="703"/>
      <c r="VWY1" s="703"/>
      <c r="VWZ1" s="703"/>
      <c r="VXA1" s="703"/>
      <c r="VXB1" s="703"/>
      <c r="VXC1" s="703"/>
      <c r="VXD1" s="703"/>
      <c r="VXE1" s="703"/>
      <c r="VXF1" s="703"/>
      <c r="VXG1" s="703"/>
      <c r="VXH1" s="703"/>
      <c r="VXI1" s="703"/>
      <c r="VXJ1" s="703"/>
      <c r="VXK1" s="703"/>
      <c r="VXL1" s="703"/>
      <c r="VXM1" s="703"/>
      <c r="VXN1" s="703"/>
      <c r="VXO1" s="703"/>
      <c r="VXP1" s="703"/>
      <c r="VXQ1" s="703"/>
      <c r="VXR1" s="703"/>
      <c r="VXS1" s="703"/>
      <c r="VXT1" s="703"/>
      <c r="VXU1" s="703"/>
      <c r="VXV1" s="703"/>
      <c r="VXW1" s="703"/>
      <c r="VXX1" s="703"/>
      <c r="VXY1" s="703"/>
      <c r="VXZ1" s="703"/>
      <c r="VYA1" s="703"/>
      <c r="VYB1" s="703"/>
      <c r="VYC1" s="703"/>
      <c r="VYD1" s="703"/>
      <c r="VYE1" s="703"/>
      <c r="VYF1" s="703"/>
      <c r="VYG1" s="703"/>
      <c r="VYH1" s="703"/>
      <c r="VYI1" s="703"/>
      <c r="VYJ1" s="703"/>
      <c r="VYK1" s="703"/>
      <c r="VYL1" s="703"/>
      <c r="VYM1" s="703"/>
      <c r="VYN1" s="703"/>
      <c r="VYO1" s="703"/>
      <c r="VYP1" s="703"/>
      <c r="VYQ1" s="703"/>
      <c r="VYR1" s="703"/>
      <c r="VYS1" s="703"/>
      <c r="VYT1" s="703"/>
      <c r="VYU1" s="703"/>
      <c r="VYV1" s="703"/>
      <c r="VYW1" s="703"/>
      <c r="VYX1" s="703"/>
      <c r="VYY1" s="703"/>
      <c r="VYZ1" s="703"/>
      <c r="VZA1" s="703"/>
      <c r="VZB1" s="703"/>
      <c r="VZC1" s="703"/>
      <c r="VZD1" s="703"/>
      <c r="VZE1" s="703"/>
      <c r="VZF1" s="703"/>
      <c r="VZG1" s="703"/>
      <c r="VZH1" s="703"/>
      <c r="VZI1" s="703"/>
      <c r="VZJ1" s="703"/>
      <c r="VZK1" s="703"/>
      <c r="VZL1" s="703"/>
      <c r="VZM1" s="703"/>
      <c r="VZN1" s="703"/>
      <c r="VZO1" s="703"/>
      <c r="VZP1" s="703"/>
      <c r="VZQ1" s="703"/>
      <c r="VZR1" s="703"/>
      <c r="VZS1" s="703"/>
      <c r="VZT1" s="703"/>
      <c r="VZU1" s="703"/>
      <c r="VZV1" s="703"/>
      <c r="VZW1" s="703"/>
      <c r="VZX1" s="703"/>
      <c r="VZY1" s="703"/>
      <c r="VZZ1" s="703"/>
      <c r="WAA1" s="703"/>
      <c r="WAB1" s="703"/>
      <c r="WAC1" s="703"/>
      <c r="WAD1" s="703"/>
      <c r="WAE1" s="703"/>
      <c r="WAF1" s="703"/>
      <c r="WAG1" s="703"/>
      <c r="WAH1" s="703"/>
      <c r="WAI1" s="703"/>
      <c r="WAJ1" s="703"/>
      <c r="WAK1" s="703"/>
      <c r="WAL1" s="703"/>
      <c r="WAM1" s="703"/>
      <c r="WAN1" s="703"/>
      <c r="WAO1" s="703"/>
      <c r="WAP1" s="703"/>
      <c r="WAQ1" s="703"/>
      <c r="WAR1" s="703"/>
      <c r="WAS1" s="703"/>
      <c r="WAT1" s="703"/>
      <c r="WAU1" s="703"/>
      <c r="WAV1" s="703"/>
      <c r="WAW1" s="703"/>
      <c r="WAX1" s="703"/>
      <c r="WAY1" s="703"/>
      <c r="WAZ1" s="703"/>
      <c r="WBA1" s="703"/>
      <c r="WBB1" s="703"/>
      <c r="WBC1" s="703"/>
      <c r="WBD1" s="703"/>
      <c r="WBE1" s="703"/>
      <c r="WBF1" s="703"/>
      <c r="WBG1" s="703"/>
      <c r="WBH1" s="703"/>
      <c r="WBI1" s="703"/>
      <c r="WBJ1" s="703"/>
      <c r="WBK1" s="703"/>
      <c r="WBL1" s="703"/>
      <c r="WBM1" s="703"/>
      <c r="WBN1" s="703"/>
      <c r="WBO1" s="703"/>
      <c r="WBP1" s="703"/>
      <c r="WBQ1" s="703"/>
      <c r="WBR1" s="703"/>
      <c r="WBS1" s="703"/>
      <c r="WBT1" s="703"/>
      <c r="WBU1" s="703"/>
      <c r="WBV1" s="703"/>
      <c r="WBW1" s="703"/>
      <c r="WBX1" s="703"/>
      <c r="WBY1" s="703"/>
      <c r="WBZ1" s="703"/>
      <c r="WCA1" s="703"/>
      <c r="WCB1" s="703"/>
      <c r="WCC1" s="703"/>
      <c r="WCD1" s="703"/>
      <c r="WCE1" s="703"/>
      <c r="WCF1" s="703"/>
      <c r="WCG1" s="703"/>
      <c r="WCH1" s="703"/>
      <c r="WCI1" s="703"/>
      <c r="WCJ1" s="703"/>
      <c r="WCK1" s="703"/>
      <c r="WCL1" s="703"/>
      <c r="WCM1" s="703"/>
      <c r="WCN1" s="703"/>
      <c r="WCO1" s="703"/>
      <c r="WCP1" s="703"/>
      <c r="WCQ1" s="703"/>
      <c r="WCR1" s="703"/>
      <c r="WCS1" s="703"/>
      <c r="WCT1" s="703"/>
      <c r="WCU1" s="703"/>
      <c r="WCV1" s="703"/>
      <c r="WCW1" s="703"/>
      <c r="WCX1" s="703"/>
      <c r="WCY1" s="703"/>
      <c r="WCZ1" s="703"/>
      <c r="WDA1" s="703"/>
      <c r="WDB1" s="703"/>
      <c r="WDC1" s="703"/>
      <c r="WDD1" s="703"/>
      <c r="WDE1" s="703"/>
      <c r="WDF1" s="703"/>
      <c r="WDG1" s="703"/>
      <c r="WDH1" s="703"/>
      <c r="WDI1" s="703"/>
      <c r="WDJ1" s="703"/>
      <c r="WDK1" s="703"/>
      <c r="WDL1" s="703"/>
      <c r="WDM1" s="703"/>
      <c r="WDN1" s="703"/>
      <c r="WDO1" s="703"/>
      <c r="WDP1" s="703"/>
      <c r="WDQ1" s="703"/>
      <c r="WDR1" s="703"/>
      <c r="WDS1" s="703"/>
      <c r="WDT1" s="703"/>
      <c r="WDU1" s="703"/>
      <c r="WDV1" s="703"/>
      <c r="WDW1" s="703"/>
      <c r="WDX1" s="703"/>
      <c r="WDY1" s="703"/>
      <c r="WDZ1" s="703"/>
      <c r="WEA1" s="703"/>
      <c r="WEB1" s="703"/>
      <c r="WEC1" s="703"/>
      <c r="WED1" s="703"/>
      <c r="WEE1" s="703"/>
      <c r="WEF1" s="703"/>
      <c r="WEG1" s="703"/>
      <c r="WEH1" s="703"/>
      <c r="WEI1" s="703"/>
      <c r="WEJ1" s="703"/>
      <c r="WEK1" s="703"/>
      <c r="WEL1" s="703"/>
      <c r="WEM1" s="703"/>
      <c r="WEN1" s="703"/>
      <c r="WEO1" s="703"/>
      <c r="WEP1" s="703"/>
      <c r="WEQ1" s="703"/>
      <c r="WER1" s="703"/>
      <c r="WES1" s="703"/>
      <c r="WET1" s="703"/>
      <c r="WEU1" s="703"/>
      <c r="WEV1" s="703"/>
      <c r="WEW1" s="703"/>
      <c r="WEX1" s="703"/>
      <c r="WEY1" s="703"/>
      <c r="WEZ1" s="703"/>
      <c r="WFA1" s="703"/>
      <c r="WFB1" s="703"/>
      <c r="WFC1" s="703"/>
      <c r="WFD1" s="703"/>
      <c r="WFE1" s="703"/>
      <c r="WFF1" s="703"/>
      <c r="WFG1" s="703"/>
      <c r="WFH1" s="703"/>
      <c r="WFI1" s="703"/>
      <c r="WFJ1" s="703"/>
      <c r="WFK1" s="703"/>
      <c r="WFL1" s="703"/>
      <c r="WFM1" s="703"/>
      <c r="WFN1" s="703"/>
      <c r="WFO1" s="703"/>
      <c r="WFP1" s="703"/>
      <c r="WFQ1" s="703"/>
      <c r="WFR1" s="703"/>
      <c r="WFS1" s="703"/>
      <c r="WFT1" s="703"/>
      <c r="WFU1" s="703"/>
      <c r="WFV1" s="703"/>
      <c r="WFW1" s="703"/>
      <c r="WFX1" s="703"/>
      <c r="WFY1" s="703"/>
      <c r="WFZ1" s="703"/>
      <c r="WGA1" s="703"/>
      <c r="WGB1" s="703"/>
      <c r="WGC1" s="703"/>
      <c r="WGD1" s="703"/>
      <c r="WGE1" s="703"/>
      <c r="WGF1" s="703"/>
      <c r="WGG1" s="703"/>
      <c r="WGH1" s="703"/>
      <c r="WGI1" s="703"/>
      <c r="WGJ1" s="703"/>
      <c r="WGK1" s="703"/>
      <c r="WGL1" s="703"/>
      <c r="WGM1" s="703"/>
      <c r="WGN1" s="703"/>
      <c r="WGO1" s="703"/>
      <c r="WGP1" s="703"/>
      <c r="WGQ1" s="703"/>
      <c r="WGR1" s="703"/>
      <c r="WGS1" s="703"/>
      <c r="WGT1" s="703"/>
      <c r="WGU1" s="703"/>
      <c r="WGV1" s="703"/>
      <c r="WGW1" s="703"/>
      <c r="WGX1" s="703"/>
      <c r="WGY1" s="703"/>
      <c r="WGZ1" s="703"/>
      <c r="WHA1" s="703"/>
      <c r="WHB1" s="703"/>
      <c r="WHC1" s="703"/>
      <c r="WHD1" s="703"/>
      <c r="WHE1" s="703"/>
      <c r="WHF1" s="703"/>
      <c r="WHG1" s="703"/>
      <c r="WHH1" s="703"/>
      <c r="WHI1" s="703"/>
      <c r="WHJ1" s="703"/>
      <c r="WHK1" s="703"/>
      <c r="WHL1" s="703"/>
      <c r="WHM1" s="703"/>
      <c r="WHN1" s="703"/>
      <c r="WHO1" s="703"/>
      <c r="WHP1" s="703"/>
      <c r="WHQ1" s="703"/>
      <c r="WHR1" s="703"/>
      <c r="WHS1" s="703"/>
      <c r="WHT1" s="703"/>
      <c r="WHU1" s="703"/>
      <c r="WHV1" s="703"/>
      <c r="WHW1" s="703"/>
      <c r="WHX1" s="703"/>
      <c r="WHY1" s="703"/>
      <c r="WHZ1" s="703"/>
      <c r="WIA1" s="703"/>
      <c r="WIB1" s="703"/>
      <c r="WIC1" s="703"/>
      <c r="WID1" s="703"/>
      <c r="WIE1" s="703"/>
      <c r="WIF1" s="703"/>
      <c r="WIG1" s="703"/>
      <c r="WIH1" s="703"/>
      <c r="WII1" s="703"/>
      <c r="WIJ1" s="703"/>
      <c r="WIK1" s="703"/>
      <c r="WIL1" s="703"/>
      <c r="WIM1" s="703"/>
      <c r="WIN1" s="703"/>
      <c r="WIO1" s="703"/>
      <c r="WIP1" s="703"/>
      <c r="WIQ1" s="703"/>
      <c r="WIR1" s="703"/>
      <c r="WIS1" s="703"/>
      <c r="WIT1" s="703"/>
      <c r="WIU1" s="703"/>
      <c r="WIV1" s="703"/>
      <c r="WIW1" s="703"/>
      <c r="WIX1" s="703"/>
      <c r="WIY1" s="703"/>
      <c r="WIZ1" s="703"/>
      <c r="WJA1" s="703"/>
      <c r="WJB1" s="703"/>
      <c r="WJC1" s="703"/>
      <c r="WJD1" s="703"/>
      <c r="WJE1" s="703"/>
      <c r="WJF1" s="703"/>
      <c r="WJG1" s="703"/>
      <c r="WJH1" s="703"/>
      <c r="WJI1" s="703"/>
      <c r="WJJ1" s="703"/>
      <c r="WJK1" s="703"/>
      <c r="WJL1" s="703"/>
      <c r="WJM1" s="703"/>
      <c r="WJN1" s="703"/>
      <c r="WJO1" s="703"/>
      <c r="WJP1" s="703"/>
      <c r="WJQ1" s="703"/>
      <c r="WJR1" s="703"/>
      <c r="WJS1" s="703"/>
      <c r="WJT1" s="703"/>
      <c r="WJU1" s="703"/>
      <c r="WJV1" s="703"/>
      <c r="WJW1" s="703"/>
      <c r="WJX1" s="703"/>
      <c r="WJY1" s="703"/>
      <c r="WJZ1" s="703"/>
      <c r="WKA1" s="703"/>
      <c r="WKB1" s="703"/>
      <c r="WKC1" s="703"/>
      <c r="WKD1" s="703"/>
      <c r="WKE1" s="703"/>
      <c r="WKF1" s="703"/>
      <c r="WKG1" s="703"/>
      <c r="WKH1" s="703"/>
      <c r="WKI1" s="703"/>
      <c r="WKJ1" s="703"/>
      <c r="WKK1" s="703"/>
      <c r="WKL1" s="703"/>
      <c r="WKM1" s="703"/>
      <c r="WKN1" s="703"/>
      <c r="WKO1" s="703"/>
      <c r="WKP1" s="703"/>
      <c r="WKQ1" s="703"/>
      <c r="WKR1" s="703"/>
      <c r="WKS1" s="703"/>
      <c r="WKT1" s="703"/>
      <c r="WKU1" s="703"/>
      <c r="WKV1" s="703"/>
      <c r="WKW1" s="703"/>
      <c r="WKX1" s="703"/>
      <c r="WKY1" s="703"/>
      <c r="WKZ1" s="703"/>
      <c r="WLA1" s="703"/>
      <c r="WLB1" s="703"/>
      <c r="WLC1" s="703"/>
      <c r="WLD1" s="703"/>
      <c r="WLE1" s="703"/>
      <c r="WLF1" s="703"/>
      <c r="WLG1" s="703"/>
      <c r="WLH1" s="703"/>
      <c r="WLI1" s="703"/>
      <c r="WLJ1" s="703"/>
      <c r="WLK1" s="703"/>
      <c r="WLL1" s="703"/>
      <c r="WLM1" s="703"/>
      <c r="WLN1" s="703"/>
      <c r="WLO1" s="703"/>
      <c r="WLP1" s="703"/>
      <c r="WLQ1" s="703"/>
      <c r="WLR1" s="703"/>
      <c r="WLS1" s="703"/>
      <c r="WLT1" s="703"/>
      <c r="WLU1" s="703"/>
      <c r="WLV1" s="703"/>
      <c r="WLW1" s="703"/>
      <c r="WLX1" s="703"/>
      <c r="WLY1" s="703"/>
      <c r="WLZ1" s="703"/>
      <c r="WMA1" s="703"/>
      <c r="WMB1" s="703"/>
      <c r="WMC1" s="703"/>
      <c r="WMD1" s="703"/>
      <c r="WME1" s="703"/>
      <c r="WMF1" s="703"/>
      <c r="WMG1" s="703"/>
      <c r="WMH1" s="703"/>
      <c r="WMI1" s="703"/>
      <c r="WMJ1" s="703"/>
      <c r="WMK1" s="703"/>
      <c r="WML1" s="703"/>
      <c r="WMM1" s="703"/>
      <c r="WMN1" s="703"/>
      <c r="WMO1" s="703"/>
      <c r="WMP1" s="703"/>
      <c r="WMQ1" s="703"/>
      <c r="WMR1" s="703"/>
      <c r="WMS1" s="703"/>
      <c r="WMT1" s="703"/>
      <c r="WMU1" s="703"/>
      <c r="WMV1" s="703"/>
      <c r="WMW1" s="703"/>
      <c r="WMX1" s="703"/>
      <c r="WMY1" s="703"/>
      <c r="WMZ1" s="703"/>
      <c r="WNA1" s="703"/>
      <c r="WNB1" s="703"/>
      <c r="WNC1" s="703"/>
      <c r="WND1" s="703"/>
      <c r="WNE1" s="703"/>
      <c r="WNF1" s="703"/>
      <c r="WNG1" s="703"/>
      <c r="WNH1" s="703"/>
      <c r="WNI1" s="703"/>
      <c r="WNJ1" s="703"/>
      <c r="WNK1" s="703"/>
      <c r="WNL1" s="703"/>
      <c r="WNM1" s="703"/>
      <c r="WNN1" s="703"/>
      <c r="WNO1" s="703"/>
      <c r="WNP1" s="703"/>
      <c r="WNQ1" s="703"/>
      <c r="WNR1" s="703"/>
      <c r="WNS1" s="703"/>
      <c r="WNT1" s="703"/>
      <c r="WNU1" s="703"/>
      <c r="WNV1" s="703"/>
      <c r="WNW1" s="703"/>
      <c r="WNX1" s="703"/>
      <c r="WNY1" s="703"/>
      <c r="WNZ1" s="703"/>
      <c r="WOA1" s="703"/>
      <c r="WOB1" s="703"/>
      <c r="WOC1" s="703"/>
      <c r="WOD1" s="703"/>
      <c r="WOE1" s="703"/>
      <c r="WOF1" s="703"/>
      <c r="WOG1" s="703"/>
      <c r="WOH1" s="703"/>
      <c r="WOI1" s="703"/>
      <c r="WOJ1" s="703"/>
      <c r="WOK1" s="703"/>
      <c r="WOL1" s="703"/>
      <c r="WOM1" s="703"/>
      <c r="WON1" s="703"/>
      <c r="WOO1" s="703"/>
      <c r="WOP1" s="703"/>
      <c r="WOQ1" s="703"/>
      <c r="WOR1" s="703"/>
      <c r="WOS1" s="703"/>
      <c r="WOT1" s="703"/>
      <c r="WOU1" s="703"/>
      <c r="WOV1" s="703"/>
      <c r="WOW1" s="703"/>
      <c r="WOX1" s="703"/>
      <c r="WOY1" s="703"/>
      <c r="WOZ1" s="703"/>
      <c r="WPA1" s="703"/>
      <c r="WPB1" s="703"/>
      <c r="WPC1" s="703"/>
      <c r="WPD1" s="703"/>
      <c r="WPE1" s="703"/>
      <c r="WPF1" s="703"/>
      <c r="WPG1" s="703"/>
      <c r="WPH1" s="703"/>
      <c r="WPI1" s="703"/>
      <c r="WPJ1" s="703"/>
      <c r="WPK1" s="703"/>
      <c r="WPL1" s="703"/>
      <c r="WPM1" s="703"/>
      <c r="WPN1" s="703"/>
      <c r="WPO1" s="703"/>
      <c r="WPP1" s="703"/>
      <c r="WPQ1" s="703"/>
      <c r="WPR1" s="703"/>
      <c r="WPS1" s="703"/>
      <c r="WPT1" s="703"/>
      <c r="WPU1" s="703"/>
      <c r="WPV1" s="703"/>
      <c r="WPW1" s="703"/>
      <c r="WPX1" s="703"/>
      <c r="WPY1" s="703"/>
      <c r="WPZ1" s="703"/>
      <c r="WQA1" s="703"/>
      <c r="WQB1" s="703"/>
      <c r="WQC1" s="703"/>
      <c r="WQD1" s="703"/>
      <c r="WQE1" s="703"/>
      <c r="WQF1" s="703"/>
      <c r="WQG1" s="703"/>
      <c r="WQH1" s="703"/>
      <c r="WQI1" s="703"/>
      <c r="WQJ1" s="703"/>
      <c r="WQK1" s="703"/>
      <c r="WQL1" s="703"/>
      <c r="WQM1" s="703"/>
      <c r="WQN1" s="703"/>
      <c r="WQO1" s="703"/>
      <c r="WQP1" s="703"/>
      <c r="WQQ1" s="703"/>
      <c r="WQR1" s="703"/>
      <c r="WQS1" s="703"/>
      <c r="WQT1" s="703"/>
      <c r="WQU1" s="703"/>
      <c r="WQV1" s="703"/>
      <c r="WQW1" s="703"/>
      <c r="WQX1" s="703"/>
      <c r="WQY1" s="703"/>
      <c r="WQZ1" s="703"/>
      <c r="WRA1" s="703"/>
      <c r="WRB1" s="703"/>
      <c r="WRC1" s="703"/>
      <c r="WRD1" s="703"/>
      <c r="WRE1" s="703"/>
      <c r="WRF1" s="703"/>
      <c r="WRG1" s="703"/>
      <c r="WRH1" s="703"/>
      <c r="WRI1" s="703"/>
      <c r="WRJ1" s="703"/>
      <c r="WRK1" s="703"/>
      <c r="WRL1" s="703"/>
      <c r="WRM1" s="703"/>
      <c r="WRN1" s="703"/>
      <c r="WRO1" s="703"/>
      <c r="WRP1" s="703"/>
      <c r="WRQ1" s="703"/>
      <c r="WRR1" s="703"/>
      <c r="WRS1" s="703"/>
      <c r="WRT1" s="703"/>
      <c r="WRU1" s="703"/>
      <c r="WRV1" s="703"/>
      <c r="WRW1" s="703"/>
      <c r="WRX1" s="703"/>
      <c r="WRY1" s="703"/>
      <c r="WRZ1" s="703"/>
      <c r="WSA1" s="703"/>
      <c r="WSB1" s="703"/>
      <c r="WSC1" s="703"/>
      <c r="WSD1" s="703"/>
      <c r="WSE1" s="703"/>
      <c r="WSF1" s="703"/>
      <c r="WSG1" s="703"/>
      <c r="WSH1" s="703"/>
      <c r="WSI1" s="703"/>
      <c r="WSJ1" s="703"/>
      <c r="WSK1" s="703"/>
      <c r="WSL1" s="703"/>
      <c r="WSM1" s="703"/>
      <c r="WSN1" s="703"/>
      <c r="WSO1" s="703"/>
      <c r="WSP1" s="703"/>
      <c r="WSQ1" s="703"/>
      <c r="WSR1" s="703"/>
      <c r="WSS1" s="703"/>
      <c r="WST1" s="703"/>
      <c r="WSU1" s="703"/>
      <c r="WSV1" s="703"/>
      <c r="WSW1" s="703"/>
      <c r="WSX1" s="703"/>
      <c r="WSY1" s="703"/>
      <c r="WSZ1" s="703"/>
      <c r="WTA1" s="703"/>
      <c r="WTB1" s="703"/>
      <c r="WTC1" s="703"/>
      <c r="WTD1" s="703"/>
      <c r="WTE1" s="703"/>
      <c r="WTF1" s="703"/>
      <c r="WTG1" s="703"/>
      <c r="WTH1" s="703"/>
      <c r="WTI1" s="703"/>
      <c r="WTJ1" s="703"/>
      <c r="WTK1" s="703"/>
      <c r="WTL1" s="703"/>
      <c r="WTM1" s="703"/>
      <c r="WTN1" s="703"/>
      <c r="WTO1" s="703"/>
      <c r="WTP1" s="703"/>
      <c r="WTQ1" s="703"/>
      <c r="WTR1" s="703"/>
      <c r="WTS1" s="703"/>
      <c r="WTT1" s="703"/>
      <c r="WTU1" s="703"/>
      <c r="WTV1" s="703"/>
      <c r="WTW1" s="703"/>
      <c r="WTX1" s="703"/>
      <c r="WTY1" s="703"/>
      <c r="WTZ1" s="703"/>
      <c r="WUA1" s="703"/>
      <c r="WUB1" s="703"/>
      <c r="WUC1" s="703"/>
      <c r="WUD1" s="703"/>
      <c r="WUE1" s="703"/>
      <c r="WUF1" s="703"/>
      <c r="WUG1" s="703"/>
      <c r="WUH1" s="703"/>
      <c r="WUI1" s="703"/>
      <c r="WUJ1" s="703"/>
      <c r="WUK1" s="703"/>
      <c r="WUL1" s="703"/>
      <c r="WUM1" s="703"/>
      <c r="WUN1" s="703"/>
      <c r="WUO1" s="703"/>
      <c r="WUP1" s="703"/>
      <c r="WUQ1" s="703"/>
      <c r="WUR1" s="703"/>
      <c r="WUS1" s="703"/>
      <c r="WUT1" s="703"/>
      <c r="WUU1" s="703"/>
      <c r="WUV1" s="703"/>
      <c r="WUW1" s="703"/>
      <c r="WUX1" s="703"/>
      <c r="WUY1" s="703"/>
      <c r="WUZ1" s="703"/>
      <c r="WVA1" s="703"/>
      <c r="WVB1" s="703"/>
      <c r="WVC1" s="703"/>
      <c r="WVD1" s="703"/>
      <c r="WVE1" s="703"/>
      <c r="WVF1" s="703"/>
      <c r="WVG1" s="703"/>
      <c r="WVH1" s="703"/>
      <c r="WVI1" s="703"/>
      <c r="WVJ1" s="703"/>
      <c r="WVK1" s="703"/>
      <c r="WVL1" s="703"/>
      <c r="WVM1" s="703"/>
      <c r="WVN1" s="703"/>
      <c r="WVO1" s="703"/>
      <c r="WVP1" s="703"/>
      <c r="WVQ1" s="703"/>
      <c r="WVR1" s="703"/>
      <c r="WVS1" s="703"/>
      <c r="WVT1" s="703"/>
      <c r="WVU1" s="703"/>
      <c r="WVV1" s="703"/>
      <c r="WVW1" s="703"/>
      <c r="WVX1" s="703"/>
      <c r="WVY1" s="703"/>
      <c r="WVZ1" s="703"/>
      <c r="WWA1" s="703"/>
      <c r="WWB1" s="703"/>
      <c r="WWC1" s="703"/>
      <c r="WWD1" s="703"/>
      <c r="WWE1" s="703"/>
      <c r="WWF1" s="703"/>
      <c r="WWG1" s="703"/>
      <c r="WWH1" s="703"/>
      <c r="WWI1" s="703"/>
      <c r="WWJ1" s="703"/>
      <c r="WWK1" s="703"/>
      <c r="WWL1" s="703"/>
      <c r="WWM1" s="703"/>
      <c r="WWN1" s="703"/>
      <c r="WWO1" s="703"/>
      <c r="WWP1" s="703"/>
      <c r="WWQ1" s="703"/>
      <c r="WWR1" s="703"/>
      <c r="WWS1" s="703"/>
      <c r="WWT1" s="703"/>
      <c r="WWU1" s="703"/>
      <c r="WWV1" s="703"/>
      <c r="WWW1" s="703"/>
      <c r="WWX1" s="703"/>
      <c r="WWY1" s="703"/>
      <c r="WWZ1" s="703"/>
      <c r="WXA1" s="703"/>
      <c r="WXB1" s="703"/>
      <c r="WXC1" s="703"/>
      <c r="WXD1" s="703"/>
      <c r="WXE1" s="703"/>
      <c r="WXF1" s="703"/>
      <c r="WXG1" s="703"/>
      <c r="WXH1" s="703"/>
      <c r="WXI1" s="703"/>
      <c r="WXJ1" s="703"/>
      <c r="WXK1" s="703"/>
      <c r="WXL1" s="703"/>
      <c r="WXM1" s="703"/>
      <c r="WXN1" s="703"/>
      <c r="WXO1" s="703"/>
      <c r="WXP1" s="703"/>
      <c r="WXQ1" s="703"/>
      <c r="WXR1" s="703"/>
      <c r="WXS1" s="703"/>
      <c r="WXT1" s="703"/>
      <c r="WXU1" s="703"/>
      <c r="WXV1" s="703"/>
      <c r="WXW1" s="703"/>
      <c r="WXX1" s="703"/>
      <c r="WXY1" s="703"/>
      <c r="WXZ1" s="703"/>
      <c r="WYA1" s="703"/>
      <c r="WYB1" s="703"/>
      <c r="WYC1" s="703"/>
      <c r="WYD1" s="703"/>
      <c r="WYE1" s="703"/>
      <c r="WYF1" s="703"/>
      <c r="WYG1" s="703"/>
      <c r="WYH1" s="703"/>
      <c r="WYI1" s="703"/>
      <c r="WYJ1" s="703"/>
      <c r="WYK1" s="703"/>
      <c r="WYL1" s="703"/>
      <c r="WYM1" s="703"/>
      <c r="WYN1" s="703"/>
      <c r="WYO1" s="703"/>
      <c r="WYP1" s="703"/>
      <c r="WYQ1" s="703"/>
      <c r="WYR1" s="703"/>
      <c r="WYS1" s="703"/>
      <c r="WYT1" s="703"/>
      <c r="WYU1" s="703"/>
      <c r="WYV1" s="703"/>
      <c r="WYW1" s="703"/>
      <c r="WYX1" s="703"/>
      <c r="WYY1" s="703"/>
      <c r="WYZ1" s="703"/>
      <c r="WZA1" s="703"/>
      <c r="WZB1" s="703"/>
      <c r="WZC1" s="703"/>
      <c r="WZD1" s="703"/>
      <c r="WZE1" s="703"/>
      <c r="WZF1" s="703"/>
      <c r="WZG1" s="703"/>
      <c r="WZH1" s="703"/>
      <c r="WZI1" s="703"/>
      <c r="WZJ1" s="703"/>
      <c r="WZK1" s="703"/>
      <c r="WZL1" s="703"/>
      <c r="WZM1" s="703"/>
      <c r="WZN1" s="703"/>
      <c r="WZO1" s="703"/>
      <c r="WZP1" s="703"/>
      <c r="WZQ1" s="703"/>
      <c r="WZR1" s="703"/>
      <c r="WZS1" s="703"/>
      <c r="WZT1" s="703"/>
      <c r="WZU1" s="703"/>
      <c r="WZV1" s="703"/>
      <c r="WZW1" s="703"/>
      <c r="WZX1" s="703"/>
      <c r="WZY1" s="703"/>
      <c r="WZZ1" s="703"/>
      <c r="XAA1" s="703"/>
      <c r="XAB1" s="703"/>
      <c r="XAC1" s="703"/>
      <c r="XAD1" s="703"/>
      <c r="XAE1" s="703"/>
      <c r="XAF1" s="703"/>
      <c r="XAG1" s="703"/>
      <c r="XAH1" s="703"/>
      <c r="XAI1" s="703"/>
      <c r="XAJ1" s="703"/>
      <c r="XAK1" s="703"/>
      <c r="XAL1" s="703"/>
      <c r="XAM1" s="703"/>
      <c r="XAN1" s="703"/>
      <c r="XAO1" s="703"/>
      <c r="XAP1" s="703"/>
      <c r="XAQ1" s="703"/>
      <c r="XAR1" s="703"/>
      <c r="XAS1" s="703"/>
      <c r="XAT1" s="703"/>
      <c r="XAU1" s="703"/>
      <c r="XAV1" s="703"/>
      <c r="XAW1" s="703"/>
      <c r="XAX1" s="703"/>
      <c r="XAY1" s="703"/>
      <c r="XAZ1" s="703"/>
      <c r="XBA1" s="703"/>
      <c r="XBB1" s="703"/>
      <c r="XBC1" s="703"/>
      <c r="XBD1" s="703"/>
      <c r="XBE1" s="703"/>
      <c r="XBF1" s="703"/>
      <c r="XBG1" s="703"/>
      <c r="XBH1" s="703"/>
      <c r="XBI1" s="703"/>
      <c r="XBJ1" s="703"/>
      <c r="XBK1" s="703"/>
      <c r="XBL1" s="703"/>
      <c r="XBM1" s="703"/>
      <c r="XBN1" s="703"/>
      <c r="XBO1" s="703"/>
      <c r="XBP1" s="703"/>
      <c r="XBQ1" s="703"/>
      <c r="XBR1" s="703"/>
      <c r="XBS1" s="703"/>
      <c r="XBT1" s="703"/>
      <c r="XBU1" s="703"/>
      <c r="XBV1" s="703"/>
      <c r="XBW1" s="703"/>
      <c r="XBX1" s="703"/>
      <c r="XBY1" s="703"/>
      <c r="XBZ1" s="703"/>
      <c r="XCA1" s="703"/>
      <c r="XCB1" s="703"/>
      <c r="XCC1" s="703"/>
      <c r="XCD1" s="703"/>
      <c r="XCE1" s="703"/>
      <c r="XCF1" s="703"/>
      <c r="XCG1" s="703"/>
      <c r="XCH1" s="703"/>
      <c r="XCI1" s="703"/>
      <c r="XCJ1" s="703"/>
      <c r="XCK1" s="703"/>
      <c r="XCL1" s="703"/>
      <c r="XCM1" s="703"/>
      <c r="XCN1" s="703"/>
      <c r="XCO1" s="703"/>
      <c r="XCP1" s="703"/>
      <c r="XCQ1" s="703"/>
      <c r="XCR1" s="703"/>
      <c r="XCS1" s="703"/>
      <c r="XCT1" s="703"/>
      <c r="XCU1" s="703"/>
      <c r="XCV1" s="703"/>
      <c r="XCW1" s="703"/>
      <c r="XCX1" s="703"/>
      <c r="XCY1" s="703"/>
      <c r="XCZ1" s="703"/>
      <c r="XDA1" s="703"/>
      <c r="XDB1" s="703"/>
      <c r="XDC1" s="703"/>
      <c r="XDD1" s="703"/>
      <c r="XDE1" s="703"/>
      <c r="XDF1" s="703"/>
      <c r="XDG1" s="703"/>
      <c r="XDH1" s="703"/>
      <c r="XDI1" s="703"/>
      <c r="XDJ1" s="703"/>
      <c r="XDK1" s="703"/>
      <c r="XDL1" s="703"/>
      <c r="XDM1" s="703"/>
      <c r="XDN1" s="703"/>
      <c r="XDO1" s="703"/>
      <c r="XDP1" s="703"/>
      <c r="XDQ1" s="703"/>
      <c r="XDR1" s="703"/>
      <c r="XDS1" s="703"/>
      <c r="XDT1" s="703"/>
      <c r="XDU1" s="703"/>
      <c r="XDV1" s="703"/>
      <c r="XDW1" s="703"/>
      <c r="XDX1" s="703"/>
      <c r="XDY1" s="703"/>
      <c r="XDZ1" s="703"/>
      <c r="XEA1" s="703"/>
      <c r="XEB1" s="703"/>
      <c r="XEC1" s="703"/>
      <c r="XED1" s="703"/>
      <c r="XEE1" s="703"/>
      <c r="XEF1" s="703"/>
      <c r="XEG1" s="703"/>
      <c r="XEH1" s="703"/>
      <c r="XEI1" s="703"/>
      <c r="XEJ1" s="703"/>
      <c r="XEK1" s="703"/>
      <c r="XEL1" s="703"/>
      <c r="XEM1" s="703"/>
      <c r="XEN1" s="703"/>
      <c r="XEO1" s="703"/>
      <c r="XEP1" s="703"/>
      <c r="XEQ1" s="703"/>
      <c r="XER1" s="703"/>
      <c r="XES1" s="703"/>
      <c r="XET1" s="703"/>
      <c r="XEU1" s="703"/>
      <c r="XEV1" s="703"/>
      <c r="XEW1" s="703"/>
      <c r="XEX1" s="703"/>
      <c r="XEY1" s="703"/>
      <c r="XEZ1" s="703"/>
      <c r="XFA1" s="703"/>
      <c r="XFB1" s="703"/>
      <c r="XFC1" s="703"/>
      <c r="XFD1" s="703"/>
    </row>
    <row r="2" spans="1:16384" ht="20" customHeight="1">
      <c r="A2" s="703"/>
      <c r="B2" s="703"/>
      <c r="C2" s="703"/>
      <c r="D2" s="703"/>
      <c r="E2" s="703"/>
      <c r="F2" s="703"/>
      <c r="G2" s="703"/>
      <c r="H2" s="703"/>
      <c r="I2" s="703"/>
      <c r="J2" s="703"/>
      <c r="K2" s="703"/>
      <c r="L2" s="703"/>
      <c r="M2" s="703"/>
      <c r="N2" s="703"/>
      <c r="O2" s="703"/>
      <c r="P2" s="703"/>
      <c r="Q2" s="703"/>
      <c r="R2" s="703"/>
      <c r="S2" s="703"/>
      <c r="T2" s="703"/>
      <c r="U2" s="703"/>
      <c r="V2" s="703"/>
      <c r="W2" s="703"/>
      <c r="X2" s="703"/>
      <c r="Y2" s="703"/>
      <c r="Z2" s="703"/>
      <c r="AA2" s="703"/>
      <c r="AB2" s="703"/>
      <c r="AC2" s="703"/>
      <c r="AD2" s="703"/>
      <c r="AE2" s="703"/>
      <c r="AF2" s="703"/>
      <c r="AG2" s="703"/>
      <c r="AH2" s="703"/>
      <c r="AI2" s="703"/>
      <c r="AJ2" s="703"/>
      <c r="AK2" s="703"/>
      <c r="AL2" s="703"/>
      <c r="AM2" s="703"/>
      <c r="AN2" s="703"/>
      <c r="AO2" s="703"/>
      <c r="AP2" s="703"/>
      <c r="AQ2" s="703"/>
      <c r="AR2" s="703"/>
      <c r="AS2" s="703"/>
      <c r="AT2" s="703"/>
      <c r="AU2" s="703"/>
      <c r="AV2" s="703"/>
      <c r="AW2" s="703"/>
      <c r="AX2" s="703"/>
      <c r="AY2" s="703"/>
      <c r="AZ2" s="703"/>
      <c r="BA2" s="703"/>
      <c r="BB2" s="703"/>
      <c r="BC2" s="703"/>
      <c r="BD2" s="703"/>
      <c r="BE2" s="703"/>
      <c r="BF2" s="703"/>
      <c r="BG2" s="703"/>
      <c r="BH2" s="703"/>
      <c r="BI2" s="703"/>
      <c r="BJ2" s="703"/>
      <c r="BK2" s="703"/>
      <c r="BL2" s="703"/>
      <c r="BM2" s="703"/>
      <c r="BN2" s="703"/>
      <c r="BO2" s="703"/>
      <c r="BP2" s="703"/>
      <c r="BQ2" s="703"/>
      <c r="BR2" s="703"/>
      <c r="BS2" s="703"/>
      <c r="BT2" s="703"/>
      <c r="BU2" s="703"/>
      <c r="BV2" s="703"/>
      <c r="BW2" s="703"/>
      <c r="BX2" s="703"/>
      <c r="BY2" s="703"/>
      <c r="BZ2" s="703"/>
      <c r="CA2" s="703"/>
      <c r="CB2" s="703"/>
      <c r="CC2" s="703"/>
      <c r="CD2" s="703"/>
      <c r="CE2" s="703"/>
      <c r="CF2" s="703"/>
      <c r="CG2" s="703"/>
      <c r="CH2" s="703"/>
      <c r="CI2" s="703"/>
      <c r="CJ2" s="703"/>
      <c r="CK2" s="703"/>
      <c r="CL2" s="703"/>
      <c r="CM2" s="703"/>
      <c r="CN2" s="703"/>
      <c r="CO2" s="703"/>
      <c r="CP2" s="703"/>
      <c r="CQ2" s="703"/>
      <c r="CR2" s="703"/>
      <c r="CS2" s="703"/>
      <c r="CT2" s="703"/>
      <c r="CU2" s="703"/>
      <c r="CV2" s="703"/>
      <c r="CW2" s="703"/>
      <c r="CX2" s="703"/>
      <c r="CY2" s="703"/>
      <c r="CZ2" s="703"/>
      <c r="DA2" s="703"/>
      <c r="DB2" s="703"/>
      <c r="DC2" s="703"/>
      <c r="DD2" s="703"/>
      <c r="DE2" s="703"/>
      <c r="DF2" s="703"/>
      <c r="DG2" s="703"/>
      <c r="DH2" s="703"/>
      <c r="DI2" s="703"/>
      <c r="DJ2" s="703"/>
      <c r="DK2" s="703"/>
      <c r="DL2" s="703"/>
      <c r="DM2" s="703"/>
      <c r="DN2" s="703"/>
      <c r="DO2" s="703"/>
      <c r="DP2" s="703"/>
      <c r="DQ2" s="703"/>
      <c r="DR2" s="703"/>
      <c r="DS2" s="703"/>
      <c r="DT2" s="703"/>
      <c r="DU2" s="703"/>
      <c r="DV2" s="703"/>
      <c r="DW2" s="703"/>
      <c r="DX2" s="703"/>
      <c r="DY2" s="703"/>
      <c r="DZ2" s="703"/>
      <c r="EA2" s="703"/>
      <c r="EB2" s="703"/>
      <c r="EC2" s="703"/>
      <c r="ED2" s="703"/>
      <c r="EE2" s="703"/>
      <c r="EF2" s="703"/>
      <c r="EG2" s="703"/>
      <c r="EH2" s="703"/>
      <c r="EI2" s="703"/>
      <c r="EJ2" s="703"/>
      <c r="EK2" s="703"/>
      <c r="EL2" s="703"/>
      <c r="EM2" s="703"/>
      <c r="EN2" s="703"/>
      <c r="EO2" s="703"/>
      <c r="EP2" s="703"/>
      <c r="EQ2" s="703"/>
      <c r="ER2" s="703"/>
      <c r="ES2" s="703"/>
      <c r="ET2" s="703"/>
      <c r="EU2" s="703"/>
      <c r="EV2" s="703"/>
      <c r="EW2" s="703"/>
      <c r="EX2" s="703"/>
      <c r="EY2" s="703"/>
      <c r="EZ2" s="703"/>
      <c r="FA2" s="703"/>
      <c r="FB2" s="703"/>
      <c r="FC2" s="703"/>
      <c r="FD2" s="703"/>
      <c r="FE2" s="703"/>
      <c r="FF2" s="703"/>
      <c r="FG2" s="703"/>
      <c r="FH2" s="703"/>
      <c r="FI2" s="703"/>
      <c r="FJ2" s="703"/>
      <c r="FK2" s="703"/>
      <c r="FL2" s="703"/>
      <c r="FM2" s="703"/>
      <c r="FN2" s="703"/>
      <c r="FO2" s="703"/>
      <c r="FP2" s="703"/>
      <c r="FQ2" s="703"/>
      <c r="FR2" s="703"/>
      <c r="FS2" s="703"/>
      <c r="FT2" s="703"/>
      <c r="FU2" s="703"/>
      <c r="FV2" s="703"/>
      <c r="FW2" s="703"/>
      <c r="FX2" s="703"/>
      <c r="FY2" s="703"/>
      <c r="FZ2" s="703"/>
      <c r="GA2" s="703"/>
      <c r="GB2" s="703"/>
      <c r="GC2" s="703"/>
      <c r="GD2" s="703"/>
      <c r="GE2" s="703"/>
      <c r="GF2" s="703"/>
      <c r="GG2" s="703"/>
      <c r="GH2" s="703"/>
      <c r="GI2" s="703"/>
      <c r="GJ2" s="703"/>
      <c r="GK2" s="703"/>
      <c r="GL2" s="703"/>
      <c r="GM2" s="703"/>
      <c r="GN2" s="703"/>
      <c r="GO2" s="703"/>
      <c r="GP2" s="703"/>
      <c r="GQ2" s="703"/>
      <c r="GR2" s="703"/>
      <c r="GS2" s="703"/>
      <c r="GT2" s="703"/>
      <c r="GU2" s="703"/>
      <c r="GV2" s="703"/>
      <c r="GW2" s="703"/>
      <c r="GX2" s="703"/>
      <c r="GY2" s="703"/>
      <c r="GZ2" s="703"/>
      <c r="HA2" s="703"/>
      <c r="HB2" s="703"/>
      <c r="HC2" s="703"/>
      <c r="HD2" s="703"/>
      <c r="HE2" s="703"/>
      <c r="HF2" s="703"/>
      <c r="HG2" s="703"/>
      <c r="HH2" s="703"/>
      <c r="HI2" s="703"/>
      <c r="HJ2" s="703"/>
      <c r="HK2" s="703"/>
      <c r="HL2" s="703"/>
      <c r="HM2" s="703"/>
      <c r="HN2" s="703"/>
      <c r="HO2" s="703"/>
      <c r="HP2" s="703"/>
      <c r="HQ2" s="703"/>
      <c r="HR2" s="703"/>
      <c r="HS2" s="703"/>
      <c r="HT2" s="703"/>
      <c r="HU2" s="703"/>
      <c r="HV2" s="703"/>
      <c r="HW2" s="703"/>
      <c r="HX2" s="703"/>
      <c r="HY2" s="703"/>
      <c r="HZ2" s="703"/>
      <c r="IA2" s="703"/>
      <c r="IB2" s="703"/>
      <c r="IC2" s="703"/>
      <c r="ID2" s="703"/>
      <c r="IE2" s="703"/>
      <c r="IF2" s="703"/>
      <c r="IG2" s="703"/>
      <c r="IH2" s="703"/>
      <c r="II2" s="703"/>
      <c r="IJ2" s="703"/>
      <c r="IK2" s="703"/>
      <c r="IL2" s="703"/>
      <c r="IM2" s="703"/>
      <c r="IN2" s="703"/>
      <c r="IO2" s="703"/>
      <c r="IP2" s="703"/>
      <c r="IQ2" s="703"/>
      <c r="IR2" s="703"/>
      <c r="IS2" s="703"/>
      <c r="IT2" s="703"/>
      <c r="IU2" s="703"/>
      <c r="IV2" s="703"/>
      <c r="IW2" s="703"/>
      <c r="IX2" s="703"/>
      <c r="IY2" s="703"/>
      <c r="IZ2" s="703"/>
      <c r="JA2" s="703"/>
      <c r="JB2" s="703"/>
      <c r="JC2" s="703"/>
      <c r="JD2" s="703"/>
      <c r="JE2" s="703"/>
      <c r="JF2" s="703"/>
      <c r="JG2" s="703"/>
      <c r="JH2" s="703"/>
      <c r="JI2" s="703"/>
      <c r="JJ2" s="703"/>
      <c r="JK2" s="703"/>
      <c r="JL2" s="703"/>
      <c r="JM2" s="703"/>
      <c r="JN2" s="703"/>
      <c r="JO2" s="703"/>
      <c r="JP2" s="703"/>
      <c r="JQ2" s="703"/>
      <c r="JR2" s="703"/>
      <c r="JS2" s="703"/>
      <c r="JT2" s="703"/>
      <c r="JU2" s="703"/>
      <c r="JV2" s="703"/>
      <c r="JW2" s="703"/>
      <c r="JX2" s="703"/>
      <c r="JY2" s="703"/>
      <c r="JZ2" s="703"/>
      <c r="KA2" s="703"/>
      <c r="KB2" s="703"/>
      <c r="KC2" s="703"/>
      <c r="KD2" s="703"/>
      <c r="KE2" s="703"/>
      <c r="KF2" s="703"/>
      <c r="KG2" s="703"/>
      <c r="KH2" s="703"/>
      <c r="KI2" s="703"/>
      <c r="KJ2" s="703"/>
      <c r="KK2" s="703"/>
      <c r="KL2" s="703"/>
      <c r="KM2" s="703"/>
      <c r="KN2" s="703"/>
      <c r="KO2" s="703"/>
      <c r="KP2" s="703"/>
      <c r="KQ2" s="703"/>
      <c r="KR2" s="703"/>
      <c r="KS2" s="703"/>
      <c r="KT2" s="703"/>
      <c r="KU2" s="703"/>
      <c r="KV2" s="703"/>
      <c r="KW2" s="703"/>
      <c r="KX2" s="703"/>
      <c r="KY2" s="703"/>
      <c r="KZ2" s="703"/>
      <c r="LA2" s="703"/>
      <c r="LB2" s="703"/>
      <c r="LC2" s="703"/>
      <c r="LD2" s="703"/>
      <c r="LE2" s="703"/>
      <c r="LF2" s="703"/>
      <c r="LG2" s="703"/>
      <c r="LH2" s="703"/>
      <c r="LI2" s="703"/>
      <c r="LJ2" s="703"/>
      <c r="LK2" s="703"/>
      <c r="LL2" s="703"/>
      <c r="LM2" s="703"/>
      <c r="LN2" s="703"/>
      <c r="LO2" s="703"/>
      <c r="LP2" s="703"/>
      <c r="LQ2" s="703"/>
      <c r="LR2" s="703"/>
      <c r="LS2" s="703"/>
      <c r="LT2" s="703"/>
      <c r="LU2" s="703"/>
      <c r="LV2" s="703"/>
      <c r="LW2" s="703"/>
      <c r="LX2" s="703"/>
      <c r="LY2" s="703"/>
      <c r="LZ2" s="703"/>
      <c r="MA2" s="703"/>
      <c r="MB2" s="703"/>
      <c r="MC2" s="703"/>
      <c r="MD2" s="703"/>
      <c r="ME2" s="703"/>
      <c r="MF2" s="703"/>
      <c r="MG2" s="703"/>
      <c r="MH2" s="703"/>
      <c r="MI2" s="703"/>
      <c r="MJ2" s="703"/>
      <c r="MK2" s="703"/>
      <c r="ML2" s="703"/>
      <c r="MM2" s="703"/>
      <c r="MN2" s="703"/>
      <c r="MO2" s="703"/>
      <c r="MP2" s="703"/>
      <c r="MQ2" s="703"/>
      <c r="MR2" s="703"/>
      <c r="MS2" s="703"/>
      <c r="MT2" s="703"/>
      <c r="MU2" s="703"/>
      <c r="MV2" s="703"/>
      <c r="MW2" s="703"/>
      <c r="MX2" s="703"/>
      <c r="MY2" s="703"/>
      <c r="MZ2" s="703"/>
      <c r="NA2" s="703"/>
      <c r="NB2" s="703"/>
      <c r="NC2" s="703"/>
      <c r="ND2" s="703"/>
      <c r="NE2" s="703"/>
      <c r="NF2" s="703"/>
      <c r="NG2" s="703"/>
      <c r="NH2" s="703"/>
      <c r="NI2" s="703"/>
      <c r="NJ2" s="703"/>
      <c r="NK2" s="703"/>
      <c r="NL2" s="703"/>
      <c r="NM2" s="703"/>
      <c r="NN2" s="703"/>
      <c r="NO2" s="703"/>
      <c r="NP2" s="703"/>
      <c r="NQ2" s="703"/>
      <c r="NR2" s="703"/>
      <c r="NS2" s="703"/>
      <c r="NT2" s="703"/>
      <c r="NU2" s="703"/>
      <c r="NV2" s="703"/>
      <c r="NW2" s="703"/>
      <c r="NX2" s="703"/>
      <c r="NY2" s="703"/>
      <c r="NZ2" s="703"/>
      <c r="OA2" s="703"/>
      <c r="OB2" s="703"/>
      <c r="OC2" s="703"/>
      <c r="OD2" s="703"/>
      <c r="OE2" s="703"/>
      <c r="OF2" s="703"/>
      <c r="OG2" s="703"/>
      <c r="OH2" s="703"/>
      <c r="OI2" s="703"/>
      <c r="OJ2" s="703"/>
      <c r="OK2" s="703"/>
      <c r="OL2" s="703"/>
      <c r="OM2" s="703"/>
      <c r="ON2" s="703"/>
      <c r="OO2" s="703"/>
      <c r="OP2" s="703"/>
      <c r="OQ2" s="703"/>
      <c r="OR2" s="703"/>
      <c r="OS2" s="703"/>
      <c r="OT2" s="703"/>
      <c r="OU2" s="703"/>
      <c r="OV2" s="703"/>
      <c r="OW2" s="703"/>
      <c r="OX2" s="703"/>
      <c r="OY2" s="703"/>
      <c r="OZ2" s="703"/>
      <c r="PA2" s="703"/>
      <c r="PB2" s="703"/>
      <c r="PC2" s="703"/>
      <c r="PD2" s="703"/>
      <c r="PE2" s="703"/>
      <c r="PF2" s="703"/>
      <c r="PG2" s="703"/>
      <c r="PH2" s="703"/>
      <c r="PI2" s="703"/>
      <c r="PJ2" s="703"/>
      <c r="PK2" s="703"/>
      <c r="PL2" s="703"/>
      <c r="PM2" s="703"/>
      <c r="PN2" s="703"/>
      <c r="PO2" s="703"/>
      <c r="PP2" s="703"/>
      <c r="PQ2" s="703"/>
      <c r="PR2" s="703"/>
      <c r="PS2" s="703"/>
      <c r="PT2" s="703"/>
      <c r="PU2" s="703"/>
      <c r="PV2" s="703"/>
      <c r="PW2" s="703"/>
      <c r="PX2" s="703"/>
      <c r="PY2" s="703"/>
      <c r="PZ2" s="703"/>
      <c r="QA2" s="703"/>
      <c r="QB2" s="703"/>
      <c r="QC2" s="703"/>
      <c r="QD2" s="703"/>
      <c r="QE2" s="703"/>
      <c r="QF2" s="703"/>
      <c r="QG2" s="703"/>
      <c r="QH2" s="703"/>
      <c r="QI2" s="703"/>
      <c r="QJ2" s="703"/>
      <c r="QK2" s="703"/>
      <c r="QL2" s="703"/>
      <c r="QM2" s="703"/>
      <c r="QN2" s="703"/>
      <c r="QO2" s="703"/>
      <c r="QP2" s="703"/>
      <c r="QQ2" s="703"/>
      <c r="QR2" s="703"/>
      <c r="QS2" s="703"/>
      <c r="QT2" s="703"/>
      <c r="QU2" s="703"/>
      <c r="QV2" s="703"/>
      <c r="QW2" s="703"/>
      <c r="QX2" s="703"/>
      <c r="QY2" s="703"/>
      <c r="QZ2" s="703"/>
      <c r="RA2" s="703"/>
      <c r="RB2" s="703"/>
      <c r="RC2" s="703"/>
      <c r="RD2" s="703"/>
      <c r="RE2" s="703"/>
      <c r="RF2" s="703"/>
      <c r="RG2" s="703"/>
      <c r="RH2" s="703"/>
      <c r="RI2" s="703"/>
      <c r="RJ2" s="703"/>
      <c r="RK2" s="703"/>
      <c r="RL2" s="703"/>
      <c r="RM2" s="703"/>
      <c r="RN2" s="703"/>
      <c r="RO2" s="703"/>
      <c r="RP2" s="703"/>
      <c r="RQ2" s="703"/>
      <c r="RR2" s="703"/>
      <c r="RS2" s="703"/>
      <c r="RT2" s="703"/>
      <c r="RU2" s="703"/>
      <c r="RV2" s="703"/>
      <c r="RW2" s="703"/>
      <c r="RX2" s="703"/>
      <c r="RY2" s="703"/>
      <c r="RZ2" s="703"/>
      <c r="SA2" s="703"/>
      <c r="SB2" s="703"/>
      <c r="SC2" s="703"/>
      <c r="SD2" s="703"/>
      <c r="SE2" s="703"/>
      <c r="SF2" s="703"/>
      <c r="SG2" s="703"/>
      <c r="SH2" s="703"/>
      <c r="SI2" s="703"/>
      <c r="SJ2" s="703"/>
      <c r="SK2" s="703"/>
      <c r="SL2" s="703"/>
      <c r="SM2" s="703"/>
      <c r="SN2" s="703"/>
      <c r="SO2" s="703"/>
      <c r="SP2" s="703"/>
      <c r="SQ2" s="703"/>
      <c r="SR2" s="703"/>
      <c r="SS2" s="703"/>
      <c r="ST2" s="703"/>
      <c r="SU2" s="703"/>
      <c r="SV2" s="703"/>
      <c r="SW2" s="703"/>
      <c r="SX2" s="703"/>
      <c r="SY2" s="703"/>
      <c r="SZ2" s="703"/>
      <c r="TA2" s="703"/>
      <c r="TB2" s="703"/>
      <c r="TC2" s="703"/>
      <c r="TD2" s="703"/>
      <c r="TE2" s="703"/>
      <c r="TF2" s="703"/>
      <c r="TG2" s="703"/>
      <c r="TH2" s="703"/>
      <c r="TI2" s="703"/>
      <c r="TJ2" s="703"/>
      <c r="TK2" s="703"/>
      <c r="TL2" s="703"/>
      <c r="TM2" s="703"/>
      <c r="TN2" s="703"/>
      <c r="TO2" s="703"/>
      <c r="TP2" s="703"/>
      <c r="TQ2" s="703"/>
      <c r="TR2" s="703"/>
      <c r="TS2" s="703"/>
      <c r="TT2" s="703"/>
      <c r="TU2" s="703"/>
      <c r="TV2" s="703"/>
      <c r="TW2" s="703"/>
      <c r="TX2" s="703"/>
      <c r="TY2" s="703"/>
      <c r="TZ2" s="703"/>
      <c r="UA2" s="703"/>
      <c r="UB2" s="703"/>
      <c r="UC2" s="703"/>
      <c r="UD2" s="703"/>
      <c r="UE2" s="703"/>
      <c r="UF2" s="703"/>
      <c r="UG2" s="703"/>
      <c r="UH2" s="703"/>
      <c r="UI2" s="703"/>
      <c r="UJ2" s="703"/>
      <c r="UK2" s="703"/>
      <c r="UL2" s="703"/>
      <c r="UM2" s="703"/>
      <c r="UN2" s="703"/>
      <c r="UO2" s="703"/>
      <c r="UP2" s="703"/>
      <c r="UQ2" s="703"/>
      <c r="UR2" s="703"/>
      <c r="US2" s="703"/>
      <c r="UT2" s="703"/>
      <c r="UU2" s="703"/>
      <c r="UV2" s="703"/>
      <c r="UW2" s="703"/>
      <c r="UX2" s="703"/>
      <c r="UY2" s="703"/>
      <c r="UZ2" s="703"/>
      <c r="VA2" s="703"/>
      <c r="VB2" s="703"/>
      <c r="VC2" s="703"/>
      <c r="VD2" s="703"/>
      <c r="VE2" s="703"/>
      <c r="VF2" s="703"/>
      <c r="VG2" s="703"/>
      <c r="VH2" s="703"/>
      <c r="VI2" s="703"/>
      <c r="VJ2" s="703"/>
      <c r="VK2" s="703"/>
      <c r="VL2" s="703"/>
      <c r="VM2" s="703"/>
      <c r="VN2" s="703"/>
      <c r="VO2" s="703"/>
      <c r="VP2" s="703"/>
      <c r="VQ2" s="703"/>
      <c r="VR2" s="703"/>
      <c r="VS2" s="703"/>
      <c r="VT2" s="703"/>
      <c r="VU2" s="703"/>
      <c r="VV2" s="703"/>
      <c r="VW2" s="703"/>
      <c r="VX2" s="703"/>
      <c r="VY2" s="703"/>
      <c r="VZ2" s="703"/>
      <c r="WA2" s="703"/>
      <c r="WB2" s="703"/>
      <c r="WC2" s="703"/>
      <c r="WD2" s="703"/>
      <c r="WE2" s="703"/>
      <c r="WF2" s="703"/>
      <c r="WG2" s="703"/>
      <c r="WH2" s="703"/>
      <c r="WI2" s="703"/>
      <c r="WJ2" s="703"/>
      <c r="WK2" s="703"/>
      <c r="WL2" s="703"/>
      <c r="WM2" s="703"/>
      <c r="WN2" s="703"/>
      <c r="WO2" s="703"/>
      <c r="WP2" s="703"/>
      <c r="WQ2" s="703"/>
      <c r="WR2" s="703"/>
      <c r="WS2" s="703"/>
      <c r="WT2" s="703"/>
      <c r="WU2" s="703"/>
      <c r="WV2" s="703"/>
      <c r="WW2" s="703"/>
      <c r="WX2" s="703"/>
      <c r="WY2" s="703"/>
      <c r="WZ2" s="703"/>
      <c r="XA2" s="703"/>
      <c r="XB2" s="703"/>
      <c r="XC2" s="703"/>
      <c r="XD2" s="703"/>
      <c r="XE2" s="703"/>
      <c r="XF2" s="703"/>
      <c r="XG2" s="703"/>
      <c r="XH2" s="703"/>
      <c r="XI2" s="703"/>
      <c r="XJ2" s="703"/>
      <c r="XK2" s="703"/>
      <c r="XL2" s="703"/>
      <c r="XM2" s="703"/>
      <c r="XN2" s="703"/>
      <c r="XO2" s="703"/>
      <c r="XP2" s="703"/>
      <c r="XQ2" s="703"/>
      <c r="XR2" s="703"/>
      <c r="XS2" s="703"/>
      <c r="XT2" s="703"/>
      <c r="XU2" s="703"/>
      <c r="XV2" s="703"/>
      <c r="XW2" s="703"/>
      <c r="XX2" s="703"/>
      <c r="XY2" s="703"/>
      <c r="XZ2" s="703"/>
      <c r="YA2" s="703"/>
      <c r="YB2" s="703"/>
      <c r="YC2" s="703"/>
      <c r="YD2" s="703"/>
      <c r="YE2" s="703"/>
      <c r="YF2" s="703"/>
      <c r="YG2" s="703"/>
      <c r="YH2" s="703"/>
      <c r="YI2" s="703"/>
      <c r="YJ2" s="703"/>
      <c r="YK2" s="703"/>
      <c r="YL2" s="703"/>
      <c r="YM2" s="703"/>
      <c r="YN2" s="703"/>
      <c r="YO2" s="703"/>
      <c r="YP2" s="703"/>
      <c r="YQ2" s="703"/>
      <c r="YR2" s="703"/>
      <c r="YS2" s="703"/>
      <c r="YT2" s="703"/>
      <c r="YU2" s="703"/>
      <c r="YV2" s="703"/>
      <c r="YW2" s="703"/>
      <c r="YX2" s="703"/>
      <c r="YY2" s="703"/>
      <c r="YZ2" s="703"/>
      <c r="ZA2" s="703"/>
      <c r="ZB2" s="703"/>
      <c r="ZC2" s="703"/>
      <c r="ZD2" s="703"/>
      <c r="ZE2" s="703"/>
      <c r="ZF2" s="703"/>
      <c r="ZG2" s="703"/>
      <c r="ZH2" s="703"/>
      <c r="ZI2" s="703"/>
      <c r="ZJ2" s="703"/>
      <c r="ZK2" s="703"/>
      <c r="ZL2" s="703"/>
      <c r="ZM2" s="703"/>
      <c r="ZN2" s="703"/>
      <c r="ZO2" s="703"/>
      <c r="ZP2" s="703"/>
      <c r="ZQ2" s="703"/>
      <c r="ZR2" s="703"/>
      <c r="ZS2" s="703"/>
      <c r="ZT2" s="703"/>
      <c r="ZU2" s="703"/>
      <c r="ZV2" s="703"/>
      <c r="ZW2" s="703"/>
      <c r="ZX2" s="703"/>
      <c r="ZY2" s="703"/>
      <c r="ZZ2" s="703"/>
      <c r="AAA2" s="703"/>
      <c r="AAB2" s="703"/>
      <c r="AAC2" s="703"/>
      <c r="AAD2" s="703"/>
      <c r="AAE2" s="703"/>
      <c r="AAF2" s="703"/>
      <c r="AAG2" s="703"/>
      <c r="AAH2" s="703"/>
      <c r="AAI2" s="703"/>
      <c r="AAJ2" s="703"/>
      <c r="AAK2" s="703"/>
      <c r="AAL2" s="703"/>
      <c r="AAM2" s="703"/>
      <c r="AAN2" s="703"/>
      <c r="AAO2" s="703"/>
      <c r="AAP2" s="703"/>
      <c r="AAQ2" s="703"/>
      <c r="AAR2" s="703"/>
      <c r="AAS2" s="703"/>
      <c r="AAT2" s="703"/>
      <c r="AAU2" s="703"/>
      <c r="AAV2" s="703"/>
      <c r="AAW2" s="703"/>
      <c r="AAX2" s="703"/>
      <c r="AAY2" s="703"/>
      <c r="AAZ2" s="703"/>
      <c r="ABA2" s="703"/>
      <c r="ABB2" s="703"/>
      <c r="ABC2" s="703"/>
      <c r="ABD2" s="703"/>
      <c r="ABE2" s="703"/>
      <c r="ABF2" s="703"/>
      <c r="ABG2" s="703"/>
      <c r="ABH2" s="703"/>
      <c r="ABI2" s="703"/>
      <c r="ABJ2" s="703"/>
      <c r="ABK2" s="703"/>
      <c r="ABL2" s="703"/>
      <c r="ABM2" s="703"/>
      <c r="ABN2" s="703"/>
      <c r="ABO2" s="703"/>
      <c r="ABP2" s="703"/>
      <c r="ABQ2" s="703"/>
      <c r="ABR2" s="703"/>
      <c r="ABS2" s="703"/>
      <c r="ABT2" s="703"/>
      <c r="ABU2" s="703"/>
      <c r="ABV2" s="703"/>
      <c r="ABW2" s="703"/>
      <c r="ABX2" s="703"/>
      <c r="ABY2" s="703"/>
      <c r="ABZ2" s="703"/>
      <c r="ACA2" s="703"/>
      <c r="ACB2" s="703"/>
      <c r="ACC2" s="703"/>
      <c r="ACD2" s="703"/>
      <c r="ACE2" s="703"/>
      <c r="ACF2" s="703"/>
      <c r="ACG2" s="703"/>
      <c r="ACH2" s="703"/>
      <c r="ACI2" s="703"/>
      <c r="ACJ2" s="703"/>
      <c r="ACK2" s="703"/>
      <c r="ACL2" s="703"/>
      <c r="ACM2" s="703"/>
      <c r="ACN2" s="703"/>
      <c r="ACO2" s="703"/>
      <c r="ACP2" s="703"/>
      <c r="ACQ2" s="703"/>
      <c r="ACR2" s="703"/>
      <c r="ACS2" s="703"/>
      <c r="ACT2" s="703"/>
      <c r="ACU2" s="703"/>
      <c r="ACV2" s="703"/>
      <c r="ACW2" s="703"/>
      <c r="ACX2" s="703"/>
      <c r="ACY2" s="703"/>
      <c r="ACZ2" s="703"/>
      <c r="ADA2" s="703"/>
      <c r="ADB2" s="703"/>
      <c r="ADC2" s="703"/>
      <c r="ADD2" s="703"/>
      <c r="ADE2" s="703"/>
      <c r="ADF2" s="703"/>
      <c r="ADG2" s="703"/>
      <c r="ADH2" s="703"/>
      <c r="ADI2" s="703"/>
      <c r="ADJ2" s="703"/>
      <c r="ADK2" s="703"/>
      <c r="ADL2" s="703"/>
      <c r="ADM2" s="703"/>
      <c r="ADN2" s="703"/>
      <c r="ADO2" s="703"/>
      <c r="ADP2" s="703"/>
      <c r="ADQ2" s="703"/>
      <c r="ADR2" s="703"/>
      <c r="ADS2" s="703"/>
      <c r="ADT2" s="703"/>
      <c r="ADU2" s="703"/>
      <c r="ADV2" s="703"/>
      <c r="ADW2" s="703"/>
      <c r="ADX2" s="703"/>
      <c r="ADY2" s="703"/>
      <c r="ADZ2" s="703"/>
      <c r="AEA2" s="703"/>
      <c r="AEB2" s="703"/>
      <c r="AEC2" s="703"/>
      <c r="AED2" s="703"/>
      <c r="AEE2" s="703"/>
      <c r="AEF2" s="703"/>
      <c r="AEG2" s="703"/>
      <c r="AEH2" s="703"/>
      <c r="AEI2" s="703"/>
      <c r="AEJ2" s="703"/>
      <c r="AEK2" s="703"/>
      <c r="AEL2" s="703"/>
      <c r="AEM2" s="703"/>
      <c r="AEN2" s="703"/>
      <c r="AEO2" s="703"/>
      <c r="AEP2" s="703"/>
      <c r="AEQ2" s="703"/>
      <c r="AER2" s="703"/>
      <c r="AES2" s="703"/>
      <c r="AET2" s="703"/>
      <c r="AEU2" s="703"/>
      <c r="AEV2" s="703"/>
      <c r="AEW2" s="703"/>
      <c r="AEX2" s="703"/>
      <c r="AEY2" s="703"/>
      <c r="AEZ2" s="703"/>
      <c r="AFA2" s="703"/>
      <c r="AFB2" s="703"/>
      <c r="AFC2" s="703"/>
      <c r="AFD2" s="703"/>
      <c r="AFE2" s="703"/>
      <c r="AFF2" s="703"/>
      <c r="AFG2" s="703"/>
      <c r="AFH2" s="703"/>
      <c r="AFI2" s="703"/>
      <c r="AFJ2" s="703"/>
      <c r="AFK2" s="703"/>
      <c r="AFL2" s="703"/>
      <c r="AFM2" s="703"/>
      <c r="AFN2" s="703"/>
      <c r="AFO2" s="703"/>
      <c r="AFP2" s="703"/>
      <c r="AFQ2" s="703"/>
      <c r="AFR2" s="703"/>
      <c r="AFS2" s="703"/>
      <c r="AFT2" s="703"/>
      <c r="AFU2" s="703"/>
      <c r="AFV2" s="703"/>
      <c r="AFW2" s="703"/>
      <c r="AFX2" s="703"/>
      <c r="AFY2" s="703"/>
      <c r="AFZ2" s="703"/>
      <c r="AGA2" s="703"/>
      <c r="AGB2" s="703"/>
      <c r="AGC2" s="703"/>
      <c r="AGD2" s="703"/>
      <c r="AGE2" s="703"/>
      <c r="AGF2" s="703"/>
      <c r="AGG2" s="703"/>
      <c r="AGH2" s="703"/>
      <c r="AGI2" s="703"/>
      <c r="AGJ2" s="703"/>
      <c r="AGK2" s="703"/>
      <c r="AGL2" s="703"/>
      <c r="AGM2" s="703"/>
      <c r="AGN2" s="703"/>
      <c r="AGO2" s="703"/>
      <c r="AGP2" s="703"/>
      <c r="AGQ2" s="703"/>
      <c r="AGR2" s="703"/>
      <c r="AGS2" s="703"/>
      <c r="AGT2" s="703"/>
      <c r="AGU2" s="703"/>
      <c r="AGV2" s="703"/>
      <c r="AGW2" s="703"/>
      <c r="AGX2" s="703"/>
      <c r="AGY2" s="703"/>
      <c r="AGZ2" s="703"/>
      <c r="AHA2" s="703"/>
      <c r="AHB2" s="703"/>
      <c r="AHC2" s="703"/>
      <c r="AHD2" s="703"/>
      <c r="AHE2" s="703"/>
      <c r="AHF2" s="703"/>
      <c r="AHG2" s="703"/>
      <c r="AHH2" s="703"/>
      <c r="AHI2" s="703"/>
      <c r="AHJ2" s="703"/>
      <c r="AHK2" s="703"/>
      <c r="AHL2" s="703"/>
      <c r="AHM2" s="703"/>
      <c r="AHN2" s="703"/>
      <c r="AHO2" s="703"/>
      <c r="AHP2" s="703"/>
      <c r="AHQ2" s="703"/>
      <c r="AHR2" s="703"/>
      <c r="AHS2" s="703"/>
      <c r="AHT2" s="703"/>
      <c r="AHU2" s="703"/>
      <c r="AHV2" s="703"/>
      <c r="AHW2" s="703"/>
      <c r="AHX2" s="703"/>
      <c r="AHY2" s="703"/>
      <c r="AHZ2" s="703"/>
      <c r="AIA2" s="703"/>
      <c r="AIB2" s="703"/>
      <c r="AIC2" s="703"/>
      <c r="AID2" s="703"/>
      <c r="AIE2" s="703"/>
      <c r="AIF2" s="703"/>
      <c r="AIG2" s="703"/>
      <c r="AIH2" s="703"/>
      <c r="AII2" s="703"/>
      <c r="AIJ2" s="703"/>
      <c r="AIK2" s="703"/>
      <c r="AIL2" s="703"/>
      <c r="AIM2" s="703"/>
      <c r="AIN2" s="703"/>
      <c r="AIO2" s="703"/>
      <c r="AIP2" s="703"/>
      <c r="AIQ2" s="703"/>
      <c r="AIR2" s="703"/>
      <c r="AIS2" s="703"/>
      <c r="AIT2" s="703"/>
      <c r="AIU2" s="703"/>
      <c r="AIV2" s="703"/>
      <c r="AIW2" s="703"/>
      <c r="AIX2" s="703"/>
      <c r="AIY2" s="703"/>
      <c r="AIZ2" s="703"/>
      <c r="AJA2" s="703"/>
      <c r="AJB2" s="703"/>
      <c r="AJC2" s="703"/>
      <c r="AJD2" s="703"/>
      <c r="AJE2" s="703"/>
      <c r="AJF2" s="703"/>
      <c r="AJG2" s="703"/>
      <c r="AJH2" s="703"/>
      <c r="AJI2" s="703"/>
      <c r="AJJ2" s="703"/>
      <c r="AJK2" s="703"/>
      <c r="AJL2" s="703"/>
      <c r="AJM2" s="703"/>
      <c r="AJN2" s="703"/>
      <c r="AJO2" s="703"/>
      <c r="AJP2" s="703"/>
      <c r="AJQ2" s="703"/>
      <c r="AJR2" s="703"/>
      <c r="AJS2" s="703"/>
      <c r="AJT2" s="703"/>
      <c r="AJU2" s="703"/>
      <c r="AJV2" s="703"/>
      <c r="AJW2" s="703"/>
      <c r="AJX2" s="703"/>
      <c r="AJY2" s="703"/>
      <c r="AJZ2" s="703"/>
      <c r="AKA2" s="703"/>
      <c r="AKB2" s="703"/>
      <c r="AKC2" s="703"/>
      <c r="AKD2" s="703"/>
      <c r="AKE2" s="703"/>
      <c r="AKF2" s="703"/>
      <c r="AKG2" s="703"/>
      <c r="AKH2" s="703"/>
      <c r="AKI2" s="703"/>
      <c r="AKJ2" s="703"/>
      <c r="AKK2" s="703"/>
      <c r="AKL2" s="703"/>
      <c r="AKM2" s="703"/>
      <c r="AKN2" s="703"/>
      <c r="AKO2" s="703"/>
      <c r="AKP2" s="703"/>
      <c r="AKQ2" s="703"/>
      <c r="AKR2" s="703"/>
      <c r="AKS2" s="703"/>
      <c r="AKT2" s="703"/>
      <c r="AKU2" s="703"/>
      <c r="AKV2" s="703"/>
      <c r="AKW2" s="703"/>
      <c r="AKX2" s="703"/>
      <c r="AKY2" s="703"/>
      <c r="AKZ2" s="703"/>
      <c r="ALA2" s="703"/>
      <c r="ALB2" s="703"/>
      <c r="ALC2" s="703"/>
      <c r="ALD2" s="703"/>
      <c r="ALE2" s="703"/>
      <c r="ALF2" s="703"/>
      <c r="ALG2" s="703"/>
      <c r="ALH2" s="703"/>
      <c r="ALI2" s="703"/>
      <c r="ALJ2" s="703"/>
      <c r="ALK2" s="703"/>
      <c r="ALL2" s="703"/>
      <c r="ALM2" s="703"/>
      <c r="ALN2" s="703"/>
      <c r="ALO2" s="703"/>
      <c r="ALP2" s="703"/>
      <c r="ALQ2" s="703"/>
      <c r="ALR2" s="703"/>
      <c r="ALS2" s="703"/>
      <c r="ALT2" s="703"/>
      <c r="ALU2" s="703"/>
      <c r="ALV2" s="703"/>
      <c r="ALW2" s="703"/>
      <c r="ALX2" s="703"/>
      <c r="ALY2" s="703"/>
      <c r="ALZ2" s="703"/>
      <c r="AMA2" s="703"/>
      <c r="AMB2" s="703"/>
      <c r="AMC2" s="703"/>
      <c r="AMD2" s="703"/>
      <c r="AME2" s="703"/>
      <c r="AMF2" s="703"/>
      <c r="AMG2" s="703"/>
      <c r="AMH2" s="703"/>
      <c r="AMI2" s="703"/>
      <c r="AMJ2" s="703"/>
      <c r="AMK2" s="703"/>
      <c r="AML2" s="703"/>
      <c r="AMM2" s="703"/>
      <c r="AMN2" s="703"/>
      <c r="AMO2" s="703"/>
      <c r="AMP2" s="703"/>
      <c r="AMQ2" s="703"/>
      <c r="AMR2" s="703"/>
      <c r="AMS2" s="703"/>
      <c r="AMT2" s="703"/>
      <c r="AMU2" s="703"/>
      <c r="AMV2" s="703"/>
      <c r="AMW2" s="703"/>
      <c r="AMX2" s="703"/>
      <c r="AMY2" s="703"/>
      <c r="AMZ2" s="703"/>
      <c r="ANA2" s="703"/>
      <c r="ANB2" s="703"/>
      <c r="ANC2" s="703"/>
      <c r="AND2" s="703"/>
      <c r="ANE2" s="703"/>
      <c r="ANF2" s="703"/>
      <c r="ANG2" s="703"/>
      <c r="ANH2" s="703"/>
      <c r="ANI2" s="703"/>
      <c r="ANJ2" s="703"/>
      <c r="ANK2" s="703"/>
      <c r="ANL2" s="703"/>
      <c r="ANM2" s="703"/>
      <c r="ANN2" s="703"/>
      <c r="ANO2" s="703"/>
      <c r="ANP2" s="703"/>
      <c r="ANQ2" s="703"/>
      <c r="ANR2" s="703"/>
      <c r="ANS2" s="703"/>
      <c r="ANT2" s="703"/>
      <c r="ANU2" s="703"/>
      <c r="ANV2" s="703"/>
      <c r="ANW2" s="703"/>
      <c r="ANX2" s="703"/>
      <c r="ANY2" s="703"/>
      <c r="ANZ2" s="703"/>
      <c r="AOA2" s="703"/>
      <c r="AOB2" s="703"/>
      <c r="AOC2" s="703"/>
      <c r="AOD2" s="703"/>
      <c r="AOE2" s="703"/>
      <c r="AOF2" s="703"/>
      <c r="AOG2" s="703"/>
      <c r="AOH2" s="703"/>
      <c r="AOI2" s="703"/>
      <c r="AOJ2" s="703"/>
      <c r="AOK2" s="703"/>
      <c r="AOL2" s="703"/>
      <c r="AOM2" s="703"/>
      <c r="AON2" s="703"/>
      <c r="AOO2" s="703"/>
      <c r="AOP2" s="703"/>
      <c r="AOQ2" s="703"/>
      <c r="AOR2" s="703"/>
      <c r="AOS2" s="703"/>
      <c r="AOT2" s="703"/>
      <c r="AOU2" s="703"/>
      <c r="AOV2" s="703"/>
      <c r="AOW2" s="703"/>
      <c r="AOX2" s="703"/>
      <c r="AOY2" s="703"/>
      <c r="AOZ2" s="703"/>
      <c r="APA2" s="703"/>
      <c r="APB2" s="703"/>
      <c r="APC2" s="703"/>
      <c r="APD2" s="703"/>
      <c r="APE2" s="703"/>
      <c r="APF2" s="703"/>
      <c r="APG2" s="703"/>
      <c r="APH2" s="703"/>
      <c r="API2" s="703"/>
      <c r="APJ2" s="703"/>
      <c r="APK2" s="703"/>
      <c r="APL2" s="703"/>
      <c r="APM2" s="703"/>
      <c r="APN2" s="703"/>
      <c r="APO2" s="703"/>
      <c r="APP2" s="703"/>
      <c r="APQ2" s="703"/>
      <c r="APR2" s="703"/>
      <c r="APS2" s="703"/>
      <c r="APT2" s="703"/>
      <c r="APU2" s="703"/>
      <c r="APV2" s="703"/>
      <c r="APW2" s="703"/>
      <c r="APX2" s="703"/>
      <c r="APY2" s="703"/>
      <c r="APZ2" s="703"/>
      <c r="AQA2" s="703"/>
      <c r="AQB2" s="703"/>
      <c r="AQC2" s="703"/>
      <c r="AQD2" s="703"/>
      <c r="AQE2" s="703"/>
      <c r="AQF2" s="703"/>
      <c r="AQG2" s="703"/>
      <c r="AQH2" s="703"/>
      <c r="AQI2" s="703"/>
      <c r="AQJ2" s="703"/>
      <c r="AQK2" s="703"/>
      <c r="AQL2" s="703"/>
      <c r="AQM2" s="703"/>
      <c r="AQN2" s="703"/>
      <c r="AQO2" s="703"/>
      <c r="AQP2" s="703"/>
      <c r="AQQ2" s="703"/>
      <c r="AQR2" s="703"/>
      <c r="AQS2" s="703"/>
      <c r="AQT2" s="703"/>
      <c r="AQU2" s="703"/>
      <c r="AQV2" s="703"/>
      <c r="AQW2" s="703"/>
      <c r="AQX2" s="703"/>
      <c r="AQY2" s="703"/>
      <c r="AQZ2" s="703"/>
      <c r="ARA2" s="703"/>
      <c r="ARB2" s="703"/>
      <c r="ARC2" s="703"/>
      <c r="ARD2" s="703"/>
      <c r="ARE2" s="703"/>
      <c r="ARF2" s="703"/>
      <c r="ARG2" s="703"/>
      <c r="ARH2" s="703"/>
      <c r="ARI2" s="703"/>
      <c r="ARJ2" s="703"/>
      <c r="ARK2" s="703"/>
      <c r="ARL2" s="703"/>
      <c r="ARM2" s="703"/>
      <c r="ARN2" s="703"/>
      <c r="ARO2" s="703"/>
      <c r="ARP2" s="703"/>
      <c r="ARQ2" s="703"/>
      <c r="ARR2" s="703"/>
      <c r="ARS2" s="703"/>
      <c r="ART2" s="703"/>
      <c r="ARU2" s="703"/>
      <c r="ARV2" s="703"/>
      <c r="ARW2" s="703"/>
      <c r="ARX2" s="703"/>
      <c r="ARY2" s="703"/>
      <c r="ARZ2" s="703"/>
      <c r="ASA2" s="703"/>
      <c r="ASB2" s="703"/>
      <c r="ASC2" s="703"/>
      <c r="ASD2" s="703"/>
      <c r="ASE2" s="703"/>
      <c r="ASF2" s="703"/>
      <c r="ASG2" s="703"/>
      <c r="ASH2" s="703"/>
      <c r="ASI2" s="703"/>
      <c r="ASJ2" s="703"/>
      <c r="ASK2" s="703"/>
      <c r="ASL2" s="703"/>
      <c r="ASM2" s="703"/>
      <c r="ASN2" s="703"/>
      <c r="ASO2" s="703"/>
      <c r="ASP2" s="703"/>
      <c r="ASQ2" s="703"/>
      <c r="ASR2" s="703"/>
      <c r="ASS2" s="703"/>
      <c r="AST2" s="703"/>
      <c r="ASU2" s="703"/>
      <c r="ASV2" s="703"/>
      <c r="ASW2" s="703"/>
      <c r="ASX2" s="703"/>
      <c r="ASY2" s="703"/>
      <c r="ASZ2" s="703"/>
      <c r="ATA2" s="703"/>
      <c r="ATB2" s="703"/>
      <c r="ATC2" s="703"/>
      <c r="ATD2" s="703"/>
      <c r="ATE2" s="703"/>
      <c r="ATF2" s="703"/>
      <c r="ATG2" s="703"/>
      <c r="ATH2" s="703"/>
      <c r="ATI2" s="703"/>
      <c r="ATJ2" s="703"/>
      <c r="ATK2" s="703"/>
      <c r="ATL2" s="703"/>
      <c r="ATM2" s="703"/>
      <c r="ATN2" s="703"/>
      <c r="ATO2" s="703"/>
      <c r="ATP2" s="703"/>
      <c r="ATQ2" s="703"/>
      <c r="ATR2" s="703"/>
      <c r="ATS2" s="703"/>
      <c r="ATT2" s="703"/>
      <c r="ATU2" s="703"/>
      <c r="ATV2" s="703"/>
      <c r="ATW2" s="703"/>
      <c r="ATX2" s="703"/>
      <c r="ATY2" s="703"/>
      <c r="ATZ2" s="703"/>
      <c r="AUA2" s="703"/>
      <c r="AUB2" s="703"/>
      <c r="AUC2" s="703"/>
      <c r="AUD2" s="703"/>
      <c r="AUE2" s="703"/>
      <c r="AUF2" s="703"/>
      <c r="AUG2" s="703"/>
      <c r="AUH2" s="703"/>
      <c r="AUI2" s="703"/>
      <c r="AUJ2" s="703"/>
      <c r="AUK2" s="703"/>
      <c r="AUL2" s="703"/>
      <c r="AUM2" s="703"/>
      <c r="AUN2" s="703"/>
      <c r="AUO2" s="703"/>
      <c r="AUP2" s="703"/>
      <c r="AUQ2" s="703"/>
      <c r="AUR2" s="703"/>
      <c r="AUS2" s="703"/>
      <c r="AUT2" s="703"/>
      <c r="AUU2" s="703"/>
      <c r="AUV2" s="703"/>
      <c r="AUW2" s="703"/>
      <c r="AUX2" s="703"/>
      <c r="AUY2" s="703"/>
      <c r="AUZ2" s="703"/>
      <c r="AVA2" s="703"/>
      <c r="AVB2" s="703"/>
      <c r="AVC2" s="703"/>
      <c r="AVD2" s="703"/>
      <c r="AVE2" s="703"/>
      <c r="AVF2" s="703"/>
      <c r="AVG2" s="703"/>
      <c r="AVH2" s="703"/>
      <c r="AVI2" s="703"/>
      <c r="AVJ2" s="703"/>
      <c r="AVK2" s="703"/>
      <c r="AVL2" s="703"/>
      <c r="AVM2" s="703"/>
      <c r="AVN2" s="703"/>
      <c r="AVO2" s="703"/>
      <c r="AVP2" s="703"/>
      <c r="AVQ2" s="703"/>
      <c r="AVR2" s="703"/>
      <c r="AVS2" s="703"/>
      <c r="AVT2" s="703"/>
      <c r="AVU2" s="703"/>
      <c r="AVV2" s="703"/>
      <c r="AVW2" s="703"/>
      <c r="AVX2" s="703"/>
      <c r="AVY2" s="703"/>
      <c r="AVZ2" s="703"/>
      <c r="AWA2" s="703"/>
      <c r="AWB2" s="703"/>
      <c r="AWC2" s="703"/>
      <c r="AWD2" s="703"/>
      <c r="AWE2" s="703"/>
      <c r="AWF2" s="703"/>
      <c r="AWG2" s="703"/>
      <c r="AWH2" s="703"/>
      <c r="AWI2" s="703"/>
      <c r="AWJ2" s="703"/>
      <c r="AWK2" s="703"/>
      <c r="AWL2" s="703"/>
      <c r="AWM2" s="703"/>
      <c r="AWN2" s="703"/>
      <c r="AWO2" s="703"/>
      <c r="AWP2" s="703"/>
      <c r="AWQ2" s="703"/>
      <c r="AWR2" s="703"/>
      <c r="AWS2" s="703"/>
      <c r="AWT2" s="703"/>
      <c r="AWU2" s="703"/>
      <c r="AWV2" s="703"/>
      <c r="AWW2" s="703"/>
      <c r="AWX2" s="703"/>
      <c r="AWY2" s="703"/>
      <c r="AWZ2" s="703"/>
      <c r="AXA2" s="703"/>
      <c r="AXB2" s="703"/>
      <c r="AXC2" s="703"/>
      <c r="AXD2" s="703"/>
      <c r="AXE2" s="703"/>
      <c r="AXF2" s="703"/>
      <c r="AXG2" s="703"/>
      <c r="AXH2" s="703"/>
      <c r="AXI2" s="703"/>
      <c r="AXJ2" s="703"/>
      <c r="AXK2" s="703"/>
      <c r="AXL2" s="703"/>
      <c r="AXM2" s="703"/>
      <c r="AXN2" s="703"/>
      <c r="AXO2" s="703"/>
      <c r="AXP2" s="703"/>
      <c r="AXQ2" s="703"/>
      <c r="AXR2" s="703"/>
      <c r="AXS2" s="703"/>
      <c r="AXT2" s="703"/>
      <c r="AXU2" s="703"/>
      <c r="AXV2" s="703"/>
      <c r="AXW2" s="703"/>
      <c r="AXX2" s="703"/>
      <c r="AXY2" s="703"/>
      <c r="AXZ2" s="703"/>
      <c r="AYA2" s="703"/>
      <c r="AYB2" s="703"/>
      <c r="AYC2" s="703"/>
      <c r="AYD2" s="703"/>
      <c r="AYE2" s="703"/>
      <c r="AYF2" s="703"/>
      <c r="AYG2" s="703"/>
      <c r="AYH2" s="703"/>
      <c r="AYI2" s="703"/>
      <c r="AYJ2" s="703"/>
      <c r="AYK2" s="703"/>
      <c r="AYL2" s="703"/>
      <c r="AYM2" s="703"/>
      <c r="AYN2" s="703"/>
      <c r="AYO2" s="703"/>
      <c r="AYP2" s="703"/>
      <c r="AYQ2" s="703"/>
      <c r="AYR2" s="703"/>
      <c r="AYS2" s="703"/>
      <c r="AYT2" s="703"/>
      <c r="AYU2" s="703"/>
      <c r="AYV2" s="703"/>
      <c r="AYW2" s="703"/>
      <c r="AYX2" s="703"/>
      <c r="AYY2" s="703"/>
      <c r="AYZ2" s="703"/>
      <c r="AZA2" s="703"/>
      <c r="AZB2" s="703"/>
      <c r="AZC2" s="703"/>
      <c r="AZD2" s="703"/>
      <c r="AZE2" s="703"/>
      <c r="AZF2" s="703"/>
      <c r="AZG2" s="703"/>
      <c r="AZH2" s="703"/>
      <c r="AZI2" s="703"/>
      <c r="AZJ2" s="703"/>
      <c r="AZK2" s="703"/>
      <c r="AZL2" s="703"/>
      <c r="AZM2" s="703"/>
      <c r="AZN2" s="703"/>
      <c r="AZO2" s="703"/>
      <c r="AZP2" s="703"/>
      <c r="AZQ2" s="703"/>
      <c r="AZR2" s="703"/>
      <c r="AZS2" s="703"/>
      <c r="AZT2" s="703"/>
      <c r="AZU2" s="703"/>
      <c r="AZV2" s="703"/>
      <c r="AZW2" s="703"/>
      <c r="AZX2" s="703"/>
      <c r="AZY2" s="703"/>
      <c r="AZZ2" s="703"/>
      <c r="BAA2" s="703"/>
      <c r="BAB2" s="703"/>
      <c r="BAC2" s="703"/>
      <c r="BAD2" s="703"/>
      <c r="BAE2" s="703"/>
      <c r="BAF2" s="703"/>
      <c r="BAG2" s="703"/>
      <c r="BAH2" s="703"/>
      <c r="BAI2" s="703"/>
      <c r="BAJ2" s="703"/>
      <c r="BAK2" s="703"/>
      <c r="BAL2" s="703"/>
      <c r="BAM2" s="703"/>
      <c r="BAN2" s="703"/>
      <c r="BAO2" s="703"/>
      <c r="BAP2" s="703"/>
      <c r="BAQ2" s="703"/>
      <c r="BAR2" s="703"/>
      <c r="BAS2" s="703"/>
      <c r="BAT2" s="703"/>
      <c r="BAU2" s="703"/>
      <c r="BAV2" s="703"/>
      <c r="BAW2" s="703"/>
      <c r="BAX2" s="703"/>
      <c r="BAY2" s="703"/>
      <c r="BAZ2" s="703"/>
      <c r="BBA2" s="703"/>
      <c r="BBB2" s="703"/>
      <c r="BBC2" s="703"/>
      <c r="BBD2" s="703"/>
      <c r="BBE2" s="703"/>
      <c r="BBF2" s="703"/>
      <c r="BBG2" s="703"/>
      <c r="BBH2" s="703"/>
      <c r="BBI2" s="703"/>
      <c r="BBJ2" s="703"/>
      <c r="BBK2" s="703"/>
      <c r="BBL2" s="703"/>
      <c r="BBM2" s="703"/>
      <c r="BBN2" s="703"/>
      <c r="BBO2" s="703"/>
      <c r="BBP2" s="703"/>
      <c r="BBQ2" s="703"/>
      <c r="BBR2" s="703"/>
      <c r="BBS2" s="703"/>
      <c r="BBT2" s="703"/>
      <c r="BBU2" s="703"/>
      <c r="BBV2" s="703"/>
      <c r="BBW2" s="703"/>
      <c r="BBX2" s="703"/>
      <c r="BBY2" s="703"/>
      <c r="BBZ2" s="703"/>
      <c r="BCA2" s="703"/>
      <c r="BCB2" s="703"/>
      <c r="BCC2" s="703"/>
      <c r="BCD2" s="703"/>
      <c r="BCE2" s="703"/>
      <c r="BCF2" s="703"/>
      <c r="BCG2" s="703"/>
      <c r="BCH2" s="703"/>
      <c r="BCI2" s="703"/>
      <c r="BCJ2" s="703"/>
      <c r="BCK2" s="703"/>
      <c r="BCL2" s="703"/>
      <c r="BCM2" s="703"/>
      <c r="BCN2" s="703"/>
      <c r="BCO2" s="703"/>
      <c r="BCP2" s="703"/>
      <c r="BCQ2" s="703"/>
      <c r="BCR2" s="703"/>
      <c r="BCS2" s="703"/>
      <c r="BCT2" s="703"/>
      <c r="BCU2" s="703"/>
      <c r="BCV2" s="703"/>
      <c r="BCW2" s="703"/>
      <c r="BCX2" s="703"/>
      <c r="BCY2" s="703"/>
      <c r="BCZ2" s="703"/>
      <c r="BDA2" s="703"/>
      <c r="BDB2" s="703"/>
      <c r="BDC2" s="703"/>
      <c r="BDD2" s="703"/>
      <c r="BDE2" s="703"/>
      <c r="BDF2" s="703"/>
      <c r="BDG2" s="703"/>
      <c r="BDH2" s="703"/>
      <c r="BDI2" s="703"/>
      <c r="BDJ2" s="703"/>
      <c r="BDK2" s="703"/>
      <c r="BDL2" s="703"/>
      <c r="BDM2" s="703"/>
      <c r="BDN2" s="703"/>
      <c r="BDO2" s="703"/>
      <c r="BDP2" s="703"/>
      <c r="BDQ2" s="703"/>
      <c r="BDR2" s="703"/>
      <c r="BDS2" s="703"/>
      <c r="BDT2" s="703"/>
      <c r="BDU2" s="703"/>
      <c r="BDV2" s="703"/>
      <c r="BDW2" s="703"/>
      <c r="BDX2" s="703"/>
      <c r="BDY2" s="703"/>
      <c r="BDZ2" s="703"/>
      <c r="BEA2" s="703"/>
      <c r="BEB2" s="703"/>
      <c r="BEC2" s="703"/>
      <c r="BED2" s="703"/>
      <c r="BEE2" s="703"/>
      <c r="BEF2" s="703"/>
      <c r="BEG2" s="703"/>
      <c r="BEH2" s="703"/>
      <c r="BEI2" s="703"/>
      <c r="BEJ2" s="703"/>
      <c r="BEK2" s="703"/>
      <c r="BEL2" s="703"/>
      <c r="BEM2" s="703"/>
      <c r="BEN2" s="703"/>
      <c r="BEO2" s="703"/>
      <c r="BEP2" s="703"/>
      <c r="BEQ2" s="703"/>
      <c r="BER2" s="703"/>
      <c r="BES2" s="703"/>
      <c r="BET2" s="703"/>
      <c r="BEU2" s="703"/>
      <c r="BEV2" s="703"/>
      <c r="BEW2" s="703"/>
      <c r="BEX2" s="703"/>
      <c r="BEY2" s="703"/>
      <c r="BEZ2" s="703"/>
      <c r="BFA2" s="703"/>
      <c r="BFB2" s="703"/>
      <c r="BFC2" s="703"/>
      <c r="BFD2" s="703"/>
      <c r="BFE2" s="703"/>
      <c r="BFF2" s="703"/>
      <c r="BFG2" s="703"/>
      <c r="BFH2" s="703"/>
      <c r="BFI2" s="703"/>
      <c r="BFJ2" s="703"/>
      <c r="BFK2" s="703"/>
      <c r="BFL2" s="703"/>
      <c r="BFM2" s="703"/>
      <c r="BFN2" s="703"/>
      <c r="BFO2" s="703"/>
      <c r="BFP2" s="703"/>
      <c r="BFQ2" s="703"/>
      <c r="BFR2" s="703"/>
      <c r="BFS2" s="703"/>
      <c r="BFT2" s="703"/>
      <c r="BFU2" s="703"/>
      <c r="BFV2" s="703"/>
      <c r="BFW2" s="703"/>
      <c r="BFX2" s="703"/>
      <c r="BFY2" s="703"/>
      <c r="BFZ2" s="703"/>
      <c r="BGA2" s="703"/>
      <c r="BGB2" s="703"/>
      <c r="BGC2" s="703"/>
      <c r="BGD2" s="703"/>
      <c r="BGE2" s="703"/>
      <c r="BGF2" s="703"/>
      <c r="BGG2" s="703"/>
      <c r="BGH2" s="703"/>
      <c r="BGI2" s="703"/>
      <c r="BGJ2" s="703"/>
      <c r="BGK2" s="703"/>
      <c r="BGL2" s="703"/>
      <c r="BGM2" s="703"/>
      <c r="BGN2" s="703"/>
      <c r="BGO2" s="703"/>
      <c r="BGP2" s="703"/>
      <c r="BGQ2" s="703"/>
      <c r="BGR2" s="703"/>
      <c r="BGS2" s="703"/>
      <c r="BGT2" s="703"/>
      <c r="BGU2" s="703"/>
      <c r="BGV2" s="703"/>
      <c r="BGW2" s="703"/>
      <c r="BGX2" s="703"/>
      <c r="BGY2" s="703"/>
      <c r="BGZ2" s="703"/>
      <c r="BHA2" s="703"/>
      <c r="BHB2" s="703"/>
      <c r="BHC2" s="703"/>
      <c r="BHD2" s="703"/>
      <c r="BHE2" s="703"/>
      <c r="BHF2" s="703"/>
      <c r="BHG2" s="703"/>
      <c r="BHH2" s="703"/>
      <c r="BHI2" s="703"/>
      <c r="BHJ2" s="703"/>
      <c r="BHK2" s="703"/>
      <c r="BHL2" s="703"/>
      <c r="BHM2" s="703"/>
      <c r="BHN2" s="703"/>
      <c r="BHO2" s="703"/>
      <c r="BHP2" s="703"/>
      <c r="BHQ2" s="703"/>
      <c r="BHR2" s="703"/>
      <c r="BHS2" s="703"/>
      <c r="BHT2" s="703"/>
      <c r="BHU2" s="703"/>
      <c r="BHV2" s="703"/>
      <c r="BHW2" s="703"/>
      <c r="BHX2" s="703"/>
      <c r="BHY2" s="703"/>
      <c r="BHZ2" s="703"/>
      <c r="BIA2" s="703"/>
      <c r="BIB2" s="703"/>
      <c r="BIC2" s="703"/>
      <c r="BID2" s="703"/>
      <c r="BIE2" s="703"/>
      <c r="BIF2" s="703"/>
      <c r="BIG2" s="703"/>
      <c r="BIH2" s="703"/>
      <c r="BII2" s="703"/>
      <c r="BIJ2" s="703"/>
      <c r="BIK2" s="703"/>
      <c r="BIL2" s="703"/>
      <c r="BIM2" s="703"/>
      <c r="BIN2" s="703"/>
      <c r="BIO2" s="703"/>
      <c r="BIP2" s="703"/>
      <c r="BIQ2" s="703"/>
      <c r="BIR2" s="703"/>
      <c r="BIS2" s="703"/>
      <c r="BIT2" s="703"/>
      <c r="BIU2" s="703"/>
      <c r="BIV2" s="703"/>
      <c r="BIW2" s="703"/>
      <c r="BIX2" s="703"/>
      <c r="BIY2" s="703"/>
      <c r="BIZ2" s="703"/>
      <c r="BJA2" s="703"/>
      <c r="BJB2" s="703"/>
      <c r="BJC2" s="703"/>
      <c r="BJD2" s="703"/>
      <c r="BJE2" s="703"/>
      <c r="BJF2" s="703"/>
      <c r="BJG2" s="703"/>
      <c r="BJH2" s="703"/>
      <c r="BJI2" s="703"/>
      <c r="BJJ2" s="703"/>
      <c r="BJK2" s="703"/>
      <c r="BJL2" s="703"/>
      <c r="BJM2" s="703"/>
      <c r="BJN2" s="703"/>
      <c r="BJO2" s="703"/>
      <c r="BJP2" s="703"/>
      <c r="BJQ2" s="703"/>
      <c r="BJR2" s="703"/>
      <c r="BJS2" s="703"/>
      <c r="BJT2" s="703"/>
      <c r="BJU2" s="703"/>
      <c r="BJV2" s="703"/>
      <c r="BJW2" s="703"/>
      <c r="BJX2" s="703"/>
      <c r="BJY2" s="703"/>
      <c r="BJZ2" s="703"/>
      <c r="BKA2" s="703"/>
      <c r="BKB2" s="703"/>
      <c r="BKC2" s="703"/>
      <c r="BKD2" s="703"/>
      <c r="BKE2" s="703"/>
      <c r="BKF2" s="703"/>
      <c r="BKG2" s="703"/>
      <c r="BKH2" s="703"/>
      <c r="BKI2" s="703"/>
      <c r="BKJ2" s="703"/>
      <c r="BKK2" s="703"/>
      <c r="BKL2" s="703"/>
      <c r="BKM2" s="703"/>
      <c r="BKN2" s="703"/>
      <c r="BKO2" s="703"/>
      <c r="BKP2" s="703"/>
      <c r="BKQ2" s="703"/>
      <c r="BKR2" s="703"/>
      <c r="BKS2" s="703"/>
      <c r="BKT2" s="703"/>
      <c r="BKU2" s="703"/>
      <c r="BKV2" s="703"/>
      <c r="BKW2" s="703"/>
      <c r="BKX2" s="703"/>
      <c r="BKY2" s="703"/>
      <c r="BKZ2" s="703"/>
      <c r="BLA2" s="703"/>
      <c r="BLB2" s="703"/>
      <c r="BLC2" s="703"/>
      <c r="BLD2" s="703"/>
      <c r="BLE2" s="703"/>
      <c r="BLF2" s="703"/>
      <c r="BLG2" s="703"/>
      <c r="BLH2" s="703"/>
      <c r="BLI2" s="703"/>
      <c r="BLJ2" s="703"/>
      <c r="BLK2" s="703"/>
      <c r="BLL2" s="703"/>
      <c r="BLM2" s="703"/>
      <c r="BLN2" s="703"/>
      <c r="BLO2" s="703"/>
      <c r="BLP2" s="703"/>
      <c r="BLQ2" s="703"/>
      <c r="BLR2" s="703"/>
      <c r="BLS2" s="703"/>
      <c r="BLT2" s="703"/>
      <c r="BLU2" s="703"/>
      <c r="BLV2" s="703"/>
      <c r="BLW2" s="703"/>
      <c r="BLX2" s="703"/>
      <c r="BLY2" s="703"/>
      <c r="BLZ2" s="703"/>
      <c r="BMA2" s="703"/>
      <c r="BMB2" s="703"/>
      <c r="BMC2" s="703"/>
      <c r="BMD2" s="703"/>
      <c r="BME2" s="703"/>
      <c r="BMF2" s="703"/>
      <c r="BMG2" s="703"/>
      <c r="BMH2" s="703"/>
      <c r="BMI2" s="703"/>
      <c r="BMJ2" s="703"/>
      <c r="BMK2" s="703"/>
      <c r="BML2" s="703"/>
      <c r="BMM2" s="703"/>
      <c r="BMN2" s="703"/>
      <c r="BMO2" s="703"/>
      <c r="BMP2" s="703"/>
      <c r="BMQ2" s="703"/>
      <c r="BMR2" s="703"/>
      <c r="BMS2" s="703"/>
      <c r="BMT2" s="703"/>
      <c r="BMU2" s="703"/>
      <c r="BMV2" s="703"/>
      <c r="BMW2" s="703"/>
      <c r="BMX2" s="703"/>
      <c r="BMY2" s="703"/>
      <c r="BMZ2" s="703"/>
      <c r="BNA2" s="703"/>
      <c r="BNB2" s="703"/>
      <c r="BNC2" s="703"/>
      <c r="BND2" s="703"/>
      <c r="BNE2" s="703"/>
      <c r="BNF2" s="703"/>
      <c r="BNG2" s="703"/>
      <c r="BNH2" s="703"/>
      <c r="BNI2" s="703"/>
      <c r="BNJ2" s="703"/>
      <c r="BNK2" s="703"/>
      <c r="BNL2" s="703"/>
      <c r="BNM2" s="703"/>
      <c r="BNN2" s="703"/>
      <c r="BNO2" s="703"/>
      <c r="BNP2" s="703"/>
      <c r="BNQ2" s="703"/>
      <c r="BNR2" s="703"/>
      <c r="BNS2" s="703"/>
      <c r="BNT2" s="703"/>
      <c r="BNU2" s="703"/>
      <c r="BNV2" s="703"/>
      <c r="BNW2" s="703"/>
      <c r="BNX2" s="703"/>
      <c r="BNY2" s="703"/>
      <c r="BNZ2" s="703"/>
      <c r="BOA2" s="703"/>
      <c r="BOB2" s="703"/>
      <c r="BOC2" s="703"/>
      <c r="BOD2" s="703"/>
      <c r="BOE2" s="703"/>
      <c r="BOF2" s="703"/>
      <c r="BOG2" s="703"/>
      <c r="BOH2" s="703"/>
      <c r="BOI2" s="703"/>
      <c r="BOJ2" s="703"/>
      <c r="BOK2" s="703"/>
      <c r="BOL2" s="703"/>
      <c r="BOM2" s="703"/>
      <c r="BON2" s="703"/>
      <c r="BOO2" s="703"/>
      <c r="BOP2" s="703"/>
      <c r="BOQ2" s="703"/>
      <c r="BOR2" s="703"/>
      <c r="BOS2" s="703"/>
      <c r="BOT2" s="703"/>
      <c r="BOU2" s="703"/>
      <c r="BOV2" s="703"/>
      <c r="BOW2" s="703"/>
      <c r="BOX2" s="703"/>
      <c r="BOY2" s="703"/>
      <c r="BOZ2" s="703"/>
      <c r="BPA2" s="703"/>
      <c r="BPB2" s="703"/>
      <c r="BPC2" s="703"/>
      <c r="BPD2" s="703"/>
      <c r="BPE2" s="703"/>
      <c r="BPF2" s="703"/>
      <c r="BPG2" s="703"/>
      <c r="BPH2" s="703"/>
      <c r="BPI2" s="703"/>
      <c r="BPJ2" s="703"/>
      <c r="BPK2" s="703"/>
      <c r="BPL2" s="703"/>
      <c r="BPM2" s="703"/>
      <c r="BPN2" s="703"/>
      <c r="BPO2" s="703"/>
      <c r="BPP2" s="703"/>
      <c r="BPQ2" s="703"/>
      <c r="BPR2" s="703"/>
      <c r="BPS2" s="703"/>
      <c r="BPT2" s="703"/>
      <c r="BPU2" s="703"/>
      <c r="BPV2" s="703"/>
      <c r="BPW2" s="703"/>
      <c r="BPX2" s="703"/>
      <c r="BPY2" s="703"/>
      <c r="BPZ2" s="703"/>
      <c r="BQA2" s="703"/>
      <c r="BQB2" s="703"/>
      <c r="BQC2" s="703"/>
      <c r="BQD2" s="703"/>
      <c r="BQE2" s="703"/>
      <c r="BQF2" s="703"/>
      <c r="BQG2" s="703"/>
      <c r="BQH2" s="703"/>
      <c r="BQI2" s="703"/>
      <c r="BQJ2" s="703"/>
      <c r="BQK2" s="703"/>
      <c r="BQL2" s="703"/>
      <c r="BQM2" s="703"/>
      <c r="BQN2" s="703"/>
      <c r="BQO2" s="703"/>
      <c r="BQP2" s="703"/>
      <c r="BQQ2" s="703"/>
      <c r="BQR2" s="703"/>
      <c r="BQS2" s="703"/>
      <c r="BQT2" s="703"/>
      <c r="BQU2" s="703"/>
      <c r="BQV2" s="703"/>
      <c r="BQW2" s="703"/>
      <c r="BQX2" s="703"/>
      <c r="BQY2" s="703"/>
      <c r="BQZ2" s="703"/>
      <c r="BRA2" s="703"/>
      <c r="BRB2" s="703"/>
      <c r="BRC2" s="703"/>
      <c r="BRD2" s="703"/>
      <c r="BRE2" s="703"/>
      <c r="BRF2" s="703"/>
      <c r="BRG2" s="703"/>
      <c r="BRH2" s="703"/>
      <c r="BRI2" s="703"/>
      <c r="BRJ2" s="703"/>
      <c r="BRK2" s="703"/>
      <c r="BRL2" s="703"/>
      <c r="BRM2" s="703"/>
      <c r="BRN2" s="703"/>
      <c r="BRO2" s="703"/>
      <c r="BRP2" s="703"/>
      <c r="BRQ2" s="703"/>
      <c r="BRR2" s="703"/>
      <c r="BRS2" s="703"/>
      <c r="BRT2" s="703"/>
      <c r="BRU2" s="703"/>
      <c r="BRV2" s="703"/>
      <c r="BRW2" s="703"/>
      <c r="BRX2" s="703"/>
      <c r="BRY2" s="703"/>
      <c r="BRZ2" s="703"/>
      <c r="BSA2" s="703"/>
      <c r="BSB2" s="703"/>
      <c r="BSC2" s="703"/>
      <c r="BSD2" s="703"/>
      <c r="BSE2" s="703"/>
      <c r="BSF2" s="703"/>
      <c r="BSG2" s="703"/>
      <c r="BSH2" s="703"/>
      <c r="BSI2" s="703"/>
      <c r="BSJ2" s="703"/>
      <c r="BSK2" s="703"/>
      <c r="BSL2" s="703"/>
      <c r="BSM2" s="703"/>
      <c r="BSN2" s="703"/>
      <c r="BSO2" s="703"/>
      <c r="BSP2" s="703"/>
      <c r="BSQ2" s="703"/>
      <c r="BSR2" s="703"/>
      <c r="BSS2" s="703"/>
      <c r="BST2" s="703"/>
      <c r="BSU2" s="703"/>
      <c r="BSV2" s="703"/>
      <c r="BSW2" s="703"/>
      <c r="BSX2" s="703"/>
      <c r="BSY2" s="703"/>
      <c r="BSZ2" s="703"/>
      <c r="BTA2" s="703"/>
      <c r="BTB2" s="703"/>
      <c r="BTC2" s="703"/>
      <c r="BTD2" s="703"/>
      <c r="BTE2" s="703"/>
      <c r="BTF2" s="703"/>
      <c r="BTG2" s="703"/>
      <c r="BTH2" s="703"/>
      <c r="BTI2" s="703"/>
      <c r="BTJ2" s="703"/>
      <c r="BTK2" s="703"/>
      <c r="BTL2" s="703"/>
      <c r="BTM2" s="703"/>
      <c r="BTN2" s="703"/>
      <c r="BTO2" s="703"/>
      <c r="BTP2" s="703"/>
      <c r="BTQ2" s="703"/>
      <c r="BTR2" s="703"/>
      <c r="BTS2" s="703"/>
      <c r="BTT2" s="703"/>
      <c r="BTU2" s="703"/>
      <c r="BTV2" s="703"/>
      <c r="BTW2" s="703"/>
      <c r="BTX2" s="703"/>
      <c r="BTY2" s="703"/>
      <c r="BTZ2" s="703"/>
      <c r="BUA2" s="703"/>
      <c r="BUB2" s="703"/>
      <c r="BUC2" s="703"/>
      <c r="BUD2" s="703"/>
      <c r="BUE2" s="703"/>
      <c r="BUF2" s="703"/>
      <c r="BUG2" s="703"/>
      <c r="BUH2" s="703"/>
      <c r="BUI2" s="703"/>
      <c r="BUJ2" s="703"/>
      <c r="BUK2" s="703"/>
      <c r="BUL2" s="703"/>
      <c r="BUM2" s="703"/>
      <c r="BUN2" s="703"/>
      <c r="BUO2" s="703"/>
      <c r="BUP2" s="703"/>
      <c r="BUQ2" s="703"/>
      <c r="BUR2" s="703"/>
      <c r="BUS2" s="703"/>
      <c r="BUT2" s="703"/>
      <c r="BUU2" s="703"/>
      <c r="BUV2" s="703"/>
      <c r="BUW2" s="703"/>
      <c r="BUX2" s="703"/>
      <c r="BUY2" s="703"/>
      <c r="BUZ2" s="703"/>
      <c r="BVA2" s="703"/>
      <c r="BVB2" s="703"/>
      <c r="BVC2" s="703"/>
      <c r="BVD2" s="703"/>
      <c r="BVE2" s="703"/>
      <c r="BVF2" s="703"/>
      <c r="BVG2" s="703"/>
      <c r="BVH2" s="703"/>
      <c r="BVI2" s="703"/>
      <c r="BVJ2" s="703"/>
      <c r="BVK2" s="703"/>
      <c r="BVL2" s="703"/>
      <c r="BVM2" s="703"/>
      <c r="BVN2" s="703"/>
      <c r="BVO2" s="703"/>
      <c r="BVP2" s="703"/>
      <c r="BVQ2" s="703"/>
      <c r="BVR2" s="703"/>
      <c r="BVS2" s="703"/>
      <c r="BVT2" s="703"/>
      <c r="BVU2" s="703"/>
      <c r="BVV2" s="703"/>
      <c r="BVW2" s="703"/>
      <c r="BVX2" s="703"/>
      <c r="BVY2" s="703"/>
      <c r="BVZ2" s="703"/>
      <c r="BWA2" s="703"/>
      <c r="BWB2" s="703"/>
      <c r="BWC2" s="703"/>
      <c r="BWD2" s="703"/>
      <c r="BWE2" s="703"/>
      <c r="BWF2" s="703"/>
      <c r="BWG2" s="703"/>
      <c r="BWH2" s="703"/>
      <c r="BWI2" s="703"/>
      <c r="BWJ2" s="703"/>
      <c r="BWK2" s="703"/>
      <c r="BWL2" s="703"/>
      <c r="BWM2" s="703"/>
      <c r="BWN2" s="703"/>
      <c r="BWO2" s="703"/>
      <c r="BWP2" s="703"/>
      <c r="BWQ2" s="703"/>
      <c r="BWR2" s="703"/>
      <c r="BWS2" s="703"/>
      <c r="BWT2" s="703"/>
      <c r="BWU2" s="703"/>
      <c r="BWV2" s="703"/>
      <c r="BWW2" s="703"/>
      <c r="BWX2" s="703"/>
      <c r="BWY2" s="703"/>
      <c r="BWZ2" s="703"/>
      <c r="BXA2" s="703"/>
      <c r="BXB2" s="703"/>
      <c r="BXC2" s="703"/>
      <c r="BXD2" s="703"/>
      <c r="BXE2" s="703"/>
      <c r="BXF2" s="703"/>
      <c r="BXG2" s="703"/>
      <c r="BXH2" s="703"/>
      <c r="BXI2" s="703"/>
      <c r="BXJ2" s="703"/>
      <c r="BXK2" s="703"/>
      <c r="BXL2" s="703"/>
      <c r="BXM2" s="703"/>
      <c r="BXN2" s="703"/>
      <c r="BXO2" s="703"/>
      <c r="BXP2" s="703"/>
      <c r="BXQ2" s="703"/>
      <c r="BXR2" s="703"/>
      <c r="BXS2" s="703"/>
      <c r="BXT2" s="703"/>
      <c r="BXU2" s="703"/>
      <c r="BXV2" s="703"/>
      <c r="BXW2" s="703"/>
      <c r="BXX2" s="703"/>
      <c r="BXY2" s="703"/>
      <c r="BXZ2" s="703"/>
      <c r="BYA2" s="703"/>
      <c r="BYB2" s="703"/>
      <c r="BYC2" s="703"/>
      <c r="BYD2" s="703"/>
      <c r="BYE2" s="703"/>
      <c r="BYF2" s="703"/>
      <c r="BYG2" s="703"/>
      <c r="BYH2" s="703"/>
      <c r="BYI2" s="703"/>
      <c r="BYJ2" s="703"/>
      <c r="BYK2" s="703"/>
      <c r="BYL2" s="703"/>
      <c r="BYM2" s="703"/>
      <c r="BYN2" s="703"/>
      <c r="BYO2" s="703"/>
      <c r="BYP2" s="703"/>
      <c r="BYQ2" s="703"/>
      <c r="BYR2" s="703"/>
      <c r="BYS2" s="703"/>
      <c r="BYT2" s="703"/>
      <c r="BYU2" s="703"/>
      <c r="BYV2" s="703"/>
      <c r="BYW2" s="703"/>
      <c r="BYX2" s="703"/>
      <c r="BYY2" s="703"/>
      <c r="BYZ2" s="703"/>
      <c r="BZA2" s="703"/>
      <c r="BZB2" s="703"/>
      <c r="BZC2" s="703"/>
      <c r="BZD2" s="703"/>
      <c r="BZE2" s="703"/>
      <c r="BZF2" s="703"/>
      <c r="BZG2" s="703"/>
      <c r="BZH2" s="703"/>
      <c r="BZI2" s="703"/>
      <c r="BZJ2" s="703"/>
      <c r="BZK2" s="703"/>
      <c r="BZL2" s="703"/>
      <c r="BZM2" s="703"/>
      <c r="BZN2" s="703"/>
      <c r="BZO2" s="703"/>
      <c r="BZP2" s="703"/>
      <c r="BZQ2" s="703"/>
      <c r="BZR2" s="703"/>
      <c r="BZS2" s="703"/>
      <c r="BZT2" s="703"/>
      <c r="BZU2" s="703"/>
      <c r="BZV2" s="703"/>
      <c r="BZW2" s="703"/>
      <c r="BZX2" s="703"/>
      <c r="BZY2" s="703"/>
      <c r="BZZ2" s="703"/>
      <c r="CAA2" s="703"/>
      <c r="CAB2" s="703"/>
      <c r="CAC2" s="703"/>
      <c r="CAD2" s="703"/>
      <c r="CAE2" s="703"/>
      <c r="CAF2" s="703"/>
      <c r="CAG2" s="703"/>
      <c r="CAH2" s="703"/>
      <c r="CAI2" s="703"/>
      <c r="CAJ2" s="703"/>
      <c r="CAK2" s="703"/>
      <c r="CAL2" s="703"/>
      <c r="CAM2" s="703"/>
      <c r="CAN2" s="703"/>
      <c r="CAO2" s="703"/>
      <c r="CAP2" s="703"/>
      <c r="CAQ2" s="703"/>
      <c r="CAR2" s="703"/>
      <c r="CAS2" s="703"/>
      <c r="CAT2" s="703"/>
      <c r="CAU2" s="703"/>
      <c r="CAV2" s="703"/>
      <c r="CAW2" s="703"/>
      <c r="CAX2" s="703"/>
      <c r="CAY2" s="703"/>
      <c r="CAZ2" s="703"/>
      <c r="CBA2" s="703"/>
      <c r="CBB2" s="703"/>
      <c r="CBC2" s="703"/>
      <c r="CBD2" s="703"/>
      <c r="CBE2" s="703"/>
      <c r="CBF2" s="703"/>
      <c r="CBG2" s="703"/>
      <c r="CBH2" s="703"/>
      <c r="CBI2" s="703"/>
      <c r="CBJ2" s="703"/>
      <c r="CBK2" s="703"/>
      <c r="CBL2" s="703"/>
      <c r="CBM2" s="703"/>
      <c r="CBN2" s="703"/>
      <c r="CBO2" s="703"/>
      <c r="CBP2" s="703"/>
      <c r="CBQ2" s="703"/>
      <c r="CBR2" s="703"/>
      <c r="CBS2" s="703"/>
      <c r="CBT2" s="703"/>
      <c r="CBU2" s="703"/>
      <c r="CBV2" s="703"/>
      <c r="CBW2" s="703"/>
      <c r="CBX2" s="703"/>
      <c r="CBY2" s="703"/>
      <c r="CBZ2" s="703"/>
      <c r="CCA2" s="703"/>
      <c r="CCB2" s="703"/>
      <c r="CCC2" s="703"/>
      <c r="CCD2" s="703"/>
      <c r="CCE2" s="703"/>
      <c r="CCF2" s="703"/>
      <c r="CCG2" s="703"/>
      <c r="CCH2" s="703"/>
      <c r="CCI2" s="703"/>
      <c r="CCJ2" s="703"/>
      <c r="CCK2" s="703"/>
      <c r="CCL2" s="703"/>
      <c r="CCM2" s="703"/>
      <c r="CCN2" s="703"/>
      <c r="CCO2" s="703"/>
      <c r="CCP2" s="703"/>
      <c r="CCQ2" s="703"/>
      <c r="CCR2" s="703"/>
      <c r="CCS2" s="703"/>
      <c r="CCT2" s="703"/>
      <c r="CCU2" s="703"/>
      <c r="CCV2" s="703"/>
      <c r="CCW2" s="703"/>
      <c r="CCX2" s="703"/>
      <c r="CCY2" s="703"/>
      <c r="CCZ2" s="703"/>
      <c r="CDA2" s="703"/>
      <c r="CDB2" s="703"/>
      <c r="CDC2" s="703"/>
      <c r="CDD2" s="703"/>
      <c r="CDE2" s="703"/>
      <c r="CDF2" s="703"/>
      <c r="CDG2" s="703"/>
      <c r="CDH2" s="703"/>
      <c r="CDI2" s="703"/>
      <c r="CDJ2" s="703"/>
      <c r="CDK2" s="703"/>
      <c r="CDL2" s="703"/>
      <c r="CDM2" s="703"/>
      <c r="CDN2" s="703"/>
      <c r="CDO2" s="703"/>
      <c r="CDP2" s="703"/>
      <c r="CDQ2" s="703"/>
      <c r="CDR2" s="703"/>
      <c r="CDS2" s="703"/>
      <c r="CDT2" s="703"/>
      <c r="CDU2" s="703"/>
      <c r="CDV2" s="703"/>
      <c r="CDW2" s="703"/>
      <c r="CDX2" s="703"/>
      <c r="CDY2" s="703"/>
      <c r="CDZ2" s="703"/>
      <c r="CEA2" s="703"/>
      <c r="CEB2" s="703"/>
      <c r="CEC2" s="703"/>
      <c r="CED2" s="703"/>
      <c r="CEE2" s="703"/>
      <c r="CEF2" s="703"/>
      <c r="CEG2" s="703"/>
      <c r="CEH2" s="703"/>
      <c r="CEI2" s="703"/>
      <c r="CEJ2" s="703"/>
      <c r="CEK2" s="703"/>
      <c r="CEL2" s="703"/>
      <c r="CEM2" s="703"/>
      <c r="CEN2" s="703"/>
      <c r="CEO2" s="703"/>
      <c r="CEP2" s="703"/>
      <c r="CEQ2" s="703"/>
      <c r="CER2" s="703"/>
      <c r="CES2" s="703"/>
      <c r="CET2" s="703"/>
      <c r="CEU2" s="703"/>
      <c r="CEV2" s="703"/>
      <c r="CEW2" s="703"/>
      <c r="CEX2" s="703"/>
      <c r="CEY2" s="703"/>
      <c r="CEZ2" s="703"/>
      <c r="CFA2" s="703"/>
      <c r="CFB2" s="703"/>
      <c r="CFC2" s="703"/>
      <c r="CFD2" s="703"/>
      <c r="CFE2" s="703"/>
      <c r="CFF2" s="703"/>
      <c r="CFG2" s="703"/>
      <c r="CFH2" s="703"/>
      <c r="CFI2" s="703"/>
      <c r="CFJ2" s="703"/>
      <c r="CFK2" s="703"/>
      <c r="CFL2" s="703"/>
      <c r="CFM2" s="703"/>
      <c r="CFN2" s="703"/>
      <c r="CFO2" s="703"/>
      <c r="CFP2" s="703"/>
      <c r="CFQ2" s="703"/>
      <c r="CFR2" s="703"/>
      <c r="CFS2" s="703"/>
      <c r="CFT2" s="703"/>
      <c r="CFU2" s="703"/>
      <c r="CFV2" s="703"/>
      <c r="CFW2" s="703"/>
      <c r="CFX2" s="703"/>
      <c r="CFY2" s="703"/>
      <c r="CFZ2" s="703"/>
      <c r="CGA2" s="703"/>
      <c r="CGB2" s="703"/>
      <c r="CGC2" s="703"/>
      <c r="CGD2" s="703"/>
      <c r="CGE2" s="703"/>
      <c r="CGF2" s="703"/>
      <c r="CGG2" s="703"/>
      <c r="CGH2" s="703"/>
      <c r="CGI2" s="703"/>
      <c r="CGJ2" s="703"/>
      <c r="CGK2" s="703"/>
      <c r="CGL2" s="703"/>
      <c r="CGM2" s="703"/>
      <c r="CGN2" s="703"/>
      <c r="CGO2" s="703"/>
      <c r="CGP2" s="703"/>
      <c r="CGQ2" s="703"/>
      <c r="CGR2" s="703"/>
      <c r="CGS2" s="703"/>
      <c r="CGT2" s="703"/>
      <c r="CGU2" s="703"/>
      <c r="CGV2" s="703"/>
      <c r="CGW2" s="703"/>
      <c r="CGX2" s="703"/>
      <c r="CGY2" s="703"/>
      <c r="CGZ2" s="703"/>
      <c r="CHA2" s="703"/>
      <c r="CHB2" s="703"/>
      <c r="CHC2" s="703"/>
      <c r="CHD2" s="703"/>
      <c r="CHE2" s="703"/>
      <c r="CHF2" s="703"/>
      <c r="CHG2" s="703"/>
      <c r="CHH2" s="703"/>
      <c r="CHI2" s="703"/>
      <c r="CHJ2" s="703"/>
      <c r="CHK2" s="703"/>
      <c r="CHL2" s="703"/>
      <c r="CHM2" s="703"/>
      <c r="CHN2" s="703"/>
      <c r="CHO2" s="703"/>
      <c r="CHP2" s="703"/>
      <c r="CHQ2" s="703"/>
      <c r="CHR2" s="703"/>
      <c r="CHS2" s="703"/>
      <c r="CHT2" s="703"/>
      <c r="CHU2" s="703"/>
      <c r="CHV2" s="703"/>
      <c r="CHW2" s="703"/>
      <c r="CHX2" s="703"/>
      <c r="CHY2" s="703"/>
      <c r="CHZ2" s="703"/>
      <c r="CIA2" s="703"/>
      <c r="CIB2" s="703"/>
      <c r="CIC2" s="703"/>
      <c r="CID2" s="703"/>
      <c r="CIE2" s="703"/>
      <c r="CIF2" s="703"/>
      <c r="CIG2" s="703"/>
      <c r="CIH2" s="703"/>
      <c r="CII2" s="703"/>
      <c r="CIJ2" s="703"/>
      <c r="CIK2" s="703"/>
      <c r="CIL2" s="703"/>
      <c r="CIM2" s="703"/>
      <c r="CIN2" s="703"/>
      <c r="CIO2" s="703"/>
      <c r="CIP2" s="703"/>
      <c r="CIQ2" s="703"/>
      <c r="CIR2" s="703"/>
      <c r="CIS2" s="703"/>
      <c r="CIT2" s="703"/>
      <c r="CIU2" s="703"/>
      <c r="CIV2" s="703"/>
      <c r="CIW2" s="703"/>
      <c r="CIX2" s="703"/>
      <c r="CIY2" s="703"/>
      <c r="CIZ2" s="703"/>
      <c r="CJA2" s="703"/>
      <c r="CJB2" s="703"/>
      <c r="CJC2" s="703"/>
      <c r="CJD2" s="703"/>
      <c r="CJE2" s="703"/>
      <c r="CJF2" s="703"/>
      <c r="CJG2" s="703"/>
      <c r="CJH2" s="703"/>
      <c r="CJI2" s="703"/>
      <c r="CJJ2" s="703"/>
      <c r="CJK2" s="703"/>
      <c r="CJL2" s="703"/>
      <c r="CJM2" s="703"/>
      <c r="CJN2" s="703"/>
      <c r="CJO2" s="703"/>
      <c r="CJP2" s="703"/>
      <c r="CJQ2" s="703"/>
      <c r="CJR2" s="703"/>
      <c r="CJS2" s="703"/>
      <c r="CJT2" s="703"/>
      <c r="CJU2" s="703"/>
      <c r="CJV2" s="703"/>
      <c r="CJW2" s="703"/>
      <c r="CJX2" s="703"/>
      <c r="CJY2" s="703"/>
      <c r="CJZ2" s="703"/>
      <c r="CKA2" s="703"/>
      <c r="CKB2" s="703"/>
      <c r="CKC2" s="703"/>
      <c r="CKD2" s="703"/>
      <c r="CKE2" s="703"/>
      <c r="CKF2" s="703"/>
      <c r="CKG2" s="703"/>
      <c r="CKH2" s="703"/>
      <c r="CKI2" s="703"/>
      <c r="CKJ2" s="703"/>
      <c r="CKK2" s="703"/>
      <c r="CKL2" s="703"/>
      <c r="CKM2" s="703"/>
      <c r="CKN2" s="703"/>
      <c r="CKO2" s="703"/>
      <c r="CKP2" s="703"/>
      <c r="CKQ2" s="703"/>
      <c r="CKR2" s="703"/>
      <c r="CKS2" s="703"/>
      <c r="CKT2" s="703"/>
      <c r="CKU2" s="703"/>
      <c r="CKV2" s="703"/>
      <c r="CKW2" s="703"/>
      <c r="CKX2" s="703"/>
      <c r="CKY2" s="703"/>
      <c r="CKZ2" s="703"/>
      <c r="CLA2" s="703"/>
      <c r="CLB2" s="703"/>
      <c r="CLC2" s="703"/>
      <c r="CLD2" s="703"/>
      <c r="CLE2" s="703"/>
      <c r="CLF2" s="703"/>
      <c r="CLG2" s="703"/>
      <c r="CLH2" s="703"/>
      <c r="CLI2" s="703"/>
      <c r="CLJ2" s="703"/>
      <c r="CLK2" s="703"/>
      <c r="CLL2" s="703"/>
      <c r="CLM2" s="703"/>
      <c r="CLN2" s="703"/>
      <c r="CLO2" s="703"/>
      <c r="CLP2" s="703"/>
      <c r="CLQ2" s="703"/>
      <c r="CLR2" s="703"/>
      <c r="CLS2" s="703"/>
      <c r="CLT2" s="703"/>
      <c r="CLU2" s="703"/>
      <c r="CLV2" s="703"/>
      <c r="CLW2" s="703"/>
      <c r="CLX2" s="703"/>
      <c r="CLY2" s="703"/>
      <c r="CLZ2" s="703"/>
      <c r="CMA2" s="703"/>
      <c r="CMB2" s="703"/>
      <c r="CMC2" s="703"/>
      <c r="CMD2" s="703"/>
      <c r="CME2" s="703"/>
      <c r="CMF2" s="703"/>
      <c r="CMG2" s="703"/>
      <c r="CMH2" s="703"/>
      <c r="CMI2" s="703"/>
      <c r="CMJ2" s="703"/>
      <c r="CMK2" s="703"/>
      <c r="CML2" s="703"/>
      <c r="CMM2" s="703"/>
      <c r="CMN2" s="703"/>
      <c r="CMO2" s="703"/>
      <c r="CMP2" s="703"/>
      <c r="CMQ2" s="703"/>
      <c r="CMR2" s="703"/>
      <c r="CMS2" s="703"/>
      <c r="CMT2" s="703"/>
      <c r="CMU2" s="703"/>
      <c r="CMV2" s="703"/>
      <c r="CMW2" s="703"/>
      <c r="CMX2" s="703"/>
      <c r="CMY2" s="703"/>
      <c r="CMZ2" s="703"/>
      <c r="CNA2" s="703"/>
      <c r="CNB2" s="703"/>
      <c r="CNC2" s="703"/>
      <c r="CND2" s="703"/>
      <c r="CNE2" s="703"/>
      <c r="CNF2" s="703"/>
      <c r="CNG2" s="703"/>
      <c r="CNH2" s="703"/>
      <c r="CNI2" s="703"/>
      <c r="CNJ2" s="703"/>
      <c r="CNK2" s="703"/>
      <c r="CNL2" s="703"/>
      <c r="CNM2" s="703"/>
      <c r="CNN2" s="703"/>
      <c r="CNO2" s="703"/>
      <c r="CNP2" s="703"/>
      <c r="CNQ2" s="703"/>
      <c r="CNR2" s="703"/>
      <c r="CNS2" s="703"/>
      <c r="CNT2" s="703"/>
      <c r="CNU2" s="703"/>
      <c r="CNV2" s="703"/>
      <c r="CNW2" s="703"/>
      <c r="CNX2" s="703"/>
      <c r="CNY2" s="703"/>
      <c r="CNZ2" s="703"/>
      <c r="COA2" s="703"/>
      <c r="COB2" s="703"/>
      <c r="COC2" s="703"/>
      <c r="COD2" s="703"/>
      <c r="COE2" s="703"/>
      <c r="COF2" s="703"/>
      <c r="COG2" s="703"/>
      <c r="COH2" s="703"/>
      <c r="COI2" s="703"/>
      <c r="COJ2" s="703"/>
      <c r="COK2" s="703"/>
      <c r="COL2" s="703"/>
      <c r="COM2" s="703"/>
      <c r="CON2" s="703"/>
      <c r="COO2" s="703"/>
      <c r="COP2" s="703"/>
      <c r="COQ2" s="703"/>
      <c r="COR2" s="703"/>
      <c r="COS2" s="703"/>
      <c r="COT2" s="703"/>
      <c r="COU2" s="703"/>
      <c r="COV2" s="703"/>
      <c r="COW2" s="703"/>
      <c r="COX2" s="703"/>
      <c r="COY2" s="703"/>
      <c r="COZ2" s="703"/>
      <c r="CPA2" s="703"/>
      <c r="CPB2" s="703"/>
      <c r="CPC2" s="703"/>
      <c r="CPD2" s="703"/>
      <c r="CPE2" s="703"/>
      <c r="CPF2" s="703"/>
      <c r="CPG2" s="703"/>
      <c r="CPH2" s="703"/>
      <c r="CPI2" s="703"/>
      <c r="CPJ2" s="703"/>
      <c r="CPK2" s="703"/>
      <c r="CPL2" s="703"/>
      <c r="CPM2" s="703"/>
      <c r="CPN2" s="703"/>
      <c r="CPO2" s="703"/>
      <c r="CPP2" s="703"/>
      <c r="CPQ2" s="703"/>
      <c r="CPR2" s="703"/>
      <c r="CPS2" s="703"/>
      <c r="CPT2" s="703"/>
      <c r="CPU2" s="703"/>
      <c r="CPV2" s="703"/>
      <c r="CPW2" s="703"/>
      <c r="CPX2" s="703"/>
      <c r="CPY2" s="703"/>
      <c r="CPZ2" s="703"/>
      <c r="CQA2" s="703"/>
      <c r="CQB2" s="703"/>
      <c r="CQC2" s="703"/>
      <c r="CQD2" s="703"/>
      <c r="CQE2" s="703"/>
      <c r="CQF2" s="703"/>
      <c r="CQG2" s="703"/>
      <c r="CQH2" s="703"/>
      <c r="CQI2" s="703"/>
      <c r="CQJ2" s="703"/>
      <c r="CQK2" s="703"/>
      <c r="CQL2" s="703"/>
      <c r="CQM2" s="703"/>
      <c r="CQN2" s="703"/>
      <c r="CQO2" s="703"/>
      <c r="CQP2" s="703"/>
      <c r="CQQ2" s="703"/>
      <c r="CQR2" s="703"/>
      <c r="CQS2" s="703"/>
      <c r="CQT2" s="703"/>
      <c r="CQU2" s="703"/>
      <c r="CQV2" s="703"/>
      <c r="CQW2" s="703"/>
      <c r="CQX2" s="703"/>
      <c r="CQY2" s="703"/>
      <c r="CQZ2" s="703"/>
      <c r="CRA2" s="703"/>
      <c r="CRB2" s="703"/>
      <c r="CRC2" s="703"/>
      <c r="CRD2" s="703"/>
      <c r="CRE2" s="703"/>
      <c r="CRF2" s="703"/>
      <c r="CRG2" s="703"/>
      <c r="CRH2" s="703"/>
      <c r="CRI2" s="703"/>
      <c r="CRJ2" s="703"/>
      <c r="CRK2" s="703"/>
      <c r="CRL2" s="703"/>
      <c r="CRM2" s="703"/>
      <c r="CRN2" s="703"/>
      <c r="CRO2" s="703"/>
      <c r="CRP2" s="703"/>
      <c r="CRQ2" s="703"/>
      <c r="CRR2" s="703"/>
      <c r="CRS2" s="703"/>
      <c r="CRT2" s="703"/>
      <c r="CRU2" s="703"/>
      <c r="CRV2" s="703"/>
      <c r="CRW2" s="703"/>
      <c r="CRX2" s="703"/>
      <c r="CRY2" s="703"/>
      <c r="CRZ2" s="703"/>
      <c r="CSA2" s="703"/>
      <c r="CSB2" s="703"/>
      <c r="CSC2" s="703"/>
      <c r="CSD2" s="703"/>
      <c r="CSE2" s="703"/>
      <c r="CSF2" s="703"/>
      <c r="CSG2" s="703"/>
      <c r="CSH2" s="703"/>
      <c r="CSI2" s="703"/>
      <c r="CSJ2" s="703"/>
      <c r="CSK2" s="703"/>
      <c r="CSL2" s="703"/>
      <c r="CSM2" s="703"/>
      <c r="CSN2" s="703"/>
      <c r="CSO2" s="703"/>
      <c r="CSP2" s="703"/>
      <c r="CSQ2" s="703"/>
      <c r="CSR2" s="703"/>
      <c r="CSS2" s="703"/>
      <c r="CST2" s="703"/>
      <c r="CSU2" s="703"/>
      <c r="CSV2" s="703"/>
      <c r="CSW2" s="703"/>
      <c r="CSX2" s="703"/>
      <c r="CSY2" s="703"/>
      <c r="CSZ2" s="703"/>
      <c r="CTA2" s="703"/>
      <c r="CTB2" s="703"/>
      <c r="CTC2" s="703"/>
      <c r="CTD2" s="703"/>
      <c r="CTE2" s="703"/>
      <c r="CTF2" s="703"/>
      <c r="CTG2" s="703"/>
      <c r="CTH2" s="703"/>
      <c r="CTI2" s="703"/>
      <c r="CTJ2" s="703"/>
      <c r="CTK2" s="703"/>
      <c r="CTL2" s="703"/>
      <c r="CTM2" s="703"/>
      <c r="CTN2" s="703"/>
      <c r="CTO2" s="703"/>
      <c r="CTP2" s="703"/>
      <c r="CTQ2" s="703"/>
      <c r="CTR2" s="703"/>
      <c r="CTS2" s="703"/>
      <c r="CTT2" s="703"/>
      <c r="CTU2" s="703"/>
      <c r="CTV2" s="703"/>
      <c r="CTW2" s="703"/>
      <c r="CTX2" s="703"/>
      <c r="CTY2" s="703"/>
      <c r="CTZ2" s="703"/>
      <c r="CUA2" s="703"/>
      <c r="CUB2" s="703"/>
      <c r="CUC2" s="703"/>
      <c r="CUD2" s="703"/>
      <c r="CUE2" s="703"/>
      <c r="CUF2" s="703"/>
      <c r="CUG2" s="703"/>
      <c r="CUH2" s="703"/>
      <c r="CUI2" s="703"/>
      <c r="CUJ2" s="703"/>
      <c r="CUK2" s="703"/>
      <c r="CUL2" s="703"/>
      <c r="CUM2" s="703"/>
      <c r="CUN2" s="703"/>
      <c r="CUO2" s="703"/>
      <c r="CUP2" s="703"/>
      <c r="CUQ2" s="703"/>
      <c r="CUR2" s="703"/>
      <c r="CUS2" s="703"/>
      <c r="CUT2" s="703"/>
      <c r="CUU2" s="703"/>
      <c r="CUV2" s="703"/>
      <c r="CUW2" s="703"/>
      <c r="CUX2" s="703"/>
      <c r="CUY2" s="703"/>
      <c r="CUZ2" s="703"/>
      <c r="CVA2" s="703"/>
      <c r="CVB2" s="703"/>
      <c r="CVC2" s="703"/>
      <c r="CVD2" s="703"/>
      <c r="CVE2" s="703"/>
      <c r="CVF2" s="703"/>
      <c r="CVG2" s="703"/>
      <c r="CVH2" s="703"/>
      <c r="CVI2" s="703"/>
      <c r="CVJ2" s="703"/>
      <c r="CVK2" s="703"/>
      <c r="CVL2" s="703"/>
      <c r="CVM2" s="703"/>
      <c r="CVN2" s="703"/>
      <c r="CVO2" s="703"/>
      <c r="CVP2" s="703"/>
      <c r="CVQ2" s="703"/>
      <c r="CVR2" s="703"/>
      <c r="CVS2" s="703"/>
      <c r="CVT2" s="703"/>
      <c r="CVU2" s="703"/>
      <c r="CVV2" s="703"/>
      <c r="CVW2" s="703"/>
      <c r="CVX2" s="703"/>
      <c r="CVY2" s="703"/>
      <c r="CVZ2" s="703"/>
      <c r="CWA2" s="703"/>
      <c r="CWB2" s="703"/>
      <c r="CWC2" s="703"/>
      <c r="CWD2" s="703"/>
      <c r="CWE2" s="703"/>
      <c r="CWF2" s="703"/>
      <c r="CWG2" s="703"/>
      <c r="CWH2" s="703"/>
      <c r="CWI2" s="703"/>
      <c r="CWJ2" s="703"/>
      <c r="CWK2" s="703"/>
      <c r="CWL2" s="703"/>
      <c r="CWM2" s="703"/>
      <c r="CWN2" s="703"/>
      <c r="CWO2" s="703"/>
      <c r="CWP2" s="703"/>
      <c r="CWQ2" s="703"/>
      <c r="CWR2" s="703"/>
      <c r="CWS2" s="703"/>
      <c r="CWT2" s="703"/>
      <c r="CWU2" s="703"/>
      <c r="CWV2" s="703"/>
      <c r="CWW2" s="703"/>
      <c r="CWX2" s="703"/>
      <c r="CWY2" s="703"/>
      <c r="CWZ2" s="703"/>
      <c r="CXA2" s="703"/>
      <c r="CXB2" s="703"/>
      <c r="CXC2" s="703"/>
      <c r="CXD2" s="703"/>
      <c r="CXE2" s="703"/>
      <c r="CXF2" s="703"/>
      <c r="CXG2" s="703"/>
      <c r="CXH2" s="703"/>
      <c r="CXI2" s="703"/>
      <c r="CXJ2" s="703"/>
      <c r="CXK2" s="703"/>
      <c r="CXL2" s="703"/>
      <c r="CXM2" s="703"/>
      <c r="CXN2" s="703"/>
      <c r="CXO2" s="703"/>
      <c r="CXP2" s="703"/>
      <c r="CXQ2" s="703"/>
      <c r="CXR2" s="703"/>
      <c r="CXS2" s="703"/>
      <c r="CXT2" s="703"/>
      <c r="CXU2" s="703"/>
      <c r="CXV2" s="703"/>
      <c r="CXW2" s="703"/>
      <c r="CXX2" s="703"/>
      <c r="CXY2" s="703"/>
      <c r="CXZ2" s="703"/>
      <c r="CYA2" s="703"/>
      <c r="CYB2" s="703"/>
      <c r="CYC2" s="703"/>
      <c r="CYD2" s="703"/>
      <c r="CYE2" s="703"/>
      <c r="CYF2" s="703"/>
      <c r="CYG2" s="703"/>
      <c r="CYH2" s="703"/>
      <c r="CYI2" s="703"/>
      <c r="CYJ2" s="703"/>
      <c r="CYK2" s="703"/>
      <c r="CYL2" s="703"/>
      <c r="CYM2" s="703"/>
      <c r="CYN2" s="703"/>
      <c r="CYO2" s="703"/>
      <c r="CYP2" s="703"/>
      <c r="CYQ2" s="703"/>
      <c r="CYR2" s="703"/>
      <c r="CYS2" s="703"/>
      <c r="CYT2" s="703"/>
      <c r="CYU2" s="703"/>
      <c r="CYV2" s="703"/>
      <c r="CYW2" s="703"/>
      <c r="CYX2" s="703"/>
      <c r="CYY2" s="703"/>
      <c r="CYZ2" s="703"/>
      <c r="CZA2" s="703"/>
      <c r="CZB2" s="703"/>
      <c r="CZC2" s="703"/>
      <c r="CZD2" s="703"/>
      <c r="CZE2" s="703"/>
      <c r="CZF2" s="703"/>
      <c r="CZG2" s="703"/>
      <c r="CZH2" s="703"/>
      <c r="CZI2" s="703"/>
      <c r="CZJ2" s="703"/>
      <c r="CZK2" s="703"/>
      <c r="CZL2" s="703"/>
      <c r="CZM2" s="703"/>
      <c r="CZN2" s="703"/>
      <c r="CZO2" s="703"/>
      <c r="CZP2" s="703"/>
      <c r="CZQ2" s="703"/>
      <c r="CZR2" s="703"/>
      <c r="CZS2" s="703"/>
      <c r="CZT2" s="703"/>
      <c r="CZU2" s="703"/>
      <c r="CZV2" s="703"/>
      <c r="CZW2" s="703"/>
      <c r="CZX2" s="703"/>
      <c r="CZY2" s="703"/>
      <c r="CZZ2" s="703"/>
      <c r="DAA2" s="703"/>
      <c r="DAB2" s="703"/>
      <c r="DAC2" s="703"/>
      <c r="DAD2" s="703"/>
      <c r="DAE2" s="703"/>
      <c r="DAF2" s="703"/>
      <c r="DAG2" s="703"/>
      <c r="DAH2" s="703"/>
      <c r="DAI2" s="703"/>
      <c r="DAJ2" s="703"/>
      <c r="DAK2" s="703"/>
      <c r="DAL2" s="703"/>
      <c r="DAM2" s="703"/>
      <c r="DAN2" s="703"/>
      <c r="DAO2" s="703"/>
      <c r="DAP2" s="703"/>
      <c r="DAQ2" s="703"/>
      <c r="DAR2" s="703"/>
      <c r="DAS2" s="703"/>
      <c r="DAT2" s="703"/>
      <c r="DAU2" s="703"/>
      <c r="DAV2" s="703"/>
      <c r="DAW2" s="703"/>
      <c r="DAX2" s="703"/>
      <c r="DAY2" s="703"/>
      <c r="DAZ2" s="703"/>
      <c r="DBA2" s="703"/>
      <c r="DBB2" s="703"/>
      <c r="DBC2" s="703"/>
      <c r="DBD2" s="703"/>
      <c r="DBE2" s="703"/>
      <c r="DBF2" s="703"/>
      <c r="DBG2" s="703"/>
      <c r="DBH2" s="703"/>
      <c r="DBI2" s="703"/>
      <c r="DBJ2" s="703"/>
      <c r="DBK2" s="703"/>
      <c r="DBL2" s="703"/>
      <c r="DBM2" s="703"/>
      <c r="DBN2" s="703"/>
      <c r="DBO2" s="703"/>
      <c r="DBP2" s="703"/>
      <c r="DBQ2" s="703"/>
      <c r="DBR2" s="703"/>
      <c r="DBS2" s="703"/>
      <c r="DBT2" s="703"/>
      <c r="DBU2" s="703"/>
      <c r="DBV2" s="703"/>
      <c r="DBW2" s="703"/>
      <c r="DBX2" s="703"/>
      <c r="DBY2" s="703"/>
      <c r="DBZ2" s="703"/>
      <c r="DCA2" s="703"/>
      <c r="DCB2" s="703"/>
      <c r="DCC2" s="703"/>
      <c r="DCD2" s="703"/>
      <c r="DCE2" s="703"/>
      <c r="DCF2" s="703"/>
      <c r="DCG2" s="703"/>
      <c r="DCH2" s="703"/>
      <c r="DCI2" s="703"/>
      <c r="DCJ2" s="703"/>
      <c r="DCK2" s="703"/>
      <c r="DCL2" s="703"/>
      <c r="DCM2" s="703"/>
      <c r="DCN2" s="703"/>
      <c r="DCO2" s="703"/>
      <c r="DCP2" s="703"/>
      <c r="DCQ2" s="703"/>
      <c r="DCR2" s="703"/>
      <c r="DCS2" s="703"/>
      <c r="DCT2" s="703"/>
      <c r="DCU2" s="703"/>
      <c r="DCV2" s="703"/>
      <c r="DCW2" s="703"/>
      <c r="DCX2" s="703"/>
      <c r="DCY2" s="703"/>
      <c r="DCZ2" s="703"/>
      <c r="DDA2" s="703"/>
      <c r="DDB2" s="703"/>
      <c r="DDC2" s="703"/>
      <c r="DDD2" s="703"/>
      <c r="DDE2" s="703"/>
      <c r="DDF2" s="703"/>
      <c r="DDG2" s="703"/>
      <c r="DDH2" s="703"/>
      <c r="DDI2" s="703"/>
      <c r="DDJ2" s="703"/>
      <c r="DDK2" s="703"/>
      <c r="DDL2" s="703"/>
      <c r="DDM2" s="703"/>
      <c r="DDN2" s="703"/>
      <c r="DDO2" s="703"/>
      <c r="DDP2" s="703"/>
      <c r="DDQ2" s="703"/>
      <c r="DDR2" s="703"/>
      <c r="DDS2" s="703"/>
      <c r="DDT2" s="703"/>
      <c r="DDU2" s="703"/>
      <c r="DDV2" s="703"/>
      <c r="DDW2" s="703"/>
      <c r="DDX2" s="703"/>
      <c r="DDY2" s="703"/>
      <c r="DDZ2" s="703"/>
      <c r="DEA2" s="703"/>
      <c r="DEB2" s="703"/>
      <c r="DEC2" s="703"/>
      <c r="DED2" s="703"/>
      <c r="DEE2" s="703"/>
      <c r="DEF2" s="703"/>
      <c r="DEG2" s="703"/>
      <c r="DEH2" s="703"/>
      <c r="DEI2" s="703"/>
      <c r="DEJ2" s="703"/>
      <c r="DEK2" s="703"/>
      <c r="DEL2" s="703"/>
      <c r="DEM2" s="703"/>
      <c r="DEN2" s="703"/>
      <c r="DEO2" s="703"/>
      <c r="DEP2" s="703"/>
      <c r="DEQ2" s="703"/>
      <c r="DER2" s="703"/>
      <c r="DES2" s="703"/>
      <c r="DET2" s="703"/>
      <c r="DEU2" s="703"/>
      <c r="DEV2" s="703"/>
      <c r="DEW2" s="703"/>
      <c r="DEX2" s="703"/>
      <c r="DEY2" s="703"/>
      <c r="DEZ2" s="703"/>
      <c r="DFA2" s="703"/>
      <c r="DFB2" s="703"/>
      <c r="DFC2" s="703"/>
      <c r="DFD2" s="703"/>
      <c r="DFE2" s="703"/>
      <c r="DFF2" s="703"/>
      <c r="DFG2" s="703"/>
      <c r="DFH2" s="703"/>
      <c r="DFI2" s="703"/>
      <c r="DFJ2" s="703"/>
      <c r="DFK2" s="703"/>
      <c r="DFL2" s="703"/>
      <c r="DFM2" s="703"/>
      <c r="DFN2" s="703"/>
      <c r="DFO2" s="703"/>
      <c r="DFP2" s="703"/>
      <c r="DFQ2" s="703"/>
      <c r="DFR2" s="703"/>
      <c r="DFS2" s="703"/>
      <c r="DFT2" s="703"/>
      <c r="DFU2" s="703"/>
      <c r="DFV2" s="703"/>
      <c r="DFW2" s="703"/>
      <c r="DFX2" s="703"/>
      <c r="DFY2" s="703"/>
      <c r="DFZ2" s="703"/>
      <c r="DGA2" s="703"/>
      <c r="DGB2" s="703"/>
      <c r="DGC2" s="703"/>
      <c r="DGD2" s="703"/>
      <c r="DGE2" s="703"/>
      <c r="DGF2" s="703"/>
      <c r="DGG2" s="703"/>
      <c r="DGH2" s="703"/>
      <c r="DGI2" s="703"/>
      <c r="DGJ2" s="703"/>
      <c r="DGK2" s="703"/>
      <c r="DGL2" s="703"/>
      <c r="DGM2" s="703"/>
      <c r="DGN2" s="703"/>
      <c r="DGO2" s="703"/>
      <c r="DGP2" s="703"/>
      <c r="DGQ2" s="703"/>
      <c r="DGR2" s="703"/>
      <c r="DGS2" s="703"/>
      <c r="DGT2" s="703"/>
      <c r="DGU2" s="703"/>
      <c r="DGV2" s="703"/>
      <c r="DGW2" s="703"/>
      <c r="DGX2" s="703"/>
      <c r="DGY2" s="703"/>
      <c r="DGZ2" s="703"/>
      <c r="DHA2" s="703"/>
      <c r="DHB2" s="703"/>
      <c r="DHC2" s="703"/>
      <c r="DHD2" s="703"/>
      <c r="DHE2" s="703"/>
      <c r="DHF2" s="703"/>
      <c r="DHG2" s="703"/>
      <c r="DHH2" s="703"/>
      <c r="DHI2" s="703"/>
      <c r="DHJ2" s="703"/>
      <c r="DHK2" s="703"/>
      <c r="DHL2" s="703"/>
      <c r="DHM2" s="703"/>
      <c r="DHN2" s="703"/>
      <c r="DHO2" s="703"/>
      <c r="DHP2" s="703"/>
      <c r="DHQ2" s="703"/>
      <c r="DHR2" s="703"/>
      <c r="DHS2" s="703"/>
      <c r="DHT2" s="703"/>
      <c r="DHU2" s="703"/>
      <c r="DHV2" s="703"/>
      <c r="DHW2" s="703"/>
      <c r="DHX2" s="703"/>
      <c r="DHY2" s="703"/>
      <c r="DHZ2" s="703"/>
      <c r="DIA2" s="703"/>
      <c r="DIB2" s="703"/>
      <c r="DIC2" s="703"/>
      <c r="DID2" s="703"/>
      <c r="DIE2" s="703"/>
      <c r="DIF2" s="703"/>
      <c r="DIG2" s="703"/>
      <c r="DIH2" s="703"/>
      <c r="DII2" s="703"/>
      <c r="DIJ2" s="703"/>
      <c r="DIK2" s="703"/>
      <c r="DIL2" s="703"/>
      <c r="DIM2" s="703"/>
      <c r="DIN2" s="703"/>
      <c r="DIO2" s="703"/>
      <c r="DIP2" s="703"/>
      <c r="DIQ2" s="703"/>
      <c r="DIR2" s="703"/>
      <c r="DIS2" s="703"/>
      <c r="DIT2" s="703"/>
      <c r="DIU2" s="703"/>
      <c r="DIV2" s="703"/>
      <c r="DIW2" s="703"/>
      <c r="DIX2" s="703"/>
      <c r="DIY2" s="703"/>
      <c r="DIZ2" s="703"/>
      <c r="DJA2" s="703"/>
      <c r="DJB2" s="703"/>
      <c r="DJC2" s="703"/>
      <c r="DJD2" s="703"/>
      <c r="DJE2" s="703"/>
      <c r="DJF2" s="703"/>
      <c r="DJG2" s="703"/>
      <c r="DJH2" s="703"/>
      <c r="DJI2" s="703"/>
      <c r="DJJ2" s="703"/>
      <c r="DJK2" s="703"/>
      <c r="DJL2" s="703"/>
      <c r="DJM2" s="703"/>
      <c r="DJN2" s="703"/>
      <c r="DJO2" s="703"/>
      <c r="DJP2" s="703"/>
      <c r="DJQ2" s="703"/>
      <c r="DJR2" s="703"/>
      <c r="DJS2" s="703"/>
      <c r="DJT2" s="703"/>
      <c r="DJU2" s="703"/>
      <c r="DJV2" s="703"/>
      <c r="DJW2" s="703"/>
      <c r="DJX2" s="703"/>
      <c r="DJY2" s="703"/>
      <c r="DJZ2" s="703"/>
      <c r="DKA2" s="703"/>
      <c r="DKB2" s="703"/>
      <c r="DKC2" s="703"/>
      <c r="DKD2" s="703"/>
      <c r="DKE2" s="703"/>
      <c r="DKF2" s="703"/>
      <c r="DKG2" s="703"/>
      <c r="DKH2" s="703"/>
      <c r="DKI2" s="703"/>
      <c r="DKJ2" s="703"/>
      <c r="DKK2" s="703"/>
      <c r="DKL2" s="703"/>
      <c r="DKM2" s="703"/>
      <c r="DKN2" s="703"/>
      <c r="DKO2" s="703"/>
      <c r="DKP2" s="703"/>
      <c r="DKQ2" s="703"/>
      <c r="DKR2" s="703"/>
      <c r="DKS2" s="703"/>
      <c r="DKT2" s="703"/>
      <c r="DKU2" s="703"/>
      <c r="DKV2" s="703"/>
      <c r="DKW2" s="703"/>
      <c r="DKX2" s="703"/>
      <c r="DKY2" s="703"/>
      <c r="DKZ2" s="703"/>
      <c r="DLA2" s="703"/>
      <c r="DLB2" s="703"/>
      <c r="DLC2" s="703"/>
      <c r="DLD2" s="703"/>
      <c r="DLE2" s="703"/>
      <c r="DLF2" s="703"/>
      <c r="DLG2" s="703"/>
      <c r="DLH2" s="703"/>
      <c r="DLI2" s="703"/>
      <c r="DLJ2" s="703"/>
      <c r="DLK2" s="703"/>
      <c r="DLL2" s="703"/>
      <c r="DLM2" s="703"/>
      <c r="DLN2" s="703"/>
      <c r="DLO2" s="703"/>
      <c r="DLP2" s="703"/>
      <c r="DLQ2" s="703"/>
      <c r="DLR2" s="703"/>
      <c r="DLS2" s="703"/>
      <c r="DLT2" s="703"/>
      <c r="DLU2" s="703"/>
      <c r="DLV2" s="703"/>
      <c r="DLW2" s="703"/>
      <c r="DLX2" s="703"/>
      <c r="DLY2" s="703"/>
      <c r="DLZ2" s="703"/>
      <c r="DMA2" s="703"/>
      <c r="DMB2" s="703"/>
      <c r="DMC2" s="703"/>
      <c r="DMD2" s="703"/>
      <c r="DME2" s="703"/>
      <c r="DMF2" s="703"/>
      <c r="DMG2" s="703"/>
      <c r="DMH2" s="703"/>
      <c r="DMI2" s="703"/>
      <c r="DMJ2" s="703"/>
      <c r="DMK2" s="703"/>
      <c r="DML2" s="703"/>
      <c r="DMM2" s="703"/>
      <c r="DMN2" s="703"/>
      <c r="DMO2" s="703"/>
      <c r="DMP2" s="703"/>
      <c r="DMQ2" s="703"/>
      <c r="DMR2" s="703"/>
      <c r="DMS2" s="703"/>
      <c r="DMT2" s="703"/>
      <c r="DMU2" s="703"/>
      <c r="DMV2" s="703"/>
      <c r="DMW2" s="703"/>
      <c r="DMX2" s="703"/>
      <c r="DMY2" s="703"/>
      <c r="DMZ2" s="703"/>
      <c r="DNA2" s="703"/>
      <c r="DNB2" s="703"/>
      <c r="DNC2" s="703"/>
      <c r="DND2" s="703"/>
      <c r="DNE2" s="703"/>
      <c r="DNF2" s="703"/>
      <c r="DNG2" s="703"/>
      <c r="DNH2" s="703"/>
      <c r="DNI2" s="703"/>
      <c r="DNJ2" s="703"/>
      <c r="DNK2" s="703"/>
      <c r="DNL2" s="703"/>
      <c r="DNM2" s="703"/>
      <c r="DNN2" s="703"/>
      <c r="DNO2" s="703"/>
      <c r="DNP2" s="703"/>
      <c r="DNQ2" s="703"/>
      <c r="DNR2" s="703"/>
      <c r="DNS2" s="703"/>
      <c r="DNT2" s="703"/>
      <c r="DNU2" s="703"/>
      <c r="DNV2" s="703"/>
      <c r="DNW2" s="703"/>
      <c r="DNX2" s="703"/>
      <c r="DNY2" s="703"/>
      <c r="DNZ2" s="703"/>
      <c r="DOA2" s="703"/>
      <c r="DOB2" s="703"/>
      <c r="DOC2" s="703"/>
      <c r="DOD2" s="703"/>
      <c r="DOE2" s="703"/>
      <c r="DOF2" s="703"/>
      <c r="DOG2" s="703"/>
      <c r="DOH2" s="703"/>
      <c r="DOI2" s="703"/>
      <c r="DOJ2" s="703"/>
      <c r="DOK2" s="703"/>
      <c r="DOL2" s="703"/>
      <c r="DOM2" s="703"/>
      <c r="DON2" s="703"/>
      <c r="DOO2" s="703"/>
      <c r="DOP2" s="703"/>
      <c r="DOQ2" s="703"/>
      <c r="DOR2" s="703"/>
      <c r="DOS2" s="703"/>
      <c r="DOT2" s="703"/>
      <c r="DOU2" s="703"/>
      <c r="DOV2" s="703"/>
      <c r="DOW2" s="703"/>
      <c r="DOX2" s="703"/>
      <c r="DOY2" s="703"/>
      <c r="DOZ2" s="703"/>
      <c r="DPA2" s="703"/>
      <c r="DPB2" s="703"/>
      <c r="DPC2" s="703"/>
      <c r="DPD2" s="703"/>
      <c r="DPE2" s="703"/>
      <c r="DPF2" s="703"/>
      <c r="DPG2" s="703"/>
      <c r="DPH2" s="703"/>
      <c r="DPI2" s="703"/>
      <c r="DPJ2" s="703"/>
      <c r="DPK2" s="703"/>
      <c r="DPL2" s="703"/>
      <c r="DPM2" s="703"/>
      <c r="DPN2" s="703"/>
      <c r="DPO2" s="703"/>
      <c r="DPP2" s="703"/>
      <c r="DPQ2" s="703"/>
      <c r="DPR2" s="703"/>
      <c r="DPS2" s="703"/>
      <c r="DPT2" s="703"/>
      <c r="DPU2" s="703"/>
      <c r="DPV2" s="703"/>
      <c r="DPW2" s="703"/>
      <c r="DPX2" s="703"/>
      <c r="DPY2" s="703"/>
      <c r="DPZ2" s="703"/>
      <c r="DQA2" s="703"/>
      <c r="DQB2" s="703"/>
      <c r="DQC2" s="703"/>
      <c r="DQD2" s="703"/>
      <c r="DQE2" s="703"/>
      <c r="DQF2" s="703"/>
      <c r="DQG2" s="703"/>
      <c r="DQH2" s="703"/>
      <c r="DQI2" s="703"/>
      <c r="DQJ2" s="703"/>
      <c r="DQK2" s="703"/>
      <c r="DQL2" s="703"/>
      <c r="DQM2" s="703"/>
      <c r="DQN2" s="703"/>
      <c r="DQO2" s="703"/>
      <c r="DQP2" s="703"/>
      <c r="DQQ2" s="703"/>
      <c r="DQR2" s="703"/>
      <c r="DQS2" s="703"/>
      <c r="DQT2" s="703"/>
      <c r="DQU2" s="703"/>
      <c r="DQV2" s="703"/>
      <c r="DQW2" s="703"/>
      <c r="DQX2" s="703"/>
      <c r="DQY2" s="703"/>
      <c r="DQZ2" s="703"/>
      <c r="DRA2" s="703"/>
      <c r="DRB2" s="703"/>
      <c r="DRC2" s="703"/>
      <c r="DRD2" s="703"/>
      <c r="DRE2" s="703"/>
      <c r="DRF2" s="703"/>
      <c r="DRG2" s="703"/>
      <c r="DRH2" s="703"/>
      <c r="DRI2" s="703"/>
      <c r="DRJ2" s="703"/>
      <c r="DRK2" s="703"/>
      <c r="DRL2" s="703"/>
      <c r="DRM2" s="703"/>
      <c r="DRN2" s="703"/>
      <c r="DRO2" s="703"/>
      <c r="DRP2" s="703"/>
      <c r="DRQ2" s="703"/>
      <c r="DRR2" s="703"/>
      <c r="DRS2" s="703"/>
      <c r="DRT2" s="703"/>
      <c r="DRU2" s="703"/>
      <c r="DRV2" s="703"/>
      <c r="DRW2" s="703"/>
      <c r="DRX2" s="703"/>
      <c r="DRY2" s="703"/>
      <c r="DRZ2" s="703"/>
      <c r="DSA2" s="703"/>
      <c r="DSB2" s="703"/>
      <c r="DSC2" s="703"/>
      <c r="DSD2" s="703"/>
      <c r="DSE2" s="703"/>
      <c r="DSF2" s="703"/>
      <c r="DSG2" s="703"/>
      <c r="DSH2" s="703"/>
      <c r="DSI2" s="703"/>
      <c r="DSJ2" s="703"/>
      <c r="DSK2" s="703"/>
      <c r="DSL2" s="703"/>
      <c r="DSM2" s="703"/>
      <c r="DSN2" s="703"/>
      <c r="DSO2" s="703"/>
      <c r="DSP2" s="703"/>
      <c r="DSQ2" s="703"/>
      <c r="DSR2" s="703"/>
      <c r="DSS2" s="703"/>
      <c r="DST2" s="703"/>
      <c r="DSU2" s="703"/>
      <c r="DSV2" s="703"/>
      <c r="DSW2" s="703"/>
      <c r="DSX2" s="703"/>
      <c r="DSY2" s="703"/>
      <c r="DSZ2" s="703"/>
      <c r="DTA2" s="703"/>
      <c r="DTB2" s="703"/>
      <c r="DTC2" s="703"/>
      <c r="DTD2" s="703"/>
      <c r="DTE2" s="703"/>
      <c r="DTF2" s="703"/>
      <c r="DTG2" s="703"/>
      <c r="DTH2" s="703"/>
      <c r="DTI2" s="703"/>
      <c r="DTJ2" s="703"/>
      <c r="DTK2" s="703"/>
      <c r="DTL2" s="703"/>
      <c r="DTM2" s="703"/>
      <c r="DTN2" s="703"/>
      <c r="DTO2" s="703"/>
      <c r="DTP2" s="703"/>
      <c r="DTQ2" s="703"/>
      <c r="DTR2" s="703"/>
      <c r="DTS2" s="703"/>
      <c r="DTT2" s="703"/>
      <c r="DTU2" s="703"/>
      <c r="DTV2" s="703"/>
      <c r="DTW2" s="703"/>
      <c r="DTX2" s="703"/>
      <c r="DTY2" s="703"/>
      <c r="DTZ2" s="703"/>
      <c r="DUA2" s="703"/>
      <c r="DUB2" s="703"/>
      <c r="DUC2" s="703"/>
      <c r="DUD2" s="703"/>
      <c r="DUE2" s="703"/>
      <c r="DUF2" s="703"/>
      <c r="DUG2" s="703"/>
      <c r="DUH2" s="703"/>
      <c r="DUI2" s="703"/>
      <c r="DUJ2" s="703"/>
      <c r="DUK2" s="703"/>
      <c r="DUL2" s="703"/>
      <c r="DUM2" s="703"/>
      <c r="DUN2" s="703"/>
      <c r="DUO2" s="703"/>
      <c r="DUP2" s="703"/>
      <c r="DUQ2" s="703"/>
      <c r="DUR2" s="703"/>
      <c r="DUS2" s="703"/>
      <c r="DUT2" s="703"/>
      <c r="DUU2" s="703"/>
      <c r="DUV2" s="703"/>
      <c r="DUW2" s="703"/>
      <c r="DUX2" s="703"/>
      <c r="DUY2" s="703"/>
      <c r="DUZ2" s="703"/>
      <c r="DVA2" s="703"/>
      <c r="DVB2" s="703"/>
      <c r="DVC2" s="703"/>
      <c r="DVD2" s="703"/>
      <c r="DVE2" s="703"/>
      <c r="DVF2" s="703"/>
      <c r="DVG2" s="703"/>
      <c r="DVH2" s="703"/>
      <c r="DVI2" s="703"/>
      <c r="DVJ2" s="703"/>
      <c r="DVK2" s="703"/>
      <c r="DVL2" s="703"/>
      <c r="DVM2" s="703"/>
      <c r="DVN2" s="703"/>
      <c r="DVO2" s="703"/>
      <c r="DVP2" s="703"/>
      <c r="DVQ2" s="703"/>
      <c r="DVR2" s="703"/>
      <c r="DVS2" s="703"/>
      <c r="DVT2" s="703"/>
      <c r="DVU2" s="703"/>
      <c r="DVV2" s="703"/>
      <c r="DVW2" s="703"/>
      <c r="DVX2" s="703"/>
      <c r="DVY2" s="703"/>
      <c r="DVZ2" s="703"/>
      <c r="DWA2" s="703"/>
      <c r="DWB2" s="703"/>
      <c r="DWC2" s="703"/>
      <c r="DWD2" s="703"/>
      <c r="DWE2" s="703"/>
      <c r="DWF2" s="703"/>
      <c r="DWG2" s="703"/>
      <c r="DWH2" s="703"/>
      <c r="DWI2" s="703"/>
      <c r="DWJ2" s="703"/>
      <c r="DWK2" s="703"/>
      <c r="DWL2" s="703"/>
      <c r="DWM2" s="703"/>
      <c r="DWN2" s="703"/>
      <c r="DWO2" s="703"/>
      <c r="DWP2" s="703"/>
      <c r="DWQ2" s="703"/>
      <c r="DWR2" s="703"/>
      <c r="DWS2" s="703"/>
      <c r="DWT2" s="703"/>
      <c r="DWU2" s="703"/>
      <c r="DWV2" s="703"/>
      <c r="DWW2" s="703"/>
      <c r="DWX2" s="703"/>
      <c r="DWY2" s="703"/>
      <c r="DWZ2" s="703"/>
      <c r="DXA2" s="703"/>
      <c r="DXB2" s="703"/>
      <c r="DXC2" s="703"/>
      <c r="DXD2" s="703"/>
      <c r="DXE2" s="703"/>
      <c r="DXF2" s="703"/>
      <c r="DXG2" s="703"/>
      <c r="DXH2" s="703"/>
      <c r="DXI2" s="703"/>
      <c r="DXJ2" s="703"/>
      <c r="DXK2" s="703"/>
      <c r="DXL2" s="703"/>
      <c r="DXM2" s="703"/>
      <c r="DXN2" s="703"/>
      <c r="DXO2" s="703"/>
      <c r="DXP2" s="703"/>
      <c r="DXQ2" s="703"/>
      <c r="DXR2" s="703"/>
      <c r="DXS2" s="703"/>
      <c r="DXT2" s="703"/>
      <c r="DXU2" s="703"/>
      <c r="DXV2" s="703"/>
      <c r="DXW2" s="703"/>
      <c r="DXX2" s="703"/>
      <c r="DXY2" s="703"/>
      <c r="DXZ2" s="703"/>
      <c r="DYA2" s="703"/>
      <c r="DYB2" s="703"/>
      <c r="DYC2" s="703"/>
      <c r="DYD2" s="703"/>
      <c r="DYE2" s="703"/>
      <c r="DYF2" s="703"/>
      <c r="DYG2" s="703"/>
      <c r="DYH2" s="703"/>
      <c r="DYI2" s="703"/>
      <c r="DYJ2" s="703"/>
      <c r="DYK2" s="703"/>
      <c r="DYL2" s="703"/>
      <c r="DYM2" s="703"/>
      <c r="DYN2" s="703"/>
      <c r="DYO2" s="703"/>
      <c r="DYP2" s="703"/>
      <c r="DYQ2" s="703"/>
      <c r="DYR2" s="703"/>
      <c r="DYS2" s="703"/>
      <c r="DYT2" s="703"/>
      <c r="DYU2" s="703"/>
      <c r="DYV2" s="703"/>
      <c r="DYW2" s="703"/>
      <c r="DYX2" s="703"/>
      <c r="DYY2" s="703"/>
      <c r="DYZ2" s="703"/>
      <c r="DZA2" s="703"/>
      <c r="DZB2" s="703"/>
      <c r="DZC2" s="703"/>
      <c r="DZD2" s="703"/>
      <c r="DZE2" s="703"/>
      <c r="DZF2" s="703"/>
      <c r="DZG2" s="703"/>
      <c r="DZH2" s="703"/>
      <c r="DZI2" s="703"/>
      <c r="DZJ2" s="703"/>
      <c r="DZK2" s="703"/>
      <c r="DZL2" s="703"/>
      <c r="DZM2" s="703"/>
      <c r="DZN2" s="703"/>
      <c r="DZO2" s="703"/>
      <c r="DZP2" s="703"/>
      <c r="DZQ2" s="703"/>
      <c r="DZR2" s="703"/>
      <c r="DZS2" s="703"/>
      <c r="DZT2" s="703"/>
      <c r="DZU2" s="703"/>
      <c r="DZV2" s="703"/>
      <c r="DZW2" s="703"/>
      <c r="DZX2" s="703"/>
      <c r="DZY2" s="703"/>
      <c r="DZZ2" s="703"/>
      <c r="EAA2" s="703"/>
      <c r="EAB2" s="703"/>
      <c r="EAC2" s="703"/>
      <c r="EAD2" s="703"/>
      <c r="EAE2" s="703"/>
      <c r="EAF2" s="703"/>
      <c r="EAG2" s="703"/>
      <c r="EAH2" s="703"/>
      <c r="EAI2" s="703"/>
      <c r="EAJ2" s="703"/>
      <c r="EAK2" s="703"/>
      <c r="EAL2" s="703"/>
      <c r="EAM2" s="703"/>
      <c r="EAN2" s="703"/>
      <c r="EAO2" s="703"/>
      <c r="EAP2" s="703"/>
      <c r="EAQ2" s="703"/>
      <c r="EAR2" s="703"/>
      <c r="EAS2" s="703"/>
      <c r="EAT2" s="703"/>
      <c r="EAU2" s="703"/>
      <c r="EAV2" s="703"/>
      <c r="EAW2" s="703"/>
      <c r="EAX2" s="703"/>
      <c r="EAY2" s="703"/>
      <c r="EAZ2" s="703"/>
      <c r="EBA2" s="703"/>
      <c r="EBB2" s="703"/>
      <c r="EBC2" s="703"/>
      <c r="EBD2" s="703"/>
      <c r="EBE2" s="703"/>
      <c r="EBF2" s="703"/>
      <c r="EBG2" s="703"/>
      <c r="EBH2" s="703"/>
      <c r="EBI2" s="703"/>
      <c r="EBJ2" s="703"/>
      <c r="EBK2" s="703"/>
      <c r="EBL2" s="703"/>
      <c r="EBM2" s="703"/>
      <c r="EBN2" s="703"/>
      <c r="EBO2" s="703"/>
      <c r="EBP2" s="703"/>
      <c r="EBQ2" s="703"/>
      <c r="EBR2" s="703"/>
      <c r="EBS2" s="703"/>
      <c r="EBT2" s="703"/>
      <c r="EBU2" s="703"/>
      <c r="EBV2" s="703"/>
      <c r="EBW2" s="703"/>
      <c r="EBX2" s="703"/>
      <c r="EBY2" s="703"/>
      <c r="EBZ2" s="703"/>
      <c r="ECA2" s="703"/>
      <c r="ECB2" s="703"/>
      <c r="ECC2" s="703"/>
      <c r="ECD2" s="703"/>
      <c r="ECE2" s="703"/>
      <c r="ECF2" s="703"/>
      <c r="ECG2" s="703"/>
      <c r="ECH2" s="703"/>
      <c r="ECI2" s="703"/>
      <c r="ECJ2" s="703"/>
      <c r="ECK2" s="703"/>
      <c r="ECL2" s="703"/>
      <c r="ECM2" s="703"/>
      <c r="ECN2" s="703"/>
      <c r="ECO2" s="703"/>
      <c r="ECP2" s="703"/>
      <c r="ECQ2" s="703"/>
      <c r="ECR2" s="703"/>
      <c r="ECS2" s="703"/>
      <c r="ECT2" s="703"/>
      <c r="ECU2" s="703"/>
      <c r="ECV2" s="703"/>
      <c r="ECW2" s="703"/>
      <c r="ECX2" s="703"/>
      <c r="ECY2" s="703"/>
      <c r="ECZ2" s="703"/>
      <c r="EDA2" s="703"/>
      <c r="EDB2" s="703"/>
      <c r="EDC2" s="703"/>
      <c r="EDD2" s="703"/>
      <c r="EDE2" s="703"/>
      <c r="EDF2" s="703"/>
      <c r="EDG2" s="703"/>
      <c r="EDH2" s="703"/>
      <c r="EDI2" s="703"/>
      <c r="EDJ2" s="703"/>
      <c r="EDK2" s="703"/>
      <c r="EDL2" s="703"/>
      <c r="EDM2" s="703"/>
      <c r="EDN2" s="703"/>
      <c r="EDO2" s="703"/>
      <c r="EDP2" s="703"/>
      <c r="EDQ2" s="703"/>
      <c r="EDR2" s="703"/>
      <c r="EDS2" s="703"/>
      <c r="EDT2" s="703"/>
      <c r="EDU2" s="703"/>
      <c r="EDV2" s="703"/>
      <c r="EDW2" s="703"/>
      <c r="EDX2" s="703"/>
      <c r="EDY2" s="703"/>
      <c r="EDZ2" s="703"/>
      <c r="EEA2" s="703"/>
      <c r="EEB2" s="703"/>
      <c r="EEC2" s="703"/>
      <c r="EED2" s="703"/>
      <c r="EEE2" s="703"/>
      <c r="EEF2" s="703"/>
      <c r="EEG2" s="703"/>
      <c r="EEH2" s="703"/>
      <c r="EEI2" s="703"/>
      <c r="EEJ2" s="703"/>
      <c r="EEK2" s="703"/>
      <c r="EEL2" s="703"/>
      <c r="EEM2" s="703"/>
      <c r="EEN2" s="703"/>
      <c r="EEO2" s="703"/>
      <c r="EEP2" s="703"/>
      <c r="EEQ2" s="703"/>
      <c r="EER2" s="703"/>
      <c r="EES2" s="703"/>
      <c r="EET2" s="703"/>
      <c r="EEU2" s="703"/>
      <c r="EEV2" s="703"/>
      <c r="EEW2" s="703"/>
      <c r="EEX2" s="703"/>
      <c r="EEY2" s="703"/>
      <c r="EEZ2" s="703"/>
      <c r="EFA2" s="703"/>
      <c r="EFB2" s="703"/>
      <c r="EFC2" s="703"/>
      <c r="EFD2" s="703"/>
      <c r="EFE2" s="703"/>
      <c r="EFF2" s="703"/>
      <c r="EFG2" s="703"/>
      <c r="EFH2" s="703"/>
      <c r="EFI2" s="703"/>
      <c r="EFJ2" s="703"/>
      <c r="EFK2" s="703"/>
      <c r="EFL2" s="703"/>
      <c r="EFM2" s="703"/>
      <c r="EFN2" s="703"/>
      <c r="EFO2" s="703"/>
      <c r="EFP2" s="703"/>
      <c r="EFQ2" s="703"/>
      <c r="EFR2" s="703"/>
      <c r="EFS2" s="703"/>
      <c r="EFT2" s="703"/>
      <c r="EFU2" s="703"/>
      <c r="EFV2" s="703"/>
      <c r="EFW2" s="703"/>
      <c r="EFX2" s="703"/>
      <c r="EFY2" s="703"/>
      <c r="EFZ2" s="703"/>
      <c r="EGA2" s="703"/>
      <c r="EGB2" s="703"/>
      <c r="EGC2" s="703"/>
      <c r="EGD2" s="703"/>
      <c r="EGE2" s="703"/>
      <c r="EGF2" s="703"/>
      <c r="EGG2" s="703"/>
      <c r="EGH2" s="703"/>
      <c r="EGI2" s="703"/>
      <c r="EGJ2" s="703"/>
      <c r="EGK2" s="703"/>
      <c r="EGL2" s="703"/>
      <c r="EGM2" s="703"/>
      <c r="EGN2" s="703"/>
      <c r="EGO2" s="703"/>
      <c r="EGP2" s="703"/>
      <c r="EGQ2" s="703"/>
      <c r="EGR2" s="703"/>
      <c r="EGS2" s="703"/>
      <c r="EGT2" s="703"/>
      <c r="EGU2" s="703"/>
      <c r="EGV2" s="703"/>
      <c r="EGW2" s="703"/>
      <c r="EGX2" s="703"/>
      <c r="EGY2" s="703"/>
      <c r="EGZ2" s="703"/>
      <c r="EHA2" s="703"/>
      <c r="EHB2" s="703"/>
      <c r="EHC2" s="703"/>
      <c r="EHD2" s="703"/>
      <c r="EHE2" s="703"/>
      <c r="EHF2" s="703"/>
      <c r="EHG2" s="703"/>
      <c r="EHH2" s="703"/>
      <c r="EHI2" s="703"/>
      <c r="EHJ2" s="703"/>
      <c r="EHK2" s="703"/>
      <c r="EHL2" s="703"/>
      <c r="EHM2" s="703"/>
      <c r="EHN2" s="703"/>
      <c r="EHO2" s="703"/>
      <c r="EHP2" s="703"/>
      <c r="EHQ2" s="703"/>
      <c r="EHR2" s="703"/>
      <c r="EHS2" s="703"/>
      <c r="EHT2" s="703"/>
      <c r="EHU2" s="703"/>
      <c r="EHV2" s="703"/>
      <c r="EHW2" s="703"/>
      <c r="EHX2" s="703"/>
      <c r="EHY2" s="703"/>
      <c r="EHZ2" s="703"/>
      <c r="EIA2" s="703"/>
      <c r="EIB2" s="703"/>
      <c r="EIC2" s="703"/>
      <c r="EID2" s="703"/>
      <c r="EIE2" s="703"/>
      <c r="EIF2" s="703"/>
      <c r="EIG2" s="703"/>
      <c r="EIH2" s="703"/>
      <c r="EII2" s="703"/>
      <c r="EIJ2" s="703"/>
      <c r="EIK2" s="703"/>
      <c r="EIL2" s="703"/>
      <c r="EIM2" s="703"/>
      <c r="EIN2" s="703"/>
      <c r="EIO2" s="703"/>
      <c r="EIP2" s="703"/>
      <c r="EIQ2" s="703"/>
      <c r="EIR2" s="703"/>
      <c r="EIS2" s="703"/>
      <c r="EIT2" s="703"/>
      <c r="EIU2" s="703"/>
      <c r="EIV2" s="703"/>
      <c r="EIW2" s="703"/>
      <c r="EIX2" s="703"/>
      <c r="EIY2" s="703"/>
      <c r="EIZ2" s="703"/>
      <c r="EJA2" s="703"/>
      <c r="EJB2" s="703"/>
      <c r="EJC2" s="703"/>
      <c r="EJD2" s="703"/>
      <c r="EJE2" s="703"/>
      <c r="EJF2" s="703"/>
      <c r="EJG2" s="703"/>
      <c r="EJH2" s="703"/>
      <c r="EJI2" s="703"/>
      <c r="EJJ2" s="703"/>
      <c r="EJK2" s="703"/>
      <c r="EJL2" s="703"/>
      <c r="EJM2" s="703"/>
      <c r="EJN2" s="703"/>
      <c r="EJO2" s="703"/>
      <c r="EJP2" s="703"/>
      <c r="EJQ2" s="703"/>
      <c r="EJR2" s="703"/>
      <c r="EJS2" s="703"/>
      <c r="EJT2" s="703"/>
      <c r="EJU2" s="703"/>
      <c r="EJV2" s="703"/>
      <c r="EJW2" s="703"/>
      <c r="EJX2" s="703"/>
      <c r="EJY2" s="703"/>
      <c r="EJZ2" s="703"/>
      <c r="EKA2" s="703"/>
      <c r="EKB2" s="703"/>
      <c r="EKC2" s="703"/>
      <c r="EKD2" s="703"/>
      <c r="EKE2" s="703"/>
      <c r="EKF2" s="703"/>
      <c r="EKG2" s="703"/>
      <c r="EKH2" s="703"/>
      <c r="EKI2" s="703"/>
      <c r="EKJ2" s="703"/>
      <c r="EKK2" s="703"/>
      <c r="EKL2" s="703"/>
      <c r="EKM2" s="703"/>
      <c r="EKN2" s="703"/>
      <c r="EKO2" s="703"/>
      <c r="EKP2" s="703"/>
      <c r="EKQ2" s="703"/>
      <c r="EKR2" s="703"/>
      <c r="EKS2" s="703"/>
      <c r="EKT2" s="703"/>
      <c r="EKU2" s="703"/>
      <c r="EKV2" s="703"/>
      <c r="EKW2" s="703"/>
      <c r="EKX2" s="703"/>
      <c r="EKY2" s="703"/>
      <c r="EKZ2" s="703"/>
      <c r="ELA2" s="703"/>
      <c r="ELB2" s="703"/>
      <c r="ELC2" s="703"/>
      <c r="ELD2" s="703"/>
      <c r="ELE2" s="703"/>
      <c r="ELF2" s="703"/>
      <c r="ELG2" s="703"/>
      <c r="ELH2" s="703"/>
      <c r="ELI2" s="703"/>
      <c r="ELJ2" s="703"/>
      <c r="ELK2" s="703"/>
      <c r="ELL2" s="703"/>
      <c r="ELM2" s="703"/>
      <c r="ELN2" s="703"/>
      <c r="ELO2" s="703"/>
      <c r="ELP2" s="703"/>
      <c r="ELQ2" s="703"/>
      <c r="ELR2" s="703"/>
      <c r="ELS2" s="703"/>
      <c r="ELT2" s="703"/>
      <c r="ELU2" s="703"/>
      <c r="ELV2" s="703"/>
      <c r="ELW2" s="703"/>
      <c r="ELX2" s="703"/>
      <c r="ELY2" s="703"/>
      <c r="ELZ2" s="703"/>
      <c r="EMA2" s="703"/>
      <c r="EMB2" s="703"/>
      <c r="EMC2" s="703"/>
      <c r="EMD2" s="703"/>
      <c r="EME2" s="703"/>
      <c r="EMF2" s="703"/>
      <c r="EMG2" s="703"/>
      <c r="EMH2" s="703"/>
      <c r="EMI2" s="703"/>
      <c r="EMJ2" s="703"/>
      <c r="EMK2" s="703"/>
      <c r="EML2" s="703"/>
      <c r="EMM2" s="703"/>
      <c r="EMN2" s="703"/>
      <c r="EMO2" s="703"/>
      <c r="EMP2" s="703"/>
      <c r="EMQ2" s="703"/>
      <c r="EMR2" s="703"/>
      <c r="EMS2" s="703"/>
      <c r="EMT2" s="703"/>
      <c r="EMU2" s="703"/>
      <c r="EMV2" s="703"/>
      <c r="EMW2" s="703"/>
      <c r="EMX2" s="703"/>
      <c r="EMY2" s="703"/>
      <c r="EMZ2" s="703"/>
      <c r="ENA2" s="703"/>
      <c r="ENB2" s="703"/>
      <c r="ENC2" s="703"/>
      <c r="END2" s="703"/>
      <c r="ENE2" s="703"/>
      <c r="ENF2" s="703"/>
      <c r="ENG2" s="703"/>
      <c r="ENH2" s="703"/>
      <c r="ENI2" s="703"/>
      <c r="ENJ2" s="703"/>
      <c r="ENK2" s="703"/>
      <c r="ENL2" s="703"/>
      <c r="ENM2" s="703"/>
      <c r="ENN2" s="703"/>
      <c r="ENO2" s="703"/>
      <c r="ENP2" s="703"/>
      <c r="ENQ2" s="703"/>
      <c r="ENR2" s="703"/>
      <c r="ENS2" s="703"/>
      <c r="ENT2" s="703"/>
      <c r="ENU2" s="703"/>
      <c r="ENV2" s="703"/>
      <c r="ENW2" s="703"/>
      <c r="ENX2" s="703"/>
      <c r="ENY2" s="703"/>
      <c r="ENZ2" s="703"/>
      <c r="EOA2" s="703"/>
      <c r="EOB2" s="703"/>
      <c r="EOC2" s="703"/>
      <c r="EOD2" s="703"/>
      <c r="EOE2" s="703"/>
      <c r="EOF2" s="703"/>
      <c r="EOG2" s="703"/>
      <c r="EOH2" s="703"/>
      <c r="EOI2" s="703"/>
      <c r="EOJ2" s="703"/>
      <c r="EOK2" s="703"/>
      <c r="EOL2" s="703"/>
      <c r="EOM2" s="703"/>
      <c r="EON2" s="703"/>
      <c r="EOO2" s="703"/>
      <c r="EOP2" s="703"/>
      <c r="EOQ2" s="703"/>
      <c r="EOR2" s="703"/>
      <c r="EOS2" s="703"/>
      <c r="EOT2" s="703"/>
      <c r="EOU2" s="703"/>
      <c r="EOV2" s="703"/>
      <c r="EOW2" s="703"/>
      <c r="EOX2" s="703"/>
      <c r="EOY2" s="703"/>
      <c r="EOZ2" s="703"/>
      <c r="EPA2" s="703"/>
      <c r="EPB2" s="703"/>
      <c r="EPC2" s="703"/>
      <c r="EPD2" s="703"/>
      <c r="EPE2" s="703"/>
      <c r="EPF2" s="703"/>
      <c r="EPG2" s="703"/>
      <c r="EPH2" s="703"/>
      <c r="EPI2" s="703"/>
      <c r="EPJ2" s="703"/>
      <c r="EPK2" s="703"/>
      <c r="EPL2" s="703"/>
      <c r="EPM2" s="703"/>
      <c r="EPN2" s="703"/>
      <c r="EPO2" s="703"/>
      <c r="EPP2" s="703"/>
      <c r="EPQ2" s="703"/>
      <c r="EPR2" s="703"/>
      <c r="EPS2" s="703"/>
      <c r="EPT2" s="703"/>
      <c r="EPU2" s="703"/>
      <c r="EPV2" s="703"/>
      <c r="EPW2" s="703"/>
      <c r="EPX2" s="703"/>
      <c r="EPY2" s="703"/>
      <c r="EPZ2" s="703"/>
      <c r="EQA2" s="703"/>
      <c r="EQB2" s="703"/>
      <c r="EQC2" s="703"/>
      <c r="EQD2" s="703"/>
      <c r="EQE2" s="703"/>
      <c r="EQF2" s="703"/>
      <c r="EQG2" s="703"/>
      <c r="EQH2" s="703"/>
      <c r="EQI2" s="703"/>
      <c r="EQJ2" s="703"/>
      <c r="EQK2" s="703"/>
      <c r="EQL2" s="703"/>
      <c r="EQM2" s="703"/>
      <c r="EQN2" s="703"/>
      <c r="EQO2" s="703"/>
      <c r="EQP2" s="703"/>
      <c r="EQQ2" s="703"/>
      <c r="EQR2" s="703"/>
      <c r="EQS2" s="703"/>
      <c r="EQT2" s="703"/>
      <c r="EQU2" s="703"/>
      <c r="EQV2" s="703"/>
      <c r="EQW2" s="703"/>
      <c r="EQX2" s="703"/>
      <c r="EQY2" s="703"/>
      <c r="EQZ2" s="703"/>
      <c r="ERA2" s="703"/>
      <c r="ERB2" s="703"/>
      <c r="ERC2" s="703"/>
      <c r="ERD2" s="703"/>
      <c r="ERE2" s="703"/>
      <c r="ERF2" s="703"/>
      <c r="ERG2" s="703"/>
      <c r="ERH2" s="703"/>
      <c r="ERI2" s="703"/>
      <c r="ERJ2" s="703"/>
      <c r="ERK2" s="703"/>
      <c r="ERL2" s="703"/>
      <c r="ERM2" s="703"/>
      <c r="ERN2" s="703"/>
      <c r="ERO2" s="703"/>
      <c r="ERP2" s="703"/>
      <c r="ERQ2" s="703"/>
      <c r="ERR2" s="703"/>
      <c r="ERS2" s="703"/>
      <c r="ERT2" s="703"/>
      <c r="ERU2" s="703"/>
      <c r="ERV2" s="703"/>
      <c r="ERW2" s="703"/>
      <c r="ERX2" s="703"/>
      <c r="ERY2" s="703"/>
      <c r="ERZ2" s="703"/>
      <c r="ESA2" s="703"/>
      <c r="ESB2" s="703"/>
      <c r="ESC2" s="703"/>
      <c r="ESD2" s="703"/>
      <c r="ESE2" s="703"/>
      <c r="ESF2" s="703"/>
      <c r="ESG2" s="703"/>
      <c r="ESH2" s="703"/>
      <c r="ESI2" s="703"/>
      <c r="ESJ2" s="703"/>
      <c r="ESK2" s="703"/>
      <c r="ESL2" s="703"/>
      <c r="ESM2" s="703"/>
      <c r="ESN2" s="703"/>
      <c r="ESO2" s="703"/>
      <c r="ESP2" s="703"/>
      <c r="ESQ2" s="703"/>
      <c r="ESR2" s="703"/>
      <c r="ESS2" s="703"/>
      <c r="EST2" s="703"/>
      <c r="ESU2" s="703"/>
      <c r="ESV2" s="703"/>
      <c r="ESW2" s="703"/>
      <c r="ESX2" s="703"/>
      <c r="ESY2" s="703"/>
      <c r="ESZ2" s="703"/>
      <c r="ETA2" s="703"/>
      <c r="ETB2" s="703"/>
      <c r="ETC2" s="703"/>
      <c r="ETD2" s="703"/>
      <c r="ETE2" s="703"/>
      <c r="ETF2" s="703"/>
      <c r="ETG2" s="703"/>
      <c r="ETH2" s="703"/>
      <c r="ETI2" s="703"/>
      <c r="ETJ2" s="703"/>
      <c r="ETK2" s="703"/>
      <c r="ETL2" s="703"/>
      <c r="ETM2" s="703"/>
      <c r="ETN2" s="703"/>
      <c r="ETO2" s="703"/>
      <c r="ETP2" s="703"/>
      <c r="ETQ2" s="703"/>
      <c r="ETR2" s="703"/>
      <c r="ETS2" s="703"/>
      <c r="ETT2" s="703"/>
      <c r="ETU2" s="703"/>
      <c r="ETV2" s="703"/>
      <c r="ETW2" s="703"/>
      <c r="ETX2" s="703"/>
      <c r="ETY2" s="703"/>
      <c r="ETZ2" s="703"/>
      <c r="EUA2" s="703"/>
      <c r="EUB2" s="703"/>
      <c r="EUC2" s="703"/>
      <c r="EUD2" s="703"/>
      <c r="EUE2" s="703"/>
      <c r="EUF2" s="703"/>
      <c r="EUG2" s="703"/>
      <c r="EUH2" s="703"/>
      <c r="EUI2" s="703"/>
      <c r="EUJ2" s="703"/>
      <c r="EUK2" s="703"/>
      <c r="EUL2" s="703"/>
      <c r="EUM2" s="703"/>
      <c r="EUN2" s="703"/>
      <c r="EUO2" s="703"/>
      <c r="EUP2" s="703"/>
      <c r="EUQ2" s="703"/>
      <c r="EUR2" s="703"/>
      <c r="EUS2" s="703"/>
      <c r="EUT2" s="703"/>
      <c r="EUU2" s="703"/>
      <c r="EUV2" s="703"/>
      <c r="EUW2" s="703"/>
      <c r="EUX2" s="703"/>
      <c r="EUY2" s="703"/>
      <c r="EUZ2" s="703"/>
      <c r="EVA2" s="703"/>
      <c r="EVB2" s="703"/>
      <c r="EVC2" s="703"/>
      <c r="EVD2" s="703"/>
      <c r="EVE2" s="703"/>
      <c r="EVF2" s="703"/>
      <c r="EVG2" s="703"/>
      <c r="EVH2" s="703"/>
      <c r="EVI2" s="703"/>
      <c r="EVJ2" s="703"/>
      <c r="EVK2" s="703"/>
      <c r="EVL2" s="703"/>
      <c r="EVM2" s="703"/>
      <c r="EVN2" s="703"/>
      <c r="EVO2" s="703"/>
      <c r="EVP2" s="703"/>
      <c r="EVQ2" s="703"/>
      <c r="EVR2" s="703"/>
      <c r="EVS2" s="703"/>
      <c r="EVT2" s="703"/>
      <c r="EVU2" s="703"/>
      <c r="EVV2" s="703"/>
      <c r="EVW2" s="703"/>
      <c r="EVX2" s="703"/>
      <c r="EVY2" s="703"/>
      <c r="EVZ2" s="703"/>
      <c r="EWA2" s="703"/>
      <c r="EWB2" s="703"/>
      <c r="EWC2" s="703"/>
      <c r="EWD2" s="703"/>
      <c r="EWE2" s="703"/>
      <c r="EWF2" s="703"/>
      <c r="EWG2" s="703"/>
      <c r="EWH2" s="703"/>
      <c r="EWI2" s="703"/>
      <c r="EWJ2" s="703"/>
      <c r="EWK2" s="703"/>
      <c r="EWL2" s="703"/>
      <c r="EWM2" s="703"/>
      <c r="EWN2" s="703"/>
      <c r="EWO2" s="703"/>
      <c r="EWP2" s="703"/>
      <c r="EWQ2" s="703"/>
      <c r="EWR2" s="703"/>
      <c r="EWS2" s="703"/>
      <c r="EWT2" s="703"/>
      <c r="EWU2" s="703"/>
      <c r="EWV2" s="703"/>
      <c r="EWW2" s="703"/>
      <c r="EWX2" s="703"/>
      <c r="EWY2" s="703"/>
      <c r="EWZ2" s="703"/>
      <c r="EXA2" s="703"/>
      <c r="EXB2" s="703"/>
      <c r="EXC2" s="703"/>
      <c r="EXD2" s="703"/>
      <c r="EXE2" s="703"/>
      <c r="EXF2" s="703"/>
      <c r="EXG2" s="703"/>
      <c r="EXH2" s="703"/>
      <c r="EXI2" s="703"/>
      <c r="EXJ2" s="703"/>
      <c r="EXK2" s="703"/>
      <c r="EXL2" s="703"/>
      <c r="EXM2" s="703"/>
      <c r="EXN2" s="703"/>
      <c r="EXO2" s="703"/>
      <c r="EXP2" s="703"/>
      <c r="EXQ2" s="703"/>
      <c r="EXR2" s="703"/>
      <c r="EXS2" s="703"/>
      <c r="EXT2" s="703"/>
      <c r="EXU2" s="703"/>
      <c r="EXV2" s="703"/>
      <c r="EXW2" s="703"/>
      <c r="EXX2" s="703"/>
      <c r="EXY2" s="703"/>
      <c r="EXZ2" s="703"/>
      <c r="EYA2" s="703"/>
      <c r="EYB2" s="703"/>
      <c r="EYC2" s="703"/>
      <c r="EYD2" s="703"/>
      <c r="EYE2" s="703"/>
      <c r="EYF2" s="703"/>
      <c r="EYG2" s="703"/>
      <c r="EYH2" s="703"/>
      <c r="EYI2" s="703"/>
      <c r="EYJ2" s="703"/>
      <c r="EYK2" s="703"/>
      <c r="EYL2" s="703"/>
      <c r="EYM2" s="703"/>
      <c r="EYN2" s="703"/>
      <c r="EYO2" s="703"/>
      <c r="EYP2" s="703"/>
      <c r="EYQ2" s="703"/>
      <c r="EYR2" s="703"/>
      <c r="EYS2" s="703"/>
      <c r="EYT2" s="703"/>
      <c r="EYU2" s="703"/>
      <c r="EYV2" s="703"/>
      <c r="EYW2" s="703"/>
      <c r="EYX2" s="703"/>
      <c r="EYY2" s="703"/>
      <c r="EYZ2" s="703"/>
      <c r="EZA2" s="703"/>
      <c r="EZB2" s="703"/>
      <c r="EZC2" s="703"/>
      <c r="EZD2" s="703"/>
      <c r="EZE2" s="703"/>
      <c r="EZF2" s="703"/>
      <c r="EZG2" s="703"/>
      <c r="EZH2" s="703"/>
      <c r="EZI2" s="703"/>
      <c r="EZJ2" s="703"/>
      <c r="EZK2" s="703"/>
      <c r="EZL2" s="703"/>
      <c r="EZM2" s="703"/>
      <c r="EZN2" s="703"/>
      <c r="EZO2" s="703"/>
      <c r="EZP2" s="703"/>
      <c r="EZQ2" s="703"/>
      <c r="EZR2" s="703"/>
      <c r="EZS2" s="703"/>
      <c r="EZT2" s="703"/>
      <c r="EZU2" s="703"/>
      <c r="EZV2" s="703"/>
      <c r="EZW2" s="703"/>
      <c r="EZX2" s="703"/>
      <c r="EZY2" s="703"/>
      <c r="EZZ2" s="703"/>
      <c r="FAA2" s="703"/>
      <c r="FAB2" s="703"/>
      <c r="FAC2" s="703"/>
      <c r="FAD2" s="703"/>
      <c r="FAE2" s="703"/>
      <c r="FAF2" s="703"/>
      <c r="FAG2" s="703"/>
      <c r="FAH2" s="703"/>
      <c r="FAI2" s="703"/>
      <c r="FAJ2" s="703"/>
      <c r="FAK2" s="703"/>
      <c r="FAL2" s="703"/>
      <c r="FAM2" s="703"/>
      <c r="FAN2" s="703"/>
      <c r="FAO2" s="703"/>
      <c r="FAP2" s="703"/>
      <c r="FAQ2" s="703"/>
      <c r="FAR2" s="703"/>
      <c r="FAS2" s="703"/>
      <c r="FAT2" s="703"/>
      <c r="FAU2" s="703"/>
      <c r="FAV2" s="703"/>
      <c r="FAW2" s="703"/>
      <c r="FAX2" s="703"/>
      <c r="FAY2" s="703"/>
      <c r="FAZ2" s="703"/>
      <c r="FBA2" s="703"/>
      <c r="FBB2" s="703"/>
      <c r="FBC2" s="703"/>
      <c r="FBD2" s="703"/>
      <c r="FBE2" s="703"/>
      <c r="FBF2" s="703"/>
      <c r="FBG2" s="703"/>
      <c r="FBH2" s="703"/>
      <c r="FBI2" s="703"/>
      <c r="FBJ2" s="703"/>
      <c r="FBK2" s="703"/>
      <c r="FBL2" s="703"/>
      <c r="FBM2" s="703"/>
      <c r="FBN2" s="703"/>
      <c r="FBO2" s="703"/>
      <c r="FBP2" s="703"/>
      <c r="FBQ2" s="703"/>
      <c r="FBR2" s="703"/>
      <c r="FBS2" s="703"/>
      <c r="FBT2" s="703"/>
      <c r="FBU2" s="703"/>
      <c r="FBV2" s="703"/>
      <c r="FBW2" s="703"/>
      <c r="FBX2" s="703"/>
      <c r="FBY2" s="703"/>
      <c r="FBZ2" s="703"/>
      <c r="FCA2" s="703"/>
      <c r="FCB2" s="703"/>
      <c r="FCC2" s="703"/>
      <c r="FCD2" s="703"/>
      <c r="FCE2" s="703"/>
      <c r="FCF2" s="703"/>
      <c r="FCG2" s="703"/>
      <c r="FCH2" s="703"/>
      <c r="FCI2" s="703"/>
      <c r="FCJ2" s="703"/>
      <c r="FCK2" s="703"/>
      <c r="FCL2" s="703"/>
      <c r="FCM2" s="703"/>
      <c r="FCN2" s="703"/>
      <c r="FCO2" s="703"/>
      <c r="FCP2" s="703"/>
      <c r="FCQ2" s="703"/>
      <c r="FCR2" s="703"/>
      <c r="FCS2" s="703"/>
      <c r="FCT2" s="703"/>
      <c r="FCU2" s="703"/>
      <c r="FCV2" s="703"/>
      <c r="FCW2" s="703"/>
      <c r="FCX2" s="703"/>
      <c r="FCY2" s="703"/>
      <c r="FCZ2" s="703"/>
      <c r="FDA2" s="703"/>
      <c r="FDB2" s="703"/>
      <c r="FDC2" s="703"/>
      <c r="FDD2" s="703"/>
      <c r="FDE2" s="703"/>
      <c r="FDF2" s="703"/>
      <c r="FDG2" s="703"/>
      <c r="FDH2" s="703"/>
      <c r="FDI2" s="703"/>
      <c r="FDJ2" s="703"/>
      <c r="FDK2" s="703"/>
      <c r="FDL2" s="703"/>
      <c r="FDM2" s="703"/>
      <c r="FDN2" s="703"/>
      <c r="FDO2" s="703"/>
      <c r="FDP2" s="703"/>
      <c r="FDQ2" s="703"/>
      <c r="FDR2" s="703"/>
      <c r="FDS2" s="703"/>
      <c r="FDT2" s="703"/>
      <c r="FDU2" s="703"/>
      <c r="FDV2" s="703"/>
      <c r="FDW2" s="703"/>
      <c r="FDX2" s="703"/>
      <c r="FDY2" s="703"/>
      <c r="FDZ2" s="703"/>
      <c r="FEA2" s="703"/>
      <c r="FEB2" s="703"/>
      <c r="FEC2" s="703"/>
      <c r="FED2" s="703"/>
      <c r="FEE2" s="703"/>
      <c r="FEF2" s="703"/>
      <c r="FEG2" s="703"/>
      <c r="FEH2" s="703"/>
      <c r="FEI2" s="703"/>
      <c r="FEJ2" s="703"/>
      <c r="FEK2" s="703"/>
      <c r="FEL2" s="703"/>
      <c r="FEM2" s="703"/>
      <c r="FEN2" s="703"/>
      <c r="FEO2" s="703"/>
      <c r="FEP2" s="703"/>
      <c r="FEQ2" s="703"/>
      <c r="FER2" s="703"/>
      <c r="FES2" s="703"/>
      <c r="FET2" s="703"/>
      <c r="FEU2" s="703"/>
      <c r="FEV2" s="703"/>
      <c r="FEW2" s="703"/>
      <c r="FEX2" s="703"/>
      <c r="FEY2" s="703"/>
      <c r="FEZ2" s="703"/>
      <c r="FFA2" s="703"/>
      <c r="FFB2" s="703"/>
      <c r="FFC2" s="703"/>
      <c r="FFD2" s="703"/>
      <c r="FFE2" s="703"/>
      <c r="FFF2" s="703"/>
      <c r="FFG2" s="703"/>
      <c r="FFH2" s="703"/>
      <c r="FFI2" s="703"/>
      <c r="FFJ2" s="703"/>
      <c r="FFK2" s="703"/>
      <c r="FFL2" s="703"/>
      <c r="FFM2" s="703"/>
      <c r="FFN2" s="703"/>
      <c r="FFO2" s="703"/>
      <c r="FFP2" s="703"/>
      <c r="FFQ2" s="703"/>
      <c r="FFR2" s="703"/>
      <c r="FFS2" s="703"/>
      <c r="FFT2" s="703"/>
      <c r="FFU2" s="703"/>
      <c r="FFV2" s="703"/>
      <c r="FFW2" s="703"/>
      <c r="FFX2" s="703"/>
      <c r="FFY2" s="703"/>
      <c r="FFZ2" s="703"/>
      <c r="FGA2" s="703"/>
      <c r="FGB2" s="703"/>
      <c r="FGC2" s="703"/>
      <c r="FGD2" s="703"/>
      <c r="FGE2" s="703"/>
      <c r="FGF2" s="703"/>
      <c r="FGG2" s="703"/>
      <c r="FGH2" s="703"/>
      <c r="FGI2" s="703"/>
      <c r="FGJ2" s="703"/>
      <c r="FGK2" s="703"/>
      <c r="FGL2" s="703"/>
      <c r="FGM2" s="703"/>
      <c r="FGN2" s="703"/>
      <c r="FGO2" s="703"/>
      <c r="FGP2" s="703"/>
      <c r="FGQ2" s="703"/>
      <c r="FGR2" s="703"/>
      <c r="FGS2" s="703"/>
      <c r="FGT2" s="703"/>
      <c r="FGU2" s="703"/>
      <c r="FGV2" s="703"/>
      <c r="FGW2" s="703"/>
      <c r="FGX2" s="703"/>
      <c r="FGY2" s="703"/>
      <c r="FGZ2" s="703"/>
      <c r="FHA2" s="703"/>
      <c r="FHB2" s="703"/>
      <c r="FHC2" s="703"/>
      <c r="FHD2" s="703"/>
      <c r="FHE2" s="703"/>
      <c r="FHF2" s="703"/>
      <c r="FHG2" s="703"/>
      <c r="FHH2" s="703"/>
      <c r="FHI2" s="703"/>
      <c r="FHJ2" s="703"/>
      <c r="FHK2" s="703"/>
      <c r="FHL2" s="703"/>
      <c r="FHM2" s="703"/>
      <c r="FHN2" s="703"/>
      <c r="FHO2" s="703"/>
      <c r="FHP2" s="703"/>
      <c r="FHQ2" s="703"/>
      <c r="FHR2" s="703"/>
      <c r="FHS2" s="703"/>
      <c r="FHT2" s="703"/>
      <c r="FHU2" s="703"/>
      <c r="FHV2" s="703"/>
      <c r="FHW2" s="703"/>
      <c r="FHX2" s="703"/>
      <c r="FHY2" s="703"/>
      <c r="FHZ2" s="703"/>
      <c r="FIA2" s="703"/>
      <c r="FIB2" s="703"/>
      <c r="FIC2" s="703"/>
      <c r="FID2" s="703"/>
      <c r="FIE2" s="703"/>
      <c r="FIF2" s="703"/>
      <c r="FIG2" s="703"/>
      <c r="FIH2" s="703"/>
      <c r="FII2" s="703"/>
      <c r="FIJ2" s="703"/>
      <c r="FIK2" s="703"/>
      <c r="FIL2" s="703"/>
      <c r="FIM2" s="703"/>
      <c r="FIN2" s="703"/>
      <c r="FIO2" s="703"/>
      <c r="FIP2" s="703"/>
      <c r="FIQ2" s="703"/>
      <c r="FIR2" s="703"/>
      <c r="FIS2" s="703"/>
      <c r="FIT2" s="703"/>
      <c r="FIU2" s="703"/>
      <c r="FIV2" s="703"/>
      <c r="FIW2" s="703"/>
      <c r="FIX2" s="703"/>
      <c r="FIY2" s="703"/>
      <c r="FIZ2" s="703"/>
      <c r="FJA2" s="703"/>
      <c r="FJB2" s="703"/>
      <c r="FJC2" s="703"/>
      <c r="FJD2" s="703"/>
      <c r="FJE2" s="703"/>
      <c r="FJF2" s="703"/>
      <c r="FJG2" s="703"/>
      <c r="FJH2" s="703"/>
      <c r="FJI2" s="703"/>
      <c r="FJJ2" s="703"/>
      <c r="FJK2" s="703"/>
      <c r="FJL2" s="703"/>
      <c r="FJM2" s="703"/>
      <c r="FJN2" s="703"/>
      <c r="FJO2" s="703"/>
      <c r="FJP2" s="703"/>
      <c r="FJQ2" s="703"/>
      <c r="FJR2" s="703"/>
      <c r="FJS2" s="703"/>
      <c r="FJT2" s="703"/>
      <c r="FJU2" s="703"/>
      <c r="FJV2" s="703"/>
      <c r="FJW2" s="703"/>
      <c r="FJX2" s="703"/>
      <c r="FJY2" s="703"/>
      <c r="FJZ2" s="703"/>
      <c r="FKA2" s="703"/>
      <c r="FKB2" s="703"/>
      <c r="FKC2" s="703"/>
      <c r="FKD2" s="703"/>
      <c r="FKE2" s="703"/>
      <c r="FKF2" s="703"/>
      <c r="FKG2" s="703"/>
      <c r="FKH2" s="703"/>
      <c r="FKI2" s="703"/>
      <c r="FKJ2" s="703"/>
      <c r="FKK2" s="703"/>
      <c r="FKL2" s="703"/>
      <c r="FKM2" s="703"/>
      <c r="FKN2" s="703"/>
      <c r="FKO2" s="703"/>
      <c r="FKP2" s="703"/>
      <c r="FKQ2" s="703"/>
      <c r="FKR2" s="703"/>
      <c r="FKS2" s="703"/>
      <c r="FKT2" s="703"/>
      <c r="FKU2" s="703"/>
      <c r="FKV2" s="703"/>
      <c r="FKW2" s="703"/>
      <c r="FKX2" s="703"/>
      <c r="FKY2" s="703"/>
      <c r="FKZ2" s="703"/>
      <c r="FLA2" s="703"/>
      <c r="FLB2" s="703"/>
      <c r="FLC2" s="703"/>
      <c r="FLD2" s="703"/>
      <c r="FLE2" s="703"/>
      <c r="FLF2" s="703"/>
      <c r="FLG2" s="703"/>
      <c r="FLH2" s="703"/>
      <c r="FLI2" s="703"/>
      <c r="FLJ2" s="703"/>
      <c r="FLK2" s="703"/>
      <c r="FLL2" s="703"/>
      <c r="FLM2" s="703"/>
      <c r="FLN2" s="703"/>
      <c r="FLO2" s="703"/>
      <c r="FLP2" s="703"/>
      <c r="FLQ2" s="703"/>
      <c r="FLR2" s="703"/>
      <c r="FLS2" s="703"/>
      <c r="FLT2" s="703"/>
      <c r="FLU2" s="703"/>
      <c r="FLV2" s="703"/>
      <c r="FLW2" s="703"/>
      <c r="FLX2" s="703"/>
      <c r="FLY2" s="703"/>
      <c r="FLZ2" s="703"/>
      <c r="FMA2" s="703"/>
      <c r="FMB2" s="703"/>
      <c r="FMC2" s="703"/>
      <c r="FMD2" s="703"/>
      <c r="FME2" s="703"/>
      <c r="FMF2" s="703"/>
      <c r="FMG2" s="703"/>
      <c r="FMH2" s="703"/>
      <c r="FMI2" s="703"/>
      <c r="FMJ2" s="703"/>
      <c r="FMK2" s="703"/>
      <c r="FML2" s="703"/>
      <c r="FMM2" s="703"/>
      <c r="FMN2" s="703"/>
      <c r="FMO2" s="703"/>
      <c r="FMP2" s="703"/>
      <c r="FMQ2" s="703"/>
      <c r="FMR2" s="703"/>
      <c r="FMS2" s="703"/>
      <c r="FMT2" s="703"/>
      <c r="FMU2" s="703"/>
      <c r="FMV2" s="703"/>
      <c r="FMW2" s="703"/>
      <c r="FMX2" s="703"/>
      <c r="FMY2" s="703"/>
      <c r="FMZ2" s="703"/>
      <c r="FNA2" s="703"/>
      <c r="FNB2" s="703"/>
      <c r="FNC2" s="703"/>
      <c r="FND2" s="703"/>
      <c r="FNE2" s="703"/>
      <c r="FNF2" s="703"/>
      <c r="FNG2" s="703"/>
      <c r="FNH2" s="703"/>
      <c r="FNI2" s="703"/>
      <c r="FNJ2" s="703"/>
      <c r="FNK2" s="703"/>
      <c r="FNL2" s="703"/>
      <c r="FNM2" s="703"/>
      <c r="FNN2" s="703"/>
      <c r="FNO2" s="703"/>
      <c r="FNP2" s="703"/>
      <c r="FNQ2" s="703"/>
      <c r="FNR2" s="703"/>
      <c r="FNS2" s="703"/>
      <c r="FNT2" s="703"/>
      <c r="FNU2" s="703"/>
      <c r="FNV2" s="703"/>
      <c r="FNW2" s="703"/>
      <c r="FNX2" s="703"/>
      <c r="FNY2" s="703"/>
      <c r="FNZ2" s="703"/>
      <c r="FOA2" s="703"/>
      <c r="FOB2" s="703"/>
      <c r="FOC2" s="703"/>
      <c r="FOD2" s="703"/>
      <c r="FOE2" s="703"/>
      <c r="FOF2" s="703"/>
      <c r="FOG2" s="703"/>
      <c r="FOH2" s="703"/>
      <c r="FOI2" s="703"/>
      <c r="FOJ2" s="703"/>
      <c r="FOK2" s="703"/>
      <c r="FOL2" s="703"/>
      <c r="FOM2" s="703"/>
      <c r="FON2" s="703"/>
      <c r="FOO2" s="703"/>
      <c r="FOP2" s="703"/>
      <c r="FOQ2" s="703"/>
      <c r="FOR2" s="703"/>
      <c r="FOS2" s="703"/>
      <c r="FOT2" s="703"/>
      <c r="FOU2" s="703"/>
      <c r="FOV2" s="703"/>
      <c r="FOW2" s="703"/>
      <c r="FOX2" s="703"/>
      <c r="FOY2" s="703"/>
      <c r="FOZ2" s="703"/>
      <c r="FPA2" s="703"/>
      <c r="FPB2" s="703"/>
      <c r="FPC2" s="703"/>
      <c r="FPD2" s="703"/>
      <c r="FPE2" s="703"/>
      <c r="FPF2" s="703"/>
      <c r="FPG2" s="703"/>
      <c r="FPH2" s="703"/>
      <c r="FPI2" s="703"/>
      <c r="FPJ2" s="703"/>
      <c r="FPK2" s="703"/>
      <c r="FPL2" s="703"/>
      <c r="FPM2" s="703"/>
      <c r="FPN2" s="703"/>
      <c r="FPO2" s="703"/>
      <c r="FPP2" s="703"/>
      <c r="FPQ2" s="703"/>
      <c r="FPR2" s="703"/>
      <c r="FPS2" s="703"/>
      <c r="FPT2" s="703"/>
      <c r="FPU2" s="703"/>
      <c r="FPV2" s="703"/>
      <c r="FPW2" s="703"/>
      <c r="FPX2" s="703"/>
      <c r="FPY2" s="703"/>
      <c r="FPZ2" s="703"/>
      <c r="FQA2" s="703"/>
      <c r="FQB2" s="703"/>
      <c r="FQC2" s="703"/>
      <c r="FQD2" s="703"/>
      <c r="FQE2" s="703"/>
      <c r="FQF2" s="703"/>
      <c r="FQG2" s="703"/>
      <c r="FQH2" s="703"/>
      <c r="FQI2" s="703"/>
      <c r="FQJ2" s="703"/>
      <c r="FQK2" s="703"/>
      <c r="FQL2" s="703"/>
      <c r="FQM2" s="703"/>
      <c r="FQN2" s="703"/>
      <c r="FQO2" s="703"/>
      <c r="FQP2" s="703"/>
      <c r="FQQ2" s="703"/>
      <c r="FQR2" s="703"/>
      <c r="FQS2" s="703"/>
      <c r="FQT2" s="703"/>
      <c r="FQU2" s="703"/>
      <c r="FQV2" s="703"/>
      <c r="FQW2" s="703"/>
      <c r="FQX2" s="703"/>
      <c r="FQY2" s="703"/>
      <c r="FQZ2" s="703"/>
      <c r="FRA2" s="703"/>
      <c r="FRB2" s="703"/>
      <c r="FRC2" s="703"/>
      <c r="FRD2" s="703"/>
      <c r="FRE2" s="703"/>
      <c r="FRF2" s="703"/>
      <c r="FRG2" s="703"/>
      <c r="FRH2" s="703"/>
      <c r="FRI2" s="703"/>
      <c r="FRJ2" s="703"/>
      <c r="FRK2" s="703"/>
      <c r="FRL2" s="703"/>
      <c r="FRM2" s="703"/>
      <c r="FRN2" s="703"/>
      <c r="FRO2" s="703"/>
      <c r="FRP2" s="703"/>
      <c r="FRQ2" s="703"/>
      <c r="FRR2" s="703"/>
      <c r="FRS2" s="703"/>
      <c r="FRT2" s="703"/>
      <c r="FRU2" s="703"/>
      <c r="FRV2" s="703"/>
      <c r="FRW2" s="703"/>
      <c r="FRX2" s="703"/>
      <c r="FRY2" s="703"/>
      <c r="FRZ2" s="703"/>
      <c r="FSA2" s="703"/>
      <c r="FSB2" s="703"/>
      <c r="FSC2" s="703"/>
      <c r="FSD2" s="703"/>
      <c r="FSE2" s="703"/>
      <c r="FSF2" s="703"/>
      <c r="FSG2" s="703"/>
      <c r="FSH2" s="703"/>
      <c r="FSI2" s="703"/>
      <c r="FSJ2" s="703"/>
      <c r="FSK2" s="703"/>
      <c r="FSL2" s="703"/>
      <c r="FSM2" s="703"/>
      <c r="FSN2" s="703"/>
      <c r="FSO2" s="703"/>
      <c r="FSP2" s="703"/>
      <c r="FSQ2" s="703"/>
      <c r="FSR2" s="703"/>
      <c r="FSS2" s="703"/>
      <c r="FST2" s="703"/>
      <c r="FSU2" s="703"/>
      <c r="FSV2" s="703"/>
      <c r="FSW2" s="703"/>
      <c r="FSX2" s="703"/>
      <c r="FSY2" s="703"/>
      <c r="FSZ2" s="703"/>
      <c r="FTA2" s="703"/>
      <c r="FTB2" s="703"/>
      <c r="FTC2" s="703"/>
      <c r="FTD2" s="703"/>
      <c r="FTE2" s="703"/>
      <c r="FTF2" s="703"/>
      <c r="FTG2" s="703"/>
      <c r="FTH2" s="703"/>
      <c r="FTI2" s="703"/>
      <c r="FTJ2" s="703"/>
      <c r="FTK2" s="703"/>
      <c r="FTL2" s="703"/>
      <c r="FTM2" s="703"/>
      <c r="FTN2" s="703"/>
      <c r="FTO2" s="703"/>
      <c r="FTP2" s="703"/>
      <c r="FTQ2" s="703"/>
      <c r="FTR2" s="703"/>
      <c r="FTS2" s="703"/>
      <c r="FTT2" s="703"/>
      <c r="FTU2" s="703"/>
      <c r="FTV2" s="703"/>
      <c r="FTW2" s="703"/>
      <c r="FTX2" s="703"/>
      <c r="FTY2" s="703"/>
      <c r="FTZ2" s="703"/>
      <c r="FUA2" s="703"/>
      <c r="FUB2" s="703"/>
      <c r="FUC2" s="703"/>
      <c r="FUD2" s="703"/>
      <c r="FUE2" s="703"/>
      <c r="FUF2" s="703"/>
      <c r="FUG2" s="703"/>
      <c r="FUH2" s="703"/>
      <c r="FUI2" s="703"/>
      <c r="FUJ2" s="703"/>
      <c r="FUK2" s="703"/>
      <c r="FUL2" s="703"/>
      <c r="FUM2" s="703"/>
      <c r="FUN2" s="703"/>
      <c r="FUO2" s="703"/>
      <c r="FUP2" s="703"/>
      <c r="FUQ2" s="703"/>
      <c r="FUR2" s="703"/>
      <c r="FUS2" s="703"/>
      <c r="FUT2" s="703"/>
      <c r="FUU2" s="703"/>
      <c r="FUV2" s="703"/>
      <c r="FUW2" s="703"/>
      <c r="FUX2" s="703"/>
      <c r="FUY2" s="703"/>
      <c r="FUZ2" s="703"/>
      <c r="FVA2" s="703"/>
      <c r="FVB2" s="703"/>
      <c r="FVC2" s="703"/>
      <c r="FVD2" s="703"/>
      <c r="FVE2" s="703"/>
      <c r="FVF2" s="703"/>
      <c r="FVG2" s="703"/>
      <c r="FVH2" s="703"/>
      <c r="FVI2" s="703"/>
      <c r="FVJ2" s="703"/>
      <c r="FVK2" s="703"/>
      <c r="FVL2" s="703"/>
      <c r="FVM2" s="703"/>
      <c r="FVN2" s="703"/>
      <c r="FVO2" s="703"/>
      <c r="FVP2" s="703"/>
      <c r="FVQ2" s="703"/>
      <c r="FVR2" s="703"/>
      <c r="FVS2" s="703"/>
      <c r="FVT2" s="703"/>
      <c r="FVU2" s="703"/>
      <c r="FVV2" s="703"/>
      <c r="FVW2" s="703"/>
      <c r="FVX2" s="703"/>
      <c r="FVY2" s="703"/>
      <c r="FVZ2" s="703"/>
      <c r="FWA2" s="703"/>
      <c r="FWB2" s="703"/>
      <c r="FWC2" s="703"/>
      <c r="FWD2" s="703"/>
      <c r="FWE2" s="703"/>
      <c r="FWF2" s="703"/>
      <c r="FWG2" s="703"/>
      <c r="FWH2" s="703"/>
      <c r="FWI2" s="703"/>
      <c r="FWJ2" s="703"/>
      <c r="FWK2" s="703"/>
      <c r="FWL2" s="703"/>
      <c r="FWM2" s="703"/>
      <c r="FWN2" s="703"/>
      <c r="FWO2" s="703"/>
      <c r="FWP2" s="703"/>
      <c r="FWQ2" s="703"/>
      <c r="FWR2" s="703"/>
      <c r="FWS2" s="703"/>
      <c r="FWT2" s="703"/>
      <c r="FWU2" s="703"/>
      <c r="FWV2" s="703"/>
      <c r="FWW2" s="703"/>
      <c r="FWX2" s="703"/>
      <c r="FWY2" s="703"/>
      <c r="FWZ2" s="703"/>
      <c r="FXA2" s="703"/>
      <c r="FXB2" s="703"/>
      <c r="FXC2" s="703"/>
      <c r="FXD2" s="703"/>
      <c r="FXE2" s="703"/>
      <c r="FXF2" s="703"/>
      <c r="FXG2" s="703"/>
      <c r="FXH2" s="703"/>
      <c r="FXI2" s="703"/>
      <c r="FXJ2" s="703"/>
      <c r="FXK2" s="703"/>
      <c r="FXL2" s="703"/>
      <c r="FXM2" s="703"/>
      <c r="FXN2" s="703"/>
      <c r="FXO2" s="703"/>
      <c r="FXP2" s="703"/>
      <c r="FXQ2" s="703"/>
      <c r="FXR2" s="703"/>
      <c r="FXS2" s="703"/>
      <c r="FXT2" s="703"/>
      <c r="FXU2" s="703"/>
      <c r="FXV2" s="703"/>
      <c r="FXW2" s="703"/>
      <c r="FXX2" s="703"/>
      <c r="FXY2" s="703"/>
      <c r="FXZ2" s="703"/>
      <c r="FYA2" s="703"/>
      <c r="FYB2" s="703"/>
      <c r="FYC2" s="703"/>
      <c r="FYD2" s="703"/>
      <c r="FYE2" s="703"/>
      <c r="FYF2" s="703"/>
      <c r="FYG2" s="703"/>
      <c r="FYH2" s="703"/>
      <c r="FYI2" s="703"/>
      <c r="FYJ2" s="703"/>
      <c r="FYK2" s="703"/>
      <c r="FYL2" s="703"/>
      <c r="FYM2" s="703"/>
      <c r="FYN2" s="703"/>
      <c r="FYO2" s="703"/>
      <c r="FYP2" s="703"/>
      <c r="FYQ2" s="703"/>
      <c r="FYR2" s="703"/>
      <c r="FYS2" s="703"/>
      <c r="FYT2" s="703"/>
      <c r="FYU2" s="703"/>
      <c r="FYV2" s="703"/>
      <c r="FYW2" s="703"/>
      <c r="FYX2" s="703"/>
      <c r="FYY2" s="703"/>
      <c r="FYZ2" s="703"/>
      <c r="FZA2" s="703"/>
      <c r="FZB2" s="703"/>
      <c r="FZC2" s="703"/>
      <c r="FZD2" s="703"/>
      <c r="FZE2" s="703"/>
      <c r="FZF2" s="703"/>
      <c r="FZG2" s="703"/>
      <c r="FZH2" s="703"/>
      <c r="FZI2" s="703"/>
      <c r="FZJ2" s="703"/>
      <c r="FZK2" s="703"/>
      <c r="FZL2" s="703"/>
      <c r="FZM2" s="703"/>
      <c r="FZN2" s="703"/>
      <c r="FZO2" s="703"/>
      <c r="FZP2" s="703"/>
      <c r="FZQ2" s="703"/>
      <c r="FZR2" s="703"/>
      <c r="FZS2" s="703"/>
      <c r="FZT2" s="703"/>
      <c r="FZU2" s="703"/>
      <c r="FZV2" s="703"/>
      <c r="FZW2" s="703"/>
      <c r="FZX2" s="703"/>
      <c r="FZY2" s="703"/>
      <c r="FZZ2" s="703"/>
      <c r="GAA2" s="703"/>
      <c r="GAB2" s="703"/>
      <c r="GAC2" s="703"/>
      <c r="GAD2" s="703"/>
      <c r="GAE2" s="703"/>
      <c r="GAF2" s="703"/>
      <c r="GAG2" s="703"/>
      <c r="GAH2" s="703"/>
      <c r="GAI2" s="703"/>
      <c r="GAJ2" s="703"/>
      <c r="GAK2" s="703"/>
      <c r="GAL2" s="703"/>
      <c r="GAM2" s="703"/>
      <c r="GAN2" s="703"/>
      <c r="GAO2" s="703"/>
      <c r="GAP2" s="703"/>
      <c r="GAQ2" s="703"/>
      <c r="GAR2" s="703"/>
      <c r="GAS2" s="703"/>
      <c r="GAT2" s="703"/>
      <c r="GAU2" s="703"/>
      <c r="GAV2" s="703"/>
      <c r="GAW2" s="703"/>
      <c r="GAX2" s="703"/>
      <c r="GAY2" s="703"/>
      <c r="GAZ2" s="703"/>
      <c r="GBA2" s="703"/>
      <c r="GBB2" s="703"/>
      <c r="GBC2" s="703"/>
      <c r="GBD2" s="703"/>
      <c r="GBE2" s="703"/>
      <c r="GBF2" s="703"/>
      <c r="GBG2" s="703"/>
      <c r="GBH2" s="703"/>
      <c r="GBI2" s="703"/>
      <c r="GBJ2" s="703"/>
      <c r="GBK2" s="703"/>
      <c r="GBL2" s="703"/>
      <c r="GBM2" s="703"/>
      <c r="GBN2" s="703"/>
      <c r="GBO2" s="703"/>
      <c r="GBP2" s="703"/>
      <c r="GBQ2" s="703"/>
      <c r="GBR2" s="703"/>
      <c r="GBS2" s="703"/>
      <c r="GBT2" s="703"/>
      <c r="GBU2" s="703"/>
      <c r="GBV2" s="703"/>
      <c r="GBW2" s="703"/>
      <c r="GBX2" s="703"/>
      <c r="GBY2" s="703"/>
      <c r="GBZ2" s="703"/>
      <c r="GCA2" s="703"/>
      <c r="GCB2" s="703"/>
      <c r="GCC2" s="703"/>
      <c r="GCD2" s="703"/>
      <c r="GCE2" s="703"/>
      <c r="GCF2" s="703"/>
      <c r="GCG2" s="703"/>
      <c r="GCH2" s="703"/>
      <c r="GCI2" s="703"/>
      <c r="GCJ2" s="703"/>
      <c r="GCK2" s="703"/>
      <c r="GCL2" s="703"/>
      <c r="GCM2" s="703"/>
      <c r="GCN2" s="703"/>
      <c r="GCO2" s="703"/>
      <c r="GCP2" s="703"/>
      <c r="GCQ2" s="703"/>
      <c r="GCR2" s="703"/>
      <c r="GCS2" s="703"/>
      <c r="GCT2" s="703"/>
      <c r="GCU2" s="703"/>
      <c r="GCV2" s="703"/>
      <c r="GCW2" s="703"/>
      <c r="GCX2" s="703"/>
      <c r="GCY2" s="703"/>
      <c r="GCZ2" s="703"/>
      <c r="GDA2" s="703"/>
      <c r="GDB2" s="703"/>
      <c r="GDC2" s="703"/>
      <c r="GDD2" s="703"/>
      <c r="GDE2" s="703"/>
      <c r="GDF2" s="703"/>
      <c r="GDG2" s="703"/>
      <c r="GDH2" s="703"/>
      <c r="GDI2" s="703"/>
      <c r="GDJ2" s="703"/>
      <c r="GDK2" s="703"/>
      <c r="GDL2" s="703"/>
      <c r="GDM2" s="703"/>
      <c r="GDN2" s="703"/>
      <c r="GDO2" s="703"/>
      <c r="GDP2" s="703"/>
      <c r="GDQ2" s="703"/>
      <c r="GDR2" s="703"/>
      <c r="GDS2" s="703"/>
      <c r="GDT2" s="703"/>
      <c r="GDU2" s="703"/>
      <c r="GDV2" s="703"/>
      <c r="GDW2" s="703"/>
      <c r="GDX2" s="703"/>
      <c r="GDY2" s="703"/>
      <c r="GDZ2" s="703"/>
      <c r="GEA2" s="703"/>
      <c r="GEB2" s="703"/>
      <c r="GEC2" s="703"/>
      <c r="GED2" s="703"/>
      <c r="GEE2" s="703"/>
      <c r="GEF2" s="703"/>
      <c r="GEG2" s="703"/>
      <c r="GEH2" s="703"/>
      <c r="GEI2" s="703"/>
      <c r="GEJ2" s="703"/>
      <c r="GEK2" s="703"/>
      <c r="GEL2" s="703"/>
      <c r="GEM2" s="703"/>
      <c r="GEN2" s="703"/>
      <c r="GEO2" s="703"/>
      <c r="GEP2" s="703"/>
      <c r="GEQ2" s="703"/>
      <c r="GER2" s="703"/>
      <c r="GES2" s="703"/>
      <c r="GET2" s="703"/>
      <c r="GEU2" s="703"/>
      <c r="GEV2" s="703"/>
      <c r="GEW2" s="703"/>
      <c r="GEX2" s="703"/>
      <c r="GEY2" s="703"/>
      <c r="GEZ2" s="703"/>
      <c r="GFA2" s="703"/>
      <c r="GFB2" s="703"/>
      <c r="GFC2" s="703"/>
      <c r="GFD2" s="703"/>
      <c r="GFE2" s="703"/>
      <c r="GFF2" s="703"/>
      <c r="GFG2" s="703"/>
      <c r="GFH2" s="703"/>
      <c r="GFI2" s="703"/>
      <c r="GFJ2" s="703"/>
      <c r="GFK2" s="703"/>
      <c r="GFL2" s="703"/>
      <c r="GFM2" s="703"/>
      <c r="GFN2" s="703"/>
      <c r="GFO2" s="703"/>
      <c r="GFP2" s="703"/>
      <c r="GFQ2" s="703"/>
      <c r="GFR2" s="703"/>
      <c r="GFS2" s="703"/>
      <c r="GFT2" s="703"/>
      <c r="GFU2" s="703"/>
      <c r="GFV2" s="703"/>
      <c r="GFW2" s="703"/>
      <c r="GFX2" s="703"/>
      <c r="GFY2" s="703"/>
      <c r="GFZ2" s="703"/>
      <c r="GGA2" s="703"/>
      <c r="GGB2" s="703"/>
      <c r="GGC2" s="703"/>
      <c r="GGD2" s="703"/>
      <c r="GGE2" s="703"/>
      <c r="GGF2" s="703"/>
      <c r="GGG2" s="703"/>
      <c r="GGH2" s="703"/>
      <c r="GGI2" s="703"/>
      <c r="GGJ2" s="703"/>
      <c r="GGK2" s="703"/>
      <c r="GGL2" s="703"/>
      <c r="GGM2" s="703"/>
      <c r="GGN2" s="703"/>
      <c r="GGO2" s="703"/>
      <c r="GGP2" s="703"/>
      <c r="GGQ2" s="703"/>
      <c r="GGR2" s="703"/>
      <c r="GGS2" s="703"/>
      <c r="GGT2" s="703"/>
      <c r="GGU2" s="703"/>
      <c r="GGV2" s="703"/>
      <c r="GGW2" s="703"/>
      <c r="GGX2" s="703"/>
      <c r="GGY2" s="703"/>
      <c r="GGZ2" s="703"/>
      <c r="GHA2" s="703"/>
      <c r="GHB2" s="703"/>
      <c r="GHC2" s="703"/>
      <c r="GHD2" s="703"/>
      <c r="GHE2" s="703"/>
      <c r="GHF2" s="703"/>
      <c r="GHG2" s="703"/>
      <c r="GHH2" s="703"/>
      <c r="GHI2" s="703"/>
      <c r="GHJ2" s="703"/>
      <c r="GHK2" s="703"/>
      <c r="GHL2" s="703"/>
      <c r="GHM2" s="703"/>
      <c r="GHN2" s="703"/>
      <c r="GHO2" s="703"/>
      <c r="GHP2" s="703"/>
      <c r="GHQ2" s="703"/>
      <c r="GHR2" s="703"/>
      <c r="GHS2" s="703"/>
      <c r="GHT2" s="703"/>
      <c r="GHU2" s="703"/>
      <c r="GHV2" s="703"/>
      <c r="GHW2" s="703"/>
      <c r="GHX2" s="703"/>
      <c r="GHY2" s="703"/>
      <c r="GHZ2" s="703"/>
      <c r="GIA2" s="703"/>
      <c r="GIB2" s="703"/>
      <c r="GIC2" s="703"/>
      <c r="GID2" s="703"/>
      <c r="GIE2" s="703"/>
      <c r="GIF2" s="703"/>
      <c r="GIG2" s="703"/>
      <c r="GIH2" s="703"/>
      <c r="GII2" s="703"/>
      <c r="GIJ2" s="703"/>
      <c r="GIK2" s="703"/>
      <c r="GIL2" s="703"/>
      <c r="GIM2" s="703"/>
      <c r="GIN2" s="703"/>
      <c r="GIO2" s="703"/>
      <c r="GIP2" s="703"/>
      <c r="GIQ2" s="703"/>
      <c r="GIR2" s="703"/>
      <c r="GIS2" s="703"/>
      <c r="GIT2" s="703"/>
      <c r="GIU2" s="703"/>
      <c r="GIV2" s="703"/>
      <c r="GIW2" s="703"/>
      <c r="GIX2" s="703"/>
      <c r="GIY2" s="703"/>
      <c r="GIZ2" s="703"/>
      <c r="GJA2" s="703"/>
      <c r="GJB2" s="703"/>
      <c r="GJC2" s="703"/>
      <c r="GJD2" s="703"/>
      <c r="GJE2" s="703"/>
      <c r="GJF2" s="703"/>
      <c r="GJG2" s="703"/>
      <c r="GJH2" s="703"/>
      <c r="GJI2" s="703"/>
      <c r="GJJ2" s="703"/>
      <c r="GJK2" s="703"/>
      <c r="GJL2" s="703"/>
      <c r="GJM2" s="703"/>
      <c r="GJN2" s="703"/>
      <c r="GJO2" s="703"/>
      <c r="GJP2" s="703"/>
      <c r="GJQ2" s="703"/>
      <c r="GJR2" s="703"/>
      <c r="GJS2" s="703"/>
      <c r="GJT2" s="703"/>
      <c r="GJU2" s="703"/>
      <c r="GJV2" s="703"/>
      <c r="GJW2" s="703"/>
      <c r="GJX2" s="703"/>
      <c r="GJY2" s="703"/>
      <c r="GJZ2" s="703"/>
      <c r="GKA2" s="703"/>
      <c r="GKB2" s="703"/>
      <c r="GKC2" s="703"/>
      <c r="GKD2" s="703"/>
      <c r="GKE2" s="703"/>
      <c r="GKF2" s="703"/>
      <c r="GKG2" s="703"/>
      <c r="GKH2" s="703"/>
      <c r="GKI2" s="703"/>
      <c r="GKJ2" s="703"/>
      <c r="GKK2" s="703"/>
      <c r="GKL2" s="703"/>
      <c r="GKM2" s="703"/>
      <c r="GKN2" s="703"/>
      <c r="GKO2" s="703"/>
      <c r="GKP2" s="703"/>
      <c r="GKQ2" s="703"/>
      <c r="GKR2" s="703"/>
      <c r="GKS2" s="703"/>
      <c r="GKT2" s="703"/>
      <c r="GKU2" s="703"/>
      <c r="GKV2" s="703"/>
      <c r="GKW2" s="703"/>
      <c r="GKX2" s="703"/>
      <c r="GKY2" s="703"/>
      <c r="GKZ2" s="703"/>
      <c r="GLA2" s="703"/>
      <c r="GLB2" s="703"/>
      <c r="GLC2" s="703"/>
      <c r="GLD2" s="703"/>
      <c r="GLE2" s="703"/>
      <c r="GLF2" s="703"/>
      <c r="GLG2" s="703"/>
      <c r="GLH2" s="703"/>
      <c r="GLI2" s="703"/>
      <c r="GLJ2" s="703"/>
      <c r="GLK2" s="703"/>
      <c r="GLL2" s="703"/>
      <c r="GLM2" s="703"/>
      <c r="GLN2" s="703"/>
      <c r="GLO2" s="703"/>
      <c r="GLP2" s="703"/>
      <c r="GLQ2" s="703"/>
      <c r="GLR2" s="703"/>
      <c r="GLS2" s="703"/>
      <c r="GLT2" s="703"/>
      <c r="GLU2" s="703"/>
      <c r="GLV2" s="703"/>
      <c r="GLW2" s="703"/>
      <c r="GLX2" s="703"/>
      <c r="GLY2" s="703"/>
      <c r="GLZ2" s="703"/>
      <c r="GMA2" s="703"/>
      <c r="GMB2" s="703"/>
      <c r="GMC2" s="703"/>
      <c r="GMD2" s="703"/>
      <c r="GME2" s="703"/>
      <c r="GMF2" s="703"/>
      <c r="GMG2" s="703"/>
      <c r="GMH2" s="703"/>
      <c r="GMI2" s="703"/>
      <c r="GMJ2" s="703"/>
      <c r="GMK2" s="703"/>
      <c r="GML2" s="703"/>
      <c r="GMM2" s="703"/>
      <c r="GMN2" s="703"/>
      <c r="GMO2" s="703"/>
      <c r="GMP2" s="703"/>
      <c r="GMQ2" s="703"/>
      <c r="GMR2" s="703"/>
      <c r="GMS2" s="703"/>
      <c r="GMT2" s="703"/>
      <c r="GMU2" s="703"/>
      <c r="GMV2" s="703"/>
      <c r="GMW2" s="703"/>
      <c r="GMX2" s="703"/>
      <c r="GMY2" s="703"/>
      <c r="GMZ2" s="703"/>
      <c r="GNA2" s="703"/>
      <c r="GNB2" s="703"/>
      <c r="GNC2" s="703"/>
      <c r="GND2" s="703"/>
      <c r="GNE2" s="703"/>
      <c r="GNF2" s="703"/>
      <c r="GNG2" s="703"/>
      <c r="GNH2" s="703"/>
      <c r="GNI2" s="703"/>
      <c r="GNJ2" s="703"/>
      <c r="GNK2" s="703"/>
      <c r="GNL2" s="703"/>
      <c r="GNM2" s="703"/>
      <c r="GNN2" s="703"/>
      <c r="GNO2" s="703"/>
      <c r="GNP2" s="703"/>
      <c r="GNQ2" s="703"/>
      <c r="GNR2" s="703"/>
      <c r="GNS2" s="703"/>
      <c r="GNT2" s="703"/>
      <c r="GNU2" s="703"/>
      <c r="GNV2" s="703"/>
      <c r="GNW2" s="703"/>
      <c r="GNX2" s="703"/>
      <c r="GNY2" s="703"/>
      <c r="GNZ2" s="703"/>
      <c r="GOA2" s="703"/>
      <c r="GOB2" s="703"/>
      <c r="GOC2" s="703"/>
      <c r="GOD2" s="703"/>
      <c r="GOE2" s="703"/>
      <c r="GOF2" s="703"/>
      <c r="GOG2" s="703"/>
      <c r="GOH2" s="703"/>
      <c r="GOI2" s="703"/>
      <c r="GOJ2" s="703"/>
      <c r="GOK2" s="703"/>
      <c r="GOL2" s="703"/>
      <c r="GOM2" s="703"/>
      <c r="GON2" s="703"/>
      <c r="GOO2" s="703"/>
      <c r="GOP2" s="703"/>
      <c r="GOQ2" s="703"/>
      <c r="GOR2" s="703"/>
      <c r="GOS2" s="703"/>
      <c r="GOT2" s="703"/>
      <c r="GOU2" s="703"/>
      <c r="GOV2" s="703"/>
      <c r="GOW2" s="703"/>
      <c r="GOX2" s="703"/>
      <c r="GOY2" s="703"/>
      <c r="GOZ2" s="703"/>
      <c r="GPA2" s="703"/>
      <c r="GPB2" s="703"/>
      <c r="GPC2" s="703"/>
      <c r="GPD2" s="703"/>
      <c r="GPE2" s="703"/>
      <c r="GPF2" s="703"/>
      <c r="GPG2" s="703"/>
      <c r="GPH2" s="703"/>
      <c r="GPI2" s="703"/>
      <c r="GPJ2" s="703"/>
      <c r="GPK2" s="703"/>
      <c r="GPL2" s="703"/>
      <c r="GPM2" s="703"/>
      <c r="GPN2" s="703"/>
      <c r="GPO2" s="703"/>
      <c r="GPP2" s="703"/>
      <c r="GPQ2" s="703"/>
      <c r="GPR2" s="703"/>
      <c r="GPS2" s="703"/>
      <c r="GPT2" s="703"/>
      <c r="GPU2" s="703"/>
      <c r="GPV2" s="703"/>
      <c r="GPW2" s="703"/>
      <c r="GPX2" s="703"/>
      <c r="GPY2" s="703"/>
      <c r="GPZ2" s="703"/>
      <c r="GQA2" s="703"/>
      <c r="GQB2" s="703"/>
      <c r="GQC2" s="703"/>
      <c r="GQD2" s="703"/>
      <c r="GQE2" s="703"/>
      <c r="GQF2" s="703"/>
      <c r="GQG2" s="703"/>
      <c r="GQH2" s="703"/>
      <c r="GQI2" s="703"/>
      <c r="GQJ2" s="703"/>
      <c r="GQK2" s="703"/>
      <c r="GQL2" s="703"/>
      <c r="GQM2" s="703"/>
      <c r="GQN2" s="703"/>
      <c r="GQO2" s="703"/>
      <c r="GQP2" s="703"/>
      <c r="GQQ2" s="703"/>
      <c r="GQR2" s="703"/>
      <c r="GQS2" s="703"/>
      <c r="GQT2" s="703"/>
      <c r="GQU2" s="703"/>
      <c r="GQV2" s="703"/>
      <c r="GQW2" s="703"/>
      <c r="GQX2" s="703"/>
      <c r="GQY2" s="703"/>
      <c r="GQZ2" s="703"/>
      <c r="GRA2" s="703"/>
      <c r="GRB2" s="703"/>
      <c r="GRC2" s="703"/>
      <c r="GRD2" s="703"/>
      <c r="GRE2" s="703"/>
      <c r="GRF2" s="703"/>
      <c r="GRG2" s="703"/>
      <c r="GRH2" s="703"/>
      <c r="GRI2" s="703"/>
      <c r="GRJ2" s="703"/>
      <c r="GRK2" s="703"/>
      <c r="GRL2" s="703"/>
      <c r="GRM2" s="703"/>
      <c r="GRN2" s="703"/>
      <c r="GRO2" s="703"/>
      <c r="GRP2" s="703"/>
      <c r="GRQ2" s="703"/>
      <c r="GRR2" s="703"/>
      <c r="GRS2" s="703"/>
      <c r="GRT2" s="703"/>
      <c r="GRU2" s="703"/>
      <c r="GRV2" s="703"/>
      <c r="GRW2" s="703"/>
      <c r="GRX2" s="703"/>
      <c r="GRY2" s="703"/>
      <c r="GRZ2" s="703"/>
      <c r="GSA2" s="703"/>
      <c r="GSB2" s="703"/>
      <c r="GSC2" s="703"/>
      <c r="GSD2" s="703"/>
      <c r="GSE2" s="703"/>
      <c r="GSF2" s="703"/>
      <c r="GSG2" s="703"/>
      <c r="GSH2" s="703"/>
      <c r="GSI2" s="703"/>
      <c r="GSJ2" s="703"/>
      <c r="GSK2" s="703"/>
      <c r="GSL2" s="703"/>
      <c r="GSM2" s="703"/>
      <c r="GSN2" s="703"/>
      <c r="GSO2" s="703"/>
      <c r="GSP2" s="703"/>
      <c r="GSQ2" s="703"/>
      <c r="GSR2" s="703"/>
      <c r="GSS2" s="703"/>
      <c r="GST2" s="703"/>
      <c r="GSU2" s="703"/>
      <c r="GSV2" s="703"/>
      <c r="GSW2" s="703"/>
      <c r="GSX2" s="703"/>
      <c r="GSY2" s="703"/>
      <c r="GSZ2" s="703"/>
      <c r="GTA2" s="703"/>
      <c r="GTB2" s="703"/>
      <c r="GTC2" s="703"/>
      <c r="GTD2" s="703"/>
      <c r="GTE2" s="703"/>
      <c r="GTF2" s="703"/>
      <c r="GTG2" s="703"/>
      <c r="GTH2" s="703"/>
      <c r="GTI2" s="703"/>
      <c r="GTJ2" s="703"/>
      <c r="GTK2" s="703"/>
      <c r="GTL2" s="703"/>
      <c r="GTM2" s="703"/>
      <c r="GTN2" s="703"/>
      <c r="GTO2" s="703"/>
      <c r="GTP2" s="703"/>
      <c r="GTQ2" s="703"/>
      <c r="GTR2" s="703"/>
      <c r="GTS2" s="703"/>
      <c r="GTT2" s="703"/>
      <c r="GTU2" s="703"/>
      <c r="GTV2" s="703"/>
      <c r="GTW2" s="703"/>
      <c r="GTX2" s="703"/>
      <c r="GTY2" s="703"/>
      <c r="GTZ2" s="703"/>
      <c r="GUA2" s="703"/>
      <c r="GUB2" s="703"/>
      <c r="GUC2" s="703"/>
      <c r="GUD2" s="703"/>
      <c r="GUE2" s="703"/>
      <c r="GUF2" s="703"/>
      <c r="GUG2" s="703"/>
      <c r="GUH2" s="703"/>
      <c r="GUI2" s="703"/>
      <c r="GUJ2" s="703"/>
      <c r="GUK2" s="703"/>
      <c r="GUL2" s="703"/>
      <c r="GUM2" s="703"/>
      <c r="GUN2" s="703"/>
      <c r="GUO2" s="703"/>
      <c r="GUP2" s="703"/>
      <c r="GUQ2" s="703"/>
      <c r="GUR2" s="703"/>
      <c r="GUS2" s="703"/>
      <c r="GUT2" s="703"/>
      <c r="GUU2" s="703"/>
      <c r="GUV2" s="703"/>
      <c r="GUW2" s="703"/>
      <c r="GUX2" s="703"/>
      <c r="GUY2" s="703"/>
      <c r="GUZ2" s="703"/>
      <c r="GVA2" s="703"/>
      <c r="GVB2" s="703"/>
      <c r="GVC2" s="703"/>
      <c r="GVD2" s="703"/>
      <c r="GVE2" s="703"/>
      <c r="GVF2" s="703"/>
      <c r="GVG2" s="703"/>
      <c r="GVH2" s="703"/>
      <c r="GVI2" s="703"/>
      <c r="GVJ2" s="703"/>
      <c r="GVK2" s="703"/>
      <c r="GVL2" s="703"/>
      <c r="GVM2" s="703"/>
      <c r="GVN2" s="703"/>
      <c r="GVO2" s="703"/>
      <c r="GVP2" s="703"/>
      <c r="GVQ2" s="703"/>
      <c r="GVR2" s="703"/>
      <c r="GVS2" s="703"/>
      <c r="GVT2" s="703"/>
      <c r="GVU2" s="703"/>
      <c r="GVV2" s="703"/>
      <c r="GVW2" s="703"/>
      <c r="GVX2" s="703"/>
      <c r="GVY2" s="703"/>
      <c r="GVZ2" s="703"/>
      <c r="GWA2" s="703"/>
      <c r="GWB2" s="703"/>
      <c r="GWC2" s="703"/>
      <c r="GWD2" s="703"/>
      <c r="GWE2" s="703"/>
      <c r="GWF2" s="703"/>
      <c r="GWG2" s="703"/>
      <c r="GWH2" s="703"/>
      <c r="GWI2" s="703"/>
      <c r="GWJ2" s="703"/>
      <c r="GWK2" s="703"/>
      <c r="GWL2" s="703"/>
      <c r="GWM2" s="703"/>
      <c r="GWN2" s="703"/>
      <c r="GWO2" s="703"/>
      <c r="GWP2" s="703"/>
      <c r="GWQ2" s="703"/>
      <c r="GWR2" s="703"/>
      <c r="GWS2" s="703"/>
      <c r="GWT2" s="703"/>
      <c r="GWU2" s="703"/>
      <c r="GWV2" s="703"/>
      <c r="GWW2" s="703"/>
      <c r="GWX2" s="703"/>
      <c r="GWY2" s="703"/>
      <c r="GWZ2" s="703"/>
      <c r="GXA2" s="703"/>
      <c r="GXB2" s="703"/>
      <c r="GXC2" s="703"/>
      <c r="GXD2" s="703"/>
      <c r="GXE2" s="703"/>
      <c r="GXF2" s="703"/>
      <c r="GXG2" s="703"/>
      <c r="GXH2" s="703"/>
      <c r="GXI2" s="703"/>
      <c r="GXJ2" s="703"/>
      <c r="GXK2" s="703"/>
      <c r="GXL2" s="703"/>
      <c r="GXM2" s="703"/>
      <c r="GXN2" s="703"/>
      <c r="GXO2" s="703"/>
      <c r="GXP2" s="703"/>
      <c r="GXQ2" s="703"/>
      <c r="GXR2" s="703"/>
      <c r="GXS2" s="703"/>
      <c r="GXT2" s="703"/>
      <c r="GXU2" s="703"/>
      <c r="GXV2" s="703"/>
      <c r="GXW2" s="703"/>
      <c r="GXX2" s="703"/>
      <c r="GXY2" s="703"/>
      <c r="GXZ2" s="703"/>
      <c r="GYA2" s="703"/>
      <c r="GYB2" s="703"/>
      <c r="GYC2" s="703"/>
      <c r="GYD2" s="703"/>
      <c r="GYE2" s="703"/>
      <c r="GYF2" s="703"/>
      <c r="GYG2" s="703"/>
      <c r="GYH2" s="703"/>
      <c r="GYI2" s="703"/>
      <c r="GYJ2" s="703"/>
      <c r="GYK2" s="703"/>
      <c r="GYL2" s="703"/>
      <c r="GYM2" s="703"/>
      <c r="GYN2" s="703"/>
      <c r="GYO2" s="703"/>
      <c r="GYP2" s="703"/>
      <c r="GYQ2" s="703"/>
      <c r="GYR2" s="703"/>
      <c r="GYS2" s="703"/>
      <c r="GYT2" s="703"/>
      <c r="GYU2" s="703"/>
      <c r="GYV2" s="703"/>
      <c r="GYW2" s="703"/>
      <c r="GYX2" s="703"/>
      <c r="GYY2" s="703"/>
      <c r="GYZ2" s="703"/>
      <c r="GZA2" s="703"/>
      <c r="GZB2" s="703"/>
      <c r="GZC2" s="703"/>
      <c r="GZD2" s="703"/>
      <c r="GZE2" s="703"/>
      <c r="GZF2" s="703"/>
      <c r="GZG2" s="703"/>
      <c r="GZH2" s="703"/>
      <c r="GZI2" s="703"/>
      <c r="GZJ2" s="703"/>
      <c r="GZK2" s="703"/>
      <c r="GZL2" s="703"/>
      <c r="GZM2" s="703"/>
      <c r="GZN2" s="703"/>
      <c r="GZO2" s="703"/>
      <c r="GZP2" s="703"/>
      <c r="GZQ2" s="703"/>
      <c r="GZR2" s="703"/>
      <c r="GZS2" s="703"/>
      <c r="GZT2" s="703"/>
      <c r="GZU2" s="703"/>
      <c r="GZV2" s="703"/>
      <c r="GZW2" s="703"/>
      <c r="GZX2" s="703"/>
      <c r="GZY2" s="703"/>
      <c r="GZZ2" s="703"/>
      <c r="HAA2" s="703"/>
      <c r="HAB2" s="703"/>
      <c r="HAC2" s="703"/>
      <c r="HAD2" s="703"/>
      <c r="HAE2" s="703"/>
      <c r="HAF2" s="703"/>
      <c r="HAG2" s="703"/>
      <c r="HAH2" s="703"/>
      <c r="HAI2" s="703"/>
      <c r="HAJ2" s="703"/>
      <c r="HAK2" s="703"/>
      <c r="HAL2" s="703"/>
      <c r="HAM2" s="703"/>
      <c r="HAN2" s="703"/>
      <c r="HAO2" s="703"/>
      <c r="HAP2" s="703"/>
      <c r="HAQ2" s="703"/>
      <c r="HAR2" s="703"/>
      <c r="HAS2" s="703"/>
      <c r="HAT2" s="703"/>
      <c r="HAU2" s="703"/>
      <c r="HAV2" s="703"/>
      <c r="HAW2" s="703"/>
      <c r="HAX2" s="703"/>
      <c r="HAY2" s="703"/>
      <c r="HAZ2" s="703"/>
      <c r="HBA2" s="703"/>
      <c r="HBB2" s="703"/>
      <c r="HBC2" s="703"/>
      <c r="HBD2" s="703"/>
      <c r="HBE2" s="703"/>
      <c r="HBF2" s="703"/>
      <c r="HBG2" s="703"/>
      <c r="HBH2" s="703"/>
      <c r="HBI2" s="703"/>
      <c r="HBJ2" s="703"/>
      <c r="HBK2" s="703"/>
      <c r="HBL2" s="703"/>
      <c r="HBM2" s="703"/>
      <c r="HBN2" s="703"/>
      <c r="HBO2" s="703"/>
      <c r="HBP2" s="703"/>
      <c r="HBQ2" s="703"/>
      <c r="HBR2" s="703"/>
      <c r="HBS2" s="703"/>
      <c r="HBT2" s="703"/>
      <c r="HBU2" s="703"/>
      <c r="HBV2" s="703"/>
      <c r="HBW2" s="703"/>
      <c r="HBX2" s="703"/>
      <c r="HBY2" s="703"/>
      <c r="HBZ2" s="703"/>
      <c r="HCA2" s="703"/>
      <c r="HCB2" s="703"/>
      <c r="HCC2" s="703"/>
      <c r="HCD2" s="703"/>
      <c r="HCE2" s="703"/>
      <c r="HCF2" s="703"/>
      <c r="HCG2" s="703"/>
      <c r="HCH2" s="703"/>
      <c r="HCI2" s="703"/>
      <c r="HCJ2" s="703"/>
      <c r="HCK2" s="703"/>
      <c r="HCL2" s="703"/>
      <c r="HCM2" s="703"/>
      <c r="HCN2" s="703"/>
      <c r="HCO2" s="703"/>
      <c r="HCP2" s="703"/>
      <c r="HCQ2" s="703"/>
      <c r="HCR2" s="703"/>
      <c r="HCS2" s="703"/>
      <c r="HCT2" s="703"/>
      <c r="HCU2" s="703"/>
      <c r="HCV2" s="703"/>
      <c r="HCW2" s="703"/>
      <c r="HCX2" s="703"/>
      <c r="HCY2" s="703"/>
      <c r="HCZ2" s="703"/>
      <c r="HDA2" s="703"/>
      <c r="HDB2" s="703"/>
      <c r="HDC2" s="703"/>
      <c r="HDD2" s="703"/>
      <c r="HDE2" s="703"/>
      <c r="HDF2" s="703"/>
      <c r="HDG2" s="703"/>
      <c r="HDH2" s="703"/>
      <c r="HDI2" s="703"/>
      <c r="HDJ2" s="703"/>
      <c r="HDK2" s="703"/>
      <c r="HDL2" s="703"/>
      <c r="HDM2" s="703"/>
      <c r="HDN2" s="703"/>
      <c r="HDO2" s="703"/>
      <c r="HDP2" s="703"/>
      <c r="HDQ2" s="703"/>
      <c r="HDR2" s="703"/>
      <c r="HDS2" s="703"/>
      <c r="HDT2" s="703"/>
      <c r="HDU2" s="703"/>
      <c r="HDV2" s="703"/>
      <c r="HDW2" s="703"/>
      <c r="HDX2" s="703"/>
      <c r="HDY2" s="703"/>
      <c r="HDZ2" s="703"/>
      <c r="HEA2" s="703"/>
      <c r="HEB2" s="703"/>
      <c r="HEC2" s="703"/>
      <c r="HED2" s="703"/>
      <c r="HEE2" s="703"/>
      <c r="HEF2" s="703"/>
      <c r="HEG2" s="703"/>
      <c r="HEH2" s="703"/>
      <c r="HEI2" s="703"/>
      <c r="HEJ2" s="703"/>
      <c r="HEK2" s="703"/>
      <c r="HEL2" s="703"/>
      <c r="HEM2" s="703"/>
      <c r="HEN2" s="703"/>
      <c r="HEO2" s="703"/>
      <c r="HEP2" s="703"/>
      <c r="HEQ2" s="703"/>
      <c r="HER2" s="703"/>
      <c r="HES2" s="703"/>
      <c r="HET2" s="703"/>
      <c r="HEU2" s="703"/>
      <c r="HEV2" s="703"/>
      <c r="HEW2" s="703"/>
      <c r="HEX2" s="703"/>
      <c r="HEY2" s="703"/>
      <c r="HEZ2" s="703"/>
      <c r="HFA2" s="703"/>
      <c r="HFB2" s="703"/>
      <c r="HFC2" s="703"/>
      <c r="HFD2" s="703"/>
      <c r="HFE2" s="703"/>
      <c r="HFF2" s="703"/>
      <c r="HFG2" s="703"/>
      <c r="HFH2" s="703"/>
      <c r="HFI2" s="703"/>
      <c r="HFJ2" s="703"/>
      <c r="HFK2" s="703"/>
      <c r="HFL2" s="703"/>
      <c r="HFM2" s="703"/>
      <c r="HFN2" s="703"/>
      <c r="HFO2" s="703"/>
      <c r="HFP2" s="703"/>
      <c r="HFQ2" s="703"/>
      <c r="HFR2" s="703"/>
      <c r="HFS2" s="703"/>
      <c r="HFT2" s="703"/>
      <c r="HFU2" s="703"/>
      <c r="HFV2" s="703"/>
      <c r="HFW2" s="703"/>
      <c r="HFX2" s="703"/>
      <c r="HFY2" s="703"/>
      <c r="HFZ2" s="703"/>
      <c r="HGA2" s="703"/>
      <c r="HGB2" s="703"/>
      <c r="HGC2" s="703"/>
      <c r="HGD2" s="703"/>
      <c r="HGE2" s="703"/>
      <c r="HGF2" s="703"/>
      <c r="HGG2" s="703"/>
      <c r="HGH2" s="703"/>
      <c r="HGI2" s="703"/>
      <c r="HGJ2" s="703"/>
      <c r="HGK2" s="703"/>
      <c r="HGL2" s="703"/>
      <c r="HGM2" s="703"/>
      <c r="HGN2" s="703"/>
      <c r="HGO2" s="703"/>
      <c r="HGP2" s="703"/>
      <c r="HGQ2" s="703"/>
      <c r="HGR2" s="703"/>
      <c r="HGS2" s="703"/>
      <c r="HGT2" s="703"/>
      <c r="HGU2" s="703"/>
      <c r="HGV2" s="703"/>
      <c r="HGW2" s="703"/>
      <c r="HGX2" s="703"/>
      <c r="HGY2" s="703"/>
      <c r="HGZ2" s="703"/>
      <c r="HHA2" s="703"/>
      <c r="HHB2" s="703"/>
      <c r="HHC2" s="703"/>
      <c r="HHD2" s="703"/>
      <c r="HHE2" s="703"/>
      <c r="HHF2" s="703"/>
      <c r="HHG2" s="703"/>
      <c r="HHH2" s="703"/>
      <c r="HHI2" s="703"/>
      <c r="HHJ2" s="703"/>
      <c r="HHK2" s="703"/>
      <c r="HHL2" s="703"/>
      <c r="HHM2" s="703"/>
      <c r="HHN2" s="703"/>
      <c r="HHO2" s="703"/>
      <c r="HHP2" s="703"/>
      <c r="HHQ2" s="703"/>
      <c r="HHR2" s="703"/>
      <c r="HHS2" s="703"/>
      <c r="HHT2" s="703"/>
      <c r="HHU2" s="703"/>
      <c r="HHV2" s="703"/>
      <c r="HHW2" s="703"/>
      <c r="HHX2" s="703"/>
      <c r="HHY2" s="703"/>
      <c r="HHZ2" s="703"/>
      <c r="HIA2" s="703"/>
      <c r="HIB2" s="703"/>
      <c r="HIC2" s="703"/>
      <c r="HID2" s="703"/>
      <c r="HIE2" s="703"/>
      <c r="HIF2" s="703"/>
      <c r="HIG2" s="703"/>
      <c r="HIH2" s="703"/>
      <c r="HII2" s="703"/>
      <c r="HIJ2" s="703"/>
      <c r="HIK2" s="703"/>
      <c r="HIL2" s="703"/>
      <c r="HIM2" s="703"/>
      <c r="HIN2" s="703"/>
      <c r="HIO2" s="703"/>
      <c r="HIP2" s="703"/>
      <c r="HIQ2" s="703"/>
      <c r="HIR2" s="703"/>
      <c r="HIS2" s="703"/>
      <c r="HIT2" s="703"/>
      <c r="HIU2" s="703"/>
      <c r="HIV2" s="703"/>
      <c r="HIW2" s="703"/>
      <c r="HIX2" s="703"/>
      <c r="HIY2" s="703"/>
      <c r="HIZ2" s="703"/>
      <c r="HJA2" s="703"/>
      <c r="HJB2" s="703"/>
      <c r="HJC2" s="703"/>
      <c r="HJD2" s="703"/>
      <c r="HJE2" s="703"/>
      <c r="HJF2" s="703"/>
      <c r="HJG2" s="703"/>
      <c r="HJH2" s="703"/>
      <c r="HJI2" s="703"/>
      <c r="HJJ2" s="703"/>
      <c r="HJK2" s="703"/>
      <c r="HJL2" s="703"/>
      <c r="HJM2" s="703"/>
      <c r="HJN2" s="703"/>
      <c r="HJO2" s="703"/>
      <c r="HJP2" s="703"/>
      <c r="HJQ2" s="703"/>
      <c r="HJR2" s="703"/>
      <c r="HJS2" s="703"/>
      <c r="HJT2" s="703"/>
      <c r="HJU2" s="703"/>
      <c r="HJV2" s="703"/>
      <c r="HJW2" s="703"/>
      <c r="HJX2" s="703"/>
      <c r="HJY2" s="703"/>
      <c r="HJZ2" s="703"/>
      <c r="HKA2" s="703"/>
      <c r="HKB2" s="703"/>
      <c r="HKC2" s="703"/>
      <c r="HKD2" s="703"/>
      <c r="HKE2" s="703"/>
      <c r="HKF2" s="703"/>
      <c r="HKG2" s="703"/>
      <c r="HKH2" s="703"/>
      <c r="HKI2" s="703"/>
      <c r="HKJ2" s="703"/>
      <c r="HKK2" s="703"/>
      <c r="HKL2" s="703"/>
      <c r="HKM2" s="703"/>
      <c r="HKN2" s="703"/>
      <c r="HKO2" s="703"/>
      <c r="HKP2" s="703"/>
      <c r="HKQ2" s="703"/>
      <c r="HKR2" s="703"/>
      <c r="HKS2" s="703"/>
      <c r="HKT2" s="703"/>
      <c r="HKU2" s="703"/>
      <c r="HKV2" s="703"/>
      <c r="HKW2" s="703"/>
      <c r="HKX2" s="703"/>
      <c r="HKY2" s="703"/>
      <c r="HKZ2" s="703"/>
      <c r="HLA2" s="703"/>
      <c r="HLB2" s="703"/>
      <c r="HLC2" s="703"/>
      <c r="HLD2" s="703"/>
      <c r="HLE2" s="703"/>
      <c r="HLF2" s="703"/>
      <c r="HLG2" s="703"/>
      <c r="HLH2" s="703"/>
      <c r="HLI2" s="703"/>
      <c r="HLJ2" s="703"/>
      <c r="HLK2" s="703"/>
      <c r="HLL2" s="703"/>
      <c r="HLM2" s="703"/>
      <c r="HLN2" s="703"/>
      <c r="HLO2" s="703"/>
      <c r="HLP2" s="703"/>
      <c r="HLQ2" s="703"/>
      <c r="HLR2" s="703"/>
      <c r="HLS2" s="703"/>
      <c r="HLT2" s="703"/>
      <c r="HLU2" s="703"/>
      <c r="HLV2" s="703"/>
      <c r="HLW2" s="703"/>
      <c r="HLX2" s="703"/>
      <c r="HLY2" s="703"/>
      <c r="HLZ2" s="703"/>
      <c r="HMA2" s="703"/>
      <c r="HMB2" s="703"/>
      <c r="HMC2" s="703"/>
      <c r="HMD2" s="703"/>
      <c r="HME2" s="703"/>
      <c r="HMF2" s="703"/>
      <c r="HMG2" s="703"/>
      <c r="HMH2" s="703"/>
      <c r="HMI2" s="703"/>
      <c r="HMJ2" s="703"/>
      <c r="HMK2" s="703"/>
      <c r="HML2" s="703"/>
      <c r="HMM2" s="703"/>
      <c r="HMN2" s="703"/>
      <c r="HMO2" s="703"/>
      <c r="HMP2" s="703"/>
      <c r="HMQ2" s="703"/>
      <c r="HMR2" s="703"/>
      <c r="HMS2" s="703"/>
      <c r="HMT2" s="703"/>
      <c r="HMU2" s="703"/>
      <c r="HMV2" s="703"/>
      <c r="HMW2" s="703"/>
      <c r="HMX2" s="703"/>
      <c r="HMY2" s="703"/>
      <c r="HMZ2" s="703"/>
      <c r="HNA2" s="703"/>
      <c r="HNB2" s="703"/>
      <c r="HNC2" s="703"/>
      <c r="HND2" s="703"/>
      <c r="HNE2" s="703"/>
      <c r="HNF2" s="703"/>
      <c r="HNG2" s="703"/>
      <c r="HNH2" s="703"/>
      <c r="HNI2" s="703"/>
      <c r="HNJ2" s="703"/>
      <c r="HNK2" s="703"/>
      <c r="HNL2" s="703"/>
      <c r="HNM2" s="703"/>
      <c r="HNN2" s="703"/>
      <c r="HNO2" s="703"/>
      <c r="HNP2" s="703"/>
      <c r="HNQ2" s="703"/>
      <c r="HNR2" s="703"/>
      <c r="HNS2" s="703"/>
      <c r="HNT2" s="703"/>
      <c r="HNU2" s="703"/>
      <c r="HNV2" s="703"/>
      <c r="HNW2" s="703"/>
      <c r="HNX2" s="703"/>
      <c r="HNY2" s="703"/>
      <c r="HNZ2" s="703"/>
      <c r="HOA2" s="703"/>
      <c r="HOB2" s="703"/>
      <c r="HOC2" s="703"/>
      <c r="HOD2" s="703"/>
      <c r="HOE2" s="703"/>
      <c r="HOF2" s="703"/>
      <c r="HOG2" s="703"/>
      <c r="HOH2" s="703"/>
      <c r="HOI2" s="703"/>
      <c r="HOJ2" s="703"/>
      <c r="HOK2" s="703"/>
      <c r="HOL2" s="703"/>
      <c r="HOM2" s="703"/>
      <c r="HON2" s="703"/>
      <c r="HOO2" s="703"/>
      <c r="HOP2" s="703"/>
      <c r="HOQ2" s="703"/>
      <c r="HOR2" s="703"/>
      <c r="HOS2" s="703"/>
      <c r="HOT2" s="703"/>
      <c r="HOU2" s="703"/>
      <c r="HOV2" s="703"/>
      <c r="HOW2" s="703"/>
      <c r="HOX2" s="703"/>
      <c r="HOY2" s="703"/>
      <c r="HOZ2" s="703"/>
      <c r="HPA2" s="703"/>
      <c r="HPB2" s="703"/>
      <c r="HPC2" s="703"/>
      <c r="HPD2" s="703"/>
      <c r="HPE2" s="703"/>
      <c r="HPF2" s="703"/>
      <c r="HPG2" s="703"/>
      <c r="HPH2" s="703"/>
      <c r="HPI2" s="703"/>
      <c r="HPJ2" s="703"/>
      <c r="HPK2" s="703"/>
      <c r="HPL2" s="703"/>
      <c r="HPM2" s="703"/>
      <c r="HPN2" s="703"/>
      <c r="HPO2" s="703"/>
      <c r="HPP2" s="703"/>
      <c r="HPQ2" s="703"/>
      <c r="HPR2" s="703"/>
      <c r="HPS2" s="703"/>
      <c r="HPT2" s="703"/>
      <c r="HPU2" s="703"/>
      <c r="HPV2" s="703"/>
      <c r="HPW2" s="703"/>
      <c r="HPX2" s="703"/>
      <c r="HPY2" s="703"/>
      <c r="HPZ2" s="703"/>
      <c r="HQA2" s="703"/>
      <c r="HQB2" s="703"/>
      <c r="HQC2" s="703"/>
      <c r="HQD2" s="703"/>
      <c r="HQE2" s="703"/>
      <c r="HQF2" s="703"/>
      <c r="HQG2" s="703"/>
      <c r="HQH2" s="703"/>
      <c r="HQI2" s="703"/>
      <c r="HQJ2" s="703"/>
      <c r="HQK2" s="703"/>
      <c r="HQL2" s="703"/>
      <c r="HQM2" s="703"/>
      <c r="HQN2" s="703"/>
      <c r="HQO2" s="703"/>
      <c r="HQP2" s="703"/>
      <c r="HQQ2" s="703"/>
      <c r="HQR2" s="703"/>
      <c r="HQS2" s="703"/>
      <c r="HQT2" s="703"/>
      <c r="HQU2" s="703"/>
      <c r="HQV2" s="703"/>
      <c r="HQW2" s="703"/>
      <c r="HQX2" s="703"/>
      <c r="HQY2" s="703"/>
      <c r="HQZ2" s="703"/>
      <c r="HRA2" s="703"/>
      <c r="HRB2" s="703"/>
      <c r="HRC2" s="703"/>
      <c r="HRD2" s="703"/>
      <c r="HRE2" s="703"/>
      <c r="HRF2" s="703"/>
      <c r="HRG2" s="703"/>
      <c r="HRH2" s="703"/>
      <c r="HRI2" s="703"/>
      <c r="HRJ2" s="703"/>
      <c r="HRK2" s="703"/>
      <c r="HRL2" s="703"/>
      <c r="HRM2" s="703"/>
      <c r="HRN2" s="703"/>
      <c r="HRO2" s="703"/>
      <c r="HRP2" s="703"/>
      <c r="HRQ2" s="703"/>
      <c r="HRR2" s="703"/>
      <c r="HRS2" s="703"/>
      <c r="HRT2" s="703"/>
      <c r="HRU2" s="703"/>
      <c r="HRV2" s="703"/>
      <c r="HRW2" s="703"/>
      <c r="HRX2" s="703"/>
      <c r="HRY2" s="703"/>
      <c r="HRZ2" s="703"/>
      <c r="HSA2" s="703"/>
      <c r="HSB2" s="703"/>
      <c r="HSC2" s="703"/>
      <c r="HSD2" s="703"/>
      <c r="HSE2" s="703"/>
      <c r="HSF2" s="703"/>
      <c r="HSG2" s="703"/>
      <c r="HSH2" s="703"/>
      <c r="HSI2" s="703"/>
      <c r="HSJ2" s="703"/>
      <c r="HSK2" s="703"/>
      <c r="HSL2" s="703"/>
      <c r="HSM2" s="703"/>
      <c r="HSN2" s="703"/>
      <c r="HSO2" s="703"/>
      <c r="HSP2" s="703"/>
      <c r="HSQ2" s="703"/>
      <c r="HSR2" s="703"/>
      <c r="HSS2" s="703"/>
      <c r="HST2" s="703"/>
      <c r="HSU2" s="703"/>
      <c r="HSV2" s="703"/>
      <c r="HSW2" s="703"/>
      <c r="HSX2" s="703"/>
      <c r="HSY2" s="703"/>
      <c r="HSZ2" s="703"/>
      <c r="HTA2" s="703"/>
      <c r="HTB2" s="703"/>
      <c r="HTC2" s="703"/>
      <c r="HTD2" s="703"/>
      <c r="HTE2" s="703"/>
      <c r="HTF2" s="703"/>
      <c r="HTG2" s="703"/>
      <c r="HTH2" s="703"/>
      <c r="HTI2" s="703"/>
      <c r="HTJ2" s="703"/>
      <c r="HTK2" s="703"/>
      <c r="HTL2" s="703"/>
      <c r="HTM2" s="703"/>
      <c r="HTN2" s="703"/>
      <c r="HTO2" s="703"/>
      <c r="HTP2" s="703"/>
      <c r="HTQ2" s="703"/>
      <c r="HTR2" s="703"/>
      <c r="HTS2" s="703"/>
      <c r="HTT2" s="703"/>
      <c r="HTU2" s="703"/>
      <c r="HTV2" s="703"/>
      <c r="HTW2" s="703"/>
      <c r="HTX2" s="703"/>
      <c r="HTY2" s="703"/>
      <c r="HTZ2" s="703"/>
      <c r="HUA2" s="703"/>
      <c r="HUB2" s="703"/>
      <c r="HUC2" s="703"/>
      <c r="HUD2" s="703"/>
      <c r="HUE2" s="703"/>
      <c r="HUF2" s="703"/>
      <c r="HUG2" s="703"/>
      <c r="HUH2" s="703"/>
      <c r="HUI2" s="703"/>
      <c r="HUJ2" s="703"/>
      <c r="HUK2" s="703"/>
      <c r="HUL2" s="703"/>
      <c r="HUM2" s="703"/>
      <c r="HUN2" s="703"/>
      <c r="HUO2" s="703"/>
      <c r="HUP2" s="703"/>
      <c r="HUQ2" s="703"/>
      <c r="HUR2" s="703"/>
      <c r="HUS2" s="703"/>
      <c r="HUT2" s="703"/>
      <c r="HUU2" s="703"/>
      <c r="HUV2" s="703"/>
      <c r="HUW2" s="703"/>
      <c r="HUX2" s="703"/>
      <c r="HUY2" s="703"/>
      <c r="HUZ2" s="703"/>
      <c r="HVA2" s="703"/>
      <c r="HVB2" s="703"/>
      <c r="HVC2" s="703"/>
      <c r="HVD2" s="703"/>
      <c r="HVE2" s="703"/>
      <c r="HVF2" s="703"/>
      <c r="HVG2" s="703"/>
      <c r="HVH2" s="703"/>
      <c r="HVI2" s="703"/>
      <c r="HVJ2" s="703"/>
      <c r="HVK2" s="703"/>
      <c r="HVL2" s="703"/>
      <c r="HVM2" s="703"/>
      <c r="HVN2" s="703"/>
      <c r="HVO2" s="703"/>
      <c r="HVP2" s="703"/>
      <c r="HVQ2" s="703"/>
      <c r="HVR2" s="703"/>
      <c r="HVS2" s="703"/>
      <c r="HVT2" s="703"/>
      <c r="HVU2" s="703"/>
      <c r="HVV2" s="703"/>
      <c r="HVW2" s="703"/>
      <c r="HVX2" s="703"/>
      <c r="HVY2" s="703"/>
      <c r="HVZ2" s="703"/>
      <c r="HWA2" s="703"/>
      <c r="HWB2" s="703"/>
      <c r="HWC2" s="703"/>
      <c r="HWD2" s="703"/>
      <c r="HWE2" s="703"/>
      <c r="HWF2" s="703"/>
      <c r="HWG2" s="703"/>
      <c r="HWH2" s="703"/>
      <c r="HWI2" s="703"/>
      <c r="HWJ2" s="703"/>
      <c r="HWK2" s="703"/>
      <c r="HWL2" s="703"/>
      <c r="HWM2" s="703"/>
      <c r="HWN2" s="703"/>
      <c r="HWO2" s="703"/>
      <c r="HWP2" s="703"/>
      <c r="HWQ2" s="703"/>
      <c r="HWR2" s="703"/>
      <c r="HWS2" s="703"/>
      <c r="HWT2" s="703"/>
      <c r="HWU2" s="703"/>
      <c r="HWV2" s="703"/>
      <c r="HWW2" s="703"/>
      <c r="HWX2" s="703"/>
      <c r="HWY2" s="703"/>
      <c r="HWZ2" s="703"/>
      <c r="HXA2" s="703"/>
      <c r="HXB2" s="703"/>
      <c r="HXC2" s="703"/>
      <c r="HXD2" s="703"/>
      <c r="HXE2" s="703"/>
      <c r="HXF2" s="703"/>
      <c r="HXG2" s="703"/>
      <c r="HXH2" s="703"/>
      <c r="HXI2" s="703"/>
      <c r="HXJ2" s="703"/>
      <c r="HXK2" s="703"/>
      <c r="HXL2" s="703"/>
      <c r="HXM2" s="703"/>
      <c r="HXN2" s="703"/>
      <c r="HXO2" s="703"/>
      <c r="HXP2" s="703"/>
      <c r="HXQ2" s="703"/>
      <c r="HXR2" s="703"/>
      <c r="HXS2" s="703"/>
      <c r="HXT2" s="703"/>
      <c r="HXU2" s="703"/>
      <c r="HXV2" s="703"/>
      <c r="HXW2" s="703"/>
      <c r="HXX2" s="703"/>
      <c r="HXY2" s="703"/>
      <c r="HXZ2" s="703"/>
      <c r="HYA2" s="703"/>
      <c r="HYB2" s="703"/>
      <c r="HYC2" s="703"/>
      <c r="HYD2" s="703"/>
      <c r="HYE2" s="703"/>
      <c r="HYF2" s="703"/>
      <c r="HYG2" s="703"/>
      <c r="HYH2" s="703"/>
      <c r="HYI2" s="703"/>
      <c r="HYJ2" s="703"/>
      <c r="HYK2" s="703"/>
      <c r="HYL2" s="703"/>
      <c r="HYM2" s="703"/>
      <c r="HYN2" s="703"/>
      <c r="HYO2" s="703"/>
      <c r="HYP2" s="703"/>
      <c r="HYQ2" s="703"/>
      <c r="HYR2" s="703"/>
      <c r="HYS2" s="703"/>
      <c r="HYT2" s="703"/>
      <c r="HYU2" s="703"/>
      <c r="HYV2" s="703"/>
      <c r="HYW2" s="703"/>
      <c r="HYX2" s="703"/>
      <c r="HYY2" s="703"/>
      <c r="HYZ2" s="703"/>
      <c r="HZA2" s="703"/>
      <c r="HZB2" s="703"/>
      <c r="HZC2" s="703"/>
      <c r="HZD2" s="703"/>
      <c r="HZE2" s="703"/>
      <c r="HZF2" s="703"/>
      <c r="HZG2" s="703"/>
      <c r="HZH2" s="703"/>
      <c r="HZI2" s="703"/>
      <c r="HZJ2" s="703"/>
      <c r="HZK2" s="703"/>
      <c r="HZL2" s="703"/>
      <c r="HZM2" s="703"/>
      <c r="HZN2" s="703"/>
      <c r="HZO2" s="703"/>
      <c r="HZP2" s="703"/>
      <c r="HZQ2" s="703"/>
      <c r="HZR2" s="703"/>
      <c r="HZS2" s="703"/>
      <c r="HZT2" s="703"/>
      <c r="HZU2" s="703"/>
      <c r="HZV2" s="703"/>
      <c r="HZW2" s="703"/>
      <c r="HZX2" s="703"/>
      <c r="HZY2" s="703"/>
      <c r="HZZ2" s="703"/>
      <c r="IAA2" s="703"/>
      <c r="IAB2" s="703"/>
      <c r="IAC2" s="703"/>
      <c r="IAD2" s="703"/>
      <c r="IAE2" s="703"/>
      <c r="IAF2" s="703"/>
      <c r="IAG2" s="703"/>
      <c r="IAH2" s="703"/>
      <c r="IAI2" s="703"/>
      <c r="IAJ2" s="703"/>
      <c r="IAK2" s="703"/>
      <c r="IAL2" s="703"/>
      <c r="IAM2" s="703"/>
      <c r="IAN2" s="703"/>
      <c r="IAO2" s="703"/>
      <c r="IAP2" s="703"/>
      <c r="IAQ2" s="703"/>
      <c r="IAR2" s="703"/>
      <c r="IAS2" s="703"/>
      <c r="IAT2" s="703"/>
      <c r="IAU2" s="703"/>
      <c r="IAV2" s="703"/>
      <c r="IAW2" s="703"/>
      <c r="IAX2" s="703"/>
      <c r="IAY2" s="703"/>
      <c r="IAZ2" s="703"/>
      <c r="IBA2" s="703"/>
      <c r="IBB2" s="703"/>
      <c r="IBC2" s="703"/>
      <c r="IBD2" s="703"/>
      <c r="IBE2" s="703"/>
      <c r="IBF2" s="703"/>
      <c r="IBG2" s="703"/>
      <c r="IBH2" s="703"/>
      <c r="IBI2" s="703"/>
      <c r="IBJ2" s="703"/>
      <c r="IBK2" s="703"/>
      <c r="IBL2" s="703"/>
      <c r="IBM2" s="703"/>
      <c r="IBN2" s="703"/>
      <c r="IBO2" s="703"/>
      <c r="IBP2" s="703"/>
      <c r="IBQ2" s="703"/>
      <c r="IBR2" s="703"/>
      <c r="IBS2" s="703"/>
      <c r="IBT2" s="703"/>
      <c r="IBU2" s="703"/>
      <c r="IBV2" s="703"/>
      <c r="IBW2" s="703"/>
      <c r="IBX2" s="703"/>
      <c r="IBY2" s="703"/>
      <c r="IBZ2" s="703"/>
      <c r="ICA2" s="703"/>
      <c r="ICB2" s="703"/>
      <c r="ICC2" s="703"/>
      <c r="ICD2" s="703"/>
      <c r="ICE2" s="703"/>
      <c r="ICF2" s="703"/>
      <c r="ICG2" s="703"/>
      <c r="ICH2" s="703"/>
      <c r="ICI2" s="703"/>
      <c r="ICJ2" s="703"/>
      <c r="ICK2" s="703"/>
      <c r="ICL2" s="703"/>
      <c r="ICM2" s="703"/>
      <c r="ICN2" s="703"/>
      <c r="ICO2" s="703"/>
      <c r="ICP2" s="703"/>
      <c r="ICQ2" s="703"/>
      <c r="ICR2" s="703"/>
      <c r="ICS2" s="703"/>
      <c r="ICT2" s="703"/>
      <c r="ICU2" s="703"/>
      <c r="ICV2" s="703"/>
      <c r="ICW2" s="703"/>
      <c r="ICX2" s="703"/>
      <c r="ICY2" s="703"/>
      <c r="ICZ2" s="703"/>
      <c r="IDA2" s="703"/>
      <c r="IDB2" s="703"/>
      <c r="IDC2" s="703"/>
      <c r="IDD2" s="703"/>
      <c r="IDE2" s="703"/>
      <c r="IDF2" s="703"/>
      <c r="IDG2" s="703"/>
      <c r="IDH2" s="703"/>
      <c r="IDI2" s="703"/>
      <c r="IDJ2" s="703"/>
      <c r="IDK2" s="703"/>
      <c r="IDL2" s="703"/>
      <c r="IDM2" s="703"/>
      <c r="IDN2" s="703"/>
      <c r="IDO2" s="703"/>
      <c r="IDP2" s="703"/>
      <c r="IDQ2" s="703"/>
      <c r="IDR2" s="703"/>
      <c r="IDS2" s="703"/>
      <c r="IDT2" s="703"/>
      <c r="IDU2" s="703"/>
      <c r="IDV2" s="703"/>
      <c r="IDW2" s="703"/>
      <c r="IDX2" s="703"/>
      <c r="IDY2" s="703"/>
      <c r="IDZ2" s="703"/>
      <c r="IEA2" s="703"/>
      <c r="IEB2" s="703"/>
      <c r="IEC2" s="703"/>
      <c r="IED2" s="703"/>
      <c r="IEE2" s="703"/>
      <c r="IEF2" s="703"/>
      <c r="IEG2" s="703"/>
      <c r="IEH2" s="703"/>
      <c r="IEI2" s="703"/>
      <c r="IEJ2" s="703"/>
      <c r="IEK2" s="703"/>
      <c r="IEL2" s="703"/>
      <c r="IEM2" s="703"/>
      <c r="IEN2" s="703"/>
      <c r="IEO2" s="703"/>
      <c r="IEP2" s="703"/>
      <c r="IEQ2" s="703"/>
      <c r="IER2" s="703"/>
      <c r="IES2" s="703"/>
      <c r="IET2" s="703"/>
      <c r="IEU2" s="703"/>
      <c r="IEV2" s="703"/>
      <c r="IEW2" s="703"/>
      <c r="IEX2" s="703"/>
      <c r="IEY2" s="703"/>
      <c r="IEZ2" s="703"/>
      <c r="IFA2" s="703"/>
      <c r="IFB2" s="703"/>
      <c r="IFC2" s="703"/>
      <c r="IFD2" s="703"/>
      <c r="IFE2" s="703"/>
      <c r="IFF2" s="703"/>
      <c r="IFG2" s="703"/>
      <c r="IFH2" s="703"/>
      <c r="IFI2" s="703"/>
      <c r="IFJ2" s="703"/>
      <c r="IFK2" s="703"/>
      <c r="IFL2" s="703"/>
      <c r="IFM2" s="703"/>
      <c r="IFN2" s="703"/>
      <c r="IFO2" s="703"/>
      <c r="IFP2" s="703"/>
      <c r="IFQ2" s="703"/>
      <c r="IFR2" s="703"/>
      <c r="IFS2" s="703"/>
      <c r="IFT2" s="703"/>
      <c r="IFU2" s="703"/>
      <c r="IFV2" s="703"/>
      <c r="IFW2" s="703"/>
      <c r="IFX2" s="703"/>
      <c r="IFY2" s="703"/>
      <c r="IFZ2" s="703"/>
      <c r="IGA2" s="703"/>
      <c r="IGB2" s="703"/>
      <c r="IGC2" s="703"/>
      <c r="IGD2" s="703"/>
      <c r="IGE2" s="703"/>
      <c r="IGF2" s="703"/>
      <c r="IGG2" s="703"/>
      <c r="IGH2" s="703"/>
      <c r="IGI2" s="703"/>
      <c r="IGJ2" s="703"/>
      <c r="IGK2" s="703"/>
      <c r="IGL2" s="703"/>
      <c r="IGM2" s="703"/>
      <c r="IGN2" s="703"/>
      <c r="IGO2" s="703"/>
      <c r="IGP2" s="703"/>
      <c r="IGQ2" s="703"/>
      <c r="IGR2" s="703"/>
      <c r="IGS2" s="703"/>
      <c r="IGT2" s="703"/>
      <c r="IGU2" s="703"/>
      <c r="IGV2" s="703"/>
      <c r="IGW2" s="703"/>
      <c r="IGX2" s="703"/>
      <c r="IGY2" s="703"/>
      <c r="IGZ2" s="703"/>
      <c r="IHA2" s="703"/>
      <c r="IHB2" s="703"/>
      <c r="IHC2" s="703"/>
      <c r="IHD2" s="703"/>
      <c r="IHE2" s="703"/>
      <c r="IHF2" s="703"/>
      <c r="IHG2" s="703"/>
      <c r="IHH2" s="703"/>
      <c r="IHI2" s="703"/>
      <c r="IHJ2" s="703"/>
      <c r="IHK2" s="703"/>
      <c r="IHL2" s="703"/>
      <c r="IHM2" s="703"/>
      <c r="IHN2" s="703"/>
      <c r="IHO2" s="703"/>
      <c r="IHP2" s="703"/>
      <c r="IHQ2" s="703"/>
      <c r="IHR2" s="703"/>
      <c r="IHS2" s="703"/>
      <c r="IHT2" s="703"/>
      <c r="IHU2" s="703"/>
      <c r="IHV2" s="703"/>
      <c r="IHW2" s="703"/>
      <c r="IHX2" s="703"/>
      <c r="IHY2" s="703"/>
      <c r="IHZ2" s="703"/>
      <c r="IIA2" s="703"/>
      <c r="IIB2" s="703"/>
      <c r="IIC2" s="703"/>
      <c r="IID2" s="703"/>
      <c r="IIE2" s="703"/>
      <c r="IIF2" s="703"/>
      <c r="IIG2" s="703"/>
      <c r="IIH2" s="703"/>
      <c r="III2" s="703"/>
      <c r="IIJ2" s="703"/>
      <c r="IIK2" s="703"/>
      <c r="IIL2" s="703"/>
      <c r="IIM2" s="703"/>
      <c r="IIN2" s="703"/>
      <c r="IIO2" s="703"/>
      <c r="IIP2" s="703"/>
      <c r="IIQ2" s="703"/>
      <c r="IIR2" s="703"/>
      <c r="IIS2" s="703"/>
      <c r="IIT2" s="703"/>
      <c r="IIU2" s="703"/>
      <c r="IIV2" s="703"/>
      <c r="IIW2" s="703"/>
      <c r="IIX2" s="703"/>
      <c r="IIY2" s="703"/>
      <c r="IIZ2" s="703"/>
      <c r="IJA2" s="703"/>
      <c r="IJB2" s="703"/>
      <c r="IJC2" s="703"/>
      <c r="IJD2" s="703"/>
      <c r="IJE2" s="703"/>
      <c r="IJF2" s="703"/>
      <c r="IJG2" s="703"/>
      <c r="IJH2" s="703"/>
      <c r="IJI2" s="703"/>
      <c r="IJJ2" s="703"/>
      <c r="IJK2" s="703"/>
      <c r="IJL2" s="703"/>
      <c r="IJM2" s="703"/>
      <c r="IJN2" s="703"/>
      <c r="IJO2" s="703"/>
      <c r="IJP2" s="703"/>
      <c r="IJQ2" s="703"/>
      <c r="IJR2" s="703"/>
      <c r="IJS2" s="703"/>
      <c r="IJT2" s="703"/>
      <c r="IJU2" s="703"/>
      <c r="IJV2" s="703"/>
      <c r="IJW2" s="703"/>
      <c r="IJX2" s="703"/>
      <c r="IJY2" s="703"/>
      <c r="IJZ2" s="703"/>
      <c r="IKA2" s="703"/>
      <c r="IKB2" s="703"/>
      <c r="IKC2" s="703"/>
      <c r="IKD2" s="703"/>
      <c r="IKE2" s="703"/>
      <c r="IKF2" s="703"/>
      <c r="IKG2" s="703"/>
      <c r="IKH2" s="703"/>
      <c r="IKI2" s="703"/>
      <c r="IKJ2" s="703"/>
      <c r="IKK2" s="703"/>
      <c r="IKL2" s="703"/>
      <c r="IKM2" s="703"/>
      <c r="IKN2" s="703"/>
      <c r="IKO2" s="703"/>
      <c r="IKP2" s="703"/>
      <c r="IKQ2" s="703"/>
      <c r="IKR2" s="703"/>
      <c r="IKS2" s="703"/>
      <c r="IKT2" s="703"/>
      <c r="IKU2" s="703"/>
      <c r="IKV2" s="703"/>
      <c r="IKW2" s="703"/>
      <c r="IKX2" s="703"/>
      <c r="IKY2" s="703"/>
      <c r="IKZ2" s="703"/>
      <c r="ILA2" s="703"/>
      <c r="ILB2" s="703"/>
      <c r="ILC2" s="703"/>
      <c r="ILD2" s="703"/>
      <c r="ILE2" s="703"/>
      <c r="ILF2" s="703"/>
      <c r="ILG2" s="703"/>
      <c r="ILH2" s="703"/>
      <c r="ILI2" s="703"/>
      <c r="ILJ2" s="703"/>
      <c r="ILK2" s="703"/>
      <c r="ILL2" s="703"/>
      <c r="ILM2" s="703"/>
      <c r="ILN2" s="703"/>
      <c r="ILO2" s="703"/>
      <c r="ILP2" s="703"/>
      <c r="ILQ2" s="703"/>
      <c r="ILR2" s="703"/>
      <c r="ILS2" s="703"/>
      <c r="ILT2" s="703"/>
      <c r="ILU2" s="703"/>
      <c r="ILV2" s="703"/>
      <c r="ILW2" s="703"/>
      <c r="ILX2" s="703"/>
      <c r="ILY2" s="703"/>
      <c r="ILZ2" s="703"/>
      <c r="IMA2" s="703"/>
      <c r="IMB2" s="703"/>
      <c r="IMC2" s="703"/>
      <c r="IMD2" s="703"/>
      <c r="IME2" s="703"/>
      <c r="IMF2" s="703"/>
      <c r="IMG2" s="703"/>
      <c r="IMH2" s="703"/>
      <c r="IMI2" s="703"/>
      <c r="IMJ2" s="703"/>
      <c r="IMK2" s="703"/>
      <c r="IML2" s="703"/>
      <c r="IMM2" s="703"/>
      <c r="IMN2" s="703"/>
      <c r="IMO2" s="703"/>
      <c r="IMP2" s="703"/>
      <c r="IMQ2" s="703"/>
      <c r="IMR2" s="703"/>
      <c r="IMS2" s="703"/>
      <c r="IMT2" s="703"/>
      <c r="IMU2" s="703"/>
      <c r="IMV2" s="703"/>
      <c r="IMW2" s="703"/>
      <c r="IMX2" s="703"/>
      <c r="IMY2" s="703"/>
      <c r="IMZ2" s="703"/>
      <c r="INA2" s="703"/>
      <c r="INB2" s="703"/>
      <c r="INC2" s="703"/>
      <c r="IND2" s="703"/>
      <c r="INE2" s="703"/>
      <c r="INF2" s="703"/>
      <c r="ING2" s="703"/>
      <c r="INH2" s="703"/>
      <c r="INI2" s="703"/>
      <c r="INJ2" s="703"/>
      <c r="INK2" s="703"/>
      <c r="INL2" s="703"/>
      <c r="INM2" s="703"/>
      <c r="INN2" s="703"/>
      <c r="INO2" s="703"/>
      <c r="INP2" s="703"/>
      <c r="INQ2" s="703"/>
      <c r="INR2" s="703"/>
      <c r="INS2" s="703"/>
      <c r="INT2" s="703"/>
      <c r="INU2" s="703"/>
      <c r="INV2" s="703"/>
      <c r="INW2" s="703"/>
      <c r="INX2" s="703"/>
      <c r="INY2" s="703"/>
      <c r="INZ2" s="703"/>
      <c r="IOA2" s="703"/>
      <c r="IOB2" s="703"/>
      <c r="IOC2" s="703"/>
      <c r="IOD2" s="703"/>
      <c r="IOE2" s="703"/>
      <c r="IOF2" s="703"/>
      <c r="IOG2" s="703"/>
      <c r="IOH2" s="703"/>
      <c r="IOI2" s="703"/>
      <c r="IOJ2" s="703"/>
      <c r="IOK2" s="703"/>
      <c r="IOL2" s="703"/>
      <c r="IOM2" s="703"/>
      <c r="ION2" s="703"/>
      <c r="IOO2" s="703"/>
      <c r="IOP2" s="703"/>
      <c r="IOQ2" s="703"/>
      <c r="IOR2" s="703"/>
      <c r="IOS2" s="703"/>
      <c r="IOT2" s="703"/>
      <c r="IOU2" s="703"/>
      <c r="IOV2" s="703"/>
      <c r="IOW2" s="703"/>
      <c r="IOX2" s="703"/>
      <c r="IOY2" s="703"/>
      <c r="IOZ2" s="703"/>
      <c r="IPA2" s="703"/>
      <c r="IPB2" s="703"/>
      <c r="IPC2" s="703"/>
      <c r="IPD2" s="703"/>
      <c r="IPE2" s="703"/>
      <c r="IPF2" s="703"/>
      <c r="IPG2" s="703"/>
      <c r="IPH2" s="703"/>
      <c r="IPI2" s="703"/>
      <c r="IPJ2" s="703"/>
      <c r="IPK2" s="703"/>
      <c r="IPL2" s="703"/>
      <c r="IPM2" s="703"/>
      <c r="IPN2" s="703"/>
      <c r="IPO2" s="703"/>
      <c r="IPP2" s="703"/>
      <c r="IPQ2" s="703"/>
      <c r="IPR2" s="703"/>
      <c r="IPS2" s="703"/>
      <c r="IPT2" s="703"/>
      <c r="IPU2" s="703"/>
      <c r="IPV2" s="703"/>
      <c r="IPW2" s="703"/>
      <c r="IPX2" s="703"/>
      <c r="IPY2" s="703"/>
      <c r="IPZ2" s="703"/>
      <c r="IQA2" s="703"/>
      <c r="IQB2" s="703"/>
      <c r="IQC2" s="703"/>
      <c r="IQD2" s="703"/>
      <c r="IQE2" s="703"/>
      <c r="IQF2" s="703"/>
      <c r="IQG2" s="703"/>
      <c r="IQH2" s="703"/>
      <c r="IQI2" s="703"/>
      <c r="IQJ2" s="703"/>
      <c r="IQK2" s="703"/>
      <c r="IQL2" s="703"/>
      <c r="IQM2" s="703"/>
      <c r="IQN2" s="703"/>
      <c r="IQO2" s="703"/>
      <c r="IQP2" s="703"/>
      <c r="IQQ2" s="703"/>
      <c r="IQR2" s="703"/>
      <c r="IQS2" s="703"/>
      <c r="IQT2" s="703"/>
      <c r="IQU2" s="703"/>
      <c r="IQV2" s="703"/>
      <c r="IQW2" s="703"/>
      <c r="IQX2" s="703"/>
      <c r="IQY2" s="703"/>
      <c r="IQZ2" s="703"/>
      <c r="IRA2" s="703"/>
      <c r="IRB2" s="703"/>
      <c r="IRC2" s="703"/>
      <c r="IRD2" s="703"/>
      <c r="IRE2" s="703"/>
      <c r="IRF2" s="703"/>
      <c r="IRG2" s="703"/>
      <c r="IRH2" s="703"/>
      <c r="IRI2" s="703"/>
      <c r="IRJ2" s="703"/>
      <c r="IRK2" s="703"/>
      <c r="IRL2" s="703"/>
      <c r="IRM2" s="703"/>
      <c r="IRN2" s="703"/>
      <c r="IRO2" s="703"/>
      <c r="IRP2" s="703"/>
      <c r="IRQ2" s="703"/>
      <c r="IRR2" s="703"/>
      <c r="IRS2" s="703"/>
      <c r="IRT2" s="703"/>
      <c r="IRU2" s="703"/>
      <c r="IRV2" s="703"/>
      <c r="IRW2" s="703"/>
      <c r="IRX2" s="703"/>
      <c r="IRY2" s="703"/>
      <c r="IRZ2" s="703"/>
      <c r="ISA2" s="703"/>
      <c r="ISB2" s="703"/>
      <c r="ISC2" s="703"/>
      <c r="ISD2" s="703"/>
      <c r="ISE2" s="703"/>
      <c r="ISF2" s="703"/>
      <c r="ISG2" s="703"/>
      <c r="ISH2" s="703"/>
      <c r="ISI2" s="703"/>
      <c r="ISJ2" s="703"/>
      <c r="ISK2" s="703"/>
      <c r="ISL2" s="703"/>
      <c r="ISM2" s="703"/>
      <c r="ISN2" s="703"/>
      <c r="ISO2" s="703"/>
      <c r="ISP2" s="703"/>
      <c r="ISQ2" s="703"/>
      <c r="ISR2" s="703"/>
      <c r="ISS2" s="703"/>
      <c r="IST2" s="703"/>
      <c r="ISU2" s="703"/>
      <c r="ISV2" s="703"/>
      <c r="ISW2" s="703"/>
      <c r="ISX2" s="703"/>
      <c r="ISY2" s="703"/>
      <c r="ISZ2" s="703"/>
      <c r="ITA2" s="703"/>
      <c r="ITB2" s="703"/>
      <c r="ITC2" s="703"/>
      <c r="ITD2" s="703"/>
      <c r="ITE2" s="703"/>
      <c r="ITF2" s="703"/>
      <c r="ITG2" s="703"/>
      <c r="ITH2" s="703"/>
      <c r="ITI2" s="703"/>
      <c r="ITJ2" s="703"/>
      <c r="ITK2" s="703"/>
      <c r="ITL2" s="703"/>
      <c r="ITM2" s="703"/>
      <c r="ITN2" s="703"/>
      <c r="ITO2" s="703"/>
      <c r="ITP2" s="703"/>
      <c r="ITQ2" s="703"/>
      <c r="ITR2" s="703"/>
      <c r="ITS2" s="703"/>
      <c r="ITT2" s="703"/>
      <c r="ITU2" s="703"/>
      <c r="ITV2" s="703"/>
      <c r="ITW2" s="703"/>
      <c r="ITX2" s="703"/>
      <c r="ITY2" s="703"/>
      <c r="ITZ2" s="703"/>
      <c r="IUA2" s="703"/>
      <c r="IUB2" s="703"/>
      <c r="IUC2" s="703"/>
      <c r="IUD2" s="703"/>
      <c r="IUE2" s="703"/>
      <c r="IUF2" s="703"/>
      <c r="IUG2" s="703"/>
      <c r="IUH2" s="703"/>
      <c r="IUI2" s="703"/>
      <c r="IUJ2" s="703"/>
      <c r="IUK2" s="703"/>
      <c r="IUL2" s="703"/>
      <c r="IUM2" s="703"/>
      <c r="IUN2" s="703"/>
      <c r="IUO2" s="703"/>
      <c r="IUP2" s="703"/>
      <c r="IUQ2" s="703"/>
      <c r="IUR2" s="703"/>
      <c r="IUS2" s="703"/>
      <c r="IUT2" s="703"/>
      <c r="IUU2" s="703"/>
      <c r="IUV2" s="703"/>
      <c r="IUW2" s="703"/>
      <c r="IUX2" s="703"/>
      <c r="IUY2" s="703"/>
      <c r="IUZ2" s="703"/>
      <c r="IVA2" s="703"/>
      <c r="IVB2" s="703"/>
      <c r="IVC2" s="703"/>
      <c r="IVD2" s="703"/>
      <c r="IVE2" s="703"/>
      <c r="IVF2" s="703"/>
      <c r="IVG2" s="703"/>
      <c r="IVH2" s="703"/>
      <c r="IVI2" s="703"/>
      <c r="IVJ2" s="703"/>
      <c r="IVK2" s="703"/>
      <c r="IVL2" s="703"/>
      <c r="IVM2" s="703"/>
      <c r="IVN2" s="703"/>
      <c r="IVO2" s="703"/>
      <c r="IVP2" s="703"/>
      <c r="IVQ2" s="703"/>
      <c r="IVR2" s="703"/>
      <c r="IVS2" s="703"/>
      <c r="IVT2" s="703"/>
      <c r="IVU2" s="703"/>
      <c r="IVV2" s="703"/>
      <c r="IVW2" s="703"/>
      <c r="IVX2" s="703"/>
      <c r="IVY2" s="703"/>
      <c r="IVZ2" s="703"/>
      <c r="IWA2" s="703"/>
      <c r="IWB2" s="703"/>
      <c r="IWC2" s="703"/>
      <c r="IWD2" s="703"/>
      <c r="IWE2" s="703"/>
      <c r="IWF2" s="703"/>
      <c r="IWG2" s="703"/>
      <c r="IWH2" s="703"/>
      <c r="IWI2" s="703"/>
      <c r="IWJ2" s="703"/>
      <c r="IWK2" s="703"/>
      <c r="IWL2" s="703"/>
      <c r="IWM2" s="703"/>
      <c r="IWN2" s="703"/>
      <c r="IWO2" s="703"/>
      <c r="IWP2" s="703"/>
      <c r="IWQ2" s="703"/>
      <c r="IWR2" s="703"/>
      <c r="IWS2" s="703"/>
      <c r="IWT2" s="703"/>
      <c r="IWU2" s="703"/>
      <c r="IWV2" s="703"/>
      <c r="IWW2" s="703"/>
      <c r="IWX2" s="703"/>
      <c r="IWY2" s="703"/>
      <c r="IWZ2" s="703"/>
      <c r="IXA2" s="703"/>
      <c r="IXB2" s="703"/>
      <c r="IXC2" s="703"/>
      <c r="IXD2" s="703"/>
      <c r="IXE2" s="703"/>
      <c r="IXF2" s="703"/>
      <c r="IXG2" s="703"/>
      <c r="IXH2" s="703"/>
      <c r="IXI2" s="703"/>
      <c r="IXJ2" s="703"/>
      <c r="IXK2" s="703"/>
      <c r="IXL2" s="703"/>
      <c r="IXM2" s="703"/>
      <c r="IXN2" s="703"/>
      <c r="IXO2" s="703"/>
      <c r="IXP2" s="703"/>
      <c r="IXQ2" s="703"/>
      <c r="IXR2" s="703"/>
      <c r="IXS2" s="703"/>
      <c r="IXT2" s="703"/>
      <c r="IXU2" s="703"/>
      <c r="IXV2" s="703"/>
      <c r="IXW2" s="703"/>
      <c r="IXX2" s="703"/>
      <c r="IXY2" s="703"/>
      <c r="IXZ2" s="703"/>
      <c r="IYA2" s="703"/>
      <c r="IYB2" s="703"/>
      <c r="IYC2" s="703"/>
      <c r="IYD2" s="703"/>
      <c r="IYE2" s="703"/>
      <c r="IYF2" s="703"/>
      <c r="IYG2" s="703"/>
      <c r="IYH2" s="703"/>
      <c r="IYI2" s="703"/>
      <c r="IYJ2" s="703"/>
      <c r="IYK2" s="703"/>
      <c r="IYL2" s="703"/>
      <c r="IYM2" s="703"/>
      <c r="IYN2" s="703"/>
      <c r="IYO2" s="703"/>
      <c r="IYP2" s="703"/>
      <c r="IYQ2" s="703"/>
      <c r="IYR2" s="703"/>
      <c r="IYS2" s="703"/>
      <c r="IYT2" s="703"/>
      <c r="IYU2" s="703"/>
      <c r="IYV2" s="703"/>
      <c r="IYW2" s="703"/>
      <c r="IYX2" s="703"/>
      <c r="IYY2" s="703"/>
      <c r="IYZ2" s="703"/>
      <c r="IZA2" s="703"/>
      <c r="IZB2" s="703"/>
      <c r="IZC2" s="703"/>
      <c r="IZD2" s="703"/>
      <c r="IZE2" s="703"/>
      <c r="IZF2" s="703"/>
      <c r="IZG2" s="703"/>
      <c r="IZH2" s="703"/>
      <c r="IZI2" s="703"/>
      <c r="IZJ2" s="703"/>
      <c r="IZK2" s="703"/>
      <c r="IZL2" s="703"/>
      <c r="IZM2" s="703"/>
      <c r="IZN2" s="703"/>
      <c r="IZO2" s="703"/>
      <c r="IZP2" s="703"/>
      <c r="IZQ2" s="703"/>
      <c r="IZR2" s="703"/>
      <c r="IZS2" s="703"/>
      <c r="IZT2" s="703"/>
      <c r="IZU2" s="703"/>
      <c r="IZV2" s="703"/>
      <c r="IZW2" s="703"/>
      <c r="IZX2" s="703"/>
      <c r="IZY2" s="703"/>
      <c r="IZZ2" s="703"/>
      <c r="JAA2" s="703"/>
      <c r="JAB2" s="703"/>
      <c r="JAC2" s="703"/>
      <c r="JAD2" s="703"/>
      <c r="JAE2" s="703"/>
      <c r="JAF2" s="703"/>
      <c r="JAG2" s="703"/>
      <c r="JAH2" s="703"/>
      <c r="JAI2" s="703"/>
      <c r="JAJ2" s="703"/>
      <c r="JAK2" s="703"/>
      <c r="JAL2" s="703"/>
      <c r="JAM2" s="703"/>
      <c r="JAN2" s="703"/>
      <c r="JAO2" s="703"/>
      <c r="JAP2" s="703"/>
      <c r="JAQ2" s="703"/>
      <c r="JAR2" s="703"/>
      <c r="JAS2" s="703"/>
      <c r="JAT2" s="703"/>
      <c r="JAU2" s="703"/>
      <c r="JAV2" s="703"/>
      <c r="JAW2" s="703"/>
      <c r="JAX2" s="703"/>
      <c r="JAY2" s="703"/>
      <c r="JAZ2" s="703"/>
      <c r="JBA2" s="703"/>
      <c r="JBB2" s="703"/>
      <c r="JBC2" s="703"/>
      <c r="JBD2" s="703"/>
      <c r="JBE2" s="703"/>
      <c r="JBF2" s="703"/>
      <c r="JBG2" s="703"/>
      <c r="JBH2" s="703"/>
      <c r="JBI2" s="703"/>
      <c r="JBJ2" s="703"/>
      <c r="JBK2" s="703"/>
      <c r="JBL2" s="703"/>
      <c r="JBM2" s="703"/>
      <c r="JBN2" s="703"/>
      <c r="JBO2" s="703"/>
      <c r="JBP2" s="703"/>
      <c r="JBQ2" s="703"/>
      <c r="JBR2" s="703"/>
      <c r="JBS2" s="703"/>
      <c r="JBT2" s="703"/>
      <c r="JBU2" s="703"/>
      <c r="JBV2" s="703"/>
      <c r="JBW2" s="703"/>
      <c r="JBX2" s="703"/>
      <c r="JBY2" s="703"/>
      <c r="JBZ2" s="703"/>
      <c r="JCA2" s="703"/>
      <c r="JCB2" s="703"/>
      <c r="JCC2" s="703"/>
      <c r="JCD2" s="703"/>
      <c r="JCE2" s="703"/>
      <c r="JCF2" s="703"/>
      <c r="JCG2" s="703"/>
      <c r="JCH2" s="703"/>
      <c r="JCI2" s="703"/>
      <c r="JCJ2" s="703"/>
      <c r="JCK2" s="703"/>
      <c r="JCL2" s="703"/>
      <c r="JCM2" s="703"/>
      <c r="JCN2" s="703"/>
      <c r="JCO2" s="703"/>
      <c r="JCP2" s="703"/>
      <c r="JCQ2" s="703"/>
      <c r="JCR2" s="703"/>
      <c r="JCS2" s="703"/>
      <c r="JCT2" s="703"/>
      <c r="JCU2" s="703"/>
      <c r="JCV2" s="703"/>
      <c r="JCW2" s="703"/>
      <c r="JCX2" s="703"/>
      <c r="JCY2" s="703"/>
      <c r="JCZ2" s="703"/>
      <c r="JDA2" s="703"/>
      <c r="JDB2" s="703"/>
      <c r="JDC2" s="703"/>
      <c r="JDD2" s="703"/>
      <c r="JDE2" s="703"/>
      <c r="JDF2" s="703"/>
      <c r="JDG2" s="703"/>
      <c r="JDH2" s="703"/>
      <c r="JDI2" s="703"/>
      <c r="JDJ2" s="703"/>
      <c r="JDK2" s="703"/>
      <c r="JDL2" s="703"/>
      <c r="JDM2" s="703"/>
      <c r="JDN2" s="703"/>
      <c r="JDO2" s="703"/>
      <c r="JDP2" s="703"/>
      <c r="JDQ2" s="703"/>
      <c r="JDR2" s="703"/>
      <c r="JDS2" s="703"/>
      <c r="JDT2" s="703"/>
      <c r="JDU2" s="703"/>
      <c r="JDV2" s="703"/>
      <c r="JDW2" s="703"/>
      <c r="JDX2" s="703"/>
      <c r="JDY2" s="703"/>
      <c r="JDZ2" s="703"/>
      <c r="JEA2" s="703"/>
      <c r="JEB2" s="703"/>
      <c r="JEC2" s="703"/>
      <c r="JED2" s="703"/>
      <c r="JEE2" s="703"/>
      <c r="JEF2" s="703"/>
      <c r="JEG2" s="703"/>
      <c r="JEH2" s="703"/>
      <c r="JEI2" s="703"/>
      <c r="JEJ2" s="703"/>
      <c r="JEK2" s="703"/>
      <c r="JEL2" s="703"/>
      <c r="JEM2" s="703"/>
      <c r="JEN2" s="703"/>
      <c r="JEO2" s="703"/>
      <c r="JEP2" s="703"/>
      <c r="JEQ2" s="703"/>
      <c r="JER2" s="703"/>
      <c r="JES2" s="703"/>
      <c r="JET2" s="703"/>
      <c r="JEU2" s="703"/>
      <c r="JEV2" s="703"/>
      <c r="JEW2" s="703"/>
      <c r="JEX2" s="703"/>
      <c r="JEY2" s="703"/>
      <c r="JEZ2" s="703"/>
      <c r="JFA2" s="703"/>
      <c r="JFB2" s="703"/>
      <c r="JFC2" s="703"/>
      <c r="JFD2" s="703"/>
      <c r="JFE2" s="703"/>
      <c r="JFF2" s="703"/>
      <c r="JFG2" s="703"/>
      <c r="JFH2" s="703"/>
      <c r="JFI2" s="703"/>
      <c r="JFJ2" s="703"/>
      <c r="JFK2" s="703"/>
      <c r="JFL2" s="703"/>
      <c r="JFM2" s="703"/>
      <c r="JFN2" s="703"/>
      <c r="JFO2" s="703"/>
      <c r="JFP2" s="703"/>
      <c r="JFQ2" s="703"/>
      <c r="JFR2" s="703"/>
      <c r="JFS2" s="703"/>
      <c r="JFT2" s="703"/>
      <c r="JFU2" s="703"/>
      <c r="JFV2" s="703"/>
      <c r="JFW2" s="703"/>
      <c r="JFX2" s="703"/>
      <c r="JFY2" s="703"/>
      <c r="JFZ2" s="703"/>
      <c r="JGA2" s="703"/>
      <c r="JGB2" s="703"/>
      <c r="JGC2" s="703"/>
      <c r="JGD2" s="703"/>
      <c r="JGE2" s="703"/>
      <c r="JGF2" s="703"/>
      <c r="JGG2" s="703"/>
      <c r="JGH2" s="703"/>
      <c r="JGI2" s="703"/>
      <c r="JGJ2" s="703"/>
      <c r="JGK2" s="703"/>
      <c r="JGL2" s="703"/>
      <c r="JGM2" s="703"/>
      <c r="JGN2" s="703"/>
      <c r="JGO2" s="703"/>
      <c r="JGP2" s="703"/>
      <c r="JGQ2" s="703"/>
      <c r="JGR2" s="703"/>
      <c r="JGS2" s="703"/>
      <c r="JGT2" s="703"/>
      <c r="JGU2" s="703"/>
      <c r="JGV2" s="703"/>
      <c r="JGW2" s="703"/>
      <c r="JGX2" s="703"/>
      <c r="JGY2" s="703"/>
      <c r="JGZ2" s="703"/>
      <c r="JHA2" s="703"/>
      <c r="JHB2" s="703"/>
      <c r="JHC2" s="703"/>
      <c r="JHD2" s="703"/>
      <c r="JHE2" s="703"/>
      <c r="JHF2" s="703"/>
      <c r="JHG2" s="703"/>
      <c r="JHH2" s="703"/>
      <c r="JHI2" s="703"/>
      <c r="JHJ2" s="703"/>
      <c r="JHK2" s="703"/>
      <c r="JHL2" s="703"/>
      <c r="JHM2" s="703"/>
      <c r="JHN2" s="703"/>
      <c r="JHO2" s="703"/>
      <c r="JHP2" s="703"/>
      <c r="JHQ2" s="703"/>
      <c r="JHR2" s="703"/>
      <c r="JHS2" s="703"/>
      <c r="JHT2" s="703"/>
      <c r="JHU2" s="703"/>
      <c r="JHV2" s="703"/>
      <c r="JHW2" s="703"/>
      <c r="JHX2" s="703"/>
      <c r="JHY2" s="703"/>
      <c r="JHZ2" s="703"/>
      <c r="JIA2" s="703"/>
      <c r="JIB2" s="703"/>
      <c r="JIC2" s="703"/>
      <c r="JID2" s="703"/>
      <c r="JIE2" s="703"/>
      <c r="JIF2" s="703"/>
      <c r="JIG2" s="703"/>
      <c r="JIH2" s="703"/>
      <c r="JII2" s="703"/>
      <c r="JIJ2" s="703"/>
      <c r="JIK2" s="703"/>
      <c r="JIL2" s="703"/>
      <c r="JIM2" s="703"/>
      <c r="JIN2" s="703"/>
      <c r="JIO2" s="703"/>
      <c r="JIP2" s="703"/>
      <c r="JIQ2" s="703"/>
      <c r="JIR2" s="703"/>
      <c r="JIS2" s="703"/>
      <c r="JIT2" s="703"/>
      <c r="JIU2" s="703"/>
      <c r="JIV2" s="703"/>
      <c r="JIW2" s="703"/>
      <c r="JIX2" s="703"/>
      <c r="JIY2" s="703"/>
      <c r="JIZ2" s="703"/>
      <c r="JJA2" s="703"/>
      <c r="JJB2" s="703"/>
      <c r="JJC2" s="703"/>
      <c r="JJD2" s="703"/>
      <c r="JJE2" s="703"/>
      <c r="JJF2" s="703"/>
      <c r="JJG2" s="703"/>
      <c r="JJH2" s="703"/>
      <c r="JJI2" s="703"/>
      <c r="JJJ2" s="703"/>
      <c r="JJK2" s="703"/>
      <c r="JJL2" s="703"/>
      <c r="JJM2" s="703"/>
      <c r="JJN2" s="703"/>
      <c r="JJO2" s="703"/>
      <c r="JJP2" s="703"/>
      <c r="JJQ2" s="703"/>
      <c r="JJR2" s="703"/>
      <c r="JJS2" s="703"/>
      <c r="JJT2" s="703"/>
      <c r="JJU2" s="703"/>
      <c r="JJV2" s="703"/>
      <c r="JJW2" s="703"/>
      <c r="JJX2" s="703"/>
      <c r="JJY2" s="703"/>
      <c r="JJZ2" s="703"/>
      <c r="JKA2" s="703"/>
      <c r="JKB2" s="703"/>
      <c r="JKC2" s="703"/>
      <c r="JKD2" s="703"/>
      <c r="JKE2" s="703"/>
      <c r="JKF2" s="703"/>
      <c r="JKG2" s="703"/>
      <c r="JKH2" s="703"/>
      <c r="JKI2" s="703"/>
      <c r="JKJ2" s="703"/>
      <c r="JKK2" s="703"/>
      <c r="JKL2" s="703"/>
      <c r="JKM2" s="703"/>
      <c r="JKN2" s="703"/>
      <c r="JKO2" s="703"/>
      <c r="JKP2" s="703"/>
      <c r="JKQ2" s="703"/>
      <c r="JKR2" s="703"/>
      <c r="JKS2" s="703"/>
      <c r="JKT2" s="703"/>
      <c r="JKU2" s="703"/>
      <c r="JKV2" s="703"/>
      <c r="JKW2" s="703"/>
      <c r="JKX2" s="703"/>
      <c r="JKY2" s="703"/>
      <c r="JKZ2" s="703"/>
      <c r="JLA2" s="703"/>
      <c r="JLB2" s="703"/>
      <c r="JLC2" s="703"/>
      <c r="JLD2" s="703"/>
      <c r="JLE2" s="703"/>
      <c r="JLF2" s="703"/>
      <c r="JLG2" s="703"/>
      <c r="JLH2" s="703"/>
      <c r="JLI2" s="703"/>
      <c r="JLJ2" s="703"/>
      <c r="JLK2" s="703"/>
      <c r="JLL2" s="703"/>
      <c r="JLM2" s="703"/>
      <c r="JLN2" s="703"/>
      <c r="JLO2" s="703"/>
      <c r="JLP2" s="703"/>
      <c r="JLQ2" s="703"/>
      <c r="JLR2" s="703"/>
      <c r="JLS2" s="703"/>
      <c r="JLT2" s="703"/>
      <c r="JLU2" s="703"/>
      <c r="JLV2" s="703"/>
      <c r="JLW2" s="703"/>
      <c r="JLX2" s="703"/>
      <c r="JLY2" s="703"/>
      <c r="JLZ2" s="703"/>
      <c r="JMA2" s="703"/>
      <c r="JMB2" s="703"/>
      <c r="JMC2" s="703"/>
      <c r="JMD2" s="703"/>
      <c r="JME2" s="703"/>
      <c r="JMF2" s="703"/>
      <c r="JMG2" s="703"/>
      <c r="JMH2" s="703"/>
      <c r="JMI2" s="703"/>
      <c r="JMJ2" s="703"/>
      <c r="JMK2" s="703"/>
      <c r="JML2" s="703"/>
      <c r="JMM2" s="703"/>
      <c r="JMN2" s="703"/>
      <c r="JMO2" s="703"/>
      <c r="JMP2" s="703"/>
      <c r="JMQ2" s="703"/>
      <c r="JMR2" s="703"/>
      <c r="JMS2" s="703"/>
      <c r="JMT2" s="703"/>
      <c r="JMU2" s="703"/>
      <c r="JMV2" s="703"/>
      <c r="JMW2" s="703"/>
      <c r="JMX2" s="703"/>
      <c r="JMY2" s="703"/>
      <c r="JMZ2" s="703"/>
      <c r="JNA2" s="703"/>
      <c r="JNB2" s="703"/>
      <c r="JNC2" s="703"/>
      <c r="JND2" s="703"/>
      <c r="JNE2" s="703"/>
      <c r="JNF2" s="703"/>
      <c r="JNG2" s="703"/>
      <c r="JNH2" s="703"/>
      <c r="JNI2" s="703"/>
      <c r="JNJ2" s="703"/>
      <c r="JNK2" s="703"/>
      <c r="JNL2" s="703"/>
      <c r="JNM2" s="703"/>
      <c r="JNN2" s="703"/>
      <c r="JNO2" s="703"/>
      <c r="JNP2" s="703"/>
      <c r="JNQ2" s="703"/>
      <c r="JNR2" s="703"/>
      <c r="JNS2" s="703"/>
      <c r="JNT2" s="703"/>
      <c r="JNU2" s="703"/>
      <c r="JNV2" s="703"/>
      <c r="JNW2" s="703"/>
      <c r="JNX2" s="703"/>
      <c r="JNY2" s="703"/>
      <c r="JNZ2" s="703"/>
      <c r="JOA2" s="703"/>
      <c r="JOB2" s="703"/>
      <c r="JOC2" s="703"/>
      <c r="JOD2" s="703"/>
      <c r="JOE2" s="703"/>
      <c r="JOF2" s="703"/>
      <c r="JOG2" s="703"/>
      <c r="JOH2" s="703"/>
      <c r="JOI2" s="703"/>
      <c r="JOJ2" s="703"/>
      <c r="JOK2" s="703"/>
      <c r="JOL2" s="703"/>
      <c r="JOM2" s="703"/>
      <c r="JON2" s="703"/>
      <c r="JOO2" s="703"/>
      <c r="JOP2" s="703"/>
      <c r="JOQ2" s="703"/>
      <c r="JOR2" s="703"/>
      <c r="JOS2" s="703"/>
      <c r="JOT2" s="703"/>
      <c r="JOU2" s="703"/>
      <c r="JOV2" s="703"/>
      <c r="JOW2" s="703"/>
      <c r="JOX2" s="703"/>
      <c r="JOY2" s="703"/>
      <c r="JOZ2" s="703"/>
      <c r="JPA2" s="703"/>
      <c r="JPB2" s="703"/>
      <c r="JPC2" s="703"/>
      <c r="JPD2" s="703"/>
      <c r="JPE2" s="703"/>
      <c r="JPF2" s="703"/>
      <c r="JPG2" s="703"/>
      <c r="JPH2" s="703"/>
      <c r="JPI2" s="703"/>
      <c r="JPJ2" s="703"/>
      <c r="JPK2" s="703"/>
      <c r="JPL2" s="703"/>
      <c r="JPM2" s="703"/>
      <c r="JPN2" s="703"/>
      <c r="JPO2" s="703"/>
      <c r="JPP2" s="703"/>
      <c r="JPQ2" s="703"/>
      <c r="JPR2" s="703"/>
      <c r="JPS2" s="703"/>
      <c r="JPT2" s="703"/>
      <c r="JPU2" s="703"/>
      <c r="JPV2" s="703"/>
      <c r="JPW2" s="703"/>
      <c r="JPX2" s="703"/>
      <c r="JPY2" s="703"/>
      <c r="JPZ2" s="703"/>
      <c r="JQA2" s="703"/>
      <c r="JQB2" s="703"/>
      <c r="JQC2" s="703"/>
      <c r="JQD2" s="703"/>
      <c r="JQE2" s="703"/>
      <c r="JQF2" s="703"/>
      <c r="JQG2" s="703"/>
      <c r="JQH2" s="703"/>
      <c r="JQI2" s="703"/>
      <c r="JQJ2" s="703"/>
      <c r="JQK2" s="703"/>
      <c r="JQL2" s="703"/>
      <c r="JQM2" s="703"/>
      <c r="JQN2" s="703"/>
      <c r="JQO2" s="703"/>
      <c r="JQP2" s="703"/>
      <c r="JQQ2" s="703"/>
      <c r="JQR2" s="703"/>
      <c r="JQS2" s="703"/>
      <c r="JQT2" s="703"/>
      <c r="JQU2" s="703"/>
      <c r="JQV2" s="703"/>
      <c r="JQW2" s="703"/>
      <c r="JQX2" s="703"/>
      <c r="JQY2" s="703"/>
      <c r="JQZ2" s="703"/>
      <c r="JRA2" s="703"/>
      <c r="JRB2" s="703"/>
      <c r="JRC2" s="703"/>
      <c r="JRD2" s="703"/>
      <c r="JRE2" s="703"/>
      <c r="JRF2" s="703"/>
      <c r="JRG2" s="703"/>
      <c r="JRH2" s="703"/>
      <c r="JRI2" s="703"/>
      <c r="JRJ2" s="703"/>
      <c r="JRK2" s="703"/>
      <c r="JRL2" s="703"/>
      <c r="JRM2" s="703"/>
      <c r="JRN2" s="703"/>
      <c r="JRO2" s="703"/>
      <c r="JRP2" s="703"/>
      <c r="JRQ2" s="703"/>
      <c r="JRR2" s="703"/>
      <c r="JRS2" s="703"/>
      <c r="JRT2" s="703"/>
      <c r="JRU2" s="703"/>
      <c r="JRV2" s="703"/>
      <c r="JRW2" s="703"/>
      <c r="JRX2" s="703"/>
      <c r="JRY2" s="703"/>
      <c r="JRZ2" s="703"/>
      <c r="JSA2" s="703"/>
      <c r="JSB2" s="703"/>
      <c r="JSC2" s="703"/>
      <c r="JSD2" s="703"/>
      <c r="JSE2" s="703"/>
      <c r="JSF2" s="703"/>
      <c r="JSG2" s="703"/>
      <c r="JSH2" s="703"/>
      <c r="JSI2" s="703"/>
      <c r="JSJ2" s="703"/>
      <c r="JSK2" s="703"/>
      <c r="JSL2" s="703"/>
      <c r="JSM2" s="703"/>
      <c r="JSN2" s="703"/>
      <c r="JSO2" s="703"/>
      <c r="JSP2" s="703"/>
      <c r="JSQ2" s="703"/>
      <c r="JSR2" s="703"/>
      <c r="JSS2" s="703"/>
      <c r="JST2" s="703"/>
      <c r="JSU2" s="703"/>
      <c r="JSV2" s="703"/>
      <c r="JSW2" s="703"/>
      <c r="JSX2" s="703"/>
      <c r="JSY2" s="703"/>
      <c r="JSZ2" s="703"/>
      <c r="JTA2" s="703"/>
      <c r="JTB2" s="703"/>
      <c r="JTC2" s="703"/>
      <c r="JTD2" s="703"/>
      <c r="JTE2" s="703"/>
      <c r="JTF2" s="703"/>
      <c r="JTG2" s="703"/>
      <c r="JTH2" s="703"/>
      <c r="JTI2" s="703"/>
      <c r="JTJ2" s="703"/>
      <c r="JTK2" s="703"/>
      <c r="JTL2" s="703"/>
      <c r="JTM2" s="703"/>
      <c r="JTN2" s="703"/>
      <c r="JTO2" s="703"/>
      <c r="JTP2" s="703"/>
      <c r="JTQ2" s="703"/>
      <c r="JTR2" s="703"/>
      <c r="JTS2" s="703"/>
      <c r="JTT2" s="703"/>
      <c r="JTU2" s="703"/>
      <c r="JTV2" s="703"/>
      <c r="JTW2" s="703"/>
      <c r="JTX2" s="703"/>
      <c r="JTY2" s="703"/>
      <c r="JTZ2" s="703"/>
      <c r="JUA2" s="703"/>
      <c r="JUB2" s="703"/>
      <c r="JUC2" s="703"/>
      <c r="JUD2" s="703"/>
      <c r="JUE2" s="703"/>
      <c r="JUF2" s="703"/>
      <c r="JUG2" s="703"/>
      <c r="JUH2" s="703"/>
      <c r="JUI2" s="703"/>
      <c r="JUJ2" s="703"/>
      <c r="JUK2" s="703"/>
      <c r="JUL2" s="703"/>
      <c r="JUM2" s="703"/>
      <c r="JUN2" s="703"/>
      <c r="JUO2" s="703"/>
      <c r="JUP2" s="703"/>
      <c r="JUQ2" s="703"/>
      <c r="JUR2" s="703"/>
      <c r="JUS2" s="703"/>
      <c r="JUT2" s="703"/>
      <c r="JUU2" s="703"/>
      <c r="JUV2" s="703"/>
      <c r="JUW2" s="703"/>
      <c r="JUX2" s="703"/>
      <c r="JUY2" s="703"/>
      <c r="JUZ2" s="703"/>
      <c r="JVA2" s="703"/>
      <c r="JVB2" s="703"/>
      <c r="JVC2" s="703"/>
      <c r="JVD2" s="703"/>
      <c r="JVE2" s="703"/>
      <c r="JVF2" s="703"/>
      <c r="JVG2" s="703"/>
      <c r="JVH2" s="703"/>
      <c r="JVI2" s="703"/>
      <c r="JVJ2" s="703"/>
      <c r="JVK2" s="703"/>
      <c r="JVL2" s="703"/>
      <c r="JVM2" s="703"/>
      <c r="JVN2" s="703"/>
      <c r="JVO2" s="703"/>
      <c r="JVP2" s="703"/>
      <c r="JVQ2" s="703"/>
      <c r="JVR2" s="703"/>
      <c r="JVS2" s="703"/>
      <c r="JVT2" s="703"/>
      <c r="JVU2" s="703"/>
      <c r="JVV2" s="703"/>
      <c r="JVW2" s="703"/>
      <c r="JVX2" s="703"/>
      <c r="JVY2" s="703"/>
      <c r="JVZ2" s="703"/>
      <c r="JWA2" s="703"/>
      <c r="JWB2" s="703"/>
      <c r="JWC2" s="703"/>
      <c r="JWD2" s="703"/>
      <c r="JWE2" s="703"/>
      <c r="JWF2" s="703"/>
      <c r="JWG2" s="703"/>
      <c r="JWH2" s="703"/>
      <c r="JWI2" s="703"/>
      <c r="JWJ2" s="703"/>
      <c r="JWK2" s="703"/>
      <c r="JWL2" s="703"/>
      <c r="JWM2" s="703"/>
      <c r="JWN2" s="703"/>
      <c r="JWO2" s="703"/>
      <c r="JWP2" s="703"/>
      <c r="JWQ2" s="703"/>
      <c r="JWR2" s="703"/>
      <c r="JWS2" s="703"/>
      <c r="JWT2" s="703"/>
      <c r="JWU2" s="703"/>
      <c r="JWV2" s="703"/>
      <c r="JWW2" s="703"/>
      <c r="JWX2" s="703"/>
      <c r="JWY2" s="703"/>
      <c r="JWZ2" s="703"/>
      <c r="JXA2" s="703"/>
      <c r="JXB2" s="703"/>
      <c r="JXC2" s="703"/>
      <c r="JXD2" s="703"/>
      <c r="JXE2" s="703"/>
      <c r="JXF2" s="703"/>
      <c r="JXG2" s="703"/>
      <c r="JXH2" s="703"/>
      <c r="JXI2" s="703"/>
      <c r="JXJ2" s="703"/>
      <c r="JXK2" s="703"/>
      <c r="JXL2" s="703"/>
      <c r="JXM2" s="703"/>
      <c r="JXN2" s="703"/>
      <c r="JXO2" s="703"/>
      <c r="JXP2" s="703"/>
      <c r="JXQ2" s="703"/>
      <c r="JXR2" s="703"/>
      <c r="JXS2" s="703"/>
      <c r="JXT2" s="703"/>
      <c r="JXU2" s="703"/>
      <c r="JXV2" s="703"/>
      <c r="JXW2" s="703"/>
      <c r="JXX2" s="703"/>
      <c r="JXY2" s="703"/>
      <c r="JXZ2" s="703"/>
      <c r="JYA2" s="703"/>
      <c r="JYB2" s="703"/>
      <c r="JYC2" s="703"/>
      <c r="JYD2" s="703"/>
      <c r="JYE2" s="703"/>
      <c r="JYF2" s="703"/>
      <c r="JYG2" s="703"/>
      <c r="JYH2" s="703"/>
      <c r="JYI2" s="703"/>
      <c r="JYJ2" s="703"/>
      <c r="JYK2" s="703"/>
      <c r="JYL2" s="703"/>
      <c r="JYM2" s="703"/>
      <c r="JYN2" s="703"/>
      <c r="JYO2" s="703"/>
      <c r="JYP2" s="703"/>
      <c r="JYQ2" s="703"/>
      <c r="JYR2" s="703"/>
      <c r="JYS2" s="703"/>
      <c r="JYT2" s="703"/>
      <c r="JYU2" s="703"/>
      <c r="JYV2" s="703"/>
      <c r="JYW2" s="703"/>
      <c r="JYX2" s="703"/>
      <c r="JYY2" s="703"/>
      <c r="JYZ2" s="703"/>
      <c r="JZA2" s="703"/>
      <c r="JZB2" s="703"/>
      <c r="JZC2" s="703"/>
      <c r="JZD2" s="703"/>
      <c r="JZE2" s="703"/>
      <c r="JZF2" s="703"/>
      <c r="JZG2" s="703"/>
      <c r="JZH2" s="703"/>
      <c r="JZI2" s="703"/>
      <c r="JZJ2" s="703"/>
      <c r="JZK2" s="703"/>
      <c r="JZL2" s="703"/>
      <c r="JZM2" s="703"/>
      <c r="JZN2" s="703"/>
      <c r="JZO2" s="703"/>
      <c r="JZP2" s="703"/>
      <c r="JZQ2" s="703"/>
      <c r="JZR2" s="703"/>
      <c r="JZS2" s="703"/>
      <c r="JZT2" s="703"/>
      <c r="JZU2" s="703"/>
      <c r="JZV2" s="703"/>
      <c r="JZW2" s="703"/>
      <c r="JZX2" s="703"/>
      <c r="JZY2" s="703"/>
      <c r="JZZ2" s="703"/>
      <c r="KAA2" s="703"/>
      <c r="KAB2" s="703"/>
      <c r="KAC2" s="703"/>
      <c r="KAD2" s="703"/>
      <c r="KAE2" s="703"/>
      <c r="KAF2" s="703"/>
      <c r="KAG2" s="703"/>
      <c r="KAH2" s="703"/>
      <c r="KAI2" s="703"/>
      <c r="KAJ2" s="703"/>
      <c r="KAK2" s="703"/>
      <c r="KAL2" s="703"/>
      <c r="KAM2" s="703"/>
      <c r="KAN2" s="703"/>
      <c r="KAO2" s="703"/>
      <c r="KAP2" s="703"/>
      <c r="KAQ2" s="703"/>
      <c r="KAR2" s="703"/>
      <c r="KAS2" s="703"/>
      <c r="KAT2" s="703"/>
      <c r="KAU2" s="703"/>
      <c r="KAV2" s="703"/>
      <c r="KAW2" s="703"/>
      <c r="KAX2" s="703"/>
      <c r="KAY2" s="703"/>
      <c r="KAZ2" s="703"/>
      <c r="KBA2" s="703"/>
      <c r="KBB2" s="703"/>
      <c r="KBC2" s="703"/>
      <c r="KBD2" s="703"/>
      <c r="KBE2" s="703"/>
      <c r="KBF2" s="703"/>
      <c r="KBG2" s="703"/>
      <c r="KBH2" s="703"/>
      <c r="KBI2" s="703"/>
      <c r="KBJ2" s="703"/>
      <c r="KBK2" s="703"/>
      <c r="KBL2" s="703"/>
      <c r="KBM2" s="703"/>
      <c r="KBN2" s="703"/>
      <c r="KBO2" s="703"/>
      <c r="KBP2" s="703"/>
      <c r="KBQ2" s="703"/>
      <c r="KBR2" s="703"/>
      <c r="KBS2" s="703"/>
      <c r="KBT2" s="703"/>
      <c r="KBU2" s="703"/>
      <c r="KBV2" s="703"/>
      <c r="KBW2" s="703"/>
      <c r="KBX2" s="703"/>
      <c r="KBY2" s="703"/>
      <c r="KBZ2" s="703"/>
      <c r="KCA2" s="703"/>
      <c r="KCB2" s="703"/>
      <c r="KCC2" s="703"/>
      <c r="KCD2" s="703"/>
      <c r="KCE2" s="703"/>
      <c r="KCF2" s="703"/>
      <c r="KCG2" s="703"/>
      <c r="KCH2" s="703"/>
      <c r="KCI2" s="703"/>
      <c r="KCJ2" s="703"/>
      <c r="KCK2" s="703"/>
      <c r="KCL2" s="703"/>
      <c r="KCM2" s="703"/>
      <c r="KCN2" s="703"/>
      <c r="KCO2" s="703"/>
      <c r="KCP2" s="703"/>
      <c r="KCQ2" s="703"/>
      <c r="KCR2" s="703"/>
      <c r="KCS2" s="703"/>
      <c r="KCT2" s="703"/>
      <c r="KCU2" s="703"/>
      <c r="KCV2" s="703"/>
      <c r="KCW2" s="703"/>
      <c r="KCX2" s="703"/>
      <c r="KCY2" s="703"/>
      <c r="KCZ2" s="703"/>
      <c r="KDA2" s="703"/>
      <c r="KDB2" s="703"/>
      <c r="KDC2" s="703"/>
      <c r="KDD2" s="703"/>
      <c r="KDE2" s="703"/>
      <c r="KDF2" s="703"/>
      <c r="KDG2" s="703"/>
      <c r="KDH2" s="703"/>
      <c r="KDI2" s="703"/>
      <c r="KDJ2" s="703"/>
      <c r="KDK2" s="703"/>
      <c r="KDL2" s="703"/>
      <c r="KDM2" s="703"/>
      <c r="KDN2" s="703"/>
      <c r="KDO2" s="703"/>
      <c r="KDP2" s="703"/>
      <c r="KDQ2" s="703"/>
      <c r="KDR2" s="703"/>
      <c r="KDS2" s="703"/>
      <c r="KDT2" s="703"/>
      <c r="KDU2" s="703"/>
      <c r="KDV2" s="703"/>
      <c r="KDW2" s="703"/>
      <c r="KDX2" s="703"/>
      <c r="KDY2" s="703"/>
      <c r="KDZ2" s="703"/>
      <c r="KEA2" s="703"/>
      <c r="KEB2" s="703"/>
      <c r="KEC2" s="703"/>
      <c r="KED2" s="703"/>
      <c r="KEE2" s="703"/>
      <c r="KEF2" s="703"/>
      <c r="KEG2" s="703"/>
      <c r="KEH2" s="703"/>
      <c r="KEI2" s="703"/>
      <c r="KEJ2" s="703"/>
      <c r="KEK2" s="703"/>
      <c r="KEL2" s="703"/>
      <c r="KEM2" s="703"/>
      <c r="KEN2" s="703"/>
      <c r="KEO2" s="703"/>
      <c r="KEP2" s="703"/>
      <c r="KEQ2" s="703"/>
      <c r="KER2" s="703"/>
      <c r="KES2" s="703"/>
      <c r="KET2" s="703"/>
      <c r="KEU2" s="703"/>
      <c r="KEV2" s="703"/>
      <c r="KEW2" s="703"/>
      <c r="KEX2" s="703"/>
      <c r="KEY2" s="703"/>
      <c r="KEZ2" s="703"/>
      <c r="KFA2" s="703"/>
      <c r="KFB2" s="703"/>
      <c r="KFC2" s="703"/>
      <c r="KFD2" s="703"/>
      <c r="KFE2" s="703"/>
      <c r="KFF2" s="703"/>
      <c r="KFG2" s="703"/>
      <c r="KFH2" s="703"/>
      <c r="KFI2" s="703"/>
      <c r="KFJ2" s="703"/>
      <c r="KFK2" s="703"/>
      <c r="KFL2" s="703"/>
      <c r="KFM2" s="703"/>
      <c r="KFN2" s="703"/>
      <c r="KFO2" s="703"/>
      <c r="KFP2" s="703"/>
      <c r="KFQ2" s="703"/>
      <c r="KFR2" s="703"/>
      <c r="KFS2" s="703"/>
      <c r="KFT2" s="703"/>
      <c r="KFU2" s="703"/>
      <c r="KFV2" s="703"/>
      <c r="KFW2" s="703"/>
      <c r="KFX2" s="703"/>
      <c r="KFY2" s="703"/>
      <c r="KFZ2" s="703"/>
      <c r="KGA2" s="703"/>
      <c r="KGB2" s="703"/>
      <c r="KGC2" s="703"/>
      <c r="KGD2" s="703"/>
      <c r="KGE2" s="703"/>
      <c r="KGF2" s="703"/>
      <c r="KGG2" s="703"/>
      <c r="KGH2" s="703"/>
      <c r="KGI2" s="703"/>
      <c r="KGJ2" s="703"/>
      <c r="KGK2" s="703"/>
      <c r="KGL2" s="703"/>
      <c r="KGM2" s="703"/>
      <c r="KGN2" s="703"/>
      <c r="KGO2" s="703"/>
      <c r="KGP2" s="703"/>
      <c r="KGQ2" s="703"/>
      <c r="KGR2" s="703"/>
      <c r="KGS2" s="703"/>
      <c r="KGT2" s="703"/>
      <c r="KGU2" s="703"/>
      <c r="KGV2" s="703"/>
      <c r="KGW2" s="703"/>
      <c r="KGX2" s="703"/>
      <c r="KGY2" s="703"/>
      <c r="KGZ2" s="703"/>
      <c r="KHA2" s="703"/>
      <c r="KHB2" s="703"/>
      <c r="KHC2" s="703"/>
      <c r="KHD2" s="703"/>
      <c r="KHE2" s="703"/>
      <c r="KHF2" s="703"/>
      <c r="KHG2" s="703"/>
      <c r="KHH2" s="703"/>
      <c r="KHI2" s="703"/>
      <c r="KHJ2" s="703"/>
      <c r="KHK2" s="703"/>
      <c r="KHL2" s="703"/>
      <c r="KHM2" s="703"/>
      <c r="KHN2" s="703"/>
      <c r="KHO2" s="703"/>
      <c r="KHP2" s="703"/>
      <c r="KHQ2" s="703"/>
      <c r="KHR2" s="703"/>
      <c r="KHS2" s="703"/>
      <c r="KHT2" s="703"/>
      <c r="KHU2" s="703"/>
      <c r="KHV2" s="703"/>
      <c r="KHW2" s="703"/>
      <c r="KHX2" s="703"/>
      <c r="KHY2" s="703"/>
      <c r="KHZ2" s="703"/>
      <c r="KIA2" s="703"/>
      <c r="KIB2" s="703"/>
      <c r="KIC2" s="703"/>
      <c r="KID2" s="703"/>
      <c r="KIE2" s="703"/>
      <c r="KIF2" s="703"/>
      <c r="KIG2" s="703"/>
      <c r="KIH2" s="703"/>
      <c r="KII2" s="703"/>
      <c r="KIJ2" s="703"/>
      <c r="KIK2" s="703"/>
      <c r="KIL2" s="703"/>
      <c r="KIM2" s="703"/>
      <c r="KIN2" s="703"/>
      <c r="KIO2" s="703"/>
      <c r="KIP2" s="703"/>
      <c r="KIQ2" s="703"/>
      <c r="KIR2" s="703"/>
      <c r="KIS2" s="703"/>
      <c r="KIT2" s="703"/>
      <c r="KIU2" s="703"/>
      <c r="KIV2" s="703"/>
      <c r="KIW2" s="703"/>
      <c r="KIX2" s="703"/>
      <c r="KIY2" s="703"/>
      <c r="KIZ2" s="703"/>
      <c r="KJA2" s="703"/>
      <c r="KJB2" s="703"/>
      <c r="KJC2" s="703"/>
      <c r="KJD2" s="703"/>
      <c r="KJE2" s="703"/>
      <c r="KJF2" s="703"/>
      <c r="KJG2" s="703"/>
      <c r="KJH2" s="703"/>
      <c r="KJI2" s="703"/>
      <c r="KJJ2" s="703"/>
      <c r="KJK2" s="703"/>
      <c r="KJL2" s="703"/>
      <c r="KJM2" s="703"/>
      <c r="KJN2" s="703"/>
      <c r="KJO2" s="703"/>
      <c r="KJP2" s="703"/>
      <c r="KJQ2" s="703"/>
      <c r="KJR2" s="703"/>
      <c r="KJS2" s="703"/>
      <c r="KJT2" s="703"/>
      <c r="KJU2" s="703"/>
      <c r="KJV2" s="703"/>
      <c r="KJW2" s="703"/>
      <c r="KJX2" s="703"/>
      <c r="KJY2" s="703"/>
      <c r="KJZ2" s="703"/>
      <c r="KKA2" s="703"/>
      <c r="KKB2" s="703"/>
      <c r="KKC2" s="703"/>
      <c r="KKD2" s="703"/>
      <c r="KKE2" s="703"/>
      <c r="KKF2" s="703"/>
      <c r="KKG2" s="703"/>
      <c r="KKH2" s="703"/>
      <c r="KKI2" s="703"/>
      <c r="KKJ2" s="703"/>
      <c r="KKK2" s="703"/>
      <c r="KKL2" s="703"/>
      <c r="KKM2" s="703"/>
      <c r="KKN2" s="703"/>
      <c r="KKO2" s="703"/>
      <c r="KKP2" s="703"/>
      <c r="KKQ2" s="703"/>
      <c r="KKR2" s="703"/>
      <c r="KKS2" s="703"/>
      <c r="KKT2" s="703"/>
      <c r="KKU2" s="703"/>
      <c r="KKV2" s="703"/>
      <c r="KKW2" s="703"/>
      <c r="KKX2" s="703"/>
      <c r="KKY2" s="703"/>
      <c r="KKZ2" s="703"/>
      <c r="KLA2" s="703"/>
      <c r="KLB2" s="703"/>
      <c r="KLC2" s="703"/>
      <c r="KLD2" s="703"/>
      <c r="KLE2" s="703"/>
      <c r="KLF2" s="703"/>
      <c r="KLG2" s="703"/>
      <c r="KLH2" s="703"/>
      <c r="KLI2" s="703"/>
      <c r="KLJ2" s="703"/>
      <c r="KLK2" s="703"/>
      <c r="KLL2" s="703"/>
      <c r="KLM2" s="703"/>
      <c r="KLN2" s="703"/>
      <c r="KLO2" s="703"/>
      <c r="KLP2" s="703"/>
      <c r="KLQ2" s="703"/>
      <c r="KLR2" s="703"/>
      <c r="KLS2" s="703"/>
      <c r="KLT2" s="703"/>
      <c r="KLU2" s="703"/>
      <c r="KLV2" s="703"/>
      <c r="KLW2" s="703"/>
      <c r="KLX2" s="703"/>
      <c r="KLY2" s="703"/>
      <c r="KLZ2" s="703"/>
      <c r="KMA2" s="703"/>
      <c r="KMB2" s="703"/>
      <c r="KMC2" s="703"/>
      <c r="KMD2" s="703"/>
      <c r="KME2" s="703"/>
      <c r="KMF2" s="703"/>
      <c r="KMG2" s="703"/>
      <c r="KMH2" s="703"/>
      <c r="KMI2" s="703"/>
      <c r="KMJ2" s="703"/>
      <c r="KMK2" s="703"/>
      <c r="KML2" s="703"/>
      <c r="KMM2" s="703"/>
      <c r="KMN2" s="703"/>
      <c r="KMO2" s="703"/>
      <c r="KMP2" s="703"/>
      <c r="KMQ2" s="703"/>
      <c r="KMR2" s="703"/>
      <c r="KMS2" s="703"/>
      <c r="KMT2" s="703"/>
      <c r="KMU2" s="703"/>
      <c r="KMV2" s="703"/>
      <c r="KMW2" s="703"/>
      <c r="KMX2" s="703"/>
      <c r="KMY2" s="703"/>
      <c r="KMZ2" s="703"/>
      <c r="KNA2" s="703"/>
      <c r="KNB2" s="703"/>
      <c r="KNC2" s="703"/>
      <c r="KND2" s="703"/>
      <c r="KNE2" s="703"/>
      <c r="KNF2" s="703"/>
      <c r="KNG2" s="703"/>
      <c r="KNH2" s="703"/>
      <c r="KNI2" s="703"/>
      <c r="KNJ2" s="703"/>
      <c r="KNK2" s="703"/>
      <c r="KNL2" s="703"/>
      <c r="KNM2" s="703"/>
      <c r="KNN2" s="703"/>
      <c r="KNO2" s="703"/>
      <c r="KNP2" s="703"/>
      <c r="KNQ2" s="703"/>
      <c r="KNR2" s="703"/>
      <c r="KNS2" s="703"/>
      <c r="KNT2" s="703"/>
      <c r="KNU2" s="703"/>
      <c r="KNV2" s="703"/>
      <c r="KNW2" s="703"/>
      <c r="KNX2" s="703"/>
      <c r="KNY2" s="703"/>
      <c r="KNZ2" s="703"/>
      <c r="KOA2" s="703"/>
      <c r="KOB2" s="703"/>
      <c r="KOC2" s="703"/>
      <c r="KOD2" s="703"/>
      <c r="KOE2" s="703"/>
      <c r="KOF2" s="703"/>
      <c r="KOG2" s="703"/>
      <c r="KOH2" s="703"/>
      <c r="KOI2" s="703"/>
      <c r="KOJ2" s="703"/>
      <c r="KOK2" s="703"/>
      <c r="KOL2" s="703"/>
      <c r="KOM2" s="703"/>
      <c r="KON2" s="703"/>
      <c r="KOO2" s="703"/>
      <c r="KOP2" s="703"/>
      <c r="KOQ2" s="703"/>
      <c r="KOR2" s="703"/>
      <c r="KOS2" s="703"/>
      <c r="KOT2" s="703"/>
      <c r="KOU2" s="703"/>
      <c r="KOV2" s="703"/>
      <c r="KOW2" s="703"/>
      <c r="KOX2" s="703"/>
      <c r="KOY2" s="703"/>
      <c r="KOZ2" s="703"/>
      <c r="KPA2" s="703"/>
      <c r="KPB2" s="703"/>
      <c r="KPC2" s="703"/>
      <c r="KPD2" s="703"/>
      <c r="KPE2" s="703"/>
      <c r="KPF2" s="703"/>
      <c r="KPG2" s="703"/>
      <c r="KPH2" s="703"/>
      <c r="KPI2" s="703"/>
      <c r="KPJ2" s="703"/>
      <c r="KPK2" s="703"/>
      <c r="KPL2" s="703"/>
      <c r="KPM2" s="703"/>
      <c r="KPN2" s="703"/>
      <c r="KPO2" s="703"/>
      <c r="KPP2" s="703"/>
      <c r="KPQ2" s="703"/>
      <c r="KPR2" s="703"/>
      <c r="KPS2" s="703"/>
      <c r="KPT2" s="703"/>
      <c r="KPU2" s="703"/>
      <c r="KPV2" s="703"/>
      <c r="KPW2" s="703"/>
      <c r="KPX2" s="703"/>
      <c r="KPY2" s="703"/>
      <c r="KPZ2" s="703"/>
      <c r="KQA2" s="703"/>
      <c r="KQB2" s="703"/>
      <c r="KQC2" s="703"/>
      <c r="KQD2" s="703"/>
      <c r="KQE2" s="703"/>
      <c r="KQF2" s="703"/>
      <c r="KQG2" s="703"/>
      <c r="KQH2" s="703"/>
      <c r="KQI2" s="703"/>
      <c r="KQJ2" s="703"/>
      <c r="KQK2" s="703"/>
      <c r="KQL2" s="703"/>
      <c r="KQM2" s="703"/>
      <c r="KQN2" s="703"/>
      <c r="KQO2" s="703"/>
      <c r="KQP2" s="703"/>
      <c r="KQQ2" s="703"/>
      <c r="KQR2" s="703"/>
      <c r="KQS2" s="703"/>
      <c r="KQT2" s="703"/>
      <c r="KQU2" s="703"/>
      <c r="KQV2" s="703"/>
      <c r="KQW2" s="703"/>
      <c r="KQX2" s="703"/>
      <c r="KQY2" s="703"/>
      <c r="KQZ2" s="703"/>
      <c r="KRA2" s="703"/>
      <c r="KRB2" s="703"/>
      <c r="KRC2" s="703"/>
      <c r="KRD2" s="703"/>
      <c r="KRE2" s="703"/>
      <c r="KRF2" s="703"/>
      <c r="KRG2" s="703"/>
      <c r="KRH2" s="703"/>
      <c r="KRI2" s="703"/>
      <c r="KRJ2" s="703"/>
      <c r="KRK2" s="703"/>
      <c r="KRL2" s="703"/>
      <c r="KRM2" s="703"/>
      <c r="KRN2" s="703"/>
      <c r="KRO2" s="703"/>
      <c r="KRP2" s="703"/>
      <c r="KRQ2" s="703"/>
      <c r="KRR2" s="703"/>
      <c r="KRS2" s="703"/>
      <c r="KRT2" s="703"/>
      <c r="KRU2" s="703"/>
      <c r="KRV2" s="703"/>
      <c r="KRW2" s="703"/>
      <c r="KRX2" s="703"/>
      <c r="KRY2" s="703"/>
      <c r="KRZ2" s="703"/>
      <c r="KSA2" s="703"/>
      <c r="KSB2" s="703"/>
      <c r="KSC2" s="703"/>
      <c r="KSD2" s="703"/>
      <c r="KSE2" s="703"/>
      <c r="KSF2" s="703"/>
      <c r="KSG2" s="703"/>
      <c r="KSH2" s="703"/>
      <c r="KSI2" s="703"/>
      <c r="KSJ2" s="703"/>
      <c r="KSK2" s="703"/>
      <c r="KSL2" s="703"/>
      <c r="KSM2" s="703"/>
      <c r="KSN2" s="703"/>
      <c r="KSO2" s="703"/>
      <c r="KSP2" s="703"/>
      <c r="KSQ2" s="703"/>
      <c r="KSR2" s="703"/>
      <c r="KSS2" s="703"/>
      <c r="KST2" s="703"/>
      <c r="KSU2" s="703"/>
      <c r="KSV2" s="703"/>
      <c r="KSW2" s="703"/>
      <c r="KSX2" s="703"/>
      <c r="KSY2" s="703"/>
      <c r="KSZ2" s="703"/>
      <c r="KTA2" s="703"/>
      <c r="KTB2" s="703"/>
      <c r="KTC2" s="703"/>
      <c r="KTD2" s="703"/>
      <c r="KTE2" s="703"/>
      <c r="KTF2" s="703"/>
      <c r="KTG2" s="703"/>
      <c r="KTH2" s="703"/>
      <c r="KTI2" s="703"/>
      <c r="KTJ2" s="703"/>
      <c r="KTK2" s="703"/>
      <c r="KTL2" s="703"/>
      <c r="KTM2" s="703"/>
      <c r="KTN2" s="703"/>
      <c r="KTO2" s="703"/>
      <c r="KTP2" s="703"/>
      <c r="KTQ2" s="703"/>
      <c r="KTR2" s="703"/>
      <c r="KTS2" s="703"/>
      <c r="KTT2" s="703"/>
      <c r="KTU2" s="703"/>
      <c r="KTV2" s="703"/>
      <c r="KTW2" s="703"/>
      <c r="KTX2" s="703"/>
      <c r="KTY2" s="703"/>
      <c r="KTZ2" s="703"/>
      <c r="KUA2" s="703"/>
      <c r="KUB2" s="703"/>
      <c r="KUC2" s="703"/>
      <c r="KUD2" s="703"/>
      <c r="KUE2" s="703"/>
      <c r="KUF2" s="703"/>
      <c r="KUG2" s="703"/>
      <c r="KUH2" s="703"/>
      <c r="KUI2" s="703"/>
      <c r="KUJ2" s="703"/>
      <c r="KUK2" s="703"/>
      <c r="KUL2" s="703"/>
      <c r="KUM2" s="703"/>
      <c r="KUN2" s="703"/>
      <c r="KUO2" s="703"/>
      <c r="KUP2" s="703"/>
      <c r="KUQ2" s="703"/>
      <c r="KUR2" s="703"/>
      <c r="KUS2" s="703"/>
      <c r="KUT2" s="703"/>
      <c r="KUU2" s="703"/>
      <c r="KUV2" s="703"/>
      <c r="KUW2" s="703"/>
      <c r="KUX2" s="703"/>
      <c r="KUY2" s="703"/>
      <c r="KUZ2" s="703"/>
      <c r="KVA2" s="703"/>
      <c r="KVB2" s="703"/>
      <c r="KVC2" s="703"/>
      <c r="KVD2" s="703"/>
      <c r="KVE2" s="703"/>
      <c r="KVF2" s="703"/>
      <c r="KVG2" s="703"/>
      <c r="KVH2" s="703"/>
      <c r="KVI2" s="703"/>
      <c r="KVJ2" s="703"/>
      <c r="KVK2" s="703"/>
      <c r="KVL2" s="703"/>
      <c r="KVM2" s="703"/>
      <c r="KVN2" s="703"/>
      <c r="KVO2" s="703"/>
      <c r="KVP2" s="703"/>
      <c r="KVQ2" s="703"/>
      <c r="KVR2" s="703"/>
      <c r="KVS2" s="703"/>
      <c r="KVT2" s="703"/>
      <c r="KVU2" s="703"/>
      <c r="KVV2" s="703"/>
      <c r="KVW2" s="703"/>
      <c r="KVX2" s="703"/>
      <c r="KVY2" s="703"/>
      <c r="KVZ2" s="703"/>
      <c r="KWA2" s="703"/>
      <c r="KWB2" s="703"/>
      <c r="KWC2" s="703"/>
      <c r="KWD2" s="703"/>
      <c r="KWE2" s="703"/>
      <c r="KWF2" s="703"/>
      <c r="KWG2" s="703"/>
      <c r="KWH2" s="703"/>
      <c r="KWI2" s="703"/>
      <c r="KWJ2" s="703"/>
      <c r="KWK2" s="703"/>
      <c r="KWL2" s="703"/>
      <c r="KWM2" s="703"/>
      <c r="KWN2" s="703"/>
      <c r="KWO2" s="703"/>
      <c r="KWP2" s="703"/>
      <c r="KWQ2" s="703"/>
      <c r="KWR2" s="703"/>
      <c r="KWS2" s="703"/>
      <c r="KWT2" s="703"/>
      <c r="KWU2" s="703"/>
      <c r="KWV2" s="703"/>
      <c r="KWW2" s="703"/>
      <c r="KWX2" s="703"/>
      <c r="KWY2" s="703"/>
      <c r="KWZ2" s="703"/>
      <c r="KXA2" s="703"/>
      <c r="KXB2" s="703"/>
      <c r="KXC2" s="703"/>
      <c r="KXD2" s="703"/>
      <c r="KXE2" s="703"/>
      <c r="KXF2" s="703"/>
      <c r="KXG2" s="703"/>
      <c r="KXH2" s="703"/>
      <c r="KXI2" s="703"/>
      <c r="KXJ2" s="703"/>
      <c r="KXK2" s="703"/>
      <c r="KXL2" s="703"/>
      <c r="KXM2" s="703"/>
      <c r="KXN2" s="703"/>
      <c r="KXO2" s="703"/>
      <c r="KXP2" s="703"/>
      <c r="KXQ2" s="703"/>
      <c r="KXR2" s="703"/>
      <c r="KXS2" s="703"/>
      <c r="KXT2" s="703"/>
      <c r="KXU2" s="703"/>
      <c r="KXV2" s="703"/>
      <c r="KXW2" s="703"/>
      <c r="KXX2" s="703"/>
      <c r="KXY2" s="703"/>
      <c r="KXZ2" s="703"/>
      <c r="KYA2" s="703"/>
      <c r="KYB2" s="703"/>
      <c r="KYC2" s="703"/>
      <c r="KYD2" s="703"/>
      <c r="KYE2" s="703"/>
      <c r="KYF2" s="703"/>
      <c r="KYG2" s="703"/>
      <c r="KYH2" s="703"/>
      <c r="KYI2" s="703"/>
      <c r="KYJ2" s="703"/>
      <c r="KYK2" s="703"/>
      <c r="KYL2" s="703"/>
      <c r="KYM2" s="703"/>
      <c r="KYN2" s="703"/>
      <c r="KYO2" s="703"/>
      <c r="KYP2" s="703"/>
      <c r="KYQ2" s="703"/>
      <c r="KYR2" s="703"/>
      <c r="KYS2" s="703"/>
      <c r="KYT2" s="703"/>
      <c r="KYU2" s="703"/>
      <c r="KYV2" s="703"/>
      <c r="KYW2" s="703"/>
      <c r="KYX2" s="703"/>
      <c r="KYY2" s="703"/>
      <c r="KYZ2" s="703"/>
      <c r="KZA2" s="703"/>
      <c r="KZB2" s="703"/>
      <c r="KZC2" s="703"/>
      <c r="KZD2" s="703"/>
      <c r="KZE2" s="703"/>
      <c r="KZF2" s="703"/>
      <c r="KZG2" s="703"/>
      <c r="KZH2" s="703"/>
      <c r="KZI2" s="703"/>
      <c r="KZJ2" s="703"/>
      <c r="KZK2" s="703"/>
      <c r="KZL2" s="703"/>
      <c r="KZM2" s="703"/>
      <c r="KZN2" s="703"/>
      <c r="KZO2" s="703"/>
      <c r="KZP2" s="703"/>
      <c r="KZQ2" s="703"/>
      <c r="KZR2" s="703"/>
      <c r="KZS2" s="703"/>
      <c r="KZT2" s="703"/>
      <c r="KZU2" s="703"/>
      <c r="KZV2" s="703"/>
      <c r="KZW2" s="703"/>
      <c r="KZX2" s="703"/>
      <c r="KZY2" s="703"/>
      <c r="KZZ2" s="703"/>
      <c r="LAA2" s="703"/>
      <c r="LAB2" s="703"/>
      <c r="LAC2" s="703"/>
      <c r="LAD2" s="703"/>
      <c r="LAE2" s="703"/>
      <c r="LAF2" s="703"/>
      <c r="LAG2" s="703"/>
      <c r="LAH2" s="703"/>
      <c r="LAI2" s="703"/>
      <c r="LAJ2" s="703"/>
      <c r="LAK2" s="703"/>
      <c r="LAL2" s="703"/>
      <c r="LAM2" s="703"/>
      <c r="LAN2" s="703"/>
      <c r="LAO2" s="703"/>
      <c r="LAP2" s="703"/>
      <c r="LAQ2" s="703"/>
      <c r="LAR2" s="703"/>
      <c r="LAS2" s="703"/>
      <c r="LAT2" s="703"/>
      <c r="LAU2" s="703"/>
      <c r="LAV2" s="703"/>
      <c r="LAW2" s="703"/>
      <c r="LAX2" s="703"/>
      <c r="LAY2" s="703"/>
      <c r="LAZ2" s="703"/>
      <c r="LBA2" s="703"/>
      <c r="LBB2" s="703"/>
      <c r="LBC2" s="703"/>
      <c r="LBD2" s="703"/>
      <c r="LBE2" s="703"/>
      <c r="LBF2" s="703"/>
      <c r="LBG2" s="703"/>
      <c r="LBH2" s="703"/>
      <c r="LBI2" s="703"/>
      <c r="LBJ2" s="703"/>
      <c r="LBK2" s="703"/>
      <c r="LBL2" s="703"/>
      <c r="LBM2" s="703"/>
      <c r="LBN2" s="703"/>
      <c r="LBO2" s="703"/>
      <c r="LBP2" s="703"/>
      <c r="LBQ2" s="703"/>
      <c r="LBR2" s="703"/>
      <c r="LBS2" s="703"/>
      <c r="LBT2" s="703"/>
      <c r="LBU2" s="703"/>
      <c r="LBV2" s="703"/>
      <c r="LBW2" s="703"/>
      <c r="LBX2" s="703"/>
      <c r="LBY2" s="703"/>
      <c r="LBZ2" s="703"/>
      <c r="LCA2" s="703"/>
      <c r="LCB2" s="703"/>
      <c r="LCC2" s="703"/>
      <c r="LCD2" s="703"/>
      <c r="LCE2" s="703"/>
      <c r="LCF2" s="703"/>
      <c r="LCG2" s="703"/>
      <c r="LCH2" s="703"/>
      <c r="LCI2" s="703"/>
      <c r="LCJ2" s="703"/>
      <c r="LCK2" s="703"/>
      <c r="LCL2" s="703"/>
      <c r="LCM2" s="703"/>
      <c r="LCN2" s="703"/>
      <c r="LCO2" s="703"/>
      <c r="LCP2" s="703"/>
      <c r="LCQ2" s="703"/>
      <c r="LCR2" s="703"/>
      <c r="LCS2" s="703"/>
      <c r="LCT2" s="703"/>
      <c r="LCU2" s="703"/>
      <c r="LCV2" s="703"/>
      <c r="LCW2" s="703"/>
      <c r="LCX2" s="703"/>
      <c r="LCY2" s="703"/>
      <c r="LCZ2" s="703"/>
      <c r="LDA2" s="703"/>
      <c r="LDB2" s="703"/>
      <c r="LDC2" s="703"/>
      <c r="LDD2" s="703"/>
      <c r="LDE2" s="703"/>
      <c r="LDF2" s="703"/>
      <c r="LDG2" s="703"/>
      <c r="LDH2" s="703"/>
      <c r="LDI2" s="703"/>
      <c r="LDJ2" s="703"/>
      <c r="LDK2" s="703"/>
      <c r="LDL2" s="703"/>
      <c r="LDM2" s="703"/>
      <c r="LDN2" s="703"/>
      <c r="LDO2" s="703"/>
      <c r="LDP2" s="703"/>
      <c r="LDQ2" s="703"/>
      <c r="LDR2" s="703"/>
      <c r="LDS2" s="703"/>
      <c r="LDT2" s="703"/>
      <c r="LDU2" s="703"/>
      <c r="LDV2" s="703"/>
      <c r="LDW2" s="703"/>
      <c r="LDX2" s="703"/>
      <c r="LDY2" s="703"/>
      <c r="LDZ2" s="703"/>
      <c r="LEA2" s="703"/>
      <c r="LEB2" s="703"/>
      <c r="LEC2" s="703"/>
      <c r="LED2" s="703"/>
      <c r="LEE2" s="703"/>
      <c r="LEF2" s="703"/>
      <c r="LEG2" s="703"/>
      <c r="LEH2" s="703"/>
      <c r="LEI2" s="703"/>
      <c r="LEJ2" s="703"/>
      <c r="LEK2" s="703"/>
      <c r="LEL2" s="703"/>
      <c r="LEM2" s="703"/>
      <c r="LEN2" s="703"/>
      <c r="LEO2" s="703"/>
      <c r="LEP2" s="703"/>
      <c r="LEQ2" s="703"/>
      <c r="LER2" s="703"/>
      <c r="LES2" s="703"/>
      <c r="LET2" s="703"/>
      <c r="LEU2" s="703"/>
      <c r="LEV2" s="703"/>
      <c r="LEW2" s="703"/>
      <c r="LEX2" s="703"/>
      <c r="LEY2" s="703"/>
      <c r="LEZ2" s="703"/>
      <c r="LFA2" s="703"/>
      <c r="LFB2" s="703"/>
      <c r="LFC2" s="703"/>
      <c r="LFD2" s="703"/>
      <c r="LFE2" s="703"/>
      <c r="LFF2" s="703"/>
      <c r="LFG2" s="703"/>
      <c r="LFH2" s="703"/>
      <c r="LFI2" s="703"/>
      <c r="LFJ2" s="703"/>
      <c r="LFK2" s="703"/>
      <c r="LFL2" s="703"/>
      <c r="LFM2" s="703"/>
      <c r="LFN2" s="703"/>
      <c r="LFO2" s="703"/>
      <c r="LFP2" s="703"/>
      <c r="LFQ2" s="703"/>
      <c r="LFR2" s="703"/>
      <c r="LFS2" s="703"/>
      <c r="LFT2" s="703"/>
      <c r="LFU2" s="703"/>
      <c r="LFV2" s="703"/>
      <c r="LFW2" s="703"/>
      <c r="LFX2" s="703"/>
      <c r="LFY2" s="703"/>
      <c r="LFZ2" s="703"/>
      <c r="LGA2" s="703"/>
      <c r="LGB2" s="703"/>
      <c r="LGC2" s="703"/>
      <c r="LGD2" s="703"/>
      <c r="LGE2" s="703"/>
      <c r="LGF2" s="703"/>
      <c r="LGG2" s="703"/>
      <c r="LGH2" s="703"/>
      <c r="LGI2" s="703"/>
      <c r="LGJ2" s="703"/>
      <c r="LGK2" s="703"/>
      <c r="LGL2" s="703"/>
      <c r="LGM2" s="703"/>
      <c r="LGN2" s="703"/>
      <c r="LGO2" s="703"/>
      <c r="LGP2" s="703"/>
      <c r="LGQ2" s="703"/>
      <c r="LGR2" s="703"/>
      <c r="LGS2" s="703"/>
      <c r="LGT2" s="703"/>
      <c r="LGU2" s="703"/>
      <c r="LGV2" s="703"/>
      <c r="LGW2" s="703"/>
      <c r="LGX2" s="703"/>
      <c r="LGY2" s="703"/>
      <c r="LGZ2" s="703"/>
      <c r="LHA2" s="703"/>
      <c r="LHB2" s="703"/>
      <c r="LHC2" s="703"/>
      <c r="LHD2" s="703"/>
      <c r="LHE2" s="703"/>
      <c r="LHF2" s="703"/>
      <c r="LHG2" s="703"/>
      <c r="LHH2" s="703"/>
      <c r="LHI2" s="703"/>
      <c r="LHJ2" s="703"/>
      <c r="LHK2" s="703"/>
      <c r="LHL2" s="703"/>
      <c r="LHM2" s="703"/>
      <c r="LHN2" s="703"/>
      <c r="LHO2" s="703"/>
      <c r="LHP2" s="703"/>
      <c r="LHQ2" s="703"/>
      <c r="LHR2" s="703"/>
      <c r="LHS2" s="703"/>
      <c r="LHT2" s="703"/>
      <c r="LHU2" s="703"/>
      <c r="LHV2" s="703"/>
      <c r="LHW2" s="703"/>
      <c r="LHX2" s="703"/>
      <c r="LHY2" s="703"/>
      <c r="LHZ2" s="703"/>
      <c r="LIA2" s="703"/>
      <c r="LIB2" s="703"/>
      <c r="LIC2" s="703"/>
      <c r="LID2" s="703"/>
      <c r="LIE2" s="703"/>
      <c r="LIF2" s="703"/>
      <c r="LIG2" s="703"/>
      <c r="LIH2" s="703"/>
      <c r="LII2" s="703"/>
      <c r="LIJ2" s="703"/>
      <c r="LIK2" s="703"/>
      <c r="LIL2" s="703"/>
      <c r="LIM2" s="703"/>
      <c r="LIN2" s="703"/>
      <c r="LIO2" s="703"/>
      <c r="LIP2" s="703"/>
      <c r="LIQ2" s="703"/>
      <c r="LIR2" s="703"/>
      <c r="LIS2" s="703"/>
      <c r="LIT2" s="703"/>
      <c r="LIU2" s="703"/>
      <c r="LIV2" s="703"/>
      <c r="LIW2" s="703"/>
      <c r="LIX2" s="703"/>
      <c r="LIY2" s="703"/>
      <c r="LIZ2" s="703"/>
      <c r="LJA2" s="703"/>
      <c r="LJB2" s="703"/>
      <c r="LJC2" s="703"/>
      <c r="LJD2" s="703"/>
      <c r="LJE2" s="703"/>
      <c r="LJF2" s="703"/>
      <c r="LJG2" s="703"/>
      <c r="LJH2" s="703"/>
      <c r="LJI2" s="703"/>
      <c r="LJJ2" s="703"/>
      <c r="LJK2" s="703"/>
      <c r="LJL2" s="703"/>
      <c r="LJM2" s="703"/>
      <c r="LJN2" s="703"/>
      <c r="LJO2" s="703"/>
      <c r="LJP2" s="703"/>
      <c r="LJQ2" s="703"/>
      <c r="LJR2" s="703"/>
      <c r="LJS2" s="703"/>
      <c r="LJT2" s="703"/>
      <c r="LJU2" s="703"/>
      <c r="LJV2" s="703"/>
      <c r="LJW2" s="703"/>
      <c r="LJX2" s="703"/>
      <c r="LJY2" s="703"/>
      <c r="LJZ2" s="703"/>
      <c r="LKA2" s="703"/>
      <c r="LKB2" s="703"/>
      <c r="LKC2" s="703"/>
      <c r="LKD2" s="703"/>
      <c r="LKE2" s="703"/>
      <c r="LKF2" s="703"/>
      <c r="LKG2" s="703"/>
      <c r="LKH2" s="703"/>
      <c r="LKI2" s="703"/>
      <c r="LKJ2" s="703"/>
      <c r="LKK2" s="703"/>
      <c r="LKL2" s="703"/>
      <c r="LKM2" s="703"/>
      <c r="LKN2" s="703"/>
      <c r="LKO2" s="703"/>
      <c r="LKP2" s="703"/>
      <c r="LKQ2" s="703"/>
      <c r="LKR2" s="703"/>
      <c r="LKS2" s="703"/>
      <c r="LKT2" s="703"/>
      <c r="LKU2" s="703"/>
      <c r="LKV2" s="703"/>
      <c r="LKW2" s="703"/>
      <c r="LKX2" s="703"/>
      <c r="LKY2" s="703"/>
      <c r="LKZ2" s="703"/>
      <c r="LLA2" s="703"/>
      <c r="LLB2" s="703"/>
      <c r="LLC2" s="703"/>
      <c r="LLD2" s="703"/>
      <c r="LLE2" s="703"/>
      <c r="LLF2" s="703"/>
      <c r="LLG2" s="703"/>
      <c r="LLH2" s="703"/>
      <c r="LLI2" s="703"/>
      <c r="LLJ2" s="703"/>
      <c r="LLK2" s="703"/>
      <c r="LLL2" s="703"/>
      <c r="LLM2" s="703"/>
      <c r="LLN2" s="703"/>
      <c r="LLO2" s="703"/>
      <c r="LLP2" s="703"/>
      <c r="LLQ2" s="703"/>
      <c r="LLR2" s="703"/>
      <c r="LLS2" s="703"/>
      <c r="LLT2" s="703"/>
      <c r="LLU2" s="703"/>
      <c r="LLV2" s="703"/>
      <c r="LLW2" s="703"/>
      <c r="LLX2" s="703"/>
      <c r="LLY2" s="703"/>
      <c r="LLZ2" s="703"/>
      <c r="LMA2" s="703"/>
      <c r="LMB2" s="703"/>
      <c r="LMC2" s="703"/>
      <c r="LMD2" s="703"/>
      <c r="LME2" s="703"/>
      <c r="LMF2" s="703"/>
      <c r="LMG2" s="703"/>
      <c r="LMH2" s="703"/>
      <c r="LMI2" s="703"/>
      <c r="LMJ2" s="703"/>
      <c r="LMK2" s="703"/>
      <c r="LML2" s="703"/>
      <c r="LMM2" s="703"/>
      <c r="LMN2" s="703"/>
      <c r="LMO2" s="703"/>
      <c r="LMP2" s="703"/>
      <c r="LMQ2" s="703"/>
      <c r="LMR2" s="703"/>
      <c r="LMS2" s="703"/>
      <c r="LMT2" s="703"/>
      <c r="LMU2" s="703"/>
      <c r="LMV2" s="703"/>
      <c r="LMW2" s="703"/>
      <c r="LMX2" s="703"/>
      <c r="LMY2" s="703"/>
      <c r="LMZ2" s="703"/>
      <c r="LNA2" s="703"/>
      <c r="LNB2" s="703"/>
      <c r="LNC2" s="703"/>
      <c r="LND2" s="703"/>
      <c r="LNE2" s="703"/>
      <c r="LNF2" s="703"/>
      <c r="LNG2" s="703"/>
      <c r="LNH2" s="703"/>
      <c r="LNI2" s="703"/>
      <c r="LNJ2" s="703"/>
      <c r="LNK2" s="703"/>
      <c r="LNL2" s="703"/>
      <c r="LNM2" s="703"/>
      <c r="LNN2" s="703"/>
      <c r="LNO2" s="703"/>
      <c r="LNP2" s="703"/>
      <c r="LNQ2" s="703"/>
      <c r="LNR2" s="703"/>
      <c r="LNS2" s="703"/>
      <c r="LNT2" s="703"/>
      <c r="LNU2" s="703"/>
      <c r="LNV2" s="703"/>
      <c r="LNW2" s="703"/>
      <c r="LNX2" s="703"/>
      <c r="LNY2" s="703"/>
      <c r="LNZ2" s="703"/>
      <c r="LOA2" s="703"/>
      <c r="LOB2" s="703"/>
      <c r="LOC2" s="703"/>
      <c r="LOD2" s="703"/>
      <c r="LOE2" s="703"/>
      <c r="LOF2" s="703"/>
      <c r="LOG2" s="703"/>
      <c r="LOH2" s="703"/>
      <c r="LOI2" s="703"/>
      <c r="LOJ2" s="703"/>
      <c r="LOK2" s="703"/>
      <c r="LOL2" s="703"/>
      <c r="LOM2" s="703"/>
      <c r="LON2" s="703"/>
      <c r="LOO2" s="703"/>
      <c r="LOP2" s="703"/>
      <c r="LOQ2" s="703"/>
      <c r="LOR2" s="703"/>
      <c r="LOS2" s="703"/>
      <c r="LOT2" s="703"/>
      <c r="LOU2" s="703"/>
      <c r="LOV2" s="703"/>
      <c r="LOW2" s="703"/>
      <c r="LOX2" s="703"/>
      <c r="LOY2" s="703"/>
      <c r="LOZ2" s="703"/>
      <c r="LPA2" s="703"/>
      <c r="LPB2" s="703"/>
      <c r="LPC2" s="703"/>
      <c r="LPD2" s="703"/>
      <c r="LPE2" s="703"/>
      <c r="LPF2" s="703"/>
      <c r="LPG2" s="703"/>
      <c r="LPH2" s="703"/>
      <c r="LPI2" s="703"/>
      <c r="LPJ2" s="703"/>
      <c r="LPK2" s="703"/>
      <c r="LPL2" s="703"/>
      <c r="LPM2" s="703"/>
      <c r="LPN2" s="703"/>
      <c r="LPO2" s="703"/>
      <c r="LPP2" s="703"/>
      <c r="LPQ2" s="703"/>
      <c r="LPR2" s="703"/>
      <c r="LPS2" s="703"/>
      <c r="LPT2" s="703"/>
      <c r="LPU2" s="703"/>
      <c r="LPV2" s="703"/>
      <c r="LPW2" s="703"/>
      <c r="LPX2" s="703"/>
      <c r="LPY2" s="703"/>
      <c r="LPZ2" s="703"/>
      <c r="LQA2" s="703"/>
      <c r="LQB2" s="703"/>
      <c r="LQC2" s="703"/>
      <c r="LQD2" s="703"/>
      <c r="LQE2" s="703"/>
      <c r="LQF2" s="703"/>
      <c r="LQG2" s="703"/>
      <c r="LQH2" s="703"/>
      <c r="LQI2" s="703"/>
      <c r="LQJ2" s="703"/>
      <c r="LQK2" s="703"/>
      <c r="LQL2" s="703"/>
      <c r="LQM2" s="703"/>
      <c r="LQN2" s="703"/>
      <c r="LQO2" s="703"/>
      <c r="LQP2" s="703"/>
      <c r="LQQ2" s="703"/>
      <c r="LQR2" s="703"/>
      <c r="LQS2" s="703"/>
      <c r="LQT2" s="703"/>
      <c r="LQU2" s="703"/>
      <c r="LQV2" s="703"/>
      <c r="LQW2" s="703"/>
      <c r="LQX2" s="703"/>
      <c r="LQY2" s="703"/>
      <c r="LQZ2" s="703"/>
      <c r="LRA2" s="703"/>
      <c r="LRB2" s="703"/>
      <c r="LRC2" s="703"/>
      <c r="LRD2" s="703"/>
      <c r="LRE2" s="703"/>
      <c r="LRF2" s="703"/>
      <c r="LRG2" s="703"/>
      <c r="LRH2" s="703"/>
      <c r="LRI2" s="703"/>
      <c r="LRJ2" s="703"/>
      <c r="LRK2" s="703"/>
      <c r="LRL2" s="703"/>
      <c r="LRM2" s="703"/>
      <c r="LRN2" s="703"/>
      <c r="LRO2" s="703"/>
      <c r="LRP2" s="703"/>
      <c r="LRQ2" s="703"/>
      <c r="LRR2" s="703"/>
      <c r="LRS2" s="703"/>
      <c r="LRT2" s="703"/>
      <c r="LRU2" s="703"/>
      <c r="LRV2" s="703"/>
      <c r="LRW2" s="703"/>
      <c r="LRX2" s="703"/>
      <c r="LRY2" s="703"/>
      <c r="LRZ2" s="703"/>
      <c r="LSA2" s="703"/>
      <c r="LSB2" s="703"/>
      <c r="LSC2" s="703"/>
      <c r="LSD2" s="703"/>
      <c r="LSE2" s="703"/>
      <c r="LSF2" s="703"/>
      <c r="LSG2" s="703"/>
      <c r="LSH2" s="703"/>
      <c r="LSI2" s="703"/>
      <c r="LSJ2" s="703"/>
      <c r="LSK2" s="703"/>
      <c r="LSL2" s="703"/>
      <c r="LSM2" s="703"/>
      <c r="LSN2" s="703"/>
      <c r="LSO2" s="703"/>
      <c r="LSP2" s="703"/>
      <c r="LSQ2" s="703"/>
      <c r="LSR2" s="703"/>
      <c r="LSS2" s="703"/>
      <c r="LST2" s="703"/>
      <c r="LSU2" s="703"/>
      <c r="LSV2" s="703"/>
      <c r="LSW2" s="703"/>
      <c r="LSX2" s="703"/>
      <c r="LSY2" s="703"/>
      <c r="LSZ2" s="703"/>
      <c r="LTA2" s="703"/>
      <c r="LTB2" s="703"/>
      <c r="LTC2" s="703"/>
      <c r="LTD2" s="703"/>
      <c r="LTE2" s="703"/>
      <c r="LTF2" s="703"/>
      <c r="LTG2" s="703"/>
      <c r="LTH2" s="703"/>
      <c r="LTI2" s="703"/>
      <c r="LTJ2" s="703"/>
      <c r="LTK2" s="703"/>
      <c r="LTL2" s="703"/>
      <c r="LTM2" s="703"/>
      <c r="LTN2" s="703"/>
      <c r="LTO2" s="703"/>
      <c r="LTP2" s="703"/>
      <c r="LTQ2" s="703"/>
      <c r="LTR2" s="703"/>
      <c r="LTS2" s="703"/>
      <c r="LTT2" s="703"/>
      <c r="LTU2" s="703"/>
      <c r="LTV2" s="703"/>
      <c r="LTW2" s="703"/>
      <c r="LTX2" s="703"/>
      <c r="LTY2" s="703"/>
      <c r="LTZ2" s="703"/>
      <c r="LUA2" s="703"/>
      <c r="LUB2" s="703"/>
      <c r="LUC2" s="703"/>
      <c r="LUD2" s="703"/>
      <c r="LUE2" s="703"/>
      <c r="LUF2" s="703"/>
      <c r="LUG2" s="703"/>
      <c r="LUH2" s="703"/>
      <c r="LUI2" s="703"/>
      <c r="LUJ2" s="703"/>
      <c r="LUK2" s="703"/>
      <c r="LUL2" s="703"/>
      <c r="LUM2" s="703"/>
      <c r="LUN2" s="703"/>
      <c r="LUO2" s="703"/>
      <c r="LUP2" s="703"/>
      <c r="LUQ2" s="703"/>
      <c r="LUR2" s="703"/>
      <c r="LUS2" s="703"/>
      <c r="LUT2" s="703"/>
      <c r="LUU2" s="703"/>
      <c r="LUV2" s="703"/>
      <c r="LUW2" s="703"/>
      <c r="LUX2" s="703"/>
      <c r="LUY2" s="703"/>
      <c r="LUZ2" s="703"/>
      <c r="LVA2" s="703"/>
      <c r="LVB2" s="703"/>
      <c r="LVC2" s="703"/>
      <c r="LVD2" s="703"/>
      <c r="LVE2" s="703"/>
      <c r="LVF2" s="703"/>
      <c r="LVG2" s="703"/>
      <c r="LVH2" s="703"/>
      <c r="LVI2" s="703"/>
      <c r="LVJ2" s="703"/>
      <c r="LVK2" s="703"/>
      <c r="LVL2" s="703"/>
      <c r="LVM2" s="703"/>
      <c r="LVN2" s="703"/>
      <c r="LVO2" s="703"/>
      <c r="LVP2" s="703"/>
      <c r="LVQ2" s="703"/>
      <c r="LVR2" s="703"/>
      <c r="LVS2" s="703"/>
      <c r="LVT2" s="703"/>
      <c r="LVU2" s="703"/>
      <c r="LVV2" s="703"/>
      <c r="LVW2" s="703"/>
      <c r="LVX2" s="703"/>
      <c r="LVY2" s="703"/>
      <c r="LVZ2" s="703"/>
      <c r="LWA2" s="703"/>
      <c r="LWB2" s="703"/>
      <c r="LWC2" s="703"/>
      <c r="LWD2" s="703"/>
      <c r="LWE2" s="703"/>
      <c r="LWF2" s="703"/>
      <c r="LWG2" s="703"/>
      <c r="LWH2" s="703"/>
      <c r="LWI2" s="703"/>
      <c r="LWJ2" s="703"/>
      <c r="LWK2" s="703"/>
      <c r="LWL2" s="703"/>
      <c r="LWM2" s="703"/>
      <c r="LWN2" s="703"/>
      <c r="LWO2" s="703"/>
      <c r="LWP2" s="703"/>
      <c r="LWQ2" s="703"/>
      <c r="LWR2" s="703"/>
      <c r="LWS2" s="703"/>
      <c r="LWT2" s="703"/>
      <c r="LWU2" s="703"/>
      <c r="LWV2" s="703"/>
      <c r="LWW2" s="703"/>
      <c r="LWX2" s="703"/>
      <c r="LWY2" s="703"/>
      <c r="LWZ2" s="703"/>
      <c r="LXA2" s="703"/>
      <c r="LXB2" s="703"/>
      <c r="LXC2" s="703"/>
      <c r="LXD2" s="703"/>
      <c r="LXE2" s="703"/>
      <c r="LXF2" s="703"/>
      <c r="LXG2" s="703"/>
      <c r="LXH2" s="703"/>
      <c r="LXI2" s="703"/>
      <c r="LXJ2" s="703"/>
      <c r="LXK2" s="703"/>
      <c r="LXL2" s="703"/>
      <c r="LXM2" s="703"/>
      <c r="LXN2" s="703"/>
      <c r="LXO2" s="703"/>
      <c r="LXP2" s="703"/>
      <c r="LXQ2" s="703"/>
      <c r="LXR2" s="703"/>
      <c r="LXS2" s="703"/>
      <c r="LXT2" s="703"/>
      <c r="LXU2" s="703"/>
      <c r="LXV2" s="703"/>
      <c r="LXW2" s="703"/>
      <c r="LXX2" s="703"/>
      <c r="LXY2" s="703"/>
      <c r="LXZ2" s="703"/>
      <c r="LYA2" s="703"/>
      <c r="LYB2" s="703"/>
      <c r="LYC2" s="703"/>
      <c r="LYD2" s="703"/>
      <c r="LYE2" s="703"/>
      <c r="LYF2" s="703"/>
      <c r="LYG2" s="703"/>
      <c r="LYH2" s="703"/>
      <c r="LYI2" s="703"/>
      <c r="LYJ2" s="703"/>
      <c r="LYK2" s="703"/>
      <c r="LYL2" s="703"/>
      <c r="LYM2" s="703"/>
      <c r="LYN2" s="703"/>
      <c r="LYO2" s="703"/>
      <c r="LYP2" s="703"/>
      <c r="LYQ2" s="703"/>
      <c r="LYR2" s="703"/>
      <c r="LYS2" s="703"/>
      <c r="LYT2" s="703"/>
      <c r="LYU2" s="703"/>
      <c r="LYV2" s="703"/>
      <c r="LYW2" s="703"/>
      <c r="LYX2" s="703"/>
      <c r="LYY2" s="703"/>
      <c r="LYZ2" s="703"/>
      <c r="LZA2" s="703"/>
      <c r="LZB2" s="703"/>
      <c r="LZC2" s="703"/>
      <c r="LZD2" s="703"/>
      <c r="LZE2" s="703"/>
      <c r="LZF2" s="703"/>
      <c r="LZG2" s="703"/>
      <c r="LZH2" s="703"/>
      <c r="LZI2" s="703"/>
      <c r="LZJ2" s="703"/>
      <c r="LZK2" s="703"/>
      <c r="LZL2" s="703"/>
      <c r="LZM2" s="703"/>
      <c r="LZN2" s="703"/>
      <c r="LZO2" s="703"/>
      <c r="LZP2" s="703"/>
      <c r="LZQ2" s="703"/>
      <c r="LZR2" s="703"/>
      <c r="LZS2" s="703"/>
      <c r="LZT2" s="703"/>
      <c r="LZU2" s="703"/>
      <c r="LZV2" s="703"/>
      <c r="LZW2" s="703"/>
      <c r="LZX2" s="703"/>
      <c r="LZY2" s="703"/>
      <c r="LZZ2" s="703"/>
      <c r="MAA2" s="703"/>
      <c r="MAB2" s="703"/>
      <c r="MAC2" s="703"/>
      <c r="MAD2" s="703"/>
      <c r="MAE2" s="703"/>
      <c r="MAF2" s="703"/>
      <c r="MAG2" s="703"/>
      <c r="MAH2" s="703"/>
      <c r="MAI2" s="703"/>
      <c r="MAJ2" s="703"/>
      <c r="MAK2" s="703"/>
      <c r="MAL2" s="703"/>
      <c r="MAM2" s="703"/>
      <c r="MAN2" s="703"/>
      <c r="MAO2" s="703"/>
      <c r="MAP2" s="703"/>
      <c r="MAQ2" s="703"/>
      <c r="MAR2" s="703"/>
      <c r="MAS2" s="703"/>
      <c r="MAT2" s="703"/>
      <c r="MAU2" s="703"/>
      <c r="MAV2" s="703"/>
      <c r="MAW2" s="703"/>
      <c r="MAX2" s="703"/>
      <c r="MAY2" s="703"/>
      <c r="MAZ2" s="703"/>
      <c r="MBA2" s="703"/>
      <c r="MBB2" s="703"/>
      <c r="MBC2" s="703"/>
      <c r="MBD2" s="703"/>
      <c r="MBE2" s="703"/>
      <c r="MBF2" s="703"/>
      <c r="MBG2" s="703"/>
      <c r="MBH2" s="703"/>
      <c r="MBI2" s="703"/>
      <c r="MBJ2" s="703"/>
      <c r="MBK2" s="703"/>
      <c r="MBL2" s="703"/>
      <c r="MBM2" s="703"/>
      <c r="MBN2" s="703"/>
      <c r="MBO2" s="703"/>
      <c r="MBP2" s="703"/>
      <c r="MBQ2" s="703"/>
      <c r="MBR2" s="703"/>
      <c r="MBS2" s="703"/>
      <c r="MBT2" s="703"/>
      <c r="MBU2" s="703"/>
      <c r="MBV2" s="703"/>
      <c r="MBW2" s="703"/>
      <c r="MBX2" s="703"/>
      <c r="MBY2" s="703"/>
      <c r="MBZ2" s="703"/>
      <c r="MCA2" s="703"/>
      <c r="MCB2" s="703"/>
      <c r="MCC2" s="703"/>
      <c r="MCD2" s="703"/>
      <c r="MCE2" s="703"/>
      <c r="MCF2" s="703"/>
      <c r="MCG2" s="703"/>
      <c r="MCH2" s="703"/>
      <c r="MCI2" s="703"/>
      <c r="MCJ2" s="703"/>
      <c r="MCK2" s="703"/>
      <c r="MCL2" s="703"/>
      <c r="MCM2" s="703"/>
      <c r="MCN2" s="703"/>
      <c r="MCO2" s="703"/>
      <c r="MCP2" s="703"/>
      <c r="MCQ2" s="703"/>
      <c r="MCR2" s="703"/>
      <c r="MCS2" s="703"/>
      <c r="MCT2" s="703"/>
      <c r="MCU2" s="703"/>
      <c r="MCV2" s="703"/>
      <c r="MCW2" s="703"/>
      <c r="MCX2" s="703"/>
      <c r="MCY2" s="703"/>
      <c r="MCZ2" s="703"/>
      <c r="MDA2" s="703"/>
      <c r="MDB2" s="703"/>
      <c r="MDC2" s="703"/>
      <c r="MDD2" s="703"/>
      <c r="MDE2" s="703"/>
      <c r="MDF2" s="703"/>
      <c r="MDG2" s="703"/>
      <c r="MDH2" s="703"/>
      <c r="MDI2" s="703"/>
      <c r="MDJ2" s="703"/>
      <c r="MDK2" s="703"/>
      <c r="MDL2" s="703"/>
      <c r="MDM2" s="703"/>
      <c r="MDN2" s="703"/>
      <c r="MDO2" s="703"/>
      <c r="MDP2" s="703"/>
      <c r="MDQ2" s="703"/>
      <c r="MDR2" s="703"/>
      <c r="MDS2" s="703"/>
      <c r="MDT2" s="703"/>
      <c r="MDU2" s="703"/>
      <c r="MDV2" s="703"/>
      <c r="MDW2" s="703"/>
      <c r="MDX2" s="703"/>
      <c r="MDY2" s="703"/>
      <c r="MDZ2" s="703"/>
      <c r="MEA2" s="703"/>
      <c r="MEB2" s="703"/>
      <c r="MEC2" s="703"/>
      <c r="MED2" s="703"/>
      <c r="MEE2" s="703"/>
      <c r="MEF2" s="703"/>
      <c r="MEG2" s="703"/>
      <c r="MEH2" s="703"/>
      <c r="MEI2" s="703"/>
      <c r="MEJ2" s="703"/>
      <c r="MEK2" s="703"/>
      <c r="MEL2" s="703"/>
      <c r="MEM2" s="703"/>
      <c r="MEN2" s="703"/>
      <c r="MEO2" s="703"/>
      <c r="MEP2" s="703"/>
      <c r="MEQ2" s="703"/>
      <c r="MER2" s="703"/>
      <c r="MES2" s="703"/>
      <c r="MET2" s="703"/>
      <c r="MEU2" s="703"/>
      <c r="MEV2" s="703"/>
      <c r="MEW2" s="703"/>
      <c r="MEX2" s="703"/>
      <c r="MEY2" s="703"/>
      <c r="MEZ2" s="703"/>
      <c r="MFA2" s="703"/>
      <c r="MFB2" s="703"/>
      <c r="MFC2" s="703"/>
      <c r="MFD2" s="703"/>
      <c r="MFE2" s="703"/>
      <c r="MFF2" s="703"/>
      <c r="MFG2" s="703"/>
      <c r="MFH2" s="703"/>
      <c r="MFI2" s="703"/>
      <c r="MFJ2" s="703"/>
      <c r="MFK2" s="703"/>
      <c r="MFL2" s="703"/>
      <c r="MFM2" s="703"/>
      <c r="MFN2" s="703"/>
      <c r="MFO2" s="703"/>
      <c r="MFP2" s="703"/>
      <c r="MFQ2" s="703"/>
      <c r="MFR2" s="703"/>
      <c r="MFS2" s="703"/>
      <c r="MFT2" s="703"/>
      <c r="MFU2" s="703"/>
      <c r="MFV2" s="703"/>
      <c r="MFW2" s="703"/>
      <c r="MFX2" s="703"/>
      <c r="MFY2" s="703"/>
      <c r="MFZ2" s="703"/>
      <c r="MGA2" s="703"/>
      <c r="MGB2" s="703"/>
      <c r="MGC2" s="703"/>
      <c r="MGD2" s="703"/>
      <c r="MGE2" s="703"/>
      <c r="MGF2" s="703"/>
      <c r="MGG2" s="703"/>
      <c r="MGH2" s="703"/>
      <c r="MGI2" s="703"/>
      <c r="MGJ2" s="703"/>
      <c r="MGK2" s="703"/>
      <c r="MGL2" s="703"/>
      <c r="MGM2" s="703"/>
      <c r="MGN2" s="703"/>
      <c r="MGO2" s="703"/>
      <c r="MGP2" s="703"/>
      <c r="MGQ2" s="703"/>
      <c r="MGR2" s="703"/>
      <c r="MGS2" s="703"/>
      <c r="MGT2" s="703"/>
      <c r="MGU2" s="703"/>
      <c r="MGV2" s="703"/>
      <c r="MGW2" s="703"/>
      <c r="MGX2" s="703"/>
      <c r="MGY2" s="703"/>
      <c r="MGZ2" s="703"/>
      <c r="MHA2" s="703"/>
      <c r="MHB2" s="703"/>
      <c r="MHC2" s="703"/>
      <c r="MHD2" s="703"/>
      <c r="MHE2" s="703"/>
      <c r="MHF2" s="703"/>
      <c r="MHG2" s="703"/>
      <c r="MHH2" s="703"/>
      <c r="MHI2" s="703"/>
      <c r="MHJ2" s="703"/>
      <c r="MHK2" s="703"/>
      <c r="MHL2" s="703"/>
      <c r="MHM2" s="703"/>
      <c r="MHN2" s="703"/>
      <c r="MHO2" s="703"/>
      <c r="MHP2" s="703"/>
      <c r="MHQ2" s="703"/>
      <c r="MHR2" s="703"/>
      <c r="MHS2" s="703"/>
      <c r="MHT2" s="703"/>
      <c r="MHU2" s="703"/>
      <c r="MHV2" s="703"/>
      <c r="MHW2" s="703"/>
      <c r="MHX2" s="703"/>
      <c r="MHY2" s="703"/>
      <c r="MHZ2" s="703"/>
      <c r="MIA2" s="703"/>
      <c r="MIB2" s="703"/>
      <c r="MIC2" s="703"/>
      <c r="MID2" s="703"/>
      <c r="MIE2" s="703"/>
      <c r="MIF2" s="703"/>
      <c r="MIG2" s="703"/>
      <c r="MIH2" s="703"/>
      <c r="MII2" s="703"/>
      <c r="MIJ2" s="703"/>
      <c r="MIK2" s="703"/>
      <c r="MIL2" s="703"/>
      <c r="MIM2" s="703"/>
      <c r="MIN2" s="703"/>
      <c r="MIO2" s="703"/>
      <c r="MIP2" s="703"/>
      <c r="MIQ2" s="703"/>
      <c r="MIR2" s="703"/>
      <c r="MIS2" s="703"/>
      <c r="MIT2" s="703"/>
      <c r="MIU2" s="703"/>
      <c r="MIV2" s="703"/>
      <c r="MIW2" s="703"/>
      <c r="MIX2" s="703"/>
      <c r="MIY2" s="703"/>
      <c r="MIZ2" s="703"/>
      <c r="MJA2" s="703"/>
      <c r="MJB2" s="703"/>
      <c r="MJC2" s="703"/>
      <c r="MJD2" s="703"/>
      <c r="MJE2" s="703"/>
      <c r="MJF2" s="703"/>
      <c r="MJG2" s="703"/>
      <c r="MJH2" s="703"/>
      <c r="MJI2" s="703"/>
      <c r="MJJ2" s="703"/>
      <c r="MJK2" s="703"/>
      <c r="MJL2" s="703"/>
      <c r="MJM2" s="703"/>
      <c r="MJN2" s="703"/>
      <c r="MJO2" s="703"/>
      <c r="MJP2" s="703"/>
      <c r="MJQ2" s="703"/>
      <c r="MJR2" s="703"/>
      <c r="MJS2" s="703"/>
      <c r="MJT2" s="703"/>
      <c r="MJU2" s="703"/>
      <c r="MJV2" s="703"/>
      <c r="MJW2" s="703"/>
      <c r="MJX2" s="703"/>
      <c r="MJY2" s="703"/>
      <c r="MJZ2" s="703"/>
      <c r="MKA2" s="703"/>
      <c r="MKB2" s="703"/>
      <c r="MKC2" s="703"/>
      <c r="MKD2" s="703"/>
      <c r="MKE2" s="703"/>
      <c r="MKF2" s="703"/>
      <c r="MKG2" s="703"/>
      <c r="MKH2" s="703"/>
      <c r="MKI2" s="703"/>
      <c r="MKJ2" s="703"/>
      <c r="MKK2" s="703"/>
      <c r="MKL2" s="703"/>
      <c r="MKM2" s="703"/>
      <c r="MKN2" s="703"/>
      <c r="MKO2" s="703"/>
      <c r="MKP2" s="703"/>
      <c r="MKQ2" s="703"/>
      <c r="MKR2" s="703"/>
      <c r="MKS2" s="703"/>
      <c r="MKT2" s="703"/>
      <c r="MKU2" s="703"/>
      <c r="MKV2" s="703"/>
      <c r="MKW2" s="703"/>
      <c r="MKX2" s="703"/>
      <c r="MKY2" s="703"/>
      <c r="MKZ2" s="703"/>
      <c r="MLA2" s="703"/>
      <c r="MLB2" s="703"/>
      <c r="MLC2" s="703"/>
      <c r="MLD2" s="703"/>
      <c r="MLE2" s="703"/>
      <c r="MLF2" s="703"/>
      <c r="MLG2" s="703"/>
      <c r="MLH2" s="703"/>
      <c r="MLI2" s="703"/>
      <c r="MLJ2" s="703"/>
      <c r="MLK2" s="703"/>
      <c r="MLL2" s="703"/>
      <c r="MLM2" s="703"/>
      <c r="MLN2" s="703"/>
      <c r="MLO2" s="703"/>
      <c r="MLP2" s="703"/>
      <c r="MLQ2" s="703"/>
      <c r="MLR2" s="703"/>
      <c r="MLS2" s="703"/>
      <c r="MLT2" s="703"/>
      <c r="MLU2" s="703"/>
      <c r="MLV2" s="703"/>
      <c r="MLW2" s="703"/>
      <c r="MLX2" s="703"/>
      <c r="MLY2" s="703"/>
      <c r="MLZ2" s="703"/>
      <c r="MMA2" s="703"/>
      <c r="MMB2" s="703"/>
      <c r="MMC2" s="703"/>
      <c r="MMD2" s="703"/>
      <c r="MME2" s="703"/>
      <c r="MMF2" s="703"/>
      <c r="MMG2" s="703"/>
      <c r="MMH2" s="703"/>
      <c r="MMI2" s="703"/>
      <c r="MMJ2" s="703"/>
      <c r="MMK2" s="703"/>
      <c r="MML2" s="703"/>
      <c r="MMM2" s="703"/>
      <c r="MMN2" s="703"/>
      <c r="MMO2" s="703"/>
      <c r="MMP2" s="703"/>
      <c r="MMQ2" s="703"/>
      <c r="MMR2" s="703"/>
      <c r="MMS2" s="703"/>
      <c r="MMT2" s="703"/>
      <c r="MMU2" s="703"/>
      <c r="MMV2" s="703"/>
      <c r="MMW2" s="703"/>
      <c r="MMX2" s="703"/>
      <c r="MMY2" s="703"/>
      <c r="MMZ2" s="703"/>
      <c r="MNA2" s="703"/>
      <c r="MNB2" s="703"/>
      <c r="MNC2" s="703"/>
      <c r="MND2" s="703"/>
      <c r="MNE2" s="703"/>
      <c r="MNF2" s="703"/>
      <c r="MNG2" s="703"/>
      <c r="MNH2" s="703"/>
      <c r="MNI2" s="703"/>
      <c r="MNJ2" s="703"/>
      <c r="MNK2" s="703"/>
      <c r="MNL2" s="703"/>
      <c r="MNM2" s="703"/>
      <c r="MNN2" s="703"/>
      <c r="MNO2" s="703"/>
      <c r="MNP2" s="703"/>
      <c r="MNQ2" s="703"/>
      <c r="MNR2" s="703"/>
      <c r="MNS2" s="703"/>
      <c r="MNT2" s="703"/>
      <c r="MNU2" s="703"/>
      <c r="MNV2" s="703"/>
      <c r="MNW2" s="703"/>
      <c r="MNX2" s="703"/>
      <c r="MNY2" s="703"/>
      <c r="MNZ2" s="703"/>
      <c r="MOA2" s="703"/>
      <c r="MOB2" s="703"/>
      <c r="MOC2" s="703"/>
      <c r="MOD2" s="703"/>
      <c r="MOE2" s="703"/>
      <c r="MOF2" s="703"/>
      <c r="MOG2" s="703"/>
      <c r="MOH2" s="703"/>
      <c r="MOI2" s="703"/>
      <c r="MOJ2" s="703"/>
      <c r="MOK2" s="703"/>
      <c r="MOL2" s="703"/>
      <c r="MOM2" s="703"/>
      <c r="MON2" s="703"/>
      <c r="MOO2" s="703"/>
      <c r="MOP2" s="703"/>
      <c r="MOQ2" s="703"/>
      <c r="MOR2" s="703"/>
      <c r="MOS2" s="703"/>
      <c r="MOT2" s="703"/>
      <c r="MOU2" s="703"/>
      <c r="MOV2" s="703"/>
      <c r="MOW2" s="703"/>
      <c r="MOX2" s="703"/>
      <c r="MOY2" s="703"/>
      <c r="MOZ2" s="703"/>
      <c r="MPA2" s="703"/>
      <c r="MPB2" s="703"/>
      <c r="MPC2" s="703"/>
      <c r="MPD2" s="703"/>
      <c r="MPE2" s="703"/>
      <c r="MPF2" s="703"/>
      <c r="MPG2" s="703"/>
      <c r="MPH2" s="703"/>
      <c r="MPI2" s="703"/>
      <c r="MPJ2" s="703"/>
      <c r="MPK2" s="703"/>
      <c r="MPL2" s="703"/>
      <c r="MPM2" s="703"/>
      <c r="MPN2" s="703"/>
      <c r="MPO2" s="703"/>
      <c r="MPP2" s="703"/>
      <c r="MPQ2" s="703"/>
      <c r="MPR2" s="703"/>
      <c r="MPS2" s="703"/>
      <c r="MPT2" s="703"/>
      <c r="MPU2" s="703"/>
      <c r="MPV2" s="703"/>
      <c r="MPW2" s="703"/>
      <c r="MPX2" s="703"/>
      <c r="MPY2" s="703"/>
      <c r="MPZ2" s="703"/>
      <c r="MQA2" s="703"/>
      <c r="MQB2" s="703"/>
      <c r="MQC2" s="703"/>
      <c r="MQD2" s="703"/>
      <c r="MQE2" s="703"/>
      <c r="MQF2" s="703"/>
      <c r="MQG2" s="703"/>
      <c r="MQH2" s="703"/>
      <c r="MQI2" s="703"/>
      <c r="MQJ2" s="703"/>
      <c r="MQK2" s="703"/>
      <c r="MQL2" s="703"/>
      <c r="MQM2" s="703"/>
      <c r="MQN2" s="703"/>
      <c r="MQO2" s="703"/>
      <c r="MQP2" s="703"/>
      <c r="MQQ2" s="703"/>
      <c r="MQR2" s="703"/>
      <c r="MQS2" s="703"/>
      <c r="MQT2" s="703"/>
      <c r="MQU2" s="703"/>
      <c r="MQV2" s="703"/>
      <c r="MQW2" s="703"/>
      <c r="MQX2" s="703"/>
      <c r="MQY2" s="703"/>
      <c r="MQZ2" s="703"/>
      <c r="MRA2" s="703"/>
      <c r="MRB2" s="703"/>
      <c r="MRC2" s="703"/>
      <c r="MRD2" s="703"/>
      <c r="MRE2" s="703"/>
      <c r="MRF2" s="703"/>
      <c r="MRG2" s="703"/>
      <c r="MRH2" s="703"/>
      <c r="MRI2" s="703"/>
      <c r="MRJ2" s="703"/>
      <c r="MRK2" s="703"/>
      <c r="MRL2" s="703"/>
      <c r="MRM2" s="703"/>
      <c r="MRN2" s="703"/>
      <c r="MRO2" s="703"/>
      <c r="MRP2" s="703"/>
      <c r="MRQ2" s="703"/>
      <c r="MRR2" s="703"/>
      <c r="MRS2" s="703"/>
      <c r="MRT2" s="703"/>
      <c r="MRU2" s="703"/>
      <c r="MRV2" s="703"/>
      <c r="MRW2" s="703"/>
      <c r="MRX2" s="703"/>
      <c r="MRY2" s="703"/>
      <c r="MRZ2" s="703"/>
      <c r="MSA2" s="703"/>
      <c r="MSB2" s="703"/>
      <c r="MSC2" s="703"/>
      <c r="MSD2" s="703"/>
      <c r="MSE2" s="703"/>
      <c r="MSF2" s="703"/>
      <c r="MSG2" s="703"/>
      <c r="MSH2" s="703"/>
      <c r="MSI2" s="703"/>
      <c r="MSJ2" s="703"/>
      <c r="MSK2" s="703"/>
      <c r="MSL2" s="703"/>
      <c r="MSM2" s="703"/>
      <c r="MSN2" s="703"/>
      <c r="MSO2" s="703"/>
      <c r="MSP2" s="703"/>
      <c r="MSQ2" s="703"/>
      <c r="MSR2" s="703"/>
      <c r="MSS2" s="703"/>
      <c r="MST2" s="703"/>
      <c r="MSU2" s="703"/>
      <c r="MSV2" s="703"/>
      <c r="MSW2" s="703"/>
      <c r="MSX2" s="703"/>
      <c r="MSY2" s="703"/>
      <c r="MSZ2" s="703"/>
      <c r="MTA2" s="703"/>
      <c r="MTB2" s="703"/>
      <c r="MTC2" s="703"/>
      <c r="MTD2" s="703"/>
      <c r="MTE2" s="703"/>
      <c r="MTF2" s="703"/>
      <c r="MTG2" s="703"/>
      <c r="MTH2" s="703"/>
      <c r="MTI2" s="703"/>
      <c r="MTJ2" s="703"/>
      <c r="MTK2" s="703"/>
      <c r="MTL2" s="703"/>
      <c r="MTM2" s="703"/>
      <c r="MTN2" s="703"/>
      <c r="MTO2" s="703"/>
      <c r="MTP2" s="703"/>
      <c r="MTQ2" s="703"/>
      <c r="MTR2" s="703"/>
      <c r="MTS2" s="703"/>
      <c r="MTT2" s="703"/>
      <c r="MTU2" s="703"/>
      <c r="MTV2" s="703"/>
      <c r="MTW2" s="703"/>
      <c r="MTX2" s="703"/>
      <c r="MTY2" s="703"/>
      <c r="MTZ2" s="703"/>
      <c r="MUA2" s="703"/>
      <c r="MUB2" s="703"/>
      <c r="MUC2" s="703"/>
      <c r="MUD2" s="703"/>
      <c r="MUE2" s="703"/>
      <c r="MUF2" s="703"/>
      <c r="MUG2" s="703"/>
      <c r="MUH2" s="703"/>
      <c r="MUI2" s="703"/>
      <c r="MUJ2" s="703"/>
      <c r="MUK2" s="703"/>
      <c r="MUL2" s="703"/>
      <c r="MUM2" s="703"/>
      <c r="MUN2" s="703"/>
      <c r="MUO2" s="703"/>
      <c r="MUP2" s="703"/>
      <c r="MUQ2" s="703"/>
      <c r="MUR2" s="703"/>
      <c r="MUS2" s="703"/>
      <c r="MUT2" s="703"/>
      <c r="MUU2" s="703"/>
      <c r="MUV2" s="703"/>
      <c r="MUW2" s="703"/>
      <c r="MUX2" s="703"/>
      <c r="MUY2" s="703"/>
      <c r="MUZ2" s="703"/>
      <c r="MVA2" s="703"/>
      <c r="MVB2" s="703"/>
      <c r="MVC2" s="703"/>
      <c r="MVD2" s="703"/>
      <c r="MVE2" s="703"/>
      <c r="MVF2" s="703"/>
      <c r="MVG2" s="703"/>
      <c r="MVH2" s="703"/>
      <c r="MVI2" s="703"/>
      <c r="MVJ2" s="703"/>
      <c r="MVK2" s="703"/>
      <c r="MVL2" s="703"/>
      <c r="MVM2" s="703"/>
      <c r="MVN2" s="703"/>
      <c r="MVO2" s="703"/>
      <c r="MVP2" s="703"/>
      <c r="MVQ2" s="703"/>
      <c r="MVR2" s="703"/>
      <c r="MVS2" s="703"/>
      <c r="MVT2" s="703"/>
      <c r="MVU2" s="703"/>
      <c r="MVV2" s="703"/>
      <c r="MVW2" s="703"/>
      <c r="MVX2" s="703"/>
      <c r="MVY2" s="703"/>
      <c r="MVZ2" s="703"/>
      <c r="MWA2" s="703"/>
      <c r="MWB2" s="703"/>
      <c r="MWC2" s="703"/>
      <c r="MWD2" s="703"/>
      <c r="MWE2" s="703"/>
      <c r="MWF2" s="703"/>
      <c r="MWG2" s="703"/>
      <c r="MWH2" s="703"/>
      <c r="MWI2" s="703"/>
      <c r="MWJ2" s="703"/>
      <c r="MWK2" s="703"/>
      <c r="MWL2" s="703"/>
      <c r="MWM2" s="703"/>
      <c r="MWN2" s="703"/>
      <c r="MWO2" s="703"/>
      <c r="MWP2" s="703"/>
      <c r="MWQ2" s="703"/>
      <c r="MWR2" s="703"/>
      <c r="MWS2" s="703"/>
      <c r="MWT2" s="703"/>
      <c r="MWU2" s="703"/>
      <c r="MWV2" s="703"/>
      <c r="MWW2" s="703"/>
      <c r="MWX2" s="703"/>
      <c r="MWY2" s="703"/>
      <c r="MWZ2" s="703"/>
      <c r="MXA2" s="703"/>
      <c r="MXB2" s="703"/>
      <c r="MXC2" s="703"/>
      <c r="MXD2" s="703"/>
      <c r="MXE2" s="703"/>
      <c r="MXF2" s="703"/>
      <c r="MXG2" s="703"/>
      <c r="MXH2" s="703"/>
      <c r="MXI2" s="703"/>
      <c r="MXJ2" s="703"/>
      <c r="MXK2" s="703"/>
      <c r="MXL2" s="703"/>
      <c r="MXM2" s="703"/>
      <c r="MXN2" s="703"/>
      <c r="MXO2" s="703"/>
      <c r="MXP2" s="703"/>
      <c r="MXQ2" s="703"/>
      <c r="MXR2" s="703"/>
      <c r="MXS2" s="703"/>
      <c r="MXT2" s="703"/>
      <c r="MXU2" s="703"/>
      <c r="MXV2" s="703"/>
      <c r="MXW2" s="703"/>
      <c r="MXX2" s="703"/>
      <c r="MXY2" s="703"/>
      <c r="MXZ2" s="703"/>
      <c r="MYA2" s="703"/>
      <c r="MYB2" s="703"/>
      <c r="MYC2" s="703"/>
      <c r="MYD2" s="703"/>
      <c r="MYE2" s="703"/>
      <c r="MYF2" s="703"/>
      <c r="MYG2" s="703"/>
      <c r="MYH2" s="703"/>
      <c r="MYI2" s="703"/>
      <c r="MYJ2" s="703"/>
      <c r="MYK2" s="703"/>
      <c r="MYL2" s="703"/>
      <c r="MYM2" s="703"/>
      <c r="MYN2" s="703"/>
      <c r="MYO2" s="703"/>
      <c r="MYP2" s="703"/>
      <c r="MYQ2" s="703"/>
      <c r="MYR2" s="703"/>
      <c r="MYS2" s="703"/>
      <c r="MYT2" s="703"/>
      <c r="MYU2" s="703"/>
      <c r="MYV2" s="703"/>
      <c r="MYW2" s="703"/>
      <c r="MYX2" s="703"/>
      <c r="MYY2" s="703"/>
      <c r="MYZ2" s="703"/>
      <c r="MZA2" s="703"/>
      <c r="MZB2" s="703"/>
      <c r="MZC2" s="703"/>
      <c r="MZD2" s="703"/>
      <c r="MZE2" s="703"/>
      <c r="MZF2" s="703"/>
      <c r="MZG2" s="703"/>
      <c r="MZH2" s="703"/>
      <c r="MZI2" s="703"/>
      <c r="MZJ2" s="703"/>
      <c r="MZK2" s="703"/>
      <c r="MZL2" s="703"/>
      <c r="MZM2" s="703"/>
      <c r="MZN2" s="703"/>
      <c r="MZO2" s="703"/>
      <c r="MZP2" s="703"/>
      <c r="MZQ2" s="703"/>
      <c r="MZR2" s="703"/>
      <c r="MZS2" s="703"/>
      <c r="MZT2" s="703"/>
      <c r="MZU2" s="703"/>
      <c r="MZV2" s="703"/>
      <c r="MZW2" s="703"/>
      <c r="MZX2" s="703"/>
      <c r="MZY2" s="703"/>
      <c r="MZZ2" s="703"/>
      <c r="NAA2" s="703"/>
      <c r="NAB2" s="703"/>
      <c r="NAC2" s="703"/>
      <c r="NAD2" s="703"/>
      <c r="NAE2" s="703"/>
      <c r="NAF2" s="703"/>
      <c r="NAG2" s="703"/>
      <c r="NAH2" s="703"/>
      <c r="NAI2" s="703"/>
      <c r="NAJ2" s="703"/>
      <c r="NAK2" s="703"/>
      <c r="NAL2" s="703"/>
      <c r="NAM2" s="703"/>
      <c r="NAN2" s="703"/>
      <c r="NAO2" s="703"/>
      <c r="NAP2" s="703"/>
      <c r="NAQ2" s="703"/>
      <c r="NAR2" s="703"/>
      <c r="NAS2" s="703"/>
      <c r="NAT2" s="703"/>
      <c r="NAU2" s="703"/>
      <c r="NAV2" s="703"/>
      <c r="NAW2" s="703"/>
      <c r="NAX2" s="703"/>
      <c r="NAY2" s="703"/>
      <c r="NAZ2" s="703"/>
      <c r="NBA2" s="703"/>
      <c r="NBB2" s="703"/>
      <c r="NBC2" s="703"/>
      <c r="NBD2" s="703"/>
      <c r="NBE2" s="703"/>
      <c r="NBF2" s="703"/>
      <c r="NBG2" s="703"/>
      <c r="NBH2" s="703"/>
      <c r="NBI2" s="703"/>
      <c r="NBJ2" s="703"/>
      <c r="NBK2" s="703"/>
      <c r="NBL2" s="703"/>
      <c r="NBM2" s="703"/>
      <c r="NBN2" s="703"/>
      <c r="NBO2" s="703"/>
      <c r="NBP2" s="703"/>
      <c r="NBQ2" s="703"/>
      <c r="NBR2" s="703"/>
      <c r="NBS2" s="703"/>
      <c r="NBT2" s="703"/>
      <c r="NBU2" s="703"/>
      <c r="NBV2" s="703"/>
      <c r="NBW2" s="703"/>
      <c r="NBX2" s="703"/>
      <c r="NBY2" s="703"/>
      <c r="NBZ2" s="703"/>
      <c r="NCA2" s="703"/>
      <c r="NCB2" s="703"/>
      <c r="NCC2" s="703"/>
      <c r="NCD2" s="703"/>
      <c r="NCE2" s="703"/>
      <c r="NCF2" s="703"/>
      <c r="NCG2" s="703"/>
      <c r="NCH2" s="703"/>
      <c r="NCI2" s="703"/>
      <c r="NCJ2" s="703"/>
      <c r="NCK2" s="703"/>
      <c r="NCL2" s="703"/>
      <c r="NCM2" s="703"/>
      <c r="NCN2" s="703"/>
      <c r="NCO2" s="703"/>
      <c r="NCP2" s="703"/>
      <c r="NCQ2" s="703"/>
      <c r="NCR2" s="703"/>
      <c r="NCS2" s="703"/>
      <c r="NCT2" s="703"/>
      <c r="NCU2" s="703"/>
      <c r="NCV2" s="703"/>
      <c r="NCW2" s="703"/>
      <c r="NCX2" s="703"/>
      <c r="NCY2" s="703"/>
      <c r="NCZ2" s="703"/>
      <c r="NDA2" s="703"/>
      <c r="NDB2" s="703"/>
      <c r="NDC2" s="703"/>
      <c r="NDD2" s="703"/>
      <c r="NDE2" s="703"/>
      <c r="NDF2" s="703"/>
      <c r="NDG2" s="703"/>
      <c r="NDH2" s="703"/>
      <c r="NDI2" s="703"/>
      <c r="NDJ2" s="703"/>
      <c r="NDK2" s="703"/>
      <c r="NDL2" s="703"/>
      <c r="NDM2" s="703"/>
      <c r="NDN2" s="703"/>
      <c r="NDO2" s="703"/>
      <c r="NDP2" s="703"/>
      <c r="NDQ2" s="703"/>
      <c r="NDR2" s="703"/>
      <c r="NDS2" s="703"/>
      <c r="NDT2" s="703"/>
      <c r="NDU2" s="703"/>
      <c r="NDV2" s="703"/>
      <c r="NDW2" s="703"/>
      <c r="NDX2" s="703"/>
      <c r="NDY2" s="703"/>
      <c r="NDZ2" s="703"/>
      <c r="NEA2" s="703"/>
      <c r="NEB2" s="703"/>
      <c r="NEC2" s="703"/>
      <c r="NED2" s="703"/>
      <c r="NEE2" s="703"/>
      <c r="NEF2" s="703"/>
      <c r="NEG2" s="703"/>
      <c r="NEH2" s="703"/>
      <c r="NEI2" s="703"/>
      <c r="NEJ2" s="703"/>
      <c r="NEK2" s="703"/>
      <c r="NEL2" s="703"/>
      <c r="NEM2" s="703"/>
      <c r="NEN2" s="703"/>
      <c r="NEO2" s="703"/>
      <c r="NEP2" s="703"/>
      <c r="NEQ2" s="703"/>
      <c r="NER2" s="703"/>
      <c r="NES2" s="703"/>
      <c r="NET2" s="703"/>
      <c r="NEU2" s="703"/>
      <c r="NEV2" s="703"/>
      <c r="NEW2" s="703"/>
      <c r="NEX2" s="703"/>
      <c r="NEY2" s="703"/>
      <c r="NEZ2" s="703"/>
      <c r="NFA2" s="703"/>
      <c r="NFB2" s="703"/>
      <c r="NFC2" s="703"/>
      <c r="NFD2" s="703"/>
      <c r="NFE2" s="703"/>
      <c r="NFF2" s="703"/>
      <c r="NFG2" s="703"/>
      <c r="NFH2" s="703"/>
      <c r="NFI2" s="703"/>
      <c r="NFJ2" s="703"/>
      <c r="NFK2" s="703"/>
      <c r="NFL2" s="703"/>
      <c r="NFM2" s="703"/>
      <c r="NFN2" s="703"/>
      <c r="NFO2" s="703"/>
      <c r="NFP2" s="703"/>
      <c r="NFQ2" s="703"/>
      <c r="NFR2" s="703"/>
      <c r="NFS2" s="703"/>
      <c r="NFT2" s="703"/>
      <c r="NFU2" s="703"/>
      <c r="NFV2" s="703"/>
      <c r="NFW2" s="703"/>
      <c r="NFX2" s="703"/>
      <c r="NFY2" s="703"/>
      <c r="NFZ2" s="703"/>
      <c r="NGA2" s="703"/>
      <c r="NGB2" s="703"/>
      <c r="NGC2" s="703"/>
      <c r="NGD2" s="703"/>
      <c r="NGE2" s="703"/>
      <c r="NGF2" s="703"/>
      <c r="NGG2" s="703"/>
      <c r="NGH2" s="703"/>
      <c r="NGI2" s="703"/>
      <c r="NGJ2" s="703"/>
      <c r="NGK2" s="703"/>
      <c r="NGL2" s="703"/>
      <c r="NGM2" s="703"/>
      <c r="NGN2" s="703"/>
      <c r="NGO2" s="703"/>
      <c r="NGP2" s="703"/>
      <c r="NGQ2" s="703"/>
      <c r="NGR2" s="703"/>
      <c r="NGS2" s="703"/>
      <c r="NGT2" s="703"/>
      <c r="NGU2" s="703"/>
      <c r="NGV2" s="703"/>
      <c r="NGW2" s="703"/>
      <c r="NGX2" s="703"/>
      <c r="NGY2" s="703"/>
      <c r="NGZ2" s="703"/>
      <c r="NHA2" s="703"/>
      <c r="NHB2" s="703"/>
      <c r="NHC2" s="703"/>
      <c r="NHD2" s="703"/>
      <c r="NHE2" s="703"/>
      <c r="NHF2" s="703"/>
      <c r="NHG2" s="703"/>
      <c r="NHH2" s="703"/>
      <c r="NHI2" s="703"/>
      <c r="NHJ2" s="703"/>
      <c r="NHK2" s="703"/>
      <c r="NHL2" s="703"/>
      <c r="NHM2" s="703"/>
      <c r="NHN2" s="703"/>
      <c r="NHO2" s="703"/>
      <c r="NHP2" s="703"/>
      <c r="NHQ2" s="703"/>
      <c r="NHR2" s="703"/>
      <c r="NHS2" s="703"/>
      <c r="NHT2" s="703"/>
      <c r="NHU2" s="703"/>
      <c r="NHV2" s="703"/>
      <c r="NHW2" s="703"/>
      <c r="NHX2" s="703"/>
      <c r="NHY2" s="703"/>
      <c r="NHZ2" s="703"/>
      <c r="NIA2" s="703"/>
      <c r="NIB2" s="703"/>
      <c r="NIC2" s="703"/>
      <c r="NID2" s="703"/>
      <c r="NIE2" s="703"/>
      <c r="NIF2" s="703"/>
      <c r="NIG2" s="703"/>
      <c r="NIH2" s="703"/>
      <c r="NII2" s="703"/>
      <c r="NIJ2" s="703"/>
      <c r="NIK2" s="703"/>
      <c r="NIL2" s="703"/>
      <c r="NIM2" s="703"/>
      <c r="NIN2" s="703"/>
      <c r="NIO2" s="703"/>
      <c r="NIP2" s="703"/>
      <c r="NIQ2" s="703"/>
      <c r="NIR2" s="703"/>
      <c r="NIS2" s="703"/>
      <c r="NIT2" s="703"/>
      <c r="NIU2" s="703"/>
      <c r="NIV2" s="703"/>
      <c r="NIW2" s="703"/>
      <c r="NIX2" s="703"/>
      <c r="NIY2" s="703"/>
      <c r="NIZ2" s="703"/>
      <c r="NJA2" s="703"/>
      <c r="NJB2" s="703"/>
      <c r="NJC2" s="703"/>
      <c r="NJD2" s="703"/>
      <c r="NJE2" s="703"/>
      <c r="NJF2" s="703"/>
      <c r="NJG2" s="703"/>
      <c r="NJH2" s="703"/>
      <c r="NJI2" s="703"/>
      <c r="NJJ2" s="703"/>
      <c r="NJK2" s="703"/>
      <c r="NJL2" s="703"/>
      <c r="NJM2" s="703"/>
      <c r="NJN2" s="703"/>
      <c r="NJO2" s="703"/>
      <c r="NJP2" s="703"/>
      <c r="NJQ2" s="703"/>
      <c r="NJR2" s="703"/>
      <c r="NJS2" s="703"/>
      <c r="NJT2" s="703"/>
      <c r="NJU2" s="703"/>
      <c r="NJV2" s="703"/>
      <c r="NJW2" s="703"/>
      <c r="NJX2" s="703"/>
      <c r="NJY2" s="703"/>
      <c r="NJZ2" s="703"/>
      <c r="NKA2" s="703"/>
      <c r="NKB2" s="703"/>
      <c r="NKC2" s="703"/>
      <c r="NKD2" s="703"/>
      <c r="NKE2" s="703"/>
      <c r="NKF2" s="703"/>
      <c r="NKG2" s="703"/>
      <c r="NKH2" s="703"/>
      <c r="NKI2" s="703"/>
      <c r="NKJ2" s="703"/>
      <c r="NKK2" s="703"/>
      <c r="NKL2" s="703"/>
      <c r="NKM2" s="703"/>
      <c r="NKN2" s="703"/>
      <c r="NKO2" s="703"/>
      <c r="NKP2" s="703"/>
      <c r="NKQ2" s="703"/>
      <c r="NKR2" s="703"/>
      <c r="NKS2" s="703"/>
      <c r="NKT2" s="703"/>
      <c r="NKU2" s="703"/>
      <c r="NKV2" s="703"/>
      <c r="NKW2" s="703"/>
      <c r="NKX2" s="703"/>
      <c r="NKY2" s="703"/>
      <c r="NKZ2" s="703"/>
      <c r="NLA2" s="703"/>
      <c r="NLB2" s="703"/>
      <c r="NLC2" s="703"/>
      <c r="NLD2" s="703"/>
      <c r="NLE2" s="703"/>
      <c r="NLF2" s="703"/>
      <c r="NLG2" s="703"/>
      <c r="NLH2" s="703"/>
      <c r="NLI2" s="703"/>
      <c r="NLJ2" s="703"/>
      <c r="NLK2" s="703"/>
      <c r="NLL2" s="703"/>
      <c r="NLM2" s="703"/>
      <c r="NLN2" s="703"/>
      <c r="NLO2" s="703"/>
      <c r="NLP2" s="703"/>
      <c r="NLQ2" s="703"/>
      <c r="NLR2" s="703"/>
      <c r="NLS2" s="703"/>
      <c r="NLT2" s="703"/>
      <c r="NLU2" s="703"/>
      <c r="NLV2" s="703"/>
      <c r="NLW2" s="703"/>
      <c r="NLX2" s="703"/>
      <c r="NLY2" s="703"/>
      <c r="NLZ2" s="703"/>
      <c r="NMA2" s="703"/>
      <c r="NMB2" s="703"/>
      <c r="NMC2" s="703"/>
      <c r="NMD2" s="703"/>
      <c r="NME2" s="703"/>
      <c r="NMF2" s="703"/>
      <c r="NMG2" s="703"/>
      <c r="NMH2" s="703"/>
      <c r="NMI2" s="703"/>
      <c r="NMJ2" s="703"/>
      <c r="NMK2" s="703"/>
      <c r="NML2" s="703"/>
      <c r="NMM2" s="703"/>
      <c r="NMN2" s="703"/>
      <c r="NMO2" s="703"/>
      <c r="NMP2" s="703"/>
      <c r="NMQ2" s="703"/>
      <c r="NMR2" s="703"/>
      <c r="NMS2" s="703"/>
      <c r="NMT2" s="703"/>
      <c r="NMU2" s="703"/>
      <c r="NMV2" s="703"/>
      <c r="NMW2" s="703"/>
      <c r="NMX2" s="703"/>
      <c r="NMY2" s="703"/>
      <c r="NMZ2" s="703"/>
      <c r="NNA2" s="703"/>
      <c r="NNB2" s="703"/>
      <c r="NNC2" s="703"/>
      <c r="NND2" s="703"/>
      <c r="NNE2" s="703"/>
      <c r="NNF2" s="703"/>
      <c r="NNG2" s="703"/>
      <c r="NNH2" s="703"/>
      <c r="NNI2" s="703"/>
      <c r="NNJ2" s="703"/>
      <c r="NNK2" s="703"/>
      <c r="NNL2" s="703"/>
      <c r="NNM2" s="703"/>
      <c r="NNN2" s="703"/>
      <c r="NNO2" s="703"/>
      <c r="NNP2" s="703"/>
      <c r="NNQ2" s="703"/>
      <c r="NNR2" s="703"/>
      <c r="NNS2" s="703"/>
      <c r="NNT2" s="703"/>
      <c r="NNU2" s="703"/>
      <c r="NNV2" s="703"/>
      <c r="NNW2" s="703"/>
      <c r="NNX2" s="703"/>
      <c r="NNY2" s="703"/>
      <c r="NNZ2" s="703"/>
      <c r="NOA2" s="703"/>
      <c r="NOB2" s="703"/>
      <c r="NOC2" s="703"/>
      <c r="NOD2" s="703"/>
      <c r="NOE2" s="703"/>
      <c r="NOF2" s="703"/>
      <c r="NOG2" s="703"/>
      <c r="NOH2" s="703"/>
      <c r="NOI2" s="703"/>
      <c r="NOJ2" s="703"/>
      <c r="NOK2" s="703"/>
      <c r="NOL2" s="703"/>
      <c r="NOM2" s="703"/>
      <c r="NON2" s="703"/>
      <c r="NOO2" s="703"/>
      <c r="NOP2" s="703"/>
      <c r="NOQ2" s="703"/>
      <c r="NOR2" s="703"/>
      <c r="NOS2" s="703"/>
      <c r="NOT2" s="703"/>
      <c r="NOU2" s="703"/>
      <c r="NOV2" s="703"/>
      <c r="NOW2" s="703"/>
      <c r="NOX2" s="703"/>
      <c r="NOY2" s="703"/>
      <c r="NOZ2" s="703"/>
      <c r="NPA2" s="703"/>
      <c r="NPB2" s="703"/>
      <c r="NPC2" s="703"/>
      <c r="NPD2" s="703"/>
      <c r="NPE2" s="703"/>
      <c r="NPF2" s="703"/>
      <c r="NPG2" s="703"/>
      <c r="NPH2" s="703"/>
      <c r="NPI2" s="703"/>
      <c r="NPJ2" s="703"/>
      <c r="NPK2" s="703"/>
      <c r="NPL2" s="703"/>
      <c r="NPM2" s="703"/>
      <c r="NPN2" s="703"/>
      <c r="NPO2" s="703"/>
      <c r="NPP2" s="703"/>
      <c r="NPQ2" s="703"/>
      <c r="NPR2" s="703"/>
      <c r="NPS2" s="703"/>
      <c r="NPT2" s="703"/>
      <c r="NPU2" s="703"/>
      <c r="NPV2" s="703"/>
      <c r="NPW2" s="703"/>
      <c r="NPX2" s="703"/>
      <c r="NPY2" s="703"/>
      <c r="NPZ2" s="703"/>
      <c r="NQA2" s="703"/>
      <c r="NQB2" s="703"/>
      <c r="NQC2" s="703"/>
      <c r="NQD2" s="703"/>
      <c r="NQE2" s="703"/>
      <c r="NQF2" s="703"/>
      <c r="NQG2" s="703"/>
      <c r="NQH2" s="703"/>
      <c r="NQI2" s="703"/>
      <c r="NQJ2" s="703"/>
      <c r="NQK2" s="703"/>
      <c r="NQL2" s="703"/>
      <c r="NQM2" s="703"/>
      <c r="NQN2" s="703"/>
      <c r="NQO2" s="703"/>
      <c r="NQP2" s="703"/>
      <c r="NQQ2" s="703"/>
      <c r="NQR2" s="703"/>
      <c r="NQS2" s="703"/>
      <c r="NQT2" s="703"/>
      <c r="NQU2" s="703"/>
      <c r="NQV2" s="703"/>
      <c r="NQW2" s="703"/>
      <c r="NQX2" s="703"/>
      <c r="NQY2" s="703"/>
      <c r="NQZ2" s="703"/>
      <c r="NRA2" s="703"/>
      <c r="NRB2" s="703"/>
      <c r="NRC2" s="703"/>
      <c r="NRD2" s="703"/>
      <c r="NRE2" s="703"/>
      <c r="NRF2" s="703"/>
      <c r="NRG2" s="703"/>
      <c r="NRH2" s="703"/>
      <c r="NRI2" s="703"/>
      <c r="NRJ2" s="703"/>
      <c r="NRK2" s="703"/>
      <c r="NRL2" s="703"/>
      <c r="NRM2" s="703"/>
      <c r="NRN2" s="703"/>
      <c r="NRO2" s="703"/>
      <c r="NRP2" s="703"/>
      <c r="NRQ2" s="703"/>
      <c r="NRR2" s="703"/>
      <c r="NRS2" s="703"/>
      <c r="NRT2" s="703"/>
      <c r="NRU2" s="703"/>
      <c r="NRV2" s="703"/>
      <c r="NRW2" s="703"/>
      <c r="NRX2" s="703"/>
      <c r="NRY2" s="703"/>
      <c r="NRZ2" s="703"/>
      <c r="NSA2" s="703"/>
      <c r="NSB2" s="703"/>
      <c r="NSC2" s="703"/>
      <c r="NSD2" s="703"/>
      <c r="NSE2" s="703"/>
      <c r="NSF2" s="703"/>
      <c r="NSG2" s="703"/>
      <c r="NSH2" s="703"/>
      <c r="NSI2" s="703"/>
      <c r="NSJ2" s="703"/>
      <c r="NSK2" s="703"/>
      <c r="NSL2" s="703"/>
      <c r="NSM2" s="703"/>
      <c r="NSN2" s="703"/>
      <c r="NSO2" s="703"/>
      <c r="NSP2" s="703"/>
      <c r="NSQ2" s="703"/>
      <c r="NSR2" s="703"/>
      <c r="NSS2" s="703"/>
      <c r="NST2" s="703"/>
      <c r="NSU2" s="703"/>
      <c r="NSV2" s="703"/>
      <c r="NSW2" s="703"/>
      <c r="NSX2" s="703"/>
      <c r="NSY2" s="703"/>
      <c r="NSZ2" s="703"/>
      <c r="NTA2" s="703"/>
      <c r="NTB2" s="703"/>
      <c r="NTC2" s="703"/>
      <c r="NTD2" s="703"/>
      <c r="NTE2" s="703"/>
      <c r="NTF2" s="703"/>
      <c r="NTG2" s="703"/>
      <c r="NTH2" s="703"/>
      <c r="NTI2" s="703"/>
      <c r="NTJ2" s="703"/>
      <c r="NTK2" s="703"/>
      <c r="NTL2" s="703"/>
      <c r="NTM2" s="703"/>
      <c r="NTN2" s="703"/>
      <c r="NTO2" s="703"/>
      <c r="NTP2" s="703"/>
      <c r="NTQ2" s="703"/>
      <c r="NTR2" s="703"/>
      <c r="NTS2" s="703"/>
      <c r="NTT2" s="703"/>
      <c r="NTU2" s="703"/>
      <c r="NTV2" s="703"/>
      <c r="NTW2" s="703"/>
      <c r="NTX2" s="703"/>
      <c r="NTY2" s="703"/>
      <c r="NTZ2" s="703"/>
      <c r="NUA2" s="703"/>
      <c r="NUB2" s="703"/>
      <c r="NUC2" s="703"/>
      <c r="NUD2" s="703"/>
      <c r="NUE2" s="703"/>
      <c r="NUF2" s="703"/>
      <c r="NUG2" s="703"/>
      <c r="NUH2" s="703"/>
      <c r="NUI2" s="703"/>
      <c r="NUJ2" s="703"/>
      <c r="NUK2" s="703"/>
      <c r="NUL2" s="703"/>
      <c r="NUM2" s="703"/>
      <c r="NUN2" s="703"/>
      <c r="NUO2" s="703"/>
      <c r="NUP2" s="703"/>
      <c r="NUQ2" s="703"/>
      <c r="NUR2" s="703"/>
      <c r="NUS2" s="703"/>
      <c r="NUT2" s="703"/>
      <c r="NUU2" s="703"/>
      <c r="NUV2" s="703"/>
      <c r="NUW2" s="703"/>
      <c r="NUX2" s="703"/>
      <c r="NUY2" s="703"/>
      <c r="NUZ2" s="703"/>
      <c r="NVA2" s="703"/>
      <c r="NVB2" s="703"/>
      <c r="NVC2" s="703"/>
      <c r="NVD2" s="703"/>
      <c r="NVE2" s="703"/>
      <c r="NVF2" s="703"/>
      <c r="NVG2" s="703"/>
      <c r="NVH2" s="703"/>
      <c r="NVI2" s="703"/>
      <c r="NVJ2" s="703"/>
      <c r="NVK2" s="703"/>
      <c r="NVL2" s="703"/>
      <c r="NVM2" s="703"/>
      <c r="NVN2" s="703"/>
      <c r="NVO2" s="703"/>
      <c r="NVP2" s="703"/>
      <c r="NVQ2" s="703"/>
      <c r="NVR2" s="703"/>
      <c r="NVS2" s="703"/>
      <c r="NVT2" s="703"/>
      <c r="NVU2" s="703"/>
      <c r="NVV2" s="703"/>
      <c r="NVW2" s="703"/>
      <c r="NVX2" s="703"/>
      <c r="NVY2" s="703"/>
      <c r="NVZ2" s="703"/>
      <c r="NWA2" s="703"/>
      <c r="NWB2" s="703"/>
      <c r="NWC2" s="703"/>
      <c r="NWD2" s="703"/>
      <c r="NWE2" s="703"/>
      <c r="NWF2" s="703"/>
      <c r="NWG2" s="703"/>
      <c r="NWH2" s="703"/>
      <c r="NWI2" s="703"/>
      <c r="NWJ2" s="703"/>
      <c r="NWK2" s="703"/>
      <c r="NWL2" s="703"/>
      <c r="NWM2" s="703"/>
      <c r="NWN2" s="703"/>
      <c r="NWO2" s="703"/>
      <c r="NWP2" s="703"/>
      <c r="NWQ2" s="703"/>
      <c r="NWR2" s="703"/>
      <c r="NWS2" s="703"/>
      <c r="NWT2" s="703"/>
      <c r="NWU2" s="703"/>
      <c r="NWV2" s="703"/>
      <c r="NWW2" s="703"/>
      <c r="NWX2" s="703"/>
      <c r="NWY2" s="703"/>
      <c r="NWZ2" s="703"/>
      <c r="NXA2" s="703"/>
      <c r="NXB2" s="703"/>
      <c r="NXC2" s="703"/>
      <c r="NXD2" s="703"/>
      <c r="NXE2" s="703"/>
      <c r="NXF2" s="703"/>
      <c r="NXG2" s="703"/>
      <c r="NXH2" s="703"/>
      <c r="NXI2" s="703"/>
      <c r="NXJ2" s="703"/>
      <c r="NXK2" s="703"/>
      <c r="NXL2" s="703"/>
      <c r="NXM2" s="703"/>
      <c r="NXN2" s="703"/>
      <c r="NXO2" s="703"/>
      <c r="NXP2" s="703"/>
      <c r="NXQ2" s="703"/>
      <c r="NXR2" s="703"/>
      <c r="NXS2" s="703"/>
      <c r="NXT2" s="703"/>
      <c r="NXU2" s="703"/>
      <c r="NXV2" s="703"/>
      <c r="NXW2" s="703"/>
      <c r="NXX2" s="703"/>
      <c r="NXY2" s="703"/>
      <c r="NXZ2" s="703"/>
      <c r="NYA2" s="703"/>
      <c r="NYB2" s="703"/>
      <c r="NYC2" s="703"/>
      <c r="NYD2" s="703"/>
      <c r="NYE2" s="703"/>
      <c r="NYF2" s="703"/>
      <c r="NYG2" s="703"/>
      <c r="NYH2" s="703"/>
      <c r="NYI2" s="703"/>
      <c r="NYJ2" s="703"/>
      <c r="NYK2" s="703"/>
      <c r="NYL2" s="703"/>
      <c r="NYM2" s="703"/>
      <c r="NYN2" s="703"/>
      <c r="NYO2" s="703"/>
      <c r="NYP2" s="703"/>
      <c r="NYQ2" s="703"/>
      <c r="NYR2" s="703"/>
      <c r="NYS2" s="703"/>
      <c r="NYT2" s="703"/>
      <c r="NYU2" s="703"/>
      <c r="NYV2" s="703"/>
      <c r="NYW2" s="703"/>
      <c r="NYX2" s="703"/>
      <c r="NYY2" s="703"/>
      <c r="NYZ2" s="703"/>
      <c r="NZA2" s="703"/>
      <c r="NZB2" s="703"/>
      <c r="NZC2" s="703"/>
      <c r="NZD2" s="703"/>
      <c r="NZE2" s="703"/>
      <c r="NZF2" s="703"/>
      <c r="NZG2" s="703"/>
      <c r="NZH2" s="703"/>
      <c r="NZI2" s="703"/>
      <c r="NZJ2" s="703"/>
      <c r="NZK2" s="703"/>
      <c r="NZL2" s="703"/>
      <c r="NZM2" s="703"/>
      <c r="NZN2" s="703"/>
      <c r="NZO2" s="703"/>
      <c r="NZP2" s="703"/>
      <c r="NZQ2" s="703"/>
      <c r="NZR2" s="703"/>
      <c r="NZS2" s="703"/>
      <c r="NZT2" s="703"/>
      <c r="NZU2" s="703"/>
      <c r="NZV2" s="703"/>
      <c r="NZW2" s="703"/>
      <c r="NZX2" s="703"/>
      <c r="NZY2" s="703"/>
      <c r="NZZ2" s="703"/>
      <c r="OAA2" s="703"/>
      <c r="OAB2" s="703"/>
      <c r="OAC2" s="703"/>
      <c r="OAD2" s="703"/>
      <c r="OAE2" s="703"/>
      <c r="OAF2" s="703"/>
      <c r="OAG2" s="703"/>
      <c r="OAH2" s="703"/>
      <c r="OAI2" s="703"/>
      <c r="OAJ2" s="703"/>
      <c r="OAK2" s="703"/>
      <c r="OAL2" s="703"/>
      <c r="OAM2" s="703"/>
      <c r="OAN2" s="703"/>
      <c r="OAO2" s="703"/>
      <c r="OAP2" s="703"/>
      <c r="OAQ2" s="703"/>
      <c r="OAR2" s="703"/>
      <c r="OAS2" s="703"/>
      <c r="OAT2" s="703"/>
      <c r="OAU2" s="703"/>
      <c r="OAV2" s="703"/>
      <c r="OAW2" s="703"/>
      <c r="OAX2" s="703"/>
      <c r="OAY2" s="703"/>
      <c r="OAZ2" s="703"/>
      <c r="OBA2" s="703"/>
      <c r="OBB2" s="703"/>
      <c r="OBC2" s="703"/>
      <c r="OBD2" s="703"/>
      <c r="OBE2" s="703"/>
      <c r="OBF2" s="703"/>
      <c r="OBG2" s="703"/>
      <c r="OBH2" s="703"/>
      <c r="OBI2" s="703"/>
      <c r="OBJ2" s="703"/>
      <c r="OBK2" s="703"/>
      <c r="OBL2" s="703"/>
      <c r="OBM2" s="703"/>
      <c r="OBN2" s="703"/>
      <c r="OBO2" s="703"/>
      <c r="OBP2" s="703"/>
      <c r="OBQ2" s="703"/>
      <c r="OBR2" s="703"/>
      <c r="OBS2" s="703"/>
      <c r="OBT2" s="703"/>
      <c r="OBU2" s="703"/>
      <c r="OBV2" s="703"/>
      <c r="OBW2" s="703"/>
      <c r="OBX2" s="703"/>
      <c r="OBY2" s="703"/>
      <c r="OBZ2" s="703"/>
      <c r="OCA2" s="703"/>
      <c r="OCB2" s="703"/>
      <c r="OCC2" s="703"/>
      <c r="OCD2" s="703"/>
      <c r="OCE2" s="703"/>
      <c r="OCF2" s="703"/>
      <c r="OCG2" s="703"/>
      <c r="OCH2" s="703"/>
      <c r="OCI2" s="703"/>
      <c r="OCJ2" s="703"/>
      <c r="OCK2" s="703"/>
      <c r="OCL2" s="703"/>
      <c r="OCM2" s="703"/>
      <c r="OCN2" s="703"/>
      <c r="OCO2" s="703"/>
      <c r="OCP2" s="703"/>
      <c r="OCQ2" s="703"/>
      <c r="OCR2" s="703"/>
      <c r="OCS2" s="703"/>
      <c r="OCT2" s="703"/>
      <c r="OCU2" s="703"/>
      <c r="OCV2" s="703"/>
      <c r="OCW2" s="703"/>
      <c r="OCX2" s="703"/>
      <c r="OCY2" s="703"/>
      <c r="OCZ2" s="703"/>
      <c r="ODA2" s="703"/>
      <c r="ODB2" s="703"/>
      <c r="ODC2" s="703"/>
      <c r="ODD2" s="703"/>
      <c r="ODE2" s="703"/>
      <c r="ODF2" s="703"/>
      <c r="ODG2" s="703"/>
      <c r="ODH2" s="703"/>
      <c r="ODI2" s="703"/>
      <c r="ODJ2" s="703"/>
      <c r="ODK2" s="703"/>
      <c r="ODL2" s="703"/>
      <c r="ODM2" s="703"/>
      <c r="ODN2" s="703"/>
      <c r="ODO2" s="703"/>
      <c r="ODP2" s="703"/>
      <c r="ODQ2" s="703"/>
      <c r="ODR2" s="703"/>
      <c r="ODS2" s="703"/>
      <c r="ODT2" s="703"/>
      <c r="ODU2" s="703"/>
      <c r="ODV2" s="703"/>
      <c r="ODW2" s="703"/>
      <c r="ODX2" s="703"/>
      <c r="ODY2" s="703"/>
      <c r="ODZ2" s="703"/>
      <c r="OEA2" s="703"/>
      <c r="OEB2" s="703"/>
      <c r="OEC2" s="703"/>
      <c r="OED2" s="703"/>
      <c r="OEE2" s="703"/>
      <c r="OEF2" s="703"/>
      <c r="OEG2" s="703"/>
      <c r="OEH2" s="703"/>
      <c r="OEI2" s="703"/>
      <c r="OEJ2" s="703"/>
      <c r="OEK2" s="703"/>
      <c r="OEL2" s="703"/>
      <c r="OEM2" s="703"/>
      <c r="OEN2" s="703"/>
      <c r="OEO2" s="703"/>
      <c r="OEP2" s="703"/>
      <c r="OEQ2" s="703"/>
      <c r="OER2" s="703"/>
      <c r="OES2" s="703"/>
      <c r="OET2" s="703"/>
      <c r="OEU2" s="703"/>
      <c r="OEV2" s="703"/>
      <c r="OEW2" s="703"/>
      <c r="OEX2" s="703"/>
      <c r="OEY2" s="703"/>
      <c r="OEZ2" s="703"/>
      <c r="OFA2" s="703"/>
      <c r="OFB2" s="703"/>
      <c r="OFC2" s="703"/>
      <c r="OFD2" s="703"/>
      <c r="OFE2" s="703"/>
      <c r="OFF2" s="703"/>
      <c r="OFG2" s="703"/>
      <c r="OFH2" s="703"/>
      <c r="OFI2" s="703"/>
      <c r="OFJ2" s="703"/>
      <c r="OFK2" s="703"/>
      <c r="OFL2" s="703"/>
      <c r="OFM2" s="703"/>
      <c r="OFN2" s="703"/>
      <c r="OFO2" s="703"/>
      <c r="OFP2" s="703"/>
      <c r="OFQ2" s="703"/>
      <c r="OFR2" s="703"/>
      <c r="OFS2" s="703"/>
      <c r="OFT2" s="703"/>
      <c r="OFU2" s="703"/>
      <c r="OFV2" s="703"/>
      <c r="OFW2" s="703"/>
      <c r="OFX2" s="703"/>
      <c r="OFY2" s="703"/>
      <c r="OFZ2" s="703"/>
      <c r="OGA2" s="703"/>
      <c r="OGB2" s="703"/>
      <c r="OGC2" s="703"/>
      <c r="OGD2" s="703"/>
      <c r="OGE2" s="703"/>
      <c r="OGF2" s="703"/>
      <c r="OGG2" s="703"/>
      <c r="OGH2" s="703"/>
      <c r="OGI2" s="703"/>
      <c r="OGJ2" s="703"/>
      <c r="OGK2" s="703"/>
      <c r="OGL2" s="703"/>
      <c r="OGM2" s="703"/>
      <c r="OGN2" s="703"/>
      <c r="OGO2" s="703"/>
      <c r="OGP2" s="703"/>
      <c r="OGQ2" s="703"/>
      <c r="OGR2" s="703"/>
      <c r="OGS2" s="703"/>
      <c r="OGT2" s="703"/>
      <c r="OGU2" s="703"/>
      <c r="OGV2" s="703"/>
      <c r="OGW2" s="703"/>
      <c r="OGX2" s="703"/>
      <c r="OGY2" s="703"/>
      <c r="OGZ2" s="703"/>
      <c r="OHA2" s="703"/>
      <c r="OHB2" s="703"/>
      <c r="OHC2" s="703"/>
      <c r="OHD2" s="703"/>
      <c r="OHE2" s="703"/>
      <c r="OHF2" s="703"/>
      <c r="OHG2" s="703"/>
      <c r="OHH2" s="703"/>
      <c r="OHI2" s="703"/>
      <c r="OHJ2" s="703"/>
      <c r="OHK2" s="703"/>
      <c r="OHL2" s="703"/>
      <c r="OHM2" s="703"/>
      <c r="OHN2" s="703"/>
      <c r="OHO2" s="703"/>
      <c r="OHP2" s="703"/>
      <c r="OHQ2" s="703"/>
      <c r="OHR2" s="703"/>
      <c r="OHS2" s="703"/>
      <c r="OHT2" s="703"/>
      <c r="OHU2" s="703"/>
      <c r="OHV2" s="703"/>
      <c r="OHW2" s="703"/>
      <c r="OHX2" s="703"/>
      <c r="OHY2" s="703"/>
      <c r="OHZ2" s="703"/>
      <c r="OIA2" s="703"/>
      <c r="OIB2" s="703"/>
      <c r="OIC2" s="703"/>
      <c r="OID2" s="703"/>
      <c r="OIE2" s="703"/>
      <c r="OIF2" s="703"/>
      <c r="OIG2" s="703"/>
      <c r="OIH2" s="703"/>
      <c r="OII2" s="703"/>
      <c r="OIJ2" s="703"/>
      <c r="OIK2" s="703"/>
      <c r="OIL2" s="703"/>
      <c r="OIM2" s="703"/>
      <c r="OIN2" s="703"/>
      <c r="OIO2" s="703"/>
      <c r="OIP2" s="703"/>
      <c r="OIQ2" s="703"/>
      <c r="OIR2" s="703"/>
      <c r="OIS2" s="703"/>
      <c r="OIT2" s="703"/>
      <c r="OIU2" s="703"/>
      <c r="OIV2" s="703"/>
      <c r="OIW2" s="703"/>
      <c r="OIX2" s="703"/>
      <c r="OIY2" s="703"/>
      <c r="OIZ2" s="703"/>
      <c r="OJA2" s="703"/>
      <c r="OJB2" s="703"/>
      <c r="OJC2" s="703"/>
      <c r="OJD2" s="703"/>
      <c r="OJE2" s="703"/>
      <c r="OJF2" s="703"/>
      <c r="OJG2" s="703"/>
      <c r="OJH2" s="703"/>
      <c r="OJI2" s="703"/>
      <c r="OJJ2" s="703"/>
      <c r="OJK2" s="703"/>
      <c r="OJL2" s="703"/>
      <c r="OJM2" s="703"/>
      <c r="OJN2" s="703"/>
      <c r="OJO2" s="703"/>
      <c r="OJP2" s="703"/>
      <c r="OJQ2" s="703"/>
      <c r="OJR2" s="703"/>
      <c r="OJS2" s="703"/>
      <c r="OJT2" s="703"/>
      <c r="OJU2" s="703"/>
      <c r="OJV2" s="703"/>
      <c r="OJW2" s="703"/>
      <c r="OJX2" s="703"/>
      <c r="OJY2" s="703"/>
      <c r="OJZ2" s="703"/>
      <c r="OKA2" s="703"/>
      <c r="OKB2" s="703"/>
      <c r="OKC2" s="703"/>
      <c r="OKD2" s="703"/>
      <c r="OKE2" s="703"/>
      <c r="OKF2" s="703"/>
      <c r="OKG2" s="703"/>
      <c r="OKH2" s="703"/>
      <c r="OKI2" s="703"/>
      <c r="OKJ2" s="703"/>
      <c r="OKK2" s="703"/>
      <c r="OKL2" s="703"/>
      <c r="OKM2" s="703"/>
      <c r="OKN2" s="703"/>
      <c r="OKO2" s="703"/>
      <c r="OKP2" s="703"/>
      <c r="OKQ2" s="703"/>
      <c r="OKR2" s="703"/>
      <c r="OKS2" s="703"/>
      <c r="OKT2" s="703"/>
      <c r="OKU2" s="703"/>
      <c r="OKV2" s="703"/>
      <c r="OKW2" s="703"/>
      <c r="OKX2" s="703"/>
      <c r="OKY2" s="703"/>
      <c r="OKZ2" s="703"/>
      <c r="OLA2" s="703"/>
      <c r="OLB2" s="703"/>
      <c r="OLC2" s="703"/>
      <c r="OLD2" s="703"/>
      <c r="OLE2" s="703"/>
      <c r="OLF2" s="703"/>
      <c r="OLG2" s="703"/>
      <c r="OLH2" s="703"/>
      <c r="OLI2" s="703"/>
      <c r="OLJ2" s="703"/>
      <c r="OLK2" s="703"/>
      <c r="OLL2" s="703"/>
      <c r="OLM2" s="703"/>
      <c r="OLN2" s="703"/>
      <c r="OLO2" s="703"/>
      <c r="OLP2" s="703"/>
      <c r="OLQ2" s="703"/>
      <c r="OLR2" s="703"/>
      <c r="OLS2" s="703"/>
      <c r="OLT2" s="703"/>
      <c r="OLU2" s="703"/>
      <c r="OLV2" s="703"/>
      <c r="OLW2" s="703"/>
      <c r="OLX2" s="703"/>
      <c r="OLY2" s="703"/>
      <c r="OLZ2" s="703"/>
      <c r="OMA2" s="703"/>
      <c r="OMB2" s="703"/>
      <c r="OMC2" s="703"/>
      <c r="OMD2" s="703"/>
      <c r="OME2" s="703"/>
      <c r="OMF2" s="703"/>
      <c r="OMG2" s="703"/>
      <c r="OMH2" s="703"/>
      <c r="OMI2" s="703"/>
      <c r="OMJ2" s="703"/>
      <c r="OMK2" s="703"/>
      <c r="OML2" s="703"/>
      <c r="OMM2" s="703"/>
      <c r="OMN2" s="703"/>
      <c r="OMO2" s="703"/>
      <c r="OMP2" s="703"/>
      <c r="OMQ2" s="703"/>
      <c r="OMR2" s="703"/>
      <c r="OMS2" s="703"/>
      <c r="OMT2" s="703"/>
      <c r="OMU2" s="703"/>
      <c r="OMV2" s="703"/>
      <c r="OMW2" s="703"/>
      <c r="OMX2" s="703"/>
      <c r="OMY2" s="703"/>
      <c r="OMZ2" s="703"/>
      <c r="ONA2" s="703"/>
      <c r="ONB2" s="703"/>
      <c r="ONC2" s="703"/>
      <c r="OND2" s="703"/>
      <c r="ONE2" s="703"/>
      <c r="ONF2" s="703"/>
      <c r="ONG2" s="703"/>
      <c r="ONH2" s="703"/>
      <c r="ONI2" s="703"/>
      <c r="ONJ2" s="703"/>
      <c r="ONK2" s="703"/>
      <c r="ONL2" s="703"/>
      <c r="ONM2" s="703"/>
      <c r="ONN2" s="703"/>
      <c r="ONO2" s="703"/>
      <c r="ONP2" s="703"/>
      <c r="ONQ2" s="703"/>
      <c r="ONR2" s="703"/>
      <c r="ONS2" s="703"/>
      <c r="ONT2" s="703"/>
      <c r="ONU2" s="703"/>
      <c r="ONV2" s="703"/>
      <c r="ONW2" s="703"/>
      <c r="ONX2" s="703"/>
      <c r="ONY2" s="703"/>
      <c r="ONZ2" s="703"/>
      <c r="OOA2" s="703"/>
      <c r="OOB2" s="703"/>
      <c r="OOC2" s="703"/>
      <c r="OOD2" s="703"/>
      <c r="OOE2" s="703"/>
      <c r="OOF2" s="703"/>
      <c r="OOG2" s="703"/>
      <c r="OOH2" s="703"/>
      <c r="OOI2" s="703"/>
      <c r="OOJ2" s="703"/>
      <c r="OOK2" s="703"/>
      <c r="OOL2" s="703"/>
      <c r="OOM2" s="703"/>
      <c r="OON2" s="703"/>
      <c r="OOO2" s="703"/>
      <c r="OOP2" s="703"/>
      <c r="OOQ2" s="703"/>
      <c r="OOR2" s="703"/>
      <c r="OOS2" s="703"/>
      <c r="OOT2" s="703"/>
      <c r="OOU2" s="703"/>
      <c r="OOV2" s="703"/>
      <c r="OOW2" s="703"/>
      <c r="OOX2" s="703"/>
      <c r="OOY2" s="703"/>
      <c r="OOZ2" s="703"/>
      <c r="OPA2" s="703"/>
      <c r="OPB2" s="703"/>
      <c r="OPC2" s="703"/>
      <c r="OPD2" s="703"/>
      <c r="OPE2" s="703"/>
      <c r="OPF2" s="703"/>
      <c r="OPG2" s="703"/>
      <c r="OPH2" s="703"/>
      <c r="OPI2" s="703"/>
      <c r="OPJ2" s="703"/>
      <c r="OPK2" s="703"/>
      <c r="OPL2" s="703"/>
      <c r="OPM2" s="703"/>
      <c r="OPN2" s="703"/>
      <c r="OPO2" s="703"/>
      <c r="OPP2" s="703"/>
      <c r="OPQ2" s="703"/>
      <c r="OPR2" s="703"/>
      <c r="OPS2" s="703"/>
      <c r="OPT2" s="703"/>
      <c r="OPU2" s="703"/>
      <c r="OPV2" s="703"/>
      <c r="OPW2" s="703"/>
      <c r="OPX2" s="703"/>
      <c r="OPY2" s="703"/>
      <c r="OPZ2" s="703"/>
      <c r="OQA2" s="703"/>
      <c r="OQB2" s="703"/>
      <c r="OQC2" s="703"/>
      <c r="OQD2" s="703"/>
      <c r="OQE2" s="703"/>
      <c r="OQF2" s="703"/>
      <c r="OQG2" s="703"/>
      <c r="OQH2" s="703"/>
      <c r="OQI2" s="703"/>
      <c r="OQJ2" s="703"/>
      <c r="OQK2" s="703"/>
      <c r="OQL2" s="703"/>
      <c r="OQM2" s="703"/>
      <c r="OQN2" s="703"/>
      <c r="OQO2" s="703"/>
      <c r="OQP2" s="703"/>
      <c r="OQQ2" s="703"/>
      <c r="OQR2" s="703"/>
      <c r="OQS2" s="703"/>
      <c r="OQT2" s="703"/>
      <c r="OQU2" s="703"/>
      <c r="OQV2" s="703"/>
      <c r="OQW2" s="703"/>
      <c r="OQX2" s="703"/>
      <c r="OQY2" s="703"/>
      <c r="OQZ2" s="703"/>
      <c r="ORA2" s="703"/>
      <c r="ORB2" s="703"/>
      <c r="ORC2" s="703"/>
      <c r="ORD2" s="703"/>
      <c r="ORE2" s="703"/>
      <c r="ORF2" s="703"/>
      <c r="ORG2" s="703"/>
      <c r="ORH2" s="703"/>
      <c r="ORI2" s="703"/>
      <c r="ORJ2" s="703"/>
      <c r="ORK2" s="703"/>
      <c r="ORL2" s="703"/>
      <c r="ORM2" s="703"/>
      <c r="ORN2" s="703"/>
      <c r="ORO2" s="703"/>
      <c r="ORP2" s="703"/>
      <c r="ORQ2" s="703"/>
      <c r="ORR2" s="703"/>
      <c r="ORS2" s="703"/>
      <c r="ORT2" s="703"/>
      <c r="ORU2" s="703"/>
      <c r="ORV2" s="703"/>
      <c r="ORW2" s="703"/>
      <c r="ORX2" s="703"/>
      <c r="ORY2" s="703"/>
      <c r="ORZ2" s="703"/>
      <c r="OSA2" s="703"/>
      <c r="OSB2" s="703"/>
      <c r="OSC2" s="703"/>
      <c r="OSD2" s="703"/>
      <c r="OSE2" s="703"/>
      <c r="OSF2" s="703"/>
      <c r="OSG2" s="703"/>
      <c r="OSH2" s="703"/>
      <c r="OSI2" s="703"/>
      <c r="OSJ2" s="703"/>
      <c r="OSK2" s="703"/>
      <c r="OSL2" s="703"/>
      <c r="OSM2" s="703"/>
      <c r="OSN2" s="703"/>
      <c r="OSO2" s="703"/>
      <c r="OSP2" s="703"/>
      <c r="OSQ2" s="703"/>
      <c r="OSR2" s="703"/>
      <c r="OSS2" s="703"/>
      <c r="OST2" s="703"/>
      <c r="OSU2" s="703"/>
      <c r="OSV2" s="703"/>
      <c r="OSW2" s="703"/>
      <c r="OSX2" s="703"/>
      <c r="OSY2" s="703"/>
      <c r="OSZ2" s="703"/>
      <c r="OTA2" s="703"/>
      <c r="OTB2" s="703"/>
      <c r="OTC2" s="703"/>
      <c r="OTD2" s="703"/>
      <c r="OTE2" s="703"/>
      <c r="OTF2" s="703"/>
      <c r="OTG2" s="703"/>
      <c r="OTH2" s="703"/>
      <c r="OTI2" s="703"/>
      <c r="OTJ2" s="703"/>
      <c r="OTK2" s="703"/>
      <c r="OTL2" s="703"/>
      <c r="OTM2" s="703"/>
      <c r="OTN2" s="703"/>
      <c r="OTO2" s="703"/>
      <c r="OTP2" s="703"/>
      <c r="OTQ2" s="703"/>
      <c r="OTR2" s="703"/>
      <c r="OTS2" s="703"/>
      <c r="OTT2" s="703"/>
      <c r="OTU2" s="703"/>
      <c r="OTV2" s="703"/>
      <c r="OTW2" s="703"/>
      <c r="OTX2" s="703"/>
      <c r="OTY2" s="703"/>
      <c r="OTZ2" s="703"/>
      <c r="OUA2" s="703"/>
      <c r="OUB2" s="703"/>
      <c r="OUC2" s="703"/>
      <c r="OUD2" s="703"/>
      <c r="OUE2" s="703"/>
      <c r="OUF2" s="703"/>
      <c r="OUG2" s="703"/>
      <c r="OUH2" s="703"/>
      <c r="OUI2" s="703"/>
      <c r="OUJ2" s="703"/>
      <c r="OUK2" s="703"/>
      <c r="OUL2" s="703"/>
      <c r="OUM2" s="703"/>
      <c r="OUN2" s="703"/>
      <c r="OUO2" s="703"/>
      <c r="OUP2" s="703"/>
      <c r="OUQ2" s="703"/>
      <c r="OUR2" s="703"/>
      <c r="OUS2" s="703"/>
      <c r="OUT2" s="703"/>
      <c r="OUU2" s="703"/>
      <c r="OUV2" s="703"/>
      <c r="OUW2" s="703"/>
      <c r="OUX2" s="703"/>
      <c r="OUY2" s="703"/>
      <c r="OUZ2" s="703"/>
      <c r="OVA2" s="703"/>
      <c r="OVB2" s="703"/>
      <c r="OVC2" s="703"/>
      <c r="OVD2" s="703"/>
      <c r="OVE2" s="703"/>
      <c r="OVF2" s="703"/>
      <c r="OVG2" s="703"/>
      <c r="OVH2" s="703"/>
      <c r="OVI2" s="703"/>
      <c r="OVJ2" s="703"/>
      <c r="OVK2" s="703"/>
      <c r="OVL2" s="703"/>
      <c r="OVM2" s="703"/>
      <c r="OVN2" s="703"/>
      <c r="OVO2" s="703"/>
      <c r="OVP2" s="703"/>
      <c r="OVQ2" s="703"/>
      <c r="OVR2" s="703"/>
      <c r="OVS2" s="703"/>
      <c r="OVT2" s="703"/>
      <c r="OVU2" s="703"/>
      <c r="OVV2" s="703"/>
      <c r="OVW2" s="703"/>
      <c r="OVX2" s="703"/>
      <c r="OVY2" s="703"/>
      <c r="OVZ2" s="703"/>
      <c r="OWA2" s="703"/>
      <c r="OWB2" s="703"/>
      <c r="OWC2" s="703"/>
      <c r="OWD2" s="703"/>
      <c r="OWE2" s="703"/>
      <c r="OWF2" s="703"/>
      <c r="OWG2" s="703"/>
      <c r="OWH2" s="703"/>
      <c r="OWI2" s="703"/>
      <c r="OWJ2" s="703"/>
      <c r="OWK2" s="703"/>
      <c r="OWL2" s="703"/>
      <c r="OWM2" s="703"/>
      <c r="OWN2" s="703"/>
      <c r="OWO2" s="703"/>
      <c r="OWP2" s="703"/>
      <c r="OWQ2" s="703"/>
      <c r="OWR2" s="703"/>
      <c r="OWS2" s="703"/>
      <c r="OWT2" s="703"/>
      <c r="OWU2" s="703"/>
      <c r="OWV2" s="703"/>
      <c r="OWW2" s="703"/>
      <c r="OWX2" s="703"/>
      <c r="OWY2" s="703"/>
      <c r="OWZ2" s="703"/>
      <c r="OXA2" s="703"/>
      <c r="OXB2" s="703"/>
      <c r="OXC2" s="703"/>
      <c r="OXD2" s="703"/>
      <c r="OXE2" s="703"/>
      <c r="OXF2" s="703"/>
      <c r="OXG2" s="703"/>
      <c r="OXH2" s="703"/>
      <c r="OXI2" s="703"/>
      <c r="OXJ2" s="703"/>
      <c r="OXK2" s="703"/>
      <c r="OXL2" s="703"/>
      <c r="OXM2" s="703"/>
      <c r="OXN2" s="703"/>
      <c r="OXO2" s="703"/>
      <c r="OXP2" s="703"/>
      <c r="OXQ2" s="703"/>
      <c r="OXR2" s="703"/>
      <c r="OXS2" s="703"/>
      <c r="OXT2" s="703"/>
      <c r="OXU2" s="703"/>
      <c r="OXV2" s="703"/>
      <c r="OXW2" s="703"/>
      <c r="OXX2" s="703"/>
      <c r="OXY2" s="703"/>
      <c r="OXZ2" s="703"/>
      <c r="OYA2" s="703"/>
      <c r="OYB2" s="703"/>
      <c r="OYC2" s="703"/>
      <c r="OYD2" s="703"/>
      <c r="OYE2" s="703"/>
      <c r="OYF2" s="703"/>
      <c r="OYG2" s="703"/>
      <c r="OYH2" s="703"/>
      <c r="OYI2" s="703"/>
      <c r="OYJ2" s="703"/>
      <c r="OYK2" s="703"/>
      <c r="OYL2" s="703"/>
      <c r="OYM2" s="703"/>
      <c r="OYN2" s="703"/>
      <c r="OYO2" s="703"/>
      <c r="OYP2" s="703"/>
      <c r="OYQ2" s="703"/>
      <c r="OYR2" s="703"/>
      <c r="OYS2" s="703"/>
      <c r="OYT2" s="703"/>
      <c r="OYU2" s="703"/>
      <c r="OYV2" s="703"/>
      <c r="OYW2" s="703"/>
      <c r="OYX2" s="703"/>
      <c r="OYY2" s="703"/>
      <c r="OYZ2" s="703"/>
      <c r="OZA2" s="703"/>
      <c r="OZB2" s="703"/>
      <c r="OZC2" s="703"/>
      <c r="OZD2" s="703"/>
      <c r="OZE2" s="703"/>
      <c r="OZF2" s="703"/>
      <c r="OZG2" s="703"/>
      <c r="OZH2" s="703"/>
      <c r="OZI2" s="703"/>
      <c r="OZJ2" s="703"/>
      <c r="OZK2" s="703"/>
      <c r="OZL2" s="703"/>
      <c r="OZM2" s="703"/>
      <c r="OZN2" s="703"/>
      <c r="OZO2" s="703"/>
      <c r="OZP2" s="703"/>
      <c r="OZQ2" s="703"/>
      <c r="OZR2" s="703"/>
      <c r="OZS2" s="703"/>
      <c r="OZT2" s="703"/>
      <c r="OZU2" s="703"/>
      <c r="OZV2" s="703"/>
      <c r="OZW2" s="703"/>
      <c r="OZX2" s="703"/>
      <c r="OZY2" s="703"/>
      <c r="OZZ2" s="703"/>
      <c r="PAA2" s="703"/>
      <c r="PAB2" s="703"/>
      <c r="PAC2" s="703"/>
      <c r="PAD2" s="703"/>
      <c r="PAE2" s="703"/>
      <c r="PAF2" s="703"/>
      <c r="PAG2" s="703"/>
      <c r="PAH2" s="703"/>
      <c r="PAI2" s="703"/>
      <c r="PAJ2" s="703"/>
      <c r="PAK2" s="703"/>
      <c r="PAL2" s="703"/>
      <c r="PAM2" s="703"/>
      <c r="PAN2" s="703"/>
      <c r="PAO2" s="703"/>
      <c r="PAP2" s="703"/>
      <c r="PAQ2" s="703"/>
      <c r="PAR2" s="703"/>
      <c r="PAS2" s="703"/>
      <c r="PAT2" s="703"/>
      <c r="PAU2" s="703"/>
      <c r="PAV2" s="703"/>
      <c r="PAW2" s="703"/>
      <c r="PAX2" s="703"/>
      <c r="PAY2" s="703"/>
      <c r="PAZ2" s="703"/>
      <c r="PBA2" s="703"/>
      <c r="PBB2" s="703"/>
      <c r="PBC2" s="703"/>
      <c r="PBD2" s="703"/>
      <c r="PBE2" s="703"/>
      <c r="PBF2" s="703"/>
      <c r="PBG2" s="703"/>
      <c r="PBH2" s="703"/>
      <c r="PBI2" s="703"/>
      <c r="PBJ2" s="703"/>
      <c r="PBK2" s="703"/>
      <c r="PBL2" s="703"/>
      <c r="PBM2" s="703"/>
      <c r="PBN2" s="703"/>
      <c r="PBO2" s="703"/>
      <c r="PBP2" s="703"/>
      <c r="PBQ2" s="703"/>
      <c r="PBR2" s="703"/>
      <c r="PBS2" s="703"/>
      <c r="PBT2" s="703"/>
      <c r="PBU2" s="703"/>
      <c r="PBV2" s="703"/>
      <c r="PBW2" s="703"/>
      <c r="PBX2" s="703"/>
      <c r="PBY2" s="703"/>
      <c r="PBZ2" s="703"/>
      <c r="PCA2" s="703"/>
      <c r="PCB2" s="703"/>
      <c r="PCC2" s="703"/>
      <c r="PCD2" s="703"/>
      <c r="PCE2" s="703"/>
      <c r="PCF2" s="703"/>
      <c r="PCG2" s="703"/>
      <c r="PCH2" s="703"/>
      <c r="PCI2" s="703"/>
      <c r="PCJ2" s="703"/>
      <c r="PCK2" s="703"/>
      <c r="PCL2" s="703"/>
      <c r="PCM2" s="703"/>
      <c r="PCN2" s="703"/>
      <c r="PCO2" s="703"/>
      <c r="PCP2" s="703"/>
      <c r="PCQ2" s="703"/>
      <c r="PCR2" s="703"/>
      <c r="PCS2" s="703"/>
      <c r="PCT2" s="703"/>
      <c r="PCU2" s="703"/>
      <c r="PCV2" s="703"/>
      <c r="PCW2" s="703"/>
      <c r="PCX2" s="703"/>
      <c r="PCY2" s="703"/>
      <c r="PCZ2" s="703"/>
      <c r="PDA2" s="703"/>
      <c r="PDB2" s="703"/>
      <c r="PDC2" s="703"/>
      <c r="PDD2" s="703"/>
      <c r="PDE2" s="703"/>
      <c r="PDF2" s="703"/>
      <c r="PDG2" s="703"/>
      <c r="PDH2" s="703"/>
      <c r="PDI2" s="703"/>
      <c r="PDJ2" s="703"/>
      <c r="PDK2" s="703"/>
      <c r="PDL2" s="703"/>
      <c r="PDM2" s="703"/>
      <c r="PDN2" s="703"/>
      <c r="PDO2" s="703"/>
      <c r="PDP2" s="703"/>
      <c r="PDQ2" s="703"/>
      <c r="PDR2" s="703"/>
      <c r="PDS2" s="703"/>
      <c r="PDT2" s="703"/>
      <c r="PDU2" s="703"/>
      <c r="PDV2" s="703"/>
      <c r="PDW2" s="703"/>
      <c r="PDX2" s="703"/>
      <c r="PDY2" s="703"/>
      <c r="PDZ2" s="703"/>
      <c r="PEA2" s="703"/>
      <c r="PEB2" s="703"/>
      <c r="PEC2" s="703"/>
      <c r="PED2" s="703"/>
      <c r="PEE2" s="703"/>
      <c r="PEF2" s="703"/>
      <c r="PEG2" s="703"/>
      <c r="PEH2" s="703"/>
      <c r="PEI2" s="703"/>
      <c r="PEJ2" s="703"/>
      <c r="PEK2" s="703"/>
      <c r="PEL2" s="703"/>
      <c r="PEM2" s="703"/>
      <c r="PEN2" s="703"/>
      <c r="PEO2" s="703"/>
      <c r="PEP2" s="703"/>
      <c r="PEQ2" s="703"/>
      <c r="PER2" s="703"/>
      <c r="PES2" s="703"/>
      <c r="PET2" s="703"/>
      <c r="PEU2" s="703"/>
      <c r="PEV2" s="703"/>
      <c r="PEW2" s="703"/>
      <c r="PEX2" s="703"/>
      <c r="PEY2" s="703"/>
      <c r="PEZ2" s="703"/>
      <c r="PFA2" s="703"/>
      <c r="PFB2" s="703"/>
      <c r="PFC2" s="703"/>
      <c r="PFD2" s="703"/>
      <c r="PFE2" s="703"/>
      <c r="PFF2" s="703"/>
      <c r="PFG2" s="703"/>
      <c r="PFH2" s="703"/>
      <c r="PFI2" s="703"/>
      <c r="PFJ2" s="703"/>
      <c r="PFK2" s="703"/>
      <c r="PFL2" s="703"/>
      <c r="PFM2" s="703"/>
      <c r="PFN2" s="703"/>
      <c r="PFO2" s="703"/>
      <c r="PFP2" s="703"/>
      <c r="PFQ2" s="703"/>
      <c r="PFR2" s="703"/>
      <c r="PFS2" s="703"/>
      <c r="PFT2" s="703"/>
      <c r="PFU2" s="703"/>
      <c r="PFV2" s="703"/>
      <c r="PFW2" s="703"/>
      <c r="PFX2" s="703"/>
      <c r="PFY2" s="703"/>
      <c r="PFZ2" s="703"/>
      <c r="PGA2" s="703"/>
      <c r="PGB2" s="703"/>
      <c r="PGC2" s="703"/>
      <c r="PGD2" s="703"/>
      <c r="PGE2" s="703"/>
      <c r="PGF2" s="703"/>
      <c r="PGG2" s="703"/>
      <c r="PGH2" s="703"/>
      <c r="PGI2" s="703"/>
      <c r="PGJ2" s="703"/>
      <c r="PGK2" s="703"/>
      <c r="PGL2" s="703"/>
      <c r="PGM2" s="703"/>
      <c r="PGN2" s="703"/>
      <c r="PGO2" s="703"/>
      <c r="PGP2" s="703"/>
      <c r="PGQ2" s="703"/>
      <c r="PGR2" s="703"/>
      <c r="PGS2" s="703"/>
      <c r="PGT2" s="703"/>
      <c r="PGU2" s="703"/>
      <c r="PGV2" s="703"/>
      <c r="PGW2" s="703"/>
      <c r="PGX2" s="703"/>
      <c r="PGY2" s="703"/>
      <c r="PGZ2" s="703"/>
      <c r="PHA2" s="703"/>
      <c r="PHB2" s="703"/>
      <c r="PHC2" s="703"/>
      <c r="PHD2" s="703"/>
      <c r="PHE2" s="703"/>
      <c r="PHF2" s="703"/>
      <c r="PHG2" s="703"/>
      <c r="PHH2" s="703"/>
      <c r="PHI2" s="703"/>
      <c r="PHJ2" s="703"/>
      <c r="PHK2" s="703"/>
      <c r="PHL2" s="703"/>
      <c r="PHM2" s="703"/>
      <c r="PHN2" s="703"/>
      <c r="PHO2" s="703"/>
      <c r="PHP2" s="703"/>
      <c r="PHQ2" s="703"/>
      <c r="PHR2" s="703"/>
      <c r="PHS2" s="703"/>
      <c r="PHT2" s="703"/>
      <c r="PHU2" s="703"/>
      <c r="PHV2" s="703"/>
      <c r="PHW2" s="703"/>
      <c r="PHX2" s="703"/>
      <c r="PHY2" s="703"/>
      <c r="PHZ2" s="703"/>
      <c r="PIA2" s="703"/>
      <c r="PIB2" s="703"/>
      <c r="PIC2" s="703"/>
      <c r="PID2" s="703"/>
      <c r="PIE2" s="703"/>
      <c r="PIF2" s="703"/>
      <c r="PIG2" s="703"/>
      <c r="PIH2" s="703"/>
      <c r="PII2" s="703"/>
      <c r="PIJ2" s="703"/>
      <c r="PIK2" s="703"/>
      <c r="PIL2" s="703"/>
      <c r="PIM2" s="703"/>
      <c r="PIN2" s="703"/>
      <c r="PIO2" s="703"/>
      <c r="PIP2" s="703"/>
      <c r="PIQ2" s="703"/>
      <c r="PIR2" s="703"/>
      <c r="PIS2" s="703"/>
      <c r="PIT2" s="703"/>
      <c r="PIU2" s="703"/>
      <c r="PIV2" s="703"/>
      <c r="PIW2" s="703"/>
      <c r="PIX2" s="703"/>
      <c r="PIY2" s="703"/>
      <c r="PIZ2" s="703"/>
      <c r="PJA2" s="703"/>
      <c r="PJB2" s="703"/>
      <c r="PJC2" s="703"/>
      <c r="PJD2" s="703"/>
      <c r="PJE2" s="703"/>
      <c r="PJF2" s="703"/>
      <c r="PJG2" s="703"/>
      <c r="PJH2" s="703"/>
      <c r="PJI2" s="703"/>
      <c r="PJJ2" s="703"/>
      <c r="PJK2" s="703"/>
      <c r="PJL2" s="703"/>
      <c r="PJM2" s="703"/>
      <c r="PJN2" s="703"/>
      <c r="PJO2" s="703"/>
      <c r="PJP2" s="703"/>
      <c r="PJQ2" s="703"/>
      <c r="PJR2" s="703"/>
      <c r="PJS2" s="703"/>
      <c r="PJT2" s="703"/>
      <c r="PJU2" s="703"/>
      <c r="PJV2" s="703"/>
      <c r="PJW2" s="703"/>
      <c r="PJX2" s="703"/>
      <c r="PJY2" s="703"/>
      <c r="PJZ2" s="703"/>
      <c r="PKA2" s="703"/>
      <c r="PKB2" s="703"/>
      <c r="PKC2" s="703"/>
      <c r="PKD2" s="703"/>
      <c r="PKE2" s="703"/>
      <c r="PKF2" s="703"/>
      <c r="PKG2" s="703"/>
      <c r="PKH2" s="703"/>
      <c r="PKI2" s="703"/>
      <c r="PKJ2" s="703"/>
      <c r="PKK2" s="703"/>
      <c r="PKL2" s="703"/>
      <c r="PKM2" s="703"/>
      <c r="PKN2" s="703"/>
      <c r="PKO2" s="703"/>
      <c r="PKP2" s="703"/>
      <c r="PKQ2" s="703"/>
      <c r="PKR2" s="703"/>
      <c r="PKS2" s="703"/>
      <c r="PKT2" s="703"/>
      <c r="PKU2" s="703"/>
      <c r="PKV2" s="703"/>
      <c r="PKW2" s="703"/>
      <c r="PKX2" s="703"/>
      <c r="PKY2" s="703"/>
      <c r="PKZ2" s="703"/>
      <c r="PLA2" s="703"/>
      <c r="PLB2" s="703"/>
      <c r="PLC2" s="703"/>
      <c r="PLD2" s="703"/>
      <c r="PLE2" s="703"/>
      <c r="PLF2" s="703"/>
      <c r="PLG2" s="703"/>
      <c r="PLH2" s="703"/>
      <c r="PLI2" s="703"/>
      <c r="PLJ2" s="703"/>
      <c r="PLK2" s="703"/>
      <c r="PLL2" s="703"/>
      <c r="PLM2" s="703"/>
      <c r="PLN2" s="703"/>
      <c r="PLO2" s="703"/>
      <c r="PLP2" s="703"/>
      <c r="PLQ2" s="703"/>
      <c r="PLR2" s="703"/>
      <c r="PLS2" s="703"/>
      <c r="PLT2" s="703"/>
      <c r="PLU2" s="703"/>
      <c r="PLV2" s="703"/>
      <c r="PLW2" s="703"/>
      <c r="PLX2" s="703"/>
      <c r="PLY2" s="703"/>
      <c r="PLZ2" s="703"/>
      <c r="PMA2" s="703"/>
      <c r="PMB2" s="703"/>
      <c r="PMC2" s="703"/>
      <c r="PMD2" s="703"/>
      <c r="PME2" s="703"/>
      <c r="PMF2" s="703"/>
      <c r="PMG2" s="703"/>
      <c r="PMH2" s="703"/>
      <c r="PMI2" s="703"/>
      <c r="PMJ2" s="703"/>
      <c r="PMK2" s="703"/>
      <c r="PML2" s="703"/>
      <c r="PMM2" s="703"/>
      <c r="PMN2" s="703"/>
      <c r="PMO2" s="703"/>
      <c r="PMP2" s="703"/>
      <c r="PMQ2" s="703"/>
      <c r="PMR2" s="703"/>
      <c r="PMS2" s="703"/>
      <c r="PMT2" s="703"/>
      <c r="PMU2" s="703"/>
      <c r="PMV2" s="703"/>
      <c r="PMW2" s="703"/>
      <c r="PMX2" s="703"/>
      <c r="PMY2" s="703"/>
      <c r="PMZ2" s="703"/>
      <c r="PNA2" s="703"/>
      <c r="PNB2" s="703"/>
      <c r="PNC2" s="703"/>
      <c r="PND2" s="703"/>
      <c r="PNE2" s="703"/>
      <c r="PNF2" s="703"/>
      <c r="PNG2" s="703"/>
      <c r="PNH2" s="703"/>
      <c r="PNI2" s="703"/>
      <c r="PNJ2" s="703"/>
      <c r="PNK2" s="703"/>
      <c r="PNL2" s="703"/>
      <c r="PNM2" s="703"/>
      <c r="PNN2" s="703"/>
      <c r="PNO2" s="703"/>
      <c r="PNP2" s="703"/>
      <c r="PNQ2" s="703"/>
      <c r="PNR2" s="703"/>
      <c r="PNS2" s="703"/>
      <c r="PNT2" s="703"/>
      <c r="PNU2" s="703"/>
      <c r="PNV2" s="703"/>
      <c r="PNW2" s="703"/>
      <c r="PNX2" s="703"/>
      <c r="PNY2" s="703"/>
      <c r="PNZ2" s="703"/>
      <c r="POA2" s="703"/>
      <c r="POB2" s="703"/>
      <c r="POC2" s="703"/>
      <c r="POD2" s="703"/>
      <c r="POE2" s="703"/>
      <c r="POF2" s="703"/>
      <c r="POG2" s="703"/>
      <c r="POH2" s="703"/>
      <c r="POI2" s="703"/>
      <c r="POJ2" s="703"/>
      <c r="POK2" s="703"/>
      <c r="POL2" s="703"/>
      <c r="POM2" s="703"/>
      <c r="PON2" s="703"/>
      <c r="POO2" s="703"/>
      <c r="POP2" s="703"/>
      <c r="POQ2" s="703"/>
      <c r="POR2" s="703"/>
      <c r="POS2" s="703"/>
      <c r="POT2" s="703"/>
      <c r="POU2" s="703"/>
      <c r="POV2" s="703"/>
      <c r="POW2" s="703"/>
      <c r="POX2" s="703"/>
      <c r="POY2" s="703"/>
      <c r="POZ2" s="703"/>
      <c r="PPA2" s="703"/>
      <c r="PPB2" s="703"/>
      <c r="PPC2" s="703"/>
      <c r="PPD2" s="703"/>
      <c r="PPE2" s="703"/>
      <c r="PPF2" s="703"/>
      <c r="PPG2" s="703"/>
      <c r="PPH2" s="703"/>
      <c r="PPI2" s="703"/>
      <c r="PPJ2" s="703"/>
      <c r="PPK2" s="703"/>
      <c r="PPL2" s="703"/>
      <c r="PPM2" s="703"/>
      <c r="PPN2" s="703"/>
      <c r="PPO2" s="703"/>
      <c r="PPP2" s="703"/>
      <c r="PPQ2" s="703"/>
      <c r="PPR2" s="703"/>
      <c r="PPS2" s="703"/>
      <c r="PPT2" s="703"/>
      <c r="PPU2" s="703"/>
      <c r="PPV2" s="703"/>
      <c r="PPW2" s="703"/>
      <c r="PPX2" s="703"/>
      <c r="PPY2" s="703"/>
      <c r="PPZ2" s="703"/>
      <c r="PQA2" s="703"/>
      <c r="PQB2" s="703"/>
      <c r="PQC2" s="703"/>
      <c r="PQD2" s="703"/>
      <c r="PQE2" s="703"/>
      <c r="PQF2" s="703"/>
      <c r="PQG2" s="703"/>
      <c r="PQH2" s="703"/>
      <c r="PQI2" s="703"/>
      <c r="PQJ2" s="703"/>
      <c r="PQK2" s="703"/>
      <c r="PQL2" s="703"/>
      <c r="PQM2" s="703"/>
      <c r="PQN2" s="703"/>
      <c r="PQO2" s="703"/>
      <c r="PQP2" s="703"/>
      <c r="PQQ2" s="703"/>
      <c r="PQR2" s="703"/>
      <c r="PQS2" s="703"/>
      <c r="PQT2" s="703"/>
      <c r="PQU2" s="703"/>
      <c r="PQV2" s="703"/>
      <c r="PQW2" s="703"/>
      <c r="PQX2" s="703"/>
      <c r="PQY2" s="703"/>
      <c r="PQZ2" s="703"/>
      <c r="PRA2" s="703"/>
      <c r="PRB2" s="703"/>
      <c r="PRC2" s="703"/>
      <c r="PRD2" s="703"/>
      <c r="PRE2" s="703"/>
      <c r="PRF2" s="703"/>
      <c r="PRG2" s="703"/>
      <c r="PRH2" s="703"/>
      <c r="PRI2" s="703"/>
      <c r="PRJ2" s="703"/>
      <c r="PRK2" s="703"/>
      <c r="PRL2" s="703"/>
      <c r="PRM2" s="703"/>
      <c r="PRN2" s="703"/>
      <c r="PRO2" s="703"/>
      <c r="PRP2" s="703"/>
      <c r="PRQ2" s="703"/>
      <c r="PRR2" s="703"/>
      <c r="PRS2" s="703"/>
      <c r="PRT2" s="703"/>
      <c r="PRU2" s="703"/>
      <c r="PRV2" s="703"/>
      <c r="PRW2" s="703"/>
      <c r="PRX2" s="703"/>
      <c r="PRY2" s="703"/>
      <c r="PRZ2" s="703"/>
      <c r="PSA2" s="703"/>
      <c r="PSB2" s="703"/>
      <c r="PSC2" s="703"/>
      <c r="PSD2" s="703"/>
      <c r="PSE2" s="703"/>
      <c r="PSF2" s="703"/>
      <c r="PSG2" s="703"/>
      <c r="PSH2" s="703"/>
      <c r="PSI2" s="703"/>
      <c r="PSJ2" s="703"/>
      <c r="PSK2" s="703"/>
      <c r="PSL2" s="703"/>
      <c r="PSM2" s="703"/>
      <c r="PSN2" s="703"/>
      <c r="PSO2" s="703"/>
      <c r="PSP2" s="703"/>
      <c r="PSQ2" s="703"/>
      <c r="PSR2" s="703"/>
      <c r="PSS2" s="703"/>
      <c r="PST2" s="703"/>
      <c r="PSU2" s="703"/>
      <c r="PSV2" s="703"/>
      <c r="PSW2" s="703"/>
      <c r="PSX2" s="703"/>
      <c r="PSY2" s="703"/>
      <c r="PSZ2" s="703"/>
      <c r="PTA2" s="703"/>
      <c r="PTB2" s="703"/>
      <c r="PTC2" s="703"/>
      <c r="PTD2" s="703"/>
      <c r="PTE2" s="703"/>
      <c r="PTF2" s="703"/>
      <c r="PTG2" s="703"/>
      <c r="PTH2" s="703"/>
      <c r="PTI2" s="703"/>
      <c r="PTJ2" s="703"/>
      <c r="PTK2" s="703"/>
      <c r="PTL2" s="703"/>
      <c r="PTM2" s="703"/>
      <c r="PTN2" s="703"/>
      <c r="PTO2" s="703"/>
      <c r="PTP2" s="703"/>
      <c r="PTQ2" s="703"/>
      <c r="PTR2" s="703"/>
      <c r="PTS2" s="703"/>
      <c r="PTT2" s="703"/>
      <c r="PTU2" s="703"/>
      <c r="PTV2" s="703"/>
      <c r="PTW2" s="703"/>
      <c r="PTX2" s="703"/>
      <c r="PTY2" s="703"/>
      <c r="PTZ2" s="703"/>
      <c r="PUA2" s="703"/>
      <c r="PUB2" s="703"/>
      <c r="PUC2" s="703"/>
      <c r="PUD2" s="703"/>
      <c r="PUE2" s="703"/>
      <c r="PUF2" s="703"/>
      <c r="PUG2" s="703"/>
      <c r="PUH2" s="703"/>
      <c r="PUI2" s="703"/>
      <c r="PUJ2" s="703"/>
      <c r="PUK2" s="703"/>
      <c r="PUL2" s="703"/>
      <c r="PUM2" s="703"/>
      <c r="PUN2" s="703"/>
      <c r="PUO2" s="703"/>
      <c r="PUP2" s="703"/>
      <c r="PUQ2" s="703"/>
      <c r="PUR2" s="703"/>
      <c r="PUS2" s="703"/>
      <c r="PUT2" s="703"/>
      <c r="PUU2" s="703"/>
      <c r="PUV2" s="703"/>
      <c r="PUW2" s="703"/>
      <c r="PUX2" s="703"/>
      <c r="PUY2" s="703"/>
      <c r="PUZ2" s="703"/>
      <c r="PVA2" s="703"/>
      <c r="PVB2" s="703"/>
      <c r="PVC2" s="703"/>
      <c r="PVD2" s="703"/>
      <c r="PVE2" s="703"/>
      <c r="PVF2" s="703"/>
      <c r="PVG2" s="703"/>
      <c r="PVH2" s="703"/>
      <c r="PVI2" s="703"/>
      <c r="PVJ2" s="703"/>
      <c r="PVK2" s="703"/>
      <c r="PVL2" s="703"/>
      <c r="PVM2" s="703"/>
      <c r="PVN2" s="703"/>
      <c r="PVO2" s="703"/>
      <c r="PVP2" s="703"/>
      <c r="PVQ2" s="703"/>
      <c r="PVR2" s="703"/>
      <c r="PVS2" s="703"/>
      <c r="PVT2" s="703"/>
      <c r="PVU2" s="703"/>
      <c r="PVV2" s="703"/>
      <c r="PVW2" s="703"/>
      <c r="PVX2" s="703"/>
      <c r="PVY2" s="703"/>
      <c r="PVZ2" s="703"/>
      <c r="PWA2" s="703"/>
      <c r="PWB2" s="703"/>
      <c r="PWC2" s="703"/>
      <c r="PWD2" s="703"/>
      <c r="PWE2" s="703"/>
      <c r="PWF2" s="703"/>
      <c r="PWG2" s="703"/>
      <c r="PWH2" s="703"/>
      <c r="PWI2" s="703"/>
      <c r="PWJ2" s="703"/>
      <c r="PWK2" s="703"/>
      <c r="PWL2" s="703"/>
      <c r="PWM2" s="703"/>
      <c r="PWN2" s="703"/>
      <c r="PWO2" s="703"/>
      <c r="PWP2" s="703"/>
      <c r="PWQ2" s="703"/>
      <c r="PWR2" s="703"/>
      <c r="PWS2" s="703"/>
      <c r="PWT2" s="703"/>
      <c r="PWU2" s="703"/>
      <c r="PWV2" s="703"/>
      <c r="PWW2" s="703"/>
      <c r="PWX2" s="703"/>
      <c r="PWY2" s="703"/>
      <c r="PWZ2" s="703"/>
      <c r="PXA2" s="703"/>
      <c r="PXB2" s="703"/>
      <c r="PXC2" s="703"/>
      <c r="PXD2" s="703"/>
      <c r="PXE2" s="703"/>
      <c r="PXF2" s="703"/>
      <c r="PXG2" s="703"/>
      <c r="PXH2" s="703"/>
      <c r="PXI2" s="703"/>
      <c r="PXJ2" s="703"/>
      <c r="PXK2" s="703"/>
      <c r="PXL2" s="703"/>
      <c r="PXM2" s="703"/>
      <c r="PXN2" s="703"/>
      <c r="PXO2" s="703"/>
      <c r="PXP2" s="703"/>
      <c r="PXQ2" s="703"/>
      <c r="PXR2" s="703"/>
      <c r="PXS2" s="703"/>
      <c r="PXT2" s="703"/>
      <c r="PXU2" s="703"/>
      <c r="PXV2" s="703"/>
      <c r="PXW2" s="703"/>
      <c r="PXX2" s="703"/>
      <c r="PXY2" s="703"/>
      <c r="PXZ2" s="703"/>
      <c r="PYA2" s="703"/>
      <c r="PYB2" s="703"/>
      <c r="PYC2" s="703"/>
      <c r="PYD2" s="703"/>
      <c r="PYE2" s="703"/>
      <c r="PYF2" s="703"/>
      <c r="PYG2" s="703"/>
      <c r="PYH2" s="703"/>
      <c r="PYI2" s="703"/>
      <c r="PYJ2" s="703"/>
      <c r="PYK2" s="703"/>
      <c r="PYL2" s="703"/>
      <c r="PYM2" s="703"/>
      <c r="PYN2" s="703"/>
      <c r="PYO2" s="703"/>
      <c r="PYP2" s="703"/>
      <c r="PYQ2" s="703"/>
      <c r="PYR2" s="703"/>
      <c r="PYS2" s="703"/>
      <c r="PYT2" s="703"/>
      <c r="PYU2" s="703"/>
      <c r="PYV2" s="703"/>
      <c r="PYW2" s="703"/>
      <c r="PYX2" s="703"/>
      <c r="PYY2" s="703"/>
      <c r="PYZ2" s="703"/>
      <c r="PZA2" s="703"/>
      <c r="PZB2" s="703"/>
      <c r="PZC2" s="703"/>
      <c r="PZD2" s="703"/>
      <c r="PZE2" s="703"/>
      <c r="PZF2" s="703"/>
      <c r="PZG2" s="703"/>
      <c r="PZH2" s="703"/>
      <c r="PZI2" s="703"/>
      <c r="PZJ2" s="703"/>
      <c r="PZK2" s="703"/>
      <c r="PZL2" s="703"/>
      <c r="PZM2" s="703"/>
      <c r="PZN2" s="703"/>
      <c r="PZO2" s="703"/>
      <c r="PZP2" s="703"/>
      <c r="PZQ2" s="703"/>
      <c r="PZR2" s="703"/>
      <c r="PZS2" s="703"/>
      <c r="PZT2" s="703"/>
      <c r="PZU2" s="703"/>
      <c r="PZV2" s="703"/>
      <c r="PZW2" s="703"/>
      <c r="PZX2" s="703"/>
      <c r="PZY2" s="703"/>
      <c r="PZZ2" s="703"/>
      <c r="QAA2" s="703"/>
      <c r="QAB2" s="703"/>
      <c r="QAC2" s="703"/>
      <c r="QAD2" s="703"/>
      <c r="QAE2" s="703"/>
      <c r="QAF2" s="703"/>
      <c r="QAG2" s="703"/>
      <c r="QAH2" s="703"/>
      <c r="QAI2" s="703"/>
      <c r="QAJ2" s="703"/>
      <c r="QAK2" s="703"/>
      <c r="QAL2" s="703"/>
      <c r="QAM2" s="703"/>
      <c r="QAN2" s="703"/>
      <c r="QAO2" s="703"/>
      <c r="QAP2" s="703"/>
      <c r="QAQ2" s="703"/>
      <c r="QAR2" s="703"/>
      <c r="QAS2" s="703"/>
      <c r="QAT2" s="703"/>
      <c r="QAU2" s="703"/>
      <c r="QAV2" s="703"/>
      <c r="QAW2" s="703"/>
      <c r="QAX2" s="703"/>
      <c r="QAY2" s="703"/>
      <c r="QAZ2" s="703"/>
      <c r="QBA2" s="703"/>
      <c r="QBB2" s="703"/>
      <c r="QBC2" s="703"/>
      <c r="QBD2" s="703"/>
      <c r="QBE2" s="703"/>
      <c r="QBF2" s="703"/>
      <c r="QBG2" s="703"/>
      <c r="QBH2" s="703"/>
      <c r="QBI2" s="703"/>
      <c r="QBJ2" s="703"/>
      <c r="QBK2" s="703"/>
      <c r="QBL2" s="703"/>
      <c r="QBM2" s="703"/>
      <c r="QBN2" s="703"/>
      <c r="QBO2" s="703"/>
      <c r="QBP2" s="703"/>
      <c r="QBQ2" s="703"/>
      <c r="QBR2" s="703"/>
      <c r="QBS2" s="703"/>
      <c r="QBT2" s="703"/>
      <c r="QBU2" s="703"/>
      <c r="QBV2" s="703"/>
      <c r="QBW2" s="703"/>
      <c r="QBX2" s="703"/>
      <c r="QBY2" s="703"/>
      <c r="QBZ2" s="703"/>
      <c r="QCA2" s="703"/>
      <c r="QCB2" s="703"/>
      <c r="QCC2" s="703"/>
      <c r="QCD2" s="703"/>
      <c r="QCE2" s="703"/>
      <c r="QCF2" s="703"/>
      <c r="QCG2" s="703"/>
      <c r="QCH2" s="703"/>
      <c r="QCI2" s="703"/>
      <c r="QCJ2" s="703"/>
      <c r="QCK2" s="703"/>
      <c r="QCL2" s="703"/>
      <c r="QCM2" s="703"/>
      <c r="QCN2" s="703"/>
      <c r="QCO2" s="703"/>
      <c r="QCP2" s="703"/>
      <c r="QCQ2" s="703"/>
      <c r="QCR2" s="703"/>
      <c r="QCS2" s="703"/>
      <c r="QCT2" s="703"/>
      <c r="QCU2" s="703"/>
      <c r="QCV2" s="703"/>
      <c r="QCW2" s="703"/>
      <c r="QCX2" s="703"/>
      <c r="QCY2" s="703"/>
      <c r="QCZ2" s="703"/>
      <c r="QDA2" s="703"/>
      <c r="QDB2" s="703"/>
      <c r="QDC2" s="703"/>
      <c r="QDD2" s="703"/>
      <c r="QDE2" s="703"/>
      <c r="QDF2" s="703"/>
      <c r="QDG2" s="703"/>
      <c r="QDH2" s="703"/>
      <c r="QDI2" s="703"/>
      <c r="QDJ2" s="703"/>
      <c r="QDK2" s="703"/>
      <c r="QDL2" s="703"/>
      <c r="QDM2" s="703"/>
      <c r="QDN2" s="703"/>
      <c r="QDO2" s="703"/>
      <c r="QDP2" s="703"/>
      <c r="QDQ2" s="703"/>
      <c r="QDR2" s="703"/>
      <c r="QDS2" s="703"/>
      <c r="QDT2" s="703"/>
      <c r="QDU2" s="703"/>
      <c r="QDV2" s="703"/>
      <c r="QDW2" s="703"/>
      <c r="QDX2" s="703"/>
      <c r="QDY2" s="703"/>
      <c r="QDZ2" s="703"/>
      <c r="QEA2" s="703"/>
      <c r="QEB2" s="703"/>
      <c r="QEC2" s="703"/>
      <c r="QED2" s="703"/>
      <c r="QEE2" s="703"/>
      <c r="QEF2" s="703"/>
      <c r="QEG2" s="703"/>
      <c r="QEH2" s="703"/>
      <c r="QEI2" s="703"/>
      <c r="QEJ2" s="703"/>
      <c r="QEK2" s="703"/>
      <c r="QEL2" s="703"/>
      <c r="QEM2" s="703"/>
      <c r="QEN2" s="703"/>
      <c r="QEO2" s="703"/>
      <c r="QEP2" s="703"/>
      <c r="QEQ2" s="703"/>
      <c r="QER2" s="703"/>
      <c r="QES2" s="703"/>
      <c r="QET2" s="703"/>
      <c r="QEU2" s="703"/>
      <c r="QEV2" s="703"/>
      <c r="QEW2" s="703"/>
      <c r="QEX2" s="703"/>
      <c r="QEY2" s="703"/>
      <c r="QEZ2" s="703"/>
      <c r="QFA2" s="703"/>
      <c r="QFB2" s="703"/>
      <c r="QFC2" s="703"/>
      <c r="QFD2" s="703"/>
      <c r="QFE2" s="703"/>
      <c r="QFF2" s="703"/>
      <c r="QFG2" s="703"/>
      <c r="QFH2" s="703"/>
      <c r="QFI2" s="703"/>
      <c r="QFJ2" s="703"/>
      <c r="QFK2" s="703"/>
      <c r="QFL2" s="703"/>
      <c r="QFM2" s="703"/>
      <c r="QFN2" s="703"/>
      <c r="QFO2" s="703"/>
      <c r="QFP2" s="703"/>
      <c r="QFQ2" s="703"/>
      <c r="QFR2" s="703"/>
      <c r="QFS2" s="703"/>
      <c r="QFT2" s="703"/>
      <c r="QFU2" s="703"/>
      <c r="QFV2" s="703"/>
      <c r="QFW2" s="703"/>
      <c r="QFX2" s="703"/>
      <c r="QFY2" s="703"/>
      <c r="QFZ2" s="703"/>
      <c r="QGA2" s="703"/>
      <c r="QGB2" s="703"/>
      <c r="QGC2" s="703"/>
      <c r="QGD2" s="703"/>
      <c r="QGE2" s="703"/>
      <c r="QGF2" s="703"/>
      <c r="QGG2" s="703"/>
      <c r="QGH2" s="703"/>
      <c r="QGI2" s="703"/>
      <c r="QGJ2" s="703"/>
      <c r="QGK2" s="703"/>
      <c r="QGL2" s="703"/>
      <c r="QGM2" s="703"/>
      <c r="QGN2" s="703"/>
      <c r="QGO2" s="703"/>
      <c r="QGP2" s="703"/>
      <c r="QGQ2" s="703"/>
      <c r="QGR2" s="703"/>
      <c r="QGS2" s="703"/>
      <c r="QGT2" s="703"/>
      <c r="QGU2" s="703"/>
      <c r="QGV2" s="703"/>
      <c r="QGW2" s="703"/>
      <c r="QGX2" s="703"/>
      <c r="QGY2" s="703"/>
      <c r="QGZ2" s="703"/>
      <c r="QHA2" s="703"/>
      <c r="QHB2" s="703"/>
      <c r="QHC2" s="703"/>
      <c r="QHD2" s="703"/>
      <c r="QHE2" s="703"/>
      <c r="QHF2" s="703"/>
      <c r="QHG2" s="703"/>
      <c r="QHH2" s="703"/>
      <c r="QHI2" s="703"/>
      <c r="QHJ2" s="703"/>
      <c r="QHK2" s="703"/>
      <c r="QHL2" s="703"/>
      <c r="QHM2" s="703"/>
      <c r="QHN2" s="703"/>
      <c r="QHO2" s="703"/>
      <c r="QHP2" s="703"/>
      <c r="QHQ2" s="703"/>
      <c r="QHR2" s="703"/>
      <c r="QHS2" s="703"/>
      <c r="QHT2" s="703"/>
      <c r="QHU2" s="703"/>
      <c r="QHV2" s="703"/>
      <c r="QHW2" s="703"/>
      <c r="QHX2" s="703"/>
      <c r="QHY2" s="703"/>
      <c r="QHZ2" s="703"/>
      <c r="QIA2" s="703"/>
      <c r="QIB2" s="703"/>
      <c r="QIC2" s="703"/>
      <c r="QID2" s="703"/>
      <c r="QIE2" s="703"/>
      <c r="QIF2" s="703"/>
      <c r="QIG2" s="703"/>
      <c r="QIH2" s="703"/>
      <c r="QII2" s="703"/>
      <c r="QIJ2" s="703"/>
      <c r="QIK2" s="703"/>
      <c r="QIL2" s="703"/>
      <c r="QIM2" s="703"/>
      <c r="QIN2" s="703"/>
      <c r="QIO2" s="703"/>
      <c r="QIP2" s="703"/>
      <c r="QIQ2" s="703"/>
      <c r="QIR2" s="703"/>
      <c r="QIS2" s="703"/>
      <c r="QIT2" s="703"/>
      <c r="QIU2" s="703"/>
      <c r="QIV2" s="703"/>
      <c r="QIW2" s="703"/>
      <c r="QIX2" s="703"/>
      <c r="QIY2" s="703"/>
      <c r="QIZ2" s="703"/>
      <c r="QJA2" s="703"/>
      <c r="QJB2" s="703"/>
      <c r="QJC2" s="703"/>
      <c r="QJD2" s="703"/>
      <c r="QJE2" s="703"/>
      <c r="QJF2" s="703"/>
      <c r="QJG2" s="703"/>
      <c r="QJH2" s="703"/>
      <c r="QJI2" s="703"/>
      <c r="QJJ2" s="703"/>
      <c r="QJK2" s="703"/>
      <c r="QJL2" s="703"/>
      <c r="QJM2" s="703"/>
      <c r="QJN2" s="703"/>
      <c r="QJO2" s="703"/>
      <c r="QJP2" s="703"/>
      <c r="QJQ2" s="703"/>
      <c r="QJR2" s="703"/>
      <c r="QJS2" s="703"/>
      <c r="QJT2" s="703"/>
      <c r="QJU2" s="703"/>
      <c r="QJV2" s="703"/>
      <c r="QJW2" s="703"/>
      <c r="QJX2" s="703"/>
      <c r="QJY2" s="703"/>
      <c r="QJZ2" s="703"/>
      <c r="QKA2" s="703"/>
      <c r="QKB2" s="703"/>
      <c r="QKC2" s="703"/>
      <c r="QKD2" s="703"/>
      <c r="QKE2" s="703"/>
      <c r="QKF2" s="703"/>
      <c r="QKG2" s="703"/>
      <c r="QKH2" s="703"/>
      <c r="QKI2" s="703"/>
      <c r="QKJ2" s="703"/>
      <c r="QKK2" s="703"/>
      <c r="QKL2" s="703"/>
      <c r="QKM2" s="703"/>
      <c r="QKN2" s="703"/>
      <c r="QKO2" s="703"/>
      <c r="QKP2" s="703"/>
      <c r="QKQ2" s="703"/>
      <c r="QKR2" s="703"/>
      <c r="QKS2" s="703"/>
      <c r="QKT2" s="703"/>
      <c r="QKU2" s="703"/>
      <c r="QKV2" s="703"/>
      <c r="QKW2" s="703"/>
      <c r="QKX2" s="703"/>
      <c r="QKY2" s="703"/>
      <c r="QKZ2" s="703"/>
      <c r="QLA2" s="703"/>
      <c r="QLB2" s="703"/>
      <c r="QLC2" s="703"/>
      <c r="QLD2" s="703"/>
      <c r="QLE2" s="703"/>
      <c r="QLF2" s="703"/>
      <c r="QLG2" s="703"/>
      <c r="QLH2" s="703"/>
      <c r="QLI2" s="703"/>
      <c r="QLJ2" s="703"/>
      <c r="QLK2" s="703"/>
      <c r="QLL2" s="703"/>
      <c r="QLM2" s="703"/>
      <c r="QLN2" s="703"/>
      <c r="QLO2" s="703"/>
      <c r="QLP2" s="703"/>
      <c r="QLQ2" s="703"/>
      <c r="QLR2" s="703"/>
      <c r="QLS2" s="703"/>
      <c r="QLT2" s="703"/>
      <c r="QLU2" s="703"/>
      <c r="QLV2" s="703"/>
      <c r="QLW2" s="703"/>
      <c r="QLX2" s="703"/>
      <c r="QLY2" s="703"/>
      <c r="QLZ2" s="703"/>
      <c r="QMA2" s="703"/>
      <c r="QMB2" s="703"/>
      <c r="QMC2" s="703"/>
      <c r="QMD2" s="703"/>
      <c r="QME2" s="703"/>
      <c r="QMF2" s="703"/>
      <c r="QMG2" s="703"/>
      <c r="QMH2" s="703"/>
      <c r="QMI2" s="703"/>
      <c r="QMJ2" s="703"/>
      <c r="QMK2" s="703"/>
      <c r="QML2" s="703"/>
      <c r="QMM2" s="703"/>
      <c r="QMN2" s="703"/>
      <c r="QMO2" s="703"/>
      <c r="QMP2" s="703"/>
      <c r="QMQ2" s="703"/>
      <c r="QMR2" s="703"/>
      <c r="QMS2" s="703"/>
      <c r="QMT2" s="703"/>
      <c r="QMU2" s="703"/>
      <c r="QMV2" s="703"/>
      <c r="QMW2" s="703"/>
      <c r="QMX2" s="703"/>
      <c r="QMY2" s="703"/>
      <c r="QMZ2" s="703"/>
      <c r="QNA2" s="703"/>
      <c r="QNB2" s="703"/>
      <c r="QNC2" s="703"/>
      <c r="QND2" s="703"/>
      <c r="QNE2" s="703"/>
      <c r="QNF2" s="703"/>
      <c r="QNG2" s="703"/>
      <c r="QNH2" s="703"/>
      <c r="QNI2" s="703"/>
      <c r="QNJ2" s="703"/>
      <c r="QNK2" s="703"/>
      <c r="QNL2" s="703"/>
      <c r="QNM2" s="703"/>
      <c r="QNN2" s="703"/>
      <c r="QNO2" s="703"/>
      <c r="QNP2" s="703"/>
      <c r="QNQ2" s="703"/>
      <c r="QNR2" s="703"/>
      <c r="QNS2" s="703"/>
      <c r="QNT2" s="703"/>
      <c r="QNU2" s="703"/>
      <c r="QNV2" s="703"/>
      <c r="QNW2" s="703"/>
      <c r="QNX2" s="703"/>
      <c r="QNY2" s="703"/>
      <c r="QNZ2" s="703"/>
      <c r="QOA2" s="703"/>
      <c r="QOB2" s="703"/>
      <c r="QOC2" s="703"/>
      <c r="QOD2" s="703"/>
      <c r="QOE2" s="703"/>
      <c r="QOF2" s="703"/>
      <c r="QOG2" s="703"/>
      <c r="QOH2" s="703"/>
      <c r="QOI2" s="703"/>
      <c r="QOJ2" s="703"/>
      <c r="QOK2" s="703"/>
      <c r="QOL2" s="703"/>
      <c r="QOM2" s="703"/>
      <c r="QON2" s="703"/>
      <c r="QOO2" s="703"/>
      <c r="QOP2" s="703"/>
      <c r="QOQ2" s="703"/>
      <c r="QOR2" s="703"/>
      <c r="QOS2" s="703"/>
      <c r="QOT2" s="703"/>
      <c r="QOU2" s="703"/>
      <c r="QOV2" s="703"/>
      <c r="QOW2" s="703"/>
      <c r="QOX2" s="703"/>
      <c r="QOY2" s="703"/>
      <c r="QOZ2" s="703"/>
      <c r="QPA2" s="703"/>
      <c r="QPB2" s="703"/>
      <c r="QPC2" s="703"/>
      <c r="QPD2" s="703"/>
      <c r="QPE2" s="703"/>
      <c r="QPF2" s="703"/>
      <c r="QPG2" s="703"/>
      <c r="QPH2" s="703"/>
      <c r="QPI2" s="703"/>
      <c r="QPJ2" s="703"/>
      <c r="QPK2" s="703"/>
      <c r="QPL2" s="703"/>
      <c r="QPM2" s="703"/>
      <c r="QPN2" s="703"/>
      <c r="QPO2" s="703"/>
      <c r="QPP2" s="703"/>
      <c r="QPQ2" s="703"/>
      <c r="QPR2" s="703"/>
      <c r="QPS2" s="703"/>
      <c r="QPT2" s="703"/>
      <c r="QPU2" s="703"/>
      <c r="QPV2" s="703"/>
      <c r="QPW2" s="703"/>
      <c r="QPX2" s="703"/>
      <c r="QPY2" s="703"/>
      <c r="QPZ2" s="703"/>
      <c r="QQA2" s="703"/>
      <c r="QQB2" s="703"/>
      <c r="QQC2" s="703"/>
      <c r="QQD2" s="703"/>
      <c r="QQE2" s="703"/>
      <c r="QQF2" s="703"/>
      <c r="QQG2" s="703"/>
      <c r="QQH2" s="703"/>
      <c r="QQI2" s="703"/>
      <c r="QQJ2" s="703"/>
      <c r="QQK2" s="703"/>
      <c r="QQL2" s="703"/>
      <c r="QQM2" s="703"/>
      <c r="QQN2" s="703"/>
      <c r="QQO2" s="703"/>
      <c r="QQP2" s="703"/>
      <c r="QQQ2" s="703"/>
      <c r="QQR2" s="703"/>
      <c r="QQS2" s="703"/>
      <c r="QQT2" s="703"/>
      <c r="QQU2" s="703"/>
      <c r="QQV2" s="703"/>
      <c r="QQW2" s="703"/>
      <c r="QQX2" s="703"/>
      <c r="QQY2" s="703"/>
      <c r="QQZ2" s="703"/>
      <c r="QRA2" s="703"/>
      <c r="QRB2" s="703"/>
      <c r="QRC2" s="703"/>
      <c r="QRD2" s="703"/>
      <c r="QRE2" s="703"/>
      <c r="QRF2" s="703"/>
      <c r="QRG2" s="703"/>
      <c r="QRH2" s="703"/>
      <c r="QRI2" s="703"/>
      <c r="QRJ2" s="703"/>
      <c r="QRK2" s="703"/>
      <c r="QRL2" s="703"/>
      <c r="QRM2" s="703"/>
      <c r="QRN2" s="703"/>
      <c r="QRO2" s="703"/>
      <c r="QRP2" s="703"/>
      <c r="QRQ2" s="703"/>
      <c r="QRR2" s="703"/>
      <c r="QRS2" s="703"/>
      <c r="QRT2" s="703"/>
      <c r="QRU2" s="703"/>
      <c r="QRV2" s="703"/>
      <c r="QRW2" s="703"/>
      <c r="QRX2" s="703"/>
      <c r="QRY2" s="703"/>
      <c r="QRZ2" s="703"/>
      <c r="QSA2" s="703"/>
      <c r="QSB2" s="703"/>
      <c r="QSC2" s="703"/>
      <c r="QSD2" s="703"/>
      <c r="QSE2" s="703"/>
      <c r="QSF2" s="703"/>
      <c r="QSG2" s="703"/>
      <c r="QSH2" s="703"/>
      <c r="QSI2" s="703"/>
      <c r="QSJ2" s="703"/>
      <c r="QSK2" s="703"/>
      <c r="QSL2" s="703"/>
      <c r="QSM2" s="703"/>
      <c r="QSN2" s="703"/>
      <c r="QSO2" s="703"/>
      <c r="QSP2" s="703"/>
      <c r="QSQ2" s="703"/>
      <c r="QSR2" s="703"/>
      <c r="QSS2" s="703"/>
      <c r="QST2" s="703"/>
      <c r="QSU2" s="703"/>
      <c r="QSV2" s="703"/>
      <c r="QSW2" s="703"/>
      <c r="QSX2" s="703"/>
      <c r="QSY2" s="703"/>
      <c r="QSZ2" s="703"/>
      <c r="QTA2" s="703"/>
      <c r="QTB2" s="703"/>
      <c r="QTC2" s="703"/>
      <c r="QTD2" s="703"/>
      <c r="QTE2" s="703"/>
      <c r="QTF2" s="703"/>
      <c r="QTG2" s="703"/>
      <c r="QTH2" s="703"/>
      <c r="QTI2" s="703"/>
      <c r="QTJ2" s="703"/>
      <c r="QTK2" s="703"/>
      <c r="QTL2" s="703"/>
      <c r="QTM2" s="703"/>
      <c r="QTN2" s="703"/>
      <c r="QTO2" s="703"/>
      <c r="QTP2" s="703"/>
      <c r="QTQ2" s="703"/>
      <c r="QTR2" s="703"/>
      <c r="QTS2" s="703"/>
      <c r="QTT2" s="703"/>
      <c r="QTU2" s="703"/>
      <c r="QTV2" s="703"/>
      <c r="QTW2" s="703"/>
      <c r="QTX2" s="703"/>
      <c r="QTY2" s="703"/>
      <c r="QTZ2" s="703"/>
      <c r="QUA2" s="703"/>
      <c r="QUB2" s="703"/>
      <c r="QUC2" s="703"/>
      <c r="QUD2" s="703"/>
      <c r="QUE2" s="703"/>
      <c r="QUF2" s="703"/>
      <c r="QUG2" s="703"/>
      <c r="QUH2" s="703"/>
      <c r="QUI2" s="703"/>
      <c r="QUJ2" s="703"/>
      <c r="QUK2" s="703"/>
      <c r="QUL2" s="703"/>
      <c r="QUM2" s="703"/>
      <c r="QUN2" s="703"/>
      <c r="QUO2" s="703"/>
      <c r="QUP2" s="703"/>
      <c r="QUQ2" s="703"/>
      <c r="QUR2" s="703"/>
      <c r="QUS2" s="703"/>
      <c r="QUT2" s="703"/>
      <c r="QUU2" s="703"/>
      <c r="QUV2" s="703"/>
      <c r="QUW2" s="703"/>
      <c r="QUX2" s="703"/>
      <c r="QUY2" s="703"/>
      <c r="QUZ2" s="703"/>
      <c r="QVA2" s="703"/>
      <c r="QVB2" s="703"/>
      <c r="QVC2" s="703"/>
      <c r="QVD2" s="703"/>
      <c r="QVE2" s="703"/>
      <c r="QVF2" s="703"/>
      <c r="QVG2" s="703"/>
      <c r="QVH2" s="703"/>
      <c r="QVI2" s="703"/>
      <c r="QVJ2" s="703"/>
      <c r="QVK2" s="703"/>
      <c r="QVL2" s="703"/>
      <c r="QVM2" s="703"/>
      <c r="QVN2" s="703"/>
      <c r="QVO2" s="703"/>
      <c r="QVP2" s="703"/>
      <c r="QVQ2" s="703"/>
      <c r="QVR2" s="703"/>
      <c r="QVS2" s="703"/>
      <c r="QVT2" s="703"/>
      <c r="QVU2" s="703"/>
      <c r="QVV2" s="703"/>
      <c r="QVW2" s="703"/>
      <c r="QVX2" s="703"/>
      <c r="QVY2" s="703"/>
      <c r="QVZ2" s="703"/>
      <c r="QWA2" s="703"/>
      <c r="QWB2" s="703"/>
      <c r="QWC2" s="703"/>
      <c r="QWD2" s="703"/>
      <c r="QWE2" s="703"/>
      <c r="QWF2" s="703"/>
      <c r="QWG2" s="703"/>
      <c r="QWH2" s="703"/>
      <c r="QWI2" s="703"/>
      <c r="QWJ2" s="703"/>
      <c r="QWK2" s="703"/>
      <c r="QWL2" s="703"/>
      <c r="QWM2" s="703"/>
      <c r="QWN2" s="703"/>
      <c r="QWO2" s="703"/>
      <c r="QWP2" s="703"/>
      <c r="QWQ2" s="703"/>
      <c r="QWR2" s="703"/>
      <c r="QWS2" s="703"/>
      <c r="QWT2" s="703"/>
      <c r="QWU2" s="703"/>
      <c r="QWV2" s="703"/>
      <c r="QWW2" s="703"/>
      <c r="QWX2" s="703"/>
      <c r="QWY2" s="703"/>
      <c r="QWZ2" s="703"/>
      <c r="QXA2" s="703"/>
      <c r="QXB2" s="703"/>
      <c r="QXC2" s="703"/>
      <c r="QXD2" s="703"/>
      <c r="QXE2" s="703"/>
      <c r="QXF2" s="703"/>
      <c r="QXG2" s="703"/>
      <c r="QXH2" s="703"/>
      <c r="QXI2" s="703"/>
      <c r="QXJ2" s="703"/>
      <c r="QXK2" s="703"/>
      <c r="QXL2" s="703"/>
      <c r="QXM2" s="703"/>
      <c r="QXN2" s="703"/>
      <c r="QXO2" s="703"/>
      <c r="QXP2" s="703"/>
      <c r="QXQ2" s="703"/>
      <c r="QXR2" s="703"/>
      <c r="QXS2" s="703"/>
      <c r="QXT2" s="703"/>
      <c r="QXU2" s="703"/>
      <c r="QXV2" s="703"/>
      <c r="QXW2" s="703"/>
      <c r="QXX2" s="703"/>
      <c r="QXY2" s="703"/>
      <c r="QXZ2" s="703"/>
      <c r="QYA2" s="703"/>
      <c r="QYB2" s="703"/>
      <c r="QYC2" s="703"/>
      <c r="QYD2" s="703"/>
      <c r="QYE2" s="703"/>
      <c r="QYF2" s="703"/>
      <c r="QYG2" s="703"/>
      <c r="QYH2" s="703"/>
      <c r="QYI2" s="703"/>
      <c r="QYJ2" s="703"/>
      <c r="QYK2" s="703"/>
      <c r="QYL2" s="703"/>
      <c r="QYM2" s="703"/>
      <c r="QYN2" s="703"/>
      <c r="QYO2" s="703"/>
      <c r="QYP2" s="703"/>
      <c r="QYQ2" s="703"/>
      <c r="QYR2" s="703"/>
      <c r="QYS2" s="703"/>
      <c r="QYT2" s="703"/>
      <c r="QYU2" s="703"/>
      <c r="QYV2" s="703"/>
      <c r="QYW2" s="703"/>
      <c r="QYX2" s="703"/>
      <c r="QYY2" s="703"/>
      <c r="QYZ2" s="703"/>
      <c r="QZA2" s="703"/>
      <c r="QZB2" s="703"/>
      <c r="QZC2" s="703"/>
      <c r="QZD2" s="703"/>
      <c r="QZE2" s="703"/>
      <c r="QZF2" s="703"/>
      <c r="QZG2" s="703"/>
      <c r="QZH2" s="703"/>
      <c r="QZI2" s="703"/>
      <c r="QZJ2" s="703"/>
      <c r="QZK2" s="703"/>
      <c r="QZL2" s="703"/>
      <c r="QZM2" s="703"/>
      <c r="QZN2" s="703"/>
      <c r="QZO2" s="703"/>
      <c r="QZP2" s="703"/>
      <c r="QZQ2" s="703"/>
      <c r="QZR2" s="703"/>
      <c r="QZS2" s="703"/>
      <c r="QZT2" s="703"/>
      <c r="QZU2" s="703"/>
      <c r="QZV2" s="703"/>
      <c r="QZW2" s="703"/>
      <c r="QZX2" s="703"/>
      <c r="QZY2" s="703"/>
      <c r="QZZ2" s="703"/>
      <c r="RAA2" s="703"/>
      <c r="RAB2" s="703"/>
      <c r="RAC2" s="703"/>
      <c r="RAD2" s="703"/>
      <c r="RAE2" s="703"/>
      <c r="RAF2" s="703"/>
      <c r="RAG2" s="703"/>
      <c r="RAH2" s="703"/>
      <c r="RAI2" s="703"/>
      <c r="RAJ2" s="703"/>
      <c r="RAK2" s="703"/>
      <c r="RAL2" s="703"/>
      <c r="RAM2" s="703"/>
      <c r="RAN2" s="703"/>
      <c r="RAO2" s="703"/>
      <c r="RAP2" s="703"/>
      <c r="RAQ2" s="703"/>
      <c r="RAR2" s="703"/>
      <c r="RAS2" s="703"/>
      <c r="RAT2" s="703"/>
      <c r="RAU2" s="703"/>
      <c r="RAV2" s="703"/>
      <c r="RAW2" s="703"/>
      <c r="RAX2" s="703"/>
      <c r="RAY2" s="703"/>
      <c r="RAZ2" s="703"/>
      <c r="RBA2" s="703"/>
      <c r="RBB2" s="703"/>
      <c r="RBC2" s="703"/>
      <c r="RBD2" s="703"/>
      <c r="RBE2" s="703"/>
      <c r="RBF2" s="703"/>
      <c r="RBG2" s="703"/>
      <c r="RBH2" s="703"/>
      <c r="RBI2" s="703"/>
      <c r="RBJ2" s="703"/>
      <c r="RBK2" s="703"/>
      <c r="RBL2" s="703"/>
      <c r="RBM2" s="703"/>
      <c r="RBN2" s="703"/>
      <c r="RBO2" s="703"/>
      <c r="RBP2" s="703"/>
      <c r="RBQ2" s="703"/>
      <c r="RBR2" s="703"/>
      <c r="RBS2" s="703"/>
      <c r="RBT2" s="703"/>
      <c r="RBU2" s="703"/>
      <c r="RBV2" s="703"/>
      <c r="RBW2" s="703"/>
      <c r="RBX2" s="703"/>
      <c r="RBY2" s="703"/>
      <c r="RBZ2" s="703"/>
      <c r="RCA2" s="703"/>
      <c r="RCB2" s="703"/>
      <c r="RCC2" s="703"/>
      <c r="RCD2" s="703"/>
      <c r="RCE2" s="703"/>
      <c r="RCF2" s="703"/>
      <c r="RCG2" s="703"/>
      <c r="RCH2" s="703"/>
      <c r="RCI2" s="703"/>
      <c r="RCJ2" s="703"/>
      <c r="RCK2" s="703"/>
      <c r="RCL2" s="703"/>
      <c r="RCM2" s="703"/>
      <c r="RCN2" s="703"/>
      <c r="RCO2" s="703"/>
      <c r="RCP2" s="703"/>
      <c r="RCQ2" s="703"/>
      <c r="RCR2" s="703"/>
      <c r="RCS2" s="703"/>
      <c r="RCT2" s="703"/>
      <c r="RCU2" s="703"/>
      <c r="RCV2" s="703"/>
      <c r="RCW2" s="703"/>
      <c r="RCX2" s="703"/>
      <c r="RCY2" s="703"/>
      <c r="RCZ2" s="703"/>
      <c r="RDA2" s="703"/>
      <c r="RDB2" s="703"/>
      <c r="RDC2" s="703"/>
      <c r="RDD2" s="703"/>
      <c r="RDE2" s="703"/>
      <c r="RDF2" s="703"/>
      <c r="RDG2" s="703"/>
      <c r="RDH2" s="703"/>
      <c r="RDI2" s="703"/>
      <c r="RDJ2" s="703"/>
      <c r="RDK2" s="703"/>
      <c r="RDL2" s="703"/>
      <c r="RDM2" s="703"/>
      <c r="RDN2" s="703"/>
      <c r="RDO2" s="703"/>
      <c r="RDP2" s="703"/>
      <c r="RDQ2" s="703"/>
      <c r="RDR2" s="703"/>
      <c r="RDS2" s="703"/>
      <c r="RDT2" s="703"/>
      <c r="RDU2" s="703"/>
      <c r="RDV2" s="703"/>
      <c r="RDW2" s="703"/>
      <c r="RDX2" s="703"/>
      <c r="RDY2" s="703"/>
      <c r="RDZ2" s="703"/>
      <c r="REA2" s="703"/>
      <c r="REB2" s="703"/>
      <c r="REC2" s="703"/>
      <c r="RED2" s="703"/>
      <c r="REE2" s="703"/>
      <c r="REF2" s="703"/>
      <c r="REG2" s="703"/>
      <c r="REH2" s="703"/>
      <c r="REI2" s="703"/>
      <c r="REJ2" s="703"/>
      <c r="REK2" s="703"/>
      <c r="REL2" s="703"/>
      <c r="REM2" s="703"/>
      <c r="REN2" s="703"/>
      <c r="REO2" s="703"/>
      <c r="REP2" s="703"/>
      <c r="REQ2" s="703"/>
      <c r="RER2" s="703"/>
      <c r="RES2" s="703"/>
      <c r="RET2" s="703"/>
      <c r="REU2" s="703"/>
      <c r="REV2" s="703"/>
      <c r="REW2" s="703"/>
      <c r="REX2" s="703"/>
      <c r="REY2" s="703"/>
      <c r="REZ2" s="703"/>
      <c r="RFA2" s="703"/>
      <c r="RFB2" s="703"/>
      <c r="RFC2" s="703"/>
      <c r="RFD2" s="703"/>
      <c r="RFE2" s="703"/>
      <c r="RFF2" s="703"/>
      <c r="RFG2" s="703"/>
      <c r="RFH2" s="703"/>
      <c r="RFI2" s="703"/>
      <c r="RFJ2" s="703"/>
      <c r="RFK2" s="703"/>
      <c r="RFL2" s="703"/>
      <c r="RFM2" s="703"/>
      <c r="RFN2" s="703"/>
      <c r="RFO2" s="703"/>
      <c r="RFP2" s="703"/>
      <c r="RFQ2" s="703"/>
      <c r="RFR2" s="703"/>
      <c r="RFS2" s="703"/>
      <c r="RFT2" s="703"/>
      <c r="RFU2" s="703"/>
      <c r="RFV2" s="703"/>
      <c r="RFW2" s="703"/>
      <c r="RFX2" s="703"/>
      <c r="RFY2" s="703"/>
      <c r="RFZ2" s="703"/>
      <c r="RGA2" s="703"/>
      <c r="RGB2" s="703"/>
      <c r="RGC2" s="703"/>
      <c r="RGD2" s="703"/>
      <c r="RGE2" s="703"/>
      <c r="RGF2" s="703"/>
      <c r="RGG2" s="703"/>
      <c r="RGH2" s="703"/>
      <c r="RGI2" s="703"/>
      <c r="RGJ2" s="703"/>
      <c r="RGK2" s="703"/>
      <c r="RGL2" s="703"/>
      <c r="RGM2" s="703"/>
      <c r="RGN2" s="703"/>
      <c r="RGO2" s="703"/>
      <c r="RGP2" s="703"/>
      <c r="RGQ2" s="703"/>
      <c r="RGR2" s="703"/>
      <c r="RGS2" s="703"/>
      <c r="RGT2" s="703"/>
      <c r="RGU2" s="703"/>
      <c r="RGV2" s="703"/>
      <c r="RGW2" s="703"/>
      <c r="RGX2" s="703"/>
      <c r="RGY2" s="703"/>
      <c r="RGZ2" s="703"/>
      <c r="RHA2" s="703"/>
      <c r="RHB2" s="703"/>
      <c r="RHC2" s="703"/>
      <c r="RHD2" s="703"/>
      <c r="RHE2" s="703"/>
      <c r="RHF2" s="703"/>
      <c r="RHG2" s="703"/>
      <c r="RHH2" s="703"/>
      <c r="RHI2" s="703"/>
      <c r="RHJ2" s="703"/>
      <c r="RHK2" s="703"/>
      <c r="RHL2" s="703"/>
      <c r="RHM2" s="703"/>
      <c r="RHN2" s="703"/>
      <c r="RHO2" s="703"/>
      <c r="RHP2" s="703"/>
      <c r="RHQ2" s="703"/>
      <c r="RHR2" s="703"/>
      <c r="RHS2" s="703"/>
      <c r="RHT2" s="703"/>
      <c r="RHU2" s="703"/>
      <c r="RHV2" s="703"/>
      <c r="RHW2" s="703"/>
      <c r="RHX2" s="703"/>
      <c r="RHY2" s="703"/>
      <c r="RHZ2" s="703"/>
      <c r="RIA2" s="703"/>
      <c r="RIB2" s="703"/>
      <c r="RIC2" s="703"/>
      <c r="RID2" s="703"/>
      <c r="RIE2" s="703"/>
      <c r="RIF2" s="703"/>
      <c r="RIG2" s="703"/>
      <c r="RIH2" s="703"/>
      <c r="RII2" s="703"/>
      <c r="RIJ2" s="703"/>
      <c r="RIK2" s="703"/>
      <c r="RIL2" s="703"/>
      <c r="RIM2" s="703"/>
      <c r="RIN2" s="703"/>
      <c r="RIO2" s="703"/>
      <c r="RIP2" s="703"/>
      <c r="RIQ2" s="703"/>
      <c r="RIR2" s="703"/>
      <c r="RIS2" s="703"/>
      <c r="RIT2" s="703"/>
      <c r="RIU2" s="703"/>
      <c r="RIV2" s="703"/>
      <c r="RIW2" s="703"/>
      <c r="RIX2" s="703"/>
      <c r="RIY2" s="703"/>
      <c r="RIZ2" s="703"/>
      <c r="RJA2" s="703"/>
      <c r="RJB2" s="703"/>
      <c r="RJC2" s="703"/>
      <c r="RJD2" s="703"/>
      <c r="RJE2" s="703"/>
      <c r="RJF2" s="703"/>
      <c r="RJG2" s="703"/>
      <c r="RJH2" s="703"/>
      <c r="RJI2" s="703"/>
      <c r="RJJ2" s="703"/>
      <c r="RJK2" s="703"/>
      <c r="RJL2" s="703"/>
      <c r="RJM2" s="703"/>
      <c r="RJN2" s="703"/>
      <c r="RJO2" s="703"/>
      <c r="RJP2" s="703"/>
      <c r="RJQ2" s="703"/>
      <c r="RJR2" s="703"/>
      <c r="RJS2" s="703"/>
      <c r="RJT2" s="703"/>
      <c r="RJU2" s="703"/>
      <c r="RJV2" s="703"/>
      <c r="RJW2" s="703"/>
      <c r="RJX2" s="703"/>
      <c r="RJY2" s="703"/>
      <c r="RJZ2" s="703"/>
      <c r="RKA2" s="703"/>
      <c r="RKB2" s="703"/>
      <c r="RKC2" s="703"/>
      <c r="RKD2" s="703"/>
      <c r="RKE2" s="703"/>
      <c r="RKF2" s="703"/>
      <c r="RKG2" s="703"/>
      <c r="RKH2" s="703"/>
      <c r="RKI2" s="703"/>
      <c r="RKJ2" s="703"/>
      <c r="RKK2" s="703"/>
      <c r="RKL2" s="703"/>
      <c r="RKM2" s="703"/>
      <c r="RKN2" s="703"/>
      <c r="RKO2" s="703"/>
      <c r="RKP2" s="703"/>
      <c r="RKQ2" s="703"/>
      <c r="RKR2" s="703"/>
      <c r="RKS2" s="703"/>
      <c r="RKT2" s="703"/>
      <c r="RKU2" s="703"/>
      <c r="RKV2" s="703"/>
      <c r="RKW2" s="703"/>
      <c r="RKX2" s="703"/>
      <c r="RKY2" s="703"/>
      <c r="RKZ2" s="703"/>
      <c r="RLA2" s="703"/>
      <c r="RLB2" s="703"/>
      <c r="RLC2" s="703"/>
      <c r="RLD2" s="703"/>
      <c r="RLE2" s="703"/>
      <c r="RLF2" s="703"/>
      <c r="RLG2" s="703"/>
      <c r="RLH2" s="703"/>
      <c r="RLI2" s="703"/>
      <c r="RLJ2" s="703"/>
      <c r="RLK2" s="703"/>
      <c r="RLL2" s="703"/>
      <c r="RLM2" s="703"/>
      <c r="RLN2" s="703"/>
      <c r="RLO2" s="703"/>
      <c r="RLP2" s="703"/>
      <c r="RLQ2" s="703"/>
      <c r="RLR2" s="703"/>
      <c r="RLS2" s="703"/>
      <c r="RLT2" s="703"/>
      <c r="RLU2" s="703"/>
      <c r="RLV2" s="703"/>
      <c r="RLW2" s="703"/>
      <c r="RLX2" s="703"/>
      <c r="RLY2" s="703"/>
      <c r="RLZ2" s="703"/>
      <c r="RMA2" s="703"/>
      <c r="RMB2" s="703"/>
      <c r="RMC2" s="703"/>
      <c r="RMD2" s="703"/>
      <c r="RME2" s="703"/>
      <c r="RMF2" s="703"/>
      <c r="RMG2" s="703"/>
      <c r="RMH2" s="703"/>
      <c r="RMI2" s="703"/>
      <c r="RMJ2" s="703"/>
      <c r="RMK2" s="703"/>
      <c r="RML2" s="703"/>
      <c r="RMM2" s="703"/>
      <c r="RMN2" s="703"/>
      <c r="RMO2" s="703"/>
      <c r="RMP2" s="703"/>
      <c r="RMQ2" s="703"/>
      <c r="RMR2" s="703"/>
      <c r="RMS2" s="703"/>
      <c r="RMT2" s="703"/>
      <c r="RMU2" s="703"/>
      <c r="RMV2" s="703"/>
      <c r="RMW2" s="703"/>
      <c r="RMX2" s="703"/>
      <c r="RMY2" s="703"/>
      <c r="RMZ2" s="703"/>
      <c r="RNA2" s="703"/>
      <c r="RNB2" s="703"/>
      <c r="RNC2" s="703"/>
      <c r="RND2" s="703"/>
      <c r="RNE2" s="703"/>
      <c r="RNF2" s="703"/>
      <c r="RNG2" s="703"/>
      <c r="RNH2" s="703"/>
      <c r="RNI2" s="703"/>
      <c r="RNJ2" s="703"/>
      <c r="RNK2" s="703"/>
      <c r="RNL2" s="703"/>
      <c r="RNM2" s="703"/>
      <c r="RNN2" s="703"/>
      <c r="RNO2" s="703"/>
      <c r="RNP2" s="703"/>
      <c r="RNQ2" s="703"/>
      <c r="RNR2" s="703"/>
      <c r="RNS2" s="703"/>
      <c r="RNT2" s="703"/>
      <c r="RNU2" s="703"/>
      <c r="RNV2" s="703"/>
      <c r="RNW2" s="703"/>
      <c r="RNX2" s="703"/>
      <c r="RNY2" s="703"/>
      <c r="RNZ2" s="703"/>
      <c r="ROA2" s="703"/>
      <c r="ROB2" s="703"/>
      <c r="ROC2" s="703"/>
      <c r="ROD2" s="703"/>
      <c r="ROE2" s="703"/>
      <c r="ROF2" s="703"/>
      <c r="ROG2" s="703"/>
      <c r="ROH2" s="703"/>
      <c r="ROI2" s="703"/>
      <c r="ROJ2" s="703"/>
      <c r="ROK2" s="703"/>
      <c r="ROL2" s="703"/>
      <c r="ROM2" s="703"/>
      <c r="RON2" s="703"/>
      <c r="ROO2" s="703"/>
      <c r="ROP2" s="703"/>
      <c r="ROQ2" s="703"/>
      <c r="ROR2" s="703"/>
      <c r="ROS2" s="703"/>
      <c r="ROT2" s="703"/>
      <c r="ROU2" s="703"/>
      <c r="ROV2" s="703"/>
      <c r="ROW2" s="703"/>
      <c r="ROX2" s="703"/>
      <c r="ROY2" s="703"/>
      <c r="ROZ2" s="703"/>
      <c r="RPA2" s="703"/>
      <c r="RPB2" s="703"/>
      <c r="RPC2" s="703"/>
      <c r="RPD2" s="703"/>
      <c r="RPE2" s="703"/>
      <c r="RPF2" s="703"/>
      <c r="RPG2" s="703"/>
      <c r="RPH2" s="703"/>
      <c r="RPI2" s="703"/>
      <c r="RPJ2" s="703"/>
      <c r="RPK2" s="703"/>
      <c r="RPL2" s="703"/>
      <c r="RPM2" s="703"/>
      <c r="RPN2" s="703"/>
      <c r="RPO2" s="703"/>
      <c r="RPP2" s="703"/>
      <c r="RPQ2" s="703"/>
      <c r="RPR2" s="703"/>
      <c r="RPS2" s="703"/>
      <c r="RPT2" s="703"/>
      <c r="RPU2" s="703"/>
      <c r="RPV2" s="703"/>
      <c r="RPW2" s="703"/>
      <c r="RPX2" s="703"/>
      <c r="RPY2" s="703"/>
      <c r="RPZ2" s="703"/>
      <c r="RQA2" s="703"/>
      <c r="RQB2" s="703"/>
      <c r="RQC2" s="703"/>
      <c r="RQD2" s="703"/>
      <c r="RQE2" s="703"/>
      <c r="RQF2" s="703"/>
      <c r="RQG2" s="703"/>
      <c r="RQH2" s="703"/>
      <c r="RQI2" s="703"/>
      <c r="RQJ2" s="703"/>
      <c r="RQK2" s="703"/>
      <c r="RQL2" s="703"/>
      <c r="RQM2" s="703"/>
      <c r="RQN2" s="703"/>
      <c r="RQO2" s="703"/>
      <c r="RQP2" s="703"/>
      <c r="RQQ2" s="703"/>
      <c r="RQR2" s="703"/>
      <c r="RQS2" s="703"/>
      <c r="RQT2" s="703"/>
      <c r="RQU2" s="703"/>
      <c r="RQV2" s="703"/>
      <c r="RQW2" s="703"/>
      <c r="RQX2" s="703"/>
      <c r="RQY2" s="703"/>
      <c r="RQZ2" s="703"/>
      <c r="RRA2" s="703"/>
      <c r="RRB2" s="703"/>
      <c r="RRC2" s="703"/>
      <c r="RRD2" s="703"/>
      <c r="RRE2" s="703"/>
      <c r="RRF2" s="703"/>
      <c r="RRG2" s="703"/>
      <c r="RRH2" s="703"/>
      <c r="RRI2" s="703"/>
      <c r="RRJ2" s="703"/>
      <c r="RRK2" s="703"/>
      <c r="RRL2" s="703"/>
      <c r="RRM2" s="703"/>
      <c r="RRN2" s="703"/>
      <c r="RRO2" s="703"/>
      <c r="RRP2" s="703"/>
      <c r="RRQ2" s="703"/>
      <c r="RRR2" s="703"/>
      <c r="RRS2" s="703"/>
      <c r="RRT2" s="703"/>
      <c r="RRU2" s="703"/>
      <c r="RRV2" s="703"/>
      <c r="RRW2" s="703"/>
      <c r="RRX2" s="703"/>
      <c r="RRY2" s="703"/>
      <c r="RRZ2" s="703"/>
      <c r="RSA2" s="703"/>
      <c r="RSB2" s="703"/>
      <c r="RSC2" s="703"/>
      <c r="RSD2" s="703"/>
      <c r="RSE2" s="703"/>
      <c r="RSF2" s="703"/>
      <c r="RSG2" s="703"/>
      <c r="RSH2" s="703"/>
      <c r="RSI2" s="703"/>
      <c r="RSJ2" s="703"/>
      <c r="RSK2" s="703"/>
      <c r="RSL2" s="703"/>
      <c r="RSM2" s="703"/>
      <c r="RSN2" s="703"/>
      <c r="RSO2" s="703"/>
      <c r="RSP2" s="703"/>
      <c r="RSQ2" s="703"/>
      <c r="RSR2" s="703"/>
      <c r="RSS2" s="703"/>
      <c r="RST2" s="703"/>
      <c r="RSU2" s="703"/>
      <c r="RSV2" s="703"/>
      <c r="RSW2" s="703"/>
      <c r="RSX2" s="703"/>
      <c r="RSY2" s="703"/>
      <c r="RSZ2" s="703"/>
      <c r="RTA2" s="703"/>
      <c r="RTB2" s="703"/>
      <c r="RTC2" s="703"/>
      <c r="RTD2" s="703"/>
      <c r="RTE2" s="703"/>
      <c r="RTF2" s="703"/>
      <c r="RTG2" s="703"/>
      <c r="RTH2" s="703"/>
      <c r="RTI2" s="703"/>
      <c r="RTJ2" s="703"/>
      <c r="RTK2" s="703"/>
      <c r="RTL2" s="703"/>
      <c r="RTM2" s="703"/>
      <c r="RTN2" s="703"/>
      <c r="RTO2" s="703"/>
      <c r="RTP2" s="703"/>
      <c r="RTQ2" s="703"/>
      <c r="RTR2" s="703"/>
      <c r="RTS2" s="703"/>
      <c r="RTT2" s="703"/>
      <c r="RTU2" s="703"/>
      <c r="RTV2" s="703"/>
      <c r="RTW2" s="703"/>
      <c r="RTX2" s="703"/>
      <c r="RTY2" s="703"/>
      <c r="RTZ2" s="703"/>
      <c r="RUA2" s="703"/>
      <c r="RUB2" s="703"/>
      <c r="RUC2" s="703"/>
      <c r="RUD2" s="703"/>
      <c r="RUE2" s="703"/>
      <c r="RUF2" s="703"/>
      <c r="RUG2" s="703"/>
      <c r="RUH2" s="703"/>
      <c r="RUI2" s="703"/>
      <c r="RUJ2" s="703"/>
      <c r="RUK2" s="703"/>
      <c r="RUL2" s="703"/>
      <c r="RUM2" s="703"/>
      <c r="RUN2" s="703"/>
      <c r="RUO2" s="703"/>
      <c r="RUP2" s="703"/>
      <c r="RUQ2" s="703"/>
      <c r="RUR2" s="703"/>
      <c r="RUS2" s="703"/>
      <c r="RUT2" s="703"/>
      <c r="RUU2" s="703"/>
      <c r="RUV2" s="703"/>
      <c r="RUW2" s="703"/>
      <c r="RUX2" s="703"/>
      <c r="RUY2" s="703"/>
      <c r="RUZ2" s="703"/>
      <c r="RVA2" s="703"/>
      <c r="RVB2" s="703"/>
      <c r="RVC2" s="703"/>
      <c r="RVD2" s="703"/>
      <c r="RVE2" s="703"/>
      <c r="RVF2" s="703"/>
      <c r="RVG2" s="703"/>
      <c r="RVH2" s="703"/>
      <c r="RVI2" s="703"/>
      <c r="RVJ2" s="703"/>
      <c r="RVK2" s="703"/>
      <c r="RVL2" s="703"/>
      <c r="RVM2" s="703"/>
      <c r="RVN2" s="703"/>
      <c r="RVO2" s="703"/>
      <c r="RVP2" s="703"/>
      <c r="RVQ2" s="703"/>
      <c r="RVR2" s="703"/>
      <c r="RVS2" s="703"/>
      <c r="RVT2" s="703"/>
      <c r="RVU2" s="703"/>
      <c r="RVV2" s="703"/>
      <c r="RVW2" s="703"/>
      <c r="RVX2" s="703"/>
      <c r="RVY2" s="703"/>
      <c r="RVZ2" s="703"/>
      <c r="RWA2" s="703"/>
      <c r="RWB2" s="703"/>
      <c r="RWC2" s="703"/>
      <c r="RWD2" s="703"/>
      <c r="RWE2" s="703"/>
      <c r="RWF2" s="703"/>
      <c r="RWG2" s="703"/>
      <c r="RWH2" s="703"/>
      <c r="RWI2" s="703"/>
      <c r="RWJ2" s="703"/>
      <c r="RWK2" s="703"/>
      <c r="RWL2" s="703"/>
      <c r="RWM2" s="703"/>
      <c r="RWN2" s="703"/>
      <c r="RWO2" s="703"/>
      <c r="RWP2" s="703"/>
      <c r="RWQ2" s="703"/>
      <c r="RWR2" s="703"/>
      <c r="RWS2" s="703"/>
      <c r="RWT2" s="703"/>
      <c r="RWU2" s="703"/>
      <c r="RWV2" s="703"/>
      <c r="RWW2" s="703"/>
      <c r="RWX2" s="703"/>
      <c r="RWY2" s="703"/>
      <c r="RWZ2" s="703"/>
      <c r="RXA2" s="703"/>
      <c r="RXB2" s="703"/>
      <c r="RXC2" s="703"/>
      <c r="RXD2" s="703"/>
      <c r="RXE2" s="703"/>
      <c r="RXF2" s="703"/>
      <c r="RXG2" s="703"/>
      <c r="RXH2" s="703"/>
      <c r="RXI2" s="703"/>
      <c r="RXJ2" s="703"/>
      <c r="RXK2" s="703"/>
      <c r="RXL2" s="703"/>
      <c r="RXM2" s="703"/>
      <c r="RXN2" s="703"/>
      <c r="RXO2" s="703"/>
      <c r="RXP2" s="703"/>
      <c r="RXQ2" s="703"/>
      <c r="RXR2" s="703"/>
      <c r="RXS2" s="703"/>
      <c r="RXT2" s="703"/>
      <c r="RXU2" s="703"/>
      <c r="RXV2" s="703"/>
      <c r="RXW2" s="703"/>
      <c r="RXX2" s="703"/>
      <c r="RXY2" s="703"/>
      <c r="RXZ2" s="703"/>
      <c r="RYA2" s="703"/>
      <c r="RYB2" s="703"/>
      <c r="RYC2" s="703"/>
      <c r="RYD2" s="703"/>
      <c r="RYE2" s="703"/>
      <c r="RYF2" s="703"/>
      <c r="RYG2" s="703"/>
      <c r="RYH2" s="703"/>
      <c r="RYI2" s="703"/>
      <c r="RYJ2" s="703"/>
      <c r="RYK2" s="703"/>
      <c r="RYL2" s="703"/>
      <c r="RYM2" s="703"/>
      <c r="RYN2" s="703"/>
      <c r="RYO2" s="703"/>
      <c r="RYP2" s="703"/>
      <c r="RYQ2" s="703"/>
      <c r="RYR2" s="703"/>
      <c r="RYS2" s="703"/>
      <c r="RYT2" s="703"/>
      <c r="RYU2" s="703"/>
      <c r="RYV2" s="703"/>
      <c r="RYW2" s="703"/>
      <c r="RYX2" s="703"/>
      <c r="RYY2" s="703"/>
      <c r="RYZ2" s="703"/>
      <c r="RZA2" s="703"/>
      <c r="RZB2" s="703"/>
      <c r="RZC2" s="703"/>
      <c r="RZD2" s="703"/>
      <c r="RZE2" s="703"/>
      <c r="RZF2" s="703"/>
      <c r="RZG2" s="703"/>
      <c r="RZH2" s="703"/>
      <c r="RZI2" s="703"/>
      <c r="RZJ2" s="703"/>
      <c r="RZK2" s="703"/>
      <c r="RZL2" s="703"/>
      <c r="RZM2" s="703"/>
      <c r="RZN2" s="703"/>
      <c r="RZO2" s="703"/>
      <c r="RZP2" s="703"/>
      <c r="RZQ2" s="703"/>
      <c r="RZR2" s="703"/>
      <c r="RZS2" s="703"/>
      <c r="RZT2" s="703"/>
      <c r="RZU2" s="703"/>
      <c r="RZV2" s="703"/>
      <c r="RZW2" s="703"/>
      <c r="RZX2" s="703"/>
      <c r="RZY2" s="703"/>
      <c r="RZZ2" s="703"/>
      <c r="SAA2" s="703"/>
      <c r="SAB2" s="703"/>
      <c r="SAC2" s="703"/>
      <c r="SAD2" s="703"/>
      <c r="SAE2" s="703"/>
      <c r="SAF2" s="703"/>
      <c r="SAG2" s="703"/>
      <c r="SAH2" s="703"/>
      <c r="SAI2" s="703"/>
      <c r="SAJ2" s="703"/>
      <c r="SAK2" s="703"/>
      <c r="SAL2" s="703"/>
      <c r="SAM2" s="703"/>
      <c r="SAN2" s="703"/>
      <c r="SAO2" s="703"/>
      <c r="SAP2" s="703"/>
      <c r="SAQ2" s="703"/>
      <c r="SAR2" s="703"/>
      <c r="SAS2" s="703"/>
      <c r="SAT2" s="703"/>
      <c r="SAU2" s="703"/>
      <c r="SAV2" s="703"/>
      <c r="SAW2" s="703"/>
      <c r="SAX2" s="703"/>
      <c r="SAY2" s="703"/>
      <c r="SAZ2" s="703"/>
      <c r="SBA2" s="703"/>
      <c r="SBB2" s="703"/>
      <c r="SBC2" s="703"/>
      <c r="SBD2" s="703"/>
      <c r="SBE2" s="703"/>
      <c r="SBF2" s="703"/>
      <c r="SBG2" s="703"/>
      <c r="SBH2" s="703"/>
      <c r="SBI2" s="703"/>
      <c r="SBJ2" s="703"/>
      <c r="SBK2" s="703"/>
      <c r="SBL2" s="703"/>
      <c r="SBM2" s="703"/>
      <c r="SBN2" s="703"/>
      <c r="SBO2" s="703"/>
      <c r="SBP2" s="703"/>
      <c r="SBQ2" s="703"/>
      <c r="SBR2" s="703"/>
      <c r="SBS2" s="703"/>
      <c r="SBT2" s="703"/>
      <c r="SBU2" s="703"/>
      <c r="SBV2" s="703"/>
      <c r="SBW2" s="703"/>
      <c r="SBX2" s="703"/>
      <c r="SBY2" s="703"/>
      <c r="SBZ2" s="703"/>
      <c r="SCA2" s="703"/>
      <c r="SCB2" s="703"/>
      <c r="SCC2" s="703"/>
      <c r="SCD2" s="703"/>
      <c r="SCE2" s="703"/>
      <c r="SCF2" s="703"/>
      <c r="SCG2" s="703"/>
      <c r="SCH2" s="703"/>
      <c r="SCI2" s="703"/>
      <c r="SCJ2" s="703"/>
      <c r="SCK2" s="703"/>
      <c r="SCL2" s="703"/>
      <c r="SCM2" s="703"/>
      <c r="SCN2" s="703"/>
      <c r="SCO2" s="703"/>
      <c r="SCP2" s="703"/>
      <c r="SCQ2" s="703"/>
      <c r="SCR2" s="703"/>
      <c r="SCS2" s="703"/>
      <c r="SCT2" s="703"/>
      <c r="SCU2" s="703"/>
      <c r="SCV2" s="703"/>
      <c r="SCW2" s="703"/>
      <c r="SCX2" s="703"/>
      <c r="SCY2" s="703"/>
      <c r="SCZ2" s="703"/>
      <c r="SDA2" s="703"/>
      <c r="SDB2" s="703"/>
      <c r="SDC2" s="703"/>
      <c r="SDD2" s="703"/>
      <c r="SDE2" s="703"/>
      <c r="SDF2" s="703"/>
      <c r="SDG2" s="703"/>
      <c r="SDH2" s="703"/>
      <c r="SDI2" s="703"/>
      <c r="SDJ2" s="703"/>
      <c r="SDK2" s="703"/>
      <c r="SDL2" s="703"/>
      <c r="SDM2" s="703"/>
      <c r="SDN2" s="703"/>
      <c r="SDO2" s="703"/>
      <c r="SDP2" s="703"/>
      <c r="SDQ2" s="703"/>
      <c r="SDR2" s="703"/>
      <c r="SDS2" s="703"/>
      <c r="SDT2" s="703"/>
      <c r="SDU2" s="703"/>
      <c r="SDV2" s="703"/>
      <c r="SDW2" s="703"/>
      <c r="SDX2" s="703"/>
      <c r="SDY2" s="703"/>
      <c r="SDZ2" s="703"/>
      <c r="SEA2" s="703"/>
      <c r="SEB2" s="703"/>
      <c r="SEC2" s="703"/>
      <c r="SED2" s="703"/>
      <c r="SEE2" s="703"/>
      <c r="SEF2" s="703"/>
      <c r="SEG2" s="703"/>
      <c r="SEH2" s="703"/>
      <c r="SEI2" s="703"/>
      <c r="SEJ2" s="703"/>
      <c r="SEK2" s="703"/>
      <c r="SEL2" s="703"/>
      <c r="SEM2" s="703"/>
      <c r="SEN2" s="703"/>
      <c r="SEO2" s="703"/>
      <c r="SEP2" s="703"/>
      <c r="SEQ2" s="703"/>
      <c r="SER2" s="703"/>
      <c r="SES2" s="703"/>
      <c r="SET2" s="703"/>
      <c r="SEU2" s="703"/>
      <c r="SEV2" s="703"/>
      <c r="SEW2" s="703"/>
      <c r="SEX2" s="703"/>
      <c r="SEY2" s="703"/>
      <c r="SEZ2" s="703"/>
      <c r="SFA2" s="703"/>
      <c r="SFB2" s="703"/>
      <c r="SFC2" s="703"/>
      <c r="SFD2" s="703"/>
      <c r="SFE2" s="703"/>
      <c r="SFF2" s="703"/>
      <c r="SFG2" s="703"/>
      <c r="SFH2" s="703"/>
      <c r="SFI2" s="703"/>
      <c r="SFJ2" s="703"/>
      <c r="SFK2" s="703"/>
      <c r="SFL2" s="703"/>
      <c r="SFM2" s="703"/>
      <c r="SFN2" s="703"/>
      <c r="SFO2" s="703"/>
      <c r="SFP2" s="703"/>
      <c r="SFQ2" s="703"/>
      <c r="SFR2" s="703"/>
      <c r="SFS2" s="703"/>
      <c r="SFT2" s="703"/>
      <c r="SFU2" s="703"/>
      <c r="SFV2" s="703"/>
      <c r="SFW2" s="703"/>
      <c r="SFX2" s="703"/>
      <c r="SFY2" s="703"/>
      <c r="SFZ2" s="703"/>
      <c r="SGA2" s="703"/>
      <c r="SGB2" s="703"/>
      <c r="SGC2" s="703"/>
      <c r="SGD2" s="703"/>
      <c r="SGE2" s="703"/>
      <c r="SGF2" s="703"/>
      <c r="SGG2" s="703"/>
      <c r="SGH2" s="703"/>
      <c r="SGI2" s="703"/>
      <c r="SGJ2" s="703"/>
      <c r="SGK2" s="703"/>
      <c r="SGL2" s="703"/>
      <c r="SGM2" s="703"/>
      <c r="SGN2" s="703"/>
      <c r="SGO2" s="703"/>
      <c r="SGP2" s="703"/>
      <c r="SGQ2" s="703"/>
      <c r="SGR2" s="703"/>
      <c r="SGS2" s="703"/>
      <c r="SGT2" s="703"/>
      <c r="SGU2" s="703"/>
      <c r="SGV2" s="703"/>
      <c r="SGW2" s="703"/>
      <c r="SGX2" s="703"/>
      <c r="SGY2" s="703"/>
      <c r="SGZ2" s="703"/>
      <c r="SHA2" s="703"/>
      <c r="SHB2" s="703"/>
      <c r="SHC2" s="703"/>
      <c r="SHD2" s="703"/>
      <c r="SHE2" s="703"/>
      <c r="SHF2" s="703"/>
      <c r="SHG2" s="703"/>
      <c r="SHH2" s="703"/>
      <c r="SHI2" s="703"/>
      <c r="SHJ2" s="703"/>
      <c r="SHK2" s="703"/>
      <c r="SHL2" s="703"/>
      <c r="SHM2" s="703"/>
      <c r="SHN2" s="703"/>
      <c r="SHO2" s="703"/>
      <c r="SHP2" s="703"/>
      <c r="SHQ2" s="703"/>
      <c r="SHR2" s="703"/>
      <c r="SHS2" s="703"/>
      <c r="SHT2" s="703"/>
      <c r="SHU2" s="703"/>
      <c r="SHV2" s="703"/>
      <c r="SHW2" s="703"/>
      <c r="SHX2" s="703"/>
      <c r="SHY2" s="703"/>
      <c r="SHZ2" s="703"/>
      <c r="SIA2" s="703"/>
      <c r="SIB2" s="703"/>
      <c r="SIC2" s="703"/>
      <c r="SID2" s="703"/>
      <c r="SIE2" s="703"/>
      <c r="SIF2" s="703"/>
      <c r="SIG2" s="703"/>
      <c r="SIH2" s="703"/>
      <c r="SII2" s="703"/>
      <c r="SIJ2" s="703"/>
      <c r="SIK2" s="703"/>
      <c r="SIL2" s="703"/>
      <c r="SIM2" s="703"/>
      <c r="SIN2" s="703"/>
      <c r="SIO2" s="703"/>
      <c r="SIP2" s="703"/>
      <c r="SIQ2" s="703"/>
      <c r="SIR2" s="703"/>
      <c r="SIS2" s="703"/>
      <c r="SIT2" s="703"/>
      <c r="SIU2" s="703"/>
      <c r="SIV2" s="703"/>
      <c r="SIW2" s="703"/>
      <c r="SIX2" s="703"/>
      <c r="SIY2" s="703"/>
      <c r="SIZ2" s="703"/>
      <c r="SJA2" s="703"/>
      <c r="SJB2" s="703"/>
      <c r="SJC2" s="703"/>
      <c r="SJD2" s="703"/>
      <c r="SJE2" s="703"/>
      <c r="SJF2" s="703"/>
      <c r="SJG2" s="703"/>
      <c r="SJH2" s="703"/>
      <c r="SJI2" s="703"/>
      <c r="SJJ2" s="703"/>
      <c r="SJK2" s="703"/>
      <c r="SJL2" s="703"/>
      <c r="SJM2" s="703"/>
      <c r="SJN2" s="703"/>
      <c r="SJO2" s="703"/>
      <c r="SJP2" s="703"/>
      <c r="SJQ2" s="703"/>
      <c r="SJR2" s="703"/>
      <c r="SJS2" s="703"/>
      <c r="SJT2" s="703"/>
      <c r="SJU2" s="703"/>
      <c r="SJV2" s="703"/>
      <c r="SJW2" s="703"/>
      <c r="SJX2" s="703"/>
      <c r="SJY2" s="703"/>
      <c r="SJZ2" s="703"/>
      <c r="SKA2" s="703"/>
      <c r="SKB2" s="703"/>
      <c r="SKC2" s="703"/>
      <c r="SKD2" s="703"/>
      <c r="SKE2" s="703"/>
      <c r="SKF2" s="703"/>
      <c r="SKG2" s="703"/>
      <c r="SKH2" s="703"/>
      <c r="SKI2" s="703"/>
      <c r="SKJ2" s="703"/>
      <c r="SKK2" s="703"/>
      <c r="SKL2" s="703"/>
      <c r="SKM2" s="703"/>
      <c r="SKN2" s="703"/>
      <c r="SKO2" s="703"/>
      <c r="SKP2" s="703"/>
      <c r="SKQ2" s="703"/>
      <c r="SKR2" s="703"/>
      <c r="SKS2" s="703"/>
      <c r="SKT2" s="703"/>
      <c r="SKU2" s="703"/>
      <c r="SKV2" s="703"/>
      <c r="SKW2" s="703"/>
      <c r="SKX2" s="703"/>
      <c r="SKY2" s="703"/>
      <c r="SKZ2" s="703"/>
      <c r="SLA2" s="703"/>
      <c r="SLB2" s="703"/>
      <c r="SLC2" s="703"/>
      <c r="SLD2" s="703"/>
      <c r="SLE2" s="703"/>
      <c r="SLF2" s="703"/>
      <c r="SLG2" s="703"/>
      <c r="SLH2" s="703"/>
      <c r="SLI2" s="703"/>
      <c r="SLJ2" s="703"/>
      <c r="SLK2" s="703"/>
      <c r="SLL2" s="703"/>
      <c r="SLM2" s="703"/>
      <c r="SLN2" s="703"/>
      <c r="SLO2" s="703"/>
      <c r="SLP2" s="703"/>
      <c r="SLQ2" s="703"/>
      <c r="SLR2" s="703"/>
      <c r="SLS2" s="703"/>
      <c r="SLT2" s="703"/>
      <c r="SLU2" s="703"/>
      <c r="SLV2" s="703"/>
      <c r="SLW2" s="703"/>
      <c r="SLX2" s="703"/>
      <c r="SLY2" s="703"/>
      <c r="SLZ2" s="703"/>
      <c r="SMA2" s="703"/>
      <c r="SMB2" s="703"/>
      <c r="SMC2" s="703"/>
      <c r="SMD2" s="703"/>
      <c r="SME2" s="703"/>
      <c r="SMF2" s="703"/>
      <c r="SMG2" s="703"/>
      <c r="SMH2" s="703"/>
      <c r="SMI2" s="703"/>
      <c r="SMJ2" s="703"/>
      <c r="SMK2" s="703"/>
      <c r="SML2" s="703"/>
      <c r="SMM2" s="703"/>
      <c r="SMN2" s="703"/>
      <c r="SMO2" s="703"/>
      <c r="SMP2" s="703"/>
      <c r="SMQ2" s="703"/>
      <c r="SMR2" s="703"/>
      <c r="SMS2" s="703"/>
      <c r="SMT2" s="703"/>
      <c r="SMU2" s="703"/>
      <c r="SMV2" s="703"/>
      <c r="SMW2" s="703"/>
      <c r="SMX2" s="703"/>
      <c r="SMY2" s="703"/>
      <c r="SMZ2" s="703"/>
      <c r="SNA2" s="703"/>
      <c r="SNB2" s="703"/>
      <c r="SNC2" s="703"/>
      <c r="SND2" s="703"/>
      <c r="SNE2" s="703"/>
      <c r="SNF2" s="703"/>
      <c r="SNG2" s="703"/>
      <c r="SNH2" s="703"/>
      <c r="SNI2" s="703"/>
      <c r="SNJ2" s="703"/>
      <c r="SNK2" s="703"/>
      <c r="SNL2" s="703"/>
      <c r="SNM2" s="703"/>
      <c r="SNN2" s="703"/>
      <c r="SNO2" s="703"/>
      <c r="SNP2" s="703"/>
      <c r="SNQ2" s="703"/>
      <c r="SNR2" s="703"/>
      <c r="SNS2" s="703"/>
      <c r="SNT2" s="703"/>
      <c r="SNU2" s="703"/>
      <c r="SNV2" s="703"/>
      <c r="SNW2" s="703"/>
      <c r="SNX2" s="703"/>
      <c r="SNY2" s="703"/>
      <c r="SNZ2" s="703"/>
      <c r="SOA2" s="703"/>
      <c r="SOB2" s="703"/>
      <c r="SOC2" s="703"/>
      <c r="SOD2" s="703"/>
      <c r="SOE2" s="703"/>
      <c r="SOF2" s="703"/>
      <c r="SOG2" s="703"/>
      <c r="SOH2" s="703"/>
      <c r="SOI2" s="703"/>
      <c r="SOJ2" s="703"/>
      <c r="SOK2" s="703"/>
      <c r="SOL2" s="703"/>
      <c r="SOM2" s="703"/>
      <c r="SON2" s="703"/>
      <c r="SOO2" s="703"/>
      <c r="SOP2" s="703"/>
      <c r="SOQ2" s="703"/>
      <c r="SOR2" s="703"/>
      <c r="SOS2" s="703"/>
      <c r="SOT2" s="703"/>
      <c r="SOU2" s="703"/>
      <c r="SOV2" s="703"/>
      <c r="SOW2" s="703"/>
      <c r="SOX2" s="703"/>
      <c r="SOY2" s="703"/>
      <c r="SOZ2" s="703"/>
      <c r="SPA2" s="703"/>
      <c r="SPB2" s="703"/>
      <c r="SPC2" s="703"/>
      <c r="SPD2" s="703"/>
      <c r="SPE2" s="703"/>
      <c r="SPF2" s="703"/>
      <c r="SPG2" s="703"/>
      <c r="SPH2" s="703"/>
      <c r="SPI2" s="703"/>
      <c r="SPJ2" s="703"/>
      <c r="SPK2" s="703"/>
      <c r="SPL2" s="703"/>
      <c r="SPM2" s="703"/>
      <c r="SPN2" s="703"/>
      <c r="SPO2" s="703"/>
      <c r="SPP2" s="703"/>
      <c r="SPQ2" s="703"/>
      <c r="SPR2" s="703"/>
      <c r="SPS2" s="703"/>
      <c r="SPT2" s="703"/>
      <c r="SPU2" s="703"/>
      <c r="SPV2" s="703"/>
      <c r="SPW2" s="703"/>
      <c r="SPX2" s="703"/>
      <c r="SPY2" s="703"/>
      <c r="SPZ2" s="703"/>
      <c r="SQA2" s="703"/>
      <c r="SQB2" s="703"/>
      <c r="SQC2" s="703"/>
      <c r="SQD2" s="703"/>
      <c r="SQE2" s="703"/>
      <c r="SQF2" s="703"/>
      <c r="SQG2" s="703"/>
      <c r="SQH2" s="703"/>
      <c r="SQI2" s="703"/>
      <c r="SQJ2" s="703"/>
      <c r="SQK2" s="703"/>
      <c r="SQL2" s="703"/>
      <c r="SQM2" s="703"/>
      <c r="SQN2" s="703"/>
      <c r="SQO2" s="703"/>
      <c r="SQP2" s="703"/>
      <c r="SQQ2" s="703"/>
      <c r="SQR2" s="703"/>
      <c r="SQS2" s="703"/>
      <c r="SQT2" s="703"/>
      <c r="SQU2" s="703"/>
      <c r="SQV2" s="703"/>
      <c r="SQW2" s="703"/>
      <c r="SQX2" s="703"/>
      <c r="SQY2" s="703"/>
      <c r="SQZ2" s="703"/>
      <c r="SRA2" s="703"/>
      <c r="SRB2" s="703"/>
      <c r="SRC2" s="703"/>
      <c r="SRD2" s="703"/>
      <c r="SRE2" s="703"/>
      <c r="SRF2" s="703"/>
      <c r="SRG2" s="703"/>
      <c r="SRH2" s="703"/>
      <c r="SRI2" s="703"/>
      <c r="SRJ2" s="703"/>
      <c r="SRK2" s="703"/>
      <c r="SRL2" s="703"/>
      <c r="SRM2" s="703"/>
      <c r="SRN2" s="703"/>
      <c r="SRO2" s="703"/>
      <c r="SRP2" s="703"/>
      <c r="SRQ2" s="703"/>
      <c r="SRR2" s="703"/>
      <c r="SRS2" s="703"/>
      <c r="SRT2" s="703"/>
      <c r="SRU2" s="703"/>
      <c r="SRV2" s="703"/>
      <c r="SRW2" s="703"/>
      <c r="SRX2" s="703"/>
      <c r="SRY2" s="703"/>
      <c r="SRZ2" s="703"/>
      <c r="SSA2" s="703"/>
      <c r="SSB2" s="703"/>
      <c r="SSC2" s="703"/>
      <c r="SSD2" s="703"/>
      <c r="SSE2" s="703"/>
      <c r="SSF2" s="703"/>
      <c r="SSG2" s="703"/>
      <c r="SSH2" s="703"/>
      <c r="SSI2" s="703"/>
      <c r="SSJ2" s="703"/>
      <c r="SSK2" s="703"/>
      <c r="SSL2" s="703"/>
      <c r="SSM2" s="703"/>
      <c r="SSN2" s="703"/>
      <c r="SSO2" s="703"/>
      <c r="SSP2" s="703"/>
      <c r="SSQ2" s="703"/>
      <c r="SSR2" s="703"/>
      <c r="SSS2" s="703"/>
      <c r="SST2" s="703"/>
      <c r="SSU2" s="703"/>
      <c r="SSV2" s="703"/>
      <c r="SSW2" s="703"/>
      <c r="SSX2" s="703"/>
      <c r="SSY2" s="703"/>
      <c r="SSZ2" s="703"/>
      <c r="STA2" s="703"/>
      <c r="STB2" s="703"/>
      <c r="STC2" s="703"/>
      <c r="STD2" s="703"/>
      <c r="STE2" s="703"/>
      <c r="STF2" s="703"/>
      <c r="STG2" s="703"/>
      <c r="STH2" s="703"/>
      <c r="STI2" s="703"/>
      <c r="STJ2" s="703"/>
      <c r="STK2" s="703"/>
      <c r="STL2" s="703"/>
      <c r="STM2" s="703"/>
      <c r="STN2" s="703"/>
      <c r="STO2" s="703"/>
      <c r="STP2" s="703"/>
      <c r="STQ2" s="703"/>
      <c r="STR2" s="703"/>
      <c r="STS2" s="703"/>
      <c r="STT2" s="703"/>
      <c r="STU2" s="703"/>
      <c r="STV2" s="703"/>
      <c r="STW2" s="703"/>
      <c r="STX2" s="703"/>
      <c r="STY2" s="703"/>
      <c r="STZ2" s="703"/>
      <c r="SUA2" s="703"/>
      <c r="SUB2" s="703"/>
      <c r="SUC2" s="703"/>
      <c r="SUD2" s="703"/>
      <c r="SUE2" s="703"/>
      <c r="SUF2" s="703"/>
      <c r="SUG2" s="703"/>
      <c r="SUH2" s="703"/>
      <c r="SUI2" s="703"/>
      <c r="SUJ2" s="703"/>
      <c r="SUK2" s="703"/>
      <c r="SUL2" s="703"/>
      <c r="SUM2" s="703"/>
      <c r="SUN2" s="703"/>
      <c r="SUO2" s="703"/>
      <c r="SUP2" s="703"/>
      <c r="SUQ2" s="703"/>
      <c r="SUR2" s="703"/>
      <c r="SUS2" s="703"/>
      <c r="SUT2" s="703"/>
      <c r="SUU2" s="703"/>
      <c r="SUV2" s="703"/>
      <c r="SUW2" s="703"/>
      <c r="SUX2" s="703"/>
      <c r="SUY2" s="703"/>
      <c r="SUZ2" s="703"/>
      <c r="SVA2" s="703"/>
      <c r="SVB2" s="703"/>
      <c r="SVC2" s="703"/>
      <c r="SVD2" s="703"/>
      <c r="SVE2" s="703"/>
      <c r="SVF2" s="703"/>
      <c r="SVG2" s="703"/>
      <c r="SVH2" s="703"/>
      <c r="SVI2" s="703"/>
      <c r="SVJ2" s="703"/>
      <c r="SVK2" s="703"/>
      <c r="SVL2" s="703"/>
      <c r="SVM2" s="703"/>
      <c r="SVN2" s="703"/>
      <c r="SVO2" s="703"/>
      <c r="SVP2" s="703"/>
      <c r="SVQ2" s="703"/>
      <c r="SVR2" s="703"/>
      <c r="SVS2" s="703"/>
      <c r="SVT2" s="703"/>
      <c r="SVU2" s="703"/>
      <c r="SVV2" s="703"/>
      <c r="SVW2" s="703"/>
      <c r="SVX2" s="703"/>
      <c r="SVY2" s="703"/>
      <c r="SVZ2" s="703"/>
      <c r="SWA2" s="703"/>
      <c r="SWB2" s="703"/>
      <c r="SWC2" s="703"/>
      <c r="SWD2" s="703"/>
      <c r="SWE2" s="703"/>
      <c r="SWF2" s="703"/>
      <c r="SWG2" s="703"/>
      <c r="SWH2" s="703"/>
      <c r="SWI2" s="703"/>
      <c r="SWJ2" s="703"/>
      <c r="SWK2" s="703"/>
      <c r="SWL2" s="703"/>
      <c r="SWM2" s="703"/>
      <c r="SWN2" s="703"/>
      <c r="SWO2" s="703"/>
      <c r="SWP2" s="703"/>
      <c r="SWQ2" s="703"/>
      <c r="SWR2" s="703"/>
      <c r="SWS2" s="703"/>
      <c r="SWT2" s="703"/>
      <c r="SWU2" s="703"/>
      <c r="SWV2" s="703"/>
      <c r="SWW2" s="703"/>
      <c r="SWX2" s="703"/>
      <c r="SWY2" s="703"/>
      <c r="SWZ2" s="703"/>
      <c r="SXA2" s="703"/>
      <c r="SXB2" s="703"/>
      <c r="SXC2" s="703"/>
      <c r="SXD2" s="703"/>
      <c r="SXE2" s="703"/>
      <c r="SXF2" s="703"/>
      <c r="SXG2" s="703"/>
      <c r="SXH2" s="703"/>
      <c r="SXI2" s="703"/>
      <c r="SXJ2" s="703"/>
      <c r="SXK2" s="703"/>
      <c r="SXL2" s="703"/>
      <c r="SXM2" s="703"/>
      <c r="SXN2" s="703"/>
      <c r="SXO2" s="703"/>
      <c r="SXP2" s="703"/>
      <c r="SXQ2" s="703"/>
      <c r="SXR2" s="703"/>
      <c r="SXS2" s="703"/>
      <c r="SXT2" s="703"/>
      <c r="SXU2" s="703"/>
      <c r="SXV2" s="703"/>
      <c r="SXW2" s="703"/>
      <c r="SXX2" s="703"/>
      <c r="SXY2" s="703"/>
      <c r="SXZ2" s="703"/>
      <c r="SYA2" s="703"/>
      <c r="SYB2" s="703"/>
      <c r="SYC2" s="703"/>
      <c r="SYD2" s="703"/>
      <c r="SYE2" s="703"/>
      <c r="SYF2" s="703"/>
      <c r="SYG2" s="703"/>
      <c r="SYH2" s="703"/>
      <c r="SYI2" s="703"/>
      <c r="SYJ2" s="703"/>
      <c r="SYK2" s="703"/>
      <c r="SYL2" s="703"/>
      <c r="SYM2" s="703"/>
      <c r="SYN2" s="703"/>
      <c r="SYO2" s="703"/>
      <c r="SYP2" s="703"/>
      <c r="SYQ2" s="703"/>
      <c r="SYR2" s="703"/>
      <c r="SYS2" s="703"/>
      <c r="SYT2" s="703"/>
      <c r="SYU2" s="703"/>
      <c r="SYV2" s="703"/>
      <c r="SYW2" s="703"/>
      <c r="SYX2" s="703"/>
      <c r="SYY2" s="703"/>
      <c r="SYZ2" s="703"/>
      <c r="SZA2" s="703"/>
      <c r="SZB2" s="703"/>
      <c r="SZC2" s="703"/>
      <c r="SZD2" s="703"/>
      <c r="SZE2" s="703"/>
      <c r="SZF2" s="703"/>
      <c r="SZG2" s="703"/>
      <c r="SZH2" s="703"/>
      <c r="SZI2" s="703"/>
      <c r="SZJ2" s="703"/>
      <c r="SZK2" s="703"/>
      <c r="SZL2" s="703"/>
      <c r="SZM2" s="703"/>
      <c r="SZN2" s="703"/>
      <c r="SZO2" s="703"/>
      <c r="SZP2" s="703"/>
      <c r="SZQ2" s="703"/>
      <c r="SZR2" s="703"/>
      <c r="SZS2" s="703"/>
      <c r="SZT2" s="703"/>
      <c r="SZU2" s="703"/>
      <c r="SZV2" s="703"/>
      <c r="SZW2" s="703"/>
      <c r="SZX2" s="703"/>
      <c r="SZY2" s="703"/>
      <c r="SZZ2" s="703"/>
      <c r="TAA2" s="703"/>
      <c r="TAB2" s="703"/>
      <c r="TAC2" s="703"/>
      <c r="TAD2" s="703"/>
      <c r="TAE2" s="703"/>
      <c r="TAF2" s="703"/>
      <c r="TAG2" s="703"/>
      <c r="TAH2" s="703"/>
      <c r="TAI2" s="703"/>
      <c r="TAJ2" s="703"/>
      <c r="TAK2" s="703"/>
      <c r="TAL2" s="703"/>
      <c r="TAM2" s="703"/>
      <c r="TAN2" s="703"/>
      <c r="TAO2" s="703"/>
      <c r="TAP2" s="703"/>
      <c r="TAQ2" s="703"/>
      <c r="TAR2" s="703"/>
      <c r="TAS2" s="703"/>
      <c r="TAT2" s="703"/>
      <c r="TAU2" s="703"/>
      <c r="TAV2" s="703"/>
      <c r="TAW2" s="703"/>
      <c r="TAX2" s="703"/>
      <c r="TAY2" s="703"/>
      <c r="TAZ2" s="703"/>
      <c r="TBA2" s="703"/>
      <c r="TBB2" s="703"/>
      <c r="TBC2" s="703"/>
      <c r="TBD2" s="703"/>
      <c r="TBE2" s="703"/>
      <c r="TBF2" s="703"/>
      <c r="TBG2" s="703"/>
      <c r="TBH2" s="703"/>
      <c r="TBI2" s="703"/>
      <c r="TBJ2" s="703"/>
      <c r="TBK2" s="703"/>
      <c r="TBL2" s="703"/>
      <c r="TBM2" s="703"/>
      <c r="TBN2" s="703"/>
      <c r="TBO2" s="703"/>
      <c r="TBP2" s="703"/>
      <c r="TBQ2" s="703"/>
      <c r="TBR2" s="703"/>
      <c r="TBS2" s="703"/>
      <c r="TBT2" s="703"/>
      <c r="TBU2" s="703"/>
      <c r="TBV2" s="703"/>
      <c r="TBW2" s="703"/>
      <c r="TBX2" s="703"/>
      <c r="TBY2" s="703"/>
      <c r="TBZ2" s="703"/>
      <c r="TCA2" s="703"/>
      <c r="TCB2" s="703"/>
      <c r="TCC2" s="703"/>
      <c r="TCD2" s="703"/>
      <c r="TCE2" s="703"/>
      <c r="TCF2" s="703"/>
      <c r="TCG2" s="703"/>
      <c r="TCH2" s="703"/>
      <c r="TCI2" s="703"/>
      <c r="TCJ2" s="703"/>
      <c r="TCK2" s="703"/>
      <c r="TCL2" s="703"/>
      <c r="TCM2" s="703"/>
      <c r="TCN2" s="703"/>
      <c r="TCO2" s="703"/>
      <c r="TCP2" s="703"/>
      <c r="TCQ2" s="703"/>
      <c r="TCR2" s="703"/>
      <c r="TCS2" s="703"/>
      <c r="TCT2" s="703"/>
      <c r="TCU2" s="703"/>
      <c r="TCV2" s="703"/>
      <c r="TCW2" s="703"/>
      <c r="TCX2" s="703"/>
      <c r="TCY2" s="703"/>
      <c r="TCZ2" s="703"/>
      <c r="TDA2" s="703"/>
      <c r="TDB2" s="703"/>
      <c r="TDC2" s="703"/>
      <c r="TDD2" s="703"/>
      <c r="TDE2" s="703"/>
      <c r="TDF2" s="703"/>
      <c r="TDG2" s="703"/>
      <c r="TDH2" s="703"/>
      <c r="TDI2" s="703"/>
      <c r="TDJ2" s="703"/>
      <c r="TDK2" s="703"/>
      <c r="TDL2" s="703"/>
      <c r="TDM2" s="703"/>
      <c r="TDN2" s="703"/>
      <c r="TDO2" s="703"/>
      <c r="TDP2" s="703"/>
      <c r="TDQ2" s="703"/>
      <c r="TDR2" s="703"/>
      <c r="TDS2" s="703"/>
      <c r="TDT2" s="703"/>
      <c r="TDU2" s="703"/>
      <c r="TDV2" s="703"/>
      <c r="TDW2" s="703"/>
      <c r="TDX2" s="703"/>
      <c r="TDY2" s="703"/>
      <c r="TDZ2" s="703"/>
      <c r="TEA2" s="703"/>
      <c r="TEB2" s="703"/>
      <c r="TEC2" s="703"/>
      <c r="TED2" s="703"/>
      <c r="TEE2" s="703"/>
      <c r="TEF2" s="703"/>
      <c r="TEG2" s="703"/>
      <c r="TEH2" s="703"/>
      <c r="TEI2" s="703"/>
      <c r="TEJ2" s="703"/>
      <c r="TEK2" s="703"/>
      <c r="TEL2" s="703"/>
      <c r="TEM2" s="703"/>
      <c r="TEN2" s="703"/>
      <c r="TEO2" s="703"/>
      <c r="TEP2" s="703"/>
      <c r="TEQ2" s="703"/>
      <c r="TER2" s="703"/>
      <c r="TES2" s="703"/>
      <c r="TET2" s="703"/>
      <c r="TEU2" s="703"/>
      <c r="TEV2" s="703"/>
      <c r="TEW2" s="703"/>
      <c r="TEX2" s="703"/>
      <c r="TEY2" s="703"/>
      <c r="TEZ2" s="703"/>
      <c r="TFA2" s="703"/>
      <c r="TFB2" s="703"/>
      <c r="TFC2" s="703"/>
      <c r="TFD2" s="703"/>
      <c r="TFE2" s="703"/>
      <c r="TFF2" s="703"/>
      <c r="TFG2" s="703"/>
      <c r="TFH2" s="703"/>
      <c r="TFI2" s="703"/>
      <c r="TFJ2" s="703"/>
      <c r="TFK2" s="703"/>
      <c r="TFL2" s="703"/>
      <c r="TFM2" s="703"/>
      <c r="TFN2" s="703"/>
      <c r="TFO2" s="703"/>
      <c r="TFP2" s="703"/>
      <c r="TFQ2" s="703"/>
      <c r="TFR2" s="703"/>
      <c r="TFS2" s="703"/>
      <c r="TFT2" s="703"/>
      <c r="TFU2" s="703"/>
      <c r="TFV2" s="703"/>
      <c r="TFW2" s="703"/>
      <c r="TFX2" s="703"/>
      <c r="TFY2" s="703"/>
      <c r="TFZ2" s="703"/>
      <c r="TGA2" s="703"/>
      <c r="TGB2" s="703"/>
      <c r="TGC2" s="703"/>
      <c r="TGD2" s="703"/>
      <c r="TGE2" s="703"/>
      <c r="TGF2" s="703"/>
      <c r="TGG2" s="703"/>
      <c r="TGH2" s="703"/>
      <c r="TGI2" s="703"/>
      <c r="TGJ2" s="703"/>
      <c r="TGK2" s="703"/>
      <c r="TGL2" s="703"/>
      <c r="TGM2" s="703"/>
      <c r="TGN2" s="703"/>
      <c r="TGO2" s="703"/>
      <c r="TGP2" s="703"/>
      <c r="TGQ2" s="703"/>
      <c r="TGR2" s="703"/>
      <c r="TGS2" s="703"/>
      <c r="TGT2" s="703"/>
      <c r="TGU2" s="703"/>
      <c r="TGV2" s="703"/>
      <c r="TGW2" s="703"/>
      <c r="TGX2" s="703"/>
      <c r="TGY2" s="703"/>
      <c r="TGZ2" s="703"/>
      <c r="THA2" s="703"/>
      <c r="THB2" s="703"/>
      <c r="THC2" s="703"/>
      <c r="THD2" s="703"/>
      <c r="THE2" s="703"/>
      <c r="THF2" s="703"/>
      <c r="THG2" s="703"/>
      <c r="THH2" s="703"/>
      <c r="THI2" s="703"/>
      <c r="THJ2" s="703"/>
      <c r="THK2" s="703"/>
      <c r="THL2" s="703"/>
      <c r="THM2" s="703"/>
      <c r="THN2" s="703"/>
      <c r="THO2" s="703"/>
      <c r="THP2" s="703"/>
      <c r="THQ2" s="703"/>
      <c r="THR2" s="703"/>
      <c r="THS2" s="703"/>
      <c r="THT2" s="703"/>
      <c r="THU2" s="703"/>
      <c r="THV2" s="703"/>
      <c r="THW2" s="703"/>
      <c r="THX2" s="703"/>
      <c r="THY2" s="703"/>
      <c r="THZ2" s="703"/>
      <c r="TIA2" s="703"/>
      <c r="TIB2" s="703"/>
      <c r="TIC2" s="703"/>
      <c r="TID2" s="703"/>
      <c r="TIE2" s="703"/>
      <c r="TIF2" s="703"/>
      <c r="TIG2" s="703"/>
      <c r="TIH2" s="703"/>
      <c r="TII2" s="703"/>
      <c r="TIJ2" s="703"/>
      <c r="TIK2" s="703"/>
      <c r="TIL2" s="703"/>
      <c r="TIM2" s="703"/>
      <c r="TIN2" s="703"/>
      <c r="TIO2" s="703"/>
      <c r="TIP2" s="703"/>
      <c r="TIQ2" s="703"/>
      <c r="TIR2" s="703"/>
      <c r="TIS2" s="703"/>
      <c r="TIT2" s="703"/>
      <c r="TIU2" s="703"/>
      <c r="TIV2" s="703"/>
      <c r="TIW2" s="703"/>
      <c r="TIX2" s="703"/>
      <c r="TIY2" s="703"/>
      <c r="TIZ2" s="703"/>
      <c r="TJA2" s="703"/>
      <c r="TJB2" s="703"/>
      <c r="TJC2" s="703"/>
      <c r="TJD2" s="703"/>
      <c r="TJE2" s="703"/>
      <c r="TJF2" s="703"/>
      <c r="TJG2" s="703"/>
      <c r="TJH2" s="703"/>
      <c r="TJI2" s="703"/>
      <c r="TJJ2" s="703"/>
      <c r="TJK2" s="703"/>
      <c r="TJL2" s="703"/>
      <c r="TJM2" s="703"/>
      <c r="TJN2" s="703"/>
      <c r="TJO2" s="703"/>
      <c r="TJP2" s="703"/>
      <c r="TJQ2" s="703"/>
      <c r="TJR2" s="703"/>
      <c r="TJS2" s="703"/>
      <c r="TJT2" s="703"/>
      <c r="TJU2" s="703"/>
      <c r="TJV2" s="703"/>
      <c r="TJW2" s="703"/>
      <c r="TJX2" s="703"/>
      <c r="TJY2" s="703"/>
      <c r="TJZ2" s="703"/>
      <c r="TKA2" s="703"/>
      <c r="TKB2" s="703"/>
      <c r="TKC2" s="703"/>
      <c r="TKD2" s="703"/>
      <c r="TKE2" s="703"/>
      <c r="TKF2" s="703"/>
      <c r="TKG2" s="703"/>
      <c r="TKH2" s="703"/>
      <c r="TKI2" s="703"/>
      <c r="TKJ2" s="703"/>
      <c r="TKK2" s="703"/>
      <c r="TKL2" s="703"/>
      <c r="TKM2" s="703"/>
      <c r="TKN2" s="703"/>
      <c r="TKO2" s="703"/>
      <c r="TKP2" s="703"/>
      <c r="TKQ2" s="703"/>
      <c r="TKR2" s="703"/>
      <c r="TKS2" s="703"/>
      <c r="TKT2" s="703"/>
      <c r="TKU2" s="703"/>
      <c r="TKV2" s="703"/>
      <c r="TKW2" s="703"/>
      <c r="TKX2" s="703"/>
      <c r="TKY2" s="703"/>
      <c r="TKZ2" s="703"/>
      <c r="TLA2" s="703"/>
      <c r="TLB2" s="703"/>
      <c r="TLC2" s="703"/>
      <c r="TLD2" s="703"/>
      <c r="TLE2" s="703"/>
      <c r="TLF2" s="703"/>
      <c r="TLG2" s="703"/>
      <c r="TLH2" s="703"/>
      <c r="TLI2" s="703"/>
      <c r="TLJ2" s="703"/>
      <c r="TLK2" s="703"/>
      <c r="TLL2" s="703"/>
      <c r="TLM2" s="703"/>
      <c r="TLN2" s="703"/>
      <c r="TLO2" s="703"/>
      <c r="TLP2" s="703"/>
      <c r="TLQ2" s="703"/>
      <c r="TLR2" s="703"/>
      <c r="TLS2" s="703"/>
      <c r="TLT2" s="703"/>
      <c r="TLU2" s="703"/>
      <c r="TLV2" s="703"/>
      <c r="TLW2" s="703"/>
      <c r="TLX2" s="703"/>
      <c r="TLY2" s="703"/>
      <c r="TLZ2" s="703"/>
      <c r="TMA2" s="703"/>
      <c r="TMB2" s="703"/>
      <c r="TMC2" s="703"/>
      <c r="TMD2" s="703"/>
      <c r="TME2" s="703"/>
      <c r="TMF2" s="703"/>
      <c r="TMG2" s="703"/>
      <c r="TMH2" s="703"/>
      <c r="TMI2" s="703"/>
      <c r="TMJ2" s="703"/>
      <c r="TMK2" s="703"/>
      <c r="TML2" s="703"/>
      <c r="TMM2" s="703"/>
      <c r="TMN2" s="703"/>
      <c r="TMO2" s="703"/>
      <c r="TMP2" s="703"/>
      <c r="TMQ2" s="703"/>
      <c r="TMR2" s="703"/>
      <c r="TMS2" s="703"/>
      <c r="TMT2" s="703"/>
      <c r="TMU2" s="703"/>
      <c r="TMV2" s="703"/>
      <c r="TMW2" s="703"/>
      <c r="TMX2" s="703"/>
      <c r="TMY2" s="703"/>
      <c r="TMZ2" s="703"/>
      <c r="TNA2" s="703"/>
      <c r="TNB2" s="703"/>
      <c r="TNC2" s="703"/>
      <c r="TND2" s="703"/>
      <c r="TNE2" s="703"/>
      <c r="TNF2" s="703"/>
      <c r="TNG2" s="703"/>
      <c r="TNH2" s="703"/>
      <c r="TNI2" s="703"/>
      <c r="TNJ2" s="703"/>
      <c r="TNK2" s="703"/>
      <c r="TNL2" s="703"/>
      <c r="TNM2" s="703"/>
      <c r="TNN2" s="703"/>
      <c r="TNO2" s="703"/>
      <c r="TNP2" s="703"/>
      <c r="TNQ2" s="703"/>
      <c r="TNR2" s="703"/>
      <c r="TNS2" s="703"/>
      <c r="TNT2" s="703"/>
      <c r="TNU2" s="703"/>
      <c r="TNV2" s="703"/>
      <c r="TNW2" s="703"/>
      <c r="TNX2" s="703"/>
      <c r="TNY2" s="703"/>
      <c r="TNZ2" s="703"/>
      <c r="TOA2" s="703"/>
      <c r="TOB2" s="703"/>
      <c r="TOC2" s="703"/>
      <c r="TOD2" s="703"/>
      <c r="TOE2" s="703"/>
      <c r="TOF2" s="703"/>
      <c r="TOG2" s="703"/>
      <c r="TOH2" s="703"/>
      <c r="TOI2" s="703"/>
      <c r="TOJ2" s="703"/>
      <c r="TOK2" s="703"/>
      <c r="TOL2" s="703"/>
      <c r="TOM2" s="703"/>
      <c r="TON2" s="703"/>
      <c r="TOO2" s="703"/>
      <c r="TOP2" s="703"/>
      <c r="TOQ2" s="703"/>
      <c r="TOR2" s="703"/>
      <c r="TOS2" s="703"/>
      <c r="TOT2" s="703"/>
      <c r="TOU2" s="703"/>
      <c r="TOV2" s="703"/>
      <c r="TOW2" s="703"/>
      <c r="TOX2" s="703"/>
      <c r="TOY2" s="703"/>
      <c r="TOZ2" s="703"/>
      <c r="TPA2" s="703"/>
      <c r="TPB2" s="703"/>
      <c r="TPC2" s="703"/>
      <c r="TPD2" s="703"/>
      <c r="TPE2" s="703"/>
      <c r="TPF2" s="703"/>
      <c r="TPG2" s="703"/>
      <c r="TPH2" s="703"/>
      <c r="TPI2" s="703"/>
      <c r="TPJ2" s="703"/>
      <c r="TPK2" s="703"/>
      <c r="TPL2" s="703"/>
      <c r="TPM2" s="703"/>
      <c r="TPN2" s="703"/>
      <c r="TPO2" s="703"/>
      <c r="TPP2" s="703"/>
      <c r="TPQ2" s="703"/>
      <c r="TPR2" s="703"/>
      <c r="TPS2" s="703"/>
      <c r="TPT2" s="703"/>
      <c r="TPU2" s="703"/>
      <c r="TPV2" s="703"/>
      <c r="TPW2" s="703"/>
      <c r="TPX2" s="703"/>
      <c r="TPY2" s="703"/>
      <c r="TPZ2" s="703"/>
      <c r="TQA2" s="703"/>
      <c r="TQB2" s="703"/>
      <c r="TQC2" s="703"/>
      <c r="TQD2" s="703"/>
      <c r="TQE2" s="703"/>
      <c r="TQF2" s="703"/>
      <c r="TQG2" s="703"/>
      <c r="TQH2" s="703"/>
      <c r="TQI2" s="703"/>
      <c r="TQJ2" s="703"/>
      <c r="TQK2" s="703"/>
      <c r="TQL2" s="703"/>
      <c r="TQM2" s="703"/>
      <c r="TQN2" s="703"/>
      <c r="TQO2" s="703"/>
      <c r="TQP2" s="703"/>
      <c r="TQQ2" s="703"/>
      <c r="TQR2" s="703"/>
      <c r="TQS2" s="703"/>
      <c r="TQT2" s="703"/>
      <c r="TQU2" s="703"/>
      <c r="TQV2" s="703"/>
      <c r="TQW2" s="703"/>
      <c r="TQX2" s="703"/>
      <c r="TQY2" s="703"/>
      <c r="TQZ2" s="703"/>
      <c r="TRA2" s="703"/>
      <c r="TRB2" s="703"/>
      <c r="TRC2" s="703"/>
      <c r="TRD2" s="703"/>
      <c r="TRE2" s="703"/>
      <c r="TRF2" s="703"/>
      <c r="TRG2" s="703"/>
      <c r="TRH2" s="703"/>
      <c r="TRI2" s="703"/>
      <c r="TRJ2" s="703"/>
      <c r="TRK2" s="703"/>
      <c r="TRL2" s="703"/>
      <c r="TRM2" s="703"/>
      <c r="TRN2" s="703"/>
      <c r="TRO2" s="703"/>
      <c r="TRP2" s="703"/>
      <c r="TRQ2" s="703"/>
      <c r="TRR2" s="703"/>
      <c r="TRS2" s="703"/>
      <c r="TRT2" s="703"/>
      <c r="TRU2" s="703"/>
      <c r="TRV2" s="703"/>
      <c r="TRW2" s="703"/>
      <c r="TRX2" s="703"/>
      <c r="TRY2" s="703"/>
      <c r="TRZ2" s="703"/>
      <c r="TSA2" s="703"/>
      <c r="TSB2" s="703"/>
      <c r="TSC2" s="703"/>
      <c r="TSD2" s="703"/>
      <c r="TSE2" s="703"/>
      <c r="TSF2" s="703"/>
      <c r="TSG2" s="703"/>
      <c r="TSH2" s="703"/>
      <c r="TSI2" s="703"/>
      <c r="TSJ2" s="703"/>
      <c r="TSK2" s="703"/>
      <c r="TSL2" s="703"/>
      <c r="TSM2" s="703"/>
      <c r="TSN2" s="703"/>
      <c r="TSO2" s="703"/>
      <c r="TSP2" s="703"/>
      <c r="TSQ2" s="703"/>
      <c r="TSR2" s="703"/>
      <c r="TSS2" s="703"/>
      <c r="TST2" s="703"/>
      <c r="TSU2" s="703"/>
      <c r="TSV2" s="703"/>
      <c r="TSW2" s="703"/>
      <c r="TSX2" s="703"/>
      <c r="TSY2" s="703"/>
      <c r="TSZ2" s="703"/>
      <c r="TTA2" s="703"/>
      <c r="TTB2" s="703"/>
      <c r="TTC2" s="703"/>
      <c r="TTD2" s="703"/>
      <c r="TTE2" s="703"/>
      <c r="TTF2" s="703"/>
      <c r="TTG2" s="703"/>
      <c r="TTH2" s="703"/>
      <c r="TTI2" s="703"/>
      <c r="TTJ2" s="703"/>
      <c r="TTK2" s="703"/>
      <c r="TTL2" s="703"/>
      <c r="TTM2" s="703"/>
      <c r="TTN2" s="703"/>
      <c r="TTO2" s="703"/>
      <c r="TTP2" s="703"/>
      <c r="TTQ2" s="703"/>
      <c r="TTR2" s="703"/>
      <c r="TTS2" s="703"/>
      <c r="TTT2" s="703"/>
      <c r="TTU2" s="703"/>
      <c r="TTV2" s="703"/>
      <c r="TTW2" s="703"/>
      <c r="TTX2" s="703"/>
      <c r="TTY2" s="703"/>
      <c r="TTZ2" s="703"/>
      <c r="TUA2" s="703"/>
      <c r="TUB2" s="703"/>
      <c r="TUC2" s="703"/>
      <c r="TUD2" s="703"/>
      <c r="TUE2" s="703"/>
      <c r="TUF2" s="703"/>
      <c r="TUG2" s="703"/>
      <c r="TUH2" s="703"/>
      <c r="TUI2" s="703"/>
      <c r="TUJ2" s="703"/>
      <c r="TUK2" s="703"/>
      <c r="TUL2" s="703"/>
      <c r="TUM2" s="703"/>
      <c r="TUN2" s="703"/>
      <c r="TUO2" s="703"/>
      <c r="TUP2" s="703"/>
      <c r="TUQ2" s="703"/>
      <c r="TUR2" s="703"/>
      <c r="TUS2" s="703"/>
      <c r="TUT2" s="703"/>
      <c r="TUU2" s="703"/>
      <c r="TUV2" s="703"/>
      <c r="TUW2" s="703"/>
      <c r="TUX2" s="703"/>
      <c r="TUY2" s="703"/>
      <c r="TUZ2" s="703"/>
      <c r="TVA2" s="703"/>
      <c r="TVB2" s="703"/>
      <c r="TVC2" s="703"/>
      <c r="TVD2" s="703"/>
      <c r="TVE2" s="703"/>
      <c r="TVF2" s="703"/>
      <c r="TVG2" s="703"/>
      <c r="TVH2" s="703"/>
      <c r="TVI2" s="703"/>
      <c r="TVJ2" s="703"/>
      <c r="TVK2" s="703"/>
      <c r="TVL2" s="703"/>
      <c r="TVM2" s="703"/>
      <c r="TVN2" s="703"/>
      <c r="TVO2" s="703"/>
      <c r="TVP2" s="703"/>
      <c r="TVQ2" s="703"/>
      <c r="TVR2" s="703"/>
      <c r="TVS2" s="703"/>
      <c r="TVT2" s="703"/>
      <c r="TVU2" s="703"/>
      <c r="TVV2" s="703"/>
      <c r="TVW2" s="703"/>
      <c r="TVX2" s="703"/>
      <c r="TVY2" s="703"/>
      <c r="TVZ2" s="703"/>
      <c r="TWA2" s="703"/>
      <c r="TWB2" s="703"/>
      <c r="TWC2" s="703"/>
      <c r="TWD2" s="703"/>
      <c r="TWE2" s="703"/>
      <c r="TWF2" s="703"/>
      <c r="TWG2" s="703"/>
      <c r="TWH2" s="703"/>
      <c r="TWI2" s="703"/>
      <c r="TWJ2" s="703"/>
      <c r="TWK2" s="703"/>
      <c r="TWL2" s="703"/>
      <c r="TWM2" s="703"/>
      <c r="TWN2" s="703"/>
      <c r="TWO2" s="703"/>
      <c r="TWP2" s="703"/>
      <c r="TWQ2" s="703"/>
      <c r="TWR2" s="703"/>
      <c r="TWS2" s="703"/>
      <c r="TWT2" s="703"/>
      <c r="TWU2" s="703"/>
      <c r="TWV2" s="703"/>
      <c r="TWW2" s="703"/>
      <c r="TWX2" s="703"/>
      <c r="TWY2" s="703"/>
      <c r="TWZ2" s="703"/>
      <c r="TXA2" s="703"/>
      <c r="TXB2" s="703"/>
      <c r="TXC2" s="703"/>
      <c r="TXD2" s="703"/>
      <c r="TXE2" s="703"/>
      <c r="TXF2" s="703"/>
      <c r="TXG2" s="703"/>
      <c r="TXH2" s="703"/>
      <c r="TXI2" s="703"/>
      <c r="TXJ2" s="703"/>
      <c r="TXK2" s="703"/>
      <c r="TXL2" s="703"/>
      <c r="TXM2" s="703"/>
      <c r="TXN2" s="703"/>
      <c r="TXO2" s="703"/>
      <c r="TXP2" s="703"/>
      <c r="TXQ2" s="703"/>
      <c r="TXR2" s="703"/>
      <c r="TXS2" s="703"/>
      <c r="TXT2" s="703"/>
      <c r="TXU2" s="703"/>
      <c r="TXV2" s="703"/>
      <c r="TXW2" s="703"/>
      <c r="TXX2" s="703"/>
      <c r="TXY2" s="703"/>
      <c r="TXZ2" s="703"/>
      <c r="TYA2" s="703"/>
      <c r="TYB2" s="703"/>
      <c r="TYC2" s="703"/>
      <c r="TYD2" s="703"/>
      <c r="TYE2" s="703"/>
      <c r="TYF2" s="703"/>
      <c r="TYG2" s="703"/>
      <c r="TYH2" s="703"/>
      <c r="TYI2" s="703"/>
      <c r="TYJ2" s="703"/>
      <c r="TYK2" s="703"/>
      <c r="TYL2" s="703"/>
      <c r="TYM2" s="703"/>
      <c r="TYN2" s="703"/>
      <c r="TYO2" s="703"/>
      <c r="TYP2" s="703"/>
      <c r="TYQ2" s="703"/>
      <c r="TYR2" s="703"/>
      <c r="TYS2" s="703"/>
      <c r="TYT2" s="703"/>
      <c r="TYU2" s="703"/>
      <c r="TYV2" s="703"/>
      <c r="TYW2" s="703"/>
      <c r="TYX2" s="703"/>
      <c r="TYY2" s="703"/>
      <c r="TYZ2" s="703"/>
      <c r="TZA2" s="703"/>
      <c r="TZB2" s="703"/>
      <c r="TZC2" s="703"/>
      <c r="TZD2" s="703"/>
      <c r="TZE2" s="703"/>
      <c r="TZF2" s="703"/>
      <c r="TZG2" s="703"/>
      <c r="TZH2" s="703"/>
      <c r="TZI2" s="703"/>
      <c r="TZJ2" s="703"/>
      <c r="TZK2" s="703"/>
      <c r="TZL2" s="703"/>
      <c r="TZM2" s="703"/>
      <c r="TZN2" s="703"/>
      <c r="TZO2" s="703"/>
      <c r="TZP2" s="703"/>
      <c r="TZQ2" s="703"/>
      <c r="TZR2" s="703"/>
      <c r="TZS2" s="703"/>
      <c r="TZT2" s="703"/>
      <c r="TZU2" s="703"/>
      <c r="TZV2" s="703"/>
      <c r="TZW2" s="703"/>
      <c r="TZX2" s="703"/>
      <c r="TZY2" s="703"/>
      <c r="TZZ2" s="703"/>
      <c r="UAA2" s="703"/>
      <c r="UAB2" s="703"/>
      <c r="UAC2" s="703"/>
      <c r="UAD2" s="703"/>
      <c r="UAE2" s="703"/>
      <c r="UAF2" s="703"/>
      <c r="UAG2" s="703"/>
      <c r="UAH2" s="703"/>
      <c r="UAI2" s="703"/>
      <c r="UAJ2" s="703"/>
      <c r="UAK2" s="703"/>
      <c r="UAL2" s="703"/>
      <c r="UAM2" s="703"/>
      <c r="UAN2" s="703"/>
      <c r="UAO2" s="703"/>
      <c r="UAP2" s="703"/>
      <c r="UAQ2" s="703"/>
      <c r="UAR2" s="703"/>
      <c r="UAS2" s="703"/>
      <c r="UAT2" s="703"/>
      <c r="UAU2" s="703"/>
      <c r="UAV2" s="703"/>
      <c r="UAW2" s="703"/>
      <c r="UAX2" s="703"/>
      <c r="UAY2" s="703"/>
      <c r="UAZ2" s="703"/>
      <c r="UBA2" s="703"/>
      <c r="UBB2" s="703"/>
      <c r="UBC2" s="703"/>
      <c r="UBD2" s="703"/>
      <c r="UBE2" s="703"/>
      <c r="UBF2" s="703"/>
      <c r="UBG2" s="703"/>
      <c r="UBH2" s="703"/>
      <c r="UBI2" s="703"/>
      <c r="UBJ2" s="703"/>
      <c r="UBK2" s="703"/>
      <c r="UBL2" s="703"/>
      <c r="UBM2" s="703"/>
      <c r="UBN2" s="703"/>
      <c r="UBO2" s="703"/>
      <c r="UBP2" s="703"/>
      <c r="UBQ2" s="703"/>
      <c r="UBR2" s="703"/>
      <c r="UBS2" s="703"/>
      <c r="UBT2" s="703"/>
      <c r="UBU2" s="703"/>
      <c r="UBV2" s="703"/>
      <c r="UBW2" s="703"/>
      <c r="UBX2" s="703"/>
      <c r="UBY2" s="703"/>
      <c r="UBZ2" s="703"/>
      <c r="UCA2" s="703"/>
      <c r="UCB2" s="703"/>
      <c r="UCC2" s="703"/>
      <c r="UCD2" s="703"/>
      <c r="UCE2" s="703"/>
      <c r="UCF2" s="703"/>
      <c r="UCG2" s="703"/>
      <c r="UCH2" s="703"/>
      <c r="UCI2" s="703"/>
      <c r="UCJ2" s="703"/>
      <c r="UCK2" s="703"/>
      <c r="UCL2" s="703"/>
      <c r="UCM2" s="703"/>
      <c r="UCN2" s="703"/>
      <c r="UCO2" s="703"/>
      <c r="UCP2" s="703"/>
      <c r="UCQ2" s="703"/>
      <c r="UCR2" s="703"/>
      <c r="UCS2" s="703"/>
      <c r="UCT2" s="703"/>
      <c r="UCU2" s="703"/>
      <c r="UCV2" s="703"/>
      <c r="UCW2" s="703"/>
      <c r="UCX2" s="703"/>
      <c r="UCY2" s="703"/>
      <c r="UCZ2" s="703"/>
      <c r="UDA2" s="703"/>
      <c r="UDB2" s="703"/>
      <c r="UDC2" s="703"/>
      <c r="UDD2" s="703"/>
      <c r="UDE2" s="703"/>
      <c r="UDF2" s="703"/>
      <c r="UDG2" s="703"/>
      <c r="UDH2" s="703"/>
      <c r="UDI2" s="703"/>
      <c r="UDJ2" s="703"/>
      <c r="UDK2" s="703"/>
      <c r="UDL2" s="703"/>
      <c r="UDM2" s="703"/>
      <c r="UDN2" s="703"/>
      <c r="UDO2" s="703"/>
      <c r="UDP2" s="703"/>
      <c r="UDQ2" s="703"/>
      <c r="UDR2" s="703"/>
      <c r="UDS2" s="703"/>
      <c r="UDT2" s="703"/>
      <c r="UDU2" s="703"/>
      <c r="UDV2" s="703"/>
      <c r="UDW2" s="703"/>
      <c r="UDX2" s="703"/>
      <c r="UDY2" s="703"/>
      <c r="UDZ2" s="703"/>
      <c r="UEA2" s="703"/>
      <c r="UEB2" s="703"/>
      <c r="UEC2" s="703"/>
      <c r="UED2" s="703"/>
      <c r="UEE2" s="703"/>
      <c r="UEF2" s="703"/>
      <c r="UEG2" s="703"/>
      <c r="UEH2" s="703"/>
      <c r="UEI2" s="703"/>
      <c r="UEJ2" s="703"/>
      <c r="UEK2" s="703"/>
      <c r="UEL2" s="703"/>
      <c r="UEM2" s="703"/>
      <c r="UEN2" s="703"/>
      <c r="UEO2" s="703"/>
      <c r="UEP2" s="703"/>
      <c r="UEQ2" s="703"/>
      <c r="UER2" s="703"/>
      <c r="UES2" s="703"/>
      <c r="UET2" s="703"/>
      <c r="UEU2" s="703"/>
      <c r="UEV2" s="703"/>
      <c r="UEW2" s="703"/>
      <c r="UEX2" s="703"/>
      <c r="UEY2" s="703"/>
      <c r="UEZ2" s="703"/>
      <c r="UFA2" s="703"/>
      <c r="UFB2" s="703"/>
      <c r="UFC2" s="703"/>
      <c r="UFD2" s="703"/>
      <c r="UFE2" s="703"/>
      <c r="UFF2" s="703"/>
      <c r="UFG2" s="703"/>
      <c r="UFH2" s="703"/>
      <c r="UFI2" s="703"/>
      <c r="UFJ2" s="703"/>
      <c r="UFK2" s="703"/>
      <c r="UFL2" s="703"/>
      <c r="UFM2" s="703"/>
      <c r="UFN2" s="703"/>
      <c r="UFO2" s="703"/>
      <c r="UFP2" s="703"/>
      <c r="UFQ2" s="703"/>
      <c r="UFR2" s="703"/>
      <c r="UFS2" s="703"/>
      <c r="UFT2" s="703"/>
      <c r="UFU2" s="703"/>
      <c r="UFV2" s="703"/>
      <c r="UFW2" s="703"/>
      <c r="UFX2" s="703"/>
      <c r="UFY2" s="703"/>
      <c r="UFZ2" s="703"/>
      <c r="UGA2" s="703"/>
      <c r="UGB2" s="703"/>
      <c r="UGC2" s="703"/>
      <c r="UGD2" s="703"/>
      <c r="UGE2" s="703"/>
      <c r="UGF2" s="703"/>
      <c r="UGG2" s="703"/>
      <c r="UGH2" s="703"/>
      <c r="UGI2" s="703"/>
      <c r="UGJ2" s="703"/>
      <c r="UGK2" s="703"/>
      <c r="UGL2" s="703"/>
      <c r="UGM2" s="703"/>
      <c r="UGN2" s="703"/>
      <c r="UGO2" s="703"/>
      <c r="UGP2" s="703"/>
      <c r="UGQ2" s="703"/>
      <c r="UGR2" s="703"/>
      <c r="UGS2" s="703"/>
      <c r="UGT2" s="703"/>
      <c r="UGU2" s="703"/>
      <c r="UGV2" s="703"/>
      <c r="UGW2" s="703"/>
      <c r="UGX2" s="703"/>
      <c r="UGY2" s="703"/>
      <c r="UGZ2" s="703"/>
      <c r="UHA2" s="703"/>
      <c r="UHB2" s="703"/>
      <c r="UHC2" s="703"/>
      <c r="UHD2" s="703"/>
      <c r="UHE2" s="703"/>
      <c r="UHF2" s="703"/>
      <c r="UHG2" s="703"/>
      <c r="UHH2" s="703"/>
      <c r="UHI2" s="703"/>
      <c r="UHJ2" s="703"/>
      <c r="UHK2" s="703"/>
      <c r="UHL2" s="703"/>
      <c r="UHM2" s="703"/>
      <c r="UHN2" s="703"/>
      <c r="UHO2" s="703"/>
      <c r="UHP2" s="703"/>
      <c r="UHQ2" s="703"/>
      <c r="UHR2" s="703"/>
      <c r="UHS2" s="703"/>
      <c r="UHT2" s="703"/>
      <c r="UHU2" s="703"/>
      <c r="UHV2" s="703"/>
      <c r="UHW2" s="703"/>
      <c r="UHX2" s="703"/>
      <c r="UHY2" s="703"/>
      <c r="UHZ2" s="703"/>
      <c r="UIA2" s="703"/>
      <c r="UIB2" s="703"/>
      <c r="UIC2" s="703"/>
      <c r="UID2" s="703"/>
      <c r="UIE2" s="703"/>
      <c r="UIF2" s="703"/>
      <c r="UIG2" s="703"/>
      <c r="UIH2" s="703"/>
      <c r="UII2" s="703"/>
      <c r="UIJ2" s="703"/>
      <c r="UIK2" s="703"/>
      <c r="UIL2" s="703"/>
      <c r="UIM2" s="703"/>
      <c r="UIN2" s="703"/>
      <c r="UIO2" s="703"/>
      <c r="UIP2" s="703"/>
      <c r="UIQ2" s="703"/>
      <c r="UIR2" s="703"/>
      <c r="UIS2" s="703"/>
      <c r="UIT2" s="703"/>
      <c r="UIU2" s="703"/>
      <c r="UIV2" s="703"/>
      <c r="UIW2" s="703"/>
      <c r="UIX2" s="703"/>
      <c r="UIY2" s="703"/>
      <c r="UIZ2" s="703"/>
      <c r="UJA2" s="703"/>
      <c r="UJB2" s="703"/>
      <c r="UJC2" s="703"/>
      <c r="UJD2" s="703"/>
      <c r="UJE2" s="703"/>
      <c r="UJF2" s="703"/>
      <c r="UJG2" s="703"/>
      <c r="UJH2" s="703"/>
      <c r="UJI2" s="703"/>
      <c r="UJJ2" s="703"/>
      <c r="UJK2" s="703"/>
      <c r="UJL2" s="703"/>
      <c r="UJM2" s="703"/>
      <c r="UJN2" s="703"/>
      <c r="UJO2" s="703"/>
      <c r="UJP2" s="703"/>
      <c r="UJQ2" s="703"/>
      <c r="UJR2" s="703"/>
      <c r="UJS2" s="703"/>
      <c r="UJT2" s="703"/>
      <c r="UJU2" s="703"/>
      <c r="UJV2" s="703"/>
      <c r="UJW2" s="703"/>
      <c r="UJX2" s="703"/>
      <c r="UJY2" s="703"/>
      <c r="UJZ2" s="703"/>
      <c r="UKA2" s="703"/>
      <c r="UKB2" s="703"/>
      <c r="UKC2" s="703"/>
      <c r="UKD2" s="703"/>
      <c r="UKE2" s="703"/>
      <c r="UKF2" s="703"/>
      <c r="UKG2" s="703"/>
      <c r="UKH2" s="703"/>
      <c r="UKI2" s="703"/>
      <c r="UKJ2" s="703"/>
      <c r="UKK2" s="703"/>
      <c r="UKL2" s="703"/>
      <c r="UKM2" s="703"/>
      <c r="UKN2" s="703"/>
      <c r="UKO2" s="703"/>
      <c r="UKP2" s="703"/>
      <c r="UKQ2" s="703"/>
      <c r="UKR2" s="703"/>
      <c r="UKS2" s="703"/>
      <c r="UKT2" s="703"/>
      <c r="UKU2" s="703"/>
      <c r="UKV2" s="703"/>
      <c r="UKW2" s="703"/>
      <c r="UKX2" s="703"/>
      <c r="UKY2" s="703"/>
      <c r="UKZ2" s="703"/>
      <c r="ULA2" s="703"/>
      <c r="ULB2" s="703"/>
      <c r="ULC2" s="703"/>
      <c r="ULD2" s="703"/>
      <c r="ULE2" s="703"/>
      <c r="ULF2" s="703"/>
      <c r="ULG2" s="703"/>
      <c r="ULH2" s="703"/>
      <c r="ULI2" s="703"/>
      <c r="ULJ2" s="703"/>
      <c r="ULK2" s="703"/>
      <c r="ULL2" s="703"/>
      <c r="ULM2" s="703"/>
      <c r="ULN2" s="703"/>
      <c r="ULO2" s="703"/>
      <c r="ULP2" s="703"/>
      <c r="ULQ2" s="703"/>
      <c r="ULR2" s="703"/>
      <c r="ULS2" s="703"/>
      <c r="ULT2" s="703"/>
      <c r="ULU2" s="703"/>
      <c r="ULV2" s="703"/>
      <c r="ULW2" s="703"/>
      <c r="ULX2" s="703"/>
      <c r="ULY2" s="703"/>
      <c r="ULZ2" s="703"/>
      <c r="UMA2" s="703"/>
      <c r="UMB2" s="703"/>
      <c r="UMC2" s="703"/>
      <c r="UMD2" s="703"/>
      <c r="UME2" s="703"/>
      <c r="UMF2" s="703"/>
      <c r="UMG2" s="703"/>
      <c r="UMH2" s="703"/>
      <c r="UMI2" s="703"/>
      <c r="UMJ2" s="703"/>
      <c r="UMK2" s="703"/>
      <c r="UML2" s="703"/>
      <c r="UMM2" s="703"/>
      <c r="UMN2" s="703"/>
      <c r="UMO2" s="703"/>
      <c r="UMP2" s="703"/>
      <c r="UMQ2" s="703"/>
      <c r="UMR2" s="703"/>
      <c r="UMS2" s="703"/>
      <c r="UMT2" s="703"/>
      <c r="UMU2" s="703"/>
      <c r="UMV2" s="703"/>
      <c r="UMW2" s="703"/>
      <c r="UMX2" s="703"/>
      <c r="UMY2" s="703"/>
      <c r="UMZ2" s="703"/>
      <c r="UNA2" s="703"/>
      <c r="UNB2" s="703"/>
      <c r="UNC2" s="703"/>
      <c r="UND2" s="703"/>
      <c r="UNE2" s="703"/>
      <c r="UNF2" s="703"/>
      <c r="UNG2" s="703"/>
      <c r="UNH2" s="703"/>
      <c r="UNI2" s="703"/>
      <c r="UNJ2" s="703"/>
      <c r="UNK2" s="703"/>
      <c r="UNL2" s="703"/>
      <c r="UNM2" s="703"/>
      <c r="UNN2" s="703"/>
      <c r="UNO2" s="703"/>
      <c r="UNP2" s="703"/>
      <c r="UNQ2" s="703"/>
      <c r="UNR2" s="703"/>
      <c r="UNS2" s="703"/>
      <c r="UNT2" s="703"/>
      <c r="UNU2" s="703"/>
      <c r="UNV2" s="703"/>
      <c r="UNW2" s="703"/>
      <c r="UNX2" s="703"/>
      <c r="UNY2" s="703"/>
      <c r="UNZ2" s="703"/>
      <c r="UOA2" s="703"/>
      <c r="UOB2" s="703"/>
      <c r="UOC2" s="703"/>
      <c r="UOD2" s="703"/>
      <c r="UOE2" s="703"/>
      <c r="UOF2" s="703"/>
      <c r="UOG2" s="703"/>
      <c r="UOH2" s="703"/>
      <c r="UOI2" s="703"/>
      <c r="UOJ2" s="703"/>
      <c r="UOK2" s="703"/>
      <c r="UOL2" s="703"/>
      <c r="UOM2" s="703"/>
      <c r="UON2" s="703"/>
      <c r="UOO2" s="703"/>
      <c r="UOP2" s="703"/>
      <c r="UOQ2" s="703"/>
      <c r="UOR2" s="703"/>
      <c r="UOS2" s="703"/>
      <c r="UOT2" s="703"/>
      <c r="UOU2" s="703"/>
      <c r="UOV2" s="703"/>
      <c r="UOW2" s="703"/>
      <c r="UOX2" s="703"/>
      <c r="UOY2" s="703"/>
      <c r="UOZ2" s="703"/>
      <c r="UPA2" s="703"/>
      <c r="UPB2" s="703"/>
      <c r="UPC2" s="703"/>
      <c r="UPD2" s="703"/>
      <c r="UPE2" s="703"/>
      <c r="UPF2" s="703"/>
      <c r="UPG2" s="703"/>
      <c r="UPH2" s="703"/>
      <c r="UPI2" s="703"/>
      <c r="UPJ2" s="703"/>
      <c r="UPK2" s="703"/>
      <c r="UPL2" s="703"/>
      <c r="UPM2" s="703"/>
      <c r="UPN2" s="703"/>
      <c r="UPO2" s="703"/>
      <c r="UPP2" s="703"/>
      <c r="UPQ2" s="703"/>
      <c r="UPR2" s="703"/>
      <c r="UPS2" s="703"/>
      <c r="UPT2" s="703"/>
      <c r="UPU2" s="703"/>
      <c r="UPV2" s="703"/>
      <c r="UPW2" s="703"/>
      <c r="UPX2" s="703"/>
      <c r="UPY2" s="703"/>
      <c r="UPZ2" s="703"/>
      <c r="UQA2" s="703"/>
      <c r="UQB2" s="703"/>
      <c r="UQC2" s="703"/>
      <c r="UQD2" s="703"/>
      <c r="UQE2" s="703"/>
      <c r="UQF2" s="703"/>
      <c r="UQG2" s="703"/>
      <c r="UQH2" s="703"/>
      <c r="UQI2" s="703"/>
      <c r="UQJ2" s="703"/>
      <c r="UQK2" s="703"/>
      <c r="UQL2" s="703"/>
      <c r="UQM2" s="703"/>
      <c r="UQN2" s="703"/>
      <c r="UQO2" s="703"/>
      <c r="UQP2" s="703"/>
      <c r="UQQ2" s="703"/>
      <c r="UQR2" s="703"/>
      <c r="UQS2" s="703"/>
      <c r="UQT2" s="703"/>
      <c r="UQU2" s="703"/>
      <c r="UQV2" s="703"/>
      <c r="UQW2" s="703"/>
      <c r="UQX2" s="703"/>
      <c r="UQY2" s="703"/>
      <c r="UQZ2" s="703"/>
      <c r="URA2" s="703"/>
      <c r="URB2" s="703"/>
      <c r="URC2" s="703"/>
      <c r="URD2" s="703"/>
      <c r="URE2" s="703"/>
      <c r="URF2" s="703"/>
      <c r="URG2" s="703"/>
      <c r="URH2" s="703"/>
      <c r="URI2" s="703"/>
      <c r="URJ2" s="703"/>
      <c r="URK2" s="703"/>
      <c r="URL2" s="703"/>
      <c r="URM2" s="703"/>
      <c r="URN2" s="703"/>
      <c r="URO2" s="703"/>
      <c r="URP2" s="703"/>
      <c r="URQ2" s="703"/>
      <c r="URR2" s="703"/>
      <c r="URS2" s="703"/>
      <c r="URT2" s="703"/>
      <c r="URU2" s="703"/>
      <c r="URV2" s="703"/>
      <c r="URW2" s="703"/>
      <c r="URX2" s="703"/>
      <c r="URY2" s="703"/>
      <c r="URZ2" s="703"/>
      <c r="USA2" s="703"/>
      <c r="USB2" s="703"/>
      <c r="USC2" s="703"/>
      <c r="USD2" s="703"/>
      <c r="USE2" s="703"/>
      <c r="USF2" s="703"/>
      <c r="USG2" s="703"/>
      <c r="USH2" s="703"/>
      <c r="USI2" s="703"/>
      <c r="USJ2" s="703"/>
      <c r="USK2" s="703"/>
      <c r="USL2" s="703"/>
      <c r="USM2" s="703"/>
      <c r="USN2" s="703"/>
      <c r="USO2" s="703"/>
      <c r="USP2" s="703"/>
      <c r="USQ2" s="703"/>
      <c r="USR2" s="703"/>
      <c r="USS2" s="703"/>
      <c r="UST2" s="703"/>
      <c r="USU2" s="703"/>
      <c r="USV2" s="703"/>
      <c r="USW2" s="703"/>
      <c r="USX2" s="703"/>
      <c r="USY2" s="703"/>
      <c r="USZ2" s="703"/>
      <c r="UTA2" s="703"/>
      <c r="UTB2" s="703"/>
      <c r="UTC2" s="703"/>
      <c r="UTD2" s="703"/>
      <c r="UTE2" s="703"/>
      <c r="UTF2" s="703"/>
      <c r="UTG2" s="703"/>
      <c r="UTH2" s="703"/>
      <c r="UTI2" s="703"/>
      <c r="UTJ2" s="703"/>
      <c r="UTK2" s="703"/>
      <c r="UTL2" s="703"/>
      <c r="UTM2" s="703"/>
      <c r="UTN2" s="703"/>
      <c r="UTO2" s="703"/>
      <c r="UTP2" s="703"/>
      <c r="UTQ2" s="703"/>
      <c r="UTR2" s="703"/>
      <c r="UTS2" s="703"/>
      <c r="UTT2" s="703"/>
      <c r="UTU2" s="703"/>
      <c r="UTV2" s="703"/>
      <c r="UTW2" s="703"/>
      <c r="UTX2" s="703"/>
      <c r="UTY2" s="703"/>
      <c r="UTZ2" s="703"/>
      <c r="UUA2" s="703"/>
      <c r="UUB2" s="703"/>
      <c r="UUC2" s="703"/>
      <c r="UUD2" s="703"/>
      <c r="UUE2" s="703"/>
      <c r="UUF2" s="703"/>
      <c r="UUG2" s="703"/>
      <c r="UUH2" s="703"/>
      <c r="UUI2" s="703"/>
      <c r="UUJ2" s="703"/>
      <c r="UUK2" s="703"/>
      <c r="UUL2" s="703"/>
      <c r="UUM2" s="703"/>
      <c r="UUN2" s="703"/>
      <c r="UUO2" s="703"/>
      <c r="UUP2" s="703"/>
      <c r="UUQ2" s="703"/>
      <c r="UUR2" s="703"/>
      <c r="UUS2" s="703"/>
      <c r="UUT2" s="703"/>
      <c r="UUU2" s="703"/>
      <c r="UUV2" s="703"/>
      <c r="UUW2" s="703"/>
      <c r="UUX2" s="703"/>
      <c r="UUY2" s="703"/>
      <c r="UUZ2" s="703"/>
      <c r="UVA2" s="703"/>
      <c r="UVB2" s="703"/>
      <c r="UVC2" s="703"/>
      <c r="UVD2" s="703"/>
      <c r="UVE2" s="703"/>
      <c r="UVF2" s="703"/>
      <c r="UVG2" s="703"/>
      <c r="UVH2" s="703"/>
      <c r="UVI2" s="703"/>
      <c r="UVJ2" s="703"/>
      <c r="UVK2" s="703"/>
      <c r="UVL2" s="703"/>
      <c r="UVM2" s="703"/>
      <c r="UVN2" s="703"/>
      <c r="UVO2" s="703"/>
      <c r="UVP2" s="703"/>
      <c r="UVQ2" s="703"/>
      <c r="UVR2" s="703"/>
      <c r="UVS2" s="703"/>
      <c r="UVT2" s="703"/>
      <c r="UVU2" s="703"/>
      <c r="UVV2" s="703"/>
      <c r="UVW2" s="703"/>
      <c r="UVX2" s="703"/>
      <c r="UVY2" s="703"/>
      <c r="UVZ2" s="703"/>
      <c r="UWA2" s="703"/>
      <c r="UWB2" s="703"/>
      <c r="UWC2" s="703"/>
      <c r="UWD2" s="703"/>
      <c r="UWE2" s="703"/>
      <c r="UWF2" s="703"/>
      <c r="UWG2" s="703"/>
      <c r="UWH2" s="703"/>
      <c r="UWI2" s="703"/>
      <c r="UWJ2" s="703"/>
      <c r="UWK2" s="703"/>
      <c r="UWL2" s="703"/>
      <c r="UWM2" s="703"/>
      <c r="UWN2" s="703"/>
      <c r="UWO2" s="703"/>
      <c r="UWP2" s="703"/>
      <c r="UWQ2" s="703"/>
      <c r="UWR2" s="703"/>
      <c r="UWS2" s="703"/>
      <c r="UWT2" s="703"/>
      <c r="UWU2" s="703"/>
      <c r="UWV2" s="703"/>
      <c r="UWW2" s="703"/>
      <c r="UWX2" s="703"/>
      <c r="UWY2" s="703"/>
      <c r="UWZ2" s="703"/>
      <c r="UXA2" s="703"/>
      <c r="UXB2" s="703"/>
      <c r="UXC2" s="703"/>
      <c r="UXD2" s="703"/>
      <c r="UXE2" s="703"/>
      <c r="UXF2" s="703"/>
      <c r="UXG2" s="703"/>
      <c r="UXH2" s="703"/>
      <c r="UXI2" s="703"/>
      <c r="UXJ2" s="703"/>
      <c r="UXK2" s="703"/>
      <c r="UXL2" s="703"/>
      <c r="UXM2" s="703"/>
      <c r="UXN2" s="703"/>
      <c r="UXO2" s="703"/>
      <c r="UXP2" s="703"/>
      <c r="UXQ2" s="703"/>
      <c r="UXR2" s="703"/>
      <c r="UXS2" s="703"/>
      <c r="UXT2" s="703"/>
      <c r="UXU2" s="703"/>
      <c r="UXV2" s="703"/>
      <c r="UXW2" s="703"/>
      <c r="UXX2" s="703"/>
      <c r="UXY2" s="703"/>
      <c r="UXZ2" s="703"/>
      <c r="UYA2" s="703"/>
      <c r="UYB2" s="703"/>
      <c r="UYC2" s="703"/>
      <c r="UYD2" s="703"/>
      <c r="UYE2" s="703"/>
      <c r="UYF2" s="703"/>
      <c r="UYG2" s="703"/>
      <c r="UYH2" s="703"/>
      <c r="UYI2" s="703"/>
      <c r="UYJ2" s="703"/>
      <c r="UYK2" s="703"/>
      <c r="UYL2" s="703"/>
      <c r="UYM2" s="703"/>
      <c r="UYN2" s="703"/>
      <c r="UYO2" s="703"/>
      <c r="UYP2" s="703"/>
      <c r="UYQ2" s="703"/>
      <c r="UYR2" s="703"/>
      <c r="UYS2" s="703"/>
      <c r="UYT2" s="703"/>
      <c r="UYU2" s="703"/>
      <c r="UYV2" s="703"/>
      <c r="UYW2" s="703"/>
      <c r="UYX2" s="703"/>
      <c r="UYY2" s="703"/>
      <c r="UYZ2" s="703"/>
      <c r="UZA2" s="703"/>
      <c r="UZB2" s="703"/>
      <c r="UZC2" s="703"/>
      <c r="UZD2" s="703"/>
      <c r="UZE2" s="703"/>
      <c r="UZF2" s="703"/>
      <c r="UZG2" s="703"/>
      <c r="UZH2" s="703"/>
      <c r="UZI2" s="703"/>
      <c r="UZJ2" s="703"/>
      <c r="UZK2" s="703"/>
      <c r="UZL2" s="703"/>
      <c r="UZM2" s="703"/>
      <c r="UZN2" s="703"/>
      <c r="UZO2" s="703"/>
      <c r="UZP2" s="703"/>
      <c r="UZQ2" s="703"/>
      <c r="UZR2" s="703"/>
      <c r="UZS2" s="703"/>
      <c r="UZT2" s="703"/>
      <c r="UZU2" s="703"/>
      <c r="UZV2" s="703"/>
      <c r="UZW2" s="703"/>
      <c r="UZX2" s="703"/>
      <c r="UZY2" s="703"/>
      <c r="UZZ2" s="703"/>
      <c r="VAA2" s="703"/>
      <c r="VAB2" s="703"/>
      <c r="VAC2" s="703"/>
      <c r="VAD2" s="703"/>
      <c r="VAE2" s="703"/>
      <c r="VAF2" s="703"/>
      <c r="VAG2" s="703"/>
      <c r="VAH2" s="703"/>
      <c r="VAI2" s="703"/>
      <c r="VAJ2" s="703"/>
      <c r="VAK2" s="703"/>
      <c r="VAL2" s="703"/>
      <c r="VAM2" s="703"/>
      <c r="VAN2" s="703"/>
      <c r="VAO2" s="703"/>
      <c r="VAP2" s="703"/>
      <c r="VAQ2" s="703"/>
      <c r="VAR2" s="703"/>
      <c r="VAS2" s="703"/>
      <c r="VAT2" s="703"/>
      <c r="VAU2" s="703"/>
      <c r="VAV2" s="703"/>
      <c r="VAW2" s="703"/>
      <c r="VAX2" s="703"/>
      <c r="VAY2" s="703"/>
      <c r="VAZ2" s="703"/>
      <c r="VBA2" s="703"/>
      <c r="VBB2" s="703"/>
      <c r="VBC2" s="703"/>
      <c r="VBD2" s="703"/>
      <c r="VBE2" s="703"/>
      <c r="VBF2" s="703"/>
      <c r="VBG2" s="703"/>
      <c r="VBH2" s="703"/>
      <c r="VBI2" s="703"/>
      <c r="VBJ2" s="703"/>
      <c r="VBK2" s="703"/>
      <c r="VBL2" s="703"/>
      <c r="VBM2" s="703"/>
      <c r="VBN2" s="703"/>
      <c r="VBO2" s="703"/>
      <c r="VBP2" s="703"/>
      <c r="VBQ2" s="703"/>
      <c r="VBR2" s="703"/>
      <c r="VBS2" s="703"/>
      <c r="VBT2" s="703"/>
      <c r="VBU2" s="703"/>
      <c r="VBV2" s="703"/>
      <c r="VBW2" s="703"/>
      <c r="VBX2" s="703"/>
      <c r="VBY2" s="703"/>
      <c r="VBZ2" s="703"/>
      <c r="VCA2" s="703"/>
      <c r="VCB2" s="703"/>
      <c r="VCC2" s="703"/>
      <c r="VCD2" s="703"/>
      <c r="VCE2" s="703"/>
      <c r="VCF2" s="703"/>
      <c r="VCG2" s="703"/>
      <c r="VCH2" s="703"/>
      <c r="VCI2" s="703"/>
      <c r="VCJ2" s="703"/>
      <c r="VCK2" s="703"/>
      <c r="VCL2" s="703"/>
      <c r="VCM2" s="703"/>
      <c r="VCN2" s="703"/>
      <c r="VCO2" s="703"/>
      <c r="VCP2" s="703"/>
      <c r="VCQ2" s="703"/>
      <c r="VCR2" s="703"/>
      <c r="VCS2" s="703"/>
      <c r="VCT2" s="703"/>
      <c r="VCU2" s="703"/>
      <c r="VCV2" s="703"/>
      <c r="VCW2" s="703"/>
      <c r="VCX2" s="703"/>
      <c r="VCY2" s="703"/>
      <c r="VCZ2" s="703"/>
      <c r="VDA2" s="703"/>
      <c r="VDB2" s="703"/>
      <c r="VDC2" s="703"/>
      <c r="VDD2" s="703"/>
      <c r="VDE2" s="703"/>
      <c r="VDF2" s="703"/>
      <c r="VDG2" s="703"/>
      <c r="VDH2" s="703"/>
      <c r="VDI2" s="703"/>
      <c r="VDJ2" s="703"/>
      <c r="VDK2" s="703"/>
      <c r="VDL2" s="703"/>
      <c r="VDM2" s="703"/>
      <c r="VDN2" s="703"/>
      <c r="VDO2" s="703"/>
      <c r="VDP2" s="703"/>
      <c r="VDQ2" s="703"/>
      <c r="VDR2" s="703"/>
      <c r="VDS2" s="703"/>
      <c r="VDT2" s="703"/>
      <c r="VDU2" s="703"/>
      <c r="VDV2" s="703"/>
      <c r="VDW2" s="703"/>
      <c r="VDX2" s="703"/>
      <c r="VDY2" s="703"/>
      <c r="VDZ2" s="703"/>
      <c r="VEA2" s="703"/>
      <c r="VEB2" s="703"/>
      <c r="VEC2" s="703"/>
      <c r="VED2" s="703"/>
      <c r="VEE2" s="703"/>
      <c r="VEF2" s="703"/>
      <c r="VEG2" s="703"/>
      <c r="VEH2" s="703"/>
      <c r="VEI2" s="703"/>
      <c r="VEJ2" s="703"/>
      <c r="VEK2" s="703"/>
      <c r="VEL2" s="703"/>
      <c r="VEM2" s="703"/>
      <c r="VEN2" s="703"/>
      <c r="VEO2" s="703"/>
      <c r="VEP2" s="703"/>
      <c r="VEQ2" s="703"/>
      <c r="VER2" s="703"/>
      <c r="VES2" s="703"/>
      <c r="VET2" s="703"/>
      <c r="VEU2" s="703"/>
      <c r="VEV2" s="703"/>
      <c r="VEW2" s="703"/>
      <c r="VEX2" s="703"/>
      <c r="VEY2" s="703"/>
      <c r="VEZ2" s="703"/>
      <c r="VFA2" s="703"/>
      <c r="VFB2" s="703"/>
      <c r="VFC2" s="703"/>
      <c r="VFD2" s="703"/>
      <c r="VFE2" s="703"/>
      <c r="VFF2" s="703"/>
      <c r="VFG2" s="703"/>
      <c r="VFH2" s="703"/>
      <c r="VFI2" s="703"/>
      <c r="VFJ2" s="703"/>
      <c r="VFK2" s="703"/>
      <c r="VFL2" s="703"/>
      <c r="VFM2" s="703"/>
      <c r="VFN2" s="703"/>
      <c r="VFO2" s="703"/>
      <c r="VFP2" s="703"/>
      <c r="VFQ2" s="703"/>
      <c r="VFR2" s="703"/>
      <c r="VFS2" s="703"/>
      <c r="VFT2" s="703"/>
      <c r="VFU2" s="703"/>
      <c r="VFV2" s="703"/>
      <c r="VFW2" s="703"/>
      <c r="VFX2" s="703"/>
      <c r="VFY2" s="703"/>
      <c r="VFZ2" s="703"/>
      <c r="VGA2" s="703"/>
      <c r="VGB2" s="703"/>
      <c r="VGC2" s="703"/>
      <c r="VGD2" s="703"/>
      <c r="VGE2" s="703"/>
      <c r="VGF2" s="703"/>
      <c r="VGG2" s="703"/>
      <c r="VGH2" s="703"/>
      <c r="VGI2" s="703"/>
      <c r="VGJ2" s="703"/>
      <c r="VGK2" s="703"/>
      <c r="VGL2" s="703"/>
      <c r="VGM2" s="703"/>
      <c r="VGN2" s="703"/>
      <c r="VGO2" s="703"/>
      <c r="VGP2" s="703"/>
      <c r="VGQ2" s="703"/>
      <c r="VGR2" s="703"/>
      <c r="VGS2" s="703"/>
      <c r="VGT2" s="703"/>
      <c r="VGU2" s="703"/>
      <c r="VGV2" s="703"/>
      <c r="VGW2" s="703"/>
      <c r="VGX2" s="703"/>
      <c r="VGY2" s="703"/>
      <c r="VGZ2" s="703"/>
      <c r="VHA2" s="703"/>
      <c r="VHB2" s="703"/>
      <c r="VHC2" s="703"/>
      <c r="VHD2" s="703"/>
      <c r="VHE2" s="703"/>
      <c r="VHF2" s="703"/>
      <c r="VHG2" s="703"/>
      <c r="VHH2" s="703"/>
      <c r="VHI2" s="703"/>
      <c r="VHJ2" s="703"/>
      <c r="VHK2" s="703"/>
      <c r="VHL2" s="703"/>
      <c r="VHM2" s="703"/>
      <c r="VHN2" s="703"/>
      <c r="VHO2" s="703"/>
      <c r="VHP2" s="703"/>
      <c r="VHQ2" s="703"/>
      <c r="VHR2" s="703"/>
      <c r="VHS2" s="703"/>
      <c r="VHT2" s="703"/>
      <c r="VHU2" s="703"/>
      <c r="VHV2" s="703"/>
      <c r="VHW2" s="703"/>
      <c r="VHX2" s="703"/>
      <c r="VHY2" s="703"/>
      <c r="VHZ2" s="703"/>
      <c r="VIA2" s="703"/>
      <c r="VIB2" s="703"/>
      <c r="VIC2" s="703"/>
      <c r="VID2" s="703"/>
      <c r="VIE2" s="703"/>
      <c r="VIF2" s="703"/>
      <c r="VIG2" s="703"/>
      <c r="VIH2" s="703"/>
      <c r="VII2" s="703"/>
      <c r="VIJ2" s="703"/>
      <c r="VIK2" s="703"/>
      <c r="VIL2" s="703"/>
      <c r="VIM2" s="703"/>
      <c r="VIN2" s="703"/>
      <c r="VIO2" s="703"/>
      <c r="VIP2" s="703"/>
      <c r="VIQ2" s="703"/>
      <c r="VIR2" s="703"/>
      <c r="VIS2" s="703"/>
      <c r="VIT2" s="703"/>
      <c r="VIU2" s="703"/>
      <c r="VIV2" s="703"/>
      <c r="VIW2" s="703"/>
      <c r="VIX2" s="703"/>
      <c r="VIY2" s="703"/>
      <c r="VIZ2" s="703"/>
      <c r="VJA2" s="703"/>
      <c r="VJB2" s="703"/>
      <c r="VJC2" s="703"/>
      <c r="VJD2" s="703"/>
      <c r="VJE2" s="703"/>
      <c r="VJF2" s="703"/>
      <c r="VJG2" s="703"/>
      <c r="VJH2" s="703"/>
      <c r="VJI2" s="703"/>
      <c r="VJJ2" s="703"/>
      <c r="VJK2" s="703"/>
      <c r="VJL2" s="703"/>
      <c r="VJM2" s="703"/>
      <c r="VJN2" s="703"/>
      <c r="VJO2" s="703"/>
      <c r="VJP2" s="703"/>
      <c r="VJQ2" s="703"/>
      <c r="VJR2" s="703"/>
      <c r="VJS2" s="703"/>
      <c r="VJT2" s="703"/>
      <c r="VJU2" s="703"/>
      <c r="VJV2" s="703"/>
      <c r="VJW2" s="703"/>
      <c r="VJX2" s="703"/>
      <c r="VJY2" s="703"/>
      <c r="VJZ2" s="703"/>
      <c r="VKA2" s="703"/>
      <c r="VKB2" s="703"/>
      <c r="VKC2" s="703"/>
      <c r="VKD2" s="703"/>
      <c r="VKE2" s="703"/>
      <c r="VKF2" s="703"/>
      <c r="VKG2" s="703"/>
      <c r="VKH2" s="703"/>
      <c r="VKI2" s="703"/>
      <c r="VKJ2" s="703"/>
      <c r="VKK2" s="703"/>
      <c r="VKL2" s="703"/>
      <c r="VKM2" s="703"/>
      <c r="VKN2" s="703"/>
      <c r="VKO2" s="703"/>
      <c r="VKP2" s="703"/>
      <c r="VKQ2" s="703"/>
      <c r="VKR2" s="703"/>
      <c r="VKS2" s="703"/>
      <c r="VKT2" s="703"/>
      <c r="VKU2" s="703"/>
      <c r="VKV2" s="703"/>
      <c r="VKW2" s="703"/>
      <c r="VKX2" s="703"/>
      <c r="VKY2" s="703"/>
      <c r="VKZ2" s="703"/>
      <c r="VLA2" s="703"/>
      <c r="VLB2" s="703"/>
      <c r="VLC2" s="703"/>
      <c r="VLD2" s="703"/>
      <c r="VLE2" s="703"/>
      <c r="VLF2" s="703"/>
      <c r="VLG2" s="703"/>
      <c r="VLH2" s="703"/>
      <c r="VLI2" s="703"/>
      <c r="VLJ2" s="703"/>
      <c r="VLK2" s="703"/>
      <c r="VLL2" s="703"/>
      <c r="VLM2" s="703"/>
      <c r="VLN2" s="703"/>
      <c r="VLO2" s="703"/>
      <c r="VLP2" s="703"/>
      <c r="VLQ2" s="703"/>
      <c r="VLR2" s="703"/>
      <c r="VLS2" s="703"/>
      <c r="VLT2" s="703"/>
      <c r="VLU2" s="703"/>
      <c r="VLV2" s="703"/>
      <c r="VLW2" s="703"/>
      <c r="VLX2" s="703"/>
      <c r="VLY2" s="703"/>
      <c r="VLZ2" s="703"/>
      <c r="VMA2" s="703"/>
      <c r="VMB2" s="703"/>
      <c r="VMC2" s="703"/>
      <c r="VMD2" s="703"/>
      <c r="VME2" s="703"/>
      <c r="VMF2" s="703"/>
      <c r="VMG2" s="703"/>
      <c r="VMH2" s="703"/>
      <c r="VMI2" s="703"/>
      <c r="VMJ2" s="703"/>
      <c r="VMK2" s="703"/>
      <c r="VML2" s="703"/>
      <c r="VMM2" s="703"/>
      <c r="VMN2" s="703"/>
      <c r="VMO2" s="703"/>
      <c r="VMP2" s="703"/>
      <c r="VMQ2" s="703"/>
      <c r="VMR2" s="703"/>
      <c r="VMS2" s="703"/>
      <c r="VMT2" s="703"/>
      <c r="VMU2" s="703"/>
      <c r="VMV2" s="703"/>
      <c r="VMW2" s="703"/>
      <c r="VMX2" s="703"/>
      <c r="VMY2" s="703"/>
      <c r="VMZ2" s="703"/>
      <c r="VNA2" s="703"/>
      <c r="VNB2" s="703"/>
      <c r="VNC2" s="703"/>
      <c r="VND2" s="703"/>
      <c r="VNE2" s="703"/>
      <c r="VNF2" s="703"/>
      <c r="VNG2" s="703"/>
      <c r="VNH2" s="703"/>
      <c r="VNI2" s="703"/>
      <c r="VNJ2" s="703"/>
      <c r="VNK2" s="703"/>
      <c r="VNL2" s="703"/>
      <c r="VNM2" s="703"/>
      <c r="VNN2" s="703"/>
      <c r="VNO2" s="703"/>
      <c r="VNP2" s="703"/>
      <c r="VNQ2" s="703"/>
      <c r="VNR2" s="703"/>
      <c r="VNS2" s="703"/>
      <c r="VNT2" s="703"/>
      <c r="VNU2" s="703"/>
      <c r="VNV2" s="703"/>
      <c r="VNW2" s="703"/>
      <c r="VNX2" s="703"/>
      <c r="VNY2" s="703"/>
      <c r="VNZ2" s="703"/>
      <c r="VOA2" s="703"/>
      <c r="VOB2" s="703"/>
      <c r="VOC2" s="703"/>
      <c r="VOD2" s="703"/>
      <c r="VOE2" s="703"/>
      <c r="VOF2" s="703"/>
      <c r="VOG2" s="703"/>
      <c r="VOH2" s="703"/>
      <c r="VOI2" s="703"/>
      <c r="VOJ2" s="703"/>
      <c r="VOK2" s="703"/>
      <c r="VOL2" s="703"/>
      <c r="VOM2" s="703"/>
      <c r="VON2" s="703"/>
      <c r="VOO2" s="703"/>
      <c r="VOP2" s="703"/>
      <c r="VOQ2" s="703"/>
      <c r="VOR2" s="703"/>
      <c r="VOS2" s="703"/>
      <c r="VOT2" s="703"/>
      <c r="VOU2" s="703"/>
      <c r="VOV2" s="703"/>
      <c r="VOW2" s="703"/>
      <c r="VOX2" s="703"/>
      <c r="VOY2" s="703"/>
      <c r="VOZ2" s="703"/>
      <c r="VPA2" s="703"/>
      <c r="VPB2" s="703"/>
      <c r="VPC2" s="703"/>
      <c r="VPD2" s="703"/>
      <c r="VPE2" s="703"/>
      <c r="VPF2" s="703"/>
      <c r="VPG2" s="703"/>
      <c r="VPH2" s="703"/>
      <c r="VPI2" s="703"/>
      <c r="VPJ2" s="703"/>
      <c r="VPK2" s="703"/>
      <c r="VPL2" s="703"/>
      <c r="VPM2" s="703"/>
      <c r="VPN2" s="703"/>
      <c r="VPO2" s="703"/>
      <c r="VPP2" s="703"/>
      <c r="VPQ2" s="703"/>
      <c r="VPR2" s="703"/>
      <c r="VPS2" s="703"/>
      <c r="VPT2" s="703"/>
      <c r="VPU2" s="703"/>
      <c r="VPV2" s="703"/>
      <c r="VPW2" s="703"/>
      <c r="VPX2" s="703"/>
      <c r="VPY2" s="703"/>
      <c r="VPZ2" s="703"/>
      <c r="VQA2" s="703"/>
      <c r="VQB2" s="703"/>
      <c r="VQC2" s="703"/>
      <c r="VQD2" s="703"/>
      <c r="VQE2" s="703"/>
      <c r="VQF2" s="703"/>
      <c r="VQG2" s="703"/>
      <c r="VQH2" s="703"/>
      <c r="VQI2" s="703"/>
      <c r="VQJ2" s="703"/>
      <c r="VQK2" s="703"/>
      <c r="VQL2" s="703"/>
      <c r="VQM2" s="703"/>
      <c r="VQN2" s="703"/>
      <c r="VQO2" s="703"/>
      <c r="VQP2" s="703"/>
      <c r="VQQ2" s="703"/>
      <c r="VQR2" s="703"/>
      <c r="VQS2" s="703"/>
      <c r="VQT2" s="703"/>
      <c r="VQU2" s="703"/>
      <c r="VQV2" s="703"/>
      <c r="VQW2" s="703"/>
      <c r="VQX2" s="703"/>
      <c r="VQY2" s="703"/>
      <c r="VQZ2" s="703"/>
      <c r="VRA2" s="703"/>
      <c r="VRB2" s="703"/>
      <c r="VRC2" s="703"/>
      <c r="VRD2" s="703"/>
      <c r="VRE2" s="703"/>
      <c r="VRF2" s="703"/>
      <c r="VRG2" s="703"/>
      <c r="VRH2" s="703"/>
      <c r="VRI2" s="703"/>
      <c r="VRJ2" s="703"/>
      <c r="VRK2" s="703"/>
      <c r="VRL2" s="703"/>
      <c r="VRM2" s="703"/>
      <c r="VRN2" s="703"/>
      <c r="VRO2" s="703"/>
      <c r="VRP2" s="703"/>
      <c r="VRQ2" s="703"/>
      <c r="VRR2" s="703"/>
      <c r="VRS2" s="703"/>
      <c r="VRT2" s="703"/>
      <c r="VRU2" s="703"/>
      <c r="VRV2" s="703"/>
      <c r="VRW2" s="703"/>
      <c r="VRX2" s="703"/>
      <c r="VRY2" s="703"/>
      <c r="VRZ2" s="703"/>
      <c r="VSA2" s="703"/>
      <c r="VSB2" s="703"/>
      <c r="VSC2" s="703"/>
      <c r="VSD2" s="703"/>
      <c r="VSE2" s="703"/>
      <c r="VSF2" s="703"/>
      <c r="VSG2" s="703"/>
      <c r="VSH2" s="703"/>
      <c r="VSI2" s="703"/>
      <c r="VSJ2" s="703"/>
      <c r="VSK2" s="703"/>
      <c r="VSL2" s="703"/>
      <c r="VSM2" s="703"/>
      <c r="VSN2" s="703"/>
      <c r="VSO2" s="703"/>
      <c r="VSP2" s="703"/>
      <c r="VSQ2" s="703"/>
      <c r="VSR2" s="703"/>
      <c r="VSS2" s="703"/>
      <c r="VST2" s="703"/>
      <c r="VSU2" s="703"/>
      <c r="VSV2" s="703"/>
      <c r="VSW2" s="703"/>
      <c r="VSX2" s="703"/>
      <c r="VSY2" s="703"/>
      <c r="VSZ2" s="703"/>
      <c r="VTA2" s="703"/>
      <c r="VTB2" s="703"/>
      <c r="VTC2" s="703"/>
      <c r="VTD2" s="703"/>
      <c r="VTE2" s="703"/>
      <c r="VTF2" s="703"/>
      <c r="VTG2" s="703"/>
      <c r="VTH2" s="703"/>
      <c r="VTI2" s="703"/>
      <c r="VTJ2" s="703"/>
      <c r="VTK2" s="703"/>
      <c r="VTL2" s="703"/>
      <c r="VTM2" s="703"/>
      <c r="VTN2" s="703"/>
      <c r="VTO2" s="703"/>
      <c r="VTP2" s="703"/>
      <c r="VTQ2" s="703"/>
      <c r="VTR2" s="703"/>
      <c r="VTS2" s="703"/>
      <c r="VTT2" s="703"/>
      <c r="VTU2" s="703"/>
      <c r="VTV2" s="703"/>
      <c r="VTW2" s="703"/>
      <c r="VTX2" s="703"/>
      <c r="VTY2" s="703"/>
      <c r="VTZ2" s="703"/>
      <c r="VUA2" s="703"/>
      <c r="VUB2" s="703"/>
      <c r="VUC2" s="703"/>
      <c r="VUD2" s="703"/>
      <c r="VUE2" s="703"/>
      <c r="VUF2" s="703"/>
      <c r="VUG2" s="703"/>
      <c r="VUH2" s="703"/>
      <c r="VUI2" s="703"/>
      <c r="VUJ2" s="703"/>
      <c r="VUK2" s="703"/>
      <c r="VUL2" s="703"/>
      <c r="VUM2" s="703"/>
      <c r="VUN2" s="703"/>
      <c r="VUO2" s="703"/>
      <c r="VUP2" s="703"/>
      <c r="VUQ2" s="703"/>
      <c r="VUR2" s="703"/>
      <c r="VUS2" s="703"/>
      <c r="VUT2" s="703"/>
      <c r="VUU2" s="703"/>
      <c r="VUV2" s="703"/>
      <c r="VUW2" s="703"/>
      <c r="VUX2" s="703"/>
      <c r="VUY2" s="703"/>
      <c r="VUZ2" s="703"/>
      <c r="VVA2" s="703"/>
      <c r="VVB2" s="703"/>
      <c r="VVC2" s="703"/>
      <c r="VVD2" s="703"/>
      <c r="VVE2" s="703"/>
      <c r="VVF2" s="703"/>
      <c r="VVG2" s="703"/>
      <c r="VVH2" s="703"/>
      <c r="VVI2" s="703"/>
      <c r="VVJ2" s="703"/>
      <c r="VVK2" s="703"/>
      <c r="VVL2" s="703"/>
      <c r="VVM2" s="703"/>
      <c r="VVN2" s="703"/>
      <c r="VVO2" s="703"/>
      <c r="VVP2" s="703"/>
      <c r="VVQ2" s="703"/>
      <c r="VVR2" s="703"/>
      <c r="VVS2" s="703"/>
      <c r="VVT2" s="703"/>
      <c r="VVU2" s="703"/>
      <c r="VVV2" s="703"/>
      <c r="VVW2" s="703"/>
      <c r="VVX2" s="703"/>
      <c r="VVY2" s="703"/>
      <c r="VVZ2" s="703"/>
      <c r="VWA2" s="703"/>
      <c r="VWB2" s="703"/>
      <c r="VWC2" s="703"/>
      <c r="VWD2" s="703"/>
      <c r="VWE2" s="703"/>
      <c r="VWF2" s="703"/>
      <c r="VWG2" s="703"/>
      <c r="VWH2" s="703"/>
      <c r="VWI2" s="703"/>
      <c r="VWJ2" s="703"/>
      <c r="VWK2" s="703"/>
      <c r="VWL2" s="703"/>
      <c r="VWM2" s="703"/>
      <c r="VWN2" s="703"/>
      <c r="VWO2" s="703"/>
      <c r="VWP2" s="703"/>
      <c r="VWQ2" s="703"/>
      <c r="VWR2" s="703"/>
      <c r="VWS2" s="703"/>
      <c r="VWT2" s="703"/>
      <c r="VWU2" s="703"/>
      <c r="VWV2" s="703"/>
      <c r="VWW2" s="703"/>
      <c r="VWX2" s="703"/>
      <c r="VWY2" s="703"/>
      <c r="VWZ2" s="703"/>
      <c r="VXA2" s="703"/>
      <c r="VXB2" s="703"/>
      <c r="VXC2" s="703"/>
      <c r="VXD2" s="703"/>
      <c r="VXE2" s="703"/>
      <c r="VXF2" s="703"/>
      <c r="VXG2" s="703"/>
      <c r="VXH2" s="703"/>
      <c r="VXI2" s="703"/>
      <c r="VXJ2" s="703"/>
      <c r="VXK2" s="703"/>
      <c r="VXL2" s="703"/>
      <c r="VXM2" s="703"/>
      <c r="VXN2" s="703"/>
      <c r="VXO2" s="703"/>
      <c r="VXP2" s="703"/>
      <c r="VXQ2" s="703"/>
      <c r="VXR2" s="703"/>
      <c r="VXS2" s="703"/>
      <c r="VXT2" s="703"/>
      <c r="VXU2" s="703"/>
      <c r="VXV2" s="703"/>
      <c r="VXW2" s="703"/>
      <c r="VXX2" s="703"/>
      <c r="VXY2" s="703"/>
      <c r="VXZ2" s="703"/>
      <c r="VYA2" s="703"/>
      <c r="VYB2" s="703"/>
      <c r="VYC2" s="703"/>
      <c r="VYD2" s="703"/>
      <c r="VYE2" s="703"/>
      <c r="VYF2" s="703"/>
      <c r="VYG2" s="703"/>
      <c r="VYH2" s="703"/>
      <c r="VYI2" s="703"/>
      <c r="VYJ2" s="703"/>
      <c r="VYK2" s="703"/>
      <c r="VYL2" s="703"/>
      <c r="VYM2" s="703"/>
      <c r="VYN2" s="703"/>
      <c r="VYO2" s="703"/>
      <c r="VYP2" s="703"/>
      <c r="VYQ2" s="703"/>
      <c r="VYR2" s="703"/>
      <c r="VYS2" s="703"/>
      <c r="VYT2" s="703"/>
      <c r="VYU2" s="703"/>
      <c r="VYV2" s="703"/>
      <c r="VYW2" s="703"/>
      <c r="VYX2" s="703"/>
      <c r="VYY2" s="703"/>
      <c r="VYZ2" s="703"/>
      <c r="VZA2" s="703"/>
      <c r="VZB2" s="703"/>
      <c r="VZC2" s="703"/>
      <c r="VZD2" s="703"/>
      <c r="VZE2" s="703"/>
      <c r="VZF2" s="703"/>
      <c r="VZG2" s="703"/>
      <c r="VZH2" s="703"/>
      <c r="VZI2" s="703"/>
      <c r="VZJ2" s="703"/>
      <c r="VZK2" s="703"/>
      <c r="VZL2" s="703"/>
      <c r="VZM2" s="703"/>
      <c r="VZN2" s="703"/>
      <c r="VZO2" s="703"/>
      <c r="VZP2" s="703"/>
      <c r="VZQ2" s="703"/>
      <c r="VZR2" s="703"/>
      <c r="VZS2" s="703"/>
      <c r="VZT2" s="703"/>
      <c r="VZU2" s="703"/>
      <c r="VZV2" s="703"/>
      <c r="VZW2" s="703"/>
      <c r="VZX2" s="703"/>
      <c r="VZY2" s="703"/>
      <c r="VZZ2" s="703"/>
      <c r="WAA2" s="703"/>
      <c r="WAB2" s="703"/>
      <c r="WAC2" s="703"/>
      <c r="WAD2" s="703"/>
      <c r="WAE2" s="703"/>
      <c r="WAF2" s="703"/>
      <c r="WAG2" s="703"/>
      <c r="WAH2" s="703"/>
      <c r="WAI2" s="703"/>
      <c r="WAJ2" s="703"/>
      <c r="WAK2" s="703"/>
      <c r="WAL2" s="703"/>
      <c r="WAM2" s="703"/>
      <c r="WAN2" s="703"/>
      <c r="WAO2" s="703"/>
      <c r="WAP2" s="703"/>
      <c r="WAQ2" s="703"/>
      <c r="WAR2" s="703"/>
      <c r="WAS2" s="703"/>
      <c r="WAT2" s="703"/>
      <c r="WAU2" s="703"/>
      <c r="WAV2" s="703"/>
      <c r="WAW2" s="703"/>
      <c r="WAX2" s="703"/>
      <c r="WAY2" s="703"/>
      <c r="WAZ2" s="703"/>
      <c r="WBA2" s="703"/>
      <c r="WBB2" s="703"/>
      <c r="WBC2" s="703"/>
      <c r="WBD2" s="703"/>
      <c r="WBE2" s="703"/>
      <c r="WBF2" s="703"/>
      <c r="WBG2" s="703"/>
      <c r="WBH2" s="703"/>
      <c r="WBI2" s="703"/>
      <c r="WBJ2" s="703"/>
      <c r="WBK2" s="703"/>
      <c r="WBL2" s="703"/>
      <c r="WBM2" s="703"/>
      <c r="WBN2" s="703"/>
      <c r="WBO2" s="703"/>
      <c r="WBP2" s="703"/>
      <c r="WBQ2" s="703"/>
      <c r="WBR2" s="703"/>
      <c r="WBS2" s="703"/>
      <c r="WBT2" s="703"/>
      <c r="WBU2" s="703"/>
      <c r="WBV2" s="703"/>
      <c r="WBW2" s="703"/>
      <c r="WBX2" s="703"/>
      <c r="WBY2" s="703"/>
      <c r="WBZ2" s="703"/>
      <c r="WCA2" s="703"/>
      <c r="WCB2" s="703"/>
      <c r="WCC2" s="703"/>
      <c r="WCD2" s="703"/>
      <c r="WCE2" s="703"/>
      <c r="WCF2" s="703"/>
      <c r="WCG2" s="703"/>
      <c r="WCH2" s="703"/>
      <c r="WCI2" s="703"/>
      <c r="WCJ2" s="703"/>
      <c r="WCK2" s="703"/>
      <c r="WCL2" s="703"/>
      <c r="WCM2" s="703"/>
      <c r="WCN2" s="703"/>
      <c r="WCO2" s="703"/>
      <c r="WCP2" s="703"/>
      <c r="WCQ2" s="703"/>
      <c r="WCR2" s="703"/>
      <c r="WCS2" s="703"/>
      <c r="WCT2" s="703"/>
      <c r="WCU2" s="703"/>
      <c r="WCV2" s="703"/>
      <c r="WCW2" s="703"/>
      <c r="WCX2" s="703"/>
      <c r="WCY2" s="703"/>
      <c r="WCZ2" s="703"/>
      <c r="WDA2" s="703"/>
      <c r="WDB2" s="703"/>
      <c r="WDC2" s="703"/>
      <c r="WDD2" s="703"/>
      <c r="WDE2" s="703"/>
      <c r="WDF2" s="703"/>
      <c r="WDG2" s="703"/>
      <c r="WDH2" s="703"/>
      <c r="WDI2" s="703"/>
      <c r="WDJ2" s="703"/>
      <c r="WDK2" s="703"/>
      <c r="WDL2" s="703"/>
      <c r="WDM2" s="703"/>
      <c r="WDN2" s="703"/>
      <c r="WDO2" s="703"/>
      <c r="WDP2" s="703"/>
      <c r="WDQ2" s="703"/>
      <c r="WDR2" s="703"/>
      <c r="WDS2" s="703"/>
      <c r="WDT2" s="703"/>
      <c r="WDU2" s="703"/>
      <c r="WDV2" s="703"/>
      <c r="WDW2" s="703"/>
      <c r="WDX2" s="703"/>
      <c r="WDY2" s="703"/>
      <c r="WDZ2" s="703"/>
      <c r="WEA2" s="703"/>
      <c r="WEB2" s="703"/>
      <c r="WEC2" s="703"/>
      <c r="WED2" s="703"/>
      <c r="WEE2" s="703"/>
      <c r="WEF2" s="703"/>
      <c r="WEG2" s="703"/>
      <c r="WEH2" s="703"/>
      <c r="WEI2" s="703"/>
      <c r="WEJ2" s="703"/>
      <c r="WEK2" s="703"/>
      <c r="WEL2" s="703"/>
      <c r="WEM2" s="703"/>
      <c r="WEN2" s="703"/>
      <c r="WEO2" s="703"/>
      <c r="WEP2" s="703"/>
      <c r="WEQ2" s="703"/>
      <c r="WER2" s="703"/>
      <c r="WES2" s="703"/>
      <c r="WET2" s="703"/>
      <c r="WEU2" s="703"/>
      <c r="WEV2" s="703"/>
      <c r="WEW2" s="703"/>
      <c r="WEX2" s="703"/>
      <c r="WEY2" s="703"/>
      <c r="WEZ2" s="703"/>
      <c r="WFA2" s="703"/>
      <c r="WFB2" s="703"/>
      <c r="WFC2" s="703"/>
      <c r="WFD2" s="703"/>
      <c r="WFE2" s="703"/>
      <c r="WFF2" s="703"/>
      <c r="WFG2" s="703"/>
      <c r="WFH2" s="703"/>
      <c r="WFI2" s="703"/>
      <c r="WFJ2" s="703"/>
      <c r="WFK2" s="703"/>
      <c r="WFL2" s="703"/>
      <c r="WFM2" s="703"/>
      <c r="WFN2" s="703"/>
      <c r="WFO2" s="703"/>
      <c r="WFP2" s="703"/>
      <c r="WFQ2" s="703"/>
      <c r="WFR2" s="703"/>
      <c r="WFS2" s="703"/>
      <c r="WFT2" s="703"/>
      <c r="WFU2" s="703"/>
      <c r="WFV2" s="703"/>
      <c r="WFW2" s="703"/>
      <c r="WFX2" s="703"/>
      <c r="WFY2" s="703"/>
      <c r="WFZ2" s="703"/>
      <c r="WGA2" s="703"/>
      <c r="WGB2" s="703"/>
      <c r="WGC2" s="703"/>
      <c r="WGD2" s="703"/>
      <c r="WGE2" s="703"/>
      <c r="WGF2" s="703"/>
      <c r="WGG2" s="703"/>
      <c r="WGH2" s="703"/>
      <c r="WGI2" s="703"/>
      <c r="WGJ2" s="703"/>
      <c r="WGK2" s="703"/>
      <c r="WGL2" s="703"/>
      <c r="WGM2" s="703"/>
      <c r="WGN2" s="703"/>
      <c r="WGO2" s="703"/>
      <c r="WGP2" s="703"/>
      <c r="WGQ2" s="703"/>
      <c r="WGR2" s="703"/>
      <c r="WGS2" s="703"/>
      <c r="WGT2" s="703"/>
      <c r="WGU2" s="703"/>
      <c r="WGV2" s="703"/>
      <c r="WGW2" s="703"/>
      <c r="WGX2" s="703"/>
      <c r="WGY2" s="703"/>
      <c r="WGZ2" s="703"/>
      <c r="WHA2" s="703"/>
      <c r="WHB2" s="703"/>
      <c r="WHC2" s="703"/>
      <c r="WHD2" s="703"/>
      <c r="WHE2" s="703"/>
      <c r="WHF2" s="703"/>
      <c r="WHG2" s="703"/>
      <c r="WHH2" s="703"/>
      <c r="WHI2" s="703"/>
      <c r="WHJ2" s="703"/>
      <c r="WHK2" s="703"/>
      <c r="WHL2" s="703"/>
      <c r="WHM2" s="703"/>
      <c r="WHN2" s="703"/>
      <c r="WHO2" s="703"/>
      <c r="WHP2" s="703"/>
      <c r="WHQ2" s="703"/>
      <c r="WHR2" s="703"/>
      <c r="WHS2" s="703"/>
      <c r="WHT2" s="703"/>
      <c r="WHU2" s="703"/>
      <c r="WHV2" s="703"/>
      <c r="WHW2" s="703"/>
      <c r="WHX2" s="703"/>
      <c r="WHY2" s="703"/>
      <c r="WHZ2" s="703"/>
      <c r="WIA2" s="703"/>
      <c r="WIB2" s="703"/>
      <c r="WIC2" s="703"/>
      <c r="WID2" s="703"/>
      <c r="WIE2" s="703"/>
      <c r="WIF2" s="703"/>
      <c r="WIG2" s="703"/>
      <c r="WIH2" s="703"/>
      <c r="WII2" s="703"/>
      <c r="WIJ2" s="703"/>
      <c r="WIK2" s="703"/>
      <c r="WIL2" s="703"/>
      <c r="WIM2" s="703"/>
      <c r="WIN2" s="703"/>
      <c r="WIO2" s="703"/>
      <c r="WIP2" s="703"/>
      <c r="WIQ2" s="703"/>
      <c r="WIR2" s="703"/>
      <c r="WIS2" s="703"/>
      <c r="WIT2" s="703"/>
      <c r="WIU2" s="703"/>
      <c r="WIV2" s="703"/>
      <c r="WIW2" s="703"/>
      <c r="WIX2" s="703"/>
      <c r="WIY2" s="703"/>
      <c r="WIZ2" s="703"/>
      <c r="WJA2" s="703"/>
      <c r="WJB2" s="703"/>
      <c r="WJC2" s="703"/>
      <c r="WJD2" s="703"/>
      <c r="WJE2" s="703"/>
      <c r="WJF2" s="703"/>
      <c r="WJG2" s="703"/>
      <c r="WJH2" s="703"/>
      <c r="WJI2" s="703"/>
      <c r="WJJ2" s="703"/>
      <c r="WJK2" s="703"/>
      <c r="WJL2" s="703"/>
      <c r="WJM2" s="703"/>
      <c r="WJN2" s="703"/>
      <c r="WJO2" s="703"/>
      <c r="WJP2" s="703"/>
      <c r="WJQ2" s="703"/>
      <c r="WJR2" s="703"/>
      <c r="WJS2" s="703"/>
      <c r="WJT2" s="703"/>
      <c r="WJU2" s="703"/>
      <c r="WJV2" s="703"/>
      <c r="WJW2" s="703"/>
      <c r="WJX2" s="703"/>
      <c r="WJY2" s="703"/>
      <c r="WJZ2" s="703"/>
      <c r="WKA2" s="703"/>
      <c r="WKB2" s="703"/>
      <c r="WKC2" s="703"/>
      <c r="WKD2" s="703"/>
      <c r="WKE2" s="703"/>
      <c r="WKF2" s="703"/>
      <c r="WKG2" s="703"/>
      <c r="WKH2" s="703"/>
      <c r="WKI2" s="703"/>
      <c r="WKJ2" s="703"/>
      <c r="WKK2" s="703"/>
      <c r="WKL2" s="703"/>
      <c r="WKM2" s="703"/>
      <c r="WKN2" s="703"/>
      <c r="WKO2" s="703"/>
      <c r="WKP2" s="703"/>
      <c r="WKQ2" s="703"/>
      <c r="WKR2" s="703"/>
      <c r="WKS2" s="703"/>
      <c r="WKT2" s="703"/>
      <c r="WKU2" s="703"/>
      <c r="WKV2" s="703"/>
      <c r="WKW2" s="703"/>
      <c r="WKX2" s="703"/>
      <c r="WKY2" s="703"/>
      <c r="WKZ2" s="703"/>
      <c r="WLA2" s="703"/>
      <c r="WLB2" s="703"/>
      <c r="WLC2" s="703"/>
      <c r="WLD2" s="703"/>
      <c r="WLE2" s="703"/>
      <c r="WLF2" s="703"/>
      <c r="WLG2" s="703"/>
      <c r="WLH2" s="703"/>
      <c r="WLI2" s="703"/>
      <c r="WLJ2" s="703"/>
      <c r="WLK2" s="703"/>
      <c r="WLL2" s="703"/>
      <c r="WLM2" s="703"/>
      <c r="WLN2" s="703"/>
      <c r="WLO2" s="703"/>
      <c r="WLP2" s="703"/>
      <c r="WLQ2" s="703"/>
      <c r="WLR2" s="703"/>
      <c r="WLS2" s="703"/>
      <c r="WLT2" s="703"/>
      <c r="WLU2" s="703"/>
      <c r="WLV2" s="703"/>
      <c r="WLW2" s="703"/>
      <c r="WLX2" s="703"/>
      <c r="WLY2" s="703"/>
      <c r="WLZ2" s="703"/>
      <c r="WMA2" s="703"/>
      <c r="WMB2" s="703"/>
      <c r="WMC2" s="703"/>
      <c r="WMD2" s="703"/>
      <c r="WME2" s="703"/>
      <c r="WMF2" s="703"/>
      <c r="WMG2" s="703"/>
      <c r="WMH2" s="703"/>
      <c r="WMI2" s="703"/>
      <c r="WMJ2" s="703"/>
      <c r="WMK2" s="703"/>
      <c r="WML2" s="703"/>
      <c r="WMM2" s="703"/>
      <c r="WMN2" s="703"/>
      <c r="WMO2" s="703"/>
      <c r="WMP2" s="703"/>
      <c r="WMQ2" s="703"/>
      <c r="WMR2" s="703"/>
      <c r="WMS2" s="703"/>
      <c r="WMT2" s="703"/>
      <c r="WMU2" s="703"/>
      <c r="WMV2" s="703"/>
      <c r="WMW2" s="703"/>
      <c r="WMX2" s="703"/>
      <c r="WMY2" s="703"/>
      <c r="WMZ2" s="703"/>
      <c r="WNA2" s="703"/>
      <c r="WNB2" s="703"/>
      <c r="WNC2" s="703"/>
      <c r="WND2" s="703"/>
      <c r="WNE2" s="703"/>
      <c r="WNF2" s="703"/>
      <c r="WNG2" s="703"/>
      <c r="WNH2" s="703"/>
      <c r="WNI2" s="703"/>
      <c r="WNJ2" s="703"/>
      <c r="WNK2" s="703"/>
      <c r="WNL2" s="703"/>
      <c r="WNM2" s="703"/>
      <c r="WNN2" s="703"/>
      <c r="WNO2" s="703"/>
      <c r="WNP2" s="703"/>
      <c r="WNQ2" s="703"/>
      <c r="WNR2" s="703"/>
      <c r="WNS2" s="703"/>
      <c r="WNT2" s="703"/>
      <c r="WNU2" s="703"/>
      <c r="WNV2" s="703"/>
      <c r="WNW2" s="703"/>
      <c r="WNX2" s="703"/>
      <c r="WNY2" s="703"/>
      <c r="WNZ2" s="703"/>
      <c r="WOA2" s="703"/>
      <c r="WOB2" s="703"/>
      <c r="WOC2" s="703"/>
      <c r="WOD2" s="703"/>
      <c r="WOE2" s="703"/>
      <c r="WOF2" s="703"/>
      <c r="WOG2" s="703"/>
      <c r="WOH2" s="703"/>
      <c r="WOI2" s="703"/>
      <c r="WOJ2" s="703"/>
      <c r="WOK2" s="703"/>
      <c r="WOL2" s="703"/>
      <c r="WOM2" s="703"/>
      <c r="WON2" s="703"/>
      <c r="WOO2" s="703"/>
      <c r="WOP2" s="703"/>
      <c r="WOQ2" s="703"/>
      <c r="WOR2" s="703"/>
      <c r="WOS2" s="703"/>
      <c r="WOT2" s="703"/>
      <c r="WOU2" s="703"/>
      <c r="WOV2" s="703"/>
      <c r="WOW2" s="703"/>
      <c r="WOX2" s="703"/>
      <c r="WOY2" s="703"/>
      <c r="WOZ2" s="703"/>
      <c r="WPA2" s="703"/>
      <c r="WPB2" s="703"/>
      <c r="WPC2" s="703"/>
      <c r="WPD2" s="703"/>
      <c r="WPE2" s="703"/>
      <c r="WPF2" s="703"/>
      <c r="WPG2" s="703"/>
      <c r="WPH2" s="703"/>
      <c r="WPI2" s="703"/>
      <c r="WPJ2" s="703"/>
      <c r="WPK2" s="703"/>
      <c r="WPL2" s="703"/>
      <c r="WPM2" s="703"/>
      <c r="WPN2" s="703"/>
      <c r="WPO2" s="703"/>
      <c r="WPP2" s="703"/>
      <c r="WPQ2" s="703"/>
      <c r="WPR2" s="703"/>
      <c r="WPS2" s="703"/>
      <c r="WPT2" s="703"/>
      <c r="WPU2" s="703"/>
      <c r="WPV2" s="703"/>
      <c r="WPW2" s="703"/>
      <c r="WPX2" s="703"/>
      <c r="WPY2" s="703"/>
      <c r="WPZ2" s="703"/>
      <c r="WQA2" s="703"/>
      <c r="WQB2" s="703"/>
      <c r="WQC2" s="703"/>
      <c r="WQD2" s="703"/>
      <c r="WQE2" s="703"/>
      <c r="WQF2" s="703"/>
      <c r="WQG2" s="703"/>
      <c r="WQH2" s="703"/>
      <c r="WQI2" s="703"/>
      <c r="WQJ2" s="703"/>
      <c r="WQK2" s="703"/>
      <c r="WQL2" s="703"/>
      <c r="WQM2" s="703"/>
      <c r="WQN2" s="703"/>
      <c r="WQO2" s="703"/>
      <c r="WQP2" s="703"/>
      <c r="WQQ2" s="703"/>
      <c r="WQR2" s="703"/>
      <c r="WQS2" s="703"/>
      <c r="WQT2" s="703"/>
      <c r="WQU2" s="703"/>
      <c r="WQV2" s="703"/>
      <c r="WQW2" s="703"/>
      <c r="WQX2" s="703"/>
      <c r="WQY2" s="703"/>
      <c r="WQZ2" s="703"/>
      <c r="WRA2" s="703"/>
      <c r="WRB2" s="703"/>
      <c r="WRC2" s="703"/>
      <c r="WRD2" s="703"/>
      <c r="WRE2" s="703"/>
      <c r="WRF2" s="703"/>
      <c r="WRG2" s="703"/>
      <c r="WRH2" s="703"/>
      <c r="WRI2" s="703"/>
      <c r="WRJ2" s="703"/>
      <c r="WRK2" s="703"/>
      <c r="WRL2" s="703"/>
      <c r="WRM2" s="703"/>
      <c r="WRN2" s="703"/>
      <c r="WRO2" s="703"/>
      <c r="WRP2" s="703"/>
      <c r="WRQ2" s="703"/>
      <c r="WRR2" s="703"/>
      <c r="WRS2" s="703"/>
      <c r="WRT2" s="703"/>
      <c r="WRU2" s="703"/>
      <c r="WRV2" s="703"/>
      <c r="WRW2" s="703"/>
      <c r="WRX2" s="703"/>
      <c r="WRY2" s="703"/>
      <c r="WRZ2" s="703"/>
      <c r="WSA2" s="703"/>
      <c r="WSB2" s="703"/>
      <c r="WSC2" s="703"/>
      <c r="WSD2" s="703"/>
      <c r="WSE2" s="703"/>
      <c r="WSF2" s="703"/>
      <c r="WSG2" s="703"/>
      <c r="WSH2" s="703"/>
      <c r="WSI2" s="703"/>
      <c r="WSJ2" s="703"/>
      <c r="WSK2" s="703"/>
      <c r="WSL2" s="703"/>
      <c r="WSM2" s="703"/>
      <c r="WSN2" s="703"/>
      <c r="WSO2" s="703"/>
      <c r="WSP2" s="703"/>
      <c r="WSQ2" s="703"/>
      <c r="WSR2" s="703"/>
      <c r="WSS2" s="703"/>
      <c r="WST2" s="703"/>
      <c r="WSU2" s="703"/>
      <c r="WSV2" s="703"/>
      <c r="WSW2" s="703"/>
      <c r="WSX2" s="703"/>
      <c r="WSY2" s="703"/>
      <c r="WSZ2" s="703"/>
      <c r="WTA2" s="703"/>
      <c r="WTB2" s="703"/>
      <c r="WTC2" s="703"/>
      <c r="WTD2" s="703"/>
      <c r="WTE2" s="703"/>
      <c r="WTF2" s="703"/>
      <c r="WTG2" s="703"/>
      <c r="WTH2" s="703"/>
      <c r="WTI2" s="703"/>
      <c r="WTJ2" s="703"/>
      <c r="WTK2" s="703"/>
      <c r="WTL2" s="703"/>
      <c r="WTM2" s="703"/>
      <c r="WTN2" s="703"/>
      <c r="WTO2" s="703"/>
      <c r="WTP2" s="703"/>
      <c r="WTQ2" s="703"/>
      <c r="WTR2" s="703"/>
      <c r="WTS2" s="703"/>
      <c r="WTT2" s="703"/>
      <c r="WTU2" s="703"/>
      <c r="WTV2" s="703"/>
      <c r="WTW2" s="703"/>
      <c r="WTX2" s="703"/>
      <c r="WTY2" s="703"/>
      <c r="WTZ2" s="703"/>
      <c r="WUA2" s="703"/>
      <c r="WUB2" s="703"/>
      <c r="WUC2" s="703"/>
      <c r="WUD2" s="703"/>
      <c r="WUE2" s="703"/>
      <c r="WUF2" s="703"/>
      <c r="WUG2" s="703"/>
      <c r="WUH2" s="703"/>
      <c r="WUI2" s="703"/>
      <c r="WUJ2" s="703"/>
      <c r="WUK2" s="703"/>
      <c r="WUL2" s="703"/>
      <c r="WUM2" s="703"/>
      <c r="WUN2" s="703"/>
      <c r="WUO2" s="703"/>
      <c r="WUP2" s="703"/>
      <c r="WUQ2" s="703"/>
      <c r="WUR2" s="703"/>
      <c r="WUS2" s="703"/>
      <c r="WUT2" s="703"/>
      <c r="WUU2" s="703"/>
      <c r="WUV2" s="703"/>
      <c r="WUW2" s="703"/>
      <c r="WUX2" s="703"/>
      <c r="WUY2" s="703"/>
      <c r="WUZ2" s="703"/>
      <c r="WVA2" s="703"/>
      <c r="WVB2" s="703"/>
      <c r="WVC2" s="703"/>
      <c r="WVD2" s="703"/>
      <c r="WVE2" s="703"/>
      <c r="WVF2" s="703"/>
      <c r="WVG2" s="703"/>
      <c r="WVH2" s="703"/>
      <c r="WVI2" s="703"/>
      <c r="WVJ2" s="703"/>
      <c r="WVK2" s="703"/>
      <c r="WVL2" s="703"/>
      <c r="WVM2" s="703"/>
      <c r="WVN2" s="703"/>
      <c r="WVO2" s="703"/>
      <c r="WVP2" s="703"/>
      <c r="WVQ2" s="703"/>
      <c r="WVR2" s="703"/>
      <c r="WVS2" s="703"/>
      <c r="WVT2" s="703"/>
      <c r="WVU2" s="703"/>
      <c r="WVV2" s="703"/>
      <c r="WVW2" s="703"/>
      <c r="WVX2" s="703"/>
      <c r="WVY2" s="703"/>
      <c r="WVZ2" s="703"/>
      <c r="WWA2" s="703"/>
      <c r="WWB2" s="703"/>
      <c r="WWC2" s="703"/>
      <c r="WWD2" s="703"/>
      <c r="WWE2" s="703"/>
      <c r="WWF2" s="703"/>
      <c r="WWG2" s="703"/>
      <c r="WWH2" s="703"/>
      <c r="WWI2" s="703"/>
      <c r="WWJ2" s="703"/>
      <c r="WWK2" s="703"/>
      <c r="WWL2" s="703"/>
      <c r="WWM2" s="703"/>
      <c r="WWN2" s="703"/>
      <c r="WWO2" s="703"/>
      <c r="WWP2" s="703"/>
      <c r="WWQ2" s="703"/>
      <c r="WWR2" s="703"/>
      <c r="WWS2" s="703"/>
      <c r="WWT2" s="703"/>
      <c r="WWU2" s="703"/>
      <c r="WWV2" s="703"/>
      <c r="WWW2" s="703"/>
      <c r="WWX2" s="703"/>
      <c r="WWY2" s="703"/>
      <c r="WWZ2" s="703"/>
      <c r="WXA2" s="703"/>
      <c r="WXB2" s="703"/>
      <c r="WXC2" s="703"/>
      <c r="WXD2" s="703"/>
      <c r="WXE2" s="703"/>
      <c r="WXF2" s="703"/>
      <c r="WXG2" s="703"/>
      <c r="WXH2" s="703"/>
      <c r="WXI2" s="703"/>
      <c r="WXJ2" s="703"/>
      <c r="WXK2" s="703"/>
      <c r="WXL2" s="703"/>
      <c r="WXM2" s="703"/>
      <c r="WXN2" s="703"/>
      <c r="WXO2" s="703"/>
      <c r="WXP2" s="703"/>
      <c r="WXQ2" s="703"/>
      <c r="WXR2" s="703"/>
      <c r="WXS2" s="703"/>
      <c r="WXT2" s="703"/>
      <c r="WXU2" s="703"/>
      <c r="WXV2" s="703"/>
      <c r="WXW2" s="703"/>
      <c r="WXX2" s="703"/>
      <c r="WXY2" s="703"/>
      <c r="WXZ2" s="703"/>
      <c r="WYA2" s="703"/>
      <c r="WYB2" s="703"/>
      <c r="WYC2" s="703"/>
      <c r="WYD2" s="703"/>
      <c r="WYE2" s="703"/>
      <c r="WYF2" s="703"/>
      <c r="WYG2" s="703"/>
      <c r="WYH2" s="703"/>
      <c r="WYI2" s="703"/>
      <c r="WYJ2" s="703"/>
      <c r="WYK2" s="703"/>
      <c r="WYL2" s="703"/>
      <c r="WYM2" s="703"/>
      <c r="WYN2" s="703"/>
      <c r="WYO2" s="703"/>
      <c r="WYP2" s="703"/>
      <c r="WYQ2" s="703"/>
      <c r="WYR2" s="703"/>
      <c r="WYS2" s="703"/>
      <c r="WYT2" s="703"/>
      <c r="WYU2" s="703"/>
      <c r="WYV2" s="703"/>
      <c r="WYW2" s="703"/>
      <c r="WYX2" s="703"/>
      <c r="WYY2" s="703"/>
      <c r="WYZ2" s="703"/>
      <c r="WZA2" s="703"/>
      <c r="WZB2" s="703"/>
      <c r="WZC2" s="703"/>
      <c r="WZD2" s="703"/>
      <c r="WZE2" s="703"/>
      <c r="WZF2" s="703"/>
      <c r="WZG2" s="703"/>
      <c r="WZH2" s="703"/>
      <c r="WZI2" s="703"/>
      <c r="WZJ2" s="703"/>
      <c r="WZK2" s="703"/>
      <c r="WZL2" s="703"/>
      <c r="WZM2" s="703"/>
      <c r="WZN2" s="703"/>
      <c r="WZO2" s="703"/>
      <c r="WZP2" s="703"/>
      <c r="WZQ2" s="703"/>
      <c r="WZR2" s="703"/>
      <c r="WZS2" s="703"/>
      <c r="WZT2" s="703"/>
      <c r="WZU2" s="703"/>
      <c r="WZV2" s="703"/>
      <c r="WZW2" s="703"/>
      <c r="WZX2" s="703"/>
      <c r="WZY2" s="703"/>
      <c r="WZZ2" s="703"/>
      <c r="XAA2" s="703"/>
      <c r="XAB2" s="703"/>
      <c r="XAC2" s="703"/>
      <c r="XAD2" s="703"/>
      <c r="XAE2" s="703"/>
      <c r="XAF2" s="703"/>
      <c r="XAG2" s="703"/>
      <c r="XAH2" s="703"/>
      <c r="XAI2" s="703"/>
      <c r="XAJ2" s="703"/>
      <c r="XAK2" s="703"/>
      <c r="XAL2" s="703"/>
      <c r="XAM2" s="703"/>
      <c r="XAN2" s="703"/>
      <c r="XAO2" s="703"/>
      <c r="XAP2" s="703"/>
      <c r="XAQ2" s="703"/>
      <c r="XAR2" s="703"/>
      <c r="XAS2" s="703"/>
      <c r="XAT2" s="703"/>
      <c r="XAU2" s="703"/>
      <c r="XAV2" s="703"/>
      <c r="XAW2" s="703"/>
      <c r="XAX2" s="703"/>
      <c r="XAY2" s="703"/>
      <c r="XAZ2" s="703"/>
      <c r="XBA2" s="703"/>
      <c r="XBB2" s="703"/>
      <c r="XBC2" s="703"/>
      <c r="XBD2" s="703"/>
      <c r="XBE2" s="703"/>
      <c r="XBF2" s="703"/>
      <c r="XBG2" s="703"/>
      <c r="XBH2" s="703"/>
      <c r="XBI2" s="703"/>
      <c r="XBJ2" s="703"/>
      <c r="XBK2" s="703"/>
      <c r="XBL2" s="703"/>
      <c r="XBM2" s="703"/>
      <c r="XBN2" s="703"/>
      <c r="XBO2" s="703"/>
      <c r="XBP2" s="703"/>
      <c r="XBQ2" s="703"/>
      <c r="XBR2" s="703"/>
      <c r="XBS2" s="703"/>
      <c r="XBT2" s="703"/>
      <c r="XBU2" s="703"/>
      <c r="XBV2" s="703"/>
      <c r="XBW2" s="703"/>
      <c r="XBX2" s="703"/>
      <c r="XBY2" s="703"/>
      <c r="XBZ2" s="703"/>
      <c r="XCA2" s="703"/>
      <c r="XCB2" s="703"/>
      <c r="XCC2" s="703"/>
      <c r="XCD2" s="703"/>
      <c r="XCE2" s="703"/>
      <c r="XCF2" s="703"/>
      <c r="XCG2" s="703"/>
      <c r="XCH2" s="703"/>
      <c r="XCI2" s="703"/>
      <c r="XCJ2" s="703"/>
      <c r="XCK2" s="703"/>
      <c r="XCL2" s="703"/>
      <c r="XCM2" s="703"/>
      <c r="XCN2" s="703"/>
      <c r="XCO2" s="703"/>
      <c r="XCP2" s="703"/>
      <c r="XCQ2" s="703"/>
      <c r="XCR2" s="703"/>
      <c r="XCS2" s="703"/>
      <c r="XCT2" s="703"/>
      <c r="XCU2" s="703"/>
      <c r="XCV2" s="703"/>
      <c r="XCW2" s="703"/>
      <c r="XCX2" s="703"/>
      <c r="XCY2" s="703"/>
      <c r="XCZ2" s="703"/>
      <c r="XDA2" s="703"/>
      <c r="XDB2" s="703"/>
      <c r="XDC2" s="703"/>
      <c r="XDD2" s="703"/>
      <c r="XDE2" s="703"/>
      <c r="XDF2" s="703"/>
      <c r="XDG2" s="703"/>
      <c r="XDH2" s="703"/>
      <c r="XDI2" s="703"/>
      <c r="XDJ2" s="703"/>
      <c r="XDK2" s="703"/>
      <c r="XDL2" s="703"/>
      <c r="XDM2" s="703"/>
      <c r="XDN2" s="703"/>
      <c r="XDO2" s="703"/>
      <c r="XDP2" s="703"/>
      <c r="XDQ2" s="703"/>
      <c r="XDR2" s="703"/>
      <c r="XDS2" s="703"/>
      <c r="XDT2" s="703"/>
      <c r="XDU2" s="703"/>
      <c r="XDV2" s="703"/>
      <c r="XDW2" s="703"/>
      <c r="XDX2" s="703"/>
      <c r="XDY2" s="703"/>
      <c r="XDZ2" s="703"/>
      <c r="XEA2" s="703"/>
      <c r="XEB2" s="703"/>
      <c r="XEC2" s="703"/>
      <c r="XED2" s="703"/>
      <c r="XEE2" s="703"/>
      <c r="XEF2" s="703"/>
      <c r="XEG2" s="703"/>
      <c r="XEH2" s="703"/>
      <c r="XEI2" s="703"/>
      <c r="XEJ2" s="703"/>
      <c r="XEK2" s="703"/>
      <c r="XEL2" s="703"/>
      <c r="XEM2" s="703"/>
      <c r="XEN2" s="703"/>
      <c r="XEO2" s="703"/>
      <c r="XEP2" s="703"/>
      <c r="XEQ2" s="703"/>
      <c r="XER2" s="703"/>
      <c r="XES2" s="703"/>
      <c r="XET2" s="703"/>
      <c r="XEU2" s="703"/>
      <c r="XEV2" s="703"/>
      <c r="XEW2" s="703"/>
      <c r="XEX2" s="703"/>
      <c r="XEY2" s="703"/>
      <c r="XEZ2" s="703"/>
      <c r="XFA2" s="703"/>
      <c r="XFB2" s="703"/>
      <c r="XFC2" s="703"/>
      <c r="XFD2" s="703"/>
    </row>
    <row r="3" spans="1:16384" ht="20" customHeight="1">
      <c r="A3" s="703"/>
      <c r="B3" s="703"/>
      <c r="C3" s="703"/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703"/>
      <c r="X3" s="703"/>
      <c r="Y3" s="703"/>
      <c r="Z3" s="703"/>
      <c r="AA3" s="703"/>
      <c r="AB3" s="703"/>
      <c r="AC3" s="703"/>
      <c r="AD3" s="703"/>
      <c r="AE3" s="703"/>
      <c r="AF3" s="703"/>
      <c r="AG3" s="703"/>
      <c r="AH3" s="703"/>
      <c r="AI3" s="703"/>
      <c r="AJ3" s="703"/>
      <c r="AK3" s="703"/>
      <c r="AL3" s="703"/>
      <c r="AM3" s="703"/>
      <c r="AN3" s="703"/>
      <c r="AO3" s="703"/>
      <c r="AP3" s="703"/>
      <c r="AQ3" s="703"/>
      <c r="AR3" s="703"/>
      <c r="AS3" s="703"/>
      <c r="AT3" s="703"/>
      <c r="AU3" s="703"/>
      <c r="AV3" s="703"/>
      <c r="AW3" s="703"/>
      <c r="AX3" s="703"/>
      <c r="AY3" s="703"/>
      <c r="AZ3" s="703"/>
      <c r="BA3" s="703"/>
      <c r="BB3" s="703"/>
      <c r="BC3" s="703"/>
      <c r="BD3" s="703"/>
      <c r="BE3" s="703"/>
      <c r="BF3" s="703"/>
      <c r="BG3" s="703"/>
      <c r="BH3" s="703"/>
      <c r="BI3" s="703"/>
      <c r="BJ3" s="703"/>
      <c r="BK3" s="703"/>
      <c r="BL3" s="703"/>
      <c r="BM3" s="703"/>
      <c r="BN3" s="703"/>
      <c r="BO3" s="703"/>
      <c r="BP3" s="703"/>
      <c r="BQ3" s="703"/>
      <c r="BR3" s="703"/>
      <c r="BS3" s="703"/>
      <c r="BT3" s="703"/>
      <c r="BU3" s="703"/>
      <c r="BV3" s="703"/>
      <c r="BW3" s="703"/>
      <c r="BX3" s="703"/>
      <c r="BY3" s="703"/>
      <c r="BZ3" s="703"/>
      <c r="CA3" s="703"/>
      <c r="CB3" s="703"/>
      <c r="CC3" s="703"/>
      <c r="CD3" s="703"/>
      <c r="CE3" s="703"/>
      <c r="CF3" s="703"/>
      <c r="CG3" s="703"/>
      <c r="CH3" s="703"/>
      <c r="CI3" s="703"/>
      <c r="CJ3" s="703"/>
      <c r="CK3" s="703"/>
      <c r="CL3" s="703"/>
      <c r="CM3" s="703"/>
      <c r="CN3" s="703"/>
      <c r="CO3" s="703"/>
      <c r="CP3" s="703"/>
      <c r="CQ3" s="703"/>
      <c r="CR3" s="703"/>
      <c r="CS3" s="703"/>
      <c r="CT3" s="703"/>
      <c r="CU3" s="703"/>
      <c r="CV3" s="703"/>
      <c r="CW3" s="703"/>
      <c r="CX3" s="703"/>
      <c r="CY3" s="703"/>
      <c r="CZ3" s="703"/>
      <c r="DA3" s="703"/>
      <c r="DB3" s="703"/>
      <c r="DC3" s="703"/>
      <c r="DD3" s="703"/>
      <c r="DE3" s="703"/>
      <c r="DF3" s="703"/>
      <c r="DG3" s="703"/>
      <c r="DH3" s="703"/>
      <c r="DI3" s="703"/>
      <c r="DJ3" s="703"/>
      <c r="DK3" s="703"/>
      <c r="DL3" s="703"/>
      <c r="DM3" s="703"/>
      <c r="DN3" s="703"/>
      <c r="DO3" s="703"/>
      <c r="DP3" s="703"/>
      <c r="DQ3" s="703"/>
      <c r="DR3" s="703"/>
      <c r="DS3" s="703"/>
      <c r="DT3" s="703"/>
      <c r="DU3" s="703"/>
      <c r="DV3" s="703"/>
      <c r="DW3" s="703"/>
      <c r="DX3" s="703"/>
      <c r="DY3" s="703"/>
      <c r="DZ3" s="703"/>
      <c r="EA3" s="703"/>
      <c r="EB3" s="703"/>
      <c r="EC3" s="703"/>
      <c r="ED3" s="703"/>
      <c r="EE3" s="703"/>
      <c r="EF3" s="703"/>
      <c r="EG3" s="703"/>
      <c r="EH3" s="703"/>
      <c r="EI3" s="703"/>
      <c r="EJ3" s="703"/>
      <c r="EK3" s="703"/>
      <c r="EL3" s="703"/>
      <c r="EM3" s="703"/>
      <c r="EN3" s="703"/>
      <c r="EO3" s="703"/>
      <c r="EP3" s="703"/>
      <c r="EQ3" s="703"/>
      <c r="ER3" s="703"/>
      <c r="ES3" s="703"/>
      <c r="ET3" s="703"/>
      <c r="EU3" s="703"/>
      <c r="EV3" s="703"/>
      <c r="EW3" s="703"/>
      <c r="EX3" s="703"/>
      <c r="EY3" s="703"/>
      <c r="EZ3" s="703"/>
      <c r="FA3" s="703"/>
      <c r="FB3" s="703"/>
      <c r="FC3" s="703"/>
      <c r="FD3" s="703"/>
      <c r="FE3" s="703"/>
      <c r="FF3" s="703"/>
      <c r="FG3" s="703"/>
      <c r="FH3" s="703"/>
      <c r="FI3" s="703"/>
      <c r="FJ3" s="703"/>
      <c r="FK3" s="703"/>
      <c r="FL3" s="703"/>
      <c r="FM3" s="703"/>
      <c r="FN3" s="703"/>
      <c r="FO3" s="703"/>
      <c r="FP3" s="703"/>
      <c r="FQ3" s="703"/>
      <c r="FR3" s="703"/>
      <c r="FS3" s="703"/>
      <c r="FT3" s="703"/>
      <c r="FU3" s="703"/>
      <c r="FV3" s="703"/>
      <c r="FW3" s="703"/>
      <c r="FX3" s="703"/>
      <c r="FY3" s="703"/>
      <c r="FZ3" s="703"/>
      <c r="GA3" s="703"/>
      <c r="GB3" s="703"/>
      <c r="GC3" s="703"/>
      <c r="GD3" s="703"/>
      <c r="GE3" s="703"/>
      <c r="GF3" s="703"/>
      <c r="GG3" s="703"/>
      <c r="GH3" s="703"/>
      <c r="GI3" s="703"/>
      <c r="GJ3" s="703"/>
      <c r="GK3" s="703"/>
      <c r="GL3" s="703"/>
      <c r="GM3" s="703"/>
      <c r="GN3" s="703"/>
      <c r="GO3" s="703"/>
      <c r="GP3" s="703"/>
      <c r="GQ3" s="703"/>
      <c r="GR3" s="703"/>
      <c r="GS3" s="703"/>
      <c r="GT3" s="703"/>
      <c r="GU3" s="703"/>
      <c r="GV3" s="703"/>
      <c r="GW3" s="703"/>
      <c r="GX3" s="703"/>
      <c r="GY3" s="703"/>
      <c r="GZ3" s="703"/>
      <c r="HA3" s="703"/>
      <c r="HB3" s="703"/>
      <c r="HC3" s="703"/>
      <c r="HD3" s="703"/>
      <c r="HE3" s="703"/>
      <c r="HF3" s="703"/>
      <c r="HG3" s="703"/>
      <c r="HH3" s="703"/>
      <c r="HI3" s="703"/>
      <c r="HJ3" s="703"/>
      <c r="HK3" s="703"/>
      <c r="HL3" s="703"/>
      <c r="HM3" s="703"/>
      <c r="HN3" s="703"/>
      <c r="HO3" s="703"/>
      <c r="HP3" s="703"/>
      <c r="HQ3" s="703"/>
      <c r="HR3" s="703"/>
      <c r="HS3" s="703"/>
      <c r="HT3" s="703"/>
      <c r="HU3" s="703"/>
      <c r="HV3" s="703"/>
      <c r="HW3" s="703"/>
      <c r="HX3" s="703"/>
      <c r="HY3" s="703"/>
      <c r="HZ3" s="703"/>
      <c r="IA3" s="703"/>
      <c r="IB3" s="703"/>
      <c r="IC3" s="703"/>
      <c r="ID3" s="703"/>
      <c r="IE3" s="703"/>
      <c r="IF3" s="703"/>
      <c r="IG3" s="703"/>
      <c r="IH3" s="703"/>
      <c r="II3" s="703"/>
      <c r="IJ3" s="703"/>
      <c r="IK3" s="703"/>
      <c r="IL3" s="703"/>
      <c r="IM3" s="703"/>
      <c r="IN3" s="703"/>
      <c r="IO3" s="703"/>
      <c r="IP3" s="703"/>
      <c r="IQ3" s="703"/>
      <c r="IR3" s="703"/>
      <c r="IS3" s="703"/>
      <c r="IT3" s="703"/>
      <c r="IU3" s="703"/>
      <c r="IV3" s="703"/>
      <c r="IW3" s="703"/>
      <c r="IX3" s="703"/>
      <c r="IY3" s="703"/>
      <c r="IZ3" s="703"/>
      <c r="JA3" s="703"/>
      <c r="JB3" s="703"/>
      <c r="JC3" s="703"/>
      <c r="JD3" s="703"/>
      <c r="JE3" s="703"/>
      <c r="JF3" s="703"/>
      <c r="JG3" s="703"/>
      <c r="JH3" s="703"/>
      <c r="JI3" s="703"/>
      <c r="JJ3" s="703"/>
      <c r="JK3" s="703"/>
      <c r="JL3" s="703"/>
      <c r="JM3" s="703"/>
      <c r="JN3" s="703"/>
      <c r="JO3" s="703"/>
      <c r="JP3" s="703"/>
      <c r="JQ3" s="703"/>
      <c r="JR3" s="703"/>
      <c r="JS3" s="703"/>
      <c r="JT3" s="703"/>
      <c r="JU3" s="703"/>
      <c r="JV3" s="703"/>
      <c r="JW3" s="703"/>
      <c r="JX3" s="703"/>
      <c r="JY3" s="703"/>
      <c r="JZ3" s="703"/>
      <c r="KA3" s="703"/>
      <c r="KB3" s="703"/>
      <c r="KC3" s="703"/>
      <c r="KD3" s="703"/>
      <c r="KE3" s="703"/>
      <c r="KF3" s="703"/>
      <c r="KG3" s="703"/>
      <c r="KH3" s="703"/>
      <c r="KI3" s="703"/>
      <c r="KJ3" s="703"/>
      <c r="KK3" s="703"/>
      <c r="KL3" s="703"/>
      <c r="KM3" s="703"/>
      <c r="KN3" s="703"/>
      <c r="KO3" s="703"/>
      <c r="KP3" s="703"/>
      <c r="KQ3" s="703"/>
      <c r="KR3" s="703"/>
      <c r="KS3" s="703"/>
      <c r="KT3" s="703"/>
      <c r="KU3" s="703"/>
      <c r="KV3" s="703"/>
      <c r="KW3" s="703"/>
      <c r="KX3" s="703"/>
      <c r="KY3" s="703"/>
      <c r="KZ3" s="703"/>
      <c r="LA3" s="703"/>
      <c r="LB3" s="703"/>
      <c r="LC3" s="703"/>
      <c r="LD3" s="703"/>
      <c r="LE3" s="703"/>
      <c r="LF3" s="703"/>
      <c r="LG3" s="703"/>
      <c r="LH3" s="703"/>
      <c r="LI3" s="703"/>
      <c r="LJ3" s="703"/>
      <c r="LK3" s="703"/>
      <c r="LL3" s="703"/>
      <c r="LM3" s="703"/>
      <c r="LN3" s="703"/>
      <c r="LO3" s="703"/>
      <c r="LP3" s="703"/>
      <c r="LQ3" s="703"/>
      <c r="LR3" s="703"/>
      <c r="LS3" s="703"/>
      <c r="LT3" s="703"/>
      <c r="LU3" s="703"/>
      <c r="LV3" s="703"/>
      <c r="LW3" s="703"/>
      <c r="LX3" s="703"/>
      <c r="LY3" s="703"/>
      <c r="LZ3" s="703"/>
      <c r="MA3" s="703"/>
      <c r="MB3" s="703"/>
      <c r="MC3" s="703"/>
      <c r="MD3" s="703"/>
      <c r="ME3" s="703"/>
      <c r="MF3" s="703"/>
      <c r="MG3" s="703"/>
      <c r="MH3" s="703"/>
      <c r="MI3" s="703"/>
      <c r="MJ3" s="703"/>
      <c r="MK3" s="703"/>
      <c r="ML3" s="703"/>
      <c r="MM3" s="703"/>
      <c r="MN3" s="703"/>
      <c r="MO3" s="703"/>
      <c r="MP3" s="703"/>
      <c r="MQ3" s="703"/>
      <c r="MR3" s="703"/>
      <c r="MS3" s="703"/>
      <c r="MT3" s="703"/>
      <c r="MU3" s="703"/>
      <c r="MV3" s="703"/>
      <c r="MW3" s="703"/>
      <c r="MX3" s="703"/>
      <c r="MY3" s="703"/>
      <c r="MZ3" s="703"/>
      <c r="NA3" s="703"/>
      <c r="NB3" s="703"/>
      <c r="NC3" s="703"/>
      <c r="ND3" s="703"/>
      <c r="NE3" s="703"/>
      <c r="NF3" s="703"/>
      <c r="NG3" s="703"/>
      <c r="NH3" s="703"/>
      <c r="NI3" s="703"/>
      <c r="NJ3" s="703"/>
      <c r="NK3" s="703"/>
      <c r="NL3" s="703"/>
      <c r="NM3" s="703"/>
      <c r="NN3" s="703"/>
      <c r="NO3" s="703"/>
      <c r="NP3" s="703"/>
      <c r="NQ3" s="703"/>
      <c r="NR3" s="703"/>
      <c r="NS3" s="703"/>
      <c r="NT3" s="703"/>
      <c r="NU3" s="703"/>
      <c r="NV3" s="703"/>
      <c r="NW3" s="703"/>
      <c r="NX3" s="703"/>
      <c r="NY3" s="703"/>
      <c r="NZ3" s="703"/>
      <c r="OA3" s="703"/>
      <c r="OB3" s="703"/>
      <c r="OC3" s="703"/>
      <c r="OD3" s="703"/>
      <c r="OE3" s="703"/>
      <c r="OF3" s="703"/>
      <c r="OG3" s="703"/>
      <c r="OH3" s="703"/>
      <c r="OI3" s="703"/>
      <c r="OJ3" s="703"/>
      <c r="OK3" s="703"/>
      <c r="OL3" s="703"/>
      <c r="OM3" s="703"/>
      <c r="ON3" s="703"/>
      <c r="OO3" s="703"/>
      <c r="OP3" s="703"/>
      <c r="OQ3" s="703"/>
      <c r="OR3" s="703"/>
      <c r="OS3" s="703"/>
      <c r="OT3" s="703"/>
      <c r="OU3" s="703"/>
      <c r="OV3" s="703"/>
      <c r="OW3" s="703"/>
      <c r="OX3" s="703"/>
      <c r="OY3" s="703"/>
      <c r="OZ3" s="703"/>
      <c r="PA3" s="703"/>
      <c r="PB3" s="703"/>
      <c r="PC3" s="703"/>
      <c r="PD3" s="703"/>
      <c r="PE3" s="703"/>
      <c r="PF3" s="703"/>
      <c r="PG3" s="703"/>
      <c r="PH3" s="703"/>
      <c r="PI3" s="703"/>
      <c r="PJ3" s="703"/>
      <c r="PK3" s="703"/>
      <c r="PL3" s="703"/>
      <c r="PM3" s="703"/>
      <c r="PN3" s="703"/>
      <c r="PO3" s="703"/>
      <c r="PP3" s="703"/>
      <c r="PQ3" s="703"/>
      <c r="PR3" s="703"/>
      <c r="PS3" s="703"/>
      <c r="PT3" s="703"/>
      <c r="PU3" s="703"/>
      <c r="PV3" s="703"/>
      <c r="PW3" s="703"/>
      <c r="PX3" s="703"/>
      <c r="PY3" s="703"/>
      <c r="PZ3" s="703"/>
      <c r="QA3" s="703"/>
      <c r="QB3" s="703"/>
      <c r="QC3" s="703"/>
      <c r="QD3" s="703"/>
      <c r="QE3" s="703"/>
      <c r="QF3" s="703"/>
      <c r="QG3" s="703"/>
      <c r="QH3" s="703"/>
      <c r="QI3" s="703"/>
      <c r="QJ3" s="703"/>
      <c r="QK3" s="703"/>
      <c r="QL3" s="703"/>
      <c r="QM3" s="703"/>
      <c r="QN3" s="703"/>
      <c r="QO3" s="703"/>
      <c r="QP3" s="703"/>
      <c r="QQ3" s="703"/>
      <c r="QR3" s="703"/>
      <c r="QS3" s="703"/>
      <c r="QT3" s="703"/>
      <c r="QU3" s="703"/>
      <c r="QV3" s="703"/>
      <c r="QW3" s="703"/>
      <c r="QX3" s="703"/>
      <c r="QY3" s="703"/>
      <c r="QZ3" s="703"/>
      <c r="RA3" s="703"/>
      <c r="RB3" s="703"/>
      <c r="RC3" s="703"/>
      <c r="RD3" s="703"/>
      <c r="RE3" s="703"/>
      <c r="RF3" s="703"/>
      <c r="RG3" s="703"/>
      <c r="RH3" s="703"/>
      <c r="RI3" s="703"/>
      <c r="RJ3" s="703"/>
      <c r="RK3" s="703"/>
      <c r="RL3" s="703"/>
      <c r="RM3" s="703"/>
      <c r="RN3" s="703"/>
      <c r="RO3" s="703"/>
      <c r="RP3" s="703"/>
      <c r="RQ3" s="703"/>
      <c r="RR3" s="703"/>
      <c r="RS3" s="703"/>
      <c r="RT3" s="703"/>
      <c r="RU3" s="703"/>
      <c r="RV3" s="703"/>
      <c r="RW3" s="703"/>
      <c r="RX3" s="703"/>
      <c r="RY3" s="703"/>
      <c r="RZ3" s="703"/>
      <c r="SA3" s="703"/>
      <c r="SB3" s="703"/>
      <c r="SC3" s="703"/>
      <c r="SD3" s="703"/>
      <c r="SE3" s="703"/>
      <c r="SF3" s="703"/>
      <c r="SG3" s="703"/>
      <c r="SH3" s="703"/>
      <c r="SI3" s="703"/>
      <c r="SJ3" s="703"/>
      <c r="SK3" s="703"/>
      <c r="SL3" s="703"/>
      <c r="SM3" s="703"/>
      <c r="SN3" s="703"/>
      <c r="SO3" s="703"/>
      <c r="SP3" s="703"/>
      <c r="SQ3" s="703"/>
      <c r="SR3" s="703"/>
      <c r="SS3" s="703"/>
      <c r="ST3" s="703"/>
      <c r="SU3" s="703"/>
      <c r="SV3" s="703"/>
      <c r="SW3" s="703"/>
      <c r="SX3" s="703"/>
      <c r="SY3" s="703"/>
      <c r="SZ3" s="703"/>
      <c r="TA3" s="703"/>
      <c r="TB3" s="703"/>
      <c r="TC3" s="703"/>
      <c r="TD3" s="703"/>
      <c r="TE3" s="703"/>
      <c r="TF3" s="703"/>
      <c r="TG3" s="703"/>
      <c r="TH3" s="703"/>
      <c r="TI3" s="703"/>
      <c r="TJ3" s="703"/>
      <c r="TK3" s="703"/>
      <c r="TL3" s="703"/>
      <c r="TM3" s="703"/>
      <c r="TN3" s="703"/>
      <c r="TO3" s="703"/>
      <c r="TP3" s="703"/>
      <c r="TQ3" s="703"/>
      <c r="TR3" s="703"/>
      <c r="TS3" s="703"/>
      <c r="TT3" s="703"/>
      <c r="TU3" s="703"/>
      <c r="TV3" s="703"/>
      <c r="TW3" s="703"/>
      <c r="TX3" s="703"/>
      <c r="TY3" s="703"/>
      <c r="TZ3" s="703"/>
      <c r="UA3" s="703"/>
      <c r="UB3" s="703"/>
      <c r="UC3" s="703"/>
      <c r="UD3" s="703"/>
      <c r="UE3" s="703"/>
      <c r="UF3" s="703"/>
      <c r="UG3" s="703"/>
      <c r="UH3" s="703"/>
      <c r="UI3" s="703"/>
      <c r="UJ3" s="703"/>
      <c r="UK3" s="703"/>
      <c r="UL3" s="703"/>
      <c r="UM3" s="703"/>
      <c r="UN3" s="703"/>
      <c r="UO3" s="703"/>
      <c r="UP3" s="703"/>
      <c r="UQ3" s="703"/>
      <c r="UR3" s="703"/>
      <c r="US3" s="703"/>
      <c r="UT3" s="703"/>
      <c r="UU3" s="703"/>
      <c r="UV3" s="703"/>
      <c r="UW3" s="703"/>
      <c r="UX3" s="703"/>
      <c r="UY3" s="703"/>
      <c r="UZ3" s="703"/>
      <c r="VA3" s="703"/>
      <c r="VB3" s="703"/>
      <c r="VC3" s="703"/>
      <c r="VD3" s="703"/>
      <c r="VE3" s="703"/>
      <c r="VF3" s="703"/>
      <c r="VG3" s="703"/>
      <c r="VH3" s="703"/>
      <c r="VI3" s="703"/>
      <c r="VJ3" s="703"/>
      <c r="VK3" s="703"/>
      <c r="VL3" s="703"/>
      <c r="VM3" s="703"/>
      <c r="VN3" s="703"/>
      <c r="VO3" s="703"/>
      <c r="VP3" s="703"/>
      <c r="VQ3" s="703"/>
      <c r="VR3" s="703"/>
      <c r="VS3" s="703"/>
      <c r="VT3" s="703"/>
      <c r="VU3" s="703"/>
      <c r="VV3" s="703"/>
      <c r="VW3" s="703"/>
      <c r="VX3" s="703"/>
      <c r="VY3" s="703"/>
      <c r="VZ3" s="703"/>
      <c r="WA3" s="703"/>
      <c r="WB3" s="703"/>
      <c r="WC3" s="703"/>
      <c r="WD3" s="703"/>
      <c r="WE3" s="703"/>
      <c r="WF3" s="703"/>
      <c r="WG3" s="703"/>
      <c r="WH3" s="703"/>
      <c r="WI3" s="703"/>
      <c r="WJ3" s="703"/>
      <c r="WK3" s="703"/>
      <c r="WL3" s="703"/>
      <c r="WM3" s="703"/>
      <c r="WN3" s="703"/>
      <c r="WO3" s="703"/>
      <c r="WP3" s="703"/>
      <c r="WQ3" s="703"/>
      <c r="WR3" s="703"/>
      <c r="WS3" s="703"/>
      <c r="WT3" s="703"/>
      <c r="WU3" s="703"/>
      <c r="WV3" s="703"/>
      <c r="WW3" s="703"/>
      <c r="WX3" s="703"/>
      <c r="WY3" s="703"/>
      <c r="WZ3" s="703"/>
      <c r="XA3" s="703"/>
      <c r="XB3" s="703"/>
      <c r="XC3" s="703"/>
      <c r="XD3" s="703"/>
      <c r="XE3" s="703"/>
      <c r="XF3" s="703"/>
      <c r="XG3" s="703"/>
      <c r="XH3" s="703"/>
      <c r="XI3" s="703"/>
      <c r="XJ3" s="703"/>
      <c r="XK3" s="703"/>
      <c r="XL3" s="703"/>
      <c r="XM3" s="703"/>
      <c r="XN3" s="703"/>
      <c r="XO3" s="703"/>
      <c r="XP3" s="703"/>
      <c r="XQ3" s="703"/>
      <c r="XR3" s="703"/>
      <c r="XS3" s="703"/>
      <c r="XT3" s="703"/>
      <c r="XU3" s="703"/>
      <c r="XV3" s="703"/>
      <c r="XW3" s="703"/>
      <c r="XX3" s="703"/>
      <c r="XY3" s="703"/>
      <c r="XZ3" s="703"/>
      <c r="YA3" s="703"/>
      <c r="YB3" s="703"/>
      <c r="YC3" s="703"/>
      <c r="YD3" s="703"/>
      <c r="YE3" s="703"/>
      <c r="YF3" s="703"/>
      <c r="YG3" s="703"/>
      <c r="YH3" s="703"/>
      <c r="YI3" s="703"/>
      <c r="YJ3" s="703"/>
      <c r="YK3" s="703"/>
      <c r="YL3" s="703"/>
      <c r="YM3" s="703"/>
      <c r="YN3" s="703"/>
      <c r="YO3" s="703"/>
      <c r="YP3" s="703"/>
      <c r="YQ3" s="703"/>
      <c r="YR3" s="703"/>
      <c r="YS3" s="703"/>
      <c r="YT3" s="703"/>
      <c r="YU3" s="703"/>
      <c r="YV3" s="703"/>
      <c r="YW3" s="703"/>
      <c r="YX3" s="703"/>
      <c r="YY3" s="703"/>
      <c r="YZ3" s="703"/>
      <c r="ZA3" s="703"/>
      <c r="ZB3" s="703"/>
      <c r="ZC3" s="703"/>
      <c r="ZD3" s="703"/>
      <c r="ZE3" s="703"/>
      <c r="ZF3" s="703"/>
      <c r="ZG3" s="703"/>
      <c r="ZH3" s="703"/>
      <c r="ZI3" s="703"/>
      <c r="ZJ3" s="703"/>
      <c r="ZK3" s="703"/>
      <c r="ZL3" s="703"/>
      <c r="ZM3" s="703"/>
      <c r="ZN3" s="703"/>
      <c r="ZO3" s="703"/>
      <c r="ZP3" s="703"/>
      <c r="ZQ3" s="703"/>
      <c r="ZR3" s="703"/>
      <c r="ZS3" s="703"/>
      <c r="ZT3" s="703"/>
      <c r="ZU3" s="703"/>
      <c r="ZV3" s="703"/>
      <c r="ZW3" s="703"/>
      <c r="ZX3" s="703"/>
      <c r="ZY3" s="703"/>
      <c r="ZZ3" s="703"/>
      <c r="AAA3" s="703"/>
      <c r="AAB3" s="703"/>
      <c r="AAC3" s="703"/>
      <c r="AAD3" s="703"/>
      <c r="AAE3" s="703"/>
      <c r="AAF3" s="703"/>
      <c r="AAG3" s="703"/>
      <c r="AAH3" s="703"/>
      <c r="AAI3" s="703"/>
      <c r="AAJ3" s="703"/>
      <c r="AAK3" s="703"/>
      <c r="AAL3" s="703"/>
      <c r="AAM3" s="703"/>
      <c r="AAN3" s="703"/>
      <c r="AAO3" s="703"/>
      <c r="AAP3" s="703"/>
      <c r="AAQ3" s="703"/>
      <c r="AAR3" s="703"/>
      <c r="AAS3" s="703"/>
      <c r="AAT3" s="703"/>
      <c r="AAU3" s="703"/>
      <c r="AAV3" s="703"/>
      <c r="AAW3" s="703"/>
      <c r="AAX3" s="703"/>
      <c r="AAY3" s="703"/>
      <c r="AAZ3" s="703"/>
      <c r="ABA3" s="703"/>
      <c r="ABB3" s="703"/>
      <c r="ABC3" s="703"/>
      <c r="ABD3" s="703"/>
      <c r="ABE3" s="703"/>
      <c r="ABF3" s="703"/>
      <c r="ABG3" s="703"/>
      <c r="ABH3" s="703"/>
      <c r="ABI3" s="703"/>
      <c r="ABJ3" s="703"/>
      <c r="ABK3" s="703"/>
      <c r="ABL3" s="703"/>
      <c r="ABM3" s="703"/>
      <c r="ABN3" s="703"/>
      <c r="ABO3" s="703"/>
      <c r="ABP3" s="703"/>
      <c r="ABQ3" s="703"/>
      <c r="ABR3" s="703"/>
      <c r="ABS3" s="703"/>
      <c r="ABT3" s="703"/>
      <c r="ABU3" s="703"/>
      <c r="ABV3" s="703"/>
      <c r="ABW3" s="703"/>
      <c r="ABX3" s="703"/>
      <c r="ABY3" s="703"/>
      <c r="ABZ3" s="703"/>
      <c r="ACA3" s="703"/>
      <c r="ACB3" s="703"/>
      <c r="ACC3" s="703"/>
      <c r="ACD3" s="703"/>
      <c r="ACE3" s="703"/>
      <c r="ACF3" s="703"/>
      <c r="ACG3" s="703"/>
      <c r="ACH3" s="703"/>
      <c r="ACI3" s="703"/>
      <c r="ACJ3" s="703"/>
      <c r="ACK3" s="703"/>
      <c r="ACL3" s="703"/>
      <c r="ACM3" s="703"/>
      <c r="ACN3" s="703"/>
      <c r="ACO3" s="703"/>
      <c r="ACP3" s="703"/>
      <c r="ACQ3" s="703"/>
      <c r="ACR3" s="703"/>
      <c r="ACS3" s="703"/>
      <c r="ACT3" s="703"/>
      <c r="ACU3" s="703"/>
      <c r="ACV3" s="703"/>
      <c r="ACW3" s="703"/>
      <c r="ACX3" s="703"/>
      <c r="ACY3" s="703"/>
      <c r="ACZ3" s="703"/>
      <c r="ADA3" s="703"/>
      <c r="ADB3" s="703"/>
      <c r="ADC3" s="703"/>
      <c r="ADD3" s="703"/>
      <c r="ADE3" s="703"/>
      <c r="ADF3" s="703"/>
      <c r="ADG3" s="703"/>
      <c r="ADH3" s="703"/>
      <c r="ADI3" s="703"/>
      <c r="ADJ3" s="703"/>
      <c r="ADK3" s="703"/>
      <c r="ADL3" s="703"/>
      <c r="ADM3" s="703"/>
      <c r="ADN3" s="703"/>
      <c r="ADO3" s="703"/>
      <c r="ADP3" s="703"/>
      <c r="ADQ3" s="703"/>
      <c r="ADR3" s="703"/>
      <c r="ADS3" s="703"/>
      <c r="ADT3" s="703"/>
      <c r="ADU3" s="703"/>
      <c r="ADV3" s="703"/>
      <c r="ADW3" s="703"/>
      <c r="ADX3" s="703"/>
      <c r="ADY3" s="703"/>
      <c r="ADZ3" s="703"/>
      <c r="AEA3" s="703"/>
      <c r="AEB3" s="703"/>
      <c r="AEC3" s="703"/>
      <c r="AED3" s="703"/>
      <c r="AEE3" s="703"/>
      <c r="AEF3" s="703"/>
      <c r="AEG3" s="703"/>
      <c r="AEH3" s="703"/>
      <c r="AEI3" s="703"/>
      <c r="AEJ3" s="703"/>
      <c r="AEK3" s="703"/>
      <c r="AEL3" s="703"/>
      <c r="AEM3" s="703"/>
      <c r="AEN3" s="703"/>
      <c r="AEO3" s="703"/>
      <c r="AEP3" s="703"/>
      <c r="AEQ3" s="703"/>
      <c r="AER3" s="703"/>
      <c r="AES3" s="703"/>
      <c r="AET3" s="703"/>
      <c r="AEU3" s="703"/>
      <c r="AEV3" s="703"/>
      <c r="AEW3" s="703"/>
      <c r="AEX3" s="703"/>
      <c r="AEY3" s="703"/>
      <c r="AEZ3" s="703"/>
      <c r="AFA3" s="703"/>
      <c r="AFB3" s="703"/>
      <c r="AFC3" s="703"/>
      <c r="AFD3" s="703"/>
      <c r="AFE3" s="703"/>
      <c r="AFF3" s="703"/>
      <c r="AFG3" s="703"/>
      <c r="AFH3" s="703"/>
      <c r="AFI3" s="703"/>
      <c r="AFJ3" s="703"/>
      <c r="AFK3" s="703"/>
      <c r="AFL3" s="703"/>
      <c r="AFM3" s="703"/>
      <c r="AFN3" s="703"/>
      <c r="AFO3" s="703"/>
      <c r="AFP3" s="703"/>
      <c r="AFQ3" s="703"/>
      <c r="AFR3" s="703"/>
      <c r="AFS3" s="703"/>
      <c r="AFT3" s="703"/>
      <c r="AFU3" s="703"/>
      <c r="AFV3" s="703"/>
      <c r="AFW3" s="703"/>
      <c r="AFX3" s="703"/>
      <c r="AFY3" s="703"/>
      <c r="AFZ3" s="703"/>
      <c r="AGA3" s="703"/>
      <c r="AGB3" s="703"/>
      <c r="AGC3" s="703"/>
      <c r="AGD3" s="703"/>
      <c r="AGE3" s="703"/>
      <c r="AGF3" s="703"/>
      <c r="AGG3" s="703"/>
      <c r="AGH3" s="703"/>
      <c r="AGI3" s="703"/>
      <c r="AGJ3" s="703"/>
      <c r="AGK3" s="703"/>
      <c r="AGL3" s="703"/>
      <c r="AGM3" s="703"/>
      <c r="AGN3" s="703"/>
      <c r="AGO3" s="703"/>
      <c r="AGP3" s="703"/>
      <c r="AGQ3" s="703"/>
      <c r="AGR3" s="703"/>
      <c r="AGS3" s="703"/>
      <c r="AGT3" s="703"/>
      <c r="AGU3" s="703"/>
      <c r="AGV3" s="703"/>
      <c r="AGW3" s="703"/>
      <c r="AGX3" s="703"/>
      <c r="AGY3" s="703"/>
      <c r="AGZ3" s="703"/>
      <c r="AHA3" s="703"/>
      <c r="AHB3" s="703"/>
      <c r="AHC3" s="703"/>
      <c r="AHD3" s="703"/>
      <c r="AHE3" s="703"/>
      <c r="AHF3" s="703"/>
      <c r="AHG3" s="703"/>
      <c r="AHH3" s="703"/>
      <c r="AHI3" s="703"/>
      <c r="AHJ3" s="703"/>
      <c r="AHK3" s="703"/>
      <c r="AHL3" s="703"/>
      <c r="AHM3" s="703"/>
      <c r="AHN3" s="703"/>
      <c r="AHO3" s="703"/>
      <c r="AHP3" s="703"/>
      <c r="AHQ3" s="703"/>
      <c r="AHR3" s="703"/>
      <c r="AHS3" s="703"/>
      <c r="AHT3" s="703"/>
      <c r="AHU3" s="703"/>
      <c r="AHV3" s="703"/>
      <c r="AHW3" s="703"/>
      <c r="AHX3" s="703"/>
      <c r="AHY3" s="703"/>
      <c r="AHZ3" s="703"/>
      <c r="AIA3" s="703"/>
      <c r="AIB3" s="703"/>
      <c r="AIC3" s="703"/>
      <c r="AID3" s="703"/>
      <c r="AIE3" s="703"/>
      <c r="AIF3" s="703"/>
      <c r="AIG3" s="703"/>
      <c r="AIH3" s="703"/>
      <c r="AII3" s="703"/>
      <c r="AIJ3" s="703"/>
      <c r="AIK3" s="703"/>
      <c r="AIL3" s="703"/>
      <c r="AIM3" s="703"/>
      <c r="AIN3" s="703"/>
      <c r="AIO3" s="703"/>
      <c r="AIP3" s="703"/>
      <c r="AIQ3" s="703"/>
      <c r="AIR3" s="703"/>
      <c r="AIS3" s="703"/>
      <c r="AIT3" s="703"/>
      <c r="AIU3" s="703"/>
      <c r="AIV3" s="703"/>
      <c r="AIW3" s="703"/>
      <c r="AIX3" s="703"/>
      <c r="AIY3" s="703"/>
      <c r="AIZ3" s="703"/>
      <c r="AJA3" s="703"/>
      <c r="AJB3" s="703"/>
      <c r="AJC3" s="703"/>
      <c r="AJD3" s="703"/>
      <c r="AJE3" s="703"/>
      <c r="AJF3" s="703"/>
      <c r="AJG3" s="703"/>
      <c r="AJH3" s="703"/>
      <c r="AJI3" s="703"/>
      <c r="AJJ3" s="703"/>
      <c r="AJK3" s="703"/>
      <c r="AJL3" s="703"/>
      <c r="AJM3" s="703"/>
      <c r="AJN3" s="703"/>
      <c r="AJO3" s="703"/>
      <c r="AJP3" s="703"/>
      <c r="AJQ3" s="703"/>
      <c r="AJR3" s="703"/>
      <c r="AJS3" s="703"/>
      <c r="AJT3" s="703"/>
      <c r="AJU3" s="703"/>
      <c r="AJV3" s="703"/>
      <c r="AJW3" s="703"/>
      <c r="AJX3" s="703"/>
      <c r="AJY3" s="703"/>
      <c r="AJZ3" s="703"/>
      <c r="AKA3" s="703"/>
      <c r="AKB3" s="703"/>
      <c r="AKC3" s="703"/>
      <c r="AKD3" s="703"/>
      <c r="AKE3" s="703"/>
      <c r="AKF3" s="703"/>
      <c r="AKG3" s="703"/>
      <c r="AKH3" s="703"/>
      <c r="AKI3" s="703"/>
      <c r="AKJ3" s="703"/>
      <c r="AKK3" s="703"/>
      <c r="AKL3" s="703"/>
      <c r="AKM3" s="703"/>
      <c r="AKN3" s="703"/>
      <c r="AKO3" s="703"/>
      <c r="AKP3" s="703"/>
      <c r="AKQ3" s="703"/>
      <c r="AKR3" s="703"/>
      <c r="AKS3" s="703"/>
      <c r="AKT3" s="703"/>
      <c r="AKU3" s="703"/>
      <c r="AKV3" s="703"/>
      <c r="AKW3" s="703"/>
      <c r="AKX3" s="703"/>
      <c r="AKY3" s="703"/>
      <c r="AKZ3" s="703"/>
      <c r="ALA3" s="703"/>
      <c r="ALB3" s="703"/>
      <c r="ALC3" s="703"/>
      <c r="ALD3" s="703"/>
      <c r="ALE3" s="703"/>
      <c r="ALF3" s="703"/>
      <c r="ALG3" s="703"/>
      <c r="ALH3" s="703"/>
      <c r="ALI3" s="703"/>
      <c r="ALJ3" s="703"/>
      <c r="ALK3" s="703"/>
      <c r="ALL3" s="703"/>
      <c r="ALM3" s="703"/>
      <c r="ALN3" s="703"/>
      <c r="ALO3" s="703"/>
      <c r="ALP3" s="703"/>
      <c r="ALQ3" s="703"/>
      <c r="ALR3" s="703"/>
      <c r="ALS3" s="703"/>
      <c r="ALT3" s="703"/>
      <c r="ALU3" s="703"/>
      <c r="ALV3" s="703"/>
      <c r="ALW3" s="703"/>
      <c r="ALX3" s="703"/>
      <c r="ALY3" s="703"/>
      <c r="ALZ3" s="703"/>
      <c r="AMA3" s="703"/>
      <c r="AMB3" s="703"/>
      <c r="AMC3" s="703"/>
      <c r="AMD3" s="703"/>
      <c r="AME3" s="703"/>
      <c r="AMF3" s="703"/>
      <c r="AMG3" s="703"/>
      <c r="AMH3" s="703"/>
      <c r="AMI3" s="703"/>
      <c r="AMJ3" s="703"/>
      <c r="AMK3" s="703"/>
      <c r="AML3" s="703"/>
      <c r="AMM3" s="703"/>
      <c r="AMN3" s="703"/>
      <c r="AMO3" s="703"/>
      <c r="AMP3" s="703"/>
      <c r="AMQ3" s="703"/>
      <c r="AMR3" s="703"/>
      <c r="AMS3" s="703"/>
      <c r="AMT3" s="703"/>
      <c r="AMU3" s="703"/>
      <c r="AMV3" s="703"/>
      <c r="AMW3" s="703"/>
      <c r="AMX3" s="703"/>
      <c r="AMY3" s="703"/>
      <c r="AMZ3" s="703"/>
      <c r="ANA3" s="703"/>
      <c r="ANB3" s="703"/>
      <c r="ANC3" s="703"/>
      <c r="AND3" s="703"/>
      <c r="ANE3" s="703"/>
      <c r="ANF3" s="703"/>
      <c r="ANG3" s="703"/>
      <c r="ANH3" s="703"/>
      <c r="ANI3" s="703"/>
      <c r="ANJ3" s="703"/>
      <c r="ANK3" s="703"/>
      <c r="ANL3" s="703"/>
      <c r="ANM3" s="703"/>
      <c r="ANN3" s="703"/>
      <c r="ANO3" s="703"/>
      <c r="ANP3" s="703"/>
      <c r="ANQ3" s="703"/>
      <c r="ANR3" s="703"/>
      <c r="ANS3" s="703"/>
      <c r="ANT3" s="703"/>
      <c r="ANU3" s="703"/>
      <c r="ANV3" s="703"/>
      <c r="ANW3" s="703"/>
      <c r="ANX3" s="703"/>
      <c r="ANY3" s="703"/>
      <c r="ANZ3" s="703"/>
      <c r="AOA3" s="703"/>
      <c r="AOB3" s="703"/>
      <c r="AOC3" s="703"/>
      <c r="AOD3" s="703"/>
      <c r="AOE3" s="703"/>
      <c r="AOF3" s="703"/>
      <c r="AOG3" s="703"/>
      <c r="AOH3" s="703"/>
      <c r="AOI3" s="703"/>
      <c r="AOJ3" s="703"/>
      <c r="AOK3" s="703"/>
      <c r="AOL3" s="703"/>
      <c r="AOM3" s="703"/>
      <c r="AON3" s="703"/>
      <c r="AOO3" s="703"/>
      <c r="AOP3" s="703"/>
      <c r="AOQ3" s="703"/>
      <c r="AOR3" s="703"/>
      <c r="AOS3" s="703"/>
      <c r="AOT3" s="703"/>
      <c r="AOU3" s="703"/>
      <c r="AOV3" s="703"/>
      <c r="AOW3" s="703"/>
      <c r="AOX3" s="703"/>
      <c r="AOY3" s="703"/>
      <c r="AOZ3" s="703"/>
      <c r="APA3" s="703"/>
      <c r="APB3" s="703"/>
      <c r="APC3" s="703"/>
      <c r="APD3" s="703"/>
      <c r="APE3" s="703"/>
      <c r="APF3" s="703"/>
      <c r="APG3" s="703"/>
      <c r="APH3" s="703"/>
      <c r="API3" s="703"/>
      <c r="APJ3" s="703"/>
      <c r="APK3" s="703"/>
      <c r="APL3" s="703"/>
      <c r="APM3" s="703"/>
      <c r="APN3" s="703"/>
      <c r="APO3" s="703"/>
      <c r="APP3" s="703"/>
      <c r="APQ3" s="703"/>
      <c r="APR3" s="703"/>
      <c r="APS3" s="703"/>
      <c r="APT3" s="703"/>
      <c r="APU3" s="703"/>
      <c r="APV3" s="703"/>
      <c r="APW3" s="703"/>
      <c r="APX3" s="703"/>
      <c r="APY3" s="703"/>
      <c r="APZ3" s="703"/>
      <c r="AQA3" s="703"/>
      <c r="AQB3" s="703"/>
      <c r="AQC3" s="703"/>
      <c r="AQD3" s="703"/>
      <c r="AQE3" s="703"/>
      <c r="AQF3" s="703"/>
      <c r="AQG3" s="703"/>
      <c r="AQH3" s="703"/>
      <c r="AQI3" s="703"/>
      <c r="AQJ3" s="703"/>
      <c r="AQK3" s="703"/>
      <c r="AQL3" s="703"/>
      <c r="AQM3" s="703"/>
      <c r="AQN3" s="703"/>
      <c r="AQO3" s="703"/>
      <c r="AQP3" s="703"/>
      <c r="AQQ3" s="703"/>
      <c r="AQR3" s="703"/>
      <c r="AQS3" s="703"/>
      <c r="AQT3" s="703"/>
      <c r="AQU3" s="703"/>
      <c r="AQV3" s="703"/>
      <c r="AQW3" s="703"/>
      <c r="AQX3" s="703"/>
      <c r="AQY3" s="703"/>
      <c r="AQZ3" s="703"/>
      <c r="ARA3" s="703"/>
      <c r="ARB3" s="703"/>
      <c r="ARC3" s="703"/>
      <c r="ARD3" s="703"/>
      <c r="ARE3" s="703"/>
      <c r="ARF3" s="703"/>
      <c r="ARG3" s="703"/>
      <c r="ARH3" s="703"/>
      <c r="ARI3" s="703"/>
      <c r="ARJ3" s="703"/>
      <c r="ARK3" s="703"/>
      <c r="ARL3" s="703"/>
      <c r="ARM3" s="703"/>
      <c r="ARN3" s="703"/>
      <c r="ARO3" s="703"/>
      <c r="ARP3" s="703"/>
      <c r="ARQ3" s="703"/>
      <c r="ARR3" s="703"/>
      <c r="ARS3" s="703"/>
      <c r="ART3" s="703"/>
      <c r="ARU3" s="703"/>
      <c r="ARV3" s="703"/>
      <c r="ARW3" s="703"/>
      <c r="ARX3" s="703"/>
      <c r="ARY3" s="703"/>
      <c r="ARZ3" s="703"/>
      <c r="ASA3" s="703"/>
      <c r="ASB3" s="703"/>
      <c r="ASC3" s="703"/>
      <c r="ASD3" s="703"/>
      <c r="ASE3" s="703"/>
      <c r="ASF3" s="703"/>
      <c r="ASG3" s="703"/>
      <c r="ASH3" s="703"/>
      <c r="ASI3" s="703"/>
      <c r="ASJ3" s="703"/>
      <c r="ASK3" s="703"/>
      <c r="ASL3" s="703"/>
      <c r="ASM3" s="703"/>
      <c r="ASN3" s="703"/>
      <c r="ASO3" s="703"/>
      <c r="ASP3" s="703"/>
      <c r="ASQ3" s="703"/>
      <c r="ASR3" s="703"/>
      <c r="ASS3" s="703"/>
      <c r="AST3" s="703"/>
      <c r="ASU3" s="703"/>
      <c r="ASV3" s="703"/>
      <c r="ASW3" s="703"/>
      <c r="ASX3" s="703"/>
      <c r="ASY3" s="703"/>
      <c r="ASZ3" s="703"/>
      <c r="ATA3" s="703"/>
      <c r="ATB3" s="703"/>
      <c r="ATC3" s="703"/>
      <c r="ATD3" s="703"/>
      <c r="ATE3" s="703"/>
      <c r="ATF3" s="703"/>
      <c r="ATG3" s="703"/>
      <c r="ATH3" s="703"/>
      <c r="ATI3" s="703"/>
      <c r="ATJ3" s="703"/>
      <c r="ATK3" s="703"/>
      <c r="ATL3" s="703"/>
      <c r="ATM3" s="703"/>
      <c r="ATN3" s="703"/>
      <c r="ATO3" s="703"/>
      <c r="ATP3" s="703"/>
      <c r="ATQ3" s="703"/>
      <c r="ATR3" s="703"/>
      <c r="ATS3" s="703"/>
      <c r="ATT3" s="703"/>
      <c r="ATU3" s="703"/>
      <c r="ATV3" s="703"/>
      <c r="ATW3" s="703"/>
      <c r="ATX3" s="703"/>
      <c r="ATY3" s="703"/>
      <c r="ATZ3" s="703"/>
      <c r="AUA3" s="703"/>
      <c r="AUB3" s="703"/>
      <c r="AUC3" s="703"/>
      <c r="AUD3" s="703"/>
      <c r="AUE3" s="703"/>
      <c r="AUF3" s="703"/>
      <c r="AUG3" s="703"/>
      <c r="AUH3" s="703"/>
      <c r="AUI3" s="703"/>
      <c r="AUJ3" s="703"/>
      <c r="AUK3" s="703"/>
      <c r="AUL3" s="703"/>
      <c r="AUM3" s="703"/>
      <c r="AUN3" s="703"/>
      <c r="AUO3" s="703"/>
      <c r="AUP3" s="703"/>
      <c r="AUQ3" s="703"/>
      <c r="AUR3" s="703"/>
      <c r="AUS3" s="703"/>
      <c r="AUT3" s="703"/>
      <c r="AUU3" s="703"/>
      <c r="AUV3" s="703"/>
      <c r="AUW3" s="703"/>
      <c r="AUX3" s="703"/>
      <c r="AUY3" s="703"/>
      <c r="AUZ3" s="703"/>
      <c r="AVA3" s="703"/>
      <c r="AVB3" s="703"/>
      <c r="AVC3" s="703"/>
      <c r="AVD3" s="703"/>
      <c r="AVE3" s="703"/>
      <c r="AVF3" s="703"/>
      <c r="AVG3" s="703"/>
      <c r="AVH3" s="703"/>
      <c r="AVI3" s="703"/>
      <c r="AVJ3" s="703"/>
      <c r="AVK3" s="703"/>
      <c r="AVL3" s="703"/>
      <c r="AVM3" s="703"/>
      <c r="AVN3" s="703"/>
      <c r="AVO3" s="703"/>
      <c r="AVP3" s="703"/>
      <c r="AVQ3" s="703"/>
      <c r="AVR3" s="703"/>
      <c r="AVS3" s="703"/>
      <c r="AVT3" s="703"/>
      <c r="AVU3" s="703"/>
      <c r="AVV3" s="703"/>
      <c r="AVW3" s="703"/>
      <c r="AVX3" s="703"/>
      <c r="AVY3" s="703"/>
      <c r="AVZ3" s="703"/>
      <c r="AWA3" s="703"/>
      <c r="AWB3" s="703"/>
      <c r="AWC3" s="703"/>
      <c r="AWD3" s="703"/>
      <c r="AWE3" s="703"/>
      <c r="AWF3" s="703"/>
      <c r="AWG3" s="703"/>
      <c r="AWH3" s="703"/>
      <c r="AWI3" s="703"/>
      <c r="AWJ3" s="703"/>
      <c r="AWK3" s="703"/>
      <c r="AWL3" s="703"/>
      <c r="AWM3" s="703"/>
      <c r="AWN3" s="703"/>
      <c r="AWO3" s="703"/>
      <c r="AWP3" s="703"/>
      <c r="AWQ3" s="703"/>
      <c r="AWR3" s="703"/>
      <c r="AWS3" s="703"/>
      <c r="AWT3" s="703"/>
      <c r="AWU3" s="703"/>
      <c r="AWV3" s="703"/>
      <c r="AWW3" s="703"/>
      <c r="AWX3" s="703"/>
      <c r="AWY3" s="703"/>
      <c r="AWZ3" s="703"/>
      <c r="AXA3" s="703"/>
      <c r="AXB3" s="703"/>
      <c r="AXC3" s="703"/>
      <c r="AXD3" s="703"/>
      <c r="AXE3" s="703"/>
      <c r="AXF3" s="703"/>
      <c r="AXG3" s="703"/>
      <c r="AXH3" s="703"/>
      <c r="AXI3" s="703"/>
      <c r="AXJ3" s="703"/>
      <c r="AXK3" s="703"/>
      <c r="AXL3" s="703"/>
      <c r="AXM3" s="703"/>
      <c r="AXN3" s="703"/>
      <c r="AXO3" s="703"/>
      <c r="AXP3" s="703"/>
      <c r="AXQ3" s="703"/>
      <c r="AXR3" s="703"/>
      <c r="AXS3" s="703"/>
      <c r="AXT3" s="703"/>
      <c r="AXU3" s="703"/>
      <c r="AXV3" s="703"/>
      <c r="AXW3" s="703"/>
      <c r="AXX3" s="703"/>
      <c r="AXY3" s="703"/>
      <c r="AXZ3" s="703"/>
      <c r="AYA3" s="703"/>
      <c r="AYB3" s="703"/>
      <c r="AYC3" s="703"/>
      <c r="AYD3" s="703"/>
      <c r="AYE3" s="703"/>
      <c r="AYF3" s="703"/>
      <c r="AYG3" s="703"/>
      <c r="AYH3" s="703"/>
      <c r="AYI3" s="703"/>
      <c r="AYJ3" s="703"/>
      <c r="AYK3" s="703"/>
      <c r="AYL3" s="703"/>
      <c r="AYM3" s="703"/>
      <c r="AYN3" s="703"/>
      <c r="AYO3" s="703"/>
      <c r="AYP3" s="703"/>
      <c r="AYQ3" s="703"/>
      <c r="AYR3" s="703"/>
      <c r="AYS3" s="703"/>
      <c r="AYT3" s="703"/>
      <c r="AYU3" s="703"/>
      <c r="AYV3" s="703"/>
      <c r="AYW3" s="703"/>
      <c r="AYX3" s="703"/>
      <c r="AYY3" s="703"/>
      <c r="AYZ3" s="703"/>
      <c r="AZA3" s="703"/>
      <c r="AZB3" s="703"/>
      <c r="AZC3" s="703"/>
      <c r="AZD3" s="703"/>
      <c r="AZE3" s="703"/>
      <c r="AZF3" s="703"/>
      <c r="AZG3" s="703"/>
      <c r="AZH3" s="703"/>
      <c r="AZI3" s="703"/>
      <c r="AZJ3" s="703"/>
      <c r="AZK3" s="703"/>
      <c r="AZL3" s="703"/>
      <c r="AZM3" s="703"/>
      <c r="AZN3" s="703"/>
      <c r="AZO3" s="703"/>
      <c r="AZP3" s="703"/>
      <c r="AZQ3" s="703"/>
      <c r="AZR3" s="703"/>
      <c r="AZS3" s="703"/>
      <c r="AZT3" s="703"/>
      <c r="AZU3" s="703"/>
      <c r="AZV3" s="703"/>
      <c r="AZW3" s="703"/>
      <c r="AZX3" s="703"/>
      <c r="AZY3" s="703"/>
      <c r="AZZ3" s="703"/>
      <c r="BAA3" s="703"/>
      <c r="BAB3" s="703"/>
      <c r="BAC3" s="703"/>
      <c r="BAD3" s="703"/>
      <c r="BAE3" s="703"/>
      <c r="BAF3" s="703"/>
      <c r="BAG3" s="703"/>
      <c r="BAH3" s="703"/>
      <c r="BAI3" s="703"/>
      <c r="BAJ3" s="703"/>
      <c r="BAK3" s="703"/>
      <c r="BAL3" s="703"/>
      <c r="BAM3" s="703"/>
      <c r="BAN3" s="703"/>
      <c r="BAO3" s="703"/>
      <c r="BAP3" s="703"/>
      <c r="BAQ3" s="703"/>
      <c r="BAR3" s="703"/>
      <c r="BAS3" s="703"/>
      <c r="BAT3" s="703"/>
      <c r="BAU3" s="703"/>
      <c r="BAV3" s="703"/>
      <c r="BAW3" s="703"/>
      <c r="BAX3" s="703"/>
      <c r="BAY3" s="703"/>
      <c r="BAZ3" s="703"/>
      <c r="BBA3" s="703"/>
      <c r="BBB3" s="703"/>
      <c r="BBC3" s="703"/>
      <c r="BBD3" s="703"/>
      <c r="BBE3" s="703"/>
      <c r="BBF3" s="703"/>
      <c r="BBG3" s="703"/>
      <c r="BBH3" s="703"/>
      <c r="BBI3" s="703"/>
      <c r="BBJ3" s="703"/>
      <c r="BBK3" s="703"/>
      <c r="BBL3" s="703"/>
      <c r="BBM3" s="703"/>
      <c r="BBN3" s="703"/>
      <c r="BBO3" s="703"/>
      <c r="BBP3" s="703"/>
      <c r="BBQ3" s="703"/>
      <c r="BBR3" s="703"/>
      <c r="BBS3" s="703"/>
      <c r="BBT3" s="703"/>
      <c r="BBU3" s="703"/>
      <c r="BBV3" s="703"/>
      <c r="BBW3" s="703"/>
      <c r="BBX3" s="703"/>
      <c r="BBY3" s="703"/>
      <c r="BBZ3" s="703"/>
      <c r="BCA3" s="703"/>
      <c r="BCB3" s="703"/>
      <c r="BCC3" s="703"/>
      <c r="BCD3" s="703"/>
      <c r="BCE3" s="703"/>
      <c r="BCF3" s="703"/>
      <c r="BCG3" s="703"/>
      <c r="BCH3" s="703"/>
      <c r="BCI3" s="703"/>
      <c r="BCJ3" s="703"/>
      <c r="BCK3" s="703"/>
      <c r="BCL3" s="703"/>
      <c r="BCM3" s="703"/>
      <c r="BCN3" s="703"/>
      <c r="BCO3" s="703"/>
      <c r="BCP3" s="703"/>
      <c r="BCQ3" s="703"/>
      <c r="BCR3" s="703"/>
      <c r="BCS3" s="703"/>
      <c r="BCT3" s="703"/>
      <c r="BCU3" s="703"/>
      <c r="BCV3" s="703"/>
      <c r="BCW3" s="703"/>
      <c r="BCX3" s="703"/>
      <c r="BCY3" s="703"/>
      <c r="BCZ3" s="703"/>
      <c r="BDA3" s="703"/>
      <c r="BDB3" s="703"/>
      <c r="BDC3" s="703"/>
      <c r="BDD3" s="703"/>
      <c r="BDE3" s="703"/>
      <c r="BDF3" s="703"/>
      <c r="BDG3" s="703"/>
      <c r="BDH3" s="703"/>
      <c r="BDI3" s="703"/>
      <c r="BDJ3" s="703"/>
      <c r="BDK3" s="703"/>
      <c r="BDL3" s="703"/>
      <c r="BDM3" s="703"/>
      <c r="BDN3" s="703"/>
      <c r="BDO3" s="703"/>
      <c r="BDP3" s="703"/>
      <c r="BDQ3" s="703"/>
      <c r="BDR3" s="703"/>
      <c r="BDS3" s="703"/>
      <c r="BDT3" s="703"/>
      <c r="BDU3" s="703"/>
      <c r="BDV3" s="703"/>
      <c r="BDW3" s="703"/>
      <c r="BDX3" s="703"/>
      <c r="BDY3" s="703"/>
      <c r="BDZ3" s="703"/>
      <c r="BEA3" s="703"/>
      <c r="BEB3" s="703"/>
      <c r="BEC3" s="703"/>
      <c r="BED3" s="703"/>
      <c r="BEE3" s="703"/>
      <c r="BEF3" s="703"/>
      <c r="BEG3" s="703"/>
      <c r="BEH3" s="703"/>
      <c r="BEI3" s="703"/>
      <c r="BEJ3" s="703"/>
      <c r="BEK3" s="703"/>
      <c r="BEL3" s="703"/>
      <c r="BEM3" s="703"/>
      <c r="BEN3" s="703"/>
      <c r="BEO3" s="703"/>
      <c r="BEP3" s="703"/>
      <c r="BEQ3" s="703"/>
      <c r="BER3" s="703"/>
      <c r="BES3" s="703"/>
      <c r="BET3" s="703"/>
      <c r="BEU3" s="703"/>
      <c r="BEV3" s="703"/>
      <c r="BEW3" s="703"/>
      <c r="BEX3" s="703"/>
      <c r="BEY3" s="703"/>
      <c r="BEZ3" s="703"/>
      <c r="BFA3" s="703"/>
      <c r="BFB3" s="703"/>
      <c r="BFC3" s="703"/>
      <c r="BFD3" s="703"/>
      <c r="BFE3" s="703"/>
      <c r="BFF3" s="703"/>
      <c r="BFG3" s="703"/>
      <c r="BFH3" s="703"/>
      <c r="BFI3" s="703"/>
      <c r="BFJ3" s="703"/>
      <c r="BFK3" s="703"/>
      <c r="BFL3" s="703"/>
      <c r="BFM3" s="703"/>
      <c r="BFN3" s="703"/>
      <c r="BFO3" s="703"/>
      <c r="BFP3" s="703"/>
      <c r="BFQ3" s="703"/>
      <c r="BFR3" s="703"/>
      <c r="BFS3" s="703"/>
      <c r="BFT3" s="703"/>
      <c r="BFU3" s="703"/>
      <c r="BFV3" s="703"/>
      <c r="BFW3" s="703"/>
      <c r="BFX3" s="703"/>
      <c r="BFY3" s="703"/>
      <c r="BFZ3" s="703"/>
      <c r="BGA3" s="703"/>
      <c r="BGB3" s="703"/>
      <c r="BGC3" s="703"/>
      <c r="BGD3" s="703"/>
      <c r="BGE3" s="703"/>
      <c r="BGF3" s="703"/>
      <c r="BGG3" s="703"/>
      <c r="BGH3" s="703"/>
      <c r="BGI3" s="703"/>
      <c r="BGJ3" s="703"/>
      <c r="BGK3" s="703"/>
      <c r="BGL3" s="703"/>
      <c r="BGM3" s="703"/>
      <c r="BGN3" s="703"/>
      <c r="BGO3" s="703"/>
      <c r="BGP3" s="703"/>
      <c r="BGQ3" s="703"/>
      <c r="BGR3" s="703"/>
      <c r="BGS3" s="703"/>
      <c r="BGT3" s="703"/>
      <c r="BGU3" s="703"/>
      <c r="BGV3" s="703"/>
      <c r="BGW3" s="703"/>
      <c r="BGX3" s="703"/>
      <c r="BGY3" s="703"/>
      <c r="BGZ3" s="703"/>
      <c r="BHA3" s="703"/>
      <c r="BHB3" s="703"/>
      <c r="BHC3" s="703"/>
      <c r="BHD3" s="703"/>
      <c r="BHE3" s="703"/>
      <c r="BHF3" s="703"/>
      <c r="BHG3" s="703"/>
      <c r="BHH3" s="703"/>
      <c r="BHI3" s="703"/>
      <c r="BHJ3" s="703"/>
      <c r="BHK3" s="703"/>
      <c r="BHL3" s="703"/>
      <c r="BHM3" s="703"/>
      <c r="BHN3" s="703"/>
      <c r="BHO3" s="703"/>
      <c r="BHP3" s="703"/>
      <c r="BHQ3" s="703"/>
      <c r="BHR3" s="703"/>
      <c r="BHS3" s="703"/>
      <c r="BHT3" s="703"/>
      <c r="BHU3" s="703"/>
      <c r="BHV3" s="703"/>
      <c r="BHW3" s="703"/>
      <c r="BHX3" s="703"/>
      <c r="BHY3" s="703"/>
      <c r="BHZ3" s="703"/>
      <c r="BIA3" s="703"/>
      <c r="BIB3" s="703"/>
      <c r="BIC3" s="703"/>
      <c r="BID3" s="703"/>
      <c r="BIE3" s="703"/>
      <c r="BIF3" s="703"/>
      <c r="BIG3" s="703"/>
      <c r="BIH3" s="703"/>
      <c r="BII3" s="703"/>
      <c r="BIJ3" s="703"/>
      <c r="BIK3" s="703"/>
      <c r="BIL3" s="703"/>
      <c r="BIM3" s="703"/>
      <c r="BIN3" s="703"/>
      <c r="BIO3" s="703"/>
      <c r="BIP3" s="703"/>
      <c r="BIQ3" s="703"/>
      <c r="BIR3" s="703"/>
      <c r="BIS3" s="703"/>
      <c r="BIT3" s="703"/>
      <c r="BIU3" s="703"/>
      <c r="BIV3" s="703"/>
      <c r="BIW3" s="703"/>
      <c r="BIX3" s="703"/>
      <c r="BIY3" s="703"/>
      <c r="BIZ3" s="703"/>
      <c r="BJA3" s="703"/>
      <c r="BJB3" s="703"/>
      <c r="BJC3" s="703"/>
      <c r="BJD3" s="703"/>
      <c r="BJE3" s="703"/>
      <c r="BJF3" s="703"/>
      <c r="BJG3" s="703"/>
      <c r="BJH3" s="703"/>
      <c r="BJI3" s="703"/>
      <c r="BJJ3" s="703"/>
      <c r="BJK3" s="703"/>
      <c r="BJL3" s="703"/>
      <c r="BJM3" s="703"/>
      <c r="BJN3" s="703"/>
      <c r="BJO3" s="703"/>
      <c r="BJP3" s="703"/>
      <c r="BJQ3" s="703"/>
      <c r="BJR3" s="703"/>
      <c r="BJS3" s="703"/>
      <c r="BJT3" s="703"/>
      <c r="BJU3" s="703"/>
      <c r="BJV3" s="703"/>
      <c r="BJW3" s="703"/>
      <c r="BJX3" s="703"/>
      <c r="BJY3" s="703"/>
      <c r="BJZ3" s="703"/>
      <c r="BKA3" s="703"/>
      <c r="BKB3" s="703"/>
      <c r="BKC3" s="703"/>
      <c r="BKD3" s="703"/>
      <c r="BKE3" s="703"/>
      <c r="BKF3" s="703"/>
      <c r="BKG3" s="703"/>
      <c r="BKH3" s="703"/>
      <c r="BKI3" s="703"/>
      <c r="BKJ3" s="703"/>
      <c r="BKK3" s="703"/>
      <c r="BKL3" s="703"/>
      <c r="BKM3" s="703"/>
      <c r="BKN3" s="703"/>
      <c r="BKO3" s="703"/>
      <c r="BKP3" s="703"/>
      <c r="BKQ3" s="703"/>
      <c r="BKR3" s="703"/>
      <c r="BKS3" s="703"/>
      <c r="BKT3" s="703"/>
      <c r="BKU3" s="703"/>
      <c r="BKV3" s="703"/>
      <c r="BKW3" s="703"/>
      <c r="BKX3" s="703"/>
      <c r="BKY3" s="703"/>
      <c r="BKZ3" s="703"/>
      <c r="BLA3" s="703"/>
      <c r="BLB3" s="703"/>
      <c r="BLC3" s="703"/>
      <c r="BLD3" s="703"/>
      <c r="BLE3" s="703"/>
      <c r="BLF3" s="703"/>
      <c r="BLG3" s="703"/>
      <c r="BLH3" s="703"/>
      <c r="BLI3" s="703"/>
      <c r="BLJ3" s="703"/>
      <c r="BLK3" s="703"/>
      <c r="BLL3" s="703"/>
      <c r="BLM3" s="703"/>
      <c r="BLN3" s="703"/>
      <c r="BLO3" s="703"/>
      <c r="BLP3" s="703"/>
      <c r="BLQ3" s="703"/>
      <c r="BLR3" s="703"/>
      <c r="BLS3" s="703"/>
      <c r="BLT3" s="703"/>
      <c r="BLU3" s="703"/>
      <c r="BLV3" s="703"/>
      <c r="BLW3" s="703"/>
      <c r="BLX3" s="703"/>
      <c r="BLY3" s="703"/>
      <c r="BLZ3" s="703"/>
      <c r="BMA3" s="703"/>
      <c r="BMB3" s="703"/>
      <c r="BMC3" s="703"/>
      <c r="BMD3" s="703"/>
      <c r="BME3" s="703"/>
      <c r="BMF3" s="703"/>
      <c r="BMG3" s="703"/>
      <c r="BMH3" s="703"/>
      <c r="BMI3" s="703"/>
      <c r="BMJ3" s="703"/>
      <c r="BMK3" s="703"/>
      <c r="BML3" s="703"/>
      <c r="BMM3" s="703"/>
      <c r="BMN3" s="703"/>
      <c r="BMO3" s="703"/>
      <c r="BMP3" s="703"/>
      <c r="BMQ3" s="703"/>
      <c r="BMR3" s="703"/>
      <c r="BMS3" s="703"/>
      <c r="BMT3" s="703"/>
      <c r="BMU3" s="703"/>
      <c r="BMV3" s="703"/>
      <c r="BMW3" s="703"/>
      <c r="BMX3" s="703"/>
      <c r="BMY3" s="703"/>
      <c r="BMZ3" s="703"/>
      <c r="BNA3" s="703"/>
      <c r="BNB3" s="703"/>
      <c r="BNC3" s="703"/>
      <c r="BND3" s="703"/>
      <c r="BNE3" s="703"/>
      <c r="BNF3" s="703"/>
      <c r="BNG3" s="703"/>
      <c r="BNH3" s="703"/>
      <c r="BNI3" s="703"/>
      <c r="BNJ3" s="703"/>
      <c r="BNK3" s="703"/>
      <c r="BNL3" s="703"/>
      <c r="BNM3" s="703"/>
      <c r="BNN3" s="703"/>
      <c r="BNO3" s="703"/>
      <c r="BNP3" s="703"/>
      <c r="BNQ3" s="703"/>
      <c r="BNR3" s="703"/>
      <c r="BNS3" s="703"/>
      <c r="BNT3" s="703"/>
      <c r="BNU3" s="703"/>
      <c r="BNV3" s="703"/>
      <c r="BNW3" s="703"/>
      <c r="BNX3" s="703"/>
      <c r="BNY3" s="703"/>
      <c r="BNZ3" s="703"/>
      <c r="BOA3" s="703"/>
      <c r="BOB3" s="703"/>
      <c r="BOC3" s="703"/>
      <c r="BOD3" s="703"/>
      <c r="BOE3" s="703"/>
      <c r="BOF3" s="703"/>
      <c r="BOG3" s="703"/>
      <c r="BOH3" s="703"/>
      <c r="BOI3" s="703"/>
      <c r="BOJ3" s="703"/>
      <c r="BOK3" s="703"/>
      <c r="BOL3" s="703"/>
      <c r="BOM3" s="703"/>
      <c r="BON3" s="703"/>
      <c r="BOO3" s="703"/>
      <c r="BOP3" s="703"/>
      <c r="BOQ3" s="703"/>
      <c r="BOR3" s="703"/>
      <c r="BOS3" s="703"/>
      <c r="BOT3" s="703"/>
      <c r="BOU3" s="703"/>
      <c r="BOV3" s="703"/>
      <c r="BOW3" s="703"/>
      <c r="BOX3" s="703"/>
      <c r="BOY3" s="703"/>
      <c r="BOZ3" s="703"/>
      <c r="BPA3" s="703"/>
      <c r="BPB3" s="703"/>
      <c r="BPC3" s="703"/>
      <c r="BPD3" s="703"/>
      <c r="BPE3" s="703"/>
      <c r="BPF3" s="703"/>
      <c r="BPG3" s="703"/>
      <c r="BPH3" s="703"/>
      <c r="BPI3" s="703"/>
      <c r="BPJ3" s="703"/>
      <c r="BPK3" s="703"/>
      <c r="BPL3" s="703"/>
      <c r="BPM3" s="703"/>
      <c r="BPN3" s="703"/>
      <c r="BPO3" s="703"/>
      <c r="BPP3" s="703"/>
      <c r="BPQ3" s="703"/>
      <c r="BPR3" s="703"/>
      <c r="BPS3" s="703"/>
      <c r="BPT3" s="703"/>
      <c r="BPU3" s="703"/>
      <c r="BPV3" s="703"/>
      <c r="BPW3" s="703"/>
      <c r="BPX3" s="703"/>
      <c r="BPY3" s="703"/>
      <c r="BPZ3" s="703"/>
      <c r="BQA3" s="703"/>
      <c r="BQB3" s="703"/>
      <c r="BQC3" s="703"/>
      <c r="BQD3" s="703"/>
      <c r="BQE3" s="703"/>
      <c r="BQF3" s="703"/>
      <c r="BQG3" s="703"/>
      <c r="BQH3" s="703"/>
      <c r="BQI3" s="703"/>
      <c r="BQJ3" s="703"/>
      <c r="BQK3" s="703"/>
      <c r="BQL3" s="703"/>
      <c r="BQM3" s="703"/>
      <c r="BQN3" s="703"/>
      <c r="BQO3" s="703"/>
      <c r="BQP3" s="703"/>
      <c r="BQQ3" s="703"/>
      <c r="BQR3" s="703"/>
      <c r="BQS3" s="703"/>
      <c r="BQT3" s="703"/>
      <c r="BQU3" s="703"/>
      <c r="BQV3" s="703"/>
      <c r="BQW3" s="703"/>
      <c r="BQX3" s="703"/>
      <c r="BQY3" s="703"/>
      <c r="BQZ3" s="703"/>
      <c r="BRA3" s="703"/>
      <c r="BRB3" s="703"/>
      <c r="BRC3" s="703"/>
      <c r="BRD3" s="703"/>
      <c r="BRE3" s="703"/>
      <c r="BRF3" s="703"/>
      <c r="BRG3" s="703"/>
      <c r="BRH3" s="703"/>
      <c r="BRI3" s="703"/>
      <c r="BRJ3" s="703"/>
      <c r="BRK3" s="703"/>
      <c r="BRL3" s="703"/>
      <c r="BRM3" s="703"/>
      <c r="BRN3" s="703"/>
      <c r="BRO3" s="703"/>
      <c r="BRP3" s="703"/>
      <c r="BRQ3" s="703"/>
      <c r="BRR3" s="703"/>
      <c r="BRS3" s="703"/>
      <c r="BRT3" s="703"/>
      <c r="BRU3" s="703"/>
      <c r="BRV3" s="703"/>
      <c r="BRW3" s="703"/>
      <c r="BRX3" s="703"/>
      <c r="BRY3" s="703"/>
      <c r="BRZ3" s="703"/>
      <c r="BSA3" s="703"/>
      <c r="BSB3" s="703"/>
      <c r="BSC3" s="703"/>
      <c r="BSD3" s="703"/>
      <c r="BSE3" s="703"/>
      <c r="BSF3" s="703"/>
      <c r="BSG3" s="703"/>
      <c r="BSH3" s="703"/>
      <c r="BSI3" s="703"/>
      <c r="BSJ3" s="703"/>
      <c r="BSK3" s="703"/>
      <c r="BSL3" s="703"/>
      <c r="BSM3" s="703"/>
      <c r="BSN3" s="703"/>
      <c r="BSO3" s="703"/>
      <c r="BSP3" s="703"/>
      <c r="BSQ3" s="703"/>
      <c r="BSR3" s="703"/>
      <c r="BSS3" s="703"/>
      <c r="BST3" s="703"/>
      <c r="BSU3" s="703"/>
      <c r="BSV3" s="703"/>
      <c r="BSW3" s="703"/>
      <c r="BSX3" s="703"/>
      <c r="BSY3" s="703"/>
      <c r="BSZ3" s="703"/>
      <c r="BTA3" s="703"/>
      <c r="BTB3" s="703"/>
      <c r="BTC3" s="703"/>
      <c r="BTD3" s="703"/>
      <c r="BTE3" s="703"/>
      <c r="BTF3" s="703"/>
      <c r="BTG3" s="703"/>
      <c r="BTH3" s="703"/>
      <c r="BTI3" s="703"/>
      <c r="BTJ3" s="703"/>
      <c r="BTK3" s="703"/>
      <c r="BTL3" s="703"/>
      <c r="BTM3" s="703"/>
      <c r="BTN3" s="703"/>
      <c r="BTO3" s="703"/>
      <c r="BTP3" s="703"/>
      <c r="BTQ3" s="703"/>
      <c r="BTR3" s="703"/>
      <c r="BTS3" s="703"/>
      <c r="BTT3" s="703"/>
      <c r="BTU3" s="703"/>
      <c r="BTV3" s="703"/>
      <c r="BTW3" s="703"/>
      <c r="BTX3" s="703"/>
      <c r="BTY3" s="703"/>
      <c r="BTZ3" s="703"/>
      <c r="BUA3" s="703"/>
      <c r="BUB3" s="703"/>
      <c r="BUC3" s="703"/>
      <c r="BUD3" s="703"/>
      <c r="BUE3" s="703"/>
      <c r="BUF3" s="703"/>
      <c r="BUG3" s="703"/>
      <c r="BUH3" s="703"/>
      <c r="BUI3" s="703"/>
      <c r="BUJ3" s="703"/>
      <c r="BUK3" s="703"/>
      <c r="BUL3" s="703"/>
      <c r="BUM3" s="703"/>
      <c r="BUN3" s="703"/>
      <c r="BUO3" s="703"/>
      <c r="BUP3" s="703"/>
      <c r="BUQ3" s="703"/>
      <c r="BUR3" s="703"/>
      <c r="BUS3" s="703"/>
      <c r="BUT3" s="703"/>
      <c r="BUU3" s="703"/>
      <c r="BUV3" s="703"/>
      <c r="BUW3" s="703"/>
      <c r="BUX3" s="703"/>
      <c r="BUY3" s="703"/>
      <c r="BUZ3" s="703"/>
      <c r="BVA3" s="703"/>
      <c r="BVB3" s="703"/>
      <c r="BVC3" s="703"/>
      <c r="BVD3" s="703"/>
      <c r="BVE3" s="703"/>
      <c r="BVF3" s="703"/>
      <c r="BVG3" s="703"/>
      <c r="BVH3" s="703"/>
      <c r="BVI3" s="703"/>
      <c r="BVJ3" s="703"/>
      <c r="BVK3" s="703"/>
      <c r="BVL3" s="703"/>
      <c r="BVM3" s="703"/>
      <c r="BVN3" s="703"/>
      <c r="BVO3" s="703"/>
      <c r="BVP3" s="703"/>
      <c r="BVQ3" s="703"/>
      <c r="BVR3" s="703"/>
      <c r="BVS3" s="703"/>
      <c r="BVT3" s="703"/>
      <c r="BVU3" s="703"/>
      <c r="BVV3" s="703"/>
      <c r="BVW3" s="703"/>
      <c r="BVX3" s="703"/>
      <c r="BVY3" s="703"/>
      <c r="BVZ3" s="703"/>
      <c r="BWA3" s="703"/>
      <c r="BWB3" s="703"/>
      <c r="BWC3" s="703"/>
      <c r="BWD3" s="703"/>
      <c r="BWE3" s="703"/>
      <c r="BWF3" s="703"/>
      <c r="BWG3" s="703"/>
      <c r="BWH3" s="703"/>
      <c r="BWI3" s="703"/>
      <c r="BWJ3" s="703"/>
      <c r="BWK3" s="703"/>
      <c r="BWL3" s="703"/>
      <c r="BWM3" s="703"/>
      <c r="BWN3" s="703"/>
      <c r="BWO3" s="703"/>
      <c r="BWP3" s="703"/>
      <c r="BWQ3" s="703"/>
      <c r="BWR3" s="703"/>
      <c r="BWS3" s="703"/>
      <c r="BWT3" s="703"/>
      <c r="BWU3" s="703"/>
      <c r="BWV3" s="703"/>
      <c r="BWW3" s="703"/>
      <c r="BWX3" s="703"/>
      <c r="BWY3" s="703"/>
      <c r="BWZ3" s="703"/>
      <c r="BXA3" s="703"/>
      <c r="BXB3" s="703"/>
      <c r="BXC3" s="703"/>
      <c r="BXD3" s="703"/>
      <c r="BXE3" s="703"/>
      <c r="BXF3" s="703"/>
      <c r="BXG3" s="703"/>
      <c r="BXH3" s="703"/>
      <c r="BXI3" s="703"/>
      <c r="BXJ3" s="703"/>
      <c r="BXK3" s="703"/>
      <c r="BXL3" s="703"/>
      <c r="BXM3" s="703"/>
      <c r="BXN3" s="703"/>
      <c r="BXO3" s="703"/>
      <c r="BXP3" s="703"/>
      <c r="BXQ3" s="703"/>
      <c r="BXR3" s="703"/>
      <c r="BXS3" s="703"/>
      <c r="BXT3" s="703"/>
      <c r="BXU3" s="703"/>
      <c r="BXV3" s="703"/>
      <c r="BXW3" s="703"/>
      <c r="BXX3" s="703"/>
      <c r="BXY3" s="703"/>
      <c r="BXZ3" s="703"/>
      <c r="BYA3" s="703"/>
      <c r="BYB3" s="703"/>
      <c r="BYC3" s="703"/>
      <c r="BYD3" s="703"/>
      <c r="BYE3" s="703"/>
      <c r="BYF3" s="703"/>
      <c r="BYG3" s="703"/>
      <c r="BYH3" s="703"/>
      <c r="BYI3" s="703"/>
      <c r="BYJ3" s="703"/>
      <c r="BYK3" s="703"/>
      <c r="BYL3" s="703"/>
      <c r="BYM3" s="703"/>
      <c r="BYN3" s="703"/>
      <c r="BYO3" s="703"/>
      <c r="BYP3" s="703"/>
      <c r="BYQ3" s="703"/>
      <c r="BYR3" s="703"/>
      <c r="BYS3" s="703"/>
      <c r="BYT3" s="703"/>
      <c r="BYU3" s="703"/>
      <c r="BYV3" s="703"/>
      <c r="BYW3" s="703"/>
      <c r="BYX3" s="703"/>
      <c r="BYY3" s="703"/>
      <c r="BYZ3" s="703"/>
      <c r="BZA3" s="703"/>
      <c r="BZB3" s="703"/>
      <c r="BZC3" s="703"/>
      <c r="BZD3" s="703"/>
      <c r="BZE3" s="703"/>
      <c r="BZF3" s="703"/>
      <c r="BZG3" s="703"/>
      <c r="BZH3" s="703"/>
      <c r="BZI3" s="703"/>
      <c r="BZJ3" s="703"/>
      <c r="BZK3" s="703"/>
      <c r="BZL3" s="703"/>
      <c r="BZM3" s="703"/>
      <c r="BZN3" s="703"/>
      <c r="BZO3" s="703"/>
      <c r="BZP3" s="703"/>
      <c r="BZQ3" s="703"/>
      <c r="BZR3" s="703"/>
      <c r="BZS3" s="703"/>
      <c r="BZT3" s="703"/>
      <c r="BZU3" s="703"/>
      <c r="BZV3" s="703"/>
      <c r="BZW3" s="703"/>
      <c r="BZX3" s="703"/>
      <c r="BZY3" s="703"/>
      <c r="BZZ3" s="703"/>
      <c r="CAA3" s="703"/>
      <c r="CAB3" s="703"/>
      <c r="CAC3" s="703"/>
      <c r="CAD3" s="703"/>
      <c r="CAE3" s="703"/>
      <c r="CAF3" s="703"/>
      <c r="CAG3" s="703"/>
      <c r="CAH3" s="703"/>
      <c r="CAI3" s="703"/>
      <c r="CAJ3" s="703"/>
      <c r="CAK3" s="703"/>
      <c r="CAL3" s="703"/>
      <c r="CAM3" s="703"/>
      <c r="CAN3" s="703"/>
      <c r="CAO3" s="703"/>
      <c r="CAP3" s="703"/>
      <c r="CAQ3" s="703"/>
      <c r="CAR3" s="703"/>
      <c r="CAS3" s="703"/>
      <c r="CAT3" s="703"/>
      <c r="CAU3" s="703"/>
      <c r="CAV3" s="703"/>
      <c r="CAW3" s="703"/>
      <c r="CAX3" s="703"/>
      <c r="CAY3" s="703"/>
      <c r="CAZ3" s="703"/>
      <c r="CBA3" s="703"/>
      <c r="CBB3" s="703"/>
      <c r="CBC3" s="703"/>
      <c r="CBD3" s="703"/>
      <c r="CBE3" s="703"/>
      <c r="CBF3" s="703"/>
      <c r="CBG3" s="703"/>
      <c r="CBH3" s="703"/>
      <c r="CBI3" s="703"/>
      <c r="CBJ3" s="703"/>
      <c r="CBK3" s="703"/>
      <c r="CBL3" s="703"/>
      <c r="CBM3" s="703"/>
      <c r="CBN3" s="703"/>
      <c r="CBO3" s="703"/>
      <c r="CBP3" s="703"/>
      <c r="CBQ3" s="703"/>
      <c r="CBR3" s="703"/>
      <c r="CBS3" s="703"/>
      <c r="CBT3" s="703"/>
      <c r="CBU3" s="703"/>
      <c r="CBV3" s="703"/>
      <c r="CBW3" s="703"/>
      <c r="CBX3" s="703"/>
      <c r="CBY3" s="703"/>
      <c r="CBZ3" s="703"/>
      <c r="CCA3" s="703"/>
      <c r="CCB3" s="703"/>
      <c r="CCC3" s="703"/>
      <c r="CCD3" s="703"/>
      <c r="CCE3" s="703"/>
      <c r="CCF3" s="703"/>
      <c r="CCG3" s="703"/>
      <c r="CCH3" s="703"/>
      <c r="CCI3" s="703"/>
      <c r="CCJ3" s="703"/>
      <c r="CCK3" s="703"/>
      <c r="CCL3" s="703"/>
      <c r="CCM3" s="703"/>
      <c r="CCN3" s="703"/>
      <c r="CCO3" s="703"/>
      <c r="CCP3" s="703"/>
      <c r="CCQ3" s="703"/>
      <c r="CCR3" s="703"/>
      <c r="CCS3" s="703"/>
      <c r="CCT3" s="703"/>
      <c r="CCU3" s="703"/>
      <c r="CCV3" s="703"/>
      <c r="CCW3" s="703"/>
      <c r="CCX3" s="703"/>
      <c r="CCY3" s="703"/>
      <c r="CCZ3" s="703"/>
      <c r="CDA3" s="703"/>
      <c r="CDB3" s="703"/>
      <c r="CDC3" s="703"/>
      <c r="CDD3" s="703"/>
      <c r="CDE3" s="703"/>
      <c r="CDF3" s="703"/>
      <c r="CDG3" s="703"/>
      <c r="CDH3" s="703"/>
      <c r="CDI3" s="703"/>
      <c r="CDJ3" s="703"/>
      <c r="CDK3" s="703"/>
      <c r="CDL3" s="703"/>
      <c r="CDM3" s="703"/>
      <c r="CDN3" s="703"/>
      <c r="CDO3" s="703"/>
      <c r="CDP3" s="703"/>
      <c r="CDQ3" s="703"/>
      <c r="CDR3" s="703"/>
      <c r="CDS3" s="703"/>
      <c r="CDT3" s="703"/>
      <c r="CDU3" s="703"/>
      <c r="CDV3" s="703"/>
      <c r="CDW3" s="703"/>
      <c r="CDX3" s="703"/>
      <c r="CDY3" s="703"/>
      <c r="CDZ3" s="703"/>
      <c r="CEA3" s="703"/>
      <c r="CEB3" s="703"/>
      <c r="CEC3" s="703"/>
      <c r="CED3" s="703"/>
      <c r="CEE3" s="703"/>
      <c r="CEF3" s="703"/>
      <c r="CEG3" s="703"/>
      <c r="CEH3" s="703"/>
      <c r="CEI3" s="703"/>
      <c r="CEJ3" s="703"/>
      <c r="CEK3" s="703"/>
      <c r="CEL3" s="703"/>
      <c r="CEM3" s="703"/>
      <c r="CEN3" s="703"/>
      <c r="CEO3" s="703"/>
      <c r="CEP3" s="703"/>
      <c r="CEQ3" s="703"/>
      <c r="CER3" s="703"/>
      <c r="CES3" s="703"/>
      <c r="CET3" s="703"/>
      <c r="CEU3" s="703"/>
      <c r="CEV3" s="703"/>
      <c r="CEW3" s="703"/>
      <c r="CEX3" s="703"/>
      <c r="CEY3" s="703"/>
      <c r="CEZ3" s="703"/>
      <c r="CFA3" s="703"/>
      <c r="CFB3" s="703"/>
      <c r="CFC3" s="703"/>
      <c r="CFD3" s="703"/>
      <c r="CFE3" s="703"/>
      <c r="CFF3" s="703"/>
      <c r="CFG3" s="703"/>
      <c r="CFH3" s="703"/>
      <c r="CFI3" s="703"/>
      <c r="CFJ3" s="703"/>
      <c r="CFK3" s="703"/>
      <c r="CFL3" s="703"/>
      <c r="CFM3" s="703"/>
      <c r="CFN3" s="703"/>
      <c r="CFO3" s="703"/>
      <c r="CFP3" s="703"/>
      <c r="CFQ3" s="703"/>
      <c r="CFR3" s="703"/>
      <c r="CFS3" s="703"/>
      <c r="CFT3" s="703"/>
      <c r="CFU3" s="703"/>
      <c r="CFV3" s="703"/>
      <c r="CFW3" s="703"/>
      <c r="CFX3" s="703"/>
      <c r="CFY3" s="703"/>
      <c r="CFZ3" s="703"/>
      <c r="CGA3" s="703"/>
      <c r="CGB3" s="703"/>
      <c r="CGC3" s="703"/>
      <c r="CGD3" s="703"/>
      <c r="CGE3" s="703"/>
      <c r="CGF3" s="703"/>
      <c r="CGG3" s="703"/>
      <c r="CGH3" s="703"/>
      <c r="CGI3" s="703"/>
      <c r="CGJ3" s="703"/>
      <c r="CGK3" s="703"/>
      <c r="CGL3" s="703"/>
      <c r="CGM3" s="703"/>
      <c r="CGN3" s="703"/>
      <c r="CGO3" s="703"/>
      <c r="CGP3" s="703"/>
      <c r="CGQ3" s="703"/>
      <c r="CGR3" s="703"/>
      <c r="CGS3" s="703"/>
      <c r="CGT3" s="703"/>
      <c r="CGU3" s="703"/>
      <c r="CGV3" s="703"/>
      <c r="CGW3" s="703"/>
      <c r="CGX3" s="703"/>
      <c r="CGY3" s="703"/>
      <c r="CGZ3" s="703"/>
      <c r="CHA3" s="703"/>
      <c r="CHB3" s="703"/>
      <c r="CHC3" s="703"/>
      <c r="CHD3" s="703"/>
      <c r="CHE3" s="703"/>
      <c r="CHF3" s="703"/>
      <c r="CHG3" s="703"/>
      <c r="CHH3" s="703"/>
      <c r="CHI3" s="703"/>
      <c r="CHJ3" s="703"/>
      <c r="CHK3" s="703"/>
      <c r="CHL3" s="703"/>
      <c r="CHM3" s="703"/>
      <c r="CHN3" s="703"/>
      <c r="CHO3" s="703"/>
      <c r="CHP3" s="703"/>
      <c r="CHQ3" s="703"/>
      <c r="CHR3" s="703"/>
      <c r="CHS3" s="703"/>
      <c r="CHT3" s="703"/>
      <c r="CHU3" s="703"/>
      <c r="CHV3" s="703"/>
      <c r="CHW3" s="703"/>
      <c r="CHX3" s="703"/>
      <c r="CHY3" s="703"/>
      <c r="CHZ3" s="703"/>
      <c r="CIA3" s="703"/>
      <c r="CIB3" s="703"/>
      <c r="CIC3" s="703"/>
      <c r="CID3" s="703"/>
      <c r="CIE3" s="703"/>
      <c r="CIF3" s="703"/>
      <c r="CIG3" s="703"/>
      <c r="CIH3" s="703"/>
      <c r="CII3" s="703"/>
      <c r="CIJ3" s="703"/>
      <c r="CIK3" s="703"/>
      <c r="CIL3" s="703"/>
      <c r="CIM3" s="703"/>
      <c r="CIN3" s="703"/>
      <c r="CIO3" s="703"/>
      <c r="CIP3" s="703"/>
      <c r="CIQ3" s="703"/>
      <c r="CIR3" s="703"/>
      <c r="CIS3" s="703"/>
      <c r="CIT3" s="703"/>
      <c r="CIU3" s="703"/>
      <c r="CIV3" s="703"/>
      <c r="CIW3" s="703"/>
      <c r="CIX3" s="703"/>
      <c r="CIY3" s="703"/>
      <c r="CIZ3" s="703"/>
      <c r="CJA3" s="703"/>
      <c r="CJB3" s="703"/>
      <c r="CJC3" s="703"/>
      <c r="CJD3" s="703"/>
      <c r="CJE3" s="703"/>
      <c r="CJF3" s="703"/>
      <c r="CJG3" s="703"/>
      <c r="CJH3" s="703"/>
      <c r="CJI3" s="703"/>
      <c r="CJJ3" s="703"/>
      <c r="CJK3" s="703"/>
      <c r="CJL3" s="703"/>
      <c r="CJM3" s="703"/>
      <c r="CJN3" s="703"/>
      <c r="CJO3" s="703"/>
      <c r="CJP3" s="703"/>
      <c r="CJQ3" s="703"/>
      <c r="CJR3" s="703"/>
      <c r="CJS3" s="703"/>
      <c r="CJT3" s="703"/>
      <c r="CJU3" s="703"/>
      <c r="CJV3" s="703"/>
      <c r="CJW3" s="703"/>
      <c r="CJX3" s="703"/>
      <c r="CJY3" s="703"/>
      <c r="CJZ3" s="703"/>
      <c r="CKA3" s="703"/>
      <c r="CKB3" s="703"/>
      <c r="CKC3" s="703"/>
      <c r="CKD3" s="703"/>
      <c r="CKE3" s="703"/>
      <c r="CKF3" s="703"/>
      <c r="CKG3" s="703"/>
      <c r="CKH3" s="703"/>
      <c r="CKI3" s="703"/>
      <c r="CKJ3" s="703"/>
      <c r="CKK3" s="703"/>
      <c r="CKL3" s="703"/>
      <c r="CKM3" s="703"/>
      <c r="CKN3" s="703"/>
      <c r="CKO3" s="703"/>
      <c r="CKP3" s="703"/>
      <c r="CKQ3" s="703"/>
      <c r="CKR3" s="703"/>
      <c r="CKS3" s="703"/>
      <c r="CKT3" s="703"/>
      <c r="CKU3" s="703"/>
      <c r="CKV3" s="703"/>
      <c r="CKW3" s="703"/>
      <c r="CKX3" s="703"/>
      <c r="CKY3" s="703"/>
      <c r="CKZ3" s="703"/>
      <c r="CLA3" s="703"/>
      <c r="CLB3" s="703"/>
      <c r="CLC3" s="703"/>
      <c r="CLD3" s="703"/>
      <c r="CLE3" s="703"/>
      <c r="CLF3" s="703"/>
      <c r="CLG3" s="703"/>
      <c r="CLH3" s="703"/>
      <c r="CLI3" s="703"/>
      <c r="CLJ3" s="703"/>
      <c r="CLK3" s="703"/>
      <c r="CLL3" s="703"/>
      <c r="CLM3" s="703"/>
      <c r="CLN3" s="703"/>
      <c r="CLO3" s="703"/>
      <c r="CLP3" s="703"/>
      <c r="CLQ3" s="703"/>
      <c r="CLR3" s="703"/>
      <c r="CLS3" s="703"/>
      <c r="CLT3" s="703"/>
      <c r="CLU3" s="703"/>
      <c r="CLV3" s="703"/>
      <c r="CLW3" s="703"/>
      <c r="CLX3" s="703"/>
      <c r="CLY3" s="703"/>
      <c r="CLZ3" s="703"/>
      <c r="CMA3" s="703"/>
      <c r="CMB3" s="703"/>
      <c r="CMC3" s="703"/>
      <c r="CMD3" s="703"/>
      <c r="CME3" s="703"/>
      <c r="CMF3" s="703"/>
      <c r="CMG3" s="703"/>
      <c r="CMH3" s="703"/>
      <c r="CMI3" s="703"/>
      <c r="CMJ3" s="703"/>
      <c r="CMK3" s="703"/>
      <c r="CML3" s="703"/>
      <c r="CMM3" s="703"/>
      <c r="CMN3" s="703"/>
      <c r="CMO3" s="703"/>
      <c r="CMP3" s="703"/>
      <c r="CMQ3" s="703"/>
      <c r="CMR3" s="703"/>
      <c r="CMS3" s="703"/>
      <c r="CMT3" s="703"/>
      <c r="CMU3" s="703"/>
      <c r="CMV3" s="703"/>
      <c r="CMW3" s="703"/>
      <c r="CMX3" s="703"/>
      <c r="CMY3" s="703"/>
      <c r="CMZ3" s="703"/>
      <c r="CNA3" s="703"/>
      <c r="CNB3" s="703"/>
      <c r="CNC3" s="703"/>
      <c r="CND3" s="703"/>
      <c r="CNE3" s="703"/>
      <c r="CNF3" s="703"/>
      <c r="CNG3" s="703"/>
      <c r="CNH3" s="703"/>
      <c r="CNI3" s="703"/>
      <c r="CNJ3" s="703"/>
      <c r="CNK3" s="703"/>
      <c r="CNL3" s="703"/>
      <c r="CNM3" s="703"/>
      <c r="CNN3" s="703"/>
      <c r="CNO3" s="703"/>
      <c r="CNP3" s="703"/>
      <c r="CNQ3" s="703"/>
      <c r="CNR3" s="703"/>
      <c r="CNS3" s="703"/>
      <c r="CNT3" s="703"/>
      <c r="CNU3" s="703"/>
      <c r="CNV3" s="703"/>
      <c r="CNW3" s="703"/>
      <c r="CNX3" s="703"/>
      <c r="CNY3" s="703"/>
      <c r="CNZ3" s="703"/>
      <c r="COA3" s="703"/>
      <c r="COB3" s="703"/>
      <c r="COC3" s="703"/>
      <c r="COD3" s="703"/>
      <c r="COE3" s="703"/>
      <c r="COF3" s="703"/>
      <c r="COG3" s="703"/>
      <c r="COH3" s="703"/>
      <c r="COI3" s="703"/>
      <c r="COJ3" s="703"/>
      <c r="COK3" s="703"/>
      <c r="COL3" s="703"/>
      <c r="COM3" s="703"/>
      <c r="CON3" s="703"/>
      <c r="COO3" s="703"/>
      <c r="COP3" s="703"/>
      <c r="COQ3" s="703"/>
      <c r="COR3" s="703"/>
      <c r="COS3" s="703"/>
      <c r="COT3" s="703"/>
      <c r="COU3" s="703"/>
      <c r="COV3" s="703"/>
      <c r="COW3" s="703"/>
      <c r="COX3" s="703"/>
      <c r="COY3" s="703"/>
      <c r="COZ3" s="703"/>
      <c r="CPA3" s="703"/>
      <c r="CPB3" s="703"/>
      <c r="CPC3" s="703"/>
      <c r="CPD3" s="703"/>
      <c r="CPE3" s="703"/>
      <c r="CPF3" s="703"/>
      <c r="CPG3" s="703"/>
      <c r="CPH3" s="703"/>
      <c r="CPI3" s="703"/>
      <c r="CPJ3" s="703"/>
      <c r="CPK3" s="703"/>
      <c r="CPL3" s="703"/>
      <c r="CPM3" s="703"/>
      <c r="CPN3" s="703"/>
      <c r="CPO3" s="703"/>
      <c r="CPP3" s="703"/>
      <c r="CPQ3" s="703"/>
      <c r="CPR3" s="703"/>
      <c r="CPS3" s="703"/>
      <c r="CPT3" s="703"/>
      <c r="CPU3" s="703"/>
      <c r="CPV3" s="703"/>
      <c r="CPW3" s="703"/>
      <c r="CPX3" s="703"/>
      <c r="CPY3" s="703"/>
      <c r="CPZ3" s="703"/>
      <c r="CQA3" s="703"/>
      <c r="CQB3" s="703"/>
      <c r="CQC3" s="703"/>
      <c r="CQD3" s="703"/>
      <c r="CQE3" s="703"/>
      <c r="CQF3" s="703"/>
      <c r="CQG3" s="703"/>
      <c r="CQH3" s="703"/>
      <c r="CQI3" s="703"/>
      <c r="CQJ3" s="703"/>
      <c r="CQK3" s="703"/>
      <c r="CQL3" s="703"/>
      <c r="CQM3" s="703"/>
      <c r="CQN3" s="703"/>
      <c r="CQO3" s="703"/>
      <c r="CQP3" s="703"/>
      <c r="CQQ3" s="703"/>
      <c r="CQR3" s="703"/>
      <c r="CQS3" s="703"/>
      <c r="CQT3" s="703"/>
      <c r="CQU3" s="703"/>
      <c r="CQV3" s="703"/>
      <c r="CQW3" s="703"/>
      <c r="CQX3" s="703"/>
      <c r="CQY3" s="703"/>
      <c r="CQZ3" s="703"/>
      <c r="CRA3" s="703"/>
      <c r="CRB3" s="703"/>
      <c r="CRC3" s="703"/>
      <c r="CRD3" s="703"/>
      <c r="CRE3" s="703"/>
      <c r="CRF3" s="703"/>
      <c r="CRG3" s="703"/>
      <c r="CRH3" s="703"/>
      <c r="CRI3" s="703"/>
      <c r="CRJ3" s="703"/>
      <c r="CRK3" s="703"/>
      <c r="CRL3" s="703"/>
      <c r="CRM3" s="703"/>
      <c r="CRN3" s="703"/>
      <c r="CRO3" s="703"/>
      <c r="CRP3" s="703"/>
      <c r="CRQ3" s="703"/>
      <c r="CRR3" s="703"/>
      <c r="CRS3" s="703"/>
      <c r="CRT3" s="703"/>
      <c r="CRU3" s="703"/>
      <c r="CRV3" s="703"/>
      <c r="CRW3" s="703"/>
      <c r="CRX3" s="703"/>
      <c r="CRY3" s="703"/>
      <c r="CRZ3" s="703"/>
      <c r="CSA3" s="703"/>
      <c r="CSB3" s="703"/>
      <c r="CSC3" s="703"/>
      <c r="CSD3" s="703"/>
      <c r="CSE3" s="703"/>
      <c r="CSF3" s="703"/>
      <c r="CSG3" s="703"/>
      <c r="CSH3" s="703"/>
      <c r="CSI3" s="703"/>
      <c r="CSJ3" s="703"/>
      <c r="CSK3" s="703"/>
      <c r="CSL3" s="703"/>
      <c r="CSM3" s="703"/>
      <c r="CSN3" s="703"/>
      <c r="CSO3" s="703"/>
      <c r="CSP3" s="703"/>
      <c r="CSQ3" s="703"/>
      <c r="CSR3" s="703"/>
      <c r="CSS3" s="703"/>
      <c r="CST3" s="703"/>
      <c r="CSU3" s="703"/>
      <c r="CSV3" s="703"/>
      <c r="CSW3" s="703"/>
      <c r="CSX3" s="703"/>
      <c r="CSY3" s="703"/>
      <c r="CSZ3" s="703"/>
      <c r="CTA3" s="703"/>
      <c r="CTB3" s="703"/>
      <c r="CTC3" s="703"/>
      <c r="CTD3" s="703"/>
      <c r="CTE3" s="703"/>
      <c r="CTF3" s="703"/>
      <c r="CTG3" s="703"/>
      <c r="CTH3" s="703"/>
      <c r="CTI3" s="703"/>
      <c r="CTJ3" s="703"/>
      <c r="CTK3" s="703"/>
      <c r="CTL3" s="703"/>
      <c r="CTM3" s="703"/>
      <c r="CTN3" s="703"/>
      <c r="CTO3" s="703"/>
      <c r="CTP3" s="703"/>
      <c r="CTQ3" s="703"/>
      <c r="CTR3" s="703"/>
      <c r="CTS3" s="703"/>
      <c r="CTT3" s="703"/>
      <c r="CTU3" s="703"/>
      <c r="CTV3" s="703"/>
      <c r="CTW3" s="703"/>
      <c r="CTX3" s="703"/>
      <c r="CTY3" s="703"/>
      <c r="CTZ3" s="703"/>
      <c r="CUA3" s="703"/>
      <c r="CUB3" s="703"/>
      <c r="CUC3" s="703"/>
      <c r="CUD3" s="703"/>
      <c r="CUE3" s="703"/>
      <c r="CUF3" s="703"/>
      <c r="CUG3" s="703"/>
      <c r="CUH3" s="703"/>
      <c r="CUI3" s="703"/>
      <c r="CUJ3" s="703"/>
      <c r="CUK3" s="703"/>
      <c r="CUL3" s="703"/>
      <c r="CUM3" s="703"/>
      <c r="CUN3" s="703"/>
      <c r="CUO3" s="703"/>
      <c r="CUP3" s="703"/>
      <c r="CUQ3" s="703"/>
      <c r="CUR3" s="703"/>
      <c r="CUS3" s="703"/>
      <c r="CUT3" s="703"/>
      <c r="CUU3" s="703"/>
      <c r="CUV3" s="703"/>
      <c r="CUW3" s="703"/>
      <c r="CUX3" s="703"/>
      <c r="CUY3" s="703"/>
      <c r="CUZ3" s="703"/>
      <c r="CVA3" s="703"/>
      <c r="CVB3" s="703"/>
      <c r="CVC3" s="703"/>
      <c r="CVD3" s="703"/>
      <c r="CVE3" s="703"/>
      <c r="CVF3" s="703"/>
      <c r="CVG3" s="703"/>
      <c r="CVH3" s="703"/>
      <c r="CVI3" s="703"/>
      <c r="CVJ3" s="703"/>
      <c r="CVK3" s="703"/>
      <c r="CVL3" s="703"/>
      <c r="CVM3" s="703"/>
      <c r="CVN3" s="703"/>
      <c r="CVO3" s="703"/>
      <c r="CVP3" s="703"/>
      <c r="CVQ3" s="703"/>
      <c r="CVR3" s="703"/>
      <c r="CVS3" s="703"/>
      <c r="CVT3" s="703"/>
      <c r="CVU3" s="703"/>
      <c r="CVV3" s="703"/>
      <c r="CVW3" s="703"/>
      <c r="CVX3" s="703"/>
      <c r="CVY3" s="703"/>
      <c r="CVZ3" s="703"/>
      <c r="CWA3" s="703"/>
      <c r="CWB3" s="703"/>
      <c r="CWC3" s="703"/>
      <c r="CWD3" s="703"/>
      <c r="CWE3" s="703"/>
      <c r="CWF3" s="703"/>
      <c r="CWG3" s="703"/>
      <c r="CWH3" s="703"/>
      <c r="CWI3" s="703"/>
      <c r="CWJ3" s="703"/>
      <c r="CWK3" s="703"/>
      <c r="CWL3" s="703"/>
      <c r="CWM3" s="703"/>
      <c r="CWN3" s="703"/>
      <c r="CWO3" s="703"/>
      <c r="CWP3" s="703"/>
      <c r="CWQ3" s="703"/>
      <c r="CWR3" s="703"/>
      <c r="CWS3" s="703"/>
      <c r="CWT3" s="703"/>
      <c r="CWU3" s="703"/>
      <c r="CWV3" s="703"/>
      <c r="CWW3" s="703"/>
      <c r="CWX3" s="703"/>
      <c r="CWY3" s="703"/>
      <c r="CWZ3" s="703"/>
      <c r="CXA3" s="703"/>
      <c r="CXB3" s="703"/>
      <c r="CXC3" s="703"/>
      <c r="CXD3" s="703"/>
      <c r="CXE3" s="703"/>
      <c r="CXF3" s="703"/>
      <c r="CXG3" s="703"/>
      <c r="CXH3" s="703"/>
      <c r="CXI3" s="703"/>
      <c r="CXJ3" s="703"/>
      <c r="CXK3" s="703"/>
      <c r="CXL3" s="703"/>
      <c r="CXM3" s="703"/>
      <c r="CXN3" s="703"/>
      <c r="CXO3" s="703"/>
      <c r="CXP3" s="703"/>
      <c r="CXQ3" s="703"/>
      <c r="CXR3" s="703"/>
      <c r="CXS3" s="703"/>
      <c r="CXT3" s="703"/>
      <c r="CXU3" s="703"/>
      <c r="CXV3" s="703"/>
      <c r="CXW3" s="703"/>
      <c r="CXX3" s="703"/>
      <c r="CXY3" s="703"/>
      <c r="CXZ3" s="703"/>
      <c r="CYA3" s="703"/>
      <c r="CYB3" s="703"/>
      <c r="CYC3" s="703"/>
      <c r="CYD3" s="703"/>
      <c r="CYE3" s="703"/>
      <c r="CYF3" s="703"/>
      <c r="CYG3" s="703"/>
      <c r="CYH3" s="703"/>
      <c r="CYI3" s="703"/>
      <c r="CYJ3" s="703"/>
      <c r="CYK3" s="703"/>
      <c r="CYL3" s="703"/>
      <c r="CYM3" s="703"/>
      <c r="CYN3" s="703"/>
      <c r="CYO3" s="703"/>
      <c r="CYP3" s="703"/>
      <c r="CYQ3" s="703"/>
      <c r="CYR3" s="703"/>
      <c r="CYS3" s="703"/>
      <c r="CYT3" s="703"/>
      <c r="CYU3" s="703"/>
      <c r="CYV3" s="703"/>
      <c r="CYW3" s="703"/>
      <c r="CYX3" s="703"/>
      <c r="CYY3" s="703"/>
      <c r="CYZ3" s="703"/>
      <c r="CZA3" s="703"/>
      <c r="CZB3" s="703"/>
      <c r="CZC3" s="703"/>
      <c r="CZD3" s="703"/>
      <c r="CZE3" s="703"/>
      <c r="CZF3" s="703"/>
      <c r="CZG3" s="703"/>
      <c r="CZH3" s="703"/>
      <c r="CZI3" s="703"/>
      <c r="CZJ3" s="703"/>
      <c r="CZK3" s="703"/>
      <c r="CZL3" s="703"/>
      <c r="CZM3" s="703"/>
      <c r="CZN3" s="703"/>
      <c r="CZO3" s="703"/>
      <c r="CZP3" s="703"/>
      <c r="CZQ3" s="703"/>
      <c r="CZR3" s="703"/>
      <c r="CZS3" s="703"/>
      <c r="CZT3" s="703"/>
      <c r="CZU3" s="703"/>
      <c r="CZV3" s="703"/>
      <c r="CZW3" s="703"/>
      <c r="CZX3" s="703"/>
      <c r="CZY3" s="703"/>
      <c r="CZZ3" s="703"/>
      <c r="DAA3" s="703"/>
      <c r="DAB3" s="703"/>
      <c r="DAC3" s="703"/>
      <c r="DAD3" s="703"/>
      <c r="DAE3" s="703"/>
      <c r="DAF3" s="703"/>
      <c r="DAG3" s="703"/>
      <c r="DAH3" s="703"/>
      <c r="DAI3" s="703"/>
      <c r="DAJ3" s="703"/>
      <c r="DAK3" s="703"/>
      <c r="DAL3" s="703"/>
      <c r="DAM3" s="703"/>
      <c r="DAN3" s="703"/>
      <c r="DAO3" s="703"/>
      <c r="DAP3" s="703"/>
      <c r="DAQ3" s="703"/>
      <c r="DAR3" s="703"/>
      <c r="DAS3" s="703"/>
      <c r="DAT3" s="703"/>
      <c r="DAU3" s="703"/>
      <c r="DAV3" s="703"/>
      <c r="DAW3" s="703"/>
      <c r="DAX3" s="703"/>
      <c r="DAY3" s="703"/>
      <c r="DAZ3" s="703"/>
      <c r="DBA3" s="703"/>
      <c r="DBB3" s="703"/>
      <c r="DBC3" s="703"/>
      <c r="DBD3" s="703"/>
      <c r="DBE3" s="703"/>
      <c r="DBF3" s="703"/>
      <c r="DBG3" s="703"/>
      <c r="DBH3" s="703"/>
      <c r="DBI3" s="703"/>
      <c r="DBJ3" s="703"/>
      <c r="DBK3" s="703"/>
      <c r="DBL3" s="703"/>
      <c r="DBM3" s="703"/>
      <c r="DBN3" s="703"/>
      <c r="DBO3" s="703"/>
      <c r="DBP3" s="703"/>
      <c r="DBQ3" s="703"/>
      <c r="DBR3" s="703"/>
      <c r="DBS3" s="703"/>
      <c r="DBT3" s="703"/>
      <c r="DBU3" s="703"/>
      <c r="DBV3" s="703"/>
      <c r="DBW3" s="703"/>
      <c r="DBX3" s="703"/>
      <c r="DBY3" s="703"/>
      <c r="DBZ3" s="703"/>
      <c r="DCA3" s="703"/>
      <c r="DCB3" s="703"/>
      <c r="DCC3" s="703"/>
      <c r="DCD3" s="703"/>
      <c r="DCE3" s="703"/>
      <c r="DCF3" s="703"/>
      <c r="DCG3" s="703"/>
      <c r="DCH3" s="703"/>
      <c r="DCI3" s="703"/>
      <c r="DCJ3" s="703"/>
      <c r="DCK3" s="703"/>
      <c r="DCL3" s="703"/>
      <c r="DCM3" s="703"/>
      <c r="DCN3" s="703"/>
      <c r="DCO3" s="703"/>
      <c r="DCP3" s="703"/>
      <c r="DCQ3" s="703"/>
      <c r="DCR3" s="703"/>
      <c r="DCS3" s="703"/>
      <c r="DCT3" s="703"/>
      <c r="DCU3" s="703"/>
      <c r="DCV3" s="703"/>
      <c r="DCW3" s="703"/>
      <c r="DCX3" s="703"/>
      <c r="DCY3" s="703"/>
      <c r="DCZ3" s="703"/>
      <c r="DDA3" s="703"/>
      <c r="DDB3" s="703"/>
      <c r="DDC3" s="703"/>
      <c r="DDD3" s="703"/>
      <c r="DDE3" s="703"/>
      <c r="DDF3" s="703"/>
      <c r="DDG3" s="703"/>
      <c r="DDH3" s="703"/>
      <c r="DDI3" s="703"/>
      <c r="DDJ3" s="703"/>
      <c r="DDK3" s="703"/>
      <c r="DDL3" s="703"/>
      <c r="DDM3" s="703"/>
      <c r="DDN3" s="703"/>
      <c r="DDO3" s="703"/>
      <c r="DDP3" s="703"/>
      <c r="DDQ3" s="703"/>
      <c r="DDR3" s="703"/>
      <c r="DDS3" s="703"/>
      <c r="DDT3" s="703"/>
      <c r="DDU3" s="703"/>
      <c r="DDV3" s="703"/>
      <c r="DDW3" s="703"/>
      <c r="DDX3" s="703"/>
      <c r="DDY3" s="703"/>
      <c r="DDZ3" s="703"/>
      <c r="DEA3" s="703"/>
      <c r="DEB3" s="703"/>
      <c r="DEC3" s="703"/>
      <c r="DED3" s="703"/>
      <c r="DEE3" s="703"/>
      <c r="DEF3" s="703"/>
      <c r="DEG3" s="703"/>
      <c r="DEH3" s="703"/>
      <c r="DEI3" s="703"/>
      <c r="DEJ3" s="703"/>
      <c r="DEK3" s="703"/>
      <c r="DEL3" s="703"/>
      <c r="DEM3" s="703"/>
      <c r="DEN3" s="703"/>
      <c r="DEO3" s="703"/>
      <c r="DEP3" s="703"/>
      <c r="DEQ3" s="703"/>
      <c r="DER3" s="703"/>
      <c r="DES3" s="703"/>
      <c r="DET3" s="703"/>
      <c r="DEU3" s="703"/>
      <c r="DEV3" s="703"/>
      <c r="DEW3" s="703"/>
      <c r="DEX3" s="703"/>
      <c r="DEY3" s="703"/>
      <c r="DEZ3" s="703"/>
      <c r="DFA3" s="703"/>
      <c r="DFB3" s="703"/>
      <c r="DFC3" s="703"/>
      <c r="DFD3" s="703"/>
      <c r="DFE3" s="703"/>
      <c r="DFF3" s="703"/>
      <c r="DFG3" s="703"/>
      <c r="DFH3" s="703"/>
      <c r="DFI3" s="703"/>
      <c r="DFJ3" s="703"/>
      <c r="DFK3" s="703"/>
      <c r="DFL3" s="703"/>
      <c r="DFM3" s="703"/>
      <c r="DFN3" s="703"/>
      <c r="DFO3" s="703"/>
      <c r="DFP3" s="703"/>
      <c r="DFQ3" s="703"/>
      <c r="DFR3" s="703"/>
      <c r="DFS3" s="703"/>
      <c r="DFT3" s="703"/>
      <c r="DFU3" s="703"/>
      <c r="DFV3" s="703"/>
      <c r="DFW3" s="703"/>
      <c r="DFX3" s="703"/>
      <c r="DFY3" s="703"/>
      <c r="DFZ3" s="703"/>
      <c r="DGA3" s="703"/>
      <c r="DGB3" s="703"/>
      <c r="DGC3" s="703"/>
      <c r="DGD3" s="703"/>
      <c r="DGE3" s="703"/>
      <c r="DGF3" s="703"/>
      <c r="DGG3" s="703"/>
      <c r="DGH3" s="703"/>
      <c r="DGI3" s="703"/>
      <c r="DGJ3" s="703"/>
      <c r="DGK3" s="703"/>
      <c r="DGL3" s="703"/>
      <c r="DGM3" s="703"/>
      <c r="DGN3" s="703"/>
      <c r="DGO3" s="703"/>
      <c r="DGP3" s="703"/>
      <c r="DGQ3" s="703"/>
      <c r="DGR3" s="703"/>
      <c r="DGS3" s="703"/>
      <c r="DGT3" s="703"/>
      <c r="DGU3" s="703"/>
      <c r="DGV3" s="703"/>
      <c r="DGW3" s="703"/>
      <c r="DGX3" s="703"/>
      <c r="DGY3" s="703"/>
      <c r="DGZ3" s="703"/>
      <c r="DHA3" s="703"/>
      <c r="DHB3" s="703"/>
      <c r="DHC3" s="703"/>
      <c r="DHD3" s="703"/>
      <c r="DHE3" s="703"/>
      <c r="DHF3" s="703"/>
      <c r="DHG3" s="703"/>
      <c r="DHH3" s="703"/>
      <c r="DHI3" s="703"/>
      <c r="DHJ3" s="703"/>
      <c r="DHK3" s="703"/>
      <c r="DHL3" s="703"/>
      <c r="DHM3" s="703"/>
      <c r="DHN3" s="703"/>
      <c r="DHO3" s="703"/>
      <c r="DHP3" s="703"/>
      <c r="DHQ3" s="703"/>
      <c r="DHR3" s="703"/>
      <c r="DHS3" s="703"/>
      <c r="DHT3" s="703"/>
      <c r="DHU3" s="703"/>
      <c r="DHV3" s="703"/>
      <c r="DHW3" s="703"/>
      <c r="DHX3" s="703"/>
      <c r="DHY3" s="703"/>
      <c r="DHZ3" s="703"/>
      <c r="DIA3" s="703"/>
      <c r="DIB3" s="703"/>
      <c r="DIC3" s="703"/>
      <c r="DID3" s="703"/>
      <c r="DIE3" s="703"/>
      <c r="DIF3" s="703"/>
      <c r="DIG3" s="703"/>
      <c r="DIH3" s="703"/>
      <c r="DII3" s="703"/>
      <c r="DIJ3" s="703"/>
      <c r="DIK3" s="703"/>
      <c r="DIL3" s="703"/>
      <c r="DIM3" s="703"/>
      <c r="DIN3" s="703"/>
      <c r="DIO3" s="703"/>
      <c r="DIP3" s="703"/>
      <c r="DIQ3" s="703"/>
      <c r="DIR3" s="703"/>
      <c r="DIS3" s="703"/>
      <c r="DIT3" s="703"/>
      <c r="DIU3" s="703"/>
      <c r="DIV3" s="703"/>
      <c r="DIW3" s="703"/>
      <c r="DIX3" s="703"/>
      <c r="DIY3" s="703"/>
      <c r="DIZ3" s="703"/>
      <c r="DJA3" s="703"/>
      <c r="DJB3" s="703"/>
      <c r="DJC3" s="703"/>
      <c r="DJD3" s="703"/>
      <c r="DJE3" s="703"/>
      <c r="DJF3" s="703"/>
      <c r="DJG3" s="703"/>
      <c r="DJH3" s="703"/>
      <c r="DJI3" s="703"/>
      <c r="DJJ3" s="703"/>
      <c r="DJK3" s="703"/>
      <c r="DJL3" s="703"/>
      <c r="DJM3" s="703"/>
      <c r="DJN3" s="703"/>
      <c r="DJO3" s="703"/>
      <c r="DJP3" s="703"/>
      <c r="DJQ3" s="703"/>
      <c r="DJR3" s="703"/>
      <c r="DJS3" s="703"/>
      <c r="DJT3" s="703"/>
      <c r="DJU3" s="703"/>
      <c r="DJV3" s="703"/>
      <c r="DJW3" s="703"/>
      <c r="DJX3" s="703"/>
      <c r="DJY3" s="703"/>
      <c r="DJZ3" s="703"/>
      <c r="DKA3" s="703"/>
      <c r="DKB3" s="703"/>
      <c r="DKC3" s="703"/>
      <c r="DKD3" s="703"/>
      <c r="DKE3" s="703"/>
      <c r="DKF3" s="703"/>
      <c r="DKG3" s="703"/>
      <c r="DKH3" s="703"/>
      <c r="DKI3" s="703"/>
      <c r="DKJ3" s="703"/>
      <c r="DKK3" s="703"/>
      <c r="DKL3" s="703"/>
      <c r="DKM3" s="703"/>
      <c r="DKN3" s="703"/>
      <c r="DKO3" s="703"/>
      <c r="DKP3" s="703"/>
      <c r="DKQ3" s="703"/>
      <c r="DKR3" s="703"/>
      <c r="DKS3" s="703"/>
      <c r="DKT3" s="703"/>
      <c r="DKU3" s="703"/>
      <c r="DKV3" s="703"/>
      <c r="DKW3" s="703"/>
      <c r="DKX3" s="703"/>
      <c r="DKY3" s="703"/>
      <c r="DKZ3" s="703"/>
      <c r="DLA3" s="703"/>
      <c r="DLB3" s="703"/>
      <c r="DLC3" s="703"/>
      <c r="DLD3" s="703"/>
      <c r="DLE3" s="703"/>
      <c r="DLF3" s="703"/>
      <c r="DLG3" s="703"/>
      <c r="DLH3" s="703"/>
      <c r="DLI3" s="703"/>
      <c r="DLJ3" s="703"/>
      <c r="DLK3" s="703"/>
      <c r="DLL3" s="703"/>
      <c r="DLM3" s="703"/>
      <c r="DLN3" s="703"/>
      <c r="DLO3" s="703"/>
      <c r="DLP3" s="703"/>
      <c r="DLQ3" s="703"/>
      <c r="DLR3" s="703"/>
      <c r="DLS3" s="703"/>
      <c r="DLT3" s="703"/>
      <c r="DLU3" s="703"/>
      <c r="DLV3" s="703"/>
      <c r="DLW3" s="703"/>
      <c r="DLX3" s="703"/>
      <c r="DLY3" s="703"/>
      <c r="DLZ3" s="703"/>
      <c r="DMA3" s="703"/>
      <c r="DMB3" s="703"/>
      <c r="DMC3" s="703"/>
      <c r="DMD3" s="703"/>
      <c r="DME3" s="703"/>
      <c r="DMF3" s="703"/>
      <c r="DMG3" s="703"/>
      <c r="DMH3" s="703"/>
      <c r="DMI3" s="703"/>
      <c r="DMJ3" s="703"/>
      <c r="DMK3" s="703"/>
      <c r="DML3" s="703"/>
      <c r="DMM3" s="703"/>
      <c r="DMN3" s="703"/>
      <c r="DMO3" s="703"/>
      <c r="DMP3" s="703"/>
      <c r="DMQ3" s="703"/>
      <c r="DMR3" s="703"/>
      <c r="DMS3" s="703"/>
      <c r="DMT3" s="703"/>
      <c r="DMU3" s="703"/>
      <c r="DMV3" s="703"/>
      <c r="DMW3" s="703"/>
      <c r="DMX3" s="703"/>
      <c r="DMY3" s="703"/>
      <c r="DMZ3" s="703"/>
      <c r="DNA3" s="703"/>
      <c r="DNB3" s="703"/>
      <c r="DNC3" s="703"/>
      <c r="DND3" s="703"/>
      <c r="DNE3" s="703"/>
      <c r="DNF3" s="703"/>
      <c r="DNG3" s="703"/>
      <c r="DNH3" s="703"/>
      <c r="DNI3" s="703"/>
      <c r="DNJ3" s="703"/>
      <c r="DNK3" s="703"/>
      <c r="DNL3" s="703"/>
      <c r="DNM3" s="703"/>
      <c r="DNN3" s="703"/>
      <c r="DNO3" s="703"/>
      <c r="DNP3" s="703"/>
      <c r="DNQ3" s="703"/>
      <c r="DNR3" s="703"/>
      <c r="DNS3" s="703"/>
      <c r="DNT3" s="703"/>
      <c r="DNU3" s="703"/>
      <c r="DNV3" s="703"/>
      <c r="DNW3" s="703"/>
      <c r="DNX3" s="703"/>
      <c r="DNY3" s="703"/>
      <c r="DNZ3" s="703"/>
      <c r="DOA3" s="703"/>
      <c r="DOB3" s="703"/>
      <c r="DOC3" s="703"/>
      <c r="DOD3" s="703"/>
      <c r="DOE3" s="703"/>
      <c r="DOF3" s="703"/>
      <c r="DOG3" s="703"/>
      <c r="DOH3" s="703"/>
      <c r="DOI3" s="703"/>
      <c r="DOJ3" s="703"/>
      <c r="DOK3" s="703"/>
      <c r="DOL3" s="703"/>
      <c r="DOM3" s="703"/>
      <c r="DON3" s="703"/>
      <c r="DOO3" s="703"/>
      <c r="DOP3" s="703"/>
      <c r="DOQ3" s="703"/>
      <c r="DOR3" s="703"/>
      <c r="DOS3" s="703"/>
      <c r="DOT3" s="703"/>
      <c r="DOU3" s="703"/>
      <c r="DOV3" s="703"/>
      <c r="DOW3" s="703"/>
      <c r="DOX3" s="703"/>
      <c r="DOY3" s="703"/>
      <c r="DOZ3" s="703"/>
      <c r="DPA3" s="703"/>
      <c r="DPB3" s="703"/>
      <c r="DPC3" s="703"/>
      <c r="DPD3" s="703"/>
      <c r="DPE3" s="703"/>
      <c r="DPF3" s="703"/>
      <c r="DPG3" s="703"/>
      <c r="DPH3" s="703"/>
      <c r="DPI3" s="703"/>
      <c r="DPJ3" s="703"/>
      <c r="DPK3" s="703"/>
      <c r="DPL3" s="703"/>
      <c r="DPM3" s="703"/>
      <c r="DPN3" s="703"/>
      <c r="DPO3" s="703"/>
      <c r="DPP3" s="703"/>
      <c r="DPQ3" s="703"/>
      <c r="DPR3" s="703"/>
      <c r="DPS3" s="703"/>
      <c r="DPT3" s="703"/>
      <c r="DPU3" s="703"/>
      <c r="DPV3" s="703"/>
      <c r="DPW3" s="703"/>
      <c r="DPX3" s="703"/>
      <c r="DPY3" s="703"/>
      <c r="DPZ3" s="703"/>
      <c r="DQA3" s="703"/>
      <c r="DQB3" s="703"/>
      <c r="DQC3" s="703"/>
      <c r="DQD3" s="703"/>
      <c r="DQE3" s="703"/>
      <c r="DQF3" s="703"/>
      <c r="DQG3" s="703"/>
      <c r="DQH3" s="703"/>
      <c r="DQI3" s="703"/>
      <c r="DQJ3" s="703"/>
      <c r="DQK3" s="703"/>
      <c r="DQL3" s="703"/>
      <c r="DQM3" s="703"/>
      <c r="DQN3" s="703"/>
      <c r="DQO3" s="703"/>
      <c r="DQP3" s="703"/>
      <c r="DQQ3" s="703"/>
      <c r="DQR3" s="703"/>
      <c r="DQS3" s="703"/>
      <c r="DQT3" s="703"/>
      <c r="DQU3" s="703"/>
      <c r="DQV3" s="703"/>
      <c r="DQW3" s="703"/>
      <c r="DQX3" s="703"/>
      <c r="DQY3" s="703"/>
      <c r="DQZ3" s="703"/>
      <c r="DRA3" s="703"/>
      <c r="DRB3" s="703"/>
      <c r="DRC3" s="703"/>
      <c r="DRD3" s="703"/>
      <c r="DRE3" s="703"/>
      <c r="DRF3" s="703"/>
      <c r="DRG3" s="703"/>
      <c r="DRH3" s="703"/>
      <c r="DRI3" s="703"/>
      <c r="DRJ3" s="703"/>
      <c r="DRK3" s="703"/>
      <c r="DRL3" s="703"/>
      <c r="DRM3" s="703"/>
      <c r="DRN3" s="703"/>
      <c r="DRO3" s="703"/>
      <c r="DRP3" s="703"/>
      <c r="DRQ3" s="703"/>
      <c r="DRR3" s="703"/>
      <c r="DRS3" s="703"/>
      <c r="DRT3" s="703"/>
      <c r="DRU3" s="703"/>
      <c r="DRV3" s="703"/>
      <c r="DRW3" s="703"/>
      <c r="DRX3" s="703"/>
      <c r="DRY3" s="703"/>
      <c r="DRZ3" s="703"/>
      <c r="DSA3" s="703"/>
      <c r="DSB3" s="703"/>
      <c r="DSC3" s="703"/>
      <c r="DSD3" s="703"/>
      <c r="DSE3" s="703"/>
      <c r="DSF3" s="703"/>
      <c r="DSG3" s="703"/>
      <c r="DSH3" s="703"/>
      <c r="DSI3" s="703"/>
      <c r="DSJ3" s="703"/>
      <c r="DSK3" s="703"/>
      <c r="DSL3" s="703"/>
      <c r="DSM3" s="703"/>
      <c r="DSN3" s="703"/>
      <c r="DSO3" s="703"/>
      <c r="DSP3" s="703"/>
      <c r="DSQ3" s="703"/>
      <c r="DSR3" s="703"/>
      <c r="DSS3" s="703"/>
      <c r="DST3" s="703"/>
      <c r="DSU3" s="703"/>
      <c r="DSV3" s="703"/>
      <c r="DSW3" s="703"/>
      <c r="DSX3" s="703"/>
      <c r="DSY3" s="703"/>
      <c r="DSZ3" s="703"/>
      <c r="DTA3" s="703"/>
      <c r="DTB3" s="703"/>
      <c r="DTC3" s="703"/>
      <c r="DTD3" s="703"/>
      <c r="DTE3" s="703"/>
      <c r="DTF3" s="703"/>
      <c r="DTG3" s="703"/>
      <c r="DTH3" s="703"/>
      <c r="DTI3" s="703"/>
      <c r="DTJ3" s="703"/>
      <c r="DTK3" s="703"/>
      <c r="DTL3" s="703"/>
      <c r="DTM3" s="703"/>
      <c r="DTN3" s="703"/>
      <c r="DTO3" s="703"/>
      <c r="DTP3" s="703"/>
      <c r="DTQ3" s="703"/>
      <c r="DTR3" s="703"/>
      <c r="DTS3" s="703"/>
      <c r="DTT3" s="703"/>
      <c r="DTU3" s="703"/>
      <c r="DTV3" s="703"/>
      <c r="DTW3" s="703"/>
      <c r="DTX3" s="703"/>
      <c r="DTY3" s="703"/>
      <c r="DTZ3" s="703"/>
      <c r="DUA3" s="703"/>
      <c r="DUB3" s="703"/>
      <c r="DUC3" s="703"/>
      <c r="DUD3" s="703"/>
      <c r="DUE3" s="703"/>
      <c r="DUF3" s="703"/>
      <c r="DUG3" s="703"/>
      <c r="DUH3" s="703"/>
      <c r="DUI3" s="703"/>
      <c r="DUJ3" s="703"/>
      <c r="DUK3" s="703"/>
      <c r="DUL3" s="703"/>
      <c r="DUM3" s="703"/>
      <c r="DUN3" s="703"/>
      <c r="DUO3" s="703"/>
      <c r="DUP3" s="703"/>
      <c r="DUQ3" s="703"/>
      <c r="DUR3" s="703"/>
      <c r="DUS3" s="703"/>
      <c r="DUT3" s="703"/>
      <c r="DUU3" s="703"/>
      <c r="DUV3" s="703"/>
      <c r="DUW3" s="703"/>
      <c r="DUX3" s="703"/>
      <c r="DUY3" s="703"/>
      <c r="DUZ3" s="703"/>
      <c r="DVA3" s="703"/>
      <c r="DVB3" s="703"/>
      <c r="DVC3" s="703"/>
      <c r="DVD3" s="703"/>
      <c r="DVE3" s="703"/>
      <c r="DVF3" s="703"/>
      <c r="DVG3" s="703"/>
      <c r="DVH3" s="703"/>
      <c r="DVI3" s="703"/>
      <c r="DVJ3" s="703"/>
      <c r="DVK3" s="703"/>
      <c r="DVL3" s="703"/>
      <c r="DVM3" s="703"/>
      <c r="DVN3" s="703"/>
      <c r="DVO3" s="703"/>
      <c r="DVP3" s="703"/>
      <c r="DVQ3" s="703"/>
      <c r="DVR3" s="703"/>
      <c r="DVS3" s="703"/>
      <c r="DVT3" s="703"/>
      <c r="DVU3" s="703"/>
      <c r="DVV3" s="703"/>
      <c r="DVW3" s="703"/>
      <c r="DVX3" s="703"/>
      <c r="DVY3" s="703"/>
      <c r="DVZ3" s="703"/>
      <c r="DWA3" s="703"/>
      <c r="DWB3" s="703"/>
      <c r="DWC3" s="703"/>
      <c r="DWD3" s="703"/>
      <c r="DWE3" s="703"/>
      <c r="DWF3" s="703"/>
      <c r="DWG3" s="703"/>
      <c r="DWH3" s="703"/>
      <c r="DWI3" s="703"/>
      <c r="DWJ3" s="703"/>
      <c r="DWK3" s="703"/>
      <c r="DWL3" s="703"/>
      <c r="DWM3" s="703"/>
      <c r="DWN3" s="703"/>
      <c r="DWO3" s="703"/>
      <c r="DWP3" s="703"/>
      <c r="DWQ3" s="703"/>
      <c r="DWR3" s="703"/>
      <c r="DWS3" s="703"/>
      <c r="DWT3" s="703"/>
      <c r="DWU3" s="703"/>
      <c r="DWV3" s="703"/>
      <c r="DWW3" s="703"/>
      <c r="DWX3" s="703"/>
      <c r="DWY3" s="703"/>
      <c r="DWZ3" s="703"/>
      <c r="DXA3" s="703"/>
      <c r="DXB3" s="703"/>
      <c r="DXC3" s="703"/>
      <c r="DXD3" s="703"/>
      <c r="DXE3" s="703"/>
      <c r="DXF3" s="703"/>
      <c r="DXG3" s="703"/>
      <c r="DXH3" s="703"/>
      <c r="DXI3" s="703"/>
      <c r="DXJ3" s="703"/>
      <c r="DXK3" s="703"/>
      <c r="DXL3" s="703"/>
      <c r="DXM3" s="703"/>
      <c r="DXN3" s="703"/>
      <c r="DXO3" s="703"/>
      <c r="DXP3" s="703"/>
      <c r="DXQ3" s="703"/>
      <c r="DXR3" s="703"/>
      <c r="DXS3" s="703"/>
      <c r="DXT3" s="703"/>
      <c r="DXU3" s="703"/>
      <c r="DXV3" s="703"/>
      <c r="DXW3" s="703"/>
      <c r="DXX3" s="703"/>
      <c r="DXY3" s="703"/>
      <c r="DXZ3" s="703"/>
      <c r="DYA3" s="703"/>
      <c r="DYB3" s="703"/>
      <c r="DYC3" s="703"/>
      <c r="DYD3" s="703"/>
      <c r="DYE3" s="703"/>
      <c r="DYF3" s="703"/>
      <c r="DYG3" s="703"/>
      <c r="DYH3" s="703"/>
      <c r="DYI3" s="703"/>
      <c r="DYJ3" s="703"/>
      <c r="DYK3" s="703"/>
      <c r="DYL3" s="703"/>
      <c r="DYM3" s="703"/>
      <c r="DYN3" s="703"/>
      <c r="DYO3" s="703"/>
      <c r="DYP3" s="703"/>
      <c r="DYQ3" s="703"/>
      <c r="DYR3" s="703"/>
      <c r="DYS3" s="703"/>
      <c r="DYT3" s="703"/>
      <c r="DYU3" s="703"/>
      <c r="DYV3" s="703"/>
      <c r="DYW3" s="703"/>
      <c r="DYX3" s="703"/>
      <c r="DYY3" s="703"/>
      <c r="DYZ3" s="703"/>
      <c r="DZA3" s="703"/>
      <c r="DZB3" s="703"/>
      <c r="DZC3" s="703"/>
      <c r="DZD3" s="703"/>
      <c r="DZE3" s="703"/>
      <c r="DZF3" s="703"/>
      <c r="DZG3" s="703"/>
      <c r="DZH3" s="703"/>
      <c r="DZI3" s="703"/>
      <c r="DZJ3" s="703"/>
      <c r="DZK3" s="703"/>
      <c r="DZL3" s="703"/>
      <c r="DZM3" s="703"/>
      <c r="DZN3" s="703"/>
      <c r="DZO3" s="703"/>
      <c r="DZP3" s="703"/>
      <c r="DZQ3" s="703"/>
      <c r="DZR3" s="703"/>
      <c r="DZS3" s="703"/>
      <c r="DZT3" s="703"/>
      <c r="DZU3" s="703"/>
      <c r="DZV3" s="703"/>
      <c r="DZW3" s="703"/>
      <c r="DZX3" s="703"/>
      <c r="DZY3" s="703"/>
      <c r="DZZ3" s="703"/>
      <c r="EAA3" s="703"/>
      <c r="EAB3" s="703"/>
      <c r="EAC3" s="703"/>
      <c r="EAD3" s="703"/>
      <c r="EAE3" s="703"/>
      <c r="EAF3" s="703"/>
      <c r="EAG3" s="703"/>
      <c r="EAH3" s="703"/>
      <c r="EAI3" s="703"/>
      <c r="EAJ3" s="703"/>
      <c r="EAK3" s="703"/>
      <c r="EAL3" s="703"/>
      <c r="EAM3" s="703"/>
      <c r="EAN3" s="703"/>
      <c r="EAO3" s="703"/>
      <c r="EAP3" s="703"/>
      <c r="EAQ3" s="703"/>
      <c r="EAR3" s="703"/>
      <c r="EAS3" s="703"/>
      <c r="EAT3" s="703"/>
      <c r="EAU3" s="703"/>
      <c r="EAV3" s="703"/>
      <c r="EAW3" s="703"/>
      <c r="EAX3" s="703"/>
      <c r="EAY3" s="703"/>
      <c r="EAZ3" s="703"/>
      <c r="EBA3" s="703"/>
      <c r="EBB3" s="703"/>
      <c r="EBC3" s="703"/>
      <c r="EBD3" s="703"/>
      <c r="EBE3" s="703"/>
      <c r="EBF3" s="703"/>
      <c r="EBG3" s="703"/>
      <c r="EBH3" s="703"/>
      <c r="EBI3" s="703"/>
      <c r="EBJ3" s="703"/>
      <c r="EBK3" s="703"/>
      <c r="EBL3" s="703"/>
      <c r="EBM3" s="703"/>
      <c r="EBN3" s="703"/>
      <c r="EBO3" s="703"/>
      <c r="EBP3" s="703"/>
      <c r="EBQ3" s="703"/>
      <c r="EBR3" s="703"/>
      <c r="EBS3" s="703"/>
      <c r="EBT3" s="703"/>
      <c r="EBU3" s="703"/>
      <c r="EBV3" s="703"/>
      <c r="EBW3" s="703"/>
      <c r="EBX3" s="703"/>
      <c r="EBY3" s="703"/>
      <c r="EBZ3" s="703"/>
      <c r="ECA3" s="703"/>
      <c r="ECB3" s="703"/>
      <c r="ECC3" s="703"/>
      <c r="ECD3" s="703"/>
      <c r="ECE3" s="703"/>
      <c r="ECF3" s="703"/>
      <c r="ECG3" s="703"/>
      <c r="ECH3" s="703"/>
      <c r="ECI3" s="703"/>
      <c r="ECJ3" s="703"/>
      <c r="ECK3" s="703"/>
      <c r="ECL3" s="703"/>
      <c r="ECM3" s="703"/>
      <c r="ECN3" s="703"/>
      <c r="ECO3" s="703"/>
      <c r="ECP3" s="703"/>
      <c r="ECQ3" s="703"/>
      <c r="ECR3" s="703"/>
      <c r="ECS3" s="703"/>
      <c r="ECT3" s="703"/>
      <c r="ECU3" s="703"/>
      <c r="ECV3" s="703"/>
      <c r="ECW3" s="703"/>
      <c r="ECX3" s="703"/>
      <c r="ECY3" s="703"/>
      <c r="ECZ3" s="703"/>
      <c r="EDA3" s="703"/>
      <c r="EDB3" s="703"/>
      <c r="EDC3" s="703"/>
      <c r="EDD3" s="703"/>
      <c r="EDE3" s="703"/>
      <c r="EDF3" s="703"/>
      <c r="EDG3" s="703"/>
      <c r="EDH3" s="703"/>
      <c r="EDI3" s="703"/>
      <c r="EDJ3" s="703"/>
      <c r="EDK3" s="703"/>
      <c r="EDL3" s="703"/>
      <c r="EDM3" s="703"/>
      <c r="EDN3" s="703"/>
      <c r="EDO3" s="703"/>
      <c r="EDP3" s="703"/>
      <c r="EDQ3" s="703"/>
      <c r="EDR3" s="703"/>
      <c r="EDS3" s="703"/>
      <c r="EDT3" s="703"/>
      <c r="EDU3" s="703"/>
      <c r="EDV3" s="703"/>
      <c r="EDW3" s="703"/>
      <c r="EDX3" s="703"/>
      <c r="EDY3" s="703"/>
      <c r="EDZ3" s="703"/>
      <c r="EEA3" s="703"/>
      <c r="EEB3" s="703"/>
      <c r="EEC3" s="703"/>
      <c r="EED3" s="703"/>
      <c r="EEE3" s="703"/>
      <c r="EEF3" s="703"/>
      <c r="EEG3" s="703"/>
      <c r="EEH3" s="703"/>
      <c r="EEI3" s="703"/>
      <c r="EEJ3" s="703"/>
      <c r="EEK3" s="703"/>
      <c r="EEL3" s="703"/>
      <c r="EEM3" s="703"/>
      <c r="EEN3" s="703"/>
      <c r="EEO3" s="703"/>
      <c r="EEP3" s="703"/>
      <c r="EEQ3" s="703"/>
      <c r="EER3" s="703"/>
      <c r="EES3" s="703"/>
      <c r="EET3" s="703"/>
      <c r="EEU3" s="703"/>
      <c r="EEV3" s="703"/>
      <c r="EEW3" s="703"/>
      <c r="EEX3" s="703"/>
      <c r="EEY3" s="703"/>
      <c r="EEZ3" s="703"/>
      <c r="EFA3" s="703"/>
      <c r="EFB3" s="703"/>
      <c r="EFC3" s="703"/>
      <c r="EFD3" s="703"/>
      <c r="EFE3" s="703"/>
      <c r="EFF3" s="703"/>
      <c r="EFG3" s="703"/>
      <c r="EFH3" s="703"/>
      <c r="EFI3" s="703"/>
      <c r="EFJ3" s="703"/>
      <c r="EFK3" s="703"/>
      <c r="EFL3" s="703"/>
      <c r="EFM3" s="703"/>
      <c r="EFN3" s="703"/>
      <c r="EFO3" s="703"/>
      <c r="EFP3" s="703"/>
      <c r="EFQ3" s="703"/>
      <c r="EFR3" s="703"/>
      <c r="EFS3" s="703"/>
      <c r="EFT3" s="703"/>
      <c r="EFU3" s="703"/>
      <c r="EFV3" s="703"/>
      <c r="EFW3" s="703"/>
      <c r="EFX3" s="703"/>
      <c r="EFY3" s="703"/>
      <c r="EFZ3" s="703"/>
      <c r="EGA3" s="703"/>
      <c r="EGB3" s="703"/>
      <c r="EGC3" s="703"/>
      <c r="EGD3" s="703"/>
      <c r="EGE3" s="703"/>
      <c r="EGF3" s="703"/>
      <c r="EGG3" s="703"/>
      <c r="EGH3" s="703"/>
      <c r="EGI3" s="703"/>
      <c r="EGJ3" s="703"/>
      <c r="EGK3" s="703"/>
      <c r="EGL3" s="703"/>
      <c r="EGM3" s="703"/>
      <c r="EGN3" s="703"/>
      <c r="EGO3" s="703"/>
      <c r="EGP3" s="703"/>
      <c r="EGQ3" s="703"/>
      <c r="EGR3" s="703"/>
      <c r="EGS3" s="703"/>
      <c r="EGT3" s="703"/>
      <c r="EGU3" s="703"/>
      <c r="EGV3" s="703"/>
      <c r="EGW3" s="703"/>
      <c r="EGX3" s="703"/>
      <c r="EGY3" s="703"/>
      <c r="EGZ3" s="703"/>
      <c r="EHA3" s="703"/>
      <c r="EHB3" s="703"/>
      <c r="EHC3" s="703"/>
      <c r="EHD3" s="703"/>
      <c r="EHE3" s="703"/>
      <c r="EHF3" s="703"/>
      <c r="EHG3" s="703"/>
      <c r="EHH3" s="703"/>
      <c r="EHI3" s="703"/>
      <c r="EHJ3" s="703"/>
      <c r="EHK3" s="703"/>
      <c r="EHL3" s="703"/>
      <c r="EHM3" s="703"/>
      <c r="EHN3" s="703"/>
      <c r="EHO3" s="703"/>
      <c r="EHP3" s="703"/>
      <c r="EHQ3" s="703"/>
      <c r="EHR3" s="703"/>
      <c r="EHS3" s="703"/>
      <c r="EHT3" s="703"/>
      <c r="EHU3" s="703"/>
      <c r="EHV3" s="703"/>
      <c r="EHW3" s="703"/>
      <c r="EHX3" s="703"/>
      <c r="EHY3" s="703"/>
      <c r="EHZ3" s="703"/>
      <c r="EIA3" s="703"/>
      <c r="EIB3" s="703"/>
      <c r="EIC3" s="703"/>
      <c r="EID3" s="703"/>
      <c r="EIE3" s="703"/>
      <c r="EIF3" s="703"/>
      <c r="EIG3" s="703"/>
      <c r="EIH3" s="703"/>
      <c r="EII3" s="703"/>
      <c r="EIJ3" s="703"/>
      <c r="EIK3" s="703"/>
      <c r="EIL3" s="703"/>
      <c r="EIM3" s="703"/>
      <c r="EIN3" s="703"/>
      <c r="EIO3" s="703"/>
      <c r="EIP3" s="703"/>
      <c r="EIQ3" s="703"/>
      <c r="EIR3" s="703"/>
      <c r="EIS3" s="703"/>
      <c r="EIT3" s="703"/>
      <c r="EIU3" s="703"/>
      <c r="EIV3" s="703"/>
      <c r="EIW3" s="703"/>
      <c r="EIX3" s="703"/>
      <c r="EIY3" s="703"/>
      <c r="EIZ3" s="703"/>
      <c r="EJA3" s="703"/>
      <c r="EJB3" s="703"/>
      <c r="EJC3" s="703"/>
      <c r="EJD3" s="703"/>
      <c r="EJE3" s="703"/>
      <c r="EJF3" s="703"/>
      <c r="EJG3" s="703"/>
      <c r="EJH3" s="703"/>
      <c r="EJI3" s="703"/>
      <c r="EJJ3" s="703"/>
      <c r="EJK3" s="703"/>
      <c r="EJL3" s="703"/>
      <c r="EJM3" s="703"/>
      <c r="EJN3" s="703"/>
      <c r="EJO3" s="703"/>
      <c r="EJP3" s="703"/>
      <c r="EJQ3" s="703"/>
      <c r="EJR3" s="703"/>
      <c r="EJS3" s="703"/>
      <c r="EJT3" s="703"/>
      <c r="EJU3" s="703"/>
      <c r="EJV3" s="703"/>
      <c r="EJW3" s="703"/>
      <c r="EJX3" s="703"/>
      <c r="EJY3" s="703"/>
      <c r="EJZ3" s="703"/>
      <c r="EKA3" s="703"/>
      <c r="EKB3" s="703"/>
      <c r="EKC3" s="703"/>
      <c r="EKD3" s="703"/>
      <c r="EKE3" s="703"/>
      <c r="EKF3" s="703"/>
      <c r="EKG3" s="703"/>
      <c r="EKH3" s="703"/>
      <c r="EKI3" s="703"/>
      <c r="EKJ3" s="703"/>
      <c r="EKK3" s="703"/>
      <c r="EKL3" s="703"/>
      <c r="EKM3" s="703"/>
      <c r="EKN3" s="703"/>
      <c r="EKO3" s="703"/>
      <c r="EKP3" s="703"/>
      <c r="EKQ3" s="703"/>
      <c r="EKR3" s="703"/>
      <c r="EKS3" s="703"/>
      <c r="EKT3" s="703"/>
      <c r="EKU3" s="703"/>
      <c r="EKV3" s="703"/>
      <c r="EKW3" s="703"/>
      <c r="EKX3" s="703"/>
      <c r="EKY3" s="703"/>
      <c r="EKZ3" s="703"/>
      <c r="ELA3" s="703"/>
      <c r="ELB3" s="703"/>
      <c r="ELC3" s="703"/>
      <c r="ELD3" s="703"/>
      <c r="ELE3" s="703"/>
      <c r="ELF3" s="703"/>
      <c r="ELG3" s="703"/>
      <c r="ELH3" s="703"/>
      <c r="ELI3" s="703"/>
      <c r="ELJ3" s="703"/>
      <c r="ELK3" s="703"/>
      <c r="ELL3" s="703"/>
      <c r="ELM3" s="703"/>
      <c r="ELN3" s="703"/>
      <c r="ELO3" s="703"/>
      <c r="ELP3" s="703"/>
      <c r="ELQ3" s="703"/>
      <c r="ELR3" s="703"/>
      <c r="ELS3" s="703"/>
      <c r="ELT3" s="703"/>
      <c r="ELU3" s="703"/>
      <c r="ELV3" s="703"/>
      <c r="ELW3" s="703"/>
      <c r="ELX3" s="703"/>
      <c r="ELY3" s="703"/>
      <c r="ELZ3" s="703"/>
      <c r="EMA3" s="703"/>
      <c r="EMB3" s="703"/>
      <c r="EMC3" s="703"/>
      <c r="EMD3" s="703"/>
      <c r="EME3" s="703"/>
      <c r="EMF3" s="703"/>
      <c r="EMG3" s="703"/>
      <c r="EMH3" s="703"/>
      <c r="EMI3" s="703"/>
      <c r="EMJ3" s="703"/>
      <c r="EMK3" s="703"/>
      <c r="EML3" s="703"/>
      <c r="EMM3" s="703"/>
      <c r="EMN3" s="703"/>
      <c r="EMO3" s="703"/>
      <c r="EMP3" s="703"/>
      <c r="EMQ3" s="703"/>
      <c r="EMR3" s="703"/>
      <c r="EMS3" s="703"/>
      <c r="EMT3" s="703"/>
      <c r="EMU3" s="703"/>
      <c r="EMV3" s="703"/>
      <c r="EMW3" s="703"/>
      <c r="EMX3" s="703"/>
      <c r="EMY3" s="703"/>
      <c r="EMZ3" s="703"/>
      <c r="ENA3" s="703"/>
      <c r="ENB3" s="703"/>
      <c r="ENC3" s="703"/>
      <c r="END3" s="703"/>
      <c r="ENE3" s="703"/>
      <c r="ENF3" s="703"/>
      <c r="ENG3" s="703"/>
      <c r="ENH3" s="703"/>
      <c r="ENI3" s="703"/>
      <c r="ENJ3" s="703"/>
      <c r="ENK3" s="703"/>
      <c r="ENL3" s="703"/>
      <c r="ENM3" s="703"/>
      <c r="ENN3" s="703"/>
      <c r="ENO3" s="703"/>
      <c r="ENP3" s="703"/>
      <c r="ENQ3" s="703"/>
      <c r="ENR3" s="703"/>
      <c r="ENS3" s="703"/>
      <c r="ENT3" s="703"/>
      <c r="ENU3" s="703"/>
      <c r="ENV3" s="703"/>
      <c r="ENW3" s="703"/>
      <c r="ENX3" s="703"/>
      <c r="ENY3" s="703"/>
      <c r="ENZ3" s="703"/>
      <c r="EOA3" s="703"/>
      <c r="EOB3" s="703"/>
      <c r="EOC3" s="703"/>
      <c r="EOD3" s="703"/>
      <c r="EOE3" s="703"/>
      <c r="EOF3" s="703"/>
      <c r="EOG3" s="703"/>
      <c r="EOH3" s="703"/>
      <c r="EOI3" s="703"/>
      <c r="EOJ3" s="703"/>
      <c r="EOK3" s="703"/>
      <c r="EOL3" s="703"/>
      <c r="EOM3" s="703"/>
      <c r="EON3" s="703"/>
      <c r="EOO3" s="703"/>
      <c r="EOP3" s="703"/>
      <c r="EOQ3" s="703"/>
      <c r="EOR3" s="703"/>
      <c r="EOS3" s="703"/>
      <c r="EOT3" s="703"/>
      <c r="EOU3" s="703"/>
      <c r="EOV3" s="703"/>
      <c r="EOW3" s="703"/>
      <c r="EOX3" s="703"/>
      <c r="EOY3" s="703"/>
      <c r="EOZ3" s="703"/>
      <c r="EPA3" s="703"/>
      <c r="EPB3" s="703"/>
      <c r="EPC3" s="703"/>
      <c r="EPD3" s="703"/>
      <c r="EPE3" s="703"/>
      <c r="EPF3" s="703"/>
      <c r="EPG3" s="703"/>
      <c r="EPH3" s="703"/>
      <c r="EPI3" s="703"/>
      <c r="EPJ3" s="703"/>
      <c r="EPK3" s="703"/>
      <c r="EPL3" s="703"/>
      <c r="EPM3" s="703"/>
      <c r="EPN3" s="703"/>
      <c r="EPO3" s="703"/>
      <c r="EPP3" s="703"/>
      <c r="EPQ3" s="703"/>
      <c r="EPR3" s="703"/>
      <c r="EPS3" s="703"/>
      <c r="EPT3" s="703"/>
      <c r="EPU3" s="703"/>
      <c r="EPV3" s="703"/>
      <c r="EPW3" s="703"/>
      <c r="EPX3" s="703"/>
      <c r="EPY3" s="703"/>
      <c r="EPZ3" s="703"/>
      <c r="EQA3" s="703"/>
      <c r="EQB3" s="703"/>
      <c r="EQC3" s="703"/>
      <c r="EQD3" s="703"/>
      <c r="EQE3" s="703"/>
      <c r="EQF3" s="703"/>
      <c r="EQG3" s="703"/>
      <c r="EQH3" s="703"/>
      <c r="EQI3" s="703"/>
      <c r="EQJ3" s="703"/>
      <c r="EQK3" s="703"/>
      <c r="EQL3" s="703"/>
      <c r="EQM3" s="703"/>
      <c r="EQN3" s="703"/>
      <c r="EQO3" s="703"/>
      <c r="EQP3" s="703"/>
      <c r="EQQ3" s="703"/>
      <c r="EQR3" s="703"/>
      <c r="EQS3" s="703"/>
      <c r="EQT3" s="703"/>
      <c r="EQU3" s="703"/>
      <c r="EQV3" s="703"/>
      <c r="EQW3" s="703"/>
      <c r="EQX3" s="703"/>
      <c r="EQY3" s="703"/>
      <c r="EQZ3" s="703"/>
      <c r="ERA3" s="703"/>
      <c r="ERB3" s="703"/>
      <c r="ERC3" s="703"/>
      <c r="ERD3" s="703"/>
      <c r="ERE3" s="703"/>
      <c r="ERF3" s="703"/>
      <c r="ERG3" s="703"/>
      <c r="ERH3" s="703"/>
      <c r="ERI3" s="703"/>
      <c r="ERJ3" s="703"/>
      <c r="ERK3" s="703"/>
      <c r="ERL3" s="703"/>
      <c r="ERM3" s="703"/>
      <c r="ERN3" s="703"/>
      <c r="ERO3" s="703"/>
      <c r="ERP3" s="703"/>
      <c r="ERQ3" s="703"/>
      <c r="ERR3" s="703"/>
      <c r="ERS3" s="703"/>
      <c r="ERT3" s="703"/>
      <c r="ERU3" s="703"/>
      <c r="ERV3" s="703"/>
      <c r="ERW3" s="703"/>
      <c r="ERX3" s="703"/>
      <c r="ERY3" s="703"/>
      <c r="ERZ3" s="703"/>
      <c r="ESA3" s="703"/>
      <c r="ESB3" s="703"/>
      <c r="ESC3" s="703"/>
      <c r="ESD3" s="703"/>
      <c r="ESE3" s="703"/>
      <c r="ESF3" s="703"/>
      <c r="ESG3" s="703"/>
      <c r="ESH3" s="703"/>
      <c r="ESI3" s="703"/>
      <c r="ESJ3" s="703"/>
      <c r="ESK3" s="703"/>
      <c r="ESL3" s="703"/>
      <c r="ESM3" s="703"/>
      <c r="ESN3" s="703"/>
      <c r="ESO3" s="703"/>
      <c r="ESP3" s="703"/>
      <c r="ESQ3" s="703"/>
      <c r="ESR3" s="703"/>
      <c r="ESS3" s="703"/>
      <c r="EST3" s="703"/>
      <c r="ESU3" s="703"/>
      <c r="ESV3" s="703"/>
      <c r="ESW3" s="703"/>
      <c r="ESX3" s="703"/>
      <c r="ESY3" s="703"/>
      <c r="ESZ3" s="703"/>
      <c r="ETA3" s="703"/>
      <c r="ETB3" s="703"/>
      <c r="ETC3" s="703"/>
      <c r="ETD3" s="703"/>
      <c r="ETE3" s="703"/>
      <c r="ETF3" s="703"/>
      <c r="ETG3" s="703"/>
      <c r="ETH3" s="703"/>
      <c r="ETI3" s="703"/>
      <c r="ETJ3" s="703"/>
      <c r="ETK3" s="703"/>
      <c r="ETL3" s="703"/>
      <c r="ETM3" s="703"/>
      <c r="ETN3" s="703"/>
      <c r="ETO3" s="703"/>
      <c r="ETP3" s="703"/>
      <c r="ETQ3" s="703"/>
      <c r="ETR3" s="703"/>
      <c r="ETS3" s="703"/>
      <c r="ETT3" s="703"/>
      <c r="ETU3" s="703"/>
      <c r="ETV3" s="703"/>
      <c r="ETW3" s="703"/>
      <c r="ETX3" s="703"/>
      <c r="ETY3" s="703"/>
      <c r="ETZ3" s="703"/>
      <c r="EUA3" s="703"/>
      <c r="EUB3" s="703"/>
      <c r="EUC3" s="703"/>
      <c r="EUD3" s="703"/>
      <c r="EUE3" s="703"/>
      <c r="EUF3" s="703"/>
      <c r="EUG3" s="703"/>
      <c r="EUH3" s="703"/>
      <c r="EUI3" s="703"/>
      <c r="EUJ3" s="703"/>
      <c r="EUK3" s="703"/>
      <c r="EUL3" s="703"/>
      <c r="EUM3" s="703"/>
      <c r="EUN3" s="703"/>
      <c r="EUO3" s="703"/>
      <c r="EUP3" s="703"/>
      <c r="EUQ3" s="703"/>
      <c r="EUR3" s="703"/>
      <c r="EUS3" s="703"/>
      <c r="EUT3" s="703"/>
      <c r="EUU3" s="703"/>
      <c r="EUV3" s="703"/>
      <c r="EUW3" s="703"/>
      <c r="EUX3" s="703"/>
      <c r="EUY3" s="703"/>
      <c r="EUZ3" s="703"/>
      <c r="EVA3" s="703"/>
      <c r="EVB3" s="703"/>
      <c r="EVC3" s="703"/>
      <c r="EVD3" s="703"/>
      <c r="EVE3" s="703"/>
      <c r="EVF3" s="703"/>
      <c r="EVG3" s="703"/>
      <c r="EVH3" s="703"/>
      <c r="EVI3" s="703"/>
      <c r="EVJ3" s="703"/>
      <c r="EVK3" s="703"/>
      <c r="EVL3" s="703"/>
      <c r="EVM3" s="703"/>
      <c r="EVN3" s="703"/>
      <c r="EVO3" s="703"/>
      <c r="EVP3" s="703"/>
      <c r="EVQ3" s="703"/>
      <c r="EVR3" s="703"/>
      <c r="EVS3" s="703"/>
      <c r="EVT3" s="703"/>
      <c r="EVU3" s="703"/>
      <c r="EVV3" s="703"/>
      <c r="EVW3" s="703"/>
      <c r="EVX3" s="703"/>
      <c r="EVY3" s="703"/>
      <c r="EVZ3" s="703"/>
      <c r="EWA3" s="703"/>
      <c r="EWB3" s="703"/>
      <c r="EWC3" s="703"/>
      <c r="EWD3" s="703"/>
      <c r="EWE3" s="703"/>
      <c r="EWF3" s="703"/>
      <c r="EWG3" s="703"/>
      <c r="EWH3" s="703"/>
      <c r="EWI3" s="703"/>
      <c r="EWJ3" s="703"/>
      <c r="EWK3" s="703"/>
      <c r="EWL3" s="703"/>
      <c r="EWM3" s="703"/>
      <c r="EWN3" s="703"/>
      <c r="EWO3" s="703"/>
      <c r="EWP3" s="703"/>
      <c r="EWQ3" s="703"/>
      <c r="EWR3" s="703"/>
      <c r="EWS3" s="703"/>
      <c r="EWT3" s="703"/>
      <c r="EWU3" s="703"/>
      <c r="EWV3" s="703"/>
      <c r="EWW3" s="703"/>
      <c r="EWX3" s="703"/>
      <c r="EWY3" s="703"/>
      <c r="EWZ3" s="703"/>
      <c r="EXA3" s="703"/>
      <c r="EXB3" s="703"/>
      <c r="EXC3" s="703"/>
      <c r="EXD3" s="703"/>
      <c r="EXE3" s="703"/>
      <c r="EXF3" s="703"/>
      <c r="EXG3" s="703"/>
      <c r="EXH3" s="703"/>
      <c r="EXI3" s="703"/>
      <c r="EXJ3" s="703"/>
      <c r="EXK3" s="703"/>
      <c r="EXL3" s="703"/>
      <c r="EXM3" s="703"/>
      <c r="EXN3" s="703"/>
      <c r="EXO3" s="703"/>
      <c r="EXP3" s="703"/>
      <c r="EXQ3" s="703"/>
      <c r="EXR3" s="703"/>
      <c r="EXS3" s="703"/>
      <c r="EXT3" s="703"/>
      <c r="EXU3" s="703"/>
      <c r="EXV3" s="703"/>
      <c r="EXW3" s="703"/>
      <c r="EXX3" s="703"/>
      <c r="EXY3" s="703"/>
      <c r="EXZ3" s="703"/>
      <c r="EYA3" s="703"/>
      <c r="EYB3" s="703"/>
      <c r="EYC3" s="703"/>
      <c r="EYD3" s="703"/>
      <c r="EYE3" s="703"/>
      <c r="EYF3" s="703"/>
      <c r="EYG3" s="703"/>
      <c r="EYH3" s="703"/>
      <c r="EYI3" s="703"/>
      <c r="EYJ3" s="703"/>
      <c r="EYK3" s="703"/>
      <c r="EYL3" s="703"/>
      <c r="EYM3" s="703"/>
      <c r="EYN3" s="703"/>
      <c r="EYO3" s="703"/>
      <c r="EYP3" s="703"/>
      <c r="EYQ3" s="703"/>
      <c r="EYR3" s="703"/>
      <c r="EYS3" s="703"/>
      <c r="EYT3" s="703"/>
      <c r="EYU3" s="703"/>
      <c r="EYV3" s="703"/>
      <c r="EYW3" s="703"/>
      <c r="EYX3" s="703"/>
      <c r="EYY3" s="703"/>
      <c r="EYZ3" s="703"/>
      <c r="EZA3" s="703"/>
      <c r="EZB3" s="703"/>
      <c r="EZC3" s="703"/>
      <c r="EZD3" s="703"/>
      <c r="EZE3" s="703"/>
      <c r="EZF3" s="703"/>
      <c r="EZG3" s="703"/>
      <c r="EZH3" s="703"/>
      <c r="EZI3" s="703"/>
      <c r="EZJ3" s="703"/>
      <c r="EZK3" s="703"/>
      <c r="EZL3" s="703"/>
      <c r="EZM3" s="703"/>
      <c r="EZN3" s="703"/>
      <c r="EZO3" s="703"/>
      <c r="EZP3" s="703"/>
      <c r="EZQ3" s="703"/>
      <c r="EZR3" s="703"/>
      <c r="EZS3" s="703"/>
      <c r="EZT3" s="703"/>
      <c r="EZU3" s="703"/>
      <c r="EZV3" s="703"/>
      <c r="EZW3" s="703"/>
      <c r="EZX3" s="703"/>
      <c r="EZY3" s="703"/>
      <c r="EZZ3" s="703"/>
      <c r="FAA3" s="703"/>
      <c r="FAB3" s="703"/>
      <c r="FAC3" s="703"/>
      <c r="FAD3" s="703"/>
      <c r="FAE3" s="703"/>
      <c r="FAF3" s="703"/>
      <c r="FAG3" s="703"/>
      <c r="FAH3" s="703"/>
      <c r="FAI3" s="703"/>
      <c r="FAJ3" s="703"/>
      <c r="FAK3" s="703"/>
      <c r="FAL3" s="703"/>
      <c r="FAM3" s="703"/>
      <c r="FAN3" s="703"/>
      <c r="FAO3" s="703"/>
      <c r="FAP3" s="703"/>
      <c r="FAQ3" s="703"/>
      <c r="FAR3" s="703"/>
      <c r="FAS3" s="703"/>
      <c r="FAT3" s="703"/>
      <c r="FAU3" s="703"/>
      <c r="FAV3" s="703"/>
      <c r="FAW3" s="703"/>
      <c r="FAX3" s="703"/>
      <c r="FAY3" s="703"/>
      <c r="FAZ3" s="703"/>
      <c r="FBA3" s="703"/>
      <c r="FBB3" s="703"/>
      <c r="FBC3" s="703"/>
      <c r="FBD3" s="703"/>
      <c r="FBE3" s="703"/>
      <c r="FBF3" s="703"/>
      <c r="FBG3" s="703"/>
      <c r="FBH3" s="703"/>
      <c r="FBI3" s="703"/>
      <c r="FBJ3" s="703"/>
      <c r="FBK3" s="703"/>
      <c r="FBL3" s="703"/>
      <c r="FBM3" s="703"/>
      <c r="FBN3" s="703"/>
      <c r="FBO3" s="703"/>
      <c r="FBP3" s="703"/>
      <c r="FBQ3" s="703"/>
      <c r="FBR3" s="703"/>
      <c r="FBS3" s="703"/>
      <c r="FBT3" s="703"/>
      <c r="FBU3" s="703"/>
      <c r="FBV3" s="703"/>
      <c r="FBW3" s="703"/>
      <c r="FBX3" s="703"/>
      <c r="FBY3" s="703"/>
      <c r="FBZ3" s="703"/>
      <c r="FCA3" s="703"/>
      <c r="FCB3" s="703"/>
      <c r="FCC3" s="703"/>
      <c r="FCD3" s="703"/>
      <c r="FCE3" s="703"/>
      <c r="FCF3" s="703"/>
      <c r="FCG3" s="703"/>
      <c r="FCH3" s="703"/>
      <c r="FCI3" s="703"/>
      <c r="FCJ3" s="703"/>
      <c r="FCK3" s="703"/>
      <c r="FCL3" s="703"/>
      <c r="FCM3" s="703"/>
      <c r="FCN3" s="703"/>
      <c r="FCO3" s="703"/>
      <c r="FCP3" s="703"/>
      <c r="FCQ3" s="703"/>
      <c r="FCR3" s="703"/>
      <c r="FCS3" s="703"/>
      <c r="FCT3" s="703"/>
      <c r="FCU3" s="703"/>
      <c r="FCV3" s="703"/>
      <c r="FCW3" s="703"/>
      <c r="FCX3" s="703"/>
      <c r="FCY3" s="703"/>
      <c r="FCZ3" s="703"/>
      <c r="FDA3" s="703"/>
      <c r="FDB3" s="703"/>
      <c r="FDC3" s="703"/>
      <c r="FDD3" s="703"/>
      <c r="FDE3" s="703"/>
      <c r="FDF3" s="703"/>
      <c r="FDG3" s="703"/>
      <c r="FDH3" s="703"/>
      <c r="FDI3" s="703"/>
      <c r="FDJ3" s="703"/>
      <c r="FDK3" s="703"/>
      <c r="FDL3" s="703"/>
      <c r="FDM3" s="703"/>
      <c r="FDN3" s="703"/>
      <c r="FDO3" s="703"/>
      <c r="FDP3" s="703"/>
      <c r="FDQ3" s="703"/>
      <c r="FDR3" s="703"/>
      <c r="FDS3" s="703"/>
      <c r="FDT3" s="703"/>
      <c r="FDU3" s="703"/>
      <c r="FDV3" s="703"/>
      <c r="FDW3" s="703"/>
      <c r="FDX3" s="703"/>
      <c r="FDY3" s="703"/>
      <c r="FDZ3" s="703"/>
      <c r="FEA3" s="703"/>
      <c r="FEB3" s="703"/>
      <c r="FEC3" s="703"/>
      <c r="FED3" s="703"/>
      <c r="FEE3" s="703"/>
      <c r="FEF3" s="703"/>
      <c r="FEG3" s="703"/>
      <c r="FEH3" s="703"/>
      <c r="FEI3" s="703"/>
      <c r="FEJ3" s="703"/>
      <c r="FEK3" s="703"/>
      <c r="FEL3" s="703"/>
      <c r="FEM3" s="703"/>
      <c r="FEN3" s="703"/>
      <c r="FEO3" s="703"/>
      <c r="FEP3" s="703"/>
      <c r="FEQ3" s="703"/>
      <c r="FER3" s="703"/>
      <c r="FES3" s="703"/>
      <c r="FET3" s="703"/>
      <c r="FEU3" s="703"/>
      <c r="FEV3" s="703"/>
      <c r="FEW3" s="703"/>
      <c r="FEX3" s="703"/>
      <c r="FEY3" s="703"/>
      <c r="FEZ3" s="703"/>
      <c r="FFA3" s="703"/>
      <c r="FFB3" s="703"/>
      <c r="FFC3" s="703"/>
      <c r="FFD3" s="703"/>
      <c r="FFE3" s="703"/>
      <c r="FFF3" s="703"/>
      <c r="FFG3" s="703"/>
      <c r="FFH3" s="703"/>
      <c r="FFI3" s="703"/>
      <c r="FFJ3" s="703"/>
      <c r="FFK3" s="703"/>
      <c r="FFL3" s="703"/>
      <c r="FFM3" s="703"/>
      <c r="FFN3" s="703"/>
      <c r="FFO3" s="703"/>
      <c r="FFP3" s="703"/>
      <c r="FFQ3" s="703"/>
      <c r="FFR3" s="703"/>
      <c r="FFS3" s="703"/>
      <c r="FFT3" s="703"/>
      <c r="FFU3" s="703"/>
      <c r="FFV3" s="703"/>
      <c r="FFW3" s="703"/>
      <c r="FFX3" s="703"/>
      <c r="FFY3" s="703"/>
      <c r="FFZ3" s="703"/>
      <c r="FGA3" s="703"/>
      <c r="FGB3" s="703"/>
      <c r="FGC3" s="703"/>
      <c r="FGD3" s="703"/>
      <c r="FGE3" s="703"/>
      <c r="FGF3" s="703"/>
      <c r="FGG3" s="703"/>
      <c r="FGH3" s="703"/>
      <c r="FGI3" s="703"/>
      <c r="FGJ3" s="703"/>
      <c r="FGK3" s="703"/>
      <c r="FGL3" s="703"/>
      <c r="FGM3" s="703"/>
      <c r="FGN3" s="703"/>
      <c r="FGO3" s="703"/>
      <c r="FGP3" s="703"/>
      <c r="FGQ3" s="703"/>
      <c r="FGR3" s="703"/>
      <c r="FGS3" s="703"/>
      <c r="FGT3" s="703"/>
      <c r="FGU3" s="703"/>
      <c r="FGV3" s="703"/>
      <c r="FGW3" s="703"/>
      <c r="FGX3" s="703"/>
      <c r="FGY3" s="703"/>
      <c r="FGZ3" s="703"/>
      <c r="FHA3" s="703"/>
      <c r="FHB3" s="703"/>
      <c r="FHC3" s="703"/>
      <c r="FHD3" s="703"/>
      <c r="FHE3" s="703"/>
      <c r="FHF3" s="703"/>
      <c r="FHG3" s="703"/>
      <c r="FHH3" s="703"/>
      <c r="FHI3" s="703"/>
      <c r="FHJ3" s="703"/>
      <c r="FHK3" s="703"/>
      <c r="FHL3" s="703"/>
      <c r="FHM3" s="703"/>
      <c r="FHN3" s="703"/>
      <c r="FHO3" s="703"/>
      <c r="FHP3" s="703"/>
      <c r="FHQ3" s="703"/>
      <c r="FHR3" s="703"/>
      <c r="FHS3" s="703"/>
      <c r="FHT3" s="703"/>
      <c r="FHU3" s="703"/>
      <c r="FHV3" s="703"/>
      <c r="FHW3" s="703"/>
      <c r="FHX3" s="703"/>
      <c r="FHY3" s="703"/>
      <c r="FHZ3" s="703"/>
      <c r="FIA3" s="703"/>
      <c r="FIB3" s="703"/>
      <c r="FIC3" s="703"/>
      <c r="FID3" s="703"/>
      <c r="FIE3" s="703"/>
      <c r="FIF3" s="703"/>
      <c r="FIG3" s="703"/>
      <c r="FIH3" s="703"/>
      <c r="FII3" s="703"/>
      <c r="FIJ3" s="703"/>
      <c r="FIK3" s="703"/>
      <c r="FIL3" s="703"/>
      <c r="FIM3" s="703"/>
      <c r="FIN3" s="703"/>
      <c r="FIO3" s="703"/>
      <c r="FIP3" s="703"/>
      <c r="FIQ3" s="703"/>
      <c r="FIR3" s="703"/>
      <c r="FIS3" s="703"/>
      <c r="FIT3" s="703"/>
      <c r="FIU3" s="703"/>
      <c r="FIV3" s="703"/>
      <c r="FIW3" s="703"/>
      <c r="FIX3" s="703"/>
      <c r="FIY3" s="703"/>
      <c r="FIZ3" s="703"/>
      <c r="FJA3" s="703"/>
      <c r="FJB3" s="703"/>
      <c r="FJC3" s="703"/>
      <c r="FJD3" s="703"/>
      <c r="FJE3" s="703"/>
      <c r="FJF3" s="703"/>
      <c r="FJG3" s="703"/>
      <c r="FJH3" s="703"/>
      <c r="FJI3" s="703"/>
      <c r="FJJ3" s="703"/>
      <c r="FJK3" s="703"/>
      <c r="FJL3" s="703"/>
      <c r="FJM3" s="703"/>
      <c r="FJN3" s="703"/>
      <c r="FJO3" s="703"/>
      <c r="FJP3" s="703"/>
      <c r="FJQ3" s="703"/>
      <c r="FJR3" s="703"/>
      <c r="FJS3" s="703"/>
      <c r="FJT3" s="703"/>
      <c r="FJU3" s="703"/>
      <c r="FJV3" s="703"/>
      <c r="FJW3" s="703"/>
      <c r="FJX3" s="703"/>
      <c r="FJY3" s="703"/>
      <c r="FJZ3" s="703"/>
      <c r="FKA3" s="703"/>
      <c r="FKB3" s="703"/>
      <c r="FKC3" s="703"/>
      <c r="FKD3" s="703"/>
      <c r="FKE3" s="703"/>
      <c r="FKF3" s="703"/>
      <c r="FKG3" s="703"/>
      <c r="FKH3" s="703"/>
      <c r="FKI3" s="703"/>
      <c r="FKJ3" s="703"/>
      <c r="FKK3" s="703"/>
      <c r="FKL3" s="703"/>
      <c r="FKM3" s="703"/>
      <c r="FKN3" s="703"/>
      <c r="FKO3" s="703"/>
      <c r="FKP3" s="703"/>
      <c r="FKQ3" s="703"/>
      <c r="FKR3" s="703"/>
      <c r="FKS3" s="703"/>
      <c r="FKT3" s="703"/>
      <c r="FKU3" s="703"/>
      <c r="FKV3" s="703"/>
      <c r="FKW3" s="703"/>
      <c r="FKX3" s="703"/>
      <c r="FKY3" s="703"/>
      <c r="FKZ3" s="703"/>
      <c r="FLA3" s="703"/>
      <c r="FLB3" s="703"/>
      <c r="FLC3" s="703"/>
      <c r="FLD3" s="703"/>
      <c r="FLE3" s="703"/>
      <c r="FLF3" s="703"/>
      <c r="FLG3" s="703"/>
      <c r="FLH3" s="703"/>
      <c r="FLI3" s="703"/>
      <c r="FLJ3" s="703"/>
      <c r="FLK3" s="703"/>
      <c r="FLL3" s="703"/>
      <c r="FLM3" s="703"/>
      <c r="FLN3" s="703"/>
      <c r="FLO3" s="703"/>
      <c r="FLP3" s="703"/>
      <c r="FLQ3" s="703"/>
      <c r="FLR3" s="703"/>
      <c r="FLS3" s="703"/>
      <c r="FLT3" s="703"/>
      <c r="FLU3" s="703"/>
      <c r="FLV3" s="703"/>
      <c r="FLW3" s="703"/>
      <c r="FLX3" s="703"/>
      <c r="FLY3" s="703"/>
      <c r="FLZ3" s="703"/>
      <c r="FMA3" s="703"/>
      <c r="FMB3" s="703"/>
      <c r="FMC3" s="703"/>
      <c r="FMD3" s="703"/>
      <c r="FME3" s="703"/>
      <c r="FMF3" s="703"/>
      <c r="FMG3" s="703"/>
      <c r="FMH3" s="703"/>
      <c r="FMI3" s="703"/>
      <c r="FMJ3" s="703"/>
      <c r="FMK3" s="703"/>
      <c r="FML3" s="703"/>
      <c r="FMM3" s="703"/>
      <c r="FMN3" s="703"/>
      <c r="FMO3" s="703"/>
      <c r="FMP3" s="703"/>
      <c r="FMQ3" s="703"/>
      <c r="FMR3" s="703"/>
      <c r="FMS3" s="703"/>
      <c r="FMT3" s="703"/>
      <c r="FMU3" s="703"/>
      <c r="FMV3" s="703"/>
      <c r="FMW3" s="703"/>
      <c r="FMX3" s="703"/>
      <c r="FMY3" s="703"/>
      <c r="FMZ3" s="703"/>
      <c r="FNA3" s="703"/>
      <c r="FNB3" s="703"/>
      <c r="FNC3" s="703"/>
      <c r="FND3" s="703"/>
      <c r="FNE3" s="703"/>
      <c r="FNF3" s="703"/>
      <c r="FNG3" s="703"/>
      <c r="FNH3" s="703"/>
      <c r="FNI3" s="703"/>
      <c r="FNJ3" s="703"/>
      <c r="FNK3" s="703"/>
      <c r="FNL3" s="703"/>
      <c r="FNM3" s="703"/>
      <c r="FNN3" s="703"/>
      <c r="FNO3" s="703"/>
      <c r="FNP3" s="703"/>
      <c r="FNQ3" s="703"/>
      <c r="FNR3" s="703"/>
      <c r="FNS3" s="703"/>
      <c r="FNT3" s="703"/>
      <c r="FNU3" s="703"/>
      <c r="FNV3" s="703"/>
      <c r="FNW3" s="703"/>
      <c r="FNX3" s="703"/>
      <c r="FNY3" s="703"/>
      <c r="FNZ3" s="703"/>
      <c r="FOA3" s="703"/>
      <c r="FOB3" s="703"/>
      <c r="FOC3" s="703"/>
      <c r="FOD3" s="703"/>
      <c r="FOE3" s="703"/>
      <c r="FOF3" s="703"/>
      <c r="FOG3" s="703"/>
      <c r="FOH3" s="703"/>
      <c r="FOI3" s="703"/>
      <c r="FOJ3" s="703"/>
      <c r="FOK3" s="703"/>
      <c r="FOL3" s="703"/>
      <c r="FOM3" s="703"/>
      <c r="FON3" s="703"/>
      <c r="FOO3" s="703"/>
      <c r="FOP3" s="703"/>
      <c r="FOQ3" s="703"/>
      <c r="FOR3" s="703"/>
      <c r="FOS3" s="703"/>
      <c r="FOT3" s="703"/>
      <c r="FOU3" s="703"/>
      <c r="FOV3" s="703"/>
      <c r="FOW3" s="703"/>
      <c r="FOX3" s="703"/>
      <c r="FOY3" s="703"/>
      <c r="FOZ3" s="703"/>
      <c r="FPA3" s="703"/>
      <c r="FPB3" s="703"/>
      <c r="FPC3" s="703"/>
      <c r="FPD3" s="703"/>
      <c r="FPE3" s="703"/>
      <c r="FPF3" s="703"/>
      <c r="FPG3" s="703"/>
      <c r="FPH3" s="703"/>
      <c r="FPI3" s="703"/>
      <c r="FPJ3" s="703"/>
      <c r="FPK3" s="703"/>
      <c r="FPL3" s="703"/>
      <c r="FPM3" s="703"/>
      <c r="FPN3" s="703"/>
      <c r="FPO3" s="703"/>
      <c r="FPP3" s="703"/>
      <c r="FPQ3" s="703"/>
      <c r="FPR3" s="703"/>
      <c r="FPS3" s="703"/>
      <c r="FPT3" s="703"/>
      <c r="FPU3" s="703"/>
      <c r="FPV3" s="703"/>
      <c r="FPW3" s="703"/>
      <c r="FPX3" s="703"/>
      <c r="FPY3" s="703"/>
      <c r="FPZ3" s="703"/>
      <c r="FQA3" s="703"/>
      <c r="FQB3" s="703"/>
      <c r="FQC3" s="703"/>
      <c r="FQD3" s="703"/>
      <c r="FQE3" s="703"/>
      <c r="FQF3" s="703"/>
      <c r="FQG3" s="703"/>
      <c r="FQH3" s="703"/>
      <c r="FQI3" s="703"/>
      <c r="FQJ3" s="703"/>
      <c r="FQK3" s="703"/>
      <c r="FQL3" s="703"/>
      <c r="FQM3" s="703"/>
      <c r="FQN3" s="703"/>
      <c r="FQO3" s="703"/>
      <c r="FQP3" s="703"/>
      <c r="FQQ3" s="703"/>
      <c r="FQR3" s="703"/>
      <c r="FQS3" s="703"/>
      <c r="FQT3" s="703"/>
      <c r="FQU3" s="703"/>
      <c r="FQV3" s="703"/>
      <c r="FQW3" s="703"/>
      <c r="FQX3" s="703"/>
      <c r="FQY3" s="703"/>
      <c r="FQZ3" s="703"/>
      <c r="FRA3" s="703"/>
      <c r="FRB3" s="703"/>
      <c r="FRC3" s="703"/>
      <c r="FRD3" s="703"/>
      <c r="FRE3" s="703"/>
      <c r="FRF3" s="703"/>
      <c r="FRG3" s="703"/>
      <c r="FRH3" s="703"/>
      <c r="FRI3" s="703"/>
      <c r="FRJ3" s="703"/>
      <c r="FRK3" s="703"/>
      <c r="FRL3" s="703"/>
      <c r="FRM3" s="703"/>
      <c r="FRN3" s="703"/>
      <c r="FRO3" s="703"/>
      <c r="FRP3" s="703"/>
      <c r="FRQ3" s="703"/>
      <c r="FRR3" s="703"/>
      <c r="FRS3" s="703"/>
      <c r="FRT3" s="703"/>
      <c r="FRU3" s="703"/>
      <c r="FRV3" s="703"/>
      <c r="FRW3" s="703"/>
      <c r="FRX3" s="703"/>
      <c r="FRY3" s="703"/>
      <c r="FRZ3" s="703"/>
      <c r="FSA3" s="703"/>
      <c r="FSB3" s="703"/>
      <c r="FSC3" s="703"/>
      <c r="FSD3" s="703"/>
      <c r="FSE3" s="703"/>
      <c r="FSF3" s="703"/>
      <c r="FSG3" s="703"/>
      <c r="FSH3" s="703"/>
      <c r="FSI3" s="703"/>
      <c r="FSJ3" s="703"/>
      <c r="FSK3" s="703"/>
      <c r="FSL3" s="703"/>
      <c r="FSM3" s="703"/>
      <c r="FSN3" s="703"/>
      <c r="FSO3" s="703"/>
      <c r="FSP3" s="703"/>
      <c r="FSQ3" s="703"/>
      <c r="FSR3" s="703"/>
      <c r="FSS3" s="703"/>
      <c r="FST3" s="703"/>
      <c r="FSU3" s="703"/>
      <c r="FSV3" s="703"/>
      <c r="FSW3" s="703"/>
      <c r="FSX3" s="703"/>
      <c r="FSY3" s="703"/>
      <c r="FSZ3" s="703"/>
      <c r="FTA3" s="703"/>
      <c r="FTB3" s="703"/>
      <c r="FTC3" s="703"/>
      <c r="FTD3" s="703"/>
      <c r="FTE3" s="703"/>
      <c r="FTF3" s="703"/>
      <c r="FTG3" s="703"/>
      <c r="FTH3" s="703"/>
      <c r="FTI3" s="703"/>
      <c r="FTJ3" s="703"/>
      <c r="FTK3" s="703"/>
      <c r="FTL3" s="703"/>
      <c r="FTM3" s="703"/>
      <c r="FTN3" s="703"/>
      <c r="FTO3" s="703"/>
      <c r="FTP3" s="703"/>
      <c r="FTQ3" s="703"/>
      <c r="FTR3" s="703"/>
      <c r="FTS3" s="703"/>
      <c r="FTT3" s="703"/>
      <c r="FTU3" s="703"/>
      <c r="FTV3" s="703"/>
      <c r="FTW3" s="703"/>
      <c r="FTX3" s="703"/>
      <c r="FTY3" s="703"/>
      <c r="FTZ3" s="703"/>
      <c r="FUA3" s="703"/>
      <c r="FUB3" s="703"/>
      <c r="FUC3" s="703"/>
      <c r="FUD3" s="703"/>
      <c r="FUE3" s="703"/>
      <c r="FUF3" s="703"/>
      <c r="FUG3" s="703"/>
      <c r="FUH3" s="703"/>
      <c r="FUI3" s="703"/>
      <c r="FUJ3" s="703"/>
      <c r="FUK3" s="703"/>
      <c r="FUL3" s="703"/>
      <c r="FUM3" s="703"/>
      <c r="FUN3" s="703"/>
      <c r="FUO3" s="703"/>
      <c r="FUP3" s="703"/>
      <c r="FUQ3" s="703"/>
      <c r="FUR3" s="703"/>
      <c r="FUS3" s="703"/>
      <c r="FUT3" s="703"/>
      <c r="FUU3" s="703"/>
      <c r="FUV3" s="703"/>
      <c r="FUW3" s="703"/>
      <c r="FUX3" s="703"/>
      <c r="FUY3" s="703"/>
      <c r="FUZ3" s="703"/>
      <c r="FVA3" s="703"/>
      <c r="FVB3" s="703"/>
      <c r="FVC3" s="703"/>
      <c r="FVD3" s="703"/>
      <c r="FVE3" s="703"/>
      <c r="FVF3" s="703"/>
      <c r="FVG3" s="703"/>
      <c r="FVH3" s="703"/>
      <c r="FVI3" s="703"/>
      <c r="FVJ3" s="703"/>
      <c r="FVK3" s="703"/>
      <c r="FVL3" s="703"/>
      <c r="FVM3" s="703"/>
      <c r="FVN3" s="703"/>
      <c r="FVO3" s="703"/>
      <c r="FVP3" s="703"/>
      <c r="FVQ3" s="703"/>
      <c r="FVR3" s="703"/>
      <c r="FVS3" s="703"/>
      <c r="FVT3" s="703"/>
      <c r="FVU3" s="703"/>
      <c r="FVV3" s="703"/>
      <c r="FVW3" s="703"/>
      <c r="FVX3" s="703"/>
      <c r="FVY3" s="703"/>
      <c r="FVZ3" s="703"/>
      <c r="FWA3" s="703"/>
      <c r="FWB3" s="703"/>
      <c r="FWC3" s="703"/>
      <c r="FWD3" s="703"/>
      <c r="FWE3" s="703"/>
      <c r="FWF3" s="703"/>
      <c r="FWG3" s="703"/>
      <c r="FWH3" s="703"/>
      <c r="FWI3" s="703"/>
      <c r="FWJ3" s="703"/>
      <c r="FWK3" s="703"/>
      <c r="FWL3" s="703"/>
      <c r="FWM3" s="703"/>
      <c r="FWN3" s="703"/>
      <c r="FWO3" s="703"/>
      <c r="FWP3" s="703"/>
      <c r="FWQ3" s="703"/>
      <c r="FWR3" s="703"/>
      <c r="FWS3" s="703"/>
      <c r="FWT3" s="703"/>
      <c r="FWU3" s="703"/>
      <c r="FWV3" s="703"/>
      <c r="FWW3" s="703"/>
      <c r="FWX3" s="703"/>
      <c r="FWY3" s="703"/>
      <c r="FWZ3" s="703"/>
      <c r="FXA3" s="703"/>
      <c r="FXB3" s="703"/>
      <c r="FXC3" s="703"/>
      <c r="FXD3" s="703"/>
      <c r="FXE3" s="703"/>
      <c r="FXF3" s="703"/>
      <c r="FXG3" s="703"/>
      <c r="FXH3" s="703"/>
      <c r="FXI3" s="703"/>
      <c r="FXJ3" s="703"/>
      <c r="FXK3" s="703"/>
      <c r="FXL3" s="703"/>
      <c r="FXM3" s="703"/>
      <c r="FXN3" s="703"/>
      <c r="FXO3" s="703"/>
      <c r="FXP3" s="703"/>
      <c r="FXQ3" s="703"/>
      <c r="FXR3" s="703"/>
      <c r="FXS3" s="703"/>
      <c r="FXT3" s="703"/>
      <c r="FXU3" s="703"/>
      <c r="FXV3" s="703"/>
      <c r="FXW3" s="703"/>
      <c r="FXX3" s="703"/>
      <c r="FXY3" s="703"/>
      <c r="FXZ3" s="703"/>
      <c r="FYA3" s="703"/>
      <c r="FYB3" s="703"/>
      <c r="FYC3" s="703"/>
      <c r="FYD3" s="703"/>
      <c r="FYE3" s="703"/>
      <c r="FYF3" s="703"/>
      <c r="FYG3" s="703"/>
      <c r="FYH3" s="703"/>
      <c r="FYI3" s="703"/>
      <c r="FYJ3" s="703"/>
      <c r="FYK3" s="703"/>
      <c r="FYL3" s="703"/>
      <c r="FYM3" s="703"/>
      <c r="FYN3" s="703"/>
      <c r="FYO3" s="703"/>
      <c r="FYP3" s="703"/>
      <c r="FYQ3" s="703"/>
      <c r="FYR3" s="703"/>
      <c r="FYS3" s="703"/>
      <c r="FYT3" s="703"/>
      <c r="FYU3" s="703"/>
      <c r="FYV3" s="703"/>
      <c r="FYW3" s="703"/>
      <c r="FYX3" s="703"/>
      <c r="FYY3" s="703"/>
      <c r="FYZ3" s="703"/>
      <c r="FZA3" s="703"/>
      <c r="FZB3" s="703"/>
      <c r="FZC3" s="703"/>
      <c r="FZD3" s="703"/>
      <c r="FZE3" s="703"/>
      <c r="FZF3" s="703"/>
      <c r="FZG3" s="703"/>
      <c r="FZH3" s="703"/>
      <c r="FZI3" s="703"/>
      <c r="FZJ3" s="703"/>
      <c r="FZK3" s="703"/>
      <c r="FZL3" s="703"/>
      <c r="FZM3" s="703"/>
      <c r="FZN3" s="703"/>
      <c r="FZO3" s="703"/>
      <c r="FZP3" s="703"/>
      <c r="FZQ3" s="703"/>
      <c r="FZR3" s="703"/>
      <c r="FZS3" s="703"/>
      <c r="FZT3" s="703"/>
      <c r="FZU3" s="703"/>
      <c r="FZV3" s="703"/>
      <c r="FZW3" s="703"/>
      <c r="FZX3" s="703"/>
      <c r="FZY3" s="703"/>
      <c r="FZZ3" s="703"/>
      <c r="GAA3" s="703"/>
      <c r="GAB3" s="703"/>
      <c r="GAC3" s="703"/>
      <c r="GAD3" s="703"/>
      <c r="GAE3" s="703"/>
      <c r="GAF3" s="703"/>
      <c r="GAG3" s="703"/>
      <c r="GAH3" s="703"/>
      <c r="GAI3" s="703"/>
      <c r="GAJ3" s="703"/>
      <c r="GAK3" s="703"/>
      <c r="GAL3" s="703"/>
      <c r="GAM3" s="703"/>
      <c r="GAN3" s="703"/>
      <c r="GAO3" s="703"/>
      <c r="GAP3" s="703"/>
      <c r="GAQ3" s="703"/>
      <c r="GAR3" s="703"/>
      <c r="GAS3" s="703"/>
      <c r="GAT3" s="703"/>
      <c r="GAU3" s="703"/>
      <c r="GAV3" s="703"/>
      <c r="GAW3" s="703"/>
      <c r="GAX3" s="703"/>
      <c r="GAY3" s="703"/>
      <c r="GAZ3" s="703"/>
      <c r="GBA3" s="703"/>
      <c r="GBB3" s="703"/>
      <c r="GBC3" s="703"/>
      <c r="GBD3" s="703"/>
      <c r="GBE3" s="703"/>
      <c r="GBF3" s="703"/>
      <c r="GBG3" s="703"/>
      <c r="GBH3" s="703"/>
      <c r="GBI3" s="703"/>
      <c r="GBJ3" s="703"/>
      <c r="GBK3" s="703"/>
      <c r="GBL3" s="703"/>
      <c r="GBM3" s="703"/>
      <c r="GBN3" s="703"/>
      <c r="GBO3" s="703"/>
      <c r="GBP3" s="703"/>
      <c r="GBQ3" s="703"/>
      <c r="GBR3" s="703"/>
      <c r="GBS3" s="703"/>
      <c r="GBT3" s="703"/>
      <c r="GBU3" s="703"/>
      <c r="GBV3" s="703"/>
      <c r="GBW3" s="703"/>
      <c r="GBX3" s="703"/>
      <c r="GBY3" s="703"/>
      <c r="GBZ3" s="703"/>
      <c r="GCA3" s="703"/>
      <c r="GCB3" s="703"/>
      <c r="GCC3" s="703"/>
      <c r="GCD3" s="703"/>
      <c r="GCE3" s="703"/>
      <c r="GCF3" s="703"/>
      <c r="GCG3" s="703"/>
      <c r="GCH3" s="703"/>
      <c r="GCI3" s="703"/>
      <c r="GCJ3" s="703"/>
      <c r="GCK3" s="703"/>
      <c r="GCL3" s="703"/>
      <c r="GCM3" s="703"/>
      <c r="GCN3" s="703"/>
      <c r="GCO3" s="703"/>
      <c r="GCP3" s="703"/>
      <c r="GCQ3" s="703"/>
      <c r="GCR3" s="703"/>
      <c r="GCS3" s="703"/>
      <c r="GCT3" s="703"/>
      <c r="GCU3" s="703"/>
      <c r="GCV3" s="703"/>
      <c r="GCW3" s="703"/>
      <c r="GCX3" s="703"/>
      <c r="GCY3" s="703"/>
      <c r="GCZ3" s="703"/>
      <c r="GDA3" s="703"/>
      <c r="GDB3" s="703"/>
      <c r="GDC3" s="703"/>
      <c r="GDD3" s="703"/>
      <c r="GDE3" s="703"/>
      <c r="GDF3" s="703"/>
      <c r="GDG3" s="703"/>
      <c r="GDH3" s="703"/>
      <c r="GDI3" s="703"/>
      <c r="GDJ3" s="703"/>
      <c r="GDK3" s="703"/>
      <c r="GDL3" s="703"/>
      <c r="GDM3" s="703"/>
      <c r="GDN3" s="703"/>
      <c r="GDO3" s="703"/>
      <c r="GDP3" s="703"/>
      <c r="GDQ3" s="703"/>
      <c r="GDR3" s="703"/>
      <c r="GDS3" s="703"/>
      <c r="GDT3" s="703"/>
      <c r="GDU3" s="703"/>
      <c r="GDV3" s="703"/>
      <c r="GDW3" s="703"/>
      <c r="GDX3" s="703"/>
      <c r="GDY3" s="703"/>
      <c r="GDZ3" s="703"/>
      <c r="GEA3" s="703"/>
      <c r="GEB3" s="703"/>
      <c r="GEC3" s="703"/>
      <c r="GED3" s="703"/>
      <c r="GEE3" s="703"/>
      <c r="GEF3" s="703"/>
      <c r="GEG3" s="703"/>
      <c r="GEH3" s="703"/>
      <c r="GEI3" s="703"/>
      <c r="GEJ3" s="703"/>
      <c r="GEK3" s="703"/>
      <c r="GEL3" s="703"/>
      <c r="GEM3" s="703"/>
      <c r="GEN3" s="703"/>
      <c r="GEO3" s="703"/>
      <c r="GEP3" s="703"/>
      <c r="GEQ3" s="703"/>
      <c r="GER3" s="703"/>
      <c r="GES3" s="703"/>
      <c r="GET3" s="703"/>
      <c r="GEU3" s="703"/>
      <c r="GEV3" s="703"/>
      <c r="GEW3" s="703"/>
      <c r="GEX3" s="703"/>
      <c r="GEY3" s="703"/>
      <c r="GEZ3" s="703"/>
      <c r="GFA3" s="703"/>
      <c r="GFB3" s="703"/>
      <c r="GFC3" s="703"/>
      <c r="GFD3" s="703"/>
      <c r="GFE3" s="703"/>
      <c r="GFF3" s="703"/>
      <c r="GFG3" s="703"/>
      <c r="GFH3" s="703"/>
      <c r="GFI3" s="703"/>
      <c r="GFJ3" s="703"/>
      <c r="GFK3" s="703"/>
      <c r="GFL3" s="703"/>
      <c r="GFM3" s="703"/>
      <c r="GFN3" s="703"/>
      <c r="GFO3" s="703"/>
      <c r="GFP3" s="703"/>
      <c r="GFQ3" s="703"/>
      <c r="GFR3" s="703"/>
      <c r="GFS3" s="703"/>
      <c r="GFT3" s="703"/>
      <c r="GFU3" s="703"/>
      <c r="GFV3" s="703"/>
      <c r="GFW3" s="703"/>
      <c r="GFX3" s="703"/>
      <c r="GFY3" s="703"/>
      <c r="GFZ3" s="703"/>
      <c r="GGA3" s="703"/>
      <c r="GGB3" s="703"/>
      <c r="GGC3" s="703"/>
      <c r="GGD3" s="703"/>
      <c r="GGE3" s="703"/>
      <c r="GGF3" s="703"/>
      <c r="GGG3" s="703"/>
      <c r="GGH3" s="703"/>
      <c r="GGI3" s="703"/>
      <c r="GGJ3" s="703"/>
      <c r="GGK3" s="703"/>
      <c r="GGL3" s="703"/>
      <c r="GGM3" s="703"/>
      <c r="GGN3" s="703"/>
      <c r="GGO3" s="703"/>
      <c r="GGP3" s="703"/>
      <c r="GGQ3" s="703"/>
      <c r="GGR3" s="703"/>
      <c r="GGS3" s="703"/>
      <c r="GGT3" s="703"/>
      <c r="GGU3" s="703"/>
      <c r="GGV3" s="703"/>
      <c r="GGW3" s="703"/>
      <c r="GGX3" s="703"/>
      <c r="GGY3" s="703"/>
      <c r="GGZ3" s="703"/>
      <c r="GHA3" s="703"/>
      <c r="GHB3" s="703"/>
      <c r="GHC3" s="703"/>
      <c r="GHD3" s="703"/>
      <c r="GHE3" s="703"/>
      <c r="GHF3" s="703"/>
      <c r="GHG3" s="703"/>
      <c r="GHH3" s="703"/>
      <c r="GHI3" s="703"/>
      <c r="GHJ3" s="703"/>
      <c r="GHK3" s="703"/>
      <c r="GHL3" s="703"/>
      <c r="GHM3" s="703"/>
      <c r="GHN3" s="703"/>
      <c r="GHO3" s="703"/>
      <c r="GHP3" s="703"/>
      <c r="GHQ3" s="703"/>
      <c r="GHR3" s="703"/>
      <c r="GHS3" s="703"/>
      <c r="GHT3" s="703"/>
      <c r="GHU3" s="703"/>
      <c r="GHV3" s="703"/>
      <c r="GHW3" s="703"/>
      <c r="GHX3" s="703"/>
      <c r="GHY3" s="703"/>
      <c r="GHZ3" s="703"/>
      <c r="GIA3" s="703"/>
      <c r="GIB3" s="703"/>
      <c r="GIC3" s="703"/>
      <c r="GID3" s="703"/>
      <c r="GIE3" s="703"/>
      <c r="GIF3" s="703"/>
      <c r="GIG3" s="703"/>
      <c r="GIH3" s="703"/>
      <c r="GII3" s="703"/>
      <c r="GIJ3" s="703"/>
      <c r="GIK3" s="703"/>
      <c r="GIL3" s="703"/>
      <c r="GIM3" s="703"/>
      <c r="GIN3" s="703"/>
      <c r="GIO3" s="703"/>
      <c r="GIP3" s="703"/>
      <c r="GIQ3" s="703"/>
      <c r="GIR3" s="703"/>
      <c r="GIS3" s="703"/>
      <c r="GIT3" s="703"/>
      <c r="GIU3" s="703"/>
      <c r="GIV3" s="703"/>
      <c r="GIW3" s="703"/>
      <c r="GIX3" s="703"/>
      <c r="GIY3" s="703"/>
      <c r="GIZ3" s="703"/>
      <c r="GJA3" s="703"/>
      <c r="GJB3" s="703"/>
      <c r="GJC3" s="703"/>
      <c r="GJD3" s="703"/>
      <c r="GJE3" s="703"/>
      <c r="GJF3" s="703"/>
      <c r="GJG3" s="703"/>
      <c r="GJH3" s="703"/>
      <c r="GJI3" s="703"/>
      <c r="GJJ3" s="703"/>
      <c r="GJK3" s="703"/>
      <c r="GJL3" s="703"/>
      <c r="GJM3" s="703"/>
      <c r="GJN3" s="703"/>
      <c r="GJO3" s="703"/>
      <c r="GJP3" s="703"/>
      <c r="GJQ3" s="703"/>
      <c r="GJR3" s="703"/>
      <c r="GJS3" s="703"/>
      <c r="GJT3" s="703"/>
      <c r="GJU3" s="703"/>
      <c r="GJV3" s="703"/>
      <c r="GJW3" s="703"/>
      <c r="GJX3" s="703"/>
      <c r="GJY3" s="703"/>
      <c r="GJZ3" s="703"/>
      <c r="GKA3" s="703"/>
      <c r="GKB3" s="703"/>
      <c r="GKC3" s="703"/>
      <c r="GKD3" s="703"/>
      <c r="GKE3" s="703"/>
      <c r="GKF3" s="703"/>
      <c r="GKG3" s="703"/>
      <c r="GKH3" s="703"/>
      <c r="GKI3" s="703"/>
      <c r="GKJ3" s="703"/>
      <c r="GKK3" s="703"/>
      <c r="GKL3" s="703"/>
      <c r="GKM3" s="703"/>
      <c r="GKN3" s="703"/>
      <c r="GKO3" s="703"/>
      <c r="GKP3" s="703"/>
      <c r="GKQ3" s="703"/>
      <c r="GKR3" s="703"/>
      <c r="GKS3" s="703"/>
      <c r="GKT3" s="703"/>
      <c r="GKU3" s="703"/>
      <c r="GKV3" s="703"/>
      <c r="GKW3" s="703"/>
      <c r="GKX3" s="703"/>
      <c r="GKY3" s="703"/>
      <c r="GKZ3" s="703"/>
      <c r="GLA3" s="703"/>
      <c r="GLB3" s="703"/>
      <c r="GLC3" s="703"/>
      <c r="GLD3" s="703"/>
      <c r="GLE3" s="703"/>
      <c r="GLF3" s="703"/>
      <c r="GLG3" s="703"/>
      <c r="GLH3" s="703"/>
      <c r="GLI3" s="703"/>
      <c r="GLJ3" s="703"/>
      <c r="GLK3" s="703"/>
      <c r="GLL3" s="703"/>
      <c r="GLM3" s="703"/>
      <c r="GLN3" s="703"/>
      <c r="GLO3" s="703"/>
      <c r="GLP3" s="703"/>
      <c r="GLQ3" s="703"/>
      <c r="GLR3" s="703"/>
      <c r="GLS3" s="703"/>
      <c r="GLT3" s="703"/>
      <c r="GLU3" s="703"/>
      <c r="GLV3" s="703"/>
      <c r="GLW3" s="703"/>
      <c r="GLX3" s="703"/>
      <c r="GLY3" s="703"/>
      <c r="GLZ3" s="703"/>
      <c r="GMA3" s="703"/>
      <c r="GMB3" s="703"/>
      <c r="GMC3" s="703"/>
      <c r="GMD3" s="703"/>
      <c r="GME3" s="703"/>
      <c r="GMF3" s="703"/>
      <c r="GMG3" s="703"/>
      <c r="GMH3" s="703"/>
      <c r="GMI3" s="703"/>
      <c r="GMJ3" s="703"/>
      <c r="GMK3" s="703"/>
      <c r="GML3" s="703"/>
      <c r="GMM3" s="703"/>
      <c r="GMN3" s="703"/>
      <c r="GMO3" s="703"/>
      <c r="GMP3" s="703"/>
      <c r="GMQ3" s="703"/>
      <c r="GMR3" s="703"/>
      <c r="GMS3" s="703"/>
      <c r="GMT3" s="703"/>
      <c r="GMU3" s="703"/>
      <c r="GMV3" s="703"/>
      <c r="GMW3" s="703"/>
      <c r="GMX3" s="703"/>
      <c r="GMY3" s="703"/>
      <c r="GMZ3" s="703"/>
      <c r="GNA3" s="703"/>
      <c r="GNB3" s="703"/>
      <c r="GNC3" s="703"/>
      <c r="GND3" s="703"/>
      <c r="GNE3" s="703"/>
      <c r="GNF3" s="703"/>
      <c r="GNG3" s="703"/>
      <c r="GNH3" s="703"/>
      <c r="GNI3" s="703"/>
      <c r="GNJ3" s="703"/>
      <c r="GNK3" s="703"/>
      <c r="GNL3" s="703"/>
      <c r="GNM3" s="703"/>
      <c r="GNN3" s="703"/>
      <c r="GNO3" s="703"/>
      <c r="GNP3" s="703"/>
      <c r="GNQ3" s="703"/>
      <c r="GNR3" s="703"/>
      <c r="GNS3" s="703"/>
      <c r="GNT3" s="703"/>
      <c r="GNU3" s="703"/>
      <c r="GNV3" s="703"/>
      <c r="GNW3" s="703"/>
      <c r="GNX3" s="703"/>
      <c r="GNY3" s="703"/>
      <c r="GNZ3" s="703"/>
      <c r="GOA3" s="703"/>
      <c r="GOB3" s="703"/>
      <c r="GOC3" s="703"/>
      <c r="GOD3" s="703"/>
      <c r="GOE3" s="703"/>
      <c r="GOF3" s="703"/>
      <c r="GOG3" s="703"/>
      <c r="GOH3" s="703"/>
      <c r="GOI3" s="703"/>
      <c r="GOJ3" s="703"/>
      <c r="GOK3" s="703"/>
      <c r="GOL3" s="703"/>
      <c r="GOM3" s="703"/>
      <c r="GON3" s="703"/>
      <c r="GOO3" s="703"/>
      <c r="GOP3" s="703"/>
      <c r="GOQ3" s="703"/>
      <c r="GOR3" s="703"/>
      <c r="GOS3" s="703"/>
      <c r="GOT3" s="703"/>
      <c r="GOU3" s="703"/>
      <c r="GOV3" s="703"/>
      <c r="GOW3" s="703"/>
      <c r="GOX3" s="703"/>
      <c r="GOY3" s="703"/>
      <c r="GOZ3" s="703"/>
      <c r="GPA3" s="703"/>
      <c r="GPB3" s="703"/>
      <c r="GPC3" s="703"/>
      <c r="GPD3" s="703"/>
      <c r="GPE3" s="703"/>
      <c r="GPF3" s="703"/>
      <c r="GPG3" s="703"/>
      <c r="GPH3" s="703"/>
      <c r="GPI3" s="703"/>
      <c r="GPJ3" s="703"/>
      <c r="GPK3" s="703"/>
      <c r="GPL3" s="703"/>
      <c r="GPM3" s="703"/>
      <c r="GPN3" s="703"/>
      <c r="GPO3" s="703"/>
      <c r="GPP3" s="703"/>
      <c r="GPQ3" s="703"/>
      <c r="GPR3" s="703"/>
      <c r="GPS3" s="703"/>
      <c r="GPT3" s="703"/>
      <c r="GPU3" s="703"/>
      <c r="GPV3" s="703"/>
      <c r="GPW3" s="703"/>
      <c r="GPX3" s="703"/>
      <c r="GPY3" s="703"/>
      <c r="GPZ3" s="703"/>
      <c r="GQA3" s="703"/>
      <c r="GQB3" s="703"/>
      <c r="GQC3" s="703"/>
      <c r="GQD3" s="703"/>
      <c r="GQE3" s="703"/>
      <c r="GQF3" s="703"/>
      <c r="GQG3" s="703"/>
      <c r="GQH3" s="703"/>
      <c r="GQI3" s="703"/>
      <c r="GQJ3" s="703"/>
      <c r="GQK3" s="703"/>
      <c r="GQL3" s="703"/>
      <c r="GQM3" s="703"/>
      <c r="GQN3" s="703"/>
      <c r="GQO3" s="703"/>
      <c r="GQP3" s="703"/>
      <c r="GQQ3" s="703"/>
      <c r="GQR3" s="703"/>
      <c r="GQS3" s="703"/>
      <c r="GQT3" s="703"/>
      <c r="GQU3" s="703"/>
      <c r="GQV3" s="703"/>
      <c r="GQW3" s="703"/>
      <c r="GQX3" s="703"/>
      <c r="GQY3" s="703"/>
      <c r="GQZ3" s="703"/>
      <c r="GRA3" s="703"/>
      <c r="GRB3" s="703"/>
      <c r="GRC3" s="703"/>
      <c r="GRD3" s="703"/>
      <c r="GRE3" s="703"/>
      <c r="GRF3" s="703"/>
      <c r="GRG3" s="703"/>
      <c r="GRH3" s="703"/>
      <c r="GRI3" s="703"/>
      <c r="GRJ3" s="703"/>
      <c r="GRK3" s="703"/>
      <c r="GRL3" s="703"/>
      <c r="GRM3" s="703"/>
      <c r="GRN3" s="703"/>
      <c r="GRO3" s="703"/>
      <c r="GRP3" s="703"/>
      <c r="GRQ3" s="703"/>
      <c r="GRR3" s="703"/>
      <c r="GRS3" s="703"/>
      <c r="GRT3" s="703"/>
      <c r="GRU3" s="703"/>
      <c r="GRV3" s="703"/>
      <c r="GRW3" s="703"/>
      <c r="GRX3" s="703"/>
      <c r="GRY3" s="703"/>
      <c r="GRZ3" s="703"/>
      <c r="GSA3" s="703"/>
      <c r="GSB3" s="703"/>
      <c r="GSC3" s="703"/>
      <c r="GSD3" s="703"/>
      <c r="GSE3" s="703"/>
      <c r="GSF3" s="703"/>
      <c r="GSG3" s="703"/>
      <c r="GSH3" s="703"/>
      <c r="GSI3" s="703"/>
      <c r="GSJ3" s="703"/>
      <c r="GSK3" s="703"/>
      <c r="GSL3" s="703"/>
      <c r="GSM3" s="703"/>
      <c r="GSN3" s="703"/>
      <c r="GSO3" s="703"/>
      <c r="GSP3" s="703"/>
      <c r="GSQ3" s="703"/>
      <c r="GSR3" s="703"/>
      <c r="GSS3" s="703"/>
      <c r="GST3" s="703"/>
      <c r="GSU3" s="703"/>
      <c r="GSV3" s="703"/>
      <c r="GSW3" s="703"/>
      <c r="GSX3" s="703"/>
      <c r="GSY3" s="703"/>
      <c r="GSZ3" s="703"/>
      <c r="GTA3" s="703"/>
      <c r="GTB3" s="703"/>
      <c r="GTC3" s="703"/>
      <c r="GTD3" s="703"/>
      <c r="GTE3" s="703"/>
      <c r="GTF3" s="703"/>
      <c r="GTG3" s="703"/>
      <c r="GTH3" s="703"/>
      <c r="GTI3" s="703"/>
      <c r="GTJ3" s="703"/>
      <c r="GTK3" s="703"/>
      <c r="GTL3" s="703"/>
      <c r="GTM3" s="703"/>
      <c r="GTN3" s="703"/>
      <c r="GTO3" s="703"/>
      <c r="GTP3" s="703"/>
      <c r="GTQ3" s="703"/>
      <c r="GTR3" s="703"/>
      <c r="GTS3" s="703"/>
      <c r="GTT3" s="703"/>
      <c r="GTU3" s="703"/>
      <c r="GTV3" s="703"/>
      <c r="GTW3" s="703"/>
      <c r="GTX3" s="703"/>
      <c r="GTY3" s="703"/>
      <c r="GTZ3" s="703"/>
      <c r="GUA3" s="703"/>
      <c r="GUB3" s="703"/>
      <c r="GUC3" s="703"/>
      <c r="GUD3" s="703"/>
      <c r="GUE3" s="703"/>
      <c r="GUF3" s="703"/>
      <c r="GUG3" s="703"/>
      <c r="GUH3" s="703"/>
      <c r="GUI3" s="703"/>
      <c r="GUJ3" s="703"/>
      <c r="GUK3" s="703"/>
      <c r="GUL3" s="703"/>
      <c r="GUM3" s="703"/>
      <c r="GUN3" s="703"/>
      <c r="GUO3" s="703"/>
      <c r="GUP3" s="703"/>
      <c r="GUQ3" s="703"/>
      <c r="GUR3" s="703"/>
      <c r="GUS3" s="703"/>
      <c r="GUT3" s="703"/>
      <c r="GUU3" s="703"/>
      <c r="GUV3" s="703"/>
      <c r="GUW3" s="703"/>
      <c r="GUX3" s="703"/>
      <c r="GUY3" s="703"/>
      <c r="GUZ3" s="703"/>
      <c r="GVA3" s="703"/>
      <c r="GVB3" s="703"/>
      <c r="GVC3" s="703"/>
      <c r="GVD3" s="703"/>
      <c r="GVE3" s="703"/>
      <c r="GVF3" s="703"/>
      <c r="GVG3" s="703"/>
      <c r="GVH3" s="703"/>
      <c r="GVI3" s="703"/>
      <c r="GVJ3" s="703"/>
      <c r="GVK3" s="703"/>
      <c r="GVL3" s="703"/>
      <c r="GVM3" s="703"/>
      <c r="GVN3" s="703"/>
      <c r="GVO3" s="703"/>
      <c r="GVP3" s="703"/>
      <c r="GVQ3" s="703"/>
      <c r="GVR3" s="703"/>
      <c r="GVS3" s="703"/>
      <c r="GVT3" s="703"/>
      <c r="GVU3" s="703"/>
      <c r="GVV3" s="703"/>
      <c r="GVW3" s="703"/>
      <c r="GVX3" s="703"/>
      <c r="GVY3" s="703"/>
      <c r="GVZ3" s="703"/>
      <c r="GWA3" s="703"/>
      <c r="GWB3" s="703"/>
      <c r="GWC3" s="703"/>
      <c r="GWD3" s="703"/>
      <c r="GWE3" s="703"/>
      <c r="GWF3" s="703"/>
      <c r="GWG3" s="703"/>
      <c r="GWH3" s="703"/>
      <c r="GWI3" s="703"/>
      <c r="GWJ3" s="703"/>
      <c r="GWK3" s="703"/>
      <c r="GWL3" s="703"/>
      <c r="GWM3" s="703"/>
      <c r="GWN3" s="703"/>
      <c r="GWO3" s="703"/>
      <c r="GWP3" s="703"/>
      <c r="GWQ3" s="703"/>
      <c r="GWR3" s="703"/>
      <c r="GWS3" s="703"/>
      <c r="GWT3" s="703"/>
      <c r="GWU3" s="703"/>
      <c r="GWV3" s="703"/>
      <c r="GWW3" s="703"/>
      <c r="GWX3" s="703"/>
      <c r="GWY3" s="703"/>
      <c r="GWZ3" s="703"/>
      <c r="GXA3" s="703"/>
      <c r="GXB3" s="703"/>
      <c r="GXC3" s="703"/>
      <c r="GXD3" s="703"/>
      <c r="GXE3" s="703"/>
      <c r="GXF3" s="703"/>
      <c r="GXG3" s="703"/>
      <c r="GXH3" s="703"/>
      <c r="GXI3" s="703"/>
      <c r="GXJ3" s="703"/>
      <c r="GXK3" s="703"/>
      <c r="GXL3" s="703"/>
      <c r="GXM3" s="703"/>
      <c r="GXN3" s="703"/>
      <c r="GXO3" s="703"/>
      <c r="GXP3" s="703"/>
      <c r="GXQ3" s="703"/>
      <c r="GXR3" s="703"/>
      <c r="GXS3" s="703"/>
      <c r="GXT3" s="703"/>
      <c r="GXU3" s="703"/>
      <c r="GXV3" s="703"/>
      <c r="GXW3" s="703"/>
      <c r="GXX3" s="703"/>
      <c r="GXY3" s="703"/>
      <c r="GXZ3" s="703"/>
      <c r="GYA3" s="703"/>
      <c r="GYB3" s="703"/>
      <c r="GYC3" s="703"/>
      <c r="GYD3" s="703"/>
      <c r="GYE3" s="703"/>
      <c r="GYF3" s="703"/>
      <c r="GYG3" s="703"/>
      <c r="GYH3" s="703"/>
      <c r="GYI3" s="703"/>
      <c r="GYJ3" s="703"/>
      <c r="GYK3" s="703"/>
      <c r="GYL3" s="703"/>
      <c r="GYM3" s="703"/>
      <c r="GYN3" s="703"/>
      <c r="GYO3" s="703"/>
      <c r="GYP3" s="703"/>
      <c r="GYQ3" s="703"/>
      <c r="GYR3" s="703"/>
      <c r="GYS3" s="703"/>
      <c r="GYT3" s="703"/>
      <c r="GYU3" s="703"/>
      <c r="GYV3" s="703"/>
      <c r="GYW3" s="703"/>
      <c r="GYX3" s="703"/>
      <c r="GYY3" s="703"/>
      <c r="GYZ3" s="703"/>
      <c r="GZA3" s="703"/>
      <c r="GZB3" s="703"/>
      <c r="GZC3" s="703"/>
      <c r="GZD3" s="703"/>
      <c r="GZE3" s="703"/>
      <c r="GZF3" s="703"/>
      <c r="GZG3" s="703"/>
      <c r="GZH3" s="703"/>
      <c r="GZI3" s="703"/>
      <c r="GZJ3" s="703"/>
      <c r="GZK3" s="703"/>
      <c r="GZL3" s="703"/>
      <c r="GZM3" s="703"/>
      <c r="GZN3" s="703"/>
      <c r="GZO3" s="703"/>
      <c r="GZP3" s="703"/>
      <c r="GZQ3" s="703"/>
      <c r="GZR3" s="703"/>
      <c r="GZS3" s="703"/>
      <c r="GZT3" s="703"/>
      <c r="GZU3" s="703"/>
      <c r="GZV3" s="703"/>
      <c r="GZW3" s="703"/>
      <c r="GZX3" s="703"/>
      <c r="GZY3" s="703"/>
      <c r="GZZ3" s="703"/>
      <c r="HAA3" s="703"/>
      <c r="HAB3" s="703"/>
      <c r="HAC3" s="703"/>
      <c r="HAD3" s="703"/>
      <c r="HAE3" s="703"/>
      <c r="HAF3" s="703"/>
      <c r="HAG3" s="703"/>
      <c r="HAH3" s="703"/>
      <c r="HAI3" s="703"/>
      <c r="HAJ3" s="703"/>
      <c r="HAK3" s="703"/>
      <c r="HAL3" s="703"/>
      <c r="HAM3" s="703"/>
      <c r="HAN3" s="703"/>
      <c r="HAO3" s="703"/>
      <c r="HAP3" s="703"/>
      <c r="HAQ3" s="703"/>
      <c r="HAR3" s="703"/>
      <c r="HAS3" s="703"/>
      <c r="HAT3" s="703"/>
      <c r="HAU3" s="703"/>
      <c r="HAV3" s="703"/>
      <c r="HAW3" s="703"/>
      <c r="HAX3" s="703"/>
      <c r="HAY3" s="703"/>
      <c r="HAZ3" s="703"/>
      <c r="HBA3" s="703"/>
      <c r="HBB3" s="703"/>
      <c r="HBC3" s="703"/>
      <c r="HBD3" s="703"/>
      <c r="HBE3" s="703"/>
      <c r="HBF3" s="703"/>
      <c r="HBG3" s="703"/>
      <c r="HBH3" s="703"/>
      <c r="HBI3" s="703"/>
      <c r="HBJ3" s="703"/>
      <c r="HBK3" s="703"/>
      <c r="HBL3" s="703"/>
      <c r="HBM3" s="703"/>
      <c r="HBN3" s="703"/>
      <c r="HBO3" s="703"/>
      <c r="HBP3" s="703"/>
      <c r="HBQ3" s="703"/>
      <c r="HBR3" s="703"/>
      <c r="HBS3" s="703"/>
      <c r="HBT3" s="703"/>
      <c r="HBU3" s="703"/>
      <c r="HBV3" s="703"/>
      <c r="HBW3" s="703"/>
      <c r="HBX3" s="703"/>
      <c r="HBY3" s="703"/>
      <c r="HBZ3" s="703"/>
      <c r="HCA3" s="703"/>
      <c r="HCB3" s="703"/>
      <c r="HCC3" s="703"/>
      <c r="HCD3" s="703"/>
      <c r="HCE3" s="703"/>
      <c r="HCF3" s="703"/>
      <c r="HCG3" s="703"/>
      <c r="HCH3" s="703"/>
      <c r="HCI3" s="703"/>
      <c r="HCJ3" s="703"/>
      <c r="HCK3" s="703"/>
      <c r="HCL3" s="703"/>
      <c r="HCM3" s="703"/>
      <c r="HCN3" s="703"/>
      <c r="HCO3" s="703"/>
      <c r="HCP3" s="703"/>
      <c r="HCQ3" s="703"/>
      <c r="HCR3" s="703"/>
      <c r="HCS3" s="703"/>
      <c r="HCT3" s="703"/>
      <c r="HCU3" s="703"/>
      <c r="HCV3" s="703"/>
      <c r="HCW3" s="703"/>
      <c r="HCX3" s="703"/>
      <c r="HCY3" s="703"/>
      <c r="HCZ3" s="703"/>
      <c r="HDA3" s="703"/>
      <c r="HDB3" s="703"/>
      <c r="HDC3" s="703"/>
      <c r="HDD3" s="703"/>
      <c r="HDE3" s="703"/>
      <c r="HDF3" s="703"/>
      <c r="HDG3" s="703"/>
      <c r="HDH3" s="703"/>
      <c r="HDI3" s="703"/>
      <c r="HDJ3" s="703"/>
      <c r="HDK3" s="703"/>
      <c r="HDL3" s="703"/>
      <c r="HDM3" s="703"/>
      <c r="HDN3" s="703"/>
      <c r="HDO3" s="703"/>
      <c r="HDP3" s="703"/>
      <c r="HDQ3" s="703"/>
      <c r="HDR3" s="703"/>
      <c r="HDS3" s="703"/>
      <c r="HDT3" s="703"/>
      <c r="HDU3" s="703"/>
      <c r="HDV3" s="703"/>
      <c r="HDW3" s="703"/>
      <c r="HDX3" s="703"/>
      <c r="HDY3" s="703"/>
      <c r="HDZ3" s="703"/>
      <c r="HEA3" s="703"/>
      <c r="HEB3" s="703"/>
      <c r="HEC3" s="703"/>
      <c r="HED3" s="703"/>
      <c r="HEE3" s="703"/>
      <c r="HEF3" s="703"/>
      <c r="HEG3" s="703"/>
      <c r="HEH3" s="703"/>
      <c r="HEI3" s="703"/>
      <c r="HEJ3" s="703"/>
      <c r="HEK3" s="703"/>
      <c r="HEL3" s="703"/>
      <c r="HEM3" s="703"/>
      <c r="HEN3" s="703"/>
      <c r="HEO3" s="703"/>
      <c r="HEP3" s="703"/>
      <c r="HEQ3" s="703"/>
      <c r="HER3" s="703"/>
      <c r="HES3" s="703"/>
      <c r="HET3" s="703"/>
      <c r="HEU3" s="703"/>
      <c r="HEV3" s="703"/>
      <c r="HEW3" s="703"/>
      <c r="HEX3" s="703"/>
      <c r="HEY3" s="703"/>
      <c r="HEZ3" s="703"/>
      <c r="HFA3" s="703"/>
      <c r="HFB3" s="703"/>
      <c r="HFC3" s="703"/>
      <c r="HFD3" s="703"/>
      <c r="HFE3" s="703"/>
      <c r="HFF3" s="703"/>
      <c r="HFG3" s="703"/>
      <c r="HFH3" s="703"/>
      <c r="HFI3" s="703"/>
      <c r="HFJ3" s="703"/>
      <c r="HFK3" s="703"/>
      <c r="HFL3" s="703"/>
      <c r="HFM3" s="703"/>
      <c r="HFN3" s="703"/>
      <c r="HFO3" s="703"/>
      <c r="HFP3" s="703"/>
      <c r="HFQ3" s="703"/>
      <c r="HFR3" s="703"/>
      <c r="HFS3" s="703"/>
      <c r="HFT3" s="703"/>
      <c r="HFU3" s="703"/>
      <c r="HFV3" s="703"/>
      <c r="HFW3" s="703"/>
      <c r="HFX3" s="703"/>
      <c r="HFY3" s="703"/>
      <c r="HFZ3" s="703"/>
      <c r="HGA3" s="703"/>
      <c r="HGB3" s="703"/>
      <c r="HGC3" s="703"/>
      <c r="HGD3" s="703"/>
      <c r="HGE3" s="703"/>
      <c r="HGF3" s="703"/>
      <c r="HGG3" s="703"/>
      <c r="HGH3" s="703"/>
      <c r="HGI3" s="703"/>
      <c r="HGJ3" s="703"/>
      <c r="HGK3" s="703"/>
      <c r="HGL3" s="703"/>
      <c r="HGM3" s="703"/>
      <c r="HGN3" s="703"/>
      <c r="HGO3" s="703"/>
      <c r="HGP3" s="703"/>
      <c r="HGQ3" s="703"/>
      <c r="HGR3" s="703"/>
      <c r="HGS3" s="703"/>
      <c r="HGT3" s="703"/>
      <c r="HGU3" s="703"/>
      <c r="HGV3" s="703"/>
      <c r="HGW3" s="703"/>
      <c r="HGX3" s="703"/>
      <c r="HGY3" s="703"/>
      <c r="HGZ3" s="703"/>
      <c r="HHA3" s="703"/>
      <c r="HHB3" s="703"/>
      <c r="HHC3" s="703"/>
      <c r="HHD3" s="703"/>
      <c r="HHE3" s="703"/>
      <c r="HHF3" s="703"/>
      <c r="HHG3" s="703"/>
      <c r="HHH3" s="703"/>
      <c r="HHI3" s="703"/>
      <c r="HHJ3" s="703"/>
      <c r="HHK3" s="703"/>
      <c r="HHL3" s="703"/>
      <c r="HHM3" s="703"/>
      <c r="HHN3" s="703"/>
      <c r="HHO3" s="703"/>
      <c r="HHP3" s="703"/>
      <c r="HHQ3" s="703"/>
      <c r="HHR3" s="703"/>
      <c r="HHS3" s="703"/>
      <c r="HHT3" s="703"/>
      <c r="HHU3" s="703"/>
      <c r="HHV3" s="703"/>
      <c r="HHW3" s="703"/>
      <c r="HHX3" s="703"/>
      <c r="HHY3" s="703"/>
      <c r="HHZ3" s="703"/>
      <c r="HIA3" s="703"/>
      <c r="HIB3" s="703"/>
      <c r="HIC3" s="703"/>
      <c r="HID3" s="703"/>
      <c r="HIE3" s="703"/>
      <c r="HIF3" s="703"/>
      <c r="HIG3" s="703"/>
      <c r="HIH3" s="703"/>
      <c r="HII3" s="703"/>
      <c r="HIJ3" s="703"/>
      <c r="HIK3" s="703"/>
      <c r="HIL3" s="703"/>
      <c r="HIM3" s="703"/>
      <c r="HIN3" s="703"/>
      <c r="HIO3" s="703"/>
      <c r="HIP3" s="703"/>
      <c r="HIQ3" s="703"/>
      <c r="HIR3" s="703"/>
      <c r="HIS3" s="703"/>
      <c r="HIT3" s="703"/>
      <c r="HIU3" s="703"/>
      <c r="HIV3" s="703"/>
      <c r="HIW3" s="703"/>
      <c r="HIX3" s="703"/>
      <c r="HIY3" s="703"/>
      <c r="HIZ3" s="703"/>
      <c r="HJA3" s="703"/>
      <c r="HJB3" s="703"/>
      <c r="HJC3" s="703"/>
      <c r="HJD3" s="703"/>
      <c r="HJE3" s="703"/>
      <c r="HJF3" s="703"/>
      <c r="HJG3" s="703"/>
      <c r="HJH3" s="703"/>
      <c r="HJI3" s="703"/>
      <c r="HJJ3" s="703"/>
      <c r="HJK3" s="703"/>
      <c r="HJL3" s="703"/>
      <c r="HJM3" s="703"/>
      <c r="HJN3" s="703"/>
      <c r="HJO3" s="703"/>
      <c r="HJP3" s="703"/>
      <c r="HJQ3" s="703"/>
      <c r="HJR3" s="703"/>
      <c r="HJS3" s="703"/>
      <c r="HJT3" s="703"/>
      <c r="HJU3" s="703"/>
      <c r="HJV3" s="703"/>
      <c r="HJW3" s="703"/>
      <c r="HJX3" s="703"/>
      <c r="HJY3" s="703"/>
      <c r="HJZ3" s="703"/>
      <c r="HKA3" s="703"/>
      <c r="HKB3" s="703"/>
      <c r="HKC3" s="703"/>
      <c r="HKD3" s="703"/>
      <c r="HKE3" s="703"/>
      <c r="HKF3" s="703"/>
      <c r="HKG3" s="703"/>
      <c r="HKH3" s="703"/>
      <c r="HKI3" s="703"/>
      <c r="HKJ3" s="703"/>
      <c r="HKK3" s="703"/>
      <c r="HKL3" s="703"/>
      <c r="HKM3" s="703"/>
      <c r="HKN3" s="703"/>
      <c r="HKO3" s="703"/>
      <c r="HKP3" s="703"/>
      <c r="HKQ3" s="703"/>
      <c r="HKR3" s="703"/>
      <c r="HKS3" s="703"/>
      <c r="HKT3" s="703"/>
      <c r="HKU3" s="703"/>
      <c r="HKV3" s="703"/>
      <c r="HKW3" s="703"/>
      <c r="HKX3" s="703"/>
      <c r="HKY3" s="703"/>
      <c r="HKZ3" s="703"/>
      <c r="HLA3" s="703"/>
      <c r="HLB3" s="703"/>
      <c r="HLC3" s="703"/>
      <c r="HLD3" s="703"/>
      <c r="HLE3" s="703"/>
      <c r="HLF3" s="703"/>
      <c r="HLG3" s="703"/>
      <c r="HLH3" s="703"/>
      <c r="HLI3" s="703"/>
      <c r="HLJ3" s="703"/>
      <c r="HLK3" s="703"/>
      <c r="HLL3" s="703"/>
      <c r="HLM3" s="703"/>
      <c r="HLN3" s="703"/>
      <c r="HLO3" s="703"/>
      <c r="HLP3" s="703"/>
      <c r="HLQ3" s="703"/>
      <c r="HLR3" s="703"/>
      <c r="HLS3" s="703"/>
      <c r="HLT3" s="703"/>
      <c r="HLU3" s="703"/>
      <c r="HLV3" s="703"/>
      <c r="HLW3" s="703"/>
      <c r="HLX3" s="703"/>
      <c r="HLY3" s="703"/>
      <c r="HLZ3" s="703"/>
      <c r="HMA3" s="703"/>
      <c r="HMB3" s="703"/>
      <c r="HMC3" s="703"/>
      <c r="HMD3" s="703"/>
      <c r="HME3" s="703"/>
      <c r="HMF3" s="703"/>
      <c r="HMG3" s="703"/>
      <c r="HMH3" s="703"/>
      <c r="HMI3" s="703"/>
      <c r="HMJ3" s="703"/>
      <c r="HMK3" s="703"/>
      <c r="HML3" s="703"/>
      <c r="HMM3" s="703"/>
      <c r="HMN3" s="703"/>
      <c r="HMO3" s="703"/>
      <c r="HMP3" s="703"/>
      <c r="HMQ3" s="703"/>
      <c r="HMR3" s="703"/>
      <c r="HMS3" s="703"/>
      <c r="HMT3" s="703"/>
      <c r="HMU3" s="703"/>
      <c r="HMV3" s="703"/>
      <c r="HMW3" s="703"/>
      <c r="HMX3" s="703"/>
      <c r="HMY3" s="703"/>
      <c r="HMZ3" s="703"/>
      <c r="HNA3" s="703"/>
      <c r="HNB3" s="703"/>
      <c r="HNC3" s="703"/>
      <c r="HND3" s="703"/>
      <c r="HNE3" s="703"/>
      <c r="HNF3" s="703"/>
      <c r="HNG3" s="703"/>
      <c r="HNH3" s="703"/>
      <c r="HNI3" s="703"/>
      <c r="HNJ3" s="703"/>
      <c r="HNK3" s="703"/>
      <c r="HNL3" s="703"/>
      <c r="HNM3" s="703"/>
      <c r="HNN3" s="703"/>
      <c r="HNO3" s="703"/>
      <c r="HNP3" s="703"/>
      <c r="HNQ3" s="703"/>
      <c r="HNR3" s="703"/>
      <c r="HNS3" s="703"/>
      <c r="HNT3" s="703"/>
      <c r="HNU3" s="703"/>
      <c r="HNV3" s="703"/>
      <c r="HNW3" s="703"/>
      <c r="HNX3" s="703"/>
      <c r="HNY3" s="703"/>
      <c r="HNZ3" s="703"/>
      <c r="HOA3" s="703"/>
      <c r="HOB3" s="703"/>
      <c r="HOC3" s="703"/>
      <c r="HOD3" s="703"/>
      <c r="HOE3" s="703"/>
      <c r="HOF3" s="703"/>
      <c r="HOG3" s="703"/>
      <c r="HOH3" s="703"/>
      <c r="HOI3" s="703"/>
      <c r="HOJ3" s="703"/>
      <c r="HOK3" s="703"/>
      <c r="HOL3" s="703"/>
      <c r="HOM3" s="703"/>
      <c r="HON3" s="703"/>
      <c r="HOO3" s="703"/>
      <c r="HOP3" s="703"/>
      <c r="HOQ3" s="703"/>
      <c r="HOR3" s="703"/>
      <c r="HOS3" s="703"/>
      <c r="HOT3" s="703"/>
      <c r="HOU3" s="703"/>
      <c r="HOV3" s="703"/>
      <c r="HOW3" s="703"/>
      <c r="HOX3" s="703"/>
      <c r="HOY3" s="703"/>
      <c r="HOZ3" s="703"/>
      <c r="HPA3" s="703"/>
      <c r="HPB3" s="703"/>
      <c r="HPC3" s="703"/>
      <c r="HPD3" s="703"/>
      <c r="HPE3" s="703"/>
      <c r="HPF3" s="703"/>
      <c r="HPG3" s="703"/>
      <c r="HPH3" s="703"/>
      <c r="HPI3" s="703"/>
      <c r="HPJ3" s="703"/>
      <c r="HPK3" s="703"/>
      <c r="HPL3" s="703"/>
      <c r="HPM3" s="703"/>
      <c r="HPN3" s="703"/>
      <c r="HPO3" s="703"/>
      <c r="HPP3" s="703"/>
      <c r="HPQ3" s="703"/>
      <c r="HPR3" s="703"/>
      <c r="HPS3" s="703"/>
      <c r="HPT3" s="703"/>
      <c r="HPU3" s="703"/>
      <c r="HPV3" s="703"/>
      <c r="HPW3" s="703"/>
      <c r="HPX3" s="703"/>
      <c r="HPY3" s="703"/>
      <c r="HPZ3" s="703"/>
      <c r="HQA3" s="703"/>
      <c r="HQB3" s="703"/>
      <c r="HQC3" s="703"/>
      <c r="HQD3" s="703"/>
      <c r="HQE3" s="703"/>
      <c r="HQF3" s="703"/>
      <c r="HQG3" s="703"/>
      <c r="HQH3" s="703"/>
      <c r="HQI3" s="703"/>
      <c r="HQJ3" s="703"/>
      <c r="HQK3" s="703"/>
      <c r="HQL3" s="703"/>
      <c r="HQM3" s="703"/>
      <c r="HQN3" s="703"/>
      <c r="HQO3" s="703"/>
      <c r="HQP3" s="703"/>
      <c r="HQQ3" s="703"/>
      <c r="HQR3" s="703"/>
      <c r="HQS3" s="703"/>
      <c r="HQT3" s="703"/>
      <c r="HQU3" s="703"/>
      <c r="HQV3" s="703"/>
      <c r="HQW3" s="703"/>
      <c r="HQX3" s="703"/>
      <c r="HQY3" s="703"/>
      <c r="HQZ3" s="703"/>
      <c r="HRA3" s="703"/>
      <c r="HRB3" s="703"/>
      <c r="HRC3" s="703"/>
      <c r="HRD3" s="703"/>
      <c r="HRE3" s="703"/>
      <c r="HRF3" s="703"/>
      <c r="HRG3" s="703"/>
      <c r="HRH3" s="703"/>
      <c r="HRI3" s="703"/>
      <c r="HRJ3" s="703"/>
      <c r="HRK3" s="703"/>
      <c r="HRL3" s="703"/>
      <c r="HRM3" s="703"/>
      <c r="HRN3" s="703"/>
      <c r="HRO3" s="703"/>
      <c r="HRP3" s="703"/>
      <c r="HRQ3" s="703"/>
      <c r="HRR3" s="703"/>
      <c r="HRS3" s="703"/>
      <c r="HRT3" s="703"/>
      <c r="HRU3" s="703"/>
      <c r="HRV3" s="703"/>
      <c r="HRW3" s="703"/>
      <c r="HRX3" s="703"/>
      <c r="HRY3" s="703"/>
      <c r="HRZ3" s="703"/>
      <c r="HSA3" s="703"/>
      <c r="HSB3" s="703"/>
      <c r="HSC3" s="703"/>
      <c r="HSD3" s="703"/>
      <c r="HSE3" s="703"/>
      <c r="HSF3" s="703"/>
      <c r="HSG3" s="703"/>
      <c r="HSH3" s="703"/>
      <c r="HSI3" s="703"/>
      <c r="HSJ3" s="703"/>
      <c r="HSK3" s="703"/>
      <c r="HSL3" s="703"/>
      <c r="HSM3" s="703"/>
      <c r="HSN3" s="703"/>
      <c r="HSO3" s="703"/>
      <c r="HSP3" s="703"/>
      <c r="HSQ3" s="703"/>
      <c r="HSR3" s="703"/>
      <c r="HSS3" s="703"/>
      <c r="HST3" s="703"/>
      <c r="HSU3" s="703"/>
      <c r="HSV3" s="703"/>
      <c r="HSW3" s="703"/>
      <c r="HSX3" s="703"/>
      <c r="HSY3" s="703"/>
      <c r="HSZ3" s="703"/>
      <c r="HTA3" s="703"/>
      <c r="HTB3" s="703"/>
      <c r="HTC3" s="703"/>
      <c r="HTD3" s="703"/>
      <c r="HTE3" s="703"/>
      <c r="HTF3" s="703"/>
      <c r="HTG3" s="703"/>
      <c r="HTH3" s="703"/>
      <c r="HTI3" s="703"/>
      <c r="HTJ3" s="703"/>
      <c r="HTK3" s="703"/>
      <c r="HTL3" s="703"/>
      <c r="HTM3" s="703"/>
      <c r="HTN3" s="703"/>
      <c r="HTO3" s="703"/>
      <c r="HTP3" s="703"/>
      <c r="HTQ3" s="703"/>
      <c r="HTR3" s="703"/>
      <c r="HTS3" s="703"/>
      <c r="HTT3" s="703"/>
      <c r="HTU3" s="703"/>
      <c r="HTV3" s="703"/>
      <c r="HTW3" s="703"/>
      <c r="HTX3" s="703"/>
      <c r="HTY3" s="703"/>
      <c r="HTZ3" s="703"/>
      <c r="HUA3" s="703"/>
      <c r="HUB3" s="703"/>
      <c r="HUC3" s="703"/>
      <c r="HUD3" s="703"/>
      <c r="HUE3" s="703"/>
      <c r="HUF3" s="703"/>
      <c r="HUG3" s="703"/>
      <c r="HUH3" s="703"/>
      <c r="HUI3" s="703"/>
      <c r="HUJ3" s="703"/>
      <c r="HUK3" s="703"/>
      <c r="HUL3" s="703"/>
      <c r="HUM3" s="703"/>
      <c r="HUN3" s="703"/>
      <c r="HUO3" s="703"/>
      <c r="HUP3" s="703"/>
      <c r="HUQ3" s="703"/>
      <c r="HUR3" s="703"/>
      <c r="HUS3" s="703"/>
      <c r="HUT3" s="703"/>
      <c r="HUU3" s="703"/>
      <c r="HUV3" s="703"/>
      <c r="HUW3" s="703"/>
      <c r="HUX3" s="703"/>
      <c r="HUY3" s="703"/>
      <c r="HUZ3" s="703"/>
      <c r="HVA3" s="703"/>
      <c r="HVB3" s="703"/>
      <c r="HVC3" s="703"/>
      <c r="HVD3" s="703"/>
      <c r="HVE3" s="703"/>
      <c r="HVF3" s="703"/>
      <c r="HVG3" s="703"/>
      <c r="HVH3" s="703"/>
      <c r="HVI3" s="703"/>
      <c r="HVJ3" s="703"/>
      <c r="HVK3" s="703"/>
      <c r="HVL3" s="703"/>
      <c r="HVM3" s="703"/>
      <c r="HVN3" s="703"/>
      <c r="HVO3" s="703"/>
      <c r="HVP3" s="703"/>
      <c r="HVQ3" s="703"/>
      <c r="HVR3" s="703"/>
      <c r="HVS3" s="703"/>
      <c r="HVT3" s="703"/>
      <c r="HVU3" s="703"/>
      <c r="HVV3" s="703"/>
      <c r="HVW3" s="703"/>
      <c r="HVX3" s="703"/>
      <c r="HVY3" s="703"/>
      <c r="HVZ3" s="703"/>
      <c r="HWA3" s="703"/>
      <c r="HWB3" s="703"/>
      <c r="HWC3" s="703"/>
      <c r="HWD3" s="703"/>
      <c r="HWE3" s="703"/>
      <c r="HWF3" s="703"/>
      <c r="HWG3" s="703"/>
      <c r="HWH3" s="703"/>
      <c r="HWI3" s="703"/>
      <c r="HWJ3" s="703"/>
      <c r="HWK3" s="703"/>
      <c r="HWL3" s="703"/>
      <c r="HWM3" s="703"/>
      <c r="HWN3" s="703"/>
      <c r="HWO3" s="703"/>
      <c r="HWP3" s="703"/>
      <c r="HWQ3" s="703"/>
      <c r="HWR3" s="703"/>
      <c r="HWS3" s="703"/>
      <c r="HWT3" s="703"/>
      <c r="HWU3" s="703"/>
      <c r="HWV3" s="703"/>
      <c r="HWW3" s="703"/>
      <c r="HWX3" s="703"/>
      <c r="HWY3" s="703"/>
      <c r="HWZ3" s="703"/>
      <c r="HXA3" s="703"/>
      <c r="HXB3" s="703"/>
      <c r="HXC3" s="703"/>
      <c r="HXD3" s="703"/>
      <c r="HXE3" s="703"/>
      <c r="HXF3" s="703"/>
      <c r="HXG3" s="703"/>
      <c r="HXH3" s="703"/>
      <c r="HXI3" s="703"/>
      <c r="HXJ3" s="703"/>
      <c r="HXK3" s="703"/>
      <c r="HXL3" s="703"/>
      <c r="HXM3" s="703"/>
      <c r="HXN3" s="703"/>
      <c r="HXO3" s="703"/>
      <c r="HXP3" s="703"/>
      <c r="HXQ3" s="703"/>
      <c r="HXR3" s="703"/>
      <c r="HXS3" s="703"/>
      <c r="HXT3" s="703"/>
      <c r="HXU3" s="703"/>
      <c r="HXV3" s="703"/>
      <c r="HXW3" s="703"/>
      <c r="HXX3" s="703"/>
      <c r="HXY3" s="703"/>
      <c r="HXZ3" s="703"/>
      <c r="HYA3" s="703"/>
      <c r="HYB3" s="703"/>
      <c r="HYC3" s="703"/>
      <c r="HYD3" s="703"/>
      <c r="HYE3" s="703"/>
      <c r="HYF3" s="703"/>
      <c r="HYG3" s="703"/>
      <c r="HYH3" s="703"/>
      <c r="HYI3" s="703"/>
      <c r="HYJ3" s="703"/>
      <c r="HYK3" s="703"/>
      <c r="HYL3" s="703"/>
      <c r="HYM3" s="703"/>
      <c r="HYN3" s="703"/>
      <c r="HYO3" s="703"/>
      <c r="HYP3" s="703"/>
      <c r="HYQ3" s="703"/>
      <c r="HYR3" s="703"/>
      <c r="HYS3" s="703"/>
      <c r="HYT3" s="703"/>
      <c r="HYU3" s="703"/>
      <c r="HYV3" s="703"/>
      <c r="HYW3" s="703"/>
      <c r="HYX3" s="703"/>
      <c r="HYY3" s="703"/>
      <c r="HYZ3" s="703"/>
      <c r="HZA3" s="703"/>
      <c r="HZB3" s="703"/>
      <c r="HZC3" s="703"/>
      <c r="HZD3" s="703"/>
      <c r="HZE3" s="703"/>
      <c r="HZF3" s="703"/>
      <c r="HZG3" s="703"/>
      <c r="HZH3" s="703"/>
      <c r="HZI3" s="703"/>
      <c r="HZJ3" s="703"/>
      <c r="HZK3" s="703"/>
      <c r="HZL3" s="703"/>
      <c r="HZM3" s="703"/>
      <c r="HZN3" s="703"/>
      <c r="HZO3" s="703"/>
      <c r="HZP3" s="703"/>
      <c r="HZQ3" s="703"/>
      <c r="HZR3" s="703"/>
      <c r="HZS3" s="703"/>
      <c r="HZT3" s="703"/>
      <c r="HZU3" s="703"/>
      <c r="HZV3" s="703"/>
      <c r="HZW3" s="703"/>
      <c r="HZX3" s="703"/>
      <c r="HZY3" s="703"/>
      <c r="HZZ3" s="703"/>
      <c r="IAA3" s="703"/>
      <c r="IAB3" s="703"/>
      <c r="IAC3" s="703"/>
      <c r="IAD3" s="703"/>
      <c r="IAE3" s="703"/>
      <c r="IAF3" s="703"/>
      <c r="IAG3" s="703"/>
      <c r="IAH3" s="703"/>
      <c r="IAI3" s="703"/>
      <c r="IAJ3" s="703"/>
      <c r="IAK3" s="703"/>
      <c r="IAL3" s="703"/>
      <c r="IAM3" s="703"/>
      <c r="IAN3" s="703"/>
      <c r="IAO3" s="703"/>
      <c r="IAP3" s="703"/>
      <c r="IAQ3" s="703"/>
      <c r="IAR3" s="703"/>
      <c r="IAS3" s="703"/>
      <c r="IAT3" s="703"/>
      <c r="IAU3" s="703"/>
      <c r="IAV3" s="703"/>
      <c r="IAW3" s="703"/>
      <c r="IAX3" s="703"/>
      <c r="IAY3" s="703"/>
      <c r="IAZ3" s="703"/>
      <c r="IBA3" s="703"/>
      <c r="IBB3" s="703"/>
      <c r="IBC3" s="703"/>
      <c r="IBD3" s="703"/>
      <c r="IBE3" s="703"/>
      <c r="IBF3" s="703"/>
      <c r="IBG3" s="703"/>
      <c r="IBH3" s="703"/>
      <c r="IBI3" s="703"/>
      <c r="IBJ3" s="703"/>
      <c r="IBK3" s="703"/>
      <c r="IBL3" s="703"/>
      <c r="IBM3" s="703"/>
      <c r="IBN3" s="703"/>
      <c r="IBO3" s="703"/>
      <c r="IBP3" s="703"/>
      <c r="IBQ3" s="703"/>
      <c r="IBR3" s="703"/>
      <c r="IBS3" s="703"/>
      <c r="IBT3" s="703"/>
      <c r="IBU3" s="703"/>
      <c r="IBV3" s="703"/>
      <c r="IBW3" s="703"/>
      <c r="IBX3" s="703"/>
      <c r="IBY3" s="703"/>
      <c r="IBZ3" s="703"/>
      <c r="ICA3" s="703"/>
      <c r="ICB3" s="703"/>
      <c r="ICC3" s="703"/>
      <c r="ICD3" s="703"/>
      <c r="ICE3" s="703"/>
      <c r="ICF3" s="703"/>
      <c r="ICG3" s="703"/>
      <c r="ICH3" s="703"/>
      <c r="ICI3" s="703"/>
      <c r="ICJ3" s="703"/>
      <c r="ICK3" s="703"/>
      <c r="ICL3" s="703"/>
      <c r="ICM3" s="703"/>
      <c r="ICN3" s="703"/>
      <c r="ICO3" s="703"/>
      <c r="ICP3" s="703"/>
      <c r="ICQ3" s="703"/>
      <c r="ICR3" s="703"/>
      <c r="ICS3" s="703"/>
      <c r="ICT3" s="703"/>
      <c r="ICU3" s="703"/>
      <c r="ICV3" s="703"/>
      <c r="ICW3" s="703"/>
      <c r="ICX3" s="703"/>
      <c r="ICY3" s="703"/>
      <c r="ICZ3" s="703"/>
      <c r="IDA3" s="703"/>
      <c r="IDB3" s="703"/>
      <c r="IDC3" s="703"/>
      <c r="IDD3" s="703"/>
      <c r="IDE3" s="703"/>
      <c r="IDF3" s="703"/>
      <c r="IDG3" s="703"/>
      <c r="IDH3" s="703"/>
      <c r="IDI3" s="703"/>
      <c r="IDJ3" s="703"/>
      <c r="IDK3" s="703"/>
      <c r="IDL3" s="703"/>
      <c r="IDM3" s="703"/>
      <c r="IDN3" s="703"/>
      <c r="IDO3" s="703"/>
      <c r="IDP3" s="703"/>
      <c r="IDQ3" s="703"/>
      <c r="IDR3" s="703"/>
      <c r="IDS3" s="703"/>
      <c r="IDT3" s="703"/>
      <c r="IDU3" s="703"/>
      <c r="IDV3" s="703"/>
      <c r="IDW3" s="703"/>
      <c r="IDX3" s="703"/>
      <c r="IDY3" s="703"/>
      <c r="IDZ3" s="703"/>
      <c r="IEA3" s="703"/>
      <c r="IEB3" s="703"/>
      <c r="IEC3" s="703"/>
      <c r="IED3" s="703"/>
      <c r="IEE3" s="703"/>
      <c r="IEF3" s="703"/>
      <c r="IEG3" s="703"/>
      <c r="IEH3" s="703"/>
      <c r="IEI3" s="703"/>
      <c r="IEJ3" s="703"/>
      <c r="IEK3" s="703"/>
      <c r="IEL3" s="703"/>
      <c r="IEM3" s="703"/>
      <c r="IEN3" s="703"/>
      <c r="IEO3" s="703"/>
      <c r="IEP3" s="703"/>
      <c r="IEQ3" s="703"/>
      <c r="IER3" s="703"/>
      <c r="IES3" s="703"/>
      <c r="IET3" s="703"/>
      <c r="IEU3" s="703"/>
      <c r="IEV3" s="703"/>
      <c r="IEW3" s="703"/>
      <c r="IEX3" s="703"/>
      <c r="IEY3" s="703"/>
      <c r="IEZ3" s="703"/>
      <c r="IFA3" s="703"/>
      <c r="IFB3" s="703"/>
      <c r="IFC3" s="703"/>
      <c r="IFD3" s="703"/>
      <c r="IFE3" s="703"/>
      <c r="IFF3" s="703"/>
      <c r="IFG3" s="703"/>
      <c r="IFH3" s="703"/>
      <c r="IFI3" s="703"/>
      <c r="IFJ3" s="703"/>
      <c r="IFK3" s="703"/>
      <c r="IFL3" s="703"/>
      <c r="IFM3" s="703"/>
      <c r="IFN3" s="703"/>
      <c r="IFO3" s="703"/>
      <c r="IFP3" s="703"/>
      <c r="IFQ3" s="703"/>
      <c r="IFR3" s="703"/>
      <c r="IFS3" s="703"/>
      <c r="IFT3" s="703"/>
      <c r="IFU3" s="703"/>
      <c r="IFV3" s="703"/>
      <c r="IFW3" s="703"/>
      <c r="IFX3" s="703"/>
      <c r="IFY3" s="703"/>
      <c r="IFZ3" s="703"/>
      <c r="IGA3" s="703"/>
      <c r="IGB3" s="703"/>
      <c r="IGC3" s="703"/>
      <c r="IGD3" s="703"/>
      <c r="IGE3" s="703"/>
      <c r="IGF3" s="703"/>
      <c r="IGG3" s="703"/>
      <c r="IGH3" s="703"/>
      <c r="IGI3" s="703"/>
      <c r="IGJ3" s="703"/>
      <c r="IGK3" s="703"/>
      <c r="IGL3" s="703"/>
      <c r="IGM3" s="703"/>
      <c r="IGN3" s="703"/>
      <c r="IGO3" s="703"/>
      <c r="IGP3" s="703"/>
      <c r="IGQ3" s="703"/>
      <c r="IGR3" s="703"/>
      <c r="IGS3" s="703"/>
      <c r="IGT3" s="703"/>
      <c r="IGU3" s="703"/>
      <c r="IGV3" s="703"/>
      <c r="IGW3" s="703"/>
      <c r="IGX3" s="703"/>
      <c r="IGY3" s="703"/>
      <c r="IGZ3" s="703"/>
      <c r="IHA3" s="703"/>
      <c r="IHB3" s="703"/>
      <c r="IHC3" s="703"/>
      <c r="IHD3" s="703"/>
      <c r="IHE3" s="703"/>
      <c r="IHF3" s="703"/>
      <c r="IHG3" s="703"/>
      <c r="IHH3" s="703"/>
      <c r="IHI3" s="703"/>
      <c r="IHJ3" s="703"/>
      <c r="IHK3" s="703"/>
      <c r="IHL3" s="703"/>
      <c r="IHM3" s="703"/>
      <c r="IHN3" s="703"/>
      <c r="IHO3" s="703"/>
      <c r="IHP3" s="703"/>
      <c r="IHQ3" s="703"/>
      <c r="IHR3" s="703"/>
      <c r="IHS3" s="703"/>
      <c r="IHT3" s="703"/>
      <c r="IHU3" s="703"/>
      <c r="IHV3" s="703"/>
      <c r="IHW3" s="703"/>
      <c r="IHX3" s="703"/>
      <c r="IHY3" s="703"/>
      <c r="IHZ3" s="703"/>
      <c r="IIA3" s="703"/>
      <c r="IIB3" s="703"/>
      <c r="IIC3" s="703"/>
      <c r="IID3" s="703"/>
      <c r="IIE3" s="703"/>
      <c r="IIF3" s="703"/>
      <c r="IIG3" s="703"/>
      <c r="IIH3" s="703"/>
      <c r="III3" s="703"/>
      <c r="IIJ3" s="703"/>
      <c r="IIK3" s="703"/>
      <c r="IIL3" s="703"/>
      <c r="IIM3" s="703"/>
      <c r="IIN3" s="703"/>
      <c r="IIO3" s="703"/>
      <c r="IIP3" s="703"/>
      <c r="IIQ3" s="703"/>
      <c r="IIR3" s="703"/>
      <c r="IIS3" s="703"/>
      <c r="IIT3" s="703"/>
      <c r="IIU3" s="703"/>
      <c r="IIV3" s="703"/>
      <c r="IIW3" s="703"/>
      <c r="IIX3" s="703"/>
      <c r="IIY3" s="703"/>
      <c r="IIZ3" s="703"/>
      <c r="IJA3" s="703"/>
      <c r="IJB3" s="703"/>
      <c r="IJC3" s="703"/>
      <c r="IJD3" s="703"/>
      <c r="IJE3" s="703"/>
      <c r="IJF3" s="703"/>
      <c r="IJG3" s="703"/>
      <c r="IJH3" s="703"/>
      <c r="IJI3" s="703"/>
      <c r="IJJ3" s="703"/>
      <c r="IJK3" s="703"/>
      <c r="IJL3" s="703"/>
      <c r="IJM3" s="703"/>
      <c r="IJN3" s="703"/>
      <c r="IJO3" s="703"/>
      <c r="IJP3" s="703"/>
      <c r="IJQ3" s="703"/>
      <c r="IJR3" s="703"/>
      <c r="IJS3" s="703"/>
      <c r="IJT3" s="703"/>
      <c r="IJU3" s="703"/>
      <c r="IJV3" s="703"/>
      <c r="IJW3" s="703"/>
      <c r="IJX3" s="703"/>
      <c r="IJY3" s="703"/>
      <c r="IJZ3" s="703"/>
      <c r="IKA3" s="703"/>
      <c r="IKB3" s="703"/>
      <c r="IKC3" s="703"/>
      <c r="IKD3" s="703"/>
      <c r="IKE3" s="703"/>
      <c r="IKF3" s="703"/>
      <c r="IKG3" s="703"/>
      <c r="IKH3" s="703"/>
      <c r="IKI3" s="703"/>
      <c r="IKJ3" s="703"/>
      <c r="IKK3" s="703"/>
      <c r="IKL3" s="703"/>
      <c r="IKM3" s="703"/>
      <c r="IKN3" s="703"/>
      <c r="IKO3" s="703"/>
      <c r="IKP3" s="703"/>
      <c r="IKQ3" s="703"/>
      <c r="IKR3" s="703"/>
      <c r="IKS3" s="703"/>
      <c r="IKT3" s="703"/>
      <c r="IKU3" s="703"/>
      <c r="IKV3" s="703"/>
      <c r="IKW3" s="703"/>
      <c r="IKX3" s="703"/>
      <c r="IKY3" s="703"/>
      <c r="IKZ3" s="703"/>
      <c r="ILA3" s="703"/>
      <c r="ILB3" s="703"/>
      <c r="ILC3" s="703"/>
      <c r="ILD3" s="703"/>
      <c r="ILE3" s="703"/>
      <c r="ILF3" s="703"/>
      <c r="ILG3" s="703"/>
      <c r="ILH3" s="703"/>
      <c r="ILI3" s="703"/>
      <c r="ILJ3" s="703"/>
      <c r="ILK3" s="703"/>
      <c r="ILL3" s="703"/>
      <c r="ILM3" s="703"/>
      <c r="ILN3" s="703"/>
      <c r="ILO3" s="703"/>
      <c r="ILP3" s="703"/>
      <c r="ILQ3" s="703"/>
      <c r="ILR3" s="703"/>
      <c r="ILS3" s="703"/>
      <c r="ILT3" s="703"/>
      <c r="ILU3" s="703"/>
      <c r="ILV3" s="703"/>
      <c r="ILW3" s="703"/>
      <c r="ILX3" s="703"/>
      <c r="ILY3" s="703"/>
      <c r="ILZ3" s="703"/>
      <c r="IMA3" s="703"/>
      <c r="IMB3" s="703"/>
      <c r="IMC3" s="703"/>
      <c r="IMD3" s="703"/>
      <c r="IME3" s="703"/>
      <c r="IMF3" s="703"/>
      <c r="IMG3" s="703"/>
      <c r="IMH3" s="703"/>
      <c r="IMI3" s="703"/>
      <c r="IMJ3" s="703"/>
      <c r="IMK3" s="703"/>
      <c r="IML3" s="703"/>
      <c r="IMM3" s="703"/>
      <c r="IMN3" s="703"/>
      <c r="IMO3" s="703"/>
      <c r="IMP3" s="703"/>
      <c r="IMQ3" s="703"/>
      <c r="IMR3" s="703"/>
      <c r="IMS3" s="703"/>
      <c r="IMT3" s="703"/>
      <c r="IMU3" s="703"/>
      <c r="IMV3" s="703"/>
      <c r="IMW3" s="703"/>
      <c r="IMX3" s="703"/>
      <c r="IMY3" s="703"/>
      <c r="IMZ3" s="703"/>
      <c r="INA3" s="703"/>
      <c r="INB3" s="703"/>
      <c r="INC3" s="703"/>
      <c r="IND3" s="703"/>
      <c r="INE3" s="703"/>
      <c r="INF3" s="703"/>
      <c r="ING3" s="703"/>
      <c r="INH3" s="703"/>
      <c r="INI3" s="703"/>
      <c r="INJ3" s="703"/>
      <c r="INK3" s="703"/>
      <c r="INL3" s="703"/>
      <c r="INM3" s="703"/>
      <c r="INN3" s="703"/>
      <c r="INO3" s="703"/>
      <c r="INP3" s="703"/>
      <c r="INQ3" s="703"/>
      <c r="INR3" s="703"/>
      <c r="INS3" s="703"/>
      <c r="INT3" s="703"/>
      <c r="INU3" s="703"/>
      <c r="INV3" s="703"/>
      <c r="INW3" s="703"/>
      <c r="INX3" s="703"/>
      <c r="INY3" s="703"/>
      <c r="INZ3" s="703"/>
      <c r="IOA3" s="703"/>
      <c r="IOB3" s="703"/>
      <c r="IOC3" s="703"/>
      <c r="IOD3" s="703"/>
      <c r="IOE3" s="703"/>
      <c r="IOF3" s="703"/>
      <c r="IOG3" s="703"/>
      <c r="IOH3" s="703"/>
      <c r="IOI3" s="703"/>
      <c r="IOJ3" s="703"/>
      <c r="IOK3" s="703"/>
      <c r="IOL3" s="703"/>
      <c r="IOM3" s="703"/>
      <c r="ION3" s="703"/>
      <c r="IOO3" s="703"/>
      <c r="IOP3" s="703"/>
      <c r="IOQ3" s="703"/>
      <c r="IOR3" s="703"/>
      <c r="IOS3" s="703"/>
      <c r="IOT3" s="703"/>
      <c r="IOU3" s="703"/>
      <c r="IOV3" s="703"/>
      <c r="IOW3" s="703"/>
      <c r="IOX3" s="703"/>
      <c r="IOY3" s="703"/>
      <c r="IOZ3" s="703"/>
      <c r="IPA3" s="703"/>
      <c r="IPB3" s="703"/>
      <c r="IPC3" s="703"/>
      <c r="IPD3" s="703"/>
      <c r="IPE3" s="703"/>
      <c r="IPF3" s="703"/>
      <c r="IPG3" s="703"/>
      <c r="IPH3" s="703"/>
      <c r="IPI3" s="703"/>
      <c r="IPJ3" s="703"/>
      <c r="IPK3" s="703"/>
      <c r="IPL3" s="703"/>
      <c r="IPM3" s="703"/>
      <c r="IPN3" s="703"/>
      <c r="IPO3" s="703"/>
      <c r="IPP3" s="703"/>
      <c r="IPQ3" s="703"/>
      <c r="IPR3" s="703"/>
      <c r="IPS3" s="703"/>
      <c r="IPT3" s="703"/>
      <c r="IPU3" s="703"/>
      <c r="IPV3" s="703"/>
      <c r="IPW3" s="703"/>
      <c r="IPX3" s="703"/>
      <c r="IPY3" s="703"/>
      <c r="IPZ3" s="703"/>
      <c r="IQA3" s="703"/>
      <c r="IQB3" s="703"/>
      <c r="IQC3" s="703"/>
      <c r="IQD3" s="703"/>
      <c r="IQE3" s="703"/>
      <c r="IQF3" s="703"/>
      <c r="IQG3" s="703"/>
      <c r="IQH3" s="703"/>
      <c r="IQI3" s="703"/>
      <c r="IQJ3" s="703"/>
      <c r="IQK3" s="703"/>
      <c r="IQL3" s="703"/>
      <c r="IQM3" s="703"/>
      <c r="IQN3" s="703"/>
      <c r="IQO3" s="703"/>
      <c r="IQP3" s="703"/>
      <c r="IQQ3" s="703"/>
      <c r="IQR3" s="703"/>
      <c r="IQS3" s="703"/>
      <c r="IQT3" s="703"/>
      <c r="IQU3" s="703"/>
      <c r="IQV3" s="703"/>
      <c r="IQW3" s="703"/>
      <c r="IQX3" s="703"/>
      <c r="IQY3" s="703"/>
      <c r="IQZ3" s="703"/>
      <c r="IRA3" s="703"/>
      <c r="IRB3" s="703"/>
      <c r="IRC3" s="703"/>
      <c r="IRD3" s="703"/>
      <c r="IRE3" s="703"/>
      <c r="IRF3" s="703"/>
      <c r="IRG3" s="703"/>
      <c r="IRH3" s="703"/>
      <c r="IRI3" s="703"/>
      <c r="IRJ3" s="703"/>
      <c r="IRK3" s="703"/>
      <c r="IRL3" s="703"/>
      <c r="IRM3" s="703"/>
      <c r="IRN3" s="703"/>
      <c r="IRO3" s="703"/>
      <c r="IRP3" s="703"/>
      <c r="IRQ3" s="703"/>
      <c r="IRR3" s="703"/>
      <c r="IRS3" s="703"/>
      <c r="IRT3" s="703"/>
      <c r="IRU3" s="703"/>
      <c r="IRV3" s="703"/>
      <c r="IRW3" s="703"/>
      <c r="IRX3" s="703"/>
      <c r="IRY3" s="703"/>
      <c r="IRZ3" s="703"/>
      <c r="ISA3" s="703"/>
      <c r="ISB3" s="703"/>
      <c r="ISC3" s="703"/>
      <c r="ISD3" s="703"/>
      <c r="ISE3" s="703"/>
      <c r="ISF3" s="703"/>
      <c r="ISG3" s="703"/>
      <c r="ISH3" s="703"/>
      <c r="ISI3" s="703"/>
      <c r="ISJ3" s="703"/>
      <c r="ISK3" s="703"/>
      <c r="ISL3" s="703"/>
      <c r="ISM3" s="703"/>
      <c r="ISN3" s="703"/>
      <c r="ISO3" s="703"/>
      <c r="ISP3" s="703"/>
      <c r="ISQ3" s="703"/>
      <c r="ISR3" s="703"/>
      <c r="ISS3" s="703"/>
      <c r="IST3" s="703"/>
      <c r="ISU3" s="703"/>
      <c r="ISV3" s="703"/>
      <c r="ISW3" s="703"/>
      <c r="ISX3" s="703"/>
      <c r="ISY3" s="703"/>
      <c r="ISZ3" s="703"/>
      <c r="ITA3" s="703"/>
      <c r="ITB3" s="703"/>
      <c r="ITC3" s="703"/>
      <c r="ITD3" s="703"/>
      <c r="ITE3" s="703"/>
      <c r="ITF3" s="703"/>
      <c r="ITG3" s="703"/>
      <c r="ITH3" s="703"/>
      <c r="ITI3" s="703"/>
      <c r="ITJ3" s="703"/>
      <c r="ITK3" s="703"/>
      <c r="ITL3" s="703"/>
      <c r="ITM3" s="703"/>
      <c r="ITN3" s="703"/>
      <c r="ITO3" s="703"/>
      <c r="ITP3" s="703"/>
      <c r="ITQ3" s="703"/>
      <c r="ITR3" s="703"/>
      <c r="ITS3" s="703"/>
      <c r="ITT3" s="703"/>
      <c r="ITU3" s="703"/>
      <c r="ITV3" s="703"/>
      <c r="ITW3" s="703"/>
      <c r="ITX3" s="703"/>
      <c r="ITY3" s="703"/>
      <c r="ITZ3" s="703"/>
      <c r="IUA3" s="703"/>
      <c r="IUB3" s="703"/>
      <c r="IUC3" s="703"/>
      <c r="IUD3" s="703"/>
      <c r="IUE3" s="703"/>
      <c r="IUF3" s="703"/>
      <c r="IUG3" s="703"/>
      <c r="IUH3" s="703"/>
      <c r="IUI3" s="703"/>
      <c r="IUJ3" s="703"/>
      <c r="IUK3" s="703"/>
      <c r="IUL3" s="703"/>
      <c r="IUM3" s="703"/>
      <c r="IUN3" s="703"/>
      <c r="IUO3" s="703"/>
      <c r="IUP3" s="703"/>
      <c r="IUQ3" s="703"/>
      <c r="IUR3" s="703"/>
      <c r="IUS3" s="703"/>
      <c r="IUT3" s="703"/>
      <c r="IUU3" s="703"/>
      <c r="IUV3" s="703"/>
      <c r="IUW3" s="703"/>
      <c r="IUX3" s="703"/>
      <c r="IUY3" s="703"/>
      <c r="IUZ3" s="703"/>
      <c r="IVA3" s="703"/>
      <c r="IVB3" s="703"/>
      <c r="IVC3" s="703"/>
      <c r="IVD3" s="703"/>
      <c r="IVE3" s="703"/>
      <c r="IVF3" s="703"/>
      <c r="IVG3" s="703"/>
      <c r="IVH3" s="703"/>
      <c r="IVI3" s="703"/>
      <c r="IVJ3" s="703"/>
      <c r="IVK3" s="703"/>
      <c r="IVL3" s="703"/>
      <c r="IVM3" s="703"/>
      <c r="IVN3" s="703"/>
      <c r="IVO3" s="703"/>
      <c r="IVP3" s="703"/>
      <c r="IVQ3" s="703"/>
      <c r="IVR3" s="703"/>
      <c r="IVS3" s="703"/>
      <c r="IVT3" s="703"/>
      <c r="IVU3" s="703"/>
      <c r="IVV3" s="703"/>
      <c r="IVW3" s="703"/>
      <c r="IVX3" s="703"/>
      <c r="IVY3" s="703"/>
      <c r="IVZ3" s="703"/>
      <c r="IWA3" s="703"/>
      <c r="IWB3" s="703"/>
      <c r="IWC3" s="703"/>
      <c r="IWD3" s="703"/>
      <c r="IWE3" s="703"/>
      <c r="IWF3" s="703"/>
      <c r="IWG3" s="703"/>
      <c r="IWH3" s="703"/>
      <c r="IWI3" s="703"/>
      <c r="IWJ3" s="703"/>
      <c r="IWK3" s="703"/>
      <c r="IWL3" s="703"/>
      <c r="IWM3" s="703"/>
      <c r="IWN3" s="703"/>
      <c r="IWO3" s="703"/>
      <c r="IWP3" s="703"/>
      <c r="IWQ3" s="703"/>
      <c r="IWR3" s="703"/>
      <c r="IWS3" s="703"/>
      <c r="IWT3" s="703"/>
      <c r="IWU3" s="703"/>
      <c r="IWV3" s="703"/>
      <c r="IWW3" s="703"/>
      <c r="IWX3" s="703"/>
      <c r="IWY3" s="703"/>
      <c r="IWZ3" s="703"/>
      <c r="IXA3" s="703"/>
      <c r="IXB3" s="703"/>
      <c r="IXC3" s="703"/>
      <c r="IXD3" s="703"/>
      <c r="IXE3" s="703"/>
      <c r="IXF3" s="703"/>
      <c r="IXG3" s="703"/>
      <c r="IXH3" s="703"/>
      <c r="IXI3" s="703"/>
      <c r="IXJ3" s="703"/>
      <c r="IXK3" s="703"/>
      <c r="IXL3" s="703"/>
      <c r="IXM3" s="703"/>
      <c r="IXN3" s="703"/>
      <c r="IXO3" s="703"/>
      <c r="IXP3" s="703"/>
      <c r="IXQ3" s="703"/>
      <c r="IXR3" s="703"/>
      <c r="IXS3" s="703"/>
      <c r="IXT3" s="703"/>
      <c r="IXU3" s="703"/>
      <c r="IXV3" s="703"/>
      <c r="IXW3" s="703"/>
      <c r="IXX3" s="703"/>
      <c r="IXY3" s="703"/>
      <c r="IXZ3" s="703"/>
      <c r="IYA3" s="703"/>
      <c r="IYB3" s="703"/>
      <c r="IYC3" s="703"/>
      <c r="IYD3" s="703"/>
      <c r="IYE3" s="703"/>
      <c r="IYF3" s="703"/>
      <c r="IYG3" s="703"/>
      <c r="IYH3" s="703"/>
      <c r="IYI3" s="703"/>
      <c r="IYJ3" s="703"/>
      <c r="IYK3" s="703"/>
      <c r="IYL3" s="703"/>
      <c r="IYM3" s="703"/>
      <c r="IYN3" s="703"/>
      <c r="IYO3" s="703"/>
      <c r="IYP3" s="703"/>
      <c r="IYQ3" s="703"/>
      <c r="IYR3" s="703"/>
      <c r="IYS3" s="703"/>
      <c r="IYT3" s="703"/>
      <c r="IYU3" s="703"/>
      <c r="IYV3" s="703"/>
      <c r="IYW3" s="703"/>
      <c r="IYX3" s="703"/>
      <c r="IYY3" s="703"/>
      <c r="IYZ3" s="703"/>
      <c r="IZA3" s="703"/>
      <c r="IZB3" s="703"/>
      <c r="IZC3" s="703"/>
      <c r="IZD3" s="703"/>
      <c r="IZE3" s="703"/>
      <c r="IZF3" s="703"/>
      <c r="IZG3" s="703"/>
      <c r="IZH3" s="703"/>
      <c r="IZI3" s="703"/>
      <c r="IZJ3" s="703"/>
      <c r="IZK3" s="703"/>
      <c r="IZL3" s="703"/>
      <c r="IZM3" s="703"/>
      <c r="IZN3" s="703"/>
      <c r="IZO3" s="703"/>
      <c r="IZP3" s="703"/>
      <c r="IZQ3" s="703"/>
      <c r="IZR3" s="703"/>
      <c r="IZS3" s="703"/>
      <c r="IZT3" s="703"/>
      <c r="IZU3" s="703"/>
      <c r="IZV3" s="703"/>
      <c r="IZW3" s="703"/>
      <c r="IZX3" s="703"/>
      <c r="IZY3" s="703"/>
      <c r="IZZ3" s="703"/>
      <c r="JAA3" s="703"/>
      <c r="JAB3" s="703"/>
      <c r="JAC3" s="703"/>
      <c r="JAD3" s="703"/>
      <c r="JAE3" s="703"/>
      <c r="JAF3" s="703"/>
      <c r="JAG3" s="703"/>
      <c r="JAH3" s="703"/>
      <c r="JAI3" s="703"/>
      <c r="JAJ3" s="703"/>
      <c r="JAK3" s="703"/>
      <c r="JAL3" s="703"/>
      <c r="JAM3" s="703"/>
      <c r="JAN3" s="703"/>
      <c r="JAO3" s="703"/>
      <c r="JAP3" s="703"/>
      <c r="JAQ3" s="703"/>
      <c r="JAR3" s="703"/>
      <c r="JAS3" s="703"/>
      <c r="JAT3" s="703"/>
      <c r="JAU3" s="703"/>
      <c r="JAV3" s="703"/>
      <c r="JAW3" s="703"/>
      <c r="JAX3" s="703"/>
      <c r="JAY3" s="703"/>
      <c r="JAZ3" s="703"/>
      <c r="JBA3" s="703"/>
      <c r="JBB3" s="703"/>
      <c r="JBC3" s="703"/>
      <c r="JBD3" s="703"/>
      <c r="JBE3" s="703"/>
      <c r="JBF3" s="703"/>
      <c r="JBG3" s="703"/>
      <c r="JBH3" s="703"/>
      <c r="JBI3" s="703"/>
      <c r="JBJ3" s="703"/>
      <c r="JBK3" s="703"/>
      <c r="JBL3" s="703"/>
      <c r="JBM3" s="703"/>
      <c r="JBN3" s="703"/>
      <c r="JBO3" s="703"/>
      <c r="JBP3" s="703"/>
      <c r="JBQ3" s="703"/>
      <c r="JBR3" s="703"/>
      <c r="JBS3" s="703"/>
      <c r="JBT3" s="703"/>
      <c r="JBU3" s="703"/>
      <c r="JBV3" s="703"/>
      <c r="JBW3" s="703"/>
      <c r="JBX3" s="703"/>
      <c r="JBY3" s="703"/>
      <c r="JBZ3" s="703"/>
      <c r="JCA3" s="703"/>
      <c r="JCB3" s="703"/>
      <c r="JCC3" s="703"/>
      <c r="JCD3" s="703"/>
      <c r="JCE3" s="703"/>
      <c r="JCF3" s="703"/>
      <c r="JCG3" s="703"/>
      <c r="JCH3" s="703"/>
      <c r="JCI3" s="703"/>
      <c r="JCJ3" s="703"/>
      <c r="JCK3" s="703"/>
      <c r="JCL3" s="703"/>
      <c r="JCM3" s="703"/>
      <c r="JCN3" s="703"/>
      <c r="JCO3" s="703"/>
      <c r="JCP3" s="703"/>
      <c r="JCQ3" s="703"/>
      <c r="JCR3" s="703"/>
      <c r="JCS3" s="703"/>
      <c r="JCT3" s="703"/>
      <c r="JCU3" s="703"/>
      <c r="JCV3" s="703"/>
      <c r="JCW3" s="703"/>
      <c r="JCX3" s="703"/>
      <c r="JCY3" s="703"/>
      <c r="JCZ3" s="703"/>
      <c r="JDA3" s="703"/>
      <c r="JDB3" s="703"/>
      <c r="JDC3" s="703"/>
      <c r="JDD3" s="703"/>
      <c r="JDE3" s="703"/>
      <c r="JDF3" s="703"/>
      <c r="JDG3" s="703"/>
      <c r="JDH3" s="703"/>
      <c r="JDI3" s="703"/>
      <c r="JDJ3" s="703"/>
      <c r="JDK3" s="703"/>
      <c r="JDL3" s="703"/>
      <c r="JDM3" s="703"/>
      <c r="JDN3" s="703"/>
      <c r="JDO3" s="703"/>
      <c r="JDP3" s="703"/>
      <c r="JDQ3" s="703"/>
      <c r="JDR3" s="703"/>
      <c r="JDS3" s="703"/>
      <c r="JDT3" s="703"/>
      <c r="JDU3" s="703"/>
      <c r="JDV3" s="703"/>
      <c r="JDW3" s="703"/>
      <c r="JDX3" s="703"/>
      <c r="JDY3" s="703"/>
      <c r="JDZ3" s="703"/>
      <c r="JEA3" s="703"/>
      <c r="JEB3" s="703"/>
      <c r="JEC3" s="703"/>
      <c r="JED3" s="703"/>
      <c r="JEE3" s="703"/>
      <c r="JEF3" s="703"/>
      <c r="JEG3" s="703"/>
      <c r="JEH3" s="703"/>
      <c r="JEI3" s="703"/>
      <c r="JEJ3" s="703"/>
      <c r="JEK3" s="703"/>
      <c r="JEL3" s="703"/>
      <c r="JEM3" s="703"/>
      <c r="JEN3" s="703"/>
      <c r="JEO3" s="703"/>
      <c r="JEP3" s="703"/>
      <c r="JEQ3" s="703"/>
      <c r="JER3" s="703"/>
      <c r="JES3" s="703"/>
      <c r="JET3" s="703"/>
      <c r="JEU3" s="703"/>
      <c r="JEV3" s="703"/>
      <c r="JEW3" s="703"/>
      <c r="JEX3" s="703"/>
      <c r="JEY3" s="703"/>
      <c r="JEZ3" s="703"/>
      <c r="JFA3" s="703"/>
      <c r="JFB3" s="703"/>
      <c r="JFC3" s="703"/>
      <c r="JFD3" s="703"/>
      <c r="JFE3" s="703"/>
      <c r="JFF3" s="703"/>
      <c r="JFG3" s="703"/>
      <c r="JFH3" s="703"/>
      <c r="JFI3" s="703"/>
      <c r="JFJ3" s="703"/>
      <c r="JFK3" s="703"/>
      <c r="JFL3" s="703"/>
      <c r="JFM3" s="703"/>
      <c r="JFN3" s="703"/>
      <c r="JFO3" s="703"/>
      <c r="JFP3" s="703"/>
      <c r="JFQ3" s="703"/>
      <c r="JFR3" s="703"/>
      <c r="JFS3" s="703"/>
      <c r="JFT3" s="703"/>
      <c r="JFU3" s="703"/>
      <c r="JFV3" s="703"/>
      <c r="JFW3" s="703"/>
      <c r="JFX3" s="703"/>
      <c r="JFY3" s="703"/>
      <c r="JFZ3" s="703"/>
      <c r="JGA3" s="703"/>
      <c r="JGB3" s="703"/>
      <c r="JGC3" s="703"/>
      <c r="JGD3" s="703"/>
      <c r="JGE3" s="703"/>
      <c r="JGF3" s="703"/>
      <c r="JGG3" s="703"/>
      <c r="JGH3" s="703"/>
      <c r="JGI3" s="703"/>
      <c r="JGJ3" s="703"/>
      <c r="JGK3" s="703"/>
      <c r="JGL3" s="703"/>
      <c r="JGM3" s="703"/>
      <c r="JGN3" s="703"/>
      <c r="JGO3" s="703"/>
      <c r="JGP3" s="703"/>
      <c r="JGQ3" s="703"/>
      <c r="JGR3" s="703"/>
      <c r="JGS3" s="703"/>
      <c r="JGT3" s="703"/>
      <c r="JGU3" s="703"/>
      <c r="JGV3" s="703"/>
      <c r="JGW3" s="703"/>
      <c r="JGX3" s="703"/>
      <c r="JGY3" s="703"/>
      <c r="JGZ3" s="703"/>
      <c r="JHA3" s="703"/>
      <c r="JHB3" s="703"/>
      <c r="JHC3" s="703"/>
      <c r="JHD3" s="703"/>
      <c r="JHE3" s="703"/>
      <c r="JHF3" s="703"/>
      <c r="JHG3" s="703"/>
      <c r="JHH3" s="703"/>
      <c r="JHI3" s="703"/>
      <c r="JHJ3" s="703"/>
      <c r="JHK3" s="703"/>
      <c r="JHL3" s="703"/>
      <c r="JHM3" s="703"/>
      <c r="JHN3" s="703"/>
      <c r="JHO3" s="703"/>
      <c r="JHP3" s="703"/>
      <c r="JHQ3" s="703"/>
      <c r="JHR3" s="703"/>
      <c r="JHS3" s="703"/>
      <c r="JHT3" s="703"/>
      <c r="JHU3" s="703"/>
      <c r="JHV3" s="703"/>
      <c r="JHW3" s="703"/>
      <c r="JHX3" s="703"/>
      <c r="JHY3" s="703"/>
      <c r="JHZ3" s="703"/>
      <c r="JIA3" s="703"/>
      <c r="JIB3" s="703"/>
      <c r="JIC3" s="703"/>
      <c r="JID3" s="703"/>
      <c r="JIE3" s="703"/>
      <c r="JIF3" s="703"/>
      <c r="JIG3" s="703"/>
      <c r="JIH3" s="703"/>
      <c r="JII3" s="703"/>
      <c r="JIJ3" s="703"/>
      <c r="JIK3" s="703"/>
      <c r="JIL3" s="703"/>
      <c r="JIM3" s="703"/>
      <c r="JIN3" s="703"/>
      <c r="JIO3" s="703"/>
      <c r="JIP3" s="703"/>
      <c r="JIQ3" s="703"/>
      <c r="JIR3" s="703"/>
      <c r="JIS3" s="703"/>
      <c r="JIT3" s="703"/>
      <c r="JIU3" s="703"/>
      <c r="JIV3" s="703"/>
      <c r="JIW3" s="703"/>
      <c r="JIX3" s="703"/>
      <c r="JIY3" s="703"/>
      <c r="JIZ3" s="703"/>
      <c r="JJA3" s="703"/>
      <c r="JJB3" s="703"/>
      <c r="JJC3" s="703"/>
      <c r="JJD3" s="703"/>
      <c r="JJE3" s="703"/>
      <c r="JJF3" s="703"/>
      <c r="JJG3" s="703"/>
      <c r="JJH3" s="703"/>
      <c r="JJI3" s="703"/>
      <c r="JJJ3" s="703"/>
      <c r="JJK3" s="703"/>
      <c r="JJL3" s="703"/>
      <c r="JJM3" s="703"/>
      <c r="JJN3" s="703"/>
      <c r="JJO3" s="703"/>
      <c r="JJP3" s="703"/>
      <c r="JJQ3" s="703"/>
      <c r="JJR3" s="703"/>
      <c r="JJS3" s="703"/>
      <c r="JJT3" s="703"/>
      <c r="JJU3" s="703"/>
      <c r="JJV3" s="703"/>
      <c r="JJW3" s="703"/>
      <c r="JJX3" s="703"/>
      <c r="JJY3" s="703"/>
      <c r="JJZ3" s="703"/>
      <c r="JKA3" s="703"/>
      <c r="JKB3" s="703"/>
      <c r="JKC3" s="703"/>
      <c r="JKD3" s="703"/>
      <c r="JKE3" s="703"/>
      <c r="JKF3" s="703"/>
      <c r="JKG3" s="703"/>
      <c r="JKH3" s="703"/>
      <c r="JKI3" s="703"/>
      <c r="JKJ3" s="703"/>
      <c r="JKK3" s="703"/>
      <c r="JKL3" s="703"/>
      <c r="JKM3" s="703"/>
      <c r="JKN3" s="703"/>
      <c r="JKO3" s="703"/>
      <c r="JKP3" s="703"/>
      <c r="JKQ3" s="703"/>
      <c r="JKR3" s="703"/>
      <c r="JKS3" s="703"/>
      <c r="JKT3" s="703"/>
      <c r="JKU3" s="703"/>
      <c r="JKV3" s="703"/>
      <c r="JKW3" s="703"/>
      <c r="JKX3" s="703"/>
      <c r="JKY3" s="703"/>
      <c r="JKZ3" s="703"/>
      <c r="JLA3" s="703"/>
      <c r="JLB3" s="703"/>
      <c r="JLC3" s="703"/>
      <c r="JLD3" s="703"/>
      <c r="JLE3" s="703"/>
      <c r="JLF3" s="703"/>
      <c r="JLG3" s="703"/>
      <c r="JLH3" s="703"/>
      <c r="JLI3" s="703"/>
      <c r="JLJ3" s="703"/>
      <c r="JLK3" s="703"/>
      <c r="JLL3" s="703"/>
      <c r="JLM3" s="703"/>
      <c r="JLN3" s="703"/>
      <c r="JLO3" s="703"/>
      <c r="JLP3" s="703"/>
      <c r="JLQ3" s="703"/>
      <c r="JLR3" s="703"/>
      <c r="JLS3" s="703"/>
      <c r="JLT3" s="703"/>
      <c r="JLU3" s="703"/>
      <c r="JLV3" s="703"/>
      <c r="JLW3" s="703"/>
      <c r="JLX3" s="703"/>
      <c r="JLY3" s="703"/>
      <c r="JLZ3" s="703"/>
      <c r="JMA3" s="703"/>
      <c r="JMB3" s="703"/>
      <c r="JMC3" s="703"/>
      <c r="JMD3" s="703"/>
      <c r="JME3" s="703"/>
      <c r="JMF3" s="703"/>
      <c r="JMG3" s="703"/>
      <c r="JMH3" s="703"/>
      <c r="JMI3" s="703"/>
      <c r="JMJ3" s="703"/>
      <c r="JMK3" s="703"/>
      <c r="JML3" s="703"/>
      <c r="JMM3" s="703"/>
      <c r="JMN3" s="703"/>
      <c r="JMO3" s="703"/>
      <c r="JMP3" s="703"/>
      <c r="JMQ3" s="703"/>
      <c r="JMR3" s="703"/>
      <c r="JMS3" s="703"/>
      <c r="JMT3" s="703"/>
      <c r="JMU3" s="703"/>
      <c r="JMV3" s="703"/>
      <c r="JMW3" s="703"/>
      <c r="JMX3" s="703"/>
      <c r="JMY3" s="703"/>
      <c r="JMZ3" s="703"/>
      <c r="JNA3" s="703"/>
      <c r="JNB3" s="703"/>
      <c r="JNC3" s="703"/>
      <c r="JND3" s="703"/>
      <c r="JNE3" s="703"/>
      <c r="JNF3" s="703"/>
      <c r="JNG3" s="703"/>
      <c r="JNH3" s="703"/>
      <c r="JNI3" s="703"/>
      <c r="JNJ3" s="703"/>
      <c r="JNK3" s="703"/>
      <c r="JNL3" s="703"/>
      <c r="JNM3" s="703"/>
      <c r="JNN3" s="703"/>
      <c r="JNO3" s="703"/>
      <c r="JNP3" s="703"/>
      <c r="JNQ3" s="703"/>
      <c r="JNR3" s="703"/>
      <c r="JNS3" s="703"/>
      <c r="JNT3" s="703"/>
      <c r="JNU3" s="703"/>
      <c r="JNV3" s="703"/>
      <c r="JNW3" s="703"/>
      <c r="JNX3" s="703"/>
      <c r="JNY3" s="703"/>
      <c r="JNZ3" s="703"/>
      <c r="JOA3" s="703"/>
      <c r="JOB3" s="703"/>
      <c r="JOC3" s="703"/>
      <c r="JOD3" s="703"/>
      <c r="JOE3" s="703"/>
      <c r="JOF3" s="703"/>
      <c r="JOG3" s="703"/>
      <c r="JOH3" s="703"/>
      <c r="JOI3" s="703"/>
      <c r="JOJ3" s="703"/>
      <c r="JOK3" s="703"/>
      <c r="JOL3" s="703"/>
      <c r="JOM3" s="703"/>
      <c r="JON3" s="703"/>
      <c r="JOO3" s="703"/>
      <c r="JOP3" s="703"/>
      <c r="JOQ3" s="703"/>
      <c r="JOR3" s="703"/>
      <c r="JOS3" s="703"/>
      <c r="JOT3" s="703"/>
      <c r="JOU3" s="703"/>
      <c r="JOV3" s="703"/>
      <c r="JOW3" s="703"/>
      <c r="JOX3" s="703"/>
      <c r="JOY3" s="703"/>
      <c r="JOZ3" s="703"/>
      <c r="JPA3" s="703"/>
      <c r="JPB3" s="703"/>
      <c r="JPC3" s="703"/>
      <c r="JPD3" s="703"/>
      <c r="JPE3" s="703"/>
      <c r="JPF3" s="703"/>
      <c r="JPG3" s="703"/>
      <c r="JPH3" s="703"/>
      <c r="JPI3" s="703"/>
      <c r="JPJ3" s="703"/>
      <c r="JPK3" s="703"/>
      <c r="JPL3" s="703"/>
      <c r="JPM3" s="703"/>
      <c r="JPN3" s="703"/>
      <c r="JPO3" s="703"/>
      <c r="JPP3" s="703"/>
      <c r="JPQ3" s="703"/>
      <c r="JPR3" s="703"/>
      <c r="JPS3" s="703"/>
      <c r="JPT3" s="703"/>
      <c r="JPU3" s="703"/>
      <c r="JPV3" s="703"/>
      <c r="JPW3" s="703"/>
      <c r="JPX3" s="703"/>
      <c r="JPY3" s="703"/>
      <c r="JPZ3" s="703"/>
      <c r="JQA3" s="703"/>
      <c r="JQB3" s="703"/>
      <c r="JQC3" s="703"/>
      <c r="JQD3" s="703"/>
      <c r="JQE3" s="703"/>
      <c r="JQF3" s="703"/>
      <c r="JQG3" s="703"/>
      <c r="JQH3" s="703"/>
      <c r="JQI3" s="703"/>
      <c r="JQJ3" s="703"/>
      <c r="JQK3" s="703"/>
      <c r="JQL3" s="703"/>
      <c r="JQM3" s="703"/>
      <c r="JQN3" s="703"/>
      <c r="JQO3" s="703"/>
      <c r="JQP3" s="703"/>
      <c r="JQQ3" s="703"/>
      <c r="JQR3" s="703"/>
      <c r="JQS3" s="703"/>
      <c r="JQT3" s="703"/>
      <c r="JQU3" s="703"/>
      <c r="JQV3" s="703"/>
      <c r="JQW3" s="703"/>
      <c r="JQX3" s="703"/>
      <c r="JQY3" s="703"/>
      <c r="JQZ3" s="703"/>
      <c r="JRA3" s="703"/>
      <c r="JRB3" s="703"/>
      <c r="JRC3" s="703"/>
      <c r="JRD3" s="703"/>
      <c r="JRE3" s="703"/>
      <c r="JRF3" s="703"/>
      <c r="JRG3" s="703"/>
      <c r="JRH3" s="703"/>
      <c r="JRI3" s="703"/>
      <c r="JRJ3" s="703"/>
      <c r="JRK3" s="703"/>
      <c r="JRL3" s="703"/>
      <c r="JRM3" s="703"/>
      <c r="JRN3" s="703"/>
      <c r="JRO3" s="703"/>
      <c r="JRP3" s="703"/>
      <c r="JRQ3" s="703"/>
      <c r="JRR3" s="703"/>
      <c r="JRS3" s="703"/>
      <c r="JRT3" s="703"/>
      <c r="JRU3" s="703"/>
      <c r="JRV3" s="703"/>
      <c r="JRW3" s="703"/>
      <c r="JRX3" s="703"/>
      <c r="JRY3" s="703"/>
      <c r="JRZ3" s="703"/>
      <c r="JSA3" s="703"/>
      <c r="JSB3" s="703"/>
      <c r="JSC3" s="703"/>
      <c r="JSD3" s="703"/>
      <c r="JSE3" s="703"/>
      <c r="JSF3" s="703"/>
      <c r="JSG3" s="703"/>
      <c r="JSH3" s="703"/>
      <c r="JSI3" s="703"/>
      <c r="JSJ3" s="703"/>
      <c r="JSK3" s="703"/>
      <c r="JSL3" s="703"/>
      <c r="JSM3" s="703"/>
      <c r="JSN3" s="703"/>
      <c r="JSO3" s="703"/>
      <c r="JSP3" s="703"/>
      <c r="JSQ3" s="703"/>
      <c r="JSR3" s="703"/>
      <c r="JSS3" s="703"/>
      <c r="JST3" s="703"/>
      <c r="JSU3" s="703"/>
      <c r="JSV3" s="703"/>
      <c r="JSW3" s="703"/>
      <c r="JSX3" s="703"/>
      <c r="JSY3" s="703"/>
      <c r="JSZ3" s="703"/>
      <c r="JTA3" s="703"/>
      <c r="JTB3" s="703"/>
      <c r="JTC3" s="703"/>
      <c r="JTD3" s="703"/>
      <c r="JTE3" s="703"/>
      <c r="JTF3" s="703"/>
      <c r="JTG3" s="703"/>
      <c r="JTH3" s="703"/>
      <c r="JTI3" s="703"/>
      <c r="JTJ3" s="703"/>
      <c r="JTK3" s="703"/>
      <c r="JTL3" s="703"/>
      <c r="JTM3" s="703"/>
      <c r="JTN3" s="703"/>
      <c r="JTO3" s="703"/>
      <c r="JTP3" s="703"/>
      <c r="JTQ3" s="703"/>
      <c r="JTR3" s="703"/>
      <c r="JTS3" s="703"/>
      <c r="JTT3" s="703"/>
      <c r="JTU3" s="703"/>
      <c r="JTV3" s="703"/>
      <c r="JTW3" s="703"/>
      <c r="JTX3" s="703"/>
      <c r="JTY3" s="703"/>
      <c r="JTZ3" s="703"/>
      <c r="JUA3" s="703"/>
      <c r="JUB3" s="703"/>
      <c r="JUC3" s="703"/>
      <c r="JUD3" s="703"/>
      <c r="JUE3" s="703"/>
      <c r="JUF3" s="703"/>
      <c r="JUG3" s="703"/>
      <c r="JUH3" s="703"/>
      <c r="JUI3" s="703"/>
      <c r="JUJ3" s="703"/>
      <c r="JUK3" s="703"/>
      <c r="JUL3" s="703"/>
      <c r="JUM3" s="703"/>
      <c r="JUN3" s="703"/>
      <c r="JUO3" s="703"/>
      <c r="JUP3" s="703"/>
      <c r="JUQ3" s="703"/>
      <c r="JUR3" s="703"/>
      <c r="JUS3" s="703"/>
      <c r="JUT3" s="703"/>
      <c r="JUU3" s="703"/>
      <c r="JUV3" s="703"/>
      <c r="JUW3" s="703"/>
      <c r="JUX3" s="703"/>
      <c r="JUY3" s="703"/>
      <c r="JUZ3" s="703"/>
      <c r="JVA3" s="703"/>
      <c r="JVB3" s="703"/>
      <c r="JVC3" s="703"/>
      <c r="JVD3" s="703"/>
      <c r="JVE3" s="703"/>
      <c r="JVF3" s="703"/>
      <c r="JVG3" s="703"/>
      <c r="JVH3" s="703"/>
      <c r="JVI3" s="703"/>
      <c r="JVJ3" s="703"/>
      <c r="JVK3" s="703"/>
      <c r="JVL3" s="703"/>
      <c r="JVM3" s="703"/>
      <c r="JVN3" s="703"/>
      <c r="JVO3" s="703"/>
      <c r="JVP3" s="703"/>
      <c r="JVQ3" s="703"/>
      <c r="JVR3" s="703"/>
      <c r="JVS3" s="703"/>
      <c r="JVT3" s="703"/>
      <c r="JVU3" s="703"/>
      <c r="JVV3" s="703"/>
      <c r="JVW3" s="703"/>
      <c r="JVX3" s="703"/>
      <c r="JVY3" s="703"/>
      <c r="JVZ3" s="703"/>
      <c r="JWA3" s="703"/>
      <c r="JWB3" s="703"/>
      <c r="JWC3" s="703"/>
      <c r="JWD3" s="703"/>
      <c r="JWE3" s="703"/>
      <c r="JWF3" s="703"/>
      <c r="JWG3" s="703"/>
      <c r="JWH3" s="703"/>
      <c r="JWI3" s="703"/>
      <c r="JWJ3" s="703"/>
      <c r="JWK3" s="703"/>
      <c r="JWL3" s="703"/>
      <c r="JWM3" s="703"/>
      <c r="JWN3" s="703"/>
      <c r="JWO3" s="703"/>
      <c r="JWP3" s="703"/>
      <c r="JWQ3" s="703"/>
      <c r="JWR3" s="703"/>
      <c r="JWS3" s="703"/>
      <c r="JWT3" s="703"/>
      <c r="JWU3" s="703"/>
      <c r="JWV3" s="703"/>
      <c r="JWW3" s="703"/>
      <c r="JWX3" s="703"/>
      <c r="JWY3" s="703"/>
      <c r="JWZ3" s="703"/>
      <c r="JXA3" s="703"/>
      <c r="JXB3" s="703"/>
      <c r="JXC3" s="703"/>
      <c r="JXD3" s="703"/>
      <c r="JXE3" s="703"/>
      <c r="JXF3" s="703"/>
      <c r="JXG3" s="703"/>
      <c r="JXH3" s="703"/>
      <c r="JXI3" s="703"/>
      <c r="JXJ3" s="703"/>
      <c r="JXK3" s="703"/>
      <c r="JXL3" s="703"/>
      <c r="JXM3" s="703"/>
      <c r="JXN3" s="703"/>
      <c r="JXO3" s="703"/>
      <c r="JXP3" s="703"/>
      <c r="JXQ3" s="703"/>
      <c r="JXR3" s="703"/>
      <c r="JXS3" s="703"/>
      <c r="JXT3" s="703"/>
      <c r="JXU3" s="703"/>
      <c r="JXV3" s="703"/>
      <c r="JXW3" s="703"/>
      <c r="JXX3" s="703"/>
      <c r="JXY3" s="703"/>
      <c r="JXZ3" s="703"/>
      <c r="JYA3" s="703"/>
      <c r="JYB3" s="703"/>
      <c r="JYC3" s="703"/>
      <c r="JYD3" s="703"/>
      <c r="JYE3" s="703"/>
      <c r="JYF3" s="703"/>
      <c r="JYG3" s="703"/>
      <c r="JYH3" s="703"/>
      <c r="JYI3" s="703"/>
      <c r="JYJ3" s="703"/>
      <c r="JYK3" s="703"/>
      <c r="JYL3" s="703"/>
      <c r="JYM3" s="703"/>
      <c r="JYN3" s="703"/>
      <c r="JYO3" s="703"/>
      <c r="JYP3" s="703"/>
      <c r="JYQ3" s="703"/>
      <c r="JYR3" s="703"/>
      <c r="JYS3" s="703"/>
      <c r="JYT3" s="703"/>
      <c r="JYU3" s="703"/>
      <c r="JYV3" s="703"/>
      <c r="JYW3" s="703"/>
      <c r="JYX3" s="703"/>
      <c r="JYY3" s="703"/>
      <c r="JYZ3" s="703"/>
      <c r="JZA3" s="703"/>
      <c r="JZB3" s="703"/>
      <c r="JZC3" s="703"/>
      <c r="JZD3" s="703"/>
      <c r="JZE3" s="703"/>
      <c r="JZF3" s="703"/>
      <c r="JZG3" s="703"/>
      <c r="JZH3" s="703"/>
      <c r="JZI3" s="703"/>
      <c r="JZJ3" s="703"/>
      <c r="JZK3" s="703"/>
      <c r="JZL3" s="703"/>
      <c r="JZM3" s="703"/>
      <c r="JZN3" s="703"/>
      <c r="JZO3" s="703"/>
      <c r="JZP3" s="703"/>
      <c r="JZQ3" s="703"/>
      <c r="JZR3" s="703"/>
      <c r="JZS3" s="703"/>
      <c r="JZT3" s="703"/>
      <c r="JZU3" s="703"/>
      <c r="JZV3" s="703"/>
      <c r="JZW3" s="703"/>
      <c r="JZX3" s="703"/>
      <c r="JZY3" s="703"/>
      <c r="JZZ3" s="703"/>
      <c r="KAA3" s="703"/>
      <c r="KAB3" s="703"/>
      <c r="KAC3" s="703"/>
      <c r="KAD3" s="703"/>
      <c r="KAE3" s="703"/>
      <c r="KAF3" s="703"/>
      <c r="KAG3" s="703"/>
      <c r="KAH3" s="703"/>
      <c r="KAI3" s="703"/>
      <c r="KAJ3" s="703"/>
      <c r="KAK3" s="703"/>
      <c r="KAL3" s="703"/>
      <c r="KAM3" s="703"/>
      <c r="KAN3" s="703"/>
      <c r="KAO3" s="703"/>
      <c r="KAP3" s="703"/>
      <c r="KAQ3" s="703"/>
      <c r="KAR3" s="703"/>
      <c r="KAS3" s="703"/>
      <c r="KAT3" s="703"/>
      <c r="KAU3" s="703"/>
      <c r="KAV3" s="703"/>
      <c r="KAW3" s="703"/>
      <c r="KAX3" s="703"/>
      <c r="KAY3" s="703"/>
      <c r="KAZ3" s="703"/>
      <c r="KBA3" s="703"/>
      <c r="KBB3" s="703"/>
      <c r="KBC3" s="703"/>
      <c r="KBD3" s="703"/>
      <c r="KBE3" s="703"/>
      <c r="KBF3" s="703"/>
      <c r="KBG3" s="703"/>
      <c r="KBH3" s="703"/>
      <c r="KBI3" s="703"/>
      <c r="KBJ3" s="703"/>
      <c r="KBK3" s="703"/>
      <c r="KBL3" s="703"/>
      <c r="KBM3" s="703"/>
      <c r="KBN3" s="703"/>
      <c r="KBO3" s="703"/>
      <c r="KBP3" s="703"/>
      <c r="KBQ3" s="703"/>
      <c r="KBR3" s="703"/>
      <c r="KBS3" s="703"/>
      <c r="KBT3" s="703"/>
      <c r="KBU3" s="703"/>
      <c r="KBV3" s="703"/>
      <c r="KBW3" s="703"/>
      <c r="KBX3" s="703"/>
      <c r="KBY3" s="703"/>
      <c r="KBZ3" s="703"/>
      <c r="KCA3" s="703"/>
      <c r="KCB3" s="703"/>
      <c r="KCC3" s="703"/>
      <c r="KCD3" s="703"/>
      <c r="KCE3" s="703"/>
      <c r="KCF3" s="703"/>
      <c r="KCG3" s="703"/>
      <c r="KCH3" s="703"/>
      <c r="KCI3" s="703"/>
      <c r="KCJ3" s="703"/>
      <c r="KCK3" s="703"/>
      <c r="KCL3" s="703"/>
      <c r="KCM3" s="703"/>
      <c r="KCN3" s="703"/>
      <c r="KCO3" s="703"/>
      <c r="KCP3" s="703"/>
      <c r="KCQ3" s="703"/>
      <c r="KCR3" s="703"/>
      <c r="KCS3" s="703"/>
      <c r="KCT3" s="703"/>
      <c r="KCU3" s="703"/>
      <c r="KCV3" s="703"/>
      <c r="KCW3" s="703"/>
      <c r="KCX3" s="703"/>
      <c r="KCY3" s="703"/>
      <c r="KCZ3" s="703"/>
      <c r="KDA3" s="703"/>
      <c r="KDB3" s="703"/>
      <c r="KDC3" s="703"/>
      <c r="KDD3" s="703"/>
      <c r="KDE3" s="703"/>
      <c r="KDF3" s="703"/>
      <c r="KDG3" s="703"/>
      <c r="KDH3" s="703"/>
      <c r="KDI3" s="703"/>
      <c r="KDJ3" s="703"/>
      <c r="KDK3" s="703"/>
      <c r="KDL3" s="703"/>
      <c r="KDM3" s="703"/>
      <c r="KDN3" s="703"/>
      <c r="KDO3" s="703"/>
      <c r="KDP3" s="703"/>
      <c r="KDQ3" s="703"/>
      <c r="KDR3" s="703"/>
      <c r="KDS3" s="703"/>
      <c r="KDT3" s="703"/>
      <c r="KDU3" s="703"/>
      <c r="KDV3" s="703"/>
      <c r="KDW3" s="703"/>
      <c r="KDX3" s="703"/>
      <c r="KDY3" s="703"/>
      <c r="KDZ3" s="703"/>
      <c r="KEA3" s="703"/>
      <c r="KEB3" s="703"/>
      <c r="KEC3" s="703"/>
      <c r="KED3" s="703"/>
      <c r="KEE3" s="703"/>
      <c r="KEF3" s="703"/>
      <c r="KEG3" s="703"/>
      <c r="KEH3" s="703"/>
      <c r="KEI3" s="703"/>
      <c r="KEJ3" s="703"/>
      <c r="KEK3" s="703"/>
      <c r="KEL3" s="703"/>
      <c r="KEM3" s="703"/>
      <c r="KEN3" s="703"/>
      <c r="KEO3" s="703"/>
      <c r="KEP3" s="703"/>
      <c r="KEQ3" s="703"/>
      <c r="KER3" s="703"/>
      <c r="KES3" s="703"/>
      <c r="KET3" s="703"/>
      <c r="KEU3" s="703"/>
      <c r="KEV3" s="703"/>
      <c r="KEW3" s="703"/>
      <c r="KEX3" s="703"/>
      <c r="KEY3" s="703"/>
      <c r="KEZ3" s="703"/>
      <c r="KFA3" s="703"/>
      <c r="KFB3" s="703"/>
      <c r="KFC3" s="703"/>
      <c r="KFD3" s="703"/>
      <c r="KFE3" s="703"/>
      <c r="KFF3" s="703"/>
      <c r="KFG3" s="703"/>
      <c r="KFH3" s="703"/>
      <c r="KFI3" s="703"/>
      <c r="KFJ3" s="703"/>
      <c r="KFK3" s="703"/>
      <c r="KFL3" s="703"/>
      <c r="KFM3" s="703"/>
      <c r="KFN3" s="703"/>
      <c r="KFO3" s="703"/>
      <c r="KFP3" s="703"/>
      <c r="KFQ3" s="703"/>
      <c r="KFR3" s="703"/>
      <c r="KFS3" s="703"/>
      <c r="KFT3" s="703"/>
      <c r="KFU3" s="703"/>
      <c r="KFV3" s="703"/>
      <c r="KFW3" s="703"/>
      <c r="KFX3" s="703"/>
      <c r="KFY3" s="703"/>
      <c r="KFZ3" s="703"/>
      <c r="KGA3" s="703"/>
      <c r="KGB3" s="703"/>
      <c r="KGC3" s="703"/>
      <c r="KGD3" s="703"/>
      <c r="KGE3" s="703"/>
      <c r="KGF3" s="703"/>
      <c r="KGG3" s="703"/>
      <c r="KGH3" s="703"/>
      <c r="KGI3" s="703"/>
      <c r="KGJ3" s="703"/>
      <c r="KGK3" s="703"/>
      <c r="KGL3" s="703"/>
      <c r="KGM3" s="703"/>
      <c r="KGN3" s="703"/>
      <c r="KGO3" s="703"/>
      <c r="KGP3" s="703"/>
      <c r="KGQ3" s="703"/>
      <c r="KGR3" s="703"/>
      <c r="KGS3" s="703"/>
      <c r="KGT3" s="703"/>
      <c r="KGU3" s="703"/>
      <c r="KGV3" s="703"/>
      <c r="KGW3" s="703"/>
      <c r="KGX3" s="703"/>
      <c r="KGY3" s="703"/>
      <c r="KGZ3" s="703"/>
      <c r="KHA3" s="703"/>
      <c r="KHB3" s="703"/>
      <c r="KHC3" s="703"/>
      <c r="KHD3" s="703"/>
      <c r="KHE3" s="703"/>
      <c r="KHF3" s="703"/>
      <c r="KHG3" s="703"/>
      <c r="KHH3" s="703"/>
      <c r="KHI3" s="703"/>
      <c r="KHJ3" s="703"/>
      <c r="KHK3" s="703"/>
      <c r="KHL3" s="703"/>
      <c r="KHM3" s="703"/>
      <c r="KHN3" s="703"/>
      <c r="KHO3" s="703"/>
      <c r="KHP3" s="703"/>
      <c r="KHQ3" s="703"/>
      <c r="KHR3" s="703"/>
      <c r="KHS3" s="703"/>
      <c r="KHT3" s="703"/>
      <c r="KHU3" s="703"/>
      <c r="KHV3" s="703"/>
      <c r="KHW3" s="703"/>
      <c r="KHX3" s="703"/>
      <c r="KHY3" s="703"/>
      <c r="KHZ3" s="703"/>
      <c r="KIA3" s="703"/>
      <c r="KIB3" s="703"/>
      <c r="KIC3" s="703"/>
      <c r="KID3" s="703"/>
      <c r="KIE3" s="703"/>
      <c r="KIF3" s="703"/>
      <c r="KIG3" s="703"/>
      <c r="KIH3" s="703"/>
      <c r="KII3" s="703"/>
      <c r="KIJ3" s="703"/>
      <c r="KIK3" s="703"/>
      <c r="KIL3" s="703"/>
      <c r="KIM3" s="703"/>
      <c r="KIN3" s="703"/>
      <c r="KIO3" s="703"/>
      <c r="KIP3" s="703"/>
      <c r="KIQ3" s="703"/>
      <c r="KIR3" s="703"/>
      <c r="KIS3" s="703"/>
      <c r="KIT3" s="703"/>
      <c r="KIU3" s="703"/>
      <c r="KIV3" s="703"/>
      <c r="KIW3" s="703"/>
      <c r="KIX3" s="703"/>
      <c r="KIY3" s="703"/>
      <c r="KIZ3" s="703"/>
      <c r="KJA3" s="703"/>
      <c r="KJB3" s="703"/>
      <c r="KJC3" s="703"/>
      <c r="KJD3" s="703"/>
      <c r="KJE3" s="703"/>
      <c r="KJF3" s="703"/>
      <c r="KJG3" s="703"/>
      <c r="KJH3" s="703"/>
      <c r="KJI3" s="703"/>
      <c r="KJJ3" s="703"/>
      <c r="KJK3" s="703"/>
      <c r="KJL3" s="703"/>
      <c r="KJM3" s="703"/>
      <c r="KJN3" s="703"/>
      <c r="KJO3" s="703"/>
      <c r="KJP3" s="703"/>
      <c r="KJQ3" s="703"/>
      <c r="KJR3" s="703"/>
      <c r="KJS3" s="703"/>
      <c r="KJT3" s="703"/>
      <c r="KJU3" s="703"/>
      <c r="KJV3" s="703"/>
      <c r="KJW3" s="703"/>
      <c r="KJX3" s="703"/>
      <c r="KJY3" s="703"/>
      <c r="KJZ3" s="703"/>
      <c r="KKA3" s="703"/>
      <c r="KKB3" s="703"/>
      <c r="KKC3" s="703"/>
      <c r="KKD3" s="703"/>
      <c r="KKE3" s="703"/>
      <c r="KKF3" s="703"/>
      <c r="KKG3" s="703"/>
      <c r="KKH3" s="703"/>
      <c r="KKI3" s="703"/>
      <c r="KKJ3" s="703"/>
      <c r="KKK3" s="703"/>
      <c r="KKL3" s="703"/>
      <c r="KKM3" s="703"/>
      <c r="KKN3" s="703"/>
      <c r="KKO3" s="703"/>
      <c r="KKP3" s="703"/>
      <c r="KKQ3" s="703"/>
      <c r="KKR3" s="703"/>
      <c r="KKS3" s="703"/>
      <c r="KKT3" s="703"/>
      <c r="KKU3" s="703"/>
      <c r="KKV3" s="703"/>
      <c r="KKW3" s="703"/>
      <c r="KKX3" s="703"/>
      <c r="KKY3" s="703"/>
      <c r="KKZ3" s="703"/>
      <c r="KLA3" s="703"/>
      <c r="KLB3" s="703"/>
      <c r="KLC3" s="703"/>
      <c r="KLD3" s="703"/>
      <c r="KLE3" s="703"/>
      <c r="KLF3" s="703"/>
      <c r="KLG3" s="703"/>
      <c r="KLH3" s="703"/>
      <c r="KLI3" s="703"/>
      <c r="KLJ3" s="703"/>
      <c r="KLK3" s="703"/>
      <c r="KLL3" s="703"/>
      <c r="KLM3" s="703"/>
      <c r="KLN3" s="703"/>
      <c r="KLO3" s="703"/>
      <c r="KLP3" s="703"/>
      <c r="KLQ3" s="703"/>
      <c r="KLR3" s="703"/>
      <c r="KLS3" s="703"/>
      <c r="KLT3" s="703"/>
      <c r="KLU3" s="703"/>
      <c r="KLV3" s="703"/>
      <c r="KLW3" s="703"/>
      <c r="KLX3" s="703"/>
      <c r="KLY3" s="703"/>
      <c r="KLZ3" s="703"/>
      <c r="KMA3" s="703"/>
      <c r="KMB3" s="703"/>
      <c r="KMC3" s="703"/>
      <c r="KMD3" s="703"/>
      <c r="KME3" s="703"/>
      <c r="KMF3" s="703"/>
      <c r="KMG3" s="703"/>
      <c r="KMH3" s="703"/>
      <c r="KMI3" s="703"/>
      <c r="KMJ3" s="703"/>
      <c r="KMK3" s="703"/>
      <c r="KML3" s="703"/>
      <c r="KMM3" s="703"/>
      <c r="KMN3" s="703"/>
      <c r="KMO3" s="703"/>
      <c r="KMP3" s="703"/>
      <c r="KMQ3" s="703"/>
      <c r="KMR3" s="703"/>
      <c r="KMS3" s="703"/>
      <c r="KMT3" s="703"/>
      <c r="KMU3" s="703"/>
      <c r="KMV3" s="703"/>
      <c r="KMW3" s="703"/>
      <c r="KMX3" s="703"/>
      <c r="KMY3" s="703"/>
      <c r="KMZ3" s="703"/>
      <c r="KNA3" s="703"/>
      <c r="KNB3" s="703"/>
      <c r="KNC3" s="703"/>
      <c r="KND3" s="703"/>
      <c r="KNE3" s="703"/>
      <c r="KNF3" s="703"/>
      <c r="KNG3" s="703"/>
      <c r="KNH3" s="703"/>
      <c r="KNI3" s="703"/>
      <c r="KNJ3" s="703"/>
      <c r="KNK3" s="703"/>
      <c r="KNL3" s="703"/>
      <c r="KNM3" s="703"/>
      <c r="KNN3" s="703"/>
      <c r="KNO3" s="703"/>
      <c r="KNP3" s="703"/>
      <c r="KNQ3" s="703"/>
      <c r="KNR3" s="703"/>
      <c r="KNS3" s="703"/>
      <c r="KNT3" s="703"/>
      <c r="KNU3" s="703"/>
      <c r="KNV3" s="703"/>
      <c r="KNW3" s="703"/>
      <c r="KNX3" s="703"/>
      <c r="KNY3" s="703"/>
      <c r="KNZ3" s="703"/>
      <c r="KOA3" s="703"/>
      <c r="KOB3" s="703"/>
      <c r="KOC3" s="703"/>
      <c r="KOD3" s="703"/>
      <c r="KOE3" s="703"/>
      <c r="KOF3" s="703"/>
      <c r="KOG3" s="703"/>
      <c r="KOH3" s="703"/>
      <c r="KOI3" s="703"/>
      <c r="KOJ3" s="703"/>
      <c r="KOK3" s="703"/>
      <c r="KOL3" s="703"/>
      <c r="KOM3" s="703"/>
      <c r="KON3" s="703"/>
      <c r="KOO3" s="703"/>
      <c r="KOP3" s="703"/>
      <c r="KOQ3" s="703"/>
      <c r="KOR3" s="703"/>
      <c r="KOS3" s="703"/>
      <c r="KOT3" s="703"/>
      <c r="KOU3" s="703"/>
      <c r="KOV3" s="703"/>
      <c r="KOW3" s="703"/>
      <c r="KOX3" s="703"/>
      <c r="KOY3" s="703"/>
      <c r="KOZ3" s="703"/>
      <c r="KPA3" s="703"/>
      <c r="KPB3" s="703"/>
      <c r="KPC3" s="703"/>
      <c r="KPD3" s="703"/>
      <c r="KPE3" s="703"/>
      <c r="KPF3" s="703"/>
      <c r="KPG3" s="703"/>
      <c r="KPH3" s="703"/>
      <c r="KPI3" s="703"/>
      <c r="KPJ3" s="703"/>
      <c r="KPK3" s="703"/>
      <c r="KPL3" s="703"/>
      <c r="KPM3" s="703"/>
      <c r="KPN3" s="703"/>
      <c r="KPO3" s="703"/>
      <c r="KPP3" s="703"/>
      <c r="KPQ3" s="703"/>
      <c r="KPR3" s="703"/>
      <c r="KPS3" s="703"/>
      <c r="KPT3" s="703"/>
      <c r="KPU3" s="703"/>
      <c r="KPV3" s="703"/>
      <c r="KPW3" s="703"/>
      <c r="KPX3" s="703"/>
      <c r="KPY3" s="703"/>
      <c r="KPZ3" s="703"/>
      <c r="KQA3" s="703"/>
      <c r="KQB3" s="703"/>
      <c r="KQC3" s="703"/>
      <c r="KQD3" s="703"/>
      <c r="KQE3" s="703"/>
      <c r="KQF3" s="703"/>
      <c r="KQG3" s="703"/>
      <c r="KQH3" s="703"/>
      <c r="KQI3" s="703"/>
      <c r="KQJ3" s="703"/>
      <c r="KQK3" s="703"/>
      <c r="KQL3" s="703"/>
      <c r="KQM3" s="703"/>
      <c r="KQN3" s="703"/>
      <c r="KQO3" s="703"/>
      <c r="KQP3" s="703"/>
      <c r="KQQ3" s="703"/>
      <c r="KQR3" s="703"/>
      <c r="KQS3" s="703"/>
      <c r="KQT3" s="703"/>
      <c r="KQU3" s="703"/>
      <c r="KQV3" s="703"/>
      <c r="KQW3" s="703"/>
      <c r="KQX3" s="703"/>
      <c r="KQY3" s="703"/>
      <c r="KQZ3" s="703"/>
      <c r="KRA3" s="703"/>
      <c r="KRB3" s="703"/>
      <c r="KRC3" s="703"/>
      <c r="KRD3" s="703"/>
      <c r="KRE3" s="703"/>
      <c r="KRF3" s="703"/>
      <c r="KRG3" s="703"/>
      <c r="KRH3" s="703"/>
      <c r="KRI3" s="703"/>
      <c r="KRJ3" s="703"/>
      <c r="KRK3" s="703"/>
      <c r="KRL3" s="703"/>
      <c r="KRM3" s="703"/>
      <c r="KRN3" s="703"/>
      <c r="KRO3" s="703"/>
      <c r="KRP3" s="703"/>
      <c r="KRQ3" s="703"/>
      <c r="KRR3" s="703"/>
      <c r="KRS3" s="703"/>
      <c r="KRT3" s="703"/>
      <c r="KRU3" s="703"/>
      <c r="KRV3" s="703"/>
      <c r="KRW3" s="703"/>
      <c r="KRX3" s="703"/>
      <c r="KRY3" s="703"/>
      <c r="KRZ3" s="703"/>
      <c r="KSA3" s="703"/>
      <c r="KSB3" s="703"/>
      <c r="KSC3" s="703"/>
      <c r="KSD3" s="703"/>
      <c r="KSE3" s="703"/>
      <c r="KSF3" s="703"/>
      <c r="KSG3" s="703"/>
      <c r="KSH3" s="703"/>
      <c r="KSI3" s="703"/>
      <c r="KSJ3" s="703"/>
      <c r="KSK3" s="703"/>
      <c r="KSL3" s="703"/>
      <c r="KSM3" s="703"/>
      <c r="KSN3" s="703"/>
      <c r="KSO3" s="703"/>
      <c r="KSP3" s="703"/>
      <c r="KSQ3" s="703"/>
      <c r="KSR3" s="703"/>
      <c r="KSS3" s="703"/>
      <c r="KST3" s="703"/>
      <c r="KSU3" s="703"/>
      <c r="KSV3" s="703"/>
      <c r="KSW3" s="703"/>
      <c r="KSX3" s="703"/>
      <c r="KSY3" s="703"/>
      <c r="KSZ3" s="703"/>
      <c r="KTA3" s="703"/>
      <c r="KTB3" s="703"/>
      <c r="KTC3" s="703"/>
      <c r="KTD3" s="703"/>
      <c r="KTE3" s="703"/>
      <c r="KTF3" s="703"/>
      <c r="KTG3" s="703"/>
      <c r="KTH3" s="703"/>
      <c r="KTI3" s="703"/>
      <c r="KTJ3" s="703"/>
      <c r="KTK3" s="703"/>
      <c r="KTL3" s="703"/>
      <c r="KTM3" s="703"/>
      <c r="KTN3" s="703"/>
      <c r="KTO3" s="703"/>
      <c r="KTP3" s="703"/>
      <c r="KTQ3" s="703"/>
      <c r="KTR3" s="703"/>
      <c r="KTS3" s="703"/>
      <c r="KTT3" s="703"/>
      <c r="KTU3" s="703"/>
      <c r="KTV3" s="703"/>
      <c r="KTW3" s="703"/>
      <c r="KTX3" s="703"/>
      <c r="KTY3" s="703"/>
      <c r="KTZ3" s="703"/>
      <c r="KUA3" s="703"/>
      <c r="KUB3" s="703"/>
      <c r="KUC3" s="703"/>
      <c r="KUD3" s="703"/>
      <c r="KUE3" s="703"/>
      <c r="KUF3" s="703"/>
      <c r="KUG3" s="703"/>
      <c r="KUH3" s="703"/>
      <c r="KUI3" s="703"/>
      <c r="KUJ3" s="703"/>
      <c r="KUK3" s="703"/>
      <c r="KUL3" s="703"/>
      <c r="KUM3" s="703"/>
      <c r="KUN3" s="703"/>
      <c r="KUO3" s="703"/>
      <c r="KUP3" s="703"/>
      <c r="KUQ3" s="703"/>
      <c r="KUR3" s="703"/>
      <c r="KUS3" s="703"/>
      <c r="KUT3" s="703"/>
      <c r="KUU3" s="703"/>
      <c r="KUV3" s="703"/>
      <c r="KUW3" s="703"/>
      <c r="KUX3" s="703"/>
      <c r="KUY3" s="703"/>
      <c r="KUZ3" s="703"/>
      <c r="KVA3" s="703"/>
      <c r="KVB3" s="703"/>
      <c r="KVC3" s="703"/>
      <c r="KVD3" s="703"/>
      <c r="KVE3" s="703"/>
      <c r="KVF3" s="703"/>
      <c r="KVG3" s="703"/>
      <c r="KVH3" s="703"/>
      <c r="KVI3" s="703"/>
      <c r="KVJ3" s="703"/>
      <c r="KVK3" s="703"/>
      <c r="KVL3" s="703"/>
      <c r="KVM3" s="703"/>
      <c r="KVN3" s="703"/>
      <c r="KVO3" s="703"/>
      <c r="KVP3" s="703"/>
      <c r="KVQ3" s="703"/>
      <c r="KVR3" s="703"/>
      <c r="KVS3" s="703"/>
      <c r="KVT3" s="703"/>
      <c r="KVU3" s="703"/>
      <c r="KVV3" s="703"/>
      <c r="KVW3" s="703"/>
      <c r="KVX3" s="703"/>
      <c r="KVY3" s="703"/>
      <c r="KVZ3" s="703"/>
      <c r="KWA3" s="703"/>
      <c r="KWB3" s="703"/>
      <c r="KWC3" s="703"/>
      <c r="KWD3" s="703"/>
      <c r="KWE3" s="703"/>
      <c r="KWF3" s="703"/>
      <c r="KWG3" s="703"/>
      <c r="KWH3" s="703"/>
      <c r="KWI3" s="703"/>
      <c r="KWJ3" s="703"/>
      <c r="KWK3" s="703"/>
      <c r="KWL3" s="703"/>
      <c r="KWM3" s="703"/>
      <c r="KWN3" s="703"/>
      <c r="KWO3" s="703"/>
      <c r="KWP3" s="703"/>
      <c r="KWQ3" s="703"/>
      <c r="KWR3" s="703"/>
      <c r="KWS3" s="703"/>
      <c r="KWT3" s="703"/>
      <c r="KWU3" s="703"/>
      <c r="KWV3" s="703"/>
      <c r="KWW3" s="703"/>
      <c r="KWX3" s="703"/>
      <c r="KWY3" s="703"/>
      <c r="KWZ3" s="703"/>
      <c r="KXA3" s="703"/>
      <c r="KXB3" s="703"/>
      <c r="KXC3" s="703"/>
      <c r="KXD3" s="703"/>
      <c r="KXE3" s="703"/>
      <c r="KXF3" s="703"/>
      <c r="KXG3" s="703"/>
      <c r="KXH3" s="703"/>
      <c r="KXI3" s="703"/>
      <c r="KXJ3" s="703"/>
      <c r="KXK3" s="703"/>
      <c r="KXL3" s="703"/>
      <c r="KXM3" s="703"/>
      <c r="KXN3" s="703"/>
      <c r="KXO3" s="703"/>
      <c r="KXP3" s="703"/>
      <c r="KXQ3" s="703"/>
      <c r="KXR3" s="703"/>
      <c r="KXS3" s="703"/>
      <c r="KXT3" s="703"/>
      <c r="KXU3" s="703"/>
      <c r="KXV3" s="703"/>
      <c r="KXW3" s="703"/>
      <c r="KXX3" s="703"/>
      <c r="KXY3" s="703"/>
      <c r="KXZ3" s="703"/>
      <c r="KYA3" s="703"/>
      <c r="KYB3" s="703"/>
      <c r="KYC3" s="703"/>
      <c r="KYD3" s="703"/>
      <c r="KYE3" s="703"/>
      <c r="KYF3" s="703"/>
      <c r="KYG3" s="703"/>
      <c r="KYH3" s="703"/>
      <c r="KYI3" s="703"/>
      <c r="KYJ3" s="703"/>
      <c r="KYK3" s="703"/>
      <c r="KYL3" s="703"/>
      <c r="KYM3" s="703"/>
      <c r="KYN3" s="703"/>
      <c r="KYO3" s="703"/>
      <c r="KYP3" s="703"/>
      <c r="KYQ3" s="703"/>
      <c r="KYR3" s="703"/>
      <c r="KYS3" s="703"/>
      <c r="KYT3" s="703"/>
      <c r="KYU3" s="703"/>
      <c r="KYV3" s="703"/>
      <c r="KYW3" s="703"/>
      <c r="KYX3" s="703"/>
      <c r="KYY3" s="703"/>
      <c r="KYZ3" s="703"/>
      <c r="KZA3" s="703"/>
      <c r="KZB3" s="703"/>
      <c r="KZC3" s="703"/>
      <c r="KZD3" s="703"/>
      <c r="KZE3" s="703"/>
      <c r="KZF3" s="703"/>
      <c r="KZG3" s="703"/>
      <c r="KZH3" s="703"/>
      <c r="KZI3" s="703"/>
      <c r="KZJ3" s="703"/>
      <c r="KZK3" s="703"/>
      <c r="KZL3" s="703"/>
      <c r="KZM3" s="703"/>
      <c r="KZN3" s="703"/>
      <c r="KZO3" s="703"/>
      <c r="KZP3" s="703"/>
      <c r="KZQ3" s="703"/>
      <c r="KZR3" s="703"/>
      <c r="KZS3" s="703"/>
      <c r="KZT3" s="703"/>
      <c r="KZU3" s="703"/>
      <c r="KZV3" s="703"/>
      <c r="KZW3" s="703"/>
      <c r="KZX3" s="703"/>
      <c r="KZY3" s="703"/>
      <c r="KZZ3" s="703"/>
      <c r="LAA3" s="703"/>
      <c r="LAB3" s="703"/>
      <c r="LAC3" s="703"/>
      <c r="LAD3" s="703"/>
      <c r="LAE3" s="703"/>
      <c r="LAF3" s="703"/>
      <c r="LAG3" s="703"/>
      <c r="LAH3" s="703"/>
      <c r="LAI3" s="703"/>
      <c r="LAJ3" s="703"/>
      <c r="LAK3" s="703"/>
      <c r="LAL3" s="703"/>
      <c r="LAM3" s="703"/>
      <c r="LAN3" s="703"/>
      <c r="LAO3" s="703"/>
      <c r="LAP3" s="703"/>
      <c r="LAQ3" s="703"/>
      <c r="LAR3" s="703"/>
      <c r="LAS3" s="703"/>
      <c r="LAT3" s="703"/>
      <c r="LAU3" s="703"/>
      <c r="LAV3" s="703"/>
      <c r="LAW3" s="703"/>
      <c r="LAX3" s="703"/>
      <c r="LAY3" s="703"/>
      <c r="LAZ3" s="703"/>
      <c r="LBA3" s="703"/>
      <c r="LBB3" s="703"/>
      <c r="LBC3" s="703"/>
      <c r="LBD3" s="703"/>
      <c r="LBE3" s="703"/>
      <c r="LBF3" s="703"/>
      <c r="LBG3" s="703"/>
      <c r="LBH3" s="703"/>
      <c r="LBI3" s="703"/>
      <c r="LBJ3" s="703"/>
      <c r="LBK3" s="703"/>
      <c r="LBL3" s="703"/>
      <c r="LBM3" s="703"/>
      <c r="LBN3" s="703"/>
      <c r="LBO3" s="703"/>
      <c r="LBP3" s="703"/>
      <c r="LBQ3" s="703"/>
      <c r="LBR3" s="703"/>
      <c r="LBS3" s="703"/>
      <c r="LBT3" s="703"/>
      <c r="LBU3" s="703"/>
      <c r="LBV3" s="703"/>
      <c r="LBW3" s="703"/>
      <c r="LBX3" s="703"/>
      <c r="LBY3" s="703"/>
      <c r="LBZ3" s="703"/>
      <c r="LCA3" s="703"/>
      <c r="LCB3" s="703"/>
      <c r="LCC3" s="703"/>
      <c r="LCD3" s="703"/>
      <c r="LCE3" s="703"/>
      <c r="LCF3" s="703"/>
      <c r="LCG3" s="703"/>
      <c r="LCH3" s="703"/>
      <c r="LCI3" s="703"/>
      <c r="LCJ3" s="703"/>
      <c r="LCK3" s="703"/>
      <c r="LCL3" s="703"/>
      <c r="LCM3" s="703"/>
      <c r="LCN3" s="703"/>
      <c r="LCO3" s="703"/>
      <c r="LCP3" s="703"/>
      <c r="LCQ3" s="703"/>
      <c r="LCR3" s="703"/>
      <c r="LCS3" s="703"/>
      <c r="LCT3" s="703"/>
      <c r="LCU3" s="703"/>
      <c r="LCV3" s="703"/>
      <c r="LCW3" s="703"/>
      <c r="LCX3" s="703"/>
      <c r="LCY3" s="703"/>
      <c r="LCZ3" s="703"/>
      <c r="LDA3" s="703"/>
      <c r="LDB3" s="703"/>
      <c r="LDC3" s="703"/>
      <c r="LDD3" s="703"/>
      <c r="LDE3" s="703"/>
      <c r="LDF3" s="703"/>
      <c r="LDG3" s="703"/>
      <c r="LDH3" s="703"/>
      <c r="LDI3" s="703"/>
      <c r="LDJ3" s="703"/>
      <c r="LDK3" s="703"/>
      <c r="LDL3" s="703"/>
      <c r="LDM3" s="703"/>
      <c r="LDN3" s="703"/>
      <c r="LDO3" s="703"/>
      <c r="LDP3" s="703"/>
      <c r="LDQ3" s="703"/>
      <c r="LDR3" s="703"/>
      <c r="LDS3" s="703"/>
      <c r="LDT3" s="703"/>
      <c r="LDU3" s="703"/>
      <c r="LDV3" s="703"/>
      <c r="LDW3" s="703"/>
      <c r="LDX3" s="703"/>
      <c r="LDY3" s="703"/>
      <c r="LDZ3" s="703"/>
      <c r="LEA3" s="703"/>
      <c r="LEB3" s="703"/>
      <c r="LEC3" s="703"/>
      <c r="LED3" s="703"/>
      <c r="LEE3" s="703"/>
      <c r="LEF3" s="703"/>
      <c r="LEG3" s="703"/>
      <c r="LEH3" s="703"/>
      <c r="LEI3" s="703"/>
      <c r="LEJ3" s="703"/>
      <c r="LEK3" s="703"/>
      <c r="LEL3" s="703"/>
      <c r="LEM3" s="703"/>
      <c r="LEN3" s="703"/>
      <c r="LEO3" s="703"/>
      <c r="LEP3" s="703"/>
      <c r="LEQ3" s="703"/>
      <c r="LER3" s="703"/>
      <c r="LES3" s="703"/>
      <c r="LET3" s="703"/>
      <c r="LEU3" s="703"/>
      <c r="LEV3" s="703"/>
      <c r="LEW3" s="703"/>
      <c r="LEX3" s="703"/>
      <c r="LEY3" s="703"/>
      <c r="LEZ3" s="703"/>
      <c r="LFA3" s="703"/>
      <c r="LFB3" s="703"/>
      <c r="LFC3" s="703"/>
      <c r="LFD3" s="703"/>
      <c r="LFE3" s="703"/>
      <c r="LFF3" s="703"/>
      <c r="LFG3" s="703"/>
      <c r="LFH3" s="703"/>
      <c r="LFI3" s="703"/>
      <c r="LFJ3" s="703"/>
      <c r="LFK3" s="703"/>
      <c r="LFL3" s="703"/>
      <c r="LFM3" s="703"/>
      <c r="LFN3" s="703"/>
      <c r="LFO3" s="703"/>
      <c r="LFP3" s="703"/>
      <c r="LFQ3" s="703"/>
      <c r="LFR3" s="703"/>
      <c r="LFS3" s="703"/>
      <c r="LFT3" s="703"/>
      <c r="LFU3" s="703"/>
      <c r="LFV3" s="703"/>
      <c r="LFW3" s="703"/>
      <c r="LFX3" s="703"/>
      <c r="LFY3" s="703"/>
      <c r="LFZ3" s="703"/>
      <c r="LGA3" s="703"/>
      <c r="LGB3" s="703"/>
      <c r="LGC3" s="703"/>
      <c r="LGD3" s="703"/>
      <c r="LGE3" s="703"/>
      <c r="LGF3" s="703"/>
      <c r="LGG3" s="703"/>
      <c r="LGH3" s="703"/>
      <c r="LGI3" s="703"/>
      <c r="LGJ3" s="703"/>
      <c r="LGK3" s="703"/>
      <c r="LGL3" s="703"/>
      <c r="LGM3" s="703"/>
      <c r="LGN3" s="703"/>
      <c r="LGO3" s="703"/>
      <c r="LGP3" s="703"/>
      <c r="LGQ3" s="703"/>
      <c r="LGR3" s="703"/>
      <c r="LGS3" s="703"/>
      <c r="LGT3" s="703"/>
      <c r="LGU3" s="703"/>
      <c r="LGV3" s="703"/>
      <c r="LGW3" s="703"/>
      <c r="LGX3" s="703"/>
      <c r="LGY3" s="703"/>
      <c r="LGZ3" s="703"/>
      <c r="LHA3" s="703"/>
      <c r="LHB3" s="703"/>
      <c r="LHC3" s="703"/>
      <c r="LHD3" s="703"/>
      <c r="LHE3" s="703"/>
      <c r="LHF3" s="703"/>
      <c r="LHG3" s="703"/>
      <c r="LHH3" s="703"/>
      <c r="LHI3" s="703"/>
      <c r="LHJ3" s="703"/>
      <c r="LHK3" s="703"/>
      <c r="LHL3" s="703"/>
      <c r="LHM3" s="703"/>
      <c r="LHN3" s="703"/>
      <c r="LHO3" s="703"/>
      <c r="LHP3" s="703"/>
      <c r="LHQ3" s="703"/>
      <c r="LHR3" s="703"/>
      <c r="LHS3" s="703"/>
      <c r="LHT3" s="703"/>
      <c r="LHU3" s="703"/>
      <c r="LHV3" s="703"/>
      <c r="LHW3" s="703"/>
      <c r="LHX3" s="703"/>
      <c r="LHY3" s="703"/>
      <c r="LHZ3" s="703"/>
      <c r="LIA3" s="703"/>
      <c r="LIB3" s="703"/>
      <c r="LIC3" s="703"/>
      <c r="LID3" s="703"/>
      <c r="LIE3" s="703"/>
      <c r="LIF3" s="703"/>
      <c r="LIG3" s="703"/>
      <c r="LIH3" s="703"/>
      <c r="LII3" s="703"/>
      <c r="LIJ3" s="703"/>
      <c r="LIK3" s="703"/>
      <c r="LIL3" s="703"/>
      <c r="LIM3" s="703"/>
      <c r="LIN3" s="703"/>
      <c r="LIO3" s="703"/>
      <c r="LIP3" s="703"/>
      <c r="LIQ3" s="703"/>
      <c r="LIR3" s="703"/>
      <c r="LIS3" s="703"/>
      <c r="LIT3" s="703"/>
      <c r="LIU3" s="703"/>
      <c r="LIV3" s="703"/>
      <c r="LIW3" s="703"/>
      <c r="LIX3" s="703"/>
      <c r="LIY3" s="703"/>
      <c r="LIZ3" s="703"/>
      <c r="LJA3" s="703"/>
      <c r="LJB3" s="703"/>
      <c r="LJC3" s="703"/>
      <c r="LJD3" s="703"/>
      <c r="LJE3" s="703"/>
      <c r="LJF3" s="703"/>
      <c r="LJG3" s="703"/>
      <c r="LJH3" s="703"/>
      <c r="LJI3" s="703"/>
      <c r="LJJ3" s="703"/>
      <c r="LJK3" s="703"/>
      <c r="LJL3" s="703"/>
      <c r="LJM3" s="703"/>
      <c r="LJN3" s="703"/>
      <c r="LJO3" s="703"/>
      <c r="LJP3" s="703"/>
      <c r="LJQ3" s="703"/>
      <c r="LJR3" s="703"/>
      <c r="LJS3" s="703"/>
      <c r="LJT3" s="703"/>
      <c r="LJU3" s="703"/>
      <c r="LJV3" s="703"/>
      <c r="LJW3" s="703"/>
      <c r="LJX3" s="703"/>
      <c r="LJY3" s="703"/>
      <c r="LJZ3" s="703"/>
      <c r="LKA3" s="703"/>
      <c r="LKB3" s="703"/>
      <c r="LKC3" s="703"/>
      <c r="LKD3" s="703"/>
      <c r="LKE3" s="703"/>
      <c r="LKF3" s="703"/>
      <c r="LKG3" s="703"/>
      <c r="LKH3" s="703"/>
      <c r="LKI3" s="703"/>
      <c r="LKJ3" s="703"/>
      <c r="LKK3" s="703"/>
      <c r="LKL3" s="703"/>
      <c r="LKM3" s="703"/>
      <c r="LKN3" s="703"/>
      <c r="LKO3" s="703"/>
      <c r="LKP3" s="703"/>
      <c r="LKQ3" s="703"/>
      <c r="LKR3" s="703"/>
      <c r="LKS3" s="703"/>
      <c r="LKT3" s="703"/>
      <c r="LKU3" s="703"/>
      <c r="LKV3" s="703"/>
      <c r="LKW3" s="703"/>
      <c r="LKX3" s="703"/>
      <c r="LKY3" s="703"/>
      <c r="LKZ3" s="703"/>
      <c r="LLA3" s="703"/>
      <c r="LLB3" s="703"/>
      <c r="LLC3" s="703"/>
      <c r="LLD3" s="703"/>
      <c r="LLE3" s="703"/>
      <c r="LLF3" s="703"/>
      <c r="LLG3" s="703"/>
      <c r="LLH3" s="703"/>
      <c r="LLI3" s="703"/>
      <c r="LLJ3" s="703"/>
      <c r="LLK3" s="703"/>
      <c r="LLL3" s="703"/>
      <c r="LLM3" s="703"/>
      <c r="LLN3" s="703"/>
      <c r="LLO3" s="703"/>
      <c r="LLP3" s="703"/>
      <c r="LLQ3" s="703"/>
      <c r="LLR3" s="703"/>
      <c r="LLS3" s="703"/>
      <c r="LLT3" s="703"/>
      <c r="LLU3" s="703"/>
      <c r="LLV3" s="703"/>
      <c r="LLW3" s="703"/>
      <c r="LLX3" s="703"/>
      <c r="LLY3" s="703"/>
      <c r="LLZ3" s="703"/>
      <c r="LMA3" s="703"/>
      <c r="LMB3" s="703"/>
      <c r="LMC3" s="703"/>
      <c r="LMD3" s="703"/>
      <c r="LME3" s="703"/>
      <c r="LMF3" s="703"/>
      <c r="LMG3" s="703"/>
      <c r="LMH3" s="703"/>
      <c r="LMI3" s="703"/>
      <c r="LMJ3" s="703"/>
      <c r="LMK3" s="703"/>
      <c r="LML3" s="703"/>
      <c r="LMM3" s="703"/>
      <c r="LMN3" s="703"/>
      <c r="LMO3" s="703"/>
      <c r="LMP3" s="703"/>
      <c r="LMQ3" s="703"/>
      <c r="LMR3" s="703"/>
      <c r="LMS3" s="703"/>
      <c r="LMT3" s="703"/>
      <c r="LMU3" s="703"/>
      <c r="LMV3" s="703"/>
      <c r="LMW3" s="703"/>
      <c r="LMX3" s="703"/>
      <c r="LMY3" s="703"/>
      <c r="LMZ3" s="703"/>
      <c r="LNA3" s="703"/>
      <c r="LNB3" s="703"/>
      <c r="LNC3" s="703"/>
      <c r="LND3" s="703"/>
      <c r="LNE3" s="703"/>
      <c r="LNF3" s="703"/>
      <c r="LNG3" s="703"/>
      <c r="LNH3" s="703"/>
      <c r="LNI3" s="703"/>
      <c r="LNJ3" s="703"/>
      <c r="LNK3" s="703"/>
      <c r="LNL3" s="703"/>
      <c r="LNM3" s="703"/>
      <c r="LNN3" s="703"/>
      <c r="LNO3" s="703"/>
      <c r="LNP3" s="703"/>
      <c r="LNQ3" s="703"/>
      <c r="LNR3" s="703"/>
      <c r="LNS3" s="703"/>
      <c r="LNT3" s="703"/>
      <c r="LNU3" s="703"/>
      <c r="LNV3" s="703"/>
      <c r="LNW3" s="703"/>
      <c r="LNX3" s="703"/>
      <c r="LNY3" s="703"/>
      <c r="LNZ3" s="703"/>
      <c r="LOA3" s="703"/>
      <c r="LOB3" s="703"/>
      <c r="LOC3" s="703"/>
      <c r="LOD3" s="703"/>
      <c r="LOE3" s="703"/>
      <c r="LOF3" s="703"/>
      <c r="LOG3" s="703"/>
      <c r="LOH3" s="703"/>
      <c r="LOI3" s="703"/>
      <c r="LOJ3" s="703"/>
      <c r="LOK3" s="703"/>
      <c r="LOL3" s="703"/>
      <c r="LOM3" s="703"/>
      <c r="LON3" s="703"/>
      <c r="LOO3" s="703"/>
      <c r="LOP3" s="703"/>
      <c r="LOQ3" s="703"/>
      <c r="LOR3" s="703"/>
      <c r="LOS3" s="703"/>
      <c r="LOT3" s="703"/>
      <c r="LOU3" s="703"/>
      <c r="LOV3" s="703"/>
      <c r="LOW3" s="703"/>
      <c r="LOX3" s="703"/>
      <c r="LOY3" s="703"/>
      <c r="LOZ3" s="703"/>
      <c r="LPA3" s="703"/>
      <c r="LPB3" s="703"/>
      <c r="LPC3" s="703"/>
      <c r="LPD3" s="703"/>
      <c r="LPE3" s="703"/>
      <c r="LPF3" s="703"/>
      <c r="LPG3" s="703"/>
      <c r="LPH3" s="703"/>
      <c r="LPI3" s="703"/>
      <c r="LPJ3" s="703"/>
      <c r="LPK3" s="703"/>
      <c r="LPL3" s="703"/>
      <c r="LPM3" s="703"/>
      <c r="LPN3" s="703"/>
      <c r="LPO3" s="703"/>
      <c r="LPP3" s="703"/>
      <c r="LPQ3" s="703"/>
      <c r="LPR3" s="703"/>
      <c r="LPS3" s="703"/>
      <c r="LPT3" s="703"/>
      <c r="LPU3" s="703"/>
      <c r="LPV3" s="703"/>
      <c r="LPW3" s="703"/>
      <c r="LPX3" s="703"/>
      <c r="LPY3" s="703"/>
      <c r="LPZ3" s="703"/>
      <c r="LQA3" s="703"/>
      <c r="LQB3" s="703"/>
      <c r="LQC3" s="703"/>
      <c r="LQD3" s="703"/>
      <c r="LQE3" s="703"/>
      <c r="LQF3" s="703"/>
      <c r="LQG3" s="703"/>
      <c r="LQH3" s="703"/>
      <c r="LQI3" s="703"/>
      <c r="LQJ3" s="703"/>
      <c r="LQK3" s="703"/>
      <c r="LQL3" s="703"/>
      <c r="LQM3" s="703"/>
      <c r="LQN3" s="703"/>
      <c r="LQO3" s="703"/>
      <c r="LQP3" s="703"/>
      <c r="LQQ3" s="703"/>
      <c r="LQR3" s="703"/>
      <c r="LQS3" s="703"/>
      <c r="LQT3" s="703"/>
      <c r="LQU3" s="703"/>
      <c r="LQV3" s="703"/>
      <c r="LQW3" s="703"/>
      <c r="LQX3" s="703"/>
      <c r="LQY3" s="703"/>
      <c r="LQZ3" s="703"/>
      <c r="LRA3" s="703"/>
      <c r="LRB3" s="703"/>
      <c r="LRC3" s="703"/>
      <c r="LRD3" s="703"/>
      <c r="LRE3" s="703"/>
      <c r="LRF3" s="703"/>
      <c r="LRG3" s="703"/>
      <c r="LRH3" s="703"/>
      <c r="LRI3" s="703"/>
      <c r="LRJ3" s="703"/>
      <c r="LRK3" s="703"/>
      <c r="LRL3" s="703"/>
      <c r="LRM3" s="703"/>
      <c r="LRN3" s="703"/>
      <c r="LRO3" s="703"/>
      <c r="LRP3" s="703"/>
      <c r="LRQ3" s="703"/>
      <c r="LRR3" s="703"/>
      <c r="LRS3" s="703"/>
      <c r="LRT3" s="703"/>
      <c r="LRU3" s="703"/>
      <c r="LRV3" s="703"/>
      <c r="LRW3" s="703"/>
      <c r="LRX3" s="703"/>
      <c r="LRY3" s="703"/>
      <c r="LRZ3" s="703"/>
      <c r="LSA3" s="703"/>
      <c r="LSB3" s="703"/>
      <c r="LSC3" s="703"/>
      <c r="LSD3" s="703"/>
      <c r="LSE3" s="703"/>
      <c r="LSF3" s="703"/>
      <c r="LSG3" s="703"/>
      <c r="LSH3" s="703"/>
      <c r="LSI3" s="703"/>
      <c r="LSJ3" s="703"/>
      <c r="LSK3" s="703"/>
      <c r="LSL3" s="703"/>
      <c r="LSM3" s="703"/>
      <c r="LSN3" s="703"/>
      <c r="LSO3" s="703"/>
      <c r="LSP3" s="703"/>
      <c r="LSQ3" s="703"/>
      <c r="LSR3" s="703"/>
      <c r="LSS3" s="703"/>
      <c r="LST3" s="703"/>
      <c r="LSU3" s="703"/>
      <c r="LSV3" s="703"/>
      <c r="LSW3" s="703"/>
      <c r="LSX3" s="703"/>
      <c r="LSY3" s="703"/>
      <c r="LSZ3" s="703"/>
      <c r="LTA3" s="703"/>
      <c r="LTB3" s="703"/>
      <c r="LTC3" s="703"/>
      <c r="LTD3" s="703"/>
      <c r="LTE3" s="703"/>
      <c r="LTF3" s="703"/>
      <c r="LTG3" s="703"/>
      <c r="LTH3" s="703"/>
      <c r="LTI3" s="703"/>
      <c r="LTJ3" s="703"/>
      <c r="LTK3" s="703"/>
      <c r="LTL3" s="703"/>
      <c r="LTM3" s="703"/>
      <c r="LTN3" s="703"/>
      <c r="LTO3" s="703"/>
      <c r="LTP3" s="703"/>
      <c r="LTQ3" s="703"/>
      <c r="LTR3" s="703"/>
      <c r="LTS3" s="703"/>
      <c r="LTT3" s="703"/>
      <c r="LTU3" s="703"/>
      <c r="LTV3" s="703"/>
      <c r="LTW3" s="703"/>
      <c r="LTX3" s="703"/>
      <c r="LTY3" s="703"/>
      <c r="LTZ3" s="703"/>
      <c r="LUA3" s="703"/>
      <c r="LUB3" s="703"/>
      <c r="LUC3" s="703"/>
      <c r="LUD3" s="703"/>
      <c r="LUE3" s="703"/>
      <c r="LUF3" s="703"/>
      <c r="LUG3" s="703"/>
      <c r="LUH3" s="703"/>
      <c r="LUI3" s="703"/>
      <c r="LUJ3" s="703"/>
      <c r="LUK3" s="703"/>
      <c r="LUL3" s="703"/>
      <c r="LUM3" s="703"/>
      <c r="LUN3" s="703"/>
      <c r="LUO3" s="703"/>
      <c r="LUP3" s="703"/>
      <c r="LUQ3" s="703"/>
      <c r="LUR3" s="703"/>
      <c r="LUS3" s="703"/>
      <c r="LUT3" s="703"/>
      <c r="LUU3" s="703"/>
      <c r="LUV3" s="703"/>
      <c r="LUW3" s="703"/>
      <c r="LUX3" s="703"/>
      <c r="LUY3" s="703"/>
      <c r="LUZ3" s="703"/>
      <c r="LVA3" s="703"/>
      <c r="LVB3" s="703"/>
      <c r="LVC3" s="703"/>
      <c r="LVD3" s="703"/>
      <c r="LVE3" s="703"/>
      <c r="LVF3" s="703"/>
      <c r="LVG3" s="703"/>
      <c r="LVH3" s="703"/>
      <c r="LVI3" s="703"/>
      <c r="LVJ3" s="703"/>
      <c r="LVK3" s="703"/>
      <c r="LVL3" s="703"/>
      <c r="LVM3" s="703"/>
      <c r="LVN3" s="703"/>
      <c r="LVO3" s="703"/>
      <c r="LVP3" s="703"/>
      <c r="LVQ3" s="703"/>
      <c r="LVR3" s="703"/>
      <c r="LVS3" s="703"/>
      <c r="LVT3" s="703"/>
      <c r="LVU3" s="703"/>
      <c r="LVV3" s="703"/>
      <c r="LVW3" s="703"/>
      <c r="LVX3" s="703"/>
      <c r="LVY3" s="703"/>
      <c r="LVZ3" s="703"/>
      <c r="LWA3" s="703"/>
      <c r="LWB3" s="703"/>
      <c r="LWC3" s="703"/>
      <c r="LWD3" s="703"/>
      <c r="LWE3" s="703"/>
      <c r="LWF3" s="703"/>
      <c r="LWG3" s="703"/>
      <c r="LWH3" s="703"/>
      <c r="LWI3" s="703"/>
      <c r="LWJ3" s="703"/>
      <c r="LWK3" s="703"/>
      <c r="LWL3" s="703"/>
      <c r="LWM3" s="703"/>
      <c r="LWN3" s="703"/>
      <c r="LWO3" s="703"/>
      <c r="LWP3" s="703"/>
      <c r="LWQ3" s="703"/>
      <c r="LWR3" s="703"/>
      <c r="LWS3" s="703"/>
      <c r="LWT3" s="703"/>
      <c r="LWU3" s="703"/>
      <c r="LWV3" s="703"/>
      <c r="LWW3" s="703"/>
      <c r="LWX3" s="703"/>
      <c r="LWY3" s="703"/>
      <c r="LWZ3" s="703"/>
      <c r="LXA3" s="703"/>
      <c r="LXB3" s="703"/>
      <c r="LXC3" s="703"/>
      <c r="LXD3" s="703"/>
      <c r="LXE3" s="703"/>
      <c r="LXF3" s="703"/>
      <c r="LXG3" s="703"/>
      <c r="LXH3" s="703"/>
      <c r="LXI3" s="703"/>
      <c r="LXJ3" s="703"/>
      <c r="LXK3" s="703"/>
      <c r="LXL3" s="703"/>
      <c r="LXM3" s="703"/>
      <c r="LXN3" s="703"/>
      <c r="LXO3" s="703"/>
      <c r="LXP3" s="703"/>
      <c r="LXQ3" s="703"/>
      <c r="LXR3" s="703"/>
      <c r="LXS3" s="703"/>
      <c r="LXT3" s="703"/>
      <c r="LXU3" s="703"/>
      <c r="LXV3" s="703"/>
      <c r="LXW3" s="703"/>
      <c r="LXX3" s="703"/>
      <c r="LXY3" s="703"/>
      <c r="LXZ3" s="703"/>
      <c r="LYA3" s="703"/>
      <c r="LYB3" s="703"/>
      <c r="LYC3" s="703"/>
      <c r="LYD3" s="703"/>
      <c r="LYE3" s="703"/>
      <c r="LYF3" s="703"/>
      <c r="LYG3" s="703"/>
      <c r="LYH3" s="703"/>
      <c r="LYI3" s="703"/>
      <c r="LYJ3" s="703"/>
      <c r="LYK3" s="703"/>
      <c r="LYL3" s="703"/>
      <c r="LYM3" s="703"/>
      <c r="LYN3" s="703"/>
      <c r="LYO3" s="703"/>
      <c r="LYP3" s="703"/>
      <c r="LYQ3" s="703"/>
      <c r="LYR3" s="703"/>
      <c r="LYS3" s="703"/>
      <c r="LYT3" s="703"/>
      <c r="LYU3" s="703"/>
      <c r="LYV3" s="703"/>
      <c r="LYW3" s="703"/>
      <c r="LYX3" s="703"/>
      <c r="LYY3" s="703"/>
      <c r="LYZ3" s="703"/>
      <c r="LZA3" s="703"/>
      <c r="LZB3" s="703"/>
      <c r="LZC3" s="703"/>
      <c r="LZD3" s="703"/>
      <c r="LZE3" s="703"/>
      <c r="LZF3" s="703"/>
      <c r="LZG3" s="703"/>
      <c r="LZH3" s="703"/>
      <c r="LZI3" s="703"/>
      <c r="LZJ3" s="703"/>
      <c r="LZK3" s="703"/>
      <c r="LZL3" s="703"/>
      <c r="LZM3" s="703"/>
      <c r="LZN3" s="703"/>
      <c r="LZO3" s="703"/>
      <c r="LZP3" s="703"/>
      <c r="LZQ3" s="703"/>
      <c r="LZR3" s="703"/>
      <c r="LZS3" s="703"/>
      <c r="LZT3" s="703"/>
      <c r="LZU3" s="703"/>
      <c r="LZV3" s="703"/>
      <c r="LZW3" s="703"/>
      <c r="LZX3" s="703"/>
      <c r="LZY3" s="703"/>
      <c r="LZZ3" s="703"/>
      <c r="MAA3" s="703"/>
      <c r="MAB3" s="703"/>
      <c r="MAC3" s="703"/>
      <c r="MAD3" s="703"/>
      <c r="MAE3" s="703"/>
      <c r="MAF3" s="703"/>
      <c r="MAG3" s="703"/>
      <c r="MAH3" s="703"/>
      <c r="MAI3" s="703"/>
      <c r="MAJ3" s="703"/>
      <c r="MAK3" s="703"/>
      <c r="MAL3" s="703"/>
      <c r="MAM3" s="703"/>
      <c r="MAN3" s="703"/>
      <c r="MAO3" s="703"/>
      <c r="MAP3" s="703"/>
      <c r="MAQ3" s="703"/>
      <c r="MAR3" s="703"/>
      <c r="MAS3" s="703"/>
      <c r="MAT3" s="703"/>
      <c r="MAU3" s="703"/>
      <c r="MAV3" s="703"/>
      <c r="MAW3" s="703"/>
      <c r="MAX3" s="703"/>
      <c r="MAY3" s="703"/>
      <c r="MAZ3" s="703"/>
      <c r="MBA3" s="703"/>
      <c r="MBB3" s="703"/>
      <c r="MBC3" s="703"/>
      <c r="MBD3" s="703"/>
      <c r="MBE3" s="703"/>
      <c r="MBF3" s="703"/>
      <c r="MBG3" s="703"/>
      <c r="MBH3" s="703"/>
      <c r="MBI3" s="703"/>
      <c r="MBJ3" s="703"/>
      <c r="MBK3" s="703"/>
      <c r="MBL3" s="703"/>
      <c r="MBM3" s="703"/>
      <c r="MBN3" s="703"/>
      <c r="MBO3" s="703"/>
      <c r="MBP3" s="703"/>
      <c r="MBQ3" s="703"/>
      <c r="MBR3" s="703"/>
      <c r="MBS3" s="703"/>
      <c r="MBT3" s="703"/>
      <c r="MBU3" s="703"/>
      <c r="MBV3" s="703"/>
      <c r="MBW3" s="703"/>
      <c r="MBX3" s="703"/>
      <c r="MBY3" s="703"/>
      <c r="MBZ3" s="703"/>
      <c r="MCA3" s="703"/>
      <c r="MCB3" s="703"/>
      <c r="MCC3" s="703"/>
      <c r="MCD3" s="703"/>
      <c r="MCE3" s="703"/>
      <c r="MCF3" s="703"/>
      <c r="MCG3" s="703"/>
      <c r="MCH3" s="703"/>
      <c r="MCI3" s="703"/>
      <c r="MCJ3" s="703"/>
      <c r="MCK3" s="703"/>
      <c r="MCL3" s="703"/>
      <c r="MCM3" s="703"/>
      <c r="MCN3" s="703"/>
      <c r="MCO3" s="703"/>
      <c r="MCP3" s="703"/>
      <c r="MCQ3" s="703"/>
      <c r="MCR3" s="703"/>
      <c r="MCS3" s="703"/>
      <c r="MCT3" s="703"/>
      <c r="MCU3" s="703"/>
      <c r="MCV3" s="703"/>
      <c r="MCW3" s="703"/>
      <c r="MCX3" s="703"/>
      <c r="MCY3" s="703"/>
      <c r="MCZ3" s="703"/>
      <c r="MDA3" s="703"/>
      <c r="MDB3" s="703"/>
      <c r="MDC3" s="703"/>
      <c r="MDD3" s="703"/>
      <c r="MDE3" s="703"/>
      <c r="MDF3" s="703"/>
      <c r="MDG3" s="703"/>
      <c r="MDH3" s="703"/>
      <c r="MDI3" s="703"/>
      <c r="MDJ3" s="703"/>
      <c r="MDK3" s="703"/>
      <c r="MDL3" s="703"/>
      <c r="MDM3" s="703"/>
      <c r="MDN3" s="703"/>
      <c r="MDO3" s="703"/>
      <c r="MDP3" s="703"/>
      <c r="MDQ3" s="703"/>
      <c r="MDR3" s="703"/>
      <c r="MDS3" s="703"/>
      <c r="MDT3" s="703"/>
      <c r="MDU3" s="703"/>
      <c r="MDV3" s="703"/>
      <c r="MDW3" s="703"/>
      <c r="MDX3" s="703"/>
      <c r="MDY3" s="703"/>
      <c r="MDZ3" s="703"/>
      <c r="MEA3" s="703"/>
      <c r="MEB3" s="703"/>
      <c r="MEC3" s="703"/>
      <c r="MED3" s="703"/>
      <c r="MEE3" s="703"/>
      <c r="MEF3" s="703"/>
      <c r="MEG3" s="703"/>
      <c r="MEH3" s="703"/>
      <c r="MEI3" s="703"/>
      <c r="MEJ3" s="703"/>
      <c r="MEK3" s="703"/>
      <c r="MEL3" s="703"/>
      <c r="MEM3" s="703"/>
      <c r="MEN3" s="703"/>
      <c r="MEO3" s="703"/>
      <c r="MEP3" s="703"/>
      <c r="MEQ3" s="703"/>
      <c r="MER3" s="703"/>
      <c r="MES3" s="703"/>
      <c r="MET3" s="703"/>
      <c r="MEU3" s="703"/>
      <c r="MEV3" s="703"/>
      <c r="MEW3" s="703"/>
      <c r="MEX3" s="703"/>
      <c r="MEY3" s="703"/>
      <c r="MEZ3" s="703"/>
      <c r="MFA3" s="703"/>
      <c r="MFB3" s="703"/>
      <c r="MFC3" s="703"/>
      <c r="MFD3" s="703"/>
      <c r="MFE3" s="703"/>
      <c r="MFF3" s="703"/>
      <c r="MFG3" s="703"/>
      <c r="MFH3" s="703"/>
      <c r="MFI3" s="703"/>
      <c r="MFJ3" s="703"/>
      <c r="MFK3" s="703"/>
      <c r="MFL3" s="703"/>
      <c r="MFM3" s="703"/>
      <c r="MFN3" s="703"/>
      <c r="MFO3" s="703"/>
      <c r="MFP3" s="703"/>
      <c r="MFQ3" s="703"/>
      <c r="MFR3" s="703"/>
      <c r="MFS3" s="703"/>
      <c r="MFT3" s="703"/>
      <c r="MFU3" s="703"/>
      <c r="MFV3" s="703"/>
      <c r="MFW3" s="703"/>
      <c r="MFX3" s="703"/>
      <c r="MFY3" s="703"/>
      <c r="MFZ3" s="703"/>
      <c r="MGA3" s="703"/>
      <c r="MGB3" s="703"/>
      <c r="MGC3" s="703"/>
      <c r="MGD3" s="703"/>
      <c r="MGE3" s="703"/>
      <c r="MGF3" s="703"/>
      <c r="MGG3" s="703"/>
      <c r="MGH3" s="703"/>
      <c r="MGI3" s="703"/>
      <c r="MGJ3" s="703"/>
      <c r="MGK3" s="703"/>
      <c r="MGL3" s="703"/>
      <c r="MGM3" s="703"/>
      <c r="MGN3" s="703"/>
      <c r="MGO3" s="703"/>
      <c r="MGP3" s="703"/>
      <c r="MGQ3" s="703"/>
      <c r="MGR3" s="703"/>
      <c r="MGS3" s="703"/>
      <c r="MGT3" s="703"/>
      <c r="MGU3" s="703"/>
      <c r="MGV3" s="703"/>
      <c r="MGW3" s="703"/>
      <c r="MGX3" s="703"/>
      <c r="MGY3" s="703"/>
      <c r="MGZ3" s="703"/>
      <c r="MHA3" s="703"/>
      <c r="MHB3" s="703"/>
      <c r="MHC3" s="703"/>
      <c r="MHD3" s="703"/>
      <c r="MHE3" s="703"/>
      <c r="MHF3" s="703"/>
      <c r="MHG3" s="703"/>
      <c r="MHH3" s="703"/>
      <c r="MHI3" s="703"/>
      <c r="MHJ3" s="703"/>
      <c r="MHK3" s="703"/>
      <c r="MHL3" s="703"/>
      <c r="MHM3" s="703"/>
      <c r="MHN3" s="703"/>
      <c r="MHO3" s="703"/>
      <c r="MHP3" s="703"/>
      <c r="MHQ3" s="703"/>
      <c r="MHR3" s="703"/>
      <c r="MHS3" s="703"/>
      <c r="MHT3" s="703"/>
      <c r="MHU3" s="703"/>
      <c r="MHV3" s="703"/>
      <c r="MHW3" s="703"/>
      <c r="MHX3" s="703"/>
      <c r="MHY3" s="703"/>
      <c r="MHZ3" s="703"/>
      <c r="MIA3" s="703"/>
      <c r="MIB3" s="703"/>
      <c r="MIC3" s="703"/>
      <c r="MID3" s="703"/>
      <c r="MIE3" s="703"/>
      <c r="MIF3" s="703"/>
      <c r="MIG3" s="703"/>
      <c r="MIH3" s="703"/>
      <c r="MII3" s="703"/>
      <c r="MIJ3" s="703"/>
      <c r="MIK3" s="703"/>
      <c r="MIL3" s="703"/>
      <c r="MIM3" s="703"/>
      <c r="MIN3" s="703"/>
      <c r="MIO3" s="703"/>
      <c r="MIP3" s="703"/>
      <c r="MIQ3" s="703"/>
      <c r="MIR3" s="703"/>
      <c r="MIS3" s="703"/>
      <c r="MIT3" s="703"/>
      <c r="MIU3" s="703"/>
      <c r="MIV3" s="703"/>
      <c r="MIW3" s="703"/>
      <c r="MIX3" s="703"/>
      <c r="MIY3" s="703"/>
      <c r="MIZ3" s="703"/>
      <c r="MJA3" s="703"/>
      <c r="MJB3" s="703"/>
      <c r="MJC3" s="703"/>
      <c r="MJD3" s="703"/>
      <c r="MJE3" s="703"/>
      <c r="MJF3" s="703"/>
      <c r="MJG3" s="703"/>
      <c r="MJH3" s="703"/>
      <c r="MJI3" s="703"/>
      <c r="MJJ3" s="703"/>
      <c r="MJK3" s="703"/>
      <c r="MJL3" s="703"/>
      <c r="MJM3" s="703"/>
      <c r="MJN3" s="703"/>
      <c r="MJO3" s="703"/>
      <c r="MJP3" s="703"/>
      <c r="MJQ3" s="703"/>
      <c r="MJR3" s="703"/>
      <c r="MJS3" s="703"/>
      <c r="MJT3" s="703"/>
      <c r="MJU3" s="703"/>
      <c r="MJV3" s="703"/>
      <c r="MJW3" s="703"/>
      <c r="MJX3" s="703"/>
      <c r="MJY3" s="703"/>
      <c r="MJZ3" s="703"/>
      <c r="MKA3" s="703"/>
      <c r="MKB3" s="703"/>
      <c r="MKC3" s="703"/>
      <c r="MKD3" s="703"/>
      <c r="MKE3" s="703"/>
      <c r="MKF3" s="703"/>
      <c r="MKG3" s="703"/>
      <c r="MKH3" s="703"/>
      <c r="MKI3" s="703"/>
      <c r="MKJ3" s="703"/>
      <c r="MKK3" s="703"/>
      <c r="MKL3" s="703"/>
      <c r="MKM3" s="703"/>
      <c r="MKN3" s="703"/>
      <c r="MKO3" s="703"/>
      <c r="MKP3" s="703"/>
      <c r="MKQ3" s="703"/>
      <c r="MKR3" s="703"/>
      <c r="MKS3" s="703"/>
      <c r="MKT3" s="703"/>
      <c r="MKU3" s="703"/>
      <c r="MKV3" s="703"/>
      <c r="MKW3" s="703"/>
      <c r="MKX3" s="703"/>
      <c r="MKY3" s="703"/>
      <c r="MKZ3" s="703"/>
      <c r="MLA3" s="703"/>
      <c r="MLB3" s="703"/>
      <c r="MLC3" s="703"/>
      <c r="MLD3" s="703"/>
      <c r="MLE3" s="703"/>
      <c r="MLF3" s="703"/>
      <c r="MLG3" s="703"/>
      <c r="MLH3" s="703"/>
      <c r="MLI3" s="703"/>
      <c r="MLJ3" s="703"/>
      <c r="MLK3" s="703"/>
      <c r="MLL3" s="703"/>
      <c r="MLM3" s="703"/>
      <c r="MLN3" s="703"/>
      <c r="MLO3" s="703"/>
      <c r="MLP3" s="703"/>
      <c r="MLQ3" s="703"/>
      <c r="MLR3" s="703"/>
      <c r="MLS3" s="703"/>
      <c r="MLT3" s="703"/>
      <c r="MLU3" s="703"/>
      <c r="MLV3" s="703"/>
      <c r="MLW3" s="703"/>
      <c r="MLX3" s="703"/>
      <c r="MLY3" s="703"/>
      <c r="MLZ3" s="703"/>
      <c r="MMA3" s="703"/>
      <c r="MMB3" s="703"/>
      <c r="MMC3" s="703"/>
      <c r="MMD3" s="703"/>
      <c r="MME3" s="703"/>
      <c r="MMF3" s="703"/>
      <c r="MMG3" s="703"/>
      <c r="MMH3" s="703"/>
      <c r="MMI3" s="703"/>
      <c r="MMJ3" s="703"/>
      <c r="MMK3" s="703"/>
      <c r="MML3" s="703"/>
      <c r="MMM3" s="703"/>
      <c r="MMN3" s="703"/>
      <c r="MMO3" s="703"/>
      <c r="MMP3" s="703"/>
      <c r="MMQ3" s="703"/>
      <c r="MMR3" s="703"/>
      <c r="MMS3" s="703"/>
      <c r="MMT3" s="703"/>
      <c r="MMU3" s="703"/>
      <c r="MMV3" s="703"/>
      <c r="MMW3" s="703"/>
      <c r="MMX3" s="703"/>
      <c r="MMY3" s="703"/>
      <c r="MMZ3" s="703"/>
      <c r="MNA3" s="703"/>
      <c r="MNB3" s="703"/>
      <c r="MNC3" s="703"/>
      <c r="MND3" s="703"/>
      <c r="MNE3" s="703"/>
      <c r="MNF3" s="703"/>
      <c r="MNG3" s="703"/>
      <c r="MNH3" s="703"/>
      <c r="MNI3" s="703"/>
      <c r="MNJ3" s="703"/>
      <c r="MNK3" s="703"/>
      <c r="MNL3" s="703"/>
      <c r="MNM3" s="703"/>
      <c r="MNN3" s="703"/>
      <c r="MNO3" s="703"/>
      <c r="MNP3" s="703"/>
      <c r="MNQ3" s="703"/>
      <c r="MNR3" s="703"/>
      <c r="MNS3" s="703"/>
      <c r="MNT3" s="703"/>
      <c r="MNU3" s="703"/>
      <c r="MNV3" s="703"/>
      <c r="MNW3" s="703"/>
      <c r="MNX3" s="703"/>
      <c r="MNY3" s="703"/>
      <c r="MNZ3" s="703"/>
      <c r="MOA3" s="703"/>
      <c r="MOB3" s="703"/>
      <c r="MOC3" s="703"/>
      <c r="MOD3" s="703"/>
      <c r="MOE3" s="703"/>
      <c r="MOF3" s="703"/>
      <c r="MOG3" s="703"/>
      <c r="MOH3" s="703"/>
      <c r="MOI3" s="703"/>
      <c r="MOJ3" s="703"/>
      <c r="MOK3" s="703"/>
      <c r="MOL3" s="703"/>
      <c r="MOM3" s="703"/>
      <c r="MON3" s="703"/>
      <c r="MOO3" s="703"/>
      <c r="MOP3" s="703"/>
      <c r="MOQ3" s="703"/>
      <c r="MOR3" s="703"/>
      <c r="MOS3" s="703"/>
      <c r="MOT3" s="703"/>
      <c r="MOU3" s="703"/>
      <c r="MOV3" s="703"/>
      <c r="MOW3" s="703"/>
      <c r="MOX3" s="703"/>
      <c r="MOY3" s="703"/>
      <c r="MOZ3" s="703"/>
      <c r="MPA3" s="703"/>
      <c r="MPB3" s="703"/>
      <c r="MPC3" s="703"/>
      <c r="MPD3" s="703"/>
      <c r="MPE3" s="703"/>
      <c r="MPF3" s="703"/>
      <c r="MPG3" s="703"/>
      <c r="MPH3" s="703"/>
      <c r="MPI3" s="703"/>
      <c r="MPJ3" s="703"/>
      <c r="MPK3" s="703"/>
      <c r="MPL3" s="703"/>
      <c r="MPM3" s="703"/>
      <c r="MPN3" s="703"/>
      <c r="MPO3" s="703"/>
      <c r="MPP3" s="703"/>
      <c r="MPQ3" s="703"/>
      <c r="MPR3" s="703"/>
      <c r="MPS3" s="703"/>
      <c r="MPT3" s="703"/>
      <c r="MPU3" s="703"/>
      <c r="MPV3" s="703"/>
      <c r="MPW3" s="703"/>
      <c r="MPX3" s="703"/>
      <c r="MPY3" s="703"/>
      <c r="MPZ3" s="703"/>
      <c r="MQA3" s="703"/>
      <c r="MQB3" s="703"/>
      <c r="MQC3" s="703"/>
      <c r="MQD3" s="703"/>
      <c r="MQE3" s="703"/>
      <c r="MQF3" s="703"/>
      <c r="MQG3" s="703"/>
      <c r="MQH3" s="703"/>
      <c r="MQI3" s="703"/>
      <c r="MQJ3" s="703"/>
      <c r="MQK3" s="703"/>
      <c r="MQL3" s="703"/>
      <c r="MQM3" s="703"/>
      <c r="MQN3" s="703"/>
      <c r="MQO3" s="703"/>
      <c r="MQP3" s="703"/>
      <c r="MQQ3" s="703"/>
      <c r="MQR3" s="703"/>
      <c r="MQS3" s="703"/>
      <c r="MQT3" s="703"/>
      <c r="MQU3" s="703"/>
      <c r="MQV3" s="703"/>
      <c r="MQW3" s="703"/>
      <c r="MQX3" s="703"/>
      <c r="MQY3" s="703"/>
      <c r="MQZ3" s="703"/>
      <c r="MRA3" s="703"/>
      <c r="MRB3" s="703"/>
      <c r="MRC3" s="703"/>
      <c r="MRD3" s="703"/>
      <c r="MRE3" s="703"/>
      <c r="MRF3" s="703"/>
      <c r="MRG3" s="703"/>
      <c r="MRH3" s="703"/>
      <c r="MRI3" s="703"/>
      <c r="MRJ3" s="703"/>
      <c r="MRK3" s="703"/>
      <c r="MRL3" s="703"/>
      <c r="MRM3" s="703"/>
      <c r="MRN3" s="703"/>
      <c r="MRO3" s="703"/>
      <c r="MRP3" s="703"/>
      <c r="MRQ3" s="703"/>
      <c r="MRR3" s="703"/>
      <c r="MRS3" s="703"/>
      <c r="MRT3" s="703"/>
      <c r="MRU3" s="703"/>
      <c r="MRV3" s="703"/>
      <c r="MRW3" s="703"/>
      <c r="MRX3" s="703"/>
      <c r="MRY3" s="703"/>
      <c r="MRZ3" s="703"/>
      <c r="MSA3" s="703"/>
      <c r="MSB3" s="703"/>
      <c r="MSC3" s="703"/>
      <c r="MSD3" s="703"/>
      <c r="MSE3" s="703"/>
      <c r="MSF3" s="703"/>
      <c r="MSG3" s="703"/>
      <c r="MSH3" s="703"/>
      <c r="MSI3" s="703"/>
      <c r="MSJ3" s="703"/>
      <c r="MSK3" s="703"/>
      <c r="MSL3" s="703"/>
      <c r="MSM3" s="703"/>
      <c r="MSN3" s="703"/>
      <c r="MSO3" s="703"/>
      <c r="MSP3" s="703"/>
      <c r="MSQ3" s="703"/>
      <c r="MSR3" s="703"/>
      <c r="MSS3" s="703"/>
      <c r="MST3" s="703"/>
      <c r="MSU3" s="703"/>
      <c r="MSV3" s="703"/>
      <c r="MSW3" s="703"/>
      <c r="MSX3" s="703"/>
      <c r="MSY3" s="703"/>
      <c r="MSZ3" s="703"/>
      <c r="MTA3" s="703"/>
      <c r="MTB3" s="703"/>
      <c r="MTC3" s="703"/>
      <c r="MTD3" s="703"/>
      <c r="MTE3" s="703"/>
      <c r="MTF3" s="703"/>
      <c r="MTG3" s="703"/>
      <c r="MTH3" s="703"/>
      <c r="MTI3" s="703"/>
      <c r="MTJ3" s="703"/>
      <c r="MTK3" s="703"/>
      <c r="MTL3" s="703"/>
      <c r="MTM3" s="703"/>
      <c r="MTN3" s="703"/>
      <c r="MTO3" s="703"/>
      <c r="MTP3" s="703"/>
      <c r="MTQ3" s="703"/>
      <c r="MTR3" s="703"/>
      <c r="MTS3" s="703"/>
      <c r="MTT3" s="703"/>
      <c r="MTU3" s="703"/>
      <c r="MTV3" s="703"/>
      <c r="MTW3" s="703"/>
      <c r="MTX3" s="703"/>
      <c r="MTY3" s="703"/>
      <c r="MTZ3" s="703"/>
      <c r="MUA3" s="703"/>
      <c r="MUB3" s="703"/>
      <c r="MUC3" s="703"/>
      <c r="MUD3" s="703"/>
      <c r="MUE3" s="703"/>
      <c r="MUF3" s="703"/>
      <c r="MUG3" s="703"/>
      <c r="MUH3" s="703"/>
      <c r="MUI3" s="703"/>
      <c r="MUJ3" s="703"/>
      <c r="MUK3" s="703"/>
      <c r="MUL3" s="703"/>
      <c r="MUM3" s="703"/>
      <c r="MUN3" s="703"/>
      <c r="MUO3" s="703"/>
      <c r="MUP3" s="703"/>
      <c r="MUQ3" s="703"/>
      <c r="MUR3" s="703"/>
      <c r="MUS3" s="703"/>
      <c r="MUT3" s="703"/>
      <c r="MUU3" s="703"/>
      <c r="MUV3" s="703"/>
      <c r="MUW3" s="703"/>
      <c r="MUX3" s="703"/>
      <c r="MUY3" s="703"/>
      <c r="MUZ3" s="703"/>
      <c r="MVA3" s="703"/>
      <c r="MVB3" s="703"/>
      <c r="MVC3" s="703"/>
      <c r="MVD3" s="703"/>
      <c r="MVE3" s="703"/>
      <c r="MVF3" s="703"/>
      <c r="MVG3" s="703"/>
      <c r="MVH3" s="703"/>
      <c r="MVI3" s="703"/>
      <c r="MVJ3" s="703"/>
      <c r="MVK3" s="703"/>
      <c r="MVL3" s="703"/>
      <c r="MVM3" s="703"/>
      <c r="MVN3" s="703"/>
      <c r="MVO3" s="703"/>
      <c r="MVP3" s="703"/>
      <c r="MVQ3" s="703"/>
      <c r="MVR3" s="703"/>
      <c r="MVS3" s="703"/>
      <c r="MVT3" s="703"/>
      <c r="MVU3" s="703"/>
      <c r="MVV3" s="703"/>
      <c r="MVW3" s="703"/>
      <c r="MVX3" s="703"/>
      <c r="MVY3" s="703"/>
      <c r="MVZ3" s="703"/>
      <c r="MWA3" s="703"/>
      <c r="MWB3" s="703"/>
      <c r="MWC3" s="703"/>
      <c r="MWD3" s="703"/>
      <c r="MWE3" s="703"/>
      <c r="MWF3" s="703"/>
      <c r="MWG3" s="703"/>
      <c r="MWH3" s="703"/>
      <c r="MWI3" s="703"/>
      <c r="MWJ3" s="703"/>
      <c r="MWK3" s="703"/>
      <c r="MWL3" s="703"/>
      <c r="MWM3" s="703"/>
      <c r="MWN3" s="703"/>
      <c r="MWO3" s="703"/>
      <c r="MWP3" s="703"/>
      <c r="MWQ3" s="703"/>
      <c r="MWR3" s="703"/>
      <c r="MWS3" s="703"/>
      <c r="MWT3" s="703"/>
      <c r="MWU3" s="703"/>
      <c r="MWV3" s="703"/>
      <c r="MWW3" s="703"/>
      <c r="MWX3" s="703"/>
      <c r="MWY3" s="703"/>
      <c r="MWZ3" s="703"/>
      <c r="MXA3" s="703"/>
      <c r="MXB3" s="703"/>
      <c r="MXC3" s="703"/>
      <c r="MXD3" s="703"/>
      <c r="MXE3" s="703"/>
      <c r="MXF3" s="703"/>
      <c r="MXG3" s="703"/>
      <c r="MXH3" s="703"/>
      <c r="MXI3" s="703"/>
      <c r="MXJ3" s="703"/>
      <c r="MXK3" s="703"/>
      <c r="MXL3" s="703"/>
      <c r="MXM3" s="703"/>
      <c r="MXN3" s="703"/>
      <c r="MXO3" s="703"/>
      <c r="MXP3" s="703"/>
      <c r="MXQ3" s="703"/>
      <c r="MXR3" s="703"/>
      <c r="MXS3" s="703"/>
      <c r="MXT3" s="703"/>
      <c r="MXU3" s="703"/>
      <c r="MXV3" s="703"/>
      <c r="MXW3" s="703"/>
      <c r="MXX3" s="703"/>
      <c r="MXY3" s="703"/>
      <c r="MXZ3" s="703"/>
      <c r="MYA3" s="703"/>
      <c r="MYB3" s="703"/>
      <c r="MYC3" s="703"/>
      <c r="MYD3" s="703"/>
      <c r="MYE3" s="703"/>
      <c r="MYF3" s="703"/>
      <c r="MYG3" s="703"/>
      <c r="MYH3" s="703"/>
      <c r="MYI3" s="703"/>
      <c r="MYJ3" s="703"/>
      <c r="MYK3" s="703"/>
      <c r="MYL3" s="703"/>
      <c r="MYM3" s="703"/>
      <c r="MYN3" s="703"/>
      <c r="MYO3" s="703"/>
      <c r="MYP3" s="703"/>
      <c r="MYQ3" s="703"/>
      <c r="MYR3" s="703"/>
      <c r="MYS3" s="703"/>
      <c r="MYT3" s="703"/>
      <c r="MYU3" s="703"/>
      <c r="MYV3" s="703"/>
      <c r="MYW3" s="703"/>
      <c r="MYX3" s="703"/>
      <c r="MYY3" s="703"/>
      <c r="MYZ3" s="703"/>
      <c r="MZA3" s="703"/>
      <c r="MZB3" s="703"/>
      <c r="MZC3" s="703"/>
      <c r="MZD3" s="703"/>
      <c r="MZE3" s="703"/>
      <c r="MZF3" s="703"/>
      <c r="MZG3" s="703"/>
      <c r="MZH3" s="703"/>
      <c r="MZI3" s="703"/>
      <c r="MZJ3" s="703"/>
      <c r="MZK3" s="703"/>
      <c r="MZL3" s="703"/>
      <c r="MZM3" s="703"/>
      <c r="MZN3" s="703"/>
      <c r="MZO3" s="703"/>
      <c r="MZP3" s="703"/>
      <c r="MZQ3" s="703"/>
      <c r="MZR3" s="703"/>
      <c r="MZS3" s="703"/>
      <c r="MZT3" s="703"/>
      <c r="MZU3" s="703"/>
      <c r="MZV3" s="703"/>
      <c r="MZW3" s="703"/>
      <c r="MZX3" s="703"/>
      <c r="MZY3" s="703"/>
      <c r="MZZ3" s="703"/>
      <c r="NAA3" s="703"/>
      <c r="NAB3" s="703"/>
      <c r="NAC3" s="703"/>
      <c r="NAD3" s="703"/>
      <c r="NAE3" s="703"/>
      <c r="NAF3" s="703"/>
      <c r="NAG3" s="703"/>
      <c r="NAH3" s="703"/>
      <c r="NAI3" s="703"/>
      <c r="NAJ3" s="703"/>
      <c r="NAK3" s="703"/>
      <c r="NAL3" s="703"/>
      <c r="NAM3" s="703"/>
      <c r="NAN3" s="703"/>
      <c r="NAO3" s="703"/>
      <c r="NAP3" s="703"/>
      <c r="NAQ3" s="703"/>
      <c r="NAR3" s="703"/>
      <c r="NAS3" s="703"/>
      <c r="NAT3" s="703"/>
      <c r="NAU3" s="703"/>
      <c r="NAV3" s="703"/>
      <c r="NAW3" s="703"/>
      <c r="NAX3" s="703"/>
      <c r="NAY3" s="703"/>
      <c r="NAZ3" s="703"/>
      <c r="NBA3" s="703"/>
      <c r="NBB3" s="703"/>
      <c r="NBC3" s="703"/>
      <c r="NBD3" s="703"/>
      <c r="NBE3" s="703"/>
      <c r="NBF3" s="703"/>
      <c r="NBG3" s="703"/>
      <c r="NBH3" s="703"/>
      <c r="NBI3" s="703"/>
      <c r="NBJ3" s="703"/>
      <c r="NBK3" s="703"/>
      <c r="NBL3" s="703"/>
      <c r="NBM3" s="703"/>
      <c r="NBN3" s="703"/>
      <c r="NBO3" s="703"/>
      <c r="NBP3" s="703"/>
      <c r="NBQ3" s="703"/>
      <c r="NBR3" s="703"/>
      <c r="NBS3" s="703"/>
      <c r="NBT3" s="703"/>
      <c r="NBU3" s="703"/>
      <c r="NBV3" s="703"/>
      <c r="NBW3" s="703"/>
      <c r="NBX3" s="703"/>
      <c r="NBY3" s="703"/>
      <c r="NBZ3" s="703"/>
      <c r="NCA3" s="703"/>
      <c r="NCB3" s="703"/>
      <c r="NCC3" s="703"/>
      <c r="NCD3" s="703"/>
      <c r="NCE3" s="703"/>
      <c r="NCF3" s="703"/>
      <c r="NCG3" s="703"/>
      <c r="NCH3" s="703"/>
      <c r="NCI3" s="703"/>
      <c r="NCJ3" s="703"/>
      <c r="NCK3" s="703"/>
      <c r="NCL3" s="703"/>
      <c r="NCM3" s="703"/>
      <c r="NCN3" s="703"/>
      <c r="NCO3" s="703"/>
      <c r="NCP3" s="703"/>
      <c r="NCQ3" s="703"/>
      <c r="NCR3" s="703"/>
      <c r="NCS3" s="703"/>
      <c r="NCT3" s="703"/>
      <c r="NCU3" s="703"/>
      <c r="NCV3" s="703"/>
      <c r="NCW3" s="703"/>
      <c r="NCX3" s="703"/>
      <c r="NCY3" s="703"/>
      <c r="NCZ3" s="703"/>
      <c r="NDA3" s="703"/>
      <c r="NDB3" s="703"/>
      <c r="NDC3" s="703"/>
      <c r="NDD3" s="703"/>
      <c r="NDE3" s="703"/>
      <c r="NDF3" s="703"/>
      <c r="NDG3" s="703"/>
      <c r="NDH3" s="703"/>
      <c r="NDI3" s="703"/>
      <c r="NDJ3" s="703"/>
      <c r="NDK3" s="703"/>
      <c r="NDL3" s="703"/>
      <c r="NDM3" s="703"/>
      <c r="NDN3" s="703"/>
      <c r="NDO3" s="703"/>
      <c r="NDP3" s="703"/>
      <c r="NDQ3" s="703"/>
      <c r="NDR3" s="703"/>
      <c r="NDS3" s="703"/>
      <c r="NDT3" s="703"/>
      <c r="NDU3" s="703"/>
      <c r="NDV3" s="703"/>
      <c r="NDW3" s="703"/>
      <c r="NDX3" s="703"/>
      <c r="NDY3" s="703"/>
      <c r="NDZ3" s="703"/>
      <c r="NEA3" s="703"/>
      <c r="NEB3" s="703"/>
      <c r="NEC3" s="703"/>
      <c r="NED3" s="703"/>
      <c r="NEE3" s="703"/>
      <c r="NEF3" s="703"/>
      <c r="NEG3" s="703"/>
      <c r="NEH3" s="703"/>
      <c r="NEI3" s="703"/>
      <c r="NEJ3" s="703"/>
      <c r="NEK3" s="703"/>
      <c r="NEL3" s="703"/>
      <c r="NEM3" s="703"/>
      <c r="NEN3" s="703"/>
      <c r="NEO3" s="703"/>
      <c r="NEP3" s="703"/>
      <c r="NEQ3" s="703"/>
      <c r="NER3" s="703"/>
      <c r="NES3" s="703"/>
      <c r="NET3" s="703"/>
      <c r="NEU3" s="703"/>
      <c r="NEV3" s="703"/>
      <c r="NEW3" s="703"/>
      <c r="NEX3" s="703"/>
      <c r="NEY3" s="703"/>
      <c r="NEZ3" s="703"/>
      <c r="NFA3" s="703"/>
      <c r="NFB3" s="703"/>
      <c r="NFC3" s="703"/>
      <c r="NFD3" s="703"/>
      <c r="NFE3" s="703"/>
      <c r="NFF3" s="703"/>
      <c r="NFG3" s="703"/>
      <c r="NFH3" s="703"/>
      <c r="NFI3" s="703"/>
      <c r="NFJ3" s="703"/>
      <c r="NFK3" s="703"/>
      <c r="NFL3" s="703"/>
      <c r="NFM3" s="703"/>
      <c r="NFN3" s="703"/>
      <c r="NFO3" s="703"/>
      <c r="NFP3" s="703"/>
      <c r="NFQ3" s="703"/>
      <c r="NFR3" s="703"/>
      <c r="NFS3" s="703"/>
      <c r="NFT3" s="703"/>
      <c r="NFU3" s="703"/>
      <c r="NFV3" s="703"/>
      <c r="NFW3" s="703"/>
      <c r="NFX3" s="703"/>
      <c r="NFY3" s="703"/>
      <c r="NFZ3" s="703"/>
      <c r="NGA3" s="703"/>
      <c r="NGB3" s="703"/>
      <c r="NGC3" s="703"/>
      <c r="NGD3" s="703"/>
      <c r="NGE3" s="703"/>
      <c r="NGF3" s="703"/>
      <c r="NGG3" s="703"/>
      <c r="NGH3" s="703"/>
      <c r="NGI3" s="703"/>
      <c r="NGJ3" s="703"/>
      <c r="NGK3" s="703"/>
      <c r="NGL3" s="703"/>
      <c r="NGM3" s="703"/>
      <c r="NGN3" s="703"/>
      <c r="NGO3" s="703"/>
      <c r="NGP3" s="703"/>
      <c r="NGQ3" s="703"/>
      <c r="NGR3" s="703"/>
      <c r="NGS3" s="703"/>
      <c r="NGT3" s="703"/>
      <c r="NGU3" s="703"/>
      <c r="NGV3" s="703"/>
      <c r="NGW3" s="703"/>
      <c r="NGX3" s="703"/>
      <c r="NGY3" s="703"/>
      <c r="NGZ3" s="703"/>
      <c r="NHA3" s="703"/>
      <c r="NHB3" s="703"/>
      <c r="NHC3" s="703"/>
      <c r="NHD3" s="703"/>
      <c r="NHE3" s="703"/>
      <c r="NHF3" s="703"/>
      <c r="NHG3" s="703"/>
      <c r="NHH3" s="703"/>
      <c r="NHI3" s="703"/>
      <c r="NHJ3" s="703"/>
      <c r="NHK3" s="703"/>
      <c r="NHL3" s="703"/>
      <c r="NHM3" s="703"/>
      <c r="NHN3" s="703"/>
      <c r="NHO3" s="703"/>
      <c r="NHP3" s="703"/>
      <c r="NHQ3" s="703"/>
      <c r="NHR3" s="703"/>
      <c r="NHS3" s="703"/>
      <c r="NHT3" s="703"/>
      <c r="NHU3" s="703"/>
      <c r="NHV3" s="703"/>
      <c r="NHW3" s="703"/>
      <c r="NHX3" s="703"/>
      <c r="NHY3" s="703"/>
      <c r="NHZ3" s="703"/>
      <c r="NIA3" s="703"/>
      <c r="NIB3" s="703"/>
      <c r="NIC3" s="703"/>
      <c r="NID3" s="703"/>
      <c r="NIE3" s="703"/>
      <c r="NIF3" s="703"/>
      <c r="NIG3" s="703"/>
      <c r="NIH3" s="703"/>
      <c r="NII3" s="703"/>
      <c r="NIJ3" s="703"/>
      <c r="NIK3" s="703"/>
      <c r="NIL3" s="703"/>
      <c r="NIM3" s="703"/>
      <c r="NIN3" s="703"/>
      <c r="NIO3" s="703"/>
      <c r="NIP3" s="703"/>
      <c r="NIQ3" s="703"/>
      <c r="NIR3" s="703"/>
      <c r="NIS3" s="703"/>
      <c r="NIT3" s="703"/>
      <c r="NIU3" s="703"/>
      <c r="NIV3" s="703"/>
      <c r="NIW3" s="703"/>
      <c r="NIX3" s="703"/>
      <c r="NIY3" s="703"/>
      <c r="NIZ3" s="703"/>
      <c r="NJA3" s="703"/>
      <c r="NJB3" s="703"/>
      <c r="NJC3" s="703"/>
      <c r="NJD3" s="703"/>
      <c r="NJE3" s="703"/>
      <c r="NJF3" s="703"/>
      <c r="NJG3" s="703"/>
      <c r="NJH3" s="703"/>
      <c r="NJI3" s="703"/>
      <c r="NJJ3" s="703"/>
      <c r="NJK3" s="703"/>
      <c r="NJL3" s="703"/>
      <c r="NJM3" s="703"/>
      <c r="NJN3" s="703"/>
      <c r="NJO3" s="703"/>
      <c r="NJP3" s="703"/>
      <c r="NJQ3" s="703"/>
      <c r="NJR3" s="703"/>
      <c r="NJS3" s="703"/>
      <c r="NJT3" s="703"/>
      <c r="NJU3" s="703"/>
      <c r="NJV3" s="703"/>
      <c r="NJW3" s="703"/>
      <c r="NJX3" s="703"/>
      <c r="NJY3" s="703"/>
      <c r="NJZ3" s="703"/>
      <c r="NKA3" s="703"/>
      <c r="NKB3" s="703"/>
      <c r="NKC3" s="703"/>
      <c r="NKD3" s="703"/>
      <c r="NKE3" s="703"/>
      <c r="NKF3" s="703"/>
      <c r="NKG3" s="703"/>
      <c r="NKH3" s="703"/>
      <c r="NKI3" s="703"/>
      <c r="NKJ3" s="703"/>
      <c r="NKK3" s="703"/>
      <c r="NKL3" s="703"/>
      <c r="NKM3" s="703"/>
      <c r="NKN3" s="703"/>
      <c r="NKO3" s="703"/>
      <c r="NKP3" s="703"/>
      <c r="NKQ3" s="703"/>
      <c r="NKR3" s="703"/>
      <c r="NKS3" s="703"/>
      <c r="NKT3" s="703"/>
      <c r="NKU3" s="703"/>
      <c r="NKV3" s="703"/>
      <c r="NKW3" s="703"/>
      <c r="NKX3" s="703"/>
      <c r="NKY3" s="703"/>
      <c r="NKZ3" s="703"/>
      <c r="NLA3" s="703"/>
      <c r="NLB3" s="703"/>
      <c r="NLC3" s="703"/>
      <c r="NLD3" s="703"/>
      <c r="NLE3" s="703"/>
      <c r="NLF3" s="703"/>
      <c r="NLG3" s="703"/>
      <c r="NLH3" s="703"/>
      <c r="NLI3" s="703"/>
      <c r="NLJ3" s="703"/>
      <c r="NLK3" s="703"/>
      <c r="NLL3" s="703"/>
      <c r="NLM3" s="703"/>
      <c r="NLN3" s="703"/>
      <c r="NLO3" s="703"/>
      <c r="NLP3" s="703"/>
      <c r="NLQ3" s="703"/>
      <c r="NLR3" s="703"/>
      <c r="NLS3" s="703"/>
      <c r="NLT3" s="703"/>
      <c r="NLU3" s="703"/>
      <c r="NLV3" s="703"/>
      <c r="NLW3" s="703"/>
      <c r="NLX3" s="703"/>
      <c r="NLY3" s="703"/>
      <c r="NLZ3" s="703"/>
      <c r="NMA3" s="703"/>
      <c r="NMB3" s="703"/>
      <c r="NMC3" s="703"/>
      <c r="NMD3" s="703"/>
      <c r="NME3" s="703"/>
      <c r="NMF3" s="703"/>
      <c r="NMG3" s="703"/>
      <c r="NMH3" s="703"/>
      <c r="NMI3" s="703"/>
      <c r="NMJ3" s="703"/>
      <c r="NMK3" s="703"/>
      <c r="NML3" s="703"/>
      <c r="NMM3" s="703"/>
      <c r="NMN3" s="703"/>
      <c r="NMO3" s="703"/>
      <c r="NMP3" s="703"/>
      <c r="NMQ3" s="703"/>
      <c r="NMR3" s="703"/>
      <c r="NMS3" s="703"/>
      <c r="NMT3" s="703"/>
      <c r="NMU3" s="703"/>
      <c r="NMV3" s="703"/>
      <c r="NMW3" s="703"/>
      <c r="NMX3" s="703"/>
      <c r="NMY3" s="703"/>
      <c r="NMZ3" s="703"/>
      <c r="NNA3" s="703"/>
      <c r="NNB3" s="703"/>
      <c r="NNC3" s="703"/>
      <c r="NND3" s="703"/>
      <c r="NNE3" s="703"/>
      <c r="NNF3" s="703"/>
      <c r="NNG3" s="703"/>
      <c r="NNH3" s="703"/>
      <c r="NNI3" s="703"/>
      <c r="NNJ3" s="703"/>
      <c r="NNK3" s="703"/>
      <c r="NNL3" s="703"/>
      <c r="NNM3" s="703"/>
      <c r="NNN3" s="703"/>
      <c r="NNO3" s="703"/>
      <c r="NNP3" s="703"/>
      <c r="NNQ3" s="703"/>
      <c r="NNR3" s="703"/>
      <c r="NNS3" s="703"/>
      <c r="NNT3" s="703"/>
      <c r="NNU3" s="703"/>
      <c r="NNV3" s="703"/>
      <c r="NNW3" s="703"/>
      <c r="NNX3" s="703"/>
      <c r="NNY3" s="703"/>
      <c r="NNZ3" s="703"/>
      <c r="NOA3" s="703"/>
      <c r="NOB3" s="703"/>
      <c r="NOC3" s="703"/>
      <c r="NOD3" s="703"/>
      <c r="NOE3" s="703"/>
      <c r="NOF3" s="703"/>
      <c r="NOG3" s="703"/>
      <c r="NOH3" s="703"/>
      <c r="NOI3" s="703"/>
      <c r="NOJ3" s="703"/>
      <c r="NOK3" s="703"/>
      <c r="NOL3" s="703"/>
      <c r="NOM3" s="703"/>
      <c r="NON3" s="703"/>
      <c r="NOO3" s="703"/>
      <c r="NOP3" s="703"/>
      <c r="NOQ3" s="703"/>
      <c r="NOR3" s="703"/>
      <c r="NOS3" s="703"/>
      <c r="NOT3" s="703"/>
      <c r="NOU3" s="703"/>
      <c r="NOV3" s="703"/>
      <c r="NOW3" s="703"/>
      <c r="NOX3" s="703"/>
      <c r="NOY3" s="703"/>
      <c r="NOZ3" s="703"/>
      <c r="NPA3" s="703"/>
      <c r="NPB3" s="703"/>
      <c r="NPC3" s="703"/>
      <c r="NPD3" s="703"/>
      <c r="NPE3" s="703"/>
      <c r="NPF3" s="703"/>
      <c r="NPG3" s="703"/>
      <c r="NPH3" s="703"/>
      <c r="NPI3" s="703"/>
      <c r="NPJ3" s="703"/>
      <c r="NPK3" s="703"/>
      <c r="NPL3" s="703"/>
      <c r="NPM3" s="703"/>
      <c r="NPN3" s="703"/>
      <c r="NPO3" s="703"/>
      <c r="NPP3" s="703"/>
      <c r="NPQ3" s="703"/>
      <c r="NPR3" s="703"/>
      <c r="NPS3" s="703"/>
      <c r="NPT3" s="703"/>
      <c r="NPU3" s="703"/>
      <c r="NPV3" s="703"/>
      <c r="NPW3" s="703"/>
      <c r="NPX3" s="703"/>
      <c r="NPY3" s="703"/>
      <c r="NPZ3" s="703"/>
      <c r="NQA3" s="703"/>
      <c r="NQB3" s="703"/>
      <c r="NQC3" s="703"/>
      <c r="NQD3" s="703"/>
      <c r="NQE3" s="703"/>
      <c r="NQF3" s="703"/>
      <c r="NQG3" s="703"/>
      <c r="NQH3" s="703"/>
      <c r="NQI3" s="703"/>
      <c r="NQJ3" s="703"/>
      <c r="NQK3" s="703"/>
      <c r="NQL3" s="703"/>
      <c r="NQM3" s="703"/>
      <c r="NQN3" s="703"/>
      <c r="NQO3" s="703"/>
      <c r="NQP3" s="703"/>
      <c r="NQQ3" s="703"/>
      <c r="NQR3" s="703"/>
      <c r="NQS3" s="703"/>
      <c r="NQT3" s="703"/>
      <c r="NQU3" s="703"/>
      <c r="NQV3" s="703"/>
      <c r="NQW3" s="703"/>
      <c r="NQX3" s="703"/>
      <c r="NQY3" s="703"/>
      <c r="NQZ3" s="703"/>
      <c r="NRA3" s="703"/>
      <c r="NRB3" s="703"/>
      <c r="NRC3" s="703"/>
      <c r="NRD3" s="703"/>
      <c r="NRE3" s="703"/>
      <c r="NRF3" s="703"/>
      <c r="NRG3" s="703"/>
      <c r="NRH3" s="703"/>
      <c r="NRI3" s="703"/>
      <c r="NRJ3" s="703"/>
      <c r="NRK3" s="703"/>
      <c r="NRL3" s="703"/>
      <c r="NRM3" s="703"/>
      <c r="NRN3" s="703"/>
      <c r="NRO3" s="703"/>
      <c r="NRP3" s="703"/>
      <c r="NRQ3" s="703"/>
      <c r="NRR3" s="703"/>
      <c r="NRS3" s="703"/>
      <c r="NRT3" s="703"/>
      <c r="NRU3" s="703"/>
      <c r="NRV3" s="703"/>
      <c r="NRW3" s="703"/>
      <c r="NRX3" s="703"/>
      <c r="NRY3" s="703"/>
      <c r="NRZ3" s="703"/>
      <c r="NSA3" s="703"/>
      <c r="NSB3" s="703"/>
      <c r="NSC3" s="703"/>
      <c r="NSD3" s="703"/>
      <c r="NSE3" s="703"/>
      <c r="NSF3" s="703"/>
      <c r="NSG3" s="703"/>
      <c r="NSH3" s="703"/>
      <c r="NSI3" s="703"/>
      <c r="NSJ3" s="703"/>
      <c r="NSK3" s="703"/>
      <c r="NSL3" s="703"/>
      <c r="NSM3" s="703"/>
      <c r="NSN3" s="703"/>
      <c r="NSO3" s="703"/>
      <c r="NSP3" s="703"/>
      <c r="NSQ3" s="703"/>
      <c r="NSR3" s="703"/>
      <c r="NSS3" s="703"/>
      <c r="NST3" s="703"/>
      <c r="NSU3" s="703"/>
      <c r="NSV3" s="703"/>
      <c r="NSW3" s="703"/>
      <c r="NSX3" s="703"/>
      <c r="NSY3" s="703"/>
      <c r="NSZ3" s="703"/>
      <c r="NTA3" s="703"/>
      <c r="NTB3" s="703"/>
      <c r="NTC3" s="703"/>
      <c r="NTD3" s="703"/>
      <c r="NTE3" s="703"/>
      <c r="NTF3" s="703"/>
      <c r="NTG3" s="703"/>
      <c r="NTH3" s="703"/>
      <c r="NTI3" s="703"/>
      <c r="NTJ3" s="703"/>
      <c r="NTK3" s="703"/>
      <c r="NTL3" s="703"/>
      <c r="NTM3" s="703"/>
      <c r="NTN3" s="703"/>
      <c r="NTO3" s="703"/>
      <c r="NTP3" s="703"/>
      <c r="NTQ3" s="703"/>
      <c r="NTR3" s="703"/>
      <c r="NTS3" s="703"/>
      <c r="NTT3" s="703"/>
      <c r="NTU3" s="703"/>
      <c r="NTV3" s="703"/>
      <c r="NTW3" s="703"/>
      <c r="NTX3" s="703"/>
      <c r="NTY3" s="703"/>
      <c r="NTZ3" s="703"/>
      <c r="NUA3" s="703"/>
      <c r="NUB3" s="703"/>
      <c r="NUC3" s="703"/>
      <c r="NUD3" s="703"/>
      <c r="NUE3" s="703"/>
      <c r="NUF3" s="703"/>
      <c r="NUG3" s="703"/>
      <c r="NUH3" s="703"/>
      <c r="NUI3" s="703"/>
      <c r="NUJ3" s="703"/>
      <c r="NUK3" s="703"/>
      <c r="NUL3" s="703"/>
      <c r="NUM3" s="703"/>
      <c r="NUN3" s="703"/>
      <c r="NUO3" s="703"/>
      <c r="NUP3" s="703"/>
      <c r="NUQ3" s="703"/>
      <c r="NUR3" s="703"/>
      <c r="NUS3" s="703"/>
      <c r="NUT3" s="703"/>
      <c r="NUU3" s="703"/>
      <c r="NUV3" s="703"/>
      <c r="NUW3" s="703"/>
      <c r="NUX3" s="703"/>
      <c r="NUY3" s="703"/>
      <c r="NUZ3" s="703"/>
      <c r="NVA3" s="703"/>
      <c r="NVB3" s="703"/>
      <c r="NVC3" s="703"/>
      <c r="NVD3" s="703"/>
      <c r="NVE3" s="703"/>
      <c r="NVF3" s="703"/>
      <c r="NVG3" s="703"/>
      <c r="NVH3" s="703"/>
      <c r="NVI3" s="703"/>
      <c r="NVJ3" s="703"/>
      <c r="NVK3" s="703"/>
      <c r="NVL3" s="703"/>
      <c r="NVM3" s="703"/>
      <c r="NVN3" s="703"/>
      <c r="NVO3" s="703"/>
      <c r="NVP3" s="703"/>
      <c r="NVQ3" s="703"/>
      <c r="NVR3" s="703"/>
      <c r="NVS3" s="703"/>
      <c r="NVT3" s="703"/>
      <c r="NVU3" s="703"/>
      <c r="NVV3" s="703"/>
      <c r="NVW3" s="703"/>
      <c r="NVX3" s="703"/>
      <c r="NVY3" s="703"/>
      <c r="NVZ3" s="703"/>
      <c r="NWA3" s="703"/>
      <c r="NWB3" s="703"/>
      <c r="NWC3" s="703"/>
      <c r="NWD3" s="703"/>
      <c r="NWE3" s="703"/>
      <c r="NWF3" s="703"/>
      <c r="NWG3" s="703"/>
      <c r="NWH3" s="703"/>
      <c r="NWI3" s="703"/>
      <c r="NWJ3" s="703"/>
      <c r="NWK3" s="703"/>
      <c r="NWL3" s="703"/>
      <c r="NWM3" s="703"/>
      <c r="NWN3" s="703"/>
      <c r="NWO3" s="703"/>
      <c r="NWP3" s="703"/>
      <c r="NWQ3" s="703"/>
      <c r="NWR3" s="703"/>
      <c r="NWS3" s="703"/>
      <c r="NWT3" s="703"/>
      <c r="NWU3" s="703"/>
      <c r="NWV3" s="703"/>
      <c r="NWW3" s="703"/>
      <c r="NWX3" s="703"/>
      <c r="NWY3" s="703"/>
      <c r="NWZ3" s="703"/>
      <c r="NXA3" s="703"/>
      <c r="NXB3" s="703"/>
      <c r="NXC3" s="703"/>
      <c r="NXD3" s="703"/>
      <c r="NXE3" s="703"/>
      <c r="NXF3" s="703"/>
      <c r="NXG3" s="703"/>
      <c r="NXH3" s="703"/>
      <c r="NXI3" s="703"/>
      <c r="NXJ3" s="703"/>
      <c r="NXK3" s="703"/>
      <c r="NXL3" s="703"/>
      <c r="NXM3" s="703"/>
      <c r="NXN3" s="703"/>
      <c r="NXO3" s="703"/>
      <c r="NXP3" s="703"/>
      <c r="NXQ3" s="703"/>
      <c r="NXR3" s="703"/>
      <c r="NXS3" s="703"/>
      <c r="NXT3" s="703"/>
      <c r="NXU3" s="703"/>
      <c r="NXV3" s="703"/>
      <c r="NXW3" s="703"/>
      <c r="NXX3" s="703"/>
      <c r="NXY3" s="703"/>
      <c r="NXZ3" s="703"/>
      <c r="NYA3" s="703"/>
      <c r="NYB3" s="703"/>
      <c r="NYC3" s="703"/>
      <c r="NYD3" s="703"/>
      <c r="NYE3" s="703"/>
      <c r="NYF3" s="703"/>
      <c r="NYG3" s="703"/>
      <c r="NYH3" s="703"/>
      <c r="NYI3" s="703"/>
      <c r="NYJ3" s="703"/>
      <c r="NYK3" s="703"/>
      <c r="NYL3" s="703"/>
      <c r="NYM3" s="703"/>
      <c r="NYN3" s="703"/>
      <c r="NYO3" s="703"/>
      <c r="NYP3" s="703"/>
      <c r="NYQ3" s="703"/>
      <c r="NYR3" s="703"/>
      <c r="NYS3" s="703"/>
      <c r="NYT3" s="703"/>
      <c r="NYU3" s="703"/>
      <c r="NYV3" s="703"/>
      <c r="NYW3" s="703"/>
      <c r="NYX3" s="703"/>
      <c r="NYY3" s="703"/>
      <c r="NYZ3" s="703"/>
      <c r="NZA3" s="703"/>
      <c r="NZB3" s="703"/>
      <c r="NZC3" s="703"/>
      <c r="NZD3" s="703"/>
      <c r="NZE3" s="703"/>
      <c r="NZF3" s="703"/>
      <c r="NZG3" s="703"/>
      <c r="NZH3" s="703"/>
      <c r="NZI3" s="703"/>
      <c r="NZJ3" s="703"/>
      <c r="NZK3" s="703"/>
      <c r="NZL3" s="703"/>
      <c r="NZM3" s="703"/>
      <c r="NZN3" s="703"/>
      <c r="NZO3" s="703"/>
      <c r="NZP3" s="703"/>
      <c r="NZQ3" s="703"/>
      <c r="NZR3" s="703"/>
      <c r="NZS3" s="703"/>
      <c r="NZT3" s="703"/>
      <c r="NZU3" s="703"/>
      <c r="NZV3" s="703"/>
      <c r="NZW3" s="703"/>
      <c r="NZX3" s="703"/>
      <c r="NZY3" s="703"/>
      <c r="NZZ3" s="703"/>
      <c r="OAA3" s="703"/>
      <c r="OAB3" s="703"/>
      <c r="OAC3" s="703"/>
      <c r="OAD3" s="703"/>
      <c r="OAE3" s="703"/>
      <c r="OAF3" s="703"/>
      <c r="OAG3" s="703"/>
      <c r="OAH3" s="703"/>
      <c r="OAI3" s="703"/>
      <c r="OAJ3" s="703"/>
      <c r="OAK3" s="703"/>
      <c r="OAL3" s="703"/>
      <c r="OAM3" s="703"/>
      <c r="OAN3" s="703"/>
      <c r="OAO3" s="703"/>
      <c r="OAP3" s="703"/>
      <c r="OAQ3" s="703"/>
      <c r="OAR3" s="703"/>
      <c r="OAS3" s="703"/>
      <c r="OAT3" s="703"/>
      <c r="OAU3" s="703"/>
      <c r="OAV3" s="703"/>
      <c r="OAW3" s="703"/>
      <c r="OAX3" s="703"/>
      <c r="OAY3" s="703"/>
      <c r="OAZ3" s="703"/>
      <c r="OBA3" s="703"/>
      <c r="OBB3" s="703"/>
      <c r="OBC3" s="703"/>
      <c r="OBD3" s="703"/>
      <c r="OBE3" s="703"/>
      <c r="OBF3" s="703"/>
      <c r="OBG3" s="703"/>
      <c r="OBH3" s="703"/>
      <c r="OBI3" s="703"/>
      <c r="OBJ3" s="703"/>
      <c r="OBK3" s="703"/>
      <c r="OBL3" s="703"/>
      <c r="OBM3" s="703"/>
      <c r="OBN3" s="703"/>
      <c r="OBO3" s="703"/>
      <c r="OBP3" s="703"/>
      <c r="OBQ3" s="703"/>
      <c r="OBR3" s="703"/>
      <c r="OBS3" s="703"/>
      <c r="OBT3" s="703"/>
      <c r="OBU3" s="703"/>
      <c r="OBV3" s="703"/>
      <c r="OBW3" s="703"/>
      <c r="OBX3" s="703"/>
      <c r="OBY3" s="703"/>
      <c r="OBZ3" s="703"/>
      <c r="OCA3" s="703"/>
      <c r="OCB3" s="703"/>
      <c r="OCC3" s="703"/>
      <c r="OCD3" s="703"/>
      <c r="OCE3" s="703"/>
      <c r="OCF3" s="703"/>
      <c r="OCG3" s="703"/>
      <c r="OCH3" s="703"/>
      <c r="OCI3" s="703"/>
      <c r="OCJ3" s="703"/>
      <c r="OCK3" s="703"/>
      <c r="OCL3" s="703"/>
      <c r="OCM3" s="703"/>
      <c r="OCN3" s="703"/>
      <c r="OCO3" s="703"/>
      <c r="OCP3" s="703"/>
      <c r="OCQ3" s="703"/>
      <c r="OCR3" s="703"/>
      <c r="OCS3" s="703"/>
      <c r="OCT3" s="703"/>
      <c r="OCU3" s="703"/>
      <c r="OCV3" s="703"/>
      <c r="OCW3" s="703"/>
      <c r="OCX3" s="703"/>
      <c r="OCY3" s="703"/>
      <c r="OCZ3" s="703"/>
      <c r="ODA3" s="703"/>
      <c r="ODB3" s="703"/>
      <c r="ODC3" s="703"/>
      <c r="ODD3" s="703"/>
      <c r="ODE3" s="703"/>
      <c r="ODF3" s="703"/>
      <c r="ODG3" s="703"/>
      <c r="ODH3" s="703"/>
      <c r="ODI3" s="703"/>
      <c r="ODJ3" s="703"/>
      <c r="ODK3" s="703"/>
      <c r="ODL3" s="703"/>
      <c r="ODM3" s="703"/>
      <c r="ODN3" s="703"/>
      <c r="ODO3" s="703"/>
      <c r="ODP3" s="703"/>
      <c r="ODQ3" s="703"/>
      <c r="ODR3" s="703"/>
      <c r="ODS3" s="703"/>
      <c r="ODT3" s="703"/>
      <c r="ODU3" s="703"/>
      <c r="ODV3" s="703"/>
      <c r="ODW3" s="703"/>
      <c r="ODX3" s="703"/>
      <c r="ODY3" s="703"/>
      <c r="ODZ3" s="703"/>
      <c r="OEA3" s="703"/>
      <c r="OEB3" s="703"/>
      <c r="OEC3" s="703"/>
      <c r="OED3" s="703"/>
      <c r="OEE3" s="703"/>
      <c r="OEF3" s="703"/>
      <c r="OEG3" s="703"/>
      <c r="OEH3" s="703"/>
      <c r="OEI3" s="703"/>
      <c r="OEJ3" s="703"/>
      <c r="OEK3" s="703"/>
      <c r="OEL3" s="703"/>
      <c r="OEM3" s="703"/>
      <c r="OEN3" s="703"/>
      <c r="OEO3" s="703"/>
      <c r="OEP3" s="703"/>
      <c r="OEQ3" s="703"/>
      <c r="OER3" s="703"/>
      <c r="OES3" s="703"/>
      <c r="OET3" s="703"/>
      <c r="OEU3" s="703"/>
      <c r="OEV3" s="703"/>
      <c r="OEW3" s="703"/>
      <c r="OEX3" s="703"/>
      <c r="OEY3" s="703"/>
      <c r="OEZ3" s="703"/>
      <c r="OFA3" s="703"/>
      <c r="OFB3" s="703"/>
      <c r="OFC3" s="703"/>
      <c r="OFD3" s="703"/>
      <c r="OFE3" s="703"/>
      <c r="OFF3" s="703"/>
      <c r="OFG3" s="703"/>
      <c r="OFH3" s="703"/>
      <c r="OFI3" s="703"/>
      <c r="OFJ3" s="703"/>
      <c r="OFK3" s="703"/>
      <c r="OFL3" s="703"/>
      <c r="OFM3" s="703"/>
      <c r="OFN3" s="703"/>
      <c r="OFO3" s="703"/>
      <c r="OFP3" s="703"/>
      <c r="OFQ3" s="703"/>
      <c r="OFR3" s="703"/>
      <c r="OFS3" s="703"/>
      <c r="OFT3" s="703"/>
      <c r="OFU3" s="703"/>
      <c r="OFV3" s="703"/>
      <c r="OFW3" s="703"/>
      <c r="OFX3" s="703"/>
      <c r="OFY3" s="703"/>
      <c r="OFZ3" s="703"/>
      <c r="OGA3" s="703"/>
      <c r="OGB3" s="703"/>
      <c r="OGC3" s="703"/>
      <c r="OGD3" s="703"/>
      <c r="OGE3" s="703"/>
      <c r="OGF3" s="703"/>
      <c r="OGG3" s="703"/>
      <c r="OGH3" s="703"/>
      <c r="OGI3" s="703"/>
      <c r="OGJ3" s="703"/>
      <c r="OGK3" s="703"/>
      <c r="OGL3" s="703"/>
      <c r="OGM3" s="703"/>
      <c r="OGN3" s="703"/>
      <c r="OGO3" s="703"/>
      <c r="OGP3" s="703"/>
      <c r="OGQ3" s="703"/>
      <c r="OGR3" s="703"/>
      <c r="OGS3" s="703"/>
      <c r="OGT3" s="703"/>
      <c r="OGU3" s="703"/>
      <c r="OGV3" s="703"/>
      <c r="OGW3" s="703"/>
      <c r="OGX3" s="703"/>
      <c r="OGY3" s="703"/>
      <c r="OGZ3" s="703"/>
      <c r="OHA3" s="703"/>
      <c r="OHB3" s="703"/>
      <c r="OHC3" s="703"/>
      <c r="OHD3" s="703"/>
      <c r="OHE3" s="703"/>
      <c r="OHF3" s="703"/>
      <c r="OHG3" s="703"/>
      <c r="OHH3" s="703"/>
      <c r="OHI3" s="703"/>
      <c r="OHJ3" s="703"/>
      <c r="OHK3" s="703"/>
      <c r="OHL3" s="703"/>
      <c r="OHM3" s="703"/>
      <c r="OHN3" s="703"/>
      <c r="OHO3" s="703"/>
      <c r="OHP3" s="703"/>
      <c r="OHQ3" s="703"/>
      <c r="OHR3" s="703"/>
      <c r="OHS3" s="703"/>
      <c r="OHT3" s="703"/>
      <c r="OHU3" s="703"/>
      <c r="OHV3" s="703"/>
      <c r="OHW3" s="703"/>
      <c r="OHX3" s="703"/>
      <c r="OHY3" s="703"/>
      <c r="OHZ3" s="703"/>
      <c r="OIA3" s="703"/>
      <c r="OIB3" s="703"/>
      <c r="OIC3" s="703"/>
      <c r="OID3" s="703"/>
      <c r="OIE3" s="703"/>
      <c r="OIF3" s="703"/>
      <c r="OIG3" s="703"/>
      <c r="OIH3" s="703"/>
      <c r="OII3" s="703"/>
      <c r="OIJ3" s="703"/>
      <c r="OIK3" s="703"/>
      <c r="OIL3" s="703"/>
      <c r="OIM3" s="703"/>
      <c r="OIN3" s="703"/>
      <c r="OIO3" s="703"/>
      <c r="OIP3" s="703"/>
      <c r="OIQ3" s="703"/>
      <c r="OIR3" s="703"/>
      <c r="OIS3" s="703"/>
      <c r="OIT3" s="703"/>
      <c r="OIU3" s="703"/>
      <c r="OIV3" s="703"/>
      <c r="OIW3" s="703"/>
      <c r="OIX3" s="703"/>
      <c r="OIY3" s="703"/>
      <c r="OIZ3" s="703"/>
      <c r="OJA3" s="703"/>
      <c r="OJB3" s="703"/>
      <c r="OJC3" s="703"/>
      <c r="OJD3" s="703"/>
      <c r="OJE3" s="703"/>
      <c r="OJF3" s="703"/>
      <c r="OJG3" s="703"/>
      <c r="OJH3" s="703"/>
      <c r="OJI3" s="703"/>
      <c r="OJJ3" s="703"/>
      <c r="OJK3" s="703"/>
      <c r="OJL3" s="703"/>
      <c r="OJM3" s="703"/>
      <c r="OJN3" s="703"/>
      <c r="OJO3" s="703"/>
      <c r="OJP3" s="703"/>
      <c r="OJQ3" s="703"/>
      <c r="OJR3" s="703"/>
      <c r="OJS3" s="703"/>
      <c r="OJT3" s="703"/>
      <c r="OJU3" s="703"/>
      <c r="OJV3" s="703"/>
      <c r="OJW3" s="703"/>
      <c r="OJX3" s="703"/>
      <c r="OJY3" s="703"/>
      <c r="OJZ3" s="703"/>
      <c r="OKA3" s="703"/>
      <c r="OKB3" s="703"/>
      <c r="OKC3" s="703"/>
      <c r="OKD3" s="703"/>
      <c r="OKE3" s="703"/>
      <c r="OKF3" s="703"/>
      <c r="OKG3" s="703"/>
      <c r="OKH3" s="703"/>
      <c r="OKI3" s="703"/>
      <c r="OKJ3" s="703"/>
      <c r="OKK3" s="703"/>
      <c r="OKL3" s="703"/>
      <c r="OKM3" s="703"/>
      <c r="OKN3" s="703"/>
      <c r="OKO3" s="703"/>
      <c r="OKP3" s="703"/>
      <c r="OKQ3" s="703"/>
      <c r="OKR3" s="703"/>
      <c r="OKS3" s="703"/>
      <c r="OKT3" s="703"/>
      <c r="OKU3" s="703"/>
      <c r="OKV3" s="703"/>
      <c r="OKW3" s="703"/>
      <c r="OKX3" s="703"/>
      <c r="OKY3" s="703"/>
      <c r="OKZ3" s="703"/>
      <c r="OLA3" s="703"/>
      <c r="OLB3" s="703"/>
      <c r="OLC3" s="703"/>
      <c r="OLD3" s="703"/>
      <c r="OLE3" s="703"/>
      <c r="OLF3" s="703"/>
      <c r="OLG3" s="703"/>
      <c r="OLH3" s="703"/>
      <c r="OLI3" s="703"/>
      <c r="OLJ3" s="703"/>
      <c r="OLK3" s="703"/>
      <c r="OLL3" s="703"/>
      <c r="OLM3" s="703"/>
      <c r="OLN3" s="703"/>
      <c r="OLO3" s="703"/>
      <c r="OLP3" s="703"/>
      <c r="OLQ3" s="703"/>
      <c r="OLR3" s="703"/>
      <c r="OLS3" s="703"/>
      <c r="OLT3" s="703"/>
      <c r="OLU3" s="703"/>
      <c r="OLV3" s="703"/>
      <c r="OLW3" s="703"/>
      <c r="OLX3" s="703"/>
      <c r="OLY3" s="703"/>
      <c r="OLZ3" s="703"/>
      <c r="OMA3" s="703"/>
      <c r="OMB3" s="703"/>
      <c r="OMC3" s="703"/>
      <c r="OMD3" s="703"/>
      <c r="OME3" s="703"/>
      <c r="OMF3" s="703"/>
      <c r="OMG3" s="703"/>
      <c r="OMH3" s="703"/>
      <c r="OMI3" s="703"/>
      <c r="OMJ3" s="703"/>
      <c r="OMK3" s="703"/>
      <c r="OML3" s="703"/>
      <c r="OMM3" s="703"/>
      <c r="OMN3" s="703"/>
      <c r="OMO3" s="703"/>
      <c r="OMP3" s="703"/>
      <c r="OMQ3" s="703"/>
      <c r="OMR3" s="703"/>
      <c r="OMS3" s="703"/>
      <c r="OMT3" s="703"/>
      <c r="OMU3" s="703"/>
      <c r="OMV3" s="703"/>
      <c r="OMW3" s="703"/>
      <c r="OMX3" s="703"/>
      <c r="OMY3" s="703"/>
      <c r="OMZ3" s="703"/>
      <c r="ONA3" s="703"/>
      <c r="ONB3" s="703"/>
      <c r="ONC3" s="703"/>
      <c r="OND3" s="703"/>
      <c r="ONE3" s="703"/>
      <c r="ONF3" s="703"/>
      <c r="ONG3" s="703"/>
      <c r="ONH3" s="703"/>
      <c r="ONI3" s="703"/>
      <c r="ONJ3" s="703"/>
      <c r="ONK3" s="703"/>
      <c r="ONL3" s="703"/>
      <c r="ONM3" s="703"/>
      <c r="ONN3" s="703"/>
      <c r="ONO3" s="703"/>
      <c r="ONP3" s="703"/>
      <c r="ONQ3" s="703"/>
      <c r="ONR3" s="703"/>
      <c r="ONS3" s="703"/>
      <c r="ONT3" s="703"/>
      <c r="ONU3" s="703"/>
      <c r="ONV3" s="703"/>
      <c r="ONW3" s="703"/>
      <c r="ONX3" s="703"/>
      <c r="ONY3" s="703"/>
      <c r="ONZ3" s="703"/>
      <c r="OOA3" s="703"/>
      <c r="OOB3" s="703"/>
      <c r="OOC3" s="703"/>
      <c r="OOD3" s="703"/>
      <c r="OOE3" s="703"/>
      <c r="OOF3" s="703"/>
      <c r="OOG3" s="703"/>
      <c r="OOH3" s="703"/>
      <c r="OOI3" s="703"/>
      <c r="OOJ3" s="703"/>
      <c r="OOK3" s="703"/>
      <c r="OOL3" s="703"/>
      <c r="OOM3" s="703"/>
      <c r="OON3" s="703"/>
      <c r="OOO3" s="703"/>
      <c r="OOP3" s="703"/>
      <c r="OOQ3" s="703"/>
      <c r="OOR3" s="703"/>
      <c r="OOS3" s="703"/>
      <c r="OOT3" s="703"/>
      <c r="OOU3" s="703"/>
      <c r="OOV3" s="703"/>
      <c r="OOW3" s="703"/>
      <c r="OOX3" s="703"/>
      <c r="OOY3" s="703"/>
      <c r="OOZ3" s="703"/>
      <c r="OPA3" s="703"/>
      <c r="OPB3" s="703"/>
      <c r="OPC3" s="703"/>
      <c r="OPD3" s="703"/>
      <c r="OPE3" s="703"/>
      <c r="OPF3" s="703"/>
      <c r="OPG3" s="703"/>
      <c r="OPH3" s="703"/>
      <c r="OPI3" s="703"/>
      <c r="OPJ3" s="703"/>
      <c r="OPK3" s="703"/>
      <c r="OPL3" s="703"/>
      <c r="OPM3" s="703"/>
      <c r="OPN3" s="703"/>
      <c r="OPO3" s="703"/>
      <c r="OPP3" s="703"/>
      <c r="OPQ3" s="703"/>
      <c r="OPR3" s="703"/>
      <c r="OPS3" s="703"/>
      <c r="OPT3" s="703"/>
      <c r="OPU3" s="703"/>
      <c r="OPV3" s="703"/>
      <c r="OPW3" s="703"/>
      <c r="OPX3" s="703"/>
      <c r="OPY3" s="703"/>
      <c r="OPZ3" s="703"/>
      <c r="OQA3" s="703"/>
      <c r="OQB3" s="703"/>
      <c r="OQC3" s="703"/>
      <c r="OQD3" s="703"/>
      <c r="OQE3" s="703"/>
      <c r="OQF3" s="703"/>
      <c r="OQG3" s="703"/>
      <c r="OQH3" s="703"/>
      <c r="OQI3" s="703"/>
      <c r="OQJ3" s="703"/>
      <c r="OQK3" s="703"/>
      <c r="OQL3" s="703"/>
      <c r="OQM3" s="703"/>
      <c r="OQN3" s="703"/>
      <c r="OQO3" s="703"/>
      <c r="OQP3" s="703"/>
      <c r="OQQ3" s="703"/>
      <c r="OQR3" s="703"/>
      <c r="OQS3" s="703"/>
      <c r="OQT3" s="703"/>
      <c r="OQU3" s="703"/>
      <c r="OQV3" s="703"/>
      <c r="OQW3" s="703"/>
      <c r="OQX3" s="703"/>
      <c r="OQY3" s="703"/>
      <c r="OQZ3" s="703"/>
      <c r="ORA3" s="703"/>
      <c r="ORB3" s="703"/>
      <c r="ORC3" s="703"/>
      <c r="ORD3" s="703"/>
      <c r="ORE3" s="703"/>
      <c r="ORF3" s="703"/>
      <c r="ORG3" s="703"/>
      <c r="ORH3" s="703"/>
      <c r="ORI3" s="703"/>
      <c r="ORJ3" s="703"/>
      <c r="ORK3" s="703"/>
      <c r="ORL3" s="703"/>
      <c r="ORM3" s="703"/>
      <c r="ORN3" s="703"/>
      <c r="ORO3" s="703"/>
      <c r="ORP3" s="703"/>
      <c r="ORQ3" s="703"/>
      <c r="ORR3" s="703"/>
      <c r="ORS3" s="703"/>
      <c r="ORT3" s="703"/>
      <c r="ORU3" s="703"/>
      <c r="ORV3" s="703"/>
      <c r="ORW3" s="703"/>
      <c r="ORX3" s="703"/>
      <c r="ORY3" s="703"/>
      <c r="ORZ3" s="703"/>
      <c r="OSA3" s="703"/>
      <c r="OSB3" s="703"/>
      <c r="OSC3" s="703"/>
      <c r="OSD3" s="703"/>
      <c r="OSE3" s="703"/>
      <c r="OSF3" s="703"/>
      <c r="OSG3" s="703"/>
      <c r="OSH3" s="703"/>
      <c r="OSI3" s="703"/>
      <c r="OSJ3" s="703"/>
      <c r="OSK3" s="703"/>
      <c r="OSL3" s="703"/>
      <c r="OSM3" s="703"/>
      <c r="OSN3" s="703"/>
      <c r="OSO3" s="703"/>
      <c r="OSP3" s="703"/>
      <c r="OSQ3" s="703"/>
      <c r="OSR3" s="703"/>
      <c r="OSS3" s="703"/>
      <c r="OST3" s="703"/>
      <c r="OSU3" s="703"/>
      <c r="OSV3" s="703"/>
      <c r="OSW3" s="703"/>
      <c r="OSX3" s="703"/>
      <c r="OSY3" s="703"/>
      <c r="OSZ3" s="703"/>
      <c r="OTA3" s="703"/>
      <c r="OTB3" s="703"/>
      <c r="OTC3" s="703"/>
      <c r="OTD3" s="703"/>
      <c r="OTE3" s="703"/>
      <c r="OTF3" s="703"/>
      <c r="OTG3" s="703"/>
      <c r="OTH3" s="703"/>
      <c r="OTI3" s="703"/>
      <c r="OTJ3" s="703"/>
      <c r="OTK3" s="703"/>
      <c r="OTL3" s="703"/>
      <c r="OTM3" s="703"/>
      <c r="OTN3" s="703"/>
      <c r="OTO3" s="703"/>
      <c r="OTP3" s="703"/>
      <c r="OTQ3" s="703"/>
      <c r="OTR3" s="703"/>
      <c r="OTS3" s="703"/>
      <c r="OTT3" s="703"/>
      <c r="OTU3" s="703"/>
      <c r="OTV3" s="703"/>
      <c r="OTW3" s="703"/>
      <c r="OTX3" s="703"/>
      <c r="OTY3" s="703"/>
      <c r="OTZ3" s="703"/>
      <c r="OUA3" s="703"/>
      <c r="OUB3" s="703"/>
      <c r="OUC3" s="703"/>
      <c r="OUD3" s="703"/>
      <c r="OUE3" s="703"/>
      <c r="OUF3" s="703"/>
      <c r="OUG3" s="703"/>
      <c r="OUH3" s="703"/>
      <c r="OUI3" s="703"/>
      <c r="OUJ3" s="703"/>
      <c r="OUK3" s="703"/>
      <c r="OUL3" s="703"/>
      <c r="OUM3" s="703"/>
      <c r="OUN3" s="703"/>
      <c r="OUO3" s="703"/>
      <c r="OUP3" s="703"/>
      <c r="OUQ3" s="703"/>
      <c r="OUR3" s="703"/>
      <c r="OUS3" s="703"/>
      <c r="OUT3" s="703"/>
      <c r="OUU3" s="703"/>
      <c r="OUV3" s="703"/>
      <c r="OUW3" s="703"/>
      <c r="OUX3" s="703"/>
      <c r="OUY3" s="703"/>
      <c r="OUZ3" s="703"/>
      <c r="OVA3" s="703"/>
      <c r="OVB3" s="703"/>
      <c r="OVC3" s="703"/>
      <c r="OVD3" s="703"/>
      <c r="OVE3" s="703"/>
      <c r="OVF3" s="703"/>
      <c r="OVG3" s="703"/>
      <c r="OVH3" s="703"/>
      <c r="OVI3" s="703"/>
      <c r="OVJ3" s="703"/>
      <c r="OVK3" s="703"/>
      <c r="OVL3" s="703"/>
      <c r="OVM3" s="703"/>
      <c r="OVN3" s="703"/>
      <c r="OVO3" s="703"/>
      <c r="OVP3" s="703"/>
      <c r="OVQ3" s="703"/>
      <c r="OVR3" s="703"/>
      <c r="OVS3" s="703"/>
      <c r="OVT3" s="703"/>
      <c r="OVU3" s="703"/>
      <c r="OVV3" s="703"/>
      <c r="OVW3" s="703"/>
      <c r="OVX3" s="703"/>
      <c r="OVY3" s="703"/>
      <c r="OVZ3" s="703"/>
      <c r="OWA3" s="703"/>
      <c r="OWB3" s="703"/>
      <c r="OWC3" s="703"/>
      <c r="OWD3" s="703"/>
      <c r="OWE3" s="703"/>
      <c r="OWF3" s="703"/>
      <c r="OWG3" s="703"/>
      <c r="OWH3" s="703"/>
      <c r="OWI3" s="703"/>
      <c r="OWJ3" s="703"/>
      <c r="OWK3" s="703"/>
      <c r="OWL3" s="703"/>
      <c r="OWM3" s="703"/>
      <c r="OWN3" s="703"/>
      <c r="OWO3" s="703"/>
      <c r="OWP3" s="703"/>
      <c r="OWQ3" s="703"/>
      <c r="OWR3" s="703"/>
      <c r="OWS3" s="703"/>
      <c r="OWT3" s="703"/>
      <c r="OWU3" s="703"/>
      <c r="OWV3" s="703"/>
      <c r="OWW3" s="703"/>
      <c r="OWX3" s="703"/>
      <c r="OWY3" s="703"/>
      <c r="OWZ3" s="703"/>
      <c r="OXA3" s="703"/>
      <c r="OXB3" s="703"/>
      <c r="OXC3" s="703"/>
      <c r="OXD3" s="703"/>
      <c r="OXE3" s="703"/>
      <c r="OXF3" s="703"/>
      <c r="OXG3" s="703"/>
      <c r="OXH3" s="703"/>
      <c r="OXI3" s="703"/>
      <c r="OXJ3" s="703"/>
      <c r="OXK3" s="703"/>
      <c r="OXL3" s="703"/>
      <c r="OXM3" s="703"/>
      <c r="OXN3" s="703"/>
      <c r="OXO3" s="703"/>
      <c r="OXP3" s="703"/>
      <c r="OXQ3" s="703"/>
      <c r="OXR3" s="703"/>
      <c r="OXS3" s="703"/>
      <c r="OXT3" s="703"/>
      <c r="OXU3" s="703"/>
      <c r="OXV3" s="703"/>
      <c r="OXW3" s="703"/>
      <c r="OXX3" s="703"/>
      <c r="OXY3" s="703"/>
      <c r="OXZ3" s="703"/>
      <c r="OYA3" s="703"/>
      <c r="OYB3" s="703"/>
      <c r="OYC3" s="703"/>
      <c r="OYD3" s="703"/>
      <c r="OYE3" s="703"/>
      <c r="OYF3" s="703"/>
      <c r="OYG3" s="703"/>
      <c r="OYH3" s="703"/>
      <c r="OYI3" s="703"/>
      <c r="OYJ3" s="703"/>
      <c r="OYK3" s="703"/>
      <c r="OYL3" s="703"/>
      <c r="OYM3" s="703"/>
      <c r="OYN3" s="703"/>
      <c r="OYO3" s="703"/>
      <c r="OYP3" s="703"/>
      <c r="OYQ3" s="703"/>
      <c r="OYR3" s="703"/>
      <c r="OYS3" s="703"/>
      <c r="OYT3" s="703"/>
      <c r="OYU3" s="703"/>
      <c r="OYV3" s="703"/>
      <c r="OYW3" s="703"/>
      <c r="OYX3" s="703"/>
      <c r="OYY3" s="703"/>
      <c r="OYZ3" s="703"/>
      <c r="OZA3" s="703"/>
      <c r="OZB3" s="703"/>
      <c r="OZC3" s="703"/>
      <c r="OZD3" s="703"/>
      <c r="OZE3" s="703"/>
      <c r="OZF3" s="703"/>
      <c r="OZG3" s="703"/>
      <c r="OZH3" s="703"/>
      <c r="OZI3" s="703"/>
      <c r="OZJ3" s="703"/>
      <c r="OZK3" s="703"/>
      <c r="OZL3" s="703"/>
      <c r="OZM3" s="703"/>
      <c r="OZN3" s="703"/>
      <c r="OZO3" s="703"/>
      <c r="OZP3" s="703"/>
      <c r="OZQ3" s="703"/>
      <c r="OZR3" s="703"/>
      <c r="OZS3" s="703"/>
      <c r="OZT3" s="703"/>
      <c r="OZU3" s="703"/>
      <c r="OZV3" s="703"/>
      <c r="OZW3" s="703"/>
      <c r="OZX3" s="703"/>
      <c r="OZY3" s="703"/>
      <c r="OZZ3" s="703"/>
      <c r="PAA3" s="703"/>
      <c r="PAB3" s="703"/>
      <c r="PAC3" s="703"/>
      <c r="PAD3" s="703"/>
      <c r="PAE3" s="703"/>
      <c r="PAF3" s="703"/>
      <c r="PAG3" s="703"/>
      <c r="PAH3" s="703"/>
      <c r="PAI3" s="703"/>
      <c r="PAJ3" s="703"/>
      <c r="PAK3" s="703"/>
      <c r="PAL3" s="703"/>
      <c r="PAM3" s="703"/>
      <c r="PAN3" s="703"/>
      <c r="PAO3" s="703"/>
      <c r="PAP3" s="703"/>
      <c r="PAQ3" s="703"/>
      <c r="PAR3" s="703"/>
      <c r="PAS3" s="703"/>
      <c r="PAT3" s="703"/>
      <c r="PAU3" s="703"/>
      <c r="PAV3" s="703"/>
      <c r="PAW3" s="703"/>
      <c r="PAX3" s="703"/>
      <c r="PAY3" s="703"/>
      <c r="PAZ3" s="703"/>
      <c r="PBA3" s="703"/>
      <c r="PBB3" s="703"/>
      <c r="PBC3" s="703"/>
      <c r="PBD3" s="703"/>
      <c r="PBE3" s="703"/>
      <c r="PBF3" s="703"/>
      <c r="PBG3" s="703"/>
      <c r="PBH3" s="703"/>
      <c r="PBI3" s="703"/>
      <c r="PBJ3" s="703"/>
      <c r="PBK3" s="703"/>
      <c r="PBL3" s="703"/>
      <c r="PBM3" s="703"/>
      <c r="PBN3" s="703"/>
      <c r="PBO3" s="703"/>
      <c r="PBP3" s="703"/>
      <c r="PBQ3" s="703"/>
      <c r="PBR3" s="703"/>
      <c r="PBS3" s="703"/>
      <c r="PBT3" s="703"/>
      <c r="PBU3" s="703"/>
      <c r="PBV3" s="703"/>
      <c r="PBW3" s="703"/>
      <c r="PBX3" s="703"/>
      <c r="PBY3" s="703"/>
      <c r="PBZ3" s="703"/>
      <c r="PCA3" s="703"/>
      <c r="PCB3" s="703"/>
      <c r="PCC3" s="703"/>
      <c r="PCD3" s="703"/>
      <c r="PCE3" s="703"/>
      <c r="PCF3" s="703"/>
      <c r="PCG3" s="703"/>
      <c r="PCH3" s="703"/>
      <c r="PCI3" s="703"/>
      <c r="PCJ3" s="703"/>
      <c r="PCK3" s="703"/>
      <c r="PCL3" s="703"/>
      <c r="PCM3" s="703"/>
      <c r="PCN3" s="703"/>
      <c r="PCO3" s="703"/>
      <c r="PCP3" s="703"/>
      <c r="PCQ3" s="703"/>
      <c r="PCR3" s="703"/>
      <c r="PCS3" s="703"/>
      <c r="PCT3" s="703"/>
      <c r="PCU3" s="703"/>
      <c r="PCV3" s="703"/>
      <c r="PCW3" s="703"/>
      <c r="PCX3" s="703"/>
      <c r="PCY3" s="703"/>
      <c r="PCZ3" s="703"/>
      <c r="PDA3" s="703"/>
      <c r="PDB3" s="703"/>
      <c r="PDC3" s="703"/>
      <c r="PDD3" s="703"/>
      <c r="PDE3" s="703"/>
      <c r="PDF3" s="703"/>
      <c r="PDG3" s="703"/>
      <c r="PDH3" s="703"/>
      <c r="PDI3" s="703"/>
      <c r="PDJ3" s="703"/>
      <c r="PDK3" s="703"/>
      <c r="PDL3" s="703"/>
      <c r="PDM3" s="703"/>
      <c r="PDN3" s="703"/>
      <c r="PDO3" s="703"/>
      <c r="PDP3" s="703"/>
      <c r="PDQ3" s="703"/>
      <c r="PDR3" s="703"/>
      <c r="PDS3" s="703"/>
      <c r="PDT3" s="703"/>
      <c r="PDU3" s="703"/>
      <c r="PDV3" s="703"/>
      <c r="PDW3" s="703"/>
      <c r="PDX3" s="703"/>
      <c r="PDY3" s="703"/>
      <c r="PDZ3" s="703"/>
      <c r="PEA3" s="703"/>
      <c r="PEB3" s="703"/>
      <c r="PEC3" s="703"/>
      <c r="PED3" s="703"/>
      <c r="PEE3" s="703"/>
      <c r="PEF3" s="703"/>
      <c r="PEG3" s="703"/>
      <c r="PEH3" s="703"/>
      <c r="PEI3" s="703"/>
      <c r="PEJ3" s="703"/>
      <c r="PEK3" s="703"/>
      <c r="PEL3" s="703"/>
      <c r="PEM3" s="703"/>
      <c r="PEN3" s="703"/>
      <c r="PEO3" s="703"/>
      <c r="PEP3" s="703"/>
      <c r="PEQ3" s="703"/>
      <c r="PER3" s="703"/>
      <c r="PES3" s="703"/>
      <c r="PET3" s="703"/>
      <c r="PEU3" s="703"/>
      <c r="PEV3" s="703"/>
      <c r="PEW3" s="703"/>
      <c r="PEX3" s="703"/>
      <c r="PEY3" s="703"/>
      <c r="PEZ3" s="703"/>
      <c r="PFA3" s="703"/>
      <c r="PFB3" s="703"/>
      <c r="PFC3" s="703"/>
      <c r="PFD3" s="703"/>
      <c r="PFE3" s="703"/>
      <c r="PFF3" s="703"/>
      <c r="PFG3" s="703"/>
      <c r="PFH3" s="703"/>
      <c r="PFI3" s="703"/>
      <c r="PFJ3" s="703"/>
      <c r="PFK3" s="703"/>
      <c r="PFL3" s="703"/>
      <c r="PFM3" s="703"/>
      <c r="PFN3" s="703"/>
      <c r="PFO3" s="703"/>
      <c r="PFP3" s="703"/>
      <c r="PFQ3" s="703"/>
      <c r="PFR3" s="703"/>
      <c r="PFS3" s="703"/>
      <c r="PFT3" s="703"/>
      <c r="PFU3" s="703"/>
      <c r="PFV3" s="703"/>
      <c r="PFW3" s="703"/>
      <c r="PFX3" s="703"/>
      <c r="PFY3" s="703"/>
      <c r="PFZ3" s="703"/>
      <c r="PGA3" s="703"/>
      <c r="PGB3" s="703"/>
      <c r="PGC3" s="703"/>
      <c r="PGD3" s="703"/>
      <c r="PGE3" s="703"/>
      <c r="PGF3" s="703"/>
      <c r="PGG3" s="703"/>
      <c r="PGH3" s="703"/>
      <c r="PGI3" s="703"/>
      <c r="PGJ3" s="703"/>
      <c r="PGK3" s="703"/>
      <c r="PGL3" s="703"/>
      <c r="PGM3" s="703"/>
      <c r="PGN3" s="703"/>
      <c r="PGO3" s="703"/>
      <c r="PGP3" s="703"/>
      <c r="PGQ3" s="703"/>
      <c r="PGR3" s="703"/>
      <c r="PGS3" s="703"/>
      <c r="PGT3" s="703"/>
      <c r="PGU3" s="703"/>
      <c r="PGV3" s="703"/>
      <c r="PGW3" s="703"/>
      <c r="PGX3" s="703"/>
      <c r="PGY3" s="703"/>
      <c r="PGZ3" s="703"/>
      <c r="PHA3" s="703"/>
      <c r="PHB3" s="703"/>
      <c r="PHC3" s="703"/>
      <c r="PHD3" s="703"/>
      <c r="PHE3" s="703"/>
      <c r="PHF3" s="703"/>
      <c r="PHG3" s="703"/>
      <c r="PHH3" s="703"/>
      <c r="PHI3" s="703"/>
      <c r="PHJ3" s="703"/>
      <c r="PHK3" s="703"/>
      <c r="PHL3" s="703"/>
      <c r="PHM3" s="703"/>
      <c r="PHN3" s="703"/>
      <c r="PHO3" s="703"/>
      <c r="PHP3" s="703"/>
      <c r="PHQ3" s="703"/>
      <c r="PHR3" s="703"/>
      <c r="PHS3" s="703"/>
      <c r="PHT3" s="703"/>
      <c r="PHU3" s="703"/>
      <c r="PHV3" s="703"/>
      <c r="PHW3" s="703"/>
      <c r="PHX3" s="703"/>
      <c r="PHY3" s="703"/>
      <c r="PHZ3" s="703"/>
      <c r="PIA3" s="703"/>
      <c r="PIB3" s="703"/>
      <c r="PIC3" s="703"/>
      <c r="PID3" s="703"/>
      <c r="PIE3" s="703"/>
      <c r="PIF3" s="703"/>
      <c r="PIG3" s="703"/>
      <c r="PIH3" s="703"/>
      <c r="PII3" s="703"/>
      <c r="PIJ3" s="703"/>
      <c r="PIK3" s="703"/>
      <c r="PIL3" s="703"/>
      <c r="PIM3" s="703"/>
      <c r="PIN3" s="703"/>
      <c r="PIO3" s="703"/>
      <c r="PIP3" s="703"/>
      <c r="PIQ3" s="703"/>
      <c r="PIR3" s="703"/>
      <c r="PIS3" s="703"/>
      <c r="PIT3" s="703"/>
      <c r="PIU3" s="703"/>
      <c r="PIV3" s="703"/>
      <c r="PIW3" s="703"/>
      <c r="PIX3" s="703"/>
      <c r="PIY3" s="703"/>
      <c r="PIZ3" s="703"/>
      <c r="PJA3" s="703"/>
      <c r="PJB3" s="703"/>
      <c r="PJC3" s="703"/>
      <c r="PJD3" s="703"/>
      <c r="PJE3" s="703"/>
      <c r="PJF3" s="703"/>
      <c r="PJG3" s="703"/>
      <c r="PJH3" s="703"/>
      <c r="PJI3" s="703"/>
      <c r="PJJ3" s="703"/>
      <c r="PJK3" s="703"/>
      <c r="PJL3" s="703"/>
      <c r="PJM3" s="703"/>
      <c r="PJN3" s="703"/>
      <c r="PJO3" s="703"/>
      <c r="PJP3" s="703"/>
      <c r="PJQ3" s="703"/>
      <c r="PJR3" s="703"/>
      <c r="PJS3" s="703"/>
      <c r="PJT3" s="703"/>
      <c r="PJU3" s="703"/>
      <c r="PJV3" s="703"/>
      <c r="PJW3" s="703"/>
      <c r="PJX3" s="703"/>
      <c r="PJY3" s="703"/>
      <c r="PJZ3" s="703"/>
      <c r="PKA3" s="703"/>
      <c r="PKB3" s="703"/>
      <c r="PKC3" s="703"/>
      <c r="PKD3" s="703"/>
      <c r="PKE3" s="703"/>
      <c r="PKF3" s="703"/>
      <c r="PKG3" s="703"/>
      <c r="PKH3" s="703"/>
      <c r="PKI3" s="703"/>
      <c r="PKJ3" s="703"/>
      <c r="PKK3" s="703"/>
      <c r="PKL3" s="703"/>
      <c r="PKM3" s="703"/>
      <c r="PKN3" s="703"/>
      <c r="PKO3" s="703"/>
      <c r="PKP3" s="703"/>
      <c r="PKQ3" s="703"/>
      <c r="PKR3" s="703"/>
      <c r="PKS3" s="703"/>
      <c r="PKT3" s="703"/>
      <c r="PKU3" s="703"/>
      <c r="PKV3" s="703"/>
      <c r="PKW3" s="703"/>
      <c r="PKX3" s="703"/>
      <c r="PKY3" s="703"/>
      <c r="PKZ3" s="703"/>
      <c r="PLA3" s="703"/>
      <c r="PLB3" s="703"/>
      <c r="PLC3" s="703"/>
      <c r="PLD3" s="703"/>
      <c r="PLE3" s="703"/>
      <c r="PLF3" s="703"/>
      <c r="PLG3" s="703"/>
      <c r="PLH3" s="703"/>
      <c r="PLI3" s="703"/>
      <c r="PLJ3" s="703"/>
      <c r="PLK3" s="703"/>
      <c r="PLL3" s="703"/>
      <c r="PLM3" s="703"/>
      <c r="PLN3" s="703"/>
      <c r="PLO3" s="703"/>
      <c r="PLP3" s="703"/>
      <c r="PLQ3" s="703"/>
      <c r="PLR3" s="703"/>
      <c r="PLS3" s="703"/>
      <c r="PLT3" s="703"/>
      <c r="PLU3" s="703"/>
      <c r="PLV3" s="703"/>
      <c r="PLW3" s="703"/>
      <c r="PLX3" s="703"/>
      <c r="PLY3" s="703"/>
      <c r="PLZ3" s="703"/>
      <c r="PMA3" s="703"/>
      <c r="PMB3" s="703"/>
      <c r="PMC3" s="703"/>
      <c r="PMD3" s="703"/>
      <c r="PME3" s="703"/>
      <c r="PMF3" s="703"/>
      <c r="PMG3" s="703"/>
      <c r="PMH3" s="703"/>
      <c r="PMI3" s="703"/>
      <c r="PMJ3" s="703"/>
      <c r="PMK3" s="703"/>
      <c r="PML3" s="703"/>
      <c r="PMM3" s="703"/>
      <c r="PMN3" s="703"/>
      <c r="PMO3" s="703"/>
      <c r="PMP3" s="703"/>
      <c r="PMQ3" s="703"/>
      <c r="PMR3" s="703"/>
      <c r="PMS3" s="703"/>
      <c r="PMT3" s="703"/>
      <c r="PMU3" s="703"/>
      <c r="PMV3" s="703"/>
      <c r="PMW3" s="703"/>
      <c r="PMX3" s="703"/>
      <c r="PMY3" s="703"/>
      <c r="PMZ3" s="703"/>
      <c r="PNA3" s="703"/>
      <c r="PNB3" s="703"/>
      <c r="PNC3" s="703"/>
      <c r="PND3" s="703"/>
      <c r="PNE3" s="703"/>
      <c r="PNF3" s="703"/>
      <c r="PNG3" s="703"/>
      <c r="PNH3" s="703"/>
      <c r="PNI3" s="703"/>
      <c r="PNJ3" s="703"/>
      <c r="PNK3" s="703"/>
      <c r="PNL3" s="703"/>
      <c r="PNM3" s="703"/>
      <c r="PNN3" s="703"/>
      <c r="PNO3" s="703"/>
      <c r="PNP3" s="703"/>
      <c r="PNQ3" s="703"/>
      <c r="PNR3" s="703"/>
      <c r="PNS3" s="703"/>
      <c r="PNT3" s="703"/>
      <c r="PNU3" s="703"/>
      <c r="PNV3" s="703"/>
      <c r="PNW3" s="703"/>
      <c r="PNX3" s="703"/>
      <c r="PNY3" s="703"/>
      <c r="PNZ3" s="703"/>
      <c r="POA3" s="703"/>
      <c r="POB3" s="703"/>
      <c r="POC3" s="703"/>
      <c r="POD3" s="703"/>
      <c r="POE3" s="703"/>
      <c r="POF3" s="703"/>
      <c r="POG3" s="703"/>
      <c r="POH3" s="703"/>
      <c r="POI3" s="703"/>
      <c r="POJ3" s="703"/>
      <c r="POK3" s="703"/>
      <c r="POL3" s="703"/>
      <c r="POM3" s="703"/>
      <c r="PON3" s="703"/>
      <c r="POO3" s="703"/>
      <c r="POP3" s="703"/>
      <c r="POQ3" s="703"/>
      <c r="POR3" s="703"/>
      <c r="POS3" s="703"/>
      <c r="POT3" s="703"/>
      <c r="POU3" s="703"/>
      <c r="POV3" s="703"/>
      <c r="POW3" s="703"/>
      <c r="POX3" s="703"/>
      <c r="POY3" s="703"/>
      <c r="POZ3" s="703"/>
      <c r="PPA3" s="703"/>
      <c r="PPB3" s="703"/>
      <c r="PPC3" s="703"/>
      <c r="PPD3" s="703"/>
      <c r="PPE3" s="703"/>
      <c r="PPF3" s="703"/>
      <c r="PPG3" s="703"/>
      <c r="PPH3" s="703"/>
      <c r="PPI3" s="703"/>
      <c r="PPJ3" s="703"/>
      <c r="PPK3" s="703"/>
      <c r="PPL3" s="703"/>
      <c r="PPM3" s="703"/>
      <c r="PPN3" s="703"/>
      <c r="PPO3" s="703"/>
      <c r="PPP3" s="703"/>
      <c r="PPQ3" s="703"/>
      <c r="PPR3" s="703"/>
      <c r="PPS3" s="703"/>
      <c r="PPT3" s="703"/>
      <c r="PPU3" s="703"/>
      <c r="PPV3" s="703"/>
      <c r="PPW3" s="703"/>
      <c r="PPX3" s="703"/>
      <c r="PPY3" s="703"/>
      <c r="PPZ3" s="703"/>
      <c r="PQA3" s="703"/>
      <c r="PQB3" s="703"/>
      <c r="PQC3" s="703"/>
      <c r="PQD3" s="703"/>
      <c r="PQE3" s="703"/>
      <c r="PQF3" s="703"/>
      <c r="PQG3" s="703"/>
      <c r="PQH3" s="703"/>
      <c r="PQI3" s="703"/>
      <c r="PQJ3" s="703"/>
      <c r="PQK3" s="703"/>
      <c r="PQL3" s="703"/>
      <c r="PQM3" s="703"/>
      <c r="PQN3" s="703"/>
      <c r="PQO3" s="703"/>
      <c r="PQP3" s="703"/>
      <c r="PQQ3" s="703"/>
      <c r="PQR3" s="703"/>
      <c r="PQS3" s="703"/>
      <c r="PQT3" s="703"/>
      <c r="PQU3" s="703"/>
      <c r="PQV3" s="703"/>
      <c r="PQW3" s="703"/>
      <c r="PQX3" s="703"/>
      <c r="PQY3" s="703"/>
      <c r="PQZ3" s="703"/>
      <c r="PRA3" s="703"/>
      <c r="PRB3" s="703"/>
      <c r="PRC3" s="703"/>
      <c r="PRD3" s="703"/>
      <c r="PRE3" s="703"/>
      <c r="PRF3" s="703"/>
      <c r="PRG3" s="703"/>
      <c r="PRH3" s="703"/>
      <c r="PRI3" s="703"/>
      <c r="PRJ3" s="703"/>
      <c r="PRK3" s="703"/>
      <c r="PRL3" s="703"/>
      <c r="PRM3" s="703"/>
      <c r="PRN3" s="703"/>
      <c r="PRO3" s="703"/>
      <c r="PRP3" s="703"/>
      <c r="PRQ3" s="703"/>
      <c r="PRR3" s="703"/>
      <c r="PRS3" s="703"/>
      <c r="PRT3" s="703"/>
      <c r="PRU3" s="703"/>
      <c r="PRV3" s="703"/>
      <c r="PRW3" s="703"/>
      <c r="PRX3" s="703"/>
      <c r="PRY3" s="703"/>
      <c r="PRZ3" s="703"/>
      <c r="PSA3" s="703"/>
      <c r="PSB3" s="703"/>
      <c r="PSC3" s="703"/>
      <c r="PSD3" s="703"/>
      <c r="PSE3" s="703"/>
      <c r="PSF3" s="703"/>
      <c r="PSG3" s="703"/>
      <c r="PSH3" s="703"/>
      <c r="PSI3" s="703"/>
      <c r="PSJ3" s="703"/>
      <c r="PSK3" s="703"/>
      <c r="PSL3" s="703"/>
      <c r="PSM3" s="703"/>
      <c r="PSN3" s="703"/>
      <c r="PSO3" s="703"/>
      <c r="PSP3" s="703"/>
      <c r="PSQ3" s="703"/>
      <c r="PSR3" s="703"/>
      <c r="PSS3" s="703"/>
      <c r="PST3" s="703"/>
      <c r="PSU3" s="703"/>
      <c r="PSV3" s="703"/>
      <c r="PSW3" s="703"/>
      <c r="PSX3" s="703"/>
      <c r="PSY3" s="703"/>
      <c r="PSZ3" s="703"/>
      <c r="PTA3" s="703"/>
      <c r="PTB3" s="703"/>
      <c r="PTC3" s="703"/>
      <c r="PTD3" s="703"/>
      <c r="PTE3" s="703"/>
      <c r="PTF3" s="703"/>
      <c r="PTG3" s="703"/>
      <c r="PTH3" s="703"/>
      <c r="PTI3" s="703"/>
      <c r="PTJ3" s="703"/>
      <c r="PTK3" s="703"/>
      <c r="PTL3" s="703"/>
      <c r="PTM3" s="703"/>
      <c r="PTN3" s="703"/>
      <c r="PTO3" s="703"/>
      <c r="PTP3" s="703"/>
      <c r="PTQ3" s="703"/>
      <c r="PTR3" s="703"/>
      <c r="PTS3" s="703"/>
      <c r="PTT3" s="703"/>
      <c r="PTU3" s="703"/>
      <c r="PTV3" s="703"/>
      <c r="PTW3" s="703"/>
      <c r="PTX3" s="703"/>
      <c r="PTY3" s="703"/>
      <c r="PTZ3" s="703"/>
      <c r="PUA3" s="703"/>
      <c r="PUB3" s="703"/>
      <c r="PUC3" s="703"/>
      <c r="PUD3" s="703"/>
      <c r="PUE3" s="703"/>
      <c r="PUF3" s="703"/>
      <c r="PUG3" s="703"/>
      <c r="PUH3" s="703"/>
      <c r="PUI3" s="703"/>
      <c r="PUJ3" s="703"/>
      <c r="PUK3" s="703"/>
      <c r="PUL3" s="703"/>
      <c r="PUM3" s="703"/>
      <c r="PUN3" s="703"/>
      <c r="PUO3" s="703"/>
      <c r="PUP3" s="703"/>
      <c r="PUQ3" s="703"/>
      <c r="PUR3" s="703"/>
      <c r="PUS3" s="703"/>
      <c r="PUT3" s="703"/>
      <c r="PUU3" s="703"/>
      <c r="PUV3" s="703"/>
      <c r="PUW3" s="703"/>
      <c r="PUX3" s="703"/>
      <c r="PUY3" s="703"/>
      <c r="PUZ3" s="703"/>
      <c r="PVA3" s="703"/>
      <c r="PVB3" s="703"/>
      <c r="PVC3" s="703"/>
      <c r="PVD3" s="703"/>
      <c r="PVE3" s="703"/>
      <c r="PVF3" s="703"/>
      <c r="PVG3" s="703"/>
      <c r="PVH3" s="703"/>
      <c r="PVI3" s="703"/>
      <c r="PVJ3" s="703"/>
      <c r="PVK3" s="703"/>
      <c r="PVL3" s="703"/>
      <c r="PVM3" s="703"/>
      <c r="PVN3" s="703"/>
      <c r="PVO3" s="703"/>
      <c r="PVP3" s="703"/>
      <c r="PVQ3" s="703"/>
      <c r="PVR3" s="703"/>
      <c r="PVS3" s="703"/>
      <c r="PVT3" s="703"/>
      <c r="PVU3" s="703"/>
      <c r="PVV3" s="703"/>
      <c r="PVW3" s="703"/>
      <c r="PVX3" s="703"/>
      <c r="PVY3" s="703"/>
      <c r="PVZ3" s="703"/>
      <c r="PWA3" s="703"/>
      <c r="PWB3" s="703"/>
      <c r="PWC3" s="703"/>
      <c r="PWD3" s="703"/>
      <c r="PWE3" s="703"/>
      <c r="PWF3" s="703"/>
      <c r="PWG3" s="703"/>
      <c r="PWH3" s="703"/>
      <c r="PWI3" s="703"/>
      <c r="PWJ3" s="703"/>
      <c r="PWK3" s="703"/>
      <c r="PWL3" s="703"/>
      <c r="PWM3" s="703"/>
      <c r="PWN3" s="703"/>
      <c r="PWO3" s="703"/>
      <c r="PWP3" s="703"/>
      <c r="PWQ3" s="703"/>
      <c r="PWR3" s="703"/>
      <c r="PWS3" s="703"/>
      <c r="PWT3" s="703"/>
      <c r="PWU3" s="703"/>
      <c r="PWV3" s="703"/>
      <c r="PWW3" s="703"/>
      <c r="PWX3" s="703"/>
      <c r="PWY3" s="703"/>
      <c r="PWZ3" s="703"/>
      <c r="PXA3" s="703"/>
      <c r="PXB3" s="703"/>
      <c r="PXC3" s="703"/>
      <c r="PXD3" s="703"/>
      <c r="PXE3" s="703"/>
      <c r="PXF3" s="703"/>
      <c r="PXG3" s="703"/>
      <c r="PXH3" s="703"/>
      <c r="PXI3" s="703"/>
      <c r="PXJ3" s="703"/>
      <c r="PXK3" s="703"/>
      <c r="PXL3" s="703"/>
      <c r="PXM3" s="703"/>
      <c r="PXN3" s="703"/>
      <c r="PXO3" s="703"/>
      <c r="PXP3" s="703"/>
      <c r="PXQ3" s="703"/>
      <c r="PXR3" s="703"/>
      <c r="PXS3" s="703"/>
      <c r="PXT3" s="703"/>
      <c r="PXU3" s="703"/>
      <c r="PXV3" s="703"/>
      <c r="PXW3" s="703"/>
      <c r="PXX3" s="703"/>
      <c r="PXY3" s="703"/>
      <c r="PXZ3" s="703"/>
      <c r="PYA3" s="703"/>
      <c r="PYB3" s="703"/>
      <c r="PYC3" s="703"/>
      <c r="PYD3" s="703"/>
      <c r="PYE3" s="703"/>
      <c r="PYF3" s="703"/>
      <c r="PYG3" s="703"/>
      <c r="PYH3" s="703"/>
      <c r="PYI3" s="703"/>
      <c r="PYJ3" s="703"/>
      <c r="PYK3" s="703"/>
      <c r="PYL3" s="703"/>
      <c r="PYM3" s="703"/>
      <c r="PYN3" s="703"/>
      <c r="PYO3" s="703"/>
      <c r="PYP3" s="703"/>
      <c r="PYQ3" s="703"/>
      <c r="PYR3" s="703"/>
      <c r="PYS3" s="703"/>
      <c r="PYT3" s="703"/>
      <c r="PYU3" s="703"/>
      <c r="PYV3" s="703"/>
      <c r="PYW3" s="703"/>
      <c r="PYX3" s="703"/>
      <c r="PYY3" s="703"/>
      <c r="PYZ3" s="703"/>
      <c r="PZA3" s="703"/>
      <c r="PZB3" s="703"/>
      <c r="PZC3" s="703"/>
      <c r="PZD3" s="703"/>
      <c r="PZE3" s="703"/>
      <c r="PZF3" s="703"/>
      <c r="PZG3" s="703"/>
      <c r="PZH3" s="703"/>
      <c r="PZI3" s="703"/>
      <c r="PZJ3" s="703"/>
      <c r="PZK3" s="703"/>
      <c r="PZL3" s="703"/>
      <c r="PZM3" s="703"/>
      <c r="PZN3" s="703"/>
      <c r="PZO3" s="703"/>
      <c r="PZP3" s="703"/>
      <c r="PZQ3" s="703"/>
      <c r="PZR3" s="703"/>
      <c r="PZS3" s="703"/>
      <c r="PZT3" s="703"/>
      <c r="PZU3" s="703"/>
      <c r="PZV3" s="703"/>
      <c r="PZW3" s="703"/>
      <c r="PZX3" s="703"/>
      <c r="PZY3" s="703"/>
      <c r="PZZ3" s="703"/>
      <c r="QAA3" s="703"/>
      <c r="QAB3" s="703"/>
      <c r="QAC3" s="703"/>
      <c r="QAD3" s="703"/>
      <c r="QAE3" s="703"/>
      <c r="QAF3" s="703"/>
      <c r="QAG3" s="703"/>
      <c r="QAH3" s="703"/>
      <c r="QAI3" s="703"/>
      <c r="QAJ3" s="703"/>
      <c r="QAK3" s="703"/>
      <c r="QAL3" s="703"/>
      <c r="QAM3" s="703"/>
      <c r="QAN3" s="703"/>
      <c r="QAO3" s="703"/>
      <c r="QAP3" s="703"/>
      <c r="QAQ3" s="703"/>
      <c r="QAR3" s="703"/>
      <c r="QAS3" s="703"/>
      <c r="QAT3" s="703"/>
      <c r="QAU3" s="703"/>
      <c r="QAV3" s="703"/>
      <c r="QAW3" s="703"/>
      <c r="QAX3" s="703"/>
      <c r="QAY3" s="703"/>
      <c r="QAZ3" s="703"/>
      <c r="QBA3" s="703"/>
      <c r="QBB3" s="703"/>
      <c r="QBC3" s="703"/>
      <c r="QBD3" s="703"/>
      <c r="QBE3" s="703"/>
      <c r="QBF3" s="703"/>
      <c r="QBG3" s="703"/>
      <c r="QBH3" s="703"/>
      <c r="QBI3" s="703"/>
      <c r="QBJ3" s="703"/>
      <c r="QBK3" s="703"/>
      <c r="QBL3" s="703"/>
      <c r="QBM3" s="703"/>
      <c r="QBN3" s="703"/>
      <c r="QBO3" s="703"/>
      <c r="QBP3" s="703"/>
      <c r="QBQ3" s="703"/>
      <c r="QBR3" s="703"/>
      <c r="QBS3" s="703"/>
      <c r="QBT3" s="703"/>
      <c r="QBU3" s="703"/>
      <c r="QBV3" s="703"/>
      <c r="QBW3" s="703"/>
      <c r="QBX3" s="703"/>
      <c r="QBY3" s="703"/>
      <c r="QBZ3" s="703"/>
      <c r="QCA3" s="703"/>
      <c r="QCB3" s="703"/>
      <c r="QCC3" s="703"/>
      <c r="QCD3" s="703"/>
      <c r="QCE3" s="703"/>
      <c r="QCF3" s="703"/>
      <c r="QCG3" s="703"/>
      <c r="QCH3" s="703"/>
      <c r="QCI3" s="703"/>
      <c r="QCJ3" s="703"/>
      <c r="QCK3" s="703"/>
      <c r="QCL3" s="703"/>
      <c r="QCM3" s="703"/>
      <c r="QCN3" s="703"/>
      <c r="QCO3" s="703"/>
      <c r="QCP3" s="703"/>
      <c r="QCQ3" s="703"/>
      <c r="QCR3" s="703"/>
      <c r="QCS3" s="703"/>
      <c r="QCT3" s="703"/>
      <c r="QCU3" s="703"/>
      <c r="QCV3" s="703"/>
      <c r="QCW3" s="703"/>
      <c r="QCX3" s="703"/>
      <c r="QCY3" s="703"/>
      <c r="QCZ3" s="703"/>
      <c r="QDA3" s="703"/>
      <c r="QDB3" s="703"/>
      <c r="QDC3" s="703"/>
      <c r="QDD3" s="703"/>
      <c r="QDE3" s="703"/>
      <c r="QDF3" s="703"/>
      <c r="QDG3" s="703"/>
      <c r="QDH3" s="703"/>
      <c r="QDI3" s="703"/>
      <c r="QDJ3" s="703"/>
      <c r="QDK3" s="703"/>
      <c r="QDL3" s="703"/>
      <c r="QDM3" s="703"/>
      <c r="QDN3" s="703"/>
      <c r="QDO3" s="703"/>
      <c r="QDP3" s="703"/>
      <c r="QDQ3" s="703"/>
      <c r="QDR3" s="703"/>
      <c r="QDS3" s="703"/>
      <c r="QDT3" s="703"/>
      <c r="QDU3" s="703"/>
      <c r="QDV3" s="703"/>
      <c r="QDW3" s="703"/>
      <c r="QDX3" s="703"/>
      <c r="QDY3" s="703"/>
      <c r="QDZ3" s="703"/>
      <c r="QEA3" s="703"/>
      <c r="QEB3" s="703"/>
      <c r="QEC3" s="703"/>
      <c r="QED3" s="703"/>
      <c r="QEE3" s="703"/>
      <c r="QEF3" s="703"/>
      <c r="QEG3" s="703"/>
      <c r="QEH3" s="703"/>
      <c r="QEI3" s="703"/>
      <c r="QEJ3" s="703"/>
      <c r="QEK3" s="703"/>
      <c r="QEL3" s="703"/>
      <c r="QEM3" s="703"/>
      <c r="QEN3" s="703"/>
      <c r="QEO3" s="703"/>
      <c r="QEP3" s="703"/>
      <c r="QEQ3" s="703"/>
      <c r="QER3" s="703"/>
      <c r="QES3" s="703"/>
      <c r="QET3" s="703"/>
      <c r="QEU3" s="703"/>
      <c r="QEV3" s="703"/>
      <c r="QEW3" s="703"/>
      <c r="QEX3" s="703"/>
      <c r="QEY3" s="703"/>
      <c r="QEZ3" s="703"/>
      <c r="QFA3" s="703"/>
      <c r="QFB3" s="703"/>
      <c r="QFC3" s="703"/>
      <c r="QFD3" s="703"/>
      <c r="QFE3" s="703"/>
      <c r="QFF3" s="703"/>
      <c r="QFG3" s="703"/>
      <c r="QFH3" s="703"/>
      <c r="QFI3" s="703"/>
      <c r="QFJ3" s="703"/>
      <c r="QFK3" s="703"/>
      <c r="QFL3" s="703"/>
      <c r="QFM3" s="703"/>
      <c r="QFN3" s="703"/>
      <c r="QFO3" s="703"/>
      <c r="QFP3" s="703"/>
      <c r="QFQ3" s="703"/>
      <c r="QFR3" s="703"/>
      <c r="QFS3" s="703"/>
      <c r="QFT3" s="703"/>
      <c r="QFU3" s="703"/>
      <c r="QFV3" s="703"/>
      <c r="QFW3" s="703"/>
      <c r="QFX3" s="703"/>
      <c r="QFY3" s="703"/>
      <c r="QFZ3" s="703"/>
      <c r="QGA3" s="703"/>
      <c r="QGB3" s="703"/>
      <c r="QGC3" s="703"/>
      <c r="QGD3" s="703"/>
      <c r="QGE3" s="703"/>
      <c r="QGF3" s="703"/>
      <c r="QGG3" s="703"/>
      <c r="QGH3" s="703"/>
      <c r="QGI3" s="703"/>
      <c r="QGJ3" s="703"/>
      <c r="QGK3" s="703"/>
      <c r="QGL3" s="703"/>
      <c r="QGM3" s="703"/>
      <c r="QGN3" s="703"/>
      <c r="QGO3" s="703"/>
      <c r="QGP3" s="703"/>
      <c r="QGQ3" s="703"/>
      <c r="QGR3" s="703"/>
      <c r="QGS3" s="703"/>
      <c r="QGT3" s="703"/>
      <c r="QGU3" s="703"/>
      <c r="QGV3" s="703"/>
      <c r="QGW3" s="703"/>
      <c r="QGX3" s="703"/>
      <c r="QGY3" s="703"/>
      <c r="QGZ3" s="703"/>
      <c r="QHA3" s="703"/>
      <c r="QHB3" s="703"/>
      <c r="QHC3" s="703"/>
      <c r="QHD3" s="703"/>
      <c r="QHE3" s="703"/>
      <c r="QHF3" s="703"/>
      <c r="QHG3" s="703"/>
      <c r="QHH3" s="703"/>
      <c r="QHI3" s="703"/>
      <c r="QHJ3" s="703"/>
      <c r="QHK3" s="703"/>
      <c r="QHL3" s="703"/>
      <c r="QHM3" s="703"/>
      <c r="QHN3" s="703"/>
      <c r="QHO3" s="703"/>
      <c r="QHP3" s="703"/>
      <c r="QHQ3" s="703"/>
      <c r="QHR3" s="703"/>
      <c r="QHS3" s="703"/>
      <c r="QHT3" s="703"/>
      <c r="QHU3" s="703"/>
      <c r="QHV3" s="703"/>
      <c r="QHW3" s="703"/>
      <c r="QHX3" s="703"/>
      <c r="QHY3" s="703"/>
      <c r="QHZ3" s="703"/>
      <c r="QIA3" s="703"/>
      <c r="QIB3" s="703"/>
      <c r="QIC3" s="703"/>
      <c r="QID3" s="703"/>
      <c r="QIE3" s="703"/>
      <c r="QIF3" s="703"/>
      <c r="QIG3" s="703"/>
      <c r="QIH3" s="703"/>
      <c r="QII3" s="703"/>
      <c r="QIJ3" s="703"/>
      <c r="QIK3" s="703"/>
      <c r="QIL3" s="703"/>
      <c r="QIM3" s="703"/>
      <c r="QIN3" s="703"/>
      <c r="QIO3" s="703"/>
      <c r="QIP3" s="703"/>
      <c r="QIQ3" s="703"/>
      <c r="QIR3" s="703"/>
      <c r="QIS3" s="703"/>
      <c r="QIT3" s="703"/>
      <c r="QIU3" s="703"/>
      <c r="QIV3" s="703"/>
      <c r="QIW3" s="703"/>
      <c r="QIX3" s="703"/>
      <c r="QIY3" s="703"/>
      <c r="QIZ3" s="703"/>
      <c r="QJA3" s="703"/>
      <c r="QJB3" s="703"/>
      <c r="QJC3" s="703"/>
      <c r="QJD3" s="703"/>
      <c r="QJE3" s="703"/>
      <c r="QJF3" s="703"/>
      <c r="QJG3" s="703"/>
      <c r="QJH3" s="703"/>
      <c r="QJI3" s="703"/>
      <c r="QJJ3" s="703"/>
      <c r="QJK3" s="703"/>
      <c r="QJL3" s="703"/>
      <c r="QJM3" s="703"/>
      <c r="QJN3" s="703"/>
      <c r="QJO3" s="703"/>
      <c r="QJP3" s="703"/>
      <c r="QJQ3" s="703"/>
      <c r="QJR3" s="703"/>
      <c r="QJS3" s="703"/>
      <c r="QJT3" s="703"/>
      <c r="QJU3" s="703"/>
      <c r="QJV3" s="703"/>
      <c r="QJW3" s="703"/>
      <c r="QJX3" s="703"/>
      <c r="QJY3" s="703"/>
      <c r="QJZ3" s="703"/>
      <c r="QKA3" s="703"/>
      <c r="QKB3" s="703"/>
      <c r="QKC3" s="703"/>
      <c r="QKD3" s="703"/>
      <c r="QKE3" s="703"/>
      <c r="QKF3" s="703"/>
      <c r="QKG3" s="703"/>
      <c r="QKH3" s="703"/>
      <c r="QKI3" s="703"/>
      <c r="QKJ3" s="703"/>
      <c r="QKK3" s="703"/>
      <c r="QKL3" s="703"/>
      <c r="QKM3" s="703"/>
      <c r="QKN3" s="703"/>
      <c r="QKO3" s="703"/>
      <c r="QKP3" s="703"/>
      <c r="QKQ3" s="703"/>
      <c r="QKR3" s="703"/>
      <c r="QKS3" s="703"/>
      <c r="QKT3" s="703"/>
      <c r="QKU3" s="703"/>
      <c r="QKV3" s="703"/>
      <c r="QKW3" s="703"/>
      <c r="QKX3" s="703"/>
      <c r="QKY3" s="703"/>
      <c r="QKZ3" s="703"/>
      <c r="QLA3" s="703"/>
      <c r="QLB3" s="703"/>
      <c r="QLC3" s="703"/>
      <c r="QLD3" s="703"/>
      <c r="QLE3" s="703"/>
      <c r="QLF3" s="703"/>
      <c r="QLG3" s="703"/>
      <c r="QLH3" s="703"/>
      <c r="QLI3" s="703"/>
      <c r="QLJ3" s="703"/>
      <c r="QLK3" s="703"/>
      <c r="QLL3" s="703"/>
      <c r="QLM3" s="703"/>
      <c r="QLN3" s="703"/>
      <c r="QLO3" s="703"/>
      <c r="QLP3" s="703"/>
      <c r="QLQ3" s="703"/>
      <c r="QLR3" s="703"/>
      <c r="QLS3" s="703"/>
      <c r="QLT3" s="703"/>
      <c r="QLU3" s="703"/>
      <c r="QLV3" s="703"/>
      <c r="QLW3" s="703"/>
      <c r="QLX3" s="703"/>
      <c r="QLY3" s="703"/>
      <c r="QLZ3" s="703"/>
      <c r="QMA3" s="703"/>
      <c r="QMB3" s="703"/>
      <c r="QMC3" s="703"/>
      <c r="QMD3" s="703"/>
      <c r="QME3" s="703"/>
      <c r="QMF3" s="703"/>
      <c r="QMG3" s="703"/>
      <c r="QMH3" s="703"/>
      <c r="QMI3" s="703"/>
      <c r="QMJ3" s="703"/>
      <c r="QMK3" s="703"/>
      <c r="QML3" s="703"/>
      <c r="QMM3" s="703"/>
      <c r="QMN3" s="703"/>
      <c r="QMO3" s="703"/>
      <c r="QMP3" s="703"/>
      <c r="QMQ3" s="703"/>
      <c r="QMR3" s="703"/>
      <c r="QMS3" s="703"/>
      <c r="QMT3" s="703"/>
      <c r="QMU3" s="703"/>
      <c r="QMV3" s="703"/>
      <c r="QMW3" s="703"/>
      <c r="QMX3" s="703"/>
      <c r="QMY3" s="703"/>
      <c r="QMZ3" s="703"/>
      <c r="QNA3" s="703"/>
      <c r="QNB3" s="703"/>
      <c r="QNC3" s="703"/>
      <c r="QND3" s="703"/>
      <c r="QNE3" s="703"/>
      <c r="QNF3" s="703"/>
      <c r="QNG3" s="703"/>
      <c r="QNH3" s="703"/>
      <c r="QNI3" s="703"/>
      <c r="QNJ3" s="703"/>
      <c r="QNK3" s="703"/>
      <c r="QNL3" s="703"/>
      <c r="QNM3" s="703"/>
      <c r="QNN3" s="703"/>
      <c r="QNO3" s="703"/>
      <c r="QNP3" s="703"/>
      <c r="QNQ3" s="703"/>
      <c r="QNR3" s="703"/>
      <c r="QNS3" s="703"/>
      <c r="QNT3" s="703"/>
      <c r="QNU3" s="703"/>
      <c r="QNV3" s="703"/>
      <c r="QNW3" s="703"/>
      <c r="QNX3" s="703"/>
      <c r="QNY3" s="703"/>
      <c r="QNZ3" s="703"/>
      <c r="QOA3" s="703"/>
      <c r="QOB3" s="703"/>
      <c r="QOC3" s="703"/>
      <c r="QOD3" s="703"/>
      <c r="QOE3" s="703"/>
      <c r="QOF3" s="703"/>
      <c r="QOG3" s="703"/>
      <c r="QOH3" s="703"/>
      <c r="QOI3" s="703"/>
      <c r="QOJ3" s="703"/>
      <c r="QOK3" s="703"/>
      <c r="QOL3" s="703"/>
      <c r="QOM3" s="703"/>
      <c r="QON3" s="703"/>
      <c r="QOO3" s="703"/>
      <c r="QOP3" s="703"/>
      <c r="QOQ3" s="703"/>
      <c r="QOR3" s="703"/>
      <c r="QOS3" s="703"/>
      <c r="QOT3" s="703"/>
      <c r="QOU3" s="703"/>
      <c r="QOV3" s="703"/>
      <c r="QOW3" s="703"/>
      <c r="QOX3" s="703"/>
      <c r="QOY3" s="703"/>
      <c r="QOZ3" s="703"/>
      <c r="QPA3" s="703"/>
      <c r="QPB3" s="703"/>
      <c r="QPC3" s="703"/>
      <c r="QPD3" s="703"/>
      <c r="QPE3" s="703"/>
      <c r="QPF3" s="703"/>
      <c r="QPG3" s="703"/>
      <c r="QPH3" s="703"/>
      <c r="QPI3" s="703"/>
      <c r="QPJ3" s="703"/>
      <c r="QPK3" s="703"/>
      <c r="QPL3" s="703"/>
      <c r="QPM3" s="703"/>
      <c r="QPN3" s="703"/>
      <c r="QPO3" s="703"/>
      <c r="QPP3" s="703"/>
      <c r="QPQ3" s="703"/>
      <c r="QPR3" s="703"/>
      <c r="QPS3" s="703"/>
      <c r="QPT3" s="703"/>
      <c r="QPU3" s="703"/>
      <c r="QPV3" s="703"/>
      <c r="QPW3" s="703"/>
      <c r="QPX3" s="703"/>
      <c r="QPY3" s="703"/>
      <c r="QPZ3" s="703"/>
      <c r="QQA3" s="703"/>
      <c r="QQB3" s="703"/>
      <c r="QQC3" s="703"/>
      <c r="QQD3" s="703"/>
      <c r="QQE3" s="703"/>
      <c r="QQF3" s="703"/>
      <c r="QQG3" s="703"/>
      <c r="QQH3" s="703"/>
      <c r="QQI3" s="703"/>
      <c r="QQJ3" s="703"/>
      <c r="QQK3" s="703"/>
      <c r="QQL3" s="703"/>
      <c r="QQM3" s="703"/>
      <c r="QQN3" s="703"/>
      <c r="QQO3" s="703"/>
      <c r="QQP3" s="703"/>
      <c r="QQQ3" s="703"/>
      <c r="QQR3" s="703"/>
      <c r="QQS3" s="703"/>
      <c r="QQT3" s="703"/>
      <c r="QQU3" s="703"/>
      <c r="QQV3" s="703"/>
      <c r="QQW3" s="703"/>
      <c r="QQX3" s="703"/>
      <c r="QQY3" s="703"/>
      <c r="QQZ3" s="703"/>
      <c r="QRA3" s="703"/>
      <c r="QRB3" s="703"/>
      <c r="QRC3" s="703"/>
      <c r="QRD3" s="703"/>
      <c r="QRE3" s="703"/>
      <c r="QRF3" s="703"/>
      <c r="QRG3" s="703"/>
      <c r="QRH3" s="703"/>
      <c r="QRI3" s="703"/>
      <c r="QRJ3" s="703"/>
      <c r="QRK3" s="703"/>
      <c r="QRL3" s="703"/>
      <c r="QRM3" s="703"/>
      <c r="QRN3" s="703"/>
      <c r="QRO3" s="703"/>
      <c r="QRP3" s="703"/>
      <c r="QRQ3" s="703"/>
      <c r="QRR3" s="703"/>
      <c r="QRS3" s="703"/>
      <c r="QRT3" s="703"/>
      <c r="QRU3" s="703"/>
      <c r="QRV3" s="703"/>
      <c r="QRW3" s="703"/>
      <c r="QRX3" s="703"/>
      <c r="QRY3" s="703"/>
      <c r="QRZ3" s="703"/>
      <c r="QSA3" s="703"/>
      <c r="QSB3" s="703"/>
      <c r="QSC3" s="703"/>
      <c r="QSD3" s="703"/>
      <c r="QSE3" s="703"/>
      <c r="QSF3" s="703"/>
      <c r="QSG3" s="703"/>
      <c r="QSH3" s="703"/>
      <c r="QSI3" s="703"/>
      <c r="QSJ3" s="703"/>
      <c r="QSK3" s="703"/>
      <c r="QSL3" s="703"/>
      <c r="QSM3" s="703"/>
      <c r="QSN3" s="703"/>
      <c r="QSO3" s="703"/>
      <c r="QSP3" s="703"/>
      <c r="QSQ3" s="703"/>
      <c r="QSR3" s="703"/>
      <c r="QSS3" s="703"/>
      <c r="QST3" s="703"/>
      <c r="QSU3" s="703"/>
      <c r="QSV3" s="703"/>
      <c r="QSW3" s="703"/>
      <c r="QSX3" s="703"/>
      <c r="QSY3" s="703"/>
      <c r="QSZ3" s="703"/>
      <c r="QTA3" s="703"/>
      <c r="QTB3" s="703"/>
      <c r="QTC3" s="703"/>
      <c r="QTD3" s="703"/>
      <c r="QTE3" s="703"/>
      <c r="QTF3" s="703"/>
      <c r="QTG3" s="703"/>
      <c r="QTH3" s="703"/>
      <c r="QTI3" s="703"/>
      <c r="QTJ3" s="703"/>
      <c r="QTK3" s="703"/>
      <c r="QTL3" s="703"/>
      <c r="QTM3" s="703"/>
      <c r="QTN3" s="703"/>
      <c r="QTO3" s="703"/>
      <c r="QTP3" s="703"/>
      <c r="QTQ3" s="703"/>
      <c r="QTR3" s="703"/>
      <c r="QTS3" s="703"/>
      <c r="QTT3" s="703"/>
      <c r="QTU3" s="703"/>
      <c r="QTV3" s="703"/>
      <c r="QTW3" s="703"/>
      <c r="QTX3" s="703"/>
      <c r="QTY3" s="703"/>
      <c r="QTZ3" s="703"/>
      <c r="QUA3" s="703"/>
      <c r="QUB3" s="703"/>
      <c r="QUC3" s="703"/>
      <c r="QUD3" s="703"/>
      <c r="QUE3" s="703"/>
      <c r="QUF3" s="703"/>
      <c r="QUG3" s="703"/>
      <c r="QUH3" s="703"/>
      <c r="QUI3" s="703"/>
      <c r="QUJ3" s="703"/>
      <c r="QUK3" s="703"/>
      <c r="QUL3" s="703"/>
      <c r="QUM3" s="703"/>
      <c r="QUN3" s="703"/>
      <c r="QUO3" s="703"/>
      <c r="QUP3" s="703"/>
      <c r="QUQ3" s="703"/>
      <c r="QUR3" s="703"/>
      <c r="QUS3" s="703"/>
      <c r="QUT3" s="703"/>
      <c r="QUU3" s="703"/>
      <c r="QUV3" s="703"/>
      <c r="QUW3" s="703"/>
      <c r="QUX3" s="703"/>
      <c r="QUY3" s="703"/>
      <c r="QUZ3" s="703"/>
      <c r="QVA3" s="703"/>
      <c r="QVB3" s="703"/>
      <c r="QVC3" s="703"/>
      <c r="QVD3" s="703"/>
      <c r="QVE3" s="703"/>
      <c r="QVF3" s="703"/>
      <c r="QVG3" s="703"/>
      <c r="QVH3" s="703"/>
      <c r="QVI3" s="703"/>
      <c r="QVJ3" s="703"/>
      <c r="QVK3" s="703"/>
      <c r="QVL3" s="703"/>
      <c r="QVM3" s="703"/>
      <c r="QVN3" s="703"/>
      <c r="QVO3" s="703"/>
      <c r="QVP3" s="703"/>
      <c r="QVQ3" s="703"/>
      <c r="QVR3" s="703"/>
      <c r="QVS3" s="703"/>
      <c r="QVT3" s="703"/>
      <c r="QVU3" s="703"/>
      <c r="QVV3" s="703"/>
      <c r="QVW3" s="703"/>
      <c r="QVX3" s="703"/>
      <c r="QVY3" s="703"/>
      <c r="QVZ3" s="703"/>
      <c r="QWA3" s="703"/>
      <c r="QWB3" s="703"/>
      <c r="QWC3" s="703"/>
      <c r="QWD3" s="703"/>
      <c r="QWE3" s="703"/>
      <c r="QWF3" s="703"/>
      <c r="QWG3" s="703"/>
      <c r="QWH3" s="703"/>
      <c r="QWI3" s="703"/>
      <c r="QWJ3" s="703"/>
      <c r="QWK3" s="703"/>
      <c r="QWL3" s="703"/>
      <c r="QWM3" s="703"/>
      <c r="QWN3" s="703"/>
      <c r="QWO3" s="703"/>
      <c r="QWP3" s="703"/>
      <c r="QWQ3" s="703"/>
      <c r="QWR3" s="703"/>
      <c r="QWS3" s="703"/>
      <c r="QWT3" s="703"/>
      <c r="QWU3" s="703"/>
      <c r="QWV3" s="703"/>
      <c r="QWW3" s="703"/>
      <c r="QWX3" s="703"/>
      <c r="QWY3" s="703"/>
      <c r="QWZ3" s="703"/>
      <c r="QXA3" s="703"/>
      <c r="QXB3" s="703"/>
      <c r="QXC3" s="703"/>
      <c r="QXD3" s="703"/>
      <c r="QXE3" s="703"/>
      <c r="QXF3" s="703"/>
      <c r="QXG3" s="703"/>
      <c r="QXH3" s="703"/>
      <c r="QXI3" s="703"/>
      <c r="QXJ3" s="703"/>
      <c r="QXK3" s="703"/>
      <c r="QXL3" s="703"/>
      <c r="QXM3" s="703"/>
      <c r="QXN3" s="703"/>
      <c r="QXO3" s="703"/>
      <c r="QXP3" s="703"/>
      <c r="QXQ3" s="703"/>
      <c r="QXR3" s="703"/>
      <c r="QXS3" s="703"/>
      <c r="QXT3" s="703"/>
      <c r="QXU3" s="703"/>
      <c r="QXV3" s="703"/>
      <c r="QXW3" s="703"/>
      <c r="QXX3" s="703"/>
      <c r="QXY3" s="703"/>
      <c r="QXZ3" s="703"/>
      <c r="QYA3" s="703"/>
      <c r="QYB3" s="703"/>
      <c r="QYC3" s="703"/>
      <c r="QYD3" s="703"/>
      <c r="QYE3" s="703"/>
      <c r="QYF3" s="703"/>
      <c r="QYG3" s="703"/>
      <c r="QYH3" s="703"/>
      <c r="QYI3" s="703"/>
      <c r="QYJ3" s="703"/>
      <c r="QYK3" s="703"/>
      <c r="QYL3" s="703"/>
      <c r="QYM3" s="703"/>
      <c r="QYN3" s="703"/>
      <c r="QYO3" s="703"/>
      <c r="QYP3" s="703"/>
      <c r="QYQ3" s="703"/>
      <c r="QYR3" s="703"/>
      <c r="QYS3" s="703"/>
      <c r="QYT3" s="703"/>
      <c r="QYU3" s="703"/>
      <c r="QYV3" s="703"/>
      <c r="QYW3" s="703"/>
      <c r="QYX3" s="703"/>
      <c r="QYY3" s="703"/>
      <c r="QYZ3" s="703"/>
      <c r="QZA3" s="703"/>
      <c r="QZB3" s="703"/>
      <c r="QZC3" s="703"/>
      <c r="QZD3" s="703"/>
      <c r="QZE3" s="703"/>
      <c r="QZF3" s="703"/>
      <c r="QZG3" s="703"/>
      <c r="QZH3" s="703"/>
      <c r="QZI3" s="703"/>
      <c r="QZJ3" s="703"/>
      <c r="QZK3" s="703"/>
      <c r="QZL3" s="703"/>
      <c r="QZM3" s="703"/>
      <c r="QZN3" s="703"/>
      <c r="QZO3" s="703"/>
      <c r="QZP3" s="703"/>
      <c r="QZQ3" s="703"/>
      <c r="QZR3" s="703"/>
      <c r="QZS3" s="703"/>
      <c r="QZT3" s="703"/>
      <c r="QZU3" s="703"/>
      <c r="QZV3" s="703"/>
      <c r="QZW3" s="703"/>
      <c r="QZX3" s="703"/>
      <c r="QZY3" s="703"/>
      <c r="QZZ3" s="703"/>
      <c r="RAA3" s="703"/>
      <c r="RAB3" s="703"/>
      <c r="RAC3" s="703"/>
      <c r="RAD3" s="703"/>
      <c r="RAE3" s="703"/>
      <c r="RAF3" s="703"/>
      <c r="RAG3" s="703"/>
      <c r="RAH3" s="703"/>
      <c r="RAI3" s="703"/>
      <c r="RAJ3" s="703"/>
      <c r="RAK3" s="703"/>
      <c r="RAL3" s="703"/>
      <c r="RAM3" s="703"/>
      <c r="RAN3" s="703"/>
      <c r="RAO3" s="703"/>
      <c r="RAP3" s="703"/>
      <c r="RAQ3" s="703"/>
      <c r="RAR3" s="703"/>
      <c r="RAS3" s="703"/>
      <c r="RAT3" s="703"/>
      <c r="RAU3" s="703"/>
      <c r="RAV3" s="703"/>
      <c r="RAW3" s="703"/>
      <c r="RAX3" s="703"/>
      <c r="RAY3" s="703"/>
      <c r="RAZ3" s="703"/>
      <c r="RBA3" s="703"/>
      <c r="RBB3" s="703"/>
      <c r="RBC3" s="703"/>
      <c r="RBD3" s="703"/>
      <c r="RBE3" s="703"/>
      <c r="RBF3" s="703"/>
      <c r="RBG3" s="703"/>
      <c r="RBH3" s="703"/>
      <c r="RBI3" s="703"/>
      <c r="RBJ3" s="703"/>
      <c r="RBK3" s="703"/>
      <c r="RBL3" s="703"/>
      <c r="RBM3" s="703"/>
      <c r="RBN3" s="703"/>
      <c r="RBO3" s="703"/>
      <c r="RBP3" s="703"/>
      <c r="RBQ3" s="703"/>
      <c r="RBR3" s="703"/>
      <c r="RBS3" s="703"/>
      <c r="RBT3" s="703"/>
      <c r="RBU3" s="703"/>
      <c r="RBV3" s="703"/>
      <c r="RBW3" s="703"/>
      <c r="RBX3" s="703"/>
      <c r="RBY3" s="703"/>
      <c r="RBZ3" s="703"/>
      <c r="RCA3" s="703"/>
      <c r="RCB3" s="703"/>
      <c r="RCC3" s="703"/>
      <c r="RCD3" s="703"/>
      <c r="RCE3" s="703"/>
      <c r="RCF3" s="703"/>
      <c r="RCG3" s="703"/>
      <c r="RCH3" s="703"/>
      <c r="RCI3" s="703"/>
      <c r="RCJ3" s="703"/>
      <c r="RCK3" s="703"/>
      <c r="RCL3" s="703"/>
      <c r="RCM3" s="703"/>
      <c r="RCN3" s="703"/>
      <c r="RCO3" s="703"/>
      <c r="RCP3" s="703"/>
      <c r="RCQ3" s="703"/>
      <c r="RCR3" s="703"/>
      <c r="RCS3" s="703"/>
      <c r="RCT3" s="703"/>
      <c r="RCU3" s="703"/>
      <c r="RCV3" s="703"/>
      <c r="RCW3" s="703"/>
      <c r="RCX3" s="703"/>
      <c r="RCY3" s="703"/>
      <c r="RCZ3" s="703"/>
      <c r="RDA3" s="703"/>
      <c r="RDB3" s="703"/>
      <c r="RDC3" s="703"/>
      <c r="RDD3" s="703"/>
      <c r="RDE3" s="703"/>
      <c r="RDF3" s="703"/>
      <c r="RDG3" s="703"/>
      <c r="RDH3" s="703"/>
      <c r="RDI3" s="703"/>
      <c r="RDJ3" s="703"/>
      <c r="RDK3" s="703"/>
      <c r="RDL3" s="703"/>
      <c r="RDM3" s="703"/>
      <c r="RDN3" s="703"/>
      <c r="RDO3" s="703"/>
      <c r="RDP3" s="703"/>
      <c r="RDQ3" s="703"/>
      <c r="RDR3" s="703"/>
      <c r="RDS3" s="703"/>
      <c r="RDT3" s="703"/>
      <c r="RDU3" s="703"/>
      <c r="RDV3" s="703"/>
      <c r="RDW3" s="703"/>
      <c r="RDX3" s="703"/>
      <c r="RDY3" s="703"/>
      <c r="RDZ3" s="703"/>
      <c r="REA3" s="703"/>
      <c r="REB3" s="703"/>
      <c r="REC3" s="703"/>
      <c r="RED3" s="703"/>
      <c r="REE3" s="703"/>
      <c r="REF3" s="703"/>
      <c r="REG3" s="703"/>
      <c r="REH3" s="703"/>
      <c r="REI3" s="703"/>
      <c r="REJ3" s="703"/>
      <c r="REK3" s="703"/>
      <c r="REL3" s="703"/>
      <c r="REM3" s="703"/>
      <c r="REN3" s="703"/>
      <c r="REO3" s="703"/>
      <c r="REP3" s="703"/>
      <c r="REQ3" s="703"/>
      <c r="RER3" s="703"/>
      <c r="RES3" s="703"/>
      <c r="RET3" s="703"/>
      <c r="REU3" s="703"/>
      <c r="REV3" s="703"/>
      <c r="REW3" s="703"/>
      <c r="REX3" s="703"/>
      <c r="REY3" s="703"/>
      <c r="REZ3" s="703"/>
      <c r="RFA3" s="703"/>
      <c r="RFB3" s="703"/>
      <c r="RFC3" s="703"/>
      <c r="RFD3" s="703"/>
      <c r="RFE3" s="703"/>
      <c r="RFF3" s="703"/>
      <c r="RFG3" s="703"/>
      <c r="RFH3" s="703"/>
      <c r="RFI3" s="703"/>
      <c r="RFJ3" s="703"/>
      <c r="RFK3" s="703"/>
      <c r="RFL3" s="703"/>
      <c r="RFM3" s="703"/>
      <c r="RFN3" s="703"/>
      <c r="RFO3" s="703"/>
      <c r="RFP3" s="703"/>
      <c r="RFQ3" s="703"/>
      <c r="RFR3" s="703"/>
      <c r="RFS3" s="703"/>
      <c r="RFT3" s="703"/>
      <c r="RFU3" s="703"/>
      <c r="RFV3" s="703"/>
      <c r="RFW3" s="703"/>
      <c r="RFX3" s="703"/>
      <c r="RFY3" s="703"/>
      <c r="RFZ3" s="703"/>
      <c r="RGA3" s="703"/>
      <c r="RGB3" s="703"/>
      <c r="RGC3" s="703"/>
      <c r="RGD3" s="703"/>
      <c r="RGE3" s="703"/>
      <c r="RGF3" s="703"/>
      <c r="RGG3" s="703"/>
      <c r="RGH3" s="703"/>
      <c r="RGI3" s="703"/>
      <c r="RGJ3" s="703"/>
      <c r="RGK3" s="703"/>
      <c r="RGL3" s="703"/>
      <c r="RGM3" s="703"/>
      <c r="RGN3" s="703"/>
      <c r="RGO3" s="703"/>
      <c r="RGP3" s="703"/>
      <c r="RGQ3" s="703"/>
      <c r="RGR3" s="703"/>
      <c r="RGS3" s="703"/>
      <c r="RGT3" s="703"/>
      <c r="RGU3" s="703"/>
      <c r="RGV3" s="703"/>
      <c r="RGW3" s="703"/>
      <c r="RGX3" s="703"/>
      <c r="RGY3" s="703"/>
      <c r="RGZ3" s="703"/>
      <c r="RHA3" s="703"/>
      <c r="RHB3" s="703"/>
      <c r="RHC3" s="703"/>
      <c r="RHD3" s="703"/>
      <c r="RHE3" s="703"/>
      <c r="RHF3" s="703"/>
      <c r="RHG3" s="703"/>
      <c r="RHH3" s="703"/>
      <c r="RHI3" s="703"/>
      <c r="RHJ3" s="703"/>
      <c r="RHK3" s="703"/>
      <c r="RHL3" s="703"/>
      <c r="RHM3" s="703"/>
      <c r="RHN3" s="703"/>
      <c r="RHO3" s="703"/>
      <c r="RHP3" s="703"/>
      <c r="RHQ3" s="703"/>
      <c r="RHR3" s="703"/>
      <c r="RHS3" s="703"/>
      <c r="RHT3" s="703"/>
      <c r="RHU3" s="703"/>
      <c r="RHV3" s="703"/>
      <c r="RHW3" s="703"/>
      <c r="RHX3" s="703"/>
      <c r="RHY3" s="703"/>
      <c r="RHZ3" s="703"/>
      <c r="RIA3" s="703"/>
      <c r="RIB3" s="703"/>
      <c r="RIC3" s="703"/>
      <c r="RID3" s="703"/>
      <c r="RIE3" s="703"/>
      <c r="RIF3" s="703"/>
      <c r="RIG3" s="703"/>
      <c r="RIH3" s="703"/>
      <c r="RII3" s="703"/>
      <c r="RIJ3" s="703"/>
      <c r="RIK3" s="703"/>
      <c r="RIL3" s="703"/>
      <c r="RIM3" s="703"/>
      <c r="RIN3" s="703"/>
      <c r="RIO3" s="703"/>
      <c r="RIP3" s="703"/>
      <c r="RIQ3" s="703"/>
      <c r="RIR3" s="703"/>
      <c r="RIS3" s="703"/>
      <c r="RIT3" s="703"/>
      <c r="RIU3" s="703"/>
      <c r="RIV3" s="703"/>
      <c r="RIW3" s="703"/>
      <c r="RIX3" s="703"/>
      <c r="RIY3" s="703"/>
      <c r="RIZ3" s="703"/>
      <c r="RJA3" s="703"/>
      <c r="RJB3" s="703"/>
      <c r="RJC3" s="703"/>
      <c r="RJD3" s="703"/>
      <c r="RJE3" s="703"/>
      <c r="RJF3" s="703"/>
      <c r="RJG3" s="703"/>
      <c r="RJH3" s="703"/>
      <c r="RJI3" s="703"/>
      <c r="RJJ3" s="703"/>
      <c r="RJK3" s="703"/>
      <c r="RJL3" s="703"/>
      <c r="RJM3" s="703"/>
      <c r="RJN3" s="703"/>
      <c r="RJO3" s="703"/>
      <c r="RJP3" s="703"/>
      <c r="RJQ3" s="703"/>
      <c r="RJR3" s="703"/>
      <c r="RJS3" s="703"/>
      <c r="RJT3" s="703"/>
      <c r="RJU3" s="703"/>
      <c r="RJV3" s="703"/>
      <c r="RJW3" s="703"/>
      <c r="RJX3" s="703"/>
      <c r="RJY3" s="703"/>
      <c r="RJZ3" s="703"/>
      <c r="RKA3" s="703"/>
      <c r="RKB3" s="703"/>
      <c r="RKC3" s="703"/>
      <c r="RKD3" s="703"/>
      <c r="RKE3" s="703"/>
      <c r="RKF3" s="703"/>
      <c r="RKG3" s="703"/>
      <c r="RKH3" s="703"/>
      <c r="RKI3" s="703"/>
      <c r="RKJ3" s="703"/>
      <c r="RKK3" s="703"/>
      <c r="RKL3" s="703"/>
      <c r="RKM3" s="703"/>
      <c r="RKN3" s="703"/>
      <c r="RKO3" s="703"/>
      <c r="RKP3" s="703"/>
      <c r="RKQ3" s="703"/>
      <c r="RKR3" s="703"/>
      <c r="RKS3" s="703"/>
      <c r="RKT3" s="703"/>
      <c r="RKU3" s="703"/>
      <c r="RKV3" s="703"/>
      <c r="RKW3" s="703"/>
      <c r="RKX3" s="703"/>
      <c r="RKY3" s="703"/>
      <c r="RKZ3" s="703"/>
      <c r="RLA3" s="703"/>
      <c r="RLB3" s="703"/>
      <c r="RLC3" s="703"/>
      <c r="RLD3" s="703"/>
      <c r="RLE3" s="703"/>
      <c r="RLF3" s="703"/>
      <c r="RLG3" s="703"/>
      <c r="RLH3" s="703"/>
      <c r="RLI3" s="703"/>
      <c r="RLJ3" s="703"/>
      <c r="RLK3" s="703"/>
      <c r="RLL3" s="703"/>
      <c r="RLM3" s="703"/>
      <c r="RLN3" s="703"/>
      <c r="RLO3" s="703"/>
      <c r="RLP3" s="703"/>
      <c r="RLQ3" s="703"/>
      <c r="RLR3" s="703"/>
      <c r="RLS3" s="703"/>
      <c r="RLT3" s="703"/>
      <c r="RLU3" s="703"/>
      <c r="RLV3" s="703"/>
      <c r="RLW3" s="703"/>
      <c r="RLX3" s="703"/>
      <c r="RLY3" s="703"/>
      <c r="RLZ3" s="703"/>
      <c r="RMA3" s="703"/>
      <c r="RMB3" s="703"/>
      <c r="RMC3" s="703"/>
      <c r="RMD3" s="703"/>
      <c r="RME3" s="703"/>
      <c r="RMF3" s="703"/>
      <c r="RMG3" s="703"/>
      <c r="RMH3" s="703"/>
      <c r="RMI3" s="703"/>
      <c r="RMJ3" s="703"/>
      <c r="RMK3" s="703"/>
      <c r="RML3" s="703"/>
      <c r="RMM3" s="703"/>
      <c r="RMN3" s="703"/>
      <c r="RMO3" s="703"/>
      <c r="RMP3" s="703"/>
      <c r="RMQ3" s="703"/>
      <c r="RMR3" s="703"/>
      <c r="RMS3" s="703"/>
      <c r="RMT3" s="703"/>
      <c r="RMU3" s="703"/>
      <c r="RMV3" s="703"/>
      <c r="RMW3" s="703"/>
      <c r="RMX3" s="703"/>
      <c r="RMY3" s="703"/>
      <c r="RMZ3" s="703"/>
      <c r="RNA3" s="703"/>
      <c r="RNB3" s="703"/>
      <c r="RNC3" s="703"/>
      <c r="RND3" s="703"/>
      <c r="RNE3" s="703"/>
      <c r="RNF3" s="703"/>
      <c r="RNG3" s="703"/>
      <c r="RNH3" s="703"/>
      <c r="RNI3" s="703"/>
      <c r="RNJ3" s="703"/>
      <c r="RNK3" s="703"/>
      <c r="RNL3" s="703"/>
      <c r="RNM3" s="703"/>
      <c r="RNN3" s="703"/>
      <c r="RNO3" s="703"/>
      <c r="RNP3" s="703"/>
      <c r="RNQ3" s="703"/>
      <c r="RNR3" s="703"/>
      <c r="RNS3" s="703"/>
      <c r="RNT3" s="703"/>
      <c r="RNU3" s="703"/>
      <c r="RNV3" s="703"/>
      <c r="RNW3" s="703"/>
      <c r="RNX3" s="703"/>
      <c r="RNY3" s="703"/>
      <c r="RNZ3" s="703"/>
      <c r="ROA3" s="703"/>
      <c r="ROB3" s="703"/>
      <c r="ROC3" s="703"/>
      <c r="ROD3" s="703"/>
      <c r="ROE3" s="703"/>
      <c r="ROF3" s="703"/>
      <c r="ROG3" s="703"/>
      <c r="ROH3" s="703"/>
      <c r="ROI3" s="703"/>
      <c r="ROJ3" s="703"/>
      <c r="ROK3" s="703"/>
      <c r="ROL3" s="703"/>
      <c r="ROM3" s="703"/>
      <c r="RON3" s="703"/>
      <c r="ROO3" s="703"/>
      <c r="ROP3" s="703"/>
      <c r="ROQ3" s="703"/>
      <c r="ROR3" s="703"/>
      <c r="ROS3" s="703"/>
      <c r="ROT3" s="703"/>
      <c r="ROU3" s="703"/>
      <c r="ROV3" s="703"/>
      <c r="ROW3" s="703"/>
      <c r="ROX3" s="703"/>
      <c r="ROY3" s="703"/>
      <c r="ROZ3" s="703"/>
      <c r="RPA3" s="703"/>
      <c r="RPB3" s="703"/>
      <c r="RPC3" s="703"/>
      <c r="RPD3" s="703"/>
      <c r="RPE3" s="703"/>
      <c r="RPF3" s="703"/>
      <c r="RPG3" s="703"/>
      <c r="RPH3" s="703"/>
      <c r="RPI3" s="703"/>
      <c r="RPJ3" s="703"/>
      <c r="RPK3" s="703"/>
      <c r="RPL3" s="703"/>
      <c r="RPM3" s="703"/>
      <c r="RPN3" s="703"/>
      <c r="RPO3" s="703"/>
      <c r="RPP3" s="703"/>
      <c r="RPQ3" s="703"/>
      <c r="RPR3" s="703"/>
      <c r="RPS3" s="703"/>
      <c r="RPT3" s="703"/>
      <c r="RPU3" s="703"/>
      <c r="RPV3" s="703"/>
      <c r="RPW3" s="703"/>
      <c r="RPX3" s="703"/>
      <c r="RPY3" s="703"/>
      <c r="RPZ3" s="703"/>
      <c r="RQA3" s="703"/>
      <c r="RQB3" s="703"/>
      <c r="RQC3" s="703"/>
      <c r="RQD3" s="703"/>
      <c r="RQE3" s="703"/>
      <c r="RQF3" s="703"/>
      <c r="RQG3" s="703"/>
      <c r="RQH3" s="703"/>
      <c r="RQI3" s="703"/>
      <c r="RQJ3" s="703"/>
      <c r="RQK3" s="703"/>
      <c r="RQL3" s="703"/>
      <c r="RQM3" s="703"/>
      <c r="RQN3" s="703"/>
      <c r="RQO3" s="703"/>
      <c r="RQP3" s="703"/>
      <c r="RQQ3" s="703"/>
      <c r="RQR3" s="703"/>
      <c r="RQS3" s="703"/>
      <c r="RQT3" s="703"/>
      <c r="RQU3" s="703"/>
      <c r="RQV3" s="703"/>
      <c r="RQW3" s="703"/>
      <c r="RQX3" s="703"/>
      <c r="RQY3" s="703"/>
      <c r="RQZ3" s="703"/>
      <c r="RRA3" s="703"/>
      <c r="RRB3" s="703"/>
      <c r="RRC3" s="703"/>
      <c r="RRD3" s="703"/>
      <c r="RRE3" s="703"/>
      <c r="RRF3" s="703"/>
      <c r="RRG3" s="703"/>
      <c r="RRH3" s="703"/>
      <c r="RRI3" s="703"/>
      <c r="RRJ3" s="703"/>
      <c r="RRK3" s="703"/>
      <c r="RRL3" s="703"/>
      <c r="RRM3" s="703"/>
      <c r="RRN3" s="703"/>
      <c r="RRO3" s="703"/>
      <c r="RRP3" s="703"/>
      <c r="RRQ3" s="703"/>
      <c r="RRR3" s="703"/>
      <c r="RRS3" s="703"/>
      <c r="RRT3" s="703"/>
      <c r="RRU3" s="703"/>
      <c r="RRV3" s="703"/>
      <c r="RRW3" s="703"/>
      <c r="RRX3" s="703"/>
      <c r="RRY3" s="703"/>
      <c r="RRZ3" s="703"/>
      <c r="RSA3" s="703"/>
      <c r="RSB3" s="703"/>
      <c r="RSC3" s="703"/>
      <c r="RSD3" s="703"/>
      <c r="RSE3" s="703"/>
      <c r="RSF3" s="703"/>
      <c r="RSG3" s="703"/>
      <c r="RSH3" s="703"/>
      <c r="RSI3" s="703"/>
      <c r="RSJ3" s="703"/>
      <c r="RSK3" s="703"/>
      <c r="RSL3" s="703"/>
      <c r="RSM3" s="703"/>
      <c r="RSN3" s="703"/>
      <c r="RSO3" s="703"/>
      <c r="RSP3" s="703"/>
      <c r="RSQ3" s="703"/>
      <c r="RSR3" s="703"/>
      <c r="RSS3" s="703"/>
      <c r="RST3" s="703"/>
      <c r="RSU3" s="703"/>
      <c r="RSV3" s="703"/>
      <c r="RSW3" s="703"/>
      <c r="RSX3" s="703"/>
      <c r="RSY3" s="703"/>
      <c r="RSZ3" s="703"/>
      <c r="RTA3" s="703"/>
      <c r="RTB3" s="703"/>
      <c r="RTC3" s="703"/>
      <c r="RTD3" s="703"/>
      <c r="RTE3" s="703"/>
      <c r="RTF3" s="703"/>
      <c r="RTG3" s="703"/>
      <c r="RTH3" s="703"/>
      <c r="RTI3" s="703"/>
      <c r="RTJ3" s="703"/>
      <c r="RTK3" s="703"/>
      <c r="RTL3" s="703"/>
      <c r="RTM3" s="703"/>
      <c r="RTN3" s="703"/>
      <c r="RTO3" s="703"/>
      <c r="RTP3" s="703"/>
      <c r="RTQ3" s="703"/>
      <c r="RTR3" s="703"/>
      <c r="RTS3" s="703"/>
      <c r="RTT3" s="703"/>
      <c r="RTU3" s="703"/>
      <c r="RTV3" s="703"/>
      <c r="RTW3" s="703"/>
      <c r="RTX3" s="703"/>
      <c r="RTY3" s="703"/>
      <c r="RTZ3" s="703"/>
      <c r="RUA3" s="703"/>
      <c r="RUB3" s="703"/>
      <c r="RUC3" s="703"/>
      <c r="RUD3" s="703"/>
      <c r="RUE3" s="703"/>
      <c r="RUF3" s="703"/>
      <c r="RUG3" s="703"/>
      <c r="RUH3" s="703"/>
      <c r="RUI3" s="703"/>
      <c r="RUJ3" s="703"/>
      <c r="RUK3" s="703"/>
      <c r="RUL3" s="703"/>
      <c r="RUM3" s="703"/>
      <c r="RUN3" s="703"/>
      <c r="RUO3" s="703"/>
      <c r="RUP3" s="703"/>
      <c r="RUQ3" s="703"/>
      <c r="RUR3" s="703"/>
      <c r="RUS3" s="703"/>
      <c r="RUT3" s="703"/>
      <c r="RUU3" s="703"/>
      <c r="RUV3" s="703"/>
      <c r="RUW3" s="703"/>
      <c r="RUX3" s="703"/>
      <c r="RUY3" s="703"/>
      <c r="RUZ3" s="703"/>
      <c r="RVA3" s="703"/>
      <c r="RVB3" s="703"/>
      <c r="RVC3" s="703"/>
      <c r="RVD3" s="703"/>
      <c r="RVE3" s="703"/>
      <c r="RVF3" s="703"/>
      <c r="RVG3" s="703"/>
      <c r="RVH3" s="703"/>
      <c r="RVI3" s="703"/>
      <c r="RVJ3" s="703"/>
      <c r="RVK3" s="703"/>
      <c r="RVL3" s="703"/>
      <c r="RVM3" s="703"/>
      <c r="RVN3" s="703"/>
      <c r="RVO3" s="703"/>
      <c r="RVP3" s="703"/>
      <c r="RVQ3" s="703"/>
      <c r="RVR3" s="703"/>
      <c r="RVS3" s="703"/>
      <c r="RVT3" s="703"/>
      <c r="RVU3" s="703"/>
      <c r="RVV3" s="703"/>
      <c r="RVW3" s="703"/>
      <c r="RVX3" s="703"/>
      <c r="RVY3" s="703"/>
      <c r="RVZ3" s="703"/>
      <c r="RWA3" s="703"/>
      <c r="RWB3" s="703"/>
      <c r="RWC3" s="703"/>
      <c r="RWD3" s="703"/>
      <c r="RWE3" s="703"/>
      <c r="RWF3" s="703"/>
      <c r="RWG3" s="703"/>
      <c r="RWH3" s="703"/>
      <c r="RWI3" s="703"/>
      <c r="RWJ3" s="703"/>
      <c r="RWK3" s="703"/>
      <c r="RWL3" s="703"/>
      <c r="RWM3" s="703"/>
      <c r="RWN3" s="703"/>
      <c r="RWO3" s="703"/>
      <c r="RWP3" s="703"/>
      <c r="RWQ3" s="703"/>
      <c r="RWR3" s="703"/>
      <c r="RWS3" s="703"/>
      <c r="RWT3" s="703"/>
      <c r="RWU3" s="703"/>
      <c r="RWV3" s="703"/>
      <c r="RWW3" s="703"/>
      <c r="RWX3" s="703"/>
      <c r="RWY3" s="703"/>
      <c r="RWZ3" s="703"/>
      <c r="RXA3" s="703"/>
      <c r="RXB3" s="703"/>
      <c r="RXC3" s="703"/>
      <c r="RXD3" s="703"/>
      <c r="RXE3" s="703"/>
      <c r="RXF3" s="703"/>
      <c r="RXG3" s="703"/>
      <c r="RXH3" s="703"/>
      <c r="RXI3" s="703"/>
      <c r="RXJ3" s="703"/>
      <c r="RXK3" s="703"/>
      <c r="RXL3" s="703"/>
      <c r="RXM3" s="703"/>
      <c r="RXN3" s="703"/>
      <c r="RXO3" s="703"/>
      <c r="RXP3" s="703"/>
      <c r="RXQ3" s="703"/>
      <c r="RXR3" s="703"/>
      <c r="RXS3" s="703"/>
      <c r="RXT3" s="703"/>
      <c r="RXU3" s="703"/>
      <c r="RXV3" s="703"/>
      <c r="RXW3" s="703"/>
      <c r="RXX3" s="703"/>
      <c r="RXY3" s="703"/>
      <c r="RXZ3" s="703"/>
      <c r="RYA3" s="703"/>
      <c r="RYB3" s="703"/>
      <c r="RYC3" s="703"/>
      <c r="RYD3" s="703"/>
      <c r="RYE3" s="703"/>
      <c r="RYF3" s="703"/>
      <c r="RYG3" s="703"/>
      <c r="RYH3" s="703"/>
      <c r="RYI3" s="703"/>
      <c r="RYJ3" s="703"/>
      <c r="RYK3" s="703"/>
      <c r="RYL3" s="703"/>
      <c r="RYM3" s="703"/>
      <c r="RYN3" s="703"/>
      <c r="RYO3" s="703"/>
      <c r="RYP3" s="703"/>
      <c r="RYQ3" s="703"/>
      <c r="RYR3" s="703"/>
      <c r="RYS3" s="703"/>
      <c r="RYT3" s="703"/>
      <c r="RYU3" s="703"/>
      <c r="RYV3" s="703"/>
      <c r="RYW3" s="703"/>
      <c r="RYX3" s="703"/>
      <c r="RYY3" s="703"/>
      <c r="RYZ3" s="703"/>
      <c r="RZA3" s="703"/>
      <c r="RZB3" s="703"/>
      <c r="RZC3" s="703"/>
      <c r="RZD3" s="703"/>
      <c r="RZE3" s="703"/>
      <c r="RZF3" s="703"/>
      <c r="RZG3" s="703"/>
      <c r="RZH3" s="703"/>
      <c r="RZI3" s="703"/>
      <c r="RZJ3" s="703"/>
      <c r="RZK3" s="703"/>
      <c r="RZL3" s="703"/>
      <c r="RZM3" s="703"/>
      <c r="RZN3" s="703"/>
      <c r="RZO3" s="703"/>
      <c r="RZP3" s="703"/>
      <c r="RZQ3" s="703"/>
      <c r="RZR3" s="703"/>
      <c r="RZS3" s="703"/>
      <c r="RZT3" s="703"/>
      <c r="RZU3" s="703"/>
      <c r="RZV3" s="703"/>
      <c r="RZW3" s="703"/>
      <c r="RZX3" s="703"/>
      <c r="RZY3" s="703"/>
      <c r="RZZ3" s="703"/>
      <c r="SAA3" s="703"/>
      <c r="SAB3" s="703"/>
      <c r="SAC3" s="703"/>
      <c r="SAD3" s="703"/>
      <c r="SAE3" s="703"/>
      <c r="SAF3" s="703"/>
      <c r="SAG3" s="703"/>
      <c r="SAH3" s="703"/>
      <c r="SAI3" s="703"/>
      <c r="SAJ3" s="703"/>
      <c r="SAK3" s="703"/>
      <c r="SAL3" s="703"/>
      <c r="SAM3" s="703"/>
      <c r="SAN3" s="703"/>
      <c r="SAO3" s="703"/>
      <c r="SAP3" s="703"/>
      <c r="SAQ3" s="703"/>
      <c r="SAR3" s="703"/>
      <c r="SAS3" s="703"/>
      <c r="SAT3" s="703"/>
      <c r="SAU3" s="703"/>
      <c r="SAV3" s="703"/>
      <c r="SAW3" s="703"/>
      <c r="SAX3" s="703"/>
      <c r="SAY3" s="703"/>
      <c r="SAZ3" s="703"/>
      <c r="SBA3" s="703"/>
      <c r="SBB3" s="703"/>
      <c r="SBC3" s="703"/>
      <c r="SBD3" s="703"/>
      <c r="SBE3" s="703"/>
      <c r="SBF3" s="703"/>
      <c r="SBG3" s="703"/>
      <c r="SBH3" s="703"/>
      <c r="SBI3" s="703"/>
      <c r="SBJ3" s="703"/>
      <c r="SBK3" s="703"/>
      <c r="SBL3" s="703"/>
      <c r="SBM3" s="703"/>
      <c r="SBN3" s="703"/>
      <c r="SBO3" s="703"/>
      <c r="SBP3" s="703"/>
      <c r="SBQ3" s="703"/>
      <c r="SBR3" s="703"/>
      <c r="SBS3" s="703"/>
      <c r="SBT3" s="703"/>
      <c r="SBU3" s="703"/>
      <c r="SBV3" s="703"/>
      <c r="SBW3" s="703"/>
      <c r="SBX3" s="703"/>
      <c r="SBY3" s="703"/>
      <c r="SBZ3" s="703"/>
      <c r="SCA3" s="703"/>
      <c r="SCB3" s="703"/>
      <c r="SCC3" s="703"/>
      <c r="SCD3" s="703"/>
      <c r="SCE3" s="703"/>
      <c r="SCF3" s="703"/>
      <c r="SCG3" s="703"/>
      <c r="SCH3" s="703"/>
      <c r="SCI3" s="703"/>
      <c r="SCJ3" s="703"/>
      <c r="SCK3" s="703"/>
      <c r="SCL3" s="703"/>
      <c r="SCM3" s="703"/>
      <c r="SCN3" s="703"/>
      <c r="SCO3" s="703"/>
      <c r="SCP3" s="703"/>
      <c r="SCQ3" s="703"/>
      <c r="SCR3" s="703"/>
      <c r="SCS3" s="703"/>
      <c r="SCT3" s="703"/>
      <c r="SCU3" s="703"/>
      <c r="SCV3" s="703"/>
      <c r="SCW3" s="703"/>
      <c r="SCX3" s="703"/>
      <c r="SCY3" s="703"/>
      <c r="SCZ3" s="703"/>
      <c r="SDA3" s="703"/>
      <c r="SDB3" s="703"/>
      <c r="SDC3" s="703"/>
      <c r="SDD3" s="703"/>
      <c r="SDE3" s="703"/>
      <c r="SDF3" s="703"/>
      <c r="SDG3" s="703"/>
      <c r="SDH3" s="703"/>
      <c r="SDI3" s="703"/>
      <c r="SDJ3" s="703"/>
      <c r="SDK3" s="703"/>
      <c r="SDL3" s="703"/>
      <c r="SDM3" s="703"/>
      <c r="SDN3" s="703"/>
      <c r="SDO3" s="703"/>
      <c r="SDP3" s="703"/>
      <c r="SDQ3" s="703"/>
      <c r="SDR3" s="703"/>
      <c r="SDS3" s="703"/>
      <c r="SDT3" s="703"/>
      <c r="SDU3" s="703"/>
      <c r="SDV3" s="703"/>
      <c r="SDW3" s="703"/>
      <c r="SDX3" s="703"/>
      <c r="SDY3" s="703"/>
      <c r="SDZ3" s="703"/>
      <c r="SEA3" s="703"/>
      <c r="SEB3" s="703"/>
      <c r="SEC3" s="703"/>
      <c r="SED3" s="703"/>
      <c r="SEE3" s="703"/>
      <c r="SEF3" s="703"/>
      <c r="SEG3" s="703"/>
      <c r="SEH3" s="703"/>
      <c r="SEI3" s="703"/>
      <c r="SEJ3" s="703"/>
      <c r="SEK3" s="703"/>
      <c r="SEL3" s="703"/>
      <c r="SEM3" s="703"/>
      <c r="SEN3" s="703"/>
      <c r="SEO3" s="703"/>
      <c r="SEP3" s="703"/>
      <c r="SEQ3" s="703"/>
      <c r="SER3" s="703"/>
      <c r="SES3" s="703"/>
      <c r="SET3" s="703"/>
      <c r="SEU3" s="703"/>
      <c r="SEV3" s="703"/>
      <c r="SEW3" s="703"/>
      <c r="SEX3" s="703"/>
      <c r="SEY3" s="703"/>
      <c r="SEZ3" s="703"/>
      <c r="SFA3" s="703"/>
      <c r="SFB3" s="703"/>
      <c r="SFC3" s="703"/>
      <c r="SFD3" s="703"/>
      <c r="SFE3" s="703"/>
      <c r="SFF3" s="703"/>
      <c r="SFG3" s="703"/>
      <c r="SFH3" s="703"/>
      <c r="SFI3" s="703"/>
      <c r="SFJ3" s="703"/>
      <c r="SFK3" s="703"/>
      <c r="SFL3" s="703"/>
      <c r="SFM3" s="703"/>
      <c r="SFN3" s="703"/>
      <c r="SFO3" s="703"/>
      <c r="SFP3" s="703"/>
      <c r="SFQ3" s="703"/>
      <c r="SFR3" s="703"/>
      <c r="SFS3" s="703"/>
      <c r="SFT3" s="703"/>
      <c r="SFU3" s="703"/>
      <c r="SFV3" s="703"/>
      <c r="SFW3" s="703"/>
      <c r="SFX3" s="703"/>
      <c r="SFY3" s="703"/>
      <c r="SFZ3" s="703"/>
      <c r="SGA3" s="703"/>
      <c r="SGB3" s="703"/>
      <c r="SGC3" s="703"/>
      <c r="SGD3" s="703"/>
      <c r="SGE3" s="703"/>
      <c r="SGF3" s="703"/>
      <c r="SGG3" s="703"/>
      <c r="SGH3" s="703"/>
      <c r="SGI3" s="703"/>
      <c r="SGJ3" s="703"/>
      <c r="SGK3" s="703"/>
      <c r="SGL3" s="703"/>
      <c r="SGM3" s="703"/>
      <c r="SGN3" s="703"/>
      <c r="SGO3" s="703"/>
      <c r="SGP3" s="703"/>
      <c r="SGQ3" s="703"/>
      <c r="SGR3" s="703"/>
      <c r="SGS3" s="703"/>
      <c r="SGT3" s="703"/>
      <c r="SGU3" s="703"/>
      <c r="SGV3" s="703"/>
      <c r="SGW3" s="703"/>
      <c r="SGX3" s="703"/>
      <c r="SGY3" s="703"/>
      <c r="SGZ3" s="703"/>
      <c r="SHA3" s="703"/>
      <c r="SHB3" s="703"/>
      <c r="SHC3" s="703"/>
      <c r="SHD3" s="703"/>
      <c r="SHE3" s="703"/>
      <c r="SHF3" s="703"/>
      <c r="SHG3" s="703"/>
      <c r="SHH3" s="703"/>
      <c r="SHI3" s="703"/>
      <c r="SHJ3" s="703"/>
      <c r="SHK3" s="703"/>
      <c r="SHL3" s="703"/>
      <c r="SHM3" s="703"/>
      <c r="SHN3" s="703"/>
      <c r="SHO3" s="703"/>
      <c r="SHP3" s="703"/>
      <c r="SHQ3" s="703"/>
      <c r="SHR3" s="703"/>
      <c r="SHS3" s="703"/>
      <c r="SHT3" s="703"/>
      <c r="SHU3" s="703"/>
      <c r="SHV3" s="703"/>
      <c r="SHW3" s="703"/>
      <c r="SHX3" s="703"/>
      <c r="SHY3" s="703"/>
      <c r="SHZ3" s="703"/>
      <c r="SIA3" s="703"/>
      <c r="SIB3" s="703"/>
      <c r="SIC3" s="703"/>
      <c r="SID3" s="703"/>
      <c r="SIE3" s="703"/>
      <c r="SIF3" s="703"/>
      <c r="SIG3" s="703"/>
      <c r="SIH3" s="703"/>
      <c r="SII3" s="703"/>
      <c r="SIJ3" s="703"/>
      <c r="SIK3" s="703"/>
      <c r="SIL3" s="703"/>
      <c r="SIM3" s="703"/>
      <c r="SIN3" s="703"/>
      <c r="SIO3" s="703"/>
      <c r="SIP3" s="703"/>
      <c r="SIQ3" s="703"/>
      <c r="SIR3" s="703"/>
      <c r="SIS3" s="703"/>
      <c r="SIT3" s="703"/>
      <c r="SIU3" s="703"/>
      <c r="SIV3" s="703"/>
      <c r="SIW3" s="703"/>
      <c r="SIX3" s="703"/>
      <c r="SIY3" s="703"/>
      <c r="SIZ3" s="703"/>
      <c r="SJA3" s="703"/>
      <c r="SJB3" s="703"/>
      <c r="SJC3" s="703"/>
      <c r="SJD3" s="703"/>
      <c r="SJE3" s="703"/>
      <c r="SJF3" s="703"/>
      <c r="SJG3" s="703"/>
      <c r="SJH3" s="703"/>
      <c r="SJI3" s="703"/>
      <c r="SJJ3" s="703"/>
      <c r="SJK3" s="703"/>
      <c r="SJL3" s="703"/>
      <c r="SJM3" s="703"/>
      <c r="SJN3" s="703"/>
      <c r="SJO3" s="703"/>
      <c r="SJP3" s="703"/>
      <c r="SJQ3" s="703"/>
      <c r="SJR3" s="703"/>
      <c r="SJS3" s="703"/>
      <c r="SJT3" s="703"/>
      <c r="SJU3" s="703"/>
      <c r="SJV3" s="703"/>
      <c r="SJW3" s="703"/>
      <c r="SJX3" s="703"/>
      <c r="SJY3" s="703"/>
      <c r="SJZ3" s="703"/>
      <c r="SKA3" s="703"/>
      <c r="SKB3" s="703"/>
      <c r="SKC3" s="703"/>
      <c r="SKD3" s="703"/>
      <c r="SKE3" s="703"/>
      <c r="SKF3" s="703"/>
      <c r="SKG3" s="703"/>
      <c r="SKH3" s="703"/>
      <c r="SKI3" s="703"/>
      <c r="SKJ3" s="703"/>
      <c r="SKK3" s="703"/>
      <c r="SKL3" s="703"/>
      <c r="SKM3" s="703"/>
      <c r="SKN3" s="703"/>
      <c r="SKO3" s="703"/>
      <c r="SKP3" s="703"/>
      <c r="SKQ3" s="703"/>
      <c r="SKR3" s="703"/>
      <c r="SKS3" s="703"/>
      <c r="SKT3" s="703"/>
      <c r="SKU3" s="703"/>
      <c r="SKV3" s="703"/>
      <c r="SKW3" s="703"/>
      <c r="SKX3" s="703"/>
      <c r="SKY3" s="703"/>
      <c r="SKZ3" s="703"/>
      <c r="SLA3" s="703"/>
      <c r="SLB3" s="703"/>
      <c r="SLC3" s="703"/>
      <c r="SLD3" s="703"/>
      <c r="SLE3" s="703"/>
      <c r="SLF3" s="703"/>
      <c r="SLG3" s="703"/>
      <c r="SLH3" s="703"/>
      <c r="SLI3" s="703"/>
      <c r="SLJ3" s="703"/>
      <c r="SLK3" s="703"/>
      <c r="SLL3" s="703"/>
      <c r="SLM3" s="703"/>
      <c r="SLN3" s="703"/>
      <c r="SLO3" s="703"/>
      <c r="SLP3" s="703"/>
      <c r="SLQ3" s="703"/>
      <c r="SLR3" s="703"/>
      <c r="SLS3" s="703"/>
      <c r="SLT3" s="703"/>
      <c r="SLU3" s="703"/>
      <c r="SLV3" s="703"/>
      <c r="SLW3" s="703"/>
      <c r="SLX3" s="703"/>
      <c r="SLY3" s="703"/>
      <c r="SLZ3" s="703"/>
      <c r="SMA3" s="703"/>
      <c r="SMB3" s="703"/>
      <c r="SMC3" s="703"/>
      <c r="SMD3" s="703"/>
      <c r="SME3" s="703"/>
      <c r="SMF3" s="703"/>
      <c r="SMG3" s="703"/>
      <c r="SMH3" s="703"/>
      <c r="SMI3" s="703"/>
      <c r="SMJ3" s="703"/>
      <c r="SMK3" s="703"/>
      <c r="SML3" s="703"/>
      <c r="SMM3" s="703"/>
      <c r="SMN3" s="703"/>
      <c r="SMO3" s="703"/>
      <c r="SMP3" s="703"/>
      <c r="SMQ3" s="703"/>
      <c r="SMR3" s="703"/>
      <c r="SMS3" s="703"/>
      <c r="SMT3" s="703"/>
      <c r="SMU3" s="703"/>
      <c r="SMV3" s="703"/>
      <c r="SMW3" s="703"/>
      <c r="SMX3" s="703"/>
      <c r="SMY3" s="703"/>
      <c r="SMZ3" s="703"/>
      <c r="SNA3" s="703"/>
      <c r="SNB3" s="703"/>
      <c r="SNC3" s="703"/>
      <c r="SND3" s="703"/>
      <c r="SNE3" s="703"/>
      <c r="SNF3" s="703"/>
      <c r="SNG3" s="703"/>
      <c r="SNH3" s="703"/>
      <c r="SNI3" s="703"/>
      <c r="SNJ3" s="703"/>
      <c r="SNK3" s="703"/>
      <c r="SNL3" s="703"/>
      <c r="SNM3" s="703"/>
      <c r="SNN3" s="703"/>
      <c r="SNO3" s="703"/>
      <c r="SNP3" s="703"/>
      <c r="SNQ3" s="703"/>
      <c r="SNR3" s="703"/>
      <c r="SNS3" s="703"/>
      <c r="SNT3" s="703"/>
      <c r="SNU3" s="703"/>
      <c r="SNV3" s="703"/>
      <c r="SNW3" s="703"/>
      <c r="SNX3" s="703"/>
      <c r="SNY3" s="703"/>
      <c r="SNZ3" s="703"/>
      <c r="SOA3" s="703"/>
      <c r="SOB3" s="703"/>
      <c r="SOC3" s="703"/>
      <c r="SOD3" s="703"/>
      <c r="SOE3" s="703"/>
      <c r="SOF3" s="703"/>
      <c r="SOG3" s="703"/>
      <c r="SOH3" s="703"/>
      <c r="SOI3" s="703"/>
      <c r="SOJ3" s="703"/>
      <c r="SOK3" s="703"/>
      <c r="SOL3" s="703"/>
      <c r="SOM3" s="703"/>
      <c r="SON3" s="703"/>
      <c r="SOO3" s="703"/>
      <c r="SOP3" s="703"/>
      <c r="SOQ3" s="703"/>
      <c r="SOR3" s="703"/>
      <c r="SOS3" s="703"/>
      <c r="SOT3" s="703"/>
      <c r="SOU3" s="703"/>
      <c r="SOV3" s="703"/>
      <c r="SOW3" s="703"/>
      <c r="SOX3" s="703"/>
      <c r="SOY3" s="703"/>
      <c r="SOZ3" s="703"/>
      <c r="SPA3" s="703"/>
      <c r="SPB3" s="703"/>
      <c r="SPC3" s="703"/>
      <c r="SPD3" s="703"/>
      <c r="SPE3" s="703"/>
      <c r="SPF3" s="703"/>
      <c r="SPG3" s="703"/>
      <c r="SPH3" s="703"/>
      <c r="SPI3" s="703"/>
      <c r="SPJ3" s="703"/>
      <c r="SPK3" s="703"/>
      <c r="SPL3" s="703"/>
      <c r="SPM3" s="703"/>
      <c r="SPN3" s="703"/>
      <c r="SPO3" s="703"/>
      <c r="SPP3" s="703"/>
      <c r="SPQ3" s="703"/>
      <c r="SPR3" s="703"/>
      <c r="SPS3" s="703"/>
      <c r="SPT3" s="703"/>
      <c r="SPU3" s="703"/>
      <c r="SPV3" s="703"/>
      <c r="SPW3" s="703"/>
      <c r="SPX3" s="703"/>
      <c r="SPY3" s="703"/>
      <c r="SPZ3" s="703"/>
      <c r="SQA3" s="703"/>
      <c r="SQB3" s="703"/>
      <c r="SQC3" s="703"/>
      <c r="SQD3" s="703"/>
      <c r="SQE3" s="703"/>
      <c r="SQF3" s="703"/>
      <c r="SQG3" s="703"/>
      <c r="SQH3" s="703"/>
      <c r="SQI3" s="703"/>
      <c r="SQJ3" s="703"/>
      <c r="SQK3" s="703"/>
      <c r="SQL3" s="703"/>
      <c r="SQM3" s="703"/>
      <c r="SQN3" s="703"/>
      <c r="SQO3" s="703"/>
      <c r="SQP3" s="703"/>
      <c r="SQQ3" s="703"/>
      <c r="SQR3" s="703"/>
      <c r="SQS3" s="703"/>
      <c r="SQT3" s="703"/>
      <c r="SQU3" s="703"/>
      <c r="SQV3" s="703"/>
      <c r="SQW3" s="703"/>
      <c r="SQX3" s="703"/>
      <c r="SQY3" s="703"/>
      <c r="SQZ3" s="703"/>
      <c r="SRA3" s="703"/>
      <c r="SRB3" s="703"/>
      <c r="SRC3" s="703"/>
      <c r="SRD3" s="703"/>
      <c r="SRE3" s="703"/>
      <c r="SRF3" s="703"/>
      <c r="SRG3" s="703"/>
      <c r="SRH3" s="703"/>
      <c r="SRI3" s="703"/>
      <c r="SRJ3" s="703"/>
      <c r="SRK3" s="703"/>
      <c r="SRL3" s="703"/>
      <c r="SRM3" s="703"/>
      <c r="SRN3" s="703"/>
      <c r="SRO3" s="703"/>
      <c r="SRP3" s="703"/>
      <c r="SRQ3" s="703"/>
      <c r="SRR3" s="703"/>
      <c r="SRS3" s="703"/>
      <c r="SRT3" s="703"/>
      <c r="SRU3" s="703"/>
      <c r="SRV3" s="703"/>
      <c r="SRW3" s="703"/>
      <c r="SRX3" s="703"/>
      <c r="SRY3" s="703"/>
      <c r="SRZ3" s="703"/>
      <c r="SSA3" s="703"/>
      <c r="SSB3" s="703"/>
      <c r="SSC3" s="703"/>
      <c r="SSD3" s="703"/>
      <c r="SSE3" s="703"/>
      <c r="SSF3" s="703"/>
      <c r="SSG3" s="703"/>
      <c r="SSH3" s="703"/>
      <c r="SSI3" s="703"/>
      <c r="SSJ3" s="703"/>
      <c r="SSK3" s="703"/>
      <c r="SSL3" s="703"/>
      <c r="SSM3" s="703"/>
      <c r="SSN3" s="703"/>
      <c r="SSO3" s="703"/>
      <c r="SSP3" s="703"/>
      <c r="SSQ3" s="703"/>
      <c r="SSR3" s="703"/>
      <c r="SSS3" s="703"/>
      <c r="SST3" s="703"/>
      <c r="SSU3" s="703"/>
      <c r="SSV3" s="703"/>
      <c r="SSW3" s="703"/>
      <c r="SSX3" s="703"/>
      <c r="SSY3" s="703"/>
      <c r="SSZ3" s="703"/>
      <c r="STA3" s="703"/>
      <c r="STB3" s="703"/>
      <c r="STC3" s="703"/>
      <c r="STD3" s="703"/>
      <c r="STE3" s="703"/>
      <c r="STF3" s="703"/>
      <c r="STG3" s="703"/>
      <c r="STH3" s="703"/>
      <c r="STI3" s="703"/>
      <c r="STJ3" s="703"/>
      <c r="STK3" s="703"/>
      <c r="STL3" s="703"/>
      <c r="STM3" s="703"/>
      <c r="STN3" s="703"/>
      <c r="STO3" s="703"/>
      <c r="STP3" s="703"/>
      <c r="STQ3" s="703"/>
      <c r="STR3" s="703"/>
      <c r="STS3" s="703"/>
      <c r="STT3" s="703"/>
      <c r="STU3" s="703"/>
      <c r="STV3" s="703"/>
      <c r="STW3" s="703"/>
      <c r="STX3" s="703"/>
      <c r="STY3" s="703"/>
      <c r="STZ3" s="703"/>
      <c r="SUA3" s="703"/>
      <c r="SUB3" s="703"/>
      <c r="SUC3" s="703"/>
      <c r="SUD3" s="703"/>
      <c r="SUE3" s="703"/>
      <c r="SUF3" s="703"/>
      <c r="SUG3" s="703"/>
      <c r="SUH3" s="703"/>
      <c r="SUI3" s="703"/>
      <c r="SUJ3" s="703"/>
      <c r="SUK3" s="703"/>
      <c r="SUL3" s="703"/>
      <c r="SUM3" s="703"/>
      <c r="SUN3" s="703"/>
      <c r="SUO3" s="703"/>
      <c r="SUP3" s="703"/>
      <c r="SUQ3" s="703"/>
      <c r="SUR3" s="703"/>
      <c r="SUS3" s="703"/>
      <c r="SUT3" s="703"/>
      <c r="SUU3" s="703"/>
      <c r="SUV3" s="703"/>
      <c r="SUW3" s="703"/>
      <c r="SUX3" s="703"/>
      <c r="SUY3" s="703"/>
      <c r="SUZ3" s="703"/>
      <c r="SVA3" s="703"/>
      <c r="SVB3" s="703"/>
      <c r="SVC3" s="703"/>
      <c r="SVD3" s="703"/>
      <c r="SVE3" s="703"/>
      <c r="SVF3" s="703"/>
      <c r="SVG3" s="703"/>
      <c r="SVH3" s="703"/>
      <c r="SVI3" s="703"/>
      <c r="SVJ3" s="703"/>
      <c r="SVK3" s="703"/>
      <c r="SVL3" s="703"/>
      <c r="SVM3" s="703"/>
      <c r="SVN3" s="703"/>
      <c r="SVO3" s="703"/>
      <c r="SVP3" s="703"/>
      <c r="SVQ3" s="703"/>
      <c r="SVR3" s="703"/>
      <c r="SVS3" s="703"/>
      <c r="SVT3" s="703"/>
      <c r="SVU3" s="703"/>
      <c r="SVV3" s="703"/>
      <c r="SVW3" s="703"/>
      <c r="SVX3" s="703"/>
      <c r="SVY3" s="703"/>
      <c r="SVZ3" s="703"/>
      <c r="SWA3" s="703"/>
      <c r="SWB3" s="703"/>
      <c r="SWC3" s="703"/>
      <c r="SWD3" s="703"/>
      <c r="SWE3" s="703"/>
      <c r="SWF3" s="703"/>
      <c r="SWG3" s="703"/>
      <c r="SWH3" s="703"/>
      <c r="SWI3" s="703"/>
      <c r="SWJ3" s="703"/>
      <c r="SWK3" s="703"/>
      <c r="SWL3" s="703"/>
      <c r="SWM3" s="703"/>
      <c r="SWN3" s="703"/>
      <c r="SWO3" s="703"/>
      <c r="SWP3" s="703"/>
      <c r="SWQ3" s="703"/>
      <c r="SWR3" s="703"/>
      <c r="SWS3" s="703"/>
      <c r="SWT3" s="703"/>
      <c r="SWU3" s="703"/>
      <c r="SWV3" s="703"/>
      <c r="SWW3" s="703"/>
      <c r="SWX3" s="703"/>
      <c r="SWY3" s="703"/>
      <c r="SWZ3" s="703"/>
      <c r="SXA3" s="703"/>
      <c r="SXB3" s="703"/>
      <c r="SXC3" s="703"/>
      <c r="SXD3" s="703"/>
      <c r="SXE3" s="703"/>
      <c r="SXF3" s="703"/>
      <c r="SXG3" s="703"/>
      <c r="SXH3" s="703"/>
      <c r="SXI3" s="703"/>
      <c r="SXJ3" s="703"/>
      <c r="SXK3" s="703"/>
      <c r="SXL3" s="703"/>
      <c r="SXM3" s="703"/>
      <c r="SXN3" s="703"/>
      <c r="SXO3" s="703"/>
      <c r="SXP3" s="703"/>
      <c r="SXQ3" s="703"/>
      <c r="SXR3" s="703"/>
      <c r="SXS3" s="703"/>
      <c r="SXT3" s="703"/>
      <c r="SXU3" s="703"/>
      <c r="SXV3" s="703"/>
      <c r="SXW3" s="703"/>
      <c r="SXX3" s="703"/>
      <c r="SXY3" s="703"/>
      <c r="SXZ3" s="703"/>
      <c r="SYA3" s="703"/>
      <c r="SYB3" s="703"/>
      <c r="SYC3" s="703"/>
      <c r="SYD3" s="703"/>
      <c r="SYE3" s="703"/>
      <c r="SYF3" s="703"/>
      <c r="SYG3" s="703"/>
      <c r="SYH3" s="703"/>
      <c r="SYI3" s="703"/>
      <c r="SYJ3" s="703"/>
      <c r="SYK3" s="703"/>
      <c r="SYL3" s="703"/>
      <c r="SYM3" s="703"/>
      <c r="SYN3" s="703"/>
      <c r="SYO3" s="703"/>
      <c r="SYP3" s="703"/>
      <c r="SYQ3" s="703"/>
      <c r="SYR3" s="703"/>
      <c r="SYS3" s="703"/>
      <c r="SYT3" s="703"/>
      <c r="SYU3" s="703"/>
      <c r="SYV3" s="703"/>
      <c r="SYW3" s="703"/>
      <c r="SYX3" s="703"/>
      <c r="SYY3" s="703"/>
      <c r="SYZ3" s="703"/>
      <c r="SZA3" s="703"/>
      <c r="SZB3" s="703"/>
      <c r="SZC3" s="703"/>
      <c r="SZD3" s="703"/>
      <c r="SZE3" s="703"/>
      <c r="SZF3" s="703"/>
      <c r="SZG3" s="703"/>
      <c r="SZH3" s="703"/>
      <c r="SZI3" s="703"/>
      <c r="SZJ3" s="703"/>
      <c r="SZK3" s="703"/>
      <c r="SZL3" s="703"/>
      <c r="SZM3" s="703"/>
      <c r="SZN3" s="703"/>
      <c r="SZO3" s="703"/>
      <c r="SZP3" s="703"/>
      <c r="SZQ3" s="703"/>
      <c r="SZR3" s="703"/>
      <c r="SZS3" s="703"/>
      <c r="SZT3" s="703"/>
      <c r="SZU3" s="703"/>
      <c r="SZV3" s="703"/>
      <c r="SZW3" s="703"/>
      <c r="SZX3" s="703"/>
      <c r="SZY3" s="703"/>
      <c r="SZZ3" s="703"/>
      <c r="TAA3" s="703"/>
      <c r="TAB3" s="703"/>
      <c r="TAC3" s="703"/>
      <c r="TAD3" s="703"/>
      <c r="TAE3" s="703"/>
      <c r="TAF3" s="703"/>
      <c r="TAG3" s="703"/>
      <c r="TAH3" s="703"/>
      <c r="TAI3" s="703"/>
      <c r="TAJ3" s="703"/>
      <c r="TAK3" s="703"/>
      <c r="TAL3" s="703"/>
      <c r="TAM3" s="703"/>
      <c r="TAN3" s="703"/>
      <c r="TAO3" s="703"/>
      <c r="TAP3" s="703"/>
      <c r="TAQ3" s="703"/>
      <c r="TAR3" s="703"/>
      <c r="TAS3" s="703"/>
      <c r="TAT3" s="703"/>
      <c r="TAU3" s="703"/>
      <c r="TAV3" s="703"/>
      <c r="TAW3" s="703"/>
      <c r="TAX3" s="703"/>
      <c r="TAY3" s="703"/>
      <c r="TAZ3" s="703"/>
      <c r="TBA3" s="703"/>
      <c r="TBB3" s="703"/>
      <c r="TBC3" s="703"/>
      <c r="TBD3" s="703"/>
      <c r="TBE3" s="703"/>
      <c r="TBF3" s="703"/>
      <c r="TBG3" s="703"/>
      <c r="TBH3" s="703"/>
      <c r="TBI3" s="703"/>
      <c r="TBJ3" s="703"/>
      <c r="TBK3" s="703"/>
      <c r="TBL3" s="703"/>
      <c r="TBM3" s="703"/>
      <c r="TBN3" s="703"/>
      <c r="TBO3" s="703"/>
      <c r="TBP3" s="703"/>
      <c r="TBQ3" s="703"/>
      <c r="TBR3" s="703"/>
      <c r="TBS3" s="703"/>
      <c r="TBT3" s="703"/>
      <c r="TBU3" s="703"/>
      <c r="TBV3" s="703"/>
      <c r="TBW3" s="703"/>
      <c r="TBX3" s="703"/>
      <c r="TBY3" s="703"/>
      <c r="TBZ3" s="703"/>
      <c r="TCA3" s="703"/>
      <c r="TCB3" s="703"/>
      <c r="TCC3" s="703"/>
      <c r="TCD3" s="703"/>
      <c r="TCE3" s="703"/>
      <c r="TCF3" s="703"/>
      <c r="TCG3" s="703"/>
      <c r="TCH3" s="703"/>
      <c r="TCI3" s="703"/>
      <c r="TCJ3" s="703"/>
      <c r="TCK3" s="703"/>
      <c r="TCL3" s="703"/>
      <c r="TCM3" s="703"/>
      <c r="TCN3" s="703"/>
      <c r="TCO3" s="703"/>
      <c r="TCP3" s="703"/>
      <c r="TCQ3" s="703"/>
      <c r="TCR3" s="703"/>
      <c r="TCS3" s="703"/>
      <c r="TCT3" s="703"/>
      <c r="TCU3" s="703"/>
      <c r="TCV3" s="703"/>
      <c r="TCW3" s="703"/>
      <c r="TCX3" s="703"/>
      <c r="TCY3" s="703"/>
      <c r="TCZ3" s="703"/>
      <c r="TDA3" s="703"/>
      <c r="TDB3" s="703"/>
      <c r="TDC3" s="703"/>
      <c r="TDD3" s="703"/>
      <c r="TDE3" s="703"/>
      <c r="TDF3" s="703"/>
      <c r="TDG3" s="703"/>
      <c r="TDH3" s="703"/>
      <c r="TDI3" s="703"/>
      <c r="TDJ3" s="703"/>
      <c r="TDK3" s="703"/>
      <c r="TDL3" s="703"/>
      <c r="TDM3" s="703"/>
      <c r="TDN3" s="703"/>
      <c r="TDO3" s="703"/>
      <c r="TDP3" s="703"/>
      <c r="TDQ3" s="703"/>
      <c r="TDR3" s="703"/>
      <c r="TDS3" s="703"/>
      <c r="TDT3" s="703"/>
      <c r="TDU3" s="703"/>
      <c r="TDV3" s="703"/>
      <c r="TDW3" s="703"/>
      <c r="TDX3" s="703"/>
      <c r="TDY3" s="703"/>
      <c r="TDZ3" s="703"/>
      <c r="TEA3" s="703"/>
      <c r="TEB3" s="703"/>
      <c r="TEC3" s="703"/>
      <c r="TED3" s="703"/>
      <c r="TEE3" s="703"/>
      <c r="TEF3" s="703"/>
      <c r="TEG3" s="703"/>
      <c r="TEH3" s="703"/>
      <c r="TEI3" s="703"/>
      <c r="TEJ3" s="703"/>
      <c r="TEK3" s="703"/>
      <c r="TEL3" s="703"/>
      <c r="TEM3" s="703"/>
      <c r="TEN3" s="703"/>
      <c r="TEO3" s="703"/>
      <c r="TEP3" s="703"/>
      <c r="TEQ3" s="703"/>
      <c r="TER3" s="703"/>
      <c r="TES3" s="703"/>
      <c r="TET3" s="703"/>
      <c r="TEU3" s="703"/>
      <c r="TEV3" s="703"/>
      <c r="TEW3" s="703"/>
      <c r="TEX3" s="703"/>
      <c r="TEY3" s="703"/>
      <c r="TEZ3" s="703"/>
      <c r="TFA3" s="703"/>
      <c r="TFB3" s="703"/>
      <c r="TFC3" s="703"/>
      <c r="TFD3" s="703"/>
      <c r="TFE3" s="703"/>
      <c r="TFF3" s="703"/>
      <c r="TFG3" s="703"/>
      <c r="TFH3" s="703"/>
      <c r="TFI3" s="703"/>
      <c r="TFJ3" s="703"/>
      <c r="TFK3" s="703"/>
      <c r="TFL3" s="703"/>
      <c r="TFM3" s="703"/>
      <c r="TFN3" s="703"/>
      <c r="TFO3" s="703"/>
      <c r="TFP3" s="703"/>
      <c r="TFQ3" s="703"/>
      <c r="TFR3" s="703"/>
      <c r="TFS3" s="703"/>
      <c r="TFT3" s="703"/>
      <c r="TFU3" s="703"/>
      <c r="TFV3" s="703"/>
      <c r="TFW3" s="703"/>
      <c r="TFX3" s="703"/>
      <c r="TFY3" s="703"/>
      <c r="TFZ3" s="703"/>
      <c r="TGA3" s="703"/>
      <c r="TGB3" s="703"/>
      <c r="TGC3" s="703"/>
      <c r="TGD3" s="703"/>
      <c r="TGE3" s="703"/>
      <c r="TGF3" s="703"/>
      <c r="TGG3" s="703"/>
      <c r="TGH3" s="703"/>
      <c r="TGI3" s="703"/>
      <c r="TGJ3" s="703"/>
      <c r="TGK3" s="703"/>
      <c r="TGL3" s="703"/>
      <c r="TGM3" s="703"/>
      <c r="TGN3" s="703"/>
      <c r="TGO3" s="703"/>
      <c r="TGP3" s="703"/>
      <c r="TGQ3" s="703"/>
      <c r="TGR3" s="703"/>
      <c r="TGS3" s="703"/>
      <c r="TGT3" s="703"/>
      <c r="TGU3" s="703"/>
      <c r="TGV3" s="703"/>
      <c r="TGW3" s="703"/>
      <c r="TGX3" s="703"/>
      <c r="TGY3" s="703"/>
      <c r="TGZ3" s="703"/>
      <c r="THA3" s="703"/>
      <c r="THB3" s="703"/>
      <c r="THC3" s="703"/>
      <c r="THD3" s="703"/>
      <c r="THE3" s="703"/>
      <c r="THF3" s="703"/>
      <c r="THG3" s="703"/>
      <c r="THH3" s="703"/>
      <c r="THI3" s="703"/>
      <c r="THJ3" s="703"/>
      <c r="THK3" s="703"/>
      <c r="THL3" s="703"/>
      <c r="THM3" s="703"/>
      <c r="THN3" s="703"/>
      <c r="THO3" s="703"/>
      <c r="THP3" s="703"/>
      <c r="THQ3" s="703"/>
      <c r="THR3" s="703"/>
      <c r="THS3" s="703"/>
      <c r="THT3" s="703"/>
      <c r="THU3" s="703"/>
      <c r="THV3" s="703"/>
      <c r="THW3" s="703"/>
      <c r="THX3" s="703"/>
      <c r="THY3" s="703"/>
      <c r="THZ3" s="703"/>
      <c r="TIA3" s="703"/>
      <c r="TIB3" s="703"/>
      <c r="TIC3" s="703"/>
      <c r="TID3" s="703"/>
      <c r="TIE3" s="703"/>
      <c r="TIF3" s="703"/>
      <c r="TIG3" s="703"/>
      <c r="TIH3" s="703"/>
      <c r="TII3" s="703"/>
      <c r="TIJ3" s="703"/>
      <c r="TIK3" s="703"/>
      <c r="TIL3" s="703"/>
      <c r="TIM3" s="703"/>
      <c r="TIN3" s="703"/>
      <c r="TIO3" s="703"/>
      <c r="TIP3" s="703"/>
      <c r="TIQ3" s="703"/>
      <c r="TIR3" s="703"/>
      <c r="TIS3" s="703"/>
      <c r="TIT3" s="703"/>
      <c r="TIU3" s="703"/>
      <c r="TIV3" s="703"/>
      <c r="TIW3" s="703"/>
      <c r="TIX3" s="703"/>
      <c r="TIY3" s="703"/>
      <c r="TIZ3" s="703"/>
      <c r="TJA3" s="703"/>
      <c r="TJB3" s="703"/>
      <c r="TJC3" s="703"/>
      <c r="TJD3" s="703"/>
      <c r="TJE3" s="703"/>
      <c r="TJF3" s="703"/>
      <c r="TJG3" s="703"/>
      <c r="TJH3" s="703"/>
      <c r="TJI3" s="703"/>
      <c r="TJJ3" s="703"/>
      <c r="TJK3" s="703"/>
      <c r="TJL3" s="703"/>
      <c r="TJM3" s="703"/>
      <c r="TJN3" s="703"/>
      <c r="TJO3" s="703"/>
      <c r="TJP3" s="703"/>
      <c r="TJQ3" s="703"/>
      <c r="TJR3" s="703"/>
      <c r="TJS3" s="703"/>
      <c r="TJT3" s="703"/>
      <c r="TJU3" s="703"/>
      <c r="TJV3" s="703"/>
      <c r="TJW3" s="703"/>
      <c r="TJX3" s="703"/>
      <c r="TJY3" s="703"/>
      <c r="TJZ3" s="703"/>
      <c r="TKA3" s="703"/>
      <c r="TKB3" s="703"/>
      <c r="TKC3" s="703"/>
      <c r="TKD3" s="703"/>
      <c r="TKE3" s="703"/>
      <c r="TKF3" s="703"/>
      <c r="TKG3" s="703"/>
      <c r="TKH3" s="703"/>
      <c r="TKI3" s="703"/>
      <c r="TKJ3" s="703"/>
      <c r="TKK3" s="703"/>
      <c r="TKL3" s="703"/>
      <c r="TKM3" s="703"/>
      <c r="TKN3" s="703"/>
      <c r="TKO3" s="703"/>
      <c r="TKP3" s="703"/>
      <c r="TKQ3" s="703"/>
      <c r="TKR3" s="703"/>
      <c r="TKS3" s="703"/>
      <c r="TKT3" s="703"/>
      <c r="TKU3" s="703"/>
      <c r="TKV3" s="703"/>
      <c r="TKW3" s="703"/>
      <c r="TKX3" s="703"/>
      <c r="TKY3" s="703"/>
      <c r="TKZ3" s="703"/>
      <c r="TLA3" s="703"/>
      <c r="TLB3" s="703"/>
      <c r="TLC3" s="703"/>
      <c r="TLD3" s="703"/>
      <c r="TLE3" s="703"/>
      <c r="TLF3" s="703"/>
      <c r="TLG3" s="703"/>
      <c r="TLH3" s="703"/>
      <c r="TLI3" s="703"/>
      <c r="TLJ3" s="703"/>
      <c r="TLK3" s="703"/>
      <c r="TLL3" s="703"/>
      <c r="TLM3" s="703"/>
      <c r="TLN3" s="703"/>
      <c r="TLO3" s="703"/>
      <c r="TLP3" s="703"/>
      <c r="TLQ3" s="703"/>
      <c r="TLR3" s="703"/>
      <c r="TLS3" s="703"/>
      <c r="TLT3" s="703"/>
      <c r="TLU3" s="703"/>
      <c r="TLV3" s="703"/>
      <c r="TLW3" s="703"/>
      <c r="TLX3" s="703"/>
      <c r="TLY3" s="703"/>
      <c r="TLZ3" s="703"/>
      <c r="TMA3" s="703"/>
      <c r="TMB3" s="703"/>
      <c r="TMC3" s="703"/>
      <c r="TMD3" s="703"/>
      <c r="TME3" s="703"/>
      <c r="TMF3" s="703"/>
      <c r="TMG3" s="703"/>
      <c r="TMH3" s="703"/>
      <c r="TMI3" s="703"/>
      <c r="TMJ3" s="703"/>
      <c r="TMK3" s="703"/>
      <c r="TML3" s="703"/>
      <c r="TMM3" s="703"/>
      <c r="TMN3" s="703"/>
      <c r="TMO3" s="703"/>
      <c r="TMP3" s="703"/>
      <c r="TMQ3" s="703"/>
      <c r="TMR3" s="703"/>
      <c r="TMS3" s="703"/>
      <c r="TMT3" s="703"/>
      <c r="TMU3" s="703"/>
      <c r="TMV3" s="703"/>
      <c r="TMW3" s="703"/>
      <c r="TMX3" s="703"/>
      <c r="TMY3" s="703"/>
      <c r="TMZ3" s="703"/>
      <c r="TNA3" s="703"/>
      <c r="TNB3" s="703"/>
      <c r="TNC3" s="703"/>
      <c r="TND3" s="703"/>
      <c r="TNE3" s="703"/>
      <c r="TNF3" s="703"/>
      <c r="TNG3" s="703"/>
      <c r="TNH3" s="703"/>
      <c r="TNI3" s="703"/>
      <c r="TNJ3" s="703"/>
      <c r="TNK3" s="703"/>
      <c r="TNL3" s="703"/>
      <c r="TNM3" s="703"/>
      <c r="TNN3" s="703"/>
      <c r="TNO3" s="703"/>
      <c r="TNP3" s="703"/>
      <c r="TNQ3" s="703"/>
      <c r="TNR3" s="703"/>
      <c r="TNS3" s="703"/>
      <c r="TNT3" s="703"/>
      <c r="TNU3" s="703"/>
      <c r="TNV3" s="703"/>
      <c r="TNW3" s="703"/>
      <c r="TNX3" s="703"/>
      <c r="TNY3" s="703"/>
      <c r="TNZ3" s="703"/>
      <c r="TOA3" s="703"/>
      <c r="TOB3" s="703"/>
      <c r="TOC3" s="703"/>
      <c r="TOD3" s="703"/>
      <c r="TOE3" s="703"/>
      <c r="TOF3" s="703"/>
      <c r="TOG3" s="703"/>
      <c r="TOH3" s="703"/>
      <c r="TOI3" s="703"/>
      <c r="TOJ3" s="703"/>
      <c r="TOK3" s="703"/>
      <c r="TOL3" s="703"/>
      <c r="TOM3" s="703"/>
      <c r="TON3" s="703"/>
      <c r="TOO3" s="703"/>
      <c r="TOP3" s="703"/>
      <c r="TOQ3" s="703"/>
      <c r="TOR3" s="703"/>
      <c r="TOS3" s="703"/>
      <c r="TOT3" s="703"/>
      <c r="TOU3" s="703"/>
      <c r="TOV3" s="703"/>
      <c r="TOW3" s="703"/>
      <c r="TOX3" s="703"/>
      <c r="TOY3" s="703"/>
      <c r="TOZ3" s="703"/>
      <c r="TPA3" s="703"/>
      <c r="TPB3" s="703"/>
      <c r="TPC3" s="703"/>
      <c r="TPD3" s="703"/>
      <c r="TPE3" s="703"/>
      <c r="TPF3" s="703"/>
      <c r="TPG3" s="703"/>
      <c r="TPH3" s="703"/>
      <c r="TPI3" s="703"/>
      <c r="TPJ3" s="703"/>
      <c r="TPK3" s="703"/>
      <c r="TPL3" s="703"/>
      <c r="TPM3" s="703"/>
      <c r="TPN3" s="703"/>
      <c r="TPO3" s="703"/>
      <c r="TPP3" s="703"/>
      <c r="TPQ3" s="703"/>
      <c r="TPR3" s="703"/>
      <c r="TPS3" s="703"/>
      <c r="TPT3" s="703"/>
      <c r="TPU3" s="703"/>
      <c r="TPV3" s="703"/>
      <c r="TPW3" s="703"/>
      <c r="TPX3" s="703"/>
      <c r="TPY3" s="703"/>
      <c r="TPZ3" s="703"/>
      <c r="TQA3" s="703"/>
      <c r="TQB3" s="703"/>
      <c r="TQC3" s="703"/>
      <c r="TQD3" s="703"/>
      <c r="TQE3" s="703"/>
      <c r="TQF3" s="703"/>
      <c r="TQG3" s="703"/>
      <c r="TQH3" s="703"/>
      <c r="TQI3" s="703"/>
      <c r="TQJ3" s="703"/>
      <c r="TQK3" s="703"/>
      <c r="TQL3" s="703"/>
      <c r="TQM3" s="703"/>
      <c r="TQN3" s="703"/>
      <c r="TQO3" s="703"/>
      <c r="TQP3" s="703"/>
      <c r="TQQ3" s="703"/>
      <c r="TQR3" s="703"/>
      <c r="TQS3" s="703"/>
      <c r="TQT3" s="703"/>
      <c r="TQU3" s="703"/>
      <c r="TQV3" s="703"/>
      <c r="TQW3" s="703"/>
      <c r="TQX3" s="703"/>
      <c r="TQY3" s="703"/>
      <c r="TQZ3" s="703"/>
      <c r="TRA3" s="703"/>
      <c r="TRB3" s="703"/>
      <c r="TRC3" s="703"/>
      <c r="TRD3" s="703"/>
      <c r="TRE3" s="703"/>
      <c r="TRF3" s="703"/>
      <c r="TRG3" s="703"/>
      <c r="TRH3" s="703"/>
      <c r="TRI3" s="703"/>
      <c r="TRJ3" s="703"/>
      <c r="TRK3" s="703"/>
      <c r="TRL3" s="703"/>
      <c r="TRM3" s="703"/>
      <c r="TRN3" s="703"/>
      <c r="TRO3" s="703"/>
      <c r="TRP3" s="703"/>
      <c r="TRQ3" s="703"/>
      <c r="TRR3" s="703"/>
      <c r="TRS3" s="703"/>
      <c r="TRT3" s="703"/>
      <c r="TRU3" s="703"/>
      <c r="TRV3" s="703"/>
      <c r="TRW3" s="703"/>
      <c r="TRX3" s="703"/>
      <c r="TRY3" s="703"/>
      <c r="TRZ3" s="703"/>
      <c r="TSA3" s="703"/>
      <c r="TSB3" s="703"/>
      <c r="TSC3" s="703"/>
      <c r="TSD3" s="703"/>
      <c r="TSE3" s="703"/>
      <c r="TSF3" s="703"/>
      <c r="TSG3" s="703"/>
      <c r="TSH3" s="703"/>
      <c r="TSI3" s="703"/>
      <c r="TSJ3" s="703"/>
      <c r="TSK3" s="703"/>
      <c r="TSL3" s="703"/>
      <c r="TSM3" s="703"/>
      <c r="TSN3" s="703"/>
      <c r="TSO3" s="703"/>
      <c r="TSP3" s="703"/>
      <c r="TSQ3" s="703"/>
      <c r="TSR3" s="703"/>
      <c r="TSS3" s="703"/>
      <c r="TST3" s="703"/>
      <c r="TSU3" s="703"/>
      <c r="TSV3" s="703"/>
      <c r="TSW3" s="703"/>
      <c r="TSX3" s="703"/>
      <c r="TSY3" s="703"/>
      <c r="TSZ3" s="703"/>
      <c r="TTA3" s="703"/>
      <c r="TTB3" s="703"/>
      <c r="TTC3" s="703"/>
      <c r="TTD3" s="703"/>
      <c r="TTE3" s="703"/>
      <c r="TTF3" s="703"/>
      <c r="TTG3" s="703"/>
      <c r="TTH3" s="703"/>
      <c r="TTI3" s="703"/>
      <c r="TTJ3" s="703"/>
      <c r="TTK3" s="703"/>
      <c r="TTL3" s="703"/>
      <c r="TTM3" s="703"/>
      <c r="TTN3" s="703"/>
      <c r="TTO3" s="703"/>
      <c r="TTP3" s="703"/>
      <c r="TTQ3" s="703"/>
      <c r="TTR3" s="703"/>
      <c r="TTS3" s="703"/>
      <c r="TTT3" s="703"/>
      <c r="TTU3" s="703"/>
      <c r="TTV3" s="703"/>
      <c r="TTW3" s="703"/>
      <c r="TTX3" s="703"/>
      <c r="TTY3" s="703"/>
      <c r="TTZ3" s="703"/>
      <c r="TUA3" s="703"/>
      <c r="TUB3" s="703"/>
      <c r="TUC3" s="703"/>
      <c r="TUD3" s="703"/>
      <c r="TUE3" s="703"/>
      <c r="TUF3" s="703"/>
      <c r="TUG3" s="703"/>
      <c r="TUH3" s="703"/>
      <c r="TUI3" s="703"/>
      <c r="TUJ3" s="703"/>
      <c r="TUK3" s="703"/>
      <c r="TUL3" s="703"/>
      <c r="TUM3" s="703"/>
      <c r="TUN3" s="703"/>
      <c r="TUO3" s="703"/>
      <c r="TUP3" s="703"/>
      <c r="TUQ3" s="703"/>
      <c r="TUR3" s="703"/>
      <c r="TUS3" s="703"/>
      <c r="TUT3" s="703"/>
      <c r="TUU3" s="703"/>
      <c r="TUV3" s="703"/>
      <c r="TUW3" s="703"/>
      <c r="TUX3" s="703"/>
      <c r="TUY3" s="703"/>
      <c r="TUZ3" s="703"/>
      <c r="TVA3" s="703"/>
      <c r="TVB3" s="703"/>
      <c r="TVC3" s="703"/>
      <c r="TVD3" s="703"/>
      <c r="TVE3" s="703"/>
      <c r="TVF3" s="703"/>
      <c r="TVG3" s="703"/>
      <c r="TVH3" s="703"/>
      <c r="TVI3" s="703"/>
      <c r="TVJ3" s="703"/>
      <c r="TVK3" s="703"/>
      <c r="TVL3" s="703"/>
      <c r="TVM3" s="703"/>
      <c r="TVN3" s="703"/>
      <c r="TVO3" s="703"/>
      <c r="TVP3" s="703"/>
      <c r="TVQ3" s="703"/>
      <c r="TVR3" s="703"/>
      <c r="TVS3" s="703"/>
      <c r="TVT3" s="703"/>
      <c r="TVU3" s="703"/>
      <c r="TVV3" s="703"/>
      <c r="TVW3" s="703"/>
      <c r="TVX3" s="703"/>
      <c r="TVY3" s="703"/>
      <c r="TVZ3" s="703"/>
      <c r="TWA3" s="703"/>
      <c r="TWB3" s="703"/>
      <c r="TWC3" s="703"/>
      <c r="TWD3" s="703"/>
      <c r="TWE3" s="703"/>
      <c r="TWF3" s="703"/>
      <c r="TWG3" s="703"/>
      <c r="TWH3" s="703"/>
      <c r="TWI3" s="703"/>
      <c r="TWJ3" s="703"/>
      <c r="TWK3" s="703"/>
      <c r="TWL3" s="703"/>
      <c r="TWM3" s="703"/>
      <c r="TWN3" s="703"/>
      <c r="TWO3" s="703"/>
      <c r="TWP3" s="703"/>
      <c r="TWQ3" s="703"/>
      <c r="TWR3" s="703"/>
      <c r="TWS3" s="703"/>
      <c r="TWT3" s="703"/>
      <c r="TWU3" s="703"/>
      <c r="TWV3" s="703"/>
      <c r="TWW3" s="703"/>
      <c r="TWX3" s="703"/>
      <c r="TWY3" s="703"/>
      <c r="TWZ3" s="703"/>
      <c r="TXA3" s="703"/>
      <c r="TXB3" s="703"/>
      <c r="TXC3" s="703"/>
      <c r="TXD3" s="703"/>
      <c r="TXE3" s="703"/>
      <c r="TXF3" s="703"/>
      <c r="TXG3" s="703"/>
      <c r="TXH3" s="703"/>
      <c r="TXI3" s="703"/>
      <c r="TXJ3" s="703"/>
      <c r="TXK3" s="703"/>
      <c r="TXL3" s="703"/>
      <c r="TXM3" s="703"/>
      <c r="TXN3" s="703"/>
      <c r="TXO3" s="703"/>
      <c r="TXP3" s="703"/>
      <c r="TXQ3" s="703"/>
      <c r="TXR3" s="703"/>
      <c r="TXS3" s="703"/>
      <c r="TXT3" s="703"/>
      <c r="TXU3" s="703"/>
      <c r="TXV3" s="703"/>
      <c r="TXW3" s="703"/>
      <c r="TXX3" s="703"/>
      <c r="TXY3" s="703"/>
      <c r="TXZ3" s="703"/>
      <c r="TYA3" s="703"/>
      <c r="TYB3" s="703"/>
      <c r="TYC3" s="703"/>
      <c r="TYD3" s="703"/>
      <c r="TYE3" s="703"/>
      <c r="TYF3" s="703"/>
      <c r="TYG3" s="703"/>
      <c r="TYH3" s="703"/>
      <c r="TYI3" s="703"/>
      <c r="TYJ3" s="703"/>
      <c r="TYK3" s="703"/>
      <c r="TYL3" s="703"/>
      <c r="TYM3" s="703"/>
      <c r="TYN3" s="703"/>
      <c r="TYO3" s="703"/>
      <c r="TYP3" s="703"/>
      <c r="TYQ3" s="703"/>
      <c r="TYR3" s="703"/>
      <c r="TYS3" s="703"/>
      <c r="TYT3" s="703"/>
      <c r="TYU3" s="703"/>
      <c r="TYV3" s="703"/>
      <c r="TYW3" s="703"/>
      <c r="TYX3" s="703"/>
      <c r="TYY3" s="703"/>
      <c r="TYZ3" s="703"/>
      <c r="TZA3" s="703"/>
      <c r="TZB3" s="703"/>
      <c r="TZC3" s="703"/>
      <c r="TZD3" s="703"/>
      <c r="TZE3" s="703"/>
      <c r="TZF3" s="703"/>
      <c r="TZG3" s="703"/>
      <c r="TZH3" s="703"/>
      <c r="TZI3" s="703"/>
      <c r="TZJ3" s="703"/>
      <c r="TZK3" s="703"/>
      <c r="TZL3" s="703"/>
      <c r="TZM3" s="703"/>
      <c r="TZN3" s="703"/>
      <c r="TZO3" s="703"/>
      <c r="TZP3" s="703"/>
      <c r="TZQ3" s="703"/>
      <c r="TZR3" s="703"/>
      <c r="TZS3" s="703"/>
      <c r="TZT3" s="703"/>
      <c r="TZU3" s="703"/>
      <c r="TZV3" s="703"/>
      <c r="TZW3" s="703"/>
      <c r="TZX3" s="703"/>
      <c r="TZY3" s="703"/>
      <c r="TZZ3" s="703"/>
      <c r="UAA3" s="703"/>
      <c r="UAB3" s="703"/>
      <c r="UAC3" s="703"/>
      <c r="UAD3" s="703"/>
      <c r="UAE3" s="703"/>
      <c r="UAF3" s="703"/>
      <c r="UAG3" s="703"/>
      <c r="UAH3" s="703"/>
      <c r="UAI3" s="703"/>
      <c r="UAJ3" s="703"/>
      <c r="UAK3" s="703"/>
      <c r="UAL3" s="703"/>
      <c r="UAM3" s="703"/>
      <c r="UAN3" s="703"/>
      <c r="UAO3" s="703"/>
      <c r="UAP3" s="703"/>
      <c r="UAQ3" s="703"/>
      <c r="UAR3" s="703"/>
      <c r="UAS3" s="703"/>
      <c r="UAT3" s="703"/>
      <c r="UAU3" s="703"/>
      <c r="UAV3" s="703"/>
      <c r="UAW3" s="703"/>
      <c r="UAX3" s="703"/>
      <c r="UAY3" s="703"/>
      <c r="UAZ3" s="703"/>
      <c r="UBA3" s="703"/>
      <c r="UBB3" s="703"/>
      <c r="UBC3" s="703"/>
      <c r="UBD3" s="703"/>
      <c r="UBE3" s="703"/>
      <c r="UBF3" s="703"/>
      <c r="UBG3" s="703"/>
      <c r="UBH3" s="703"/>
      <c r="UBI3" s="703"/>
      <c r="UBJ3" s="703"/>
      <c r="UBK3" s="703"/>
      <c r="UBL3" s="703"/>
      <c r="UBM3" s="703"/>
      <c r="UBN3" s="703"/>
      <c r="UBO3" s="703"/>
      <c r="UBP3" s="703"/>
      <c r="UBQ3" s="703"/>
      <c r="UBR3" s="703"/>
      <c r="UBS3" s="703"/>
      <c r="UBT3" s="703"/>
      <c r="UBU3" s="703"/>
      <c r="UBV3" s="703"/>
      <c r="UBW3" s="703"/>
      <c r="UBX3" s="703"/>
      <c r="UBY3" s="703"/>
      <c r="UBZ3" s="703"/>
      <c r="UCA3" s="703"/>
      <c r="UCB3" s="703"/>
      <c r="UCC3" s="703"/>
      <c r="UCD3" s="703"/>
      <c r="UCE3" s="703"/>
      <c r="UCF3" s="703"/>
      <c r="UCG3" s="703"/>
      <c r="UCH3" s="703"/>
      <c r="UCI3" s="703"/>
      <c r="UCJ3" s="703"/>
      <c r="UCK3" s="703"/>
      <c r="UCL3" s="703"/>
      <c r="UCM3" s="703"/>
      <c r="UCN3" s="703"/>
      <c r="UCO3" s="703"/>
      <c r="UCP3" s="703"/>
      <c r="UCQ3" s="703"/>
      <c r="UCR3" s="703"/>
      <c r="UCS3" s="703"/>
      <c r="UCT3" s="703"/>
      <c r="UCU3" s="703"/>
      <c r="UCV3" s="703"/>
      <c r="UCW3" s="703"/>
      <c r="UCX3" s="703"/>
      <c r="UCY3" s="703"/>
      <c r="UCZ3" s="703"/>
      <c r="UDA3" s="703"/>
      <c r="UDB3" s="703"/>
      <c r="UDC3" s="703"/>
      <c r="UDD3" s="703"/>
      <c r="UDE3" s="703"/>
      <c r="UDF3" s="703"/>
      <c r="UDG3" s="703"/>
      <c r="UDH3" s="703"/>
      <c r="UDI3" s="703"/>
      <c r="UDJ3" s="703"/>
      <c r="UDK3" s="703"/>
      <c r="UDL3" s="703"/>
      <c r="UDM3" s="703"/>
      <c r="UDN3" s="703"/>
      <c r="UDO3" s="703"/>
      <c r="UDP3" s="703"/>
      <c r="UDQ3" s="703"/>
      <c r="UDR3" s="703"/>
      <c r="UDS3" s="703"/>
      <c r="UDT3" s="703"/>
      <c r="UDU3" s="703"/>
      <c r="UDV3" s="703"/>
      <c r="UDW3" s="703"/>
      <c r="UDX3" s="703"/>
      <c r="UDY3" s="703"/>
      <c r="UDZ3" s="703"/>
      <c r="UEA3" s="703"/>
      <c r="UEB3" s="703"/>
      <c r="UEC3" s="703"/>
      <c r="UED3" s="703"/>
      <c r="UEE3" s="703"/>
      <c r="UEF3" s="703"/>
      <c r="UEG3" s="703"/>
      <c r="UEH3" s="703"/>
      <c r="UEI3" s="703"/>
      <c r="UEJ3" s="703"/>
      <c r="UEK3" s="703"/>
      <c r="UEL3" s="703"/>
      <c r="UEM3" s="703"/>
      <c r="UEN3" s="703"/>
      <c r="UEO3" s="703"/>
      <c r="UEP3" s="703"/>
      <c r="UEQ3" s="703"/>
      <c r="UER3" s="703"/>
      <c r="UES3" s="703"/>
      <c r="UET3" s="703"/>
      <c r="UEU3" s="703"/>
      <c r="UEV3" s="703"/>
      <c r="UEW3" s="703"/>
      <c r="UEX3" s="703"/>
      <c r="UEY3" s="703"/>
      <c r="UEZ3" s="703"/>
      <c r="UFA3" s="703"/>
      <c r="UFB3" s="703"/>
      <c r="UFC3" s="703"/>
      <c r="UFD3" s="703"/>
      <c r="UFE3" s="703"/>
      <c r="UFF3" s="703"/>
      <c r="UFG3" s="703"/>
      <c r="UFH3" s="703"/>
      <c r="UFI3" s="703"/>
      <c r="UFJ3" s="703"/>
      <c r="UFK3" s="703"/>
      <c r="UFL3" s="703"/>
      <c r="UFM3" s="703"/>
      <c r="UFN3" s="703"/>
      <c r="UFO3" s="703"/>
      <c r="UFP3" s="703"/>
      <c r="UFQ3" s="703"/>
      <c r="UFR3" s="703"/>
      <c r="UFS3" s="703"/>
      <c r="UFT3" s="703"/>
      <c r="UFU3" s="703"/>
      <c r="UFV3" s="703"/>
      <c r="UFW3" s="703"/>
      <c r="UFX3" s="703"/>
      <c r="UFY3" s="703"/>
      <c r="UFZ3" s="703"/>
      <c r="UGA3" s="703"/>
      <c r="UGB3" s="703"/>
      <c r="UGC3" s="703"/>
      <c r="UGD3" s="703"/>
      <c r="UGE3" s="703"/>
      <c r="UGF3" s="703"/>
      <c r="UGG3" s="703"/>
      <c r="UGH3" s="703"/>
      <c r="UGI3" s="703"/>
      <c r="UGJ3" s="703"/>
      <c r="UGK3" s="703"/>
      <c r="UGL3" s="703"/>
      <c r="UGM3" s="703"/>
      <c r="UGN3" s="703"/>
      <c r="UGO3" s="703"/>
      <c r="UGP3" s="703"/>
      <c r="UGQ3" s="703"/>
      <c r="UGR3" s="703"/>
      <c r="UGS3" s="703"/>
      <c r="UGT3" s="703"/>
      <c r="UGU3" s="703"/>
      <c r="UGV3" s="703"/>
      <c r="UGW3" s="703"/>
      <c r="UGX3" s="703"/>
      <c r="UGY3" s="703"/>
      <c r="UGZ3" s="703"/>
      <c r="UHA3" s="703"/>
      <c r="UHB3" s="703"/>
      <c r="UHC3" s="703"/>
      <c r="UHD3" s="703"/>
      <c r="UHE3" s="703"/>
      <c r="UHF3" s="703"/>
      <c r="UHG3" s="703"/>
      <c r="UHH3" s="703"/>
      <c r="UHI3" s="703"/>
      <c r="UHJ3" s="703"/>
      <c r="UHK3" s="703"/>
      <c r="UHL3" s="703"/>
      <c r="UHM3" s="703"/>
      <c r="UHN3" s="703"/>
      <c r="UHO3" s="703"/>
      <c r="UHP3" s="703"/>
      <c r="UHQ3" s="703"/>
      <c r="UHR3" s="703"/>
      <c r="UHS3" s="703"/>
      <c r="UHT3" s="703"/>
      <c r="UHU3" s="703"/>
      <c r="UHV3" s="703"/>
      <c r="UHW3" s="703"/>
      <c r="UHX3" s="703"/>
      <c r="UHY3" s="703"/>
      <c r="UHZ3" s="703"/>
      <c r="UIA3" s="703"/>
      <c r="UIB3" s="703"/>
      <c r="UIC3" s="703"/>
      <c r="UID3" s="703"/>
      <c r="UIE3" s="703"/>
      <c r="UIF3" s="703"/>
      <c r="UIG3" s="703"/>
      <c r="UIH3" s="703"/>
      <c r="UII3" s="703"/>
      <c r="UIJ3" s="703"/>
      <c r="UIK3" s="703"/>
      <c r="UIL3" s="703"/>
      <c r="UIM3" s="703"/>
      <c r="UIN3" s="703"/>
      <c r="UIO3" s="703"/>
      <c r="UIP3" s="703"/>
      <c r="UIQ3" s="703"/>
      <c r="UIR3" s="703"/>
      <c r="UIS3" s="703"/>
      <c r="UIT3" s="703"/>
      <c r="UIU3" s="703"/>
      <c r="UIV3" s="703"/>
      <c r="UIW3" s="703"/>
      <c r="UIX3" s="703"/>
      <c r="UIY3" s="703"/>
      <c r="UIZ3" s="703"/>
      <c r="UJA3" s="703"/>
      <c r="UJB3" s="703"/>
      <c r="UJC3" s="703"/>
      <c r="UJD3" s="703"/>
      <c r="UJE3" s="703"/>
      <c r="UJF3" s="703"/>
      <c r="UJG3" s="703"/>
      <c r="UJH3" s="703"/>
      <c r="UJI3" s="703"/>
      <c r="UJJ3" s="703"/>
      <c r="UJK3" s="703"/>
      <c r="UJL3" s="703"/>
      <c r="UJM3" s="703"/>
      <c r="UJN3" s="703"/>
      <c r="UJO3" s="703"/>
      <c r="UJP3" s="703"/>
      <c r="UJQ3" s="703"/>
      <c r="UJR3" s="703"/>
      <c r="UJS3" s="703"/>
      <c r="UJT3" s="703"/>
      <c r="UJU3" s="703"/>
      <c r="UJV3" s="703"/>
      <c r="UJW3" s="703"/>
      <c r="UJX3" s="703"/>
      <c r="UJY3" s="703"/>
      <c r="UJZ3" s="703"/>
      <c r="UKA3" s="703"/>
      <c r="UKB3" s="703"/>
      <c r="UKC3" s="703"/>
      <c r="UKD3" s="703"/>
      <c r="UKE3" s="703"/>
      <c r="UKF3" s="703"/>
      <c r="UKG3" s="703"/>
      <c r="UKH3" s="703"/>
      <c r="UKI3" s="703"/>
      <c r="UKJ3" s="703"/>
      <c r="UKK3" s="703"/>
      <c r="UKL3" s="703"/>
      <c r="UKM3" s="703"/>
      <c r="UKN3" s="703"/>
      <c r="UKO3" s="703"/>
      <c r="UKP3" s="703"/>
      <c r="UKQ3" s="703"/>
      <c r="UKR3" s="703"/>
      <c r="UKS3" s="703"/>
      <c r="UKT3" s="703"/>
      <c r="UKU3" s="703"/>
      <c r="UKV3" s="703"/>
      <c r="UKW3" s="703"/>
      <c r="UKX3" s="703"/>
      <c r="UKY3" s="703"/>
      <c r="UKZ3" s="703"/>
      <c r="ULA3" s="703"/>
      <c r="ULB3" s="703"/>
      <c r="ULC3" s="703"/>
      <c r="ULD3" s="703"/>
      <c r="ULE3" s="703"/>
      <c r="ULF3" s="703"/>
      <c r="ULG3" s="703"/>
      <c r="ULH3" s="703"/>
      <c r="ULI3" s="703"/>
      <c r="ULJ3" s="703"/>
      <c r="ULK3" s="703"/>
      <c r="ULL3" s="703"/>
      <c r="ULM3" s="703"/>
      <c r="ULN3" s="703"/>
      <c r="ULO3" s="703"/>
      <c r="ULP3" s="703"/>
      <c r="ULQ3" s="703"/>
      <c r="ULR3" s="703"/>
      <c r="ULS3" s="703"/>
      <c r="ULT3" s="703"/>
      <c r="ULU3" s="703"/>
      <c r="ULV3" s="703"/>
      <c r="ULW3" s="703"/>
      <c r="ULX3" s="703"/>
      <c r="ULY3" s="703"/>
      <c r="ULZ3" s="703"/>
      <c r="UMA3" s="703"/>
      <c r="UMB3" s="703"/>
      <c r="UMC3" s="703"/>
      <c r="UMD3" s="703"/>
      <c r="UME3" s="703"/>
      <c r="UMF3" s="703"/>
      <c r="UMG3" s="703"/>
      <c r="UMH3" s="703"/>
      <c r="UMI3" s="703"/>
      <c r="UMJ3" s="703"/>
      <c r="UMK3" s="703"/>
      <c r="UML3" s="703"/>
      <c r="UMM3" s="703"/>
      <c r="UMN3" s="703"/>
      <c r="UMO3" s="703"/>
      <c r="UMP3" s="703"/>
      <c r="UMQ3" s="703"/>
      <c r="UMR3" s="703"/>
      <c r="UMS3" s="703"/>
      <c r="UMT3" s="703"/>
      <c r="UMU3" s="703"/>
      <c r="UMV3" s="703"/>
      <c r="UMW3" s="703"/>
      <c r="UMX3" s="703"/>
      <c r="UMY3" s="703"/>
      <c r="UMZ3" s="703"/>
      <c r="UNA3" s="703"/>
      <c r="UNB3" s="703"/>
      <c r="UNC3" s="703"/>
      <c r="UND3" s="703"/>
      <c r="UNE3" s="703"/>
      <c r="UNF3" s="703"/>
      <c r="UNG3" s="703"/>
      <c r="UNH3" s="703"/>
      <c r="UNI3" s="703"/>
      <c r="UNJ3" s="703"/>
      <c r="UNK3" s="703"/>
      <c r="UNL3" s="703"/>
      <c r="UNM3" s="703"/>
      <c r="UNN3" s="703"/>
      <c r="UNO3" s="703"/>
      <c r="UNP3" s="703"/>
      <c r="UNQ3" s="703"/>
      <c r="UNR3" s="703"/>
      <c r="UNS3" s="703"/>
      <c r="UNT3" s="703"/>
      <c r="UNU3" s="703"/>
      <c r="UNV3" s="703"/>
      <c r="UNW3" s="703"/>
      <c r="UNX3" s="703"/>
      <c r="UNY3" s="703"/>
      <c r="UNZ3" s="703"/>
      <c r="UOA3" s="703"/>
      <c r="UOB3" s="703"/>
      <c r="UOC3" s="703"/>
      <c r="UOD3" s="703"/>
      <c r="UOE3" s="703"/>
      <c r="UOF3" s="703"/>
      <c r="UOG3" s="703"/>
      <c r="UOH3" s="703"/>
      <c r="UOI3" s="703"/>
      <c r="UOJ3" s="703"/>
      <c r="UOK3" s="703"/>
      <c r="UOL3" s="703"/>
      <c r="UOM3" s="703"/>
      <c r="UON3" s="703"/>
      <c r="UOO3" s="703"/>
      <c r="UOP3" s="703"/>
      <c r="UOQ3" s="703"/>
      <c r="UOR3" s="703"/>
      <c r="UOS3" s="703"/>
      <c r="UOT3" s="703"/>
      <c r="UOU3" s="703"/>
      <c r="UOV3" s="703"/>
      <c r="UOW3" s="703"/>
      <c r="UOX3" s="703"/>
      <c r="UOY3" s="703"/>
      <c r="UOZ3" s="703"/>
      <c r="UPA3" s="703"/>
      <c r="UPB3" s="703"/>
      <c r="UPC3" s="703"/>
      <c r="UPD3" s="703"/>
      <c r="UPE3" s="703"/>
      <c r="UPF3" s="703"/>
      <c r="UPG3" s="703"/>
      <c r="UPH3" s="703"/>
      <c r="UPI3" s="703"/>
      <c r="UPJ3" s="703"/>
      <c r="UPK3" s="703"/>
      <c r="UPL3" s="703"/>
      <c r="UPM3" s="703"/>
      <c r="UPN3" s="703"/>
      <c r="UPO3" s="703"/>
      <c r="UPP3" s="703"/>
      <c r="UPQ3" s="703"/>
      <c r="UPR3" s="703"/>
      <c r="UPS3" s="703"/>
      <c r="UPT3" s="703"/>
      <c r="UPU3" s="703"/>
      <c r="UPV3" s="703"/>
      <c r="UPW3" s="703"/>
      <c r="UPX3" s="703"/>
      <c r="UPY3" s="703"/>
      <c r="UPZ3" s="703"/>
      <c r="UQA3" s="703"/>
      <c r="UQB3" s="703"/>
      <c r="UQC3" s="703"/>
      <c r="UQD3" s="703"/>
      <c r="UQE3" s="703"/>
      <c r="UQF3" s="703"/>
      <c r="UQG3" s="703"/>
      <c r="UQH3" s="703"/>
      <c r="UQI3" s="703"/>
      <c r="UQJ3" s="703"/>
      <c r="UQK3" s="703"/>
      <c r="UQL3" s="703"/>
      <c r="UQM3" s="703"/>
      <c r="UQN3" s="703"/>
      <c r="UQO3" s="703"/>
      <c r="UQP3" s="703"/>
      <c r="UQQ3" s="703"/>
      <c r="UQR3" s="703"/>
      <c r="UQS3" s="703"/>
      <c r="UQT3" s="703"/>
      <c r="UQU3" s="703"/>
      <c r="UQV3" s="703"/>
      <c r="UQW3" s="703"/>
      <c r="UQX3" s="703"/>
      <c r="UQY3" s="703"/>
      <c r="UQZ3" s="703"/>
      <c r="URA3" s="703"/>
      <c r="URB3" s="703"/>
      <c r="URC3" s="703"/>
      <c r="URD3" s="703"/>
      <c r="URE3" s="703"/>
      <c r="URF3" s="703"/>
      <c r="URG3" s="703"/>
      <c r="URH3" s="703"/>
      <c r="URI3" s="703"/>
      <c r="URJ3" s="703"/>
      <c r="URK3" s="703"/>
      <c r="URL3" s="703"/>
      <c r="URM3" s="703"/>
      <c r="URN3" s="703"/>
      <c r="URO3" s="703"/>
      <c r="URP3" s="703"/>
      <c r="URQ3" s="703"/>
      <c r="URR3" s="703"/>
      <c r="URS3" s="703"/>
      <c r="URT3" s="703"/>
      <c r="URU3" s="703"/>
      <c r="URV3" s="703"/>
      <c r="URW3" s="703"/>
      <c r="URX3" s="703"/>
      <c r="URY3" s="703"/>
      <c r="URZ3" s="703"/>
      <c r="USA3" s="703"/>
      <c r="USB3" s="703"/>
      <c r="USC3" s="703"/>
      <c r="USD3" s="703"/>
      <c r="USE3" s="703"/>
      <c r="USF3" s="703"/>
      <c r="USG3" s="703"/>
      <c r="USH3" s="703"/>
      <c r="USI3" s="703"/>
      <c r="USJ3" s="703"/>
      <c r="USK3" s="703"/>
      <c r="USL3" s="703"/>
      <c r="USM3" s="703"/>
      <c r="USN3" s="703"/>
      <c r="USO3" s="703"/>
      <c r="USP3" s="703"/>
      <c r="USQ3" s="703"/>
      <c r="USR3" s="703"/>
      <c r="USS3" s="703"/>
      <c r="UST3" s="703"/>
      <c r="USU3" s="703"/>
      <c r="USV3" s="703"/>
      <c r="USW3" s="703"/>
      <c r="USX3" s="703"/>
      <c r="USY3" s="703"/>
      <c r="USZ3" s="703"/>
      <c r="UTA3" s="703"/>
      <c r="UTB3" s="703"/>
      <c r="UTC3" s="703"/>
      <c r="UTD3" s="703"/>
      <c r="UTE3" s="703"/>
      <c r="UTF3" s="703"/>
      <c r="UTG3" s="703"/>
      <c r="UTH3" s="703"/>
      <c r="UTI3" s="703"/>
      <c r="UTJ3" s="703"/>
      <c r="UTK3" s="703"/>
      <c r="UTL3" s="703"/>
      <c r="UTM3" s="703"/>
      <c r="UTN3" s="703"/>
      <c r="UTO3" s="703"/>
      <c r="UTP3" s="703"/>
      <c r="UTQ3" s="703"/>
      <c r="UTR3" s="703"/>
      <c r="UTS3" s="703"/>
      <c r="UTT3" s="703"/>
      <c r="UTU3" s="703"/>
      <c r="UTV3" s="703"/>
      <c r="UTW3" s="703"/>
      <c r="UTX3" s="703"/>
      <c r="UTY3" s="703"/>
      <c r="UTZ3" s="703"/>
      <c r="UUA3" s="703"/>
      <c r="UUB3" s="703"/>
      <c r="UUC3" s="703"/>
      <c r="UUD3" s="703"/>
      <c r="UUE3" s="703"/>
      <c r="UUF3" s="703"/>
      <c r="UUG3" s="703"/>
      <c r="UUH3" s="703"/>
      <c r="UUI3" s="703"/>
      <c r="UUJ3" s="703"/>
      <c r="UUK3" s="703"/>
      <c r="UUL3" s="703"/>
      <c r="UUM3" s="703"/>
      <c r="UUN3" s="703"/>
      <c r="UUO3" s="703"/>
      <c r="UUP3" s="703"/>
      <c r="UUQ3" s="703"/>
      <c r="UUR3" s="703"/>
      <c r="UUS3" s="703"/>
      <c r="UUT3" s="703"/>
      <c r="UUU3" s="703"/>
      <c r="UUV3" s="703"/>
      <c r="UUW3" s="703"/>
      <c r="UUX3" s="703"/>
      <c r="UUY3" s="703"/>
      <c r="UUZ3" s="703"/>
      <c r="UVA3" s="703"/>
      <c r="UVB3" s="703"/>
      <c r="UVC3" s="703"/>
      <c r="UVD3" s="703"/>
      <c r="UVE3" s="703"/>
      <c r="UVF3" s="703"/>
      <c r="UVG3" s="703"/>
      <c r="UVH3" s="703"/>
      <c r="UVI3" s="703"/>
      <c r="UVJ3" s="703"/>
      <c r="UVK3" s="703"/>
      <c r="UVL3" s="703"/>
      <c r="UVM3" s="703"/>
      <c r="UVN3" s="703"/>
      <c r="UVO3" s="703"/>
      <c r="UVP3" s="703"/>
      <c r="UVQ3" s="703"/>
      <c r="UVR3" s="703"/>
      <c r="UVS3" s="703"/>
      <c r="UVT3" s="703"/>
      <c r="UVU3" s="703"/>
      <c r="UVV3" s="703"/>
      <c r="UVW3" s="703"/>
      <c r="UVX3" s="703"/>
      <c r="UVY3" s="703"/>
      <c r="UVZ3" s="703"/>
      <c r="UWA3" s="703"/>
      <c r="UWB3" s="703"/>
      <c r="UWC3" s="703"/>
      <c r="UWD3" s="703"/>
      <c r="UWE3" s="703"/>
      <c r="UWF3" s="703"/>
      <c r="UWG3" s="703"/>
      <c r="UWH3" s="703"/>
      <c r="UWI3" s="703"/>
      <c r="UWJ3" s="703"/>
      <c r="UWK3" s="703"/>
      <c r="UWL3" s="703"/>
      <c r="UWM3" s="703"/>
      <c r="UWN3" s="703"/>
      <c r="UWO3" s="703"/>
      <c r="UWP3" s="703"/>
      <c r="UWQ3" s="703"/>
      <c r="UWR3" s="703"/>
      <c r="UWS3" s="703"/>
      <c r="UWT3" s="703"/>
      <c r="UWU3" s="703"/>
      <c r="UWV3" s="703"/>
      <c r="UWW3" s="703"/>
      <c r="UWX3" s="703"/>
      <c r="UWY3" s="703"/>
      <c r="UWZ3" s="703"/>
      <c r="UXA3" s="703"/>
      <c r="UXB3" s="703"/>
      <c r="UXC3" s="703"/>
      <c r="UXD3" s="703"/>
      <c r="UXE3" s="703"/>
      <c r="UXF3" s="703"/>
      <c r="UXG3" s="703"/>
      <c r="UXH3" s="703"/>
      <c r="UXI3" s="703"/>
      <c r="UXJ3" s="703"/>
      <c r="UXK3" s="703"/>
      <c r="UXL3" s="703"/>
      <c r="UXM3" s="703"/>
      <c r="UXN3" s="703"/>
      <c r="UXO3" s="703"/>
      <c r="UXP3" s="703"/>
      <c r="UXQ3" s="703"/>
      <c r="UXR3" s="703"/>
      <c r="UXS3" s="703"/>
      <c r="UXT3" s="703"/>
      <c r="UXU3" s="703"/>
      <c r="UXV3" s="703"/>
      <c r="UXW3" s="703"/>
      <c r="UXX3" s="703"/>
      <c r="UXY3" s="703"/>
      <c r="UXZ3" s="703"/>
      <c r="UYA3" s="703"/>
      <c r="UYB3" s="703"/>
      <c r="UYC3" s="703"/>
      <c r="UYD3" s="703"/>
      <c r="UYE3" s="703"/>
      <c r="UYF3" s="703"/>
      <c r="UYG3" s="703"/>
      <c r="UYH3" s="703"/>
      <c r="UYI3" s="703"/>
      <c r="UYJ3" s="703"/>
      <c r="UYK3" s="703"/>
      <c r="UYL3" s="703"/>
      <c r="UYM3" s="703"/>
      <c r="UYN3" s="703"/>
      <c r="UYO3" s="703"/>
      <c r="UYP3" s="703"/>
      <c r="UYQ3" s="703"/>
      <c r="UYR3" s="703"/>
      <c r="UYS3" s="703"/>
      <c r="UYT3" s="703"/>
      <c r="UYU3" s="703"/>
      <c r="UYV3" s="703"/>
      <c r="UYW3" s="703"/>
      <c r="UYX3" s="703"/>
      <c r="UYY3" s="703"/>
      <c r="UYZ3" s="703"/>
      <c r="UZA3" s="703"/>
      <c r="UZB3" s="703"/>
      <c r="UZC3" s="703"/>
      <c r="UZD3" s="703"/>
      <c r="UZE3" s="703"/>
      <c r="UZF3" s="703"/>
      <c r="UZG3" s="703"/>
      <c r="UZH3" s="703"/>
      <c r="UZI3" s="703"/>
      <c r="UZJ3" s="703"/>
      <c r="UZK3" s="703"/>
      <c r="UZL3" s="703"/>
      <c r="UZM3" s="703"/>
      <c r="UZN3" s="703"/>
      <c r="UZO3" s="703"/>
      <c r="UZP3" s="703"/>
      <c r="UZQ3" s="703"/>
      <c r="UZR3" s="703"/>
      <c r="UZS3" s="703"/>
      <c r="UZT3" s="703"/>
      <c r="UZU3" s="703"/>
      <c r="UZV3" s="703"/>
      <c r="UZW3" s="703"/>
      <c r="UZX3" s="703"/>
      <c r="UZY3" s="703"/>
      <c r="UZZ3" s="703"/>
      <c r="VAA3" s="703"/>
      <c r="VAB3" s="703"/>
      <c r="VAC3" s="703"/>
      <c r="VAD3" s="703"/>
      <c r="VAE3" s="703"/>
      <c r="VAF3" s="703"/>
      <c r="VAG3" s="703"/>
      <c r="VAH3" s="703"/>
      <c r="VAI3" s="703"/>
      <c r="VAJ3" s="703"/>
      <c r="VAK3" s="703"/>
      <c r="VAL3" s="703"/>
      <c r="VAM3" s="703"/>
      <c r="VAN3" s="703"/>
      <c r="VAO3" s="703"/>
      <c r="VAP3" s="703"/>
      <c r="VAQ3" s="703"/>
      <c r="VAR3" s="703"/>
      <c r="VAS3" s="703"/>
      <c r="VAT3" s="703"/>
      <c r="VAU3" s="703"/>
      <c r="VAV3" s="703"/>
      <c r="VAW3" s="703"/>
      <c r="VAX3" s="703"/>
      <c r="VAY3" s="703"/>
      <c r="VAZ3" s="703"/>
      <c r="VBA3" s="703"/>
      <c r="VBB3" s="703"/>
      <c r="VBC3" s="703"/>
      <c r="VBD3" s="703"/>
      <c r="VBE3" s="703"/>
      <c r="VBF3" s="703"/>
      <c r="VBG3" s="703"/>
      <c r="VBH3" s="703"/>
      <c r="VBI3" s="703"/>
      <c r="VBJ3" s="703"/>
      <c r="VBK3" s="703"/>
      <c r="VBL3" s="703"/>
      <c r="VBM3" s="703"/>
      <c r="VBN3" s="703"/>
      <c r="VBO3" s="703"/>
      <c r="VBP3" s="703"/>
      <c r="VBQ3" s="703"/>
      <c r="VBR3" s="703"/>
      <c r="VBS3" s="703"/>
      <c r="VBT3" s="703"/>
      <c r="VBU3" s="703"/>
      <c r="VBV3" s="703"/>
      <c r="VBW3" s="703"/>
      <c r="VBX3" s="703"/>
      <c r="VBY3" s="703"/>
      <c r="VBZ3" s="703"/>
      <c r="VCA3" s="703"/>
      <c r="VCB3" s="703"/>
      <c r="VCC3" s="703"/>
      <c r="VCD3" s="703"/>
      <c r="VCE3" s="703"/>
      <c r="VCF3" s="703"/>
      <c r="VCG3" s="703"/>
      <c r="VCH3" s="703"/>
      <c r="VCI3" s="703"/>
      <c r="VCJ3" s="703"/>
      <c r="VCK3" s="703"/>
      <c r="VCL3" s="703"/>
      <c r="VCM3" s="703"/>
      <c r="VCN3" s="703"/>
      <c r="VCO3" s="703"/>
      <c r="VCP3" s="703"/>
      <c r="VCQ3" s="703"/>
      <c r="VCR3" s="703"/>
      <c r="VCS3" s="703"/>
      <c r="VCT3" s="703"/>
      <c r="VCU3" s="703"/>
      <c r="VCV3" s="703"/>
      <c r="VCW3" s="703"/>
      <c r="VCX3" s="703"/>
      <c r="VCY3" s="703"/>
      <c r="VCZ3" s="703"/>
      <c r="VDA3" s="703"/>
      <c r="VDB3" s="703"/>
      <c r="VDC3" s="703"/>
      <c r="VDD3" s="703"/>
      <c r="VDE3" s="703"/>
      <c r="VDF3" s="703"/>
      <c r="VDG3" s="703"/>
      <c r="VDH3" s="703"/>
      <c r="VDI3" s="703"/>
      <c r="VDJ3" s="703"/>
      <c r="VDK3" s="703"/>
      <c r="VDL3" s="703"/>
      <c r="VDM3" s="703"/>
      <c r="VDN3" s="703"/>
      <c r="VDO3" s="703"/>
      <c r="VDP3" s="703"/>
      <c r="VDQ3" s="703"/>
      <c r="VDR3" s="703"/>
      <c r="VDS3" s="703"/>
      <c r="VDT3" s="703"/>
      <c r="VDU3" s="703"/>
      <c r="VDV3" s="703"/>
      <c r="VDW3" s="703"/>
      <c r="VDX3" s="703"/>
      <c r="VDY3" s="703"/>
      <c r="VDZ3" s="703"/>
      <c r="VEA3" s="703"/>
      <c r="VEB3" s="703"/>
      <c r="VEC3" s="703"/>
      <c r="VED3" s="703"/>
      <c r="VEE3" s="703"/>
      <c r="VEF3" s="703"/>
      <c r="VEG3" s="703"/>
      <c r="VEH3" s="703"/>
      <c r="VEI3" s="703"/>
      <c r="VEJ3" s="703"/>
      <c r="VEK3" s="703"/>
      <c r="VEL3" s="703"/>
      <c r="VEM3" s="703"/>
      <c r="VEN3" s="703"/>
      <c r="VEO3" s="703"/>
      <c r="VEP3" s="703"/>
      <c r="VEQ3" s="703"/>
      <c r="VER3" s="703"/>
      <c r="VES3" s="703"/>
      <c r="VET3" s="703"/>
      <c r="VEU3" s="703"/>
      <c r="VEV3" s="703"/>
      <c r="VEW3" s="703"/>
      <c r="VEX3" s="703"/>
      <c r="VEY3" s="703"/>
      <c r="VEZ3" s="703"/>
      <c r="VFA3" s="703"/>
      <c r="VFB3" s="703"/>
      <c r="VFC3" s="703"/>
      <c r="VFD3" s="703"/>
      <c r="VFE3" s="703"/>
      <c r="VFF3" s="703"/>
      <c r="VFG3" s="703"/>
      <c r="VFH3" s="703"/>
      <c r="VFI3" s="703"/>
      <c r="VFJ3" s="703"/>
      <c r="VFK3" s="703"/>
      <c r="VFL3" s="703"/>
      <c r="VFM3" s="703"/>
      <c r="VFN3" s="703"/>
      <c r="VFO3" s="703"/>
      <c r="VFP3" s="703"/>
      <c r="VFQ3" s="703"/>
      <c r="VFR3" s="703"/>
      <c r="VFS3" s="703"/>
      <c r="VFT3" s="703"/>
      <c r="VFU3" s="703"/>
      <c r="VFV3" s="703"/>
      <c r="VFW3" s="703"/>
      <c r="VFX3" s="703"/>
      <c r="VFY3" s="703"/>
      <c r="VFZ3" s="703"/>
      <c r="VGA3" s="703"/>
      <c r="VGB3" s="703"/>
      <c r="VGC3" s="703"/>
      <c r="VGD3" s="703"/>
      <c r="VGE3" s="703"/>
      <c r="VGF3" s="703"/>
      <c r="VGG3" s="703"/>
      <c r="VGH3" s="703"/>
      <c r="VGI3" s="703"/>
      <c r="VGJ3" s="703"/>
      <c r="VGK3" s="703"/>
      <c r="VGL3" s="703"/>
      <c r="VGM3" s="703"/>
      <c r="VGN3" s="703"/>
      <c r="VGO3" s="703"/>
      <c r="VGP3" s="703"/>
      <c r="VGQ3" s="703"/>
      <c r="VGR3" s="703"/>
      <c r="VGS3" s="703"/>
      <c r="VGT3" s="703"/>
      <c r="VGU3" s="703"/>
      <c r="VGV3" s="703"/>
      <c r="VGW3" s="703"/>
      <c r="VGX3" s="703"/>
      <c r="VGY3" s="703"/>
      <c r="VGZ3" s="703"/>
      <c r="VHA3" s="703"/>
      <c r="VHB3" s="703"/>
      <c r="VHC3" s="703"/>
      <c r="VHD3" s="703"/>
      <c r="VHE3" s="703"/>
      <c r="VHF3" s="703"/>
      <c r="VHG3" s="703"/>
      <c r="VHH3" s="703"/>
      <c r="VHI3" s="703"/>
      <c r="VHJ3" s="703"/>
      <c r="VHK3" s="703"/>
      <c r="VHL3" s="703"/>
      <c r="VHM3" s="703"/>
      <c r="VHN3" s="703"/>
      <c r="VHO3" s="703"/>
      <c r="VHP3" s="703"/>
      <c r="VHQ3" s="703"/>
      <c r="VHR3" s="703"/>
      <c r="VHS3" s="703"/>
      <c r="VHT3" s="703"/>
      <c r="VHU3" s="703"/>
      <c r="VHV3" s="703"/>
      <c r="VHW3" s="703"/>
      <c r="VHX3" s="703"/>
      <c r="VHY3" s="703"/>
      <c r="VHZ3" s="703"/>
      <c r="VIA3" s="703"/>
      <c r="VIB3" s="703"/>
      <c r="VIC3" s="703"/>
      <c r="VID3" s="703"/>
      <c r="VIE3" s="703"/>
      <c r="VIF3" s="703"/>
      <c r="VIG3" s="703"/>
      <c r="VIH3" s="703"/>
      <c r="VII3" s="703"/>
      <c r="VIJ3" s="703"/>
      <c r="VIK3" s="703"/>
      <c r="VIL3" s="703"/>
      <c r="VIM3" s="703"/>
      <c r="VIN3" s="703"/>
      <c r="VIO3" s="703"/>
      <c r="VIP3" s="703"/>
      <c r="VIQ3" s="703"/>
      <c r="VIR3" s="703"/>
      <c r="VIS3" s="703"/>
      <c r="VIT3" s="703"/>
      <c r="VIU3" s="703"/>
      <c r="VIV3" s="703"/>
      <c r="VIW3" s="703"/>
      <c r="VIX3" s="703"/>
      <c r="VIY3" s="703"/>
      <c r="VIZ3" s="703"/>
      <c r="VJA3" s="703"/>
      <c r="VJB3" s="703"/>
      <c r="VJC3" s="703"/>
      <c r="VJD3" s="703"/>
      <c r="VJE3" s="703"/>
      <c r="VJF3" s="703"/>
      <c r="VJG3" s="703"/>
      <c r="VJH3" s="703"/>
      <c r="VJI3" s="703"/>
      <c r="VJJ3" s="703"/>
      <c r="VJK3" s="703"/>
      <c r="VJL3" s="703"/>
      <c r="VJM3" s="703"/>
      <c r="VJN3" s="703"/>
      <c r="VJO3" s="703"/>
      <c r="VJP3" s="703"/>
      <c r="VJQ3" s="703"/>
      <c r="VJR3" s="703"/>
      <c r="VJS3" s="703"/>
      <c r="VJT3" s="703"/>
      <c r="VJU3" s="703"/>
      <c r="VJV3" s="703"/>
      <c r="VJW3" s="703"/>
      <c r="VJX3" s="703"/>
      <c r="VJY3" s="703"/>
      <c r="VJZ3" s="703"/>
      <c r="VKA3" s="703"/>
      <c r="VKB3" s="703"/>
      <c r="VKC3" s="703"/>
      <c r="VKD3" s="703"/>
      <c r="VKE3" s="703"/>
      <c r="VKF3" s="703"/>
      <c r="VKG3" s="703"/>
      <c r="VKH3" s="703"/>
      <c r="VKI3" s="703"/>
      <c r="VKJ3" s="703"/>
      <c r="VKK3" s="703"/>
      <c r="VKL3" s="703"/>
      <c r="VKM3" s="703"/>
      <c r="VKN3" s="703"/>
      <c r="VKO3" s="703"/>
      <c r="VKP3" s="703"/>
      <c r="VKQ3" s="703"/>
      <c r="VKR3" s="703"/>
      <c r="VKS3" s="703"/>
      <c r="VKT3" s="703"/>
      <c r="VKU3" s="703"/>
      <c r="VKV3" s="703"/>
      <c r="VKW3" s="703"/>
      <c r="VKX3" s="703"/>
      <c r="VKY3" s="703"/>
      <c r="VKZ3" s="703"/>
      <c r="VLA3" s="703"/>
      <c r="VLB3" s="703"/>
      <c r="VLC3" s="703"/>
      <c r="VLD3" s="703"/>
      <c r="VLE3" s="703"/>
      <c r="VLF3" s="703"/>
      <c r="VLG3" s="703"/>
      <c r="VLH3" s="703"/>
      <c r="VLI3" s="703"/>
      <c r="VLJ3" s="703"/>
      <c r="VLK3" s="703"/>
      <c r="VLL3" s="703"/>
      <c r="VLM3" s="703"/>
      <c r="VLN3" s="703"/>
      <c r="VLO3" s="703"/>
      <c r="VLP3" s="703"/>
      <c r="VLQ3" s="703"/>
      <c r="VLR3" s="703"/>
      <c r="VLS3" s="703"/>
      <c r="VLT3" s="703"/>
      <c r="VLU3" s="703"/>
      <c r="VLV3" s="703"/>
      <c r="VLW3" s="703"/>
      <c r="VLX3" s="703"/>
      <c r="VLY3" s="703"/>
      <c r="VLZ3" s="703"/>
      <c r="VMA3" s="703"/>
      <c r="VMB3" s="703"/>
      <c r="VMC3" s="703"/>
      <c r="VMD3" s="703"/>
      <c r="VME3" s="703"/>
      <c r="VMF3" s="703"/>
      <c r="VMG3" s="703"/>
      <c r="VMH3" s="703"/>
      <c r="VMI3" s="703"/>
      <c r="VMJ3" s="703"/>
      <c r="VMK3" s="703"/>
      <c r="VML3" s="703"/>
      <c r="VMM3" s="703"/>
      <c r="VMN3" s="703"/>
      <c r="VMO3" s="703"/>
      <c r="VMP3" s="703"/>
      <c r="VMQ3" s="703"/>
      <c r="VMR3" s="703"/>
      <c r="VMS3" s="703"/>
      <c r="VMT3" s="703"/>
      <c r="VMU3" s="703"/>
      <c r="VMV3" s="703"/>
      <c r="VMW3" s="703"/>
      <c r="VMX3" s="703"/>
      <c r="VMY3" s="703"/>
      <c r="VMZ3" s="703"/>
      <c r="VNA3" s="703"/>
      <c r="VNB3" s="703"/>
      <c r="VNC3" s="703"/>
      <c r="VND3" s="703"/>
      <c r="VNE3" s="703"/>
      <c r="VNF3" s="703"/>
      <c r="VNG3" s="703"/>
      <c r="VNH3" s="703"/>
      <c r="VNI3" s="703"/>
      <c r="VNJ3" s="703"/>
      <c r="VNK3" s="703"/>
      <c r="VNL3" s="703"/>
      <c r="VNM3" s="703"/>
      <c r="VNN3" s="703"/>
      <c r="VNO3" s="703"/>
      <c r="VNP3" s="703"/>
      <c r="VNQ3" s="703"/>
      <c r="VNR3" s="703"/>
      <c r="VNS3" s="703"/>
      <c r="VNT3" s="703"/>
      <c r="VNU3" s="703"/>
      <c r="VNV3" s="703"/>
      <c r="VNW3" s="703"/>
      <c r="VNX3" s="703"/>
      <c r="VNY3" s="703"/>
      <c r="VNZ3" s="703"/>
      <c r="VOA3" s="703"/>
      <c r="VOB3" s="703"/>
      <c r="VOC3" s="703"/>
      <c r="VOD3" s="703"/>
      <c r="VOE3" s="703"/>
      <c r="VOF3" s="703"/>
      <c r="VOG3" s="703"/>
      <c r="VOH3" s="703"/>
      <c r="VOI3" s="703"/>
      <c r="VOJ3" s="703"/>
      <c r="VOK3" s="703"/>
      <c r="VOL3" s="703"/>
      <c r="VOM3" s="703"/>
      <c r="VON3" s="703"/>
      <c r="VOO3" s="703"/>
      <c r="VOP3" s="703"/>
      <c r="VOQ3" s="703"/>
      <c r="VOR3" s="703"/>
      <c r="VOS3" s="703"/>
      <c r="VOT3" s="703"/>
      <c r="VOU3" s="703"/>
      <c r="VOV3" s="703"/>
      <c r="VOW3" s="703"/>
      <c r="VOX3" s="703"/>
      <c r="VOY3" s="703"/>
      <c r="VOZ3" s="703"/>
      <c r="VPA3" s="703"/>
      <c r="VPB3" s="703"/>
      <c r="VPC3" s="703"/>
      <c r="VPD3" s="703"/>
      <c r="VPE3" s="703"/>
      <c r="VPF3" s="703"/>
      <c r="VPG3" s="703"/>
      <c r="VPH3" s="703"/>
      <c r="VPI3" s="703"/>
      <c r="VPJ3" s="703"/>
      <c r="VPK3" s="703"/>
      <c r="VPL3" s="703"/>
      <c r="VPM3" s="703"/>
      <c r="VPN3" s="703"/>
      <c r="VPO3" s="703"/>
      <c r="VPP3" s="703"/>
      <c r="VPQ3" s="703"/>
      <c r="VPR3" s="703"/>
      <c r="VPS3" s="703"/>
      <c r="VPT3" s="703"/>
      <c r="VPU3" s="703"/>
      <c r="VPV3" s="703"/>
      <c r="VPW3" s="703"/>
      <c r="VPX3" s="703"/>
      <c r="VPY3" s="703"/>
      <c r="VPZ3" s="703"/>
      <c r="VQA3" s="703"/>
      <c r="VQB3" s="703"/>
      <c r="VQC3" s="703"/>
      <c r="VQD3" s="703"/>
      <c r="VQE3" s="703"/>
      <c r="VQF3" s="703"/>
      <c r="VQG3" s="703"/>
      <c r="VQH3" s="703"/>
      <c r="VQI3" s="703"/>
      <c r="VQJ3" s="703"/>
      <c r="VQK3" s="703"/>
      <c r="VQL3" s="703"/>
      <c r="VQM3" s="703"/>
      <c r="VQN3" s="703"/>
      <c r="VQO3" s="703"/>
      <c r="VQP3" s="703"/>
      <c r="VQQ3" s="703"/>
      <c r="VQR3" s="703"/>
      <c r="VQS3" s="703"/>
      <c r="VQT3" s="703"/>
      <c r="VQU3" s="703"/>
      <c r="VQV3" s="703"/>
      <c r="VQW3" s="703"/>
      <c r="VQX3" s="703"/>
      <c r="VQY3" s="703"/>
      <c r="VQZ3" s="703"/>
      <c r="VRA3" s="703"/>
      <c r="VRB3" s="703"/>
      <c r="VRC3" s="703"/>
      <c r="VRD3" s="703"/>
      <c r="VRE3" s="703"/>
      <c r="VRF3" s="703"/>
      <c r="VRG3" s="703"/>
      <c r="VRH3" s="703"/>
      <c r="VRI3" s="703"/>
      <c r="VRJ3" s="703"/>
      <c r="VRK3" s="703"/>
      <c r="VRL3" s="703"/>
      <c r="VRM3" s="703"/>
      <c r="VRN3" s="703"/>
      <c r="VRO3" s="703"/>
      <c r="VRP3" s="703"/>
      <c r="VRQ3" s="703"/>
      <c r="VRR3" s="703"/>
      <c r="VRS3" s="703"/>
      <c r="VRT3" s="703"/>
      <c r="VRU3" s="703"/>
      <c r="VRV3" s="703"/>
      <c r="VRW3" s="703"/>
      <c r="VRX3" s="703"/>
      <c r="VRY3" s="703"/>
      <c r="VRZ3" s="703"/>
      <c r="VSA3" s="703"/>
      <c r="VSB3" s="703"/>
      <c r="VSC3" s="703"/>
      <c r="VSD3" s="703"/>
      <c r="VSE3" s="703"/>
      <c r="VSF3" s="703"/>
      <c r="VSG3" s="703"/>
      <c r="VSH3" s="703"/>
      <c r="VSI3" s="703"/>
      <c r="VSJ3" s="703"/>
      <c r="VSK3" s="703"/>
      <c r="VSL3" s="703"/>
      <c r="VSM3" s="703"/>
      <c r="VSN3" s="703"/>
      <c r="VSO3" s="703"/>
      <c r="VSP3" s="703"/>
      <c r="VSQ3" s="703"/>
      <c r="VSR3" s="703"/>
      <c r="VSS3" s="703"/>
      <c r="VST3" s="703"/>
      <c r="VSU3" s="703"/>
      <c r="VSV3" s="703"/>
      <c r="VSW3" s="703"/>
      <c r="VSX3" s="703"/>
      <c r="VSY3" s="703"/>
      <c r="VSZ3" s="703"/>
      <c r="VTA3" s="703"/>
      <c r="VTB3" s="703"/>
      <c r="VTC3" s="703"/>
      <c r="VTD3" s="703"/>
      <c r="VTE3" s="703"/>
      <c r="VTF3" s="703"/>
      <c r="VTG3" s="703"/>
      <c r="VTH3" s="703"/>
      <c r="VTI3" s="703"/>
      <c r="VTJ3" s="703"/>
      <c r="VTK3" s="703"/>
      <c r="VTL3" s="703"/>
      <c r="VTM3" s="703"/>
      <c r="VTN3" s="703"/>
      <c r="VTO3" s="703"/>
      <c r="VTP3" s="703"/>
      <c r="VTQ3" s="703"/>
      <c r="VTR3" s="703"/>
      <c r="VTS3" s="703"/>
      <c r="VTT3" s="703"/>
      <c r="VTU3" s="703"/>
      <c r="VTV3" s="703"/>
      <c r="VTW3" s="703"/>
      <c r="VTX3" s="703"/>
      <c r="VTY3" s="703"/>
      <c r="VTZ3" s="703"/>
      <c r="VUA3" s="703"/>
      <c r="VUB3" s="703"/>
      <c r="VUC3" s="703"/>
      <c r="VUD3" s="703"/>
      <c r="VUE3" s="703"/>
      <c r="VUF3" s="703"/>
      <c r="VUG3" s="703"/>
      <c r="VUH3" s="703"/>
      <c r="VUI3" s="703"/>
      <c r="VUJ3" s="703"/>
      <c r="VUK3" s="703"/>
      <c r="VUL3" s="703"/>
      <c r="VUM3" s="703"/>
      <c r="VUN3" s="703"/>
      <c r="VUO3" s="703"/>
      <c r="VUP3" s="703"/>
      <c r="VUQ3" s="703"/>
      <c r="VUR3" s="703"/>
      <c r="VUS3" s="703"/>
      <c r="VUT3" s="703"/>
      <c r="VUU3" s="703"/>
      <c r="VUV3" s="703"/>
      <c r="VUW3" s="703"/>
      <c r="VUX3" s="703"/>
      <c r="VUY3" s="703"/>
      <c r="VUZ3" s="703"/>
      <c r="VVA3" s="703"/>
      <c r="VVB3" s="703"/>
      <c r="VVC3" s="703"/>
      <c r="VVD3" s="703"/>
      <c r="VVE3" s="703"/>
      <c r="VVF3" s="703"/>
      <c r="VVG3" s="703"/>
      <c r="VVH3" s="703"/>
      <c r="VVI3" s="703"/>
      <c r="VVJ3" s="703"/>
      <c r="VVK3" s="703"/>
      <c r="VVL3" s="703"/>
      <c r="VVM3" s="703"/>
      <c r="VVN3" s="703"/>
      <c r="VVO3" s="703"/>
      <c r="VVP3" s="703"/>
      <c r="VVQ3" s="703"/>
      <c r="VVR3" s="703"/>
      <c r="VVS3" s="703"/>
      <c r="VVT3" s="703"/>
      <c r="VVU3" s="703"/>
      <c r="VVV3" s="703"/>
      <c r="VVW3" s="703"/>
      <c r="VVX3" s="703"/>
      <c r="VVY3" s="703"/>
      <c r="VVZ3" s="703"/>
      <c r="VWA3" s="703"/>
      <c r="VWB3" s="703"/>
      <c r="VWC3" s="703"/>
      <c r="VWD3" s="703"/>
      <c r="VWE3" s="703"/>
      <c r="VWF3" s="703"/>
      <c r="VWG3" s="703"/>
      <c r="VWH3" s="703"/>
      <c r="VWI3" s="703"/>
      <c r="VWJ3" s="703"/>
      <c r="VWK3" s="703"/>
      <c r="VWL3" s="703"/>
      <c r="VWM3" s="703"/>
      <c r="VWN3" s="703"/>
      <c r="VWO3" s="703"/>
      <c r="VWP3" s="703"/>
      <c r="VWQ3" s="703"/>
      <c r="VWR3" s="703"/>
      <c r="VWS3" s="703"/>
      <c r="VWT3" s="703"/>
      <c r="VWU3" s="703"/>
      <c r="VWV3" s="703"/>
      <c r="VWW3" s="703"/>
      <c r="VWX3" s="703"/>
      <c r="VWY3" s="703"/>
      <c r="VWZ3" s="703"/>
      <c r="VXA3" s="703"/>
      <c r="VXB3" s="703"/>
      <c r="VXC3" s="703"/>
      <c r="VXD3" s="703"/>
      <c r="VXE3" s="703"/>
      <c r="VXF3" s="703"/>
      <c r="VXG3" s="703"/>
      <c r="VXH3" s="703"/>
      <c r="VXI3" s="703"/>
      <c r="VXJ3" s="703"/>
      <c r="VXK3" s="703"/>
      <c r="VXL3" s="703"/>
      <c r="VXM3" s="703"/>
      <c r="VXN3" s="703"/>
      <c r="VXO3" s="703"/>
      <c r="VXP3" s="703"/>
      <c r="VXQ3" s="703"/>
      <c r="VXR3" s="703"/>
      <c r="VXS3" s="703"/>
      <c r="VXT3" s="703"/>
      <c r="VXU3" s="703"/>
      <c r="VXV3" s="703"/>
      <c r="VXW3" s="703"/>
      <c r="VXX3" s="703"/>
      <c r="VXY3" s="703"/>
      <c r="VXZ3" s="703"/>
      <c r="VYA3" s="703"/>
      <c r="VYB3" s="703"/>
      <c r="VYC3" s="703"/>
      <c r="VYD3" s="703"/>
      <c r="VYE3" s="703"/>
      <c r="VYF3" s="703"/>
      <c r="VYG3" s="703"/>
      <c r="VYH3" s="703"/>
      <c r="VYI3" s="703"/>
      <c r="VYJ3" s="703"/>
      <c r="VYK3" s="703"/>
      <c r="VYL3" s="703"/>
      <c r="VYM3" s="703"/>
      <c r="VYN3" s="703"/>
      <c r="VYO3" s="703"/>
      <c r="VYP3" s="703"/>
      <c r="VYQ3" s="703"/>
      <c r="VYR3" s="703"/>
      <c r="VYS3" s="703"/>
      <c r="VYT3" s="703"/>
      <c r="VYU3" s="703"/>
      <c r="VYV3" s="703"/>
      <c r="VYW3" s="703"/>
      <c r="VYX3" s="703"/>
      <c r="VYY3" s="703"/>
      <c r="VYZ3" s="703"/>
      <c r="VZA3" s="703"/>
      <c r="VZB3" s="703"/>
      <c r="VZC3" s="703"/>
      <c r="VZD3" s="703"/>
      <c r="VZE3" s="703"/>
      <c r="VZF3" s="703"/>
      <c r="VZG3" s="703"/>
      <c r="VZH3" s="703"/>
      <c r="VZI3" s="703"/>
      <c r="VZJ3" s="703"/>
      <c r="VZK3" s="703"/>
      <c r="VZL3" s="703"/>
      <c r="VZM3" s="703"/>
      <c r="VZN3" s="703"/>
      <c r="VZO3" s="703"/>
      <c r="VZP3" s="703"/>
      <c r="VZQ3" s="703"/>
      <c r="VZR3" s="703"/>
      <c r="VZS3" s="703"/>
      <c r="VZT3" s="703"/>
      <c r="VZU3" s="703"/>
      <c r="VZV3" s="703"/>
      <c r="VZW3" s="703"/>
      <c r="VZX3" s="703"/>
      <c r="VZY3" s="703"/>
      <c r="VZZ3" s="703"/>
      <c r="WAA3" s="703"/>
      <c r="WAB3" s="703"/>
      <c r="WAC3" s="703"/>
      <c r="WAD3" s="703"/>
      <c r="WAE3" s="703"/>
      <c r="WAF3" s="703"/>
      <c r="WAG3" s="703"/>
      <c r="WAH3" s="703"/>
      <c r="WAI3" s="703"/>
      <c r="WAJ3" s="703"/>
      <c r="WAK3" s="703"/>
      <c r="WAL3" s="703"/>
      <c r="WAM3" s="703"/>
      <c r="WAN3" s="703"/>
      <c r="WAO3" s="703"/>
      <c r="WAP3" s="703"/>
      <c r="WAQ3" s="703"/>
      <c r="WAR3" s="703"/>
      <c r="WAS3" s="703"/>
      <c r="WAT3" s="703"/>
      <c r="WAU3" s="703"/>
      <c r="WAV3" s="703"/>
      <c r="WAW3" s="703"/>
      <c r="WAX3" s="703"/>
      <c r="WAY3" s="703"/>
      <c r="WAZ3" s="703"/>
      <c r="WBA3" s="703"/>
      <c r="WBB3" s="703"/>
      <c r="WBC3" s="703"/>
      <c r="WBD3" s="703"/>
      <c r="WBE3" s="703"/>
      <c r="WBF3" s="703"/>
      <c r="WBG3" s="703"/>
      <c r="WBH3" s="703"/>
      <c r="WBI3" s="703"/>
      <c r="WBJ3" s="703"/>
      <c r="WBK3" s="703"/>
      <c r="WBL3" s="703"/>
      <c r="WBM3" s="703"/>
      <c r="WBN3" s="703"/>
      <c r="WBO3" s="703"/>
      <c r="WBP3" s="703"/>
      <c r="WBQ3" s="703"/>
      <c r="WBR3" s="703"/>
      <c r="WBS3" s="703"/>
      <c r="WBT3" s="703"/>
      <c r="WBU3" s="703"/>
      <c r="WBV3" s="703"/>
      <c r="WBW3" s="703"/>
      <c r="WBX3" s="703"/>
      <c r="WBY3" s="703"/>
      <c r="WBZ3" s="703"/>
      <c r="WCA3" s="703"/>
      <c r="WCB3" s="703"/>
      <c r="WCC3" s="703"/>
      <c r="WCD3" s="703"/>
      <c r="WCE3" s="703"/>
      <c r="WCF3" s="703"/>
      <c r="WCG3" s="703"/>
      <c r="WCH3" s="703"/>
      <c r="WCI3" s="703"/>
      <c r="WCJ3" s="703"/>
      <c r="WCK3" s="703"/>
      <c r="WCL3" s="703"/>
      <c r="WCM3" s="703"/>
      <c r="WCN3" s="703"/>
      <c r="WCO3" s="703"/>
      <c r="WCP3" s="703"/>
      <c r="WCQ3" s="703"/>
      <c r="WCR3" s="703"/>
      <c r="WCS3" s="703"/>
      <c r="WCT3" s="703"/>
      <c r="WCU3" s="703"/>
      <c r="WCV3" s="703"/>
      <c r="WCW3" s="703"/>
      <c r="WCX3" s="703"/>
      <c r="WCY3" s="703"/>
      <c r="WCZ3" s="703"/>
      <c r="WDA3" s="703"/>
      <c r="WDB3" s="703"/>
      <c r="WDC3" s="703"/>
      <c r="WDD3" s="703"/>
      <c r="WDE3" s="703"/>
      <c r="WDF3" s="703"/>
      <c r="WDG3" s="703"/>
      <c r="WDH3" s="703"/>
      <c r="WDI3" s="703"/>
      <c r="WDJ3" s="703"/>
      <c r="WDK3" s="703"/>
      <c r="WDL3" s="703"/>
      <c r="WDM3" s="703"/>
      <c r="WDN3" s="703"/>
      <c r="WDO3" s="703"/>
      <c r="WDP3" s="703"/>
      <c r="WDQ3" s="703"/>
      <c r="WDR3" s="703"/>
      <c r="WDS3" s="703"/>
      <c r="WDT3" s="703"/>
      <c r="WDU3" s="703"/>
      <c r="WDV3" s="703"/>
      <c r="WDW3" s="703"/>
      <c r="WDX3" s="703"/>
      <c r="WDY3" s="703"/>
      <c r="WDZ3" s="703"/>
      <c r="WEA3" s="703"/>
      <c r="WEB3" s="703"/>
      <c r="WEC3" s="703"/>
      <c r="WED3" s="703"/>
      <c r="WEE3" s="703"/>
      <c r="WEF3" s="703"/>
      <c r="WEG3" s="703"/>
      <c r="WEH3" s="703"/>
      <c r="WEI3" s="703"/>
      <c r="WEJ3" s="703"/>
      <c r="WEK3" s="703"/>
      <c r="WEL3" s="703"/>
      <c r="WEM3" s="703"/>
      <c r="WEN3" s="703"/>
      <c r="WEO3" s="703"/>
      <c r="WEP3" s="703"/>
      <c r="WEQ3" s="703"/>
      <c r="WER3" s="703"/>
      <c r="WES3" s="703"/>
      <c r="WET3" s="703"/>
      <c r="WEU3" s="703"/>
      <c r="WEV3" s="703"/>
      <c r="WEW3" s="703"/>
      <c r="WEX3" s="703"/>
      <c r="WEY3" s="703"/>
      <c r="WEZ3" s="703"/>
      <c r="WFA3" s="703"/>
      <c r="WFB3" s="703"/>
      <c r="WFC3" s="703"/>
      <c r="WFD3" s="703"/>
      <c r="WFE3" s="703"/>
      <c r="WFF3" s="703"/>
      <c r="WFG3" s="703"/>
      <c r="WFH3" s="703"/>
      <c r="WFI3" s="703"/>
      <c r="WFJ3" s="703"/>
      <c r="WFK3" s="703"/>
      <c r="WFL3" s="703"/>
      <c r="WFM3" s="703"/>
      <c r="WFN3" s="703"/>
      <c r="WFO3" s="703"/>
      <c r="WFP3" s="703"/>
      <c r="WFQ3" s="703"/>
      <c r="WFR3" s="703"/>
      <c r="WFS3" s="703"/>
      <c r="WFT3" s="703"/>
      <c r="WFU3" s="703"/>
      <c r="WFV3" s="703"/>
      <c r="WFW3" s="703"/>
      <c r="WFX3" s="703"/>
      <c r="WFY3" s="703"/>
      <c r="WFZ3" s="703"/>
      <c r="WGA3" s="703"/>
      <c r="WGB3" s="703"/>
      <c r="WGC3" s="703"/>
      <c r="WGD3" s="703"/>
      <c r="WGE3" s="703"/>
      <c r="WGF3" s="703"/>
      <c r="WGG3" s="703"/>
      <c r="WGH3" s="703"/>
      <c r="WGI3" s="703"/>
      <c r="WGJ3" s="703"/>
      <c r="WGK3" s="703"/>
      <c r="WGL3" s="703"/>
      <c r="WGM3" s="703"/>
      <c r="WGN3" s="703"/>
      <c r="WGO3" s="703"/>
      <c r="WGP3" s="703"/>
      <c r="WGQ3" s="703"/>
      <c r="WGR3" s="703"/>
      <c r="WGS3" s="703"/>
      <c r="WGT3" s="703"/>
      <c r="WGU3" s="703"/>
      <c r="WGV3" s="703"/>
      <c r="WGW3" s="703"/>
      <c r="WGX3" s="703"/>
      <c r="WGY3" s="703"/>
      <c r="WGZ3" s="703"/>
      <c r="WHA3" s="703"/>
      <c r="WHB3" s="703"/>
      <c r="WHC3" s="703"/>
      <c r="WHD3" s="703"/>
      <c r="WHE3" s="703"/>
      <c r="WHF3" s="703"/>
      <c r="WHG3" s="703"/>
      <c r="WHH3" s="703"/>
      <c r="WHI3" s="703"/>
      <c r="WHJ3" s="703"/>
      <c r="WHK3" s="703"/>
      <c r="WHL3" s="703"/>
      <c r="WHM3" s="703"/>
      <c r="WHN3" s="703"/>
      <c r="WHO3" s="703"/>
      <c r="WHP3" s="703"/>
      <c r="WHQ3" s="703"/>
      <c r="WHR3" s="703"/>
      <c r="WHS3" s="703"/>
      <c r="WHT3" s="703"/>
      <c r="WHU3" s="703"/>
      <c r="WHV3" s="703"/>
      <c r="WHW3" s="703"/>
      <c r="WHX3" s="703"/>
      <c r="WHY3" s="703"/>
      <c r="WHZ3" s="703"/>
      <c r="WIA3" s="703"/>
      <c r="WIB3" s="703"/>
      <c r="WIC3" s="703"/>
      <c r="WID3" s="703"/>
      <c r="WIE3" s="703"/>
      <c r="WIF3" s="703"/>
      <c r="WIG3" s="703"/>
      <c r="WIH3" s="703"/>
      <c r="WII3" s="703"/>
      <c r="WIJ3" s="703"/>
      <c r="WIK3" s="703"/>
      <c r="WIL3" s="703"/>
      <c r="WIM3" s="703"/>
      <c r="WIN3" s="703"/>
      <c r="WIO3" s="703"/>
      <c r="WIP3" s="703"/>
      <c r="WIQ3" s="703"/>
      <c r="WIR3" s="703"/>
      <c r="WIS3" s="703"/>
      <c r="WIT3" s="703"/>
      <c r="WIU3" s="703"/>
      <c r="WIV3" s="703"/>
      <c r="WIW3" s="703"/>
      <c r="WIX3" s="703"/>
      <c r="WIY3" s="703"/>
      <c r="WIZ3" s="703"/>
      <c r="WJA3" s="703"/>
      <c r="WJB3" s="703"/>
      <c r="WJC3" s="703"/>
      <c r="WJD3" s="703"/>
      <c r="WJE3" s="703"/>
      <c r="WJF3" s="703"/>
      <c r="WJG3" s="703"/>
      <c r="WJH3" s="703"/>
      <c r="WJI3" s="703"/>
      <c r="WJJ3" s="703"/>
      <c r="WJK3" s="703"/>
      <c r="WJL3" s="703"/>
      <c r="WJM3" s="703"/>
      <c r="WJN3" s="703"/>
      <c r="WJO3" s="703"/>
      <c r="WJP3" s="703"/>
      <c r="WJQ3" s="703"/>
      <c r="WJR3" s="703"/>
      <c r="WJS3" s="703"/>
      <c r="WJT3" s="703"/>
      <c r="WJU3" s="703"/>
      <c r="WJV3" s="703"/>
      <c r="WJW3" s="703"/>
      <c r="WJX3" s="703"/>
      <c r="WJY3" s="703"/>
      <c r="WJZ3" s="703"/>
      <c r="WKA3" s="703"/>
      <c r="WKB3" s="703"/>
      <c r="WKC3" s="703"/>
      <c r="WKD3" s="703"/>
      <c r="WKE3" s="703"/>
      <c r="WKF3" s="703"/>
      <c r="WKG3" s="703"/>
      <c r="WKH3" s="703"/>
      <c r="WKI3" s="703"/>
      <c r="WKJ3" s="703"/>
      <c r="WKK3" s="703"/>
      <c r="WKL3" s="703"/>
      <c r="WKM3" s="703"/>
      <c r="WKN3" s="703"/>
      <c r="WKO3" s="703"/>
      <c r="WKP3" s="703"/>
      <c r="WKQ3" s="703"/>
      <c r="WKR3" s="703"/>
      <c r="WKS3" s="703"/>
      <c r="WKT3" s="703"/>
      <c r="WKU3" s="703"/>
      <c r="WKV3" s="703"/>
      <c r="WKW3" s="703"/>
      <c r="WKX3" s="703"/>
      <c r="WKY3" s="703"/>
      <c r="WKZ3" s="703"/>
      <c r="WLA3" s="703"/>
      <c r="WLB3" s="703"/>
      <c r="WLC3" s="703"/>
      <c r="WLD3" s="703"/>
      <c r="WLE3" s="703"/>
      <c r="WLF3" s="703"/>
      <c r="WLG3" s="703"/>
      <c r="WLH3" s="703"/>
      <c r="WLI3" s="703"/>
      <c r="WLJ3" s="703"/>
      <c r="WLK3" s="703"/>
      <c r="WLL3" s="703"/>
      <c r="WLM3" s="703"/>
      <c r="WLN3" s="703"/>
      <c r="WLO3" s="703"/>
      <c r="WLP3" s="703"/>
      <c r="WLQ3" s="703"/>
      <c r="WLR3" s="703"/>
      <c r="WLS3" s="703"/>
      <c r="WLT3" s="703"/>
      <c r="WLU3" s="703"/>
      <c r="WLV3" s="703"/>
      <c r="WLW3" s="703"/>
      <c r="WLX3" s="703"/>
      <c r="WLY3" s="703"/>
      <c r="WLZ3" s="703"/>
      <c r="WMA3" s="703"/>
      <c r="WMB3" s="703"/>
      <c r="WMC3" s="703"/>
      <c r="WMD3" s="703"/>
      <c r="WME3" s="703"/>
      <c r="WMF3" s="703"/>
      <c r="WMG3" s="703"/>
      <c r="WMH3" s="703"/>
      <c r="WMI3" s="703"/>
      <c r="WMJ3" s="703"/>
      <c r="WMK3" s="703"/>
      <c r="WML3" s="703"/>
      <c r="WMM3" s="703"/>
      <c r="WMN3" s="703"/>
      <c r="WMO3" s="703"/>
      <c r="WMP3" s="703"/>
      <c r="WMQ3" s="703"/>
      <c r="WMR3" s="703"/>
      <c r="WMS3" s="703"/>
      <c r="WMT3" s="703"/>
      <c r="WMU3" s="703"/>
      <c r="WMV3" s="703"/>
      <c r="WMW3" s="703"/>
      <c r="WMX3" s="703"/>
      <c r="WMY3" s="703"/>
      <c r="WMZ3" s="703"/>
      <c r="WNA3" s="703"/>
      <c r="WNB3" s="703"/>
      <c r="WNC3" s="703"/>
      <c r="WND3" s="703"/>
      <c r="WNE3" s="703"/>
      <c r="WNF3" s="703"/>
      <c r="WNG3" s="703"/>
      <c r="WNH3" s="703"/>
      <c r="WNI3" s="703"/>
      <c r="WNJ3" s="703"/>
      <c r="WNK3" s="703"/>
      <c r="WNL3" s="703"/>
      <c r="WNM3" s="703"/>
      <c r="WNN3" s="703"/>
      <c r="WNO3" s="703"/>
      <c r="WNP3" s="703"/>
      <c r="WNQ3" s="703"/>
      <c r="WNR3" s="703"/>
      <c r="WNS3" s="703"/>
      <c r="WNT3" s="703"/>
      <c r="WNU3" s="703"/>
      <c r="WNV3" s="703"/>
      <c r="WNW3" s="703"/>
      <c r="WNX3" s="703"/>
      <c r="WNY3" s="703"/>
      <c r="WNZ3" s="703"/>
      <c r="WOA3" s="703"/>
      <c r="WOB3" s="703"/>
      <c r="WOC3" s="703"/>
      <c r="WOD3" s="703"/>
      <c r="WOE3" s="703"/>
      <c r="WOF3" s="703"/>
      <c r="WOG3" s="703"/>
      <c r="WOH3" s="703"/>
      <c r="WOI3" s="703"/>
      <c r="WOJ3" s="703"/>
      <c r="WOK3" s="703"/>
      <c r="WOL3" s="703"/>
      <c r="WOM3" s="703"/>
      <c r="WON3" s="703"/>
      <c r="WOO3" s="703"/>
      <c r="WOP3" s="703"/>
      <c r="WOQ3" s="703"/>
      <c r="WOR3" s="703"/>
      <c r="WOS3" s="703"/>
      <c r="WOT3" s="703"/>
      <c r="WOU3" s="703"/>
      <c r="WOV3" s="703"/>
      <c r="WOW3" s="703"/>
      <c r="WOX3" s="703"/>
      <c r="WOY3" s="703"/>
      <c r="WOZ3" s="703"/>
      <c r="WPA3" s="703"/>
      <c r="WPB3" s="703"/>
      <c r="WPC3" s="703"/>
      <c r="WPD3" s="703"/>
      <c r="WPE3" s="703"/>
      <c r="WPF3" s="703"/>
      <c r="WPG3" s="703"/>
      <c r="WPH3" s="703"/>
      <c r="WPI3" s="703"/>
      <c r="WPJ3" s="703"/>
      <c r="WPK3" s="703"/>
      <c r="WPL3" s="703"/>
      <c r="WPM3" s="703"/>
      <c r="WPN3" s="703"/>
      <c r="WPO3" s="703"/>
      <c r="WPP3" s="703"/>
      <c r="WPQ3" s="703"/>
      <c r="WPR3" s="703"/>
      <c r="WPS3" s="703"/>
      <c r="WPT3" s="703"/>
      <c r="WPU3" s="703"/>
      <c r="WPV3" s="703"/>
      <c r="WPW3" s="703"/>
      <c r="WPX3" s="703"/>
      <c r="WPY3" s="703"/>
      <c r="WPZ3" s="703"/>
      <c r="WQA3" s="703"/>
      <c r="WQB3" s="703"/>
      <c r="WQC3" s="703"/>
      <c r="WQD3" s="703"/>
      <c r="WQE3" s="703"/>
      <c r="WQF3" s="703"/>
      <c r="WQG3" s="703"/>
      <c r="WQH3" s="703"/>
      <c r="WQI3" s="703"/>
      <c r="WQJ3" s="703"/>
      <c r="WQK3" s="703"/>
      <c r="WQL3" s="703"/>
      <c r="WQM3" s="703"/>
      <c r="WQN3" s="703"/>
      <c r="WQO3" s="703"/>
      <c r="WQP3" s="703"/>
      <c r="WQQ3" s="703"/>
      <c r="WQR3" s="703"/>
      <c r="WQS3" s="703"/>
      <c r="WQT3" s="703"/>
      <c r="WQU3" s="703"/>
      <c r="WQV3" s="703"/>
      <c r="WQW3" s="703"/>
      <c r="WQX3" s="703"/>
      <c r="WQY3" s="703"/>
      <c r="WQZ3" s="703"/>
      <c r="WRA3" s="703"/>
      <c r="WRB3" s="703"/>
      <c r="WRC3" s="703"/>
      <c r="WRD3" s="703"/>
      <c r="WRE3" s="703"/>
      <c r="WRF3" s="703"/>
      <c r="WRG3" s="703"/>
      <c r="WRH3" s="703"/>
      <c r="WRI3" s="703"/>
      <c r="WRJ3" s="703"/>
      <c r="WRK3" s="703"/>
      <c r="WRL3" s="703"/>
      <c r="WRM3" s="703"/>
      <c r="WRN3" s="703"/>
      <c r="WRO3" s="703"/>
      <c r="WRP3" s="703"/>
      <c r="WRQ3" s="703"/>
      <c r="WRR3" s="703"/>
      <c r="WRS3" s="703"/>
      <c r="WRT3" s="703"/>
      <c r="WRU3" s="703"/>
      <c r="WRV3" s="703"/>
      <c r="WRW3" s="703"/>
      <c r="WRX3" s="703"/>
      <c r="WRY3" s="703"/>
      <c r="WRZ3" s="703"/>
      <c r="WSA3" s="703"/>
      <c r="WSB3" s="703"/>
      <c r="WSC3" s="703"/>
      <c r="WSD3" s="703"/>
      <c r="WSE3" s="703"/>
      <c r="WSF3" s="703"/>
      <c r="WSG3" s="703"/>
      <c r="WSH3" s="703"/>
      <c r="WSI3" s="703"/>
      <c r="WSJ3" s="703"/>
      <c r="WSK3" s="703"/>
      <c r="WSL3" s="703"/>
      <c r="WSM3" s="703"/>
      <c r="WSN3" s="703"/>
      <c r="WSO3" s="703"/>
      <c r="WSP3" s="703"/>
      <c r="WSQ3" s="703"/>
      <c r="WSR3" s="703"/>
      <c r="WSS3" s="703"/>
      <c r="WST3" s="703"/>
      <c r="WSU3" s="703"/>
      <c r="WSV3" s="703"/>
      <c r="WSW3" s="703"/>
      <c r="WSX3" s="703"/>
      <c r="WSY3" s="703"/>
      <c r="WSZ3" s="703"/>
      <c r="WTA3" s="703"/>
      <c r="WTB3" s="703"/>
      <c r="WTC3" s="703"/>
      <c r="WTD3" s="703"/>
      <c r="WTE3" s="703"/>
      <c r="WTF3" s="703"/>
      <c r="WTG3" s="703"/>
      <c r="WTH3" s="703"/>
      <c r="WTI3" s="703"/>
      <c r="WTJ3" s="703"/>
      <c r="WTK3" s="703"/>
      <c r="WTL3" s="703"/>
      <c r="WTM3" s="703"/>
      <c r="WTN3" s="703"/>
      <c r="WTO3" s="703"/>
      <c r="WTP3" s="703"/>
      <c r="WTQ3" s="703"/>
      <c r="WTR3" s="703"/>
      <c r="WTS3" s="703"/>
      <c r="WTT3" s="703"/>
      <c r="WTU3" s="703"/>
      <c r="WTV3" s="703"/>
      <c r="WTW3" s="703"/>
      <c r="WTX3" s="703"/>
      <c r="WTY3" s="703"/>
      <c r="WTZ3" s="703"/>
      <c r="WUA3" s="703"/>
      <c r="WUB3" s="703"/>
      <c r="WUC3" s="703"/>
      <c r="WUD3" s="703"/>
      <c r="WUE3" s="703"/>
      <c r="WUF3" s="703"/>
      <c r="WUG3" s="703"/>
      <c r="WUH3" s="703"/>
      <c r="WUI3" s="703"/>
      <c r="WUJ3" s="703"/>
      <c r="WUK3" s="703"/>
      <c r="WUL3" s="703"/>
      <c r="WUM3" s="703"/>
      <c r="WUN3" s="703"/>
      <c r="WUO3" s="703"/>
      <c r="WUP3" s="703"/>
      <c r="WUQ3" s="703"/>
      <c r="WUR3" s="703"/>
      <c r="WUS3" s="703"/>
      <c r="WUT3" s="703"/>
      <c r="WUU3" s="703"/>
      <c r="WUV3" s="703"/>
      <c r="WUW3" s="703"/>
      <c r="WUX3" s="703"/>
      <c r="WUY3" s="703"/>
      <c r="WUZ3" s="703"/>
      <c r="WVA3" s="703"/>
      <c r="WVB3" s="703"/>
      <c r="WVC3" s="703"/>
      <c r="WVD3" s="703"/>
      <c r="WVE3" s="703"/>
      <c r="WVF3" s="703"/>
      <c r="WVG3" s="703"/>
      <c r="WVH3" s="703"/>
      <c r="WVI3" s="703"/>
      <c r="WVJ3" s="703"/>
      <c r="WVK3" s="703"/>
      <c r="WVL3" s="703"/>
      <c r="WVM3" s="703"/>
      <c r="WVN3" s="703"/>
      <c r="WVO3" s="703"/>
      <c r="WVP3" s="703"/>
      <c r="WVQ3" s="703"/>
      <c r="WVR3" s="703"/>
      <c r="WVS3" s="703"/>
      <c r="WVT3" s="703"/>
      <c r="WVU3" s="703"/>
      <c r="WVV3" s="703"/>
      <c r="WVW3" s="703"/>
      <c r="WVX3" s="703"/>
      <c r="WVY3" s="703"/>
      <c r="WVZ3" s="703"/>
      <c r="WWA3" s="703"/>
      <c r="WWB3" s="703"/>
      <c r="WWC3" s="703"/>
      <c r="WWD3" s="703"/>
      <c r="WWE3" s="703"/>
      <c r="WWF3" s="703"/>
      <c r="WWG3" s="703"/>
      <c r="WWH3" s="703"/>
      <c r="WWI3" s="703"/>
      <c r="WWJ3" s="703"/>
      <c r="WWK3" s="703"/>
      <c r="WWL3" s="703"/>
      <c r="WWM3" s="703"/>
      <c r="WWN3" s="703"/>
      <c r="WWO3" s="703"/>
      <c r="WWP3" s="703"/>
      <c r="WWQ3" s="703"/>
      <c r="WWR3" s="703"/>
      <c r="WWS3" s="703"/>
      <c r="WWT3" s="703"/>
      <c r="WWU3" s="703"/>
      <c r="WWV3" s="703"/>
      <c r="WWW3" s="703"/>
      <c r="WWX3" s="703"/>
      <c r="WWY3" s="703"/>
      <c r="WWZ3" s="703"/>
      <c r="WXA3" s="703"/>
      <c r="WXB3" s="703"/>
      <c r="WXC3" s="703"/>
      <c r="WXD3" s="703"/>
      <c r="WXE3" s="703"/>
      <c r="WXF3" s="703"/>
      <c r="WXG3" s="703"/>
      <c r="WXH3" s="703"/>
      <c r="WXI3" s="703"/>
      <c r="WXJ3" s="703"/>
      <c r="WXK3" s="703"/>
      <c r="WXL3" s="703"/>
      <c r="WXM3" s="703"/>
      <c r="WXN3" s="703"/>
      <c r="WXO3" s="703"/>
      <c r="WXP3" s="703"/>
      <c r="WXQ3" s="703"/>
      <c r="WXR3" s="703"/>
      <c r="WXS3" s="703"/>
      <c r="WXT3" s="703"/>
      <c r="WXU3" s="703"/>
      <c r="WXV3" s="703"/>
      <c r="WXW3" s="703"/>
      <c r="WXX3" s="703"/>
      <c r="WXY3" s="703"/>
      <c r="WXZ3" s="703"/>
      <c r="WYA3" s="703"/>
      <c r="WYB3" s="703"/>
      <c r="WYC3" s="703"/>
      <c r="WYD3" s="703"/>
      <c r="WYE3" s="703"/>
      <c r="WYF3" s="703"/>
      <c r="WYG3" s="703"/>
      <c r="WYH3" s="703"/>
      <c r="WYI3" s="703"/>
      <c r="WYJ3" s="703"/>
      <c r="WYK3" s="703"/>
      <c r="WYL3" s="703"/>
      <c r="WYM3" s="703"/>
      <c r="WYN3" s="703"/>
      <c r="WYO3" s="703"/>
      <c r="WYP3" s="703"/>
      <c r="WYQ3" s="703"/>
      <c r="WYR3" s="703"/>
      <c r="WYS3" s="703"/>
      <c r="WYT3" s="703"/>
      <c r="WYU3" s="703"/>
      <c r="WYV3" s="703"/>
      <c r="WYW3" s="703"/>
      <c r="WYX3" s="703"/>
      <c r="WYY3" s="703"/>
      <c r="WYZ3" s="703"/>
      <c r="WZA3" s="703"/>
      <c r="WZB3" s="703"/>
      <c r="WZC3" s="703"/>
      <c r="WZD3" s="703"/>
      <c r="WZE3" s="703"/>
      <c r="WZF3" s="703"/>
      <c r="WZG3" s="703"/>
      <c r="WZH3" s="703"/>
      <c r="WZI3" s="703"/>
      <c r="WZJ3" s="703"/>
      <c r="WZK3" s="703"/>
      <c r="WZL3" s="703"/>
      <c r="WZM3" s="703"/>
      <c r="WZN3" s="703"/>
      <c r="WZO3" s="703"/>
      <c r="WZP3" s="703"/>
      <c r="WZQ3" s="703"/>
      <c r="WZR3" s="703"/>
      <c r="WZS3" s="703"/>
      <c r="WZT3" s="703"/>
      <c r="WZU3" s="703"/>
      <c r="WZV3" s="703"/>
      <c r="WZW3" s="703"/>
      <c r="WZX3" s="703"/>
      <c r="WZY3" s="703"/>
      <c r="WZZ3" s="703"/>
      <c r="XAA3" s="703"/>
      <c r="XAB3" s="703"/>
      <c r="XAC3" s="703"/>
      <c r="XAD3" s="703"/>
      <c r="XAE3" s="703"/>
      <c r="XAF3" s="703"/>
      <c r="XAG3" s="703"/>
      <c r="XAH3" s="703"/>
      <c r="XAI3" s="703"/>
      <c r="XAJ3" s="703"/>
      <c r="XAK3" s="703"/>
      <c r="XAL3" s="703"/>
      <c r="XAM3" s="703"/>
      <c r="XAN3" s="703"/>
      <c r="XAO3" s="703"/>
      <c r="XAP3" s="703"/>
      <c r="XAQ3" s="703"/>
      <c r="XAR3" s="703"/>
      <c r="XAS3" s="703"/>
      <c r="XAT3" s="703"/>
      <c r="XAU3" s="703"/>
      <c r="XAV3" s="703"/>
      <c r="XAW3" s="703"/>
      <c r="XAX3" s="703"/>
      <c r="XAY3" s="703"/>
      <c r="XAZ3" s="703"/>
      <c r="XBA3" s="703"/>
      <c r="XBB3" s="703"/>
      <c r="XBC3" s="703"/>
      <c r="XBD3" s="703"/>
      <c r="XBE3" s="703"/>
      <c r="XBF3" s="703"/>
      <c r="XBG3" s="703"/>
      <c r="XBH3" s="703"/>
      <c r="XBI3" s="703"/>
      <c r="XBJ3" s="703"/>
      <c r="XBK3" s="703"/>
      <c r="XBL3" s="703"/>
      <c r="XBM3" s="703"/>
      <c r="XBN3" s="703"/>
      <c r="XBO3" s="703"/>
      <c r="XBP3" s="703"/>
      <c r="XBQ3" s="703"/>
      <c r="XBR3" s="703"/>
      <c r="XBS3" s="703"/>
      <c r="XBT3" s="703"/>
      <c r="XBU3" s="703"/>
      <c r="XBV3" s="703"/>
      <c r="XBW3" s="703"/>
      <c r="XBX3" s="703"/>
      <c r="XBY3" s="703"/>
      <c r="XBZ3" s="703"/>
      <c r="XCA3" s="703"/>
      <c r="XCB3" s="703"/>
      <c r="XCC3" s="703"/>
      <c r="XCD3" s="703"/>
      <c r="XCE3" s="703"/>
      <c r="XCF3" s="703"/>
      <c r="XCG3" s="703"/>
      <c r="XCH3" s="703"/>
      <c r="XCI3" s="703"/>
      <c r="XCJ3" s="703"/>
      <c r="XCK3" s="703"/>
      <c r="XCL3" s="703"/>
      <c r="XCM3" s="703"/>
      <c r="XCN3" s="703"/>
      <c r="XCO3" s="703"/>
      <c r="XCP3" s="703"/>
      <c r="XCQ3" s="703"/>
      <c r="XCR3" s="703"/>
      <c r="XCS3" s="703"/>
      <c r="XCT3" s="703"/>
      <c r="XCU3" s="703"/>
      <c r="XCV3" s="703"/>
      <c r="XCW3" s="703"/>
      <c r="XCX3" s="703"/>
      <c r="XCY3" s="703"/>
      <c r="XCZ3" s="703"/>
      <c r="XDA3" s="703"/>
      <c r="XDB3" s="703"/>
      <c r="XDC3" s="703"/>
      <c r="XDD3" s="703"/>
      <c r="XDE3" s="703"/>
      <c r="XDF3" s="703"/>
      <c r="XDG3" s="703"/>
      <c r="XDH3" s="703"/>
      <c r="XDI3" s="703"/>
      <c r="XDJ3" s="703"/>
      <c r="XDK3" s="703"/>
      <c r="XDL3" s="703"/>
      <c r="XDM3" s="703"/>
      <c r="XDN3" s="703"/>
      <c r="XDO3" s="703"/>
      <c r="XDP3" s="703"/>
      <c r="XDQ3" s="703"/>
      <c r="XDR3" s="703"/>
      <c r="XDS3" s="703"/>
      <c r="XDT3" s="703"/>
      <c r="XDU3" s="703"/>
      <c r="XDV3" s="703"/>
      <c r="XDW3" s="703"/>
      <c r="XDX3" s="703"/>
      <c r="XDY3" s="703"/>
      <c r="XDZ3" s="703"/>
      <c r="XEA3" s="703"/>
      <c r="XEB3" s="703"/>
      <c r="XEC3" s="703"/>
      <c r="XED3" s="703"/>
      <c r="XEE3" s="703"/>
      <c r="XEF3" s="703"/>
      <c r="XEG3" s="703"/>
      <c r="XEH3" s="703"/>
      <c r="XEI3" s="703"/>
      <c r="XEJ3" s="703"/>
      <c r="XEK3" s="703"/>
      <c r="XEL3" s="703"/>
      <c r="XEM3" s="703"/>
      <c r="XEN3" s="703"/>
      <c r="XEO3" s="703"/>
      <c r="XEP3" s="703"/>
      <c r="XEQ3" s="703"/>
      <c r="XER3" s="703"/>
      <c r="XES3" s="703"/>
      <c r="XET3" s="703"/>
      <c r="XEU3" s="703"/>
      <c r="XEV3" s="703"/>
      <c r="XEW3" s="703"/>
      <c r="XEX3" s="703"/>
      <c r="XEY3" s="703"/>
      <c r="XEZ3" s="703"/>
      <c r="XFA3" s="703"/>
      <c r="XFB3" s="703"/>
      <c r="XFC3" s="703"/>
      <c r="XFD3" s="703"/>
    </row>
    <row r="4" spans="1:16384">
      <c r="A4" s="770"/>
      <c r="B4" s="774"/>
      <c r="C4" s="770"/>
      <c r="D4" s="770"/>
      <c r="E4" s="770"/>
      <c r="F4" s="770"/>
      <c r="G4" s="770"/>
      <c r="H4" s="770"/>
      <c r="I4" s="770"/>
      <c r="J4" s="770"/>
      <c r="K4" s="770"/>
      <c r="L4" s="775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  <c r="AF4" s="770"/>
      <c r="AG4" s="770"/>
      <c r="AH4" s="770"/>
      <c r="AI4" s="770"/>
      <c r="AJ4" s="770"/>
      <c r="AK4" s="770"/>
      <c r="AL4" s="770"/>
      <c r="AM4" s="770"/>
      <c r="AN4" s="770"/>
      <c r="AO4" s="770"/>
      <c r="AP4" s="770"/>
      <c r="AQ4" s="770"/>
      <c r="AR4" s="770"/>
      <c r="AS4" s="770"/>
      <c r="AT4" s="770"/>
      <c r="AU4" s="770"/>
      <c r="AV4" s="770"/>
      <c r="AW4" s="770"/>
      <c r="AX4" s="770"/>
      <c r="AY4" s="770"/>
      <c r="AZ4" s="770"/>
      <c r="BA4" s="770"/>
      <c r="BB4" s="770"/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</row>
    <row r="5" spans="1:16384">
      <c r="A5" s="770"/>
      <c r="B5" s="774"/>
      <c r="C5" s="770"/>
      <c r="D5" s="770"/>
      <c r="E5" s="770"/>
      <c r="F5" s="770"/>
      <c r="G5" s="770"/>
      <c r="H5" s="770"/>
      <c r="I5" s="770"/>
      <c r="J5" s="770"/>
      <c r="K5" s="770"/>
      <c r="L5" s="775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770"/>
      <c r="AX5" s="770"/>
      <c r="AY5" s="770"/>
      <c r="AZ5" s="770"/>
      <c r="BA5" s="770"/>
      <c r="BB5" s="770"/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</row>
    <row r="6" spans="1:16384" ht="16">
      <c r="A6" s="770"/>
      <c r="B6" s="781" t="s">
        <v>201</v>
      </c>
      <c r="C6" s="782" t="s">
        <v>128</v>
      </c>
      <c r="D6" s="782" t="s">
        <v>24</v>
      </c>
      <c r="E6" s="782" t="s">
        <v>127</v>
      </c>
      <c r="F6" s="783" t="s">
        <v>0</v>
      </c>
      <c r="G6" s="783" t="s">
        <v>1688</v>
      </c>
      <c r="H6" s="783" t="s">
        <v>1689</v>
      </c>
      <c r="I6" s="778"/>
      <c r="J6" s="778"/>
      <c r="K6" s="778"/>
      <c r="L6" s="784" t="s">
        <v>1734</v>
      </c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770"/>
      <c r="AX6" s="770"/>
      <c r="AY6" s="770"/>
      <c r="AZ6" s="770"/>
      <c r="BA6" s="770"/>
      <c r="BB6" s="770"/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</row>
    <row r="7" spans="1:16384" ht="32">
      <c r="A7" s="770"/>
      <c r="B7" s="785" t="s">
        <v>1669</v>
      </c>
      <c r="C7" s="786">
        <f>'PN REAL'!F16-C8</f>
        <v>2840000</v>
      </c>
      <c r="D7" s="786">
        <f>C7*0.16</f>
        <v>454400</v>
      </c>
      <c r="E7" s="787">
        <f>C7+D7</f>
        <v>3294400</v>
      </c>
      <c r="F7" s="319">
        <f>-218660-27840-173808</f>
        <v>-420308</v>
      </c>
      <c r="G7" s="323"/>
      <c r="H7" s="322">
        <f>F7</f>
        <v>-420308</v>
      </c>
      <c r="I7" s="331"/>
      <c r="J7" s="331" t="s">
        <v>1649</v>
      </c>
      <c r="K7" s="331"/>
      <c r="L7" s="788">
        <v>3294400</v>
      </c>
      <c r="M7" s="775"/>
      <c r="N7" s="775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  <c r="AF7" s="770"/>
      <c r="AG7" s="770"/>
      <c r="AH7" s="770"/>
      <c r="AI7" s="770"/>
      <c r="AJ7" s="770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770"/>
      <c r="AX7" s="770"/>
      <c r="AY7" s="770"/>
      <c r="AZ7" s="770"/>
      <c r="BA7" s="770"/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</row>
    <row r="8" spans="1:16384" ht="16">
      <c r="A8" s="770"/>
      <c r="B8" s="785" t="s">
        <v>1668</v>
      </c>
      <c r="C8" s="786">
        <f>'PN REAL'!F24</f>
        <v>7000000</v>
      </c>
      <c r="D8" s="786">
        <f t="shared" ref="D8:D14" si="0">C8*0.16</f>
        <v>1120000</v>
      </c>
      <c r="E8" s="789">
        <f t="shared" ref="E8:E17" si="1">C8+D8</f>
        <v>8120000</v>
      </c>
      <c r="F8" s="319">
        <v>0</v>
      </c>
      <c r="G8" s="790"/>
      <c r="H8" s="322"/>
      <c r="I8" s="331"/>
      <c r="J8" s="331" t="s">
        <v>1594</v>
      </c>
      <c r="K8" s="331"/>
      <c r="L8" s="791">
        <v>8119999.9999999991</v>
      </c>
      <c r="M8" s="775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  <c r="AF8" s="770"/>
      <c r="AG8" s="770"/>
      <c r="AH8" s="770"/>
      <c r="AI8" s="770"/>
      <c r="AJ8" s="770"/>
      <c r="AK8" s="770"/>
      <c r="AL8" s="770"/>
      <c r="AM8" s="770"/>
      <c r="AN8" s="770"/>
      <c r="AO8" s="770"/>
      <c r="AP8" s="770"/>
      <c r="AQ8" s="770"/>
      <c r="AR8" s="770"/>
      <c r="AS8" s="770"/>
      <c r="AT8" s="770"/>
      <c r="AU8" s="770"/>
      <c r="AV8" s="770"/>
      <c r="AW8" s="770"/>
      <c r="AX8" s="770"/>
      <c r="AY8" s="770"/>
      <c r="AZ8" s="770"/>
      <c r="BA8" s="770"/>
      <c r="BB8" s="770"/>
      <c r="BC8" s="770"/>
      <c r="BD8" s="770"/>
      <c r="BE8" s="770"/>
      <c r="BF8" s="770"/>
      <c r="BG8" s="770"/>
      <c r="BH8" s="770"/>
      <c r="BI8" s="770"/>
      <c r="BJ8" s="770"/>
      <c r="BK8" s="770"/>
      <c r="BL8" s="770"/>
      <c r="BM8" s="770"/>
      <c r="BN8" s="770"/>
      <c r="BO8" s="770"/>
      <c r="BP8" s="770"/>
      <c r="BQ8" s="770"/>
      <c r="BR8" s="770"/>
      <c r="BS8" s="770"/>
      <c r="BT8" s="770"/>
      <c r="BU8" s="770"/>
      <c r="BV8" s="770"/>
      <c r="BW8" s="770"/>
      <c r="BX8" s="770"/>
    </row>
    <row r="9" spans="1:16384" ht="16">
      <c r="A9" s="770"/>
      <c r="B9" s="785" t="s">
        <v>123</v>
      </c>
      <c r="C9" s="786">
        <f>'PN REAL'!F29</f>
        <v>241696664.06048703</v>
      </c>
      <c r="D9" s="786">
        <f>'PN REAL'!D29</f>
        <v>10630631.589620797</v>
      </c>
      <c r="E9" s="789">
        <f t="shared" si="1"/>
        <v>252327295.65010783</v>
      </c>
      <c r="F9" s="319">
        <v>-2500000</v>
      </c>
      <c r="G9" s="792">
        <f>F9</f>
        <v>-2500000</v>
      </c>
      <c r="H9" s="322"/>
      <c r="I9" s="331"/>
      <c r="J9" s="331" t="s">
        <v>123</v>
      </c>
      <c r="K9" s="331"/>
      <c r="L9" s="791">
        <v>252327295.65010783</v>
      </c>
      <c r="M9" s="775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770"/>
      <c r="AV9" s="770"/>
      <c r="AW9" s="770"/>
      <c r="AX9" s="770"/>
      <c r="AY9" s="770"/>
      <c r="AZ9" s="770"/>
      <c r="BA9" s="770"/>
      <c r="BB9" s="770"/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</row>
    <row r="10" spans="1:16384" ht="16">
      <c r="A10" s="770"/>
      <c r="B10" s="785" t="s">
        <v>1652</v>
      </c>
      <c r="C10" s="786">
        <f>'PN REAL'!F41</f>
        <v>10499197.890000001</v>
      </c>
      <c r="D10" s="786">
        <f t="shared" si="0"/>
        <v>1679871.6624</v>
      </c>
      <c r="E10" s="793">
        <f t="shared" si="1"/>
        <v>12179069.5524</v>
      </c>
      <c r="F10" s="322">
        <v>-55518</v>
      </c>
      <c r="G10" s="792">
        <f>F10</f>
        <v>-55518</v>
      </c>
      <c r="H10" s="322"/>
      <c r="I10" s="322"/>
      <c r="J10" s="331" t="s">
        <v>204</v>
      </c>
      <c r="K10" s="331"/>
      <c r="L10" s="794">
        <v>50274108.333809897</v>
      </c>
      <c r="M10" s="775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  <c r="AF10" s="770"/>
      <c r="AG10" s="770"/>
      <c r="AH10" s="770"/>
      <c r="AI10" s="770"/>
      <c r="AJ10" s="770"/>
      <c r="AK10" s="770"/>
      <c r="AL10" s="770"/>
      <c r="AM10" s="770"/>
      <c r="AN10" s="770"/>
      <c r="AO10" s="770"/>
      <c r="AP10" s="770"/>
      <c r="AQ10" s="770"/>
      <c r="AR10" s="770"/>
      <c r="AS10" s="770"/>
      <c r="AT10" s="770"/>
      <c r="AU10" s="770"/>
      <c r="AV10" s="770"/>
      <c r="AW10" s="770"/>
      <c r="AX10" s="770"/>
      <c r="AY10" s="770"/>
      <c r="AZ10" s="770"/>
      <c r="BA10" s="770"/>
      <c r="BB10" s="770"/>
      <c r="BC10" s="770"/>
      <c r="BD10" s="770"/>
      <c r="BE10" s="770"/>
      <c r="BF10" s="770"/>
      <c r="BG10" s="770"/>
      <c r="BH10" s="770"/>
      <c r="BI10" s="770"/>
      <c r="BJ10" s="770"/>
      <c r="BK10" s="770"/>
      <c r="BL10" s="770"/>
      <c r="BM10" s="770"/>
      <c r="BN10" s="770"/>
      <c r="BO10" s="770"/>
      <c r="BP10" s="770"/>
      <c r="BQ10" s="770"/>
      <c r="BR10" s="770"/>
      <c r="BS10" s="770"/>
      <c r="BT10" s="770"/>
      <c r="BU10" s="770"/>
      <c r="BV10" s="770"/>
      <c r="BW10" s="770"/>
      <c r="BX10" s="770"/>
    </row>
    <row r="11" spans="1:16384" ht="16">
      <c r="A11" s="770"/>
      <c r="B11" s="785" t="s">
        <v>90</v>
      </c>
      <c r="C11" s="786">
        <f>'PN REAL'!F37</f>
        <v>7088788.9199999999</v>
      </c>
      <c r="D11" s="786">
        <f t="shared" si="0"/>
        <v>1134206.2272000001</v>
      </c>
      <c r="E11" s="793">
        <f t="shared" si="1"/>
        <v>8222995.1471999995</v>
      </c>
      <c r="F11" s="319">
        <v>0</v>
      </c>
      <c r="G11" s="790"/>
      <c r="H11" s="322"/>
      <c r="I11" s="331"/>
      <c r="J11" s="331"/>
      <c r="K11" s="331"/>
      <c r="L11" s="795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  <c r="AF11" s="770"/>
      <c r="AG11" s="770"/>
      <c r="AH11" s="770"/>
      <c r="AI11" s="770"/>
      <c r="AJ11" s="770"/>
      <c r="AK11" s="770"/>
      <c r="AL11" s="770"/>
      <c r="AM11" s="770"/>
      <c r="AN11" s="770"/>
      <c r="AO11" s="770"/>
      <c r="AP11" s="770"/>
      <c r="AQ11" s="770"/>
      <c r="AR11" s="770"/>
      <c r="AS11" s="770"/>
      <c r="AT11" s="770"/>
      <c r="AU11" s="770"/>
      <c r="AV11" s="770"/>
      <c r="AW11" s="770"/>
      <c r="AX11" s="770"/>
      <c r="AY11" s="770"/>
      <c r="AZ11" s="770"/>
      <c r="BA11" s="770"/>
      <c r="BB11" s="770"/>
      <c r="BC11" s="770"/>
      <c r="BD11" s="770"/>
      <c r="BE11" s="770"/>
      <c r="BF11" s="770"/>
      <c r="BG11" s="770"/>
      <c r="BH11" s="770"/>
      <c r="BI11" s="770"/>
      <c r="BJ11" s="770"/>
      <c r="BK11" s="770"/>
      <c r="BL11" s="770"/>
      <c r="BM11" s="770"/>
      <c r="BN11" s="770"/>
      <c r="BO11" s="770"/>
      <c r="BP11" s="770"/>
      <c r="BQ11" s="770"/>
      <c r="BR11" s="770"/>
      <c r="BS11" s="770"/>
      <c r="BT11" s="770"/>
      <c r="BU11" s="770"/>
      <c r="BV11" s="770"/>
      <c r="BW11" s="770"/>
      <c r="BX11" s="770"/>
    </row>
    <row r="12" spans="1:16384" ht="16">
      <c r="A12" s="770"/>
      <c r="B12" s="785" t="s">
        <v>1651</v>
      </c>
      <c r="C12" s="786">
        <f>'PN REAL'!F40</f>
        <v>11249961.91</v>
      </c>
      <c r="D12" s="786">
        <f t="shared" si="0"/>
        <v>1799993.9056000002</v>
      </c>
      <c r="E12" s="793">
        <f t="shared" si="1"/>
        <v>13049955.8156</v>
      </c>
      <c r="F12" s="319">
        <v>-497757</v>
      </c>
      <c r="G12" s="322">
        <f>F12</f>
        <v>-497757</v>
      </c>
      <c r="H12" s="322"/>
      <c r="I12" s="331"/>
      <c r="J12" s="331"/>
      <c r="K12" s="331"/>
      <c r="L12" s="795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  <c r="AF12" s="770"/>
      <c r="AG12" s="770"/>
      <c r="AH12" s="770"/>
      <c r="AI12" s="770"/>
      <c r="AJ12" s="770"/>
      <c r="AK12" s="770"/>
      <c r="AL12" s="770"/>
      <c r="AM12" s="770"/>
      <c r="AN12" s="770"/>
      <c r="AO12" s="770"/>
      <c r="AP12" s="770"/>
      <c r="AQ12" s="770"/>
      <c r="AR12" s="770"/>
      <c r="AS12" s="770"/>
      <c r="AT12" s="770"/>
      <c r="AU12" s="770"/>
      <c r="AV12" s="770"/>
      <c r="AW12" s="770"/>
      <c r="AX12" s="770"/>
      <c r="AY12" s="770"/>
      <c r="AZ12" s="770"/>
      <c r="BA12" s="770"/>
      <c r="BB12" s="770"/>
      <c r="BC12" s="770"/>
      <c r="BD12" s="770"/>
      <c r="BE12" s="770"/>
      <c r="BF12" s="770"/>
      <c r="BG12" s="770"/>
      <c r="BH12" s="770"/>
      <c r="BI12" s="770"/>
      <c r="BJ12" s="770"/>
      <c r="BK12" s="770"/>
      <c r="BL12" s="770"/>
      <c r="BM12" s="770"/>
      <c r="BN12" s="770"/>
      <c r="BO12" s="770"/>
      <c r="BP12" s="770"/>
      <c r="BQ12" s="770"/>
      <c r="BR12" s="770"/>
      <c r="BS12" s="770"/>
      <c r="BT12" s="770"/>
      <c r="BU12" s="770"/>
      <c r="BV12" s="770"/>
      <c r="BW12" s="770"/>
      <c r="BX12" s="770"/>
    </row>
    <row r="13" spans="1:16384" ht="16">
      <c r="A13" s="770"/>
      <c r="B13" s="785" t="s">
        <v>88</v>
      </c>
      <c r="C13" s="786">
        <f>'PN REAL'!F35</f>
        <v>2700000</v>
      </c>
      <c r="D13" s="786">
        <f t="shared" si="0"/>
        <v>432000</v>
      </c>
      <c r="E13" s="796">
        <f t="shared" si="1"/>
        <v>3132000</v>
      </c>
      <c r="F13" s="319">
        <f>-212416.05</f>
        <v>-212416.05</v>
      </c>
      <c r="G13" s="331"/>
      <c r="H13" s="322">
        <f>F13</f>
        <v>-212416.05</v>
      </c>
      <c r="I13" s="331"/>
      <c r="J13" s="331" t="s">
        <v>205</v>
      </c>
      <c r="K13" s="331"/>
      <c r="L13" s="797">
        <v>17954419.680377066</v>
      </c>
      <c r="M13" s="775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  <c r="AF13" s="770"/>
      <c r="AG13" s="770"/>
      <c r="AH13" s="770"/>
      <c r="AI13" s="770"/>
      <c r="AJ13" s="770"/>
      <c r="AK13" s="770"/>
      <c r="AL13" s="770"/>
      <c r="AM13" s="770"/>
      <c r="AN13" s="770"/>
      <c r="AO13" s="770"/>
      <c r="AP13" s="770"/>
      <c r="AQ13" s="770"/>
      <c r="AR13" s="770"/>
      <c r="AS13" s="770"/>
      <c r="AT13" s="770"/>
      <c r="AU13" s="770"/>
      <c r="AV13" s="770"/>
      <c r="AW13" s="770"/>
      <c r="AX13" s="770"/>
      <c r="AY13" s="770"/>
      <c r="AZ13" s="770"/>
      <c r="BA13" s="770"/>
      <c r="BB13" s="770"/>
      <c r="BC13" s="770"/>
      <c r="BD13" s="770"/>
      <c r="BE13" s="770"/>
      <c r="BF13" s="770"/>
      <c r="BG13" s="770"/>
      <c r="BH13" s="770"/>
      <c r="BI13" s="770"/>
      <c r="BJ13" s="770"/>
      <c r="BK13" s="770"/>
      <c r="BL13" s="770"/>
      <c r="BM13" s="770"/>
      <c r="BN13" s="770"/>
      <c r="BO13" s="770"/>
      <c r="BP13" s="770"/>
      <c r="BQ13" s="770"/>
      <c r="BR13" s="770"/>
      <c r="BS13" s="770"/>
      <c r="BT13" s="770"/>
      <c r="BU13" s="770"/>
      <c r="BV13" s="770"/>
      <c r="BW13" s="770"/>
      <c r="BX13" s="770"/>
    </row>
    <row r="14" spans="1:16384" ht="16">
      <c r="A14" s="770"/>
      <c r="B14" s="785" t="s">
        <v>89</v>
      </c>
      <c r="C14" s="786">
        <f>'PN REAL'!F36</f>
        <v>800000</v>
      </c>
      <c r="D14" s="786">
        <f t="shared" si="0"/>
        <v>128000</v>
      </c>
      <c r="E14" s="789">
        <f t="shared" ref="E14" si="2">C14+D14</f>
        <v>928000</v>
      </c>
      <c r="F14" s="319">
        <f>-101500</f>
        <v>-101500</v>
      </c>
      <c r="G14" s="331"/>
      <c r="H14" s="322">
        <f>F14</f>
        <v>-101500</v>
      </c>
      <c r="I14" s="331"/>
      <c r="J14" s="331" t="s">
        <v>203</v>
      </c>
      <c r="K14" s="331"/>
      <c r="L14" s="791">
        <v>927999.99999999988</v>
      </c>
      <c r="M14" s="775"/>
      <c r="N14" s="775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</row>
    <row r="15" spans="1:16384" ht="16">
      <c r="A15" s="770"/>
      <c r="B15" s="785" t="s">
        <v>1655</v>
      </c>
      <c r="C15" s="786">
        <f>'PN REAL'!F39</f>
        <v>31317983.964941535</v>
      </c>
      <c r="D15" s="786">
        <v>0</v>
      </c>
      <c r="E15" s="789">
        <f t="shared" ref="E15" si="3">C15+D15</f>
        <v>31317983.964941535</v>
      </c>
      <c r="F15" s="319">
        <v>0</v>
      </c>
      <c r="G15" s="331"/>
      <c r="H15" s="331"/>
      <c r="I15" s="331"/>
      <c r="J15" s="331" t="s">
        <v>206</v>
      </c>
      <c r="K15" s="331"/>
      <c r="L15" s="791">
        <f>E15</f>
        <v>31317983.964941535</v>
      </c>
      <c r="M15" s="775"/>
      <c r="N15" s="775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</row>
    <row r="16" spans="1:16384" ht="16">
      <c r="A16" s="770"/>
      <c r="B16" s="785" t="s">
        <v>1653</v>
      </c>
      <c r="C16" s="786">
        <f>'PN REAL'!F47</f>
        <v>10163331.180377068</v>
      </c>
      <c r="D16" s="786">
        <v>0</v>
      </c>
      <c r="E16" s="796">
        <f t="shared" si="1"/>
        <v>10163331.180377068</v>
      </c>
      <c r="F16" s="798">
        <f>-2037023.13</f>
        <v>-2037023.13</v>
      </c>
      <c r="G16" s="331"/>
      <c r="H16" s="322">
        <f>F16</f>
        <v>-2037023.13</v>
      </c>
      <c r="I16" s="331"/>
      <c r="J16" s="331"/>
      <c r="K16" s="331"/>
      <c r="L16" s="795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  <c r="AF16" s="770"/>
      <c r="AG16" s="770"/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</row>
    <row r="17" spans="1:76" ht="16">
      <c r="A17" s="770"/>
      <c r="B17" s="785" t="s">
        <v>1654</v>
      </c>
      <c r="C17" s="786">
        <f>('PN REAL'!P18)*0.03*0.5</f>
        <v>763308.00000000012</v>
      </c>
      <c r="D17" s="786">
        <v>0</v>
      </c>
      <c r="E17" s="796">
        <f t="shared" si="1"/>
        <v>763308.00000000012</v>
      </c>
      <c r="F17" s="319">
        <v>0</v>
      </c>
      <c r="G17" s="331"/>
      <c r="H17" s="331"/>
      <c r="I17" s="331"/>
      <c r="J17" s="331"/>
      <c r="K17" s="331"/>
      <c r="L17" s="795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</row>
    <row r="18" spans="1:76">
      <c r="A18" s="770"/>
      <c r="B18" s="799"/>
      <c r="C18" s="800">
        <f>SUM(C7:C17)</f>
        <v>326119235.92580569</v>
      </c>
      <c r="D18" s="801"/>
      <c r="E18" s="800">
        <f>SUM(E7:E17)</f>
        <v>343498339.31062645</v>
      </c>
      <c r="F18" s="802">
        <f>SUM(F7:F17)</f>
        <v>-5824522.1799999997</v>
      </c>
      <c r="G18" s="331"/>
      <c r="H18" s="331"/>
      <c r="I18" s="331"/>
      <c r="J18" s="331"/>
      <c r="K18" s="331"/>
      <c r="L18" s="803">
        <f>SUM(L7:L17)</f>
        <v>364216207.62923634</v>
      </c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</row>
    <row r="19" spans="1:76" ht="16">
      <c r="A19" s="770"/>
      <c r="B19" s="799"/>
      <c r="C19" s="331"/>
      <c r="D19" s="331"/>
      <c r="E19" s="331"/>
      <c r="F19" s="331"/>
      <c r="G19" s="804" t="s">
        <v>1736</v>
      </c>
      <c r="H19" s="331"/>
      <c r="I19" s="331"/>
      <c r="J19" s="331"/>
      <c r="K19" s="331"/>
      <c r="L19" s="795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</row>
    <row r="20" spans="1:76">
      <c r="A20" s="770"/>
      <c r="B20" s="805"/>
      <c r="C20" s="182"/>
      <c r="D20" s="182"/>
      <c r="E20" s="182"/>
      <c r="F20" s="182"/>
      <c r="G20" s="806">
        <f>E18+F18</f>
        <v>337673817.13062644</v>
      </c>
      <c r="H20" s="182"/>
      <c r="I20" s="182"/>
      <c r="J20" s="182"/>
      <c r="K20" s="182"/>
      <c r="L20" s="807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  <c r="AF20" s="770"/>
      <c r="AG20" s="770"/>
      <c r="AH20" s="770"/>
      <c r="AI20" s="770"/>
      <c r="AJ20" s="770"/>
      <c r="AK20" s="770"/>
      <c r="AL20" s="770"/>
      <c r="AM20" s="770"/>
      <c r="AN20" s="770"/>
      <c r="AO20" s="770"/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</row>
    <row r="21" spans="1:76" s="770" customFormat="1">
      <c r="B21" s="809"/>
      <c r="C21" s="777"/>
      <c r="D21" s="777"/>
      <c r="E21" s="777"/>
      <c r="F21" s="777"/>
      <c r="G21" s="810"/>
      <c r="H21" s="777"/>
      <c r="I21" s="777"/>
      <c r="J21" s="777"/>
      <c r="K21" s="777"/>
      <c r="L21" s="811"/>
    </row>
    <row r="22" spans="1:76" ht="32">
      <c r="A22" s="770"/>
      <c r="B22" s="812" t="s">
        <v>183</v>
      </c>
      <c r="C22" s="813" t="s">
        <v>1659</v>
      </c>
      <c r="D22" s="814" t="s">
        <v>1661</v>
      </c>
      <c r="E22" s="814" t="s">
        <v>1662</v>
      </c>
      <c r="F22" s="815" t="s">
        <v>1670</v>
      </c>
      <c r="G22" s="770"/>
      <c r="H22" s="770"/>
      <c r="I22" s="770"/>
      <c r="J22" s="770"/>
      <c r="K22" s="770"/>
      <c r="L22" s="775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  <c r="AF22" s="770"/>
      <c r="AG22" s="770"/>
      <c r="AH22" s="770"/>
      <c r="AI22" s="770"/>
      <c r="AJ22" s="770"/>
      <c r="AK22" s="770"/>
      <c r="AL22" s="770"/>
      <c r="AM22" s="770"/>
      <c r="AN22" s="770"/>
      <c r="AO22" s="770"/>
      <c r="AP22" s="770"/>
      <c r="AQ22" s="770"/>
      <c r="AR22" s="770"/>
      <c r="AS22" s="770"/>
      <c r="AT22" s="770"/>
      <c r="AU22" s="770"/>
      <c r="AV22" s="770"/>
      <c r="AW22" s="770"/>
      <c r="AX22" s="770"/>
      <c r="AY22" s="770"/>
      <c r="AZ22" s="770"/>
      <c r="BA22" s="770"/>
      <c r="BB22" s="770"/>
      <c r="BC22" s="770"/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</row>
    <row r="23" spans="1:76" ht="16">
      <c r="A23" s="770"/>
      <c r="B23" s="785" t="s">
        <v>1656</v>
      </c>
      <c r="C23" s="319">
        <f>analisis!B38</f>
        <v>4715956.5600000005</v>
      </c>
      <c r="D23" s="320">
        <v>0</v>
      </c>
      <c r="E23" s="320">
        <v>0</v>
      </c>
      <c r="F23" s="795">
        <v>0</v>
      </c>
      <c r="G23" s="770"/>
      <c r="H23" s="776"/>
      <c r="I23" s="770"/>
      <c r="J23" s="770"/>
      <c r="K23" s="770"/>
      <c r="L23" s="775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  <c r="AF23" s="770"/>
      <c r="AG23" s="770"/>
      <c r="AH23" s="770"/>
      <c r="AI23" s="770"/>
      <c r="AJ23" s="770"/>
      <c r="AK23" s="770"/>
      <c r="AL23" s="770"/>
      <c r="AM23" s="770"/>
      <c r="AN23" s="770"/>
      <c r="AO23" s="770"/>
      <c r="AP23" s="770"/>
      <c r="AQ23" s="770"/>
      <c r="AR23" s="770"/>
      <c r="AS23" s="770"/>
      <c r="AT23" s="770"/>
      <c r="AU23" s="770"/>
      <c r="AV23" s="770"/>
      <c r="AW23" s="770"/>
      <c r="AX23" s="770"/>
      <c r="AY23" s="770"/>
      <c r="AZ23" s="770"/>
      <c r="BA23" s="770"/>
      <c r="BB23" s="770"/>
      <c r="BC23" s="770"/>
      <c r="BD23" s="770"/>
      <c r="BE23" s="770"/>
      <c r="BF23" s="770"/>
      <c r="BG23" s="770"/>
      <c r="BH23" s="770"/>
      <c r="BI23" s="770"/>
      <c r="BJ23" s="770"/>
      <c r="BK23" s="770"/>
      <c r="BL23" s="770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</row>
    <row r="24" spans="1:76" ht="16">
      <c r="A24" s="770"/>
      <c r="B24" s="785" t="s">
        <v>1657</v>
      </c>
      <c r="C24" s="320">
        <f>'PN REAL'!P24*0.55</f>
        <v>245126112.47735393</v>
      </c>
      <c r="D24" s="320">
        <v>0</v>
      </c>
      <c r="E24" s="320">
        <v>0</v>
      </c>
      <c r="F24" s="795">
        <v>0</v>
      </c>
      <c r="G24" s="770"/>
      <c r="H24" s="776"/>
      <c r="I24" s="770"/>
      <c r="J24" s="770"/>
      <c r="K24" s="770"/>
      <c r="L24" s="775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  <c r="AF24" s="770"/>
      <c r="AG24" s="770"/>
      <c r="AH24" s="770"/>
      <c r="AI24" s="770"/>
      <c r="AJ24" s="770"/>
      <c r="AK24" s="770"/>
      <c r="AL24" s="770"/>
      <c r="AM24" s="770"/>
      <c r="AN24" s="770"/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  <c r="BB24" s="770"/>
      <c r="BC24" s="770"/>
      <c r="BD24" s="770"/>
      <c r="BE24" s="770"/>
      <c r="BF24" s="770"/>
      <c r="BG24" s="770"/>
      <c r="BH24" s="770"/>
      <c r="BI24" s="770"/>
      <c r="BJ24" s="770"/>
      <c r="BK24" s="770"/>
      <c r="BL24" s="770"/>
      <c r="BM24" s="770"/>
      <c r="BN24" s="770"/>
      <c r="BO24" s="770"/>
      <c r="BP24" s="770"/>
      <c r="BQ24" s="770"/>
      <c r="BR24" s="770"/>
      <c r="BS24" s="770"/>
      <c r="BT24" s="770"/>
      <c r="BU24" s="770"/>
      <c r="BV24" s="770"/>
      <c r="BW24" s="770"/>
      <c r="BX24" s="770"/>
    </row>
    <row r="25" spans="1:76" ht="32">
      <c r="A25" s="770"/>
      <c r="B25" s="785" t="s">
        <v>1663</v>
      </c>
      <c r="C25" s="319">
        <v>0</v>
      </c>
      <c r="D25" s="320">
        <f>SUM('flujo GENERAL'!F11:AC11)-analisis!H18</f>
        <v>6414456.3619999988</v>
      </c>
      <c r="E25" s="320">
        <f>SUM('flujo GENERAL'!AD11:AF11)</f>
        <v>57622401.96800001</v>
      </c>
      <c r="F25" s="795">
        <v>0</v>
      </c>
      <c r="G25" s="776"/>
      <c r="H25" s="776"/>
      <c r="I25" s="770"/>
      <c r="J25" s="770"/>
      <c r="K25" s="770"/>
      <c r="L25" s="775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  <c r="AO25" s="770"/>
      <c r="AP25" s="770"/>
      <c r="AQ25" s="770"/>
      <c r="AR25" s="770"/>
      <c r="AS25" s="770"/>
      <c r="AT25" s="770"/>
      <c r="AU25" s="770"/>
      <c r="AV25" s="770"/>
      <c r="AW25" s="770"/>
      <c r="AX25" s="770"/>
      <c r="AY25" s="770"/>
      <c r="AZ25" s="770"/>
      <c r="BA25" s="770"/>
      <c r="BB25" s="770"/>
      <c r="BC25" s="770"/>
      <c r="BD25" s="770"/>
      <c r="BE25" s="770"/>
      <c r="BF25" s="770"/>
      <c r="BG25" s="770"/>
      <c r="BH25" s="770"/>
      <c r="BI25" s="770"/>
      <c r="BJ25" s="770"/>
      <c r="BK25" s="770"/>
      <c r="BL25" s="770"/>
      <c r="BM25" s="770"/>
      <c r="BN25" s="770"/>
      <c r="BO25" s="770"/>
      <c r="BP25" s="770"/>
      <c r="BQ25" s="770"/>
      <c r="BR25" s="770"/>
      <c r="BS25" s="770"/>
      <c r="BT25" s="770"/>
      <c r="BU25" s="770"/>
      <c r="BV25" s="770"/>
      <c r="BW25" s="770"/>
      <c r="BX25" s="770"/>
    </row>
    <row r="26" spans="1:76" ht="16">
      <c r="A26" s="770"/>
      <c r="B26" s="785" t="s">
        <v>1664</v>
      </c>
      <c r="C26" s="319">
        <v>0</v>
      </c>
      <c r="D26" s="320">
        <f>SUM('flujo GENERAL'!F12:AC12)</f>
        <v>39720373.68158327</v>
      </c>
      <c r="E26" s="320">
        <f>SUM('flujo GENERAL'!AD12:AF12)</f>
        <v>158881494.72633296</v>
      </c>
      <c r="F26" s="795">
        <v>0</v>
      </c>
      <c r="G26" s="776"/>
      <c r="H26" s="770"/>
      <c r="I26" s="770"/>
      <c r="J26" s="770"/>
      <c r="K26" s="770"/>
      <c r="L26" s="775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  <c r="AF26" s="770"/>
      <c r="AG26" s="770"/>
      <c r="AH26" s="770"/>
      <c r="AI26" s="770"/>
      <c r="AJ26" s="770"/>
      <c r="AK26" s="770"/>
      <c r="AL26" s="770"/>
      <c r="AM26" s="770"/>
      <c r="AN26" s="770"/>
      <c r="AO26" s="770"/>
      <c r="AP26" s="770"/>
      <c r="AQ26" s="770"/>
      <c r="AR26" s="770"/>
      <c r="AS26" s="770"/>
      <c r="AT26" s="770"/>
      <c r="AU26" s="770"/>
      <c r="AV26" s="770"/>
      <c r="AW26" s="770"/>
      <c r="AX26" s="770"/>
      <c r="AY26" s="770"/>
      <c r="AZ26" s="770"/>
      <c r="BA26" s="770"/>
      <c r="BB26" s="770"/>
      <c r="BC26" s="770"/>
      <c r="BD26" s="770"/>
      <c r="BE26" s="770"/>
      <c r="BF26" s="770"/>
      <c r="BG26" s="770"/>
      <c r="BH26" s="770"/>
      <c r="BI26" s="770"/>
      <c r="BJ26" s="770"/>
      <c r="BK26" s="770"/>
      <c r="BL26" s="770"/>
      <c r="BM26" s="770"/>
      <c r="BN26" s="770"/>
      <c r="BO26" s="770"/>
      <c r="BP26" s="770"/>
      <c r="BQ26" s="770"/>
      <c r="BR26" s="770"/>
      <c r="BS26" s="770"/>
      <c r="BT26" s="770"/>
      <c r="BU26" s="770"/>
      <c r="BV26" s="770"/>
      <c r="BW26" s="770"/>
      <c r="BX26" s="770"/>
    </row>
    <row r="27" spans="1:76" ht="16">
      <c r="A27" s="770"/>
      <c r="B27" s="785" t="s">
        <v>1665</v>
      </c>
      <c r="C27" s="319">
        <v>0</v>
      </c>
      <c r="D27" s="320">
        <f>SUM('flujo GENERAL'!F13:AC13)</f>
        <v>3950204</v>
      </c>
      <c r="E27" s="320">
        <f>SUM('flujo GENERAL'!AD13:AF13)</f>
        <v>15800816</v>
      </c>
      <c r="F27" s="795">
        <v>0</v>
      </c>
      <c r="G27" s="770"/>
      <c r="H27" s="770"/>
      <c r="I27" s="770"/>
      <c r="J27" s="770"/>
      <c r="K27" s="770"/>
      <c r="L27" s="775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</row>
    <row r="28" spans="1:76" ht="16">
      <c r="A28" s="770"/>
      <c r="B28" s="785" t="s">
        <v>1660</v>
      </c>
      <c r="C28" s="319">
        <v>0</v>
      </c>
      <c r="D28" s="320">
        <f>SUM('flujo GENERAL'!F14:AC14)</f>
        <v>22899239.999999996</v>
      </c>
      <c r="E28" s="320">
        <f>SUM('flujo GENERAL'!AD14:AF14)</f>
        <v>2544360.0000000005</v>
      </c>
      <c r="F28" s="795"/>
      <c r="G28" s="770"/>
      <c r="H28" s="770"/>
      <c r="I28" s="770"/>
      <c r="J28" s="770"/>
      <c r="K28" s="770"/>
      <c r="L28" s="775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  <c r="AF28" s="770"/>
      <c r="AG28" s="770"/>
      <c r="AH28" s="770"/>
      <c r="AI28" s="770"/>
      <c r="AJ28" s="770"/>
      <c r="AK28" s="770"/>
      <c r="AL28" s="770"/>
      <c r="AM28" s="770"/>
      <c r="AN28" s="770"/>
      <c r="AO28" s="770"/>
      <c r="AP28" s="770"/>
      <c r="AQ28" s="770"/>
      <c r="AR28" s="770"/>
      <c r="AS28" s="770"/>
      <c r="AT28" s="770"/>
      <c r="AU28" s="770"/>
      <c r="AV28" s="770"/>
      <c r="AW28" s="770"/>
      <c r="AX28" s="770"/>
      <c r="AY28" s="770"/>
      <c r="AZ28" s="770"/>
      <c r="BA28" s="770"/>
      <c r="BB28" s="770"/>
      <c r="BC28" s="770"/>
      <c r="BD28" s="770"/>
      <c r="BE28" s="770"/>
      <c r="BF28" s="770"/>
      <c r="BG28" s="770"/>
      <c r="BH28" s="770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</row>
    <row r="29" spans="1:76" ht="16">
      <c r="A29" s="770"/>
      <c r="B29" s="785" t="s">
        <v>1690</v>
      </c>
      <c r="C29" s="319">
        <v>0</v>
      </c>
      <c r="D29" s="320">
        <v>0</v>
      </c>
      <c r="E29" s="320">
        <f>(D28+E28)*0.8*0.16</f>
        <v>3256780.8000000003</v>
      </c>
      <c r="F29" s="795"/>
      <c r="G29" s="770"/>
      <c r="H29" s="770"/>
      <c r="I29" s="770"/>
      <c r="J29" s="770"/>
      <c r="K29" s="770"/>
      <c r="L29" s="775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  <c r="AF29" s="770"/>
      <c r="AG29" s="770"/>
      <c r="AH29" s="770"/>
      <c r="AI29" s="770"/>
      <c r="AJ29" s="770"/>
      <c r="AK29" s="770"/>
      <c r="AL29" s="770"/>
      <c r="AM29" s="770"/>
      <c r="AN29" s="770"/>
      <c r="AO29" s="770"/>
      <c r="AP29" s="770"/>
      <c r="AQ29" s="770"/>
      <c r="AR29" s="770"/>
      <c r="AS29" s="770"/>
      <c r="AT29" s="770"/>
      <c r="AU29" s="770"/>
      <c r="AV29" s="770"/>
      <c r="AW29" s="770"/>
      <c r="AX29" s="770"/>
      <c r="AY29" s="770"/>
      <c r="AZ29" s="770"/>
      <c r="BA29" s="770"/>
      <c r="BB29" s="770"/>
      <c r="BC29" s="770"/>
      <c r="BD29" s="770"/>
      <c r="BE29" s="770"/>
      <c r="BF29" s="770"/>
      <c r="BG29" s="770"/>
      <c r="BH29" s="770"/>
      <c r="BI29" s="770"/>
      <c r="BJ29" s="770"/>
      <c r="BK29" s="770"/>
      <c r="BL29" s="770"/>
      <c r="BM29" s="770"/>
      <c r="BN29" s="770"/>
      <c r="BO29" s="770"/>
      <c r="BP29" s="770"/>
      <c r="BQ29" s="770"/>
      <c r="BR29" s="770"/>
      <c r="BS29" s="770"/>
      <c r="BT29" s="770"/>
      <c r="BU29" s="770"/>
      <c r="BV29" s="770"/>
      <c r="BW29" s="770"/>
      <c r="BX29" s="770"/>
    </row>
    <row r="30" spans="1:76" ht="16">
      <c r="A30" s="770"/>
      <c r="B30" s="785" t="s">
        <v>1660</v>
      </c>
      <c r="C30" s="319">
        <v>0</v>
      </c>
      <c r="D30" s="320">
        <v>0</v>
      </c>
      <c r="E30" s="320">
        <v>0</v>
      </c>
      <c r="F30" s="795">
        <f>'PN REAL'!P18/2</f>
        <v>25443600.000000004</v>
      </c>
      <c r="G30" s="770"/>
      <c r="H30" s="770"/>
      <c r="I30" s="770"/>
      <c r="J30" s="770"/>
      <c r="K30" s="770"/>
      <c r="L30" s="775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  <c r="AF30" s="770"/>
      <c r="AG30" s="770"/>
      <c r="AH30" s="770"/>
      <c r="AI30" s="770"/>
      <c r="AJ30" s="770"/>
      <c r="AK30" s="770"/>
      <c r="AL30" s="770"/>
      <c r="AM30" s="770"/>
      <c r="AN30" s="770"/>
      <c r="AO30" s="770"/>
      <c r="AP30" s="770"/>
      <c r="AQ30" s="770"/>
      <c r="AR30" s="770"/>
      <c r="AS30" s="770"/>
      <c r="AT30" s="770"/>
      <c r="AU30" s="770"/>
      <c r="AV30" s="770"/>
      <c r="AW30" s="770"/>
      <c r="AX30" s="770"/>
      <c r="AY30" s="770"/>
      <c r="AZ30" s="770"/>
      <c r="BA30" s="770"/>
      <c r="BB30" s="770"/>
      <c r="BC30" s="770"/>
      <c r="BD30" s="770"/>
      <c r="BE30" s="770"/>
      <c r="BF30" s="770"/>
      <c r="BG30" s="770"/>
      <c r="BH30" s="770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</row>
    <row r="31" spans="1:76" ht="16">
      <c r="A31" s="770"/>
      <c r="B31" s="785" t="s">
        <v>1690</v>
      </c>
      <c r="C31" s="319"/>
      <c r="D31" s="320"/>
      <c r="E31" s="320"/>
      <c r="F31" s="795">
        <f>F30*0.8*0.16</f>
        <v>3256780.8000000007</v>
      </c>
      <c r="G31" s="770"/>
      <c r="H31" s="770"/>
      <c r="I31" s="770"/>
      <c r="J31" s="770"/>
      <c r="K31" s="770"/>
      <c r="L31" s="775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  <c r="AF31" s="770"/>
      <c r="AG31" s="770"/>
      <c r="AH31" s="770"/>
      <c r="AI31" s="770"/>
      <c r="AJ31" s="770"/>
      <c r="AK31" s="770"/>
      <c r="AL31" s="770"/>
      <c r="AM31" s="770"/>
      <c r="AN31" s="770"/>
      <c r="AO31" s="770"/>
      <c r="AP31" s="770"/>
      <c r="AQ31" s="770"/>
      <c r="AR31" s="770"/>
      <c r="AS31" s="770"/>
      <c r="AT31" s="770"/>
      <c r="AU31" s="770"/>
      <c r="AV31" s="770"/>
      <c r="AW31" s="770"/>
      <c r="AX31" s="770"/>
      <c r="AY31" s="770"/>
      <c r="AZ31" s="770"/>
      <c r="BA31" s="770"/>
      <c r="BB31" s="770"/>
      <c r="BC31" s="770"/>
      <c r="BD31" s="770"/>
      <c r="BE31" s="770"/>
      <c r="BF31" s="770"/>
      <c r="BG31" s="770"/>
      <c r="BH31" s="770"/>
      <c r="BI31" s="770"/>
      <c r="BJ31" s="770"/>
      <c r="BK31" s="770"/>
      <c r="BL31" s="770"/>
      <c r="BM31" s="770"/>
      <c r="BN31" s="770"/>
      <c r="BO31" s="770"/>
      <c r="BP31" s="770"/>
      <c r="BQ31" s="770"/>
      <c r="BR31" s="770"/>
      <c r="BS31" s="770"/>
      <c r="BT31" s="770"/>
      <c r="BU31" s="770"/>
      <c r="BV31" s="770"/>
      <c r="BW31" s="770"/>
      <c r="BX31" s="770"/>
    </row>
    <row r="32" spans="1:76" ht="16">
      <c r="A32" s="770"/>
      <c r="B32" s="785" t="s">
        <v>1666</v>
      </c>
      <c r="C32" s="319">
        <v>0</v>
      </c>
      <c r="D32" s="320">
        <v>0</v>
      </c>
      <c r="E32" s="320">
        <v>0</v>
      </c>
      <c r="F32" s="795">
        <f>SUM('PN REAL'!P13:P16)</f>
        <v>94154950</v>
      </c>
      <c r="G32" s="770"/>
      <c r="H32" s="770"/>
      <c r="I32" s="770"/>
      <c r="J32" s="770"/>
      <c r="K32" s="770"/>
      <c r="L32" s="775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  <c r="AF32" s="770"/>
      <c r="AG32" s="770"/>
      <c r="AH32" s="770"/>
      <c r="AI32" s="770"/>
      <c r="AJ32" s="770"/>
      <c r="AK32" s="770"/>
      <c r="AL32" s="770"/>
      <c r="AM32" s="770"/>
      <c r="AN32" s="770"/>
      <c r="AO32" s="770"/>
      <c r="AP32" s="770"/>
      <c r="AQ32" s="770"/>
      <c r="AR32" s="770"/>
      <c r="AS32" s="770"/>
      <c r="AT32" s="770"/>
      <c r="AU32" s="770"/>
      <c r="AV32" s="770"/>
      <c r="AW32" s="770"/>
      <c r="AX32" s="770"/>
      <c r="AY32" s="770"/>
      <c r="AZ32" s="770"/>
      <c r="BA32" s="770"/>
      <c r="BB32" s="770"/>
      <c r="BC32" s="770"/>
      <c r="BD32" s="770"/>
      <c r="BE32" s="770"/>
      <c r="BF32" s="770"/>
      <c r="BG32" s="770"/>
      <c r="BH32" s="770"/>
      <c r="BI32" s="770"/>
      <c r="BJ32" s="770"/>
      <c r="BK32" s="770"/>
      <c r="BL32" s="770"/>
      <c r="BM32" s="770"/>
      <c r="BN32" s="770"/>
      <c r="BO32" s="770"/>
      <c r="BP32" s="770"/>
      <c r="BQ32" s="770"/>
      <c r="BR32" s="770"/>
      <c r="BS32" s="770"/>
      <c r="BT32" s="770"/>
      <c r="BU32" s="770"/>
      <c r="BV32" s="770"/>
      <c r="BW32" s="770"/>
      <c r="BX32" s="770"/>
    </row>
    <row r="33" spans="1:76" ht="16">
      <c r="A33" s="770"/>
      <c r="B33" s="785" t="s">
        <v>1691</v>
      </c>
      <c r="C33" s="319"/>
      <c r="D33" s="320"/>
      <c r="E33" s="320"/>
      <c r="F33" s="795">
        <f>F32*0.8*0.16</f>
        <v>12051833.6</v>
      </c>
      <c r="G33" s="770"/>
      <c r="H33" s="770"/>
      <c r="I33" s="770"/>
      <c r="J33" s="770"/>
      <c r="K33" s="770"/>
      <c r="L33" s="775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  <c r="AF33" s="770"/>
      <c r="AG33" s="770"/>
      <c r="AH33" s="770"/>
      <c r="AI33" s="770"/>
      <c r="AJ33" s="770"/>
      <c r="AK33" s="770"/>
      <c r="AL33" s="770"/>
      <c r="AM33" s="770"/>
      <c r="AN33" s="770"/>
      <c r="AO33" s="770"/>
      <c r="AP33" s="770"/>
      <c r="AQ33" s="770"/>
      <c r="AR33" s="770"/>
      <c r="AS33" s="770"/>
      <c r="AT33" s="770"/>
      <c r="AU33" s="770"/>
      <c r="AV33" s="770"/>
      <c r="AW33" s="770"/>
      <c r="AX33" s="770"/>
      <c r="AY33" s="770"/>
      <c r="AZ33" s="770"/>
      <c r="BA33" s="770"/>
      <c r="BB33" s="770"/>
      <c r="BC33" s="770"/>
      <c r="BD33" s="770"/>
      <c r="BE33" s="770"/>
      <c r="BF33" s="770"/>
      <c r="BG33" s="770"/>
      <c r="BH33" s="770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</row>
    <row r="34" spans="1:76" ht="16">
      <c r="A34" s="770"/>
      <c r="B34" s="785" t="s">
        <v>1667</v>
      </c>
      <c r="C34" s="319">
        <v>0</v>
      </c>
      <c r="D34" s="320">
        <v>0</v>
      </c>
      <c r="E34" s="320">
        <v>0</v>
      </c>
      <c r="F34" s="795">
        <f>'PN REAL'!P20</f>
        <v>10260800</v>
      </c>
      <c r="G34" s="777"/>
      <c r="H34" s="770"/>
      <c r="I34" s="770"/>
      <c r="J34" s="770"/>
      <c r="K34" s="770"/>
      <c r="L34" s="775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  <c r="AF34" s="770"/>
      <c r="AG34" s="770"/>
      <c r="AH34" s="770"/>
      <c r="AI34" s="770"/>
      <c r="AJ34" s="770"/>
      <c r="AK34" s="770"/>
      <c r="AL34" s="770"/>
      <c r="AM34" s="770"/>
      <c r="AN34" s="770"/>
      <c r="AO34" s="770"/>
      <c r="AP34" s="770"/>
      <c r="AQ34" s="770"/>
      <c r="AR34" s="770"/>
      <c r="AS34" s="770"/>
      <c r="AT34" s="770"/>
      <c r="AU34" s="770"/>
      <c r="AV34" s="770"/>
      <c r="AW34" s="770"/>
      <c r="AX34" s="770"/>
      <c r="AY34" s="770"/>
      <c r="AZ34" s="770"/>
      <c r="BA34" s="770"/>
      <c r="BB34" s="770"/>
      <c r="BC34" s="770"/>
      <c r="BD34" s="770"/>
      <c r="BE34" s="770"/>
      <c r="BF34" s="770"/>
      <c r="BG34" s="770"/>
      <c r="BH34" s="770"/>
      <c r="BI34" s="770"/>
      <c r="BJ34" s="770"/>
      <c r="BK34" s="770"/>
      <c r="BL34" s="770"/>
      <c r="BM34" s="770"/>
      <c r="BN34" s="770"/>
      <c r="BO34" s="770"/>
      <c r="BP34" s="770"/>
      <c r="BQ34" s="770"/>
      <c r="BR34" s="770"/>
      <c r="BS34" s="770"/>
      <c r="BT34" s="770"/>
      <c r="BU34" s="770"/>
      <c r="BV34" s="770"/>
      <c r="BW34" s="770"/>
      <c r="BX34" s="770"/>
    </row>
    <row r="35" spans="1:76" ht="16">
      <c r="A35" s="770"/>
      <c r="B35" s="785" t="s">
        <v>1735</v>
      </c>
      <c r="C35" s="319">
        <v>0</v>
      </c>
      <c r="D35" s="320"/>
      <c r="E35" s="320"/>
      <c r="F35" s="795">
        <f>F34*0.8*0.16</f>
        <v>1313382.4000000001</v>
      </c>
      <c r="G35" s="777"/>
      <c r="H35" s="770"/>
      <c r="I35" s="770"/>
      <c r="J35" s="770"/>
      <c r="K35" s="770"/>
      <c r="L35" s="775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  <c r="AF35" s="770"/>
      <c r="AG35" s="770"/>
      <c r="AH35" s="770"/>
      <c r="AI35" s="770"/>
      <c r="AJ35" s="770"/>
      <c r="AK35" s="770"/>
      <c r="AL35" s="770"/>
      <c r="AM35" s="770"/>
      <c r="AN35" s="770"/>
      <c r="AO35" s="770"/>
      <c r="AP35" s="770"/>
      <c r="AQ35" s="770"/>
      <c r="AR35" s="770"/>
      <c r="AS35" s="770"/>
      <c r="AT35" s="770"/>
      <c r="AU35" s="770"/>
      <c r="AV35" s="770"/>
      <c r="AW35" s="770"/>
      <c r="AX35" s="770"/>
      <c r="AY35" s="770"/>
      <c r="AZ35" s="770"/>
      <c r="BA35" s="770"/>
      <c r="BB35" s="770"/>
      <c r="BC35" s="770"/>
      <c r="BD35" s="770"/>
      <c r="BE35" s="770"/>
      <c r="BF35" s="770"/>
      <c r="BG35" s="770"/>
      <c r="BH35" s="770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</row>
    <row r="36" spans="1:76" ht="16">
      <c r="A36" s="770"/>
      <c r="B36" s="785" t="s">
        <v>1737</v>
      </c>
      <c r="C36" s="8">
        <f>'flujo GRAL Const'!D9-'flujo GRAL Const'!E9</f>
        <v>9000000</v>
      </c>
      <c r="D36" s="321"/>
      <c r="E36" s="321"/>
      <c r="F36" s="807"/>
      <c r="G36" s="777"/>
      <c r="H36" s="770"/>
      <c r="I36" s="770"/>
      <c r="J36" s="770"/>
      <c r="K36" s="770"/>
      <c r="L36" s="775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770"/>
      <c r="BM36" s="770"/>
      <c r="BN36" s="770"/>
      <c r="BO36" s="770"/>
      <c r="BP36" s="770"/>
      <c r="BQ36" s="770"/>
      <c r="BR36" s="770"/>
      <c r="BS36" s="770"/>
      <c r="BT36" s="770"/>
      <c r="BU36" s="770"/>
      <c r="BV36" s="770"/>
      <c r="BW36" s="770"/>
      <c r="BX36" s="770"/>
    </row>
    <row r="37" spans="1:76">
      <c r="A37" s="770"/>
      <c r="B37" s="805"/>
      <c r="C37" s="816">
        <f>SUM(C23:C36)</f>
        <v>258842069.03735393</v>
      </c>
      <c r="D37" s="816">
        <f t="shared" ref="D37:F37" si="4">SUM(D23:D36)</f>
        <v>72984274.043583259</v>
      </c>
      <c r="E37" s="816">
        <f t="shared" si="4"/>
        <v>238105853.49433297</v>
      </c>
      <c r="F37" s="817">
        <f t="shared" si="4"/>
        <v>146481346.80000001</v>
      </c>
      <c r="G37" s="770"/>
      <c r="H37" s="770"/>
      <c r="I37" s="770"/>
      <c r="J37" s="770"/>
      <c r="K37" s="770"/>
      <c r="L37" s="775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  <c r="AF37" s="770"/>
      <c r="AG37" s="770"/>
      <c r="AH37" s="770"/>
      <c r="AI37" s="770"/>
      <c r="AJ37" s="770"/>
      <c r="AK37" s="770"/>
      <c r="AL37" s="770"/>
      <c r="AM37" s="770"/>
      <c r="AN37" s="770"/>
      <c r="AO37" s="770"/>
      <c r="AP37" s="770"/>
      <c r="AQ37" s="770"/>
      <c r="AR37" s="770"/>
      <c r="AS37" s="770"/>
      <c r="AT37" s="770"/>
      <c r="AU37" s="770"/>
      <c r="AV37" s="770"/>
      <c r="AW37" s="770"/>
      <c r="AX37" s="770"/>
      <c r="AY37" s="770"/>
      <c r="AZ37" s="770"/>
      <c r="BA37" s="770"/>
      <c r="BB37" s="770"/>
      <c r="BC37" s="770"/>
      <c r="BD37" s="770"/>
      <c r="BE37" s="770"/>
      <c r="BF37" s="770"/>
      <c r="BG37" s="770"/>
      <c r="BH37" s="770"/>
      <c r="BI37" s="770"/>
      <c r="BJ37" s="770"/>
      <c r="BK37" s="770"/>
      <c r="BL37" s="770"/>
      <c r="BM37" s="770"/>
      <c r="BN37" s="770"/>
      <c r="BO37" s="770"/>
      <c r="BP37" s="770"/>
      <c r="BQ37" s="770"/>
      <c r="BR37" s="770"/>
      <c r="BS37" s="770"/>
      <c r="BT37" s="770"/>
      <c r="BU37" s="770"/>
      <c r="BV37" s="770"/>
      <c r="BW37" s="770"/>
      <c r="BX37" s="770"/>
    </row>
    <row r="38" spans="1:76">
      <c r="A38" s="770"/>
      <c r="B38" s="774"/>
      <c r="C38" s="770"/>
      <c r="D38" s="770"/>
      <c r="E38" s="770"/>
      <c r="F38" s="770"/>
      <c r="G38" s="770"/>
      <c r="H38" s="770"/>
      <c r="I38" s="770"/>
      <c r="J38" s="770"/>
      <c r="K38" s="770"/>
      <c r="L38" s="775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  <c r="AF38" s="770"/>
      <c r="AG38" s="770"/>
      <c r="AH38" s="770"/>
      <c r="AI38" s="770"/>
      <c r="AJ38" s="770"/>
      <c r="AK38" s="770"/>
      <c r="AL38" s="770"/>
      <c r="AM38" s="770"/>
      <c r="AN38" s="770"/>
      <c r="AO38" s="770"/>
      <c r="AP38" s="770"/>
      <c r="AQ38" s="770"/>
      <c r="AR38" s="770"/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770"/>
      <c r="BM38" s="770"/>
      <c r="BN38" s="770"/>
      <c r="BO38" s="770"/>
      <c r="BP38" s="770"/>
      <c r="BQ38" s="770"/>
      <c r="BR38" s="770"/>
      <c r="BS38" s="770"/>
      <c r="BT38" s="770"/>
      <c r="BU38" s="770"/>
      <c r="BV38" s="770"/>
      <c r="BW38" s="770"/>
      <c r="BX38" s="770"/>
    </row>
    <row r="39" spans="1:76">
      <c r="A39" s="770"/>
      <c r="B39" s="774"/>
      <c r="C39" s="770"/>
      <c r="D39" s="770"/>
      <c r="E39" s="770"/>
      <c r="F39" s="770"/>
      <c r="G39" s="770"/>
      <c r="H39" s="770"/>
      <c r="I39" s="770"/>
      <c r="J39" s="770"/>
      <c r="K39" s="770"/>
      <c r="L39" s="775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  <c r="AF39" s="770"/>
      <c r="AG39" s="770"/>
      <c r="AH39" s="770"/>
      <c r="AI39" s="770"/>
      <c r="AJ39" s="770"/>
      <c r="AK39" s="770"/>
      <c r="AL39" s="770"/>
      <c r="AM39" s="770"/>
      <c r="AN39" s="770"/>
      <c r="AO39" s="770"/>
      <c r="AP39" s="770"/>
      <c r="AQ39" s="770"/>
      <c r="AR39" s="770"/>
      <c r="AS39" s="770"/>
      <c r="AT39" s="770"/>
      <c r="AU39" s="770"/>
      <c r="AV39" s="770"/>
      <c r="AW39" s="770"/>
      <c r="AX39" s="770"/>
      <c r="AY39" s="770"/>
      <c r="AZ39" s="770"/>
      <c r="BA39" s="770"/>
      <c r="BB39" s="770"/>
      <c r="BC39" s="770"/>
      <c r="BD39" s="770"/>
      <c r="BE39" s="770"/>
      <c r="BF39" s="770"/>
      <c r="BG39" s="770"/>
      <c r="BH39" s="770"/>
      <c r="BI39" s="770"/>
      <c r="BJ39" s="770"/>
      <c r="BK39" s="770"/>
      <c r="BL39" s="770"/>
      <c r="BM39" s="770"/>
      <c r="BN39" s="770"/>
      <c r="BO39" s="770"/>
      <c r="BP39" s="770"/>
      <c r="BQ39" s="770"/>
      <c r="BR39" s="770"/>
      <c r="BS39" s="770"/>
      <c r="BT39" s="770"/>
      <c r="BU39" s="770"/>
      <c r="BV39" s="770"/>
      <c r="BW39" s="770"/>
      <c r="BX39" s="770"/>
    </row>
    <row r="40" spans="1:76" ht="32">
      <c r="A40" s="770"/>
      <c r="B40" s="844" t="s">
        <v>68</v>
      </c>
      <c r="C40" s="834" t="s">
        <v>1676</v>
      </c>
      <c r="D40" s="778"/>
      <c r="E40" s="779"/>
      <c r="F40" s="779"/>
      <c r="G40" s="778"/>
      <c r="H40" s="830"/>
      <c r="I40" s="831"/>
      <c r="J40" s="770"/>
      <c r="K40" s="770"/>
      <c r="L40" s="775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  <c r="AF40" s="770"/>
      <c r="AG40" s="770"/>
      <c r="AH40" s="770"/>
      <c r="AI40" s="770"/>
      <c r="AJ40" s="770"/>
      <c r="AK40" s="770"/>
      <c r="AL40" s="770"/>
      <c r="AM40" s="770"/>
      <c r="AN40" s="770"/>
      <c r="AO40" s="770"/>
      <c r="AP40" s="770"/>
      <c r="AQ40" s="770"/>
      <c r="AR40" s="770"/>
      <c r="AS40" s="770"/>
      <c r="AT40" s="770"/>
      <c r="AU40" s="770"/>
      <c r="AV40" s="770"/>
      <c r="AW40" s="770"/>
      <c r="AX40" s="770"/>
      <c r="AY40" s="770"/>
      <c r="AZ40" s="770"/>
      <c r="BA40" s="770"/>
      <c r="BB40" s="770"/>
      <c r="BC40" s="770"/>
      <c r="BD40" s="770"/>
      <c r="BE40" s="770"/>
      <c r="BF40" s="770"/>
      <c r="BG40" s="770"/>
      <c r="BH40" s="770"/>
      <c r="BI40" s="770"/>
      <c r="BJ40" s="770"/>
      <c r="BK40" s="770"/>
      <c r="BL40" s="770"/>
      <c r="BM40" s="770"/>
      <c r="BN40" s="770"/>
      <c r="BO40" s="770"/>
      <c r="BP40" s="770"/>
      <c r="BQ40" s="770"/>
      <c r="BR40" s="770"/>
      <c r="BS40" s="770"/>
      <c r="BT40" s="770"/>
      <c r="BU40" s="770"/>
      <c r="BV40" s="770"/>
      <c r="BW40" s="770"/>
      <c r="BX40" s="770"/>
    </row>
    <row r="41" spans="1:76" ht="27">
      <c r="A41" s="770"/>
      <c r="B41" s="845"/>
      <c r="C41" s="840" t="s">
        <v>1671</v>
      </c>
      <c r="D41" s="818" t="s">
        <v>1672</v>
      </c>
      <c r="E41" s="331"/>
      <c r="F41" s="331"/>
      <c r="G41" s="331"/>
      <c r="H41" s="832"/>
      <c r="I41" s="833"/>
      <c r="J41" s="770"/>
      <c r="K41" s="770"/>
      <c r="L41" s="775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  <c r="AF41" s="770"/>
      <c r="AG41" s="770"/>
      <c r="AH41" s="770"/>
      <c r="AI41" s="770"/>
      <c r="AJ41" s="770"/>
      <c r="AK41" s="770"/>
      <c r="AL41" s="770"/>
      <c r="AM41" s="770"/>
      <c r="AN41" s="770"/>
      <c r="AO41" s="770"/>
      <c r="AP41" s="770"/>
      <c r="AQ41" s="770"/>
      <c r="AR41" s="770"/>
      <c r="AS41" s="770"/>
      <c r="AT41" s="770"/>
      <c r="AU41" s="770"/>
      <c r="AV41" s="770"/>
      <c r="AW41" s="770"/>
      <c r="AX41" s="770"/>
      <c r="AY41" s="770"/>
      <c r="AZ41" s="770"/>
      <c r="BA41" s="770"/>
      <c r="BB41" s="770"/>
      <c r="BC41" s="770"/>
      <c r="BD41" s="770"/>
      <c r="BE41" s="770"/>
      <c r="BF41" s="770"/>
      <c r="BG41" s="770"/>
      <c r="BH41" s="770"/>
      <c r="BI41" s="770"/>
      <c r="BJ41" s="770"/>
      <c r="BK41" s="770"/>
      <c r="BL41" s="770"/>
      <c r="BM41" s="770"/>
      <c r="BN41" s="770"/>
      <c r="BO41" s="770"/>
      <c r="BP41" s="770"/>
      <c r="BQ41" s="770"/>
      <c r="BR41" s="770"/>
      <c r="BS41" s="770"/>
      <c r="BT41" s="770"/>
      <c r="BU41" s="770"/>
      <c r="BV41" s="770"/>
      <c r="BW41" s="770"/>
      <c r="BX41" s="770"/>
    </row>
    <row r="42" spans="1:76">
      <c r="A42" s="770"/>
      <c r="B42" s="845"/>
      <c r="C42" s="841">
        <f>G20</f>
        <v>337673817.13062644</v>
      </c>
      <c r="D42" s="322">
        <f>C37+D37</f>
        <v>331826343.08093721</v>
      </c>
      <c r="E42" s="331"/>
      <c r="F42" s="331"/>
      <c r="G42" s="331"/>
      <c r="H42" s="832"/>
      <c r="I42" s="833"/>
      <c r="J42" s="770"/>
      <c r="K42" s="770"/>
      <c r="L42" s="775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  <c r="AF42" s="770"/>
      <c r="AG42" s="770"/>
      <c r="AH42" s="770"/>
      <c r="AI42" s="770"/>
      <c r="AJ42" s="770"/>
      <c r="AK42" s="770"/>
      <c r="AL42" s="770"/>
      <c r="AM42" s="770"/>
      <c r="AN42" s="770"/>
      <c r="AO42" s="770"/>
      <c r="AP42" s="770"/>
      <c r="AQ42" s="770"/>
      <c r="AR42" s="770"/>
      <c r="AS42" s="770"/>
      <c r="AT42" s="770"/>
      <c r="AU42" s="770"/>
      <c r="AV42" s="770"/>
      <c r="AW42" s="770"/>
      <c r="AX42" s="770"/>
      <c r="AY42" s="770"/>
      <c r="AZ42" s="770"/>
      <c r="BA42" s="770"/>
      <c r="BB42" s="770"/>
      <c r="BC42" s="770"/>
      <c r="BD42" s="770"/>
      <c r="BE42" s="770"/>
      <c r="BF42" s="770"/>
      <c r="BG42" s="770"/>
      <c r="BH42" s="770"/>
      <c r="BI42" s="770"/>
      <c r="BJ42" s="770"/>
      <c r="BK42" s="770"/>
      <c r="BL42" s="770"/>
      <c r="BM42" s="770"/>
      <c r="BN42" s="770"/>
      <c r="BO42" s="770"/>
      <c r="BP42" s="770"/>
      <c r="BQ42" s="770"/>
      <c r="BR42" s="770"/>
      <c r="BS42" s="770"/>
      <c r="BT42" s="770"/>
      <c r="BU42" s="770"/>
      <c r="BV42" s="770"/>
      <c r="BW42" s="770"/>
      <c r="BX42" s="770"/>
    </row>
    <row r="43" spans="1:76" ht="16">
      <c r="A43" s="770"/>
      <c r="B43" s="845"/>
      <c r="C43" s="785" t="s">
        <v>1673</v>
      </c>
      <c r="D43" s="819">
        <f>C42-D42</f>
        <v>5847474.0496892333</v>
      </c>
      <c r="E43" s="322"/>
      <c r="F43" s="322"/>
      <c r="G43" s="322"/>
      <c r="H43" s="832"/>
      <c r="I43" s="833"/>
      <c r="J43" s="770"/>
      <c r="K43" s="770"/>
      <c r="L43" s="775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  <c r="AF43" s="770"/>
      <c r="AG43" s="770"/>
      <c r="AH43" s="770"/>
      <c r="AI43" s="770"/>
      <c r="AJ43" s="770"/>
      <c r="AK43" s="770"/>
      <c r="AL43" s="770"/>
      <c r="AM43" s="770"/>
      <c r="AN43" s="770"/>
      <c r="AO43" s="770"/>
      <c r="AP43" s="770"/>
      <c r="AQ43" s="770"/>
      <c r="AR43" s="770"/>
      <c r="AS43" s="770"/>
      <c r="AT43" s="770"/>
      <c r="AU43" s="770"/>
      <c r="AV43" s="770"/>
      <c r="AW43" s="770"/>
      <c r="AX43" s="770"/>
      <c r="AY43" s="770"/>
      <c r="AZ43" s="770"/>
      <c r="BA43" s="770"/>
      <c r="BB43" s="770"/>
      <c r="BC43" s="770"/>
      <c r="BD43" s="770"/>
      <c r="BE43" s="770"/>
      <c r="BF43" s="770"/>
      <c r="BG43" s="770"/>
      <c r="BH43" s="770"/>
      <c r="BI43" s="770"/>
      <c r="BJ43" s="770"/>
      <c r="BK43" s="770"/>
      <c r="BL43" s="770"/>
      <c r="BM43" s="770"/>
      <c r="BN43" s="770"/>
      <c r="BO43" s="770"/>
      <c r="BP43" s="770"/>
      <c r="BQ43" s="770"/>
      <c r="BR43" s="770"/>
      <c r="BS43" s="770"/>
      <c r="BT43" s="770"/>
      <c r="BU43" s="770"/>
      <c r="BV43" s="770"/>
      <c r="BW43" s="770"/>
      <c r="BX43" s="770"/>
    </row>
    <row r="44" spans="1:76">
      <c r="A44" s="770"/>
      <c r="B44" s="845"/>
      <c r="C44" s="799"/>
      <c r="D44" s="331"/>
      <c r="E44" s="331"/>
      <c r="F44" s="331"/>
      <c r="G44" s="331"/>
      <c r="H44" s="832"/>
      <c r="I44" s="833"/>
      <c r="J44" s="770"/>
      <c r="K44" s="770"/>
      <c r="L44" s="775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  <c r="AF44" s="770"/>
      <c r="AG44" s="770"/>
      <c r="AH44" s="770"/>
      <c r="AI44" s="770"/>
      <c r="AJ44" s="770"/>
      <c r="AK44" s="770"/>
      <c r="AL44" s="770"/>
      <c r="AM44" s="770"/>
      <c r="AN44" s="770"/>
      <c r="AO44" s="770"/>
      <c r="AP44" s="770"/>
      <c r="AQ44" s="770"/>
      <c r="AR44" s="770"/>
      <c r="AS44" s="770"/>
      <c r="AT44" s="770"/>
      <c r="AU44" s="770"/>
      <c r="AV44" s="770"/>
      <c r="AW44" s="770"/>
      <c r="AX44" s="770"/>
      <c r="AY44" s="770"/>
      <c r="AZ44" s="770"/>
      <c r="BA44" s="770"/>
      <c r="BB44" s="770"/>
      <c r="BC44" s="770"/>
      <c r="BD44" s="770"/>
      <c r="BE44" s="770"/>
      <c r="BF44" s="770"/>
      <c r="BG44" s="770"/>
      <c r="BH44" s="770"/>
      <c r="BI44" s="770"/>
      <c r="BJ44" s="770"/>
      <c r="BK44" s="770"/>
      <c r="BL44" s="770"/>
      <c r="BM44" s="770"/>
      <c r="BN44" s="770"/>
      <c r="BO44" s="770"/>
      <c r="BP44" s="770"/>
      <c r="BQ44" s="770"/>
      <c r="BR44" s="770"/>
      <c r="BS44" s="770"/>
      <c r="BT44" s="770"/>
      <c r="BU44" s="770"/>
      <c r="BV44" s="770"/>
      <c r="BW44" s="770"/>
      <c r="BX44" s="770"/>
    </row>
    <row r="45" spans="1:76" ht="27">
      <c r="A45" s="770"/>
      <c r="B45" s="845"/>
      <c r="C45" s="842" t="s">
        <v>1674</v>
      </c>
      <c r="D45" s="820" t="s">
        <v>1675</v>
      </c>
      <c r="E45" s="820" t="s">
        <v>1717</v>
      </c>
      <c r="F45" s="319"/>
      <c r="G45" s="331"/>
      <c r="H45" s="832"/>
      <c r="I45" s="833"/>
      <c r="J45" s="770"/>
      <c r="K45" s="770"/>
      <c r="L45" s="775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  <c r="AF45" s="770"/>
      <c r="AG45" s="770"/>
      <c r="AH45" s="770"/>
      <c r="AI45" s="770"/>
      <c r="AJ45" s="770"/>
      <c r="AK45" s="770"/>
      <c r="AL45" s="770"/>
      <c r="AM45" s="770"/>
      <c r="AN45" s="770"/>
      <c r="AO45" s="770"/>
      <c r="AP45" s="770"/>
      <c r="AQ45" s="770"/>
      <c r="AR45" s="770"/>
      <c r="AS45" s="770"/>
      <c r="AT45" s="770"/>
      <c r="AU45" s="770"/>
      <c r="AV45" s="770"/>
      <c r="AW45" s="770"/>
      <c r="AX45" s="770"/>
      <c r="AY45" s="770"/>
      <c r="AZ45" s="770"/>
      <c r="BA45" s="770"/>
      <c r="BB45" s="770"/>
      <c r="BC45" s="770"/>
      <c r="BD45" s="770"/>
      <c r="BE45" s="770"/>
      <c r="BF45" s="770"/>
      <c r="BG45" s="770"/>
      <c r="BH45" s="770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</row>
    <row r="46" spans="1:76">
      <c r="A46" s="770"/>
      <c r="B46" s="845"/>
      <c r="C46" s="843">
        <f>C24</f>
        <v>245126112.47735393</v>
      </c>
      <c r="D46" s="786">
        <f>E37</f>
        <v>238105853.49433297</v>
      </c>
      <c r="E46" s="821">
        <f>C46/E37</f>
        <v>1.0294837732042066</v>
      </c>
      <c r="F46" s="322"/>
      <c r="G46" s="331"/>
      <c r="H46" s="832"/>
      <c r="I46" s="833"/>
      <c r="J46" s="770"/>
      <c r="K46" s="770"/>
      <c r="L46" s="775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  <c r="AF46" s="770"/>
      <c r="AG46" s="770"/>
      <c r="AH46" s="770"/>
      <c r="AI46" s="770"/>
      <c r="AJ46" s="770"/>
      <c r="AK46" s="770"/>
      <c r="AL46" s="770"/>
      <c r="AM46" s="770"/>
      <c r="AN46" s="770"/>
      <c r="AO46" s="770"/>
      <c r="AP46" s="770"/>
      <c r="AQ46" s="770"/>
      <c r="AR46" s="770"/>
      <c r="AS46" s="770"/>
      <c r="AT46" s="770"/>
      <c r="AU46" s="770"/>
      <c r="AV46" s="770"/>
      <c r="AW46" s="770"/>
      <c r="AX46" s="770"/>
      <c r="AY46" s="770"/>
      <c r="AZ46" s="770"/>
      <c r="BA46" s="770"/>
      <c r="BB46" s="770"/>
      <c r="BC46" s="770"/>
      <c r="BD46" s="770"/>
      <c r="BE46" s="770"/>
      <c r="BF46" s="770"/>
      <c r="BG46" s="770"/>
      <c r="BH46" s="770"/>
      <c r="BI46" s="770"/>
      <c r="BJ46" s="770"/>
      <c r="BK46" s="770"/>
      <c r="BL46" s="770"/>
      <c r="BM46" s="770"/>
      <c r="BN46" s="770"/>
      <c r="BO46" s="770"/>
      <c r="BP46" s="770"/>
      <c r="BQ46" s="770"/>
      <c r="BR46" s="770"/>
      <c r="BS46" s="770"/>
      <c r="BT46" s="770"/>
      <c r="BU46" s="770"/>
      <c r="BV46" s="770"/>
      <c r="BW46" s="770"/>
      <c r="BX46" s="770"/>
    </row>
    <row r="47" spans="1:76" ht="16">
      <c r="A47" s="770"/>
      <c r="B47" s="845"/>
      <c r="C47" s="785" t="s">
        <v>1673</v>
      </c>
      <c r="D47" s="819">
        <f>C46-D46</f>
        <v>7020258.9830209613</v>
      </c>
      <c r="E47" s="322"/>
      <c r="F47" s="322"/>
      <c r="G47" s="331"/>
      <c r="H47" s="832"/>
      <c r="I47" s="833"/>
      <c r="J47" s="770"/>
      <c r="K47" s="770"/>
      <c r="L47" s="775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  <c r="AF47" s="770"/>
      <c r="AG47" s="770"/>
      <c r="AH47" s="770"/>
      <c r="AI47" s="770"/>
      <c r="AJ47" s="770"/>
      <c r="AK47" s="770"/>
      <c r="AL47" s="770"/>
      <c r="AM47" s="770"/>
      <c r="AN47" s="770"/>
      <c r="AO47" s="770"/>
      <c r="AP47" s="770"/>
      <c r="AQ47" s="770"/>
      <c r="AR47" s="770"/>
      <c r="AS47" s="770"/>
      <c r="AT47" s="770"/>
      <c r="AU47" s="770"/>
      <c r="AV47" s="770"/>
      <c r="AW47" s="770"/>
      <c r="AX47" s="770"/>
      <c r="AY47" s="770"/>
      <c r="AZ47" s="770"/>
      <c r="BA47" s="770"/>
      <c r="BB47" s="770"/>
      <c r="BC47" s="770"/>
      <c r="BD47" s="770"/>
      <c r="BE47" s="770"/>
      <c r="BF47" s="770"/>
      <c r="BG47" s="770"/>
      <c r="BH47" s="770"/>
      <c r="BI47" s="770"/>
      <c r="BJ47" s="770"/>
      <c r="BK47" s="770"/>
      <c r="BL47" s="770"/>
      <c r="BM47" s="770"/>
      <c r="BN47" s="770"/>
      <c r="BO47" s="770"/>
      <c r="BP47" s="770"/>
      <c r="BQ47" s="770"/>
      <c r="BR47" s="770"/>
      <c r="BS47" s="770"/>
      <c r="BT47" s="770"/>
      <c r="BU47" s="770"/>
      <c r="BV47" s="770"/>
      <c r="BW47" s="770"/>
      <c r="BX47" s="770"/>
    </row>
    <row r="48" spans="1:76">
      <c r="A48" s="770"/>
      <c r="B48" s="845"/>
      <c r="C48" s="799"/>
      <c r="D48" s="331"/>
      <c r="E48" s="331"/>
      <c r="F48" s="331"/>
      <c r="G48" s="331"/>
      <c r="H48" s="832"/>
      <c r="I48" s="833"/>
      <c r="J48" s="770"/>
      <c r="K48" s="770"/>
      <c r="L48" s="775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  <c r="AF48" s="770"/>
      <c r="AG48" s="770"/>
      <c r="AH48" s="770"/>
      <c r="AI48" s="770"/>
      <c r="AJ48" s="770"/>
      <c r="AK48" s="770"/>
      <c r="AL48" s="770"/>
      <c r="AM48" s="770"/>
      <c r="AN48" s="770"/>
      <c r="AO48" s="770"/>
      <c r="AP48" s="770"/>
      <c r="AQ48" s="770"/>
      <c r="AR48" s="770"/>
      <c r="AS48" s="770"/>
      <c r="AT48" s="770"/>
      <c r="AU48" s="770"/>
      <c r="AV48" s="770"/>
      <c r="AW48" s="770"/>
      <c r="AX48" s="770"/>
      <c r="AY48" s="770"/>
      <c r="AZ48" s="770"/>
      <c r="BA48" s="770"/>
      <c r="BB48" s="770"/>
      <c r="BC48" s="770"/>
      <c r="BD48" s="770"/>
      <c r="BE48" s="770"/>
      <c r="BF48" s="770"/>
      <c r="BG48" s="770"/>
      <c r="BH48" s="770"/>
      <c r="BI48" s="770"/>
      <c r="BJ48" s="770"/>
      <c r="BK48" s="770"/>
      <c r="BL48" s="770"/>
      <c r="BM48" s="770"/>
      <c r="BN48" s="770"/>
      <c r="BO48" s="770"/>
      <c r="BP48" s="770"/>
      <c r="BQ48" s="770"/>
      <c r="BR48" s="770"/>
      <c r="BS48" s="770"/>
      <c r="BT48" s="770"/>
      <c r="BU48" s="770"/>
      <c r="BV48" s="770"/>
      <c r="BW48" s="770"/>
      <c r="BX48" s="770"/>
    </row>
    <row r="49" spans="1:76">
      <c r="A49" s="770"/>
      <c r="B49" s="845"/>
      <c r="C49" s="840" t="s">
        <v>1681</v>
      </c>
      <c r="D49" s="820" t="s">
        <v>1682</v>
      </c>
      <c r="E49" s="820" t="s">
        <v>1683</v>
      </c>
      <c r="F49" s="331"/>
      <c r="G49" s="331"/>
      <c r="H49" s="832"/>
      <c r="I49" s="833"/>
      <c r="J49" s="770"/>
      <c r="K49" s="770"/>
      <c r="L49" s="775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  <c r="AF49" s="770"/>
      <c r="AG49" s="770"/>
      <c r="AH49" s="770"/>
      <c r="AI49" s="770"/>
      <c r="AJ49" s="770"/>
      <c r="AK49" s="770"/>
      <c r="AL49" s="770"/>
      <c r="AM49" s="770"/>
      <c r="AN49" s="770"/>
      <c r="AO49" s="770"/>
      <c r="AP49" s="770"/>
      <c r="AQ49" s="770"/>
      <c r="AR49" s="770"/>
      <c r="AS49" s="770"/>
      <c r="AT49" s="770"/>
      <c r="AU49" s="770"/>
      <c r="AV49" s="770"/>
      <c r="AW49" s="770"/>
      <c r="AX49" s="770"/>
      <c r="AY49" s="770"/>
      <c r="AZ49" s="770"/>
      <c r="BA49" s="770"/>
      <c r="BB49" s="770"/>
      <c r="BC49" s="770"/>
      <c r="BD49" s="770"/>
      <c r="BE49" s="770"/>
      <c r="BF49" s="770"/>
      <c r="BG49" s="770"/>
      <c r="BH49" s="770"/>
      <c r="BI49" s="770"/>
      <c r="BJ49" s="770"/>
      <c r="BK49" s="770"/>
      <c r="BL49" s="770"/>
      <c r="BM49" s="770"/>
      <c r="BN49" s="770"/>
      <c r="BO49" s="770"/>
      <c r="BP49" s="770"/>
      <c r="BQ49" s="770"/>
      <c r="BR49" s="770"/>
      <c r="BS49" s="770"/>
      <c r="BT49" s="770"/>
      <c r="BU49" s="770"/>
      <c r="BV49" s="770"/>
      <c r="BW49" s="770"/>
      <c r="BX49" s="770"/>
    </row>
    <row r="50" spans="1:76" ht="32">
      <c r="A50" s="770"/>
      <c r="B50" s="845"/>
      <c r="C50" s="799" t="s">
        <v>1678</v>
      </c>
      <c r="D50" s="322">
        <f>D43</f>
        <v>5847474.0496892333</v>
      </c>
      <c r="E50" s="331"/>
      <c r="F50" s="331"/>
      <c r="G50" s="331"/>
      <c r="H50" s="832"/>
      <c r="I50" s="833"/>
      <c r="J50" s="770"/>
      <c r="K50" s="770"/>
      <c r="L50" s="775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  <c r="AF50" s="770"/>
      <c r="AG50" s="770"/>
      <c r="AH50" s="770"/>
      <c r="AI50" s="770"/>
      <c r="AJ50" s="770"/>
      <c r="AK50" s="770"/>
      <c r="AL50" s="770"/>
      <c r="AM50" s="770"/>
      <c r="AN50" s="770"/>
      <c r="AO50" s="770"/>
      <c r="AP50" s="770"/>
      <c r="AQ50" s="770"/>
      <c r="AR50" s="770"/>
      <c r="AS50" s="770"/>
      <c r="AT50" s="770"/>
      <c r="AU50" s="770"/>
      <c r="AV50" s="770"/>
      <c r="AW50" s="770"/>
      <c r="AX50" s="770"/>
      <c r="AY50" s="770"/>
      <c r="AZ50" s="770"/>
      <c r="BA50" s="770"/>
      <c r="BB50" s="770"/>
      <c r="BC50" s="770"/>
      <c r="BD50" s="770"/>
      <c r="BE50" s="770"/>
      <c r="BF50" s="770"/>
      <c r="BG50" s="770"/>
      <c r="BH50" s="770"/>
      <c r="BI50" s="770"/>
      <c r="BJ50" s="770"/>
      <c r="BK50" s="770"/>
      <c r="BL50" s="770"/>
      <c r="BM50" s="770"/>
      <c r="BN50" s="770"/>
      <c r="BO50" s="770"/>
      <c r="BP50" s="770"/>
      <c r="BQ50" s="770"/>
      <c r="BR50" s="770"/>
      <c r="BS50" s="770"/>
      <c r="BT50" s="770"/>
      <c r="BU50" s="770"/>
      <c r="BV50" s="770"/>
      <c r="BW50" s="770"/>
      <c r="BX50" s="770"/>
    </row>
    <row r="51" spans="1:76" ht="32">
      <c r="A51" s="770"/>
      <c r="B51" s="845"/>
      <c r="C51" s="799" t="s">
        <v>1677</v>
      </c>
      <c r="D51" s="322">
        <f>D47</f>
        <v>7020258.9830209613</v>
      </c>
      <c r="E51" s="331"/>
      <c r="F51" s="331"/>
      <c r="G51" s="331"/>
      <c r="H51" s="832"/>
      <c r="I51" s="833"/>
      <c r="J51" s="770"/>
      <c r="K51" s="770"/>
      <c r="L51" s="775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  <c r="AF51" s="770"/>
      <c r="AG51" s="770"/>
      <c r="AH51" s="770"/>
      <c r="AI51" s="770"/>
      <c r="AJ51" s="770"/>
      <c r="AK51" s="770"/>
      <c r="AL51" s="770"/>
      <c r="AM51" s="770"/>
      <c r="AN51" s="770"/>
      <c r="AO51" s="770"/>
      <c r="AP51" s="770"/>
      <c r="AQ51" s="770"/>
      <c r="AR51" s="770"/>
      <c r="AS51" s="770"/>
      <c r="AT51" s="770"/>
      <c r="AU51" s="770"/>
      <c r="AV51" s="770"/>
      <c r="AW51" s="770"/>
      <c r="AX51" s="770"/>
      <c r="AY51" s="770"/>
      <c r="AZ51" s="770"/>
      <c r="BA51" s="770"/>
      <c r="BB51" s="770"/>
      <c r="BC51" s="770"/>
      <c r="BD51" s="770"/>
      <c r="BE51" s="770"/>
      <c r="BF51" s="770"/>
      <c r="BG51" s="770"/>
      <c r="BH51" s="770"/>
      <c r="BI51" s="770"/>
      <c r="BJ51" s="770"/>
      <c r="BK51" s="770"/>
      <c r="BL51" s="770"/>
      <c r="BM51" s="770"/>
      <c r="BN51" s="770"/>
      <c r="BO51" s="770"/>
      <c r="BP51" s="770"/>
      <c r="BQ51" s="770"/>
      <c r="BR51" s="770"/>
      <c r="BS51" s="770"/>
      <c r="BT51" s="770"/>
      <c r="BU51" s="770"/>
      <c r="BV51" s="770"/>
      <c r="BW51" s="770"/>
      <c r="BX51" s="770"/>
    </row>
    <row r="52" spans="1:76" ht="18.75" customHeight="1">
      <c r="A52" s="770"/>
      <c r="B52" s="845"/>
      <c r="C52" s="799" t="s">
        <v>1679</v>
      </c>
      <c r="D52" s="822">
        <f>(SUM('PN REAL'!P13:P16)+'PN REAL'!P20)*0.03</f>
        <v>3132472.5</v>
      </c>
      <c r="E52" s="331"/>
      <c r="F52" s="331"/>
      <c r="G52" s="331"/>
      <c r="H52" s="832"/>
      <c r="I52" s="833"/>
      <c r="J52" s="770"/>
      <c r="K52" s="770"/>
      <c r="L52" s="775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  <c r="AF52" s="770"/>
      <c r="AG52" s="770"/>
      <c r="AH52" s="770"/>
      <c r="AI52" s="770"/>
      <c r="AJ52" s="770"/>
      <c r="AK52" s="770"/>
      <c r="AL52" s="770"/>
      <c r="AM52" s="770"/>
      <c r="AN52" s="770"/>
      <c r="AO52" s="770"/>
      <c r="AP52" s="770"/>
      <c r="AQ52" s="770"/>
      <c r="AR52" s="770"/>
      <c r="AS52" s="770"/>
      <c r="AT52" s="770"/>
      <c r="AU52" s="770"/>
      <c r="AV52" s="770"/>
      <c r="AW52" s="770"/>
      <c r="AX52" s="770"/>
      <c r="AY52" s="770"/>
      <c r="AZ52" s="770"/>
      <c r="BA52" s="770"/>
      <c r="BB52" s="770"/>
      <c r="BC52" s="770"/>
      <c r="BD52" s="770"/>
      <c r="BE52" s="770"/>
      <c r="BF52" s="770"/>
      <c r="BG52" s="770"/>
      <c r="BH52" s="770"/>
      <c r="BI52" s="770"/>
      <c r="BJ52" s="770"/>
      <c r="BK52" s="770"/>
      <c r="BL52" s="770"/>
      <c r="BM52" s="770"/>
      <c r="BN52" s="770"/>
      <c r="BO52" s="770"/>
      <c r="BP52" s="770"/>
      <c r="BQ52" s="770"/>
      <c r="BR52" s="770"/>
      <c r="BS52" s="770"/>
      <c r="BT52" s="770"/>
      <c r="BU52" s="770"/>
      <c r="BV52" s="770"/>
      <c r="BW52" s="770"/>
      <c r="BX52" s="770"/>
    </row>
    <row r="53" spans="1:76" ht="16">
      <c r="A53" s="770"/>
      <c r="B53" s="845"/>
      <c r="C53" s="799" t="s">
        <v>1680</v>
      </c>
      <c r="D53" s="822">
        <f>C17</f>
        <v>763308.00000000012</v>
      </c>
      <c r="E53" s="331"/>
      <c r="F53" s="331"/>
      <c r="G53" s="331"/>
      <c r="H53" s="832"/>
      <c r="I53" s="833"/>
      <c r="J53" s="770"/>
      <c r="K53" s="770"/>
      <c r="L53" s="775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  <c r="AF53" s="770"/>
      <c r="AG53" s="770"/>
      <c r="AH53" s="770"/>
      <c r="AI53" s="770"/>
      <c r="AJ53" s="770"/>
      <c r="AK53" s="770"/>
      <c r="AL53" s="770"/>
      <c r="AM53" s="770"/>
      <c r="AN53" s="770"/>
      <c r="AO53" s="770"/>
      <c r="AP53" s="770"/>
      <c r="AQ53" s="770"/>
      <c r="AR53" s="770"/>
      <c r="AS53" s="770"/>
      <c r="AT53" s="770"/>
      <c r="AU53" s="770"/>
      <c r="AV53" s="770"/>
      <c r="AW53" s="770"/>
      <c r="AX53" s="770"/>
      <c r="AY53" s="770"/>
      <c r="AZ53" s="770"/>
      <c r="BA53" s="770"/>
      <c r="BB53" s="770"/>
      <c r="BC53" s="770"/>
      <c r="BD53" s="770"/>
      <c r="BE53" s="770"/>
      <c r="BF53" s="770"/>
      <c r="BG53" s="770"/>
      <c r="BH53" s="770"/>
      <c r="BI53" s="770"/>
      <c r="BJ53" s="770"/>
      <c r="BK53" s="770"/>
      <c r="BL53" s="770"/>
      <c r="BM53" s="770"/>
      <c r="BN53" s="770"/>
      <c r="BO53" s="770"/>
      <c r="BP53" s="770"/>
      <c r="BQ53" s="770"/>
      <c r="BR53" s="770"/>
      <c r="BS53" s="770"/>
      <c r="BT53" s="770"/>
      <c r="BU53" s="770"/>
      <c r="BV53" s="770"/>
      <c r="BW53" s="770"/>
      <c r="BX53" s="770"/>
    </row>
    <row r="54" spans="1:76" ht="16">
      <c r="A54" s="770"/>
      <c r="B54" s="845"/>
      <c r="C54" s="799" t="s">
        <v>92</v>
      </c>
      <c r="D54" s="554">
        <f>('PN REAL'!F38)*1.16</f>
        <v>16822087.818609893</v>
      </c>
      <c r="E54" s="182"/>
      <c r="F54" s="331"/>
      <c r="G54" s="331"/>
      <c r="H54" s="832"/>
      <c r="I54" s="833"/>
      <c r="J54" s="770"/>
      <c r="K54" s="770"/>
      <c r="L54" s="775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  <c r="AF54" s="770"/>
      <c r="AG54" s="770"/>
      <c r="AH54" s="770"/>
      <c r="AI54" s="770"/>
      <c r="AJ54" s="770"/>
      <c r="AK54" s="770"/>
      <c r="AL54" s="770"/>
      <c r="AM54" s="770"/>
      <c r="AN54" s="770"/>
      <c r="AO54" s="770"/>
      <c r="AP54" s="770"/>
      <c r="AQ54" s="770"/>
      <c r="AR54" s="770"/>
      <c r="AS54" s="770"/>
      <c r="AT54" s="770"/>
      <c r="AU54" s="770"/>
      <c r="AV54" s="770"/>
      <c r="AW54" s="770"/>
      <c r="AX54" s="770"/>
      <c r="AY54" s="770"/>
      <c r="AZ54" s="770"/>
      <c r="BA54" s="770"/>
      <c r="BB54" s="770"/>
      <c r="BC54" s="770"/>
      <c r="BD54" s="770"/>
      <c r="BE54" s="770"/>
      <c r="BF54" s="770"/>
      <c r="BG54" s="770"/>
      <c r="BH54" s="770"/>
      <c r="BI54" s="770"/>
      <c r="BJ54" s="770"/>
      <c r="BK54" s="770"/>
      <c r="BL54" s="770"/>
      <c r="BM54" s="770"/>
      <c r="BN54" s="770"/>
      <c r="BO54" s="770"/>
      <c r="BP54" s="770"/>
      <c r="BQ54" s="770"/>
      <c r="BR54" s="770"/>
      <c r="BS54" s="770"/>
      <c r="BT54" s="770"/>
      <c r="BU54" s="770"/>
      <c r="BV54" s="770"/>
      <c r="BW54" s="770"/>
      <c r="BX54" s="770"/>
    </row>
    <row r="55" spans="1:76">
      <c r="A55" s="770"/>
      <c r="B55" s="845"/>
      <c r="C55" s="799"/>
      <c r="D55" s="808">
        <f>SUM(D50:D54)</f>
        <v>33585601.351320088</v>
      </c>
      <c r="E55" s="322">
        <f>F37</f>
        <v>146481346.80000001</v>
      </c>
      <c r="F55" s="331"/>
      <c r="G55" s="331"/>
      <c r="H55" s="832"/>
      <c r="I55" s="833"/>
      <c r="J55" s="770"/>
      <c r="K55" s="770"/>
      <c r="L55" s="775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  <c r="AF55" s="770"/>
      <c r="AG55" s="770"/>
      <c r="AH55" s="770"/>
      <c r="AI55" s="770"/>
      <c r="AJ55" s="770"/>
      <c r="AK55" s="770"/>
      <c r="AL55" s="770"/>
      <c r="AM55" s="770"/>
      <c r="AN55" s="770"/>
      <c r="AO55" s="770"/>
      <c r="AP55" s="770"/>
      <c r="AQ55" s="770"/>
      <c r="AR55" s="770"/>
      <c r="AS55" s="770"/>
      <c r="AT55" s="770"/>
      <c r="AU55" s="770"/>
      <c r="AV55" s="770"/>
      <c r="AW55" s="770"/>
      <c r="AX55" s="770"/>
      <c r="AY55" s="770"/>
      <c r="AZ55" s="770"/>
      <c r="BA55" s="770"/>
      <c r="BB55" s="770"/>
      <c r="BC55" s="770"/>
      <c r="BD55" s="770"/>
      <c r="BE55" s="770"/>
      <c r="BF55" s="770"/>
      <c r="BG55" s="770"/>
      <c r="BH55" s="770"/>
      <c r="BI55" s="770"/>
      <c r="BJ55" s="770"/>
      <c r="BK55" s="770"/>
      <c r="BL55" s="770"/>
      <c r="BM55" s="770"/>
      <c r="BN55" s="770"/>
      <c r="BO55" s="770"/>
      <c r="BP55" s="770"/>
      <c r="BQ55" s="770"/>
      <c r="BR55" s="770"/>
      <c r="BS55" s="770"/>
      <c r="BT55" s="770"/>
      <c r="BU55" s="770"/>
      <c r="BV55" s="770"/>
      <c r="BW55" s="770"/>
      <c r="BX55" s="770"/>
    </row>
    <row r="56" spans="1:76" ht="48">
      <c r="A56" s="770"/>
      <c r="B56" s="845"/>
      <c r="C56" s="799"/>
      <c r="D56" s="331"/>
      <c r="E56" s="331"/>
      <c r="F56" s="823" t="s">
        <v>1699</v>
      </c>
      <c r="G56" s="823" t="s">
        <v>1687</v>
      </c>
      <c r="H56" s="824" t="s">
        <v>1700</v>
      </c>
      <c r="I56" s="825" t="s">
        <v>1701</v>
      </c>
      <c r="J56" s="770"/>
      <c r="K56" s="770"/>
      <c r="L56" s="775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  <c r="AF56" s="770"/>
      <c r="AG56" s="770"/>
      <c r="AH56" s="770"/>
      <c r="AI56" s="770"/>
      <c r="AJ56" s="770"/>
      <c r="AK56" s="770"/>
      <c r="AL56" s="770"/>
      <c r="AM56" s="770"/>
      <c r="AN56" s="770"/>
      <c r="AO56" s="770"/>
      <c r="AP56" s="770"/>
      <c r="AQ56" s="770"/>
      <c r="AR56" s="770"/>
      <c r="AS56" s="770"/>
      <c r="AT56" s="770"/>
      <c r="AU56" s="770"/>
      <c r="AV56" s="770"/>
      <c r="AW56" s="770"/>
      <c r="AX56" s="770"/>
      <c r="AY56" s="770"/>
      <c r="AZ56" s="770"/>
      <c r="BA56" s="770"/>
      <c r="BB56" s="770"/>
      <c r="BC56" s="770"/>
      <c r="BD56" s="770"/>
      <c r="BE56" s="770"/>
      <c r="BF56" s="770"/>
      <c r="BG56" s="770"/>
      <c r="BH56" s="770"/>
      <c r="BI56" s="770"/>
      <c r="BJ56" s="770"/>
      <c r="BK56" s="770"/>
      <c r="BL56" s="770"/>
      <c r="BM56" s="770"/>
      <c r="BN56" s="770"/>
      <c r="BO56" s="770"/>
      <c r="BP56" s="770"/>
      <c r="BQ56" s="770"/>
      <c r="BR56" s="770"/>
      <c r="BS56" s="770"/>
      <c r="BT56" s="770"/>
      <c r="BU56" s="770"/>
      <c r="BV56" s="770"/>
      <c r="BW56" s="770"/>
      <c r="BX56" s="770"/>
    </row>
    <row r="57" spans="1:76" ht="16">
      <c r="A57" s="770"/>
      <c r="B57" s="846"/>
      <c r="C57" s="805" t="s">
        <v>1684</v>
      </c>
      <c r="D57" s="806">
        <f>E55-D55</f>
        <v>112895745.44867992</v>
      </c>
      <c r="E57" s="826" t="s">
        <v>1698</v>
      </c>
      <c r="F57" s="827">
        <f>'PN REAL'!F43</f>
        <v>56203000</v>
      </c>
      <c r="G57" s="827">
        <f>C64</f>
        <v>45143410.83867991</v>
      </c>
      <c r="H57" s="828">
        <f>19000+30000</f>
        <v>49000</v>
      </c>
      <c r="I57" s="829">
        <f>'flujo GRAL Const'!D9</f>
        <v>11500000</v>
      </c>
      <c r="J57" s="770"/>
      <c r="K57" s="770"/>
      <c r="L57" s="775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  <c r="AF57" s="770"/>
      <c r="AG57" s="770"/>
      <c r="AH57" s="770"/>
      <c r="AI57" s="770"/>
      <c r="AJ57" s="770"/>
      <c r="AK57" s="770"/>
      <c r="AL57" s="770"/>
      <c r="AM57" s="770"/>
      <c r="AN57" s="770"/>
      <c r="AO57" s="770"/>
      <c r="AP57" s="770"/>
      <c r="AQ57" s="770"/>
      <c r="AR57" s="770"/>
      <c r="AS57" s="770"/>
      <c r="AT57" s="770"/>
      <c r="AU57" s="770"/>
      <c r="AV57" s="770"/>
      <c r="AW57" s="770"/>
      <c r="AX57" s="770"/>
      <c r="AY57" s="770"/>
      <c r="AZ57" s="770"/>
      <c r="BA57" s="770"/>
      <c r="BB57" s="770"/>
      <c r="BC57" s="770"/>
      <c r="BD57" s="770"/>
      <c r="BE57" s="770"/>
      <c r="BF57" s="770"/>
      <c r="BG57" s="770"/>
      <c r="BH57" s="770"/>
      <c r="BI57" s="770"/>
      <c r="BJ57" s="770"/>
      <c r="BK57" s="770"/>
      <c r="BL57" s="770"/>
      <c r="BM57" s="770"/>
      <c r="BN57" s="770"/>
      <c r="BO57" s="770"/>
      <c r="BP57" s="770"/>
      <c r="BQ57" s="770"/>
      <c r="BR57" s="770"/>
      <c r="BS57" s="770"/>
      <c r="BT57" s="770"/>
      <c r="BU57" s="770"/>
      <c r="BV57" s="770"/>
      <c r="BW57" s="770"/>
      <c r="BX57" s="770"/>
    </row>
    <row r="58" spans="1:76">
      <c r="A58" s="770"/>
      <c r="B58" s="774"/>
      <c r="C58" s="776"/>
      <c r="D58" s="770"/>
      <c r="E58" s="770"/>
      <c r="F58" s="770"/>
      <c r="G58" s="770"/>
      <c r="H58" s="770"/>
      <c r="I58" s="776"/>
      <c r="J58" s="770"/>
      <c r="K58" s="770"/>
      <c r="L58" s="775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  <c r="AF58" s="770"/>
      <c r="AG58" s="770"/>
      <c r="AH58" s="770"/>
      <c r="AI58" s="770"/>
      <c r="AJ58" s="770"/>
      <c r="AK58" s="770"/>
      <c r="AL58" s="770"/>
      <c r="AM58" s="770"/>
      <c r="AN58" s="770"/>
      <c r="AO58" s="770"/>
      <c r="AP58" s="770"/>
      <c r="AQ58" s="770"/>
      <c r="AR58" s="770"/>
      <c r="AS58" s="770"/>
      <c r="AT58" s="770"/>
      <c r="AU58" s="770"/>
      <c r="AV58" s="770"/>
      <c r="AW58" s="770"/>
      <c r="AX58" s="770"/>
      <c r="AY58" s="770"/>
      <c r="AZ58" s="770"/>
      <c r="BA58" s="770"/>
      <c r="BB58" s="770"/>
      <c r="BC58" s="770"/>
      <c r="BD58" s="770"/>
      <c r="BE58" s="770"/>
      <c r="BF58" s="770"/>
      <c r="BG58" s="770"/>
      <c r="BH58" s="770"/>
      <c r="BI58" s="770"/>
      <c r="BJ58" s="770"/>
      <c r="BK58" s="770"/>
      <c r="BL58" s="770"/>
      <c r="BM58" s="770"/>
      <c r="BN58" s="770"/>
      <c r="BO58" s="770"/>
      <c r="BP58" s="770"/>
      <c r="BQ58" s="770"/>
      <c r="BR58" s="770"/>
      <c r="BS58" s="770"/>
      <c r="BT58" s="770"/>
      <c r="BU58" s="770"/>
      <c r="BV58" s="770"/>
      <c r="BW58" s="770"/>
      <c r="BX58" s="770"/>
    </row>
    <row r="59" spans="1:76">
      <c r="A59" s="777"/>
      <c r="B59" s="774"/>
      <c r="C59" s="776"/>
      <c r="D59" s="770"/>
      <c r="E59" s="770"/>
      <c r="F59" s="770"/>
      <c r="G59" s="770"/>
      <c r="H59" s="770"/>
      <c r="I59" s="770"/>
      <c r="J59" s="770"/>
      <c r="K59" s="770"/>
      <c r="L59" s="775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  <c r="AF59" s="770"/>
      <c r="AG59" s="770"/>
      <c r="AH59" s="770"/>
      <c r="AI59" s="770"/>
      <c r="AJ59" s="770"/>
      <c r="AK59" s="770"/>
      <c r="AL59" s="770"/>
      <c r="AM59" s="770"/>
      <c r="AN59" s="770"/>
      <c r="AO59" s="770"/>
      <c r="AP59" s="770"/>
      <c r="AQ59" s="770"/>
      <c r="AR59" s="770"/>
      <c r="AS59" s="770"/>
      <c r="AT59" s="770"/>
      <c r="AU59" s="770"/>
      <c r="AV59" s="770"/>
      <c r="AW59" s="770"/>
      <c r="AX59" s="770"/>
      <c r="AY59" s="770"/>
      <c r="AZ59" s="770"/>
      <c r="BA59" s="770"/>
      <c r="BB59" s="770"/>
      <c r="BC59" s="770"/>
      <c r="BD59" s="770"/>
      <c r="BE59" s="770"/>
      <c r="BF59" s="770"/>
      <c r="BG59" s="770"/>
      <c r="BH59" s="770"/>
      <c r="BI59" s="770"/>
      <c r="BJ59" s="770"/>
      <c r="BK59" s="770"/>
      <c r="BL59" s="770"/>
      <c r="BM59" s="770"/>
      <c r="BN59" s="770"/>
      <c r="BO59" s="770"/>
      <c r="BP59" s="770"/>
      <c r="BQ59" s="770"/>
      <c r="BR59" s="770"/>
      <c r="BS59" s="770"/>
      <c r="BT59" s="770"/>
      <c r="BU59" s="770"/>
      <c r="BV59" s="770"/>
      <c r="BW59" s="770"/>
      <c r="BX59" s="770"/>
    </row>
    <row r="60" spans="1:76" ht="32">
      <c r="A60" s="777"/>
      <c r="B60" s="834" t="s">
        <v>1686</v>
      </c>
      <c r="C60" s="835">
        <f>-(E18+D52+D53+D54)</f>
        <v>-364216207.62923634</v>
      </c>
      <c r="D60" s="777"/>
      <c r="E60" s="777"/>
      <c r="F60" s="777"/>
      <c r="G60" s="777"/>
      <c r="H60" s="777"/>
      <c r="I60" s="777"/>
      <c r="J60" s="770"/>
      <c r="K60" s="770"/>
      <c r="L60" s="775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  <c r="AF60" s="770"/>
      <c r="AG60" s="770"/>
      <c r="AH60" s="770"/>
      <c r="AI60" s="770"/>
      <c r="AJ60" s="770"/>
      <c r="AK60" s="770"/>
      <c r="AL60" s="770"/>
      <c r="AM60" s="770"/>
      <c r="AN60" s="770"/>
      <c r="AO60" s="770"/>
      <c r="AP60" s="770"/>
      <c r="AQ60" s="770"/>
      <c r="AR60" s="770"/>
      <c r="AS60" s="770"/>
      <c r="AT60" s="770"/>
      <c r="AU60" s="770"/>
      <c r="AV60" s="770"/>
      <c r="AW60" s="770"/>
      <c r="AX60" s="770"/>
      <c r="AY60" s="770"/>
      <c r="AZ60" s="770"/>
      <c r="BA60" s="770"/>
      <c r="BB60" s="770"/>
      <c r="BC60" s="770"/>
      <c r="BD60" s="770"/>
      <c r="BE60" s="770"/>
      <c r="BF60" s="770"/>
      <c r="BG60" s="770"/>
      <c r="BH60" s="770"/>
      <c r="BI60" s="770"/>
      <c r="BJ60" s="770"/>
      <c r="BK60" s="770"/>
      <c r="BL60" s="770"/>
      <c r="BM60" s="770"/>
      <c r="BN60" s="770"/>
      <c r="BO60" s="770"/>
      <c r="BP60" s="770"/>
      <c r="BQ60" s="770"/>
      <c r="BR60" s="770"/>
      <c r="BS60" s="770"/>
      <c r="BT60" s="770"/>
      <c r="BU60" s="770"/>
      <c r="BV60" s="770"/>
      <c r="BW60" s="770"/>
      <c r="BX60" s="770"/>
    </row>
    <row r="61" spans="1:76" ht="16">
      <c r="A61" s="777"/>
      <c r="B61" s="799" t="s">
        <v>108</v>
      </c>
      <c r="C61" s="836">
        <f>-'PN REAL'!C58</f>
        <v>-56203000</v>
      </c>
      <c r="D61" s="777"/>
      <c r="E61" s="777"/>
      <c r="F61" s="777"/>
      <c r="G61" s="777"/>
      <c r="H61" s="777"/>
      <c r="I61" s="777"/>
      <c r="J61" s="770"/>
      <c r="K61" s="770"/>
      <c r="L61" s="775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  <c r="AF61" s="770"/>
      <c r="AG61" s="770"/>
      <c r="AH61" s="770"/>
      <c r="AI61" s="770"/>
      <c r="AJ61" s="770"/>
      <c r="AK61" s="770"/>
      <c r="AL61" s="770"/>
      <c r="AM61" s="770"/>
      <c r="AN61" s="770"/>
      <c r="AO61" s="770"/>
      <c r="AP61" s="770"/>
      <c r="AQ61" s="770"/>
      <c r="AR61" s="770"/>
      <c r="AS61" s="770"/>
      <c r="AT61" s="770"/>
      <c r="AU61" s="770"/>
      <c r="AV61" s="770"/>
      <c r="AW61" s="770"/>
      <c r="AX61" s="770"/>
      <c r="AY61" s="770"/>
      <c r="AZ61" s="770"/>
      <c r="BA61" s="770"/>
      <c r="BB61" s="770"/>
      <c r="BC61" s="770"/>
      <c r="BD61" s="770"/>
      <c r="BE61" s="770"/>
      <c r="BF61" s="770"/>
      <c r="BG61" s="770"/>
      <c r="BH61" s="770"/>
      <c r="BI61" s="770"/>
      <c r="BJ61" s="770"/>
      <c r="BK61" s="770"/>
      <c r="BL61" s="770"/>
      <c r="BM61" s="770"/>
      <c r="BN61" s="770"/>
      <c r="BO61" s="770"/>
      <c r="BP61" s="770"/>
      <c r="BQ61" s="770"/>
      <c r="BR61" s="770"/>
      <c r="BS61" s="770"/>
      <c r="BT61" s="770"/>
      <c r="BU61" s="770"/>
      <c r="BV61" s="770"/>
      <c r="BW61" s="770"/>
      <c r="BX61" s="770"/>
    </row>
    <row r="62" spans="1:76" ht="16">
      <c r="A62" s="777"/>
      <c r="B62" s="799" t="s">
        <v>1692</v>
      </c>
      <c r="C62" s="836">
        <f>'PN REAL'!R21</f>
        <v>465562618.46791625</v>
      </c>
      <c r="D62" s="777"/>
      <c r="E62" s="777"/>
      <c r="F62" s="777"/>
      <c r="G62" s="777"/>
      <c r="H62" s="777"/>
      <c r="I62" s="777"/>
      <c r="J62" s="770"/>
      <c r="K62" s="770"/>
      <c r="L62" s="775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  <c r="AF62" s="770"/>
      <c r="AG62" s="770"/>
      <c r="AH62" s="770"/>
      <c r="AI62" s="770"/>
      <c r="AJ62" s="770"/>
      <c r="AK62" s="770"/>
      <c r="AL62" s="770"/>
      <c r="AM62" s="770"/>
      <c r="AN62" s="770"/>
      <c r="AO62" s="770"/>
      <c r="AP62" s="770"/>
      <c r="AQ62" s="770"/>
      <c r="AR62" s="770"/>
      <c r="AS62" s="770"/>
      <c r="AT62" s="770"/>
      <c r="AU62" s="770"/>
      <c r="AV62" s="770"/>
      <c r="AW62" s="770"/>
      <c r="AX62" s="770"/>
      <c r="AY62" s="770"/>
      <c r="AZ62" s="770"/>
      <c r="BA62" s="770"/>
      <c r="BB62" s="770"/>
      <c r="BC62" s="770"/>
      <c r="BD62" s="770"/>
      <c r="BE62" s="770"/>
      <c r="BF62" s="770"/>
      <c r="BG62" s="770"/>
      <c r="BH62" s="770"/>
      <c r="BI62" s="770"/>
      <c r="BJ62" s="770"/>
      <c r="BK62" s="770"/>
      <c r="BL62" s="770"/>
      <c r="BM62" s="770"/>
      <c r="BN62" s="770"/>
      <c r="BO62" s="770"/>
      <c r="BP62" s="770"/>
      <c r="BQ62" s="770"/>
      <c r="BR62" s="770"/>
      <c r="BS62" s="770"/>
      <c r="BT62" s="770"/>
      <c r="BU62" s="770"/>
      <c r="BV62" s="770"/>
      <c r="BW62" s="770"/>
      <c r="BX62" s="770"/>
    </row>
    <row r="63" spans="1:76">
      <c r="A63" s="777"/>
      <c r="B63" s="799"/>
      <c r="C63" s="837"/>
      <c r="D63" s="777"/>
      <c r="E63" s="777"/>
      <c r="F63" s="777"/>
      <c r="G63" s="777"/>
      <c r="H63" s="777"/>
      <c r="I63" s="777"/>
      <c r="J63" s="770"/>
      <c r="K63" s="770"/>
      <c r="L63" s="775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  <c r="AF63" s="770"/>
      <c r="AG63" s="770"/>
      <c r="AH63" s="770"/>
      <c r="AI63" s="770"/>
      <c r="AJ63" s="770"/>
      <c r="AK63" s="770"/>
      <c r="AL63" s="770"/>
      <c r="AM63" s="770"/>
      <c r="AN63" s="770"/>
      <c r="AO63" s="770"/>
      <c r="AP63" s="770"/>
      <c r="AQ63" s="770"/>
      <c r="AR63" s="770"/>
      <c r="AS63" s="770"/>
      <c r="AT63" s="770"/>
      <c r="AU63" s="770"/>
      <c r="AV63" s="770"/>
      <c r="AW63" s="770"/>
      <c r="AX63" s="770"/>
      <c r="AY63" s="770"/>
      <c r="AZ63" s="770"/>
      <c r="BA63" s="770"/>
      <c r="BB63" s="770"/>
      <c r="BC63" s="770"/>
      <c r="BD63" s="770"/>
      <c r="BE63" s="770"/>
      <c r="BF63" s="770"/>
      <c r="BG63" s="770"/>
      <c r="BH63" s="770"/>
      <c r="BI63" s="770"/>
      <c r="BJ63" s="770"/>
      <c r="BK63" s="770"/>
      <c r="BL63" s="770"/>
      <c r="BM63" s="770"/>
      <c r="BN63" s="770"/>
      <c r="BO63" s="770"/>
      <c r="BP63" s="770"/>
      <c r="BQ63" s="770"/>
      <c r="BR63" s="770"/>
      <c r="BS63" s="770"/>
      <c r="BT63" s="770"/>
      <c r="BU63" s="770"/>
      <c r="BV63" s="770"/>
      <c r="BW63" s="770"/>
      <c r="BX63" s="770"/>
    </row>
    <row r="64" spans="1:76" ht="16">
      <c r="A64" s="331"/>
      <c r="B64" s="838" t="s">
        <v>1687</v>
      </c>
      <c r="C64" s="839">
        <f>SUM(C60:C63)</f>
        <v>45143410.83867991</v>
      </c>
      <c r="D64" s="780"/>
      <c r="E64" s="780"/>
      <c r="F64" s="777"/>
      <c r="G64" s="777"/>
      <c r="H64" s="777"/>
      <c r="I64" s="777"/>
      <c r="J64" s="770"/>
      <c r="K64" s="770"/>
      <c r="L64" s="775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  <c r="AF64" s="770"/>
      <c r="AG64" s="770"/>
      <c r="AH64" s="770"/>
      <c r="AI64" s="770"/>
      <c r="AJ64" s="770"/>
      <c r="AK64" s="770"/>
      <c r="AL64" s="770"/>
      <c r="AM64" s="770"/>
      <c r="AN64" s="770"/>
      <c r="AO64" s="770"/>
      <c r="AP64" s="770"/>
      <c r="AQ64" s="770"/>
      <c r="AR64" s="770"/>
      <c r="AS64" s="770"/>
      <c r="AT64" s="770"/>
      <c r="AU64" s="770"/>
      <c r="AV64" s="770"/>
      <c r="AW64" s="770"/>
      <c r="AX64" s="770"/>
      <c r="AY64" s="770"/>
      <c r="AZ64" s="770"/>
      <c r="BA64" s="770"/>
      <c r="BB64" s="770"/>
      <c r="BC64" s="770"/>
      <c r="BD64" s="770"/>
      <c r="BE64" s="770"/>
      <c r="BF64" s="770"/>
      <c r="BG64" s="770"/>
      <c r="BH64" s="770"/>
      <c r="BI64" s="770"/>
      <c r="BJ64" s="770"/>
      <c r="BK64" s="770"/>
      <c r="BL64" s="770"/>
      <c r="BM64" s="770"/>
      <c r="BN64" s="770"/>
      <c r="BO64" s="770"/>
      <c r="BP64" s="770"/>
      <c r="BQ64" s="770"/>
      <c r="BR64" s="770"/>
      <c r="BS64" s="770"/>
      <c r="BT64" s="770"/>
      <c r="BU64" s="770"/>
      <c r="BV64" s="770"/>
      <c r="BW64" s="770"/>
      <c r="BX64" s="770"/>
    </row>
    <row r="65" spans="1:76">
      <c r="A65" s="770"/>
      <c r="B65" s="774"/>
      <c r="C65" s="770"/>
      <c r="D65" s="770"/>
      <c r="E65" s="776"/>
      <c r="F65" s="770"/>
      <c r="G65" s="770"/>
      <c r="H65" s="770"/>
      <c r="I65" s="770"/>
      <c r="J65" s="770"/>
      <c r="K65" s="770"/>
      <c r="L65" s="775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  <c r="AF65" s="770"/>
      <c r="AG65" s="770"/>
      <c r="AH65" s="770"/>
      <c r="AI65" s="770"/>
      <c r="AJ65" s="770"/>
      <c r="AK65" s="770"/>
      <c r="AL65" s="770"/>
      <c r="AM65" s="770"/>
      <c r="AN65" s="770"/>
      <c r="AO65" s="770"/>
      <c r="AP65" s="770"/>
      <c r="AQ65" s="770"/>
      <c r="AR65" s="770"/>
      <c r="AS65" s="770"/>
      <c r="AT65" s="770"/>
      <c r="AU65" s="770"/>
      <c r="AV65" s="770"/>
      <c r="AW65" s="770"/>
      <c r="AX65" s="770"/>
      <c r="AY65" s="770"/>
      <c r="AZ65" s="770"/>
      <c r="BA65" s="770"/>
      <c r="BB65" s="770"/>
      <c r="BC65" s="770"/>
      <c r="BD65" s="770"/>
      <c r="BE65" s="770"/>
      <c r="BF65" s="770"/>
      <c r="BG65" s="770"/>
      <c r="BH65" s="770"/>
      <c r="BI65" s="770"/>
      <c r="BJ65" s="770"/>
      <c r="BK65" s="770"/>
      <c r="BL65" s="770"/>
      <c r="BM65" s="770"/>
      <c r="BN65" s="770"/>
      <c r="BO65" s="770"/>
      <c r="BP65" s="770"/>
      <c r="BQ65" s="770"/>
      <c r="BR65" s="770"/>
      <c r="BS65" s="770"/>
      <c r="BT65" s="770"/>
      <c r="BU65" s="770"/>
      <c r="BV65" s="770"/>
      <c r="BW65" s="770"/>
      <c r="BX65" s="770"/>
    </row>
    <row r="66" spans="1:76">
      <c r="A66" s="770"/>
      <c r="B66" s="774"/>
      <c r="C66" s="770"/>
      <c r="D66" s="770"/>
      <c r="E66" s="770"/>
      <c r="F66" s="770"/>
      <c r="G66" s="770"/>
      <c r="H66" s="770"/>
      <c r="I66" s="770"/>
      <c r="J66" s="770"/>
      <c r="K66" s="770"/>
      <c r="L66" s="775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  <c r="AF66" s="770"/>
      <c r="AG66" s="770"/>
      <c r="AH66" s="770"/>
      <c r="AI66" s="770"/>
      <c r="AJ66" s="770"/>
      <c r="AK66" s="770"/>
      <c r="AL66" s="770"/>
      <c r="AM66" s="770"/>
      <c r="AN66" s="770"/>
      <c r="AO66" s="770"/>
      <c r="AP66" s="770"/>
      <c r="AQ66" s="770"/>
      <c r="AR66" s="770"/>
      <c r="AS66" s="770"/>
      <c r="AT66" s="770"/>
      <c r="AU66" s="770"/>
      <c r="AV66" s="770"/>
      <c r="AW66" s="770"/>
      <c r="AX66" s="770"/>
      <c r="AY66" s="770"/>
      <c r="AZ66" s="770"/>
      <c r="BA66" s="770"/>
      <c r="BB66" s="770"/>
      <c r="BC66" s="770"/>
      <c r="BD66" s="770"/>
      <c r="BE66" s="770"/>
      <c r="BF66" s="770"/>
      <c r="BG66" s="770"/>
      <c r="BH66" s="770"/>
      <c r="BI66" s="770"/>
      <c r="BJ66" s="770"/>
      <c r="BK66" s="770"/>
      <c r="BL66" s="770"/>
      <c r="BM66" s="770"/>
      <c r="BN66" s="770"/>
      <c r="BO66" s="770"/>
      <c r="BP66" s="770"/>
      <c r="BQ66" s="770"/>
      <c r="BR66" s="770"/>
      <c r="BS66" s="770"/>
      <c r="BT66" s="770"/>
      <c r="BU66" s="770"/>
      <c r="BV66" s="770"/>
      <c r="BW66" s="770"/>
      <c r="BX66" s="770"/>
    </row>
    <row r="67" spans="1:76">
      <c r="A67" s="770"/>
      <c r="B67" s="774"/>
      <c r="C67" s="770"/>
      <c r="D67" s="770"/>
      <c r="E67" s="770"/>
      <c r="F67" s="770"/>
      <c r="G67" s="770"/>
      <c r="H67" s="770"/>
      <c r="I67" s="770"/>
      <c r="J67" s="770"/>
      <c r="K67" s="770"/>
      <c r="L67" s="775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  <c r="AF67" s="770"/>
      <c r="AG67" s="770"/>
      <c r="AH67" s="770"/>
      <c r="AI67" s="770"/>
      <c r="AJ67" s="770"/>
      <c r="AK67" s="770"/>
      <c r="AL67" s="770"/>
      <c r="AM67" s="770"/>
      <c r="AN67" s="770"/>
      <c r="AO67" s="770"/>
      <c r="AP67" s="770"/>
      <c r="AQ67" s="770"/>
      <c r="AR67" s="770"/>
      <c r="AS67" s="770"/>
      <c r="AT67" s="770"/>
      <c r="AU67" s="770"/>
      <c r="AV67" s="770"/>
      <c r="AW67" s="770"/>
      <c r="AX67" s="770"/>
      <c r="AY67" s="770"/>
      <c r="AZ67" s="770"/>
      <c r="BA67" s="770"/>
      <c r="BB67" s="770"/>
      <c r="BC67" s="770"/>
      <c r="BD67" s="770"/>
      <c r="BE67" s="770"/>
      <c r="BF67" s="770"/>
      <c r="BG67" s="770"/>
      <c r="BH67" s="770"/>
      <c r="BI67" s="770"/>
      <c r="BJ67" s="770"/>
      <c r="BK67" s="770"/>
      <c r="BL67" s="770"/>
      <c r="BM67" s="770"/>
      <c r="BN67" s="770"/>
      <c r="BO67" s="770"/>
      <c r="BP67" s="770"/>
      <c r="BQ67" s="770"/>
      <c r="BR67" s="770"/>
      <c r="BS67" s="770"/>
      <c r="BT67" s="770"/>
      <c r="BU67" s="770"/>
      <c r="BV67" s="770"/>
      <c r="BW67" s="770"/>
      <c r="BX67" s="770"/>
    </row>
    <row r="68" spans="1:76">
      <c r="A68" s="770"/>
      <c r="B68" s="774"/>
      <c r="C68" s="770"/>
      <c r="D68" s="770"/>
      <c r="E68" s="770"/>
      <c r="F68" s="770"/>
      <c r="G68" s="770"/>
      <c r="H68" s="770"/>
      <c r="I68" s="770"/>
      <c r="J68" s="770"/>
      <c r="K68" s="770"/>
      <c r="L68" s="775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  <c r="AF68" s="770"/>
      <c r="AG68" s="770"/>
      <c r="AH68" s="770"/>
      <c r="AI68" s="770"/>
      <c r="AJ68" s="770"/>
      <c r="AK68" s="770"/>
      <c r="AL68" s="770"/>
      <c r="AM68" s="770"/>
      <c r="AN68" s="770"/>
      <c r="AO68" s="770"/>
      <c r="AP68" s="770"/>
      <c r="AQ68" s="770"/>
      <c r="AR68" s="770"/>
      <c r="AS68" s="770"/>
      <c r="AT68" s="770"/>
      <c r="AU68" s="770"/>
      <c r="AV68" s="770"/>
      <c r="AW68" s="770"/>
      <c r="AX68" s="770"/>
      <c r="AY68" s="770"/>
      <c r="AZ68" s="770"/>
      <c r="BA68" s="770"/>
      <c r="BB68" s="770"/>
      <c r="BC68" s="770"/>
      <c r="BD68" s="770"/>
      <c r="BE68" s="770"/>
      <c r="BF68" s="770"/>
      <c r="BG68" s="770"/>
      <c r="BH68" s="770"/>
      <c r="BI68" s="770"/>
      <c r="BJ68" s="770"/>
      <c r="BK68" s="770"/>
      <c r="BL68" s="770"/>
      <c r="BM68" s="770"/>
      <c r="BN68" s="770"/>
      <c r="BO68" s="770"/>
      <c r="BP68" s="770"/>
      <c r="BQ68" s="770"/>
      <c r="BR68" s="770"/>
      <c r="BS68" s="770"/>
      <c r="BT68" s="770"/>
      <c r="BU68" s="770"/>
      <c r="BV68" s="770"/>
      <c r="BW68" s="770"/>
      <c r="BX68" s="770"/>
    </row>
    <row r="69" spans="1:76">
      <c r="A69" s="770"/>
      <c r="B69" s="774"/>
      <c r="C69" s="770"/>
      <c r="D69" s="770"/>
      <c r="E69" s="770"/>
      <c r="F69" s="770"/>
      <c r="G69" s="770"/>
      <c r="H69" s="770"/>
      <c r="I69" s="770"/>
      <c r="J69" s="770"/>
      <c r="K69" s="770"/>
      <c r="L69" s="775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  <c r="AF69" s="770"/>
      <c r="AG69" s="770"/>
      <c r="AH69" s="770"/>
      <c r="AI69" s="770"/>
      <c r="AJ69" s="770"/>
      <c r="AK69" s="770"/>
      <c r="AL69" s="770"/>
      <c r="AM69" s="770"/>
      <c r="AN69" s="770"/>
      <c r="AO69" s="770"/>
      <c r="AP69" s="770"/>
      <c r="AQ69" s="770"/>
      <c r="AR69" s="770"/>
      <c r="AS69" s="770"/>
      <c r="AT69" s="770"/>
      <c r="AU69" s="770"/>
      <c r="AV69" s="770"/>
      <c r="AW69" s="770"/>
      <c r="AX69" s="770"/>
      <c r="AY69" s="770"/>
      <c r="AZ69" s="770"/>
      <c r="BA69" s="770"/>
      <c r="BB69" s="770"/>
      <c r="BC69" s="770"/>
      <c r="BD69" s="770"/>
      <c r="BE69" s="770"/>
      <c r="BF69" s="770"/>
      <c r="BG69" s="770"/>
      <c r="BH69" s="770"/>
      <c r="BI69" s="770"/>
      <c r="BJ69" s="770"/>
      <c r="BK69" s="770"/>
      <c r="BL69" s="770"/>
      <c r="BM69" s="770"/>
      <c r="BN69" s="770"/>
      <c r="BO69" s="770"/>
      <c r="BP69" s="770"/>
      <c r="BQ69" s="770"/>
      <c r="BR69" s="770"/>
      <c r="BS69" s="770"/>
      <c r="BT69" s="770"/>
      <c r="BU69" s="770"/>
      <c r="BV69" s="770"/>
      <c r="BW69" s="770"/>
      <c r="BX69" s="770"/>
    </row>
    <row r="70" spans="1:76">
      <c r="A70" s="770"/>
      <c r="B70" s="774"/>
      <c r="C70" s="770"/>
      <c r="D70" s="770"/>
      <c r="E70" s="770"/>
      <c r="F70" s="770"/>
      <c r="G70" s="770"/>
      <c r="H70" s="770"/>
      <c r="I70" s="770"/>
      <c r="J70" s="770"/>
      <c r="K70" s="770"/>
      <c r="L70" s="775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  <c r="AF70" s="770"/>
      <c r="AG70" s="770"/>
      <c r="AH70" s="770"/>
      <c r="AI70" s="770"/>
      <c r="AJ70" s="770"/>
      <c r="AK70" s="770"/>
      <c r="AL70" s="770"/>
      <c r="AM70" s="770"/>
      <c r="AN70" s="770"/>
      <c r="AO70" s="770"/>
      <c r="AP70" s="770"/>
      <c r="AQ70" s="770"/>
      <c r="AR70" s="770"/>
      <c r="AS70" s="770"/>
      <c r="AT70" s="770"/>
      <c r="AU70" s="770"/>
      <c r="AV70" s="770"/>
      <c r="AW70" s="770"/>
      <c r="AX70" s="770"/>
      <c r="AY70" s="770"/>
      <c r="AZ70" s="770"/>
      <c r="BA70" s="770"/>
      <c r="BB70" s="770"/>
      <c r="BC70" s="770"/>
      <c r="BD70" s="770"/>
      <c r="BE70" s="770"/>
      <c r="BF70" s="770"/>
      <c r="BG70" s="770"/>
      <c r="BH70" s="770"/>
      <c r="BI70" s="770"/>
      <c r="BJ70" s="770"/>
      <c r="BK70" s="770"/>
      <c r="BL70" s="770"/>
      <c r="BM70" s="770"/>
      <c r="BN70" s="770"/>
      <c r="BO70" s="770"/>
      <c r="BP70" s="770"/>
      <c r="BQ70" s="770"/>
      <c r="BR70" s="770"/>
      <c r="BS70" s="770"/>
      <c r="BT70" s="770"/>
      <c r="BU70" s="770"/>
      <c r="BV70" s="770"/>
      <c r="BW70" s="770"/>
      <c r="BX70" s="770"/>
    </row>
    <row r="71" spans="1:76">
      <c r="A71" s="770"/>
      <c r="B71" s="774"/>
      <c r="C71" s="770"/>
      <c r="D71" s="770"/>
      <c r="E71" s="770"/>
      <c r="F71" s="770"/>
      <c r="G71" s="770"/>
      <c r="H71" s="770"/>
      <c r="I71" s="770"/>
      <c r="J71" s="770"/>
      <c r="K71" s="770"/>
      <c r="L71" s="775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  <c r="AF71" s="770"/>
      <c r="AG71" s="770"/>
      <c r="AH71" s="770"/>
      <c r="AI71" s="770"/>
      <c r="AJ71" s="770"/>
      <c r="AK71" s="770"/>
      <c r="AL71" s="770"/>
      <c r="AM71" s="770"/>
      <c r="AN71" s="770"/>
      <c r="AO71" s="770"/>
      <c r="AP71" s="770"/>
      <c r="AQ71" s="770"/>
      <c r="AR71" s="770"/>
      <c r="AS71" s="770"/>
      <c r="AT71" s="770"/>
      <c r="AU71" s="770"/>
      <c r="AV71" s="770"/>
      <c r="AW71" s="770"/>
      <c r="AX71" s="770"/>
      <c r="AY71" s="770"/>
      <c r="AZ71" s="770"/>
      <c r="BA71" s="770"/>
      <c r="BB71" s="770"/>
      <c r="BC71" s="770"/>
      <c r="BD71" s="770"/>
      <c r="BE71" s="770"/>
      <c r="BF71" s="770"/>
      <c r="BG71" s="770"/>
      <c r="BH71" s="770"/>
      <c r="BI71" s="770"/>
      <c r="BJ71" s="770"/>
      <c r="BK71" s="770"/>
      <c r="BL71" s="770"/>
      <c r="BM71" s="770"/>
      <c r="BN71" s="770"/>
      <c r="BO71" s="770"/>
      <c r="BP71" s="770"/>
      <c r="BQ71" s="770"/>
      <c r="BR71" s="770"/>
      <c r="BS71" s="770"/>
      <c r="BT71" s="770"/>
      <c r="BU71" s="770"/>
      <c r="BV71" s="770"/>
      <c r="BW71" s="770"/>
      <c r="BX71" s="770"/>
    </row>
    <row r="72" spans="1:76">
      <c r="A72" s="770"/>
      <c r="B72" s="774"/>
      <c r="C72" s="770"/>
      <c r="D72" s="770"/>
      <c r="E72" s="770"/>
      <c r="F72" s="770"/>
      <c r="G72" s="770"/>
      <c r="H72" s="770"/>
      <c r="I72" s="770"/>
      <c r="J72" s="770"/>
      <c r="K72" s="770"/>
      <c r="L72" s="775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  <c r="AF72" s="770"/>
      <c r="AG72" s="770"/>
      <c r="AH72" s="770"/>
      <c r="AI72" s="770"/>
      <c r="AJ72" s="770"/>
      <c r="AK72" s="770"/>
      <c r="AL72" s="770"/>
      <c r="AM72" s="770"/>
      <c r="AN72" s="770"/>
      <c r="AO72" s="770"/>
      <c r="AP72" s="770"/>
      <c r="AQ72" s="770"/>
      <c r="AR72" s="770"/>
      <c r="AS72" s="770"/>
      <c r="AT72" s="770"/>
      <c r="AU72" s="770"/>
      <c r="AV72" s="770"/>
      <c r="AW72" s="770"/>
      <c r="AX72" s="770"/>
      <c r="AY72" s="770"/>
      <c r="AZ72" s="770"/>
      <c r="BA72" s="770"/>
      <c r="BB72" s="770"/>
      <c r="BC72" s="770"/>
      <c r="BD72" s="770"/>
      <c r="BE72" s="770"/>
      <c r="BF72" s="770"/>
      <c r="BG72" s="770"/>
      <c r="BH72" s="770"/>
      <c r="BI72" s="770"/>
      <c r="BJ72" s="770"/>
      <c r="BK72" s="770"/>
      <c r="BL72" s="770"/>
      <c r="BM72" s="770"/>
      <c r="BN72" s="770"/>
      <c r="BO72" s="770"/>
      <c r="BP72" s="770"/>
      <c r="BQ72" s="770"/>
      <c r="BR72" s="770"/>
      <c r="BS72" s="770"/>
      <c r="BT72" s="770"/>
      <c r="BU72" s="770"/>
      <c r="BV72" s="770"/>
      <c r="BW72" s="770"/>
      <c r="BX72" s="770"/>
    </row>
    <row r="73" spans="1:76">
      <c r="A73" s="770"/>
      <c r="B73" s="774"/>
      <c r="C73" s="770"/>
      <c r="D73" s="770"/>
      <c r="E73" s="770"/>
      <c r="F73" s="770"/>
      <c r="G73" s="770"/>
      <c r="H73" s="770"/>
      <c r="I73" s="770"/>
      <c r="J73" s="770"/>
      <c r="K73" s="770"/>
      <c r="L73" s="775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  <c r="AF73" s="770"/>
      <c r="AG73" s="770"/>
      <c r="AH73" s="770"/>
      <c r="AI73" s="770"/>
      <c r="AJ73" s="770"/>
      <c r="AK73" s="770"/>
      <c r="AL73" s="770"/>
      <c r="AM73" s="770"/>
      <c r="AN73" s="770"/>
      <c r="AO73" s="770"/>
      <c r="AP73" s="770"/>
      <c r="AQ73" s="770"/>
      <c r="AR73" s="770"/>
      <c r="AS73" s="770"/>
      <c r="AT73" s="770"/>
      <c r="AU73" s="770"/>
      <c r="AV73" s="770"/>
      <c r="AW73" s="770"/>
      <c r="AX73" s="770"/>
      <c r="AY73" s="770"/>
      <c r="AZ73" s="770"/>
      <c r="BA73" s="770"/>
      <c r="BB73" s="770"/>
      <c r="BC73" s="770"/>
      <c r="BD73" s="770"/>
      <c r="BE73" s="770"/>
      <c r="BF73" s="770"/>
      <c r="BG73" s="770"/>
      <c r="BH73" s="770"/>
      <c r="BI73" s="770"/>
      <c r="BJ73" s="770"/>
      <c r="BK73" s="770"/>
      <c r="BL73" s="770"/>
      <c r="BM73" s="770"/>
      <c r="BN73" s="770"/>
      <c r="BO73" s="770"/>
      <c r="BP73" s="770"/>
      <c r="BQ73" s="770"/>
      <c r="BR73" s="770"/>
      <c r="BS73" s="770"/>
      <c r="BT73" s="770"/>
      <c r="BU73" s="770"/>
      <c r="BV73" s="770"/>
      <c r="BW73" s="770"/>
      <c r="BX73" s="770"/>
    </row>
    <row r="74" spans="1:76">
      <c r="A74" s="770"/>
      <c r="B74" s="774"/>
      <c r="C74" s="770"/>
      <c r="D74" s="770"/>
      <c r="E74" s="770"/>
      <c r="F74" s="770"/>
      <c r="G74" s="770"/>
      <c r="H74" s="770"/>
      <c r="I74" s="770"/>
      <c r="J74" s="770"/>
      <c r="K74" s="770"/>
      <c r="L74" s="775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  <c r="AF74" s="770"/>
      <c r="AG74" s="770"/>
      <c r="AH74" s="770"/>
      <c r="AI74" s="770"/>
      <c r="AJ74" s="770"/>
      <c r="AK74" s="770"/>
      <c r="AL74" s="770"/>
      <c r="AM74" s="770"/>
      <c r="AN74" s="770"/>
      <c r="AO74" s="770"/>
      <c r="AP74" s="770"/>
      <c r="AQ74" s="770"/>
      <c r="AR74" s="770"/>
      <c r="AS74" s="770"/>
      <c r="AT74" s="770"/>
      <c r="AU74" s="770"/>
      <c r="AV74" s="770"/>
      <c r="AW74" s="770"/>
      <c r="AX74" s="770"/>
      <c r="AY74" s="770"/>
      <c r="AZ74" s="770"/>
      <c r="BA74" s="770"/>
      <c r="BB74" s="770"/>
      <c r="BC74" s="770"/>
      <c r="BD74" s="770"/>
      <c r="BE74" s="770"/>
      <c r="BF74" s="770"/>
      <c r="BG74" s="770"/>
      <c r="BH74" s="770"/>
      <c r="BI74" s="770"/>
      <c r="BJ74" s="770"/>
      <c r="BK74" s="770"/>
      <c r="BL74" s="770"/>
      <c r="BM74" s="770"/>
      <c r="BN74" s="770"/>
      <c r="BO74" s="770"/>
      <c r="BP74" s="770"/>
      <c r="BQ74" s="770"/>
      <c r="BR74" s="770"/>
      <c r="BS74" s="770"/>
      <c r="BT74" s="770"/>
      <c r="BU74" s="770"/>
      <c r="BV74" s="770"/>
      <c r="BW74" s="770"/>
      <c r="BX74" s="770"/>
    </row>
    <row r="75" spans="1:76">
      <c r="A75" s="770"/>
      <c r="B75" s="774"/>
      <c r="C75" s="770"/>
      <c r="D75" s="770"/>
      <c r="E75" s="770"/>
      <c r="F75" s="770"/>
      <c r="G75" s="770"/>
      <c r="H75" s="770"/>
      <c r="I75" s="770"/>
      <c r="J75" s="770"/>
      <c r="K75" s="770"/>
      <c r="L75" s="775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  <c r="AF75" s="770"/>
      <c r="AG75" s="770"/>
      <c r="AH75" s="770"/>
      <c r="AI75" s="770"/>
      <c r="AJ75" s="770"/>
      <c r="AK75" s="770"/>
      <c r="AL75" s="770"/>
      <c r="AM75" s="770"/>
      <c r="AN75" s="770"/>
      <c r="AO75" s="770"/>
      <c r="AP75" s="770"/>
      <c r="AQ75" s="770"/>
      <c r="AR75" s="770"/>
      <c r="AS75" s="770"/>
      <c r="AT75" s="770"/>
      <c r="AU75" s="770"/>
      <c r="AV75" s="770"/>
      <c r="AW75" s="770"/>
      <c r="AX75" s="770"/>
      <c r="AY75" s="770"/>
      <c r="AZ75" s="770"/>
      <c r="BA75" s="770"/>
      <c r="BB75" s="770"/>
      <c r="BC75" s="770"/>
      <c r="BD75" s="770"/>
      <c r="BE75" s="770"/>
      <c r="BF75" s="770"/>
      <c r="BG75" s="770"/>
      <c r="BH75" s="770"/>
      <c r="BI75" s="770"/>
      <c r="BJ75" s="770"/>
      <c r="BK75" s="770"/>
      <c r="BL75" s="770"/>
      <c r="BM75" s="770"/>
      <c r="BN75" s="770"/>
      <c r="BO75" s="770"/>
      <c r="BP75" s="770"/>
      <c r="BQ75" s="770"/>
      <c r="BR75" s="770"/>
      <c r="BS75" s="770"/>
      <c r="BT75" s="770"/>
      <c r="BU75" s="770"/>
      <c r="BV75" s="770"/>
      <c r="BW75" s="770"/>
      <c r="BX75" s="770"/>
    </row>
    <row r="76" spans="1:76">
      <c r="A76" s="770"/>
      <c r="B76" s="774"/>
      <c r="C76" s="770"/>
      <c r="D76" s="770"/>
      <c r="E76" s="770"/>
      <c r="F76" s="770"/>
      <c r="G76" s="770"/>
      <c r="H76" s="770"/>
      <c r="I76" s="770"/>
      <c r="J76" s="770"/>
      <c r="K76" s="770"/>
      <c r="L76" s="775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  <c r="AF76" s="770"/>
      <c r="AG76" s="770"/>
      <c r="AH76" s="770"/>
      <c r="AI76" s="770"/>
      <c r="AJ76" s="770"/>
      <c r="AK76" s="770"/>
      <c r="AL76" s="770"/>
      <c r="AM76" s="770"/>
      <c r="AN76" s="770"/>
      <c r="AO76" s="770"/>
      <c r="AP76" s="770"/>
      <c r="AQ76" s="770"/>
      <c r="AR76" s="770"/>
      <c r="AS76" s="770"/>
      <c r="AT76" s="770"/>
      <c r="AU76" s="770"/>
      <c r="AV76" s="770"/>
      <c r="AW76" s="770"/>
      <c r="AX76" s="770"/>
      <c r="AY76" s="770"/>
      <c r="AZ76" s="770"/>
      <c r="BA76" s="770"/>
      <c r="BB76" s="770"/>
      <c r="BC76" s="770"/>
      <c r="BD76" s="770"/>
      <c r="BE76" s="770"/>
      <c r="BF76" s="770"/>
      <c r="BG76" s="770"/>
      <c r="BH76" s="770"/>
      <c r="BI76" s="770"/>
      <c r="BJ76" s="770"/>
      <c r="BK76" s="770"/>
      <c r="BL76" s="770"/>
      <c r="BM76" s="770"/>
      <c r="BN76" s="770"/>
      <c r="BO76" s="770"/>
      <c r="BP76" s="770"/>
      <c r="BQ76" s="770"/>
      <c r="BR76" s="770"/>
      <c r="BS76" s="770"/>
      <c r="BT76" s="770"/>
      <c r="BU76" s="770"/>
      <c r="BV76" s="770"/>
      <c r="BW76" s="770"/>
      <c r="BX76" s="770"/>
    </row>
    <row r="77" spans="1:76">
      <c r="A77" s="770"/>
      <c r="B77" s="774"/>
      <c r="C77" s="770"/>
      <c r="D77" s="770"/>
      <c r="E77" s="770"/>
      <c r="F77" s="770"/>
      <c r="G77" s="770"/>
      <c r="H77" s="770"/>
      <c r="I77" s="770"/>
      <c r="J77" s="770"/>
      <c r="K77" s="770"/>
      <c r="L77" s="775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  <c r="AF77" s="770"/>
      <c r="AG77" s="770"/>
      <c r="AH77" s="770"/>
      <c r="AI77" s="770"/>
      <c r="AJ77" s="770"/>
      <c r="AK77" s="770"/>
      <c r="AL77" s="770"/>
      <c r="AM77" s="770"/>
      <c r="AN77" s="770"/>
      <c r="AO77" s="770"/>
      <c r="AP77" s="770"/>
      <c r="AQ77" s="770"/>
      <c r="AR77" s="770"/>
      <c r="AS77" s="770"/>
      <c r="AT77" s="770"/>
      <c r="AU77" s="770"/>
      <c r="AV77" s="770"/>
      <c r="AW77" s="770"/>
      <c r="AX77" s="770"/>
      <c r="AY77" s="770"/>
      <c r="AZ77" s="770"/>
      <c r="BA77" s="770"/>
      <c r="BB77" s="770"/>
      <c r="BC77" s="770"/>
      <c r="BD77" s="770"/>
      <c r="BE77" s="770"/>
      <c r="BF77" s="770"/>
      <c r="BG77" s="770"/>
      <c r="BH77" s="770"/>
      <c r="BI77" s="770"/>
      <c r="BJ77" s="770"/>
      <c r="BK77" s="770"/>
      <c r="BL77" s="770"/>
      <c r="BM77" s="770"/>
      <c r="BN77" s="770"/>
      <c r="BO77" s="770"/>
      <c r="BP77" s="770"/>
      <c r="BQ77" s="770"/>
      <c r="BR77" s="770"/>
      <c r="BS77" s="770"/>
      <c r="BT77" s="770"/>
      <c r="BU77" s="770"/>
      <c r="BV77" s="770"/>
      <c r="BW77" s="770"/>
      <c r="BX77" s="770"/>
    </row>
    <row r="78" spans="1:76">
      <c r="A78" s="770"/>
      <c r="B78" s="774"/>
      <c r="C78" s="770"/>
      <c r="D78" s="770"/>
      <c r="E78" s="770"/>
      <c r="F78" s="770"/>
      <c r="G78" s="770"/>
      <c r="H78" s="770"/>
      <c r="I78" s="770"/>
      <c r="J78" s="770"/>
      <c r="K78" s="770"/>
      <c r="L78" s="775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  <c r="AF78" s="770"/>
      <c r="AG78" s="770"/>
      <c r="AH78" s="770"/>
      <c r="AI78" s="770"/>
      <c r="AJ78" s="770"/>
      <c r="AK78" s="770"/>
      <c r="AL78" s="770"/>
      <c r="AM78" s="770"/>
      <c r="AN78" s="770"/>
      <c r="AO78" s="770"/>
      <c r="AP78" s="770"/>
      <c r="AQ78" s="770"/>
      <c r="AR78" s="770"/>
      <c r="AS78" s="770"/>
      <c r="AT78" s="770"/>
      <c r="AU78" s="770"/>
      <c r="AV78" s="770"/>
      <c r="AW78" s="770"/>
      <c r="AX78" s="770"/>
      <c r="AY78" s="770"/>
      <c r="AZ78" s="770"/>
      <c r="BA78" s="770"/>
      <c r="BB78" s="770"/>
      <c r="BC78" s="770"/>
      <c r="BD78" s="770"/>
      <c r="BE78" s="770"/>
      <c r="BF78" s="770"/>
      <c r="BG78" s="770"/>
      <c r="BH78" s="770"/>
      <c r="BI78" s="770"/>
      <c r="BJ78" s="770"/>
      <c r="BK78" s="770"/>
      <c r="BL78" s="770"/>
      <c r="BM78" s="770"/>
      <c r="BN78" s="770"/>
      <c r="BO78" s="770"/>
      <c r="BP78" s="770"/>
      <c r="BQ78" s="770"/>
      <c r="BR78" s="770"/>
      <c r="BS78" s="770"/>
      <c r="BT78" s="770"/>
      <c r="BU78" s="770"/>
      <c r="BV78" s="770"/>
      <c r="BW78" s="770"/>
      <c r="BX78" s="770"/>
    </row>
    <row r="79" spans="1:76">
      <c r="A79" s="770"/>
      <c r="B79" s="774"/>
      <c r="C79" s="770"/>
      <c r="D79" s="770"/>
      <c r="E79" s="770"/>
      <c r="F79" s="770"/>
      <c r="G79" s="770"/>
      <c r="H79" s="770"/>
      <c r="I79" s="770"/>
      <c r="J79" s="770"/>
      <c r="K79" s="770"/>
      <c r="L79" s="775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  <c r="AF79" s="770"/>
      <c r="AG79" s="770"/>
      <c r="AH79" s="770"/>
      <c r="AI79" s="770"/>
      <c r="AJ79" s="770"/>
      <c r="AK79" s="770"/>
      <c r="AL79" s="770"/>
      <c r="AM79" s="770"/>
      <c r="AN79" s="770"/>
      <c r="AO79" s="770"/>
      <c r="AP79" s="770"/>
      <c r="AQ79" s="770"/>
      <c r="AR79" s="770"/>
      <c r="AS79" s="770"/>
      <c r="AT79" s="770"/>
      <c r="AU79" s="770"/>
      <c r="AV79" s="770"/>
      <c r="AW79" s="770"/>
      <c r="AX79" s="770"/>
      <c r="AY79" s="770"/>
      <c r="AZ79" s="770"/>
      <c r="BA79" s="770"/>
      <c r="BB79" s="770"/>
      <c r="BC79" s="770"/>
      <c r="BD79" s="770"/>
      <c r="BE79" s="770"/>
      <c r="BF79" s="770"/>
      <c r="BG79" s="770"/>
      <c r="BH79" s="770"/>
      <c r="BI79" s="770"/>
      <c r="BJ79" s="770"/>
      <c r="BK79" s="770"/>
      <c r="BL79" s="770"/>
      <c r="BM79" s="770"/>
      <c r="BN79" s="770"/>
      <c r="BO79" s="770"/>
      <c r="BP79" s="770"/>
      <c r="BQ79" s="770"/>
      <c r="BR79" s="770"/>
      <c r="BS79" s="770"/>
      <c r="BT79" s="770"/>
      <c r="BU79" s="770"/>
      <c r="BV79" s="770"/>
      <c r="BW79" s="770"/>
      <c r="BX79" s="770"/>
    </row>
    <row r="80" spans="1:76">
      <c r="A80" s="770"/>
      <c r="B80" s="774"/>
      <c r="C80" s="770"/>
      <c r="D80" s="770"/>
      <c r="E80" s="770"/>
      <c r="F80" s="770"/>
      <c r="G80" s="770"/>
      <c r="H80" s="770"/>
      <c r="I80" s="770"/>
      <c r="J80" s="770"/>
      <c r="K80" s="770"/>
      <c r="L80" s="775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  <c r="AF80" s="770"/>
      <c r="AG80" s="770"/>
      <c r="AH80" s="770"/>
      <c r="AI80" s="770"/>
      <c r="AJ80" s="770"/>
      <c r="AK80" s="770"/>
      <c r="AL80" s="770"/>
      <c r="AM80" s="770"/>
      <c r="AN80" s="770"/>
      <c r="AO80" s="770"/>
      <c r="AP80" s="770"/>
      <c r="AQ80" s="770"/>
      <c r="AR80" s="770"/>
      <c r="AS80" s="770"/>
      <c r="AT80" s="770"/>
      <c r="AU80" s="770"/>
      <c r="AV80" s="770"/>
      <c r="AW80" s="770"/>
      <c r="AX80" s="770"/>
      <c r="AY80" s="770"/>
      <c r="AZ80" s="770"/>
      <c r="BA80" s="770"/>
      <c r="BB80" s="770"/>
      <c r="BC80" s="770"/>
      <c r="BD80" s="770"/>
      <c r="BE80" s="770"/>
      <c r="BF80" s="770"/>
      <c r="BG80" s="770"/>
      <c r="BH80" s="770"/>
      <c r="BI80" s="770"/>
      <c r="BJ80" s="770"/>
      <c r="BK80" s="770"/>
      <c r="BL80" s="770"/>
      <c r="BM80" s="770"/>
      <c r="BN80" s="770"/>
      <c r="BO80" s="770"/>
      <c r="BP80" s="770"/>
      <c r="BQ80" s="770"/>
      <c r="BR80" s="770"/>
      <c r="BS80" s="770"/>
      <c r="BT80" s="770"/>
      <c r="BU80" s="770"/>
      <c r="BV80" s="770"/>
      <c r="BW80" s="770"/>
      <c r="BX80" s="770"/>
    </row>
    <row r="81" spans="1:76">
      <c r="A81" s="770"/>
      <c r="B81" s="774"/>
      <c r="C81" s="770"/>
      <c r="D81" s="770"/>
      <c r="E81" s="770"/>
      <c r="F81" s="770"/>
      <c r="G81" s="770"/>
      <c r="H81" s="770"/>
      <c r="I81" s="770"/>
      <c r="J81" s="770"/>
      <c r="K81" s="770"/>
      <c r="L81" s="775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  <c r="AF81" s="770"/>
      <c r="AG81" s="770"/>
      <c r="AH81" s="770"/>
      <c r="AI81" s="770"/>
      <c r="AJ81" s="770"/>
      <c r="AK81" s="770"/>
      <c r="AL81" s="770"/>
      <c r="AM81" s="770"/>
      <c r="AN81" s="770"/>
      <c r="AO81" s="770"/>
      <c r="AP81" s="770"/>
      <c r="AQ81" s="770"/>
      <c r="AR81" s="770"/>
      <c r="AS81" s="770"/>
      <c r="AT81" s="770"/>
      <c r="AU81" s="770"/>
      <c r="AV81" s="770"/>
      <c r="AW81" s="770"/>
      <c r="AX81" s="770"/>
      <c r="AY81" s="770"/>
      <c r="AZ81" s="770"/>
      <c r="BA81" s="770"/>
      <c r="BB81" s="770"/>
      <c r="BC81" s="770"/>
      <c r="BD81" s="770"/>
      <c r="BE81" s="770"/>
      <c r="BF81" s="770"/>
      <c r="BG81" s="770"/>
      <c r="BH81" s="770"/>
      <c r="BI81" s="770"/>
      <c r="BJ81" s="770"/>
      <c r="BK81" s="770"/>
      <c r="BL81" s="770"/>
      <c r="BM81" s="770"/>
      <c r="BN81" s="770"/>
      <c r="BO81" s="770"/>
      <c r="BP81" s="770"/>
      <c r="BQ81" s="770"/>
      <c r="BR81" s="770"/>
      <c r="BS81" s="770"/>
      <c r="BT81" s="770"/>
      <c r="BU81" s="770"/>
      <c r="BV81" s="770"/>
      <c r="BW81" s="770"/>
      <c r="BX81" s="770"/>
    </row>
    <row r="82" spans="1:76">
      <c r="A82" s="770"/>
      <c r="B82" s="774"/>
      <c r="C82" s="770"/>
      <c r="D82" s="770"/>
      <c r="E82" s="770"/>
      <c r="F82" s="770"/>
      <c r="G82" s="770"/>
      <c r="H82" s="770"/>
      <c r="I82" s="770"/>
      <c r="J82" s="770"/>
      <c r="K82" s="770"/>
      <c r="L82" s="775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  <c r="AF82" s="770"/>
      <c r="AG82" s="770"/>
      <c r="AH82" s="770"/>
      <c r="AI82" s="770"/>
      <c r="AJ82" s="770"/>
      <c r="AK82" s="770"/>
      <c r="AL82" s="770"/>
      <c r="AM82" s="770"/>
      <c r="AN82" s="770"/>
      <c r="AO82" s="770"/>
      <c r="AP82" s="770"/>
      <c r="AQ82" s="770"/>
      <c r="AR82" s="770"/>
      <c r="AS82" s="770"/>
      <c r="AT82" s="770"/>
      <c r="AU82" s="770"/>
      <c r="AV82" s="770"/>
      <c r="AW82" s="770"/>
      <c r="AX82" s="770"/>
      <c r="AY82" s="770"/>
      <c r="AZ82" s="770"/>
      <c r="BA82" s="770"/>
      <c r="BB82" s="770"/>
      <c r="BC82" s="770"/>
      <c r="BD82" s="770"/>
      <c r="BE82" s="770"/>
      <c r="BF82" s="770"/>
      <c r="BG82" s="770"/>
      <c r="BH82" s="770"/>
      <c r="BI82" s="770"/>
      <c r="BJ82" s="770"/>
      <c r="BK82" s="770"/>
      <c r="BL82" s="770"/>
      <c r="BM82" s="770"/>
      <c r="BN82" s="770"/>
      <c r="BO82" s="770"/>
      <c r="BP82" s="770"/>
      <c r="BQ82" s="770"/>
      <c r="BR82" s="770"/>
      <c r="BS82" s="770"/>
      <c r="BT82" s="770"/>
      <c r="BU82" s="770"/>
      <c r="BV82" s="770"/>
      <c r="BW82" s="770"/>
      <c r="BX82" s="770"/>
    </row>
    <row r="83" spans="1:76">
      <c r="A83" s="770"/>
      <c r="B83" s="774"/>
      <c r="C83" s="770"/>
      <c r="D83" s="770"/>
      <c r="E83" s="770"/>
      <c r="F83" s="770"/>
      <c r="G83" s="770"/>
      <c r="H83" s="770"/>
      <c r="I83" s="770"/>
      <c r="J83" s="770"/>
      <c r="K83" s="770"/>
      <c r="L83" s="775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  <c r="AF83" s="770"/>
      <c r="AG83" s="770"/>
      <c r="AH83" s="770"/>
      <c r="AI83" s="770"/>
      <c r="AJ83" s="770"/>
      <c r="AK83" s="770"/>
      <c r="AL83" s="770"/>
      <c r="AM83" s="770"/>
      <c r="AN83" s="770"/>
      <c r="AO83" s="770"/>
      <c r="AP83" s="770"/>
      <c r="AQ83" s="770"/>
      <c r="AR83" s="770"/>
      <c r="AS83" s="770"/>
      <c r="AT83" s="770"/>
      <c r="AU83" s="770"/>
      <c r="AV83" s="770"/>
      <c r="AW83" s="770"/>
      <c r="AX83" s="770"/>
      <c r="AY83" s="770"/>
      <c r="AZ83" s="770"/>
      <c r="BA83" s="770"/>
      <c r="BB83" s="770"/>
      <c r="BC83" s="770"/>
      <c r="BD83" s="770"/>
      <c r="BE83" s="770"/>
      <c r="BF83" s="770"/>
      <c r="BG83" s="770"/>
      <c r="BH83" s="770"/>
      <c r="BI83" s="770"/>
      <c r="BJ83" s="770"/>
      <c r="BK83" s="770"/>
      <c r="BL83" s="770"/>
      <c r="BM83" s="770"/>
      <c r="BN83" s="770"/>
      <c r="BO83" s="770"/>
      <c r="BP83" s="770"/>
      <c r="BQ83" s="770"/>
      <c r="BR83" s="770"/>
      <c r="BS83" s="770"/>
      <c r="BT83" s="770"/>
      <c r="BU83" s="770"/>
      <c r="BV83" s="770"/>
      <c r="BW83" s="770"/>
      <c r="BX83" s="770"/>
    </row>
    <row r="84" spans="1:76">
      <c r="A84" s="770"/>
      <c r="B84" s="774"/>
      <c r="C84" s="770"/>
      <c r="D84" s="770"/>
      <c r="E84" s="770"/>
      <c r="F84" s="770"/>
      <c r="G84" s="770"/>
      <c r="H84" s="770"/>
      <c r="I84" s="770"/>
      <c r="J84" s="770"/>
      <c r="K84" s="770"/>
      <c r="L84" s="775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  <c r="AF84" s="770"/>
      <c r="AG84" s="770"/>
      <c r="AH84" s="770"/>
      <c r="AI84" s="770"/>
      <c r="AJ84" s="770"/>
      <c r="AK84" s="770"/>
      <c r="AL84" s="770"/>
      <c r="AM84" s="770"/>
      <c r="AN84" s="770"/>
      <c r="AO84" s="770"/>
      <c r="AP84" s="770"/>
      <c r="AQ84" s="770"/>
      <c r="AR84" s="770"/>
      <c r="AS84" s="770"/>
      <c r="AT84" s="770"/>
      <c r="AU84" s="770"/>
      <c r="AV84" s="770"/>
      <c r="AW84" s="770"/>
      <c r="AX84" s="770"/>
      <c r="AY84" s="770"/>
      <c r="AZ84" s="770"/>
      <c r="BA84" s="770"/>
      <c r="BB84" s="770"/>
      <c r="BC84" s="770"/>
      <c r="BD84" s="770"/>
      <c r="BE84" s="770"/>
      <c r="BF84" s="770"/>
      <c r="BG84" s="770"/>
      <c r="BH84" s="770"/>
      <c r="BI84" s="770"/>
      <c r="BJ84" s="770"/>
      <c r="BK84" s="770"/>
      <c r="BL84" s="770"/>
      <c r="BM84" s="770"/>
      <c r="BN84" s="770"/>
      <c r="BO84" s="770"/>
      <c r="BP84" s="770"/>
      <c r="BQ84" s="770"/>
      <c r="BR84" s="770"/>
      <c r="BS84" s="770"/>
      <c r="BT84" s="770"/>
      <c r="BU84" s="770"/>
      <c r="BV84" s="770"/>
      <c r="BW84" s="770"/>
      <c r="BX84" s="770"/>
    </row>
    <row r="85" spans="1:76">
      <c r="A85" s="770"/>
      <c r="B85" s="774"/>
      <c r="C85" s="770"/>
      <c r="D85" s="770"/>
      <c r="E85" s="770"/>
      <c r="F85" s="770"/>
      <c r="G85" s="770"/>
      <c r="H85" s="770"/>
      <c r="I85" s="770"/>
      <c r="J85" s="770"/>
      <c r="K85" s="770"/>
      <c r="L85" s="775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  <c r="AF85" s="770"/>
      <c r="AG85" s="770"/>
      <c r="AH85" s="770"/>
      <c r="AI85" s="770"/>
      <c r="AJ85" s="770"/>
      <c r="AK85" s="770"/>
      <c r="AL85" s="770"/>
      <c r="AM85" s="770"/>
      <c r="AN85" s="770"/>
      <c r="AO85" s="770"/>
      <c r="AP85" s="770"/>
      <c r="AQ85" s="770"/>
      <c r="AR85" s="770"/>
      <c r="AS85" s="770"/>
      <c r="AT85" s="770"/>
      <c r="AU85" s="770"/>
      <c r="AV85" s="770"/>
      <c r="AW85" s="770"/>
      <c r="AX85" s="770"/>
      <c r="AY85" s="770"/>
      <c r="AZ85" s="770"/>
      <c r="BA85" s="770"/>
      <c r="BB85" s="770"/>
      <c r="BC85" s="770"/>
      <c r="BD85" s="770"/>
      <c r="BE85" s="770"/>
      <c r="BF85" s="770"/>
      <c r="BG85" s="770"/>
      <c r="BH85" s="770"/>
      <c r="BI85" s="770"/>
      <c r="BJ85" s="770"/>
      <c r="BK85" s="770"/>
      <c r="BL85" s="770"/>
      <c r="BM85" s="770"/>
      <c r="BN85" s="770"/>
      <c r="BO85" s="770"/>
      <c r="BP85" s="770"/>
      <c r="BQ85" s="770"/>
      <c r="BR85" s="770"/>
      <c r="BS85" s="770"/>
      <c r="BT85" s="770"/>
      <c r="BU85" s="770"/>
      <c r="BV85" s="770"/>
      <c r="BW85" s="770"/>
      <c r="BX85" s="770"/>
    </row>
    <row r="86" spans="1:76">
      <c r="A86" s="770"/>
      <c r="B86" s="774"/>
      <c r="C86" s="770"/>
      <c r="D86" s="770"/>
      <c r="E86" s="770"/>
      <c r="F86" s="770"/>
      <c r="G86" s="770"/>
      <c r="H86" s="770"/>
      <c r="I86" s="770"/>
      <c r="J86" s="770"/>
      <c r="K86" s="770"/>
      <c r="L86" s="775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  <c r="AF86" s="770"/>
      <c r="AG86" s="770"/>
      <c r="AH86" s="770"/>
      <c r="AI86" s="770"/>
      <c r="AJ86" s="770"/>
      <c r="AK86" s="770"/>
      <c r="AL86" s="770"/>
      <c r="AM86" s="770"/>
      <c r="AN86" s="770"/>
      <c r="AO86" s="770"/>
      <c r="AP86" s="770"/>
      <c r="AQ86" s="770"/>
      <c r="AR86" s="770"/>
      <c r="AS86" s="770"/>
      <c r="AT86" s="770"/>
      <c r="AU86" s="770"/>
      <c r="AV86" s="770"/>
      <c r="AW86" s="770"/>
      <c r="AX86" s="770"/>
      <c r="AY86" s="770"/>
      <c r="AZ86" s="770"/>
      <c r="BA86" s="770"/>
      <c r="BB86" s="770"/>
      <c r="BC86" s="770"/>
      <c r="BD86" s="770"/>
      <c r="BE86" s="770"/>
      <c r="BF86" s="770"/>
      <c r="BG86" s="770"/>
      <c r="BH86" s="770"/>
      <c r="BI86" s="770"/>
      <c r="BJ86" s="770"/>
      <c r="BK86" s="770"/>
      <c r="BL86" s="770"/>
      <c r="BM86" s="770"/>
      <c r="BN86" s="770"/>
      <c r="BO86" s="770"/>
      <c r="BP86" s="770"/>
      <c r="BQ86" s="770"/>
      <c r="BR86" s="770"/>
      <c r="BS86" s="770"/>
      <c r="BT86" s="770"/>
      <c r="BU86" s="770"/>
      <c r="BV86" s="770"/>
      <c r="BW86" s="770"/>
      <c r="BX86" s="770"/>
    </row>
    <row r="87" spans="1:76">
      <c r="A87" s="770"/>
      <c r="B87" s="774"/>
      <c r="C87" s="770"/>
      <c r="D87" s="770"/>
      <c r="E87" s="770"/>
      <c r="F87" s="770"/>
      <c r="G87" s="770"/>
      <c r="H87" s="770"/>
      <c r="I87" s="770"/>
      <c r="J87" s="770"/>
      <c r="K87" s="770"/>
      <c r="L87" s="775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  <c r="AF87" s="770"/>
      <c r="AG87" s="770"/>
      <c r="AH87" s="770"/>
      <c r="AI87" s="770"/>
      <c r="AJ87" s="770"/>
      <c r="AK87" s="770"/>
      <c r="AL87" s="770"/>
      <c r="AM87" s="770"/>
      <c r="AN87" s="770"/>
      <c r="AO87" s="770"/>
      <c r="AP87" s="770"/>
      <c r="AQ87" s="770"/>
      <c r="AR87" s="770"/>
      <c r="AS87" s="770"/>
      <c r="AT87" s="770"/>
      <c r="AU87" s="770"/>
      <c r="AV87" s="770"/>
      <c r="AW87" s="770"/>
      <c r="AX87" s="770"/>
      <c r="AY87" s="770"/>
      <c r="AZ87" s="770"/>
      <c r="BA87" s="770"/>
      <c r="BB87" s="770"/>
      <c r="BC87" s="770"/>
      <c r="BD87" s="770"/>
      <c r="BE87" s="770"/>
      <c r="BF87" s="770"/>
      <c r="BG87" s="770"/>
      <c r="BH87" s="770"/>
      <c r="BI87" s="770"/>
      <c r="BJ87" s="770"/>
      <c r="BK87" s="770"/>
      <c r="BL87" s="770"/>
      <c r="BM87" s="770"/>
      <c r="BN87" s="770"/>
      <c r="BO87" s="770"/>
      <c r="BP87" s="770"/>
      <c r="BQ87" s="770"/>
      <c r="BR87" s="770"/>
      <c r="BS87" s="770"/>
      <c r="BT87" s="770"/>
      <c r="BU87" s="770"/>
      <c r="BV87" s="770"/>
      <c r="BW87" s="770"/>
      <c r="BX87" s="770"/>
    </row>
    <row r="88" spans="1:76">
      <c r="A88" s="770"/>
      <c r="B88" s="774"/>
      <c r="C88" s="770"/>
      <c r="D88" s="770"/>
      <c r="E88" s="770"/>
      <c r="F88" s="770"/>
      <c r="G88" s="770"/>
      <c r="H88" s="770"/>
      <c r="I88" s="770"/>
      <c r="J88" s="770"/>
      <c r="K88" s="770"/>
      <c r="L88" s="775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  <c r="AF88" s="770"/>
      <c r="AG88" s="770"/>
      <c r="AH88" s="770"/>
      <c r="AI88" s="770"/>
      <c r="AJ88" s="770"/>
      <c r="AK88" s="770"/>
      <c r="AL88" s="770"/>
      <c r="AM88" s="770"/>
      <c r="AN88" s="770"/>
      <c r="AO88" s="770"/>
      <c r="AP88" s="770"/>
      <c r="AQ88" s="770"/>
      <c r="AR88" s="770"/>
      <c r="AS88" s="770"/>
      <c r="AT88" s="770"/>
      <c r="AU88" s="770"/>
      <c r="AV88" s="770"/>
      <c r="AW88" s="770"/>
      <c r="AX88" s="770"/>
      <c r="AY88" s="770"/>
      <c r="AZ88" s="770"/>
      <c r="BA88" s="770"/>
      <c r="BB88" s="770"/>
      <c r="BC88" s="770"/>
      <c r="BD88" s="770"/>
      <c r="BE88" s="770"/>
      <c r="BF88" s="770"/>
      <c r="BG88" s="770"/>
      <c r="BH88" s="770"/>
      <c r="BI88" s="770"/>
      <c r="BJ88" s="770"/>
      <c r="BK88" s="770"/>
      <c r="BL88" s="770"/>
      <c r="BM88" s="770"/>
      <c r="BN88" s="770"/>
      <c r="BO88" s="770"/>
      <c r="BP88" s="770"/>
      <c r="BQ88" s="770"/>
      <c r="BR88" s="770"/>
      <c r="BS88" s="770"/>
      <c r="BT88" s="770"/>
      <c r="BU88" s="770"/>
      <c r="BV88" s="770"/>
      <c r="BW88" s="770"/>
      <c r="BX88" s="770"/>
    </row>
    <row r="89" spans="1:76">
      <c r="A89" s="770"/>
      <c r="B89" s="774"/>
      <c r="C89" s="770"/>
      <c r="D89" s="770"/>
      <c r="E89" s="770"/>
      <c r="F89" s="770"/>
      <c r="G89" s="770"/>
      <c r="H89" s="770"/>
      <c r="I89" s="770"/>
      <c r="J89" s="770"/>
      <c r="K89" s="770"/>
      <c r="L89" s="775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  <c r="AF89" s="770"/>
      <c r="AG89" s="770"/>
      <c r="AH89" s="770"/>
      <c r="AI89" s="770"/>
      <c r="AJ89" s="770"/>
      <c r="AK89" s="770"/>
      <c r="AL89" s="770"/>
      <c r="AM89" s="770"/>
      <c r="AN89" s="770"/>
      <c r="AO89" s="770"/>
      <c r="AP89" s="770"/>
      <c r="AQ89" s="770"/>
      <c r="AR89" s="770"/>
      <c r="AS89" s="770"/>
      <c r="AT89" s="770"/>
      <c r="AU89" s="770"/>
      <c r="AV89" s="770"/>
      <c r="AW89" s="770"/>
      <c r="AX89" s="770"/>
      <c r="AY89" s="770"/>
      <c r="AZ89" s="770"/>
      <c r="BA89" s="770"/>
      <c r="BB89" s="770"/>
      <c r="BC89" s="770"/>
      <c r="BD89" s="770"/>
      <c r="BE89" s="770"/>
      <c r="BF89" s="770"/>
      <c r="BG89" s="770"/>
      <c r="BH89" s="770"/>
      <c r="BI89" s="770"/>
      <c r="BJ89" s="770"/>
      <c r="BK89" s="770"/>
      <c r="BL89" s="770"/>
      <c r="BM89" s="770"/>
      <c r="BN89" s="770"/>
      <c r="BO89" s="770"/>
      <c r="BP89" s="770"/>
      <c r="BQ89" s="770"/>
      <c r="BR89" s="770"/>
      <c r="BS89" s="770"/>
      <c r="BT89" s="770"/>
      <c r="BU89" s="770"/>
      <c r="BV89" s="770"/>
      <c r="BW89" s="770"/>
      <c r="BX89" s="770"/>
    </row>
    <row r="90" spans="1:76">
      <c r="A90" s="770"/>
      <c r="B90" s="774"/>
      <c r="C90" s="770"/>
      <c r="D90" s="770"/>
      <c r="E90" s="770"/>
      <c r="F90" s="770"/>
      <c r="G90" s="770"/>
      <c r="H90" s="770"/>
      <c r="I90" s="770"/>
      <c r="J90" s="770"/>
      <c r="K90" s="770"/>
      <c r="L90" s="775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  <c r="AF90" s="770"/>
      <c r="AG90" s="770"/>
      <c r="AH90" s="770"/>
      <c r="AI90" s="770"/>
      <c r="AJ90" s="770"/>
      <c r="AK90" s="770"/>
      <c r="AL90" s="770"/>
      <c r="AM90" s="770"/>
      <c r="AN90" s="770"/>
      <c r="AO90" s="770"/>
      <c r="AP90" s="770"/>
      <c r="AQ90" s="770"/>
      <c r="AR90" s="770"/>
      <c r="AS90" s="770"/>
      <c r="AT90" s="770"/>
      <c r="AU90" s="770"/>
      <c r="AV90" s="770"/>
      <c r="AW90" s="770"/>
      <c r="AX90" s="770"/>
      <c r="AY90" s="770"/>
      <c r="AZ90" s="770"/>
      <c r="BA90" s="770"/>
      <c r="BB90" s="770"/>
      <c r="BC90" s="770"/>
      <c r="BD90" s="770"/>
      <c r="BE90" s="770"/>
      <c r="BF90" s="770"/>
      <c r="BG90" s="770"/>
      <c r="BH90" s="770"/>
      <c r="BI90" s="770"/>
      <c r="BJ90" s="770"/>
      <c r="BK90" s="770"/>
      <c r="BL90" s="770"/>
      <c r="BM90" s="770"/>
      <c r="BN90" s="770"/>
      <c r="BO90" s="770"/>
      <c r="BP90" s="770"/>
      <c r="BQ90" s="770"/>
      <c r="BR90" s="770"/>
      <c r="BS90" s="770"/>
      <c r="BT90" s="770"/>
      <c r="BU90" s="770"/>
      <c r="BV90" s="770"/>
      <c r="BW90" s="770"/>
      <c r="BX90" s="770"/>
    </row>
    <row r="91" spans="1:76">
      <c r="A91" s="770"/>
      <c r="B91" s="774"/>
      <c r="C91" s="770"/>
      <c r="D91" s="770"/>
      <c r="E91" s="770"/>
      <c r="F91" s="770"/>
      <c r="G91" s="770"/>
      <c r="H91" s="770"/>
      <c r="I91" s="770"/>
      <c r="J91" s="770"/>
      <c r="K91" s="770"/>
      <c r="L91" s="775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  <c r="AF91" s="770"/>
      <c r="AG91" s="770"/>
      <c r="AH91" s="770"/>
      <c r="AI91" s="770"/>
      <c r="AJ91" s="770"/>
      <c r="AK91" s="770"/>
      <c r="AL91" s="770"/>
      <c r="AM91" s="770"/>
      <c r="AN91" s="770"/>
      <c r="AO91" s="770"/>
      <c r="AP91" s="770"/>
      <c r="AQ91" s="770"/>
      <c r="AR91" s="770"/>
      <c r="AS91" s="770"/>
      <c r="AT91" s="770"/>
      <c r="AU91" s="770"/>
      <c r="AV91" s="770"/>
      <c r="AW91" s="770"/>
      <c r="AX91" s="770"/>
      <c r="AY91" s="770"/>
      <c r="AZ91" s="770"/>
      <c r="BA91" s="770"/>
      <c r="BB91" s="770"/>
      <c r="BC91" s="770"/>
      <c r="BD91" s="770"/>
      <c r="BE91" s="770"/>
      <c r="BF91" s="770"/>
      <c r="BG91" s="770"/>
      <c r="BH91" s="770"/>
      <c r="BI91" s="770"/>
      <c r="BJ91" s="770"/>
      <c r="BK91" s="770"/>
      <c r="BL91" s="770"/>
      <c r="BM91" s="770"/>
      <c r="BN91" s="770"/>
      <c r="BO91" s="770"/>
      <c r="BP91" s="770"/>
      <c r="BQ91" s="770"/>
      <c r="BR91" s="770"/>
      <c r="BS91" s="770"/>
      <c r="BT91" s="770"/>
      <c r="BU91" s="770"/>
      <c r="BV91" s="770"/>
      <c r="BW91" s="770"/>
      <c r="BX91" s="770"/>
    </row>
    <row r="92" spans="1:76">
      <c r="A92" s="770"/>
      <c r="B92" s="774"/>
      <c r="C92" s="770"/>
      <c r="D92" s="770"/>
      <c r="E92" s="770"/>
      <c r="F92" s="770"/>
      <c r="G92" s="770"/>
      <c r="H92" s="770"/>
      <c r="I92" s="770"/>
      <c r="J92" s="770"/>
      <c r="K92" s="770"/>
      <c r="L92" s="775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  <c r="AF92" s="770"/>
      <c r="AG92" s="770"/>
      <c r="AH92" s="770"/>
      <c r="AI92" s="770"/>
      <c r="AJ92" s="770"/>
      <c r="AK92" s="770"/>
      <c r="AL92" s="770"/>
      <c r="AM92" s="770"/>
      <c r="AN92" s="770"/>
      <c r="AO92" s="770"/>
      <c r="AP92" s="770"/>
      <c r="AQ92" s="770"/>
      <c r="AR92" s="770"/>
      <c r="AS92" s="770"/>
      <c r="AT92" s="770"/>
      <c r="AU92" s="770"/>
      <c r="AV92" s="770"/>
      <c r="AW92" s="770"/>
      <c r="AX92" s="770"/>
      <c r="AY92" s="770"/>
      <c r="AZ92" s="770"/>
      <c r="BA92" s="770"/>
      <c r="BB92" s="770"/>
      <c r="BC92" s="770"/>
      <c r="BD92" s="770"/>
      <c r="BE92" s="770"/>
      <c r="BF92" s="770"/>
      <c r="BG92" s="770"/>
      <c r="BH92" s="770"/>
      <c r="BI92" s="770"/>
      <c r="BJ92" s="770"/>
      <c r="BK92" s="770"/>
      <c r="BL92" s="770"/>
      <c r="BM92" s="770"/>
      <c r="BN92" s="770"/>
      <c r="BO92" s="770"/>
      <c r="BP92" s="770"/>
      <c r="BQ92" s="770"/>
      <c r="BR92" s="770"/>
      <c r="BS92" s="770"/>
      <c r="BT92" s="770"/>
      <c r="BU92" s="770"/>
      <c r="BV92" s="770"/>
      <c r="BW92" s="770"/>
      <c r="BX92" s="770"/>
    </row>
    <row r="93" spans="1:76">
      <c r="A93" s="770"/>
      <c r="B93" s="774"/>
      <c r="C93" s="770"/>
      <c r="D93" s="770"/>
      <c r="E93" s="770"/>
      <c r="F93" s="770"/>
      <c r="G93" s="770"/>
      <c r="H93" s="770"/>
      <c r="I93" s="770"/>
      <c r="J93" s="770"/>
      <c r="K93" s="770"/>
      <c r="L93" s="775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  <c r="AF93" s="770"/>
      <c r="AG93" s="770"/>
      <c r="AH93" s="770"/>
      <c r="AI93" s="770"/>
      <c r="AJ93" s="770"/>
      <c r="AK93" s="770"/>
      <c r="AL93" s="770"/>
      <c r="AM93" s="770"/>
      <c r="AN93" s="770"/>
      <c r="AO93" s="770"/>
      <c r="AP93" s="770"/>
      <c r="AQ93" s="770"/>
      <c r="AR93" s="770"/>
      <c r="AS93" s="770"/>
      <c r="AT93" s="770"/>
      <c r="AU93" s="770"/>
      <c r="AV93" s="770"/>
      <c r="AW93" s="770"/>
      <c r="AX93" s="770"/>
      <c r="AY93" s="770"/>
      <c r="AZ93" s="770"/>
      <c r="BA93" s="770"/>
      <c r="BB93" s="770"/>
      <c r="BC93" s="770"/>
      <c r="BD93" s="770"/>
      <c r="BE93" s="770"/>
      <c r="BF93" s="770"/>
      <c r="BG93" s="770"/>
      <c r="BH93" s="770"/>
      <c r="BI93" s="770"/>
      <c r="BJ93" s="770"/>
      <c r="BK93" s="770"/>
      <c r="BL93" s="770"/>
      <c r="BM93" s="770"/>
      <c r="BN93" s="770"/>
      <c r="BO93" s="770"/>
      <c r="BP93" s="770"/>
      <c r="BQ93" s="770"/>
      <c r="BR93" s="770"/>
      <c r="BS93" s="770"/>
      <c r="BT93" s="770"/>
      <c r="BU93" s="770"/>
      <c r="BV93" s="770"/>
      <c r="BW93" s="770"/>
      <c r="BX93" s="770"/>
    </row>
    <row r="94" spans="1:76">
      <c r="A94" s="770"/>
      <c r="B94" s="774"/>
      <c r="C94" s="770"/>
      <c r="D94" s="770"/>
      <c r="E94" s="770"/>
      <c r="F94" s="770"/>
      <c r="G94" s="770"/>
      <c r="H94" s="770"/>
      <c r="I94" s="770"/>
      <c r="J94" s="770"/>
      <c r="K94" s="770"/>
      <c r="L94" s="775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  <c r="AF94" s="770"/>
      <c r="AG94" s="770"/>
      <c r="AH94" s="770"/>
      <c r="AI94" s="770"/>
      <c r="AJ94" s="770"/>
      <c r="AK94" s="770"/>
      <c r="AL94" s="770"/>
      <c r="AM94" s="770"/>
      <c r="AN94" s="770"/>
      <c r="AO94" s="770"/>
      <c r="AP94" s="770"/>
      <c r="AQ94" s="770"/>
      <c r="AR94" s="770"/>
      <c r="AS94" s="770"/>
      <c r="AT94" s="770"/>
      <c r="AU94" s="770"/>
      <c r="AV94" s="770"/>
      <c r="AW94" s="770"/>
      <c r="AX94" s="770"/>
      <c r="AY94" s="770"/>
      <c r="AZ94" s="770"/>
      <c r="BA94" s="770"/>
      <c r="BB94" s="770"/>
      <c r="BC94" s="770"/>
      <c r="BD94" s="770"/>
      <c r="BE94" s="770"/>
      <c r="BF94" s="770"/>
      <c r="BG94" s="770"/>
      <c r="BH94" s="770"/>
      <c r="BI94" s="770"/>
      <c r="BJ94" s="770"/>
      <c r="BK94" s="770"/>
      <c r="BL94" s="770"/>
      <c r="BM94" s="770"/>
      <c r="BN94" s="770"/>
      <c r="BO94" s="770"/>
      <c r="BP94" s="770"/>
      <c r="BQ94" s="770"/>
      <c r="BR94" s="770"/>
      <c r="BS94" s="770"/>
      <c r="BT94" s="770"/>
      <c r="BU94" s="770"/>
      <c r="BV94" s="770"/>
      <c r="BW94" s="770"/>
      <c r="BX94" s="770"/>
    </row>
    <row r="95" spans="1:76">
      <c r="A95" s="770"/>
      <c r="B95" s="774"/>
      <c r="C95" s="770"/>
      <c r="D95" s="770"/>
      <c r="E95" s="770"/>
      <c r="F95" s="770"/>
      <c r="G95" s="770"/>
      <c r="H95" s="770"/>
      <c r="I95" s="770"/>
      <c r="J95" s="770"/>
      <c r="K95" s="770"/>
      <c r="L95" s="775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  <c r="AF95" s="770"/>
      <c r="AG95" s="770"/>
      <c r="AH95" s="770"/>
      <c r="AI95" s="770"/>
      <c r="AJ95" s="770"/>
      <c r="AK95" s="770"/>
      <c r="AL95" s="770"/>
      <c r="AM95" s="770"/>
      <c r="AN95" s="770"/>
      <c r="AO95" s="770"/>
      <c r="AP95" s="770"/>
      <c r="AQ95" s="770"/>
      <c r="AR95" s="770"/>
      <c r="AS95" s="770"/>
      <c r="AT95" s="770"/>
      <c r="AU95" s="770"/>
      <c r="AV95" s="770"/>
      <c r="AW95" s="770"/>
      <c r="AX95" s="770"/>
      <c r="AY95" s="770"/>
      <c r="AZ95" s="770"/>
      <c r="BA95" s="770"/>
      <c r="BB95" s="770"/>
      <c r="BC95" s="770"/>
      <c r="BD95" s="770"/>
      <c r="BE95" s="770"/>
      <c r="BF95" s="770"/>
      <c r="BG95" s="770"/>
      <c r="BH95" s="770"/>
      <c r="BI95" s="770"/>
      <c r="BJ95" s="770"/>
      <c r="BK95" s="770"/>
      <c r="BL95" s="770"/>
      <c r="BM95" s="770"/>
      <c r="BN95" s="770"/>
      <c r="BO95" s="770"/>
      <c r="BP95" s="770"/>
      <c r="BQ95" s="770"/>
      <c r="BR95" s="770"/>
      <c r="BS95" s="770"/>
      <c r="BT95" s="770"/>
      <c r="BU95" s="770"/>
      <c r="BV95" s="770"/>
      <c r="BW95" s="770"/>
      <c r="BX95" s="770"/>
    </row>
    <row r="96" spans="1:76">
      <c r="A96" s="770"/>
      <c r="B96" s="774"/>
      <c r="C96" s="770"/>
      <c r="D96" s="770"/>
      <c r="E96" s="770"/>
      <c r="F96" s="770"/>
      <c r="G96" s="770"/>
      <c r="H96" s="770"/>
      <c r="I96" s="770"/>
      <c r="J96" s="770"/>
      <c r="K96" s="770"/>
      <c r="L96" s="775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  <c r="AF96" s="770"/>
      <c r="AG96" s="770"/>
      <c r="AH96" s="770"/>
      <c r="AI96" s="770"/>
      <c r="AJ96" s="770"/>
      <c r="AK96" s="770"/>
      <c r="AL96" s="770"/>
      <c r="AM96" s="770"/>
      <c r="AN96" s="770"/>
      <c r="AO96" s="770"/>
      <c r="AP96" s="770"/>
      <c r="AQ96" s="770"/>
      <c r="AR96" s="770"/>
      <c r="AS96" s="770"/>
      <c r="AT96" s="770"/>
      <c r="AU96" s="770"/>
      <c r="AV96" s="770"/>
      <c r="AW96" s="770"/>
      <c r="AX96" s="770"/>
      <c r="AY96" s="770"/>
      <c r="AZ96" s="770"/>
      <c r="BA96" s="770"/>
      <c r="BB96" s="770"/>
      <c r="BC96" s="770"/>
      <c r="BD96" s="770"/>
      <c r="BE96" s="770"/>
      <c r="BF96" s="770"/>
      <c r="BG96" s="770"/>
      <c r="BH96" s="770"/>
      <c r="BI96" s="770"/>
      <c r="BJ96" s="770"/>
      <c r="BK96" s="770"/>
      <c r="BL96" s="770"/>
      <c r="BM96" s="770"/>
      <c r="BN96" s="770"/>
      <c r="BO96" s="770"/>
      <c r="BP96" s="770"/>
      <c r="BQ96" s="770"/>
      <c r="BR96" s="770"/>
      <c r="BS96" s="770"/>
      <c r="BT96" s="770"/>
      <c r="BU96" s="770"/>
      <c r="BV96" s="770"/>
      <c r="BW96" s="770"/>
      <c r="BX96" s="770"/>
    </row>
    <row r="97" spans="1:76">
      <c r="A97" s="770"/>
      <c r="B97" s="774"/>
      <c r="C97" s="770"/>
      <c r="D97" s="770"/>
      <c r="E97" s="770"/>
      <c r="F97" s="770"/>
      <c r="G97" s="770"/>
      <c r="H97" s="770"/>
      <c r="I97" s="770"/>
      <c r="J97" s="770"/>
      <c r="K97" s="770"/>
      <c r="L97" s="775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  <c r="AF97" s="770"/>
      <c r="AG97" s="770"/>
      <c r="AH97" s="770"/>
      <c r="AI97" s="770"/>
      <c r="AJ97" s="770"/>
      <c r="AK97" s="770"/>
      <c r="AL97" s="770"/>
      <c r="AM97" s="770"/>
      <c r="AN97" s="770"/>
      <c r="AO97" s="770"/>
      <c r="AP97" s="770"/>
      <c r="AQ97" s="770"/>
      <c r="AR97" s="770"/>
      <c r="AS97" s="770"/>
      <c r="AT97" s="770"/>
      <c r="AU97" s="770"/>
      <c r="AV97" s="770"/>
      <c r="AW97" s="770"/>
      <c r="AX97" s="770"/>
      <c r="AY97" s="770"/>
      <c r="AZ97" s="770"/>
      <c r="BA97" s="770"/>
      <c r="BB97" s="770"/>
      <c r="BC97" s="770"/>
      <c r="BD97" s="770"/>
      <c r="BE97" s="770"/>
      <c r="BF97" s="770"/>
      <c r="BG97" s="770"/>
      <c r="BH97" s="770"/>
      <c r="BI97" s="770"/>
      <c r="BJ97" s="770"/>
      <c r="BK97" s="770"/>
      <c r="BL97" s="770"/>
      <c r="BM97" s="770"/>
      <c r="BN97" s="770"/>
      <c r="BO97" s="770"/>
      <c r="BP97" s="770"/>
      <c r="BQ97" s="770"/>
      <c r="BR97" s="770"/>
      <c r="BS97" s="770"/>
      <c r="BT97" s="770"/>
      <c r="BU97" s="770"/>
      <c r="BV97" s="770"/>
      <c r="BW97" s="770"/>
      <c r="BX97" s="770"/>
    </row>
    <row r="98" spans="1:76">
      <c r="A98" s="770"/>
      <c r="B98" s="774"/>
      <c r="C98" s="770"/>
      <c r="D98" s="770"/>
      <c r="E98" s="770"/>
      <c r="F98" s="770"/>
      <c r="G98" s="770"/>
      <c r="H98" s="770"/>
      <c r="I98" s="770"/>
      <c r="J98" s="770"/>
      <c r="K98" s="770"/>
      <c r="L98" s="775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  <c r="AF98" s="770"/>
      <c r="AG98" s="770"/>
      <c r="AH98" s="770"/>
      <c r="AI98" s="770"/>
      <c r="AJ98" s="770"/>
      <c r="AK98" s="770"/>
      <c r="AL98" s="770"/>
      <c r="AM98" s="770"/>
      <c r="AN98" s="770"/>
      <c r="AO98" s="770"/>
      <c r="AP98" s="770"/>
      <c r="AQ98" s="770"/>
      <c r="AR98" s="770"/>
      <c r="AS98" s="770"/>
      <c r="AT98" s="770"/>
      <c r="AU98" s="770"/>
      <c r="AV98" s="770"/>
      <c r="AW98" s="770"/>
      <c r="AX98" s="770"/>
      <c r="AY98" s="770"/>
      <c r="AZ98" s="770"/>
      <c r="BA98" s="770"/>
      <c r="BB98" s="770"/>
      <c r="BC98" s="770"/>
      <c r="BD98" s="770"/>
      <c r="BE98" s="770"/>
      <c r="BF98" s="770"/>
      <c r="BG98" s="770"/>
      <c r="BH98" s="770"/>
      <c r="BI98" s="770"/>
      <c r="BJ98" s="770"/>
      <c r="BK98" s="770"/>
      <c r="BL98" s="770"/>
      <c r="BM98" s="770"/>
      <c r="BN98" s="770"/>
      <c r="BO98" s="770"/>
      <c r="BP98" s="770"/>
      <c r="BQ98" s="770"/>
      <c r="BR98" s="770"/>
      <c r="BS98" s="770"/>
      <c r="BT98" s="770"/>
      <c r="BU98" s="770"/>
      <c r="BV98" s="770"/>
      <c r="BW98" s="770"/>
      <c r="BX98" s="770"/>
    </row>
    <row r="99" spans="1:76">
      <c r="A99" s="770"/>
      <c r="B99" s="774"/>
      <c r="C99" s="770"/>
      <c r="D99" s="770"/>
      <c r="E99" s="770"/>
      <c r="F99" s="770"/>
      <c r="G99" s="770"/>
      <c r="H99" s="770"/>
      <c r="I99" s="770"/>
      <c r="J99" s="770"/>
      <c r="K99" s="770"/>
      <c r="L99" s="775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  <c r="AF99" s="770"/>
      <c r="AG99" s="770"/>
      <c r="AH99" s="770"/>
      <c r="AI99" s="770"/>
      <c r="AJ99" s="770"/>
      <c r="AK99" s="770"/>
      <c r="AL99" s="770"/>
      <c r="AM99" s="770"/>
      <c r="AN99" s="770"/>
      <c r="AO99" s="770"/>
      <c r="AP99" s="770"/>
      <c r="AQ99" s="770"/>
      <c r="AR99" s="770"/>
      <c r="AS99" s="770"/>
      <c r="AT99" s="770"/>
      <c r="AU99" s="770"/>
      <c r="AV99" s="770"/>
      <c r="AW99" s="770"/>
      <c r="AX99" s="770"/>
      <c r="AY99" s="770"/>
      <c r="AZ99" s="770"/>
      <c r="BA99" s="770"/>
      <c r="BB99" s="770"/>
      <c r="BC99" s="770"/>
      <c r="BD99" s="770"/>
      <c r="BE99" s="770"/>
      <c r="BF99" s="770"/>
      <c r="BG99" s="770"/>
      <c r="BH99" s="770"/>
      <c r="BI99" s="770"/>
      <c r="BJ99" s="770"/>
      <c r="BK99" s="770"/>
      <c r="BL99" s="770"/>
      <c r="BM99" s="770"/>
      <c r="BN99" s="770"/>
      <c r="BO99" s="770"/>
      <c r="BP99" s="770"/>
      <c r="BQ99" s="770"/>
      <c r="BR99" s="770"/>
      <c r="BS99" s="770"/>
      <c r="BT99" s="770"/>
      <c r="BU99" s="770"/>
      <c r="BV99" s="770"/>
      <c r="BW99" s="770"/>
      <c r="BX99" s="770"/>
    </row>
    <row r="100" spans="1:76">
      <c r="A100" s="770"/>
      <c r="B100" s="774"/>
      <c r="C100" s="770"/>
      <c r="D100" s="770"/>
      <c r="E100" s="770"/>
      <c r="F100" s="770"/>
      <c r="G100" s="770"/>
      <c r="H100" s="770"/>
      <c r="I100" s="770"/>
      <c r="J100" s="770"/>
      <c r="K100" s="770"/>
      <c r="L100" s="775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  <c r="AF100" s="770"/>
      <c r="AG100" s="770"/>
      <c r="AH100" s="770"/>
      <c r="AI100" s="770"/>
      <c r="AJ100" s="770"/>
      <c r="AK100" s="770"/>
      <c r="AL100" s="770"/>
      <c r="AM100" s="770"/>
      <c r="AN100" s="770"/>
      <c r="AO100" s="770"/>
      <c r="AP100" s="770"/>
      <c r="AQ100" s="770"/>
      <c r="AR100" s="770"/>
      <c r="AS100" s="770"/>
      <c r="AT100" s="770"/>
      <c r="AU100" s="770"/>
      <c r="AV100" s="770"/>
      <c r="AW100" s="770"/>
      <c r="AX100" s="770"/>
      <c r="AY100" s="770"/>
      <c r="AZ100" s="770"/>
      <c r="BA100" s="770"/>
      <c r="BB100" s="770"/>
      <c r="BC100" s="770"/>
      <c r="BD100" s="770"/>
      <c r="BE100" s="770"/>
      <c r="BF100" s="770"/>
      <c r="BG100" s="770"/>
      <c r="BH100" s="770"/>
      <c r="BI100" s="770"/>
      <c r="BJ100" s="770"/>
      <c r="BK100" s="770"/>
      <c r="BL100" s="770"/>
      <c r="BM100" s="770"/>
      <c r="BN100" s="770"/>
      <c r="BO100" s="770"/>
      <c r="BP100" s="770"/>
      <c r="BQ100" s="770"/>
      <c r="BR100" s="770"/>
      <c r="BS100" s="770"/>
      <c r="BT100" s="770"/>
      <c r="BU100" s="770"/>
      <c r="BV100" s="770"/>
      <c r="BW100" s="770"/>
      <c r="BX100" s="770"/>
    </row>
    <row r="101" spans="1:76">
      <c r="A101" s="770"/>
      <c r="B101" s="774"/>
      <c r="C101" s="770"/>
      <c r="D101" s="770"/>
      <c r="E101" s="770"/>
      <c r="F101" s="770"/>
      <c r="G101" s="770"/>
      <c r="H101" s="770"/>
      <c r="I101" s="770"/>
      <c r="J101" s="770"/>
      <c r="K101" s="770"/>
      <c r="L101" s="775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  <c r="AF101" s="770"/>
      <c r="AG101" s="770"/>
      <c r="AH101" s="770"/>
      <c r="AI101" s="770"/>
      <c r="AJ101" s="770"/>
      <c r="AK101" s="770"/>
      <c r="AL101" s="770"/>
      <c r="AM101" s="770"/>
      <c r="AN101" s="770"/>
      <c r="AO101" s="770"/>
      <c r="AP101" s="770"/>
      <c r="AQ101" s="770"/>
      <c r="AR101" s="770"/>
      <c r="AS101" s="770"/>
      <c r="AT101" s="770"/>
      <c r="AU101" s="770"/>
      <c r="AV101" s="770"/>
      <c r="AW101" s="770"/>
      <c r="AX101" s="770"/>
      <c r="AY101" s="770"/>
      <c r="AZ101" s="770"/>
      <c r="BA101" s="770"/>
      <c r="BB101" s="770"/>
      <c r="BC101" s="770"/>
      <c r="BD101" s="770"/>
      <c r="BE101" s="770"/>
      <c r="BF101" s="770"/>
      <c r="BG101" s="770"/>
      <c r="BH101" s="770"/>
      <c r="BI101" s="770"/>
      <c r="BJ101" s="770"/>
      <c r="BK101" s="770"/>
      <c r="BL101" s="770"/>
      <c r="BM101" s="770"/>
      <c r="BN101" s="770"/>
      <c r="BO101" s="770"/>
      <c r="BP101" s="770"/>
      <c r="BQ101" s="770"/>
      <c r="BR101" s="770"/>
      <c r="BS101" s="770"/>
      <c r="BT101" s="770"/>
      <c r="BU101" s="770"/>
      <c r="BV101" s="770"/>
      <c r="BW101" s="770"/>
      <c r="BX101" s="770"/>
    </row>
    <row r="102" spans="1:76">
      <c r="A102" s="770"/>
      <c r="B102" s="774"/>
      <c r="C102" s="770"/>
      <c r="D102" s="770"/>
      <c r="E102" s="770"/>
      <c r="F102" s="770"/>
      <c r="G102" s="770"/>
      <c r="H102" s="770"/>
      <c r="I102" s="770"/>
      <c r="J102" s="770"/>
      <c r="K102" s="770"/>
      <c r="L102" s="775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  <c r="AF102" s="770"/>
      <c r="AG102" s="770"/>
      <c r="AH102" s="770"/>
      <c r="AI102" s="770"/>
      <c r="AJ102" s="770"/>
      <c r="AK102" s="770"/>
      <c r="AL102" s="770"/>
      <c r="AM102" s="770"/>
      <c r="AN102" s="770"/>
      <c r="AO102" s="770"/>
      <c r="AP102" s="770"/>
      <c r="AQ102" s="770"/>
      <c r="AR102" s="770"/>
      <c r="AS102" s="770"/>
      <c r="AT102" s="770"/>
      <c r="AU102" s="770"/>
      <c r="AV102" s="770"/>
      <c r="AW102" s="770"/>
      <c r="AX102" s="770"/>
      <c r="AY102" s="770"/>
      <c r="AZ102" s="770"/>
      <c r="BA102" s="770"/>
      <c r="BB102" s="770"/>
      <c r="BC102" s="770"/>
      <c r="BD102" s="770"/>
      <c r="BE102" s="770"/>
      <c r="BF102" s="770"/>
      <c r="BG102" s="770"/>
      <c r="BH102" s="770"/>
      <c r="BI102" s="770"/>
      <c r="BJ102" s="770"/>
      <c r="BK102" s="770"/>
      <c r="BL102" s="770"/>
      <c r="BM102" s="770"/>
      <c r="BN102" s="770"/>
      <c r="BO102" s="770"/>
      <c r="BP102" s="770"/>
      <c r="BQ102" s="770"/>
      <c r="BR102" s="770"/>
      <c r="BS102" s="770"/>
      <c r="BT102" s="770"/>
      <c r="BU102" s="770"/>
      <c r="BV102" s="770"/>
      <c r="BW102" s="770"/>
      <c r="BX102" s="770"/>
    </row>
    <row r="103" spans="1:76">
      <c r="A103" s="770"/>
      <c r="B103" s="774"/>
      <c r="C103" s="770"/>
      <c r="D103" s="770"/>
      <c r="E103" s="770"/>
      <c r="F103" s="770"/>
      <c r="G103" s="770"/>
      <c r="H103" s="770"/>
      <c r="I103" s="770"/>
      <c r="J103" s="770"/>
      <c r="K103" s="770"/>
      <c r="L103" s="775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  <c r="AF103" s="770"/>
      <c r="AG103" s="770"/>
      <c r="AH103" s="770"/>
      <c r="AI103" s="770"/>
      <c r="AJ103" s="770"/>
      <c r="AK103" s="770"/>
      <c r="AL103" s="770"/>
      <c r="AM103" s="770"/>
      <c r="AN103" s="770"/>
      <c r="AO103" s="770"/>
      <c r="AP103" s="770"/>
      <c r="AQ103" s="770"/>
      <c r="AR103" s="770"/>
      <c r="AS103" s="770"/>
      <c r="AT103" s="770"/>
      <c r="AU103" s="770"/>
      <c r="AV103" s="770"/>
      <c r="AW103" s="770"/>
      <c r="AX103" s="770"/>
      <c r="AY103" s="770"/>
      <c r="AZ103" s="770"/>
      <c r="BA103" s="770"/>
      <c r="BB103" s="770"/>
      <c r="BC103" s="770"/>
      <c r="BD103" s="770"/>
      <c r="BE103" s="770"/>
      <c r="BF103" s="770"/>
      <c r="BG103" s="770"/>
      <c r="BH103" s="770"/>
      <c r="BI103" s="770"/>
      <c r="BJ103" s="770"/>
      <c r="BK103" s="770"/>
      <c r="BL103" s="770"/>
      <c r="BM103" s="770"/>
      <c r="BN103" s="770"/>
      <c r="BO103" s="770"/>
      <c r="BP103" s="770"/>
      <c r="BQ103" s="770"/>
      <c r="BR103" s="770"/>
      <c r="BS103" s="770"/>
      <c r="BT103" s="770"/>
      <c r="BU103" s="770"/>
      <c r="BV103" s="770"/>
      <c r="BW103" s="770"/>
      <c r="BX103" s="770"/>
    </row>
    <row r="104" spans="1:76">
      <c r="A104" s="770"/>
      <c r="B104" s="774"/>
      <c r="C104" s="770"/>
      <c r="D104" s="770"/>
      <c r="E104" s="770"/>
      <c r="F104" s="770"/>
      <c r="G104" s="770"/>
      <c r="H104" s="770"/>
      <c r="I104" s="770"/>
      <c r="J104" s="770"/>
      <c r="K104" s="770"/>
      <c r="L104" s="775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  <c r="AF104" s="770"/>
      <c r="AG104" s="770"/>
      <c r="AH104" s="770"/>
      <c r="AI104" s="770"/>
      <c r="AJ104" s="770"/>
      <c r="AK104" s="770"/>
      <c r="AL104" s="770"/>
      <c r="AM104" s="770"/>
      <c r="AN104" s="770"/>
      <c r="AO104" s="770"/>
      <c r="AP104" s="770"/>
      <c r="AQ104" s="770"/>
      <c r="AR104" s="770"/>
      <c r="AS104" s="770"/>
      <c r="AT104" s="770"/>
      <c r="AU104" s="770"/>
      <c r="AV104" s="770"/>
      <c r="AW104" s="770"/>
      <c r="AX104" s="770"/>
      <c r="AY104" s="770"/>
      <c r="AZ104" s="770"/>
      <c r="BA104" s="770"/>
      <c r="BB104" s="770"/>
      <c r="BC104" s="770"/>
      <c r="BD104" s="770"/>
      <c r="BE104" s="770"/>
      <c r="BF104" s="770"/>
      <c r="BG104" s="770"/>
      <c r="BH104" s="770"/>
      <c r="BI104" s="770"/>
      <c r="BJ104" s="770"/>
      <c r="BK104" s="770"/>
      <c r="BL104" s="770"/>
      <c r="BM104" s="770"/>
      <c r="BN104" s="770"/>
      <c r="BO104" s="770"/>
      <c r="BP104" s="770"/>
      <c r="BQ104" s="770"/>
      <c r="BR104" s="770"/>
      <c r="BS104" s="770"/>
      <c r="BT104" s="770"/>
      <c r="BU104" s="770"/>
      <c r="BV104" s="770"/>
      <c r="BW104" s="770"/>
      <c r="BX104" s="770"/>
    </row>
    <row r="105" spans="1:76">
      <c r="A105" s="770"/>
      <c r="B105" s="774"/>
      <c r="C105" s="770"/>
      <c r="D105" s="770"/>
      <c r="E105" s="770"/>
      <c r="F105" s="770"/>
      <c r="G105" s="770"/>
      <c r="H105" s="770"/>
      <c r="I105" s="770"/>
      <c r="J105" s="770"/>
      <c r="K105" s="770"/>
      <c r="L105" s="775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  <c r="AF105" s="770"/>
      <c r="AG105" s="770"/>
      <c r="AH105" s="770"/>
      <c r="AI105" s="770"/>
      <c r="AJ105" s="770"/>
      <c r="AK105" s="770"/>
      <c r="AL105" s="770"/>
      <c r="AM105" s="770"/>
      <c r="AN105" s="770"/>
      <c r="AO105" s="770"/>
      <c r="AP105" s="770"/>
      <c r="AQ105" s="770"/>
      <c r="AR105" s="770"/>
      <c r="AS105" s="770"/>
      <c r="AT105" s="770"/>
      <c r="AU105" s="770"/>
      <c r="AV105" s="770"/>
      <c r="AW105" s="770"/>
      <c r="AX105" s="770"/>
      <c r="AY105" s="770"/>
      <c r="AZ105" s="770"/>
      <c r="BA105" s="770"/>
      <c r="BB105" s="770"/>
      <c r="BC105" s="770"/>
      <c r="BD105" s="770"/>
      <c r="BE105" s="770"/>
      <c r="BF105" s="770"/>
      <c r="BG105" s="770"/>
      <c r="BH105" s="770"/>
      <c r="BI105" s="770"/>
      <c r="BJ105" s="770"/>
      <c r="BK105" s="770"/>
      <c r="BL105" s="770"/>
      <c r="BM105" s="770"/>
      <c r="BN105" s="770"/>
      <c r="BO105" s="770"/>
      <c r="BP105" s="770"/>
      <c r="BQ105" s="770"/>
      <c r="BR105" s="770"/>
      <c r="BS105" s="770"/>
      <c r="BT105" s="770"/>
      <c r="BU105" s="770"/>
      <c r="BV105" s="770"/>
      <c r="BW105" s="770"/>
      <c r="BX105" s="770"/>
    </row>
    <row r="106" spans="1:76">
      <c r="A106" s="770"/>
      <c r="B106" s="774"/>
      <c r="C106" s="770"/>
      <c r="D106" s="770"/>
      <c r="E106" s="770"/>
      <c r="F106" s="770"/>
      <c r="G106" s="770"/>
      <c r="H106" s="770"/>
      <c r="I106" s="770"/>
      <c r="J106" s="770"/>
      <c r="K106" s="770"/>
      <c r="L106" s="775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  <c r="AF106" s="770"/>
      <c r="AG106" s="770"/>
      <c r="AH106" s="770"/>
      <c r="AI106" s="770"/>
      <c r="AJ106" s="770"/>
      <c r="AK106" s="770"/>
      <c r="AL106" s="770"/>
      <c r="AM106" s="770"/>
      <c r="AN106" s="770"/>
      <c r="AO106" s="770"/>
      <c r="AP106" s="770"/>
      <c r="AQ106" s="770"/>
      <c r="AR106" s="770"/>
      <c r="AS106" s="770"/>
      <c r="AT106" s="770"/>
      <c r="AU106" s="770"/>
      <c r="AV106" s="770"/>
      <c r="AW106" s="770"/>
      <c r="AX106" s="770"/>
      <c r="AY106" s="770"/>
      <c r="AZ106" s="770"/>
      <c r="BA106" s="770"/>
      <c r="BB106" s="770"/>
      <c r="BC106" s="770"/>
      <c r="BD106" s="770"/>
      <c r="BE106" s="770"/>
      <c r="BF106" s="770"/>
      <c r="BG106" s="770"/>
      <c r="BH106" s="770"/>
      <c r="BI106" s="770"/>
      <c r="BJ106" s="770"/>
      <c r="BK106" s="770"/>
      <c r="BL106" s="770"/>
      <c r="BM106" s="770"/>
      <c r="BN106" s="770"/>
      <c r="BO106" s="770"/>
      <c r="BP106" s="770"/>
      <c r="BQ106" s="770"/>
      <c r="BR106" s="770"/>
      <c r="BS106" s="770"/>
      <c r="BT106" s="770"/>
      <c r="BU106" s="770"/>
      <c r="BV106" s="770"/>
      <c r="BW106" s="770"/>
      <c r="BX106" s="770"/>
    </row>
    <row r="107" spans="1:76">
      <c r="A107" s="770"/>
      <c r="B107" s="774"/>
      <c r="C107" s="770"/>
      <c r="D107" s="770"/>
      <c r="E107" s="770"/>
      <c r="F107" s="770"/>
      <c r="G107" s="770"/>
      <c r="H107" s="770"/>
      <c r="I107" s="770"/>
      <c r="J107" s="770"/>
      <c r="K107" s="770"/>
      <c r="L107" s="775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  <c r="AF107" s="770"/>
      <c r="AG107" s="770"/>
      <c r="AH107" s="770"/>
      <c r="AI107" s="770"/>
      <c r="AJ107" s="770"/>
      <c r="AK107" s="770"/>
      <c r="AL107" s="770"/>
      <c r="AM107" s="770"/>
      <c r="AN107" s="770"/>
      <c r="AO107" s="770"/>
      <c r="AP107" s="770"/>
      <c r="AQ107" s="770"/>
      <c r="AR107" s="770"/>
      <c r="AS107" s="770"/>
      <c r="AT107" s="770"/>
      <c r="AU107" s="770"/>
      <c r="AV107" s="770"/>
      <c r="AW107" s="770"/>
      <c r="AX107" s="770"/>
      <c r="AY107" s="770"/>
      <c r="AZ107" s="770"/>
      <c r="BA107" s="770"/>
      <c r="BB107" s="770"/>
      <c r="BC107" s="770"/>
      <c r="BD107" s="770"/>
      <c r="BE107" s="770"/>
      <c r="BF107" s="770"/>
      <c r="BG107" s="770"/>
      <c r="BH107" s="770"/>
      <c r="BI107" s="770"/>
      <c r="BJ107" s="770"/>
      <c r="BK107" s="770"/>
      <c r="BL107" s="770"/>
      <c r="BM107" s="770"/>
      <c r="BN107" s="770"/>
      <c r="BO107" s="770"/>
      <c r="BP107" s="770"/>
      <c r="BQ107" s="770"/>
      <c r="BR107" s="770"/>
      <c r="BS107" s="770"/>
      <c r="BT107" s="770"/>
      <c r="BU107" s="770"/>
      <c r="BV107" s="770"/>
      <c r="BW107" s="770"/>
      <c r="BX107" s="770"/>
    </row>
    <row r="108" spans="1:76">
      <c r="A108" s="770"/>
      <c r="B108" s="774"/>
      <c r="C108" s="770"/>
      <c r="D108" s="770"/>
      <c r="E108" s="770"/>
      <c r="F108" s="770"/>
      <c r="G108" s="770"/>
      <c r="H108" s="770"/>
      <c r="I108" s="770"/>
      <c r="J108" s="770"/>
      <c r="K108" s="770"/>
      <c r="L108" s="775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  <c r="AF108" s="770"/>
      <c r="AG108" s="770"/>
      <c r="AH108" s="770"/>
      <c r="AI108" s="770"/>
      <c r="AJ108" s="770"/>
      <c r="AK108" s="770"/>
      <c r="AL108" s="770"/>
      <c r="AM108" s="770"/>
      <c r="AN108" s="770"/>
      <c r="AO108" s="770"/>
      <c r="AP108" s="770"/>
      <c r="AQ108" s="770"/>
      <c r="AR108" s="770"/>
      <c r="AS108" s="770"/>
      <c r="AT108" s="770"/>
      <c r="AU108" s="770"/>
      <c r="AV108" s="770"/>
      <c r="AW108" s="770"/>
      <c r="AX108" s="770"/>
      <c r="AY108" s="770"/>
      <c r="AZ108" s="770"/>
      <c r="BA108" s="770"/>
      <c r="BB108" s="770"/>
      <c r="BC108" s="770"/>
      <c r="BD108" s="770"/>
      <c r="BE108" s="770"/>
      <c r="BF108" s="770"/>
      <c r="BG108" s="770"/>
      <c r="BH108" s="770"/>
      <c r="BI108" s="770"/>
      <c r="BJ108" s="770"/>
      <c r="BK108" s="770"/>
      <c r="BL108" s="770"/>
      <c r="BM108" s="770"/>
      <c r="BN108" s="770"/>
      <c r="BO108" s="770"/>
      <c r="BP108" s="770"/>
      <c r="BQ108" s="770"/>
      <c r="BR108" s="770"/>
      <c r="BS108" s="770"/>
      <c r="BT108" s="770"/>
      <c r="BU108" s="770"/>
      <c r="BV108" s="770"/>
      <c r="BW108" s="770"/>
      <c r="BX108" s="770"/>
    </row>
    <row r="109" spans="1:76">
      <c r="A109" s="770"/>
      <c r="B109" s="774"/>
      <c r="C109" s="770"/>
      <c r="D109" s="770"/>
      <c r="E109" s="770"/>
      <c r="F109" s="770"/>
      <c r="G109" s="770"/>
      <c r="H109" s="770"/>
      <c r="I109" s="770"/>
      <c r="J109" s="770"/>
      <c r="K109" s="770"/>
      <c r="L109" s="775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  <c r="AF109" s="770"/>
      <c r="AG109" s="770"/>
      <c r="AH109" s="770"/>
      <c r="AI109" s="770"/>
      <c r="AJ109" s="770"/>
      <c r="AK109" s="770"/>
      <c r="AL109" s="770"/>
      <c r="AM109" s="770"/>
      <c r="AN109" s="770"/>
      <c r="AO109" s="770"/>
      <c r="AP109" s="770"/>
      <c r="AQ109" s="770"/>
      <c r="AR109" s="770"/>
      <c r="AS109" s="770"/>
      <c r="AT109" s="770"/>
      <c r="AU109" s="770"/>
      <c r="AV109" s="770"/>
      <c r="AW109" s="770"/>
      <c r="AX109" s="770"/>
      <c r="AY109" s="770"/>
      <c r="AZ109" s="770"/>
      <c r="BA109" s="770"/>
      <c r="BB109" s="770"/>
      <c r="BC109" s="770"/>
      <c r="BD109" s="770"/>
      <c r="BE109" s="770"/>
      <c r="BF109" s="770"/>
      <c r="BG109" s="770"/>
      <c r="BH109" s="770"/>
      <c r="BI109" s="770"/>
      <c r="BJ109" s="770"/>
      <c r="BK109" s="770"/>
      <c r="BL109" s="770"/>
      <c r="BM109" s="770"/>
      <c r="BN109" s="770"/>
      <c r="BO109" s="770"/>
      <c r="BP109" s="770"/>
      <c r="BQ109" s="770"/>
      <c r="BR109" s="770"/>
      <c r="BS109" s="770"/>
      <c r="BT109" s="770"/>
      <c r="BU109" s="770"/>
      <c r="BV109" s="770"/>
      <c r="BW109" s="770"/>
      <c r="BX109" s="770"/>
    </row>
    <row r="110" spans="1:76">
      <c r="A110" s="770"/>
      <c r="B110" s="774"/>
      <c r="C110" s="770"/>
      <c r="D110" s="770"/>
      <c r="E110" s="770"/>
      <c r="F110" s="770"/>
      <c r="G110" s="770"/>
      <c r="H110" s="770"/>
      <c r="I110" s="770"/>
      <c r="J110" s="770"/>
      <c r="K110" s="770"/>
      <c r="L110" s="775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  <c r="AF110" s="770"/>
      <c r="AG110" s="770"/>
      <c r="AH110" s="770"/>
      <c r="AI110" s="770"/>
      <c r="AJ110" s="770"/>
      <c r="AK110" s="770"/>
      <c r="AL110" s="770"/>
      <c r="AM110" s="770"/>
      <c r="AN110" s="770"/>
      <c r="AO110" s="770"/>
      <c r="AP110" s="770"/>
      <c r="AQ110" s="770"/>
      <c r="AR110" s="770"/>
      <c r="AS110" s="770"/>
      <c r="AT110" s="770"/>
      <c r="AU110" s="770"/>
      <c r="AV110" s="770"/>
      <c r="AW110" s="770"/>
      <c r="AX110" s="770"/>
      <c r="AY110" s="770"/>
      <c r="AZ110" s="770"/>
      <c r="BA110" s="770"/>
      <c r="BB110" s="770"/>
      <c r="BC110" s="770"/>
      <c r="BD110" s="770"/>
      <c r="BE110" s="770"/>
      <c r="BF110" s="770"/>
      <c r="BG110" s="770"/>
      <c r="BH110" s="770"/>
      <c r="BI110" s="770"/>
      <c r="BJ110" s="770"/>
      <c r="BK110" s="770"/>
      <c r="BL110" s="770"/>
      <c r="BM110" s="770"/>
      <c r="BN110" s="770"/>
      <c r="BO110" s="770"/>
      <c r="BP110" s="770"/>
      <c r="BQ110" s="770"/>
      <c r="BR110" s="770"/>
      <c r="BS110" s="770"/>
      <c r="BT110" s="770"/>
      <c r="BU110" s="770"/>
      <c r="BV110" s="770"/>
      <c r="BW110" s="770"/>
      <c r="BX110" s="770"/>
    </row>
    <row r="111" spans="1:76">
      <c r="A111" s="770"/>
      <c r="B111" s="774"/>
      <c r="C111" s="770"/>
      <c r="D111" s="770"/>
      <c r="E111" s="770"/>
      <c r="F111" s="770"/>
      <c r="G111" s="770"/>
      <c r="H111" s="770"/>
      <c r="I111" s="770"/>
      <c r="J111" s="770"/>
      <c r="K111" s="770"/>
      <c r="L111" s="775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  <c r="AF111" s="770"/>
      <c r="AG111" s="770"/>
      <c r="AH111" s="770"/>
      <c r="AI111" s="770"/>
      <c r="AJ111" s="770"/>
      <c r="AK111" s="770"/>
      <c r="AL111" s="770"/>
      <c r="AM111" s="770"/>
      <c r="AN111" s="770"/>
      <c r="AO111" s="770"/>
      <c r="AP111" s="770"/>
      <c r="AQ111" s="770"/>
      <c r="AR111" s="770"/>
      <c r="AS111" s="770"/>
      <c r="AT111" s="770"/>
      <c r="AU111" s="770"/>
      <c r="AV111" s="770"/>
      <c r="AW111" s="770"/>
      <c r="AX111" s="770"/>
      <c r="AY111" s="770"/>
      <c r="AZ111" s="770"/>
      <c r="BA111" s="770"/>
      <c r="BB111" s="770"/>
      <c r="BC111" s="770"/>
      <c r="BD111" s="770"/>
      <c r="BE111" s="770"/>
      <c r="BF111" s="770"/>
      <c r="BG111" s="770"/>
      <c r="BH111" s="770"/>
      <c r="BI111" s="770"/>
      <c r="BJ111" s="770"/>
      <c r="BK111" s="770"/>
      <c r="BL111" s="770"/>
      <c r="BM111" s="770"/>
      <c r="BN111" s="770"/>
      <c r="BO111" s="770"/>
      <c r="BP111" s="770"/>
      <c r="BQ111" s="770"/>
      <c r="BR111" s="770"/>
      <c r="BS111" s="770"/>
      <c r="BT111" s="770"/>
      <c r="BU111" s="770"/>
      <c r="BV111" s="770"/>
      <c r="BW111" s="770"/>
      <c r="BX111" s="770"/>
    </row>
    <row r="112" spans="1:76">
      <c r="A112" s="770"/>
      <c r="B112" s="774"/>
      <c r="C112" s="770"/>
      <c r="D112" s="770"/>
      <c r="E112" s="770"/>
      <c r="F112" s="770"/>
      <c r="G112" s="770"/>
      <c r="H112" s="770"/>
      <c r="I112" s="770"/>
      <c r="J112" s="770"/>
      <c r="K112" s="770"/>
      <c r="L112" s="775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  <c r="AF112" s="770"/>
      <c r="AG112" s="770"/>
      <c r="AH112" s="770"/>
      <c r="AI112" s="770"/>
      <c r="AJ112" s="770"/>
      <c r="AK112" s="770"/>
      <c r="AL112" s="770"/>
      <c r="AM112" s="770"/>
      <c r="AN112" s="770"/>
      <c r="AO112" s="770"/>
      <c r="AP112" s="770"/>
      <c r="AQ112" s="770"/>
      <c r="AR112" s="770"/>
      <c r="AS112" s="770"/>
      <c r="AT112" s="770"/>
      <c r="AU112" s="770"/>
      <c r="AV112" s="770"/>
      <c r="AW112" s="770"/>
      <c r="AX112" s="770"/>
      <c r="AY112" s="770"/>
      <c r="AZ112" s="770"/>
      <c r="BA112" s="770"/>
      <c r="BB112" s="770"/>
      <c r="BC112" s="770"/>
      <c r="BD112" s="770"/>
      <c r="BE112" s="770"/>
      <c r="BF112" s="770"/>
      <c r="BG112" s="770"/>
      <c r="BH112" s="770"/>
      <c r="BI112" s="770"/>
      <c r="BJ112" s="770"/>
      <c r="BK112" s="770"/>
      <c r="BL112" s="770"/>
      <c r="BM112" s="770"/>
      <c r="BN112" s="770"/>
      <c r="BO112" s="770"/>
      <c r="BP112" s="770"/>
      <c r="BQ112" s="770"/>
      <c r="BR112" s="770"/>
      <c r="BS112" s="770"/>
      <c r="BT112" s="770"/>
      <c r="BU112" s="770"/>
      <c r="BV112" s="770"/>
      <c r="BW112" s="770"/>
      <c r="BX112" s="770"/>
    </row>
    <row r="113" spans="1:76">
      <c r="A113" s="770"/>
      <c r="B113" s="774"/>
      <c r="C113" s="770"/>
      <c r="D113" s="770"/>
      <c r="E113" s="770"/>
      <c r="F113" s="770"/>
      <c r="G113" s="770"/>
      <c r="H113" s="770"/>
      <c r="I113" s="770"/>
      <c r="J113" s="770"/>
      <c r="K113" s="770"/>
      <c r="L113" s="775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  <c r="AF113" s="770"/>
      <c r="AG113" s="770"/>
      <c r="AH113" s="770"/>
      <c r="AI113" s="770"/>
      <c r="AJ113" s="770"/>
      <c r="AK113" s="770"/>
      <c r="AL113" s="770"/>
      <c r="AM113" s="770"/>
      <c r="AN113" s="770"/>
      <c r="AO113" s="770"/>
      <c r="AP113" s="770"/>
      <c r="AQ113" s="770"/>
      <c r="AR113" s="770"/>
      <c r="AS113" s="770"/>
      <c r="AT113" s="770"/>
      <c r="AU113" s="770"/>
      <c r="AV113" s="770"/>
      <c r="AW113" s="770"/>
      <c r="AX113" s="770"/>
      <c r="AY113" s="770"/>
      <c r="AZ113" s="770"/>
      <c r="BA113" s="770"/>
      <c r="BB113" s="770"/>
      <c r="BC113" s="770"/>
      <c r="BD113" s="770"/>
      <c r="BE113" s="770"/>
      <c r="BF113" s="770"/>
      <c r="BG113" s="770"/>
      <c r="BH113" s="770"/>
      <c r="BI113" s="770"/>
      <c r="BJ113" s="770"/>
      <c r="BK113" s="770"/>
      <c r="BL113" s="770"/>
      <c r="BM113" s="770"/>
      <c r="BN113" s="770"/>
      <c r="BO113" s="770"/>
      <c r="BP113" s="770"/>
      <c r="BQ113" s="770"/>
      <c r="BR113" s="770"/>
      <c r="BS113" s="770"/>
      <c r="BT113" s="770"/>
      <c r="BU113" s="770"/>
      <c r="BV113" s="770"/>
      <c r="BW113" s="770"/>
      <c r="BX113" s="770"/>
    </row>
    <row r="114" spans="1:76">
      <c r="A114" s="770"/>
      <c r="B114" s="774"/>
      <c r="C114" s="770"/>
      <c r="D114" s="770"/>
      <c r="E114" s="770"/>
      <c r="F114" s="770"/>
      <c r="G114" s="770"/>
      <c r="H114" s="770"/>
      <c r="I114" s="770"/>
      <c r="J114" s="770"/>
      <c r="K114" s="770"/>
      <c r="L114" s="775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  <c r="AF114" s="770"/>
      <c r="AG114" s="770"/>
      <c r="AH114" s="770"/>
      <c r="AI114" s="770"/>
      <c r="AJ114" s="770"/>
      <c r="AK114" s="770"/>
      <c r="AL114" s="770"/>
      <c r="AM114" s="770"/>
      <c r="AN114" s="770"/>
      <c r="AO114" s="770"/>
      <c r="AP114" s="770"/>
      <c r="AQ114" s="770"/>
      <c r="AR114" s="770"/>
      <c r="AS114" s="770"/>
      <c r="AT114" s="770"/>
      <c r="AU114" s="770"/>
      <c r="AV114" s="770"/>
      <c r="AW114" s="770"/>
      <c r="AX114" s="770"/>
      <c r="AY114" s="770"/>
      <c r="AZ114" s="770"/>
      <c r="BA114" s="770"/>
      <c r="BB114" s="770"/>
      <c r="BC114" s="770"/>
      <c r="BD114" s="770"/>
      <c r="BE114" s="770"/>
      <c r="BF114" s="770"/>
      <c r="BG114" s="770"/>
      <c r="BH114" s="770"/>
      <c r="BI114" s="770"/>
      <c r="BJ114" s="770"/>
      <c r="BK114" s="770"/>
      <c r="BL114" s="770"/>
      <c r="BM114" s="770"/>
      <c r="BN114" s="770"/>
      <c r="BO114" s="770"/>
      <c r="BP114" s="770"/>
      <c r="BQ114" s="770"/>
      <c r="BR114" s="770"/>
      <c r="BS114" s="770"/>
      <c r="BT114" s="770"/>
      <c r="BU114" s="770"/>
      <c r="BV114" s="770"/>
      <c r="BW114" s="770"/>
      <c r="BX114" s="770"/>
    </row>
    <row r="115" spans="1:76">
      <c r="A115" s="770"/>
      <c r="B115" s="774"/>
      <c r="C115" s="770"/>
      <c r="D115" s="770"/>
      <c r="E115" s="770"/>
      <c r="F115" s="770"/>
      <c r="G115" s="770"/>
      <c r="H115" s="770"/>
      <c r="I115" s="770"/>
      <c r="J115" s="770"/>
      <c r="K115" s="770"/>
      <c r="L115" s="775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  <c r="AF115" s="770"/>
      <c r="AG115" s="770"/>
      <c r="AH115" s="770"/>
      <c r="AI115" s="770"/>
      <c r="AJ115" s="770"/>
      <c r="AK115" s="770"/>
      <c r="AL115" s="770"/>
      <c r="AM115" s="770"/>
      <c r="AN115" s="770"/>
      <c r="AO115" s="770"/>
      <c r="AP115" s="770"/>
      <c r="AQ115" s="770"/>
      <c r="AR115" s="770"/>
      <c r="AS115" s="770"/>
      <c r="AT115" s="770"/>
      <c r="AU115" s="770"/>
      <c r="AV115" s="770"/>
      <c r="AW115" s="770"/>
      <c r="AX115" s="770"/>
      <c r="AY115" s="770"/>
      <c r="AZ115" s="770"/>
      <c r="BA115" s="770"/>
      <c r="BB115" s="770"/>
      <c r="BC115" s="770"/>
      <c r="BD115" s="770"/>
      <c r="BE115" s="770"/>
      <c r="BF115" s="770"/>
      <c r="BG115" s="770"/>
      <c r="BH115" s="770"/>
      <c r="BI115" s="770"/>
      <c r="BJ115" s="770"/>
      <c r="BK115" s="770"/>
      <c r="BL115" s="770"/>
      <c r="BM115" s="770"/>
      <c r="BN115" s="770"/>
      <c r="BO115" s="770"/>
      <c r="BP115" s="770"/>
      <c r="BQ115" s="770"/>
      <c r="BR115" s="770"/>
      <c r="BS115" s="770"/>
      <c r="BT115" s="770"/>
      <c r="BU115" s="770"/>
      <c r="BV115" s="770"/>
      <c r="BW115" s="770"/>
      <c r="BX115" s="770"/>
    </row>
    <row r="116" spans="1:76">
      <c r="A116" s="770"/>
      <c r="B116" s="774"/>
      <c r="C116" s="770"/>
      <c r="D116" s="770"/>
      <c r="E116" s="770"/>
      <c r="F116" s="770"/>
      <c r="G116" s="770"/>
      <c r="H116" s="770"/>
      <c r="I116" s="770"/>
      <c r="J116" s="770"/>
      <c r="K116" s="770"/>
      <c r="L116" s="775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  <c r="AF116" s="770"/>
      <c r="AG116" s="770"/>
      <c r="AH116" s="770"/>
      <c r="AI116" s="770"/>
      <c r="AJ116" s="770"/>
      <c r="AK116" s="770"/>
      <c r="AL116" s="770"/>
      <c r="AM116" s="770"/>
      <c r="AN116" s="770"/>
      <c r="AO116" s="770"/>
      <c r="AP116" s="770"/>
      <c r="AQ116" s="770"/>
      <c r="AR116" s="770"/>
      <c r="AS116" s="770"/>
      <c r="AT116" s="770"/>
      <c r="AU116" s="770"/>
      <c r="AV116" s="770"/>
      <c r="AW116" s="770"/>
      <c r="AX116" s="770"/>
      <c r="AY116" s="770"/>
      <c r="AZ116" s="770"/>
      <c r="BA116" s="770"/>
      <c r="BB116" s="770"/>
      <c r="BC116" s="770"/>
      <c r="BD116" s="770"/>
      <c r="BE116" s="770"/>
      <c r="BF116" s="770"/>
      <c r="BG116" s="770"/>
      <c r="BH116" s="770"/>
      <c r="BI116" s="770"/>
      <c r="BJ116" s="770"/>
      <c r="BK116" s="770"/>
      <c r="BL116" s="770"/>
      <c r="BM116" s="770"/>
      <c r="BN116" s="770"/>
      <c r="BO116" s="770"/>
      <c r="BP116" s="770"/>
      <c r="BQ116" s="770"/>
      <c r="BR116" s="770"/>
      <c r="BS116" s="770"/>
      <c r="BT116" s="770"/>
      <c r="BU116" s="770"/>
      <c r="BV116" s="770"/>
      <c r="BW116" s="770"/>
      <c r="BX116" s="770"/>
    </row>
    <row r="117" spans="1:76">
      <c r="A117" s="770"/>
      <c r="B117" s="774"/>
      <c r="C117" s="770"/>
      <c r="D117" s="770"/>
      <c r="E117" s="770"/>
      <c r="F117" s="770"/>
      <c r="G117" s="770"/>
      <c r="H117" s="770"/>
      <c r="I117" s="770"/>
      <c r="J117" s="770"/>
      <c r="K117" s="770"/>
      <c r="L117" s="775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  <c r="AF117" s="770"/>
      <c r="AG117" s="770"/>
      <c r="AH117" s="770"/>
      <c r="AI117" s="770"/>
      <c r="AJ117" s="770"/>
      <c r="AK117" s="770"/>
      <c r="AL117" s="770"/>
      <c r="AM117" s="770"/>
      <c r="AN117" s="770"/>
      <c r="AO117" s="770"/>
      <c r="AP117" s="770"/>
      <c r="AQ117" s="770"/>
      <c r="AR117" s="770"/>
      <c r="AS117" s="770"/>
      <c r="AT117" s="770"/>
      <c r="AU117" s="770"/>
      <c r="AV117" s="770"/>
      <c r="AW117" s="770"/>
      <c r="AX117" s="770"/>
      <c r="AY117" s="770"/>
      <c r="AZ117" s="770"/>
      <c r="BA117" s="770"/>
      <c r="BB117" s="770"/>
      <c r="BC117" s="770"/>
      <c r="BD117" s="770"/>
      <c r="BE117" s="770"/>
      <c r="BF117" s="770"/>
      <c r="BG117" s="770"/>
      <c r="BH117" s="770"/>
      <c r="BI117" s="770"/>
      <c r="BJ117" s="770"/>
      <c r="BK117" s="770"/>
      <c r="BL117" s="770"/>
      <c r="BM117" s="770"/>
      <c r="BN117" s="770"/>
      <c r="BO117" s="770"/>
      <c r="BP117" s="770"/>
      <c r="BQ117" s="770"/>
      <c r="BR117" s="770"/>
      <c r="BS117" s="770"/>
      <c r="BT117" s="770"/>
      <c r="BU117" s="770"/>
      <c r="BV117" s="770"/>
      <c r="BW117" s="770"/>
      <c r="BX117" s="770"/>
    </row>
    <row r="118" spans="1:76">
      <c r="A118" s="770"/>
      <c r="B118" s="774"/>
      <c r="C118" s="770"/>
      <c r="D118" s="770"/>
      <c r="E118" s="770"/>
      <c r="F118" s="770"/>
      <c r="G118" s="770"/>
      <c r="H118" s="770"/>
      <c r="I118" s="770"/>
      <c r="J118" s="770"/>
      <c r="K118" s="770"/>
      <c r="L118" s="775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  <c r="AF118" s="770"/>
      <c r="AG118" s="770"/>
      <c r="AH118" s="770"/>
      <c r="AI118" s="770"/>
      <c r="AJ118" s="770"/>
      <c r="AK118" s="770"/>
      <c r="AL118" s="770"/>
      <c r="AM118" s="770"/>
      <c r="AN118" s="770"/>
      <c r="AO118" s="770"/>
      <c r="AP118" s="770"/>
      <c r="AQ118" s="770"/>
      <c r="AR118" s="770"/>
      <c r="AS118" s="770"/>
      <c r="AT118" s="770"/>
      <c r="AU118" s="770"/>
      <c r="AV118" s="770"/>
      <c r="AW118" s="770"/>
      <c r="AX118" s="770"/>
      <c r="AY118" s="770"/>
      <c r="AZ118" s="770"/>
      <c r="BA118" s="770"/>
      <c r="BB118" s="770"/>
      <c r="BC118" s="770"/>
      <c r="BD118" s="770"/>
      <c r="BE118" s="770"/>
      <c r="BF118" s="770"/>
      <c r="BG118" s="770"/>
      <c r="BH118" s="770"/>
      <c r="BI118" s="770"/>
      <c r="BJ118" s="770"/>
      <c r="BK118" s="770"/>
      <c r="BL118" s="770"/>
      <c r="BM118" s="770"/>
      <c r="BN118" s="770"/>
      <c r="BO118" s="770"/>
      <c r="BP118" s="770"/>
      <c r="BQ118" s="770"/>
      <c r="BR118" s="770"/>
      <c r="BS118" s="770"/>
      <c r="BT118" s="770"/>
      <c r="BU118" s="770"/>
      <c r="BV118" s="770"/>
      <c r="BW118" s="770"/>
      <c r="BX118" s="770"/>
    </row>
    <row r="119" spans="1:76">
      <c r="A119" s="770"/>
      <c r="B119" s="774"/>
      <c r="C119" s="770"/>
      <c r="D119" s="770"/>
      <c r="E119" s="770"/>
      <c r="F119" s="770"/>
      <c r="G119" s="770"/>
      <c r="H119" s="770"/>
      <c r="I119" s="770"/>
      <c r="J119" s="770"/>
      <c r="K119" s="770"/>
      <c r="L119" s="775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  <c r="AF119" s="770"/>
      <c r="AG119" s="770"/>
      <c r="AH119" s="770"/>
      <c r="AI119" s="770"/>
      <c r="AJ119" s="770"/>
      <c r="AK119" s="770"/>
      <c r="AL119" s="770"/>
      <c r="AM119" s="770"/>
      <c r="AN119" s="770"/>
      <c r="AO119" s="770"/>
      <c r="AP119" s="770"/>
      <c r="AQ119" s="770"/>
      <c r="AR119" s="770"/>
      <c r="AS119" s="770"/>
      <c r="AT119" s="770"/>
      <c r="AU119" s="770"/>
      <c r="AV119" s="770"/>
      <c r="AW119" s="770"/>
      <c r="AX119" s="770"/>
      <c r="AY119" s="770"/>
      <c r="AZ119" s="770"/>
      <c r="BA119" s="770"/>
      <c r="BB119" s="770"/>
      <c r="BC119" s="770"/>
      <c r="BD119" s="770"/>
      <c r="BE119" s="770"/>
      <c r="BF119" s="770"/>
      <c r="BG119" s="770"/>
      <c r="BH119" s="770"/>
      <c r="BI119" s="770"/>
      <c r="BJ119" s="770"/>
      <c r="BK119" s="770"/>
      <c r="BL119" s="770"/>
      <c r="BM119" s="770"/>
      <c r="BN119" s="770"/>
      <c r="BO119" s="770"/>
      <c r="BP119" s="770"/>
      <c r="BQ119" s="770"/>
      <c r="BR119" s="770"/>
      <c r="BS119" s="770"/>
      <c r="BT119" s="770"/>
      <c r="BU119" s="770"/>
      <c r="BV119" s="770"/>
      <c r="BW119" s="770"/>
      <c r="BX119" s="770"/>
    </row>
    <row r="120" spans="1:76">
      <c r="A120" s="770"/>
      <c r="B120" s="774"/>
      <c r="C120" s="770"/>
      <c r="D120" s="770"/>
      <c r="E120" s="770"/>
      <c r="F120" s="770"/>
      <c r="G120" s="770"/>
      <c r="H120" s="770"/>
      <c r="I120" s="770"/>
      <c r="J120" s="770"/>
      <c r="K120" s="770"/>
      <c r="L120" s="775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  <c r="AF120" s="770"/>
      <c r="AG120" s="770"/>
      <c r="AH120" s="770"/>
      <c r="AI120" s="770"/>
      <c r="AJ120" s="770"/>
      <c r="AK120" s="770"/>
      <c r="AL120" s="770"/>
      <c r="AM120" s="770"/>
      <c r="AN120" s="770"/>
      <c r="AO120" s="770"/>
      <c r="AP120" s="770"/>
      <c r="AQ120" s="770"/>
      <c r="AR120" s="770"/>
      <c r="AS120" s="770"/>
      <c r="AT120" s="770"/>
      <c r="AU120" s="770"/>
      <c r="AV120" s="770"/>
      <c r="AW120" s="770"/>
      <c r="AX120" s="770"/>
      <c r="AY120" s="770"/>
      <c r="AZ120" s="770"/>
      <c r="BA120" s="770"/>
      <c r="BB120" s="770"/>
      <c r="BC120" s="770"/>
      <c r="BD120" s="770"/>
      <c r="BE120" s="770"/>
      <c r="BF120" s="770"/>
      <c r="BG120" s="770"/>
      <c r="BH120" s="770"/>
      <c r="BI120" s="770"/>
      <c r="BJ120" s="770"/>
      <c r="BK120" s="770"/>
      <c r="BL120" s="770"/>
      <c r="BM120" s="770"/>
      <c r="BN120" s="770"/>
      <c r="BO120" s="770"/>
      <c r="BP120" s="770"/>
      <c r="BQ120" s="770"/>
      <c r="BR120" s="770"/>
      <c r="BS120" s="770"/>
      <c r="BT120" s="770"/>
      <c r="BU120" s="770"/>
      <c r="BV120" s="770"/>
      <c r="BW120" s="770"/>
      <c r="BX120" s="770"/>
    </row>
    <row r="121" spans="1:76">
      <c r="A121" s="770"/>
      <c r="B121" s="774"/>
      <c r="C121" s="770"/>
      <c r="D121" s="770"/>
      <c r="E121" s="770"/>
      <c r="F121" s="770"/>
      <c r="G121" s="770"/>
      <c r="H121" s="770"/>
      <c r="I121" s="770"/>
      <c r="J121" s="770"/>
      <c r="K121" s="770"/>
      <c r="L121" s="775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  <c r="AF121" s="770"/>
      <c r="AG121" s="770"/>
      <c r="AH121" s="770"/>
      <c r="AI121" s="770"/>
      <c r="AJ121" s="770"/>
      <c r="AK121" s="770"/>
      <c r="AL121" s="770"/>
      <c r="AM121" s="770"/>
      <c r="AN121" s="770"/>
      <c r="AO121" s="770"/>
      <c r="AP121" s="770"/>
      <c r="AQ121" s="770"/>
      <c r="AR121" s="770"/>
      <c r="AS121" s="770"/>
      <c r="AT121" s="770"/>
      <c r="AU121" s="770"/>
      <c r="AV121" s="770"/>
      <c r="AW121" s="770"/>
      <c r="AX121" s="770"/>
      <c r="AY121" s="770"/>
      <c r="AZ121" s="770"/>
      <c r="BA121" s="770"/>
      <c r="BB121" s="770"/>
      <c r="BC121" s="770"/>
      <c r="BD121" s="770"/>
      <c r="BE121" s="770"/>
      <c r="BF121" s="770"/>
      <c r="BG121" s="770"/>
      <c r="BH121" s="770"/>
      <c r="BI121" s="770"/>
      <c r="BJ121" s="770"/>
      <c r="BK121" s="770"/>
      <c r="BL121" s="770"/>
      <c r="BM121" s="770"/>
      <c r="BN121" s="770"/>
      <c r="BO121" s="770"/>
      <c r="BP121" s="770"/>
      <c r="BQ121" s="770"/>
      <c r="BR121" s="770"/>
      <c r="BS121" s="770"/>
      <c r="BT121" s="770"/>
      <c r="BU121" s="770"/>
      <c r="BV121" s="770"/>
      <c r="BW121" s="770"/>
      <c r="BX121" s="770"/>
    </row>
    <row r="122" spans="1:76">
      <c r="A122" s="770"/>
      <c r="B122" s="774"/>
      <c r="C122" s="770"/>
      <c r="D122" s="770"/>
      <c r="E122" s="770"/>
      <c r="F122" s="770"/>
      <c r="G122" s="770"/>
      <c r="H122" s="770"/>
      <c r="I122" s="770"/>
      <c r="J122" s="770"/>
      <c r="K122" s="770"/>
      <c r="L122" s="775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  <c r="AF122" s="770"/>
      <c r="AG122" s="770"/>
      <c r="AH122" s="770"/>
      <c r="AI122" s="770"/>
      <c r="AJ122" s="770"/>
      <c r="AK122" s="770"/>
      <c r="AL122" s="770"/>
      <c r="AM122" s="770"/>
      <c r="AN122" s="770"/>
      <c r="AO122" s="770"/>
      <c r="AP122" s="770"/>
      <c r="AQ122" s="770"/>
      <c r="AR122" s="770"/>
      <c r="AS122" s="770"/>
      <c r="AT122" s="770"/>
      <c r="AU122" s="770"/>
      <c r="AV122" s="770"/>
      <c r="AW122" s="770"/>
      <c r="AX122" s="770"/>
      <c r="AY122" s="770"/>
      <c r="AZ122" s="770"/>
      <c r="BA122" s="770"/>
      <c r="BB122" s="770"/>
      <c r="BC122" s="770"/>
      <c r="BD122" s="770"/>
      <c r="BE122" s="770"/>
      <c r="BF122" s="770"/>
      <c r="BG122" s="770"/>
      <c r="BH122" s="770"/>
      <c r="BI122" s="770"/>
      <c r="BJ122" s="770"/>
      <c r="BK122" s="770"/>
      <c r="BL122" s="770"/>
      <c r="BM122" s="770"/>
      <c r="BN122" s="770"/>
      <c r="BO122" s="770"/>
      <c r="BP122" s="770"/>
      <c r="BQ122" s="770"/>
      <c r="BR122" s="770"/>
      <c r="BS122" s="770"/>
      <c r="BT122" s="770"/>
      <c r="BU122" s="770"/>
      <c r="BV122" s="770"/>
      <c r="BW122" s="770"/>
      <c r="BX122" s="770"/>
    </row>
    <row r="123" spans="1:76">
      <c r="A123" s="770"/>
      <c r="B123" s="774"/>
      <c r="C123" s="770"/>
      <c r="D123" s="770"/>
      <c r="E123" s="770"/>
      <c r="F123" s="770"/>
      <c r="G123" s="770"/>
      <c r="H123" s="770"/>
      <c r="I123" s="770"/>
      <c r="J123" s="770"/>
      <c r="K123" s="770"/>
      <c r="L123" s="775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  <c r="AF123" s="770"/>
      <c r="AG123" s="770"/>
      <c r="AH123" s="770"/>
      <c r="AI123" s="770"/>
      <c r="AJ123" s="770"/>
      <c r="AK123" s="770"/>
      <c r="AL123" s="770"/>
      <c r="AM123" s="770"/>
      <c r="AN123" s="770"/>
      <c r="AO123" s="770"/>
      <c r="AP123" s="770"/>
      <c r="AQ123" s="770"/>
      <c r="AR123" s="770"/>
      <c r="AS123" s="770"/>
      <c r="AT123" s="770"/>
      <c r="AU123" s="770"/>
      <c r="AV123" s="770"/>
      <c r="AW123" s="770"/>
      <c r="AX123" s="770"/>
      <c r="AY123" s="770"/>
      <c r="AZ123" s="770"/>
      <c r="BA123" s="770"/>
      <c r="BB123" s="770"/>
      <c r="BC123" s="770"/>
      <c r="BD123" s="770"/>
      <c r="BE123" s="770"/>
      <c r="BF123" s="770"/>
      <c r="BG123" s="770"/>
      <c r="BH123" s="770"/>
      <c r="BI123" s="770"/>
      <c r="BJ123" s="770"/>
      <c r="BK123" s="770"/>
      <c r="BL123" s="770"/>
      <c r="BM123" s="770"/>
      <c r="BN123" s="770"/>
      <c r="BO123" s="770"/>
      <c r="BP123" s="770"/>
      <c r="BQ123" s="770"/>
      <c r="BR123" s="770"/>
      <c r="BS123" s="770"/>
      <c r="BT123" s="770"/>
      <c r="BU123" s="770"/>
      <c r="BV123" s="770"/>
      <c r="BW123" s="770"/>
      <c r="BX123" s="770"/>
    </row>
    <row r="124" spans="1:76">
      <c r="A124" s="770"/>
      <c r="B124" s="774"/>
      <c r="C124" s="770"/>
      <c r="D124" s="770"/>
      <c r="E124" s="770"/>
      <c r="F124" s="770"/>
      <c r="G124" s="770"/>
      <c r="H124" s="770"/>
      <c r="I124" s="770"/>
      <c r="J124" s="770"/>
      <c r="K124" s="770"/>
      <c r="L124" s="775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  <c r="AF124" s="770"/>
      <c r="AG124" s="770"/>
      <c r="AH124" s="770"/>
      <c r="AI124" s="770"/>
      <c r="AJ124" s="770"/>
      <c r="AK124" s="770"/>
      <c r="AL124" s="770"/>
      <c r="AM124" s="770"/>
      <c r="AN124" s="770"/>
      <c r="AO124" s="770"/>
      <c r="AP124" s="770"/>
      <c r="AQ124" s="770"/>
      <c r="AR124" s="770"/>
      <c r="AS124" s="770"/>
      <c r="AT124" s="770"/>
      <c r="AU124" s="770"/>
      <c r="AV124" s="770"/>
      <c r="AW124" s="770"/>
      <c r="AX124" s="770"/>
      <c r="AY124" s="770"/>
      <c r="AZ124" s="770"/>
      <c r="BA124" s="770"/>
      <c r="BB124" s="770"/>
      <c r="BC124" s="770"/>
      <c r="BD124" s="770"/>
      <c r="BE124" s="770"/>
      <c r="BF124" s="770"/>
      <c r="BG124" s="770"/>
      <c r="BH124" s="770"/>
      <c r="BI124" s="770"/>
      <c r="BJ124" s="770"/>
      <c r="BK124" s="770"/>
      <c r="BL124" s="770"/>
      <c r="BM124" s="770"/>
      <c r="BN124" s="770"/>
      <c r="BO124" s="770"/>
      <c r="BP124" s="770"/>
      <c r="BQ124" s="770"/>
      <c r="BR124" s="770"/>
      <c r="BS124" s="770"/>
      <c r="BT124" s="770"/>
      <c r="BU124" s="770"/>
      <c r="BV124" s="770"/>
      <c r="BW124" s="770"/>
      <c r="BX124" s="770"/>
    </row>
    <row r="125" spans="1:76">
      <c r="A125" s="770"/>
      <c r="B125" s="774"/>
      <c r="C125" s="770"/>
      <c r="D125" s="770"/>
      <c r="E125" s="770"/>
      <c r="F125" s="770"/>
      <c r="G125" s="770"/>
      <c r="H125" s="770"/>
      <c r="I125" s="770"/>
      <c r="J125" s="770"/>
      <c r="K125" s="770"/>
      <c r="L125" s="775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  <c r="AF125" s="770"/>
      <c r="AG125" s="770"/>
      <c r="AH125" s="770"/>
      <c r="AI125" s="770"/>
      <c r="AJ125" s="770"/>
      <c r="AK125" s="770"/>
      <c r="AL125" s="770"/>
      <c r="AM125" s="770"/>
      <c r="AN125" s="770"/>
      <c r="AO125" s="770"/>
      <c r="AP125" s="770"/>
      <c r="AQ125" s="770"/>
      <c r="AR125" s="770"/>
      <c r="AS125" s="770"/>
      <c r="AT125" s="770"/>
      <c r="AU125" s="770"/>
      <c r="AV125" s="770"/>
      <c r="AW125" s="770"/>
      <c r="AX125" s="770"/>
      <c r="AY125" s="770"/>
      <c r="AZ125" s="770"/>
      <c r="BA125" s="770"/>
      <c r="BB125" s="770"/>
      <c r="BC125" s="770"/>
      <c r="BD125" s="770"/>
      <c r="BE125" s="770"/>
      <c r="BF125" s="770"/>
      <c r="BG125" s="770"/>
      <c r="BH125" s="770"/>
      <c r="BI125" s="770"/>
      <c r="BJ125" s="770"/>
      <c r="BK125" s="770"/>
      <c r="BL125" s="770"/>
      <c r="BM125" s="770"/>
      <c r="BN125" s="770"/>
      <c r="BO125" s="770"/>
      <c r="BP125" s="770"/>
      <c r="BQ125" s="770"/>
      <c r="BR125" s="770"/>
      <c r="BS125" s="770"/>
      <c r="BT125" s="770"/>
      <c r="BU125" s="770"/>
      <c r="BV125" s="770"/>
      <c r="BW125" s="770"/>
      <c r="BX125" s="770"/>
    </row>
    <row r="126" spans="1:76">
      <c r="A126" s="770"/>
      <c r="B126" s="774"/>
      <c r="C126" s="770"/>
      <c r="D126" s="770"/>
      <c r="E126" s="770"/>
      <c r="F126" s="770"/>
      <c r="G126" s="770"/>
      <c r="H126" s="770"/>
      <c r="I126" s="770"/>
      <c r="J126" s="770"/>
      <c r="K126" s="770"/>
      <c r="L126" s="775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  <c r="AF126" s="770"/>
      <c r="AG126" s="770"/>
      <c r="AH126" s="770"/>
      <c r="AI126" s="770"/>
      <c r="AJ126" s="770"/>
      <c r="AK126" s="770"/>
      <c r="AL126" s="770"/>
      <c r="AM126" s="770"/>
      <c r="AN126" s="770"/>
      <c r="AO126" s="770"/>
      <c r="AP126" s="770"/>
      <c r="AQ126" s="770"/>
      <c r="AR126" s="770"/>
      <c r="AS126" s="770"/>
      <c r="AT126" s="770"/>
      <c r="AU126" s="770"/>
      <c r="AV126" s="770"/>
      <c r="AW126" s="770"/>
      <c r="AX126" s="770"/>
      <c r="AY126" s="770"/>
      <c r="AZ126" s="770"/>
      <c r="BA126" s="770"/>
      <c r="BB126" s="770"/>
      <c r="BC126" s="770"/>
      <c r="BD126" s="770"/>
      <c r="BE126" s="770"/>
      <c r="BF126" s="770"/>
      <c r="BG126" s="770"/>
      <c r="BH126" s="770"/>
      <c r="BI126" s="770"/>
      <c r="BJ126" s="770"/>
      <c r="BK126" s="770"/>
      <c r="BL126" s="770"/>
      <c r="BM126" s="770"/>
      <c r="BN126" s="770"/>
      <c r="BO126" s="770"/>
      <c r="BP126" s="770"/>
      <c r="BQ126" s="770"/>
      <c r="BR126" s="770"/>
      <c r="BS126" s="770"/>
      <c r="BT126" s="770"/>
      <c r="BU126" s="770"/>
      <c r="BV126" s="770"/>
      <c r="BW126" s="770"/>
      <c r="BX126" s="770"/>
    </row>
    <row r="127" spans="1:76">
      <c r="A127" s="770"/>
      <c r="B127" s="774"/>
      <c r="C127" s="770"/>
      <c r="D127" s="770"/>
      <c r="E127" s="770"/>
      <c r="F127" s="770"/>
      <c r="G127" s="770"/>
      <c r="H127" s="770"/>
      <c r="I127" s="770"/>
      <c r="J127" s="770"/>
      <c r="K127" s="770"/>
      <c r="L127" s="775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  <c r="AF127" s="770"/>
      <c r="AG127" s="770"/>
      <c r="AH127" s="770"/>
      <c r="AI127" s="770"/>
      <c r="AJ127" s="770"/>
      <c r="AK127" s="770"/>
      <c r="AL127" s="770"/>
      <c r="AM127" s="770"/>
      <c r="AN127" s="770"/>
      <c r="AO127" s="770"/>
      <c r="AP127" s="770"/>
      <c r="AQ127" s="770"/>
      <c r="AR127" s="770"/>
      <c r="AS127" s="770"/>
      <c r="AT127" s="770"/>
      <c r="AU127" s="770"/>
      <c r="AV127" s="770"/>
      <c r="AW127" s="770"/>
      <c r="AX127" s="770"/>
      <c r="AY127" s="770"/>
      <c r="AZ127" s="770"/>
      <c r="BA127" s="770"/>
      <c r="BB127" s="770"/>
      <c r="BC127" s="770"/>
      <c r="BD127" s="770"/>
      <c r="BE127" s="770"/>
      <c r="BF127" s="770"/>
      <c r="BG127" s="770"/>
      <c r="BH127" s="770"/>
      <c r="BI127" s="770"/>
      <c r="BJ127" s="770"/>
      <c r="BK127" s="770"/>
      <c r="BL127" s="770"/>
      <c r="BM127" s="770"/>
      <c r="BN127" s="770"/>
      <c r="BO127" s="770"/>
      <c r="BP127" s="770"/>
      <c r="BQ127" s="770"/>
      <c r="BR127" s="770"/>
      <c r="BS127" s="770"/>
      <c r="BT127" s="770"/>
      <c r="BU127" s="770"/>
      <c r="BV127" s="770"/>
      <c r="BW127" s="770"/>
      <c r="BX127" s="770"/>
    </row>
    <row r="128" spans="1:76">
      <c r="A128" s="770"/>
      <c r="B128" s="774"/>
      <c r="C128" s="770"/>
      <c r="D128" s="770"/>
      <c r="E128" s="770"/>
      <c r="F128" s="770"/>
      <c r="G128" s="770"/>
      <c r="H128" s="770"/>
      <c r="I128" s="770"/>
      <c r="J128" s="770"/>
      <c r="K128" s="770"/>
      <c r="L128" s="775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  <c r="AF128" s="770"/>
      <c r="AG128" s="770"/>
      <c r="AH128" s="770"/>
      <c r="AI128" s="770"/>
      <c r="AJ128" s="770"/>
      <c r="AK128" s="770"/>
      <c r="AL128" s="770"/>
      <c r="AM128" s="770"/>
      <c r="AN128" s="770"/>
      <c r="AO128" s="770"/>
      <c r="AP128" s="770"/>
      <c r="AQ128" s="770"/>
      <c r="AR128" s="770"/>
      <c r="AS128" s="770"/>
      <c r="AT128" s="770"/>
      <c r="AU128" s="770"/>
      <c r="AV128" s="770"/>
      <c r="AW128" s="770"/>
      <c r="AX128" s="770"/>
      <c r="AY128" s="770"/>
      <c r="AZ128" s="770"/>
      <c r="BA128" s="770"/>
      <c r="BB128" s="770"/>
      <c r="BC128" s="770"/>
      <c r="BD128" s="770"/>
      <c r="BE128" s="770"/>
      <c r="BF128" s="770"/>
      <c r="BG128" s="770"/>
      <c r="BH128" s="770"/>
      <c r="BI128" s="770"/>
      <c r="BJ128" s="770"/>
      <c r="BK128" s="770"/>
      <c r="BL128" s="770"/>
      <c r="BM128" s="770"/>
      <c r="BN128" s="770"/>
      <c r="BO128" s="770"/>
      <c r="BP128" s="770"/>
      <c r="BQ128" s="770"/>
      <c r="BR128" s="770"/>
      <c r="BS128" s="770"/>
      <c r="BT128" s="770"/>
      <c r="BU128" s="770"/>
      <c r="BV128" s="770"/>
      <c r="BW128" s="770"/>
      <c r="BX128" s="770"/>
    </row>
    <row r="129" spans="1:76">
      <c r="A129" s="770"/>
      <c r="B129" s="774"/>
      <c r="C129" s="770"/>
      <c r="D129" s="770"/>
      <c r="E129" s="770"/>
      <c r="F129" s="770"/>
      <c r="G129" s="770"/>
      <c r="H129" s="770"/>
      <c r="I129" s="770"/>
      <c r="J129" s="770"/>
      <c r="K129" s="770"/>
      <c r="L129" s="775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  <c r="AF129" s="770"/>
      <c r="AG129" s="770"/>
      <c r="AH129" s="770"/>
      <c r="AI129" s="770"/>
      <c r="AJ129" s="770"/>
      <c r="AK129" s="770"/>
      <c r="AL129" s="770"/>
      <c r="AM129" s="770"/>
      <c r="AN129" s="770"/>
      <c r="AO129" s="770"/>
      <c r="AP129" s="770"/>
      <c r="AQ129" s="770"/>
      <c r="AR129" s="770"/>
      <c r="AS129" s="770"/>
      <c r="AT129" s="770"/>
      <c r="AU129" s="770"/>
      <c r="AV129" s="770"/>
      <c r="AW129" s="770"/>
      <c r="AX129" s="770"/>
      <c r="AY129" s="770"/>
      <c r="AZ129" s="770"/>
      <c r="BA129" s="770"/>
      <c r="BB129" s="770"/>
      <c r="BC129" s="770"/>
      <c r="BD129" s="770"/>
      <c r="BE129" s="770"/>
      <c r="BF129" s="770"/>
      <c r="BG129" s="770"/>
      <c r="BH129" s="770"/>
      <c r="BI129" s="770"/>
      <c r="BJ129" s="770"/>
      <c r="BK129" s="770"/>
      <c r="BL129" s="770"/>
      <c r="BM129" s="770"/>
      <c r="BN129" s="770"/>
      <c r="BO129" s="770"/>
      <c r="BP129" s="770"/>
      <c r="BQ129" s="770"/>
      <c r="BR129" s="770"/>
      <c r="BS129" s="770"/>
      <c r="BT129" s="770"/>
      <c r="BU129" s="770"/>
      <c r="BV129" s="770"/>
      <c r="BW129" s="770"/>
      <c r="BX129" s="770"/>
    </row>
    <row r="130" spans="1:76">
      <c r="A130" s="770"/>
      <c r="B130" s="774"/>
      <c r="C130" s="770"/>
      <c r="D130" s="770"/>
      <c r="E130" s="770"/>
      <c r="F130" s="770"/>
      <c r="G130" s="770"/>
      <c r="H130" s="770"/>
      <c r="I130" s="770"/>
      <c r="J130" s="770"/>
      <c r="K130" s="770"/>
      <c r="L130" s="775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  <c r="AF130" s="770"/>
      <c r="AG130" s="770"/>
      <c r="AH130" s="770"/>
      <c r="AI130" s="770"/>
      <c r="AJ130" s="770"/>
      <c r="AK130" s="770"/>
      <c r="AL130" s="770"/>
      <c r="AM130" s="770"/>
      <c r="AN130" s="770"/>
      <c r="AO130" s="770"/>
      <c r="AP130" s="770"/>
      <c r="AQ130" s="770"/>
      <c r="AR130" s="770"/>
      <c r="AS130" s="770"/>
      <c r="AT130" s="770"/>
      <c r="AU130" s="770"/>
      <c r="AV130" s="770"/>
      <c r="AW130" s="770"/>
      <c r="AX130" s="770"/>
      <c r="AY130" s="770"/>
      <c r="AZ130" s="770"/>
      <c r="BA130" s="770"/>
      <c r="BB130" s="770"/>
      <c r="BC130" s="770"/>
      <c r="BD130" s="770"/>
      <c r="BE130" s="770"/>
      <c r="BF130" s="770"/>
      <c r="BG130" s="770"/>
      <c r="BH130" s="770"/>
      <c r="BI130" s="770"/>
      <c r="BJ130" s="770"/>
      <c r="BK130" s="770"/>
      <c r="BL130" s="770"/>
      <c r="BM130" s="770"/>
      <c r="BN130" s="770"/>
      <c r="BO130" s="770"/>
      <c r="BP130" s="770"/>
      <c r="BQ130" s="770"/>
      <c r="BR130" s="770"/>
      <c r="BS130" s="770"/>
      <c r="BT130" s="770"/>
      <c r="BU130" s="770"/>
      <c r="BV130" s="770"/>
      <c r="BW130" s="770"/>
      <c r="BX130" s="770"/>
    </row>
    <row r="131" spans="1:76">
      <c r="A131" s="770"/>
      <c r="B131" s="774"/>
      <c r="C131" s="770"/>
      <c r="D131" s="770"/>
      <c r="E131" s="770"/>
      <c r="F131" s="770"/>
      <c r="G131" s="770"/>
      <c r="H131" s="770"/>
      <c r="I131" s="770"/>
      <c r="J131" s="770"/>
      <c r="K131" s="770"/>
      <c r="L131" s="775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  <c r="AF131" s="770"/>
      <c r="AG131" s="770"/>
      <c r="AH131" s="770"/>
      <c r="AI131" s="770"/>
      <c r="AJ131" s="770"/>
      <c r="AK131" s="770"/>
      <c r="AL131" s="770"/>
      <c r="AM131" s="770"/>
      <c r="AN131" s="770"/>
      <c r="AO131" s="770"/>
      <c r="AP131" s="770"/>
      <c r="AQ131" s="770"/>
      <c r="AR131" s="770"/>
      <c r="AS131" s="770"/>
      <c r="AT131" s="770"/>
      <c r="AU131" s="770"/>
      <c r="AV131" s="770"/>
      <c r="AW131" s="770"/>
      <c r="AX131" s="770"/>
      <c r="AY131" s="770"/>
      <c r="AZ131" s="770"/>
      <c r="BA131" s="770"/>
      <c r="BB131" s="770"/>
      <c r="BC131" s="770"/>
      <c r="BD131" s="770"/>
      <c r="BE131" s="770"/>
      <c r="BF131" s="770"/>
      <c r="BG131" s="770"/>
      <c r="BH131" s="770"/>
      <c r="BI131" s="770"/>
      <c r="BJ131" s="770"/>
      <c r="BK131" s="770"/>
      <c r="BL131" s="770"/>
      <c r="BM131" s="770"/>
      <c r="BN131" s="770"/>
      <c r="BO131" s="770"/>
      <c r="BP131" s="770"/>
      <c r="BQ131" s="770"/>
      <c r="BR131" s="770"/>
      <c r="BS131" s="770"/>
      <c r="BT131" s="770"/>
      <c r="BU131" s="770"/>
      <c r="BV131" s="770"/>
      <c r="BW131" s="770"/>
      <c r="BX131" s="770"/>
    </row>
    <row r="132" spans="1:76">
      <c r="A132" s="770"/>
      <c r="B132" s="774"/>
      <c r="C132" s="770"/>
      <c r="D132" s="770"/>
      <c r="E132" s="770"/>
      <c r="F132" s="770"/>
      <c r="G132" s="770"/>
      <c r="H132" s="770"/>
      <c r="I132" s="770"/>
      <c r="J132" s="770"/>
      <c r="K132" s="770"/>
      <c r="L132" s="775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  <c r="AF132" s="770"/>
      <c r="AG132" s="770"/>
      <c r="AH132" s="770"/>
      <c r="AI132" s="770"/>
      <c r="AJ132" s="770"/>
      <c r="AK132" s="770"/>
      <c r="AL132" s="770"/>
      <c r="AM132" s="770"/>
      <c r="AN132" s="770"/>
      <c r="AO132" s="770"/>
      <c r="AP132" s="770"/>
      <c r="AQ132" s="770"/>
      <c r="AR132" s="770"/>
      <c r="AS132" s="770"/>
      <c r="AT132" s="770"/>
      <c r="AU132" s="770"/>
      <c r="AV132" s="770"/>
      <c r="AW132" s="770"/>
      <c r="AX132" s="770"/>
      <c r="AY132" s="770"/>
      <c r="AZ132" s="770"/>
      <c r="BA132" s="770"/>
      <c r="BB132" s="770"/>
      <c r="BC132" s="770"/>
      <c r="BD132" s="770"/>
      <c r="BE132" s="770"/>
      <c r="BF132" s="770"/>
      <c r="BG132" s="770"/>
      <c r="BH132" s="770"/>
      <c r="BI132" s="770"/>
      <c r="BJ132" s="770"/>
      <c r="BK132" s="770"/>
      <c r="BL132" s="770"/>
      <c r="BM132" s="770"/>
      <c r="BN132" s="770"/>
      <c r="BO132" s="770"/>
      <c r="BP132" s="770"/>
      <c r="BQ132" s="770"/>
      <c r="BR132" s="770"/>
      <c r="BS132" s="770"/>
      <c r="BT132" s="770"/>
      <c r="BU132" s="770"/>
      <c r="BV132" s="770"/>
      <c r="BW132" s="770"/>
      <c r="BX132" s="770"/>
    </row>
    <row r="133" spans="1:76">
      <c r="A133" s="770"/>
      <c r="B133" s="774"/>
      <c r="C133" s="770"/>
      <c r="D133" s="770"/>
      <c r="E133" s="770"/>
      <c r="F133" s="770"/>
      <c r="G133" s="770"/>
      <c r="H133" s="770"/>
      <c r="I133" s="770"/>
      <c r="J133" s="770"/>
      <c r="K133" s="770"/>
      <c r="L133" s="775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  <c r="AF133" s="770"/>
      <c r="AG133" s="770"/>
      <c r="AH133" s="770"/>
      <c r="AI133" s="770"/>
      <c r="AJ133" s="770"/>
      <c r="AK133" s="770"/>
      <c r="AL133" s="770"/>
      <c r="AM133" s="770"/>
      <c r="AN133" s="770"/>
      <c r="AO133" s="770"/>
      <c r="AP133" s="770"/>
      <c r="AQ133" s="770"/>
      <c r="AR133" s="770"/>
      <c r="AS133" s="770"/>
      <c r="AT133" s="770"/>
      <c r="AU133" s="770"/>
      <c r="AV133" s="770"/>
      <c r="AW133" s="770"/>
      <c r="AX133" s="770"/>
      <c r="AY133" s="770"/>
      <c r="AZ133" s="770"/>
      <c r="BA133" s="770"/>
      <c r="BB133" s="770"/>
      <c r="BC133" s="770"/>
      <c r="BD133" s="770"/>
      <c r="BE133" s="770"/>
      <c r="BF133" s="770"/>
      <c r="BG133" s="770"/>
      <c r="BH133" s="770"/>
      <c r="BI133" s="770"/>
      <c r="BJ133" s="770"/>
      <c r="BK133" s="770"/>
      <c r="BL133" s="770"/>
      <c r="BM133" s="770"/>
      <c r="BN133" s="770"/>
      <c r="BO133" s="770"/>
      <c r="BP133" s="770"/>
      <c r="BQ133" s="770"/>
      <c r="BR133" s="770"/>
      <c r="BS133" s="770"/>
      <c r="BT133" s="770"/>
      <c r="BU133" s="770"/>
      <c r="BV133" s="770"/>
      <c r="BW133" s="770"/>
      <c r="BX133" s="770"/>
    </row>
    <row r="134" spans="1:76">
      <c r="A134" s="770"/>
      <c r="B134" s="774"/>
      <c r="C134" s="770"/>
      <c r="D134" s="770"/>
      <c r="E134" s="770"/>
      <c r="F134" s="770"/>
      <c r="G134" s="770"/>
      <c r="H134" s="770"/>
      <c r="I134" s="770"/>
      <c r="J134" s="770"/>
      <c r="K134" s="770"/>
      <c r="L134" s="775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  <c r="AF134" s="770"/>
      <c r="AG134" s="770"/>
      <c r="AH134" s="770"/>
      <c r="AI134" s="770"/>
      <c r="AJ134" s="770"/>
      <c r="AK134" s="770"/>
      <c r="AL134" s="770"/>
      <c r="AM134" s="770"/>
      <c r="AN134" s="770"/>
      <c r="AO134" s="770"/>
      <c r="AP134" s="770"/>
      <c r="AQ134" s="770"/>
      <c r="AR134" s="770"/>
      <c r="AS134" s="770"/>
      <c r="AT134" s="770"/>
      <c r="AU134" s="770"/>
      <c r="AV134" s="770"/>
      <c r="AW134" s="770"/>
      <c r="AX134" s="770"/>
      <c r="AY134" s="770"/>
      <c r="AZ134" s="770"/>
      <c r="BA134" s="770"/>
      <c r="BB134" s="770"/>
      <c r="BC134" s="770"/>
      <c r="BD134" s="770"/>
      <c r="BE134" s="770"/>
      <c r="BF134" s="770"/>
      <c r="BG134" s="770"/>
      <c r="BH134" s="770"/>
      <c r="BI134" s="770"/>
      <c r="BJ134" s="770"/>
      <c r="BK134" s="770"/>
      <c r="BL134" s="770"/>
      <c r="BM134" s="770"/>
      <c r="BN134" s="770"/>
      <c r="BO134" s="770"/>
      <c r="BP134" s="770"/>
      <c r="BQ134" s="770"/>
      <c r="BR134" s="770"/>
      <c r="BS134" s="770"/>
      <c r="BT134" s="770"/>
      <c r="BU134" s="770"/>
      <c r="BV134" s="770"/>
      <c r="BW134" s="770"/>
      <c r="BX134" s="770"/>
    </row>
    <row r="135" spans="1:76">
      <c r="A135" s="770"/>
      <c r="B135" s="774"/>
      <c r="C135" s="770"/>
      <c r="D135" s="770"/>
      <c r="E135" s="770"/>
      <c r="F135" s="770"/>
      <c r="G135" s="770"/>
      <c r="H135" s="770"/>
      <c r="I135" s="770"/>
      <c r="J135" s="770"/>
      <c r="K135" s="770"/>
      <c r="L135" s="775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  <c r="AF135" s="770"/>
      <c r="AG135" s="770"/>
      <c r="AH135" s="770"/>
      <c r="AI135" s="770"/>
      <c r="AJ135" s="770"/>
      <c r="AK135" s="770"/>
      <c r="AL135" s="770"/>
      <c r="AM135" s="770"/>
      <c r="AN135" s="770"/>
      <c r="AO135" s="770"/>
      <c r="AP135" s="770"/>
      <c r="AQ135" s="770"/>
      <c r="AR135" s="770"/>
      <c r="AS135" s="770"/>
      <c r="AT135" s="770"/>
      <c r="AU135" s="770"/>
      <c r="AV135" s="770"/>
      <c r="AW135" s="770"/>
      <c r="AX135" s="770"/>
      <c r="AY135" s="770"/>
      <c r="AZ135" s="770"/>
      <c r="BA135" s="770"/>
      <c r="BB135" s="770"/>
      <c r="BC135" s="770"/>
      <c r="BD135" s="770"/>
      <c r="BE135" s="770"/>
      <c r="BF135" s="770"/>
      <c r="BG135" s="770"/>
      <c r="BH135" s="770"/>
      <c r="BI135" s="770"/>
      <c r="BJ135" s="770"/>
      <c r="BK135" s="770"/>
      <c r="BL135" s="770"/>
      <c r="BM135" s="770"/>
      <c r="BN135" s="770"/>
      <c r="BO135" s="770"/>
      <c r="BP135" s="770"/>
      <c r="BQ135" s="770"/>
      <c r="BR135" s="770"/>
      <c r="BS135" s="770"/>
      <c r="BT135" s="770"/>
      <c r="BU135" s="770"/>
      <c r="BV135" s="770"/>
      <c r="BW135" s="770"/>
      <c r="BX135" s="770"/>
    </row>
    <row r="136" spans="1:76">
      <c r="A136" s="770"/>
      <c r="B136" s="774"/>
      <c r="C136" s="770"/>
      <c r="D136" s="770"/>
      <c r="E136" s="770"/>
      <c r="F136" s="770"/>
      <c r="G136" s="770"/>
      <c r="H136" s="770"/>
      <c r="I136" s="770"/>
      <c r="J136" s="770"/>
      <c r="K136" s="770"/>
      <c r="L136" s="775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  <c r="AF136" s="770"/>
      <c r="AG136" s="770"/>
      <c r="AH136" s="770"/>
      <c r="AI136" s="770"/>
      <c r="AJ136" s="770"/>
      <c r="AK136" s="770"/>
      <c r="AL136" s="770"/>
      <c r="AM136" s="770"/>
      <c r="AN136" s="770"/>
      <c r="AO136" s="770"/>
      <c r="AP136" s="770"/>
      <c r="AQ136" s="770"/>
      <c r="AR136" s="770"/>
      <c r="AS136" s="770"/>
      <c r="AT136" s="770"/>
      <c r="AU136" s="770"/>
      <c r="AV136" s="770"/>
      <c r="AW136" s="770"/>
      <c r="AX136" s="770"/>
      <c r="AY136" s="770"/>
      <c r="AZ136" s="770"/>
      <c r="BA136" s="770"/>
      <c r="BB136" s="770"/>
      <c r="BC136" s="770"/>
      <c r="BD136" s="770"/>
      <c r="BE136" s="770"/>
      <c r="BF136" s="770"/>
      <c r="BG136" s="770"/>
      <c r="BH136" s="770"/>
      <c r="BI136" s="770"/>
      <c r="BJ136" s="770"/>
      <c r="BK136" s="770"/>
      <c r="BL136" s="770"/>
      <c r="BM136" s="770"/>
      <c r="BN136" s="770"/>
      <c r="BO136" s="770"/>
      <c r="BP136" s="770"/>
      <c r="BQ136" s="770"/>
      <c r="BR136" s="770"/>
      <c r="BS136" s="770"/>
      <c r="BT136" s="770"/>
      <c r="BU136" s="770"/>
      <c r="BV136" s="770"/>
      <c r="BW136" s="770"/>
      <c r="BX136" s="770"/>
    </row>
    <row r="137" spans="1:76">
      <c r="A137" s="770"/>
      <c r="B137" s="774"/>
      <c r="C137" s="770"/>
      <c r="D137" s="770"/>
      <c r="E137" s="770"/>
      <c r="F137" s="770"/>
      <c r="G137" s="770"/>
      <c r="H137" s="770"/>
      <c r="I137" s="770"/>
      <c r="J137" s="770"/>
      <c r="K137" s="770"/>
      <c r="L137" s="775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  <c r="AF137" s="770"/>
      <c r="AG137" s="770"/>
      <c r="AH137" s="770"/>
      <c r="AI137" s="770"/>
      <c r="AJ137" s="770"/>
      <c r="AK137" s="770"/>
      <c r="AL137" s="770"/>
      <c r="AM137" s="770"/>
      <c r="AN137" s="770"/>
      <c r="AO137" s="770"/>
      <c r="AP137" s="770"/>
      <c r="AQ137" s="770"/>
      <c r="AR137" s="770"/>
      <c r="AS137" s="770"/>
      <c r="AT137" s="770"/>
      <c r="AU137" s="770"/>
      <c r="AV137" s="770"/>
      <c r="AW137" s="770"/>
      <c r="AX137" s="770"/>
      <c r="AY137" s="770"/>
      <c r="AZ137" s="770"/>
      <c r="BA137" s="770"/>
      <c r="BB137" s="770"/>
      <c r="BC137" s="770"/>
      <c r="BD137" s="770"/>
      <c r="BE137" s="770"/>
      <c r="BF137" s="770"/>
      <c r="BG137" s="770"/>
      <c r="BH137" s="770"/>
      <c r="BI137" s="770"/>
      <c r="BJ137" s="770"/>
      <c r="BK137" s="770"/>
      <c r="BL137" s="770"/>
      <c r="BM137" s="770"/>
      <c r="BN137" s="770"/>
      <c r="BO137" s="770"/>
      <c r="BP137" s="770"/>
      <c r="BQ137" s="770"/>
      <c r="BR137" s="770"/>
      <c r="BS137" s="770"/>
      <c r="BT137" s="770"/>
      <c r="BU137" s="770"/>
      <c r="BV137" s="770"/>
      <c r="BW137" s="770"/>
      <c r="BX137" s="770"/>
    </row>
    <row r="138" spans="1:76">
      <c r="A138" s="770"/>
      <c r="B138" s="774"/>
      <c r="C138" s="770"/>
      <c r="D138" s="770"/>
      <c r="E138" s="770"/>
      <c r="F138" s="770"/>
      <c r="G138" s="770"/>
      <c r="H138" s="770"/>
      <c r="I138" s="770"/>
      <c r="J138" s="770"/>
      <c r="K138" s="770"/>
      <c r="L138" s="775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  <c r="AF138" s="770"/>
      <c r="AG138" s="770"/>
      <c r="AH138" s="770"/>
      <c r="AI138" s="770"/>
      <c r="AJ138" s="770"/>
      <c r="AK138" s="770"/>
      <c r="AL138" s="770"/>
      <c r="AM138" s="770"/>
      <c r="AN138" s="770"/>
      <c r="AO138" s="770"/>
      <c r="AP138" s="770"/>
      <c r="AQ138" s="770"/>
      <c r="AR138" s="770"/>
      <c r="AS138" s="770"/>
      <c r="AT138" s="770"/>
      <c r="AU138" s="770"/>
      <c r="AV138" s="770"/>
      <c r="AW138" s="770"/>
      <c r="AX138" s="770"/>
      <c r="AY138" s="770"/>
      <c r="AZ138" s="770"/>
      <c r="BA138" s="770"/>
      <c r="BB138" s="770"/>
      <c r="BC138" s="770"/>
      <c r="BD138" s="770"/>
      <c r="BE138" s="770"/>
      <c r="BF138" s="770"/>
      <c r="BG138" s="770"/>
      <c r="BH138" s="770"/>
      <c r="BI138" s="770"/>
      <c r="BJ138" s="770"/>
      <c r="BK138" s="770"/>
      <c r="BL138" s="770"/>
      <c r="BM138" s="770"/>
      <c r="BN138" s="770"/>
      <c r="BO138" s="770"/>
      <c r="BP138" s="770"/>
      <c r="BQ138" s="770"/>
      <c r="BR138" s="770"/>
      <c r="BS138" s="770"/>
      <c r="BT138" s="770"/>
      <c r="BU138" s="770"/>
      <c r="BV138" s="770"/>
      <c r="BW138" s="770"/>
      <c r="BX138" s="770"/>
    </row>
    <row r="139" spans="1:76">
      <c r="A139" s="770"/>
      <c r="B139" s="774"/>
      <c r="C139" s="770"/>
      <c r="D139" s="770"/>
      <c r="E139" s="770"/>
      <c r="F139" s="770"/>
      <c r="G139" s="770"/>
      <c r="H139" s="770"/>
      <c r="I139" s="770"/>
      <c r="J139" s="770"/>
      <c r="K139" s="770"/>
      <c r="L139" s="775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  <c r="AF139" s="770"/>
      <c r="AG139" s="770"/>
      <c r="AH139" s="770"/>
      <c r="AI139" s="770"/>
      <c r="AJ139" s="770"/>
      <c r="AK139" s="770"/>
      <c r="AL139" s="770"/>
      <c r="AM139" s="770"/>
      <c r="AN139" s="770"/>
      <c r="AO139" s="770"/>
      <c r="AP139" s="770"/>
      <c r="AQ139" s="770"/>
      <c r="AR139" s="770"/>
      <c r="AS139" s="770"/>
      <c r="AT139" s="770"/>
      <c r="AU139" s="770"/>
      <c r="AV139" s="770"/>
      <c r="AW139" s="770"/>
      <c r="AX139" s="770"/>
      <c r="AY139" s="770"/>
      <c r="AZ139" s="770"/>
      <c r="BA139" s="770"/>
      <c r="BB139" s="770"/>
      <c r="BC139" s="770"/>
      <c r="BD139" s="770"/>
      <c r="BE139" s="770"/>
      <c r="BF139" s="770"/>
      <c r="BG139" s="770"/>
      <c r="BH139" s="770"/>
      <c r="BI139" s="770"/>
      <c r="BJ139" s="770"/>
      <c r="BK139" s="770"/>
      <c r="BL139" s="770"/>
      <c r="BM139" s="770"/>
      <c r="BN139" s="770"/>
      <c r="BO139" s="770"/>
      <c r="BP139" s="770"/>
      <c r="BQ139" s="770"/>
      <c r="BR139" s="770"/>
      <c r="BS139" s="770"/>
      <c r="BT139" s="770"/>
      <c r="BU139" s="770"/>
      <c r="BV139" s="770"/>
      <c r="BW139" s="770"/>
      <c r="BX139" s="770"/>
    </row>
    <row r="140" spans="1:76">
      <c r="A140" s="770"/>
      <c r="B140" s="774"/>
      <c r="C140" s="770"/>
      <c r="D140" s="770"/>
      <c r="E140" s="770"/>
      <c r="F140" s="770"/>
      <c r="G140" s="770"/>
      <c r="H140" s="770"/>
      <c r="I140" s="770"/>
      <c r="J140" s="770"/>
      <c r="K140" s="770"/>
      <c r="L140" s="775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  <c r="AF140" s="770"/>
      <c r="AG140" s="770"/>
      <c r="AH140" s="770"/>
      <c r="AI140" s="770"/>
      <c r="AJ140" s="770"/>
      <c r="AK140" s="770"/>
      <c r="AL140" s="770"/>
      <c r="AM140" s="770"/>
      <c r="AN140" s="770"/>
      <c r="AO140" s="770"/>
      <c r="AP140" s="770"/>
      <c r="AQ140" s="770"/>
      <c r="AR140" s="770"/>
      <c r="AS140" s="770"/>
      <c r="AT140" s="770"/>
      <c r="AU140" s="770"/>
      <c r="AV140" s="770"/>
      <c r="AW140" s="770"/>
      <c r="AX140" s="770"/>
      <c r="AY140" s="770"/>
      <c r="AZ140" s="770"/>
      <c r="BA140" s="770"/>
      <c r="BB140" s="770"/>
      <c r="BC140" s="770"/>
      <c r="BD140" s="770"/>
      <c r="BE140" s="770"/>
      <c r="BF140" s="770"/>
      <c r="BG140" s="770"/>
      <c r="BH140" s="770"/>
      <c r="BI140" s="770"/>
      <c r="BJ140" s="770"/>
      <c r="BK140" s="770"/>
      <c r="BL140" s="770"/>
      <c r="BM140" s="770"/>
      <c r="BN140" s="770"/>
      <c r="BO140" s="770"/>
      <c r="BP140" s="770"/>
      <c r="BQ140" s="770"/>
      <c r="BR140" s="770"/>
      <c r="BS140" s="770"/>
      <c r="BT140" s="770"/>
      <c r="BU140" s="770"/>
      <c r="BV140" s="770"/>
      <c r="BW140" s="770"/>
      <c r="BX140" s="770"/>
    </row>
    <row r="141" spans="1:76">
      <c r="A141" s="770"/>
      <c r="B141" s="774"/>
      <c r="C141" s="770"/>
      <c r="D141" s="770"/>
      <c r="E141" s="770"/>
      <c r="F141" s="770"/>
      <c r="G141" s="770"/>
      <c r="H141" s="770"/>
      <c r="I141" s="770"/>
      <c r="J141" s="770"/>
      <c r="K141" s="770"/>
      <c r="L141" s="775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  <c r="AF141" s="770"/>
      <c r="AG141" s="770"/>
      <c r="AH141" s="770"/>
      <c r="AI141" s="770"/>
      <c r="AJ141" s="770"/>
      <c r="AK141" s="770"/>
      <c r="AL141" s="770"/>
      <c r="AM141" s="770"/>
      <c r="AN141" s="770"/>
      <c r="AO141" s="770"/>
      <c r="AP141" s="770"/>
      <c r="AQ141" s="770"/>
      <c r="AR141" s="770"/>
      <c r="AS141" s="770"/>
      <c r="AT141" s="770"/>
      <c r="AU141" s="770"/>
      <c r="AV141" s="770"/>
      <c r="AW141" s="770"/>
      <c r="AX141" s="770"/>
      <c r="AY141" s="770"/>
      <c r="AZ141" s="770"/>
      <c r="BA141" s="770"/>
      <c r="BB141" s="770"/>
      <c r="BC141" s="770"/>
      <c r="BD141" s="770"/>
      <c r="BE141" s="770"/>
      <c r="BF141" s="770"/>
      <c r="BG141" s="770"/>
      <c r="BH141" s="770"/>
      <c r="BI141" s="770"/>
      <c r="BJ141" s="770"/>
      <c r="BK141" s="770"/>
      <c r="BL141" s="770"/>
      <c r="BM141" s="770"/>
      <c r="BN141" s="770"/>
      <c r="BO141" s="770"/>
      <c r="BP141" s="770"/>
      <c r="BQ141" s="770"/>
      <c r="BR141" s="770"/>
      <c r="BS141" s="770"/>
      <c r="BT141" s="770"/>
      <c r="BU141" s="770"/>
      <c r="BV141" s="770"/>
      <c r="BW141" s="770"/>
      <c r="BX141" s="770"/>
    </row>
    <row r="142" spans="1:76">
      <c r="A142" s="770"/>
      <c r="B142" s="774"/>
      <c r="C142" s="770"/>
      <c r="D142" s="770"/>
      <c r="E142" s="770"/>
      <c r="F142" s="770"/>
      <c r="G142" s="770"/>
      <c r="H142" s="770"/>
      <c r="I142" s="770"/>
      <c r="J142" s="770"/>
      <c r="K142" s="770"/>
      <c r="L142" s="775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  <c r="AF142" s="770"/>
      <c r="AG142" s="770"/>
      <c r="AH142" s="770"/>
      <c r="AI142" s="770"/>
      <c r="AJ142" s="770"/>
      <c r="AK142" s="770"/>
      <c r="AL142" s="770"/>
      <c r="AM142" s="770"/>
      <c r="AN142" s="770"/>
      <c r="AO142" s="770"/>
      <c r="AP142" s="770"/>
      <c r="AQ142" s="770"/>
      <c r="AR142" s="770"/>
      <c r="AS142" s="770"/>
      <c r="AT142" s="770"/>
      <c r="AU142" s="770"/>
      <c r="AV142" s="770"/>
      <c r="AW142" s="770"/>
      <c r="AX142" s="770"/>
      <c r="AY142" s="770"/>
      <c r="AZ142" s="770"/>
      <c r="BA142" s="770"/>
      <c r="BB142" s="770"/>
      <c r="BC142" s="770"/>
      <c r="BD142" s="770"/>
      <c r="BE142" s="770"/>
      <c r="BF142" s="770"/>
      <c r="BG142" s="770"/>
      <c r="BH142" s="770"/>
      <c r="BI142" s="770"/>
      <c r="BJ142" s="770"/>
      <c r="BK142" s="770"/>
      <c r="BL142" s="770"/>
      <c r="BM142" s="770"/>
      <c r="BN142" s="770"/>
      <c r="BO142" s="770"/>
      <c r="BP142" s="770"/>
      <c r="BQ142" s="770"/>
      <c r="BR142" s="770"/>
      <c r="BS142" s="770"/>
      <c r="BT142" s="770"/>
      <c r="BU142" s="770"/>
      <c r="BV142" s="770"/>
      <c r="BW142" s="770"/>
      <c r="BX142" s="770"/>
    </row>
    <row r="143" spans="1:76">
      <c r="A143" s="770"/>
      <c r="B143" s="774"/>
      <c r="C143" s="770"/>
      <c r="D143" s="770"/>
      <c r="E143" s="770"/>
      <c r="F143" s="770"/>
      <c r="G143" s="770"/>
      <c r="H143" s="770"/>
      <c r="I143" s="770"/>
      <c r="J143" s="770"/>
      <c r="K143" s="770"/>
      <c r="L143" s="775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  <c r="AF143" s="770"/>
      <c r="AG143" s="770"/>
      <c r="AH143" s="770"/>
      <c r="AI143" s="770"/>
      <c r="AJ143" s="770"/>
      <c r="AK143" s="770"/>
      <c r="AL143" s="770"/>
      <c r="AM143" s="770"/>
      <c r="AN143" s="770"/>
      <c r="AO143" s="770"/>
      <c r="AP143" s="770"/>
      <c r="AQ143" s="770"/>
      <c r="AR143" s="770"/>
      <c r="AS143" s="770"/>
      <c r="AT143" s="770"/>
      <c r="AU143" s="770"/>
      <c r="AV143" s="770"/>
      <c r="AW143" s="770"/>
      <c r="AX143" s="770"/>
      <c r="AY143" s="770"/>
      <c r="AZ143" s="770"/>
      <c r="BA143" s="770"/>
      <c r="BB143" s="770"/>
      <c r="BC143" s="770"/>
      <c r="BD143" s="770"/>
      <c r="BE143" s="770"/>
      <c r="BF143" s="770"/>
      <c r="BG143" s="770"/>
      <c r="BH143" s="770"/>
      <c r="BI143" s="770"/>
      <c r="BJ143" s="770"/>
      <c r="BK143" s="770"/>
      <c r="BL143" s="770"/>
      <c r="BM143" s="770"/>
      <c r="BN143" s="770"/>
      <c r="BO143" s="770"/>
      <c r="BP143" s="770"/>
      <c r="BQ143" s="770"/>
      <c r="BR143" s="770"/>
      <c r="BS143" s="770"/>
      <c r="BT143" s="770"/>
      <c r="BU143" s="770"/>
      <c r="BV143" s="770"/>
      <c r="BW143" s="770"/>
      <c r="BX143" s="770"/>
    </row>
    <row r="144" spans="1:76">
      <c r="A144" s="770"/>
      <c r="B144" s="774"/>
      <c r="C144" s="770"/>
      <c r="D144" s="770"/>
      <c r="E144" s="770"/>
      <c r="F144" s="770"/>
      <c r="G144" s="770"/>
      <c r="H144" s="770"/>
      <c r="I144" s="770"/>
      <c r="J144" s="770"/>
      <c r="K144" s="770"/>
      <c r="L144" s="775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  <c r="AF144" s="770"/>
      <c r="AG144" s="770"/>
      <c r="AH144" s="770"/>
      <c r="AI144" s="770"/>
      <c r="AJ144" s="770"/>
      <c r="AK144" s="770"/>
      <c r="AL144" s="770"/>
      <c r="AM144" s="770"/>
      <c r="AN144" s="770"/>
      <c r="AO144" s="770"/>
      <c r="AP144" s="770"/>
      <c r="AQ144" s="770"/>
      <c r="AR144" s="770"/>
      <c r="AS144" s="770"/>
      <c r="AT144" s="770"/>
      <c r="AU144" s="770"/>
      <c r="AV144" s="770"/>
      <c r="AW144" s="770"/>
      <c r="AX144" s="770"/>
      <c r="AY144" s="770"/>
      <c r="AZ144" s="770"/>
      <c r="BA144" s="770"/>
      <c r="BB144" s="770"/>
      <c r="BC144" s="770"/>
      <c r="BD144" s="770"/>
      <c r="BE144" s="770"/>
      <c r="BF144" s="770"/>
      <c r="BG144" s="770"/>
      <c r="BH144" s="770"/>
      <c r="BI144" s="770"/>
      <c r="BJ144" s="770"/>
      <c r="BK144" s="770"/>
      <c r="BL144" s="770"/>
      <c r="BM144" s="770"/>
      <c r="BN144" s="770"/>
      <c r="BO144" s="770"/>
      <c r="BP144" s="770"/>
      <c r="BQ144" s="770"/>
      <c r="BR144" s="770"/>
      <c r="BS144" s="770"/>
      <c r="BT144" s="770"/>
      <c r="BU144" s="770"/>
      <c r="BV144" s="770"/>
      <c r="BW144" s="770"/>
      <c r="BX144" s="770"/>
    </row>
    <row r="145" spans="1:76">
      <c r="A145" s="770"/>
      <c r="B145" s="774"/>
      <c r="C145" s="770"/>
      <c r="D145" s="770"/>
      <c r="E145" s="770"/>
      <c r="F145" s="770"/>
      <c r="G145" s="770"/>
      <c r="H145" s="770"/>
      <c r="I145" s="770"/>
      <c r="J145" s="770"/>
      <c r="K145" s="770"/>
      <c r="L145" s="775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  <c r="AF145" s="770"/>
      <c r="AG145" s="770"/>
      <c r="AH145" s="770"/>
      <c r="AI145" s="770"/>
      <c r="AJ145" s="770"/>
      <c r="AK145" s="770"/>
      <c r="AL145" s="770"/>
      <c r="AM145" s="770"/>
      <c r="AN145" s="770"/>
      <c r="AO145" s="770"/>
      <c r="AP145" s="770"/>
      <c r="AQ145" s="770"/>
      <c r="AR145" s="770"/>
      <c r="AS145" s="770"/>
      <c r="AT145" s="770"/>
      <c r="AU145" s="770"/>
      <c r="AV145" s="770"/>
      <c r="AW145" s="770"/>
      <c r="AX145" s="770"/>
      <c r="AY145" s="770"/>
      <c r="AZ145" s="770"/>
      <c r="BA145" s="770"/>
      <c r="BB145" s="770"/>
      <c r="BC145" s="770"/>
      <c r="BD145" s="770"/>
      <c r="BE145" s="770"/>
      <c r="BF145" s="770"/>
      <c r="BG145" s="770"/>
      <c r="BH145" s="770"/>
      <c r="BI145" s="770"/>
      <c r="BJ145" s="770"/>
      <c r="BK145" s="770"/>
      <c r="BL145" s="770"/>
      <c r="BM145" s="770"/>
      <c r="BN145" s="770"/>
      <c r="BO145" s="770"/>
      <c r="BP145" s="770"/>
      <c r="BQ145" s="770"/>
      <c r="BR145" s="770"/>
      <c r="BS145" s="770"/>
      <c r="BT145" s="770"/>
      <c r="BU145" s="770"/>
      <c r="BV145" s="770"/>
      <c r="BW145" s="770"/>
      <c r="BX145" s="770"/>
    </row>
    <row r="146" spans="1:76">
      <c r="A146" s="770"/>
      <c r="B146" s="774"/>
      <c r="C146" s="770"/>
      <c r="D146" s="770"/>
      <c r="E146" s="770"/>
      <c r="F146" s="770"/>
      <c r="G146" s="770"/>
      <c r="H146" s="770"/>
      <c r="I146" s="770"/>
      <c r="J146" s="770"/>
      <c r="K146" s="770"/>
      <c r="L146" s="775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  <c r="AF146" s="770"/>
      <c r="AG146" s="770"/>
      <c r="AH146" s="770"/>
      <c r="AI146" s="770"/>
      <c r="AJ146" s="770"/>
      <c r="AK146" s="770"/>
      <c r="AL146" s="770"/>
      <c r="AM146" s="770"/>
      <c r="AN146" s="770"/>
      <c r="AO146" s="770"/>
      <c r="AP146" s="770"/>
      <c r="AQ146" s="770"/>
      <c r="AR146" s="770"/>
      <c r="AS146" s="770"/>
      <c r="AT146" s="770"/>
      <c r="AU146" s="770"/>
      <c r="AV146" s="770"/>
      <c r="AW146" s="770"/>
      <c r="AX146" s="770"/>
      <c r="AY146" s="770"/>
      <c r="AZ146" s="770"/>
      <c r="BA146" s="770"/>
      <c r="BB146" s="770"/>
      <c r="BC146" s="770"/>
      <c r="BD146" s="770"/>
      <c r="BE146" s="770"/>
      <c r="BF146" s="770"/>
      <c r="BG146" s="770"/>
      <c r="BH146" s="770"/>
      <c r="BI146" s="770"/>
      <c r="BJ146" s="770"/>
      <c r="BK146" s="770"/>
      <c r="BL146" s="770"/>
      <c r="BM146" s="770"/>
      <c r="BN146" s="770"/>
      <c r="BO146" s="770"/>
      <c r="BP146" s="770"/>
      <c r="BQ146" s="770"/>
      <c r="BR146" s="770"/>
      <c r="BS146" s="770"/>
      <c r="BT146" s="770"/>
      <c r="BU146" s="770"/>
      <c r="BV146" s="770"/>
      <c r="BW146" s="770"/>
      <c r="BX146" s="770"/>
    </row>
    <row r="147" spans="1:76">
      <c r="A147" s="770"/>
      <c r="B147" s="774"/>
      <c r="C147" s="770"/>
      <c r="D147" s="770"/>
      <c r="E147" s="770"/>
      <c r="F147" s="770"/>
      <c r="G147" s="770"/>
      <c r="H147" s="770"/>
      <c r="I147" s="770"/>
      <c r="J147" s="770"/>
      <c r="K147" s="770"/>
      <c r="L147" s="775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  <c r="AF147" s="770"/>
      <c r="AG147" s="770"/>
      <c r="AH147" s="770"/>
      <c r="AI147" s="770"/>
      <c r="AJ147" s="770"/>
      <c r="AK147" s="770"/>
      <c r="AL147" s="770"/>
      <c r="AM147" s="770"/>
      <c r="AN147" s="770"/>
      <c r="AO147" s="770"/>
      <c r="AP147" s="770"/>
      <c r="AQ147" s="770"/>
      <c r="AR147" s="770"/>
      <c r="AS147" s="770"/>
      <c r="AT147" s="770"/>
      <c r="AU147" s="770"/>
      <c r="AV147" s="770"/>
      <c r="AW147" s="770"/>
      <c r="AX147" s="770"/>
      <c r="AY147" s="770"/>
      <c r="AZ147" s="770"/>
      <c r="BA147" s="770"/>
      <c r="BB147" s="770"/>
      <c r="BC147" s="770"/>
      <c r="BD147" s="770"/>
      <c r="BE147" s="770"/>
      <c r="BF147" s="770"/>
      <c r="BG147" s="770"/>
      <c r="BH147" s="770"/>
      <c r="BI147" s="770"/>
      <c r="BJ147" s="770"/>
      <c r="BK147" s="770"/>
      <c r="BL147" s="770"/>
      <c r="BM147" s="770"/>
      <c r="BN147" s="770"/>
      <c r="BO147" s="770"/>
      <c r="BP147" s="770"/>
      <c r="BQ147" s="770"/>
      <c r="BR147" s="770"/>
      <c r="BS147" s="770"/>
      <c r="BT147" s="770"/>
      <c r="BU147" s="770"/>
      <c r="BV147" s="770"/>
      <c r="BW147" s="770"/>
      <c r="BX147" s="770"/>
    </row>
    <row r="148" spans="1:76">
      <c r="A148" s="770"/>
      <c r="B148" s="774"/>
      <c r="C148" s="770"/>
      <c r="D148" s="770"/>
      <c r="E148" s="770"/>
      <c r="F148" s="770"/>
      <c r="G148" s="770"/>
      <c r="H148" s="770"/>
      <c r="I148" s="770"/>
      <c r="J148" s="770"/>
      <c r="K148" s="770"/>
      <c r="L148" s="775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  <c r="AF148" s="770"/>
      <c r="AG148" s="770"/>
      <c r="AH148" s="770"/>
      <c r="AI148" s="770"/>
      <c r="AJ148" s="770"/>
      <c r="AK148" s="770"/>
      <c r="AL148" s="770"/>
      <c r="AM148" s="770"/>
      <c r="AN148" s="770"/>
      <c r="AO148" s="770"/>
      <c r="AP148" s="770"/>
      <c r="AQ148" s="770"/>
      <c r="AR148" s="770"/>
      <c r="AS148" s="770"/>
      <c r="AT148" s="770"/>
      <c r="AU148" s="770"/>
      <c r="AV148" s="770"/>
      <c r="AW148" s="770"/>
      <c r="AX148" s="770"/>
      <c r="AY148" s="770"/>
      <c r="AZ148" s="770"/>
      <c r="BA148" s="770"/>
      <c r="BB148" s="770"/>
      <c r="BC148" s="770"/>
      <c r="BD148" s="770"/>
      <c r="BE148" s="770"/>
      <c r="BF148" s="770"/>
      <c r="BG148" s="770"/>
      <c r="BH148" s="770"/>
      <c r="BI148" s="770"/>
      <c r="BJ148" s="770"/>
      <c r="BK148" s="770"/>
      <c r="BL148" s="770"/>
      <c r="BM148" s="770"/>
      <c r="BN148" s="770"/>
      <c r="BO148" s="770"/>
      <c r="BP148" s="770"/>
      <c r="BQ148" s="770"/>
      <c r="BR148" s="770"/>
      <c r="BS148" s="770"/>
      <c r="BT148" s="770"/>
      <c r="BU148" s="770"/>
      <c r="BV148" s="770"/>
      <c r="BW148" s="770"/>
      <c r="BX148" s="770"/>
    </row>
    <row r="149" spans="1:76">
      <c r="A149" s="770"/>
      <c r="B149" s="774"/>
      <c r="C149" s="770"/>
      <c r="D149" s="770"/>
      <c r="E149" s="770"/>
      <c r="F149" s="770"/>
      <c r="G149" s="770"/>
      <c r="H149" s="770"/>
      <c r="I149" s="770"/>
      <c r="J149" s="770"/>
      <c r="K149" s="770"/>
      <c r="L149" s="775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  <c r="AF149" s="770"/>
      <c r="AG149" s="770"/>
      <c r="AH149" s="770"/>
      <c r="AI149" s="770"/>
      <c r="AJ149" s="770"/>
      <c r="AK149" s="770"/>
      <c r="AL149" s="770"/>
      <c r="AM149" s="770"/>
      <c r="AN149" s="770"/>
      <c r="AO149" s="770"/>
      <c r="AP149" s="770"/>
      <c r="AQ149" s="770"/>
      <c r="AR149" s="770"/>
      <c r="AS149" s="770"/>
      <c r="AT149" s="770"/>
      <c r="AU149" s="770"/>
      <c r="AV149" s="770"/>
      <c r="AW149" s="770"/>
      <c r="AX149" s="770"/>
      <c r="AY149" s="770"/>
      <c r="AZ149" s="770"/>
      <c r="BA149" s="770"/>
      <c r="BB149" s="770"/>
      <c r="BC149" s="770"/>
      <c r="BD149" s="770"/>
      <c r="BE149" s="770"/>
      <c r="BF149" s="770"/>
      <c r="BG149" s="770"/>
      <c r="BH149" s="770"/>
      <c r="BI149" s="770"/>
      <c r="BJ149" s="770"/>
      <c r="BK149" s="770"/>
      <c r="BL149" s="770"/>
      <c r="BM149" s="770"/>
      <c r="BN149" s="770"/>
      <c r="BO149" s="770"/>
      <c r="BP149" s="770"/>
      <c r="BQ149" s="770"/>
      <c r="BR149" s="770"/>
      <c r="BS149" s="770"/>
      <c r="BT149" s="770"/>
      <c r="BU149" s="770"/>
      <c r="BV149" s="770"/>
      <c r="BW149" s="770"/>
      <c r="BX149" s="770"/>
    </row>
    <row r="150" spans="1:76">
      <c r="A150" s="770"/>
      <c r="B150" s="774"/>
      <c r="C150" s="770"/>
      <c r="D150" s="770"/>
      <c r="E150" s="770"/>
      <c r="F150" s="770"/>
      <c r="G150" s="770"/>
      <c r="H150" s="770"/>
      <c r="I150" s="770"/>
      <c r="J150" s="770"/>
      <c r="K150" s="770"/>
      <c r="L150" s="775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  <c r="AF150" s="770"/>
      <c r="AG150" s="770"/>
      <c r="AH150" s="770"/>
      <c r="AI150" s="770"/>
      <c r="AJ150" s="770"/>
      <c r="AK150" s="770"/>
      <c r="AL150" s="770"/>
      <c r="AM150" s="770"/>
      <c r="AN150" s="770"/>
      <c r="AO150" s="770"/>
      <c r="AP150" s="770"/>
      <c r="AQ150" s="770"/>
      <c r="AR150" s="770"/>
      <c r="AS150" s="770"/>
      <c r="AT150" s="770"/>
      <c r="AU150" s="770"/>
      <c r="AV150" s="770"/>
      <c r="AW150" s="770"/>
      <c r="AX150" s="770"/>
      <c r="AY150" s="770"/>
      <c r="AZ150" s="770"/>
      <c r="BA150" s="770"/>
      <c r="BB150" s="770"/>
      <c r="BC150" s="770"/>
      <c r="BD150" s="770"/>
      <c r="BE150" s="770"/>
      <c r="BF150" s="770"/>
      <c r="BG150" s="770"/>
      <c r="BH150" s="770"/>
      <c r="BI150" s="770"/>
      <c r="BJ150" s="770"/>
      <c r="BK150" s="770"/>
      <c r="BL150" s="770"/>
      <c r="BM150" s="770"/>
      <c r="BN150" s="770"/>
      <c r="BO150" s="770"/>
      <c r="BP150" s="770"/>
      <c r="BQ150" s="770"/>
      <c r="BR150" s="770"/>
      <c r="BS150" s="770"/>
      <c r="BT150" s="770"/>
      <c r="BU150" s="770"/>
      <c r="BV150" s="770"/>
      <c r="BW150" s="770"/>
      <c r="BX150" s="770"/>
    </row>
    <row r="151" spans="1:76">
      <c r="A151" s="770"/>
      <c r="B151" s="774"/>
      <c r="C151" s="770"/>
      <c r="D151" s="770"/>
      <c r="E151" s="770"/>
      <c r="F151" s="770"/>
      <c r="G151" s="770"/>
      <c r="H151" s="770"/>
      <c r="I151" s="770"/>
      <c r="J151" s="770"/>
      <c r="K151" s="770"/>
      <c r="L151" s="775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  <c r="AF151" s="770"/>
      <c r="AG151" s="770"/>
      <c r="AH151" s="770"/>
      <c r="AI151" s="770"/>
      <c r="AJ151" s="770"/>
      <c r="AK151" s="770"/>
      <c r="AL151" s="770"/>
      <c r="AM151" s="770"/>
      <c r="AN151" s="770"/>
      <c r="AO151" s="770"/>
      <c r="AP151" s="770"/>
      <c r="AQ151" s="770"/>
      <c r="AR151" s="770"/>
      <c r="AS151" s="770"/>
      <c r="AT151" s="770"/>
      <c r="AU151" s="770"/>
      <c r="AV151" s="770"/>
      <c r="AW151" s="770"/>
      <c r="AX151" s="770"/>
      <c r="AY151" s="770"/>
      <c r="AZ151" s="770"/>
      <c r="BA151" s="770"/>
      <c r="BB151" s="770"/>
      <c r="BC151" s="770"/>
      <c r="BD151" s="770"/>
      <c r="BE151" s="770"/>
      <c r="BF151" s="770"/>
      <c r="BG151" s="770"/>
      <c r="BH151" s="770"/>
      <c r="BI151" s="770"/>
      <c r="BJ151" s="770"/>
      <c r="BK151" s="770"/>
      <c r="BL151" s="770"/>
      <c r="BM151" s="770"/>
      <c r="BN151" s="770"/>
      <c r="BO151" s="770"/>
      <c r="BP151" s="770"/>
      <c r="BQ151" s="770"/>
      <c r="BR151" s="770"/>
      <c r="BS151" s="770"/>
      <c r="BT151" s="770"/>
      <c r="BU151" s="770"/>
      <c r="BV151" s="770"/>
      <c r="BW151" s="770"/>
      <c r="BX151" s="770"/>
    </row>
    <row r="152" spans="1:76">
      <c r="A152" s="770"/>
      <c r="B152" s="774"/>
      <c r="C152" s="770"/>
      <c r="D152" s="770"/>
      <c r="E152" s="770"/>
      <c r="F152" s="770"/>
      <c r="G152" s="770"/>
      <c r="H152" s="770"/>
      <c r="I152" s="770"/>
      <c r="J152" s="770"/>
      <c r="K152" s="770"/>
      <c r="L152" s="775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  <c r="AF152" s="770"/>
      <c r="AG152" s="770"/>
      <c r="AH152" s="770"/>
      <c r="AI152" s="770"/>
      <c r="AJ152" s="770"/>
      <c r="AK152" s="770"/>
      <c r="AL152" s="770"/>
      <c r="AM152" s="770"/>
      <c r="AN152" s="770"/>
      <c r="AO152" s="770"/>
      <c r="AP152" s="770"/>
      <c r="AQ152" s="770"/>
      <c r="AR152" s="770"/>
      <c r="AS152" s="770"/>
      <c r="AT152" s="770"/>
      <c r="AU152" s="770"/>
      <c r="AV152" s="770"/>
      <c r="AW152" s="770"/>
      <c r="AX152" s="770"/>
      <c r="AY152" s="770"/>
      <c r="AZ152" s="770"/>
      <c r="BA152" s="770"/>
      <c r="BB152" s="770"/>
      <c r="BC152" s="770"/>
      <c r="BD152" s="770"/>
      <c r="BE152" s="770"/>
      <c r="BF152" s="770"/>
      <c r="BG152" s="770"/>
      <c r="BH152" s="770"/>
      <c r="BI152" s="770"/>
      <c r="BJ152" s="770"/>
      <c r="BK152" s="770"/>
      <c r="BL152" s="770"/>
      <c r="BM152" s="770"/>
      <c r="BN152" s="770"/>
      <c r="BO152" s="770"/>
      <c r="BP152" s="770"/>
      <c r="BQ152" s="770"/>
      <c r="BR152" s="770"/>
      <c r="BS152" s="770"/>
      <c r="BT152" s="770"/>
      <c r="BU152" s="770"/>
      <c r="BV152" s="770"/>
      <c r="BW152" s="770"/>
      <c r="BX152" s="770"/>
    </row>
    <row r="153" spans="1:76">
      <c r="A153" s="770"/>
      <c r="B153" s="774"/>
      <c r="C153" s="770"/>
      <c r="D153" s="770"/>
      <c r="E153" s="770"/>
      <c r="F153" s="770"/>
      <c r="G153" s="770"/>
      <c r="H153" s="770"/>
      <c r="I153" s="770"/>
      <c r="J153" s="770"/>
      <c r="K153" s="770"/>
      <c r="L153" s="775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  <c r="AF153" s="770"/>
      <c r="AG153" s="770"/>
      <c r="AH153" s="770"/>
      <c r="AI153" s="770"/>
      <c r="AJ153" s="770"/>
      <c r="AK153" s="770"/>
      <c r="AL153" s="770"/>
      <c r="AM153" s="770"/>
      <c r="AN153" s="770"/>
      <c r="AO153" s="770"/>
      <c r="AP153" s="770"/>
      <c r="AQ153" s="770"/>
      <c r="AR153" s="770"/>
      <c r="AS153" s="770"/>
      <c r="AT153" s="770"/>
      <c r="AU153" s="770"/>
      <c r="AV153" s="770"/>
      <c r="AW153" s="770"/>
      <c r="AX153" s="770"/>
      <c r="AY153" s="770"/>
      <c r="AZ153" s="770"/>
      <c r="BA153" s="770"/>
      <c r="BB153" s="770"/>
      <c r="BC153" s="770"/>
      <c r="BD153" s="770"/>
      <c r="BE153" s="770"/>
      <c r="BF153" s="770"/>
      <c r="BG153" s="770"/>
      <c r="BH153" s="770"/>
      <c r="BI153" s="770"/>
      <c r="BJ153" s="770"/>
      <c r="BK153" s="770"/>
      <c r="BL153" s="770"/>
      <c r="BM153" s="770"/>
      <c r="BN153" s="770"/>
      <c r="BO153" s="770"/>
      <c r="BP153" s="770"/>
      <c r="BQ153" s="770"/>
      <c r="BR153" s="770"/>
      <c r="BS153" s="770"/>
      <c r="BT153" s="770"/>
      <c r="BU153" s="770"/>
      <c r="BV153" s="770"/>
      <c r="BW153" s="770"/>
      <c r="BX153" s="770"/>
    </row>
    <row r="154" spans="1:76">
      <c r="A154" s="770"/>
      <c r="B154" s="774"/>
      <c r="C154" s="770"/>
      <c r="D154" s="770"/>
      <c r="E154" s="770"/>
      <c r="F154" s="770"/>
      <c r="G154" s="770"/>
      <c r="H154" s="770"/>
      <c r="I154" s="770"/>
      <c r="J154" s="770"/>
      <c r="K154" s="770"/>
      <c r="L154" s="775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  <c r="AF154" s="770"/>
      <c r="AG154" s="770"/>
      <c r="AH154" s="770"/>
      <c r="AI154" s="770"/>
      <c r="AJ154" s="770"/>
      <c r="AK154" s="770"/>
      <c r="AL154" s="770"/>
      <c r="AM154" s="770"/>
      <c r="AN154" s="770"/>
      <c r="AO154" s="770"/>
      <c r="AP154" s="770"/>
      <c r="AQ154" s="770"/>
      <c r="AR154" s="770"/>
      <c r="AS154" s="770"/>
      <c r="AT154" s="770"/>
      <c r="AU154" s="770"/>
      <c r="AV154" s="770"/>
      <c r="AW154" s="770"/>
      <c r="AX154" s="770"/>
      <c r="AY154" s="770"/>
      <c r="AZ154" s="770"/>
      <c r="BA154" s="770"/>
      <c r="BB154" s="770"/>
      <c r="BC154" s="770"/>
      <c r="BD154" s="770"/>
      <c r="BE154" s="770"/>
      <c r="BF154" s="770"/>
      <c r="BG154" s="770"/>
      <c r="BH154" s="770"/>
      <c r="BI154" s="770"/>
      <c r="BJ154" s="770"/>
      <c r="BK154" s="770"/>
      <c r="BL154" s="770"/>
      <c r="BM154" s="770"/>
      <c r="BN154" s="770"/>
      <c r="BO154" s="770"/>
      <c r="BP154" s="770"/>
      <c r="BQ154" s="770"/>
      <c r="BR154" s="770"/>
      <c r="BS154" s="770"/>
      <c r="BT154" s="770"/>
      <c r="BU154" s="770"/>
      <c r="BV154" s="770"/>
      <c r="BW154" s="770"/>
      <c r="BX154" s="770"/>
    </row>
    <row r="155" spans="1:76">
      <c r="A155" s="770"/>
      <c r="B155" s="774"/>
      <c r="C155" s="770"/>
      <c r="D155" s="770"/>
      <c r="E155" s="770"/>
      <c r="F155" s="770"/>
      <c r="G155" s="770"/>
      <c r="H155" s="770"/>
      <c r="I155" s="770"/>
      <c r="J155" s="770"/>
      <c r="K155" s="770"/>
      <c r="L155" s="775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  <c r="AF155" s="770"/>
      <c r="AG155" s="770"/>
      <c r="AH155" s="770"/>
      <c r="AI155" s="770"/>
      <c r="AJ155" s="770"/>
      <c r="AK155" s="770"/>
      <c r="AL155" s="770"/>
      <c r="AM155" s="770"/>
      <c r="AN155" s="770"/>
      <c r="AO155" s="770"/>
      <c r="AP155" s="770"/>
      <c r="AQ155" s="770"/>
      <c r="AR155" s="770"/>
      <c r="AS155" s="770"/>
      <c r="AT155" s="770"/>
      <c r="AU155" s="770"/>
      <c r="AV155" s="770"/>
      <c r="AW155" s="770"/>
      <c r="AX155" s="770"/>
      <c r="AY155" s="770"/>
      <c r="AZ155" s="770"/>
      <c r="BA155" s="770"/>
      <c r="BB155" s="770"/>
      <c r="BC155" s="770"/>
      <c r="BD155" s="770"/>
      <c r="BE155" s="770"/>
      <c r="BF155" s="770"/>
      <c r="BG155" s="770"/>
      <c r="BH155" s="770"/>
      <c r="BI155" s="770"/>
      <c r="BJ155" s="770"/>
      <c r="BK155" s="770"/>
      <c r="BL155" s="770"/>
      <c r="BM155" s="770"/>
      <c r="BN155" s="770"/>
      <c r="BO155" s="770"/>
      <c r="BP155" s="770"/>
      <c r="BQ155" s="770"/>
      <c r="BR155" s="770"/>
      <c r="BS155" s="770"/>
      <c r="BT155" s="770"/>
      <c r="BU155" s="770"/>
      <c r="BV155" s="770"/>
      <c r="BW155" s="770"/>
      <c r="BX155" s="770"/>
    </row>
    <row r="156" spans="1:76">
      <c r="A156" s="770"/>
      <c r="B156" s="774"/>
      <c r="C156" s="770"/>
      <c r="D156" s="770"/>
      <c r="E156" s="770"/>
      <c r="F156" s="770"/>
      <c r="G156" s="770"/>
      <c r="H156" s="770"/>
      <c r="I156" s="770"/>
      <c r="J156" s="770"/>
      <c r="K156" s="770"/>
      <c r="L156" s="775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  <c r="AF156" s="770"/>
      <c r="AG156" s="770"/>
      <c r="AH156" s="770"/>
      <c r="AI156" s="770"/>
      <c r="AJ156" s="770"/>
      <c r="AK156" s="770"/>
      <c r="AL156" s="770"/>
      <c r="AM156" s="770"/>
      <c r="AN156" s="770"/>
      <c r="AO156" s="770"/>
      <c r="AP156" s="770"/>
      <c r="AQ156" s="770"/>
      <c r="AR156" s="770"/>
      <c r="AS156" s="770"/>
      <c r="AT156" s="770"/>
      <c r="AU156" s="770"/>
      <c r="AV156" s="770"/>
      <c r="AW156" s="770"/>
      <c r="AX156" s="770"/>
      <c r="AY156" s="770"/>
      <c r="AZ156" s="770"/>
      <c r="BA156" s="770"/>
      <c r="BB156" s="770"/>
      <c r="BC156" s="770"/>
      <c r="BD156" s="770"/>
      <c r="BE156" s="770"/>
      <c r="BF156" s="770"/>
      <c r="BG156" s="770"/>
      <c r="BH156" s="770"/>
      <c r="BI156" s="770"/>
      <c r="BJ156" s="770"/>
      <c r="BK156" s="770"/>
      <c r="BL156" s="770"/>
      <c r="BM156" s="770"/>
      <c r="BN156" s="770"/>
      <c r="BO156" s="770"/>
      <c r="BP156" s="770"/>
      <c r="BQ156" s="770"/>
      <c r="BR156" s="770"/>
      <c r="BS156" s="770"/>
      <c r="BT156" s="770"/>
      <c r="BU156" s="770"/>
      <c r="BV156" s="770"/>
      <c r="BW156" s="770"/>
      <c r="BX156" s="770"/>
    </row>
    <row r="157" spans="1:76">
      <c r="A157" s="770"/>
      <c r="B157" s="774"/>
      <c r="C157" s="770"/>
      <c r="D157" s="770"/>
      <c r="E157" s="770"/>
      <c r="F157" s="770"/>
      <c r="G157" s="770"/>
      <c r="H157" s="770"/>
      <c r="I157" s="770"/>
      <c r="J157" s="770"/>
      <c r="K157" s="770"/>
      <c r="L157" s="775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  <c r="AF157" s="770"/>
      <c r="AG157" s="770"/>
      <c r="AH157" s="770"/>
      <c r="AI157" s="770"/>
      <c r="AJ157" s="770"/>
      <c r="AK157" s="770"/>
      <c r="AL157" s="770"/>
      <c r="AM157" s="770"/>
      <c r="AN157" s="770"/>
      <c r="AO157" s="770"/>
      <c r="AP157" s="770"/>
      <c r="AQ157" s="770"/>
      <c r="AR157" s="770"/>
      <c r="AS157" s="770"/>
      <c r="AT157" s="770"/>
      <c r="AU157" s="770"/>
      <c r="AV157" s="770"/>
      <c r="AW157" s="770"/>
      <c r="AX157" s="770"/>
      <c r="AY157" s="770"/>
      <c r="AZ157" s="770"/>
      <c r="BA157" s="770"/>
      <c r="BB157" s="770"/>
      <c r="BC157" s="770"/>
      <c r="BD157" s="770"/>
      <c r="BE157" s="770"/>
      <c r="BF157" s="770"/>
      <c r="BG157" s="770"/>
      <c r="BH157" s="770"/>
      <c r="BI157" s="770"/>
      <c r="BJ157" s="770"/>
      <c r="BK157" s="770"/>
      <c r="BL157" s="770"/>
      <c r="BM157" s="770"/>
      <c r="BN157" s="770"/>
      <c r="BO157" s="770"/>
      <c r="BP157" s="770"/>
      <c r="BQ157" s="770"/>
      <c r="BR157" s="770"/>
      <c r="BS157" s="770"/>
      <c r="BT157" s="770"/>
      <c r="BU157" s="770"/>
      <c r="BV157" s="770"/>
      <c r="BW157" s="770"/>
      <c r="BX157" s="770"/>
    </row>
    <row r="158" spans="1:76">
      <c r="A158" s="770"/>
      <c r="B158" s="774"/>
      <c r="C158" s="770"/>
      <c r="D158" s="770"/>
      <c r="E158" s="770"/>
      <c r="F158" s="770"/>
      <c r="G158" s="770"/>
      <c r="H158" s="770"/>
      <c r="I158" s="770"/>
      <c r="J158" s="770"/>
      <c r="K158" s="770"/>
      <c r="L158" s="775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  <c r="AF158" s="770"/>
      <c r="AG158" s="770"/>
      <c r="AH158" s="770"/>
      <c r="AI158" s="770"/>
      <c r="AJ158" s="770"/>
      <c r="AK158" s="770"/>
      <c r="AL158" s="770"/>
      <c r="AM158" s="770"/>
      <c r="AN158" s="770"/>
      <c r="AO158" s="770"/>
      <c r="AP158" s="770"/>
      <c r="AQ158" s="770"/>
      <c r="AR158" s="770"/>
      <c r="AS158" s="770"/>
      <c r="AT158" s="770"/>
      <c r="AU158" s="770"/>
      <c r="AV158" s="770"/>
      <c r="AW158" s="770"/>
      <c r="AX158" s="770"/>
      <c r="AY158" s="770"/>
      <c r="AZ158" s="770"/>
      <c r="BA158" s="770"/>
      <c r="BB158" s="770"/>
      <c r="BC158" s="770"/>
      <c r="BD158" s="770"/>
      <c r="BE158" s="770"/>
      <c r="BF158" s="770"/>
      <c r="BG158" s="770"/>
      <c r="BH158" s="770"/>
      <c r="BI158" s="770"/>
      <c r="BJ158" s="770"/>
      <c r="BK158" s="770"/>
      <c r="BL158" s="770"/>
      <c r="BM158" s="770"/>
      <c r="BN158" s="770"/>
      <c r="BO158" s="770"/>
      <c r="BP158" s="770"/>
      <c r="BQ158" s="770"/>
      <c r="BR158" s="770"/>
      <c r="BS158" s="770"/>
      <c r="BT158" s="770"/>
      <c r="BU158" s="770"/>
      <c r="BV158" s="770"/>
      <c r="BW158" s="770"/>
      <c r="BX158" s="770"/>
    </row>
    <row r="159" spans="1:76">
      <c r="A159" s="770"/>
      <c r="B159" s="774"/>
      <c r="C159" s="770"/>
      <c r="D159" s="770"/>
      <c r="E159" s="770"/>
      <c r="F159" s="770"/>
      <c r="G159" s="770"/>
      <c r="H159" s="770"/>
      <c r="I159" s="770"/>
      <c r="J159" s="770"/>
      <c r="K159" s="770"/>
      <c r="L159" s="775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  <c r="AF159" s="770"/>
      <c r="AG159" s="770"/>
      <c r="AH159" s="770"/>
      <c r="AI159" s="770"/>
      <c r="AJ159" s="770"/>
      <c r="AK159" s="770"/>
      <c r="AL159" s="770"/>
      <c r="AM159" s="770"/>
      <c r="AN159" s="770"/>
      <c r="AO159" s="770"/>
      <c r="AP159" s="770"/>
      <c r="AQ159" s="770"/>
      <c r="AR159" s="770"/>
      <c r="AS159" s="770"/>
      <c r="AT159" s="770"/>
      <c r="AU159" s="770"/>
      <c r="AV159" s="770"/>
      <c r="AW159" s="770"/>
      <c r="AX159" s="770"/>
      <c r="AY159" s="770"/>
      <c r="AZ159" s="770"/>
      <c r="BA159" s="770"/>
      <c r="BB159" s="770"/>
      <c r="BC159" s="770"/>
      <c r="BD159" s="770"/>
      <c r="BE159" s="770"/>
      <c r="BF159" s="770"/>
      <c r="BG159" s="770"/>
      <c r="BH159" s="770"/>
      <c r="BI159" s="770"/>
      <c r="BJ159" s="770"/>
      <c r="BK159" s="770"/>
      <c r="BL159" s="770"/>
      <c r="BM159" s="770"/>
      <c r="BN159" s="770"/>
      <c r="BO159" s="770"/>
      <c r="BP159" s="770"/>
      <c r="BQ159" s="770"/>
      <c r="BR159" s="770"/>
      <c r="BS159" s="770"/>
      <c r="BT159" s="770"/>
      <c r="BU159" s="770"/>
      <c r="BV159" s="770"/>
      <c r="BW159" s="770"/>
      <c r="BX159" s="770"/>
    </row>
    <row r="160" spans="1:76">
      <c r="A160" s="770"/>
      <c r="B160" s="774"/>
      <c r="C160" s="770"/>
      <c r="D160" s="770"/>
      <c r="E160" s="770"/>
      <c r="F160" s="770"/>
      <c r="G160" s="770"/>
      <c r="H160" s="770"/>
      <c r="I160" s="770"/>
      <c r="J160" s="770"/>
      <c r="K160" s="770"/>
      <c r="L160" s="775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  <c r="AF160" s="770"/>
      <c r="AG160" s="770"/>
      <c r="AH160" s="770"/>
      <c r="AI160" s="770"/>
      <c r="AJ160" s="770"/>
      <c r="AK160" s="770"/>
      <c r="AL160" s="770"/>
      <c r="AM160" s="770"/>
      <c r="AN160" s="770"/>
      <c r="AO160" s="770"/>
      <c r="AP160" s="770"/>
      <c r="AQ160" s="770"/>
      <c r="AR160" s="770"/>
      <c r="AS160" s="770"/>
      <c r="AT160" s="770"/>
      <c r="AU160" s="770"/>
      <c r="AV160" s="770"/>
      <c r="AW160" s="770"/>
      <c r="AX160" s="770"/>
      <c r="AY160" s="770"/>
      <c r="AZ160" s="770"/>
      <c r="BA160" s="770"/>
      <c r="BB160" s="770"/>
      <c r="BC160" s="770"/>
      <c r="BD160" s="770"/>
      <c r="BE160" s="770"/>
      <c r="BF160" s="770"/>
      <c r="BG160" s="770"/>
      <c r="BH160" s="770"/>
      <c r="BI160" s="770"/>
      <c r="BJ160" s="770"/>
      <c r="BK160" s="770"/>
      <c r="BL160" s="770"/>
      <c r="BM160" s="770"/>
      <c r="BN160" s="770"/>
      <c r="BO160" s="770"/>
      <c r="BP160" s="770"/>
      <c r="BQ160" s="770"/>
      <c r="BR160" s="770"/>
      <c r="BS160" s="770"/>
      <c r="BT160" s="770"/>
      <c r="BU160" s="770"/>
      <c r="BV160" s="770"/>
      <c r="BW160" s="770"/>
      <c r="BX160" s="770"/>
    </row>
    <row r="161" spans="1:76">
      <c r="A161" s="770"/>
      <c r="B161" s="774"/>
      <c r="C161" s="770"/>
      <c r="D161" s="770"/>
      <c r="E161" s="770"/>
      <c r="F161" s="770"/>
      <c r="G161" s="770"/>
      <c r="H161" s="770"/>
      <c r="I161" s="770"/>
      <c r="J161" s="770"/>
      <c r="K161" s="770"/>
      <c r="L161" s="775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  <c r="AF161" s="770"/>
      <c r="AG161" s="770"/>
      <c r="AH161" s="770"/>
      <c r="AI161" s="770"/>
      <c r="AJ161" s="770"/>
      <c r="AK161" s="770"/>
      <c r="AL161" s="770"/>
      <c r="AM161" s="770"/>
      <c r="AN161" s="770"/>
      <c r="AO161" s="770"/>
      <c r="AP161" s="770"/>
      <c r="AQ161" s="770"/>
      <c r="AR161" s="770"/>
      <c r="AS161" s="770"/>
      <c r="AT161" s="770"/>
      <c r="AU161" s="770"/>
      <c r="AV161" s="770"/>
      <c r="AW161" s="770"/>
      <c r="AX161" s="770"/>
      <c r="AY161" s="770"/>
      <c r="AZ161" s="770"/>
      <c r="BA161" s="770"/>
      <c r="BB161" s="770"/>
      <c r="BC161" s="770"/>
      <c r="BD161" s="770"/>
      <c r="BE161" s="770"/>
      <c r="BF161" s="770"/>
      <c r="BG161" s="770"/>
      <c r="BH161" s="770"/>
      <c r="BI161" s="770"/>
      <c r="BJ161" s="770"/>
      <c r="BK161" s="770"/>
      <c r="BL161" s="770"/>
      <c r="BM161" s="770"/>
      <c r="BN161" s="770"/>
      <c r="BO161" s="770"/>
      <c r="BP161" s="770"/>
      <c r="BQ161" s="770"/>
      <c r="BR161" s="770"/>
      <c r="BS161" s="770"/>
      <c r="BT161" s="770"/>
      <c r="BU161" s="770"/>
      <c r="BV161" s="770"/>
      <c r="BW161" s="770"/>
      <c r="BX161" s="770"/>
    </row>
    <row r="162" spans="1:76">
      <c r="A162" s="770"/>
      <c r="B162" s="774"/>
      <c r="C162" s="770"/>
      <c r="D162" s="770"/>
      <c r="E162" s="770"/>
      <c r="F162" s="770"/>
      <c r="G162" s="770"/>
      <c r="H162" s="770"/>
      <c r="I162" s="770"/>
      <c r="J162" s="770"/>
      <c r="K162" s="770"/>
      <c r="L162" s="775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  <c r="AF162" s="770"/>
      <c r="AG162" s="770"/>
      <c r="AH162" s="770"/>
      <c r="AI162" s="770"/>
      <c r="AJ162" s="770"/>
      <c r="AK162" s="770"/>
      <c r="AL162" s="770"/>
      <c r="AM162" s="770"/>
      <c r="AN162" s="770"/>
      <c r="AO162" s="770"/>
      <c r="AP162" s="770"/>
      <c r="AQ162" s="770"/>
      <c r="AR162" s="770"/>
      <c r="AS162" s="770"/>
      <c r="AT162" s="770"/>
      <c r="AU162" s="770"/>
      <c r="AV162" s="770"/>
      <c r="AW162" s="770"/>
      <c r="AX162" s="770"/>
      <c r="AY162" s="770"/>
      <c r="AZ162" s="770"/>
      <c r="BA162" s="770"/>
      <c r="BB162" s="770"/>
      <c r="BC162" s="770"/>
      <c r="BD162" s="770"/>
      <c r="BE162" s="770"/>
      <c r="BF162" s="770"/>
      <c r="BG162" s="770"/>
      <c r="BH162" s="770"/>
      <c r="BI162" s="770"/>
      <c r="BJ162" s="770"/>
      <c r="BK162" s="770"/>
      <c r="BL162" s="770"/>
      <c r="BM162" s="770"/>
      <c r="BN162" s="770"/>
      <c r="BO162" s="770"/>
      <c r="BP162" s="770"/>
      <c r="BQ162" s="770"/>
      <c r="BR162" s="770"/>
      <c r="BS162" s="770"/>
      <c r="BT162" s="770"/>
      <c r="BU162" s="770"/>
      <c r="BV162" s="770"/>
      <c r="BW162" s="770"/>
      <c r="BX162" s="770"/>
    </row>
    <row r="163" spans="1:76">
      <c r="A163" s="770"/>
      <c r="B163" s="774"/>
      <c r="C163" s="770"/>
      <c r="D163" s="770"/>
      <c r="E163" s="770"/>
      <c r="F163" s="770"/>
      <c r="G163" s="770"/>
      <c r="H163" s="770"/>
      <c r="I163" s="770"/>
      <c r="J163" s="770"/>
      <c r="K163" s="770"/>
      <c r="L163" s="775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  <c r="AF163" s="770"/>
      <c r="AG163" s="770"/>
      <c r="AH163" s="770"/>
      <c r="AI163" s="770"/>
      <c r="AJ163" s="770"/>
      <c r="AK163" s="770"/>
      <c r="AL163" s="770"/>
      <c r="AM163" s="770"/>
      <c r="AN163" s="770"/>
      <c r="AO163" s="770"/>
      <c r="AP163" s="770"/>
      <c r="AQ163" s="770"/>
      <c r="AR163" s="770"/>
      <c r="AS163" s="770"/>
      <c r="AT163" s="770"/>
      <c r="AU163" s="770"/>
      <c r="AV163" s="770"/>
      <c r="AW163" s="770"/>
      <c r="AX163" s="770"/>
      <c r="AY163" s="770"/>
      <c r="AZ163" s="770"/>
      <c r="BA163" s="770"/>
      <c r="BB163" s="770"/>
      <c r="BC163" s="770"/>
      <c r="BD163" s="770"/>
      <c r="BE163" s="770"/>
      <c r="BF163" s="770"/>
      <c r="BG163" s="770"/>
      <c r="BH163" s="770"/>
      <c r="BI163" s="770"/>
      <c r="BJ163" s="770"/>
      <c r="BK163" s="770"/>
      <c r="BL163" s="770"/>
      <c r="BM163" s="770"/>
      <c r="BN163" s="770"/>
      <c r="BO163" s="770"/>
      <c r="BP163" s="770"/>
      <c r="BQ163" s="770"/>
      <c r="BR163" s="770"/>
      <c r="BS163" s="770"/>
      <c r="BT163" s="770"/>
      <c r="BU163" s="770"/>
      <c r="BV163" s="770"/>
      <c r="BW163" s="770"/>
      <c r="BX163" s="770"/>
    </row>
    <row r="164" spans="1:76">
      <c r="A164" s="770"/>
      <c r="B164" s="774"/>
      <c r="C164" s="770"/>
      <c r="D164" s="770"/>
      <c r="E164" s="770"/>
      <c r="F164" s="770"/>
      <c r="G164" s="770"/>
      <c r="H164" s="770"/>
      <c r="I164" s="770"/>
      <c r="J164" s="770"/>
      <c r="K164" s="770"/>
      <c r="L164" s="775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  <c r="AF164" s="770"/>
      <c r="AG164" s="770"/>
      <c r="AH164" s="770"/>
      <c r="AI164" s="770"/>
      <c r="AJ164" s="770"/>
      <c r="AK164" s="770"/>
      <c r="AL164" s="770"/>
      <c r="AM164" s="770"/>
      <c r="AN164" s="770"/>
      <c r="AO164" s="770"/>
      <c r="AP164" s="770"/>
      <c r="AQ164" s="770"/>
      <c r="AR164" s="770"/>
      <c r="AS164" s="770"/>
      <c r="AT164" s="770"/>
      <c r="AU164" s="770"/>
      <c r="AV164" s="770"/>
      <c r="AW164" s="770"/>
      <c r="AX164" s="770"/>
      <c r="AY164" s="770"/>
      <c r="AZ164" s="770"/>
      <c r="BA164" s="770"/>
      <c r="BB164" s="770"/>
      <c r="BC164" s="770"/>
      <c r="BD164" s="770"/>
      <c r="BE164" s="770"/>
      <c r="BF164" s="770"/>
      <c r="BG164" s="770"/>
      <c r="BH164" s="770"/>
      <c r="BI164" s="770"/>
      <c r="BJ164" s="770"/>
      <c r="BK164" s="770"/>
      <c r="BL164" s="770"/>
      <c r="BM164" s="770"/>
      <c r="BN164" s="770"/>
      <c r="BO164" s="770"/>
      <c r="BP164" s="770"/>
      <c r="BQ164" s="770"/>
      <c r="BR164" s="770"/>
      <c r="BS164" s="770"/>
      <c r="BT164" s="770"/>
      <c r="BU164" s="770"/>
      <c r="BV164" s="770"/>
      <c r="BW164" s="770"/>
      <c r="BX164" s="770"/>
    </row>
    <row r="165" spans="1:76">
      <c r="A165" s="770"/>
      <c r="B165" s="774"/>
      <c r="C165" s="770"/>
      <c r="D165" s="770"/>
      <c r="E165" s="770"/>
      <c r="F165" s="770"/>
      <c r="G165" s="770"/>
      <c r="H165" s="770"/>
      <c r="I165" s="770"/>
      <c r="J165" s="770"/>
      <c r="K165" s="770"/>
      <c r="L165" s="775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  <c r="AF165" s="770"/>
      <c r="AG165" s="770"/>
      <c r="AH165" s="770"/>
      <c r="AI165" s="770"/>
      <c r="AJ165" s="770"/>
      <c r="AK165" s="770"/>
      <c r="AL165" s="770"/>
      <c r="AM165" s="770"/>
      <c r="AN165" s="770"/>
      <c r="AO165" s="770"/>
      <c r="AP165" s="770"/>
      <c r="AQ165" s="770"/>
      <c r="AR165" s="770"/>
      <c r="AS165" s="770"/>
      <c r="AT165" s="770"/>
      <c r="AU165" s="770"/>
      <c r="AV165" s="770"/>
      <c r="AW165" s="770"/>
      <c r="AX165" s="770"/>
      <c r="AY165" s="770"/>
      <c r="AZ165" s="770"/>
      <c r="BA165" s="770"/>
      <c r="BB165" s="770"/>
      <c r="BC165" s="770"/>
      <c r="BD165" s="770"/>
      <c r="BE165" s="770"/>
      <c r="BF165" s="770"/>
      <c r="BG165" s="770"/>
      <c r="BH165" s="770"/>
      <c r="BI165" s="770"/>
      <c r="BJ165" s="770"/>
      <c r="BK165" s="770"/>
      <c r="BL165" s="770"/>
      <c r="BM165" s="770"/>
      <c r="BN165" s="770"/>
      <c r="BO165" s="770"/>
      <c r="BP165" s="770"/>
      <c r="BQ165" s="770"/>
      <c r="BR165" s="770"/>
      <c r="BS165" s="770"/>
      <c r="BT165" s="770"/>
      <c r="BU165" s="770"/>
      <c r="BV165" s="770"/>
      <c r="BW165" s="770"/>
      <c r="BX165" s="770"/>
    </row>
    <row r="166" spans="1:76">
      <c r="A166" s="770"/>
      <c r="B166" s="774"/>
      <c r="C166" s="770"/>
      <c r="D166" s="770"/>
      <c r="E166" s="770"/>
      <c r="F166" s="770"/>
      <c r="G166" s="770"/>
      <c r="H166" s="770"/>
      <c r="I166" s="770"/>
      <c r="J166" s="770"/>
      <c r="K166" s="770"/>
      <c r="L166" s="775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  <c r="AF166" s="770"/>
      <c r="AG166" s="770"/>
      <c r="AH166" s="770"/>
      <c r="AI166" s="770"/>
      <c r="AJ166" s="770"/>
      <c r="AK166" s="770"/>
      <c r="AL166" s="770"/>
      <c r="AM166" s="770"/>
      <c r="AN166" s="770"/>
      <c r="AO166" s="770"/>
      <c r="AP166" s="770"/>
      <c r="AQ166" s="770"/>
      <c r="AR166" s="770"/>
      <c r="AS166" s="770"/>
      <c r="AT166" s="770"/>
      <c r="AU166" s="770"/>
      <c r="AV166" s="770"/>
      <c r="AW166" s="770"/>
      <c r="AX166" s="770"/>
      <c r="AY166" s="770"/>
      <c r="AZ166" s="770"/>
      <c r="BA166" s="770"/>
      <c r="BB166" s="770"/>
      <c r="BC166" s="770"/>
      <c r="BD166" s="770"/>
      <c r="BE166" s="770"/>
      <c r="BF166" s="770"/>
      <c r="BG166" s="770"/>
      <c r="BH166" s="770"/>
      <c r="BI166" s="770"/>
      <c r="BJ166" s="770"/>
      <c r="BK166" s="770"/>
      <c r="BL166" s="770"/>
      <c r="BM166" s="770"/>
      <c r="BN166" s="770"/>
      <c r="BO166" s="770"/>
      <c r="BP166" s="770"/>
      <c r="BQ166" s="770"/>
      <c r="BR166" s="770"/>
      <c r="BS166" s="770"/>
      <c r="BT166" s="770"/>
      <c r="BU166" s="770"/>
      <c r="BV166" s="770"/>
      <c r="BW166" s="770"/>
      <c r="BX166" s="770"/>
    </row>
    <row r="167" spans="1:76">
      <c r="A167" s="770"/>
      <c r="B167" s="774"/>
      <c r="C167" s="770"/>
      <c r="D167" s="770"/>
      <c r="E167" s="770"/>
      <c r="F167" s="770"/>
      <c r="G167" s="770"/>
      <c r="H167" s="770"/>
      <c r="I167" s="770"/>
      <c r="J167" s="770"/>
      <c r="K167" s="770"/>
      <c r="L167" s="775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  <c r="AF167" s="770"/>
      <c r="AG167" s="770"/>
      <c r="AH167" s="770"/>
      <c r="AI167" s="770"/>
      <c r="AJ167" s="770"/>
      <c r="AK167" s="770"/>
      <c r="AL167" s="770"/>
      <c r="AM167" s="770"/>
      <c r="AN167" s="770"/>
      <c r="AO167" s="770"/>
      <c r="AP167" s="770"/>
      <c r="AQ167" s="770"/>
      <c r="AR167" s="770"/>
      <c r="AS167" s="770"/>
      <c r="AT167" s="770"/>
      <c r="AU167" s="770"/>
      <c r="AV167" s="770"/>
      <c r="AW167" s="770"/>
      <c r="AX167" s="770"/>
      <c r="AY167" s="770"/>
      <c r="AZ167" s="770"/>
      <c r="BA167" s="770"/>
      <c r="BB167" s="770"/>
      <c r="BC167" s="770"/>
      <c r="BD167" s="770"/>
      <c r="BE167" s="770"/>
      <c r="BF167" s="770"/>
      <c r="BG167" s="770"/>
      <c r="BH167" s="770"/>
      <c r="BI167" s="770"/>
      <c r="BJ167" s="770"/>
      <c r="BK167" s="770"/>
      <c r="BL167" s="770"/>
      <c r="BM167" s="770"/>
      <c r="BN167" s="770"/>
      <c r="BO167" s="770"/>
      <c r="BP167" s="770"/>
      <c r="BQ167" s="770"/>
      <c r="BR167" s="770"/>
      <c r="BS167" s="770"/>
      <c r="BT167" s="770"/>
      <c r="BU167" s="770"/>
      <c r="BV167" s="770"/>
      <c r="BW167" s="770"/>
      <c r="BX167" s="770"/>
    </row>
    <row r="168" spans="1:76">
      <c r="A168" s="770"/>
      <c r="B168" s="774"/>
      <c r="C168" s="770"/>
      <c r="D168" s="770"/>
      <c r="E168" s="770"/>
      <c r="F168" s="770"/>
      <c r="G168" s="770"/>
      <c r="H168" s="770"/>
      <c r="I168" s="770"/>
      <c r="J168" s="770"/>
      <c r="K168" s="770"/>
      <c r="L168" s="775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  <c r="AF168" s="770"/>
      <c r="AG168" s="770"/>
      <c r="AH168" s="770"/>
      <c r="AI168" s="770"/>
      <c r="AJ168" s="770"/>
      <c r="AK168" s="770"/>
      <c r="AL168" s="770"/>
      <c r="AM168" s="770"/>
      <c r="AN168" s="770"/>
      <c r="AO168" s="770"/>
      <c r="AP168" s="770"/>
      <c r="AQ168" s="770"/>
      <c r="AR168" s="770"/>
      <c r="AS168" s="770"/>
      <c r="AT168" s="770"/>
      <c r="AU168" s="770"/>
      <c r="AV168" s="770"/>
      <c r="AW168" s="770"/>
      <c r="AX168" s="770"/>
      <c r="AY168" s="770"/>
      <c r="AZ168" s="770"/>
      <c r="BA168" s="770"/>
      <c r="BB168" s="770"/>
      <c r="BC168" s="770"/>
      <c r="BD168" s="770"/>
      <c r="BE168" s="770"/>
      <c r="BF168" s="770"/>
      <c r="BG168" s="770"/>
      <c r="BH168" s="770"/>
      <c r="BI168" s="770"/>
      <c r="BJ168" s="770"/>
      <c r="BK168" s="770"/>
      <c r="BL168" s="770"/>
      <c r="BM168" s="770"/>
      <c r="BN168" s="770"/>
      <c r="BO168" s="770"/>
      <c r="BP168" s="770"/>
      <c r="BQ168" s="770"/>
      <c r="BR168" s="770"/>
      <c r="BS168" s="770"/>
      <c r="BT168" s="770"/>
      <c r="BU168" s="770"/>
      <c r="BV168" s="770"/>
      <c r="BW168" s="770"/>
      <c r="BX168" s="770"/>
    </row>
    <row r="169" spans="1:76">
      <c r="A169" s="770"/>
      <c r="B169" s="774"/>
      <c r="C169" s="770"/>
      <c r="D169" s="770"/>
      <c r="E169" s="770"/>
      <c r="F169" s="770"/>
      <c r="G169" s="770"/>
      <c r="H169" s="770"/>
      <c r="I169" s="770"/>
      <c r="J169" s="770"/>
      <c r="K169" s="770"/>
      <c r="L169" s="775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  <c r="AF169" s="770"/>
      <c r="AG169" s="770"/>
      <c r="AH169" s="770"/>
      <c r="AI169" s="770"/>
      <c r="AJ169" s="770"/>
      <c r="AK169" s="770"/>
      <c r="AL169" s="770"/>
      <c r="AM169" s="770"/>
      <c r="AN169" s="770"/>
      <c r="AO169" s="770"/>
      <c r="AP169" s="770"/>
      <c r="AQ169" s="770"/>
      <c r="AR169" s="770"/>
      <c r="AS169" s="770"/>
      <c r="AT169" s="770"/>
      <c r="AU169" s="770"/>
      <c r="AV169" s="770"/>
      <c r="AW169" s="770"/>
      <c r="AX169" s="770"/>
      <c r="AY169" s="770"/>
      <c r="AZ169" s="770"/>
      <c r="BA169" s="770"/>
      <c r="BB169" s="770"/>
      <c r="BC169" s="770"/>
      <c r="BD169" s="770"/>
      <c r="BE169" s="770"/>
      <c r="BF169" s="770"/>
      <c r="BG169" s="770"/>
      <c r="BH169" s="770"/>
      <c r="BI169" s="770"/>
      <c r="BJ169" s="770"/>
      <c r="BK169" s="770"/>
      <c r="BL169" s="770"/>
      <c r="BM169" s="770"/>
      <c r="BN169" s="770"/>
      <c r="BO169" s="770"/>
      <c r="BP169" s="770"/>
      <c r="BQ169" s="770"/>
      <c r="BR169" s="770"/>
      <c r="BS169" s="770"/>
      <c r="BT169" s="770"/>
      <c r="BU169" s="770"/>
      <c r="BV169" s="770"/>
      <c r="BW169" s="770"/>
      <c r="BX169" s="770"/>
    </row>
    <row r="170" spans="1:76">
      <c r="A170" s="770"/>
      <c r="B170" s="774"/>
      <c r="C170" s="770"/>
      <c r="D170" s="770"/>
      <c r="E170" s="770"/>
      <c r="F170" s="770"/>
      <c r="G170" s="770"/>
      <c r="H170" s="770"/>
      <c r="I170" s="770"/>
      <c r="J170" s="770"/>
      <c r="K170" s="770"/>
      <c r="L170" s="775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  <c r="AF170" s="770"/>
      <c r="AG170" s="770"/>
      <c r="AH170" s="770"/>
      <c r="AI170" s="770"/>
      <c r="AJ170" s="770"/>
      <c r="AK170" s="770"/>
      <c r="AL170" s="770"/>
      <c r="AM170" s="770"/>
      <c r="AN170" s="770"/>
      <c r="AO170" s="770"/>
      <c r="AP170" s="770"/>
      <c r="AQ170" s="770"/>
      <c r="AR170" s="770"/>
      <c r="AS170" s="770"/>
      <c r="AT170" s="770"/>
      <c r="AU170" s="770"/>
      <c r="AV170" s="770"/>
      <c r="AW170" s="770"/>
      <c r="AX170" s="770"/>
      <c r="AY170" s="770"/>
      <c r="AZ170" s="770"/>
      <c r="BA170" s="770"/>
      <c r="BB170" s="770"/>
      <c r="BC170" s="770"/>
      <c r="BD170" s="770"/>
      <c r="BE170" s="770"/>
      <c r="BF170" s="770"/>
      <c r="BG170" s="770"/>
      <c r="BH170" s="770"/>
      <c r="BI170" s="770"/>
      <c r="BJ170" s="770"/>
      <c r="BK170" s="770"/>
      <c r="BL170" s="770"/>
      <c r="BM170" s="770"/>
      <c r="BN170" s="770"/>
      <c r="BO170" s="770"/>
      <c r="BP170" s="770"/>
      <c r="BQ170" s="770"/>
      <c r="BR170" s="770"/>
      <c r="BS170" s="770"/>
      <c r="BT170" s="770"/>
      <c r="BU170" s="770"/>
      <c r="BV170" s="770"/>
      <c r="BW170" s="770"/>
      <c r="BX170" s="770"/>
    </row>
    <row r="171" spans="1:76">
      <c r="A171" s="770"/>
      <c r="B171" s="774"/>
      <c r="C171" s="770"/>
      <c r="D171" s="770"/>
      <c r="E171" s="770"/>
      <c r="F171" s="770"/>
      <c r="G171" s="770"/>
      <c r="H171" s="770"/>
      <c r="I171" s="770"/>
      <c r="J171" s="770"/>
      <c r="K171" s="770"/>
      <c r="L171" s="775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  <c r="AF171" s="770"/>
      <c r="AG171" s="770"/>
      <c r="AH171" s="770"/>
      <c r="AI171" s="770"/>
      <c r="AJ171" s="770"/>
      <c r="AK171" s="770"/>
      <c r="AL171" s="770"/>
      <c r="AM171" s="770"/>
      <c r="AN171" s="770"/>
      <c r="AO171" s="770"/>
      <c r="AP171" s="770"/>
      <c r="AQ171" s="770"/>
      <c r="AR171" s="770"/>
      <c r="AS171" s="770"/>
      <c r="AT171" s="770"/>
      <c r="AU171" s="770"/>
      <c r="AV171" s="770"/>
      <c r="AW171" s="770"/>
      <c r="AX171" s="770"/>
      <c r="AY171" s="770"/>
      <c r="AZ171" s="770"/>
      <c r="BA171" s="770"/>
      <c r="BB171" s="770"/>
      <c r="BC171" s="770"/>
      <c r="BD171" s="770"/>
      <c r="BE171" s="770"/>
      <c r="BF171" s="770"/>
      <c r="BG171" s="770"/>
      <c r="BH171" s="770"/>
      <c r="BI171" s="770"/>
      <c r="BJ171" s="770"/>
      <c r="BK171" s="770"/>
      <c r="BL171" s="770"/>
      <c r="BM171" s="770"/>
      <c r="BN171" s="770"/>
      <c r="BO171" s="770"/>
      <c r="BP171" s="770"/>
      <c r="BQ171" s="770"/>
      <c r="BR171" s="770"/>
      <c r="BS171" s="770"/>
      <c r="BT171" s="770"/>
      <c r="BU171" s="770"/>
      <c r="BV171" s="770"/>
      <c r="BW171" s="770"/>
      <c r="BX171" s="770"/>
    </row>
    <row r="172" spans="1:76">
      <c r="A172" s="770"/>
      <c r="B172" s="774"/>
      <c r="C172" s="770"/>
      <c r="D172" s="770"/>
      <c r="E172" s="770"/>
      <c r="F172" s="770"/>
      <c r="G172" s="770"/>
      <c r="H172" s="770"/>
      <c r="I172" s="770"/>
      <c r="J172" s="770"/>
      <c r="K172" s="770"/>
      <c r="L172" s="775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  <c r="AF172" s="770"/>
      <c r="AG172" s="770"/>
      <c r="AH172" s="770"/>
      <c r="AI172" s="770"/>
      <c r="AJ172" s="770"/>
      <c r="AK172" s="770"/>
      <c r="AL172" s="770"/>
      <c r="AM172" s="770"/>
      <c r="AN172" s="770"/>
      <c r="AO172" s="770"/>
      <c r="AP172" s="770"/>
      <c r="AQ172" s="770"/>
      <c r="AR172" s="770"/>
      <c r="AS172" s="770"/>
      <c r="AT172" s="770"/>
      <c r="AU172" s="770"/>
      <c r="AV172" s="770"/>
      <c r="AW172" s="770"/>
      <c r="AX172" s="770"/>
      <c r="AY172" s="770"/>
      <c r="AZ172" s="770"/>
      <c r="BA172" s="770"/>
      <c r="BB172" s="770"/>
      <c r="BC172" s="770"/>
      <c r="BD172" s="770"/>
      <c r="BE172" s="770"/>
      <c r="BF172" s="770"/>
      <c r="BG172" s="770"/>
      <c r="BH172" s="770"/>
      <c r="BI172" s="770"/>
      <c r="BJ172" s="770"/>
      <c r="BK172" s="770"/>
      <c r="BL172" s="770"/>
      <c r="BM172" s="770"/>
      <c r="BN172" s="770"/>
      <c r="BO172" s="770"/>
      <c r="BP172" s="770"/>
      <c r="BQ172" s="770"/>
      <c r="BR172" s="770"/>
      <c r="BS172" s="770"/>
      <c r="BT172" s="770"/>
      <c r="BU172" s="770"/>
      <c r="BV172" s="770"/>
      <c r="BW172" s="770"/>
      <c r="BX172" s="770"/>
    </row>
    <row r="173" spans="1:76">
      <c r="A173" s="770"/>
      <c r="B173" s="774"/>
      <c r="C173" s="770"/>
      <c r="D173" s="770"/>
      <c r="E173" s="770"/>
      <c r="F173" s="770"/>
      <c r="G173" s="770"/>
      <c r="H173" s="770"/>
      <c r="I173" s="770"/>
      <c r="J173" s="770"/>
      <c r="K173" s="770"/>
      <c r="L173" s="775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  <c r="AF173" s="770"/>
      <c r="AG173" s="770"/>
      <c r="AH173" s="770"/>
      <c r="AI173" s="770"/>
      <c r="AJ173" s="770"/>
      <c r="AK173" s="770"/>
      <c r="AL173" s="770"/>
      <c r="AM173" s="770"/>
      <c r="AN173" s="770"/>
      <c r="AO173" s="770"/>
      <c r="AP173" s="770"/>
      <c r="AQ173" s="770"/>
      <c r="AR173" s="770"/>
      <c r="AS173" s="770"/>
      <c r="AT173" s="770"/>
      <c r="AU173" s="770"/>
      <c r="AV173" s="770"/>
      <c r="AW173" s="770"/>
      <c r="AX173" s="770"/>
      <c r="AY173" s="770"/>
      <c r="AZ173" s="770"/>
      <c r="BA173" s="770"/>
      <c r="BB173" s="770"/>
      <c r="BC173" s="770"/>
      <c r="BD173" s="770"/>
      <c r="BE173" s="770"/>
      <c r="BF173" s="770"/>
      <c r="BG173" s="770"/>
      <c r="BH173" s="770"/>
      <c r="BI173" s="770"/>
      <c r="BJ173" s="770"/>
      <c r="BK173" s="770"/>
      <c r="BL173" s="770"/>
      <c r="BM173" s="770"/>
      <c r="BN173" s="770"/>
      <c r="BO173" s="770"/>
      <c r="BP173" s="770"/>
      <c r="BQ173" s="770"/>
      <c r="BR173" s="770"/>
      <c r="BS173" s="770"/>
      <c r="BT173" s="770"/>
      <c r="BU173" s="770"/>
      <c r="BV173" s="770"/>
      <c r="BW173" s="770"/>
      <c r="BX173" s="770"/>
    </row>
    <row r="174" spans="1:76">
      <c r="A174" s="770"/>
      <c r="B174" s="774"/>
      <c r="C174" s="770"/>
      <c r="D174" s="770"/>
      <c r="E174" s="770"/>
      <c r="F174" s="770"/>
      <c r="G174" s="770"/>
      <c r="H174" s="770"/>
      <c r="I174" s="770"/>
      <c r="J174" s="770"/>
      <c r="K174" s="770"/>
      <c r="L174" s="775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  <c r="AF174" s="770"/>
      <c r="AG174" s="770"/>
      <c r="AH174" s="770"/>
      <c r="AI174" s="770"/>
      <c r="AJ174" s="770"/>
      <c r="AK174" s="770"/>
      <c r="AL174" s="770"/>
      <c r="AM174" s="770"/>
      <c r="AN174" s="770"/>
      <c r="AO174" s="770"/>
      <c r="AP174" s="770"/>
      <c r="AQ174" s="770"/>
      <c r="AR174" s="770"/>
      <c r="AS174" s="770"/>
      <c r="AT174" s="770"/>
      <c r="AU174" s="770"/>
      <c r="AV174" s="770"/>
      <c r="AW174" s="770"/>
      <c r="AX174" s="770"/>
      <c r="AY174" s="770"/>
      <c r="AZ174" s="770"/>
      <c r="BA174" s="770"/>
      <c r="BB174" s="770"/>
      <c r="BC174" s="770"/>
      <c r="BD174" s="770"/>
      <c r="BE174" s="770"/>
      <c r="BF174" s="770"/>
      <c r="BG174" s="770"/>
      <c r="BH174" s="770"/>
      <c r="BI174" s="770"/>
      <c r="BJ174" s="770"/>
      <c r="BK174" s="770"/>
      <c r="BL174" s="770"/>
      <c r="BM174" s="770"/>
      <c r="BN174" s="770"/>
      <c r="BO174" s="770"/>
      <c r="BP174" s="770"/>
      <c r="BQ174" s="770"/>
      <c r="BR174" s="770"/>
      <c r="BS174" s="770"/>
      <c r="BT174" s="770"/>
      <c r="BU174" s="770"/>
      <c r="BV174" s="770"/>
      <c r="BW174" s="770"/>
      <c r="BX174" s="770"/>
    </row>
    <row r="175" spans="1:76">
      <c r="A175" s="770"/>
      <c r="B175" s="774"/>
      <c r="C175" s="770"/>
      <c r="D175" s="770"/>
      <c r="E175" s="770"/>
      <c r="F175" s="770"/>
      <c r="G175" s="770"/>
      <c r="H175" s="770"/>
      <c r="I175" s="770"/>
      <c r="J175" s="770"/>
      <c r="K175" s="770"/>
      <c r="L175" s="775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  <c r="AF175" s="770"/>
      <c r="AG175" s="770"/>
      <c r="AH175" s="770"/>
      <c r="AI175" s="770"/>
      <c r="AJ175" s="770"/>
      <c r="AK175" s="770"/>
      <c r="AL175" s="770"/>
      <c r="AM175" s="770"/>
      <c r="AN175" s="770"/>
      <c r="AO175" s="770"/>
      <c r="AP175" s="770"/>
      <c r="AQ175" s="770"/>
      <c r="AR175" s="770"/>
      <c r="AS175" s="770"/>
      <c r="AT175" s="770"/>
      <c r="AU175" s="770"/>
      <c r="AV175" s="770"/>
      <c r="AW175" s="770"/>
      <c r="AX175" s="770"/>
      <c r="AY175" s="770"/>
      <c r="AZ175" s="770"/>
      <c r="BA175" s="770"/>
      <c r="BB175" s="770"/>
      <c r="BC175" s="770"/>
      <c r="BD175" s="770"/>
      <c r="BE175" s="770"/>
      <c r="BF175" s="770"/>
      <c r="BG175" s="770"/>
      <c r="BH175" s="770"/>
      <c r="BI175" s="770"/>
      <c r="BJ175" s="770"/>
      <c r="BK175" s="770"/>
      <c r="BL175" s="770"/>
      <c r="BM175" s="770"/>
      <c r="BN175" s="770"/>
      <c r="BO175" s="770"/>
      <c r="BP175" s="770"/>
      <c r="BQ175" s="770"/>
      <c r="BR175" s="770"/>
      <c r="BS175" s="770"/>
      <c r="BT175" s="770"/>
      <c r="BU175" s="770"/>
      <c r="BV175" s="770"/>
      <c r="BW175" s="770"/>
      <c r="BX175" s="770"/>
    </row>
    <row r="176" spans="1:76">
      <c r="A176" s="770"/>
      <c r="B176" s="774"/>
      <c r="C176" s="770"/>
      <c r="D176" s="770"/>
      <c r="E176" s="770"/>
      <c r="F176" s="770"/>
      <c r="G176" s="770"/>
      <c r="H176" s="770"/>
      <c r="I176" s="770"/>
      <c r="J176" s="770"/>
      <c r="K176" s="770"/>
      <c r="L176" s="775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  <c r="AF176" s="770"/>
      <c r="AG176" s="770"/>
      <c r="AH176" s="770"/>
      <c r="AI176" s="770"/>
      <c r="AJ176" s="770"/>
      <c r="AK176" s="770"/>
      <c r="AL176" s="770"/>
      <c r="AM176" s="770"/>
      <c r="AN176" s="770"/>
      <c r="AO176" s="770"/>
      <c r="AP176" s="770"/>
      <c r="AQ176" s="770"/>
      <c r="AR176" s="770"/>
      <c r="AS176" s="770"/>
      <c r="AT176" s="770"/>
      <c r="AU176" s="770"/>
      <c r="AV176" s="770"/>
      <c r="AW176" s="770"/>
      <c r="AX176" s="770"/>
      <c r="AY176" s="770"/>
      <c r="AZ176" s="770"/>
      <c r="BA176" s="770"/>
      <c r="BB176" s="770"/>
      <c r="BC176" s="770"/>
      <c r="BD176" s="770"/>
      <c r="BE176" s="770"/>
      <c r="BF176" s="770"/>
      <c r="BG176" s="770"/>
      <c r="BH176" s="770"/>
      <c r="BI176" s="770"/>
      <c r="BJ176" s="770"/>
      <c r="BK176" s="770"/>
      <c r="BL176" s="770"/>
      <c r="BM176" s="770"/>
      <c r="BN176" s="770"/>
      <c r="BO176" s="770"/>
      <c r="BP176" s="770"/>
      <c r="BQ176" s="770"/>
      <c r="BR176" s="770"/>
      <c r="BS176" s="770"/>
      <c r="BT176" s="770"/>
      <c r="BU176" s="770"/>
      <c r="BV176" s="770"/>
      <c r="BW176" s="770"/>
      <c r="BX176" s="770"/>
    </row>
    <row r="177" spans="1:76">
      <c r="A177" s="770"/>
      <c r="B177" s="774"/>
      <c r="C177" s="770"/>
      <c r="D177" s="770"/>
      <c r="E177" s="770"/>
      <c r="F177" s="770"/>
      <c r="G177" s="770"/>
      <c r="H177" s="770"/>
      <c r="I177" s="770"/>
      <c r="J177" s="770"/>
      <c r="K177" s="770"/>
      <c r="L177" s="775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  <c r="AF177" s="770"/>
      <c r="AG177" s="770"/>
      <c r="AH177" s="770"/>
      <c r="AI177" s="770"/>
      <c r="AJ177" s="770"/>
      <c r="AK177" s="770"/>
      <c r="AL177" s="770"/>
      <c r="AM177" s="770"/>
      <c r="AN177" s="770"/>
      <c r="AO177" s="770"/>
      <c r="AP177" s="770"/>
      <c r="AQ177" s="770"/>
      <c r="AR177" s="770"/>
      <c r="AS177" s="770"/>
      <c r="AT177" s="770"/>
      <c r="AU177" s="770"/>
      <c r="AV177" s="770"/>
      <c r="AW177" s="770"/>
      <c r="AX177" s="770"/>
      <c r="AY177" s="770"/>
      <c r="AZ177" s="770"/>
      <c r="BA177" s="770"/>
      <c r="BB177" s="770"/>
      <c r="BC177" s="770"/>
      <c r="BD177" s="770"/>
      <c r="BE177" s="770"/>
      <c r="BF177" s="770"/>
      <c r="BG177" s="770"/>
      <c r="BH177" s="770"/>
      <c r="BI177" s="770"/>
      <c r="BJ177" s="770"/>
      <c r="BK177" s="770"/>
      <c r="BL177" s="770"/>
      <c r="BM177" s="770"/>
      <c r="BN177" s="770"/>
      <c r="BO177" s="770"/>
      <c r="BP177" s="770"/>
      <c r="BQ177" s="770"/>
      <c r="BR177" s="770"/>
      <c r="BS177" s="770"/>
      <c r="BT177" s="770"/>
      <c r="BU177" s="770"/>
      <c r="BV177" s="770"/>
      <c r="BW177" s="770"/>
      <c r="BX177" s="770"/>
    </row>
    <row r="178" spans="1:76">
      <c r="A178" s="770"/>
      <c r="B178" s="774"/>
      <c r="C178" s="770"/>
      <c r="D178" s="770"/>
      <c r="E178" s="770"/>
      <c r="F178" s="770"/>
      <c r="G178" s="770"/>
      <c r="H178" s="770"/>
      <c r="I178" s="770"/>
      <c r="J178" s="770"/>
      <c r="K178" s="770"/>
      <c r="L178" s="775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  <c r="AF178" s="770"/>
      <c r="AG178" s="770"/>
      <c r="AH178" s="770"/>
      <c r="AI178" s="770"/>
      <c r="AJ178" s="770"/>
      <c r="AK178" s="770"/>
      <c r="AL178" s="770"/>
      <c r="AM178" s="770"/>
      <c r="AN178" s="770"/>
      <c r="AO178" s="770"/>
      <c r="AP178" s="770"/>
      <c r="AQ178" s="770"/>
      <c r="AR178" s="770"/>
      <c r="AS178" s="770"/>
      <c r="AT178" s="770"/>
      <c r="AU178" s="770"/>
      <c r="AV178" s="770"/>
      <c r="AW178" s="770"/>
      <c r="AX178" s="770"/>
      <c r="AY178" s="770"/>
      <c r="AZ178" s="770"/>
      <c r="BA178" s="770"/>
      <c r="BB178" s="770"/>
      <c r="BC178" s="770"/>
      <c r="BD178" s="770"/>
      <c r="BE178" s="770"/>
      <c r="BF178" s="770"/>
      <c r="BG178" s="770"/>
      <c r="BH178" s="770"/>
      <c r="BI178" s="770"/>
      <c r="BJ178" s="770"/>
      <c r="BK178" s="770"/>
      <c r="BL178" s="770"/>
      <c r="BM178" s="770"/>
      <c r="BN178" s="770"/>
      <c r="BO178" s="770"/>
      <c r="BP178" s="770"/>
      <c r="BQ178" s="770"/>
      <c r="BR178" s="770"/>
      <c r="BS178" s="770"/>
      <c r="BT178" s="770"/>
      <c r="BU178" s="770"/>
      <c r="BV178" s="770"/>
      <c r="BW178" s="770"/>
      <c r="BX178" s="770"/>
    </row>
    <row r="179" spans="1:76">
      <c r="A179" s="770"/>
      <c r="B179" s="774"/>
      <c r="C179" s="770"/>
      <c r="D179" s="770"/>
      <c r="E179" s="770"/>
      <c r="F179" s="770"/>
      <c r="G179" s="770"/>
      <c r="H179" s="770"/>
      <c r="I179" s="770"/>
      <c r="J179" s="770"/>
      <c r="K179" s="770"/>
      <c r="L179" s="775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  <c r="AF179" s="770"/>
      <c r="AG179" s="770"/>
      <c r="AH179" s="770"/>
      <c r="AI179" s="770"/>
      <c r="AJ179" s="770"/>
      <c r="AK179" s="770"/>
      <c r="AL179" s="770"/>
      <c r="AM179" s="770"/>
      <c r="AN179" s="770"/>
      <c r="AO179" s="770"/>
      <c r="AP179" s="770"/>
      <c r="AQ179" s="770"/>
      <c r="AR179" s="770"/>
      <c r="AS179" s="770"/>
      <c r="AT179" s="770"/>
      <c r="AU179" s="770"/>
      <c r="AV179" s="770"/>
      <c r="AW179" s="770"/>
      <c r="AX179" s="770"/>
      <c r="AY179" s="770"/>
      <c r="AZ179" s="770"/>
      <c r="BA179" s="770"/>
      <c r="BB179" s="770"/>
      <c r="BC179" s="770"/>
      <c r="BD179" s="770"/>
      <c r="BE179" s="770"/>
      <c r="BF179" s="770"/>
      <c r="BG179" s="770"/>
      <c r="BH179" s="770"/>
      <c r="BI179" s="770"/>
      <c r="BJ179" s="770"/>
      <c r="BK179" s="770"/>
      <c r="BL179" s="770"/>
      <c r="BM179" s="770"/>
      <c r="BN179" s="770"/>
      <c r="BO179" s="770"/>
      <c r="BP179" s="770"/>
      <c r="BQ179" s="770"/>
      <c r="BR179" s="770"/>
      <c r="BS179" s="770"/>
      <c r="BT179" s="770"/>
      <c r="BU179" s="770"/>
      <c r="BV179" s="770"/>
      <c r="BW179" s="770"/>
      <c r="BX179" s="770"/>
    </row>
    <row r="180" spans="1:76">
      <c r="A180" s="770"/>
      <c r="B180" s="774"/>
      <c r="C180" s="770"/>
      <c r="D180" s="770"/>
      <c r="E180" s="770"/>
      <c r="F180" s="770"/>
      <c r="G180" s="770"/>
      <c r="H180" s="770"/>
      <c r="I180" s="770"/>
      <c r="J180" s="770"/>
      <c r="K180" s="770"/>
      <c r="L180" s="775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  <c r="AF180" s="770"/>
      <c r="AG180" s="770"/>
      <c r="AH180" s="770"/>
      <c r="AI180" s="770"/>
      <c r="AJ180" s="770"/>
      <c r="AK180" s="770"/>
      <c r="AL180" s="770"/>
      <c r="AM180" s="770"/>
      <c r="AN180" s="770"/>
      <c r="AO180" s="770"/>
      <c r="AP180" s="770"/>
      <c r="AQ180" s="770"/>
      <c r="AR180" s="770"/>
      <c r="AS180" s="770"/>
      <c r="AT180" s="770"/>
      <c r="AU180" s="770"/>
      <c r="AV180" s="770"/>
      <c r="AW180" s="770"/>
      <c r="AX180" s="770"/>
      <c r="AY180" s="770"/>
      <c r="AZ180" s="770"/>
      <c r="BA180" s="770"/>
      <c r="BB180" s="770"/>
      <c r="BC180" s="770"/>
      <c r="BD180" s="770"/>
      <c r="BE180" s="770"/>
      <c r="BF180" s="770"/>
      <c r="BG180" s="770"/>
      <c r="BH180" s="770"/>
      <c r="BI180" s="770"/>
      <c r="BJ180" s="770"/>
      <c r="BK180" s="770"/>
      <c r="BL180" s="770"/>
      <c r="BM180" s="770"/>
      <c r="BN180" s="770"/>
      <c r="BO180" s="770"/>
      <c r="BP180" s="770"/>
      <c r="BQ180" s="770"/>
      <c r="BR180" s="770"/>
      <c r="BS180" s="770"/>
      <c r="BT180" s="770"/>
      <c r="BU180" s="770"/>
      <c r="BV180" s="770"/>
      <c r="BW180" s="770"/>
      <c r="BX180" s="770"/>
    </row>
    <row r="181" spans="1:76">
      <c r="A181" s="770"/>
      <c r="B181" s="774"/>
      <c r="C181" s="770"/>
      <c r="D181" s="770"/>
      <c r="E181" s="770"/>
      <c r="F181" s="770"/>
      <c r="G181" s="770"/>
      <c r="H181" s="770"/>
      <c r="I181" s="770"/>
      <c r="J181" s="770"/>
      <c r="K181" s="770"/>
      <c r="L181" s="775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  <c r="AF181" s="770"/>
      <c r="AG181" s="770"/>
      <c r="AH181" s="770"/>
      <c r="AI181" s="770"/>
      <c r="AJ181" s="770"/>
      <c r="AK181" s="770"/>
      <c r="AL181" s="770"/>
      <c r="AM181" s="770"/>
      <c r="AN181" s="770"/>
      <c r="AO181" s="770"/>
      <c r="AP181" s="770"/>
      <c r="AQ181" s="770"/>
      <c r="AR181" s="770"/>
      <c r="AS181" s="770"/>
      <c r="AT181" s="770"/>
      <c r="AU181" s="770"/>
      <c r="AV181" s="770"/>
      <c r="AW181" s="770"/>
      <c r="AX181" s="770"/>
      <c r="AY181" s="770"/>
      <c r="AZ181" s="770"/>
      <c r="BA181" s="770"/>
      <c r="BB181" s="770"/>
      <c r="BC181" s="770"/>
      <c r="BD181" s="770"/>
      <c r="BE181" s="770"/>
      <c r="BF181" s="770"/>
      <c r="BG181" s="770"/>
      <c r="BH181" s="770"/>
      <c r="BI181" s="770"/>
      <c r="BJ181" s="770"/>
      <c r="BK181" s="770"/>
      <c r="BL181" s="770"/>
      <c r="BM181" s="770"/>
      <c r="BN181" s="770"/>
      <c r="BO181" s="770"/>
      <c r="BP181" s="770"/>
      <c r="BQ181" s="770"/>
      <c r="BR181" s="770"/>
      <c r="BS181" s="770"/>
      <c r="BT181" s="770"/>
      <c r="BU181" s="770"/>
      <c r="BV181" s="770"/>
      <c r="BW181" s="770"/>
      <c r="BX181" s="770"/>
    </row>
    <row r="182" spans="1:76">
      <c r="A182" s="770"/>
      <c r="B182" s="774"/>
      <c r="C182" s="770"/>
      <c r="D182" s="770"/>
      <c r="E182" s="770"/>
      <c r="F182" s="770"/>
      <c r="G182" s="770"/>
      <c r="H182" s="770"/>
      <c r="I182" s="770"/>
      <c r="J182" s="770"/>
      <c r="K182" s="770"/>
      <c r="L182" s="775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  <c r="AF182" s="770"/>
      <c r="AG182" s="770"/>
      <c r="AH182" s="770"/>
      <c r="AI182" s="770"/>
      <c r="AJ182" s="770"/>
      <c r="AK182" s="770"/>
      <c r="AL182" s="770"/>
      <c r="AM182" s="770"/>
      <c r="AN182" s="770"/>
      <c r="AO182" s="770"/>
      <c r="AP182" s="770"/>
      <c r="AQ182" s="770"/>
      <c r="AR182" s="770"/>
      <c r="AS182" s="770"/>
      <c r="AT182" s="770"/>
      <c r="AU182" s="770"/>
      <c r="AV182" s="770"/>
      <c r="AW182" s="770"/>
      <c r="AX182" s="770"/>
      <c r="AY182" s="770"/>
      <c r="AZ182" s="770"/>
      <c r="BA182" s="770"/>
      <c r="BB182" s="770"/>
      <c r="BC182" s="770"/>
      <c r="BD182" s="770"/>
      <c r="BE182" s="770"/>
      <c r="BF182" s="770"/>
      <c r="BG182" s="770"/>
      <c r="BH182" s="770"/>
      <c r="BI182" s="770"/>
      <c r="BJ182" s="770"/>
      <c r="BK182" s="770"/>
      <c r="BL182" s="770"/>
      <c r="BM182" s="770"/>
      <c r="BN182" s="770"/>
      <c r="BO182" s="770"/>
      <c r="BP182" s="770"/>
      <c r="BQ182" s="770"/>
      <c r="BR182" s="770"/>
      <c r="BS182" s="770"/>
      <c r="BT182" s="770"/>
      <c r="BU182" s="770"/>
      <c r="BV182" s="770"/>
      <c r="BW182" s="770"/>
      <c r="BX182" s="770"/>
    </row>
    <row r="183" spans="1:76">
      <c r="A183" s="770"/>
      <c r="B183" s="774"/>
      <c r="C183" s="770"/>
      <c r="D183" s="770"/>
      <c r="E183" s="770"/>
      <c r="F183" s="770"/>
      <c r="G183" s="770"/>
      <c r="H183" s="770"/>
      <c r="I183" s="770"/>
      <c r="J183" s="770"/>
      <c r="K183" s="770"/>
      <c r="L183" s="775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  <c r="AF183" s="770"/>
      <c r="AG183" s="770"/>
      <c r="AH183" s="770"/>
      <c r="AI183" s="770"/>
      <c r="AJ183" s="770"/>
      <c r="AK183" s="770"/>
      <c r="AL183" s="770"/>
      <c r="AM183" s="770"/>
      <c r="AN183" s="770"/>
      <c r="AO183" s="770"/>
      <c r="AP183" s="770"/>
      <c r="AQ183" s="770"/>
      <c r="AR183" s="770"/>
      <c r="AS183" s="770"/>
      <c r="AT183" s="770"/>
      <c r="AU183" s="770"/>
      <c r="AV183" s="770"/>
      <c r="AW183" s="770"/>
      <c r="AX183" s="770"/>
      <c r="AY183" s="770"/>
      <c r="AZ183" s="770"/>
      <c r="BA183" s="770"/>
      <c r="BB183" s="770"/>
      <c r="BC183" s="770"/>
      <c r="BD183" s="770"/>
      <c r="BE183" s="770"/>
      <c r="BF183" s="770"/>
      <c r="BG183" s="770"/>
      <c r="BH183" s="770"/>
      <c r="BI183" s="770"/>
      <c r="BJ183" s="770"/>
      <c r="BK183" s="770"/>
      <c r="BL183" s="770"/>
      <c r="BM183" s="770"/>
      <c r="BN183" s="770"/>
      <c r="BO183" s="770"/>
      <c r="BP183" s="770"/>
      <c r="BQ183" s="770"/>
      <c r="BR183" s="770"/>
      <c r="BS183" s="770"/>
      <c r="BT183" s="770"/>
      <c r="BU183" s="770"/>
      <c r="BV183" s="770"/>
      <c r="BW183" s="770"/>
      <c r="BX183" s="770"/>
    </row>
    <row r="184" spans="1:76">
      <c r="A184" s="770"/>
      <c r="B184" s="774"/>
      <c r="C184" s="770"/>
      <c r="D184" s="770"/>
      <c r="E184" s="770"/>
      <c r="F184" s="770"/>
      <c r="G184" s="770"/>
      <c r="H184" s="770"/>
      <c r="I184" s="770"/>
      <c r="J184" s="770"/>
      <c r="K184" s="770"/>
      <c r="L184" s="775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  <c r="AF184" s="770"/>
      <c r="AG184" s="770"/>
      <c r="AH184" s="770"/>
      <c r="AI184" s="770"/>
      <c r="AJ184" s="770"/>
      <c r="AK184" s="770"/>
      <c r="AL184" s="770"/>
      <c r="AM184" s="770"/>
      <c r="AN184" s="770"/>
      <c r="AO184" s="770"/>
      <c r="AP184" s="770"/>
      <c r="AQ184" s="770"/>
      <c r="AR184" s="770"/>
      <c r="AS184" s="770"/>
      <c r="AT184" s="770"/>
      <c r="AU184" s="770"/>
      <c r="AV184" s="770"/>
      <c r="AW184" s="770"/>
      <c r="AX184" s="770"/>
      <c r="AY184" s="770"/>
      <c r="AZ184" s="770"/>
      <c r="BA184" s="770"/>
      <c r="BB184" s="770"/>
      <c r="BC184" s="770"/>
      <c r="BD184" s="770"/>
      <c r="BE184" s="770"/>
      <c r="BF184" s="770"/>
      <c r="BG184" s="770"/>
      <c r="BH184" s="770"/>
      <c r="BI184" s="770"/>
      <c r="BJ184" s="770"/>
      <c r="BK184" s="770"/>
      <c r="BL184" s="770"/>
      <c r="BM184" s="770"/>
      <c r="BN184" s="770"/>
      <c r="BO184" s="770"/>
      <c r="BP184" s="770"/>
      <c r="BQ184" s="770"/>
      <c r="BR184" s="770"/>
      <c r="BS184" s="770"/>
      <c r="BT184" s="770"/>
      <c r="BU184" s="770"/>
      <c r="BV184" s="770"/>
      <c r="BW184" s="770"/>
      <c r="BX184" s="770"/>
    </row>
    <row r="185" spans="1:76">
      <c r="A185" s="770"/>
      <c r="B185" s="774"/>
      <c r="C185" s="770"/>
      <c r="D185" s="770"/>
      <c r="E185" s="770"/>
      <c r="F185" s="770"/>
      <c r="G185" s="770"/>
      <c r="H185" s="770"/>
      <c r="I185" s="770"/>
      <c r="J185" s="770"/>
      <c r="K185" s="770"/>
      <c r="L185" s="775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  <c r="AF185" s="770"/>
      <c r="AG185" s="770"/>
      <c r="AH185" s="770"/>
      <c r="AI185" s="770"/>
      <c r="AJ185" s="770"/>
      <c r="AK185" s="770"/>
      <c r="AL185" s="770"/>
      <c r="AM185" s="770"/>
      <c r="AN185" s="770"/>
      <c r="AO185" s="770"/>
      <c r="AP185" s="770"/>
      <c r="AQ185" s="770"/>
      <c r="AR185" s="770"/>
      <c r="AS185" s="770"/>
      <c r="AT185" s="770"/>
      <c r="AU185" s="770"/>
      <c r="AV185" s="770"/>
      <c r="AW185" s="770"/>
      <c r="AX185" s="770"/>
      <c r="AY185" s="770"/>
      <c r="AZ185" s="770"/>
      <c r="BA185" s="770"/>
      <c r="BB185" s="770"/>
      <c r="BC185" s="770"/>
      <c r="BD185" s="770"/>
      <c r="BE185" s="770"/>
      <c r="BF185" s="770"/>
      <c r="BG185" s="770"/>
      <c r="BH185" s="770"/>
      <c r="BI185" s="770"/>
      <c r="BJ185" s="770"/>
      <c r="BK185" s="770"/>
      <c r="BL185" s="770"/>
      <c r="BM185" s="770"/>
      <c r="BN185" s="770"/>
      <c r="BO185" s="770"/>
      <c r="BP185" s="770"/>
      <c r="BQ185" s="770"/>
      <c r="BR185" s="770"/>
      <c r="BS185" s="770"/>
      <c r="BT185" s="770"/>
      <c r="BU185" s="770"/>
      <c r="BV185" s="770"/>
      <c r="BW185" s="770"/>
      <c r="BX185" s="770"/>
    </row>
    <row r="186" spans="1:76">
      <c r="A186" s="770"/>
      <c r="B186" s="774"/>
      <c r="C186" s="770"/>
      <c r="D186" s="770"/>
      <c r="E186" s="770"/>
      <c r="F186" s="770"/>
      <c r="G186" s="770"/>
      <c r="H186" s="770"/>
      <c r="I186" s="770"/>
      <c r="J186" s="770"/>
      <c r="K186" s="770"/>
      <c r="L186" s="775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  <c r="AF186" s="770"/>
      <c r="AG186" s="770"/>
      <c r="AH186" s="770"/>
      <c r="AI186" s="770"/>
      <c r="AJ186" s="770"/>
      <c r="AK186" s="770"/>
      <c r="AL186" s="770"/>
      <c r="AM186" s="770"/>
      <c r="AN186" s="770"/>
      <c r="AO186" s="770"/>
      <c r="AP186" s="770"/>
      <c r="AQ186" s="770"/>
      <c r="AR186" s="770"/>
      <c r="AS186" s="770"/>
      <c r="AT186" s="770"/>
      <c r="AU186" s="770"/>
      <c r="AV186" s="770"/>
      <c r="AW186" s="770"/>
      <c r="AX186" s="770"/>
      <c r="AY186" s="770"/>
      <c r="AZ186" s="770"/>
      <c r="BA186" s="770"/>
      <c r="BB186" s="770"/>
      <c r="BC186" s="770"/>
      <c r="BD186" s="770"/>
      <c r="BE186" s="770"/>
      <c r="BF186" s="770"/>
      <c r="BG186" s="770"/>
      <c r="BH186" s="770"/>
      <c r="BI186" s="770"/>
      <c r="BJ186" s="770"/>
      <c r="BK186" s="770"/>
      <c r="BL186" s="770"/>
      <c r="BM186" s="770"/>
      <c r="BN186" s="770"/>
      <c r="BO186" s="770"/>
      <c r="BP186" s="770"/>
      <c r="BQ186" s="770"/>
      <c r="BR186" s="770"/>
      <c r="BS186" s="770"/>
      <c r="BT186" s="770"/>
      <c r="BU186" s="770"/>
      <c r="BV186" s="770"/>
      <c r="BW186" s="770"/>
      <c r="BX186" s="770"/>
    </row>
    <row r="187" spans="1:76">
      <c r="A187" s="770"/>
      <c r="B187" s="774"/>
      <c r="C187" s="770"/>
      <c r="D187" s="770"/>
      <c r="E187" s="770"/>
      <c r="F187" s="770"/>
      <c r="G187" s="770"/>
      <c r="H187" s="770"/>
      <c r="I187" s="770"/>
      <c r="J187" s="770"/>
      <c r="K187" s="770"/>
      <c r="L187" s="775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  <c r="AF187" s="770"/>
      <c r="AG187" s="770"/>
      <c r="AH187" s="770"/>
      <c r="AI187" s="770"/>
      <c r="AJ187" s="770"/>
      <c r="AK187" s="770"/>
      <c r="AL187" s="770"/>
      <c r="AM187" s="770"/>
      <c r="AN187" s="770"/>
      <c r="AO187" s="770"/>
      <c r="AP187" s="770"/>
      <c r="AQ187" s="770"/>
      <c r="AR187" s="770"/>
      <c r="AS187" s="770"/>
      <c r="AT187" s="770"/>
      <c r="AU187" s="770"/>
      <c r="AV187" s="770"/>
      <c r="AW187" s="770"/>
      <c r="AX187" s="770"/>
      <c r="AY187" s="770"/>
      <c r="AZ187" s="770"/>
      <c r="BA187" s="770"/>
      <c r="BB187" s="770"/>
      <c r="BC187" s="770"/>
      <c r="BD187" s="770"/>
      <c r="BE187" s="770"/>
      <c r="BF187" s="770"/>
      <c r="BG187" s="770"/>
      <c r="BH187" s="770"/>
      <c r="BI187" s="770"/>
      <c r="BJ187" s="770"/>
      <c r="BK187" s="770"/>
      <c r="BL187" s="770"/>
      <c r="BM187" s="770"/>
      <c r="BN187" s="770"/>
      <c r="BO187" s="770"/>
      <c r="BP187" s="770"/>
      <c r="BQ187" s="770"/>
      <c r="BR187" s="770"/>
      <c r="BS187" s="770"/>
      <c r="BT187" s="770"/>
      <c r="BU187" s="770"/>
      <c r="BV187" s="770"/>
      <c r="BW187" s="770"/>
      <c r="BX187" s="770"/>
    </row>
    <row r="188" spans="1:76">
      <c r="A188" s="770"/>
      <c r="B188" s="774"/>
      <c r="C188" s="770"/>
      <c r="D188" s="770"/>
      <c r="E188" s="770"/>
      <c r="F188" s="770"/>
      <c r="G188" s="770"/>
      <c r="H188" s="770"/>
      <c r="I188" s="770"/>
      <c r="J188" s="770"/>
      <c r="K188" s="770"/>
      <c r="L188" s="775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  <c r="AF188" s="770"/>
      <c r="AG188" s="770"/>
      <c r="AH188" s="770"/>
      <c r="AI188" s="770"/>
      <c r="AJ188" s="770"/>
      <c r="AK188" s="770"/>
      <c r="AL188" s="770"/>
      <c r="AM188" s="770"/>
      <c r="AN188" s="770"/>
      <c r="AO188" s="770"/>
      <c r="AP188" s="770"/>
      <c r="AQ188" s="770"/>
      <c r="AR188" s="770"/>
      <c r="AS188" s="770"/>
      <c r="AT188" s="770"/>
      <c r="AU188" s="770"/>
      <c r="AV188" s="770"/>
      <c r="AW188" s="770"/>
      <c r="AX188" s="770"/>
      <c r="AY188" s="770"/>
      <c r="AZ188" s="770"/>
      <c r="BA188" s="770"/>
      <c r="BB188" s="770"/>
      <c r="BC188" s="770"/>
      <c r="BD188" s="770"/>
      <c r="BE188" s="770"/>
      <c r="BF188" s="770"/>
      <c r="BG188" s="770"/>
      <c r="BH188" s="770"/>
      <c r="BI188" s="770"/>
      <c r="BJ188" s="770"/>
      <c r="BK188" s="770"/>
      <c r="BL188" s="770"/>
      <c r="BM188" s="770"/>
      <c r="BN188" s="770"/>
      <c r="BO188" s="770"/>
      <c r="BP188" s="770"/>
      <c r="BQ188" s="770"/>
      <c r="BR188" s="770"/>
      <c r="BS188" s="770"/>
      <c r="BT188" s="770"/>
      <c r="BU188" s="770"/>
      <c r="BV188" s="770"/>
      <c r="BW188" s="770"/>
      <c r="BX188" s="770"/>
    </row>
    <row r="189" spans="1:76">
      <c r="A189" s="770"/>
      <c r="B189" s="774"/>
      <c r="C189" s="770"/>
      <c r="D189" s="770"/>
      <c r="E189" s="770"/>
      <c r="F189" s="770"/>
      <c r="G189" s="770"/>
      <c r="H189" s="770"/>
      <c r="I189" s="770"/>
      <c r="J189" s="770"/>
      <c r="K189" s="770"/>
      <c r="L189" s="775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  <c r="AF189" s="770"/>
      <c r="AG189" s="770"/>
      <c r="AH189" s="770"/>
      <c r="AI189" s="770"/>
      <c r="AJ189" s="770"/>
      <c r="AK189" s="770"/>
      <c r="AL189" s="770"/>
      <c r="AM189" s="770"/>
      <c r="AN189" s="770"/>
      <c r="AO189" s="770"/>
      <c r="AP189" s="770"/>
      <c r="AQ189" s="770"/>
      <c r="AR189" s="770"/>
      <c r="AS189" s="770"/>
      <c r="AT189" s="770"/>
      <c r="AU189" s="770"/>
      <c r="AV189" s="770"/>
      <c r="AW189" s="770"/>
      <c r="AX189" s="770"/>
      <c r="AY189" s="770"/>
      <c r="AZ189" s="770"/>
      <c r="BA189" s="770"/>
      <c r="BB189" s="770"/>
      <c r="BC189" s="770"/>
      <c r="BD189" s="770"/>
      <c r="BE189" s="770"/>
      <c r="BF189" s="770"/>
      <c r="BG189" s="770"/>
      <c r="BH189" s="770"/>
      <c r="BI189" s="770"/>
      <c r="BJ189" s="770"/>
      <c r="BK189" s="770"/>
      <c r="BL189" s="770"/>
      <c r="BM189" s="770"/>
      <c r="BN189" s="770"/>
      <c r="BO189" s="770"/>
      <c r="BP189" s="770"/>
      <c r="BQ189" s="770"/>
      <c r="BR189" s="770"/>
      <c r="BS189" s="770"/>
      <c r="BT189" s="770"/>
      <c r="BU189" s="770"/>
      <c r="BV189" s="770"/>
      <c r="BW189" s="770"/>
      <c r="BX189" s="770"/>
    </row>
    <row r="190" spans="1:76">
      <c r="A190" s="770"/>
      <c r="B190" s="774"/>
      <c r="C190" s="770"/>
      <c r="D190" s="770"/>
      <c r="E190" s="770"/>
      <c r="F190" s="770"/>
      <c r="G190" s="770"/>
      <c r="H190" s="770"/>
      <c r="I190" s="770"/>
      <c r="J190" s="770"/>
      <c r="K190" s="770"/>
      <c r="L190" s="775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  <c r="AF190" s="770"/>
      <c r="AG190" s="770"/>
      <c r="AH190" s="770"/>
      <c r="AI190" s="770"/>
      <c r="AJ190" s="770"/>
      <c r="AK190" s="770"/>
      <c r="AL190" s="770"/>
      <c r="AM190" s="770"/>
      <c r="AN190" s="770"/>
      <c r="AO190" s="770"/>
      <c r="AP190" s="770"/>
      <c r="AQ190" s="770"/>
      <c r="AR190" s="770"/>
      <c r="AS190" s="770"/>
      <c r="AT190" s="770"/>
      <c r="AU190" s="770"/>
      <c r="AV190" s="770"/>
      <c r="AW190" s="770"/>
      <c r="AX190" s="770"/>
      <c r="AY190" s="770"/>
      <c r="AZ190" s="770"/>
      <c r="BA190" s="770"/>
      <c r="BB190" s="770"/>
      <c r="BC190" s="770"/>
      <c r="BD190" s="770"/>
      <c r="BE190" s="770"/>
      <c r="BF190" s="770"/>
      <c r="BG190" s="770"/>
      <c r="BH190" s="770"/>
      <c r="BI190" s="770"/>
      <c r="BJ190" s="770"/>
      <c r="BK190" s="770"/>
      <c r="BL190" s="770"/>
      <c r="BM190" s="770"/>
      <c r="BN190" s="770"/>
      <c r="BO190" s="770"/>
      <c r="BP190" s="770"/>
      <c r="BQ190" s="770"/>
      <c r="BR190" s="770"/>
      <c r="BS190" s="770"/>
      <c r="BT190" s="770"/>
      <c r="BU190" s="770"/>
      <c r="BV190" s="770"/>
      <c r="BW190" s="770"/>
      <c r="BX190" s="770"/>
    </row>
    <row r="191" spans="1:76">
      <c r="A191" s="770"/>
      <c r="B191" s="774"/>
      <c r="C191" s="770"/>
      <c r="D191" s="770"/>
      <c r="E191" s="770"/>
      <c r="F191" s="770"/>
      <c r="G191" s="770"/>
      <c r="H191" s="770"/>
      <c r="I191" s="770"/>
      <c r="J191" s="770"/>
      <c r="K191" s="770"/>
      <c r="L191" s="775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  <c r="AF191" s="770"/>
      <c r="AG191" s="770"/>
      <c r="AH191" s="770"/>
      <c r="AI191" s="770"/>
      <c r="AJ191" s="770"/>
      <c r="AK191" s="770"/>
      <c r="AL191" s="770"/>
      <c r="AM191" s="770"/>
      <c r="AN191" s="770"/>
      <c r="AO191" s="770"/>
      <c r="AP191" s="770"/>
      <c r="AQ191" s="770"/>
      <c r="AR191" s="770"/>
      <c r="AS191" s="770"/>
      <c r="AT191" s="770"/>
      <c r="AU191" s="770"/>
      <c r="AV191" s="770"/>
      <c r="AW191" s="770"/>
      <c r="AX191" s="770"/>
      <c r="AY191" s="770"/>
      <c r="AZ191" s="770"/>
      <c r="BA191" s="770"/>
      <c r="BB191" s="770"/>
      <c r="BC191" s="770"/>
      <c r="BD191" s="770"/>
      <c r="BE191" s="770"/>
      <c r="BF191" s="770"/>
      <c r="BG191" s="770"/>
      <c r="BH191" s="770"/>
      <c r="BI191" s="770"/>
      <c r="BJ191" s="770"/>
      <c r="BK191" s="770"/>
      <c r="BL191" s="770"/>
      <c r="BM191" s="770"/>
      <c r="BN191" s="770"/>
      <c r="BO191" s="770"/>
      <c r="BP191" s="770"/>
      <c r="BQ191" s="770"/>
      <c r="BR191" s="770"/>
      <c r="BS191" s="770"/>
      <c r="BT191" s="770"/>
      <c r="BU191" s="770"/>
      <c r="BV191" s="770"/>
      <c r="BW191" s="770"/>
      <c r="BX191" s="770"/>
    </row>
    <row r="192" spans="1:76">
      <c r="A192" s="770"/>
      <c r="B192" s="774"/>
      <c r="C192" s="770"/>
      <c r="D192" s="770"/>
      <c r="E192" s="770"/>
      <c r="F192" s="770"/>
      <c r="G192" s="770"/>
      <c r="H192" s="770"/>
      <c r="I192" s="770"/>
      <c r="J192" s="770"/>
      <c r="K192" s="770"/>
      <c r="L192" s="775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  <c r="AF192" s="770"/>
      <c r="AG192" s="770"/>
      <c r="AH192" s="770"/>
      <c r="AI192" s="770"/>
      <c r="AJ192" s="770"/>
      <c r="AK192" s="770"/>
      <c r="AL192" s="770"/>
      <c r="AM192" s="770"/>
      <c r="AN192" s="770"/>
      <c r="AO192" s="770"/>
      <c r="AP192" s="770"/>
      <c r="AQ192" s="770"/>
      <c r="AR192" s="770"/>
      <c r="AS192" s="770"/>
      <c r="AT192" s="770"/>
      <c r="AU192" s="770"/>
      <c r="AV192" s="770"/>
      <c r="AW192" s="770"/>
      <c r="AX192" s="770"/>
      <c r="AY192" s="770"/>
      <c r="AZ192" s="770"/>
      <c r="BA192" s="770"/>
      <c r="BB192" s="770"/>
      <c r="BC192" s="770"/>
      <c r="BD192" s="770"/>
      <c r="BE192" s="770"/>
      <c r="BF192" s="770"/>
      <c r="BG192" s="770"/>
      <c r="BH192" s="770"/>
      <c r="BI192" s="770"/>
      <c r="BJ192" s="770"/>
      <c r="BK192" s="770"/>
      <c r="BL192" s="770"/>
      <c r="BM192" s="770"/>
      <c r="BN192" s="770"/>
      <c r="BO192" s="770"/>
      <c r="BP192" s="770"/>
      <c r="BQ192" s="770"/>
      <c r="BR192" s="770"/>
      <c r="BS192" s="770"/>
      <c r="BT192" s="770"/>
      <c r="BU192" s="770"/>
      <c r="BV192" s="770"/>
      <c r="BW192" s="770"/>
      <c r="BX192" s="770"/>
    </row>
    <row r="193" spans="1:76">
      <c r="A193" s="770"/>
      <c r="B193" s="774"/>
      <c r="C193" s="770"/>
      <c r="D193" s="770"/>
      <c r="E193" s="770"/>
      <c r="F193" s="770"/>
      <c r="G193" s="770"/>
      <c r="H193" s="770"/>
      <c r="I193" s="770"/>
      <c r="J193" s="770"/>
      <c r="K193" s="770"/>
      <c r="L193" s="775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  <c r="AF193" s="770"/>
      <c r="AG193" s="770"/>
      <c r="AH193" s="770"/>
      <c r="AI193" s="770"/>
      <c r="AJ193" s="770"/>
      <c r="AK193" s="770"/>
      <c r="AL193" s="770"/>
      <c r="AM193" s="770"/>
      <c r="AN193" s="770"/>
      <c r="AO193" s="770"/>
      <c r="AP193" s="770"/>
      <c r="AQ193" s="770"/>
      <c r="AR193" s="770"/>
      <c r="AS193" s="770"/>
      <c r="AT193" s="770"/>
      <c r="AU193" s="770"/>
      <c r="AV193" s="770"/>
      <c r="AW193" s="770"/>
      <c r="AX193" s="770"/>
      <c r="AY193" s="770"/>
      <c r="AZ193" s="770"/>
      <c r="BA193" s="770"/>
      <c r="BB193" s="770"/>
      <c r="BC193" s="770"/>
      <c r="BD193" s="770"/>
      <c r="BE193" s="770"/>
      <c r="BF193" s="770"/>
      <c r="BG193" s="770"/>
      <c r="BH193" s="770"/>
      <c r="BI193" s="770"/>
      <c r="BJ193" s="770"/>
      <c r="BK193" s="770"/>
      <c r="BL193" s="770"/>
      <c r="BM193" s="770"/>
      <c r="BN193" s="770"/>
      <c r="BO193" s="770"/>
      <c r="BP193" s="770"/>
      <c r="BQ193" s="770"/>
      <c r="BR193" s="770"/>
      <c r="BS193" s="770"/>
      <c r="BT193" s="770"/>
      <c r="BU193" s="770"/>
      <c r="BV193" s="770"/>
      <c r="BW193" s="770"/>
      <c r="BX193" s="770"/>
    </row>
    <row r="194" spans="1:76">
      <c r="A194" s="770"/>
      <c r="B194" s="774"/>
      <c r="C194" s="770"/>
      <c r="D194" s="770"/>
      <c r="E194" s="770"/>
      <c r="F194" s="770"/>
      <c r="G194" s="770"/>
      <c r="H194" s="770"/>
      <c r="I194" s="770"/>
      <c r="J194" s="770"/>
      <c r="K194" s="770"/>
      <c r="L194" s="775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  <c r="AF194" s="770"/>
      <c r="AG194" s="770"/>
      <c r="AH194" s="770"/>
      <c r="AI194" s="770"/>
      <c r="AJ194" s="770"/>
      <c r="AK194" s="770"/>
      <c r="AL194" s="770"/>
      <c r="AM194" s="770"/>
      <c r="AN194" s="770"/>
      <c r="AO194" s="770"/>
      <c r="AP194" s="770"/>
      <c r="AQ194" s="770"/>
      <c r="AR194" s="770"/>
      <c r="AS194" s="770"/>
      <c r="AT194" s="770"/>
      <c r="AU194" s="770"/>
      <c r="AV194" s="770"/>
      <c r="AW194" s="770"/>
      <c r="AX194" s="770"/>
      <c r="AY194" s="770"/>
      <c r="AZ194" s="770"/>
      <c r="BA194" s="770"/>
      <c r="BB194" s="770"/>
      <c r="BC194" s="770"/>
      <c r="BD194" s="770"/>
      <c r="BE194" s="770"/>
      <c r="BF194" s="770"/>
      <c r="BG194" s="770"/>
      <c r="BH194" s="770"/>
      <c r="BI194" s="770"/>
      <c r="BJ194" s="770"/>
      <c r="BK194" s="770"/>
      <c r="BL194" s="770"/>
      <c r="BM194" s="770"/>
      <c r="BN194" s="770"/>
      <c r="BO194" s="770"/>
      <c r="BP194" s="770"/>
      <c r="BQ194" s="770"/>
      <c r="BR194" s="770"/>
      <c r="BS194" s="770"/>
      <c r="BT194" s="770"/>
      <c r="BU194" s="770"/>
      <c r="BV194" s="770"/>
      <c r="BW194" s="770"/>
      <c r="BX194" s="770"/>
    </row>
    <row r="195" spans="1:76">
      <c r="A195" s="770"/>
      <c r="B195" s="774"/>
      <c r="C195" s="770"/>
      <c r="D195" s="770"/>
      <c r="E195" s="770"/>
      <c r="F195" s="770"/>
      <c r="G195" s="770"/>
      <c r="H195" s="770"/>
      <c r="I195" s="770"/>
      <c r="J195" s="770"/>
      <c r="K195" s="770"/>
      <c r="L195" s="775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  <c r="AF195" s="770"/>
      <c r="AG195" s="770"/>
      <c r="AH195" s="770"/>
      <c r="AI195" s="770"/>
      <c r="AJ195" s="770"/>
      <c r="AK195" s="770"/>
      <c r="AL195" s="770"/>
      <c r="AM195" s="770"/>
      <c r="AN195" s="770"/>
      <c r="AO195" s="770"/>
      <c r="AP195" s="770"/>
      <c r="AQ195" s="770"/>
      <c r="AR195" s="770"/>
      <c r="AS195" s="770"/>
      <c r="AT195" s="770"/>
      <c r="AU195" s="770"/>
      <c r="AV195" s="770"/>
      <c r="AW195" s="770"/>
      <c r="AX195" s="770"/>
      <c r="AY195" s="770"/>
      <c r="AZ195" s="770"/>
      <c r="BA195" s="770"/>
      <c r="BB195" s="770"/>
      <c r="BC195" s="770"/>
      <c r="BD195" s="770"/>
      <c r="BE195" s="770"/>
      <c r="BF195" s="770"/>
      <c r="BG195" s="770"/>
      <c r="BH195" s="770"/>
      <c r="BI195" s="770"/>
      <c r="BJ195" s="770"/>
      <c r="BK195" s="770"/>
      <c r="BL195" s="770"/>
      <c r="BM195" s="770"/>
      <c r="BN195" s="770"/>
      <c r="BO195" s="770"/>
      <c r="BP195" s="770"/>
      <c r="BQ195" s="770"/>
      <c r="BR195" s="770"/>
      <c r="BS195" s="770"/>
      <c r="BT195" s="770"/>
      <c r="BU195" s="770"/>
      <c r="BV195" s="770"/>
      <c r="BW195" s="770"/>
      <c r="BX195" s="770"/>
    </row>
    <row r="196" spans="1:76">
      <c r="A196" s="770"/>
      <c r="B196" s="774"/>
      <c r="C196" s="770"/>
      <c r="D196" s="770"/>
      <c r="E196" s="770"/>
      <c r="F196" s="770"/>
      <c r="G196" s="770"/>
      <c r="H196" s="770"/>
      <c r="I196" s="770"/>
      <c r="J196" s="770"/>
      <c r="K196" s="770"/>
      <c r="L196" s="775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  <c r="AF196" s="770"/>
      <c r="AG196" s="770"/>
      <c r="AH196" s="770"/>
      <c r="AI196" s="770"/>
      <c r="AJ196" s="770"/>
      <c r="AK196" s="770"/>
      <c r="AL196" s="770"/>
      <c r="AM196" s="770"/>
      <c r="AN196" s="770"/>
      <c r="AO196" s="770"/>
      <c r="AP196" s="770"/>
      <c r="AQ196" s="770"/>
      <c r="AR196" s="770"/>
      <c r="AS196" s="770"/>
      <c r="AT196" s="770"/>
      <c r="AU196" s="770"/>
      <c r="AV196" s="770"/>
      <c r="AW196" s="770"/>
      <c r="AX196" s="770"/>
      <c r="AY196" s="770"/>
      <c r="AZ196" s="770"/>
      <c r="BA196" s="770"/>
      <c r="BB196" s="770"/>
      <c r="BC196" s="770"/>
      <c r="BD196" s="770"/>
      <c r="BE196" s="770"/>
      <c r="BF196" s="770"/>
      <c r="BG196" s="770"/>
      <c r="BH196" s="770"/>
      <c r="BI196" s="770"/>
      <c r="BJ196" s="770"/>
      <c r="BK196" s="770"/>
      <c r="BL196" s="770"/>
      <c r="BM196" s="770"/>
      <c r="BN196" s="770"/>
      <c r="BO196" s="770"/>
      <c r="BP196" s="770"/>
      <c r="BQ196" s="770"/>
      <c r="BR196" s="770"/>
      <c r="BS196" s="770"/>
      <c r="BT196" s="770"/>
      <c r="BU196" s="770"/>
      <c r="BV196" s="770"/>
      <c r="BW196" s="770"/>
      <c r="BX196" s="770"/>
    </row>
    <row r="197" spans="1:76">
      <c r="A197" s="770"/>
      <c r="B197" s="774"/>
      <c r="C197" s="770"/>
      <c r="D197" s="770"/>
      <c r="E197" s="770"/>
      <c r="F197" s="770"/>
      <c r="G197" s="770"/>
      <c r="H197" s="770"/>
      <c r="I197" s="770"/>
      <c r="J197" s="770"/>
      <c r="K197" s="770"/>
      <c r="L197" s="775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  <c r="AF197" s="770"/>
      <c r="AG197" s="770"/>
      <c r="AH197" s="770"/>
      <c r="AI197" s="770"/>
      <c r="AJ197" s="770"/>
      <c r="AK197" s="770"/>
      <c r="AL197" s="770"/>
      <c r="AM197" s="770"/>
      <c r="AN197" s="770"/>
      <c r="AO197" s="770"/>
      <c r="AP197" s="770"/>
      <c r="AQ197" s="770"/>
      <c r="AR197" s="770"/>
      <c r="AS197" s="770"/>
      <c r="AT197" s="770"/>
      <c r="AU197" s="770"/>
      <c r="AV197" s="770"/>
      <c r="AW197" s="770"/>
      <c r="AX197" s="770"/>
      <c r="AY197" s="770"/>
      <c r="AZ197" s="770"/>
      <c r="BA197" s="770"/>
      <c r="BB197" s="770"/>
      <c r="BC197" s="770"/>
      <c r="BD197" s="770"/>
      <c r="BE197" s="770"/>
      <c r="BF197" s="770"/>
      <c r="BG197" s="770"/>
      <c r="BH197" s="770"/>
      <c r="BI197" s="770"/>
      <c r="BJ197" s="770"/>
      <c r="BK197" s="770"/>
      <c r="BL197" s="770"/>
      <c r="BM197" s="770"/>
      <c r="BN197" s="770"/>
      <c r="BO197" s="770"/>
      <c r="BP197" s="770"/>
      <c r="BQ197" s="770"/>
      <c r="BR197" s="770"/>
      <c r="BS197" s="770"/>
      <c r="BT197" s="770"/>
      <c r="BU197" s="770"/>
      <c r="BV197" s="770"/>
      <c r="BW197" s="770"/>
      <c r="BX197" s="770"/>
    </row>
    <row r="198" spans="1:76">
      <c r="A198" s="770"/>
      <c r="B198" s="774"/>
      <c r="C198" s="770"/>
      <c r="D198" s="770"/>
      <c r="E198" s="770"/>
      <c r="F198" s="770"/>
      <c r="G198" s="770"/>
      <c r="H198" s="770"/>
      <c r="I198" s="770"/>
      <c r="J198" s="770"/>
      <c r="K198" s="770"/>
      <c r="L198" s="775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  <c r="AF198" s="770"/>
      <c r="AG198" s="770"/>
      <c r="AH198" s="770"/>
      <c r="AI198" s="770"/>
      <c r="AJ198" s="770"/>
      <c r="AK198" s="770"/>
      <c r="AL198" s="770"/>
      <c r="AM198" s="770"/>
      <c r="AN198" s="770"/>
      <c r="AO198" s="770"/>
      <c r="AP198" s="770"/>
      <c r="AQ198" s="770"/>
      <c r="AR198" s="770"/>
      <c r="AS198" s="770"/>
      <c r="AT198" s="770"/>
      <c r="AU198" s="770"/>
      <c r="AV198" s="770"/>
      <c r="AW198" s="770"/>
      <c r="AX198" s="770"/>
      <c r="AY198" s="770"/>
      <c r="AZ198" s="770"/>
      <c r="BA198" s="770"/>
      <c r="BB198" s="770"/>
      <c r="BC198" s="770"/>
      <c r="BD198" s="770"/>
      <c r="BE198" s="770"/>
      <c r="BF198" s="770"/>
      <c r="BG198" s="770"/>
      <c r="BH198" s="770"/>
      <c r="BI198" s="770"/>
      <c r="BJ198" s="770"/>
      <c r="BK198" s="770"/>
      <c r="BL198" s="770"/>
      <c r="BM198" s="770"/>
      <c r="BN198" s="770"/>
      <c r="BO198" s="770"/>
      <c r="BP198" s="770"/>
      <c r="BQ198" s="770"/>
      <c r="BR198" s="770"/>
      <c r="BS198" s="770"/>
      <c r="BT198" s="770"/>
      <c r="BU198" s="770"/>
      <c r="BV198" s="770"/>
      <c r="BW198" s="770"/>
      <c r="BX198" s="770"/>
    </row>
    <row r="199" spans="1:76">
      <c r="A199" s="770"/>
      <c r="B199" s="774"/>
      <c r="C199" s="770"/>
      <c r="D199" s="770"/>
      <c r="E199" s="770"/>
      <c r="F199" s="770"/>
      <c r="G199" s="770"/>
      <c r="H199" s="770"/>
      <c r="I199" s="770"/>
      <c r="J199" s="770"/>
      <c r="K199" s="770"/>
      <c r="L199" s="775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  <c r="AF199" s="770"/>
      <c r="AG199" s="770"/>
      <c r="AH199" s="770"/>
      <c r="AI199" s="770"/>
      <c r="AJ199" s="770"/>
      <c r="AK199" s="770"/>
      <c r="AL199" s="770"/>
      <c r="AM199" s="770"/>
      <c r="AN199" s="770"/>
      <c r="AO199" s="770"/>
      <c r="AP199" s="770"/>
      <c r="AQ199" s="770"/>
      <c r="AR199" s="770"/>
      <c r="AS199" s="770"/>
      <c r="AT199" s="770"/>
      <c r="AU199" s="770"/>
      <c r="AV199" s="770"/>
      <c r="AW199" s="770"/>
      <c r="AX199" s="770"/>
      <c r="AY199" s="770"/>
      <c r="AZ199" s="770"/>
      <c r="BA199" s="770"/>
      <c r="BB199" s="770"/>
      <c r="BC199" s="770"/>
      <c r="BD199" s="770"/>
      <c r="BE199" s="770"/>
      <c r="BF199" s="770"/>
      <c r="BG199" s="770"/>
      <c r="BH199" s="770"/>
      <c r="BI199" s="770"/>
      <c r="BJ199" s="770"/>
      <c r="BK199" s="770"/>
      <c r="BL199" s="770"/>
      <c r="BM199" s="770"/>
      <c r="BN199" s="770"/>
      <c r="BO199" s="770"/>
      <c r="BP199" s="770"/>
      <c r="BQ199" s="770"/>
      <c r="BR199" s="770"/>
      <c r="BS199" s="770"/>
      <c r="BT199" s="770"/>
      <c r="BU199" s="770"/>
      <c r="BV199" s="770"/>
      <c r="BW199" s="770"/>
      <c r="BX199" s="770"/>
    </row>
    <row r="200" spans="1:76">
      <c r="A200" s="770"/>
      <c r="B200" s="774"/>
      <c r="C200" s="770"/>
      <c r="D200" s="770"/>
      <c r="E200" s="770"/>
      <c r="F200" s="770"/>
      <c r="G200" s="770"/>
      <c r="H200" s="770"/>
      <c r="I200" s="770"/>
      <c r="J200" s="770"/>
      <c r="K200" s="770"/>
      <c r="L200" s="775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  <c r="AF200" s="770"/>
      <c r="AG200" s="770"/>
      <c r="AH200" s="770"/>
      <c r="AI200" s="770"/>
      <c r="AJ200" s="770"/>
      <c r="AK200" s="770"/>
      <c r="AL200" s="770"/>
      <c r="AM200" s="770"/>
      <c r="AN200" s="770"/>
      <c r="AO200" s="770"/>
      <c r="AP200" s="770"/>
      <c r="AQ200" s="770"/>
      <c r="AR200" s="770"/>
      <c r="AS200" s="770"/>
      <c r="AT200" s="770"/>
      <c r="AU200" s="770"/>
      <c r="AV200" s="770"/>
      <c r="AW200" s="770"/>
      <c r="AX200" s="770"/>
      <c r="AY200" s="770"/>
      <c r="AZ200" s="770"/>
      <c r="BA200" s="770"/>
      <c r="BB200" s="770"/>
      <c r="BC200" s="770"/>
      <c r="BD200" s="770"/>
      <c r="BE200" s="770"/>
      <c r="BF200" s="770"/>
      <c r="BG200" s="770"/>
      <c r="BH200" s="770"/>
      <c r="BI200" s="770"/>
      <c r="BJ200" s="770"/>
      <c r="BK200" s="770"/>
      <c r="BL200" s="770"/>
      <c r="BM200" s="770"/>
      <c r="BN200" s="770"/>
      <c r="BO200" s="770"/>
      <c r="BP200" s="770"/>
      <c r="BQ200" s="770"/>
      <c r="BR200" s="770"/>
      <c r="BS200" s="770"/>
      <c r="BT200" s="770"/>
      <c r="BU200" s="770"/>
      <c r="BV200" s="770"/>
      <c r="BW200" s="770"/>
      <c r="BX200" s="770"/>
    </row>
    <row r="201" spans="1:76">
      <c r="A201" s="770"/>
      <c r="B201" s="774"/>
      <c r="C201" s="770"/>
      <c r="D201" s="770"/>
      <c r="E201" s="770"/>
      <c r="F201" s="770"/>
      <c r="G201" s="770"/>
      <c r="H201" s="770"/>
      <c r="I201" s="770"/>
      <c r="J201" s="770"/>
      <c r="K201" s="770"/>
      <c r="L201" s="775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  <c r="AF201" s="770"/>
      <c r="AG201" s="770"/>
      <c r="AH201" s="770"/>
      <c r="AI201" s="770"/>
      <c r="AJ201" s="770"/>
      <c r="AK201" s="770"/>
      <c r="AL201" s="770"/>
      <c r="AM201" s="770"/>
      <c r="AN201" s="770"/>
      <c r="AO201" s="770"/>
      <c r="AP201" s="770"/>
      <c r="AQ201" s="770"/>
      <c r="AR201" s="770"/>
      <c r="AS201" s="770"/>
      <c r="AT201" s="770"/>
      <c r="AU201" s="770"/>
      <c r="AV201" s="770"/>
      <c r="AW201" s="770"/>
      <c r="AX201" s="770"/>
      <c r="AY201" s="770"/>
      <c r="AZ201" s="770"/>
      <c r="BA201" s="770"/>
      <c r="BB201" s="770"/>
      <c r="BC201" s="770"/>
      <c r="BD201" s="770"/>
      <c r="BE201" s="770"/>
      <c r="BF201" s="770"/>
      <c r="BG201" s="770"/>
      <c r="BH201" s="770"/>
      <c r="BI201" s="770"/>
      <c r="BJ201" s="770"/>
      <c r="BK201" s="770"/>
      <c r="BL201" s="770"/>
      <c r="BM201" s="770"/>
      <c r="BN201" s="770"/>
      <c r="BO201" s="770"/>
      <c r="BP201" s="770"/>
      <c r="BQ201" s="770"/>
      <c r="BR201" s="770"/>
      <c r="BS201" s="770"/>
      <c r="BT201" s="770"/>
      <c r="BU201" s="770"/>
      <c r="BV201" s="770"/>
      <c r="BW201" s="770"/>
      <c r="BX201" s="770"/>
    </row>
    <row r="202" spans="1:76">
      <c r="A202" s="770"/>
      <c r="B202" s="774"/>
      <c r="C202" s="770"/>
      <c r="D202" s="770"/>
      <c r="E202" s="770"/>
      <c r="F202" s="770"/>
      <c r="G202" s="770"/>
      <c r="H202" s="770"/>
      <c r="I202" s="770"/>
      <c r="J202" s="770"/>
      <c r="K202" s="770"/>
      <c r="L202" s="775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  <c r="AF202" s="770"/>
      <c r="AG202" s="770"/>
      <c r="AH202" s="770"/>
      <c r="AI202" s="770"/>
      <c r="AJ202" s="770"/>
      <c r="AK202" s="770"/>
      <c r="AL202" s="770"/>
      <c r="AM202" s="770"/>
      <c r="AN202" s="770"/>
      <c r="AO202" s="770"/>
      <c r="AP202" s="770"/>
      <c r="AQ202" s="770"/>
      <c r="AR202" s="770"/>
      <c r="AS202" s="770"/>
      <c r="AT202" s="770"/>
      <c r="AU202" s="770"/>
      <c r="AV202" s="770"/>
      <c r="AW202" s="770"/>
      <c r="AX202" s="770"/>
      <c r="AY202" s="770"/>
      <c r="AZ202" s="770"/>
      <c r="BA202" s="770"/>
      <c r="BB202" s="770"/>
      <c r="BC202" s="770"/>
      <c r="BD202" s="770"/>
      <c r="BE202" s="770"/>
      <c r="BF202" s="770"/>
      <c r="BG202" s="770"/>
      <c r="BH202" s="770"/>
      <c r="BI202" s="770"/>
      <c r="BJ202" s="770"/>
      <c r="BK202" s="770"/>
      <c r="BL202" s="770"/>
      <c r="BM202" s="770"/>
      <c r="BN202" s="770"/>
      <c r="BO202" s="770"/>
      <c r="BP202" s="770"/>
      <c r="BQ202" s="770"/>
      <c r="BR202" s="770"/>
      <c r="BS202" s="770"/>
      <c r="BT202" s="770"/>
      <c r="BU202" s="770"/>
      <c r="BV202" s="770"/>
      <c r="BW202" s="770"/>
      <c r="BX202" s="770"/>
    </row>
    <row r="203" spans="1:76">
      <c r="A203" s="770"/>
      <c r="B203" s="774"/>
      <c r="C203" s="770"/>
      <c r="D203" s="770"/>
      <c r="E203" s="770"/>
      <c r="F203" s="770"/>
      <c r="G203" s="770"/>
      <c r="H203" s="770"/>
      <c r="I203" s="770"/>
      <c r="J203" s="770"/>
      <c r="K203" s="770"/>
      <c r="L203" s="775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  <c r="AF203" s="770"/>
      <c r="AG203" s="770"/>
      <c r="AH203" s="770"/>
      <c r="AI203" s="770"/>
      <c r="AJ203" s="770"/>
      <c r="AK203" s="770"/>
      <c r="AL203" s="770"/>
      <c r="AM203" s="770"/>
      <c r="AN203" s="770"/>
      <c r="AO203" s="770"/>
      <c r="AP203" s="770"/>
      <c r="AQ203" s="770"/>
      <c r="AR203" s="770"/>
      <c r="AS203" s="770"/>
      <c r="AT203" s="770"/>
      <c r="AU203" s="770"/>
      <c r="AV203" s="770"/>
      <c r="AW203" s="770"/>
      <c r="AX203" s="770"/>
      <c r="AY203" s="770"/>
      <c r="AZ203" s="770"/>
      <c r="BA203" s="770"/>
      <c r="BB203" s="770"/>
      <c r="BC203" s="770"/>
      <c r="BD203" s="770"/>
      <c r="BE203" s="770"/>
      <c r="BF203" s="770"/>
      <c r="BG203" s="770"/>
      <c r="BH203" s="770"/>
      <c r="BI203" s="770"/>
      <c r="BJ203" s="770"/>
      <c r="BK203" s="770"/>
      <c r="BL203" s="770"/>
      <c r="BM203" s="770"/>
      <c r="BN203" s="770"/>
      <c r="BO203" s="770"/>
      <c r="BP203" s="770"/>
      <c r="BQ203" s="770"/>
      <c r="BR203" s="770"/>
      <c r="BS203" s="770"/>
      <c r="BT203" s="770"/>
      <c r="BU203" s="770"/>
      <c r="BV203" s="770"/>
      <c r="BW203" s="770"/>
      <c r="BX203" s="770"/>
    </row>
    <row r="204" spans="1:76">
      <c r="A204" s="770"/>
      <c r="B204" s="774"/>
      <c r="C204" s="770"/>
      <c r="D204" s="770"/>
      <c r="E204" s="770"/>
      <c r="F204" s="770"/>
      <c r="G204" s="770"/>
      <c r="H204" s="770"/>
      <c r="I204" s="770"/>
      <c r="J204" s="770"/>
      <c r="K204" s="770"/>
      <c r="L204" s="775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  <c r="AF204" s="770"/>
      <c r="AG204" s="770"/>
      <c r="AH204" s="770"/>
      <c r="AI204" s="770"/>
      <c r="AJ204" s="770"/>
      <c r="AK204" s="770"/>
      <c r="AL204" s="770"/>
      <c r="AM204" s="770"/>
      <c r="AN204" s="770"/>
      <c r="AO204" s="770"/>
      <c r="AP204" s="770"/>
      <c r="AQ204" s="770"/>
      <c r="AR204" s="770"/>
      <c r="AS204" s="770"/>
      <c r="AT204" s="770"/>
      <c r="AU204" s="770"/>
      <c r="AV204" s="770"/>
      <c r="AW204" s="770"/>
      <c r="AX204" s="770"/>
      <c r="AY204" s="770"/>
      <c r="AZ204" s="770"/>
      <c r="BA204" s="770"/>
      <c r="BB204" s="770"/>
      <c r="BC204" s="770"/>
      <c r="BD204" s="770"/>
      <c r="BE204" s="770"/>
      <c r="BF204" s="770"/>
      <c r="BG204" s="770"/>
      <c r="BH204" s="770"/>
      <c r="BI204" s="770"/>
      <c r="BJ204" s="770"/>
      <c r="BK204" s="770"/>
      <c r="BL204" s="770"/>
      <c r="BM204" s="770"/>
      <c r="BN204" s="770"/>
      <c r="BO204" s="770"/>
      <c r="BP204" s="770"/>
      <c r="BQ204" s="770"/>
      <c r="BR204" s="770"/>
      <c r="BS204" s="770"/>
      <c r="BT204" s="770"/>
      <c r="BU204" s="770"/>
      <c r="BV204" s="770"/>
      <c r="BW204" s="770"/>
      <c r="BX204" s="770"/>
    </row>
    <row r="205" spans="1:76">
      <c r="A205" s="770"/>
      <c r="B205" s="774"/>
      <c r="C205" s="770"/>
      <c r="D205" s="770"/>
      <c r="E205" s="770"/>
      <c r="F205" s="770"/>
      <c r="G205" s="770"/>
      <c r="H205" s="770"/>
      <c r="I205" s="770"/>
      <c r="J205" s="770"/>
      <c r="K205" s="770"/>
      <c r="L205" s="775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  <c r="AF205" s="770"/>
      <c r="AG205" s="770"/>
      <c r="AH205" s="770"/>
      <c r="AI205" s="770"/>
      <c r="AJ205" s="770"/>
      <c r="AK205" s="770"/>
      <c r="AL205" s="770"/>
      <c r="AM205" s="770"/>
      <c r="AN205" s="770"/>
      <c r="AO205" s="770"/>
      <c r="AP205" s="770"/>
      <c r="AQ205" s="770"/>
      <c r="AR205" s="770"/>
      <c r="AS205" s="770"/>
      <c r="AT205" s="770"/>
      <c r="AU205" s="770"/>
      <c r="AV205" s="770"/>
      <c r="AW205" s="770"/>
      <c r="AX205" s="770"/>
      <c r="AY205" s="770"/>
      <c r="AZ205" s="770"/>
      <c r="BA205" s="770"/>
      <c r="BB205" s="770"/>
      <c r="BC205" s="770"/>
      <c r="BD205" s="770"/>
      <c r="BE205" s="770"/>
      <c r="BF205" s="770"/>
      <c r="BG205" s="770"/>
      <c r="BH205" s="770"/>
      <c r="BI205" s="770"/>
      <c r="BJ205" s="770"/>
      <c r="BK205" s="770"/>
      <c r="BL205" s="770"/>
      <c r="BM205" s="770"/>
      <c r="BN205" s="770"/>
      <c r="BO205" s="770"/>
      <c r="BP205" s="770"/>
      <c r="BQ205" s="770"/>
      <c r="BR205" s="770"/>
      <c r="BS205" s="770"/>
      <c r="BT205" s="770"/>
      <c r="BU205" s="770"/>
      <c r="BV205" s="770"/>
      <c r="BW205" s="770"/>
      <c r="BX205" s="770"/>
    </row>
    <row r="206" spans="1:76">
      <c r="A206" s="770"/>
      <c r="B206" s="774"/>
      <c r="C206" s="770"/>
      <c r="D206" s="770"/>
      <c r="E206" s="770"/>
      <c r="F206" s="770"/>
      <c r="G206" s="770"/>
      <c r="H206" s="770"/>
      <c r="I206" s="770"/>
      <c r="J206" s="770"/>
      <c r="K206" s="770"/>
      <c r="L206" s="775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  <c r="AF206" s="770"/>
      <c r="AG206" s="770"/>
      <c r="AH206" s="770"/>
      <c r="AI206" s="770"/>
      <c r="AJ206" s="770"/>
      <c r="AK206" s="770"/>
      <c r="AL206" s="770"/>
      <c r="AM206" s="770"/>
      <c r="AN206" s="770"/>
      <c r="AO206" s="770"/>
      <c r="AP206" s="770"/>
      <c r="AQ206" s="770"/>
      <c r="AR206" s="770"/>
      <c r="AS206" s="770"/>
      <c r="AT206" s="770"/>
      <c r="AU206" s="770"/>
      <c r="AV206" s="770"/>
      <c r="AW206" s="770"/>
      <c r="AX206" s="770"/>
      <c r="AY206" s="770"/>
      <c r="AZ206" s="770"/>
      <c r="BA206" s="770"/>
      <c r="BB206" s="770"/>
      <c r="BC206" s="770"/>
      <c r="BD206" s="770"/>
      <c r="BE206" s="770"/>
      <c r="BF206" s="770"/>
      <c r="BG206" s="770"/>
      <c r="BH206" s="770"/>
      <c r="BI206" s="770"/>
      <c r="BJ206" s="770"/>
      <c r="BK206" s="770"/>
      <c r="BL206" s="770"/>
      <c r="BM206" s="770"/>
      <c r="BN206" s="770"/>
      <c r="BO206" s="770"/>
      <c r="BP206" s="770"/>
      <c r="BQ206" s="770"/>
      <c r="BR206" s="770"/>
      <c r="BS206" s="770"/>
      <c r="BT206" s="770"/>
      <c r="BU206" s="770"/>
      <c r="BV206" s="770"/>
      <c r="BW206" s="770"/>
      <c r="BX206" s="770"/>
    </row>
    <row r="207" spans="1:76">
      <c r="A207" s="770"/>
      <c r="B207" s="774"/>
      <c r="C207" s="770"/>
      <c r="D207" s="770"/>
      <c r="E207" s="770"/>
      <c r="F207" s="770"/>
      <c r="G207" s="770"/>
      <c r="H207" s="770"/>
      <c r="I207" s="770"/>
      <c r="J207" s="770"/>
      <c r="K207" s="770"/>
      <c r="L207" s="775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  <c r="AF207" s="770"/>
      <c r="AG207" s="770"/>
      <c r="AH207" s="770"/>
      <c r="AI207" s="770"/>
      <c r="AJ207" s="770"/>
      <c r="AK207" s="770"/>
      <c r="AL207" s="770"/>
      <c r="AM207" s="770"/>
      <c r="AN207" s="770"/>
      <c r="AO207" s="770"/>
      <c r="AP207" s="770"/>
      <c r="AQ207" s="770"/>
      <c r="AR207" s="770"/>
      <c r="AS207" s="770"/>
      <c r="AT207" s="770"/>
      <c r="AU207" s="770"/>
      <c r="AV207" s="770"/>
      <c r="AW207" s="770"/>
      <c r="AX207" s="770"/>
      <c r="AY207" s="770"/>
      <c r="AZ207" s="770"/>
      <c r="BA207" s="770"/>
      <c r="BB207" s="770"/>
      <c r="BC207" s="770"/>
      <c r="BD207" s="770"/>
      <c r="BE207" s="770"/>
      <c r="BF207" s="770"/>
      <c r="BG207" s="770"/>
      <c r="BH207" s="770"/>
      <c r="BI207" s="770"/>
      <c r="BJ207" s="770"/>
      <c r="BK207" s="770"/>
      <c r="BL207" s="770"/>
      <c r="BM207" s="770"/>
      <c r="BN207" s="770"/>
      <c r="BO207" s="770"/>
      <c r="BP207" s="770"/>
      <c r="BQ207" s="770"/>
      <c r="BR207" s="770"/>
      <c r="BS207" s="770"/>
      <c r="BT207" s="770"/>
      <c r="BU207" s="770"/>
      <c r="BV207" s="770"/>
      <c r="BW207" s="770"/>
      <c r="BX207" s="770"/>
    </row>
    <row r="208" spans="1:76">
      <c r="A208" s="770"/>
      <c r="B208" s="774"/>
      <c r="C208" s="770"/>
      <c r="D208" s="770"/>
      <c r="E208" s="770"/>
      <c r="F208" s="770"/>
      <c r="G208" s="770"/>
      <c r="H208" s="770"/>
      <c r="I208" s="770"/>
      <c r="J208" s="770"/>
      <c r="K208" s="770"/>
      <c r="L208" s="775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  <c r="AF208" s="770"/>
      <c r="AG208" s="770"/>
      <c r="AH208" s="770"/>
      <c r="AI208" s="770"/>
      <c r="AJ208" s="770"/>
      <c r="AK208" s="770"/>
      <c r="AL208" s="770"/>
      <c r="AM208" s="770"/>
      <c r="AN208" s="770"/>
      <c r="AO208" s="770"/>
      <c r="AP208" s="770"/>
      <c r="AQ208" s="770"/>
      <c r="AR208" s="770"/>
      <c r="AS208" s="770"/>
      <c r="AT208" s="770"/>
      <c r="AU208" s="770"/>
      <c r="AV208" s="770"/>
      <c r="AW208" s="770"/>
      <c r="AX208" s="770"/>
      <c r="AY208" s="770"/>
      <c r="AZ208" s="770"/>
      <c r="BA208" s="770"/>
      <c r="BB208" s="770"/>
      <c r="BC208" s="770"/>
      <c r="BD208" s="770"/>
      <c r="BE208" s="770"/>
      <c r="BF208" s="770"/>
      <c r="BG208" s="770"/>
      <c r="BH208" s="770"/>
      <c r="BI208" s="770"/>
      <c r="BJ208" s="770"/>
      <c r="BK208" s="770"/>
      <c r="BL208" s="770"/>
      <c r="BM208" s="770"/>
      <c r="BN208" s="770"/>
      <c r="BO208" s="770"/>
      <c r="BP208" s="770"/>
      <c r="BQ208" s="770"/>
      <c r="BR208" s="770"/>
      <c r="BS208" s="770"/>
      <c r="BT208" s="770"/>
      <c r="BU208" s="770"/>
      <c r="BV208" s="770"/>
      <c r="BW208" s="770"/>
      <c r="BX208" s="770"/>
    </row>
    <row r="209" spans="1:76">
      <c r="A209" s="770"/>
      <c r="B209" s="774"/>
      <c r="C209" s="770"/>
      <c r="D209" s="770"/>
      <c r="E209" s="770"/>
      <c r="F209" s="770"/>
      <c r="G209" s="770"/>
      <c r="H209" s="770"/>
      <c r="I209" s="770"/>
      <c r="J209" s="770"/>
      <c r="K209" s="770"/>
      <c r="L209" s="775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  <c r="AF209" s="770"/>
      <c r="AG209" s="770"/>
      <c r="AH209" s="770"/>
      <c r="AI209" s="770"/>
      <c r="AJ209" s="770"/>
      <c r="AK209" s="770"/>
      <c r="AL209" s="770"/>
      <c r="AM209" s="770"/>
      <c r="AN209" s="770"/>
      <c r="AO209" s="770"/>
      <c r="AP209" s="770"/>
      <c r="AQ209" s="770"/>
      <c r="AR209" s="770"/>
      <c r="AS209" s="770"/>
      <c r="AT209" s="770"/>
      <c r="AU209" s="770"/>
      <c r="AV209" s="770"/>
      <c r="AW209" s="770"/>
      <c r="AX209" s="770"/>
      <c r="AY209" s="770"/>
      <c r="AZ209" s="770"/>
      <c r="BA209" s="770"/>
      <c r="BB209" s="770"/>
      <c r="BC209" s="770"/>
      <c r="BD209" s="770"/>
      <c r="BE209" s="770"/>
      <c r="BF209" s="770"/>
      <c r="BG209" s="770"/>
      <c r="BH209" s="770"/>
      <c r="BI209" s="770"/>
      <c r="BJ209" s="770"/>
      <c r="BK209" s="770"/>
      <c r="BL209" s="770"/>
      <c r="BM209" s="770"/>
      <c r="BN209" s="770"/>
      <c r="BO209" s="770"/>
      <c r="BP209" s="770"/>
      <c r="BQ209" s="770"/>
      <c r="BR209" s="770"/>
      <c r="BS209" s="770"/>
      <c r="BT209" s="770"/>
      <c r="BU209" s="770"/>
      <c r="BV209" s="770"/>
      <c r="BW209" s="770"/>
      <c r="BX209" s="770"/>
    </row>
    <row r="210" spans="1:76">
      <c r="A210" s="770"/>
      <c r="B210" s="774"/>
      <c r="C210" s="770"/>
      <c r="D210" s="770"/>
      <c r="E210" s="770"/>
      <c r="F210" s="770"/>
      <c r="G210" s="770"/>
      <c r="H210" s="770"/>
      <c r="I210" s="770"/>
      <c r="J210" s="770"/>
      <c r="K210" s="770"/>
      <c r="L210" s="775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  <c r="AF210" s="770"/>
      <c r="AG210" s="770"/>
      <c r="AH210" s="770"/>
      <c r="AI210" s="770"/>
      <c r="AJ210" s="770"/>
      <c r="AK210" s="770"/>
      <c r="AL210" s="770"/>
      <c r="AM210" s="770"/>
      <c r="AN210" s="770"/>
      <c r="AO210" s="770"/>
      <c r="AP210" s="770"/>
      <c r="AQ210" s="770"/>
      <c r="AR210" s="770"/>
      <c r="AS210" s="770"/>
      <c r="AT210" s="770"/>
      <c r="AU210" s="770"/>
      <c r="AV210" s="770"/>
      <c r="AW210" s="770"/>
      <c r="AX210" s="770"/>
      <c r="AY210" s="770"/>
      <c r="AZ210" s="770"/>
      <c r="BA210" s="770"/>
      <c r="BB210" s="770"/>
      <c r="BC210" s="770"/>
      <c r="BD210" s="770"/>
      <c r="BE210" s="770"/>
      <c r="BF210" s="770"/>
      <c r="BG210" s="770"/>
      <c r="BH210" s="770"/>
      <c r="BI210" s="770"/>
      <c r="BJ210" s="770"/>
      <c r="BK210" s="770"/>
      <c r="BL210" s="770"/>
      <c r="BM210" s="770"/>
      <c r="BN210" s="770"/>
      <c r="BO210" s="770"/>
      <c r="BP210" s="770"/>
      <c r="BQ210" s="770"/>
      <c r="BR210" s="770"/>
      <c r="BS210" s="770"/>
      <c r="BT210" s="770"/>
      <c r="BU210" s="770"/>
      <c r="BV210" s="770"/>
      <c r="BW210" s="770"/>
      <c r="BX210" s="770"/>
    </row>
    <row r="211" spans="1:76">
      <c r="A211" s="770"/>
      <c r="B211" s="774"/>
      <c r="C211" s="770"/>
      <c r="D211" s="770"/>
      <c r="E211" s="770"/>
      <c r="F211" s="770"/>
      <c r="G211" s="770"/>
      <c r="H211" s="770"/>
      <c r="I211" s="770"/>
      <c r="J211" s="770"/>
      <c r="K211" s="770"/>
      <c r="L211" s="775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  <c r="AF211" s="770"/>
      <c r="AG211" s="770"/>
      <c r="AH211" s="770"/>
      <c r="AI211" s="770"/>
      <c r="AJ211" s="770"/>
      <c r="AK211" s="770"/>
      <c r="AL211" s="770"/>
      <c r="AM211" s="770"/>
      <c r="AN211" s="770"/>
      <c r="AO211" s="770"/>
      <c r="AP211" s="770"/>
      <c r="AQ211" s="770"/>
      <c r="AR211" s="770"/>
      <c r="AS211" s="770"/>
      <c r="AT211" s="770"/>
      <c r="AU211" s="770"/>
      <c r="AV211" s="770"/>
      <c r="AW211" s="770"/>
      <c r="AX211" s="770"/>
      <c r="AY211" s="770"/>
      <c r="AZ211" s="770"/>
      <c r="BA211" s="770"/>
      <c r="BB211" s="770"/>
      <c r="BC211" s="770"/>
      <c r="BD211" s="770"/>
      <c r="BE211" s="770"/>
      <c r="BF211" s="770"/>
      <c r="BG211" s="770"/>
      <c r="BH211" s="770"/>
      <c r="BI211" s="770"/>
      <c r="BJ211" s="770"/>
      <c r="BK211" s="770"/>
      <c r="BL211" s="770"/>
      <c r="BM211" s="770"/>
      <c r="BN211" s="770"/>
      <c r="BO211" s="770"/>
      <c r="BP211" s="770"/>
      <c r="BQ211" s="770"/>
      <c r="BR211" s="770"/>
      <c r="BS211" s="770"/>
      <c r="BT211" s="770"/>
      <c r="BU211" s="770"/>
      <c r="BV211" s="770"/>
      <c r="BW211" s="770"/>
      <c r="BX211" s="770"/>
    </row>
    <row r="212" spans="1:76">
      <c r="A212" s="770"/>
      <c r="B212" s="774"/>
      <c r="C212" s="770"/>
      <c r="D212" s="770"/>
      <c r="E212" s="770"/>
      <c r="F212" s="770"/>
      <c r="G212" s="770"/>
      <c r="H212" s="770"/>
      <c r="I212" s="770"/>
      <c r="J212" s="770"/>
      <c r="K212" s="770"/>
      <c r="L212" s="775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  <c r="AF212" s="770"/>
      <c r="AG212" s="770"/>
      <c r="AH212" s="770"/>
      <c r="AI212" s="770"/>
      <c r="AJ212" s="770"/>
      <c r="AK212" s="770"/>
      <c r="AL212" s="770"/>
      <c r="AM212" s="770"/>
      <c r="AN212" s="770"/>
      <c r="AO212" s="770"/>
      <c r="AP212" s="770"/>
      <c r="AQ212" s="770"/>
      <c r="AR212" s="770"/>
      <c r="AS212" s="770"/>
      <c r="AT212" s="770"/>
      <c r="AU212" s="770"/>
      <c r="AV212" s="770"/>
      <c r="AW212" s="770"/>
      <c r="AX212" s="770"/>
      <c r="AY212" s="770"/>
      <c r="AZ212" s="770"/>
      <c r="BA212" s="770"/>
      <c r="BB212" s="770"/>
      <c r="BC212" s="770"/>
      <c r="BD212" s="770"/>
      <c r="BE212" s="770"/>
      <c r="BF212" s="770"/>
      <c r="BG212" s="770"/>
      <c r="BH212" s="770"/>
      <c r="BI212" s="770"/>
      <c r="BJ212" s="770"/>
      <c r="BK212" s="770"/>
      <c r="BL212" s="770"/>
      <c r="BM212" s="770"/>
      <c r="BN212" s="770"/>
      <c r="BO212" s="770"/>
      <c r="BP212" s="770"/>
      <c r="BQ212" s="770"/>
      <c r="BR212" s="770"/>
      <c r="BS212" s="770"/>
      <c r="BT212" s="770"/>
      <c r="BU212" s="770"/>
      <c r="BV212" s="770"/>
      <c r="BW212" s="770"/>
      <c r="BX212" s="770"/>
    </row>
    <row r="213" spans="1:76">
      <c r="A213" s="770"/>
      <c r="B213" s="774"/>
      <c r="C213" s="770"/>
      <c r="D213" s="770"/>
      <c r="E213" s="770"/>
      <c r="F213" s="770"/>
      <c r="G213" s="770"/>
      <c r="H213" s="770"/>
      <c r="I213" s="770"/>
      <c r="J213" s="770"/>
      <c r="K213" s="770"/>
      <c r="L213" s="775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  <c r="AF213" s="770"/>
      <c r="AG213" s="770"/>
      <c r="AH213" s="770"/>
      <c r="AI213" s="770"/>
      <c r="AJ213" s="770"/>
      <c r="AK213" s="770"/>
      <c r="AL213" s="770"/>
      <c r="AM213" s="770"/>
      <c r="AN213" s="770"/>
      <c r="AO213" s="770"/>
      <c r="AP213" s="770"/>
      <c r="AQ213" s="770"/>
      <c r="AR213" s="770"/>
      <c r="AS213" s="770"/>
      <c r="AT213" s="770"/>
      <c r="AU213" s="770"/>
      <c r="AV213" s="770"/>
      <c r="AW213" s="770"/>
      <c r="AX213" s="770"/>
      <c r="AY213" s="770"/>
      <c r="AZ213" s="770"/>
      <c r="BA213" s="770"/>
      <c r="BB213" s="770"/>
      <c r="BC213" s="770"/>
      <c r="BD213" s="770"/>
      <c r="BE213" s="770"/>
      <c r="BF213" s="770"/>
      <c r="BG213" s="770"/>
      <c r="BH213" s="770"/>
      <c r="BI213" s="770"/>
      <c r="BJ213" s="770"/>
      <c r="BK213" s="770"/>
      <c r="BL213" s="770"/>
      <c r="BM213" s="770"/>
      <c r="BN213" s="770"/>
      <c r="BO213" s="770"/>
      <c r="BP213" s="770"/>
      <c r="BQ213" s="770"/>
      <c r="BR213" s="770"/>
      <c r="BS213" s="770"/>
      <c r="BT213" s="770"/>
      <c r="BU213" s="770"/>
      <c r="BV213" s="770"/>
      <c r="BW213" s="770"/>
      <c r="BX213" s="770"/>
    </row>
    <row r="214" spans="1:76">
      <c r="A214" s="770"/>
      <c r="B214" s="774"/>
      <c r="C214" s="770"/>
      <c r="D214" s="770"/>
      <c r="E214" s="770"/>
      <c r="F214" s="770"/>
      <c r="G214" s="770"/>
      <c r="H214" s="770"/>
      <c r="I214" s="770"/>
      <c r="J214" s="770"/>
      <c r="K214" s="770"/>
      <c r="L214" s="775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  <c r="AF214" s="770"/>
      <c r="AG214" s="770"/>
      <c r="AH214" s="770"/>
      <c r="AI214" s="770"/>
      <c r="AJ214" s="770"/>
      <c r="AK214" s="770"/>
      <c r="AL214" s="770"/>
      <c r="AM214" s="770"/>
      <c r="AN214" s="770"/>
      <c r="AO214" s="770"/>
      <c r="AP214" s="770"/>
      <c r="AQ214" s="770"/>
      <c r="AR214" s="770"/>
      <c r="AS214" s="770"/>
      <c r="AT214" s="770"/>
      <c r="AU214" s="770"/>
      <c r="AV214" s="770"/>
      <c r="AW214" s="770"/>
      <c r="AX214" s="770"/>
      <c r="AY214" s="770"/>
      <c r="AZ214" s="770"/>
      <c r="BA214" s="770"/>
      <c r="BB214" s="770"/>
      <c r="BC214" s="770"/>
      <c r="BD214" s="770"/>
      <c r="BE214" s="770"/>
      <c r="BF214" s="770"/>
      <c r="BG214" s="770"/>
      <c r="BH214" s="770"/>
      <c r="BI214" s="770"/>
      <c r="BJ214" s="770"/>
      <c r="BK214" s="770"/>
      <c r="BL214" s="770"/>
      <c r="BM214" s="770"/>
      <c r="BN214" s="770"/>
      <c r="BO214" s="770"/>
      <c r="BP214" s="770"/>
      <c r="BQ214" s="770"/>
      <c r="BR214" s="770"/>
      <c r="BS214" s="770"/>
      <c r="BT214" s="770"/>
      <c r="BU214" s="770"/>
      <c r="BV214" s="770"/>
      <c r="BW214" s="770"/>
      <c r="BX214" s="770"/>
    </row>
    <row r="215" spans="1:76">
      <c r="A215" s="770"/>
      <c r="B215" s="774"/>
      <c r="C215" s="770"/>
      <c r="D215" s="770"/>
      <c r="E215" s="770"/>
      <c r="F215" s="770"/>
      <c r="G215" s="770"/>
      <c r="H215" s="770"/>
      <c r="I215" s="770"/>
      <c r="J215" s="770"/>
      <c r="K215" s="770"/>
      <c r="L215" s="775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  <c r="AF215" s="770"/>
      <c r="AG215" s="770"/>
      <c r="AH215" s="770"/>
      <c r="AI215" s="770"/>
      <c r="AJ215" s="770"/>
      <c r="AK215" s="770"/>
      <c r="AL215" s="770"/>
      <c r="AM215" s="770"/>
      <c r="AN215" s="770"/>
      <c r="AO215" s="770"/>
      <c r="AP215" s="770"/>
      <c r="AQ215" s="770"/>
      <c r="AR215" s="770"/>
      <c r="AS215" s="770"/>
      <c r="AT215" s="770"/>
      <c r="AU215" s="770"/>
      <c r="AV215" s="770"/>
      <c r="AW215" s="770"/>
      <c r="AX215" s="770"/>
      <c r="AY215" s="770"/>
      <c r="AZ215" s="770"/>
      <c r="BA215" s="770"/>
      <c r="BB215" s="770"/>
      <c r="BC215" s="770"/>
      <c r="BD215" s="770"/>
      <c r="BE215" s="770"/>
      <c r="BF215" s="770"/>
      <c r="BG215" s="770"/>
      <c r="BH215" s="770"/>
      <c r="BI215" s="770"/>
      <c r="BJ215" s="770"/>
      <c r="BK215" s="770"/>
      <c r="BL215" s="770"/>
      <c r="BM215" s="770"/>
      <c r="BN215" s="770"/>
      <c r="BO215" s="770"/>
      <c r="BP215" s="770"/>
      <c r="BQ215" s="770"/>
      <c r="BR215" s="770"/>
      <c r="BS215" s="770"/>
      <c r="BT215" s="770"/>
      <c r="BU215" s="770"/>
      <c r="BV215" s="770"/>
      <c r="BW215" s="770"/>
      <c r="BX215" s="770"/>
    </row>
    <row r="216" spans="1:76">
      <c r="A216" s="770"/>
      <c r="B216" s="774"/>
      <c r="C216" s="770"/>
      <c r="D216" s="770"/>
      <c r="E216" s="770"/>
      <c r="F216" s="770"/>
      <c r="G216" s="770"/>
      <c r="H216" s="770"/>
      <c r="I216" s="770"/>
      <c r="J216" s="770"/>
      <c r="K216" s="770"/>
      <c r="L216" s="775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  <c r="AF216" s="770"/>
      <c r="AG216" s="770"/>
      <c r="AH216" s="770"/>
      <c r="AI216" s="770"/>
      <c r="AJ216" s="770"/>
      <c r="AK216" s="770"/>
      <c r="AL216" s="770"/>
      <c r="AM216" s="770"/>
      <c r="AN216" s="770"/>
      <c r="AO216" s="770"/>
      <c r="AP216" s="770"/>
      <c r="AQ216" s="770"/>
      <c r="AR216" s="770"/>
      <c r="AS216" s="770"/>
      <c r="AT216" s="770"/>
      <c r="AU216" s="770"/>
      <c r="AV216" s="770"/>
      <c r="AW216" s="770"/>
      <c r="AX216" s="770"/>
      <c r="AY216" s="770"/>
      <c r="AZ216" s="770"/>
      <c r="BA216" s="770"/>
      <c r="BB216" s="770"/>
      <c r="BC216" s="770"/>
      <c r="BD216" s="770"/>
      <c r="BE216" s="770"/>
      <c r="BF216" s="770"/>
      <c r="BG216" s="770"/>
      <c r="BH216" s="770"/>
      <c r="BI216" s="770"/>
      <c r="BJ216" s="770"/>
      <c r="BK216" s="770"/>
      <c r="BL216" s="770"/>
      <c r="BM216" s="770"/>
      <c r="BN216" s="770"/>
      <c r="BO216" s="770"/>
      <c r="BP216" s="770"/>
      <c r="BQ216" s="770"/>
      <c r="BR216" s="770"/>
      <c r="BS216" s="770"/>
      <c r="BT216" s="770"/>
      <c r="BU216" s="770"/>
      <c r="BV216" s="770"/>
      <c r="BW216" s="770"/>
      <c r="BX216" s="770"/>
    </row>
    <row r="217" spans="1:76">
      <c r="A217" s="770"/>
      <c r="B217" s="774"/>
      <c r="C217" s="770"/>
      <c r="D217" s="770"/>
      <c r="E217" s="770"/>
      <c r="F217" s="770"/>
      <c r="G217" s="770"/>
      <c r="H217" s="770"/>
      <c r="I217" s="770"/>
      <c r="J217" s="770"/>
      <c r="K217" s="770"/>
      <c r="L217" s="775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  <c r="AF217" s="770"/>
      <c r="AG217" s="770"/>
      <c r="AH217" s="770"/>
      <c r="AI217" s="770"/>
      <c r="AJ217" s="770"/>
      <c r="AK217" s="770"/>
      <c r="AL217" s="770"/>
      <c r="AM217" s="770"/>
      <c r="AN217" s="770"/>
      <c r="AO217" s="770"/>
      <c r="AP217" s="770"/>
      <c r="AQ217" s="770"/>
      <c r="AR217" s="770"/>
      <c r="AS217" s="770"/>
      <c r="AT217" s="770"/>
      <c r="AU217" s="770"/>
      <c r="AV217" s="770"/>
      <c r="AW217" s="770"/>
      <c r="AX217" s="770"/>
      <c r="AY217" s="770"/>
      <c r="AZ217" s="770"/>
      <c r="BA217" s="770"/>
      <c r="BB217" s="770"/>
      <c r="BC217" s="770"/>
      <c r="BD217" s="770"/>
      <c r="BE217" s="770"/>
      <c r="BF217" s="770"/>
      <c r="BG217" s="770"/>
      <c r="BH217" s="770"/>
      <c r="BI217" s="770"/>
      <c r="BJ217" s="770"/>
      <c r="BK217" s="770"/>
      <c r="BL217" s="770"/>
      <c r="BM217" s="770"/>
      <c r="BN217" s="770"/>
      <c r="BO217" s="770"/>
      <c r="BP217" s="770"/>
      <c r="BQ217" s="770"/>
      <c r="BR217" s="770"/>
      <c r="BS217" s="770"/>
      <c r="BT217" s="770"/>
      <c r="BU217" s="770"/>
      <c r="BV217" s="770"/>
      <c r="BW217" s="770"/>
      <c r="BX217" s="770"/>
    </row>
    <row r="218" spans="1:76">
      <c r="A218" s="770"/>
      <c r="B218" s="774"/>
      <c r="C218" s="770"/>
      <c r="D218" s="770"/>
      <c r="E218" s="770"/>
      <c r="F218" s="770"/>
      <c r="G218" s="770"/>
      <c r="H218" s="770"/>
      <c r="I218" s="770"/>
      <c r="J218" s="770"/>
      <c r="K218" s="770"/>
      <c r="L218" s="775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  <c r="AF218" s="770"/>
      <c r="AG218" s="770"/>
      <c r="AH218" s="770"/>
      <c r="AI218" s="770"/>
      <c r="AJ218" s="770"/>
      <c r="AK218" s="770"/>
      <c r="AL218" s="770"/>
      <c r="AM218" s="770"/>
      <c r="AN218" s="770"/>
      <c r="AO218" s="770"/>
      <c r="AP218" s="770"/>
      <c r="AQ218" s="770"/>
      <c r="AR218" s="770"/>
      <c r="AS218" s="770"/>
      <c r="AT218" s="770"/>
      <c r="AU218" s="770"/>
      <c r="AV218" s="770"/>
      <c r="AW218" s="770"/>
      <c r="AX218" s="770"/>
      <c r="AY218" s="770"/>
      <c r="AZ218" s="770"/>
      <c r="BA218" s="770"/>
      <c r="BB218" s="770"/>
      <c r="BC218" s="770"/>
      <c r="BD218" s="770"/>
      <c r="BE218" s="770"/>
      <c r="BF218" s="770"/>
      <c r="BG218" s="770"/>
      <c r="BH218" s="770"/>
      <c r="BI218" s="770"/>
      <c r="BJ218" s="770"/>
      <c r="BK218" s="770"/>
      <c r="BL218" s="770"/>
      <c r="BM218" s="770"/>
      <c r="BN218" s="770"/>
      <c r="BO218" s="770"/>
      <c r="BP218" s="770"/>
      <c r="BQ218" s="770"/>
      <c r="BR218" s="770"/>
      <c r="BS218" s="770"/>
      <c r="BT218" s="770"/>
      <c r="BU218" s="770"/>
      <c r="BV218" s="770"/>
      <c r="BW218" s="770"/>
      <c r="BX218" s="770"/>
    </row>
    <row r="219" spans="1:76">
      <c r="A219" s="770"/>
      <c r="B219" s="774"/>
      <c r="C219" s="770"/>
      <c r="D219" s="770"/>
      <c r="E219" s="770"/>
      <c r="F219" s="770"/>
      <c r="G219" s="770"/>
      <c r="H219" s="770"/>
      <c r="I219" s="770"/>
      <c r="J219" s="770"/>
      <c r="K219" s="770"/>
      <c r="L219" s="775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  <c r="AF219" s="770"/>
      <c r="AG219" s="770"/>
      <c r="AH219" s="770"/>
      <c r="AI219" s="770"/>
      <c r="AJ219" s="770"/>
      <c r="AK219" s="770"/>
      <c r="AL219" s="770"/>
      <c r="AM219" s="770"/>
      <c r="AN219" s="770"/>
      <c r="AO219" s="770"/>
      <c r="AP219" s="770"/>
      <c r="AQ219" s="770"/>
      <c r="AR219" s="770"/>
      <c r="AS219" s="770"/>
      <c r="AT219" s="770"/>
      <c r="AU219" s="770"/>
      <c r="AV219" s="770"/>
      <c r="AW219" s="770"/>
      <c r="AX219" s="770"/>
      <c r="AY219" s="770"/>
      <c r="AZ219" s="770"/>
      <c r="BA219" s="770"/>
      <c r="BB219" s="770"/>
      <c r="BC219" s="770"/>
      <c r="BD219" s="770"/>
      <c r="BE219" s="770"/>
      <c r="BF219" s="770"/>
      <c r="BG219" s="770"/>
      <c r="BH219" s="770"/>
      <c r="BI219" s="770"/>
      <c r="BJ219" s="770"/>
      <c r="BK219" s="770"/>
      <c r="BL219" s="770"/>
      <c r="BM219" s="770"/>
      <c r="BN219" s="770"/>
      <c r="BO219" s="770"/>
      <c r="BP219" s="770"/>
      <c r="BQ219" s="770"/>
      <c r="BR219" s="770"/>
      <c r="BS219" s="770"/>
      <c r="BT219" s="770"/>
      <c r="BU219" s="770"/>
      <c r="BV219" s="770"/>
      <c r="BW219" s="770"/>
      <c r="BX219" s="770"/>
    </row>
    <row r="220" spans="1:76">
      <c r="A220" s="770"/>
      <c r="B220" s="774"/>
      <c r="C220" s="770"/>
      <c r="D220" s="770"/>
      <c r="E220" s="770"/>
      <c r="F220" s="770"/>
      <c r="G220" s="770"/>
      <c r="H220" s="770"/>
      <c r="I220" s="770"/>
      <c r="J220" s="770"/>
      <c r="K220" s="770"/>
      <c r="L220" s="775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  <c r="AF220" s="770"/>
      <c r="AG220" s="770"/>
      <c r="AH220" s="770"/>
      <c r="AI220" s="770"/>
      <c r="AJ220" s="770"/>
      <c r="AK220" s="770"/>
      <c r="AL220" s="770"/>
      <c r="AM220" s="770"/>
      <c r="AN220" s="770"/>
      <c r="AO220" s="770"/>
      <c r="AP220" s="770"/>
      <c r="AQ220" s="770"/>
      <c r="AR220" s="770"/>
      <c r="AS220" s="770"/>
      <c r="AT220" s="770"/>
      <c r="AU220" s="770"/>
      <c r="AV220" s="770"/>
      <c r="AW220" s="770"/>
      <c r="AX220" s="770"/>
      <c r="AY220" s="770"/>
      <c r="AZ220" s="770"/>
      <c r="BA220" s="770"/>
      <c r="BB220" s="770"/>
      <c r="BC220" s="770"/>
      <c r="BD220" s="770"/>
      <c r="BE220" s="770"/>
      <c r="BF220" s="770"/>
      <c r="BG220" s="770"/>
      <c r="BH220" s="770"/>
      <c r="BI220" s="770"/>
      <c r="BJ220" s="770"/>
      <c r="BK220" s="770"/>
      <c r="BL220" s="770"/>
      <c r="BM220" s="770"/>
      <c r="BN220" s="770"/>
      <c r="BO220" s="770"/>
      <c r="BP220" s="770"/>
      <c r="BQ220" s="770"/>
      <c r="BR220" s="770"/>
      <c r="BS220" s="770"/>
      <c r="BT220" s="770"/>
      <c r="BU220" s="770"/>
      <c r="BV220" s="770"/>
      <c r="BW220" s="770"/>
      <c r="BX220" s="770"/>
    </row>
    <row r="221" spans="1:76">
      <c r="A221" s="770"/>
      <c r="B221" s="774"/>
      <c r="C221" s="770"/>
      <c r="D221" s="770"/>
      <c r="E221" s="770"/>
      <c r="F221" s="770"/>
      <c r="G221" s="770"/>
      <c r="H221" s="770"/>
      <c r="I221" s="770"/>
      <c r="J221" s="770"/>
      <c r="K221" s="770"/>
      <c r="L221" s="775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  <c r="AF221" s="770"/>
      <c r="AG221" s="770"/>
      <c r="AH221" s="770"/>
      <c r="AI221" s="770"/>
      <c r="AJ221" s="770"/>
      <c r="AK221" s="770"/>
      <c r="AL221" s="770"/>
      <c r="AM221" s="770"/>
      <c r="AN221" s="770"/>
      <c r="AO221" s="770"/>
      <c r="AP221" s="770"/>
      <c r="AQ221" s="770"/>
      <c r="AR221" s="770"/>
      <c r="AS221" s="770"/>
      <c r="AT221" s="770"/>
      <c r="AU221" s="770"/>
      <c r="AV221" s="770"/>
      <c r="AW221" s="770"/>
      <c r="AX221" s="770"/>
      <c r="AY221" s="770"/>
      <c r="AZ221" s="770"/>
      <c r="BA221" s="770"/>
      <c r="BB221" s="770"/>
      <c r="BC221" s="770"/>
      <c r="BD221" s="770"/>
      <c r="BE221" s="770"/>
      <c r="BF221" s="770"/>
      <c r="BG221" s="770"/>
      <c r="BH221" s="770"/>
      <c r="BI221" s="770"/>
      <c r="BJ221" s="770"/>
      <c r="BK221" s="770"/>
      <c r="BL221" s="770"/>
      <c r="BM221" s="770"/>
      <c r="BN221" s="770"/>
      <c r="BO221" s="770"/>
      <c r="BP221" s="770"/>
      <c r="BQ221" s="770"/>
      <c r="BR221" s="770"/>
      <c r="BS221" s="770"/>
      <c r="BT221" s="770"/>
      <c r="BU221" s="770"/>
      <c r="BV221" s="770"/>
      <c r="BW221" s="770"/>
      <c r="BX221" s="770"/>
    </row>
    <row r="222" spans="1:76">
      <c r="A222" s="770"/>
      <c r="B222" s="774"/>
      <c r="C222" s="770"/>
      <c r="D222" s="770"/>
      <c r="E222" s="770"/>
      <c r="F222" s="770"/>
      <c r="G222" s="770"/>
      <c r="H222" s="770"/>
      <c r="I222" s="770"/>
      <c r="J222" s="770"/>
      <c r="K222" s="770"/>
      <c r="L222" s="775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  <c r="AF222" s="770"/>
      <c r="AG222" s="770"/>
      <c r="AH222" s="770"/>
      <c r="AI222" s="770"/>
      <c r="AJ222" s="770"/>
      <c r="AK222" s="770"/>
      <c r="AL222" s="770"/>
      <c r="AM222" s="770"/>
      <c r="AN222" s="770"/>
      <c r="AO222" s="770"/>
      <c r="AP222" s="770"/>
      <c r="AQ222" s="770"/>
      <c r="AR222" s="770"/>
      <c r="AS222" s="770"/>
      <c r="AT222" s="770"/>
      <c r="AU222" s="770"/>
      <c r="AV222" s="770"/>
      <c r="AW222" s="770"/>
      <c r="AX222" s="770"/>
      <c r="AY222" s="770"/>
      <c r="AZ222" s="770"/>
      <c r="BA222" s="770"/>
      <c r="BB222" s="770"/>
      <c r="BC222" s="770"/>
      <c r="BD222" s="770"/>
      <c r="BE222" s="770"/>
      <c r="BF222" s="770"/>
      <c r="BG222" s="770"/>
      <c r="BH222" s="770"/>
      <c r="BI222" s="770"/>
      <c r="BJ222" s="770"/>
      <c r="BK222" s="770"/>
      <c r="BL222" s="770"/>
      <c r="BM222" s="770"/>
      <c r="BN222" s="770"/>
      <c r="BO222" s="770"/>
      <c r="BP222" s="770"/>
      <c r="BQ222" s="770"/>
      <c r="BR222" s="770"/>
      <c r="BS222" s="770"/>
      <c r="BT222" s="770"/>
      <c r="BU222" s="770"/>
      <c r="BV222" s="770"/>
      <c r="BW222" s="770"/>
      <c r="BX222" s="770"/>
    </row>
    <row r="223" spans="1:76">
      <c r="A223" s="770"/>
      <c r="B223" s="774"/>
      <c r="C223" s="770"/>
      <c r="D223" s="770"/>
      <c r="E223" s="770"/>
      <c r="F223" s="770"/>
      <c r="G223" s="770"/>
      <c r="H223" s="770"/>
      <c r="I223" s="770"/>
      <c r="J223" s="770"/>
      <c r="K223" s="770"/>
      <c r="L223" s="775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  <c r="AF223" s="770"/>
      <c r="AG223" s="770"/>
      <c r="AH223" s="770"/>
      <c r="AI223" s="770"/>
      <c r="AJ223" s="770"/>
      <c r="AK223" s="770"/>
      <c r="AL223" s="770"/>
      <c r="AM223" s="770"/>
      <c r="AN223" s="770"/>
      <c r="AO223" s="770"/>
      <c r="AP223" s="770"/>
      <c r="AQ223" s="770"/>
      <c r="AR223" s="770"/>
      <c r="AS223" s="770"/>
      <c r="AT223" s="770"/>
      <c r="AU223" s="770"/>
      <c r="AV223" s="770"/>
      <c r="AW223" s="770"/>
      <c r="AX223" s="770"/>
      <c r="AY223" s="770"/>
      <c r="AZ223" s="770"/>
      <c r="BA223" s="770"/>
      <c r="BB223" s="770"/>
      <c r="BC223" s="770"/>
      <c r="BD223" s="770"/>
      <c r="BE223" s="770"/>
      <c r="BF223" s="770"/>
      <c r="BG223" s="770"/>
      <c r="BH223" s="770"/>
      <c r="BI223" s="770"/>
      <c r="BJ223" s="770"/>
      <c r="BK223" s="770"/>
      <c r="BL223" s="770"/>
      <c r="BM223" s="770"/>
      <c r="BN223" s="770"/>
      <c r="BO223" s="770"/>
      <c r="BP223" s="770"/>
      <c r="BQ223" s="770"/>
      <c r="BR223" s="770"/>
      <c r="BS223" s="770"/>
      <c r="BT223" s="770"/>
      <c r="BU223" s="770"/>
      <c r="BV223" s="770"/>
      <c r="BW223" s="770"/>
      <c r="BX223" s="770"/>
    </row>
    <row r="224" spans="1:76">
      <c r="A224" s="770"/>
      <c r="B224" s="774"/>
      <c r="C224" s="770"/>
      <c r="D224" s="770"/>
      <c r="E224" s="770"/>
      <c r="F224" s="770"/>
      <c r="G224" s="770"/>
      <c r="H224" s="770"/>
      <c r="I224" s="770"/>
      <c r="J224" s="770"/>
      <c r="K224" s="770"/>
      <c r="L224" s="775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  <c r="AF224" s="770"/>
      <c r="AG224" s="770"/>
      <c r="AH224" s="770"/>
      <c r="AI224" s="770"/>
      <c r="AJ224" s="770"/>
      <c r="AK224" s="770"/>
      <c r="AL224" s="770"/>
      <c r="AM224" s="770"/>
      <c r="AN224" s="770"/>
      <c r="AO224" s="770"/>
      <c r="AP224" s="770"/>
      <c r="AQ224" s="770"/>
      <c r="AR224" s="770"/>
      <c r="AS224" s="770"/>
      <c r="AT224" s="770"/>
      <c r="AU224" s="770"/>
      <c r="AV224" s="770"/>
      <c r="AW224" s="770"/>
      <c r="AX224" s="770"/>
      <c r="AY224" s="770"/>
      <c r="AZ224" s="770"/>
      <c r="BA224" s="770"/>
      <c r="BB224" s="770"/>
      <c r="BC224" s="770"/>
      <c r="BD224" s="770"/>
      <c r="BE224" s="770"/>
      <c r="BF224" s="770"/>
      <c r="BG224" s="770"/>
      <c r="BH224" s="770"/>
      <c r="BI224" s="770"/>
      <c r="BJ224" s="770"/>
      <c r="BK224" s="770"/>
      <c r="BL224" s="770"/>
      <c r="BM224" s="770"/>
      <c r="BN224" s="770"/>
      <c r="BO224" s="770"/>
      <c r="BP224" s="770"/>
      <c r="BQ224" s="770"/>
      <c r="BR224" s="770"/>
      <c r="BS224" s="770"/>
      <c r="BT224" s="770"/>
      <c r="BU224" s="770"/>
      <c r="BV224" s="770"/>
      <c r="BW224" s="770"/>
      <c r="BX224" s="770"/>
    </row>
    <row r="225" spans="1:76">
      <c r="A225" s="770"/>
      <c r="B225" s="774"/>
      <c r="C225" s="770"/>
      <c r="D225" s="770"/>
      <c r="E225" s="770"/>
      <c r="F225" s="770"/>
      <c r="G225" s="770"/>
      <c r="H225" s="770"/>
      <c r="I225" s="770"/>
      <c r="J225" s="770"/>
      <c r="K225" s="770"/>
      <c r="L225" s="775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  <c r="AF225" s="770"/>
      <c r="AG225" s="770"/>
      <c r="AH225" s="770"/>
      <c r="AI225" s="770"/>
      <c r="AJ225" s="770"/>
      <c r="AK225" s="770"/>
      <c r="AL225" s="770"/>
      <c r="AM225" s="770"/>
      <c r="AN225" s="770"/>
      <c r="AO225" s="770"/>
      <c r="AP225" s="770"/>
      <c r="AQ225" s="770"/>
      <c r="AR225" s="770"/>
      <c r="AS225" s="770"/>
      <c r="AT225" s="770"/>
      <c r="AU225" s="770"/>
      <c r="AV225" s="770"/>
      <c r="AW225" s="770"/>
      <c r="AX225" s="770"/>
      <c r="AY225" s="770"/>
      <c r="AZ225" s="770"/>
      <c r="BA225" s="770"/>
      <c r="BB225" s="770"/>
      <c r="BC225" s="770"/>
      <c r="BD225" s="770"/>
      <c r="BE225" s="770"/>
      <c r="BF225" s="770"/>
      <c r="BG225" s="770"/>
      <c r="BH225" s="770"/>
      <c r="BI225" s="770"/>
      <c r="BJ225" s="770"/>
      <c r="BK225" s="770"/>
      <c r="BL225" s="770"/>
      <c r="BM225" s="770"/>
      <c r="BN225" s="770"/>
      <c r="BO225" s="770"/>
      <c r="BP225" s="770"/>
      <c r="BQ225" s="770"/>
      <c r="BR225" s="770"/>
      <c r="BS225" s="770"/>
      <c r="BT225" s="770"/>
      <c r="BU225" s="770"/>
      <c r="BV225" s="770"/>
      <c r="BW225" s="770"/>
      <c r="BX225" s="770"/>
    </row>
    <row r="226" spans="1:76">
      <c r="A226" s="770"/>
      <c r="B226" s="774"/>
      <c r="C226" s="770"/>
      <c r="D226" s="770"/>
      <c r="E226" s="770"/>
      <c r="F226" s="770"/>
      <c r="G226" s="770"/>
      <c r="H226" s="770"/>
      <c r="I226" s="770"/>
      <c r="J226" s="770"/>
      <c r="K226" s="770"/>
      <c r="L226" s="775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  <c r="AF226" s="770"/>
      <c r="AG226" s="770"/>
      <c r="AH226" s="770"/>
      <c r="AI226" s="770"/>
      <c r="AJ226" s="770"/>
      <c r="AK226" s="770"/>
      <c r="AL226" s="770"/>
      <c r="AM226" s="770"/>
      <c r="AN226" s="770"/>
      <c r="AO226" s="770"/>
      <c r="AP226" s="770"/>
      <c r="AQ226" s="770"/>
      <c r="AR226" s="770"/>
      <c r="AS226" s="770"/>
      <c r="AT226" s="770"/>
      <c r="AU226" s="770"/>
      <c r="AV226" s="770"/>
      <c r="AW226" s="770"/>
      <c r="AX226" s="770"/>
      <c r="AY226" s="770"/>
      <c r="AZ226" s="770"/>
      <c r="BA226" s="770"/>
      <c r="BB226" s="770"/>
      <c r="BC226" s="770"/>
      <c r="BD226" s="770"/>
      <c r="BE226" s="770"/>
      <c r="BF226" s="770"/>
      <c r="BG226" s="770"/>
      <c r="BH226" s="770"/>
      <c r="BI226" s="770"/>
      <c r="BJ226" s="770"/>
      <c r="BK226" s="770"/>
      <c r="BL226" s="770"/>
      <c r="BM226" s="770"/>
      <c r="BN226" s="770"/>
      <c r="BO226" s="770"/>
      <c r="BP226" s="770"/>
      <c r="BQ226" s="770"/>
      <c r="BR226" s="770"/>
      <c r="BS226" s="770"/>
      <c r="BT226" s="770"/>
      <c r="BU226" s="770"/>
      <c r="BV226" s="770"/>
      <c r="BW226" s="770"/>
      <c r="BX226" s="770"/>
    </row>
    <row r="227" spans="1:76">
      <c r="A227" s="770"/>
      <c r="B227" s="774"/>
      <c r="C227" s="770"/>
      <c r="D227" s="770"/>
      <c r="E227" s="770"/>
      <c r="F227" s="770"/>
      <c r="G227" s="770"/>
      <c r="H227" s="770"/>
      <c r="I227" s="770"/>
      <c r="J227" s="770"/>
      <c r="K227" s="770"/>
      <c r="L227" s="775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  <c r="AF227" s="770"/>
      <c r="AG227" s="770"/>
      <c r="AH227" s="770"/>
      <c r="AI227" s="770"/>
      <c r="AJ227" s="770"/>
      <c r="AK227" s="770"/>
      <c r="AL227" s="770"/>
      <c r="AM227" s="770"/>
      <c r="AN227" s="770"/>
      <c r="AO227" s="770"/>
      <c r="AP227" s="770"/>
      <c r="AQ227" s="770"/>
      <c r="AR227" s="770"/>
      <c r="AS227" s="770"/>
      <c r="AT227" s="770"/>
      <c r="AU227" s="770"/>
      <c r="AV227" s="770"/>
      <c r="AW227" s="770"/>
      <c r="AX227" s="770"/>
      <c r="AY227" s="770"/>
      <c r="AZ227" s="770"/>
      <c r="BA227" s="770"/>
      <c r="BB227" s="770"/>
      <c r="BC227" s="770"/>
      <c r="BD227" s="770"/>
      <c r="BE227" s="770"/>
      <c r="BF227" s="770"/>
      <c r="BG227" s="770"/>
      <c r="BH227" s="770"/>
      <c r="BI227" s="770"/>
      <c r="BJ227" s="770"/>
      <c r="BK227" s="770"/>
      <c r="BL227" s="770"/>
      <c r="BM227" s="770"/>
      <c r="BN227" s="770"/>
      <c r="BO227" s="770"/>
      <c r="BP227" s="770"/>
      <c r="BQ227" s="770"/>
      <c r="BR227" s="770"/>
      <c r="BS227" s="770"/>
      <c r="BT227" s="770"/>
      <c r="BU227" s="770"/>
      <c r="BV227" s="770"/>
      <c r="BW227" s="770"/>
      <c r="BX227" s="770"/>
    </row>
    <row r="228" spans="1:76">
      <c r="A228" s="770"/>
      <c r="B228" s="774"/>
      <c r="C228" s="770"/>
      <c r="D228" s="770"/>
      <c r="E228" s="770"/>
      <c r="F228" s="770"/>
      <c r="G228" s="770"/>
      <c r="H228" s="770"/>
      <c r="I228" s="770"/>
      <c r="J228" s="770"/>
      <c r="K228" s="770"/>
      <c r="L228" s="775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  <c r="AF228" s="770"/>
      <c r="AG228" s="770"/>
      <c r="AH228" s="770"/>
      <c r="AI228" s="770"/>
      <c r="AJ228" s="770"/>
      <c r="AK228" s="770"/>
      <c r="AL228" s="770"/>
      <c r="AM228" s="770"/>
      <c r="AN228" s="770"/>
      <c r="AO228" s="770"/>
      <c r="AP228" s="770"/>
      <c r="AQ228" s="770"/>
      <c r="AR228" s="770"/>
      <c r="AS228" s="770"/>
      <c r="AT228" s="770"/>
      <c r="AU228" s="770"/>
      <c r="AV228" s="770"/>
      <c r="AW228" s="770"/>
      <c r="AX228" s="770"/>
      <c r="AY228" s="770"/>
      <c r="AZ228" s="770"/>
      <c r="BA228" s="770"/>
      <c r="BB228" s="770"/>
      <c r="BC228" s="770"/>
      <c r="BD228" s="770"/>
      <c r="BE228" s="770"/>
      <c r="BF228" s="770"/>
      <c r="BG228" s="770"/>
      <c r="BH228" s="770"/>
      <c r="BI228" s="770"/>
      <c r="BJ228" s="770"/>
      <c r="BK228" s="770"/>
      <c r="BL228" s="770"/>
      <c r="BM228" s="770"/>
      <c r="BN228" s="770"/>
      <c r="BO228" s="770"/>
      <c r="BP228" s="770"/>
      <c r="BQ228" s="770"/>
      <c r="BR228" s="770"/>
      <c r="BS228" s="770"/>
      <c r="BT228" s="770"/>
      <c r="BU228" s="770"/>
      <c r="BV228" s="770"/>
      <c r="BW228" s="770"/>
      <c r="BX228" s="770"/>
    </row>
    <row r="229" spans="1:76">
      <c r="A229" s="770"/>
      <c r="B229" s="774"/>
      <c r="C229" s="770"/>
      <c r="D229" s="770"/>
      <c r="E229" s="770"/>
      <c r="F229" s="770"/>
      <c r="G229" s="770"/>
      <c r="H229" s="770"/>
      <c r="I229" s="770"/>
      <c r="J229" s="770"/>
      <c r="K229" s="770"/>
      <c r="L229" s="775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  <c r="AF229" s="770"/>
      <c r="AG229" s="770"/>
      <c r="AH229" s="770"/>
      <c r="AI229" s="770"/>
      <c r="AJ229" s="770"/>
      <c r="AK229" s="770"/>
      <c r="AL229" s="770"/>
      <c r="AM229" s="770"/>
      <c r="AN229" s="770"/>
      <c r="AO229" s="770"/>
      <c r="AP229" s="770"/>
      <c r="AQ229" s="770"/>
      <c r="AR229" s="770"/>
      <c r="AS229" s="770"/>
      <c r="AT229" s="770"/>
      <c r="AU229" s="770"/>
      <c r="AV229" s="770"/>
      <c r="AW229" s="770"/>
      <c r="AX229" s="770"/>
      <c r="AY229" s="770"/>
      <c r="AZ229" s="770"/>
      <c r="BA229" s="770"/>
      <c r="BB229" s="770"/>
      <c r="BC229" s="770"/>
      <c r="BD229" s="770"/>
      <c r="BE229" s="770"/>
      <c r="BF229" s="770"/>
      <c r="BG229" s="770"/>
      <c r="BH229" s="770"/>
      <c r="BI229" s="770"/>
      <c r="BJ229" s="770"/>
      <c r="BK229" s="770"/>
      <c r="BL229" s="770"/>
      <c r="BM229" s="770"/>
      <c r="BN229" s="770"/>
      <c r="BO229" s="770"/>
      <c r="BP229" s="770"/>
      <c r="BQ229" s="770"/>
      <c r="BR229" s="770"/>
      <c r="BS229" s="770"/>
      <c r="BT229" s="770"/>
      <c r="BU229" s="770"/>
      <c r="BV229" s="770"/>
      <c r="BW229" s="770"/>
      <c r="BX229" s="770"/>
    </row>
    <row r="230" spans="1:76">
      <c r="A230" s="770"/>
      <c r="B230" s="774"/>
      <c r="C230" s="770"/>
      <c r="D230" s="770"/>
      <c r="E230" s="770"/>
      <c r="F230" s="770"/>
      <c r="G230" s="770"/>
      <c r="H230" s="770"/>
      <c r="I230" s="770"/>
      <c r="J230" s="770"/>
      <c r="K230" s="770"/>
      <c r="L230" s="775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  <c r="AF230" s="770"/>
      <c r="AG230" s="770"/>
      <c r="AH230" s="770"/>
      <c r="AI230" s="770"/>
      <c r="AJ230" s="770"/>
      <c r="AK230" s="770"/>
      <c r="AL230" s="770"/>
      <c r="AM230" s="770"/>
      <c r="AN230" s="770"/>
      <c r="AO230" s="770"/>
      <c r="AP230" s="770"/>
      <c r="AQ230" s="770"/>
      <c r="AR230" s="770"/>
      <c r="AS230" s="770"/>
      <c r="AT230" s="770"/>
      <c r="AU230" s="770"/>
      <c r="AV230" s="770"/>
      <c r="AW230" s="770"/>
      <c r="AX230" s="770"/>
      <c r="AY230" s="770"/>
      <c r="AZ230" s="770"/>
      <c r="BA230" s="770"/>
      <c r="BB230" s="770"/>
      <c r="BC230" s="770"/>
      <c r="BD230" s="770"/>
      <c r="BE230" s="770"/>
      <c r="BF230" s="770"/>
      <c r="BG230" s="770"/>
      <c r="BH230" s="770"/>
      <c r="BI230" s="770"/>
      <c r="BJ230" s="770"/>
      <c r="BK230" s="770"/>
      <c r="BL230" s="770"/>
      <c r="BM230" s="770"/>
      <c r="BN230" s="770"/>
      <c r="BO230" s="770"/>
      <c r="BP230" s="770"/>
      <c r="BQ230" s="770"/>
      <c r="BR230" s="770"/>
      <c r="BS230" s="770"/>
      <c r="BT230" s="770"/>
      <c r="BU230" s="770"/>
      <c r="BV230" s="770"/>
      <c r="BW230" s="770"/>
      <c r="BX230" s="770"/>
    </row>
    <row r="231" spans="1:76">
      <c r="A231" s="770"/>
      <c r="B231" s="774"/>
      <c r="C231" s="770"/>
      <c r="D231" s="770"/>
      <c r="E231" s="770"/>
      <c r="F231" s="770"/>
      <c r="G231" s="770"/>
      <c r="H231" s="770"/>
      <c r="I231" s="770"/>
      <c r="J231" s="770"/>
      <c r="K231" s="770"/>
      <c r="L231" s="775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  <c r="AF231" s="770"/>
      <c r="AG231" s="770"/>
      <c r="AH231" s="770"/>
      <c r="AI231" s="770"/>
      <c r="AJ231" s="770"/>
      <c r="AK231" s="770"/>
      <c r="AL231" s="770"/>
      <c r="AM231" s="770"/>
      <c r="AN231" s="770"/>
      <c r="AO231" s="770"/>
      <c r="AP231" s="770"/>
      <c r="AQ231" s="770"/>
      <c r="AR231" s="770"/>
      <c r="AS231" s="770"/>
      <c r="AT231" s="770"/>
      <c r="AU231" s="770"/>
      <c r="AV231" s="770"/>
      <c r="AW231" s="770"/>
      <c r="AX231" s="770"/>
      <c r="AY231" s="770"/>
      <c r="AZ231" s="770"/>
      <c r="BA231" s="770"/>
      <c r="BB231" s="770"/>
      <c r="BC231" s="770"/>
      <c r="BD231" s="770"/>
      <c r="BE231" s="770"/>
      <c r="BF231" s="770"/>
      <c r="BG231" s="770"/>
      <c r="BH231" s="770"/>
      <c r="BI231" s="770"/>
      <c r="BJ231" s="770"/>
      <c r="BK231" s="770"/>
      <c r="BL231" s="770"/>
      <c r="BM231" s="770"/>
      <c r="BN231" s="770"/>
      <c r="BO231" s="770"/>
      <c r="BP231" s="770"/>
      <c r="BQ231" s="770"/>
      <c r="BR231" s="770"/>
      <c r="BS231" s="770"/>
      <c r="BT231" s="770"/>
      <c r="BU231" s="770"/>
      <c r="BV231" s="770"/>
      <c r="BW231" s="770"/>
      <c r="BX231" s="770"/>
    </row>
    <row r="232" spans="1:76">
      <c r="A232" s="770"/>
      <c r="B232" s="774"/>
      <c r="C232" s="770"/>
      <c r="D232" s="770"/>
      <c r="E232" s="770"/>
      <c r="F232" s="770"/>
      <c r="G232" s="770"/>
      <c r="H232" s="770"/>
      <c r="I232" s="770"/>
      <c r="J232" s="770"/>
      <c r="K232" s="770"/>
      <c r="L232" s="775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  <c r="AF232" s="770"/>
      <c r="AG232" s="770"/>
      <c r="AH232" s="770"/>
      <c r="AI232" s="770"/>
      <c r="AJ232" s="770"/>
      <c r="AK232" s="770"/>
      <c r="AL232" s="770"/>
      <c r="AM232" s="770"/>
      <c r="AN232" s="770"/>
      <c r="AO232" s="770"/>
      <c r="AP232" s="770"/>
      <c r="AQ232" s="770"/>
      <c r="AR232" s="770"/>
      <c r="AS232" s="770"/>
      <c r="AT232" s="770"/>
      <c r="AU232" s="770"/>
      <c r="AV232" s="770"/>
      <c r="AW232" s="770"/>
      <c r="AX232" s="770"/>
      <c r="AY232" s="770"/>
      <c r="AZ232" s="770"/>
      <c r="BA232" s="770"/>
      <c r="BB232" s="770"/>
      <c r="BC232" s="770"/>
      <c r="BD232" s="770"/>
      <c r="BE232" s="770"/>
      <c r="BF232" s="770"/>
      <c r="BG232" s="770"/>
      <c r="BH232" s="770"/>
      <c r="BI232" s="770"/>
      <c r="BJ232" s="770"/>
      <c r="BK232" s="770"/>
      <c r="BL232" s="770"/>
      <c r="BM232" s="770"/>
      <c r="BN232" s="770"/>
      <c r="BO232" s="770"/>
      <c r="BP232" s="770"/>
      <c r="BQ232" s="770"/>
      <c r="BR232" s="770"/>
      <c r="BS232" s="770"/>
      <c r="BT232" s="770"/>
      <c r="BU232" s="770"/>
      <c r="BV232" s="770"/>
      <c r="BW232" s="770"/>
      <c r="BX232" s="770"/>
    </row>
    <row r="233" spans="1:76">
      <c r="A233" s="770"/>
      <c r="B233" s="774"/>
      <c r="C233" s="770"/>
      <c r="D233" s="770"/>
      <c r="E233" s="770"/>
      <c r="F233" s="770"/>
      <c r="G233" s="770"/>
      <c r="H233" s="770"/>
      <c r="I233" s="770"/>
      <c r="J233" s="770"/>
      <c r="K233" s="770"/>
      <c r="L233" s="775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  <c r="AF233" s="770"/>
      <c r="AG233" s="770"/>
      <c r="AH233" s="770"/>
      <c r="AI233" s="770"/>
      <c r="AJ233" s="770"/>
      <c r="AK233" s="770"/>
      <c r="AL233" s="770"/>
      <c r="AM233" s="770"/>
      <c r="AN233" s="770"/>
      <c r="AO233" s="770"/>
      <c r="AP233" s="770"/>
      <c r="AQ233" s="770"/>
      <c r="AR233" s="770"/>
      <c r="AS233" s="770"/>
      <c r="AT233" s="770"/>
      <c r="AU233" s="770"/>
      <c r="AV233" s="770"/>
      <c r="AW233" s="770"/>
      <c r="AX233" s="770"/>
      <c r="AY233" s="770"/>
      <c r="AZ233" s="770"/>
      <c r="BA233" s="770"/>
      <c r="BB233" s="770"/>
      <c r="BC233" s="770"/>
      <c r="BD233" s="770"/>
      <c r="BE233" s="770"/>
      <c r="BF233" s="770"/>
      <c r="BG233" s="770"/>
      <c r="BH233" s="770"/>
      <c r="BI233" s="770"/>
      <c r="BJ233" s="770"/>
      <c r="BK233" s="770"/>
      <c r="BL233" s="770"/>
      <c r="BM233" s="770"/>
      <c r="BN233" s="770"/>
      <c r="BO233" s="770"/>
      <c r="BP233" s="770"/>
      <c r="BQ233" s="770"/>
      <c r="BR233" s="770"/>
      <c r="BS233" s="770"/>
      <c r="BT233" s="770"/>
      <c r="BU233" s="770"/>
      <c r="BV233" s="770"/>
      <c r="BW233" s="770"/>
      <c r="BX233" s="770"/>
    </row>
    <row r="234" spans="1:76">
      <c r="A234" s="770"/>
      <c r="B234" s="774"/>
      <c r="C234" s="770"/>
      <c r="D234" s="770"/>
      <c r="E234" s="770"/>
      <c r="F234" s="770"/>
      <c r="G234" s="770"/>
      <c r="H234" s="770"/>
      <c r="I234" s="770"/>
      <c r="J234" s="770"/>
      <c r="K234" s="770"/>
      <c r="L234" s="775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  <c r="AF234" s="770"/>
      <c r="AG234" s="770"/>
      <c r="AH234" s="770"/>
      <c r="AI234" s="770"/>
      <c r="AJ234" s="770"/>
      <c r="AK234" s="770"/>
      <c r="AL234" s="770"/>
      <c r="AM234" s="770"/>
      <c r="AN234" s="770"/>
      <c r="AO234" s="770"/>
      <c r="AP234" s="770"/>
      <c r="AQ234" s="770"/>
      <c r="AR234" s="770"/>
      <c r="AS234" s="770"/>
      <c r="AT234" s="770"/>
      <c r="AU234" s="770"/>
      <c r="AV234" s="770"/>
      <c r="AW234" s="770"/>
      <c r="AX234" s="770"/>
      <c r="AY234" s="770"/>
      <c r="AZ234" s="770"/>
      <c r="BA234" s="770"/>
      <c r="BB234" s="770"/>
      <c r="BC234" s="770"/>
      <c r="BD234" s="770"/>
      <c r="BE234" s="770"/>
      <c r="BF234" s="770"/>
      <c r="BG234" s="770"/>
      <c r="BH234" s="770"/>
      <c r="BI234" s="770"/>
      <c r="BJ234" s="770"/>
      <c r="BK234" s="770"/>
      <c r="BL234" s="770"/>
      <c r="BM234" s="770"/>
      <c r="BN234" s="770"/>
      <c r="BO234" s="770"/>
      <c r="BP234" s="770"/>
      <c r="BQ234" s="770"/>
      <c r="BR234" s="770"/>
      <c r="BS234" s="770"/>
      <c r="BT234" s="770"/>
      <c r="BU234" s="770"/>
      <c r="BV234" s="770"/>
      <c r="BW234" s="770"/>
      <c r="BX234" s="770"/>
    </row>
    <row r="235" spans="1:76">
      <c r="A235" s="770"/>
      <c r="B235" s="774"/>
      <c r="C235" s="770"/>
      <c r="D235" s="770"/>
      <c r="E235" s="770"/>
      <c r="F235" s="770"/>
      <c r="G235" s="770"/>
      <c r="H235" s="770"/>
      <c r="I235" s="770"/>
      <c r="J235" s="770"/>
      <c r="K235" s="770"/>
      <c r="L235" s="775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  <c r="AF235" s="770"/>
      <c r="AG235" s="770"/>
      <c r="AH235" s="770"/>
      <c r="AI235" s="770"/>
      <c r="AJ235" s="770"/>
      <c r="AK235" s="770"/>
      <c r="AL235" s="770"/>
      <c r="AM235" s="770"/>
      <c r="AN235" s="770"/>
      <c r="AO235" s="770"/>
      <c r="AP235" s="770"/>
      <c r="AQ235" s="770"/>
      <c r="AR235" s="770"/>
      <c r="AS235" s="770"/>
      <c r="AT235" s="770"/>
      <c r="AU235" s="770"/>
      <c r="AV235" s="770"/>
      <c r="AW235" s="770"/>
      <c r="AX235" s="770"/>
      <c r="AY235" s="770"/>
      <c r="AZ235" s="770"/>
      <c r="BA235" s="770"/>
      <c r="BB235" s="770"/>
      <c r="BC235" s="770"/>
      <c r="BD235" s="770"/>
      <c r="BE235" s="770"/>
      <c r="BF235" s="770"/>
      <c r="BG235" s="770"/>
      <c r="BH235" s="770"/>
      <c r="BI235" s="770"/>
      <c r="BJ235" s="770"/>
      <c r="BK235" s="770"/>
      <c r="BL235" s="770"/>
      <c r="BM235" s="770"/>
      <c r="BN235" s="770"/>
      <c r="BO235" s="770"/>
      <c r="BP235" s="770"/>
      <c r="BQ235" s="770"/>
      <c r="BR235" s="770"/>
      <c r="BS235" s="770"/>
      <c r="BT235" s="770"/>
      <c r="BU235" s="770"/>
      <c r="BV235" s="770"/>
      <c r="BW235" s="770"/>
      <c r="BX235" s="770"/>
    </row>
    <row r="236" spans="1:76">
      <c r="A236" s="770"/>
      <c r="B236" s="774"/>
      <c r="C236" s="770"/>
      <c r="D236" s="770"/>
      <c r="E236" s="770"/>
      <c r="F236" s="770"/>
      <c r="G236" s="770"/>
      <c r="H236" s="770"/>
      <c r="I236" s="770"/>
      <c r="J236" s="770"/>
      <c r="K236" s="770"/>
      <c r="L236" s="775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  <c r="AF236" s="770"/>
      <c r="AG236" s="770"/>
      <c r="AH236" s="770"/>
      <c r="AI236" s="770"/>
      <c r="AJ236" s="770"/>
      <c r="AK236" s="770"/>
      <c r="AL236" s="770"/>
      <c r="AM236" s="770"/>
      <c r="AN236" s="770"/>
      <c r="AO236" s="770"/>
      <c r="AP236" s="770"/>
      <c r="AQ236" s="770"/>
      <c r="AR236" s="770"/>
      <c r="AS236" s="770"/>
      <c r="AT236" s="770"/>
      <c r="AU236" s="770"/>
      <c r="AV236" s="770"/>
      <c r="AW236" s="770"/>
      <c r="AX236" s="770"/>
      <c r="AY236" s="770"/>
      <c r="AZ236" s="770"/>
      <c r="BA236" s="770"/>
      <c r="BB236" s="770"/>
      <c r="BC236" s="770"/>
      <c r="BD236" s="770"/>
      <c r="BE236" s="770"/>
      <c r="BF236" s="770"/>
      <c r="BG236" s="770"/>
      <c r="BH236" s="770"/>
      <c r="BI236" s="770"/>
      <c r="BJ236" s="770"/>
      <c r="BK236" s="770"/>
      <c r="BL236" s="770"/>
      <c r="BM236" s="770"/>
      <c r="BN236" s="770"/>
      <c r="BO236" s="770"/>
      <c r="BP236" s="770"/>
      <c r="BQ236" s="770"/>
      <c r="BR236" s="770"/>
      <c r="BS236" s="770"/>
      <c r="BT236" s="770"/>
      <c r="BU236" s="770"/>
      <c r="BV236" s="770"/>
      <c r="BW236" s="770"/>
      <c r="BX236" s="770"/>
    </row>
    <row r="237" spans="1:76">
      <c r="A237" s="770"/>
      <c r="B237" s="774"/>
      <c r="C237" s="770"/>
      <c r="D237" s="770"/>
      <c r="E237" s="770"/>
      <c r="F237" s="770"/>
      <c r="G237" s="770"/>
      <c r="H237" s="770"/>
      <c r="I237" s="770"/>
      <c r="J237" s="770"/>
      <c r="K237" s="770"/>
      <c r="L237" s="775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  <c r="AF237" s="770"/>
      <c r="AG237" s="770"/>
      <c r="AH237" s="770"/>
      <c r="AI237" s="770"/>
      <c r="AJ237" s="770"/>
      <c r="AK237" s="770"/>
      <c r="AL237" s="770"/>
      <c r="AM237" s="770"/>
      <c r="AN237" s="770"/>
      <c r="AO237" s="770"/>
      <c r="AP237" s="770"/>
      <c r="AQ237" s="770"/>
      <c r="AR237" s="770"/>
      <c r="AS237" s="770"/>
      <c r="AT237" s="770"/>
      <c r="AU237" s="770"/>
      <c r="AV237" s="770"/>
      <c r="AW237" s="770"/>
      <c r="AX237" s="770"/>
      <c r="AY237" s="770"/>
      <c r="AZ237" s="770"/>
      <c r="BA237" s="770"/>
      <c r="BB237" s="770"/>
      <c r="BC237" s="770"/>
      <c r="BD237" s="770"/>
      <c r="BE237" s="770"/>
      <c r="BF237" s="770"/>
      <c r="BG237" s="770"/>
      <c r="BH237" s="770"/>
      <c r="BI237" s="770"/>
      <c r="BJ237" s="770"/>
      <c r="BK237" s="770"/>
      <c r="BL237" s="770"/>
      <c r="BM237" s="770"/>
      <c r="BN237" s="770"/>
      <c r="BO237" s="770"/>
      <c r="BP237" s="770"/>
      <c r="BQ237" s="770"/>
      <c r="BR237" s="770"/>
      <c r="BS237" s="770"/>
      <c r="BT237" s="770"/>
      <c r="BU237" s="770"/>
      <c r="BV237" s="770"/>
      <c r="BW237" s="770"/>
      <c r="BX237" s="770"/>
    </row>
    <row r="238" spans="1:76">
      <c r="A238" s="770"/>
      <c r="B238" s="774"/>
      <c r="C238" s="770"/>
      <c r="D238" s="770"/>
      <c r="E238" s="770"/>
      <c r="F238" s="770"/>
      <c r="G238" s="770"/>
      <c r="H238" s="770"/>
      <c r="I238" s="770"/>
      <c r="J238" s="770"/>
      <c r="K238" s="770"/>
      <c r="L238" s="775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  <c r="AF238" s="770"/>
      <c r="AG238" s="770"/>
      <c r="AH238" s="770"/>
      <c r="AI238" s="770"/>
      <c r="AJ238" s="770"/>
      <c r="AK238" s="770"/>
      <c r="AL238" s="770"/>
      <c r="AM238" s="770"/>
      <c r="AN238" s="770"/>
      <c r="AO238" s="770"/>
      <c r="AP238" s="770"/>
      <c r="AQ238" s="770"/>
      <c r="AR238" s="770"/>
      <c r="AS238" s="770"/>
      <c r="AT238" s="770"/>
      <c r="AU238" s="770"/>
      <c r="AV238" s="770"/>
      <c r="AW238" s="770"/>
      <c r="AX238" s="770"/>
      <c r="AY238" s="770"/>
      <c r="AZ238" s="770"/>
      <c r="BA238" s="770"/>
      <c r="BB238" s="770"/>
      <c r="BC238" s="770"/>
      <c r="BD238" s="770"/>
      <c r="BE238" s="770"/>
      <c r="BF238" s="770"/>
      <c r="BG238" s="770"/>
      <c r="BH238" s="770"/>
      <c r="BI238" s="770"/>
      <c r="BJ238" s="770"/>
      <c r="BK238" s="770"/>
      <c r="BL238" s="770"/>
      <c r="BM238" s="770"/>
      <c r="BN238" s="770"/>
      <c r="BO238" s="770"/>
      <c r="BP238" s="770"/>
      <c r="BQ238" s="770"/>
      <c r="BR238" s="770"/>
      <c r="BS238" s="770"/>
      <c r="BT238" s="770"/>
      <c r="BU238" s="770"/>
      <c r="BV238" s="770"/>
      <c r="BW238" s="770"/>
      <c r="BX238" s="770"/>
    </row>
    <row r="239" spans="1:76">
      <c r="A239" s="770"/>
      <c r="B239" s="774"/>
      <c r="C239" s="770"/>
      <c r="D239" s="770"/>
      <c r="E239" s="770"/>
      <c r="F239" s="770"/>
      <c r="G239" s="770"/>
      <c r="H239" s="770"/>
      <c r="I239" s="770"/>
      <c r="J239" s="770"/>
      <c r="K239" s="770"/>
      <c r="L239" s="775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  <c r="AF239" s="770"/>
      <c r="AG239" s="770"/>
      <c r="AH239" s="770"/>
      <c r="AI239" s="770"/>
      <c r="AJ239" s="770"/>
      <c r="AK239" s="770"/>
      <c r="AL239" s="770"/>
      <c r="AM239" s="770"/>
      <c r="AN239" s="770"/>
      <c r="AO239" s="770"/>
      <c r="AP239" s="770"/>
      <c r="AQ239" s="770"/>
      <c r="AR239" s="770"/>
      <c r="AS239" s="770"/>
      <c r="AT239" s="770"/>
      <c r="AU239" s="770"/>
      <c r="AV239" s="770"/>
      <c r="AW239" s="770"/>
      <c r="AX239" s="770"/>
      <c r="AY239" s="770"/>
      <c r="AZ239" s="770"/>
      <c r="BA239" s="770"/>
      <c r="BB239" s="770"/>
      <c r="BC239" s="770"/>
      <c r="BD239" s="770"/>
      <c r="BE239" s="770"/>
      <c r="BF239" s="770"/>
      <c r="BG239" s="770"/>
      <c r="BH239" s="770"/>
      <c r="BI239" s="770"/>
      <c r="BJ239" s="770"/>
      <c r="BK239" s="770"/>
      <c r="BL239" s="770"/>
      <c r="BM239" s="770"/>
      <c r="BN239" s="770"/>
      <c r="BO239" s="770"/>
      <c r="BP239" s="770"/>
      <c r="BQ239" s="770"/>
      <c r="BR239" s="770"/>
      <c r="BS239" s="770"/>
      <c r="BT239" s="770"/>
      <c r="BU239" s="770"/>
      <c r="BV239" s="770"/>
      <c r="BW239" s="770"/>
      <c r="BX239" s="770"/>
    </row>
    <row r="240" spans="1:76">
      <c r="A240" s="770"/>
      <c r="B240" s="774"/>
      <c r="C240" s="770"/>
      <c r="D240" s="770"/>
      <c r="E240" s="770"/>
      <c r="F240" s="770"/>
      <c r="G240" s="770"/>
      <c r="H240" s="770"/>
      <c r="I240" s="770"/>
      <c r="J240" s="770"/>
      <c r="K240" s="770"/>
      <c r="L240" s="775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  <c r="AF240" s="770"/>
      <c r="AG240" s="770"/>
      <c r="AH240" s="770"/>
      <c r="AI240" s="770"/>
      <c r="AJ240" s="770"/>
      <c r="AK240" s="770"/>
      <c r="AL240" s="770"/>
      <c r="AM240" s="770"/>
      <c r="AN240" s="770"/>
      <c r="AO240" s="770"/>
      <c r="AP240" s="770"/>
      <c r="AQ240" s="770"/>
      <c r="AR240" s="770"/>
      <c r="AS240" s="770"/>
      <c r="AT240" s="770"/>
      <c r="AU240" s="770"/>
      <c r="AV240" s="770"/>
      <c r="AW240" s="770"/>
      <c r="AX240" s="770"/>
      <c r="AY240" s="770"/>
      <c r="AZ240" s="770"/>
      <c r="BA240" s="770"/>
      <c r="BB240" s="770"/>
      <c r="BC240" s="770"/>
      <c r="BD240" s="770"/>
      <c r="BE240" s="770"/>
      <c r="BF240" s="770"/>
      <c r="BG240" s="770"/>
      <c r="BH240" s="770"/>
      <c r="BI240" s="770"/>
      <c r="BJ240" s="770"/>
      <c r="BK240" s="770"/>
      <c r="BL240" s="770"/>
      <c r="BM240" s="770"/>
      <c r="BN240" s="770"/>
      <c r="BO240" s="770"/>
      <c r="BP240" s="770"/>
      <c r="BQ240" s="770"/>
      <c r="BR240" s="770"/>
      <c r="BS240" s="770"/>
      <c r="BT240" s="770"/>
      <c r="BU240" s="770"/>
      <c r="BV240" s="770"/>
      <c r="BW240" s="770"/>
      <c r="BX240" s="770"/>
    </row>
    <row r="241" spans="1:76">
      <c r="A241" s="770"/>
      <c r="B241" s="774"/>
      <c r="C241" s="770"/>
      <c r="D241" s="770"/>
      <c r="E241" s="770"/>
      <c r="F241" s="770"/>
      <c r="G241" s="770"/>
      <c r="H241" s="770"/>
      <c r="I241" s="770"/>
      <c r="J241" s="770"/>
      <c r="K241" s="770"/>
      <c r="L241" s="775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  <c r="AF241" s="770"/>
      <c r="AG241" s="770"/>
      <c r="AH241" s="770"/>
      <c r="AI241" s="770"/>
      <c r="AJ241" s="770"/>
      <c r="AK241" s="770"/>
      <c r="AL241" s="770"/>
      <c r="AM241" s="770"/>
      <c r="AN241" s="770"/>
      <c r="AO241" s="770"/>
      <c r="AP241" s="770"/>
      <c r="AQ241" s="770"/>
      <c r="AR241" s="770"/>
      <c r="AS241" s="770"/>
      <c r="AT241" s="770"/>
      <c r="AU241" s="770"/>
      <c r="AV241" s="770"/>
      <c r="AW241" s="770"/>
      <c r="AX241" s="770"/>
      <c r="AY241" s="770"/>
      <c r="AZ241" s="770"/>
      <c r="BA241" s="770"/>
      <c r="BB241" s="770"/>
      <c r="BC241" s="770"/>
      <c r="BD241" s="770"/>
      <c r="BE241" s="770"/>
      <c r="BF241" s="770"/>
      <c r="BG241" s="770"/>
      <c r="BH241" s="770"/>
      <c r="BI241" s="770"/>
      <c r="BJ241" s="770"/>
      <c r="BK241" s="770"/>
      <c r="BL241" s="770"/>
      <c r="BM241" s="770"/>
      <c r="BN241" s="770"/>
      <c r="BO241" s="770"/>
      <c r="BP241" s="770"/>
      <c r="BQ241" s="770"/>
      <c r="BR241" s="770"/>
      <c r="BS241" s="770"/>
      <c r="BT241" s="770"/>
      <c r="BU241" s="770"/>
      <c r="BV241" s="770"/>
      <c r="BW241" s="770"/>
      <c r="BX241" s="770"/>
    </row>
    <row r="242" spans="1:76">
      <c r="A242" s="770"/>
      <c r="B242" s="774"/>
      <c r="C242" s="770"/>
      <c r="D242" s="770"/>
      <c r="E242" s="770"/>
      <c r="F242" s="770"/>
      <c r="G242" s="770"/>
      <c r="H242" s="770"/>
      <c r="I242" s="770"/>
      <c r="J242" s="770"/>
      <c r="K242" s="770"/>
      <c r="L242" s="775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  <c r="AF242" s="770"/>
      <c r="AG242" s="770"/>
      <c r="AH242" s="770"/>
      <c r="AI242" s="770"/>
      <c r="AJ242" s="770"/>
      <c r="AK242" s="770"/>
      <c r="AL242" s="770"/>
      <c r="AM242" s="770"/>
      <c r="AN242" s="770"/>
      <c r="AO242" s="770"/>
      <c r="AP242" s="770"/>
      <c r="AQ242" s="770"/>
      <c r="AR242" s="770"/>
      <c r="AS242" s="770"/>
      <c r="AT242" s="770"/>
      <c r="AU242" s="770"/>
      <c r="AV242" s="770"/>
      <c r="AW242" s="770"/>
      <c r="AX242" s="770"/>
      <c r="AY242" s="770"/>
      <c r="AZ242" s="770"/>
      <c r="BA242" s="770"/>
      <c r="BB242" s="770"/>
      <c r="BC242" s="770"/>
      <c r="BD242" s="770"/>
      <c r="BE242" s="770"/>
      <c r="BF242" s="770"/>
      <c r="BG242" s="770"/>
      <c r="BH242" s="770"/>
      <c r="BI242" s="770"/>
      <c r="BJ242" s="770"/>
      <c r="BK242" s="770"/>
      <c r="BL242" s="770"/>
      <c r="BM242" s="770"/>
      <c r="BN242" s="770"/>
      <c r="BO242" s="770"/>
      <c r="BP242" s="770"/>
      <c r="BQ242" s="770"/>
      <c r="BR242" s="770"/>
      <c r="BS242" s="770"/>
      <c r="BT242" s="770"/>
      <c r="BU242" s="770"/>
      <c r="BV242" s="770"/>
      <c r="BW242" s="770"/>
      <c r="BX242" s="770"/>
    </row>
    <row r="243" spans="1:76">
      <c r="A243" s="770"/>
      <c r="B243" s="774"/>
      <c r="C243" s="770"/>
      <c r="D243" s="770"/>
      <c r="E243" s="770"/>
      <c r="F243" s="770"/>
      <c r="G243" s="770"/>
      <c r="H243" s="770"/>
      <c r="I243" s="770"/>
      <c r="J243" s="770"/>
      <c r="K243" s="770"/>
      <c r="L243" s="775"/>
      <c r="M243" s="77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  <c r="AF243" s="770"/>
      <c r="AG243" s="770"/>
      <c r="AH243" s="770"/>
      <c r="AI243" s="770"/>
      <c r="AJ243" s="770"/>
      <c r="AK243" s="770"/>
      <c r="AL243" s="770"/>
      <c r="AM243" s="770"/>
      <c r="AN243" s="770"/>
      <c r="AO243" s="770"/>
      <c r="AP243" s="770"/>
      <c r="AQ243" s="770"/>
      <c r="AR243" s="770"/>
      <c r="AS243" s="770"/>
      <c r="AT243" s="770"/>
      <c r="AU243" s="770"/>
      <c r="AV243" s="770"/>
      <c r="AW243" s="770"/>
      <c r="AX243" s="770"/>
      <c r="AY243" s="770"/>
      <c r="AZ243" s="770"/>
      <c r="BA243" s="770"/>
      <c r="BB243" s="770"/>
      <c r="BC243" s="770"/>
      <c r="BD243" s="770"/>
      <c r="BE243" s="770"/>
      <c r="BF243" s="770"/>
      <c r="BG243" s="770"/>
      <c r="BH243" s="770"/>
      <c r="BI243" s="770"/>
      <c r="BJ243" s="770"/>
      <c r="BK243" s="770"/>
      <c r="BL243" s="770"/>
      <c r="BM243" s="770"/>
      <c r="BN243" s="770"/>
      <c r="BO243" s="770"/>
      <c r="BP243" s="770"/>
      <c r="BQ243" s="770"/>
      <c r="BR243" s="770"/>
      <c r="BS243" s="770"/>
      <c r="BT243" s="770"/>
      <c r="BU243" s="770"/>
      <c r="BV243" s="770"/>
      <c r="BW243" s="770"/>
      <c r="BX243" s="770"/>
    </row>
    <row r="244" spans="1:76">
      <c r="A244" s="770"/>
      <c r="B244" s="774"/>
      <c r="C244" s="770"/>
      <c r="D244" s="770"/>
      <c r="E244" s="770"/>
      <c r="F244" s="770"/>
      <c r="G244" s="770"/>
      <c r="H244" s="770"/>
      <c r="I244" s="770"/>
      <c r="J244" s="770"/>
      <c r="K244" s="770"/>
      <c r="L244" s="775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  <c r="AF244" s="770"/>
      <c r="AG244" s="770"/>
      <c r="AH244" s="770"/>
      <c r="AI244" s="770"/>
      <c r="AJ244" s="770"/>
      <c r="AK244" s="770"/>
      <c r="AL244" s="770"/>
      <c r="AM244" s="770"/>
      <c r="AN244" s="770"/>
      <c r="AO244" s="770"/>
      <c r="AP244" s="770"/>
      <c r="AQ244" s="770"/>
      <c r="AR244" s="770"/>
      <c r="AS244" s="770"/>
      <c r="AT244" s="770"/>
      <c r="AU244" s="770"/>
      <c r="AV244" s="770"/>
      <c r="AW244" s="770"/>
      <c r="AX244" s="770"/>
      <c r="AY244" s="770"/>
      <c r="AZ244" s="770"/>
      <c r="BA244" s="770"/>
      <c r="BB244" s="770"/>
      <c r="BC244" s="770"/>
      <c r="BD244" s="770"/>
      <c r="BE244" s="770"/>
      <c r="BF244" s="770"/>
      <c r="BG244" s="770"/>
      <c r="BH244" s="770"/>
      <c r="BI244" s="770"/>
      <c r="BJ244" s="770"/>
      <c r="BK244" s="770"/>
      <c r="BL244" s="770"/>
      <c r="BM244" s="770"/>
      <c r="BN244" s="770"/>
      <c r="BO244" s="770"/>
      <c r="BP244" s="770"/>
      <c r="BQ244" s="770"/>
      <c r="BR244" s="770"/>
      <c r="BS244" s="770"/>
      <c r="BT244" s="770"/>
      <c r="BU244" s="770"/>
      <c r="BV244" s="770"/>
      <c r="BW244" s="770"/>
      <c r="BX244" s="770"/>
    </row>
    <row r="245" spans="1:76">
      <c r="A245" s="770"/>
      <c r="B245" s="774"/>
      <c r="C245" s="770"/>
      <c r="D245" s="770"/>
      <c r="E245" s="770"/>
      <c r="F245" s="770"/>
      <c r="G245" s="770"/>
      <c r="H245" s="770"/>
      <c r="I245" s="770"/>
      <c r="J245" s="770"/>
      <c r="K245" s="770"/>
      <c r="L245" s="775"/>
      <c r="M245" s="770"/>
      <c r="N245" s="77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  <c r="AF245" s="770"/>
      <c r="AG245" s="770"/>
      <c r="AH245" s="770"/>
      <c r="AI245" s="770"/>
      <c r="AJ245" s="770"/>
      <c r="AK245" s="770"/>
      <c r="AL245" s="770"/>
      <c r="AM245" s="770"/>
      <c r="AN245" s="770"/>
      <c r="AO245" s="770"/>
      <c r="AP245" s="770"/>
      <c r="AQ245" s="770"/>
      <c r="AR245" s="770"/>
      <c r="AS245" s="770"/>
      <c r="AT245" s="770"/>
      <c r="AU245" s="770"/>
      <c r="AV245" s="770"/>
      <c r="AW245" s="770"/>
      <c r="AX245" s="770"/>
      <c r="AY245" s="770"/>
      <c r="AZ245" s="770"/>
      <c r="BA245" s="770"/>
      <c r="BB245" s="770"/>
      <c r="BC245" s="770"/>
      <c r="BD245" s="770"/>
      <c r="BE245" s="770"/>
      <c r="BF245" s="770"/>
      <c r="BG245" s="770"/>
      <c r="BH245" s="770"/>
      <c r="BI245" s="770"/>
      <c r="BJ245" s="770"/>
      <c r="BK245" s="770"/>
      <c r="BL245" s="770"/>
      <c r="BM245" s="770"/>
      <c r="BN245" s="770"/>
      <c r="BO245" s="770"/>
      <c r="BP245" s="770"/>
      <c r="BQ245" s="770"/>
      <c r="BR245" s="770"/>
      <c r="BS245" s="770"/>
      <c r="BT245" s="770"/>
      <c r="BU245" s="770"/>
      <c r="BV245" s="770"/>
      <c r="BW245" s="770"/>
      <c r="BX245" s="770"/>
    </row>
    <row r="246" spans="1:76">
      <c r="A246" s="770"/>
      <c r="B246" s="774"/>
      <c r="C246" s="770"/>
      <c r="D246" s="770"/>
      <c r="E246" s="770"/>
      <c r="F246" s="770"/>
      <c r="G246" s="770"/>
      <c r="H246" s="770"/>
      <c r="I246" s="770"/>
      <c r="J246" s="770"/>
      <c r="K246" s="770"/>
      <c r="L246" s="775"/>
      <c r="M246" s="770"/>
      <c r="N246" s="770"/>
      <c r="O246" s="77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  <c r="AF246" s="770"/>
      <c r="AG246" s="770"/>
      <c r="AH246" s="770"/>
      <c r="AI246" s="770"/>
      <c r="AJ246" s="770"/>
      <c r="AK246" s="770"/>
      <c r="AL246" s="770"/>
      <c r="AM246" s="770"/>
      <c r="AN246" s="770"/>
      <c r="AO246" s="770"/>
      <c r="AP246" s="770"/>
      <c r="AQ246" s="770"/>
      <c r="AR246" s="770"/>
      <c r="AS246" s="770"/>
      <c r="AT246" s="770"/>
      <c r="AU246" s="770"/>
      <c r="AV246" s="770"/>
      <c r="AW246" s="770"/>
      <c r="AX246" s="770"/>
      <c r="AY246" s="770"/>
      <c r="AZ246" s="770"/>
      <c r="BA246" s="770"/>
      <c r="BB246" s="770"/>
      <c r="BC246" s="770"/>
      <c r="BD246" s="770"/>
      <c r="BE246" s="770"/>
      <c r="BF246" s="770"/>
      <c r="BG246" s="770"/>
      <c r="BH246" s="770"/>
      <c r="BI246" s="770"/>
      <c r="BJ246" s="770"/>
      <c r="BK246" s="770"/>
      <c r="BL246" s="770"/>
      <c r="BM246" s="770"/>
      <c r="BN246" s="770"/>
      <c r="BO246" s="770"/>
      <c r="BP246" s="770"/>
      <c r="BQ246" s="770"/>
      <c r="BR246" s="770"/>
      <c r="BS246" s="770"/>
      <c r="BT246" s="770"/>
      <c r="BU246" s="770"/>
      <c r="BV246" s="770"/>
      <c r="BW246" s="770"/>
      <c r="BX246" s="770"/>
    </row>
    <row r="247" spans="1:76">
      <c r="A247" s="770"/>
      <c r="B247" s="774"/>
      <c r="C247" s="770"/>
      <c r="D247" s="770"/>
      <c r="E247" s="770"/>
      <c r="F247" s="770"/>
      <c r="G247" s="770"/>
      <c r="H247" s="770"/>
      <c r="I247" s="770"/>
      <c r="J247" s="770"/>
      <c r="K247" s="770"/>
      <c r="L247" s="775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  <c r="AF247" s="770"/>
      <c r="AG247" s="770"/>
      <c r="AH247" s="770"/>
      <c r="AI247" s="770"/>
      <c r="AJ247" s="770"/>
      <c r="AK247" s="770"/>
      <c r="AL247" s="770"/>
      <c r="AM247" s="770"/>
      <c r="AN247" s="770"/>
      <c r="AO247" s="770"/>
      <c r="AP247" s="770"/>
      <c r="AQ247" s="770"/>
      <c r="AR247" s="770"/>
      <c r="AS247" s="770"/>
      <c r="AT247" s="770"/>
      <c r="AU247" s="770"/>
      <c r="AV247" s="770"/>
      <c r="AW247" s="770"/>
      <c r="AX247" s="770"/>
      <c r="AY247" s="770"/>
      <c r="AZ247" s="770"/>
      <c r="BA247" s="770"/>
      <c r="BB247" s="770"/>
      <c r="BC247" s="770"/>
      <c r="BD247" s="770"/>
      <c r="BE247" s="770"/>
      <c r="BF247" s="770"/>
      <c r="BG247" s="770"/>
      <c r="BH247" s="770"/>
      <c r="BI247" s="770"/>
      <c r="BJ247" s="770"/>
      <c r="BK247" s="770"/>
      <c r="BL247" s="770"/>
      <c r="BM247" s="770"/>
      <c r="BN247" s="770"/>
      <c r="BO247" s="770"/>
      <c r="BP247" s="770"/>
      <c r="BQ247" s="770"/>
      <c r="BR247" s="770"/>
      <c r="BS247" s="770"/>
      <c r="BT247" s="770"/>
      <c r="BU247" s="770"/>
      <c r="BV247" s="770"/>
      <c r="BW247" s="770"/>
      <c r="BX247" s="770"/>
    </row>
  </sheetData>
  <mergeCells count="8193">
    <mergeCell ref="XFA1:XFB3"/>
    <mergeCell ref="XFC1:XFD3"/>
    <mergeCell ref="B40:B57"/>
    <mergeCell ref="XEO1:XEP3"/>
    <mergeCell ref="XEQ1:XER3"/>
    <mergeCell ref="XES1:XET3"/>
    <mergeCell ref="XEU1:XEV3"/>
    <mergeCell ref="XEW1:XEX3"/>
    <mergeCell ref="XEY1:XEZ3"/>
    <mergeCell ref="XEC1:XED3"/>
    <mergeCell ref="XEE1:XEF3"/>
    <mergeCell ref="XEG1:XEH3"/>
    <mergeCell ref="XEI1:XEJ3"/>
    <mergeCell ref="XEK1:XEL3"/>
    <mergeCell ref="XEM1:XEN3"/>
    <mergeCell ref="XDQ1:XDR3"/>
    <mergeCell ref="XDS1:XDT3"/>
    <mergeCell ref="XDU1:XDV3"/>
    <mergeCell ref="XDW1:XDX3"/>
    <mergeCell ref="XDY1:XDZ3"/>
    <mergeCell ref="XEA1:XEB3"/>
    <mergeCell ref="XDE1:XDF3"/>
    <mergeCell ref="XDG1:XDH3"/>
    <mergeCell ref="XDI1:XDJ3"/>
    <mergeCell ref="XDK1:XDL3"/>
    <mergeCell ref="XDM1:XDN3"/>
    <mergeCell ref="XDO1:XDP3"/>
    <mergeCell ref="XCS1:XCT3"/>
    <mergeCell ref="XCU1:XCV3"/>
    <mergeCell ref="XCW1:XCX3"/>
    <mergeCell ref="XCY1:XCZ3"/>
    <mergeCell ref="XDA1:XDB3"/>
    <mergeCell ref="XDC1:XDD3"/>
    <mergeCell ref="XCG1:XCH3"/>
    <mergeCell ref="XCI1:XCJ3"/>
    <mergeCell ref="XCK1:XCL3"/>
    <mergeCell ref="XCM1:XCN3"/>
    <mergeCell ref="XCO1:XCP3"/>
    <mergeCell ref="XCQ1:XCR3"/>
    <mergeCell ref="XBU1:XBV3"/>
    <mergeCell ref="XBW1:XBX3"/>
    <mergeCell ref="XBY1:XBZ3"/>
    <mergeCell ref="XCA1:XCB3"/>
    <mergeCell ref="XCC1:XCD3"/>
    <mergeCell ref="XCE1:XCF3"/>
    <mergeCell ref="XBI1:XBJ3"/>
    <mergeCell ref="XBK1:XBL3"/>
    <mergeCell ref="XBM1:XBN3"/>
    <mergeCell ref="XBO1:XBP3"/>
    <mergeCell ref="XBQ1:XBR3"/>
    <mergeCell ref="XBS1:XBT3"/>
    <mergeCell ref="XAW1:XAX3"/>
    <mergeCell ref="XAY1:XAZ3"/>
    <mergeCell ref="XBA1:XBB3"/>
    <mergeCell ref="XBC1:XBD3"/>
    <mergeCell ref="XBE1:XBF3"/>
    <mergeCell ref="XBG1:XBH3"/>
    <mergeCell ref="XAK1:XAL3"/>
    <mergeCell ref="XAM1:XAN3"/>
    <mergeCell ref="XAO1:XAP3"/>
    <mergeCell ref="XAQ1:XAR3"/>
    <mergeCell ref="XAS1:XAT3"/>
    <mergeCell ref="XAU1:XAV3"/>
    <mergeCell ref="WZY1:WZZ3"/>
    <mergeCell ref="XAA1:XAB3"/>
    <mergeCell ref="XAC1:XAD3"/>
    <mergeCell ref="XAE1:XAF3"/>
    <mergeCell ref="XAG1:XAH3"/>
    <mergeCell ref="XAI1:XAJ3"/>
    <mergeCell ref="WZM1:WZN3"/>
    <mergeCell ref="WZO1:WZP3"/>
    <mergeCell ref="WZQ1:WZR3"/>
    <mergeCell ref="WZS1:WZT3"/>
    <mergeCell ref="WZU1:WZV3"/>
    <mergeCell ref="WZW1:WZX3"/>
    <mergeCell ref="WZA1:WZB3"/>
    <mergeCell ref="WZC1:WZD3"/>
    <mergeCell ref="WZE1:WZF3"/>
    <mergeCell ref="WZG1:WZH3"/>
    <mergeCell ref="WZI1:WZJ3"/>
    <mergeCell ref="WZK1:WZL3"/>
    <mergeCell ref="WYO1:WYP3"/>
    <mergeCell ref="WYQ1:WYR3"/>
    <mergeCell ref="WYS1:WYT3"/>
    <mergeCell ref="WYU1:WYV3"/>
    <mergeCell ref="WYW1:WYX3"/>
    <mergeCell ref="WYY1:WYZ3"/>
    <mergeCell ref="WYC1:WYD3"/>
    <mergeCell ref="WYE1:WYF3"/>
    <mergeCell ref="WYG1:WYH3"/>
    <mergeCell ref="WYI1:WYJ3"/>
    <mergeCell ref="WYK1:WYL3"/>
    <mergeCell ref="WYM1:WYN3"/>
    <mergeCell ref="WXQ1:WXR3"/>
    <mergeCell ref="WXS1:WXT3"/>
    <mergeCell ref="WXU1:WXV3"/>
    <mergeCell ref="WXW1:WXX3"/>
    <mergeCell ref="WXY1:WXZ3"/>
    <mergeCell ref="WYA1:WYB3"/>
    <mergeCell ref="WXE1:WXF3"/>
    <mergeCell ref="WXG1:WXH3"/>
    <mergeCell ref="WXI1:WXJ3"/>
    <mergeCell ref="WXK1:WXL3"/>
    <mergeCell ref="WXM1:WXN3"/>
    <mergeCell ref="WXO1:WXP3"/>
    <mergeCell ref="WWS1:WWT3"/>
    <mergeCell ref="WWU1:WWV3"/>
    <mergeCell ref="WWW1:WWX3"/>
    <mergeCell ref="WWY1:WWZ3"/>
    <mergeCell ref="WXA1:WXB3"/>
    <mergeCell ref="WXC1:WXD3"/>
    <mergeCell ref="WWG1:WWH3"/>
    <mergeCell ref="WWI1:WWJ3"/>
    <mergeCell ref="WWK1:WWL3"/>
    <mergeCell ref="WWM1:WWN3"/>
    <mergeCell ref="WWO1:WWP3"/>
    <mergeCell ref="WWQ1:WWR3"/>
    <mergeCell ref="WVU1:WVV3"/>
    <mergeCell ref="WVW1:WVX3"/>
    <mergeCell ref="WVY1:WVZ3"/>
    <mergeCell ref="WWA1:WWB3"/>
    <mergeCell ref="WWC1:WWD3"/>
    <mergeCell ref="WWE1:WWF3"/>
    <mergeCell ref="WVI1:WVJ3"/>
    <mergeCell ref="WVK1:WVL3"/>
    <mergeCell ref="WVM1:WVN3"/>
    <mergeCell ref="WVO1:WVP3"/>
    <mergeCell ref="WVQ1:WVR3"/>
    <mergeCell ref="WVS1:WVT3"/>
    <mergeCell ref="WUW1:WUX3"/>
    <mergeCell ref="WUY1:WUZ3"/>
    <mergeCell ref="WVA1:WVB3"/>
    <mergeCell ref="WVC1:WVD3"/>
    <mergeCell ref="WVE1:WVF3"/>
    <mergeCell ref="WVG1:WVH3"/>
    <mergeCell ref="WUK1:WUL3"/>
    <mergeCell ref="WUM1:WUN3"/>
    <mergeCell ref="WUO1:WUP3"/>
    <mergeCell ref="WUQ1:WUR3"/>
    <mergeCell ref="WUS1:WUT3"/>
    <mergeCell ref="WUU1:WUV3"/>
    <mergeCell ref="WTY1:WTZ3"/>
    <mergeCell ref="WUA1:WUB3"/>
    <mergeCell ref="WUC1:WUD3"/>
    <mergeCell ref="WUE1:WUF3"/>
    <mergeCell ref="WUG1:WUH3"/>
    <mergeCell ref="WUI1:WUJ3"/>
    <mergeCell ref="WTM1:WTN3"/>
    <mergeCell ref="WTO1:WTP3"/>
    <mergeCell ref="WTQ1:WTR3"/>
    <mergeCell ref="WTS1:WTT3"/>
    <mergeCell ref="WTU1:WTV3"/>
    <mergeCell ref="WTW1:WTX3"/>
    <mergeCell ref="WTA1:WTB3"/>
    <mergeCell ref="WTC1:WTD3"/>
    <mergeCell ref="WTE1:WTF3"/>
    <mergeCell ref="WTG1:WTH3"/>
    <mergeCell ref="WTI1:WTJ3"/>
    <mergeCell ref="WTK1:WTL3"/>
    <mergeCell ref="WSO1:WSP3"/>
    <mergeCell ref="WSQ1:WSR3"/>
    <mergeCell ref="WSS1:WST3"/>
    <mergeCell ref="WSU1:WSV3"/>
    <mergeCell ref="WSW1:WSX3"/>
    <mergeCell ref="WSY1:WSZ3"/>
    <mergeCell ref="WSC1:WSD3"/>
    <mergeCell ref="WSE1:WSF3"/>
    <mergeCell ref="WSG1:WSH3"/>
    <mergeCell ref="WSI1:WSJ3"/>
    <mergeCell ref="WSK1:WSL3"/>
    <mergeCell ref="WSM1:WSN3"/>
    <mergeCell ref="WRQ1:WRR3"/>
    <mergeCell ref="WRS1:WRT3"/>
    <mergeCell ref="WRU1:WRV3"/>
    <mergeCell ref="WRW1:WRX3"/>
    <mergeCell ref="WRY1:WRZ3"/>
    <mergeCell ref="WSA1:WSB3"/>
    <mergeCell ref="WRE1:WRF3"/>
    <mergeCell ref="WRG1:WRH3"/>
    <mergeCell ref="WRI1:WRJ3"/>
    <mergeCell ref="WRK1:WRL3"/>
    <mergeCell ref="WRM1:WRN3"/>
    <mergeCell ref="WRO1:WRP3"/>
    <mergeCell ref="WQS1:WQT3"/>
    <mergeCell ref="WQU1:WQV3"/>
    <mergeCell ref="WQW1:WQX3"/>
    <mergeCell ref="WQY1:WQZ3"/>
    <mergeCell ref="WRA1:WRB3"/>
    <mergeCell ref="WRC1:WRD3"/>
    <mergeCell ref="WQG1:WQH3"/>
    <mergeCell ref="WQI1:WQJ3"/>
    <mergeCell ref="WQK1:WQL3"/>
    <mergeCell ref="WQM1:WQN3"/>
    <mergeCell ref="WQO1:WQP3"/>
    <mergeCell ref="WQQ1:WQR3"/>
    <mergeCell ref="WPU1:WPV3"/>
    <mergeCell ref="WPW1:WPX3"/>
    <mergeCell ref="WPY1:WPZ3"/>
    <mergeCell ref="WQA1:WQB3"/>
    <mergeCell ref="WQC1:WQD3"/>
    <mergeCell ref="WQE1:WQF3"/>
    <mergeCell ref="WPI1:WPJ3"/>
    <mergeCell ref="WPK1:WPL3"/>
    <mergeCell ref="WPM1:WPN3"/>
    <mergeCell ref="WPO1:WPP3"/>
    <mergeCell ref="WPQ1:WPR3"/>
    <mergeCell ref="WPS1:WPT3"/>
    <mergeCell ref="WOW1:WOX3"/>
    <mergeCell ref="WOY1:WOZ3"/>
    <mergeCell ref="WPA1:WPB3"/>
    <mergeCell ref="WPC1:WPD3"/>
    <mergeCell ref="WPE1:WPF3"/>
    <mergeCell ref="WPG1:WPH3"/>
    <mergeCell ref="WOK1:WOL3"/>
    <mergeCell ref="WOM1:WON3"/>
    <mergeCell ref="WOO1:WOP3"/>
    <mergeCell ref="WOQ1:WOR3"/>
    <mergeCell ref="WOS1:WOT3"/>
    <mergeCell ref="WOU1:WOV3"/>
    <mergeCell ref="WNY1:WNZ3"/>
    <mergeCell ref="WOA1:WOB3"/>
    <mergeCell ref="WOC1:WOD3"/>
    <mergeCell ref="WOE1:WOF3"/>
    <mergeCell ref="WOG1:WOH3"/>
    <mergeCell ref="WOI1:WOJ3"/>
    <mergeCell ref="WNM1:WNN3"/>
    <mergeCell ref="WNO1:WNP3"/>
    <mergeCell ref="WNQ1:WNR3"/>
    <mergeCell ref="WNS1:WNT3"/>
    <mergeCell ref="WNU1:WNV3"/>
    <mergeCell ref="WNW1:WNX3"/>
    <mergeCell ref="WNA1:WNB3"/>
    <mergeCell ref="WNC1:WND3"/>
    <mergeCell ref="WNE1:WNF3"/>
    <mergeCell ref="WNG1:WNH3"/>
    <mergeCell ref="WNI1:WNJ3"/>
    <mergeCell ref="WNK1:WNL3"/>
    <mergeCell ref="WMO1:WMP3"/>
    <mergeCell ref="WMQ1:WMR3"/>
    <mergeCell ref="WMS1:WMT3"/>
    <mergeCell ref="WMU1:WMV3"/>
    <mergeCell ref="WMW1:WMX3"/>
    <mergeCell ref="WMY1:WMZ3"/>
    <mergeCell ref="WMC1:WMD3"/>
    <mergeCell ref="WME1:WMF3"/>
    <mergeCell ref="WMG1:WMH3"/>
    <mergeCell ref="WMI1:WMJ3"/>
    <mergeCell ref="WMK1:WML3"/>
    <mergeCell ref="WMM1:WMN3"/>
    <mergeCell ref="WLQ1:WLR3"/>
    <mergeCell ref="WLS1:WLT3"/>
    <mergeCell ref="WLU1:WLV3"/>
    <mergeCell ref="WLW1:WLX3"/>
    <mergeCell ref="WLY1:WLZ3"/>
    <mergeCell ref="WMA1:WMB3"/>
    <mergeCell ref="WLE1:WLF3"/>
    <mergeCell ref="WLG1:WLH3"/>
    <mergeCell ref="WLI1:WLJ3"/>
    <mergeCell ref="WLK1:WLL3"/>
    <mergeCell ref="WLM1:WLN3"/>
    <mergeCell ref="WLO1:WLP3"/>
    <mergeCell ref="WKS1:WKT3"/>
    <mergeCell ref="WKU1:WKV3"/>
    <mergeCell ref="WKW1:WKX3"/>
    <mergeCell ref="WKY1:WKZ3"/>
    <mergeCell ref="WLA1:WLB3"/>
    <mergeCell ref="WLC1:WLD3"/>
    <mergeCell ref="WKG1:WKH3"/>
    <mergeCell ref="WKI1:WKJ3"/>
    <mergeCell ref="WKK1:WKL3"/>
    <mergeCell ref="WKM1:WKN3"/>
    <mergeCell ref="WKO1:WKP3"/>
    <mergeCell ref="WKQ1:WKR3"/>
    <mergeCell ref="WJU1:WJV3"/>
    <mergeCell ref="WJW1:WJX3"/>
    <mergeCell ref="WJY1:WJZ3"/>
    <mergeCell ref="WKA1:WKB3"/>
    <mergeCell ref="WKC1:WKD3"/>
    <mergeCell ref="WKE1:WKF3"/>
    <mergeCell ref="WJI1:WJJ3"/>
    <mergeCell ref="WJK1:WJL3"/>
    <mergeCell ref="WJM1:WJN3"/>
    <mergeCell ref="WJO1:WJP3"/>
    <mergeCell ref="WJQ1:WJR3"/>
    <mergeCell ref="WJS1:WJT3"/>
    <mergeCell ref="WIW1:WIX3"/>
    <mergeCell ref="WIY1:WIZ3"/>
    <mergeCell ref="WJA1:WJB3"/>
    <mergeCell ref="WJC1:WJD3"/>
    <mergeCell ref="WJE1:WJF3"/>
    <mergeCell ref="WJG1:WJH3"/>
    <mergeCell ref="WIK1:WIL3"/>
    <mergeCell ref="WIM1:WIN3"/>
    <mergeCell ref="WIO1:WIP3"/>
    <mergeCell ref="WIQ1:WIR3"/>
    <mergeCell ref="WIS1:WIT3"/>
    <mergeCell ref="WIU1:WIV3"/>
    <mergeCell ref="WHY1:WHZ3"/>
    <mergeCell ref="WIA1:WIB3"/>
    <mergeCell ref="WIC1:WID3"/>
    <mergeCell ref="WIE1:WIF3"/>
    <mergeCell ref="WIG1:WIH3"/>
    <mergeCell ref="WII1:WIJ3"/>
    <mergeCell ref="WHM1:WHN3"/>
    <mergeCell ref="WHO1:WHP3"/>
    <mergeCell ref="WHQ1:WHR3"/>
    <mergeCell ref="WHS1:WHT3"/>
    <mergeCell ref="WHU1:WHV3"/>
    <mergeCell ref="WHW1:WHX3"/>
    <mergeCell ref="WHA1:WHB3"/>
    <mergeCell ref="WHC1:WHD3"/>
    <mergeCell ref="WHE1:WHF3"/>
    <mergeCell ref="WHG1:WHH3"/>
    <mergeCell ref="WHI1:WHJ3"/>
    <mergeCell ref="WHK1:WHL3"/>
    <mergeCell ref="WGO1:WGP3"/>
    <mergeCell ref="WGQ1:WGR3"/>
    <mergeCell ref="WGS1:WGT3"/>
    <mergeCell ref="WGU1:WGV3"/>
    <mergeCell ref="WGW1:WGX3"/>
    <mergeCell ref="WGY1:WGZ3"/>
    <mergeCell ref="WGC1:WGD3"/>
    <mergeCell ref="WGE1:WGF3"/>
    <mergeCell ref="WGG1:WGH3"/>
    <mergeCell ref="WGI1:WGJ3"/>
    <mergeCell ref="WGK1:WGL3"/>
    <mergeCell ref="WGM1:WGN3"/>
    <mergeCell ref="WFQ1:WFR3"/>
    <mergeCell ref="WFS1:WFT3"/>
    <mergeCell ref="WFU1:WFV3"/>
    <mergeCell ref="WFW1:WFX3"/>
    <mergeCell ref="WFY1:WFZ3"/>
    <mergeCell ref="WGA1:WGB3"/>
    <mergeCell ref="WFE1:WFF3"/>
    <mergeCell ref="WFG1:WFH3"/>
    <mergeCell ref="WFI1:WFJ3"/>
    <mergeCell ref="WFK1:WFL3"/>
    <mergeCell ref="WFM1:WFN3"/>
    <mergeCell ref="WFO1:WFP3"/>
    <mergeCell ref="WES1:WET3"/>
    <mergeCell ref="WEU1:WEV3"/>
    <mergeCell ref="WEW1:WEX3"/>
    <mergeCell ref="WEY1:WEZ3"/>
    <mergeCell ref="WFA1:WFB3"/>
    <mergeCell ref="WFC1:WFD3"/>
    <mergeCell ref="WEG1:WEH3"/>
    <mergeCell ref="WEI1:WEJ3"/>
    <mergeCell ref="WEK1:WEL3"/>
    <mergeCell ref="WEM1:WEN3"/>
    <mergeCell ref="WEO1:WEP3"/>
    <mergeCell ref="WEQ1:WER3"/>
    <mergeCell ref="WDU1:WDV3"/>
    <mergeCell ref="WDW1:WDX3"/>
    <mergeCell ref="WDY1:WDZ3"/>
    <mergeCell ref="WEA1:WEB3"/>
    <mergeCell ref="WEC1:WED3"/>
    <mergeCell ref="WEE1:WEF3"/>
    <mergeCell ref="WDI1:WDJ3"/>
    <mergeCell ref="WDK1:WDL3"/>
    <mergeCell ref="WDM1:WDN3"/>
    <mergeCell ref="WDO1:WDP3"/>
    <mergeCell ref="WDQ1:WDR3"/>
    <mergeCell ref="WDS1:WDT3"/>
    <mergeCell ref="WCW1:WCX3"/>
    <mergeCell ref="WCY1:WCZ3"/>
    <mergeCell ref="WDA1:WDB3"/>
    <mergeCell ref="WDC1:WDD3"/>
    <mergeCell ref="WDE1:WDF3"/>
    <mergeCell ref="WDG1:WDH3"/>
    <mergeCell ref="WCK1:WCL3"/>
    <mergeCell ref="WCM1:WCN3"/>
    <mergeCell ref="WCO1:WCP3"/>
    <mergeCell ref="WCQ1:WCR3"/>
    <mergeCell ref="WCS1:WCT3"/>
    <mergeCell ref="WCU1:WCV3"/>
    <mergeCell ref="WBY1:WBZ3"/>
    <mergeCell ref="WCA1:WCB3"/>
    <mergeCell ref="WCC1:WCD3"/>
    <mergeCell ref="WCE1:WCF3"/>
    <mergeCell ref="WCG1:WCH3"/>
    <mergeCell ref="WCI1:WCJ3"/>
    <mergeCell ref="WBM1:WBN3"/>
    <mergeCell ref="WBO1:WBP3"/>
    <mergeCell ref="WBQ1:WBR3"/>
    <mergeCell ref="WBS1:WBT3"/>
    <mergeCell ref="WBU1:WBV3"/>
    <mergeCell ref="WBW1:WBX3"/>
    <mergeCell ref="WBA1:WBB3"/>
    <mergeCell ref="WBC1:WBD3"/>
    <mergeCell ref="WBE1:WBF3"/>
    <mergeCell ref="WBG1:WBH3"/>
    <mergeCell ref="WBI1:WBJ3"/>
    <mergeCell ref="WBK1:WBL3"/>
    <mergeCell ref="WAO1:WAP3"/>
    <mergeCell ref="WAQ1:WAR3"/>
    <mergeCell ref="WAS1:WAT3"/>
    <mergeCell ref="WAU1:WAV3"/>
    <mergeCell ref="WAW1:WAX3"/>
    <mergeCell ref="WAY1:WAZ3"/>
    <mergeCell ref="WAC1:WAD3"/>
    <mergeCell ref="WAE1:WAF3"/>
    <mergeCell ref="WAG1:WAH3"/>
    <mergeCell ref="WAI1:WAJ3"/>
    <mergeCell ref="WAK1:WAL3"/>
    <mergeCell ref="WAM1:WAN3"/>
    <mergeCell ref="VZQ1:VZR3"/>
    <mergeCell ref="VZS1:VZT3"/>
    <mergeCell ref="VZU1:VZV3"/>
    <mergeCell ref="VZW1:VZX3"/>
    <mergeCell ref="VZY1:VZZ3"/>
    <mergeCell ref="WAA1:WAB3"/>
    <mergeCell ref="VZE1:VZF3"/>
    <mergeCell ref="VZG1:VZH3"/>
    <mergeCell ref="VZI1:VZJ3"/>
    <mergeCell ref="VZK1:VZL3"/>
    <mergeCell ref="VZM1:VZN3"/>
    <mergeCell ref="VZO1:VZP3"/>
    <mergeCell ref="VYS1:VYT3"/>
    <mergeCell ref="VYU1:VYV3"/>
    <mergeCell ref="VYW1:VYX3"/>
    <mergeCell ref="VYY1:VYZ3"/>
    <mergeCell ref="VZA1:VZB3"/>
    <mergeCell ref="VZC1:VZD3"/>
    <mergeCell ref="VYG1:VYH3"/>
    <mergeCell ref="VYI1:VYJ3"/>
    <mergeCell ref="VYK1:VYL3"/>
    <mergeCell ref="VYM1:VYN3"/>
    <mergeCell ref="VYO1:VYP3"/>
    <mergeCell ref="VYQ1:VYR3"/>
    <mergeCell ref="VXU1:VXV3"/>
    <mergeCell ref="VXW1:VXX3"/>
    <mergeCell ref="VXY1:VXZ3"/>
    <mergeCell ref="VYA1:VYB3"/>
    <mergeCell ref="VYC1:VYD3"/>
    <mergeCell ref="VYE1:VYF3"/>
    <mergeCell ref="VXI1:VXJ3"/>
    <mergeCell ref="VXK1:VXL3"/>
    <mergeCell ref="VXM1:VXN3"/>
    <mergeCell ref="VXO1:VXP3"/>
    <mergeCell ref="VXQ1:VXR3"/>
    <mergeCell ref="VXS1:VXT3"/>
    <mergeCell ref="VWW1:VWX3"/>
    <mergeCell ref="VWY1:VWZ3"/>
    <mergeCell ref="VXA1:VXB3"/>
    <mergeCell ref="VXC1:VXD3"/>
    <mergeCell ref="VXE1:VXF3"/>
    <mergeCell ref="VXG1:VXH3"/>
    <mergeCell ref="VWK1:VWL3"/>
    <mergeCell ref="VWM1:VWN3"/>
    <mergeCell ref="VWO1:VWP3"/>
    <mergeCell ref="VWQ1:VWR3"/>
    <mergeCell ref="VWS1:VWT3"/>
    <mergeCell ref="VWU1:VWV3"/>
    <mergeCell ref="VVY1:VVZ3"/>
    <mergeCell ref="VWA1:VWB3"/>
    <mergeCell ref="VWC1:VWD3"/>
    <mergeCell ref="VWE1:VWF3"/>
    <mergeCell ref="VWG1:VWH3"/>
    <mergeCell ref="VWI1:VWJ3"/>
    <mergeCell ref="VVM1:VVN3"/>
    <mergeCell ref="VVO1:VVP3"/>
    <mergeCell ref="VVQ1:VVR3"/>
    <mergeCell ref="VVS1:VVT3"/>
    <mergeCell ref="VVU1:VVV3"/>
    <mergeCell ref="VVW1:VVX3"/>
    <mergeCell ref="VVA1:VVB3"/>
    <mergeCell ref="VVC1:VVD3"/>
    <mergeCell ref="VVE1:VVF3"/>
    <mergeCell ref="VVG1:VVH3"/>
    <mergeCell ref="VVI1:VVJ3"/>
    <mergeCell ref="VVK1:VVL3"/>
    <mergeCell ref="VUO1:VUP3"/>
    <mergeCell ref="VUQ1:VUR3"/>
    <mergeCell ref="VUS1:VUT3"/>
    <mergeCell ref="VUU1:VUV3"/>
    <mergeCell ref="VUW1:VUX3"/>
    <mergeCell ref="VUY1:VUZ3"/>
    <mergeCell ref="VUC1:VUD3"/>
    <mergeCell ref="VUE1:VUF3"/>
    <mergeCell ref="VUG1:VUH3"/>
    <mergeCell ref="VUI1:VUJ3"/>
    <mergeCell ref="VUK1:VUL3"/>
    <mergeCell ref="VUM1:VUN3"/>
    <mergeCell ref="VTQ1:VTR3"/>
    <mergeCell ref="VTS1:VTT3"/>
    <mergeCell ref="VTU1:VTV3"/>
    <mergeCell ref="VTW1:VTX3"/>
    <mergeCell ref="VTY1:VTZ3"/>
    <mergeCell ref="VUA1:VUB3"/>
    <mergeCell ref="VTE1:VTF3"/>
    <mergeCell ref="VTG1:VTH3"/>
    <mergeCell ref="VTI1:VTJ3"/>
    <mergeCell ref="VTK1:VTL3"/>
    <mergeCell ref="VTM1:VTN3"/>
    <mergeCell ref="VTO1:VTP3"/>
    <mergeCell ref="VSS1:VST3"/>
    <mergeCell ref="VSU1:VSV3"/>
    <mergeCell ref="VSW1:VSX3"/>
    <mergeCell ref="VSY1:VSZ3"/>
    <mergeCell ref="VTA1:VTB3"/>
    <mergeCell ref="VTC1:VTD3"/>
    <mergeCell ref="VSG1:VSH3"/>
    <mergeCell ref="VSI1:VSJ3"/>
    <mergeCell ref="VSK1:VSL3"/>
    <mergeCell ref="VSM1:VSN3"/>
    <mergeCell ref="VSO1:VSP3"/>
    <mergeCell ref="VSQ1:VSR3"/>
    <mergeCell ref="VRU1:VRV3"/>
    <mergeCell ref="VRW1:VRX3"/>
    <mergeCell ref="VRY1:VRZ3"/>
    <mergeCell ref="VSA1:VSB3"/>
    <mergeCell ref="VSC1:VSD3"/>
    <mergeCell ref="VSE1:VSF3"/>
    <mergeCell ref="VRI1:VRJ3"/>
    <mergeCell ref="VRK1:VRL3"/>
    <mergeCell ref="VRM1:VRN3"/>
    <mergeCell ref="VRO1:VRP3"/>
    <mergeCell ref="VRQ1:VRR3"/>
    <mergeCell ref="VRS1:VRT3"/>
    <mergeCell ref="VQW1:VQX3"/>
    <mergeCell ref="VQY1:VQZ3"/>
    <mergeCell ref="VRA1:VRB3"/>
    <mergeCell ref="VRC1:VRD3"/>
    <mergeCell ref="VRE1:VRF3"/>
    <mergeCell ref="VRG1:VRH3"/>
    <mergeCell ref="VQK1:VQL3"/>
    <mergeCell ref="VQM1:VQN3"/>
    <mergeCell ref="VQO1:VQP3"/>
    <mergeCell ref="VQQ1:VQR3"/>
    <mergeCell ref="VQS1:VQT3"/>
    <mergeCell ref="VQU1:VQV3"/>
    <mergeCell ref="VPY1:VPZ3"/>
    <mergeCell ref="VQA1:VQB3"/>
    <mergeCell ref="VQC1:VQD3"/>
    <mergeCell ref="VQE1:VQF3"/>
    <mergeCell ref="VQG1:VQH3"/>
    <mergeCell ref="VQI1:VQJ3"/>
    <mergeCell ref="VPM1:VPN3"/>
    <mergeCell ref="VPO1:VPP3"/>
    <mergeCell ref="VPQ1:VPR3"/>
    <mergeCell ref="VPS1:VPT3"/>
    <mergeCell ref="VPU1:VPV3"/>
    <mergeCell ref="VPW1:VPX3"/>
    <mergeCell ref="VPA1:VPB3"/>
    <mergeCell ref="VPC1:VPD3"/>
    <mergeCell ref="VPE1:VPF3"/>
    <mergeCell ref="VPG1:VPH3"/>
    <mergeCell ref="VPI1:VPJ3"/>
    <mergeCell ref="VPK1:VPL3"/>
    <mergeCell ref="VOO1:VOP3"/>
    <mergeCell ref="VOQ1:VOR3"/>
    <mergeCell ref="VOS1:VOT3"/>
    <mergeCell ref="VOU1:VOV3"/>
    <mergeCell ref="VOW1:VOX3"/>
    <mergeCell ref="VOY1:VOZ3"/>
    <mergeCell ref="VOC1:VOD3"/>
    <mergeCell ref="VOE1:VOF3"/>
    <mergeCell ref="VOG1:VOH3"/>
    <mergeCell ref="VOI1:VOJ3"/>
    <mergeCell ref="VOK1:VOL3"/>
    <mergeCell ref="VOM1:VON3"/>
    <mergeCell ref="VNQ1:VNR3"/>
    <mergeCell ref="VNS1:VNT3"/>
    <mergeCell ref="VNU1:VNV3"/>
    <mergeCell ref="VNW1:VNX3"/>
    <mergeCell ref="VNY1:VNZ3"/>
    <mergeCell ref="VOA1:VOB3"/>
    <mergeCell ref="VNE1:VNF3"/>
    <mergeCell ref="VNG1:VNH3"/>
    <mergeCell ref="VNI1:VNJ3"/>
    <mergeCell ref="VNK1:VNL3"/>
    <mergeCell ref="VNM1:VNN3"/>
    <mergeCell ref="VNO1:VNP3"/>
    <mergeCell ref="VMS1:VMT3"/>
    <mergeCell ref="VMU1:VMV3"/>
    <mergeCell ref="VMW1:VMX3"/>
    <mergeCell ref="VMY1:VMZ3"/>
    <mergeCell ref="VNA1:VNB3"/>
    <mergeCell ref="VNC1:VND3"/>
    <mergeCell ref="VMG1:VMH3"/>
    <mergeCell ref="VMI1:VMJ3"/>
    <mergeCell ref="VMK1:VML3"/>
    <mergeCell ref="VMM1:VMN3"/>
    <mergeCell ref="VMO1:VMP3"/>
    <mergeCell ref="VMQ1:VMR3"/>
    <mergeCell ref="VLU1:VLV3"/>
    <mergeCell ref="VLW1:VLX3"/>
    <mergeCell ref="VLY1:VLZ3"/>
    <mergeCell ref="VMA1:VMB3"/>
    <mergeCell ref="VMC1:VMD3"/>
    <mergeCell ref="VME1:VMF3"/>
    <mergeCell ref="VLI1:VLJ3"/>
    <mergeCell ref="VLK1:VLL3"/>
    <mergeCell ref="VLM1:VLN3"/>
    <mergeCell ref="VLO1:VLP3"/>
    <mergeCell ref="VLQ1:VLR3"/>
    <mergeCell ref="VLS1:VLT3"/>
    <mergeCell ref="VKW1:VKX3"/>
    <mergeCell ref="VKY1:VKZ3"/>
    <mergeCell ref="VLA1:VLB3"/>
    <mergeCell ref="VLC1:VLD3"/>
    <mergeCell ref="VLE1:VLF3"/>
    <mergeCell ref="VLG1:VLH3"/>
    <mergeCell ref="VKK1:VKL3"/>
    <mergeCell ref="VKM1:VKN3"/>
    <mergeCell ref="VKO1:VKP3"/>
    <mergeCell ref="VKQ1:VKR3"/>
    <mergeCell ref="VKS1:VKT3"/>
    <mergeCell ref="VKU1:VKV3"/>
    <mergeCell ref="VJY1:VJZ3"/>
    <mergeCell ref="VKA1:VKB3"/>
    <mergeCell ref="VKC1:VKD3"/>
    <mergeCell ref="VKE1:VKF3"/>
    <mergeCell ref="VKG1:VKH3"/>
    <mergeCell ref="VKI1:VKJ3"/>
    <mergeCell ref="VJM1:VJN3"/>
    <mergeCell ref="VJO1:VJP3"/>
    <mergeCell ref="VJQ1:VJR3"/>
    <mergeCell ref="VJS1:VJT3"/>
    <mergeCell ref="VJU1:VJV3"/>
    <mergeCell ref="VJW1:VJX3"/>
    <mergeCell ref="VJA1:VJB3"/>
    <mergeCell ref="VJC1:VJD3"/>
    <mergeCell ref="VJE1:VJF3"/>
    <mergeCell ref="VJG1:VJH3"/>
    <mergeCell ref="VJI1:VJJ3"/>
    <mergeCell ref="VJK1:VJL3"/>
    <mergeCell ref="VIO1:VIP3"/>
    <mergeCell ref="VIQ1:VIR3"/>
    <mergeCell ref="VIS1:VIT3"/>
    <mergeCell ref="VIU1:VIV3"/>
    <mergeCell ref="VIW1:VIX3"/>
    <mergeCell ref="VIY1:VIZ3"/>
    <mergeCell ref="VIC1:VID3"/>
    <mergeCell ref="VIE1:VIF3"/>
    <mergeCell ref="VIG1:VIH3"/>
    <mergeCell ref="VII1:VIJ3"/>
    <mergeCell ref="VIK1:VIL3"/>
    <mergeCell ref="VIM1:VIN3"/>
    <mergeCell ref="VHQ1:VHR3"/>
    <mergeCell ref="VHS1:VHT3"/>
    <mergeCell ref="VHU1:VHV3"/>
    <mergeCell ref="VHW1:VHX3"/>
    <mergeCell ref="VHY1:VHZ3"/>
    <mergeCell ref="VIA1:VIB3"/>
    <mergeCell ref="VHE1:VHF3"/>
    <mergeCell ref="VHG1:VHH3"/>
    <mergeCell ref="VHI1:VHJ3"/>
    <mergeCell ref="VHK1:VHL3"/>
    <mergeCell ref="VHM1:VHN3"/>
    <mergeCell ref="VHO1:VHP3"/>
    <mergeCell ref="VGS1:VGT3"/>
    <mergeCell ref="VGU1:VGV3"/>
    <mergeCell ref="VGW1:VGX3"/>
    <mergeCell ref="VGY1:VGZ3"/>
    <mergeCell ref="VHA1:VHB3"/>
    <mergeCell ref="VHC1:VHD3"/>
    <mergeCell ref="VGG1:VGH3"/>
    <mergeCell ref="VGI1:VGJ3"/>
    <mergeCell ref="VGK1:VGL3"/>
    <mergeCell ref="VGM1:VGN3"/>
    <mergeCell ref="VGO1:VGP3"/>
    <mergeCell ref="VGQ1:VGR3"/>
    <mergeCell ref="VFU1:VFV3"/>
    <mergeCell ref="VFW1:VFX3"/>
    <mergeCell ref="VFY1:VFZ3"/>
    <mergeCell ref="VGA1:VGB3"/>
    <mergeCell ref="VGC1:VGD3"/>
    <mergeCell ref="VGE1:VGF3"/>
    <mergeCell ref="VFI1:VFJ3"/>
    <mergeCell ref="VFK1:VFL3"/>
    <mergeCell ref="VFM1:VFN3"/>
    <mergeCell ref="VFO1:VFP3"/>
    <mergeCell ref="VFQ1:VFR3"/>
    <mergeCell ref="VFS1:VFT3"/>
    <mergeCell ref="VEW1:VEX3"/>
    <mergeCell ref="VEY1:VEZ3"/>
    <mergeCell ref="VFA1:VFB3"/>
    <mergeCell ref="VFC1:VFD3"/>
    <mergeCell ref="VFE1:VFF3"/>
    <mergeCell ref="VFG1:VFH3"/>
    <mergeCell ref="VEK1:VEL3"/>
    <mergeCell ref="VEM1:VEN3"/>
    <mergeCell ref="VEO1:VEP3"/>
    <mergeCell ref="VEQ1:VER3"/>
    <mergeCell ref="VES1:VET3"/>
    <mergeCell ref="VEU1:VEV3"/>
    <mergeCell ref="VDY1:VDZ3"/>
    <mergeCell ref="VEA1:VEB3"/>
    <mergeCell ref="VEC1:VED3"/>
    <mergeCell ref="VEE1:VEF3"/>
    <mergeCell ref="VEG1:VEH3"/>
    <mergeCell ref="VEI1:VEJ3"/>
    <mergeCell ref="VDM1:VDN3"/>
    <mergeCell ref="VDO1:VDP3"/>
    <mergeCell ref="VDQ1:VDR3"/>
    <mergeCell ref="VDS1:VDT3"/>
    <mergeCell ref="VDU1:VDV3"/>
    <mergeCell ref="VDW1:VDX3"/>
    <mergeCell ref="VDA1:VDB3"/>
    <mergeCell ref="VDC1:VDD3"/>
    <mergeCell ref="VDE1:VDF3"/>
    <mergeCell ref="VDG1:VDH3"/>
    <mergeCell ref="VDI1:VDJ3"/>
    <mergeCell ref="VDK1:VDL3"/>
    <mergeCell ref="VCO1:VCP3"/>
    <mergeCell ref="VCQ1:VCR3"/>
    <mergeCell ref="VCS1:VCT3"/>
    <mergeCell ref="VCU1:VCV3"/>
    <mergeCell ref="VCW1:VCX3"/>
    <mergeCell ref="VCY1:VCZ3"/>
    <mergeCell ref="VCC1:VCD3"/>
    <mergeCell ref="VCE1:VCF3"/>
    <mergeCell ref="VCG1:VCH3"/>
    <mergeCell ref="VCI1:VCJ3"/>
    <mergeCell ref="VCK1:VCL3"/>
    <mergeCell ref="VCM1:VCN3"/>
    <mergeCell ref="VBQ1:VBR3"/>
    <mergeCell ref="VBS1:VBT3"/>
    <mergeCell ref="VBU1:VBV3"/>
    <mergeCell ref="VBW1:VBX3"/>
    <mergeCell ref="VBY1:VBZ3"/>
    <mergeCell ref="VCA1:VCB3"/>
    <mergeCell ref="VBE1:VBF3"/>
    <mergeCell ref="VBG1:VBH3"/>
    <mergeCell ref="VBI1:VBJ3"/>
    <mergeCell ref="VBK1:VBL3"/>
    <mergeCell ref="VBM1:VBN3"/>
    <mergeCell ref="VBO1:VBP3"/>
    <mergeCell ref="VAS1:VAT3"/>
    <mergeCell ref="VAU1:VAV3"/>
    <mergeCell ref="VAW1:VAX3"/>
    <mergeCell ref="VAY1:VAZ3"/>
    <mergeCell ref="VBA1:VBB3"/>
    <mergeCell ref="VBC1:VBD3"/>
    <mergeCell ref="VAG1:VAH3"/>
    <mergeCell ref="VAI1:VAJ3"/>
    <mergeCell ref="VAK1:VAL3"/>
    <mergeCell ref="VAM1:VAN3"/>
    <mergeCell ref="VAO1:VAP3"/>
    <mergeCell ref="VAQ1:VAR3"/>
    <mergeCell ref="UZU1:UZV3"/>
    <mergeCell ref="UZW1:UZX3"/>
    <mergeCell ref="UZY1:UZZ3"/>
    <mergeCell ref="VAA1:VAB3"/>
    <mergeCell ref="VAC1:VAD3"/>
    <mergeCell ref="VAE1:VAF3"/>
    <mergeCell ref="UZI1:UZJ3"/>
    <mergeCell ref="UZK1:UZL3"/>
    <mergeCell ref="UZM1:UZN3"/>
    <mergeCell ref="UZO1:UZP3"/>
    <mergeCell ref="UZQ1:UZR3"/>
    <mergeCell ref="UZS1:UZT3"/>
    <mergeCell ref="UYW1:UYX3"/>
    <mergeCell ref="UYY1:UYZ3"/>
    <mergeCell ref="UZA1:UZB3"/>
    <mergeCell ref="UZC1:UZD3"/>
    <mergeCell ref="UZE1:UZF3"/>
    <mergeCell ref="UZG1:UZH3"/>
    <mergeCell ref="UYK1:UYL3"/>
    <mergeCell ref="UYM1:UYN3"/>
    <mergeCell ref="UYO1:UYP3"/>
    <mergeCell ref="UYQ1:UYR3"/>
    <mergeCell ref="UYS1:UYT3"/>
    <mergeCell ref="UYU1:UYV3"/>
    <mergeCell ref="UXY1:UXZ3"/>
    <mergeCell ref="UYA1:UYB3"/>
    <mergeCell ref="UYC1:UYD3"/>
    <mergeCell ref="UYE1:UYF3"/>
    <mergeCell ref="UYG1:UYH3"/>
    <mergeCell ref="UYI1:UYJ3"/>
    <mergeCell ref="UXM1:UXN3"/>
    <mergeCell ref="UXO1:UXP3"/>
    <mergeCell ref="UXQ1:UXR3"/>
    <mergeCell ref="UXS1:UXT3"/>
    <mergeCell ref="UXU1:UXV3"/>
    <mergeCell ref="UXW1:UXX3"/>
    <mergeCell ref="UXA1:UXB3"/>
    <mergeCell ref="UXC1:UXD3"/>
    <mergeCell ref="UXE1:UXF3"/>
    <mergeCell ref="UXG1:UXH3"/>
    <mergeCell ref="UXI1:UXJ3"/>
    <mergeCell ref="UXK1:UXL3"/>
    <mergeCell ref="UWO1:UWP3"/>
    <mergeCell ref="UWQ1:UWR3"/>
    <mergeCell ref="UWS1:UWT3"/>
    <mergeCell ref="UWU1:UWV3"/>
    <mergeCell ref="UWW1:UWX3"/>
    <mergeCell ref="UWY1:UWZ3"/>
    <mergeCell ref="UWC1:UWD3"/>
    <mergeCell ref="UWE1:UWF3"/>
    <mergeCell ref="UWG1:UWH3"/>
    <mergeCell ref="UWI1:UWJ3"/>
    <mergeCell ref="UWK1:UWL3"/>
    <mergeCell ref="UWM1:UWN3"/>
    <mergeCell ref="UVQ1:UVR3"/>
    <mergeCell ref="UVS1:UVT3"/>
    <mergeCell ref="UVU1:UVV3"/>
    <mergeCell ref="UVW1:UVX3"/>
    <mergeCell ref="UVY1:UVZ3"/>
    <mergeCell ref="UWA1:UWB3"/>
    <mergeCell ref="UVE1:UVF3"/>
    <mergeCell ref="UVG1:UVH3"/>
    <mergeCell ref="UVI1:UVJ3"/>
    <mergeCell ref="UVK1:UVL3"/>
    <mergeCell ref="UVM1:UVN3"/>
    <mergeCell ref="UVO1:UVP3"/>
    <mergeCell ref="UUS1:UUT3"/>
    <mergeCell ref="UUU1:UUV3"/>
    <mergeCell ref="UUW1:UUX3"/>
    <mergeCell ref="UUY1:UUZ3"/>
    <mergeCell ref="UVA1:UVB3"/>
    <mergeCell ref="UVC1:UVD3"/>
    <mergeCell ref="UUG1:UUH3"/>
    <mergeCell ref="UUI1:UUJ3"/>
    <mergeCell ref="UUK1:UUL3"/>
    <mergeCell ref="UUM1:UUN3"/>
    <mergeCell ref="UUO1:UUP3"/>
    <mergeCell ref="UUQ1:UUR3"/>
    <mergeCell ref="UTU1:UTV3"/>
    <mergeCell ref="UTW1:UTX3"/>
    <mergeCell ref="UTY1:UTZ3"/>
    <mergeCell ref="UUA1:UUB3"/>
    <mergeCell ref="UUC1:UUD3"/>
    <mergeCell ref="UUE1:UUF3"/>
    <mergeCell ref="UTI1:UTJ3"/>
    <mergeCell ref="UTK1:UTL3"/>
    <mergeCell ref="UTM1:UTN3"/>
    <mergeCell ref="UTO1:UTP3"/>
    <mergeCell ref="UTQ1:UTR3"/>
    <mergeCell ref="UTS1:UTT3"/>
    <mergeCell ref="USW1:USX3"/>
    <mergeCell ref="USY1:USZ3"/>
    <mergeCell ref="UTA1:UTB3"/>
    <mergeCell ref="UTC1:UTD3"/>
    <mergeCell ref="UTE1:UTF3"/>
    <mergeCell ref="UTG1:UTH3"/>
    <mergeCell ref="USK1:USL3"/>
    <mergeCell ref="USM1:USN3"/>
    <mergeCell ref="USO1:USP3"/>
    <mergeCell ref="USQ1:USR3"/>
    <mergeCell ref="USS1:UST3"/>
    <mergeCell ref="USU1:USV3"/>
    <mergeCell ref="URY1:URZ3"/>
    <mergeCell ref="USA1:USB3"/>
    <mergeCell ref="USC1:USD3"/>
    <mergeCell ref="USE1:USF3"/>
    <mergeCell ref="USG1:USH3"/>
    <mergeCell ref="USI1:USJ3"/>
    <mergeCell ref="URM1:URN3"/>
    <mergeCell ref="URO1:URP3"/>
    <mergeCell ref="URQ1:URR3"/>
    <mergeCell ref="URS1:URT3"/>
    <mergeCell ref="URU1:URV3"/>
    <mergeCell ref="URW1:URX3"/>
    <mergeCell ref="URA1:URB3"/>
    <mergeCell ref="URC1:URD3"/>
    <mergeCell ref="URE1:URF3"/>
    <mergeCell ref="URG1:URH3"/>
    <mergeCell ref="URI1:URJ3"/>
    <mergeCell ref="URK1:URL3"/>
    <mergeCell ref="UQO1:UQP3"/>
    <mergeCell ref="UQQ1:UQR3"/>
    <mergeCell ref="UQS1:UQT3"/>
    <mergeCell ref="UQU1:UQV3"/>
    <mergeCell ref="UQW1:UQX3"/>
    <mergeCell ref="UQY1:UQZ3"/>
    <mergeCell ref="UQC1:UQD3"/>
    <mergeCell ref="UQE1:UQF3"/>
    <mergeCell ref="UQG1:UQH3"/>
    <mergeCell ref="UQI1:UQJ3"/>
    <mergeCell ref="UQK1:UQL3"/>
    <mergeCell ref="UQM1:UQN3"/>
    <mergeCell ref="UPQ1:UPR3"/>
    <mergeCell ref="UPS1:UPT3"/>
    <mergeCell ref="UPU1:UPV3"/>
    <mergeCell ref="UPW1:UPX3"/>
    <mergeCell ref="UPY1:UPZ3"/>
    <mergeCell ref="UQA1:UQB3"/>
    <mergeCell ref="UPE1:UPF3"/>
    <mergeCell ref="UPG1:UPH3"/>
    <mergeCell ref="UPI1:UPJ3"/>
    <mergeCell ref="UPK1:UPL3"/>
    <mergeCell ref="UPM1:UPN3"/>
    <mergeCell ref="UPO1:UPP3"/>
    <mergeCell ref="UOS1:UOT3"/>
    <mergeCell ref="UOU1:UOV3"/>
    <mergeCell ref="UOW1:UOX3"/>
    <mergeCell ref="UOY1:UOZ3"/>
    <mergeCell ref="UPA1:UPB3"/>
    <mergeCell ref="UPC1:UPD3"/>
    <mergeCell ref="UOG1:UOH3"/>
    <mergeCell ref="UOI1:UOJ3"/>
    <mergeCell ref="UOK1:UOL3"/>
    <mergeCell ref="UOM1:UON3"/>
    <mergeCell ref="UOO1:UOP3"/>
    <mergeCell ref="UOQ1:UOR3"/>
    <mergeCell ref="UNU1:UNV3"/>
    <mergeCell ref="UNW1:UNX3"/>
    <mergeCell ref="UNY1:UNZ3"/>
    <mergeCell ref="UOA1:UOB3"/>
    <mergeCell ref="UOC1:UOD3"/>
    <mergeCell ref="UOE1:UOF3"/>
    <mergeCell ref="UNI1:UNJ3"/>
    <mergeCell ref="UNK1:UNL3"/>
    <mergeCell ref="UNM1:UNN3"/>
    <mergeCell ref="UNO1:UNP3"/>
    <mergeCell ref="UNQ1:UNR3"/>
    <mergeCell ref="UNS1:UNT3"/>
    <mergeCell ref="UMW1:UMX3"/>
    <mergeCell ref="UMY1:UMZ3"/>
    <mergeCell ref="UNA1:UNB3"/>
    <mergeCell ref="UNC1:UND3"/>
    <mergeCell ref="UNE1:UNF3"/>
    <mergeCell ref="UNG1:UNH3"/>
    <mergeCell ref="UMK1:UML3"/>
    <mergeCell ref="UMM1:UMN3"/>
    <mergeCell ref="UMO1:UMP3"/>
    <mergeCell ref="UMQ1:UMR3"/>
    <mergeCell ref="UMS1:UMT3"/>
    <mergeCell ref="UMU1:UMV3"/>
    <mergeCell ref="ULY1:ULZ3"/>
    <mergeCell ref="UMA1:UMB3"/>
    <mergeCell ref="UMC1:UMD3"/>
    <mergeCell ref="UME1:UMF3"/>
    <mergeCell ref="UMG1:UMH3"/>
    <mergeCell ref="UMI1:UMJ3"/>
    <mergeCell ref="ULM1:ULN3"/>
    <mergeCell ref="ULO1:ULP3"/>
    <mergeCell ref="ULQ1:ULR3"/>
    <mergeCell ref="ULS1:ULT3"/>
    <mergeCell ref="ULU1:ULV3"/>
    <mergeCell ref="ULW1:ULX3"/>
    <mergeCell ref="ULA1:ULB3"/>
    <mergeCell ref="ULC1:ULD3"/>
    <mergeCell ref="ULE1:ULF3"/>
    <mergeCell ref="ULG1:ULH3"/>
    <mergeCell ref="ULI1:ULJ3"/>
    <mergeCell ref="ULK1:ULL3"/>
    <mergeCell ref="UKO1:UKP3"/>
    <mergeCell ref="UKQ1:UKR3"/>
    <mergeCell ref="UKS1:UKT3"/>
    <mergeCell ref="UKU1:UKV3"/>
    <mergeCell ref="UKW1:UKX3"/>
    <mergeCell ref="UKY1:UKZ3"/>
    <mergeCell ref="UKC1:UKD3"/>
    <mergeCell ref="UKE1:UKF3"/>
    <mergeCell ref="UKG1:UKH3"/>
    <mergeCell ref="UKI1:UKJ3"/>
    <mergeCell ref="UKK1:UKL3"/>
    <mergeCell ref="UKM1:UKN3"/>
    <mergeCell ref="UJQ1:UJR3"/>
    <mergeCell ref="UJS1:UJT3"/>
    <mergeCell ref="UJU1:UJV3"/>
    <mergeCell ref="UJW1:UJX3"/>
    <mergeCell ref="UJY1:UJZ3"/>
    <mergeCell ref="UKA1:UKB3"/>
    <mergeCell ref="UJE1:UJF3"/>
    <mergeCell ref="UJG1:UJH3"/>
    <mergeCell ref="UJI1:UJJ3"/>
    <mergeCell ref="UJK1:UJL3"/>
    <mergeCell ref="UJM1:UJN3"/>
    <mergeCell ref="UJO1:UJP3"/>
    <mergeCell ref="UIS1:UIT3"/>
    <mergeCell ref="UIU1:UIV3"/>
    <mergeCell ref="UIW1:UIX3"/>
    <mergeCell ref="UIY1:UIZ3"/>
    <mergeCell ref="UJA1:UJB3"/>
    <mergeCell ref="UJC1:UJD3"/>
    <mergeCell ref="UIG1:UIH3"/>
    <mergeCell ref="UII1:UIJ3"/>
    <mergeCell ref="UIK1:UIL3"/>
    <mergeCell ref="UIM1:UIN3"/>
    <mergeCell ref="UIO1:UIP3"/>
    <mergeCell ref="UIQ1:UIR3"/>
    <mergeCell ref="UHU1:UHV3"/>
    <mergeCell ref="UHW1:UHX3"/>
    <mergeCell ref="UHY1:UHZ3"/>
    <mergeCell ref="UIA1:UIB3"/>
    <mergeCell ref="UIC1:UID3"/>
    <mergeCell ref="UIE1:UIF3"/>
    <mergeCell ref="UHI1:UHJ3"/>
    <mergeCell ref="UHK1:UHL3"/>
    <mergeCell ref="UHM1:UHN3"/>
    <mergeCell ref="UHO1:UHP3"/>
    <mergeCell ref="UHQ1:UHR3"/>
    <mergeCell ref="UHS1:UHT3"/>
    <mergeCell ref="UGW1:UGX3"/>
    <mergeCell ref="UGY1:UGZ3"/>
    <mergeCell ref="UHA1:UHB3"/>
    <mergeCell ref="UHC1:UHD3"/>
    <mergeCell ref="UHE1:UHF3"/>
    <mergeCell ref="UHG1:UHH3"/>
    <mergeCell ref="UGK1:UGL3"/>
    <mergeCell ref="UGM1:UGN3"/>
    <mergeCell ref="UGO1:UGP3"/>
    <mergeCell ref="UGQ1:UGR3"/>
    <mergeCell ref="UGS1:UGT3"/>
    <mergeCell ref="UGU1:UGV3"/>
    <mergeCell ref="UFY1:UFZ3"/>
    <mergeCell ref="UGA1:UGB3"/>
    <mergeCell ref="UGC1:UGD3"/>
    <mergeCell ref="UGE1:UGF3"/>
    <mergeCell ref="UGG1:UGH3"/>
    <mergeCell ref="UGI1:UGJ3"/>
    <mergeCell ref="UFM1:UFN3"/>
    <mergeCell ref="UFO1:UFP3"/>
    <mergeCell ref="UFQ1:UFR3"/>
    <mergeCell ref="UFS1:UFT3"/>
    <mergeCell ref="UFU1:UFV3"/>
    <mergeCell ref="UFW1:UFX3"/>
    <mergeCell ref="UFA1:UFB3"/>
    <mergeCell ref="UFC1:UFD3"/>
    <mergeCell ref="UFE1:UFF3"/>
    <mergeCell ref="UFG1:UFH3"/>
    <mergeCell ref="UFI1:UFJ3"/>
    <mergeCell ref="UFK1:UFL3"/>
    <mergeCell ref="UEO1:UEP3"/>
    <mergeCell ref="UEQ1:UER3"/>
    <mergeCell ref="UES1:UET3"/>
    <mergeCell ref="UEU1:UEV3"/>
    <mergeCell ref="UEW1:UEX3"/>
    <mergeCell ref="UEY1:UEZ3"/>
    <mergeCell ref="UEC1:UED3"/>
    <mergeCell ref="UEE1:UEF3"/>
    <mergeCell ref="UEG1:UEH3"/>
    <mergeCell ref="UEI1:UEJ3"/>
    <mergeCell ref="UEK1:UEL3"/>
    <mergeCell ref="UEM1:UEN3"/>
    <mergeCell ref="UDQ1:UDR3"/>
    <mergeCell ref="UDS1:UDT3"/>
    <mergeCell ref="UDU1:UDV3"/>
    <mergeCell ref="UDW1:UDX3"/>
    <mergeCell ref="UDY1:UDZ3"/>
    <mergeCell ref="UEA1:UEB3"/>
    <mergeCell ref="UDE1:UDF3"/>
    <mergeCell ref="UDG1:UDH3"/>
    <mergeCell ref="UDI1:UDJ3"/>
    <mergeCell ref="UDK1:UDL3"/>
    <mergeCell ref="UDM1:UDN3"/>
    <mergeCell ref="UDO1:UDP3"/>
    <mergeCell ref="UCS1:UCT3"/>
    <mergeCell ref="UCU1:UCV3"/>
    <mergeCell ref="UCW1:UCX3"/>
    <mergeCell ref="UCY1:UCZ3"/>
    <mergeCell ref="UDA1:UDB3"/>
    <mergeCell ref="UDC1:UDD3"/>
    <mergeCell ref="UCG1:UCH3"/>
    <mergeCell ref="UCI1:UCJ3"/>
    <mergeCell ref="UCK1:UCL3"/>
    <mergeCell ref="UCM1:UCN3"/>
    <mergeCell ref="UCO1:UCP3"/>
    <mergeCell ref="UCQ1:UCR3"/>
    <mergeCell ref="UBU1:UBV3"/>
    <mergeCell ref="UBW1:UBX3"/>
    <mergeCell ref="UBY1:UBZ3"/>
    <mergeCell ref="UCA1:UCB3"/>
    <mergeCell ref="UCC1:UCD3"/>
    <mergeCell ref="UCE1:UCF3"/>
    <mergeCell ref="UBI1:UBJ3"/>
    <mergeCell ref="UBK1:UBL3"/>
    <mergeCell ref="UBM1:UBN3"/>
    <mergeCell ref="UBO1:UBP3"/>
    <mergeCell ref="UBQ1:UBR3"/>
    <mergeCell ref="UBS1:UBT3"/>
    <mergeCell ref="UAW1:UAX3"/>
    <mergeCell ref="UAY1:UAZ3"/>
    <mergeCell ref="UBA1:UBB3"/>
    <mergeCell ref="UBC1:UBD3"/>
    <mergeCell ref="UBE1:UBF3"/>
    <mergeCell ref="UBG1:UBH3"/>
    <mergeCell ref="UAK1:UAL3"/>
    <mergeCell ref="UAM1:UAN3"/>
    <mergeCell ref="UAO1:UAP3"/>
    <mergeCell ref="UAQ1:UAR3"/>
    <mergeCell ref="UAS1:UAT3"/>
    <mergeCell ref="UAU1:UAV3"/>
    <mergeCell ref="TZY1:TZZ3"/>
    <mergeCell ref="UAA1:UAB3"/>
    <mergeCell ref="UAC1:UAD3"/>
    <mergeCell ref="UAE1:UAF3"/>
    <mergeCell ref="UAG1:UAH3"/>
    <mergeCell ref="UAI1:UAJ3"/>
    <mergeCell ref="TZM1:TZN3"/>
    <mergeCell ref="TZO1:TZP3"/>
    <mergeCell ref="TZQ1:TZR3"/>
    <mergeCell ref="TZS1:TZT3"/>
    <mergeCell ref="TZU1:TZV3"/>
    <mergeCell ref="TZW1:TZX3"/>
    <mergeCell ref="TZA1:TZB3"/>
    <mergeCell ref="TZC1:TZD3"/>
    <mergeCell ref="TZE1:TZF3"/>
    <mergeCell ref="TZG1:TZH3"/>
    <mergeCell ref="TZI1:TZJ3"/>
    <mergeCell ref="TZK1:TZL3"/>
    <mergeCell ref="TYO1:TYP3"/>
    <mergeCell ref="TYQ1:TYR3"/>
    <mergeCell ref="TYS1:TYT3"/>
    <mergeCell ref="TYU1:TYV3"/>
    <mergeCell ref="TYW1:TYX3"/>
    <mergeCell ref="TYY1:TYZ3"/>
    <mergeCell ref="TYC1:TYD3"/>
    <mergeCell ref="TYE1:TYF3"/>
    <mergeCell ref="TYG1:TYH3"/>
    <mergeCell ref="TYI1:TYJ3"/>
    <mergeCell ref="TYK1:TYL3"/>
    <mergeCell ref="TYM1:TYN3"/>
    <mergeCell ref="TXQ1:TXR3"/>
    <mergeCell ref="TXS1:TXT3"/>
    <mergeCell ref="TXU1:TXV3"/>
    <mergeCell ref="TXW1:TXX3"/>
    <mergeCell ref="TXY1:TXZ3"/>
    <mergeCell ref="TYA1:TYB3"/>
    <mergeCell ref="TXE1:TXF3"/>
    <mergeCell ref="TXG1:TXH3"/>
    <mergeCell ref="TXI1:TXJ3"/>
    <mergeCell ref="TXK1:TXL3"/>
    <mergeCell ref="TXM1:TXN3"/>
    <mergeCell ref="TXO1:TXP3"/>
    <mergeCell ref="TWS1:TWT3"/>
    <mergeCell ref="TWU1:TWV3"/>
    <mergeCell ref="TWW1:TWX3"/>
    <mergeCell ref="TWY1:TWZ3"/>
    <mergeCell ref="TXA1:TXB3"/>
    <mergeCell ref="TXC1:TXD3"/>
    <mergeCell ref="TWG1:TWH3"/>
    <mergeCell ref="TWI1:TWJ3"/>
    <mergeCell ref="TWK1:TWL3"/>
    <mergeCell ref="TWM1:TWN3"/>
    <mergeCell ref="TWO1:TWP3"/>
    <mergeCell ref="TWQ1:TWR3"/>
    <mergeCell ref="TVU1:TVV3"/>
    <mergeCell ref="TVW1:TVX3"/>
    <mergeCell ref="TVY1:TVZ3"/>
    <mergeCell ref="TWA1:TWB3"/>
    <mergeCell ref="TWC1:TWD3"/>
    <mergeCell ref="TWE1:TWF3"/>
    <mergeCell ref="TVI1:TVJ3"/>
    <mergeCell ref="TVK1:TVL3"/>
    <mergeCell ref="TVM1:TVN3"/>
    <mergeCell ref="TVO1:TVP3"/>
    <mergeCell ref="TVQ1:TVR3"/>
    <mergeCell ref="TVS1:TVT3"/>
    <mergeCell ref="TUW1:TUX3"/>
    <mergeCell ref="TUY1:TUZ3"/>
    <mergeCell ref="TVA1:TVB3"/>
    <mergeCell ref="TVC1:TVD3"/>
    <mergeCell ref="TVE1:TVF3"/>
    <mergeCell ref="TVG1:TVH3"/>
    <mergeCell ref="TUK1:TUL3"/>
    <mergeCell ref="TUM1:TUN3"/>
    <mergeCell ref="TUO1:TUP3"/>
    <mergeCell ref="TUQ1:TUR3"/>
    <mergeCell ref="TUS1:TUT3"/>
    <mergeCell ref="TUU1:TUV3"/>
    <mergeCell ref="TTY1:TTZ3"/>
    <mergeCell ref="TUA1:TUB3"/>
    <mergeCell ref="TUC1:TUD3"/>
    <mergeCell ref="TUE1:TUF3"/>
    <mergeCell ref="TUG1:TUH3"/>
    <mergeCell ref="TUI1:TUJ3"/>
    <mergeCell ref="TTM1:TTN3"/>
    <mergeCell ref="TTO1:TTP3"/>
    <mergeCell ref="TTQ1:TTR3"/>
    <mergeCell ref="TTS1:TTT3"/>
    <mergeCell ref="TTU1:TTV3"/>
    <mergeCell ref="TTW1:TTX3"/>
    <mergeCell ref="TTA1:TTB3"/>
    <mergeCell ref="TTC1:TTD3"/>
    <mergeCell ref="TTE1:TTF3"/>
    <mergeCell ref="TTG1:TTH3"/>
    <mergeCell ref="TTI1:TTJ3"/>
    <mergeCell ref="TTK1:TTL3"/>
    <mergeCell ref="TSO1:TSP3"/>
    <mergeCell ref="TSQ1:TSR3"/>
    <mergeCell ref="TSS1:TST3"/>
    <mergeCell ref="TSU1:TSV3"/>
    <mergeCell ref="TSW1:TSX3"/>
    <mergeCell ref="TSY1:TSZ3"/>
    <mergeCell ref="TSC1:TSD3"/>
    <mergeCell ref="TSE1:TSF3"/>
    <mergeCell ref="TSG1:TSH3"/>
    <mergeCell ref="TSI1:TSJ3"/>
    <mergeCell ref="TSK1:TSL3"/>
    <mergeCell ref="TSM1:TSN3"/>
    <mergeCell ref="TRQ1:TRR3"/>
    <mergeCell ref="TRS1:TRT3"/>
    <mergeCell ref="TRU1:TRV3"/>
    <mergeCell ref="TRW1:TRX3"/>
    <mergeCell ref="TRY1:TRZ3"/>
    <mergeCell ref="TSA1:TSB3"/>
    <mergeCell ref="TRE1:TRF3"/>
    <mergeCell ref="TRG1:TRH3"/>
    <mergeCell ref="TRI1:TRJ3"/>
    <mergeCell ref="TRK1:TRL3"/>
    <mergeCell ref="TRM1:TRN3"/>
    <mergeCell ref="TRO1:TRP3"/>
    <mergeCell ref="TQS1:TQT3"/>
    <mergeCell ref="TQU1:TQV3"/>
    <mergeCell ref="TQW1:TQX3"/>
    <mergeCell ref="TQY1:TQZ3"/>
    <mergeCell ref="TRA1:TRB3"/>
    <mergeCell ref="TRC1:TRD3"/>
    <mergeCell ref="TQG1:TQH3"/>
    <mergeCell ref="TQI1:TQJ3"/>
    <mergeCell ref="TQK1:TQL3"/>
    <mergeCell ref="TQM1:TQN3"/>
    <mergeCell ref="TQO1:TQP3"/>
    <mergeCell ref="TQQ1:TQR3"/>
    <mergeCell ref="TPU1:TPV3"/>
    <mergeCell ref="TPW1:TPX3"/>
    <mergeCell ref="TPY1:TPZ3"/>
    <mergeCell ref="TQA1:TQB3"/>
    <mergeCell ref="TQC1:TQD3"/>
    <mergeCell ref="TQE1:TQF3"/>
    <mergeCell ref="TPI1:TPJ3"/>
    <mergeCell ref="TPK1:TPL3"/>
    <mergeCell ref="TPM1:TPN3"/>
    <mergeCell ref="TPO1:TPP3"/>
    <mergeCell ref="TPQ1:TPR3"/>
    <mergeCell ref="TPS1:TPT3"/>
    <mergeCell ref="TOW1:TOX3"/>
    <mergeCell ref="TOY1:TOZ3"/>
    <mergeCell ref="TPA1:TPB3"/>
    <mergeCell ref="TPC1:TPD3"/>
    <mergeCell ref="TPE1:TPF3"/>
    <mergeCell ref="TPG1:TPH3"/>
    <mergeCell ref="TOK1:TOL3"/>
    <mergeCell ref="TOM1:TON3"/>
    <mergeCell ref="TOO1:TOP3"/>
    <mergeCell ref="TOQ1:TOR3"/>
    <mergeCell ref="TOS1:TOT3"/>
    <mergeCell ref="TOU1:TOV3"/>
    <mergeCell ref="TNY1:TNZ3"/>
    <mergeCell ref="TOA1:TOB3"/>
    <mergeCell ref="TOC1:TOD3"/>
    <mergeCell ref="TOE1:TOF3"/>
    <mergeCell ref="TOG1:TOH3"/>
    <mergeCell ref="TOI1:TOJ3"/>
    <mergeCell ref="TNM1:TNN3"/>
    <mergeCell ref="TNO1:TNP3"/>
    <mergeCell ref="TNQ1:TNR3"/>
    <mergeCell ref="TNS1:TNT3"/>
    <mergeCell ref="TNU1:TNV3"/>
    <mergeCell ref="TNW1:TNX3"/>
    <mergeCell ref="TNA1:TNB3"/>
    <mergeCell ref="TNC1:TND3"/>
    <mergeCell ref="TNE1:TNF3"/>
    <mergeCell ref="TNG1:TNH3"/>
    <mergeCell ref="TNI1:TNJ3"/>
    <mergeCell ref="TNK1:TNL3"/>
    <mergeCell ref="TMO1:TMP3"/>
    <mergeCell ref="TMQ1:TMR3"/>
    <mergeCell ref="TMS1:TMT3"/>
    <mergeCell ref="TMU1:TMV3"/>
    <mergeCell ref="TMW1:TMX3"/>
    <mergeCell ref="TMY1:TMZ3"/>
    <mergeCell ref="TMC1:TMD3"/>
    <mergeCell ref="TME1:TMF3"/>
    <mergeCell ref="TMG1:TMH3"/>
    <mergeCell ref="TMI1:TMJ3"/>
    <mergeCell ref="TMK1:TML3"/>
    <mergeCell ref="TMM1:TMN3"/>
    <mergeCell ref="TLQ1:TLR3"/>
    <mergeCell ref="TLS1:TLT3"/>
    <mergeCell ref="TLU1:TLV3"/>
    <mergeCell ref="TLW1:TLX3"/>
    <mergeCell ref="TLY1:TLZ3"/>
    <mergeCell ref="TMA1:TMB3"/>
    <mergeCell ref="TLE1:TLF3"/>
    <mergeCell ref="TLG1:TLH3"/>
    <mergeCell ref="TLI1:TLJ3"/>
    <mergeCell ref="TLK1:TLL3"/>
    <mergeCell ref="TLM1:TLN3"/>
    <mergeCell ref="TLO1:TLP3"/>
    <mergeCell ref="TKS1:TKT3"/>
    <mergeCell ref="TKU1:TKV3"/>
    <mergeCell ref="TKW1:TKX3"/>
    <mergeCell ref="TKY1:TKZ3"/>
    <mergeCell ref="TLA1:TLB3"/>
    <mergeCell ref="TLC1:TLD3"/>
    <mergeCell ref="TKG1:TKH3"/>
    <mergeCell ref="TKI1:TKJ3"/>
    <mergeCell ref="TKK1:TKL3"/>
    <mergeCell ref="TKM1:TKN3"/>
    <mergeCell ref="TKO1:TKP3"/>
    <mergeCell ref="TKQ1:TKR3"/>
    <mergeCell ref="TJU1:TJV3"/>
    <mergeCell ref="TJW1:TJX3"/>
    <mergeCell ref="TJY1:TJZ3"/>
    <mergeCell ref="TKA1:TKB3"/>
    <mergeCell ref="TKC1:TKD3"/>
    <mergeCell ref="TKE1:TKF3"/>
    <mergeCell ref="TJI1:TJJ3"/>
    <mergeCell ref="TJK1:TJL3"/>
    <mergeCell ref="TJM1:TJN3"/>
    <mergeCell ref="TJO1:TJP3"/>
    <mergeCell ref="TJQ1:TJR3"/>
    <mergeCell ref="TJS1:TJT3"/>
    <mergeCell ref="TIW1:TIX3"/>
    <mergeCell ref="TIY1:TIZ3"/>
    <mergeCell ref="TJA1:TJB3"/>
    <mergeCell ref="TJC1:TJD3"/>
    <mergeCell ref="TJE1:TJF3"/>
    <mergeCell ref="TJG1:TJH3"/>
    <mergeCell ref="TIK1:TIL3"/>
    <mergeCell ref="TIM1:TIN3"/>
    <mergeCell ref="TIO1:TIP3"/>
    <mergeCell ref="TIQ1:TIR3"/>
    <mergeCell ref="TIS1:TIT3"/>
    <mergeCell ref="TIU1:TIV3"/>
    <mergeCell ref="THY1:THZ3"/>
    <mergeCell ref="TIA1:TIB3"/>
    <mergeCell ref="TIC1:TID3"/>
    <mergeCell ref="TIE1:TIF3"/>
    <mergeCell ref="TIG1:TIH3"/>
    <mergeCell ref="TII1:TIJ3"/>
    <mergeCell ref="THM1:THN3"/>
    <mergeCell ref="THO1:THP3"/>
    <mergeCell ref="THQ1:THR3"/>
    <mergeCell ref="THS1:THT3"/>
    <mergeCell ref="THU1:THV3"/>
    <mergeCell ref="THW1:THX3"/>
    <mergeCell ref="THA1:THB3"/>
    <mergeCell ref="THC1:THD3"/>
    <mergeCell ref="THE1:THF3"/>
    <mergeCell ref="THG1:THH3"/>
    <mergeCell ref="THI1:THJ3"/>
    <mergeCell ref="THK1:THL3"/>
    <mergeCell ref="TGO1:TGP3"/>
    <mergeCell ref="TGQ1:TGR3"/>
    <mergeCell ref="TGS1:TGT3"/>
    <mergeCell ref="TGU1:TGV3"/>
    <mergeCell ref="TGW1:TGX3"/>
    <mergeCell ref="TGY1:TGZ3"/>
    <mergeCell ref="TGC1:TGD3"/>
    <mergeCell ref="TGE1:TGF3"/>
    <mergeCell ref="TGG1:TGH3"/>
    <mergeCell ref="TGI1:TGJ3"/>
    <mergeCell ref="TGK1:TGL3"/>
    <mergeCell ref="TGM1:TGN3"/>
    <mergeCell ref="TFQ1:TFR3"/>
    <mergeCell ref="TFS1:TFT3"/>
    <mergeCell ref="TFU1:TFV3"/>
    <mergeCell ref="TFW1:TFX3"/>
    <mergeCell ref="TFY1:TFZ3"/>
    <mergeCell ref="TGA1:TGB3"/>
    <mergeCell ref="TFE1:TFF3"/>
    <mergeCell ref="TFG1:TFH3"/>
    <mergeCell ref="TFI1:TFJ3"/>
    <mergeCell ref="TFK1:TFL3"/>
    <mergeCell ref="TFM1:TFN3"/>
    <mergeCell ref="TFO1:TFP3"/>
    <mergeCell ref="TES1:TET3"/>
    <mergeCell ref="TEU1:TEV3"/>
    <mergeCell ref="TEW1:TEX3"/>
    <mergeCell ref="TEY1:TEZ3"/>
    <mergeCell ref="TFA1:TFB3"/>
    <mergeCell ref="TFC1:TFD3"/>
    <mergeCell ref="TEG1:TEH3"/>
    <mergeCell ref="TEI1:TEJ3"/>
    <mergeCell ref="TEK1:TEL3"/>
    <mergeCell ref="TEM1:TEN3"/>
    <mergeCell ref="TEO1:TEP3"/>
    <mergeCell ref="TEQ1:TER3"/>
    <mergeCell ref="TDU1:TDV3"/>
    <mergeCell ref="TDW1:TDX3"/>
    <mergeCell ref="TDY1:TDZ3"/>
    <mergeCell ref="TEA1:TEB3"/>
    <mergeCell ref="TEC1:TED3"/>
    <mergeCell ref="TEE1:TEF3"/>
    <mergeCell ref="TDI1:TDJ3"/>
    <mergeCell ref="TDK1:TDL3"/>
    <mergeCell ref="TDM1:TDN3"/>
    <mergeCell ref="TDO1:TDP3"/>
    <mergeCell ref="TDQ1:TDR3"/>
    <mergeCell ref="TDS1:TDT3"/>
    <mergeCell ref="TCW1:TCX3"/>
    <mergeCell ref="TCY1:TCZ3"/>
    <mergeCell ref="TDA1:TDB3"/>
    <mergeCell ref="TDC1:TDD3"/>
    <mergeCell ref="TDE1:TDF3"/>
    <mergeCell ref="TDG1:TDH3"/>
    <mergeCell ref="TCK1:TCL3"/>
    <mergeCell ref="TCM1:TCN3"/>
    <mergeCell ref="TCO1:TCP3"/>
    <mergeCell ref="TCQ1:TCR3"/>
    <mergeCell ref="TCS1:TCT3"/>
    <mergeCell ref="TCU1:TCV3"/>
    <mergeCell ref="TBY1:TBZ3"/>
    <mergeCell ref="TCA1:TCB3"/>
    <mergeCell ref="TCC1:TCD3"/>
    <mergeCell ref="TCE1:TCF3"/>
    <mergeCell ref="TCG1:TCH3"/>
    <mergeCell ref="TCI1:TCJ3"/>
    <mergeCell ref="TBM1:TBN3"/>
    <mergeCell ref="TBO1:TBP3"/>
    <mergeCell ref="TBQ1:TBR3"/>
    <mergeCell ref="TBS1:TBT3"/>
    <mergeCell ref="TBU1:TBV3"/>
    <mergeCell ref="TBW1:TBX3"/>
    <mergeCell ref="TBA1:TBB3"/>
    <mergeCell ref="TBC1:TBD3"/>
    <mergeCell ref="TBE1:TBF3"/>
    <mergeCell ref="TBG1:TBH3"/>
    <mergeCell ref="TBI1:TBJ3"/>
    <mergeCell ref="TBK1:TBL3"/>
    <mergeCell ref="TAO1:TAP3"/>
    <mergeCell ref="TAQ1:TAR3"/>
    <mergeCell ref="TAS1:TAT3"/>
    <mergeCell ref="TAU1:TAV3"/>
    <mergeCell ref="TAW1:TAX3"/>
    <mergeCell ref="TAY1:TAZ3"/>
    <mergeCell ref="TAC1:TAD3"/>
    <mergeCell ref="TAE1:TAF3"/>
    <mergeCell ref="TAG1:TAH3"/>
    <mergeCell ref="TAI1:TAJ3"/>
    <mergeCell ref="TAK1:TAL3"/>
    <mergeCell ref="TAM1:TAN3"/>
    <mergeCell ref="SZQ1:SZR3"/>
    <mergeCell ref="SZS1:SZT3"/>
    <mergeCell ref="SZU1:SZV3"/>
    <mergeCell ref="SZW1:SZX3"/>
    <mergeCell ref="SZY1:SZZ3"/>
    <mergeCell ref="TAA1:TAB3"/>
    <mergeCell ref="SZE1:SZF3"/>
    <mergeCell ref="SZG1:SZH3"/>
    <mergeCell ref="SZI1:SZJ3"/>
    <mergeCell ref="SZK1:SZL3"/>
    <mergeCell ref="SZM1:SZN3"/>
    <mergeCell ref="SZO1:SZP3"/>
    <mergeCell ref="SYS1:SYT3"/>
    <mergeCell ref="SYU1:SYV3"/>
    <mergeCell ref="SYW1:SYX3"/>
    <mergeCell ref="SYY1:SYZ3"/>
    <mergeCell ref="SZA1:SZB3"/>
    <mergeCell ref="SZC1:SZD3"/>
    <mergeCell ref="SYG1:SYH3"/>
    <mergeCell ref="SYI1:SYJ3"/>
    <mergeCell ref="SYK1:SYL3"/>
    <mergeCell ref="SYM1:SYN3"/>
    <mergeCell ref="SYO1:SYP3"/>
    <mergeCell ref="SYQ1:SYR3"/>
    <mergeCell ref="SXU1:SXV3"/>
    <mergeCell ref="SXW1:SXX3"/>
    <mergeCell ref="SXY1:SXZ3"/>
    <mergeCell ref="SYA1:SYB3"/>
    <mergeCell ref="SYC1:SYD3"/>
    <mergeCell ref="SYE1:SYF3"/>
    <mergeCell ref="SXI1:SXJ3"/>
    <mergeCell ref="SXK1:SXL3"/>
    <mergeCell ref="SXM1:SXN3"/>
    <mergeCell ref="SXO1:SXP3"/>
    <mergeCell ref="SXQ1:SXR3"/>
    <mergeCell ref="SXS1:SXT3"/>
    <mergeCell ref="SWW1:SWX3"/>
    <mergeCell ref="SWY1:SWZ3"/>
    <mergeCell ref="SXA1:SXB3"/>
    <mergeCell ref="SXC1:SXD3"/>
    <mergeCell ref="SXE1:SXF3"/>
    <mergeCell ref="SXG1:SXH3"/>
    <mergeCell ref="SWK1:SWL3"/>
    <mergeCell ref="SWM1:SWN3"/>
    <mergeCell ref="SWO1:SWP3"/>
    <mergeCell ref="SWQ1:SWR3"/>
    <mergeCell ref="SWS1:SWT3"/>
    <mergeCell ref="SWU1:SWV3"/>
    <mergeCell ref="SVY1:SVZ3"/>
    <mergeCell ref="SWA1:SWB3"/>
    <mergeCell ref="SWC1:SWD3"/>
    <mergeCell ref="SWE1:SWF3"/>
    <mergeCell ref="SWG1:SWH3"/>
    <mergeCell ref="SWI1:SWJ3"/>
    <mergeCell ref="SVM1:SVN3"/>
    <mergeCell ref="SVO1:SVP3"/>
    <mergeCell ref="SVQ1:SVR3"/>
    <mergeCell ref="SVS1:SVT3"/>
    <mergeCell ref="SVU1:SVV3"/>
    <mergeCell ref="SVW1:SVX3"/>
    <mergeCell ref="SVA1:SVB3"/>
    <mergeCell ref="SVC1:SVD3"/>
    <mergeCell ref="SVE1:SVF3"/>
    <mergeCell ref="SVG1:SVH3"/>
    <mergeCell ref="SVI1:SVJ3"/>
    <mergeCell ref="SVK1:SVL3"/>
    <mergeCell ref="SUO1:SUP3"/>
    <mergeCell ref="SUQ1:SUR3"/>
    <mergeCell ref="SUS1:SUT3"/>
    <mergeCell ref="SUU1:SUV3"/>
    <mergeCell ref="SUW1:SUX3"/>
    <mergeCell ref="SUY1:SUZ3"/>
    <mergeCell ref="SUC1:SUD3"/>
    <mergeCell ref="SUE1:SUF3"/>
    <mergeCell ref="SUG1:SUH3"/>
    <mergeCell ref="SUI1:SUJ3"/>
    <mergeCell ref="SUK1:SUL3"/>
    <mergeCell ref="SUM1:SUN3"/>
    <mergeCell ref="STQ1:STR3"/>
    <mergeCell ref="STS1:STT3"/>
    <mergeCell ref="STU1:STV3"/>
    <mergeCell ref="STW1:STX3"/>
    <mergeCell ref="STY1:STZ3"/>
    <mergeCell ref="SUA1:SUB3"/>
    <mergeCell ref="STE1:STF3"/>
    <mergeCell ref="STG1:STH3"/>
    <mergeCell ref="STI1:STJ3"/>
    <mergeCell ref="STK1:STL3"/>
    <mergeCell ref="STM1:STN3"/>
    <mergeCell ref="STO1:STP3"/>
    <mergeCell ref="SSS1:SST3"/>
    <mergeCell ref="SSU1:SSV3"/>
    <mergeCell ref="SSW1:SSX3"/>
    <mergeCell ref="SSY1:SSZ3"/>
    <mergeCell ref="STA1:STB3"/>
    <mergeCell ref="STC1:STD3"/>
    <mergeCell ref="SSG1:SSH3"/>
    <mergeCell ref="SSI1:SSJ3"/>
    <mergeCell ref="SSK1:SSL3"/>
    <mergeCell ref="SSM1:SSN3"/>
    <mergeCell ref="SSO1:SSP3"/>
    <mergeCell ref="SSQ1:SSR3"/>
    <mergeCell ref="SRU1:SRV3"/>
    <mergeCell ref="SRW1:SRX3"/>
    <mergeCell ref="SRY1:SRZ3"/>
    <mergeCell ref="SSA1:SSB3"/>
    <mergeCell ref="SSC1:SSD3"/>
    <mergeCell ref="SSE1:SSF3"/>
    <mergeCell ref="SRI1:SRJ3"/>
    <mergeCell ref="SRK1:SRL3"/>
    <mergeCell ref="SRM1:SRN3"/>
    <mergeCell ref="SRO1:SRP3"/>
    <mergeCell ref="SRQ1:SRR3"/>
    <mergeCell ref="SRS1:SRT3"/>
    <mergeCell ref="SQW1:SQX3"/>
    <mergeCell ref="SQY1:SQZ3"/>
    <mergeCell ref="SRA1:SRB3"/>
    <mergeCell ref="SRC1:SRD3"/>
    <mergeCell ref="SRE1:SRF3"/>
    <mergeCell ref="SRG1:SRH3"/>
    <mergeCell ref="SQK1:SQL3"/>
    <mergeCell ref="SQM1:SQN3"/>
    <mergeCell ref="SQO1:SQP3"/>
    <mergeCell ref="SQQ1:SQR3"/>
    <mergeCell ref="SQS1:SQT3"/>
    <mergeCell ref="SQU1:SQV3"/>
    <mergeCell ref="SPY1:SPZ3"/>
    <mergeCell ref="SQA1:SQB3"/>
    <mergeCell ref="SQC1:SQD3"/>
    <mergeCell ref="SQE1:SQF3"/>
    <mergeCell ref="SQG1:SQH3"/>
    <mergeCell ref="SQI1:SQJ3"/>
    <mergeCell ref="SPM1:SPN3"/>
    <mergeCell ref="SPO1:SPP3"/>
    <mergeCell ref="SPQ1:SPR3"/>
    <mergeCell ref="SPS1:SPT3"/>
    <mergeCell ref="SPU1:SPV3"/>
    <mergeCell ref="SPW1:SPX3"/>
    <mergeCell ref="SPA1:SPB3"/>
    <mergeCell ref="SPC1:SPD3"/>
    <mergeCell ref="SPE1:SPF3"/>
    <mergeCell ref="SPG1:SPH3"/>
    <mergeCell ref="SPI1:SPJ3"/>
    <mergeCell ref="SPK1:SPL3"/>
    <mergeCell ref="SOO1:SOP3"/>
    <mergeCell ref="SOQ1:SOR3"/>
    <mergeCell ref="SOS1:SOT3"/>
    <mergeCell ref="SOU1:SOV3"/>
    <mergeCell ref="SOW1:SOX3"/>
    <mergeCell ref="SOY1:SOZ3"/>
    <mergeCell ref="SOC1:SOD3"/>
    <mergeCell ref="SOE1:SOF3"/>
    <mergeCell ref="SOG1:SOH3"/>
    <mergeCell ref="SOI1:SOJ3"/>
    <mergeCell ref="SOK1:SOL3"/>
    <mergeCell ref="SOM1:SON3"/>
    <mergeCell ref="SNQ1:SNR3"/>
    <mergeCell ref="SNS1:SNT3"/>
    <mergeCell ref="SNU1:SNV3"/>
    <mergeCell ref="SNW1:SNX3"/>
    <mergeCell ref="SNY1:SNZ3"/>
    <mergeCell ref="SOA1:SOB3"/>
    <mergeCell ref="SNE1:SNF3"/>
    <mergeCell ref="SNG1:SNH3"/>
    <mergeCell ref="SNI1:SNJ3"/>
    <mergeCell ref="SNK1:SNL3"/>
    <mergeCell ref="SNM1:SNN3"/>
    <mergeCell ref="SNO1:SNP3"/>
    <mergeCell ref="SMS1:SMT3"/>
    <mergeCell ref="SMU1:SMV3"/>
    <mergeCell ref="SMW1:SMX3"/>
    <mergeCell ref="SMY1:SMZ3"/>
    <mergeCell ref="SNA1:SNB3"/>
    <mergeCell ref="SNC1:SND3"/>
    <mergeCell ref="SMG1:SMH3"/>
    <mergeCell ref="SMI1:SMJ3"/>
    <mergeCell ref="SMK1:SML3"/>
    <mergeCell ref="SMM1:SMN3"/>
    <mergeCell ref="SMO1:SMP3"/>
    <mergeCell ref="SMQ1:SMR3"/>
    <mergeCell ref="SLU1:SLV3"/>
    <mergeCell ref="SLW1:SLX3"/>
    <mergeCell ref="SLY1:SLZ3"/>
    <mergeCell ref="SMA1:SMB3"/>
    <mergeCell ref="SMC1:SMD3"/>
    <mergeCell ref="SME1:SMF3"/>
    <mergeCell ref="SLI1:SLJ3"/>
    <mergeCell ref="SLK1:SLL3"/>
    <mergeCell ref="SLM1:SLN3"/>
    <mergeCell ref="SLO1:SLP3"/>
    <mergeCell ref="SLQ1:SLR3"/>
    <mergeCell ref="SLS1:SLT3"/>
    <mergeCell ref="SKW1:SKX3"/>
    <mergeCell ref="SKY1:SKZ3"/>
    <mergeCell ref="SLA1:SLB3"/>
    <mergeCell ref="SLC1:SLD3"/>
    <mergeCell ref="SLE1:SLF3"/>
    <mergeCell ref="SLG1:SLH3"/>
    <mergeCell ref="SKK1:SKL3"/>
    <mergeCell ref="SKM1:SKN3"/>
    <mergeCell ref="SKO1:SKP3"/>
    <mergeCell ref="SKQ1:SKR3"/>
    <mergeCell ref="SKS1:SKT3"/>
    <mergeCell ref="SKU1:SKV3"/>
    <mergeCell ref="SJY1:SJZ3"/>
    <mergeCell ref="SKA1:SKB3"/>
    <mergeCell ref="SKC1:SKD3"/>
    <mergeCell ref="SKE1:SKF3"/>
    <mergeCell ref="SKG1:SKH3"/>
    <mergeCell ref="SKI1:SKJ3"/>
    <mergeCell ref="SJM1:SJN3"/>
    <mergeCell ref="SJO1:SJP3"/>
    <mergeCell ref="SJQ1:SJR3"/>
    <mergeCell ref="SJS1:SJT3"/>
    <mergeCell ref="SJU1:SJV3"/>
    <mergeCell ref="SJW1:SJX3"/>
    <mergeCell ref="SJA1:SJB3"/>
    <mergeCell ref="SJC1:SJD3"/>
    <mergeCell ref="SJE1:SJF3"/>
    <mergeCell ref="SJG1:SJH3"/>
    <mergeCell ref="SJI1:SJJ3"/>
    <mergeCell ref="SJK1:SJL3"/>
    <mergeCell ref="SIO1:SIP3"/>
    <mergeCell ref="SIQ1:SIR3"/>
    <mergeCell ref="SIS1:SIT3"/>
    <mergeCell ref="SIU1:SIV3"/>
    <mergeCell ref="SIW1:SIX3"/>
    <mergeCell ref="SIY1:SIZ3"/>
    <mergeCell ref="SIC1:SID3"/>
    <mergeCell ref="SIE1:SIF3"/>
    <mergeCell ref="SIG1:SIH3"/>
    <mergeCell ref="SII1:SIJ3"/>
    <mergeCell ref="SIK1:SIL3"/>
    <mergeCell ref="SIM1:SIN3"/>
    <mergeCell ref="SHQ1:SHR3"/>
    <mergeCell ref="SHS1:SHT3"/>
    <mergeCell ref="SHU1:SHV3"/>
    <mergeCell ref="SHW1:SHX3"/>
    <mergeCell ref="SHY1:SHZ3"/>
    <mergeCell ref="SIA1:SIB3"/>
    <mergeCell ref="SHE1:SHF3"/>
    <mergeCell ref="SHG1:SHH3"/>
    <mergeCell ref="SHI1:SHJ3"/>
    <mergeCell ref="SHK1:SHL3"/>
    <mergeCell ref="SHM1:SHN3"/>
    <mergeCell ref="SHO1:SHP3"/>
    <mergeCell ref="SGS1:SGT3"/>
    <mergeCell ref="SGU1:SGV3"/>
    <mergeCell ref="SGW1:SGX3"/>
    <mergeCell ref="SGY1:SGZ3"/>
    <mergeCell ref="SHA1:SHB3"/>
    <mergeCell ref="SHC1:SHD3"/>
    <mergeCell ref="SGG1:SGH3"/>
    <mergeCell ref="SGI1:SGJ3"/>
    <mergeCell ref="SGK1:SGL3"/>
    <mergeCell ref="SGM1:SGN3"/>
    <mergeCell ref="SGO1:SGP3"/>
    <mergeCell ref="SGQ1:SGR3"/>
    <mergeCell ref="SFU1:SFV3"/>
    <mergeCell ref="SFW1:SFX3"/>
    <mergeCell ref="SFY1:SFZ3"/>
    <mergeCell ref="SGA1:SGB3"/>
    <mergeCell ref="SGC1:SGD3"/>
    <mergeCell ref="SGE1:SGF3"/>
    <mergeCell ref="SFI1:SFJ3"/>
    <mergeCell ref="SFK1:SFL3"/>
    <mergeCell ref="SFM1:SFN3"/>
    <mergeCell ref="SFO1:SFP3"/>
    <mergeCell ref="SFQ1:SFR3"/>
    <mergeCell ref="SFS1:SFT3"/>
    <mergeCell ref="SEW1:SEX3"/>
    <mergeCell ref="SEY1:SEZ3"/>
    <mergeCell ref="SFA1:SFB3"/>
    <mergeCell ref="SFC1:SFD3"/>
    <mergeCell ref="SFE1:SFF3"/>
    <mergeCell ref="SFG1:SFH3"/>
    <mergeCell ref="SEK1:SEL3"/>
    <mergeCell ref="SEM1:SEN3"/>
    <mergeCell ref="SEO1:SEP3"/>
    <mergeCell ref="SEQ1:SER3"/>
    <mergeCell ref="SES1:SET3"/>
    <mergeCell ref="SEU1:SEV3"/>
    <mergeCell ref="SDY1:SDZ3"/>
    <mergeCell ref="SEA1:SEB3"/>
    <mergeCell ref="SEC1:SED3"/>
    <mergeCell ref="SEE1:SEF3"/>
    <mergeCell ref="SEG1:SEH3"/>
    <mergeCell ref="SEI1:SEJ3"/>
    <mergeCell ref="SDM1:SDN3"/>
    <mergeCell ref="SDO1:SDP3"/>
    <mergeCell ref="SDQ1:SDR3"/>
    <mergeCell ref="SDS1:SDT3"/>
    <mergeCell ref="SDU1:SDV3"/>
    <mergeCell ref="SDW1:SDX3"/>
    <mergeCell ref="SDA1:SDB3"/>
    <mergeCell ref="SDC1:SDD3"/>
    <mergeCell ref="SDE1:SDF3"/>
    <mergeCell ref="SDG1:SDH3"/>
    <mergeCell ref="SDI1:SDJ3"/>
    <mergeCell ref="SDK1:SDL3"/>
    <mergeCell ref="SCO1:SCP3"/>
    <mergeCell ref="SCQ1:SCR3"/>
    <mergeCell ref="SCS1:SCT3"/>
    <mergeCell ref="SCU1:SCV3"/>
    <mergeCell ref="SCW1:SCX3"/>
    <mergeCell ref="SCY1:SCZ3"/>
    <mergeCell ref="SCC1:SCD3"/>
    <mergeCell ref="SCE1:SCF3"/>
    <mergeCell ref="SCG1:SCH3"/>
    <mergeCell ref="SCI1:SCJ3"/>
    <mergeCell ref="SCK1:SCL3"/>
    <mergeCell ref="SCM1:SCN3"/>
    <mergeCell ref="SBQ1:SBR3"/>
    <mergeCell ref="SBS1:SBT3"/>
    <mergeCell ref="SBU1:SBV3"/>
    <mergeCell ref="SBW1:SBX3"/>
    <mergeCell ref="SBY1:SBZ3"/>
    <mergeCell ref="SCA1:SCB3"/>
    <mergeCell ref="SBE1:SBF3"/>
    <mergeCell ref="SBG1:SBH3"/>
    <mergeCell ref="SBI1:SBJ3"/>
    <mergeCell ref="SBK1:SBL3"/>
    <mergeCell ref="SBM1:SBN3"/>
    <mergeCell ref="SBO1:SBP3"/>
    <mergeCell ref="SAS1:SAT3"/>
    <mergeCell ref="SAU1:SAV3"/>
    <mergeCell ref="SAW1:SAX3"/>
    <mergeCell ref="SAY1:SAZ3"/>
    <mergeCell ref="SBA1:SBB3"/>
    <mergeCell ref="SBC1:SBD3"/>
    <mergeCell ref="SAG1:SAH3"/>
    <mergeCell ref="SAI1:SAJ3"/>
    <mergeCell ref="SAK1:SAL3"/>
    <mergeCell ref="SAM1:SAN3"/>
    <mergeCell ref="SAO1:SAP3"/>
    <mergeCell ref="SAQ1:SAR3"/>
    <mergeCell ref="RZU1:RZV3"/>
    <mergeCell ref="RZW1:RZX3"/>
    <mergeCell ref="RZY1:RZZ3"/>
    <mergeCell ref="SAA1:SAB3"/>
    <mergeCell ref="SAC1:SAD3"/>
    <mergeCell ref="SAE1:SAF3"/>
    <mergeCell ref="RZI1:RZJ3"/>
    <mergeCell ref="RZK1:RZL3"/>
    <mergeCell ref="RZM1:RZN3"/>
    <mergeCell ref="RZO1:RZP3"/>
    <mergeCell ref="RZQ1:RZR3"/>
    <mergeCell ref="RZS1:RZT3"/>
    <mergeCell ref="RYW1:RYX3"/>
    <mergeCell ref="RYY1:RYZ3"/>
    <mergeCell ref="RZA1:RZB3"/>
    <mergeCell ref="RZC1:RZD3"/>
    <mergeCell ref="RZE1:RZF3"/>
    <mergeCell ref="RZG1:RZH3"/>
    <mergeCell ref="RYK1:RYL3"/>
    <mergeCell ref="RYM1:RYN3"/>
    <mergeCell ref="RYO1:RYP3"/>
    <mergeCell ref="RYQ1:RYR3"/>
    <mergeCell ref="RYS1:RYT3"/>
    <mergeCell ref="RYU1:RYV3"/>
    <mergeCell ref="RXY1:RXZ3"/>
    <mergeCell ref="RYA1:RYB3"/>
    <mergeCell ref="RYC1:RYD3"/>
    <mergeCell ref="RYE1:RYF3"/>
    <mergeCell ref="RYG1:RYH3"/>
    <mergeCell ref="RYI1:RYJ3"/>
    <mergeCell ref="RXM1:RXN3"/>
    <mergeCell ref="RXO1:RXP3"/>
    <mergeCell ref="RXQ1:RXR3"/>
    <mergeCell ref="RXS1:RXT3"/>
    <mergeCell ref="RXU1:RXV3"/>
    <mergeCell ref="RXW1:RXX3"/>
    <mergeCell ref="RXA1:RXB3"/>
    <mergeCell ref="RXC1:RXD3"/>
    <mergeCell ref="RXE1:RXF3"/>
    <mergeCell ref="RXG1:RXH3"/>
    <mergeCell ref="RXI1:RXJ3"/>
    <mergeCell ref="RXK1:RXL3"/>
    <mergeCell ref="RWO1:RWP3"/>
    <mergeCell ref="RWQ1:RWR3"/>
    <mergeCell ref="RWS1:RWT3"/>
    <mergeCell ref="RWU1:RWV3"/>
    <mergeCell ref="RWW1:RWX3"/>
    <mergeCell ref="RWY1:RWZ3"/>
    <mergeCell ref="RWC1:RWD3"/>
    <mergeCell ref="RWE1:RWF3"/>
    <mergeCell ref="RWG1:RWH3"/>
    <mergeCell ref="RWI1:RWJ3"/>
    <mergeCell ref="RWK1:RWL3"/>
    <mergeCell ref="RWM1:RWN3"/>
    <mergeCell ref="RVQ1:RVR3"/>
    <mergeCell ref="RVS1:RVT3"/>
    <mergeCell ref="RVU1:RVV3"/>
    <mergeCell ref="RVW1:RVX3"/>
    <mergeCell ref="RVY1:RVZ3"/>
    <mergeCell ref="RWA1:RWB3"/>
    <mergeCell ref="RVE1:RVF3"/>
    <mergeCell ref="RVG1:RVH3"/>
    <mergeCell ref="RVI1:RVJ3"/>
    <mergeCell ref="RVK1:RVL3"/>
    <mergeCell ref="RVM1:RVN3"/>
    <mergeCell ref="RVO1:RVP3"/>
    <mergeCell ref="RUS1:RUT3"/>
    <mergeCell ref="RUU1:RUV3"/>
    <mergeCell ref="RUW1:RUX3"/>
    <mergeCell ref="RUY1:RUZ3"/>
    <mergeCell ref="RVA1:RVB3"/>
    <mergeCell ref="RVC1:RVD3"/>
    <mergeCell ref="RUG1:RUH3"/>
    <mergeCell ref="RUI1:RUJ3"/>
    <mergeCell ref="RUK1:RUL3"/>
    <mergeCell ref="RUM1:RUN3"/>
    <mergeCell ref="RUO1:RUP3"/>
    <mergeCell ref="RUQ1:RUR3"/>
    <mergeCell ref="RTU1:RTV3"/>
    <mergeCell ref="RTW1:RTX3"/>
    <mergeCell ref="RTY1:RTZ3"/>
    <mergeCell ref="RUA1:RUB3"/>
    <mergeCell ref="RUC1:RUD3"/>
    <mergeCell ref="RUE1:RUF3"/>
    <mergeCell ref="RTI1:RTJ3"/>
    <mergeCell ref="RTK1:RTL3"/>
    <mergeCell ref="RTM1:RTN3"/>
    <mergeCell ref="RTO1:RTP3"/>
    <mergeCell ref="RTQ1:RTR3"/>
    <mergeCell ref="RTS1:RTT3"/>
    <mergeCell ref="RSW1:RSX3"/>
    <mergeCell ref="RSY1:RSZ3"/>
    <mergeCell ref="RTA1:RTB3"/>
    <mergeCell ref="RTC1:RTD3"/>
    <mergeCell ref="RTE1:RTF3"/>
    <mergeCell ref="RTG1:RTH3"/>
    <mergeCell ref="RSK1:RSL3"/>
    <mergeCell ref="RSM1:RSN3"/>
    <mergeCell ref="RSO1:RSP3"/>
    <mergeCell ref="RSQ1:RSR3"/>
    <mergeCell ref="RSS1:RST3"/>
    <mergeCell ref="RSU1:RSV3"/>
    <mergeCell ref="RRY1:RRZ3"/>
    <mergeCell ref="RSA1:RSB3"/>
    <mergeCell ref="RSC1:RSD3"/>
    <mergeCell ref="RSE1:RSF3"/>
    <mergeCell ref="RSG1:RSH3"/>
    <mergeCell ref="RSI1:RSJ3"/>
    <mergeCell ref="RRM1:RRN3"/>
    <mergeCell ref="RRO1:RRP3"/>
    <mergeCell ref="RRQ1:RRR3"/>
    <mergeCell ref="RRS1:RRT3"/>
    <mergeCell ref="RRU1:RRV3"/>
    <mergeCell ref="RRW1:RRX3"/>
    <mergeCell ref="RRA1:RRB3"/>
    <mergeCell ref="RRC1:RRD3"/>
    <mergeCell ref="RRE1:RRF3"/>
    <mergeCell ref="RRG1:RRH3"/>
    <mergeCell ref="RRI1:RRJ3"/>
    <mergeCell ref="RRK1:RRL3"/>
    <mergeCell ref="RQO1:RQP3"/>
    <mergeCell ref="RQQ1:RQR3"/>
    <mergeCell ref="RQS1:RQT3"/>
    <mergeCell ref="RQU1:RQV3"/>
    <mergeCell ref="RQW1:RQX3"/>
    <mergeCell ref="RQY1:RQZ3"/>
    <mergeCell ref="RQC1:RQD3"/>
    <mergeCell ref="RQE1:RQF3"/>
    <mergeCell ref="RQG1:RQH3"/>
    <mergeCell ref="RQI1:RQJ3"/>
    <mergeCell ref="RQK1:RQL3"/>
    <mergeCell ref="RQM1:RQN3"/>
    <mergeCell ref="RPQ1:RPR3"/>
    <mergeCell ref="RPS1:RPT3"/>
    <mergeCell ref="RPU1:RPV3"/>
    <mergeCell ref="RPW1:RPX3"/>
    <mergeCell ref="RPY1:RPZ3"/>
    <mergeCell ref="RQA1:RQB3"/>
    <mergeCell ref="RPE1:RPF3"/>
    <mergeCell ref="RPG1:RPH3"/>
    <mergeCell ref="RPI1:RPJ3"/>
    <mergeCell ref="RPK1:RPL3"/>
    <mergeCell ref="RPM1:RPN3"/>
    <mergeCell ref="RPO1:RPP3"/>
    <mergeCell ref="ROS1:ROT3"/>
    <mergeCell ref="ROU1:ROV3"/>
    <mergeCell ref="ROW1:ROX3"/>
    <mergeCell ref="ROY1:ROZ3"/>
    <mergeCell ref="RPA1:RPB3"/>
    <mergeCell ref="RPC1:RPD3"/>
    <mergeCell ref="ROG1:ROH3"/>
    <mergeCell ref="ROI1:ROJ3"/>
    <mergeCell ref="ROK1:ROL3"/>
    <mergeCell ref="ROM1:RON3"/>
    <mergeCell ref="ROO1:ROP3"/>
    <mergeCell ref="ROQ1:ROR3"/>
    <mergeCell ref="RNU1:RNV3"/>
    <mergeCell ref="RNW1:RNX3"/>
    <mergeCell ref="RNY1:RNZ3"/>
    <mergeCell ref="ROA1:ROB3"/>
    <mergeCell ref="ROC1:ROD3"/>
    <mergeCell ref="ROE1:ROF3"/>
    <mergeCell ref="RNI1:RNJ3"/>
    <mergeCell ref="RNK1:RNL3"/>
    <mergeCell ref="RNM1:RNN3"/>
    <mergeCell ref="RNO1:RNP3"/>
    <mergeCell ref="RNQ1:RNR3"/>
    <mergeCell ref="RNS1:RNT3"/>
    <mergeCell ref="RMW1:RMX3"/>
    <mergeCell ref="RMY1:RMZ3"/>
    <mergeCell ref="RNA1:RNB3"/>
    <mergeCell ref="RNC1:RND3"/>
    <mergeCell ref="RNE1:RNF3"/>
    <mergeCell ref="RNG1:RNH3"/>
    <mergeCell ref="RMK1:RML3"/>
    <mergeCell ref="RMM1:RMN3"/>
    <mergeCell ref="RMO1:RMP3"/>
    <mergeCell ref="RMQ1:RMR3"/>
    <mergeCell ref="RMS1:RMT3"/>
    <mergeCell ref="RMU1:RMV3"/>
    <mergeCell ref="RLY1:RLZ3"/>
    <mergeCell ref="RMA1:RMB3"/>
    <mergeCell ref="RMC1:RMD3"/>
    <mergeCell ref="RME1:RMF3"/>
    <mergeCell ref="RMG1:RMH3"/>
    <mergeCell ref="RMI1:RMJ3"/>
    <mergeCell ref="RLM1:RLN3"/>
    <mergeCell ref="RLO1:RLP3"/>
    <mergeCell ref="RLQ1:RLR3"/>
    <mergeCell ref="RLS1:RLT3"/>
    <mergeCell ref="RLU1:RLV3"/>
    <mergeCell ref="RLW1:RLX3"/>
    <mergeCell ref="RLA1:RLB3"/>
    <mergeCell ref="RLC1:RLD3"/>
    <mergeCell ref="RLE1:RLF3"/>
    <mergeCell ref="RLG1:RLH3"/>
    <mergeCell ref="RLI1:RLJ3"/>
    <mergeCell ref="RLK1:RLL3"/>
    <mergeCell ref="RKO1:RKP3"/>
    <mergeCell ref="RKQ1:RKR3"/>
    <mergeCell ref="RKS1:RKT3"/>
    <mergeCell ref="RKU1:RKV3"/>
    <mergeCell ref="RKW1:RKX3"/>
    <mergeCell ref="RKY1:RKZ3"/>
    <mergeCell ref="RKC1:RKD3"/>
    <mergeCell ref="RKE1:RKF3"/>
    <mergeCell ref="RKG1:RKH3"/>
    <mergeCell ref="RKI1:RKJ3"/>
    <mergeCell ref="RKK1:RKL3"/>
    <mergeCell ref="RKM1:RKN3"/>
    <mergeCell ref="RJQ1:RJR3"/>
    <mergeCell ref="RJS1:RJT3"/>
    <mergeCell ref="RJU1:RJV3"/>
    <mergeCell ref="RJW1:RJX3"/>
    <mergeCell ref="RJY1:RJZ3"/>
    <mergeCell ref="RKA1:RKB3"/>
    <mergeCell ref="RJE1:RJF3"/>
    <mergeCell ref="RJG1:RJH3"/>
    <mergeCell ref="RJI1:RJJ3"/>
    <mergeCell ref="RJK1:RJL3"/>
    <mergeCell ref="RJM1:RJN3"/>
    <mergeCell ref="RJO1:RJP3"/>
    <mergeCell ref="RIS1:RIT3"/>
    <mergeCell ref="RIU1:RIV3"/>
    <mergeCell ref="RIW1:RIX3"/>
    <mergeCell ref="RIY1:RIZ3"/>
    <mergeCell ref="RJA1:RJB3"/>
    <mergeCell ref="RJC1:RJD3"/>
    <mergeCell ref="RIG1:RIH3"/>
    <mergeCell ref="RII1:RIJ3"/>
    <mergeCell ref="RIK1:RIL3"/>
    <mergeCell ref="RIM1:RIN3"/>
    <mergeCell ref="RIO1:RIP3"/>
    <mergeCell ref="RIQ1:RIR3"/>
    <mergeCell ref="RHU1:RHV3"/>
    <mergeCell ref="RHW1:RHX3"/>
    <mergeCell ref="RHY1:RHZ3"/>
    <mergeCell ref="RIA1:RIB3"/>
    <mergeCell ref="RIC1:RID3"/>
    <mergeCell ref="RIE1:RIF3"/>
    <mergeCell ref="RHI1:RHJ3"/>
    <mergeCell ref="RHK1:RHL3"/>
    <mergeCell ref="RHM1:RHN3"/>
    <mergeCell ref="RHO1:RHP3"/>
    <mergeCell ref="RHQ1:RHR3"/>
    <mergeCell ref="RHS1:RHT3"/>
    <mergeCell ref="RGW1:RGX3"/>
    <mergeCell ref="RGY1:RGZ3"/>
    <mergeCell ref="RHA1:RHB3"/>
    <mergeCell ref="RHC1:RHD3"/>
    <mergeCell ref="RHE1:RHF3"/>
    <mergeCell ref="RHG1:RHH3"/>
    <mergeCell ref="RGK1:RGL3"/>
    <mergeCell ref="RGM1:RGN3"/>
    <mergeCell ref="RGO1:RGP3"/>
    <mergeCell ref="RGQ1:RGR3"/>
    <mergeCell ref="RGS1:RGT3"/>
    <mergeCell ref="RGU1:RGV3"/>
    <mergeCell ref="RFY1:RFZ3"/>
    <mergeCell ref="RGA1:RGB3"/>
    <mergeCell ref="RGC1:RGD3"/>
    <mergeCell ref="RGE1:RGF3"/>
    <mergeCell ref="RGG1:RGH3"/>
    <mergeCell ref="RGI1:RGJ3"/>
    <mergeCell ref="RFM1:RFN3"/>
    <mergeCell ref="RFO1:RFP3"/>
    <mergeCell ref="RFQ1:RFR3"/>
    <mergeCell ref="RFS1:RFT3"/>
    <mergeCell ref="RFU1:RFV3"/>
    <mergeCell ref="RFW1:RFX3"/>
    <mergeCell ref="RFA1:RFB3"/>
    <mergeCell ref="RFC1:RFD3"/>
    <mergeCell ref="RFE1:RFF3"/>
    <mergeCell ref="RFG1:RFH3"/>
    <mergeCell ref="RFI1:RFJ3"/>
    <mergeCell ref="RFK1:RFL3"/>
    <mergeCell ref="REO1:REP3"/>
    <mergeCell ref="REQ1:RER3"/>
    <mergeCell ref="RES1:RET3"/>
    <mergeCell ref="REU1:REV3"/>
    <mergeCell ref="REW1:REX3"/>
    <mergeCell ref="REY1:REZ3"/>
    <mergeCell ref="REC1:RED3"/>
    <mergeCell ref="REE1:REF3"/>
    <mergeCell ref="REG1:REH3"/>
    <mergeCell ref="REI1:REJ3"/>
    <mergeCell ref="REK1:REL3"/>
    <mergeCell ref="REM1:REN3"/>
    <mergeCell ref="RDQ1:RDR3"/>
    <mergeCell ref="RDS1:RDT3"/>
    <mergeCell ref="RDU1:RDV3"/>
    <mergeCell ref="RDW1:RDX3"/>
    <mergeCell ref="RDY1:RDZ3"/>
    <mergeCell ref="REA1:REB3"/>
    <mergeCell ref="RDE1:RDF3"/>
    <mergeCell ref="RDG1:RDH3"/>
    <mergeCell ref="RDI1:RDJ3"/>
    <mergeCell ref="RDK1:RDL3"/>
    <mergeCell ref="RDM1:RDN3"/>
    <mergeCell ref="RDO1:RDP3"/>
    <mergeCell ref="RCS1:RCT3"/>
    <mergeCell ref="RCU1:RCV3"/>
    <mergeCell ref="RCW1:RCX3"/>
    <mergeCell ref="RCY1:RCZ3"/>
    <mergeCell ref="RDA1:RDB3"/>
    <mergeCell ref="RDC1:RDD3"/>
    <mergeCell ref="RCG1:RCH3"/>
    <mergeCell ref="RCI1:RCJ3"/>
    <mergeCell ref="RCK1:RCL3"/>
    <mergeCell ref="RCM1:RCN3"/>
    <mergeCell ref="RCO1:RCP3"/>
    <mergeCell ref="RCQ1:RCR3"/>
    <mergeCell ref="RBU1:RBV3"/>
    <mergeCell ref="RBW1:RBX3"/>
    <mergeCell ref="RBY1:RBZ3"/>
    <mergeCell ref="RCA1:RCB3"/>
    <mergeCell ref="RCC1:RCD3"/>
    <mergeCell ref="RCE1:RCF3"/>
    <mergeCell ref="RBI1:RBJ3"/>
    <mergeCell ref="RBK1:RBL3"/>
    <mergeCell ref="RBM1:RBN3"/>
    <mergeCell ref="RBO1:RBP3"/>
    <mergeCell ref="RBQ1:RBR3"/>
    <mergeCell ref="RBS1:RBT3"/>
    <mergeCell ref="RAW1:RAX3"/>
    <mergeCell ref="RAY1:RAZ3"/>
    <mergeCell ref="RBA1:RBB3"/>
    <mergeCell ref="RBC1:RBD3"/>
    <mergeCell ref="RBE1:RBF3"/>
    <mergeCell ref="RBG1:RBH3"/>
    <mergeCell ref="RAK1:RAL3"/>
    <mergeCell ref="RAM1:RAN3"/>
    <mergeCell ref="RAO1:RAP3"/>
    <mergeCell ref="RAQ1:RAR3"/>
    <mergeCell ref="RAS1:RAT3"/>
    <mergeCell ref="RAU1:RAV3"/>
    <mergeCell ref="QZY1:QZZ3"/>
    <mergeCell ref="RAA1:RAB3"/>
    <mergeCell ref="RAC1:RAD3"/>
    <mergeCell ref="RAE1:RAF3"/>
    <mergeCell ref="RAG1:RAH3"/>
    <mergeCell ref="RAI1:RAJ3"/>
    <mergeCell ref="QZM1:QZN3"/>
    <mergeCell ref="QZO1:QZP3"/>
    <mergeCell ref="QZQ1:QZR3"/>
    <mergeCell ref="QZS1:QZT3"/>
    <mergeCell ref="QZU1:QZV3"/>
    <mergeCell ref="QZW1:QZX3"/>
    <mergeCell ref="QZA1:QZB3"/>
    <mergeCell ref="QZC1:QZD3"/>
    <mergeCell ref="QZE1:QZF3"/>
    <mergeCell ref="QZG1:QZH3"/>
    <mergeCell ref="QZI1:QZJ3"/>
    <mergeCell ref="QZK1:QZL3"/>
    <mergeCell ref="QYO1:QYP3"/>
    <mergeCell ref="QYQ1:QYR3"/>
    <mergeCell ref="QYS1:QYT3"/>
    <mergeCell ref="QYU1:QYV3"/>
    <mergeCell ref="QYW1:QYX3"/>
    <mergeCell ref="QYY1:QYZ3"/>
    <mergeCell ref="QYC1:QYD3"/>
    <mergeCell ref="QYE1:QYF3"/>
    <mergeCell ref="QYG1:QYH3"/>
    <mergeCell ref="QYI1:QYJ3"/>
    <mergeCell ref="QYK1:QYL3"/>
    <mergeCell ref="QYM1:QYN3"/>
    <mergeCell ref="QXQ1:QXR3"/>
    <mergeCell ref="QXS1:QXT3"/>
    <mergeCell ref="QXU1:QXV3"/>
    <mergeCell ref="QXW1:QXX3"/>
    <mergeCell ref="QXY1:QXZ3"/>
    <mergeCell ref="QYA1:QYB3"/>
    <mergeCell ref="QXE1:QXF3"/>
    <mergeCell ref="QXG1:QXH3"/>
    <mergeCell ref="QXI1:QXJ3"/>
    <mergeCell ref="QXK1:QXL3"/>
    <mergeCell ref="QXM1:QXN3"/>
    <mergeCell ref="QXO1:QXP3"/>
    <mergeCell ref="QWS1:QWT3"/>
    <mergeCell ref="QWU1:QWV3"/>
    <mergeCell ref="QWW1:QWX3"/>
    <mergeCell ref="QWY1:QWZ3"/>
    <mergeCell ref="QXA1:QXB3"/>
    <mergeCell ref="QXC1:QXD3"/>
    <mergeCell ref="QWG1:QWH3"/>
    <mergeCell ref="QWI1:QWJ3"/>
    <mergeCell ref="QWK1:QWL3"/>
    <mergeCell ref="QWM1:QWN3"/>
    <mergeCell ref="QWO1:QWP3"/>
    <mergeCell ref="QWQ1:QWR3"/>
    <mergeCell ref="QVU1:QVV3"/>
    <mergeCell ref="QVW1:QVX3"/>
    <mergeCell ref="QVY1:QVZ3"/>
    <mergeCell ref="QWA1:QWB3"/>
    <mergeCell ref="QWC1:QWD3"/>
    <mergeCell ref="QWE1:QWF3"/>
    <mergeCell ref="QVI1:QVJ3"/>
    <mergeCell ref="QVK1:QVL3"/>
    <mergeCell ref="QVM1:QVN3"/>
    <mergeCell ref="QVO1:QVP3"/>
    <mergeCell ref="QVQ1:QVR3"/>
    <mergeCell ref="QVS1:QVT3"/>
    <mergeCell ref="QUW1:QUX3"/>
    <mergeCell ref="QUY1:QUZ3"/>
    <mergeCell ref="QVA1:QVB3"/>
    <mergeCell ref="QVC1:QVD3"/>
    <mergeCell ref="QVE1:QVF3"/>
    <mergeCell ref="QVG1:QVH3"/>
    <mergeCell ref="QUK1:QUL3"/>
    <mergeCell ref="QUM1:QUN3"/>
    <mergeCell ref="QUO1:QUP3"/>
    <mergeCell ref="QUQ1:QUR3"/>
    <mergeCell ref="QUS1:QUT3"/>
    <mergeCell ref="QUU1:QUV3"/>
    <mergeCell ref="QTY1:QTZ3"/>
    <mergeCell ref="QUA1:QUB3"/>
    <mergeCell ref="QUC1:QUD3"/>
    <mergeCell ref="QUE1:QUF3"/>
    <mergeCell ref="QUG1:QUH3"/>
    <mergeCell ref="QUI1:QUJ3"/>
    <mergeCell ref="QTM1:QTN3"/>
    <mergeCell ref="QTO1:QTP3"/>
    <mergeCell ref="QTQ1:QTR3"/>
    <mergeCell ref="QTS1:QTT3"/>
    <mergeCell ref="QTU1:QTV3"/>
    <mergeCell ref="QTW1:QTX3"/>
    <mergeCell ref="QTA1:QTB3"/>
    <mergeCell ref="QTC1:QTD3"/>
    <mergeCell ref="QTE1:QTF3"/>
    <mergeCell ref="QTG1:QTH3"/>
    <mergeCell ref="QTI1:QTJ3"/>
    <mergeCell ref="QTK1:QTL3"/>
    <mergeCell ref="QSO1:QSP3"/>
    <mergeCell ref="QSQ1:QSR3"/>
    <mergeCell ref="QSS1:QST3"/>
    <mergeCell ref="QSU1:QSV3"/>
    <mergeCell ref="QSW1:QSX3"/>
    <mergeCell ref="QSY1:QSZ3"/>
    <mergeCell ref="QSC1:QSD3"/>
    <mergeCell ref="QSE1:QSF3"/>
    <mergeCell ref="QSG1:QSH3"/>
    <mergeCell ref="QSI1:QSJ3"/>
    <mergeCell ref="QSK1:QSL3"/>
    <mergeCell ref="QSM1:QSN3"/>
    <mergeCell ref="QRQ1:QRR3"/>
    <mergeCell ref="QRS1:QRT3"/>
    <mergeCell ref="QRU1:QRV3"/>
    <mergeCell ref="QRW1:QRX3"/>
    <mergeCell ref="QRY1:QRZ3"/>
    <mergeCell ref="QSA1:QSB3"/>
    <mergeCell ref="QRE1:QRF3"/>
    <mergeCell ref="QRG1:QRH3"/>
    <mergeCell ref="QRI1:QRJ3"/>
    <mergeCell ref="QRK1:QRL3"/>
    <mergeCell ref="QRM1:QRN3"/>
    <mergeCell ref="QRO1:QRP3"/>
    <mergeCell ref="QQS1:QQT3"/>
    <mergeCell ref="QQU1:QQV3"/>
    <mergeCell ref="QQW1:QQX3"/>
    <mergeCell ref="QQY1:QQZ3"/>
    <mergeCell ref="QRA1:QRB3"/>
    <mergeCell ref="QRC1:QRD3"/>
    <mergeCell ref="QQG1:QQH3"/>
    <mergeCell ref="QQI1:QQJ3"/>
    <mergeCell ref="QQK1:QQL3"/>
    <mergeCell ref="QQM1:QQN3"/>
    <mergeCell ref="QQO1:QQP3"/>
    <mergeCell ref="QQQ1:QQR3"/>
    <mergeCell ref="QPU1:QPV3"/>
    <mergeCell ref="QPW1:QPX3"/>
    <mergeCell ref="QPY1:QPZ3"/>
    <mergeCell ref="QQA1:QQB3"/>
    <mergeCell ref="QQC1:QQD3"/>
    <mergeCell ref="QQE1:QQF3"/>
    <mergeCell ref="QPI1:QPJ3"/>
    <mergeCell ref="QPK1:QPL3"/>
    <mergeCell ref="QPM1:QPN3"/>
    <mergeCell ref="QPO1:QPP3"/>
    <mergeCell ref="QPQ1:QPR3"/>
    <mergeCell ref="QPS1:QPT3"/>
    <mergeCell ref="QOW1:QOX3"/>
    <mergeCell ref="QOY1:QOZ3"/>
    <mergeCell ref="QPA1:QPB3"/>
    <mergeCell ref="QPC1:QPD3"/>
    <mergeCell ref="QPE1:QPF3"/>
    <mergeCell ref="QPG1:QPH3"/>
    <mergeCell ref="QOK1:QOL3"/>
    <mergeCell ref="QOM1:QON3"/>
    <mergeCell ref="QOO1:QOP3"/>
    <mergeCell ref="QOQ1:QOR3"/>
    <mergeCell ref="QOS1:QOT3"/>
    <mergeCell ref="QOU1:QOV3"/>
    <mergeCell ref="QNY1:QNZ3"/>
    <mergeCell ref="QOA1:QOB3"/>
    <mergeCell ref="QOC1:QOD3"/>
    <mergeCell ref="QOE1:QOF3"/>
    <mergeCell ref="QOG1:QOH3"/>
    <mergeCell ref="QOI1:QOJ3"/>
    <mergeCell ref="QNM1:QNN3"/>
    <mergeCell ref="QNO1:QNP3"/>
    <mergeCell ref="QNQ1:QNR3"/>
    <mergeCell ref="QNS1:QNT3"/>
    <mergeCell ref="QNU1:QNV3"/>
    <mergeCell ref="QNW1:QNX3"/>
    <mergeCell ref="QNA1:QNB3"/>
    <mergeCell ref="QNC1:QND3"/>
    <mergeCell ref="QNE1:QNF3"/>
    <mergeCell ref="QNG1:QNH3"/>
    <mergeCell ref="QNI1:QNJ3"/>
    <mergeCell ref="QNK1:QNL3"/>
    <mergeCell ref="QMO1:QMP3"/>
    <mergeCell ref="QMQ1:QMR3"/>
    <mergeCell ref="QMS1:QMT3"/>
    <mergeCell ref="QMU1:QMV3"/>
    <mergeCell ref="QMW1:QMX3"/>
    <mergeCell ref="QMY1:QMZ3"/>
    <mergeCell ref="QMC1:QMD3"/>
    <mergeCell ref="QME1:QMF3"/>
    <mergeCell ref="QMG1:QMH3"/>
    <mergeCell ref="QMI1:QMJ3"/>
    <mergeCell ref="QMK1:QML3"/>
    <mergeCell ref="QMM1:QMN3"/>
    <mergeCell ref="QLQ1:QLR3"/>
    <mergeCell ref="QLS1:QLT3"/>
    <mergeCell ref="QLU1:QLV3"/>
    <mergeCell ref="QLW1:QLX3"/>
    <mergeCell ref="QLY1:QLZ3"/>
    <mergeCell ref="QMA1:QMB3"/>
    <mergeCell ref="QLE1:QLF3"/>
    <mergeCell ref="QLG1:QLH3"/>
    <mergeCell ref="QLI1:QLJ3"/>
    <mergeCell ref="QLK1:QLL3"/>
    <mergeCell ref="QLM1:QLN3"/>
    <mergeCell ref="QLO1:QLP3"/>
    <mergeCell ref="QKS1:QKT3"/>
    <mergeCell ref="QKU1:QKV3"/>
    <mergeCell ref="QKW1:QKX3"/>
    <mergeCell ref="QKY1:QKZ3"/>
    <mergeCell ref="QLA1:QLB3"/>
    <mergeCell ref="QLC1:QLD3"/>
    <mergeCell ref="QKG1:QKH3"/>
    <mergeCell ref="QKI1:QKJ3"/>
    <mergeCell ref="QKK1:QKL3"/>
    <mergeCell ref="QKM1:QKN3"/>
    <mergeCell ref="QKO1:QKP3"/>
    <mergeCell ref="QKQ1:QKR3"/>
    <mergeCell ref="QJU1:QJV3"/>
    <mergeCell ref="QJW1:QJX3"/>
    <mergeCell ref="QJY1:QJZ3"/>
    <mergeCell ref="QKA1:QKB3"/>
    <mergeCell ref="QKC1:QKD3"/>
    <mergeCell ref="QKE1:QKF3"/>
    <mergeCell ref="QJI1:QJJ3"/>
    <mergeCell ref="QJK1:QJL3"/>
    <mergeCell ref="QJM1:QJN3"/>
    <mergeCell ref="QJO1:QJP3"/>
    <mergeCell ref="QJQ1:QJR3"/>
    <mergeCell ref="QJS1:QJT3"/>
    <mergeCell ref="QIW1:QIX3"/>
    <mergeCell ref="QIY1:QIZ3"/>
    <mergeCell ref="QJA1:QJB3"/>
    <mergeCell ref="QJC1:QJD3"/>
    <mergeCell ref="QJE1:QJF3"/>
    <mergeCell ref="QJG1:QJH3"/>
    <mergeCell ref="QIK1:QIL3"/>
    <mergeCell ref="QIM1:QIN3"/>
    <mergeCell ref="QIO1:QIP3"/>
    <mergeCell ref="QIQ1:QIR3"/>
    <mergeCell ref="QIS1:QIT3"/>
    <mergeCell ref="QIU1:QIV3"/>
    <mergeCell ref="QHY1:QHZ3"/>
    <mergeCell ref="QIA1:QIB3"/>
    <mergeCell ref="QIC1:QID3"/>
    <mergeCell ref="QIE1:QIF3"/>
    <mergeCell ref="QIG1:QIH3"/>
    <mergeCell ref="QII1:QIJ3"/>
    <mergeCell ref="QHM1:QHN3"/>
    <mergeCell ref="QHO1:QHP3"/>
    <mergeCell ref="QHQ1:QHR3"/>
    <mergeCell ref="QHS1:QHT3"/>
    <mergeCell ref="QHU1:QHV3"/>
    <mergeCell ref="QHW1:QHX3"/>
    <mergeCell ref="QHA1:QHB3"/>
    <mergeCell ref="QHC1:QHD3"/>
    <mergeCell ref="QHE1:QHF3"/>
    <mergeCell ref="QHG1:QHH3"/>
    <mergeCell ref="QHI1:QHJ3"/>
    <mergeCell ref="QHK1:QHL3"/>
    <mergeCell ref="QGO1:QGP3"/>
    <mergeCell ref="QGQ1:QGR3"/>
    <mergeCell ref="QGS1:QGT3"/>
    <mergeCell ref="QGU1:QGV3"/>
    <mergeCell ref="QGW1:QGX3"/>
    <mergeCell ref="QGY1:QGZ3"/>
    <mergeCell ref="QGC1:QGD3"/>
    <mergeCell ref="QGE1:QGF3"/>
    <mergeCell ref="QGG1:QGH3"/>
    <mergeCell ref="QGI1:QGJ3"/>
    <mergeCell ref="QGK1:QGL3"/>
    <mergeCell ref="QGM1:QGN3"/>
    <mergeCell ref="QFQ1:QFR3"/>
    <mergeCell ref="QFS1:QFT3"/>
    <mergeCell ref="QFU1:QFV3"/>
    <mergeCell ref="QFW1:QFX3"/>
    <mergeCell ref="QFY1:QFZ3"/>
    <mergeCell ref="QGA1:QGB3"/>
    <mergeCell ref="QFE1:QFF3"/>
    <mergeCell ref="QFG1:QFH3"/>
    <mergeCell ref="QFI1:QFJ3"/>
    <mergeCell ref="QFK1:QFL3"/>
    <mergeCell ref="QFM1:QFN3"/>
    <mergeCell ref="QFO1:QFP3"/>
    <mergeCell ref="QES1:QET3"/>
    <mergeCell ref="QEU1:QEV3"/>
    <mergeCell ref="QEW1:QEX3"/>
    <mergeCell ref="QEY1:QEZ3"/>
    <mergeCell ref="QFA1:QFB3"/>
    <mergeCell ref="QFC1:QFD3"/>
    <mergeCell ref="QEG1:QEH3"/>
    <mergeCell ref="QEI1:QEJ3"/>
    <mergeCell ref="QEK1:QEL3"/>
    <mergeCell ref="QEM1:QEN3"/>
    <mergeCell ref="QEO1:QEP3"/>
    <mergeCell ref="QEQ1:QER3"/>
    <mergeCell ref="QDU1:QDV3"/>
    <mergeCell ref="QDW1:QDX3"/>
    <mergeCell ref="QDY1:QDZ3"/>
    <mergeCell ref="QEA1:QEB3"/>
    <mergeCell ref="QEC1:QED3"/>
    <mergeCell ref="QEE1:QEF3"/>
    <mergeCell ref="QDI1:QDJ3"/>
    <mergeCell ref="QDK1:QDL3"/>
    <mergeCell ref="QDM1:QDN3"/>
    <mergeCell ref="QDO1:QDP3"/>
    <mergeCell ref="QDQ1:QDR3"/>
    <mergeCell ref="QDS1:QDT3"/>
    <mergeCell ref="QCW1:QCX3"/>
    <mergeCell ref="QCY1:QCZ3"/>
    <mergeCell ref="QDA1:QDB3"/>
    <mergeCell ref="QDC1:QDD3"/>
    <mergeCell ref="QDE1:QDF3"/>
    <mergeCell ref="QDG1:QDH3"/>
    <mergeCell ref="QCK1:QCL3"/>
    <mergeCell ref="QCM1:QCN3"/>
    <mergeCell ref="QCO1:QCP3"/>
    <mergeCell ref="QCQ1:QCR3"/>
    <mergeCell ref="QCS1:QCT3"/>
    <mergeCell ref="QCU1:QCV3"/>
    <mergeCell ref="QBY1:QBZ3"/>
    <mergeCell ref="QCA1:QCB3"/>
    <mergeCell ref="QCC1:QCD3"/>
    <mergeCell ref="QCE1:QCF3"/>
    <mergeCell ref="QCG1:QCH3"/>
    <mergeCell ref="QCI1:QCJ3"/>
    <mergeCell ref="QBM1:QBN3"/>
    <mergeCell ref="QBO1:QBP3"/>
    <mergeCell ref="QBQ1:QBR3"/>
    <mergeCell ref="QBS1:QBT3"/>
    <mergeCell ref="QBU1:QBV3"/>
    <mergeCell ref="QBW1:QBX3"/>
    <mergeCell ref="QBA1:QBB3"/>
    <mergeCell ref="QBC1:QBD3"/>
    <mergeCell ref="QBE1:QBF3"/>
    <mergeCell ref="QBG1:QBH3"/>
    <mergeCell ref="QBI1:QBJ3"/>
    <mergeCell ref="QBK1:QBL3"/>
    <mergeCell ref="QAO1:QAP3"/>
    <mergeCell ref="QAQ1:QAR3"/>
    <mergeCell ref="QAS1:QAT3"/>
    <mergeCell ref="QAU1:QAV3"/>
    <mergeCell ref="QAW1:QAX3"/>
    <mergeCell ref="QAY1:QAZ3"/>
    <mergeCell ref="QAC1:QAD3"/>
    <mergeCell ref="QAE1:QAF3"/>
    <mergeCell ref="QAG1:QAH3"/>
    <mergeCell ref="QAI1:QAJ3"/>
    <mergeCell ref="QAK1:QAL3"/>
    <mergeCell ref="QAM1:QAN3"/>
    <mergeCell ref="PZQ1:PZR3"/>
    <mergeCell ref="PZS1:PZT3"/>
    <mergeCell ref="PZU1:PZV3"/>
    <mergeCell ref="PZW1:PZX3"/>
    <mergeCell ref="PZY1:PZZ3"/>
    <mergeCell ref="QAA1:QAB3"/>
    <mergeCell ref="PZE1:PZF3"/>
    <mergeCell ref="PZG1:PZH3"/>
    <mergeCell ref="PZI1:PZJ3"/>
    <mergeCell ref="PZK1:PZL3"/>
    <mergeCell ref="PZM1:PZN3"/>
    <mergeCell ref="PZO1:PZP3"/>
    <mergeCell ref="PYS1:PYT3"/>
    <mergeCell ref="PYU1:PYV3"/>
    <mergeCell ref="PYW1:PYX3"/>
    <mergeCell ref="PYY1:PYZ3"/>
    <mergeCell ref="PZA1:PZB3"/>
    <mergeCell ref="PZC1:PZD3"/>
    <mergeCell ref="PYG1:PYH3"/>
    <mergeCell ref="PYI1:PYJ3"/>
    <mergeCell ref="PYK1:PYL3"/>
    <mergeCell ref="PYM1:PYN3"/>
    <mergeCell ref="PYO1:PYP3"/>
    <mergeCell ref="PYQ1:PYR3"/>
    <mergeCell ref="PXU1:PXV3"/>
    <mergeCell ref="PXW1:PXX3"/>
    <mergeCell ref="PXY1:PXZ3"/>
    <mergeCell ref="PYA1:PYB3"/>
    <mergeCell ref="PYC1:PYD3"/>
    <mergeCell ref="PYE1:PYF3"/>
    <mergeCell ref="PXI1:PXJ3"/>
    <mergeCell ref="PXK1:PXL3"/>
    <mergeCell ref="PXM1:PXN3"/>
    <mergeCell ref="PXO1:PXP3"/>
    <mergeCell ref="PXQ1:PXR3"/>
    <mergeCell ref="PXS1:PXT3"/>
    <mergeCell ref="PWW1:PWX3"/>
    <mergeCell ref="PWY1:PWZ3"/>
    <mergeCell ref="PXA1:PXB3"/>
    <mergeCell ref="PXC1:PXD3"/>
    <mergeCell ref="PXE1:PXF3"/>
    <mergeCell ref="PXG1:PXH3"/>
    <mergeCell ref="PWK1:PWL3"/>
    <mergeCell ref="PWM1:PWN3"/>
    <mergeCell ref="PWO1:PWP3"/>
    <mergeCell ref="PWQ1:PWR3"/>
    <mergeCell ref="PWS1:PWT3"/>
    <mergeCell ref="PWU1:PWV3"/>
    <mergeCell ref="PVY1:PVZ3"/>
    <mergeCell ref="PWA1:PWB3"/>
    <mergeCell ref="PWC1:PWD3"/>
    <mergeCell ref="PWE1:PWF3"/>
    <mergeCell ref="PWG1:PWH3"/>
    <mergeCell ref="PWI1:PWJ3"/>
    <mergeCell ref="PVM1:PVN3"/>
    <mergeCell ref="PVO1:PVP3"/>
    <mergeCell ref="PVQ1:PVR3"/>
    <mergeCell ref="PVS1:PVT3"/>
    <mergeCell ref="PVU1:PVV3"/>
    <mergeCell ref="PVW1:PVX3"/>
    <mergeCell ref="PVA1:PVB3"/>
    <mergeCell ref="PVC1:PVD3"/>
    <mergeCell ref="PVE1:PVF3"/>
    <mergeCell ref="PVG1:PVH3"/>
    <mergeCell ref="PVI1:PVJ3"/>
    <mergeCell ref="PVK1:PVL3"/>
    <mergeCell ref="PUO1:PUP3"/>
    <mergeCell ref="PUQ1:PUR3"/>
    <mergeCell ref="PUS1:PUT3"/>
    <mergeCell ref="PUU1:PUV3"/>
    <mergeCell ref="PUW1:PUX3"/>
    <mergeCell ref="PUY1:PUZ3"/>
    <mergeCell ref="PUC1:PUD3"/>
    <mergeCell ref="PUE1:PUF3"/>
    <mergeCell ref="PUG1:PUH3"/>
    <mergeCell ref="PUI1:PUJ3"/>
    <mergeCell ref="PUK1:PUL3"/>
    <mergeCell ref="PUM1:PUN3"/>
    <mergeCell ref="PTQ1:PTR3"/>
    <mergeCell ref="PTS1:PTT3"/>
    <mergeCell ref="PTU1:PTV3"/>
    <mergeCell ref="PTW1:PTX3"/>
    <mergeCell ref="PTY1:PTZ3"/>
    <mergeCell ref="PUA1:PUB3"/>
    <mergeCell ref="PTE1:PTF3"/>
    <mergeCell ref="PTG1:PTH3"/>
    <mergeCell ref="PTI1:PTJ3"/>
    <mergeCell ref="PTK1:PTL3"/>
    <mergeCell ref="PTM1:PTN3"/>
    <mergeCell ref="PTO1:PTP3"/>
    <mergeCell ref="PSS1:PST3"/>
    <mergeCell ref="PSU1:PSV3"/>
    <mergeCell ref="PSW1:PSX3"/>
    <mergeCell ref="PSY1:PSZ3"/>
    <mergeCell ref="PTA1:PTB3"/>
    <mergeCell ref="PTC1:PTD3"/>
    <mergeCell ref="PSG1:PSH3"/>
    <mergeCell ref="PSI1:PSJ3"/>
    <mergeCell ref="PSK1:PSL3"/>
    <mergeCell ref="PSM1:PSN3"/>
    <mergeCell ref="PSO1:PSP3"/>
    <mergeCell ref="PSQ1:PSR3"/>
    <mergeCell ref="PRU1:PRV3"/>
    <mergeCell ref="PRW1:PRX3"/>
    <mergeCell ref="PRY1:PRZ3"/>
    <mergeCell ref="PSA1:PSB3"/>
    <mergeCell ref="PSC1:PSD3"/>
    <mergeCell ref="PSE1:PSF3"/>
    <mergeCell ref="PRI1:PRJ3"/>
    <mergeCell ref="PRK1:PRL3"/>
    <mergeCell ref="PRM1:PRN3"/>
    <mergeCell ref="PRO1:PRP3"/>
    <mergeCell ref="PRQ1:PRR3"/>
    <mergeCell ref="PRS1:PRT3"/>
    <mergeCell ref="PQW1:PQX3"/>
    <mergeCell ref="PQY1:PQZ3"/>
    <mergeCell ref="PRA1:PRB3"/>
    <mergeCell ref="PRC1:PRD3"/>
    <mergeCell ref="PRE1:PRF3"/>
    <mergeCell ref="PRG1:PRH3"/>
    <mergeCell ref="PQK1:PQL3"/>
    <mergeCell ref="PQM1:PQN3"/>
    <mergeCell ref="PQO1:PQP3"/>
    <mergeCell ref="PQQ1:PQR3"/>
    <mergeCell ref="PQS1:PQT3"/>
    <mergeCell ref="PQU1:PQV3"/>
    <mergeCell ref="PPY1:PPZ3"/>
    <mergeCell ref="PQA1:PQB3"/>
    <mergeCell ref="PQC1:PQD3"/>
    <mergeCell ref="PQE1:PQF3"/>
    <mergeCell ref="PQG1:PQH3"/>
    <mergeCell ref="PQI1:PQJ3"/>
    <mergeCell ref="PPM1:PPN3"/>
    <mergeCell ref="PPO1:PPP3"/>
    <mergeCell ref="PPQ1:PPR3"/>
    <mergeCell ref="PPS1:PPT3"/>
    <mergeCell ref="PPU1:PPV3"/>
    <mergeCell ref="PPW1:PPX3"/>
    <mergeCell ref="PPA1:PPB3"/>
    <mergeCell ref="PPC1:PPD3"/>
    <mergeCell ref="PPE1:PPF3"/>
    <mergeCell ref="PPG1:PPH3"/>
    <mergeCell ref="PPI1:PPJ3"/>
    <mergeCell ref="PPK1:PPL3"/>
    <mergeCell ref="POO1:POP3"/>
    <mergeCell ref="POQ1:POR3"/>
    <mergeCell ref="POS1:POT3"/>
    <mergeCell ref="POU1:POV3"/>
    <mergeCell ref="POW1:POX3"/>
    <mergeCell ref="POY1:POZ3"/>
    <mergeCell ref="POC1:POD3"/>
    <mergeCell ref="POE1:POF3"/>
    <mergeCell ref="POG1:POH3"/>
    <mergeCell ref="POI1:POJ3"/>
    <mergeCell ref="POK1:POL3"/>
    <mergeCell ref="POM1:PON3"/>
    <mergeCell ref="PNQ1:PNR3"/>
    <mergeCell ref="PNS1:PNT3"/>
    <mergeCell ref="PNU1:PNV3"/>
    <mergeCell ref="PNW1:PNX3"/>
    <mergeCell ref="PNY1:PNZ3"/>
    <mergeCell ref="POA1:POB3"/>
    <mergeCell ref="PNE1:PNF3"/>
    <mergeCell ref="PNG1:PNH3"/>
    <mergeCell ref="PNI1:PNJ3"/>
    <mergeCell ref="PNK1:PNL3"/>
    <mergeCell ref="PNM1:PNN3"/>
    <mergeCell ref="PNO1:PNP3"/>
    <mergeCell ref="PMS1:PMT3"/>
    <mergeCell ref="PMU1:PMV3"/>
    <mergeCell ref="PMW1:PMX3"/>
    <mergeCell ref="PMY1:PMZ3"/>
    <mergeCell ref="PNA1:PNB3"/>
    <mergeCell ref="PNC1:PND3"/>
    <mergeCell ref="PMG1:PMH3"/>
    <mergeCell ref="PMI1:PMJ3"/>
    <mergeCell ref="PMK1:PML3"/>
    <mergeCell ref="PMM1:PMN3"/>
    <mergeCell ref="PMO1:PMP3"/>
    <mergeCell ref="PMQ1:PMR3"/>
    <mergeCell ref="PLU1:PLV3"/>
    <mergeCell ref="PLW1:PLX3"/>
    <mergeCell ref="PLY1:PLZ3"/>
    <mergeCell ref="PMA1:PMB3"/>
    <mergeCell ref="PMC1:PMD3"/>
    <mergeCell ref="PME1:PMF3"/>
    <mergeCell ref="PLI1:PLJ3"/>
    <mergeCell ref="PLK1:PLL3"/>
    <mergeCell ref="PLM1:PLN3"/>
    <mergeCell ref="PLO1:PLP3"/>
    <mergeCell ref="PLQ1:PLR3"/>
    <mergeCell ref="PLS1:PLT3"/>
    <mergeCell ref="PKW1:PKX3"/>
    <mergeCell ref="PKY1:PKZ3"/>
    <mergeCell ref="PLA1:PLB3"/>
    <mergeCell ref="PLC1:PLD3"/>
    <mergeCell ref="PLE1:PLF3"/>
    <mergeCell ref="PLG1:PLH3"/>
    <mergeCell ref="PKK1:PKL3"/>
    <mergeCell ref="PKM1:PKN3"/>
    <mergeCell ref="PKO1:PKP3"/>
    <mergeCell ref="PKQ1:PKR3"/>
    <mergeCell ref="PKS1:PKT3"/>
    <mergeCell ref="PKU1:PKV3"/>
    <mergeCell ref="PJY1:PJZ3"/>
    <mergeCell ref="PKA1:PKB3"/>
    <mergeCell ref="PKC1:PKD3"/>
    <mergeCell ref="PKE1:PKF3"/>
    <mergeCell ref="PKG1:PKH3"/>
    <mergeCell ref="PKI1:PKJ3"/>
    <mergeCell ref="PJM1:PJN3"/>
    <mergeCell ref="PJO1:PJP3"/>
    <mergeCell ref="PJQ1:PJR3"/>
    <mergeCell ref="PJS1:PJT3"/>
    <mergeCell ref="PJU1:PJV3"/>
    <mergeCell ref="PJW1:PJX3"/>
    <mergeCell ref="PJA1:PJB3"/>
    <mergeCell ref="PJC1:PJD3"/>
    <mergeCell ref="PJE1:PJF3"/>
    <mergeCell ref="PJG1:PJH3"/>
    <mergeCell ref="PJI1:PJJ3"/>
    <mergeCell ref="PJK1:PJL3"/>
    <mergeCell ref="PIO1:PIP3"/>
    <mergeCell ref="PIQ1:PIR3"/>
    <mergeCell ref="PIS1:PIT3"/>
    <mergeCell ref="PIU1:PIV3"/>
    <mergeCell ref="PIW1:PIX3"/>
    <mergeCell ref="PIY1:PIZ3"/>
    <mergeCell ref="PIC1:PID3"/>
    <mergeCell ref="PIE1:PIF3"/>
    <mergeCell ref="PIG1:PIH3"/>
    <mergeCell ref="PII1:PIJ3"/>
    <mergeCell ref="PIK1:PIL3"/>
    <mergeCell ref="PIM1:PIN3"/>
    <mergeCell ref="PHQ1:PHR3"/>
    <mergeCell ref="PHS1:PHT3"/>
    <mergeCell ref="PHU1:PHV3"/>
    <mergeCell ref="PHW1:PHX3"/>
    <mergeCell ref="PHY1:PHZ3"/>
    <mergeCell ref="PIA1:PIB3"/>
    <mergeCell ref="PHE1:PHF3"/>
    <mergeCell ref="PHG1:PHH3"/>
    <mergeCell ref="PHI1:PHJ3"/>
    <mergeCell ref="PHK1:PHL3"/>
    <mergeCell ref="PHM1:PHN3"/>
    <mergeCell ref="PHO1:PHP3"/>
    <mergeCell ref="PGS1:PGT3"/>
    <mergeCell ref="PGU1:PGV3"/>
    <mergeCell ref="PGW1:PGX3"/>
    <mergeCell ref="PGY1:PGZ3"/>
    <mergeCell ref="PHA1:PHB3"/>
    <mergeCell ref="PHC1:PHD3"/>
    <mergeCell ref="PGG1:PGH3"/>
    <mergeCell ref="PGI1:PGJ3"/>
    <mergeCell ref="PGK1:PGL3"/>
    <mergeCell ref="PGM1:PGN3"/>
    <mergeCell ref="PGO1:PGP3"/>
    <mergeCell ref="PGQ1:PGR3"/>
    <mergeCell ref="PFU1:PFV3"/>
    <mergeCell ref="PFW1:PFX3"/>
    <mergeCell ref="PFY1:PFZ3"/>
    <mergeCell ref="PGA1:PGB3"/>
    <mergeCell ref="PGC1:PGD3"/>
    <mergeCell ref="PGE1:PGF3"/>
    <mergeCell ref="PFI1:PFJ3"/>
    <mergeCell ref="PFK1:PFL3"/>
    <mergeCell ref="PFM1:PFN3"/>
    <mergeCell ref="PFO1:PFP3"/>
    <mergeCell ref="PFQ1:PFR3"/>
    <mergeCell ref="PFS1:PFT3"/>
    <mergeCell ref="PEW1:PEX3"/>
    <mergeCell ref="PEY1:PEZ3"/>
    <mergeCell ref="PFA1:PFB3"/>
    <mergeCell ref="PFC1:PFD3"/>
    <mergeCell ref="PFE1:PFF3"/>
    <mergeCell ref="PFG1:PFH3"/>
    <mergeCell ref="PEK1:PEL3"/>
    <mergeCell ref="PEM1:PEN3"/>
    <mergeCell ref="PEO1:PEP3"/>
    <mergeCell ref="PEQ1:PER3"/>
    <mergeCell ref="PES1:PET3"/>
    <mergeCell ref="PEU1:PEV3"/>
    <mergeCell ref="PDY1:PDZ3"/>
    <mergeCell ref="PEA1:PEB3"/>
    <mergeCell ref="PEC1:PED3"/>
    <mergeCell ref="PEE1:PEF3"/>
    <mergeCell ref="PEG1:PEH3"/>
    <mergeCell ref="PEI1:PEJ3"/>
    <mergeCell ref="PDM1:PDN3"/>
    <mergeCell ref="PDO1:PDP3"/>
    <mergeCell ref="PDQ1:PDR3"/>
    <mergeCell ref="PDS1:PDT3"/>
    <mergeCell ref="PDU1:PDV3"/>
    <mergeCell ref="PDW1:PDX3"/>
    <mergeCell ref="PDA1:PDB3"/>
    <mergeCell ref="PDC1:PDD3"/>
    <mergeCell ref="PDE1:PDF3"/>
    <mergeCell ref="PDG1:PDH3"/>
    <mergeCell ref="PDI1:PDJ3"/>
    <mergeCell ref="PDK1:PDL3"/>
    <mergeCell ref="PCO1:PCP3"/>
    <mergeCell ref="PCQ1:PCR3"/>
    <mergeCell ref="PCS1:PCT3"/>
    <mergeCell ref="PCU1:PCV3"/>
    <mergeCell ref="PCW1:PCX3"/>
    <mergeCell ref="PCY1:PCZ3"/>
    <mergeCell ref="PCC1:PCD3"/>
    <mergeCell ref="PCE1:PCF3"/>
    <mergeCell ref="PCG1:PCH3"/>
    <mergeCell ref="PCI1:PCJ3"/>
    <mergeCell ref="PCK1:PCL3"/>
    <mergeCell ref="PCM1:PCN3"/>
    <mergeCell ref="PBQ1:PBR3"/>
    <mergeCell ref="PBS1:PBT3"/>
    <mergeCell ref="PBU1:PBV3"/>
    <mergeCell ref="PBW1:PBX3"/>
    <mergeCell ref="PBY1:PBZ3"/>
    <mergeCell ref="PCA1:PCB3"/>
    <mergeCell ref="PBE1:PBF3"/>
    <mergeCell ref="PBG1:PBH3"/>
    <mergeCell ref="PBI1:PBJ3"/>
    <mergeCell ref="PBK1:PBL3"/>
    <mergeCell ref="PBM1:PBN3"/>
    <mergeCell ref="PBO1:PBP3"/>
    <mergeCell ref="PAS1:PAT3"/>
    <mergeCell ref="PAU1:PAV3"/>
    <mergeCell ref="PAW1:PAX3"/>
    <mergeCell ref="PAY1:PAZ3"/>
    <mergeCell ref="PBA1:PBB3"/>
    <mergeCell ref="PBC1:PBD3"/>
    <mergeCell ref="PAG1:PAH3"/>
    <mergeCell ref="PAI1:PAJ3"/>
    <mergeCell ref="PAK1:PAL3"/>
    <mergeCell ref="PAM1:PAN3"/>
    <mergeCell ref="PAO1:PAP3"/>
    <mergeCell ref="PAQ1:PAR3"/>
    <mergeCell ref="OZU1:OZV3"/>
    <mergeCell ref="OZW1:OZX3"/>
    <mergeCell ref="OZY1:OZZ3"/>
    <mergeCell ref="PAA1:PAB3"/>
    <mergeCell ref="PAC1:PAD3"/>
    <mergeCell ref="PAE1:PAF3"/>
    <mergeCell ref="OZI1:OZJ3"/>
    <mergeCell ref="OZK1:OZL3"/>
    <mergeCell ref="OZM1:OZN3"/>
    <mergeCell ref="OZO1:OZP3"/>
    <mergeCell ref="OZQ1:OZR3"/>
    <mergeCell ref="OZS1:OZT3"/>
    <mergeCell ref="OYW1:OYX3"/>
    <mergeCell ref="OYY1:OYZ3"/>
    <mergeCell ref="OZA1:OZB3"/>
    <mergeCell ref="OZC1:OZD3"/>
    <mergeCell ref="OZE1:OZF3"/>
    <mergeCell ref="OZG1:OZH3"/>
    <mergeCell ref="OYK1:OYL3"/>
    <mergeCell ref="OYM1:OYN3"/>
    <mergeCell ref="OYO1:OYP3"/>
    <mergeCell ref="OYQ1:OYR3"/>
    <mergeCell ref="OYS1:OYT3"/>
    <mergeCell ref="OYU1:OYV3"/>
    <mergeCell ref="OXY1:OXZ3"/>
    <mergeCell ref="OYA1:OYB3"/>
    <mergeCell ref="OYC1:OYD3"/>
    <mergeCell ref="OYE1:OYF3"/>
    <mergeCell ref="OYG1:OYH3"/>
    <mergeCell ref="OYI1:OYJ3"/>
    <mergeCell ref="OXM1:OXN3"/>
    <mergeCell ref="OXO1:OXP3"/>
    <mergeCell ref="OXQ1:OXR3"/>
    <mergeCell ref="OXS1:OXT3"/>
    <mergeCell ref="OXU1:OXV3"/>
    <mergeCell ref="OXW1:OXX3"/>
    <mergeCell ref="OXA1:OXB3"/>
    <mergeCell ref="OXC1:OXD3"/>
    <mergeCell ref="OXE1:OXF3"/>
    <mergeCell ref="OXG1:OXH3"/>
    <mergeCell ref="OXI1:OXJ3"/>
    <mergeCell ref="OXK1:OXL3"/>
    <mergeCell ref="OWO1:OWP3"/>
    <mergeCell ref="OWQ1:OWR3"/>
    <mergeCell ref="OWS1:OWT3"/>
    <mergeCell ref="OWU1:OWV3"/>
    <mergeCell ref="OWW1:OWX3"/>
    <mergeCell ref="OWY1:OWZ3"/>
    <mergeCell ref="OWC1:OWD3"/>
    <mergeCell ref="OWE1:OWF3"/>
    <mergeCell ref="OWG1:OWH3"/>
    <mergeCell ref="OWI1:OWJ3"/>
    <mergeCell ref="OWK1:OWL3"/>
    <mergeCell ref="OWM1:OWN3"/>
    <mergeCell ref="OVQ1:OVR3"/>
    <mergeCell ref="OVS1:OVT3"/>
    <mergeCell ref="OVU1:OVV3"/>
    <mergeCell ref="OVW1:OVX3"/>
    <mergeCell ref="OVY1:OVZ3"/>
    <mergeCell ref="OWA1:OWB3"/>
    <mergeCell ref="OVE1:OVF3"/>
    <mergeCell ref="OVG1:OVH3"/>
    <mergeCell ref="OVI1:OVJ3"/>
    <mergeCell ref="OVK1:OVL3"/>
    <mergeCell ref="OVM1:OVN3"/>
    <mergeCell ref="OVO1:OVP3"/>
    <mergeCell ref="OUS1:OUT3"/>
    <mergeCell ref="OUU1:OUV3"/>
    <mergeCell ref="OUW1:OUX3"/>
    <mergeCell ref="OUY1:OUZ3"/>
    <mergeCell ref="OVA1:OVB3"/>
    <mergeCell ref="OVC1:OVD3"/>
    <mergeCell ref="OUG1:OUH3"/>
    <mergeCell ref="OUI1:OUJ3"/>
    <mergeCell ref="OUK1:OUL3"/>
    <mergeCell ref="OUM1:OUN3"/>
    <mergeCell ref="OUO1:OUP3"/>
    <mergeCell ref="OUQ1:OUR3"/>
    <mergeCell ref="OTU1:OTV3"/>
    <mergeCell ref="OTW1:OTX3"/>
    <mergeCell ref="OTY1:OTZ3"/>
    <mergeCell ref="OUA1:OUB3"/>
    <mergeCell ref="OUC1:OUD3"/>
    <mergeCell ref="OUE1:OUF3"/>
    <mergeCell ref="OTI1:OTJ3"/>
    <mergeCell ref="OTK1:OTL3"/>
    <mergeCell ref="OTM1:OTN3"/>
    <mergeCell ref="OTO1:OTP3"/>
    <mergeCell ref="OTQ1:OTR3"/>
    <mergeCell ref="OTS1:OTT3"/>
    <mergeCell ref="OSW1:OSX3"/>
    <mergeCell ref="OSY1:OSZ3"/>
    <mergeCell ref="OTA1:OTB3"/>
    <mergeCell ref="OTC1:OTD3"/>
    <mergeCell ref="OTE1:OTF3"/>
    <mergeCell ref="OTG1:OTH3"/>
    <mergeCell ref="OSK1:OSL3"/>
    <mergeCell ref="OSM1:OSN3"/>
    <mergeCell ref="OSO1:OSP3"/>
    <mergeCell ref="OSQ1:OSR3"/>
    <mergeCell ref="OSS1:OST3"/>
    <mergeCell ref="OSU1:OSV3"/>
    <mergeCell ref="ORY1:ORZ3"/>
    <mergeCell ref="OSA1:OSB3"/>
    <mergeCell ref="OSC1:OSD3"/>
    <mergeCell ref="OSE1:OSF3"/>
    <mergeCell ref="OSG1:OSH3"/>
    <mergeCell ref="OSI1:OSJ3"/>
    <mergeCell ref="ORM1:ORN3"/>
    <mergeCell ref="ORO1:ORP3"/>
    <mergeCell ref="ORQ1:ORR3"/>
    <mergeCell ref="ORS1:ORT3"/>
    <mergeCell ref="ORU1:ORV3"/>
    <mergeCell ref="ORW1:ORX3"/>
    <mergeCell ref="ORA1:ORB3"/>
    <mergeCell ref="ORC1:ORD3"/>
    <mergeCell ref="ORE1:ORF3"/>
    <mergeCell ref="ORG1:ORH3"/>
    <mergeCell ref="ORI1:ORJ3"/>
    <mergeCell ref="ORK1:ORL3"/>
    <mergeCell ref="OQO1:OQP3"/>
    <mergeCell ref="OQQ1:OQR3"/>
    <mergeCell ref="OQS1:OQT3"/>
    <mergeCell ref="OQU1:OQV3"/>
    <mergeCell ref="OQW1:OQX3"/>
    <mergeCell ref="OQY1:OQZ3"/>
    <mergeCell ref="OQC1:OQD3"/>
    <mergeCell ref="OQE1:OQF3"/>
    <mergeCell ref="OQG1:OQH3"/>
    <mergeCell ref="OQI1:OQJ3"/>
    <mergeCell ref="OQK1:OQL3"/>
    <mergeCell ref="OQM1:OQN3"/>
    <mergeCell ref="OPQ1:OPR3"/>
    <mergeCell ref="OPS1:OPT3"/>
    <mergeCell ref="OPU1:OPV3"/>
    <mergeCell ref="OPW1:OPX3"/>
    <mergeCell ref="OPY1:OPZ3"/>
    <mergeCell ref="OQA1:OQB3"/>
    <mergeCell ref="OPE1:OPF3"/>
    <mergeCell ref="OPG1:OPH3"/>
    <mergeCell ref="OPI1:OPJ3"/>
    <mergeCell ref="OPK1:OPL3"/>
    <mergeCell ref="OPM1:OPN3"/>
    <mergeCell ref="OPO1:OPP3"/>
    <mergeCell ref="OOS1:OOT3"/>
    <mergeCell ref="OOU1:OOV3"/>
    <mergeCell ref="OOW1:OOX3"/>
    <mergeCell ref="OOY1:OOZ3"/>
    <mergeCell ref="OPA1:OPB3"/>
    <mergeCell ref="OPC1:OPD3"/>
    <mergeCell ref="OOG1:OOH3"/>
    <mergeCell ref="OOI1:OOJ3"/>
    <mergeCell ref="OOK1:OOL3"/>
    <mergeCell ref="OOM1:OON3"/>
    <mergeCell ref="OOO1:OOP3"/>
    <mergeCell ref="OOQ1:OOR3"/>
    <mergeCell ref="ONU1:ONV3"/>
    <mergeCell ref="ONW1:ONX3"/>
    <mergeCell ref="ONY1:ONZ3"/>
    <mergeCell ref="OOA1:OOB3"/>
    <mergeCell ref="OOC1:OOD3"/>
    <mergeCell ref="OOE1:OOF3"/>
    <mergeCell ref="ONI1:ONJ3"/>
    <mergeCell ref="ONK1:ONL3"/>
    <mergeCell ref="ONM1:ONN3"/>
    <mergeCell ref="ONO1:ONP3"/>
    <mergeCell ref="ONQ1:ONR3"/>
    <mergeCell ref="ONS1:ONT3"/>
    <mergeCell ref="OMW1:OMX3"/>
    <mergeCell ref="OMY1:OMZ3"/>
    <mergeCell ref="ONA1:ONB3"/>
    <mergeCell ref="ONC1:OND3"/>
    <mergeCell ref="ONE1:ONF3"/>
    <mergeCell ref="ONG1:ONH3"/>
    <mergeCell ref="OMK1:OML3"/>
    <mergeCell ref="OMM1:OMN3"/>
    <mergeCell ref="OMO1:OMP3"/>
    <mergeCell ref="OMQ1:OMR3"/>
    <mergeCell ref="OMS1:OMT3"/>
    <mergeCell ref="OMU1:OMV3"/>
    <mergeCell ref="OLY1:OLZ3"/>
    <mergeCell ref="OMA1:OMB3"/>
    <mergeCell ref="OMC1:OMD3"/>
    <mergeCell ref="OME1:OMF3"/>
    <mergeCell ref="OMG1:OMH3"/>
    <mergeCell ref="OMI1:OMJ3"/>
    <mergeCell ref="OLM1:OLN3"/>
    <mergeCell ref="OLO1:OLP3"/>
    <mergeCell ref="OLQ1:OLR3"/>
    <mergeCell ref="OLS1:OLT3"/>
    <mergeCell ref="OLU1:OLV3"/>
    <mergeCell ref="OLW1:OLX3"/>
    <mergeCell ref="OLA1:OLB3"/>
    <mergeCell ref="OLC1:OLD3"/>
    <mergeCell ref="OLE1:OLF3"/>
    <mergeCell ref="OLG1:OLH3"/>
    <mergeCell ref="OLI1:OLJ3"/>
    <mergeCell ref="OLK1:OLL3"/>
    <mergeCell ref="OKO1:OKP3"/>
    <mergeCell ref="OKQ1:OKR3"/>
    <mergeCell ref="OKS1:OKT3"/>
    <mergeCell ref="OKU1:OKV3"/>
    <mergeCell ref="OKW1:OKX3"/>
    <mergeCell ref="OKY1:OKZ3"/>
    <mergeCell ref="OKC1:OKD3"/>
    <mergeCell ref="OKE1:OKF3"/>
    <mergeCell ref="OKG1:OKH3"/>
    <mergeCell ref="OKI1:OKJ3"/>
    <mergeCell ref="OKK1:OKL3"/>
    <mergeCell ref="OKM1:OKN3"/>
    <mergeCell ref="OJQ1:OJR3"/>
    <mergeCell ref="OJS1:OJT3"/>
    <mergeCell ref="OJU1:OJV3"/>
    <mergeCell ref="OJW1:OJX3"/>
    <mergeCell ref="OJY1:OJZ3"/>
    <mergeCell ref="OKA1:OKB3"/>
    <mergeCell ref="OJE1:OJF3"/>
    <mergeCell ref="OJG1:OJH3"/>
    <mergeCell ref="OJI1:OJJ3"/>
    <mergeCell ref="OJK1:OJL3"/>
    <mergeCell ref="OJM1:OJN3"/>
    <mergeCell ref="OJO1:OJP3"/>
    <mergeCell ref="OIS1:OIT3"/>
    <mergeCell ref="OIU1:OIV3"/>
    <mergeCell ref="OIW1:OIX3"/>
    <mergeCell ref="OIY1:OIZ3"/>
    <mergeCell ref="OJA1:OJB3"/>
    <mergeCell ref="OJC1:OJD3"/>
    <mergeCell ref="OIG1:OIH3"/>
    <mergeCell ref="OII1:OIJ3"/>
    <mergeCell ref="OIK1:OIL3"/>
    <mergeCell ref="OIM1:OIN3"/>
    <mergeCell ref="OIO1:OIP3"/>
    <mergeCell ref="OIQ1:OIR3"/>
    <mergeCell ref="OHU1:OHV3"/>
    <mergeCell ref="OHW1:OHX3"/>
    <mergeCell ref="OHY1:OHZ3"/>
    <mergeCell ref="OIA1:OIB3"/>
    <mergeCell ref="OIC1:OID3"/>
    <mergeCell ref="OIE1:OIF3"/>
    <mergeCell ref="OHI1:OHJ3"/>
    <mergeCell ref="OHK1:OHL3"/>
    <mergeCell ref="OHM1:OHN3"/>
    <mergeCell ref="OHO1:OHP3"/>
    <mergeCell ref="OHQ1:OHR3"/>
    <mergeCell ref="OHS1:OHT3"/>
    <mergeCell ref="OGW1:OGX3"/>
    <mergeCell ref="OGY1:OGZ3"/>
    <mergeCell ref="OHA1:OHB3"/>
    <mergeCell ref="OHC1:OHD3"/>
    <mergeCell ref="OHE1:OHF3"/>
    <mergeCell ref="OHG1:OHH3"/>
    <mergeCell ref="OGK1:OGL3"/>
    <mergeCell ref="OGM1:OGN3"/>
    <mergeCell ref="OGO1:OGP3"/>
    <mergeCell ref="OGQ1:OGR3"/>
    <mergeCell ref="OGS1:OGT3"/>
    <mergeCell ref="OGU1:OGV3"/>
    <mergeCell ref="OFY1:OFZ3"/>
    <mergeCell ref="OGA1:OGB3"/>
    <mergeCell ref="OGC1:OGD3"/>
    <mergeCell ref="OGE1:OGF3"/>
    <mergeCell ref="OGG1:OGH3"/>
    <mergeCell ref="OGI1:OGJ3"/>
    <mergeCell ref="OFM1:OFN3"/>
    <mergeCell ref="OFO1:OFP3"/>
    <mergeCell ref="OFQ1:OFR3"/>
    <mergeCell ref="OFS1:OFT3"/>
    <mergeCell ref="OFU1:OFV3"/>
    <mergeCell ref="OFW1:OFX3"/>
    <mergeCell ref="OFA1:OFB3"/>
    <mergeCell ref="OFC1:OFD3"/>
    <mergeCell ref="OFE1:OFF3"/>
    <mergeCell ref="OFG1:OFH3"/>
    <mergeCell ref="OFI1:OFJ3"/>
    <mergeCell ref="OFK1:OFL3"/>
    <mergeCell ref="OEO1:OEP3"/>
    <mergeCell ref="OEQ1:OER3"/>
    <mergeCell ref="OES1:OET3"/>
    <mergeCell ref="OEU1:OEV3"/>
    <mergeCell ref="OEW1:OEX3"/>
    <mergeCell ref="OEY1:OEZ3"/>
    <mergeCell ref="OEC1:OED3"/>
    <mergeCell ref="OEE1:OEF3"/>
    <mergeCell ref="OEG1:OEH3"/>
    <mergeCell ref="OEI1:OEJ3"/>
    <mergeCell ref="OEK1:OEL3"/>
    <mergeCell ref="OEM1:OEN3"/>
    <mergeCell ref="ODQ1:ODR3"/>
    <mergeCell ref="ODS1:ODT3"/>
    <mergeCell ref="ODU1:ODV3"/>
    <mergeCell ref="ODW1:ODX3"/>
    <mergeCell ref="ODY1:ODZ3"/>
    <mergeCell ref="OEA1:OEB3"/>
    <mergeCell ref="ODE1:ODF3"/>
    <mergeCell ref="ODG1:ODH3"/>
    <mergeCell ref="ODI1:ODJ3"/>
    <mergeCell ref="ODK1:ODL3"/>
    <mergeCell ref="ODM1:ODN3"/>
    <mergeCell ref="ODO1:ODP3"/>
    <mergeCell ref="OCS1:OCT3"/>
    <mergeCell ref="OCU1:OCV3"/>
    <mergeCell ref="OCW1:OCX3"/>
    <mergeCell ref="OCY1:OCZ3"/>
    <mergeCell ref="ODA1:ODB3"/>
    <mergeCell ref="ODC1:ODD3"/>
    <mergeCell ref="OCG1:OCH3"/>
    <mergeCell ref="OCI1:OCJ3"/>
    <mergeCell ref="OCK1:OCL3"/>
    <mergeCell ref="OCM1:OCN3"/>
    <mergeCell ref="OCO1:OCP3"/>
    <mergeCell ref="OCQ1:OCR3"/>
    <mergeCell ref="OBU1:OBV3"/>
    <mergeCell ref="OBW1:OBX3"/>
    <mergeCell ref="OBY1:OBZ3"/>
    <mergeCell ref="OCA1:OCB3"/>
    <mergeCell ref="OCC1:OCD3"/>
    <mergeCell ref="OCE1:OCF3"/>
    <mergeCell ref="OBI1:OBJ3"/>
    <mergeCell ref="OBK1:OBL3"/>
    <mergeCell ref="OBM1:OBN3"/>
    <mergeCell ref="OBO1:OBP3"/>
    <mergeCell ref="OBQ1:OBR3"/>
    <mergeCell ref="OBS1:OBT3"/>
    <mergeCell ref="OAW1:OAX3"/>
    <mergeCell ref="OAY1:OAZ3"/>
    <mergeCell ref="OBA1:OBB3"/>
    <mergeCell ref="OBC1:OBD3"/>
    <mergeCell ref="OBE1:OBF3"/>
    <mergeCell ref="OBG1:OBH3"/>
    <mergeCell ref="OAK1:OAL3"/>
    <mergeCell ref="OAM1:OAN3"/>
    <mergeCell ref="OAO1:OAP3"/>
    <mergeCell ref="OAQ1:OAR3"/>
    <mergeCell ref="OAS1:OAT3"/>
    <mergeCell ref="OAU1:OAV3"/>
    <mergeCell ref="NZY1:NZZ3"/>
    <mergeCell ref="OAA1:OAB3"/>
    <mergeCell ref="OAC1:OAD3"/>
    <mergeCell ref="OAE1:OAF3"/>
    <mergeCell ref="OAG1:OAH3"/>
    <mergeCell ref="OAI1:OAJ3"/>
    <mergeCell ref="NZM1:NZN3"/>
    <mergeCell ref="NZO1:NZP3"/>
    <mergeCell ref="NZQ1:NZR3"/>
    <mergeCell ref="NZS1:NZT3"/>
    <mergeCell ref="NZU1:NZV3"/>
    <mergeCell ref="NZW1:NZX3"/>
    <mergeCell ref="NZA1:NZB3"/>
    <mergeCell ref="NZC1:NZD3"/>
    <mergeCell ref="NZE1:NZF3"/>
    <mergeCell ref="NZG1:NZH3"/>
    <mergeCell ref="NZI1:NZJ3"/>
    <mergeCell ref="NZK1:NZL3"/>
    <mergeCell ref="NYO1:NYP3"/>
    <mergeCell ref="NYQ1:NYR3"/>
    <mergeCell ref="NYS1:NYT3"/>
    <mergeCell ref="NYU1:NYV3"/>
    <mergeCell ref="NYW1:NYX3"/>
    <mergeCell ref="NYY1:NYZ3"/>
    <mergeCell ref="NYC1:NYD3"/>
    <mergeCell ref="NYE1:NYF3"/>
    <mergeCell ref="NYG1:NYH3"/>
    <mergeCell ref="NYI1:NYJ3"/>
    <mergeCell ref="NYK1:NYL3"/>
    <mergeCell ref="NYM1:NYN3"/>
    <mergeCell ref="NXQ1:NXR3"/>
    <mergeCell ref="NXS1:NXT3"/>
    <mergeCell ref="NXU1:NXV3"/>
    <mergeCell ref="NXW1:NXX3"/>
    <mergeCell ref="NXY1:NXZ3"/>
    <mergeCell ref="NYA1:NYB3"/>
    <mergeCell ref="NXE1:NXF3"/>
    <mergeCell ref="NXG1:NXH3"/>
    <mergeCell ref="NXI1:NXJ3"/>
    <mergeCell ref="NXK1:NXL3"/>
    <mergeCell ref="NXM1:NXN3"/>
    <mergeCell ref="NXO1:NXP3"/>
    <mergeCell ref="NWS1:NWT3"/>
    <mergeCell ref="NWU1:NWV3"/>
    <mergeCell ref="NWW1:NWX3"/>
    <mergeCell ref="NWY1:NWZ3"/>
    <mergeCell ref="NXA1:NXB3"/>
    <mergeCell ref="NXC1:NXD3"/>
    <mergeCell ref="NWG1:NWH3"/>
    <mergeCell ref="NWI1:NWJ3"/>
    <mergeCell ref="NWK1:NWL3"/>
    <mergeCell ref="NWM1:NWN3"/>
    <mergeCell ref="NWO1:NWP3"/>
    <mergeCell ref="NWQ1:NWR3"/>
    <mergeCell ref="NVU1:NVV3"/>
    <mergeCell ref="NVW1:NVX3"/>
    <mergeCell ref="NVY1:NVZ3"/>
    <mergeCell ref="NWA1:NWB3"/>
    <mergeCell ref="NWC1:NWD3"/>
    <mergeCell ref="NWE1:NWF3"/>
    <mergeCell ref="NVI1:NVJ3"/>
    <mergeCell ref="NVK1:NVL3"/>
    <mergeCell ref="NVM1:NVN3"/>
    <mergeCell ref="NVO1:NVP3"/>
    <mergeCell ref="NVQ1:NVR3"/>
    <mergeCell ref="NVS1:NVT3"/>
    <mergeCell ref="NUW1:NUX3"/>
    <mergeCell ref="NUY1:NUZ3"/>
    <mergeCell ref="NVA1:NVB3"/>
    <mergeCell ref="NVC1:NVD3"/>
    <mergeCell ref="NVE1:NVF3"/>
    <mergeCell ref="NVG1:NVH3"/>
    <mergeCell ref="NUK1:NUL3"/>
    <mergeCell ref="NUM1:NUN3"/>
    <mergeCell ref="NUO1:NUP3"/>
    <mergeCell ref="NUQ1:NUR3"/>
    <mergeCell ref="NUS1:NUT3"/>
    <mergeCell ref="NUU1:NUV3"/>
    <mergeCell ref="NTY1:NTZ3"/>
    <mergeCell ref="NUA1:NUB3"/>
    <mergeCell ref="NUC1:NUD3"/>
    <mergeCell ref="NUE1:NUF3"/>
    <mergeCell ref="NUG1:NUH3"/>
    <mergeCell ref="NUI1:NUJ3"/>
    <mergeCell ref="NTM1:NTN3"/>
    <mergeCell ref="NTO1:NTP3"/>
    <mergeCell ref="NTQ1:NTR3"/>
    <mergeCell ref="NTS1:NTT3"/>
    <mergeCell ref="NTU1:NTV3"/>
    <mergeCell ref="NTW1:NTX3"/>
    <mergeCell ref="NTA1:NTB3"/>
    <mergeCell ref="NTC1:NTD3"/>
    <mergeCell ref="NTE1:NTF3"/>
    <mergeCell ref="NTG1:NTH3"/>
    <mergeCell ref="NTI1:NTJ3"/>
    <mergeCell ref="NTK1:NTL3"/>
    <mergeCell ref="NSO1:NSP3"/>
    <mergeCell ref="NSQ1:NSR3"/>
    <mergeCell ref="NSS1:NST3"/>
    <mergeCell ref="NSU1:NSV3"/>
    <mergeCell ref="NSW1:NSX3"/>
    <mergeCell ref="NSY1:NSZ3"/>
    <mergeCell ref="NSC1:NSD3"/>
    <mergeCell ref="NSE1:NSF3"/>
    <mergeCell ref="NSG1:NSH3"/>
    <mergeCell ref="NSI1:NSJ3"/>
    <mergeCell ref="NSK1:NSL3"/>
    <mergeCell ref="NSM1:NSN3"/>
    <mergeCell ref="NRQ1:NRR3"/>
    <mergeCell ref="NRS1:NRT3"/>
    <mergeCell ref="NRU1:NRV3"/>
    <mergeCell ref="NRW1:NRX3"/>
    <mergeCell ref="NRY1:NRZ3"/>
    <mergeCell ref="NSA1:NSB3"/>
    <mergeCell ref="NRE1:NRF3"/>
    <mergeCell ref="NRG1:NRH3"/>
    <mergeCell ref="NRI1:NRJ3"/>
    <mergeCell ref="NRK1:NRL3"/>
    <mergeCell ref="NRM1:NRN3"/>
    <mergeCell ref="NRO1:NRP3"/>
    <mergeCell ref="NQS1:NQT3"/>
    <mergeCell ref="NQU1:NQV3"/>
    <mergeCell ref="NQW1:NQX3"/>
    <mergeCell ref="NQY1:NQZ3"/>
    <mergeCell ref="NRA1:NRB3"/>
    <mergeCell ref="NRC1:NRD3"/>
    <mergeCell ref="NQG1:NQH3"/>
    <mergeCell ref="NQI1:NQJ3"/>
    <mergeCell ref="NQK1:NQL3"/>
    <mergeCell ref="NQM1:NQN3"/>
    <mergeCell ref="NQO1:NQP3"/>
    <mergeCell ref="NQQ1:NQR3"/>
    <mergeCell ref="NPU1:NPV3"/>
    <mergeCell ref="NPW1:NPX3"/>
    <mergeCell ref="NPY1:NPZ3"/>
    <mergeCell ref="NQA1:NQB3"/>
    <mergeCell ref="NQC1:NQD3"/>
    <mergeCell ref="NQE1:NQF3"/>
    <mergeCell ref="NPI1:NPJ3"/>
    <mergeCell ref="NPK1:NPL3"/>
    <mergeCell ref="NPM1:NPN3"/>
    <mergeCell ref="NPO1:NPP3"/>
    <mergeCell ref="NPQ1:NPR3"/>
    <mergeCell ref="NPS1:NPT3"/>
    <mergeCell ref="NOW1:NOX3"/>
    <mergeCell ref="NOY1:NOZ3"/>
    <mergeCell ref="NPA1:NPB3"/>
    <mergeCell ref="NPC1:NPD3"/>
    <mergeCell ref="NPE1:NPF3"/>
    <mergeCell ref="NPG1:NPH3"/>
    <mergeCell ref="NOK1:NOL3"/>
    <mergeCell ref="NOM1:NON3"/>
    <mergeCell ref="NOO1:NOP3"/>
    <mergeCell ref="NOQ1:NOR3"/>
    <mergeCell ref="NOS1:NOT3"/>
    <mergeCell ref="NOU1:NOV3"/>
    <mergeCell ref="NNY1:NNZ3"/>
    <mergeCell ref="NOA1:NOB3"/>
    <mergeCell ref="NOC1:NOD3"/>
    <mergeCell ref="NOE1:NOF3"/>
    <mergeCell ref="NOG1:NOH3"/>
    <mergeCell ref="NOI1:NOJ3"/>
    <mergeCell ref="NNM1:NNN3"/>
    <mergeCell ref="NNO1:NNP3"/>
    <mergeCell ref="NNQ1:NNR3"/>
    <mergeCell ref="NNS1:NNT3"/>
    <mergeCell ref="NNU1:NNV3"/>
    <mergeCell ref="NNW1:NNX3"/>
    <mergeCell ref="NNA1:NNB3"/>
    <mergeCell ref="NNC1:NND3"/>
    <mergeCell ref="NNE1:NNF3"/>
    <mergeCell ref="NNG1:NNH3"/>
    <mergeCell ref="NNI1:NNJ3"/>
    <mergeCell ref="NNK1:NNL3"/>
    <mergeCell ref="NMO1:NMP3"/>
    <mergeCell ref="NMQ1:NMR3"/>
    <mergeCell ref="NMS1:NMT3"/>
    <mergeCell ref="NMU1:NMV3"/>
    <mergeCell ref="NMW1:NMX3"/>
    <mergeCell ref="NMY1:NMZ3"/>
    <mergeCell ref="NMC1:NMD3"/>
    <mergeCell ref="NME1:NMF3"/>
    <mergeCell ref="NMG1:NMH3"/>
    <mergeCell ref="NMI1:NMJ3"/>
    <mergeCell ref="NMK1:NML3"/>
    <mergeCell ref="NMM1:NMN3"/>
    <mergeCell ref="NLQ1:NLR3"/>
    <mergeCell ref="NLS1:NLT3"/>
    <mergeCell ref="NLU1:NLV3"/>
    <mergeCell ref="NLW1:NLX3"/>
    <mergeCell ref="NLY1:NLZ3"/>
    <mergeCell ref="NMA1:NMB3"/>
    <mergeCell ref="NLE1:NLF3"/>
    <mergeCell ref="NLG1:NLH3"/>
    <mergeCell ref="NLI1:NLJ3"/>
    <mergeCell ref="NLK1:NLL3"/>
    <mergeCell ref="NLM1:NLN3"/>
    <mergeCell ref="NLO1:NLP3"/>
    <mergeCell ref="NKS1:NKT3"/>
    <mergeCell ref="NKU1:NKV3"/>
    <mergeCell ref="NKW1:NKX3"/>
    <mergeCell ref="NKY1:NKZ3"/>
    <mergeCell ref="NLA1:NLB3"/>
    <mergeCell ref="NLC1:NLD3"/>
    <mergeCell ref="NKG1:NKH3"/>
    <mergeCell ref="NKI1:NKJ3"/>
    <mergeCell ref="NKK1:NKL3"/>
    <mergeCell ref="NKM1:NKN3"/>
    <mergeCell ref="NKO1:NKP3"/>
    <mergeCell ref="NKQ1:NKR3"/>
    <mergeCell ref="NJU1:NJV3"/>
    <mergeCell ref="NJW1:NJX3"/>
    <mergeCell ref="NJY1:NJZ3"/>
    <mergeCell ref="NKA1:NKB3"/>
    <mergeCell ref="NKC1:NKD3"/>
    <mergeCell ref="NKE1:NKF3"/>
    <mergeCell ref="NJI1:NJJ3"/>
    <mergeCell ref="NJK1:NJL3"/>
    <mergeCell ref="NJM1:NJN3"/>
    <mergeCell ref="NJO1:NJP3"/>
    <mergeCell ref="NJQ1:NJR3"/>
    <mergeCell ref="NJS1:NJT3"/>
    <mergeCell ref="NIW1:NIX3"/>
    <mergeCell ref="NIY1:NIZ3"/>
    <mergeCell ref="NJA1:NJB3"/>
    <mergeCell ref="NJC1:NJD3"/>
    <mergeCell ref="NJE1:NJF3"/>
    <mergeCell ref="NJG1:NJH3"/>
    <mergeCell ref="NIK1:NIL3"/>
    <mergeCell ref="NIM1:NIN3"/>
    <mergeCell ref="NIO1:NIP3"/>
    <mergeCell ref="NIQ1:NIR3"/>
    <mergeCell ref="NIS1:NIT3"/>
    <mergeCell ref="NIU1:NIV3"/>
    <mergeCell ref="NHY1:NHZ3"/>
    <mergeCell ref="NIA1:NIB3"/>
    <mergeCell ref="NIC1:NID3"/>
    <mergeCell ref="NIE1:NIF3"/>
    <mergeCell ref="NIG1:NIH3"/>
    <mergeCell ref="NII1:NIJ3"/>
    <mergeCell ref="NHM1:NHN3"/>
    <mergeCell ref="NHO1:NHP3"/>
    <mergeCell ref="NHQ1:NHR3"/>
    <mergeCell ref="NHS1:NHT3"/>
    <mergeCell ref="NHU1:NHV3"/>
    <mergeCell ref="NHW1:NHX3"/>
    <mergeCell ref="NHA1:NHB3"/>
    <mergeCell ref="NHC1:NHD3"/>
    <mergeCell ref="NHE1:NHF3"/>
    <mergeCell ref="NHG1:NHH3"/>
    <mergeCell ref="NHI1:NHJ3"/>
    <mergeCell ref="NHK1:NHL3"/>
    <mergeCell ref="NGO1:NGP3"/>
    <mergeCell ref="NGQ1:NGR3"/>
    <mergeCell ref="NGS1:NGT3"/>
    <mergeCell ref="NGU1:NGV3"/>
    <mergeCell ref="NGW1:NGX3"/>
    <mergeCell ref="NGY1:NGZ3"/>
    <mergeCell ref="NGC1:NGD3"/>
    <mergeCell ref="NGE1:NGF3"/>
    <mergeCell ref="NGG1:NGH3"/>
    <mergeCell ref="NGI1:NGJ3"/>
    <mergeCell ref="NGK1:NGL3"/>
    <mergeCell ref="NGM1:NGN3"/>
    <mergeCell ref="NFQ1:NFR3"/>
    <mergeCell ref="NFS1:NFT3"/>
    <mergeCell ref="NFU1:NFV3"/>
    <mergeCell ref="NFW1:NFX3"/>
    <mergeCell ref="NFY1:NFZ3"/>
    <mergeCell ref="NGA1:NGB3"/>
    <mergeCell ref="NFE1:NFF3"/>
    <mergeCell ref="NFG1:NFH3"/>
    <mergeCell ref="NFI1:NFJ3"/>
    <mergeCell ref="NFK1:NFL3"/>
    <mergeCell ref="NFM1:NFN3"/>
    <mergeCell ref="NFO1:NFP3"/>
    <mergeCell ref="NES1:NET3"/>
    <mergeCell ref="NEU1:NEV3"/>
    <mergeCell ref="NEW1:NEX3"/>
    <mergeCell ref="NEY1:NEZ3"/>
    <mergeCell ref="NFA1:NFB3"/>
    <mergeCell ref="NFC1:NFD3"/>
    <mergeCell ref="NEG1:NEH3"/>
    <mergeCell ref="NEI1:NEJ3"/>
    <mergeCell ref="NEK1:NEL3"/>
    <mergeCell ref="NEM1:NEN3"/>
    <mergeCell ref="NEO1:NEP3"/>
    <mergeCell ref="NEQ1:NER3"/>
    <mergeCell ref="NDU1:NDV3"/>
    <mergeCell ref="NDW1:NDX3"/>
    <mergeCell ref="NDY1:NDZ3"/>
    <mergeCell ref="NEA1:NEB3"/>
    <mergeCell ref="NEC1:NED3"/>
    <mergeCell ref="NEE1:NEF3"/>
    <mergeCell ref="NDI1:NDJ3"/>
    <mergeCell ref="NDK1:NDL3"/>
    <mergeCell ref="NDM1:NDN3"/>
    <mergeCell ref="NDO1:NDP3"/>
    <mergeCell ref="NDQ1:NDR3"/>
    <mergeCell ref="NDS1:NDT3"/>
    <mergeCell ref="NCW1:NCX3"/>
    <mergeCell ref="NCY1:NCZ3"/>
    <mergeCell ref="NDA1:NDB3"/>
    <mergeCell ref="NDC1:NDD3"/>
    <mergeCell ref="NDE1:NDF3"/>
    <mergeCell ref="NDG1:NDH3"/>
    <mergeCell ref="NCK1:NCL3"/>
    <mergeCell ref="NCM1:NCN3"/>
    <mergeCell ref="NCO1:NCP3"/>
    <mergeCell ref="NCQ1:NCR3"/>
    <mergeCell ref="NCS1:NCT3"/>
    <mergeCell ref="NCU1:NCV3"/>
    <mergeCell ref="NBY1:NBZ3"/>
    <mergeCell ref="NCA1:NCB3"/>
    <mergeCell ref="NCC1:NCD3"/>
    <mergeCell ref="NCE1:NCF3"/>
    <mergeCell ref="NCG1:NCH3"/>
    <mergeCell ref="NCI1:NCJ3"/>
    <mergeCell ref="NBM1:NBN3"/>
    <mergeCell ref="NBO1:NBP3"/>
    <mergeCell ref="NBQ1:NBR3"/>
    <mergeCell ref="NBS1:NBT3"/>
    <mergeCell ref="NBU1:NBV3"/>
    <mergeCell ref="NBW1:NBX3"/>
    <mergeCell ref="NBA1:NBB3"/>
    <mergeCell ref="NBC1:NBD3"/>
    <mergeCell ref="NBE1:NBF3"/>
    <mergeCell ref="NBG1:NBH3"/>
    <mergeCell ref="NBI1:NBJ3"/>
    <mergeCell ref="NBK1:NBL3"/>
    <mergeCell ref="NAO1:NAP3"/>
    <mergeCell ref="NAQ1:NAR3"/>
    <mergeCell ref="NAS1:NAT3"/>
    <mergeCell ref="NAU1:NAV3"/>
    <mergeCell ref="NAW1:NAX3"/>
    <mergeCell ref="NAY1:NAZ3"/>
    <mergeCell ref="NAC1:NAD3"/>
    <mergeCell ref="NAE1:NAF3"/>
    <mergeCell ref="NAG1:NAH3"/>
    <mergeCell ref="NAI1:NAJ3"/>
    <mergeCell ref="NAK1:NAL3"/>
    <mergeCell ref="NAM1:NAN3"/>
    <mergeCell ref="MZQ1:MZR3"/>
    <mergeCell ref="MZS1:MZT3"/>
    <mergeCell ref="MZU1:MZV3"/>
    <mergeCell ref="MZW1:MZX3"/>
    <mergeCell ref="MZY1:MZZ3"/>
    <mergeCell ref="NAA1:NAB3"/>
    <mergeCell ref="MZE1:MZF3"/>
    <mergeCell ref="MZG1:MZH3"/>
    <mergeCell ref="MZI1:MZJ3"/>
    <mergeCell ref="MZK1:MZL3"/>
    <mergeCell ref="MZM1:MZN3"/>
    <mergeCell ref="MZO1:MZP3"/>
    <mergeCell ref="MYS1:MYT3"/>
    <mergeCell ref="MYU1:MYV3"/>
    <mergeCell ref="MYW1:MYX3"/>
    <mergeCell ref="MYY1:MYZ3"/>
    <mergeCell ref="MZA1:MZB3"/>
    <mergeCell ref="MZC1:MZD3"/>
    <mergeCell ref="MYG1:MYH3"/>
    <mergeCell ref="MYI1:MYJ3"/>
    <mergeCell ref="MYK1:MYL3"/>
    <mergeCell ref="MYM1:MYN3"/>
    <mergeCell ref="MYO1:MYP3"/>
    <mergeCell ref="MYQ1:MYR3"/>
    <mergeCell ref="MXU1:MXV3"/>
    <mergeCell ref="MXW1:MXX3"/>
    <mergeCell ref="MXY1:MXZ3"/>
    <mergeCell ref="MYA1:MYB3"/>
    <mergeCell ref="MYC1:MYD3"/>
    <mergeCell ref="MYE1:MYF3"/>
    <mergeCell ref="MXI1:MXJ3"/>
    <mergeCell ref="MXK1:MXL3"/>
    <mergeCell ref="MXM1:MXN3"/>
    <mergeCell ref="MXO1:MXP3"/>
    <mergeCell ref="MXQ1:MXR3"/>
    <mergeCell ref="MXS1:MXT3"/>
    <mergeCell ref="MWW1:MWX3"/>
    <mergeCell ref="MWY1:MWZ3"/>
    <mergeCell ref="MXA1:MXB3"/>
    <mergeCell ref="MXC1:MXD3"/>
    <mergeCell ref="MXE1:MXF3"/>
    <mergeCell ref="MXG1:MXH3"/>
    <mergeCell ref="MWK1:MWL3"/>
    <mergeCell ref="MWM1:MWN3"/>
    <mergeCell ref="MWO1:MWP3"/>
    <mergeCell ref="MWQ1:MWR3"/>
    <mergeCell ref="MWS1:MWT3"/>
    <mergeCell ref="MWU1:MWV3"/>
    <mergeCell ref="MVY1:MVZ3"/>
    <mergeCell ref="MWA1:MWB3"/>
    <mergeCell ref="MWC1:MWD3"/>
    <mergeCell ref="MWE1:MWF3"/>
    <mergeCell ref="MWG1:MWH3"/>
    <mergeCell ref="MWI1:MWJ3"/>
    <mergeCell ref="MVM1:MVN3"/>
    <mergeCell ref="MVO1:MVP3"/>
    <mergeCell ref="MVQ1:MVR3"/>
    <mergeCell ref="MVS1:MVT3"/>
    <mergeCell ref="MVU1:MVV3"/>
    <mergeCell ref="MVW1:MVX3"/>
    <mergeCell ref="MVA1:MVB3"/>
    <mergeCell ref="MVC1:MVD3"/>
    <mergeCell ref="MVE1:MVF3"/>
    <mergeCell ref="MVG1:MVH3"/>
    <mergeCell ref="MVI1:MVJ3"/>
    <mergeCell ref="MVK1:MVL3"/>
    <mergeCell ref="MUO1:MUP3"/>
    <mergeCell ref="MUQ1:MUR3"/>
    <mergeCell ref="MUS1:MUT3"/>
    <mergeCell ref="MUU1:MUV3"/>
    <mergeCell ref="MUW1:MUX3"/>
    <mergeCell ref="MUY1:MUZ3"/>
    <mergeCell ref="MUC1:MUD3"/>
    <mergeCell ref="MUE1:MUF3"/>
    <mergeCell ref="MUG1:MUH3"/>
    <mergeCell ref="MUI1:MUJ3"/>
    <mergeCell ref="MUK1:MUL3"/>
    <mergeCell ref="MUM1:MUN3"/>
    <mergeCell ref="MTQ1:MTR3"/>
    <mergeCell ref="MTS1:MTT3"/>
    <mergeCell ref="MTU1:MTV3"/>
    <mergeCell ref="MTW1:MTX3"/>
    <mergeCell ref="MTY1:MTZ3"/>
    <mergeCell ref="MUA1:MUB3"/>
    <mergeCell ref="MTE1:MTF3"/>
    <mergeCell ref="MTG1:MTH3"/>
    <mergeCell ref="MTI1:MTJ3"/>
    <mergeCell ref="MTK1:MTL3"/>
    <mergeCell ref="MTM1:MTN3"/>
    <mergeCell ref="MTO1:MTP3"/>
    <mergeCell ref="MSS1:MST3"/>
    <mergeCell ref="MSU1:MSV3"/>
    <mergeCell ref="MSW1:MSX3"/>
    <mergeCell ref="MSY1:MSZ3"/>
    <mergeCell ref="MTA1:MTB3"/>
    <mergeCell ref="MTC1:MTD3"/>
    <mergeCell ref="MSG1:MSH3"/>
    <mergeCell ref="MSI1:MSJ3"/>
    <mergeCell ref="MSK1:MSL3"/>
    <mergeCell ref="MSM1:MSN3"/>
    <mergeCell ref="MSO1:MSP3"/>
    <mergeCell ref="MSQ1:MSR3"/>
    <mergeCell ref="MRU1:MRV3"/>
    <mergeCell ref="MRW1:MRX3"/>
    <mergeCell ref="MRY1:MRZ3"/>
    <mergeCell ref="MSA1:MSB3"/>
    <mergeCell ref="MSC1:MSD3"/>
    <mergeCell ref="MSE1:MSF3"/>
    <mergeCell ref="MRI1:MRJ3"/>
    <mergeCell ref="MRK1:MRL3"/>
    <mergeCell ref="MRM1:MRN3"/>
    <mergeCell ref="MRO1:MRP3"/>
    <mergeCell ref="MRQ1:MRR3"/>
    <mergeCell ref="MRS1:MRT3"/>
    <mergeCell ref="MQW1:MQX3"/>
    <mergeCell ref="MQY1:MQZ3"/>
    <mergeCell ref="MRA1:MRB3"/>
    <mergeCell ref="MRC1:MRD3"/>
    <mergeCell ref="MRE1:MRF3"/>
    <mergeCell ref="MRG1:MRH3"/>
    <mergeCell ref="MQK1:MQL3"/>
    <mergeCell ref="MQM1:MQN3"/>
    <mergeCell ref="MQO1:MQP3"/>
    <mergeCell ref="MQQ1:MQR3"/>
    <mergeCell ref="MQS1:MQT3"/>
    <mergeCell ref="MQU1:MQV3"/>
    <mergeCell ref="MPY1:MPZ3"/>
    <mergeCell ref="MQA1:MQB3"/>
    <mergeCell ref="MQC1:MQD3"/>
    <mergeCell ref="MQE1:MQF3"/>
    <mergeCell ref="MQG1:MQH3"/>
    <mergeCell ref="MQI1:MQJ3"/>
    <mergeCell ref="MPM1:MPN3"/>
    <mergeCell ref="MPO1:MPP3"/>
    <mergeCell ref="MPQ1:MPR3"/>
    <mergeCell ref="MPS1:MPT3"/>
    <mergeCell ref="MPU1:MPV3"/>
    <mergeCell ref="MPW1:MPX3"/>
    <mergeCell ref="MPA1:MPB3"/>
    <mergeCell ref="MPC1:MPD3"/>
    <mergeCell ref="MPE1:MPF3"/>
    <mergeCell ref="MPG1:MPH3"/>
    <mergeCell ref="MPI1:MPJ3"/>
    <mergeCell ref="MPK1:MPL3"/>
    <mergeCell ref="MOO1:MOP3"/>
    <mergeCell ref="MOQ1:MOR3"/>
    <mergeCell ref="MOS1:MOT3"/>
    <mergeCell ref="MOU1:MOV3"/>
    <mergeCell ref="MOW1:MOX3"/>
    <mergeCell ref="MOY1:MOZ3"/>
    <mergeCell ref="MOC1:MOD3"/>
    <mergeCell ref="MOE1:MOF3"/>
    <mergeCell ref="MOG1:MOH3"/>
    <mergeCell ref="MOI1:MOJ3"/>
    <mergeCell ref="MOK1:MOL3"/>
    <mergeCell ref="MOM1:MON3"/>
    <mergeCell ref="MNQ1:MNR3"/>
    <mergeCell ref="MNS1:MNT3"/>
    <mergeCell ref="MNU1:MNV3"/>
    <mergeCell ref="MNW1:MNX3"/>
    <mergeCell ref="MNY1:MNZ3"/>
    <mergeCell ref="MOA1:MOB3"/>
    <mergeCell ref="MNE1:MNF3"/>
    <mergeCell ref="MNG1:MNH3"/>
    <mergeCell ref="MNI1:MNJ3"/>
    <mergeCell ref="MNK1:MNL3"/>
    <mergeCell ref="MNM1:MNN3"/>
    <mergeCell ref="MNO1:MNP3"/>
    <mergeCell ref="MMS1:MMT3"/>
    <mergeCell ref="MMU1:MMV3"/>
    <mergeCell ref="MMW1:MMX3"/>
    <mergeCell ref="MMY1:MMZ3"/>
    <mergeCell ref="MNA1:MNB3"/>
    <mergeCell ref="MNC1:MND3"/>
    <mergeCell ref="MMG1:MMH3"/>
    <mergeCell ref="MMI1:MMJ3"/>
    <mergeCell ref="MMK1:MML3"/>
    <mergeCell ref="MMM1:MMN3"/>
    <mergeCell ref="MMO1:MMP3"/>
    <mergeCell ref="MMQ1:MMR3"/>
    <mergeCell ref="MLU1:MLV3"/>
    <mergeCell ref="MLW1:MLX3"/>
    <mergeCell ref="MLY1:MLZ3"/>
    <mergeCell ref="MMA1:MMB3"/>
    <mergeCell ref="MMC1:MMD3"/>
    <mergeCell ref="MME1:MMF3"/>
    <mergeCell ref="MLI1:MLJ3"/>
    <mergeCell ref="MLK1:MLL3"/>
    <mergeCell ref="MLM1:MLN3"/>
    <mergeCell ref="MLO1:MLP3"/>
    <mergeCell ref="MLQ1:MLR3"/>
    <mergeCell ref="MLS1:MLT3"/>
    <mergeCell ref="MKW1:MKX3"/>
    <mergeCell ref="MKY1:MKZ3"/>
    <mergeCell ref="MLA1:MLB3"/>
    <mergeCell ref="MLC1:MLD3"/>
    <mergeCell ref="MLE1:MLF3"/>
    <mergeCell ref="MLG1:MLH3"/>
    <mergeCell ref="MKK1:MKL3"/>
    <mergeCell ref="MKM1:MKN3"/>
    <mergeCell ref="MKO1:MKP3"/>
    <mergeCell ref="MKQ1:MKR3"/>
    <mergeCell ref="MKS1:MKT3"/>
    <mergeCell ref="MKU1:MKV3"/>
    <mergeCell ref="MJY1:MJZ3"/>
    <mergeCell ref="MKA1:MKB3"/>
    <mergeCell ref="MKC1:MKD3"/>
    <mergeCell ref="MKE1:MKF3"/>
    <mergeCell ref="MKG1:MKH3"/>
    <mergeCell ref="MKI1:MKJ3"/>
    <mergeCell ref="MJM1:MJN3"/>
    <mergeCell ref="MJO1:MJP3"/>
    <mergeCell ref="MJQ1:MJR3"/>
    <mergeCell ref="MJS1:MJT3"/>
    <mergeCell ref="MJU1:MJV3"/>
    <mergeCell ref="MJW1:MJX3"/>
    <mergeCell ref="MJA1:MJB3"/>
    <mergeCell ref="MJC1:MJD3"/>
    <mergeCell ref="MJE1:MJF3"/>
    <mergeCell ref="MJG1:MJH3"/>
    <mergeCell ref="MJI1:MJJ3"/>
    <mergeCell ref="MJK1:MJL3"/>
    <mergeCell ref="MIO1:MIP3"/>
    <mergeCell ref="MIQ1:MIR3"/>
    <mergeCell ref="MIS1:MIT3"/>
    <mergeCell ref="MIU1:MIV3"/>
    <mergeCell ref="MIW1:MIX3"/>
    <mergeCell ref="MIY1:MIZ3"/>
    <mergeCell ref="MIC1:MID3"/>
    <mergeCell ref="MIE1:MIF3"/>
    <mergeCell ref="MIG1:MIH3"/>
    <mergeCell ref="MII1:MIJ3"/>
    <mergeCell ref="MIK1:MIL3"/>
    <mergeCell ref="MIM1:MIN3"/>
    <mergeCell ref="MHQ1:MHR3"/>
    <mergeCell ref="MHS1:MHT3"/>
    <mergeCell ref="MHU1:MHV3"/>
    <mergeCell ref="MHW1:MHX3"/>
    <mergeCell ref="MHY1:MHZ3"/>
    <mergeCell ref="MIA1:MIB3"/>
    <mergeCell ref="MHE1:MHF3"/>
    <mergeCell ref="MHG1:MHH3"/>
    <mergeCell ref="MHI1:MHJ3"/>
    <mergeCell ref="MHK1:MHL3"/>
    <mergeCell ref="MHM1:MHN3"/>
    <mergeCell ref="MHO1:MHP3"/>
    <mergeCell ref="MGS1:MGT3"/>
    <mergeCell ref="MGU1:MGV3"/>
    <mergeCell ref="MGW1:MGX3"/>
    <mergeCell ref="MGY1:MGZ3"/>
    <mergeCell ref="MHA1:MHB3"/>
    <mergeCell ref="MHC1:MHD3"/>
    <mergeCell ref="MGG1:MGH3"/>
    <mergeCell ref="MGI1:MGJ3"/>
    <mergeCell ref="MGK1:MGL3"/>
    <mergeCell ref="MGM1:MGN3"/>
    <mergeCell ref="MGO1:MGP3"/>
    <mergeCell ref="MGQ1:MGR3"/>
    <mergeCell ref="MFU1:MFV3"/>
    <mergeCell ref="MFW1:MFX3"/>
    <mergeCell ref="MFY1:MFZ3"/>
    <mergeCell ref="MGA1:MGB3"/>
    <mergeCell ref="MGC1:MGD3"/>
    <mergeCell ref="MGE1:MGF3"/>
    <mergeCell ref="MFI1:MFJ3"/>
    <mergeCell ref="MFK1:MFL3"/>
    <mergeCell ref="MFM1:MFN3"/>
    <mergeCell ref="MFO1:MFP3"/>
    <mergeCell ref="MFQ1:MFR3"/>
    <mergeCell ref="MFS1:MFT3"/>
    <mergeCell ref="MEW1:MEX3"/>
    <mergeCell ref="MEY1:MEZ3"/>
    <mergeCell ref="MFA1:MFB3"/>
    <mergeCell ref="MFC1:MFD3"/>
    <mergeCell ref="MFE1:MFF3"/>
    <mergeCell ref="MFG1:MFH3"/>
    <mergeCell ref="MEK1:MEL3"/>
    <mergeCell ref="MEM1:MEN3"/>
    <mergeCell ref="MEO1:MEP3"/>
    <mergeCell ref="MEQ1:MER3"/>
    <mergeCell ref="MES1:MET3"/>
    <mergeCell ref="MEU1:MEV3"/>
    <mergeCell ref="MDY1:MDZ3"/>
    <mergeCell ref="MEA1:MEB3"/>
    <mergeCell ref="MEC1:MED3"/>
    <mergeCell ref="MEE1:MEF3"/>
    <mergeCell ref="MEG1:MEH3"/>
    <mergeCell ref="MEI1:MEJ3"/>
    <mergeCell ref="MDM1:MDN3"/>
    <mergeCell ref="MDO1:MDP3"/>
    <mergeCell ref="MDQ1:MDR3"/>
    <mergeCell ref="MDS1:MDT3"/>
    <mergeCell ref="MDU1:MDV3"/>
    <mergeCell ref="MDW1:MDX3"/>
    <mergeCell ref="MDA1:MDB3"/>
    <mergeCell ref="MDC1:MDD3"/>
    <mergeCell ref="MDE1:MDF3"/>
    <mergeCell ref="MDG1:MDH3"/>
    <mergeCell ref="MDI1:MDJ3"/>
    <mergeCell ref="MDK1:MDL3"/>
    <mergeCell ref="MCO1:MCP3"/>
    <mergeCell ref="MCQ1:MCR3"/>
    <mergeCell ref="MCS1:MCT3"/>
    <mergeCell ref="MCU1:MCV3"/>
    <mergeCell ref="MCW1:MCX3"/>
    <mergeCell ref="MCY1:MCZ3"/>
    <mergeCell ref="MCC1:MCD3"/>
    <mergeCell ref="MCE1:MCF3"/>
    <mergeCell ref="MCG1:MCH3"/>
    <mergeCell ref="MCI1:MCJ3"/>
    <mergeCell ref="MCK1:MCL3"/>
    <mergeCell ref="MCM1:MCN3"/>
    <mergeCell ref="MBQ1:MBR3"/>
    <mergeCell ref="MBS1:MBT3"/>
    <mergeCell ref="MBU1:MBV3"/>
    <mergeCell ref="MBW1:MBX3"/>
    <mergeCell ref="MBY1:MBZ3"/>
    <mergeCell ref="MCA1:MCB3"/>
    <mergeCell ref="MBE1:MBF3"/>
    <mergeCell ref="MBG1:MBH3"/>
    <mergeCell ref="MBI1:MBJ3"/>
    <mergeCell ref="MBK1:MBL3"/>
    <mergeCell ref="MBM1:MBN3"/>
    <mergeCell ref="MBO1:MBP3"/>
    <mergeCell ref="MAS1:MAT3"/>
    <mergeCell ref="MAU1:MAV3"/>
    <mergeCell ref="MAW1:MAX3"/>
    <mergeCell ref="MAY1:MAZ3"/>
    <mergeCell ref="MBA1:MBB3"/>
    <mergeCell ref="MBC1:MBD3"/>
    <mergeCell ref="MAG1:MAH3"/>
    <mergeCell ref="MAI1:MAJ3"/>
    <mergeCell ref="MAK1:MAL3"/>
    <mergeCell ref="MAM1:MAN3"/>
    <mergeCell ref="MAO1:MAP3"/>
    <mergeCell ref="MAQ1:MAR3"/>
    <mergeCell ref="LZU1:LZV3"/>
    <mergeCell ref="LZW1:LZX3"/>
    <mergeCell ref="LZY1:LZZ3"/>
    <mergeCell ref="MAA1:MAB3"/>
    <mergeCell ref="MAC1:MAD3"/>
    <mergeCell ref="MAE1:MAF3"/>
    <mergeCell ref="LZI1:LZJ3"/>
    <mergeCell ref="LZK1:LZL3"/>
    <mergeCell ref="LZM1:LZN3"/>
    <mergeCell ref="LZO1:LZP3"/>
    <mergeCell ref="LZQ1:LZR3"/>
    <mergeCell ref="LZS1:LZT3"/>
    <mergeCell ref="LYW1:LYX3"/>
    <mergeCell ref="LYY1:LYZ3"/>
    <mergeCell ref="LZA1:LZB3"/>
    <mergeCell ref="LZC1:LZD3"/>
    <mergeCell ref="LZE1:LZF3"/>
    <mergeCell ref="LZG1:LZH3"/>
    <mergeCell ref="LYK1:LYL3"/>
    <mergeCell ref="LYM1:LYN3"/>
    <mergeCell ref="LYO1:LYP3"/>
    <mergeCell ref="LYQ1:LYR3"/>
    <mergeCell ref="LYS1:LYT3"/>
    <mergeCell ref="LYU1:LYV3"/>
    <mergeCell ref="LXY1:LXZ3"/>
    <mergeCell ref="LYA1:LYB3"/>
    <mergeCell ref="LYC1:LYD3"/>
    <mergeCell ref="LYE1:LYF3"/>
    <mergeCell ref="LYG1:LYH3"/>
    <mergeCell ref="LYI1:LYJ3"/>
    <mergeCell ref="LXM1:LXN3"/>
    <mergeCell ref="LXO1:LXP3"/>
    <mergeCell ref="LXQ1:LXR3"/>
    <mergeCell ref="LXS1:LXT3"/>
    <mergeCell ref="LXU1:LXV3"/>
    <mergeCell ref="LXW1:LXX3"/>
    <mergeCell ref="LXA1:LXB3"/>
    <mergeCell ref="LXC1:LXD3"/>
    <mergeCell ref="LXE1:LXF3"/>
    <mergeCell ref="LXG1:LXH3"/>
    <mergeCell ref="LXI1:LXJ3"/>
    <mergeCell ref="LXK1:LXL3"/>
    <mergeCell ref="LWO1:LWP3"/>
    <mergeCell ref="LWQ1:LWR3"/>
    <mergeCell ref="LWS1:LWT3"/>
    <mergeCell ref="LWU1:LWV3"/>
    <mergeCell ref="LWW1:LWX3"/>
    <mergeCell ref="LWY1:LWZ3"/>
    <mergeCell ref="LWC1:LWD3"/>
    <mergeCell ref="LWE1:LWF3"/>
    <mergeCell ref="LWG1:LWH3"/>
    <mergeCell ref="LWI1:LWJ3"/>
    <mergeCell ref="LWK1:LWL3"/>
    <mergeCell ref="LWM1:LWN3"/>
    <mergeCell ref="LVQ1:LVR3"/>
    <mergeCell ref="LVS1:LVT3"/>
    <mergeCell ref="LVU1:LVV3"/>
    <mergeCell ref="LVW1:LVX3"/>
    <mergeCell ref="LVY1:LVZ3"/>
    <mergeCell ref="LWA1:LWB3"/>
    <mergeCell ref="LVE1:LVF3"/>
    <mergeCell ref="LVG1:LVH3"/>
    <mergeCell ref="LVI1:LVJ3"/>
    <mergeCell ref="LVK1:LVL3"/>
    <mergeCell ref="LVM1:LVN3"/>
    <mergeCell ref="LVO1:LVP3"/>
    <mergeCell ref="LUS1:LUT3"/>
    <mergeCell ref="LUU1:LUV3"/>
    <mergeCell ref="LUW1:LUX3"/>
    <mergeCell ref="LUY1:LUZ3"/>
    <mergeCell ref="LVA1:LVB3"/>
    <mergeCell ref="LVC1:LVD3"/>
    <mergeCell ref="LUG1:LUH3"/>
    <mergeCell ref="LUI1:LUJ3"/>
    <mergeCell ref="LUK1:LUL3"/>
    <mergeCell ref="LUM1:LUN3"/>
    <mergeCell ref="LUO1:LUP3"/>
    <mergeCell ref="LUQ1:LUR3"/>
    <mergeCell ref="LTU1:LTV3"/>
    <mergeCell ref="LTW1:LTX3"/>
    <mergeCell ref="LTY1:LTZ3"/>
    <mergeCell ref="LUA1:LUB3"/>
    <mergeCell ref="LUC1:LUD3"/>
    <mergeCell ref="LUE1:LUF3"/>
    <mergeCell ref="LTI1:LTJ3"/>
    <mergeCell ref="LTK1:LTL3"/>
    <mergeCell ref="LTM1:LTN3"/>
    <mergeCell ref="LTO1:LTP3"/>
    <mergeCell ref="LTQ1:LTR3"/>
    <mergeCell ref="LTS1:LTT3"/>
    <mergeCell ref="LSW1:LSX3"/>
    <mergeCell ref="LSY1:LSZ3"/>
    <mergeCell ref="LTA1:LTB3"/>
    <mergeCell ref="LTC1:LTD3"/>
    <mergeCell ref="LTE1:LTF3"/>
    <mergeCell ref="LTG1:LTH3"/>
    <mergeCell ref="LSK1:LSL3"/>
    <mergeCell ref="LSM1:LSN3"/>
    <mergeCell ref="LSO1:LSP3"/>
    <mergeCell ref="LSQ1:LSR3"/>
    <mergeCell ref="LSS1:LST3"/>
    <mergeCell ref="LSU1:LSV3"/>
    <mergeCell ref="LRY1:LRZ3"/>
    <mergeCell ref="LSA1:LSB3"/>
    <mergeCell ref="LSC1:LSD3"/>
    <mergeCell ref="LSE1:LSF3"/>
    <mergeCell ref="LSG1:LSH3"/>
    <mergeCell ref="LSI1:LSJ3"/>
    <mergeCell ref="LRM1:LRN3"/>
    <mergeCell ref="LRO1:LRP3"/>
    <mergeCell ref="LRQ1:LRR3"/>
    <mergeCell ref="LRS1:LRT3"/>
    <mergeCell ref="LRU1:LRV3"/>
    <mergeCell ref="LRW1:LRX3"/>
    <mergeCell ref="LRA1:LRB3"/>
    <mergeCell ref="LRC1:LRD3"/>
    <mergeCell ref="LRE1:LRF3"/>
    <mergeCell ref="LRG1:LRH3"/>
    <mergeCell ref="LRI1:LRJ3"/>
    <mergeCell ref="LRK1:LRL3"/>
    <mergeCell ref="LQO1:LQP3"/>
    <mergeCell ref="LQQ1:LQR3"/>
    <mergeCell ref="LQS1:LQT3"/>
    <mergeCell ref="LQU1:LQV3"/>
    <mergeCell ref="LQW1:LQX3"/>
    <mergeCell ref="LQY1:LQZ3"/>
    <mergeCell ref="LQC1:LQD3"/>
    <mergeCell ref="LQE1:LQF3"/>
    <mergeCell ref="LQG1:LQH3"/>
    <mergeCell ref="LQI1:LQJ3"/>
    <mergeCell ref="LQK1:LQL3"/>
    <mergeCell ref="LQM1:LQN3"/>
    <mergeCell ref="LPQ1:LPR3"/>
    <mergeCell ref="LPS1:LPT3"/>
    <mergeCell ref="LPU1:LPV3"/>
    <mergeCell ref="LPW1:LPX3"/>
    <mergeCell ref="LPY1:LPZ3"/>
    <mergeCell ref="LQA1:LQB3"/>
    <mergeCell ref="LPE1:LPF3"/>
    <mergeCell ref="LPG1:LPH3"/>
    <mergeCell ref="LPI1:LPJ3"/>
    <mergeCell ref="LPK1:LPL3"/>
    <mergeCell ref="LPM1:LPN3"/>
    <mergeCell ref="LPO1:LPP3"/>
    <mergeCell ref="LOS1:LOT3"/>
    <mergeCell ref="LOU1:LOV3"/>
    <mergeCell ref="LOW1:LOX3"/>
    <mergeCell ref="LOY1:LOZ3"/>
    <mergeCell ref="LPA1:LPB3"/>
    <mergeCell ref="LPC1:LPD3"/>
    <mergeCell ref="LOG1:LOH3"/>
    <mergeCell ref="LOI1:LOJ3"/>
    <mergeCell ref="LOK1:LOL3"/>
    <mergeCell ref="LOM1:LON3"/>
    <mergeCell ref="LOO1:LOP3"/>
    <mergeCell ref="LOQ1:LOR3"/>
    <mergeCell ref="LNU1:LNV3"/>
    <mergeCell ref="LNW1:LNX3"/>
    <mergeCell ref="LNY1:LNZ3"/>
    <mergeCell ref="LOA1:LOB3"/>
    <mergeCell ref="LOC1:LOD3"/>
    <mergeCell ref="LOE1:LOF3"/>
    <mergeCell ref="LNI1:LNJ3"/>
    <mergeCell ref="LNK1:LNL3"/>
    <mergeCell ref="LNM1:LNN3"/>
    <mergeCell ref="LNO1:LNP3"/>
    <mergeCell ref="LNQ1:LNR3"/>
    <mergeCell ref="LNS1:LNT3"/>
    <mergeCell ref="LMW1:LMX3"/>
    <mergeCell ref="LMY1:LMZ3"/>
    <mergeCell ref="LNA1:LNB3"/>
    <mergeCell ref="LNC1:LND3"/>
    <mergeCell ref="LNE1:LNF3"/>
    <mergeCell ref="LNG1:LNH3"/>
    <mergeCell ref="LMK1:LML3"/>
    <mergeCell ref="LMM1:LMN3"/>
    <mergeCell ref="LMO1:LMP3"/>
    <mergeCell ref="LMQ1:LMR3"/>
    <mergeCell ref="LMS1:LMT3"/>
    <mergeCell ref="LMU1:LMV3"/>
    <mergeCell ref="LLY1:LLZ3"/>
    <mergeCell ref="LMA1:LMB3"/>
    <mergeCell ref="LMC1:LMD3"/>
    <mergeCell ref="LME1:LMF3"/>
    <mergeCell ref="LMG1:LMH3"/>
    <mergeCell ref="LMI1:LMJ3"/>
    <mergeCell ref="LLM1:LLN3"/>
    <mergeCell ref="LLO1:LLP3"/>
    <mergeCell ref="LLQ1:LLR3"/>
    <mergeCell ref="LLS1:LLT3"/>
    <mergeCell ref="LLU1:LLV3"/>
    <mergeCell ref="LLW1:LLX3"/>
    <mergeCell ref="LLA1:LLB3"/>
    <mergeCell ref="LLC1:LLD3"/>
    <mergeCell ref="LLE1:LLF3"/>
    <mergeCell ref="LLG1:LLH3"/>
    <mergeCell ref="LLI1:LLJ3"/>
    <mergeCell ref="LLK1:LLL3"/>
    <mergeCell ref="LKO1:LKP3"/>
    <mergeCell ref="LKQ1:LKR3"/>
    <mergeCell ref="LKS1:LKT3"/>
    <mergeCell ref="LKU1:LKV3"/>
    <mergeCell ref="LKW1:LKX3"/>
    <mergeCell ref="LKY1:LKZ3"/>
    <mergeCell ref="LKC1:LKD3"/>
    <mergeCell ref="LKE1:LKF3"/>
    <mergeCell ref="LKG1:LKH3"/>
    <mergeCell ref="LKI1:LKJ3"/>
    <mergeCell ref="LKK1:LKL3"/>
    <mergeCell ref="LKM1:LKN3"/>
    <mergeCell ref="LJQ1:LJR3"/>
    <mergeCell ref="LJS1:LJT3"/>
    <mergeCell ref="LJU1:LJV3"/>
    <mergeCell ref="LJW1:LJX3"/>
    <mergeCell ref="LJY1:LJZ3"/>
    <mergeCell ref="LKA1:LKB3"/>
    <mergeCell ref="LJE1:LJF3"/>
    <mergeCell ref="LJG1:LJH3"/>
    <mergeCell ref="LJI1:LJJ3"/>
    <mergeCell ref="LJK1:LJL3"/>
    <mergeCell ref="LJM1:LJN3"/>
    <mergeCell ref="LJO1:LJP3"/>
    <mergeCell ref="LIS1:LIT3"/>
    <mergeCell ref="LIU1:LIV3"/>
    <mergeCell ref="LIW1:LIX3"/>
    <mergeCell ref="LIY1:LIZ3"/>
    <mergeCell ref="LJA1:LJB3"/>
    <mergeCell ref="LJC1:LJD3"/>
    <mergeCell ref="LIG1:LIH3"/>
    <mergeCell ref="LII1:LIJ3"/>
    <mergeCell ref="LIK1:LIL3"/>
    <mergeCell ref="LIM1:LIN3"/>
    <mergeCell ref="LIO1:LIP3"/>
    <mergeCell ref="LIQ1:LIR3"/>
    <mergeCell ref="LHU1:LHV3"/>
    <mergeCell ref="LHW1:LHX3"/>
    <mergeCell ref="LHY1:LHZ3"/>
    <mergeCell ref="LIA1:LIB3"/>
    <mergeCell ref="LIC1:LID3"/>
    <mergeCell ref="LIE1:LIF3"/>
    <mergeCell ref="LHI1:LHJ3"/>
    <mergeCell ref="LHK1:LHL3"/>
    <mergeCell ref="LHM1:LHN3"/>
    <mergeCell ref="LHO1:LHP3"/>
    <mergeCell ref="LHQ1:LHR3"/>
    <mergeCell ref="LHS1:LHT3"/>
    <mergeCell ref="LGW1:LGX3"/>
    <mergeCell ref="LGY1:LGZ3"/>
    <mergeCell ref="LHA1:LHB3"/>
    <mergeCell ref="LHC1:LHD3"/>
    <mergeCell ref="LHE1:LHF3"/>
    <mergeCell ref="LHG1:LHH3"/>
    <mergeCell ref="LGK1:LGL3"/>
    <mergeCell ref="LGM1:LGN3"/>
    <mergeCell ref="LGO1:LGP3"/>
    <mergeCell ref="LGQ1:LGR3"/>
    <mergeCell ref="LGS1:LGT3"/>
    <mergeCell ref="LGU1:LGV3"/>
    <mergeCell ref="LFY1:LFZ3"/>
    <mergeCell ref="LGA1:LGB3"/>
    <mergeCell ref="LGC1:LGD3"/>
    <mergeCell ref="LGE1:LGF3"/>
    <mergeCell ref="LGG1:LGH3"/>
    <mergeCell ref="LGI1:LGJ3"/>
    <mergeCell ref="LFM1:LFN3"/>
    <mergeCell ref="LFO1:LFP3"/>
    <mergeCell ref="LFQ1:LFR3"/>
    <mergeCell ref="LFS1:LFT3"/>
    <mergeCell ref="LFU1:LFV3"/>
    <mergeCell ref="LFW1:LFX3"/>
    <mergeCell ref="LFA1:LFB3"/>
    <mergeCell ref="LFC1:LFD3"/>
    <mergeCell ref="LFE1:LFF3"/>
    <mergeCell ref="LFG1:LFH3"/>
    <mergeCell ref="LFI1:LFJ3"/>
    <mergeCell ref="LFK1:LFL3"/>
    <mergeCell ref="LEO1:LEP3"/>
    <mergeCell ref="LEQ1:LER3"/>
    <mergeCell ref="LES1:LET3"/>
    <mergeCell ref="LEU1:LEV3"/>
    <mergeCell ref="LEW1:LEX3"/>
    <mergeCell ref="LEY1:LEZ3"/>
    <mergeCell ref="LEC1:LED3"/>
    <mergeCell ref="LEE1:LEF3"/>
    <mergeCell ref="LEG1:LEH3"/>
    <mergeCell ref="LEI1:LEJ3"/>
    <mergeCell ref="LEK1:LEL3"/>
    <mergeCell ref="LEM1:LEN3"/>
    <mergeCell ref="LDQ1:LDR3"/>
    <mergeCell ref="LDS1:LDT3"/>
    <mergeCell ref="LDU1:LDV3"/>
    <mergeCell ref="LDW1:LDX3"/>
    <mergeCell ref="LDY1:LDZ3"/>
    <mergeCell ref="LEA1:LEB3"/>
    <mergeCell ref="LDE1:LDF3"/>
    <mergeCell ref="LDG1:LDH3"/>
    <mergeCell ref="LDI1:LDJ3"/>
    <mergeCell ref="LDK1:LDL3"/>
    <mergeCell ref="LDM1:LDN3"/>
    <mergeCell ref="LDO1:LDP3"/>
    <mergeCell ref="LCS1:LCT3"/>
    <mergeCell ref="LCU1:LCV3"/>
    <mergeCell ref="LCW1:LCX3"/>
    <mergeCell ref="LCY1:LCZ3"/>
    <mergeCell ref="LDA1:LDB3"/>
    <mergeCell ref="LDC1:LDD3"/>
    <mergeCell ref="LCG1:LCH3"/>
    <mergeCell ref="LCI1:LCJ3"/>
    <mergeCell ref="LCK1:LCL3"/>
    <mergeCell ref="LCM1:LCN3"/>
    <mergeCell ref="LCO1:LCP3"/>
    <mergeCell ref="LCQ1:LCR3"/>
    <mergeCell ref="LBU1:LBV3"/>
    <mergeCell ref="LBW1:LBX3"/>
    <mergeCell ref="LBY1:LBZ3"/>
    <mergeCell ref="LCA1:LCB3"/>
    <mergeCell ref="LCC1:LCD3"/>
    <mergeCell ref="LCE1:LCF3"/>
    <mergeCell ref="LBI1:LBJ3"/>
    <mergeCell ref="LBK1:LBL3"/>
    <mergeCell ref="LBM1:LBN3"/>
    <mergeCell ref="LBO1:LBP3"/>
    <mergeCell ref="LBQ1:LBR3"/>
    <mergeCell ref="LBS1:LBT3"/>
    <mergeCell ref="LAW1:LAX3"/>
    <mergeCell ref="LAY1:LAZ3"/>
    <mergeCell ref="LBA1:LBB3"/>
    <mergeCell ref="LBC1:LBD3"/>
    <mergeCell ref="LBE1:LBF3"/>
    <mergeCell ref="LBG1:LBH3"/>
    <mergeCell ref="LAK1:LAL3"/>
    <mergeCell ref="LAM1:LAN3"/>
    <mergeCell ref="LAO1:LAP3"/>
    <mergeCell ref="LAQ1:LAR3"/>
    <mergeCell ref="LAS1:LAT3"/>
    <mergeCell ref="LAU1:LAV3"/>
    <mergeCell ref="KZY1:KZZ3"/>
    <mergeCell ref="LAA1:LAB3"/>
    <mergeCell ref="LAC1:LAD3"/>
    <mergeCell ref="LAE1:LAF3"/>
    <mergeCell ref="LAG1:LAH3"/>
    <mergeCell ref="LAI1:LAJ3"/>
    <mergeCell ref="KZM1:KZN3"/>
    <mergeCell ref="KZO1:KZP3"/>
    <mergeCell ref="KZQ1:KZR3"/>
    <mergeCell ref="KZS1:KZT3"/>
    <mergeCell ref="KZU1:KZV3"/>
    <mergeCell ref="KZW1:KZX3"/>
    <mergeCell ref="KZA1:KZB3"/>
    <mergeCell ref="KZC1:KZD3"/>
    <mergeCell ref="KZE1:KZF3"/>
    <mergeCell ref="KZG1:KZH3"/>
    <mergeCell ref="KZI1:KZJ3"/>
    <mergeCell ref="KZK1:KZL3"/>
    <mergeCell ref="KYO1:KYP3"/>
    <mergeCell ref="KYQ1:KYR3"/>
    <mergeCell ref="KYS1:KYT3"/>
    <mergeCell ref="KYU1:KYV3"/>
    <mergeCell ref="KYW1:KYX3"/>
    <mergeCell ref="KYY1:KYZ3"/>
    <mergeCell ref="KYC1:KYD3"/>
    <mergeCell ref="KYE1:KYF3"/>
    <mergeCell ref="KYG1:KYH3"/>
    <mergeCell ref="KYI1:KYJ3"/>
    <mergeCell ref="KYK1:KYL3"/>
    <mergeCell ref="KYM1:KYN3"/>
    <mergeCell ref="KXQ1:KXR3"/>
    <mergeCell ref="KXS1:KXT3"/>
    <mergeCell ref="KXU1:KXV3"/>
    <mergeCell ref="KXW1:KXX3"/>
    <mergeCell ref="KXY1:KXZ3"/>
    <mergeCell ref="KYA1:KYB3"/>
    <mergeCell ref="KXE1:KXF3"/>
    <mergeCell ref="KXG1:KXH3"/>
    <mergeCell ref="KXI1:KXJ3"/>
    <mergeCell ref="KXK1:KXL3"/>
    <mergeCell ref="KXM1:KXN3"/>
    <mergeCell ref="KXO1:KXP3"/>
    <mergeCell ref="KWS1:KWT3"/>
    <mergeCell ref="KWU1:KWV3"/>
    <mergeCell ref="KWW1:KWX3"/>
    <mergeCell ref="KWY1:KWZ3"/>
    <mergeCell ref="KXA1:KXB3"/>
    <mergeCell ref="KXC1:KXD3"/>
    <mergeCell ref="KWG1:KWH3"/>
    <mergeCell ref="KWI1:KWJ3"/>
    <mergeCell ref="KWK1:KWL3"/>
    <mergeCell ref="KWM1:KWN3"/>
    <mergeCell ref="KWO1:KWP3"/>
    <mergeCell ref="KWQ1:KWR3"/>
    <mergeCell ref="KVU1:KVV3"/>
    <mergeCell ref="KVW1:KVX3"/>
    <mergeCell ref="KVY1:KVZ3"/>
    <mergeCell ref="KWA1:KWB3"/>
    <mergeCell ref="KWC1:KWD3"/>
    <mergeCell ref="KWE1:KWF3"/>
    <mergeCell ref="KVI1:KVJ3"/>
    <mergeCell ref="KVK1:KVL3"/>
    <mergeCell ref="KVM1:KVN3"/>
    <mergeCell ref="KVO1:KVP3"/>
    <mergeCell ref="KVQ1:KVR3"/>
    <mergeCell ref="KVS1:KVT3"/>
    <mergeCell ref="KUW1:KUX3"/>
    <mergeCell ref="KUY1:KUZ3"/>
    <mergeCell ref="KVA1:KVB3"/>
    <mergeCell ref="KVC1:KVD3"/>
    <mergeCell ref="KVE1:KVF3"/>
    <mergeCell ref="KVG1:KVH3"/>
    <mergeCell ref="KUK1:KUL3"/>
    <mergeCell ref="KUM1:KUN3"/>
    <mergeCell ref="KUO1:KUP3"/>
    <mergeCell ref="KUQ1:KUR3"/>
    <mergeCell ref="KUS1:KUT3"/>
    <mergeCell ref="KUU1:KUV3"/>
    <mergeCell ref="KTY1:KTZ3"/>
    <mergeCell ref="KUA1:KUB3"/>
    <mergeCell ref="KUC1:KUD3"/>
    <mergeCell ref="KUE1:KUF3"/>
    <mergeCell ref="KUG1:KUH3"/>
    <mergeCell ref="KUI1:KUJ3"/>
    <mergeCell ref="KTM1:KTN3"/>
    <mergeCell ref="KTO1:KTP3"/>
    <mergeCell ref="KTQ1:KTR3"/>
    <mergeCell ref="KTS1:KTT3"/>
    <mergeCell ref="KTU1:KTV3"/>
    <mergeCell ref="KTW1:KTX3"/>
    <mergeCell ref="KTA1:KTB3"/>
    <mergeCell ref="KTC1:KTD3"/>
    <mergeCell ref="KTE1:KTF3"/>
    <mergeCell ref="KTG1:KTH3"/>
    <mergeCell ref="KTI1:KTJ3"/>
    <mergeCell ref="KTK1:KTL3"/>
    <mergeCell ref="KSO1:KSP3"/>
    <mergeCell ref="KSQ1:KSR3"/>
    <mergeCell ref="KSS1:KST3"/>
    <mergeCell ref="KSU1:KSV3"/>
    <mergeCell ref="KSW1:KSX3"/>
    <mergeCell ref="KSY1:KSZ3"/>
    <mergeCell ref="KSC1:KSD3"/>
    <mergeCell ref="KSE1:KSF3"/>
    <mergeCell ref="KSG1:KSH3"/>
    <mergeCell ref="KSI1:KSJ3"/>
    <mergeCell ref="KSK1:KSL3"/>
    <mergeCell ref="KSM1:KSN3"/>
    <mergeCell ref="KRQ1:KRR3"/>
    <mergeCell ref="KRS1:KRT3"/>
    <mergeCell ref="KRU1:KRV3"/>
    <mergeCell ref="KRW1:KRX3"/>
    <mergeCell ref="KRY1:KRZ3"/>
    <mergeCell ref="KSA1:KSB3"/>
    <mergeCell ref="KRE1:KRF3"/>
    <mergeCell ref="KRG1:KRH3"/>
    <mergeCell ref="KRI1:KRJ3"/>
    <mergeCell ref="KRK1:KRL3"/>
    <mergeCell ref="KRM1:KRN3"/>
    <mergeCell ref="KRO1:KRP3"/>
    <mergeCell ref="KQS1:KQT3"/>
    <mergeCell ref="KQU1:KQV3"/>
    <mergeCell ref="KQW1:KQX3"/>
    <mergeCell ref="KQY1:KQZ3"/>
    <mergeCell ref="KRA1:KRB3"/>
    <mergeCell ref="KRC1:KRD3"/>
    <mergeCell ref="KQG1:KQH3"/>
    <mergeCell ref="KQI1:KQJ3"/>
    <mergeCell ref="KQK1:KQL3"/>
    <mergeCell ref="KQM1:KQN3"/>
    <mergeCell ref="KQO1:KQP3"/>
    <mergeCell ref="KQQ1:KQR3"/>
    <mergeCell ref="KPU1:KPV3"/>
    <mergeCell ref="KPW1:KPX3"/>
    <mergeCell ref="KPY1:KPZ3"/>
    <mergeCell ref="KQA1:KQB3"/>
    <mergeCell ref="KQC1:KQD3"/>
    <mergeCell ref="KQE1:KQF3"/>
    <mergeCell ref="KPI1:KPJ3"/>
    <mergeCell ref="KPK1:KPL3"/>
    <mergeCell ref="KPM1:KPN3"/>
    <mergeCell ref="KPO1:KPP3"/>
    <mergeCell ref="KPQ1:KPR3"/>
    <mergeCell ref="KPS1:KPT3"/>
    <mergeCell ref="KOW1:KOX3"/>
    <mergeCell ref="KOY1:KOZ3"/>
    <mergeCell ref="KPA1:KPB3"/>
    <mergeCell ref="KPC1:KPD3"/>
    <mergeCell ref="KPE1:KPF3"/>
    <mergeCell ref="KPG1:KPH3"/>
    <mergeCell ref="KOK1:KOL3"/>
    <mergeCell ref="KOM1:KON3"/>
    <mergeCell ref="KOO1:KOP3"/>
    <mergeCell ref="KOQ1:KOR3"/>
    <mergeCell ref="KOS1:KOT3"/>
    <mergeCell ref="KOU1:KOV3"/>
    <mergeCell ref="KNY1:KNZ3"/>
    <mergeCell ref="KOA1:KOB3"/>
    <mergeCell ref="KOC1:KOD3"/>
    <mergeCell ref="KOE1:KOF3"/>
    <mergeCell ref="KOG1:KOH3"/>
    <mergeCell ref="KOI1:KOJ3"/>
    <mergeCell ref="KNM1:KNN3"/>
    <mergeCell ref="KNO1:KNP3"/>
    <mergeCell ref="KNQ1:KNR3"/>
    <mergeCell ref="KNS1:KNT3"/>
    <mergeCell ref="KNU1:KNV3"/>
    <mergeCell ref="KNW1:KNX3"/>
    <mergeCell ref="KNA1:KNB3"/>
    <mergeCell ref="KNC1:KND3"/>
    <mergeCell ref="KNE1:KNF3"/>
    <mergeCell ref="KNG1:KNH3"/>
    <mergeCell ref="KNI1:KNJ3"/>
    <mergeCell ref="KNK1:KNL3"/>
    <mergeCell ref="KMO1:KMP3"/>
    <mergeCell ref="KMQ1:KMR3"/>
    <mergeCell ref="KMS1:KMT3"/>
    <mergeCell ref="KMU1:KMV3"/>
    <mergeCell ref="KMW1:KMX3"/>
    <mergeCell ref="KMY1:KMZ3"/>
    <mergeCell ref="KMC1:KMD3"/>
    <mergeCell ref="KME1:KMF3"/>
    <mergeCell ref="KMG1:KMH3"/>
    <mergeCell ref="KMI1:KMJ3"/>
    <mergeCell ref="KMK1:KML3"/>
    <mergeCell ref="KMM1:KMN3"/>
    <mergeCell ref="KLQ1:KLR3"/>
    <mergeCell ref="KLS1:KLT3"/>
    <mergeCell ref="KLU1:KLV3"/>
    <mergeCell ref="KLW1:KLX3"/>
    <mergeCell ref="KLY1:KLZ3"/>
    <mergeCell ref="KMA1:KMB3"/>
    <mergeCell ref="KLE1:KLF3"/>
    <mergeCell ref="KLG1:KLH3"/>
    <mergeCell ref="KLI1:KLJ3"/>
    <mergeCell ref="KLK1:KLL3"/>
    <mergeCell ref="KLM1:KLN3"/>
    <mergeCell ref="KLO1:KLP3"/>
    <mergeCell ref="KKS1:KKT3"/>
    <mergeCell ref="KKU1:KKV3"/>
    <mergeCell ref="KKW1:KKX3"/>
    <mergeCell ref="KKY1:KKZ3"/>
    <mergeCell ref="KLA1:KLB3"/>
    <mergeCell ref="KLC1:KLD3"/>
    <mergeCell ref="KKG1:KKH3"/>
    <mergeCell ref="KKI1:KKJ3"/>
    <mergeCell ref="KKK1:KKL3"/>
    <mergeCell ref="KKM1:KKN3"/>
    <mergeCell ref="KKO1:KKP3"/>
    <mergeCell ref="KKQ1:KKR3"/>
    <mergeCell ref="KJU1:KJV3"/>
    <mergeCell ref="KJW1:KJX3"/>
    <mergeCell ref="KJY1:KJZ3"/>
    <mergeCell ref="KKA1:KKB3"/>
    <mergeCell ref="KKC1:KKD3"/>
    <mergeCell ref="KKE1:KKF3"/>
    <mergeCell ref="KJI1:KJJ3"/>
    <mergeCell ref="KJK1:KJL3"/>
    <mergeCell ref="KJM1:KJN3"/>
    <mergeCell ref="KJO1:KJP3"/>
    <mergeCell ref="KJQ1:KJR3"/>
    <mergeCell ref="KJS1:KJT3"/>
    <mergeCell ref="KIW1:KIX3"/>
    <mergeCell ref="KIY1:KIZ3"/>
    <mergeCell ref="KJA1:KJB3"/>
    <mergeCell ref="KJC1:KJD3"/>
    <mergeCell ref="KJE1:KJF3"/>
    <mergeCell ref="KJG1:KJH3"/>
    <mergeCell ref="KIK1:KIL3"/>
    <mergeCell ref="KIM1:KIN3"/>
    <mergeCell ref="KIO1:KIP3"/>
    <mergeCell ref="KIQ1:KIR3"/>
    <mergeCell ref="KIS1:KIT3"/>
    <mergeCell ref="KIU1:KIV3"/>
    <mergeCell ref="KHY1:KHZ3"/>
    <mergeCell ref="KIA1:KIB3"/>
    <mergeCell ref="KIC1:KID3"/>
    <mergeCell ref="KIE1:KIF3"/>
    <mergeCell ref="KIG1:KIH3"/>
    <mergeCell ref="KII1:KIJ3"/>
    <mergeCell ref="KHM1:KHN3"/>
    <mergeCell ref="KHO1:KHP3"/>
    <mergeCell ref="KHQ1:KHR3"/>
    <mergeCell ref="KHS1:KHT3"/>
    <mergeCell ref="KHU1:KHV3"/>
    <mergeCell ref="KHW1:KHX3"/>
    <mergeCell ref="KHA1:KHB3"/>
    <mergeCell ref="KHC1:KHD3"/>
    <mergeCell ref="KHE1:KHF3"/>
    <mergeCell ref="KHG1:KHH3"/>
    <mergeCell ref="KHI1:KHJ3"/>
    <mergeCell ref="KHK1:KHL3"/>
    <mergeCell ref="KGO1:KGP3"/>
    <mergeCell ref="KGQ1:KGR3"/>
    <mergeCell ref="KGS1:KGT3"/>
    <mergeCell ref="KGU1:KGV3"/>
    <mergeCell ref="KGW1:KGX3"/>
    <mergeCell ref="KGY1:KGZ3"/>
    <mergeCell ref="KGC1:KGD3"/>
    <mergeCell ref="KGE1:KGF3"/>
    <mergeCell ref="KGG1:KGH3"/>
    <mergeCell ref="KGI1:KGJ3"/>
    <mergeCell ref="KGK1:KGL3"/>
    <mergeCell ref="KGM1:KGN3"/>
    <mergeCell ref="KFQ1:KFR3"/>
    <mergeCell ref="KFS1:KFT3"/>
    <mergeCell ref="KFU1:KFV3"/>
    <mergeCell ref="KFW1:KFX3"/>
    <mergeCell ref="KFY1:KFZ3"/>
    <mergeCell ref="KGA1:KGB3"/>
    <mergeCell ref="KFE1:KFF3"/>
    <mergeCell ref="KFG1:KFH3"/>
    <mergeCell ref="KFI1:KFJ3"/>
    <mergeCell ref="KFK1:KFL3"/>
    <mergeCell ref="KFM1:KFN3"/>
    <mergeCell ref="KFO1:KFP3"/>
    <mergeCell ref="KES1:KET3"/>
    <mergeCell ref="KEU1:KEV3"/>
    <mergeCell ref="KEW1:KEX3"/>
    <mergeCell ref="KEY1:KEZ3"/>
    <mergeCell ref="KFA1:KFB3"/>
    <mergeCell ref="KFC1:KFD3"/>
    <mergeCell ref="KEG1:KEH3"/>
    <mergeCell ref="KEI1:KEJ3"/>
    <mergeCell ref="KEK1:KEL3"/>
    <mergeCell ref="KEM1:KEN3"/>
    <mergeCell ref="KEO1:KEP3"/>
    <mergeCell ref="KEQ1:KER3"/>
    <mergeCell ref="KDU1:KDV3"/>
    <mergeCell ref="KDW1:KDX3"/>
    <mergeCell ref="KDY1:KDZ3"/>
    <mergeCell ref="KEA1:KEB3"/>
    <mergeCell ref="KEC1:KED3"/>
    <mergeCell ref="KEE1:KEF3"/>
    <mergeCell ref="KDI1:KDJ3"/>
    <mergeCell ref="KDK1:KDL3"/>
    <mergeCell ref="KDM1:KDN3"/>
    <mergeCell ref="KDO1:KDP3"/>
    <mergeCell ref="KDQ1:KDR3"/>
    <mergeCell ref="KDS1:KDT3"/>
    <mergeCell ref="KCW1:KCX3"/>
    <mergeCell ref="KCY1:KCZ3"/>
    <mergeCell ref="KDA1:KDB3"/>
    <mergeCell ref="KDC1:KDD3"/>
    <mergeCell ref="KDE1:KDF3"/>
    <mergeCell ref="KDG1:KDH3"/>
    <mergeCell ref="KCK1:KCL3"/>
    <mergeCell ref="KCM1:KCN3"/>
    <mergeCell ref="KCO1:KCP3"/>
    <mergeCell ref="KCQ1:KCR3"/>
    <mergeCell ref="KCS1:KCT3"/>
    <mergeCell ref="KCU1:KCV3"/>
    <mergeCell ref="KBY1:KBZ3"/>
    <mergeCell ref="KCA1:KCB3"/>
    <mergeCell ref="KCC1:KCD3"/>
    <mergeCell ref="KCE1:KCF3"/>
    <mergeCell ref="KCG1:KCH3"/>
    <mergeCell ref="KCI1:KCJ3"/>
    <mergeCell ref="KBM1:KBN3"/>
    <mergeCell ref="KBO1:KBP3"/>
    <mergeCell ref="KBQ1:KBR3"/>
    <mergeCell ref="KBS1:KBT3"/>
    <mergeCell ref="KBU1:KBV3"/>
    <mergeCell ref="KBW1:KBX3"/>
    <mergeCell ref="KBA1:KBB3"/>
    <mergeCell ref="KBC1:KBD3"/>
    <mergeCell ref="KBE1:KBF3"/>
    <mergeCell ref="KBG1:KBH3"/>
    <mergeCell ref="KBI1:KBJ3"/>
    <mergeCell ref="KBK1:KBL3"/>
    <mergeCell ref="KAO1:KAP3"/>
    <mergeCell ref="KAQ1:KAR3"/>
    <mergeCell ref="KAS1:KAT3"/>
    <mergeCell ref="KAU1:KAV3"/>
    <mergeCell ref="KAW1:KAX3"/>
    <mergeCell ref="KAY1:KAZ3"/>
    <mergeCell ref="KAC1:KAD3"/>
    <mergeCell ref="KAE1:KAF3"/>
    <mergeCell ref="KAG1:KAH3"/>
    <mergeCell ref="KAI1:KAJ3"/>
    <mergeCell ref="KAK1:KAL3"/>
    <mergeCell ref="KAM1:KAN3"/>
    <mergeCell ref="JZQ1:JZR3"/>
    <mergeCell ref="JZS1:JZT3"/>
    <mergeCell ref="JZU1:JZV3"/>
    <mergeCell ref="JZW1:JZX3"/>
    <mergeCell ref="JZY1:JZZ3"/>
    <mergeCell ref="KAA1:KAB3"/>
    <mergeCell ref="JZE1:JZF3"/>
    <mergeCell ref="JZG1:JZH3"/>
    <mergeCell ref="JZI1:JZJ3"/>
    <mergeCell ref="JZK1:JZL3"/>
    <mergeCell ref="JZM1:JZN3"/>
    <mergeCell ref="JZO1:JZP3"/>
    <mergeCell ref="JYS1:JYT3"/>
    <mergeCell ref="JYU1:JYV3"/>
    <mergeCell ref="JYW1:JYX3"/>
    <mergeCell ref="JYY1:JYZ3"/>
    <mergeCell ref="JZA1:JZB3"/>
    <mergeCell ref="JZC1:JZD3"/>
    <mergeCell ref="JYG1:JYH3"/>
    <mergeCell ref="JYI1:JYJ3"/>
    <mergeCell ref="JYK1:JYL3"/>
    <mergeCell ref="JYM1:JYN3"/>
    <mergeCell ref="JYO1:JYP3"/>
    <mergeCell ref="JYQ1:JYR3"/>
    <mergeCell ref="JXU1:JXV3"/>
    <mergeCell ref="JXW1:JXX3"/>
    <mergeCell ref="JXY1:JXZ3"/>
    <mergeCell ref="JYA1:JYB3"/>
    <mergeCell ref="JYC1:JYD3"/>
    <mergeCell ref="JYE1:JYF3"/>
    <mergeCell ref="JXI1:JXJ3"/>
    <mergeCell ref="JXK1:JXL3"/>
    <mergeCell ref="JXM1:JXN3"/>
    <mergeCell ref="JXO1:JXP3"/>
    <mergeCell ref="JXQ1:JXR3"/>
    <mergeCell ref="JXS1:JXT3"/>
    <mergeCell ref="JWW1:JWX3"/>
    <mergeCell ref="JWY1:JWZ3"/>
    <mergeCell ref="JXA1:JXB3"/>
    <mergeCell ref="JXC1:JXD3"/>
    <mergeCell ref="JXE1:JXF3"/>
    <mergeCell ref="JXG1:JXH3"/>
    <mergeCell ref="JWK1:JWL3"/>
    <mergeCell ref="JWM1:JWN3"/>
    <mergeCell ref="JWO1:JWP3"/>
    <mergeCell ref="JWQ1:JWR3"/>
    <mergeCell ref="JWS1:JWT3"/>
    <mergeCell ref="JWU1:JWV3"/>
    <mergeCell ref="JVY1:JVZ3"/>
    <mergeCell ref="JWA1:JWB3"/>
    <mergeCell ref="JWC1:JWD3"/>
    <mergeCell ref="JWE1:JWF3"/>
    <mergeCell ref="JWG1:JWH3"/>
    <mergeCell ref="JWI1:JWJ3"/>
    <mergeCell ref="JVM1:JVN3"/>
    <mergeCell ref="JVO1:JVP3"/>
    <mergeCell ref="JVQ1:JVR3"/>
    <mergeCell ref="JVS1:JVT3"/>
    <mergeCell ref="JVU1:JVV3"/>
    <mergeCell ref="JVW1:JVX3"/>
    <mergeCell ref="JVA1:JVB3"/>
    <mergeCell ref="JVC1:JVD3"/>
    <mergeCell ref="JVE1:JVF3"/>
    <mergeCell ref="JVG1:JVH3"/>
    <mergeCell ref="JVI1:JVJ3"/>
    <mergeCell ref="JVK1:JVL3"/>
    <mergeCell ref="JUO1:JUP3"/>
    <mergeCell ref="JUQ1:JUR3"/>
    <mergeCell ref="JUS1:JUT3"/>
    <mergeCell ref="JUU1:JUV3"/>
    <mergeCell ref="JUW1:JUX3"/>
    <mergeCell ref="JUY1:JUZ3"/>
    <mergeCell ref="JUC1:JUD3"/>
    <mergeCell ref="JUE1:JUF3"/>
    <mergeCell ref="JUG1:JUH3"/>
    <mergeCell ref="JUI1:JUJ3"/>
    <mergeCell ref="JUK1:JUL3"/>
    <mergeCell ref="JUM1:JUN3"/>
    <mergeCell ref="JTQ1:JTR3"/>
    <mergeCell ref="JTS1:JTT3"/>
    <mergeCell ref="JTU1:JTV3"/>
    <mergeCell ref="JTW1:JTX3"/>
    <mergeCell ref="JTY1:JTZ3"/>
    <mergeCell ref="JUA1:JUB3"/>
    <mergeCell ref="JTE1:JTF3"/>
    <mergeCell ref="JTG1:JTH3"/>
    <mergeCell ref="JTI1:JTJ3"/>
    <mergeCell ref="JTK1:JTL3"/>
    <mergeCell ref="JTM1:JTN3"/>
    <mergeCell ref="JTO1:JTP3"/>
    <mergeCell ref="JSS1:JST3"/>
    <mergeCell ref="JSU1:JSV3"/>
    <mergeCell ref="JSW1:JSX3"/>
    <mergeCell ref="JSY1:JSZ3"/>
    <mergeCell ref="JTA1:JTB3"/>
    <mergeCell ref="JTC1:JTD3"/>
    <mergeCell ref="JSG1:JSH3"/>
    <mergeCell ref="JSI1:JSJ3"/>
    <mergeCell ref="JSK1:JSL3"/>
    <mergeCell ref="JSM1:JSN3"/>
    <mergeCell ref="JSO1:JSP3"/>
    <mergeCell ref="JSQ1:JSR3"/>
    <mergeCell ref="JRU1:JRV3"/>
    <mergeCell ref="JRW1:JRX3"/>
    <mergeCell ref="JRY1:JRZ3"/>
    <mergeCell ref="JSA1:JSB3"/>
    <mergeCell ref="JSC1:JSD3"/>
    <mergeCell ref="JSE1:JSF3"/>
    <mergeCell ref="JRI1:JRJ3"/>
    <mergeCell ref="JRK1:JRL3"/>
    <mergeCell ref="JRM1:JRN3"/>
    <mergeCell ref="JRO1:JRP3"/>
    <mergeCell ref="JRQ1:JRR3"/>
    <mergeCell ref="JRS1:JRT3"/>
    <mergeCell ref="JQW1:JQX3"/>
    <mergeCell ref="JQY1:JQZ3"/>
    <mergeCell ref="JRA1:JRB3"/>
    <mergeCell ref="JRC1:JRD3"/>
    <mergeCell ref="JRE1:JRF3"/>
    <mergeCell ref="JRG1:JRH3"/>
    <mergeCell ref="JQK1:JQL3"/>
    <mergeCell ref="JQM1:JQN3"/>
    <mergeCell ref="JQO1:JQP3"/>
    <mergeCell ref="JQQ1:JQR3"/>
    <mergeCell ref="JQS1:JQT3"/>
    <mergeCell ref="JQU1:JQV3"/>
    <mergeCell ref="JPY1:JPZ3"/>
    <mergeCell ref="JQA1:JQB3"/>
    <mergeCell ref="JQC1:JQD3"/>
    <mergeCell ref="JQE1:JQF3"/>
    <mergeCell ref="JQG1:JQH3"/>
    <mergeCell ref="JQI1:JQJ3"/>
    <mergeCell ref="JPM1:JPN3"/>
    <mergeCell ref="JPO1:JPP3"/>
    <mergeCell ref="JPQ1:JPR3"/>
    <mergeCell ref="JPS1:JPT3"/>
    <mergeCell ref="JPU1:JPV3"/>
    <mergeCell ref="JPW1:JPX3"/>
    <mergeCell ref="JPA1:JPB3"/>
    <mergeCell ref="JPC1:JPD3"/>
    <mergeCell ref="JPE1:JPF3"/>
    <mergeCell ref="JPG1:JPH3"/>
    <mergeCell ref="JPI1:JPJ3"/>
    <mergeCell ref="JPK1:JPL3"/>
    <mergeCell ref="JOO1:JOP3"/>
    <mergeCell ref="JOQ1:JOR3"/>
    <mergeCell ref="JOS1:JOT3"/>
    <mergeCell ref="JOU1:JOV3"/>
    <mergeCell ref="JOW1:JOX3"/>
    <mergeCell ref="JOY1:JOZ3"/>
    <mergeCell ref="JOC1:JOD3"/>
    <mergeCell ref="JOE1:JOF3"/>
    <mergeCell ref="JOG1:JOH3"/>
    <mergeCell ref="JOI1:JOJ3"/>
    <mergeCell ref="JOK1:JOL3"/>
    <mergeCell ref="JOM1:JON3"/>
    <mergeCell ref="JNQ1:JNR3"/>
    <mergeCell ref="JNS1:JNT3"/>
    <mergeCell ref="JNU1:JNV3"/>
    <mergeCell ref="JNW1:JNX3"/>
    <mergeCell ref="JNY1:JNZ3"/>
    <mergeCell ref="JOA1:JOB3"/>
    <mergeCell ref="JNE1:JNF3"/>
    <mergeCell ref="JNG1:JNH3"/>
    <mergeCell ref="JNI1:JNJ3"/>
    <mergeCell ref="JNK1:JNL3"/>
    <mergeCell ref="JNM1:JNN3"/>
    <mergeCell ref="JNO1:JNP3"/>
    <mergeCell ref="JMS1:JMT3"/>
    <mergeCell ref="JMU1:JMV3"/>
    <mergeCell ref="JMW1:JMX3"/>
    <mergeCell ref="JMY1:JMZ3"/>
    <mergeCell ref="JNA1:JNB3"/>
    <mergeCell ref="JNC1:JND3"/>
    <mergeCell ref="JMG1:JMH3"/>
    <mergeCell ref="JMI1:JMJ3"/>
    <mergeCell ref="JMK1:JML3"/>
    <mergeCell ref="JMM1:JMN3"/>
    <mergeCell ref="JMO1:JMP3"/>
    <mergeCell ref="JMQ1:JMR3"/>
    <mergeCell ref="JLU1:JLV3"/>
    <mergeCell ref="JLW1:JLX3"/>
    <mergeCell ref="JLY1:JLZ3"/>
    <mergeCell ref="JMA1:JMB3"/>
    <mergeCell ref="JMC1:JMD3"/>
    <mergeCell ref="JME1:JMF3"/>
    <mergeCell ref="JLI1:JLJ3"/>
    <mergeCell ref="JLK1:JLL3"/>
    <mergeCell ref="JLM1:JLN3"/>
    <mergeCell ref="JLO1:JLP3"/>
    <mergeCell ref="JLQ1:JLR3"/>
    <mergeCell ref="JLS1:JLT3"/>
    <mergeCell ref="JKW1:JKX3"/>
    <mergeCell ref="JKY1:JKZ3"/>
    <mergeCell ref="JLA1:JLB3"/>
    <mergeCell ref="JLC1:JLD3"/>
    <mergeCell ref="JLE1:JLF3"/>
    <mergeCell ref="JLG1:JLH3"/>
    <mergeCell ref="JKK1:JKL3"/>
    <mergeCell ref="JKM1:JKN3"/>
    <mergeCell ref="JKO1:JKP3"/>
    <mergeCell ref="JKQ1:JKR3"/>
    <mergeCell ref="JKS1:JKT3"/>
    <mergeCell ref="JKU1:JKV3"/>
    <mergeCell ref="JJY1:JJZ3"/>
    <mergeCell ref="JKA1:JKB3"/>
    <mergeCell ref="JKC1:JKD3"/>
    <mergeCell ref="JKE1:JKF3"/>
    <mergeCell ref="JKG1:JKH3"/>
    <mergeCell ref="JKI1:JKJ3"/>
    <mergeCell ref="JJM1:JJN3"/>
    <mergeCell ref="JJO1:JJP3"/>
    <mergeCell ref="JJQ1:JJR3"/>
    <mergeCell ref="JJS1:JJT3"/>
    <mergeCell ref="JJU1:JJV3"/>
    <mergeCell ref="JJW1:JJX3"/>
    <mergeCell ref="JJA1:JJB3"/>
    <mergeCell ref="JJC1:JJD3"/>
    <mergeCell ref="JJE1:JJF3"/>
    <mergeCell ref="JJG1:JJH3"/>
    <mergeCell ref="JJI1:JJJ3"/>
    <mergeCell ref="JJK1:JJL3"/>
    <mergeCell ref="JIO1:JIP3"/>
    <mergeCell ref="JIQ1:JIR3"/>
    <mergeCell ref="JIS1:JIT3"/>
    <mergeCell ref="JIU1:JIV3"/>
    <mergeCell ref="JIW1:JIX3"/>
    <mergeCell ref="JIY1:JIZ3"/>
    <mergeCell ref="JIC1:JID3"/>
    <mergeCell ref="JIE1:JIF3"/>
    <mergeCell ref="JIG1:JIH3"/>
    <mergeCell ref="JII1:JIJ3"/>
    <mergeCell ref="JIK1:JIL3"/>
    <mergeCell ref="JIM1:JIN3"/>
    <mergeCell ref="JHQ1:JHR3"/>
    <mergeCell ref="JHS1:JHT3"/>
    <mergeCell ref="JHU1:JHV3"/>
    <mergeCell ref="JHW1:JHX3"/>
    <mergeCell ref="JHY1:JHZ3"/>
    <mergeCell ref="JIA1:JIB3"/>
    <mergeCell ref="JHE1:JHF3"/>
    <mergeCell ref="JHG1:JHH3"/>
    <mergeCell ref="JHI1:JHJ3"/>
    <mergeCell ref="JHK1:JHL3"/>
    <mergeCell ref="JHM1:JHN3"/>
    <mergeCell ref="JHO1:JHP3"/>
    <mergeCell ref="JGS1:JGT3"/>
    <mergeCell ref="JGU1:JGV3"/>
    <mergeCell ref="JGW1:JGX3"/>
    <mergeCell ref="JGY1:JGZ3"/>
    <mergeCell ref="JHA1:JHB3"/>
    <mergeCell ref="JHC1:JHD3"/>
    <mergeCell ref="JGG1:JGH3"/>
    <mergeCell ref="JGI1:JGJ3"/>
    <mergeCell ref="JGK1:JGL3"/>
    <mergeCell ref="JGM1:JGN3"/>
    <mergeCell ref="JGO1:JGP3"/>
    <mergeCell ref="JGQ1:JGR3"/>
    <mergeCell ref="JFU1:JFV3"/>
    <mergeCell ref="JFW1:JFX3"/>
    <mergeCell ref="JFY1:JFZ3"/>
    <mergeCell ref="JGA1:JGB3"/>
    <mergeCell ref="JGC1:JGD3"/>
    <mergeCell ref="JGE1:JGF3"/>
    <mergeCell ref="JFI1:JFJ3"/>
    <mergeCell ref="JFK1:JFL3"/>
    <mergeCell ref="JFM1:JFN3"/>
    <mergeCell ref="JFO1:JFP3"/>
    <mergeCell ref="JFQ1:JFR3"/>
    <mergeCell ref="JFS1:JFT3"/>
    <mergeCell ref="JEW1:JEX3"/>
    <mergeCell ref="JEY1:JEZ3"/>
    <mergeCell ref="JFA1:JFB3"/>
    <mergeCell ref="JFC1:JFD3"/>
    <mergeCell ref="JFE1:JFF3"/>
    <mergeCell ref="JFG1:JFH3"/>
    <mergeCell ref="JEK1:JEL3"/>
    <mergeCell ref="JEM1:JEN3"/>
    <mergeCell ref="JEO1:JEP3"/>
    <mergeCell ref="JEQ1:JER3"/>
    <mergeCell ref="JES1:JET3"/>
    <mergeCell ref="JEU1:JEV3"/>
    <mergeCell ref="JDY1:JDZ3"/>
    <mergeCell ref="JEA1:JEB3"/>
    <mergeCell ref="JEC1:JED3"/>
    <mergeCell ref="JEE1:JEF3"/>
    <mergeCell ref="JEG1:JEH3"/>
    <mergeCell ref="JEI1:JEJ3"/>
    <mergeCell ref="JDM1:JDN3"/>
    <mergeCell ref="JDO1:JDP3"/>
    <mergeCell ref="JDQ1:JDR3"/>
    <mergeCell ref="JDS1:JDT3"/>
    <mergeCell ref="JDU1:JDV3"/>
    <mergeCell ref="JDW1:JDX3"/>
    <mergeCell ref="JDA1:JDB3"/>
    <mergeCell ref="JDC1:JDD3"/>
    <mergeCell ref="JDE1:JDF3"/>
    <mergeCell ref="JDG1:JDH3"/>
    <mergeCell ref="JDI1:JDJ3"/>
    <mergeCell ref="JDK1:JDL3"/>
    <mergeCell ref="JCO1:JCP3"/>
    <mergeCell ref="JCQ1:JCR3"/>
    <mergeCell ref="JCS1:JCT3"/>
    <mergeCell ref="JCU1:JCV3"/>
    <mergeCell ref="JCW1:JCX3"/>
    <mergeCell ref="JCY1:JCZ3"/>
    <mergeCell ref="JCC1:JCD3"/>
    <mergeCell ref="JCE1:JCF3"/>
    <mergeCell ref="JCG1:JCH3"/>
    <mergeCell ref="JCI1:JCJ3"/>
    <mergeCell ref="JCK1:JCL3"/>
    <mergeCell ref="JCM1:JCN3"/>
    <mergeCell ref="JBQ1:JBR3"/>
    <mergeCell ref="JBS1:JBT3"/>
    <mergeCell ref="JBU1:JBV3"/>
    <mergeCell ref="JBW1:JBX3"/>
    <mergeCell ref="JBY1:JBZ3"/>
    <mergeCell ref="JCA1:JCB3"/>
    <mergeCell ref="JBE1:JBF3"/>
    <mergeCell ref="JBG1:JBH3"/>
    <mergeCell ref="JBI1:JBJ3"/>
    <mergeCell ref="JBK1:JBL3"/>
    <mergeCell ref="JBM1:JBN3"/>
    <mergeCell ref="JBO1:JBP3"/>
    <mergeCell ref="JAS1:JAT3"/>
    <mergeCell ref="JAU1:JAV3"/>
    <mergeCell ref="JAW1:JAX3"/>
    <mergeCell ref="JAY1:JAZ3"/>
    <mergeCell ref="JBA1:JBB3"/>
    <mergeCell ref="JBC1:JBD3"/>
    <mergeCell ref="JAG1:JAH3"/>
    <mergeCell ref="JAI1:JAJ3"/>
    <mergeCell ref="JAK1:JAL3"/>
    <mergeCell ref="JAM1:JAN3"/>
    <mergeCell ref="JAO1:JAP3"/>
    <mergeCell ref="JAQ1:JAR3"/>
    <mergeCell ref="IZU1:IZV3"/>
    <mergeCell ref="IZW1:IZX3"/>
    <mergeCell ref="IZY1:IZZ3"/>
    <mergeCell ref="JAA1:JAB3"/>
    <mergeCell ref="JAC1:JAD3"/>
    <mergeCell ref="JAE1:JAF3"/>
    <mergeCell ref="IZI1:IZJ3"/>
    <mergeCell ref="IZK1:IZL3"/>
    <mergeCell ref="IZM1:IZN3"/>
    <mergeCell ref="IZO1:IZP3"/>
    <mergeCell ref="IZQ1:IZR3"/>
    <mergeCell ref="IZS1:IZT3"/>
    <mergeCell ref="IYW1:IYX3"/>
    <mergeCell ref="IYY1:IYZ3"/>
    <mergeCell ref="IZA1:IZB3"/>
    <mergeCell ref="IZC1:IZD3"/>
    <mergeCell ref="IZE1:IZF3"/>
    <mergeCell ref="IZG1:IZH3"/>
    <mergeCell ref="IYK1:IYL3"/>
    <mergeCell ref="IYM1:IYN3"/>
    <mergeCell ref="IYO1:IYP3"/>
    <mergeCell ref="IYQ1:IYR3"/>
    <mergeCell ref="IYS1:IYT3"/>
    <mergeCell ref="IYU1:IYV3"/>
    <mergeCell ref="IXY1:IXZ3"/>
    <mergeCell ref="IYA1:IYB3"/>
    <mergeCell ref="IYC1:IYD3"/>
    <mergeCell ref="IYE1:IYF3"/>
    <mergeCell ref="IYG1:IYH3"/>
    <mergeCell ref="IYI1:IYJ3"/>
    <mergeCell ref="IXM1:IXN3"/>
    <mergeCell ref="IXO1:IXP3"/>
    <mergeCell ref="IXQ1:IXR3"/>
    <mergeCell ref="IXS1:IXT3"/>
    <mergeCell ref="IXU1:IXV3"/>
    <mergeCell ref="IXW1:IXX3"/>
    <mergeCell ref="IXA1:IXB3"/>
    <mergeCell ref="IXC1:IXD3"/>
    <mergeCell ref="IXE1:IXF3"/>
    <mergeCell ref="IXG1:IXH3"/>
    <mergeCell ref="IXI1:IXJ3"/>
    <mergeCell ref="IXK1:IXL3"/>
    <mergeCell ref="IWO1:IWP3"/>
    <mergeCell ref="IWQ1:IWR3"/>
    <mergeCell ref="IWS1:IWT3"/>
    <mergeCell ref="IWU1:IWV3"/>
    <mergeCell ref="IWW1:IWX3"/>
    <mergeCell ref="IWY1:IWZ3"/>
    <mergeCell ref="IWC1:IWD3"/>
    <mergeCell ref="IWE1:IWF3"/>
    <mergeCell ref="IWG1:IWH3"/>
    <mergeCell ref="IWI1:IWJ3"/>
    <mergeCell ref="IWK1:IWL3"/>
    <mergeCell ref="IWM1:IWN3"/>
    <mergeCell ref="IVQ1:IVR3"/>
    <mergeCell ref="IVS1:IVT3"/>
    <mergeCell ref="IVU1:IVV3"/>
    <mergeCell ref="IVW1:IVX3"/>
    <mergeCell ref="IVY1:IVZ3"/>
    <mergeCell ref="IWA1:IWB3"/>
    <mergeCell ref="IVE1:IVF3"/>
    <mergeCell ref="IVG1:IVH3"/>
    <mergeCell ref="IVI1:IVJ3"/>
    <mergeCell ref="IVK1:IVL3"/>
    <mergeCell ref="IVM1:IVN3"/>
    <mergeCell ref="IVO1:IVP3"/>
    <mergeCell ref="IUS1:IUT3"/>
    <mergeCell ref="IUU1:IUV3"/>
    <mergeCell ref="IUW1:IUX3"/>
    <mergeCell ref="IUY1:IUZ3"/>
    <mergeCell ref="IVA1:IVB3"/>
    <mergeCell ref="IVC1:IVD3"/>
    <mergeCell ref="IUG1:IUH3"/>
    <mergeCell ref="IUI1:IUJ3"/>
    <mergeCell ref="IUK1:IUL3"/>
    <mergeCell ref="IUM1:IUN3"/>
    <mergeCell ref="IUO1:IUP3"/>
    <mergeCell ref="IUQ1:IUR3"/>
    <mergeCell ref="ITU1:ITV3"/>
    <mergeCell ref="ITW1:ITX3"/>
    <mergeCell ref="ITY1:ITZ3"/>
    <mergeCell ref="IUA1:IUB3"/>
    <mergeCell ref="IUC1:IUD3"/>
    <mergeCell ref="IUE1:IUF3"/>
    <mergeCell ref="ITI1:ITJ3"/>
    <mergeCell ref="ITK1:ITL3"/>
    <mergeCell ref="ITM1:ITN3"/>
    <mergeCell ref="ITO1:ITP3"/>
    <mergeCell ref="ITQ1:ITR3"/>
    <mergeCell ref="ITS1:ITT3"/>
    <mergeCell ref="ISW1:ISX3"/>
    <mergeCell ref="ISY1:ISZ3"/>
    <mergeCell ref="ITA1:ITB3"/>
    <mergeCell ref="ITC1:ITD3"/>
    <mergeCell ref="ITE1:ITF3"/>
    <mergeCell ref="ITG1:ITH3"/>
    <mergeCell ref="ISK1:ISL3"/>
    <mergeCell ref="ISM1:ISN3"/>
    <mergeCell ref="ISO1:ISP3"/>
    <mergeCell ref="ISQ1:ISR3"/>
    <mergeCell ref="ISS1:IST3"/>
    <mergeCell ref="ISU1:ISV3"/>
    <mergeCell ref="IRY1:IRZ3"/>
    <mergeCell ref="ISA1:ISB3"/>
    <mergeCell ref="ISC1:ISD3"/>
    <mergeCell ref="ISE1:ISF3"/>
    <mergeCell ref="ISG1:ISH3"/>
    <mergeCell ref="ISI1:ISJ3"/>
    <mergeCell ref="IRM1:IRN3"/>
    <mergeCell ref="IRO1:IRP3"/>
    <mergeCell ref="IRQ1:IRR3"/>
    <mergeCell ref="IRS1:IRT3"/>
    <mergeCell ref="IRU1:IRV3"/>
    <mergeCell ref="IRW1:IRX3"/>
    <mergeCell ref="IRA1:IRB3"/>
    <mergeCell ref="IRC1:IRD3"/>
    <mergeCell ref="IRE1:IRF3"/>
    <mergeCell ref="IRG1:IRH3"/>
    <mergeCell ref="IRI1:IRJ3"/>
    <mergeCell ref="IRK1:IRL3"/>
    <mergeCell ref="IQO1:IQP3"/>
    <mergeCell ref="IQQ1:IQR3"/>
    <mergeCell ref="IQS1:IQT3"/>
    <mergeCell ref="IQU1:IQV3"/>
    <mergeCell ref="IQW1:IQX3"/>
    <mergeCell ref="IQY1:IQZ3"/>
    <mergeCell ref="IQC1:IQD3"/>
    <mergeCell ref="IQE1:IQF3"/>
    <mergeCell ref="IQG1:IQH3"/>
    <mergeCell ref="IQI1:IQJ3"/>
    <mergeCell ref="IQK1:IQL3"/>
    <mergeCell ref="IQM1:IQN3"/>
    <mergeCell ref="IPQ1:IPR3"/>
    <mergeCell ref="IPS1:IPT3"/>
    <mergeCell ref="IPU1:IPV3"/>
    <mergeCell ref="IPW1:IPX3"/>
    <mergeCell ref="IPY1:IPZ3"/>
    <mergeCell ref="IQA1:IQB3"/>
    <mergeCell ref="IPE1:IPF3"/>
    <mergeCell ref="IPG1:IPH3"/>
    <mergeCell ref="IPI1:IPJ3"/>
    <mergeCell ref="IPK1:IPL3"/>
    <mergeCell ref="IPM1:IPN3"/>
    <mergeCell ref="IPO1:IPP3"/>
    <mergeCell ref="IOS1:IOT3"/>
    <mergeCell ref="IOU1:IOV3"/>
    <mergeCell ref="IOW1:IOX3"/>
    <mergeCell ref="IOY1:IOZ3"/>
    <mergeCell ref="IPA1:IPB3"/>
    <mergeCell ref="IPC1:IPD3"/>
    <mergeCell ref="IOG1:IOH3"/>
    <mergeCell ref="IOI1:IOJ3"/>
    <mergeCell ref="IOK1:IOL3"/>
    <mergeCell ref="IOM1:ION3"/>
    <mergeCell ref="IOO1:IOP3"/>
    <mergeCell ref="IOQ1:IOR3"/>
    <mergeCell ref="INU1:INV3"/>
    <mergeCell ref="INW1:INX3"/>
    <mergeCell ref="INY1:INZ3"/>
    <mergeCell ref="IOA1:IOB3"/>
    <mergeCell ref="IOC1:IOD3"/>
    <mergeCell ref="IOE1:IOF3"/>
    <mergeCell ref="INI1:INJ3"/>
    <mergeCell ref="INK1:INL3"/>
    <mergeCell ref="INM1:INN3"/>
    <mergeCell ref="INO1:INP3"/>
    <mergeCell ref="INQ1:INR3"/>
    <mergeCell ref="INS1:INT3"/>
    <mergeCell ref="IMW1:IMX3"/>
    <mergeCell ref="IMY1:IMZ3"/>
    <mergeCell ref="INA1:INB3"/>
    <mergeCell ref="INC1:IND3"/>
    <mergeCell ref="INE1:INF3"/>
    <mergeCell ref="ING1:INH3"/>
    <mergeCell ref="IMK1:IML3"/>
    <mergeCell ref="IMM1:IMN3"/>
    <mergeCell ref="IMO1:IMP3"/>
    <mergeCell ref="IMQ1:IMR3"/>
    <mergeCell ref="IMS1:IMT3"/>
    <mergeCell ref="IMU1:IMV3"/>
    <mergeCell ref="ILY1:ILZ3"/>
    <mergeCell ref="IMA1:IMB3"/>
    <mergeCell ref="IMC1:IMD3"/>
    <mergeCell ref="IME1:IMF3"/>
    <mergeCell ref="IMG1:IMH3"/>
    <mergeCell ref="IMI1:IMJ3"/>
    <mergeCell ref="ILM1:ILN3"/>
    <mergeCell ref="ILO1:ILP3"/>
    <mergeCell ref="ILQ1:ILR3"/>
    <mergeCell ref="ILS1:ILT3"/>
    <mergeCell ref="ILU1:ILV3"/>
    <mergeCell ref="ILW1:ILX3"/>
    <mergeCell ref="ILA1:ILB3"/>
    <mergeCell ref="ILC1:ILD3"/>
    <mergeCell ref="ILE1:ILF3"/>
    <mergeCell ref="ILG1:ILH3"/>
    <mergeCell ref="ILI1:ILJ3"/>
    <mergeCell ref="ILK1:ILL3"/>
    <mergeCell ref="IKO1:IKP3"/>
    <mergeCell ref="IKQ1:IKR3"/>
    <mergeCell ref="IKS1:IKT3"/>
    <mergeCell ref="IKU1:IKV3"/>
    <mergeCell ref="IKW1:IKX3"/>
    <mergeCell ref="IKY1:IKZ3"/>
    <mergeCell ref="IKC1:IKD3"/>
    <mergeCell ref="IKE1:IKF3"/>
    <mergeCell ref="IKG1:IKH3"/>
    <mergeCell ref="IKI1:IKJ3"/>
    <mergeCell ref="IKK1:IKL3"/>
    <mergeCell ref="IKM1:IKN3"/>
    <mergeCell ref="IJQ1:IJR3"/>
    <mergeCell ref="IJS1:IJT3"/>
    <mergeCell ref="IJU1:IJV3"/>
    <mergeCell ref="IJW1:IJX3"/>
    <mergeCell ref="IJY1:IJZ3"/>
    <mergeCell ref="IKA1:IKB3"/>
    <mergeCell ref="IJE1:IJF3"/>
    <mergeCell ref="IJG1:IJH3"/>
    <mergeCell ref="IJI1:IJJ3"/>
    <mergeCell ref="IJK1:IJL3"/>
    <mergeCell ref="IJM1:IJN3"/>
    <mergeCell ref="IJO1:IJP3"/>
    <mergeCell ref="IIS1:IIT3"/>
    <mergeCell ref="IIU1:IIV3"/>
    <mergeCell ref="IIW1:IIX3"/>
    <mergeCell ref="IIY1:IIZ3"/>
    <mergeCell ref="IJA1:IJB3"/>
    <mergeCell ref="IJC1:IJD3"/>
    <mergeCell ref="IIG1:IIH3"/>
    <mergeCell ref="III1:IIJ3"/>
    <mergeCell ref="IIK1:IIL3"/>
    <mergeCell ref="IIM1:IIN3"/>
    <mergeCell ref="IIO1:IIP3"/>
    <mergeCell ref="IIQ1:IIR3"/>
    <mergeCell ref="IHU1:IHV3"/>
    <mergeCell ref="IHW1:IHX3"/>
    <mergeCell ref="IHY1:IHZ3"/>
    <mergeCell ref="IIA1:IIB3"/>
    <mergeCell ref="IIC1:IID3"/>
    <mergeCell ref="IIE1:IIF3"/>
    <mergeCell ref="IHI1:IHJ3"/>
    <mergeCell ref="IHK1:IHL3"/>
    <mergeCell ref="IHM1:IHN3"/>
    <mergeCell ref="IHO1:IHP3"/>
    <mergeCell ref="IHQ1:IHR3"/>
    <mergeCell ref="IHS1:IHT3"/>
    <mergeCell ref="IGW1:IGX3"/>
    <mergeCell ref="IGY1:IGZ3"/>
    <mergeCell ref="IHA1:IHB3"/>
    <mergeCell ref="IHC1:IHD3"/>
    <mergeCell ref="IHE1:IHF3"/>
    <mergeCell ref="IHG1:IHH3"/>
    <mergeCell ref="IGK1:IGL3"/>
    <mergeCell ref="IGM1:IGN3"/>
    <mergeCell ref="IGO1:IGP3"/>
    <mergeCell ref="IGQ1:IGR3"/>
    <mergeCell ref="IGS1:IGT3"/>
    <mergeCell ref="IGU1:IGV3"/>
    <mergeCell ref="IFY1:IFZ3"/>
    <mergeCell ref="IGA1:IGB3"/>
    <mergeCell ref="IGC1:IGD3"/>
    <mergeCell ref="IGE1:IGF3"/>
    <mergeCell ref="IGG1:IGH3"/>
    <mergeCell ref="IGI1:IGJ3"/>
    <mergeCell ref="IFM1:IFN3"/>
    <mergeCell ref="IFO1:IFP3"/>
    <mergeCell ref="IFQ1:IFR3"/>
    <mergeCell ref="IFS1:IFT3"/>
    <mergeCell ref="IFU1:IFV3"/>
    <mergeCell ref="IFW1:IFX3"/>
    <mergeCell ref="IFA1:IFB3"/>
    <mergeCell ref="IFC1:IFD3"/>
    <mergeCell ref="IFE1:IFF3"/>
    <mergeCell ref="IFG1:IFH3"/>
    <mergeCell ref="IFI1:IFJ3"/>
    <mergeCell ref="IFK1:IFL3"/>
    <mergeCell ref="IEO1:IEP3"/>
    <mergeCell ref="IEQ1:IER3"/>
    <mergeCell ref="IES1:IET3"/>
    <mergeCell ref="IEU1:IEV3"/>
    <mergeCell ref="IEW1:IEX3"/>
    <mergeCell ref="IEY1:IEZ3"/>
    <mergeCell ref="IEC1:IED3"/>
    <mergeCell ref="IEE1:IEF3"/>
    <mergeCell ref="IEG1:IEH3"/>
    <mergeCell ref="IEI1:IEJ3"/>
    <mergeCell ref="IEK1:IEL3"/>
    <mergeCell ref="IEM1:IEN3"/>
    <mergeCell ref="IDQ1:IDR3"/>
    <mergeCell ref="IDS1:IDT3"/>
    <mergeCell ref="IDU1:IDV3"/>
    <mergeCell ref="IDW1:IDX3"/>
    <mergeCell ref="IDY1:IDZ3"/>
    <mergeCell ref="IEA1:IEB3"/>
    <mergeCell ref="IDE1:IDF3"/>
    <mergeCell ref="IDG1:IDH3"/>
    <mergeCell ref="IDI1:IDJ3"/>
    <mergeCell ref="IDK1:IDL3"/>
    <mergeCell ref="IDM1:IDN3"/>
    <mergeCell ref="IDO1:IDP3"/>
    <mergeCell ref="ICS1:ICT3"/>
    <mergeCell ref="ICU1:ICV3"/>
    <mergeCell ref="ICW1:ICX3"/>
    <mergeCell ref="ICY1:ICZ3"/>
    <mergeCell ref="IDA1:IDB3"/>
    <mergeCell ref="IDC1:IDD3"/>
    <mergeCell ref="ICG1:ICH3"/>
    <mergeCell ref="ICI1:ICJ3"/>
    <mergeCell ref="ICK1:ICL3"/>
    <mergeCell ref="ICM1:ICN3"/>
    <mergeCell ref="ICO1:ICP3"/>
    <mergeCell ref="ICQ1:ICR3"/>
    <mergeCell ref="IBU1:IBV3"/>
    <mergeCell ref="IBW1:IBX3"/>
    <mergeCell ref="IBY1:IBZ3"/>
    <mergeCell ref="ICA1:ICB3"/>
    <mergeCell ref="ICC1:ICD3"/>
    <mergeCell ref="ICE1:ICF3"/>
    <mergeCell ref="IBI1:IBJ3"/>
    <mergeCell ref="IBK1:IBL3"/>
    <mergeCell ref="IBM1:IBN3"/>
    <mergeCell ref="IBO1:IBP3"/>
    <mergeCell ref="IBQ1:IBR3"/>
    <mergeCell ref="IBS1:IBT3"/>
    <mergeCell ref="IAW1:IAX3"/>
    <mergeCell ref="IAY1:IAZ3"/>
    <mergeCell ref="IBA1:IBB3"/>
    <mergeCell ref="IBC1:IBD3"/>
    <mergeCell ref="IBE1:IBF3"/>
    <mergeCell ref="IBG1:IBH3"/>
    <mergeCell ref="IAK1:IAL3"/>
    <mergeCell ref="IAM1:IAN3"/>
    <mergeCell ref="IAO1:IAP3"/>
    <mergeCell ref="IAQ1:IAR3"/>
    <mergeCell ref="IAS1:IAT3"/>
    <mergeCell ref="IAU1:IAV3"/>
    <mergeCell ref="HZY1:HZZ3"/>
    <mergeCell ref="IAA1:IAB3"/>
    <mergeCell ref="IAC1:IAD3"/>
    <mergeCell ref="IAE1:IAF3"/>
    <mergeCell ref="IAG1:IAH3"/>
    <mergeCell ref="IAI1:IAJ3"/>
    <mergeCell ref="HZM1:HZN3"/>
    <mergeCell ref="HZO1:HZP3"/>
    <mergeCell ref="HZQ1:HZR3"/>
    <mergeCell ref="HZS1:HZT3"/>
    <mergeCell ref="HZU1:HZV3"/>
    <mergeCell ref="HZW1:HZX3"/>
    <mergeCell ref="HZA1:HZB3"/>
    <mergeCell ref="HZC1:HZD3"/>
    <mergeCell ref="HZE1:HZF3"/>
    <mergeCell ref="HZG1:HZH3"/>
    <mergeCell ref="HZI1:HZJ3"/>
    <mergeCell ref="HZK1:HZL3"/>
    <mergeCell ref="HYO1:HYP3"/>
    <mergeCell ref="HYQ1:HYR3"/>
    <mergeCell ref="HYS1:HYT3"/>
    <mergeCell ref="HYU1:HYV3"/>
    <mergeCell ref="HYW1:HYX3"/>
    <mergeCell ref="HYY1:HYZ3"/>
    <mergeCell ref="HYC1:HYD3"/>
    <mergeCell ref="HYE1:HYF3"/>
    <mergeCell ref="HYG1:HYH3"/>
    <mergeCell ref="HYI1:HYJ3"/>
    <mergeCell ref="HYK1:HYL3"/>
    <mergeCell ref="HYM1:HYN3"/>
    <mergeCell ref="HXQ1:HXR3"/>
    <mergeCell ref="HXS1:HXT3"/>
    <mergeCell ref="HXU1:HXV3"/>
    <mergeCell ref="HXW1:HXX3"/>
    <mergeCell ref="HXY1:HXZ3"/>
    <mergeCell ref="HYA1:HYB3"/>
    <mergeCell ref="HXE1:HXF3"/>
    <mergeCell ref="HXG1:HXH3"/>
    <mergeCell ref="HXI1:HXJ3"/>
    <mergeCell ref="HXK1:HXL3"/>
    <mergeCell ref="HXM1:HXN3"/>
    <mergeCell ref="HXO1:HXP3"/>
    <mergeCell ref="HWS1:HWT3"/>
    <mergeCell ref="HWU1:HWV3"/>
    <mergeCell ref="HWW1:HWX3"/>
    <mergeCell ref="HWY1:HWZ3"/>
    <mergeCell ref="HXA1:HXB3"/>
    <mergeCell ref="HXC1:HXD3"/>
    <mergeCell ref="HWG1:HWH3"/>
    <mergeCell ref="HWI1:HWJ3"/>
    <mergeCell ref="HWK1:HWL3"/>
    <mergeCell ref="HWM1:HWN3"/>
    <mergeCell ref="HWO1:HWP3"/>
    <mergeCell ref="HWQ1:HWR3"/>
    <mergeCell ref="HVU1:HVV3"/>
    <mergeCell ref="HVW1:HVX3"/>
    <mergeCell ref="HVY1:HVZ3"/>
    <mergeCell ref="HWA1:HWB3"/>
    <mergeCell ref="HWC1:HWD3"/>
    <mergeCell ref="HWE1:HWF3"/>
    <mergeCell ref="HVI1:HVJ3"/>
    <mergeCell ref="HVK1:HVL3"/>
    <mergeCell ref="HVM1:HVN3"/>
    <mergeCell ref="HVO1:HVP3"/>
    <mergeCell ref="HVQ1:HVR3"/>
    <mergeCell ref="HVS1:HVT3"/>
    <mergeCell ref="HUW1:HUX3"/>
    <mergeCell ref="HUY1:HUZ3"/>
    <mergeCell ref="HVA1:HVB3"/>
    <mergeCell ref="HVC1:HVD3"/>
    <mergeCell ref="HVE1:HVF3"/>
    <mergeCell ref="HVG1:HVH3"/>
    <mergeCell ref="HUK1:HUL3"/>
    <mergeCell ref="HUM1:HUN3"/>
    <mergeCell ref="HUO1:HUP3"/>
    <mergeCell ref="HUQ1:HUR3"/>
    <mergeCell ref="HUS1:HUT3"/>
    <mergeCell ref="HUU1:HUV3"/>
    <mergeCell ref="HTY1:HTZ3"/>
    <mergeCell ref="HUA1:HUB3"/>
    <mergeCell ref="HUC1:HUD3"/>
    <mergeCell ref="HUE1:HUF3"/>
    <mergeCell ref="HUG1:HUH3"/>
    <mergeCell ref="HUI1:HUJ3"/>
    <mergeCell ref="HTM1:HTN3"/>
    <mergeCell ref="HTO1:HTP3"/>
    <mergeCell ref="HTQ1:HTR3"/>
    <mergeCell ref="HTS1:HTT3"/>
    <mergeCell ref="HTU1:HTV3"/>
    <mergeCell ref="HTW1:HTX3"/>
    <mergeCell ref="HTA1:HTB3"/>
    <mergeCell ref="HTC1:HTD3"/>
    <mergeCell ref="HTE1:HTF3"/>
    <mergeCell ref="HTG1:HTH3"/>
    <mergeCell ref="HTI1:HTJ3"/>
    <mergeCell ref="HTK1:HTL3"/>
    <mergeCell ref="HSO1:HSP3"/>
    <mergeCell ref="HSQ1:HSR3"/>
    <mergeCell ref="HSS1:HST3"/>
    <mergeCell ref="HSU1:HSV3"/>
    <mergeCell ref="HSW1:HSX3"/>
    <mergeCell ref="HSY1:HSZ3"/>
    <mergeCell ref="HSC1:HSD3"/>
    <mergeCell ref="HSE1:HSF3"/>
    <mergeCell ref="HSG1:HSH3"/>
    <mergeCell ref="HSI1:HSJ3"/>
    <mergeCell ref="HSK1:HSL3"/>
    <mergeCell ref="HSM1:HSN3"/>
    <mergeCell ref="HRQ1:HRR3"/>
    <mergeCell ref="HRS1:HRT3"/>
    <mergeCell ref="HRU1:HRV3"/>
    <mergeCell ref="HRW1:HRX3"/>
    <mergeCell ref="HRY1:HRZ3"/>
    <mergeCell ref="HSA1:HSB3"/>
    <mergeCell ref="HRE1:HRF3"/>
    <mergeCell ref="HRG1:HRH3"/>
    <mergeCell ref="HRI1:HRJ3"/>
    <mergeCell ref="HRK1:HRL3"/>
    <mergeCell ref="HRM1:HRN3"/>
    <mergeCell ref="HRO1:HRP3"/>
    <mergeCell ref="HQS1:HQT3"/>
    <mergeCell ref="HQU1:HQV3"/>
    <mergeCell ref="HQW1:HQX3"/>
    <mergeCell ref="HQY1:HQZ3"/>
    <mergeCell ref="HRA1:HRB3"/>
    <mergeCell ref="HRC1:HRD3"/>
    <mergeCell ref="HQG1:HQH3"/>
    <mergeCell ref="HQI1:HQJ3"/>
    <mergeCell ref="HQK1:HQL3"/>
    <mergeCell ref="HQM1:HQN3"/>
    <mergeCell ref="HQO1:HQP3"/>
    <mergeCell ref="HQQ1:HQR3"/>
    <mergeCell ref="HPU1:HPV3"/>
    <mergeCell ref="HPW1:HPX3"/>
    <mergeCell ref="HPY1:HPZ3"/>
    <mergeCell ref="HQA1:HQB3"/>
    <mergeCell ref="HQC1:HQD3"/>
    <mergeCell ref="HQE1:HQF3"/>
    <mergeCell ref="HPI1:HPJ3"/>
    <mergeCell ref="HPK1:HPL3"/>
    <mergeCell ref="HPM1:HPN3"/>
    <mergeCell ref="HPO1:HPP3"/>
    <mergeCell ref="HPQ1:HPR3"/>
    <mergeCell ref="HPS1:HPT3"/>
    <mergeCell ref="HOW1:HOX3"/>
    <mergeCell ref="HOY1:HOZ3"/>
    <mergeCell ref="HPA1:HPB3"/>
    <mergeCell ref="HPC1:HPD3"/>
    <mergeCell ref="HPE1:HPF3"/>
    <mergeCell ref="HPG1:HPH3"/>
    <mergeCell ref="HOK1:HOL3"/>
    <mergeCell ref="HOM1:HON3"/>
    <mergeCell ref="HOO1:HOP3"/>
    <mergeCell ref="HOQ1:HOR3"/>
    <mergeCell ref="HOS1:HOT3"/>
    <mergeCell ref="HOU1:HOV3"/>
    <mergeCell ref="HNY1:HNZ3"/>
    <mergeCell ref="HOA1:HOB3"/>
    <mergeCell ref="HOC1:HOD3"/>
    <mergeCell ref="HOE1:HOF3"/>
    <mergeCell ref="HOG1:HOH3"/>
    <mergeCell ref="HOI1:HOJ3"/>
    <mergeCell ref="HNM1:HNN3"/>
    <mergeCell ref="HNO1:HNP3"/>
    <mergeCell ref="HNQ1:HNR3"/>
    <mergeCell ref="HNS1:HNT3"/>
    <mergeCell ref="HNU1:HNV3"/>
    <mergeCell ref="HNW1:HNX3"/>
    <mergeCell ref="HNA1:HNB3"/>
    <mergeCell ref="HNC1:HND3"/>
    <mergeCell ref="HNE1:HNF3"/>
    <mergeCell ref="HNG1:HNH3"/>
    <mergeCell ref="HNI1:HNJ3"/>
    <mergeCell ref="HNK1:HNL3"/>
    <mergeCell ref="HMO1:HMP3"/>
    <mergeCell ref="HMQ1:HMR3"/>
    <mergeCell ref="HMS1:HMT3"/>
    <mergeCell ref="HMU1:HMV3"/>
    <mergeCell ref="HMW1:HMX3"/>
    <mergeCell ref="HMY1:HMZ3"/>
    <mergeCell ref="HMC1:HMD3"/>
    <mergeCell ref="HME1:HMF3"/>
    <mergeCell ref="HMG1:HMH3"/>
    <mergeCell ref="HMI1:HMJ3"/>
    <mergeCell ref="HMK1:HML3"/>
    <mergeCell ref="HMM1:HMN3"/>
    <mergeCell ref="HLQ1:HLR3"/>
    <mergeCell ref="HLS1:HLT3"/>
    <mergeCell ref="HLU1:HLV3"/>
    <mergeCell ref="HLW1:HLX3"/>
    <mergeCell ref="HLY1:HLZ3"/>
    <mergeCell ref="HMA1:HMB3"/>
    <mergeCell ref="HLE1:HLF3"/>
    <mergeCell ref="HLG1:HLH3"/>
    <mergeCell ref="HLI1:HLJ3"/>
    <mergeCell ref="HLK1:HLL3"/>
    <mergeCell ref="HLM1:HLN3"/>
    <mergeCell ref="HLO1:HLP3"/>
    <mergeCell ref="HKS1:HKT3"/>
    <mergeCell ref="HKU1:HKV3"/>
    <mergeCell ref="HKW1:HKX3"/>
    <mergeCell ref="HKY1:HKZ3"/>
    <mergeCell ref="HLA1:HLB3"/>
    <mergeCell ref="HLC1:HLD3"/>
    <mergeCell ref="HKG1:HKH3"/>
    <mergeCell ref="HKI1:HKJ3"/>
    <mergeCell ref="HKK1:HKL3"/>
    <mergeCell ref="HKM1:HKN3"/>
    <mergeCell ref="HKO1:HKP3"/>
    <mergeCell ref="HKQ1:HKR3"/>
    <mergeCell ref="HJU1:HJV3"/>
    <mergeCell ref="HJW1:HJX3"/>
    <mergeCell ref="HJY1:HJZ3"/>
    <mergeCell ref="HKA1:HKB3"/>
    <mergeCell ref="HKC1:HKD3"/>
    <mergeCell ref="HKE1:HKF3"/>
    <mergeCell ref="HJI1:HJJ3"/>
    <mergeCell ref="HJK1:HJL3"/>
    <mergeCell ref="HJM1:HJN3"/>
    <mergeCell ref="HJO1:HJP3"/>
    <mergeCell ref="HJQ1:HJR3"/>
    <mergeCell ref="HJS1:HJT3"/>
    <mergeCell ref="HIW1:HIX3"/>
    <mergeCell ref="HIY1:HIZ3"/>
    <mergeCell ref="HJA1:HJB3"/>
    <mergeCell ref="HJC1:HJD3"/>
    <mergeCell ref="HJE1:HJF3"/>
    <mergeCell ref="HJG1:HJH3"/>
    <mergeCell ref="HIK1:HIL3"/>
    <mergeCell ref="HIM1:HIN3"/>
    <mergeCell ref="HIO1:HIP3"/>
    <mergeCell ref="HIQ1:HIR3"/>
    <mergeCell ref="HIS1:HIT3"/>
    <mergeCell ref="HIU1:HIV3"/>
    <mergeCell ref="HHY1:HHZ3"/>
    <mergeCell ref="HIA1:HIB3"/>
    <mergeCell ref="HIC1:HID3"/>
    <mergeCell ref="HIE1:HIF3"/>
    <mergeCell ref="HIG1:HIH3"/>
    <mergeCell ref="HII1:HIJ3"/>
    <mergeCell ref="HHM1:HHN3"/>
    <mergeCell ref="HHO1:HHP3"/>
    <mergeCell ref="HHQ1:HHR3"/>
    <mergeCell ref="HHS1:HHT3"/>
    <mergeCell ref="HHU1:HHV3"/>
    <mergeCell ref="HHW1:HHX3"/>
    <mergeCell ref="HHA1:HHB3"/>
    <mergeCell ref="HHC1:HHD3"/>
    <mergeCell ref="HHE1:HHF3"/>
    <mergeCell ref="HHG1:HHH3"/>
    <mergeCell ref="HHI1:HHJ3"/>
    <mergeCell ref="HHK1:HHL3"/>
    <mergeCell ref="HGO1:HGP3"/>
    <mergeCell ref="HGQ1:HGR3"/>
    <mergeCell ref="HGS1:HGT3"/>
    <mergeCell ref="HGU1:HGV3"/>
    <mergeCell ref="HGW1:HGX3"/>
    <mergeCell ref="HGY1:HGZ3"/>
    <mergeCell ref="HGC1:HGD3"/>
    <mergeCell ref="HGE1:HGF3"/>
    <mergeCell ref="HGG1:HGH3"/>
    <mergeCell ref="HGI1:HGJ3"/>
    <mergeCell ref="HGK1:HGL3"/>
    <mergeCell ref="HGM1:HGN3"/>
    <mergeCell ref="HFQ1:HFR3"/>
    <mergeCell ref="HFS1:HFT3"/>
    <mergeCell ref="HFU1:HFV3"/>
    <mergeCell ref="HFW1:HFX3"/>
    <mergeCell ref="HFY1:HFZ3"/>
    <mergeCell ref="HGA1:HGB3"/>
    <mergeCell ref="HFE1:HFF3"/>
    <mergeCell ref="HFG1:HFH3"/>
    <mergeCell ref="HFI1:HFJ3"/>
    <mergeCell ref="HFK1:HFL3"/>
    <mergeCell ref="HFM1:HFN3"/>
    <mergeCell ref="HFO1:HFP3"/>
    <mergeCell ref="HES1:HET3"/>
    <mergeCell ref="HEU1:HEV3"/>
    <mergeCell ref="HEW1:HEX3"/>
    <mergeCell ref="HEY1:HEZ3"/>
    <mergeCell ref="HFA1:HFB3"/>
    <mergeCell ref="HFC1:HFD3"/>
    <mergeCell ref="HEG1:HEH3"/>
    <mergeCell ref="HEI1:HEJ3"/>
    <mergeCell ref="HEK1:HEL3"/>
    <mergeCell ref="HEM1:HEN3"/>
    <mergeCell ref="HEO1:HEP3"/>
    <mergeCell ref="HEQ1:HER3"/>
    <mergeCell ref="HDU1:HDV3"/>
    <mergeCell ref="HDW1:HDX3"/>
    <mergeCell ref="HDY1:HDZ3"/>
    <mergeCell ref="HEA1:HEB3"/>
    <mergeCell ref="HEC1:HED3"/>
    <mergeCell ref="HEE1:HEF3"/>
    <mergeCell ref="HDI1:HDJ3"/>
    <mergeCell ref="HDK1:HDL3"/>
    <mergeCell ref="HDM1:HDN3"/>
    <mergeCell ref="HDO1:HDP3"/>
    <mergeCell ref="HDQ1:HDR3"/>
    <mergeCell ref="HDS1:HDT3"/>
    <mergeCell ref="HCW1:HCX3"/>
    <mergeCell ref="HCY1:HCZ3"/>
    <mergeCell ref="HDA1:HDB3"/>
    <mergeCell ref="HDC1:HDD3"/>
    <mergeCell ref="HDE1:HDF3"/>
    <mergeCell ref="HDG1:HDH3"/>
    <mergeCell ref="HCK1:HCL3"/>
    <mergeCell ref="HCM1:HCN3"/>
    <mergeCell ref="HCO1:HCP3"/>
    <mergeCell ref="HCQ1:HCR3"/>
    <mergeCell ref="HCS1:HCT3"/>
    <mergeCell ref="HCU1:HCV3"/>
    <mergeCell ref="HBY1:HBZ3"/>
    <mergeCell ref="HCA1:HCB3"/>
    <mergeCell ref="HCC1:HCD3"/>
    <mergeCell ref="HCE1:HCF3"/>
    <mergeCell ref="HCG1:HCH3"/>
    <mergeCell ref="HCI1:HCJ3"/>
    <mergeCell ref="HBM1:HBN3"/>
    <mergeCell ref="HBO1:HBP3"/>
    <mergeCell ref="HBQ1:HBR3"/>
    <mergeCell ref="HBS1:HBT3"/>
    <mergeCell ref="HBU1:HBV3"/>
    <mergeCell ref="HBW1:HBX3"/>
    <mergeCell ref="HBA1:HBB3"/>
    <mergeCell ref="HBC1:HBD3"/>
    <mergeCell ref="HBE1:HBF3"/>
    <mergeCell ref="HBG1:HBH3"/>
    <mergeCell ref="HBI1:HBJ3"/>
    <mergeCell ref="HBK1:HBL3"/>
    <mergeCell ref="HAO1:HAP3"/>
    <mergeCell ref="HAQ1:HAR3"/>
    <mergeCell ref="HAS1:HAT3"/>
    <mergeCell ref="HAU1:HAV3"/>
    <mergeCell ref="HAW1:HAX3"/>
    <mergeCell ref="HAY1:HAZ3"/>
    <mergeCell ref="HAC1:HAD3"/>
    <mergeCell ref="HAE1:HAF3"/>
    <mergeCell ref="HAG1:HAH3"/>
    <mergeCell ref="HAI1:HAJ3"/>
    <mergeCell ref="HAK1:HAL3"/>
    <mergeCell ref="HAM1:HAN3"/>
    <mergeCell ref="GZQ1:GZR3"/>
    <mergeCell ref="GZS1:GZT3"/>
    <mergeCell ref="GZU1:GZV3"/>
    <mergeCell ref="GZW1:GZX3"/>
    <mergeCell ref="GZY1:GZZ3"/>
    <mergeCell ref="HAA1:HAB3"/>
    <mergeCell ref="GZE1:GZF3"/>
    <mergeCell ref="GZG1:GZH3"/>
    <mergeCell ref="GZI1:GZJ3"/>
    <mergeCell ref="GZK1:GZL3"/>
    <mergeCell ref="GZM1:GZN3"/>
    <mergeCell ref="GZO1:GZP3"/>
    <mergeCell ref="GYS1:GYT3"/>
    <mergeCell ref="GYU1:GYV3"/>
    <mergeCell ref="GYW1:GYX3"/>
    <mergeCell ref="GYY1:GYZ3"/>
    <mergeCell ref="GZA1:GZB3"/>
    <mergeCell ref="GZC1:GZD3"/>
    <mergeCell ref="GYG1:GYH3"/>
    <mergeCell ref="GYI1:GYJ3"/>
    <mergeCell ref="GYK1:GYL3"/>
    <mergeCell ref="GYM1:GYN3"/>
    <mergeCell ref="GYO1:GYP3"/>
    <mergeCell ref="GYQ1:GYR3"/>
    <mergeCell ref="GXU1:GXV3"/>
    <mergeCell ref="GXW1:GXX3"/>
    <mergeCell ref="GXY1:GXZ3"/>
    <mergeCell ref="GYA1:GYB3"/>
    <mergeCell ref="GYC1:GYD3"/>
    <mergeCell ref="GYE1:GYF3"/>
    <mergeCell ref="GXI1:GXJ3"/>
    <mergeCell ref="GXK1:GXL3"/>
    <mergeCell ref="GXM1:GXN3"/>
    <mergeCell ref="GXO1:GXP3"/>
    <mergeCell ref="GXQ1:GXR3"/>
    <mergeCell ref="GXS1:GXT3"/>
    <mergeCell ref="GWW1:GWX3"/>
    <mergeCell ref="GWY1:GWZ3"/>
    <mergeCell ref="GXA1:GXB3"/>
    <mergeCell ref="GXC1:GXD3"/>
    <mergeCell ref="GXE1:GXF3"/>
    <mergeCell ref="GXG1:GXH3"/>
    <mergeCell ref="GWK1:GWL3"/>
    <mergeCell ref="GWM1:GWN3"/>
    <mergeCell ref="GWO1:GWP3"/>
    <mergeCell ref="GWQ1:GWR3"/>
    <mergeCell ref="GWS1:GWT3"/>
    <mergeCell ref="GWU1:GWV3"/>
    <mergeCell ref="GVY1:GVZ3"/>
    <mergeCell ref="GWA1:GWB3"/>
    <mergeCell ref="GWC1:GWD3"/>
    <mergeCell ref="GWE1:GWF3"/>
    <mergeCell ref="GWG1:GWH3"/>
    <mergeCell ref="GWI1:GWJ3"/>
    <mergeCell ref="GVM1:GVN3"/>
    <mergeCell ref="GVO1:GVP3"/>
    <mergeCell ref="GVQ1:GVR3"/>
    <mergeCell ref="GVS1:GVT3"/>
    <mergeCell ref="GVU1:GVV3"/>
    <mergeCell ref="GVW1:GVX3"/>
    <mergeCell ref="GVA1:GVB3"/>
    <mergeCell ref="GVC1:GVD3"/>
    <mergeCell ref="GVE1:GVF3"/>
    <mergeCell ref="GVG1:GVH3"/>
    <mergeCell ref="GVI1:GVJ3"/>
    <mergeCell ref="GVK1:GVL3"/>
    <mergeCell ref="GUO1:GUP3"/>
    <mergeCell ref="GUQ1:GUR3"/>
    <mergeCell ref="GUS1:GUT3"/>
    <mergeCell ref="GUU1:GUV3"/>
    <mergeCell ref="GUW1:GUX3"/>
    <mergeCell ref="GUY1:GUZ3"/>
    <mergeCell ref="GUC1:GUD3"/>
    <mergeCell ref="GUE1:GUF3"/>
    <mergeCell ref="GUG1:GUH3"/>
    <mergeCell ref="GUI1:GUJ3"/>
    <mergeCell ref="GUK1:GUL3"/>
    <mergeCell ref="GUM1:GUN3"/>
    <mergeCell ref="GTQ1:GTR3"/>
    <mergeCell ref="GTS1:GTT3"/>
    <mergeCell ref="GTU1:GTV3"/>
    <mergeCell ref="GTW1:GTX3"/>
    <mergeCell ref="GTY1:GTZ3"/>
    <mergeCell ref="GUA1:GUB3"/>
    <mergeCell ref="GTE1:GTF3"/>
    <mergeCell ref="GTG1:GTH3"/>
    <mergeCell ref="GTI1:GTJ3"/>
    <mergeCell ref="GTK1:GTL3"/>
    <mergeCell ref="GTM1:GTN3"/>
    <mergeCell ref="GTO1:GTP3"/>
    <mergeCell ref="GSS1:GST3"/>
    <mergeCell ref="GSU1:GSV3"/>
    <mergeCell ref="GSW1:GSX3"/>
    <mergeCell ref="GSY1:GSZ3"/>
    <mergeCell ref="GTA1:GTB3"/>
    <mergeCell ref="GTC1:GTD3"/>
    <mergeCell ref="GSG1:GSH3"/>
    <mergeCell ref="GSI1:GSJ3"/>
    <mergeCell ref="GSK1:GSL3"/>
    <mergeCell ref="GSM1:GSN3"/>
    <mergeCell ref="GSO1:GSP3"/>
    <mergeCell ref="GSQ1:GSR3"/>
    <mergeCell ref="GRU1:GRV3"/>
    <mergeCell ref="GRW1:GRX3"/>
    <mergeCell ref="GRY1:GRZ3"/>
    <mergeCell ref="GSA1:GSB3"/>
    <mergeCell ref="GSC1:GSD3"/>
    <mergeCell ref="GSE1:GSF3"/>
    <mergeCell ref="GRI1:GRJ3"/>
    <mergeCell ref="GRK1:GRL3"/>
    <mergeCell ref="GRM1:GRN3"/>
    <mergeCell ref="GRO1:GRP3"/>
    <mergeCell ref="GRQ1:GRR3"/>
    <mergeCell ref="GRS1:GRT3"/>
    <mergeCell ref="GQW1:GQX3"/>
    <mergeCell ref="GQY1:GQZ3"/>
    <mergeCell ref="GRA1:GRB3"/>
    <mergeCell ref="GRC1:GRD3"/>
    <mergeCell ref="GRE1:GRF3"/>
    <mergeCell ref="GRG1:GRH3"/>
    <mergeCell ref="GQK1:GQL3"/>
    <mergeCell ref="GQM1:GQN3"/>
    <mergeCell ref="GQO1:GQP3"/>
    <mergeCell ref="GQQ1:GQR3"/>
    <mergeCell ref="GQS1:GQT3"/>
    <mergeCell ref="GQU1:GQV3"/>
    <mergeCell ref="GPY1:GPZ3"/>
    <mergeCell ref="GQA1:GQB3"/>
    <mergeCell ref="GQC1:GQD3"/>
    <mergeCell ref="GQE1:GQF3"/>
    <mergeCell ref="GQG1:GQH3"/>
    <mergeCell ref="GQI1:GQJ3"/>
    <mergeCell ref="GPM1:GPN3"/>
    <mergeCell ref="GPO1:GPP3"/>
    <mergeCell ref="GPQ1:GPR3"/>
    <mergeCell ref="GPS1:GPT3"/>
    <mergeCell ref="GPU1:GPV3"/>
    <mergeCell ref="GPW1:GPX3"/>
    <mergeCell ref="GPA1:GPB3"/>
    <mergeCell ref="GPC1:GPD3"/>
    <mergeCell ref="GPE1:GPF3"/>
    <mergeCell ref="GPG1:GPH3"/>
    <mergeCell ref="GPI1:GPJ3"/>
    <mergeCell ref="GPK1:GPL3"/>
    <mergeCell ref="GOO1:GOP3"/>
    <mergeCell ref="GOQ1:GOR3"/>
    <mergeCell ref="GOS1:GOT3"/>
    <mergeCell ref="GOU1:GOV3"/>
    <mergeCell ref="GOW1:GOX3"/>
    <mergeCell ref="GOY1:GOZ3"/>
    <mergeCell ref="GOC1:GOD3"/>
    <mergeCell ref="GOE1:GOF3"/>
    <mergeCell ref="GOG1:GOH3"/>
    <mergeCell ref="GOI1:GOJ3"/>
    <mergeCell ref="GOK1:GOL3"/>
    <mergeCell ref="GOM1:GON3"/>
    <mergeCell ref="GNQ1:GNR3"/>
    <mergeCell ref="GNS1:GNT3"/>
    <mergeCell ref="GNU1:GNV3"/>
    <mergeCell ref="GNW1:GNX3"/>
    <mergeCell ref="GNY1:GNZ3"/>
    <mergeCell ref="GOA1:GOB3"/>
    <mergeCell ref="GNE1:GNF3"/>
    <mergeCell ref="GNG1:GNH3"/>
    <mergeCell ref="GNI1:GNJ3"/>
    <mergeCell ref="GNK1:GNL3"/>
    <mergeCell ref="GNM1:GNN3"/>
    <mergeCell ref="GNO1:GNP3"/>
    <mergeCell ref="GMS1:GMT3"/>
    <mergeCell ref="GMU1:GMV3"/>
    <mergeCell ref="GMW1:GMX3"/>
    <mergeCell ref="GMY1:GMZ3"/>
    <mergeCell ref="GNA1:GNB3"/>
    <mergeCell ref="GNC1:GND3"/>
    <mergeCell ref="GMG1:GMH3"/>
    <mergeCell ref="GMI1:GMJ3"/>
    <mergeCell ref="GMK1:GML3"/>
    <mergeCell ref="GMM1:GMN3"/>
    <mergeCell ref="GMO1:GMP3"/>
    <mergeCell ref="GMQ1:GMR3"/>
    <mergeCell ref="GLU1:GLV3"/>
    <mergeCell ref="GLW1:GLX3"/>
    <mergeCell ref="GLY1:GLZ3"/>
    <mergeCell ref="GMA1:GMB3"/>
    <mergeCell ref="GMC1:GMD3"/>
    <mergeCell ref="GME1:GMF3"/>
    <mergeCell ref="GLI1:GLJ3"/>
    <mergeCell ref="GLK1:GLL3"/>
    <mergeCell ref="GLM1:GLN3"/>
    <mergeCell ref="GLO1:GLP3"/>
    <mergeCell ref="GLQ1:GLR3"/>
    <mergeCell ref="GLS1:GLT3"/>
    <mergeCell ref="GKW1:GKX3"/>
    <mergeCell ref="GKY1:GKZ3"/>
    <mergeCell ref="GLA1:GLB3"/>
    <mergeCell ref="GLC1:GLD3"/>
    <mergeCell ref="GLE1:GLF3"/>
    <mergeCell ref="GLG1:GLH3"/>
    <mergeCell ref="GKK1:GKL3"/>
    <mergeCell ref="GKM1:GKN3"/>
    <mergeCell ref="GKO1:GKP3"/>
    <mergeCell ref="GKQ1:GKR3"/>
    <mergeCell ref="GKS1:GKT3"/>
    <mergeCell ref="GKU1:GKV3"/>
    <mergeCell ref="GJY1:GJZ3"/>
    <mergeCell ref="GKA1:GKB3"/>
    <mergeCell ref="GKC1:GKD3"/>
    <mergeCell ref="GKE1:GKF3"/>
    <mergeCell ref="GKG1:GKH3"/>
    <mergeCell ref="GKI1:GKJ3"/>
    <mergeCell ref="GJM1:GJN3"/>
    <mergeCell ref="GJO1:GJP3"/>
    <mergeCell ref="GJQ1:GJR3"/>
    <mergeCell ref="GJS1:GJT3"/>
    <mergeCell ref="GJU1:GJV3"/>
    <mergeCell ref="GJW1:GJX3"/>
    <mergeCell ref="GJA1:GJB3"/>
    <mergeCell ref="GJC1:GJD3"/>
    <mergeCell ref="GJE1:GJF3"/>
    <mergeCell ref="GJG1:GJH3"/>
    <mergeCell ref="GJI1:GJJ3"/>
    <mergeCell ref="GJK1:GJL3"/>
    <mergeCell ref="GIO1:GIP3"/>
    <mergeCell ref="GIQ1:GIR3"/>
    <mergeCell ref="GIS1:GIT3"/>
    <mergeCell ref="GIU1:GIV3"/>
    <mergeCell ref="GIW1:GIX3"/>
    <mergeCell ref="GIY1:GIZ3"/>
    <mergeCell ref="GIC1:GID3"/>
    <mergeCell ref="GIE1:GIF3"/>
    <mergeCell ref="GIG1:GIH3"/>
    <mergeCell ref="GII1:GIJ3"/>
    <mergeCell ref="GIK1:GIL3"/>
    <mergeCell ref="GIM1:GIN3"/>
    <mergeCell ref="GHQ1:GHR3"/>
    <mergeCell ref="GHS1:GHT3"/>
    <mergeCell ref="GHU1:GHV3"/>
    <mergeCell ref="GHW1:GHX3"/>
    <mergeCell ref="GHY1:GHZ3"/>
    <mergeCell ref="GIA1:GIB3"/>
    <mergeCell ref="GHE1:GHF3"/>
    <mergeCell ref="GHG1:GHH3"/>
    <mergeCell ref="GHI1:GHJ3"/>
    <mergeCell ref="GHK1:GHL3"/>
    <mergeCell ref="GHM1:GHN3"/>
    <mergeCell ref="GHO1:GHP3"/>
    <mergeCell ref="GGS1:GGT3"/>
    <mergeCell ref="GGU1:GGV3"/>
    <mergeCell ref="GGW1:GGX3"/>
    <mergeCell ref="GGY1:GGZ3"/>
    <mergeCell ref="GHA1:GHB3"/>
    <mergeCell ref="GHC1:GHD3"/>
    <mergeCell ref="GGG1:GGH3"/>
    <mergeCell ref="GGI1:GGJ3"/>
    <mergeCell ref="GGK1:GGL3"/>
    <mergeCell ref="GGM1:GGN3"/>
    <mergeCell ref="GGO1:GGP3"/>
    <mergeCell ref="GGQ1:GGR3"/>
    <mergeCell ref="GFU1:GFV3"/>
    <mergeCell ref="GFW1:GFX3"/>
    <mergeCell ref="GFY1:GFZ3"/>
    <mergeCell ref="GGA1:GGB3"/>
    <mergeCell ref="GGC1:GGD3"/>
    <mergeCell ref="GGE1:GGF3"/>
    <mergeCell ref="GFI1:GFJ3"/>
    <mergeCell ref="GFK1:GFL3"/>
    <mergeCell ref="GFM1:GFN3"/>
    <mergeCell ref="GFO1:GFP3"/>
    <mergeCell ref="GFQ1:GFR3"/>
    <mergeCell ref="GFS1:GFT3"/>
    <mergeCell ref="GEW1:GEX3"/>
    <mergeCell ref="GEY1:GEZ3"/>
    <mergeCell ref="GFA1:GFB3"/>
    <mergeCell ref="GFC1:GFD3"/>
    <mergeCell ref="GFE1:GFF3"/>
    <mergeCell ref="GFG1:GFH3"/>
    <mergeCell ref="GEK1:GEL3"/>
    <mergeCell ref="GEM1:GEN3"/>
    <mergeCell ref="GEO1:GEP3"/>
    <mergeCell ref="GEQ1:GER3"/>
    <mergeCell ref="GES1:GET3"/>
    <mergeCell ref="GEU1:GEV3"/>
    <mergeCell ref="GDY1:GDZ3"/>
    <mergeCell ref="GEA1:GEB3"/>
    <mergeCell ref="GEC1:GED3"/>
    <mergeCell ref="GEE1:GEF3"/>
    <mergeCell ref="GEG1:GEH3"/>
    <mergeCell ref="GEI1:GEJ3"/>
    <mergeCell ref="GDM1:GDN3"/>
    <mergeCell ref="GDO1:GDP3"/>
    <mergeCell ref="GDQ1:GDR3"/>
    <mergeCell ref="GDS1:GDT3"/>
    <mergeCell ref="GDU1:GDV3"/>
    <mergeCell ref="GDW1:GDX3"/>
    <mergeCell ref="GDA1:GDB3"/>
    <mergeCell ref="GDC1:GDD3"/>
    <mergeCell ref="GDE1:GDF3"/>
    <mergeCell ref="GDG1:GDH3"/>
    <mergeCell ref="GDI1:GDJ3"/>
    <mergeCell ref="GDK1:GDL3"/>
    <mergeCell ref="GCO1:GCP3"/>
    <mergeCell ref="GCQ1:GCR3"/>
    <mergeCell ref="GCS1:GCT3"/>
    <mergeCell ref="GCU1:GCV3"/>
    <mergeCell ref="GCW1:GCX3"/>
    <mergeCell ref="GCY1:GCZ3"/>
    <mergeCell ref="GCC1:GCD3"/>
    <mergeCell ref="GCE1:GCF3"/>
    <mergeCell ref="GCG1:GCH3"/>
    <mergeCell ref="GCI1:GCJ3"/>
    <mergeCell ref="GCK1:GCL3"/>
    <mergeCell ref="GCM1:GCN3"/>
    <mergeCell ref="GBQ1:GBR3"/>
    <mergeCell ref="GBS1:GBT3"/>
    <mergeCell ref="GBU1:GBV3"/>
    <mergeCell ref="GBW1:GBX3"/>
    <mergeCell ref="GBY1:GBZ3"/>
    <mergeCell ref="GCA1:GCB3"/>
    <mergeCell ref="GBE1:GBF3"/>
    <mergeCell ref="GBG1:GBH3"/>
    <mergeCell ref="GBI1:GBJ3"/>
    <mergeCell ref="GBK1:GBL3"/>
    <mergeCell ref="GBM1:GBN3"/>
    <mergeCell ref="GBO1:GBP3"/>
    <mergeCell ref="GAS1:GAT3"/>
    <mergeCell ref="GAU1:GAV3"/>
    <mergeCell ref="GAW1:GAX3"/>
    <mergeCell ref="GAY1:GAZ3"/>
    <mergeCell ref="GBA1:GBB3"/>
    <mergeCell ref="GBC1:GBD3"/>
    <mergeCell ref="GAG1:GAH3"/>
    <mergeCell ref="GAI1:GAJ3"/>
    <mergeCell ref="GAK1:GAL3"/>
    <mergeCell ref="GAM1:GAN3"/>
    <mergeCell ref="GAO1:GAP3"/>
    <mergeCell ref="GAQ1:GAR3"/>
    <mergeCell ref="FZU1:FZV3"/>
    <mergeCell ref="FZW1:FZX3"/>
    <mergeCell ref="FZY1:FZZ3"/>
    <mergeCell ref="GAA1:GAB3"/>
    <mergeCell ref="GAC1:GAD3"/>
    <mergeCell ref="GAE1:GAF3"/>
    <mergeCell ref="FZI1:FZJ3"/>
    <mergeCell ref="FZK1:FZL3"/>
    <mergeCell ref="FZM1:FZN3"/>
    <mergeCell ref="FZO1:FZP3"/>
    <mergeCell ref="FZQ1:FZR3"/>
    <mergeCell ref="FZS1:FZT3"/>
    <mergeCell ref="FYW1:FYX3"/>
    <mergeCell ref="FYY1:FYZ3"/>
    <mergeCell ref="FZA1:FZB3"/>
    <mergeCell ref="FZC1:FZD3"/>
    <mergeCell ref="FZE1:FZF3"/>
    <mergeCell ref="FZG1:FZH3"/>
    <mergeCell ref="FYK1:FYL3"/>
    <mergeCell ref="FYM1:FYN3"/>
    <mergeCell ref="FYO1:FYP3"/>
    <mergeCell ref="FYQ1:FYR3"/>
    <mergeCell ref="FYS1:FYT3"/>
    <mergeCell ref="FYU1:FYV3"/>
    <mergeCell ref="FXY1:FXZ3"/>
    <mergeCell ref="FYA1:FYB3"/>
    <mergeCell ref="FYC1:FYD3"/>
    <mergeCell ref="FYE1:FYF3"/>
    <mergeCell ref="FYG1:FYH3"/>
    <mergeCell ref="FYI1:FYJ3"/>
    <mergeCell ref="FXM1:FXN3"/>
    <mergeCell ref="FXO1:FXP3"/>
    <mergeCell ref="FXQ1:FXR3"/>
    <mergeCell ref="FXS1:FXT3"/>
    <mergeCell ref="FXU1:FXV3"/>
    <mergeCell ref="FXW1:FXX3"/>
    <mergeCell ref="FXA1:FXB3"/>
    <mergeCell ref="FXC1:FXD3"/>
    <mergeCell ref="FXE1:FXF3"/>
    <mergeCell ref="FXG1:FXH3"/>
    <mergeCell ref="FXI1:FXJ3"/>
    <mergeCell ref="FXK1:FXL3"/>
    <mergeCell ref="FWO1:FWP3"/>
    <mergeCell ref="FWQ1:FWR3"/>
    <mergeCell ref="FWS1:FWT3"/>
    <mergeCell ref="FWU1:FWV3"/>
    <mergeCell ref="FWW1:FWX3"/>
    <mergeCell ref="FWY1:FWZ3"/>
    <mergeCell ref="FWC1:FWD3"/>
    <mergeCell ref="FWE1:FWF3"/>
    <mergeCell ref="FWG1:FWH3"/>
    <mergeCell ref="FWI1:FWJ3"/>
    <mergeCell ref="FWK1:FWL3"/>
    <mergeCell ref="FWM1:FWN3"/>
    <mergeCell ref="FVQ1:FVR3"/>
    <mergeCell ref="FVS1:FVT3"/>
    <mergeCell ref="FVU1:FVV3"/>
    <mergeCell ref="FVW1:FVX3"/>
    <mergeCell ref="FVY1:FVZ3"/>
    <mergeCell ref="FWA1:FWB3"/>
    <mergeCell ref="FVE1:FVF3"/>
    <mergeCell ref="FVG1:FVH3"/>
    <mergeCell ref="FVI1:FVJ3"/>
    <mergeCell ref="FVK1:FVL3"/>
    <mergeCell ref="FVM1:FVN3"/>
    <mergeCell ref="FVO1:FVP3"/>
    <mergeCell ref="FUS1:FUT3"/>
    <mergeCell ref="FUU1:FUV3"/>
    <mergeCell ref="FUW1:FUX3"/>
    <mergeCell ref="FUY1:FUZ3"/>
    <mergeCell ref="FVA1:FVB3"/>
    <mergeCell ref="FVC1:FVD3"/>
    <mergeCell ref="FUG1:FUH3"/>
    <mergeCell ref="FUI1:FUJ3"/>
    <mergeCell ref="FUK1:FUL3"/>
    <mergeCell ref="FUM1:FUN3"/>
    <mergeCell ref="FUO1:FUP3"/>
    <mergeCell ref="FUQ1:FUR3"/>
    <mergeCell ref="FTU1:FTV3"/>
    <mergeCell ref="FTW1:FTX3"/>
    <mergeCell ref="FTY1:FTZ3"/>
    <mergeCell ref="FUA1:FUB3"/>
    <mergeCell ref="FUC1:FUD3"/>
    <mergeCell ref="FUE1:FUF3"/>
    <mergeCell ref="FTI1:FTJ3"/>
    <mergeCell ref="FTK1:FTL3"/>
    <mergeCell ref="FTM1:FTN3"/>
    <mergeCell ref="FTO1:FTP3"/>
    <mergeCell ref="FTQ1:FTR3"/>
    <mergeCell ref="FTS1:FTT3"/>
    <mergeCell ref="FSW1:FSX3"/>
    <mergeCell ref="FSY1:FSZ3"/>
    <mergeCell ref="FTA1:FTB3"/>
    <mergeCell ref="FTC1:FTD3"/>
    <mergeCell ref="FTE1:FTF3"/>
    <mergeCell ref="FTG1:FTH3"/>
    <mergeCell ref="FSK1:FSL3"/>
    <mergeCell ref="FSM1:FSN3"/>
    <mergeCell ref="FSO1:FSP3"/>
    <mergeCell ref="FSQ1:FSR3"/>
    <mergeCell ref="FSS1:FST3"/>
    <mergeCell ref="FSU1:FSV3"/>
    <mergeCell ref="FRY1:FRZ3"/>
    <mergeCell ref="FSA1:FSB3"/>
    <mergeCell ref="FSC1:FSD3"/>
    <mergeCell ref="FSE1:FSF3"/>
    <mergeCell ref="FSG1:FSH3"/>
    <mergeCell ref="FSI1:FSJ3"/>
    <mergeCell ref="FRM1:FRN3"/>
    <mergeCell ref="FRO1:FRP3"/>
    <mergeCell ref="FRQ1:FRR3"/>
    <mergeCell ref="FRS1:FRT3"/>
    <mergeCell ref="FRU1:FRV3"/>
    <mergeCell ref="FRW1:FRX3"/>
    <mergeCell ref="FRA1:FRB3"/>
    <mergeCell ref="FRC1:FRD3"/>
    <mergeCell ref="FRE1:FRF3"/>
    <mergeCell ref="FRG1:FRH3"/>
    <mergeCell ref="FRI1:FRJ3"/>
    <mergeCell ref="FRK1:FRL3"/>
    <mergeCell ref="FQO1:FQP3"/>
    <mergeCell ref="FQQ1:FQR3"/>
    <mergeCell ref="FQS1:FQT3"/>
    <mergeCell ref="FQU1:FQV3"/>
    <mergeCell ref="FQW1:FQX3"/>
    <mergeCell ref="FQY1:FQZ3"/>
    <mergeCell ref="FQC1:FQD3"/>
    <mergeCell ref="FQE1:FQF3"/>
    <mergeCell ref="FQG1:FQH3"/>
    <mergeCell ref="FQI1:FQJ3"/>
    <mergeCell ref="FQK1:FQL3"/>
    <mergeCell ref="FQM1:FQN3"/>
    <mergeCell ref="FPQ1:FPR3"/>
    <mergeCell ref="FPS1:FPT3"/>
    <mergeCell ref="FPU1:FPV3"/>
    <mergeCell ref="FPW1:FPX3"/>
    <mergeCell ref="FPY1:FPZ3"/>
    <mergeCell ref="FQA1:FQB3"/>
    <mergeCell ref="FPE1:FPF3"/>
    <mergeCell ref="FPG1:FPH3"/>
    <mergeCell ref="FPI1:FPJ3"/>
    <mergeCell ref="FPK1:FPL3"/>
    <mergeCell ref="FPM1:FPN3"/>
    <mergeCell ref="FPO1:FPP3"/>
    <mergeCell ref="FOS1:FOT3"/>
    <mergeCell ref="FOU1:FOV3"/>
    <mergeCell ref="FOW1:FOX3"/>
    <mergeCell ref="FOY1:FOZ3"/>
    <mergeCell ref="FPA1:FPB3"/>
    <mergeCell ref="FPC1:FPD3"/>
    <mergeCell ref="FOG1:FOH3"/>
    <mergeCell ref="FOI1:FOJ3"/>
    <mergeCell ref="FOK1:FOL3"/>
    <mergeCell ref="FOM1:FON3"/>
    <mergeCell ref="FOO1:FOP3"/>
    <mergeCell ref="FOQ1:FOR3"/>
    <mergeCell ref="FNU1:FNV3"/>
    <mergeCell ref="FNW1:FNX3"/>
    <mergeCell ref="FNY1:FNZ3"/>
    <mergeCell ref="FOA1:FOB3"/>
    <mergeCell ref="FOC1:FOD3"/>
    <mergeCell ref="FOE1:FOF3"/>
    <mergeCell ref="FNI1:FNJ3"/>
    <mergeCell ref="FNK1:FNL3"/>
    <mergeCell ref="FNM1:FNN3"/>
    <mergeCell ref="FNO1:FNP3"/>
    <mergeCell ref="FNQ1:FNR3"/>
    <mergeCell ref="FNS1:FNT3"/>
    <mergeCell ref="FMW1:FMX3"/>
    <mergeCell ref="FMY1:FMZ3"/>
    <mergeCell ref="FNA1:FNB3"/>
    <mergeCell ref="FNC1:FND3"/>
    <mergeCell ref="FNE1:FNF3"/>
    <mergeCell ref="FNG1:FNH3"/>
    <mergeCell ref="FMK1:FML3"/>
    <mergeCell ref="FMM1:FMN3"/>
    <mergeCell ref="FMO1:FMP3"/>
    <mergeCell ref="FMQ1:FMR3"/>
    <mergeCell ref="FMS1:FMT3"/>
    <mergeCell ref="FMU1:FMV3"/>
    <mergeCell ref="FLY1:FLZ3"/>
    <mergeCell ref="FMA1:FMB3"/>
    <mergeCell ref="FMC1:FMD3"/>
    <mergeCell ref="FME1:FMF3"/>
    <mergeCell ref="FMG1:FMH3"/>
    <mergeCell ref="FMI1:FMJ3"/>
    <mergeCell ref="FLM1:FLN3"/>
    <mergeCell ref="FLO1:FLP3"/>
    <mergeCell ref="FLQ1:FLR3"/>
    <mergeCell ref="FLS1:FLT3"/>
    <mergeCell ref="FLU1:FLV3"/>
    <mergeCell ref="FLW1:FLX3"/>
    <mergeCell ref="FLA1:FLB3"/>
    <mergeCell ref="FLC1:FLD3"/>
    <mergeCell ref="FLE1:FLF3"/>
    <mergeCell ref="FLG1:FLH3"/>
    <mergeCell ref="FLI1:FLJ3"/>
    <mergeCell ref="FLK1:FLL3"/>
    <mergeCell ref="FKO1:FKP3"/>
    <mergeCell ref="FKQ1:FKR3"/>
    <mergeCell ref="FKS1:FKT3"/>
    <mergeCell ref="FKU1:FKV3"/>
    <mergeCell ref="FKW1:FKX3"/>
    <mergeCell ref="FKY1:FKZ3"/>
    <mergeCell ref="FKC1:FKD3"/>
    <mergeCell ref="FKE1:FKF3"/>
    <mergeCell ref="FKG1:FKH3"/>
    <mergeCell ref="FKI1:FKJ3"/>
    <mergeCell ref="FKK1:FKL3"/>
    <mergeCell ref="FKM1:FKN3"/>
    <mergeCell ref="FJQ1:FJR3"/>
    <mergeCell ref="FJS1:FJT3"/>
    <mergeCell ref="FJU1:FJV3"/>
    <mergeCell ref="FJW1:FJX3"/>
    <mergeCell ref="FJY1:FJZ3"/>
    <mergeCell ref="FKA1:FKB3"/>
    <mergeCell ref="FJE1:FJF3"/>
    <mergeCell ref="FJG1:FJH3"/>
    <mergeCell ref="FJI1:FJJ3"/>
    <mergeCell ref="FJK1:FJL3"/>
    <mergeCell ref="FJM1:FJN3"/>
    <mergeCell ref="FJO1:FJP3"/>
    <mergeCell ref="FIS1:FIT3"/>
    <mergeCell ref="FIU1:FIV3"/>
    <mergeCell ref="FIW1:FIX3"/>
    <mergeCell ref="FIY1:FIZ3"/>
    <mergeCell ref="FJA1:FJB3"/>
    <mergeCell ref="FJC1:FJD3"/>
    <mergeCell ref="FIG1:FIH3"/>
    <mergeCell ref="FII1:FIJ3"/>
    <mergeCell ref="FIK1:FIL3"/>
    <mergeCell ref="FIM1:FIN3"/>
    <mergeCell ref="FIO1:FIP3"/>
    <mergeCell ref="FIQ1:FIR3"/>
    <mergeCell ref="FHU1:FHV3"/>
    <mergeCell ref="FHW1:FHX3"/>
    <mergeCell ref="FHY1:FHZ3"/>
    <mergeCell ref="FIA1:FIB3"/>
    <mergeCell ref="FIC1:FID3"/>
    <mergeCell ref="FIE1:FIF3"/>
    <mergeCell ref="FHI1:FHJ3"/>
    <mergeCell ref="FHK1:FHL3"/>
    <mergeCell ref="FHM1:FHN3"/>
    <mergeCell ref="FHO1:FHP3"/>
    <mergeCell ref="FHQ1:FHR3"/>
    <mergeCell ref="FHS1:FHT3"/>
    <mergeCell ref="FGW1:FGX3"/>
    <mergeCell ref="FGY1:FGZ3"/>
    <mergeCell ref="FHA1:FHB3"/>
    <mergeCell ref="FHC1:FHD3"/>
    <mergeCell ref="FHE1:FHF3"/>
    <mergeCell ref="FHG1:FHH3"/>
    <mergeCell ref="FGK1:FGL3"/>
    <mergeCell ref="FGM1:FGN3"/>
    <mergeCell ref="FGO1:FGP3"/>
    <mergeCell ref="FGQ1:FGR3"/>
    <mergeCell ref="FGS1:FGT3"/>
    <mergeCell ref="FGU1:FGV3"/>
    <mergeCell ref="FFY1:FFZ3"/>
    <mergeCell ref="FGA1:FGB3"/>
    <mergeCell ref="FGC1:FGD3"/>
    <mergeCell ref="FGE1:FGF3"/>
    <mergeCell ref="FGG1:FGH3"/>
    <mergeCell ref="FGI1:FGJ3"/>
    <mergeCell ref="FFM1:FFN3"/>
    <mergeCell ref="FFO1:FFP3"/>
    <mergeCell ref="FFQ1:FFR3"/>
    <mergeCell ref="FFS1:FFT3"/>
    <mergeCell ref="FFU1:FFV3"/>
    <mergeCell ref="FFW1:FFX3"/>
    <mergeCell ref="FFA1:FFB3"/>
    <mergeCell ref="FFC1:FFD3"/>
    <mergeCell ref="FFE1:FFF3"/>
    <mergeCell ref="FFG1:FFH3"/>
    <mergeCell ref="FFI1:FFJ3"/>
    <mergeCell ref="FFK1:FFL3"/>
    <mergeCell ref="FEO1:FEP3"/>
    <mergeCell ref="FEQ1:FER3"/>
    <mergeCell ref="FES1:FET3"/>
    <mergeCell ref="FEU1:FEV3"/>
    <mergeCell ref="FEW1:FEX3"/>
    <mergeCell ref="FEY1:FEZ3"/>
    <mergeCell ref="FEC1:FED3"/>
    <mergeCell ref="FEE1:FEF3"/>
    <mergeCell ref="FEG1:FEH3"/>
    <mergeCell ref="FEI1:FEJ3"/>
    <mergeCell ref="FEK1:FEL3"/>
    <mergeCell ref="FEM1:FEN3"/>
    <mergeCell ref="FDQ1:FDR3"/>
    <mergeCell ref="FDS1:FDT3"/>
    <mergeCell ref="FDU1:FDV3"/>
    <mergeCell ref="FDW1:FDX3"/>
    <mergeCell ref="FDY1:FDZ3"/>
    <mergeCell ref="FEA1:FEB3"/>
    <mergeCell ref="FDE1:FDF3"/>
    <mergeCell ref="FDG1:FDH3"/>
    <mergeCell ref="FDI1:FDJ3"/>
    <mergeCell ref="FDK1:FDL3"/>
    <mergeCell ref="FDM1:FDN3"/>
    <mergeCell ref="FDO1:FDP3"/>
    <mergeCell ref="FCS1:FCT3"/>
    <mergeCell ref="FCU1:FCV3"/>
    <mergeCell ref="FCW1:FCX3"/>
    <mergeCell ref="FCY1:FCZ3"/>
    <mergeCell ref="FDA1:FDB3"/>
    <mergeCell ref="FDC1:FDD3"/>
    <mergeCell ref="FCG1:FCH3"/>
    <mergeCell ref="FCI1:FCJ3"/>
    <mergeCell ref="FCK1:FCL3"/>
    <mergeCell ref="FCM1:FCN3"/>
    <mergeCell ref="FCO1:FCP3"/>
    <mergeCell ref="FCQ1:FCR3"/>
    <mergeCell ref="FBU1:FBV3"/>
    <mergeCell ref="FBW1:FBX3"/>
    <mergeCell ref="FBY1:FBZ3"/>
    <mergeCell ref="FCA1:FCB3"/>
    <mergeCell ref="FCC1:FCD3"/>
    <mergeCell ref="FCE1:FCF3"/>
    <mergeCell ref="FBI1:FBJ3"/>
    <mergeCell ref="FBK1:FBL3"/>
    <mergeCell ref="FBM1:FBN3"/>
    <mergeCell ref="FBO1:FBP3"/>
    <mergeCell ref="FBQ1:FBR3"/>
    <mergeCell ref="FBS1:FBT3"/>
    <mergeCell ref="FAW1:FAX3"/>
    <mergeCell ref="FAY1:FAZ3"/>
    <mergeCell ref="FBA1:FBB3"/>
    <mergeCell ref="FBC1:FBD3"/>
    <mergeCell ref="FBE1:FBF3"/>
    <mergeCell ref="FBG1:FBH3"/>
    <mergeCell ref="FAK1:FAL3"/>
    <mergeCell ref="FAM1:FAN3"/>
    <mergeCell ref="FAO1:FAP3"/>
    <mergeCell ref="FAQ1:FAR3"/>
    <mergeCell ref="FAS1:FAT3"/>
    <mergeCell ref="FAU1:FAV3"/>
    <mergeCell ref="EZY1:EZZ3"/>
    <mergeCell ref="FAA1:FAB3"/>
    <mergeCell ref="FAC1:FAD3"/>
    <mergeCell ref="FAE1:FAF3"/>
    <mergeCell ref="FAG1:FAH3"/>
    <mergeCell ref="FAI1:FAJ3"/>
    <mergeCell ref="EZM1:EZN3"/>
    <mergeCell ref="EZO1:EZP3"/>
    <mergeCell ref="EZQ1:EZR3"/>
    <mergeCell ref="EZS1:EZT3"/>
    <mergeCell ref="EZU1:EZV3"/>
    <mergeCell ref="EZW1:EZX3"/>
    <mergeCell ref="EZA1:EZB3"/>
    <mergeCell ref="EZC1:EZD3"/>
    <mergeCell ref="EZE1:EZF3"/>
    <mergeCell ref="EZG1:EZH3"/>
    <mergeCell ref="EZI1:EZJ3"/>
    <mergeCell ref="EZK1:EZL3"/>
    <mergeCell ref="EYO1:EYP3"/>
    <mergeCell ref="EYQ1:EYR3"/>
    <mergeCell ref="EYS1:EYT3"/>
    <mergeCell ref="EYU1:EYV3"/>
    <mergeCell ref="EYW1:EYX3"/>
    <mergeCell ref="EYY1:EYZ3"/>
    <mergeCell ref="EYC1:EYD3"/>
    <mergeCell ref="EYE1:EYF3"/>
    <mergeCell ref="EYG1:EYH3"/>
    <mergeCell ref="EYI1:EYJ3"/>
    <mergeCell ref="EYK1:EYL3"/>
    <mergeCell ref="EYM1:EYN3"/>
    <mergeCell ref="EXQ1:EXR3"/>
    <mergeCell ref="EXS1:EXT3"/>
    <mergeCell ref="EXU1:EXV3"/>
    <mergeCell ref="EXW1:EXX3"/>
    <mergeCell ref="EXY1:EXZ3"/>
    <mergeCell ref="EYA1:EYB3"/>
    <mergeCell ref="EXE1:EXF3"/>
    <mergeCell ref="EXG1:EXH3"/>
    <mergeCell ref="EXI1:EXJ3"/>
    <mergeCell ref="EXK1:EXL3"/>
    <mergeCell ref="EXM1:EXN3"/>
    <mergeCell ref="EXO1:EXP3"/>
    <mergeCell ref="EWS1:EWT3"/>
    <mergeCell ref="EWU1:EWV3"/>
    <mergeCell ref="EWW1:EWX3"/>
    <mergeCell ref="EWY1:EWZ3"/>
    <mergeCell ref="EXA1:EXB3"/>
    <mergeCell ref="EXC1:EXD3"/>
    <mergeCell ref="EWG1:EWH3"/>
    <mergeCell ref="EWI1:EWJ3"/>
    <mergeCell ref="EWK1:EWL3"/>
    <mergeCell ref="EWM1:EWN3"/>
    <mergeCell ref="EWO1:EWP3"/>
    <mergeCell ref="EWQ1:EWR3"/>
    <mergeCell ref="EVU1:EVV3"/>
    <mergeCell ref="EVW1:EVX3"/>
    <mergeCell ref="EVY1:EVZ3"/>
    <mergeCell ref="EWA1:EWB3"/>
    <mergeCell ref="EWC1:EWD3"/>
    <mergeCell ref="EWE1:EWF3"/>
    <mergeCell ref="EVI1:EVJ3"/>
    <mergeCell ref="EVK1:EVL3"/>
    <mergeCell ref="EVM1:EVN3"/>
    <mergeCell ref="EVO1:EVP3"/>
    <mergeCell ref="EVQ1:EVR3"/>
    <mergeCell ref="EVS1:EVT3"/>
    <mergeCell ref="EUW1:EUX3"/>
    <mergeCell ref="EUY1:EUZ3"/>
    <mergeCell ref="EVA1:EVB3"/>
    <mergeCell ref="EVC1:EVD3"/>
    <mergeCell ref="EVE1:EVF3"/>
    <mergeCell ref="EVG1:EVH3"/>
    <mergeCell ref="EUK1:EUL3"/>
    <mergeCell ref="EUM1:EUN3"/>
    <mergeCell ref="EUO1:EUP3"/>
    <mergeCell ref="EUQ1:EUR3"/>
    <mergeCell ref="EUS1:EUT3"/>
    <mergeCell ref="EUU1:EUV3"/>
    <mergeCell ref="ETY1:ETZ3"/>
    <mergeCell ref="EUA1:EUB3"/>
    <mergeCell ref="EUC1:EUD3"/>
    <mergeCell ref="EUE1:EUF3"/>
    <mergeCell ref="EUG1:EUH3"/>
    <mergeCell ref="EUI1:EUJ3"/>
    <mergeCell ref="ETM1:ETN3"/>
    <mergeCell ref="ETO1:ETP3"/>
    <mergeCell ref="ETQ1:ETR3"/>
    <mergeCell ref="ETS1:ETT3"/>
    <mergeCell ref="ETU1:ETV3"/>
    <mergeCell ref="ETW1:ETX3"/>
    <mergeCell ref="ETA1:ETB3"/>
    <mergeCell ref="ETC1:ETD3"/>
    <mergeCell ref="ETE1:ETF3"/>
    <mergeCell ref="ETG1:ETH3"/>
    <mergeCell ref="ETI1:ETJ3"/>
    <mergeCell ref="ETK1:ETL3"/>
    <mergeCell ref="ESO1:ESP3"/>
    <mergeCell ref="ESQ1:ESR3"/>
    <mergeCell ref="ESS1:EST3"/>
    <mergeCell ref="ESU1:ESV3"/>
    <mergeCell ref="ESW1:ESX3"/>
    <mergeCell ref="ESY1:ESZ3"/>
    <mergeCell ref="ESC1:ESD3"/>
    <mergeCell ref="ESE1:ESF3"/>
    <mergeCell ref="ESG1:ESH3"/>
    <mergeCell ref="ESI1:ESJ3"/>
    <mergeCell ref="ESK1:ESL3"/>
    <mergeCell ref="ESM1:ESN3"/>
    <mergeCell ref="ERQ1:ERR3"/>
    <mergeCell ref="ERS1:ERT3"/>
    <mergeCell ref="ERU1:ERV3"/>
    <mergeCell ref="ERW1:ERX3"/>
    <mergeCell ref="ERY1:ERZ3"/>
    <mergeCell ref="ESA1:ESB3"/>
    <mergeCell ref="ERE1:ERF3"/>
    <mergeCell ref="ERG1:ERH3"/>
    <mergeCell ref="ERI1:ERJ3"/>
    <mergeCell ref="ERK1:ERL3"/>
    <mergeCell ref="ERM1:ERN3"/>
    <mergeCell ref="ERO1:ERP3"/>
    <mergeCell ref="EQS1:EQT3"/>
    <mergeCell ref="EQU1:EQV3"/>
    <mergeCell ref="EQW1:EQX3"/>
    <mergeCell ref="EQY1:EQZ3"/>
    <mergeCell ref="ERA1:ERB3"/>
    <mergeCell ref="ERC1:ERD3"/>
    <mergeCell ref="EQG1:EQH3"/>
    <mergeCell ref="EQI1:EQJ3"/>
    <mergeCell ref="EQK1:EQL3"/>
    <mergeCell ref="EQM1:EQN3"/>
    <mergeCell ref="EQO1:EQP3"/>
    <mergeCell ref="EQQ1:EQR3"/>
    <mergeCell ref="EPU1:EPV3"/>
    <mergeCell ref="EPW1:EPX3"/>
    <mergeCell ref="EPY1:EPZ3"/>
    <mergeCell ref="EQA1:EQB3"/>
    <mergeCell ref="EQC1:EQD3"/>
    <mergeCell ref="EQE1:EQF3"/>
    <mergeCell ref="EPI1:EPJ3"/>
    <mergeCell ref="EPK1:EPL3"/>
    <mergeCell ref="EPM1:EPN3"/>
    <mergeCell ref="EPO1:EPP3"/>
    <mergeCell ref="EPQ1:EPR3"/>
    <mergeCell ref="EPS1:EPT3"/>
    <mergeCell ref="EOW1:EOX3"/>
    <mergeCell ref="EOY1:EOZ3"/>
    <mergeCell ref="EPA1:EPB3"/>
    <mergeCell ref="EPC1:EPD3"/>
    <mergeCell ref="EPE1:EPF3"/>
    <mergeCell ref="EPG1:EPH3"/>
    <mergeCell ref="EOK1:EOL3"/>
    <mergeCell ref="EOM1:EON3"/>
    <mergeCell ref="EOO1:EOP3"/>
    <mergeCell ref="EOQ1:EOR3"/>
    <mergeCell ref="EOS1:EOT3"/>
    <mergeCell ref="EOU1:EOV3"/>
    <mergeCell ref="ENY1:ENZ3"/>
    <mergeCell ref="EOA1:EOB3"/>
    <mergeCell ref="EOC1:EOD3"/>
    <mergeCell ref="EOE1:EOF3"/>
    <mergeCell ref="EOG1:EOH3"/>
    <mergeCell ref="EOI1:EOJ3"/>
    <mergeCell ref="ENM1:ENN3"/>
    <mergeCell ref="ENO1:ENP3"/>
    <mergeCell ref="ENQ1:ENR3"/>
    <mergeCell ref="ENS1:ENT3"/>
    <mergeCell ref="ENU1:ENV3"/>
    <mergeCell ref="ENW1:ENX3"/>
    <mergeCell ref="ENA1:ENB3"/>
    <mergeCell ref="ENC1:END3"/>
    <mergeCell ref="ENE1:ENF3"/>
    <mergeCell ref="ENG1:ENH3"/>
    <mergeCell ref="ENI1:ENJ3"/>
    <mergeCell ref="ENK1:ENL3"/>
    <mergeCell ref="EMO1:EMP3"/>
    <mergeCell ref="EMQ1:EMR3"/>
    <mergeCell ref="EMS1:EMT3"/>
    <mergeCell ref="EMU1:EMV3"/>
    <mergeCell ref="EMW1:EMX3"/>
    <mergeCell ref="EMY1:EMZ3"/>
    <mergeCell ref="EMC1:EMD3"/>
    <mergeCell ref="EME1:EMF3"/>
    <mergeCell ref="EMG1:EMH3"/>
    <mergeCell ref="EMI1:EMJ3"/>
    <mergeCell ref="EMK1:EML3"/>
    <mergeCell ref="EMM1:EMN3"/>
    <mergeCell ref="ELQ1:ELR3"/>
    <mergeCell ref="ELS1:ELT3"/>
    <mergeCell ref="ELU1:ELV3"/>
    <mergeCell ref="ELW1:ELX3"/>
    <mergeCell ref="ELY1:ELZ3"/>
    <mergeCell ref="EMA1:EMB3"/>
    <mergeCell ref="ELE1:ELF3"/>
    <mergeCell ref="ELG1:ELH3"/>
    <mergeCell ref="ELI1:ELJ3"/>
    <mergeCell ref="ELK1:ELL3"/>
    <mergeCell ref="ELM1:ELN3"/>
    <mergeCell ref="ELO1:ELP3"/>
    <mergeCell ref="EKS1:EKT3"/>
    <mergeCell ref="EKU1:EKV3"/>
    <mergeCell ref="EKW1:EKX3"/>
    <mergeCell ref="EKY1:EKZ3"/>
    <mergeCell ref="ELA1:ELB3"/>
    <mergeCell ref="ELC1:ELD3"/>
    <mergeCell ref="EKG1:EKH3"/>
    <mergeCell ref="EKI1:EKJ3"/>
    <mergeCell ref="EKK1:EKL3"/>
    <mergeCell ref="EKM1:EKN3"/>
    <mergeCell ref="EKO1:EKP3"/>
    <mergeCell ref="EKQ1:EKR3"/>
    <mergeCell ref="EJU1:EJV3"/>
    <mergeCell ref="EJW1:EJX3"/>
    <mergeCell ref="EJY1:EJZ3"/>
    <mergeCell ref="EKA1:EKB3"/>
    <mergeCell ref="EKC1:EKD3"/>
    <mergeCell ref="EKE1:EKF3"/>
    <mergeCell ref="EJI1:EJJ3"/>
    <mergeCell ref="EJK1:EJL3"/>
    <mergeCell ref="EJM1:EJN3"/>
    <mergeCell ref="EJO1:EJP3"/>
    <mergeCell ref="EJQ1:EJR3"/>
    <mergeCell ref="EJS1:EJT3"/>
    <mergeCell ref="EIW1:EIX3"/>
    <mergeCell ref="EIY1:EIZ3"/>
    <mergeCell ref="EJA1:EJB3"/>
    <mergeCell ref="EJC1:EJD3"/>
    <mergeCell ref="EJE1:EJF3"/>
    <mergeCell ref="EJG1:EJH3"/>
    <mergeCell ref="EIK1:EIL3"/>
    <mergeCell ref="EIM1:EIN3"/>
    <mergeCell ref="EIO1:EIP3"/>
    <mergeCell ref="EIQ1:EIR3"/>
    <mergeCell ref="EIS1:EIT3"/>
    <mergeCell ref="EIU1:EIV3"/>
    <mergeCell ref="EHY1:EHZ3"/>
    <mergeCell ref="EIA1:EIB3"/>
    <mergeCell ref="EIC1:EID3"/>
    <mergeCell ref="EIE1:EIF3"/>
    <mergeCell ref="EIG1:EIH3"/>
    <mergeCell ref="EII1:EIJ3"/>
    <mergeCell ref="EHM1:EHN3"/>
    <mergeCell ref="EHO1:EHP3"/>
    <mergeCell ref="EHQ1:EHR3"/>
    <mergeCell ref="EHS1:EHT3"/>
    <mergeCell ref="EHU1:EHV3"/>
    <mergeCell ref="EHW1:EHX3"/>
    <mergeCell ref="EHA1:EHB3"/>
    <mergeCell ref="EHC1:EHD3"/>
    <mergeCell ref="EHE1:EHF3"/>
    <mergeCell ref="EHG1:EHH3"/>
    <mergeCell ref="EHI1:EHJ3"/>
    <mergeCell ref="EHK1:EHL3"/>
    <mergeCell ref="EGO1:EGP3"/>
    <mergeCell ref="EGQ1:EGR3"/>
    <mergeCell ref="EGS1:EGT3"/>
    <mergeCell ref="EGU1:EGV3"/>
    <mergeCell ref="EGW1:EGX3"/>
    <mergeCell ref="EGY1:EGZ3"/>
    <mergeCell ref="EGC1:EGD3"/>
    <mergeCell ref="EGE1:EGF3"/>
    <mergeCell ref="EGG1:EGH3"/>
    <mergeCell ref="EGI1:EGJ3"/>
    <mergeCell ref="EGK1:EGL3"/>
    <mergeCell ref="EGM1:EGN3"/>
    <mergeCell ref="EFQ1:EFR3"/>
    <mergeCell ref="EFS1:EFT3"/>
    <mergeCell ref="EFU1:EFV3"/>
    <mergeCell ref="EFW1:EFX3"/>
    <mergeCell ref="EFY1:EFZ3"/>
    <mergeCell ref="EGA1:EGB3"/>
    <mergeCell ref="EFE1:EFF3"/>
    <mergeCell ref="EFG1:EFH3"/>
    <mergeCell ref="EFI1:EFJ3"/>
    <mergeCell ref="EFK1:EFL3"/>
    <mergeCell ref="EFM1:EFN3"/>
    <mergeCell ref="EFO1:EFP3"/>
    <mergeCell ref="EES1:EET3"/>
    <mergeCell ref="EEU1:EEV3"/>
    <mergeCell ref="EEW1:EEX3"/>
    <mergeCell ref="EEY1:EEZ3"/>
    <mergeCell ref="EFA1:EFB3"/>
    <mergeCell ref="EFC1:EFD3"/>
    <mergeCell ref="EEG1:EEH3"/>
    <mergeCell ref="EEI1:EEJ3"/>
    <mergeCell ref="EEK1:EEL3"/>
    <mergeCell ref="EEM1:EEN3"/>
    <mergeCell ref="EEO1:EEP3"/>
    <mergeCell ref="EEQ1:EER3"/>
    <mergeCell ref="EDU1:EDV3"/>
    <mergeCell ref="EDW1:EDX3"/>
    <mergeCell ref="EDY1:EDZ3"/>
    <mergeCell ref="EEA1:EEB3"/>
    <mergeCell ref="EEC1:EED3"/>
    <mergeCell ref="EEE1:EEF3"/>
    <mergeCell ref="EDI1:EDJ3"/>
    <mergeCell ref="EDK1:EDL3"/>
    <mergeCell ref="EDM1:EDN3"/>
    <mergeCell ref="EDO1:EDP3"/>
    <mergeCell ref="EDQ1:EDR3"/>
    <mergeCell ref="EDS1:EDT3"/>
    <mergeCell ref="ECW1:ECX3"/>
    <mergeCell ref="ECY1:ECZ3"/>
    <mergeCell ref="EDA1:EDB3"/>
    <mergeCell ref="EDC1:EDD3"/>
    <mergeCell ref="EDE1:EDF3"/>
    <mergeCell ref="EDG1:EDH3"/>
    <mergeCell ref="ECK1:ECL3"/>
    <mergeCell ref="ECM1:ECN3"/>
    <mergeCell ref="ECO1:ECP3"/>
    <mergeCell ref="ECQ1:ECR3"/>
    <mergeCell ref="ECS1:ECT3"/>
    <mergeCell ref="ECU1:ECV3"/>
    <mergeCell ref="EBY1:EBZ3"/>
    <mergeCell ref="ECA1:ECB3"/>
    <mergeCell ref="ECC1:ECD3"/>
    <mergeCell ref="ECE1:ECF3"/>
    <mergeCell ref="ECG1:ECH3"/>
    <mergeCell ref="ECI1:ECJ3"/>
    <mergeCell ref="EBM1:EBN3"/>
    <mergeCell ref="EBO1:EBP3"/>
    <mergeCell ref="EBQ1:EBR3"/>
    <mergeCell ref="EBS1:EBT3"/>
    <mergeCell ref="EBU1:EBV3"/>
    <mergeCell ref="EBW1:EBX3"/>
    <mergeCell ref="EBA1:EBB3"/>
    <mergeCell ref="EBC1:EBD3"/>
    <mergeCell ref="EBE1:EBF3"/>
    <mergeCell ref="EBG1:EBH3"/>
    <mergeCell ref="EBI1:EBJ3"/>
    <mergeCell ref="EBK1:EBL3"/>
    <mergeCell ref="EAO1:EAP3"/>
    <mergeCell ref="EAQ1:EAR3"/>
    <mergeCell ref="EAS1:EAT3"/>
    <mergeCell ref="EAU1:EAV3"/>
    <mergeCell ref="EAW1:EAX3"/>
    <mergeCell ref="EAY1:EAZ3"/>
    <mergeCell ref="EAC1:EAD3"/>
    <mergeCell ref="EAE1:EAF3"/>
    <mergeCell ref="EAG1:EAH3"/>
    <mergeCell ref="EAI1:EAJ3"/>
    <mergeCell ref="EAK1:EAL3"/>
    <mergeCell ref="EAM1:EAN3"/>
    <mergeCell ref="DZQ1:DZR3"/>
    <mergeCell ref="DZS1:DZT3"/>
    <mergeCell ref="DZU1:DZV3"/>
    <mergeCell ref="DZW1:DZX3"/>
    <mergeCell ref="DZY1:DZZ3"/>
    <mergeCell ref="EAA1:EAB3"/>
    <mergeCell ref="DZE1:DZF3"/>
    <mergeCell ref="DZG1:DZH3"/>
    <mergeCell ref="DZI1:DZJ3"/>
    <mergeCell ref="DZK1:DZL3"/>
    <mergeCell ref="DZM1:DZN3"/>
    <mergeCell ref="DZO1:DZP3"/>
    <mergeCell ref="DYS1:DYT3"/>
    <mergeCell ref="DYU1:DYV3"/>
    <mergeCell ref="DYW1:DYX3"/>
    <mergeCell ref="DYY1:DYZ3"/>
    <mergeCell ref="DZA1:DZB3"/>
    <mergeCell ref="DZC1:DZD3"/>
    <mergeCell ref="DYG1:DYH3"/>
    <mergeCell ref="DYI1:DYJ3"/>
    <mergeCell ref="DYK1:DYL3"/>
    <mergeCell ref="DYM1:DYN3"/>
    <mergeCell ref="DYO1:DYP3"/>
    <mergeCell ref="DYQ1:DYR3"/>
    <mergeCell ref="DXU1:DXV3"/>
    <mergeCell ref="DXW1:DXX3"/>
    <mergeCell ref="DXY1:DXZ3"/>
    <mergeCell ref="DYA1:DYB3"/>
    <mergeCell ref="DYC1:DYD3"/>
    <mergeCell ref="DYE1:DYF3"/>
    <mergeCell ref="DXI1:DXJ3"/>
    <mergeCell ref="DXK1:DXL3"/>
    <mergeCell ref="DXM1:DXN3"/>
    <mergeCell ref="DXO1:DXP3"/>
    <mergeCell ref="DXQ1:DXR3"/>
    <mergeCell ref="DXS1:DXT3"/>
    <mergeCell ref="DWW1:DWX3"/>
    <mergeCell ref="DWY1:DWZ3"/>
    <mergeCell ref="DXA1:DXB3"/>
    <mergeCell ref="DXC1:DXD3"/>
    <mergeCell ref="DXE1:DXF3"/>
    <mergeCell ref="DXG1:DXH3"/>
    <mergeCell ref="DWK1:DWL3"/>
    <mergeCell ref="DWM1:DWN3"/>
    <mergeCell ref="DWO1:DWP3"/>
    <mergeCell ref="DWQ1:DWR3"/>
    <mergeCell ref="DWS1:DWT3"/>
    <mergeCell ref="DWU1:DWV3"/>
    <mergeCell ref="DVY1:DVZ3"/>
    <mergeCell ref="DWA1:DWB3"/>
    <mergeCell ref="DWC1:DWD3"/>
    <mergeCell ref="DWE1:DWF3"/>
    <mergeCell ref="DWG1:DWH3"/>
    <mergeCell ref="DWI1:DWJ3"/>
    <mergeCell ref="DVM1:DVN3"/>
    <mergeCell ref="DVO1:DVP3"/>
    <mergeCell ref="DVQ1:DVR3"/>
    <mergeCell ref="DVS1:DVT3"/>
    <mergeCell ref="DVU1:DVV3"/>
    <mergeCell ref="DVW1:DVX3"/>
    <mergeCell ref="DVA1:DVB3"/>
    <mergeCell ref="DVC1:DVD3"/>
    <mergeCell ref="DVE1:DVF3"/>
    <mergeCell ref="DVG1:DVH3"/>
    <mergeCell ref="DVI1:DVJ3"/>
    <mergeCell ref="DVK1:DVL3"/>
    <mergeCell ref="DUO1:DUP3"/>
    <mergeCell ref="DUQ1:DUR3"/>
    <mergeCell ref="DUS1:DUT3"/>
    <mergeCell ref="DUU1:DUV3"/>
    <mergeCell ref="DUW1:DUX3"/>
    <mergeCell ref="DUY1:DUZ3"/>
    <mergeCell ref="DUC1:DUD3"/>
    <mergeCell ref="DUE1:DUF3"/>
    <mergeCell ref="DUG1:DUH3"/>
    <mergeCell ref="DUI1:DUJ3"/>
    <mergeCell ref="DUK1:DUL3"/>
    <mergeCell ref="DUM1:DUN3"/>
    <mergeCell ref="DTQ1:DTR3"/>
    <mergeCell ref="DTS1:DTT3"/>
    <mergeCell ref="DTU1:DTV3"/>
    <mergeCell ref="DTW1:DTX3"/>
    <mergeCell ref="DTY1:DTZ3"/>
    <mergeCell ref="DUA1:DUB3"/>
    <mergeCell ref="DTE1:DTF3"/>
    <mergeCell ref="DTG1:DTH3"/>
    <mergeCell ref="DTI1:DTJ3"/>
    <mergeCell ref="DTK1:DTL3"/>
    <mergeCell ref="DTM1:DTN3"/>
    <mergeCell ref="DTO1:DTP3"/>
    <mergeCell ref="DSS1:DST3"/>
    <mergeCell ref="DSU1:DSV3"/>
    <mergeCell ref="DSW1:DSX3"/>
    <mergeCell ref="DSY1:DSZ3"/>
    <mergeCell ref="DTA1:DTB3"/>
    <mergeCell ref="DTC1:DTD3"/>
    <mergeCell ref="DSG1:DSH3"/>
    <mergeCell ref="DSI1:DSJ3"/>
    <mergeCell ref="DSK1:DSL3"/>
    <mergeCell ref="DSM1:DSN3"/>
    <mergeCell ref="DSO1:DSP3"/>
    <mergeCell ref="DSQ1:DSR3"/>
    <mergeCell ref="DRU1:DRV3"/>
    <mergeCell ref="DRW1:DRX3"/>
    <mergeCell ref="DRY1:DRZ3"/>
    <mergeCell ref="DSA1:DSB3"/>
    <mergeCell ref="DSC1:DSD3"/>
    <mergeCell ref="DSE1:DSF3"/>
    <mergeCell ref="DRI1:DRJ3"/>
    <mergeCell ref="DRK1:DRL3"/>
    <mergeCell ref="DRM1:DRN3"/>
    <mergeCell ref="DRO1:DRP3"/>
    <mergeCell ref="DRQ1:DRR3"/>
    <mergeCell ref="DRS1:DRT3"/>
    <mergeCell ref="DQW1:DQX3"/>
    <mergeCell ref="DQY1:DQZ3"/>
    <mergeCell ref="DRA1:DRB3"/>
    <mergeCell ref="DRC1:DRD3"/>
    <mergeCell ref="DRE1:DRF3"/>
    <mergeCell ref="DRG1:DRH3"/>
    <mergeCell ref="DQK1:DQL3"/>
    <mergeCell ref="DQM1:DQN3"/>
    <mergeCell ref="DQO1:DQP3"/>
    <mergeCell ref="DQQ1:DQR3"/>
    <mergeCell ref="DQS1:DQT3"/>
    <mergeCell ref="DQU1:DQV3"/>
    <mergeCell ref="DPY1:DPZ3"/>
    <mergeCell ref="DQA1:DQB3"/>
    <mergeCell ref="DQC1:DQD3"/>
    <mergeCell ref="DQE1:DQF3"/>
    <mergeCell ref="DQG1:DQH3"/>
    <mergeCell ref="DQI1:DQJ3"/>
    <mergeCell ref="DPM1:DPN3"/>
    <mergeCell ref="DPO1:DPP3"/>
    <mergeCell ref="DPQ1:DPR3"/>
    <mergeCell ref="DPS1:DPT3"/>
    <mergeCell ref="DPU1:DPV3"/>
    <mergeCell ref="DPW1:DPX3"/>
    <mergeCell ref="DPA1:DPB3"/>
    <mergeCell ref="DPC1:DPD3"/>
    <mergeCell ref="DPE1:DPF3"/>
    <mergeCell ref="DPG1:DPH3"/>
    <mergeCell ref="DPI1:DPJ3"/>
    <mergeCell ref="DPK1:DPL3"/>
    <mergeCell ref="DOO1:DOP3"/>
    <mergeCell ref="DOQ1:DOR3"/>
    <mergeCell ref="DOS1:DOT3"/>
    <mergeCell ref="DOU1:DOV3"/>
    <mergeCell ref="DOW1:DOX3"/>
    <mergeCell ref="DOY1:DOZ3"/>
    <mergeCell ref="DOC1:DOD3"/>
    <mergeCell ref="DOE1:DOF3"/>
    <mergeCell ref="DOG1:DOH3"/>
    <mergeCell ref="DOI1:DOJ3"/>
    <mergeCell ref="DOK1:DOL3"/>
    <mergeCell ref="DOM1:DON3"/>
    <mergeCell ref="DNQ1:DNR3"/>
    <mergeCell ref="DNS1:DNT3"/>
    <mergeCell ref="DNU1:DNV3"/>
    <mergeCell ref="DNW1:DNX3"/>
    <mergeCell ref="DNY1:DNZ3"/>
    <mergeCell ref="DOA1:DOB3"/>
    <mergeCell ref="DNE1:DNF3"/>
    <mergeCell ref="DNG1:DNH3"/>
    <mergeCell ref="DNI1:DNJ3"/>
    <mergeCell ref="DNK1:DNL3"/>
    <mergeCell ref="DNM1:DNN3"/>
    <mergeCell ref="DNO1:DNP3"/>
    <mergeCell ref="DMS1:DMT3"/>
    <mergeCell ref="DMU1:DMV3"/>
    <mergeCell ref="DMW1:DMX3"/>
    <mergeCell ref="DMY1:DMZ3"/>
    <mergeCell ref="DNA1:DNB3"/>
    <mergeCell ref="DNC1:DND3"/>
    <mergeCell ref="DMG1:DMH3"/>
    <mergeCell ref="DMI1:DMJ3"/>
    <mergeCell ref="DMK1:DML3"/>
    <mergeCell ref="DMM1:DMN3"/>
    <mergeCell ref="DMO1:DMP3"/>
    <mergeCell ref="DMQ1:DMR3"/>
    <mergeCell ref="DLU1:DLV3"/>
    <mergeCell ref="DLW1:DLX3"/>
    <mergeCell ref="DLY1:DLZ3"/>
    <mergeCell ref="DMA1:DMB3"/>
    <mergeCell ref="DMC1:DMD3"/>
    <mergeCell ref="DME1:DMF3"/>
    <mergeCell ref="DLI1:DLJ3"/>
    <mergeCell ref="DLK1:DLL3"/>
    <mergeCell ref="DLM1:DLN3"/>
    <mergeCell ref="DLO1:DLP3"/>
    <mergeCell ref="DLQ1:DLR3"/>
    <mergeCell ref="DLS1:DLT3"/>
    <mergeCell ref="DKW1:DKX3"/>
    <mergeCell ref="DKY1:DKZ3"/>
    <mergeCell ref="DLA1:DLB3"/>
    <mergeCell ref="DLC1:DLD3"/>
    <mergeCell ref="DLE1:DLF3"/>
    <mergeCell ref="DLG1:DLH3"/>
    <mergeCell ref="DKK1:DKL3"/>
    <mergeCell ref="DKM1:DKN3"/>
    <mergeCell ref="DKO1:DKP3"/>
    <mergeCell ref="DKQ1:DKR3"/>
    <mergeCell ref="DKS1:DKT3"/>
    <mergeCell ref="DKU1:DKV3"/>
    <mergeCell ref="DJY1:DJZ3"/>
    <mergeCell ref="DKA1:DKB3"/>
    <mergeCell ref="DKC1:DKD3"/>
    <mergeCell ref="DKE1:DKF3"/>
    <mergeCell ref="DKG1:DKH3"/>
    <mergeCell ref="DKI1:DKJ3"/>
    <mergeCell ref="DJM1:DJN3"/>
    <mergeCell ref="DJO1:DJP3"/>
    <mergeCell ref="DJQ1:DJR3"/>
    <mergeCell ref="DJS1:DJT3"/>
    <mergeCell ref="DJU1:DJV3"/>
    <mergeCell ref="DJW1:DJX3"/>
    <mergeCell ref="DJA1:DJB3"/>
    <mergeCell ref="DJC1:DJD3"/>
    <mergeCell ref="DJE1:DJF3"/>
    <mergeCell ref="DJG1:DJH3"/>
    <mergeCell ref="DJI1:DJJ3"/>
    <mergeCell ref="DJK1:DJL3"/>
    <mergeCell ref="DIO1:DIP3"/>
    <mergeCell ref="DIQ1:DIR3"/>
    <mergeCell ref="DIS1:DIT3"/>
    <mergeCell ref="DIU1:DIV3"/>
    <mergeCell ref="DIW1:DIX3"/>
    <mergeCell ref="DIY1:DIZ3"/>
    <mergeCell ref="DIC1:DID3"/>
    <mergeCell ref="DIE1:DIF3"/>
    <mergeCell ref="DIG1:DIH3"/>
    <mergeCell ref="DII1:DIJ3"/>
    <mergeCell ref="DIK1:DIL3"/>
    <mergeCell ref="DIM1:DIN3"/>
    <mergeCell ref="DHQ1:DHR3"/>
    <mergeCell ref="DHS1:DHT3"/>
    <mergeCell ref="DHU1:DHV3"/>
    <mergeCell ref="DHW1:DHX3"/>
    <mergeCell ref="DHY1:DHZ3"/>
    <mergeCell ref="DIA1:DIB3"/>
    <mergeCell ref="DHE1:DHF3"/>
    <mergeCell ref="DHG1:DHH3"/>
    <mergeCell ref="DHI1:DHJ3"/>
    <mergeCell ref="DHK1:DHL3"/>
    <mergeCell ref="DHM1:DHN3"/>
    <mergeCell ref="DHO1:DHP3"/>
    <mergeCell ref="DGS1:DGT3"/>
    <mergeCell ref="DGU1:DGV3"/>
    <mergeCell ref="DGW1:DGX3"/>
    <mergeCell ref="DGY1:DGZ3"/>
    <mergeCell ref="DHA1:DHB3"/>
    <mergeCell ref="DHC1:DHD3"/>
    <mergeCell ref="DGG1:DGH3"/>
    <mergeCell ref="DGI1:DGJ3"/>
    <mergeCell ref="DGK1:DGL3"/>
    <mergeCell ref="DGM1:DGN3"/>
    <mergeCell ref="DGO1:DGP3"/>
    <mergeCell ref="DGQ1:DGR3"/>
    <mergeCell ref="DFU1:DFV3"/>
    <mergeCell ref="DFW1:DFX3"/>
    <mergeCell ref="DFY1:DFZ3"/>
    <mergeCell ref="DGA1:DGB3"/>
    <mergeCell ref="DGC1:DGD3"/>
    <mergeCell ref="DGE1:DGF3"/>
    <mergeCell ref="DFI1:DFJ3"/>
    <mergeCell ref="DFK1:DFL3"/>
    <mergeCell ref="DFM1:DFN3"/>
    <mergeCell ref="DFO1:DFP3"/>
    <mergeCell ref="DFQ1:DFR3"/>
    <mergeCell ref="DFS1:DFT3"/>
    <mergeCell ref="DEW1:DEX3"/>
    <mergeCell ref="DEY1:DEZ3"/>
    <mergeCell ref="DFA1:DFB3"/>
    <mergeCell ref="DFC1:DFD3"/>
    <mergeCell ref="DFE1:DFF3"/>
    <mergeCell ref="DFG1:DFH3"/>
    <mergeCell ref="DEK1:DEL3"/>
    <mergeCell ref="DEM1:DEN3"/>
    <mergeCell ref="DEO1:DEP3"/>
    <mergeCell ref="DEQ1:DER3"/>
    <mergeCell ref="DES1:DET3"/>
    <mergeCell ref="DEU1:DEV3"/>
    <mergeCell ref="DDY1:DDZ3"/>
    <mergeCell ref="DEA1:DEB3"/>
    <mergeCell ref="DEC1:DED3"/>
    <mergeCell ref="DEE1:DEF3"/>
    <mergeCell ref="DEG1:DEH3"/>
    <mergeCell ref="DEI1:DEJ3"/>
    <mergeCell ref="DDM1:DDN3"/>
    <mergeCell ref="DDO1:DDP3"/>
    <mergeCell ref="DDQ1:DDR3"/>
    <mergeCell ref="DDS1:DDT3"/>
    <mergeCell ref="DDU1:DDV3"/>
    <mergeCell ref="DDW1:DDX3"/>
    <mergeCell ref="DDA1:DDB3"/>
    <mergeCell ref="DDC1:DDD3"/>
    <mergeCell ref="DDE1:DDF3"/>
    <mergeCell ref="DDG1:DDH3"/>
    <mergeCell ref="DDI1:DDJ3"/>
    <mergeCell ref="DDK1:DDL3"/>
    <mergeCell ref="DCO1:DCP3"/>
    <mergeCell ref="DCQ1:DCR3"/>
    <mergeCell ref="DCS1:DCT3"/>
    <mergeCell ref="DCU1:DCV3"/>
    <mergeCell ref="DCW1:DCX3"/>
    <mergeCell ref="DCY1:DCZ3"/>
    <mergeCell ref="DCC1:DCD3"/>
    <mergeCell ref="DCE1:DCF3"/>
    <mergeCell ref="DCG1:DCH3"/>
    <mergeCell ref="DCI1:DCJ3"/>
    <mergeCell ref="DCK1:DCL3"/>
    <mergeCell ref="DCM1:DCN3"/>
    <mergeCell ref="DBQ1:DBR3"/>
    <mergeCell ref="DBS1:DBT3"/>
    <mergeCell ref="DBU1:DBV3"/>
    <mergeCell ref="DBW1:DBX3"/>
    <mergeCell ref="DBY1:DBZ3"/>
    <mergeCell ref="DCA1:DCB3"/>
    <mergeCell ref="DBE1:DBF3"/>
    <mergeCell ref="DBG1:DBH3"/>
    <mergeCell ref="DBI1:DBJ3"/>
    <mergeCell ref="DBK1:DBL3"/>
    <mergeCell ref="DBM1:DBN3"/>
    <mergeCell ref="DBO1:DBP3"/>
    <mergeCell ref="DAS1:DAT3"/>
    <mergeCell ref="DAU1:DAV3"/>
    <mergeCell ref="DAW1:DAX3"/>
    <mergeCell ref="DAY1:DAZ3"/>
    <mergeCell ref="DBA1:DBB3"/>
    <mergeCell ref="DBC1:DBD3"/>
    <mergeCell ref="DAG1:DAH3"/>
    <mergeCell ref="DAI1:DAJ3"/>
    <mergeCell ref="DAK1:DAL3"/>
    <mergeCell ref="DAM1:DAN3"/>
    <mergeCell ref="DAO1:DAP3"/>
    <mergeCell ref="DAQ1:DAR3"/>
    <mergeCell ref="CZU1:CZV3"/>
    <mergeCell ref="CZW1:CZX3"/>
    <mergeCell ref="CZY1:CZZ3"/>
    <mergeCell ref="DAA1:DAB3"/>
    <mergeCell ref="DAC1:DAD3"/>
    <mergeCell ref="DAE1:DAF3"/>
    <mergeCell ref="CZI1:CZJ3"/>
    <mergeCell ref="CZK1:CZL3"/>
    <mergeCell ref="CZM1:CZN3"/>
    <mergeCell ref="CZO1:CZP3"/>
    <mergeCell ref="CZQ1:CZR3"/>
    <mergeCell ref="CZS1:CZT3"/>
    <mergeCell ref="CYW1:CYX3"/>
    <mergeCell ref="CYY1:CYZ3"/>
    <mergeCell ref="CZA1:CZB3"/>
    <mergeCell ref="CZC1:CZD3"/>
    <mergeCell ref="CZE1:CZF3"/>
    <mergeCell ref="CZG1:CZH3"/>
    <mergeCell ref="CYK1:CYL3"/>
    <mergeCell ref="CYM1:CYN3"/>
    <mergeCell ref="CYO1:CYP3"/>
    <mergeCell ref="CYQ1:CYR3"/>
    <mergeCell ref="CYS1:CYT3"/>
    <mergeCell ref="CYU1:CYV3"/>
    <mergeCell ref="CXY1:CXZ3"/>
    <mergeCell ref="CYA1:CYB3"/>
    <mergeCell ref="CYC1:CYD3"/>
    <mergeCell ref="CYE1:CYF3"/>
    <mergeCell ref="CYG1:CYH3"/>
    <mergeCell ref="CYI1:CYJ3"/>
    <mergeCell ref="CXM1:CXN3"/>
    <mergeCell ref="CXO1:CXP3"/>
    <mergeCell ref="CXQ1:CXR3"/>
    <mergeCell ref="CXS1:CXT3"/>
    <mergeCell ref="CXU1:CXV3"/>
    <mergeCell ref="CXW1:CXX3"/>
    <mergeCell ref="CXA1:CXB3"/>
    <mergeCell ref="CXC1:CXD3"/>
    <mergeCell ref="CXE1:CXF3"/>
    <mergeCell ref="CXG1:CXH3"/>
    <mergeCell ref="CXI1:CXJ3"/>
    <mergeCell ref="CXK1:CXL3"/>
    <mergeCell ref="CWO1:CWP3"/>
    <mergeCell ref="CWQ1:CWR3"/>
    <mergeCell ref="CWS1:CWT3"/>
    <mergeCell ref="CWU1:CWV3"/>
    <mergeCell ref="CWW1:CWX3"/>
    <mergeCell ref="CWY1:CWZ3"/>
    <mergeCell ref="CWC1:CWD3"/>
    <mergeCell ref="CWE1:CWF3"/>
    <mergeCell ref="CWG1:CWH3"/>
    <mergeCell ref="CWI1:CWJ3"/>
    <mergeCell ref="CWK1:CWL3"/>
    <mergeCell ref="CWM1:CWN3"/>
    <mergeCell ref="CVQ1:CVR3"/>
    <mergeCell ref="CVS1:CVT3"/>
    <mergeCell ref="CVU1:CVV3"/>
    <mergeCell ref="CVW1:CVX3"/>
    <mergeCell ref="CVY1:CVZ3"/>
    <mergeCell ref="CWA1:CWB3"/>
    <mergeCell ref="CVE1:CVF3"/>
    <mergeCell ref="CVG1:CVH3"/>
    <mergeCell ref="CVI1:CVJ3"/>
    <mergeCell ref="CVK1:CVL3"/>
    <mergeCell ref="CVM1:CVN3"/>
    <mergeCell ref="CVO1:CVP3"/>
    <mergeCell ref="CUS1:CUT3"/>
    <mergeCell ref="CUU1:CUV3"/>
    <mergeCell ref="CUW1:CUX3"/>
    <mergeCell ref="CUY1:CUZ3"/>
    <mergeCell ref="CVA1:CVB3"/>
    <mergeCell ref="CVC1:CVD3"/>
    <mergeCell ref="CUG1:CUH3"/>
    <mergeCell ref="CUI1:CUJ3"/>
    <mergeCell ref="CUK1:CUL3"/>
    <mergeCell ref="CUM1:CUN3"/>
    <mergeCell ref="CUO1:CUP3"/>
    <mergeCell ref="CUQ1:CUR3"/>
    <mergeCell ref="CTU1:CTV3"/>
    <mergeCell ref="CTW1:CTX3"/>
    <mergeCell ref="CTY1:CTZ3"/>
    <mergeCell ref="CUA1:CUB3"/>
    <mergeCell ref="CUC1:CUD3"/>
    <mergeCell ref="CUE1:CUF3"/>
    <mergeCell ref="CTI1:CTJ3"/>
    <mergeCell ref="CTK1:CTL3"/>
    <mergeCell ref="CTM1:CTN3"/>
    <mergeCell ref="CTO1:CTP3"/>
    <mergeCell ref="CTQ1:CTR3"/>
    <mergeCell ref="CTS1:CTT3"/>
    <mergeCell ref="CSW1:CSX3"/>
    <mergeCell ref="CSY1:CSZ3"/>
    <mergeCell ref="CTA1:CTB3"/>
    <mergeCell ref="CTC1:CTD3"/>
    <mergeCell ref="CTE1:CTF3"/>
    <mergeCell ref="CTG1:CTH3"/>
    <mergeCell ref="CSK1:CSL3"/>
    <mergeCell ref="CSM1:CSN3"/>
    <mergeCell ref="CSO1:CSP3"/>
    <mergeCell ref="CSQ1:CSR3"/>
    <mergeCell ref="CSS1:CST3"/>
    <mergeCell ref="CSU1:CSV3"/>
    <mergeCell ref="CRY1:CRZ3"/>
    <mergeCell ref="CSA1:CSB3"/>
    <mergeCell ref="CSC1:CSD3"/>
    <mergeCell ref="CSE1:CSF3"/>
    <mergeCell ref="CSG1:CSH3"/>
    <mergeCell ref="CSI1:CSJ3"/>
    <mergeCell ref="CRM1:CRN3"/>
    <mergeCell ref="CRO1:CRP3"/>
    <mergeCell ref="CRQ1:CRR3"/>
    <mergeCell ref="CRS1:CRT3"/>
    <mergeCell ref="CRU1:CRV3"/>
    <mergeCell ref="CRW1:CRX3"/>
    <mergeCell ref="CRA1:CRB3"/>
    <mergeCell ref="CRC1:CRD3"/>
    <mergeCell ref="CRE1:CRF3"/>
    <mergeCell ref="CRG1:CRH3"/>
    <mergeCell ref="CRI1:CRJ3"/>
    <mergeCell ref="CRK1:CRL3"/>
    <mergeCell ref="CQO1:CQP3"/>
    <mergeCell ref="CQQ1:CQR3"/>
    <mergeCell ref="CQS1:CQT3"/>
    <mergeCell ref="CQU1:CQV3"/>
    <mergeCell ref="CQW1:CQX3"/>
    <mergeCell ref="CQY1:CQZ3"/>
    <mergeCell ref="CQC1:CQD3"/>
    <mergeCell ref="CQE1:CQF3"/>
    <mergeCell ref="CQG1:CQH3"/>
    <mergeCell ref="CQI1:CQJ3"/>
    <mergeCell ref="CQK1:CQL3"/>
    <mergeCell ref="CQM1:CQN3"/>
    <mergeCell ref="CPQ1:CPR3"/>
    <mergeCell ref="CPS1:CPT3"/>
    <mergeCell ref="CPU1:CPV3"/>
    <mergeCell ref="CPW1:CPX3"/>
    <mergeCell ref="CPY1:CPZ3"/>
    <mergeCell ref="CQA1:CQB3"/>
    <mergeCell ref="CPE1:CPF3"/>
    <mergeCell ref="CPG1:CPH3"/>
    <mergeCell ref="CPI1:CPJ3"/>
    <mergeCell ref="CPK1:CPL3"/>
    <mergeCell ref="CPM1:CPN3"/>
    <mergeCell ref="CPO1:CPP3"/>
    <mergeCell ref="COS1:COT3"/>
    <mergeCell ref="COU1:COV3"/>
    <mergeCell ref="COW1:COX3"/>
    <mergeCell ref="COY1:COZ3"/>
    <mergeCell ref="CPA1:CPB3"/>
    <mergeCell ref="CPC1:CPD3"/>
    <mergeCell ref="COG1:COH3"/>
    <mergeCell ref="COI1:COJ3"/>
    <mergeCell ref="COK1:COL3"/>
    <mergeCell ref="COM1:CON3"/>
    <mergeCell ref="COO1:COP3"/>
    <mergeCell ref="COQ1:COR3"/>
    <mergeCell ref="CNU1:CNV3"/>
    <mergeCell ref="CNW1:CNX3"/>
    <mergeCell ref="CNY1:CNZ3"/>
    <mergeCell ref="COA1:COB3"/>
    <mergeCell ref="COC1:COD3"/>
    <mergeCell ref="COE1:COF3"/>
    <mergeCell ref="CNI1:CNJ3"/>
    <mergeCell ref="CNK1:CNL3"/>
    <mergeCell ref="CNM1:CNN3"/>
    <mergeCell ref="CNO1:CNP3"/>
    <mergeCell ref="CNQ1:CNR3"/>
    <mergeCell ref="CNS1:CNT3"/>
    <mergeCell ref="CMW1:CMX3"/>
    <mergeCell ref="CMY1:CMZ3"/>
    <mergeCell ref="CNA1:CNB3"/>
    <mergeCell ref="CNC1:CND3"/>
    <mergeCell ref="CNE1:CNF3"/>
    <mergeCell ref="CNG1:CNH3"/>
    <mergeCell ref="CMK1:CML3"/>
    <mergeCell ref="CMM1:CMN3"/>
    <mergeCell ref="CMO1:CMP3"/>
    <mergeCell ref="CMQ1:CMR3"/>
    <mergeCell ref="CMS1:CMT3"/>
    <mergeCell ref="CMU1:CMV3"/>
    <mergeCell ref="CLY1:CLZ3"/>
    <mergeCell ref="CMA1:CMB3"/>
    <mergeCell ref="CMC1:CMD3"/>
    <mergeCell ref="CME1:CMF3"/>
    <mergeCell ref="CMG1:CMH3"/>
    <mergeCell ref="CMI1:CMJ3"/>
    <mergeCell ref="CLM1:CLN3"/>
    <mergeCell ref="CLO1:CLP3"/>
    <mergeCell ref="CLQ1:CLR3"/>
    <mergeCell ref="CLS1:CLT3"/>
    <mergeCell ref="CLU1:CLV3"/>
    <mergeCell ref="CLW1:CLX3"/>
    <mergeCell ref="CLA1:CLB3"/>
    <mergeCell ref="CLC1:CLD3"/>
    <mergeCell ref="CLE1:CLF3"/>
    <mergeCell ref="CLG1:CLH3"/>
    <mergeCell ref="CLI1:CLJ3"/>
    <mergeCell ref="CLK1:CLL3"/>
    <mergeCell ref="CKO1:CKP3"/>
    <mergeCell ref="CKQ1:CKR3"/>
    <mergeCell ref="CKS1:CKT3"/>
    <mergeCell ref="CKU1:CKV3"/>
    <mergeCell ref="CKW1:CKX3"/>
    <mergeCell ref="CKY1:CKZ3"/>
    <mergeCell ref="CKC1:CKD3"/>
    <mergeCell ref="CKE1:CKF3"/>
    <mergeCell ref="CKG1:CKH3"/>
    <mergeCell ref="CKI1:CKJ3"/>
    <mergeCell ref="CKK1:CKL3"/>
    <mergeCell ref="CKM1:CKN3"/>
    <mergeCell ref="CJQ1:CJR3"/>
    <mergeCell ref="CJS1:CJT3"/>
    <mergeCell ref="CJU1:CJV3"/>
    <mergeCell ref="CJW1:CJX3"/>
    <mergeCell ref="CJY1:CJZ3"/>
    <mergeCell ref="CKA1:CKB3"/>
    <mergeCell ref="CJE1:CJF3"/>
    <mergeCell ref="CJG1:CJH3"/>
    <mergeCell ref="CJI1:CJJ3"/>
    <mergeCell ref="CJK1:CJL3"/>
    <mergeCell ref="CJM1:CJN3"/>
    <mergeCell ref="CJO1:CJP3"/>
    <mergeCell ref="CIS1:CIT3"/>
    <mergeCell ref="CIU1:CIV3"/>
    <mergeCell ref="CIW1:CIX3"/>
    <mergeCell ref="CIY1:CIZ3"/>
    <mergeCell ref="CJA1:CJB3"/>
    <mergeCell ref="CJC1:CJD3"/>
    <mergeCell ref="CIG1:CIH3"/>
    <mergeCell ref="CII1:CIJ3"/>
    <mergeCell ref="CIK1:CIL3"/>
    <mergeCell ref="CIM1:CIN3"/>
    <mergeCell ref="CIO1:CIP3"/>
    <mergeCell ref="CIQ1:CIR3"/>
    <mergeCell ref="CHU1:CHV3"/>
    <mergeCell ref="CHW1:CHX3"/>
    <mergeCell ref="CHY1:CHZ3"/>
    <mergeCell ref="CIA1:CIB3"/>
    <mergeCell ref="CIC1:CID3"/>
    <mergeCell ref="CIE1:CIF3"/>
    <mergeCell ref="CHI1:CHJ3"/>
    <mergeCell ref="CHK1:CHL3"/>
    <mergeCell ref="CHM1:CHN3"/>
    <mergeCell ref="CHO1:CHP3"/>
    <mergeCell ref="CHQ1:CHR3"/>
    <mergeCell ref="CHS1:CHT3"/>
    <mergeCell ref="CGW1:CGX3"/>
    <mergeCell ref="CGY1:CGZ3"/>
    <mergeCell ref="CHA1:CHB3"/>
    <mergeCell ref="CHC1:CHD3"/>
    <mergeCell ref="CHE1:CHF3"/>
    <mergeCell ref="CHG1:CHH3"/>
    <mergeCell ref="CGK1:CGL3"/>
    <mergeCell ref="CGM1:CGN3"/>
    <mergeCell ref="CGO1:CGP3"/>
    <mergeCell ref="CGQ1:CGR3"/>
    <mergeCell ref="CGS1:CGT3"/>
    <mergeCell ref="CGU1:CGV3"/>
    <mergeCell ref="CFY1:CFZ3"/>
    <mergeCell ref="CGA1:CGB3"/>
    <mergeCell ref="CGC1:CGD3"/>
    <mergeCell ref="CGE1:CGF3"/>
    <mergeCell ref="CGG1:CGH3"/>
    <mergeCell ref="CGI1:CGJ3"/>
    <mergeCell ref="CFM1:CFN3"/>
    <mergeCell ref="CFO1:CFP3"/>
    <mergeCell ref="CFQ1:CFR3"/>
    <mergeCell ref="CFS1:CFT3"/>
    <mergeCell ref="CFU1:CFV3"/>
    <mergeCell ref="CFW1:CFX3"/>
    <mergeCell ref="CFA1:CFB3"/>
    <mergeCell ref="CFC1:CFD3"/>
    <mergeCell ref="CFE1:CFF3"/>
    <mergeCell ref="CFG1:CFH3"/>
    <mergeCell ref="CFI1:CFJ3"/>
    <mergeCell ref="CFK1:CFL3"/>
    <mergeCell ref="CEO1:CEP3"/>
    <mergeCell ref="CEQ1:CER3"/>
    <mergeCell ref="CES1:CET3"/>
    <mergeCell ref="CEU1:CEV3"/>
    <mergeCell ref="CEW1:CEX3"/>
    <mergeCell ref="CEY1:CEZ3"/>
    <mergeCell ref="CEC1:CED3"/>
    <mergeCell ref="CEE1:CEF3"/>
    <mergeCell ref="CEG1:CEH3"/>
    <mergeCell ref="CEI1:CEJ3"/>
    <mergeCell ref="CEK1:CEL3"/>
    <mergeCell ref="CEM1:CEN3"/>
    <mergeCell ref="CDQ1:CDR3"/>
    <mergeCell ref="CDS1:CDT3"/>
    <mergeCell ref="CDU1:CDV3"/>
    <mergeCell ref="CDW1:CDX3"/>
    <mergeCell ref="CDY1:CDZ3"/>
    <mergeCell ref="CEA1:CEB3"/>
    <mergeCell ref="CDE1:CDF3"/>
    <mergeCell ref="CDG1:CDH3"/>
    <mergeCell ref="CDI1:CDJ3"/>
    <mergeCell ref="CDK1:CDL3"/>
    <mergeCell ref="CDM1:CDN3"/>
    <mergeCell ref="CDO1:CDP3"/>
    <mergeCell ref="CCS1:CCT3"/>
    <mergeCell ref="CCU1:CCV3"/>
    <mergeCell ref="CCW1:CCX3"/>
    <mergeCell ref="CCY1:CCZ3"/>
    <mergeCell ref="CDA1:CDB3"/>
    <mergeCell ref="CDC1:CDD3"/>
    <mergeCell ref="CCG1:CCH3"/>
    <mergeCell ref="CCI1:CCJ3"/>
    <mergeCell ref="CCK1:CCL3"/>
    <mergeCell ref="CCM1:CCN3"/>
    <mergeCell ref="CCO1:CCP3"/>
    <mergeCell ref="CCQ1:CCR3"/>
    <mergeCell ref="CBU1:CBV3"/>
    <mergeCell ref="CBW1:CBX3"/>
    <mergeCell ref="CBY1:CBZ3"/>
    <mergeCell ref="CCA1:CCB3"/>
    <mergeCell ref="CCC1:CCD3"/>
    <mergeCell ref="CCE1:CCF3"/>
    <mergeCell ref="CBI1:CBJ3"/>
    <mergeCell ref="CBK1:CBL3"/>
    <mergeCell ref="CBM1:CBN3"/>
    <mergeCell ref="CBO1:CBP3"/>
    <mergeCell ref="CBQ1:CBR3"/>
    <mergeCell ref="CBS1:CBT3"/>
    <mergeCell ref="CAW1:CAX3"/>
    <mergeCell ref="CAY1:CAZ3"/>
    <mergeCell ref="CBA1:CBB3"/>
    <mergeCell ref="CBC1:CBD3"/>
    <mergeCell ref="CBE1:CBF3"/>
    <mergeCell ref="CBG1:CBH3"/>
    <mergeCell ref="CAK1:CAL3"/>
    <mergeCell ref="CAM1:CAN3"/>
    <mergeCell ref="CAO1:CAP3"/>
    <mergeCell ref="CAQ1:CAR3"/>
    <mergeCell ref="CAS1:CAT3"/>
    <mergeCell ref="CAU1:CAV3"/>
    <mergeCell ref="BZY1:BZZ3"/>
    <mergeCell ref="CAA1:CAB3"/>
    <mergeCell ref="CAC1:CAD3"/>
    <mergeCell ref="CAE1:CAF3"/>
    <mergeCell ref="CAG1:CAH3"/>
    <mergeCell ref="CAI1:CAJ3"/>
    <mergeCell ref="BZM1:BZN3"/>
    <mergeCell ref="BZO1:BZP3"/>
    <mergeCell ref="BZQ1:BZR3"/>
    <mergeCell ref="BZS1:BZT3"/>
    <mergeCell ref="BZU1:BZV3"/>
    <mergeCell ref="BZW1:BZX3"/>
    <mergeCell ref="BZA1:BZB3"/>
    <mergeCell ref="BZC1:BZD3"/>
    <mergeCell ref="BZE1:BZF3"/>
    <mergeCell ref="BZG1:BZH3"/>
    <mergeCell ref="BZI1:BZJ3"/>
    <mergeCell ref="BZK1:BZL3"/>
    <mergeCell ref="BYO1:BYP3"/>
    <mergeCell ref="BYQ1:BYR3"/>
    <mergeCell ref="BYS1:BYT3"/>
    <mergeCell ref="BYU1:BYV3"/>
    <mergeCell ref="BYW1:BYX3"/>
    <mergeCell ref="BYY1:BYZ3"/>
    <mergeCell ref="BYC1:BYD3"/>
    <mergeCell ref="BYE1:BYF3"/>
    <mergeCell ref="BYG1:BYH3"/>
    <mergeCell ref="BYI1:BYJ3"/>
    <mergeCell ref="BYK1:BYL3"/>
    <mergeCell ref="BYM1:BYN3"/>
    <mergeCell ref="BXQ1:BXR3"/>
    <mergeCell ref="BXS1:BXT3"/>
    <mergeCell ref="BXU1:BXV3"/>
    <mergeCell ref="BXW1:BXX3"/>
    <mergeCell ref="BXY1:BXZ3"/>
    <mergeCell ref="BYA1:BYB3"/>
    <mergeCell ref="BXE1:BXF3"/>
    <mergeCell ref="BXG1:BXH3"/>
    <mergeCell ref="BXI1:BXJ3"/>
    <mergeCell ref="BXK1:BXL3"/>
    <mergeCell ref="BXM1:BXN3"/>
    <mergeCell ref="BXO1:BXP3"/>
    <mergeCell ref="BWS1:BWT3"/>
    <mergeCell ref="BWU1:BWV3"/>
    <mergeCell ref="BWW1:BWX3"/>
    <mergeCell ref="BWY1:BWZ3"/>
    <mergeCell ref="BXA1:BXB3"/>
    <mergeCell ref="BXC1:BXD3"/>
    <mergeCell ref="BWG1:BWH3"/>
    <mergeCell ref="BWI1:BWJ3"/>
    <mergeCell ref="BWK1:BWL3"/>
    <mergeCell ref="BWM1:BWN3"/>
    <mergeCell ref="BWO1:BWP3"/>
    <mergeCell ref="BWQ1:BWR3"/>
    <mergeCell ref="BVU1:BVV3"/>
    <mergeCell ref="BVW1:BVX3"/>
    <mergeCell ref="BVY1:BVZ3"/>
    <mergeCell ref="BWA1:BWB3"/>
    <mergeCell ref="BWC1:BWD3"/>
    <mergeCell ref="BWE1:BWF3"/>
    <mergeCell ref="BVI1:BVJ3"/>
    <mergeCell ref="BVK1:BVL3"/>
    <mergeCell ref="BVM1:BVN3"/>
    <mergeCell ref="BVO1:BVP3"/>
    <mergeCell ref="BVQ1:BVR3"/>
    <mergeCell ref="BVS1:BVT3"/>
    <mergeCell ref="BUW1:BUX3"/>
    <mergeCell ref="BUY1:BUZ3"/>
    <mergeCell ref="BVA1:BVB3"/>
    <mergeCell ref="BVC1:BVD3"/>
    <mergeCell ref="BVE1:BVF3"/>
    <mergeCell ref="BVG1:BVH3"/>
    <mergeCell ref="BUK1:BUL3"/>
    <mergeCell ref="BUM1:BUN3"/>
    <mergeCell ref="BUO1:BUP3"/>
    <mergeCell ref="BUQ1:BUR3"/>
    <mergeCell ref="BUS1:BUT3"/>
    <mergeCell ref="BUU1:BUV3"/>
    <mergeCell ref="BTY1:BTZ3"/>
    <mergeCell ref="BUA1:BUB3"/>
    <mergeCell ref="BUC1:BUD3"/>
    <mergeCell ref="BUE1:BUF3"/>
    <mergeCell ref="BUG1:BUH3"/>
    <mergeCell ref="BUI1:BUJ3"/>
    <mergeCell ref="BTM1:BTN3"/>
    <mergeCell ref="BTO1:BTP3"/>
    <mergeCell ref="BTQ1:BTR3"/>
    <mergeCell ref="BTS1:BTT3"/>
    <mergeCell ref="BTU1:BTV3"/>
    <mergeCell ref="BTW1:BTX3"/>
    <mergeCell ref="BTA1:BTB3"/>
    <mergeCell ref="BTC1:BTD3"/>
    <mergeCell ref="BTE1:BTF3"/>
    <mergeCell ref="BTG1:BTH3"/>
    <mergeCell ref="BTI1:BTJ3"/>
    <mergeCell ref="BTK1:BTL3"/>
    <mergeCell ref="BSO1:BSP3"/>
    <mergeCell ref="BSQ1:BSR3"/>
    <mergeCell ref="BSS1:BST3"/>
    <mergeCell ref="BSU1:BSV3"/>
    <mergeCell ref="BSW1:BSX3"/>
    <mergeCell ref="BSY1:BSZ3"/>
    <mergeCell ref="BSC1:BSD3"/>
    <mergeCell ref="BSE1:BSF3"/>
    <mergeCell ref="BSG1:BSH3"/>
    <mergeCell ref="BSI1:BSJ3"/>
    <mergeCell ref="BSK1:BSL3"/>
    <mergeCell ref="BSM1:BSN3"/>
    <mergeCell ref="BRQ1:BRR3"/>
    <mergeCell ref="BRS1:BRT3"/>
    <mergeCell ref="BRU1:BRV3"/>
    <mergeCell ref="BRW1:BRX3"/>
    <mergeCell ref="BRY1:BRZ3"/>
    <mergeCell ref="BSA1:BSB3"/>
    <mergeCell ref="BRE1:BRF3"/>
    <mergeCell ref="BRG1:BRH3"/>
    <mergeCell ref="BRI1:BRJ3"/>
    <mergeCell ref="BRK1:BRL3"/>
    <mergeCell ref="BRM1:BRN3"/>
    <mergeCell ref="BRO1:BRP3"/>
    <mergeCell ref="BQS1:BQT3"/>
    <mergeCell ref="BQU1:BQV3"/>
    <mergeCell ref="BQW1:BQX3"/>
    <mergeCell ref="BQY1:BQZ3"/>
    <mergeCell ref="BRA1:BRB3"/>
    <mergeCell ref="BRC1:BRD3"/>
    <mergeCell ref="BQG1:BQH3"/>
    <mergeCell ref="BQI1:BQJ3"/>
    <mergeCell ref="BQK1:BQL3"/>
    <mergeCell ref="BQM1:BQN3"/>
    <mergeCell ref="BQO1:BQP3"/>
    <mergeCell ref="BQQ1:BQR3"/>
    <mergeCell ref="BPU1:BPV3"/>
    <mergeCell ref="BPW1:BPX3"/>
    <mergeCell ref="BPY1:BPZ3"/>
    <mergeCell ref="BQA1:BQB3"/>
    <mergeCell ref="BQC1:BQD3"/>
    <mergeCell ref="BQE1:BQF3"/>
    <mergeCell ref="BPI1:BPJ3"/>
    <mergeCell ref="BPK1:BPL3"/>
    <mergeCell ref="BPM1:BPN3"/>
    <mergeCell ref="BPO1:BPP3"/>
    <mergeCell ref="BPQ1:BPR3"/>
    <mergeCell ref="BPS1:BPT3"/>
    <mergeCell ref="BOW1:BOX3"/>
    <mergeCell ref="BOY1:BOZ3"/>
    <mergeCell ref="BPA1:BPB3"/>
    <mergeCell ref="BPC1:BPD3"/>
    <mergeCell ref="BPE1:BPF3"/>
    <mergeCell ref="BPG1:BPH3"/>
    <mergeCell ref="BOK1:BOL3"/>
    <mergeCell ref="BOM1:BON3"/>
    <mergeCell ref="BOO1:BOP3"/>
    <mergeCell ref="BOQ1:BOR3"/>
    <mergeCell ref="BOS1:BOT3"/>
    <mergeCell ref="BOU1:BOV3"/>
    <mergeCell ref="BNY1:BNZ3"/>
    <mergeCell ref="BOA1:BOB3"/>
    <mergeCell ref="BOC1:BOD3"/>
    <mergeCell ref="BOE1:BOF3"/>
    <mergeCell ref="BOG1:BOH3"/>
    <mergeCell ref="BOI1:BOJ3"/>
    <mergeCell ref="BNM1:BNN3"/>
    <mergeCell ref="BNO1:BNP3"/>
    <mergeCell ref="BNQ1:BNR3"/>
    <mergeCell ref="BNS1:BNT3"/>
    <mergeCell ref="BNU1:BNV3"/>
    <mergeCell ref="BNW1:BNX3"/>
    <mergeCell ref="BNA1:BNB3"/>
    <mergeCell ref="BNC1:BND3"/>
    <mergeCell ref="BNE1:BNF3"/>
    <mergeCell ref="BNG1:BNH3"/>
    <mergeCell ref="BNI1:BNJ3"/>
    <mergeCell ref="BNK1:BNL3"/>
    <mergeCell ref="BMO1:BMP3"/>
    <mergeCell ref="BMQ1:BMR3"/>
    <mergeCell ref="BMS1:BMT3"/>
    <mergeCell ref="BMU1:BMV3"/>
    <mergeCell ref="BMW1:BMX3"/>
    <mergeCell ref="BMY1:BMZ3"/>
    <mergeCell ref="BMC1:BMD3"/>
    <mergeCell ref="BME1:BMF3"/>
    <mergeCell ref="BMG1:BMH3"/>
    <mergeCell ref="BMI1:BMJ3"/>
    <mergeCell ref="BMK1:BML3"/>
    <mergeCell ref="BMM1:BMN3"/>
    <mergeCell ref="BLQ1:BLR3"/>
    <mergeCell ref="BLS1:BLT3"/>
    <mergeCell ref="BLU1:BLV3"/>
    <mergeCell ref="BLW1:BLX3"/>
    <mergeCell ref="BLY1:BLZ3"/>
    <mergeCell ref="BMA1:BMB3"/>
    <mergeCell ref="BLE1:BLF3"/>
    <mergeCell ref="BLG1:BLH3"/>
    <mergeCell ref="BLI1:BLJ3"/>
    <mergeCell ref="BLK1:BLL3"/>
    <mergeCell ref="BLM1:BLN3"/>
    <mergeCell ref="BLO1:BLP3"/>
    <mergeCell ref="BKS1:BKT3"/>
    <mergeCell ref="BKU1:BKV3"/>
    <mergeCell ref="BKW1:BKX3"/>
    <mergeCell ref="BKY1:BKZ3"/>
    <mergeCell ref="BLA1:BLB3"/>
    <mergeCell ref="BLC1:BLD3"/>
    <mergeCell ref="BKG1:BKH3"/>
    <mergeCell ref="BKI1:BKJ3"/>
    <mergeCell ref="BKK1:BKL3"/>
    <mergeCell ref="BKM1:BKN3"/>
    <mergeCell ref="BKO1:BKP3"/>
    <mergeCell ref="BKQ1:BKR3"/>
    <mergeCell ref="BJU1:BJV3"/>
    <mergeCell ref="BJW1:BJX3"/>
    <mergeCell ref="BJY1:BJZ3"/>
    <mergeCell ref="BKA1:BKB3"/>
    <mergeCell ref="BKC1:BKD3"/>
    <mergeCell ref="BKE1:BKF3"/>
    <mergeCell ref="BJI1:BJJ3"/>
    <mergeCell ref="BJK1:BJL3"/>
    <mergeCell ref="BJM1:BJN3"/>
    <mergeCell ref="BJO1:BJP3"/>
    <mergeCell ref="BJQ1:BJR3"/>
    <mergeCell ref="BJS1:BJT3"/>
    <mergeCell ref="BIW1:BIX3"/>
    <mergeCell ref="BIY1:BIZ3"/>
    <mergeCell ref="BJA1:BJB3"/>
    <mergeCell ref="BJC1:BJD3"/>
    <mergeCell ref="BJE1:BJF3"/>
    <mergeCell ref="BJG1:BJH3"/>
    <mergeCell ref="BIK1:BIL3"/>
    <mergeCell ref="BIM1:BIN3"/>
    <mergeCell ref="BIO1:BIP3"/>
    <mergeCell ref="BIQ1:BIR3"/>
    <mergeCell ref="BIS1:BIT3"/>
    <mergeCell ref="BIU1:BIV3"/>
    <mergeCell ref="BHY1:BHZ3"/>
    <mergeCell ref="BIA1:BIB3"/>
    <mergeCell ref="BIC1:BID3"/>
    <mergeCell ref="BIE1:BIF3"/>
    <mergeCell ref="BIG1:BIH3"/>
    <mergeCell ref="BII1:BIJ3"/>
    <mergeCell ref="BHM1:BHN3"/>
    <mergeCell ref="BHO1:BHP3"/>
    <mergeCell ref="BHQ1:BHR3"/>
    <mergeCell ref="BHS1:BHT3"/>
    <mergeCell ref="BHU1:BHV3"/>
    <mergeCell ref="BHW1:BHX3"/>
    <mergeCell ref="BHA1:BHB3"/>
    <mergeCell ref="BHC1:BHD3"/>
    <mergeCell ref="BHE1:BHF3"/>
    <mergeCell ref="BHG1:BHH3"/>
    <mergeCell ref="BHI1:BHJ3"/>
    <mergeCell ref="BHK1:BHL3"/>
    <mergeCell ref="BGO1:BGP3"/>
    <mergeCell ref="BGQ1:BGR3"/>
    <mergeCell ref="BGS1:BGT3"/>
    <mergeCell ref="BGU1:BGV3"/>
    <mergeCell ref="BGW1:BGX3"/>
    <mergeCell ref="BGY1:BGZ3"/>
    <mergeCell ref="BGC1:BGD3"/>
    <mergeCell ref="BGE1:BGF3"/>
    <mergeCell ref="BGG1:BGH3"/>
    <mergeCell ref="BGI1:BGJ3"/>
    <mergeCell ref="BGK1:BGL3"/>
    <mergeCell ref="BGM1:BGN3"/>
    <mergeCell ref="BFQ1:BFR3"/>
    <mergeCell ref="BFS1:BFT3"/>
    <mergeCell ref="BFU1:BFV3"/>
    <mergeCell ref="BFW1:BFX3"/>
    <mergeCell ref="BFY1:BFZ3"/>
    <mergeCell ref="BGA1:BGB3"/>
    <mergeCell ref="BFE1:BFF3"/>
    <mergeCell ref="BFG1:BFH3"/>
    <mergeCell ref="BFI1:BFJ3"/>
    <mergeCell ref="BFK1:BFL3"/>
    <mergeCell ref="BFM1:BFN3"/>
    <mergeCell ref="BFO1:BFP3"/>
    <mergeCell ref="BES1:BET3"/>
    <mergeCell ref="BEU1:BEV3"/>
    <mergeCell ref="BEW1:BEX3"/>
    <mergeCell ref="BEY1:BEZ3"/>
    <mergeCell ref="BFA1:BFB3"/>
    <mergeCell ref="BFC1:BFD3"/>
    <mergeCell ref="BEG1:BEH3"/>
    <mergeCell ref="BEI1:BEJ3"/>
    <mergeCell ref="BEK1:BEL3"/>
    <mergeCell ref="BEM1:BEN3"/>
    <mergeCell ref="BEO1:BEP3"/>
    <mergeCell ref="BEQ1:BER3"/>
    <mergeCell ref="BDU1:BDV3"/>
    <mergeCell ref="BDW1:BDX3"/>
    <mergeCell ref="BDY1:BDZ3"/>
    <mergeCell ref="BEA1:BEB3"/>
    <mergeCell ref="BEC1:BED3"/>
    <mergeCell ref="BEE1:BEF3"/>
    <mergeCell ref="BDI1:BDJ3"/>
    <mergeCell ref="BDK1:BDL3"/>
    <mergeCell ref="BDM1:BDN3"/>
    <mergeCell ref="BDO1:BDP3"/>
    <mergeCell ref="BDQ1:BDR3"/>
    <mergeCell ref="BDS1:BDT3"/>
    <mergeCell ref="BCW1:BCX3"/>
    <mergeCell ref="BCY1:BCZ3"/>
    <mergeCell ref="BDA1:BDB3"/>
    <mergeCell ref="BDC1:BDD3"/>
    <mergeCell ref="BDE1:BDF3"/>
    <mergeCell ref="BDG1:BDH3"/>
    <mergeCell ref="BCK1:BCL3"/>
    <mergeCell ref="BCM1:BCN3"/>
    <mergeCell ref="BCO1:BCP3"/>
    <mergeCell ref="BCQ1:BCR3"/>
    <mergeCell ref="BCS1:BCT3"/>
    <mergeCell ref="BCU1:BCV3"/>
    <mergeCell ref="BBY1:BBZ3"/>
    <mergeCell ref="BCA1:BCB3"/>
    <mergeCell ref="BCC1:BCD3"/>
    <mergeCell ref="BCE1:BCF3"/>
    <mergeCell ref="BCG1:BCH3"/>
    <mergeCell ref="BCI1:BCJ3"/>
    <mergeCell ref="BBM1:BBN3"/>
    <mergeCell ref="BBO1:BBP3"/>
    <mergeCell ref="BBQ1:BBR3"/>
    <mergeCell ref="BBS1:BBT3"/>
    <mergeCell ref="BBU1:BBV3"/>
    <mergeCell ref="BBW1:BBX3"/>
    <mergeCell ref="BBA1:BBB3"/>
    <mergeCell ref="BBC1:BBD3"/>
    <mergeCell ref="BBE1:BBF3"/>
    <mergeCell ref="BBG1:BBH3"/>
    <mergeCell ref="BBI1:BBJ3"/>
    <mergeCell ref="BBK1:BBL3"/>
    <mergeCell ref="BAO1:BAP3"/>
    <mergeCell ref="BAQ1:BAR3"/>
    <mergeCell ref="BAS1:BAT3"/>
    <mergeCell ref="BAU1:BAV3"/>
    <mergeCell ref="BAW1:BAX3"/>
    <mergeCell ref="BAY1:BAZ3"/>
    <mergeCell ref="BAC1:BAD3"/>
    <mergeCell ref="BAE1:BAF3"/>
    <mergeCell ref="BAG1:BAH3"/>
    <mergeCell ref="BAI1:BAJ3"/>
    <mergeCell ref="BAK1:BAL3"/>
    <mergeCell ref="BAM1:BAN3"/>
    <mergeCell ref="AZQ1:AZR3"/>
    <mergeCell ref="AZS1:AZT3"/>
    <mergeCell ref="AZU1:AZV3"/>
    <mergeCell ref="AZW1:AZX3"/>
    <mergeCell ref="AZY1:AZZ3"/>
    <mergeCell ref="BAA1:BAB3"/>
    <mergeCell ref="AZE1:AZF3"/>
    <mergeCell ref="AZG1:AZH3"/>
    <mergeCell ref="AZI1:AZJ3"/>
    <mergeCell ref="AZK1:AZL3"/>
    <mergeCell ref="AZM1:AZN3"/>
    <mergeCell ref="AZO1:AZP3"/>
    <mergeCell ref="AYS1:AYT3"/>
    <mergeCell ref="AYU1:AYV3"/>
    <mergeCell ref="AYW1:AYX3"/>
    <mergeCell ref="AYY1:AYZ3"/>
    <mergeCell ref="AZA1:AZB3"/>
    <mergeCell ref="AZC1:AZD3"/>
    <mergeCell ref="AYG1:AYH3"/>
    <mergeCell ref="AYI1:AYJ3"/>
    <mergeCell ref="AYK1:AYL3"/>
    <mergeCell ref="AYM1:AYN3"/>
    <mergeCell ref="AYO1:AYP3"/>
    <mergeCell ref="AYQ1:AYR3"/>
    <mergeCell ref="AXU1:AXV3"/>
    <mergeCell ref="AXW1:AXX3"/>
    <mergeCell ref="AXY1:AXZ3"/>
    <mergeCell ref="AYA1:AYB3"/>
    <mergeCell ref="AYC1:AYD3"/>
    <mergeCell ref="AYE1:AYF3"/>
    <mergeCell ref="AXI1:AXJ3"/>
    <mergeCell ref="AXK1:AXL3"/>
    <mergeCell ref="AXM1:AXN3"/>
    <mergeCell ref="AXO1:AXP3"/>
    <mergeCell ref="AXQ1:AXR3"/>
    <mergeCell ref="AXS1:AXT3"/>
    <mergeCell ref="AWW1:AWX3"/>
    <mergeCell ref="AWY1:AWZ3"/>
    <mergeCell ref="AXA1:AXB3"/>
    <mergeCell ref="AXC1:AXD3"/>
    <mergeCell ref="AXE1:AXF3"/>
    <mergeCell ref="AXG1:AXH3"/>
    <mergeCell ref="AWK1:AWL3"/>
    <mergeCell ref="AWM1:AWN3"/>
    <mergeCell ref="AWO1:AWP3"/>
    <mergeCell ref="AWQ1:AWR3"/>
    <mergeCell ref="AWS1:AWT3"/>
    <mergeCell ref="AWU1:AWV3"/>
    <mergeCell ref="AVY1:AVZ3"/>
    <mergeCell ref="AWA1:AWB3"/>
    <mergeCell ref="AWC1:AWD3"/>
    <mergeCell ref="AWE1:AWF3"/>
    <mergeCell ref="AWG1:AWH3"/>
    <mergeCell ref="AWI1:AWJ3"/>
    <mergeCell ref="AVM1:AVN3"/>
    <mergeCell ref="AVO1:AVP3"/>
    <mergeCell ref="AVQ1:AVR3"/>
    <mergeCell ref="AVS1:AVT3"/>
    <mergeCell ref="AVU1:AVV3"/>
    <mergeCell ref="AVW1:AVX3"/>
    <mergeCell ref="AVA1:AVB3"/>
    <mergeCell ref="AVC1:AVD3"/>
    <mergeCell ref="AVE1:AVF3"/>
    <mergeCell ref="AVG1:AVH3"/>
    <mergeCell ref="AVI1:AVJ3"/>
    <mergeCell ref="AVK1:AVL3"/>
    <mergeCell ref="AUO1:AUP3"/>
    <mergeCell ref="AUQ1:AUR3"/>
    <mergeCell ref="AUS1:AUT3"/>
    <mergeCell ref="AUU1:AUV3"/>
    <mergeCell ref="AUW1:AUX3"/>
    <mergeCell ref="AUY1:AUZ3"/>
    <mergeCell ref="AUC1:AUD3"/>
    <mergeCell ref="AUE1:AUF3"/>
    <mergeCell ref="AUG1:AUH3"/>
    <mergeCell ref="AUI1:AUJ3"/>
    <mergeCell ref="AUK1:AUL3"/>
    <mergeCell ref="AUM1:AUN3"/>
    <mergeCell ref="ATQ1:ATR3"/>
    <mergeCell ref="ATS1:ATT3"/>
    <mergeCell ref="ATU1:ATV3"/>
    <mergeCell ref="ATW1:ATX3"/>
    <mergeCell ref="ATY1:ATZ3"/>
    <mergeCell ref="AUA1:AUB3"/>
    <mergeCell ref="ATE1:ATF3"/>
    <mergeCell ref="ATG1:ATH3"/>
    <mergeCell ref="ATI1:ATJ3"/>
    <mergeCell ref="ATK1:ATL3"/>
    <mergeCell ref="ATM1:ATN3"/>
    <mergeCell ref="ATO1:ATP3"/>
    <mergeCell ref="ASS1:AST3"/>
    <mergeCell ref="ASU1:ASV3"/>
    <mergeCell ref="ASW1:ASX3"/>
    <mergeCell ref="ASY1:ASZ3"/>
    <mergeCell ref="ATA1:ATB3"/>
    <mergeCell ref="ATC1:ATD3"/>
    <mergeCell ref="ASG1:ASH3"/>
    <mergeCell ref="ASI1:ASJ3"/>
    <mergeCell ref="ASK1:ASL3"/>
    <mergeCell ref="ASM1:ASN3"/>
    <mergeCell ref="ASO1:ASP3"/>
    <mergeCell ref="ASQ1:ASR3"/>
    <mergeCell ref="ARU1:ARV3"/>
    <mergeCell ref="ARW1:ARX3"/>
    <mergeCell ref="ARY1:ARZ3"/>
    <mergeCell ref="ASA1:ASB3"/>
    <mergeCell ref="ASC1:ASD3"/>
    <mergeCell ref="ASE1:ASF3"/>
    <mergeCell ref="ARI1:ARJ3"/>
    <mergeCell ref="ARK1:ARL3"/>
    <mergeCell ref="ARM1:ARN3"/>
    <mergeCell ref="ARO1:ARP3"/>
    <mergeCell ref="ARQ1:ARR3"/>
    <mergeCell ref="ARS1:ART3"/>
    <mergeCell ref="AQW1:AQX3"/>
    <mergeCell ref="AQY1:AQZ3"/>
    <mergeCell ref="ARA1:ARB3"/>
    <mergeCell ref="ARC1:ARD3"/>
    <mergeCell ref="ARE1:ARF3"/>
    <mergeCell ref="ARG1:ARH3"/>
    <mergeCell ref="AQK1:AQL3"/>
    <mergeCell ref="AQM1:AQN3"/>
    <mergeCell ref="AQO1:AQP3"/>
    <mergeCell ref="AQQ1:AQR3"/>
    <mergeCell ref="AQS1:AQT3"/>
    <mergeCell ref="AQU1:AQV3"/>
    <mergeCell ref="APY1:APZ3"/>
    <mergeCell ref="AQA1:AQB3"/>
    <mergeCell ref="AQC1:AQD3"/>
    <mergeCell ref="AQE1:AQF3"/>
    <mergeCell ref="AQG1:AQH3"/>
    <mergeCell ref="AQI1:AQJ3"/>
    <mergeCell ref="APM1:APN3"/>
    <mergeCell ref="APO1:APP3"/>
    <mergeCell ref="APQ1:APR3"/>
    <mergeCell ref="APS1:APT3"/>
    <mergeCell ref="APU1:APV3"/>
    <mergeCell ref="APW1:APX3"/>
    <mergeCell ref="APA1:APB3"/>
    <mergeCell ref="APC1:APD3"/>
    <mergeCell ref="APE1:APF3"/>
    <mergeCell ref="APG1:APH3"/>
    <mergeCell ref="API1:APJ3"/>
    <mergeCell ref="APK1:APL3"/>
    <mergeCell ref="AOO1:AOP3"/>
    <mergeCell ref="AOQ1:AOR3"/>
    <mergeCell ref="AOS1:AOT3"/>
    <mergeCell ref="AOU1:AOV3"/>
    <mergeCell ref="AOW1:AOX3"/>
    <mergeCell ref="AOY1:AOZ3"/>
    <mergeCell ref="AOC1:AOD3"/>
    <mergeCell ref="AOE1:AOF3"/>
    <mergeCell ref="AOG1:AOH3"/>
    <mergeCell ref="AOI1:AOJ3"/>
    <mergeCell ref="AOK1:AOL3"/>
    <mergeCell ref="AOM1:AON3"/>
    <mergeCell ref="ANQ1:ANR3"/>
    <mergeCell ref="ANS1:ANT3"/>
    <mergeCell ref="ANU1:ANV3"/>
    <mergeCell ref="ANW1:ANX3"/>
    <mergeCell ref="ANY1:ANZ3"/>
    <mergeCell ref="AOA1:AOB3"/>
    <mergeCell ref="ANE1:ANF3"/>
    <mergeCell ref="ANG1:ANH3"/>
    <mergeCell ref="ANI1:ANJ3"/>
    <mergeCell ref="ANK1:ANL3"/>
    <mergeCell ref="ANM1:ANN3"/>
    <mergeCell ref="ANO1:ANP3"/>
    <mergeCell ref="AMS1:AMT3"/>
    <mergeCell ref="AMU1:AMV3"/>
    <mergeCell ref="AMW1:AMX3"/>
    <mergeCell ref="AMY1:AMZ3"/>
    <mergeCell ref="ANA1:ANB3"/>
    <mergeCell ref="ANC1:AND3"/>
    <mergeCell ref="AMG1:AMH3"/>
    <mergeCell ref="AMI1:AMJ3"/>
    <mergeCell ref="AMK1:AML3"/>
    <mergeCell ref="AMM1:AMN3"/>
    <mergeCell ref="AMO1:AMP3"/>
    <mergeCell ref="AMQ1:AMR3"/>
    <mergeCell ref="ALU1:ALV3"/>
    <mergeCell ref="ALW1:ALX3"/>
    <mergeCell ref="ALY1:ALZ3"/>
    <mergeCell ref="AMA1:AMB3"/>
    <mergeCell ref="AMC1:AMD3"/>
    <mergeCell ref="AME1:AMF3"/>
    <mergeCell ref="ALI1:ALJ3"/>
    <mergeCell ref="ALK1:ALL3"/>
    <mergeCell ref="ALM1:ALN3"/>
    <mergeCell ref="ALO1:ALP3"/>
    <mergeCell ref="ALQ1:ALR3"/>
    <mergeCell ref="ALS1:ALT3"/>
    <mergeCell ref="AKW1:AKX3"/>
    <mergeCell ref="AKY1:AKZ3"/>
    <mergeCell ref="ALA1:ALB3"/>
    <mergeCell ref="ALC1:ALD3"/>
    <mergeCell ref="ALE1:ALF3"/>
    <mergeCell ref="ALG1:ALH3"/>
    <mergeCell ref="AKK1:AKL3"/>
    <mergeCell ref="AKM1:AKN3"/>
    <mergeCell ref="AKO1:AKP3"/>
    <mergeCell ref="AKQ1:AKR3"/>
    <mergeCell ref="AKS1:AKT3"/>
    <mergeCell ref="AKU1:AKV3"/>
    <mergeCell ref="AJY1:AJZ3"/>
    <mergeCell ref="AKA1:AKB3"/>
    <mergeCell ref="AKC1:AKD3"/>
    <mergeCell ref="AKE1:AKF3"/>
    <mergeCell ref="AKG1:AKH3"/>
    <mergeCell ref="AKI1:AKJ3"/>
    <mergeCell ref="AJM1:AJN3"/>
    <mergeCell ref="AJO1:AJP3"/>
    <mergeCell ref="AJQ1:AJR3"/>
    <mergeCell ref="AJS1:AJT3"/>
    <mergeCell ref="AJU1:AJV3"/>
    <mergeCell ref="AJW1:AJX3"/>
    <mergeCell ref="AJA1:AJB3"/>
    <mergeCell ref="AJC1:AJD3"/>
    <mergeCell ref="AJE1:AJF3"/>
    <mergeCell ref="AJG1:AJH3"/>
    <mergeCell ref="AJI1:AJJ3"/>
    <mergeCell ref="AJK1:AJL3"/>
    <mergeCell ref="AIO1:AIP3"/>
    <mergeCell ref="AIQ1:AIR3"/>
    <mergeCell ref="AIS1:AIT3"/>
    <mergeCell ref="AIU1:AIV3"/>
    <mergeCell ref="AIW1:AIX3"/>
    <mergeCell ref="AIY1:AIZ3"/>
    <mergeCell ref="AIC1:AID3"/>
    <mergeCell ref="AIE1:AIF3"/>
    <mergeCell ref="AIG1:AIH3"/>
    <mergeCell ref="AII1:AIJ3"/>
    <mergeCell ref="AIK1:AIL3"/>
    <mergeCell ref="AIM1:AIN3"/>
    <mergeCell ref="AHQ1:AHR3"/>
    <mergeCell ref="AHS1:AHT3"/>
    <mergeCell ref="AHU1:AHV3"/>
    <mergeCell ref="AHW1:AHX3"/>
    <mergeCell ref="AHY1:AHZ3"/>
    <mergeCell ref="AIA1:AIB3"/>
    <mergeCell ref="AHE1:AHF3"/>
    <mergeCell ref="AHG1:AHH3"/>
    <mergeCell ref="AHI1:AHJ3"/>
    <mergeCell ref="AHK1:AHL3"/>
    <mergeCell ref="AHM1:AHN3"/>
    <mergeCell ref="AHO1:AHP3"/>
    <mergeCell ref="AGS1:AGT3"/>
    <mergeCell ref="AGU1:AGV3"/>
    <mergeCell ref="AGW1:AGX3"/>
    <mergeCell ref="AGY1:AGZ3"/>
    <mergeCell ref="AHA1:AHB3"/>
    <mergeCell ref="AHC1:AHD3"/>
    <mergeCell ref="AGG1:AGH3"/>
    <mergeCell ref="AGI1:AGJ3"/>
    <mergeCell ref="AGK1:AGL3"/>
    <mergeCell ref="AGM1:AGN3"/>
    <mergeCell ref="AGO1:AGP3"/>
    <mergeCell ref="AGQ1:AGR3"/>
    <mergeCell ref="AFU1:AFV3"/>
    <mergeCell ref="AFW1:AFX3"/>
    <mergeCell ref="AFY1:AFZ3"/>
    <mergeCell ref="AGA1:AGB3"/>
    <mergeCell ref="AGC1:AGD3"/>
    <mergeCell ref="AGE1:AGF3"/>
    <mergeCell ref="AFI1:AFJ3"/>
    <mergeCell ref="AFK1:AFL3"/>
    <mergeCell ref="AFM1:AFN3"/>
    <mergeCell ref="AFO1:AFP3"/>
    <mergeCell ref="AFQ1:AFR3"/>
    <mergeCell ref="AFS1:AFT3"/>
    <mergeCell ref="AEW1:AEX3"/>
    <mergeCell ref="AEY1:AEZ3"/>
    <mergeCell ref="AFA1:AFB3"/>
    <mergeCell ref="AFC1:AFD3"/>
    <mergeCell ref="AFE1:AFF3"/>
    <mergeCell ref="AFG1:AFH3"/>
    <mergeCell ref="AEK1:AEL3"/>
    <mergeCell ref="AEM1:AEN3"/>
    <mergeCell ref="AEO1:AEP3"/>
    <mergeCell ref="AEQ1:AER3"/>
    <mergeCell ref="AES1:AET3"/>
    <mergeCell ref="AEU1:AEV3"/>
    <mergeCell ref="ADY1:ADZ3"/>
    <mergeCell ref="AEA1:AEB3"/>
    <mergeCell ref="AEC1:AED3"/>
    <mergeCell ref="AEE1:AEF3"/>
    <mergeCell ref="AEG1:AEH3"/>
    <mergeCell ref="AEI1:AEJ3"/>
    <mergeCell ref="ADM1:ADN3"/>
    <mergeCell ref="ADO1:ADP3"/>
    <mergeCell ref="ADQ1:ADR3"/>
    <mergeCell ref="ADS1:ADT3"/>
    <mergeCell ref="ADU1:ADV3"/>
    <mergeCell ref="ADW1:ADX3"/>
    <mergeCell ref="ADA1:ADB3"/>
    <mergeCell ref="ADC1:ADD3"/>
    <mergeCell ref="ADE1:ADF3"/>
    <mergeCell ref="ADG1:ADH3"/>
    <mergeCell ref="ADI1:ADJ3"/>
    <mergeCell ref="ADK1:ADL3"/>
    <mergeCell ref="ACO1:ACP3"/>
    <mergeCell ref="ACQ1:ACR3"/>
    <mergeCell ref="ACS1:ACT3"/>
    <mergeCell ref="ACU1:ACV3"/>
    <mergeCell ref="ACW1:ACX3"/>
    <mergeCell ref="ACY1:ACZ3"/>
    <mergeCell ref="ACC1:ACD3"/>
    <mergeCell ref="ACE1:ACF3"/>
    <mergeCell ref="ACG1:ACH3"/>
    <mergeCell ref="ACI1:ACJ3"/>
    <mergeCell ref="ACK1:ACL3"/>
    <mergeCell ref="ACM1:ACN3"/>
    <mergeCell ref="ABQ1:ABR3"/>
    <mergeCell ref="ABS1:ABT3"/>
    <mergeCell ref="ABU1:ABV3"/>
    <mergeCell ref="ABW1:ABX3"/>
    <mergeCell ref="ABY1:ABZ3"/>
    <mergeCell ref="ACA1:ACB3"/>
    <mergeCell ref="ABE1:ABF3"/>
    <mergeCell ref="ABG1:ABH3"/>
    <mergeCell ref="ABI1:ABJ3"/>
    <mergeCell ref="ABK1:ABL3"/>
    <mergeCell ref="ABM1:ABN3"/>
    <mergeCell ref="ABO1:ABP3"/>
    <mergeCell ref="AAS1:AAT3"/>
    <mergeCell ref="AAU1:AAV3"/>
    <mergeCell ref="AAW1:AAX3"/>
    <mergeCell ref="AAY1:AAZ3"/>
    <mergeCell ref="ABA1:ABB3"/>
    <mergeCell ref="ABC1:ABD3"/>
    <mergeCell ref="AAG1:AAH3"/>
    <mergeCell ref="AAI1:AAJ3"/>
    <mergeCell ref="AAK1:AAL3"/>
    <mergeCell ref="AAM1:AAN3"/>
    <mergeCell ref="AAO1:AAP3"/>
    <mergeCell ref="AAQ1:AAR3"/>
    <mergeCell ref="ZU1:ZV3"/>
    <mergeCell ref="ZW1:ZX3"/>
    <mergeCell ref="ZY1:ZZ3"/>
    <mergeCell ref="AAA1:AAB3"/>
    <mergeCell ref="AAC1:AAD3"/>
    <mergeCell ref="AAE1:AAF3"/>
    <mergeCell ref="ZI1:ZJ3"/>
    <mergeCell ref="ZK1:ZL3"/>
    <mergeCell ref="ZM1:ZN3"/>
    <mergeCell ref="ZO1:ZP3"/>
    <mergeCell ref="ZQ1:ZR3"/>
    <mergeCell ref="ZS1:ZT3"/>
    <mergeCell ref="YW1:YX3"/>
    <mergeCell ref="YY1:YZ3"/>
    <mergeCell ref="ZA1:ZB3"/>
    <mergeCell ref="ZC1:ZD3"/>
    <mergeCell ref="ZE1:ZF3"/>
    <mergeCell ref="ZG1:ZH3"/>
    <mergeCell ref="YK1:YL3"/>
    <mergeCell ref="YM1:YN3"/>
    <mergeCell ref="YO1:YP3"/>
    <mergeCell ref="YQ1:YR3"/>
    <mergeCell ref="YS1:YT3"/>
    <mergeCell ref="YU1:YV3"/>
    <mergeCell ref="XY1:XZ3"/>
    <mergeCell ref="YA1:YB3"/>
    <mergeCell ref="YC1:YD3"/>
    <mergeCell ref="YE1:YF3"/>
    <mergeCell ref="YG1:YH3"/>
    <mergeCell ref="YI1:YJ3"/>
    <mergeCell ref="XM1:XN3"/>
    <mergeCell ref="XO1:XP3"/>
    <mergeCell ref="XQ1:XR3"/>
    <mergeCell ref="XS1:XT3"/>
    <mergeCell ref="XU1:XV3"/>
    <mergeCell ref="XW1:XX3"/>
    <mergeCell ref="XA1:XB3"/>
    <mergeCell ref="XC1:XD3"/>
    <mergeCell ref="XE1:XF3"/>
    <mergeCell ref="XG1:XH3"/>
    <mergeCell ref="XI1:XJ3"/>
    <mergeCell ref="XK1:XL3"/>
    <mergeCell ref="WO1:WP3"/>
    <mergeCell ref="WQ1:WR3"/>
    <mergeCell ref="WS1:WT3"/>
    <mergeCell ref="WU1:WV3"/>
    <mergeCell ref="WW1:WX3"/>
    <mergeCell ref="WY1:WZ3"/>
    <mergeCell ref="WC1:WD3"/>
    <mergeCell ref="WE1:WF3"/>
    <mergeCell ref="WG1:WH3"/>
    <mergeCell ref="WI1:WJ3"/>
    <mergeCell ref="WK1:WL3"/>
    <mergeCell ref="WM1:WN3"/>
    <mergeCell ref="VQ1:VR3"/>
    <mergeCell ref="VS1:VT3"/>
    <mergeCell ref="VU1:VV3"/>
    <mergeCell ref="VW1:VX3"/>
    <mergeCell ref="VY1:VZ3"/>
    <mergeCell ref="WA1:WB3"/>
    <mergeCell ref="VE1:VF3"/>
    <mergeCell ref="VG1:VH3"/>
    <mergeCell ref="VI1:VJ3"/>
    <mergeCell ref="VK1:VL3"/>
    <mergeCell ref="VM1:VN3"/>
    <mergeCell ref="VO1:VP3"/>
    <mergeCell ref="US1:UT3"/>
    <mergeCell ref="UU1:UV3"/>
    <mergeCell ref="UW1:UX3"/>
    <mergeCell ref="UY1:UZ3"/>
    <mergeCell ref="VA1:VB3"/>
    <mergeCell ref="VC1:VD3"/>
    <mergeCell ref="UG1:UH3"/>
    <mergeCell ref="UI1:UJ3"/>
    <mergeCell ref="UK1:UL3"/>
    <mergeCell ref="UM1:UN3"/>
    <mergeCell ref="UO1:UP3"/>
    <mergeCell ref="UQ1:UR3"/>
    <mergeCell ref="TU1:TV3"/>
    <mergeCell ref="TW1:TX3"/>
    <mergeCell ref="TY1:TZ3"/>
    <mergeCell ref="UA1:UB3"/>
    <mergeCell ref="UC1:UD3"/>
    <mergeCell ref="UE1:UF3"/>
    <mergeCell ref="TI1:TJ3"/>
    <mergeCell ref="TK1:TL3"/>
    <mergeCell ref="TM1:TN3"/>
    <mergeCell ref="TO1:TP3"/>
    <mergeCell ref="TQ1:TR3"/>
    <mergeCell ref="TS1:TT3"/>
    <mergeCell ref="SW1:SX3"/>
    <mergeCell ref="SY1:SZ3"/>
    <mergeCell ref="TA1:TB3"/>
    <mergeCell ref="TC1:TD3"/>
    <mergeCell ref="TE1:TF3"/>
    <mergeCell ref="TG1:TH3"/>
    <mergeCell ref="SK1:SL3"/>
    <mergeCell ref="SM1:SN3"/>
    <mergeCell ref="SO1:SP3"/>
    <mergeCell ref="SQ1:SR3"/>
    <mergeCell ref="SS1:ST3"/>
    <mergeCell ref="SU1:SV3"/>
    <mergeCell ref="RY1:RZ3"/>
    <mergeCell ref="SA1:SB3"/>
    <mergeCell ref="SC1:SD3"/>
    <mergeCell ref="SE1:SF3"/>
    <mergeCell ref="SG1:SH3"/>
    <mergeCell ref="SI1:SJ3"/>
    <mergeCell ref="RM1:RN3"/>
    <mergeCell ref="RO1:RP3"/>
    <mergeCell ref="RQ1:RR3"/>
    <mergeCell ref="RS1:RT3"/>
    <mergeCell ref="RU1:RV3"/>
    <mergeCell ref="RW1:RX3"/>
    <mergeCell ref="RA1:RB3"/>
    <mergeCell ref="RC1:RD3"/>
    <mergeCell ref="RE1:RF3"/>
    <mergeCell ref="RG1:RH3"/>
    <mergeCell ref="RI1:RJ3"/>
    <mergeCell ref="RK1:RL3"/>
    <mergeCell ref="QO1:QP3"/>
    <mergeCell ref="QQ1:QR3"/>
    <mergeCell ref="QS1:QT3"/>
    <mergeCell ref="QU1:QV3"/>
    <mergeCell ref="QW1:QX3"/>
    <mergeCell ref="QY1:QZ3"/>
    <mergeCell ref="QC1:QD3"/>
    <mergeCell ref="QE1:QF3"/>
    <mergeCell ref="QG1:QH3"/>
    <mergeCell ref="QI1:QJ3"/>
    <mergeCell ref="QK1:QL3"/>
    <mergeCell ref="QM1:QN3"/>
    <mergeCell ref="PQ1:PR3"/>
    <mergeCell ref="PS1:PT3"/>
    <mergeCell ref="PU1:PV3"/>
    <mergeCell ref="PW1:PX3"/>
    <mergeCell ref="PY1:PZ3"/>
    <mergeCell ref="QA1:QB3"/>
    <mergeCell ref="PE1:PF3"/>
    <mergeCell ref="PG1:PH3"/>
    <mergeCell ref="PI1:PJ3"/>
    <mergeCell ref="PK1:PL3"/>
    <mergeCell ref="PM1:PN3"/>
    <mergeCell ref="PO1:PP3"/>
    <mergeCell ref="OS1:OT3"/>
    <mergeCell ref="OU1:OV3"/>
    <mergeCell ref="OW1:OX3"/>
    <mergeCell ref="OY1:OZ3"/>
    <mergeCell ref="PA1:PB3"/>
    <mergeCell ref="PC1:PD3"/>
    <mergeCell ref="OG1:OH3"/>
    <mergeCell ref="OI1:OJ3"/>
    <mergeCell ref="OK1:OL3"/>
    <mergeCell ref="OM1:ON3"/>
    <mergeCell ref="OO1:OP3"/>
    <mergeCell ref="OQ1:OR3"/>
    <mergeCell ref="NU1:NV3"/>
    <mergeCell ref="NW1:NX3"/>
    <mergeCell ref="NY1:NZ3"/>
    <mergeCell ref="OA1:OB3"/>
    <mergeCell ref="OC1:OD3"/>
    <mergeCell ref="OE1:OF3"/>
    <mergeCell ref="NI1:NJ3"/>
    <mergeCell ref="NK1:NL3"/>
    <mergeCell ref="NM1:NN3"/>
    <mergeCell ref="NO1:NP3"/>
    <mergeCell ref="NQ1:NR3"/>
    <mergeCell ref="NS1:NT3"/>
    <mergeCell ref="MW1:MX3"/>
    <mergeCell ref="MY1:MZ3"/>
    <mergeCell ref="NA1:NB3"/>
    <mergeCell ref="NC1:ND3"/>
    <mergeCell ref="NE1:NF3"/>
    <mergeCell ref="NG1:NH3"/>
    <mergeCell ref="MK1:ML3"/>
    <mergeCell ref="MM1:MN3"/>
    <mergeCell ref="MO1:MP3"/>
    <mergeCell ref="MQ1:MR3"/>
    <mergeCell ref="MS1:MT3"/>
    <mergeCell ref="MU1:MV3"/>
    <mergeCell ref="LY1:LZ3"/>
    <mergeCell ref="MA1:MB3"/>
    <mergeCell ref="MC1:MD3"/>
    <mergeCell ref="ME1:MF3"/>
    <mergeCell ref="MG1:MH3"/>
    <mergeCell ref="MI1:MJ3"/>
    <mergeCell ref="LM1:LN3"/>
    <mergeCell ref="LO1:LP3"/>
    <mergeCell ref="LQ1:LR3"/>
    <mergeCell ref="LS1:LT3"/>
    <mergeCell ref="LU1:LV3"/>
    <mergeCell ref="LW1:LX3"/>
    <mergeCell ref="LA1:LB3"/>
    <mergeCell ref="LC1:LD3"/>
    <mergeCell ref="LE1:LF3"/>
    <mergeCell ref="LG1:LH3"/>
    <mergeCell ref="LI1:LJ3"/>
    <mergeCell ref="LK1:LL3"/>
    <mergeCell ref="KO1:KP3"/>
    <mergeCell ref="KQ1:KR3"/>
    <mergeCell ref="KS1:KT3"/>
    <mergeCell ref="KU1:KV3"/>
    <mergeCell ref="KW1:KX3"/>
    <mergeCell ref="KY1:KZ3"/>
    <mergeCell ref="KC1:KD3"/>
    <mergeCell ref="KE1:KF3"/>
    <mergeCell ref="KG1:KH3"/>
    <mergeCell ref="KI1:KJ3"/>
    <mergeCell ref="KK1:KL3"/>
    <mergeCell ref="KM1:KN3"/>
    <mergeCell ref="JQ1:JR3"/>
    <mergeCell ref="JS1:JT3"/>
    <mergeCell ref="JU1:JV3"/>
    <mergeCell ref="JW1:JX3"/>
    <mergeCell ref="JY1:JZ3"/>
    <mergeCell ref="KA1:KB3"/>
    <mergeCell ref="JE1:JF3"/>
    <mergeCell ref="JG1:JH3"/>
    <mergeCell ref="JI1:JJ3"/>
    <mergeCell ref="JK1:JL3"/>
    <mergeCell ref="JM1:JN3"/>
    <mergeCell ref="JO1:JP3"/>
    <mergeCell ref="IS1:IT3"/>
    <mergeCell ref="IU1:IV3"/>
    <mergeCell ref="IW1:IX3"/>
    <mergeCell ref="IY1:IZ3"/>
    <mergeCell ref="JA1:JB3"/>
    <mergeCell ref="JC1:JD3"/>
    <mergeCell ref="IG1:IH3"/>
    <mergeCell ref="II1:IJ3"/>
    <mergeCell ref="IK1:IL3"/>
    <mergeCell ref="IM1:IN3"/>
    <mergeCell ref="IO1:IP3"/>
    <mergeCell ref="IQ1:IR3"/>
    <mergeCell ref="HU1:HV3"/>
    <mergeCell ref="HW1:HX3"/>
    <mergeCell ref="HY1:HZ3"/>
    <mergeCell ref="IA1:IB3"/>
    <mergeCell ref="IC1:ID3"/>
    <mergeCell ref="IE1:IF3"/>
    <mergeCell ref="HI1:HJ3"/>
    <mergeCell ref="HK1:HL3"/>
    <mergeCell ref="HM1:HN3"/>
    <mergeCell ref="HO1:HP3"/>
    <mergeCell ref="HQ1:HR3"/>
    <mergeCell ref="HS1:HT3"/>
    <mergeCell ref="GW1:GX3"/>
    <mergeCell ref="GY1:GZ3"/>
    <mergeCell ref="HA1:HB3"/>
    <mergeCell ref="HC1:HD3"/>
    <mergeCell ref="HE1:HF3"/>
    <mergeCell ref="HG1:HH3"/>
    <mergeCell ref="GK1:GL3"/>
    <mergeCell ref="GM1:GN3"/>
    <mergeCell ref="GO1:GP3"/>
    <mergeCell ref="GQ1:GR3"/>
    <mergeCell ref="GS1:GT3"/>
    <mergeCell ref="GU1:GV3"/>
    <mergeCell ref="FY1:FZ3"/>
    <mergeCell ref="GA1:GB3"/>
    <mergeCell ref="GC1:GD3"/>
    <mergeCell ref="GE1:GF3"/>
    <mergeCell ref="GG1:GH3"/>
    <mergeCell ref="GI1:GJ3"/>
    <mergeCell ref="FM1:FN3"/>
    <mergeCell ref="FO1:FP3"/>
    <mergeCell ref="FQ1:FR3"/>
    <mergeCell ref="FS1:FT3"/>
    <mergeCell ref="FU1:FV3"/>
    <mergeCell ref="FW1:FX3"/>
    <mergeCell ref="FA1:FB3"/>
    <mergeCell ref="FC1:FD3"/>
    <mergeCell ref="FE1:FF3"/>
    <mergeCell ref="FG1:FH3"/>
    <mergeCell ref="FI1:FJ3"/>
    <mergeCell ref="FK1:FL3"/>
    <mergeCell ref="EO1:EP3"/>
    <mergeCell ref="EQ1:ER3"/>
    <mergeCell ref="ES1:ET3"/>
    <mergeCell ref="EU1:EV3"/>
    <mergeCell ref="EW1:EX3"/>
    <mergeCell ref="EY1:EZ3"/>
    <mergeCell ref="EC1:ED3"/>
    <mergeCell ref="EE1:EF3"/>
    <mergeCell ref="EG1:EH3"/>
    <mergeCell ref="EI1:EJ3"/>
    <mergeCell ref="EK1:EL3"/>
    <mergeCell ref="EM1:EN3"/>
    <mergeCell ref="DQ1:DR3"/>
    <mergeCell ref="DS1:DT3"/>
    <mergeCell ref="DU1:DV3"/>
    <mergeCell ref="DW1:DX3"/>
    <mergeCell ref="DY1:DZ3"/>
    <mergeCell ref="EA1:EB3"/>
    <mergeCell ref="DE1:DF3"/>
    <mergeCell ref="DG1:DH3"/>
    <mergeCell ref="DI1:DJ3"/>
    <mergeCell ref="DK1:DL3"/>
    <mergeCell ref="DM1:DN3"/>
    <mergeCell ref="DO1:DP3"/>
    <mergeCell ref="CS1:CT3"/>
    <mergeCell ref="CU1:CV3"/>
    <mergeCell ref="CW1:CX3"/>
    <mergeCell ref="CY1:CZ3"/>
    <mergeCell ref="DA1:DB3"/>
    <mergeCell ref="DC1:DD3"/>
    <mergeCell ref="CG1:CH3"/>
    <mergeCell ref="CI1:CJ3"/>
    <mergeCell ref="CK1:CL3"/>
    <mergeCell ref="CM1:CN3"/>
    <mergeCell ref="CO1:CP3"/>
    <mergeCell ref="CQ1:CR3"/>
    <mergeCell ref="BU1:BV3"/>
    <mergeCell ref="BW1:BX3"/>
    <mergeCell ref="BY1:BZ3"/>
    <mergeCell ref="CA1:CB3"/>
    <mergeCell ref="CC1:CD3"/>
    <mergeCell ref="CE1:CF3"/>
    <mergeCell ref="BI1:BJ3"/>
    <mergeCell ref="BK1:BL3"/>
    <mergeCell ref="BM1:BN3"/>
    <mergeCell ref="BO1:BP3"/>
    <mergeCell ref="BQ1:BR3"/>
    <mergeCell ref="BS1:BT3"/>
    <mergeCell ref="AW1:AX3"/>
    <mergeCell ref="AY1:AZ3"/>
    <mergeCell ref="BA1:BB3"/>
    <mergeCell ref="BC1:BD3"/>
    <mergeCell ref="BE1:BF3"/>
    <mergeCell ref="BG1:BH3"/>
    <mergeCell ref="AK1:AL3"/>
    <mergeCell ref="AM1:AN3"/>
    <mergeCell ref="AO1:AP3"/>
    <mergeCell ref="AQ1:AR3"/>
    <mergeCell ref="AS1:AT3"/>
    <mergeCell ref="AU1:AV3"/>
    <mergeCell ref="Y1:Z3"/>
    <mergeCell ref="AA1:AB3"/>
    <mergeCell ref="AC1:AD3"/>
    <mergeCell ref="AE1:AF3"/>
    <mergeCell ref="AG1:AH3"/>
    <mergeCell ref="AI1:AJ3"/>
    <mergeCell ref="M1:N3"/>
    <mergeCell ref="O1:P3"/>
    <mergeCell ref="Q1:R3"/>
    <mergeCell ref="S1:T3"/>
    <mergeCell ref="U1:V3"/>
    <mergeCell ref="W1:X3"/>
    <mergeCell ref="A1:B3"/>
    <mergeCell ref="C1:D3"/>
    <mergeCell ref="E1:F3"/>
    <mergeCell ref="G1:H3"/>
    <mergeCell ref="I1:J3"/>
    <mergeCell ref="K1:L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M51"/>
  <sheetViews>
    <sheetView topLeftCell="A4" workbookViewId="0">
      <selection activeCell="H16" sqref="H16"/>
    </sheetView>
  </sheetViews>
  <sheetFormatPr baseColWidth="10" defaultRowHeight="15"/>
  <cols>
    <col min="1" max="1" width="15.5" style="1" bestFit="1" customWidth="1"/>
    <col min="2" max="2" width="16.33203125" bestFit="1" customWidth="1"/>
    <col min="3" max="3" width="16.1640625" bestFit="1" customWidth="1"/>
    <col min="4" max="7" width="16.33203125" bestFit="1" customWidth="1"/>
    <col min="8" max="9" width="16.33203125" customWidth="1"/>
    <col min="10" max="11" width="15.1640625" bestFit="1" customWidth="1"/>
    <col min="12" max="12" width="14.1640625" bestFit="1" customWidth="1"/>
  </cols>
  <sheetData>
    <row r="3" spans="1:13">
      <c r="A3" s="5"/>
      <c r="B3" s="237" t="s">
        <v>122</v>
      </c>
      <c r="C3" s="238" t="s">
        <v>189</v>
      </c>
      <c r="D3" s="239" t="s">
        <v>188</v>
      </c>
      <c r="E3" s="239" t="s">
        <v>190</v>
      </c>
    </row>
    <row r="4" spans="1:13" ht="16">
      <c r="A4" s="5" t="s">
        <v>53</v>
      </c>
      <c r="B4" s="240">
        <f>90</f>
        <v>90</v>
      </c>
      <c r="C4" s="236">
        <f>'PN REAL'!N19</f>
        <v>7497.02</v>
      </c>
      <c r="D4" s="241">
        <f>E4/C4</f>
        <v>38732.841964929561</v>
      </c>
      <c r="E4" s="239">
        <f>'PN REAL'!P19</f>
        <v>290380890.86791623</v>
      </c>
    </row>
    <row r="5" spans="1:13" ht="16">
      <c r="A5" s="5" t="s">
        <v>100</v>
      </c>
      <c r="B5" s="240">
        <v>21</v>
      </c>
      <c r="C5" s="242">
        <f>'PN REAL'!N18</f>
        <v>1453.9199999999998</v>
      </c>
      <c r="D5" s="241">
        <f>E5/C5</f>
        <v>35000.000000000007</v>
      </c>
      <c r="E5" s="241">
        <f>'PN REAL'!P18</f>
        <v>50887200.000000007</v>
      </c>
    </row>
    <row r="6" spans="1:13">
      <c r="A6" s="5"/>
      <c r="B6" s="235"/>
      <c r="C6" s="2"/>
      <c r="D6" s="2"/>
      <c r="E6" s="2"/>
    </row>
    <row r="7" spans="1:13">
      <c r="A7" s="5"/>
      <c r="B7" s="235"/>
      <c r="C7" s="2"/>
      <c r="D7" s="2"/>
      <c r="E7" s="2"/>
    </row>
    <row r="8" spans="1:13">
      <c r="A8" s="5"/>
      <c r="B8" s="6"/>
      <c r="C8" s="2"/>
      <c r="D8" s="2"/>
      <c r="E8" s="2"/>
    </row>
    <row r="9" spans="1:13" ht="39">
      <c r="A9" s="191" t="s">
        <v>8</v>
      </c>
      <c r="B9" s="756" t="s">
        <v>122</v>
      </c>
      <c r="C9" s="756"/>
      <c r="D9" s="192" t="s">
        <v>10</v>
      </c>
      <c r="E9" s="192" t="s">
        <v>4</v>
      </c>
      <c r="F9" s="192" t="s">
        <v>5</v>
      </c>
      <c r="G9" s="192" t="s">
        <v>6</v>
      </c>
      <c r="H9" s="192" t="s">
        <v>0</v>
      </c>
      <c r="I9" s="192" t="s">
        <v>1</v>
      </c>
      <c r="J9" s="192" t="s">
        <v>11</v>
      </c>
      <c r="K9" s="192" t="s">
        <v>12</v>
      </c>
      <c r="L9" s="192" t="s">
        <v>2</v>
      </c>
      <c r="M9" s="1"/>
    </row>
    <row r="10" spans="1:13" s="2" customFormat="1" ht="30">
      <c r="A10" s="10" t="s">
        <v>9</v>
      </c>
      <c r="B10" s="187" t="str">
        <f>[21]Disponibilidad!$G$10</f>
        <v>27 VENDIDOS</v>
      </c>
      <c r="C10" s="187">
        <v>27</v>
      </c>
      <c r="D10" s="2">
        <f>'[21]Table oficial'!$M$104</f>
        <v>72028002.460000008</v>
      </c>
      <c r="E10" s="2">
        <f>D10*0.1</f>
        <v>7202800.2460000012</v>
      </c>
      <c r="F10" s="2">
        <f>D10*0.1</f>
        <v>7202800.2460000012</v>
      </c>
      <c r="G10" s="2">
        <f>D10*0.8</f>
        <v>57622401.96800001</v>
      </c>
      <c r="H10" s="2">
        <f>'[21]Table oficial'!$S$104</f>
        <v>7991144.1299999999</v>
      </c>
      <c r="I10" s="2">
        <f>'[21]Table oficial'!$T$104</f>
        <v>64036858.329999998</v>
      </c>
      <c r="J10" s="2">
        <f>H10-E10</f>
        <v>788343.88399999868</v>
      </c>
      <c r="K10" s="2">
        <f>F10-J10</f>
        <v>6414456.3620000025</v>
      </c>
      <c r="L10" s="2">
        <f>'[21]Table oficial'!$W$102</f>
        <v>330476.63528333337</v>
      </c>
    </row>
    <row r="11" spans="1:13">
      <c r="A11" s="4" t="s">
        <v>3</v>
      </c>
      <c r="B11" s="188" t="str">
        <f>[21]Disponibilidad!$G$13</f>
        <v>8 BLOQUEADO</v>
      </c>
      <c r="C11" s="188">
        <v>8</v>
      </c>
      <c r="D11" s="3">
        <f>'[21]Table oficial'!$M$91+'[21]Table oficial'!$M$92+'[21]Table oficial'!$M$95+'[21]Table oficial'!$M$96+'[21]Table oficial'!$M$97+'[21]Table oficial'!$M$99+'[21]Table oficial'!$M$100+'[21]Table oficial'!$M$101</f>
        <v>19751020</v>
      </c>
      <c r="E11" s="2">
        <v>0</v>
      </c>
      <c r="F11" s="2">
        <f>D11*0.1</f>
        <v>1975102</v>
      </c>
      <c r="G11" s="2">
        <f>D11*0.8</f>
        <v>15800816</v>
      </c>
      <c r="H11" s="2">
        <v>0</v>
      </c>
      <c r="I11" s="2">
        <f>D11-H11</f>
        <v>19751020</v>
      </c>
      <c r="J11" s="2">
        <f t="shared" ref="J11:J12" si="0">H11-E11</f>
        <v>0</v>
      </c>
      <c r="K11" s="2">
        <f>F11-J11</f>
        <v>1975102</v>
      </c>
      <c r="L11" s="2">
        <f>F11/24</f>
        <v>82295.916666666672</v>
      </c>
    </row>
    <row r="12" spans="1:13">
      <c r="A12" s="4" t="s">
        <v>7</v>
      </c>
      <c r="C12" s="188">
        <f>90-C10-C11</f>
        <v>55</v>
      </c>
      <c r="D12" s="7">
        <f>E4-D10-D11</f>
        <v>198601868.40791622</v>
      </c>
      <c r="E12" s="8">
        <v>0</v>
      </c>
      <c r="F12" s="8">
        <f>D12*0.1</f>
        <v>19860186.840791624</v>
      </c>
      <c r="G12" s="8">
        <f>D12*0.8</f>
        <v>158881494.72633299</v>
      </c>
      <c r="H12" s="8">
        <v>0</v>
      </c>
      <c r="I12" s="8">
        <f>D12-H12</f>
        <v>198601868.40791622</v>
      </c>
      <c r="J12" s="2">
        <f t="shared" si="0"/>
        <v>0</v>
      </c>
      <c r="K12" s="2">
        <f>F12-J12</f>
        <v>19860186.840791624</v>
      </c>
      <c r="L12" s="8">
        <f>F12/24</f>
        <v>827507.78503298433</v>
      </c>
    </row>
    <row r="13" spans="1:13">
      <c r="C13" s="188">
        <f>SUM(C10:C12)</f>
        <v>90</v>
      </c>
      <c r="D13" s="9">
        <f>SUM(D10:D12)</f>
        <v>290380890.86791623</v>
      </c>
      <c r="E13" s="9">
        <f t="shared" ref="E13:L13" si="1">SUM(E10:E12)</f>
        <v>7202800.2460000012</v>
      </c>
      <c r="F13" s="9">
        <f t="shared" si="1"/>
        <v>29038089.086791627</v>
      </c>
      <c r="G13" s="9">
        <f t="shared" si="1"/>
        <v>232304712.69433302</v>
      </c>
      <c r="H13" s="9">
        <f t="shared" si="1"/>
        <v>7991144.1299999999</v>
      </c>
      <c r="I13" s="9">
        <f t="shared" si="1"/>
        <v>282389746.73791623</v>
      </c>
      <c r="J13" s="9"/>
      <c r="K13" s="9"/>
      <c r="L13" s="9">
        <f t="shared" si="1"/>
        <v>1240280.3369829843</v>
      </c>
    </row>
    <row r="14" spans="1:13">
      <c r="C14" s="188"/>
    </row>
    <row r="15" spans="1:13">
      <c r="C15" s="188"/>
    </row>
    <row r="16" spans="1:13" ht="16">
      <c r="A16" s="1" t="s">
        <v>133</v>
      </c>
      <c r="B16" s="3">
        <f>SUM('PN REAL'!P13:P16)</f>
        <v>94154950</v>
      </c>
      <c r="G16" s="332" t="s">
        <v>1693</v>
      </c>
      <c r="H16" s="3">
        <f>H13</f>
        <v>7991144.1299999999</v>
      </c>
    </row>
    <row r="17" spans="1:8" ht="16">
      <c r="A17" s="1" t="s">
        <v>134</v>
      </c>
      <c r="B17" s="3">
        <f>'PN REAL'!P18</f>
        <v>50887200.000000007</v>
      </c>
      <c r="G17" s="332" t="s">
        <v>1694</v>
      </c>
      <c r="H17" s="7">
        <f>E10</f>
        <v>7202800.2460000012</v>
      </c>
    </row>
    <row r="18" spans="1:8" ht="16">
      <c r="A18" s="1" t="s">
        <v>135</v>
      </c>
      <c r="B18" s="3">
        <f>E4</f>
        <v>290380890.86791623</v>
      </c>
      <c r="G18" s="332" t="s">
        <v>1695</v>
      </c>
      <c r="H18" s="9">
        <f>H16-H17</f>
        <v>788343.88399999868</v>
      </c>
    </row>
    <row r="19" spans="1:8" ht="16">
      <c r="A19" s="1" t="s">
        <v>1730</v>
      </c>
      <c r="B19" s="3">
        <f>'PN REAL'!P20</f>
        <v>10260800</v>
      </c>
    </row>
    <row r="21" spans="1:8" ht="16">
      <c r="A21" s="1" t="s">
        <v>115</v>
      </c>
    </row>
    <row r="22" spans="1:8">
      <c r="B22" t="s">
        <v>127</v>
      </c>
      <c r="C22" t="s">
        <v>24</v>
      </c>
      <c r="D22" t="s">
        <v>128</v>
      </c>
    </row>
    <row r="23" spans="1:8" ht="48">
      <c r="A23" s="1" t="s">
        <v>124</v>
      </c>
      <c r="B23" s="3">
        <f>'PN REAL'!F16</f>
        <v>9840000</v>
      </c>
      <c r="C23" s="3">
        <f>B23*0.16</f>
        <v>1574400</v>
      </c>
      <c r="D23" s="3">
        <f>B23+C23</f>
        <v>11414400</v>
      </c>
    </row>
    <row r="24" spans="1:8" ht="16">
      <c r="A24" s="1" t="s">
        <v>123</v>
      </c>
      <c r="B24" s="3">
        <f>'PN REAL'!F29</f>
        <v>241696664.06048703</v>
      </c>
      <c r="C24" s="3">
        <f>'PN REAL'!D29</f>
        <v>10630631.589620797</v>
      </c>
      <c r="D24" s="3">
        <f t="shared" ref="D24:D29" si="2">B24+C24</f>
        <v>252327295.65010783</v>
      </c>
    </row>
    <row r="25" spans="1:8" ht="16">
      <c r="A25" s="1" t="s">
        <v>90</v>
      </c>
      <c r="B25" s="3">
        <f>'PN REAL'!F37</f>
        <v>7088788.9199999999</v>
      </c>
      <c r="C25" s="3">
        <f>B25*0.16</f>
        <v>1134206.2272000001</v>
      </c>
      <c r="D25" s="3">
        <f t="shared" si="2"/>
        <v>8222995.1471999995</v>
      </c>
    </row>
    <row r="26" spans="1:8" ht="32">
      <c r="A26" s="1" t="s">
        <v>95</v>
      </c>
      <c r="B26" s="3">
        <f>'PN REAL'!F40</f>
        <v>11249961.91</v>
      </c>
      <c r="C26" s="3">
        <f t="shared" ref="C26:C28" si="3">B26*0.16</f>
        <v>1799993.9056000002</v>
      </c>
      <c r="D26" s="3">
        <f t="shared" si="2"/>
        <v>13049955.8156</v>
      </c>
    </row>
    <row r="27" spans="1:8" ht="32">
      <c r="A27" s="1" t="s">
        <v>99</v>
      </c>
      <c r="B27" s="3">
        <f>'PN REAL'!F41</f>
        <v>10499197.890000001</v>
      </c>
      <c r="C27" s="3">
        <f t="shared" si="3"/>
        <v>1679871.6624</v>
      </c>
      <c r="D27" s="3">
        <f t="shared" si="2"/>
        <v>12179069.5524</v>
      </c>
    </row>
    <row r="28" spans="1:8" ht="16">
      <c r="A28" s="122" t="s">
        <v>93</v>
      </c>
      <c r="B28" s="3">
        <f>'PN REAL'!F39</f>
        <v>31317983.964941535</v>
      </c>
      <c r="C28" s="3">
        <f t="shared" si="3"/>
        <v>5010877.4343906455</v>
      </c>
      <c r="D28" s="3">
        <f t="shared" si="2"/>
        <v>36328861.399332181</v>
      </c>
    </row>
    <row r="29" spans="1:8" ht="32">
      <c r="A29" s="1" t="s">
        <v>125</v>
      </c>
      <c r="B29" s="7">
        <f>'PN REAL'!F47</f>
        <v>10163331.180377068</v>
      </c>
      <c r="C29" s="182">
        <v>0</v>
      </c>
      <c r="D29" s="7">
        <f t="shared" si="2"/>
        <v>10163331.180377068</v>
      </c>
    </row>
    <row r="30" spans="1:8">
      <c r="B30" s="3">
        <f>SUM(B23:B29)</f>
        <v>321855927.92580563</v>
      </c>
      <c r="C30" s="3">
        <f t="shared" ref="C30" si="4">SUM(C23:C29)</f>
        <v>21829980.819211442</v>
      </c>
      <c r="D30" s="3">
        <f>SUM(D23:D29)</f>
        <v>343685908.74501705</v>
      </c>
    </row>
    <row r="33" spans="1:5" ht="16">
      <c r="A33" s="189" t="s">
        <v>129</v>
      </c>
      <c r="B33" s="190">
        <v>0.55000000000000004</v>
      </c>
    </row>
    <row r="34" spans="1:5" ht="16">
      <c r="A34" s="1" t="s">
        <v>48</v>
      </c>
      <c r="B34" s="183" t="e">
        <f>#REF!</f>
        <v>#REF!</v>
      </c>
      <c r="C34" s="3">
        <f>'PN REAL'!R21</f>
        <v>465562618.46791625</v>
      </c>
    </row>
    <row r="35" spans="1:5" ht="16">
      <c r="A35" s="189" t="s">
        <v>116</v>
      </c>
      <c r="B35" s="294" t="e">
        <f>B34*B33</f>
        <v>#REF!</v>
      </c>
      <c r="C35" s="294">
        <f>C34*B33</f>
        <v>256059440.15735397</v>
      </c>
      <c r="E35" s="185"/>
    </row>
    <row r="37" spans="1:5" ht="32">
      <c r="A37" s="193" t="s">
        <v>126</v>
      </c>
      <c r="B37" s="194" t="s">
        <v>130</v>
      </c>
      <c r="C37" s="194" t="s">
        <v>131</v>
      </c>
      <c r="D37" s="194" t="s">
        <v>132</v>
      </c>
    </row>
    <row r="38" spans="1:5">
      <c r="A38" s="195">
        <f>SUM(B38:D38)</f>
        <v>15080616.922000002</v>
      </c>
      <c r="B38" s="196">
        <f>'[22]CHEQUES 0019'!$H$308</f>
        <v>4715956.5600000005</v>
      </c>
      <c r="C38" s="197">
        <f>K10</f>
        <v>6414456.3620000025</v>
      </c>
      <c r="D38" s="197">
        <f>D11*0.2</f>
        <v>3950204</v>
      </c>
    </row>
    <row r="42" spans="1:5">
      <c r="A42" s="184">
        <v>0.5</v>
      </c>
    </row>
    <row r="43" spans="1:5" ht="16">
      <c r="A43" s="1" t="s">
        <v>117</v>
      </c>
      <c r="B43" s="3" t="e">
        <f>#REF!*A42</f>
        <v>#REF!</v>
      </c>
      <c r="C43" s="3" t="e">
        <f>B43*0.9</f>
        <v>#REF!</v>
      </c>
    </row>
    <row r="44" spans="1:5" ht="32">
      <c r="A44" s="1" t="s">
        <v>118</v>
      </c>
      <c r="B44" s="3">
        <f>D12*0.2*0.8</f>
        <v>31776298.945266601</v>
      </c>
    </row>
    <row r="45" spans="1:5">
      <c r="B45" s="3"/>
    </row>
    <row r="47" spans="1:5">
      <c r="B47" s="3"/>
      <c r="C47" s="3"/>
    </row>
    <row r="48" spans="1:5">
      <c r="B48" s="3"/>
      <c r="C48" s="3"/>
    </row>
    <row r="49" spans="1:3">
      <c r="A49" s="186" t="s">
        <v>121</v>
      </c>
    </row>
    <row r="50" spans="1:3">
      <c r="A50" s="1">
        <v>7.0000000000000007E-2</v>
      </c>
      <c r="B50" t="s">
        <v>119</v>
      </c>
      <c r="C50" s="3" t="e">
        <f>B35*A50</f>
        <v>#REF!</v>
      </c>
    </row>
    <row r="51" spans="1:3">
      <c r="A51" s="1">
        <v>0.13</v>
      </c>
      <c r="B51" t="s">
        <v>120</v>
      </c>
      <c r="C51" s="3" t="e">
        <f>B35*A51</f>
        <v>#REF!</v>
      </c>
    </row>
  </sheetData>
  <mergeCells count="1">
    <mergeCell ref="B9:C9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77"/>
  <sheetViews>
    <sheetView topLeftCell="Q55" workbookViewId="0">
      <selection activeCell="Z77" sqref="Z77"/>
    </sheetView>
  </sheetViews>
  <sheetFormatPr baseColWidth="10" defaultColWidth="11.5" defaultRowHeight="14"/>
  <cols>
    <col min="1" max="1" width="14.33203125" style="201" customWidth="1"/>
    <col min="2" max="2" width="16.83203125" style="201" bestFit="1" customWidth="1"/>
    <col min="3" max="3" width="15.6640625" style="201" bestFit="1" customWidth="1"/>
    <col min="4" max="4" width="15.5" style="201" bestFit="1" customWidth="1"/>
    <col min="5" max="7" width="14.1640625" style="201" bestFit="1" customWidth="1"/>
    <col min="8" max="25" width="13.5" style="201" bestFit="1" customWidth="1"/>
    <col min="26" max="26" width="15.6640625" style="201" bestFit="1" customWidth="1"/>
    <col min="27" max="27" width="16.83203125" style="201" bestFit="1" customWidth="1"/>
    <col min="28" max="28" width="11.5" style="201"/>
    <col min="29" max="29" width="13.5" style="201" bestFit="1" customWidth="1"/>
    <col min="30" max="16384" width="11.5" style="201"/>
  </cols>
  <sheetData>
    <row r="1" spans="1:6" ht="19">
      <c r="A1" s="200" t="s">
        <v>136</v>
      </c>
      <c r="B1" s="200"/>
      <c r="C1" s="200"/>
      <c r="D1" s="200"/>
      <c r="E1" s="200"/>
      <c r="F1" s="200"/>
    </row>
    <row r="2" spans="1:6" ht="15">
      <c r="A2" s="202" t="s">
        <v>137</v>
      </c>
      <c r="B2" s="203" t="s">
        <v>138</v>
      </c>
      <c r="C2" s="204" t="s">
        <v>139</v>
      </c>
      <c r="D2" s="205" t="s">
        <v>140</v>
      </c>
      <c r="E2" s="204" t="s">
        <v>141</v>
      </c>
      <c r="F2" s="205" t="s">
        <v>142</v>
      </c>
    </row>
    <row r="3" spans="1:6" ht="15">
      <c r="A3" s="206" t="s">
        <v>143</v>
      </c>
      <c r="B3" s="207">
        <v>0.08</v>
      </c>
      <c r="C3" s="208">
        <v>0.9</v>
      </c>
      <c r="D3" s="209">
        <v>0</v>
      </c>
      <c r="E3" s="208">
        <v>0.1</v>
      </c>
      <c r="F3" s="210">
        <f t="shared" ref="F3:F4" si="0">SUM(C3:E3)</f>
        <v>1</v>
      </c>
    </row>
    <row r="4" spans="1:6" ht="15">
      <c r="A4" s="206" t="s">
        <v>144</v>
      </c>
      <c r="B4" s="207">
        <v>0.04</v>
      </c>
      <c r="C4" s="208">
        <v>0.15</v>
      </c>
      <c r="D4" s="209">
        <v>0.7</v>
      </c>
      <c r="E4" s="208">
        <v>0.15</v>
      </c>
      <c r="F4" s="210">
        <f t="shared" si="0"/>
        <v>1</v>
      </c>
    </row>
    <row r="5" spans="1:6" ht="15">
      <c r="A5" s="211" t="s">
        <v>23</v>
      </c>
      <c r="B5" s="212">
        <v>0</v>
      </c>
      <c r="C5" s="213">
        <v>0.1</v>
      </c>
      <c r="D5" s="214">
        <v>0.1</v>
      </c>
      <c r="E5" s="213">
        <v>0.8</v>
      </c>
      <c r="F5" s="215">
        <f>SUM(C5:E5)</f>
        <v>1</v>
      </c>
    </row>
    <row r="7" spans="1:6">
      <c r="A7" s="201" t="s">
        <v>145</v>
      </c>
    </row>
    <row r="8" spans="1:6">
      <c r="A8" s="201" t="s">
        <v>146</v>
      </c>
      <c r="B8" s="201" t="s">
        <v>147</v>
      </c>
    </row>
    <row r="9" spans="1:6">
      <c r="A9" s="201" t="s">
        <v>148</v>
      </c>
      <c r="B9" s="201" t="s">
        <v>149</v>
      </c>
    </row>
    <row r="10" spans="1:6">
      <c r="A10" s="201" t="s">
        <v>150</v>
      </c>
      <c r="B10" s="201" t="s">
        <v>151</v>
      </c>
    </row>
    <row r="12" spans="1:6">
      <c r="A12" s="201" t="s">
        <v>48</v>
      </c>
      <c r="B12" s="216">
        <f>analisis!E4</f>
        <v>290380890.86791623</v>
      </c>
      <c r="C12" s="229"/>
      <c r="D12" s="230">
        <f>analisis!D12</f>
        <v>198601868.40791622</v>
      </c>
    </row>
    <row r="13" spans="1:6">
      <c r="A13" s="201" t="s">
        <v>122</v>
      </c>
      <c r="B13" s="201">
        <v>90</v>
      </c>
      <c r="C13" s="231" t="s">
        <v>185</v>
      </c>
      <c r="D13" s="232">
        <f>analisis!C12</f>
        <v>55</v>
      </c>
    </row>
    <row r="14" spans="1:6">
      <c r="A14" s="201" t="s">
        <v>152</v>
      </c>
      <c r="B14" s="216">
        <f>B12/B13</f>
        <v>3226454.3429768467</v>
      </c>
      <c r="C14" s="229"/>
      <c r="D14" s="233">
        <f>D12/D13</f>
        <v>3610943.0619621133</v>
      </c>
    </row>
    <row r="15" spans="1:6">
      <c r="A15" s="201" t="s">
        <v>153</v>
      </c>
      <c r="B15" s="217">
        <v>0.1</v>
      </c>
      <c r="C15" s="229"/>
      <c r="D15" s="234">
        <v>0.1</v>
      </c>
    </row>
    <row r="16" spans="1:6">
      <c r="A16" s="201" t="s">
        <v>154</v>
      </c>
      <c r="B16" s="217">
        <v>0.1</v>
      </c>
      <c r="C16" s="229"/>
      <c r="D16" s="234">
        <v>0.1</v>
      </c>
    </row>
    <row r="17" spans="1:29">
      <c r="A17" s="201" t="s">
        <v>155</v>
      </c>
      <c r="B17" s="217">
        <v>0.8</v>
      </c>
      <c r="C17" s="229"/>
      <c r="D17" s="234">
        <v>0.8</v>
      </c>
    </row>
    <row r="18" spans="1:29">
      <c r="B18" s="217"/>
    </row>
    <row r="19" spans="1:29">
      <c r="A19" s="201" t="s">
        <v>184</v>
      </c>
      <c r="B19" s="217"/>
    </row>
    <row r="20" spans="1:29">
      <c r="B20" s="217"/>
    </row>
    <row r="21" spans="1:29">
      <c r="A21" s="218" t="s">
        <v>156</v>
      </c>
      <c r="B21" s="219" t="s">
        <v>157</v>
      </c>
      <c r="C21" s="219" t="s">
        <v>158</v>
      </c>
      <c r="D21" s="219" t="s">
        <v>159</v>
      </c>
      <c r="E21" s="219" t="s">
        <v>160</v>
      </c>
      <c r="F21" s="219" t="s">
        <v>161</v>
      </c>
      <c r="G21" s="219" t="s">
        <v>162</v>
      </c>
      <c r="H21" s="219" t="s">
        <v>163</v>
      </c>
      <c r="I21" s="219" t="s">
        <v>164</v>
      </c>
      <c r="J21" s="219" t="s">
        <v>165</v>
      </c>
      <c r="K21" s="219" t="s">
        <v>166</v>
      </c>
      <c r="L21" s="219" t="s">
        <v>167</v>
      </c>
      <c r="M21" s="219" t="s">
        <v>168</v>
      </c>
      <c r="N21" s="219" t="s">
        <v>169</v>
      </c>
      <c r="O21" s="219" t="s">
        <v>170</v>
      </c>
      <c r="P21" s="219" t="s">
        <v>171</v>
      </c>
      <c r="Q21" s="219" t="s">
        <v>172</v>
      </c>
      <c r="R21" s="219" t="s">
        <v>173</v>
      </c>
      <c r="S21" s="219" t="s">
        <v>174</v>
      </c>
      <c r="T21" s="219" t="s">
        <v>175</v>
      </c>
      <c r="U21" s="219" t="s">
        <v>176</v>
      </c>
      <c r="V21" s="219" t="s">
        <v>177</v>
      </c>
      <c r="W21" s="219" t="s">
        <v>178</v>
      </c>
      <c r="X21" s="219" t="s">
        <v>179</v>
      </c>
      <c r="Y21" s="219" t="s">
        <v>180</v>
      </c>
      <c r="Z21" s="220" t="s">
        <v>181</v>
      </c>
      <c r="AA21" s="221" t="s">
        <v>142</v>
      </c>
      <c r="AC21" s="201" t="s">
        <v>182</v>
      </c>
    </row>
    <row r="22" spans="1:29">
      <c r="A22" s="218">
        <v>1</v>
      </c>
      <c r="B22" s="222">
        <f>$D$14*$D$15</f>
        <v>361094.30619621137</v>
      </c>
      <c r="C22" s="223">
        <f>B22/23</f>
        <v>15699.752443313539</v>
      </c>
      <c r="D22" s="223">
        <f>C22</f>
        <v>15699.752443313539</v>
      </c>
      <c r="E22" s="223">
        <f t="shared" ref="E22:T35" si="1">D22</f>
        <v>15699.752443313539</v>
      </c>
      <c r="F22" s="223">
        <f t="shared" si="1"/>
        <v>15699.752443313539</v>
      </c>
      <c r="G22" s="223">
        <f t="shared" si="1"/>
        <v>15699.752443313539</v>
      </c>
      <c r="H22" s="223">
        <f t="shared" si="1"/>
        <v>15699.752443313539</v>
      </c>
      <c r="I22" s="223">
        <f t="shared" si="1"/>
        <v>15699.752443313539</v>
      </c>
      <c r="J22" s="223">
        <f t="shared" si="1"/>
        <v>15699.752443313539</v>
      </c>
      <c r="K22" s="223">
        <f t="shared" si="1"/>
        <v>15699.752443313539</v>
      </c>
      <c r="L22" s="223">
        <f t="shared" si="1"/>
        <v>15699.752443313539</v>
      </c>
      <c r="M22" s="223">
        <f t="shared" si="1"/>
        <v>15699.752443313539</v>
      </c>
      <c r="N22" s="223">
        <f t="shared" si="1"/>
        <v>15699.752443313539</v>
      </c>
      <c r="O22" s="223">
        <f t="shared" si="1"/>
        <v>15699.752443313539</v>
      </c>
      <c r="P22" s="223">
        <f t="shared" si="1"/>
        <v>15699.752443313539</v>
      </c>
      <c r="Q22" s="223">
        <f t="shared" si="1"/>
        <v>15699.752443313539</v>
      </c>
      <c r="R22" s="223">
        <f t="shared" si="1"/>
        <v>15699.752443313539</v>
      </c>
      <c r="S22" s="223">
        <f t="shared" si="1"/>
        <v>15699.752443313539</v>
      </c>
      <c r="T22" s="223">
        <f t="shared" si="1"/>
        <v>15699.752443313539</v>
      </c>
      <c r="U22" s="223">
        <f t="shared" ref="U22:Y59" si="2">T22</f>
        <v>15699.752443313539</v>
      </c>
      <c r="V22" s="223">
        <f t="shared" si="2"/>
        <v>15699.752443313539</v>
      </c>
      <c r="W22" s="223">
        <f t="shared" si="2"/>
        <v>15699.752443313539</v>
      </c>
      <c r="X22" s="223">
        <f t="shared" si="2"/>
        <v>15699.752443313539</v>
      </c>
      <c r="Y22" s="223">
        <f t="shared" si="2"/>
        <v>15699.752443313539</v>
      </c>
      <c r="Z22" s="223">
        <f>$D$14*0.8</f>
        <v>2888754.449569691</v>
      </c>
      <c r="AA22" s="224">
        <f>SUM(B22:Z22)</f>
        <v>3610943.0619621128</v>
      </c>
      <c r="AC22" s="225">
        <f>AA22*0.03</f>
        <v>108328.29185886338</v>
      </c>
    </row>
    <row r="23" spans="1:29">
      <c r="A23" s="218">
        <v>2</v>
      </c>
      <c r="B23" s="222">
        <f>$D$14*$D$15</f>
        <v>361094.30619621137</v>
      </c>
      <c r="C23" s="223">
        <f t="shared" ref="C23:C24" si="3">B23/23</f>
        <v>15699.752443313539</v>
      </c>
      <c r="D23" s="223">
        <f t="shared" ref="D23:H34" si="4">C23</f>
        <v>15699.752443313539</v>
      </c>
      <c r="E23" s="223">
        <f t="shared" si="4"/>
        <v>15699.752443313539</v>
      </c>
      <c r="F23" s="223">
        <f t="shared" si="4"/>
        <v>15699.752443313539</v>
      </c>
      <c r="G23" s="223">
        <f t="shared" si="1"/>
        <v>15699.752443313539</v>
      </c>
      <c r="H23" s="223">
        <f t="shared" si="1"/>
        <v>15699.752443313539</v>
      </c>
      <c r="I23" s="223">
        <f t="shared" si="1"/>
        <v>15699.752443313539</v>
      </c>
      <c r="J23" s="223">
        <f t="shared" si="1"/>
        <v>15699.752443313539</v>
      </c>
      <c r="K23" s="223">
        <f t="shared" si="1"/>
        <v>15699.752443313539</v>
      </c>
      <c r="L23" s="223">
        <f t="shared" si="1"/>
        <v>15699.752443313539</v>
      </c>
      <c r="M23" s="223">
        <f t="shared" si="1"/>
        <v>15699.752443313539</v>
      </c>
      <c r="N23" s="223">
        <f t="shared" si="1"/>
        <v>15699.752443313539</v>
      </c>
      <c r="O23" s="223">
        <f t="shared" si="1"/>
        <v>15699.752443313539</v>
      </c>
      <c r="P23" s="223">
        <f t="shared" si="1"/>
        <v>15699.752443313539</v>
      </c>
      <c r="Q23" s="223">
        <f t="shared" si="1"/>
        <v>15699.752443313539</v>
      </c>
      <c r="R23" s="223">
        <f t="shared" si="1"/>
        <v>15699.752443313539</v>
      </c>
      <c r="S23" s="223">
        <f t="shared" si="1"/>
        <v>15699.752443313539</v>
      </c>
      <c r="T23" s="223">
        <f t="shared" si="1"/>
        <v>15699.752443313539</v>
      </c>
      <c r="U23" s="223">
        <f t="shared" si="2"/>
        <v>15699.752443313539</v>
      </c>
      <c r="V23" s="223">
        <f t="shared" si="2"/>
        <v>15699.752443313539</v>
      </c>
      <c r="W23" s="223">
        <f t="shared" si="2"/>
        <v>15699.752443313539</v>
      </c>
      <c r="X23" s="223">
        <f t="shared" si="2"/>
        <v>15699.752443313539</v>
      </c>
      <c r="Y23" s="223">
        <f t="shared" si="2"/>
        <v>15699.752443313539</v>
      </c>
      <c r="Z23" s="223">
        <f t="shared" ref="Z23:Z75" si="5">$D$14*0.8</f>
        <v>2888754.449569691</v>
      </c>
      <c r="AA23" s="224">
        <f>SUM(B23:Z23)</f>
        <v>3610943.0619621128</v>
      </c>
      <c r="AC23" s="225">
        <f t="shared" ref="AC23:AC69" si="6">AA23*0.03</f>
        <v>108328.29185886338</v>
      </c>
    </row>
    <row r="24" spans="1:29">
      <c r="A24" s="218">
        <v>3</v>
      </c>
      <c r="B24" s="222">
        <f>$D$14*$D$15</f>
        <v>361094.30619621137</v>
      </c>
      <c r="C24" s="223">
        <f t="shared" si="3"/>
        <v>15699.752443313539</v>
      </c>
      <c r="D24" s="223">
        <f t="shared" si="4"/>
        <v>15699.752443313539</v>
      </c>
      <c r="E24" s="223">
        <f t="shared" si="4"/>
        <v>15699.752443313539</v>
      </c>
      <c r="F24" s="223">
        <f t="shared" si="4"/>
        <v>15699.752443313539</v>
      </c>
      <c r="G24" s="223">
        <f t="shared" si="1"/>
        <v>15699.752443313539</v>
      </c>
      <c r="H24" s="223">
        <f t="shared" si="1"/>
        <v>15699.752443313539</v>
      </c>
      <c r="I24" s="223">
        <f t="shared" si="1"/>
        <v>15699.752443313539</v>
      </c>
      <c r="J24" s="223">
        <f t="shared" si="1"/>
        <v>15699.752443313539</v>
      </c>
      <c r="K24" s="223">
        <f t="shared" si="1"/>
        <v>15699.752443313539</v>
      </c>
      <c r="L24" s="223">
        <f t="shared" si="1"/>
        <v>15699.752443313539</v>
      </c>
      <c r="M24" s="223">
        <f t="shared" si="1"/>
        <v>15699.752443313539</v>
      </c>
      <c r="N24" s="223">
        <f t="shared" si="1"/>
        <v>15699.752443313539</v>
      </c>
      <c r="O24" s="223">
        <f t="shared" si="1"/>
        <v>15699.752443313539</v>
      </c>
      <c r="P24" s="223">
        <f t="shared" si="1"/>
        <v>15699.752443313539</v>
      </c>
      <c r="Q24" s="223">
        <f t="shared" si="1"/>
        <v>15699.752443313539</v>
      </c>
      <c r="R24" s="223">
        <f t="shared" si="1"/>
        <v>15699.752443313539</v>
      </c>
      <c r="S24" s="223">
        <f t="shared" si="1"/>
        <v>15699.752443313539</v>
      </c>
      <c r="T24" s="223">
        <f t="shared" si="1"/>
        <v>15699.752443313539</v>
      </c>
      <c r="U24" s="223">
        <f t="shared" si="2"/>
        <v>15699.752443313539</v>
      </c>
      <c r="V24" s="223">
        <f t="shared" si="2"/>
        <v>15699.752443313539</v>
      </c>
      <c r="W24" s="223">
        <f t="shared" si="2"/>
        <v>15699.752443313539</v>
      </c>
      <c r="X24" s="223">
        <f t="shared" si="2"/>
        <v>15699.752443313539</v>
      </c>
      <c r="Y24" s="223">
        <f t="shared" si="2"/>
        <v>15699.752443313539</v>
      </c>
      <c r="Z24" s="223">
        <f t="shared" si="5"/>
        <v>2888754.449569691</v>
      </c>
      <c r="AA24" s="224">
        <f>SUM(B24:Z24)</f>
        <v>3610943.0619621128</v>
      </c>
      <c r="AC24" s="225">
        <f t="shared" si="6"/>
        <v>108328.29185886338</v>
      </c>
    </row>
    <row r="25" spans="1:29">
      <c r="A25" s="218">
        <v>4</v>
      </c>
      <c r="B25" s="218"/>
      <c r="C25" s="222">
        <f>$D$14*$D$15</f>
        <v>361094.30619621137</v>
      </c>
      <c r="D25" s="223">
        <f>C25/22</f>
        <v>16413.377554373244</v>
      </c>
      <c r="E25" s="223">
        <f t="shared" si="4"/>
        <v>16413.377554373244</v>
      </c>
      <c r="F25" s="223">
        <f t="shared" si="4"/>
        <v>16413.377554373244</v>
      </c>
      <c r="G25" s="223">
        <f t="shared" si="1"/>
        <v>16413.377554373244</v>
      </c>
      <c r="H25" s="223">
        <f t="shared" si="1"/>
        <v>16413.377554373244</v>
      </c>
      <c r="I25" s="223">
        <f t="shared" si="1"/>
        <v>16413.377554373244</v>
      </c>
      <c r="J25" s="223">
        <f t="shared" si="1"/>
        <v>16413.377554373244</v>
      </c>
      <c r="K25" s="223">
        <f t="shared" si="1"/>
        <v>16413.377554373244</v>
      </c>
      <c r="L25" s="223">
        <f t="shared" si="1"/>
        <v>16413.377554373244</v>
      </c>
      <c r="M25" s="223">
        <f t="shared" si="1"/>
        <v>16413.377554373244</v>
      </c>
      <c r="N25" s="223">
        <f t="shared" si="1"/>
        <v>16413.377554373244</v>
      </c>
      <c r="O25" s="223">
        <f t="shared" si="1"/>
        <v>16413.377554373244</v>
      </c>
      <c r="P25" s="223">
        <f t="shared" si="1"/>
        <v>16413.377554373244</v>
      </c>
      <c r="Q25" s="223">
        <f t="shared" si="1"/>
        <v>16413.377554373244</v>
      </c>
      <c r="R25" s="223">
        <f t="shared" si="1"/>
        <v>16413.377554373244</v>
      </c>
      <c r="S25" s="223">
        <f t="shared" si="1"/>
        <v>16413.377554373244</v>
      </c>
      <c r="T25" s="223">
        <f t="shared" si="1"/>
        <v>16413.377554373244</v>
      </c>
      <c r="U25" s="223">
        <f t="shared" si="2"/>
        <v>16413.377554373244</v>
      </c>
      <c r="V25" s="223">
        <f t="shared" si="2"/>
        <v>16413.377554373244</v>
      </c>
      <c r="W25" s="223">
        <f t="shared" si="2"/>
        <v>16413.377554373244</v>
      </c>
      <c r="X25" s="223">
        <f t="shared" si="2"/>
        <v>16413.377554373244</v>
      </c>
      <c r="Y25" s="223">
        <f t="shared" si="2"/>
        <v>16413.377554373244</v>
      </c>
      <c r="Z25" s="223">
        <f t="shared" si="5"/>
        <v>2888754.449569691</v>
      </c>
      <c r="AA25" s="224">
        <f>SUM(B25:Z25)</f>
        <v>3610943.0619621137</v>
      </c>
      <c r="AC25" s="225">
        <f t="shared" si="6"/>
        <v>108328.29185886341</v>
      </c>
    </row>
    <row r="26" spans="1:29">
      <c r="A26" s="218">
        <v>5</v>
      </c>
      <c r="B26" s="218"/>
      <c r="C26" s="222">
        <f t="shared" ref="C26:H41" si="7">$D$14*$D$15</f>
        <v>361094.30619621137</v>
      </c>
      <c r="D26" s="223">
        <f>C26/22</f>
        <v>16413.377554373244</v>
      </c>
      <c r="E26" s="223">
        <f t="shared" si="4"/>
        <v>16413.377554373244</v>
      </c>
      <c r="F26" s="223">
        <f t="shared" si="4"/>
        <v>16413.377554373244</v>
      </c>
      <c r="G26" s="223">
        <f t="shared" si="1"/>
        <v>16413.377554373244</v>
      </c>
      <c r="H26" s="223">
        <f t="shared" si="1"/>
        <v>16413.377554373244</v>
      </c>
      <c r="I26" s="223">
        <f t="shared" si="1"/>
        <v>16413.377554373244</v>
      </c>
      <c r="J26" s="223">
        <f t="shared" si="1"/>
        <v>16413.377554373244</v>
      </c>
      <c r="K26" s="223">
        <f t="shared" si="1"/>
        <v>16413.377554373244</v>
      </c>
      <c r="L26" s="223">
        <f t="shared" si="1"/>
        <v>16413.377554373244</v>
      </c>
      <c r="M26" s="223">
        <f t="shared" si="1"/>
        <v>16413.377554373244</v>
      </c>
      <c r="N26" s="223">
        <f t="shared" si="1"/>
        <v>16413.377554373244</v>
      </c>
      <c r="O26" s="223">
        <f t="shared" si="1"/>
        <v>16413.377554373244</v>
      </c>
      <c r="P26" s="223">
        <f t="shared" si="1"/>
        <v>16413.377554373244</v>
      </c>
      <c r="Q26" s="223">
        <f t="shared" si="1"/>
        <v>16413.377554373244</v>
      </c>
      <c r="R26" s="223">
        <f t="shared" si="1"/>
        <v>16413.377554373244</v>
      </c>
      <c r="S26" s="223">
        <f t="shared" si="1"/>
        <v>16413.377554373244</v>
      </c>
      <c r="T26" s="223">
        <f t="shared" si="1"/>
        <v>16413.377554373244</v>
      </c>
      <c r="U26" s="223">
        <f t="shared" si="2"/>
        <v>16413.377554373244</v>
      </c>
      <c r="V26" s="223">
        <f t="shared" si="2"/>
        <v>16413.377554373244</v>
      </c>
      <c r="W26" s="223">
        <f t="shared" si="2"/>
        <v>16413.377554373244</v>
      </c>
      <c r="X26" s="223">
        <f t="shared" si="2"/>
        <v>16413.377554373244</v>
      </c>
      <c r="Y26" s="223">
        <f t="shared" si="2"/>
        <v>16413.377554373244</v>
      </c>
      <c r="Z26" s="223">
        <f t="shared" si="5"/>
        <v>2888754.449569691</v>
      </c>
      <c r="AA26" s="224">
        <f t="shared" ref="AA26:AA69" si="8">SUM(B26:Z26)</f>
        <v>3610943.0619621137</v>
      </c>
      <c r="AC26" s="225">
        <f t="shared" si="6"/>
        <v>108328.29185886341</v>
      </c>
    </row>
    <row r="27" spans="1:29">
      <c r="A27" s="218">
        <v>6</v>
      </c>
      <c r="B27" s="218"/>
      <c r="C27" s="222">
        <f t="shared" si="7"/>
        <v>361094.30619621137</v>
      </c>
      <c r="D27" s="223">
        <f>C27/22</f>
        <v>16413.377554373244</v>
      </c>
      <c r="E27" s="223">
        <f t="shared" si="4"/>
        <v>16413.377554373244</v>
      </c>
      <c r="F27" s="223">
        <f t="shared" si="4"/>
        <v>16413.377554373244</v>
      </c>
      <c r="G27" s="223">
        <f t="shared" si="1"/>
        <v>16413.377554373244</v>
      </c>
      <c r="H27" s="223">
        <f t="shared" si="1"/>
        <v>16413.377554373244</v>
      </c>
      <c r="I27" s="223">
        <f t="shared" si="1"/>
        <v>16413.377554373244</v>
      </c>
      <c r="J27" s="223">
        <f t="shared" si="1"/>
        <v>16413.377554373244</v>
      </c>
      <c r="K27" s="223">
        <f t="shared" si="1"/>
        <v>16413.377554373244</v>
      </c>
      <c r="L27" s="223">
        <f t="shared" si="1"/>
        <v>16413.377554373244</v>
      </c>
      <c r="M27" s="223">
        <f t="shared" si="1"/>
        <v>16413.377554373244</v>
      </c>
      <c r="N27" s="223">
        <f t="shared" si="1"/>
        <v>16413.377554373244</v>
      </c>
      <c r="O27" s="223">
        <f t="shared" si="1"/>
        <v>16413.377554373244</v>
      </c>
      <c r="P27" s="223">
        <f t="shared" si="1"/>
        <v>16413.377554373244</v>
      </c>
      <c r="Q27" s="223">
        <f t="shared" si="1"/>
        <v>16413.377554373244</v>
      </c>
      <c r="R27" s="223">
        <f t="shared" si="1"/>
        <v>16413.377554373244</v>
      </c>
      <c r="S27" s="223">
        <f t="shared" si="1"/>
        <v>16413.377554373244</v>
      </c>
      <c r="T27" s="223">
        <f t="shared" si="1"/>
        <v>16413.377554373244</v>
      </c>
      <c r="U27" s="223">
        <f t="shared" si="2"/>
        <v>16413.377554373244</v>
      </c>
      <c r="V27" s="223">
        <f t="shared" si="2"/>
        <v>16413.377554373244</v>
      </c>
      <c r="W27" s="223">
        <f t="shared" si="2"/>
        <v>16413.377554373244</v>
      </c>
      <c r="X27" s="223">
        <f t="shared" si="2"/>
        <v>16413.377554373244</v>
      </c>
      <c r="Y27" s="223">
        <f t="shared" si="2"/>
        <v>16413.377554373244</v>
      </c>
      <c r="Z27" s="223">
        <f t="shared" si="5"/>
        <v>2888754.449569691</v>
      </c>
      <c r="AA27" s="224">
        <f t="shared" si="8"/>
        <v>3610943.0619621137</v>
      </c>
      <c r="AC27" s="225">
        <f t="shared" si="6"/>
        <v>108328.29185886341</v>
      </c>
    </row>
    <row r="28" spans="1:29">
      <c r="A28" s="218">
        <v>7</v>
      </c>
      <c r="B28" s="218"/>
      <c r="C28" s="218"/>
      <c r="D28" s="222">
        <f>$D$14*$D$15</f>
        <v>361094.30619621137</v>
      </c>
      <c r="E28" s="223">
        <f>D28/21</f>
        <v>17194.966961724353</v>
      </c>
      <c r="F28" s="223">
        <f t="shared" si="4"/>
        <v>17194.966961724353</v>
      </c>
      <c r="G28" s="223">
        <f t="shared" si="1"/>
        <v>17194.966961724353</v>
      </c>
      <c r="H28" s="223">
        <f t="shared" si="1"/>
        <v>17194.966961724353</v>
      </c>
      <c r="I28" s="223">
        <f t="shared" si="1"/>
        <v>17194.966961724353</v>
      </c>
      <c r="J28" s="223">
        <f t="shared" si="1"/>
        <v>17194.966961724353</v>
      </c>
      <c r="K28" s="223">
        <f t="shared" si="1"/>
        <v>17194.966961724353</v>
      </c>
      <c r="L28" s="223">
        <f t="shared" si="1"/>
        <v>17194.966961724353</v>
      </c>
      <c r="M28" s="223">
        <f t="shared" si="1"/>
        <v>17194.966961724353</v>
      </c>
      <c r="N28" s="223">
        <f t="shared" si="1"/>
        <v>17194.966961724353</v>
      </c>
      <c r="O28" s="223">
        <f t="shared" si="1"/>
        <v>17194.966961724353</v>
      </c>
      <c r="P28" s="223">
        <f t="shared" si="1"/>
        <v>17194.966961724353</v>
      </c>
      <c r="Q28" s="223">
        <f t="shared" si="1"/>
        <v>17194.966961724353</v>
      </c>
      <c r="R28" s="223">
        <f t="shared" si="1"/>
        <v>17194.966961724353</v>
      </c>
      <c r="S28" s="223">
        <f t="shared" si="1"/>
        <v>17194.966961724353</v>
      </c>
      <c r="T28" s="223">
        <f t="shared" si="1"/>
        <v>17194.966961724353</v>
      </c>
      <c r="U28" s="223">
        <f t="shared" si="2"/>
        <v>17194.966961724353</v>
      </c>
      <c r="V28" s="223">
        <f t="shared" si="2"/>
        <v>17194.966961724353</v>
      </c>
      <c r="W28" s="223">
        <f t="shared" si="2"/>
        <v>17194.966961724353</v>
      </c>
      <c r="X28" s="223">
        <f t="shared" si="2"/>
        <v>17194.966961724353</v>
      </c>
      <c r="Y28" s="223">
        <f t="shared" si="2"/>
        <v>17194.966961724353</v>
      </c>
      <c r="Z28" s="223">
        <f t="shared" si="5"/>
        <v>2888754.449569691</v>
      </c>
      <c r="AA28" s="224">
        <f t="shared" si="8"/>
        <v>3610943.0619621133</v>
      </c>
      <c r="AC28" s="225">
        <f t="shared" si="6"/>
        <v>108328.29185886339</v>
      </c>
    </row>
    <row r="29" spans="1:29">
      <c r="A29" s="218">
        <v>8</v>
      </c>
      <c r="B29" s="218"/>
      <c r="C29" s="218"/>
      <c r="D29" s="222">
        <f t="shared" si="7"/>
        <v>361094.30619621137</v>
      </c>
      <c r="E29" s="223">
        <f t="shared" ref="E29:E30" si="9">D29/21</f>
        <v>17194.966961724353</v>
      </c>
      <c r="F29" s="223">
        <f t="shared" si="4"/>
        <v>17194.966961724353</v>
      </c>
      <c r="G29" s="223">
        <f t="shared" si="1"/>
        <v>17194.966961724353</v>
      </c>
      <c r="H29" s="223">
        <f t="shared" si="1"/>
        <v>17194.966961724353</v>
      </c>
      <c r="I29" s="223">
        <f t="shared" si="1"/>
        <v>17194.966961724353</v>
      </c>
      <c r="J29" s="223">
        <f t="shared" si="1"/>
        <v>17194.966961724353</v>
      </c>
      <c r="K29" s="223">
        <f t="shared" si="1"/>
        <v>17194.966961724353</v>
      </c>
      <c r="L29" s="223">
        <f t="shared" si="1"/>
        <v>17194.966961724353</v>
      </c>
      <c r="M29" s="223">
        <f t="shared" si="1"/>
        <v>17194.966961724353</v>
      </c>
      <c r="N29" s="223">
        <f t="shared" si="1"/>
        <v>17194.966961724353</v>
      </c>
      <c r="O29" s="223">
        <f t="shared" si="1"/>
        <v>17194.966961724353</v>
      </c>
      <c r="P29" s="223">
        <f t="shared" si="1"/>
        <v>17194.966961724353</v>
      </c>
      <c r="Q29" s="223">
        <f t="shared" si="1"/>
        <v>17194.966961724353</v>
      </c>
      <c r="R29" s="223">
        <f t="shared" si="1"/>
        <v>17194.966961724353</v>
      </c>
      <c r="S29" s="223">
        <f t="shared" si="1"/>
        <v>17194.966961724353</v>
      </c>
      <c r="T29" s="223">
        <f t="shared" si="1"/>
        <v>17194.966961724353</v>
      </c>
      <c r="U29" s="223">
        <f t="shared" si="2"/>
        <v>17194.966961724353</v>
      </c>
      <c r="V29" s="223">
        <f t="shared" si="2"/>
        <v>17194.966961724353</v>
      </c>
      <c r="W29" s="223">
        <f t="shared" si="2"/>
        <v>17194.966961724353</v>
      </c>
      <c r="X29" s="223">
        <f t="shared" si="2"/>
        <v>17194.966961724353</v>
      </c>
      <c r="Y29" s="223">
        <f t="shared" si="2"/>
        <v>17194.966961724353</v>
      </c>
      <c r="Z29" s="223">
        <f t="shared" si="5"/>
        <v>2888754.449569691</v>
      </c>
      <c r="AA29" s="224">
        <f t="shared" si="8"/>
        <v>3610943.0619621133</v>
      </c>
      <c r="AC29" s="225">
        <f t="shared" si="6"/>
        <v>108328.29185886339</v>
      </c>
    </row>
    <row r="30" spans="1:29">
      <c r="A30" s="218">
        <v>9</v>
      </c>
      <c r="B30" s="218"/>
      <c r="C30" s="218"/>
      <c r="D30" s="222">
        <f t="shared" si="7"/>
        <v>361094.30619621137</v>
      </c>
      <c r="E30" s="223">
        <f t="shared" si="9"/>
        <v>17194.966961724353</v>
      </c>
      <c r="F30" s="223">
        <f t="shared" si="4"/>
        <v>17194.966961724353</v>
      </c>
      <c r="G30" s="223">
        <f t="shared" si="1"/>
        <v>17194.966961724353</v>
      </c>
      <c r="H30" s="223">
        <f t="shared" si="1"/>
        <v>17194.966961724353</v>
      </c>
      <c r="I30" s="223">
        <f t="shared" si="1"/>
        <v>17194.966961724353</v>
      </c>
      <c r="J30" s="223">
        <f t="shared" si="1"/>
        <v>17194.966961724353</v>
      </c>
      <c r="K30" s="223">
        <f t="shared" si="1"/>
        <v>17194.966961724353</v>
      </c>
      <c r="L30" s="223">
        <f t="shared" si="1"/>
        <v>17194.966961724353</v>
      </c>
      <c r="M30" s="223">
        <f t="shared" si="1"/>
        <v>17194.966961724353</v>
      </c>
      <c r="N30" s="223">
        <f t="shared" si="1"/>
        <v>17194.966961724353</v>
      </c>
      <c r="O30" s="223">
        <f t="shared" si="1"/>
        <v>17194.966961724353</v>
      </c>
      <c r="P30" s="223">
        <f t="shared" si="1"/>
        <v>17194.966961724353</v>
      </c>
      <c r="Q30" s="223">
        <f t="shared" si="1"/>
        <v>17194.966961724353</v>
      </c>
      <c r="R30" s="223">
        <f t="shared" si="1"/>
        <v>17194.966961724353</v>
      </c>
      <c r="S30" s="223">
        <f t="shared" si="1"/>
        <v>17194.966961724353</v>
      </c>
      <c r="T30" s="223">
        <f t="shared" si="1"/>
        <v>17194.966961724353</v>
      </c>
      <c r="U30" s="223">
        <f t="shared" si="2"/>
        <v>17194.966961724353</v>
      </c>
      <c r="V30" s="223">
        <f t="shared" si="2"/>
        <v>17194.966961724353</v>
      </c>
      <c r="W30" s="223">
        <f t="shared" si="2"/>
        <v>17194.966961724353</v>
      </c>
      <c r="X30" s="223">
        <f t="shared" si="2"/>
        <v>17194.966961724353</v>
      </c>
      <c r="Y30" s="223">
        <f t="shared" si="2"/>
        <v>17194.966961724353</v>
      </c>
      <c r="Z30" s="223">
        <f t="shared" si="5"/>
        <v>2888754.449569691</v>
      </c>
      <c r="AA30" s="224">
        <f t="shared" si="8"/>
        <v>3610943.0619621133</v>
      </c>
      <c r="AC30" s="225">
        <f t="shared" si="6"/>
        <v>108328.29185886339</v>
      </c>
    </row>
    <row r="31" spans="1:29">
      <c r="A31" s="218">
        <v>10</v>
      </c>
      <c r="B31" s="218"/>
      <c r="C31" s="218"/>
      <c r="D31" s="218"/>
      <c r="E31" s="222">
        <f>$D$14*$D$15</f>
        <v>361094.30619621137</v>
      </c>
      <c r="F31" s="223">
        <f>E31/20</f>
        <v>18054.71530981057</v>
      </c>
      <c r="G31" s="223">
        <f>F31</f>
        <v>18054.71530981057</v>
      </c>
      <c r="H31" s="223">
        <f t="shared" si="1"/>
        <v>18054.71530981057</v>
      </c>
      <c r="I31" s="223">
        <f t="shared" si="1"/>
        <v>18054.71530981057</v>
      </c>
      <c r="J31" s="223">
        <f t="shared" si="1"/>
        <v>18054.71530981057</v>
      </c>
      <c r="K31" s="223">
        <f t="shared" si="1"/>
        <v>18054.71530981057</v>
      </c>
      <c r="L31" s="223">
        <f t="shared" si="1"/>
        <v>18054.71530981057</v>
      </c>
      <c r="M31" s="223">
        <f t="shared" si="1"/>
        <v>18054.71530981057</v>
      </c>
      <c r="N31" s="223">
        <f t="shared" si="1"/>
        <v>18054.71530981057</v>
      </c>
      <c r="O31" s="223">
        <f t="shared" si="1"/>
        <v>18054.71530981057</v>
      </c>
      <c r="P31" s="223">
        <f t="shared" si="1"/>
        <v>18054.71530981057</v>
      </c>
      <c r="Q31" s="223">
        <f t="shared" si="1"/>
        <v>18054.71530981057</v>
      </c>
      <c r="R31" s="223">
        <f t="shared" si="1"/>
        <v>18054.71530981057</v>
      </c>
      <c r="S31" s="223">
        <f t="shared" si="1"/>
        <v>18054.71530981057</v>
      </c>
      <c r="T31" s="223">
        <f t="shared" si="1"/>
        <v>18054.71530981057</v>
      </c>
      <c r="U31" s="223">
        <f t="shared" si="2"/>
        <v>18054.71530981057</v>
      </c>
      <c r="V31" s="223">
        <f t="shared" si="2"/>
        <v>18054.71530981057</v>
      </c>
      <c r="W31" s="223">
        <f t="shared" si="2"/>
        <v>18054.71530981057</v>
      </c>
      <c r="X31" s="223">
        <f t="shared" si="2"/>
        <v>18054.71530981057</v>
      </c>
      <c r="Y31" s="223">
        <f t="shared" si="2"/>
        <v>18054.71530981057</v>
      </c>
      <c r="Z31" s="223">
        <f t="shared" si="5"/>
        <v>2888754.449569691</v>
      </c>
      <c r="AA31" s="224">
        <f t="shared" si="8"/>
        <v>3610943.0619621142</v>
      </c>
      <c r="AC31" s="225">
        <f t="shared" si="6"/>
        <v>108328.29185886342</v>
      </c>
    </row>
    <row r="32" spans="1:29">
      <c r="A32" s="218">
        <v>11</v>
      </c>
      <c r="B32" s="218"/>
      <c r="C32" s="218"/>
      <c r="D32" s="218"/>
      <c r="E32" s="222">
        <f t="shared" si="7"/>
        <v>361094.30619621137</v>
      </c>
      <c r="F32" s="223">
        <f t="shared" ref="F32:F33" si="10">E32/20</f>
        <v>18054.71530981057</v>
      </c>
      <c r="G32" s="223">
        <f>F32</f>
        <v>18054.71530981057</v>
      </c>
      <c r="H32" s="223">
        <f t="shared" si="1"/>
        <v>18054.71530981057</v>
      </c>
      <c r="I32" s="223">
        <f t="shared" si="1"/>
        <v>18054.71530981057</v>
      </c>
      <c r="J32" s="223">
        <f t="shared" si="1"/>
        <v>18054.71530981057</v>
      </c>
      <c r="K32" s="223">
        <f t="shared" si="1"/>
        <v>18054.71530981057</v>
      </c>
      <c r="L32" s="223">
        <f t="shared" si="1"/>
        <v>18054.71530981057</v>
      </c>
      <c r="M32" s="223">
        <f t="shared" si="1"/>
        <v>18054.71530981057</v>
      </c>
      <c r="N32" s="223">
        <f t="shared" si="1"/>
        <v>18054.71530981057</v>
      </c>
      <c r="O32" s="223">
        <f t="shared" si="1"/>
        <v>18054.71530981057</v>
      </c>
      <c r="P32" s="223">
        <f t="shared" si="1"/>
        <v>18054.71530981057</v>
      </c>
      <c r="Q32" s="223">
        <f t="shared" si="1"/>
        <v>18054.71530981057</v>
      </c>
      <c r="R32" s="223">
        <f t="shared" si="1"/>
        <v>18054.71530981057</v>
      </c>
      <c r="S32" s="223">
        <f t="shared" si="1"/>
        <v>18054.71530981057</v>
      </c>
      <c r="T32" s="223">
        <f t="shared" si="1"/>
        <v>18054.71530981057</v>
      </c>
      <c r="U32" s="223">
        <f t="shared" si="2"/>
        <v>18054.71530981057</v>
      </c>
      <c r="V32" s="223">
        <f t="shared" si="2"/>
        <v>18054.71530981057</v>
      </c>
      <c r="W32" s="223">
        <f t="shared" si="2"/>
        <v>18054.71530981057</v>
      </c>
      <c r="X32" s="223">
        <f t="shared" si="2"/>
        <v>18054.71530981057</v>
      </c>
      <c r="Y32" s="223">
        <f t="shared" si="2"/>
        <v>18054.71530981057</v>
      </c>
      <c r="Z32" s="223">
        <f t="shared" si="5"/>
        <v>2888754.449569691</v>
      </c>
      <c r="AA32" s="224">
        <f t="shared" si="8"/>
        <v>3610943.0619621142</v>
      </c>
      <c r="AC32" s="225">
        <f t="shared" si="6"/>
        <v>108328.29185886342</v>
      </c>
    </row>
    <row r="33" spans="1:29">
      <c r="A33" s="218">
        <v>12</v>
      </c>
      <c r="B33" s="218"/>
      <c r="C33" s="218"/>
      <c r="D33" s="218"/>
      <c r="E33" s="222">
        <f t="shared" si="7"/>
        <v>361094.30619621137</v>
      </c>
      <c r="F33" s="223">
        <f t="shared" si="10"/>
        <v>18054.71530981057</v>
      </c>
      <c r="G33" s="223">
        <f>F33</f>
        <v>18054.71530981057</v>
      </c>
      <c r="H33" s="223">
        <f t="shared" si="1"/>
        <v>18054.71530981057</v>
      </c>
      <c r="I33" s="223">
        <f t="shared" si="1"/>
        <v>18054.71530981057</v>
      </c>
      <c r="J33" s="223">
        <f t="shared" si="1"/>
        <v>18054.71530981057</v>
      </c>
      <c r="K33" s="223">
        <f t="shared" si="1"/>
        <v>18054.71530981057</v>
      </c>
      <c r="L33" s="223">
        <f t="shared" si="1"/>
        <v>18054.71530981057</v>
      </c>
      <c r="M33" s="223">
        <f t="shared" si="1"/>
        <v>18054.71530981057</v>
      </c>
      <c r="N33" s="223">
        <f t="shared" si="1"/>
        <v>18054.71530981057</v>
      </c>
      <c r="O33" s="223">
        <f t="shared" si="1"/>
        <v>18054.71530981057</v>
      </c>
      <c r="P33" s="223">
        <f t="shared" si="1"/>
        <v>18054.71530981057</v>
      </c>
      <c r="Q33" s="223">
        <f t="shared" si="1"/>
        <v>18054.71530981057</v>
      </c>
      <c r="R33" s="223">
        <f t="shared" si="1"/>
        <v>18054.71530981057</v>
      </c>
      <c r="S33" s="223">
        <f t="shared" si="1"/>
        <v>18054.71530981057</v>
      </c>
      <c r="T33" s="223">
        <f t="shared" si="1"/>
        <v>18054.71530981057</v>
      </c>
      <c r="U33" s="223">
        <f t="shared" si="2"/>
        <v>18054.71530981057</v>
      </c>
      <c r="V33" s="223">
        <f t="shared" si="2"/>
        <v>18054.71530981057</v>
      </c>
      <c r="W33" s="223">
        <f t="shared" si="2"/>
        <v>18054.71530981057</v>
      </c>
      <c r="X33" s="223">
        <f t="shared" si="2"/>
        <v>18054.71530981057</v>
      </c>
      <c r="Y33" s="223">
        <f t="shared" si="2"/>
        <v>18054.71530981057</v>
      </c>
      <c r="Z33" s="223">
        <f t="shared" si="5"/>
        <v>2888754.449569691</v>
      </c>
      <c r="AA33" s="224">
        <f t="shared" si="8"/>
        <v>3610943.0619621142</v>
      </c>
      <c r="AC33" s="225">
        <f t="shared" si="6"/>
        <v>108328.29185886342</v>
      </c>
    </row>
    <row r="34" spans="1:29">
      <c r="A34" s="218">
        <v>13</v>
      </c>
      <c r="B34" s="218"/>
      <c r="C34" s="218"/>
      <c r="D34" s="218"/>
      <c r="E34" s="218"/>
      <c r="F34" s="222">
        <f>$D$14*$D$15</f>
        <v>361094.30619621137</v>
      </c>
      <c r="G34" s="223">
        <f>F34/19</f>
        <v>19004.963484011125</v>
      </c>
      <c r="H34" s="223">
        <f t="shared" si="4"/>
        <v>19004.963484011125</v>
      </c>
      <c r="I34" s="223">
        <f t="shared" si="1"/>
        <v>19004.963484011125</v>
      </c>
      <c r="J34" s="223">
        <f t="shared" si="1"/>
        <v>19004.963484011125</v>
      </c>
      <c r="K34" s="223">
        <f t="shared" si="1"/>
        <v>19004.963484011125</v>
      </c>
      <c r="L34" s="223">
        <f t="shared" si="1"/>
        <v>19004.963484011125</v>
      </c>
      <c r="M34" s="223">
        <f t="shared" si="1"/>
        <v>19004.963484011125</v>
      </c>
      <c r="N34" s="223">
        <f t="shared" si="1"/>
        <v>19004.963484011125</v>
      </c>
      <c r="O34" s="223">
        <f t="shared" si="1"/>
        <v>19004.963484011125</v>
      </c>
      <c r="P34" s="223">
        <f t="shared" si="1"/>
        <v>19004.963484011125</v>
      </c>
      <c r="Q34" s="223">
        <f t="shared" si="1"/>
        <v>19004.963484011125</v>
      </c>
      <c r="R34" s="223">
        <f t="shared" si="1"/>
        <v>19004.963484011125</v>
      </c>
      <c r="S34" s="223">
        <f t="shared" si="1"/>
        <v>19004.963484011125</v>
      </c>
      <c r="T34" s="223">
        <f t="shared" si="1"/>
        <v>19004.963484011125</v>
      </c>
      <c r="U34" s="223">
        <f t="shared" si="2"/>
        <v>19004.963484011125</v>
      </c>
      <c r="V34" s="223">
        <f t="shared" si="2"/>
        <v>19004.963484011125</v>
      </c>
      <c r="W34" s="223">
        <f t="shared" si="2"/>
        <v>19004.963484011125</v>
      </c>
      <c r="X34" s="223">
        <f t="shared" si="2"/>
        <v>19004.963484011125</v>
      </c>
      <c r="Y34" s="223">
        <f t="shared" si="2"/>
        <v>19004.963484011125</v>
      </c>
      <c r="Z34" s="223">
        <f t="shared" si="5"/>
        <v>2888754.449569691</v>
      </c>
      <c r="AA34" s="224">
        <f t="shared" si="8"/>
        <v>3610943.0619621137</v>
      </c>
      <c r="AC34" s="225">
        <f t="shared" si="6"/>
        <v>108328.29185886341</v>
      </c>
    </row>
    <row r="35" spans="1:29">
      <c r="A35" s="218">
        <v>14</v>
      </c>
      <c r="B35" s="218"/>
      <c r="C35" s="218"/>
      <c r="D35" s="218"/>
      <c r="E35" s="218"/>
      <c r="F35" s="222">
        <f t="shared" si="7"/>
        <v>361094.30619621137</v>
      </c>
      <c r="G35" s="223">
        <f t="shared" ref="G35:G36" si="11">F35/19</f>
        <v>19004.963484011125</v>
      </c>
      <c r="H35" s="223">
        <f t="shared" ref="H35:T46" si="12">G35</f>
        <v>19004.963484011125</v>
      </c>
      <c r="I35" s="223">
        <f t="shared" si="1"/>
        <v>19004.963484011125</v>
      </c>
      <c r="J35" s="223">
        <f t="shared" si="1"/>
        <v>19004.963484011125</v>
      </c>
      <c r="K35" s="223">
        <f t="shared" si="1"/>
        <v>19004.963484011125</v>
      </c>
      <c r="L35" s="223">
        <f t="shared" si="1"/>
        <v>19004.963484011125</v>
      </c>
      <c r="M35" s="223">
        <f t="shared" si="1"/>
        <v>19004.963484011125</v>
      </c>
      <c r="N35" s="223">
        <f t="shared" si="1"/>
        <v>19004.963484011125</v>
      </c>
      <c r="O35" s="223">
        <f t="shared" si="1"/>
        <v>19004.963484011125</v>
      </c>
      <c r="P35" s="223">
        <f t="shared" si="1"/>
        <v>19004.963484011125</v>
      </c>
      <c r="Q35" s="223">
        <f t="shared" si="1"/>
        <v>19004.963484011125</v>
      </c>
      <c r="R35" s="223">
        <f t="shared" si="1"/>
        <v>19004.963484011125</v>
      </c>
      <c r="S35" s="223">
        <f t="shared" si="1"/>
        <v>19004.963484011125</v>
      </c>
      <c r="T35" s="223">
        <f t="shared" si="1"/>
        <v>19004.963484011125</v>
      </c>
      <c r="U35" s="223">
        <f t="shared" si="2"/>
        <v>19004.963484011125</v>
      </c>
      <c r="V35" s="223">
        <f t="shared" si="2"/>
        <v>19004.963484011125</v>
      </c>
      <c r="W35" s="223">
        <f t="shared" si="2"/>
        <v>19004.963484011125</v>
      </c>
      <c r="X35" s="223">
        <f t="shared" si="2"/>
        <v>19004.963484011125</v>
      </c>
      <c r="Y35" s="223">
        <f t="shared" si="2"/>
        <v>19004.963484011125</v>
      </c>
      <c r="Z35" s="223">
        <f t="shared" si="5"/>
        <v>2888754.449569691</v>
      </c>
      <c r="AA35" s="224">
        <f t="shared" si="8"/>
        <v>3610943.0619621137</v>
      </c>
      <c r="AC35" s="225">
        <f t="shared" si="6"/>
        <v>108328.29185886341</v>
      </c>
    </row>
    <row r="36" spans="1:29">
      <c r="A36" s="218">
        <v>15</v>
      </c>
      <c r="B36" s="218"/>
      <c r="C36" s="218"/>
      <c r="D36" s="218"/>
      <c r="E36" s="218"/>
      <c r="F36" s="222">
        <f t="shared" si="7"/>
        <v>361094.30619621137</v>
      </c>
      <c r="G36" s="223">
        <f t="shared" si="11"/>
        <v>19004.963484011125</v>
      </c>
      <c r="H36" s="223">
        <f t="shared" si="12"/>
        <v>19004.963484011125</v>
      </c>
      <c r="I36" s="223">
        <f t="shared" si="12"/>
        <v>19004.963484011125</v>
      </c>
      <c r="J36" s="223">
        <f t="shared" si="12"/>
        <v>19004.963484011125</v>
      </c>
      <c r="K36" s="223">
        <f t="shared" si="12"/>
        <v>19004.963484011125</v>
      </c>
      <c r="L36" s="223">
        <f t="shared" si="12"/>
        <v>19004.963484011125</v>
      </c>
      <c r="M36" s="223">
        <f t="shared" si="12"/>
        <v>19004.963484011125</v>
      </c>
      <c r="N36" s="223">
        <f t="shared" si="12"/>
        <v>19004.963484011125</v>
      </c>
      <c r="O36" s="223">
        <f t="shared" si="12"/>
        <v>19004.963484011125</v>
      </c>
      <c r="P36" s="223">
        <f t="shared" si="12"/>
        <v>19004.963484011125</v>
      </c>
      <c r="Q36" s="223">
        <f t="shared" si="12"/>
        <v>19004.963484011125</v>
      </c>
      <c r="R36" s="223">
        <f t="shared" si="12"/>
        <v>19004.963484011125</v>
      </c>
      <c r="S36" s="223">
        <f t="shared" si="12"/>
        <v>19004.963484011125</v>
      </c>
      <c r="T36" s="223">
        <f t="shared" si="12"/>
        <v>19004.963484011125</v>
      </c>
      <c r="U36" s="223">
        <f t="shared" si="2"/>
        <v>19004.963484011125</v>
      </c>
      <c r="V36" s="223">
        <f t="shared" si="2"/>
        <v>19004.963484011125</v>
      </c>
      <c r="W36" s="223">
        <f t="shared" si="2"/>
        <v>19004.963484011125</v>
      </c>
      <c r="X36" s="223">
        <f t="shared" si="2"/>
        <v>19004.963484011125</v>
      </c>
      <c r="Y36" s="223">
        <f t="shared" si="2"/>
        <v>19004.963484011125</v>
      </c>
      <c r="Z36" s="223">
        <f t="shared" si="5"/>
        <v>2888754.449569691</v>
      </c>
      <c r="AA36" s="224">
        <f t="shared" si="8"/>
        <v>3610943.0619621137</v>
      </c>
      <c r="AC36" s="225">
        <f t="shared" si="6"/>
        <v>108328.29185886341</v>
      </c>
    </row>
    <row r="37" spans="1:29">
      <c r="A37" s="218">
        <v>16</v>
      </c>
      <c r="B37" s="218"/>
      <c r="C37" s="218"/>
      <c r="D37" s="218"/>
      <c r="E37" s="218"/>
      <c r="F37" s="218"/>
      <c r="G37" s="222">
        <f>$D$14*$D$15</f>
        <v>361094.30619621137</v>
      </c>
      <c r="H37" s="223">
        <f>G37/18</f>
        <v>20060.79478867841</v>
      </c>
      <c r="I37" s="223">
        <f t="shared" si="12"/>
        <v>20060.79478867841</v>
      </c>
      <c r="J37" s="223">
        <f t="shared" si="12"/>
        <v>20060.79478867841</v>
      </c>
      <c r="K37" s="223">
        <f t="shared" si="12"/>
        <v>20060.79478867841</v>
      </c>
      <c r="L37" s="223">
        <f t="shared" si="12"/>
        <v>20060.79478867841</v>
      </c>
      <c r="M37" s="223">
        <f t="shared" si="12"/>
        <v>20060.79478867841</v>
      </c>
      <c r="N37" s="223">
        <f t="shared" si="12"/>
        <v>20060.79478867841</v>
      </c>
      <c r="O37" s="223">
        <f t="shared" si="12"/>
        <v>20060.79478867841</v>
      </c>
      <c r="P37" s="223">
        <f t="shared" si="12"/>
        <v>20060.79478867841</v>
      </c>
      <c r="Q37" s="223">
        <f t="shared" si="12"/>
        <v>20060.79478867841</v>
      </c>
      <c r="R37" s="223">
        <f t="shared" si="12"/>
        <v>20060.79478867841</v>
      </c>
      <c r="S37" s="223">
        <f t="shared" si="12"/>
        <v>20060.79478867841</v>
      </c>
      <c r="T37" s="223">
        <f t="shared" si="12"/>
        <v>20060.79478867841</v>
      </c>
      <c r="U37" s="223">
        <f t="shared" si="2"/>
        <v>20060.79478867841</v>
      </c>
      <c r="V37" s="223">
        <f t="shared" si="2"/>
        <v>20060.79478867841</v>
      </c>
      <c r="W37" s="223">
        <f t="shared" si="2"/>
        <v>20060.79478867841</v>
      </c>
      <c r="X37" s="223">
        <f t="shared" si="2"/>
        <v>20060.79478867841</v>
      </c>
      <c r="Y37" s="223">
        <f t="shared" si="2"/>
        <v>20060.79478867841</v>
      </c>
      <c r="Z37" s="223">
        <f t="shared" si="5"/>
        <v>2888754.449569691</v>
      </c>
      <c r="AA37" s="224">
        <f t="shared" si="8"/>
        <v>3610943.0619621137</v>
      </c>
      <c r="AC37" s="225">
        <f t="shared" si="6"/>
        <v>108328.29185886341</v>
      </c>
    </row>
    <row r="38" spans="1:29">
      <c r="A38" s="218">
        <v>17</v>
      </c>
      <c r="B38" s="218"/>
      <c r="C38" s="218"/>
      <c r="D38" s="218"/>
      <c r="E38" s="218"/>
      <c r="F38" s="218"/>
      <c r="G38" s="222">
        <f t="shared" si="7"/>
        <v>361094.30619621137</v>
      </c>
      <c r="H38" s="223">
        <f t="shared" ref="H38:H39" si="13">G38/18</f>
        <v>20060.79478867841</v>
      </c>
      <c r="I38" s="223">
        <f t="shared" si="12"/>
        <v>20060.79478867841</v>
      </c>
      <c r="J38" s="223">
        <f t="shared" si="12"/>
        <v>20060.79478867841</v>
      </c>
      <c r="K38" s="223">
        <f t="shared" si="12"/>
        <v>20060.79478867841</v>
      </c>
      <c r="L38" s="223">
        <f t="shared" si="12"/>
        <v>20060.79478867841</v>
      </c>
      <c r="M38" s="223">
        <f t="shared" si="12"/>
        <v>20060.79478867841</v>
      </c>
      <c r="N38" s="223">
        <f t="shared" si="12"/>
        <v>20060.79478867841</v>
      </c>
      <c r="O38" s="223">
        <f t="shared" si="12"/>
        <v>20060.79478867841</v>
      </c>
      <c r="P38" s="223">
        <f t="shared" si="12"/>
        <v>20060.79478867841</v>
      </c>
      <c r="Q38" s="223">
        <f t="shared" si="12"/>
        <v>20060.79478867841</v>
      </c>
      <c r="R38" s="223">
        <f t="shared" si="12"/>
        <v>20060.79478867841</v>
      </c>
      <c r="S38" s="223">
        <f t="shared" si="12"/>
        <v>20060.79478867841</v>
      </c>
      <c r="T38" s="223">
        <f t="shared" si="12"/>
        <v>20060.79478867841</v>
      </c>
      <c r="U38" s="223">
        <f t="shared" si="2"/>
        <v>20060.79478867841</v>
      </c>
      <c r="V38" s="223">
        <f t="shared" si="2"/>
        <v>20060.79478867841</v>
      </c>
      <c r="W38" s="223">
        <f t="shared" si="2"/>
        <v>20060.79478867841</v>
      </c>
      <c r="X38" s="223">
        <f t="shared" si="2"/>
        <v>20060.79478867841</v>
      </c>
      <c r="Y38" s="223">
        <f t="shared" si="2"/>
        <v>20060.79478867841</v>
      </c>
      <c r="Z38" s="223">
        <f t="shared" si="5"/>
        <v>2888754.449569691</v>
      </c>
      <c r="AA38" s="224">
        <f t="shared" si="8"/>
        <v>3610943.0619621137</v>
      </c>
      <c r="AC38" s="225">
        <f t="shared" si="6"/>
        <v>108328.29185886341</v>
      </c>
    </row>
    <row r="39" spans="1:29">
      <c r="A39" s="218">
        <v>18</v>
      </c>
      <c r="B39" s="218"/>
      <c r="C39" s="218"/>
      <c r="D39" s="218"/>
      <c r="E39" s="218"/>
      <c r="F39" s="218"/>
      <c r="G39" s="222">
        <f t="shared" si="7"/>
        <v>361094.30619621137</v>
      </c>
      <c r="H39" s="223">
        <f t="shared" si="13"/>
        <v>20060.79478867841</v>
      </c>
      <c r="I39" s="223">
        <f t="shared" si="12"/>
        <v>20060.79478867841</v>
      </c>
      <c r="J39" s="223">
        <f t="shared" si="12"/>
        <v>20060.79478867841</v>
      </c>
      <c r="K39" s="223">
        <f t="shared" si="12"/>
        <v>20060.79478867841</v>
      </c>
      <c r="L39" s="223">
        <f t="shared" si="12"/>
        <v>20060.79478867841</v>
      </c>
      <c r="M39" s="223">
        <f t="shared" si="12"/>
        <v>20060.79478867841</v>
      </c>
      <c r="N39" s="223">
        <f t="shared" si="12"/>
        <v>20060.79478867841</v>
      </c>
      <c r="O39" s="223">
        <f t="shared" si="12"/>
        <v>20060.79478867841</v>
      </c>
      <c r="P39" s="223">
        <f t="shared" si="12"/>
        <v>20060.79478867841</v>
      </c>
      <c r="Q39" s="223">
        <f t="shared" si="12"/>
        <v>20060.79478867841</v>
      </c>
      <c r="R39" s="223">
        <f t="shared" si="12"/>
        <v>20060.79478867841</v>
      </c>
      <c r="S39" s="223">
        <f t="shared" si="12"/>
        <v>20060.79478867841</v>
      </c>
      <c r="T39" s="223">
        <f t="shared" si="12"/>
        <v>20060.79478867841</v>
      </c>
      <c r="U39" s="223">
        <f t="shared" si="2"/>
        <v>20060.79478867841</v>
      </c>
      <c r="V39" s="223">
        <f t="shared" si="2"/>
        <v>20060.79478867841</v>
      </c>
      <c r="W39" s="223">
        <f t="shared" si="2"/>
        <v>20060.79478867841</v>
      </c>
      <c r="X39" s="223">
        <f t="shared" si="2"/>
        <v>20060.79478867841</v>
      </c>
      <c r="Y39" s="223">
        <f t="shared" si="2"/>
        <v>20060.79478867841</v>
      </c>
      <c r="Z39" s="223">
        <f t="shared" si="5"/>
        <v>2888754.449569691</v>
      </c>
      <c r="AA39" s="224">
        <f t="shared" si="8"/>
        <v>3610943.0619621137</v>
      </c>
      <c r="AC39" s="225">
        <f t="shared" si="6"/>
        <v>108328.29185886341</v>
      </c>
    </row>
    <row r="40" spans="1:29">
      <c r="A40" s="218">
        <v>19</v>
      </c>
      <c r="B40" s="218"/>
      <c r="C40" s="218"/>
      <c r="D40" s="218"/>
      <c r="E40" s="218"/>
      <c r="F40" s="218"/>
      <c r="G40" s="226"/>
      <c r="H40" s="222">
        <f>$D$14*$D$15</f>
        <v>361094.30619621137</v>
      </c>
      <c r="I40" s="223">
        <f>H40/17</f>
        <v>21240.84154095361</v>
      </c>
      <c r="J40" s="223">
        <f t="shared" si="12"/>
        <v>21240.84154095361</v>
      </c>
      <c r="K40" s="223">
        <f t="shared" si="12"/>
        <v>21240.84154095361</v>
      </c>
      <c r="L40" s="223">
        <f t="shared" si="12"/>
        <v>21240.84154095361</v>
      </c>
      <c r="M40" s="223">
        <f t="shared" si="12"/>
        <v>21240.84154095361</v>
      </c>
      <c r="N40" s="223">
        <f t="shared" si="12"/>
        <v>21240.84154095361</v>
      </c>
      <c r="O40" s="223">
        <f t="shared" si="12"/>
        <v>21240.84154095361</v>
      </c>
      <c r="P40" s="223">
        <f t="shared" si="12"/>
        <v>21240.84154095361</v>
      </c>
      <c r="Q40" s="223">
        <f t="shared" si="12"/>
        <v>21240.84154095361</v>
      </c>
      <c r="R40" s="223">
        <f t="shared" si="12"/>
        <v>21240.84154095361</v>
      </c>
      <c r="S40" s="223">
        <f t="shared" si="12"/>
        <v>21240.84154095361</v>
      </c>
      <c r="T40" s="223">
        <f t="shared" si="12"/>
        <v>21240.84154095361</v>
      </c>
      <c r="U40" s="223">
        <f t="shared" si="2"/>
        <v>21240.84154095361</v>
      </c>
      <c r="V40" s="223">
        <f t="shared" si="2"/>
        <v>21240.84154095361</v>
      </c>
      <c r="W40" s="223">
        <f t="shared" si="2"/>
        <v>21240.84154095361</v>
      </c>
      <c r="X40" s="223">
        <f t="shared" si="2"/>
        <v>21240.84154095361</v>
      </c>
      <c r="Y40" s="223">
        <f t="shared" si="2"/>
        <v>21240.84154095361</v>
      </c>
      <c r="Z40" s="223">
        <f t="shared" si="5"/>
        <v>2888754.449569691</v>
      </c>
      <c r="AA40" s="224">
        <f t="shared" si="8"/>
        <v>3610943.0619621137</v>
      </c>
      <c r="AC40" s="225">
        <f t="shared" si="6"/>
        <v>108328.29185886341</v>
      </c>
    </row>
    <row r="41" spans="1:29">
      <c r="A41" s="218">
        <v>20</v>
      </c>
      <c r="B41" s="218"/>
      <c r="C41" s="218"/>
      <c r="D41" s="218"/>
      <c r="E41" s="218"/>
      <c r="F41" s="218"/>
      <c r="G41" s="226"/>
      <c r="H41" s="222">
        <f t="shared" si="7"/>
        <v>361094.30619621137</v>
      </c>
      <c r="I41" s="223">
        <f t="shared" ref="I41:I42" si="14">H41/17</f>
        <v>21240.84154095361</v>
      </c>
      <c r="J41" s="223">
        <f t="shared" si="12"/>
        <v>21240.84154095361</v>
      </c>
      <c r="K41" s="223">
        <f t="shared" si="12"/>
        <v>21240.84154095361</v>
      </c>
      <c r="L41" s="223">
        <f t="shared" si="12"/>
        <v>21240.84154095361</v>
      </c>
      <c r="M41" s="223">
        <f t="shared" si="12"/>
        <v>21240.84154095361</v>
      </c>
      <c r="N41" s="223">
        <f t="shared" si="12"/>
        <v>21240.84154095361</v>
      </c>
      <c r="O41" s="223">
        <f t="shared" si="12"/>
        <v>21240.84154095361</v>
      </c>
      <c r="P41" s="223">
        <f t="shared" si="12"/>
        <v>21240.84154095361</v>
      </c>
      <c r="Q41" s="223">
        <f t="shared" si="12"/>
        <v>21240.84154095361</v>
      </c>
      <c r="R41" s="223">
        <f t="shared" si="12"/>
        <v>21240.84154095361</v>
      </c>
      <c r="S41" s="223">
        <f t="shared" si="12"/>
        <v>21240.84154095361</v>
      </c>
      <c r="T41" s="223">
        <f t="shared" si="12"/>
        <v>21240.84154095361</v>
      </c>
      <c r="U41" s="223">
        <f t="shared" si="2"/>
        <v>21240.84154095361</v>
      </c>
      <c r="V41" s="223">
        <f t="shared" si="2"/>
        <v>21240.84154095361</v>
      </c>
      <c r="W41" s="223">
        <f t="shared" si="2"/>
        <v>21240.84154095361</v>
      </c>
      <c r="X41" s="223">
        <f t="shared" si="2"/>
        <v>21240.84154095361</v>
      </c>
      <c r="Y41" s="223">
        <f t="shared" si="2"/>
        <v>21240.84154095361</v>
      </c>
      <c r="Z41" s="223">
        <f t="shared" si="5"/>
        <v>2888754.449569691</v>
      </c>
      <c r="AA41" s="224">
        <f t="shared" si="8"/>
        <v>3610943.0619621137</v>
      </c>
      <c r="AC41" s="225">
        <f t="shared" si="6"/>
        <v>108328.29185886341</v>
      </c>
    </row>
    <row r="42" spans="1:29">
      <c r="A42" s="218">
        <v>21</v>
      </c>
      <c r="B42" s="218"/>
      <c r="C42" s="218"/>
      <c r="D42" s="218"/>
      <c r="E42" s="218"/>
      <c r="F42" s="218"/>
      <c r="G42" s="226"/>
      <c r="H42" s="222">
        <f t="shared" ref="H42" si="15">$D$14*$D$15</f>
        <v>361094.30619621137</v>
      </c>
      <c r="I42" s="223">
        <f t="shared" si="14"/>
        <v>21240.84154095361</v>
      </c>
      <c r="J42" s="223">
        <f t="shared" si="12"/>
        <v>21240.84154095361</v>
      </c>
      <c r="K42" s="223">
        <f t="shared" si="12"/>
        <v>21240.84154095361</v>
      </c>
      <c r="L42" s="223">
        <f t="shared" si="12"/>
        <v>21240.84154095361</v>
      </c>
      <c r="M42" s="223">
        <f t="shared" si="12"/>
        <v>21240.84154095361</v>
      </c>
      <c r="N42" s="223">
        <f t="shared" si="12"/>
        <v>21240.84154095361</v>
      </c>
      <c r="O42" s="223">
        <f t="shared" si="12"/>
        <v>21240.84154095361</v>
      </c>
      <c r="P42" s="223">
        <f t="shared" si="12"/>
        <v>21240.84154095361</v>
      </c>
      <c r="Q42" s="223">
        <f t="shared" si="12"/>
        <v>21240.84154095361</v>
      </c>
      <c r="R42" s="223">
        <f t="shared" si="12"/>
        <v>21240.84154095361</v>
      </c>
      <c r="S42" s="223">
        <f t="shared" si="12"/>
        <v>21240.84154095361</v>
      </c>
      <c r="T42" s="223">
        <f t="shared" si="12"/>
        <v>21240.84154095361</v>
      </c>
      <c r="U42" s="223">
        <f t="shared" si="2"/>
        <v>21240.84154095361</v>
      </c>
      <c r="V42" s="223">
        <f t="shared" si="2"/>
        <v>21240.84154095361</v>
      </c>
      <c r="W42" s="223">
        <f t="shared" si="2"/>
        <v>21240.84154095361</v>
      </c>
      <c r="X42" s="223">
        <f t="shared" si="2"/>
        <v>21240.84154095361</v>
      </c>
      <c r="Y42" s="223">
        <f t="shared" si="2"/>
        <v>21240.84154095361</v>
      </c>
      <c r="Z42" s="223">
        <f t="shared" si="5"/>
        <v>2888754.449569691</v>
      </c>
      <c r="AA42" s="224">
        <f t="shared" si="8"/>
        <v>3610943.0619621137</v>
      </c>
      <c r="AC42" s="225">
        <f t="shared" si="6"/>
        <v>108328.29185886341</v>
      </c>
    </row>
    <row r="43" spans="1:29">
      <c r="A43" s="218">
        <v>22</v>
      </c>
      <c r="B43" s="218"/>
      <c r="C43" s="218"/>
      <c r="D43" s="218"/>
      <c r="E43" s="218"/>
      <c r="F43" s="218"/>
      <c r="G43" s="226"/>
      <c r="H43" s="223"/>
      <c r="I43" s="222">
        <f>$D$14*$D$15</f>
        <v>361094.30619621137</v>
      </c>
      <c r="J43" s="223">
        <f>I43/16</f>
        <v>22568.394137263211</v>
      </c>
      <c r="K43" s="223">
        <f t="shared" si="12"/>
        <v>22568.394137263211</v>
      </c>
      <c r="L43" s="223">
        <f t="shared" si="12"/>
        <v>22568.394137263211</v>
      </c>
      <c r="M43" s="223">
        <f t="shared" si="12"/>
        <v>22568.394137263211</v>
      </c>
      <c r="N43" s="223">
        <f t="shared" si="12"/>
        <v>22568.394137263211</v>
      </c>
      <c r="O43" s="223">
        <f t="shared" si="12"/>
        <v>22568.394137263211</v>
      </c>
      <c r="P43" s="223">
        <f t="shared" si="12"/>
        <v>22568.394137263211</v>
      </c>
      <c r="Q43" s="223">
        <f t="shared" si="12"/>
        <v>22568.394137263211</v>
      </c>
      <c r="R43" s="223">
        <f t="shared" si="12"/>
        <v>22568.394137263211</v>
      </c>
      <c r="S43" s="223">
        <f t="shared" si="12"/>
        <v>22568.394137263211</v>
      </c>
      <c r="T43" s="223">
        <f t="shared" si="12"/>
        <v>22568.394137263211</v>
      </c>
      <c r="U43" s="223">
        <f t="shared" si="2"/>
        <v>22568.394137263211</v>
      </c>
      <c r="V43" s="223">
        <f t="shared" si="2"/>
        <v>22568.394137263211</v>
      </c>
      <c r="W43" s="223">
        <f t="shared" si="2"/>
        <v>22568.394137263211</v>
      </c>
      <c r="X43" s="223">
        <f t="shared" si="2"/>
        <v>22568.394137263211</v>
      </c>
      <c r="Y43" s="223">
        <f t="shared" si="2"/>
        <v>22568.394137263211</v>
      </c>
      <c r="Z43" s="223">
        <f t="shared" si="5"/>
        <v>2888754.449569691</v>
      </c>
      <c r="AA43" s="224">
        <f t="shared" si="8"/>
        <v>3610943.0619621133</v>
      </c>
      <c r="AC43" s="225">
        <f t="shared" si="6"/>
        <v>108328.29185886339</v>
      </c>
    </row>
    <row r="44" spans="1:29">
      <c r="A44" s="218">
        <v>23</v>
      </c>
      <c r="B44" s="218"/>
      <c r="C44" s="218"/>
      <c r="D44" s="218"/>
      <c r="E44" s="218"/>
      <c r="F44" s="218"/>
      <c r="G44" s="226"/>
      <c r="H44" s="223"/>
      <c r="I44" s="222">
        <f t="shared" ref="I44:I45" si="16">$D$14*$D$15</f>
        <v>361094.30619621137</v>
      </c>
      <c r="J44" s="223">
        <f t="shared" ref="J44:J45" si="17">I44/16</f>
        <v>22568.394137263211</v>
      </c>
      <c r="K44" s="223">
        <f t="shared" si="12"/>
        <v>22568.394137263211</v>
      </c>
      <c r="L44" s="223">
        <f t="shared" si="12"/>
        <v>22568.394137263211</v>
      </c>
      <c r="M44" s="223">
        <f t="shared" si="12"/>
        <v>22568.394137263211</v>
      </c>
      <c r="N44" s="223">
        <f t="shared" si="12"/>
        <v>22568.394137263211</v>
      </c>
      <c r="O44" s="223">
        <f t="shared" si="12"/>
        <v>22568.394137263211</v>
      </c>
      <c r="P44" s="223">
        <f t="shared" si="12"/>
        <v>22568.394137263211</v>
      </c>
      <c r="Q44" s="223">
        <f t="shared" si="12"/>
        <v>22568.394137263211</v>
      </c>
      <c r="R44" s="223">
        <f t="shared" si="12"/>
        <v>22568.394137263211</v>
      </c>
      <c r="S44" s="223">
        <f t="shared" si="12"/>
        <v>22568.394137263211</v>
      </c>
      <c r="T44" s="223">
        <f t="shared" si="12"/>
        <v>22568.394137263211</v>
      </c>
      <c r="U44" s="223">
        <f t="shared" si="2"/>
        <v>22568.394137263211</v>
      </c>
      <c r="V44" s="223">
        <f t="shared" si="2"/>
        <v>22568.394137263211</v>
      </c>
      <c r="W44" s="223">
        <f t="shared" si="2"/>
        <v>22568.394137263211</v>
      </c>
      <c r="X44" s="223">
        <f t="shared" si="2"/>
        <v>22568.394137263211</v>
      </c>
      <c r="Y44" s="223">
        <f t="shared" si="2"/>
        <v>22568.394137263211</v>
      </c>
      <c r="Z44" s="223">
        <f t="shared" si="5"/>
        <v>2888754.449569691</v>
      </c>
      <c r="AA44" s="224">
        <f t="shared" si="8"/>
        <v>3610943.0619621133</v>
      </c>
      <c r="AC44" s="225">
        <f t="shared" si="6"/>
        <v>108328.29185886339</v>
      </c>
    </row>
    <row r="45" spans="1:29">
      <c r="A45" s="218">
        <v>24</v>
      </c>
      <c r="B45" s="218"/>
      <c r="C45" s="218"/>
      <c r="D45" s="218"/>
      <c r="E45" s="218"/>
      <c r="F45" s="218"/>
      <c r="G45" s="226"/>
      <c r="H45" s="223"/>
      <c r="I45" s="222">
        <f t="shared" si="16"/>
        <v>361094.30619621137</v>
      </c>
      <c r="J45" s="223">
        <f t="shared" si="17"/>
        <v>22568.394137263211</v>
      </c>
      <c r="K45" s="223">
        <f t="shared" si="12"/>
        <v>22568.394137263211</v>
      </c>
      <c r="L45" s="223">
        <f t="shared" si="12"/>
        <v>22568.394137263211</v>
      </c>
      <c r="M45" s="223">
        <f t="shared" si="12"/>
        <v>22568.394137263211</v>
      </c>
      <c r="N45" s="223">
        <f t="shared" si="12"/>
        <v>22568.394137263211</v>
      </c>
      <c r="O45" s="223">
        <f t="shared" si="12"/>
        <v>22568.394137263211</v>
      </c>
      <c r="P45" s="223">
        <f t="shared" si="12"/>
        <v>22568.394137263211</v>
      </c>
      <c r="Q45" s="223">
        <f t="shared" si="12"/>
        <v>22568.394137263211</v>
      </c>
      <c r="R45" s="223">
        <f t="shared" si="12"/>
        <v>22568.394137263211</v>
      </c>
      <c r="S45" s="223">
        <f t="shared" si="12"/>
        <v>22568.394137263211</v>
      </c>
      <c r="T45" s="223">
        <f t="shared" si="12"/>
        <v>22568.394137263211</v>
      </c>
      <c r="U45" s="223">
        <f t="shared" si="2"/>
        <v>22568.394137263211</v>
      </c>
      <c r="V45" s="223">
        <f t="shared" si="2"/>
        <v>22568.394137263211</v>
      </c>
      <c r="W45" s="223">
        <f t="shared" si="2"/>
        <v>22568.394137263211</v>
      </c>
      <c r="X45" s="223">
        <f t="shared" si="2"/>
        <v>22568.394137263211</v>
      </c>
      <c r="Y45" s="223">
        <f t="shared" si="2"/>
        <v>22568.394137263211</v>
      </c>
      <c r="Z45" s="223">
        <f t="shared" si="5"/>
        <v>2888754.449569691</v>
      </c>
      <c r="AA45" s="224">
        <f t="shared" si="8"/>
        <v>3610943.0619621133</v>
      </c>
      <c r="AC45" s="225">
        <f t="shared" si="6"/>
        <v>108328.29185886339</v>
      </c>
    </row>
    <row r="46" spans="1:29">
      <c r="A46" s="218">
        <v>25</v>
      </c>
      <c r="B46" s="218"/>
      <c r="C46" s="218"/>
      <c r="D46" s="218"/>
      <c r="E46" s="218"/>
      <c r="F46" s="218"/>
      <c r="G46" s="226"/>
      <c r="H46" s="223"/>
      <c r="I46" s="223"/>
      <c r="J46" s="222">
        <f>$D$14*$D$15</f>
        <v>361094.30619621137</v>
      </c>
      <c r="K46" s="223">
        <f>J46/15</f>
        <v>24072.953746414092</v>
      </c>
      <c r="L46" s="223">
        <f t="shared" si="12"/>
        <v>24072.953746414092</v>
      </c>
      <c r="M46" s="223">
        <f t="shared" si="12"/>
        <v>24072.953746414092</v>
      </c>
      <c r="N46" s="223">
        <f t="shared" si="12"/>
        <v>24072.953746414092</v>
      </c>
      <c r="O46" s="223">
        <f t="shared" si="12"/>
        <v>24072.953746414092</v>
      </c>
      <c r="P46" s="223">
        <f t="shared" si="12"/>
        <v>24072.953746414092</v>
      </c>
      <c r="Q46" s="223">
        <f t="shared" si="12"/>
        <v>24072.953746414092</v>
      </c>
      <c r="R46" s="223">
        <f t="shared" si="12"/>
        <v>24072.953746414092</v>
      </c>
      <c r="S46" s="223">
        <f t="shared" si="12"/>
        <v>24072.953746414092</v>
      </c>
      <c r="T46" s="223">
        <f t="shared" si="12"/>
        <v>24072.953746414092</v>
      </c>
      <c r="U46" s="223">
        <f t="shared" si="2"/>
        <v>24072.953746414092</v>
      </c>
      <c r="V46" s="223">
        <f t="shared" si="2"/>
        <v>24072.953746414092</v>
      </c>
      <c r="W46" s="223">
        <f t="shared" si="2"/>
        <v>24072.953746414092</v>
      </c>
      <c r="X46" s="223">
        <f t="shared" si="2"/>
        <v>24072.953746414092</v>
      </c>
      <c r="Y46" s="223">
        <f t="shared" si="2"/>
        <v>24072.953746414092</v>
      </c>
      <c r="Z46" s="223">
        <f t="shared" si="5"/>
        <v>2888754.449569691</v>
      </c>
      <c r="AA46" s="224">
        <f t="shared" si="8"/>
        <v>3610943.0619621133</v>
      </c>
      <c r="AC46" s="225">
        <f t="shared" si="6"/>
        <v>108328.29185886339</v>
      </c>
    </row>
    <row r="47" spans="1:29">
      <c r="A47" s="218">
        <v>26</v>
      </c>
      <c r="B47" s="218"/>
      <c r="C47" s="218"/>
      <c r="D47" s="218"/>
      <c r="E47" s="218"/>
      <c r="F47" s="218"/>
      <c r="G47" s="226"/>
      <c r="H47" s="223"/>
      <c r="I47" s="223"/>
      <c r="J47" s="222">
        <f t="shared" ref="J47:J48" si="18">$D$14*$D$15</f>
        <v>361094.30619621137</v>
      </c>
      <c r="K47" s="223">
        <f t="shared" ref="K47:K48" si="19">J47/15</f>
        <v>24072.953746414092</v>
      </c>
      <c r="L47" s="223">
        <f t="shared" ref="L47:Y64" si="20">K47</f>
        <v>24072.953746414092</v>
      </c>
      <c r="M47" s="223">
        <f t="shared" si="20"/>
        <v>24072.953746414092</v>
      </c>
      <c r="N47" s="223">
        <f t="shared" si="20"/>
        <v>24072.953746414092</v>
      </c>
      <c r="O47" s="223">
        <f t="shared" si="20"/>
        <v>24072.953746414092</v>
      </c>
      <c r="P47" s="223">
        <f t="shared" si="20"/>
        <v>24072.953746414092</v>
      </c>
      <c r="Q47" s="223">
        <f t="shared" si="20"/>
        <v>24072.953746414092</v>
      </c>
      <c r="R47" s="223">
        <f t="shared" si="20"/>
        <v>24072.953746414092</v>
      </c>
      <c r="S47" s="223">
        <f t="shared" si="20"/>
        <v>24072.953746414092</v>
      </c>
      <c r="T47" s="223">
        <f t="shared" si="20"/>
        <v>24072.953746414092</v>
      </c>
      <c r="U47" s="223">
        <f t="shared" si="2"/>
        <v>24072.953746414092</v>
      </c>
      <c r="V47" s="223">
        <f t="shared" si="2"/>
        <v>24072.953746414092</v>
      </c>
      <c r="W47" s="223">
        <f t="shared" si="2"/>
        <v>24072.953746414092</v>
      </c>
      <c r="X47" s="223">
        <f t="shared" si="2"/>
        <v>24072.953746414092</v>
      </c>
      <c r="Y47" s="223">
        <f t="shared" si="2"/>
        <v>24072.953746414092</v>
      </c>
      <c r="Z47" s="223">
        <f t="shared" si="5"/>
        <v>2888754.449569691</v>
      </c>
      <c r="AA47" s="224">
        <f t="shared" si="8"/>
        <v>3610943.0619621133</v>
      </c>
      <c r="AC47" s="225">
        <f t="shared" si="6"/>
        <v>108328.29185886339</v>
      </c>
    </row>
    <row r="48" spans="1:29">
      <c r="A48" s="218">
        <v>27</v>
      </c>
      <c r="B48" s="218"/>
      <c r="C48" s="218"/>
      <c r="D48" s="218"/>
      <c r="E48" s="218"/>
      <c r="F48" s="218"/>
      <c r="G48" s="226"/>
      <c r="H48" s="223"/>
      <c r="I48" s="223"/>
      <c r="J48" s="222">
        <f t="shared" si="18"/>
        <v>361094.30619621137</v>
      </c>
      <c r="K48" s="223">
        <f t="shared" si="19"/>
        <v>24072.953746414092</v>
      </c>
      <c r="L48" s="223">
        <f t="shared" si="20"/>
        <v>24072.953746414092</v>
      </c>
      <c r="M48" s="223">
        <f t="shared" si="20"/>
        <v>24072.953746414092</v>
      </c>
      <c r="N48" s="223">
        <f t="shared" si="20"/>
        <v>24072.953746414092</v>
      </c>
      <c r="O48" s="223">
        <f t="shared" si="20"/>
        <v>24072.953746414092</v>
      </c>
      <c r="P48" s="223">
        <f t="shared" si="20"/>
        <v>24072.953746414092</v>
      </c>
      <c r="Q48" s="223">
        <f t="shared" si="20"/>
        <v>24072.953746414092</v>
      </c>
      <c r="R48" s="223">
        <f t="shared" si="20"/>
        <v>24072.953746414092</v>
      </c>
      <c r="S48" s="223">
        <f t="shared" si="20"/>
        <v>24072.953746414092</v>
      </c>
      <c r="T48" s="223">
        <f t="shared" si="20"/>
        <v>24072.953746414092</v>
      </c>
      <c r="U48" s="223">
        <f t="shared" si="2"/>
        <v>24072.953746414092</v>
      </c>
      <c r="V48" s="223">
        <f t="shared" si="2"/>
        <v>24072.953746414092</v>
      </c>
      <c r="W48" s="223">
        <f t="shared" si="2"/>
        <v>24072.953746414092</v>
      </c>
      <c r="X48" s="223">
        <f t="shared" si="2"/>
        <v>24072.953746414092</v>
      </c>
      <c r="Y48" s="223">
        <f t="shared" si="2"/>
        <v>24072.953746414092</v>
      </c>
      <c r="Z48" s="223">
        <f t="shared" si="5"/>
        <v>2888754.449569691</v>
      </c>
      <c r="AA48" s="224">
        <f t="shared" si="8"/>
        <v>3610943.0619621133</v>
      </c>
      <c r="AC48" s="225">
        <f t="shared" si="6"/>
        <v>108328.29185886339</v>
      </c>
    </row>
    <row r="49" spans="1:29">
      <c r="A49" s="218">
        <v>28</v>
      </c>
      <c r="B49" s="218"/>
      <c r="C49" s="218"/>
      <c r="D49" s="218"/>
      <c r="E49" s="218"/>
      <c r="F49" s="218"/>
      <c r="G49" s="226"/>
      <c r="H49" s="223"/>
      <c r="I49" s="223"/>
      <c r="J49" s="223"/>
      <c r="K49" s="222">
        <f>$D$14*$D$15</f>
        <v>361094.30619621137</v>
      </c>
      <c r="L49" s="223">
        <f>K49/14</f>
        <v>25792.450442586527</v>
      </c>
      <c r="M49" s="223">
        <f t="shared" si="20"/>
        <v>25792.450442586527</v>
      </c>
      <c r="N49" s="223">
        <f t="shared" si="20"/>
        <v>25792.450442586527</v>
      </c>
      <c r="O49" s="223">
        <f t="shared" si="20"/>
        <v>25792.450442586527</v>
      </c>
      <c r="P49" s="223">
        <f t="shared" si="20"/>
        <v>25792.450442586527</v>
      </c>
      <c r="Q49" s="223">
        <f t="shared" si="20"/>
        <v>25792.450442586527</v>
      </c>
      <c r="R49" s="223">
        <f t="shared" si="20"/>
        <v>25792.450442586527</v>
      </c>
      <c r="S49" s="223">
        <f t="shared" si="20"/>
        <v>25792.450442586527</v>
      </c>
      <c r="T49" s="223">
        <f t="shared" si="20"/>
        <v>25792.450442586527</v>
      </c>
      <c r="U49" s="223">
        <f t="shared" si="2"/>
        <v>25792.450442586527</v>
      </c>
      <c r="V49" s="223">
        <f t="shared" si="2"/>
        <v>25792.450442586527</v>
      </c>
      <c r="W49" s="223">
        <f t="shared" si="2"/>
        <v>25792.450442586527</v>
      </c>
      <c r="X49" s="223">
        <f t="shared" si="2"/>
        <v>25792.450442586527</v>
      </c>
      <c r="Y49" s="223">
        <f t="shared" si="2"/>
        <v>25792.450442586527</v>
      </c>
      <c r="Z49" s="223">
        <f t="shared" si="5"/>
        <v>2888754.449569691</v>
      </c>
      <c r="AA49" s="224">
        <f t="shared" si="8"/>
        <v>3610943.0619621137</v>
      </c>
      <c r="AC49" s="225">
        <f t="shared" si="6"/>
        <v>108328.29185886341</v>
      </c>
    </row>
    <row r="50" spans="1:29">
      <c r="A50" s="218">
        <v>29</v>
      </c>
      <c r="B50" s="218"/>
      <c r="C50" s="218"/>
      <c r="D50" s="218"/>
      <c r="E50" s="218"/>
      <c r="F50" s="218"/>
      <c r="G50" s="226"/>
      <c r="H50" s="223"/>
      <c r="I50" s="223"/>
      <c r="J50" s="223"/>
      <c r="K50" s="222">
        <f t="shared" ref="K50:K51" si="21">$D$14*$D$15</f>
        <v>361094.30619621137</v>
      </c>
      <c r="L50" s="223">
        <f t="shared" ref="L50:L51" si="22">K50/14</f>
        <v>25792.450442586527</v>
      </c>
      <c r="M50" s="223">
        <f t="shared" si="20"/>
        <v>25792.450442586527</v>
      </c>
      <c r="N50" s="223">
        <f t="shared" si="20"/>
        <v>25792.450442586527</v>
      </c>
      <c r="O50" s="223">
        <f t="shared" si="20"/>
        <v>25792.450442586527</v>
      </c>
      <c r="P50" s="223">
        <f t="shared" si="20"/>
        <v>25792.450442586527</v>
      </c>
      <c r="Q50" s="223">
        <f t="shared" si="20"/>
        <v>25792.450442586527</v>
      </c>
      <c r="R50" s="223">
        <f t="shared" si="20"/>
        <v>25792.450442586527</v>
      </c>
      <c r="S50" s="223">
        <f t="shared" si="20"/>
        <v>25792.450442586527</v>
      </c>
      <c r="T50" s="223">
        <f t="shared" si="20"/>
        <v>25792.450442586527</v>
      </c>
      <c r="U50" s="223">
        <f t="shared" si="2"/>
        <v>25792.450442586527</v>
      </c>
      <c r="V50" s="223">
        <f t="shared" si="2"/>
        <v>25792.450442586527</v>
      </c>
      <c r="W50" s="223">
        <f t="shared" si="2"/>
        <v>25792.450442586527</v>
      </c>
      <c r="X50" s="223">
        <f t="shared" si="2"/>
        <v>25792.450442586527</v>
      </c>
      <c r="Y50" s="223">
        <f t="shared" si="2"/>
        <v>25792.450442586527</v>
      </c>
      <c r="Z50" s="223">
        <f t="shared" si="5"/>
        <v>2888754.449569691</v>
      </c>
      <c r="AA50" s="224">
        <f t="shared" si="8"/>
        <v>3610943.0619621137</v>
      </c>
      <c r="AC50" s="225">
        <f t="shared" si="6"/>
        <v>108328.29185886341</v>
      </c>
    </row>
    <row r="51" spans="1:29">
      <c r="A51" s="218">
        <v>30</v>
      </c>
      <c r="B51" s="218"/>
      <c r="C51" s="218"/>
      <c r="D51" s="218"/>
      <c r="E51" s="218"/>
      <c r="F51" s="218"/>
      <c r="G51" s="226"/>
      <c r="H51" s="223"/>
      <c r="I51" s="223"/>
      <c r="J51" s="223"/>
      <c r="K51" s="222">
        <f t="shared" si="21"/>
        <v>361094.30619621137</v>
      </c>
      <c r="L51" s="223">
        <f t="shared" si="22"/>
        <v>25792.450442586527</v>
      </c>
      <c r="M51" s="223">
        <f t="shared" si="20"/>
        <v>25792.450442586527</v>
      </c>
      <c r="N51" s="223">
        <f t="shared" si="20"/>
        <v>25792.450442586527</v>
      </c>
      <c r="O51" s="223">
        <f t="shared" si="20"/>
        <v>25792.450442586527</v>
      </c>
      <c r="P51" s="223">
        <f t="shared" si="20"/>
        <v>25792.450442586527</v>
      </c>
      <c r="Q51" s="223">
        <f t="shared" si="20"/>
        <v>25792.450442586527</v>
      </c>
      <c r="R51" s="223">
        <f t="shared" si="20"/>
        <v>25792.450442586527</v>
      </c>
      <c r="S51" s="223">
        <f t="shared" si="20"/>
        <v>25792.450442586527</v>
      </c>
      <c r="T51" s="223">
        <f t="shared" si="20"/>
        <v>25792.450442586527</v>
      </c>
      <c r="U51" s="223">
        <f t="shared" si="2"/>
        <v>25792.450442586527</v>
      </c>
      <c r="V51" s="223">
        <f t="shared" si="2"/>
        <v>25792.450442586527</v>
      </c>
      <c r="W51" s="223">
        <f t="shared" si="2"/>
        <v>25792.450442586527</v>
      </c>
      <c r="X51" s="223">
        <f t="shared" si="2"/>
        <v>25792.450442586527</v>
      </c>
      <c r="Y51" s="223">
        <f t="shared" si="2"/>
        <v>25792.450442586527</v>
      </c>
      <c r="Z51" s="223">
        <f t="shared" si="5"/>
        <v>2888754.449569691</v>
      </c>
      <c r="AA51" s="224">
        <f t="shared" si="8"/>
        <v>3610943.0619621137</v>
      </c>
      <c r="AC51" s="225">
        <f t="shared" si="6"/>
        <v>108328.29185886341</v>
      </c>
    </row>
    <row r="52" spans="1:29">
      <c r="A52" s="218">
        <v>31</v>
      </c>
      <c r="B52" s="218"/>
      <c r="C52" s="218"/>
      <c r="D52" s="218"/>
      <c r="E52" s="218"/>
      <c r="F52" s="218"/>
      <c r="G52" s="226"/>
      <c r="H52" s="223"/>
      <c r="I52" s="223"/>
      <c r="J52" s="223"/>
      <c r="K52" s="223"/>
      <c r="L52" s="222">
        <f>$D$14*$D$15</f>
        <v>361094.30619621137</v>
      </c>
      <c r="M52" s="223">
        <f>L52/13</f>
        <v>27776.485092016261</v>
      </c>
      <c r="N52" s="223">
        <f t="shared" si="20"/>
        <v>27776.485092016261</v>
      </c>
      <c r="O52" s="223">
        <f t="shared" si="20"/>
        <v>27776.485092016261</v>
      </c>
      <c r="P52" s="223">
        <f t="shared" si="20"/>
        <v>27776.485092016261</v>
      </c>
      <c r="Q52" s="223">
        <f t="shared" si="20"/>
        <v>27776.485092016261</v>
      </c>
      <c r="R52" s="223">
        <f t="shared" si="20"/>
        <v>27776.485092016261</v>
      </c>
      <c r="S52" s="223">
        <f t="shared" si="20"/>
        <v>27776.485092016261</v>
      </c>
      <c r="T52" s="223">
        <f t="shared" si="20"/>
        <v>27776.485092016261</v>
      </c>
      <c r="U52" s="223">
        <f t="shared" si="2"/>
        <v>27776.485092016261</v>
      </c>
      <c r="V52" s="223">
        <f t="shared" si="2"/>
        <v>27776.485092016261</v>
      </c>
      <c r="W52" s="223">
        <f t="shared" si="2"/>
        <v>27776.485092016261</v>
      </c>
      <c r="X52" s="223">
        <f t="shared" si="2"/>
        <v>27776.485092016261</v>
      </c>
      <c r="Y52" s="223">
        <f t="shared" si="2"/>
        <v>27776.485092016261</v>
      </c>
      <c r="Z52" s="223">
        <f t="shared" si="5"/>
        <v>2888754.449569691</v>
      </c>
      <c r="AA52" s="224">
        <f t="shared" si="8"/>
        <v>3610943.0619621142</v>
      </c>
      <c r="AC52" s="225">
        <f t="shared" si="6"/>
        <v>108328.29185886342</v>
      </c>
    </row>
    <row r="53" spans="1:29">
      <c r="A53" s="218">
        <v>32</v>
      </c>
      <c r="B53" s="218"/>
      <c r="C53" s="218"/>
      <c r="D53" s="218"/>
      <c r="E53" s="218"/>
      <c r="F53" s="218"/>
      <c r="G53" s="226"/>
      <c r="H53" s="223"/>
      <c r="I53" s="223"/>
      <c r="J53" s="223"/>
      <c r="K53" s="223"/>
      <c r="L53" s="222">
        <f t="shared" ref="L53:L54" si="23">$D$14*$D$15</f>
        <v>361094.30619621137</v>
      </c>
      <c r="M53" s="223">
        <f t="shared" ref="M53:M54" si="24">L53/13</f>
        <v>27776.485092016261</v>
      </c>
      <c r="N53" s="223">
        <f t="shared" si="20"/>
        <v>27776.485092016261</v>
      </c>
      <c r="O53" s="223">
        <f t="shared" si="20"/>
        <v>27776.485092016261</v>
      </c>
      <c r="P53" s="223">
        <f t="shared" si="20"/>
        <v>27776.485092016261</v>
      </c>
      <c r="Q53" s="223">
        <f t="shared" si="20"/>
        <v>27776.485092016261</v>
      </c>
      <c r="R53" s="223">
        <f t="shared" si="20"/>
        <v>27776.485092016261</v>
      </c>
      <c r="S53" s="223">
        <f t="shared" si="20"/>
        <v>27776.485092016261</v>
      </c>
      <c r="T53" s="223">
        <f t="shared" si="20"/>
        <v>27776.485092016261</v>
      </c>
      <c r="U53" s="223">
        <f t="shared" si="2"/>
        <v>27776.485092016261</v>
      </c>
      <c r="V53" s="223">
        <f t="shared" si="2"/>
        <v>27776.485092016261</v>
      </c>
      <c r="W53" s="223">
        <f t="shared" si="2"/>
        <v>27776.485092016261</v>
      </c>
      <c r="X53" s="223">
        <f t="shared" si="2"/>
        <v>27776.485092016261</v>
      </c>
      <c r="Y53" s="223">
        <f t="shared" si="2"/>
        <v>27776.485092016261</v>
      </c>
      <c r="Z53" s="223">
        <f t="shared" si="5"/>
        <v>2888754.449569691</v>
      </c>
      <c r="AA53" s="224">
        <f t="shared" si="8"/>
        <v>3610943.0619621142</v>
      </c>
      <c r="AC53" s="225">
        <f t="shared" si="6"/>
        <v>108328.29185886342</v>
      </c>
    </row>
    <row r="54" spans="1:29">
      <c r="A54" s="218">
        <v>33</v>
      </c>
      <c r="B54" s="218"/>
      <c r="C54" s="218"/>
      <c r="D54" s="218"/>
      <c r="E54" s="218"/>
      <c r="F54" s="218"/>
      <c r="G54" s="226"/>
      <c r="H54" s="223"/>
      <c r="I54" s="223"/>
      <c r="J54" s="223"/>
      <c r="K54" s="223"/>
      <c r="L54" s="222">
        <f t="shared" si="23"/>
        <v>361094.30619621137</v>
      </c>
      <c r="M54" s="223">
        <f t="shared" si="24"/>
        <v>27776.485092016261</v>
      </c>
      <c r="N54" s="223">
        <f t="shared" si="20"/>
        <v>27776.485092016261</v>
      </c>
      <c r="O54" s="223">
        <f t="shared" si="20"/>
        <v>27776.485092016261</v>
      </c>
      <c r="P54" s="223">
        <f t="shared" si="20"/>
        <v>27776.485092016261</v>
      </c>
      <c r="Q54" s="223">
        <f t="shared" si="20"/>
        <v>27776.485092016261</v>
      </c>
      <c r="R54" s="223">
        <f t="shared" si="20"/>
        <v>27776.485092016261</v>
      </c>
      <c r="S54" s="223">
        <f t="shared" si="20"/>
        <v>27776.485092016261</v>
      </c>
      <c r="T54" s="223">
        <f t="shared" si="20"/>
        <v>27776.485092016261</v>
      </c>
      <c r="U54" s="223">
        <f t="shared" si="2"/>
        <v>27776.485092016261</v>
      </c>
      <c r="V54" s="223">
        <f t="shared" si="2"/>
        <v>27776.485092016261</v>
      </c>
      <c r="W54" s="223">
        <f t="shared" si="2"/>
        <v>27776.485092016261</v>
      </c>
      <c r="X54" s="223">
        <f t="shared" si="2"/>
        <v>27776.485092016261</v>
      </c>
      <c r="Y54" s="223">
        <f t="shared" si="2"/>
        <v>27776.485092016261</v>
      </c>
      <c r="Z54" s="223">
        <f t="shared" si="5"/>
        <v>2888754.449569691</v>
      </c>
      <c r="AA54" s="224">
        <f t="shared" si="8"/>
        <v>3610943.0619621142</v>
      </c>
      <c r="AC54" s="225">
        <f t="shared" si="6"/>
        <v>108328.29185886342</v>
      </c>
    </row>
    <row r="55" spans="1:29">
      <c r="A55" s="218">
        <v>34</v>
      </c>
      <c r="B55" s="218"/>
      <c r="C55" s="218"/>
      <c r="D55" s="218"/>
      <c r="E55" s="218"/>
      <c r="F55" s="218"/>
      <c r="G55" s="226"/>
      <c r="H55" s="223"/>
      <c r="I55" s="223"/>
      <c r="J55" s="223"/>
      <c r="K55" s="223"/>
      <c r="L55" s="223"/>
      <c r="M55" s="222">
        <f>$D$14*$D$15</f>
        <v>361094.30619621137</v>
      </c>
      <c r="N55" s="223">
        <f>M55/12</f>
        <v>30091.192183017614</v>
      </c>
      <c r="O55" s="223">
        <f t="shared" si="20"/>
        <v>30091.192183017614</v>
      </c>
      <c r="P55" s="223">
        <f t="shared" si="20"/>
        <v>30091.192183017614</v>
      </c>
      <c r="Q55" s="223">
        <f t="shared" si="20"/>
        <v>30091.192183017614</v>
      </c>
      <c r="R55" s="223">
        <f t="shared" si="20"/>
        <v>30091.192183017614</v>
      </c>
      <c r="S55" s="223">
        <f t="shared" si="20"/>
        <v>30091.192183017614</v>
      </c>
      <c r="T55" s="223">
        <f t="shared" si="20"/>
        <v>30091.192183017614</v>
      </c>
      <c r="U55" s="223">
        <f t="shared" si="2"/>
        <v>30091.192183017614</v>
      </c>
      <c r="V55" s="223">
        <f t="shared" si="2"/>
        <v>30091.192183017614</v>
      </c>
      <c r="W55" s="223">
        <f t="shared" si="2"/>
        <v>30091.192183017614</v>
      </c>
      <c r="X55" s="223">
        <f t="shared" si="2"/>
        <v>30091.192183017614</v>
      </c>
      <c r="Y55" s="223">
        <f t="shared" si="2"/>
        <v>30091.192183017614</v>
      </c>
      <c r="Z55" s="223">
        <f t="shared" si="5"/>
        <v>2888754.449569691</v>
      </c>
      <c r="AA55" s="224">
        <f t="shared" si="8"/>
        <v>3610943.0619621137</v>
      </c>
      <c r="AC55" s="225">
        <f t="shared" si="6"/>
        <v>108328.29185886341</v>
      </c>
    </row>
    <row r="56" spans="1:29">
      <c r="A56" s="218">
        <v>35</v>
      </c>
      <c r="B56" s="218"/>
      <c r="C56" s="218"/>
      <c r="D56" s="218"/>
      <c r="E56" s="218"/>
      <c r="F56" s="218"/>
      <c r="G56" s="226"/>
      <c r="H56" s="223"/>
      <c r="I56" s="223"/>
      <c r="J56" s="223"/>
      <c r="K56" s="223"/>
      <c r="L56" s="223"/>
      <c r="M56" s="222">
        <f t="shared" ref="M56:M57" si="25">$D$14*$D$15</f>
        <v>361094.30619621137</v>
      </c>
      <c r="N56" s="223">
        <f t="shared" ref="N56:N57" si="26">M56/12</f>
        <v>30091.192183017614</v>
      </c>
      <c r="O56" s="223">
        <f t="shared" si="20"/>
        <v>30091.192183017614</v>
      </c>
      <c r="P56" s="223">
        <f t="shared" si="20"/>
        <v>30091.192183017614</v>
      </c>
      <c r="Q56" s="223">
        <f t="shared" si="20"/>
        <v>30091.192183017614</v>
      </c>
      <c r="R56" s="223">
        <f t="shared" si="20"/>
        <v>30091.192183017614</v>
      </c>
      <c r="S56" s="223">
        <f t="shared" si="20"/>
        <v>30091.192183017614</v>
      </c>
      <c r="T56" s="223">
        <f t="shared" si="20"/>
        <v>30091.192183017614</v>
      </c>
      <c r="U56" s="223">
        <f t="shared" si="2"/>
        <v>30091.192183017614</v>
      </c>
      <c r="V56" s="223">
        <f t="shared" si="2"/>
        <v>30091.192183017614</v>
      </c>
      <c r="W56" s="223">
        <f t="shared" si="2"/>
        <v>30091.192183017614</v>
      </c>
      <c r="X56" s="223">
        <f t="shared" si="2"/>
        <v>30091.192183017614</v>
      </c>
      <c r="Y56" s="223">
        <f t="shared" si="2"/>
        <v>30091.192183017614</v>
      </c>
      <c r="Z56" s="223">
        <f t="shared" si="5"/>
        <v>2888754.449569691</v>
      </c>
      <c r="AA56" s="224">
        <f t="shared" si="8"/>
        <v>3610943.0619621137</v>
      </c>
      <c r="AC56" s="225">
        <f t="shared" si="6"/>
        <v>108328.29185886341</v>
      </c>
    </row>
    <row r="57" spans="1:29">
      <c r="A57" s="218">
        <v>36</v>
      </c>
      <c r="B57" s="218"/>
      <c r="C57" s="218"/>
      <c r="D57" s="218"/>
      <c r="E57" s="218"/>
      <c r="F57" s="218"/>
      <c r="G57" s="226"/>
      <c r="H57" s="223"/>
      <c r="I57" s="223"/>
      <c r="J57" s="223"/>
      <c r="K57" s="223"/>
      <c r="L57" s="223"/>
      <c r="M57" s="222">
        <f t="shared" si="25"/>
        <v>361094.30619621137</v>
      </c>
      <c r="N57" s="223">
        <f t="shared" si="26"/>
        <v>30091.192183017614</v>
      </c>
      <c r="O57" s="223">
        <f t="shared" si="20"/>
        <v>30091.192183017614</v>
      </c>
      <c r="P57" s="223">
        <f t="shared" si="20"/>
        <v>30091.192183017614</v>
      </c>
      <c r="Q57" s="223">
        <f t="shared" si="20"/>
        <v>30091.192183017614</v>
      </c>
      <c r="R57" s="223">
        <f t="shared" si="20"/>
        <v>30091.192183017614</v>
      </c>
      <c r="S57" s="223">
        <f t="shared" si="20"/>
        <v>30091.192183017614</v>
      </c>
      <c r="T57" s="223">
        <f t="shared" si="20"/>
        <v>30091.192183017614</v>
      </c>
      <c r="U57" s="223">
        <f t="shared" si="2"/>
        <v>30091.192183017614</v>
      </c>
      <c r="V57" s="223">
        <f t="shared" si="2"/>
        <v>30091.192183017614</v>
      </c>
      <c r="W57" s="223">
        <f t="shared" si="2"/>
        <v>30091.192183017614</v>
      </c>
      <c r="X57" s="223">
        <f t="shared" si="2"/>
        <v>30091.192183017614</v>
      </c>
      <c r="Y57" s="223">
        <f t="shared" si="2"/>
        <v>30091.192183017614</v>
      </c>
      <c r="Z57" s="223">
        <f t="shared" si="5"/>
        <v>2888754.449569691</v>
      </c>
      <c r="AA57" s="224">
        <f t="shared" si="8"/>
        <v>3610943.0619621137</v>
      </c>
      <c r="AC57" s="225">
        <f t="shared" si="6"/>
        <v>108328.29185886341</v>
      </c>
    </row>
    <row r="58" spans="1:29">
      <c r="A58" s="218">
        <v>37</v>
      </c>
      <c r="B58" s="218"/>
      <c r="C58" s="218"/>
      <c r="D58" s="218"/>
      <c r="E58" s="218"/>
      <c r="F58" s="218"/>
      <c r="G58" s="226"/>
      <c r="H58" s="223"/>
      <c r="I58" s="223"/>
      <c r="J58" s="223"/>
      <c r="K58" s="223"/>
      <c r="L58" s="223"/>
      <c r="M58" s="223"/>
      <c r="N58" s="222">
        <f>$D$14*$D$15</f>
        <v>361094.30619621137</v>
      </c>
      <c r="O58" s="223">
        <f>N58/11</f>
        <v>32826.755108746489</v>
      </c>
      <c r="P58" s="223">
        <f t="shared" si="20"/>
        <v>32826.755108746489</v>
      </c>
      <c r="Q58" s="223">
        <f t="shared" si="20"/>
        <v>32826.755108746489</v>
      </c>
      <c r="R58" s="223">
        <f t="shared" si="20"/>
        <v>32826.755108746489</v>
      </c>
      <c r="S58" s="223">
        <f t="shared" si="20"/>
        <v>32826.755108746489</v>
      </c>
      <c r="T58" s="223">
        <f t="shared" si="20"/>
        <v>32826.755108746489</v>
      </c>
      <c r="U58" s="223">
        <f t="shared" si="2"/>
        <v>32826.755108746489</v>
      </c>
      <c r="V58" s="223">
        <f t="shared" si="2"/>
        <v>32826.755108746489</v>
      </c>
      <c r="W58" s="223">
        <f t="shared" si="2"/>
        <v>32826.755108746489</v>
      </c>
      <c r="X58" s="223">
        <f t="shared" si="2"/>
        <v>32826.755108746489</v>
      </c>
      <c r="Y58" s="223">
        <f t="shared" si="2"/>
        <v>32826.755108746489</v>
      </c>
      <c r="Z58" s="223">
        <f t="shared" si="5"/>
        <v>2888754.449569691</v>
      </c>
      <c r="AA58" s="224">
        <f t="shared" si="8"/>
        <v>3610943.0619621137</v>
      </c>
      <c r="AC58" s="225">
        <f t="shared" si="6"/>
        <v>108328.29185886341</v>
      </c>
    </row>
    <row r="59" spans="1:29">
      <c r="A59" s="218">
        <v>38</v>
      </c>
      <c r="B59" s="218"/>
      <c r="C59" s="218"/>
      <c r="D59" s="218"/>
      <c r="E59" s="218"/>
      <c r="F59" s="218"/>
      <c r="G59" s="226"/>
      <c r="H59" s="223"/>
      <c r="I59" s="223"/>
      <c r="J59" s="223"/>
      <c r="K59" s="223"/>
      <c r="L59" s="223"/>
      <c r="M59" s="223"/>
      <c r="N59" s="222">
        <f t="shared" ref="N59:N60" si="27">$D$14*$D$15</f>
        <v>361094.30619621137</v>
      </c>
      <c r="O59" s="223">
        <f t="shared" ref="O59:O60" si="28">N59/11</f>
        <v>32826.755108746489</v>
      </c>
      <c r="P59" s="223">
        <f t="shared" si="20"/>
        <v>32826.755108746489</v>
      </c>
      <c r="Q59" s="223">
        <f t="shared" si="20"/>
        <v>32826.755108746489</v>
      </c>
      <c r="R59" s="223">
        <f t="shared" si="20"/>
        <v>32826.755108746489</v>
      </c>
      <c r="S59" s="223">
        <f t="shared" si="20"/>
        <v>32826.755108746489</v>
      </c>
      <c r="T59" s="223">
        <f t="shared" si="20"/>
        <v>32826.755108746489</v>
      </c>
      <c r="U59" s="223">
        <f t="shared" si="2"/>
        <v>32826.755108746489</v>
      </c>
      <c r="V59" s="223">
        <f t="shared" si="2"/>
        <v>32826.755108746489</v>
      </c>
      <c r="W59" s="223">
        <f t="shared" si="2"/>
        <v>32826.755108746489</v>
      </c>
      <c r="X59" s="223">
        <f t="shared" si="2"/>
        <v>32826.755108746489</v>
      </c>
      <c r="Y59" s="223">
        <f t="shared" si="2"/>
        <v>32826.755108746489</v>
      </c>
      <c r="Z59" s="223">
        <f t="shared" si="5"/>
        <v>2888754.449569691</v>
      </c>
      <c r="AA59" s="224">
        <f t="shared" si="8"/>
        <v>3610943.0619621137</v>
      </c>
      <c r="AC59" s="225">
        <f t="shared" si="6"/>
        <v>108328.29185886341</v>
      </c>
    </row>
    <row r="60" spans="1:29">
      <c r="A60" s="218">
        <v>39</v>
      </c>
      <c r="B60" s="218"/>
      <c r="C60" s="218"/>
      <c r="D60" s="218"/>
      <c r="E60" s="218"/>
      <c r="F60" s="218"/>
      <c r="G60" s="226"/>
      <c r="H60" s="223"/>
      <c r="I60" s="223"/>
      <c r="J60" s="223"/>
      <c r="K60" s="223"/>
      <c r="L60" s="223"/>
      <c r="M60" s="223"/>
      <c r="N60" s="222">
        <f t="shared" si="27"/>
        <v>361094.30619621137</v>
      </c>
      <c r="O60" s="223">
        <f t="shared" si="28"/>
        <v>32826.755108746489</v>
      </c>
      <c r="P60" s="223">
        <f t="shared" si="20"/>
        <v>32826.755108746489</v>
      </c>
      <c r="Q60" s="223">
        <f t="shared" si="20"/>
        <v>32826.755108746489</v>
      </c>
      <c r="R60" s="223">
        <f t="shared" si="20"/>
        <v>32826.755108746489</v>
      </c>
      <c r="S60" s="223">
        <f t="shared" si="20"/>
        <v>32826.755108746489</v>
      </c>
      <c r="T60" s="223">
        <f t="shared" si="20"/>
        <v>32826.755108746489</v>
      </c>
      <c r="U60" s="223">
        <f t="shared" si="20"/>
        <v>32826.755108746489</v>
      </c>
      <c r="V60" s="223">
        <f t="shared" si="20"/>
        <v>32826.755108746489</v>
      </c>
      <c r="W60" s="223">
        <f t="shared" si="20"/>
        <v>32826.755108746489</v>
      </c>
      <c r="X60" s="223">
        <f t="shared" si="20"/>
        <v>32826.755108746489</v>
      </c>
      <c r="Y60" s="223">
        <f t="shared" si="20"/>
        <v>32826.755108746489</v>
      </c>
      <c r="Z60" s="223">
        <f t="shared" si="5"/>
        <v>2888754.449569691</v>
      </c>
      <c r="AA60" s="224">
        <f t="shared" si="8"/>
        <v>3610943.0619621137</v>
      </c>
      <c r="AC60" s="225">
        <f t="shared" si="6"/>
        <v>108328.29185886341</v>
      </c>
    </row>
    <row r="61" spans="1:29">
      <c r="A61" s="218">
        <v>40</v>
      </c>
      <c r="B61" s="218"/>
      <c r="C61" s="218"/>
      <c r="D61" s="218"/>
      <c r="E61" s="218"/>
      <c r="F61" s="218"/>
      <c r="G61" s="226"/>
      <c r="H61" s="223"/>
      <c r="I61" s="223"/>
      <c r="J61" s="223"/>
      <c r="K61" s="223"/>
      <c r="L61" s="223"/>
      <c r="M61" s="223"/>
      <c r="N61" s="223"/>
      <c r="O61" s="222">
        <f>$D$14*$D$15</f>
        <v>361094.30619621137</v>
      </c>
      <c r="P61" s="223">
        <f>O61/10</f>
        <v>36109.43061962114</v>
      </c>
      <c r="Q61" s="223">
        <f t="shared" si="20"/>
        <v>36109.43061962114</v>
      </c>
      <c r="R61" s="223">
        <f t="shared" si="20"/>
        <v>36109.43061962114</v>
      </c>
      <c r="S61" s="223">
        <f t="shared" si="20"/>
        <v>36109.43061962114</v>
      </c>
      <c r="T61" s="223">
        <f t="shared" si="20"/>
        <v>36109.43061962114</v>
      </c>
      <c r="U61" s="223">
        <f t="shared" si="20"/>
        <v>36109.43061962114</v>
      </c>
      <c r="V61" s="223">
        <f t="shared" si="20"/>
        <v>36109.43061962114</v>
      </c>
      <c r="W61" s="223">
        <f t="shared" si="20"/>
        <v>36109.43061962114</v>
      </c>
      <c r="X61" s="223">
        <f t="shared" si="20"/>
        <v>36109.43061962114</v>
      </c>
      <c r="Y61" s="223">
        <f t="shared" si="20"/>
        <v>36109.43061962114</v>
      </c>
      <c r="Z61" s="223">
        <f t="shared" si="5"/>
        <v>2888754.449569691</v>
      </c>
      <c r="AA61" s="224">
        <f t="shared" si="8"/>
        <v>3610943.0619621137</v>
      </c>
      <c r="AC61" s="225">
        <f t="shared" si="6"/>
        <v>108328.29185886341</v>
      </c>
    </row>
    <row r="62" spans="1:29">
      <c r="A62" s="218">
        <v>41</v>
      </c>
      <c r="B62" s="218"/>
      <c r="C62" s="218"/>
      <c r="D62" s="218"/>
      <c r="E62" s="218"/>
      <c r="F62" s="218"/>
      <c r="G62" s="226"/>
      <c r="H62" s="223"/>
      <c r="I62" s="223"/>
      <c r="J62" s="223"/>
      <c r="K62" s="223"/>
      <c r="L62" s="223"/>
      <c r="M62" s="223"/>
      <c r="N62" s="223"/>
      <c r="O62" s="222">
        <f t="shared" ref="O62:O63" si="29">$D$14*$D$15</f>
        <v>361094.30619621137</v>
      </c>
      <c r="P62" s="223">
        <f t="shared" ref="P62:P63" si="30">O62/10</f>
        <v>36109.43061962114</v>
      </c>
      <c r="Q62" s="223">
        <f t="shared" si="20"/>
        <v>36109.43061962114</v>
      </c>
      <c r="R62" s="223">
        <f t="shared" si="20"/>
        <v>36109.43061962114</v>
      </c>
      <c r="S62" s="223">
        <f t="shared" si="20"/>
        <v>36109.43061962114</v>
      </c>
      <c r="T62" s="223">
        <f t="shared" si="20"/>
        <v>36109.43061962114</v>
      </c>
      <c r="U62" s="223">
        <f t="shared" si="20"/>
        <v>36109.43061962114</v>
      </c>
      <c r="V62" s="223">
        <f t="shared" si="20"/>
        <v>36109.43061962114</v>
      </c>
      <c r="W62" s="223">
        <f t="shared" si="20"/>
        <v>36109.43061962114</v>
      </c>
      <c r="X62" s="223">
        <f t="shared" si="20"/>
        <v>36109.43061962114</v>
      </c>
      <c r="Y62" s="223">
        <f t="shared" si="20"/>
        <v>36109.43061962114</v>
      </c>
      <c r="Z62" s="223">
        <f t="shared" si="5"/>
        <v>2888754.449569691</v>
      </c>
      <c r="AA62" s="224">
        <f t="shared" si="8"/>
        <v>3610943.0619621137</v>
      </c>
      <c r="AC62" s="225">
        <f t="shared" si="6"/>
        <v>108328.29185886341</v>
      </c>
    </row>
    <row r="63" spans="1:29">
      <c r="A63" s="218">
        <v>42</v>
      </c>
      <c r="B63" s="218"/>
      <c r="C63" s="218"/>
      <c r="D63" s="218"/>
      <c r="E63" s="218"/>
      <c r="F63" s="218"/>
      <c r="G63" s="226"/>
      <c r="H63" s="223"/>
      <c r="I63" s="223"/>
      <c r="J63" s="223"/>
      <c r="K63" s="223"/>
      <c r="L63" s="223"/>
      <c r="M63" s="223"/>
      <c r="N63" s="223"/>
      <c r="O63" s="222">
        <f t="shared" si="29"/>
        <v>361094.30619621137</v>
      </c>
      <c r="P63" s="223">
        <f t="shared" si="30"/>
        <v>36109.43061962114</v>
      </c>
      <c r="Q63" s="223">
        <f t="shared" si="20"/>
        <v>36109.43061962114</v>
      </c>
      <c r="R63" s="223">
        <f t="shared" si="20"/>
        <v>36109.43061962114</v>
      </c>
      <c r="S63" s="223">
        <f t="shared" si="20"/>
        <v>36109.43061962114</v>
      </c>
      <c r="T63" s="223">
        <f t="shared" si="20"/>
        <v>36109.43061962114</v>
      </c>
      <c r="U63" s="223">
        <f t="shared" si="20"/>
        <v>36109.43061962114</v>
      </c>
      <c r="V63" s="223">
        <f t="shared" si="20"/>
        <v>36109.43061962114</v>
      </c>
      <c r="W63" s="223">
        <f t="shared" si="20"/>
        <v>36109.43061962114</v>
      </c>
      <c r="X63" s="223">
        <f t="shared" si="20"/>
        <v>36109.43061962114</v>
      </c>
      <c r="Y63" s="223">
        <f t="shared" si="20"/>
        <v>36109.43061962114</v>
      </c>
      <c r="Z63" s="223">
        <f t="shared" si="5"/>
        <v>2888754.449569691</v>
      </c>
      <c r="AA63" s="224">
        <f t="shared" si="8"/>
        <v>3610943.0619621137</v>
      </c>
      <c r="AC63" s="225">
        <f t="shared" si="6"/>
        <v>108328.29185886341</v>
      </c>
    </row>
    <row r="64" spans="1:29">
      <c r="A64" s="218">
        <v>43</v>
      </c>
      <c r="B64" s="218"/>
      <c r="C64" s="218"/>
      <c r="D64" s="218"/>
      <c r="E64" s="218"/>
      <c r="F64" s="218"/>
      <c r="G64" s="226"/>
      <c r="H64" s="223"/>
      <c r="I64" s="223"/>
      <c r="J64" s="223"/>
      <c r="K64" s="223"/>
      <c r="L64" s="223"/>
      <c r="M64" s="223"/>
      <c r="N64" s="223"/>
      <c r="O64" s="223"/>
      <c r="P64" s="222">
        <f>$D$14*$D$15</f>
        <v>361094.30619621137</v>
      </c>
      <c r="Q64" s="223">
        <f>P64/9</f>
        <v>40121.589577356819</v>
      </c>
      <c r="R64" s="223">
        <f t="shared" si="20"/>
        <v>40121.589577356819</v>
      </c>
      <c r="S64" s="223">
        <f t="shared" si="20"/>
        <v>40121.589577356819</v>
      </c>
      <c r="T64" s="223">
        <f t="shared" si="20"/>
        <v>40121.589577356819</v>
      </c>
      <c r="U64" s="223">
        <f t="shared" si="20"/>
        <v>40121.589577356819</v>
      </c>
      <c r="V64" s="223">
        <f t="shared" si="20"/>
        <v>40121.589577356819</v>
      </c>
      <c r="W64" s="223">
        <f t="shared" si="20"/>
        <v>40121.589577356819</v>
      </c>
      <c r="X64" s="223">
        <f t="shared" si="20"/>
        <v>40121.589577356819</v>
      </c>
      <c r="Y64" s="223">
        <f t="shared" si="20"/>
        <v>40121.589577356819</v>
      </c>
      <c r="Z64" s="223">
        <f t="shared" si="5"/>
        <v>2888754.449569691</v>
      </c>
      <c r="AA64" s="224">
        <f t="shared" si="8"/>
        <v>3610943.0619621137</v>
      </c>
      <c r="AC64" s="225">
        <f t="shared" si="6"/>
        <v>108328.29185886341</v>
      </c>
    </row>
    <row r="65" spans="1:29">
      <c r="A65" s="218">
        <v>44</v>
      </c>
      <c r="B65" s="218"/>
      <c r="C65" s="218"/>
      <c r="D65" s="218"/>
      <c r="E65" s="218"/>
      <c r="F65" s="218"/>
      <c r="G65" s="226"/>
      <c r="H65" s="223"/>
      <c r="I65" s="223"/>
      <c r="J65" s="223"/>
      <c r="K65" s="223"/>
      <c r="L65" s="223"/>
      <c r="M65" s="223"/>
      <c r="N65" s="223"/>
      <c r="O65" s="223"/>
      <c r="P65" s="222">
        <f t="shared" ref="P65:P66" si="31">$D$14*$D$15</f>
        <v>361094.30619621137</v>
      </c>
      <c r="Q65" s="223">
        <f t="shared" ref="Q65:Q66" si="32">P65/9</f>
        <v>40121.589577356819</v>
      </c>
      <c r="R65" s="223">
        <f t="shared" ref="R65:Y75" si="33">Q65</f>
        <v>40121.589577356819</v>
      </c>
      <c r="S65" s="223">
        <f t="shared" si="33"/>
        <v>40121.589577356819</v>
      </c>
      <c r="T65" s="223">
        <f t="shared" si="33"/>
        <v>40121.589577356819</v>
      </c>
      <c r="U65" s="223">
        <f t="shared" si="33"/>
        <v>40121.589577356819</v>
      </c>
      <c r="V65" s="223">
        <f t="shared" si="33"/>
        <v>40121.589577356819</v>
      </c>
      <c r="W65" s="223">
        <f t="shared" si="33"/>
        <v>40121.589577356819</v>
      </c>
      <c r="X65" s="223">
        <f t="shared" si="33"/>
        <v>40121.589577356819</v>
      </c>
      <c r="Y65" s="223">
        <f t="shared" si="33"/>
        <v>40121.589577356819</v>
      </c>
      <c r="Z65" s="223">
        <f t="shared" si="5"/>
        <v>2888754.449569691</v>
      </c>
      <c r="AA65" s="224">
        <f t="shared" si="8"/>
        <v>3610943.0619621137</v>
      </c>
      <c r="AC65" s="225">
        <f t="shared" si="6"/>
        <v>108328.29185886341</v>
      </c>
    </row>
    <row r="66" spans="1:29">
      <c r="A66" s="218">
        <v>45</v>
      </c>
      <c r="B66" s="218"/>
      <c r="C66" s="218"/>
      <c r="D66" s="218"/>
      <c r="E66" s="218"/>
      <c r="F66" s="218"/>
      <c r="G66" s="226"/>
      <c r="H66" s="223"/>
      <c r="I66" s="223"/>
      <c r="J66" s="223"/>
      <c r="K66" s="223"/>
      <c r="L66" s="223"/>
      <c r="M66" s="223"/>
      <c r="N66" s="223"/>
      <c r="O66" s="223"/>
      <c r="P66" s="222">
        <f t="shared" si="31"/>
        <v>361094.30619621137</v>
      </c>
      <c r="Q66" s="223">
        <f t="shared" si="32"/>
        <v>40121.589577356819</v>
      </c>
      <c r="R66" s="223">
        <f t="shared" si="33"/>
        <v>40121.589577356819</v>
      </c>
      <c r="S66" s="223">
        <f t="shared" si="33"/>
        <v>40121.589577356819</v>
      </c>
      <c r="T66" s="223">
        <f t="shared" si="33"/>
        <v>40121.589577356819</v>
      </c>
      <c r="U66" s="223">
        <f t="shared" si="33"/>
        <v>40121.589577356819</v>
      </c>
      <c r="V66" s="223">
        <f t="shared" si="33"/>
        <v>40121.589577356819</v>
      </c>
      <c r="W66" s="223">
        <f t="shared" si="33"/>
        <v>40121.589577356819</v>
      </c>
      <c r="X66" s="223">
        <f t="shared" si="33"/>
        <v>40121.589577356819</v>
      </c>
      <c r="Y66" s="223">
        <f t="shared" si="33"/>
        <v>40121.589577356819</v>
      </c>
      <c r="Z66" s="223">
        <f t="shared" si="5"/>
        <v>2888754.449569691</v>
      </c>
      <c r="AA66" s="224">
        <f t="shared" si="8"/>
        <v>3610943.0619621137</v>
      </c>
      <c r="AC66" s="225">
        <f t="shared" si="6"/>
        <v>108328.29185886341</v>
      </c>
    </row>
    <row r="67" spans="1:29">
      <c r="A67" s="218">
        <v>46</v>
      </c>
      <c r="B67" s="218"/>
      <c r="C67" s="218"/>
      <c r="D67" s="218"/>
      <c r="E67" s="218"/>
      <c r="F67" s="218"/>
      <c r="G67" s="226"/>
      <c r="H67" s="223"/>
      <c r="I67" s="223"/>
      <c r="J67" s="223"/>
      <c r="K67" s="223"/>
      <c r="L67" s="223"/>
      <c r="M67" s="223"/>
      <c r="N67" s="223"/>
      <c r="O67" s="223"/>
      <c r="P67" s="223"/>
      <c r="Q67" s="222">
        <f>$D$14*$D$15</f>
        <v>361094.30619621137</v>
      </c>
      <c r="R67" s="223">
        <f>Q67/8</f>
        <v>45136.788274526421</v>
      </c>
      <c r="S67" s="223">
        <f t="shared" si="33"/>
        <v>45136.788274526421</v>
      </c>
      <c r="T67" s="223">
        <f t="shared" si="33"/>
        <v>45136.788274526421</v>
      </c>
      <c r="U67" s="223">
        <f t="shared" si="33"/>
        <v>45136.788274526421</v>
      </c>
      <c r="V67" s="223">
        <f t="shared" si="33"/>
        <v>45136.788274526421</v>
      </c>
      <c r="W67" s="223">
        <f t="shared" si="33"/>
        <v>45136.788274526421</v>
      </c>
      <c r="X67" s="223">
        <f t="shared" si="33"/>
        <v>45136.788274526421</v>
      </c>
      <c r="Y67" s="223">
        <f t="shared" si="33"/>
        <v>45136.788274526421</v>
      </c>
      <c r="Z67" s="223">
        <f t="shared" si="5"/>
        <v>2888754.449569691</v>
      </c>
      <c r="AA67" s="224">
        <f t="shared" si="8"/>
        <v>3610943.0619621137</v>
      </c>
      <c r="AC67" s="225">
        <f t="shared" si="6"/>
        <v>108328.29185886341</v>
      </c>
    </row>
    <row r="68" spans="1:29">
      <c r="A68" s="218">
        <v>47</v>
      </c>
      <c r="B68" s="218"/>
      <c r="C68" s="218"/>
      <c r="D68" s="218"/>
      <c r="E68" s="218"/>
      <c r="F68" s="218"/>
      <c r="G68" s="226"/>
      <c r="H68" s="223"/>
      <c r="I68" s="223"/>
      <c r="J68" s="223"/>
      <c r="K68" s="223"/>
      <c r="L68" s="223"/>
      <c r="M68" s="223"/>
      <c r="N68" s="223"/>
      <c r="O68" s="223"/>
      <c r="P68" s="223"/>
      <c r="Q68" s="222">
        <f t="shared" ref="Q68:Q69" si="34">$D$14*$D$15</f>
        <v>361094.30619621137</v>
      </c>
      <c r="R68" s="223">
        <f t="shared" ref="R68:R69" si="35">Q68/8</f>
        <v>45136.788274526421</v>
      </c>
      <c r="S68" s="223">
        <f t="shared" si="33"/>
        <v>45136.788274526421</v>
      </c>
      <c r="T68" s="223">
        <f t="shared" si="33"/>
        <v>45136.788274526421</v>
      </c>
      <c r="U68" s="223">
        <f t="shared" si="33"/>
        <v>45136.788274526421</v>
      </c>
      <c r="V68" s="223">
        <f t="shared" si="33"/>
        <v>45136.788274526421</v>
      </c>
      <c r="W68" s="223">
        <f t="shared" si="33"/>
        <v>45136.788274526421</v>
      </c>
      <c r="X68" s="223">
        <f t="shared" si="33"/>
        <v>45136.788274526421</v>
      </c>
      <c r="Y68" s="223">
        <f t="shared" si="33"/>
        <v>45136.788274526421</v>
      </c>
      <c r="Z68" s="223">
        <f t="shared" si="5"/>
        <v>2888754.449569691</v>
      </c>
      <c r="AA68" s="224">
        <f t="shared" si="8"/>
        <v>3610943.0619621137</v>
      </c>
      <c r="AC68" s="225">
        <f t="shared" si="6"/>
        <v>108328.29185886341</v>
      </c>
    </row>
    <row r="69" spans="1:29">
      <c r="A69" s="218">
        <v>48</v>
      </c>
      <c r="B69" s="218"/>
      <c r="C69" s="218"/>
      <c r="D69" s="218"/>
      <c r="E69" s="218"/>
      <c r="F69" s="218"/>
      <c r="G69" s="226"/>
      <c r="H69" s="223"/>
      <c r="I69" s="223"/>
      <c r="J69" s="223"/>
      <c r="K69" s="223"/>
      <c r="L69" s="223"/>
      <c r="M69" s="223"/>
      <c r="N69" s="223"/>
      <c r="O69" s="223"/>
      <c r="P69" s="223"/>
      <c r="Q69" s="222">
        <f t="shared" si="34"/>
        <v>361094.30619621137</v>
      </c>
      <c r="R69" s="223">
        <f t="shared" si="35"/>
        <v>45136.788274526421</v>
      </c>
      <c r="S69" s="223">
        <f t="shared" si="33"/>
        <v>45136.788274526421</v>
      </c>
      <c r="T69" s="223">
        <f t="shared" si="33"/>
        <v>45136.788274526421</v>
      </c>
      <c r="U69" s="223">
        <f t="shared" si="33"/>
        <v>45136.788274526421</v>
      </c>
      <c r="V69" s="223">
        <f t="shared" si="33"/>
        <v>45136.788274526421</v>
      </c>
      <c r="W69" s="223">
        <f t="shared" si="33"/>
        <v>45136.788274526421</v>
      </c>
      <c r="X69" s="223">
        <f t="shared" si="33"/>
        <v>45136.788274526421</v>
      </c>
      <c r="Y69" s="223">
        <f t="shared" si="33"/>
        <v>45136.788274526421</v>
      </c>
      <c r="Z69" s="223">
        <f t="shared" si="5"/>
        <v>2888754.449569691</v>
      </c>
      <c r="AA69" s="224">
        <f t="shared" si="8"/>
        <v>3610943.0619621137</v>
      </c>
      <c r="AC69" s="225">
        <f t="shared" si="6"/>
        <v>108328.29185886341</v>
      </c>
    </row>
    <row r="70" spans="1:29">
      <c r="A70" s="218">
        <v>49</v>
      </c>
      <c r="B70" s="218"/>
      <c r="C70" s="218"/>
      <c r="D70" s="218"/>
      <c r="E70" s="218"/>
      <c r="F70" s="218"/>
      <c r="G70" s="226"/>
      <c r="H70" s="223"/>
      <c r="I70" s="223"/>
      <c r="J70" s="223"/>
      <c r="K70" s="223"/>
      <c r="L70" s="223"/>
      <c r="M70" s="223"/>
      <c r="N70" s="223"/>
      <c r="O70" s="223"/>
      <c r="P70" s="223"/>
      <c r="Q70" s="223"/>
      <c r="R70" s="222">
        <f>$D$14*$D$15</f>
        <v>361094.30619621137</v>
      </c>
      <c r="S70" s="223">
        <f t="shared" ref="S70:S71" si="36">R70/7</f>
        <v>51584.900885173054</v>
      </c>
      <c r="T70" s="223">
        <f t="shared" si="33"/>
        <v>51584.900885173054</v>
      </c>
      <c r="U70" s="223">
        <f t="shared" si="33"/>
        <v>51584.900885173054</v>
      </c>
      <c r="V70" s="223">
        <f t="shared" si="33"/>
        <v>51584.900885173054</v>
      </c>
      <c r="W70" s="223">
        <f t="shared" si="33"/>
        <v>51584.900885173054</v>
      </c>
      <c r="X70" s="223">
        <f t="shared" si="33"/>
        <v>51584.900885173054</v>
      </c>
      <c r="Y70" s="223">
        <f t="shared" si="33"/>
        <v>51584.900885173054</v>
      </c>
      <c r="Z70" s="223">
        <f t="shared" si="5"/>
        <v>2888754.449569691</v>
      </c>
      <c r="AA70" s="224">
        <f t="shared" ref="AA70:AA75" si="37">SUM(B70:Z70)</f>
        <v>3610943.0619621137</v>
      </c>
      <c r="AC70" s="225">
        <f t="shared" ref="AC70:AC75" si="38">AA70*0.03</f>
        <v>108328.29185886341</v>
      </c>
    </row>
    <row r="71" spans="1:29">
      <c r="A71" s="218">
        <v>50</v>
      </c>
      <c r="B71" s="218"/>
      <c r="C71" s="218"/>
      <c r="D71" s="218"/>
      <c r="E71" s="218"/>
      <c r="F71" s="218"/>
      <c r="G71" s="226"/>
      <c r="H71" s="223"/>
      <c r="I71" s="223"/>
      <c r="J71" s="223"/>
      <c r="K71" s="223"/>
      <c r="L71" s="223"/>
      <c r="M71" s="223"/>
      <c r="N71" s="223"/>
      <c r="O71" s="223"/>
      <c r="P71" s="223"/>
      <c r="Q71" s="223"/>
      <c r="R71" s="222">
        <f t="shared" ref="R71:R72" si="39">$D$14*$D$15</f>
        <v>361094.30619621137</v>
      </c>
      <c r="S71" s="223">
        <f t="shared" si="36"/>
        <v>51584.900885173054</v>
      </c>
      <c r="T71" s="223">
        <f t="shared" si="33"/>
        <v>51584.900885173054</v>
      </c>
      <c r="U71" s="223">
        <f t="shared" si="33"/>
        <v>51584.900885173054</v>
      </c>
      <c r="V71" s="223">
        <f t="shared" si="33"/>
        <v>51584.900885173054</v>
      </c>
      <c r="W71" s="223">
        <f t="shared" si="33"/>
        <v>51584.900885173054</v>
      </c>
      <c r="X71" s="223">
        <f t="shared" si="33"/>
        <v>51584.900885173054</v>
      </c>
      <c r="Y71" s="223">
        <f t="shared" si="33"/>
        <v>51584.900885173054</v>
      </c>
      <c r="Z71" s="223">
        <f t="shared" si="5"/>
        <v>2888754.449569691</v>
      </c>
      <c r="AA71" s="224">
        <f t="shared" si="37"/>
        <v>3610943.0619621137</v>
      </c>
      <c r="AC71" s="225">
        <f t="shared" si="38"/>
        <v>108328.29185886341</v>
      </c>
    </row>
    <row r="72" spans="1:29">
      <c r="A72" s="218">
        <v>51</v>
      </c>
      <c r="B72" s="218"/>
      <c r="C72" s="218"/>
      <c r="D72" s="218"/>
      <c r="E72" s="218"/>
      <c r="F72" s="218"/>
      <c r="G72" s="226"/>
      <c r="H72" s="223"/>
      <c r="I72" s="223"/>
      <c r="J72" s="223"/>
      <c r="K72" s="223"/>
      <c r="L72" s="223"/>
      <c r="M72" s="223"/>
      <c r="N72" s="223"/>
      <c r="O72" s="223"/>
      <c r="P72" s="223"/>
      <c r="Q72" s="223"/>
      <c r="R72" s="222">
        <f t="shared" si="39"/>
        <v>361094.30619621137</v>
      </c>
      <c r="S72" s="223">
        <f>R72/7</f>
        <v>51584.900885173054</v>
      </c>
      <c r="T72" s="223">
        <f t="shared" si="33"/>
        <v>51584.900885173054</v>
      </c>
      <c r="U72" s="223">
        <f t="shared" si="33"/>
        <v>51584.900885173054</v>
      </c>
      <c r="V72" s="223">
        <f t="shared" si="33"/>
        <v>51584.900885173054</v>
      </c>
      <c r="W72" s="223">
        <f t="shared" si="33"/>
        <v>51584.900885173054</v>
      </c>
      <c r="X72" s="223">
        <f t="shared" si="33"/>
        <v>51584.900885173054</v>
      </c>
      <c r="Y72" s="223">
        <f t="shared" si="33"/>
        <v>51584.900885173054</v>
      </c>
      <c r="Z72" s="223">
        <f t="shared" si="5"/>
        <v>2888754.449569691</v>
      </c>
      <c r="AA72" s="224">
        <f t="shared" si="37"/>
        <v>3610943.0619621137</v>
      </c>
      <c r="AC72" s="225">
        <f t="shared" si="38"/>
        <v>108328.29185886341</v>
      </c>
    </row>
    <row r="73" spans="1:29">
      <c r="A73" s="218">
        <v>52</v>
      </c>
      <c r="B73" s="218"/>
      <c r="C73" s="218"/>
      <c r="D73" s="218"/>
      <c r="E73" s="218"/>
      <c r="F73" s="218"/>
      <c r="G73" s="226"/>
      <c r="H73" s="223"/>
      <c r="I73" s="223"/>
      <c r="J73" s="223"/>
      <c r="K73" s="223"/>
      <c r="L73" s="223"/>
      <c r="M73" s="223"/>
      <c r="N73" s="223"/>
      <c r="O73" s="223"/>
      <c r="P73" s="223"/>
      <c r="Q73" s="223"/>
      <c r="R73" s="223"/>
      <c r="S73" s="222">
        <f>$D$14*$D$15</f>
        <v>361094.30619621137</v>
      </c>
      <c r="T73" s="223">
        <f t="shared" ref="T73:T74" si="40">S73/6</f>
        <v>60182.384366035229</v>
      </c>
      <c r="U73" s="223">
        <f t="shared" si="33"/>
        <v>60182.384366035229</v>
      </c>
      <c r="V73" s="223">
        <f t="shared" si="33"/>
        <v>60182.384366035229</v>
      </c>
      <c r="W73" s="223">
        <f t="shared" si="33"/>
        <v>60182.384366035229</v>
      </c>
      <c r="X73" s="223">
        <f t="shared" si="33"/>
        <v>60182.384366035229</v>
      </c>
      <c r="Y73" s="223">
        <f t="shared" si="33"/>
        <v>60182.384366035229</v>
      </c>
      <c r="Z73" s="223">
        <f t="shared" si="5"/>
        <v>2888754.449569691</v>
      </c>
      <c r="AA73" s="224">
        <f t="shared" si="37"/>
        <v>3610943.0619621137</v>
      </c>
      <c r="AC73" s="225">
        <f t="shared" si="38"/>
        <v>108328.29185886341</v>
      </c>
    </row>
    <row r="74" spans="1:29">
      <c r="A74" s="218">
        <v>53</v>
      </c>
      <c r="B74" s="218"/>
      <c r="C74" s="218"/>
      <c r="D74" s="218"/>
      <c r="E74" s="218"/>
      <c r="F74" s="218"/>
      <c r="G74" s="226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2">
        <f t="shared" ref="S74:S75" si="41">$D$14*$D$15</f>
        <v>361094.30619621137</v>
      </c>
      <c r="T74" s="223">
        <f t="shared" si="40"/>
        <v>60182.384366035229</v>
      </c>
      <c r="U74" s="223">
        <f t="shared" si="33"/>
        <v>60182.384366035229</v>
      </c>
      <c r="V74" s="223">
        <f t="shared" si="33"/>
        <v>60182.384366035229</v>
      </c>
      <c r="W74" s="223">
        <f t="shared" si="33"/>
        <v>60182.384366035229</v>
      </c>
      <c r="X74" s="223">
        <f t="shared" si="33"/>
        <v>60182.384366035229</v>
      </c>
      <c r="Y74" s="223">
        <f t="shared" si="33"/>
        <v>60182.384366035229</v>
      </c>
      <c r="Z74" s="223">
        <f t="shared" si="5"/>
        <v>2888754.449569691</v>
      </c>
      <c r="AA74" s="224">
        <f t="shared" si="37"/>
        <v>3610943.0619621137</v>
      </c>
      <c r="AC74" s="225">
        <f t="shared" si="38"/>
        <v>108328.29185886341</v>
      </c>
    </row>
    <row r="75" spans="1:29">
      <c r="A75" s="218">
        <v>54</v>
      </c>
      <c r="B75" s="218"/>
      <c r="C75" s="218"/>
      <c r="D75" s="218"/>
      <c r="E75" s="218"/>
      <c r="F75" s="218"/>
      <c r="G75" s="226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222">
        <f t="shared" si="41"/>
        <v>361094.30619621137</v>
      </c>
      <c r="T75" s="223">
        <f>S75/6</f>
        <v>60182.384366035229</v>
      </c>
      <c r="U75" s="223">
        <f t="shared" si="33"/>
        <v>60182.384366035229</v>
      </c>
      <c r="V75" s="223">
        <f t="shared" si="33"/>
        <v>60182.384366035229</v>
      </c>
      <c r="W75" s="223">
        <f t="shared" si="33"/>
        <v>60182.384366035229</v>
      </c>
      <c r="X75" s="223">
        <f t="shared" si="33"/>
        <v>60182.384366035229</v>
      </c>
      <c r="Y75" s="223">
        <f t="shared" si="33"/>
        <v>60182.384366035229</v>
      </c>
      <c r="Z75" s="223">
        <f t="shared" si="5"/>
        <v>2888754.449569691</v>
      </c>
      <c r="AA75" s="224">
        <f t="shared" si="37"/>
        <v>3610943.0619621137</v>
      </c>
      <c r="AC75" s="225">
        <f t="shared" si="38"/>
        <v>108328.29185886341</v>
      </c>
    </row>
    <row r="76" spans="1:29">
      <c r="A76" s="218">
        <v>55</v>
      </c>
      <c r="B76" s="218"/>
      <c r="C76" s="218"/>
      <c r="D76" s="218"/>
      <c r="E76" s="218"/>
      <c r="F76" s="218"/>
      <c r="G76" s="226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2">
        <f>$D$14*$D$15</f>
        <v>361094.30619621137</v>
      </c>
      <c r="U76" s="223">
        <f>T76/5</f>
        <v>72218.86123924228</v>
      </c>
      <c r="V76" s="223">
        <f t="shared" ref="V76" si="42">U76</f>
        <v>72218.86123924228</v>
      </c>
      <c r="W76" s="223">
        <f t="shared" ref="W76" si="43">V76</f>
        <v>72218.86123924228</v>
      </c>
      <c r="X76" s="223">
        <f t="shared" ref="X76" si="44">W76</f>
        <v>72218.86123924228</v>
      </c>
      <c r="Y76" s="223">
        <f t="shared" ref="Y76" si="45">X76</f>
        <v>72218.86123924228</v>
      </c>
      <c r="Z76" s="223">
        <f>$D$14*0.8</f>
        <v>2888754.449569691</v>
      </c>
      <c r="AA76" s="224">
        <f>SUM(B76:Z76)</f>
        <v>3610943.0619621137</v>
      </c>
      <c r="AC76" s="225">
        <f t="shared" ref="AC76" si="46">AA76*0.03</f>
        <v>108328.29185886341</v>
      </c>
    </row>
    <row r="77" spans="1:29">
      <c r="A77" s="221" t="s">
        <v>183</v>
      </c>
      <c r="B77" s="227">
        <f>SUM(B22:B76)</f>
        <v>1083282.9185886341</v>
      </c>
      <c r="C77" s="227">
        <f t="shared" ref="C77:Z77" si="47">SUM(C22:C76)</f>
        <v>1130382.1759185747</v>
      </c>
      <c r="D77" s="227">
        <f t="shared" si="47"/>
        <v>1179622.3085816945</v>
      </c>
      <c r="E77" s="227">
        <f t="shared" si="47"/>
        <v>1231207.2094668676</v>
      </c>
      <c r="F77" s="227">
        <f t="shared" si="47"/>
        <v>1285371.3553962992</v>
      </c>
      <c r="G77" s="227">
        <f t="shared" si="47"/>
        <v>1342386.2458483325</v>
      </c>
      <c r="H77" s="227">
        <f t="shared" si="47"/>
        <v>1402568.6302143678</v>
      </c>
      <c r="I77" s="227">
        <f t="shared" si="47"/>
        <v>1466291.1548372286</v>
      </c>
      <c r="J77" s="227">
        <f t="shared" si="47"/>
        <v>1533996.3372490183</v>
      </c>
      <c r="K77" s="227">
        <f t="shared" si="47"/>
        <v>1606215.1984882606</v>
      </c>
      <c r="L77" s="227">
        <f t="shared" si="47"/>
        <v>1683592.5498160203</v>
      </c>
      <c r="M77" s="227">
        <f t="shared" si="47"/>
        <v>1766922.005092069</v>
      </c>
      <c r="N77" s="227">
        <f t="shared" si="47"/>
        <v>1857195.5816411218</v>
      </c>
      <c r="O77" s="227">
        <f t="shared" si="47"/>
        <v>1955675.8469673614</v>
      </c>
      <c r="P77" s="227">
        <f t="shared" si="47"/>
        <v>2064004.138826225</v>
      </c>
      <c r="Q77" s="227">
        <f t="shared" si="47"/>
        <v>2184368.9075582954</v>
      </c>
      <c r="R77" s="227">
        <f t="shared" si="47"/>
        <v>2319779.2723818747</v>
      </c>
      <c r="S77" s="227">
        <f t="shared" si="47"/>
        <v>2474533.9750373936</v>
      </c>
      <c r="T77" s="227">
        <f t="shared" si="47"/>
        <v>1932892.5157430768</v>
      </c>
      <c r="U77" s="227">
        <f t="shared" si="47"/>
        <v>1644017.0707861078</v>
      </c>
      <c r="V77" s="227">
        <f t="shared" si="47"/>
        <v>1644017.0707861078</v>
      </c>
      <c r="W77" s="227">
        <f t="shared" si="47"/>
        <v>1644017.0707861078</v>
      </c>
      <c r="X77" s="227">
        <f t="shared" si="47"/>
        <v>1644017.0707861078</v>
      </c>
      <c r="Y77" s="227">
        <f t="shared" si="47"/>
        <v>1644017.0707861078</v>
      </c>
      <c r="Z77" s="227">
        <f t="shared" si="47"/>
        <v>158881494.72633296</v>
      </c>
      <c r="AA77" s="227">
        <f>SUM(AA22:AA76)</f>
        <v>198601868.40791646</v>
      </c>
      <c r="AC77" s="225">
        <f>SUM(AC22:AC76)</f>
        <v>5958056.0522374837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44"/>
  <sheetViews>
    <sheetView topLeftCell="N18" workbookViewId="0">
      <selection activeCell="Y44" sqref="Y44"/>
    </sheetView>
  </sheetViews>
  <sheetFormatPr baseColWidth="10" defaultColWidth="11.5" defaultRowHeight="14"/>
  <cols>
    <col min="1" max="1" width="14.33203125" style="201" customWidth="1"/>
    <col min="2" max="2" width="16.83203125" style="201" bestFit="1" customWidth="1"/>
    <col min="3" max="3" width="15.6640625" style="201" bestFit="1" customWidth="1"/>
    <col min="4" max="7" width="14.1640625" style="201" bestFit="1" customWidth="1"/>
    <col min="8" max="25" width="13.5" style="201" bestFit="1" customWidth="1"/>
    <col min="26" max="26" width="15.6640625" style="201" bestFit="1" customWidth="1"/>
    <col min="27" max="27" width="16.83203125" style="201" bestFit="1" customWidth="1"/>
    <col min="28" max="28" width="11.5" style="201"/>
    <col min="29" max="29" width="13.5" style="201" bestFit="1" customWidth="1"/>
    <col min="30" max="16384" width="11.5" style="201"/>
  </cols>
  <sheetData>
    <row r="1" spans="1:6" ht="19">
      <c r="A1" s="200" t="s">
        <v>136</v>
      </c>
      <c r="B1" s="200"/>
      <c r="C1" s="200"/>
      <c r="D1" s="200"/>
      <c r="E1" s="200"/>
      <c r="F1" s="200"/>
    </row>
    <row r="2" spans="1:6" ht="15">
      <c r="A2" s="202" t="s">
        <v>137</v>
      </c>
      <c r="B2" s="203" t="s">
        <v>138</v>
      </c>
      <c r="C2" s="204" t="s">
        <v>139</v>
      </c>
      <c r="D2" s="205" t="s">
        <v>140</v>
      </c>
      <c r="E2" s="204" t="s">
        <v>141</v>
      </c>
      <c r="F2" s="205" t="s">
        <v>142</v>
      </c>
    </row>
    <row r="3" spans="1:6" ht="15">
      <c r="A3" s="206" t="s">
        <v>143</v>
      </c>
      <c r="B3" s="207">
        <v>0.08</v>
      </c>
      <c r="C3" s="208">
        <v>0.9</v>
      </c>
      <c r="D3" s="209">
        <v>0</v>
      </c>
      <c r="E3" s="208">
        <v>0.1</v>
      </c>
      <c r="F3" s="210">
        <f t="shared" ref="F3:F4" si="0">SUM(C3:E3)</f>
        <v>1</v>
      </c>
    </row>
    <row r="4" spans="1:6" ht="15">
      <c r="A4" s="206" t="s">
        <v>144</v>
      </c>
      <c r="B4" s="207">
        <v>0.04</v>
      </c>
      <c r="C4" s="208">
        <v>0.15</v>
      </c>
      <c r="D4" s="209">
        <v>0.7</v>
      </c>
      <c r="E4" s="208">
        <v>0.15</v>
      </c>
      <c r="F4" s="210">
        <f t="shared" si="0"/>
        <v>1</v>
      </c>
    </row>
    <row r="5" spans="1:6" ht="15">
      <c r="A5" s="211" t="s">
        <v>23</v>
      </c>
      <c r="B5" s="212">
        <v>0</v>
      </c>
      <c r="C5" s="213">
        <v>0.35</v>
      </c>
      <c r="D5" s="214">
        <v>0.55000000000000004</v>
      </c>
      <c r="E5" s="213">
        <v>0.1</v>
      </c>
      <c r="F5" s="215">
        <f>SUM(C5:E5)</f>
        <v>1</v>
      </c>
    </row>
    <row r="7" spans="1:6">
      <c r="A7" s="201" t="s">
        <v>145</v>
      </c>
    </row>
    <row r="8" spans="1:6">
      <c r="A8" s="201" t="s">
        <v>146</v>
      </c>
      <c r="B8" s="201" t="s">
        <v>147</v>
      </c>
    </row>
    <row r="9" spans="1:6">
      <c r="A9" s="201" t="s">
        <v>148</v>
      </c>
      <c r="B9" s="201" t="s">
        <v>149</v>
      </c>
    </row>
    <row r="10" spans="1:6">
      <c r="A10" s="201" t="s">
        <v>150</v>
      </c>
      <c r="B10" s="201" t="s">
        <v>151</v>
      </c>
    </row>
    <row r="12" spans="1:6">
      <c r="A12" s="201" t="s">
        <v>48</v>
      </c>
      <c r="B12" s="216">
        <f>'[23]P N of'!$P$18</f>
        <v>50887200.000000007</v>
      </c>
    </row>
    <row r="13" spans="1:6">
      <c r="A13" s="201" t="s">
        <v>122</v>
      </c>
      <c r="B13" s="201">
        <v>21</v>
      </c>
    </row>
    <row r="14" spans="1:6">
      <c r="A14" s="201" t="s">
        <v>152</v>
      </c>
      <c r="B14" s="216">
        <f>B12/B13</f>
        <v>2423200.0000000005</v>
      </c>
    </row>
    <row r="15" spans="1:6">
      <c r="A15" s="201" t="s">
        <v>153</v>
      </c>
      <c r="B15" s="217">
        <f>C5</f>
        <v>0.35</v>
      </c>
    </row>
    <row r="16" spans="1:6">
      <c r="A16" s="201" t="s">
        <v>154</v>
      </c>
      <c r="B16" s="217">
        <f>D5</f>
        <v>0.55000000000000004</v>
      </c>
    </row>
    <row r="17" spans="1:29">
      <c r="A17" s="201" t="s">
        <v>155</v>
      </c>
      <c r="B17" s="217">
        <f>E5</f>
        <v>0.1</v>
      </c>
    </row>
    <row r="18" spans="1:29">
      <c r="B18" s="217"/>
    </row>
    <row r="19" spans="1:29">
      <c r="A19" s="201" t="s">
        <v>186</v>
      </c>
      <c r="B19" s="217"/>
    </row>
    <row r="20" spans="1:29">
      <c r="B20" s="217"/>
    </row>
    <row r="21" spans="1:29">
      <c r="A21" s="218" t="s">
        <v>156</v>
      </c>
      <c r="B21" s="219" t="s">
        <v>157</v>
      </c>
      <c r="C21" s="219" t="s">
        <v>158</v>
      </c>
      <c r="D21" s="219" t="s">
        <v>159</v>
      </c>
      <c r="E21" s="219" t="s">
        <v>160</v>
      </c>
      <c r="F21" s="219" t="s">
        <v>161</v>
      </c>
      <c r="G21" s="219" t="s">
        <v>162</v>
      </c>
      <c r="H21" s="219" t="s">
        <v>163</v>
      </c>
      <c r="I21" s="219" t="s">
        <v>164</v>
      </c>
      <c r="J21" s="219" t="s">
        <v>165</v>
      </c>
      <c r="K21" s="219" t="s">
        <v>166</v>
      </c>
      <c r="L21" s="219" t="s">
        <v>167</v>
      </c>
      <c r="M21" s="219" t="s">
        <v>168</v>
      </c>
      <c r="N21" s="219" t="s">
        <v>169</v>
      </c>
      <c r="O21" s="219" t="s">
        <v>170</v>
      </c>
      <c r="P21" s="219" t="s">
        <v>171</v>
      </c>
      <c r="Q21" s="219" t="s">
        <v>172</v>
      </c>
      <c r="R21" s="219" t="s">
        <v>173</v>
      </c>
      <c r="S21" s="219" t="s">
        <v>174</v>
      </c>
      <c r="T21" s="219" t="s">
        <v>175</v>
      </c>
      <c r="U21" s="219" t="s">
        <v>176</v>
      </c>
      <c r="V21" s="219" t="s">
        <v>177</v>
      </c>
      <c r="W21" s="219" t="s">
        <v>178</v>
      </c>
      <c r="X21" s="219" t="s">
        <v>179</v>
      </c>
      <c r="Y21" s="219" t="s">
        <v>180</v>
      </c>
      <c r="Z21" s="220" t="s">
        <v>181</v>
      </c>
      <c r="AA21" s="221" t="s">
        <v>142</v>
      </c>
      <c r="AC21" s="201" t="s">
        <v>182</v>
      </c>
    </row>
    <row r="22" spans="1:29">
      <c r="A22" s="218">
        <v>1</v>
      </c>
      <c r="B22" s="222">
        <f t="shared" ref="B22:K40" si="1">$B$14*$B$15</f>
        <v>848120.00000000012</v>
      </c>
      <c r="C22" s="223">
        <f>($B$14*$B$16)/23</f>
        <v>57946.086956521758</v>
      </c>
      <c r="D22" s="223">
        <f>C22</f>
        <v>57946.086956521758</v>
      </c>
      <c r="E22" s="223">
        <f>D22</f>
        <v>57946.086956521758</v>
      </c>
      <c r="F22" s="223">
        <f t="shared" ref="F22:U37" si="2">E22</f>
        <v>57946.086956521758</v>
      </c>
      <c r="G22" s="223">
        <f t="shared" si="2"/>
        <v>57946.086956521758</v>
      </c>
      <c r="H22" s="223">
        <f t="shared" si="2"/>
        <v>57946.086956521758</v>
      </c>
      <c r="I22" s="223">
        <f t="shared" si="2"/>
        <v>57946.086956521758</v>
      </c>
      <c r="J22" s="223">
        <f t="shared" si="2"/>
        <v>57946.086956521758</v>
      </c>
      <c r="K22" s="223">
        <f t="shared" si="2"/>
        <v>57946.086956521758</v>
      </c>
      <c r="L22" s="223">
        <f t="shared" si="2"/>
        <v>57946.086956521758</v>
      </c>
      <c r="M22" s="223">
        <f t="shared" si="2"/>
        <v>57946.086956521758</v>
      </c>
      <c r="N22" s="223">
        <f t="shared" si="2"/>
        <v>57946.086956521758</v>
      </c>
      <c r="O22" s="223">
        <f t="shared" si="2"/>
        <v>57946.086956521758</v>
      </c>
      <c r="P22" s="223">
        <f t="shared" si="2"/>
        <v>57946.086956521758</v>
      </c>
      <c r="Q22" s="223">
        <f t="shared" si="2"/>
        <v>57946.086956521758</v>
      </c>
      <c r="R22" s="223">
        <f t="shared" si="2"/>
        <v>57946.086956521758</v>
      </c>
      <c r="S22" s="223">
        <f t="shared" si="2"/>
        <v>57946.086956521758</v>
      </c>
      <c r="T22" s="223">
        <f t="shared" si="2"/>
        <v>57946.086956521758</v>
      </c>
      <c r="U22" s="223">
        <f t="shared" si="2"/>
        <v>57946.086956521758</v>
      </c>
      <c r="V22" s="223">
        <f t="shared" ref="U22:Y37" si="3">U22</f>
        <v>57946.086956521758</v>
      </c>
      <c r="W22" s="223">
        <f t="shared" si="3"/>
        <v>57946.086956521758</v>
      </c>
      <c r="X22" s="223">
        <f t="shared" si="3"/>
        <v>57946.086956521758</v>
      </c>
      <c r="Y22" s="223">
        <f t="shared" si="3"/>
        <v>57946.086956521758</v>
      </c>
      <c r="Z22" s="223">
        <f>$B$14*$B$17</f>
        <v>242320.00000000006</v>
      </c>
      <c r="AA22" s="224">
        <f>SUM(B22:Z22)</f>
        <v>2423200.0000000005</v>
      </c>
      <c r="AC22" s="225">
        <f>AA22*0.03</f>
        <v>72696.000000000015</v>
      </c>
    </row>
    <row r="23" spans="1:29">
      <c r="A23" s="218">
        <v>2</v>
      </c>
      <c r="B23" s="222">
        <f t="shared" si="1"/>
        <v>848120.00000000012</v>
      </c>
      <c r="C23" s="223">
        <f>($B$14*$B$16)/23</f>
        <v>57946.086956521758</v>
      </c>
      <c r="D23" s="223">
        <f>C23</f>
        <v>57946.086956521758</v>
      </c>
      <c r="E23" s="223">
        <f t="shared" ref="E23:F27" si="4">D23</f>
        <v>57946.086956521758</v>
      </c>
      <c r="F23" s="223">
        <f t="shared" si="4"/>
        <v>57946.086956521758</v>
      </c>
      <c r="G23" s="223">
        <f t="shared" si="2"/>
        <v>57946.086956521758</v>
      </c>
      <c r="H23" s="223">
        <f t="shared" si="2"/>
        <v>57946.086956521758</v>
      </c>
      <c r="I23" s="223">
        <f t="shared" si="2"/>
        <v>57946.086956521758</v>
      </c>
      <c r="J23" s="223">
        <f t="shared" si="2"/>
        <v>57946.086956521758</v>
      </c>
      <c r="K23" s="223">
        <f t="shared" si="2"/>
        <v>57946.086956521758</v>
      </c>
      <c r="L23" s="223">
        <f t="shared" si="2"/>
        <v>57946.086956521758</v>
      </c>
      <c r="M23" s="223">
        <f t="shared" si="2"/>
        <v>57946.086956521758</v>
      </c>
      <c r="N23" s="223">
        <f t="shared" si="2"/>
        <v>57946.086956521758</v>
      </c>
      <c r="O23" s="223">
        <f t="shared" si="2"/>
        <v>57946.086956521758</v>
      </c>
      <c r="P23" s="223">
        <f t="shared" si="2"/>
        <v>57946.086956521758</v>
      </c>
      <c r="Q23" s="223">
        <f t="shared" si="2"/>
        <v>57946.086956521758</v>
      </c>
      <c r="R23" s="223">
        <f t="shared" si="2"/>
        <v>57946.086956521758</v>
      </c>
      <c r="S23" s="223">
        <f t="shared" si="2"/>
        <v>57946.086956521758</v>
      </c>
      <c r="T23" s="223">
        <f t="shared" si="2"/>
        <v>57946.086956521758</v>
      </c>
      <c r="U23" s="223">
        <f t="shared" si="3"/>
        <v>57946.086956521758</v>
      </c>
      <c r="V23" s="223">
        <f t="shared" si="3"/>
        <v>57946.086956521758</v>
      </c>
      <c r="W23" s="223">
        <f t="shared" si="3"/>
        <v>57946.086956521758</v>
      </c>
      <c r="X23" s="223">
        <f t="shared" si="3"/>
        <v>57946.086956521758</v>
      </c>
      <c r="Y23" s="223">
        <f t="shared" si="3"/>
        <v>57946.086956521758</v>
      </c>
      <c r="Z23" s="223">
        <f t="shared" ref="Z23:Z42" si="5">$B$14*$B$17</f>
        <v>242320.00000000006</v>
      </c>
      <c r="AA23" s="224">
        <f>SUM(B23:Z23)</f>
        <v>2423200.0000000005</v>
      </c>
      <c r="AC23" s="225">
        <f t="shared" ref="AC23:AC42" si="6">AA23*0.03</f>
        <v>72696.000000000015</v>
      </c>
    </row>
    <row r="24" spans="1:29">
      <c r="A24" s="218">
        <v>3</v>
      </c>
      <c r="B24" s="226"/>
      <c r="C24" s="222">
        <f t="shared" si="1"/>
        <v>848120.00000000012</v>
      </c>
      <c r="D24" s="223">
        <f>($B$14*$B$16)/22</f>
        <v>60580.000000000022</v>
      </c>
      <c r="E24" s="226">
        <f t="shared" si="4"/>
        <v>60580.000000000022</v>
      </c>
      <c r="F24" s="226">
        <f t="shared" si="4"/>
        <v>60580.000000000022</v>
      </c>
      <c r="G24" s="226">
        <f t="shared" si="2"/>
        <v>60580.000000000022</v>
      </c>
      <c r="H24" s="226">
        <f t="shared" si="2"/>
        <v>60580.000000000022</v>
      </c>
      <c r="I24" s="226">
        <f t="shared" si="2"/>
        <v>60580.000000000022</v>
      </c>
      <c r="J24" s="226">
        <f t="shared" si="2"/>
        <v>60580.000000000022</v>
      </c>
      <c r="K24" s="226">
        <f t="shared" si="2"/>
        <v>60580.000000000022</v>
      </c>
      <c r="L24" s="226">
        <f t="shared" si="2"/>
        <v>60580.000000000022</v>
      </c>
      <c r="M24" s="226">
        <f t="shared" si="2"/>
        <v>60580.000000000022</v>
      </c>
      <c r="N24" s="226">
        <f t="shared" si="2"/>
        <v>60580.000000000022</v>
      </c>
      <c r="O24" s="226">
        <f t="shared" si="2"/>
        <v>60580.000000000022</v>
      </c>
      <c r="P24" s="226">
        <f t="shared" si="2"/>
        <v>60580.000000000022</v>
      </c>
      <c r="Q24" s="226">
        <f t="shared" si="2"/>
        <v>60580.000000000022</v>
      </c>
      <c r="R24" s="223">
        <f t="shared" si="2"/>
        <v>60580.000000000022</v>
      </c>
      <c r="S24" s="223">
        <f t="shared" si="2"/>
        <v>60580.000000000022</v>
      </c>
      <c r="T24" s="223">
        <f t="shared" si="2"/>
        <v>60580.000000000022</v>
      </c>
      <c r="U24" s="223">
        <f t="shared" si="3"/>
        <v>60580.000000000022</v>
      </c>
      <c r="V24" s="223">
        <f t="shared" si="3"/>
        <v>60580.000000000022</v>
      </c>
      <c r="W24" s="223">
        <f t="shared" si="3"/>
        <v>60580.000000000022</v>
      </c>
      <c r="X24" s="223">
        <f t="shared" si="3"/>
        <v>60580.000000000022</v>
      </c>
      <c r="Y24" s="223">
        <f t="shared" si="3"/>
        <v>60580.000000000022</v>
      </c>
      <c r="Z24" s="223">
        <f t="shared" si="5"/>
        <v>242320.00000000006</v>
      </c>
      <c r="AA24" s="224">
        <f t="shared" ref="AA24:AA42" si="7">SUM(B24:Z24)</f>
        <v>2423200.0000000005</v>
      </c>
      <c r="AC24" s="225">
        <f t="shared" si="6"/>
        <v>72696.000000000015</v>
      </c>
    </row>
    <row r="25" spans="1:29">
      <c r="A25" s="218">
        <v>4</v>
      </c>
      <c r="B25" s="226"/>
      <c r="C25" s="222">
        <f t="shared" si="1"/>
        <v>848120.00000000012</v>
      </c>
      <c r="D25" s="223">
        <f>($B$14*$B$16)/22</f>
        <v>60580.000000000022</v>
      </c>
      <c r="E25" s="226">
        <f t="shared" si="4"/>
        <v>60580.000000000022</v>
      </c>
      <c r="F25" s="226">
        <f t="shared" si="4"/>
        <v>60580.000000000022</v>
      </c>
      <c r="G25" s="226">
        <f t="shared" si="2"/>
        <v>60580.000000000022</v>
      </c>
      <c r="H25" s="226">
        <f t="shared" si="2"/>
        <v>60580.000000000022</v>
      </c>
      <c r="I25" s="226">
        <f t="shared" si="2"/>
        <v>60580.000000000022</v>
      </c>
      <c r="J25" s="226">
        <f t="shared" si="2"/>
        <v>60580.000000000022</v>
      </c>
      <c r="K25" s="226">
        <f t="shared" si="2"/>
        <v>60580.000000000022</v>
      </c>
      <c r="L25" s="226">
        <f t="shared" si="2"/>
        <v>60580.000000000022</v>
      </c>
      <c r="M25" s="226">
        <f t="shared" si="2"/>
        <v>60580.000000000022</v>
      </c>
      <c r="N25" s="226">
        <f t="shared" si="2"/>
        <v>60580.000000000022</v>
      </c>
      <c r="O25" s="226">
        <f t="shared" si="2"/>
        <v>60580.000000000022</v>
      </c>
      <c r="P25" s="226">
        <f t="shared" si="2"/>
        <v>60580.000000000022</v>
      </c>
      <c r="Q25" s="226">
        <f t="shared" si="2"/>
        <v>60580.000000000022</v>
      </c>
      <c r="R25" s="223">
        <f t="shared" si="2"/>
        <v>60580.000000000022</v>
      </c>
      <c r="S25" s="223">
        <f t="shared" si="2"/>
        <v>60580.000000000022</v>
      </c>
      <c r="T25" s="223">
        <f t="shared" si="2"/>
        <v>60580.000000000022</v>
      </c>
      <c r="U25" s="223">
        <f t="shared" si="2"/>
        <v>60580.000000000022</v>
      </c>
      <c r="V25" s="223">
        <f t="shared" si="3"/>
        <v>60580.000000000022</v>
      </c>
      <c r="W25" s="223">
        <f t="shared" si="3"/>
        <v>60580.000000000022</v>
      </c>
      <c r="X25" s="223">
        <f t="shared" si="3"/>
        <v>60580.000000000022</v>
      </c>
      <c r="Y25" s="223">
        <f t="shared" si="3"/>
        <v>60580.000000000022</v>
      </c>
      <c r="Z25" s="223">
        <f t="shared" si="5"/>
        <v>242320.00000000006</v>
      </c>
      <c r="AA25" s="224">
        <f t="shared" si="7"/>
        <v>2423200.0000000005</v>
      </c>
      <c r="AC25" s="225">
        <f t="shared" si="6"/>
        <v>72696.000000000015</v>
      </c>
    </row>
    <row r="26" spans="1:29">
      <c r="A26" s="218">
        <v>5</v>
      </c>
      <c r="B26" s="218"/>
      <c r="C26" s="226"/>
      <c r="D26" s="222">
        <f t="shared" si="1"/>
        <v>848120.00000000012</v>
      </c>
      <c r="E26" s="223">
        <f>($B$14*$B$16)/21</f>
        <v>63464.76190476193</v>
      </c>
      <c r="F26" s="226">
        <f t="shared" si="4"/>
        <v>63464.76190476193</v>
      </c>
      <c r="G26" s="226">
        <f t="shared" si="2"/>
        <v>63464.76190476193</v>
      </c>
      <c r="H26" s="226">
        <f t="shared" si="2"/>
        <v>63464.76190476193</v>
      </c>
      <c r="I26" s="226">
        <f t="shared" si="2"/>
        <v>63464.76190476193</v>
      </c>
      <c r="J26" s="226">
        <f t="shared" si="2"/>
        <v>63464.76190476193</v>
      </c>
      <c r="K26" s="226">
        <f t="shared" si="2"/>
        <v>63464.76190476193</v>
      </c>
      <c r="L26" s="226">
        <f t="shared" si="2"/>
        <v>63464.76190476193</v>
      </c>
      <c r="M26" s="226">
        <f t="shared" si="2"/>
        <v>63464.76190476193</v>
      </c>
      <c r="N26" s="226">
        <f t="shared" si="2"/>
        <v>63464.76190476193</v>
      </c>
      <c r="O26" s="226">
        <f t="shared" si="2"/>
        <v>63464.76190476193</v>
      </c>
      <c r="P26" s="226">
        <f t="shared" si="2"/>
        <v>63464.76190476193</v>
      </c>
      <c r="Q26" s="226">
        <f t="shared" si="2"/>
        <v>63464.76190476193</v>
      </c>
      <c r="R26" s="223">
        <f t="shared" si="2"/>
        <v>63464.76190476193</v>
      </c>
      <c r="S26" s="223">
        <f t="shared" si="2"/>
        <v>63464.76190476193</v>
      </c>
      <c r="T26" s="223">
        <f t="shared" si="2"/>
        <v>63464.76190476193</v>
      </c>
      <c r="U26" s="223">
        <f t="shared" si="2"/>
        <v>63464.76190476193</v>
      </c>
      <c r="V26" s="223">
        <f t="shared" si="3"/>
        <v>63464.76190476193</v>
      </c>
      <c r="W26" s="223">
        <f t="shared" si="3"/>
        <v>63464.76190476193</v>
      </c>
      <c r="X26" s="223">
        <f t="shared" si="3"/>
        <v>63464.76190476193</v>
      </c>
      <c r="Y26" s="223">
        <f t="shared" si="3"/>
        <v>63464.76190476193</v>
      </c>
      <c r="Z26" s="223">
        <f t="shared" si="5"/>
        <v>242320.00000000006</v>
      </c>
      <c r="AA26" s="224">
        <f t="shared" si="7"/>
        <v>2423200.0000000005</v>
      </c>
      <c r="AC26" s="225">
        <f t="shared" si="6"/>
        <v>72696.000000000015</v>
      </c>
    </row>
    <row r="27" spans="1:29">
      <c r="A27" s="218">
        <v>6</v>
      </c>
      <c r="B27" s="218"/>
      <c r="C27" s="226"/>
      <c r="D27" s="222">
        <f t="shared" si="1"/>
        <v>848120.00000000012</v>
      </c>
      <c r="E27" s="223">
        <f>($B$14*$B$16)/21</f>
        <v>63464.76190476193</v>
      </c>
      <c r="F27" s="226">
        <f t="shared" si="4"/>
        <v>63464.76190476193</v>
      </c>
      <c r="G27" s="226">
        <f t="shared" si="2"/>
        <v>63464.76190476193</v>
      </c>
      <c r="H27" s="226">
        <f t="shared" si="2"/>
        <v>63464.76190476193</v>
      </c>
      <c r="I27" s="226">
        <f t="shared" si="2"/>
        <v>63464.76190476193</v>
      </c>
      <c r="J27" s="226">
        <f t="shared" si="2"/>
        <v>63464.76190476193</v>
      </c>
      <c r="K27" s="226">
        <f t="shared" si="2"/>
        <v>63464.76190476193</v>
      </c>
      <c r="L27" s="226">
        <f t="shared" si="2"/>
        <v>63464.76190476193</v>
      </c>
      <c r="M27" s="226">
        <f t="shared" si="2"/>
        <v>63464.76190476193</v>
      </c>
      <c r="N27" s="226">
        <f t="shared" si="2"/>
        <v>63464.76190476193</v>
      </c>
      <c r="O27" s="226">
        <f t="shared" si="2"/>
        <v>63464.76190476193</v>
      </c>
      <c r="P27" s="226">
        <f t="shared" si="2"/>
        <v>63464.76190476193</v>
      </c>
      <c r="Q27" s="226">
        <f t="shared" si="2"/>
        <v>63464.76190476193</v>
      </c>
      <c r="R27" s="223">
        <f t="shared" si="2"/>
        <v>63464.76190476193</v>
      </c>
      <c r="S27" s="223">
        <f t="shared" si="2"/>
        <v>63464.76190476193</v>
      </c>
      <c r="T27" s="223">
        <f t="shared" si="2"/>
        <v>63464.76190476193</v>
      </c>
      <c r="U27" s="223">
        <f t="shared" si="2"/>
        <v>63464.76190476193</v>
      </c>
      <c r="V27" s="223">
        <f t="shared" si="3"/>
        <v>63464.76190476193</v>
      </c>
      <c r="W27" s="223">
        <f t="shared" si="3"/>
        <v>63464.76190476193</v>
      </c>
      <c r="X27" s="223">
        <f t="shared" si="3"/>
        <v>63464.76190476193</v>
      </c>
      <c r="Y27" s="223">
        <f t="shared" si="3"/>
        <v>63464.76190476193</v>
      </c>
      <c r="Z27" s="223">
        <f t="shared" si="5"/>
        <v>242320.00000000006</v>
      </c>
      <c r="AA27" s="224">
        <f t="shared" si="7"/>
        <v>2423200.0000000005</v>
      </c>
      <c r="AC27" s="225">
        <f t="shared" si="6"/>
        <v>72696.000000000015</v>
      </c>
    </row>
    <row r="28" spans="1:29">
      <c r="A28" s="218">
        <v>7</v>
      </c>
      <c r="B28" s="218"/>
      <c r="C28" s="226"/>
      <c r="D28" s="226"/>
      <c r="E28" s="222">
        <f t="shared" si="1"/>
        <v>848120.00000000012</v>
      </c>
      <c r="F28" s="223">
        <f>($B$14*$B$16)/20</f>
        <v>66638.000000000029</v>
      </c>
      <c r="G28" s="226">
        <f>F28</f>
        <v>66638.000000000029</v>
      </c>
      <c r="H28" s="226">
        <f t="shared" si="2"/>
        <v>66638.000000000029</v>
      </c>
      <c r="I28" s="226">
        <f t="shared" si="2"/>
        <v>66638.000000000029</v>
      </c>
      <c r="J28" s="226">
        <f t="shared" si="2"/>
        <v>66638.000000000029</v>
      </c>
      <c r="K28" s="226">
        <f t="shared" si="2"/>
        <v>66638.000000000029</v>
      </c>
      <c r="L28" s="226">
        <f t="shared" si="2"/>
        <v>66638.000000000029</v>
      </c>
      <c r="M28" s="226">
        <f t="shared" si="2"/>
        <v>66638.000000000029</v>
      </c>
      <c r="N28" s="226">
        <f t="shared" si="2"/>
        <v>66638.000000000029</v>
      </c>
      <c r="O28" s="226">
        <f t="shared" si="2"/>
        <v>66638.000000000029</v>
      </c>
      <c r="P28" s="226">
        <f t="shared" si="2"/>
        <v>66638.000000000029</v>
      </c>
      <c r="Q28" s="226">
        <f t="shared" si="2"/>
        <v>66638.000000000029</v>
      </c>
      <c r="R28" s="223">
        <f t="shared" si="2"/>
        <v>66638.000000000029</v>
      </c>
      <c r="S28" s="223">
        <f t="shared" si="2"/>
        <v>66638.000000000029</v>
      </c>
      <c r="T28" s="223">
        <f t="shared" si="2"/>
        <v>66638.000000000029</v>
      </c>
      <c r="U28" s="223">
        <f t="shared" si="3"/>
        <v>66638.000000000029</v>
      </c>
      <c r="V28" s="223">
        <f t="shared" si="3"/>
        <v>66638.000000000029</v>
      </c>
      <c r="W28" s="223">
        <f t="shared" si="3"/>
        <v>66638.000000000029</v>
      </c>
      <c r="X28" s="223">
        <f t="shared" si="3"/>
        <v>66638.000000000029</v>
      </c>
      <c r="Y28" s="223">
        <f t="shared" si="3"/>
        <v>66638.000000000029</v>
      </c>
      <c r="Z28" s="223">
        <f t="shared" si="5"/>
        <v>242320.00000000006</v>
      </c>
      <c r="AA28" s="224">
        <f t="shared" si="7"/>
        <v>2423200.0000000005</v>
      </c>
      <c r="AC28" s="225">
        <f t="shared" si="6"/>
        <v>72696.000000000015</v>
      </c>
    </row>
    <row r="29" spans="1:29">
      <c r="A29" s="218">
        <v>8</v>
      </c>
      <c r="B29" s="218"/>
      <c r="C29" s="226"/>
      <c r="D29" s="226"/>
      <c r="E29" s="222">
        <f t="shared" si="1"/>
        <v>848120.00000000012</v>
      </c>
      <c r="F29" s="223">
        <f>($B$14*$B$16)/20</f>
        <v>66638.000000000029</v>
      </c>
      <c r="G29" s="226">
        <f>F29</f>
        <v>66638.000000000029</v>
      </c>
      <c r="H29" s="226">
        <f t="shared" si="2"/>
        <v>66638.000000000029</v>
      </c>
      <c r="I29" s="226">
        <f t="shared" si="2"/>
        <v>66638.000000000029</v>
      </c>
      <c r="J29" s="226">
        <f t="shared" si="2"/>
        <v>66638.000000000029</v>
      </c>
      <c r="K29" s="226">
        <f t="shared" si="2"/>
        <v>66638.000000000029</v>
      </c>
      <c r="L29" s="226">
        <f t="shared" si="2"/>
        <v>66638.000000000029</v>
      </c>
      <c r="M29" s="226">
        <f t="shared" si="2"/>
        <v>66638.000000000029</v>
      </c>
      <c r="N29" s="226">
        <f t="shared" si="2"/>
        <v>66638.000000000029</v>
      </c>
      <c r="O29" s="226">
        <f t="shared" si="2"/>
        <v>66638.000000000029</v>
      </c>
      <c r="P29" s="226">
        <f t="shared" si="2"/>
        <v>66638.000000000029</v>
      </c>
      <c r="Q29" s="226">
        <f t="shared" si="2"/>
        <v>66638.000000000029</v>
      </c>
      <c r="R29" s="223">
        <f t="shared" si="2"/>
        <v>66638.000000000029</v>
      </c>
      <c r="S29" s="223">
        <f t="shared" si="2"/>
        <v>66638.000000000029</v>
      </c>
      <c r="T29" s="223">
        <f t="shared" si="2"/>
        <v>66638.000000000029</v>
      </c>
      <c r="U29" s="223">
        <f t="shared" si="3"/>
        <v>66638.000000000029</v>
      </c>
      <c r="V29" s="223">
        <f t="shared" si="3"/>
        <v>66638.000000000029</v>
      </c>
      <c r="W29" s="223">
        <f t="shared" si="3"/>
        <v>66638.000000000029</v>
      </c>
      <c r="X29" s="223">
        <f t="shared" si="3"/>
        <v>66638.000000000029</v>
      </c>
      <c r="Y29" s="223">
        <f t="shared" si="3"/>
        <v>66638.000000000029</v>
      </c>
      <c r="Z29" s="223">
        <f t="shared" si="5"/>
        <v>242320.00000000006</v>
      </c>
      <c r="AA29" s="224">
        <f t="shared" si="7"/>
        <v>2423200.0000000005</v>
      </c>
      <c r="AC29" s="225">
        <f t="shared" si="6"/>
        <v>72696.000000000015</v>
      </c>
    </row>
    <row r="30" spans="1:29">
      <c r="A30" s="218">
        <v>9</v>
      </c>
      <c r="B30" s="218"/>
      <c r="C30" s="218"/>
      <c r="D30" s="226"/>
      <c r="E30" s="226"/>
      <c r="F30" s="222">
        <f t="shared" si="1"/>
        <v>848120.00000000012</v>
      </c>
      <c r="G30" s="223">
        <f>($B$14*$B$16)/19</f>
        <v>70145.263157894762</v>
      </c>
      <c r="H30" s="226">
        <f>G30</f>
        <v>70145.263157894762</v>
      </c>
      <c r="I30" s="226">
        <f t="shared" si="2"/>
        <v>70145.263157894762</v>
      </c>
      <c r="J30" s="226">
        <f t="shared" si="2"/>
        <v>70145.263157894762</v>
      </c>
      <c r="K30" s="226">
        <f t="shared" si="2"/>
        <v>70145.263157894762</v>
      </c>
      <c r="L30" s="226">
        <f t="shared" si="2"/>
        <v>70145.263157894762</v>
      </c>
      <c r="M30" s="226">
        <f t="shared" si="2"/>
        <v>70145.263157894762</v>
      </c>
      <c r="N30" s="226">
        <f t="shared" si="2"/>
        <v>70145.263157894762</v>
      </c>
      <c r="O30" s="226">
        <f t="shared" si="2"/>
        <v>70145.263157894762</v>
      </c>
      <c r="P30" s="226">
        <f t="shared" si="2"/>
        <v>70145.263157894762</v>
      </c>
      <c r="Q30" s="226">
        <f t="shared" si="2"/>
        <v>70145.263157894762</v>
      </c>
      <c r="R30" s="223">
        <f t="shared" si="2"/>
        <v>70145.263157894762</v>
      </c>
      <c r="S30" s="223">
        <f t="shared" si="2"/>
        <v>70145.263157894762</v>
      </c>
      <c r="T30" s="223">
        <f t="shared" si="2"/>
        <v>70145.263157894762</v>
      </c>
      <c r="U30" s="223">
        <f t="shared" si="3"/>
        <v>70145.263157894762</v>
      </c>
      <c r="V30" s="223">
        <f t="shared" si="3"/>
        <v>70145.263157894762</v>
      </c>
      <c r="W30" s="223">
        <f t="shared" si="3"/>
        <v>70145.263157894762</v>
      </c>
      <c r="X30" s="223">
        <f t="shared" si="3"/>
        <v>70145.263157894762</v>
      </c>
      <c r="Y30" s="223">
        <f t="shared" si="3"/>
        <v>70145.263157894762</v>
      </c>
      <c r="Z30" s="223">
        <f t="shared" si="5"/>
        <v>242320.00000000006</v>
      </c>
      <c r="AA30" s="224">
        <f t="shared" si="7"/>
        <v>2423200.0000000014</v>
      </c>
      <c r="AC30" s="225">
        <f t="shared" si="6"/>
        <v>72696.000000000044</v>
      </c>
    </row>
    <row r="31" spans="1:29">
      <c r="A31" s="218">
        <v>10</v>
      </c>
      <c r="B31" s="218"/>
      <c r="C31" s="218"/>
      <c r="D31" s="226"/>
      <c r="E31" s="226"/>
      <c r="F31" s="222">
        <f t="shared" si="1"/>
        <v>848120.00000000012</v>
      </c>
      <c r="G31" s="223">
        <f>($B$14*$B$16)/19</f>
        <v>70145.263157894762</v>
      </c>
      <c r="H31" s="226">
        <f>G31</f>
        <v>70145.263157894762</v>
      </c>
      <c r="I31" s="226">
        <f t="shared" si="2"/>
        <v>70145.263157894762</v>
      </c>
      <c r="J31" s="226">
        <f t="shared" si="2"/>
        <v>70145.263157894762</v>
      </c>
      <c r="K31" s="226">
        <f t="shared" si="2"/>
        <v>70145.263157894762</v>
      </c>
      <c r="L31" s="226">
        <f t="shared" si="2"/>
        <v>70145.263157894762</v>
      </c>
      <c r="M31" s="226">
        <f t="shared" si="2"/>
        <v>70145.263157894762</v>
      </c>
      <c r="N31" s="226">
        <f t="shared" si="2"/>
        <v>70145.263157894762</v>
      </c>
      <c r="O31" s="226">
        <f t="shared" si="2"/>
        <v>70145.263157894762</v>
      </c>
      <c r="P31" s="226">
        <f t="shared" si="2"/>
        <v>70145.263157894762</v>
      </c>
      <c r="Q31" s="226">
        <f t="shared" si="2"/>
        <v>70145.263157894762</v>
      </c>
      <c r="R31" s="223">
        <f t="shared" si="2"/>
        <v>70145.263157894762</v>
      </c>
      <c r="S31" s="223">
        <f t="shared" si="2"/>
        <v>70145.263157894762</v>
      </c>
      <c r="T31" s="223">
        <f t="shared" si="2"/>
        <v>70145.263157894762</v>
      </c>
      <c r="U31" s="223">
        <f t="shared" si="3"/>
        <v>70145.263157894762</v>
      </c>
      <c r="V31" s="223">
        <f t="shared" si="3"/>
        <v>70145.263157894762</v>
      </c>
      <c r="W31" s="223">
        <f t="shared" si="3"/>
        <v>70145.263157894762</v>
      </c>
      <c r="X31" s="223">
        <f t="shared" si="3"/>
        <v>70145.263157894762</v>
      </c>
      <c r="Y31" s="223">
        <f t="shared" si="3"/>
        <v>70145.263157894762</v>
      </c>
      <c r="Z31" s="223">
        <f t="shared" si="5"/>
        <v>242320.00000000006</v>
      </c>
      <c r="AA31" s="224">
        <f t="shared" si="7"/>
        <v>2423200.0000000014</v>
      </c>
      <c r="AC31" s="225">
        <f t="shared" si="6"/>
        <v>72696.000000000044</v>
      </c>
    </row>
    <row r="32" spans="1:29">
      <c r="A32" s="218">
        <v>11</v>
      </c>
      <c r="B32" s="218"/>
      <c r="C32" s="218"/>
      <c r="D32" s="226"/>
      <c r="E32" s="226"/>
      <c r="F32" s="226"/>
      <c r="G32" s="222">
        <f t="shared" si="1"/>
        <v>848120.00000000012</v>
      </c>
      <c r="H32" s="223">
        <f>($B$14*$B$16)/18</f>
        <v>74042.222222222248</v>
      </c>
      <c r="I32" s="226">
        <f>H32</f>
        <v>74042.222222222248</v>
      </c>
      <c r="J32" s="226">
        <f t="shared" si="2"/>
        <v>74042.222222222248</v>
      </c>
      <c r="K32" s="226">
        <f t="shared" si="2"/>
        <v>74042.222222222248</v>
      </c>
      <c r="L32" s="226">
        <f t="shared" si="2"/>
        <v>74042.222222222248</v>
      </c>
      <c r="M32" s="226">
        <f t="shared" si="2"/>
        <v>74042.222222222248</v>
      </c>
      <c r="N32" s="226">
        <f t="shared" si="2"/>
        <v>74042.222222222248</v>
      </c>
      <c r="O32" s="226">
        <f t="shared" si="2"/>
        <v>74042.222222222248</v>
      </c>
      <c r="P32" s="226">
        <f t="shared" si="2"/>
        <v>74042.222222222248</v>
      </c>
      <c r="Q32" s="226">
        <f t="shared" si="2"/>
        <v>74042.222222222248</v>
      </c>
      <c r="R32" s="223">
        <f t="shared" si="2"/>
        <v>74042.222222222248</v>
      </c>
      <c r="S32" s="223">
        <f t="shared" si="2"/>
        <v>74042.222222222248</v>
      </c>
      <c r="T32" s="223">
        <f t="shared" si="2"/>
        <v>74042.222222222248</v>
      </c>
      <c r="U32" s="223">
        <f t="shared" si="3"/>
        <v>74042.222222222248</v>
      </c>
      <c r="V32" s="223">
        <f t="shared" si="3"/>
        <v>74042.222222222248</v>
      </c>
      <c r="W32" s="223">
        <f t="shared" si="3"/>
        <v>74042.222222222248</v>
      </c>
      <c r="X32" s="223">
        <f t="shared" si="3"/>
        <v>74042.222222222248</v>
      </c>
      <c r="Y32" s="223">
        <f t="shared" si="3"/>
        <v>74042.222222222248</v>
      </c>
      <c r="Z32" s="223">
        <f t="shared" si="5"/>
        <v>242320.00000000006</v>
      </c>
      <c r="AA32" s="224">
        <f t="shared" si="7"/>
        <v>2423200.0000000009</v>
      </c>
      <c r="AC32" s="225">
        <f t="shared" si="6"/>
        <v>72696.000000000029</v>
      </c>
    </row>
    <row r="33" spans="1:29">
      <c r="A33" s="218">
        <v>12</v>
      </c>
      <c r="B33" s="218"/>
      <c r="C33" s="218"/>
      <c r="D33" s="226"/>
      <c r="E33" s="226"/>
      <c r="F33" s="226"/>
      <c r="G33" s="222">
        <f t="shared" si="1"/>
        <v>848120.00000000012</v>
      </c>
      <c r="H33" s="223">
        <f>($B$14*$B$16)/18</f>
        <v>74042.222222222248</v>
      </c>
      <c r="I33" s="226">
        <f>H33</f>
        <v>74042.222222222248</v>
      </c>
      <c r="J33" s="226">
        <f t="shared" si="2"/>
        <v>74042.222222222248</v>
      </c>
      <c r="K33" s="226">
        <f t="shared" si="2"/>
        <v>74042.222222222248</v>
      </c>
      <c r="L33" s="226">
        <f t="shared" si="2"/>
        <v>74042.222222222248</v>
      </c>
      <c r="M33" s="226">
        <f t="shared" si="2"/>
        <v>74042.222222222248</v>
      </c>
      <c r="N33" s="226">
        <f t="shared" si="2"/>
        <v>74042.222222222248</v>
      </c>
      <c r="O33" s="226">
        <f t="shared" si="2"/>
        <v>74042.222222222248</v>
      </c>
      <c r="P33" s="226">
        <f t="shared" si="2"/>
        <v>74042.222222222248</v>
      </c>
      <c r="Q33" s="226">
        <f t="shared" si="2"/>
        <v>74042.222222222248</v>
      </c>
      <c r="R33" s="223">
        <f t="shared" si="2"/>
        <v>74042.222222222248</v>
      </c>
      <c r="S33" s="223">
        <f t="shared" si="2"/>
        <v>74042.222222222248</v>
      </c>
      <c r="T33" s="223">
        <f t="shared" si="2"/>
        <v>74042.222222222248</v>
      </c>
      <c r="U33" s="223">
        <f t="shared" si="3"/>
        <v>74042.222222222248</v>
      </c>
      <c r="V33" s="223">
        <f t="shared" si="3"/>
        <v>74042.222222222248</v>
      </c>
      <c r="W33" s="223">
        <f t="shared" si="3"/>
        <v>74042.222222222248</v>
      </c>
      <c r="X33" s="223">
        <f t="shared" si="3"/>
        <v>74042.222222222248</v>
      </c>
      <c r="Y33" s="223">
        <f t="shared" si="3"/>
        <v>74042.222222222248</v>
      </c>
      <c r="Z33" s="223">
        <f t="shared" si="5"/>
        <v>242320.00000000006</v>
      </c>
      <c r="AA33" s="224">
        <f t="shared" si="7"/>
        <v>2423200.0000000009</v>
      </c>
      <c r="AC33" s="225">
        <f t="shared" si="6"/>
        <v>72696.000000000029</v>
      </c>
    </row>
    <row r="34" spans="1:29">
      <c r="A34" s="218">
        <v>13</v>
      </c>
      <c r="B34" s="218"/>
      <c r="C34" s="218"/>
      <c r="D34" s="228"/>
      <c r="E34" s="226"/>
      <c r="F34" s="226"/>
      <c r="G34" s="226"/>
      <c r="H34" s="222">
        <f t="shared" si="1"/>
        <v>848120.00000000012</v>
      </c>
      <c r="I34" s="223">
        <f>($B$14*$B$16)/17</f>
        <v>78397.647058823553</v>
      </c>
      <c r="J34" s="226">
        <f>I34</f>
        <v>78397.647058823553</v>
      </c>
      <c r="K34" s="226">
        <f t="shared" si="2"/>
        <v>78397.647058823553</v>
      </c>
      <c r="L34" s="226">
        <f t="shared" si="2"/>
        <v>78397.647058823553</v>
      </c>
      <c r="M34" s="226">
        <f t="shared" si="2"/>
        <v>78397.647058823553</v>
      </c>
      <c r="N34" s="226">
        <f t="shared" si="2"/>
        <v>78397.647058823553</v>
      </c>
      <c r="O34" s="226">
        <f t="shared" si="2"/>
        <v>78397.647058823553</v>
      </c>
      <c r="P34" s="226">
        <f t="shared" si="2"/>
        <v>78397.647058823553</v>
      </c>
      <c r="Q34" s="226">
        <f t="shared" si="2"/>
        <v>78397.647058823553</v>
      </c>
      <c r="R34" s="223">
        <f t="shared" si="2"/>
        <v>78397.647058823553</v>
      </c>
      <c r="S34" s="223">
        <f t="shared" si="2"/>
        <v>78397.647058823553</v>
      </c>
      <c r="T34" s="223">
        <f t="shared" si="2"/>
        <v>78397.647058823553</v>
      </c>
      <c r="U34" s="223">
        <f t="shared" si="3"/>
        <v>78397.647058823553</v>
      </c>
      <c r="V34" s="223">
        <f t="shared" si="3"/>
        <v>78397.647058823553</v>
      </c>
      <c r="W34" s="223">
        <f t="shared" si="3"/>
        <v>78397.647058823553</v>
      </c>
      <c r="X34" s="223">
        <f t="shared" si="3"/>
        <v>78397.647058823553</v>
      </c>
      <c r="Y34" s="223">
        <f t="shared" si="3"/>
        <v>78397.647058823553</v>
      </c>
      <c r="Z34" s="223">
        <f t="shared" si="5"/>
        <v>242320.00000000006</v>
      </c>
      <c r="AA34" s="224">
        <f t="shared" si="7"/>
        <v>2423200.0000000014</v>
      </c>
      <c r="AC34" s="225">
        <f t="shared" si="6"/>
        <v>72696.000000000044</v>
      </c>
    </row>
    <row r="35" spans="1:29">
      <c r="A35" s="218">
        <v>14</v>
      </c>
      <c r="B35" s="218"/>
      <c r="C35" s="218"/>
      <c r="D35" s="228"/>
      <c r="E35" s="226"/>
      <c r="F35" s="226"/>
      <c r="G35" s="226"/>
      <c r="H35" s="222">
        <f t="shared" si="1"/>
        <v>848120.00000000012</v>
      </c>
      <c r="I35" s="223">
        <f>($B$14*$B$16)/17</f>
        <v>78397.647058823553</v>
      </c>
      <c r="J35" s="226">
        <f>I35</f>
        <v>78397.647058823553</v>
      </c>
      <c r="K35" s="226">
        <f t="shared" si="2"/>
        <v>78397.647058823553</v>
      </c>
      <c r="L35" s="226">
        <f t="shared" si="2"/>
        <v>78397.647058823553</v>
      </c>
      <c r="M35" s="226">
        <f t="shared" si="2"/>
        <v>78397.647058823553</v>
      </c>
      <c r="N35" s="226">
        <f t="shared" si="2"/>
        <v>78397.647058823553</v>
      </c>
      <c r="O35" s="226">
        <f t="shared" si="2"/>
        <v>78397.647058823553</v>
      </c>
      <c r="P35" s="226">
        <f t="shared" si="2"/>
        <v>78397.647058823553</v>
      </c>
      <c r="Q35" s="226">
        <f t="shared" si="2"/>
        <v>78397.647058823553</v>
      </c>
      <c r="R35" s="223">
        <f t="shared" si="2"/>
        <v>78397.647058823553</v>
      </c>
      <c r="S35" s="223">
        <f t="shared" si="2"/>
        <v>78397.647058823553</v>
      </c>
      <c r="T35" s="223">
        <f t="shared" si="2"/>
        <v>78397.647058823553</v>
      </c>
      <c r="U35" s="223">
        <f t="shared" si="3"/>
        <v>78397.647058823553</v>
      </c>
      <c r="V35" s="223">
        <f t="shared" si="3"/>
        <v>78397.647058823553</v>
      </c>
      <c r="W35" s="223">
        <f t="shared" si="3"/>
        <v>78397.647058823553</v>
      </c>
      <c r="X35" s="223">
        <f t="shared" si="3"/>
        <v>78397.647058823553</v>
      </c>
      <c r="Y35" s="223">
        <f t="shared" si="3"/>
        <v>78397.647058823553</v>
      </c>
      <c r="Z35" s="223">
        <f t="shared" si="5"/>
        <v>242320.00000000006</v>
      </c>
      <c r="AA35" s="224">
        <f t="shared" si="7"/>
        <v>2423200.0000000014</v>
      </c>
      <c r="AC35" s="225">
        <f t="shared" si="6"/>
        <v>72696.000000000044</v>
      </c>
    </row>
    <row r="36" spans="1:29">
      <c r="A36" s="218">
        <v>15</v>
      </c>
      <c r="B36" s="218"/>
      <c r="C36" s="218"/>
      <c r="D36" s="228"/>
      <c r="E36" s="226"/>
      <c r="F36" s="226"/>
      <c r="G36" s="226"/>
      <c r="H36" s="226"/>
      <c r="I36" s="222">
        <f t="shared" si="1"/>
        <v>848120.00000000012</v>
      </c>
      <c r="J36" s="223">
        <f>($B$14*$B$16)/16</f>
        <v>83297.500000000029</v>
      </c>
      <c r="K36" s="226">
        <f>J36</f>
        <v>83297.500000000029</v>
      </c>
      <c r="L36" s="226">
        <f t="shared" si="2"/>
        <v>83297.500000000029</v>
      </c>
      <c r="M36" s="226">
        <f t="shared" si="2"/>
        <v>83297.500000000029</v>
      </c>
      <c r="N36" s="226">
        <f t="shared" si="2"/>
        <v>83297.500000000029</v>
      </c>
      <c r="O36" s="226">
        <f t="shared" si="2"/>
        <v>83297.500000000029</v>
      </c>
      <c r="P36" s="226">
        <f t="shared" si="2"/>
        <v>83297.500000000029</v>
      </c>
      <c r="Q36" s="226">
        <f t="shared" si="2"/>
        <v>83297.500000000029</v>
      </c>
      <c r="R36" s="223">
        <f t="shared" si="2"/>
        <v>83297.500000000029</v>
      </c>
      <c r="S36" s="223">
        <f t="shared" si="2"/>
        <v>83297.500000000029</v>
      </c>
      <c r="T36" s="223">
        <f t="shared" si="2"/>
        <v>83297.500000000029</v>
      </c>
      <c r="U36" s="223">
        <f t="shared" si="3"/>
        <v>83297.500000000029</v>
      </c>
      <c r="V36" s="223">
        <f t="shared" si="3"/>
        <v>83297.500000000029</v>
      </c>
      <c r="W36" s="223">
        <f t="shared" si="3"/>
        <v>83297.500000000029</v>
      </c>
      <c r="X36" s="223">
        <f t="shared" si="3"/>
        <v>83297.500000000029</v>
      </c>
      <c r="Y36" s="223">
        <f t="shared" si="3"/>
        <v>83297.500000000029</v>
      </c>
      <c r="Z36" s="223">
        <f t="shared" si="5"/>
        <v>242320.00000000006</v>
      </c>
      <c r="AA36" s="224">
        <f t="shared" si="7"/>
        <v>2423200.0000000005</v>
      </c>
      <c r="AC36" s="225">
        <f t="shared" si="6"/>
        <v>72696.000000000015</v>
      </c>
    </row>
    <row r="37" spans="1:29">
      <c r="A37" s="218">
        <v>16</v>
      </c>
      <c r="B37" s="218"/>
      <c r="C37" s="218"/>
      <c r="D37" s="228"/>
      <c r="E37" s="226"/>
      <c r="F37" s="226"/>
      <c r="G37" s="226"/>
      <c r="H37" s="226"/>
      <c r="I37" s="222">
        <f t="shared" si="1"/>
        <v>848120.00000000012</v>
      </c>
      <c r="J37" s="223">
        <f>($B$14*$B$16)/16</f>
        <v>83297.500000000029</v>
      </c>
      <c r="K37" s="226">
        <f>J37</f>
        <v>83297.500000000029</v>
      </c>
      <c r="L37" s="226">
        <f t="shared" si="2"/>
        <v>83297.500000000029</v>
      </c>
      <c r="M37" s="226">
        <f t="shared" si="2"/>
        <v>83297.500000000029</v>
      </c>
      <c r="N37" s="226">
        <f t="shared" si="2"/>
        <v>83297.500000000029</v>
      </c>
      <c r="O37" s="226">
        <f t="shared" si="2"/>
        <v>83297.500000000029</v>
      </c>
      <c r="P37" s="226">
        <f t="shared" si="2"/>
        <v>83297.500000000029</v>
      </c>
      <c r="Q37" s="226">
        <f t="shared" si="2"/>
        <v>83297.500000000029</v>
      </c>
      <c r="R37" s="223">
        <f t="shared" si="2"/>
        <v>83297.500000000029</v>
      </c>
      <c r="S37" s="223">
        <f t="shared" si="2"/>
        <v>83297.500000000029</v>
      </c>
      <c r="T37" s="223">
        <f t="shared" si="2"/>
        <v>83297.500000000029</v>
      </c>
      <c r="U37" s="223">
        <f t="shared" si="3"/>
        <v>83297.500000000029</v>
      </c>
      <c r="V37" s="223">
        <f t="shared" si="3"/>
        <v>83297.500000000029</v>
      </c>
      <c r="W37" s="223">
        <f t="shared" si="3"/>
        <v>83297.500000000029</v>
      </c>
      <c r="X37" s="223">
        <f t="shared" si="3"/>
        <v>83297.500000000029</v>
      </c>
      <c r="Y37" s="223">
        <f t="shared" si="3"/>
        <v>83297.500000000029</v>
      </c>
      <c r="Z37" s="223">
        <f t="shared" si="5"/>
        <v>242320.00000000006</v>
      </c>
      <c r="AA37" s="224">
        <f t="shared" si="7"/>
        <v>2423200.0000000005</v>
      </c>
      <c r="AC37" s="225">
        <f t="shared" si="6"/>
        <v>72696.000000000015</v>
      </c>
    </row>
    <row r="38" spans="1:29">
      <c r="A38" s="218">
        <v>17</v>
      </c>
      <c r="B38" s="218"/>
      <c r="C38" s="218"/>
      <c r="D38" s="228"/>
      <c r="E38" s="228"/>
      <c r="F38" s="226"/>
      <c r="G38" s="226"/>
      <c r="H38" s="226"/>
      <c r="I38" s="226"/>
      <c r="J38" s="222">
        <f t="shared" si="1"/>
        <v>848120.00000000012</v>
      </c>
      <c r="K38" s="223">
        <f>($B$14*$B$16)/15</f>
        <v>88850.666666666701</v>
      </c>
      <c r="L38" s="226">
        <f>K38</f>
        <v>88850.666666666701</v>
      </c>
      <c r="M38" s="226">
        <f t="shared" ref="M38:Y42" si="8">L38</f>
        <v>88850.666666666701</v>
      </c>
      <c r="N38" s="226">
        <f t="shared" si="8"/>
        <v>88850.666666666701</v>
      </c>
      <c r="O38" s="226">
        <f t="shared" si="8"/>
        <v>88850.666666666701</v>
      </c>
      <c r="P38" s="226">
        <f t="shared" si="8"/>
        <v>88850.666666666701</v>
      </c>
      <c r="Q38" s="226">
        <f t="shared" si="8"/>
        <v>88850.666666666701</v>
      </c>
      <c r="R38" s="223">
        <f t="shared" si="8"/>
        <v>88850.666666666701</v>
      </c>
      <c r="S38" s="223">
        <f t="shared" si="8"/>
        <v>88850.666666666701</v>
      </c>
      <c r="T38" s="223">
        <f t="shared" si="8"/>
        <v>88850.666666666701</v>
      </c>
      <c r="U38" s="223">
        <f t="shared" si="8"/>
        <v>88850.666666666701</v>
      </c>
      <c r="V38" s="223">
        <f t="shared" si="8"/>
        <v>88850.666666666701</v>
      </c>
      <c r="W38" s="223">
        <f t="shared" si="8"/>
        <v>88850.666666666701</v>
      </c>
      <c r="X38" s="223">
        <f t="shared" si="8"/>
        <v>88850.666666666701</v>
      </c>
      <c r="Y38" s="223">
        <f t="shared" si="8"/>
        <v>88850.666666666701</v>
      </c>
      <c r="Z38" s="223">
        <f t="shared" si="5"/>
        <v>242320.00000000006</v>
      </c>
      <c r="AA38" s="224">
        <f t="shared" si="7"/>
        <v>2423200.0000000009</v>
      </c>
      <c r="AC38" s="225">
        <f t="shared" si="6"/>
        <v>72696.000000000029</v>
      </c>
    </row>
    <row r="39" spans="1:29">
      <c r="A39" s="218">
        <v>18</v>
      </c>
      <c r="B39" s="218"/>
      <c r="C39" s="218"/>
      <c r="D39" s="228"/>
      <c r="E39" s="228"/>
      <c r="F39" s="226"/>
      <c r="G39" s="226"/>
      <c r="H39" s="226"/>
      <c r="I39" s="226"/>
      <c r="J39" s="222">
        <f t="shared" si="1"/>
        <v>848120.00000000012</v>
      </c>
      <c r="K39" s="223">
        <f>($B$14*$B$16)/15</f>
        <v>88850.666666666701</v>
      </c>
      <c r="L39" s="226">
        <f>K39</f>
        <v>88850.666666666701</v>
      </c>
      <c r="M39" s="226">
        <f t="shared" si="8"/>
        <v>88850.666666666701</v>
      </c>
      <c r="N39" s="226">
        <f t="shared" si="8"/>
        <v>88850.666666666701</v>
      </c>
      <c r="O39" s="226">
        <f t="shared" si="8"/>
        <v>88850.666666666701</v>
      </c>
      <c r="P39" s="226">
        <f t="shared" si="8"/>
        <v>88850.666666666701</v>
      </c>
      <c r="Q39" s="226">
        <f t="shared" si="8"/>
        <v>88850.666666666701</v>
      </c>
      <c r="R39" s="223">
        <f t="shared" si="8"/>
        <v>88850.666666666701</v>
      </c>
      <c r="S39" s="223">
        <f t="shared" si="8"/>
        <v>88850.666666666701</v>
      </c>
      <c r="T39" s="223">
        <f t="shared" si="8"/>
        <v>88850.666666666701</v>
      </c>
      <c r="U39" s="223">
        <f t="shared" si="8"/>
        <v>88850.666666666701</v>
      </c>
      <c r="V39" s="223">
        <f t="shared" si="8"/>
        <v>88850.666666666701</v>
      </c>
      <c r="W39" s="223">
        <f t="shared" si="8"/>
        <v>88850.666666666701</v>
      </c>
      <c r="X39" s="223">
        <f t="shared" si="8"/>
        <v>88850.666666666701</v>
      </c>
      <c r="Y39" s="223">
        <f t="shared" si="8"/>
        <v>88850.666666666701</v>
      </c>
      <c r="Z39" s="223">
        <f t="shared" si="5"/>
        <v>242320.00000000006</v>
      </c>
      <c r="AA39" s="224">
        <f t="shared" si="7"/>
        <v>2423200.0000000009</v>
      </c>
      <c r="AC39" s="225">
        <f t="shared" si="6"/>
        <v>72696.000000000029</v>
      </c>
    </row>
    <row r="40" spans="1:29">
      <c r="A40" s="218">
        <v>19</v>
      </c>
      <c r="B40" s="218"/>
      <c r="C40" s="218"/>
      <c r="D40" s="228"/>
      <c r="E40" s="228"/>
      <c r="F40" s="226"/>
      <c r="G40" s="226"/>
      <c r="H40" s="226"/>
      <c r="I40" s="226"/>
      <c r="J40" s="226"/>
      <c r="K40" s="222">
        <f t="shared" si="1"/>
        <v>848120.00000000012</v>
      </c>
      <c r="L40" s="223">
        <f>($B$14*$B$16)/14</f>
        <v>95197.142857142884</v>
      </c>
      <c r="M40" s="226">
        <f>L40</f>
        <v>95197.142857142884</v>
      </c>
      <c r="N40" s="226">
        <f t="shared" si="8"/>
        <v>95197.142857142884</v>
      </c>
      <c r="O40" s="226">
        <f t="shared" si="8"/>
        <v>95197.142857142884</v>
      </c>
      <c r="P40" s="226">
        <f t="shared" si="8"/>
        <v>95197.142857142884</v>
      </c>
      <c r="Q40" s="226">
        <f t="shared" si="8"/>
        <v>95197.142857142884</v>
      </c>
      <c r="R40" s="223">
        <f t="shared" si="8"/>
        <v>95197.142857142884</v>
      </c>
      <c r="S40" s="223">
        <f t="shared" si="8"/>
        <v>95197.142857142884</v>
      </c>
      <c r="T40" s="223">
        <f t="shared" si="8"/>
        <v>95197.142857142884</v>
      </c>
      <c r="U40" s="223">
        <f t="shared" si="8"/>
        <v>95197.142857142884</v>
      </c>
      <c r="V40" s="223">
        <f t="shared" si="8"/>
        <v>95197.142857142884</v>
      </c>
      <c r="W40" s="223">
        <f t="shared" si="8"/>
        <v>95197.142857142884</v>
      </c>
      <c r="X40" s="223">
        <f t="shared" si="8"/>
        <v>95197.142857142884</v>
      </c>
      <c r="Y40" s="223">
        <f t="shared" si="8"/>
        <v>95197.142857142884</v>
      </c>
      <c r="Z40" s="223">
        <f t="shared" si="5"/>
        <v>242320.00000000006</v>
      </c>
      <c r="AA40" s="224">
        <f t="shared" si="7"/>
        <v>2423200.0000000009</v>
      </c>
      <c r="AC40" s="225">
        <f t="shared" si="6"/>
        <v>72696.000000000029</v>
      </c>
    </row>
    <row r="41" spans="1:29">
      <c r="A41" s="218">
        <v>20</v>
      </c>
      <c r="B41" s="218"/>
      <c r="C41" s="218"/>
      <c r="D41" s="228"/>
      <c r="E41" s="228"/>
      <c r="F41" s="226"/>
      <c r="G41" s="226"/>
      <c r="H41" s="226"/>
      <c r="I41" s="226"/>
      <c r="J41" s="226"/>
      <c r="K41" s="222">
        <f t="shared" ref="K41:L42" si="9">$B$14*$B$15</f>
        <v>848120.00000000012</v>
      </c>
      <c r="L41" s="223">
        <f>($B$14*$B$16)/14</f>
        <v>95197.142857142884</v>
      </c>
      <c r="M41" s="226">
        <f>L41</f>
        <v>95197.142857142884</v>
      </c>
      <c r="N41" s="226">
        <f t="shared" si="8"/>
        <v>95197.142857142884</v>
      </c>
      <c r="O41" s="226">
        <f t="shared" si="8"/>
        <v>95197.142857142884</v>
      </c>
      <c r="P41" s="226">
        <f t="shared" si="8"/>
        <v>95197.142857142884</v>
      </c>
      <c r="Q41" s="226">
        <f t="shared" si="8"/>
        <v>95197.142857142884</v>
      </c>
      <c r="R41" s="223">
        <f t="shared" si="8"/>
        <v>95197.142857142884</v>
      </c>
      <c r="S41" s="223">
        <f t="shared" si="8"/>
        <v>95197.142857142884</v>
      </c>
      <c r="T41" s="223">
        <f t="shared" si="8"/>
        <v>95197.142857142884</v>
      </c>
      <c r="U41" s="223">
        <f t="shared" si="8"/>
        <v>95197.142857142884</v>
      </c>
      <c r="V41" s="223">
        <f t="shared" si="8"/>
        <v>95197.142857142884</v>
      </c>
      <c r="W41" s="223">
        <f t="shared" si="8"/>
        <v>95197.142857142884</v>
      </c>
      <c r="X41" s="223">
        <f t="shared" si="8"/>
        <v>95197.142857142884</v>
      </c>
      <c r="Y41" s="223">
        <f t="shared" si="8"/>
        <v>95197.142857142884</v>
      </c>
      <c r="Z41" s="223">
        <f t="shared" si="5"/>
        <v>242320.00000000006</v>
      </c>
      <c r="AA41" s="224">
        <f t="shared" si="7"/>
        <v>2423200.0000000009</v>
      </c>
      <c r="AC41" s="225">
        <f t="shared" si="6"/>
        <v>72696.000000000029</v>
      </c>
    </row>
    <row r="42" spans="1:29">
      <c r="A42" s="218">
        <v>21</v>
      </c>
      <c r="B42" s="218"/>
      <c r="C42" s="218"/>
      <c r="D42" s="228"/>
      <c r="E42" s="228"/>
      <c r="F42" s="228"/>
      <c r="G42" s="226"/>
      <c r="H42" s="226"/>
      <c r="I42" s="226"/>
      <c r="J42" s="226"/>
      <c r="K42" s="226"/>
      <c r="L42" s="222">
        <f t="shared" si="9"/>
        <v>848120.00000000012</v>
      </c>
      <c r="M42" s="223">
        <f>($B$14*$B$16)/13</f>
        <v>102520.00000000003</v>
      </c>
      <c r="N42" s="226">
        <f>M42</f>
        <v>102520.00000000003</v>
      </c>
      <c r="O42" s="226">
        <f t="shared" si="8"/>
        <v>102520.00000000003</v>
      </c>
      <c r="P42" s="226">
        <f t="shared" si="8"/>
        <v>102520.00000000003</v>
      </c>
      <c r="Q42" s="226">
        <f t="shared" si="8"/>
        <v>102520.00000000003</v>
      </c>
      <c r="R42" s="223">
        <f t="shared" si="8"/>
        <v>102520.00000000003</v>
      </c>
      <c r="S42" s="223">
        <f t="shared" si="8"/>
        <v>102520.00000000003</v>
      </c>
      <c r="T42" s="223">
        <f t="shared" si="8"/>
        <v>102520.00000000003</v>
      </c>
      <c r="U42" s="223">
        <f t="shared" si="8"/>
        <v>102520.00000000003</v>
      </c>
      <c r="V42" s="223">
        <f t="shared" si="8"/>
        <v>102520.00000000003</v>
      </c>
      <c r="W42" s="223">
        <f t="shared" si="8"/>
        <v>102520.00000000003</v>
      </c>
      <c r="X42" s="223">
        <f t="shared" si="8"/>
        <v>102520.00000000003</v>
      </c>
      <c r="Y42" s="223">
        <f t="shared" si="8"/>
        <v>102520.00000000003</v>
      </c>
      <c r="Z42" s="223">
        <f t="shared" si="5"/>
        <v>242320.00000000006</v>
      </c>
      <c r="AA42" s="224">
        <f t="shared" si="7"/>
        <v>2423200.0000000005</v>
      </c>
      <c r="AC42" s="225">
        <f t="shared" si="6"/>
        <v>72696.000000000015</v>
      </c>
    </row>
    <row r="43" spans="1:29">
      <c r="A43" s="221" t="s">
        <v>183</v>
      </c>
      <c r="B43" s="227">
        <f t="shared" ref="B43:AA43" si="10">SUM(B22:B42)</f>
        <v>1696240.0000000002</v>
      </c>
      <c r="C43" s="227">
        <f t="shared" si="10"/>
        <v>1812132.1739130439</v>
      </c>
      <c r="D43" s="227">
        <f t="shared" si="10"/>
        <v>1933292.1739130439</v>
      </c>
      <c r="E43" s="227">
        <f t="shared" si="10"/>
        <v>2060221.6977225677</v>
      </c>
      <c r="F43" s="227">
        <f t="shared" si="10"/>
        <v>2193497.6977225677</v>
      </c>
      <c r="G43" s="227">
        <f t="shared" si="10"/>
        <v>2333788.2240383569</v>
      </c>
      <c r="H43" s="227">
        <f t="shared" si="10"/>
        <v>2481872.6684828014</v>
      </c>
      <c r="I43" s="227">
        <f t="shared" si="10"/>
        <v>2638667.9626004486</v>
      </c>
      <c r="J43" s="227">
        <f t="shared" si="10"/>
        <v>2805262.9626004486</v>
      </c>
      <c r="K43" s="227">
        <f t="shared" si="10"/>
        <v>2982964.2959337821</v>
      </c>
      <c r="L43" s="227">
        <f t="shared" si="10"/>
        <v>2325238.581648068</v>
      </c>
      <c r="M43" s="227">
        <f t="shared" si="10"/>
        <v>1579638.581648068</v>
      </c>
      <c r="N43" s="227">
        <f t="shared" si="10"/>
        <v>1579638.581648068</v>
      </c>
      <c r="O43" s="227">
        <f t="shared" si="10"/>
        <v>1579638.581648068</v>
      </c>
      <c r="P43" s="227">
        <f t="shared" si="10"/>
        <v>1579638.581648068</v>
      </c>
      <c r="Q43" s="227">
        <f t="shared" si="10"/>
        <v>1579638.581648068</v>
      </c>
      <c r="R43" s="227">
        <f t="shared" si="10"/>
        <v>1579638.581648068</v>
      </c>
      <c r="S43" s="227">
        <f t="shared" si="10"/>
        <v>1579638.581648068</v>
      </c>
      <c r="T43" s="227">
        <f t="shared" si="10"/>
        <v>1579638.581648068</v>
      </c>
      <c r="U43" s="227">
        <f t="shared" si="10"/>
        <v>1579638.581648068</v>
      </c>
      <c r="V43" s="227">
        <f t="shared" si="10"/>
        <v>1579638.581648068</v>
      </c>
      <c r="W43" s="227">
        <f t="shared" si="10"/>
        <v>1579638.581648068</v>
      </c>
      <c r="X43" s="227">
        <f t="shared" si="10"/>
        <v>1579638.581648068</v>
      </c>
      <c r="Y43" s="227">
        <f t="shared" si="10"/>
        <v>1579638.581648068</v>
      </c>
      <c r="Z43" s="227">
        <f t="shared" si="10"/>
        <v>5088720.0000000009</v>
      </c>
      <c r="AA43" s="227">
        <f t="shared" si="10"/>
        <v>50887200.000000007</v>
      </c>
      <c r="AC43" s="225">
        <f>SUM(AC22:AC42)</f>
        <v>1526616.0000000002</v>
      </c>
    </row>
    <row r="44" spans="1:29">
      <c r="A44" s="218" t="s">
        <v>187</v>
      </c>
      <c r="B44" s="225">
        <f>B43/2</f>
        <v>848120.00000000012</v>
      </c>
      <c r="C44" s="225">
        <f t="shared" ref="C44:AA44" si="11">C43/2</f>
        <v>906066.08695652196</v>
      </c>
      <c r="D44" s="225">
        <f t="shared" si="11"/>
        <v>966646.08695652196</v>
      </c>
      <c r="E44" s="225">
        <f t="shared" si="11"/>
        <v>1030110.8488612839</v>
      </c>
      <c r="F44" s="225">
        <f t="shared" si="11"/>
        <v>1096748.8488612839</v>
      </c>
      <c r="G44" s="225">
        <f t="shared" si="11"/>
        <v>1166894.1120191785</v>
      </c>
      <c r="H44" s="225">
        <f t="shared" si="11"/>
        <v>1240936.3342414007</v>
      </c>
      <c r="I44" s="225">
        <f t="shared" si="11"/>
        <v>1319333.9813002243</v>
      </c>
      <c r="J44" s="225">
        <f t="shared" si="11"/>
        <v>1402631.4813002243</v>
      </c>
      <c r="K44" s="225">
        <f t="shared" si="11"/>
        <v>1491482.1479668911</v>
      </c>
      <c r="L44" s="225">
        <f t="shared" si="11"/>
        <v>1162619.290824034</v>
      </c>
      <c r="M44" s="225">
        <f t="shared" si="11"/>
        <v>789819.29082403402</v>
      </c>
      <c r="N44" s="225">
        <f t="shared" si="11"/>
        <v>789819.29082403402</v>
      </c>
      <c r="O44" s="225">
        <f t="shared" si="11"/>
        <v>789819.29082403402</v>
      </c>
      <c r="P44" s="225">
        <f t="shared" si="11"/>
        <v>789819.29082403402</v>
      </c>
      <c r="Q44" s="225">
        <f t="shared" si="11"/>
        <v>789819.29082403402</v>
      </c>
      <c r="R44" s="225">
        <f t="shared" si="11"/>
        <v>789819.29082403402</v>
      </c>
      <c r="S44" s="225">
        <f t="shared" si="11"/>
        <v>789819.29082403402</v>
      </c>
      <c r="T44" s="225">
        <f t="shared" si="11"/>
        <v>789819.29082403402</v>
      </c>
      <c r="U44" s="225">
        <f t="shared" si="11"/>
        <v>789819.29082403402</v>
      </c>
      <c r="V44" s="225">
        <f t="shared" si="11"/>
        <v>789819.29082403402</v>
      </c>
      <c r="W44" s="225">
        <f t="shared" si="11"/>
        <v>789819.29082403402</v>
      </c>
      <c r="X44" s="225">
        <f t="shared" si="11"/>
        <v>789819.29082403402</v>
      </c>
      <c r="Y44" s="225">
        <f t="shared" si="11"/>
        <v>789819.29082403402</v>
      </c>
      <c r="Z44" s="225">
        <f t="shared" si="11"/>
        <v>2544360.0000000005</v>
      </c>
      <c r="AA44" s="225">
        <f t="shared" si="11"/>
        <v>25443600.000000004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flujo GRAL BANCO</vt:lpstr>
      <vt:lpstr>WBSAvance BANCO</vt:lpstr>
      <vt:lpstr>DISCLAIMER</vt:lpstr>
      <vt:lpstr>flujo GRAL Const</vt:lpstr>
      <vt:lpstr>flujo GENERAL</vt:lpstr>
      <vt:lpstr>WBS-Erogación 01</vt:lpstr>
      <vt:lpstr>WBSAvance</vt:lpstr>
      <vt:lpstr>PN REAL</vt:lpstr>
      <vt:lpstr>PRORRATEO</vt:lpstr>
      <vt:lpstr>RESUMEN</vt:lpstr>
      <vt:lpstr>analisis</vt:lpstr>
      <vt:lpstr>VENTAS DPTOS</vt:lpstr>
      <vt:lpstr>VENTAS OF</vt:lpstr>
      <vt:lpstr>'PN REAL'!Área_de_impresión</vt:lpstr>
      <vt:lpstr>'WBS-Erogación 01'!Títulos_a_imprimir</vt:lpstr>
      <vt:lpstr>WBSAvance!Títulos_a_imprimir</vt:lpstr>
      <vt:lpstr>'WBSAvance BANCO'!Títulos_a_imprimir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jorge_valdes@redsisjm.com</dc:creator>
  <cp:lastModifiedBy>Microsoft Office User</cp:lastModifiedBy>
  <cp:lastPrinted>2020-05-27T00:12:41Z</cp:lastPrinted>
  <dcterms:created xsi:type="dcterms:W3CDTF">2020-05-18T23:26:38Z</dcterms:created>
  <dcterms:modified xsi:type="dcterms:W3CDTF">2021-03-12T19:44:38Z</dcterms:modified>
</cp:coreProperties>
</file>